
<file path=[Content_Types].xml><?xml version="1.0" encoding="utf-8"?>
<Types xmlns="http://schemas.openxmlformats.org/package/2006/content-types">
  <Default Extension="111071500000008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rojects\10325 - Waterloo (HO - XX.09)\Results - checking\ANPR\"/>
    </mc:Choice>
  </mc:AlternateContent>
  <xr:revisionPtr revIDLastSave="0" documentId="13_ncr:1_{7FF773ED-38BD-436E-B84A-BEA7E8AE36B3}" xr6:coauthVersionLast="47" xr6:coauthVersionMax="47" xr10:uidLastSave="{00000000-0000-0000-0000-000000000000}"/>
  <bookViews>
    <workbookView xWindow="-120" yWindow="-120" windowWidth="29040" windowHeight="15225" tabRatio="776" firstSheet="3" activeTab="3" xr2:uid="{00000000-000D-0000-FFFF-FFFF00000000}"/>
  </bookViews>
  <sheets>
    <sheet name="Temp2" sheetId="24" state="hidden" r:id="rId1"/>
    <sheet name="Setup" sheetId="19" state="veryHidden" r:id="rId2"/>
    <sheet name="NameTable" sheetId="20" state="veryHidden" r:id="rId3"/>
    <sheet name="Matched Flows Matrix" sheetId="13" r:id="rId4"/>
    <sheet name="Classifications Matrix" sheetId="27" r:id="rId5"/>
    <sheet name="O-D Matrix" sheetId="14" r:id="rId6"/>
    <sheet name="Journey Time Matrix" sheetId="15" r:id="rId7"/>
    <sheet name="Matches" sheetId="21" r:id="rId8"/>
    <sheet name="All Records" sheetId="17" r:id="rId9"/>
    <sheet name="Map" sheetId="18" r:id="rId10"/>
  </sheets>
  <definedNames>
    <definedName name="_xlnm._FilterDatabase" localSheetId="8" hidden="1">'All Records'!#REF!</definedName>
    <definedName name="_xlnm._FilterDatabase" localSheetId="0" hidden="1">Temp2!$B$3:$N$628</definedName>
    <definedName name="classNum">NameTable!$J$3:$N$3</definedName>
    <definedName name="classScheme">NameTable!$J$2:$N$2</definedName>
    <definedName name="InLocations">Setup!$N$7:$AF$7</definedName>
    <definedName name="Locations">OFFSET(NameTable!$G$6,0,0,COUNTA(NameTable!$G:$G),1)</definedName>
    <definedName name="LocationsNope">NameTable!$E$6:$E$39</definedName>
    <definedName name="OutLocations">Setup!$N$8:$AG$8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P84" i="15" l="1"/>
  <c r="BO84" i="15"/>
  <c r="BN84" i="15"/>
  <c r="BD84" i="15"/>
  <c r="BC84" i="15"/>
  <c r="BB84" i="15"/>
  <c r="BM84" i="15"/>
  <c r="BL84" i="15"/>
  <c r="BK84" i="15"/>
  <c r="BJ84" i="15"/>
  <c r="BI84" i="15"/>
  <c r="BH84" i="15"/>
  <c r="BG84" i="15"/>
  <c r="BF84" i="15"/>
  <c r="BE84" i="15"/>
  <c r="AO84" i="15"/>
  <c r="AN84" i="15"/>
  <c r="AM84" i="15"/>
  <c r="BA84" i="15"/>
  <c r="AZ84" i="15"/>
  <c r="AY84" i="15"/>
  <c r="AX84" i="15"/>
  <c r="AW84" i="15"/>
  <c r="AV84" i="15"/>
  <c r="AU84" i="15"/>
  <c r="AT84" i="15"/>
  <c r="AS84" i="15"/>
  <c r="AR84" i="15"/>
  <c r="AQ84" i="15"/>
  <c r="AP84" i="15"/>
  <c r="Z84" i="15"/>
  <c r="Y84" i="15"/>
  <c r="X84" i="15"/>
  <c r="AL84" i="15"/>
  <c r="AK84" i="15"/>
  <c r="AJ84" i="15"/>
  <c r="AI84" i="15"/>
  <c r="AH84" i="15"/>
  <c r="AG84" i="15"/>
  <c r="AF84" i="15"/>
  <c r="AE84" i="15"/>
  <c r="AD84" i="15"/>
  <c r="AC84" i="15"/>
  <c r="AB84" i="15"/>
  <c r="AA84" i="15"/>
  <c r="W84" i="15"/>
  <c r="V84" i="15"/>
  <c r="U84" i="15"/>
  <c r="E84" i="15"/>
  <c r="D84" i="15"/>
  <c r="C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L41" i="20" l="1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H4" i="19" l="1"/>
  <c r="B4" i="13" l="1"/>
  <c r="B4" i="27"/>
  <c r="N4" i="19" a="1"/>
  <c r="N4" i="19" s="1"/>
  <c r="B12" i="27" s="1" a="1"/>
  <c r="B12" i="27" l="1"/>
  <c r="B12" i="13" a="1"/>
  <c r="N6" i="19" a="1"/>
  <c r="N6" i="19" s="1"/>
  <c r="N5" i="19" a="1"/>
  <c r="N5" i="19" s="1"/>
  <c r="A76" i="19"/>
  <c r="AU76" i="19"/>
  <c r="AV76" i="19"/>
  <c r="AW76" i="19"/>
  <c r="AX76" i="19"/>
  <c r="AY76" i="19"/>
  <c r="AZ76" i="19"/>
  <c r="BA76" i="19"/>
  <c r="BB76" i="19"/>
  <c r="BC76" i="19"/>
  <c r="BD76" i="19"/>
  <c r="BE76" i="19"/>
  <c r="BF76" i="19"/>
  <c r="BG76" i="19"/>
  <c r="BH76" i="19"/>
  <c r="BI76" i="19"/>
  <c r="BJ76" i="19"/>
  <c r="BK76" i="19"/>
  <c r="BL76" i="19"/>
  <c r="BM76" i="19"/>
  <c r="BN76" i="19"/>
  <c r="BO76" i="19"/>
  <c r="BP76" i="19"/>
  <c r="A56" i="19"/>
  <c r="AU56" i="19"/>
  <c r="AV56" i="19"/>
  <c r="AW56" i="19"/>
  <c r="AX56" i="19"/>
  <c r="AY56" i="19"/>
  <c r="AZ56" i="19"/>
  <c r="BA56" i="19"/>
  <c r="BB56" i="19"/>
  <c r="BC56" i="19"/>
  <c r="BD56" i="19"/>
  <c r="BE56" i="19"/>
  <c r="BF56" i="19"/>
  <c r="BG56" i="19"/>
  <c r="BH56" i="19"/>
  <c r="BI56" i="19"/>
  <c r="BJ56" i="19"/>
  <c r="BK56" i="19"/>
  <c r="BL56" i="19"/>
  <c r="BM56" i="19"/>
  <c r="BN56" i="19"/>
  <c r="BO56" i="19"/>
  <c r="BP56" i="19"/>
  <c r="A57" i="19"/>
  <c r="AU57" i="19"/>
  <c r="AV57" i="19"/>
  <c r="AW57" i="19"/>
  <c r="AX57" i="19"/>
  <c r="AY57" i="19"/>
  <c r="AZ57" i="19"/>
  <c r="BA57" i="19"/>
  <c r="BB57" i="19"/>
  <c r="BC57" i="19"/>
  <c r="BD57" i="19"/>
  <c r="BE57" i="19"/>
  <c r="BF57" i="19"/>
  <c r="BG57" i="19"/>
  <c r="BH57" i="19"/>
  <c r="BI57" i="19"/>
  <c r="BJ57" i="19"/>
  <c r="BK57" i="19"/>
  <c r="BL57" i="19"/>
  <c r="BM57" i="19"/>
  <c r="BN57" i="19"/>
  <c r="BO57" i="19"/>
  <c r="BP57" i="19"/>
  <c r="A58" i="19"/>
  <c r="AU58" i="19"/>
  <c r="AV58" i="19"/>
  <c r="AW58" i="19"/>
  <c r="AX58" i="19"/>
  <c r="AY58" i="19"/>
  <c r="AZ58" i="19"/>
  <c r="BA58" i="19"/>
  <c r="BB58" i="19"/>
  <c r="BC58" i="19"/>
  <c r="BD58" i="19"/>
  <c r="BE58" i="19"/>
  <c r="BF58" i="19"/>
  <c r="BG58" i="19"/>
  <c r="BH58" i="19"/>
  <c r="BI58" i="19"/>
  <c r="BJ58" i="19"/>
  <c r="BK58" i="19"/>
  <c r="BL58" i="19"/>
  <c r="BM58" i="19"/>
  <c r="BN58" i="19"/>
  <c r="BO58" i="19"/>
  <c r="BP58" i="19"/>
  <c r="A59" i="19"/>
  <c r="AU59" i="19"/>
  <c r="AV59" i="19"/>
  <c r="AW59" i="19"/>
  <c r="AX59" i="19"/>
  <c r="AY59" i="19"/>
  <c r="AZ59" i="19"/>
  <c r="BA59" i="19"/>
  <c r="BB59" i="19"/>
  <c r="BC59" i="19"/>
  <c r="BD59" i="19"/>
  <c r="BE59" i="19"/>
  <c r="BF59" i="19"/>
  <c r="BG59" i="19"/>
  <c r="BH59" i="19"/>
  <c r="BI59" i="19"/>
  <c r="BJ59" i="19"/>
  <c r="BK59" i="19"/>
  <c r="BL59" i="19"/>
  <c r="BM59" i="19"/>
  <c r="BN59" i="19"/>
  <c r="BO59" i="19"/>
  <c r="BP59" i="19"/>
  <c r="A60" i="19"/>
  <c r="AU60" i="19"/>
  <c r="AV60" i="19"/>
  <c r="AW60" i="19"/>
  <c r="AX60" i="19"/>
  <c r="AY60" i="19"/>
  <c r="AZ60" i="19"/>
  <c r="BA60" i="19"/>
  <c r="BB60" i="19"/>
  <c r="BC60" i="19"/>
  <c r="BD60" i="19"/>
  <c r="BE60" i="19"/>
  <c r="BF60" i="19"/>
  <c r="BG60" i="19"/>
  <c r="BH60" i="19"/>
  <c r="BI60" i="19"/>
  <c r="BJ60" i="19"/>
  <c r="BK60" i="19"/>
  <c r="BL60" i="19"/>
  <c r="BM60" i="19"/>
  <c r="BN60" i="19"/>
  <c r="BO60" i="19"/>
  <c r="BP60" i="19"/>
  <c r="A61" i="19"/>
  <c r="AU61" i="19"/>
  <c r="AV61" i="19"/>
  <c r="AW61" i="19"/>
  <c r="AX61" i="19"/>
  <c r="AY61" i="19"/>
  <c r="AZ61" i="19"/>
  <c r="BA61" i="19"/>
  <c r="BB61" i="19"/>
  <c r="BC61" i="19"/>
  <c r="BD61" i="19"/>
  <c r="BE61" i="19"/>
  <c r="BF61" i="19"/>
  <c r="BG61" i="19"/>
  <c r="BH61" i="19"/>
  <c r="BI61" i="19"/>
  <c r="BJ61" i="19"/>
  <c r="BK61" i="19"/>
  <c r="BL61" i="19"/>
  <c r="BM61" i="19"/>
  <c r="BN61" i="19"/>
  <c r="BO61" i="19"/>
  <c r="BP61" i="19"/>
  <c r="A62" i="19"/>
  <c r="AU62" i="19"/>
  <c r="AV62" i="19"/>
  <c r="AW62" i="19"/>
  <c r="AX62" i="19"/>
  <c r="AY62" i="19"/>
  <c r="AZ62" i="19"/>
  <c r="BA62" i="19"/>
  <c r="BB62" i="19"/>
  <c r="BC62" i="19"/>
  <c r="BD62" i="19"/>
  <c r="BE62" i="19"/>
  <c r="BF62" i="19"/>
  <c r="BG62" i="19"/>
  <c r="BH62" i="19"/>
  <c r="BI62" i="19"/>
  <c r="BJ62" i="19"/>
  <c r="BK62" i="19"/>
  <c r="BL62" i="19"/>
  <c r="BM62" i="19"/>
  <c r="BN62" i="19"/>
  <c r="BO62" i="19"/>
  <c r="BP62" i="19"/>
  <c r="A63" i="19"/>
  <c r="AU63" i="19"/>
  <c r="AV63" i="19"/>
  <c r="AW63" i="19"/>
  <c r="AX63" i="19"/>
  <c r="AY63" i="19"/>
  <c r="AZ63" i="19"/>
  <c r="BA63" i="19"/>
  <c r="BB63" i="19"/>
  <c r="BC63" i="19"/>
  <c r="BD63" i="19"/>
  <c r="BE63" i="19"/>
  <c r="BF63" i="19"/>
  <c r="BG63" i="19"/>
  <c r="BH63" i="19"/>
  <c r="BI63" i="19"/>
  <c r="BJ63" i="19"/>
  <c r="BK63" i="19"/>
  <c r="BL63" i="19"/>
  <c r="BM63" i="19"/>
  <c r="BN63" i="19"/>
  <c r="BO63" i="19"/>
  <c r="BP63" i="19"/>
  <c r="A64" i="19"/>
  <c r="AU64" i="19"/>
  <c r="AV64" i="19"/>
  <c r="AW64" i="19"/>
  <c r="AX64" i="19"/>
  <c r="AY64" i="19"/>
  <c r="AZ64" i="19"/>
  <c r="BA64" i="19"/>
  <c r="BB64" i="19"/>
  <c r="BC64" i="19"/>
  <c r="BD64" i="19"/>
  <c r="BE64" i="19"/>
  <c r="BF64" i="19"/>
  <c r="BG64" i="19"/>
  <c r="BH64" i="19"/>
  <c r="BI64" i="19"/>
  <c r="BJ64" i="19"/>
  <c r="BK64" i="19"/>
  <c r="BL64" i="19"/>
  <c r="BM64" i="19"/>
  <c r="BN64" i="19"/>
  <c r="BO64" i="19"/>
  <c r="BP64" i="19"/>
  <c r="A65" i="19"/>
  <c r="AU65" i="19"/>
  <c r="AV65" i="19"/>
  <c r="AW65" i="19"/>
  <c r="AX65" i="19"/>
  <c r="AY65" i="19"/>
  <c r="AZ65" i="19"/>
  <c r="BA65" i="19"/>
  <c r="BB65" i="19"/>
  <c r="BC65" i="19"/>
  <c r="BD65" i="19"/>
  <c r="BE65" i="19"/>
  <c r="BF65" i="19"/>
  <c r="BG65" i="19"/>
  <c r="BH65" i="19"/>
  <c r="BI65" i="19"/>
  <c r="BJ65" i="19"/>
  <c r="BK65" i="19"/>
  <c r="BL65" i="19"/>
  <c r="BM65" i="19"/>
  <c r="BN65" i="19"/>
  <c r="BO65" i="19"/>
  <c r="BP65" i="19"/>
  <c r="A66" i="19"/>
  <c r="AU66" i="19"/>
  <c r="AV66" i="19"/>
  <c r="AW66" i="19"/>
  <c r="AX66" i="19"/>
  <c r="AY66" i="19"/>
  <c r="AZ66" i="19"/>
  <c r="BA66" i="19"/>
  <c r="BB66" i="19"/>
  <c r="BC66" i="19"/>
  <c r="BD66" i="19"/>
  <c r="BE66" i="19"/>
  <c r="BF66" i="19"/>
  <c r="BG66" i="19"/>
  <c r="BH66" i="19"/>
  <c r="BI66" i="19"/>
  <c r="BJ66" i="19"/>
  <c r="BK66" i="19"/>
  <c r="BL66" i="19"/>
  <c r="BM66" i="19"/>
  <c r="BN66" i="19"/>
  <c r="BO66" i="19"/>
  <c r="BP66" i="19"/>
  <c r="A67" i="19"/>
  <c r="AU67" i="19"/>
  <c r="AV67" i="19"/>
  <c r="AW67" i="19"/>
  <c r="AX67" i="19"/>
  <c r="AY67" i="19"/>
  <c r="AZ67" i="19"/>
  <c r="BA67" i="19"/>
  <c r="BB67" i="19"/>
  <c r="BC67" i="19"/>
  <c r="BD67" i="19"/>
  <c r="BE67" i="19"/>
  <c r="BF67" i="19"/>
  <c r="BG67" i="19"/>
  <c r="BH67" i="19"/>
  <c r="BI67" i="19"/>
  <c r="BJ67" i="19"/>
  <c r="BK67" i="19"/>
  <c r="BL67" i="19"/>
  <c r="BM67" i="19"/>
  <c r="BN67" i="19"/>
  <c r="BO67" i="19"/>
  <c r="BP67" i="19"/>
  <c r="A68" i="19"/>
  <c r="AU68" i="19"/>
  <c r="AV68" i="19"/>
  <c r="AW68" i="19"/>
  <c r="AX68" i="19"/>
  <c r="AY68" i="19"/>
  <c r="AZ68" i="19"/>
  <c r="BA68" i="19"/>
  <c r="BB68" i="19"/>
  <c r="BC68" i="19"/>
  <c r="BD68" i="19"/>
  <c r="BE68" i="19"/>
  <c r="BF68" i="19"/>
  <c r="BG68" i="19"/>
  <c r="BH68" i="19"/>
  <c r="BI68" i="19"/>
  <c r="BJ68" i="19"/>
  <c r="BK68" i="19"/>
  <c r="BL68" i="19"/>
  <c r="BM68" i="19"/>
  <c r="BN68" i="19"/>
  <c r="BO68" i="19"/>
  <c r="BP68" i="19"/>
  <c r="A69" i="19"/>
  <c r="AU69" i="19"/>
  <c r="AV69" i="19"/>
  <c r="AW69" i="19"/>
  <c r="AX69" i="19"/>
  <c r="AY69" i="19"/>
  <c r="AZ69" i="19"/>
  <c r="BA69" i="19"/>
  <c r="BB69" i="19"/>
  <c r="BC69" i="19"/>
  <c r="BD69" i="19"/>
  <c r="BE69" i="19"/>
  <c r="BF69" i="19"/>
  <c r="BG69" i="19"/>
  <c r="BH69" i="19"/>
  <c r="BI69" i="19"/>
  <c r="BJ69" i="19"/>
  <c r="BK69" i="19"/>
  <c r="BL69" i="19"/>
  <c r="BM69" i="19"/>
  <c r="BN69" i="19"/>
  <c r="BO69" i="19"/>
  <c r="BP69" i="19"/>
  <c r="A70" i="19"/>
  <c r="AU70" i="19"/>
  <c r="AV70" i="19"/>
  <c r="AW70" i="19"/>
  <c r="AX70" i="19"/>
  <c r="AY70" i="19"/>
  <c r="AZ70" i="19"/>
  <c r="BA70" i="19"/>
  <c r="BB70" i="19"/>
  <c r="BC70" i="19"/>
  <c r="BD70" i="19"/>
  <c r="BE70" i="19"/>
  <c r="BF70" i="19"/>
  <c r="BG70" i="19"/>
  <c r="BH70" i="19"/>
  <c r="BI70" i="19"/>
  <c r="BJ70" i="19"/>
  <c r="BK70" i="19"/>
  <c r="BL70" i="19"/>
  <c r="BM70" i="19"/>
  <c r="BN70" i="19"/>
  <c r="BO70" i="19"/>
  <c r="BP70" i="19"/>
  <c r="A71" i="19"/>
  <c r="AU71" i="19"/>
  <c r="AV71" i="19"/>
  <c r="AW71" i="19"/>
  <c r="AX71" i="19"/>
  <c r="AY71" i="19"/>
  <c r="AZ71" i="19"/>
  <c r="BA71" i="19"/>
  <c r="BB71" i="19"/>
  <c r="BC71" i="19"/>
  <c r="BD71" i="19"/>
  <c r="BE71" i="19"/>
  <c r="BF71" i="19"/>
  <c r="BG71" i="19"/>
  <c r="BH71" i="19"/>
  <c r="BI71" i="19"/>
  <c r="BJ71" i="19"/>
  <c r="BK71" i="19"/>
  <c r="BL71" i="19"/>
  <c r="BM71" i="19"/>
  <c r="BN71" i="19"/>
  <c r="BO71" i="19"/>
  <c r="BP71" i="19"/>
  <c r="A72" i="19"/>
  <c r="AU72" i="19"/>
  <c r="AV72" i="19"/>
  <c r="AW72" i="19"/>
  <c r="AX72" i="19"/>
  <c r="AY72" i="19"/>
  <c r="AZ72" i="19"/>
  <c r="BA72" i="19"/>
  <c r="BB72" i="19"/>
  <c r="BC72" i="19"/>
  <c r="BD72" i="19"/>
  <c r="BE72" i="19"/>
  <c r="BF72" i="19"/>
  <c r="BG72" i="19"/>
  <c r="BH72" i="19"/>
  <c r="BI72" i="19"/>
  <c r="BJ72" i="19"/>
  <c r="BK72" i="19"/>
  <c r="BL72" i="19"/>
  <c r="BM72" i="19"/>
  <c r="BN72" i="19"/>
  <c r="BO72" i="19"/>
  <c r="BP72" i="19"/>
  <c r="A73" i="19"/>
  <c r="AU73" i="19"/>
  <c r="AV73" i="19"/>
  <c r="AW73" i="19"/>
  <c r="AX73" i="19"/>
  <c r="AY73" i="19"/>
  <c r="AZ73" i="19"/>
  <c r="BA73" i="19"/>
  <c r="BB73" i="19"/>
  <c r="BC73" i="19"/>
  <c r="BD73" i="19"/>
  <c r="BE73" i="19"/>
  <c r="BF73" i="19"/>
  <c r="BG73" i="19"/>
  <c r="BH73" i="19"/>
  <c r="BI73" i="19"/>
  <c r="BJ73" i="19"/>
  <c r="BK73" i="19"/>
  <c r="BL73" i="19"/>
  <c r="BM73" i="19"/>
  <c r="BN73" i="19"/>
  <c r="BO73" i="19"/>
  <c r="BP73" i="19"/>
  <c r="A74" i="19"/>
  <c r="AU74" i="19"/>
  <c r="AV74" i="19"/>
  <c r="AW74" i="19"/>
  <c r="AX74" i="19"/>
  <c r="AY74" i="19"/>
  <c r="AZ74" i="19"/>
  <c r="BA74" i="19"/>
  <c r="BB74" i="19"/>
  <c r="BC74" i="19"/>
  <c r="BD74" i="19"/>
  <c r="BE74" i="19"/>
  <c r="BF74" i="19"/>
  <c r="BG74" i="19"/>
  <c r="BH74" i="19"/>
  <c r="BI74" i="19"/>
  <c r="BJ74" i="19"/>
  <c r="BK74" i="19"/>
  <c r="BL74" i="19"/>
  <c r="BM74" i="19"/>
  <c r="BN74" i="19"/>
  <c r="BO74" i="19"/>
  <c r="BP74" i="19"/>
  <c r="A75" i="19"/>
  <c r="AU75" i="19"/>
  <c r="AV75" i="19"/>
  <c r="AW75" i="19"/>
  <c r="AX75" i="19"/>
  <c r="AY75" i="19"/>
  <c r="AZ75" i="19"/>
  <c r="BA75" i="19"/>
  <c r="BB75" i="19"/>
  <c r="BC75" i="19"/>
  <c r="BD75" i="19"/>
  <c r="BE75" i="19"/>
  <c r="BF75" i="19"/>
  <c r="BG75" i="19"/>
  <c r="BH75" i="19"/>
  <c r="BI75" i="19"/>
  <c r="BJ75" i="19"/>
  <c r="BK75" i="19"/>
  <c r="BL75" i="19"/>
  <c r="BM75" i="19"/>
  <c r="BN75" i="19"/>
  <c r="BO75" i="19"/>
  <c r="BP75" i="19"/>
  <c r="B12" i="13" l="1"/>
  <c r="C6" i="20" a="1"/>
  <c r="C6" i="20" s="1"/>
  <c r="B7" i="18"/>
  <c r="N3" i="19"/>
  <c r="O3" i="19" s="1"/>
  <c r="P3" i="19" s="1"/>
  <c r="Q3" i="19" s="1"/>
  <c r="R3" i="19" s="1"/>
  <c r="S3" i="19" s="1"/>
  <c r="T3" i="19" s="1"/>
  <c r="U3" i="19" s="1"/>
  <c r="V3" i="19" s="1"/>
  <c r="W3" i="19" s="1"/>
  <c r="X3" i="19" s="1"/>
  <c r="Y3" i="19" s="1"/>
  <c r="Z3" i="19" s="1"/>
  <c r="AA3" i="19" s="1"/>
  <c r="AB3" i="19" s="1"/>
  <c r="AC3" i="19" s="1"/>
  <c r="AD3" i="19" s="1"/>
  <c r="AE3" i="19" s="1"/>
  <c r="AF3" i="19" s="1"/>
  <c r="AG3" i="19" s="1"/>
  <c r="AH3" i="19" s="1"/>
  <c r="AI3" i="19" s="1"/>
  <c r="AJ3" i="19" s="1"/>
  <c r="AK3" i="19" s="1"/>
  <c r="AL3" i="19" s="1"/>
  <c r="AM3" i="19" s="1"/>
  <c r="AN3" i="19" s="1"/>
  <c r="AO3" i="19" s="1"/>
  <c r="AP3" i="19" s="1"/>
  <c r="AQ3" i="19" s="1"/>
  <c r="AR3" i="19" s="1"/>
  <c r="AS3" i="19" s="1"/>
  <c r="AT3" i="19" s="1"/>
  <c r="AU3" i="19" s="1"/>
  <c r="AV3" i="19" s="1"/>
  <c r="AW3" i="19" s="1"/>
  <c r="AX3" i="19" s="1"/>
  <c r="AY3" i="19" s="1"/>
  <c r="AZ3" i="19" s="1"/>
  <c r="BA3" i="19" s="1"/>
  <c r="BB3" i="19" s="1"/>
  <c r="BC3" i="19" s="1"/>
  <c r="BD3" i="19" s="1"/>
  <c r="BE3" i="19" s="1"/>
  <c r="BF3" i="19" s="1"/>
  <c r="BG3" i="19" s="1"/>
  <c r="BH3" i="19" s="1"/>
  <c r="BI3" i="19" s="1"/>
  <c r="BJ3" i="19" s="1"/>
  <c r="BK3" i="19" s="1"/>
  <c r="BL3" i="19" s="1"/>
  <c r="BM3" i="19" s="1"/>
  <c r="BN3" i="19" s="1"/>
  <c r="BO3" i="19" s="1"/>
  <c r="BP3" i="19" s="1"/>
  <c r="BQ3" i="19" s="1"/>
  <c r="BR3" i="19" s="1"/>
  <c r="BS3" i="19" s="1"/>
  <c r="BT3" i="19" s="1"/>
  <c r="BU3" i="19" s="1"/>
  <c r="BV3" i="19" s="1"/>
  <c r="BW3" i="19" s="1"/>
  <c r="BX3" i="19" s="1"/>
  <c r="BY3" i="19" s="1"/>
  <c r="BZ3" i="19" s="1"/>
  <c r="CA3" i="19" s="1"/>
  <c r="CB3" i="19" s="1"/>
  <c r="CC3" i="19" s="1"/>
  <c r="CD3" i="19" s="1"/>
  <c r="CE3" i="19" s="1"/>
  <c r="CF3" i="19" s="1"/>
  <c r="CG3" i="19" s="1"/>
  <c r="CH3" i="19" s="1"/>
  <c r="CI3" i="19" s="1"/>
  <c r="CJ3" i="19" s="1"/>
  <c r="CK3" i="19" s="1"/>
  <c r="CL3" i="19" s="1"/>
  <c r="CM3" i="19" s="1"/>
  <c r="CN3" i="19" s="1"/>
  <c r="CO3" i="19" s="1"/>
  <c r="CP3" i="19" s="1"/>
  <c r="CQ3" i="19" s="1"/>
  <c r="CR3" i="19" s="1"/>
  <c r="B12" i="15" l="1" a="1"/>
  <c r="B4" i="17"/>
  <c r="B4" i="21"/>
  <c r="CS3" i="19"/>
  <c r="CT3" i="19" s="1"/>
  <c r="CU3" i="19" s="1"/>
  <c r="CV3" i="19" s="1"/>
  <c r="CW3" i="19" s="1"/>
  <c r="CX3" i="19" s="1"/>
  <c r="CY3" i="19" s="1"/>
  <c r="CZ3" i="19" s="1"/>
  <c r="DA3" i="19" s="1"/>
  <c r="DB3" i="19" s="1"/>
  <c r="DC3" i="19" s="1"/>
  <c r="DD3" i="19" s="1"/>
  <c r="B4" i="18"/>
  <c r="B4" i="14"/>
  <c r="B4" i="15"/>
  <c r="B12" i="15" l="1"/>
  <c r="C13" i="15"/>
  <c r="K13" i="15"/>
  <c r="S13" i="15"/>
  <c r="AA13" i="15"/>
  <c r="AI13" i="15"/>
  <c r="AQ13" i="15"/>
  <c r="AY13" i="15"/>
  <c r="BG13" i="15"/>
  <c r="BO13" i="15"/>
  <c r="I14" i="15"/>
  <c r="Q14" i="15"/>
  <c r="Y14" i="15"/>
  <c r="AG14" i="15"/>
  <c r="AO14" i="15"/>
  <c r="AW14" i="15"/>
  <c r="BE14" i="15"/>
  <c r="BM14" i="15"/>
  <c r="G15" i="15"/>
  <c r="O15" i="15"/>
  <c r="W15" i="15"/>
  <c r="AE15" i="15"/>
  <c r="AM15" i="15"/>
  <c r="AU15" i="15"/>
  <c r="BC15" i="15"/>
  <c r="BK15" i="15"/>
  <c r="E16" i="15"/>
  <c r="M16" i="15"/>
  <c r="U16" i="15"/>
  <c r="AC16" i="15"/>
  <c r="AK16" i="15"/>
  <c r="AS16" i="15"/>
  <c r="BA16" i="15"/>
  <c r="BI16" i="15"/>
  <c r="C17" i="15"/>
  <c r="K17" i="15"/>
  <c r="S17" i="15"/>
  <c r="AA17" i="15"/>
  <c r="AI17" i="15"/>
  <c r="AQ17" i="15"/>
  <c r="AY17" i="15"/>
  <c r="BG17" i="15"/>
  <c r="BO17" i="15"/>
  <c r="I18" i="15"/>
  <c r="Q18" i="15"/>
  <c r="Y18" i="15"/>
  <c r="AG18" i="15"/>
  <c r="AO18" i="15"/>
  <c r="AW18" i="15"/>
  <c r="BE18" i="15"/>
  <c r="BM18" i="15"/>
  <c r="G19" i="15"/>
  <c r="O19" i="15"/>
  <c r="W19" i="15"/>
  <c r="AE19" i="15"/>
  <c r="AM19" i="15"/>
  <c r="AU19" i="15"/>
  <c r="BC19" i="15"/>
  <c r="BK19" i="15"/>
  <c r="E20" i="15"/>
  <c r="M20" i="15"/>
  <c r="U20" i="15"/>
  <c r="AC20" i="15"/>
  <c r="AK20" i="15"/>
  <c r="AS20" i="15"/>
  <c r="BA20" i="15"/>
  <c r="BI20" i="15"/>
  <c r="C21" i="15"/>
  <c r="K21" i="15"/>
  <c r="S21" i="15"/>
  <c r="AA21" i="15"/>
  <c r="AI21" i="15"/>
  <c r="AQ21" i="15"/>
  <c r="AY21" i="15"/>
  <c r="BG21" i="15"/>
  <c r="BO21" i="15"/>
  <c r="I22" i="15"/>
  <c r="Q22" i="15"/>
  <c r="Y22" i="15"/>
  <c r="AG22" i="15"/>
  <c r="AO22" i="15"/>
  <c r="AW22" i="15"/>
  <c r="BE22" i="15"/>
  <c r="BM22" i="15"/>
  <c r="G23" i="15"/>
  <c r="O23" i="15"/>
  <c r="D13" i="15"/>
  <c r="L13" i="15"/>
  <c r="T13" i="15"/>
  <c r="AB13" i="15"/>
  <c r="AJ13" i="15"/>
  <c r="AR13" i="15"/>
  <c r="AZ13" i="15"/>
  <c r="BH13" i="15"/>
  <c r="BP13" i="15"/>
  <c r="J14" i="15"/>
  <c r="R14" i="15"/>
  <c r="Z14" i="15"/>
  <c r="AH14" i="15"/>
  <c r="AP14" i="15"/>
  <c r="AX14" i="15"/>
  <c r="BF14" i="15"/>
  <c r="BN14" i="15"/>
  <c r="H15" i="15"/>
  <c r="P15" i="15"/>
  <c r="X15" i="15"/>
  <c r="AF15" i="15"/>
  <c r="AN15" i="15"/>
  <c r="AV15" i="15"/>
  <c r="BD15" i="15"/>
  <c r="BL15" i="15"/>
  <c r="F16" i="15"/>
  <c r="N16" i="15"/>
  <c r="V16" i="15"/>
  <c r="AD16" i="15"/>
  <c r="AL16" i="15"/>
  <c r="AT16" i="15"/>
  <c r="BB16" i="15"/>
  <c r="BJ16" i="15"/>
  <c r="D17" i="15"/>
  <c r="L17" i="15"/>
  <c r="T17" i="15"/>
  <c r="AB17" i="15"/>
  <c r="AJ17" i="15"/>
  <c r="AR17" i="15"/>
  <c r="AZ17" i="15"/>
  <c r="BH17" i="15"/>
  <c r="BP17" i="15"/>
  <c r="J18" i="15"/>
  <c r="R18" i="15"/>
  <c r="Z18" i="15"/>
  <c r="AH18" i="15"/>
  <c r="AP18" i="15"/>
  <c r="AX18" i="15"/>
  <c r="BF18" i="15"/>
  <c r="BN18" i="15"/>
  <c r="H19" i="15"/>
  <c r="P19" i="15"/>
  <c r="X19" i="15"/>
  <c r="AF19" i="15"/>
  <c r="AN19" i="15"/>
  <c r="AV19" i="15"/>
  <c r="BD19" i="15"/>
  <c r="BL19" i="15"/>
  <c r="F20" i="15"/>
  <c r="N20" i="15"/>
  <c r="V20" i="15"/>
  <c r="AD20" i="15"/>
  <c r="AL20" i="15"/>
  <c r="AT20" i="15"/>
  <c r="BB20" i="15"/>
  <c r="BJ20" i="15"/>
  <c r="D21" i="15"/>
  <c r="L21" i="15"/>
  <c r="T21" i="15"/>
  <c r="AB21" i="15"/>
  <c r="AJ21" i="15"/>
  <c r="AR21" i="15"/>
  <c r="AZ21" i="15"/>
  <c r="BH21" i="15"/>
  <c r="BP21" i="15"/>
  <c r="J22" i="15"/>
  <c r="R22" i="15"/>
  <c r="Z22" i="15"/>
  <c r="AH22" i="15"/>
  <c r="AP22" i="15"/>
  <c r="AX22" i="15"/>
  <c r="BF22" i="15"/>
  <c r="BN22" i="15"/>
  <c r="H23" i="15"/>
  <c r="P23" i="15"/>
  <c r="E13" i="15"/>
  <c r="M13" i="15"/>
  <c r="U13" i="15"/>
  <c r="AC13" i="15"/>
  <c r="AK13" i="15"/>
  <c r="AS13" i="15"/>
  <c r="BA13" i="15"/>
  <c r="BI13" i="15"/>
  <c r="C14" i="15"/>
  <c r="K14" i="15"/>
  <c r="S14" i="15"/>
  <c r="AA14" i="15"/>
  <c r="AI14" i="15"/>
  <c r="AQ14" i="15"/>
  <c r="AY14" i="15"/>
  <c r="BG14" i="15"/>
  <c r="BO14" i="15"/>
  <c r="I15" i="15"/>
  <c r="Q15" i="15"/>
  <c r="Y15" i="15"/>
  <c r="AG15" i="15"/>
  <c r="AO15" i="15"/>
  <c r="AW15" i="15"/>
  <c r="BE15" i="15"/>
  <c r="BM15" i="15"/>
  <c r="G16" i="15"/>
  <c r="O16" i="15"/>
  <c r="W16" i="15"/>
  <c r="AE16" i="15"/>
  <c r="AM16" i="15"/>
  <c r="AU16" i="15"/>
  <c r="BC16" i="15"/>
  <c r="BK16" i="15"/>
  <c r="E17" i="15"/>
  <c r="M17" i="15"/>
  <c r="U17" i="15"/>
  <c r="AC17" i="15"/>
  <c r="AK17" i="15"/>
  <c r="AS17" i="15"/>
  <c r="BA17" i="15"/>
  <c r="BI17" i="15"/>
  <c r="C18" i="15"/>
  <c r="K18" i="15"/>
  <c r="S18" i="15"/>
  <c r="AA18" i="15"/>
  <c r="AI18" i="15"/>
  <c r="AQ18" i="15"/>
  <c r="AY18" i="15"/>
  <c r="BG18" i="15"/>
  <c r="BO18" i="15"/>
  <c r="I19" i="15"/>
  <c r="Q19" i="15"/>
  <c r="Y19" i="15"/>
  <c r="AG19" i="15"/>
  <c r="AO19" i="15"/>
  <c r="AW19" i="15"/>
  <c r="BE19" i="15"/>
  <c r="BM19" i="15"/>
  <c r="G20" i="15"/>
  <c r="O20" i="15"/>
  <c r="W20" i="15"/>
  <c r="AE20" i="15"/>
  <c r="AM20" i="15"/>
  <c r="AU20" i="15"/>
  <c r="BC20" i="15"/>
  <c r="BK20" i="15"/>
  <c r="E21" i="15"/>
  <c r="M21" i="15"/>
  <c r="U21" i="15"/>
  <c r="AC21" i="15"/>
  <c r="AK21" i="15"/>
  <c r="AS21" i="15"/>
  <c r="BA21" i="15"/>
  <c r="BI21" i="15"/>
  <c r="C22" i="15"/>
  <c r="K22" i="15"/>
  <c r="S22" i="15"/>
  <c r="AA22" i="15"/>
  <c r="AI22" i="15"/>
  <c r="AQ22" i="15"/>
  <c r="AY22" i="15"/>
  <c r="BG22" i="15"/>
  <c r="BO22" i="15"/>
  <c r="I23" i="15"/>
  <c r="Q23" i="15"/>
  <c r="F13" i="15"/>
  <c r="N13" i="15"/>
  <c r="V13" i="15"/>
  <c r="AD13" i="15"/>
  <c r="AL13" i="15"/>
  <c r="AT13" i="15"/>
  <c r="BB13" i="15"/>
  <c r="BJ13" i="15"/>
  <c r="D14" i="15"/>
  <c r="L14" i="15"/>
  <c r="T14" i="15"/>
  <c r="AB14" i="15"/>
  <c r="AJ14" i="15"/>
  <c r="AR14" i="15"/>
  <c r="AZ14" i="15"/>
  <c r="BH14" i="15"/>
  <c r="BP14" i="15"/>
  <c r="J15" i="15"/>
  <c r="R15" i="15"/>
  <c r="Z15" i="15"/>
  <c r="AH15" i="15"/>
  <c r="AP15" i="15"/>
  <c r="AX15" i="15"/>
  <c r="BF15" i="15"/>
  <c r="BN15" i="15"/>
  <c r="H16" i="15"/>
  <c r="P16" i="15"/>
  <c r="X16" i="15"/>
  <c r="AF16" i="15"/>
  <c r="AN16" i="15"/>
  <c r="AV16" i="15"/>
  <c r="BD16" i="15"/>
  <c r="BL16" i="15"/>
  <c r="F17" i="15"/>
  <c r="N17" i="15"/>
  <c r="V17" i="15"/>
  <c r="AD17" i="15"/>
  <c r="AL17" i="15"/>
  <c r="AT17" i="15"/>
  <c r="BB17" i="15"/>
  <c r="BJ17" i="15"/>
  <c r="D18" i="15"/>
  <c r="L18" i="15"/>
  <c r="T18" i="15"/>
  <c r="AB18" i="15"/>
  <c r="AJ18" i="15"/>
  <c r="AR18" i="15"/>
  <c r="AZ18" i="15"/>
  <c r="BH18" i="15"/>
  <c r="BP18" i="15"/>
  <c r="J19" i="15"/>
  <c r="R19" i="15"/>
  <c r="Z19" i="15"/>
  <c r="AH19" i="15"/>
  <c r="AP19" i="15"/>
  <c r="AX19" i="15"/>
  <c r="BF19" i="15"/>
  <c r="BN19" i="15"/>
  <c r="H20" i="15"/>
  <c r="P20" i="15"/>
  <c r="X20" i="15"/>
  <c r="AF20" i="15"/>
  <c r="G13" i="15"/>
  <c r="O13" i="15"/>
  <c r="W13" i="15"/>
  <c r="AE13" i="15"/>
  <c r="AM13" i="15"/>
  <c r="AU13" i="15"/>
  <c r="BC13" i="15"/>
  <c r="BK13" i="15"/>
  <c r="E14" i="15"/>
  <c r="M14" i="15"/>
  <c r="U14" i="15"/>
  <c r="AC14" i="15"/>
  <c r="AK14" i="15"/>
  <c r="AS14" i="15"/>
  <c r="BA14" i="15"/>
  <c r="BI14" i="15"/>
  <c r="C15" i="15"/>
  <c r="K15" i="15"/>
  <c r="S15" i="15"/>
  <c r="AA15" i="15"/>
  <c r="AI15" i="15"/>
  <c r="AQ15" i="15"/>
  <c r="AY15" i="15"/>
  <c r="BG15" i="15"/>
  <c r="BO15" i="15"/>
  <c r="I16" i="15"/>
  <c r="Q16" i="15"/>
  <c r="Y16" i="15"/>
  <c r="AG16" i="15"/>
  <c r="AO16" i="15"/>
  <c r="AW16" i="15"/>
  <c r="BE16" i="15"/>
  <c r="BM16" i="15"/>
  <c r="G17" i="15"/>
  <c r="O17" i="15"/>
  <c r="W17" i="15"/>
  <c r="AE17" i="15"/>
  <c r="AM17" i="15"/>
  <c r="AU17" i="15"/>
  <c r="BC17" i="15"/>
  <c r="BK17" i="15"/>
  <c r="E18" i="15"/>
  <c r="M18" i="15"/>
  <c r="U18" i="15"/>
  <c r="AC18" i="15"/>
  <c r="AK18" i="15"/>
  <c r="AS18" i="15"/>
  <c r="BA18" i="15"/>
  <c r="BI18" i="15"/>
  <c r="C19" i="15"/>
  <c r="K19" i="15"/>
  <c r="S19" i="15"/>
  <c r="AA19" i="15"/>
  <c r="AI19" i="15"/>
  <c r="AQ19" i="15"/>
  <c r="AY19" i="15"/>
  <c r="BG19" i="15"/>
  <c r="BO19" i="15"/>
  <c r="I20" i="15"/>
  <c r="Q20" i="15"/>
  <c r="Y20" i="15"/>
  <c r="AG20" i="15"/>
  <c r="AO20" i="15"/>
  <c r="AW20" i="15"/>
  <c r="BE20" i="15"/>
  <c r="BM20" i="15"/>
  <c r="G21" i="15"/>
  <c r="O21" i="15"/>
  <c r="W21" i="15"/>
  <c r="AE21" i="15"/>
  <c r="AM21" i="15"/>
  <c r="AU21" i="15"/>
  <c r="BC21" i="15"/>
  <c r="BK21" i="15"/>
  <c r="E22" i="15"/>
  <c r="M22" i="15"/>
  <c r="U22" i="15"/>
  <c r="AC22" i="15"/>
  <c r="AK22" i="15"/>
  <c r="AS22" i="15"/>
  <c r="BA22" i="15"/>
  <c r="BI22" i="15"/>
  <c r="C23" i="15"/>
  <c r="K23" i="15"/>
  <c r="S23" i="15"/>
  <c r="H13" i="15"/>
  <c r="P13" i="15"/>
  <c r="X13" i="15"/>
  <c r="AF13" i="15"/>
  <c r="AN13" i="15"/>
  <c r="AV13" i="15"/>
  <c r="BD13" i="15"/>
  <c r="BL13" i="15"/>
  <c r="F14" i="15"/>
  <c r="N14" i="15"/>
  <c r="V14" i="15"/>
  <c r="AD14" i="15"/>
  <c r="AL14" i="15"/>
  <c r="AT14" i="15"/>
  <c r="BB14" i="15"/>
  <c r="BJ14" i="15"/>
  <c r="D15" i="15"/>
  <c r="L15" i="15"/>
  <c r="T15" i="15"/>
  <c r="AB15" i="15"/>
  <c r="AJ15" i="15"/>
  <c r="AR15" i="15"/>
  <c r="AZ15" i="15"/>
  <c r="BH15" i="15"/>
  <c r="BP15" i="15"/>
  <c r="J16" i="15"/>
  <c r="R16" i="15"/>
  <c r="Z16" i="15"/>
  <c r="AH16" i="15"/>
  <c r="AP16" i="15"/>
  <c r="AX16" i="15"/>
  <c r="BF16" i="15"/>
  <c r="BN16" i="15"/>
  <c r="H17" i="15"/>
  <c r="P17" i="15"/>
  <c r="X17" i="15"/>
  <c r="AF17" i="15"/>
  <c r="AN17" i="15"/>
  <c r="AV17" i="15"/>
  <c r="BD17" i="15"/>
  <c r="BL17" i="15"/>
  <c r="F18" i="15"/>
  <c r="N18" i="15"/>
  <c r="V18" i="15"/>
  <c r="AD18" i="15"/>
  <c r="AL18" i="15"/>
  <c r="AT18" i="15"/>
  <c r="BB18" i="15"/>
  <c r="BJ18" i="15"/>
  <c r="D19" i="15"/>
  <c r="L19" i="15"/>
  <c r="T19" i="15"/>
  <c r="AB19" i="15"/>
  <c r="AJ19" i="15"/>
  <c r="AR19" i="15"/>
  <c r="AZ19" i="15"/>
  <c r="BH19" i="15"/>
  <c r="BP19" i="15"/>
  <c r="J20" i="15"/>
  <c r="R20" i="15"/>
  <c r="Z20" i="15"/>
  <c r="AH20" i="15"/>
  <c r="AP20" i="15"/>
  <c r="AX20" i="15"/>
  <c r="BF20" i="15"/>
  <c r="BN20" i="15"/>
  <c r="H21" i="15"/>
  <c r="P21" i="15"/>
  <c r="X21" i="15"/>
  <c r="AF21" i="15"/>
  <c r="AN21" i="15"/>
  <c r="AV21" i="15"/>
  <c r="BD21" i="15"/>
  <c r="BL21" i="15"/>
  <c r="F22" i="15"/>
  <c r="N22" i="15"/>
  <c r="V22" i="15"/>
  <c r="AD22" i="15"/>
  <c r="AL22" i="15"/>
  <c r="I13" i="15"/>
  <c r="Q13" i="15"/>
  <c r="Y13" i="15"/>
  <c r="AG13" i="15"/>
  <c r="AO13" i="15"/>
  <c r="AW13" i="15"/>
  <c r="BE13" i="15"/>
  <c r="BM13" i="15"/>
  <c r="G14" i="15"/>
  <c r="O14" i="15"/>
  <c r="W14" i="15"/>
  <c r="AE14" i="15"/>
  <c r="AM14" i="15"/>
  <c r="AU14" i="15"/>
  <c r="BC14" i="15"/>
  <c r="BK14" i="15"/>
  <c r="E15" i="15"/>
  <c r="M15" i="15"/>
  <c r="U15" i="15"/>
  <c r="AC15" i="15"/>
  <c r="AK15" i="15"/>
  <c r="AS15" i="15"/>
  <c r="BA15" i="15"/>
  <c r="BI15" i="15"/>
  <c r="C16" i="15"/>
  <c r="K16" i="15"/>
  <c r="S16" i="15"/>
  <c r="AA16" i="15"/>
  <c r="AI16" i="15"/>
  <c r="AQ16" i="15"/>
  <c r="AY16" i="15"/>
  <c r="BG16" i="15"/>
  <c r="BO16" i="15"/>
  <c r="I17" i="15"/>
  <c r="Q17" i="15"/>
  <c r="Y17" i="15"/>
  <c r="AG17" i="15"/>
  <c r="AO17" i="15"/>
  <c r="AW17" i="15"/>
  <c r="BE17" i="15"/>
  <c r="BM17" i="15"/>
  <c r="G18" i="15"/>
  <c r="O18" i="15"/>
  <c r="W18" i="15"/>
  <c r="AE18" i="15"/>
  <c r="AM18" i="15"/>
  <c r="AU18" i="15"/>
  <c r="BC18" i="15"/>
  <c r="BK18" i="15"/>
  <c r="E19" i="15"/>
  <c r="M19" i="15"/>
  <c r="U19" i="15"/>
  <c r="AC19" i="15"/>
  <c r="AK19" i="15"/>
  <c r="AS19" i="15"/>
  <c r="BA19" i="15"/>
  <c r="BI19" i="15"/>
  <c r="C20" i="15"/>
  <c r="K20" i="15"/>
  <c r="S20" i="15"/>
  <c r="AA20" i="15"/>
  <c r="AI20" i="15"/>
  <c r="AQ20" i="15"/>
  <c r="AY20" i="15"/>
  <c r="BG20" i="15"/>
  <c r="BO20" i="15"/>
  <c r="I21" i="15"/>
  <c r="Q21" i="15"/>
  <c r="Y21" i="15"/>
  <c r="AG21" i="15"/>
  <c r="AO21" i="15"/>
  <c r="AW21" i="15"/>
  <c r="BE21" i="15"/>
  <c r="BM21" i="15"/>
  <c r="G22" i="15"/>
  <c r="O22" i="15"/>
  <c r="W22" i="15"/>
  <c r="J13" i="15"/>
  <c r="H14" i="15"/>
  <c r="F15" i="15"/>
  <c r="D16" i="15"/>
  <c r="BP16" i="15"/>
  <c r="BN17" i="15"/>
  <c r="BL18" i="15"/>
  <c r="BJ19" i="15"/>
  <c r="AV20" i="15"/>
  <c r="N21" i="15"/>
  <c r="AT21" i="15"/>
  <c r="L22" i="15"/>
  <c r="AM22" i="15"/>
  <c r="BC22" i="15"/>
  <c r="E23" i="15"/>
  <c r="U23" i="15"/>
  <c r="AC23" i="15"/>
  <c r="AK23" i="15"/>
  <c r="AS23" i="15"/>
  <c r="BA23" i="15"/>
  <c r="BI23" i="15"/>
  <c r="C24" i="15"/>
  <c r="K24" i="15"/>
  <c r="S24" i="15"/>
  <c r="AA24" i="15"/>
  <c r="AI24" i="15"/>
  <c r="AQ24" i="15"/>
  <c r="AY24" i="15"/>
  <c r="BG24" i="15"/>
  <c r="BO24" i="15"/>
  <c r="I25" i="15"/>
  <c r="Q25" i="15"/>
  <c r="Y25" i="15"/>
  <c r="AG25" i="15"/>
  <c r="AO25" i="15"/>
  <c r="AW25" i="15"/>
  <c r="BE25" i="15"/>
  <c r="BM25" i="15"/>
  <c r="G26" i="15"/>
  <c r="O26" i="15"/>
  <c r="W26" i="15"/>
  <c r="AE26" i="15"/>
  <c r="AM26" i="15"/>
  <c r="AU26" i="15"/>
  <c r="BC26" i="15"/>
  <c r="BK26" i="15"/>
  <c r="E27" i="15"/>
  <c r="M27" i="15"/>
  <c r="U27" i="15"/>
  <c r="AC27" i="15"/>
  <c r="AK27" i="15"/>
  <c r="AS27" i="15"/>
  <c r="BA27" i="15"/>
  <c r="BI27" i="15"/>
  <c r="C28" i="15"/>
  <c r="K28" i="15"/>
  <c r="S28" i="15"/>
  <c r="AA28" i="15"/>
  <c r="AI28" i="15"/>
  <c r="AQ28" i="15"/>
  <c r="AY28" i="15"/>
  <c r="BG28" i="15"/>
  <c r="BO28" i="15"/>
  <c r="I29" i="15"/>
  <c r="Q29" i="15"/>
  <c r="Y29" i="15"/>
  <c r="AG29" i="15"/>
  <c r="AO29" i="15"/>
  <c r="AW29" i="15"/>
  <c r="BE29" i="15"/>
  <c r="BM29" i="15"/>
  <c r="G30" i="15"/>
  <c r="O30" i="15"/>
  <c r="W30" i="15"/>
  <c r="AE30" i="15"/>
  <c r="AM30" i="15"/>
  <c r="AU30" i="15"/>
  <c r="BC30" i="15"/>
  <c r="BK30" i="15"/>
  <c r="E31" i="15"/>
  <c r="M31" i="15"/>
  <c r="U31" i="15"/>
  <c r="AC31" i="15"/>
  <c r="AK31" i="15"/>
  <c r="R13" i="15"/>
  <c r="P14" i="15"/>
  <c r="N15" i="15"/>
  <c r="L16" i="15"/>
  <c r="J17" i="15"/>
  <c r="H18" i="15"/>
  <c r="F19" i="15"/>
  <c r="D20" i="15"/>
  <c r="AZ20" i="15"/>
  <c r="R21" i="15"/>
  <c r="AX21" i="15"/>
  <c r="P22" i="15"/>
  <c r="AN22" i="15"/>
  <c r="BD22" i="15"/>
  <c r="F23" i="15"/>
  <c r="V23" i="15"/>
  <c r="AD23" i="15"/>
  <c r="AL23" i="15"/>
  <c r="AT23" i="15"/>
  <c r="BB23" i="15"/>
  <c r="BJ23" i="15"/>
  <c r="D24" i="15"/>
  <c r="L24" i="15"/>
  <c r="T24" i="15"/>
  <c r="AB24" i="15"/>
  <c r="AJ24" i="15"/>
  <c r="AR24" i="15"/>
  <c r="AZ24" i="15"/>
  <c r="BH24" i="15"/>
  <c r="BP24" i="15"/>
  <c r="J25" i="15"/>
  <c r="R25" i="15"/>
  <c r="Z25" i="15"/>
  <c r="AH25" i="15"/>
  <c r="AP25" i="15"/>
  <c r="AX25" i="15"/>
  <c r="BF25" i="15"/>
  <c r="BN25" i="15"/>
  <c r="H26" i="15"/>
  <c r="P26" i="15"/>
  <c r="X26" i="15"/>
  <c r="AF26" i="15"/>
  <c r="AN26" i="15"/>
  <c r="AV26" i="15"/>
  <c r="BD26" i="15"/>
  <c r="BL26" i="15"/>
  <c r="F27" i="15"/>
  <c r="N27" i="15"/>
  <c r="V27" i="15"/>
  <c r="AD27" i="15"/>
  <c r="AL27" i="15"/>
  <c r="AT27" i="15"/>
  <c r="BB27" i="15"/>
  <c r="BJ27" i="15"/>
  <c r="D28" i="15"/>
  <c r="L28" i="15"/>
  <c r="T28" i="15"/>
  <c r="AB28" i="15"/>
  <c r="AJ28" i="15"/>
  <c r="AR28" i="15"/>
  <c r="AZ28" i="15"/>
  <c r="BH28" i="15"/>
  <c r="BP28" i="15"/>
  <c r="J29" i="15"/>
  <c r="R29" i="15"/>
  <c r="Z29" i="15"/>
  <c r="AH29" i="15"/>
  <c r="AP29" i="15"/>
  <c r="AX29" i="15"/>
  <c r="BF29" i="15"/>
  <c r="BN29" i="15"/>
  <c r="H30" i="15"/>
  <c r="P30" i="15"/>
  <c r="X30" i="15"/>
  <c r="AF30" i="15"/>
  <c r="AN30" i="15"/>
  <c r="AV30" i="15"/>
  <c r="BD30" i="15"/>
  <c r="BL30" i="15"/>
  <c r="F31" i="15"/>
  <c r="N31" i="15"/>
  <c r="V31" i="15"/>
  <c r="AD31" i="15"/>
  <c r="AL31" i="15"/>
  <c r="AT31" i="15"/>
  <c r="Z13" i="15"/>
  <c r="X14" i="15"/>
  <c r="V15" i="15"/>
  <c r="T16" i="15"/>
  <c r="R17" i="15"/>
  <c r="P18" i="15"/>
  <c r="N19" i="15"/>
  <c r="L20" i="15"/>
  <c r="BD20" i="15"/>
  <c r="V21" i="15"/>
  <c r="BB21" i="15"/>
  <c r="T22" i="15"/>
  <c r="AR22" i="15"/>
  <c r="BH22" i="15"/>
  <c r="J23" i="15"/>
  <c r="W23" i="15"/>
  <c r="AE23" i="15"/>
  <c r="AM23" i="15"/>
  <c r="AU23" i="15"/>
  <c r="BC23" i="15"/>
  <c r="BK23" i="15"/>
  <c r="E24" i="15"/>
  <c r="M24" i="15"/>
  <c r="U24" i="15"/>
  <c r="AC24" i="15"/>
  <c r="AK24" i="15"/>
  <c r="AS24" i="15"/>
  <c r="BA24" i="15"/>
  <c r="BI24" i="15"/>
  <c r="C25" i="15"/>
  <c r="K25" i="15"/>
  <c r="S25" i="15"/>
  <c r="AA25" i="15"/>
  <c r="AI25" i="15"/>
  <c r="AQ25" i="15"/>
  <c r="AY25" i="15"/>
  <c r="BG25" i="15"/>
  <c r="BO25" i="15"/>
  <c r="I26" i="15"/>
  <c r="Q26" i="15"/>
  <c r="Y26" i="15"/>
  <c r="AG26" i="15"/>
  <c r="AO26" i="15"/>
  <c r="AW26" i="15"/>
  <c r="BE26" i="15"/>
  <c r="BM26" i="15"/>
  <c r="G27" i="15"/>
  <c r="O27" i="15"/>
  <c r="W27" i="15"/>
  <c r="AE27" i="15"/>
  <c r="AM27" i="15"/>
  <c r="AU27" i="15"/>
  <c r="BC27" i="15"/>
  <c r="BK27" i="15"/>
  <c r="E28" i="15"/>
  <c r="M28" i="15"/>
  <c r="U28" i="15"/>
  <c r="AC28" i="15"/>
  <c r="AK28" i="15"/>
  <c r="AS28" i="15"/>
  <c r="BA28" i="15"/>
  <c r="BI28" i="15"/>
  <c r="C29" i="15"/>
  <c r="K29" i="15"/>
  <c r="S29" i="15"/>
  <c r="AA29" i="15"/>
  <c r="AI29" i="15"/>
  <c r="AQ29" i="15"/>
  <c r="AY29" i="15"/>
  <c r="BG29" i="15"/>
  <c r="BO29" i="15"/>
  <c r="I30" i="15"/>
  <c r="Q30" i="15"/>
  <c r="Y30" i="15"/>
  <c r="AG30" i="15"/>
  <c r="AO30" i="15"/>
  <c r="AW30" i="15"/>
  <c r="BE30" i="15"/>
  <c r="BM30" i="15"/>
  <c r="G31" i="15"/>
  <c r="O31" i="15"/>
  <c r="W31" i="15"/>
  <c r="AE31" i="15"/>
  <c r="AM31" i="15"/>
  <c r="AU31" i="15"/>
  <c r="AH13" i="15"/>
  <c r="AF14" i="15"/>
  <c r="AD15" i="15"/>
  <c r="AB16" i="15"/>
  <c r="Z17" i="15"/>
  <c r="X18" i="15"/>
  <c r="V19" i="15"/>
  <c r="T20" i="15"/>
  <c r="BH20" i="15"/>
  <c r="Z21" i="15"/>
  <c r="BF21" i="15"/>
  <c r="X22" i="15"/>
  <c r="AT22" i="15"/>
  <c r="BJ22" i="15"/>
  <c r="L23" i="15"/>
  <c r="X23" i="15"/>
  <c r="AF23" i="15"/>
  <c r="AN23" i="15"/>
  <c r="AV23" i="15"/>
  <c r="BD23" i="15"/>
  <c r="BL23" i="15"/>
  <c r="F24" i="15"/>
  <c r="N24" i="15"/>
  <c r="V24" i="15"/>
  <c r="AD24" i="15"/>
  <c r="AL24" i="15"/>
  <c r="AT24" i="15"/>
  <c r="BB24" i="15"/>
  <c r="BJ24" i="15"/>
  <c r="D25" i="15"/>
  <c r="L25" i="15"/>
  <c r="T25" i="15"/>
  <c r="AB25" i="15"/>
  <c r="AJ25" i="15"/>
  <c r="AR25" i="15"/>
  <c r="AZ25" i="15"/>
  <c r="BH25" i="15"/>
  <c r="BP25" i="15"/>
  <c r="J26" i="15"/>
  <c r="R26" i="15"/>
  <c r="Z26" i="15"/>
  <c r="AH26" i="15"/>
  <c r="AP26" i="15"/>
  <c r="AX26" i="15"/>
  <c r="BF26" i="15"/>
  <c r="BN26" i="15"/>
  <c r="H27" i="15"/>
  <c r="P27" i="15"/>
  <c r="X27" i="15"/>
  <c r="AF27" i="15"/>
  <c r="AN27" i="15"/>
  <c r="AV27" i="15"/>
  <c r="BD27" i="15"/>
  <c r="BL27" i="15"/>
  <c r="F28" i="15"/>
  <c r="N28" i="15"/>
  <c r="V28" i="15"/>
  <c r="AD28" i="15"/>
  <c r="AL28" i="15"/>
  <c r="AT28" i="15"/>
  <c r="BB28" i="15"/>
  <c r="BJ28" i="15"/>
  <c r="D29" i="15"/>
  <c r="L29" i="15"/>
  <c r="T29" i="15"/>
  <c r="AB29" i="15"/>
  <c r="AJ29" i="15"/>
  <c r="AR29" i="15"/>
  <c r="AZ29" i="15"/>
  <c r="BH29" i="15"/>
  <c r="BP29" i="15"/>
  <c r="J30" i="15"/>
  <c r="R30" i="15"/>
  <c r="Z30" i="15"/>
  <c r="AH30" i="15"/>
  <c r="AP30" i="15"/>
  <c r="AX30" i="15"/>
  <c r="BF30" i="15"/>
  <c r="BN30" i="15"/>
  <c r="H31" i="15"/>
  <c r="P31" i="15"/>
  <c r="X31" i="15"/>
  <c r="AF31" i="15"/>
  <c r="AN31" i="15"/>
  <c r="AP13" i="15"/>
  <c r="AN14" i="15"/>
  <c r="AL15" i="15"/>
  <c r="AJ16" i="15"/>
  <c r="AH17" i="15"/>
  <c r="AF18" i="15"/>
  <c r="AD19" i="15"/>
  <c r="AB20" i="15"/>
  <c r="BL20" i="15"/>
  <c r="AD21" i="15"/>
  <c r="BJ21" i="15"/>
  <c r="AB22" i="15"/>
  <c r="AU22" i="15"/>
  <c r="BK22" i="15"/>
  <c r="M23" i="15"/>
  <c r="Y23" i="15"/>
  <c r="AG23" i="15"/>
  <c r="AO23" i="15"/>
  <c r="AW23" i="15"/>
  <c r="BE23" i="15"/>
  <c r="BM23" i="15"/>
  <c r="G24" i="15"/>
  <c r="O24" i="15"/>
  <c r="W24" i="15"/>
  <c r="AE24" i="15"/>
  <c r="AM24" i="15"/>
  <c r="AU24" i="15"/>
  <c r="BC24" i="15"/>
  <c r="BK24" i="15"/>
  <c r="E25" i="15"/>
  <c r="M25" i="15"/>
  <c r="U25" i="15"/>
  <c r="AC25" i="15"/>
  <c r="AK25" i="15"/>
  <c r="AS25" i="15"/>
  <c r="BA25" i="15"/>
  <c r="BI25" i="15"/>
  <c r="C26" i="15"/>
  <c r="K26" i="15"/>
  <c r="S26" i="15"/>
  <c r="AA26" i="15"/>
  <c r="AI26" i="15"/>
  <c r="AQ26" i="15"/>
  <c r="AY26" i="15"/>
  <c r="BG26" i="15"/>
  <c r="BO26" i="15"/>
  <c r="I27" i="15"/>
  <c r="Q27" i="15"/>
  <c r="Y27" i="15"/>
  <c r="AG27" i="15"/>
  <c r="AO27" i="15"/>
  <c r="AW27" i="15"/>
  <c r="BE27" i="15"/>
  <c r="BM27" i="15"/>
  <c r="G28" i="15"/>
  <c r="O28" i="15"/>
  <c r="W28" i="15"/>
  <c r="AE28" i="15"/>
  <c r="AM28" i="15"/>
  <c r="AU28" i="15"/>
  <c r="BC28" i="15"/>
  <c r="BK28" i="15"/>
  <c r="E29" i="15"/>
  <c r="M29" i="15"/>
  <c r="U29" i="15"/>
  <c r="AC29" i="15"/>
  <c r="AK29" i="15"/>
  <c r="AS29" i="15"/>
  <c r="BA29" i="15"/>
  <c r="BI29" i="15"/>
  <c r="C30" i="15"/>
  <c r="K30" i="15"/>
  <c r="S30" i="15"/>
  <c r="AA30" i="15"/>
  <c r="AI30" i="15"/>
  <c r="AQ30" i="15"/>
  <c r="AX13" i="15"/>
  <c r="AV14" i="15"/>
  <c r="AT15" i="15"/>
  <c r="AR16" i="15"/>
  <c r="AP17" i="15"/>
  <c r="AN18" i="15"/>
  <c r="AL19" i="15"/>
  <c r="AJ20" i="15"/>
  <c r="BP20" i="15"/>
  <c r="AH21" i="15"/>
  <c r="BN21" i="15"/>
  <c r="AE22" i="15"/>
  <c r="AV22" i="15"/>
  <c r="BL22" i="15"/>
  <c r="N23" i="15"/>
  <c r="Z23" i="15"/>
  <c r="AH23" i="15"/>
  <c r="AP23" i="15"/>
  <c r="AX23" i="15"/>
  <c r="BF23" i="15"/>
  <c r="BN23" i="15"/>
  <c r="H24" i="15"/>
  <c r="P24" i="15"/>
  <c r="X24" i="15"/>
  <c r="AF24" i="15"/>
  <c r="AN24" i="15"/>
  <c r="AV24" i="15"/>
  <c r="BD24" i="15"/>
  <c r="BL24" i="15"/>
  <c r="F25" i="15"/>
  <c r="N25" i="15"/>
  <c r="V25" i="15"/>
  <c r="AD25" i="15"/>
  <c r="AL25" i="15"/>
  <c r="AT25" i="15"/>
  <c r="BB25" i="15"/>
  <c r="BJ25" i="15"/>
  <c r="D26" i="15"/>
  <c r="L26" i="15"/>
  <c r="T26" i="15"/>
  <c r="AB26" i="15"/>
  <c r="AJ26" i="15"/>
  <c r="AR26" i="15"/>
  <c r="AZ26" i="15"/>
  <c r="BH26" i="15"/>
  <c r="BP26" i="15"/>
  <c r="J27" i="15"/>
  <c r="R27" i="15"/>
  <c r="Z27" i="15"/>
  <c r="AH27" i="15"/>
  <c r="AP27" i="15"/>
  <c r="AX27" i="15"/>
  <c r="BF27" i="15"/>
  <c r="BN27" i="15"/>
  <c r="H28" i="15"/>
  <c r="P28" i="15"/>
  <c r="X28" i="15"/>
  <c r="AF28" i="15"/>
  <c r="AN28" i="15"/>
  <c r="AV28" i="15"/>
  <c r="BD28" i="15"/>
  <c r="BL28" i="15"/>
  <c r="F29" i="15"/>
  <c r="N29" i="15"/>
  <c r="V29" i="15"/>
  <c r="AD29" i="15"/>
  <c r="AL29" i="15"/>
  <c r="AT29" i="15"/>
  <c r="BB29" i="15"/>
  <c r="BJ29" i="15"/>
  <c r="D30" i="15"/>
  <c r="L30" i="15"/>
  <c r="T30" i="15"/>
  <c r="AB30" i="15"/>
  <c r="AJ30" i="15"/>
  <c r="AR30" i="15"/>
  <c r="AZ30" i="15"/>
  <c r="BH30" i="15"/>
  <c r="BP30" i="15"/>
  <c r="J31" i="15"/>
  <c r="BF13" i="15"/>
  <c r="BD14" i="15"/>
  <c r="BB15" i="15"/>
  <c r="AZ16" i="15"/>
  <c r="AX17" i="15"/>
  <c r="AV18" i="15"/>
  <c r="AT19" i="15"/>
  <c r="AN20" i="15"/>
  <c r="F21" i="15"/>
  <c r="AL21" i="15"/>
  <c r="D22" i="15"/>
  <c r="AF22" i="15"/>
  <c r="AZ22" i="15"/>
  <c r="BP22" i="15"/>
  <c r="R23" i="15"/>
  <c r="AA23" i="15"/>
  <c r="AI23" i="15"/>
  <c r="AQ23" i="15"/>
  <c r="AY23" i="15"/>
  <c r="BG23" i="15"/>
  <c r="BO23" i="15"/>
  <c r="I24" i="15"/>
  <c r="Q24" i="15"/>
  <c r="Y24" i="15"/>
  <c r="AG24" i="15"/>
  <c r="AO24" i="15"/>
  <c r="AW24" i="15"/>
  <c r="BE24" i="15"/>
  <c r="BM24" i="15"/>
  <c r="G25" i="15"/>
  <c r="O25" i="15"/>
  <c r="W25" i="15"/>
  <c r="AE25" i="15"/>
  <c r="AM25" i="15"/>
  <c r="AU25" i="15"/>
  <c r="BC25" i="15"/>
  <c r="BK25" i="15"/>
  <c r="E26" i="15"/>
  <c r="M26" i="15"/>
  <c r="U26" i="15"/>
  <c r="AC26" i="15"/>
  <c r="AK26" i="15"/>
  <c r="AS26" i="15"/>
  <c r="BA26" i="15"/>
  <c r="BI26" i="15"/>
  <c r="C27" i="15"/>
  <c r="K27" i="15"/>
  <c r="S27" i="15"/>
  <c r="AA27" i="15"/>
  <c r="AI27" i="15"/>
  <c r="AQ27" i="15"/>
  <c r="AY27" i="15"/>
  <c r="BG27" i="15"/>
  <c r="BO27" i="15"/>
  <c r="I28" i="15"/>
  <c r="Q28" i="15"/>
  <c r="Y28" i="15"/>
  <c r="AG28" i="15"/>
  <c r="AO28" i="15"/>
  <c r="AW28" i="15"/>
  <c r="BE28" i="15"/>
  <c r="BM28" i="15"/>
  <c r="G29" i="15"/>
  <c r="O29" i="15"/>
  <c r="W29" i="15"/>
  <c r="AE29" i="15"/>
  <c r="AM29" i="15"/>
  <c r="AU29" i="15"/>
  <c r="BC29" i="15"/>
  <c r="BK29" i="15"/>
  <c r="E30" i="15"/>
  <c r="M30" i="15"/>
  <c r="BN13" i="15"/>
  <c r="J21" i="15"/>
  <c r="AJ23" i="15"/>
  <c r="AH24" i="15"/>
  <c r="AF25" i="15"/>
  <c r="AD26" i="15"/>
  <c r="AB27" i="15"/>
  <c r="Z28" i="15"/>
  <c r="X29" i="15"/>
  <c r="U30" i="15"/>
  <c r="AY30" i="15"/>
  <c r="D31" i="15"/>
  <c r="Y31" i="15"/>
  <c r="AO31" i="15"/>
  <c r="AY31" i="15"/>
  <c r="BG31" i="15"/>
  <c r="BO31" i="15"/>
  <c r="I32" i="15"/>
  <c r="Q32" i="15"/>
  <c r="Y32" i="15"/>
  <c r="AG32" i="15"/>
  <c r="AO32" i="15"/>
  <c r="AW32" i="15"/>
  <c r="BE32" i="15"/>
  <c r="BM32" i="15"/>
  <c r="G33" i="15"/>
  <c r="O33" i="15"/>
  <c r="W33" i="15"/>
  <c r="AE33" i="15"/>
  <c r="AM33" i="15"/>
  <c r="AU33" i="15"/>
  <c r="BC33" i="15"/>
  <c r="BK33" i="15"/>
  <c r="E34" i="15"/>
  <c r="M34" i="15"/>
  <c r="U34" i="15"/>
  <c r="AC34" i="15"/>
  <c r="AK34" i="15"/>
  <c r="AS34" i="15"/>
  <c r="BA34" i="15"/>
  <c r="BI34" i="15"/>
  <c r="C35" i="15"/>
  <c r="K35" i="15"/>
  <c r="S35" i="15"/>
  <c r="AA35" i="15"/>
  <c r="AI35" i="15"/>
  <c r="AQ35" i="15"/>
  <c r="AY35" i="15"/>
  <c r="BG35" i="15"/>
  <c r="BO35" i="15"/>
  <c r="I36" i="15"/>
  <c r="Q36" i="15"/>
  <c r="Y36" i="15"/>
  <c r="AG36" i="15"/>
  <c r="AO36" i="15"/>
  <c r="AW36" i="15"/>
  <c r="BE36" i="15"/>
  <c r="BM36" i="15"/>
  <c r="G37" i="15"/>
  <c r="O37" i="15"/>
  <c r="W37" i="15"/>
  <c r="AE37" i="15"/>
  <c r="AM37" i="15"/>
  <c r="AU37" i="15"/>
  <c r="BC37" i="15"/>
  <c r="BK37" i="15"/>
  <c r="E38" i="15"/>
  <c r="M38" i="15"/>
  <c r="U38" i="15"/>
  <c r="AC38" i="15"/>
  <c r="BL14" i="15"/>
  <c r="AP21" i="15"/>
  <c r="AR23" i="15"/>
  <c r="AP24" i="15"/>
  <c r="AN25" i="15"/>
  <c r="AL26" i="15"/>
  <c r="AJ27" i="15"/>
  <c r="AH28" i="15"/>
  <c r="AF29" i="15"/>
  <c r="V30" i="15"/>
  <c r="BA30" i="15"/>
  <c r="I31" i="15"/>
  <c r="Z31" i="15"/>
  <c r="AP31" i="15"/>
  <c r="AZ31" i="15"/>
  <c r="BH31" i="15"/>
  <c r="BP31" i="15"/>
  <c r="J32" i="15"/>
  <c r="R32" i="15"/>
  <c r="Z32" i="15"/>
  <c r="AH32" i="15"/>
  <c r="AP32" i="15"/>
  <c r="AX32" i="15"/>
  <c r="BF32" i="15"/>
  <c r="BN32" i="15"/>
  <c r="H33" i="15"/>
  <c r="P33" i="15"/>
  <c r="X33" i="15"/>
  <c r="AF33" i="15"/>
  <c r="AN33" i="15"/>
  <c r="AV33" i="15"/>
  <c r="BD33" i="15"/>
  <c r="BL33" i="15"/>
  <c r="F34" i="15"/>
  <c r="N34" i="15"/>
  <c r="V34" i="15"/>
  <c r="AD34" i="15"/>
  <c r="AL34" i="15"/>
  <c r="AT34" i="15"/>
  <c r="BB34" i="15"/>
  <c r="BJ34" i="15"/>
  <c r="D35" i="15"/>
  <c r="L35" i="15"/>
  <c r="T35" i="15"/>
  <c r="AB35" i="15"/>
  <c r="AJ35" i="15"/>
  <c r="AR35" i="15"/>
  <c r="AZ35" i="15"/>
  <c r="BH35" i="15"/>
  <c r="BP35" i="15"/>
  <c r="J36" i="15"/>
  <c r="R36" i="15"/>
  <c r="Z36" i="15"/>
  <c r="AH36" i="15"/>
  <c r="AP36" i="15"/>
  <c r="AX36" i="15"/>
  <c r="BF36" i="15"/>
  <c r="BN36" i="15"/>
  <c r="H37" i="15"/>
  <c r="P37" i="15"/>
  <c r="X37" i="15"/>
  <c r="AF37" i="15"/>
  <c r="AN37" i="15"/>
  <c r="AV37" i="15"/>
  <c r="BD37" i="15"/>
  <c r="BL37" i="15"/>
  <c r="F38" i="15"/>
  <c r="N38" i="15"/>
  <c r="V38" i="15"/>
  <c r="AD38" i="15"/>
  <c r="AL38" i="15"/>
  <c r="AT38" i="15"/>
  <c r="BB38" i="15"/>
  <c r="BJ38" i="15"/>
  <c r="D39" i="15"/>
  <c r="L39" i="15"/>
  <c r="T39" i="15"/>
  <c r="AB39" i="15"/>
  <c r="AJ39" i="15"/>
  <c r="AR39" i="15"/>
  <c r="AZ39" i="15"/>
  <c r="BH39" i="15"/>
  <c r="BP39" i="15"/>
  <c r="BJ15" i="15"/>
  <c r="H22" i="15"/>
  <c r="AZ23" i="15"/>
  <c r="AX24" i="15"/>
  <c r="AV25" i="15"/>
  <c r="AT26" i="15"/>
  <c r="AR27" i="15"/>
  <c r="AP28" i="15"/>
  <c r="AN29" i="15"/>
  <c r="AC30" i="15"/>
  <c r="BB30" i="15"/>
  <c r="K31" i="15"/>
  <c r="AA31" i="15"/>
  <c r="AQ31" i="15"/>
  <c r="BA31" i="15"/>
  <c r="BI31" i="15"/>
  <c r="C32" i="15"/>
  <c r="K32" i="15"/>
  <c r="S32" i="15"/>
  <c r="AA32" i="15"/>
  <c r="AI32" i="15"/>
  <c r="AQ32" i="15"/>
  <c r="AY32" i="15"/>
  <c r="BG32" i="15"/>
  <c r="BO32" i="15"/>
  <c r="I33" i="15"/>
  <c r="Q33" i="15"/>
  <c r="Y33" i="15"/>
  <c r="AG33" i="15"/>
  <c r="AO33" i="15"/>
  <c r="AW33" i="15"/>
  <c r="BE33" i="15"/>
  <c r="BM33" i="15"/>
  <c r="G34" i="15"/>
  <c r="O34" i="15"/>
  <c r="W34" i="15"/>
  <c r="AE34" i="15"/>
  <c r="AM34" i="15"/>
  <c r="AU34" i="15"/>
  <c r="BC34" i="15"/>
  <c r="BK34" i="15"/>
  <c r="E35" i="15"/>
  <c r="M35" i="15"/>
  <c r="U35" i="15"/>
  <c r="AC35" i="15"/>
  <c r="AK35" i="15"/>
  <c r="AS35" i="15"/>
  <c r="BA35" i="15"/>
  <c r="BI35" i="15"/>
  <c r="C36" i="15"/>
  <c r="K36" i="15"/>
  <c r="S36" i="15"/>
  <c r="AA36" i="15"/>
  <c r="AI36" i="15"/>
  <c r="AQ36" i="15"/>
  <c r="AY36" i="15"/>
  <c r="BG36" i="15"/>
  <c r="BO36" i="15"/>
  <c r="I37" i="15"/>
  <c r="Q37" i="15"/>
  <c r="Y37" i="15"/>
  <c r="AG37" i="15"/>
  <c r="AO37" i="15"/>
  <c r="AW37" i="15"/>
  <c r="BE37" i="15"/>
  <c r="BM37" i="15"/>
  <c r="G38" i="15"/>
  <c r="O38" i="15"/>
  <c r="W38" i="15"/>
  <c r="AE38" i="15"/>
  <c r="AM38" i="15"/>
  <c r="AU38" i="15"/>
  <c r="BC38" i="15"/>
  <c r="BK38" i="15"/>
  <c r="E39" i="15"/>
  <c r="M39" i="15"/>
  <c r="U39" i="15"/>
  <c r="AC39" i="15"/>
  <c r="AK39" i="15"/>
  <c r="AS39" i="15"/>
  <c r="BA39" i="15"/>
  <c r="BI39" i="15"/>
  <c r="C40" i="15"/>
  <c r="K40" i="15"/>
  <c r="S40" i="15"/>
  <c r="BH16" i="15"/>
  <c r="AJ22" i="15"/>
  <c r="BH23" i="15"/>
  <c r="BF24" i="15"/>
  <c r="BD25" i="15"/>
  <c r="BB26" i="15"/>
  <c r="AZ27" i="15"/>
  <c r="AX28" i="15"/>
  <c r="AV29" i="15"/>
  <c r="AD30" i="15"/>
  <c r="BG30" i="15"/>
  <c r="L31" i="15"/>
  <c r="AB31" i="15"/>
  <c r="AR31" i="15"/>
  <c r="BB31" i="15"/>
  <c r="BJ31" i="15"/>
  <c r="D32" i="15"/>
  <c r="L32" i="15"/>
  <c r="T32" i="15"/>
  <c r="AB32" i="15"/>
  <c r="AJ32" i="15"/>
  <c r="AR32" i="15"/>
  <c r="AZ32" i="15"/>
  <c r="BH32" i="15"/>
  <c r="BP32" i="15"/>
  <c r="J33" i="15"/>
  <c r="R33" i="15"/>
  <c r="Z33" i="15"/>
  <c r="AH33" i="15"/>
  <c r="AP33" i="15"/>
  <c r="AX33" i="15"/>
  <c r="BF33" i="15"/>
  <c r="BN33" i="15"/>
  <c r="H34" i="15"/>
  <c r="P34" i="15"/>
  <c r="X34" i="15"/>
  <c r="AF34" i="15"/>
  <c r="AN34" i="15"/>
  <c r="AV34" i="15"/>
  <c r="BD34" i="15"/>
  <c r="BL34" i="15"/>
  <c r="F35" i="15"/>
  <c r="N35" i="15"/>
  <c r="V35" i="15"/>
  <c r="AD35" i="15"/>
  <c r="AL35" i="15"/>
  <c r="AT35" i="15"/>
  <c r="BB35" i="15"/>
  <c r="BJ35" i="15"/>
  <c r="D36" i="15"/>
  <c r="L36" i="15"/>
  <c r="T36" i="15"/>
  <c r="AB36" i="15"/>
  <c r="AJ36" i="15"/>
  <c r="AR36" i="15"/>
  <c r="AZ36" i="15"/>
  <c r="BH36" i="15"/>
  <c r="BP36" i="15"/>
  <c r="J37" i="15"/>
  <c r="R37" i="15"/>
  <c r="Z37" i="15"/>
  <c r="AH37" i="15"/>
  <c r="AP37" i="15"/>
  <c r="AX37" i="15"/>
  <c r="BF37" i="15"/>
  <c r="BN37" i="15"/>
  <c r="H38" i="15"/>
  <c r="P38" i="15"/>
  <c r="X38" i="15"/>
  <c r="AF38" i="15"/>
  <c r="AN38" i="15"/>
  <c r="AV38" i="15"/>
  <c r="BD38" i="15"/>
  <c r="BL38" i="15"/>
  <c r="F39" i="15"/>
  <c r="N39" i="15"/>
  <c r="V39" i="15"/>
  <c r="AD39" i="15"/>
  <c r="AL39" i="15"/>
  <c r="AT39" i="15"/>
  <c r="BB39" i="15"/>
  <c r="BJ39" i="15"/>
  <c r="D40" i="15"/>
  <c r="L40" i="15"/>
  <c r="T40" i="15"/>
  <c r="BF17" i="15"/>
  <c r="BB22" i="15"/>
  <c r="BP23" i="15"/>
  <c r="BN24" i="15"/>
  <c r="BL25" i="15"/>
  <c r="BJ26" i="15"/>
  <c r="BH27" i="15"/>
  <c r="BF28" i="15"/>
  <c r="BD29" i="15"/>
  <c r="AK30" i="15"/>
  <c r="BI30" i="15"/>
  <c r="Q31" i="15"/>
  <c r="AG31" i="15"/>
  <c r="AS31" i="15"/>
  <c r="BC31" i="15"/>
  <c r="BK31" i="15"/>
  <c r="E32" i="15"/>
  <c r="M32" i="15"/>
  <c r="U32" i="15"/>
  <c r="AC32" i="15"/>
  <c r="AK32" i="15"/>
  <c r="AS32" i="15"/>
  <c r="BA32" i="15"/>
  <c r="BI32" i="15"/>
  <c r="C33" i="15"/>
  <c r="K33" i="15"/>
  <c r="S33" i="15"/>
  <c r="AA33" i="15"/>
  <c r="AI33" i="15"/>
  <c r="AQ33" i="15"/>
  <c r="AY33" i="15"/>
  <c r="BG33" i="15"/>
  <c r="BO33" i="15"/>
  <c r="I34" i="15"/>
  <c r="Q34" i="15"/>
  <c r="Y34" i="15"/>
  <c r="AG34" i="15"/>
  <c r="AO34" i="15"/>
  <c r="AW34" i="15"/>
  <c r="BE34" i="15"/>
  <c r="BM34" i="15"/>
  <c r="G35" i="15"/>
  <c r="O35" i="15"/>
  <c r="W35" i="15"/>
  <c r="AE35" i="15"/>
  <c r="AM35" i="15"/>
  <c r="AU35" i="15"/>
  <c r="BC35" i="15"/>
  <c r="BK35" i="15"/>
  <c r="E36" i="15"/>
  <c r="M36" i="15"/>
  <c r="U36" i="15"/>
  <c r="AC36" i="15"/>
  <c r="AK36" i="15"/>
  <c r="AS36" i="15"/>
  <c r="BA36" i="15"/>
  <c r="BI36" i="15"/>
  <c r="C37" i="15"/>
  <c r="K37" i="15"/>
  <c r="S37" i="15"/>
  <c r="AA37" i="15"/>
  <c r="AI37" i="15"/>
  <c r="AQ37" i="15"/>
  <c r="AY37" i="15"/>
  <c r="BG37" i="15"/>
  <c r="BO37" i="15"/>
  <c r="I38" i="15"/>
  <c r="Q38" i="15"/>
  <c r="Y38" i="15"/>
  <c r="AG38" i="15"/>
  <c r="AO38" i="15"/>
  <c r="AW38" i="15"/>
  <c r="BE38" i="15"/>
  <c r="BM38" i="15"/>
  <c r="G39" i="15"/>
  <c r="O39" i="15"/>
  <c r="W39" i="15"/>
  <c r="AE39" i="15"/>
  <c r="AM39" i="15"/>
  <c r="AU39" i="15"/>
  <c r="BC39" i="15"/>
  <c r="BK39" i="15"/>
  <c r="E40" i="15"/>
  <c r="M40" i="15"/>
  <c r="U40" i="15"/>
  <c r="BD18" i="15"/>
  <c r="D23" i="15"/>
  <c r="J24" i="15"/>
  <c r="H25" i="15"/>
  <c r="F26" i="15"/>
  <c r="D27" i="15"/>
  <c r="BP27" i="15"/>
  <c r="BN28" i="15"/>
  <c r="BL29" i="15"/>
  <c r="AL30" i="15"/>
  <c r="BJ30" i="15"/>
  <c r="R31" i="15"/>
  <c r="AH31" i="15"/>
  <c r="AV31" i="15"/>
  <c r="BD31" i="15"/>
  <c r="BL31" i="15"/>
  <c r="F32" i="15"/>
  <c r="N32" i="15"/>
  <c r="V32" i="15"/>
  <c r="AD32" i="15"/>
  <c r="AL32" i="15"/>
  <c r="AT32" i="15"/>
  <c r="BB32" i="15"/>
  <c r="BJ32" i="15"/>
  <c r="D33" i="15"/>
  <c r="L33" i="15"/>
  <c r="T33" i="15"/>
  <c r="AB33" i="15"/>
  <c r="AJ33" i="15"/>
  <c r="AR33" i="15"/>
  <c r="AZ33" i="15"/>
  <c r="BH33" i="15"/>
  <c r="BP33" i="15"/>
  <c r="J34" i="15"/>
  <c r="R34" i="15"/>
  <c r="Z34" i="15"/>
  <c r="AH34" i="15"/>
  <c r="AP34" i="15"/>
  <c r="AX34" i="15"/>
  <c r="BF34" i="15"/>
  <c r="BN34" i="15"/>
  <c r="H35" i="15"/>
  <c r="P35" i="15"/>
  <c r="X35" i="15"/>
  <c r="AF35" i="15"/>
  <c r="AN35" i="15"/>
  <c r="AV35" i="15"/>
  <c r="BD35" i="15"/>
  <c r="BL35" i="15"/>
  <c r="F36" i="15"/>
  <c r="N36" i="15"/>
  <c r="V36" i="15"/>
  <c r="AD36" i="15"/>
  <c r="AL36" i="15"/>
  <c r="AT36" i="15"/>
  <c r="BB36" i="15"/>
  <c r="BJ36" i="15"/>
  <c r="D37" i="15"/>
  <c r="L37" i="15"/>
  <c r="T37" i="15"/>
  <c r="AB37" i="15"/>
  <c r="AJ37" i="15"/>
  <c r="AR37" i="15"/>
  <c r="AZ37" i="15"/>
  <c r="BH37" i="15"/>
  <c r="BP37" i="15"/>
  <c r="J38" i="15"/>
  <c r="R38" i="15"/>
  <c r="Z38" i="15"/>
  <c r="AH38" i="15"/>
  <c r="AP38" i="15"/>
  <c r="AX38" i="15"/>
  <c r="BF38" i="15"/>
  <c r="BB19" i="15"/>
  <c r="T23" i="15"/>
  <c r="R24" i="15"/>
  <c r="P25" i="15"/>
  <c r="N26" i="15"/>
  <c r="L27" i="15"/>
  <c r="J28" i="15"/>
  <c r="H29" i="15"/>
  <c r="F30" i="15"/>
  <c r="AS30" i="15"/>
  <c r="BO30" i="15"/>
  <c r="S31" i="15"/>
  <c r="AI31" i="15"/>
  <c r="AW31" i="15"/>
  <c r="BE31" i="15"/>
  <c r="BM31" i="15"/>
  <c r="G32" i="15"/>
  <c r="O32" i="15"/>
  <c r="W32" i="15"/>
  <c r="AE32" i="15"/>
  <c r="AM32" i="15"/>
  <c r="AU32" i="15"/>
  <c r="BC32" i="15"/>
  <c r="BK32" i="15"/>
  <c r="E33" i="15"/>
  <c r="M33" i="15"/>
  <c r="U33" i="15"/>
  <c r="AC33" i="15"/>
  <c r="AK33" i="15"/>
  <c r="AS33" i="15"/>
  <c r="BA33" i="15"/>
  <c r="BI33" i="15"/>
  <c r="C34" i="15"/>
  <c r="K34" i="15"/>
  <c r="S34" i="15"/>
  <c r="AA34" i="15"/>
  <c r="AI34" i="15"/>
  <c r="AQ34" i="15"/>
  <c r="AY34" i="15"/>
  <c r="BG34" i="15"/>
  <c r="BO34" i="15"/>
  <c r="I35" i="15"/>
  <c r="Q35" i="15"/>
  <c r="Y35" i="15"/>
  <c r="AG35" i="15"/>
  <c r="AO35" i="15"/>
  <c r="AW35" i="15"/>
  <c r="BE35" i="15"/>
  <c r="BM35" i="15"/>
  <c r="G36" i="15"/>
  <c r="O36" i="15"/>
  <c r="W36" i="15"/>
  <c r="AE36" i="15"/>
  <c r="AM36" i="15"/>
  <c r="AU36" i="15"/>
  <c r="BC36" i="15"/>
  <c r="BK36" i="15"/>
  <c r="E37" i="15"/>
  <c r="M37" i="15"/>
  <c r="U37" i="15"/>
  <c r="AC37" i="15"/>
  <c r="AK37" i="15"/>
  <c r="AS37" i="15"/>
  <c r="BA37" i="15"/>
  <c r="BI37" i="15"/>
  <c r="AR20" i="15"/>
  <c r="AB23" i="15"/>
  <c r="Z24" i="15"/>
  <c r="X25" i="15"/>
  <c r="V26" i="15"/>
  <c r="T27" i="15"/>
  <c r="R28" i="15"/>
  <c r="P29" i="15"/>
  <c r="N30" i="15"/>
  <c r="AT30" i="15"/>
  <c r="C31" i="15"/>
  <c r="T31" i="15"/>
  <c r="AJ31" i="15"/>
  <c r="AX31" i="15"/>
  <c r="BF31" i="15"/>
  <c r="BN31" i="15"/>
  <c r="H32" i="15"/>
  <c r="P32" i="15"/>
  <c r="X32" i="15"/>
  <c r="AF32" i="15"/>
  <c r="AN32" i="15"/>
  <c r="AV32" i="15"/>
  <c r="BD32" i="15"/>
  <c r="BL32" i="15"/>
  <c r="F33" i="15"/>
  <c r="N33" i="15"/>
  <c r="V33" i="15"/>
  <c r="AD33" i="15"/>
  <c r="AL33" i="15"/>
  <c r="AT33" i="15"/>
  <c r="BB33" i="15"/>
  <c r="BJ33" i="15"/>
  <c r="D34" i="15"/>
  <c r="L34" i="15"/>
  <c r="T34" i="15"/>
  <c r="AB34" i="15"/>
  <c r="AJ34" i="15"/>
  <c r="AR34" i="15"/>
  <c r="AZ34" i="15"/>
  <c r="BH34" i="15"/>
  <c r="BP34" i="15"/>
  <c r="J35" i="15"/>
  <c r="R35" i="15"/>
  <c r="Z35" i="15"/>
  <c r="AH35" i="15"/>
  <c r="AP35" i="15"/>
  <c r="AX35" i="15"/>
  <c r="BF35" i="15"/>
  <c r="BN35" i="15"/>
  <c r="H36" i="15"/>
  <c r="P36" i="15"/>
  <c r="X36" i="15"/>
  <c r="AF36" i="15"/>
  <c r="AN36" i="15"/>
  <c r="AV36" i="15"/>
  <c r="BD36" i="15"/>
  <c r="BL36" i="15"/>
  <c r="F37" i="15"/>
  <c r="N37" i="15"/>
  <c r="V37" i="15"/>
  <c r="AD37" i="15"/>
  <c r="AL37" i="15"/>
  <c r="AT37" i="15"/>
  <c r="BB37" i="15"/>
  <c r="BJ37" i="15"/>
  <c r="D38" i="15"/>
  <c r="L38" i="15"/>
  <c r="T38" i="15"/>
  <c r="AB38" i="15"/>
  <c r="AJ38" i="15"/>
  <c r="AR38" i="15"/>
  <c r="AZ38" i="15"/>
  <c r="BH38" i="15"/>
  <c r="C38" i="15"/>
  <c r="AY38" i="15"/>
  <c r="H39" i="15"/>
  <c r="X39" i="15"/>
  <c r="AN39" i="15"/>
  <c r="BD39" i="15"/>
  <c r="F40" i="15"/>
  <c r="Q40" i="15"/>
  <c r="AB40" i="15"/>
  <c r="AJ40" i="15"/>
  <c r="AR40" i="15"/>
  <c r="AZ40" i="15"/>
  <c r="BH40" i="15"/>
  <c r="BP40" i="15"/>
  <c r="J41" i="15"/>
  <c r="R41" i="15"/>
  <c r="Z41" i="15"/>
  <c r="AH41" i="15"/>
  <c r="AP41" i="15"/>
  <c r="AX41" i="15"/>
  <c r="BF41" i="15"/>
  <c r="BN41" i="15"/>
  <c r="H42" i="15"/>
  <c r="P42" i="15"/>
  <c r="X42" i="15"/>
  <c r="AF42" i="15"/>
  <c r="AN42" i="15"/>
  <c r="AV42" i="15"/>
  <c r="BD42" i="15"/>
  <c r="BL42" i="15"/>
  <c r="F43" i="15"/>
  <c r="N43" i="15"/>
  <c r="V43" i="15"/>
  <c r="AD43" i="15"/>
  <c r="AL43" i="15"/>
  <c r="AT43" i="15"/>
  <c r="BB43" i="15"/>
  <c r="BJ43" i="15"/>
  <c r="D44" i="15"/>
  <c r="L44" i="15"/>
  <c r="T44" i="15"/>
  <c r="AB44" i="15"/>
  <c r="AJ44" i="15"/>
  <c r="AR44" i="15"/>
  <c r="AZ44" i="15"/>
  <c r="BH44" i="15"/>
  <c r="BP44" i="15"/>
  <c r="J45" i="15"/>
  <c r="R45" i="15"/>
  <c r="Z45" i="15"/>
  <c r="AH45" i="15"/>
  <c r="AP45" i="15"/>
  <c r="AX45" i="15"/>
  <c r="BF45" i="15"/>
  <c r="BN45" i="15"/>
  <c r="H46" i="15"/>
  <c r="P46" i="15"/>
  <c r="X46" i="15"/>
  <c r="AF46" i="15"/>
  <c r="AN46" i="15"/>
  <c r="AV46" i="15"/>
  <c r="BD46" i="15"/>
  <c r="BL46" i="15"/>
  <c r="F47" i="15"/>
  <c r="N47" i="15"/>
  <c r="V47" i="15"/>
  <c r="AD47" i="15"/>
  <c r="AL47" i="15"/>
  <c r="AT47" i="15"/>
  <c r="BB47" i="15"/>
  <c r="BJ47" i="15"/>
  <c r="D48" i="15"/>
  <c r="L48" i="15"/>
  <c r="T48" i="15"/>
  <c r="AB48" i="15"/>
  <c r="AJ48" i="15"/>
  <c r="AR48" i="15"/>
  <c r="AZ48" i="15"/>
  <c r="BH48" i="15"/>
  <c r="BP48" i="15"/>
  <c r="J49" i="15"/>
  <c r="R49" i="15"/>
  <c r="Z49" i="15"/>
  <c r="AH49" i="15"/>
  <c r="AP49" i="15"/>
  <c r="AX49" i="15"/>
  <c r="BF49" i="15"/>
  <c r="BN49" i="15"/>
  <c r="H50" i="15"/>
  <c r="P50" i="15"/>
  <c r="X50" i="15"/>
  <c r="AF50" i="15"/>
  <c r="AN50" i="15"/>
  <c r="K38" i="15"/>
  <c r="BA38" i="15"/>
  <c r="I39" i="15"/>
  <c r="Y39" i="15"/>
  <c r="AO39" i="15"/>
  <c r="BE39" i="15"/>
  <c r="G40" i="15"/>
  <c r="R40" i="15"/>
  <c r="AC40" i="15"/>
  <c r="AK40" i="15"/>
  <c r="AS40" i="15"/>
  <c r="BA40" i="15"/>
  <c r="BI40" i="15"/>
  <c r="C41" i="15"/>
  <c r="K41" i="15"/>
  <c r="S41" i="15"/>
  <c r="AA41" i="15"/>
  <c r="AI41" i="15"/>
  <c r="AQ41" i="15"/>
  <c r="AY41" i="15"/>
  <c r="BG41" i="15"/>
  <c r="BO41" i="15"/>
  <c r="I42" i="15"/>
  <c r="Q42" i="15"/>
  <c r="Y42" i="15"/>
  <c r="AG42" i="15"/>
  <c r="AO42" i="15"/>
  <c r="AW42" i="15"/>
  <c r="BE42" i="15"/>
  <c r="BM42" i="15"/>
  <c r="G43" i="15"/>
  <c r="O43" i="15"/>
  <c r="W43" i="15"/>
  <c r="AE43" i="15"/>
  <c r="AM43" i="15"/>
  <c r="AU43" i="15"/>
  <c r="BC43" i="15"/>
  <c r="BK43" i="15"/>
  <c r="E44" i="15"/>
  <c r="M44" i="15"/>
  <c r="U44" i="15"/>
  <c r="AC44" i="15"/>
  <c r="AK44" i="15"/>
  <c r="AS44" i="15"/>
  <c r="BA44" i="15"/>
  <c r="BI44" i="15"/>
  <c r="C45" i="15"/>
  <c r="K45" i="15"/>
  <c r="S45" i="15"/>
  <c r="AA45" i="15"/>
  <c r="AI45" i="15"/>
  <c r="AQ45" i="15"/>
  <c r="AY45" i="15"/>
  <c r="BG45" i="15"/>
  <c r="BO45" i="15"/>
  <c r="I46" i="15"/>
  <c r="Q46" i="15"/>
  <c r="Y46" i="15"/>
  <c r="AG46" i="15"/>
  <c r="AO46" i="15"/>
  <c r="AW46" i="15"/>
  <c r="BE46" i="15"/>
  <c r="BM46" i="15"/>
  <c r="G47" i="15"/>
  <c r="O47" i="15"/>
  <c r="W47" i="15"/>
  <c r="AE47" i="15"/>
  <c r="AM47" i="15"/>
  <c r="AU47" i="15"/>
  <c r="BC47" i="15"/>
  <c r="BK47" i="15"/>
  <c r="E48" i="15"/>
  <c r="M48" i="15"/>
  <c r="U48" i="15"/>
  <c r="AC48" i="15"/>
  <c r="AK48" i="15"/>
  <c r="AS48" i="15"/>
  <c r="BA48" i="15"/>
  <c r="BI48" i="15"/>
  <c r="C49" i="15"/>
  <c r="K49" i="15"/>
  <c r="S49" i="15"/>
  <c r="AA49" i="15"/>
  <c r="AI49" i="15"/>
  <c r="AQ49" i="15"/>
  <c r="AY49" i="15"/>
  <c r="BG49" i="15"/>
  <c r="BO49" i="15"/>
  <c r="I50" i="15"/>
  <c r="Q50" i="15"/>
  <c r="Y50" i="15"/>
  <c r="S38" i="15"/>
  <c r="BG38" i="15"/>
  <c r="J39" i="15"/>
  <c r="Z39" i="15"/>
  <c r="AP39" i="15"/>
  <c r="BF39" i="15"/>
  <c r="H40" i="15"/>
  <c r="V40" i="15"/>
  <c r="AD40" i="15"/>
  <c r="AL40" i="15"/>
  <c r="AT40" i="15"/>
  <c r="BB40" i="15"/>
  <c r="BJ40" i="15"/>
  <c r="D41" i="15"/>
  <c r="L41" i="15"/>
  <c r="T41" i="15"/>
  <c r="AB41" i="15"/>
  <c r="AJ41" i="15"/>
  <c r="AR41" i="15"/>
  <c r="AZ41" i="15"/>
  <c r="BH41" i="15"/>
  <c r="BP41" i="15"/>
  <c r="J42" i="15"/>
  <c r="R42" i="15"/>
  <c r="Z42" i="15"/>
  <c r="AH42" i="15"/>
  <c r="AP42" i="15"/>
  <c r="AX42" i="15"/>
  <c r="BF42" i="15"/>
  <c r="BN42" i="15"/>
  <c r="H43" i="15"/>
  <c r="P43" i="15"/>
  <c r="X43" i="15"/>
  <c r="AF43" i="15"/>
  <c r="AN43" i="15"/>
  <c r="AV43" i="15"/>
  <c r="BD43" i="15"/>
  <c r="BL43" i="15"/>
  <c r="F44" i="15"/>
  <c r="N44" i="15"/>
  <c r="V44" i="15"/>
  <c r="AD44" i="15"/>
  <c r="AL44" i="15"/>
  <c r="AT44" i="15"/>
  <c r="BB44" i="15"/>
  <c r="BJ44" i="15"/>
  <c r="D45" i="15"/>
  <c r="L45" i="15"/>
  <c r="T45" i="15"/>
  <c r="AB45" i="15"/>
  <c r="AJ45" i="15"/>
  <c r="AR45" i="15"/>
  <c r="AZ45" i="15"/>
  <c r="BH45" i="15"/>
  <c r="BP45" i="15"/>
  <c r="J46" i="15"/>
  <c r="R46" i="15"/>
  <c r="Z46" i="15"/>
  <c r="AH46" i="15"/>
  <c r="AP46" i="15"/>
  <c r="AX46" i="15"/>
  <c r="BF46" i="15"/>
  <c r="BN46" i="15"/>
  <c r="H47" i="15"/>
  <c r="P47" i="15"/>
  <c r="X47" i="15"/>
  <c r="AF47" i="15"/>
  <c r="AN47" i="15"/>
  <c r="AV47" i="15"/>
  <c r="BD47" i="15"/>
  <c r="BL47" i="15"/>
  <c r="F48" i="15"/>
  <c r="N48" i="15"/>
  <c r="V48" i="15"/>
  <c r="AD48" i="15"/>
  <c r="AL48" i="15"/>
  <c r="AT48" i="15"/>
  <c r="BB48" i="15"/>
  <c r="BJ48" i="15"/>
  <c r="D49" i="15"/>
  <c r="L49" i="15"/>
  <c r="T49" i="15"/>
  <c r="AB49" i="15"/>
  <c r="AJ49" i="15"/>
  <c r="AR49" i="15"/>
  <c r="AA38" i="15"/>
  <c r="BI38" i="15"/>
  <c r="K39" i="15"/>
  <c r="AA39" i="15"/>
  <c r="AQ39" i="15"/>
  <c r="BG39" i="15"/>
  <c r="I40" i="15"/>
  <c r="W40" i="15"/>
  <c r="AE40" i="15"/>
  <c r="AM40" i="15"/>
  <c r="AU40" i="15"/>
  <c r="BC40" i="15"/>
  <c r="BK40" i="15"/>
  <c r="E41" i="15"/>
  <c r="M41" i="15"/>
  <c r="U41" i="15"/>
  <c r="AC41" i="15"/>
  <c r="AK41" i="15"/>
  <c r="AS41" i="15"/>
  <c r="BA41" i="15"/>
  <c r="BI41" i="15"/>
  <c r="C42" i="15"/>
  <c r="K42" i="15"/>
  <c r="S42" i="15"/>
  <c r="AA42" i="15"/>
  <c r="AI42" i="15"/>
  <c r="AQ42" i="15"/>
  <c r="AY42" i="15"/>
  <c r="BG42" i="15"/>
  <c r="BO42" i="15"/>
  <c r="I43" i="15"/>
  <c r="Q43" i="15"/>
  <c r="Y43" i="15"/>
  <c r="AG43" i="15"/>
  <c r="AO43" i="15"/>
  <c r="AW43" i="15"/>
  <c r="BE43" i="15"/>
  <c r="BM43" i="15"/>
  <c r="G44" i="15"/>
  <c r="O44" i="15"/>
  <c r="W44" i="15"/>
  <c r="AE44" i="15"/>
  <c r="AM44" i="15"/>
  <c r="AU44" i="15"/>
  <c r="BC44" i="15"/>
  <c r="BK44" i="15"/>
  <c r="E45" i="15"/>
  <c r="M45" i="15"/>
  <c r="U45" i="15"/>
  <c r="AC45" i="15"/>
  <c r="AK45" i="15"/>
  <c r="AS45" i="15"/>
  <c r="BA45" i="15"/>
  <c r="BI45" i="15"/>
  <c r="C46" i="15"/>
  <c r="K46" i="15"/>
  <c r="S46" i="15"/>
  <c r="AA46" i="15"/>
  <c r="AI46" i="15"/>
  <c r="AQ46" i="15"/>
  <c r="AY46" i="15"/>
  <c r="BG46" i="15"/>
  <c r="BO46" i="15"/>
  <c r="I47" i="15"/>
  <c r="Q47" i="15"/>
  <c r="Y47" i="15"/>
  <c r="AG47" i="15"/>
  <c r="AO47" i="15"/>
  <c r="AW47" i="15"/>
  <c r="BE47" i="15"/>
  <c r="BM47" i="15"/>
  <c r="G48" i="15"/>
  <c r="O48" i="15"/>
  <c r="W48" i="15"/>
  <c r="AE48" i="15"/>
  <c r="AM48" i="15"/>
  <c r="AU48" i="15"/>
  <c r="BC48" i="15"/>
  <c r="BK48" i="15"/>
  <c r="E49" i="15"/>
  <c r="M49" i="15"/>
  <c r="U49" i="15"/>
  <c r="AC49" i="15"/>
  <c r="AK49" i="15"/>
  <c r="AS49" i="15"/>
  <c r="BA49" i="15"/>
  <c r="BI49" i="15"/>
  <c r="C50" i="15"/>
  <c r="K50" i="15"/>
  <c r="S50" i="15"/>
  <c r="AA50" i="15"/>
  <c r="AI50" i="15"/>
  <c r="AI38" i="15"/>
  <c r="BN38" i="15"/>
  <c r="P39" i="15"/>
  <c r="AF39" i="15"/>
  <c r="AV39" i="15"/>
  <c r="BL39" i="15"/>
  <c r="J40" i="15"/>
  <c r="X40" i="15"/>
  <c r="AF40" i="15"/>
  <c r="AN40" i="15"/>
  <c r="AV40" i="15"/>
  <c r="BD40" i="15"/>
  <c r="BL40" i="15"/>
  <c r="F41" i="15"/>
  <c r="N41" i="15"/>
  <c r="V41" i="15"/>
  <c r="AD41" i="15"/>
  <c r="AL41" i="15"/>
  <c r="AT41" i="15"/>
  <c r="BB41" i="15"/>
  <c r="BJ41" i="15"/>
  <c r="D42" i="15"/>
  <c r="L42" i="15"/>
  <c r="T42" i="15"/>
  <c r="AB42" i="15"/>
  <c r="AJ42" i="15"/>
  <c r="AR42" i="15"/>
  <c r="AZ42" i="15"/>
  <c r="BH42" i="15"/>
  <c r="BP42" i="15"/>
  <c r="J43" i="15"/>
  <c r="R43" i="15"/>
  <c r="Z43" i="15"/>
  <c r="AH43" i="15"/>
  <c r="AP43" i="15"/>
  <c r="AX43" i="15"/>
  <c r="BF43" i="15"/>
  <c r="BN43" i="15"/>
  <c r="H44" i="15"/>
  <c r="P44" i="15"/>
  <c r="X44" i="15"/>
  <c r="AF44" i="15"/>
  <c r="AN44" i="15"/>
  <c r="AV44" i="15"/>
  <c r="BD44" i="15"/>
  <c r="BL44" i="15"/>
  <c r="F45" i="15"/>
  <c r="N45" i="15"/>
  <c r="V45" i="15"/>
  <c r="AD45" i="15"/>
  <c r="AL45" i="15"/>
  <c r="AT45" i="15"/>
  <c r="BB45" i="15"/>
  <c r="BJ45" i="15"/>
  <c r="D46" i="15"/>
  <c r="L46" i="15"/>
  <c r="T46" i="15"/>
  <c r="AB46" i="15"/>
  <c r="AJ46" i="15"/>
  <c r="AR46" i="15"/>
  <c r="AZ46" i="15"/>
  <c r="BH46" i="15"/>
  <c r="BP46" i="15"/>
  <c r="J47" i="15"/>
  <c r="R47" i="15"/>
  <c r="Z47" i="15"/>
  <c r="AH47" i="15"/>
  <c r="AP47" i="15"/>
  <c r="AX47" i="15"/>
  <c r="BF47" i="15"/>
  <c r="BN47" i="15"/>
  <c r="H48" i="15"/>
  <c r="P48" i="15"/>
  <c r="X48" i="15"/>
  <c r="AF48" i="15"/>
  <c r="AN48" i="15"/>
  <c r="AV48" i="15"/>
  <c r="BD48" i="15"/>
  <c r="BL48" i="15"/>
  <c r="F49" i="15"/>
  <c r="N49" i="15"/>
  <c r="V49" i="15"/>
  <c r="AD49" i="15"/>
  <c r="AL49" i="15"/>
  <c r="AT49" i="15"/>
  <c r="BB49" i="15"/>
  <c r="BJ49" i="15"/>
  <c r="AK38" i="15"/>
  <c r="BO38" i="15"/>
  <c r="Q39" i="15"/>
  <c r="AG39" i="15"/>
  <c r="AW39" i="15"/>
  <c r="BM39" i="15"/>
  <c r="N40" i="15"/>
  <c r="Y40" i="15"/>
  <c r="AG40" i="15"/>
  <c r="AO40" i="15"/>
  <c r="AW40" i="15"/>
  <c r="BE40" i="15"/>
  <c r="BM40" i="15"/>
  <c r="G41" i="15"/>
  <c r="O41" i="15"/>
  <c r="W41" i="15"/>
  <c r="AE41" i="15"/>
  <c r="AM41" i="15"/>
  <c r="AU41" i="15"/>
  <c r="BC41" i="15"/>
  <c r="BK41" i="15"/>
  <c r="E42" i="15"/>
  <c r="M42" i="15"/>
  <c r="U42" i="15"/>
  <c r="AC42" i="15"/>
  <c r="AK42" i="15"/>
  <c r="AS42" i="15"/>
  <c r="BA42" i="15"/>
  <c r="BI42" i="15"/>
  <c r="C43" i="15"/>
  <c r="K43" i="15"/>
  <c r="S43" i="15"/>
  <c r="AA43" i="15"/>
  <c r="AI43" i="15"/>
  <c r="AQ43" i="15"/>
  <c r="AY43" i="15"/>
  <c r="BG43" i="15"/>
  <c r="BO43" i="15"/>
  <c r="I44" i="15"/>
  <c r="Q44" i="15"/>
  <c r="Y44" i="15"/>
  <c r="AG44" i="15"/>
  <c r="AO44" i="15"/>
  <c r="AW44" i="15"/>
  <c r="BE44" i="15"/>
  <c r="BM44" i="15"/>
  <c r="G45" i="15"/>
  <c r="O45" i="15"/>
  <c r="W45" i="15"/>
  <c r="AE45" i="15"/>
  <c r="AM45" i="15"/>
  <c r="AU45" i="15"/>
  <c r="BC45" i="15"/>
  <c r="BK45" i="15"/>
  <c r="E46" i="15"/>
  <c r="M46" i="15"/>
  <c r="U46" i="15"/>
  <c r="AC46" i="15"/>
  <c r="AK46" i="15"/>
  <c r="AS46" i="15"/>
  <c r="BA46" i="15"/>
  <c r="BI46" i="15"/>
  <c r="C47" i="15"/>
  <c r="K47" i="15"/>
  <c r="S47" i="15"/>
  <c r="AA47" i="15"/>
  <c r="AI47" i="15"/>
  <c r="AQ47" i="15"/>
  <c r="AY47" i="15"/>
  <c r="BG47" i="15"/>
  <c r="BO47" i="15"/>
  <c r="I48" i="15"/>
  <c r="Q48" i="15"/>
  <c r="Y48" i="15"/>
  <c r="AG48" i="15"/>
  <c r="AO48" i="15"/>
  <c r="AW48" i="15"/>
  <c r="BE48" i="15"/>
  <c r="BM48" i="15"/>
  <c r="G49" i="15"/>
  <c r="O49" i="15"/>
  <c r="W49" i="15"/>
  <c r="AE49" i="15"/>
  <c r="AM49" i="15"/>
  <c r="AQ38" i="15"/>
  <c r="BP38" i="15"/>
  <c r="R39" i="15"/>
  <c r="AH39" i="15"/>
  <c r="AX39" i="15"/>
  <c r="BN39" i="15"/>
  <c r="O40" i="15"/>
  <c r="Z40" i="15"/>
  <c r="AH40" i="15"/>
  <c r="AP40" i="15"/>
  <c r="AX40" i="15"/>
  <c r="BF40" i="15"/>
  <c r="BN40" i="15"/>
  <c r="H41" i="15"/>
  <c r="P41" i="15"/>
  <c r="X41" i="15"/>
  <c r="AF41" i="15"/>
  <c r="AN41" i="15"/>
  <c r="AV41" i="15"/>
  <c r="BD41" i="15"/>
  <c r="BL41" i="15"/>
  <c r="F42" i="15"/>
  <c r="N42" i="15"/>
  <c r="V42" i="15"/>
  <c r="AD42" i="15"/>
  <c r="AL42" i="15"/>
  <c r="AT42" i="15"/>
  <c r="BB42" i="15"/>
  <c r="BJ42" i="15"/>
  <c r="D43" i="15"/>
  <c r="L43" i="15"/>
  <c r="T43" i="15"/>
  <c r="AB43" i="15"/>
  <c r="AJ43" i="15"/>
  <c r="AR43" i="15"/>
  <c r="AZ43" i="15"/>
  <c r="BH43" i="15"/>
  <c r="BP43" i="15"/>
  <c r="J44" i="15"/>
  <c r="R44" i="15"/>
  <c r="Z44" i="15"/>
  <c r="AH44" i="15"/>
  <c r="AP44" i="15"/>
  <c r="AX44" i="15"/>
  <c r="BF44" i="15"/>
  <c r="BN44" i="15"/>
  <c r="H45" i="15"/>
  <c r="P45" i="15"/>
  <c r="X45" i="15"/>
  <c r="AF45" i="15"/>
  <c r="AN45" i="15"/>
  <c r="AV45" i="15"/>
  <c r="BD45" i="15"/>
  <c r="BL45" i="15"/>
  <c r="F46" i="15"/>
  <c r="N46" i="15"/>
  <c r="V46" i="15"/>
  <c r="AD46" i="15"/>
  <c r="AL46" i="15"/>
  <c r="AT46" i="15"/>
  <c r="BB46" i="15"/>
  <c r="BJ46" i="15"/>
  <c r="D47" i="15"/>
  <c r="L47" i="15"/>
  <c r="T47" i="15"/>
  <c r="AB47" i="15"/>
  <c r="AJ47" i="15"/>
  <c r="AR47" i="15"/>
  <c r="AZ47" i="15"/>
  <c r="BH47" i="15"/>
  <c r="BP47" i="15"/>
  <c r="J48" i="15"/>
  <c r="R48" i="15"/>
  <c r="Z48" i="15"/>
  <c r="AH48" i="15"/>
  <c r="AP48" i="15"/>
  <c r="AX48" i="15"/>
  <c r="BF48" i="15"/>
  <c r="BN48" i="15"/>
  <c r="H49" i="15"/>
  <c r="AS38" i="15"/>
  <c r="C39" i="15"/>
  <c r="S39" i="15"/>
  <c r="AI39" i="15"/>
  <c r="AY39" i="15"/>
  <c r="BO39" i="15"/>
  <c r="P40" i="15"/>
  <c r="AA40" i="15"/>
  <c r="AI40" i="15"/>
  <c r="AQ40" i="15"/>
  <c r="AY40" i="15"/>
  <c r="BG40" i="15"/>
  <c r="BO40" i="15"/>
  <c r="I41" i="15"/>
  <c r="Q41" i="15"/>
  <c r="Y41" i="15"/>
  <c r="AG41" i="15"/>
  <c r="AO41" i="15"/>
  <c r="AW41" i="15"/>
  <c r="BE41" i="15"/>
  <c r="BM41" i="15"/>
  <c r="G42" i="15"/>
  <c r="O42" i="15"/>
  <c r="W42" i="15"/>
  <c r="AE42" i="15"/>
  <c r="AM42" i="15"/>
  <c r="AU42" i="15"/>
  <c r="BC42" i="15"/>
  <c r="BK42" i="15"/>
  <c r="E43" i="15"/>
  <c r="M43" i="15"/>
  <c r="U43" i="15"/>
  <c r="AC43" i="15"/>
  <c r="AK43" i="15"/>
  <c r="AS43" i="15"/>
  <c r="BA43" i="15"/>
  <c r="BI43" i="15"/>
  <c r="C44" i="15"/>
  <c r="K44" i="15"/>
  <c r="S44" i="15"/>
  <c r="AA44" i="15"/>
  <c r="AI44" i="15"/>
  <c r="AQ44" i="15"/>
  <c r="AY44" i="15"/>
  <c r="BG44" i="15"/>
  <c r="BO44" i="15"/>
  <c r="I45" i="15"/>
  <c r="Q45" i="15"/>
  <c r="Y45" i="15"/>
  <c r="AG45" i="15"/>
  <c r="AO45" i="15"/>
  <c r="AW45" i="15"/>
  <c r="BE45" i="15"/>
  <c r="BM45" i="15"/>
  <c r="G46" i="15"/>
  <c r="O46" i="15"/>
  <c r="W46" i="15"/>
  <c r="AE46" i="15"/>
  <c r="AM46" i="15"/>
  <c r="AU46" i="15"/>
  <c r="BC46" i="15"/>
  <c r="BK46" i="15"/>
  <c r="E47" i="15"/>
  <c r="M47" i="15"/>
  <c r="U47" i="15"/>
  <c r="AC47" i="15"/>
  <c r="AK47" i="15"/>
  <c r="AS47" i="15"/>
  <c r="BA47" i="15"/>
  <c r="BI47" i="15"/>
  <c r="C48" i="15"/>
  <c r="K48" i="15"/>
  <c r="S48" i="15"/>
  <c r="AA48" i="15"/>
  <c r="AI48" i="15"/>
  <c r="AQ48" i="15"/>
  <c r="AY48" i="15"/>
  <c r="BG48" i="15"/>
  <c r="BO48" i="15"/>
  <c r="I49" i="15"/>
  <c r="P49" i="15"/>
  <c r="AU49" i="15"/>
  <c r="BK49" i="15"/>
  <c r="J50" i="15"/>
  <c r="V50" i="15"/>
  <c r="AH50" i="15"/>
  <c r="AR50" i="15"/>
  <c r="AZ50" i="15"/>
  <c r="BH50" i="15"/>
  <c r="BP50" i="15"/>
  <c r="J51" i="15"/>
  <c r="R51" i="15"/>
  <c r="Z51" i="15"/>
  <c r="AH51" i="15"/>
  <c r="AP51" i="15"/>
  <c r="AX51" i="15"/>
  <c r="BF51" i="15"/>
  <c r="BN51" i="15"/>
  <c r="H52" i="15"/>
  <c r="P52" i="15"/>
  <c r="X52" i="15"/>
  <c r="AF52" i="15"/>
  <c r="AN52" i="15"/>
  <c r="AV52" i="15"/>
  <c r="BD52" i="15"/>
  <c r="BL52" i="15"/>
  <c r="F53" i="15"/>
  <c r="N53" i="15"/>
  <c r="V53" i="15"/>
  <c r="AD53" i="15"/>
  <c r="AL53" i="15"/>
  <c r="AT53" i="15"/>
  <c r="BB53" i="15"/>
  <c r="BJ53" i="15"/>
  <c r="D54" i="15"/>
  <c r="L54" i="15"/>
  <c r="T54" i="15"/>
  <c r="AB54" i="15"/>
  <c r="AJ54" i="15"/>
  <c r="AR54" i="15"/>
  <c r="AZ54" i="15"/>
  <c r="BH54" i="15"/>
  <c r="BP54" i="15"/>
  <c r="J55" i="15"/>
  <c r="R55" i="15"/>
  <c r="Z55" i="15"/>
  <c r="AH55" i="15"/>
  <c r="AP55" i="15"/>
  <c r="AX55" i="15"/>
  <c r="BF55" i="15"/>
  <c r="BN55" i="15"/>
  <c r="H56" i="15"/>
  <c r="P56" i="15"/>
  <c r="X56" i="15"/>
  <c r="AF56" i="15"/>
  <c r="AN56" i="15"/>
  <c r="AV56" i="15"/>
  <c r="BD56" i="15"/>
  <c r="BL56" i="15"/>
  <c r="F57" i="15"/>
  <c r="N57" i="15"/>
  <c r="V57" i="15"/>
  <c r="AD57" i="15"/>
  <c r="AL57" i="15"/>
  <c r="AT57" i="15"/>
  <c r="BB57" i="15"/>
  <c r="BJ57" i="15"/>
  <c r="D58" i="15"/>
  <c r="L58" i="15"/>
  <c r="T58" i="15"/>
  <c r="AB58" i="15"/>
  <c r="AJ58" i="15"/>
  <c r="AR58" i="15"/>
  <c r="AZ58" i="15"/>
  <c r="BH58" i="15"/>
  <c r="BP58" i="15"/>
  <c r="J59" i="15"/>
  <c r="R59" i="15"/>
  <c r="Z59" i="15"/>
  <c r="AH59" i="15"/>
  <c r="AP59" i="15"/>
  <c r="AX59" i="15"/>
  <c r="BF59" i="15"/>
  <c r="BN59" i="15"/>
  <c r="H60" i="15"/>
  <c r="P60" i="15"/>
  <c r="X60" i="15"/>
  <c r="AF60" i="15"/>
  <c r="AN60" i="15"/>
  <c r="AV60" i="15"/>
  <c r="BD60" i="15"/>
  <c r="BL60" i="15"/>
  <c r="F61" i="15"/>
  <c r="N61" i="15"/>
  <c r="V61" i="15"/>
  <c r="Q49" i="15"/>
  <c r="AV49" i="15"/>
  <c r="BL49" i="15"/>
  <c r="L50" i="15"/>
  <c r="W50" i="15"/>
  <c r="AJ50" i="15"/>
  <c r="AS50" i="15"/>
  <c r="BA50" i="15"/>
  <c r="BI50" i="15"/>
  <c r="C51" i="15"/>
  <c r="K51" i="15"/>
  <c r="S51" i="15"/>
  <c r="AA51" i="15"/>
  <c r="AI51" i="15"/>
  <c r="AQ51" i="15"/>
  <c r="AY51" i="15"/>
  <c r="BG51" i="15"/>
  <c r="BO51" i="15"/>
  <c r="I52" i="15"/>
  <c r="Q52" i="15"/>
  <c r="Y52" i="15"/>
  <c r="AG52" i="15"/>
  <c r="AO52" i="15"/>
  <c r="AW52" i="15"/>
  <c r="BE52" i="15"/>
  <c r="BM52" i="15"/>
  <c r="G53" i="15"/>
  <c r="O53" i="15"/>
  <c r="W53" i="15"/>
  <c r="AE53" i="15"/>
  <c r="AM53" i="15"/>
  <c r="AU53" i="15"/>
  <c r="BC53" i="15"/>
  <c r="BK53" i="15"/>
  <c r="E54" i="15"/>
  <c r="M54" i="15"/>
  <c r="U54" i="15"/>
  <c r="AC54" i="15"/>
  <c r="AK54" i="15"/>
  <c r="AS54" i="15"/>
  <c r="BA54" i="15"/>
  <c r="BI54" i="15"/>
  <c r="C55" i="15"/>
  <c r="K55" i="15"/>
  <c r="S55" i="15"/>
  <c r="AA55" i="15"/>
  <c r="AI55" i="15"/>
  <c r="AQ55" i="15"/>
  <c r="AY55" i="15"/>
  <c r="BG55" i="15"/>
  <c r="BO55" i="15"/>
  <c r="I56" i="15"/>
  <c r="Q56" i="15"/>
  <c r="Y56" i="15"/>
  <c r="AG56" i="15"/>
  <c r="AO56" i="15"/>
  <c r="AW56" i="15"/>
  <c r="BE56" i="15"/>
  <c r="BM56" i="15"/>
  <c r="G57" i="15"/>
  <c r="O57" i="15"/>
  <c r="W57" i="15"/>
  <c r="AE57" i="15"/>
  <c r="AM57" i="15"/>
  <c r="AU57" i="15"/>
  <c r="BC57" i="15"/>
  <c r="BK57" i="15"/>
  <c r="E58" i="15"/>
  <c r="M58" i="15"/>
  <c r="U58" i="15"/>
  <c r="AC58" i="15"/>
  <c r="AK58" i="15"/>
  <c r="AS58" i="15"/>
  <c r="BA58" i="15"/>
  <c r="BI58" i="15"/>
  <c r="C59" i="15"/>
  <c r="K59" i="15"/>
  <c r="S59" i="15"/>
  <c r="AA59" i="15"/>
  <c r="AI59" i="15"/>
  <c r="AQ59" i="15"/>
  <c r="AY59" i="15"/>
  <c r="BG59" i="15"/>
  <c r="BO59" i="15"/>
  <c r="I60" i="15"/>
  <c r="Q60" i="15"/>
  <c r="Y60" i="15"/>
  <c r="AG60" i="15"/>
  <c r="AO60" i="15"/>
  <c r="AW60" i="15"/>
  <c r="BE60" i="15"/>
  <c r="BM60" i="15"/>
  <c r="G61" i="15"/>
  <c r="O61" i="15"/>
  <c r="W61" i="15"/>
  <c r="X49" i="15"/>
  <c r="AW49" i="15"/>
  <c r="BM49" i="15"/>
  <c r="M50" i="15"/>
  <c r="Z50" i="15"/>
  <c r="AK50" i="15"/>
  <c r="AT50" i="15"/>
  <c r="BB50" i="15"/>
  <c r="BJ50" i="15"/>
  <c r="D51" i="15"/>
  <c r="L51" i="15"/>
  <c r="T51" i="15"/>
  <c r="AB51" i="15"/>
  <c r="AJ51" i="15"/>
  <c r="AR51" i="15"/>
  <c r="AZ51" i="15"/>
  <c r="BH51" i="15"/>
  <c r="BP51" i="15"/>
  <c r="J52" i="15"/>
  <c r="R52" i="15"/>
  <c r="Z52" i="15"/>
  <c r="AH52" i="15"/>
  <c r="AP52" i="15"/>
  <c r="AX52" i="15"/>
  <c r="BF52" i="15"/>
  <c r="BN52" i="15"/>
  <c r="H53" i="15"/>
  <c r="P53" i="15"/>
  <c r="X53" i="15"/>
  <c r="AF53" i="15"/>
  <c r="AN53" i="15"/>
  <c r="AV53" i="15"/>
  <c r="BD53" i="15"/>
  <c r="BL53" i="15"/>
  <c r="F54" i="15"/>
  <c r="N54" i="15"/>
  <c r="V54" i="15"/>
  <c r="AD54" i="15"/>
  <c r="AL54" i="15"/>
  <c r="AT54" i="15"/>
  <c r="BB54" i="15"/>
  <c r="BJ54" i="15"/>
  <c r="D55" i="15"/>
  <c r="L55" i="15"/>
  <c r="T55" i="15"/>
  <c r="AB55" i="15"/>
  <c r="AJ55" i="15"/>
  <c r="AR55" i="15"/>
  <c r="AZ55" i="15"/>
  <c r="BH55" i="15"/>
  <c r="BP55" i="15"/>
  <c r="J56" i="15"/>
  <c r="R56" i="15"/>
  <c r="Z56" i="15"/>
  <c r="AH56" i="15"/>
  <c r="AP56" i="15"/>
  <c r="AX56" i="15"/>
  <c r="BF56" i="15"/>
  <c r="BN56" i="15"/>
  <c r="H57" i="15"/>
  <c r="P57" i="15"/>
  <c r="X57" i="15"/>
  <c r="AF57" i="15"/>
  <c r="AN57" i="15"/>
  <c r="AV57" i="15"/>
  <c r="BD57" i="15"/>
  <c r="BL57" i="15"/>
  <c r="F58" i="15"/>
  <c r="N58" i="15"/>
  <c r="V58" i="15"/>
  <c r="AD58" i="15"/>
  <c r="AL58" i="15"/>
  <c r="AT58" i="15"/>
  <c r="BB58" i="15"/>
  <c r="BJ58" i="15"/>
  <c r="D59" i="15"/>
  <c r="L59" i="15"/>
  <c r="T59" i="15"/>
  <c r="AB59" i="15"/>
  <c r="AJ59" i="15"/>
  <c r="AR59" i="15"/>
  <c r="AZ59" i="15"/>
  <c r="BH59" i="15"/>
  <c r="BP59" i="15"/>
  <c r="J60" i="15"/>
  <c r="Y49" i="15"/>
  <c r="AZ49" i="15"/>
  <c r="BP49" i="15"/>
  <c r="N50" i="15"/>
  <c r="AB50" i="15"/>
  <c r="AL50" i="15"/>
  <c r="AU50" i="15"/>
  <c r="BC50" i="15"/>
  <c r="BK50" i="15"/>
  <c r="E51" i="15"/>
  <c r="M51" i="15"/>
  <c r="U51" i="15"/>
  <c r="AC51" i="15"/>
  <c r="AK51" i="15"/>
  <c r="AS51" i="15"/>
  <c r="BA51" i="15"/>
  <c r="BI51" i="15"/>
  <c r="C52" i="15"/>
  <c r="K52" i="15"/>
  <c r="S52" i="15"/>
  <c r="AA52" i="15"/>
  <c r="AI52" i="15"/>
  <c r="AQ52" i="15"/>
  <c r="AY52" i="15"/>
  <c r="BG52" i="15"/>
  <c r="BO52" i="15"/>
  <c r="I53" i="15"/>
  <c r="Q53" i="15"/>
  <c r="Y53" i="15"/>
  <c r="AG53" i="15"/>
  <c r="AO53" i="15"/>
  <c r="AW53" i="15"/>
  <c r="BE53" i="15"/>
  <c r="BM53" i="15"/>
  <c r="G54" i="15"/>
  <c r="O54" i="15"/>
  <c r="W54" i="15"/>
  <c r="AE54" i="15"/>
  <c r="AM54" i="15"/>
  <c r="AU54" i="15"/>
  <c r="BC54" i="15"/>
  <c r="BK54" i="15"/>
  <c r="E55" i="15"/>
  <c r="M55" i="15"/>
  <c r="U55" i="15"/>
  <c r="AC55" i="15"/>
  <c r="AK55" i="15"/>
  <c r="AS55" i="15"/>
  <c r="BA55" i="15"/>
  <c r="BI55" i="15"/>
  <c r="C56" i="15"/>
  <c r="K56" i="15"/>
  <c r="S56" i="15"/>
  <c r="AA56" i="15"/>
  <c r="AI56" i="15"/>
  <c r="AQ56" i="15"/>
  <c r="AY56" i="15"/>
  <c r="BG56" i="15"/>
  <c r="BO56" i="15"/>
  <c r="I57" i="15"/>
  <c r="Q57" i="15"/>
  <c r="Y57" i="15"/>
  <c r="AG57" i="15"/>
  <c r="AO57" i="15"/>
  <c r="AW57" i="15"/>
  <c r="BE57" i="15"/>
  <c r="BM57" i="15"/>
  <c r="G58" i="15"/>
  <c r="O58" i="15"/>
  <c r="W58" i="15"/>
  <c r="AE58" i="15"/>
  <c r="AM58" i="15"/>
  <c r="AU58" i="15"/>
  <c r="BC58" i="15"/>
  <c r="BK58" i="15"/>
  <c r="E59" i="15"/>
  <c r="M59" i="15"/>
  <c r="U59" i="15"/>
  <c r="AC59" i="15"/>
  <c r="AK59" i="15"/>
  <c r="AS59" i="15"/>
  <c r="BA59" i="15"/>
  <c r="BI59" i="15"/>
  <c r="C60" i="15"/>
  <c r="K60" i="15"/>
  <c r="S60" i="15"/>
  <c r="AF49" i="15"/>
  <c r="BC49" i="15"/>
  <c r="D50" i="15"/>
  <c r="O50" i="15"/>
  <c r="AC50" i="15"/>
  <c r="AM50" i="15"/>
  <c r="AV50" i="15"/>
  <c r="BD50" i="15"/>
  <c r="BL50" i="15"/>
  <c r="F51" i="15"/>
  <c r="N51" i="15"/>
  <c r="V51" i="15"/>
  <c r="AD51" i="15"/>
  <c r="AL51" i="15"/>
  <c r="AT51" i="15"/>
  <c r="BB51" i="15"/>
  <c r="BJ51" i="15"/>
  <c r="D52" i="15"/>
  <c r="L52" i="15"/>
  <c r="T52" i="15"/>
  <c r="AB52" i="15"/>
  <c r="AJ52" i="15"/>
  <c r="AR52" i="15"/>
  <c r="AZ52" i="15"/>
  <c r="BH52" i="15"/>
  <c r="BP52" i="15"/>
  <c r="J53" i="15"/>
  <c r="R53" i="15"/>
  <c r="Z53" i="15"/>
  <c r="AH53" i="15"/>
  <c r="AP53" i="15"/>
  <c r="AX53" i="15"/>
  <c r="BF53" i="15"/>
  <c r="BN53" i="15"/>
  <c r="H54" i="15"/>
  <c r="P54" i="15"/>
  <c r="X54" i="15"/>
  <c r="AF54" i="15"/>
  <c r="AN54" i="15"/>
  <c r="AV54" i="15"/>
  <c r="BD54" i="15"/>
  <c r="BL54" i="15"/>
  <c r="F55" i="15"/>
  <c r="N55" i="15"/>
  <c r="V55" i="15"/>
  <c r="AD55" i="15"/>
  <c r="AL55" i="15"/>
  <c r="AT55" i="15"/>
  <c r="BB55" i="15"/>
  <c r="BJ55" i="15"/>
  <c r="D56" i="15"/>
  <c r="L56" i="15"/>
  <c r="T56" i="15"/>
  <c r="AB56" i="15"/>
  <c r="AJ56" i="15"/>
  <c r="AR56" i="15"/>
  <c r="AZ56" i="15"/>
  <c r="BH56" i="15"/>
  <c r="BP56" i="15"/>
  <c r="J57" i="15"/>
  <c r="R57" i="15"/>
  <c r="Z57" i="15"/>
  <c r="AH57" i="15"/>
  <c r="AP57" i="15"/>
  <c r="AX57" i="15"/>
  <c r="BF57" i="15"/>
  <c r="BN57" i="15"/>
  <c r="H58" i="15"/>
  <c r="P58" i="15"/>
  <c r="X58" i="15"/>
  <c r="AF58" i="15"/>
  <c r="AN58" i="15"/>
  <c r="AV58" i="15"/>
  <c r="BD58" i="15"/>
  <c r="BL58" i="15"/>
  <c r="F59" i="15"/>
  <c r="N59" i="15"/>
  <c r="V59" i="15"/>
  <c r="AD59" i="15"/>
  <c r="AL59" i="15"/>
  <c r="AG49" i="15"/>
  <c r="BD49" i="15"/>
  <c r="E50" i="15"/>
  <c r="R50" i="15"/>
  <c r="AD50" i="15"/>
  <c r="AO50" i="15"/>
  <c r="AW50" i="15"/>
  <c r="BE50" i="15"/>
  <c r="BM50" i="15"/>
  <c r="G51" i="15"/>
  <c r="O51" i="15"/>
  <c r="W51" i="15"/>
  <c r="AE51" i="15"/>
  <c r="AM51" i="15"/>
  <c r="AU51" i="15"/>
  <c r="BC51" i="15"/>
  <c r="BK51" i="15"/>
  <c r="E52" i="15"/>
  <c r="M52" i="15"/>
  <c r="U52" i="15"/>
  <c r="AC52" i="15"/>
  <c r="AK52" i="15"/>
  <c r="AS52" i="15"/>
  <c r="BA52" i="15"/>
  <c r="BI52" i="15"/>
  <c r="C53" i="15"/>
  <c r="K53" i="15"/>
  <c r="S53" i="15"/>
  <c r="AA53" i="15"/>
  <c r="AI53" i="15"/>
  <c r="AQ53" i="15"/>
  <c r="AY53" i="15"/>
  <c r="BG53" i="15"/>
  <c r="BO53" i="15"/>
  <c r="I54" i="15"/>
  <c r="Q54" i="15"/>
  <c r="Y54" i="15"/>
  <c r="AG54" i="15"/>
  <c r="AO54" i="15"/>
  <c r="AW54" i="15"/>
  <c r="BE54" i="15"/>
  <c r="BM54" i="15"/>
  <c r="G55" i="15"/>
  <c r="O55" i="15"/>
  <c r="W55" i="15"/>
  <c r="AE55" i="15"/>
  <c r="AM55" i="15"/>
  <c r="AU55" i="15"/>
  <c r="BC55" i="15"/>
  <c r="BK55" i="15"/>
  <c r="E56" i="15"/>
  <c r="M56" i="15"/>
  <c r="U56" i="15"/>
  <c r="AC56" i="15"/>
  <c r="AK56" i="15"/>
  <c r="AS56" i="15"/>
  <c r="BA56" i="15"/>
  <c r="BI56" i="15"/>
  <c r="C57" i="15"/>
  <c r="K57" i="15"/>
  <c r="S57" i="15"/>
  <c r="AA57" i="15"/>
  <c r="AI57" i="15"/>
  <c r="AQ57" i="15"/>
  <c r="AY57" i="15"/>
  <c r="BG57" i="15"/>
  <c r="BO57" i="15"/>
  <c r="I58" i="15"/>
  <c r="Q58" i="15"/>
  <c r="Y58" i="15"/>
  <c r="AG58" i="15"/>
  <c r="AO58" i="15"/>
  <c r="AW58" i="15"/>
  <c r="BE58" i="15"/>
  <c r="BM58" i="15"/>
  <c r="AN49" i="15"/>
  <c r="BE49" i="15"/>
  <c r="F50" i="15"/>
  <c r="T50" i="15"/>
  <c r="AE50" i="15"/>
  <c r="AP50" i="15"/>
  <c r="AX50" i="15"/>
  <c r="BF50" i="15"/>
  <c r="BN50" i="15"/>
  <c r="H51" i="15"/>
  <c r="P51" i="15"/>
  <c r="X51" i="15"/>
  <c r="AF51" i="15"/>
  <c r="AN51" i="15"/>
  <c r="AV51" i="15"/>
  <c r="BD51" i="15"/>
  <c r="BL51" i="15"/>
  <c r="F52" i="15"/>
  <c r="N52" i="15"/>
  <c r="V52" i="15"/>
  <c r="AD52" i="15"/>
  <c r="AL52" i="15"/>
  <c r="AT52" i="15"/>
  <c r="BB52" i="15"/>
  <c r="BJ52" i="15"/>
  <c r="D53" i="15"/>
  <c r="L53" i="15"/>
  <c r="T53" i="15"/>
  <c r="AB53" i="15"/>
  <c r="AJ53" i="15"/>
  <c r="AR53" i="15"/>
  <c r="AZ53" i="15"/>
  <c r="BH53" i="15"/>
  <c r="BP53" i="15"/>
  <c r="J54" i="15"/>
  <c r="R54" i="15"/>
  <c r="Z54" i="15"/>
  <c r="AH54" i="15"/>
  <c r="AP54" i="15"/>
  <c r="AX54" i="15"/>
  <c r="BF54" i="15"/>
  <c r="BN54" i="15"/>
  <c r="H55" i="15"/>
  <c r="P55" i="15"/>
  <c r="X55" i="15"/>
  <c r="AF55" i="15"/>
  <c r="AN55" i="15"/>
  <c r="AV55" i="15"/>
  <c r="BD55" i="15"/>
  <c r="BL55" i="15"/>
  <c r="F56" i="15"/>
  <c r="N56" i="15"/>
  <c r="V56" i="15"/>
  <c r="AD56" i="15"/>
  <c r="AL56" i="15"/>
  <c r="AT56" i="15"/>
  <c r="BB56" i="15"/>
  <c r="BJ56" i="15"/>
  <c r="D57" i="15"/>
  <c r="L57" i="15"/>
  <c r="T57" i="15"/>
  <c r="AB57" i="15"/>
  <c r="AJ57" i="15"/>
  <c r="AR57" i="15"/>
  <c r="AZ57" i="15"/>
  <c r="BH57" i="15"/>
  <c r="BP57" i="15"/>
  <c r="J58" i="15"/>
  <c r="R58" i="15"/>
  <c r="Z58" i="15"/>
  <c r="AH58" i="15"/>
  <c r="AP58" i="15"/>
  <c r="AX58" i="15"/>
  <c r="BF58" i="15"/>
  <c r="BN58" i="15"/>
  <c r="H59" i="15"/>
  <c r="P59" i="15"/>
  <c r="X59" i="15"/>
  <c r="AF59" i="15"/>
  <c r="AN59" i="15"/>
  <c r="AV59" i="15"/>
  <c r="BD59" i="15"/>
  <c r="BL59" i="15"/>
  <c r="F60" i="15"/>
  <c r="N60" i="15"/>
  <c r="AO49" i="15"/>
  <c r="BH49" i="15"/>
  <c r="G50" i="15"/>
  <c r="U50" i="15"/>
  <c r="AG50" i="15"/>
  <c r="AQ50" i="15"/>
  <c r="AY50" i="15"/>
  <c r="BG50" i="15"/>
  <c r="BO50" i="15"/>
  <c r="I51" i="15"/>
  <c r="Q51" i="15"/>
  <c r="Y51" i="15"/>
  <c r="AG51" i="15"/>
  <c r="AO51" i="15"/>
  <c r="AW51" i="15"/>
  <c r="BE51" i="15"/>
  <c r="BM51" i="15"/>
  <c r="G52" i="15"/>
  <c r="O52" i="15"/>
  <c r="W52" i="15"/>
  <c r="AE52" i="15"/>
  <c r="AM52" i="15"/>
  <c r="AU52" i="15"/>
  <c r="BC52" i="15"/>
  <c r="BK52" i="15"/>
  <c r="E53" i="15"/>
  <c r="M53" i="15"/>
  <c r="U53" i="15"/>
  <c r="AC53" i="15"/>
  <c r="AK53" i="15"/>
  <c r="AS53" i="15"/>
  <c r="BA53" i="15"/>
  <c r="BI53" i="15"/>
  <c r="C54" i="15"/>
  <c r="K54" i="15"/>
  <c r="S54" i="15"/>
  <c r="AA54" i="15"/>
  <c r="AI54" i="15"/>
  <c r="AQ54" i="15"/>
  <c r="AY54" i="15"/>
  <c r="BG54" i="15"/>
  <c r="BO54" i="15"/>
  <c r="I55" i="15"/>
  <c r="Q55" i="15"/>
  <c r="Y55" i="15"/>
  <c r="AG55" i="15"/>
  <c r="AO55" i="15"/>
  <c r="AW55" i="15"/>
  <c r="BE55" i="15"/>
  <c r="BM55" i="15"/>
  <c r="G56" i="15"/>
  <c r="O56" i="15"/>
  <c r="W56" i="15"/>
  <c r="AE56" i="15"/>
  <c r="AM56" i="15"/>
  <c r="AU56" i="15"/>
  <c r="BC56" i="15"/>
  <c r="BK56" i="15"/>
  <c r="E57" i="15"/>
  <c r="M57" i="15"/>
  <c r="U57" i="15"/>
  <c r="AC57" i="15"/>
  <c r="AK57" i="15"/>
  <c r="AS57" i="15"/>
  <c r="BA57" i="15"/>
  <c r="BI57" i="15"/>
  <c r="C58" i="15"/>
  <c r="K58" i="15"/>
  <c r="S58" i="15"/>
  <c r="AA58" i="15"/>
  <c r="AI58" i="15"/>
  <c r="AQ58" i="15"/>
  <c r="AY58" i="15"/>
  <c r="BG58" i="15"/>
  <c r="BO58" i="15"/>
  <c r="I59" i="15"/>
  <c r="Q59" i="15"/>
  <c r="Y59" i="15"/>
  <c r="AG59" i="15"/>
  <c r="AO59" i="15"/>
  <c r="AW59" i="15"/>
  <c r="BE59" i="15"/>
  <c r="BM59" i="15"/>
  <c r="G59" i="15"/>
  <c r="BC59" i="15"/>
  <c r="O60" i="15"/>
  <c r="AB60" i="15"/>
  <c r="AL60" i="15"/>
  <c r="AX60" i="15"/>
  <c r="BH60" i="15"/>
  <c r="D61" i="15"/>
  <c r="P61" i="15"/>
  <c r="Z61" i="15"/>
  <c r="AH61" i="15"/>
  <c r="AP61" i="15"/>
  <c r="AX61" i="15"/>
  <c r="BF61" i="15"/>
  <c r="BN61" i="15"/>
  <c r="H62" i="15"/>
  <c r="P62" i="15"/>
  <c r="X62" i="15"/>
  <c r="AF62" i="15"/>
  <c r="AN62" i="15"/>
  <c r="AV62" i="15"/>
  <c r="BD62" i="15"/>
  <c r="BL62" i="15"/>
  <c r="F63" i="15"/>
  <c r="N63" i="15"/>
  <c r="V63" i="15"/>
  <c r="AD63" i="15"/>
  <c r="AL63" i="15"/>
  <c r="AT63" i="15"/>
  <c r="BB63" i="15"/>
  <c r="BJ63" i="15"/>
  <c r="D64" i="15"/>
  <c r="L64" i="15"/>
  <c r="T64" i="15"/>
  <c r="AB64" i="15"/>
  <c r="AJ64" i="15"/>
  <c r="AR64" i="15"/>
  <c r="AZ64" i="15"/>
  <c r="BH64" i="15"/>
  <c r="BP64" i="15"/>
  <c r="J65" i="15"/>
  <c r="R65" i="15"/>
  <c r="Z65" i="15"/>
  <c r="AH65" i="15"/>
  <c r="AP65" i="15"/>
  <c r="AX65" i="15"/>
  <c r="BF65" i="15"/>
  <c r="BN65" i="15"/>
  <c r="H66" i="15"/>
  <c r="P66" i="15"/>
  <c r="X66" i="15"/>
  <c r="AF66" i="15"/>
  <c r="AN66" i="15"/>
  <c r="AV66" i="15"/>
  <c r="BD66" i="15"/>
  <c r="BL66" i="15"/>
  <c r="F67" i="15"/>
  <c r="N67" i="15"/>
  <c r="V67" i="15"/>
  <c r="AD67" i="15"/>
  <c r="AL67" i="15"/>
  <c r="AT67" i="15"/>
  <c r="BB67" i="15"/>
  <c r="BJ67" i="15"/>
  <c r="D68" i="15"/>
  <c r="L68" i="15"/>
  <c r="T68" i="15"/>
  <c r="AB68" i="15"/>
  <c r="AJ68" i="15"/>
  <c r="AR68" i="15"/>
  <c r="AZ68" i="15"/>
  <c r="BH68" i="15"/>
  <c r="BP68" i="15"/>
  <c r="J69" i="15"/>
  <c r="R69" i="15"/>
  <c r="Z69" i="15"/>
  <c r="AH69" i="15"/>
  <c r="AP69" i="15"/>
  <c r="AX69" i="15"/>
  <c r="BF69" i="15"/>
  <c r="BN69" i="15"/>
  <c r="H70" i="15"/>
  <c r="P70" i="15"/>
  <c r="X70" i="15"/>
  <c r="AF70" i="15"/>
  <c r="AN70" i="15"/>
  <c r="AV70" i="15"/>
  <c r="BD70" i="15"/>
  <c r="BL70" i="15"/>
  <c r="F71" i="15"/>
  <c r="N71" i="15"/>
  <c r="V71" i="15"/>
  <c r="AD71" i="15"/>
  <c r="AL71" i="15"/>
  <c r="AT71" i="15"/>
  <c r="BB71" i="15"/>
  <c r="BJ71" i="15"/>
  <c r="D72" i="15"/>
  <c r="O59" i="15"/>
  <c r="BJ59" i="15"/>
  <c r="R60" i="15"/>
  <c r="AC60" i="15"/>
  <c r="AM60" i="15"/>
  <c r="AY60" i="15"/>
  <c r="BI60" i="15"/>
  <c r="E61" i="15"/>
  <c r="Q61" i="15"/>
  <c r="AA61" i="15"/>
  <c r="AI61" i="15"/>
  <c r="AQ61" i="15"/>
  <c r="AY61" i="15"/>
  <c r="BG61" i="15"/>
  <c r="BO61" i="15"/>
  <c r="I62" i="15"/>
  <c r="Q62" i="15"/>
  <c r="Y62" i="15"/>
  <c r="AG62" i="15"/>
  <c r="AO62" i="15"/>
  <c r="AW62" i="15"/>
  <c r="BE62" i="15"/>
  <c r="BM62" i="15"/>
  <c r="G63" i="15"/>
  <c r="O63" i="15"/>
  <c r="W63" i="15"/>
  <c r="AE63" i="15"/>
  <c r="AM63" i="15"/>
  <c r="AU63" i="15"/>
  <c r="BC63" i="15"/>
  <c r="BK63" i="15"/>
  <c r="E64" i="15"/>
  <c r="M64" i="15"/>
  <c r="U64" i="15"/>
  <c r="AC64" i="15"/>
  <c r="AK64" i="15"/>
  <c r="AS64" i="15"/>
  <c r="BA64" i="15"/>
  <c r="BI64" i="15"/>
  <c r="C65" i="15"/>
  <c r="K65" i="15"/>
  <c r="S65" i="15"/>
  <c r="AA65" i="15"/>
  <c r="AI65" i="15"/>
  <c r="AQ65" i="15"/>
  <c r="AY65" i="15"/>
  <c r="BG65" i="15"/>
  <c r="BO65" i="15"/>
  <c r="I66" i="15"/>
  <c r="Q66" i="15"/>
  <c r="Y66" i="15"/>
  <c r="AG66" i="15"/>
  <c r="AO66" i="15"/>
  <c r="AW66" i="15"/>
  <c r="BE66" i="15"/>
  <c r="BM66" i="15"/>
  <c r="G67" i="15"/>
  <c r="O67" i="15"/>
  <c r="W67" i="15"/>
  <c r="AE67" i="15"/>
  <c r="AM67" i="15"/>
  <c r="AU67" i="15"/>
  <c r="BC67" i="15"/>
  <c r="BK67" i="15"/>
  <c r="E68" i="15"/>
  <c r="M68" i="15"/>
  <c r="U68" i="15"/>
  <c r="AC68" i="15"/>
  <c r="AK68" i="15"/>
  <c r="AS68" i="15"/>
  <c r="BA68" i="15"/>
  <c r="BI68" i="15"/>
  <c r="C69" i="15"/>
  <c r="K69" i="15"/>
  <c r="S69" i="15"/>
  <c r="AA69" i="15"/>
  <c r="AI69" i="15"/>
  <c r="AQ69" i="15"/>
  <c r="AY69" i="15"/>
  <c r="BG69" i="15"/>
  <c r="BO69" i="15"/>
  <c r="I70" i="15"/>
  <c r="Q70" i="15"/>
  <c r="Y70" i="15"/>
  <c r="AG70" i="15"/>
  <c r="AO70" i="15"/>
  <c r="AW70" i="15"/>
  <c r="BE70" i="15"/>
  <c r="BM70" i="15"/>
  <c r="G71" i="15"/>
  <c r="O71" i="15"/>
  <c r="W71" i="15"/>
  <c r="AE71" i="15"/>
  <c r="AM71" i="15"/>
  <c r="AU71" i="15"/>
  <c r="BC71" i="15"/>
  <c r="BK71" i="15"/>
  <c r="E72" i="15"/>
  <c r="W59" i="15"/>
  <c r="BK59" i="15"/>
  <c r="T60" i="15"/>
  <c r="AD60" i="15"/>
  <c r="AP60" i="15"/>
  <c r="AZ60" i="15"/>
  <c r="BJ60" i="15"/>
  <c r="H61" i="15"/>
  <c r="R61" i="15"/>
  <c r="AB61" i="15"/>
  <c r="AJ61" i="15"/>
  <c r="AR61" i="15"/>
  <c r="AZ61" i="15"/>
  <c r="BH61" i="15"/>
  <c r="BP61" i="15"/>
  <c r="J62" i="15"/>
  <c r="R62" i="15"/>
  <c r="Z62" i="15"/>
  <c r="AH62" i="15"/>
  <c r="AP62" i="15"/>
  <c r="AX62" i="15"/>
  <c r="BF62" i="15"/>
  <c r="BN62" i="15"/>
  <c r="H63" i="15"/>
  <c r="P63" i="15"/>
  <c r="X63" i="15"/>
  <c r="AF63" i="15"/>
  <c r="AN63" i="15"/>
  <c r="AV63" i="15"/>
  <c r="BD63" i="15"/>
  <c r="BL63" i="15"/>
  <c r="F64" i="15"/>
  <c r="N64" i="15"/>
  <c r="V64" i="15"/>
  <c r="AD64" i="15"/>
  <c r="AL64" i="15"/>
  <c r="AT64" i="15"/>
  <c r="BB64" i="15"/>
  <c r="BJ64" i="15"/>
  <c r="D65" i="15"/>
  <c r="L65" i="15"/>
  <c r="T65" i="15"/>
  <c r="AB65" i="15"/>
  <c r="AJ65" i="15"/>
  <c r="AR65" i="15"/>
  <c r="AZ65" i="15"/>
  <c r="BH65" i="15"/>
  <c r="BP65" i="15"/>
  <c r="J66" i="15"/>
  <c r="R66" i="15"/>
  <c r="Z66" i="15"/>
  <c r="AH66" i="15"/>
  <c r="AP66" i="15"/>
  <c r="AX66" i="15"/>
  <c r="BF66" i="15"/>
  <c r="BN66" i="15"/>
  <c r="H67" i="15"/>
  <c r="P67" i="15"/>
  <c r="X67" i="15"/>
  <c r="AF67" i="15"/>
  <c r="AN67" i="15"/>
  <c r="AV67" i="15"/>
  <c r="BD67" i="15"/>
  <c r="BL67" i="15"/>
  <c r="F68" i="15"/>
  <c r="N68" i="15"/>
  <c r="V68" i="15"/>
  <c r="AD68" i="15"/>
  <c r="AL68" i="15"/>
  <c r="AT68" i="15"/>
  <c r="BB68" i="15"/>
  <c r="BJ68" i="15"/>
  <c r="D69" i="15"/>
  <c r="L69" i="15"/>
  <c r="T69" i="15"/>
  <c r="AB69" i="15"/>
  <c r="AJ69" i="15"/>
  <c r="AE59" i="15"/>
  <c r="D60" i="15"/>
  <c r="U60" i="15"/>
  <c r="AE60" i="15"/>
  <c r="AQ60" i="15"/>
  <c r="BA60" i="15"/>
  <c r="BK60" i="15"/>
  <c r="I61" i="15"/>
  <c r="S61" i="15"/>
  <c r="AC61" i="15"/>
  <c r="AK61" i="15"/>
  <c r="AS61" i="15"/>
  <c r="BA61" i="15"/>
  <c r="BI61" i="15"/>
  <c r="C62" i="15"/>
  <c r="K62" i="15"/>
  <c r="S62" i="15"/>
  <c r="AA62" i="15"/>
  <c r="AI62" i="15"/>
  <c r="AQ62" i="15"/>
  <c r="AY62" i="15"/>
  <c r="BG62" i="15"/>
  <c r="BO62" i="15"/>
  <c r="I63" i="15"/>
  <c r="Q63" i="15"/>
  <c r="Y63" i="15"/>
  <c r="AG63" i="15"/>
  <c r="AO63" i="15"/>
  <c r="AW63" i="15"/>
  <c r="BE63" i="15"/>
  <c r="BM63" i="15"/>
  <c r="G64" i="15"/>
  <c r="O64" i="15"/>
  <c r="W64" i="15"/>
  <c r="AE64" i="15"/>
  <c r="AM64" i="15"/>
  <c r="AU64" i="15"/>
  <c r="BC64" i="15"/>
  <c r="BK64" i="15"/>
  <c r="E65" i="15"/>
  <c r="M65" i="15"/>
  <c r="U65" i="15"/>
  <c r="AC65" i="15"/>
  <c r="AK65" i="15"/>
  <c r="AS65" i="15"/>
  <c r="BA65" i="15"/>
  <c r="BI65" i="15"/>
  <c r="C66" i="15"/>
  <c r="K66" i="15"/>
  <c r="S66" i="15"/>
  <c r="AA66" i="15"/>
  <c r="AI66" i="15"/>
  <c r="AQ66" i="15"/>
  <c r="AY66" i="15"/>
  <c r="BG66" i="15"/>
  <c r="BO66" i="15"/>
  <c r="I67" i="15"/>
  <c r="Q67" i="15"/>
  <c r="Y67" i="15"/>
  <c r="AG67" i="15"/>
  <c r="AO67" i="15"/>
  <c r="AW67" i="15"/>
  <c r="BE67" i="15"/>
  <c r="BM67" i="15"/>
  <c r="G68" i="15"/>
  <c r="O68" i="15"/>
  <c r="W68" i="15"/>
  <c r="AE68" i="15"/>
  <c r="AM68" i="15"/>
  <c r="AU68" i="15"/>
  <c r="BC68" i="15"/>
  <c r="BK68" i="15"/>
  <c r="E69" i="15"/>
  <c r="M69" i="15"/>
  <c r="U69" i="15"/>
  <c r="AM59" i="15"/>
  <c r="E60" i="15"/>
  <c r="V60" i="15"/>
  <c r="AH60" i="15"/>
  <c r="AR60" i="15"/>
  <c r="BB60" i="15"/>
  <c r="BN60" i="15"/>
  <c r="J61" i="15"/>
  <c r="T61" i="15"/>
  <c r="AD61" i="15"/>
  <c r="AL61" i="15"/>
  <c r="AT61" i="15"/>
  <c r="BB61" i="15"/>
  <c r="BJ61" i="15"/>
  <c r="D62" i="15"/>
  <c r="L62" i="15"/>
  <c r="T62" i="15"/>
  <c r="AB62" i="15"/>
  <c r="AJ62" i="15"/>
  <c r="AR62" i="15"/>
  <c r="AZ62" i="15"/>
  <c r="BH62" i="15"/>
  <c r="BP62" i="15"/>
  <c r="J63" i="15"/>
  <c r="R63" i="15"/>
  <c r="Z63" i="15"/>
  <c r="AH63" i="15"/>
  <c r="AP63" i="15"/>
  <c r="AX63" i="15"/>
  <c r="BF63" i="15"/>
  <c r="BN63" i="15"/>
  <c r="H64" i="15"/>
  <c r="P64" i="15"/>
  <c r="X64" i="15"/>
  <c r="AF64" i="15"/>
  <c r="AN64" i="15"/>
  <c r="AV64" i="15"/>
  <c r="BD64" i="15"/>
  <c r="BL64" i="15"/>
  <c r="F65" i="15"/>
  <c r="N65" i="15"/>
  <c r="V65" i="15"/>
  <c r="AD65" i="15"/>
  <c r="AL65" i="15"/>
  <c r="AT65" i="15"/>
  <c r="BB65" i="15"/>
  <c r="BJ65" i="15"/>
  <c r="D66" i="15"/>
  <c r="L66" i="15"/>
  <c r="T66" i="15"/>
  <c r="AB66" i="15"/>
  <c r="AJ66" i="15"/>
  <c r="AR66" i="15"/>
  <c r="AZ66" i="15"/>
  <c r="BH66" i="15"/>
  <c r="BP66" i="15"/>
  <c r="J67" i="15"/>
  <c r="R67" i="15"/>
  <c r="Z67" i="15"/>
  <c r="AH67" i="15"/>
  <c r="AP67" i="15"/>
  <c r="AX67" i="15"/>
  <c r="BF67" i="15"/>
  <c r="BN67" i="15"/>
  <c r="H68" i="15"/>
  <c r="P68" i="15"/>
  <c r="X68" i="15"/>
  <c r="AF68" i="15"/>
  <c r="AN68" i="15"/>
  <c r="AV68" i="15"/>
  <c r="BD68" i="15"/>
  <c r="BL68" i="15"/>
  <c r="F69" i="15"/>
  <c r="N69" i="15"/>
  <c r="V69" i="15"/>
  <c r="AD69" i="15"/>
  <c r="AL69" i="15"/>
  <c r="AT69" i="15"/>
  <c r="BB69" i="15"/>
  <c r="BJ69" i="15"/>
  <c r="D70" i="15"/>
  <c r="L70" i="15"/>
  <c r="T70" i="15"/>
  <c r="AB70" i="15"/>
  <c r="AJ70" i="15"/>
  <c r="AR70" i="15"/>
  <c r="AZ70" i="15"/>
  <c r="BH70" i="15"/>
  <c r="BP70" i="15"/>
  <c r="J71" i="15"/>
  <c r="R71" i="15"/>
  <c r="Z71" i="15"/>
  <c r="AH71" i="15"/>
  <c r="AP71" i="15"/>
  <c r="AT59" i="15"/>
  <c r="G60" i="15"/>
  <c r="W60" i="15"/>
  <c r="AI60" i="15"/>
  <c r="AS60" i="15"/>
  <c r="BC60" i="15"/>
  <c r="BO60" i="15"/>
  <c r="K61" i="15"/>
  <c r="U61" i="15"/>
  <c r="AE61" i="15"/>
  <c r="AM61" i="15"/>
  <c r="AU61" i="15"/>
  <c r="BC61" i="15"/>
  <c r="BK61" i="15"/>
  <c r="E62" i="15"/>
  <c r="M62" i="15"/>
  <c r="U62" i="15"/>
  <c r="AC62" i="15"/>
  <c r="AK62" i="15"/>
  <c r="AS62" i="15"/>
  <c r="BA62" i="15"/>
  <c r="BI62" i="15"/>
  <c r="C63" i="15"/>
  <c r="K63" i="15"/>
  <c r="S63" i="15"/>
  <c r="AA63" i="15"/>
  <c r="AI63" i="15"/>
  <c r="AQ63" i="15"/>
  <c r="AY63" i="15"/>
  <c r="BG63" i="15"/>
  <c r="BO63" i="15"/>
  <c r="I64" i="15"/>
  <c r="Q64" i="15"/>
  <c r="Y64" i="15"/>
  <c r="AG64" i="15"/>
  <c r="AO64" i="15"/>
  <c r="AW64" i="15"/>
  <c r="BE64" i="15"/>
  <c r="BM64" i="15"/>
  <c r="G65" i="15"/>
  <c r="O65" i="15"/>
  <c r="W65" i="15"/>
  <c r="AE65" i="15"/>
  <c r="AM65" i="15"/>
  <c r="AU65" i="15"/>
  <c r="BC65" i="15"/>
  <c r="BK65" i="15"/>
  <c r="E66" i="15"/>
  <c r="M66" i="15"/>
  <c r="U66" i="15"/>
  <c r="AC66" i="15"/>
  <c r="AK66" i="15"/>
  <c r="AS66" i="15"/>
  <c r="BA66" i="15"/>
  <c r="BI66" i="15"/>
  <c r="C67" i="15"/>
  <c r="K67" i="15"/>
  <c r="S67" i="15"/>
  <c r="AA67" i="15"/>
  <c r="AI67" i="15"/>
  <c r="AQ67" i="15"/>
  <c r="AY67" i="15"/>
  <c r="BG67" i="15"/>
  <c r="BO67" i="15"/>
  <c r="I68" i="15"/>
  <c r="Q68" i="15"/>
  <c r="Y68" i="15"/>
  <c r="AG68" i="15"/>
  <c r="AO68" i="15"/>
  <c r="AW68" i="15"/>
  <c r="BE68" i="15"/>
  <c r="BM68" i="15"/>
  <c r="G69" i="15"/>
  <c r="O69" i="15"/>
  <c r="W69" i="15"/>
  <c r="AE69" i="15"/>
  <c r="AM69" i="15"/>
  <c r="AU69" i="15"/>
  <c r="BC69" i="15"/>
  <c r="BK69" i="15"/>
  <c r="E70" i="15"/>
  <c r="M70" i="15"/>
  <c r="U70" i="15"/>
  <c r="AC70" i="15"/>
  <c r="AK70" i="15"/>
  <c r="AU59" i="15"/>
  <c r="L60" i="15"/>
  <c r="Z60" i="15"/>
  <c r="AJ60" i="15"/>
  <c r="AT60" i="15"/>
  <c r="BF60" i="15"/>
  <c r="BP60" i="15"/>
  <c r="L61" i="15"/>
  <c r="X61" i="15"/>
  <c r="AF61" i="15"/>
  <c r="AN61" i="15"/>
  <c r="AV61" i="15"/>
  <c r="BD61" i="15"/>
  <c r="BL61" i="15"/>
  <c r="F62" i="15"/>
  <c r="N62" i="15"/>
  <c r="V62" i="15"/>
  <c r="AD62" i="15"/>
  <c r="AL62" i="15"/>
  <c r="AT62" i="15"/>
  <c r="BB62" i="15"/>
  <c r="BJ62" i="15"/>
  <c r="D63" i="15"/>
  <c r="L63" i="15"/>
  <c r="T63" i="15"/>
  <c r="AB63" i="15"/>
  <c r="AJ63" i="15"/>
  <c r="AR63" i="15"/>
  <c r="AZ63" i="15"/>
  <c r="BH63" i="15"/>
  <c r="BP63" i="15"/>
  <c r="J64" i="15"/>
  <c r="R64" i="15"/>
  <c r="Z64" i="15"/>
  <c r="AH64" i="15"/>
  <c r="AP64" i="15"/>
  <c r="AX64" i="15"/>
  <c r="BF64" i="15"/>
  <c r="BN64" i="15"/>
  <c r="H65" i="15"/>
  <c r="P65" i="15"/>
  <c r="X65" i="15"/>
  <c r="AF65" i="15"/>
  <c r="AN65" i="15"/>
  <c r="AV65" i="15"/>
  <c r="BD65" i="15"/>
  <c r="BL65" i="15"/>
  <c r="F66" i="15"/>
  <c r="N66" i="15"/>
  <c r="V66" i="15"/>
  <c r="AD66" i="15"/>
  <c r="AL66" i="15"/>
  <c r="AT66" i="15"/>
  <c r="BB66" i="15"/>
  <c r="BJ66" i="15"/>
  <c r="D67" i="15"/>
  <c r="L67" i="15"/>
  <c r="T67" i="15"/>
  <c r="AB67" i="15"/>
  <c r="AJ67" i="15"/>
  <c r="AR67" i="15"/>
  <c r="AZ67" i="15"/>
  <c r="BH67" i="15"/>
  <c r="BP67" i="15"/>
  <c r="J68" i="15"/>
  <c r="R68" i="15"/>
  <c r="Z68" i="15"/>
  <c r="AH68" i="15"/>
  <c r="AP68" i="15"/>
  <c r="AX68" i="15"/>
  <c r="BF68" i="15"/>
  <c r="BN68" i="15"/>
  <c r="H69" i="15"/>
  <c r="P69" i="15"/>
  <c r="X69" i="15"/>
  <c r="AF69" i="15"/>
  <c r="AN69" i="15"/>
  <c r="AV69" i="15"/>
  <c r="BD69" i="15"/>
  <c r="BL69" i="15"/>
  <c r="F70" i="15"/>
  <c r="N70" i="15"/>
  <c r="V70" i="15"/>
  <c r="AD70" i="15"/>
  <c r="AL70" i="15"/>
  <c r="BB59" i="15"/>
  <c r="M60" i="15"/>
  <c r="AA60" i="15"/>
  <c r="AK60" i="15"/>
  <c r="AU60" i="15"/>
  <c r="BG60" i="15"/>
  <c r="C61" i="15"/>
  <c r="M61" i="15"/>
  <c r="Y61" i="15"/>
  <c r="AG61" i="15"/>
  <c r="AO61" i="15"/>
  <c r="AW61" i="15"/>
  <c r="BE61" i="15"/>
  <c r="BM61" i="15"/>
  <c r="G62" i="15"/>
  <c r="O62" i="15"/>
  <c r="W62" i="15"/>
  <c r="AE62" i="15"/>
  <c r="AM62" i="15"/>
  <c r="AU62" i="15"/>
  <c r="BC62" i="15"/>
  <c r="BK62" i="15"/>
  <c r="E63" i="15"/>
  <c r="M63" i="15"/>
  <c r="U63" i="15"/>
  <c r="AC63" i="15"/>
  <c r="AK63" i="15"/>
  <c r="AS63" i="15"/>
  <c r="BA63" i="15"/>
  <c r="BI63" i="15"/>
  <c r="C64" i="15"/>
  <c r="K64" i="15"/>
  <c r="S64" i="15"/>
  <c r="AA64" i="15"/>
  <c r="AI64" i="15"/>
  <c r="AQ64" i="15"/>
  <c r="AY64" i="15"/>
  <c r="BG64" i="15"/>
  <c r="BO64" i="15"/>
  <c r="I65" i="15"/>
  <c r="Q65" i="15"/>
  <c r="Y65" i="15"/>
  <c r="AG65" i="15"/>
  <c r="AO65" i="15"/>
  <c r="AW65" i="15"/>
  <c r="BE65" i="15"/>
  <c r="BM65" i="15"/>
  <c r="G66" i="15"/>
  <c r="O66" i="15"/>
  <c r="W66" i="15"/>
  <c r="AE66" i="15"/>
  <c r="AM66" i="15"/>
  <c r="AU66" i="15"/>
  <c r="BC66" i="15"/>
  <c r="BK66" i="15"/>
  <c r="E67" i="15"/>
  <c r="M67" i="15"/>
  <c r="U67" i="15"/>
  <c r="AC67" i="15"/>
  <c r="AK67" i="15"/>
  <c r="AS67" i="15"/>
  <c r="BA67" i="15"/>
  <c r="BI67" i="15"/>
  <c r="C68" i="15"/>
  <c r="K68" i="15"/>
  <c r="S68" i="15"/>
  <c r="AA68" i="15"/>
  <c r="AI68" i="15"/>
  <c r="AQ68" i="15"/>
  <c r="AY68" i="15"/>
  <c r="BG68" i="15"/>
  <c r="BO68" i="15"/>
  <c r="I69" i="15"/>
  <c r="Q69" i="15"/>
  <c r="Y69" i="15"/>
  <c r="AG69" i="15"/>
  <c r="AO69" i="15"/>
  <c r="AW69" i="15"/>
  <c r="BE69" i="15"/>
  <c r="BM69" i="15"/>
  <c r="G70" i="15"/>
  <c r="O70" i="15"/>
  <c r="W70" i="15"/>
  <c r="AE70" i="15"/>
  <c r="AM70" i="15"/>
  <c r="AC69" i="15"/>
  <c r="BP69" i="15"/>
  <c r="AH70" i="15"/>
  <c r="AY70" i="15"/>
  <c r="BK70" i="15"/>
  <c r="K71" i="15"/>
  <c r="X71" i="15"/>
  <c r="AJ71" i="15"/>
  <c r="AW71" i="15"/>
  <c r="BG71" i="15"/>
  <c r="C72" i="15"/>
  <c r="M72" i="15"/>
  <c r="U72" i="15"/>
  <c r="AC72" i="15"/>
  <c r="AK72" i="15"/>
  <c r="AS72" i="15"/>
  <c r="BA72" i="15"/>
  <c r="BI72" i="15"/>
  <c r="C73" i="15"/>
  <c r="K73" i="15"/>
  <c r="S73" i="15"/>
  <c r="AA73" i="15"/>
  <c r="AI73" i="15"/>
  <c r="AQ73" i="15"/>
  <c r="AY73" i="15"/>
  <c r="BG73" i="15"/>
  <c r="BO73" i="15"/>
  <c r="I74" i="15"/>
  <c r="Q74" i="15"/>
  <c r="Y74" i="15"/>
  <c r="AG74" i="15"/>
  <c r="AO74" i="15"/>
  <c r="AW74" i="15"/>
  <c r="BE74" i="15"/>
  <c r="BM74" i="15"/>
  <c r="G75" i="15"/>
  <c r="O75" i="15"/>
  <c r="W75" i="15"/>
  <c r="AE75" i="15"/>
  <c r="AM75" i="15"/>
  <c r="AU75" i="15"/>
  <c r="BC75" i="15"/>
  <c r="BK75" i="15"/>
  <c r="E76" i="15"/>
  <c r="M76" i="15"/>
  <c r="U76" i="15"/>
  <c r="AC76" i="15"/>
  <c r="AK76" i="15"/>
  <c r="AS76" i="15"/>
  <c r="BA76" i="15"/>
  <c r="BI76" i="15"/>
  <c r="C77" i="15"/>
  <c r="K77" i="15"/>
  <c r="S77" i="15"/>
  <c r="AA77" i="15"/>
  <c r="AI77" i="15"/>
  <c r="AQ77" i="15"/>
  <c r="AY77" i="15"/>
  <c r="BG77" i="15"/>
  <c r="BO77" i="15"/>
  <c r="I78" i="15"/>
  <c r="Q78" i="15"/>
  <c r="Y78" i="15"/>
  <c r="AG78" i="15"/>
  <c r="AO78" i="15"/>
  <c r="AW78" i="15"/>
  <c r="BE78" i="15"/>
  <c r="BM78" i="15"/>
  <c r="G79" i="15"/>
  <c r="O79" i="15"/>
  <c r="W79" i="15"/>
  <c r="AE79" i="15"/>
  <c r="AM79" i="15"/>
  <c r="AU79" i="15"/>
  <c r="BC79" i="15"/>
  <c r="BK79" i="15"/>
  <c r="E80" i="15"/>
  <c r="M80" i="15"/>
  <c r="U80" i="15"/>
  <c r="AC80" i="15"/>
  <c r="AK80" i="15"/>
  <c r="AS80" i="15"/>
  <c r="BA80" i="15"/>
  <c r="BI80" i="15"/>
  <c r="C81" i="15"/>
  <c r="K81" i="15"/>
  <c r="S81" i="15"/>
  <c r="AA81" i="15"/>
  <c r="AI81" i="15"/>
  <c r="AQ81" i="15"/>
  <c r="AY81" i="15"/>
  <c r="BG81" i="15"/>
  <c r="BO81" i="15"/>
  <c r="I82" i="15"/>
  <c r="Q82" i="15"/>
  <c r="Y82" i="15"/>
  <c r="AG82" i="15"/>
  <c r="AO82" i="15"/>
  <c r="AW82" i="15"/>
  <c r="BE82" i="15"/>
  <c r="BM82" i="15"/>
  <c r="G83" i="15"/>
  <c r="O83" i="15"/>
  <c r="W83" i="15"/>
  <c r="AE83" i="15"/>
  <c r="AM83" i="15"/>
  <c r="AU83" i="15"/>
  <c r="BC83" i="15"/>
  <c r="BK83" i="15"/>
  <c r="AK69" i="15"/>
  <c r="C70" i="15"/>
  <c r="AI70" i="15"/>
  <c r="BA70" i="15"/>
  <c r="BN70" i="15"/>
  <c r="L71" i="15"/>
  <c r="Y71" i="15"/>
  <c r="AK71" i="15"/>
  <c r="AX71" i="15"/>
  <c r="BH71" i="15"/>
  <c r="F72" i="15"/>
  <c r="N72" i="15"/>
  <c r="V72" i="15"/>
  <c r="AD72" i="15"/>
  <c r="AL72" i="15"/>
  <c r="AT72" i="15"/>
  <c r="BB72" i="15"/>
  <c r="BJ72" i="15"/>
  <c r="D73" i="15"/>
  <c r="L73" i="15"/>
  <c r="T73" i="15"/>
  <c r="AB73" i="15"/>
  <c r="AJ73" i="15"/>
  <c r="AR73" i="15"/>
  <c r="AZ73" i="15"/>
  <c r="BH73" i="15"/>
  <c r="BP73" i="15"/>
  <c r="J74" i="15"/>
  <c r="R74" i="15"/>
  <c r="Z74" i="15"/>
  <c r="AH74" i="15"/>
  <c r="AP74" i="15"/>
  <c r="AX74" i="15"/>
  <c r="BF74" i="15"/>
  <c r="BN74" i="15"/>
  <c r="H75" i="15"/>
  <c r="P75" i="15"/>
  <c r="X75" i="15"/>
  <c r="AF75" i="15"/>
  <c r="AN75" i="15"/>
  <c r="AV75" i="15"/>
  <c r="BD75" i="15"/>
  <c r="BL75" i="15"/>
  <c r="F76" i="15"/>
  <c r="N76" i="15"/>
  <c r="V76" i="15"/>
  <c r="AD76" i="15"/>
  <c r="AL76" i="15"/>
  <c r="AT76" i="15"/>
  <c r="BB76" i="15"/>
  <c r="BJ76" i="15"/>
  <c r="D77" i="15"/>
  <c r="L77" i="15"/>
  <c r="T77" i="15"/>
  <c r="AB77" i="15"/>
  <c r="AJ77" i="15"/>
  <c r="AR77" i="15"/>
  <c r="AZ77" i="15"/>
  <c r="BH77" i="15"/>
  <c r="BP77" i="15"/>
  <c r="J78" i="15"/>
  <c r="R78" i="15"/>
  <c r="Z78" i="15"/>
  <c r="AH78" i="15"/>
  <c r="AP78" i="15"/>
  <c r="AX78" i="15"/>
  <c r="BF78" i="15"/>
  <c r="BN78" i="15"/>
  <c r="H79" i="15"/>
  <c r="P79" i="15"/>
  <c r="X79" i="15"/>
  <c r="AF79" i="15"/>
  <c r="AN79" i="15"/>
  <c r="AV79" i="15"/>
  <c r="BD79" i="15"/>
  <c r="BL79" i="15"/>
  <c r="F80" i="15"/>
  <c r="N80" i="15"/>
  <c r="V80" i="15"/>
  <c r="AD80" i="15"/>
  <c r="AL80" i="15"/>
  <c r="AT80" i="15"/>
  <c r="BB80" i="15"/>
  <c r="BJ80" i="15"/>
  <c r="D81" i="15"/>
  <c r="L81" i="15"/>
  <c r="T81" i="15"/>
  <c r="AB81" i="15"/>
  <c r="AJ81" i="15"/>
  <c r="AR81" i="15"/>
  <c r="AZ81" i="15"/>
  <c r="BH81" i="15"/>
  <c r="BP81" i="15"/>
  <c r="J82" i="15"/>
  <c r="R82" i="15"/>
  <c r="Z82" i="15"/>
  <c r="AH82" i="15"/>
  <c r="AP82" i="15"/>
  <c r="AX82" i="15"/>
  <c r="BF82" i="15"/>
  <c r="BN82" i="15"/>
  <c r="H83" i="15"/>
  <c r="P83" i="15"/>
  <c r="X83" i="15"/>
  <c r="AF83" i="15"/>
  <c r="AN83" i="15"/>
  <c r="AV83" i="15"/>
  <c r="AR69" i="15"/>
  <c r="J70" i="15"/>
  <c r="AP70" i="15"/>
  <c r="BB70" i="15"/>
  <c r="BO70" i="15"/>
  <c r="M71" i="15"/>
  <c r="AA71" i="15"/>
  <c r="AN71" i="15"/>
  <c r="AY71" i="15"/>
  <c r="BI71" i="15"/>
  <c r="G72" i="15"/>
  <c r="O72" i="15"/>
  <c r="W72" i="15"/>
  <c r="AE72" i="15"/>
  <c r="AM72" i="15"/>
  <c r="AU72" i="15"/>
  <c r="BC72" i="15"/>
  <c r="BK72" i="15"/>
  <c r="E73" i="15"/>
  <c r="M73" i="15"/>
  <c r="U73" i="15"/>
  <c r="AC73" i="15"/>
  <c r="AK73" i="15"/>
  <c r="AS73" i="15"/>
  <c r="BA73" i="15"/>
  <c r="BI73" i="15"/>
  <c r="C74" i="15"/>
  <c r="K74" i="15"/>
  <c r="S74" i="15"/>
  <c r="AA74" i="15"/>
  <c r="AI74" i="15"/>
  <c r="AQ74" i="15"/>
  <c r="AY74" i="15"/>
  <c r="BG74" i="15"/>
  <c r="BO74" i="15"/>
  <c r="I75" i="15"/>
  <c r="Q75" i="15"/>
  <c r="Y75" i="15"/>
  <c r="AG75" i="15"/>
  <c r="AO75" i="15"/>
  <c r="AW75" i="15"/>
  <c r="BE75" i="15"/>
  <c r="BM75" i="15"/>
  <c r="G76" i="15"/>
  <c r="O76" i="15"/>
  <c r="W76" i="15"/>
  <c r="AE76" i="15"/>
  <c r="AM76" i="15"/>
  <c r="AU76" i="15"/>
  <c r="BC76" i="15"/>
  <c r="BK76" i="15"/>
  <c r="E77" i="15"/>
  <c r="M77" i="15"/>
  <c r="U77" i="15"/>
  <c r="AC77" i="15"/>
  <c r="AK77" i="15"/>
  <c r="AS77" i="15"/>
  <c r="BA77" i="15"/>
  <c r="BI77" i="15"/>
  <c r="C78" i="15"/>
  <c r="K78" i="15"/>
  <c r="S78" i="15"/>
  <c r="AA78" i="15"/>
  <c r="AI78" i="15"/>
  <c r="AQ78" i="15"/>
  <c r="AY78" i="15"/>
  <c r="BG78" i="15"/>
  <c r="BO78" i="15"/>
  <c r="I79" i="15"/>
  <c r="Q79" i="15"/>
  <c r="Y79" i="15"/>
  <c r="AG79" i="15"/>
  <c r="AO79" i="15"/>
  <c r="AW79" i="15"/>
  <c r="BE79" i="15"/>
  <c r="BM79" i="15"/>
  <c r="G80" i="15"/>
  <c r="O80" i="15"/>
  <c r="W80" i="15"/>
  <c r="AE80" i="15"/>
  <c r="AM80" i="15"/>
  <c r="AU80" i="15"/>
  <c r="BC80" i="15"/>
  <c r="BK80" i="15"/>
  <c r="E81" i="15"/>
  <c r="M81" i="15"/>
  <c r="U81" i="15"/>
  <c r="AC81" i="15"/>
  <c r="AK81" i="15"/>
  <c r="AS81" i="15"/>
  <c r="BA81" i="15"/>
  <c r="BI81" i="15"/>
  <c r="C82" i="15"/>
  <c r="K82" i="15"/>
  <c r="S82" i="15"/>
  <c r="AA82" i="15"/>
  <c r="AI82" i="15"/>
  <c r="AQ82" i="15"/>
  <c r="AS69" i="15"/>
  <c r="K70" i="15"/>
  <c r="AQ70" i="15"/>
  <c r="BC70" i="15"/>
  <c r="C71" i="15"/>
  <c r="P71" i="15"/>
  <c r="AB71" i="15"/>
  <c r="AO71" i="15"/>
  <c r="AZ71" i="15"/>
  <c r="BL71" i="15"/>
  <c r="H72" i="15"/>
  <c r="P72" i="15"/>
  <c r="X72" i="15"/>
  <c r="AF72" i="15"/>
  <c r="AN72" i="15"/>
  <c r="AV72" i="15"/>
  <c r="BD72" i="15"/>
  <c r="BL72" i="15"/>
  <c r="F73" i="15"/>
  <c r="N73" i="15"/>
  <c r="V73" i="15"/>
  <c r="AD73" i="15"/>
  <c r="AL73" i="15"/>
  <c r="AT73" i="15"/>
  <c r="BB73" i="15"/>
  <c r="BJ73" i="15"/>
  <c r="D74" i="15"/>
  <c r="L74" i="15"/>
  <c r="T74" i="15"/>
  <c r="AB74" i="15"/>
  <c r="AJ74" i="15"/>
  <c r="AR74" i="15"/>
  <c r="AZ74" i="15"/>
  <c r="BH74" i="15"/>
  <c r="BP74" i="15"/>
  <c r="J75" i="15"/>
  <c r="R75" i="15"/>
  <c r="Z75" i="15"/>
  <c r="AH75" i="15"/>
  <c r="AP75" i="15"/>
  <c r="AX75" i="15"/>
  <c r="BF75" i="15"/>
  <c r="BN75" i="15"/>
  <c r="H76" i="15"/>
  <c r="P76" i="15"/>
  <c r="X76" i="15"/>
  <c r="AF76" i="15"/>
  <c r="AN76" i="15"/>
  <c r="AV76" i="15"/>
  <c r="BD76" i="15"/>
  <c r="BL76" i="15"/>
  <c r="F77" i="15"/>
  <c r="N77" i="15"/>
  <c r="V77" i="15"/>
  <c r="AD77" i="15"/>
  <c r="AL77" i="15"/>
  <c r="AT77" i="15"/>
  <c r="BB77" i="15"/>
  <c r="BJ77" i="15"/>
  <c r="D78" i="15"/>
  <c r="L78" i="15"/>
  <c r="T78" i="15"/>
  <c r="AB78" i="15"/>
  <c r="AJ78" i="15"/>
  <c r="AR78" i="15"/>
  <c r="AZ78" i="15"/>
  <c r="BH78" i="15"/>
  <c r="BP78" i="15"/>
  <c r="J79" i="15"/>
  <c r="R79" i="15"/>
  <c r="Z79" i="15"/>
  <c r="AH79" i="15"/>
  <c r="AP79" i="15"/>
  <c r="AX79" i="15"/>
  <c r="BF79" i="15"/>
  <c r="BN79" i="15"/>
  <c r="H80" i="15"/>
  <c r="P80" i="15"/>
  <c r="X80" i="15"/>
  <c r="AF80" i="15"/>
  <c r="AN80" i="15"/>
  <c r="AV80" i="15"/>
  <c r="BD80" i="15"/>
  <c r="BL80" i="15"/>
  <c r="F81" i="15"/>
  <c r="N81" i="15"/>
  <c r="V81" i="15"/>
  <c r="AD81" i="15"/>
  <c r="AL81" i="15"/>
  <c r="AT81" i="15"/>
  <c r="BB81" i="15"/>
  <c r="BJ81" i="15"/>
  <c r="D82" i="15"/>
  <c r="L82" i="15"/>
  <c r="T82" i="15"/>
  <c r="AB82" i="15"/>
  <c r="AJ82" i="15"/>
  <c r="AR82" i="15"/>
  <c r="AZ82" i="15"/>
  <c r="BH82" i="15"/>
  <c r="BP82" i="15"/>
  <c r="J83" i="15"/>
  <c r="R83" i="15"/>
  <c r="Z83" i="15"/>
  <c r="AH83" i="15"/>
  <c r="AZ69" i="15"/>
  <c r="R70" i="15"/>
  <c r="AS70" i="15"/>
  <c r="BF70" i="15"/>
  <c r="D71" i="15"/>
  <c r="Q71" i="15"/>
  <c r="AC71" i="15"/>
  <c r="AQ71" i="15"/>
  <c r="BA71" i="15"/>
  <c r="BM71" i="15"/>
  <c r="I72" i="15"/>
  <c r="Q72" i="15"/>
  <c r="Y72" i="15"/>
  <c r="AG72" i="15"/>
  <c r="AO72" i="15"/>
  <c r="AW72" i="15"/>
  <c r="BE72" i="15"/>
  <c r="BM72" i="15"/>
  <c r="G73" i="15"/>
  <c r="O73" i="15"/>
  <c r="W73" i="15"/>
  <c r="AE73" i="15"/>
  <c r="AM73" i="15"/>
  <c r="AU73" i="15"/>
  <c r="BC73" i="15"/>
  <c r="BK73" i="15"/>
  <c r="E74" i="15"/>
  <c r="M74" i="15"/>
  <c r="U74" i="15"/>
  <c r="AC74" i="15"/>
  <c r="AK74" i="15"/>
  <c r="AS74" i="15"/>
  <c r="BA74" i="15"/>
  <c r="BI74" i="15"/>
  <c r="C75" i="15"/>
  <c r="K75" i="15"/>
  <c r="S75" i="15"/>
  <c r="AA75" i="15"/>
  <c r="AI75" i="15"/>
  <c r="AQ75" i="15"/>
  <c r="AY75" i="15"/>
  <c r="BG75" i="15"/>
  <c r="BO75" i="15"/>
  <c r="I76" i="15"/>
  <c r="Q76" i="15"/>
  <c r="Y76" i="15"/>
  <c r="AG76" i="15"/>
  <c r="AO76" i="15"/>
  <c r="AW76" i="15"/>
  <c r="BE76" i="15"/>
  <c r="BM76" i="15"/>
  <c r="G77" i="15"/>
  <c r="O77" i="15"/>
  <c r="W77" i="15"/>
  <c r="AE77" i="15"/>
  <c r="AM77" i="15"/>
  <c r="AU77" i="15"/>
  <c r="BC77" i="15"/>
  <c r="BK77" i="15"/>
  <c r="E78" i="15"/>
  <c r="M78" i="15"/>
  <c r="U78" i="15"/>
  <c r="AC78" i="15"/>
  <c r="AK78" i="15"/>
  <c r="AS78" i="15"/>
  <c r="BA78" i="15"/>
  <c r="BI78" i="15"/>
  <c r="C79" i="15"/>
  <c r="K79" i="15"/>
  <c r="S79" i="15"/>
  <c r="AA79" i="15"/>
  <c r="AI79" i="15"/>
  <c r="AQ79" i="15"/>
  <c r="AY79" i="15"/>
  <c r="BG79" i="15"/>
  <c r="BO79" i="15"/>
  <c r="I80" i="15"/>
  <c r="Q80" i="15"/>
  <c r="Y80" i="15"/>
  <c r="AG80" i="15"/>
  <c r="AO80" i="15"/>
  <c r="AW80" i="15"/>
  <c r="BE80" i="15"/>
  <c r="BM80" i="15"/>
  <c r="G81" i="15"/>
  <c r="O81" i="15"/>
  <c r="W81" i="15"/>
  <c r="AE81" i="15"/>
  <c r="AM81" i="15"/>
  <c r="AU81" i="15"/>
  <c r="BC81" i="15"/>
  <c r="BK81" i="15"/>
  <c r="BA69" i="15"/>
  <c r="S70" i="15"/>
  <c r="AT70" i="15"/>
  <c r="BG70" i="15"/>
  <c r="E71" i="15"/>
  <c r="S71" i="15"/>
  <c r="AF71" i="15"/>
  <c r="AR71" i="15"/>
  <c r="BD71" i="15"/>
  <c r="BN71" i="15"/>
  <c r="J72" i="15"/>
  <c r="R72" i="15"/>
  <c r="Z72" i="15"/>
  <c r="AH72" i="15"/>
  <c r="AP72" i="15"/>
  <c r="AX72" i="15"/>
  <c r="BF72" i="15"/>
  <c r="BN72" i="15"/>
  <c r="H73" i="15"/>
  <c r="P73" i="15"/>
  <c r="X73" i="15"/>
  <c r="AF73" i="15"/>
  <c r="AN73" i="15"/>
  <c r="AV73" i="15"/>
  <c r="BD73" i="15"/>
  <c r="BL73" i="15"/>
  <c r="F74" i="15"/>
  <c r="N74" i="15"/>
  <c r="V74" i="15"/>
  <c r="AD74" i="15"/>
  <c r="AL74" i="15"/>
  <c r="AT74" i="15"/>
  <c r="BB74" i="15"/>
  <c r="BJ74" i="15"/>
  <c r="D75" i="15"/>
  <c r="L75" i="15"/>
  <c r="T75" i="15"/>
  <c r="AB75" i="15"/>
  <c r="AJ75" i="15"/>
  <c r="AR75" i="15"/>
  <c r="AZ75" i="15"/>
  <c r="BH75" i="15"/>
  <c r="BP75" i="15"/>
  <c r="J76" i="15"/>
  <c r="R76" i="15"/>
  <c r="Z76" i="15"/>
  <c r="AH76" i="15"/>
  <c r="AP76" i="15"/>
  <c r="AX76" i="15"/>
  <c r="BF76" i="15"/>
  <c r="BN76" i="15"/>
  <c r="H77" i="15"/>
  <c r="P77" i="15"/>
  <c r="X77" i="15"/>
  <c r="AF77" i="15"/>
  <c r="AN77" i="15"/>
  <c r="AV77" i="15"/>
  <c r="BD77" i="15"/>
  <c r="BL77" i="15"/>
  <c r="F78" i="15"/>
  <c r="N78" i="15"/>
  <c r="V78" i="15"/>
  <c r="AD78" i="15"/>
  <c r="AL78" i="15"/>
  <c r="AT78" i="15"/>
  <c r="BB78" i="15"/>
  <c r="BJ78" i="15"/>
  <c r="D79" i="15"/>
  <c r="L79" i="15"/>
  <c r="T79" i="15"/>
  <c r="AB79" i="15"/>
  <c r="AJ79" i="15"/>
  <c r="AR79" i="15"/>
  <c r="AZ79" i="15"/>
  <c r="BH79" i="15"/>
  <c r="BP79" i="15"/>
  <c r="J80" i="15"/>
  <c r="R80" i="15"/>
  <c r="Z80" i="15"/>
  <c r="AH80" i="15"/>
  <c r="AP80" i="15"/>
  <c r="AX80" i="15"/>
  <c r="BF80" i="15"/>
  <c r="BN80" i="15"/>
  <c r="H81" i="15"/>
  <c r="BH69" i="15"/>
  <c r="Z70" i="15"/>
  <c r="AU70" i="15"/>
  <c r="BI70" i="15"/>
  <c r="H71" i="15"/>
  <c r="T71" i="15"/>
  <c r="AG71" i="15"/>
  <c r="AS71" i="15"/>
  <c r="BE71" i="15"/>
  <c r="BO71" i="15"/>
  <c r="K72" i="15"/>
  <c r="S72" i="15"/>
  <c r="AA72" i="15"/>
  <c r="AI72" i="15"/>
  <c r="AQ72" i="15"/>
  <c r="AY72" i="15"/>
  <c r="BG72" i="15"/>
  <c r="BO72" i="15"/>
  <c r="I73" i="15"/>
  <c r="Q73" i="15"/>
  <c r="Y73" i="15"/>
  <c r="AG73" i="15"/>
  <c r="AO73" i="15"/>
  <c r="AW73" i="15"/>
  <c r="BE73" i="15"/>
  <c r="BM73" i="15"/>
  <c r="G74" i="15"/>
  <c r="O74" i="15"/>
  <c r="W74" i="15"/>
  <c r="AE74" i="15"/>
  <c r="AM74" i="15"/>
  <c r="AU74" i="15"/>
  <c r="BC74" i="15"/>
  <c r="BK74" i="15"/>
  <c r="E75" i="15"/>
  <c r="M75" i="15"/>
  <c r="U75" i="15"/>
  <c r="AC75" i="15"/>
  <c r="AK75" i="15"/>
  <c r="AS75" i="15"/>
  <c r="BA75" i="15"/>
  <c r="BI75" i="15"/>
  <c r="C76" i="15"/>
  <c r="K76" i="15"/>
  <c r="S76" i="15"/>
  <c r="AA76" i="15"/>
  <c r="AI76" i="15"/>
  <c r="AQ76" i="15"/>
  <c r="AY76" i="15"/>
  <c r="BG76" i="15"/>
  <c r="BO76" i="15"/>
  <c r="I77" i="15"/>
  <c r="Q77" i="15"/>
  <c r="Y77" i="15"/>
  <c r="AG77" i="15"/>
  <c r="AO77" i="15"/>
  <c r="AW77" i="15"/>
  <c r="BE77" i="15"/>
  <c r="BM77" i="15"/>
  <c r="G78" i="15"/>
  <c r="O78" i="15"/>
  <c r="W78" i="15"/>
  <c r="AE78" i="15"/>
  <c r="AM78" i="15"/>
  <c r="AU78" i="15"/>
  <c r="BC78" i="15"/>
  <c r="BK78" i="15"/>
  <c r="E79" i="15"/>
  <c r="M79" i="15"/>
  <c r="U79" i="15"/>
  <c r="AC79" i="15"/>
  <c r="AK79" i="15"/>
  <c r="AS79" i="15"/>
  <c r="BA79" i="15"/>
  <c r="BI79" i="15"/>
  <c r="C80" i="15"/>
  <c r="K80" i="15"/>
  <c r="S80" i="15"/>
  <c r="AA80" i="15"/>
  <c r="AI80" i="15"/>
  <c r="AQ80" i="15"/>
  <c r="AY80" i="15"/>
  <c r="BG80" i="15"/>
  <c r="BO80" i="15"/>
  <c r="I81" i="15"/>
  <c r="BI69" i="15"/>
  <c r="AA70" i="15"/>
  <c r="AX70" i="15"/>
  <c r="BJ70" i="15"/>
  <c r="I71" i="15"/>
  <c r="U71" i="15"/>
  <c r="AI71" i="15"/>
  <c r="AV71" i="15"/>
  <c r="BF71" i="15"/>
  <c r="BP71" i="15"/>
  <c r="L72" i="15"/>
  <c r="T72" i="15"/>
  <c r="AB72" i="15"/>
  <c r="AJ72" i="15"/>
  <c r="AR72" i="15"/>
  <c r="AZ72" i="15"/>
  <c r="BH72" i="15"/>
  <c r="BP72" i="15"/>
  <c r="J73" i="15"/>
  <c r="R73" i="15"/>
  <c r="Z73" i="15"/>
  <c r="AH73" i="15"/>
  <c r="AP73" i="15"/>
  <c r="AX73" i="15"/>
  <c r="BF73" i="15"/>
  <c r="BN73" i="15"/>
  <c r="H74" i="15"/>
  <c r="P74" i="15"/>
  <c r="X74" i="15"/>
  <c r="AF74" i="15"/>
  <c r="AN74" i="15"/>
  <c r="AV74" i="15"/>
  <c r="BD74" i="15"/>
  <c r="BL74" i="15"/>
  <c r="F75" i="15"/>
  <c r="N75" i="15"/>
  <c r="V75" i="15"/>
  <c r="AD75" i="15"/>
  <c r="AL75" i="15"/>
  <c r="AT75" i="15"/>
  <c r="BB75" i="15"/>
  <c r="BJ75" i="15"/>
  <c r="D76" i="15"/>
  <c r="L76" i="15"/>
  <c r="T76" i="15"/>
  <c r="AB76" i="15"/>
  <c r="AJ76" i="15"/>
  <c r="AR76" i="15"/>
  <c r="AZ76" i="15"/>
  <c r="BH76" i="15"/>
  <c r="BP76" i="15"/>
  <c r="J77" i="15"/>
  <c r="R77" i="15"/>
  <c r="Z77" i="15"/>
  <c r="AH77" i="15"/>
  <c r="AP77" i="15"/>
  <c r="AX77" i="15"/>
  <c r="BF77" i="15"/>
  <c r="BN77" i="15"/>
  <c r="H78" i="15"/>
  <c r="P78" i="15"/>
  <c r="X78" i="15"/>
  <c r="AF78" i="15"/>
  <c r="AN78" i="15"/>
  <c r="AV78" i="15"/>
  <c r="BD78" i="15"/>
  <c r="BL78" i="15"/>
  <c r="F79" i="15"/>
  <c r="N79" i="15"/>
  <c r="V79" i="15"/>
  <c r="AD79" i="15"/>
  <c r="AL79" i="15"/>
  <c r="AT79" i="15"/>
  <c r="BB79" i="15"/>
  <c r="BJ79" i="15"/>
  <c r="D80" i="15"/>
  <c r="L80" i="15"/>
  <c r="T80" i="15"/>
  <c r="AB80" i="15"/>
  <c r="AJ80" i="15"/>
  <c r="R81" i="15"/>
  <c r="AO81" i="15"/>
  <c r="BL81" i="15"/>
  <c r="N82" i="15"/>
  <c r="AD82" i="15"/>
  <c r="AT82" i="15"/>
  <c r="BG82" i="15"/>
  <c r="E83" i="15"/>
  <c r="S83" i="15"/>
  <c r="AD83" i="15"/>
  <c r="AQ83" i="15"/>
  <c r="BA83" i="15"/>
  <c r="BJ83" i="15"/>
  <c r="AR80" i="15"/>
  <c r="X81" i="15"/>
  <c r="AP81" i="15"/>
  <c r="BM81" i="15"/>
  <c r="O82" i="15"/>
  <c r="AE82" i="15"/>
  <c r="AU82" i="15"/>
  <c r="BI82" i="15"/>
  <c r="F83" i="15"/>
  <c r="T83" i="15"/>
  <c r="AG83" i="15"/>
  <c r="AR83" i="15"/>
  <c r="BB83" i="15"/>
  <c r="BL83" i="15"/>
  <c r="AC82" i="15"/>
  <c r="AZ80" i="15"/>
  <c r="Y81" i="15"/>
  <c r="AV81" i="15"/>
  <c r="BN81" i="15"/>
  <c r="P82" i="15"/>
  <c r="AF82" i="15"/>
  <c r="AV82" i="15"/>
  <c r="BJ82" i="15"/>
  <c r="I83" i="15"/>
  <c r="U83" i="15"/>
  <c r="AI83" i="15"/>
  <c r="AS83" i="15"/>
  <c r="BD83" i="15"/>
  <c r="BM83" i="15"/>
  <c r="AN81" i="15"/>
  <c r="BH80" i="15"/>
  <c r="Z81" i="15"/>
  <c r="AW81" i="15"/>
  <c r="E82" i="15"/>
  <c r="U82" i="15"/>
  <c r="AK82" i="15"/>
  <c r="AY82" i="15"/>
  <c r="BK82" i="15"/>
  <c r="K83" i="15"/>
  <c r="V83" i="15"/>
  <c r="AJ83" i="15"/>
  <c r="AT83" i="15"/>
  <c r="BE83" i="15"/>
  <c r="BN83" i="15"/>
  <c r="M82" i="15"/>
  <c r="BP80" i="15"/>
  <c r="AF81" i="15"/>
  <c r="AX81" i="15"/>
  <c r="F82" i="15"/>
  <c r="V82" i="15"/>
  <c r="AL82" i="15"/>
  <c r="BA82" i="15"/>
  <c r="BL82" i="15"/>
  <c r="L83" i="15"/>
  <c r="Y83" i="15"/>
  <c r="AK83" i="15"/>
  <c r="AW83" i="15"/>
  <c r="BF83" i="15"/>
  <c r="BO83" i="15"/>
  <c r="J81" i="15"/>
  <c r="AG81" i="15"/>
  <c r="BD81" i="15"/>
  <c r="G82" i="15"/>
  <c r="W82" i="15"/>
  <c r="AM82" i="15"/>
  <c r="BB82" i="15"/>
  <c r="BO82" i="15"/>
  <c r="M83" i="15"/>
  <c r="AA83" i="15"/>
  <c r="AL83" i="15"/>
  <c r="AX83" i="15"/>
  <c r="BG83" i="15"/>
  <c r="BP83" i="15"/>
  <c r="BF81" i="15"/>
  <c r="P81" i="15"/>
  <c r="AH81" i="15"/>
  <c r="BE81" i="15"/>
  <c r="H82" i="15"/>
  <c r="X82" i="15"/>
  <c r="AN82" i="15"/>
  <c r="BC82" i="15"/>
  <c r="C83" i="15"/>
  <c r="N83" i="15"/>
  <c r="AB83" i="15"/>
  <c r="AO83" i="15"/>
  <c r="AY83" i="15"/>
  <c r="BH83" i="15"/>
  <c r="Q81" i="15"/>
  <c r="AS82" i="15"/>
  <c r="BD82" i="15"/>
  <c r="D83" i="15"/>
  <c r="Q83" i="15"/>
  <c r="AC83" i="15"/>
  <c r="AP83" i="15"/>
  <c r="AZ83" i="15"/>
  <c r="BI83" i="15"/>
  <c r="BO12" i="15"/>
  <c r="AN12" i="15"/>
  <c r="BN12" i="15"/>
  <c r="BJ12" i="15"/>
  <c r="BF12" i="15"/>
  <c r="AM12" i="15"/>
  <c r="AX12" i="15"/>
  <c r="AT12" i="15"/>
  <c r="AP12" i="15"/>
  <c r="AL12" i="15"/>
  <c r="AH12" i="15"/>
  <c r="AD12" i="15"/>
  <c r="E12" i="15"/>
  <c r="R12" i="15"/>
  <c r="N12" i="15"/>
  <c r="J12" i="15"/>
  <c r="F12" i="15"/>
  <c r="D12" i="15"/>
  <c r="BD12" i="15"/>
  <c r="V12" i="15"/>
  <c r="AZ12" i="15"/>
  <c r="AV12" i="15"/>
  <c r="AR12" i="15"/>
  <c r="Z12" i="15"/>
  <c r="AJ12" i="15"/>
  <c r="AF12" i="15"/>
  <c r="AB12" i="15"/>
  <c r="U12" i="15"/>
  <c r="T12" i="15"/>
  <c r="P12" i="15"/>
  <c r="L12" i="15"/>
  <c r="H12" i="15"/>
  <c r="Y12" i="15"/>
  <c r="S12" i="15"/>
  <c r="O12" i="15"/>
  <c r="K12" i="15"/>
  <c r="G12" i="15"/>
  <c r="BC12" i="15"/>
  <c r="BL12" i="15"/>
  <c r="BH12" i="15"/>
  <c r="AK12" i="15"/>
  <c r="AG12" i="15"/>
  <c r="AC12" i="15"/>
  <c r="W12" i="15"/>
  <c r="C12" i="15"/>
  <c r="Q12" i="15"/>
  <c r="M12" i="15"/>
  <c r="I12" i="15"/>
  <c r="BB12" i="15"/>
  <c r="BP12" i="15"/>
  <c r="BK12" i="15"/>
  <c r="BG12" i="15"/>
  <c r="AO12" i="15"/>
  <c r="AY12" i="15"/>
  <c r="AU12" i="15"/>
  <c r="AQ12" i="15"/>
  <c r="X12" i="15"/>
  <c r="AI12" i="15"/>
  <c r="AE12" i="15"/>
  <c r="AA12" i="15"/>
  <c r="BM12" i="15"/>
  <c r="BI12" i="15"/>
  <c r="BE12" i="15"/>
  <c r="BA12" i="15"/>
  <c r="AW12" i="15"/>
  <c r="AS12" i="15"/>
  <c r="B6" i="20" a="1"/>
  <c r="B6" i="20" s="1"/>
  <c r="A6" i="20" a="1"/>
  <c r="A6" i="20" s="1"/>
  <c r="D126" i="20" l="1"/>
  <c r="D76" i="20"/>
  <c r="D71" i="20"/>
  <c r="D106" i="20"/>
  <c r="D21" i="20"/>
  <c r="D31" i="20"/>
  <c r="D109" i="20"/>
  <c r="D20" i="20"/>
  <c r="D62" i="20"/>
  <c r="D116" i="20"/>
  <c r="D13" i="20"/>
  <c r="D32" i="20"/>
  <c r="D60" i="20"/>
  <c r="D17" i="20"/>
  <c r="D37" i="20"/>
  <c r="D8" i="20"/>
  <c r="D89" i="20"/>
  <c r="D56" i="20"/>
  <c r="D92" i="20"/>
  <c r="D35" i="20"/>
  <c r="D33" i="20"/>
  <c r="D82" i="20"/>
  <c r="D59" i="20"/>
  <c r="D79" i="20"/>
  <c r="D57" i="20"/>
  <c r="D47" i="20"/>
  <c r="D28" i="20"/>
  <c r="D84" i="20"/>
  <c r="D96" i="20"/>
  <c r="D124" i="20"/>
  <c r="D11" i="20"/>
  <c r="D30" i="20"/>
  <c r="D39" i="20"/>
  <c r="D83" i="20"/>
  <c r="D118" i="20"/>
  <c r="D80" i="20"/>
  <c r="D10" i="20"/>
  <c r="D41" i="20"/>
  <c r="D61" i="20"/>
  <c r="D81" i="20"/>
  <c r="D50" i="20"/>
  <c r="D44" i="20"/>
  <c r="D12" i="20"/>
  <c r="D115" i="20"/>
  <c r="D69" i="20"/>
  <c r="D67" i="20"/>
  <c r="D91" i="20"/>
  <c r="D112" i="20"/>
  <c r="D7" i="20"/>
  <c r="D77" i="20"/>
  <c r="D48" i="20"/>
  <c r="D73" i="20"/>
  <c r="D99" i="20"/>
  <c r="D54" i="20"/>
  <c r="D43" i="20"/>
  <c r="D24" i="20"/>
  <c r="D38" i="20"/>
  <c r="D42" i="20"/>
  <c r="D88" i="20"/>
  <c r="D72" i="20"/>
  <c r="D18" i="20"/>
  <c r="D107" i="20"/>
  <c r="D58" i="20"/>
  <c r="D113" i="20"/>
  <c r="D45" i="20"/>
  <c r="D27" i="20"/>
  <c r="D34" i="20"/>
  <c r="D100" i="20"/>
  <c r="D63" i="20"/>
  <c r="D125" i="20"/>
  <c r="D64" i="20"/>
  <c r="D40" i="20"/>
  <c r="D119" i="20"/>
  <c r="D65" i="20"/>
  <c r="D53" i="20"/>
  <c r="D16" i="20"/>
  <c r="D85" i="20"/>
  <c r="D75" i="20"/>
  <c r="D25" i="20"/>
  <c r="D110" i="20"/>
  <c r="D9" i="20"/>
  <c r="D120" i="20"/>
  <c r="D51" i="20"/>
  <c r="D105" i="20"/>
  <c r="D23" i="20"/>
  <c r="D102" i="20"/>
  <c r="D94" i="20"/>
  <c r="D114" i="20"/>
  <c r="D121" i="20"/>
  <c r="D95" i="20"/>
  <c r="D29" i="20"/>
  <c r="D55" i="20"/>
  <c r="D36" i="20"/>
  <c r="D104" i="20"/>
  <c r="D22" i="20"/>
  <c r="D26" i="20"/>
  <c r="D103" i="20"/>
  <c r="D52" i="20"/>
  <c r="D97" i="20"/>
  <c r="D123" i="20"/>
  <c r="D108" i="20"/>
  <c r="D101" i="20"/>
  <c r="D78" i="20"/>
  <c r="D117" i="20"/>
  <c r="D87" i="20"/>
  <c r="D86" i="20"/>
  <c r="D66" i="20"/>
  <c r="D68" i="20"/>
  <c r="D15" i="20"/>
  <c r="D122" i="20"/>
  <c r="D70" i="20"/>
  <c r="D93" i="20"/>
  <c r="D74" i="20"/>
  <c r="D19" i="20"/>
  <c r="D14" i="20"/>
  <c r="D90" i="20"/>
  <c r="D46" i="20"/>
  <c r="D49" i="20"/>
  <c r="D111" i="20"/>
  <c r="D98" i="20"/>
  <c r="D6" i="20"/>
  <c r="E6" i="20" l="1" a="1"/>
  <c r="E6" i="20" l="1"/>
  <c r="I6" i="20" s="1" a="1"/>
  <c r="I6" i="20" s="1"/>
  <c r="H6" i="20" l="1" a="1"/>
  <c r="H6" i="20" s="1"/>
  <c r="J6" i="20" s="1" a="1"/>
  <c r="BB52" i="19"/>
  <c r="BJ52" i="19"/>
  <c r="AY53" i="19"/>
  <c r="BG53" i="19"/>
  <c r="BO53" i="19"/>
  <c r="AV54" i="19"/>
  <c r="BD54" i="19"/>
  <c r="BL54" i="19"/>
  <c r="BA55" i="19"/>
  <c r="BI55" i="19"/>
  <c r="BA52" i="19"/>
  <c r="AX53" i="19"/>
  <c r="BC54" i="19"/>
  <c r="BH55" i="19"/>
  <c r="AU52" i="19"/>
  <c r="BC52" i="19"/>
  <c r="BK52" i="19"/>
  <c r="AZ53" i="19"/>
  <c r="BH53" i="19"/>
  <c r="BP53" i="19"/>
  <c r="AW54" i="19"/>
  <c r="BE54" i="19"/>
  <c r="BM54" i="19"/>
  <c r="BB55" i="19"/>
  <c r="BJ55" i="19"/>
  <c r="BF53" i="19"/>
  <c r="AV52" i="19"/>
  <c r="BD52" i="19"/>
  <c r="BL52" i="19"/>
  <c r="BA53" i="19"/>
  <c r="BI53" i="19"/>
  <c r="AX54" i="19"/>
  <c r="BF54" i="19"/>
  <c r="BN54" i="19"/>
  <c r="AU55" i="19"/>
  <c r="BC55" i="19"/>
  <c r="BK55" i="19"/>
  <c r="AW52" i="19"/>
  <c r="BE52" i="19"/>
  <c r="BM52" i="19"/>
  <c r="BB53" i="19"/>
  <c r="BJ53" i="19"/>
  <c r="AY54" i="19"/>
  <c r="BG54" i="19"/>
  <c r="BO54" i="19"/>
  <c r="AV55" i="19"/>
  <c r="BD55" i="19"/>
  <c r="BL55" i="19"/>
  <c r="AX52" i="19"/>
  <c r="BF52" i="19"/>
  <c r="BN52" i="19"/>
  <c r="AU53" i="19"/>
  <c r="BC53" i="19"/>
  <c r="BK53" i="19"/>
  <c r="AZ54" i="19"/>
  <c r="BH54" i="19"/>
  <c r="BP54" i="19"/>
  <c r="AW55" i="19"/>
  <c r="BE55" i="19"/>
  <c r="BM55" i="19"/>
  <c r="BI52" i="19"/>
  <c r="AU54" i="19"/>
  <c r="AZ55" i="19"/>
  <c r="AY52" i="19"/>
  <c r="BG52" i="19"/>
  <c r="BO52" i="19"/>
  <c r="AV53" i="19"/>
  <c r="BD53" i="19"/>
  <c r="BL53" i="19"/>
  <c r="BA54" i="19"/>
  <c r="BI54" i="19"/>
  <c r="AX55" i="19"/>
  <c r="BF55" i="19"/>
  <c r="BN55" i="19"/>
  <c r="AZ52" i="19"/>
  <c r="BH52" i="19"/>
  <c r="BP52" i="19"/>
  <c r="AW53" i="19"/>
  <c r="BE53" i="19"/>
  <c r="BM53" i="19"/>
  <c r="BB54" i="19"/>
  <c r="BJ54" i="19"/>
  <c r="AY55" i="19"/>
  <c r="BG55" i="19"/>
  <c r="BO55" i="19"/>
  <c r="BN53" i="19"/>
  <c r="BK54" i="19"/>
  <c r="BP55" i="19"/>
  <c r="BD47" i="19"/>
  <c r="BN47" i="19"/>
  <c r="BK47" i="19"/>
  <c r="BH47" i="19"/>
  <c r="AZ47" i="19"/>
  <c r="AV47" i="19"/>
  <c r="AX47" i="19"/>
  <c r="BC47" i="19"/>
  <c r="BJ47" i="19"/>
  <c r="BO47" i="19"/>
  <c r="AU47" i="19"/>
  <c r="BB47" i="19"/>
  <c r="BG47" i="19"/>
  <c r="AY47" i="19"/>
  <c r="BM47" i="19"/>
  <c r="BE47" i="19"/>
  <c r="BF47" i="19"/>
  <c r="AW47" i="19"/>
  <c r="BP47" i="19"/>
  <c r="BL47" i="19"/>
  <c r="BI47" i="19"/>
  <c r="BA47" i="19"/>
  <c r="L38" i="20" l="1"/>
  <c r="L39" i="20"/>
  <c r="L40" i="20"/>
  <c r="J6" i="20"/>
  <c r="L7" i="20"/>
  <c r="L15" i="20"/>
  <c r="L23" i="20"/>
  <c r="L31" i="20"/>
  <c r="L8" i="20"/>
  <c r="L16" i="20"/>
  <c r="L24" i="20"/>
  <c r="L32" i="20"/>
  <c r="L9" i="20"/>
  <c r="L17" i="20"/>
  <c r="L25" i="20"/>
  <c r="L33" i="20"/>
  <c r="L10" i="20"/>
  <c r="L18" i="20"/>
  <c r="L26" i="20"/>
  <c r="L34" i="20"/>
  <c r="L11" i="20"/>
  <c r="L19" i="20"/>
  <c r="L27" i="20"/>
  <c r="L35" i="20"/>
  <c r="L30" i="20"/>
  <c r="L12" i="20"/>
  <c r="L20" i="20"/>
  <c r="L28" i="20"/>
  <c r="L36" i="20"/>
  <c r="L22" i="20"/>
  <c r="L13" i="20"/>
  <c r="L21" i="20"/>
  <c r="L29" i="20"/>
  <c r="L37" i="20"/>
  <c r="L14" i="20"/>
  <c r="L6" i="20" l="1"/>
  <c r="G6" i="20" s="1" a="1"/>
  <c r="G6" i="20" s="1"/>
  <c r="AR58" i="19"/>
  <c r="AT60" i="19"/>
  <c r="AQ61" i="19"/>
  <c r="AS63" i="19"/>
  <c r="AR66" i="19"/>
  <c r="AT68" i="19"/>
  <c r="AQ69" i="19"/>
  <c r="AS71" i="19"/>
  <c r="AR74" i="19"/>
  <c r="AQ66" i="19"/>
  <c r="AQ56" i="19"/>
  <c r="AS58" i="19"/>
  <c r="AR61" i="19"/>
  <c r="AT63" i="19"/>
  <c r="AQ64" i="19"/>
  <c r="AS66" i="19"/>
  <c r="AR69" i="19"/>
  <c r="AT71" i="19"/>
  <c r="AQ72" i="19"/>
  <c r="AS74" i="19"/>
  <c r="AS60" i="19"/>
  <c r="AT65" i="19"/>
  <c r="AS68" i="19"/>
  <c r="AT73" i="19"/>
  <c r="AQ76" i="19"/>
  <c r="AR56" i="19"/>
  <c r="AT58" i="19"/>
  <c r="AQ59" i="19"/>
  <c r="AS61" i="19"/>
  <c r="AR64" i="19"/>
  <c r="AT66" i="19"/>
  <c r="AQ67" i="19"/>
  <c r="AS69" i="19"/>
  <c r="AR72" i="19"/>
  <c r="AT74" i="19"/>
  <c r="AQ75" i="19"/>
  <c r="AR76" i="19"/>
  <c r="AS56" i="19"/>
  <c r="AR59" i="19"/>
  <c r="AT61" i="19"/>
  <c r="AQ62" i="19"/>
  <c r="AS64" i="19"/>
  <c r="AR67" i="19"/>
  <c r="AT69" i="19"/>
  <c r="AQ70" i="19"/>
  <c r="AS72" i="19"/>
  <c r="AR75" i="19"/>
  <c r="AS76" i="19"/>
  <c r="AT56" i="19"/>
  <c r="AQ57" i="19"/>
  <c r="AS59" i="19"/>
  <c r="AR62" i="19"/>
  <c r="AT64" i="19"/>
  <c r="AQ65" i="19"/>
  <c r="AS67" i="19"/>
  <c r="AR70" i="19"/>
  <c r="AT72" i="19"/>
  <c r="AQ73" i="19"/>
  <c r="AS75" i="19"/>
  <c r="AT57" i="19"/>
  <c r="AR63" i="19"/>
  <c r="AQ74" i="19"/>
  <c r="AT76" i="19"/>
  <c r="AR57" i="19"/>
  <c r="AT59" i="19"/>
  <c r="AQ60" i="19"/>
  <c r="AS62" i="19"/>
  <c r="AR65" i="19"/>
  <c r="AT67" i="19"/>
  <c r="AQ68" i="19"/>
  <c r="AS70" i="19"/>
  <c r="AR73" i="19"/>
  <c r="AT75" i="19"/>
  <c r="AS57" i="19"/>
  <c r="AR60" i="19"/>
  <c r="AT62" i="19"/>
  <c r="AQ63" i="19"/>
  <c r="AS65" i="19"/>
  <c r="AR68" i="19"/>
  <c r="AT70" i="19"/>
  <c r="AQ71" i="19"/>
  <c r="AS73" i="19"/>
  <c r="AQ58" i="19"/>
  <c r="AR71" i="19"/>
  <c r="AT52" i="19"/>
  <c r="AR55" i="19"/>
  <c r="AR47" i="19"/>
  <c r="AT53" i="19"/>
  <c r="AT54" i="19"/>
  <c r="AQ47" i="19"/>
  <c r="AS52" i="19"/>
  <c r="AS55" i="19"/>
  <c r="AR54" i="19"/>
  <c r="AR52" i="19"/>
  <c r="AQ53" i="19"/>
  <c r="AT55" i="19"/>
  <c r="AS54" i="19"/>
  <c r="AR53" i="19"/>
  <c r="AS53" i="19"/>
  <c r="AQ54" i="19"/>
  <c r="AQ52" i="19"/>
  <c r="AQ55" i="19"/>
  <c r="AT47" i="19"/>
  <c r="AS47" i="19"/>
  <c r="AP76" i="19"/>
  <c r="AM76" i="19"/>
  <c r="AL76" i="19"/>
  <c r="AN76" i="19"/>
  <c r="AO76" i="19"/>
  <c r="AP52" i="19"/>
  <c r="AL53" i="19"/>
  <c r="AP54" i="19"/>
  <c r="AL55" i="19"/>
  <c r="AP56" i="19"/>
  <c r="AL57" i="19"/>
  <c r="AP58" i="19"/>
  <c r="AL59" i="19"/>
  <c r="AP60" i="19"/>
  <c r="AL61" i="19"/>
  <c r="AP62" i="19"/>
  <c r="AL63" i="19"/>
  <c r="AP64" i="19"/>
  <c r="AL65" i="19"/>
  <c r="AP66" i="19"/>
  <c r="AL67" i="19"/>
  <c r="AM53" i="19"/>
  <c r="AM55" i="19"/>
  <c r="AM57" i="19"/>
  <c r="AM59" i="19"/>
  <c r="AM61" i="19"/>
  <c r="AM63" i="19"/>
  <c r="AM65" i="19"/>
  <c r="AM67" i="19"/>
  <c r="AN53" i="19"/>
  <c r="AN55" i="19"/>
  <c r="AN57" i="19"/>
  <c r="AN59" i="19"/>
  <c r="AN61" i="19"/>
  <c r="AN63" i="19"/>
  <c r="AN65" i="19"/>
  <c r="AN67" i="19"/>
  <c r="AO53" i="19"/>
  <c r="AO55" i="19"/>
  <c r="AO57" i="19"/>
  <c r="AO59" i="19"/>
  <c r="AO61" i="19"/>
  <c r="AO63" i="19"/>
  <c r="AL52" i="19"/>
  <c r="AP53" i="19"/>
  <c r="AL54" i="19"/>
  <c r="AP55" i="19"/>
  <c r="AL56" i="19"/>
  <c r="AP57" i="19"/>
  <c r="AL58" i="19"/>
  <c r="AP59" i="19"/>
  <c r="AL60" i="19"/>
  <c r="AP61" i="19"/>
  <c r="AL62" i="19"/>
  <c r="AP63" i="19"/>
  <c r="AL64" i="19"/>
  <c r="AP65" i="19"/>
  <c r="AL66" i="19"/>
  <c r="AP67" i="19"/>
  <c r="AL68" i="19"/>
  <c r="AM52" i="19"/>
  <c r="AM54" i="19"/>
  <c r="AM56" i="19"/>
  <c r="AM58" i="19"/>
  <c r="AM60" i="19"/>
  <c r="AM62" i="19"/>
  <c r="AM64" i="19"/>
  <c r="AM66" i="19"/>
  <c r="AO56" i="19"/>
  <c r="AN62" i="19"/>
  <c r="AP69" i="19"/>
  <c r="AL70" i="19"/>
  <c r="AP71" i="19"/>
  <c r="AL72" i="19"/>
  <c r="AP73" i="19"/>
  <c r="AL74" i="19"/>
  <c r="AP75" i="19"/>
  <c r="AN52" i="19"/>
  <c r="AO62" i="19"/>
  <c r="AN66" i="19"/>
  <c r="AM68" i="19"/>
  <c r="AM70" i="19"/>
  <c r="AM72" i="19"/>
  <c r="AM74" i="19"/>
  <c r="AO52" i="19"/>
  <c r="AN58" i="19"/>
  <c r="AO66" i="19"/>
  <c r="AN68" i="19"/>
  <c r="AN70" i="19"/>
  <c r="AN72" i="19"/>
  <c r="AN74" i="19"/>
  <c r="AO58" i="19"/>
  <c r="AN64" i="19"/>
  <c r="AO68" i="19"/>
  <c r="AO70" i="19"/>
  <c r="AO72" i="19"/>
  <c r="AO74" i="19"/>
  <c r="AN54" i="19"/>
  <c r="AO64" i="19"/>
  <c r="AP68" i="19"/>
  <c r="AL69" i="19"/>
  <c r="AP70" i="19"/>
  <c r="AL71" i="19"/>
  <c r="AP72" i="19"/>
  <c r="AL73" i="19"/>
  <c r="AP74" i="19"/>
  <c r="AL75" i="19"/>
  <c r="AO54" i="19"/>
  <c r="AN60" i="19"/>
  <c r="AO67" i="19"/>
  <c r="AM69" i="19"/>
  <c r="AM71" i="19"/>
  <c r="AM73" i="19"/>
  <c r="AM75" i="19"/>
  <c r="AO60" i="19"/>
  <c r="AN69" i="19"/>
  <c r="AN71" i="19"/>
  <c r="AN73" i="19"/>
  <c r="AN75" i="19"/>
  <c r="AO65" i="19"/>
  <c r="AO75" i="19"/>
  <c r="AN56" i="19"/>
  <c r="AO69" i="19"/>
  <c r="AO71" i="19"/>
  <c r="AO73" i="19"/>
  <c r="AP47" i="19"/>
  <c r="AL47" i="19"/>
  <c r="AN47" i="19"/>
  <c r="AM47" i="19"/>
  <c r="AO47" i="19"/>
  <c r="AN49" i="19"/>
  <c r="AN77" i="19"/>
  <c r="AL50" i="19"/>
  <c r="AM77" i="19"/>
  <c r="AM51" i="19"/>
  <c r="AN50" i="19"/>
  <c r="AL77" i="19"/>
  <c r="AN48" i="19"/>
  <c r="AL51" i="19"/>
  <c r="AL49" i="19"/>
  <c r="AN51" i="19"/>
  <c r="AM49" i="19"/>
  <c r="AM50" i="19"/>
  <c r="AL48" i="19"/>
  <c r="AM48" i="19"/>
  <c r="BO77" i="19"/>
  <c r="AV77" i="19"/>
  <c r="AZ77" i="19"/>
  <c r="BK50" i="19"/>
  <c r="BG77" i="19"/>
  <c r="BN77" i="19"/>
  <c r="AR77" i="19"/>
  <c r="AY77" i="19"/>
  <c r="BF77" i="19"/>
  <c r="BM77" i="19"/>
  <c r="BJ77" i="19"/>
  <c r="AU50" i="19"/>
  <c r="AQ77" i="19"/>
  <c r="AX77" i="19"/>
  <c r="BE77" i="19"/>
  <c r="BB77" i="19"/>
  <c r="AP77" i="19"/>
  <c r="AW77" i="19"/>
  <c r="AT77" i="19"/>
  <c r="BI77" i="19"/>
  <c r="AO77" i="19"/>
  <c r="BK77" i="19"/>
  <c r="BA77" i="19"/>
  <c r="BL77" i="19"/>
  <c r="BC77" i="19"/>
  <c r="AS77" i="19"/>
  <c r="BP77" i="19"/>
  <c r="AU51" i="19"/>
  <c r="BB50" i="19"/>
  <c r="AO51" i="19"/>
  <c r="BA51" i="19"/>
  <c r="BP50" i="19"/>
  <c r="AQ50" i="19"/>
  <c r="BE51" i="19"/>
  <c r="BF50" i="19"/>
  <c r="BM51" i="19"/>
  <c r="AV50" i="19"/>
  <c r="BD51" i="19"/>
  <c r="BN50" i="19"/>
  <c r="BC50" i="19"/>
  <c r="AT50" i="19"/>
  <c r="AS51" i="19"/>
  <c r="BH50" i="19"/>
  <c r="BO51" i="19"/>
  <c r="AW50" i="19"/>
  <c r="AX50" i="19"/>
  <c r="BE50" i="19"/>
  <c r="BJ50" i="19"/>
  <c r="BH77" i="19"/>
  <c r="AZ50" i="19"/>
  <c r="BG51" i="19"/>
  <c r="AP50" i="19"/>
  <c r="BF51" i="19"/>
  <c r="BL51" i="19"/>
  <c r="BC51" i="19"/>
  <c r="BJ51" i="19"/>
  <c r="BI50" i="19"/>
  <c r="AR50" i="19"/>
  <c r="AW51" i="19"/>
  <c r="AY51" i="19"/>
  <c r="BN51" i="19"/>
  <c r="BB51" i="19"/>
  <c r="BA50" i="19"/>
  <c r="BP51" i="19"/>
  <c r="AO50" i="19"/>
  <c r="AQ51" i="19"/>
  <c r="BD77" i="19"/>
  <c r="AT51" i="19"/>
  <c r="AS50" i="19"/>
  <c r="BM50" i="19"/>
  <c r="BH51" i="19"/>
  <c r="BO50" i="19"/>
  <c r="AX51" i="19"/>
  <c r="BD50" i="19"/>
  <c r="AV51" i="19"/>
  <c r="AR51" i="19"/>
  <c r="BK51" i="19"/>
  <c r="AZ51" i="19"/>
  <c r="BG50" i="19"/>
  <c r="AP51" i="19"/>
  <c r="BL50" i="19"/>
  <c r="AU77" i="19"/>
  <c r="BI51" i="19"/>
  <c r="AY50" i="19"/>
  <c r="AY49" i="19"/>
  <c r="AW49" i="19"/>
  <c r="AU49" i="19"/>
  <c r="AS49" i="19"/>
  <c r="AP48" i="19"/>
  <c r="BN48" i="19"/>
  <c r="AU48" i="19"/>
  <c r="AS48" i="19"/>
  <c r="BP48" i="19"/>
  <c r="AQ49" i="19"/>
  <c r="AO49" i="19"/>
  <c r="BM48" i="19"/>
  <c r="BF48" i="19"/>
  <c r="AX48" i="19"/>
  <c r="BP49" i="19"/>
  <c r="BN49" i="19"/>
  <c r="BL49" i="19"/>
  <c r="BJ49" i="19"/>
  <c r="BE48" i="19"/>
  <c r="AY48" i="19"/>
  <c r="BJ48" i="19"/>
  <c r="BL48" i="19"/>
  <c r="BH49" i="19"/>
  <c r="BF49" i="19"/>
  <c r="BD49" i="19"/>
  <c r="BB49" i="19"/>
  <c r="AO48" i="19"/>
  <c r="AR48" i="19"/>
  <c r="AW48" i="19"/>
  <c r="AT48" i="19"/>
  <c r="BE49" i="19"/>
  <c r="AZ48" i="19"/>
  <c r="AZ49" i="19"/>
  <c r="AX49" i="19"/>
  <c r="AV49" i="19"/>
  <c r="AT49" i="19"/>
  <c r="BC48" i="19"/>
  <c r="BI48" i="19"/>
  <c r="BK48" i="19"/>
  <c r="AV48" i="19"/>
  <c r="BG49" i="19"/>
  <c r="BO48" i="19"/>
  <c r="AR49" i="19"/>
  <c r="AP49" i="19"/>
  <c r="BD48" i="19"/>
  <c r="BA48" i="19"/>
  <c r="BA49" i="19"/>
  <c r="BG48" i="19"/>
  <c r="BO49" i="19"/>
  <c r="BM49" i="19"/>
  <c r="BK49" i="19"/>
  <c r="BI49" i="19"/>
  <c r="BH48" i="19"/>
  <c r="AQ48" i="19"/>
  <c r="BC49" i="19"/>
  <c r="BB48" i="19"/>
  <c r="B12" i="19" l="1" a="1"/>
  <c r="BF10" i="19"/>
  <c r="BJ10" i="19"/>
  <c r="BC10" i="19"/>
  <c r="BL10" i="19"/>
  <c r="BH10" i="19"/>
  <c r="BB10" i="19"/>
  <c r="BD10" i="19"/>
  <c r="BP10" i="19"/>
  <c r="BN10" i="19"/>
  <c r="AO10" i="19"/>
  <c r="AQ10" i="19"/>
  <c r="AS10" i="19"/>
  <c r="AU10" i="19"/>
  <c r="AW10" i="19"/>
  <c r="AY10" i="19"/>
  <c r="BA10" i="19"/>
  <c r="BE10" i="19"/>
  <c r="BG10" i="19"/>
  <c r="BI10" i="19"/>
  <c r="BK10" i="19"/>
  <c r="BM10" i="19"/>
  <c r="BO10" i="19"/>
  <c r="AR10" i="19"/>
  <c r="AP10" i="19"/>
  <c r="AZ10" i="19"/>
  <c r="AT10" i="19"/>
  <c r="AV10" i="19"/>
  <c r="AX10" i="19"/>
  <c r="BD45" i="19" l="1"/>
  <c r="BE46" i="19"/>
  <c r="BP44" i="19"/>
  <c r="BO44" i="19"/>
  <c r="BE45" i="19"/>
  <c r="BH44" i="19"/>
  <c r="BN44" i="19"/>
  <c r="BA45" i="19"/>
  <c r="BO46" i="19"/>
  <c r="BE44" i="19"/>
  <c r="AV46" i="19"/>
  <c r="BG44" i="19"/>
  <c r="BM46" i="19"/>
  <c r="BC46" i="19"/>
  <c r="BM45" i="19"/>
  <c r="BL46" i="19"/>
  <c r="BJ44" i="19"/>
  <c r="BB44" i="19"/>
  <c r="BH46" i="19"/>
  <c r="BF45" i="19"/>
  <c r="AV45" i="19"/>
  <c r="BG46" i="19"/>
  <c r="BG45" i="19"/>
  <c r="BP46" i="19"/>
  <c r="BJ45" i="19"/>
  <c r="BD46" i="19"/>
  <c r="AX44" i="19"/>
  <c r="AU46" i="19"/>
  <c r="AY46" i="19"/>
  <c r="BK46" i="19"/>
  <c r="AX45" i="19"/>
  <c r="BI45" i="19"/>
  <c r="BA44" i="19"/>
  <c r="BD44" i="19"/>
  <c r="BF46" i="19"/>
  <c r="BO45" i="19"/>
  <c r="BN46" i="19"/>
  <c r="BC44" i="19"/>
  <c r="BI46" i="19"/>
  <c r="BF44" i="19"/>
  <c r="BB46" i="19"/>
  <c r="BI44" i="19"/>
  <c r="BJ46" i="19"/>
  <c r="AY44" i="19"/>
  <c r="AZ46" i="19"/>
  <c r="AY45" i="19"/>
  <c r="AU44" i="19"/>
  <c r="AZ45" i="19"/>
  <c r="BB45" i="19"/>
  <c r="BH45" i="19"/>
  <c r="BA46" i="19"/>
  <c r="BC45" i="19"/>
  <c r="AW46" i="19"/>
  <c r="BP45" i="19"/>
  <c r="AX46" i="19"/>
  <c r="BM44" i="19"/>
  <c r="AW44" i="19"/>
  <c r="AW45" i="19"/>
  <c r="BL44" i="19"/>
  <c r="AZ44" i="19"/>
  <c r="BK45" i="19"/>
  <c r="AV44" i="19"/>
  <c r="AU45" i="19"/>
  <c r="BK44" i="19"/>
  <c r="BL45" i="19"/>
  <c r="BN45" i="19"/>
  <c r="AT44" i="19"/>
  <c r="AR45" i="19"/>
  <c r="AQ44" i="19"/>
  <c r="AM44" i="19"/>
  <c r="AN44" i="19"/>
  <c r="AO46" i="19"/>
  <c r="AO44" i="19"/>
  <c r="AM46" i="19"/>
  <c r="AS46" i="19"/>
  <c r="AT45" i="19"/>
  <c r="AP46" i="19"/>
  <c r="AR44" i="19"/>
  <c r="AN45" i="19"/>
  <c r="AM45" i="19"/>
  <c r="AT46" i="19"/>
  <c r="AL46" i="19"/>
  <c r="AO45" i="19"/>
  <c r="AP45" i="19"/>
  <c r="AQ46" i="19"/>
  <c r="AQ45" i="19"/>
  <c r="AL45" i="19"/>
  <c r="AN46" i="19"/>
  <c r="AP44" i="19"/>
  <c r="AR46" i="19"/>
  <c r="AS45" i="19"/>
  <c r="AS44" i="19"/>
  <c r="AL44" i="19"/>
  <c r="BA38" i="19"/>
  <c r="AU39" i="19"/>
  <c r="BH24" i="19"/>
  <c r="BJ22" i="19"/>
  <c r="AX33" i="19"/>
  <c r="BD23" i="19"/>
  <c r="BA25" i="19"/>
  <c r="AX20" i="19"/>
  <c r="BA19" i="19"/>
  <c r="BB28" i="19"/>
  <c r="BK30" i="19"/>
  <c r="BC19" i="19"/>
  <c r="BC30" i="19"/>
  <c r="BG37" i="19"/>
  <c r="BM25" i="19"/>
  <c r="BF28" i="19"/>
  <c r="AY25" i="19"/>
  <c r="BA28" i="19"/>
  <c r="BA32" i="19"/>
  <c r="BL40" i="19"/>
  <c r="BC35" i="19"/>
  <c r="AZ32" i="19"/>
  <c r="BJ20" i="19"/>
  <c r="BG26" i="19"/>
  <c r="AX29" i="19"/>
  <c r="BB23" i="19"/>
  <c r="BL38" i="19"/>
  <c r="BD19" i="19"/>
  <c r="AY42" i="19"/>
  <c r="BP42" i="19"/>
  <c r="AZ42" i="19"/>
  <c r="BF35" i="19"/>
  <c r="BP21" i="19"/>
  <c r="BB25" i="19"/>
  <c r="BA37" i="19"/>
  <c r="AX43" i="19"/>
  <c r="AX25" i="19"/>
  <c r="BE35" i="19"/>
  <c r="BP38" i="19"/>
  <c r="BP43" i="19"/>
  <c r="BP39" i="19"/>
  <c r="BJ21" i="19"/>
  <c r="BL28" i="19"/>
  <c r="AX18" i="19"/>
  <c r="BI27" i="19"/>
  <c r="AX21" i="19"/>
  <c r="BG43" i="19"/>
  <c r="AW30" i="19"/>
  <c r="AV40" i="19"/>
  <c r="AU32" i="19"/>
  <c r="BI36" i="19"/>
  <c r="BO20" i="19"/>
  <c r="BG20" i="19"/>
  <c r="BK37" i="19"/>
  <c r="BA42" i="19"/>
  <c r="BK41" i="19"/>
  <c r="AX35" i="19"/>
  <c r="BM21" i="19"/>
  <c r="AZ20" i="19"/>
  <c r="BM38" i="19"/>
  <c r="AU36" i="19"/>
  <c r="BP29" i="19"/>
  <c r="AW37" i="19"/>
  <c r="BO22" i="19"/>
  <c r="AX30" i="19"/>
  <c r="BD35" i="19"/>
  <c r="BE23" i="19"/>
  <c r="BG40" i="19"/>
  <c r="AV32" i="19"/>
  <c r="BJ32" i="19"/>
  <c r="BK28" i="19"/>
  <c r="AT38" i="19"/>
  <c r="AQ29" i="19"/>
  <c r="AQ34" i="19"/>
  <c r="AQ36" i="19"/>
  <c r="AR21" i="19"/>
  <c r="AS40" i="19"/>
  <c r="AQ25" i="19"/>
  <c r="AR35" i="19"/>
  <c r="AQ28" i="19"/>
  <c r="AT39" i="19"/>
  <c r="AR24" i="19"/>
  <c r="AR27" i="19"/>
  <c r="AQ41" i="19"/>
  <c r="BC39" i="19"/>
  <c r="AY22" i="19"/>
  <c r="AW41" i="19"/>
  <c r="AZ24" i="19"/>
  <c r="AW32" i="19"/>
  <c r="BE24" i="19"/>
  <c r="AV23" i="19"/>
  <c r="AX28" i="19"/>
  <c r="BG24" i="19"/>
  <c r="BC42" i="19"/>
  <c r="BI23" i="19"/>
  <c r="BP18" i="19"/>
  <c r="AW27" i="19"/>
  <c r="BC28" i="19"/>
  <c r="BK18" i="19"/>
  <c r="BM20" i="19"/>
  <c r="AU18" i="19"/>
  <c r="BA22" i="19"/>
  <c r="BC40" i="19"/>
  <c r="AX32" i="19"/>
  <c r="AZ37" i="19"/>
  <c r="BJ27" i="19"/>
  <c r="AW35" i="19"/>
  <c r="BN28" i="19"/>
  <c r="BL25" i="19"/>
  <c r="BI28" i="19"/>
  <c r="BP32" i="19"/>
  <c r="BB35" i="19"/>
  <c r="BP27" i="19"/>
  <c r="BO33" i="19"/>
  <c r="BO35" i="19"/>
  <c r="BM42" i="19"/>
  <c r="AY31" i="19"/>
  <c r="AV21" i="19"/>
  <c r="AZ43" i="19"/>
  <c r="AU41" i="19"/>
  <c r="BH23" i="19"/>
  <c r="BF34" i="19"/>
  <c r="BF36" i="19"/>
  <c r="BN37" i="19"/>
  <c r="AU27" i="19"/>
  <c r="BG19" i="19"/>
  <c r="BG39" i="19"/>
  <c r="BK43" i="19"/>
  <c r="AX22" i="19"/>
  <c r="BH39" i="19"/>
  <c r="BD26" i="19"/>
  <c r="BC41" i="19"/>
  <c r="BM19" i="19"/>
  <c r="BE20" i="19"/>
  <c r="BO19" i="19"/>
  <c r="AY30" i="19"/>
  <c r="BL39" i="19"/>
  <c r="BD40" i="19"/>
  <c r="BI21" i="19"/>
  <c r="BN29" i="19"/>
  <c r="BB38" i="19"/>
  <c r="AW24" i="19"/>
  <c r="BE19" i="19"/>
  <c r="BE22" i="19"/>
  <c r="BO40" i="19"/>
  <c r="AX27" i="19"/>
  <c r="AV27" i="19"/>
  <c r="BH22" i="19"/>
  <c r="BK31" i="19"/>
  <c r="BC23" i="19"/>
  <c r="BC18" i="19"/>
  <c r="AZ25" i="19"/>
  <c r="BM29" i="19"/>
  <c r="BA35" i="19"/>
  <c r="AV41" i="19"/>
  <c r="AZ27" i="19"/>
  <c r="BD41" i="19"/>
  <c r="BH38" i="19"/>
  <c r="AV24" i="19"/>
  <c r="BI18" i="19"/>
  <c r="AZ29" i="19"/>
  <c r="AV33" i="19"/>
  <c r="BM27" i="19"/>
  <c r="BM39" i="19"/>
  <c r="AZ26" i="19"/>
  <c r="BF38" i="19"/>
  <c r="AV26" i="19"/>
  <c r="AZ39" i="19"/>
  <c r="BF23" i="19"/>
  <c r="BD20" i="19"/>
  <c r="BM22" i="19"/>
  <c r="BO23" i="19"/>
  <c r="AU37" i="19"/>
  <c r="BH20" i="19"/>
  <c r="BL30" i="19"/>
  <c r="BA23" i="19"/>
  <c r="BF31" i="19"/>
  <c r="BH41" i="19"/>
  <c r="AW36" i="19"/>
  <c r="BF32" i="19"/>
  <c r="AY26" i="19"/>
  <c r="BE29" i="19"/>
  <c r="BD30" i="19"/>
  <c r="BA34" i="19"/>
  <c r="BH33" i="19"/>
  <c r="AY29" i="19"/>
  <c r="BA31" i="19"/>
  <c r="BJ28" i="19"/>
  <c r="BD32" i="19"/>
  <c r="BC22" i="19"/>
  <c r="BB22" i="19"/>
  <c r="BD31" i="19"/>
  <c r="AW21" i="19"/>
  <c r="BN21" i="19"/>
  <c r="AY21" i="19"/>
  <c r="BB33" i="19"/>
  <c r="BH19" i="19"/>
  <c r="AQ22" i="19"/>
  <c r="AR34" i="19"/>
  <c r="BC33" i="19"/>
  <c r="BP30" i="19"/>
  <c r="BE42" i="19"/>
  <c r="BG32" i="19"/>
  <c r="BF20" i="19"/>
  <c r="BK23" i="19"/>
  <c r="AZ40" i="19"/>
  <c r="BO43" i="19"/>
  <c r="BO21" i="19"/>
  <c r="AV19" i="19"/>
  <c r="BJ25" i="19"/>
  <c r="AZ36" i="19"/>
  <c r="BN33" i="19"/>
  <c r="AX37" i="19"/>
  <c r="BN20" i="19"/>
  <c r="BO36" i="19"/>
  <c r="AW28" i="19"/>
  <c r="AW43" i="19"/>
  <c r="AU22" i="19"/>
  <c r="BN41" i="19"/>
  <c r="BE36" i="19"/>
  <c r="BK39" i="19"/>
  <c r="AY19" i="19"/>
  <c r="BH28" i="19"/>
  <c r="BO42" i="19"/>
  <c r="BL19" i="19"/>
  <c r="BN22" i="19"/>
  <c r="BH27" i="19"/>
  <c r="BF30" i="19"/>
  <c r="AW34" i="19"/>
  <c r="BB37" i="19"/>
  <c r="BD27" i="19"/>
  <c r="AY24" i="19"/>
  <c r="BN31" i="19"/>
  <c r="AY37" i="19"/>
  <c r="BB31" i="19"/>
  <c r="BN30" i="19"/>
  <c r="AX24" i="19"/>
  <c r="BG38" i="19"/>
  <c r="BG36" i="19"/>
  <c r="BP41" i="19"/>
  <c r="BL21" i="19"/>
  <c r="BI19" i="19"/>
  <c r="BB18" i="19"/>
  <c r="BK40" i="19"/>
  <c r="BG42" i="19"/>
  <c r="BG35" i="19"/>
  <c r="BA43" i="19"/>
  <c r="BM34" i="19"/>
  <c r="BP36" i="19"/>
  <c r="BC29" i="19"/>
  <c r="BC26" i="19"/>
  <c r="BM36" i="19"/>
  <c r="BC38" i="19"/>
  <c r="BF43" i="19"/>
  <c r="BH35" i="19"/>
  <c r="BD43" i="19"/>
  <c r="BD29" i="19"/>
  <c r="AY34" i="19"/>
  <c r="BE18" i="19"/>
  <c r="BI30" i="19"/>
  <c r="BA30" i="19"/>
  <c r="BM23" i="19"/>
  <c r="BL43" i="19"/>
  <c r="BC43" i="19"/>
  <c r="BN26" i="19"/>
  <c r="BO31" i="19"/>
  <c r="BH43" i="19"/>
  <c r="BF22" i="19"/>
  <c r="AV43" i="19"/>
  <c r="BO27" i="19"/>
  <c r="AY23" i="19"/>
  <c r="AQ33" i="19"/>
  <c r="AT19" i="19"/>
  <c r="AR31" i="19"/>
  <c r="AQ21" i="19"/>
  <c r="AR43" i="19"/>
  <c r="AS24" i="19"/>
  <c r="AS23" i="19"/>
  <c r="AR25" i="19"/>
  <c r="AQ35" i="19"/>
  <c r="AQ30" i="19"/>
  <c r="AT20" i="19"/>
  <c r="AQ31" i="19"/>
  <c r="AN22" i="19"/>
  <c r="AZ35" i="19"/>
  <c r="AV31" i="19"/>
  <c r="BP37" i="19"/>
  <c r="BC37" i="19"/>
  <c r="BP28" i="19"/>
  <c r="BK36" i="19"/>
  <c r="BG31" i="19"/>
  <c r="AY38" i="19"/>
  <c r="BM37" i="19"/>
  <c r="AY18" i="19"/>
  <c r="BK35" i="19"/>
  <c r="BD38" i="19"/>
  <c r="BK22" i="19"/>
  <c r="AV30" i="19"/>
  <c r="BJ18" i="19"/>
  <c r="AX36" i="19"/>
  <c r="BJ30" i="19"/>
  <c r="BE21" i="19"/>
  <c r="BC20" i="19"/>
  <c r="BC32" i="19"/>
  <c r="AX39" i="19"/>
  <c r="BJ34" i="19"/>
  <c r="BG34" i="19"/>
  <c r="BN23" i="19"/>
  <c r="BD33" i="19"/>
  <c r="BE43" i="19"/>
  <c r="BP23" i="19"/>
  <c r="AU20" i="19"/>
  <c r="AY27" i="19"/>
  <c r="AV42" i="19"/>
  <c r="BH42" i="19"/>
  <c r="BI42" i="19"/>
  <c r="BL27" i="19"/>
  <c r="BK26" i="19"/>
  <c r="BC31" i="19"/>
  <c r="BD28" i="19"/>
  <c r="BD25" i="19"/>
  <c r="BD36" i="19"/>
  <c r="AW22" i="19"/>
  <c r="BJ39" i="19"/>
  <c r="AV35" i="19"/>
  <c r="BF19" i="19"/>
  <c r="BP33" i="19"/>
  <c r="BH40" i="19"/>
  <c r="AY40" i="19"/>
  <c r="BB40" i="19"/>
  <c r="BB41" i="19"/>
  <c r="BF42" i="19"/>
  <c r="BF27" i="19"/>
  <c r="BK19" i="19"/>
  <c r="AU30" i="19"/>
  <c r="BL22" i="19"/>
  <c r="BH30" i="19"/>
  <c r="BB24" i="19"/>
  <c r="AZ38" i="19"/>
  <c r="BA41" i="19"/>
  <c r="AV37" i="19"/>
  <c r="BA24" i="19"/>
  <c r="BB27" i="19"/>
  <c r="AU25" i="19"/>
  <c r="AW18" i="19"/>
  <c r="BF25" i="19"/>
  <c r="BP24" i="19"/>
  <c r="AY35" i="19"/>
  <c r="BP20" i="19"/>
  <c r="BA36" i="19"/>
  <c r="BH21" i="19"/>
  <c r="BO24" i="19"/>
  <c r="BJ23" i="19"/>
  <c r="BK24" i="19"/>
  <c r="BM33" i="19"/>
  <c r="BD22" i="19"/>
  <c r="AT22" i="19"/>
  <c r="AT40" i="19"/>
  <c r="AR37" i="19"/>
  <c r="AS39" i="19"/>
  <c r="AS25" i="19"/>
  <c r="AR18" i="19"/>
  <c r="AS21" i="19"/>
  <c r="AR23" i="19"/>
  <c r="AT43" i="19"/>
  <c r="AT31" i="19"/>
  <c r="AS22" i="19"/>
  <c r="AQ40" i="19"/>
  <c r="BN43" i="19"/>
  <c r="BI40" i="19"/>
  <c r="AU35" i="19"/>
  <c r="AV38" i="19"/>
  <c r="BK21" i="19"/>
  <c r="BH29" i="19"/>
  <c r="BK33" i="19"/>
  <c r="BL36" i="19"/>
  <c r="AX40" i="19"/>
  <c r="BE40" i="19"/>
  <c r="BD18" i="19"/>
  <c r="BF40" i="19"/>
  <c r="BL34" i="19"/>
  <c r="BO25" i="19"/>
  <c r="BK29" i="19"/>
  <c r="BA39" i="19"/>
  <c r="BJ36" i="19"/>
  <c r="AV36" i="19"/>
  <c r="BD42" i="19"/>
  <c r="BJ41" i="19"/>
  <c r="AW25" i="19"/>
  <c r="AU42" i="19"/>
  <c r="BK27" i="19"/>
  <c r="AZ21" i="19"/>
  <c r="BE33" i="19"/>
  <c r="AY36" i="19"/>
  <c r="BN40" i="19"/>
  <c r="BO18" i="19"/>
  <c r="BH26" i="19"/>
  <c r="AU34" i="19"/>
  <c r="BI37" i="19"/>
  <c r="BL37" i="19"/>
  <c r="BI29" i="19"/>
  <c r="AZ18" i="19"/>
  <c r="AU19" i="19"/>
  <c r="AW26" i="19"/>
  <c r="AV20" i="19"/>
  <c r="BE39" i="19"/>
  <c r="AY39" i="19"/>
  <c r="AY43" i="19"/>
  <c r="BA40" i="19"/>
  <c r="BG33" i="19"/>
  <c r="BM18" i="19"/>
  <c r="BB34" i="19"/>
  <c r="AU28" i="19"/>
  <c r="BK42" i="19"/>
  <c r="BI34" i="19"/>
  <c r="BM30" i="19"/>
  <c r="BI43" i="19"/>
  <c r="BH37" i="19"/>
  <c r="BE26" i="19"/>
  <c r="BB32" i="19"/>
  <c r="BK38" i="19"/>
  <c r="BL33" i="19"/>
  <c r="BE31" i="19"/>
  <c r="BD34" i="19"/>
  <c r="BF26" i="19"/>
  <c r="BH18" i="19"/>
  <c r="BO28" i="19"/>
  <c r="BO38" i="19"/>
  <c r="BN24" i="19"/>
  <c r="BP26" i="19"/>
  <c r="AY41" i="19"/>
  <c r="BH32" i="19"/>
  <c r="BM26" i="19"/>
  <c r="BG23" i="19"/>
  <c r="AX19" i="19"/>
  <c r="BP31" i="19"/>
  <c r="AY32" i="19"/>
  <c r="BM28" i="19"/>
  <c r="BN35" i="19"/>
  <c r="BG27" i="19"/>
  <c r="AW33" i="19"/>
  <c r="BE37" i="19"/>
  <c r="BM35" i="19"/>
  <c r="AU24" i="19"/>
  <c r="BL32" i="19"/>
  <c r="BG25" i="19"/>
  <c r="BM31" i="19"/>
  <c r="BN27" i="19"/>
  <c r="BL42" i="19"/>
  <c r="BF41" i="19"/>
  <c r="AX38" i="19"/>
  <c r="BJ31" i="19"/>
  <c r="AV18" i="19"/>
  <c r="BI39" i="19"/>
  <c r="BH34" i="19"/>
  <c r="BI35" i="19"/>
  <c r="BF39" i="19"/>
  <c r="BE30" i="19"/>
  <c r="BI32" i="19"/>
  <c r="BJ19" i="19"/>
  <c r="BI24" i="19"/>
  <c r="BO37" i="19"/>
  <c r="AW29" i="19"/>
  <c r="BO32" i="19"/>
  <c r="BP25" i="19"/>
  <c r="BH25" i="19"/>
  <c r="BD37" i="19"/>
  <c r="B12" i="19"/>
  <c r="BN36" i="19"/>
  <c r="BM41" i="19"/>
  <c r="BN34" i="19"/>
  <c r="BE32" i="19"/>
  <c r="BC25" i="19"/>
  <c r="BF18" i="19"/>
  <c r="BM40" i="19"/>
  <c r="BJ29" i="19"/>
  <c r="BO39" i="19"/>
  <c r="BB42" i="19"/>
  <c r="BJ37" i="19"/>
  <c r="BF37" i="19"/>
  <c r="AZ19" i="19"/>
  <c r="BI25" i="19"/>
  <c r="BI31" i="19"/>
  <c r="BH36" i="19"/>
  <c r="BJ42" i="19"/>
  <c r="BP19" i="19"/>
  <c r="BG41" i="19"/>
  <c r="BA29" i="19"/>
  <c r="BL23" i="19"/>
  <c r="BJ38" i="19"/>
  <c r="BJ43" i="19"/>
  <c r="BL41" i="19"/>
  <c r="AZ23" i="19"/>
  <c r="BA20" i="19"/>
  <c r="BG21" i="19"/>
  <c r="AZ41" i="19"/>
  <c r="BM43" i="19"/>
  <c r="AX31" i="19"/>
  <c r="BC36" i="19"/>
  <c r="BB30" i="19"/>
  <c r="BB43" i="19"/>
  <c r="AW20" i="19"/>
  <c r="AR36" i="19"/>
  <c r="AQ27" i="19"/>
  <c r="BJ33" i="19"/>
  <c r="BD24" i="19"/>
  <c r="AV34" i="19"/>
  <c r="BM32" i="19"/>
  <c r="BN18" i="19"/>
  <c r="BG28" i="19"/>
  <c r="AU21" i="19"/>
  <c r="BE27" i="19"/>
  <c r="BN32" i="19"/>
  <c r="BJ40" i="19"/>
  <c r="AX41" i="19"/>
  <c r="AW42" i="19"/>
  <c r="AZ30" i="19"/>
  <c r="BK25" i="19"/>
  <c r="BF29" i="19"/>
  <c r="BH31" i="19"/>
  <c r="AZ31" i="19"/>
  <c r="AW31" i="19"/>
  <c r="BF33" i="19"/>
  <c r="BL29" i="19"/>
  <c r="AW40" i="19"/>
  <c r="BA33" i="19"/>
  <c r="BD21" i="19"/>
  <c r="BC27" i="19"/>
  <c r="AU31" i="19"/>
  <c r="AZ34" i="19"/>
  <c r="AU29" i="19"/>
  <c r="BI22" i="19"/>
  <c r="BG22" i="19"/>
  <c r="AU43" i="19"/>
  <c r="BN39" i="19"/>
  <c r="BK34" i="19"/>
  <c r="BC24" i="19"/>
  <c r="BA26" i="19"/>
  <c r="BL20" i="19"/>
  <c r="AU23" i="19"/>
  <c r="BB36" i="19"/>
  <c r="BO41" i="19"/>
  <c r="BN19" i="19"/>
  <c r="BM24" i="19"/>
  <c r="BJ26" i="19"/>
  <c r="AV29" i="19"/>
  <c r="BP34" i="19"/>
  <c r="AV25" i="19"/>
  <c r="AV28" i="19"/>
  <c r="BK32" i="19"/>
  <c r="AW39" i="19"/>
  <c r="AX42" i="19"/>
  <c r="AZ22" i="19"/>
  <c r="BC21" i="19"/>
  <c r="BB39" i="19"/>
  <c r="BL24" i="19"/>
  <c r="AZ33" i="19"/>
  <c r="BP22" i="19"/>
  <c r="BB26" i="19"/>
  <c r="BE34" i="19"/>
  <c r="BD39" i="19"/>
  <c r="BA27" i="19"/>
  <c r="BB20" i="19"/>
  <c r="BL31" i="19"/>
  <c r="BO30" i="19"/>
  <c r="BP35" i="19"/>
  <c r="BI38" i="19"/>
  <c r="BE28" i="19"/>
  <c r="AU40" i="19"/>
  <c r="BF24" i="19"/>
  <c r="AY28" i="19"/>
  <c r="BN25" i="19"/>
  <c r="BJ24" i="19"/>
  <c r="AU26" i="19"/>
  <c r="BB21" i="19"/>
  <c r="AR42" i="19"/>
  <c r="AS27" i="19"/>
  <c r="AT26" i="19"/>
  <c r="AS28" i="19"/>
  <c r="AR22" i="19"/>
  <c r="AQ19" i="19"/>
  <c r="AR28" i="19"/>
  <c r="AS35" i="19"/>
  <c r="AT34" i="19"/>
  <c r="AS19" i="19"/>
  <c r="AQ42" i="19"/>
  <c r="AT36" i="19"/>
  <c r="AQ20" i="19"/>
  <c r="AN23" i="19"/>
  <c r="AX34" i="19"/>
  <c r="BO34" i="19"/>
  <c r="AW23" i="19"/>
  <c r="BG30" i="19"/>
  <c r="AY33" i="19"/>
  <c r="AS29" i="19"/>
  <c r="AR33" i="19"/>
  <c r="AS31" i="19"/>
  <c r="AT28" i="19"/>
  <c r="AQ37" i="19"/>
  <c r="AT29" i="19"/>
  <c r="AL18" i="19"/>
  <c r="AZ28" i="19"/>
  <c r="BO29" i="19"/>
  <c r="BL18" i="19"/>
  <c r="AX26" i="19"/>
  <c r="BB29" i="19"/>
  <c r="AT35" i="19"/>
  <c r="AR32" i="19"/>
  <c r="AS38" i="19"/>
  <c r="AT18" i="19"/>
  <c r="AS18" i="19"/>
  <c r="AN27" i="19"/>
  <c r="AN19" i="19"/>
  <c r="AO21" i="19"/>
  <c r="AO26" i="19"/>
  <c r="AN30" i="19"/>
  <c r="AO22" i="19"/>
  <c r="AN35" i="19"/>
  <c r="AP41" i="19"/>
  <c r="AM20" i="19"/>
  <c r="AP37" i="19"/>
  <c r="AP34" i="19"/>
  <c r="AN25" i="19"/>
  <c r="AN18" i="19"/>
  <c r="AL34" i="19"/>
  <c r="AM23" i="19"/>
  <c r="AN39" i="19"/>
  <c r="AM29" i="19"/>
  <c r="AM14" i="19"/>
  <c r="AR16" i="19"/>
  <c r="AP14" i="19"/>
  <c r="BG13" i="19"/>
  <c r="AQ15" i="19"/>
  <c r="AX15" i="19"/>
  <c r="BD13" i="19"/>
  <c r="BE16" i="19"/>
  <c r="BC15" i="19"/>
  <c r="BF15" i="19"/>
  <c r="AS15" i="19"/>
  <c r="AX16" i="19"/>
  <c r="AY15" i="19"/>
  <c r="BG17" i="19"/>
  <c r="BD14" i="19"/>
  <c r="AS16" i="19"/>
  <c r="BD15" i="19"/>
  <c r="AX23" i="19"/>
  <c r="BA18" i="19"/>
  <c r="BI33" i="19"/>
  <c r="AU33" i="19"/>
  <c r="AV39" i="19"/>
  <c r="AS32" i="19"/>
  <c r="AT24" i="19"/>
  <c r="AS41" i="19"/>
  <c r="AS42" i="19"/>
  <c r="AT30" i="19"/>
  <c r="AP28" i="19"/>
  <c r="AP29" i="19"/>
  <c r="AO33" i="19"/>
  <c r="AP35" i="19"/>
  <c r="AM42" i="19"/>
  <c r="AO20" i="19"/>
  <c r="AN42" i="19"/>
  <c r="AO40" i="19"/>
  <c r="AY20" i="19"/>
  <c r="BK20" i="19"/>
  <c r="BL35" i="19"/>
  <c r="BI26" i="19"/>
  <c r="BO26" i="19"/>
  <c r="AS20" i="19"/>
  <c r="AR20" i="19"/>
  <c r="AQ43" i="19"/>
  <c r="AS36" i="19"/>
  <c r="AQ32" i="19"/>
  <c r="AS33" i="19"/>
  <c r="AT23" i="19"/>
  <c r="AQ26" i="19"/>
  <c r="AL25" i="19"/>
  <c r="BN42" i="19"/>
  <c r="BC34" i="19"/>
  <c r="AW19" i="19"/>
  <c r="BG29" i="19"/>
  <c r="BP40" i="19"/>
  <c r="AQ39" i="19"/>
  <c r="AS37" i="19"/>
  <c r="AQ23" i="19"/>
  <c r="AR38" i="19"/>
  <c r="AQ24" i="19"/>
  <c r="AS43" i="19"/>
  <c r="AS26" i="19"/>
  <c r="AS30" i="19"/>
  <c r="AO29" i="19"/>
  <c r="AM24" i="19"/>
  <c r="AP22" i="19"/>
  <c r="AL26" i="19"/>
  <c r="AM28" i="19"/>
  <c r="AN41" i="19"/>
  <c r="AP31" i="19"/>
  <c r="AP24" i="19"/>
  <c r="AO30" i="19"/>
  <c r="AM31" i="19"/>
  <c r="AN37" i="19"/>
  <c r="AM26" i="19"/>
  <c r="AO35" i="19"/>
  <c r="AM27" i="19"/>
  <c r="AL35" i="19"/>
  <c r="AN15" i="19"/>
  <c r="AR14" i="19"/>
  <c r="BL15" i="19"/>
  <c r="AO13" i="19"/>
  <c r="BN17" i="19"/>
  <c r="BI16" i="19"/>
  <c r="BP13" i="19"/>
  <c r="BJ16" i="19"/>
  <c r="BO13" i="19"/>
  <c r="BO15" i="19"/>
  <c r="AZ15" i="19"/>
  <c r="AT13" i="19"/>
  <c r="BP14" i="19"/>
  <c r="AU13" i="19"/>
  <c r="BF14" i="19"/>
  <c r="AT14" i="19"/>
  <c r="AX13" i="19"/>
  <c r="AQ13" i="19"/>
  <c r="BE17" i="19"/>
  <c r="BI41" i="19"/>
  <c r="BE41" i="19"/>
  <c r="BL26" i="19"/>
  <c r="BI20" i="19"/>
  <c r="BJ35" i="19"/>
  <c r="AT37" i="19"/>
  <c r="AR30" i="19"/>
  <c r="AT25" i="19"/>
  <c r="AR40" i="19"/>
  <c r="AN21" i="19"/>
  <c r="AL30" i="19"/>
  <c r="AL28" i="19"/>
  <c r="AN26" i="19"/>
  <c r="AP36" i="19"/>
  <c r="AL42" i="19"/>
  <c r="AO43" i="19"/>
  <c r="AW38" i="19"/>
  <c r="AR19" i="19"/>
  <c r="AT32" i="19"/>
  <c r="BC14" i="19"/>
  <c r="AM35" i="19"/>
  <c r="AM13" i="19"/>
  <c r="AX17" i="19"/>
  <c r="BA16" i="19"/>
  <c r="BF13" i="19"/>
  <c r="AZ14" i="19"/>
  <c r="BN16" i="19"/>
  <c r="BG15" i="19"/>
  <c r="AZ16" i="19"/>
  <c r="BO14" i="19"/>
  <c r="BL13" i="19"/>
  <c r="BG18" i="19"/>
  <c r="AR41" i="19"/>
  <c r="AL24" i="19"/>
  <c r="AN32" i="19"/>
  <c r="AM22" i="19"/>
  <c r="AN24" i="19"/>
  <c r="AL23" i="19"/>
  <c r="AM18" i="19"/>
  <c r="AP32" i="19"/>
  <c r="AN29" i="19"/>
  <c r="AY17" i="19"/>
  <c r="AS13" i="19"/>
  <c r="AU16" i="19"/>
  <c r="BB16" i="19"/>
  <c r="AV14" i="19"/>
  <c r="BK17" i="19"/>
  <c r="BF21" i="19"/>
  <c r="BE25" i="19"/>
  <c r="AT41" i="19"/>
  <c r="AQ18" i="19"/>
  <c r="AM21" i="19"/>
  <c r="AM30" i="19"/>
  <c r="AM33" i="19"/>
  <c r="AM36" i="19"/>
  <c r="AO41" i="19"/>
  <c r="AO25" i="19"/>
  <c r="AO32" i="19"/>
  <c r="AM40" i="19"/>
  <c r="AO27" i="19"/>
  <c r="AP42" i="19"/>
  <c r="AM32" i="19"/>
  <c r="AL38" i="19"/>
  <c r="AM43" i="19"/>
  <c r="AN20" i="19"/>
  <c r="AL14" i="19"/>
  <c r="AY13" i="19"/>
  <c r="BP17" i="19"/>
  <c r="AP13" i="19"/>
  <c r="AW16" i="19"/>
  <c r="BE15" i="19"/>
  <c r="BA17" i="19"/>
  <c r="BI14" i="19"/>
  <c r="AU17" i="19"/>
  <c r="AX14" i="19"/>
  <c r="BE38" i="19"/>
  <c r="AV22" i="19"/>
  <c r="AT21" i="19"/>
  <c r="AP27" i="19"/>
  <c r="AN34" i="19"/>
  <c r="AM19" i="19"/>
  <c r="AO18" i="19"/>
  <c r="AP26" i="19"/>
  <c r="AO39" i="19"/>
  <c r="AL32" i="19"/>
  <c r="AP38" i="19"/>
  <c r="AL36" i="19"/>
  <c r="AN13" i="19"/>
  <c r="AO15" i="19"/>
  <c r="AP16" i="19"/>
  <c r="BK14" i="19"/>
  <c r="BI15" i="19"/>
  <c r="BN14" i="19"/>
  <c r="AS17" i="19"/>
  <c r="AQ16" i="19"/>
  <c r="AO14" i="19"/>
  <c r="AV17" i="19"/>
  <c r="BP16" i="19"/>
  <c r="BF17" i="19"/>
  <c r="BL17" i="19"/>
  <c r="AM37" i="19"/>
  <c r="AO23" i="19"/>
  <c r="AL22" i="19"/>
  <c r="AL31" i="19"/>
  <c r="AL20" i="19"/>
  <c r="AO36" i="19"/>
  <c r="AN31" i="19"/>
  <c r="AL15" i="19"/>
  <c r="AN16" i="19"/>
  <c r="BD16" i="19"/>
  <c r="BA14" i="19"/>
  <c r="AW13" i="19"/>
  <c r="BN13" i="19"/>
  <c r="AV15" i="19"/>
  <c r="AY14" i="19"/>
  <c r="AV16" i="19"/>
  <c r="BI13" i="19"/>
  <c r="AP17" i="19"/>
  <c r="BB15" i="19"/>
  <c r="AL33" i="19"/>
  <c r="BJ13" i="19"/>
  <c r="AU14" i="19"/>
  <c r="BF16" i="19"/>
  <c r="BG14" i="19"/>
  <c r="BB19" i="19"/>
  <c r="AS34" i="19"/>
  <c r="AO24" i="19"/>
  <c r="AN28" i="19"/>
  <c r="AT15" i="19"/>
  <c r="AO17" i="19"/>
  <c r="AO34" i="19"/>
  <c r="AW15" i="19"/>
  <c r="BA15" i="19"/>
  <c r="BK15" i="19"/>
  <c r="AU15" i="19"/>
  <c r="BO17" i="19"/>
  <c r="BJ14" i="19"/>
  <c r="BB17" i="19"/>
  <c r="AP15" i="19"/>
  <c r="BC13" i="19"/>
  <c r="BN38" i="19"/>
  <c r="AR29" i="19"/>
  <c r="AT33" i="19"/>
  <c r="AR39" i="19"/>
  <c r="AT27" i="19"/>
  <c r="AP40" i="19"/>
  <c r="AM38" i="19"/>
  <c r="AL37" i="19"/>
  <c r="AO42" i="19"/>
  <c r="AM34" i="19"/>
  <c r="AP33" i="19"/>
  <c r="AP30" i="19"/>
  <c r="AP39" i="19"/>
  <c r="AP18" i="19"/>
  <c r="AZ17" i="19"/>
  <c r="BN15" i="19"/>
  <c r="BJ15" i="19"/>
  <c r="BL14" i="19"/>
  <c r="BA21" i="19"/>
  <c r="AR26" i="19"/>
  <c r="AL29" i="19"/>
  <c r="AP25" i="19"/>
  <c r="AN33" i="19"/>
  <c r="AL40" i="19"/>
  <c r="AP21" i="19"/>
  <c r="AN38" i="19"/>
  <c r="AO38" i="19"/>
  <c r="AL43" i="19"/>
  <c r="AO28" i="19"/>
  <c r="AL27" i="19"/>
  <c r="AM16" i="19"/>
  <c r="BH14" i="19"/>
  <c r="BM15" i="19"/>
  <c r="BK13" i="19"/>
  <c r="AS14" i="19"/>
  <c r="BE14" i="19"/>
  <c r="AO16" i="19"/>
  <c r="BL16" i="19"/>
  <c r="AU38" i="19"/>
  <c r="AT42" i="19"/>
  <c r="AQ38" i="19"/>
  <c r="AP23" i="19"/>
  <c r="AM25" i="19"/>
  <c r="AP20" i="19"/>
  <c r="AP19" i="19"/>
  <c r="AO19" i="19"/>
  <c r="AL39" i="19"/>
  <c r="AP43" i="19"/>
  <c r="AL41" i="19"/>
  <c r="AL17" i="19"/>
  <c r="AL13" i="19"/>
  <c r="AM15" i="19"/>
  <c r="AV13" i="19"/>
  <c r="AZ13" i="19"/>
  <c r="BO16" i="19"/>
  <c r="BH17" i="19"/>
  <c r="BB14" i="19"/>
  <c r="AT16" i="19"/>
  <c r="AT17" i="19"/>
  <c r="BG16" i="19"/>
  <c r="AR17" i="19"/>
  <c r="AQ14" i="19"/>
  <c r="BC16" i="19"/>
  <c r="AR15" i="19"/>
  <c r="AM39" i="19"/>
  <c r="AL19" i="19"/>
  <c r="AL21" i="19"/>
  <c r="AM41" i="19"/>
  <c r="AN40" i="19"/>
  <c r="AN36" i="19"/>
  <c r="AN43" i="19"/>
  <c r="AO31" i="19"/>
  <c r="AO37" i="19"/>
  <c r="AM17" i="19"/>
  <c r="AL16" i="19"/>
  <c r="BM17" i="19"/>
  <c r="BC17" i="19"/>
  <c r="AR13" i="19"/>
  <c r="BM16" i="19"/>
  <c r="BM13" i="19"/>
  <c r="BM14" i="19"/>
  <c r="BP15" i="19"/>
  <c r="BJ17" i="19"/>
  <c r="BA13" i="19"/>
  <c r="AQ17" i="19"/>
  <c r="BE13" i="19"/>
  <c r="AW17" i="19"/>
  <c r="BH16" i="19"/>
  <c r="BH15" i="19"/>
  <c r="AW14" i="19"/>
  <c r="AN14" i="19"/>
  <c r="AN17" i="19"/>
  <c r="AY16" i="19"/>
  <c r="BB13" i="19"/>
  <c r="BD17" i="19"/>
  <c r="BK16" i="19"/>
  <c r="BI17" i="19"/>
  <c r="BH13" i="19"/>
  <c r="A55" i="19"/>
  <c r="A54" i="19"/>
  <c r="A53" i="19"/>
  <c r="A52" i="19"/>
  <c r="A48" i="19"/>
  <c r="A47" i="19"/>
  <c r="A50" i="19"/>
  <c r="A51" i="19"/>
  <c r="A77" i="19"/>
  <c r="A49" i="19"/>
  <c r="AL12" i="19" l="1"/>
  <c r="AL78" i="19" s="1"/>
  <c r="BK12" i="19"/>
  <c r="BK78" i="19" s="1"/>
  <c r="AU12" i="19"/>
  <c r="AU78" i="19" s="1"/>
  <c r="BA12" i="19"/>
  <c r="BA78" i="19" s="1"/>
  <c r="BI12" i="19"/>
  <c r="BI78" i="19" s="1"/>
  <c r="AN12" i="19"/>
  <c r="AN78" i="19" s="1"/>
  <c r="BB12" i="19"/>
  <c r="BB78" i="19" s="1"/>
  <c r="BO12" i="19"/>
  <c r="BO78" i="19" s="1"/>
  <c r="BD12" i="19"/>
  <c r="BD78" i="19" s="1"/>
  <c r="BP12" i="19"/>
  <c r="BP78" i="19" s="1"/>
  <c r="BH12" i="19"/>
  <c r="BH78" i="19" s="1"/>
  <c r="AZ12" i="19"/>
  <c r="AZ78" i="19" s="1"/>
  <c r="AO12" i="19"/>
  <c r="AO78" i="19" s="1"/>
  <c r="BL12" i="19"/>
  <c r="BL78" i="19" s="1"/>
  <c r="AW12" i="19"/>
  <c r="AW78" i="19" s="1"/>
  <c r="BJ12" i="19"/>
  <c r="BJ78" i="19" s="1"/>
  <c r="AM12" i="19"/>
  <c r="AM78" i="19" s="1"/>
  <c r="AS12" i="19"/>
  <c r="AS78" i="19" s="1"/>
  <c r="AV12" i="19"/>
  <c r="AV78" i="19" s="1"/>
  <c r="AP12" i="19"/>
  <c r="AP78" i="19" s="1"/>
  <c r="AQ12" i="19"/>
  <c r="AQ78" i="19" s="1"/>
  <c r="AR12" i="19"/>
  <c r="AR78" i="19" s="1"/>
  <c r="BM12" i="19"/>
  <c r="BM78" i="19" s="1"/>
  <c r="BE12" i="19"/>
  <c r="BE78" i="19" s="1"/>
  <c r="BC12" i="19"/>
  <c r="BC78" i="19" s="1"/>
  <c r="BF12" i="19"/>
  <c r="BF78" i="19" s="1"/>
  <c r="BN12" i="19"/>
  <c r="BN78" i="19" s="1"/>
  <c r="BG12" i="19"/>
  <c r="BG78" i="19" s="1"/>
  <c r="AT12" i="19"/>
  <c r="AT78" i="19" s="1"/>
  <c r="AY12" i="19"/>
  <c r="AY78" i="19" s="1"/>
  <c r="AX12" i="19"/>
  <c r="AX78" i="19" s="1"/>
  <c r="C11" i="19" a="1"/>
  <c r="AK12" i="19" s="1"/>
  <c r="AI12" i="19" l="1"/>
  <c r="AK76" i="19"/>
  <c r="AI56" i="19"/>
  <c r="AI64" i="19"/>
  <c r="AJ56" i="19"/>
  <c r="AJ64" i="19"/>
  <c r="AK56" i="19"/>
  <c r="AK64" i="19"/>
  <c r="AJ69" i="19"/>
  <c r="AK61" i="19"/>
  <c r="AK73" i="19"/>
  <c r="AK57" i="19"/>
  <c r="AI72" i="19"/>
  <c r="AI68" i="19"/>
  <c r="AJ59" i="19"/>
  <c r="AK72" i="19"/>
  <c r="AJ47" i="19"/>
  <c r="AI50" i="19"/>
  <c r="AI49" i="19"/>
  <c r="AK49" i="19"/>
  <c r="AJ61" i="19"/>
  <c r="AJ50" i="19"/>
  <c r="AI59" i="19"/>
  <c r="AI67" i="19"/>
  <c r="AI75" i="19"/>
  <c r="AK53" i="19"/>
  <c r="AK47" i="19"/>
  <c r="AK50" i="19"/>
  <c r="AK77" i="19"/>
  <c r="AK51" i="19"/>
  <c r="AI63" i="19"/>
  <c r="AK48" i="19"/>
  <c r="AI58" i="19"/>
  <c r="AI66" i="19"/>
  <c r="AJ58" i="19"/>
  <c r="AJ66" i="19"/>
  <c r="AK58" i="19"/>
  <c r="AJ71" i="19"/>
  <c r="AJ67" i="19"/>
  <c r="AK75" i="19"/>
  <c r="AJ63" i="19"/>
  <c r="AI74" i="19"/>
  <c r="AJ70" i="19"/>
  <c r="AI71" i="19"/>
  <c r="AJ77" i="19"/>
  <c r="AI51" i="19"/>
  <c r="AI53" i="19"/>
  <c r="AI61" i="19"/>
  <c r="AK59" i="19"/>
  <c r="AI69" i="19"/>
  <c r="AK55" i="19"/>
  <c r="AJ65" i="19"/>
  <c r="AK74" i="19"/>
  <c r="AI48" i="19"/>
  <c r="AJ49" i="19"/>
  <c r="AI76" i="19"/>
  <c r="AI55" i="19"/>
  <c r="AK65" i="19"/>
  <c r="AI52" i="19"/>
  <c r="AI60" i="19"/>
  <c r="AJ52" i="19"/>
  <c r="AJ60" i="19"/>
  <c r="AK52" i="19"/>
  <c r="AK60" i="19"/>
  <c r="AJ73" i="19"/>
  <c r="AK69" i="19"/>
  <c r="AJ57" i="19"/>
  <c r="AJ53" i="19"/>
  <c r="AJ72" i="19"/>
  <c r="AJ68" i="19"/>
  <c r="AI47" i="19"/>
  <c r="AI77" i="19"/>
  <c r="AK66" i="19"/>
  <c r="AI73" i="19"/>
  <c r="AI54" i="19"/>
  <c r="AI62" i="19"/>
  <c r="AJ54" i="19"/>
  <c r="AJ62" i="19"/>
  <c r="AK54" i="19"/>
  <c r="AK62" i="19"/>
  <c r="AK68" i="19"/>
  <c r="AJ75" i="19"/>
  <c r="AK71" i="19"/>
  <c r="AK67" i="19"/>
  <c r="AI70" i="19"/>
  <c r="AK63" i="19"/>
  <c r="AJ74" i="19"/>
  <c r="AK70" i="19"/>
  <c r="AJ48" i="19"/>
  <c r="AJ76" i="19"/>
  <c r="AI57" i="19"/>
  <c r="AI65" i="19"/>
  <c r="AJ55" i="19"/>
  <c r="AJ51" i="19"/>
  <c r="AI44" i="19"/>
  <c r="AJ19" i="19"/>
  <c r="AJ28" i="19"/>
  <c r="AK16" i="19"/>
  <c r="AK35" i="19"/>
  <c r="AJ18" i="19"/>
  <c r="AI22" i="19"/>
  <c r="AK29" i="19"/>
  <c r="AJ15" i="19"/>
  <c r="AI38" i="19"/>
  <c r="AK17" i="19"/>
  <c r="AK18" i="19"/>
  <c r="AI35" i="19"/>
  <c r="AK27" i="19"/>
  <c r="AJ21" i="19"/>
  <c r="AI13" i="19"/>
  <c r="AK37" i="19"/>
  <c r="AJ16" i="19"/>
  <c r="AI46" i="19"/>
  <c r="AK24" i="19"/>
  <c r="AK33" i="19"/>
  <c r="AK14" i="19"/>
  <c r="AK34" i="19"/>
  <c r="AI41" i="19"/>
  <c r="AJ35" i="19"/>
  <c r="AJ23" i="19"/>
  <c r="AJ27" i="19"/>
  <c r="AI33" i="19"/>
  <c r="AJ30" i="19"/>
  <c r="AK39" i="19"/>
  <c r="AI34" i="19"/>
  <c r="AK31" i="19"/>
  <c r="AK36" i="19"/>
  <c r="AK21" i="19"/>
  <c r="AJ39" i="19"/>
  <c r="AK22" i="19"/>
  <c r="AJ22" i="19"/>
  <c r="AJ31" i="19"/>
  <c r="AI31" i="19"/>
  <c r="AJ38" i="19"/>
  <c r="AJ14" i="19"/>
  <c r="AJ17" i="19"/>
  <c r="AJ24" i="19"/>
  <c r="AJ41" i="19"/>
  <c r="AK45" i="19"/>
  <c r="AJ46" i="19"/>
  <c r="AJ34" i="19"/>
  <c r="AI43" i="19"/>
  <c r="AI18" i="19"/>
  <c r="AI24" i="19"/>
  <c r="AI16" i="19"/>
  <c r="AK23" i="19"/>
  <c r="AJ20" i="19"/>
  <c r="AK30" i="19"/>
  <c r="AI32" i="19"/>
  <c r="AI25" i="19"/>
  <c r="AJ32" i="19"/>
  <c r="AJ43" i="19"/>
  <c r="AK40" i="19"/>
  <c r="AI15" i="19"/>
  <c r="AK19" i="19"/>
  <c r="AI14" i="19"/>
  <c r="AI30" i="19"/>
  <c r="AK26" i="19"/>
  <c r="AJ37" i="19"/>
  <c r="AK32" i="19"/>
  <c r="AK28" i="19"/>
  <c r="AI21" i="19"/>
  <c r="AI37" i="19"/>
  <c r="AJ29" i="19"/>
  <c r="AI28" i="19"/>
  <c r="AK41" i="19"/>
  <c r="AI19" i="19"/>
  <c r="AI45" i="19"/>
  <c r="AJ45" i="19"/>
  <c r="AJ44" i="19"/>
  <c r="AJ42" i="19"/>
  <c r="AJ13" i="19"/>
  <c r="AK15" i="19"/>
  <c r="AI23" i="19"/>
  <c r="AJ33" i="19"/>
  <c r="AK43" i="19"/>
  <c r="AI29" i="19"/>
  <c r="AI42" i="19"/>
  <c r="AI40" i="19"/>
  <c r="AI39" i="19"/>
  <c r="AI26" i="19"/>
  <c r="AK42" i="19"/>
  <c r="AK44" i="19"/>
  <c r="AK46" i="19"/>
  <c r="AI36" i="19"/>
  <c r="AK13" i="19"/>
  <c r="AK20" i="19"/>
  <c r="AI27" i="19"/>
  <c r="AK38" i="19"/>
  <c r="AI17" i="19"/>
  <c r="AJ25" i="19"/>
  <c r="AJ36" i="19"/>
  <c r="AJ40" i="19"/>
  <c r="AJ26" i="19"/>
  <c r="AI20" i="19"/>
  <c r="AK25" i="19"/>
  <c r="AJ12" i="19"/>
  <c r="C11" i="19"/>
  <c r="C36" i="19" s="1"/>
  <c r="S76" i="19"/>
  <c r="V61" i="19"/>
  <c r="AA62" i="19"/>
  <c r="H63" i="19"/>
  <c r="I63" i="19"/>
  <c r="F66" i="19"/>
  <c r="W66" i="19"/>
  <c r="AA71" i="19"/>
  <c r="AB75" i="19"/>
  <c r="J52" i="19"/>
  <c r="K52" i="19"/>
  <c r="AF53" i="19"/>
  <c r="AG53" i="19"/>
  <c r="AD56" i="19"/>
  <c r="G56" i="19"/>
  <c r="V72" i="19"/>
  <c r="S75" i="19"/>
  <c r="AC71" i="19"/>
  <c r="N75" i="19"/>
  <c r="V55" i="19"/>
  <c r="K54" i="19"/>
  <c r="H57" i="19"/>
  <c r="I57" i="19"/>
  <c r="F60" i="19"/>
  <c r="G58" i="19"/>
  <c r="J71" i="19"/>
  <c r="AA75" i="19"/>
  <c r="T59" i="19"/>
  <c r="F69" i="19"/>
  <c r="O71" i="19"/>
  <c r="N57" i="19"/>
  <c r="AE59" i="19"/>
  <c r="T60" i="19"/>
  <c r="U60" i="19"/>
  <c r="Z63" i="19"/>
  <c r="AA63" i="19"/>
  <c r="V74" i="19"/>
  <c r="AB57" i="19"/>
  <c r="AC65" i="19"/>
  <c r="N69" i="19"/>
  <c r="Z76" i="19"/>
  <c r="AH60" i="19"/>
  <c r="W63" i="19"/>
  <c r="L62" i="19"/>
  <c r="M62" i="19"/>
  <c r="R65" i="19"/>
  <c r="S67" i="19"/>
  <c r="W72" i="19"/>
  <c r="L73" i="19"/>
  <c r="Y56" i="19"/>
  <c r="AC76" i="19"/>
  <c r="J64" i="19"/>
  <c r="W65" i="19"/>
  <c r="AF65" i="19"/>
  <c r="AD52" i="19"/>
  <c r="AD68" i="19"/>
  <c r="T57" i="19"/>
  <c r="Q66" i="19"/>
  <c r="D75" i="19"/>
  <c r="I64" i="19"/>
  <c r="T76" i="19"/>
  <c r="AH62" i="19"/>
  <c r="AE65" i="19"/>
  <c r="L64" i="19"/>
  <c r="M64" i="19"/>
  <c r="R67" i="19"/>
  <c r="AF58" i="19"/>
  <c r="S69" i="19"/>
  <c r="AB73" i="19"/>
  <c r="O68" i="19"/>
  <c r="S70" i="19"/>
  <c r="AD59" i="19"/>
  <c r="AA60" i="19"/>
  <c r="P61" i="19"/>
  <c r="Q61" i="19"/>
  <c r="N64" i="19"/>
  <c r="O66" i="19"/>
  <c r="D55" i="19"/>
  <c r="U66" i="19"/>
  <c r="AC69" i="19"/>
  <c r="AD71" i="19"/>
  <c r="O69" i="19"/>
  <c r="H75" i="19"/>
  <c r="H23" i="19"/>
  <c r="Y22" i="19"/>
  <c r="F76" i="19"/>
  <c r="F63" i="19"/>
  <c r="S64" i="19"/>
  <c r="AB64" i="19"/>
  <c r="AC64" i="19"/>
  <c r="AH67" i="19"/>
  <c r="L53" i="19"/>
  <c r="S73" i="19"/>
  <c r="I58" i="19"/>
  <c r="AD53" i="19"/>
  <c r="AE55" i="19"/>
  <c r="P55" i="19"/>
  <c r="Q55" i="19"/>
  <c r="N58" i="19"/>
  <c r="AA59" i="19"/>
  <c r="F74" i="19"/>
  <c r="L67" i="19"/>
  <c r="M73" i="19"/>
  <c r="T55" i="19"/>
  <c r="F57" i="19"/>
  <c r="AE57" i="19"/>
  <c r="AB58" i="19"/>
  <c r="AC58" i="19"/>
  <c r="AH61" i="19"/>
  <c r="AA61" i="19"/>
  <c r="AD72" i="19"/>
  <c r="Q56" i="19"/>
  <c r="I65" i="19"/>
  <c r="AH70" i="19"/>
  <c r="R76" i="19"/>
  <c r="Z60" i="19"/>
  <c r="W61" i="19"/>
  <c r="D62" i="19"/>
  <c r="E62" i="19"/>
  <c r="J65" i="19"/>
  <c r="S65" i="19"/>
  <c r="H52" i="19"/>
  <c r="U63" i="19"/>
  <c r="Y70" i="19"/>
  <c r="Z72" i="19"/>
  <c r="D76" i="19"/>
  <c r="R62" i="19"/>
  <c r="O65" i="19"/>
  <c r="X65" i="19"/>
  <c r="V52" i="19"/>
  <c r="V68" i="19"/>
  <c r="J68" i="19"/>
  <c r="O74" i="19"/>
  <c r="AG54" i="19"/>
  <c r="AC63" i="19"/>
  <c r="G76" i="19"/>
  <c r="AD65" i="19"/>
  <c r="O67" i="19"/>
  <c r="P67" i="19"/>
  <c r="N54" i="19"/>
  <c r="S53" i="19"/>
  <c r="M63" i="19"/>
  <c r="K69" i="19"/>
  <c r="L55" i="19"/>
  <c r="E68" i="19"/>
  <c r="H76" i="19"/>
  <c r="R64" i="19"/>
  <c r="W67" i="19"/>
  <c r="X67" i="19"/>
  <c r="V54" i="19"/>
  <c r="AA53" i="19"/>
  <c r="Y64" i="19"/>
  <c r="K71" i="19"/>
  <c r="L75" i="19"/>
  <c r="V71" i="19"/>
  <c r="K76" i="19"/>
  <c r="N61" i="19"/>
  <c r="S62" i="19"/>
  <c r="T64" i="19"/>
  <c r="U64" i="19"/>
  <c r="Z67" i="19"/>
  <c r="AG52" i="19"/>
  <c r="I62" i="19"/>
  <c r="D69" i="19"/>
  <c r="M71" i="19"/>
  <c r="N73" i="19"/>
  <c r="S72" i="19"/>
  <c r="I68" i="19"/>
  <c r="AE21" i="19"/>
  <c r="V21" i="19"/>
  <c r="X76" i="19"/>
  <c r="AH64" i="19"/>
  <c r="K66" i="19"/>
  <c r="L66" i="19"/>
  <c r="R53" i="19"/>
  <c r="O52" i="19"/>
  <c r="P66" i="19"/>
  <c r="K75" i="19"/>
  <c r="H64" i="19"/>
  <c r="N55" i="19"/>
  <c r="W57" i="19"/>
  <c r="T58" i="19"/>
  <c r="U58" i="19"/>
  <c r="Z61" i="19"/>
  <c r="S61" i="19"/>
  <c r="AH75" i="19"/>
  <c r="T69" i="19"/>
  <c r="H54" i="19"/>
  <c r="M61" i="19"/>
  <c r="AH58" i="19"/>
  <c r="W59" i="19"/>
  <c r="L60" i="19"/>
  <c r="M60" i="19"/>
  <c r="R63" i="19"/>
  <c r="S63" i="19"/>
  <c r="N74" i="19"/>
  <c r="P62" i="19"/>
  <c r="AF68" i="19"/>
  <c r="R72" i="19"/>
  <c r="M76" i="19"/>
  <c r="J62" i="19"/>
  <c r="O63" i="19"/>
  <c r="AF63" i="19"/>
  <c r="AG63" i="19"/>
  <c r="AD66" i="19"/>
  <c r="K67" i="19"/>
  <c r="AG58" i="19"/>
  <c r="L68" i="19"/>
  <c r="I72" i="19"/>
  <c r="J74" i="19"/>
  <c r="U76" i="19"/>
  <c r="V65" i="19"/>
  <c r="G67" i="19"/>
  <c r="H67" i="19"/>
  <c r="F54" i="19"/>
  <c r="K53" i="19"/>
  <c r="Z71" i="19"/>
  <c r="I52" i="19"/>
  <c r="E61" i="19"/>
  <c r="AE76" i="19"/>
  <c r="R66" i="19"/>
  <c r="X53" i="19"/>
  <c r="Y53" i="19"/>
  <c r="V56" i="19"/>
  <c r="G54" i="19"/>
  <c r="J69" i="19"/>
  <c r="E55" i="19"/>
  <c r="M68" i="19"/>
  <c r="Z58" i="19"/>
  <c r="O59" i="19"/>
  <c r="D60" i="19"/>
  <c r="E60" i="19"/>
  <c r="J63" i="19"/>
  <c r="K63" i="19"/>
  <c r="P56" i="19"/>
  <c r="D71" i="19"/>
  <c r="AG60" i="19"/>
  <c r="AC66" i="19"/>
  <c r="R60" i="19"/>
  <c r="O61" i="19"/>
  <c r="X63" i="19"/>
  <c r="Y63" i="19"/>
  <c r="V66" i="19"/>
  <c r="K65" i="19"/>
  <c r="U57" i="19"/>
  <c r="AG67" i="19"/>
  <c r="Q70" i="19"/>
  <c r="V75" i="19"/>
  <c r="AD76" i="19"/>
  <c r="AD63" i="19"/>
  <c r="G65" i="19"/>
  <c r="P65" i="19"/>
  <c r="N52" i="19"/>
  <c r="N68" i="19"/>
  <c r="I56" i="19"/>
  <c r="D65" i="19"/>
  <c r="T71" i="19"/>
  <c r="AC73" i="19"/>
  <c r="AD75" i="19"/>
  <c r="Q76" i="19"/>
  <c r="F67" i="19"/>
  <c r="AB52" i="19"/>
  <c r="AC52" i="19"/>
  <c r="AH55" i="19"/>
  <c r="AE56" i="19"/>
  <c r="J73" i="19"/>
  <c r="H58" i="19"/>
  <c r="X66" i="19"/>
  <c r="F71" i="19"/>
  <c r="Z54" i="19"/>
  <c r="G53" i="19"/>
  <c r="D56" i="19"/>
  <c r="E56" i="19"/>
  <c r="J59" i="19"/>
  <c r="AE58" i="19"/>
  <c r="F70" i="19"/>
  <c r="W74" i="19"/>
  <c r="M69" i="19"/>
  <c r="N71" i="19"/>
  <c r="F53" i="19"/>
  <c r="O53" i="19"/>
  <c r="AB54" i="19"/>
  <c r="AC54" i="19"/>
  <c r="AH57" i="19"/>
  <c r="K57" i="19"/>
  <c r="N70" i="19"/>
  <c r="T53" i="19"/>
  <c r="Q62" i="19"/>
  <c r="AH74" i="19"/>
  <c r="O76" i="19"/>
  <c r="J66" i="19"/>
  <c r="AE67" i="19"/>
  <c r="AF67" i="19"/>
  <c r="AD54" i="19"/>
  <c r="AA55" i="19"/>
  <c r="U65" i="19"/>
  <c r="AA69" i="19"/>
  <c r="P72" i="19"/>
  <c r="Q52" i="19"/>
  <c r="H60" i="19"/>
  <c r="X58" i="19"/>
  <c r="AA68" i="19"/>
  <c r="AE30" i="19"/>
  <c r="G28" i="19"/>
  <c r="V53" i="19"/>
  <c r="AE53" i="19"/>
  <c r="H55" i="19"/>
  <c r="I55" i="19"/>
  <c r="F58" i="19"/>
  <c r="AA57" i="19"/>
  <c r="AD70" i="19"/>
  <c r="D61" i="19"/>
  <c r="AA76" i="19"/>
  <c r="J60" i="19"/>
  <c r="G61" i="19"/>
  <c r="AF61" i="19"/>
  <c r="AG61" i="19"/>
  <c r="AD64" i="19"/>
  <c r="AE66" i="19"/>
  <c r="T63" i="19"/>
  <c r="AF72" i="19"/>
  <c r="E66" i="19"/>
  <c r="J76" i="19"/>
  <c r="V63" i="19"/>
  <c r="G63" i="19"/>
  <c r="H65" i="19"/>
  <c r="F52" i="19"/>
  <c r="F68" i="19"/>
  <c r="AC55" i="19"/>
  <c r="AF64" i="19"/>
  <c r="AB69" i="19"/>
  <c r="U73" i="19"/>
  <c r="AF56" i="19"/>
  <c r="I76" i="19"/>
  <c r="N65" i="19"/>
  <c r="T52" i="19"/>
  <c r="U52" i="19"/>
  <c r="Z55" i="19"/>
  <c r="AE54" i="19"/>
  <c r="H62" i="19"/>
  <c r="AC68" i="19"/>
  <c r="D73" i="19"/>
  <c r="M75" i="19"/>
  <c r="E57" i="19"/>
  <c r="AH52" i="19"/>
  <c r="AA54" i="19"/>
  <c r="L54" i="19"/>
  <c r="M54" i="19"/>
  <c r="R57" i="19"/>
  <c r="W58" i="19"/>
  <c r="AD74" i="19"/>
  <c r="AG64" i="19"/>
  <c r="E69" i="19"/>
  <c r="AH72" i="19"/>
  <c r="J56" i="19"/>
  <c r="AA56" i="19"/>
  <c r="AF57" i="19"/>
  <c r="AG57" i="19"/>
  <c r="AD60" i="19"/>
  <c r="W60" i="19"/>
  <c r="AH71" i="19"/>
  <c r="E65" i="19"/>
  <c r="Y72" i="19"/>
  <c r="Z74" i="19"/>
  <c r="AH54" i="19"/>
  <c r="G55" i="19"/>
  <c r="L56" i="19"/>
  <c r="M56" i="19"/>
  <c r="R59" i="19"/>
  <c r="AE60" i="19"/>
  <c r="Z73" i="19"/>
  <c r="M59" i="19"/>
  <c r="U69" i="19"/>
  <c r="AC53" i="19"/>
  <c r="P76" i="19"/>
  <c r="AD67" i="19"/>
  <c r="P53" i="19"/>
  <c r="Q53" i="19"/>
  <c r="N56" i="19"/>
  <c r="S57" i="19"/>
  <c r="V70" i="19"/>
  <c r="S71" i="19"/>
  <c r="T75" i="19"/>
  <c r="P58" i="19"/>
  <c r="AH68" i="19"/>
  <c r="Q64" i="19"/>
  <c r="Q73" i="19"/>
  <c r="X30" i="19"/>
  <c r="U33" i="19"/>
  <c r="F55" i="19"/>
  <c r="W55" i="19"/>
  <c r="AB56" i="19"/>
  <c r="AC56" i="19"/>
  <c r="AH59" i="19"/>
  <c r="S59" i="19"/>
  <c r="N72" i="19"/>
  <c r="L69" i="19"/>
  <c r="W76" i="19"/>
  <c r="AD61" i="19"/>
  <c r="AA64" i="19"/>
  <c r="P63" i="19"/>
  <c r="Q63" i="19"/>
  <c r="N66" i="19"/>
  <c r="X54" i="19"/>
  <c r="K68" i="19"/>
  <c r="P74" i="19"/>
  <c r="Z70" i="19"/>
  <c r="E76" i="19"/>
  <c r="F65" i="19"/>
  <c r="AA66" i="19"/>
  <c r="AB66" i="19"/>
  <c r="AH53" i="19"/>
  <c r="AE52" i="19"/>
  <c r="AB61" i="19"/>
  <c r="T68" i="19"/>
  <c r="L71" i="19"/>
  <c r="E75" i="19"/>
  <c r="Y62" i="19"/>
  <c r="Z52" i="19"/>
  <c r="AA52" i="19"/>
  <c r="D54" i="19"/>
  <c r="E54" i="19"/>
  <c r="J57" i="19"/>
  <c r="W56" i="19"/>
  <c r="AB67" i="19"/>
  <c r="W70" i="19"/>
  <c r="AF74" i="19"/>
  <c r="M55" i="19"/>
  <c r="D63" i="19"/>
  <c r="R54" i="19"/>
  <c r="S56" i="19"/>
  <c r="X57" i="19"/>
  <c r="Y57" i="19"/>
  <c r="V60" i="19"/>
  <c r="O60" i="19"/>
  <c r="L59" i="19"/>
  <c r="U68" i="19"/>
  <c r="AG70" i="19"/>
  <c r="R74" i="19"/>
  <c r="AD57" i="19"/>
  <c r="S58" i="19"/>
  <c r="P59" i="19"/>
  <c r="Q59" i="19"/>
  <c r="N62" i="19"/>
  <c r="O62" i="19"/>
  <c r="R73" i="19"/>
  <c r="AE68" i="19"/>
  <c r="I74" i="19"/>
  <c r="X52" i="19"/>
  <c r="R56" i="19"/>
  <c r="AA58" i="19"/>
  <c r="X59" i="19"/>
  <c r="Y59" i="19"/>
  <c r="V62" i="19"/>
  <c r="W62" i="19"/>
  <c r="J75" i="19"/>
  <c r="AB65" i="19"/>
  <c r="E71" i="19"/>
  <c r="AB59" i="19"/>
  <c r="N53" i="19"/>
  <c r="W53" i="19"/>
  <c r="T56" i="19"/>
  <c r="U56" i="19"/>
  <c r="Z59" i="19"/>
  <c r="K59" i="19"/>
  <c r="F72" i="19"/>
  <c r="K73" i="19"/>
  <c r="AC57" i="19"/>
  <c r="L65" i="19"/>
  <c r="AA70" i="19"/>
  <c r="Z68" i="19"/>
  <c r="H21" i="19"/>
  <c r="P35" i="19"/>
  <c r="P19" i="19"/>
  <c r="AH56" i="19"/>
  <c r="O57" i="19"/>
  <c r="L58" i="19"/>
  <c r="M58" i="19"/>
  <c r="R61" i="19"/>
  <c r="K61" i="19"/>
  <c r="Z75" i="19"/>
  <c r="X72" i="19"/>
  <c r="N76" i="19"/>
  <c r="N63" i="19"/>
  <c r="S66" i="19"/>
  <c r="T66" i="19"/>
  <c r="Z53" i="19"/>
  <c r="W52" i="19"/>
  <c r="Q60" i="19"/>
  <c r="G70" i="19"/>
  <c r="W68" i="19"/>
  <c r="J72" i="19"/>
  <c r="V76" i="19"/>
  <c r="AH66" i="19"/>
  <c r="L52" i="19"/>
  <c r="M52" i="19"/>
  <c r="R55" i="19"/>
  <c r="W54" i="19"/>
  <c r="E67" i="19"/>
  <c r="O70" i="19"/>
  <c r="X74" i="19"/>
  <c r="L61" i="19"/>
  <c r="T67" i="19"/>
  <c r="J54" i="19"/>
  <c r="S54" i="19"/>
  <c r="AF55" i="19"/>
  <c r="AG55" i="19"/>
  <c r="AD58" i="19"/>
  <c r="O58" i="19"/>
  <c r="AH69" i="19"/>
  <c r="O72" i="19"/>
  <c r="U53" i="19"/>
  <c r="X62" i="19"/>
  <c r="AE69" i="19"/>
  <c r="V57" i="19"/>
  <c r="K58" i="19"/>
  <c r="H59" i="19"/>
  <c r="I59" i="19"/>
  <c r="F62" i="19"/>
  <c r="G62" i="19"/>
  <c r="Y65" i="19"/>
  <c r="H70" i="19"/>
  <c r="H18" i="19"/>
  <c r="R58" i="19"/>
  <c r="G59" i="19"/>
  <c r="X61" i="19"/>
  <c r="Y61" i="19"/>
  <c r="V64" i="19"/>
  <c r="AE64" i="19"/>
  <c r="AC67" i="19"/>
  <c r="H74" i="19"/>
  <c r="AF76" i="19"/>
  <c r="Z66" i="19"/>
  <c r="D52" i="19"/>
  <c r="E52" i="19"/>
  <c r="J55" i="19"/>
  <c r="O54" i="19"/>
  <c r="R69" i="19"/>
  <c r="AA73" i="19"/>
  <c r="I70" i="19"/>
  <c r="AD73" i="19"/>
  <c r="R52" i="19"/>
  <c r="S52" i="19"/>
  <c r="X55" i="19"/>
  <c r="Y55" i="19"/>
  <c r="V58" i="19"/>
  <c r="O56" i="19"/>
  <c r="Z69" i="19"/>
  <c r="G72" i="19"/>
  <c r="P52" i="19"/>
  <c r="Y66" i="19"/>
  <c r="W69" i="19"/>
  <c r="AD55" i="19"/>
  <c r="K56" i="19"/>
  <c r="P57" i="19"/>
  <c r="Q57" i="19"/>
  <c r="N60" i="19"/>
  <c r="G60" i="19"/>
  <c r="R71" i="19"/>
  <c r="G74" i="19"/>
  <c r="AF60" i="19"/>
  <c r="Q67" i="19"/>
  <c r="W71" i="19"/>
  <c r="F59" i="19"/>
  <c r="AE61" i="19"/>
  <c r="AB60" i="19"/>
  <c r="AC60" i="19"/>
  <c r="AH63" i="19"/>
  <c r="AA65" i="19"/>
  <c r="AE70" i="19"/>
  <c r="AB71" i="19"/>
  <c r="U75" i="19"/>
  <c r="L76" i="19"/>
  <c r="Z62" i="19"/>
  <c r="AE63" i="19"/>
  <c r="D64" i="19"/>
  <c r="E64" i="19"/>
  <c r="J67" i="19"/>
  <c r="AA67" i="19"/>
  <c r="X60" i="19"/>
  <c r="T73" i="19"/>
  <c r="D57" i="19"/>
  <c r="P64" i="19"/>
  <c r="F61" i="19"/>
  <c r="K62" i="19"/>
  <c r="AB62" i="19"/>
  <c r="AC62" i="19"/>
  <c r="AH65" i="19"/>
  <c r="G66" i="19"/>
  <c r="AC61" i="19"/>
  <c r="H72" i="19"/>
  <c r="Q74" i="19"/>
  <c r="Y68" i="19"/>
  <c r="J58" i="19"/>
  <c r="G57" i="19"/>
  <c r="AF59" i="19"/>
  <c r="AG59" i="19"/>
  <c r="AD62" i="19"/>
  <c r="W64" i="19"/>
  <c r="R75" i="19"/>
  <c r="Y60" i="19"/>
  <c r="D68" i="19"/>
  <c r="J70" i="19"/>
  <c r="AG65" i="19"/>
  <c r="X73" i="19"/>
  <c r="T21" i="19"/>
  <c r="M23" i="19"/>
  <c r="V69" i="19"/>
  <c r="U54" i="19"/>
  <c r="AE72" i="19"/>
  <c r="V67" i="19"/>
  <c r="S55" i="19"/>
  <c r="F73" i="19"/>
  <c r="D66" i="19"/>
  <c r="I67" i="19"/>
  <c r="K74" i="19"/>
  <c r="AE27" i="19"/>
  <c r="O30" i="19"/>
  <c r="Z44" i="19"/>
  <c r="AG28" i="19"/>
  <c r="S25" i="19"/>
  <c r="D72" i="19"/>
  <c r="AG71" i="19"/>
  <c r="M30" i="19"/>
  <c r="O32" i="19"/>
  <c r="D34" i="19"/>
  <c r="F34" i="19"/>
  <c r="J21" i="19"/>
  <c r="U41" i="19"/>
  <c r="Q28" i="19"/>
  <c r="R46" i="19"/>
  <c r="D53" i="19"/>
  <c r="U70" i="19"/>
  <c r="K21" i="19"/>
  <c r="Y24" i="19"/>
  <c r="F21" i="19"/>
  <c r="S18" i="19"/>
  <c r="Q37" i="19"/>
  <c r="AB53" i="19"/>
  <c r="D59" i="19"/>
  <c r="S23" i="19"/>
  <c r="G38" i="19"/>
  <c r="K30" i="19"/>
  <c r="AH36" i="19"/>
  <c r="AA30" i="19"/>
  <c r="D18" i="19"/>
  <c r="O43" i="19"/>
  <c r="K35" i="19"/>
  <c r="AF25" i="19"/>
  <c r="Y47" i="19"/>
  <c r="V34" i="19"/>
  <c r="AD20" i="19"/>
  <c r="D29" i="19"/>
  <c r="AG40" i="19"/>
  <c r="AB36" i="19"/>
  <c r="F75" i="19"/>
  <c r="H71" i="19"/>
  <c r="U74" i="19"/>
  <c r="D33" i="19"/>
  <c r="V27" i="19"/>
  <c r="W32" i="19"/>
  <c r="L23" i="19"/>
  <c r="D35" i="19"/>
  <c r="AB28" i="19"/>
  <c r="AF22" i="19"/>
  <c r="E47" i="19"/>
  <c r="W73" i="19"/>
  <c r="T65" i="19"/>
  <c r="W23" i="19"/>
  <c r="AH27" i="19"/>
  <c r="AC19" i="19"/>
  <c r="AE42" i="19"/>
  <c r="K45" i="19"/>
  <c r="AF33" i="19"/>
  <c r="V29" i="19"/>
  <c r="K24" i="19"/>
  <c r="P38" i="19"/>
  <c r="E63" i="19"/>
  <c r="E74" i="19"/>
  <c r="J18" i="19"/>
  <c r="J33" i="19"/>
  <c r="F25" i="19"/>
  <c r="AH35" i="19"/>
  <c r="Q21" i="19"/>
  <c r="L19" i="19"/>
  <c r="G35" i="19"/>
  <c r="G69" i="19"/>
  <c r="L63" i="19"/>
  <c r="K22" i="19"/>
  <c r="AB21" i="19"/>
  <c r="V24" i="19"/>
  <c r="P21" i="19"/>
  <c r="AH76" i="19"/>
  <c r="U62" i="19"/>
  <c r="P70" i="19"/>
  <c r="S60" i="19"/>
  <c r="O64" i="19"/>
  <c r="M65" i="19"/>
  <c r="E58" i="19"/>
  <c r="AF54" i="19"/>
  <c r="L70" i="19"/>
  <c r="M26" i="19"/>
  <c r="W31" i="19"/>
  <c r="M45" i="19"/>
  <c r="E35" i="19"/>
  <c r="V73" i="19"/>
  <c r="AF73" i="19"/>
  <c r="AG73" i="19"/>
  <c r="AB31" i="19"/>
  <c r="E29" i="19"/>
  <c r="Y38" i="19"/>
  <c r="V40" i="19"/>
  <c r="Y18" i="19"/>
  <c r="AF31" i="19"/>
  <c r="AF43" i="19"/>
  <c r="AG23" i="19"/>
  <c r="I60" i="19"/>
  <c r="D67" i="19"/>
  <c r="F18" i="19"/>
  <c r="G25" i="19"/>
  <c r="K25" i="19"/>
  <c r="Q26" i="19"/>
  <c r="Q23" i="19"/>
  <c r="H66" i="19"/>
  <c r="M57" i="19"/>
  <c r="Z21" i="19"/>
  <c r="AB18" i="19"/>
  <c r="U36" i="19"/>
  <c r="AF40" i="19"/>
  <c r="V42" i="19"/>
  <c r="G23" i="19"/>
  <c r="AC43" i="19"/>
  <c r="N45" i="19"/>
  <c r="AG18" i="19"/>
  <c r="D28" i="19"/>
  <c r="O25" i="19"/>
  <c r="Z23" i="19"/>
  <c r="I43" i="19"/>
  <c r="L38" i="19"/>
  <c r="V35" i="19"/>
  <c r="G71" i="19"/>
  <c r="AB72" i="19"/>
  <c r="AH24" i="19"/>
  <c r="N26" i="19"/>
  <c r="D22" i="19"/>
  <c r="U19" i="19"/>
  <c r="AE32" i="19"/>
  <c r="AB41" i="19"/>
  <c r="P25" i="19"/>
  <c r="I18" i="19"/>
  <c r="S43" i="19"/>
  <c r="O75" i="19"/>
  <c r="Q54" i="19"/>
  <c r="Q18" i="19"/>
  <c r="Z27" i="19"/>
  <c r="O38" i="19"/>
  <c r="AD21" i="19"/>
  <c r="N47" i="19"/>
  <c r="AA37" i="19"/>
  <c r="Z36" i="19"/>
  <c r="AE19" i="19"/>
  <c r="G29" i="19"/>
  <c r="H68" i="19"/>
  <c r="Y71" i="19"/>
  <c r="Q24" i="19"/>
  <c r="S21" i="19"/>
  <c r="L39" i="19"/>
  <c r="D30" i="19"/>
  <c r="S41" i="19"/>
  <c r="R28" i="19"/>
  <c r="Z46" i="19"/>
  <c r="K72" i="19"/>
  <c r="Q69" i="19"/>
  <c r="Y26" i="19"/>
  <c r="Y20" i="19"/>
  <c r="K29" i="19"/>
  <c r="Z30" i="19"/>
  <c r="Y76" i="19"/>
  <c r="Z57" i="19"/>
  <c r="M67" i="19"/>
  <c r="H53" i="19"/>
  <c r="AB68" i="19"/>
  <c r="AB76" i="19"/>
  <c r="J53" i="19"/>
  <c r="AF70" i="19"/>
  <c r="M70" i="19"/>
  <c r="Q31" i="19"/>
  <c r="R32" i="19"/>
  <c r="J19" i="19"/>
  <c r="R40" i="19"/>
  <c r="AA72" i="19"/>
  <c r="P75" i="19"/>
  <c r="AG75" i="19"/>
  <c r="U31" i="19"/>
  <c r="AA34" i="19"/>
  <c r="AD37" i="19"/>
  <c r="AG44" i="19"/>
  <c r="U28" i="19"/>
  <c r="AF46" i="19"/>
  <c r="V41" i="19"/>
  <c r="AG37" i="19"/>
  <c r="H69" i="19"/>
  <c r="I75" i="19"/>
  <c r="V26" i="19"/>
  <c r="K19" i="19"/>
  <c r="G30" i="19"/>
  <c r="E28" i="19"/>
  <c r="T42" i="19"/>
  <c r="G73" i="19"/>
  <c r="Q71" i="19"/>
  <c r="H22" i="19"/>
  <c r="D26" i="19"/>
  <c r="AA21" i="19"/>
  <c r="X19" i="19"/>
  <c r="AA46" i="19"/>
  <c r="M27" i="19"/>
  <c r="AH44" i="19"/>
  <c r="P39" i="19"/>
  <c r="D31" i="19"/>
  <c r="S37" i="19"/>
  <c r="R23" i="19"/>
  <c r="L28" i="19"/>
  <c r="O33" i="19"/>
  <c r="F47" i="19"/>
  <c r="AD46" i="19"/>
  <c r="O73" i="19"/>
  <c r="L74" i="19"/>
  <c r="Z22" i="19"/>
  <c r="F24" i="19"/>
  <c r="AD33" i="19"/>
  <c r="O31" i="19"/>
  <c r="E25" i="19"/>
  <c r="X36" i="19"/>
  <c r="S31" i="19"/>
  <c r="AD25" i="19"/>
  <c r="X44" i="19"/>
  <c r="U55" i="19"/>
  <c r="N59" i="19"/>
  <c r="Z65" i="19"/>
  <c r="AC75" i="19"/>
  <c r="H61" i="19"/>
  <c r="Y54" i="19"/>
  <c r="Z56" i="19"/>
  <c r="J61" i="19"/>
  <c r="AB63" i="19"/>
  <c r="Q19" i="19"/>
  <c r="F31" i="19"/>
  <c r="I31" i="19"/>
  <c r="T27" i="19"/>
  <c r="AE43" i="19"/>
  <c r="S74" i="19"/>
  <c r="I69" i="19"/>
  <c r="E22" i="19"/>
  <c r="M36" i="19"/>
  <c r="D23" i="19"/>
  <c r="S46" i="19"/>
  <c r="W35" i="19"/>
  <c r="AC27" i="19"/>
  <c r="AA18" i="19"/>
  <c r="X21" i="19"/>
  <c r="W27" i="19"/>
  <c r="AB70" i="19"/>
  <c r="AC72" i="19"/>
  <c r="J31" i="19"/>
  <c r="P23" i="19"/>
  <c r="M29" i="19"/>
  <c r="T20" i="19"/>
  <c r="AA19" i="19"/>
  <c r="I66" i="19"/>
  <c r="P60" i="19"/>
  <c r="W18" i="19"/>
  <c r="H20" i="19"/>
  <c r="T31" i="19"/>
  <c r="P20" i="19"/>
  <c r="Z40" i="19"/>
  <c r="N33" i="19"/>
  <c r="I19" i="19"/>
  <c r="E38" i="19"/>
  <c r="T30" i="19"/>
  <c r="N40" i="19"/>
  <c r="W38" i="19"/>
  <c r="R27" i="19"/>
  <c r="AG43" i="19"/>
  <c r="Z43" i="19"/>
  <c r="AA44" i="19"/>
  <c r="G75" i="19"/>
  <c r="AF52" i="19"/>
  <c r="AB27" i="19"/>
  <c r="O29" i="19"/>
  <c r="AC31" i="19"/>
  <c r="AF35" i="19"/>
  <c r="S33" i="19"/>
  <c r="N44" i="19"/>
  <c r="AD36" i="19"/>
  <c r="S27" i="19"/>
  <c r="D24" i="19"/>
  <c r="AF62" i="19"/>
  <c r="AC70" i="19"/>
  <c r="T23" i="19"/>
  <c r="AH19" i="19"/>
  <c r="AD23" i="19"/>
  <c r="I35" i="19"/>
  <c r="AC23" i="19"/>
  <c r="U38" i="19"/>
  <c r="E45" i="19"/>
  <c r="AE31" i="19"/>
  <c r="U59" i="19"/>
  <c r="H73" i="19"/>
  <c r="E53" i="19"/>
  <c r="N21" i="19"/>
  <c r="AB19" i="19"/>
  <c r="I26" i="19"/>
  <c r="AB43" i="19"/>
  <c r="N35" i="19"/>
  <c r="E31" i="19"/>
  <c r="E18" i="19"/>
  <c r="L57" i="19"/>
  <c r="Y27" i="19"/>
  <c r="AH29" i="19"/>
  <c r="AA26" i="19"/>
  <c r="AE28" i="19"/>
  <c r="S30" i="19"/>
  <c r="N67" i="19"/>
  <c r="K55" i="19"/>
  <c r="AD69" i="19"/>
  <c r="I53" i="19"/>
  <c r="AE74" i="19"/>
  <c r="Z64" i="19"/>
  <c r="G52" i="19"/>
  <c r="Y74" i="19"/>
  <c r="P29" i="19"/>
  <c r="AB37" i="19"/>
  <c r="M37" i="19"/>
  <c r="AC30" i="19"/>
  <c r="AD38" i="19"/>
  <c r="Y52" i="19"/>
  <c r="I71" i="19"/>
  <c r="AF19" i="19"/>
  <c r="AB23" i="19"/>
  <c r="AD22" i="19"/>
  <c r="L21" i="19"/>
  <c r="M46" i="19"/>
  <c r="AG33" i="19"/>
  <c r="AH22" i="19"/>
  <c r="AG27" i="19"/>
  <c r="AC36" i="19"/>
  <c r="L72" i="19"/>
  <c r="AC74" i="19"/>
  <c r="I21" i="19"/>
  <c r="AH26" i="19"/>
  <c r="L30" i="19"/>
  <c r="Y40" i="19"/>
  <c r="AD19" i="19"/>
  <c r="P69" i="19"/>
  <c r="Y73" i="19"/>
  <c r="G32" i="19"/>
  <c r="M24" i="19"/>
  <c r="R30" i="19"/>
  <c r="AA25" i="19"/>
  <c r="J34" i="19"/>
  <c r="Z32" i="19"/>
  <c r="AA22" i="19"/>
  <c r="F23" i="19"/>
  <c r="T35" i="19"/>
  <c r="AA31" i="19"/>
  <c r="G33" i="19"/>
  <c r="L25" i="19"/>
  <c r="AH20" i="19"/>
  <c r="S26" i="19"/>
  <c r="T22" i="19"/>
  <c r="P54" i="19"/>
  <c r="AG66" i="19"/>
  <c r="W22" i="19"/>
  <c r="D39" i="19"/>
  <c r="M32" i="19"/>
  <c r="AH33" i="19"/>
  <c r="L34" i="19"/>
  <c r="AB44" i="19"/>
  <c r="Y33" i="19"/>
  <c r="M39" i="19"/>
  <c r="Z28" i="19"/>
  <c r="U67" i="19"/>
  <c r="X64" i="19"/>
  <c r="AC18" i="19"/>
  <c r="AE18" i="19"/>
  <c r="L32" i="19"/>
  <c r="AD39" i="19"/>
  <c r="Y25" i="19"/>
  <c r="Y30" i="19"/>
  <c r="AH46" i="19"/>
  <c r="Y21" i="19"/>
  <c r="P68" i="19"/>
  <c r="AB74" i="19"/>
  <c r="M66" i="19"/>
  <c r="AB25" i="19"/>
  <c r="D27" i="19"/>
  <c r="J20" i="19"/>
  <c r="F20" i="19"/>
  <c r="H46" i="19"/>
  <c r="Z37" i="19"/>
  <c r="G19" i="19"/>
  <c r="Q68" i="19"/>
  <c r="Q25" i="19"/>
  <c r="AA29" i="19"/>
  <c r="P26" i="19"/>
  <c r="AE36" i="19"/>
  <c r="S35" i="19"/>
  <c r="K60" i="19"/>
  <c r="G64" i="19"/>
  <c r="Q58" i="19"/>
  <c r="I61" i="19"/>
  <c r="X70" i="19"/>
  <c r="O55" i="19"/>
  <c r="AE62" i="19"/>
  <c r="X68" i="19"/>
  <c r="AE22" i="19"/>
  <c r="V45" i="19"/>
  <c r="P31" i="19"/>
  <c r="N25" i="19"/>
  <c r="S19" i="19"/>
  <c r="AC59" i="19"/>
  <c r="Y69" i="19"/>
  <c r="N20" i="19"/>
  <c r="J24" i="19"/>
  <c r="T54" i="19"/>
  <c r="S68" i="19"/>
  <c r="AG76" i="19"/>
  <c r="F56" i="19"/>
  <c r="X56" i="19"/>
  <c r="K64" i="19"/>
  <c r="E59" i="19"/>
  <c r="I54" i="19"/>
  <c r="R31" i="19"/>
  <c r="Z24" i="19"/>
  <c r="P45" i="19"/>
  <c r="F26" i="19"/>
  <c r="K28" i="19"/>
  <c r="Q65" i="19"/>
  <c r="Y58" i="19"/>
  <c r="Q22" i="19"/>
  <c r="N18" i="19"/>
  <c r="Q72" i="19"/>
  <c r="M53" i="19"/>
  <c r="AC22" i="19"/>
  <c r="O19" i="19"/>
  <c r="X43" i="19"/>
  <c r="E40" i="19"/>
  <c r="AF20" i="19"/>
  <c r="AG24" i="19"/>
  <c r="Z29" i="19"/>
  <c r="X24" i="19"/>
  <c r="W19" i="19"/>
  <c r="AG25" i="19"/>
  <c r="X42" i="19"/>
  <c r="E42" i="19"/>
  <c r="AG29" i="19"/>
  <c r="M72" i="19"/>
  <c r="J25" i="19"/>
  <c r="V32" i="19"/>
  <c r="M35" i="19"/>
  <c r="T74" i="19"/>
  <c r="D20" i="19"/>
  <c r="M40" i="19"/>
  <c r="E27" i="19"/>
  <c r="AG21" i="19"/>
  <c r="AG56" i="19"/>
  <c r="N19" i="19"/>
  <c r="N23" i="19"/>
  <c r="F36" i="19"/>
  <c r="S39" i="19"/>
  <c r="P73" i="19"/>
  <c r="P22" i="19"/>
  <c r="Y44" i="19"/>
  <c r="Q27" i="19"/>
  <c r="O27" i="19"/>
  <c r="K33" i="19"/>
  <c r="AB32" i="19"/>
  <c r="V38" i="19"/>
  <c r="T46" i="19"/>
  <c r="O41" i="19"/>
  <c r="AD31" i="19"/>
  <c r="AH45" i="19"/>
  <c r="R29" i="19"/>
  <c r="AF27" i="19"/>
  <c r="AA20" i="19"/>
  <c r="H36" i="19"/>
  <c r="K46" i="19"/>
  <c r="Y50" i="19"/>
  <c r="AG49" i="19"/>
  <c r="AH51" i="19"/>
  <c r="S12" i="19"/>
  <c r="J14" i="19"/>
  <c r="G14" i="19"/>
  <c r="I44" i="19"/>
  <c r="V25" i="19"/>
  <c r="H19" i="19"/>
  <c r="AD42" i="19"/>
  <c r="X26" i="19"/>
  <c r="AB46" i="19"/>
  <c r="O49" i="19"/>
  <c r="AH16" i="19"/>
  <c r="V14" i="19"/>
  <c r="L14" i="19"/>
  <c r="O47" i="19"/>
  <c r="M41" i="19"/>
  <c r="H25" i="19"/>
  <c r="AD43" i="19"/>
  <c r="T36" i="19"/>
  <c r="W49" i="19"/>
  <c r="P13" i="19"/>
  <c r="X51" i="19"/>
  <c r="M17" i="19"/>
  <c r="I36" i="19"/>
  <c r="X34" i="19"/>
  <c r="P41" i="19"/>
  <c r="AG46" i="19"/>
  <c r="X33" i="19"/>
  <c r="Q77" i="19"/>
  <c r="O51" i="19"/>
  <c r="U49" i="19"/>
  <c r="M48" i="19"/>
  <c r="V59" i="19"/>
  <c r="T40" i="19"/>
  <c r="W21" i="19"/>
  <c r="H31" i="19"/>
  <c r="M44" i="19"/>
  <c r="AH25" i="19"/>
  <c r="H26" i="19"/>
  <c r="U71" i="19"/>
  <c r="V33" i="19"/>
  <c r="S29" i="19"/>
  <c r="Y34" i="19"/>
  <c r="Q34" i="19"/>
  <c r="H24" i="19"/>
  <c r="X47" i="19"/>
  <c r="AG69" i="19"/>
  <c r="R37" i="19"/>
  <c r="R39" i="19"/>
  <c r="H42" i="19"/>
  <c r="I73" i="19"/>
  <c r="F64" i="19"/>
  <c r="E26" i="19"/>
  <c r="I33" i="19"/>
  <c r="Z33" i="19"/>
  <c r="AG68" i="19"/>
  <c r="AC20" i="19"/>
  <c r="V39" i="19"/>
  <c r="T72" i="19"/>
  <c r="AE33" i="19"/>
  <c r="AG31" i="19"/>
  <c r="L20" i="19"/>
  <c r="O44" i="19"/>
  <c r="N43" i="19"/>
  <c r="AC33" i="19"/>
  <c r="AG62" i="19"/>
  <c r="R24" i="19"/>
  <c r="AG19" i="19"/>
  <c r="G43" i="19"/>
  <c r="Q75" i="19"/>
  <c r="G26" i="19"/>
  <c r="O40" i="19"/>
  <c r="Z39" i="19"/>
  <c r="T26" i="19"/>
  <c r="U61" i="19"/>
  <c r="K27" i="19"/>
  <c r="AC26" i="19"/>
  <c r="AH34" i="19"/>
  <c r="Q32" i="19"/>
  <c r="K20" i="19"/>
  <c r="K18" i="19"/>
  <c r="P42" i="19"/>
  <c r="U39" i="19"/>
  <c r="T38" i="19"/>
  <c r="S45" i="19"/>
  <c r="U35" i="19"/>
  <c r="U20" i="19"/>
  <c r="Y39" i="19"/>
  <c r="AG34" i="19"/>
  <c r="I22" i="19"/>
  <c r="AA39" i="19"/>
  <c r="D40" i="19"/>
  <c r="G27" i="19"/>
  <c r="I41" i="19"/>
  <c r="I27" i="19"/>
  <c r="AA77" i="19"/>
  <c r="AG51" i="19"/>
  <c r="N17" i="19"/>
  <c r="Q17" i="19"/>
  <c r="L17" i="19"/>
  <c r="D77" i="19"/>
  <c r="AF41" i="19"/>
  <c r="L40" i="19"/>
  <c r="J30" i="19"/>
  <c r="N27" i="19"/>
  <c r="AB42" i="19"/>
  <c r="Q35" i="19"/>
  <c r="P14" i="19"/>
  <c r="Y51" i="19"/>
  <c r="Y17" i="19"/>
  <c r="Y16" i="19"/>
  <c r="AB40" i="19"/>
  <c r="AD24" i="19"/>
  <c r="AD18" i="19"/>
  <c r="I40" i="19"/>
  <c r="F19" i="19"/>
  <c r="AA43" i="19"/>
  <c r="AE17" i="19"/>
  <c r="S13" i="19"/>
  <c r="N49" i="19"/>
  <c r="AH39" i="19"/>
  <c r="AF32" i="19"/>
  <c r="AA23" i="19"/>
  <c r="J27" i="19"/>
  <c r="M22" i="19"/>
  <c r="Y35" i="19"/>
  <c r="V13" i="19"/>
  <c r="AD51" i="19"/>
  <c r="AC13" i="19"/>
  <c r="L13" i="19"/>
  <c r="G15" i="19"/>
  <c r="F16" i="19"/>
  <c r="U24" i="19"/>
  <c r="AE45" i="19"/>
  <c r="O20" i="19"/>
  <c r="AG72" i="19"/>
  <c r="AF26" i="19"/>
  <c r="D25" i="19"/>
  <c r="D36" i="19"/>
  <c r="K70" i="19"/>
  <c r="Y32" i="19"/>
  <c r="G39" i="19"/>
  <c r="D74" i="19"/>
  <c r="P18" i="19"/>
  <c r="V31" i="19"/>
  <c r="AG30" i="19"/>
  <c r="N46" i="19"/>
  <c r="H41" i="19"/>
  <c r="D38" i="19"/>
  <c r="E23" i="19"/>
  <c r="Z25" i="19"/>
  <c r="L24" i="19"/>
  <c r="R70" i="19"/>
  <c r="AB55" i="19"/>
  <c r="AA28" i="19"/>
  <c r="Y42" i="19"/>
  <c r="J29" i="19"/>
  <c r="J26" i="19"/>
  <c r="R68" i="19"/>
  <c r="Z26" i="19"/>
  <c r="Z18" i="19"/>
  <c r="I47" i="19"/>
  <c r="AD32" i="19"/>
  <c r="T18" i="19"/>
  <c r="AG22" i="19"/>
  <c r="S44" i="19"/>
  <c r="H34" i="19"/>
  <c r="P40" i="19"/>
  <c r="J44" i="19"/>
  <c r="F29" i="19"/>
  <c r="E30" i="19"/>
  <c r="I45" i="19"/>
  <c r="J22" i="19"/>
  <c r="AG41" i="19"/>
  <c r="O36" i="19"/>
  <c r="U47" i="19"/>
  <c r="L37" i="19"/>
  <c r="J43" i="19"/>
  <c r="H27" i="19"/>
  <c r="Z16" i="19"/>
  <c r="AF13" i="19"/>
  <c r="T17" i="19"/>
  <c r="P48" i="19"/>
  <c r="K49" i="19"/>
  <c r="G77" i="19"/>
  <c r="L18" i="19"/>
  <c r="L35" i="19"/>
  <c r="Q36" i="19"/>
  <c r="X22" i="19"/>
  <c r="T25" i="19"/>
  <c r="X46" i="19"/>
  <c r="Y13" i="19"/>
  <c r="AD77" i="19"/>
  <c r="W14" i="19"/>
  <c r="V51" i="19"/>
  <c r="D19" i="19"/>
  <c r="E41" i="19"/>
  <c r="G42" i="19"/>
  <c r="U32" i="19"/>
  <c r="I42" i="19"/>
  <c r="X41" i="19"/>
  <c r="X16" i="19"/>
  <c r="S15" i="19"/>
  <c r="P49" i="19"/>
  <c r="S32" i="19"/>
  <c r="J42" i="19"/>
  <c r="V22" i="19"/>
  <c r="L22" i="19"/>
  <c r="I20" i="19"/>
  <c r="T37" i="19"/>
  <c r="AF14" i="19"/>
  <c r="T50" i="19"/>
  <c r="T12" i="19"/>
  <c r="J77" i="19"/>
  <c r="G48" i="19"/>
  <c r="F14" i="19"/>
  <c r="R20" i="19"/>
  <c r="T47" i="19"/>
  <c r="H29" i="19"/>
  <c r="M42" i="19"/>
  <c r="D58" i="19"/>
  <c r="T70" i="19"/>
  <c r="T32" i="19"/>
  <c r="Z31" i="19"/>
  <c r="AA74" i="19"/>
  <c r="U25" i="19"/>
  <c r="F27" i="19"/>
  <c r="AF75" i="19"/>
  <c r="AG32" i="19"/>
  <c r="Q43" i="19"/>
  <c r="H38" i="19"/>
  <c r="J23" i="19"/>
  <c r="R44" i="19"/>
  <c r="AB38" i="19"/>
  <c r="T19" i="19"/>
  <c r="F28" i="19"/>
  <c r="O24" i="19"/>
  <c r="G68" i="19"/>
  <c r="AE25" i="19"/>
  <c r="O21" i="19"/>
  <c r="M38" i="19"/>
  <c r="E36" i="19"/>
  <c r="AF18" i="19"/>
  <c r="H56" i="19"/>
  <c r="AD28" i="19"/>
  <c r="Q40" i="19"/>
  <c r="L26" i="19"/>
  <c r="P36" i="19"/>
  <c r="W20" i="19"/>
  <c r="AB22" i="19"/>
  <c r="H37" i="19"/>
  <c r="E37" i="19"/>
  <c r="J40" i="19"/>
  <c r="O26" i="19"/>
  <c r="AD41" i="19"/>
  <c r="L43" i="19"/>
  <c r="AE23" i="19"/>
  <c r="Q42" i="19"/>
  <c r="F44" i="19"/>
  <c r="AE39" i="19"/>
  <c r="AF44" i="19"/>
  <c r="F42" i="19"/>
  <c r="AH32" i="19"/>
  <c r="O35" i="19"/>
  <c r="R16" i="19"/>
  <c r="AB15" i="19"/>
  <c r="O14" i="19"/>
  <c r="U51" i="19"/>
  <c r="K15" i="19"/>
  <c r="F51" i="19"/>
  <c r="AB33" i="19"/>
  <c r="P34" i="19"/>
  <c r="E33" i="19"/>
  <c r="AE38" i="19"/>
  <c r="H39" i="19"/>
  <c r="Y46" i="19"/>
  <c r="W77" i="19"/>
  <c r="P15" i="19"/>
  <c r="V15" i="19"/>
  <c r="AH14" i="19"/>
  <c r="F39" i="19"/>
  <c r="R34" i="19"/>
  <c r="V44" i="19"/>
  <c r="X27" i="19"/>
  <c r="I32" i="19"/>
  <c r="S77" i="19"/>
  <c r="AE51" i="19"/>
  <c r="AB13" i="19"/>
  <c r="X15" i="19"/>
  <c r="Z45" i="19"/>
  <c r="AD47" i="19"/>
  <c r="Y31" i="19"/>
  <c r="AG20" i="19"/>
  <c r="W47" i="19"/>
  <c r="L41" i="19"/>
  <c r="AG13" i="19"/>
  <c r="Q49" i="19"/>
  <c r="Q12" i="19"/>
  <c r="AH73" i="19"/>
  <c r="M74" i="19"/>
  <c r="AB39" i="19"/>
  <c r="Q30" i="19"/>
  <c r="X75" i="19"/>
  <c r="J37" i="19"/>
  <c r="Y41" i="19"/>
  <c r="Y75" i="19"/>
  <c r="AF30" i="19"/>
  <c r="S38" i="19"/>
  <c r="L31" i="19"/>
  <c r="AB20" i="19"/>
  <c r="X39" i="19"/>
  <c r="T61" i="19"/>
  <c r="AH23" i="19"/>
  <c r="AE37" i="19"/>
  <c r="AG36" i="19"/>
  <c r="AE71" i="19"/>
  <c r="AG74" i="19"/>
  <c r="E24" i="19"/>
  <c r="W41" i="19"/>
  <c r="K23" i="19"/>
  <c r="E70" i="19"/>
  <c r="L33" i="19"/>
  <c r="AD45" i="19"/>
  <c r="AC21" i="19"/>
  <c r="AA32" i="19"/>
  <c r="AB45" i="19"/>
  <c r="N34" i="19"/>
  <c r="T43" i="19"/>
  <c r="AE44" i="19"/>
  <c r="AF66" i="19"/>
  <c r="Y19" i="19"/>
  <c r="AH41" i="19"/>
  <c r="P33" i="19"/>
  <c r="AF69" i="19"/>
  <c r="Q20" i="19"/>
  <c r="T39" i="19"/>
  <c r="P24" i="19"/>
  <c r="L47" i="19"/>
  <c r="AE73" i="19"/>
  <c r="AB26" i="19"/>
  <c r="X29" i="19"/>
  <c r="F30" i="19"/>
  <c r="X38" i="19"/>
  <c r="D70" i="19"/>
  <c r="S34" i="19"/>
  <c r="J32" i="19"/>
  <c r="F41" i="19"/>
  <c r="G47" i="19"/>
  <c r="G44" i="19"/>
  <c r="X40" i="19"/>
  <c r="F46" i="19"/>
  <c r="AC37" i="19"/>
  <c r="W30" i="19"/>
  <c r="O22" i="19"/>
  <c r="Q45" i="19"/>
  <c r="AC47" i="19"/>
  <c r="AE34" i="19"/>
  <c r="X32" i="19"/>
  <c r="AH42" i="19"/>
  <c r="K36" i="19"/>
  <c r="Q16" i="19"/>
  <c r="Z17" i="19"/>
  <c r="AH49" i="19"/>
  <c r="R12" i="19"/>
  <c r="M14" i="19"/>
  <c r="H17" i="19"/>
  <c r="AC24" i="19"/>
  <c r="S42" i="19"/>
  <c r="AC44" i="19"/>
  <c r="AD44" i="19"/>
  <c r="U42" i="19"/>
  <c r="AF37" i="19"/>
  <c r="O48" i="19"/>
  <c r="Z15" i="19"/>
  <c r="U16" i="19"/>
  <c r="P12" i="19"/>
  <c r="K39" i="19"/>
  <c r="AH18" i="19"/>
  <c r="D45" i="19"/>
  <c r="I28" i="19"/>
  <c r="F38" i="19"/>
  <c r="Q14" i="19"/>
  <c r="W51" i="19"/>
  <c r="U77" i="19"/>
  <c r="V12" i="19"/>
  <c r="N30" i="19"/>
  <c r="V18" i="19"/>
  <c r="AA40" i="19"/>
  <c r="AC32" i="19"/>
  <c r="U27" i="19"/>
  <c r="Z77" i="19"/>
  <c r="P16" i="19"/>
  <c r="AD15" i="19"/>
  <c r="M50" i="19"/>
  <c r="I49" i="19"/>
  <c r="J13" i="19"/>
  <c r="J50" i="19"/>
  <c r="M28" i="19"/>
  <c r="T62" i="19"/>
  <c r="U21" i="19"/>
  <c r="S22" i="19"/>
  <c r="M47" i="19"/>
  <c r="N24" i="19"/>
  <c r="E72" i="19"/>
  <c r="X35" i="19"/>
  <c r="AC25" i="19"/>
  <c r="AE26" i="19"/>
  <c r="E32" i="19"/>
  <c r="AG35" i="19"/>
  <c r="AA38" i="19"/>
  <c r="X45" i="19"/>
  <c r="G40" i="19"/>
  <c r="X69" i="19"/>
  <c r="E21" i="19"/>
  <c r="AG38" i="19"/>
  <c r="AE46" i="19"/>
  <c r="P71" i="19"/>
  <c r="AE24" i="19"/>
  <c r="AD26" i="19"/>
  <c r="Y29" i="19"/>
  <c r="G18" i="19"/>
  <c r="W75" i="19"/>
  <c r="T24" i="19"/>
  <c r="AA24" i="19"/>
  <c r="U29" i="19"/>
  <c r="N31" i="19"/>
  <c r="AF71" i="19"/>
  <c r="AH21" i="19"/>
  <c r="N42" i="19"/>
  <c r="AE29" i="19"/>
  <c r="S24" i="19"/>
  <c r="G21" i="19"/>
  <c r="AH31" i="19"/>
  <c r="P27" i="19"/>
  <c r="F35" i="19"/>
  <c r="K40" i="19"/>
  <c r="G36" i="19"/>
  <c r="D41" i="19"/>
  <c r="M18" i="19"/>
  <c r="AG47" i="19"/>
  <c r="R33" i="19"/>
  <c r="AA33" i="19"/>
  <c r="AH37" i="19"/>
  <c r="W16" i="19"/>
  <c r="AA13" i="19"/>
  <c r="T48" i="19"/>
  <c r="Y12" i="19"/>
  <c r="L48" i="19"/>
  <c r="D13" i="19"/>
  <c r="N39" i="19"/>
  <c r="V30" i="19"/>
  <c r="U43" i="19"/>
  <c r="N22" i="19"/>
  <c r="Z38" i="19"/>
  <c r="W45" i="19"/>
  <c r="AD50" i="19"/>
  <c r="AB49" i="19"/>
  <c r="R14" i="19"/>
  <c r="M13" i="19"/>
  <c r="M25" i="19"/>
  <c r="AC35" i="19"/>
  <c r="G22" i="19"/>
  <c r="G41" i="19"/>
  <c r="L44" i="19"/>
  <c r="AA51" i="19"/>
  <c r="X50" i="19"/>
  <c r="R50" i="19"/>
  <c r="L51" i="19"/>
  <c r="AF42" i="19"/>
  <c r="AF28" i="19"/>
  <c r="Y36" i="19"/>
  <c r="O42" i="19"/>
  <c r="AC46" i="19"/>
  <c r="R77" i="19"/>
  <c r="N48" i="19"/>
  <c r="Q15" i="19"/>
  <c r="K50" i="19"/>
  <c r="H51" i="19"/>
  <c r="F77" i="19"/>
  <c r="D12" i="19"/>
  <c r="L27" i="19"/>
  <c r="AC28" i="19"/>
  <c r="J35" i="19"/>
  <c r="X37" i="19"/>
  <c r="I23" i="19"/>
  <c r="H49" i="19"/>
  <c r="AF77" i="19"/>
  <c r="U15" i="19"/>
  <c r="X20" i="19"/>
  <c r="T77" i="19"/>
  <c r="Z49" i="19"/>
  <c r="K41" i="19"/>
  <c r="X23" i="19"/>
  <c r="AB50" i="19"/>
  <c r="N12" i="19"/>
  <c r="AD35" i="19"/>
  <c r="Z14" i="19"/>
  <c r="F13" i="19"/>
  <c r="I13" i="19"/>
  <c r="E34" i="19"/>
  <c r="R13" i="19"/>
  <c r="I15" i="19"/>
  <c r="U22" i="19"/>
  <c r="Y67" i="19"/>
  <c r="AE75" i="19"/>
  <c r="AD40" i="19"/>
  <c r="I29" i="19"/>
  <c r="AD29" i="19"/>
  <c r="I24" i="19"/>
  <c r="AG15" i="19"/>
  <c r="U46" i="19"/>
  <c r="T29" i="19"/>
  <c r="N13" i="19"/>
  <c r="W46" i="19"/>
  <c r="O15" i="19"/>
  <c r="U26" i="19"/>
  <c r="V50" i="19"/>
  <c r="H48" i="19"/>
  <c r="M19" i="19"/>
  <c r="O18" i="19"/>
  <c r="AF29" i="19"/>
  <c r="Q33" i="19"/>
  <c r="N14" i="19"/>
  <c r="AF48" i="19"/>
  <c r="AD14" i="19"/>
  <c r="O50" i="19"/>
  <c r="M15" i="19"/>
  <c r="G24" i="19"/>
  <c r="W40" i="19"/>
  <c r="AH30" i="19"/>
  <c r="AH47" i="19"/>
  <c r="V46" i="19"/>
  <c r="T15" i="19"/>
  <c r="T14" i="19"/>
  <c r="O13" i="19"/>
  <c r="X12" i="19"/>
  <c r="R42" i="19"/>
  <c r="AH43" i="19"/>
  <c r="V36" i="19"/>
  <c r="Y23" i="19"/>
  <c r="Q39" i="19"/>
  <c r="X25" i="19"/>
  <c r="Z51" i="19"/>
  <c r="W15" i="19"/>
  <c r="AC48" i="19"/>
  <c r="Q38" i="19"/>
  <c r="AA41" i="19"/>
  <c r="AF39" i="19"/>
  <c r="W50" i="19"/>
  <c r="H15" i="19"/>
  <c r="P28" i="19"/>
  <c r="Z19" i="19"/>
  <c r="U72" i="19"/>
  <c r="R35" i="19"/>
  <c r="AE47" i="19"/>
  <c r="Z35" i="19"/>
  <c r="M43" i="19"/>
  <c r="M77" i="19"/>
  <c r="G20" i="19"/>
  <c r="AH77" i="19"/>
  <c r="L49" i="19"/>
  <c r="U44" i="19"/>
  <c r="U14" i="19"/>
  <c r="W25" i="19"/>
  <c r="AB51" i="19"/>
  <c r="I17" i="19"/>
  <c r="AC38" i="19"/>
  <c r="AH40" i="19"/>
  <c r="P32" i="19"/>
  <c r="AG42" i="19"/>
  <c r="AC49" i="19"/>
  <c r="P50" i="19"/>
  <c r="Y15" i="19"/>
  <c r="Z12" i="19"/>
  <c r="Z41" i="19"/>
  <c r="AF36" i="19"/>
  <c r="N28" i="19"/>
  <c r="H30" i="19"/>
  <c r="T34" i="19"/>
  <c r="AF23" i="19"/>
  <c r="X77" i="19"/>
  <c r="U13" i="19"/>
  <c r="S49" i="19"/>
  <c r="O12" i="19"/>
  <c r="D32" i="19"/>
  <c r="U34" i="19"/>
  <c r="G37" i="19"/>
  <c r="N29" i="19"/>
  <c r="Z47" i="19"/>
  <c r="N37" i="19"/>
  <c r="P51" i="19"/>
  <c r="AE14" i="19"/>
  <c r="N77" i="19"/>
  <c r="K17" i="19"/>
  <c r="R21" i="19"/>
  <c r="T33" i="19"/>
  <c r="I39" i="19"/>
  <c r="Q29" i="19"/>
  <c r="L45" i="19"/>
  <c r="V37" i="19"/>
  <c r="O16" i="19"/>
  <c r="X48" i="19"/>
  <c r="V48" i="19"/>
  <c r="M49" i="19"/>
  <c r="E48" i="19"/>
  <c r="F17" i="19"/>
  <c r="D51" i="19"/>
  <c r="F15" i="19"/>
  <c r="G49" i="19"/>
  <c r="J38" i="19"/>
  <c r="U23" i="19"/>
  <c r="E19" i="19"/>
  <c r="T13" i="19"/>
  <c r="H44" i="19"/>
  <c r="Z50" i="19"/>
  <c r="K43" i="19"/>
  <c r="K26" i="19"/>
  <c r="AB17" i="19"/>
  <c r="AC12" i="19"/>
  <c r="AC40" i="19"/>
  <c r="N41" i="19"/>
  <c r="S17" i="19"/>
  <c r="J12" i="19"/>
  <c r="D16" i="19"/>
  <c r="AF45" i="19"/>
  <c r="AG50" i="19"/>
  <c r="I34" i="19"/>
  <c r="R48" i="19"/>
  <c r="AG16" i="19"/>
  <c r="J49" i="19"/>
  <c r="G50" i="19"/>
  <c r="T44" i="19"/>
  <c r="AE20" i="19"/>
  <c r="S28" i="19"/>
  <c r="V47" i="19"/>
  <c r="V23" i="19"/>
  <c r="G31" i="19"/>
  <c r="AE77" i="19"/>
  <c r="K13" i="19"/>
  <c r="O39" i="19"/>
  <c r="Z13" i="19"/>
  <c r="AA35" i="19"/>
  <c r="I37" i="19"/>
  <c r="N15" i="19"/>
  <c r="U37" i="19"/>
  <c r="U17" i="19"/>
  <c r="E15" i="19"/>
  <c r="Z42" i="19"/>
  <c r="H43" i="19"/>
  <c r="H33" i="19"/>
  <c r="D44" i="19"/>
  <c r="R51" i="19"/>
  <c r="U50" i="19"/>
  <c r="AC51" i="19"/>
  <c r="AG12" i="19"/>
  <c r="AE41" i="19"/>
  <c r="K38" i="19"/>
  <c r="H35" i="19"/>
  <c r="W36" i="19"/>
  <c r="AA42" i="19"/>
  <c r="O37" i="19"/>
  <c r="S16" i="19"/>
  <c r="Z48" i="19"/>
  <c r="W48" i="19"/>
  <c r="AA12" i="19"/>
  <c r="T45" i="19"/>
  <c r="G34" i="19"/>
  <c r="W39" i="19"/>
  <c r="K31" i="19"/>
  <c r="F37" i="19"/>
  <c r="Y43" i="19"/>
  <c r="T16" i="19"/>
  <c r="AH50" i="19"/>
  <c r="W13" i="19"/>
  <c r="L15" i="19"/>
  <c r="P46" i="19"/>
  <c r="AC39" i="19"/>
  <c r="S20" i="19"/>
  <c r="R36" i="19"/>
  <c r="AA47" i="19"/>
  <c r="E43" i="19"/>
  <c r="S48" i="19"/>
  <c r="AF49" i="19"/>
  <c r="AC16" i="19"/>
  <c r="K48" i="19"/>
  <c r="G17" i="19"/>
  <c r="E13" i="19"/>
  <c r="E77" i="19"/>
  <c r="D15" i="19"/>
  <c r="D49" i="19"/>
  <c r="D21" i="19"/>
  <c r="K47" i="19"/>
  <c r="H12" i="19"/>
  <c r="I25" i="19"/>
  <c r="K16" i="19"/>
  <c r="J51" i="19"/>
  <c r="V28" i="19"/>
  <c r="U40" i="19"/>
  <c r="V77" i="19"/>
  <c r="Q47" i="19"/>
  <c r="AF34" i="19"/>
  <c r="D42" i="19"/>
  <c r="V16" i="19"/>
  <c r="AF38" i="19"/>
  <c r="AB29" i="19"/>
  <c r="U45" i="19"/>
  <c r="AF47" i="19"/>
  <c r="Y48" i="19"/>
  <c r="U48" i="19"/>
  <c r="M20" i="19"/>
  <c r="Z20" i="19"/>
  <c r="L29" i="19"/>
  <c r="J39" i="19"/>
  <c r="AD49" i="19"/>
  <c r="J15" i="19"/>
  <c r="E14" i="19"/>
  <c r="F48" i="19"/>
  <c r="Q48" i="19"/>
  <c r="K12" i="19"/>
  <c r="M33" i="19"/>
  <c r="R25" i="19"/>
  <c r="O17" i="19"/>
  <c r="G12" i="19"/>
  <c r="F12" i="19"/>
  <c r="D48" i="19"/>
  <c r="AD34" i="19"/>
  <c r="U30" i="19"/>
  <c r="AG14" i="19"/>
  <c r="H45" i="19"/>
  <c r="W17" i="19"/>
  <c r="L36" i="19"/>
  <c r="AF17" i="19"/>
  <c r="I46" i="19"/>
  <c r="O28" i="19"/>
  <c r="AA14" i="19"/>
  <c r="L16" i="19"/>
  <c r="AE40" i="19"/>
  <c r="AG39" i="19"/>
  <c r="AH15" i="19"/>
  <c r="R49" i="19"/>
  <c r="H16" i="19"/>
  <c r="J48" i="19"/>
  <c r="AA36" i="19"/>
  <c r="Q41" i="19"/>
  <c r="W28" i="19"/>
  <c r="D37" i="19"/>
  <c r="T41" i="19"/>
  <c r="K44" i="19"/>
  <c r="X13" i="19"/>
  <c r="D17" i="19"/>
  <c r="G45" i="19"/>
  <c r="AC50" i="19"/>
  <c r="AG45" i="19"/>
  <c r="X17" i="19"/>
  <c r="U18" i="19"/>
  <c r="P30" i="19"/>
  <c r="AH12" i="19"/>
  <c r="E49" i="19"/>
  <c r="S36" i="19"/>
  <c r="X18" i="19"/>
  <c r="W29" i="19"/>
  <c r="AG77" i="19"/>
  <c r="Q13" i="19"/>
  <c r="T49" i="19"/>
  <c r="AB16" i="19"/>
  <c r="AF12" i="19"/>
  <c r="AA27" i="19"/>
  <c r="M21" i="19"/>
  <c r="AG26" i="19"/>
  <c r="P37" i="19"/>
  <c r="F32" i="19"/>
  <c r="O46" i="19"/>
  <c r="AD48" i="19"/>
  <c r="AG17" i="19"/>
  <c r="AH17" i="19"/>
  <c r="L77" i="19"/>
  <c r="AC34" i="19"/>
  <c r="AH28" i="19"/>
  <c r="Y37" i="19"/>
  <c r="S40" i="19"/>
  <c r="P47" i="19"/>
  <c r="AE50" i="19"/>
  <c r="W24" i="19"/>
  <c r="W44" i="19"/>
  <c r="S14" i="19"/>
  <c r="I14" i="19"/>
  <c r="O45" i="19"/>
  <c r="V43" i="19"/>
  <c r="K34" i="19"/>
  <c r="M34" i="19"/>
  <c r="G46" i="19"/>
  <c r="R18" i="19"/>
  <c r="N16" i="19"/>
  <c r="AB34" i="19"/>
  <c r="R19" i="19"/>
  <c r="AE13" i="19"/>
  <c r="AF24" i="19"/>
  <c r="AF15" i="19"/>
  <c r="N32" i="19"/>
  <c r="J41" i="19"/>
  <c r="K14" i="19"/>
  <c r="G16" i="19"/>
  <c r="W43" i="19"/>
  <c r="AD27" i="19"/>
  <c r="AA45" i="19"/>
  <c r="AD17" i="19"/>
  <c r="AD16" i="19"/>
  <c r="Y49" i="19"/>
  <c r="AB14" i="19"/>
  <c r="K77" i="19"/>
  <c r="AB47" i="19"/>
  <c r="Q44" i="19"/>
  <c r="J47" i="19"/>
  <c r="AC45" i="19"/>
  <c r="Y45" i="19"/>
  <c r="I30" i="19"/>
  <c r="AA48" i="19"/>
  <c r="V17" i="19"/>
  <c r="AH13" i="19"/>
  <c r="M51" i="19"/>
  <c r="K37" i="19"/>
  <c r="N36" i="19"/>
  <c r="E44" i="19"/>
  <c r="X31" i="19"/>
  <c r="J45" i="19"/>
  <c r="AC77" i="19"/>
  <c r="AA16" i="19"/>
  <c r="X49" i="19"/>
  <c r="AD13" i="19"/>
  <c r="M12" i="19"/>
  <c r="R26" i="19"/>
  <c r="K42" i="19"/>
  <c r="H28" i="19"/>
  <c r="T28" i="19"/>
  <c r="R47" i="19"/>
  <c r="AB48" i="19"/>
  <c r="S50" i="19"/>
  <c r="V49" i="19"/>
  <c r="AF50" i="19"/>
  <c r="I77" i="19"/>
  <c r="I51" i="19"/>
  <c r="F49" i="19"/>
  <c r="F50" i="19"/>
  <c r="D50" i="19"/>
  <c r="I12" i="19"/>
  <c r="V20" i="19"/>
  <c r="P44" i="19"/>
  <c r="AC42" i="19"/>
  <c r="AC41" i="19"/>
  <c r="E46" i="19"/>
  <c r="AE49" i="19"/>
  <c r="R17" i="19"/>
  <c r="AF16" i="19"/>
  <c r="H14" i="19"/>
  <c r="R22" i="19"/>
  <c r="AC15" i="19"/>
  <c r="W33" i="19"/>
  <c r="W37" i="19"/>
  <c r="L12" i="19"/>
  <c r="K32" i="19"/>
  <c r="T51" i="19"/>
  <c r="AB24" i="19"/>
  <c r="AB30" i="19"/>
  <c r="AG48" i="19"/>
  <c r="W12" i="19"/>
  <c r="E16" i="19"/>
  <c r="G51" i="19"/>
  <c r="H47" i="19"/>
  <c r="AA49" i="19"/>
  <c r="I48" i="19"/>
  <c r="J28" i="19"/>
  <c r="E73" i="19"/>
  <c r="AD30" i="19"/>
  <c r="N38" i="19"/>
  <c r="R45" i="19"/>
  <c r="D47" i="19"/>
  <c r="V19" i="19"/>
  <c r="AE48" i="19"/>
  <c r="W34" i="19"/>
  <c r="R43" i="19"/>
  <c r="AC14" i="19"/>
  <c r="J46" i="19"/>
  <c r="AH48" i="19"/>
  <c r="Y28" i="19"/>
  <c r="P43" i="19"/>
  <c r="J16" i="19"/>
  <c r="E17" i="19"/>
  <c r="D43" i="19"/>
  <c r="H32" i="19"/>
  <c r="E39" i="19"/>
  <c r="Y77" i="19"/>
  <c r="AE15" i="19"/>
  <c r="AC17" i="19"/>
  <c r="AE16" i="19"/>
  <c r="L50" i="19"/>
  <c r="M31" i="19"/>
  <c r="AF21" i="19"/>
  <c r="D46" i="19"/>
  <c r="L42" i="19"/>
  <c r="AB35" i="19"/>
  <c r="O77" i="19"/>
  <c r="X14" i="19"/>
  <c r="R15" i="19"/>
  <c r="AA17" i="19"/>
  <c r="K51" i="19"/>
  <c r="AH38" i="19"/>
  <c r="Z34" i="19"/>
  <c r="S47" i="19"/>
  <c r="R41" i="19"/>
  <c r="L46" i="19"/>
  <c r="S51" i="19"/>
  <c r="N50" i="19"/>
  <c r="AF51" i="19"/>
  <c r="AD12" i="19"/>
  <c r="J17" i="19"/>
  <c r="O34" i="19"/>
  <c r="X28" i="19"/>
  <c r="F43" i="19"/>
  <c r="F45" i="19"/>
  <c r="F40" i="19"/>
  <c r="P77" i="19"/>
  <c r="Y14" i="19"/>
  <c r="N51" i="19"/>
  <c r="AB12" i="19"/>
  <c r="E50" i="19"/>
  <c r="D14" i="19"/>
  <c r="G13" i="19"/>
  <c r="H50" i="19"/>
  <c r="H13" i="19"/>
  <c r="I50" i="19"/>
  <c r="X71" i="19"/>
  <c r="F22" i="19"/>
  <c r="P17" i="19"/>
  <c r="Q46" i="19"/>
  <c r="F33" i="19"/>
  <c r="O23" i="19"/>
  <c r="AE35" i="19"/>
  <c r="R38" i="19"/>
  <c r="Q51" i="19"/>
  <c r="M16" i="19"/>
  <c r="E20" i="19"/>
  <c r="J36" i="19"/>
  <c r="AA50" i="19"/>
  <c r="Q50" i="19"/>
  <c r="W26" i="19"/>
  <c r="H40" i="19"/>
  <c r="AA15" i="19"/>
  <c r="E12" i="19"/>
  <c r="I38" i="19"/>
  <c r="AC29" i="19"/>
  <c r="AB77" i="19"/>
  <c r="H77" i="19"/>
  <c r="AE12" i="19"/>
  <c r="W42" i="19"/>
  <c r="U12" i="19"/>
  <c r="I16" i="19"/>
  <c r="E51" i="19"/>
  <c r="C40" i="19" l="1"/>
  <c r="C19" i="19"/>
  <c r="A19" i="19" s="1"/>
  <c r="C26" i="19"/>
  <c r="A26" i="19" s="1"/>
  <c r="C73" i="19"/>
  <c r="BQ73" i="19" s="1"/>
  <c r="C42" i="19"/>
  <c r="C74" i="19"/>
  <c r="BQ74" i="19" s="1"/>
  <c r="C32" i="19"/>
  <c r="C14" i="19"/>
  <c r="A14" i="19" s="1"/>
  <c r="BQ14" i="19" s="1"/>
  <c r="C45" i="19"/>
  <c r="A45" i="19" s="1"/>
  <c r="C24" i="19"/>
  <c r="A24" i="19" s="1"/>
  <c r="C48" i="19"/>
  <c r="BQ48" i="19" s="1"/>
  <c r="C65" i="19"/>
  <c r="BQ65" i="19" s="1"/>
  <c r="C13" i="19"/>
  <c r="A13" i="19" s="1"/>
  <c r="BQ13" i="19" s="1"/>
  <c r="C57" i="19"/>
  <c r="BQ57" i="19" s="1"/>
  <c r="C58" i="19"/>
  <c r="BQ58" i="19" s="1"/>
  <c r="C31" i="19"/>
  <c r="C53" i="19"/>
  <c r="BQ53" i="19" s="1"/>
  <c r="C67" i="19"/>
  <c r="BQ67" i="19" s="1"/>
  <c r="C56" i="19"/>
  <c r="BQ56" i="19" s="1"/>
  <c r="C71" i="19"/>
  <c r="BQ71" i="19" s="1"/>
  <c r="C44" i="19"/>
  <c r="A44" i="19" s="1"/>
  <c r="C72" i="19"/>
  <c r="BQ72" i="19" s="1"/>
  <c r="C76" i="19"/>
  <c r="BQ76" i="19" s="1"/>
  <c r="C17" i="19"/>
  <c r="A17" i="19" s="1"/>
  <c r="C70" i="19"/>
  <c r="BQ70" i="19" s="1"/>
  <c r="C49" i="19"/>
  <c r="BQ49" i="19" s="1"/>
  <c r="C43" i="19"/>
  <c r="C41" i="19"/>
  <c r="C35" i="19"/>
  <c r="A35" i="19" s="1"/>
  <c r="C28" i="19"/>
  <c r="C75" i="19"/>
  <c r="BQ75" i="19" s="1"/>
  <c r="C55" i="19"/>
  <c r="BQ55" i="19" s="1"/>
  <c r="C16" i="19"/>
  <c r="A16" i="19" s="1"/>
  <c r="BQ16" i="19" s="1"/>
  <c r="C69" i="19"/>
  <c r="BQ69" i="19" s="1"/>
  <c r="C38" i="19"/>
  <c r="C34" i="19"/>
  <c r="C20" i="19"/>
  <c r="A20" i="19" s="1"/>
  <c r="C12" i="19"/>
  <c r="A12" i="19" s="1"/>
  <c r="BQ12" i="19" s="1"/>
  <c r="C51" i="19"/>
  <c r="BQ51" i="19" s="1"/>
  <c r="C15" i="19"/>
  <c r="A15" i="19" s="1"/>
  <c r="BQ15" i="19" s="1"/>
  <c r="C23" i="19"/>
  <c r="A23" i="19" s="1"/>
  <c r="C50" i="19"/>
  <c r="BQ50" i="19" s="1"/>
  <c r="C30" i="19"/>
  <c r="C59" i="19"/>
  <c r="BQ59" i="19" s="1"/>
  <c r="C61" i="19"/>
  <c r="BQ61" i="19" s="1"/>
  <c r="C60" i="19"/>
  <c r="BQ60" i="19" s="1"/>
  <c r="C46" i="19"/>
  <c r="A46" i="19" s="1"/>
  <c r="C63" i="19"/>
  <c r="BQ63" i="19" s="1"/>
  <c r="C37" i="19"/>
  <c r="C47" i="19"/>
  <c r="BQ47" i="19" s="1"/>
  <c r="C52" i="19"/>
  <c r="BQ52" i="19" s="1"/>
  <c r="AJ78" i="19"/>
  <c r="AK78" i="19"/>
  <c r="AI78" i="19"/>
  <c r="C66" i="19"/>
  <c r="BQ66" i="19" s="1"/>
  <c r="C39" i="19"/>
  <c r="A39" i="19" s="1"/>
  <c r="BQ39" i="19" s="1"/>
  <c r="C25" i="19"/>
  <c r="A25" i="19" s="1"/>
  <c r="BQ25" i="19" s="1"/>
  <c r="C62" i="19"/>
  <c r="BQ62" i="19" s="1"/>
  <c r="C22" i="19"/>
  <c r="A22" i="19" s="1"/>
  <c r="BQ22" i="19" s="1"/>
  <c r="C68" i="19"/>
  <c r="BQ68" i="19" s="1"/>
  <c r="C54" i="19"/>
  <c r="BQ54" i="19" s="1"/>
  <c r="C64" i="19"/>
  <c r="BQ64" i="19" s="1"/>
  <c r="C29" i="19"/>
  <c r="A29" i="19" s="1"/>
  <c r="C77" i="19"/>
  <c r="BQ77" i="19" s="1"/>
  <c r="C21" i="19"/>
  <c r="A21" i="19" s="1"/>
  <c r="BQ21" i="19" s="1"/>
  <c r="C33" i="19"/>
  <c r="A33" i="19" s="1"/>
  <c r="BQ33" i="19" s="1"/>
  <c r="C27" i="19"/>
  <c r="A27" i="19" s="1"/>
  <c r="BQ27" i="19" s="1"/>
  <c r="C18" i="19"/>
  <c r="A18" i="19" s="1"/>
  <c r="BQ18" i="19" s="1"/>
  <c r="A37" i="19"/>
  <c r="A31" i="19"/>
  <c r="G10" i="19"/>
  <c r="A34" i="19"/>
  <c r="A30" i="19"/>
  <c r="K10" i="19"/>
  <c r="A40" i="19"/>
  <c r="U78" i="19"/>
  <c r="H10" i="19"/>
  <c r="D10" i="19"/>
  <c r="I10" i="19"/>
  <c r="A36" i="19"/>
  <c r="BQ36" i="19" s="1"/>
  <c r="L10" i="19"/>
  <c r="F10" i="19"/>
  <c r="A38" i="19"/>
  <c r="N10" i="19"/>
  <c r="J10" i="19"/>
  <c r="AC78" i="19"/>
  <c r="K78" i="19"/>
  <c r="AA78" i="19"/>
  <c r="T78" i="19"/>
  <c r="E78" i="19"/>
  <c r="M78" i="19"/>
  <c r="AF78" i="19"/>
  <c r="R78" i="19"/>
  <c r="A43" i="19"/>
  <c r="AB78" i="19"/>
  <c r="I78" i="19"/>
  <c r="AH78" i="19"/>
  <c r="AG78" i="19"/>
  <c r="M10" i="19"/>
  <c r="A32" i="19"/>
  <c r="AE78" i="19"/>
  <c r="E10" i="19"/>
  <c r="L78" i="19"/>
  <c r="F78" i="19"/>
  <c r="H78" i="19"/>
  <c r="J78" i="19"/>
  <c r="Q78" i="19"/>
  <c r="S78" i="19"/>
  <c r="AD78" i="19"/>
  <c r="G78" i="19"/>
  <c r="O78" i="19"/>
  <c r="X78" i="19"/>
  <c r="V78" i="19"/>
  <c r="A41" i="19"/>
  <c r="W78" i="19"/>
  <c r="D78" i="19"/>
  <c r="P78" i="19"/>
  <c r="A28" i="19"/>
  <c r="A42" i="19"/>
  <c r="Z78" i="19"/>
  <c r="N78" i="19"/>
  <c r="Y78" i="19"/>
  <c r="BQ42" i="19" l="1"/>
  <c r="BQ40" i="19"/>
  <c r="BQ26" i="19"/>
  <c r="BQ19" i="19"/>
  <c r="BQ28" i="19"/>
  <c r="BQ23" i="19"/>
  <c r="BQ32" i="19"/>
  <c r="BQ24" i="19"/>
  <c r="BQ45" i="19"/>
  <c r="BQ34" i="19"/>
  <c r="BQ31" i="19"/>
  <c r="BQ37" i="19"/>
  <c r="BQ44" i="19"/>
  <c r="BQ43" i="19"/>
  <c r="BQ38" i="19"/>
  <c r="BQ41" i="19"/>
  <c r="BQ17" i="19"/>
  <c r="BQ46" i="19"/>
  <c r="BQ30" i="19"/>
  <c r="BQ35" i="19"/>
  <c r="BQ20" i="19"/>
  <c r="C10" i="19"/>
  <c r="C78" i="19"/>
  <c r="N8" i="19" s="1" a="1"/>
  <c r="BQ29" i="19"/>
  <c r="B12" i="14" a="1"/>
  <c r="C13" i="14" l="1"/>
  <c r="K13" i="14"/>
  <c r="S13" i="14"/>
  <c r="D14" i="14"/>
  <c r="L14" i="14"/>
  <c r="T14" i="14"/>
  <c r="E15" i="14"/>
  <c r="M15" i="14"/>
  <c r="U15" i="14"/>
  <c r="F16" i="14"/>
  <c r="N16" i="14"/>
  <c r="V16" i="14"/>
  <c r="G17" i="14"/>
  <c r="O17" i="14"/>
  <c r="W17" i="14"/>
  <c r="H18" i="14"/>
  <c r="P18" i="14"/>
  <c r="X18" i="14"/>
  <c r="I19" i="14"/>
  <c r="Q19" i="14"/>
  <c r="J20" i="14"/>
  <c r="R20" i="14"/>
  <c r="C21" i="14"/>
  <c r="K21" i="14"/>
  <c r="S21" i="14"/>
  <c r="D22" i="14"/>
  <c r="L22" i="14"/>
  <c r="T22" i="14"/>
  <c r="E23" i="14"/>
  <c r="M23" i="14"/>
  <c r="U23" i="14"/>
  <c r="F24" i="14"/>
  <c r="N24" i="14"/>
  <c r="V24" i="14"/>
  <c r="G25" i="14"/>
  <c r="O25" i="14"/>
  <c r="W25" i="14"/>
  <c r="H26" i="14"/>
  <c r="P26" i="14"/>
  <c r="X26" i="14"/>
  <c r="I27" i="14"/>
  <c r="Q27" i="14"/>
  <c r="J28" i="14"/>
  <c r="R28" i="14"/>
  <c r="C29" i="14"/>
  <c r="K29" i="14"/>
  <c r="S29" i="14"/>
  <c r="D30" i="14"/>
  <c r="L30" i="14"/>
  <c r="T30" i="14"/>
  <c r="E31" i="14"/>
  <c r="M31" i="14"/>
  <c r="U31" i="14"/>
  <c r="F32" i="14"/>
  <c r="N32" i="14"/>
  <c r="V32" i="14"/>
  <c r="G33" i="14"/>
  <c r="O33" i="14"/>
  <c r="W33" i="14"/>
  <c r="H34" i="14"/>
  <c r="P34" i="14"/>
  <c r="X34" i="14"/>
  <c r="I35" i="14"/>
  <c r="Q35" i="14"/>
  <c r="J36" i="14"/>
  <c r="R36" i="14"/>
  <c r="C37" i="14"/>
  <c r="K37" i="14"/>
  <c r="S37" i="14"/>
  <c r="D38" i="14"/>
  <c r="L38" i="14"/>
  <c r="T38" i="14"/>
  <c r="E39" i="14"/>
  <c r="M39" i="14"/>
  <c r="U39" i="14"/>
  <c r="F40" i="14"/>
  <c r="N40" i="14"/>
  <c r="V40" i="14"/>
  <c r="G41" i="14"/>
  <c r="O41" i="14"/>
  <c r="W41" i="14"/>
  <c r="H42" i="14"/>
  <c r="D13" i="14"/>
  <c r="L13" i="14"/>
  <c r="T13" i="14"/>
  <c r="E14" i="14"/>
  <c r="M14" i="14"/>
  <c r="U14" i="14"/>
  <c r="F15" i="14"/>
  <c r="N15" i="14"/>
  <c r="V15" i="14"/>
  <c r="G16" i="14"/>
  <c r="O16" i="14"/>
  <c r="W16" i="14"/>
  <c r="H17" i="14"/>
  <c r="P17" i="14"/>
  <c r="X17" i="14"/>
  <c r="I18" i="14"/>
  <c r="Q18" i="14"/>
  <c r="J19" i="14"/>
  <c r="R19" i="14"/>
  <c r="C20" i="14"/>
  <c r="K20" i="14"/>
  <c r="S20" i="14"/>
  <c r="D21" i="14"/>
  <c r="L21" i="14"/>
  <c r="T21" i="14"/>
  <c r="E22" i="14"/>
  <c r="M22" i="14"/>
  <c r="U22" i="14"/>
  <c r="F23" i="14"/>
  <c r="N23" i="14"/>
  <c r="V23" i="14"/>
  <c r="G24" i="14"/>
  <c r="O24" i="14"/>
  <c r="W24" i="14"/>
  <c r="H25" i="14"/>
  <c r="P25" i="14"/>
  <c r="X25" i="14"/>
  <c r="I26" i="14"/>
  <c r="Q26" i="14"/>
  <c r="J27" i="14"/>
  <c r="R27" i="14"/>
  <c r="C28" i="14"/>
  <c r="K28" i="14"/>
  <c r="S28" i="14"/>
  <c r="D29" i="14"/>
  <c r="L29" i="14"/>
  <c r="T29" i="14"/>
  <c r="E30" i="14"/>
  <c r="M30" i="14"/>
  <c r="U30" i="14"/>
  <c r="F31" i="14"/>
  <c r="N31" i="14"/>
  <c r="V31" i="14"/>
  <c r="G32" i="14"/>
  <c r="O32" i="14"/>
  <c r="W32" i="14"/>
  <c r="H33" i="14"/>
  <c r="P33" i="14"/>
  <c r="X33" i="14"/>
  <c r="I34" i="14"/>
  <c r="Q34" i="14"/>
  <c r="J35" i="14"/>
  <c r="R35" i="14"/>
  <c r="C36" i="14"/>
  <c r="K36" i="14"/>
  <c r="S36" i="14"/>
  <c r="D37" i="14"/>
  <c r="L37" i="14"/>
  <c r="T37" i="14"/>
  <c r="E38" i="14"/>
  <c r="M38" i="14"/>
  <c r="U38" i="14"/>
  <c r="F39" i="14"/>
  <c r="N39" i="14"/>
  <c r="V39" i="14"/>
  <c r="G40" i="14"/>
  <c r="O40" i="14"/>
  <c r="W40" i="14"/>
  <c r="H41" i="14"/>
  <c r="P41" i="14"/>
  <c r="X41" i="14"/>
  <c r="I42" i="14"/>
  <c r="E13" i="14"/>
  <c r="M13" i="14"/>
  <c r="U13" i="14"/>
  <c r="F14" i="14"/>
  <c r="N14" i="14"/>
  <c r="V14" i="14"/>
  <c r="G15" i="14"/>
  <c r="O15" i="14"/>
  <c r="W15" i="14"/>
  <c r="H16" i="14"/>
  <c r="P16" i="14"/>
  <c r="X16" i="14"/>
  <c r="I17" i="14"/>
  <c r="Q17" i="14"/>
  <c r="J18" i="14"/>
  <c r="R18" i="14"/>
  <c r="C19" i="14"/>
  <c r="K19" i="14"/>
  <c r="S19" i="14"/>
  <c r="D20" i="14"/>
  <c r="L20" i="14"/>
  <c r="T20" i="14"/>
  <c r="E21" i="14"/>
  <c r="M21" i="14"/>
  <c r="U21" i="14"/>
  <c r="F22" i="14"/>
  <c r="N22" i="14"/>
  <c r="V22" i="14"/>
  <c r="G23" i="14"/>
  <c r="O23" i="14"/>
  <c r="W23" i="14"/>
  <c r="H24" i="14"/>
  <c r="P24" i="14"/>
  <c r="X24" i="14"/>
  <c r="I25" i="14"/>
  <c r="Q25" i="14"/>
  <c r="J26" i="14"/>
  <c r="R26" i="14"/>
  <c r="C27" i="14"/>
  <c r="K27" i="14"/>
  <c r="S27" i="14"/>
  <c r="D28" i="14"/>
  <c r="L28" i="14"/>
  <c r="T28" i="14"/>
  <c r="E29" i="14"/>
  <c r="M29" i="14"/>
  <c r="U29" i="14"/>
  <c r="F30" i="14"/>
  <c r="N30" i="14"/>
  <c r="V30" i="14"/>
  <c r="G31" i="14"/>
  <c r="O31" i="14"/>
  <c r="W31" i="14"/>
  <c r="H32" i="14"/>
  <c r="P32" i="14"/>
  <c r="X32" i="14"/>
  <c r="I33" i="14"/>
  <c r="Q33" i="14"/>
  <c r="J34" i="14"/>
  <c r="R34" i="14"/>
  <c r="C35" i="14"/>
  <c r="K35" i="14"/>
  <c r="S35" i="14"/>
  <c r="D36" i="14"/>
  <c r="L36" i="14"/>
  <c r="F13" i="14"/>
  <c r="N13" i="14"/>
  <c r="V13" i="14"/>
  <c r="G14" i="14"/>
  <c r="O14" i="14"/>
  <c r="W14" i="14"/>
  <c r="H15" i="14"/>
  <c r="P15" i="14"/>
  <c r="X15" i="14"/>
  <c r="I16" i="14"/>
  <c r="Q16" i="14"/>
  <c r="J17" i="14"/>
  <c r="R17" i="14"/>
  <c r="C18" i="14"/>
  <c r="K18" i="14"/>
  <c r="S18" i="14"/>
  <c r="D19" i="14"/>
  <c r="L19" i="14"/>
  <c r="T19" i="14"/>
  <c r="E20" i="14"/>
  <c r="M20" i="14"/>
  <c r="U20" i="14"/>
  <c r="F21" i="14"/>
  <c r="N21" i="14"/>
  <c r="V21" i="14"/>
  <c r="G22" i="14"/>
  <c r="O22" i="14"/>
  <c r="W22" i="14"/>
  <c r="H23" i="14"/>
  <c r="P23" i="14"/>
  <c r="X23" i="14"/>
  <c r="I24" i="14"/>
  <c r="Q24" i="14"/>
  <c r="J25" i="14"/>
  <c r="R25" i="14"/>
  <c r="C26" i="14"/>
  <c r="K26" i="14"/>
  <c r="S26" i="14"/>
  <c r="D27" i="14"/>
  <c r="L27" i="14"/>
  <c r="T27" i="14"/>
  <c r="E28" i="14"/>
  <c r="M28" i="14"/>
  <c r="U28" i="14"/>
  <c r="F29" i="14"/>
  <c r="N29" i="14"/>
  <c r="V29" i="14"/>
  <c r="G30" i="14"/>
  <c r="O30" i="14"/>
  <c r="W30" i="14"/>
  <c r="H31" i="14"/>
  <c r="P31" i="14"/>
  <c r="X31" i="14"/>
  <c r="I32" i="14"/>
  <c r="Q32" i="14"/>
  <c r="J33" i="14"/>
  <c r="R33" i="14"/>
  <c r="C34" i="14"/>
  <c r="K34" i="14"/>
  <c r="S34" i="14"/>
  <c r="D35" i="14"/>
  <c r="L35" i="14"/>
  <c r="T35" i="14"/>
  <c r="E36" i="14"/>
  <c r="M36" i="14"/>
  <c r="U36" i="14"/>
  <c r="F37" i="14"/>
  <c r="N37" i="14"/>
  <c r="V37" i="14"/>
  <c r="G38" i="14"/>
  <c r="O38" i="14"/>
  <c r="W38" i="14"/>
  <c r="H39" i="14"/>
  <c r="P39" i="14"/>
  <c r="X39" i="14"/>
  <c r="I40" i="14"/>
  <c r="Q40" i="14"/>
  <c r="J41" i="14"/>
  <c r="R41" i="14"/>
  <c r="C42" i="14"/>
  <c r="G13" i="14"/>
  <c r="O13" i="14"/>
  <c r="W13" i="14"/>
  <c r="H14" i="14"/>
  <c r="P14" i="14"/>
  <c r="X14" i="14"/>
  <c r="I15" i="14"/>
  <c r="Q15" i="14"/>
  <c r="J16" i="14"/>
  <c r="R16" i="14"/>
  <c r="C17" i="14"/>
  <c r="K17" i="14"/>
  <c r="S17" i="14"/>
  <c r="D18" i="14"/>
  <c r="L18" i="14"/>
  <c r="T18" i="14"/>
  <c r="E19" i="14"/>
  <c r="M19" i="14"/>
  <c r="U19" i="14"/>
  <c r="F20" i="14"/>
  <c r="N20" i="14"/>
  <c r="V20" i="14"/>
  <c r="G21" i="14"/>
  <c r="O21" i="14"/>
  <c r="W21" i="14"/>
  <c r="H22" i="14"/>
  <c r="P22" i="14"/>
  <c r="X22" i="14"/>
  <c r="I23" i="14"/>
  <c r="Q23" i="14"/>
  <c r="J24" i="14"/>
  <c r="R24" i="14"/>
  <c r="C25" i="14"/>
  <c r="K25" i="14"/>
  <c r="S25" i="14"/>
  <c r="D26" i="14"/>
  <c r="L26" i="14"/>
  <c r="T26" i="14"/>
  <c r="E27" i="14"/>
  <c r="M27" i="14"/>
  <c r="U27" i="14"/>
  <c r="F28" i="14"/>
  <c r="N28" i="14"/>
  <c r="V28" i="14"/>
  <c r="G29" i="14"/>
  <c r="O29" i="14"/>
  <c r="W29" i="14"/>
  <c r="H30" i="14"/>
  <c r="P30" i="14"/>
  <c r="X30" i="14"/>
  <c r="I31" i="14"/>
  <c r="Q31" i="14"/>
  <c r="J32" i="14"/>
  <c r="R32" i="14"/>
  <c r="C33" i="14"/>
  <c r="K33" i="14"/>
  <c r="S33" i="14"/>
  <c r="D34" i="14"/>
  <c r="L34" i="14"/>
  <c r="T34" i="14"/>
  <c r="E35" i="14"/>
  <c r="M35" i="14"/>
  <c r="U35" i="14"/>
  <c r="F36" i="14"/>
  <c r="N36" i="14"/>
  <c r="V36" i="14"/>
  <c r="G37" i="14"/>
  <c r="O37" i="14"/>
  <c r="W37" i="14"/>
  <c r="H38" i="14"/>
  <c r="P38" i="14"/>
  <c r="X38" i="14"/>
  <c r="I39" i="14"/>
  <c r="Q39" i="14"/>
  <c r="J40" i="14"/>
  <c r="R40" i="14"/>
  <c r="C41" i="14"/>
  <c r="K41" i="14"/>
  <c r="S41" i="14"/>
  <c r="D42" i="14"/>
  <c r="H13" i="14"/>
  <c r="P13" i="14"/>
  <c r="X13" i="14"/>
  <c r="I14" i="14"/>
  <c r="Q14" i="14"/>
  <c r="J15" i="14"/>
  <c r="R15" i="14"/>
  <c r="C16" i="14"/>
  <c r="K16" i="14"/>
  <c r="S16" i="14"/>
  <c r="D17" i="14"/>
  <c r="L17" i="14"/>
  <c r="T17" i="14"/>
  <c r="E18" i="14"/>
  <c r="M18" i="14"/>
  <c r="U18" i="14"/>
  <c r="F19" i="14"/>
  <c r="N19" i="14"/>
  <c r="V19" i="14"/>
  <c r="G20" i="14"/>
  <c r="O20" i="14"/>
  <c r="W20" i="14"/>
  <c r="H21" i="14"/>
  <c r="P21" i="14"/>
  <c r="X21" i="14"/>
  <c r="I22" i="14"/>
  <c r="Q22" i="14"/>
  <c r="J23" i="14"/>
  <c r="R23" i="14"/>
  <c r="C24" i="14"/>
  <c r="K24" i="14"/>
  <c r="S24" i="14"/>
  <c r="D25" i="14"/>
  <c r="L25" i="14"/>
  <c r="T25" i="14"/>
  <c r="E26" i="14"/>
  <c r="M26" i="14"/>
  <c r="U26" i="14"/>
  <c r="F27" i="14"/>
  <c r="N27" i="14"/>
  <c r="V27" i="14"/>
  <c r="G28" i="14"/>
  <c r="O28" i="14"/>
  <c r="W28" i="14"/>
  <c r="H29" i="14"/>
  <c r="P29" i="14"/>
  <c r="X29" i="14"/>
  <c r="I30" i="14"/>
  <c r="Q30" i="14"/>
  <c r="J31" i="14"/>
  <c r="R31" i="14"/>
  <c r="C32" i="14"/>
  <c r="K32" i="14"/>
  <c r="S32" i="14"/>
  <c r="D33" i="14"/>
  <c r="L33" i="14"/>
  <c r="T33" i="14"/>
  <c r="E34" i="14"/>
  <c r="M34" i="14"/>
  <c r="U34" i="14"/>
  <c r="F35" i="14"/>
  <c r="N35" i="14"/>
  <c r="V35" i="14"/>
  <c r="I13" i="14"/>
  <c r="R14" i="14"/>
  <c r="D16" i="14"/>
  <c r="M17" i="14"/>
  <c r="V18" i="14"/>
  <c r="H20" i="14"/>
  <c r="Q21" i="14"/>
  <c r="C23" i="14"/>
  <c r="L24" i="14"/>
  <c r="U25" i="14"/>
  <c r="G27" i="14"/>
  <c r="P28" i="14"/>
  <c r="K31" i="14"/>
  <c r="T32" i="14"/>
  <c r="F34" i="14"/>
  <c r="O35" i="14"/>
  <c r="P36" i="14"/>
  <c r="I37" i="14"/>
  <c r="R38" i="14"/>
  <c r="K39" i="14"/>
  <c r="D40" i="14"/>
  <c r="T40" i="14"/>
  <c r="M41" i="14"/>
  <c r="F42" i="14"/>
  <c r="P42" i="14"/>
  <c r="X42" i="14"/>
  <c r="I43" i="14"/>
  <c r="Q43" i="14"/>
  <c r="J44" i="14"/>
  <c r="R44" i="14"/>
  <c r="C45" i="14"/>
  <c r="K45" i="14"/>
  <c r="S45" i="14"/>
  <c r="D46" i="14"/>
  <c r="L46" i="14"/>
  <c r="T46" i="14"/>
  <c r="E47" i="14"/>
  <c r="M47" i="14"/>
  <c r="U47" i="14"/>
  <c r="F48" i="14"/>
  <c r="N48" i="14"/>
  <c r="V48" i="14"/>
  <c r="G49" i="14"/>
  <c r="O49" i="14"/>
  <c r="W49" i="14"/>
  <c r="H50" i="14"/>
  <c r="P50" i="14"/>
  <c r="X50" i="14"/>
  <c r="I51" i="14"/>
  <c r="Q51" i="14"/>
  <c r="J52" i="14"/>
  <c r="R52" i="14"/>
  <c r="C53" i="14"/>
  <c r="K53" i="14"/>
  <c r="S53" i="14"/>
  <c r="D54" i="14"/>
  <c r="L54" i="14"/>
  <c r="T54" i="14"/>
  <c r="E55" i="14"/>
  <c r="M55" i="14"/>
  <c r="U55" i="14"/>
  <c r="F56" i="14"/>
  <c r="N56" i="14"/>
  <c r="V56" i="14"/>
  <c r="G57" i="14"/>
  <c r="O57" i="14"/>
  <c r="W57" i="14"/>
  <c r="H58" i="14"/>
  <c r="P58" i="14"/>
  <c r="X58" i="14"/>
  <c r="I59" i="14"/>
  <c r="Q59" i="14"/>
  <c r="J60" i="14"/>
  <c r="R60" i="14"/>
  <c r="C61" i="14"/>
  <c r="K61" i="14"/>
  <c r="S61" i="14"/>
  <c r="D62" i="14"/>
  <c r="L62" i="14"/>
  <c r="T62" i="14"/>
  <c r="J13" i="14"/>
  <c r="S14" i="14"/>
  <c r="E16" i="14"/>
  <c r="N17" i="14"/>
  <c r="W18" i="14"/>
  <c r="I20" i="14"/>
  <c r="R21" i="14"/>
  <c r="D23" i="14"/>
  <c r="M24" i="14"/>
  <c r="V25" i="14"/>
  <c r="H27" i="14"/>
  <c r="Q28" i="14"/>
  <c r="C30" i="14"/>
  <c r="L31" i="14"/>
  <c r="U32" i="14"/>
  <c r="G34" i="14"/>
  <c r="P35" i="14"/>
  <c r="Q36" i="14"/>
  <c r="J37" i="14"/>
  <c r="C38" i="14"/>
  <c r="S38" i="14"/>
  <c r="L39" i="14"/>
  <c r="E40" i="14"/>
  <c r="U40" i="14"/>
  <c r="N41" i="14"/>
  <c r="G42" i="14"/>
  <c r="Q42" i="14"/>
  <c r="J43" i="14"/>
  <c r="R43" i="14"/>
  <c r="C44" i="14"/>
  <c r="K44" i="14"/>
  <c r="S44" i="14"/>
  <c r="D45" i="14"/>
  <c r="L45" i="14"/>
  <c r="T45" i="14"/>
  <c r="E46" i="14"/>
  <c r="M46" i="14"/>
  <c r="U46" i="14"/>
  <c r="F47" i="14"/>
  <c r="N47" i="14"/>
  <c r="V47" i="14"/>
  <c r="G48" i="14"/>
  <c r="O48" i="14"/>
  <c r="W48" i="14"/>
  <c r="H49" i="14"/>
  <c r="P49" i="14"/>
  <c r="X49" i="14"/>
  <c r="I50" i="14"/>
  <c r="Q50" i="14"/>
  <c r="J51" i="14"/>
  <c r="R51" i="14"/>
  <c r="C52" i="14"/>
  <c r="K52" i="14"/>
  <c r="S52" i="14"/>
  <c r="D53" i="14"/>
  <c r="L53" i="14"/>
  <c r="T53" i="14"/>
  <c r="E54" i="14"/>
  <c r="M54" i="14"/>
  <c r="U54" i="14"/>
  <c r="F55" i="14"/>
  <c r="N55" i="14"/>
  <c r="Q13" i="14"/>
  <c r="C15" i="14"/>
  <c r="L16" i="14"/>
  <c r="U17" i="14"/>
  <c r="G19" i="14"/>
  <c r="P20" i="14"/>
  <c r="K23" i="14"/>
  <c r="T24" i="14"/>
  <c r="F26" i="14"/>
  <c r="O27" i="14"/>
  <c r="X28" i="14"/>
  <c r="J30" i="14"/>
  <c r="S31" i="14"/>
  <c r="E33" i="14"/>
  <c r="N34" i="14"/>
  <c r="W35" i="14"/>
  <c r="T36" i="14"/>
  <c r="M37" i="14"/>
  <c r="F38" i="14"/>
  <c r="V38" i="14"/>
  <c r="O39" i="14"/>
  <c r="H40" i="14"/>
  <c r="X40" i="14"/>
  <c r="Q41" i="14"/>
  <c r="J42" i="14"/>
  <c r="R42" i="14"/>
  <c r="C43" i="14"/>
  <c r="K43" i="14"/>
  <c r="S43" i="14"/>
  <c r="D44" i="14"/>
  <c r="L44" i="14"/>
  <c r="T44" i="14"/>
  <c r="E45" i="14"/>
  <c r="M45" i="14"/>
  <c r="U45" i="14"/>
  <c r="F46" i="14"/>
  <c r="N46" i="14"/>
  <c r="V46" i="14"/>
  <c r="G47" i="14"/>
  <c r="O47" i="14"/>
  <c r="W47" i="14"/>
  <c r="H48" i="14"/>
  <c r="P48" i="14"/>
  <c r="X48" i="14"/>
  <c r="I49" i="14"/>
  <c r="Q49" i="14"/>
  <c r="J50" i="14"/>
  <c r="R50" i="14"/>
  <c r="C51" i="14"/>
  <c r="K51" i="14"/>
  <c r="S51" i="14"/>
  <c r="D52" i="14"/>
  <c r="L52" i="14"/>
  <c r="T52" i="14"/>
  <c r="E53" i="14"/>
  <c r="M53" i="14"/>
  <c r="R13" i="14"/>
  <c r="D15" i="14"/>
  <c r="M16" i="14"/>
  <c r="V17" i="14"/>
  <c r="H19" i="14"/>
  <c r="Q20" i="14"/>
  <c r="C22" i="14"/>
  <c r="L23" i="14"/>
  <c r="U24" i="14"/>
  <c r="G26" i="14"/>
  <c r="P27" i="14"/>
  <c r="K30" i="14"/>
  <c r="T31" i="14"/>
  <c r="F33" i="14"/>
  <c r="O34" i="14"/>
  <c r="X35" i="14"/>
  <c r="W36" i="14"/>
  <c r="P37" i="14"/>
  <c r="I38" i="14"/>
  <c r="R39" i="14"/>
  <c r="K40" i="14"/>
  <c r="D41" i="14"/>
  <c r="T41" i="14"/>
  <c r="K42" i="14"/>
  <c r="S42" i="14"/>
  <c r="D43" i="14"/>
  <c r="L43" i="14"/>
  <c r="T43" i="14"/>
  <c r="E44" i="14"/>
  <c r="M44" i="14"/>
  <c r="U44" i="14"/>
  <c r="F45" i="14"/>
  <c r="N45" i="14"/>
  <c r="V45" i="14"/>
  <c r="G46" i="14"/>
  <c r="O46" i="14"/>
  <c r="W46" i="14"/>
  <c r="H47" i="14"/>
  <c r="P47" i="14"/>
  <c r="X47" i="14"/>
  <c r="I48" i="14"/>
  <c r="Q48" i="14"/>
  <c r="J49" i="14"/>
  <c r="R49" i="14"/>
  <c r="C50" i="14"/>
  <c r="K50" i="14"/>
  <c r="S50" i="14"/>
  <c r="D51" i="14"/>
  <c r="L51" i="14"/>
  <c r="T51" i="14"/>
  <c r="E52" i="14"/>
  <c r="M52" i="14"/>
  <c r="U52" i="14"/>
  <c r="F53" i="14"/>
  <c r="N53" i="14"/>
  <c r="V53" i="14"/>
  <c r="G54" i="14"/>
  <c r="O54" i="14"/>
  <c r="W54" i="14"/>
  <c r="H55" i="14"/>
  <c r="P55" i="14"/>
  <c r="X55" i="14"/>
  <c r="I56" i="14"/>
  <c r="Q56" i="14"/>
  <c r="J57" i="14"/>
  <c r="R57" i="14"/>
  <c r="C58" i="14"/>
  <c r="K58" i="14"/>
  <c r="S58" i="14"/>
  <c r="D59" i="14"/>
  <c r="L59" i="14"/>
  <c r="T59" i="14"/>
  <c r="E60" i="14"/>
  <c r="M60" i="14"/>
  <c r="U60" i="14"/>
  <c r="F61" i="14"/>
  <c r="N61" i="14"/>
  <c r="V61" i="14"/>
  <c r="G62" i="14"/>
  <c r="O62" i="14"/>
  <c r="W62" i="14"/>
  <c r="K15" i="14"/>
  <c r="T16" i="14"/>
  <c r="F18" i="14"/>
  <c r="O19" i="14"/>
  <c r="X20" i="14"/>
  <c r="J22" i="14"/>
  <c r="S23" i="14"/>
  <c r="E25" i="14"/>
  <c r="N26" i="14"/>
  <c r="W27" i="14"/>
  <c r="I29" i="14"/>
  <c r="R30" i="14"/>
  <c r="D32" i="14"/>
  <c r="M33" i="14"/>
  <c r="V34" i="14"/>
  <c r="G36" i="14"/>
  <c r="X36" i="14"/>
  <c r="Q37" i="14"/>
  <c r="J38" i="14"/>
  <c r="C39" i="14"/>
  <c r="S39" i="14"/>
  <c r="L40" i="14"/>
  <c r="E41" i="14"/>
  <c r="U41" i="14"/>
  <c r="L42" i="14"/>
  <c r="T42" i="14"/>
  <c r="E43" i="14"/>
  <c r="M43" i="14"/>
  <c r="U43" i="14"/>
  <c r="F44" i="14"/>
  <c r="N44" i="14"/>
  <c r="V44" i="14"/>
  <c r="G45" i="14"/>
  <c r="O45" i="14"/>
  <c r="W45" i="14"/>
  <c r="H46" i="14"/>
  <c r="P46" i="14"/>
  <c r="X46" i="14"/>
  <c r="I47" i="14"/>
  <c r="Q47" i="14"/>
  <c r="J48" i="14"/>
  <c r="R48" i="14"/>
  <c r="C49" i="14"/>
  <c r="K49" i="14"/>
  <c r="S49" i="14"/>
  <c r="D50" i="14"/>
  <c r="L50" i="14"/>
  <c r="T50" i="14"/>
  <c r="E51" i="14"/>
  <c r="M51" i="14"/>
  <c r="U51" i="14"/>
  <c r="F52" i="14"/>
  <c r="N52" i="14"/>
  <c r="V52" i="14"/>
  <c r="G53" i="14"/>
  <c r="O53" i="14"/>
  <c r="W53" i="14"/>
  <c r="C14" i="14"/>
  <c r="L15" i="14"/>
  <c r="U16" i="14"/>
  <c r="G18" i="14"/>
  <c r="P19" i="14"/>
  <c r="K22" i="14"/>
  <c r="T23" i="14"/>
  <c r="F25" i="14"/>
  <c r="O26" i="14"/>
  <c r="X27" i="14"/>
  <c r="J29" i="14"/>
  <c r="S30" i="14"/>
  <c r="E32" i="14"/>
  <c r="N33" i="14"/>
  <c r="W34" i="14"/>
  <c r="H36" i="14"/>
  <c r="R37" i="14"/>
  <c r="K38" i="14"/>
  <c r="D39" i="14"/>
  <c r="T39" i="14"/>
  <c r="M40" i="14"/>
  <c r="F41" i="14"/>
  <c r="V41" i="14"/>
  <c r="M42" i="14"/>
  <c r="U42" i="14"/>
  <c r="F43" i="14"/>
  <c r="N43" i="14"/>
  <c r="V43" i="14"/>
  <c r="G44" i="14"/>
  <c r="O44" i="14"/>
  <c r="W44" i="14"/>
  <c r="H45" i="14"/>
  <c r="P45" i="14"/>
  <c r="X45" i="14"/>
  <c r="I46" i="14"/>
  <c r="Q46" i="14"/>
  <c r="J47" i="14"/>
  <c r="R47" i="14"/>
  <c r="C48" i="14"/>
  <c r="K48" i="14"/>
  <c r="S48" i="14"/>
  <c r="D49" i="14"/>
  <c r="L49" i="14"/>
  <c r="T49" i="14"/>
  <c r="E50" i="14"/>
  <c r="M50" i="14"/>
  <c r="U50" i="14"/>
  <c r="F51" i="14"/>
  <c r="N51" i="14"/>
  <c r="V51" i="14"/>
  <c r="G52" i="14"/>
  <c r="O52" i="14"/>
  <c r="W52" i="14"/>
  <c r="H53" i="14"/>
  <c r="P53" i="14"/>
  <c r="X53" i="14"/>
  <c r="J14" i="14"/>
  <c r="S15" i="14"/>
  <c r="E17" i="14"/>
  <c r="N18" i="14"/>
  <c r="W19" i="14"/>
  <c r="I21" i="14"/>
  <c r="R22" i="14"/>
  <c r="D24" i="14"/>
  <c r="M25" i="14"/>
  <c r="V26" i="14"/>
  <c r="H28" i="14"/>
  <c r="Q29" i="14"/>
  <c r="C31" i="14"/>
  <c r="L32" i="14"/>
  <c r="U33" i="14"/>
  <c r="G35" i="14"/>
  <c r="I36" i="14"/>
  <c r="E37" i="14"/>
  <c r="U37" i="14"/>
  <c r="N38" i="14"/>
  <c r="G39" i="14"/>
  <c r="W39" i="14"/>
  <c r="P40" i="14"/>
  <c r="I41" i="14"/>
  <c r="N42" i="14"/>
  <c r="V42" i="14"/>
  <c r="G43" i="14"/>
  <c r="O43" i="14"/>
  <c r="W43" i="14"/>
  <c r="H44" i="14"/>
  <c r="P44" i="14"/>
  <c r="X44" i="14"/>
  <c r="I45" i="14"/>
  <c r="Q45" i="14"/>
  <c r="J46" i="14"/>
  <c r="R46" i="14"/>
  <c r="C47" i="14"/>
  <c r="K47" i="14"/>
  <c r="S47" i="14"/>
  <c r="D48" i="14"/>
  <c r="K14" i="14"/>
  <c r="N25" i="14"/>
  <c r="O36" i="14"/>
  <c r="E42" i="14"/>
  <c r="T47" i="14"/>
  <c r="M49" i="14"/>
  <c r="V50" i="14"/>
  <c r="H52" i="14"/>
  <c r="Q53" i="14"/>
  <c r="J54" i="14"/>
  <c r="X54" i="14"/>
  <c r="L55" i="14"/>
  <c r="L56" i="14"/>
  <c r="W56" i="14"/>
  <c r="K57" i="14"/>
  <c r="U57" i="14"/>
  <c r="I58" i="14"/>
  <c r="T58" i="14"/>
  <c r="G59" i="14"/>
  <c r="R59" i="14"/>
  <c r="F60" i="14"/>
  <c r="P60" i="14"/>
  <c r="D61" i="14"/>
  <c r="O61" i="14"/>
  <c r="M62" i="14"/>
  <c r="X62" i="14"/>
  <c r="I63" i="14"/>
  <c r="Q63" i="14"/>
  <c r="J64" i="14"/>
  <c r="R64" i="14"/>
  <c r="C65" i="14"/>
  <c r="K65" i="14"/>
  <c r="S65" i="14"/>
  <c r="D66" i="14"/>
  <c r="L66" i="14"/>
  <c r="T66" i="14"/>
  <c r="E67" i="14"/>
  <c r="M67" i="14"/>
  <c r="U67" i="14"/>
  <c r="F68" i="14"/>
  <c r="N68" i="14"/>
  <c r="V68" i="14"/>
  <c r="G69" i="14"/>
  <c r="O69" i="14"/>
  <c r="W69" i="14"/>
  <c r="H70" i="14"/>
  <c r="P70" i="14"/>
  <c r="X70" i="14"/>
  <c r="I71" i="14"/>
  <c r="Q71" i="14"/>
  <c r="J72" i="14"/>
  <c r="R72" i="14"/>
  <c r="C73" i="14"/>
  <c r="K73" i="14"/>
  <c r="S73" i="14"/>
  <c r="D74" i="14"/>
  <c r="L74" i="14"/>
  <c r="T74" i="14"/>
  <c r="E75" i="14"/>
  <c r="M75" i="14"/>
  <c r="U75" i="14"/>
  <c r="F76" i="14"/>
  <c r="N76" i="14"/>
  <c r="V76" i="14"/>
  <c r="G77" i="14"/>
  <c r="O77" i="14"/>
  <c r="W77" i="14"/>
  <c r="H78" i="14"/>
  <c r="P78" i="14"/>
  <c r="X78" i="14"/>
  <c r="I79" i="14"/>
  <c r="Q79" i="14"/>
  <c r="J80" i="14"/>
  <c r="R80" i="14"/>
  <c r="C81" i="14"/>
  <c r="K81" i="14"/>
  <c r="S81" i="14"/>
  <c r="D82" i="14"/>
  <c r="L82" i="14"/>
  <c r="T82" i="14"/>
  <c r="E83" i="14"/>
  <c r="M83" i="14"/>
  <c r="U83" i="14"/>
  <c r="T15" i="14"/>
  <c r="W26" i="14"/>
  <c r="H37" i="14"/>
  <c r="O42" i="14"/>
  <c r="J45" i="14"/>
  <c r="E48" i="14"/>
  <c r="N49" i="14"/>
  <c r="W50" i="14"/>
  <c r="I52" i="14"/>
  <c r="R53" i="14"/>
  <c r="K54" i="14"/>
  <c r="O55" i="14"/>
  <c r="C56" i="14"/>
  <c r="M56" i="14"/>
  <c r="X56" i="14"/>
  <c r="L57" i="14"/>
  <c r="V57" i="14"/>
  <c r="J58" i="14"/>
  <c r="U58" i="14"/>
  <c r="H59" i="14"/>
  <c r="S59" i="14"/>
  <c r="G60" i="14"/>
  <c r="Q60" i="14"/>
  <c r="E61" i="14"/>
  <c r="P61" i="14"/>
  <c r="C62" i="14"/>
  <c r="N62" i="14"/>
  <c r="J63" i="14"/>
  <c r="R63" i="14"/>
  <c r="C64" i="14"/>
  <c r="K64" i="14"/>
  <c r="S64" i="14"/>
  <c r="D65" i="14"/>
  <c r="L65" i="14"/>
  <c r="T65" i="14"/>
  <c r="E66" i="14"/>
  <c r="M66" i="14"/>
  <c r="U66" i="14"/>
  <c r="F67" i="14"/>
  <c r="N67" i="14"/>
  <c r="V67" i="14"/>
  <c r="G68" i="14"/>
  <c r="O68" i="14"/>
  <c r="W68" i="14"/>
  <c r="H69" i="14"/>
  <c r="P69" i="14"/>
  <c r="X69" i="14"/>
  <c r="I70" i="14"/>
  <c r="Q70" i="14"/>
  <c r="J71" i="14"/>
  <c r="R71" i="14"/>
  <c r="C72" i="14"/>
  <c r="K72" i="14"/>
  <c r="S72" i="14"/>
  <c r="D73" i="14"/>
  <c r="L73" i="14"/>
  <c r="T73" i="14"/>
  <c r="E74" i="14"/>
  <c r="M74" i="14"/>
  <c r="U74" i="14"/>
  <c r="F75" i="14"/>
  <c r="N75" i="14"/>
  <c r="V75" i="14"/>
  <c r="G76" i="14"/>
  <c r="O76" i="14"/>
  <c r="W76" i="14"/>
  <c r="H77" i="14"/>
  <c r="P77" i="14"/>
  <c r="X77" i="14"/>
  <c r="I78" i="14"/>
  <c r="Q78" i="14"/>
  <c r="J79" i="14"/>
  <c r="R79" i="14"/>
  <c r="C80" i="14"/>
  <c r="K80" i="14"/>
  <c r="S80" i="14"/>
  <c r="D81" i="14"/>
  <c r="L81" i="14"/>
  <c r="T81" i="14"/>
  <c r="E82" i="14"/>
  <c r="M82" i="14"/>
  <c r="U82" i="14"/>
  <c r="F83" i="14"/>
  <c r="N83" i="14"/>
  <c r="V83" i="14"/>
  <c r="F17" i="14"/>
  <c r="I28" i="14"/>
  <c r="X37" i="14"/>
  <c r="W42" i="14"/>
  <c r="R45" i="14"/>
  <c r="L48" i="14"/>
  <c r="U49" i="14"/>
  <c r="G51" i="14"/>
  <c r="P52" i="14"/>
  <c r="U53" i="14"/>
  <c r="N54" i="14"/>
  <c r="C55" i="14"/>
  <c r="Q55" i="14"/>
  <c r="D56" i="14"/>
  <c r="O56" i="14"/>
  <c r="C57" i="14"/>
  <c r="M57" i="14"/>
  <c r="X57" i="14"/>
  <c r="L58" i="14"/>
  <c r="V58" i="14"/>
  <c r="J59" i="14"/>
  <c r="U59" i="14"/>
  <c r="H60" i="14"/>
  <c r="S60" i="14"/>
  <c r="G61" i="14"/>
  <c r="Q61" i="14"/>
  <c r="E62" i="14"/>
  <c r="P62" i="14"/>
  <c r="C63" i="14"/>
  <c r="K63" i="14"/>
  <c r="S63" i="14"/>
  <c r="D64" i="14"/>
  <c r="L64" i="14"/>
  <c r="T64" i="14"/>
  <c r="E65" i="14"/>
  <c r="M65" i="14"/>
  <c r="U65" i="14"/>
  <c r="F66" i="14"/>
  <c r="N66" i="14"/>
  <c r="V66" i="14"/>
  <c r="G67" i="14"/>
  <c r="O67" i="14"/>
  <c r="W67" i="14"/>
  <c r="H68" i="14"/>
  <c r="P68" i="14"/>
  <c r="X68" i="14"/>
  <c r="I69" i="14"/>
  <c r="Q69" i="14"/>
  <c r="J70" i="14"/>
  <c r="R70" i="14"/>
  <c r="C71" i="14"/>
  <c r="K71" i="14"/>
  <c r="S71" i="14"/>
  <c r="D72" i="14"/>
  <c r="L72" i="14"/>
  <c r="T72" i="14"/>
  <c r="E73" i="14"/>
  <c r="M73" i="14"/>
  <c r="U73" i="14"/>
  <c r="F74" i="14"/>
  <c r="N74" i="14"/>
  <c r="V74" i="14"/>
  <c r="G75" i="14"/>
  <c r="O75" i="14"/>
  <c r="W75" i="14"/>
  <c r="H76" i="14"/>
  <c r="P76" i="14"/>
  <c r="X76" i="14"/>
  <c r="I77" i="14"/>
  <c r="Q77" i="14"/>
  <c r="J78" i="14"/>
  <c r="R78" i="14"/>
  <c r="C79" i="14"/>
  <c r="K79" i="14"/>
  <c r="S79" i="14"/>
  <c r="D80" i="14"/>
  <c r="L80" i="14"/>
  <c r="T80" i="14"/>
  <c r="E81" i="14"/>
  <c r="M81" i="14"/>
  <c r="U81" i="14"/>
  <c r="F82" i="14"/>
  <c r="N82" i="14"/>
  <c r="O18" i="14"/>
  <c r="R29" i="14"/>
  <c r="Q38" i="14"/>
  <c r="H43" i="14"/>
  <c r="C46" i="14"/>
  <c r="M48" i="14"/>
  <c r="V49" i="14"/>
  <c r="H51" i="14"/>
  <c r="Q52" i="14"/>
  <c r="P54" i="14"/>
  <c r="D55" i="14"/>
  <c r="R55" i="14"/>
  <c r="E56" i="14"/>
  <c r="P56" i="14"/>
  <c r="D57" i="14"/>
  <c r="N57" i="14"/>
  <c r="M58" i="14"/>
  <c r="W58" i="14"/>
  <c r="K59" i="14"/>
  <c r="V59" i="14"/>
  <c r="I60" i="14"/>
  <c r="T60" i="14"/>
  <c r="H61" i="14"/>
  <c r="R61" i="14"/>
  <c r="F62" i="14"/>
  <c r="Q62" i="14"/>
  <c r="D63" i="14"/>
  <c r="L63" i="14"/>
  <c r="T63" i="14"/>
  <c r="E64" i="14"/>
  <c r="M64" i="14"/>
  <c r="U64" i="14"/>
  <c r="F65" i="14"/>
  <c r="N65" i="14"/>
  <c r="V65" i="14"/>
  <c r="G66" i="14"/>
  <c r="O66" i="14"/>
  <c r="W66" i="14"/>
  <c r="H67" i="14"/>
  <c r="P67" i="14"/>
  <c r="X67" i="14"/>
  <c r="I68" i="14"/>
  <c r="Q68" i="14"/>
  <c r="J69" i="14"/>
  <c r="R69" i="14"/>
  <c r="C70" i="14"/>
  <c r="K70" i="14"/>
  <c r="S70" i="14"/>
  <c r="D71" i="14"/>
  <c r="L71" i="14"/>
  <c r="T71" i="14"/>
  <c r="E72" i="14"/>
  <c r="M72" i="14"/>
  <c r="U72" i="14"/>
  <c r="F73" i="14"/>
  <c r="N73" i="14"/>
  <c r="V73" i="14"/>
  <c r="G74" i="14"/>
  <c r="O74" i="14"/>
  <c r="W74" i="14"/>
  <c r="H75" i="14"/>
  <c r="P75" i="14"/>
  <c r="X75" i="14"/>
  <c r="I76" i="14"/>
  <c r="Q76" i="14"/>
  <c r="J77" i="14"/>
  <c r="R77" i="14"/>
  <c r="C78" i="14"/>
  <c r="K78" i="14"/>
  <c r="S78" i="14"/>
  <c r="D79" i="14"/>
  <c r="L79" i="14"/>
  <c r="T79" i="14"/>
  <c r="E80" i="14"/>
  <c r="M80" i="14"/>
  <c r="U80" i="14"/>
  <c r="F81" i="14"/>
  <c r="X19" i="14"/>
  <c r="D31" i="14"/>
  <c r="J39" i="14"/>
  <c r="P43" i="14"/>
  <c r="K46" i="14"/>
  <c r="T48" i="14"/>
  <c r="F50" i="14"/>
  <c r="O51" i="14"/>
  <c r="X52" i="14"/>
  <c r="C54" i="14"/>
  <c r="Q54" i="14"/>
  <c r="G55" i="14"/>
  <c r="S55" i="14"/>
  <c r="G56" i="14"/>
  <c r="R56" i="14"/>
  <c r="E57" i="14"/>
  <c r="P57" i="14"/>
  <c r="D58" i="14"/>
  <c r="N58" i="14"/>
  <c r="M59" i="14"/>
  <c r="W59" i="14"/>
  <c r="K60" i="14"/>
  <c r="V60" i="14"/>
  <c r="I61" i="14"/>
  <c r="T61" i="14"/>
  <c r="H62" i="14"/>
  <c r="R62" i="14"/>
  <c r="E63" i="14"/>
  <c r="M63" i="14"/>
  <c r="U63" i="14"/>
  <c r="F64" i="14"/>
  <c r="N64" i="14"/>
  <c r="V64" i="14"/>
  <c r="G65" i="14"/>
  <c r="O65" i="14"/>
  <c r="W65" i="14"/>
  <c r="H66" i="14"/>
  <c r="P66" i="14"/>
  <c r="X66" i="14"/>
  <c r="I67" i="14"/>
  <c r="Q67" i="14"/>
  <c r="J68" i="14"/>
  <c r="R68" i="14"/>
  <c r="C69" i="14"/>
  <c r="K69" i="14"/>
  <c r="S69" i="14"/>
  <c r="D70" i="14"/>
  <c r="L70" i="14"/>
  <c r="T70" i="14"/>
  <c r="E71" i="14"/>
  <c r="M71" i="14"/>
  <c r="U71" i="14"/>
  <c r="F72" i="14"/>
  <c r="N72" i="14"/>
  <c r="V72" i="14"/>
  <c r="G73" i="14"/>
  <c r="O73" i="14"/>
  <c r="W73" i="14"/>
  <c r="H74" i="14"/>
  <c r="P74" i="14"/>
  <c r="X74" i="14"/>
  <c r="I75" i="14"/>
  <c r="Q75" i="14"/>
  <c r="J76" i="14"/>
  <c r="R76" i="14"/>
  <c r="C77" i="14"/>
  <c r="K77" i="14"/>
  <c r="S77" i="14"/>
  <c r="D78" i="14"/>
  <c r="L78" i="14"/>
  <c r="T78" i="14"/>
  <c r="E79" i="14"/>
  <c r="M79" i="14"/>
  <c r="U79" i="14"/>
  <c r="F80" i="14"/>
  <c r="N80" i="14"/>
  <c r="V80" i="14"/>
  <c r="G81" i="14"/>
  <c r="J21" i="14"/>
  <c r="M32" i="14"/>
  <c r="C40" i="14"/>
  <c r="X43" i="14"/>
  <c r="S46" i="14"/>
  <c r="U48" i="14"/>
  <c r="G50" i="14"/>
  <c r="P51" i="14"/>
  <c r="F54" i="14"/>
  <c r="R54" i="14"/>
  <c r="I55" i="14"/>
  <c r="T55" i="14"/>
  <c r="H56" i="14"/>
  <c r="S56" i="14"/>
  <c r="F57" i="14"/>
  <c r="Q57" i="14"/>
  <c r="E58" i="14"/>
  <c r="O58" i="14"/>
  <c r="C59" i="14"/>
  <c r="N59" i="14"/>
  <c r="X59" i="14"/>
  <c r="L60" i="14"/>
  <c r="W60" i="14"/>
  <c r="J61" i="14"/>
  <c r="U61" i="14"/>
  <c r="I62" i="14"/>
  <c r="S62" i="14"/>
  <c r="F63" i="14"/>
  <c r="N63" i="14"/>
  <c r="V63" i="14"/>
  <c r="G64" i="14"/>
  <c r="O64" i="14"/>
  <c r="W64" i="14"/>
  <c r="H65" i="14"/>
  <c r="P65" i="14"/>
  <c r="X65" i="14"/>
  <c r="I66" i="14"/>
  <c r="Q66" i="14"/>
  <c r="J67" i="14"/>
  <c r="R67" i="14"/>
  <c r="C68" i="14"/>
  <c r="K68" i="14"/>
  <c r="S68" i="14"/>
  <c r="D69" i="14"/>
  <c r="L69" i="14"/>
  <c r="T69" i="14"/>
  <c r="E70" i="14"/>
  <c r="M70" i="14"/>
  <c r="U70" i="14"/>
  <c r="F71" i="14"/>
  <c r="N71" i="14"/>
  <c r="V71" i="14"/>
  <c r="G72" i="14"/>
  <c r="O72" i="14"/>
  <c r="W72" i="14"/>
  <c r="H73" i="14"/>
  <c r="P73" i="14"/>
  <c r="X73" i="14"/>
  <c r="I74" i="14"/>
  <c r="Q74" i="14"/>
  <c r="J75" i="14"/>
  <c r="R75" i="14"/>
  <c r="C76" i="14"/>
  <c r="K76" i="14"/>
  <c r="S76" i="14"/>
  <c r="D77" i="14"/>
  <c r="L77" i="14"/>
  <c r="T77" i="14"/>
  <c r="E78" i="14"/>
  <c r="M78" i="14"/>
  <c r="U78" i="14"/>
  <c r="F79" i="14"/>
  <c r="N79" i="14"/>
  <c r="V79" i="14"/>
  <c r="G80" i="14"/>
  <c r="O80" i="14"/>
  <c r="W80" i="14"/>
  <c r="S22" i="14"/>
  <c r="V33" i="14"/>
  <c r="S40" i="14"/>
  <c r="I44" i="14"/>
  <c r="D47" i="14"/>
  <c r="E49" i="14"/>
  <c r="N50" i="14"/>
  <c r="W51" i="14"/>
  <c r="I53" i="14"/>
  <c r="H54" i="14"/>
  <c r="S54" i="14"/>
  <c r="J55" i="14"/>
  <c r="V55" i="14"/>
  <c r="J56" i="14"/>
  <c r="T56" i="14"/>
  <c r="H57" i="14"/>
  <c r="S57" i="14"/>
  <c r="F58" i="14"/>
  <c r="Q58" i="14"/>
  <c r="E59" i="14"/>
  <c r="O59" i="14"/>
  <c r="C60" i="14"/>
  <c r="N60" i="14"/>
  <c r="X60" i="14"/>
  <c r="L61" i="14"/>
  <c r="W61" i="14"/>
  <c r="J62" i="14"/>
  <c r="U62" i="14"/>
  <c r="G63" i="14"/>
  <c r="O63" i="14"/>
  <c r="W63" i="14"/>
  <c r="H64" i="14"/>
  <c r="P64" i="14"/>
  <c r="X64" i="14"/>
  <c r="I65" i="14"/>
  <c r="Q65" i="14"/>
  <c r="J66" i="14"/>
  <c r="R66" i="14"/>
  <c r="C67" i="14"/>
  <c r="K67" i="14"/>
  <c r="S67" i="14"/>
  <c r="D68" i="14"/>
  <c r="L68" i="14"/>
  <c r="T68" i="14"/>
  <c r="E69" i="14"/>
  <c r="M69" i="14"/>
  <c r="U69" i="14"/>
  <c r="F70" i="14"/>
  <c r="N70" i="14"/>
  <c r="V70" i="14"/>
  <c r="G71" i="14"/>
  <c r="O71" i="14"/>
  <c r="W71" i="14"/>
  <c r="H72" i="14"/>
  <c r="P72" i="14"/>
  <c r="X72" i="14"/>
  <c r="I73" i="14"/>
  <c r="Q73" i="14"/>
  <c r="J74" i="14"/>
  <c r="R74" i="14"/>
  <c r="C75" i="14"/>
  <c r="K75" i="14"/>
  <c r="E24" i="14"/>
  <c r="H35" i="14"/>
  <c r="L41" i="14"/>
  <c r="Q44" i="14"/>
  <c r="L47" i="14"/>
  <c r="F49" i="14"/>
  <c r="O50" i="14"/>
  <c r="X51" i="14"/>
  <c r="J53" i="14"/>
  <c r="I54" i="14"/>
  <c r="V54" i="14"/>
  <c r="K55" i="14"/>
  <c r="W55" i="14"/>
  <c r="K56" i="14"/>
  <c r="U56" i="14"/>
  <c r="I57" i="14"/>
  <c r="T57" i="14"/>
  <c r="G58" i="14"/>
  <c r="R58" i="14"/>
  <c r="F59" i="14"/>
  <c r="P59" i="14"/>
  <c r="D60" i="14"/>
  <c r="O60" i="14"/>
  <c r="M61" i="14"/>
  <c r="X61" i="14"/>
  <c r="K62" i="14"/>
  <c r="V62" i="14"/>
  <c r="H63" i="14"/>
  <c r="P63" i="14"/>
  <c r="X63" i="14"/>
  <c r="I64" i="14"/>
  <c r="Q64" i="14"/>
  <c r="J65" i="14"/>
  <c r="R65" i="14"/>
  <c r="C66" i="14"/>
  <c r="K66" i="14"/>
  <c r="S66" i="14"/>
  <c r="D67" i="14"/>
  <c r="L67" i="14"/>
  <c r="T67" i="14"/>
  <c r="E68" i="14"/>
  <c r="M68" i="14"/>
  <c r="U68" i="14"/>
  <c r="F69" i="14"/>
  <c r="N69" i="14"/>
  <c r="V69" i="14"/>
  <c r="G70" i="14"/>
  <c r="O70" i="14"/>
  <c r="W70" i="14"/>
  <c r="H71" i="14"/>
  <c r="P71" i="14"/>
  <c r="X71" i="14"/>
  <c r="I72" i="14"/>
  <c r="Q72" i="14"/>
  <c r="J73" i="14"/>
  <c r="R73" i="14"/>
  <c r="C74" i="14"/>
  <c r="K74" i="14"/>
  <c r="S74" i="14"/>
  <c r="D75" i="14"/>
  <c r="L75" i="14"/>
  <c r="T75" i="14"/>
  <c r="E76" i="14"/>
  <c r="M76" i="14"/>
  <c r="U76" i="14"/>
  <c r="F77" i="14"/>
  <c r="S75" i="14"/>
  <c r="V77" i="14"/>
  <c r="H79" i="14"/>
  <c r="Q80" i="14"/>
  <c r="P81" i="14"/>
  <c r="G82" i="14"/>
  <c r="R82" i="14"/>
  <c r="G83" i="14"/>
  <c r="Q83" i="14"/>
  <c r="D76" i="14"/>
  <c r="F78" i="14"/>
  <c r="O79" i="14"/>
  <c r="X80" i="14"/>
  <c r="Q81" i="14"/>
  <c r="H82" i="14"/>
  <c r="S82" i="14"/>
  <c r="H83" i="14"/>
  <c r="R83" i="14"/>
  <c r="L76" i="14"/>
  <c r="G78" i="14"/>
  <c r="P79" i="14"/>
  <c r="R81" i="14"/>
  <c r="I82" i="14"/>
  <c r="V82" i="14"/>
  <c r="I83" i="14"/>
  <c r="S83" i="14"/>
  <c r="T76" i="14"/>
  <c r="N78" i="14"/>
  <c r="W79" i="14"/>
  <c r="H81" i="14"/>
  <c r="V81" i="14"/>
  <c r="J82" i="14"/>
  <c r="W82" i="14"/>
  <c r="J83" i="14"/>
  <c r="T83" i="14"/>
  <c r="E77" i="14"/>
  <c r="O78" i="14"/>
  <c r="X79" i="14"/>
  <c r="I81" i="14"/>
  <c r="W81" i="14"/>
  <c r="K82" i="14"/>
  <c r="X82" i="14"/>
  <c r="K83" i="14"/>
  <c r="W83" i="14"/>
  <c r="M77" i="14"/>
  <c r="V78" i="14"/>
  <c r="H80" i="14"/>
  <c r="J81" i="14"/>
  <c r="X81" i="14"/>
  <c r="O82" i="14"/>
  <c r="L83" i="14"/>
  <c r="X83" i="14"/>
  <c r="N77" i="14"/>
  <c r="W78" i="14"/>
  <c r="I80" i="14"/>
  <c r="N81" i="14"/>
  <c r="P82" i="14"/>
  <c r="C83" i="14"/>
  <c r="O83" i="14"/>
  <c r="U77" i="14"/>
  <c r="G79" i="14"/>
  <c r="P80" i="14"/>
  <c r="O81" i="14"/>
  <c r="C82" i="14"/>
  <c r="Q82" i="14"/>
  <c r="D83" i="14"/>
  <c r="P83" i="14"/>
  <c r="N7" i="19" a="1"/>
  <c r="N8" i="19"/>
  <c r="B12" i="14"/>
  <c r="Y75" i="14" l="1"/>
  <c r="Y46" i="14"/>
  <c r="AA9" i="27"/>
  <c r="O9" i="27"/>
  <c r="U9" i="27"/>
  <c r="O10" i="13"/>
  <c r="K10" i="13"/>
  <c r="S10" i="13"/>
  <c r="I9" i="27"/>
  <c r="G10" i="13"/>
  <c r="Y83" i="14"/>
  <c r="Y66" i="14"/>
  <c r="Y69" i="14"/>
  <c r="Y55" i="14"/>
  <c r="Y52" i="14"/>
  <c r="Y38" i="14"/>
  <c r="Y17" i="14"/>
  <c r="Y71" i="14"/>
  <c r="Y81" i="14"/>
  <c r="Y39" i="14"/>
  <c r="Y50" i="14"/>
  <c r="Y61" i="14"/>
  <c r="Y34" i="14"/>
  <c r="Y21" i="14"/>
  <c r="Y82" i="14"/>
  <c r="Y74" i="14"/>
  <c r="Y67" i="14"/>
  <c r="Y77" i="14"/>
  <c r="Y54" i="14"/>
  <c r="Y49" i="14"/>
  <c r="Y25" i="14"/>
  <c r="Y20" i="14"/>
  <c r="W12" i="14"/>
  <c r="W84" i="14" s="1"/>
  <c r="T12" i="14"/>
  <c r="T84" i="14" s="1"/>
  <c r="P12" i="14"/>
  <c r="P84" i="14" s="1"/>
  <c r="H12" i="14"/>
  <c r="H84" i="14" s="1"/>
  <c r="X12" i="14"/>
  <c r="X84" i="14" s="1"/>
  <c r="J12" i="14"/>
  <c r="J84" i="14" s="1"/>
  <c r="G12" i="14"/>
  <c r="G84" i="14" s="1"/>
  <c r="V12" i="14"/>
  <c r="V84" i="14" s="1"/>
  <c r="N12" i="14"/>
  <c r="N84" i="14" s="1"/>
  <c r="F12" i="14"/>
  <c r="F84" i="14" s="1"/>
  <c r="U12" i="14"/>
  <c r="U84" i="14" s="1"/>
  <c r="M12" i="14"/>
  <c r="M84" i="14" s="1"/>
  <c r="E12" i="14"/>
  <c r="E84" i="14" s="1"/>
  <c r="O12" i="14"/>
  <c r="O84" i="14" s="1"/>
  <c r="L12" i="14"/>
  <c r="L84" i="14" s="1"/>
  <c r="D12" i="14"/>
  <c r="D84" i="14" s="1"/>
  <c r="S12" i="14"/>
  <c r="S84" i="14" s="1"/>
  <c r="K12" i="14"/>
  <c r="K84" i="14" s="1"/>
  <c r="R12" i="14"/>
  <c r="R84" i="14" s="1"/>
  <c r="I12" i="14"/>
  <c r="I84" i="14" s="1"/>
  <c r="Q12" i="14"/>
  <c r="Q84" i="14" s="1"/>
  <c r="C12" i="14"/>
  <c r="Y60" i="14"/>
  <c r="Y59" i="14"/>
  <c r="Y40" i="14"/>
  <c r="Y70" i="14"/>
  <c r="Y79" i="14"/>
  <c r="Y64" i="14"/>
  <c r="Y14" i="14"/>
  <c r="Y58" i="14"/>
  <c r="Y43" i="14"/>
  <c r="Y16" i="14"/>
  <c r="Y42" i="14"/>
  <c r="Y19" i="14"/>
  <c r="Y29" i="14"/>
  <c r="Y57" i="14"/>
  <c r="Y15" i="14"/>
  <c r="Y23" i="14"/>
  <c r="Y33" i="14"/>
  <c r="Y28" i="14"/>
  <c r="Y68" i="14"/>
  <c r="Y78" i="14"/>
  <c r="Y72" i="14"/>
  <c r="Y65" i="14"/>
  <c r="Y48" i="14"/>
  <c r="Y51" i="14"/>
  <c r="Y45" i="14"/>
  <c r="Y24" i="14"/>
  <c r="Y18" i="14"/>
  <c r="Y27" i="14"/>
  <c r="Y37" i="14"/>
  <c r="Y56" i="14"/>
  <c r="Y44" i="14"/>
  <c r="Y41" i="14"/>
  <c r="Y36" i="14"/>
  <c r="Y76" i="14"/>
  <c r="Y63" i="14"/>
  <c r="Y80" i="14"/>
  <c r="Y62" i="14"/>
  <c r="Y73" i="14"/>
  <c r="Y47" i="14"/>
  <c r="Y31" i="14"/>
  <c r="Y22" i="14"/>
  <c r="Y30" i="14"/>
  <c r="Y53" i="14"/>
  <c r="Y32" i="14"/>
  <c r="Y26" i="14"/>
  <c r="Y35" i="14"/>
  <c r="Y13" i="14"/>
  <c r="N7" i="19"/>
  <c r="U11" i="13" l="1"/>
  <c r="S11" i="13"/>
  <c r="T11" i="13"/>
  <c r="S39" i="13" a="1"/>
  <c r="S39" i="13" s="1"/>
  <c r="S15" i="13" a="1"/>
  <c r="S15" i="13" s="1"/>
  <c r="S64" i="13" a="1"/>
  <c r="S64" i="13" s="1"/>
  <c r="S57" i="13" a="1"/>
  <c r="S57" i="13" s="1"/>
  <c r="S79" i="13" a="1"/>
  <c r="S79" i="13" s="1"/>
  <c r="S67" i="13" a="1"/>
  <c r="S67" i="13" s="1"/>
  <c r="S51" i="13" a="1"/>
  <c r="S51" i="13" s="1"/>
  <c r="S16" i="13" a="1"/>
  <c r="S16" i="13" s="1"/>
  <c r="S71" i="13" a="1"/>
  <c r="S71" i="13" s="1"/>
  <c r="S30" i="13" a="1"/>
  <c r="S30" i="13" s="1"/>
  <c r="S63" i="13" a="1"/>
  <c r="S63" i="13" s="1"/>
  <c r="S70" i="13" a="1"/>
  <c r="S70" i="13" s="1"/>
  <c r="S56" i="13" a="1"/>
  <c r="S56" i="13" s="1"/>
  <c r="S27" i="13" a="1"/>
  <c r="S27" i="13" s="1"/>
  <c r="S17" i="13" a="1"/>
  <c r="S17" i="13" s="1"/>
  <c r="S81" i="13" a="1"/>
  <c r="S81" i="13" s="1"/>
  <c r="S78" i="13" a="1"/>
  <c r="S78" i="13" s="1"/>
  <c r="S40" i="13" a="1"/>
  <c r="S40" i="13" s="1"/>
  <c r="S83" i="13" a="1"/>
  <c r="S83" i="13" s="1"/>
  <c r="S22" i="13" a="1"/>
  <c r="S22" i="13" s="1"/>
  <c r="S19" i="13" a="1"/>
  <c r="S19" i="13" s="1"/>
  <c r="S62" i="13" a="1"/>
  <c r="S62" i="13" s="1"/>
  <c r="S33" i="13" a="1"/>
  <c r="S33" i="13" s="1"/>
  <c r="S23" i="13" a="1"/>
  <c r="S23" i="13" s="1"/>
  <c r="S46" i="13" a="1"/>
  <c r="S46" i="13" s="1"/>
  <c r="S24" i="13" a="1"/>
  <c r="S24" i="13" s="1"/>
  <c r="S25" i="13" a="1"/>
  <c r="S25" i="13" s="1"/>
  <c r="S65" i="13" a="1"/>
  <c r="S65" i="13" s="1"/>
  <c r="S47" i="13" a="1"/>
  <c r="S47" i="13" s="1"/>
  <c r="S55" i="13" a="1"/>
  <c r="S55" i="13" s="1"/>
  <c r="S48" i="13" a="1"/>
  <c r="S48" i="13" s="1"/>
  <c r="S31" i="13" a="1"/>
  <c r="S31" i="13" s="1"/>
  <c r="S54" i="13" a="1"/>
  <c r="S54" i="13" s="1"/>
  <c r="S21" i="13" a="1"/>
  <c r="S21" i="13" s="1"/>
  <c r="S32" i="13" a="1"/>
  <c r="S32" i="13" s="1"/>
  <c r="S38" i="13" a="1"/>
  <c r="S38" i="13" s="1"/>
  <c r="S35" i="13" a="1"/>
  <c r="S35" i="13" s="1"/>
  <c r="S69" i="13" a="1"/>
  <c r="S69" i="13" s="1"/>
  <c r="S60" i="13" a="1"/>
  <c r="S60" i="13" s="1"/>
  <c r="S29" i="13" a="1"/>
  <c r="S29" i="13" s="1"/>
  <c r="S37" i="13" a="1"/>
  <c r="S37" i="13" s="1"/>
  <c r="S61" i="13" a="1"/>
  <c r="S61" i="13" s="1"/>
  <c r="S80" i="13" a="1"/>
  <c r="S80" i="13" s="1"/>
  <c r="S59" i="13" a="1"/>
  <c r="S59" i="13" s="1"/>
  <c r="S14" i="13" a="1"/>
  <c r="S14" i="13" s="1"/>
  <c r="S49" i="13" a="1"/>
  <c r="S49" i="13" s="1"/>
  <c r="S53" i="13" a="1"/>
  <c r="S53" i="13" s="1"/>
  <c r="S72" i="13" a="1"/>
  <c r="S72" i="13" s="1"/>
  <c r="S43" i="13" a="1"/>
  <c r="S43" i="13" s="1"/>
  <c r="S28" i="13" a="1"/>
  <c r="S28" i="13" s="1"/>
  <c r="S77" i="13" a="1"/>
  <c r="S77" i="13" s="1"/>
  <c r="S66" i="13" a="1"/>
  <c r="S66" i="13" s="1"/>
  <c r="S18" i="13" a="1"/>
  <c r="S18" i="13" s="1"/>
  <c r="S58" i="13" a="1"/>
  <c r="S58" i="13" s="1"/>
  <c r="S50" i="13" a="1"/>
  <c r="S50" i="13" s="1"/>
  <c r="S76" i="13" a="1"/>
  <c r="S76" i="13" s="1"/>
  <c r="S42" i="13" a="1"/>
  <c r="S42" i="13" s="1"/>
  <c r="S52" i="13" a="1"/>
  <c r="S52" i="13" s="1"/>
  <c r="S44" i="13" a="1"/>
  <c r="S44" i="13" s="1"/>
  <c r="S74" i="13" a="1"/>
  <c r="S74" i="13" s="1"/>
  <c r="S13" i="13" a="1"/>
  <c r="S13" i="13" s="1"/>
  <c r="S26" i="13" a="1"/>
  <c r="S26" i="13" s="1"/>
  <c r="S36" i="13" a="1"/>
  <c r="S36" i="13" s="1"/>
  <c r="S45" i="13" a="1"/>
  <c r="S45" i="13" s="1"/>
  <c r="S73" i="13" a="1"/>
  <c r="S73" i="13" s="1"/>
  <c r="S68" i="13" a="1"/>
  <c r="S68" i="13" s="1"/>
  <c r="S20" i="13" a="1"/>
  <c r="S20" i="13" s="1"/>
  <c r="S75" i="13" a="1"/>
  <c r="S75" i="13" s="1"/>
  <c r="S41" i="13" a="1"/>
  <c r="S41" i="13" s="1"/>
  <c r="S82" i="13" a="1"/>
  <c r="S82" i="13" s="1"/>
  <c r="S34" i="13" a="1"/>
  <c r="S34" i="13" s="1"/>
  <c r="S12" i="13" a="1"/>
  <c r="S12" i="13" s="1"/>
  <c r="K11" i="13"/>
  <c r="L11" i="13"/>
  <c r="M11" i="13"/>
  <c r="K56" i="13" a="1"/>
  <c r="K56" i="13" s="1"/>
  <c r="K60" i="13" a="1"/>
  <c r="K60" i="13" s="1"/>
  <c r="K42" i="13" a="1"/>
  <c r="K42" i="13" s="1"/>
  <c r="K81" i="13" a="1"/>
  <c r="K81" i="13" s="1"/>
  <c r="K19" i="13" a="1"/>
  <c r="K19" i="13" s="1"/>
  <c r="K15" i="13" a="1"/>
  <c r="K15" i="13" s="1"/>
  <c r="K13" i="13" a="1"/>
  <c r="K13" i="13" s="1"/>
  <c r="K64" i="13" a="1"/>
  <c r="K64" i="13" s="1"/>
  <c r="K71" i="13" a="1"/>
  <c r="K71" i="13" s="1"/>
  <c r="K51" i="13" a="1"/>
  <c r="K51" i="13" s="1"/>
  <c r="K17" i="13" a="1"/>
  <c r="K17" i="13" s="1"/>
  <c r="K21" i="13" a="1"/>
  <c r="K21" i="13" s="1"/>
  <c r="K26" i="13" a="1"/>
  <c r="K26" i="13" s="1"/>
  <c r="K75" i="13" a="1"/>
  <c r="K75" i="13" s="1"/>
  <c r="K65" i="13" a="1"/>
  <c r="K65" i="13" s="1"/>
  <c r="K69" i="13" a="1"/>
  <c r="K69" i="13" s="1"/>
  <c r="K44" i="13" a="1"/>
  <c r="K44" i="13" s="1"/>
  <c r="K68" i="13" a="1"/>
  <c r="K68" i="13" s="1"/>
  <c r="K72" i="13" a="1"/>
  <c r="K72" i="13" s="1"/>
  <c r="K82" i="13" a="1"/>
  <c r="K82" i="13" s="1"/>
  <c r="K53" i="13" a="1"/>
  <c r="K53" i="13" s="1"/>
  <c r="K28" i="13" a="1"/>
  <c r="K28" i="13" s="1"/>
  <c r="K30" i="13" a="1"/>
  <c r="K30" i="13" s="1"/>
  <c r="K37" i="13" a="1"/>
  <c r="K37" i="13" s="1"/>
  <c r="K23" i="13" a="1"/>
  <c r="K23" i="13" s="1"/>
  <c r="K76" i="13" a="1"/>
  <c r="K76" i="13" s="1"/>
  <c r="K14" i="13" a="1"/>
  <c r="K14" i="13" s="1"/>
  <c r="K79" i="13" a="1"/>
  <c r="K79" i="13" s="1"/>
  <c r="K16" i="13" a="1"/>
  <c r="K16" i="13" s="1"/>
  <c r="K80" i="13" a="1"/>
  <c r="K80" i="13" s="1"/>
  <c r="K18" i="13" a="1"/>
  <c r="K18" i="13" s="1"/>
  <c r="K62" i="13" a="1"/>
  <c r="K62" i="13" s="1"/>
  <c r="K39" i="13" a="1"/>
  <c r="K39" i="13" s="1"/>
  <c r="K41" i="13" a="1"/>
  <c r="K41" i="13" s="1"/>
  <c r="K34" i="13" a="1"/>
  <c r="K34" i="13" s="1"/>
  <c r="K24" i="13" a="1"/>
  <c r="K24" i="13" s="1"/>
  <c r="K27" i="13" a="1"/>
  <c r="K27" i="13" s="1"/>
  <c r="K73" i="13" a="1"/>
  <c r="K73" i="13" s="1"/>
  <c r="K50" i="13" a="1"/>
  <c r="K50" i="13" s="1"/>
  <c r="K52" i="13" a="1"/>
  <c r="K52" i="13" s="1"/>
  <c r="K45" i="13" a="1"/>
  <c r="K45" i="13" s="1"/>
  <c r="K25" i="13" a="1"/>
  <c r="K25" i="13" s="1"/>
  <c r="K33" i="13" a="1"/>
  <c r="K33" i="13" s="1"/>
  <c r="K46" i="13" a="1"/>
  <c r="K46" i="13" s="1"/>
  <c r="K32" i="13" a="1"/>
  <c r="K32" i="13" s="1"/>
  <c r="K29" i="13" a="1"/>
  <c r="K29" i="13" s="1"/>
  <c r="K59" i="13" a="1"/>
  <c r="K59" i="13" s="1"/>
  <c r="K63" i="13" a="1"/>
  <c r="K63" i="13" s="1"/>
  <c r="K55" i="13" a="1"/>
  <c r="K55" i="13" s="1"/>
  <c r="K40" i="13" a="1"/>
  <c r="K40" i="13" s="1"/>
  <c r="K38" i="13" a="1"/>
  <c r="K38" i="13" s="1"/>
  <c r="K20" i="13" a="1"/>
  <c r="K20" i="13" s="1"/>
  <c r="K61" i="13" a="1"/>
  <c r="K61" i="13" s="1"/>
  <c r="K74" i="13" a="1"/>
  <c r="K74" i="13" s="1"/>
  <c r="K47" i="13" a="1"/>
  <c r="K47" i="13" s="1"/>
  <c r="K36" i="13" a="1"/>
  <c r="K36" i="13" s="1"/>
  <c r="K66" i="13" a="1"/>
  <c r="K66" i="13" s="1"/>
  <c r="K48" i="13" a="1"/>
  <c r="K48" i="13" s="1"/>
  <c r="K49" i="13" a="1"/>
  <c r="K49" i="13" s="1"/>
  <c r="K31" i="13" a="1"/>
  <c r="K31" i="13" s="1"/>
  <c r="K70" i="13" a="1"/>
  <c r="K70" i="13" s="1"/>
  <c r="K83" i="13" a="1"/>
  <c r="K83" i="13" s="1"/>
  <c r="K22" i="13" a="1"/>
  <c r="K22" i="13" s="1"/>
  <c r="K67" i="13" a="1"/>
  <c r="K67" i="13" s="1"/>
  <c r="K43" i="13" a="1"/>
  <c r="K43" i="13" s="1"/>
  <c r="K77" i="13" a="1"/>
  <c r="K77" i="13" s="1"/>
  <c r="K78" i="13" a="1"/>
  <c r="K78" i="13" s="1"/>
  <c r="K57" i="13" a="1"/>
  <c r="K57" i="13" s="1"/>
  <c r="K35" i="13" a="1"/>
  <c r="K35" i="13" s="1"/>
  <c r="K54" i="13" a="1"/>
  <c r="K54" i="13" s="1"/>
  <c r="K58" i="13" a="1"/>
  <c r="K58" i="13" s="1"/>
  <c r="K12" i="13" a="1"/>
  <c r="K12" i="13" s="1"/>
  <c r="O11" i="13"/>
  <c r="Q11" i="13"/>
  <c r="P11" i="13"/>
  <c r="O51" i="13" a="1"/>
  <c r="O51" i="13" s="1"/>
  <c r="O37" i="13" a="1"/>
  <c r="O37" i="13" s="1"/>
  <c r="O77" i="13" a="1"/>
  <c r="O77" i="13" s="1"/>
  <c r="O21" i="13" a="1"/>
  <c r="O21" i="13" s="1"/>
  <c r="O33" i="13" a="1"/>
  <c r="O33" i="13" s="1"/>
  <c r="O53" i="13" a="1"/>
  <c r="O53" i="13" s="1"/>
  <c r="O54" i="13" a="1"/>
  <c r="O54" i="13" s="1"/>
  <c r="O16" i="13" a="1"/>
  <c r="O16" i="13" s="1"/>
  <c r="O17" i="13" a="1"/>
  <c r="O17" i="13" s="1"/>
  <c r="O20" i="13" a="1"/>
  <c r="O20" i="13" s="1"/>
  <c r="O27" i="13" a="1"/>
  <c r="O27" i="13" s="1"/>
  <c r="O66" i="13" a="1"/>
  <c r="O66" i="13" s="1"/>
  <c r="O58" i="13" a="1"/>
  <c r="O58" i="13" s="1"/>
  <c r="O44" i="13" a="1"/>
  <c r="O44" i="13" s="1"/>
  <c r="O81" i="13" a="1"/>
  <c r="O81" i="13" s="1"/>
  <c r="O79" i="13" a="1"/>
  <c r="O79" i="13" s="1"/>
  <c r="O74" i="13" a="1"/>
  <c r="O74" i="13" s="1"/>
  <c r="O35" i="13" a="1"/>
  <c r="O35" i="13" s="1"/>
  <c r="O22" i="13" a="1"/>
  <c r="O22" i="13" s="1"/>
  <c r="O72" i="13" a="1"/>
  <c r="O72" i="13" s="1"/>
  <c r="O42" i="13" a="1"/>
  <c r="O42" i="13" s="1"/>
  <c r="O24" i="13" a="1"/>
  <c r="O24" i="13" s="1"/>
  <c r="O29" i="13" a="1"/>
  <c r="O29" i="13" s="1"/>
  <c r="O46" i="13" a="1"/>
  <c r="O46" i="13" s="1"/>
  <c r="O38" i="13" a="1"/>
  <c r="O38" i="13" s="1"/>
  <c r="O40" i="13" a="1"/>
  <c r="O40" i="13" s="1"/>
  <c r="O68" i="13" a="1"/>
  <c r="O68" i="13" s="1"/>
  <c r="O36" i="13" a="1"/>
  <c r="O36" i="13" s="1"/>
  <c r="O48" i="13" a="1"/>
  <c r="O48" i="13" s="1"/>
  <c r="O32" i="13" a="1"/>
  <c r="O32" i="13" s="1"/>
  <c r="O43" i="13" a="1"/>
  <c r="O43" i="13" s="1"/>
  <c r="O76" i="13" a="1"/>
  <c r="O76" i="13" s="1"/>
  <c r="O45" i="13" a="1"/>
  <c r="O45" i="13" s="1"/>
  <c r="O70" i="13" a="1"/>
  <c r="O70" i="13" s="1"/>
  <c r="O60" i="13" a="1"/>
  <c r="O60" i="13" s="1"/>
  <c r="O65" i="13" a="1"/>
  <c r="O65" i="13" s="1"/>
  <c r="O56" i="13" a="1"/>
  <c r="O56" i="13" s="1"/>
  <c r="O57" i="13" a="1"/>
  <c r="O57" i="13" s="1"/>
  <c r="O80" i="13" a="1"/>
  <c r="O80" i="13" s="1"/>
  <c r="O59" i="13" a="1"/>
  <c r="O59" i="13" s="1"/>
  <c r="O28" i="13" a="1"/>
  <c r="O28" i="13" s="1"/>
  <c r="O13" i="13" a="1"/>
  <c r="O13" i="13" s="1"/>
  <c r="O73" i="13" a="1"/>
  <c r="O73" i="13" s="1"/>
  <c r="O67" i="13" a="1"/>
  <c r="O67" i="13" s="1"/>
  <c r="O78" i="13" a="1"/>
  <c r="O78" i="13" s="1"/>
  <c r="O62" i="13" a="1"/>
  <c r="O62" i="13" s="1"/>
  <c r="O64" i="13" a="1"/>
  <c r="O64" i="13" s="1"/>
  <c r="O49" i="13" a="1"/>
  <c r="O49" i="13" s="1"/>
  <c r="O18" i="13" a="1"/>
  <c r="O18" i="13" s="1"/>
  <c r="O75" i="13" a="1"/>
  <c r="O75" i="13" s="1"/>
  <c r="O69" i="13" a="1"/>
  <c r="O69" i="13" s="1"/>
  <c r="O82" i="13" a="1"/>
  <c r="O82" i="13" s="1"/>
  <c r="O34" i="13" a="1"/>
  <c r="O34" i="13" s="1"/>
  <c r="O25" i="13" a="1"/>
  <c r="O25" i="13" s="1"/>
  <c r="O14" i="13" a="1"/>
  <c r="O14" i="13" s="1"/>
  <c r="O19" i="13" a="1"/>
  <c r="O19" i="13" s="1"/>
  <c r="O39" i="13" a="1"/>
  <c r="O39" i="13" s="1"/>
  <c r="O55" i="13" a="1"/>
  <c r="O55" i="13" s="1"/>
  <c r="O23" i="13" a="1"/>
  <c r="O23" i="13" s="1"/>
  <c r="O30" i="13" a="1"/>
  <c r="O30" i="13" s="1"/>
  <c r="O50" i="13" a="1"/>
  <c r="O50" i="13" s="1"/>
  <c r="O83" i="13" a="1"/>
  <c r="O83" i="13" s="1"/>
  <c r="O47" i="13" a="1"/>
  <c r="O47" i="13" s="1"/>
  <c r="O63" i="13" a="1"/>
  <c r="O63" i="13" s="1"/>
  <c r="O41" i="13" a="1"/>
  <c r="O41" i="13" s="1"/>
  <c r="O52" i="13" a="1"/>
  <c r="O52" i="13" s="1"/>
  <c r="O15" i="13" a="1"/>
  <c r="O15" i="13" s="1"/>
  <c r="O26" i="13" a="1"/>
  <c r="O26" i="13" s="1"/>
  <c r="O71" i="13" a="1"/>
  <c r="O71" i="13" s="1"/>
  <c r="O31" i="13" a="1"/>
  <c r="O31" i="13" s="1"/>
  <c r="O61" i="13" a="1"/>
  <c r="O61" i="13" s="1"/>
  <c r="O12" i="13" a="1"/>
  <c r="O12" i="13" s="1"/>
  <c r="U10" i="27"/>
  <c r="W20" i="27" s="1"/>
  <c r="O10" i="27"/>
  <c r="P14" i="27" s="1"/>
  <c r="AA10" i="27"/>
  <c r="AD36" i="27" s="1"/>
  <c r="H11" i="13"/>
  <c r="I11" i="13"/>
  <c r="G11" i="13"/>
  <c r="G58" i="13" a="1"/>
  <c r="G58" i="13" s="1"/>
  <c r="G38" i="13" a="1"/>
  <c r="G38" i="13" s="1"/>
  <c r="G79" i="13" a="1"/>
  <c r="G79" i="13" s="1"/>
  <c r="G17" i="13" a="1"/>
  <c r="G17" i="13" s="1"/>
  <c r="G67" i="13" a="1"/>
  <c r="G67" i="13" s="1"/>
  <c r="G49" i="13" a="1"/>
  <c r="G49" i="13" s="1"/>
  <c r="G15" i="13" a="1"/>
  <c r="G15" i="13" s="1"/>
  <c r="G28" i="13" a="1"/>
  <c r="G28" i="13" s="1"/>
  <c r="G22" i="13" a="1"/>
  <c r="G22" i="13" s="1"/>
  <c r="G78" i="13" a="1"/>
  <c r="G78" i="13" s="1"/>
  <c r="G60" i="13" a="1"/>
  <c r="G60" i="13" s="1"/>
  <c r="G24" i="13" a="1"/>
  <c r="G24" i="13" s="1"/>
  <c r="G39" i="13" a="1"/>
  <c r="G39" i="13" s="1"/>
  <c r="G19" i="13" a="1"/>
  <c r="G19" i="13" s="1"/>
  <c r="G33" i="13" a="1"/>
  <c r="G33" i="13" s="1"/>
  <c r="G64" i="13" a="1"/>
  <c r="G64" i="13" s="1"/>
  <c r="G14" i="13" a="1"/>
  <c r="G14" i="13" s="1"/>
  <c r="G71" i="13" a="1"/>
  <c r="G71" i="13" s="1"/>
  <c r="G26" i="13" a="1"/>
  <c r="G26" i="13" s="1"/>
  <c r="G48" i="13" a="1"/>
  <c r="G48" i="13" s="1"/>
  <c r="G32" i="13" a="1"/>
  <c r="G32" i="13" s="1"/>
  <c r="G30" i="13" a="1"/>
  <c r="G30" i="13" s="1"/>
  <c r="G44" i="13" a="1"/>
  <c r="G44" i="13" s="1"/>
  <c r="G20" i="13" a="1"/>
  <c r="G20" i="13" s="1"/>
  <c r="G75" i="13" a="1"/>
  <c r="G75" i="13" s="1"/>
  <c r="G23" i="13" a="1"/>
  <c r="G23" i="13" s="1"/>
  <c r="G29" i="13" a="1"/>
  <c r="G29" i="13" s="1"/>
  <c r="G25" i="13" a="1"/>
  <c r="G25" i="13" s="1"/>
  <c r="G80" i="13" a="1"/>
  <c r="G80" i="13" s="1"/>
  <c r="G35" i="13" a="1"/>
  <c r="G35" i="13" s="1"/>
  <c r="G50" i="13" a="1"/>
  <c r="G50" i="13" s="1"/>
  <c r="G43" i="13" a="1"/>
  <c r="G43" i="13" s="1"/>
  <c r="G41" i="13" a="1"/>
  <c r="G41" i="13" s="1"/>
  <c r="G55" i="13" a="1"/>
  <c r="G55" i="13" s="1"/>
  <c r="G31" i="13" a="1"/>
  <c r="G31" i="13" s="1"/>
  <c r="G36" i="13" a="1"/>
  <c r="G36" i="13" s="1"/>
  <c r="G16" i="13" a="1"/>
  <c r="G16" i="13" s="1"/>
  <c r="G82" i="13" a="1"/>
  <c r="G82" i="13" s="1"/>
  <c r="G46" i="13" a="1"/>
  <c r="G46" i="13" s="1"/>
  <c r="G59" i="13" a="1"/>
  <c r="G59" i="13" s="1"/>
  <c r="G54" i="13" a="1"/>
  <c r="G54" i="13" s="1"/>
  <c r="G52" i="13" a="1"/>
  <c r="G52" i="13" s="1"/>
  <c r="G40" i="13" a="1"/>
  <c r="G40" i="13" s="1"/>
  <c r="G66" i="13" a="1"/>
  <c r="G66" i="13" s="1"/>
  <c r="G42" i="13" a="1"/>
  <c r="G42" i="13" s="1"/>
  <c r="G83" i="13" a="1"/>
  <c r="G83" i="13" s="1"/>
  <c r="G47" i="13" a="1"/>
  <c r="G47" i="13" s="1"/>
  <c r="G18" i="13" a="1"/>
  <c r="G18" i="13" s="1"/>
  <c r="G57" i="13" a="1"/>
  <c r="G57" i="13" s="1"/>
  <c r="G70" i="13" a="1"/>
  <c r="G70" i="13" s="1"/>
  <c r="G65" i="13" a="1"/>
  <c r="G65" i="13" s="1"/>
  <c r="G63" i="13" a="1"/>
  <c r="G63" i="13" s="1"/>
  <c r="G51" i="13" a="1"/>
  <c r="G51" i="13" s="1"/>
  <c r="G56" i="13" a="1"/>
  <c r="G56" i="13" s="1"/>
  <c r="G27" i="13" a="1"/>
  <c r="G27" i="13" s="1"/>
  <c r="G68" i="13" a="1"/>
  <c r="G68" i="13" s="1"/>
  <c r="G81" i="13" a="1"/>
  <c r="G81" i="13" s="1"/>
  <c r="G76" i="13" a="1"/>
  <c r="G76" i="13" s="1"/>
  <c r="G74" i="13" a="1"/>
  <c r="G74" i="13" s="1"/>
  <c r="G62" i="13" a="1"/>
  <c r="G62" i="13" s="1"/>
  <c r="G34" i="13" a="1"/>
  <c r="G34" i="13" s="1"/>
  <c r="G73" i="13" a="1"/>
  <c r="G73" i="13" s="1"/>
  <c r="G72" i="13" a="1"/>
  <c r="G72" i="13" s="1"/>
  <c r="G21" i="13" a="1"/>
  <c r="G21" i="13" s="1"/>
  <c r="G45" i="13" a="1"/>
  <c r="G45" i="13" s="1"/>
  <c r="G37" i="13" a="1"/>
  <c r="G37" i="13" s="1"/>
  <c r="G53" i="13" a="1"/>
  <c r="G53" i="13" s="1"/>
  <c r="G69" i="13" a="1"/>
  <c r="G69" i="13" s="1"/>
  <c r="G61" i="13" a="1"/>
  <c r="G61" i="13" s="1"/>
  <c r="G13" i="13" a="1"/>
  <c r="G13" i="13" s="1"/>
  <c r="G77" i="13" a="1"/>
  <c r="G77" i="13" s="1"/>
  <c r="G12" i="13" a="1"/>
  <c r="G12" i="13" s="1"/>
  <c r="BQ9" i="27"/>
  <c r="AY9" i="27"/>
  <c r="BK9" i="27"/>
  <c r="BE9" i="27"/>
  <c r="AS9" i="27"/>
  <c r="AG9" i="27"/>
  <c r="AM9" i="27"/>
  <c r="AQ10" i="13"/>
  <c r="AE10" i="13"/>
  <c r="AA10" i="13"/>
  <c r="AM10" i="13"/>
  <c r="AI10" i="13"/>
  <c r="W10" i="13"/>
  <c r="AU10" i="13"/>
  <c r="I10" i="27"/>
  <c r="I12" i="27" s="1"/>
  <c r="C84" i="14"/>
  <c r="Y12" i="14"/>
  <c r="Y84" i="14" s="1"/>
  <c r="C10" i="13"/>
  <c r="C73" i="13" s="1" a="1"/>
  <c r="C73" i="13" s="1"/>
  <c r="C9" i="27"/>
  <c r="K48" i="27" l="1"/>
  <c r="K55" i="27"/>
  <c r="O43" i="27"/>
  <c r="I70" i="27"/>
  <c r="J61" i="27"/>
  <c r="M52" i="27"/>
  <c r="S64" i="27"/>
  <c r="I41" i="27"/>
  <c r="L30" i="27"/>
  <c r="L26" i="27"/>
  <c r="Q47" i="27"/>
  <c r="M17" i="27"/>
  <c r="I71" i="27"/>
  <c r="P31" i="27"/>
  <c r="K78" i="27"/>
  <c r="J26" i="27"/>
  <c r="O15" i="27"/>
  <c r="M39" i="27"/>
  <c r="X58" i="27"/>
  <c r="Y40" i="27"/>
  <c r="R82" i="27"/>
  <c r="Q18" i="27"/>
  <c r="P80" i="27"/>
  <c r="Q72" i="27"/>
  <c r="R62" i="27"/>
  <c r="P69" i="27"/>
  <c r="Q81" i="27"/>
  <c r="S37" i="27"/>
  <c r="L65" i="27"/>
  <c r="L40" i="27"/>
  <c r="P78" i="27"/>
  <c r="P36" i="27"/>
  <c r="Q83" i="27"/>
  <c r="O49" i="27"/>
  <c r="P65" i="27"/>
  <c r="R69" i="27"/>
  <c r="R75" i="27"/>
  <c r="O22" i="27"/>
  <c r="O36" i="27"/>
  <c r="R16" i="27"/>
  <c r="S12" i="27"/>
  <c r="O61" i="27"/>
  <c r="S63" i="27"/>
  <c r="Q79" i="27"/>
  <c r="Q41" i="27"/>
  <c r="P46" i="27"/>
  <c r="P28" i="27"/>
  <c r="P15" i="27"/>
  <c r="Q24" i="27"/>
  <c r="X29" i="27"/>
  <c r="O72" i="27"/>
  <c r="R51" i="27"/>
  <c r="P60" i="27"/>
  <c r="R64" i="27"/>
  <c r="Q44" i="27"/>
  <c r="P12" i="27"/>
  <c r="O39" i="27"/>
  <c r="S17" i="27"/>
  <c r="U74" i="27"/>
  <c r="Q52" i="27"/>
  <c r="P62" i="27"/>
  <c r="S61" i="27"/>
  <c r="Q77" i="27"/>
  <c r="P38" i="27"/>
  <c r="S13" i="27"/>
  <c r="Q53" i="27"/>
  <c r="S14" i="27"/>
  <c r="M22" i="27"/>
  <c r="L55" i="27"/>
  <c r="Q70" i="27"/>
  <c r="P73" i="27"/>
  <c r="O54" i="27"/>
  <c r="Q61" i="27"/>
  <c r="O30" i="27"/>
  <c r="R53" i="27"/>
  <c r="Q37" i="27"/>
  <c r="P16" i="27"/>
  <c r="Y58" i="27"/>
  <c r="R65" i="27"/>
  <c r="R71" i="27"/>
  <c r="O76" i="27"/>
  <c r="O50" i="27"/>
  <c r="Q28" i="27"/>
  <c r="S40" i="27"/>
  <c r="O31" i="27"/>
  <c r="Q22" i="27"/>
  <c r="AA12" i="27"/>
  <c r="Q67" i="27"/>
  <c r="Q78" i="27"/>
  <c r="P52" i="27"/>
  <c r="O67" i="27"/>
  <c r="Q76" i="27"/>
  <c r="S47" i="27"/>
  <c r="R66" i="27"/>
  <c r="R77" i="27"/>
  <c r="R50" i="27"/>
  <c r="P66" i="27"/>
  <c r="O82" i="27"/>
  <c r="S55" i="27"/>
  <c r="R31" i="27"/>
  <c r="Q39" i="27"/>
  <c r="P20" i="27"/>
  <c r="Q42" i="27"/>
  <c r="O20" i="27"/>
  <c r="S43" i="27"/>
  <c r="P18" i="27"/>
  <c r="R27" i="27"/>
  <c r="Q19" i="27"/>
  <c r="Q30" i="27"/>
  <c r="AD55" i="27"/>
  <c r="L35" i="27"/>
  <c r="J54" i="27"/>
  <c r="L69" i="27"/>
  <c r="AA83" i="27"/>
  <c r="S81" i="27"/>
  <c r="S57" i="27"/>
  <c r="P67" i="27"/>
  <c r="S79" i="27"/>
  <c r="S54" i="27"/>
  <c r="O70" i="27"/>
  <c r="O81" i="27"/>
  <c r="R58" i="27"/>
  <c r="O68" i="27"/>
  <c r="O79" i="27"/>
  <c r="S59" i="27"/>
  <c r="S70" i="27"/>
  <c r="O46" i="27"/>
  <c r="R23" i="27"/>
  <c r="O33" i="27"/>
  <c r="S56" i="27"/>
  <c r="S32" i="27"/>
  <c r="O55" i="27"/>
  <c r="S35" i="27"/>
  <c r="Q13" i="27"/>
  <c r="O53" i="27"/>
  <c r="R14" i="27"/>
  <c r="O35" i="27"/>
  <c r="O45" i="27"/>
  <c r="R49" i="27"/>
  <c r="P30" i="27"/>
  <c r="M81" i="27"/>
  <c r="K25" i="27"/>
  <c r="I55" i="27"/>
  <c r="AA57" i="27"/>
  <c r="P72" i="27"/>
  <c r="P83" i="27"/>
  <c r="O64" i="27"/>
  <c r="O75" i="27"/>
  <c r="Q48" i="27"/>
  <c r="R63" i="27"/>
  <c r="R74" i="27"/>
  <c r="Q82" i="27"/>
  <c r="P63" i="27"/>
  <c r="S75" i="27"/>
  <c r="S46" i="27"/>
  <c r="Q64" i="27"/>
  <c r="S42" i="27"/>
  <c r="S18" i="27"/>
  <c r="O25" i="27"/>
  <c r="S48" i="27"/>
  <c r="O28" i="27"/>
  <c r="S51" i="27"/>
  <c r="Q29" i="27"/>
  <c r="P45" i="27"/>
  <c r="S41" i="27"/>
  <c r="Q38" i="27"/>
  <c r="Q25" i="27"/>
  <c r="X65" i="27"/>
  <c r="AD34" i="27"/>
  <c r="R70" i="27"/>
  <c r="R81" i="27"/>
  <c r="P59" i="27"/>
  <c r="Q73" i="27"/>
  <c r="P44" i="27"/>
  <c r="O62" i="27"/>
  <c r="S69" i="27"/>
  <c r="S80" i="27"/>
  <c r="Q58" i="27"/>
  <c r="R72" i="27"/>
  <c r="S39" i="27"/>
  <c r="S62" i="27"/>
  <c r="P41" i="27"/>
  <c r="R15" i="27"/>
  <c r="Q23" i="27"/>
  <c r="P47" i="27"/>
  <c r="P23" i="27"/>
  <c r="P50" i="27"/>
  <c r="S27" i="27"/>
  <c r="R35" i="27"/>
  <c r="P40" i="27"/>
  <c r="S36" i="27"/>
  <c r="P22" i="27"/>
  <c r="AA70" i="27"/>
  <c r="AD37" i="27"/>
  <c r="O69" i="27"/>
  <c r="O80" i="27"/>
  <c r="Q55" i="27"/>
  <c r="R68" i="27"/>
  <c r="S82" i="27"/>
  <c r="P57" i="27"/>
  <c r="P68" i="27"/>
  <c r="P79" i="27"/>
  <c r="Q56" i="27"/>
  <c r="S67" i="27"/>
  <c r="R83" i="27"/>
  <c r="P61" i="27"/>
  <c r="P33" i="27"/>
  <c r="O41" i="27"/>
  <c r="S21" i="27"/>
  <c r="O44" i="27"/>
  <c r="R21" i="27"/>
  <c r="R48" i="27"/>
  <c r="P26" i="27"/>
  <c r="Q32" i="27"/>
  <c r="P32" i="27"/>
  <c r="P35" i="27"/>
  <c r="Y69" i="27"/>
  <c r="J55" i="27"/>
  <c r="I69" i="27"/>
  <c r="L39" i="27"/>
  <c r="Y80" i="27"/>
  <c r="Y51" i="27"/>
  <c r="V21" i="27"/>
  <c r="Y12" i="27"/>
  <c r="I40" i="27"/>
  <c r="M40" i="27"/>
  <c r="AD72" i="27"/>
  <c r="AB79" i="27"/>
  <c r="S38" i="27"/>
  <c r="P13" i="27"/>
  <c r="R30" i="27"/>
  <c r="Q46" i="27"/>
  <c r="S20" i="27"/>
  <c r="R20" i="27"/>
  <c r="V79" i="27"/>
  <c r="V50" i="27"/>
  <c r="Y81" i="27"/>
  <c r="U75" i="27"/>
  <c r="J56" i="27"/>
  <c r="L25" i="27"/>
  <c r="J25" i="27"/>
  <c r="K26" i="27"/>
  <c r="I74" i="27"/>
  <c r="K43" i="27"/>
  <c r="L68" i="27"/>
  <c r="M69" i="27"/>
  <c r="AA66" i="27"/>
  <c r="AE56" i="27"/>
  <c r="S73" i="27"/>
  <c r="R55" i="27"/>
  <c r="S68" i="27"/>
  <c r="R44" i="27"/>
  <c r="Q65" i="27"/>
  <c r="O78" i="27"/>
  <c r="Q60" i="27"/>
  <c r="Q71" i="27"/>
  <c r="S50" i="27"/>
  <c r="Q66" i="27"/>
  <c r="R80" i="27"/>
  <c r="O63" i="27"/>
  <c r="P77" i="27"/>
  <c r="R59" i="27"/>
  <c r="S34" i="27"/>
  <c r="P17" i="27"/>
  <c r="R26" i="27"/>
  <c r="P55" i="27"/>
  <c r="Q34" i="27"/>
  <c r="S16" i="27"/>
  <c r="P42" i="27"/>
  <c r="O23" i="27"/>
  <c r="P37" i="27"/>
  <c r="R54" i="27"/>
  <c r="Q27" i="27"/>
  <c r="P43" i="27"/>
  <c r="R17" i="27"/>
  <c r="R12" i="27"/>
  <c r="U68" i="27"/>
  <c r="U39" i="27"/>
  <c r="W43" i="27"/>
  <c r="U35" i="27"/>
  <c r="X30" i="27"/>
  <c r="Y23" i="27"/>
  <c r="AC80" i="27"/>
  <c r="AB34" i="27"/>
  <c r="U57" i="27"/>
  <c r="U28" i="27"/>
  <c r="W72" i="27"/>
  <c r="U64" i="27"/>
  <c r="V57" i="27"/>
  <c r="Y45" i="27"/>
  <c r="Y16" i="27"/>
  <c r="V61" i="27"/>
  <c r="Y52" i="27"/>
  <c r="U46" i="27"/>
  <c r="R19" i="27"/>
  <c r="O37" i="27"/>
  <c r="O56" i="27"/>
  <c r="O24" i="27"/>
  <c r="S23" i="27"/>
  <c r="X18" i="27"/>
  <c r="U63" i="27"/>
  <c r="Y22" i="27"/>
  <c r="W14" i="27"/>
  <c r="AE83" i="27"/>
  <c r="AC72" i="27"/>
  <c r="AD71" i="27"/>
  <c r="AC60" i="27"/>
  <c r="AE26" i="27"/>
  <c r="AC12" i="27"/>
  <c r="AB60" i="27"/>
  <c r="AE37" i="27"/>
  <c r="AD18" i="27"/>
  <c r="AB63" i="27"/>
  <c r="AE40" i="27"/>
  <c r="AC18" i="27"/>
  <c r="AC37" i="27"/>
  <c r="AB18" i="27"/>
  <c r="AC40" i="27"/>
  <c r="AE14" i="27"/>
  <c r="AA53" i="27"/>
  <c r="AA29" i="27"/>
  <c r="AC70" i="27"/>
  <c r="AB43" i="27"/>
  <c r="AD17" i="27"/>
  <c r="AA59" i="27"/>
  <c r="AA35" i="27"/>
  <c r="G84" i="13"/>
  <c r="AA79" i="27"/>
  <c r="AB69" i="27"/>
  <c r="AB61" i="27"/>
  <c r="AD15" i="27"/>
  <c r="AE82" i="27"/>
  <c r="AD82" i="27"/>
  <c r="AD58" i="27"/>
  <c r="AB36" i="27"/>
  <c r="AB12" i="27"/>
  <c r="AC58" i="27"/>
  <c r="AB39" i="27"/>
  <c r="AB15" i="27"/>
  <c r="AE35" i="27"/>
  <c r="AC13" i="27"/>
  <c r="AA34" i="27"/>
  <c r="AB80" i="27"/>
  <c r="AC51" i="27"/>
  <c r="AB24" i="27"/>
  <c r="AE68" i="27"/>
  <c r="AA40" i="27"/>
  <c r="AA16" i="27"/>
  <c r="AB54" i="27"/>
  <c r="AA27" i="27"/>
  <c r="Q75" i="27"/>
  <c r="Q59" i="27"/>
  <c r="S76" i="27"/>
  <c r="R57" i="27"/>
  <c r="R76" i="27"/>
  <c r="R60" i="27"/>
  <c r="S74" i="27"/>
  <c r="S58" i="27"/>
  <c r="O73" i="27"/>
  <c r="O57" i="27"/>
  <c r="P71" i="27"/>
  <c r="S53" i="27"/>
  <c r="P74" i="27"/>
  <c r="P53" i="27"/>
  <c r="O74" i="27"/>
  <c r="O58" i="27"/>
  <c r="Q36" i="27"/>
  <c r="Q20" i="27"/>
  <c r="R34" i="27"/>
  <c r="Q15" i="27"/>
  <c r="R45" i="27"/>
  <c r="R29" i="27"/>
  <c r="R56" i="27"/>
  <c r="R40" i="27"/>
  <c r="R24" i="27"/>
  <c r="Q40" i="27"/>
  <c r="S22" i="27"/>
  <c r="Q43" i="27"/>
  <c r="P24" i="27"/>
  <c r="O48" i="27"/>
  <c r="R25" i="27"/>
  <c r="Q33" i="27"/>
  <c r="Y41" i="27"/>
  <c r="X36" i="27"/>
  <c r="AC32" i="27"/>
  <c r="AC75" i="27"/>
  <c r="AE49" i="27"/>
  <c r="AA21" i="27"/>
  <c r="AB67" i="27"/>
  <c r="AB35" i="27"/>
  <c r="AB78" i="27"/>
  <c r="AD52" i="27"/>
  <c r="AE23" i="27"/>
  <c r="AD66" i="27"/>
  <c r="AB57" i="27"/>
  <c r="AD56" i="27"/>
  <c r="AE77" i="27"/>
  <c r="AC77" i="27"/>
  <c r="AD67" i="27"/>
  <c r="AA63" i="27"/>
  <c r="AD50" i="27"/>
  <c r="AA25" i="27"/>
  <c r="AA76" i="27"/>
  <c r="AD53" i="27"/>
  <c r="AA28" i="27"/>
  <c r="AB50" i="27"/>
  <c r="AA31" i="27"/>
  <c r="AB53" i="27"/>
  <c r="AB29" i="27"/>
  <c r="AC67" i="27"/>
  <c r="AB40" i="27"/>
  <c r="AD14" i="27"/>
  <c r="AA56" i="27"/>
  <c r="AA32" i="27"/>
  <c r="AC73" i="27"/>
  <c r="AB46" i="27"/>
  <c r="AD20" i="27"/>
  <c r="AE62" i="27"/>
  <c r="AA46" i="27"/>
  <c r="AC83" i="27"/>
  <c r="AD74" i="27"/>
  <c r="AC64" i="27"/>
  <c r="AE50" i="27"/>
  <c r="AE58" i="27"/>
  <c r="AC47" i="27"/>
  <c r="AC23" i="27"/>
  <c r="AB71" i="27"/>
  <c r="AC50" i="27"/>
  <c r="AC26" i="27"/>
  <c r="AD48" i="27"/>
  <c r="AD24" i="27"/>
  <c r="AC48" i="27"/>
  <c r="AB21" i="27"/>
  <c r="AE65" i="27"/>
  <c r="AA37" i="27"/>
  <c r="AA13" i="27"/>
  <c r="AC54" i="27"/>
  <c r="AB27" i="27"/>
  <c r="AE71" i="27"/>
  <c r="AE39" i="27"/>
  <c r="AE15" i="27"/>
  <c r="AA73" i="27"/>
  <c r="AA62" i="27"/>
  <c r="AC61" i="27"/>
  <c r="AA30" i="27"/>
  <c r="AD80" i="27"/>
  <c r="AA74" i="27"/>
  <c r="AE66" i="27"/>
  <c r="AB52" i="27"/>
  <c r="AC31" i="27"/>
  <c r="AD77" i="27"/>
  <c r="AB55" i="27"/>
  <c r="AB31" i="27"/>
  <c r="AE51" i="27"/>
  <c r="AD32" i="27"/>
  <c r="AC56" i="27"/>
  <c r="AE30" i="27"/>
  <c r="AB72" i="27"/>
  <c r="AB48" i="27"/>
  <c r="AB16" i="27"/>
  <c r="AB59" i="27"/>
  <c r="AD33" i="27"/>
  <c r="AA75" i="27"/>
  <c r="AA51" i="27"/>
  <c r="AB22" i="27"/>
  <c r="AB58" i="27"/>
  <c r="AB33" i="27"/>
  <c r="AA78" i="27"/>
  <c r="AC71" i="27"/>
  <c r="AC52" i="27"/>
  <c r="AA38" i="27"/>
  <c r="AB49" i="27"/>
  <c r="AB44" i="27"/>
  <c r="AE21" i="27"/>
  <c r="AD69" i="27"/>
  <c r="AA44" i="27"/>
  <c r="AE24" i="27"/>
  <c r="AA47" i="27"/>
  <c r="AC21" i="27"/>
  <c r="AE46" i="27"/>
  <c r="AA18" i="27"/>
  <c r="AB64" i="27"/>
  <c r="AC35" i="27"/>
  <c r="AC78" i="27"/>
  <c r="AE52" i="27"/>
  <c r="AE20" i="27"/>
  <c r="AA67" i="27"/>
  <c r="AB38" i="27"/>
  <c r="AA22" i="27"/>
  <c r="AD83" i="27"/>
  <c r="AE74" i="27"/>
  <c r="AB68" i="27"/>
  <c r="AD39" i="27"/>
  <c r="AB25" i="27"/>
  <c r="AC63" i="27"/>
  <c r="AC39" i="27"/>
  <c r="AB20" i="27"/>
  <c r="AC66" i="27"/>
  <c r="AC42" i="27"/>
  <c r="AA20" i="27"/>
  <c r="AE43" i="27"/>
  <c r="AE19" i="27"/>
  <c r="AB45" i="27"/>
  <c r="AC16" i="27"/>
  <c r="AC59" i="27"/>
  <c r="AE33" i="27"/>
  <c r="AA72" i="27"/>
  <c r="AA48" i="27"/>
  <c r="AB19" i="27"/>
  <c r="AB62" i="27"/>
  <c r="O26" i="27"/>
  <c r="S49" i="27"/>
  <c r="O29" i="27"/>
  <c r="P51" i="27"/>
  <c r="R33" i="27"/>
  <c r="R36" i="27"/>
  <c r="Q17" i="27"/>
  <c r="J18" i="27"/>
  <c r="I31" i="27"/>
  <c r="M43" i="27"/>
  <c r="L56" i="27"/>
  <c r="K69" i="27"/>
  <c r="J82" i="27"/>
  <c r="L21" i="27"/>
  <c r="K34" i="27"/>
  <c r="J47" i="27"/>
  <c r="I60" i="27"/>
  <c r="M72" i="27"/>
  <c r="J12" i="27"/>
  <c r="I25" i="27"/>
  <c r="M37" i="27"/>
  <c r="L50" i="27"/>
  <c r="K63" i="27"/>
  <c r="J76" i="27"/>
  <c r="L15" i="27"/>
  <c r="K28" i="27"/>
  <c r="J41" i="27"/>
  <c r="I54" i="27"/>
  <c r="M66" i="27"/>
  <c r="L79" i="27"/>
  <c r="I19" i="27"/>
  <c r="M31" i="27"/>
  <c r="L44" i="27"/>
  <c r="K57" i="27"/>
  <c r="J70" i="27"/>
  <c r="I83" i="27"/>
  <c r="K22" i="27"/>
  <c r="J35" i="27"/>
  <c r="P47" i="13" a="1"/>
  <c r="P47" i="13" s="1"/>
  <c r="Q47" i="13" s="1"/>
  <c r="P41" i="13" a="1"/>
  <c r="P41" i="13" s="1"/>
  <c r="Q41" i="13" s="1"/>
  <c r="P71" i="13" a="1"/>
  <c r="P71" i="13" s="1"/>
  <c r="Q71" i="13" s="1"/>
  <c r="P58" i="13" a="1"/>
  <c r="P58" i="13" s="1"/>
  <c r="Q58" i="13" s="1"/>
  <c r="P61" i="13" a="1"/>
  <c r="P61" i="13" s="1"/>
  <c r="Q61" i="13" s="1"/>
  <c r="P75" i="13" a="1"/>
  <c r="P75" i="13" s="1"/>
  <c r="Q75" i="13" s="1"/>
  <c r="P67" i="13" a="1"/>
  <c r="P67" i="13" s="1"/>
  <c r="Q67" i="13" s="1"/>
  <c r="P54" i="13" a="1"/>
  <c r="P54" i="13" s="1"/>
  <c r="Q54" i="13" s="1"/>
  <c r="P57" i="13" a="1"/>
  <c r="P57" i="13" s="1"/>
  <c r="Q57" i="13" s="1"/>
  <c r="P60" i="13" a="1"/>
  <c r="P60" i="13" s="1"/>
  <c r="Q60" i="13" s="1"/>
  <c r="P20" i="13" a="1"/>
  <c r="P20" i="13" s="1"/>
  <c r="Q20" i="13" s="1"/>
  <c r="P73" i="13" a="1"/>
  <c r="P73" i="13" s="1"/>
  <c r="Q73" i="13" s="1"/>
  <c r="P30" i="13" a="1"/>
  <c r="P30" i="13" s="1"/>
  <c r="Q30" i="13" s="1"/>
  <c r="P14" i="13" a="1"/>
  <c r="P14" i="13" s="1"/>
  <c r="Q14" i="13" s="1"/>
  <c r="P19" i="13" a="1"/>
  <c r="P19" i="13" s="1"/>
  <c r="Q19" i="13" s="1"/>
  <c r="P66" i="13" a="1"/>
  <c r="P66" i="13" s="1"/>
  <c r="Q66" i="13" s="1"/>
  <c r="P13" i="13" a="1"/>
  <c r="P13" i="13" s="1"/>
  <c r="Q13" i="13" s="1"/>
  <c r="P28" i="13" a="1"/>
  <c r="P28" i="13" s="1"/>
  <c r="Q28" i="13" s="1"/>
  <c r="P55" i="13" a="1"/>
  <c r="P55" i="13" s="1"/>
  <c r="Q55" i="13" s="1"/>
  <c r="P81" i="13" a="1"/>
  <c r="P81" i="13" s="1"/>
  <c r="Q81" i="13" s="1"/>
  <c r="P78" i="13" a="1"/>
  <c r="P78" i="13" s="1"/>
  <c r="Q78" i="13" s="1"/>
  <c r="P53" i="13" a="1"/>
  <c r="P53" i="13" s="1"/>
  <c r="Q53" i="13" s="1"/>
  <c r="P72" i="13" a="1"/>
  <c r="P72" i="13" s="1"/>
  <c r="Q72" i="13" s="1"/>
  <c r="P42" i="13" a="1"/>
  <c r="P42" i="13" s="1"/>
  <c r="Q42" i="13" s="1"/>
  <c r="P77" i="13" a="1"/>
  <c r="P77" i="13" s="1"/>
  <c r="Q77" i="13" s="1"/>
  <c r="P23" i="13" a="1"/>
  <c r="P23" i="13" s="1"/>
  <c r="Q23" i="13" s="1"/>
  <c r="P62" i="13" a="1"/>
  <c r="P62" i="13" s="1"/>
  <c r="Q62" i="13" s="1"/>
  <c r="P17" i="13" a="1"/>
  <c r="P17" i="13" s="1"/>
  <c r="Q17" i="13" s="1"/>
  <c r="P46" i="13" a="1"/>
  <c r="P46" i="13" s="1"/>
  <c r="Q46" i="13" s="1"/>
  <c r="P48" i="13" a="1"/>
  <c r="P48" i="13" s="1"/>
  <c r="Q48" i="13" s="1"/>
  <c r="P69" i="13" a="1"/>
  <c r="P69" i="13" s="1"/>
  <c r="Q69" i="13" s="1"/>
  <c r="P79" i="13" a="1"/>
  <c r="P79" i="13" s="1"/>
  <c r="Q79" i="13" s="1"/>
  <c r="P21" i="13" a="1"/>
  <c r="P21" i="13" s="1"/>
  <c r="Q21" i="13" s="1"/>
  <c r="P22" i="13" a="1"/>
  <c r="P22" i="13" s="1"/>
  <c r="Q22" i="13" s="1"/>
  <c r="P16" i="13" a="1"/>
  <c r="P16" i="13" s="1"/>
  <c r="Q16" i="13" s="1"/>
  <c r="P37" i="13" a="1"/>
  <c r="P37" i="13" s="1"/>
  <c r="Q37" i="13" s="1"/>
  <c r="P65" i="13" a="1"/>
  <c r="P65" i="13" s="1"/>
  <c r="Q65" i="13" s="1"/>
  <c r="P59" i="13" a="1"/>
  <c r="P59" i="13" s="1"/>
  <c r="Q59" i="13" s="1"/>
  <c r="P39" i="13" a="1"/>
  <c r="P39" i="13" s="1"/>
  <c r="Q39" i="13" s="1"/>
  <c r="P68" i="13" a="1"/>
  <c r="P68" i="13" s="1"/>
  <c r="Q68" i="13" s="1"/>
  <c r="P32" i="13" a="1"/>
  <c r="P32" i="13" s="1"/>
  <c r="Q32" i="13" s="1"/>
  <c r="P15" i="13" a="1"/>
  <c r="P15" i="13" s="1"/>
  <c r="Q15" i="13" s="1"/>
  <c r="P29" i="13" a="1"/>
  <c r="P29" i="13" s="1"/>
  <c r="Q29" i="13" s="1"/>
  <c r="P26" i="13" a="1"/>
  <c r="P26" i="13" s="1"/>
  <c r="Q26" i="13" s="1"/>
  <c r="P25" i="13" a="1"/>
  <c r="P25" i="13" s="1"/>
  <c r="Q25" i="13" s="1"/>
  <c r="P27" i="13" a="1"/>
  <c r="P27" i="13" s="1"/>
  <c r="Q27" i="13" s="1"/>
  <c r="P49" i="13" a="1"/>
  <c r="P49" i="13" s="1"/>
  <c r="Q49" i="13" s="1"/>
  <c r="P34" i="13" a="1"/>
  <c r="P34" i="13" s="1"/>
  <c r="Q34" i="13" s="1"/>
  <c r="P24" i="13" a="1"/>
  <c r="P24" i="13" s="1"/>
  <c r="Q24" i="13" s="1"/>
  <c r="P38" i="13" a="1"/>
  <c r="P38" i="13" s="1"/>
  <c r="Q38" i="13" s="1"/>
  <c r="P45" i="13" a="1"/>
  <c r="P45" i="13" s="1"/>
  <c r="Q45" i="13" s="1"/>
  <c r="P80" i="13" a="1"/>
  <c r="P80" i="13" s="1"/>
  <c r="Q80" i="13" s="1"/>
  <c r="P44" i="13" a="1"/>
  <c r="P44" i="13" s="1"/>
  <c r="Q44" i="13" s="1"/>
  <c r="P50" i="13" a="1"/>
  <c r="P50" i="13" s="1"/>
  <c r="Q50" i="13" s="1"/>
  <c r="P51" i="13" a="1"/>
  <c r="P51" i="13" s="1"/>
  <c r="Q51" i="13" s="1"/>
  <c r="P36" i="13" a="1"/>
  <c r="P36" i="13" s="1"/>
  <c r="Q36" i="13" s="1"/>
  <c r="P82" i="13" a="1"/>
  <c r="P82" i="13" s="1"/>
  <c r="Q82" i="13" s="1"/>
  <c r="P35" i="13" a="1"/>
  <c r="P35" i="13" s="1"/>
  <c r="Q35" i="13" s="1"/>
  <c r="P33" i="13" a="1"/>
  <c r="P33" i="13" s="1"/>
  <c r="Q33" i="13" s="1"/>
  <c r="P43" i="13" a="1"/>
  <c r="P43" i="13" s="1"/>
  <c r="Q43" i="13" s="1"/>
  <c r="P56" i="13" a="1"/>
  <c r="P56" i="13" s="1"/>
  <c r="Q56" i="13" s="1"/>
  <c r="P63" i="13" a="1"/>
  <c r="P63" i="13" s="1"/>
  <c r="Q63" i="13" s="1"/>
  <c r="P76" i="13" a="1"/>
  <c r="P76" i="13" s="1"/>
  <c r="Q76" i="13" s="1"/>
  <c r="P40" i="13" a="1"/>
  <c r="P40" i="13" s="1"/>
  <c r="Q40" i="13" s="1"/>
  <c r="P70" i="13" a="1"/>
  <c r="P70" i="13" s="1"/>
  <c r="Q70" i="13" s="1"/>
  <c r="P31" i="13" a="1"/>
  <c r="P31" i="13" s="1"/>
  <c r="Q31" i="13" s="1"/>
  <c r="P52" i="13" a="1"/>
  <c r="P52" i="13" s="1"/>
  <c r="Q52" i="13" s="1"/>
  <c r="P64" i="13" a="1"/>
  <c r="P64" i="13" s="1"/>
  <c r="Q64" i="13" s="1"/>
  <c r="P74" i="13" a="1"/>
  <c r="P74" i="13" s="1"/>
  <c r="Q74" i="13" s="1"/>
  <c r="P83" i="13" a="1"/>
  <c r="P83" i="13" s="1"/>
  <c r="Q83" i="13" s="1"/>
  <c r="P18" i="13" a="1"/>
  <c r="P18" i="13" s="1"/>
  <c r="Q18" i="13" s="1"/>
  <c r="P12" i="13" a="1"/>
  <c r="P12" i="13" s="1"/>
  <c r="AC17" i="27"/>
  <c r="AB30" i="27"/>
  <c r="AA43" i="27"/>
  <c r="AE55" i="27"/>
  <c r="AD68" i="27"/>
  <c r="AC81" i="27"/>
  <c r="AA24" i="27"/>
  <c r="AE36" i="27"/>
  <c r="AD49" i="27"/>
  <c r="AC62" i="27"/>
  <c r="AB75" i="27"/>
  <c r="AE17" i="27"/>
  <c r="AD30" i="27"/>
  <c r="AC43" i="27"/>
  <c r="AB56" i="27"/>
  <c r="AA69" i="27"/>
  <c r="AE81" i="27"/>
  <c r="AC24" i="27"/>
  <c r="AB37" i="27"/>
  <c r="AA50" i="27"/>
  <c r="AA15" i="27"/>
  <c r="AE27" i="27"/>
  <c r="AD40" i="27"/>
  <c r="AC53" i="27"/>
  <c r="AD21" i="27"/>
  <c r="AC34" i="27"/>
  <c r="AB47" i="27"/>
  <c r="AA60" i="27"/>
  <c r="AE72" i="27"/>
  <c r="AC15" i="27"/>
  <c r="AB28" i="27"/>
  <c r="AA41" i="27"/>
  <c r="AE53" i="27"/>
  <c r="AD23" i="27"/>
  <c r="AC76" i="27"/>
  <c r="AD59" i="27"/>
  <c r="AA71" i="27"/>
  <c r="AB41" i="27"/>
  <c r="AA81" i="27"/>
  <c r="AB65" i="27"/>
  <c r="AD31" i="27"/>
  <c r="AE78" i="27"/>
  <c r="AB66" i="27"/>
  <c r="AE34" i="27"/>
  <c r="AC79" i="27"/>
  <c r="AA19" i="27"/>
  <c r="AE31" i="27"/>
  <c r="AD44" i="27"/>
  <c r="AC57" i="27"/>
  <c r="AB70" i="27"/>
  <c r="AE12" i="27"/>
  <c r="AD25" i="27"/>
  <c r="AC38" i="27"/>
  <c r="AB51" i="27"/>
  <c r="AA64" i="27"/>
  <c r="AE76" i="27"/>
  <c r="AC19" i="27"/>
  <c r="AB32" i="27"/>
  <c r="AA45" i="27"/>
  <c r="AE57" i="27"/>
  <c r="AD70" i="27"/>
  <c r="AB13" i="27"/>
  <c r="AA26" i="27"/>
  <c r="AE38" i="27"/>
  <c r="AD51" i="27"/>
  <c r="AD16" i="27"/>
  <c r="AC29" i="27"/>
  <c r="AB42" i="27"/>
  <c r="AA55" i="27"/>
  <c r="AB23" i="27"/>
  <c r="AA36" i="27"/>
  <c r="AE48" i="27"/>
  <c r="AD61" i="27"/>
  <c r="AC74" i="27"/>
  <c r="AA17" i="27"/>
  <c r="AE29" i="27"/>
  <c r="AD42" i="27"/>
  <c r="AC55" i="27"/>
  <c r="AC36" i="27"/>
  <c r="AD79" i="27"/>
  <c r="AD63" i="27"/>
  <c r="AA14" i="27"/>
  <c r="AB74" i="27"/>
  <c r="AA54" i="27"/>
  <c r="AB83" i="27"/>
  <c r="AC68" i="27"/>
  <c r="AC44" i="27"/>
  <c r="AA82" i="27"/>
  <c r="AC69" i="27"/>
  <c r="AD47" i="27"/>
  <c r="AC82" i="27"/>
  <c r="AD43" i="27"/>
  <c r="AD27" i="27"/>
  <c r="AD78" i="27"/>
  <c r="AD62" i="27"/>
  <c r="AD46" i="27"/>
  <c r="AC27" i="27"/>
  <c r="AD81" i="27"/>
  <c r="AD65" i="27"/>
  <c r="AC46" i="27"/>
  <c r="AC30" i="27"/>
  <c r="AC14" i="27"/>
  <c r="AC65" i="27"/>
  <c r="AC49" i="27"/>
  <c r="AC33" i="27"/>
  <c r="AB14" i="27"/>
  <c r="V44" i="27"/>
  <c r="W66" i="27"/>
  <c r="V15" i="27"/>
  <c r="W37" i="27"/>
  <c r="X59" i="27"/>
  <c r="V80" i="27"/>
  <c r="U29" i="27"/>
  <c r="V51" i="27"/>
  <c r="W73" i="27"/>
  <c r="V22" i="27"/>
  <c r="W44" i="27"/>
  <c r="AM10" i="27"/>
  <c r="AP12" i="27" s="1"/>
  <c r="H83" i="13" a="1"/>
  <c r="H83" i="13" s="1"/>
  <c r="I83" i="13" s="1"/>
  <c r="H39" i="13" a="1"/>
  <c r="H39" i="13" s="1"/>
  <c r="I39" i="13" s="1"/>
  <c r="H20" i="13" a="1"/>
  <c r="H20" i="13" s="1"/>
  <c r="I20" i="13" s="1"/>
  <c r="H14" i="13" a="1"/>
  <c r="H14" i="13" s="1"/>
  <c r="I14" i="13" s="1"/>
  <c r="H22" i="13" a="1"/>
  <c r="H22" i="13" s="1"/>
  <c r="I22" i="13" s="1"/>
  <c r="H29" i="13" a="1"/>
  <c r="H29" i="13" s="1"/>
  <c r="I29" i="13" s="1"/>
  <c r="H48" i="13" a="1"/>
  <c r="H48" i="13" s="1"/>
  <c r="I48" i="13" s="1"/>
  <c r="H18" i="13" a="1"/>
  <c r="H18" i="13" s="1"/>
  <c r="I18" i="13" s="1"/>
  <c r="H19" i="13" a="1"/>
  <c r="H19" i="13" s="1"/>
  <c r="I19" i="13" s="1"/>
  <c r="H24" i="13" a="1"/>
  <c r="H24" i="13" s="1"/>
  <c r="I24" i="13" s="1"/>
  <c r="H25" i="13" a="1"/>
  <c r="H25" i="13" s="1"/>
  <c r="I25" i="13" s="1"/>
  <c r="H45" i="13" a="1"/>
  <c r="H45" i="13" s="1"/>
  <c r="I45" i="13" s="1"/>
  <c r="H72" i="13" a="1"/>
  <c r="H72" i="13" s="1"/>
  <c r="I72" i="13" s="1"/>
  <c r="H59" i="13" a="1"/>
  <c r="H59" i="13" s="1"/>
  <c r="I59" i="13" s="1"/>
  <c r="H79" i="13" a="1"/>
  <c r="H79" i="13" s="1"/>
  <c r="I79" i="13" s="1"/>
  <c r="H77" i="13" a="1"/>
  <c r="H77" i="13" s="1"/>
  <c r="I77" i="13" s="1"/>
  <c r="H60" i="13" a="1"/>
  <c r="H60" i="13" s="1"/>
  <c r="I60" i="13" s="1"/>
  <c r="H40" i="13" a="1"/>
  <c r="H40" i="13" s="1"/>
  <c r="I40" i="13" s="1"/>
  <c r="H53" i="13" a="1"/>
  <c r="H53" i="13" s="1"/>
  <c r="I53" i="13" s="1"/>
  <c r="H47" i="13" a="1"/>
  <c r="H47" i="13" s="1"/>
  <c r="I47" i="13" s="1"/>
  <c r="H52" i="13" a="1"/>
  <c r="H52" i="13" s="1"/>
  <c r="I52" i="13" s="1"/>
  <c r="H26" i="13" a="1"/>
  <c r="H26" i="13" s="1"/>
  <c r="I26" i="13" s="1"/>
  <c r="H75" i="13" a="1"/>
  <c r="H75" i="13" s="1"/>
  <c r="I75" i="13" s="1"/>
  <c r="H70" i="13" a="1"/>
  <c r="H70" i="13" s="1"/>
  <c r="I70" i="13" s="1"/>
  <c r="H65" i="13" a="1"/>
  <c r="H65" i="13" s="1"/>
  <c r="I65" i="13" s="1"/>
  <c r="H37" i="13" a="1"/>
  <c r="H37" i="13" s="1"/>
  <c r="I37" i="13" s="1"/>
  <c r="H35" i="13" a="1"/>
  <c r="H35" i="13" s="1"/>
  <c r="I35" i="13" s="1"/>
  <c r="H46" i="13" a="1"/>
  <c r="H46" i="13" s="1"/>
  <c r="I46" i="13" s="1"/>
  <c r="H44" i="13" a="1"/>
  <c r="H44" i="13" s="1"/>
  <c r="I44" i="13" s="1"/>
  <c r="H78" i="13" a="1"/>
  <c r="H78" i="13" s="1"/>
  <c r="I78" i="13" s="1"/>
  <c r="H56" i="13" a="1"/>
  <c r="H56" i="13" s="1"/>
  <c r="I56" i="13" s="1"/>
  <c r="H69" i="13" a="1"/>
  <c r="H69" i="13" s="1"/>
  <c r="I69" i="13" s="1"/>
  <c r="H74" i="13" a="1"/>
  <c r="H74" i="13" s="1"/>
  <c r="I74" i="13" s="1"/>
  <c r="H17" i="13" a="1"/>
  <c r="H17" i="13" s="1"/>
  <c r="I17" i="13" s="1"/>
  <c r="H27" i="13" a="1"/>
  <c r="H27" i="13" s="1"/>
  <c r="I27" i="13" s="1"/>
  <c r="H30" i="13" a="1"/>
  <c r="H30" i="13" s="1"/>
  <c r="I30" i="13" s="1"/>
  <c r="H61" i="13" a="1"/>
  <c r="H61" i="13" s="1"/>
  <c r="I61" i="13" s="1"/>
  <c r="H51" i="13" a="1"/>
  <c r="H51" i="13" s="1"/>
  <c r="I51" i="13" s="1"/>
  <c r="H68" i="13" a="1"/>
  <c r="H68" i="13" s="1"/>
  <c r="I68" i="13" s="1"/>
  <c r="H64" i="13" a="1"/>
  <c r="H64" i="13" s="1"/>
  <c r="I64" i="13" s="1"/>
  <c r="H49" i="13" a="1"/>
  <c r="H49" i="13" s="1"/>
  <c r="I49" i="13" s="1"/>
  <c r="H76" i="13" a="1"/>
  <c r="H76" i="13" s="1"/>
  <c r="I76" i="13" s="1"/>
  <c r="H58" i="13" a="1"/>
  <c r="H58" i="13" s="1"/>
  <c r="I58" i="13" s="1"/>
  <c r="H21" i="13" a="1"/>
  <c r="H21" i="13" s="1"/>
  <c r="I21" i="13" s="1"/>
  <c r="H34" i="13" a="1"/>
  <c r="H34" i="13" s="1"/>
  <c r="I34" i="13" s="1"/>
  <c r="H36" i="13" a="1"/>
  <c r="H36" i="13" s="1"/>
  <c r="I36" i="13" s="1"/>
  <c r="H41" i="13" a="1"/>
  <c r="H41" i="13" s="1"/>
  <c r="I41" i="13" s="1"/>
  <c r="H66" i="13" a="1"/>
  <c r="H66" i="13" s="1"/>
  <c r="I66" i="13" s="1"/>
  <c r="H67" i="13" a="1"/>
  <c r="H67" i="13" s="1"/>
  <c r="I67" i="13" s="1"/>
  <c r="H81" i="13" a="1"/>
  <c r="H81" i="13" s="1"/>
  <c r="I81" i="13" s="1"/>
  <c r="H13" i="13" a="1"/>
  <c r="H13" i="13" s="1"/>
  <c r="I13" i="13" s="1"/>
  <c r="H63" i="13" a="1"/>
  <c r="H63" i="13" s="1"/>
  <c r="I63" i="13" s="1"/>
  <c r="H28" i="13" a="1"/>
  <c r="H28" i="13" s="1"/>
  <c r="I28" i="13" s="1"/>
  <c r="H23" i="13" a="1"/>
  <c r="H23" i="13" s="1"/>
  <c r="I23" i="13" s="1"/>
  <c r="H42" i="13" a="1"/>
  <c r="H42" i="13" s="1"/>
  <c r="I42" i="13" s="1"/>
  <c r="H16" i="13" a="1"/>
  <c r="H16" i="13" s="1"/>
  <c r="I16" i="13" s="1"/>
  <c r="H54" i="13" a="1"/>
  <c r="H54" i="13" s="1"/>
  <c r="I54" i="13" s="1"/>
  <c r="H15" i="13" a="1"/>
  <c r="H15" i="13" s="1"/>
  <c r="I15" i="13" s="1"/>
  <c r="H71" i="13" a="1"/>
  <c r="H71" i="13" s="1"/>
  <c r="I71" i="13" s="1"/>
  <c r="H31" i="13" a="1"/>
  <c r="H31" i="13" s="1"/>
  <c r="I31" i="13" s="1"/>
  <c r="H33" i="13" a="1"/>
  <c r="H33" i="13" s="1"/>
  <c r="I33" i="13" s="1"/>
  <c r="H43" i="13" a="1"/>
  <c r="H43" i="13" s="1"/>
  <c r="I43" i="13" s="1"/>
  <c r="H57" i="13" a="1"/>
  <c r="H57" i="13" s="1"/>
  <c r="I57" i="13" s="1"/>
  <c r="H62" i="13" a="1"/>
  <c r="H62" i="13" s="1"/>
  <c r="I62" i="13" s="1"/>
  <c r="H82" i="13" a="1"/>
  <c r="H82" i="13" s="1"/>
  <c r="I82" i="13" s="1"/>
  <c r="H50" i="13" a="1"/>
  <c r="H50" i="13" s="1"/>
  <c r="I50" i="13" s="1"/>
  <c r="H32" i="13" a="1"/>
  <c r="H32" i="13" s="1"/>
  <c r="I32" i="13" s="1"/>
  <c r="H55" i="13" a="1"/>
  <c r="H55" i="13" s="1"/>
  <c r="I55" i="13" s="1"/>
  <c r="H38" i="13" a="1"/>
  <c r="H38" i="13" s="1"/>
  <c r="I38" i="13" s="1"/>
  <c r="H73" i="13" a="1"/>
  <c r="H73" i="13" s="1"/>
  <c r="I73" i="13" s="1"/>
  <c r="H80" i="13" a="1"/>
  <c r="H80" i="13" s="1"/>
  <c r="I80" i="13" s="1"/>
  <c r="H12" i="13" a="1"/>
  <c r="H12" i="13" s="1"/>
  <c r="K72" i="27"/>
  <c r="L59" i="27"/>
  <c r="M46" i="27"/>
  <c r="I34" i="27"/>
  <c r="J21" i="27"/>
  <c r="J80" i="27"/>
  <c r="K67" i="27"/>
  <c r="L54" i="27"/>
  <c r="M41" i="27"/>
  <c r="I29" i="27"/>
  <c r="J16" i="27"/>
  <c r="M76" i="27"/>
  <c r="I64" i="27"/>
  <c r="J51" i="27"/>
  <c r="K38" i="27"/>
  <c r="I24" i="27"/>
  <c r="K81" i="27"/>
  <c r="I67" i="27"/>
  <c r="L52" i="27"/>
  <c r="J38" i="27"/>
  <c r="M23" i="27"/>
  <c r="M82" i="27"/>
  <c r="K68" i="27"/>
  <c r="K52" i="27"/>
  <c r="I38" i="27"/>
  <c r="L23" i="27"/>
  <c r="L82" i="27"/>
  <c r="J68" i="27"/>
  <c r="M53" i="27"/>
  <c r="K39" i="27"/>
  <c r="K23" i="27"/>
  <c r="K82" i="27"/>
  <c r="I68" i="27"/>
  <c r="L53" i="27"/>
  <c r="J39" i="27"/>
  <c r="M24" i="27"/>
  <c r="M83" i="27"/>
  <c r="M67" i="27"/>
  <c r="K53" i="27"/>
  <c r="I39" i="27"/>
  <c r="L24" i="27"/>
  <c r="AU11" i="13"/>
  <c r="AW11" i="13"/>
  <c r="AV11" i="13"/>
  <c r="AU16" i="13" a="1"/>
  <c r="AU16" i="13" s="1"/>
  <c r="AU42" i="13" a="1"/>
  <c r="AU42" i="13" s="1"/>
  <c r="AU79" i="13" a="1"/>
  <c r="AU79" i="13" s="1"/>
  <c r="AU38" i="13" a="1"/>
  <c r="AU38" i="13" s="1"/>
  <c r="AU49" i="13" a="1"/>
  <c r="AU49" i="13" s="1"/>
  <c r="AU75" i="13" a="1"/>
  <c r="AU75" i="13" s="1"/>
  <c r="AU83" i="13" a="1"/>
  <c r="AU83" i="13" s="1"/>
  <c r="AU72" i="13" a="1"/>
  <c r="AU72" i="13" s="1"/>
  <c r="AU24" i="13" a="1"/>
  <c r="AU24" i="13" s="1"/>
  <c r="AU50" i="13" a="1"/>
  <c r="AU50" i="13" s="1"/>
  <c r="AU60" i="13" a="1"/>
  <c r="AU60" i="13" s="1"/>
  <c r="AU46" i="13" a="1"/>
  <c r="AU46" i="13" s="1"/>
  <c r="AU64" i="13" a="1"/>
  <c r="AU64" i="13" s="1"/>
  <c r="AU57" i="13" a="1"/>
  <c r="AU57" i="13" s="1"/>
  <c r="AU70" i="13" a="1"/>
  <c r="AU70" i="13" s="1"/>
  <c r="AU74" i="13" a="1"/>
  <c r="AU74" i="13" s="1"/>
  <c r="AU82" i="13" a="1"/>
  <c r="AU82" i="13" s="1"/>
  <c r="AU32" i="13" a="1"/>
  <c r="AU32" i="13" s="1"/>
  <c r="AU58" i="13" a="1"/>
  <c r="AU58" i="13" s="1"/>
  <c r="AU17" i="13" a="1"/>
  <c r="AU17" i="13" s="1"/>
  <c r="AU54" i="13" a="1"/>
  <c r="AU54" i="13" s="1"/>
  <c r="AU35" i="13" a="1"/>
  <c r="AU35" i="13" s="1"/>
  <c r="AU73" i="13" a="1"/>
  <c r="AU73" i="13" s="1"/>
  <c r="AU68" i="13" a="1"/>
  <c r="AU68" i="13" s="1"/>
  <c r="AU40" i="13" a="1"/>
  <c r="AU40" i="13" s="1"/>
  <c r="AU66" i="13" a="1"/>
  <c r="AU66" i="13" s="1"/>
  <c r="AU25" i="13" a="1"/>
  <c r="AU25" i="13" s="1"/>
  <c r="AU19" i="13" a="1"/>
  <c r="AU19" i="13" s="1"/>
  <c r="AU59" i="13" a="1"/>
  <c r="AU59" i="13" s="1"/>
  <c r="AU27" i="13" a="1"/>
  <c r="AU27" i="13" s="1"/>
  <c r="AU80" i="13" a="1"/>
  <c r="AU80" i="13" s="1"/>
  <c r="AU53" i="13" a="1"/>
  <c r="AU53" i="13" s="1"/>
  <c r="AU47" i="13" a="1"/>
  <c r="AU47" i="13" s="1"/>
  <c r="AU33" i="13" a="1"/>
  <c r="AU33" i="13" s="1"/>
  <c r="AU62" i="13" a="1"/>
  <c r="AU62" i="13" s="1"/>
  <c r="AU78" i="13" a="1"/>
  <c r="AU78" i="13" s="1"/>
  <c r="AU76" i="13" a="1"/>
  <c r="AU76" i="13" s="1"/>
  <c r="AU61" i="13" a="1"/>
  <c r="AU61" i="13" s="1"/>
  <c r="AU55" i="13" a="1"/>
  <c r="AU55" i="13" s="1"/>
  <c r="AU41" i="13" a="1"/>
  <c r="AU41" i="13" s="1"/>
  <c r="AU51" i="13" a="1"/>
  <c r="AU51" i="13" s="1"/>
  <c r="AU48" i="13" a="1"/>
  <c r="AU48" i="13" s="1"/>
  <c r="AU69" i="13" a="1"/>
  <c r="AU69" i="13" s="1"/>
  <c r="AU63" i="13" a="1"/>
  <c r="AU63" i="13" s="1"/>
  <c r="AU22" i="13" a="1"/>
  <c r="AU22" i="13" s="1"/>
  <c r="AU56" i="13" a="1"/>
  <c r="AU56" i="13" s="1"/>
  <c r="AU77" i="13" a="1"/>
  <c r="AU77" i="13" s="1"/>
  <c r="AU71" i="13" a="1"/>
  <c r="AU71" i="13" s="1"/>
  <c r="AU30" i="13" a="1"/>
  <c r="AU30" i="13" s="1"/>
  <c r="AU43" i="13" a="1"/>
  <c r="AU43" i="13" s="1"/>
  <c r="AU65" i="13" a="1"/>
  <c r="AU65" i="13" s="1"/>
  <c r="AU67" i="13" a="1"/>
  <c r="AU67" i="13" s="1"/>
  <c r="AU81" i="13" a="1"/>
  <c r="AU81" i="13" s="1"/>
  <c r="AU14" i="13" a="1"/>
  <c r="AU14" i="13" s="1"/>
  <c r="AU44" i="13" a="1"/>
  <c r="AU44" i="13" s="1"/>
  <c r="AU34" i="13" a="1"/>
  <c r="AU34" i="13" s="1"/>
  <c r="AU18" i="13" a="1"/>
  <c r="AU18" i="13" s="1"/>
  <c r="AU31" i="13" a="1"/>
  <c r="AU31" i="13" s="1"/>
  <c r="AU15" i="13" a="1"/>
  <c r="AU15" i="13" s="1"/>
  <c r="AU45" i="13" a="1"/>
  <c r="AU45" i="13" s="1"/>
  <c r="AU52" i="13" a="1"/>
  <c r="AU52" i="13" s="1"/>
  <c r="AU29" i="13" a="1"/>
  <c r="AU29" i="13" s="1"/>
  <c r="AU37" i="13" a="1"/>
  <c r="AU37" i="13" s="1"/>
  <c r="AU23" i="13" a="1"/>
  <c r="AU23" i="13" s="1"/>
  <c r="AU36" i="13" a="1"/>
  <c r="AU36" i="13" s="1"/>
  <c r="AU20" i="13" a="1"/>
  <c r="AU20" i="13" s="1"/>
  <c r="AU28" i="13" a="1"/>
  <c r="AU28" i="13" s="1"/>
  <c r="AU39" i="13" a="1"/>
  <c r="AU39" i="13" s="1"/>
  <c r="AU13" i="13" a="1"/>
  <c r="AU13" i="13" s="1"/>
  <c r="AU21" i="13" a="1"/>
  <c r="AU21" i="13" s="1"/>
  <c r="AU26" i="13" a="1"/>
  <c r="AU26" i="13" s="1"/>
  <c r="AU12" i="13" a="1"/>
  <c r="AU12" i="13" s="1"/>
  <c r="AG10" i="27"/>
  <c r="AK20" i="27" s="1"/>
  <c r="L83" i="27"/>
  <c r="M70" i="27"/>
  <c r="I58" i="27"/>
  <c r="J45" i="27"/>
  <c r="K32" i="27"/>
  <c r="L19" i="27"/>
  <c r="L78" i="27"/>
  <c r="M65" i="27"/>
  <c r="I53" i="27"/>
  <c r="J40" i="27"/>
  <c r="K27" i="27"/>
  <c r="L14" i="27"/>
  <c r="J75" i="27"/>
  <c r="K62" i="27"/>
  <c r="L49" i="27"/>
  <c r="M36" i="27"/>
  <c r="M20" i="27"/>
  <c r="M79" i="27"/>
  <c r="K65" i="27"/>
  <c r="I51" i="27"/>
  <c r="L36" i="27"/>
  <c r="J22" i="27"/>
  <c r="J81" i="27"/>
  <c r="J65" i="27"/>
  <c r="M50" i="27"/>
  <c r="K36" i="27"/>
  <c r="I22" i="27"/>
  <c r="I81" i="27"/>
  <c r="L66" i="27"/>
  <c r="J52" i="27"/>
  <c r="J36" i="27"/>
  <c r="M21" i="27"/>
  <c r="M80" i="27"/>
  <c r="K66" i="27"/>
  <c r="I52" i="27"/>
  <c r="L37" i="27"/>
  <c r="J23" i="27"/>
  <c r="L80" i="27"/>
  <c r="J66" i="27"/>
  <c r="M51" i="27"/>
  <c r="K37" i="27"/>
  <c r="I23" i="27"/>
  <c r="X11" i="13"/>
  <c r="W11" i="13"/>
  <c r="Y11" i="13"/>
  <c r="W30" i="13" a="1"/>
  <c r="W30" i="13" s="1"/>
  <c r="W52" i="13" a="1"/>
  <c r="W52" i="13" s="1"/>
  <c r="W54" i="13" a="1"/>
  <c r="W54" i="13" s="1"/>
  <c r="W56" i="13" a="1"/>
  <c r="W56" i="13" s="1"/>
  <c r="W65" i="13" a="1"/>
  <c r="W65" i="13" s="1"/>
  <c r="W68" i="13" a="1"/>
  <c r="W68" i="13" s="1"/>
  <c r="W21" i="13" a="1"/>
  <c r="W21" i="13" s="1"/>
  <c r="W71" i="13" a="1"/>
  <c r="W71" i="13" s="1"/>
  <c r="W20" i="13" a="1"/>
  <c r="W20" i="13" s="1"/>
  <c r="W22" i="13" a="1"/>
  <c r="W22" i="13" s="1"/>
  <c r="W70" i="13" a="1"/>
  <c r="W70" i="13" s="1"/>
  <c r="W76" i="13" a="1"/>
  <c r="W76" i="13" s="1"/>
  <c r="W24" i="13" a="1"/>
  <c r="W24" i="13" s="1"/>
  <c r="W26" i="13" a="1"/>
  <c r="W26" i="13" s="1"/>
  <c r="W83" i="13" a="1"/>
  <c r="W83" i="13" s="1"/>
  <c r="W59" i="13" a="1"/>
  <c r="W59" i="13" s="1"/>
  <c r="W72" i="13" a="1"/>
  <c r="W72" i="13" s="1"/>
  <c r="W17" i="13" a="1"/>
  <c r="W17" i="13" s="1"/>
  <c r="W43" i="13" a="1"/>
  <c r="W43" i="13" s="1"/>
  <c r="W32" i="13" a="1"/>
  <c r="W32" i="13" s="1"/>
  <c r="W19" i="13" a="1"/>
  <c r="W19" i="13" s="1"/>
  <c r="W33" i="13" a="1"/>
  <c r="W33" i="13" s="1"/>
  <c r="W25" i="13" a="1"/>
  <c r="W25" i="13" s="1"/>
  <c r="W34" i="13" a="1"/>
  <c r="W34" i="13" s="1"/>
  <c r="W42" i="13" a="1"/>
  <c r="W42" i="13" s="1"/>
  <c r="W13" i="13" a="1"/>
  <c r="W13" i="13" s="1"/>
  <c r="W41" i="13" a="1"/>
  <c r="W41" i="13" s="1"/>
  <c r="W75" i="13" a="1"/>
  <c r="W75" i="13" s="1"/>
  <c r="W77" i="13" a="1"/>
  <c r="W77" i="13" s="1"/>
  <c r="W37" i="13" a="1"/>
  <c r="W37" i="13" s="1"/>
  <c r="W73" i="13" a="1"/>
  <c r="W73" i="13" s="1"/>
  <c r="W82" i="13" a="1"/>
  <c r="W82" i="13" s="1"/>
  <c r="W63" i="13" a="1"/>
  <c r="W63" i="13" s="1"/>
  <c r="W29" i="13" a="1"/>
  <c r="W29" i="13" s="1"/>
  <c r="W66" i="13" a="1"/>
  <c r="W66" i="13" s="1"/>
  <c r="W23" i="13" a="1"/>
  <c r="W23" i="13" s="1"/>
  <c r="W45" i="13" a="1"/>
  <c r="W45" i="13" s="1"/>
  <c r="W61" i="13" a="1"/>
  <c r="W61" i="13" s="1"/>
  <c r="W48" i="13" a="1"/>
  <c r="W48" i="13" s="1"/>
  <c r="W15" i="13" a="1"/>
  <c r="W15" i="13" s="1"/>
  <c r="W64" i="13" a="1"/>
  <c r="W64" i="13" s="1"/>
  <c r="W80" i="13" a="1"/>
  <c r="W80" i="13" s="1"/>
  <c r="W62" i="13" a="1"/>
  <c r="W62" i="13" s="1"/>
  <c r="W31" i="13" a="1"/>
  <c r="W31" i="13" s="1"/>
  <c r="W28" i="13" a="1"/>
  <c r="W28" i="13" s="1"/>
  <c r="W40" i="13" a="1"/>
  <c r="W40" i="13" s="1"/>
  <c r="W47" i="13" a="1"/>
  <c r="W47" i="13" s="1"/>
  <c r="W57" i="13" a="1"/>
  <c r="W57" i="13" s="1"/>
  <c r="W79" i="13" a="1"/>
  <c r="W79" i="13" s="1"/>
  <c r="W18" i="13" a="1"/>
  <c r="W18" i="13" s="1"/>
  <c r="W60" i="13" a="1"/>
  <c r="W60" i="13" s="1"/>
  <c r="W14" i="13" a="1"/>
  <c r="W14" i="13" s="1"/>
  <c r="W53" i="13" a="1"/>
  <c r="W53" i="13" s="1"/>
  <c r="W38" i="13" a="1"/>
  <c r="W38" i="13" s="1"/>
  <c r="W44" i="13" a="1"/>
  <c r="W44" i="13" s="1"/>
  <c r="W69" i="13" a="1"/>
  <c r="W69" i="13" s="1"/>
  <c r="W81" i="13" a="1"/>
  <c r="W81" i="13" s="1"/>
  <c r="W78" i="13" a="1"/>
  <c r="W78" i="13" s="1"/>
  <c r="W50" i="13" a="1"/>
  <c r="W50" i="13" s="1"/>
  <c r="W35" i="13" a="1"/>
  <c r="W35" i="13" s="1"/>
  <c r="W49" i="13" a="1"/>
  <c r="W49" i="13" s="1"/>
  <c r="W39" i="13" a="1"/>
  <c r="W39" i="13" s="1"/>
  <c r="W27" i="13" a="1"/>
  <c r="W27" i="13" s="1"/>
  <c r="W55" i="13" a="1"/>
  <c r="W55" i="13" s="1"/>
  <c r="W74" i="13" a="1"/>
  <c r="W74" i="13" s="1"/>
  <c r="W67" i="13" a="1"/>
  <c r="W67" i="13" s="1"/>
  <c r="W51" i="13" a="1"/>
  <c r="W51" i="13" s="1"/>
  <c r="W16" i="13" a="1"/>
  <c r="W16" i="13" s="1"/>
  <c r="W58" i="13" a="1"/>
  <c r="W58" i="13" s="1"/>
  <c r="W36" i="13" a="1"/>
  <c r="W36" i="13" s="1"/>
  <c r="W46" i="13" a="1"/>
  <c r="W46" i="13" s="1"/>
  <c r="W12" i="13" a="1"/>
  <c r="W12" i="13" s="1"/>
  <c r="AS10" i="27"/>
  <c r="AT19" i="27" s="1"/>
  <c r="I82" i="27"/>
  <c r="J69" i="27"/>
  <c r="K56" i="27"/>
  <c r="L43" i="27"/>
  <c r="M30" i="27"/>
  <c r="I18" i="27"/>
  <c r="I77" i="27"/>
  <c r="J64" i="27"/>
  <c r="K51" i="27"/>
  <c r="L38" i="27"/>
  <c r="M25" i="27"/>
  <c r="I13" i="27"/>
  <c r="L73" i="27"/>
  <c r="M60" i="27"/>
  <c r="I48" i="27"/>
  <c r="L33" i="27"/>
  <c r="J19" i="27"/>
  <c r="J78" i="27"/>
  <c r="M63" i="27"/>
  <c r="K49" i="27"/>
  <c r="I35" i="27"/>
  <c r="L20" i="27"/>
  <c r="I78" i="27"/>
  <c r="L63" i="27"/>
  <c r="J49" i="27"/>
  <c r="M34" i="27"/>
  <c r="K20" i="27"/>
  <c r="K79" i="27"/>
  <c r="I65" i="27"/>
  <c r="I49" i="27"/>
  <c r="L34" i="27"/>
  <c r="J20" i="27"/>
  <c r="J79" i="27"/>
  <c r="M64" i="27"/>
  <c r="K50" i="27"/>
  <c r="I36" i="27"/>
  <c r="I20" i="27"/>
  <c r="I79" i="27"/>
  <c r="L64" i="27"/>
  <c r="J50" i="27"/>
  <c r="M35" i="27"/>
  <c r="K21" i="27"/>
  <c r="AI11" i="13"/>
  <c r="AJ11" i="13"/>
  <c r="AK11" i="13"/>
  <c r="AI32" i="13" a="1"/>
  <c r="AI32" i="13" s="1"/>
  <c r="AI29" i="13" a="1"/>
  <c r="AI29" i="13" s="1"/>
  <c r="AI31" i="13" a="1"/>
  <c r="AI31" i="13" s="1"/>
  <c r="AI65" i="13" a="1"/>
  <c r="AI65" i="13" s="1"/>
  <c r="AI71" i="13" a="1"/>
  <c r="AI71" i="13" s="1"/>
  <c r="AI67" i="13" a="1"/>
  <c r="AI67" i="13" s="1"/>
  <c r="AI35" i="13" a="1"/>
  <c r="AI35" i="13" s="1"/>
  <c r="AI25" i="13" a="1"/>
  <c r="AI25" i="13" s="1"/>
  <c r="AI52" i="13" a="1"/>
  <c r="AI52" i="13" s="1"/>
  <c r="AI40" i="13" a="1"/>
  <c r="AI40" i="13" s="1"/>
  <c r="AI38" i="13" a="1"/>
  <c r="AI38" i="13" s="1"/>
  <c r="AI42" i="13" a="1"/>
  <c r="AI42" i="13" s="1"/>
  <c r="AI76" i="13" a="1"/>
  <c r="AI76" i="13" s="1"/>
  <c r="AI83" i="13" a="1"/>
  <c r="AI83" i="13" s="1"/>
  <c r="AI77" i="13" a="1"/>
  <c r="AI77" i="13" s="1"/>
  <c r="AI57" i="13" a="1"/>
  <c r="AI57" i="13" s="1"/>
  <c r="AI48" i="13" a="1"/>
  <c r="AI48" i="13" s="1"/>
  <c r="AI49" i="13" a="1"/>
  <c r="AI49" i="13" s="1"/>
  <c r="AI51" i="13" a="1"/>
  <c r="AI51" i="13" s="1"/>
  <c r="AI19" i="13" a="1"/>
  <c r="AI19" i="13" s="1"/>
  <c r="AI47" i="13" a="1"/>
  <c r="AI47" i="13" s="1"/>
  <c r="AI26" i="13" a="1"/>
  <c r="AI26" i="13" s="1"/>
  <c r="AI15" i="13" a="1"/>
  <c r="AI15" i="13" s="1"/>
  <c r="AI56" i="13" a="1"/>
  <c r="AI56" i="13" s="1"/>
  <c r="AI60" i="13" a="1"/>
  <c r="AI60" i="13" s="1"/>
  <c r="AI53" i="13" a="1"/>
  <c r="AI53" i="13" s="1"/>
  <c r="AI21" i="13" a="1"/>
  <c r="AI21" i="13" s="1"/>
  <c r="AI23" i="13" a="1"/>
  <c r="AI23" i="13" s="1"/>
  <c r="AI17" i="13" a="1"/>
  <c r="AI17" i="13" s="1"/>
  <c r="AI59" i="13" a="1"/>
  <c r="AI59" i="13" s="1"/>
  <c r="AI39" i="13" a="1"/>
  <c r="AI39" i="13" s="1"/>
  <c r="AI64" i="13" a="1"/>
  <c r="AI64" i="13" s="1"/>
  <c r="AI62" i="13" a="1"/>
  <c r="AI62" i="13" s="1"/>
  <c r="AI13" i="13" a="1"/>
  <c r="AI13" i="13" s="1"/>
  <c r="AI30" i="13" a="1"/>
  <c r="AI30" i="13" s="1"/>
  <c r="AI34" i="13" a="1"/>
  <c r="AI34" i="13" s="1"/>
  <c r="AI37" i="13" a="1"/>
  <c r="AI37" i="13" s="1"/>
  <c r="AI74" i="13" a="1"/>
  <c r="AI74" i="13" s="1"/>
  <c r="AI61" i="13" a="1"/>
  <c r="AI61" i="13" s="1"/>
  <c r="AI68" i="13" a="1"/>
  <c r="AI68" i="13" s="1"/>
  <c r="AI58" i="13" a="1"/>
  <c r="AI58" i="13" s="1"/>
  <c r="AI72" i="13" a="1"/>
  <c r="AI72" i="13" s="1"/>
  <c r="AI73" i="13" a="1"/>
  <c r="AI73" i="13" s="1"/>
  <c r="AI22" i="13" a="1"/>
  <c r="AI22" i="13" s="1"/>
  <c r="AI41" i="13" a="1"/>
  <c r="AI41" i="13" s="1"/>
  <c r="AI43" i="13" a="1"/>
  <c r="AI43" i="13" s="1"/>
  <c r="AI50" i="13" a="1"/>
  <c r="AI50" i="13" s="1"/>
  <c r="AI79" i="13" a="1"/>
  <c r="AI79" i="13" s="1"/>
  <c r="AI70" i="13" a="1"/>
  <c r="AI70" i="13" s="1"/>
  <c r="AI66" i="13" a="1"/>
  <c r="AI66" i="13" s="1"/>
  <c r="AI16" i="13" a="1"/>
  <c r="AI16" i="13" s="1"/>
  <c r="AI80" i="13" a="1"/>
  <c r="AI80" i="13" s="1"/>
  <c r="AI18" i="13" a="1"/>
  <c r="AI18" i="13" s="1"/>
  <c r="AI33" i="13" a="1"/>
  <c r="AI33" i="13" s="1"/>
  <c r="AI45" i="13" a="1"/>
  <c r="AI45" i="13" s="1"/>
  <c r="AI36" i="13" a="1"/>
  <c r="AI36" i="13" s="1"/>
  <c r="AI69" i="13" a="1"/>
  <c r="AI69" i="13" s="1"/>
  <c r="AI75" i="13" a="1"/>
  <c r="AI75" i="13" s="1"/>
  <c r="AI55" i="13" a="1"/>
  <c r="AI55" i="13" s="1"/>
  <c r="AI63" i="13" a="1"/>
  <c r="AI63" i="13" s="1"/>
  <c r="AI78" i="13" a="1"/>
  <c r="AI78" i="13" s="1"/>
  <c r="AI24" i="13" a="1"/>
  <c r="AI24" i="13" s="1"/>
  <c r="AI27" i="13" a="1"/>
  <c r="AI27" i="13" s="1"/>
  <c r="AI20" i="13" a="1"/>
  <c r="AI20" i="13" s="1"/>
  <c r="AI44" i="13" a="1"/>
  <c r="AI44" i="13" s="1"/>
  <c r="AI54" i="13" a="1"/>
  <c r="AI54" i="13" s="1"/>
  <c r="AI46" i="13" a="1"/>
  <c r="AI46" i="13" s="1"/>
  <c r="AI81" i="13" a="1"/>
  <c r="AI81" i="13" s="1"/>
  <c r="AI28" i="13" a="1"/>
  <c r="AI28" i="13" s="1"/>
  <c r="AI14" i="13" a="1"/>
  <c r="AI14" i="13" s="1"/>
  <c r="AI82" i="13" a="1"/>
  <c r="AI82" i="13" s="1"/>
  <c r="AI12" i="13" a="1"/>
  <c r="AI12" i="13" s="1"/>
  <c r="BE10" i="27"/>
  <c r="BI13" i="27" s="1"/>
  <c r="K80" i="27"/>
  <c r="L67" i="27"/>
  <c r="M54" i="27"/>
  <c r="I42" i="27"/>
  <c r="J29" i="27"/>
  <c r="K16" i="27"/>
  <c r="K75" i="27"/>
  <c r="L62" i="27"/>
  <c r="M49" i="27"/>
  <c r="I37" i="27"/>
  <c r="J24" i="27"/>
  <c r="I72" i="27"/>
  <c r="J59" i="27"/>
  <c r="K46" i="27"/>
  <c r="I32" i="27"/>
  <c r="L17" i="27"/>
  <c r="L76" i="27"/>
  <c r="J62" i="27"/>
  <c r="M47" i="27"/>
  <c r="K33" i="27"/>
  <c r="K17" i="27"/>
  <c r="K76" i="27"/>
  <c r="I62" i="27"/>
  <c r="L47" i="27"/>
  <c r="J33" i="27"/>
  <c r="M18" i="27"/>
  <c r="M77" i="27"/>
  <c r="M61" i="27"/>
  <c r="K47" i="27"/>
  <c r="I33" i="27"/>
  <c r="L18" i="27"/>
  <c r="L77" i="27"/>
  <c r="J63" i="27"/>
  <c r="M48" i="27"/>
  <c r="M32" i="27"/>
  <c r="K18" i="27"/>
  <c r="K77" i="27"/>
  <c r="I63" i="27"/>
  <c r="L48" i="27"/>
  <c r="J34" i="27"/>
  <c r="M19" i="27"/>
  <c r="AB76" i="27"/>
  <c r="AB82" i="27"/>
  <c r="AC20" i="27"/>
  <c r="AE18" i="27"/>
  <c r="AE42" i="27"/>
  <c r="AD64" i="27"/>
  <c r="AE67" i="27"/>
  <c r="AB77" i="27"/>
  <c r="AA65" i="27"/>
  <c r="AA49" i="27"/>
  <c r="AA33" i="27"/>
  <c r="AE13" i="27"/>
  <c r="AA68" i="27"/>
  <c r="AA52" i="27"/>
  <c r="AE32" i="27"/>
  <c r="AE16" i="27"/>
  <c r="AC45" i="27"/>
  <c r="AB26" i="27"/>
  <c r="AA58" i="27"/>
  <c r="AA42" i="27"/>
  <c r="AE22" i="27"/>
  <c r="AA77" i="27"/>
  <c r="AA61" i="27"/>
  <c r="AE41" i="27"/>
  <c r="AE25" i="27"/>
  <c r="AA80" i="27"/>
  <c r="AE60" i="27"/>
  <c r="AE44" i="27"/>
  <c r="AE28" i="27"/>
  <c r="AE79" i="27"/>
  <c r="AE63" i="27"/>
  <c r="AE47" i="27"/>
  <c r="AD28" i="27"/>
  <c r="AD12" i="27"/>
  <c r="U33" i="27"/>
  <c r="V55" i="27"/>
  <c r="W77" i="27"/>
  <c r="V26" i="27"/>
  <c r="W48" i="27"/>
  <c r="U69" i="27"/>
  <c r="Y17" i="27"/>
  <c r="U40" i="27"/>
  <c r="V62" i="27"/>
  <c r="V33" i="27"/>
  <c r="X82" i="27"/>
  <c r="W31" i="27"/>
  <c r="X53" i="27"/>
  <c r="Y75" i="27"/>
  <c r="X24" i="27"/>
  <c r="Y46" i="27"/>
  <c r="W67" i="27"/>
  <c r="V16" i="27"/>
  <c r="W38" i="27"/>
  <c r="X60" i="27"/>
  <c r="Y82" i="27"/>
  <c r="X31" i="27"/>
  <c r="M78" i="27"/>
  <c r="I66" i="27"/>
  <c r="J53" i="27"/>
  <c r="K40" i="27"/>
  <c r="L27" i="27"/>
  <c r="M14" i="27"/>
  <c r="M73" i="27"/>
  <c r="I61" i="27"/>
  <c r="J48" i="27"/>
  <c r="K35" i="27"/>
  <c r="L22" i="27"/>
  <c r="J83" i="27"/>
  <c r="K70" i="27"/>
  <c r="L57" i="27"/>
  <c r="M44" i="27"/>
  <c r="K30" i="27"/>
  <c r="I16" i="27"/>
  <c r="I75" i="27"/>
  <c r="L60" i="27"/>
  <c r="J46" i="27"/>
  <c r="J30" i="27"/>
  <c r="M15" i="27"/>
  <c r="M74" i="27"/>
  <c r="K60" i="27"/>
  <c r="I46" i="27"/>
  <c r="L31" i="27"/>
  <c r="J17" i="27"/>
  <c r="L74" i="27"/>
  <c r="J60" i="27"/>
  <c r="M45" i="27"/>
  <c r="K31" i="27"/>
  <c r="I17" i="27"/>
  <c r="I76" i="27"/>
  <c r="L61" i="27"/>
  <c r="L45" i="27"/>
  <c r="J31" i="27"/>
  <c r="M16" i="27"/>
  <c r="M75" i="27"/>
  <c r="K61" i="27"/>
  <c r="I47" i="27"/>
  <c r="L32" i="27"/>
  <c r="L16" i="27"/>
  <c r="AA11" i="13"/>
  <c r="AB11" i="13"/>
  <c r="AC11" i="13"/>
  <c r="AA14" i="13" a="1"/>
  <c r="AA14" i="13" s="1"/>
  <c r="AA35" i="13" a="1"/>
  <c r="AA35" i="13" s="1"/>
  <c r="AA53" i="13" a="1"/>
  <c r="AA53" i="13" s="1"/>
  <c r="AA65" i="13" a="1"/>
  <c r="AA65" i="13" s="1"/>
  <c r="AA23" i="13" a="1"/>
  <c r="AA23" i="13" s="1"/>
  <c r="AA20" i="13" a="1"/>
  <c r="AA20" i="13" s="1"/>
  <c r="AA41" i="13" a="1"/>
  <c r="AA41" i="13" s="1"/>
  <c r="AA61" i="13" a="1"/>
  <c r="AA61" i="13" s="1"/>
  <c r="AA67" i="13" a="1"/>
  <c r="AA67" i="13" s="1"/>
  <c r="AA33" i="13" a="1"/>
  <c r="AA33" i="13" s="1"/>
  <c r="AA42" i="13" a="1"/>
  <c r="AA42" i="13" s="1"/>
  <c r="AA37" i="13" a="1"/>
  <c r="AA37" i="13" s="1"/>
  <c r="AA29" i="13" a="1"/>
  <c r="AA29" i="13" s="1"/>
  <c r="AA39" i="13" a="1"/>
  <c r="AA39" i="13" s="1"/>
  <c r="AA43" i="13" a="1"/>
  <c r="AA43" i="13" s="1"/>
  <c r="AA17" i="13" a="1"/>
  <c r="AA17" i="13" s="1"/>
  <c r="AA54" i="13" a="1"/>
  <c r="AA54" i="13" s="1"/>
  <c r="AA46" i="13" a="1"/>
  <c r="AA46" i="13" s="1"/>
  <c r="AA78" i="13" a="1"/>
  <c r="AA78" i="13" s="1"/>
  <c r="AA25" i="13" a="1"/>
  <c r="AA25" i="13" s="1"/>
  <c r="AA55" i="13" a="1"/>
  <c r="AA55" i="13" s="1"/>
  <c r="AA36" i="13" a="1"/>
  <c r="AA36" i="13" s="1"/>
  <c r="AA57" i="13" a="1"/>
  <c r="AA57" i="13" s="1"/>
  <c r="AA28" i="13" a="1"/>
  <c r="AA28" i="13" s="1"/>
  <c r="AA52" i="13" a="1"/>
  <c r="AA52" i="13" s="1"/>
  <c r="AA22" i="13" a="1"/>
  <c r="AA22" i="13" s="1"/>
  <c r="AA75" i="13" a="1"/>
  <c r="AA75" i="13" s="1"/>
  <c r="AA63" i="13" a="1"/>
  <c r="AA63" i="13" s="1"/>
  <c r="AA70" i="13" a="1"/>
  <c r="AA70" i="13" s="1"/>
  <c r="AA71" i="13" a="1"/>
  <c r="AA71" i="13" s="1"/>
  <c r="AA59" i="13" a="1"/>
  <c r="AA59" i="13" s="1"/>
  <c r="AA68" i="13" a="1"/>
  <c r="AA68" i="13" s="1"/>
  <c r="AA69" i="13" a="1"/>
  <c r="AA69" i="13" s="1"/>
  <c r="AA21" i="13" a="1"/>
  <c r="AA21" i="13" s="1"/>
  <c r="AA27" i="13" a="1"/>
  <c r="AA27" i="13" s="1"/>
  <c r="AA76" i="13" a="1"/>
  <c r="AA76" i="13" s="1"/>
  <c r="AA73" i="13" a="1"/>
  <c r="AA73" i="13" s="1"/>
  <c r="AA38" i="13" a="1"/>
  <c r="AA38" i="13" s="1"/>
  <c r="AA44" i="13" a="1"/>
  <c r="AA44" i="13" s="1"/>
  <c r="AA31" i="13" a="1"/>
  <c r="AA31" i="13" s="1"/>
  <c r="AA56" i="13" a="1"/>
  <c r="AA56" i="13" s="1"/>
  <c r="AA64" i="13" a="1"/>
  <c r="AA64" i="13" s="1"/>
  <c r="AA47" i="13" a="1"/>
  <c r="AA47" i="13" s="1"/>
  <c r="AA80" i="13" a="1"/>
  <c r="AA80" i="13" s="1"/>
  <c r="AA82" i="13" a="1"/>
  <c r="AA82" i="13" s="1"/>
  <c r="AA83" i="13" a="1"/>
  <c r="AA83" i="13" s="1"/>
  <c r="AA50" i="13" a="1"/>
  <c r="AA50" i="13" s="1"/>
  <c r="AA45" i="13" a="1"/>
  <c r="AA45" i="13" s="1"/>
  <c r="AA66" i="13" a="1"/>
  <c r="AA66" i="13" s="1"/>
  <c r="AA79" i="13" a="1"/>
  <c r="AA79" i="13" s="1"/>
  <c r="AA19" i="13" a="1"/>
  <c r="AA19" i="13" s="1"/>
  <c r="AA49" i="13" a="1"/>
  <c r="AA49" i="13" s="1"/>
  <c r="AA24" i="13" a="1"/>
  <c r="AA24" i="13" s="1"/>
  <c r="AA77" i="13" a="1"/>
  <c r="AA77" i="13" s="1"/>
  <c r="AA30" i="13" a="1"/>
  <c r="AA30" i="13" s="1"/>
  <c r="AA60" i="13" a="1"/>
  <c r="AA60" i="13" s="1"/>
  <c r="AA13" i="13" a="1"/>
  <c r="AA13" i="13" s="1"/>
  <c r="AA40" i="13" a="1"/>
  <c r="AA40" i="13" s="1"/>
  <c r="AA74" i="13" a="1"/>
  <c r="AA74" i="13" s="1"/>
  <c r="AA51" i="13" a="1"/>
  <c r="AA51" i="13" s="1"/>
  <c r="AA48" i="13" a="1"/>
  <c r="AA48" i="13" s="1"/>
  <c r="AA26" i="13" a="1"/>
  <c r="AA26" i="13" s="1"/>
  <c r="AA72" i="13" a="1"/>
  <c r="AA72" i="13" s="1"/>
  <c r="AA62" i="13" a="1"/>
  <c r="AA62" i="13" s="1"/>
  <c r="AA32" i="13" a="1"/>
  <c r="AA32" i="13" s="1"/>
  <c r="AA34" i="13" a="1"/>
  <c r="AA34" i="13" s="1"/>
  <c r="AA81" i="13" a="1"/>
  <c r="AA81" i="13" s="1"/>
  <c r="AA58" i="13" a="1"/>
  <c r="AA58" i="13" s="1"/>
  <c r="AA16" i="13" a="1"/>
  <c r="AA16" i="13" s="1"/>
  <c r="AA18" i="13" a="1"/>
  <c r="AA18" i="13" s="1"/>
  <c r="AA15" i="13" a="1"/>
  <c r="AA15" i="13" s="1"/>
  <c r="AA12" i="13" a="1"/>
  <c r="AA12" i="13" s="1"/>
  <c r="AY10" i="27"/>
  <c r="AY14" i="27" s="1"/>
  <c r="J77" i="27"/>
  <c r="K64" i="27"/>
  <c r="L51" i="27"/>
  <c r="M38" i="27"/>
  <c r="I26" i="27"/>
  <c r="J13" i="27"/>
  <c r="J72" i="27"/>
  <c r="K59" i="27"/>
  <c r="L46" i="27"/>
  <c r="M33" i="27"/>
  <c r="I21" i="27"/>
  <c r="L81" i="27"/>
  <c r="M68" i="27"/>
  <c r="I56" i="27"/>
  <c r="J43" i="27"/>
  <c r="M28" i="27"/>
  <c r="K14" i="27"/>
  <c r="K73" i="27"/>
  <c r="I59" i="27"/>
  <c r="I43" i="27"/>
  <c r="L28" i="27"/>
  <c r="J14" i="27"/>
  <c r="J73" i="27"/>
  <c r="M58" i="27"/>
  <c r="K44" i="27"/>
  <c r="I30" i="27"/>
  <c r="I14" i="27"/>
  <c r="I73" i="27"/>
  <c r="L58" i="27"/>
  <c r="J44" i="27"/>
  <c r="M29" i="27"/>
  <c r="K15" i="27"/>
  <c r="K74" i="27"/>
  <c r="K58" i="27"/>
  <c r="I44" i="27"/>
  <c r="L29" i="27"/>
  <c r="J15" i="27"/>
  <c r="J74" i="27"/>
  <c r="M59" i="27"/>
  <c r="K45" i="27"/>
  <c r="K29" i="27"/>
  <c r="I15" i="27"/>
  <c r="AF11" i="13"/>
  <c r="AG11" i="13"/>
  <c r="AE11" i="13"/>
  <c r="AE39" i="13" a="1"/>
  <c r="AE39" i="13" s="1"/>
  <c r="AE59" i="13" a="1"/>
  <c r="AE59" i="13" s="1"/>
  <c r="AE34" i="13" a="1"/>
  <c r="AE34" i="13" s="1"/>
  <c r="AE75" i="13" a="1"/>
  <c r="AE75" i="13" s="1"/>
  <c r="AE83" i="13" a="1"/>
  <c r="AE83" i="13" s="1"/>
  <c r="AE58" i="13" a="1"/>
  <c r="AE58" i="13" s="1"/>
  <c r="AE68" i="13" a="1"/>
  <c r="AE68" i="13" s="1"/>
  <c r="AE57" i="13" a="1"/>
  <c r="AE57" i="13" s="1"/>
  <c r="AE80" i="13" a="1"/>
  <c r="AE80" i="13" s="1"/>
  <c r="AE70" i="13" a="1"/>
  <c r="AE70" i="13" s="1"/>
  <c r="AE24" i="13" a="1"/>
  <c r="AE24" i="13" s="1"/>
  <c r="AE72" i="13" a="1"/>
  <c r="AE72" i="13" s="1"/>
  <c r="AE30" i="13" a="1"/>
  <c r="AE30" i="13" s="1"/>
  <c r="AE67" i="13" a="1"/>
  <c r="AE67" i="13" s="1"/>
  <c r="AE78" i="13" a="1"/>
  <c r="AE78" i="13" s="1"/>
  <c r="AE52" i="13" a="1"/>
  <c r="AE52" i="13" s="1"/>
  <c r="AE79" i="13" a="1"/>
  <c r="AE79" i="13" s="1"/>
  <c r="AE54" i="13" a="1"/>
  <c r="AE54" i="13" s="1"/>
  <c r="AE56" i="13" a="1"/>
  <c r="AE56" i="13" s="1"/>
  <c r="AE65" i="13" a="1"/>
  <c r="AE65" i="13" s="1"/>
  <c r="AE46" i="13" a="1"/>
  <c r="AE46" i="13" s="1"/>
  <c r="AE82" i="13" a="1"/>
  <c r="AE82" i="13" s="1"/>
  <c r="AE26" i="13" a="1"/>
  <c r="AE26" i="13" s="1"/>
  <c r="AE14" i="13" a="1"/>
  <c r="AE14" i="13" s="1"/>
  <c r="AE32" i="13" a="1"/>
  <c r="AE32" i="13" s="1"/>
  <c r="AE48" i="13" a="1"/>
  <c r="AE48" i="13" s="1"/>
  <c r="AE23" i="13" a="1"/>
  <c r="AE23" i="13" s="1"/>
  <c r="AE35" i="13" a="1"/>
  <c r="AE35" i="13" s="1"/>
  <c r="AE41" i="13" a="1"/>
  <c r="AE41" i="13" s="1"/>
  <c r="AE28" i="13" a="1"/>
  <c r="AE28" i="13" s="1"/>
  <c r="AE43" i="13" a="1"/>
  <c r="AE43" i="13" s="1"/>
  <c r="AE74" i="13" a="1"/>
  <c r="AE74" i="13" s="1"/>
  <c r="AE50" i="13" a="1"/>
  <c r="AE50" i="13" s="1"/>
  <c r="AE63" i="13" a="1"/>
  <c r="AE63" i="13" s="1"/>
  <c r="AE77" i="13" a="1"/>
  <c r="AE77" i="13" s="1"/>
  <c r="AE69" i="13" a="1"/>
  <c r="AE69" i="13" s="1"/>
  <c r="AE16" i="13" a="1"/>
  <c r="AE16" i="13" s="1"/>
  <c r="AE31" i="13" a="1"/>
  <c r="AE31" i="13" s="1"/>
  <c r="AE29" i="13" a="1"/>
  <c r="AE29" i="13" s="1"/>
  <c r="AE17" i="13" a="1"/>
  <c r="AE17" i="13" s="1"/>
  <c r="AE76" i="13" a="1"/>
  <c r="AE76" i="13" s="1"/>
  <c r="AE53" i="13" a="1"/>
  <c r="AE53" i="13" s="1"/>
  <c r="AE15" i="13" a="1"/>
  <c r="AE15" i="13" s="1"/>
  <c r="AE22" i="13" a="1"/>
  <c r="AE22" i="13" s="1"/>
  <c r="AE38" i="13" a="1"/>
  <c r="AE38" i="13" s="1"/>
  <c r="AE60" i="13" a="1"/>
  <c r="AE60" i="13" s="1"/>
  <c r="AE73" i="13" a="1"/>
  <c r="AE73" i="13" s="1"/>
  <c r="AE20" i="13" a="1"/>
  <c r="AE20" i="13" s="1"/>
  <c r="AE40" i="13" a="1"/>
  <c r="AE40" i="13" s="1"/>
  <c r="AE51" i="13" a="1"/>
  <c r="AE51" i="13" s="1"/>
  <c r="AE66" i="13" a="1"/>
  <c r="AE66" i="13" s="1"/>
  <c r="AE33" i="13" a="1"/>
  <c r="AE33" i="13" s="1"/>
  <c r="AE37" i="13" a="1"/>
  <c r="AE37" i="13" s="1"/>
  <c r="AE55" i="13" a="1"/>
  <c r="AE55" i="13" s="1"/>
  <c r="AE19" i="13" a="1"/>
  <c r="AE19" i="13" s="1"/>
  <c r="AE71" i="13" a="1"/>
  <c r="AE71" i="13" s="1"/>
  <c r="AE21" i="13" a="1"/>
  <c r="AE21" i="13" s="1"/>
  <c r="AE49" i="13" a="1"/>
  <c r="AE49" i="13" s="1"/>
  <c r="AE62" i="13" a="1"/>
  <c r="AE62" i="13" s="1"/>
  <c r="AE47" i="13" a="1"/>
  <c r="AE47" i="13" s="1"/>
  <c r="AE18" i="13" a="1"/>
  <c r="AE18" i="13" s="1"/>
  <c r="AE42" i="13" a="1"/>
  <c r="AE42" i="13" s="1"/>
  <c r="AE61" i="13" a="1"/>
  <c r="AE61" i="13" s="1"/>
  <c r="AE81" i="13" a="1"/>
  <c r="AE81" i="13" s="1"/>
  <c r="AE13" i="13" a="1"/>
  <c r="AE13" i="13" s="1"/>
  <c r="AE27" i="13" a="1"/>
  <c r="AE27" i="13" s="1"/>
  <c r="AE44" i="13" a="1"/>
  <c r="AE44" i="13" s="1"/>
  <c r="AE45" i="13" a="1"/>
  <c r="AE45" i="13" s="1"/>
  <c r="AE36" i="13" a="1"/>
  <c r="AE36" i="13" s="1"/>
  <c r="AE25" i="13" a="1"/>
  <c r="AE25" i="13" s="1"/>
  <c r="AE64" i="13" a="1"/>
  <c r="AE64" i="13" s="1"/>
  <c r="AE12" i="13" a="1"/>
  <c r="AE12" i="13" s="1"/>
  <c r="BR13" i="27"/>
  <c r="BU14" i="27"/>
  <c r="BS16" i="27"/>
  <c r="BQ18" i="27"/>
  <c r="BT19" i="27"/>
  <c r="BR21" i="27"/>
  <c r="BU22" i="27"/>
  <c r="BS24" i="27"/>
  <c r="BQ26" i="27"/>
  <c r="BT27" i="27"/>
  <c r="BR29" i="27"/>
  <c r="BU30" i="27"/>
  <c r="BS32" i="27"/>
  <c r="BQ34" i="27"/>
  <c r="BT35" i="27"/>
  <c r="BR37" i="27"/>
  <c r="BU38" i="27"/>
  <c r="BS40" i="27"/>
  <c r="BQ42" i="27"/>
  <c r="BT43" i="27"/>
  <c r="BR45" i="27"/>
  <c r="BU46" i="27"/>
  <c r="BS48" i="27"/>
  <c r="BQ50" i="27"/>
  <c r="BT51" i="27"/>
  <c r="BR53" i="27"/>
  <c r="BU54" i="27"/>
  <c r="BS56" i="27"/>
  <c r="BQ58" i="27"/>
  <c r="BT59" i="27"/>
  <c r="BR61" i="27"/>
  <c r="BU62" i="27"/>
  <c r="BS64" i="27"/>
  <c r="BQ66" i="27"/>
  <c r="BT67" i="27"/>
  <c r="BR69" i="27"/>
  <c r="BU70" i="27"/>
  <c r="BS72" i="27"/>
  <c r="BQ74" i="27"/>
  <c r="BT75" i="27"/>
  <c r="BR77" i="27"/>
  <c r="BU78" i="27"/>
  <c r="BS80" i="27"/>
  <c r="BQ82" i="27"/>
  <c r="BT83" i="27"/>
  <c r="BQ10" i="27"/>
  <c r="BS13" i="27"/>
  <c r="BQ15" i="27"/>
  <c r="BT16" i="27"/>
  <c r="BR18" i="27"/>
  <c r="BU19" i="27"/>
  <c r="BS21" i="27"/>
  <c r="BQ23" i="27"/>
  <c r="BT24" i="27"/>
  <c r="BR26" i="27"/>
  <c r="BU27" i="27"/>
  <c r="BS29" i="27"/>
  <c r="BQ31" i="27"/>
  <c r="BT32" i="27"/>
  <c r="BR34" i="27"/>
  <c r="BU35" i="27"/>
  <c r="BS37" i="27"/>
  <c r="BQ39" i="27"/>
  <c r="BT40" i="27"/>
  <c r="BR42" i="27"/>
  <c r="BU43" i="27"/>
  <c r="BS45" i="27"/>
  <c r="BQ47" i="27"/>
  <c r="BT48" i="27"/>
  <c r="BR50" i="27"/>
  <c r="BU51" i="27"/>
  <c r="BS53" i="27"/>
  <c r="BQ55" i="27"/>
  <c r="BT56" i="27"/>
  <c r="BR58" i="27"/>
  <c r="BU59" i="27"/>
  <c r="BS61" i="27"/>
  <c r="BQ63" i="27"/>
  <c r="BT64" i="27"/>
  <c r="BR66" i="27"/>
  <c r="BU67" i="27"/>
  <c r="BS69" i="27"/>
  <c r="BQ71" i="27"/>
  <c r="BT72" i="27"/>
  <c r="BR74" i="27"/>
  <c r="BU75" i="27"/>
  <c r="BS77" i="27"/>
  <c r="BQ79" i="27"/>
  <c r="BT80" i="27"/>
  <c r="BR82" i="27"/>
  <c r="BU83" i="27"/>
  <c r="BQ12" i="27"/>
  <c r="BT13" i="27"/>
  <c r="BR15" i="27"/>
  <c r="BU16" i="27"/>
  <c r="BS18" i="27"/>
  <c r="BQ20" i="27"/>
  <c r="BT21" i="27"/>
  <c r="BR23" i="27"/>
  <c r="BU24" i="27"/>
  <c r="BS26" i="27"/>
  <c r="BQ28" i="27"/>
  <c r="BT29" i="27"/>
  <c r="BR31" i="27"/>
  <c r="BU32" i="27"/>
  <c r="BS34" i="27"/>
  <c r="BQ36" i="27"/>
  <c r="BT37" i="27"/>
  <c r="BR39" i="27"/>
  <c r="BU40" i="27"/>
  <c r="BS42" i="27"/>
  <c r="BQ44" i="27"/>
  <c r="BT45" i="27"/>
  <c r="BR47" i="27"/>
  <c r="BU48" i="27"/>
  <c r="BS50" i="27"/>
  <c r="BQ52" i="27"/>
  <c r="BT53" i="27"/>
  <c r="BR55" i="27"/>
  <c r="BU56" i="27"/>
  <c r="BS58" i="27"/>
  <c r="BQ60" i="27"/>
  <c r="BT61" i="27"/>
  <c r="BR63" i="27"/>
  <c r="BU64" i="27"/>
  <c r="BS66" i="27"/>
  <c r="BQ68" i="27"/>
  <c r="BT69" i="27"/>
  <c r="BR71" i="27"/>
  <c r="BU72" i="27"/>
  <c r="BS74" i="27"/>
  <c r="BQ76" i="27"/>
  <c r="BT77" i="27"/>
  <c r="BR79" i="27"/>
  <c r="BU80" i="27"/>
  <c r="BS82" i="27"/>
  <c r="BR12" i="27"/>
  <c r="BU13" i="27"/>
  <c r="BS15" i="27"/>
  <c r="BQ17" i="27"/>
  <c r="BT18" i="27"/>
  <c r="BR20" i="27"/>
  <c r="BU21" i="27"/>
  <c r="BS23" i="27"/>
  <c r="BQ25" i="27"/>
  <c r="BT26" i="27"/>
  <c r="BR28" i="27"/>
  <c r="BU29" i="27"/>
  <c r="BS31" i="27"/>
  <c r="BQ33" i="27"/>
  <c r="BT34" i="27"/>
  <c r="BR36" i="27"/>
  <c r="BU37" i="27"/>
  <c r="BS39" i="27"/>
  <c r="BQ41" i="27"/>
  <c r="BT42" i="27"/>
  <c r="BR44" i="27"/>
  <c r="BU45" i="27"/>
  <c r="BS47" i="27"/>
  <c r="BQ49" i="27"/>
  <c r="BT50" i="27"/>
  <c r="BR52" i="27"/>
  <c r="BU53" i="27"/>
  <c r="BS55" i="27"/>
  <c r="BQ57" i="27"/>
  <c r="BT58" i="27"/>
  <c r="BR60" i="27"/>
  <c r="BU61" i="27"/>
  <c r="BS63" i="27"/>
  <c r="BQ65" i="27"/>
  <c r="BT66" i="27"/>
  <c r="BR68" i="27"/>
  <c r="BU69" i="27"/>
  <c r="BS71" i="27"/>
  <c r="BQ73" i="27"/>
  <c r="BT74" i="27"/>
  <c r="BR76" i="27"/>
  <c r="BU77" i="27"/>
  <c r="BS79" i="27"/>
  <c r="BQ81" i="27"/>
  <c r="BT82" i="27"/>
  <c r="BS12" i="27"/>
  <c r="BQ14" i="27"/>
  <c r="BT15" i="27"/>
  <c r="BR17" i="27"/>
  <c r="BU18" i="27"/>
  <c r="BS20" i="27"/>
  <c r="BQ22" i="27"/>
  <c r="BT23" i="27"/>
  <c r="BR25" i="27"/>
  <c r="BU26" i="27"/>
  <c r="BS28" i="27"/>
  <c r="BQ30" i="27"/>
  <c r="BT31" i="27"/>
  <c r="BR33" i="27"/>
  <c r="BU34" i="27"/>
  <c r="BS36" i="27"/>
  <c r="BQ38" i="27"/>
  <c r="BT39" i="27"/>
  <c r="BR41" i="27"/>
  <c r="BU42" i="27"/>
  <c r="BS44" i="27"/>
  <c r="BQ46" i="27"/>
  <c r="BT47" i="27"/>
  <c r="BR49" i="27"/>
  <c r="BU50" i="27"/>
  <c r="BS52" i="27"/>
  <c r="BQ54" i="27"/>
  <c r="BT55" i="27"/>
  <c r="BR57" i="27"/>
  <c r="BU58" i="27"/>
  <c r="BS60" i="27"/>
  <c r="BQ62" i="27"/>
  <c r="BT63" i="27"/>
  <c r="BR65" i="27"/>
  <c r="BU66" i="27"/>
  <c r="BS68" i="27"/>
  <c r="BQ70" i="27"/>
  <c r="BT71" i="27"/>
  <c r="BR73" i="27"/>
  <c r="BU74" i="27"/>
  <c r="BS76" i="27"/>
  <c r="BQ78" i="27"/>
  <c r="BT79" i="27"/>
  <c r="BR81" i="27"/>
  <c r="BU82" i="27"/>
  <c r="BT12" i="27"/>
  <c r="BR14" i="27"/>
  <c r="BU15" i="27"/>
  <c r="BS17" i="27"/>
  <c r="BQ19" i="27"/>
  <c r="BT20" i="27"/>
  <c r="BR22" i="27"/>
  <c r="BU23" i="27"/>
  <c r="BS25" i="27"/>
  <c r="BQ27" i="27"/>
  <c r="BT28" i="27"/>
  <c r="BR30" i="27"/>
  <c r="BU31" i="27"/>
  <c r="BS33" i="27"/>
  <c r="BQ35" i="27"/>
  <c r="BT36" i="27"/>
  <c r="BR38" i="27"/>
  <c r="BU39" i="27"/>
  <c r="BS41" i="27"/>
  <c r="BQ43" i="27"/>
  <c r="BT44" i="27"/>
  <c r="BR46" i="27"/>
  <c r="BU47" i="27"/>
  <c r="BS49" i="27"/>
  <c r="BQ51" i="27"/>
  <c r="BT52" i="27"/>
  <c r="BR54" i="27"/>
  <c r="BU55" i="27"/>
  <c r="BS57" i="27"/>
  <c r="BQ59" i="27"/>
  <c r="BT60" i="27"/>
  <c r="BR62" i="27"/>
  <c r="BU63" i="27"/>
  <c r="BS65" i="27"/>
  <c r="BQ67" i="27"/>
  <c r="BT68" i="27"/>
  <c r="BR70" i="27"/>
  <c r="BU71" i="27"/>
  <c r="BS73" i="27"/>
  <c r="BQ75" i="27"/>
  <c r="BT76" i="27"/>
  <c r="BR78" i="27"/>
  <c r="BU79" i="27"/>
  <c r="BS81" i="27"/>
  <c r="BQ83" i="27"/>
  <c r="BU12" i="27"/>
  <c r="BS14" i="27"/>
  <c r="BQ16" i="27"/>
  <c r="BT17" i="27"/>
  <c r="BR19" i="27"/>
  <c r="BU20" i="27"/>
  <c r="BS22" i="27"/>
  <c r="BQ24" i="27"/>
  <c r="BT25" i="27"/>
  <c r="BR27" i="27"/>
  <c r="BU28" i="27"/>
  <c r="BS30" i="27"/>
  <c r="BQ32" i="27"/>
  <c r="BT33" i="27"/>
  <c r="BR35" i="27"/>
  <c r="BU36" i="27"/>
  <c r="BS38" i="27"/>
  <c r="BQ40" i="27"/>
  <c r="BT41" i="27"/>
  <c r="BR43" i="27"/>
  <c r="BU44" i="27"/>
  <c r="BS46" i="27"/>
  <c r="BQ48" i="27"/>
  <c r="BT49" i="27"/>
  <c r="BR51" i="27"/>
  <c r="BU52" i="27"/>
  <c r="BS54" i="27"/>
  <c r="BQ56" i="27"/>
  <c r="BT57" i="27"/>
  <c r="BR59" i="27"/>
  <c r="BU60" i="27"/>
  <c r="BS62" i="27"/>
  <c r="BQ64" i="27"/>
  <c r="BT65" i="27"/>
  <c r="BR67" i="27"/>
  <c r="BU68" i="27"/>
  <c r="BS70" i="27"/>
  <c r="BQ72" i="27"/>
  <c r="BT73" i="27"/>
  <c r="BR75" i="27"/>
  <c r="BU76" i="27"/>
  <c r="BS78" i="27"/>
  <c r="BQ80" i="27"/>
  <c r="BT81" i="27"/>
  <c r="BR83" i="27"/>
  <c r="BQ13" i="27"/>
  <c r="BU25" i="27"/>
  <c r="BT38" i="27"/>
  <c r="BS51" i="27"/>
  <c r="BR64" i="27"/>
  <c r="BQ77" i="27"/>
  <c r="BT14" i="27"/>
  <c r="BS27" i="27"/>
  <c r="BR40" i="27"/>
  <c r="BQ53" i="27"/>
  <c r="BU65" i="27"/>
  <c r="BT78" i="27"/>
  <c r="BR16" i="27"/>
  <c r="BQ29" i="27"/>
  <c r="BU41" i="27"/>
  <c r="BT54" i="27"/>
  <c r="BS67" i="27"/>
  <c r="BR80" i="27"/>
  <c r="BU17" i="27"/>
  <c r="BT30" i="27"/>
  <c r="BS43" i="27"/>
  <c r="BR56" i="27"/>
  <c r="BQ69" i="27"/>
  <c r="BU81" i="27"/>
  <c r="BS19" i="27"/>
  <c r="BR32" i="27"/>
  <c r="BQ45" i="27"/>
  <c r="BU57" i="27"/>
  <c r="BT70" i="27"/>
  <c r="BS83" i="27"/>
  <c r="BQ21" i="27"/>
  <c r="BU33" i="27"/>
  <c r="BT46" i="27"/>
  <c r="BS59" i="27"/>
  <c r="BR72" i="27"/>
  <c r="BT22" i="27"/>
  <c r="BS35" i="27"/>
  <c r="BR48" i="27"/>
  <c r="BQ61" i="27"/>
  <c r="BU73" i="27"/>
  <c r="BR24" i="27"/>
  <c r="BQ37" i="27"/>
  <c r="BU49" i="27"/>
  <c r="BT62" i="27"/>
  <c r="BS75" i="27"/>
  <c r="AE69" i="27"/>
  <c r="AE75" i="27"/>
  <c r="AD75" i="27"/>
  <c r="AB81" i="27"/>
  <c r="AB17" i="27"/>
  <c r="AC28" i="27"/>
  <c r="AE59" i="27"/>
  <c r="AE70" i="27"/>
  <c r="AB73" i="27"/>
  <c r="AE61" i="27"/>
  <c r="AE45" i="27"/>
  <c r="AD26" i="27"/>
  <c r="AE80" i="27"/>
  <c r="AE64" i="27"/>
  <c r="AD45" i="27"/>
  <c r="AD29" i="27"/>
  <c r="AD13" i="27"/>
  <c r="AA39" i="27"/>
  <c r="AA23" i="27"/>
  <c r="AE54" i="27"/>
  <c r="AD35" i="27"/>
  <c r="AD19" i="27"/>
  <c r="AE73" i="27"/>
  <c r="AD54" i="27"/>
  <c r="AD38" i="27"/>
  <c r="AD22" i="27"/>
  <c r="AD73" i="27"/>
  <c r="AD57" i="27"/>
  <c r="AD41" i="27"/>
  <c r="AC22" i="27"/>
  <c r="AD76" i="27"/>
  <c r="AD60" i="27"/>
  <c r="AC41" i="27"/>
  <c r="AC25" i="27"/>
  <c r="W71" i="27"/>
  <c r="V20" i="27"/>
  <c r="W42" i="27"/>
  <c r="X64" i="27"/>
  <c r="W13" i="27"/>
  <c r="X35" i="27"/>
  <c r="V56" i="27"/>
  <c r="W78" i="27"/>
  <c r="V27" i="27"/>
  <c r="W49" i="27"/>
  <c r="X71" i="27"/>
  <c r="L75" i="27"/>
  <c r="M62" i="27"/>
  <c r="I50" i="27"/>
  <c r="J37" i="27"/>
  <c r="K24" i="27"/>
  <c r="K83" i="27"/>
  <c r="L70" i="27"/>
  <c r="M57" i="27"/>
  <c r="I45" i="27"/>
  <c r="J32" i="27"/>
  <c r="K19" i="27"/>
  <c r="I80" i="27"/>
  <c r="J67" i="27"/>
  <c r="K54" i="27"/>
  <c r="L41" i="27"/>
  <c r="J27" i="27"/>
  <c r="M12" i="27"/>
  <c r="M71" i="27"/>
  <c r="M55" i="27"/>
  <c r="K41" i="27"/>
  <c r="I27" i="27"/>
  <c r="L12" i="27"/>
  <c r="L71" i="27"/>
  <c r="J57" i="27"/>
  <c r="M42" i="27"/>
  <c r="M26" i="27"/>
  <c r="K12" i="27"/>
  <c r="K71" i="27"/>
  <c r="I57" i="27"/>
  <c r="L42" i="27"/>
  <c r="J28" i="27"/>
  <c r="M13" i="27"/>
  <c r="J71" i="27"/>
  <c r="M56" i="27"/>
  <c r="K42" i="27"/>
  <c r="I28" i="27"/>
  <c r="L13" i="27"/>
  <c r="L72" i="27"/>
  <c r="J58" i="27"/>
  <c r="J42" i="27"/>
  <c r="M27" i="27"/>
  <c r="K13" i="27"/>
  <c r="AQ11" i="13"/>
  <c r="AS11" i="13"/>
  <c r="AR11" i="13"/>
  <c r="AQ30" i="13" a="1"/>
  <c r="AQ30" i="13" s="1"/>
  <c r="AQ20" i="13" a="1"/>
  <c r="AQ20" i="13" s="1"/>
  <c r="AQ48" i="13" a="1"/>
  <c r="AQ48" i="13" s="1"/>
  <c r="AQ74" i="13" a="1"/>
  <c r="AQ74" i="13" s="1"/>
  <c r="AQ63" i="13" a="1"/>
  <c r="AQ63" i="13" s="1"/>
  <c r="AQ43" i="13" a="1"/>
  <c r="AQ43" i="13" s="1"/>
  <c r="AQ32" i="13" a="1"/>
  <c r="AQ32" i="13" s="1"/>
  <c r="AQ27" i="13" a="1"/>
  <c r="AQ27" i="13" s="1"/>
  <c r="AQ51" i="13" a="1"/>
  <c r="AQ51" i="13" s="1"/>
  <c r="AQ79" i="13" a="1"/>
  <c r="AQ79" i="13" s="1"/>
  <c r="AQ69" i="13" a="1"/>
  <c r="AQ69" i="13" s="1"/>
  <c r="AQ76" i="13" a="1"/>
  <c r="AQ76" i="13" s="1"/>
  <c r="AQ40" i="13" a="1"/>
  <c r="AQ40" i="13" s="1"/>
  <c r="AQ61" i="13" a="1"/>
  <c r="AQ61" i="13" s="1"/>
  <c r="AQ19" i="13" a="1"/>
  <c r="AQ19" i="13" s="1"/>
  <c r="AQ77" i="13" a="1"/>
  <c r="AQ77" i="13" s="1"/>
  <c r="AQ15" i="13" a="1"/>
  <c r="AQ15" i="13" s="1"/>
  <c r="AQ25" i="13" a="1"/>
  <c r="AQ25" i="13" s="1"/>
  <c r="AQ45" i="13" a="1"/>
  <c r="AQ45" i="13" s="1"/>
  <c r="AQ47" i="13" a="1"/>
  <c r="AQ47" i="13" s="1"/>
  <c r="AQ83" i="13" a="1"/>
  <c r="AQ83" i="13" s="1"/>
  <c r="AQ29" i="13" a="1"/>
  <c r="AQ29" i="13" s="1"/>
  <c r="AQ68" i="13" a="1"/>
  <c r="AQ68" i="13" s="1"/>
  <c r="AQ38" i="13" a="1"/>
  <c r="AQ38" i="13" s="1"/>
  <c r="AQ57" i="13" a="1"/>
  <c r="AQ57" i="13" s="1"/>
  <c r="AQ24" i="13" a="1"/>
  <c r="AQ24" i="13" s="1"/>
  <c r="AQ39" i="13" a="1"/>
  <c r="AQ39" i="13" s="1"/>
  <c r="AQ75" i="13" a="1"/>
  <c r="AQ75" i="13" s="1"/>
  <c r="AQ72" i="13" a="1"/>
  <c r="AQ72" i="13" s="1"/>
  <c r="AQ13" i="13" a="1"/>
  <c r="AQ13" i="13" s="1"/>
  <c r="AQ67" i="13" a="1"/>
  <c r="AQ67" i="13" s="1"/>
  <c r="AQ70" i="13" a="1"/>
  <c r="AQ70" i="13" s="1"/>
  <c r="AQ46" i="13" a="1"/>
  <c r="AQ46" i="13" s="1"/>
  <c r="AQ81" i="13" a="1"/>
  <c r="AQ81" i="13" s="1"/>
  <c r="AQ73" i="13" a="1"/>
  <c r="AQ73" i="13" s="1"/>
  <c r="AQ21" i="13" a="1"/>
  <c r="AQ21" i="13" s="1"/>
  <c r="AQ49" i="13" a="1"/>
  <c r="AQ49" i="13" s="1"/>
  <c r="AQ23" i="13" a="1"/>
  <c r="AQ23" i="13" s="1"/>
  <c r="AQ71" i="13" a="1"/>
  <c r="AQ71" i="13" s="1"/>
  <c r="AQ28" i="13" a="1"/>
  <c r="AQ28" i="13" s="1"/>
  <c r="AQ17" i="13" a="1"/>
  <c r="AQ17" i="13" s="1"/>
  <c r="AQ41" i="13" a="1"/>
  <c r="AQ41" i="13" s="1"/>
  <c r="AQ59" i="13" a="1"/>
  <c r="AQ59" i="13" s="1"/>
  <c r="AQ36" i="13" a="1"/>
  <c r="AQ36" i="13" s="1"/>
  <c r="AQ65" i="13" a="1"/>
  <c r="AQ65" i="13" s="1"/>
  <c r="AQ54" i="13" a="1"/>
  <c r="AQ54" i="13" s="1"/>
  <c r="AQ14" i="13" a="1"/>
  <c r="AQ14" i="13" s="1"/>
  <c r="AQ62" i="13" a="1"/>
  <c r="AQ62" i="13" s="1"/>
  <c r="AQ55" i="13" a="1"/>
  <c r="AQ55" i="13" s="1"/>
  <c r="AQ16" i="13" a="1"/>
  <c r="AQ16" i="13" s="1"/>
  <c r="AQ66" i="13" a="1"/>
  <c r="AQ66" i="13" s="1"/>
  <c r="AQ31" i="13" a="1"/>
  <c r="AQ31" i="13" s="1"/>
  <c r="AQ26" i="13" a="1"/>
  <c r="AQ26" i="13" s="1"/>
  <c r="AQ58" i="13" a="1"/>
  <c r="AQ58" i="13" s="1"/>
  <c r="AQ22" i="13" a="1"/>
  <c r="AQ22" i="13" s="1"/>
  <c r="AQ44" i="13" a="1"/>
  <c r="AQ44" i="13" s="1"/>
  <c r="AQ56" i="13" a="1"/>
  <c r="AQ56" i="13" s="1"/>
  <c r="AQ82" i="13" a="1"/>
  <c r="AQ82" i="13" s="1"/>
  <c r="AQ37" i="13" a="1"/>
  <c r="AQ37" i="13" s="1"/>
  <c r="AQ78" i="13" a="1"/>
  <c r="AQ78" i="13" s="1"/>
  <c r="AQ80" i="13" a="1"/>
  <c r="AQ80" i="13" s="1"/>
  <c r="AQ60" i="13" a="1"/>
  <c r="AQ60" i="13" s="1"/>
  <c r="AQ35" i="13" a="1"/>
  <c r="AQ35" i="13" s="1"/>
  <c r="AQ18" i="13" a="1"/>
  <c r="AQ18" i="13" s="1"/>
  <c r="AQ34" i="13" a="1"/>
  <c r="AQ34" i="13" s="1"/>
  <c r="AQ50" i="13" a="1"/>
  <c r="AQ50" i="13" s="1"/>
  <c r="AQ33" i="13" a="1"/>
  <c r="AQ33" i="13" s="1"/>
  <c r="AQ53" i="13" a="1"/>
  <c r="AQ53" i="13" s="1"/>
  <c r="AQ64" i="13" a="1"/>
  <c r="AQ64" i="13" s="1"/>
  <c r="AQ52" i="13" a="1"/>
  <c r="AQ52" i="13" s="1"/>
  <c r="AQ42" i="13" a="1"/>
  <c r="AQ42" i="13" s="1"/>
  <c r="AQ12" i="13" a="1"/>
  <c r="AQ12" i="13" s="1"/>
  <c r="U22" i="27"/>
  <c r="Y34" i="27"/>
  <c r="X47" i="27"/>
  <c r="W60" i="27"/>
  <c r="V73" i="27"/>
  <c r="X12" i="27"/>
  <c r="W25" i="27"/>
  <c r="V38" i="27"/>
  <c r="U51" i="27"/>
  <c r="Y63" i="27"/>
  <c r="X76" i="27"/>
  <c r="U16" i="27"/>
  <c r="Y28" i="27"/>
  <c r="X41" i="27"/>
  <c r="W54" i="27"/>
  <c r="V67" i="27"/>
  <c r="U80" i="27"/>
  <c r="W19" i="27"/>
  <c r="V32" i="27"/>
  <c r="U45" i="27"/>
  <c r="Y57" i="27"/>
  <c r="X70" i="27"/>
  <c r="W83" i="27"/>
  <c r="W24" i="27"/>
  <c r="V37" i="27"/>
  <c r="U50" i="27"/>
  <c r="Y62" i="27"/>
  <c r="X75" i="27"/>
  <c r="U15" i="27"/>
  <c r="Y27" i="27"/>
  <c r="X40" i="27"/>
  <c r="W53" i="27"/>
  <c r="V66" i="27"/>
  <c r="U79" i="27"/>
  <c r="W18" i="27"/>
  <c r="V31" i="27"/>
  <c r="U44" i="27"/>
  <c r="Y56" i="27"/>
  <c r="X69" i="27"/>
  <c r="W82" i="27"/>
  <c r="Y21" i="27"/>
  <c r="X34" i="27"/>
  <c r="W47" i="27"/>
  <c r="V60" i="27"/>
  <c r="U73" i="27"/>
  <c r="X23" i="27"/>
  <c r="W36" i="27"/>
  <c r="V49" i="27"/>
  <c r="U62" i="27"/>
  <c r="Y74" i="27"/>
  <c r="V14" i="27"/>
  <c r="U27" i="27"/>
  <c r="Y39" i="27"/>
  <c r="X52" i="27"/>
  <c r="W65" i="27"/>
  <c r="V78" i="27"/>
  <c r="X17" i="27"/>
  <c r="W30" i="27"/>
  <c r="V43" i="27"/>
  <c r="U56" i="27"/>
  <c r="Y68" i="27"/>
  <c r="X81" i="27"/>
  <c r="U21" i="27"/>
  <c r="Y33" i="27"/>
  <c r="X46" i="27"/>
  <c r="W59" i="27"/>
  <c r="V72" i="27"/>
  <c r="V13" i="27"/>
  <c r="U26" i="27"/>
  <c r="Y38" i="27"/>
  <c r="X51" i="27"/>
  <c r="W64" i="27"/>
  <c r="V77" i="27"/>
  <c r="X16" i="27"/>
  <c r="W29" i="27"/>
  <c r="V42" i="27"/>
  <c r="U55" i="27"/>
  <c r="Y67" i="27"/>
  <c r="X80" i="27"/>
  <c r="U20" i="27"/>
  <c r="Y32" i="27"/>
  <c r="X45" i="27"/>
  <c r="W58" i="27"/>
  <c r="V71" i="27"/>
  <c r="W23" i="27"/>
  <c r="V36" i="27"/>
  <c r="U49" i="27"/>
  <c r="Y61" i="27"/>
  <c r="X74" i="27"/>
  <c r="W12" i="27"/>
  <c r="V25" i="27"/>
  <c r="U38" i="27"/>
  <c r="Y50" i="27"/>
  <c r="X63" i="27"/>
  <c r="W76" i="27"/>
  <c r="Y15" i="27"/>
  <c r="X28" i="27"/>
  <c r="W41" i="27"/>
  <c r="V54" i="27"/>
  <c r="U67" i="27"/>
  <c r="Y79" i="27"/>
  <c r="V19" i="27"/>
  <c r="U32" i="27"/>
  <c r="Y44" i="27"/>
  <c r="X57" i="27"/>
  <c r="W70" i="27"/>
  <c r="V83" i="27"/>
  <c r="X22" i="27"/>
  <c r="W35" i="27"/>
  <c r="V48" i="27"/>
  <c r="U61" i="27"/>
  <c r="Y73" i="27"/>
  <c r="Y14" i="27"/>
  <c r="X27" i="27"/>
  <c r="W40" i="27"/>
  <c r="V53" i="27"/>
  <c r="U66" i="27"/>
  <c r="Y78" i="27"/>
  <c r="V18" i="27"/>
  <c r="U31" i="27"/>
  <c r="Y43" i="27"/>
  <c r="X56" i="27"/>
  <c r="W69" i="27"/>
  <c r="V82" i="27"/>
  <c r="X21" i="27"/>
  <c r="W34" i="27"/>
  <c r="V47" i="27"/>
  <c r="U60" i="27"/>
  <c r="Y72" i="27"/>
  <c r="V12" i="27"/>
  <c r="U25" i="27"/>
  <c r="Y37" i="27"/>
  <c r="X50" i="27"/>
  <c r="W63" i="27"/>
  <c r="V76" i="27"/>
  <c r="U14" i="27"/>
  <c r="Y26" i="27"/>
  <c r="X39" i="27"/>
  <c r="W52" i="27"/>
  <c r="V65" i="27"/>
  <c r="U78" i="27"/>
  <c r="W17" i="27"/>
  <c r="V30" i="27"/>
  <c r="U43" i="27"/>
  <c r="Y55" i="27"/>
  <c r="X68" i="27"/>
  <c r="W81" i="27"/>
  <c r="Y20" i="27"/>
  <c r="X33" i="27"/>
  <c r="W46" i="27"/>
  <c r="V59" i="27"/>
  <c r="U72" i="27"/>
  <c r="V24" i="27"/>
  <c r="U37" i="27"/>
  <c r="Y49" i="27"/>
  <c r="X62" i="27"/>
  <c r="W75" i="27"/>
  <c r="W16" i="27"/>
  <c r="V29" i="27"/>
  <c r="U42" i="27"/>
  <c r="Y54" i="27"/>
  <c r="X67" i="27"/>
  <c r="W80" i="27"/>
  <c r="Y19" i="27"/>
  <c r="X32" i="27"/>
  <c r="W45" i="27"/>
  <c r="V58" i="27"/>
  <c r="U71" i="27"/>
  <c r="Y83" i="27"/>
  <c r="V23" i="27"/>
  <c r="U36" i="27"/>
  <c r="Y48" i="27"/>
  <c r="X61" i="27"/>
  <c r="W74" i="27"/>
  <c r="Y13" i="27"/>
  <c r="X26" i="27"/>
  <c r="W39" i="27"/>
  <c r="V52" i="27"/>
  <c r="U65" i="27"/>
  <c r="Y77" i="27"/>
  <c r="X15" i="27"/>
  <c r="W28" i="27"/>
  <c r="V41" i="27"/>
  <c r="U54" i="27"/>
  <c r="Y66" i="27"/>
  <c r="X79" i="27"/>
  <c r="U19" i="27"/>
  <c r="Y31" i="27"/>
  <c r="X44" i="27"/>
  <c r="W57" i="27"/>
  <c r="V70" i="27"/>
  <c r="U83" i="27"/>
  <c r="W22" i="27"/>
  <c r="V35" i="27"/>
  <c r="U48" i="27"/>
  <c r="Y60" i="27"/>
  <c r="X73" i="27"/>
  <c r="U13" i="27"/>
  <c r="Y25" i="27"/>
  <c r="X38" i="27"/>
  <c r="W51" i="27"/>
  <c r="V64" i="27"/>
  <c r="U77" i="27"/>
  <c r="U18" i="27"/>
  <c r="Y30" i="27"/>
  <c r="X43" i="27"/>
  <c r="W56" i="27"/>
  <c r="V69" i="27"/>
  <c r="U82" i="27"/>
  <c r="W21" i="27"/>
  <c r="V34" i="27"/>
  <c r="U47" i="27"/>
  <c r="Y59" i="27"/>
  <c r="X72" i="27"/>
  <c r="U12" i="27"/>
  <c r="Y24" i="27"/>
  <c r="X37" i="27"/>
  <c r="W50" i="27"/>
  <c r="V63" i="27"/>
  <c r="U76" i="27"/>
  <c r="W15" i="27"/>
  <c r="V28" i="27"/>
  <c r="U41" i="27"/>
  <c r="Y53" i="27"/>
  <c r="X66" i="27"/>
  <c r="W79" i="27"/>
  <c r="V17" i="27"/>
  <c r="U30" i="27"/>
  <c r="Y42" i="27"/>
  <c r="X55" i="27"/>
  <c r="W68" i="27"/>
  <c r="V81" i="27"/>
  <c r="X20" i="27"/>
  <c r="W33" i="27"/>
  <c r="V46" i="27"/>
  <c r="U59" i="27"/>
  <c r="Y71" i="27"/>
  <c r="U24" i="27"/>
  <c r="Y36" i="27"/>
  <c r="X49" i="27"/>
  <c r="W62" i="27"/>
  <c r="V75" i="27"/>
  <c r="X14" i="27"/>
  <c r="W27" i="27"/>
  <c r="V40" i="27"/>
  <c r="U53" i="27"/>
  <c r="Y65" i="27"/>
  <c r="X78" i="27"/>
  <c r="X19" i="27"/>
  <c r="W32" i="27"/>
  <c r="V45" i="27"/>
  <c r="U58" i="27"/>
  <c r="Y70" i="27"/>
  <c r="X83" i="27"/>
  <c r="U23" i="27"/>
  <c r="Y35" i="27"/>
  <c r="X48" i="27"/>
  <c r="W61" i="27"/>
  <c r="V74" i="27"/>
  <c r="X13" i="27"/>
  <c r="W26" i="27"/>
  <c r="V39" i="27"/>
  <c r="U52" i="27"/>
  <c r="Y64" i="27"/>
  <c r="X77" i="27"/>
  <c r="U17" i="27"/>
  <c r="Y29" i="27"/>
  <c r="X42" i="27"/>
  <c r="W55" i="27"/>
  <c r="V68" i="27"/>
  <c r="U81" i="27"/>
  <c r="U34" i="27"/>
  <c r="X54" i="27"/>
  <c r="Y76" i="27"/>
  <c r="X25" i="27"/>
  <c r="Y47" i="27"/>
  <c r="U70" i="27"/>
  <c r="Y18" i="27"/>
  <c r="O34" i="27"/>
  <c r="P21" i="27"/>
  <c r="Q51" i="27"/>
  <c r="R38" i="27"/>
  <c r="S25" i="27"/>
  <c r="O13" i="27"/>
  <c r="S44" i="27"/>
  <c r="O32" i="27"/>
  <c r="P19" i="27"/>
  <c r="S31" i="27"/>
  <c r="O19" i="27"/>
  <c r="K84" i="13"/>
  <c r="AM11" i="13"/>
  <c r="AN11" i="13"/>
  <c r="AO11" i="13"/>
  <c r="AM74" i="13" a="1"/>
  <c r="AM74" i="13" s="1"/>
  <c r="AM57" i="13" a="1"/>
  <c r="AM57" i="13" s="1"/>
  <c r="AM37" i="13" a="1"/>
  <c r="AM37" i="13" s="1"/>
  <c r="AM18" i="13" a="1"/>
  <c r="AM18" i="13" s="1"/>
  <c r="AM44" i="13" a="1"/>
  <c r="AM44" i="13" s="1"/>
  <c r="AM50" i="13" a="1"/>
  <c r="AM50" i="13" s="1"/>
  <c r="AM20" i="13" a="1"/>
  <c r="AM20" i="13" s="1"/>
  <c r="AM73" i="13" a="1"/>
  <c r="AM73" i="13" s="1"/>
  <c r="AM38" i="13" a="1"/>
  <c r="AM38" i="13" s="1"/>
  <c r="AM33" i="13" a="1"/>
  <c r="AM33" i="13" s="1"/>
  <c r="AM69" i="13" a="1"/>
  <c r="AM69" i="13" s="1"/>
  <c r="AM23" i="13" a="1"/>
  <c r="AM23" i="13" s="1"/>
  <c r="AM34" i="13" a="1"/>
  <c r="AM34" i="13" s="1"/>
  <c r="AM19" i="13" a="1"/>
  <c r="AM19" i="13" s="1"/>
  <c r="AM72" i="13" a="1"/>
  <c r="AM72" i="13" s="1"/>
  <c r="AM31" i="13" a="1"/>
  <c r="AM31" i="13" s="1"/>
  <c r="AM17" i="13" a="1"/>
  <c r="AM17" i="13" s="1"/>
  <c r="AM51" i="13" a="1"/>
  <c r="AM51" i="13" s="1"/>
  <c r="AM16" i="13" a="1"/>
  <c r="AM16" i="13" s="1"/>
  <c r="AM25" i="13" a="1"/>
  <c r="AM25" i="13" s="1"/>
  <c r="AM45" i="13" a="1"/>
  <c r="AM45" i="13" s="1"/>
  <c r="AM28" i="13" a="1"/>
  <c r="AM28" i="13" s="1"/>
  <c r="AM29" i="13" a="1"/>
  <c r="AM29" i="13" s="1"/>
  <c r="AM35" i="13" a="1"/>
  <c r="AM35" i="13" s="1"/>
  <c r="AM42" i="13" a="1"/>
  <c r="AM42" i="13" s="1"/>
  <c r="AM78" i="13" a="1"/>
  <c r="AM78" i="13" s="1"/>
  <c r="AM66" i="13" a="1"/>
  <c r="AM66" i="13" s="1"/>
  <c r="AM14" i="13" a="1"/>
  <c r="AM14" i="13" s="1"/>
  <c r="AM40" i="13" a="1"/>
  <c r="AM40" i="13" s="1"/>
  <c r="AM21" i="13" a="1"/>
  <c r="AM21" i="13" s="1"/>
  <c r="AM36" i="13" a="1"/>
  <c r="AM36" i="13" s="1"/>
  <c r="AM77" i="13" a="1"/>
  <c r="AM77" i="13" s="1"/>
  <c r="AM62" i="13" a="1"/>
  <c r="AM62" i="13" s="1"/>
  <c r="AM15" i="13" a="1"/>
  <c r="AM15" i="13" s="1"/>
  <c r="AM75" i="13" a="1"/>
  <c r="AM75" i="13" s="1"/>
  <c r="AM83" i="13" a="1"/>
  <c r="AM83" i="13" s="1"/>
  <c r="AM41" i="13" a="1"/>
  <c r="AM41" i="13" s="1"/>
  <c r="AM26" i="13" a="1"/>
  <c r="AM26" i="13" s="1"/>
  <c r="AM52" i="13" a="1"/>
  <c r="AM52" i="13" s="1"/>
  <c r="AM59" i="13" a="1"/>
  <c r="AM59" i="13" s="1"/>
  <c r="AM55" i="13" a="1"/>
  <c r="AM55" i="13" s="1"/>
  <c r="AM82" i="13" a="1"/>
  <c r="AM82" i="13" s="1"/>
  <c r="AM80" i="13" a="1"/>
  <c r="AM80" i="13" s="1"/>
  <c r="AM24" i="13" a="1"/>
  <c r="AM24" i="13" s="1"/>
  <c r="AM56" i="13" a="1"/>
  <c r="AM56" i="13" s="1"/>
  <c r="AM48" i="13" a="1"/>
  <c r="AM48" i="13" s="1"/>
  <c r="AM68" i="13" a="1"/>
  <c r="AM68" i="13" s="1"/>
  <c r="AM71" i="13" a="1"/>
  <c r="AM71" i="13" s="1"/>
  <c r="AM46" i="13" a="1"/>
  <c r="AM46" i="13" s="1"/>
  <c r="AM27" i="13" a="1"/>
  <c r="AM27" i="13" s="1"/>
  <c r="AM49" i="13" a="1"/>
  <c r="AM49" i="13" s="1"/>
  <c r="AM64" i="13" a="1"/>
  <c r="AM64" i="13" s="1"/>
  <c r="AM13" i="13" a="1"/>
  <c r="AM13" i="13" s="1"/>
  <c r="AM53" i="13" a="1"/>
  <c r="AM53" i="13" s="1"/>
  <c r="AM43" i="13" a="1"/>
  <c r="AM43" i="13" s="1"/>
  <c r="AM30" i="13" a="1"/>
  <c r="AM30" i="13" s="1"/>
  <c r="AM54" i="13" a="1"/>
  <c r="AM54" i="13" s="1"/>
  <c r="AM22" i="13" a="1"/>
  <c r="AM22" i="13" s="1"/>
  <c r="AM79" i="13" a="1"/>
  <c r="AM79" i="13" s="1"/>
  <c r="AM65" i="13" a="1"/>
  <c r="AM65" i="13" s="1"/>
  <c r="AM81" i="13" a="1"/>
  <c r="AM81" i="13" s="1"/>
  <c r="AM58" i="13" a="1"/>
  <c r="AM58" i="13" s="1"/>
  <c r="AM39" i="13" a="1"/>
  <c r="AM39" i="13" s="1"/>
  <c r="AM60" i="13" a="1"/>
  <c r="AM60" i="13" s="1"/>
  <c r="AM32" i="13" a="1"/>
  <c r="AM32" i="13" s="1"/>
  <c r="AM47" i="13" a="1"/>
  <c r="AM47" i="13" s="1"/>
  <c r="AM76" i="13" a="1"/>
  <c r="AM76" i="13" s="1"/>
  <c r="AM61" i="13" a="1"/>
  <c r="AM61" i="13" s="1"/>
  <c r="AM63" i="13" a="1"/>
  <c r="AM63" i="13" s="1"/>
  <c r="AM67" i="13" a="1"/>
  <c r="AM67" i="13" s="1"/>
  <c r="AM70" i="13" a="1"/>
  <c r="AM70" i="13" s="1"/>
  <c r="AM12" i="13" a="1"/>
  <c r="AM12" i="13" s="1"/>
  <c r="BK10" i="27"/>
  <c r="BK15" i="27" s="1"/>
  <c r="R78" i="27"/>
  <c r="S65" i="27"/>
  <c r="P49" i="27"/>
  <c r="P75" i="27"/>
  <c r="Q62" i="27"/>
  <c r="S71" i="27"/>
  <c r="O59" i="27"/>
  <c r="P81" i="27"/>
  <c r="Q68" i="27"/>
  <c r="P54" i="27"/>
  <c r="S77" i="27"/>
  <c r="O65" i="27"/>
  <c r="R47" i="27"/>
  <c r="Q74" i="27"/>
  <c r="R61" i="27"/>
  <c r="S83" i="27"/>
  <c r="O71" i="27"/>
  <c r="P58" i="27"/>
  <c r="Q80" i="27"/>
  <c r="R67" i="27"/>
  <c r="R52" i="27"/>
  <c r="R39" i="27"/>
  <c r="S26" i="27"/>
  <c r="O14" i="27"/>
  <c r="Q31" i="27"/>
  <c r="R18" i="27"/>
  <c r="O52" i="27"/>
  <c r="P39" i="27"/>
  <c r="Q26" i="27"/>
  <c r="R13" i="27"/>
  <c r="O47" i="27"/>
  <c r="P34" i="27"/>
  <c r="Q21" i="27"/>
  <c r="R43" i="27"/>
  <c r="S30" i="27"/>
  <c r="O18" i="27"/>
  <c r="P48" i="27"/>
  <c r="Q35" i="27"/>
  <c r="R22" i="27"/>
  <c r="Q54" i="27"/>
  <c r="R41" i="27"/>
  <c r="S28" i="27"/>
  <c r="O16" i="27"/>
  <c r="R28" i="27"/>
  <c r="S15" i="27"/>
  <c r="L29" i="13" a="1"/>
  <c r="L29" i="13" s="1"/>
  <c r="M29" i="13" s="1"/>
  <c r="L40" i="13" a="1"/>
  <c r="L40" i="13" s="1"/>
  <c r="M40" i="13" s="1"/>
  <c r="L71" i="13" a="1"/>
  <c r="L71" i="13" s="1"/>
  <c r="M71" i="13" s="1"/>
  <c r="L42" i="13" a="1"/>
  <c r="L42" i="13" s="1"/>
  <c r="M42" i="13" s="1"/>
  <c r="L17" i="13" a="1"/>
  <c r="L17" i="13" s="1"/>
  <c r="M17" i="13" s="1"/>
  <c r="L51" i="13" a="1"/>
  <c r="L51" i="13" s="1"/>
  <c r="M51" i="13" s="1"/>
  <c r="L64" i="13" a="1"/>
  <c r="L64" i="13" s="1"/>
  <c r="M64" i="13" s="1"/>
  <c r="L75" i="13" a="1"/>
  <c r="L75" i="13" s="1"/>
  <c r="M75" i="13" s="1"/>
  <c r="L21" i="13" a="1"/>
  <c r="L21" i="13" s="1"/>
  <c r="M21" i="13" s="1"/>
  <c r="L49" i="13" a="1"/>
  <c r="L49" i="13" s="1"/>
  <c r="M49" i="13" s="1"/>
  <c r="L70" i="13" a="1"/>
  <c r="L70" i="13" s="1"/>
  <c r="M70" i="13" s="1"/>
  <c r="L82" i="13" a="1"/>
  <c r="L82" i="13" s="1"/>
  <c r="M82" i="13" s="1"/>
  <c r="L32" i="13" a="1"/>
  <c r="L32" i="13" s="1"/>
  <c r="M32" i="13" s="1"/>
  <c r="L67" i="13" a="1"/>
  <c r="L67" i="13" s="1"/>
  <c r="M67" i="13" s="1"/>
  <c r="L18" i="13" a="1"/>
  <c r="L18" i="13" s="1"/>
  <c r="M18" i="13" s="1"/>
  <c r="L60" i="13" a="1"/>
  <c r="L60" i="13" s="1"/>
  <c r="M60" i="13" s="1"/>
  <c r="L20" i="13" a="1"/>
  <c r="L20" i="13" s="1"/>
  <c r="M20" i="13" s="1"/>
  <c r="L53" i="13" a="1"/>
  <c r="L53" i="13" s="1"/>
  <c r="M53" i="13" s="1"/>
  <c r="L69" i="13" a="1"/>
  <c r="L69" i="13" s="1"/>
  <c r="M69" i="13" s="1"/>
  <c r="L31" i="13" a="1"/>
  <c r="L31" i="13" s="1"/>
  <c r="M31" i="13" s="1"/>
  <c r="L43" i="13" a="1"/>
  <c r="L43" i="13" s="1"/>
  <c r="M43" i="13" s="1"/>
  <c r="L66" i="13" a="1"/>
  <c r="L66" i="13" s="1"/>
  <c r="M66" i="13" s="1"/>
  <c r="L79" i="13" a="1"/>
  <c r="L79" i="13" s="1"/>
  <c r="M79" i="13" s="1"/>
  <c r="L26" i="13" a="1"/>
  <c r="L26" i="13" s="1"/>
  <c r="M26" i="13" s="1"/>
  <c r="L33" i="13" a="1"/>
  <c r="L33" i="13" s="1"/>
  <c r="M33" i="13" s="1"/>
  <c r="L48" i="13" a="1"/>
  <c r="L48" i="13" s="1"/>
  <c r="M48" i="13" s="1"/>
  <c r="L74" i="13" a="1"/>
  <c r="L74" i="13" s="1"/>
  <c r="M74" i="13" s="1"/>
  <c r="L47" i="13" a="1"/>
  <c r="L47" i="13" s="1"/>
  <c r="M47" i="13" s="1"/>
  <c r="L72" i="13" a="1"/>
  <c r="L72" i="13" s="1"/>
  <c r="M72" i="13" s="1"/>
  <c r="L37" i="13" a="1"/>
  <c r="L37" i="13" s="1"/>
  <c r="M37" i="13" s="1"/>
  <c r="L50" i="13" a="1"/>
  <c r="L50" i="13" s="1"/>
  <c r="M50" i="13" s="1"/>
  <c r="L81" i="13" a="1"/>
  <c r="L81" i="13" s="1"/>
  <c r="M81" i="13" s="1"/>
  <c r="L44" i="13" a="1"/>
  <c r="L44" i="13" s="1"/>
  <c r="M44" i="13" s="1"/>
  <c r="L68" i="13" a="1"/>
  <c r="L68" i="13" s="1"/>
  <c r="M68" i="13" s="1"/>
  <c r="L61" i="13" a="1"/>
  <c r="L61" i="13" s="1"/>
  <c r="M61" i="13" s="1"/>
  <c r="L57" i="13" a="1"/>
  <c r="L57" i="13" s="1"/>
  <c r="M57" i="13" s="1"/>
  <c r="L63" i="13" a="1"/>
  <c r="L63" i="13" s="1"/>
  <c r="M63" i="13" s="1"/>
  <c r="L62" i="13" a="1"/>
  <c r="L62" i="13" s="1"/>
  <c r="M62" i="13" s="1"/>
  <c r="L41" i="13" a="1"/>
  <c r="L41" i="13" s="1"/>
  <c r="M41" i="13" s="1"/>
  <c r="L14" i="13" a="1"/>
  <c r="L14" i="13" s="1"/>
  <c r="M14" i="13" s="1"/>
  <c r="L22" i="13" a="1"/>
  <c r="L22" i="13" s="1"/>
  <c r="M22" i="13" s="1"/>
  <c r="L73" i="13" a="1"/>
  <c r="L73" i="13" s="1"/>
  <c r="M73" i="13" s="1"/>
  <c r="L39" i="13" a="1"/>
  <c r="L39" i="13" s="1"/>
  <c r="M39" i="13" s="1"/>
  <c r="L19" i="13" a="1"/>
  <c r="L19" i="13" s="1"/>
  <c r="M19" i="13" s="1"/>
  <c r="L65" i="13" a="1"/>
  <c r="L65" i="13" s="1"/>
  <c r="M65" i="13" s="1"/>
  <c r="L78" i="13" a="1"/>
  <c r="L78" i="13" s="1"/>
  <c r="M78" i="13" s="1"/>
  <c r="L16" i="13" a="1"/>
  <c r="L16" i="13" s="1"/>
  <c r="M16" i="13" s="1"/>
  <c r="L30" i="13" a="1"/>
  <c r="L30" i="13" s="1"/>
  <c r="M30" i="13" s="1"/>
  <c r="L46" i="13" a="1"/>
  <c r="L46" i="13" s="1"/>
  <c r="M46" i="13" s="1"/>
  <c r="L58" i="13" a="1"/>
  <c r="L58" i="13" s="1"/>
  <c r="M58" i="13" s="1"/>
  <c r="L76" i="13" a="1"/>
  <c r="L76" i="13" s="1"/>
  <c r="M76" i="13" s="1"/>
  <c r="L13" i="13" a="1"/>
  <c r="L13" i="13" s="1"/>
  <c r="M13" i="13" s="1"/>
  <c r="L23" i="13" a="1"/>
  <c r="L23" i="13" s="1"/>
  <c r="M23" i="13" s="1"/>
  <c r="L38" i="13" a="1"/>
  <c r="L38" i="13" s="1"/>
  <c r="M38" i="13" s="1"/>
  <c r="L45" i="13" a="1"/>
  <c r="L45" i="13" s="1"/>
  <c r="M45" i="13" s="1"/>
  <c r="L55" i="13" a="1"/>
  <c r="L55" i="13" s="1"/>
  <c r="M55" i="13" s="1"/>
  <c r="L52" i="13" a="1"/>
  <c r="L52" i="13" s="1"/>
  <c r="M52" i="13" s="1"/>
  <c r="L80" i="13" a="1"/>
  <c r="L80" i="13" s="1"/>
  <c r="M80" i="13" s="1"/>
  <c r="L15" i="13" a="1"/>
  <c r="L15" i="13" s="1"/>
  <c r="M15" i="13" s="1"/>
  <c r="L25" i="13" a="1"/>
  <c r="L25" i="13" s="1"/>
  <c r="M25" i="13" s="1"/>
  <c r="L34" i="13" a="1"/>
  <c r="L34" i="13" s="1"/>
  <c r="M34" i="13" s="1"/>
  <c r="L36" i="13" a="1"/>
  <c r="L36" i="13" s="1"/>
  <c r="M36" i="13" s="1"/>
  <c r="L54" i="13" a="1"/>
  <c r="L54" i="13" s="1"/>
  <c r="M54" i="13" s="1"/>
  <c r="L59" i="13" a="1"/>
  <c r="L59" i="13" s="1"/>
  <c r="M59" i="13" s="1"/>
  <c r="L77" i="13" a="1"/>
  <c r="L77" i="13" s="1"/>
  <c r="M77" i="13" s="1"/>
  <c r="L83" i="13" a="1"/>
  <c r="L83" i="13" s="1"/>
  <c r="M83" i="13" s="1"/>
  <c r="L24" i="13" a="1"/>
  <c r="L24" i="13" s="1"/>
  <c r="M24" i="13" s="1"/>
  <c r="L27" i="13" a="1"/>
  <c r="L27" i="13" s="1"/>
  <c r="M27" i="13" s="1"/>
  <c r="L35" i="13" a="1"/>
  <c r="L35" i="13" s="1"/>
  <c r="M35" i="13" s="1"/>
  <c r="L56" i="13" a="1"/>
  <c r="L56" i="13" s="1"/>
  <c r="M56" i="13" s="1"/>
  <c r="L28" i="13" a="1"/>
  <c r="L28" i="13" s="1"/>
  <c r="M28" i="13" s="1"/>
  <c r="L12" i="13" a="1"/>
  <c r="L12" i="13" s="1"/>
  <c r="O77" i="27"/>
  <c r="P64" i="27"/>
  <c r="S45" i="27"/>
  <c r="R73" i="27"/>
  <c r="S60" i="27"/>
  <c r="O83" i="27"/>
  <c r="P70" i="27"/>
  <c r="Q57" i="27"/>
  <c r="R79" i="27"/>
  <c r="S66" i="27"/>
  <c r="O51" i="27"/>
  <c r="P76" i="27"/>
  <c r="Q63" i="27"/>
  <c r="R42" i="27"/>
  <c r="S72" i="27"/>
  <c r="O60" i="27"/>
  <c r="P82" i="27"/>
  <c r="Q69" i="27"/>
  <c r="P56" i="27"/>
  <c r="S78" i="27"/>
  <c r="O66" i="27"/>
  <c r="Q49" i="27"/>
  <c r="O38" i="27"/>
  <c r="P25" i="27"/>
  <c r="Q12" i="27"/>
  <c r="S29" i="27"/>
  <c r="O17" i="27"/>
  <c r="Q50" i="27"/>
  <c r="R37" i="27"/>
  <c r="S24" i="27"/>
  <c r="O12" i="27"/>
  <c r="Q45" i="27"/>
  <c r="R32" i="27"/>
  <c r="S19" i="27"/>
  <c r="O42" i="27"/>
  <c r="P29" i="27"/>
  <c r="Q16" i="27"/>
  <c r="R46" i="27"/>
  <c r="S33" i="27"/>
  <c r="O21" i="27"/>
  <c r="S52" i="27"/>
  <c r="O40" i="27"/>
  <c r="P27" i="27"/>
  <c r="Q14" i="27"/>
  <c r="O27" i="27"/>
  <c r="O84" i="13"/>
  <c r="S84" i="13"/>
  <c r="T82" i="13" a="1"/>
  <c r="T82" i="13" s="1"/>
  <c r="U82" i="13" s="1"/>
  <c r="T62" i="13" a="1"/>
  <c r="T62" i="13" s="1"/>
  <c r="U62" i="13" s="1"/>
  <c r="T22" i="13" a="1"/>
  <c r="T22" i="13" s="1"/>
  <c r="U22" i="13" s="1"/>
  <c r="T20" i="13" a="1"/>
  <c r="T20" i="13" s="1"/>
  <c r="U20" i="13" s="1"/>
  <c r="T65" i="13" a="1"/>
  <c r="T65" i="13" s="1"/>
  <c r="U65" i="13" s="1"/>
  <c r="T41" i="13" a="1"/>
  <c r="T41" i="13" s="1"/>
  <c r="U41" i="13" s="1"/>
  <c r="T28" i="13" a="1"/>
  <c r="T28" i="13" s="1"/>
  <c r="U28" i="13" s="1"/>
  <c r="T79" i="13" a="1"/>
  <c r="T79" i="13" s="1"/>
  <c r="U79" i="13" s="1"/>
  <c r="T21" i="13" a="1"/>
  <c r="T21" i="13" s="1"/>
  <c r="U21" i="13" s="1"/>
  <c r="T52" i="13" a="1"/>
  <c r="T52" i="13" s="1"/>
  <c r="U52" i="13" s="1"/>
  <c r="T31" i="13" a="1"/>
  <c r="T31" i="13" s="1"/>
  <c r="U31" i="13" s="1"/>
  <c r="T60" i="13" a="1"/>
  <c r="T60" i="13" s="1"/>
  <c r="U60" i="13" s="1"/>
  <c r="T30" i="13" a="1"/>
  <c r="T30" i="13" s="1"/>
  <c r="U30" i="13" s="1"/>
  <c r="T35" i="13" a="1"/>
  <c r="T35" i="13" s="1"/>
  <c r="U35" i="13" s="1"/>
  <c r="T25" i="13" a="1"/>
  <c r="T25" i="13" s="1"/>
  <c r="U25" i="13" s="1"/>
  <c r="T29" i="13" a="1"/>
  <c r="T29" i="13" s="1"/>
  <c r="U29" i="13" s="1"/>
  <c r="T59" i="13" a="1"/>
  <c r="T59" i="13" s="1"/>
  <c r="U59" i="13" s="1"/>
  <c r="T38" i="13" a="1"/>
  <c r="T38" i="13" s="1"/>
  <c r="U38" i="13" s="1"/>
  <c r="T39" i="13" a="1"/>
  <c r="T39" i="13" s="1"/>
  <c r="U39" i="13" s="1"/>
  <c r="T37" i="13" a="1"/>
  <c r="T37" i="13" s="1"/>
  <c r="U37" i="13" s="1"/>
  <c r="T69" i="13" a="1"/>
  <c r="T69" i="13" s="1"/>
  <c r="U69" i="13" s="1"/>
  <c r="T71" i="13" a="1"/>
  <c r="T71" i="13" s="1"/>
  <c r="U71" i="13" s="1"/>
  <c r="T54" i="13" a="1"/>
  <c r="T54" i="13" s="1"/>
  <c r="U54" i="13" s="1"/>
  <c r="T68" i="13" a="1"/>
  <c r="T68" i="13" s="1"/>
  <c r="U68" i="13" s="1"/>
  <c r="T55" i="13" a="1"/>
  <c r="T55" i="13" s="1"/>
  <c r="U55" i="13" s="1"/>
  <c r="T57" i="13" a="1"/>
  <c r="T57" i="13" s="1"/>
  <c r="U57" i="13" s="1"/>
  <c r="T24" i="13" a="1"/>
  <c r="T24" i="13" s="1"/>
  <c r="U24" i="13" s="1"/>
  <c r="T26" i="13" a="1"/>
  <c r="T26" i="13" s="1"/>
  <c r="U26" i="13" s="1"/>
  <c r="T19" i="13" a="1"/>
  <c r="T19" i="13" s="1"/>
  <c r="U19" i="13" s="1"/>
  <c r="T63" i="13" a="1"/>
  <c r="T63" i="13" s="1"/>
  <c r="U63" i="13" s="1"/>
  <c r="T49" i="13" a="1"/>
  <c r="T49" i="13" s="1"/>
  <c r="U49" i="13" s="1"/>
  <c r="T56" i="13" a="1"/>
  <c r="T56" i="13" s="1"/>
  <c r="U56" i="13" s="1"/>
  <c r="T80" i="13" a="1"/>
  <c r="T80" i="13" s="1"/>
  <c r="U80" i="13" s="1"/>
  <c r="T53" i="13" a="1"/>
  <c r="T53" i="13" s="1"/>
  <c r="U53" i="13" s="1"/>
  <c r="T14" i="13" a="1"/>
  <c r="T14" i="13" s="1"/>
  <c r="U14" i="13" s="1"/>
  <c r="T46" i="13" a="1"/>
  <c r="T46" i="13" s="1"/>
  <c r="U46" i="13" s="1"/>
  <c r="T70" i="13" a="1"/>
  <c r="T70" i="13" s="1"/>
  <c r="U70" i="13" s="1"/>
  <c r="T58" i="13" a="1"/>
  <c r="T58" i="13" s="1"/>
  <c r="U58" i="13" s="1"/>
  <c r="T81" i="13" a="1"/>
  <c r="T81" i="13" s="1"/>
  <c r="U81" i="13" s="1"/>
  <c r="T72" i="13" a="1"/>
  <c r="T72" i="13" s="1"/>
  <c r="U72" i="13" s="1"/>
  <c r="T83" i="13" a="1"/>
  <c r="T83" i="13" s="1"/>
  <c r="U83" i="13" s="1"/>
  <c r="T27" i="13" a="1"/>
  <c r="T27" i="13" s="1"/>
  <c r="U27" i="13" s="1"/>
  <c r="T33" i="13" a="1"/>
  <c r="T33" i="13" s="1"/>
  <c r="U33" i="13" s="1"/>
  <c r="T67" i="13" a="1"/>
  <c r="T67" i="13" s="1"/>
  <c r="U67" i="13" s="1"/>
  <c r="T51" i="13" a="1"/>
  <c r="T51" i="13" s="1"/>
  <c r="U51" i="13" s="1"/>
  <c r="T78" i="13" a="1"/>
  <c r="T78" i="13" s="1"/>
  <c r="U78" i="13" s="1"/>
  <c r="T74" i="13" a="1"/>
  <c r="T74" i="13" s="1"/>
  <c r="U74" i="13" s="1"/>
  <c r="T77" i="13" a="1"/>
  <c r="T77" i="13" s="1"/>
  <c r="U77" i="13" s="1"/>
  <c r="T75" i="13" a="1"/>
  <c r="T75" i="13" s="1"/>
  <c r="U75" i="13" s="1"/>
  <c r="T13" i="13" a="1"/>
  <c r="T13" i="13" s="1"/>
  <c r="U13" i="13" s="1"/>
  <c r="T16" i="13" a="1"/>
  <c r="T16" i="13" s="1"/>
  <c r="U16" i="13" s="1"/>
  <c r="T17" i="13" a="1"/>
  <c r="T17" i="13" s="1"/>
  <c r="U17" i="13" s="1"/>
  <c r="T45" i="13" a="1"/>
  <c r="T45" i="13" s="1"/>
  <c r="U45" i="13" s="1"/>
  <c r="T73" i="13" a="1"/>
  <c r="T73" i="13" s="1"/>
  <c r="U73" i="13" s="1"/>
  <c r="T43" i="13" a="1"/>
  <c r="T43" i="13" s="1"/>
  <c r="U43" i="13" s="1"/>
  <c r="T44" i="13" a="1"/>
  <c r="T44" i="13" s="1"/>
  <c r="U44" i="13" s="1"/>
  <c r="T18" i="13" a="1"/>
  <c r="T18" i="13" s="1"/>
  <c r="U18" i="13" s="1"/>
  <c r="T61" i="13" a="1"/>
  <c r="T61" i="13" s="1"/>
  <c r="U61" i="13" s="1"/>
  <c r="T40" i="13" a="1"/>
  <c r="T40" i="13" s="1"/>
  <c r="U40" i="13" s="1"/>
  <c r="T15" i="13" a="1"/>
  <c r="T15" i="13" s="1"/>
  <c r="U15" i="13" s="1"/>
  <c r="T32" i="13" a="1"/>
  <c r="T32" i="13" s="1"/>
  <c r="U32" i="13" s="1"/>
  <c r="T42" i="13" a="1"/>
  <c r="T42" i="13" s="1"/>
  <c r="U42" i="13" s="1"/>
  <c r="T48" i="13" a="1"/>
  <c r="T48" i="13" s="1"/>
  <c r="U48" i="13" s="1"/>
  <c r="T64" i="13" a="1"/>
  <c r="T64" i="13" s="1"/>
  <c r="U64" i="13" s="1"/>
  <c r="T36" i="13" a="1"/>
  <c r="T36" i="13" s="1"/>
  <c r="U36" i="13" s="1"/>
  <c r="T34" i="13" a="1"/>
  <c r="T34" i="13" s="1"/>
  <c r="U34" i="13" s="1"/>
  <c r="T47" i="13" a="1"/>
  <c r="T47" i="13" s="1"/>
  <c r="U47" i="13" s="1"/>
  <c r="T50" i="13" a="1"/>
  <c r="T50" i="13" s="1"/>
  <c r="U50" i="13" s="1"/>
  <c r="T66" i="13" a="1"/>
  <c r="T66" i="13" s="1"/>
  <c r="U66" i="13" s="1"/>
  <c r="T76" i="13" a="1"/>
  <c r="T76" i="13" s="1"/>
  <c r="U76" i="13" s="1"/>
  <c r="T23" i="13" a="1"/>
  <c r="T23" i="13" s="1"/>
  <c r="U23" i="13" s="1"/>
  <c r="T12" i="13" a="1"/>
  <c r="T12" i="13" s="1"/>
  <c r="C10" i="27"/>
  <c r="C76" i="27" s="1"/>
  <c r="C79" i="13" a="1"/>
  <c r="C79" i="13" s="1"/>
  <c r="C25" i="13" a="1"/>
  <c r="C25" i="13" s="1"/>
  <c r="C33" i="13" a="1"/>
  <c r="C33" i="13" s="1"/>
  <c r="C41" i="13" a="1"/>
  <c r="C41" i="13" s="1"/>
  <c r="C30" i="13" a="1"/>
  <c r="C30" i="13" s="1"/>
  <c r="C38" i="13" a="1"/>
  <c r="C38" i="13" s="1"/>
  <c r="C46" i="13" a="1"/>
  <c r="C46" i="13" s="1"/>
  <c r="C27" i="13" a="1"/>
  <c r="C27" i="13" s="1"/>
  <c r="C35" i="13" a="1"/>
  <c r="C35" i="13" s="1"/>
  <c r="C43" i="13" a="1"/>
  <c r="C43" i="13" s="1"/>
  <c r="C32" i="13" a="1"/>
  <c r="C32" i="13" s="1"/>
  <c r="C40" i="13" a="1"/>
  <c r="C40" i="13" s="1"/>
  <c r="C29" i="13" a="1"/>
  <c r="C29" i="13" s="1"/>
  <c r="C37" i="13" a="1"/>
  <c r="C37" i="13" s="1"/>
  <c r="C45" i="13" a="1"/>
  <c r="C45" i="13" s="1"/>
  <c r="C26" i="13" a="1"/>
  <c r="C26" i="13" s="1"/>
  <c r="C34" i="13" a="1"/>
  <c r="C34" i="13" s="1"/>
  <c r="C42" i="13" a="1"/>
  <c r="C42" i="13" s="1"/>
  <c r="C31" i="13" a="1"/>
  <c r="C31" i="13" s="1"/>
  <c r="C39" i="13" a="1"/>
  <c r="C39" i="13" s="1"/>
  <c r="C47" i="13" a="1"/>
  <c r="C47" i="13" s="1"/>
  <c r="C28" i="13" a="1"/>
  <c r="C28" i="13" s="1"/>
  <c r="C36" i="13" a="1"/>
  <c r="C36" i="13" s="1"/>
  <c r="C44" i="13" a="1"/>
  <c r="C44" i="13" s="1"/>
  <c r="C53" i="13" a="1"/>
  <c r="C53" i="13" s="1"/>
  <c r="C13" i="13" a="1"/>
  <c r="C13" i="13" s="1"/>
  <c r="C58" i="13" a="1"/>
  <c r="C58" i="13" s="1"/>
  <c r="C19" i="13" a="1"/>
  <c r="C19" i="13" s="1"/>
  <c r="C18" i="13" a="1"/>
  <c r="C18" i="13" s="1"/>
  <c r="C56" i="13" a="1"/>
  <c r="C56" i="13" s="1"/>
  <c r="C77" i="13" a="1"/>
  <c r="C77" i="13" s="1"/>
  <c r="C51" i="13" a="1"/>
  <c r="C51" i="13" s="1"/>
  <c r="C59" i="13" a="1"/>
  <c r="C59" i="13" s="1"/>
  <c r="C54" i="13" a="1"/>
  <c r="C54" i="13" s="1"/>
  <c r="C75" i="13" a="1"/>
  <c r="C75" i="13" s="1"/>
  <c r="C66" i="13" a="1"/>
  <c r="C66" i="13" s="1"/>
  <c r="C61" i="13" a="1"/>
  <c r="C61" i="13" s="1"/>
  <c r="C78" i="13" a="1"/>
  <c r="C78" i="13" s="1"/>
  <c r="C24" i="13" a="1"/>
  <c r="C24" i="13" s="1"/>
  <c r="C64" i="13" a="1"/>
  <c r="C64" i="13" s="1"/>
  <c r="C71" i="13" a="1"/>
  <c r="C71" i="13" s="1"/>
  <c r="C83" i="13" a="1"/>
  <c r="C83" i="13" s="1"/>
  <c r="C60" i="13" a="1"/>
  <c r="C60" i="13" s="1"/>
  <c r="C14" i="13" a="1"/>
  <c r="C14" i="13" s="1"/>
  <c r="C12" i="13" a="1"/>
  <c r="C12" i="13" s="1"/>
  <c r="C63" i="13" a="1"/>
  <c r="C63" i="13" s="1"/>
  <c r="C62" i="13" a="1"/>
  <c r="C62" i="13" s="1"/>
  <c r="C21" i="13" a="1"/>
  <c r="C21" i="13" s="1"/>
  <c r="C80" i="13" a="1"/>
  <c r="C80" i="13" s="1"/>
  <c r="C70" i="13" a="1"/>
  <c r="C70" i="13" s="1"/>
  <c r="C16" i="13" a="1"/>
  <c r="C16" i="13" s="1"/>
  <c r="C50" i="13" a="1"/>
  <c r="C50" i="13" s="1"/>
  <c r="C11" i="13"/>
  <c r="D73" i="13" s="1" a="1"/>
  <c r="D73" i="13" s="1"/>
  <c r="E73" i="13" s="1"/>
  <c r="C68" i="13" a="1"/>
  <c r="C68" i="13" s="1"/>
  <c r="C69" i="13" a="1"/>
  <c r="C69" i="13" s="1"/>
  <c r="C55" i="13" a="1"/>
  <c r="C55" i="13" s="1"/>
  <c r="C22" i="13" a="1"/>
  <c r="C22" i="13" s="1"/>
  <c r="C76" i="13" a="1"/>
  <c r="C76" i="13" s="1"/>
  <c r="D11" i="13"/>
  <c r="C82" i="13" a="1"/>
  <c r="C82" i="13" s="1"/>
  <c r="C65" i="13" a="1"/>
  <c r="C65" i="13" s="1"/>
  <c r="C15" i="13" a="1"/>
  <c r="C15" i="13" s="1"/>
  <c r="E11" i="13"/>
  <c r="C20" i="13" a="1"/>
  <c r="C20" i="13" s="1"/>
  <c r="C49" i="13" a="1"/>
  <c r="C49" i="13" s="1"/>
  <c r="C17" i="13" a="1"/>
  <c r="C17" i="13" s="1"/>
  <c r="C72" i="13" a="1"/>
  <c r="C72" i="13" s="1"/>
  <c r="C52" i="13" a="1"/>
  <c r="C52" i="13" s="1"/>
  <c r="C57" i="13" a="1"/>
  <c r="C57" i="13" s="1"/>
  <c r="C67" i="13" a="1"/>
  <c r="C67" i="13" s="1"/>
  <c r="C23" i="13" a="1"/>
  <c r="C23" i="13" s="1"/>
  <c r="C81" i="13" a="1"/>
  <c r="C81" i="13" s="1"/>
  <c r="C48" i="13" a="1"/>
  <c r="C48" i="13" s="1"/>
  <c r="C74" i="13" a="1"/>
  <c r="C74" i="13" s="1"/>
  <c r="BK37" i="27" l="1"/>
  <c r="BH37" i="27"/>
  <c r="BE38" i="27"/>
  <c r="BE15" i="27"/>
  <c r="BN17" i="27"/>
  <c r="AN61" i="27"/>
  <c r="BK73" i="27"/>
  <c r="AQ52" i="27"/>
  <c r="BO64" i="27"/>
  <c r="AM78" i="27"/>
  <c r="BM40" i="27"/>
  <c r="AO68" i="27"/>
  <c r="BO22" i="27"/>
  <c r="AM47" i="27"/>
  <c r="BN19" i="27"/>
  <c r="BN36" i="27"/>
  <c r="BN13" i="27"/>
  <c r="BH53" i="27"/>
  <c r="BI22" i="27"/>
  <c r="AQ69" i="27"/>
  <c r="BL79" i="27"/>
  <c r="BL73" i="27"/>
  <c r="BK12" i="27"/>
  <c r="BG58" i="27"/>
  <c r="BE40" i="27"/>
  <c r="AU36" i="27"/>
  <c r="AM33" i="27"/>
  <c r="BN62" i="27"/>
  <c r="BL49" i="27"/>
  <c r="BM37" i="27"/>
  <c r="BG26" i="27"/>
  <c r="BH76" i="27"/>
  <c r="AW15" i="27"/>
  <c r="AQ40" i="27"/>
  <c r="BL13" i="27"/>
  <c r="BO68" i="27"/>
  <c r="BL60" i="27"/>
  <c r="BI83" i="27"/>
  <c r="BN73" i="27"/>
  <c r="BK56" i="27"/>
  <c r="BN58" i="27"/>
  <c r="BG37" i="27"/>
  <c r="BK78" i="27"/>
  <c r="BK51" i="27"/>
  <c r="BK52" i="27"/>
  <c r="BO83" i="27"/>
  <c r="BM32" i="27"/>
  <c r="BK13" i="27"/>
  <c r="BM49" i="27"/>
  <c r="BM71" i="27"/>
  <c r="BN37" i="27"/>
  <c r="BE22" i="27"/>
  <c r="AK65" i="27"/>
  <c r="AO79" i="27"/>
  <c r="AM69" i="27"/>
  <c r="AW64" i="27"/>
  <c r="BI80" i="27"/>
  <c r="BI73" i="27"/>
  <c r="BM70" i="27"/>
  <c r="BM16" i="27"/>
  <c r="BO44" i="27"/>
  <c r="BK62" i="27"/>
  <c r="BO45" i="27"/>
  <c r="BK63" i="27"/>
  <c r="BF47" i="27"/>
  <c r="BH65" i="27"/>
  <c r="AO50" i="27"/>
  <c r="BK80" i="27"/>
  <c r="BL64" i="27"/>
  <c r="BK32" i="27"/>
  <c r="BM60" i="27"/>
  <c r="BL20" i="27"/>
  <c r="BM61" i="27"/>
  <c r="BN80" i="27"/>
  <c r="BN79" i="27"/>
  <c r="BO49" i="27"/>
  <c r="BL62" i="27"/>
  <c r="BM36" i="27"/>
  <c r="BL63" i="27"/>
  <c r="BK23" i="27"/>
  <c r="AY52" i="27"/>
  <c r="BG72" i="27"/>
  <c r="BH24" i="27"/>
  <c r="BE67" i="27"/>
  <c r="AS54" i="27"/>
  <c r="BL71" i="27"/>
  <c r="BM78" i="27"/>
  <c r="BK68" i="27"/>
  <c r="BN38" i="27"/>
  <c r="BL43" i="27"/>
  <c r="BL38" i="27"/>
  <c r="BN47" i="27"/>
  <c r="BM47" i="27"/>
  <c r="BM50" i="27"/>
  <c r="BN48" i="27"/>
  <c r="BH55" i="27"/>
  <c r="AU65" i="27"/>
  <c r="AU50" i="27"/>
  <c r="AS73" i="27"/>
  <c r="AT30" i="27"/>
  <c r="AU42" i="27"/>
  <c r="AQ24" i="27"/>
  <c r="BL77" i="27"/>
  <c r="BO72" i="27"/>
  <c r="BN77" i="27"/>
  <c r="BO25" i="27"/>
  <c r="BM30" i="27"/>
  <c r="BM25" i="27"/>
  <c r="BO34" i="27"/>
  <c r="BK33" i="27"/>
  <c r="BM26" i="27"/>
  <c r="BO35" i="27"/>
  <c r="AT79" i="27"/>
  <c r="AW58" i="27"/>
  <c r="AV48" i="27"/>
  <c r="BK26" i="27"/>
  <c r="BN69" i="27"/>
  <c r="BL29" i="27"/>
  <c r="BL24" i="27"/>
  <c r="BL19" i="27"/>
  <c r="BO23" i="27"/>
  <c r="BK22" i="27"/>
  <c r="BO21" i="27"/>
  <c r="BO24" i="27"/>
  <c r="BN24" i="27"/>
  <c r="BI72" i="27"/>
  <c r="BG34" i="27"/>
  <c r="BG35" i="27"/>
  <c r="BI29" i="27"/>
  <c r="AW66" i="27"/>
  <c r="AW34" i="27"/>
  <c r="AT18" i="27"/>
  <c r="AU32" i="27"/>
  <c r="AS30" i="27"/>
  <c r="AS37" i="27"/>
  <c r="AS77" i="27"/>
  <c r="AT44" i="27"/>
  <c r="AT27" i="27"/>
  <c r="BO78" i="27"/>
  <c r="BN35" i="27"/>
  <c r="BK72" i="27"/>
  <c r="BM51" i="27"/>
  <c r="BN57" i="27"/>
  <c r="BO63" i="27"/>
  <c r="BN12" i="27"/>
  <c r="BN23" i="27"/>
  <c r="BN34" i="27"/>
  <c r="BL39" i="27"/>
  <c r="BL50" i="27"/>
  <c r="AZ32" i="27"/>
  <c r="BI28" i="27"/>
  <c r="BF52" i="27"/>
  <c r="AT38" i="27"/>
  <c r="AW78" i="27"/>
  <c r="AT78" i="27"/>
  <c r="AV66" i="27"/>
  <c r="AS36" i="27"/>
  <c r="AU62" i="27"/>
  <c r="AH79" i="27"/>
  <c r="AQ53" i="27"/>
  <c r="AN15" i="27"/>
  <c r="AP30" i="27"/>
  <c r="AT61" i="27"/>
  <c r="AT45" i="27"/>
  <c r="AW71" i="27"/>
  <c r="AT52" i="27"/>
  <c r="AS28" i="27"/>
  <c r="AT43" i="27"/>
  <c r="AJ45" i="27"/>
  <c r="AN44" i="27"/>
  <c r="AQ51" i="27"/>
  <c r="AQ17" i="27"/>
  <c r="BH29" i="27"/>
  <c r="BF58" i="27"/>
  <c r="BI57" i="27"/>
  <c r="BH28" i="27"/>
  <c r="AT71" i="27"/>
  <c r="AS69" i="27"/>
  <c r="AW74" i="27"/>
  <c r="AT36" i="27"/>
  <c r="AV32" i="27"/>
  <c r="AH70" i="27"/>
  <c r="AP39" i="27"/>
  <c r="AM76" i="27"/>
  <c r="AN26" i="27"/>
  <c r="AM75" i="27"/>
  <c r="AZ49" i="27"/>
  <c r="BH83" i="27"/>
  <c r="BF50" i="27"/>
  <c r="BF48" i="27"/>
  <c r="BI58" i="27"/>
  <c r="AT82" i="27"/>
  <c r="AT53" i="27"/>
  <c r="AV51" i="27"/>
  <c r="AW29" i="27"/>
  <c r="AT26" i="27"/>
  <c r="AG30" i="27"/>
  <c r="AP23" i="27"/>
  <c r="AN55" i="27"/>
  <c r="AO21" i="27"/>
  <c r="BA44" i="27"/>
  <c r="BL74" i="27"/>
  <c r="BM80" i="27"/>
  <c r="BO38" i="27"/>
  <c r="BM75" i="27"/>
  <c r="BN81" i="27"/>
  <c r="BM48" i="27"/>
  <c r="BK75" i="27"/>
  <c r="BL81" i="27"/>
  <c r="BL45" i="27"/>
  <c r="BN74" i="27"/>
  <c r="BO80" i="27"/>
  <c r="BK42" i="27"/>
  <c r="BO65" i="27"/>
  <c r="BK53" i="27"/>
  <c r="BL40" i="27"/>
  <c r="BM27" i="27"/>
  <c r="BN14" i="27"/>
  <c r="BL59" i="27"/>
  <c r="BM46" i="27"/>
  <c r="BN33" i="27"/>
  <c r="BO20" i="27"/>
  <c r="BM65" i="27"/>
  <c r="BN52" i="27"/>
  <c r="BO39" i="27"/>
  <c r="BK27" i="27"/>
  <c r="BL14" i="27"/>
  <c r="BN63" i="27"/>
  <c r="BO50" i="27"/>
  <c r="BK38" i="27"/>
  <c r="BL25" i="27"/>
  <c r="BM12" i="27"/>
  <c r="BO61" i="27"/>
  <c r="BK49" i="27"/>
  <c r="BL36" i="27"/>
  <c r="BM23" i="27"/>
  <c r="BM66" i="27"/>
  <c r="BN53" i="27"/>
  <c r="BO40" i="27"/>
  <c r="BK28" i="27"/>
  <c r="BL15" i="27"/>
  <c r="BN64" i="27"/>
  <c r="BO51" i="27"/>
  <c r="BK39" i="27"/>
  <c r="BL26" i="27"/>
  <c r="BM13" i="27"/>
  <c r="BC58" i="27"/>
  <c r="AZ31" i="27"/>
  <c r="BB18" i="27"/>
  <c r="AJ66" i="27"/>
  <c r="AK52" i="27"/>
  <c r="BC57" i="27"/>
  <c r="BK79" i="27"/>
  <c r="BK66" i="27"/>
  <c r="BN75" i="27"/>
  <c r="BM83" i="27"/>
  <c r="BO62" i="27"/>
  <c r="BO76" i="27"/>
  <c r="BK83" i="27"/>
  <c r="BN59" i="27"/>
  <c r="BM76" i="27"/>
  <c r="BN82" i="27"/>
  <c r="BM56" i="27"/>
  <c r="BK76" i="27"/>
  <c r="BO73" i="27"/>
  <c r="BK61" i="27"/>
  <c r="BL48" i="27"/>
  <c r="BM35" i="27"/>
  <c r="BN22" i="27"/>
  <c r="BL67" i="27"/>
  <c r="BM54" i="27"/>
  <c r="BN41" i="27"/>
  <c r="BO28" i="27"/>
  <c r="BK16" i="27"/>
  <c r="BN60" i="27"/>
  <c r="BO47" i="27"/>
  <c r="BK35" i="27"/>
  <c r="BL22" i="27"/>
  <c r="BN71" i="27"/>
  <c r="BO58" i="27"/>
  <c r="BK46" i="27"/>
  <c r="BL33" i="27"/>
  <c r="BM20" i="27"/>
  <c r="BO69" i="27"/>
  <c r="BK57" i="27"/>
  <c r="BL44" i="27"/>
  <c r="BM31" i="27"/>
  <c r="BN18" i="27"/>
  <c r="BN61" i="27"/>
  <c r="BO48" i="27"/>
  <c r="BK36" i="27"/>
  <c r="BL23" i="27"/>
  <c r="BN72" i="27"/>
  <c r="BO59" i="27"/>
  <c r="BK47" i="27"/>
  <c r="BL34" i="27"/>
  <c r="BM21" i="27"/>
  <c r="BB26" i="27"/>
  <c r="AY35" i="27"/>
  <c r="BC79" i="27"/>
  <c r="AG63" i="27"/>
  <c r="AK50" i="27"/>
  <c r="BN27" i="27"/>
  <c r="BL82" i="27"/>
  <c r="BK74" i="27"/>
  <c r="BO81" i="27"/>
  <c r="BK50" i="27"/>
  <c r="BL75" i="27"/>
  <c r="BM81" i="27"/>
  <c r="BO46" i="27"/>
  <c r="BO74" i="27"/>
  <c r="BK81" i="27"/>
  <c r="BN43" i="27"/>
  <c r="BM74" i="27"/>
  <c r="BL72" i="27"/>
  <c r="BM59" i="27"/>
  <c r="BN46" i="27"/>
  <c r="BO33" i="27"/>
  <c r="BK21" i="27"/>
  <c r="BN65" i="27"/>
  <c r="BO52" i="27"/>
  <c r="BK40" i="27"/>
  <c r="BL27" i="27"/>
  <c r="BM14" i="27"/>
  <c r="BK59" i="27"/>
  <c r="BL46" i="27"/>
  <c r="BM33" i="27"/>
  <c r="BN20" i="27"/>
  <c r="BK70" i="27"/>
  <c r="BL57" i="27"/>
  <c r="BM44" i="27"/>
  <c r="BN31" i="27"/>
  <c r="BO18" i="27"/>
  <c r="BL68" i="27"/>
  <c r="BM55" i="27"/>
  <c r="BN42" i="27"/>
  <c r="BO29" i="27"/>
  <c r="BK17" i="27"/>
  <c r="BK60" i="27"/>
  <c r="BL47" i="27"/>
  <c r="BM34" i="27"/>
  <c r="BN21" i="27"/>
  <c r="BK71" i="27"/>
  <c r="BL58" i="27"/>
  <c r="BM45" i="27"/>
  <c r="BN32" i="27"/>
  <c r="BO19" i="27"/>
  <c r="BB82" i="27"/>
  <c r="AZ82" i="27"/>
  <c r="BB60" i="27"/>
  <c r="BH14" i="27"/>
  <c r="BF54" i="27"/>
  <c r="BG12" i="27"/>
  <c r="AU57" i="27"/>
  <c r="AU72" i="27"/>
  <c r="AV81" i="27"/>
  <c r="AV43" i="27"/>
  <c r="AV23" i="27"/>
  <c r="AW21" i="27"/>
  <c r="AV21" i="27"/>
  <c r="AU16" i="27"/>
  <c r="AG82" i="27"/>
  <c r="AI31" i="27"/>
  <c r="AM40" i="27"/>
  <c r="BM77" i="27"/>
  <c r="BL53" i="27"/>
  <c r="BO70" i="27"/>
  <c r="BL80" i="27"/>
  <c r="BL37" i="27"/>
  <c r="BM73" i="27"/>
  <c r="BO79" i="27"/>
  <c r="BK34" i="27"/>
  <c r="BM72" i="27"/>
  <c r="BM79" i="27"/>
  <c r="BO30" i="27"/>
  <c r="BO71" i="27"/>
  <c r="BN70" i="27"/>
  <c r="BO57" i="27"/>
  <c r="BK45" i="27"/>
  <c r="BL32" i="27"/>
  <c r="BM19" i="27"/>
  <c r="BK64" i="27"/>
  <c r="BL51" i="27"/>
  <c r="BM38" i="27"/>
  <c r="BN25" i="27"/>
  <c r="BO12" i="27"/>
  <c r="BM57" i="27"/>
  <c r="BN44" i="27"/>
  <c r="BO31" i="27"/>
  <c r="BK19" i="27"/>
  <c r="BM68" i="27"/>
  <c r="BN55" i="27"/>
  <c r="BO42" i="27"/>
  <c r="BK30" i="27"/>
  <c r="BL17" i="27"/>
  <c r="BN66" i="27"/>
  <c r="BO53" i="27"/>
  <c r="BK41" i="27"/>
  <c r="BL28" i="27"/>
  <c r="BM15" i="27"/>
  <c r="BM58" i="27"/>
  <c r="BN45" i="27"/>
  <c r="BO32" i="27"/>
  <c r="BK20" i="27"/>
  <c r="BM69" i="27"/>
  <c r="BN56" i="27"/>
  <c r="BO43" i="27"/>
  <c r="BK31" i="27"/>
  <c r="BL18" i="27"/>
  <c r="BC61" i="27"/>
  <c r="BA53" i="27"/>
  <c r="BB24" i="27"/>
  <c r="BF15" i="27"/>
  <c r="BI75" i="27"/>
  <c r="BF45" i="27"/>
  <c r="BF83" i="27"/>
  <c r="BG33" i="27"/>
  <c r="BE73" i="27"/>
  <c r="AS42" i="27"/>
  <c r="AW59" i="27"/>
  <c r="AT75" i="27"/>
  <c r="AW82" i="27"/>
  <c r="AV15" i="27"/>
  <c r="AU15" i="27"/>
  <c r="AV13" i="27"/>
  <c r="AT56" i="27"/>
  <c r="AI48" i="27"/>
  <c r="AK24" i="27"/>
  <c r="BO14" i="27"/>
  <c r="BN83" i="27"/>
  <c r="BM64" i="27"/>
  <c r="BN78" i="27"/>
  <c r="BM24" i="27"/>
  <c r="BL70" i="27"/>
  <c r="BL78" i="27"/>
  <c r="BL21" i="27"/>
  <c r="BL69" i="27"/>
  <c r="BO77" i="27"/>
  <c r="BK18" i="27"/>
  <c r="BN67" i="27"/>
  <c r="BK69" i="27"/>
  <c r="BL56" i="27"/>
  <c r="BM43" i="27"/>
  <c r="BN30" i="27"/>
  <c r="BO17" i="27"/>
  <c r="BM62" i="27"/>
  <c r="BN49" i="27"/>
  <c r="BO36" i="27"/>
  <c r="BK24" i="27"/>
  <c r="BN68" i="27"/>
  <c r="BO55" i="27"/>
  <c r="BK43" i="27"/>
  <c r="BL30" i="27"/>
  <c r="BM17" i="27"/>
  <c r="BO66" i="27"/>
  <c r="BK54" i="27"/>
  <c r="BL41" i="27"/>
  <c r="BM28" i="27"/>
  <c r="BN15" i="27"/>
  <c r="BK65" i="27"/>
  <c r="BL52" i="27"/>
  <c r="BM39" i="27"/>
  <c r="BN26" i="27"/>
  <c r="BO13" i="27"/>
  <c r="BO56" i="27"/>
  <c r="BK44" i="27"/>
  <c r="BL31" i="27"/>
  <c r="BM18" i="27"/>
  <c r="BO67" i="27"/>
  <c r="BK55" i="27"/>
  <c r="BL42" i="27"/>
  <c r="BM29" i="27"/>
  <c r="BN16" i="27"/>
  <c r="BC53" i="27"/>
  <c r="BC54" i="27"/>
  <c r="BB39" i="27"/>
  <c r="AP47" i="27"/>
  <c r="AP18" i="27"/>
  <c r="AO77" i="27"/>
  <c r="AO48" i="27"/>
  <c r="AN62" i="27"/>
  <c r="BO75" i="27"/>
  <c r="BK82" i="27"/>
  <c r="BN51" i="27"/>
  <c r="BK77" i="27"/>
  <c r="BL83" i="27"/>
  <c r="BL61" i="27"/>
  <c r="BN76" i="27"/>
  <c r="BO82" i="27"/>
  <c r="BK58" i="27"/>
  <c r="BL76" i="27"/>
  <c r="BM82" i="27"/>
  <c r="BO54" i="27"/>
  <c r="BM67" i="27"/>
  <c r="BN54" i="27"/>
  <c r="BO41" i="27"/>
  <c r="BK29" i="27"/>
  <c r="BL16" i="27"/>
  <c r="BO60" i="27"/>
  <c r="BK48" i="27"/>
  <c r="BL35" i="27"/>
  <c r="BM22" i="27"/>
  <c r="BK67" i="27"/>
  <c r="BL54" i="27"/>
  <c r="BM41" i="27"/>
  <c r="BN28" i="27"/>
  <c r="BO15" i="27"/>
  <c r="BL65" i="27"/>
  <c r="BM52" i="27"/>
  <c r="BN39" i="27"/>
  <c r="BO26" i="27"/>
  <c r="BK14" i="27"/>
  <c r="BM63" i="27"/>
  <c r="BN50" i="27"/>
  <c r="BO37" i="27"/>
  <c r="BK25" i="27"/>
  <c r="BL12" i="27"/>
  <c r="BL55" i="27"/>
  <c r="BM42" i="27"/>
  <c r="BN29" i="27"/>
  <c r="BO16" i="27"/>
  <c r="BL66" i="27"/>
  <c r="BM53" i="27"/>
  <c r="BN40" i="27"/>
  <c r="BO27" i="27"/>
  <c r="AY78" i="27"/>
  <c r="BA47" i="27"/>
  <c r="AY40" i="27"/>
  <c r="BB23" i="27"/>
  <c r="BG66" i="27"/>
  <c r="BG56" i="27"/>
  <c r="BG53" i="27"/>
  <c r="BH19" i="27"/>
  <c r="BI44" i="27"/>
  <c r="BF81" i="27"/>
  <c r="BG47" i="27"/>
  <c r="AW69" i="27"/>
  <c r="AW75" i="27"/>
  <c r="AU83" i="27"/>
  <c r="AV52" i="27"/>
  <c r="AW67" i="27"/>
  <c r="AV58" i="27"/>
  <c r="AU58" i="27"/>
  <c r="AV40" i="27"/>
  <c r="AS21" i="27"/>
  <c r="AJ12" i="27"/>
  <c r="AM46" i="27"/>
  <c r="AQ80" i="27"/>
  <c r="AM63" i="27"/>
  <c r="AQ81" i="27"/>
  <c r="AQ23" i="27"/>
  <c r="BQ84" i="27"/>
  <c r="AV62" i="27"/>
  <c r="AV46" i="27"/>
  <c r="AV30" i="27"/>
  <c r="AW68" i="27"/>
  <c r="AW52" i="27"/>
  <c r="AW36" i="27"/>
  <c r="AV17" i="27"/>
  <c r="AJ74" i="27"/>
  <c r="AJ61" i="27"/>
  <c r="AJ80" i="27"/>
  <c r="AG47" i="27"/>
  <c r="AI64" i="27"/>
  <c r="AI83" i="27"/>
  <c r="AK49" i="27"/>
  <c r="AK68" i="27"/>
  <c r="AG26" i="27"/>
  <c r="AH54" i="27"/>
  <c r="AI68" i="27"/>
  <c r="AG19" i="27"/>
  <c r="AK13" i="27"/>
  <c r="AI29" i="27"/>
  <c r="AG37" i="27"/>
  <c r="AH19" i="27"/>
  <c r="AP35" i="27"/>
  <c r="AN56" i="27"/>
  <c r="AO78" i="27"/>
  <c r="AN27" i="27"/>
  <c r="AO49" i="27"/>
  <c r="BA38" i="27"/>
  <c r="BC37" i="27"/>
  <c r="AY21" i="27"/>
  <c r="BG18" i="27"/>
  <c r="BG82" i="27"/>
  <c r="BH61" i="27"/>
  <c r="BF66" i="27"/>
  <c r="BI35" i="27"/>
  <c r="BG40" i="27"/>
  <c r="BE69" i="27"/>
  <c r="BF32" i="27"/>
  <c r="BG62" i="27"/>
  <c r="BF19" i="27"/>
  <c r="BE51" i="27"/>
  <c r="BG76" i="27"/>
  <c r="BF33" i="27"/>
  <c r="BI69" i="27"/>
  <c r="BH26" i="27"/>
  <c r="AT76" i="27"/>
  <c r="AW42" i="27"/>
  <c r="AV27" i="27"/>
  <c r="AV69" i="27"/>
  <c r="AS38" i="27"/>
  <c r="AT74" i="27"/>
  <c r="AS46" i="27"/>
  <c r="AT77" i="27"/>
  <c r="AV56" i="27"/>
  <c r="AW81" i="27"/>
  <c r="AS66" i="27"/>
  <c r="AW30" i="27"/>
  <c r="AV73" i="27"/>
  <c r="AU44" i="27"/>
  <c r="AV76" i="27"/>
  <c r="AV55" i="27"/>
  <c r="AT81" i="27"/>
  <c r="AV64" i="27"/>
  <c r="AV20" i="27"/>
  <c r="AU28" i="27"/>
  <c r="AS14" i="27"/>
  <c r="AS57" i="27"/>
  <c r="AV42" i="27"/>
  <c r="AT28" i="27"/>
  <c r="AW13" i="27"/>
  <c r="AT55" i="27"/>
  <c r="AW40" i="27"/>
  <c r="AU26" i="27"/>
  <c r="AS12" i="27"/>
  <c r="AS39" i="27"/>
  <c r="AV24" i="27"/>
  <c r="AW22" i="27"/>
  <c r="AS61" i="27"/>
  <c r="AS45" i="27"/>
  <c r="AU27" i="27"/>
  <c r="AT67" i="27"/>
  <c r="AT51" i="27"/>
  <c r="AV33" i="27"/>
  <c r="AS16" i="27"/>
  <c r="AK69" i="27"/>
  <c r="AJ28" i="27"/>
  <c r="AI58" i="27"/>
  <c r="AK75" i="27"/>
  <c r="AG41" i="27"/>
  <c r="AH61" i="27"/>
  <c r="AJ78" i="27"/>
  <c r="AJ44" i="27"/>
  <c r="AJ65" i="27"/>
  <c r="AG83" i="27"/>
  <c r="AI49" i="27"/>
  <c r="AJ63" i="27"/>
  <c r="AJ15" i="27"/>
  <c r="AJ37" i="27"/>
  <c r="AJ24" i="27"/>
  <c r="AI27" i="27"/>
  <c r="AQ50" i="27"/>
  <c r="AO20" i="27"/>
  <c r="AP66" i="27"/>
  <c r="AO31" i="27"/>
  <c r="AM68" i="27"/>
  <c r="AP37" i="27"/>
  <c r="AQ75" i="27"/>
  <c r="AM39" i="27"/>
  <c r="AM82" i="27"/>
  <c r="AQ30" i="27"/>
  <c r="AO51" i="27"/>
  <c r="AP73" i="27"/>
  <c r="AO22" i="27"/>
  <c r="AP44" i="27"/>
  <c r="Y84" i="27"/>
  <c r="AZ73" i="27"/>
  <c r="AZ76" i="27"/>
  <c r="BC80" i="27"/>
  <c r="AY15" i="27"/>
  <c r="BC68" i="27"/>
  <c r="BB25" i="27"/>
  <c r="BH77" i="27"/>
  <c r="BH69" i="27"/>
  <c r="BI48" i="27"/>
  <c r="BE63" i="27"/>
  <c r="BH32" i="27"/>
  <c r="BF37" i="27"/>
  <c r="BI65" i="27"/>
  <c r="BH22" i="27"/>
  <c r="BH57" i="27"/>
  <c r="BG14" i="27"/>
  <c r="BG41" i="27"/>
  <c r="BF73" i="27"/>
  <c r="BE30" i="27"/>
  <c r="BF60" i="27"/>
  <c r="BI21" i="27"/>
  <c r="AV74" i="27"/>
  <c r="AS81" i="27"/>
  <c r="AU82" i="27"/>
  <c r="AS67" i="27"/>
  <c r="AU33" i="27"/>
  <c r="AS71" i="27"/>
  <c r="AU41" i="27"/>
  <c r="AV75" i="27"/>
  <c r="AU53" i="27"/>
  <c r="AT80" i="27"/>
  <c r="AW62" i="27"/>
  <c r="AU24" i="27"/>
  <c r="AU70" i="27"/>
  <c r="AW39" i="27"/>
  <c r="AS75" i="27"/>
  <c r="AU52" i="27"/>
  <c r="AV79" i="27"/>
  <c r="AT58" i="27"/>
  <c r="AS19" i="27"/>
  <c r="AW26" i="27"/>
  <c r="AU12" i="27"/>
  <c r="AU55" i="27"/>
  <c r="AS41" i="27"/>
  <c r="AV26" i="27"/>
  <c r="AS68" i="27"/>
  <c r="AV53" i="27"/>
  <c r="AT39" i="27"/>
  <c r="AW24" i="27"/>
  <c r="AW51" i="27"/>
  <c r="AU37" i="27"/>
  <c r="AS23" i="27"/>
  <c r="AV19" i="27"/>
  <c r="AU59" i="27"/>
  <c r="AU43" i="27"/>
  <c r="AT24" i="27"/>
  <c r="AV65" i="27"/>
  <c r="AV49" i="27"/>
  <c r="AU30" i="27"/>
  <c r="AU14" i="27"/>
  <c r="AG81" i="27"/>
  <c r="AH60" i="27"/>
  <c r="AJ53" i="27"/>
  <c r="AJ72" i="27"/>
  <c r="AK31" i="27"/>
  <c r="AI56" i="27"/>
  <c r="AI75" i="27"/>
  <c r="AI37" i="27"/>
  <c r="AK60" i="27"/>
  <c r="AK79" i="27"/>
  <c r="AH44" i="27"/>
  <c r="AK58" i="27"/>
  <c r="AI39" i="27"/>
  <c r="AI34" i="27"/>
  <c r="AK19" i="27"/>
  <c r="AH24" i="27"/>
  <c r="AM38" i="27"/>
  <c r="AP31" i="27"/>
  <c r="AP58" i="27"/>
  <c r="AN28" i="27"/>
  <c r="AO66" i="27"/>
  <c r="AP29" i="27"/>
  <c r="AP72" i="27"/>
  <c r="AO37" i="27"/>
  <c r="AM74" i="27"/>
  <c r="AQ22" i="27"/>
  <c r="AO43" i="27"/>
  <c r="AP65" i="27"/>
  <c r="AO14" i="27"/>
  <c r="AP36" i="27"/>
  <c r="BS84" i="27"/>
  <c r="BR84" i="27"/>
  <c r="BB63" i="27"/>
  <c r="AZ68" i="27"/>
  <c r="BA66" i="27"/>
  <c r="BC70" i="27"/>
  <c r="BB49" i="27"/>
  <c r="AY27" i="27"/>
  <c r="BF71" i="27"/>
  <c r="BG50" i="27"/>
  <c r="BF61" i="27"/>
  <c r="BG61" i="27"/>
  <c r="BI27" i="27"/>
  <c r="BH27" i="27"/>
  <c r="BE61" i="27"/>
  <c r="BI17" i="27"/>
  <c r="BG54" i="27"/>
  <c r="BI79" i="27"/>
  <c r="BH36" i="27"/>
  <c r="BH63" i="27"/>
  <c r="BF25" i="27"/>
  <c r="BG55" i="27"/>
  <c r="BH18" i="27"/>
  <c r="AW54" i="27"/>
  <c r="AV67" i="27"/>
  <c r="AW80" i="27"/>
  <c r="AW63" i="27"/>
  <c r="AW83" i="27"/>
  <c r="AU69" i="27"/>
  <c r="AT37" i="27"/>
  <c r="AS74" i="27"/>
  <c r="AU49" i="27"/>
  <c r="AV78" i="27"/>
  <c r="AV59" i="27"/>
  <c r="AT83" i="27"/>
  <c r="AV68" i="27"/>
  <c r="AV35" i="27"/>
  <c r="AU73" i="27"/>
  <c r="AW47" i="27"/>
  <c r="AU76" i="27"/>
  <c r="AS55" i="27"/>
  <c r="AU17" i="27"/>
  <c r="AT25" i="27"/>
  <c r="AT68" i="27"/>
  <c r="AW53" i="27"/>
  <c r="AU39" i="27"/>
  <c r="AU23" i="27"/>
  <c r="AU66" i="27"/>
  <c r="AS52" i="27"/>
  <c r="AV37" i="27"/>
  <c r="AT23" i="27"/>
  <c r="AT50" i="27"/>
  <c r="AW35" i="27"/>
  <c r="AW19" i="27"/>
  <c r="AS18" i="27"/>
  <c r="AW57" i="27"/>
  <c r="AT40" i="27"/>
  <c r="AV22" i="27"/>
  <c r="AS64" i="27"/>
  <c r="AU46" i="27"/>
  <c r="AW28" i="27"/>
  <c r="AW12" i="27"/>
  <c r="AI41" i="27"/>
  <c r="AK45" i="27"/>
  <c r="AK48" i="27"/>
  <c r="AK67" i="27"/>
  <c r="AJ23" i="27"/>
  <c r="AJ51" i="27"/>
  <c r="AJ70" i="27"/>
  <c r="AK30" i="27"/>
  <c r="AG56" i="27"/>
  <c r="AG75" i="27"/>
  <c r="AK39" i="27"/>
  <c r="AJ55" i="27"/>
  <c r="AJ34" i="27"/>
  <c r="AJ29" i="27"/>
  <c r="AJ16" i="27"/>
  <c r="AJ14" i="27"/>
  <c r="AO12" i="27"/>
  <c r="AQ18" i="27"/>
  <c r="AM57" i="27"/>
  <c r="AN20" i="27"/>
  <c r="AN63" i="27"/>
  <c r="AM28" i="27"/>
  <c r="AP64" i="27"/>
  <c r="AN34" i="27"/>
  <c r="AN69" i="27"/>
  <c r="AM18" i="27"/>
  <c r="AP38" i="27"/>
  <c r="AQ60" i="27"/>
  <c r="AM83" i="27"/>
  <c r="AQ31" i="27"/>
  <c r="BT84" i="27"/>
  <c r="BU84" i="27"/>
  <c r="AK44" i="27"/>
  <c r="AS51" i="27"/>
  <c r="AU79" i="27"/>
  <c r="AS76" i="27"/>
  <c r="AT54" i="27"/>
  <c r="AV80" i="27"/>
  <c r="AV63" i="27"/>
  <c r="AS26" i="27"/>
  <c r="AW70" i="27"/>
  <c r="AT41" i="27"/>
  <c r="AW73" i="27"/>
  <c r="AT49" i="27"/>
  <c r="AS80" i="27"/>
  <c r="AT62" i="27"/>
  <c r="AW23" i="27"/>
  <c r="AT70" i="27"/>
  <c r="AS35" i="27"/>
  <c r="AT73" i="27"/>
  <c r="AV47" i="27"/>
  <c r="AT14" i="27"/>
  <c r="AS22" i="27"/>
  <c r="AS65" i="27"/>
  <c r="AS49" i="27"/>
  <c r="AV34" i="27"/>
  <c r="AT20" i="27"/>
  <c r="AT63" i="27"/>
  <c r="AW48" i="27"/>
  <c r="AU34" i="27"/>
  <c r="AS20" i="27"/>
  <c r="AU45" i="27"/>
  <c r="AS31" i="27"/>
  <c r="AV16" i="27"/>
  <c r="AW14" i="27"/>
  <c r="AS53" i="27"/>
  <c r="AU35" i="27"/>
  <c r="AU19" i="27"/>
  <c r="AT59" i="27"/>
  <c r="AV41" i="27"/>
  <c r="AV25" i="27"/>
  <c r="AK77" i="27"/>
  <c r="AI74" i="27"/>
  <c r="AK38" i="27"/>
  <c r="AK59" i="27"/>
  <c r="AH77" i="27"/>
  <c r="AK42" i="27"/>
  <c r="AJ62" i="27"/>
  <c r="AJ81" i="27"/>
  <c r="AG48" i="27"/>
  <c r="AG67" i="27"/>
  <c r="AH81" i="27"/>
  <c r="AG46" i="27"/>
  <c r="AJ26" i="27"/>
  <c r="AJ21" i="27"/>
  <c r="AJ19" i="27"/>
  <c r="AH35" i="27"/>
  <c r="AQ66" i="27"/>
  <c r="AN73" i="27"/>
  <c r="AP82" i="27"/>
  <c r="AQ45" i="27"/>
  <c r="AO15" i="27"/>
  <c r="AP53" i="27"/>
  <c r="AQ16" i="27"/>
  <c r="AQ59" i="27"/>
  <c r="AP24" i="27"/>
  <c r="AO56" i="27"/>
  <c r="AM77" i="27"/>
  <c r="AQ25" i="27"/>
  <c r="AM48" i="27"/>
  <c r="AN70" i="27"/>
  <c r="AM19" i="27"/>
  <c r="BI14" i="27"/>
  <c r="BG43" i="27"/>
  <c r="BE80" i="27"/>
  <c r="BI36" i="27"/>
  <c r="BF62" i="27"/>
  <c r="BG25" i="27"/>
  <c r="BI50" i="27"/>
  <c r="BE81" i="27"/>
  <c r="BF44" i="27"/>
  <c r="AU71" i="27"/>
  <c r="AU64" i="27"/>
  <c r="AU74" i="27"/>
  <c r="AW50" i="27"/>
  <c r="AS79" i="27"/>
  <c r="AU60" i="27"/>
  <c r="AV83" i="27"/>
  <c r="AT69" i="27"/>
  <c r="AW31" i="27"/>
  <c r="AT72" i="27"/>
  <c r="AV44" i="27"/>
  <c r="AU78" i="27"/>
  <c r="AS59" i="27"/>
  <c r="AS83" i="27"/>
  <c r="AT65" i="27"/>
  <c r="AT29" i="27"/>
  <c r="AV71" i="27"/>
  <c r="AS43" i="27"/>
  <c r="AV12" i="27"/>
  <c r="AU20" i="27"/>
  <c r="AW61" i="27"/>
  <c r="AU47" i="27"/>
  <c r="AS33" i="27"/>
  <c r="AV18" i="27"/>
  <c r="AV61" i="27"/>
  <c r="AT47" i="27"/>
  <c r="AW32" i="27"/>
  <c r="AW16" i="27"/>
  <c r="AW43" i="27"/>
  <c r="AU29" i="27"/>
  <c r="AS15" i="27"/>
  <c r="AT13" i="27"/>
  <c r="AW49" i="27"/>
  <c r="AW33" i="27"/>
  <c r="AW17" i="27"/>
  <c r="AS56" i="27"/>
  <c r="AS40" i="27"/>
  <c r="AS24" i="27"/>
  <c r="AK35" i="27"/>
  <c r="AH71" i="27"/>
  <c r="AI28" i="27"/>
  <c r="AG55" i="27"/>
  <c r="AG74" i="27"/>
  <c r="AK34" i="27"/>
  <c r="AK57" i="27"/>
  <c r="AI78" i="27"/>
  <c r="AI42" i="27"/>
  <c r="AH62" i="27"/>
  <c r="AI76" i="27"/>
  <c r="AG42" i="27"/>
  <c r="AK21" i="27"/>
  <c r="AK16" i="27"/>
  <c r="AI16" i="27"/>
  <c r="AG32" i="27"/>
  <c r="BB33" i="27"/>
  <c r="AY37" i="27"/>
  <c r="BC67" i="27"/>
  <c r="AZ72" i="27"/>
  <c r="BB44" i="27"/>
  <c r="BE20" i="27"/>
  <c r="BI40" i="27"/>
  <c r="BI24" i="27"/>
  <c r="BE79" i="27"/>
  <c r="BH40" i="27"/>
  <c r="BG48" i="27"/>
  <c r="BG83" i="27"/>
  <c r="BF40" i="27"/>
  <c r="BG70" i="27"/>
  <c r="BE32" i="27"/>
  <c r="BE59" i="27"/>
  <c r="BI15" i="27"/>
  <c r="BH47" i="27"/>
  <c r="BI77" i="27"/>
  <c r="BH34" i="27"/>
  <c r="AW46" i="27"/>
  <c r="AW77" i="27"/>
  <c r="AW72" i="27"/>
  <c r="AT46" i="27"/>
  <c r="AU77" i="27"/>
  <c r="AT57" i="27"/>
  <c r="AS82" i="27"/>
  <c r="AS63" i="27"/>
  <c r="AU25" i="27"/>
  <c r="AV70" i="27"/>
  <c r="AU40" i="27"/>
  <c r="AW76" i="27"/>
  <c r="AW55" i="27"/>
  <c r="AW79" i="27"/>
  <c r="AS62" i="27"/>
  <c r="AT22" i="27"/>
  <c r="AS70" i="27"/>
  <c r="AW38" i="27"/>
  <c r="AT33" i="27"/>
  <c r="AT17" i="27"/>
  <c r="AT60" i="27"/>
  <c r="AW45" i="27"/>
  <c r="AU31" i="27"/>
  <c r="AS17" i="27"/>
  <c r="AS60" i="27"/>
  <c r="AV45" i="27"/>
  <c r="AV29" i="27"/>
  <c r="AT15" i="27"/>
  <c r="AT42" i="27"/>
  <c r="AW27" i="27"/>
  <c r="AU13" i="27"/>
  <c r="AW65" i="27"/>
  <c r="AT48" i="27"/>
  <c r="AT32" i="27"/>
  <c r="AV14" i="27"/>
  <c r="AU54" i="27"/>
  <c r="AU38" i="27"/>
  <c r="AW20" i="27"/>
  <c r="AI63" i="27"/>
  <c r="AI66" i="27"/>
  <c r="AI17" i="27"/>
  <c r="AH50" i="27"/>
  <c r="AH69" i="27"/>
  <c r="AG27" i="27"/>
  <c r="AG53" i="27"/>
  <c r="AJ73" i="27"/>
  <c r="AH37" i="27"/>
  <c r="AI57" i="27"/>
  <c r="AJ71" i="27"/>
  <c r="AH33" i="27"/>
  <c r="AJ18" i="27"/>
  <c r="AG12" i="27"/>
  <c r="AH40" i="27"/>
  <c r="AI22" i="27"/>
  <c r="AN65" i="27"/>
  <c r="AQ58" i="27"/>
  <c r="AO71" i="27"/>
  <c r="AM41" i="27"/>
  <c r="AN79" i="27"/>
  <c r="AO42" i="27"/>
  <c r="AM12" i="27"/>
  <c r="AN50" i="27"/>
  <c r="AO13" i="27"/>
  <c r="AP43" i="27"/>
  <c r="AN64" i="27"/>
  <c r="AM13" i="27"/>
  <c r="AN35" i="27"/>
  <c r="AO57" i="27"/>
  <c r="M84" i="27"/>
  <c r="R84" i="27"/>
  <c r="V84" i="27"/>
  <c r="W84" i="27"/>
  <c r="BB71" i="27"/>
  <c r="AZ57" i="27"/>
  <c r="BB42" i="27"/>
  <c r="AZ21" i="27"/>
  <c r="BB74" i="27"/>
  <c r="AZ60" i="27"/>
  <c r="BC45" i="27"/>
  <c r="AZ29" i="27"/>
  <c r="AZ79" i="27"/>
  <c r="BC64" i="27"/>
  <c r="BC48" i="27"/>
  <c r="AY33" i="27"/>
  <c r="BB80" i="27"/>
  <c r="AZ66" i="27"/>
  <c r="BC51" i="27"/>
  <c r="BB36" i="27"/>
  <c r="BB83" i="27"/>
  <c r="BB67" i="27"/>
  <c r="AZ53" i="27"/>
  <c r="AZ38" i="27"/>
  <c r="BC14" i="27"/>
  <c r="BB70" i="27"/>
  <c r="BB54" i="27"/>
  <c r="AY36" i="27"/>
  <c r="AZ83" i="27"/>
  <c r="BB65" i="27"/>
  <c r="AY48" i="27"/>
  <c r="BC29" i="27"/>
  <c r="BB76" i="27"/>
  <c r="AY59" i="27"/>
  <c r="AY43" i="27"/>
  <c r="AY17" i="27"/>
  <c r="BA19" i="27"/>
  <c r="AY24" i="27"/>
  <c r="BC23" i="27"/>
  <c r="AY38" i="27"/>
  <c r="AY22" i="27"/>
  <c r="X69" i="13" a="1"/>
  <c r="X69" i="13" s="1"/>
  <c r="Y69" i="13" s="1"/>
  <c r="X46" i="13" a="1"/>
  <c r="X46" i="13" s="1"/>
  <c r="Y46" i="13" s="1"/>
  <c r="X82" i="13" a="1"/>
  <c r="X82" i="13" s="1"/>
  <c r="Y82" i="13" s="1"/>
  <c r="X73" i="13" a="1"/>
  <c r="X73" i="13" s="1"/>
  <c r="Y73" i="13" s="1"/>
  <c r="X15" i="13" a="1"/>
  <c r="X15" i="13" s="1"/>
  <c r="Y15" i="13" s="1"/>
  <c r="X27" i="13" a="1"/>
  <c r="X27" i="13" s="1"/>
  <c r="Y27" i="13" s="1"/>
  <c r="X23" i="13" a="1"/>
  <c r="X23" i="13" s="1"/>
  <c r="Y23" i="13" s="1"/>
  <c r="X64" i="13" a="1"/>
  <c r="X64" i="13" s="1"/>
  <c r="Y64" i="13" s="1"/>
  <c r="X42" i="13" a="1"/>
  <c r="X42" i="13" s="1"/>
  <c r="Y42" i="13" s="1"/>
  <c r="X60" i="13" a="1"/>
  <c r="X60" i="13" s="1"/>
  <c r="Y60" i="13" s="1"/>
  <c r="X83" i="13" a="1"/>
  <c r="X83" i="13" s="1"/>
  <c r="Y83" i="13" s="1"/>
  <c r="X81" i="13" a="1"/>
  <c r="X81" i="13" s="1"/>
  <c r="Y81" i="13" s="1"/>
  <c r="X77" i="13" a="1"/>
  <c r="X77" i="13" s="1"/>
  <c r="Y77" i="13" s="1"/>
  <c r="X26" i="13" a="1"/>
  <c r="X26" i="13" s="1"/>
  <c r="Y26" i="13" s="1"/>
  <c r="X20" i="13" a="1"/>
  <c r="X20" i="13" s="1"/>
  <c r="Y20" i="13" s="1"/>
  <c r="X34" i="13" a="1"/>
  <c r="X34" i="13" s="1"/>
  <c r="Y34" i="13" s="1"/>
  <c r="X45" i="13" a="1"/>
  <c r="X45" i="13" s="1"/>
  <c r="Y45" i="13" s="1"/>
  <c r="X78" i="13" a="1"/>
  <c r="X78" i="13" s="1"/>
  <c r="Y78" i="13" s="1"/>
  <c r="X75" i="13" a="1"/>
  <c r="X75" i="13" s="1"/>
  <c r="Y75" i="13" s="1"/>
  <c r="X76" i="13" a="1"/>
  <c r="X76" i="13" s="1"/>
  <c r="Y76" i="13" s="1"/>
  <c r="X80" i="13" a="1"/>
  <c r="X80" i="13" s="1"/>
  <c r="Y80" i="13" s="1"/>
  <c r="X56" i="13" a="1"/>
  <c r="X56" i="13" s="1"/>
  <c r="Y56" i="13" s="1"/>
  <c r="X16" i="13" a="1"/>
  <c r="X16" i="13" s="1"/>
  <c r="Y16" i="13" s="1"/>
  <c r="X35" i="13" a="1"/>
  <c r="X35" i="13" s="1"/>
  <c r="Y35" i="13" s="1"/>
  <c r="X36" i="13" a="1"/>
  <c r="X36" i="13" s="1"/>
  <c r="Y36" i="13" s="1"/>
  <c r="X33" i="13" a="1"/>
  <c r="X33" i="13" s="1"/>
  <c r="Y33" i="13" s="1"/>
  <c r="X74" i="13" a="1"/>
  <c r="X74" i="13" s="1"/>
  <c r="Y74" i="13" s="1"/>
  <c r="X50" i="13" a="1"/>
  <c r="X50" i="13" s="1"/>
  <c r="Y50" i="13" s="1"/>
  <c r="X30" i="13" a="1"/>
  <c r="X30" i="13" s="1"/>
  <c r="Y30" i="13" s="1"/>
  <c r="X61" i="13" a="1"/>
  <c r="X61" i="13" s="1"/>
  <c r="Y61" i="13" s="1"/>
  <c r="X32" i="13" a="1"/>
  <c r="X32" i="13" s="1"/>
  <c r="Y32" i="13" s="1"/>
  <c r="X21" i="13" a="1"/>
  <c r="X21" i="13" s="1"/>
  <c r="Y21" i="13" s="1"/>
  <c r="X55" i="13" a="1"/>
  <c r="X55" i="13" s="1"/>
  <c r="Y55" i="13" s="1"/>
  <c r="X51" i="13" a="1"/>
  <c r="X51" i="13" s="1"/>
  <c r="Y51" i="13" s="1"/>
  <c r="X58" i="13" a="1"/>
  <c r="X58" i="13" s="1"/>
  <c r="Y58" i="13" s="1"/>
  <c r="X63" i="13" a="1"/>
  <c r="X63" i="13" s="1"/>
  <c r="Y63" i="13" s="1"/>
  <c r="X57" i="13" a="1"/>
  <c r="X57" i="13" s="1"/>
  <c r="Y57" i="13" s="1"/>
  <c r="X54" i="13" a="1"/>
  <c r="X54" i="13" s="1"/>
  <c r="Y54" i="13" s="1"/>
  <c r="X19" i="13" a="1"/>
  <c r="X19" i="13" s="1"/>
  <c r="Y19" i="13" s="1"/>
  <c r="X18" i="13" a="1"/>
  <c r="X18" i="13" s="1"/>
  <c r="Y18" i="13" s="1"/>
  <c r="X25" i="13" a="1"/>
  <c r="X25" i="13" s="1"/>
  <c r="Y25" i="13" s="1"/>
  <c r="X37" i="13" a="1"/>
  <c r="X37" i="13" s="1"/>
  <c r="Y37" i="13" s="1"/>
  <c r="X24" i="13" a="1"/>
  <c r="X24" i="13" s="1"/>
  <c r="Y24" i="13" s="1"/>
  <c r="X67" i="13" a="1"/>
  <c r="X67" i="13" s="1"/>
  <c r="Y67" i="13" s="1"/>
  <c r="X71" i="13" a="1"/>
  <c r="X71" i="13" s="1"/>
  <c r="Y71" i="13" s="1"/>
  <c r="X70" i="13" a="1"/>
  <c r="X70" i="13" s="1"/>
  <c r="Y70" i="13" s="1"/>
  <c r="X79" i="13" a="1"/>
  <c r="X79" i="13" s="1"/>
  <c r="Y79" i="13" s="1"/>
  <c r="X31" i="13" a="1"/>
  <c r="X31" i="13" s="1"/>
  <c r="Y31" i="13" s="1"/>
  <c r="X39" i="13" a="1"/>
  <c r="X39" i="13" s="1"/>
  <c r="Y39" i="13" s="1"/>
  <c r="X22" i="13" a="1"/>
  <c r="X22" i="13" s="1"/>
  <c r="Y22" i="13" s="1"/>
  <c r="X44" i="13" a="1"/>
  <c r="X44" i="13" s="1"/>
  <c r="Y44" i="13" s="1"/>
  <c r="X53" i="13" a="1"/>
  <c r="X53" i="13" s="1"/>
  <c r="Y53" i="13" s="1"/>
  <c r="X47" i="13" a="1"/>
  <c r="X47" i="13" s="1"/>
  <c r="Y47" i="13" s="1"/>
  <c r="X28" i="13" a="1"/>
  <c r="X28" i="13" s="1"/>
  <c r="Y28" i="13" s="1"/>
  <c r="X49" i="13" a="1"/>
  <c r="X49" i="13" s="1"/>
  <c r="Y49" i="13" s="1"/>
  <c r="X66" i="13" a="1"/>
  <c r="X66" i="13" s="1"/>
  <c r="Y66" i="13" s="1"/>
  <c r="X48" i="13" a="1"/>
  <c r="X48" i="13" s="1"/>
  <c r="Y48" i="13" s="1"/>
  <c r="X38" i="13" a="1"/>
  <c r="X38" i="13" s="1"/>
  <c r="Y38" i="13" s="1"/>
  <c r="X52" i="13" a="1"/>
  <c r="X52" i="13" s="1"/>
  <c r="Y52" i="13" s="1"/>
  <c r="X17" i="13" a="1"/>
  <c r="X17" i="13" s="1"/>
  <c r="Y17" i="13" s="1"/>
  <c r="X43" i="13" a="1"/>
  <c r="X43" i="13" s="1"/>
  <c r="Y43" i="13" s="1"/>
  <c r="X72" i="13" a="1"/>
  <c r="X72" i="13" s="1"/>
  <c r="Y72" i="13" s="1"/>
  <c r="X14" i="13" a="1"/>
  <c r="X14" i="13" s="1"/>
  <c r="Y14" i="13" s="1"/>
  <c r="X65" i="13" a="1"/>
  <c r="X65" i="13" s="1"/>
  <c r="Y65" i="13" s="1"/>
  <c r="X13" i="13" a="1"/>
  <c r="X13" i="13" s="1"/>
  <c r="Y13" i="13" s="1"/>
  <c r="X68" i="13" a="1"/>
  <c r="X68" i="13" s="1"/>
  <c r="Y68" i="13" s="1"/>
  <c r="X29" i="13" a="1"/>
  <c r="X29" i="13" s="1"/>
  <c r="Y29" i="13" s="1"/>
  <c r="X40" i="13" a="1"/>
  <c r="X40" i="13" s="1"/>
  <c r="Y40" i="13" s="1"/>
  <c r="X59" i="13" a="1"/>
  <c r="X59" i="13" s="1"/>
  <c r="Y59" i="13" s="1"/>
  <c r="X62" i="13" a="1"/>
  <c r="X62" i="13" s="1"/>
  <c r="Y62" i="13" s="1"/>
  <c r="X41" i="13" a="1"/>
  <c r="X41" i="13" s="1"/>
  <c r="Y41" i="13" s="1"/>
  <c r="X12" i="13" a="1"/>
  <c r="X12" i="13" s="1"/>
  <c r="AN39" i="13" a="1"/>
  <c r="AN39" i="13" s="1"/>
  <c r="AO39" i="13" s="1"/>
  <c r="AN52" i="13" a="1"/>
  <c r="AN52" i="13" s="1"/>
  <c r="AO52" i="13" s="1"/>
  <c r="AN79" i="13" a="1"/>
  <c r="AN79" i="13" s="1"/>
  <c r="AO79" i="13" s="1"/>
  <c r="AN61" i="13" a="1"/>
  <c r="AN61" i="13" s="1"/>
  <c r="AO61" i="13" s="1"/>
  <c r="AN27" i="13" a="1"/>
  <c r="AN27" i="13" s="1"/>
  <c r="AO27" i="13" s="1"/>
  <c r="AN17" i="13" a="1"/>
  <c r="AN17" i="13" s="1"/>
  <c r="AO17" i="13" s="1"/>
  <c r="AN18" i="13" a="1"/>
  <c r="AN18" i="13" s="1"/>
  <c r="AO18" i="13" s="1"/>
  <c r="AN63" i="13" a="1"/>
  <c r="AN63" i="13" s="1"/>
  <c r="AO63" i="13" s="1"/>
  <c r="AN58" i="13" a="1"/>
  <c r="AN58" i="13" s="1"/>
  <c r="AO58" i="13" s="1"/>
  <c r="AN25" i="13" a="1"/>
  <c r="AN25" i="13" s="1"/>
  <c r="AO25" i="13" s="1"/>
  <c r="AN24" i="13" a="1"/>
  <c r="AN24" i="13" s="1"/>
  <c r="AO24" i="13" s="1"/>
  <c r="AN20" i="13" a="1"/>
  <c r="AN20" i="13" s="1"/>
  <c r="AO20" i="13" s="1"/>
  <c r="AN68" i="13" a="1"/>
  <c r="AN68" i="13" s="1"/>
  <c r="AO68" i="13" s="1"/>
  <c r="AN55" i="13" a="1"/>
  <c r="AN55" i="13" s="1"/>
  <c r="AO55" i="13" s="1"/>
  <c r="AN62" i="13" a="1"/>
  <c r="AN62" i="13" s="1"/>
  <c r="AO62" i="13" s="1"/>
  <c r="AN74" i="13" a="1"/>
  <c r="AN74" i="13" s="1"/>
  <c r="AO74" i="13" s="1"/>
  <c r="AN66" i="13" a="1"/>
  <c r="AN66" i="13" s="1"/>
  <c r="AO66" i="13" s="1"/>
  <c r="AN32" i="13" a="1"/>
  <c r="AN32" i="13" s="1"/>
  <c r="AO32" i="13" s="1"/>
  <c r="AN71" i="13" a="1"/>
  <c r="AN71" i="13" s="1"/>
  <c r="AO71" i="13" s="1"/>
  <c r="AN50" i="13" a="1"/>
  <c r="AN50" i="13" s="1"/>
  <c r="AO50" i="13" s="1"/>
  <c r="AN34" i="13" a="1"/>
  <c r="AN34" i="13" s="1"/>
  <c r="AO34" i="13" s="1"/>
  <c r="AN73" i="13" a="1"/>
  <c r="AN73" i="13" s="1"/>
  <c r="AO73" i="13" s="1"/>
  <c r="AN42" i="13" a="1"/>
  <c r="AN42" i="13" s="1"/>
  <c r="AO42" i="13" s="1"/>
  <c r="AN19" i="13" a="1"/>
  <c r="AN19" i="13" s="1"/>
  <c r="AO19" i="13" s="1"/>
  <c r="AN54" i="13" a="1"/>
  <c r="AN54" i="13" s="1"/>
  <c r="AO54" i="13" s="1"/>
  <c r="AN80" i="13" a="1"/>
  <c r="AN80" i="13" s="1"/>
  <c r="AO80" i="13" s="1"/>
  <c r="AN43" i="13" a="1"/>
  <c r="AN43" i="13" s="1"/>
  <c r="AO43" i="13" s="1"/>
  <c r="AN64" i="13" a="1"/>
  <c r="AN64" i="13" s="1"/>
  <c r="AO64" i="13" s="1"/>
  <c r="AN26" i="13" a="1"/>
  <c r="AN26" i="13" s="1"/>
  <c r="AO26" i="13" s="1"/>
  <c r="AN77" i="13" a="1"/>
  <c r="AN77" i="13" s="1"/>
  <c r="AO77" i="13" s="1"/>
  <c r="AN57" i="13" a="1"/>
  <c r="AN57" i="13" s="1"/>
  <c r="AO57" i="13" s="1"/>
  <c r="AN78" i="13" a="1"/>
  <c r="AN78" i="13" s="1"/>
  <c r="AO78" i="13" s="1"/>
  <c r="AN14" i="13" a="1"/>
  <c r="AN14" i="13" s="1"/>
  <c r="AO14" i="13" s="1"/>
  <c r="AN21" i="13" a="1"/>
  <c r="AN21" i="13" s="1"/>
  <c r="AO21" i="13" s="1"/>
  <c r="AN67" i="13" a="1"/>
  <c r="AN67" i="13" s="1"/>
  <c r="AO67" i="13" s="1"/>
  <c r="AN30" i="13" a="1"/>
  <c r="AN30" i="13" s="1"/>
  <c r="AO30" i="13" s="1"/>
  <c r="AN13" i="13" a="1"/>
  <c r="AN13" i="13" s="1"/>
  <c r="AO13" i="13" s="1"/>
  <c r="AN35" i="13" a="1"/>
  <c r="AN35" i="13" s="1"/>
  <c r="AO35" i="13" s="1"/>
  <c r="AN47" i="13" a="1"/>
  <c r="AN47" i="13" s="1"/>
  <c r="AO47" i="13" s="1"/>
  <c r="AN56" i="13" a="1"/>
  <c r="AN56" i="13" s="1"/>
  <c r="AO56" i="13" s="1"/>
  <c r="AN69" i="13" a="1"/>
  <c r="AN69" i="13" s="1"/>
  <c r="AO69" i="13" s="1"/>
  <c r="AN36" i="13" a="1"/>
  <c r="AN36" i="13" s="1"/>
  <c r="AO36" i="13" s="1"/>
  <c r="AN33" i="13" a="1"/>
  <c r="AN33" i="13" s="1"/>
  <c r="AO33" i="13" s="1"/>
  <c r="AN51" i="13" a="1"/>
  <c r="AN51" i="13" s="1"/>
  <c r="AO51" i="13" s="1"/>
  <c r="AN53" i="13" a="1"/>
  <c r="AN53" i="13" s="1"/>
  <c r="AO53" i="13" s="1"/>
  <c r="AN16" i="13" a="1"/>
  <c r="AN16" i="13" s="1"/>
  <c r="AO16" i="13" s="1"/>
  <c r="AN15" i="13" a="1"/>
  <c r="AN15" i="13" s="1"/>
  <c r="AO15" i="13" s="1"/>
  <c r="AN60" i="13" a="1"/>
  <c r="AN60" i="13" s="1"/>
  <c r="AO60" i="13" s="1"/>
  <c r="AN37" i="13" a="1"/>
  <c r="AN37" i="13" s="1"/>
  <c r="AO37" i="13" s="1"/>
  <c r="AN49" i="13" a="1"/>
  <c r="AN49" i="13" s="1"/>
  <c r="AO49" i="13" s="1"/>
  <c r="AN72" i="13" a="1"/>
  <c r="AN72" i="13" s="1"/>
  <c r="AO72" i="13" s="1"/>
  <c r="AN45" i="13" a="1"/>
  <c r="AN45" i="13" s="1"/>
  <c r="AO45" i="13" s="1"/>
  <c r="AN59" i="13" a="1"/>
  <c r="AN59" i="13" s="1"/>
  <c r="AO59" i="13" s="1"/>
  <c r="AN44" i="13" a="1"/>
  <c r="AN44" i="13" s="1"/>
  <c r="AO44" i="13" s="1"/>
  <c r="AN23" i="13" a="1"/>
  <c r="AN23" i="13" s="1"/>
  <c r="AO23" i="13" s="1"/>
  <c r="AN65" i="13" a="1"/>
  <c r="AN65" i="13" s="1"/>
  <c r="AO65" i="13" s="1"/>
  <c r="AN22" i="13" a="1"/>
  <c r="AN22" i="13" s="1"/>
  <c r="AO22" i="13" s="1"/>
  <c r="AN40" i="13" a="1"/>
  <c r="AN40" i="13" s="1"/>
  <c r="AO40" i="13" s="1"/>
  <c r="AN76" i="13" a="1"/>
  <c r="AN76" i="13" s="1"/>
  <c r="AO76" i="13" s="1"/>
  <c r="AN28" i="13" a="1"/>
  <c r="AN28" i="13" s="1"/>
  <c r="AO28" i="13" s="1"/>
  <c r="AN46" i="13" a="1"/>
  <c r="AN46" i="13" s="1"/>
  <c r="AO46" i="13" s="1"/>
  <c r="AN82" i="13" a="1"/>
  <c r="AN82" i="13" s="1"/>
  <c r="AO82" i="13" s="1"/>
  <c r="AN83" i="13" a="1"/>
  <c r="AN83" i="13" s="1"/>
  <c r="AO83" i="13" s="1"/>
  <c r="AN81" i="13" a="1"/>
  <c r="AN81" i="13" s="1"/>
  <c r="AO81" i="13" s="1"/>
  <c r="AN31" i="13" a="1"/>
  <c r="AN31" i="13" s="1"/>
  <c r="AO31" i="13" s="1"/>
  <c r="AN48" i="13" a="1"/>
  <c r="AN48" i="13" s="1"/>
  <c r="AO48" i="13" s="1"/>
  <c r="AN41" i="13" a="1"/>
  <c r="AN41" i="13" s="1"/>
  <c r="AO41" i="13" s="1"/>
  <c r="AN75" i="13" a="1"/>
  <c r="AN75" i="13" s="1"/>
  <c r="AO75" i="13" s="1"/>
  <c r="AN70" i="13" a="1"/>
  <c r="AN70" i="13" s="1"/>
  <c r="AO70" i="13" s="1"/>
  <c r="AN29" i="13" a="1"/>
  <c r="AN29" i="13" s="1"/>
  <c r="AO29" i="13" s="1"/>
  <c r="AN38" i="13" a="1"/>
  <c r="AN38" i="13" s="1"/>
  <c r="AO38" i="13" s="1"/>
  <c r="AN12" i="13" a="1"/>
  <c r="AN12" i="13" s="1"/>
  <c r="Q84" i="27"/>
  <c r="M12" i="13"/>
  <c r="L84" i="13"/>
  <c r="M84" i="13" s="1"/>
  <c r="S84" i="27"/>
  <c r="AY70" i="27"/>
  <c r="BB55" i="27"/>
  <c r="AY39" i="27"/>
  <c r="BB16" i="27"/>
  <c r="AY73" i="27"/>
  <c r="BB58" i="27"/>
  <c r="AZ44" i="27"/>
  <c r="BA26" i="27"/>
  <c r="BB77" i="27"/>
  <c r="BB61" i="27"/>
  <c r="AZ47" i="27"/>
  <c r="AY31" i="27"/>
  <c r="AY79" i="27"/>
  <c r="BB64" i="27"/>
  <c r="AZ50" i="27"/>
  <c r="BB34" i="27"/>
  <c r="BA80" i="27"/>
  <c r="AY66" i="27"/>
  <c r="BB51" i="27"/>
  <c r="AZ36" i="27"/>
  <c r="BA83" i="27"/>
  <c r="AY69" i="27"/>
  <c r="BA51" i="27"/>
  <c r="AZ34" i="27"/>
  <c r="BB81" i="27"/>
  <c r="BA62" i="27"/>
  <c r="BA46" i="27"/>
  <c r="BB27" i="27"/>
  <c r="BA73" i="27"/>
  <c r="BA57" i="27"/>
  <c r="AY41" i="27"/>
  <c r="AY20" i="27"/>
  <c r="BC17" i="27"/>
  <c r="BA22" i="27"/>
  <c r="BB20" i="27"/>
  <c r="BA36" i="27"/>
  <c r="BA20" i="27"/>
  <c r="U12" i="13"/>
  <c r="T84" i="13"/>
  <c r="U84" i="13" s="1"/>
  <c r="O84" i="27"/>
  <c r="L84" i="27"/>
  <c r="BC82" i="27"/>
  <c r="BA68" i="27"/>
  <c r="BA52" i="27"/>
  <c r="AZ37" i="27"/>
  <c r="AZ12" i="27"/>
  <c r="BA71" i="27"/>
  <c r="AY57" i="27"/>
  <c r="BA42" i="27"/>
  <c r="BA23" i="27"/>
  <c r="BA74" i="27"/>
  <c r="AY60" i="27"/>
  <c r="BB45" i="27"/>
  <c r="AY29" i="27"/>
  <c r="BA77" i="27"/>
  <c r="AY63" i="27"/>
  <c r="BB48" i="27"/>
  <c r="BC30" i="27"/>
  <c r="BC78" i="27"/>
  <c r="BA64" i="27"/>
  <c r="AY50" i="27"/>
  <c r="BA34" i="27"/>
  <c r="BC81" i="27"/>
  <c r="BA67" i="27"/>
  <c r="BC49" i="27"/>
  <c r="BA32" i="27"/>
  <c r="BA78" i="27"/>
  <c r="BC60" i="27"/>
  <c r="BC44" i="27"/>
  <c r="BB21" i="27"/>
  <c r="BC71" i="27"/>
  <c r="BC55" i="27"/>
  <c r="BA37" i="27"/>
  <c r="BA18" i="27"/>
  <c r="AZ16" i="27"/>
  <c r="AZ19" i="27"/>
  <c r="AY19" i="27"/>
  <c r="BC34" i="27"/>
  <c r="AZ17" i="27"/>
  <c r="BE66" i="27"/>
  <c r="BF77" i="27"/>
  <c r="BH13" i="27"/>
  <c r="BE36" i="27"/>
  <c r="BF74" i="27"/>
  <c r="BH48" i="27"/>
  <c r="BE23" i="27"/>
  <c r="BH35" i="27"/>
  <c r="BI81" i="27"/>
  <c r="BF56" i="27"/>
  <c r="BH30" i="27"/>
  <c r="BG78" i="27"/>
  <c r="BI52" i="27"/>
  <c r="BF27" i="27"/>
  <c r="BE75" i="27"/>
  <c r="BG49" i="27"/>
  <c r="BI23" i="27"/>
  <c r="BH71" i="27"/>
  <c r="BE46" i="27"/>
  <c r="BG20" i="27"/>
  <c r="BF68" i="27"/>
  <c r="BH42" i="27"/>
  <c r="BE17" i="27"/>
  <c r="AC84" i="27"/>
  <c r="AB84" i="27"/>
  <c r="P84" i="27"/>
  <c r="U84" i="27"/>
  <c r="AQ84" i="13"/>
  <c r="AZ81" i="27"/>
  <c r="AZ65" i="27"/>
  <c r="BC50" i="27"/>
  <c r="BA35" i="27"/>
  <c r="BC69" i="27"/>
  <c r="BA55" i="27"/>
  <c r="BB40" i="27"/>
  <c r="BA16" i="27"/>
  <c r="BC72" i="27"/>
  <c r="BA58" i="27"/>
  <c r="AY44" i="27"/>
  <c r="AZ26" i="27"/>
  <c r="BC75" i="27"/>
  <c r="BA61" i="27"/>
  <c r="BA45" i="27"/>
  <c r="AZ28" i="27"/>
  <c r="AZ77" i="27"/>
  <c r="BC62" i="27"/>
  <c r="BA48" i="27"/>
  <c r="BB32" i="27"/>
  <c r="AZ80" i="27"/>
  <c r="AZ64" i="27"/>
  <c r="AZ48" i="27"/>
  <c r="AZ30" i="27"/>
  <c r="AZ75" i="27"/>
  <c r="AZ59" i="27"/>
  <c r="AZ43" i="27"/>
  <c r="BA13" i="27"/>
  <c r="AZ70" i="27"/>
  <c r="AZ54" i="27"/>
  <c r="BC33" i="27"/>
  <c r="BC16" i="27"/>
  <c r="BB14" i="27"/>
  <c r="AY16" i="27"/>
  <c r="BA17" i="27"/>
  <c r="AZ33" i="27"/>
  <c r="BF53" i="27"/>
  <c r="BG64" i="27"/>
  <c r="BH75" i="27"/>
  <c r="BG80" i="27"/>
  <c r="BE71" i="27"/>
  <c r="BG45" i="27"/>
  <c r="BI19" i="27"/>
  <c r="BG32" i="27"/>
  <c r="BH78" i="27"/>
  <c r="BE53" i="27"/>
  <c r="BG27" i="27"/>
  <c r="BF75" i="27"/>
  <c r="BH49" i="27"/>
  <c r="BE24" i="27"/>
  <c r="BI71" i="27"/>
  <c r="BF46" i="27"/>
  <c r="BH20" i="27"/>
  <c r="BG68" i="27"/>
  <c r="BI42" i="27"/>
  <c r="BF17" i="27"/>
  <c r="BE65" i="27"/>
  <c r="BG39" i="27"/>
  <c r="X84" i="27"/>
  <c r="AE84" i="13"/>
  <c r="BB15" i="27"/>
  <c r="BA28" i="27"/>
  <c r="AZ41" i="27"/>
  <c r="AZ22" i="27"/>
  <c r="BB17" i="27"/>
  <c r="BA30" i="27"/>
  <c r="BB22" i="27"/>
  <c r="AZ13" i="27"/>
  <c r="BB35" i="27"/>
  <c r="BA49" i="27"/>
  <c r="AZ62" i="27"/>
  <c r="AY75" i="27"/>
  <c r="AY18" i="27"/>
  <c r="BB37" i="27"/>
  <c r="AZ51" i="27"/>
  <c r="AY64" i="27"/>
  <c r="BC76" i="27"/>
  <c r="BC21" i="27"/>
  <c r="BC39" i="27"/>
  <c r="AY53" i="27"/>
  <c r="BC65" i="27"/>
  <c r="BB78" i="27"/>
  <c r="AY28" i="27"/>
  <c r="BB43" i="27"/>
  <c r="BA56" i="27"/>
  <c r="AZ69" i="27"/>
  <c r="AY82" i="27"/>
  <c r="BC32" i="27"/>
  <c r="AY47" i="27"/>
  <c r="BC59" i="27"/>
  <c r="BB72" i="27"/>
  <c r="BA15" i="27"/>
  <c r="BC36" i="27"/>
  <c r="BA50" i="27"/>
  <c r="AZ63" i="27"/>
  <c r="AY76" i="27"/>
  <c r="AZ20" i="27"/>
  <c r="BC38" i="27"/>
  <c r="AZ52" i="27"/>
  <c r="AY65" i="27"/>
  <c r="BC77" i="27"/>
  <c r="BA24" i="27"/>
  <c r="BC40" i="27"/>
  <c r="AY54" i="27"/>
  <c r="BC66" i="27"/>
  <c r="BB79" i="27"/>
  <c r="BC18" i="27"/>
  <c r="BB31" i="27"/>
  <c r="BB12" i="27"/>
  <c r="BA25" i="27"/>
  <c r="BC20" i="27"/>
  <c r="AY13" i="27"/>
  <c r="AY12" i="27"/>
  <c r="BA21" i="27"/>
  <c r="AZ39" i="27"/>
  <c r="BB52" i="27"/>
  <c r="BA65" i="27"/>
  <c r="AZ78" i="27"/>
  <c r="BC24" i="27"/>
  <c r="BA41" i="27"/>
  <c r="BA54" i="27"/>
  <c r="AZ67" i="27"/>
  <c r="AY80" i="27"/>
  <c r="BC27" i="27"/>
  <c r="BA43" i="27"/>
  <c r="AZ56" i="27"/>
  <c r="AZ71" i="27"/>
  <c r="BC56" i="27"/>
  <c r="AZ42" i="27"/>
  <c r="AZ23" i="27"/>
  <c r="AZ74" i="27"/>
  <c r="AZ58" i="27"/>
  <c r="BC43" i="27"/>
  <c r="AY26" i="27"/>
  <c r="BB75" i="27"/>
  <c r="AZ61" i="27"/>
  <c r="BC46" i="27"/>
  <c r="BB30" i="27"/>
  <c r="AY77" i="27"/>
  <c r="BB62" i="27"/>
  <c r="BB46" i="27"/>
  <c r="AY25" i="27"/>
  <c r="BB73" i="27"/>
  <c r="BB57" i="27"/>
  <c r="BA39" i="27"/>
  <c r="BB68" i="27"/>
  <c r="AY51" i="27"/>
  <c r="BC31" i="27"/>
  <c r="AZ15" i="27"/>
  <c r="AY32" i="27"/>
  <c r="BA14" i="27"/>
  <c r="BC15" i="27"/>
  <c r="AY30" i="27"/>
  <c r="BA12" i="27"/>
  <c r="AI84" i="13"/>
  <c r="AM84" i="13"/>
  <c r="AR49" i="13" a="1"/>
  <c r="AR49" i="13" s="1"/>
  <c r="AS49" i="13" s="1"/>
  <c r="AR61" i="13" a="1"/>
  <c r="AR61" i="13" s="1"/>
  <c r="AS61" i="13" s="1"/>
  <c r="AR58" i="13" a="1"/>
  <c r="AR58" i="13" s="1"/>
  <c r="AS58" i="13" s="1"/>
  <c r="AR28" i="13" a="1"/>
  <c r="AR28" i="13" s="1"/>
  <c r="AS28" i="13" s="1"/>
  <c r="AR68" i="13" a="1"/>
  <c r="AR68" i="13" s="1"/>
  <c r="AS68" i="13" s="1"/>
  <c r="AR55" i="13" a="1"/>
  <c r="AR55" i="13" s="1"/>
  <c r="AS55" i="13" s="1"/>
  <c r="AR69" i="13" a="1"/>
  <c r="AR69" i="13" s="1"/>
  <c r="AS69" i="13" s="1"/>
  <c r="AR60" i="13" a="1"/>
  <c r="AR60" i="13" s="1"/>
  <c r="AS60" i="13" s="1"/>
  <c r="AR74" i="13" a="1"/>
  <c r="AR74" i="13" s="1"/>
  <c r="AS74" i="13" s="1"/>
  <c r="AR72" i="13" a="1"/>
  <c r="AR72" i="13" s="1"/>
  <c r="AS72" i="13" s="1"/>
  <c r="AR44" i="13" a="1"/>
  <c r="AR44" i="13" s="1"/>
  <c r="AS44" i="13" s="1"/>
  <c r="AR15" i="13" a="1"/>
  <c r="AR15" i="13" s="1"/>
  <c r="AS15" i="13" s="1"/>
  <c r="AR66" i="13" a="1"/>
  <c r="AR66" i="13" s="1"/>
  <c r="AS66" i="13" s="1"/>
  <c r="AR46" i="13" a="1"/>
  <c r="AR46" i="13" s="1"/>
  <c r="AS46" i="13" s="1"/>
  <c r="AR63" i="13" a="1"/>
  <c r="AR63" i="13" s="1"/>
  <c r="AS63" i="13" s="1"/>
  <c r="AR50" i="13" a="1"/>
  <c r="AR50" i="13" s="1"/>
  <c r="AS50" i="13" s="1"/>
  <c r="AR76" i="13" a="1"/>
  <c r="AR76" i="13" s="1"/>
  <c r="AS76" i="13" s="1"/>
  <c r="AR81" i="13" a="1"/>
  <c r="AR81" i="13" s="1"/>
  <c r="AS81" i="13" s="1"/>
  <c r="AR45" i="13" a="1"/>
  <c r="AR45" i="13" s="1"/>
  <c r="AS45" i="13" s="1"/>
  <c r="AR62" i="13" a="1"/>
  <c r="AR62" i="13" s="1"/>
  <c r="AS62" i="13" s="1"/>
  <c r="AR70" i="13" a="1"/>
  <c r="AR70" i="13" s="1"/>
  <c r="AS70" i="13" s="1"/>
  <c r="AR31" i="13" a="1"/>
  <c r="AR31" i="13" s="1"/>
  <c r="AS31" i="13" s="1"/>
  <c r="AR20" i="13" a="1"/>
  <c r="AR20" i="13" s="1"/>
  <c r="AS20" i="13" s="1"/>
  <c r="AR16" i="13" a="1"/>
  <c r="AR16" i="13" s="1"/>
  <c r="AS16" i="13" s="1"/>
  <c r="AR83" i="13" a="1"/>
  <c r="AR83" i="13" s="1"/>
  <c r="AS83" i="13" s="1"/>
  <c r="AR41" i="13" a="1"/>
  <c r="AR41" i="13" s="1"/>
  <c r="AS41" i="13" s="1"/>
  <c r="AR75" i="13" a="1"/>
  <c r="AR75" i="13" s="1"/>
  <c r="AS75" i="13" s="1"/>
  <c r="AR48" i="13" a="1"/>
  <c r="AR48" i="13" s="1"/>
  <c r="AS48" i="13" s="1"/>
  <c r="AR23" i="13" a="1"/>
  <c r="AR23" i="13" s="1"/>
  <c r="AS23" i="13" s="1"/>
  <c r="AR42" i="13" a="1"/>
  <c r="AR42" i="13" s="1"/>
  <c r="AS42" i="13" s="1"/>
  <c r="AR37" i="13" a="1"/>
  <c r="AR37" i="13" s="1"/>
  <c r="AS37" i="13" s="1"/>
  <c r="AR18" i="13" a="1"/>
  <c r="AR18" i="13" s="1"/>
  <c r="AS18" i="13" s="1"/>
  <c r="AR30" i="13" a="1"/>
  <c r="AR30" i="13" s="1"/>
  <c r="AS30" i="13" s="1"/>
  <c r="AR73" i="13" a="1"/>
  <c r="AR73" i="13" s="1"/>
  <c r="AS73" i="13" s="1"/>
  <c r="AR57" i="13" a="1"/>
  <c r="AR57" i="13" s="1"/>
  <c r="AS57" i="13" s="1"/>
  <c r="AR78" i="13" a="1"/>
  <c r="AR78" i="13" s="1"/>
  <c r="AS78" i="13" s="1"/>
  <c r="AR14" i="13" a="1"/>
  <c r="AR14" i="13" s="1"/>
  <c r="AS14" i="13" s="1"/>
  <c r="AR35" i="13" a="1"/>
  <c r="AR35" i="13" s="1"/>
  <c r="AS35" i="13" s="1"/>
  <c r="AR77" i="13" a="1"/>
  <c r="AR77" i="13" s="1"/>
  <c r="AS77" i="13" s="1"/>
  <c r="AR13" i="13" a="1"/>
  <c r="AR13" i="13" s="1"/>
  <c r="AS13" i="13" s="1"/>
  <c r="AR54" i="13" a="1"/>
  <c r="AR54" i="13" s="1"/>
  <c r="AS54" i="13" s="1"/>
  <c r="AR51" i="13" a="1"/>
  <c r="AR51" i="13" s="1"/>
  <c r="AS51" i="13" s="1"/>
  <c r="AR67" i="13" a="1"/>
  <c r="AR67" i="13" s="1"/>
  <c r="AS67" i="13" s="1"/>
  <c r="AR80" i="13" a="1"/>
  <c r="AR80" i="13" s="1"/>
  <c r="AS80" i="13" s="1"/>
  <c r="AR25" i="13" a="1"/>
  <c r="AR25" i="13" s="1"/>
  <c r="AS25" i="13" s="1"/>
  <c r="AR64" i="13" a="1"/>
  <c r="AR64" i="13" s="1"/>
  <c r="AS64" i="13" s="1"/>
  <c r="AR34" i="13" a="1"/>
  <c r="AR34" i="13" s="1"/>
  <c r="AS34" i="13" s="1"/>
  <c r="AR22" i="13" a="1"/>
  <c r="AR22" i="13" s="1"/>
  <c r="AS22" i="13" s="1"/>
  <c r="AR59" i="13" a="1"/>
  <c r="AR59" i="13" s="1"/>
  <c r="AS59" i="13" s="1"/>
  <c r="AR40" i="13" a="1"/>
  <c r="AR40" i="13" s="1"/>
  <c r="AS40" i="13" s="1"/>
  <c r="AR79" i="13" a="1"/>
  <c r="AR79" i="13" s="1"/>
  <c r="AS79" i="13" s="1"/>
  <c r="AR33" i="13" a="1"/>
  <c r="AR33" i="13" s="1"/>
  <c r="AS33" i="13" s="1"/>
  <c r="AR29" i="13" a="1"/>
  <c r="AR29" i="13" s="1"/>
  <c r="AS29" i="13" s="1"/>
  <c r="AR26" i="13" a="1"/>
  <c r="AR26" i="13" s="1"/>
  <c r="AS26" i="13" s="1"/>
  <c r="AR71" i="13" a="1"/>
  <c r="AR71" i="13" s="1"/>
  <c r="AS71" i="13" s="1"/>
  <c r="AR52" i="13" a="1"/>
  <c r="AR52" i="13" s="1"/>
  <c r="AS52" i="13" s="1"/>
  <c r="AR39" i="13" a="1"/>
  <c r="AR39" i="13" s="1"/>
  <c r="AS39" i="13" s="1"/>
  <c r="AR24" i="13" a="1"/>
  <c r="AR24" i="13" s="1"/>
  <c r="AS24" i="13" s="1"/>
  <c r="AR36" i="13" a="1"/>
  <c r="AR36" i="13" s="1"/>
  <c r="AS36" i="13" s="1"/>
  <c r="AR38" i="13" a="1"/>
  <c r="AR38" i="13" s="1"/>
  <c r="AS38" i="13" s="1"/>
  <c r="AR43" i="13" a="1"/>
  <c r="AR43" i="13" s="1"/>
  <c r="AS43" i="13" s="1"/>
  <c r="AR56" i="13" a="1"/>
  <c r="AR56" i="13" s="1"/>
  <c r="AS56" i="13" s="1"/>
  <c r="AR65" i="13" a="1"/>
  <c r="AR65" i="13" s="1"/>
  <c r="AS65" i="13" s="1"/>
  <c r="AR53" i="13" a="1"/>
  <c r="AR53" i="13" s="1"/>
  <c r="AS53" i="13" s="1"/>
  <c r="AR82" i="13" a="1"/>
  <c r="AR82" i="13" s="1"/>
  <c r="AS82" i="13" s="1"/>
  <c r="AR27" i="13" a="1"/>
  <c r="AR27" i="13" s="1"/>
  <c r="AS27" i="13" s="1"/>
  <c r="AR19" i="13" a="1"/>
  <c r="AR19" i="13" s="1"/>
  <c r="AS19" i="13" s="1"/>
  <c r="AR17" i="13" a="1"/>
  <c r="AR17" i="13" s="1"/>
  <c r="AS17" i="13" s="1"/>
  <c r="AR47" i="13" a="1"/>
  <c r="AR47" i="13" s="1"/>
  <c r="AS47" i="13" s="1"/>
  <c r="AR21" i="13" a="1"/>
  <c r="AR21" i="13" s="1"/>
  <c r="AS21" i="13" s="1"/>
  <c r="AR32" i="13" a="1"/>
  <c r="AR32" i="13" s="1"/>
  <c r="AS32" i="13" s="1"/>
  <c r="AR12" i="13" a="1"/>
  <c r="AR12" i="13" s="1"/>
  <c r="K84" i="27"/>
  <c r="BA76" i="27"/>
  <c r="AY62" i="27"/>
  <c r="BB47" i="27"/>
  <c r="BA31" i="27"/>
  <c r="AY81" i="27"/>
  <c r="BB66" i="27"/>
  <c r="BB50" i="27"/>
  <c r="AZ35" i="27"/>
  <c r="BB69" i="27"/>
  <c r="AZ55" i="27"/>
  <c r="BA40" i="27"/>
  <c r="BC19" i="27"/>
  <c r="AY71" i="27"/>
  <c r="BB56" i="27"/>
  <c r="AY42" i="27"/>
  <c r="AY23" i="27"/>
  <c r="AY74" i="27"/>
  <c r="BB59" i="27"/>
  <c r="AZ45" i="27"/>
  <c r="BC25" i="27"/>
  <c r="BA75" i="27"/>
  <c r="AY61" i="27"/>
  <c r="AY45" i="27"/>
  <c r="AZ18" i="27"/>
  <c r="AY72" i="27"/>
  <c r="AY56" i="27"/>
  <c r="BC35" i="27"/>
  <c r="AY83" i="27"/>
  <c r="AY67" i="27"/>
  <c r="BC47" i="27"/>
  <c r="BB29" i="27"/>
  <c r="BB13" i="27"/>
  <c r="BC28" i="27"/>
  <c r="BC12" i="27"/>
  <c r="AZ14" i="27"/>
  <c r="BC26" i="27"/>
  <c r="BF20" i="27"/>
  <c r="BE33" i="27"/>
  <c r="BI45" i="27"/>
  <c r="BH58" i="27"/>
  <c r="BG71" i="27"/>
  <c r="BH23" i="27"/>
  <c r="BG36" i="27"/>
  <c r="BF49" i="27"/>
  <c r="BE62" i="27"/>
  <c r="BI74" i="27"/>
  <c r="BF14" i="27"/>
  <c r="BE27" i="27"/>
  <c r="BI39" i="27"/>
  <c r="BH52" i="27"/>
  <c r="BG65" i="27"/>
  <c r="BF78" i="27"/>
  <c r="BH17" i="27"/>
  <c r="BG30" i="27"/>
  <c r="BF43" i="27"/>
  <c r="BE56" i="27"/>
  <c r="BI68" i="27"/>
  <c r="BH81" i="27"/>
  <c r="BE21" i="27"/>
  <c r="BI33" i="27"/>
  <c r="BH46" i="27"/>
  <c r="BG59" i="27"/>
  <c r="BF72" i="27"/>
  <c r="BF13" i="27"/>
  <c r="BE26" i="27"/>
  <c r="BI38" i="27"/>
  <c r="BG13" i="27"/>
  <c r="BF26" i="27"/>
  <c r="BE39" i="27"/>
  <c r="BI51" i="27"/>
  <c r="BH64" i="27"/>
  <c r="BG77" i="27"/>
  <c r="BI54" i="27"/>
  <c r="BF55" i="27"/>
  <c r="BE50" i="27"/>
  <c r="BF39" i="27"/>
  <c r="BE28" i="27"/>
  <c r="BI16" i="27"/>
  <c r="BI78" i="27"/>
  <c r="BF79" i="27"/>
  <c r="BG23" i="27"/>
  <c r="BF36" i="27"/>
  <c r="BE49" i="27"/>
  <c r="BI61" i="27"/>
  <c r="BH74" i="27"/>
  <c r="BE14" i="27"/>
  <c r="BI26" i="27"/>
  <c r="BH39" i="27"/>
  <c r="BG52" i="27"/>
  <c r="BF65" i="27"/>
  <c r="BE78" i="27"/>
  <c r="BG17" i="27"/>
  <c r="BF30" i="27"/>
  <c r="BE43" i="27"/>
  <c r="BI55" i="27"/>
  <c r="BH68" i="27"/>
  <c r="BG81" i="27"/>
  <c r="BI20" i="27"/>
  <c r="BH33" i="27"/>
  <c r="BG46" i="27"/>
  <c r="BF59" i="27"/>
  <c r="BE72" i="27"/>
  <c r="BF24" i="27"/>
  <c r="BE37" i="27"/>
  <c r="BI49" i="27"/>
  <c r="BH62" i="27"/>
  <c r="BG75" i="27"/>
  <c r="BG16" i="27"/>
  <c r="BF29" i="27"/>
  <c r="BE42" i="27"/>
  <c r="BH16" i="27"/>
  <c r="BG29" i="27"/>
  <c r="BF42" i="27"/>
  <c r="BE55" i="27"/>
  <c r="BI67" i="27"/>
  <c r="BH80" i="27"/>
  <c r="BH67" i="27"/>
  <c r="BE68" i="27"/>
  <c r="BI62" i="27"/>
  <c r="BI56" i="27"/>
  <c r="BH51" i="27"/>
  <c r="BG42" i="27"/>
  <c r="BF31" i="27"/>
  <c r="BI32" i="27"/>
  <c r="BF12" i="27"/>
  <c r="BE25" i="27"/>
  <c r="BI37" i="27"/>
  <c r="BH50" i="27"/>
  <c r="BG63" i="27"/>
  <c r="BF76" i="27"/>
  <c r="BH15" i="27"/>
  <c r="BG28" i="27"/>
  <c r="BF41" i="27"/>
  <c r="BE54" i="27"/>
  <c r="BI66" i="27"/>
  <c r="BH79" i="27"/>
  <c r="BE19" i="27"/>
  <c r="BI31" i="27"/>
  <c r="BH44" i="27"/>
  <c r="BG57" i="27"/>
  <c r="BF70" i="27"/>
  <c r="BE83" i="27"/>
  <c r="BG22" i="27"/>
  <c r="BF35" i="27"/>
  <c r="BE48" i="27"/>
  <c r="BI60" i="27"/>
  <c r="BH73" i="27"/>
  <c r="BE13" i="27"/>
  <c r="BI25" i="27"/>
  <c r="BH38" i="27"/>
  <c r="BG51" i="27"/>
  <c r="BF64" i="27"/>
  <c r="BE77" i="27"/>
  <c r="BE18" i="27"/>
  <c r="BI30" i="27"/>
  <c r="BH43" i="27"/>
  <c r="BF18" i="27"/>
  <c r="BE31" i="27"/>
  <c r="BI43" i="27"/>
  <c r="BH56" i="27"/>
  <c r="BG69" i="27"/>
  <c r="BF82" i="27"/>
  <c r="BE74" i="27"/>
  <c r="BG74" i="27"/>
  <c r="BF69" i="27"/>
  <c r="BF63" i="27"/>
  <c r="BE58" i="27"/>
  <c r="BE52" i="27"/>
  <c r="BE44" i="27"/>
  <c r="BH45" i="27"/>
  <c r="BG15" i="27"/>
  <c r="BF28" i="27"/>
  <c r="BE41" i="27"/>
  <c r="BI53" i="27"/>
  <c r="BH66" i="27"/>
  <c r="BG79" i="27"/>
  <c r="BI18" i="27"/>
  <c r="BH31" i="27"/>
  <c r="BG44" i="27"/>
  <c r="BF57" i="27"/>
  <c r="BE70" i="27"/>
  <c r="BI82" i="27"/>
  <c r="BF22" i="27"/>
  <c r="BE35" i="27"/>
  <c r="BI47" i="27"/>
  <c r="BH60" i="27"/>
  <c r="BG73" i="27"/>
  <c r="BI12" i="27"/>
  <c r="BH25" i="27"/>
  <c r="BG38" i="27"/>
  <c r="BF51" i="27"/>
  <c r="BE64" i="27"/>
  <c r="BI76" i="27"/>
  <c r="BF16" i="27"/>
  <c r="BE29" i="27"/>
  <c r="BI41" i="27"/>
  <c r="BH54" i="27"/>
  <c r="BG67" i="27"/>
  <c r="BF80" i="27"/>
  <c r="BF21" i="27"/>
  <c r="BE34" i="27"/>
  <c r="BI46" i="27"/>
  <c r="BG21" i="27"/>
  <c r="BF34" i="27"/>
  <c r="BE47" i="27"/>
  <c r="BI59" i="27"/>
  <c r="BH72" i="27"/>
  <c r="BH21" i="27"/>
  <c r="BF23" i="27"/>
  <c r="BE12" i="27"/>
  <c r="BE82" i="27"/>
  <c r="BE76" i="27"/>
  <c r="BI70" i="27"/>
  <c r="BI64" i="27"/>
  <c r="BH59" i="27"/>
  <c r="BE60" i="27"/>
  <c r="BG24" i="27"/>
  <c r="BH70" i="27"/>
  <c r="BE45" i="27"/>
  <c r="BG19" i="27"/>
  <c r="BF67" i="27"/>
  <c r="BH41" i="27"/>
  <c r="BE16" i="27"/>
  <c r="BI63" i="27"/>
  <c r="BF38" i="27"/>
  <c r="BH12" i="27"/>
  <c r="BG60" i="27"/>
  <c r="BI34" i="27"/>
  <c r="BH82" i="27"/>
  <c r="BE57" i="27"/>
  <c r="BG31" i="27"/>
  <c r="BC74" i="27"/>
  <c r="BA60" i="27"/>
  <c r="AY46" i="27"/>
  <c r="BA29" i="27"/>
  <c r="BA79" i="27"/>
  <c r="BA63" i="27"/>
  <c r="AY49" i="27"/>
  <c r="BA33" i="27"/>
  <c r="BA82" i="27"/>
  <c r="AY68" i="27"/>
  <c r="BB53" i="27"/>
  <c r="BB38" i="27"/>
  <c r="BC83" i="27"/>
  <c r="BA69" i="27"/>
  <c r="AY55" i="27"/>
  <c r="AZ40" i="27"/>
  <c r="BB19" i="27"/>
  <c r="BA72" i="27"/>
  <c r="AY58" i="27"/>
  <c r="BC41" i="27"/>
  <c r="BC22" i="27"/>
  <c r="BC73" i="27"/>
  <c r="BA59" i="27"/>
  <c r="BB41" i="27"/>
  <c r="BC13" i="27"/>
  <c r="BA70" i="27"/>
  <c r="BC52" i="27"/>
  <c r="AY34" i="27"/>
  <c r="BA81" i="27"/>
  <c r="BC63" i="27"/>
  <c r="AZ46" i="27"/>
  <c r="BA27" i="27"/>
  <c r="AZ24" i="27"/>
  <c r="AZ27" i="27"/>
  <c r="BB28" i="27"/>
  <c r="BC42" i="27"/>
  <c r="AZ25" i="27"/>
  <c r="AA84" i="13"/>
  <c r="AJ33" i="13" a="1"/>
  <c r="AJ33" i="13" s="1"/>
  <c r="AK33" i="13" s="1"/>
  <c r="AJ75" i="13" a="1"/>
  <c r="AJ75" i="13" s="1"/>
  <c r="AK75" i="13" s="1"/>
  <c r="AJ35" i="13" a="1"/>
  <c r="AJ35" i="13" s="1"/>
  <c r="AK35" i="13" s="1"/>
  <c r="AJ20" i="13" a="1"/>
  <c r="AJ20" i="13" s="1"/>
  <c r="AK20" i="13" s="1"/>
  <c r="AJ44" i="13" a="1"/>
  <c r="AJ44" i="13" s="1"/>
  <c r="AK44" i="13" s="1"/>
  <c r="AJ82" i="13" a="1"/>
  <c r="AJ82" i="13" s="1"/>
  <c r="AK82" i="13" s="1"/>
  <c r="AJ63" i="13" a="1"/>
  <c r="AJ63" i="13" s="1"/>
  <c r="AK63" i="13" s="1"/>
  <c r="AJ43" i="13" a="1"/>
  <c r="AJ43" i="13" s="1"/>
  <c r="AK43" i="13" s="1"/>
  <c r="AJ67" i="13" a="1"/>
  <c r="AJ67" i="13" s="1"/>
  <c r="AK67" i="13" s="1"/>
  <c r="AJ49" i="13" a="1"/>
  <c r="AJ49" i="13" s="1"/>
  <c r="AK49" i="13" s="1"/>
  <c r="AJ51" i="13" a="1"/>
  <c r="AJ51" i="13" s="1"/>
  <c r="AK51" i="13" s="1"/>
  <c r="AJ62" i="13" a="1"/>
  <c r="AJ62" i="13" s="1"/>
  <c r="AK62" i="13" s="1"/>
  <c r="AJ60" i="13" a="1"/>
  <c r="AJ60" i="13" s="1"/>
  <c r="AK60" i="13" s="1"/>
  <c r="AJ57" i="13" a="1"/>
  <c r="AJ57" i="13" s="1"/>
  <c r="AK57" i="13" s="1"/>
  <c r="AJ77" i="13" a="1"/>
  <c r="AJ77" i="13" s="1"/>
  <c r="AK77" i="13" s="1"/>
  <c r="AJ79" i="13" a="1"/>
  <c r="AJ79" i="13" s="1"/>
  <c r="AK79" i="13" s="1"/>
  <c r="AJ19" i="13" a="1"/>
  <c r="AJ19" i="13" s="1"/>
  <c r="AK19" i="13" s="1"/>
  <c r="AJ65" i="13" a="1"/>
  <c r="AJ65" i="13" s="1"/>
  <c r="AK65" i="13" s="1"/>
  <c r="AJ24" i="13" a="1"/>
  <c r="AJ24" i="13" s="1"/>
  <c r="AK24" i="13" s="1"/>
  <c r="AJ16" i="13" a="1"/>
  <c r="AJ16" i="13" s="1"/>
  <c r="AK16" i="13" s="1"/>
  <c r="AJ31" i="13" a="1"/>
  <c r="AJ31" i="13" s="1"/>
  <c r="AK31" i="13" s="1"/>
  <c r="AJ30" i="13" a="1"/>
  <c r="AJ30" i="13" s="1"/>
  <c r="AK30" i="13" s="1"/>
  <c r="AJ72" i="13" a="1"/>
  <c r="AJ72" i="13" s="1"/>
  <c r="AK72" i="13" s="1"/>
  <c r="AJ66" i="13" a="1"/>
  <c r="AJ66" i="13" s="1"/>
  <c r="AK66" i="13" s="1"/>
  <c r="AJ48" i="13" a="1"/>
  <c r="AJ48" i="13" s="1"/>
  <c r="AK48" i="13" s="1"/>
  <c r="AJ81" i="13" a="1"/>
  <c r="AJ81" i="13" s="1"/>
  <c r="AK81" i="13" s="1"/>
  <c r="AJ76" i="13" a="1"/>
  <c r="AJ76" i="13" s="1"/>
  <c r="AK76" i="13" s="1"/>
  <c r="AJ46" i="13" a="1"/>
  <c r="AJ46" i="13" s="1"/>
  <c r="AK46" i="13" s="1"/>
  <c r="AJ18" i="13" a="1"/>
  <c r="AJ18" i="13" s="1"/>
  <c r="AK18" i="13" s="1"/>
  <c r="AJ23" i="13" a="1"/>
  <c r="AJ23" i="13" s="1"/>
  <c r="AK23" i="13" s="1"/>
  <c r="AJ68" i="13" a="1"/>
  <c r="AJ68" i="13" s="1"/>
  <c r="AK68" i="13" s="1"/>
  <c r="AJ69" i="13" a="1"/>
  <c r="AJ69" i="13" s="1"/>
  <c r="AK69" i="13" s="1"/>
  <c r="AJ71" i="13" a="1"/>
  <c r="AJ71" i="13" s="1"/>
  <c r="AK71" i="13" s="1"/>
  <c r="AJ14" i="13" a="1"/>
  <c r="AJ14" i="13" s="1"/>
  <c r="AK14" i="13" s="1"/>
  <c r="AJ21" i="13" a="1"/>
  <c r="AJ21" i="13" s="1"/>
  <c r="AK21" i="13" s="1"/>
  <c r="AJ47" i="13" a="1"/>
  <c r="AJ47" i="13" s="1"/>
  <c r="AK47" i="13" s="1"/>
  <c r="AJ45" i="13" a="1"/>
  <c r="AJ45" i="13" s="1"/>
  <c r="AK45" i="13" s="1"/>
  <c r="AJ70" i="13" a="1"/>
  <c r="AJ70" i="13" s="1"/>
  <c r="AK70" i="13" s="1"/>
  <c r="AJ74" i="13" a="1"/>
  <c r="AJ74" i="13" s="1"/>
  <c r="AK74" i="13" s="1"/>
  <c r="AJ78" i="13" a="1"/>
  <c r="AJ78" i="13" s="1"/>
  <c r="AK78" i="13" s="1"/>
  <c r="AJ26" i="13" a="1"/>
  <c r="AJ26" i="13" s="1"/>
  <c r="AK26" i="13" s="1"/>
  <c r="AJ54" i="13" a="1"/>
  <c r="AJ54" i="13" s="1"/>
  <c r="AK54" i="13" s="1"/>
  <c r="AJ25" i="13" a="1"/>
  <c r="AJ25" i="13" s="1"/>
  <c r="AK25" i="13" s="1"/>
  <c r="AJ42" i="13" a="1"/>
  <c r="AJ42" i="13" s="1"/>
  <c r="AK42" i="13" s="1"/>
  <c r="AJ27" i="13" a="1"/>
  <c r="AJ27" i="13" s="1"/>
  <c r="AK27" i="13" s="1"/>
  <c r="AJ22" i="13" a="1"/>
  <c r="AJ22" i="13" s="1"/>
  <c r="AK22" i="13" s="1"/>
  <c r="AJ61" i="13" a="1"/>
  <c r="AJ61" i="13" s="1"/>
  <c r="AK61" i="13" s="1"/>
  <c r="AJ38" i="13" a="1"/>
  <c r="AJ38" i="13" s="1"/>
  <c r="AK38" i="13" s="1"/>
  <c r="AJ56" i="13" a="1"/>
  <c r="AJ56" i="13" s="1"/>
  <c r="AK56" i="13" s="1"/>
  <c r="AJ73" i="13" a="1"/>
  <c r="AJ73" i="13" s="1"/>
  <c r="AK73" i="13" s="1"/>
  <c r="AJ53" i="13" a="1"/>
  <c r="AJ53" i="13" s="1"/>
  <c r="AK53" i="13" s="1"/>
  <c r="AJ29" i="13" a="1"/>
  <c r="AJ29" i="13" s="1"/>
  <c r="AK29" i="13" s="1"/>
  <c r="AJ40" i="13" a="1"/>
  <c r="AJ40" i="13" s="1"/>
  <c r="AK40" i="13" s="1"/>
  <c r="AJ59" i="13" a="1"/>
  <c r="AJ59" i="13" s="1"/>
  <c r="AK59" i="13" s="1"/>
  <c r="AJ36" i="13" a="1"/>
  <c r="AJ36" i="13" s="1"/>
  <c r="AK36" i="13" s="1"/>
  <c r="AJ34" i="13" a="1"/>
  <c r="AJ34" i="13" s="1"/>
  <c r="AK34" i="13" s="1"/>
  <c r="AJ80" i="13" a="1"/>
  <c r="AJ80" i="13" s="1"/>
  <c r="AK80" i="13" s="1"/>
  <c r="AJ41" i="13" a="1"/>
  <c r="AJ41" i="13" s="1"/>
  <c r="AK41" i="13" s="1"/>
  <c r="AJ28" i="13" a="1"/>
  <c r="AJ28" i="13" s="1"/>
  <c r="AK28" i="13" s="1"/>
  <c r="AJ52" i="13" a="1"/>
  <c r="AJ52" i="13" s="1"/>
  <c r="AK52" i="13" s="1"/>
  <c r="AJ39" i="13" a="1"/>
  <c r="AJ39" i="13" s="1"/>
  <c r="AK39" i="13" s="1"/>
  <c r="AJ32" i="13" a="1"/>
  <c r="AJ32" i="13" s="1"/>
  <c r="AK32" i="13" s="1"/>
  <c r="AJ15" i="13" a="1"/>
  <c r="AJ15" i="13" s="1"/>
  <c r="AK15" i="13" s="1"/>
  <c r="AJ58" i="13" a="1"/>
  <c r="AJ58" i="13" s="1"/>
  <c r="AK58" i="13" s="1"/>
  <c r="AJ17" i="13" a="1"/>
  <c r="AJ17" i="13" s="1"/>
  <c r="AK17" i="13" s="1"/>
  <c r="AJ55" i="13" a="1"/>
  <c r="AJ55" i="13" s="1"/>
  <c r="AK55" i="13" s="1"/>
  <c r="AJ50" i="13" a="1"/>
  <c r="AJ50" i="13" s="1"/>
  <c r="AK50" i="13" s="1"/>
  <c r="AJ13" i="13" a="1"/>
  <c r="AJ13" i="13" s="1"/>
  <c r="AK13" i="13" s="1"/>
  <c r="AJ37" i="13" a="1"/>
  <c r="AJ37" i="13" s="1"/>
  <c r="AK37" i="13" s="1"/>
  <c r="AJ83" i="13" a="1"/>
  <c r="AJ83" i="13" s="1"/>
  <c r="AK83" i="13" s="1"/>
  <c r="AJ64" i="13" a="1"/>
  <c r="AJ64" i="13" s="1"/>
  <c r="AK64" i="13" s="1"/>
  <c r="AJ12" i="13" a="1"/>
  <c r="AJ12" i="13" s="1"/>
  <c r="AA84" i="27"/>
  <c r="AG57" i="27"/>
  <c r="AK53" i="27"/>
  <c r="AJ50" i="27"/>
  <c r="AI47" i="27"/>
  <c r="AI82" i="27"/>
  <c r="AJ69" i="27"/>
  <c r="AK56" i="27"/>
  <c r="AJ43" i="27"/>
  <c r="AK83" i="27"/>
  <c r="AG71" i="27"/>
  <c r="AH58" i="27"/>
  <c r="AI45" i="27"/>
  <c r="AK15" i="27"/>
  <c r="AI72" i="27"/>
  <c r="AJ59" i="27"/>
  <c r="AK46" i="27"/>
  <c r="AH22" i="27"/>
  <c r="AK73" i="27"/>
  <c r="AG61" i="27"/>
  <c r="AH48" i="27"/>
  <c r="AK26" i="27"/>
  <c r="AK76" i="27"/>
  <c r="AG64" i="27"/>
  <c r="AH51" i="27"/>
  <c r="AG34" i="27"/>
  <c r="AH78" i="27"/>
  <c r="AI65" i="27"/>
  <c r="AJ52" i="27"/>
  <c r="AJ36" i="27"/>
  <c r="AJ79" i="27"/>
  <c r="AK66" i="27"/>
  <c r="AG54" i="27"/>
  <c r="AJ39" i="27"/>
  <c r="AG14" i="27"/>
  <c r="AK29" i="27"/>
  <c r="AG17" i="27"/>
  <c r="AK32" i="27"/>
  <c r="AG20" i="27"/>
  <c r="AK27" i="27"/>
  <c r="AG15" i="27"/>
  <c r="AK14" i="27"/>
  <c r="AI35" i="27"/>
  <c r="AJ22" i="27"/>
  <c r="AH43" i="27"/>
  <c r="AI30" i="27"/>
  <c r="AJ17" i="27"/>
  <c r="AO72" i="27"/>
  <c r="AP59" i="27"/>
  <c r="AQ46" i="27"/>
  <c r="AM34" i="27"/>
  <c r="AN21" i="27"/>
  <c r="AN80" i="27"/>
  <c r="AO67" i="27"/>
  <c r="AP54" i="27"/>
  <c r="AQ41" i="27"/>
  <c r="AM29" i="27"/>
  <c r="AN16" i="27"/>
  <c r="AQ76" i="27"/>
  <c r="AM64" i="27"/>
  <c r="AN51" i="27"/>
  <c r="AO38" i="27"/>
  <c r="AP25" i="27"/>
  <c r="AQ12" i="27"/>
  <c r="AO73" i="27"/>
  <c r="AP60" i="27"/>
  <c r="AQ47" i="27"/>
  <c r="AM35" i="27"/>
  <c r="AN22" i="27"/>
  <c r="AB58" i="13" a="1"/>
  <c r="AB58" i="13" s="1"/>
  <c r="AC58" i="13" s="1"/>
  <c r="AB39" i="13" a="1"/>
  <c r="AB39" i="13" s="1"/>
  <c r="AC39" i="13" s="1"/>
  <c r="AB49" i="13" a="1"/>
  <c r="AB49" i="13" s="1"/>
  <c r="AC49" i="13" s="1"/>
  <c r="AB75" i="13" a="1"/>
  <c r="AB75" i="13" s="1"/>
  <c r="AC75" i="13" s="1"/>
  <c r="AB71" i="13" a="1"/>
  <c r="AB71" i="13" s="1"/>
  <c r="AC71" i="13" s="1"/>
  <c r="AB47" i="13" a="1"/>
  <c r="AB47" i="13" s="1"/>
  <c r="AC47" i="13" s="1"/>
  <c r="AB50" i="13" a="1"/>
  <c r="AB50" i="13" s="1"/>
  <c r="AC50" i="13" s="1"/>
  <c r="AB41" i="13" a="1"/>
  <c r="AB41" i="13" s="1"/>
  <c r="AC41" i="13" s="1"/>
  <c r="AB33" i="13" a="1"/>
  <c r="AB33" i="13" s="1"/>
  <c r="AC33" i="13" s="1"/>
  <c r="AB13" i="13" a="1"/>
  <c r="AB13" i="13" s="1"/>
  <c r="AC13" i="13" s="1"/>
  <c r="AB63" i="13" a="1"/>
  <c r="AB63" i="13" s="1"/>
  <c r="AC63" i="13" s="1"/>
  <c r="AB37" i="13" a="1"/>
  <c r="AB37" i="13" s="1"/>
  <c r="AC37" i="13" s="1"/>
  <c r="AB65" i="13" a="1"/>
  <c r="AB65" i="13" s="1"/>
  <c r="AC65" i="13" s="1"/>
  <c r="AB67" i="13" a="1"/>
  <c r="AB67" i="13" s="1"/>
  <c r="AC67" i="13" s="1"/>
  <c r="AB45" i="13" a="1"/>
  <c r="AB45" i="13" s="1"/>
  <c r="AC45" i="13" s="1"/>
  <c r="AB30" i="13" a="1"/>
  <c r="AB30" i="13" s="1"/>
  <c r="AC30" i="13" s="1"/>
  <c r="AB59" i="13" a="1"/>
  <c r="AB59" i="13" s="1"/>
  <c r="AC59" i="13" s="1"/>
  <c r="AB31" i="13" a="1"/>
  <c r="AB31" i="13" s="1"/>
  <c r="AC31" i="13" s="1"/>
  <c r="AB77" i="13" a="1"/>
  <c r="AB77" i="13" s="1"/>
  <c r="AC77" i="13" s="1"/>
  <c r="AB61" i="13" a="1"/>
  <c r="AB61" i="13" s="1"/>
  <c r="AC61" i="13" s="1"/>
  <c r="AB17" i="13" a="1"/>
  <c r="AB17" i="13" s="1"/>
  <c r="AC17" i="13" s="1"/>
  <c r="AB27" i="13" a="1"/>
  <c r="AB27" i="13" s="1"/>
  <c r="AC27" i="13" s="1"/>
  <c r="AB69" i="13" a="1"/>
  <c r="AB69" i="13" s="1"/>
  <c r="AC69" i="13" s="1"/>
  <c r="AB73" i="13" a="1"/>
  <c r="AB73" i="13" s="1"/>
  <c r="AC73" i="13" s="1"/>
  <c r="AB76" i="13" a="1"/>
  <c r="AB76" i="13" s="1"/>
  <c r="AC76" i="13" s="1"/>
  <c r="AB15" i="13" a="1"/>
  <c r="AB15" i="13" s="1"/>
  <c r="AC15" i="13" s="1"/>
  <c r="AB44" i="13" a="1"/>
  <c r="AB44" i="13" s="1"/>
  <c r="AC44" i="13" s="1"/>
  <c r="AB81" i="13" a="1"/>
  <c r="AB81" i="13" s="1"/>
  <c r="AC81" i="13" s="1"/>
  <c r="AB79" i="13" a="1"/>
  <c r="AB79" i="13" s="1"/>
  <c r="AC79" i="13" s="1"/>
  <c r="AB36" i="13" a="1"/>
  <c r="AB36" i="13" s="1"/>
  <c r="AC36" i="13" s="1"/>
  <c r="AB82" i="13" a="1"/>
  <c r="AB82" i="13" s="1"/>
  <c r="AC82" i="13" s="1"/>
  <c r="AB29" i="13" a="1"/>
  <c r="AB29" i="13" s="1"/>
  <c r="AC29" i="13" s="1"/>
  <c r="AB26" i="13" a="1"/>
  <c r="AB26" i="13" s="1"/>
  <c r="AC26" i="13" s="1"/>
  <c r="AB55" i="13" a="1"/>
  <c r="AB55" i="13" s="1"/>
  <c r="AC55" i="13" s="1"/>
  <c r="AB19" i="13" a="1"/>
  <c r="AB19" i="13" s="1"/>
  <c r="AC19" i="13" s="1"/>
  <c r="AB22" i="13" a="1"/>
  <c r="AB22" i="13" s="1"/>
  <c r="AC22" i="13" s="1"/>
  <c r="AB18" i="13" a="1"/>
  <c r="AB18" i="13" s="1"/>
  <c r="AC18" i="13" s="1"/>
  <c r="AB83" i="13" a="1"/>
  <c r="AB83" i="13" s="1"/>
  <c r="AC83" i="13" s="1"/>
  <c r="AB60" i="13" a="1"/>
  <c r="AB60" i="13" s="1"/>
  <c r="AC60" i="13" s="1"/>
  <c r="AB16" i="13" a="1"/>
  <c r="AB16" i="13" s="1"/>
  <c r="AC16" i="13" s="1"/>
  <c r="AB28" i="13" a="1"/>
  <c r="AB28" i="13" s="1"/>
  <c r="AC28" i="13" s="1"/>
  <c r="AB46" i="13" a="1"/>
  <c r="AB46" i="13" s="1"/>
  <c r="AC46" i="13" s="1"/>
  <c r="AB52" i="13" a="1"/>
  <c r="AB52" i="13" s="1"/>
  <c r="AC52" i="13" s="1"/>
  <c r="AB70" i="13" a="1"/>
  <c r="AB70" i="13" s="1"/>
  <c r="AC70" i="13" s="1"/>
  <c r="AB80" i="13" a="1"/>
  <c r="AB80" i="13" s="1"/>
  <c r="AC80" i="13" s="1"/>
  <c r="AB38" i="13" a="1"/>
  <c r="AB38" i="13" s="1"/>
  <c r="AC38" i="13" s="1"/>
  <c r="AB40" i="13" a="1"/>
  <c r="AB40" i="13" s="1"/>
  <c r="AC40" i="13" s="1"/>
  <c r="AB54" i="13" a="1"/>
  <c r="AB54" i="13" s="1"/>
  <c r="AC54" i="13" s="1"/>
  <c r="AB64" i="13" a="1"/>
  <c r="AB64" i="13" s="1"/>
  <c r="AC64" i="13" s="1"/>
  <c r="AB34" i="13" a="1"/>
  <c r="AB34" i="13" s="1"/>
  <c r="AC34" i="13" s="1"/>
  <c r="AB32" i="13" a="1"/>
  <c r="AB32" i="13" s="1"/>
  <c r="AC32" i="13" s="1"/>
  <c r="AB25" i="13" a="1"/>
  <c r="AB25" i="13" s="1"/>
  <c r="AC25" i="13" s="1"/>
  <c r="AB48" i="13" a="1"/>
  <c r="AB48" i="13" s="1"/>
  <c r="AC48" i="13" s="1"/>
  <c r="AB57" i="13" a="1"/>
  <c r="AB57" i="13" s="1"/>
  <c r="AC57" i="13" s="1"/>
  <c r="AB43" i="13" a="1"/>
  <c r="AB43" i="13" s="1"/>
  <c r="AC43" i="13" s="1"/>
  <c r="AB23" i="13" a="1"/>
  <c r="AB23" i="13" s="1"/>
  <c r="AC23" i="13" s="1"/>
  <c r="AB66" i="13" a="1"/>
  <c r="AB66" i="13" s="1"/>
  <c r="AC66" i="13" s="1"/>
  <c r="AB53" i="13" a="1"/>
  <c r="AB53" i="13" s="1"/>
  <c r="AC53" i="13" s="1"/>
  <c r="AB35" i="13" a="1"/>
  <c r="AB35" i="13" s="1"/>
  <c r="AC35" i="13" s="1"/>
  <c r="AB74" i="13" a="1"/>
  <c r="AB74" i="13" s="1"/>
  <c r="AC74" i="13" s="1"/>
  <c r="AB14" i="13" a="1"/>
  <c r="AB14" i="13" s="1"/>
  <c r="AC14" i="13" s="1"/>
  <c r="AB24" i="13" a="1"/>
  <c r="AB24" i="13" s="1"/>
  <c r="AC24" i="13" s="1"/>
  <c r="AB51" i="13" a="1"/>
  <c r="AB51" i="13" s="1"/>
  <c r="AC51" i="13" s="1"/>
  <c r="AB68" i="13" a="1"/>
  <c r="AB68" i="13" s="1"/>
  <c r="AC68" i="13" s="1"/>
  <c r="AB62" i="13" a="1"/>
  <c r="AB62" i="13" s="1"/>
  <c r="AC62" i="13" s="1"/>
  <c r="AB78" i="13" a="1"/>
  <c r="AB78" i="13" s="1"/>
  <c r="AC78" i="13" s="1"/>
  <c r="AB42" i="13" a="1"/>
  <c r="AB42" i="13" s="1"/>
  <c r="AC42" i="13" s="1"/>
  <c r="AB21" i="13" a="1"/>
  <c r="AB21" i="13" s="1"/>
  <c r="AC21" i="13" s="1"/>
  <c r="AB20" i="13" a="1"/>
  <c r="AB20" i="13" s="1"/>
  <c r="AC20" i="13" s="1"/>
  <c r="AB56" i="13" a="1"/>
  <c r="AB56" i="13" s="1"/>
  <c r="AC56" i="13" s="1"/>
  <c r="AB72" i="13" a="1"/>
  <c r="AB72" i="13" s="1"/>
  <c r="AC72" i="13" s="1"/>
  <c r="AB12" i="13" a="1"/>
  <c r="AB12" i="13" s="1"/>
  <c r="AU67" i="27"/>
  <c r="AV54" i="27"/>
  <c r="AW41" i="27"/>
  <c r="AS29" i="27"/>
  <c r="AT16" i="27"/>
  <c r="AW60" i="27"/>
  <c r="AS48" i="27"/>
  <c r="AT35" i="27"/>
  <c r="AU22" i="27"/>
  <c r="W84" i="13"/>
  <c r="AK43" i="27"/>
  <c r="AG39" i="27"/>
  <c r="AJ32" i="27"/>
  <c r="AI24" i="27"/>
  <c r="AK80" i="27"/>
  <c r="AG68" i="27"/>
  <c r="AH55" i="27"/>
  <c r="AH41" i="27"/>
  <c r="AH82" i="27"/>
  <c r="AI69" i="27"/>
  <c r="AJ56" i="27"/>
  <c r="AG43" i="27"/>
  <c r="AJ83" i="27"/>
  <c r="AK70" i="27"/>
  <c r="AG58" i="27"/>
  <c r="AH45" i="27"/>
  <c r="AH14" i="27"/>
  <c r="AH72" i="27"/>
  <c r="AI59" i="27"/>
  <c r="AJ46" i="27"/>
  <c r="AG22" i="27"/>
  <c r="AH75" i="27"/>
  <c r="AI62" i="27"/>
  <c r="AJ49" i="27"/>
  <c r="AH30" i="27"/>
  <c r="AJ76" i="27"/>
  <c r="AK63" i="27"/>
  <c r="AG51" i="27"/>
  <c r="AI33" i="27"/>
  <c r="AG78" i="27"/>
  <c r="AH65" i="27"/>
  <c r="AI52" i="27"/>
  <c r="AI36" i="27"/>
  <c r="AI12" i="27"/>
  <c r="AH28" i="27"/>
  <c r="AI15" i="27"/>
  <c r="AH31" i="27"/>
  <c r="AI18" i="27"/>
  <c r="AH26" i="27"/>
  <c r="AI13" i="27"/>
  <c r="AH13" i="27"/>
  <c r="AK33" i="27"/>
  <c r="AG21" i="27"/>
  <c r="AJ41" i="27"/>
  <c r="AK28" i="27"/>
  <c r="AG16" i="27"/>
  <c r="I12" i="13"/>
  <c r="H84" i="13"/>
  <c r="I84" i="13" s="1"/>
  <c r="AP79" i="27"/>
  <c r="AO52" i="27"/>
  <c r="AN25" i="27"/>
  <c r="AO60" i="27"/>
  <c r="AN33" i="27"/>
  <c r="AN81" i="27"/>
  <c r="AM81" i="27"/>
  <c r="AN68" i="27"/>
  <c r="AO55" i="27"/>
  <c r="AP42" i="27"/>
  <c r="AQ29" i="27"/>
  <c r="AM17" i="27"/>
  <c r="AP77" i="27"/>
  <c r="AQ64" i="27"/>
  <c r="AM52" i="27"/>
  <c r="AN39" i="27"/>
  <c r="AO26" i="27"/>
  <c r="AP13" i="27"/>
  <c r="AN74" i="27"/>
  <c r="AO61" i="27"/>
  <c r="AP48" i="27"/>
  <c r="AQ35" i="27"/>
  <c r="AM23" i="27"/>
  <c r="AP83" i="27"/>
  <c r="AQ70" i="27"/>
  <c r="AM58" i="27"/>
  <c r="AN45" i="27"/>
  <c r="AO32" i="27"/>
  <c r="AP19" i="27"/>
  <c r="AP78" i="27"/>
  <c r="AQ65" i="27"/>
  <c r="AM53" i="27"/>
  <c r="AN40" i="27"/>
  <c r="AO27" i="27"/>
  <c r="AP14" i="27"/>
  <c r="AN75" i="27"/>
  <c r="AO62" i="27"/>
  <c r="AP49" i="27"/>
  <c r="AQ36" i="27"/>
  <c r="AM24" i="27"/>
  <c r="AQ71" i="27"/>
  <c r="AM59" i="27"/>
  <c r="AN46" i="27"/>
  <c r="AO33" i="27"/>
  <c r="AP20" i="27"/>
  <c r="J84" i="27"/>
  <c r="AG45" i="27"/>
  <c r="AH32" i="27"/>
  <c r="AI19" i="27"/>
  <c r="AG40" i="27"/>
  <c r="AH27" i="27"/>
  <c r="AI14" i="27"/>
  <c r="AE84" i="27"/>
  <c r="AF19" i="13" a="1"/>
  <c r="AF19" i="13" s="1"/>
  <c r="AG19" i="13" s="1"/>
  <c r="AF46" i="13" a="1"/>
  <c r="AF46" i="13" s="1"/>
  <c r="AG46" i="13" s="1"/>
  <c r="AF15" i="13" a="1"/>
  <c r="AF15" i="13" s="1"/>
  <c r="AG15" i="13" s="1"/>
  <c r="AF45" i="13" a="1"/>
  <c r="AF45" i="13" s="1"/>
  <c r="AG45" i="13" s="1"/>
  <c r="AF42" i="13" a="1"/>
  <c r="AF42" i="13" s="1"/>
  <c r="AG42" i="13" s="1"/>
  <c r="AF21" i="13" a="1"/>
  <c r="AF21" i="13" s="1"/>
  <c r="AG21" i="13" s="1"/>
  <c r="AF76" i="13" a="1"/>
  <c r="AF76" i="13" s="1"/>
  <c r="AG76" i="13" s="1"/>
  <c r="AF43" i="13" a="1"/>
  <c r="AF43" i="13" s="1"/>
  <c r="AG43" i="13" s="1"/>
  <c r="AF77" i="13" a="1"/>
  <c r="AF77" i="13" s="1"/>
  <c r="AG77" i="13" s="1"/>
  <c r="AF61" i="13" a="1"/>
  <c r="AF61" i="13" s="1"/>
  <c r="AG61" i="13" s="1"/>
  <c r="AF25" i="13" a="1"/>
  <c r="AF25" i="13" s="1"/>
  <c r="AG25" i="13" s="1"/>
  <c r="AF83" i="13" a="1"/>
  <c r="AF83" i="13" s="1"/>
  <c r="AG83" i="13" s="1"/>
  <c r="AF34" i="13" a="1"/>
  <c r="AF34" i="13" s="1"/>
  <c r="AG34" i="13" s="1"/>
  <c r="AF66" i="13" a="1"/>
  <c r="AF66" i="13" s="1"/>
  <c r="AG66" i="13" s="1"/>
  <c r="AF49" i="13" a="1"/>
  <c r="AF49" i="13" s="1"/>
  <c r="AG49" i="13" s="1"/>
  <c r="AF23" i="13" a="1"/>
  <c r="AF23" i="13" s="1"/>
  <c r="AG23" i="13" s="1"/>
  <c r="AF54" i="13" a="1"/>
  <c r="AF54" i="13" s="1"/>
  <c r="AG54" i="13" s="1"/>
  <c r="AF39" i="13" a="1"/>
  <c r="AF39" i="13" s="1"/>
  <c r="AG39" i="13" s="1"/>
  <c r="AF32" i="13" a="1"/>
  <c r="AF32" i="13" s="1"/>
  <c r="AG32" i="13" s="1"/>
  <c r="AF29" i="13" a="1"/>
  <c r="AF29" i="13" s="1"/>
  <c r="AG29" i="13" s="1"/>
  <c r="AF59" i="13" a="1"/>
  <c r="AF59" i="13" s="1"/>
  <c r="AG59" i="13" s="1"/>
  <c r="AF20" i="13" a="1"/>
  <c r="AF20" i="13" s="1"/>
  <c r="AG20" i="13" s="1"/>
  <c r="AF40" i="13" a="1"/>
  <c r="AF40" i="13" s="1"/>
  <c r="AG40" i="13" s="1"/>
  <c r="AF33" i="13" a="1"/>
  <c r="AF33" i="13" s="1"/>
  <c r="AG33" i="13" s="1"/>
  <c r="AF13" i="13" a="1"/>
  <c r="AF13" i="13" s="1"/>
  <c r="AG13" i="13" s="1"/>
  <c r="AF41" i="13" a="1"/>
  <c r="AF41" i="13" s="1"/>
  <c r="AG41" i="13" s="1"/>
  <c r="AF58" i="13" a="1"/>
  <c r="AF58" i="13" s="1"/>
  <c r="AG58" i="13" s="1"/>
  <c r="AF52" i="13" a="1"/>
  <c r="AF52" i="13" s="1"/>
  <c r="AG52" i="13" s="1"/>
  <c r="AF65" i="13" a="1"/>
  <c r="AF65" i="13" s="1"/>
  <c r="AG65" i="13" s="1"/>
  <c r="AF24" i="13" a="1"/>
  <c r="AF24" i="13" s="1"/>
  <c r="AG24" i="13" s="1"/>
  <c r="AF17" i="13" a="1"/>
  <c r="AF17" i="13" s="1"/>
  <c r="AG17" i="13" s="1"/>
  <c r="AF74" i="13" a="1"/>
  <c r="AF74" i="13" s="1"/>
  <c r="AG74" i="13" s="1"/>
  <c r="AF64" i="13" a="1"/>
  <c r="AF64" i="13" s="1"/>
  <c r="AG64" i="13" s="1"/>
  <c r="AF72" i="13" a="1"/>
  <c r="AF72" i="13" s="1"/>
  <c r="AG72" i="13" s="1"/>
  <c r="AF51" i="13" a="1"/>
  <c r="AF51" i="13" s="1"/>
  <c r="AG51" i="13" s="1"/>
  <c r="AF47" i="13" a="1"/>
  <c r="AF47" i="13" s="1"/>
  <c r="AG47" i="13" s="1"/>
  <c r="AF71" i="13" a="1"/>
  <c r="AF71" i="13" s="1"/>
  <c r="AG71" i="13" s="1"/>
  <c r="AF31" i="13" a="1"/>
  <c r="AF31" i="13" s="1"/>
  <c r="AG31" i="13" s="1"/>
  <c r="AF79" i="13" a="1"/>
  <c r="AF79" i="13" s="1"/>
  <c r="AG79" i="13" s="1"/>
  <c r="AF70" i="13" a="1"/>
  <c r="AF70" i="13" s="1"/>
  <c r="AG70" i="13" s="1"/>
  <c r="AF82" i="13" a="1"/>
  <c r="AF82" i="13" s="1"/>
  <c r="AG82" i="13" s="1"/>
  <c r="AF26" i="13" a="1"/>
  <c r="AF26" i="13" s="1"/>
  <c r="AG26" i="13" s="1"/>
  <c r="AF60" i="13" a="1"/>
  <c r="AF60" i="13" s="1"/>
  <c r="AG60" i="13" s="1"/>
  <c r="AF28" i="13" a="1"/>
  <c r="AF28" i="13" s="1"/>
  <c r="AG28" i="13" s="1"/>
  <c r="AF35" i="13" a="1"/>
  <c r="AF35" i="13" s="1"/>
  <c r="AG35" i="13" s="1"/>
  <c r="AF73" i="13" a="1"/>
  <c r="AF73" i="13" s="1"/>
  <c r="AG73" i="13" s="1"/>
  <c r="AF16" i="13" a="1"/>
  <c r="AF16" i="13" s="1"/>
  <c r="AG16" i="13" s="1"/>
  <c r="AF14" i="13" a="1"/>
  <c r="AF14" i="13" s="1"/>
  <c r="AG14" i="13" s="1"/>
  <c r="AF38" i="13" a="1"/>
  <c r="AF38" i="13" s="1"/>
  <c r="AG38" i="13" s="1"/>
  <c r="AF78" i="13" a="1"/>
  <c r="AF78" i="13" s="1"/>
  <c r="AG78" i="13" s="1"/>
  <c r="AF36" i="13" a="1"/>
  <c r="AF36" i="13" s="1"/>
  <c r="AG36" i="13" s="1"/>
  <c r="AF81" i="13" a="1"/>
  <c r="AF81" i="13" s="1"/>
  <c r="AG81" i="13" s="1"/>
  <c r="AF67" i="13" a="1"/>
  <c r="AF67" i="13" s="1"/>
  <c r="AG67" i="13" s="1"/>
  <c r="AF80" i="13" a="1"/>
  <c r="AF80" i="13" s="1"/>
  <c r="AG80" i="13" s="1"/>
  <c r="AF44" i="13" a="1"/>
  <c r="AF44" i="13" s="1"/>
  <c r="AG44" i="13" s="1"/>
  <c r="AF30" i="13" a="1"/>
  <c r="AF30" i="13" s="1"/>
  <c r="AG30" i="13" s="1"/>
  <c r="AF53" i="13" a="1"/>
  <c r="AF53" i="13" s="1"/>
  <c r="AG53" i="13" s="1"/>
  <c r="AF50" i="13" a="1"/>
  <c r="AF50" i="13" s="1"/>
  <c r="AG50" i="13" s="1"/>
  <c r="AF55" i="13" a="1"/>
  <c r="AF55" i="13" s="1"/>
  <c r="AG55" i="13" s="1"/>
  <c r="AF63" i="13" a="1"/>
  <c r="AF63" i="13" s="1"/>
  <c r="AG63" i="13" s="1"/>
  <c r="AF18" i="13" a="1"/>
  <c r="AF18" i="13" s="1"/>
  <c r="AG18" i="13" s="1"/>
  <c r="AF56" i="13" a="1"/>
  <c r="AF56" i="13" s="1"/>
  <c r="AG56" i="13" s="1"/>
  <c r="AF68" i="13" a="1"/>
  <c r="AF68" i="13" s="1"/>
  <c r="AG68" i="13" s="1"/>
  <c r="AF62" i="13" a="1"/>
  <c r="AF62" i="13" s="1"/>
  <c r="AG62" i="13" s="1"/>
  <c r="AF75" i="13" a="1"/>
  <c r="AF75" i="13" s="1"/>
  <c r="AG75" i="13" s="1"/>
  <c r="AF48" i="13" a="1"/>
  <c r="AF48" i="13" s="1"/>
  <c r="AG48" i="13" s="1"/>
  <c r="AF27" i="13" a="1"/>
  <c r="AF27" i="13" s="1"/>
  <c r="AG27" i="13" s="1"/>
  <c r="AF57" i="13" a="1"/>
  <c r="AF57" i="13" s="1"/>
  <c r="AG57" i="13" s="1"/>
  <c r="AF69" i="13" a="1"/>
  <c r="AF69" i="13" s="1"/>
  <c r="AG69" i="13" s="1"/>
  <c r="AF37" i="13" a="1"/>
  <c r="AF37" i="13" s="1"/>
  <c r="AG37" i="13" s="1"/>
  <c r="AF22" i="13" a="1"/>
  <c r="AF22" i="13" s="1"/>
  <c r="AG22" i="13" s="1"/>
  <c r="AF12" i="13" a="1"/>
  <c r="AF12" i="13" s="1"/>
  <c r="AD84" i="27"/>
  <c r="AS58" i="27"/>
  <c r="AV82" i="27"/>
  <c r="AS34" i="27"/>
  <c r="AV77" i="27"/>
  <c r="AV60" i="27"/>
  <c r="AS27" i="27"/>
  <c r="AV72" i="27"/>
  <c r="AS50" i="27"/>
  <c r="AU80" i="27"/>
  <c r="AT66" i="27"/>
  <c r="AV36" i="27"/>
  <c r="AU75" i="27"/>
  <c r="AU56" i="27"/>
  <c r="AS72" i="27"/>
  <c r="AU48" i="27"/>
  <c r="AU81" i="27"/>
  <c r="AU68" i="27"/>
  <c r="AV39" i="27"/>
  <c r="AS78" i="27"/>
  <c r="AU61" i="27"/>
  <c r="AV28" i="27"/>
  <c r="AV31" i="27"/>
  <c r="AW18" i="27"/>
  <c r="AU63" i="27"/>
  <c r="AV50" i="27"/>
  <c r="AW37" i="27"/>
  <c r="AS25" i="27"/>
  <c r="AT12" i="27"/>
  <c r="AW56" i="27"/>
  <c r="AS44" i="27"/>
  <c r="AT31" i="27"/>
  <c r="AU18" i="27"/>
  <c r="AS47" i="27"/>
  <c r="AT34" i="27"/>
  <c r="AU21" i="27"/>
  <c r="AT21" i="27"/>
  <c r="AT64" i="27"/>
  <c r="AU51" i="27"/>
  <c r="AV38" i="27"/>
  <c r="AW25" i="27"/>
  <c r="AS13" i="27"/>
  <c r="AV57" i="27"/>
  <c r="AW44" i="27"/>
  <c r="AS32" i="27"/>
  <c r="AH68" i="27"/>
  <c r="AG65" i="27"/>
  <c r="AK61" i="27"/>
  <c r="AI71" i="27"/>
  <c r="AJ77" i="27"/>
  <c r="AK64" i="27"/>
  <c r="AG52" i="27"/>
  <c r="AJ35" i="27"/>
  <c r="AG79" i="27"/>
  <c r="AH66" i="27"/>
  <c r="AI53" i="27"/>
  <c r="AH38" i="27"/>
  <c r="AI80" i="27"/>
  <c r="AJ67" i="27"/>
  <c r="AK54" i="27"/>
  <c r="AK40" i="27"/>
  <c r="AK81" i="27"/>
  <c r="AG69" i="27"/>
  <c r="AH56" i="27"/>
  <c r="AJ42" i="27"/>
  <c r="AG72" i="27"/>
  <c r="AH59" i="27"/>
  <c r="AI46" i="27"/>
  <c r="AJ20" i="27"/>
  <c r="AI73" i="27"/>
  <c r="AJ60" i="27"/>
  <c r="AK47" i="27"/>
  <c r="AI25" i="27"/>
  <c r="AK74" i="27"/>
  <c r="AG62" i="27"/>
  <c r="AH49" i="27"/>
  <c r="AH29" i="27"/>
  <c r="AK37" i="27"/>
  <c r="AG25" i="27"/>
  <c r="AH12" i="27"/>
  <c r="AG28" i="27"/>
  <c r="AH15" i="27"/>
  <c r="AG23" i="27"/>
  <c r="AK22" i="27"/>
  <c r="AI43" i="27"/>
  <c r="AJ30" i="27"/>
  <c r="AK17" i="27"/>
  <c r="AI38" i="27"/>
  <c r="AJ25" i="27"/>
  <c r="AK12" i="27"/>
  <c r="AM54" i="27"/>
  <c r="AQ26" i="27"/>
  <c r="AQ74" i="27"/>
  <c r="AQ34" i="27"/>
  <c r="AQ82" i="27"/>
  <c r="AP55" i="27"/>
  <c r="AQ77" i="27"/>
  <c r="AM65" i="27"/>
  <c r="AN52" i="27"/>
  <c r="AO39" i="27"/>
  <c r="AP26" i="27"/>
  <c r="AQ13" i="27"/>
  <c r="AO74" i="27"/>
  <c r="AP61" i="27"/>
  <c r="AQ48" i="27"/>
  <c r="AM36" i="27"/>
  <c r="AN23" i="27"/>
  <c r="AQ83" i="27"/>
  <c r="AM71" i="27"/>
  <c r="AN58" i="27"/>
  <c r="AO45" i="27"/>
  <c r="AP32" i="27"/>
  <c r="AQ19" i="27"/>
  <c r="AO80" i="27"/>
  <c r="AP67" i="27"/>
  <c r="AQ54" i="27"/>
  <c r="AM42" i="27"/>
  <c r="AN29" i="27"/>
  <c r="AO16" i="27"/>
  <c r="AO75" i="27"/>
  <c r="AP62" i="27"/>
  <c r="AQ49" i="27"/>
  <c r="AM37" i="27"/>
  <c r="AN24" i="27"/>
  <c r="AM72" i="27"/>
  <c r="AN59" i="27"/>
  <c r="AO46" i="27"/>
  <c r="AP33" i="27"/>
  <c r="AQ20" i="27"/>
  <c r="AO81" i="27"/>
  <c r="AP68" i="27"/>
  <c r="AQ55" i="27"/>
  <c r="AM43" i="27"/>
  <c r="AN30" i="27"/>
  <c r="AO17" i="27"/>
  <c r="AI55" i="27"/>
  <c r="AH52" i="27"/>
  <c r="AG49" i="27"/>
  <c r="AJ58" i="27"/>
  <c r="AG76" i="27"/>
  <c r="AH63" i="27"/>
  <c r="AI50" i="27"/>
  <c r="AI32" i="27"/>
  <c r="AI77" i="27"/>
  <c r="AJ64" i="27"/>
  <c r="AK51" i="27"/>
  <c r="AG35" i="27"/>
  <c r="AK78" i="27"/>
  <c r="AG66" i="27"/>
  <c r="AH53" i="27"/>
  <c r="AG38" i="27"/>
  <c r="AH80" i="27"/>
  <c r="AI67" i="27"/>
  <c r="AJ54" i="27"/>
  <c r="AJ40" i="27"/>
  <c r="AH83" i="27"/>
  <c r="AI70" i="27"/>
  <c r="AJ57" i="27"/>
  <c r="AI44" i="27"/>
  <c r="AK71" i="27"/>
  <c r="AG59" i="27"/>
  <c r="AH46" i="27"/>
  <c r="AI20" i="27"/>
  <c r="AH73" i="27"/>
  <c r="AI60" i="27"/>
  <c r="AJ47" i="27"/>
  <c r="AH25" i="27"/>
  <c r="AH36" i="27"/>
  <c r="AI23" i="27"/>
  <c r="AH39" i="27"/>
  <c r="AI26" i="27"/>
  <c r="AJ13" i="27"/>
  <c r="AI21" i="27"/>
  <c r="AH21" i="27"/>
  <c r="AK41" i="27"/>
  <c r="AG29" i="27"/>
  <c r="AH16" i="27"/>
  <c r="AK36" i="27"/>
  <c r="AG24" i="27"/>
  <c r="AN41" i="27"/>
  <c r="AM14" i="27"/>
  <c r="AM62" i="27"/>
  <c r="AM22" i="27"/>
  <c r="AM70" i="27"/>
  <c r="AQ42" i="27"/>
  <c r="AN76" i="27"/>
  <c r="AO63" i="27"/>
  <c r="AP50" i="27"/>
  <c r="AQ37" i="27"/>
  <c r="AM25" i="27"/>
  <c r="AN12" i="27"/>
  <c r="AQ72" i="27"/>
  <c r="AM60" i="27"/>
  <c r="AN47" i="27"/>
  <c r="AO34" i="27"/>
  <c r="AP21" i="27"/>
  <c r="AN82" i="27"/>
  <c r="AO69" i="27"/>
  <c r="AP56" i="27"/>
  <c r="AQ43" i="27"/>
  <c r="AM31" i="27"/>
  <c r="AN18" i="27"/>
  <c r="AQ78" i="27"/>
  <c r="AM66" i="27"/>
  <c r="AN53" i="27"/>
  <c r="AO40" i="27"/>
  <c r="AP27" i="27"/>
  <c r="AQ14" i="27"/>
  <c r="AQ73" i="27"/>
  <c r="AM61" i="27"/>
  <c r="AN48" i="27"/>
  <c r="AO35" i="27"/>
  <c r="AP22" i="27"/>
  <c r="AN83" i="27"/>
  <c r="AO70" i="27"/>
  <c r="AP57" i="27"/>
  <c r="AQ44" i="27"/>
  <c r="AM32" i="27"/>
  <c r="AN19" i="27"/>
  <c r="AQ79" i="27"/>
  <c r="AM67" i="27"/>
  <c r="AN54" i="27"/>
  <c r="AO41" i="27"/>
  <c r="AP28" i="27"/>
  <c r="AQ15" i="27"/>
  <c r="AU84" i="13"/>
  <c r="AO28" i="27"/>
  <c r="AO76" i="27"/>
  <c r="AN49" i="27"/>
  <c r="AN57" i="27"/>
  <c r="AM30" i="27"/>
  <c r="AP74" i="27"/>
  <c r="AQ61" i="27"/>
  <c r="AM49" i="27"/>
  <c r="AN36" i="27"/>
  <c r="AO23" i="27"/>
  <c r="AN71" i="27"/>
  <c r="AO58" i="27"/>
  <c r="AP45" i="27"/>
  <c r="AQ32" i="27"/>
  <c r="AM20" i="27"/>
  <c r="AP80" i="27"/>
  <c r="AQ67" i="27"/>
  <c r="AM55" i="27"/>
  <c r="AN42" i="27"/>
  <c r="AO29" i="27"/>
  <c r="AP16" i="27"/>
  <c r="AN77" i="27"/>
  <c r="AO64" i="27"/>
  <c r="AP51" i="27"/>
  <c r="AQ38" i="27"/>
  <c r="AM26" i="27"/>
  <c r="AN13" i="27"/>
  <c r="AN72" i="27"/>
  <c r="AO59" i="27"/>
  <c r="AP46" i="27"/>
  <c r="AQ33" i="27"/>
  <c r="AM21" i="27"/>
  <c r="AP81" i="27"/>
  <c r="AQ68" i="27"/>
  <c r="AM56" i="27"/>
  <c r="AN43" i="27"/>
  <c r="AO30" i="27"/>
  <c r="AP17" i="27"/>
  <c r="AN78" i="27"/>
  <c r="AO65" i="27"/>
  <c r="AP52" i="27"/>
  <c r="AQ39" i="27"/>
  <c r="AM27" i="27"/>
  <c r="AN14" i="27"/>
  <c r="I84" i="27"/>
  <c r="AJ82" i="27"/>
  <c r="AI79" i="27"/>
  <c r="AH76" i="27"/>
  <c r="AG73" i="27"/>
  <c r="AK18" i="27"/>
  <c r="AK72" i="27"/>
  <c r="AG60" i="27"/>
  <c r="AH47" i="27"/>
  <c r="AK23" i="27"/>
  <c r="AH74" i="27"/>
  <c r="AI61" i="27"/>
  <c r="AJ48" i="27"/>
  <c r="AJ27" i="27"/>
  <c r="AJ75" i="27"/>
  <c r="AK62" i="27"/>
  <c r="AG50" i="27"/>
  <c r="AJ31" i="27"/>
  <c r="AG77" i="27"/>
  <c r="AH64" i="27"/>
  <c r="AI51" i="27"/>
  <c r="AH34" i="27"/>
  <c r="AG80" i="27"/>
  <c r="AH67" i="27"/>
  <c r="AI54" i="27"/>
  <c r="AI40" i="27"/>
  <c r="AI81" i="27"/>
  <c r="AJ68" i="27"/>
  <c r="AK55" i="27"/>
  <c r="AH42" i="27"/>
  <c r="AK82" i="27"/>
  <c r="AG70" i="27"/>
  <c r="AH57" i="27"/>
  <c r="AG44" i="27"/>
  <c r="AH17" i="27"/>
  <c r="AG33" i="27"/>
  <c r="AH20" i="27"/>
  <c r="AG36" i="27"/>
  <c r="AH23" i="27"/>
  <c r="AG31" i="27"/>
  <c r="AH18" i="27"/>
  <c r="AG18" i="27"/>
  <c r="AJ38" i="27"/>
  <c r="AK25" i="27"/>
  <c r="AG13" i="27"/>
  <c r="AJ33" i="27"/>
  <c r="AP15" i="27"/>
  <c r="AP63" i="27"/>
  <c r="AO36" i="27"/>
  <c r="AP71" i="27"/>
  <c r="AO44" i="27"/>
  <c r="AN17" i="27"/>
  <c r="AM73" i="27"/>
  <c r="AN60" i="27"/>
  <c r="AO47" i="27"/>
  <c r="AP34" i="27"/>
  <c r="AQ21" i="27"/>
  <c r="AO82" i="27"/>
  <c r="AP69" i="27"/>
  <c r="AQ56" i="27"/>
  <c r="AM44" i="27"/>
  <c r="AN31" i="27"/>
  <c r="AO18" i="27"/>
  <c r="AM79" i="27"/>
  <c r="AN66" i="27"/>
  <c r="AO53" i="27"/>
  <c r="AP40" i="27"/>
  <c r="AQ27" i="27"/>
  <c r="AM15" i="27"/>
  <c r="AP75" i="27"/>
  <c r="AQ62" i="27"/>
  <c r="AM50" i="27"/>
  <c r="AN37" i="27"/>
  <c r="AO24" i="27"/>
  <c r="AO83" i="27"/>
  <c r="AP70" i="27"/>
  <c r="AQ57" i="27"/>
  <c r="AM45" i="27"/>
  <c r="AN32" i="27"/>
  <c r="AO19" i="27"/>
  <c r="AM80" i="27"/>
  <c r="AN67" i="27"/>
  <c r="AO54" i="27"/>
  <c r="AP41" i="27"/>
  <c r="AQ28" i="27"/>
  <c r="AM16" i="27"/>
  <c r="AP76" i="27"/>
  <c r="AQ63" i="27"/>
  <c r="AM51" i="27"/>
  <c r="AN38" i="27"/>
  <c r="AO25" i="27"/>
  <c r="Q12" i="13"/>
  <c r="P84" i="13"/>
  <c r="Q84" i="13" s="1"/>
  <c r="AV47" i="13" a="1"/>
  <c r="AV47" i="13" s="1"/>
  <c r="AW47" i="13" s="1"/>
  <c r="AV57" i="13" a="1"/>
  <c r="AV57" i="13" s="1"/>
  <c r="AW57" i="13" s="1"/>
  <c r="AV63" i="13" a="1"/>
  <c r="AV63" i="13" s="1"/>
  <c r="AW63" i="13" s="1"/>
  <c r="AV62" i="13" a="1"/>
  <c r="AV62" i="13" s="1"/>
  <c r="AW62" i="13" s="1"/>
  <c r="AV72" i="13" a="1"/>
  <c r="AV72" i="13" s="1"/>
  <c r="AW72" i="13" s="1"/>
  <c r="AV76" i="13" a="1"/>
  <c r="AV76" i="13" s="1"/>
  <c r="AW76" i="13" s="1"/>
  <c r="AV54" i="13" a="1"/>
  <c r="AV54" i="13" s="1"/>
  <c r="AW54" i="13" s="1"/>
  <c r="AV73" i="13" a="1"/>
  <c r="AV73" i="13" s="1"/>
  <c r="AW73" i="13" s="1"/>
  <c r="AV74" i="13" a="1"/>
  <c r="AV74" i="13" s="1"/>
  <c r="AW74" i="13" s="1"/>
  <c r="AV46" i="13" a="1"/>
  <c r="AV46" i="13" s="1"/>
  <c r="AW46" i="13" s="1"/>
  <c r="AV49" i="13" a="1"/>
  <c r="AV49" i="13" s="1"/>
  <c r="AW49" i="13" s="1"/>
  <c r="AV66" i="13" a="1"/>
  <c r="AV66" i="13" s="1"/>
  <c r="AW66" i="13" s="1"/>
  <c r="AV79" i="13" a="1"/>
  <c r="AV79" i="13" s="1"/>
  <c r="AW79" i="13" s="1"/>
  <c r="AV60" i="13" a="1"/>
  <c r="AV60" i="13" s="1"/>
  <c r="AW60" i="13" s="1"/>
  <c r="AV68" i="13" a="1"/>
  <c r="AV68" i="13" s="1"/>
  <c r="AW68" i="13" s="1"/>
  <c r="AV80" i="13" a="1"/>
  <c r="AV80" i="13" s="1"/>
  <c r="AW80" i="13" s="1"/>
  <c r="AV71" i="13" a="1"/>
  <c r="AV71" i="13" s="1"/>
  <c r="AW71" i="13" s="1"/>
  <c r="AV81" i="13" a="1"/>
  <c r="AV81" i="13" s="1"/>
  <c r="AW81" i="13" s="1"/>
  <c r="AV55" i="13" a="1"/>
  <c r="AV55" i="13" s="1"/>
  <c r="AW55" i="13" s="1"/>
  <c r="AV65" i="13" a="1"/>
  <c r="AV65" i="13" s="1"/>
  <c r="AW65" i="13" s="1"/>
  <c r="AV70" i="13" a="1"/>
  <c r="AV70" i="13" s="1"/>
  <c r="AW70" i="13" s="1"/>
  <c r="AV82" i="13" a="1"/>
  <c r="AV82" i="13" s="1"/>
  <c r="AW82" i="13" s="1"/>
  <c r="AV78" i="13" a="1"/>
  <c r="AV78" i="13" s="1"/>
  <c r="AW78" i="13" s="1"/>
  <c r="AV41" i="13" a="1"/>
  <c r="AV41" i="13" s="1"/>
  <c r="AW41" i="13" s="1"/>
  <c r="AV23" i="13" a="1"/>
  <c r="AV23" i="13" s="1"/>
  <c r="AW23" i="13" s="1"/>
  <c r="AV39" i="13" a="1"/>
  <c r="AV39" i="13" s="1"/>
  <c r="AW39" i="13" s="1"/>
  <c r="AV32" i="13" a="1"/>
  <c r="AV32" i="13" s="1"/>
  <c r="AW32" i="13" s="1"/>
  <c r="AV20" i="13" a="1"/>
  <c r="AV20" i="13" s="1"/>
  <c r="AW20" i="13" s="1"/>
  <c r="AV48" i="13" a="1"/>
  <c r="AV48" i="13" s="1"/>
  <c r="AW48" i="13" s="1"/>
  <c r="AV64" i="13" a="1"/>
  <c r="AV64" i="13" s="1"/>
  <c r="AW64" i="13" s="1"/>
  <c r="AV18" i="13" a="1"/>
  <c r="AV18" i="13" s="1"/>
  <c r="AW18" i="13" s="1"/>
  <c r="AV52" i="13" a="1"/>
  <c r="AV52" i="13" s="1"/>
  <c r="AW52" i="13" s="1"/>
  <c r="AV37" i="13" a="1"/>
  <c r="AV37" i="13" s="1"/>
  <c r="AW37" i="13" s="1"/>
  <c r="AV53" i="13" a="1"/>
  <c r="AV53" i="13" s="1"/>
  <c r="AW53" i="13" s="1"/>
  <c r="AV69" i="13" a="1"/>
  <c r="AV69" i="13" s="1"/>
  <c r="AW69" i="13" s="1"/>
  <c r="AV61" i="13" a="1"/>
  <c r="AV61" i="13" s="1"/>
  <c r="AW61" i="13" s="1"/>
  <c r="AV58" i="13" a="1"/>
  <c r="AV58" i="13" s="1"/>
  <c r="AW58" i="13" s="1"/>
  <c r="AV30" i="13" a="1"/>
  <c r="AV30" i="13" s="1"/>
  <c r="AW30" i="13" s="1"/>
  <c r="AV27" i="13" a="1"/>
  <c r="AV27" i="13" s="1"/>
  <c r="AW27" i="13" s="1"/>
  <c r="AV34" i="13" a="1"/>
  <c r="AV34" i="13" s="1"/>
  <c r="AW34" i="13" s="1"/>
  <c r="AV50" i="13" a="1"/>
  <c r="AV50" i="13" s="1"/>
  <c r="AW50" i="13" s="1"/>
  <c r="AV15" i="13" a="1"/>
  <c r="AV15" i="13" s="1"/>
  <c r="AW15" i="13" s="1"/>
  <c r="AV17" i="13" a="1"/>
  <c r="AV17" i="13" s="1"/>
  <c r="AW17" i="13" s="1"/>
  <c r="AV31" i="13" a="1"/>
  <c r="AV31" i="13" s="1"/>
  <c r="AW31" i="13" s="1"/>
  <c r="AV67" i="13" a="1"/>
  <c r="AV67" i="13" s="1"/>
  <c r="AW67" i="13" s="1"/>
  <c r="AV33" i="13" a="1"/>
  <c r="AV33" i="13" s="1"/>
  <c r="AW33" i="13" s="1"/>
  <c r="AV14" i="13" a="1"/>
  <c r="AV14" i="13" s="1"/>
  <c r="AW14" i="13" s="1"/>
  <c r="AV28" i="13" a="1"/>
  <c r="AV28" i="13" s="1"/>
  <c r="AW28" i="13" s="1"/>
  <c r="AV44" i="13" a="1"/>
  <c r="AV44" i="13" s="1"/>
  <c r="AW44" i="13" s="1"/>
  <c r="AV56" i="13" a="1"/>
  <c r="AV56" i="13" s="1"/>
  <c r="AW56" i="13" s="1"/>
  <c r="AV21" i="13" a="1"/>
  <c r="AV21" i="13" s="1"/>
  <c r="AW21" i="13" s="1"/>
  <c r="AV36" i="13" a="1"/>
  <c r="AV36" i="13" s="1"/>
  <c r="AW36" i="13" s="1"/>
  <c r="AV19" i="13" a="1"/>
  <c r="AV19" i="13" s="1"/>
  <c r="AW19" i="13" s="1"/>
  <c r="AV35" i="13" a="1"/>
  <c r="AV35" i="13" s="1"/>
  <c r="AW35" i="13" s="1"/>
  <c r="AV51" i="13" a="1"/>
  <c r="AV51" i="13" s="1"/>
  <c r="AW51" i="13" s="1"/>
  <c r="AV83" i="13" a="1"/>
  <c r="AV83" i="13" s="1"/>
  <c r="AW83" i="13" s="1"/>
  <c r="AV24" i="13" a="1"/>
  <c r="AV24" i="13" s="1"/>
  <c r="AW24" i="13" s="1"/>
  <c r="AV40" i="13" a="1"/>
  <c r="AV40" i="13" s="1"/>
  <c r="AW40" i="13" s="1"/>
  <c r="AV16" i="13" a="1"/>
  <c r="AV16" i="13" s="1"/>
  <c r="AW16" i="13" s="1"/>
  <c r="AV13" i="13" a="1"/>
  <c r="AV13" i="13" s="1"/>
  <c r="AW13" i="13" s="1"/>
  <c r="AV29" i="13" a="1"/>
  <c r="AV29" i="13" s="1"/>
  <c r="AW29" i="13" s="1"/>
  <c r="AV25" i="13" a="1"/>
  <c r="AV25" i="13" s="1"/>
  <c r="AW25" i="13" s="1"/>
  <c r="AV45" i="13" a="1"/>
  <c r="AV45" i="13" s="1"/>
  <c r="AW45" i="13" s="1"/>
  <c r="AV22" i="13" a="1"/>
  <c r="AV22" i="13" s="1"/>
  <c r="AW22" i="13" s="1"/>
  <c r="AV38" i="13" a="1"/>
  <c r="AV38" i="13" s="1"/>
  <c r="AW38" i="13" s="1"/>
  <c r="AV77" i="13" a="1"/>
  <c r="AV77" i="13" s="1"/>
  <c r="AW77" i="13" s="1"/>
  <c r="AV26" i="13" a="1"/>
  <c r="AV26" i="13" s="1"/>
  <c r="AW26" i="13" s="1"/>
  <c r="AV43" i="13" a="1"/>
  <c r="AV43" i="13" s="1"/>
  <c r="AW43" i="13" s="1"/>
  <c r="AV42" i="13" a="1"/>
  <c r="AV42" i="13" s="1"/>
  <c r="AW42" i="13" s="1"/>
  <c r="AV59" i="13" a="1"/>
  <c r="AV59" i="13" s="1"/>
  <c r="AW59" i="13" s="1"/>
  <c r="AV75" i="13" a="1"/>
  <c r="AV75" i="13" s="1"/>
  <c r="AW75" i="13" s="1"/>
  <c r="AV12" i="13" a="1"/>
  <c r="AV12" i="13" s="1"/>
  <c r="E61" i="27"/>
  <c r="G71" i="27"/>
  <c r="F65" i="27"/>
  <c r="E58" i="27"/>
  <c r="D63" i="27"/>
  <c r="D12" i="27"/>
  <c r="D83" i="27"/>
  <c r="G12" i="27"/>
  <c r="G57" i="27"/>
  <c r="E64" i="27"/>
  <c r="D56" i="27"/>
  <c r="G81" i="27"/>
  <c r="G51" i="27"/>
  <c r="C47" i="27"/>
  <c r="C52" i="27"/>
  <c r="F77" i="27"/>
  <c r="F68" i="27"/>
  <c r="F53" i="27"/>
  <c r="C51" i="27"/>
  <c r="F76" i="27"/>
  <c r="F13" i="27"/>
  <c r="G61" i="27"/>
  <c r="C56" i="27"/>
  <c r="F19" i="27"/>
  <c r="G15" i="27"/>
  <c r="E50" i="27"/>
  <c r="D65" i="27"/>
  <c r="F15" i="27"/>
  <c r="C18" i="27"/>
  <c r="G77" i="27"/>
  <c r="E48" i="27"/>
  <c r="G65" i="27"/>
  <c r="D20" i="27"/>
  <c r="E67" i="27"/>
  <c r="C46" i="27"/>
  <c r="D76" i="27"/>
  <c r="C61" i="27"/>
  <c r="G45" i="27"/>
  <c r="G21" i="27"/>
  <c r="D17" i="27"/>
  <c r="G53" i="27"/>
  <c r="E69" i="27"/>
  <c r="C16" i="27"/>
  <c r="C67" i="27"/>
  <c r="G68" i="27"/>
  <c r="C59" i="27"/>
  <c r="F48" i="27"/>
  <c r="D50" i="27"/>
  <c r="E56" i="27"/>
  <c r="G70" i="27"/>
  <c r="C63" i="27"/>
  <c r="E82" i="27"/>
  <c r="E15" i="27"/>
  <c r="E83" i="27"/>
  <c r="C79" i="27"/>
  <c r="E78" i="27"/>
  <c r="D79" i="27"/>
  <c r="D78" i="27"/>
  <c r="C14" i="27"/>
  <c r="C12" i="27"/>
  <c r="E57" i="27"/>
  <c r="F62" i="27"/>
  <c r="G17" i="27"/>
  <c r="G83" i="27"/>
  <c r="G47" i="27"/>
  <c r="D23" i="27"/>
  <c r="G76" i="27"/>
  <c r="E17" i="27"/>
  <c r="F23" i="27"/>
  <c r="D55" i="27"/>
  <c r="D22" i="27"/>
  <c r="F78" i="27"/>
  <c r="G23" i="27"/>
  <c r="F51" i="27"/>
  <c r="E16" i="27"/>
  <c r="G14" i="27"/>
  <c r="C62" i="27"/>
  <c r="C21" i="27"/>
  <c r="G52" i="27"/>
  <c r="D64" i="27"/>
  <c r="E65" i="27"/>
  <c r="C23" i="27"/>
  <c r="F60" i="27"/>
  <c r="E47" i="27"/>
  <c r="E12" i="27"/>
  <c r="F79" i="27"/>
  <c r="D47" i="27"/>
  <c r="D77" i="27"/>
  <c r="C77" i="27"/>
  <c r="D80" i="27"/>
  <c r="G78" i="27"/>
  <c r="E45" i="27"/>
  <c r="C19" i="27"/>
  <c r="D82" i="27"/>
  <c r="E55" i="27"/>
  <c r="F54" i="27"/>
  <c r="E23" i="27"/>
  <c r="G18" i="27"/>
  <c r="E63" i="27"/>
  <c r="D72" i="27"/>
  <c r="E76" i="27"/>
  <c r="E49" i="27"/>
  <c r="C68" i="27"/>
  <c r="F47" i="27"/>
  <c r="G63" i="27"/>
  <c r="D49" i="27"/>
  <c r="C20" i="27"/>
  <c r="F61" i="27"/>
  <c r="E53" i="27"/>
  <c r="F56" i="27"/>
  <c r="F80" i="27"/>
  <c r="C45" i="27"/>
  <c r="F50" i="27"/>
  <c r="F67" i="27"/>
  <c r="F22" i="27"/>
  <c r="C69" i="27"/>
  <c r="D15" i="27"/>
  <c r="D45" i="27"/>
  <c r="F21" i="27"/>
  <c r="C64" i="27"/>
  <c r="F81" i="27"/>
  <c r="E52" i="27"/>
  <c r="C53" i="27"/>
  <c r="C66" i="27"/>
  <c r="F57" i="27"/>
  <c r="G56" i="27"/>
  <c r="D13" i="27"/>
  <c r="D70" i="27"/>
  <c r="E59" i="27"/>
  <c r="D69" i="27"/>
  <c r="C15" i="27"/>
  <c r="E13" i="27"/>
  <c r="G80" i="27"/>
  <c r="D60" i="27"/>
  <c r="C80" i="27"/>
  <c r="C49" i="27"/>
  <c r="D18" i="27"/>
  <c r="F58" i="27"/>
  <c r="C50" i="27"/>
  <c r="G55" i="27"/>
  <c r="E77" i="27"/>
  <c r="F46" i="27"/>
  <c r="G49" i="27"/>
  <c r="D46" i="27"/>
  <c r="D52" i="27"/>
  <c r="F83" i="27"/>
  <c r="F12" i="27"/>
  <c r="C65" i="27"/>
  <c r="G22" i="27"/>
  <c r="E68" i="27"/>
  <c r="C58" i="27"/>
  <c r="G59" i="27"/>
  <c r="C81" i="27"/>
  <c r="E51" i="27"/>
  <c r="C55" i="27"/>
  <c r="F16" i="27"/>
  <c r="D14" i="27"/>
  <c r="G19" i="27"/>
  <c r="E71" i="27"/>
  <c r="C82" i="27"/>
  <c r="D48" i="27"/>
  <c r="E72" i="27"/>
  <c r="D58" i="27"/>
  <c r="E14" i="27"/>
  <c r="F63" i="27"/>
  <c r="D19" i="27"/>
  <c r="G82" i="27"/>
  <c r="F70" i="27"/>
  <c r="C60" i="27"/>
  <c r="E22" i="27"/>
  <c r="C54" i="27"/>
  <c r="C72" i="27"/>
  <c r="E18" i="27"/>
  <c r="F49" i="27"/>
  <c r="E66" i="27"/>
  <c r="D21" i="27"/>
  <c r="D54" i="27"/>
  <c r="F69" i="27"/>
  <c r="F52" i="27"/>
  <c r="D68" i="27"/>
  <c r="E46" i="27"/>
  <c r="G46" i="27"/>
  <c r="G66" i="27"/>
  <c r="G58" i="27"/>
  <c r="D57" i="27"/>
  <c r="D16" i="27"/>
  <c r="F20" i="27"/>
  <c r="D81" i="27"/>
  <c r="F71" i="27"/>
  <c r="C71" i="27"/>
  <c r="C48" i="27"/>
  <c r="F66" i="27"/>
  <c r="D66" i="27"/>
  <c r="F59" i="27"/>
  <c r="G64" i="27"/>
  <c r="E21" i="27"/>
  <c r="C83" i="27"/>
  <c r="G48" i="27"/>
  <c r="C17" i="27"/>
  <c r="G54" i="27"/>
  <c r="G67" i="27"/>
  <c r="G62" i="27"/>
  <c r="E80" i="27"/>
  <c r="E20" i="27"/>
  <c r="F64" i="27"/>
  <c r="G16" i="27"/>
  <c r="E60" i="27"/>
  <c r="F55" i="27"/>
  <c r="F72" i="27"/>
  <c r="D67" i="27"/>
  <c r="D59" i="27"/>
  <c r="E70" i="27"/>
  <c r="F17" i="27"/>
  <c r="G79" i="27"/>
  <c r="G72" i="27"/>
  <c r="C22" i="27"/>
  <c r="F18" i="27"/>
  <c r="E54" i="27"/>
  <c r="E62" i="27"/>
  <c r="C70" i="27"/>
  <c r="G69" i="27"/>
  <c r="G20" i="27"/>
  <c r="E79" i="27"/>
  <c r="G50" i="27"/>
  <c r="C13" i="27"/>
  <c r="G60" i="27"/>
  <c r="F14" i="27"/>
  <c r="D71" i="27"/>
  <c r="F45" i="27"/>
  <c r="C78" i="27"/>
  <c r="E19" i="27"/>
  <c r="D51" i="27"/>
  <c r="D62" i="27"/>
  <c r="C57" i="27"/>
  <c r="F82" i="27"/>
  <c r="D53" i="27"/>
  <c r="D61" i="27"/>
  <c r="G13" i="27"/>
  <c r="E81" i="27"/>
  <c r="F37" i="27"/>
  <c r="E35" i="27"/>
  <c r="G36" i="27"/>
  <c r="F36" i="27"/>
  <c r="C35" i="27"/>
  <c r="C28" i="27"/>
  <c r="C42" i="27"/>
  <c r="F24" i="27"/>
  <c r="D35" i="27"/>
  <c r="E33" i="27"/>
  <c r="G30" i="27"/>
  <c r="D33" i="27"/>
  <c r="G32" i="27"/>
  <c r="E44" i="27"/>
  <c r="C44" i="27"/>
  <c r="F33" i="27"/>
  <c r="F29" i="27"/>
  <c r="C25" i="27"/>
  <c r="F28" i="27"/>
  <c r="E28" i="27"/>
  <c r="D28" i="27"/>
  <c r="G31" i="27"/>
  <c r="G33" i="27"/>
  <c r="C30" i="27"/>
  <c r="C31" i="27"/>
  <c r="G28" i="27"/>
  <c r="E43" i="27"/>
  <c r="C43" i="27"/>
  <c r="C36" i="27"/>
  <c r="G40" i="27"/>
  <c r="G41" i="27"/>
  <c r="G42" i="27"/>
  <c r="G43" i="27"/>
  <c r="D26" i="27"/>
  <c r="G29" i="27"/>
  <c r="F32" i="27"/>
  <c r="G26" i="27"/>
  <c r="G27" i="27"/>
  <c r="F27" i="27"/>
  <c r="E37" i="27"/>
  <c r="F38" i="27"/>
  <c r="E29" i="27"/>
  <c r="F39" i="27"/>
  <c r="F40" i="27"/>
  <c r="F41" i="27"/>
  <c r="F42" i="27"/>
  <c r="E42" i="27"/>
  <c r="C26" i="27"/>
  <c r="E31" i="27"/>
  <c r="F25" i="27"/>
  <c r="F26" i="27"/>
  <c r="E26" i="27"/>
  <c r="C75" i="27"/>
  <c r="D44" i="27"/>
  <c r="D42" i="27"/>
  <c r="G44" i="27"/>
  <c r="E38" i="27"/>
  <c r="E39" i="27"/>
  <c r="E40" i="27"/>
  <c r="E41" i="27"/>
  <c r="D41" i="27"/>
  <c r="F31" i="27"/>
  <c r="D30" i="27"/>
  <c r="E24" i="27"/>
  <c r="E25" i="27"/>
  <c r="D25" i="27"/>
  <c r="F44" i="27"/>
  <c r="D43" i="27"/>
  <c r="C41" i="27"/>
  <c r="G37" i="27"/>
  <c r="D37" i="27"/>
  <c r="D38" i="27"/>
  <c r="D39" i="27"/>
  <c r="D40" i="27"/>
  <c r="C40" i="27"/>
  <c r="E30" i="27"/>
  <c r="C29" i="27"/>
  <c r="G35" i="27"/>
  <c r="D24" i="27"/>
  <c r="C24" i="27"/>
  <c r="F43" i="27"/>
  <c r="G38" i="27"/>
  <c r="C34" i="27"/>
  <c r="D36" i="27"/>
  <c r="C33" i="27"/>
  <c r="C37" i="27"/>
  <c r="C38" i="27"/>
  <c r="C39" i="27"/>
  <c r="E36" i="27"/>
  <c r="D29" i="27"/>
  <c r="G25" i="27"/>
  <c r="F34" i="27"/>
  <c r="E34" i="27"/>
  <c r="E27" i="27"/>
  <c r="D27" i="27"/>
  <c r="G39" i="27"/>
  <c r="D34" i="27"/>
  <c r="C27" i="27"/>
  <c r="F30" i="27"/>
  <c r="E32" i="27"/>
  <c r="F35" i="27"/>
  <c r="G34" i="27"/>
  <c r="G24" i="27"/>
  <c r="D31" i="27"/>
  <c r="D32" i="27"/>
  <c r="C32" i="27"/>
  <c r="F75" i="27"/>
  <c r="F73" i="27"/>
  <c r="E74" i="27"/>
  <c r="E73" i="27"/>
  <c r="G75" i="27"/>
  <c r="G74" i="27"/>
  <c r="D74" i="27"/>
  <c r="D73" i="27"/>
  <c r="C74" i="27"/>
  <c r="D75" i="27"/>
  <c r="E75" i="27"/>
  <c r="F74" i="27"/>
  <c r="G73" i="27"/>
  <c r="C73" i="27"/>
  <c r="D82" i="13" a="1"/>
  <c r="D82" i="13" s="1"/>
  <c r="E82" i="13" s="1"/>
  <c r="D31" i="13" a="1"/>
  <c r="D31" i="13" s="1"/>
  <c r="E31" i="13" s="1"/>
  <c r="D39" i="13" a="1"/>
  <c r="D39" i="13" s="1"/>
  <c r="E39" i="13" s="1"/>
  <c r="D47" i="13" a="1"/>
  <c r="D47" i="13" s="1"/>
  <c r="E47" i="13" s="1"/>
  <c r="D28" i="13" a="1"/>
  <c r="D28" i="13" s="1"/>
  <c r="E28" i="13" s="1"/>
  <c r="D36" i="13" a="1"/>
  <c r="D36" i="13" s="1"/>
  <c r="E36" i="13" s="1"/>
  <c r="D44" i="13" a="1"/>
  <c r="D44" i="13" s="1"/>
  <c r="E44" i="13" s="1"/>
  <c r="D25" i="13" a="1"/>
  <c r="D25" i="13" s="1"/>
  <c r="E25" i="13" s="1"/>
  <c r="D33" i="13" a="1"/>
  <c r="D33" i="13" s="1"/>
  <c r="E33" i="13" s="1"/>
  <c r="D41" i="13" a="1"/>
  <c r="D41" i="13" s="1"/>
  <c r="E41" i="13" s="1"/>
  <c r="D30" i="13" a="1"/>
  <c r="D30" i="13" s="1"/>
  <c r="E30" i="13" s="1"/>
  <c r="D38" i="13" a="1"/>
  <c r="D38" i="13" s="1"/>
  <c r="E38" i="13" s="1"/>
  <c r="D46" i="13" a="1"/>
  <c r="D46" i="13" s="1"/>
  <c r="E46" i="13" s="1"/>
  <c r="D27" i="13" a="1"/>
  <c r="D27" i="13" s="1"/>
  <c r="E27" i="13" s="1"/>
  <c r="D35" i="13" a="1"/>
  <c r="D35" i="13" s="1"/>
  <c r="E35" i="13" s="1"/>
  <c r="D43" i="13" a="1"/>
  <c r="D43" i="13" s="1"/>
  <c r="E43" i="13" s="1"/>
  <c r="D32" i="13" a="1"/>
  <c r="D32" i="13" s="1"/>
  <c r="E32" i="13" s="1"/>
  <c r="D40" i="13" a="1"/>
  <c r="D40" i="13" s="1"/>
  <c r="E40" i="13" s="1"/>
  <c r="D29" i="13" a="1"/>
  <c r="D29" i="13" s="1"/>
  <c r="E29" i="13" s="1"/>
  <c r="D37" i="13" a="1"/>
  <c r="D37" i="13" s="1"/>
  <c r="E37" i="13" s="1"/>
  <c r="D45" i="13" a="1"/>
  <c r="D45" i="13" s="1"/>
  <c r="E45" i="13" s="1"/>
  <c r="D26" i="13" a="1"/>
  <c r="D26" i="13" s="1"/>
  <c r="E26" i="13" s="1"/>
  <c r="D34" i="13" a="1"/>
  <c r="D34" i="13" s="1"/>
  <c r="E34" i="13" s="1"/>
  <c r="D42" i="13" a="1"/>
  <c r="D42" i="13" s="1"/>
  <c r="E42" i="13" s="1"/>
  <c r="D50" i="13" a="1"/>
  <c r="D50" i="13" s="1"/>
  <c r="E50" i="13" s="1"/>
  <c r="D61" i="13" a="1"/>
  <c r="D61" i="13" s="1"/>
  <c r="E61" i="13" s="1"/>
  <c r="D51" i="13" a="1"/>
  <c r="D51" i="13" s="1"/>
  <c r="E51" i="13" s="1"/>
  <c r="D59" i="13" a="1"/>
  <c r="D59" i="13" s="1"/>
  <c r="E59" i="13" s="1"/>
  <c r="D74" i="13" a="1"/>
  <c r="D74" i="13" s="1"/>
  <c r="E74" i="13" s="1"/>
  <c r="D68" i="13" a="1"/>
  <c r="D68" i="13" s="1"/>
  <c r="E68" i="13" s="1"/>
  <c r="D60" i="13" a="1"/>
  <c r="D60" i="13" s="1"/>
  <c r="E60" i="13" s="1"/>
  <c r="D16" i="13" a="1"/>
  <c r="D16" i="13" s="1"/>
  <c r="E16" i="13" s="1"/>
  <c r="D64" i="13" a="1"/>
  <c r="D64" i="13" s="1"/>
  <c r="E64" i="13" s="1"/>
  <c r="C84" i="13"/>
  <c r="D56" i="13" a="1"/>
  <c r="D56" i="13" s="1"/>
  <c r="E56" i="13" s="1"/>
  <c r="D22" i="13" a="1"/>
  <c r="D22" i="13" s="1"/>
  <c r="E22" i="13" s="1"/>
  <c r="D18" i="13" a="1"/>
  <c r="D18" i="13" s="1"/>
  <c r="E18" i="13" s="1"/>
  <c r="D53" i="13" a="1"/>
  <c r="D53" i="13" s="1"/>
  <c r="E53" i="13" s="1"/>
  <c r="D55" i="13" a="1"/>
  <c r="D55" i="13" s="1"/>
  <c r="E55" i="13" s="1"/>
  <c r="D77" i="13" a="1"/>
  <c r="D77" i="13" s="1"/>
  <c r="E77" i="13" s="1"/>
  <c r="D58" i="13" a="1"/>
  <c r="D58" i="13" s="1"/>
  <c r="E58" i="13" s="1"/>
  <c r="D72" i="13" a="1"/>
  <c r="D72" i="13" s="1"/>
  <c r="E72" i="13" s="1"/>
  <c r="D23" i="13" a="1"/>
  <c r="D23" i="13" s="1"/>
  <c r="E23" i="13" s="1"/>
  <c r="D79" i="13" a="1"/>
  <c r="D79" i="13" s="1"/>
  <c r="E79" i="13" s="1"/>
  <c r="D17" i="13" a="1"/>
  <c r="D17" i="13" s="1"/>
  <c r="E17" i="13" s="1"/>
  <c r="D24" i="13" a="1"/>
  <c r="D24" i="13" s="1"/>
  <c r="E24" i="13" s="1"/>
  <c r="D81" i="13" a="1"/>
  <c r="D81" i="13" s="1"/>
  <c r="E81" i="13" s="1"/>
  <c r="D57" i="13" a="1"/>
  <c r="D57" i="13" s="1"/>
  <c r="E57" i="13" s="1"/>
  <c r="D20" i="13" a="1"/>
  <c r="D20" i="13" s="1"/>
  <c r="E20" i="13" s="1"/>
  <c r="D76" i="13" a="1"/>
  <c r="D76" i="13" s="1"/>
  <c r="E76" i="13" s="1"/>
  <c r="D12" i="13" a="1"/>
  <c r="D12" i="13" s="1"/>
  <c r="D71" i="13" a="1"/>
  <c r="D71" i="13" s="1"/>
  <c r="E71" i="13" s="1"/>
  <c r="D63" i="13" a="1"/>
  <c r="D63" i="13" s="1"/>
  <c r="E63" i="13" s="1"/>
  <c r="D52" i="13" a="1"/>
  <c r="D52" i="13" s="1"/>
  <c r="E52" i="13" s="1"/>
  <c r="D66" i="13" a="1"/>
  <c r="D66" i="13" s="1"/>
  <c r="E66" i="13" s="1"/>
  <c r="D54" i="13" a="1"/>
  <c r="D54" i="13" s="1"/>
  <c r="E54" i="13" s="1"/>
  <c r="D19" i="13" a="1"/>
  <c r="D19" i="13" s="1"/>
  <c r="E19" i="13" s="1"/>
  <c r="D78" i="13" a="1"/>
  <c r="D78" i="13" s="1"/>
  <c r="E78" i="13" s="1"/>
  <c r="D15" i="13" a="1"/>
  <c r="D15" i="13" s="1"/>
  <c r="E15" i="13" s="1"/>
  <c r="D48" i="13" a="1"/>
  <c r="D48" i="13" s="1"/>
  <c r="E48" i="13" s="1"/>
  <c r="D67" i="13" a="1"/>
  <c r="D67" i="13" s="1"/>
  <c r="E67" i="13" s="1"/>
  <c r="D21" i="13" a="1"/>
  <c r="D21" i="13" s="1"/>
  <c r="E21" i="13" s="1"/>
  <c r="D70" i="13" a="1"/>
  <c r="D70" i="13" s="1"/>
  <c r="E70" i="13" s="1"/>
  <c r="D13" i="13" a="1"/>
  <c r="D13" i="13" s="1"/>
  <c r="E13" i="13" s="1"/>
  <c r="D49" i="13" a="1"/>
  <c r="D49" i="13" s="1"/>
  <c r="E49" i="13" s="1"/>
  <c r="D69" i="13" a="1"/>
  <c r="D69" i="13" s="1"/>
  <c r="E69" i="13" s="1"/>
  <c r="D75" i="13" a="1"/>
  <c r="D75" i="13" s="1"/>
  <c r="E75" i="13" s="1"/>
  <c r="D65" i="13" a="1"/>
  <c r="D65" i="13" s="1"/>
  <c r="E65" i="13" s="1"/>
  <c r="D14" i="13" a="1"/>
  <c r="D14" i="13" s="1"/>
  <c r="E14" i="13" s="1"/>
  <c r="D80" i="13" a="1"/>
  <c r="D80" i="13" s="1"/>
  <c r="E80" i="13" s="1"/>
  <c r="D62" i="13" a="1"/>
  <c r="D62" i="13" s="1"/>
  <c r="E62" i="13" s="1"/>
  <c r="D83" i="13" a="1"/>
  <c r="D83" i="13" s="1"/>
  <c r="E83" i="13" s="1"/>
  <c r="BL84" i="27" l="1"/>
  <c r="BO84" i="27"/>
  <c r="BM84" i="27"/>
  <c r="BN84" i="27"/>
  <c r="BK84" i="27"/>
  <c r="AV84" i="27"/>
  <c r="AS84" i="27"/>
  <c r="AU84" i="27"/>
  <c r="AW84" i="27"/>
  <c r="AO84" i="27"/>
  <c r="AM84" i="27"/>
  <c r="AP84" i="27"/>
  <c r="AJ84" i="27"/>
  <c r="AW12" i="13"/>
  <c r="AV84" i="13"/>
  <c r="AW84" i="13" s="1"/>
  <c r="AG84" i="27"/>
  <c r="AK12" i="13"/>
  <c r="AJ84" i="13"/>
  <c r="AK84" i="13" s="1"/>
  <c r="AK84" i="27"/>
  <c r="BF84" i="27"/>
  <c r="AC12" i="13"/>
  <c r="AB84" i="13"/>
  <c r="AC84" i="13" s="1"/>
  <c r="BI84" i="27"/>
  <c r="BA84" i="27"/>
  <c r="AZ84" i="27"/>
  <c r="AH84" i="27"/>
  <c r="AG12" i="13"/>
  <c r="AF84" i="13"/>
  <c r="AG84" i="13" s="1"/>
  <c r="BG84" i="27"/>
  <c r="AY84" i="27"/>
  <c r="AN84" i="27"/>
  <c r="BH84" i="27"/>
  <c r="BE84" i="27"/>
  <c r="BC84" i="27"/>
  <c r="AO12" i="13"/>
  <c r="AN84" i="13"/>
  <c r="AO84" i="13" s="1"/>
  <c r="AT84" i="27"/>
  <c r="AI84" i="27"/>
  <c r="Y12" i="13"/>
  <c r="X84" i="13"/>
  <c r="Y84" i="13" s="1"/>
  <c r="AQ84" i="27"/>
  <c r="AS12" i="13"/>
  <c r="AR84" i="13"/>
  <c r="AS84" i="13" s="1"/>
  <c r="BB84" i="27"/>
  <c r="D84" i="27"/>
  <c r="G84" i="27"/>
  <c r="C84" i="27"/>
  <c r="E84" i="27"/>
  <c r="F84" i="27"/>
  <c r="E12" i="13"/>
  <c r="D84" i="13"/>
  <c r="E84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<sst xmlns="http://schemas.openxmlformats.org/spreadsheetml/2006/main" count="122583" uniqueCount="19056">
  <si>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</si>
  <si>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</si>
  <si>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</si>
  <si>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</si>
  <si>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</si>
  <si>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</si>
  <si>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</si>
  <si>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</si>
  <si>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</si>
  <si>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</si>
  <si>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</si>
  <si>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</si>
  <si>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</si>
  <si>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</si>
  <si>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</si>
  <si>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</si>
  <si>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Total</t>
  </si>
  <si>
    <t>From</t>
  </si>
  <si>
    <t>To</t>
  </si>
  <si>
    <t>Time</t>
  </si>
  <si>
    <t>REG</t>
  </si>
  <si>
    <t>CLASS</t>
  </si>
  <si>
    <t>SITE IN</t>
  </si>
  <si>
    <t>TIME IN</t>
  </si>
  <si>
    <t>TIMEBIN</t>
  </si>
  <si>
    <t>SITE OUT</t>
  </si>
  <si>
    <t>TIME OUT</t>
  </si>
  <si>
    <t>JOURNEY TIME</t>
  </si>
  <si>
    <t>SITE</t>
  </si>
  <si>
    <t>TIME</t>
  </si>
  <si>
    <t>JOURNEY</t>
  </si>
  <si>
    <t>Produced by Streetwise Services Ltd.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</si>
  <si>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</si>
  <si>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</si>
  <si>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</si>
  <si>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</si>
  <si>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</si>
  <si>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</si>
  <si>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</si>
  <si>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</si>
  <si>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</si>
  <si>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</si>
  <si>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</si>
  <si>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</si>
  <si>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</si>
  <si>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</si>
  <si>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</si>
  <si>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</si>
  <si>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</si>
  <si>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</si>
  <si>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</si>
  <si>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</si>
  <si>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</si>
  <si>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</si>
  <si>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</si>
  <si>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</si>
  <si>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</si>
  <si>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</si>
  <si>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</si>
  <si>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</si>
  <si>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</si>
  <si>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</si>
  <si>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</si>
  <si>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</si>
  <si>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Locations</t>
  </si>
  <si>
    <t>TO --&gt;</t>
  </si>
  <si>
    <t>FROM ↓</t>
  </si>
  <si>
    <t>Job number:</t>
  </si>
  <si>
    <t>Job name:</t>
  </si>
  <si>
    <t>Date:</t>
  </si>
  <si>
    <t>Start time:</t>
  </si>
  <si>
    <t>End time:</t>
  </si>
  <si>
    <t>End time (2):</t>
  </si>
  <si>
    <t>Start time (2):</t>
  </si>
  <si>
    <t>Start time (3):</t>
  </si>
  <si>
    <t>End time(3):</t>
  </si>
  <si>
    <t>Times</t>
  </si>
  <si>
    <t>Start1</t>
  </si>
  <si>
    <t>Start2</t>
  </si>
  <si>
    <t>Start3</t>
  </si>
  <si>
    <t>Locations from Data</t>
  </si>
  <si>
    <t>Map Link:</t>
  </si>
  <si>
    <t>From Sites</t>
  </si>
  <si>
    <t>To Sites</t>
  </si>
  <si>
    <t>Session</t>
  </si>
  <si>
    <t>LX68BNE</t>
  </si>
  <si>
    <t>KX10DYF</t>
  </si>
  <si>
    <t>DS58GRX</t>
  </si>
  <si>
    <t>BN08APU</t>
  </si>
  <si>
    <t>CU17RZT</t>
  </si>
  <si>
    <t>CE14MYB</t>
  </si>
  <si>
    <t>KY67MHJ</t>
  </si>
  <si>
    <t>BV60NCF</t>
  </si>
  <si>
    <t>FB51MJB</t>
  </si>
  <si>
    <t>FH16WVN</t>
  </si>
  <si>
    <t>BG18WXE</t>
  </si>
  <si>
    <t>AK62YFE</t>
  </si>
  <si>
    <t>FV64OFU</t>
  </si>
  <si>
    <t>YT69TLJ</t>
  </si>
  <si>
    <t>FL67ULO</t>
  </si>
  <si>
    <t>DS70WTU</t>
  </si>
  <si>
    <t>B2GTP</t>
  </si>
  <si>
    <t>VU19ZHA</t>
  </si>
  <si>
    <t>BP65YFY</t>
  </si>
  <si>
    <t>CP17XKM</t>
  </si>
  <si>
    <t>FH16WWE</t>
  </si>
  <si>
    <t>WR56CXX</t>
  </si>
  <si>
    <t>BJ07LJK</t>
  </si>
  <si>
    <t>CP54OFU</t>
  </si>
  <si>
    <t>DN21GXV</t>
  </si>
  <si>
    <t>YD04NKU</t>
  </si>
  <si>
    <t>DK66AUT</t>
  </si>
  <si>
    <t>DX68KNM</t>
  </si>
  <si>
    <t>DL15MWZ</t>
  </si>
  <si>
    <t>LT65NUY</t>
  </si>
  <si>
    <t>VN19KVE</t>
  </si>
  <si>
    <t>BJ61HSO</t>
  </si>
  <si>
    <t>LT13YZH</t>
  </si>
  <si>
    <t>HY18LXO</t>
  </si>
  <si>
    <t>DP17BRZ</t>
  </si>
  <si>
    <t>V2SHM</t>
  </si>
  <si>
    <t>MM65HKT</t>
  </si>
  <si>
    <t>JF04CAZ</t>
  </si>
  <si>
    <t>JL08TRL</t>
  </si>
  <si>
    <t>DL12NZW</t>
  </si>
  <si>
    <t>Y519RNT</t>
  </si>
  <si>
    <t>BU05FGZ</t>
  </si>
  <si>
    <t>DS16GEY</t>
  </si>
  <si>
    <t>K14GNR</t>
  </si>
  <si>
    <t>DS70DVZ</t>
  </si>
  <si>
    <t>DN18MFA</t>
  </si>
  <si>
    <t>DY19OKR</t>
  </si>
  <si>
    <t>NY04VMR</t>
  </si>
  <si>
    <t>BV70CTO</t>
  </si>
  <si>
    <t>MA66FPO</t>
  </si>
  <si>
    <t>MV05MYW</t>
  </si>
  <si>
    <t>CU62CXD</t>
  </si>
  <si>
    <t>LG12ZWU</t>
  </si>
  <si>
    <t>BU54DFO</t>
  </si>
  <si>
    <t>EG04BOO</t>
  </si>
  <si>
    <t>R11VCR</t>
  </si>
  <si>
    <t>HT14FJY</t>
  </si>
  <si>
    <t>HW06APV</t>
  </si>
  <si>
    <t>DX67VHV</t>
  </si>
  <si>
    <t>DP69JYY</t>
  </si>
  <si>
    <t>PY14EGV</t>
  </si>
  <si>
    <t>FG55JKO</t>
  </si>
  <si>
    <t>DL66KNE</t>
  </si>
  <si>
    <t>EK20WPM</t>
  </si>
  <si>
    <t>X592LCY</t>
  </si>
  <si>
    <t>SJ69DXP</t>
  </si>
  <si>
    <t>FE67ACX</t>
  </si>
  <si>
    <t>DY16WML</t>
  </si>
  <si>
    <t>DX67VNV</t>
  </si>
  <si>
    <t>CP55BOS</t>
  </si>
  <si>
    <t>MD17URG</t>
  </si>
  <si>
    <t>VE61GKF</t>
  </si>
  <si>
    <t>CN17UEE</t>
  </si>
  <si>
    <t>FG57KLK</t>
  </si>
  <si>
    <t>CN63CHK</t>
  </si>
  <si>
    <t>FE12WPW</t>
  </si>
  <si>
    <t>ML08EPP</t>
  </si>
  <si>
    <t>MJ03WKR</t>
  </si>
  <si>
    <t>YE18YVX</t>
  </si>
  <si>
    <t>YY12LWN</t>
  </si>
  <si>
    <t>MT19JYX</t>
  </si>
  <si>
    <t>VA12JCO</t>
  </si>
  <si>
    <t>DN70ZSR</t>
  </si>
  <si>
    <t>SG58WKD</t>
  </si>
  <si>
    <t>DS64ZKF</t>
  </si>
  <si>
    <t>VX18PTU</t>
  </si>
  <si>
    <t>MA06OTX</t>
  </si>
  <si>
    <t>BV62KTP</t>
  </si>
  <si>
    <t>VK68RGX</t>
  </si>
  <si>
    <t>DS66XGW</t>
  </si>
  <si>
    <t>DE55LUL</t>
  </si>
  <si>
    <t>OIL414</t>
  </si>
  <si>
    <t>WU67FZV</t>
  </si>
  <si>
    <t>BG70CDE</t>
  </si>
  <si>
    <t>DU20FZE</t>
  </si>
  <si>
    <t>BP19BZU</t>
  </si>
  <si>
    <t>DX67VHR</t>
  </si>
  <si>
    <t>MJ20FJZ</t>
  </si>
  <si>
    <t>BN59OVW</t>
  </si>
  <si>
    <t>FG12YGX</t>
  </si>
  <si>
    <t>DX70RXF</t>
  </si>
  <si>
    <t>VU53LHB</t>
  </si>
  <si>
    <t>NJ60YLE</t>
  </si>
  <si>
    <t>MV11UJO</t>
  </si>
  <si>
    <t>PO63FBY</t>
  </si>
  <si>
    <t>MA69FCX</t>
  </si>
  <si>
    <t>DP21PKD</t>
  </si>
  <si>
    <t>MD15YSV</t>
  </si>
  <si>
    <t>DU07HCN</t>
  </si>
  <si>
    <t>DL65TYU</t>
  </si>
  <si>
    <t>BP06HDZ</t>
  </si>
  <si>
    <t>VEZ1119</t>
  </si>
  <si>
    <t>DN65CYL</t>
  </si>
  <si>
    <t>DS59RVL</t>
  </si>
  <si>
    <t>SA51JET</t>
  </si>
  <si>
    <t>LC70LJY</t>
  </si>
  <si>
    <t>YK16HDH</t>
  </si>
  <si>
    <t>C7NAR</t>
  </si>
  <si>
    <t>WU12WFX</t>
  </si>
  <si>
    <t>RI00NAW</t>
  </si>
  <si>
    <t>FP61HTF</t>
  </si>
  <si>
    <t>DV18FUB</t>
  </si>
  <si>
    <t>VT19XYK</t>
  </si>
  <si>
    <t>DV64BFZ</t>
  </si>
  <si>
    <t>BG09HNZ</t>
  </si>
  <si>
    <t>EK18XWF</t>
  </si>
  <si>
    <t>DN66NTJ</t>
  </si>
  <si>
    <t>CV54FVR</t>
  </si>
  <si>
    <t>DU58EWO</t>
  </si>
  <si>
    <t>BF67ZGS</t>
  </si>
  <si>
    <t>DT18YHZ</t>
  </si>
  <si>
    <t>YH55NYN</t>
  </si>
  <si>
    <t>EJ56NHD</t>
  </si>
  <si>
    <t>NG52SVJ</t>
  </si>
  <si>
    <t>T4HFP</t>
  </si>
  <si>
    <t>DV61ULK</t>
  </si>
  <si>
    <t>DS20PZA</t>
  </si>
  <si>
    <t>DX67VRG</t>
  </si>
  <si>
    <t>FG11JYX</t>
  </si>
  <si>
    <t>P9WOD</t>
  </si>
  <si>
    <t>DT68FAA</t>
  </si>
  <si>
    <t>PE54ZKZ</t>
  </si>
  <si>
    <t>BX13KXH</t>
  </si>
  <si>
    <t>YL07SCV</t>
  </si>
  <si>
    <t>DN57CWG</t>
  </si>
  <si>
    <t>AJ03CPJ</t>
  </si>
  <si>
    <t>DT18LCK</t>
  </si>
  <si>
    <t>DA61EKH</t>
  </si>
  <si>
    <t>DG08KKS</t>
  </si>
  <si>
    <t>CX16OVV</t>
  </si>
  <si>
    <t>A6LLA</t>
  </si>
  <si>
    <t>CU20XME</t>
  </si>
  <si>
    <t>CV20MGE</t>
  </si>
  <si>
    <t>YF55KHO</t>
  </si>
  <si>
    <t>KX14MKV</t>
  </si>
  <si>
    <t>FA21NSE</t>
  </si>
  <si>
    <t>DL64EUC</t>
  </si>
  <si>
    <t>BG16KXT</t>
  </si>
  <si>
    <t>VA16OLO</t>
  </si>
  <si>
    <t>CV16CHH</t>
  </si>
  <si>
    <t>KAZ9087</t>
  </si>
  <si>
    <t>YO15TOH</t>
  </si>
  <si>
    <t>NL57XGX</t>
  </si>
  <si>
    <t>S27SPW</t>
  </si>
  <si>
    <t>MW63GHO</t>
  </si>
  <si>
    <t>BD65XAA</t>
  </si>
  <si>
    <t>YK08VMT</t>
  </si>
  <si>
    <t>DU65DYG</t>
  </si>
  <si>
    <t>DS64NUH</t>
  </si>
  <si>
    <t>NT04CXG</t>
  </si>
  <si>
    <t>NX16RNA</t>
  </si>
  <si>
    <t>P10HPR</t>
  </si>
  <si>
    <t>DG08TUU</t>
  </si>
  <si>
    <t>DN12FZL</t>
  </si>
  <si>
    <t>MT63CEO</t>
  </si>
  <si>
    <t>DS17EXK</t>
  </si>
  <si>
    <t>WP64EFA</t>
  </si>
  <si>
    <t>MA56GZT</t>
  </si>
  <si>
    <t>AK15SUA</t>
  </si>
  <si>
    <t>Y933HAB</t>
  </si>
  <si>
    <t>S15AYL</t>
  </si>
  <si>
    <t>DX19HKY</t>
  </si>
  <si>
    <t>BN19VEB</t>
  </si>
  <si>
    <t>EA66BFK</t>
  </si>
  <si>
    <t>DF13XJD</t>
  </si>
  <si>
    <t>VA64VDJ</t>
  </si>
  <si>
    <t>DS58GLK</t>
  </si>
  <si>
    <t>DU15EAE</t>
  </si>
  <si>
    <t>DU17GHA</t>
  </si>
  <si>
    <t>CF08FFE</t>
  </si>
  <si>
    <t>DK06ZXF</t>
  </si>
  <si>
    <t>SL66JZO</t>
  </si>
  <si>
    <t>BD18XSU</t>
  </si>
  <si>
    <t>YN16UNK</t>
  </si>
  <si>
    <t>BU04GUX</t>
  </si>
  <si>
    <t>DV06PLJ</t>
  </si>
  <si>
    <t>DS17GFA</t>
  </si>
  <si>
    <t>OY57XTR</t>
  </si>
  <si>
    <t>YX10VEY</t>
  </si>
  <si>
    <t>RX68YHS</t>
  </si>
  <si>
    <t>DU15ZCJ</t>
  </si>
  <si>
    <t>GM19FYR</t>
  </si>
  <si>
    <t>AK67YVP</t>
  </si>
  <si>
    <t>MK67NPY</t>
  </si>
  <si>
    <t>AG09WCR</t>
  </si>
  <si>
    <t>VN57ZBO</t>
  </si>
  <si>
    <t>DX51BRV</t>
  </si>
  <si>
    <t>DU60LBV</t>
  </si>
  <si>
    <t>WP68WWS</t>
  </si>
  <si>
    <t>PN21FNP</t>
  </si>
  <si>
    <t>FJ17KGP</t>
  </si>
  <si>
    <t>KT69HVU</t>
  </si>
  <si>
    <t>DP19XFY</t>
  </si>
  <si>
    <t>DG20YNF</t>
  </si>
  <si>
    <t>TE04ERN</t>
  </si>
  <si>
    <t>NU21UOW</t>
  </si>
  <si>
    <t>DP68LCE</t>
  </si>
  <si>
    <t>DN67YWG</t>
  </si>
  <si>
    <t>G3CVL</t>
  </si>
  <si>
    <t>BB08MTB</t>
  </si>
  <si>
    <t>DX65HNR</t>
  </si>
  <si>
    <t>X50WMM</t>
  </si>
  <si>
    <t>WP17ZSW</t>
  </si>
  <si>
    <t>KA05WZY</t>
  </si>
  <si>
    <t>JI00DJM</t>
  </si>
  <si>
    <t>LG69BVC</t>
  </si>
  <si>
    <t>M9PLX</t>
  </si>
  <si>
    <t>YT19EBX</t>
  </si>
  <si>
    <t>DY63OML</t>
  </si>
  <si>
    <t>DE54AYM</t>
  </si>
  <si>
    <t>CU62ACF</t>
  </si>
  <si>
    <t>BF65NXH</t>
  </si>
  <si>
    <t>R30BBV</t>
  </si>
  <si>
    <t>R66BCM</t>
  </si>
  <si>
    <t>YB53EKU</t>
  </si>
  <si>
    <t>V55RJJ</t>
  </si>
  <si>
    <t>BP16HKA</t>
  </si>
  <si>
    <t>MT21YNF</t>
  </si>
  <si>
    <t>MW70NSZ</t>
  </si>
  <si>
    <t>LD58HYH</t>
  </si>
  <si>
    <t>KE65LNH</t>
  </si>
  <si>
    <t>OY67OWW</t>
  </si>
  <si>
    <t>V13CWD</t>
  </si>
  <si>
    <t>MF16GZM</t>
  </si>
  <si>
    <t>CE14XYR</t>
  </si>
  <si>
    <t>HY65UPW</t>
  </si>
  <si>
    <t>LN21PWU</t>
  </si>
  <si>
    <t>LL66WLA</t>
  </si>
  <si>
    <t>HN21ZDW</t>
  </si>
  <si>
    <t>BK15FLC</t>
  </si>
  <si>
    <t>V588JAW</t>
  </si>
  <si>
    <t>DU20SSV</t>
  </si>
  <si>
    <t>DF59VPN</t>
  </si>
  <si>
    <t>S20MYO</t>
  </si>
  <si>
    <t>WJ57ZYZ</t>
  </si>
  <si>
    <t>GF57TLX</t>
  </si>
  <si>
    <t>VK15OJF</t>
  </si>
  <si>
    <t>VA10KPY</t>
  </si>
  <si>
    <t>FJ16YYN</t>
  </si>
  <si>
    <t>LJ57EEO</t>
  </si>
  <si>
    <t>FT13BBZ</t>
  </si>
  <si>
    <t>PN20EVJ</t>
  </si>
  <si>
    <t>DU69UNW</t>
  </si>
  <si>
    <t>CE70VZX</t>
  </si>
  <si>
    <t>MJ21WZR</t>
  </si>
  <si>
    <t>BT70LJN</t>
  </si>
  <si>
    <t>SK66YDV</t>
  </si>
  <si>
    <t>POE52Y</t>
  </si>
  <si>
    <t>DS63NBZ</t>
  </si>
  <si>
    <t>DP18ZWZ</t>
  </si>
  <si>
    <t>DX70ULF</t>
  </si>
  <si>
    <t>GK68JXP</t>
  </si>
  <si>
    <t>FN17CLF</t>
  </si>
  <si>
    <t>RV69XZH</t>
  </si>
  <si>
    <t>BU14NCZ</t>
  </si>
  <si>
    <t>FY63XSN</t>
  </si>
  <si>
    <t>LX66LUL</t>
  </si>
  <si>
    <t>YJ63OHH</t>
  </si>
  <si>
    <t>WF06UNH</t>
  </si>
  <si>
    <t>NA17VYV</t>
  </si>
  <si>
    <t>ML15EOU</t>
  </si>
  <si>
    <t>SK19BFU</t>
  </si>
  <si>
    <t>LN17EWB</t>
  </si>
  <si>
    <t>CK17UPV</t>
  </si>
  <si>
    <t>DL18ORO</t>
  </si>
  <si>
    <t>BV53FMP</t>
  </si>
  <si>
    <t>DU56OYL</t>
  </si>
  <si>
    <t>HV61OXK</t>
  </si>
  <si>
    <t>HY21GGK</t>
  </si>
  <si>
    <t>X50LND</t>
  </si>
  <si>
    <t>DN18XLW</t>
  </si>
  <si>
    <t>VE65DVV</t>
  </si>
  <si>
    <t>DK63LNE</t>
  </si>
  <si>
    <t>DX67VHM</t>
  </si>
  <si>
    <t>YS19SXZ</t>
  </si>
  <si>
    <t>YY70DXA</t>
  </si>
  <si>
    <t>DU14EEH</t>
  </si>
  <si>
    <t>NL17FFM</t>
  </si>
  <si>
    <t>DX14YUB</t>
  </si>
  <si>
    <t>ML69EFF</t>
  </si>
  <si>
    <t>EL10DEY</t>
  </si>
  <si>
    <t>A9MLY</t>
  </si>
  <si>
    <t>DE21VJN</t>
  </si>
  <si>
    <t>KX13LFU</t>
  </si>
  <si>
    <t>YR69PBV</t>
  </si>
  <si>
    <t>E11NEX</t>
  </si>
  <si>
    <t>VU18JTY</t>
  </si>
  <si>
    <t>FN63HFH</t>
  </si>
  <si>
    <t>BG11PLX</t>
  </si>
  <si>
    <t>CY61JVH</t>
  </si>
  <si>
    <t>L999JRA</t>
  </si>
  <si>
    <t>DN68CRU</t>
  </si>
  <si>
    <t>ST57FYU</t>
  </si>
  <si>
    <t>OO20LCA</t>
  </si>
  <si>
    <t>HJ63FGG</t>
  </si>
  <si>
    <t>PFZ3602</t>
  </si>
  <si>
    <t>LL60YKY</t>
  </si>
  <si>
    <t>EY67JLV</t>
  </si>
  <si>
    <t>DX68WKO</t>
  </si>
  <si>
    <t>DK18HMX</t>
  </si>
  <si>
    <t>FD64UOY</t>
  </si>
  <si>
    <t>WU63NPF</t>
  </si>
  <si>
    <t>MT06XLM</t>
  </si>
  <si>
    <t>LP04HAG</t>
  </si>
  <si>
    <t>VX67LSD</t>
  </si>
  <si>
    <t>MW56LKA</t>
  </si>
  <si>
    <t>YD71WFO</t>
  </si>
  <si>
    <t>DS20OCR</t>
  </si>
  <si>
    <t>DN14XXG</t>
  </si>
  <si>
    <t>J600SPC</t>
  </si>
  <si>
    <t>BU19KJV</t>
  </si>
  <si>
    <t>PO11FVL</t>
  </si>
  <si>
    <t>YS19SXY</t>
  </si>
  <si>
    <t>VE66ODS</t>
  </si>
  <si>
    <t>BP65WRW</t>
  </si>
  <si>
    <t>MW56HHS</t>
  </si>
  <si>
    <t>SS68SJS</t>
  </si>
  <si>
    <t>Y342DNN</t>
  </si>
  <si>
    <t>KS17VHD</t>
  </si>
  <si>
    <t>YC18CBT</t>
  </si>
  <si>
    <t>DX19YZP</t>
  </si>
  <si>
    <t>J77NCC</t>
  </si>
  <si>
    <t>ML08VZG</t>
  </si>
  <si>
    <t>CF21FFD</t>
  </si>
  <si>
    <t>DK67DZP</t>
  </si>
  <si>
    <t>YR67DCO</t>
  </si>
  <si>
    <t>LX11YVT</t>
  </si>
  <si>
    <t>WP21FME</t>
  </si>
  <si>
    <t>DG55GHN</t>
  </si>
  <si>
    <t>EJ62JYF</t>
  </si>
  <si>
    <t>PK05ZNJ</t>
  </si>
  <si>
    <t>NU17ZKR</t>
  </si>
  <si>
    <t>KW18EFP</t>
  </si>
  <si>
    <t>DG16XWP</t>
  </si>
  <si>
    <t>N4NOE</t>
  </si>
  <si>
    <t>KV68HBX</t>
  </si>
  <si>
    <t>DV17KFU</t>
  </si>
  <si>
    <t>AC08RVY</t>
  </si>
  <si>
    <t>KW19VZA</t>
  </si>
  <si>
    <t>VF15LKA</t>
  </si>
  <si>
    <t>BJ19GEU</t>
  </si>
  <si>
    <t>CN19NXG</t>
  </si>
  <si>
    <t>DS12JUJ</t>
  </si>
  <si>
    <t>WP20LCE</t>
  </si>
  <si>
    <t>161KE4076</t>
  </si>
  <si>
    <t>R100PED</t>
  </si>
  <si>
    <t>VN70OSA</t>
  </si>
  <si>
    <t>BN11UYE</t>
  </si>
  <si>
    <t>VT55UKG</t>
  </si>
  <si>
    <t>DX19ZPP</t>
  </si>
  <si>
    <t>PN59UOG</t>
  </si>
  <si>
    <t>MK71ZHM</t>
  </si>
  <si>
    <t>RV62VST</t>
  </si>
  <si>
    <t>BN64LRY</t>
  </si>
  <si>
    <t>KJ56WDD</t>
  </si>
  <si>
    <t>PX17JYS</t>
  </si>
  <si>
    <t>H4KLF</t>
  </si>
  <si>
    <t>CV15UXH</t>
  </si>
  <si>
    <t>DX10HDJ</t>
  </si>
  <si>
    <t>NX60PNE</t>
  </si>
  <si>
    <t>N66JDS</t>
  </si>
  <si>
    <t>WJ12ZCL</t>
  </si>
  <si>
    <t>DY19LFR</t>
  </si>
  <si>
    <t>MX67WMV</t>
  </si>
  <si>
    <t>WD65WSE</t>
  </si>
  <si>
    <t>DM64MCC</t>
  </si>
  <si>
    <t>DN69FFD</t>
  </si>
  <si>
    <t>CP14DJF</t>
  </si>
  <si>
    <t>SN68UTL</t>
  </si>
  <si>
    <t>YY62DWN</t>
  </si>
  <si>
    <t>PO13AVK</t>
  </si>
  <si>
    <t>SM04CGM</t>
  </si>
  <si>
    <t>VU65ZPG</t>
  </si>
  <si>
    <t>LS18EZV</t>
  </si>
  <si>
    <t>KD54AWU</t>
  </si>
  <si>
    <t>EN62CVU</t>
  </si>
  <si>
    <t>DK17UFW</t>
  </si>
  <si>
    <t>YY18WAA</t>
  </si>
  <si>
    <t>YJ65EVV</t>
  </si>
  <si>
    <t>BU10LAU</t>
  </si>
  <si>
    <t>SN20LTK</t>
  </si>
  <si>
    <t>DK08KOH</t>
  </si>
  <si>
    <t>HD06GCU</t>
  </si>
  <si>
    <t>PK21RHU</t>
  </si>
  <si>
    <t>SF18KDO</t>
  </si>
  <si>
    <t>GL67VSO</t>
  </si>
  <si>
    <t>J15PDX</t>
  </si>
  <si>
    <t>GY66ZYJ</t>
  </si>
  <si>
    <t>DX19YNW</t>
  </si>
  <si>
    <t>MT13YFG</t>
  </si>
  <si>
    <t>DL21EDR</t>
  </si>
  <si>
    <t>SD14JJY</t>
  </si>
  <si>
    <t>HN16XNL</t>
  </si>
  <si>
    <t>HV64GWM</t>
  </si>
  <si>
    <t>VU66NGO</t>
  </si>
  <si>
    <t>PF13ENX</t>
  </si>
  <si>
    <t>HV15LMY</t>
  </si>
  <si>
    <t>KS20TBV</t>
  </si>
  <si>
    <t>CV67WLX</t>
  </si>
  <si>
    <t>P80OLS</t>
  </si>
  <si>
    <t>VU14XCD</t>
  </si>
  <si>
    <t>MD16URY</t>
  </si>
  <si>
    <t>CA67ADZ</t>
  </si>
  <si>
    <t>J315GMR</t>
  </si>
  <si>
    <t>WM21PFJ</t>
  </si>
  <si>
    <t>FV61RXH</t>
  </si>
  <si>
    <t>FG63VXZ</t>
  </si>
  <si>
    <t>MF65HXD</t>
  </si>
  <si>
    <t>SF13NPX</t>
  </si>
  <si>
    <t>N26NJJ</t>
  </si>
  <si>
    <t>SP51DCV</t>
  </si>
  <si>
    <t>DF19FOM</t>
  </si>
  <si>
    <t>YR55YPT</t>
  </si>
  <si>
    <t>DT18MXR</t>
  </si>
  <si>
    <t>M700DOX</t>
  </si>
  <si>
    <t>DX21UKF</t>
  </si>
  <si>
    <t>DV14XMO</t>
  </si>
  <si>
    <t>PY69FHV</t>
  </si>
  <si>
    <t>N700NJD</t>
  </si>
  <si>
    <t>PE04TZF</t>
  </si>
  <si>
    <t>DY69VJK</t>
  </si>
  <si>
    <t>LK64UKG</t>
  </si>
  <si>
    <t>YY04UHL</t>
  </si>
  <si>
    <t>DX18KFC</t>
  </si>
  <si>
    <t>DF59MEU</t>
  </si>
  <si>
    <t>VE12FLC</t>
  </si>
  <si>
    <t>VU12LBF</t>
  </si>
  <si>
    <t>DX67VMP</t>
  </si>
  <si>
    <t>S30MPC</t>
  </si>
  <si>
    <t>K100DTC</t>
  </si>
  <si>
    <t>DS17VOP</t>
  </si>
  <si>
    <t>CU70UKJ</t>
  </si>
  <si>
    <t>L50SO</t>
  </si>
  <si>
    <t>DV12XLZ</t>
  </si>
  <si>
    <t>DA09WBZ</t>
  </si>
  <si>
    <t>BK15WJO</t>
  </si>
  <si>
    <t>SG58AXC</t>
  </si>
  <si>
    <t>HX18LKK</t>
  </si>
  <si>
    <t>MA12NKD</t>
  </si>
  <si>
    <t>CX05ULP</t>
  </si>
  <si>
    <t>PL19ZSN</t>
  </si>
  <si>
    <t>FP70ULJ</t>
  </si>
  <si>
    <t>BW67NDX</t>
  </si>
  <si>
    <t>W15NDS</t>
  </si>
  <si>
    <t>FY07XPV</t>
  </si>
  <si>
    <t>CE61HTG</t>
  </si>
  <si>
    <t>FE13LHJ</t>
  </si>
  <si>
    <t>WN16FRJ</t>
  </si>
  <si>
    <t>AK17GYA</t>
  </si>
  <si>
    <t>DY67DSZ</t>
  </si>
  <si>
    <t>GF60WJC</t>
  </si>
  <si>
    <t>DV71PXD</t>
  </si>
  <si>
    <t>VO69OGV</t>
  </si>
  <si>
    <t>YP61DPF</t>
  </si>
  <si>
    <t>CV67ZRU</t>
  </si>
  <si>
    <t>LF18SNU</t>
  </si>
  <si>
    <t>ST08BEV</t>
  </si>
  <si>
    <t>DY66EUH</t>
  </si>
  <si>
    <t>WA17CKU</t>
  </si>
  <si>
    <t>MF20YGX</t>
  </si>
  <si>
    <t>BD62GRU</t>
  </si>
  <si>
    <t>LA19UNK</t>
  </si>
  <si>
    <t>M9MRP</t>
  </si>
  <si>
    <t>FN14UEB</t>
  </si>
  <si>
    <t>WV70MBX</t>
  </si>
  <si>
    <t>NU67OCF</t>
  </si>
  <si>
    <t>FP20UJF</t>
  </si>
  <si>
    <t>DL68SUF</t>
  </si>
  <si>
    <t>TU11FFS</t>
  </si>
  <si>
    <t>LB04GAS</t>
  </si>
  <si>
    <t>DY19AWF</t>
  </si>
  <si>
    <t>CY19OPR</t>
  </si>
  <si>
    <t>YR62KWE</t>
  </si>
  <si>
    <t>DK54ZSV</t>
  </si>
  <si>
    <t>VK09TBZ</t>
  </si>
  <si>
    <t>K8JNN</t>
  </si>
  <si>
    <t>DA10NJK</t>
  </si>
  <si>
    <t>KV07VMT</t>
  </si>
  <si>
    <t>CT17AXS</t>
  </si>
  <si>
    <t>DN09PKF</t>
  </si>
  <si>
    <t>BV13PPK</t>
  </si>
  <si>
    <t>EK17OZJ</t>
  </si>
  <si>
    <t>ERZ7357</t>
  </si>
  <si>
    <t>DS13UFM</t>
  </si>
  <si>
    <t>WM16XSN</t>
  </si>
  <si>
    <t>R400JRS</t>
  </si>
  <si>
    <t>EF61LDC</t>
  </si>
  <si>
    <t>NG65FAJ</t>
  </si>
  <si>
    <t>DU12OXE</t>
  </si>
  <si>
    <t>CN14KUG</t>
  </si>
  <si>
    <t>DL16MJJ</t>
  </si>
  <si>
    <t>DG07NWP</t>
  </si>
  <si>
    <t>PF10MLO</t>
  </si>
  <si>
    <t>BX07OFV</t>
  </si>
  <si>
    <t>MD19EVB</t>
  </si>
  <si>
    <t>PK17FGO</t>
  </si>
  <si>
    <t>J33RBM</t>
  </si>
  <si>
    <t>G5SUK</t>
  </si>
  <si>
    <t>DV15DNU</t>
  </si>
  <si>
    <t>HX18KJU</t>
  </si>
  <si>
    <t>OV21WCZ</t>
  </si>
  <si>
    <t>NA65FYU</t>
  </si>
  <si>
    <t>VX19XHK</t>
  </si>
  <si>
    <t>NG61XTM</t>
  </si>
  <si>
    <t>BN12LZR</t>
  </si>
  <si>
    <t>DT69AHP</t>
  </si>
  <si>
    <t>BP70EXC</t>
  </si>
  <si>
    <t>JEP202</t>
  </si>
  <si>
    <t>BF61XKY</t>
  </si>
  <si>
    <t>YF70PUA</t>
  </si>
  <si>
    <t>DN19UJX</t>
  </si>
  <si>
    <t>DS16VAX</t>
  </si>
  <si>
    <t>MC56BCF</t>
  </si>
  <si>
    <t>KM67WNH</t>
  </si>
  <si>
    <t>GL64UHY</t>
  </si>
  <si>
    <t>E6WRB</t>
  </si>
  <si>
    <t>FN69HWG</t>
  </si>
  <si>
    <t>FJ14ZSW</t>
  </si>
  <si>
    <t>DP69FGA</t>
  </si>
  <si>
    <t>CX16BCE</t>
  </si>
  <si>
    <t>DY12ESU</t>
  </si>
  <si>
    <t>MK61YBS</t>
  </si>
  <si>
    <t>WJ64CBF</t>
  </si>
  <si>
    <t>WV70RVK</t>
  </si>
  <si>
    <t>GJ56ZWR</t>
  </si>
  <si>
    <t>RF21NMX</t>
  </si>
  <si>
    <t>FN19EYV</t>
  </si>
  <si>
    <t>DA65HWL</t>
  </si>
  <si>
    <t>BD11EYG</t>
  </si>
  <si>
    <t>YR07TWE</t>
  </si>
  <si>
    <t>EA56AHJ</t>
  </si>
  <si>
    <t>DV09DUA</t>
  </si>
  <si>
    <t>WD65TXX</t>
  </si>
  <si>
    <t>YH17FKZ</t>
  </si>
  <si>
    <t>FN69BUW</t>
  </si>
  <si>
    <t>GV16LGF</t>
  </si>
  <si>
    <t>VN02HZW</t>
  </si>
  <si>
    <t>FV69JYJ</t>
  </si>
  <si>
    <t>PE14FRJ</t>
  </si>
  <si>
    <t>SM09JXW</t>
  </si>
  <si>
    <t>VK70VJG</t>
  </si>
  <si>
    <t>X313YRE</t>
  </si>
  <si>
    <t>YM18GXK</t>
  </si>
  <si>
    <t>MA10DNN</t>
  </si>
  <si>
    <t>CN04XMP</t>
  </si>
  <si>
    <t>FD06OJK</t>
  </si>
  <si>
    <t>VE64AEN</t>
  </si>
  <si>
    <t>DT15HMG</t>
  </si>
  <si>
    <t>DY16KYH</t>
  </si>
  <si>
    <t>G2RTW</t>
  </si>
  <si>
    <t>DP13GDO</t>
  </si>
  <si>
    <t>R24YAW</t>
  </si>
  <si>
    <t>YR15HKW</t>
  </si>
  <si>
    <t>AV61NPZ</t>
  </si>
  <si>
    <t>DV17DCX</t>
  </si>
  <si>
    <t>EN61EHK</t>
  </si>
  <si>
    <t>SH18XMV</t>
  </si>
  <si>
    <t>GC15FUB</t>
  </si>
  <si>
    <t>DV70EUO</t>
  </si>
  <si>
    <t>WR20KGN</t>
  </si>
  <si>
    <t>DV08EXM</t>
  </si>
  <si>
    <t>VE68WGD</t>
  </si>
  <si>
    <t>BG57LLZ</t>
  </si>
  <si>
    <t>MA17JBE</t>
  </si>
  <si>
    <t>KN21LJF</t>
  </si>
  <si>
    <t>YD13FXE</t>
  </si>
  <si>
    <t>PK59RVC</t>
  </si>
  <si>
    <t>DV66OFL</t>
  </si>
  <si>
    <t>DE11VFN</t>
  </si>
  <si>
    <t>MK18KLA</t>
  </si>
  <si>
    <t>WM16NND</t>
  </si>
  <si>
    <t>BG20MVL</t>
  </si>
  <si>
    <t>DY66JRV</t>
  </si>
  <si>
    <t>DP19VPJ</t>
  </si>
  <si>
    <t>VX71CFE</t>
  </si>
  <si>
    <t>DV65OGZ</t>
  </si>
  <si>
    <t>K2JCT</t>
  </si>
  <si>
    <t>NG57WJX</t>
  </si>
  <si>
    <t>T40KEY</t>
  </si>
  <si>
    <t>DX71XKC</t>
  </si>
  <si>
    <t>DU20UKC</t>
  </si>
  <si>
    <t>HY57UHN</t>
  </si>
  <si>
    <t>WIL8686</t>
  </si>
  <si>
    <t>VE21JBO</t>
  </si>
  <si>
    <t>KP58AEC</t>
  </si>
  <si>
    <t>WX13SNF</t>
  </si>
  <si>
    <t>DV64ZRK</t>
  </si>
  <si>
    <t>DE69XNB</t>
  </si>
  <si>
    <t>NX63EKV</t>
  </si>
  <si>
    <t>VU63KXP</t>
  </si>
  <si>
    <t>SM69GJY</t>
  </si>
  <si>
    <t>W8PYE</t>
  </si>
  <si>
    <t>BT07RYV</t>
  </si>
  <si>
    <t>FL69JWC</t>
  </si>
  <si>
    <t>FY68HZN</t>
  </si>
  <si>
    <t>E410JAN</t>
  </si>
  <si>
    <t>MC16EJZ</t>
  </si>
  <si>
    <t>GU61NHP</t>
  </si>
  <si>
    <t>BU52JXL</t>
  </si>
  <si>
    <t>GX57FEG</t>
  </si>
  <si>
    <t>KV15GBX</t>
  </si>
  <si>
    <t>VE62KSZ</t>
  </si>
  <si>
    <t>BN67HKJ</t>
  </si>
  <si>
    <t>DT19CVE</t>
  </si>
  <si>
    <t>DS21LGL</t>
  </si>
  <si>
    <t>DY69YAU</t>
  </si>
  <si>
    <t>FY60ANP</t>
  </si>
  <si>
    <t>OY14ECV</t>
  </si>
  <si>
    <t>DN63DXS</t>
  </si>
  <si>
    <t>SA16SYG</t>
  </si>
  <si>
    <t>PK16CAX</t>
  </si>
  <si>
    <t>VO17WTJ</t>
  </si>
  <si>
    <t>GK17KGZ</t>
  </si>
  <si>
    <t>GN57LTU</t>
  </si>
  <si>
    <t>VU16TXY</t>
  </si>
  <si>
    <t>SB13TGK</t>
  </si>
  <si>
    <t>BT68CHG</t>
  </si>
  <si>
    <t>GU65ZDV</t>
  </si>
  <si>
    <t>VO09POA</t>
  </si>
  <si>
    <t>YT55EPC</t>
  </si>
  <si>
    <t>FA18DXL</t>
  </si>
  <si>
    <t>DV12KPA</t>
  </si>
  <si>
    <t>BW16RSO</t>
  </si>
  <si>
    <t>DS18SVV</t>
  </si>
  <si>
    <t>DL14PVV</t>
  </si>
  <si>
    <t>BV57TGO</t>
  </si>
  <si>
    <t>YE06ACX</t>
  </si>
  <si>
    <t>KV69XPC</t>
  </si>
  <si>
    <t>OU15VZH</t>
  </si>
  <si>
    <t>MF19JSY</t>
  </si>
  <si>
    <t>VA54FGG</t>
  </si>
  <si>
    <t>DY59ODR</t>
  </si>
  <si>
    <t>DO03DOW</t>
  </si>
  <si>
    <t>RV64ZYG</t>
  </si>
  <si>
    <t>NT03CZY</t>
  </si>
  <si>
    <t>CP13AGY</t>
  </si>
  <si>
    <t>KR63OVG</t>
  </si>
  <si>
    <t>DX10HYR</t>
  </si>
  <si>
    <t>HP12HEL</t>
  </si>
  <si>
    <t>DV21XSX</t>
  </si>
  <si>
    <t>BL67KCY</t>
  </si>
  <si>
    <t>LF11XOD</t>
  </si>
  <si>
    <t>DL66TZE</t>
  </si>
  <si>
    <t>DV21UWD</t>
  </si>
  <si>
    <t>YN15YXX</t>
  </si>
  <si>
    <t>NJ21OXB</t>
  </si>
  <si>
    <t>VT19MXY</t>
  </si>
  <si>
    <t>DP69MXK</t>
  </si>
  <si>
    <t>VN18WXG</t>
  </si>
  <si>
    <t>AY64XFX</t>
  </si>
  <si>
    <t>DU64WCZ</t>
  </si>
  <si>
    <t>OV07YBH</t>
  </si>
  <si>
    <t>DX71XVB</t>
  </si>
  <si>
    <t>VO62XEC</t>
  </si>
  <si>
    <t>DN17RLO</t>
  </si>
  <si>
    <t>AF62VVR</t>
  </si>
  <si>
    <t>DY19JVR</t>
  </si>
  <si>
    <t>HJ59NFK</t>
  </si>
  <si>
    <t>G15HDY</t>
  </si>
  <si>
    <t>OO03DTL</t>
  </si>
  <si>
    <t>DP65LRZ</t>
  </si>
  <si>
    <t>DW19XFL</t>
  </si>
  <si>
    <t>BJ15MUE</t>
  </si>
  <si>
    <t>PL68AHX</t>
  </si>
  <si>
    <t>KX64PKF</t>
  </si>
  <si>
    <t>DV10JCU</t>
  </si>
  <si>
    <t>YS60NFO</t>
  </si>
  <si>
    <t>BX58MDO</t>
  </si>
  <si>
    <t>DX67VNK</t>
  </si>
  <si>
    <t>KY20MXD</t>
  </si>
  <si>
    <t>LD17WRZ</t>
  </si>
  <si>
    <t>MA16DHN</t>
  </si>
  <si>
    <t>DN16RVO</t>
  </si>
  <si>
    <t>DV71CHG</t>
  </si>
  <si>
    <t>DF19NKU</t>
  </si>
  <si>
    <t>BW68MDE</t>
  </si>
  <si>
    <t>DX55UFN</t>
  </si>
  <si>
    <t>CP13BZF</t>
  </si>
  <si>
    <t>CU20XMG</t>
  </si>
  <si>
    <t>LC21SUH</t>
  </si>
  <si>
    <t>CP56GJO</t>
  </si>
  <si>
    <t>WR10FHM</t>
  </si>
  <si>
    <t>FP07YSW</t>
  </si>
  <si>
    <t>YL65UWT</t>
  </si>
  <si>
    <t>VE05CCK</t>
  </si>
  <si>
    <t>BT65SXR</t>
  </si>
  <si>
    <t>S8LOP</t>
  </si>
  <si>
    <t>ME16ZZ</t>
  </si>
  <si>
    <t>WF62DSZ</t>
  </si>
  <si>
    <t>T800LMS</t>
  </si>
  <si>
    <t>FN06LJC</t>
  </si>
  <si>
    <t>WL06EBN</t>
  </si>
  <si>
    <t>EU53RZW</t>
  </si>
  <si>
    <t>FL70NZM</t>
  </si>
  <si>
    <t>YE67AVV</t>
  </si>
  <si>
    <t>DL17WUO</t>
  </si>
  <si>
    <t>CN03CLO</t>
  </si>
  <si>
    <t>DX18LGV</t>
  </si>
  <si>
    <t>YM15YXO</t>
  </si>
  <si>
    <t>VE06GKG</t>
  </si>
  <si>
    <t>KS17DNY</t>
  </si>
  <si>
    <t>YP68JBE</t>
  </si>
  <si>
    <t>A3JDL</t>
  </si>
  <si>
    <t>CY18FZA</t>
  </si>
  <si>
    <t>BD64FVA</t>
  </si>
  <si>
    <t>WN02PDY</t>
  </si>
  <si>
    <t>LC55EBA</t>
  </si>
  <si>
    <t>RO05REJ</t>
  </si>
  <si>
    <t>YY70HKC</t>
  </si>
  <si>
    <t>MX59OUW</t>
  </si>
  <si>
    <t>DE11UZD</t>
  </si>
  <si>
    <t>KM13KNM</t>
  </si>
  <si>
    <t>MM66VKG</t>
  </si>
  <si>
    <t>YB62XVS</t>
  </si>
  <si>
    <t>SLZ4656</t>
  </si>
  <si>
    <t>BF12DUH</t>
  </si>
  <si>
    <t>DX21ZYU</t>
  </si>
  <si>
    <t>MV62KHO</t>
  </si>
  <si>
    <t>ET16XSF</t>
  </si>
  <si>
    <t>HJ58NVC</t>
  </si>
  <si>
    <t>WF63VPA</t>
  </si>
  <si>
    <t>YH64UJC</t>
  </si>
  <si>
    <t>LO53PDY</t>
  </si>
  <si>
    <t>MA10RXO</t>
  </si>
  <si>
    <t>YH58GAU</t>
  </si>
  <si>
    <t>DV13YLZ</t>
  </si>
  <si>
    <t>JI11RBS</t>
  </si>
  <si>
    <t>RK12XZV</t>
  </si>
  <si>
    <t>DE16NTU</t>
  </si>
  <si>
    <t>WJ56UAS</t>
  </si>
  <si>
    <t>BG03JJX</t>
  </si>
  <si>
    <t>DT69TRZ</t>
  </si>
  <si>
    <t>JJ08WAL</t>
  </si>
  <si>
    <t>DL70PGZ</t>
  </si>
  <si>
    <t>EY64TSU</t>
  </si>
  <si>
    <t>FE65AOX</t>
  </si>
  <si>
    <t>VL19RZY</t>
  </si>
  <si>
    <t>CF19EWB</t>
  </si>
  <si>
    <t>DP66NZB</t>
  </si>
  <si>
    <t>HJ13VFD</t>
  </si>
  <si>
    <t>FG13HHP</t>
  </si>
  <si>
    <t>LV16RVF</t>
  </si>
  <si>
    <t>R4KMF</t>
  </si>
  <si>
    <t>KX18KCO</t>
  </si>
  <si>
    <t>GL51MMO</t>
  </si>
  <si>
    <t>R50RPX</t>
  </si>
  <si>
    <t>DX68NTL</t>
  </si>
  <si>
    <t>DV59ZWU</t>
  </si>
  <si>
    <t>PK11BYP</t>
  </si>
  <si>
    <t>JYE59FJN</t>
  </si>
  <si>
    <t>DP21EJZ</t>
  </si>
  <si>
    <t>NJ09LLE</t>
  </si>
  <si>
    <t>MV09CHO</t>
  </si>
  <si>
    <t>NH53MFY</t>
  </si>
  <si>
    <t>CP11KAE</t>
  </si>
  <si>
    <t>YG06CPX</t>
  </si>
  <si>
    <t>BL06OUX</t>
  </si>
  <si>
    <t>LJ17CEK</t>
  </si>
  <si>
    <t>WV69BXE</t>
  </si>
  <si>
    <t>KV14HTE</t>
  </si>
  <si>
    <t>RE59DXT</t>
  </si>
  <si>
    <t>LV66NXS</t>
  </si>
  <si>
    <t>VN08SYV</t>
  </si>
  <si>
    <t>DP19VWO</t>
  </si>
  <si>
    <t>CE54GWO</t>
  </si>
  <si>
    <t>DU62PGK</t>
  </si>
  <si>
    <t>EX58NWA</t>
  </si>
  <si>
    <t>DUL70OEB</t>
  </si>
  <si>
    <t>DS7MKU</t>
  </si>
  <si>
    <t>DN19TZP</t>
  </si>
  <si>
    <t>BT17LTN</t>
  </si>
  <si>
    <t>DA15CZS</t>
  </si>
  <si>
    <t>DL66BYX</t>
  </si>
  <si>
    <t>BJ53GYZ</t>
  </si>
  <si>
    <t>VX12EWE</t>
  </si>
  <si>
    <t>DX67VHJ</t>
  </si>
  <si>
    <t>BU20UYR</t>
  </si>
  <si>
    <t>FV20FKU</t>
  </si>
  <si>
    <t>LB54SEO</t>
  </si>
  <si>
    <t>LS63WXK</t>
  </si>
  <si>
    <t>PX69KZW</t>
  </si>
  <si>
    <t>DE12KKZ</t>
  </si>
  <si>
    <t>EU52RDY</t>
  </si>
  <si>
    <t>DL66LDM</t>
  </si>
  <si>
    <t>DK17HRO</t>
  </si>
  <si>
    <t>FM19JZH</t>
  </si>
  <si>
    <t>MM19VYA</t>
  </si>
  <si>
    <t>HF65ZJO</t>
  </si>
  <si>
    <t>JA64CKK</t>
  </si>
  <si>
    <t>KX53UKM</t>
  </si>
  <si>
    <t>PF19T6MV</t>
  </si>
  <si>
    <t>HV10YKR</t>
  </si>
  <si>
    <t>AG1OXJA</t>
  </si>
  <si>
    <t>VN64NSZ</t>
  </si>
  <si>
    <t>HW70ZJZ</t>
  </si>
  <si>
    <t>MD64ZPG</t>
  </si>
  <si>
    <t>BF18UHP</t>
  </si>
  <si>
    <t>DX70KYA</t>
  </si>
  <si>
    <t>LC14ZOE</t>
  </si>
  <si>
    <t>DX20UUD</t>
  </si>
  <si>
    <t>WC16PBF</t>
  </si>
  <si>
    <t>BG65FHM</t>
  </si>
  <si>
    <t>OV03AJY</t>
  </si>
  <si>
    <t>WU64VZZ</t>
  </si>
  <si>
    <t>GH54PEN</t>
  </si>
  <si>
    <t>DV12ZFR</t>
  </si>
  <si>
    <t>VK69BXB</t>
  </si>
  <si>
    <t>CV69JUJ</t>
  </si>
  <si>
    <t>BX13KXM</t>
  </si>
  <si>
    <t>DV12LOO</t>
  </si>
  <si>
    <t>S725GAF</t>
  </si>
  <si>
    <t>LN66EJL</t>
  </si>
  <si>
    <t>BG20DGS</t>
  </si>
  <si>
    <t>BX13KXL</t>
  </si>
  <si>
    <t>BW60LKL</t>
  </si>
  <si>
    <t>CE14SYG</t>
  </si>
  <si>
    <t>DT19HDF</t>
  </si>
  <si>
    <t>BT09EHD</t>
  </si>
  <si>
    <t>DE69KXS</t>
  </si>
  <si>
    <t>WG05KYR</t>
  </si>
  <si>
    <t>KV08DVF</t>
  </si>
  <si>
    <t>KW18HKG</t>
  </si>
  <si>
    <t>KVS15GBX</t>
  </si>
  <si>
    <t>AP12RRE</t>
  </si>
  <si>
    <t>SA08YZH</t>
  </si>
  <si>
    <t>HG62GOZ</t>
  </si>
  <si>
    <t>VU570XF</t>
  </si>
  <si>
    <t>BX07OFN</t>
  </si>
  <si>
    <t>DU66UVS</t>
  </si>
  <si>
    <t>NO63OJA</t>
  </si>
  <si>
    <t>DN08JXC</t>
  </si>
  <si>
    <t>MP66BKX</t>
  </si>
  <si>
    <t>PG07LVV</t>
  </si>
  <si>
    <t>VN56#GA</t>
  </si>
  <si>
    <t>SA21TKE</t>
  </si>
  <si>
    <t>PK60KVV</t>
  </si>
  <si>
    <t>BK66GCF</t>
  </si>
  <si>
    <t>DU65LYV</t>
  </si>
  <si>
    <t>BX14EUY</t>
  </si>
  <si>
    <t>BD16WYJ</t>
  </si>
  <si>
    <t>K123PRO</t>
  </si>
  <si>
    <t>DY70KFN</t>
  </si>
  <si>
    <t>LB21MZW</t>
  </si>
  <si>
    <t>EO65XGK</t>
  </si>
  <si>
    <t>SI0FXY</t>
  </si>
  <si>
    <t>CS55LEN</t>
  </si>
  <si>
    <t>SO58VWG</t>
  </si>
  <si>
    <t>DV60YZZ</t>
  </si>
  <si>
    <t>DO19KNX</t>
  </si>
  <si>
    <t>BN13FTV</t>
  </si>
  <si>
    <t>DV21VOB</t>
  </si>
  <si>
    <t>YH70WXB</t>
  </si>
  <si>
    <t>LG17UFN</t>
  </si>
  <si>
    <t>HN68GXR</t>
  </si>
  <si>
    <t>MU16FHJ</t>
  </si>
  <si>
    <t>KW68WAU</t>
  </si>
  <si>
    <t>HG66JUN</t>
  </si>
  <si>
    <t>YB66TBP</t>
  </si>
  <si>
    <t>GX07FRC</t>
  </si>
  <si>
    <t>VO20ZRF</t>
  </si>
  <si>
    <t>KM64XHF</t>
  </si>
  <si>
    <t>PJ21NCE</t>
  </si>
  <si>
    <t>GK64KBJ</t>
  </si>
  <si>
    <t>EK66ZFA</t>
  </si>
  <si>
    <t>AV59CZB</t>
  </si>
  <si>
    <t>KW68XUX</t>
  </si>
  <si>
    <t>BY21YUE</t>
  </si>
  <si>
    <t>SN55SMR</t>
  </si>
  <si>
    <t>OV56EZN</t>
  </si>
  <si>
    <t>MF14OTX</t>
  </si>
  <si>
    <t>PO17VPV</t>
  </si>
  <si>
    <t>CU13ORV</t>
  </si>
  <si>
    <t>HK69VUF</t>
  </si>
  <si>
    <t>GL68AKX</t>
  </si>
  <si>
    <t>BO59UKV</t>
  </si>
  <si>
    <t>CU71LKH</t>
  </si>
  <si>
    <t>GN68ZXJ</t>
  </si>
  <si>
    <t>RD58AHD</t>
  </si>
  <si>
    <t>EV71SVJ</t>
  </si>
  <si>
    <t>DG66FLJ</t>
  </si>
  <si>
    <t>DX69DVF</t>
  </si>
  <si>
    <t>KM09YKL</t>
  </si>
  <si>
    <t>WU06WML</t>
  </si>
  <si>
    <t>RAO7MAZ</t>
  </si>
  <si>
    <t>KS14UYE</t>
  </si>
  <si>
    <t>DU03GVM</t>
  </si>
  <si>
    <t>DX15FAA</t>
  </si>
  <si>
    <t>DY60ZZL</t>
  </si>
  <si>
    <t>MJ65GOH</t>
  </si>
  <si>
    <t>NL09EDF</t>
  </si>
  <si>
    <t>FX21XNG</t>
  </si>
  <si>
    <t>MK70URN</t>
  </si>
  <si>
    <t>FK68RYM</t>
  </si>
  <si>
    <t>RI00GSR</t>
  </si>
  <si>
    <t>AK67FNU</t>
  </si>
  <si>
    <t>YN15FED</t>
  </si>
  <si>
    <t>DG62SVX</t>
  </si>
  <si>
    <t>BV59JCO</t>
  </si>
  <si>
    <t>HG05XEY</t>
  </si>
  <si>
    <t>CV16JHX</t>
  </si>
  <si>
    <t>KG59FRW</t>
  </si>
  <si>
    <t>NXZ6916</t>
  </si>
  <si>
    <t>PY70JVC9</t>
  </si>
  <si>
    <t>UO63EZU</t>
  </si>
  <si>
    <t>RA66JMM</t>
  </si>
  <si>
    <t>MD16FTP</t>
  </si>
  <si>
    <t>YB08XLZ</t>
  </si>
  <si>
    <t>ML69SFY</t>
  </si>
  <si>
    <t>JM61KOP</t>
  </si>
  <si>
    <t>MK13VXD</t>
  </si>
  <si>
    <t>BJ60YWC</t>
  </si>
  <si>
    <t>YB13CRF</t>
  </si>
  <si>
    <t>NA59HMY</t>
  </si>
  <si>
    <t>EX20WPM</t>
  </si>
  <si>
    <t>CY12WJE</t>
  </si>
  <si>
    <t>AD09EVH</t>
  </si>
  <si>
    <t>DE03BZX</t>
  </si>
  <si>
    <t>DM19NMX</t>
  </si>
  <si>
    <t>MN15MXF</t>
  </si>
  <si>
    <t>CU68XFK</t>
  </si>
  <si>
    <t>UT57NMY</t>
  </si>
  <si>
    <t>YT18YDZ</t>
  </si>
  <si>
    <t>RX19XFN</t>
  </si>
  <si>
    <t>BD69KUK</t>
  </si>
  <si>
    <t>KV11WVN</t>
  </si>
  <si>
    <t>FT11KNN</t>
  </si>
  <si>
    <t>RU190</t>
  </si>
  <si>
    <t>MN17AHC</t>
  </si>
  <si>
    <t>LY06WBF</t>
  </si>
  <si>
    <t>SO58WYW</t>
  </si>
  <si>
    <t>PK68WJK</t>
  </si>
  <si>
    <t>AV67VCF</t>
  </si>
  <si>
    <t>FP21RZM</t>
  </si>
  <si>
    <t>MK71LEF</t>
  </si>
  <si>
    <t>AY51ZTW</t>
  </si>
  <si>
    <t>AN08FRL</t>
  </si>
  <si>
    <t>M90SSN</t>
  </si>
  <si>
    <t>RJ18BJY</t>
  </si>
  <si>
    <t>ML52ENU</t>
  </si>
  <si>
    <t>DX70KVA</t>
  </si>
  <si>
    <t>LD65JMV</t>
  </si>
  <si>
    <t>DV12OKM</t>
  </si>
  <si>
    <t>FH64FXY</t>
  </si>
  <si>
    <t>WH64YDO</t>
  </si>
  <si>
    <t>VK69UYV</t>
  </si>
  <si>
    <t>GN12FVF</t>
  </si>
  <si>
    <t>FV65LKS</t>
  </si>
  <si>
    <t>DY60YCF</t>
  </si>
  <si>
    <t>LB15UWV</t>
  </si>
  <si>
    <t>CN56ORJ</t>
  </si>
  <si>
    <t>EX17KCZ</t>
  </si>
  <si>
    <t>DN18NOO</t>
  </si>
  <si>
    <t>LJ13DXA</t>
  </si>
  <si>
    <t>BD96KPU</t>
  </si>
  <si>
    <t>YE07TBO</t>
  </si>
  <si>
    <t>YT61UEV</t>
  </si>
  <si>
    <t>YN13VGT</t>
  </si>
  <si>
    <t>FJ66YWM</t>
  </si>
  <si>
    <t>FE07OAP</t>
  </si>
  <si>
    <t>DN04VDZ</t>
  </si>
  <si>
    <t>C8FCW</t>
  </si>
  <si>
    <t>DY14FYH</t>
  </si>
  <si>
    <t>DP21KPT</t>
  </si>
  <si>
    <t>J2BJE</t>
  </si>
  <si>
    <t>YH60CKD</t>
  </si>
  <si>
    <t>WV04UYN</t>
  </si>
  <si>
    <t>DS08HFL</t>
  </si>
  <si>
    <t>S2AML</t>
  </si>
  <si>
    <t>T500MMP</t>
  </si>
  <si>
    <t>J30NWH</t>
  </si>
  <si>
    <t>DE19KZX</t>
  </si>
  <si>
    <t>T15LLN</t>
  </si>
  <si>
    <t>MF14DAT</t>
  </si>
  <si>
    <t>JW17UCP</t>
  </si>
  <si>
    <t>CU15MYM</t>
  </si>
  <si>
    <t>LS53KWL</t>
  </si>
  <si>
    <t>AD19TDA</t>
  </si>
  <si>
    <t>DX18VHA</t>
  </si>
  <si>
    <t>#V61SOH</t>
  </si>
  <si>
    <t>FU14HHR</t>
  </si>
  <si>
    <t>F8NCE</t>
  </si>
  <si>
    <t>YD15BYL</t>
  </si>
  <si>
    <t>VO21OJP</t>
  </si>
  <si>
    <t>VU58VWC</t>
  </si>
  <si>
    <t>LM62XOO</t>
  </si>
  <si>
    <t>MW14DHP</t>
  </si>
  <si>
    <t>DU17NDX</t>
  </si>
  <si>
    <t>HN67WMZ</t>
  </si>
  <si>
    <t>YK67MKZ</t>
  </si>
  <si>
    <t>HN14ZRZ</t>
  </si>
  <si>
    <t>DY15KVA</t>
  </si>
  <si>
    <t>DE16SRO</t>
  </si>
  <si>
    <t>YA62GPY</t>
  </si>
  <si>
    <t>LN15NNR</t>
  </si>
  <si>
    <t>VL00CVL</t>
  </si>
  <si>
    <t>BG67HMU</t>
  </si>
  <si>
    <t>DA05OHV</t>
  </si>
  <si>
    <t>BG18VBK</t>
  </si>
  <si>
    <t>P30MDY</t>
  </si>
  <si>
    <t>WP21KTF</t>
  </si>
  <si>
    <t>VE65KYO</t>
  </si>
  <si>
    <t>ET59JJO</t>
  </si>
  <si>
    <t>DX15OZD</t>
  </si>
  <si>
    <t>BO65XAA</t>
  </si>
  <si>
    <t>SY61USH</t>
  </si>
  <si>
    <t>EY62OGU</t>
  </si>
  <si>
    <t>KW64DYF</t>
  </si>
  <si>
    <t>T19TRW</t>
  </si>
  <si>
    <t>VX71CEA</t>
  </si>
  <si>
    <t>KU17KKY</t>
  </si>
  <si>
    <t>AJ62VLF</t>
  </si>
  <si>
    <t>ANW13R</t>
  </si>
  <si>
    <t>AE56KU#</t>
  </si>
  <si>
    <t>DU18WOA</t>
  </si>
  <si>
    <t>EA61MYB</t>
  </si>
  <si>
    <t>DS07YSN</t>
  </si>
  <si>
    <t>YR14DYU</t>
  </si>
  <si>
    <t>GU17UHM</t>
  </si>
  <si>
    <t>VK56DPE</t>
  </si>
  <si>
    <t>CV58NXB</t>
  </si>
  <si>
    <t>DU11WDP</t>
  </si>
  <si>
    <t>BT53ZDO</t>
  </si>
  <si>
    <t>HT15EYZ</t>
  </si>
  <si>
    <t>KP66AOA</t>
  </si>
  <si>
    <t>K60GTN</t>
  </si>
  <si>
    <t>M371HWO</t>
  </si>
  <si>
    <t>S33CBT</t>
  </si>
  <si>
    <t>FN10DEC</t>
  </si>
  <si>
    <t>ONM61HYV</t>
  </si>
  <si>
    <t>PJ67WKY</t>
  </si>
  <si>
    <t>DX67VHH</t>
  </si>
  <si>
    <t>C19JGM</t>
  </si>
  <si>
    <t>DX63FJE</t>
  </si>
  <si>
    <t>HN71YBM</t>
  </si>
  <si>
    <t>WM21UYW</t>
  </si>
  <si>
    <t>BY57TGO</t>
  </si>
  <si>
    <t>N44ARB</t>
  </si>
  <si>
    <t>CP54DFU</t>
  </si>
  <si>
    <t>GM14FVZ</t>
  </si>
  <si>
    <t>WD16UYB</t>
  </si>
  <si>
    <t>WP07AXJ</t>
  </si>
  <si>
    <t>AY64YEW</t>
  </si>
  <si>
    <t>FD65RYX</t>
  </si>
  <si>
    <t>BW67JAD</t>
  </si>
  <si>
    <t>DL13AZD</t>
  </si>
  <si>
    <t>DK09AAZ</t>
  </si>
  <si>
    <t>AK57HVL</t>
  </si>
  <si>
    <t>VO70VNE</t>
  </si>
  <si>
    <t>YG59NMX</t>
  </si>
  <si>
    <t>DN08WYZ</t>
  </si>
  <si>
    <t>MJ66YUX</t>
  </si>
  <si>
    <t>VK08WFN</t>
  </si>
  <si>
    <t>BB09MTB</t>
  </si>
  <si>
    <t>AV12NYM</t>
  </si>
  <si>
    <t>KT16JWD</t>
  </si>
  <si>
    <t>DE68CBX</t>
  </si>
  <si>
    <t>S70KMF</t>
  </si>
  <si>
    <t>BX13KXK</t>
  </si>
  <si>
    <t>DE67BDZ</t>
  </si>
  <si>
    <t>DS15WUJ</t>
  </si>
  <si>
    <t>WU06YMK</t>
  </si>
  <si>
    <t>ML63MRC</t>
  </si>
  <si>
    <t>RO10UTZ</t>
  </si>
  <si>
    <t>DU65BYP</t>
  </si>
  <si>
    <t>FD60MGE</t>
  </si>
  <si>
    <t>BT64ZZW</t>
  </si>
  <si>
    <t>KV57EHO</t>
  </si>
  <si>
    <t>KW14VCO</t>
  </si>
  <si>
    <t>DX19DAV</t>
  </si>
  <si>
    <t>DX19NZP</t>
  </si>
  <si>
    <t>X1DGE</t>
  </si>
  <si>
    <t>DF14HVA</t>
  </si>
  <si>
    <t>R1ECF</t>
  </si>
  <si>
    <t>FC04USL</t>
  </si>
  <si>
    <t>EF63YME</t>
  </si>
  <si>
    <t>TA02XZU</t>
  </si>
  <si>
    <t>SOMAJ</t>
  </si>
  <si>
    <t>PN65DBI</t>
  </si>
  <si>
    <t>KS08NWY</t>
  </si>
  <si>
    <t>HK15HWS</t>
  </si>
  <si>
    <t>CX14PXL</t>
  </si>
  <si>
    <t>EA67TXO</t>
  </si>
  <si>
    <t>##60MUU</t>
  </si>
  <si>
    <t>VO67XLM</t>
  </si>
  <si>
    <t>GN64FYW</t>
  </si>
  <si>
    <t>##66SDY</t>
  </si>
  <si>
    <t>DY12GVM</t>
  </si>
  <si>
    <t>EU57HRJ</t>
  </si>
  <si>
    <t>EJ11YFN</t>
  </si>
  <si>
    <t>YH57ADM</t>
  </si>
  <si>
    <t>KJ00DTC</t>
  </si>
  <si>
    <t>YA18XTL</t>
  </si>
  <si>
    <t>FP19XFA</t>
  </si>
  <si>
    <t>DS68FLD</t>
  </si>
  <si>
    <t>J99TEJ</t>
  </si>
  <si>
    <t>SB08FBZ</t>
  </si>
  <si>
    <t>DP69FFZ</t>
  </si>
  <si>
    <t>DL68OBR</t>
  </si>
  <si>
    <t>DY14WSZ</t>
  </si>
  <si>
    <t>CX15YBB</t>
  </si>
  <si>
    <t>WJ13TWA</t>
  </si>
  <si>
    <t>KJ35MFV</t>
  </si>
  <si>
    <t>DY21MMF</t>
  </si>
  <si>
    <t>MK16VA</t>
  </si>
  <si>
    <t>DH19HTF</t>
  </si>
  <si>
    <t>HG61TNK</t>
  </si>
  <si>
    <t>LO###JJ</t>
  </si>
  <si>
    <t>ET17EKH</t>
  </si>
  <si>
    <t>LS54ZVV</t>
  </si>
  <si>
    <t>LB56CHK</t>
  </si>
  <si>
    <t>AV09HVS</t>
  </si>
  <si>
    <t>DA60HHC</t>
  </si>
  <si>
    <t>KU66GZO</t>
  </si>
  <si>
    <t>PD62YDU</t>
  </si>
  <si>
    <t>DY20EZA</t>
  </si>
  <si>
    <t>DY10YVU</t>
  </si>
  <si>
    <t>W6LUN</t>
  </si>
  <si>
    <t>MK56YBM</t>
  </si>
  <si>
    <t>DX66ZYO</t>
  </si>
  <si>
    <t>DP18CMF</t>
  </si>
  <si>
    <t>DA19UZP</t>
  </si>
  <si>
    <t>YD63ZDE</t>
  </si>
  <si>
    <t>DV15ZTT</t>
  </si>
  <si>
    <t>DS65AMX</t>
  </si>
  <si>
    <t>YN63DXZ</t>
  </si>
  <si>
    <t>WN18ODF</t>
  </si>
  <si>
    <t>C8RSD</t>
  </si>
  <si>
    <t>DS03CZY</t>
  </si>
  <si>
    <t>VK06GFU</t>
  </si>
  <si>
    <t>MM64CTX</t>
  </si>
  <si>
    <t>VK14TXY</t>
  </si>
  <si>
    <t>DV19EVB</t>
  </si>
  <si>
    <t>DV67ZWA</t>
  </si>
  <si>
    <t>DV19AYO</t>
  </si>
  <si>
    <t>CT60HMJ</t>
  </si>
  <si>
    <t>KN60FLC</t>
  </si>
  <si>
    <t>AK64VWO</t>
  </si>
  <si>
    <t>PJ16DYN</t>
  </si>
  <si>
    <t>AF63OJR</t>
  </si>
  <si>
    <t>DU09TZC</t>
  </si>
  <si>
    <t>BT15ACO</t>
  </si>
  <si>
    <t>BJ57EBG</t>
  </si>
  <si>
    <t>DS63YNT</t>
  </si>
  <si>
    <t>BF68USZ</t>
  </si>
  <si>
    <t>DO19VZX</t>
  </si>
  <si>
    <t>YO09ZLF</t>
  </si>
  <si>
    <t>KV13SNF</t>
  </si>
  <si>
    <t>VN10KXO</t>
  </si>
  <si>
    <t>EDZ47</t>
  </si>
  <si>
    <t>DY07ZYH</t>
  </si>
  <si>
    <t>LC66VOH</t>
  </si>
  <si>
    <t>VN10XKY</t>
  </si>
  <si>
    <t>DU12MMV</t>
  </si>
  <si>
    <t>###3GXD</t>
  </si>
  <si>
    <t>AK57XCA</t>
  </si>
  <si>
    <t>DT10ARX</t>
  </si>
  <si>
    <t>JCYCAARNQ21699128</t>
  </si>
  <si>
    <t>DT68TZD</t>
  </si>
  <si>
    <t>YH15WDR</t>
  </si>
  <si>
    <t>CU18KOA</t>
  </si>
  <si>
    <t>PJ70UMT</t>
  </si>
  <si>
    <t>LT71DNA</t>
  </si>
  <si>
    <t>MD06UWV</t>
  </si>
  <si>
    <t>DY13NHB</t>
  </si>
  <si>
    <t>DY65WGG</t>
  </si>
  <si>
    <t>YC10GDJ</t>
  </si>
  <si>
    <t>FF16FNY</t>
  </si>
  <si>
    <t>FP10ADU</t>
  </si>
  <si>
    <t>ACOKCIVLB78291898</t>
  </si>
  <si>
    <t>DX14HRO</t>
  </si>
  <si>
    <t>DN66SJU</t>
  </si>
  <si>
    <t>DX21YZF</t>
  </si>
  <si>
    <t>VK62YEU</t>
  </si>
  <si>
    <t>RJ70ZVT</t>
  </si>
  <si>
    <t>KN66SVO</t>
  </si>
  <si>
    <t>DU65CTY</t>
  </si>
  <si>
    <t>EO15GYZ</t>
  </si>
  <si>
    <t>EO70LFZ</t>
  </si>
  <si>
    <t>DU69BYO</t>
  </si>
  <si>
    <t>DX17TKT</t>
  </si>
  <si>
    <t>DT66NDY</t>
  </si>
  <si>
    <t>CPCYFKUGY12954344</t>
  </si>
  <si>
    <t>##08JJ#</t>
  </si>
  <si>
    <t>FJLBLEKUR70843309</t>
  </si>
  <si>
    <t>DX70RXB</t>
  </si>
  <si>
    <t>IVYYQPAPJ03662859</t>
  </si>
  <si>
    <t>QFNQNWUCE39406893</t>
  </si>
  <si>
    <t>###2CTV</t>
  </si>
  <si>
    <t>GNWVGBLEB48746227</t>
  </si>
  <si>
    <t>####VHC</t>
  </si>
  <si>
    <t>VK12ZHO</t>
  </si>
  <si>
    <t>NZGDBNDFX57258602</t>
  </si>
  <si>
    <t>KM69KAM</t>
  </si>
  <si>
    <t>DY13BKL</t>
  </si>
  <si>
    <t>QTFOYUABU87045822</t>
  </si>
  <si>
    <t>P55RWY</t>
  </si>
  <si>
    <t>AXICAMJOR86531901</t>
  </si>
  <si>
    <t>FBOTQOLWZ46103538</t>
  </si>
  <si>
    <t>ICEWLUGBS53315352</t>
  </si>
  <si>
    <t>CGKMVWMHU70708724</t>
  </si>
  <si>
    <t>TYIKXHAUQ83648926</t>
  </si>
  <si>
    <t>HBFJYDVJL69349732</t>
  </si>
  <si>
    <t>QOKDHMKNR84794813</t>
  </si>
  <si>
    <t>TNJUTKYNK46749179</t>
  </si>
  <si>
    <t>FDFGEJQUI50458450</t>
  </si>
  <si>
    <t>NYCXAWQJT95646962</t>
  </si>
  <si>
    <t>LO13GXD</t>
  </si>
  <si>
    <t>NHZ3595</t>
  </si>
  <si>
    <t>YYRNWBWIV22971921</t>
  </si>
  <si>
    <t>HD56AUX</t>
  </si>
  <si>
    <t>PDYVJBQIX26162973</t>
  </si>
  <si>
    <t>RGSDNSZQQ76890285</t>
  </si>
  <si>
    <t>MD17XHF</t>
  </si>
  <si>
    <t>UZLUHSIKV12656808</t>
  </si>
  <si>
    <t>FJVKYURJM04584179</t>
  </si>
  <si>
    <t>BM15HYA</t>
  </si>
  <si>
    <t>SEOCRFEWW23338172</t>
  </si>
  <si>
    <t>B2YDP</t>
  </si>
  <si>
    <t>GKZYXNDGR92278785</t>
  </si>
  <si>
    <t>AMDQURQPL26055523</t>
  </si>
  <si>
    <t>WJIONNK</t>
  </si>
  <si>
    <t>LZEQXCJAR19773295</t>
  </si>
  <si>
    <t>GM15OMO</t>
  </si>
  <si>
    <t>DP65CSY</t>
  </si>
  <si>
    <t>CY12ENU</t>
  </si>
  <si>
    <t>OKPMYGNLT85186899</t>
  </si>
  <si>
    <t>NCLMBULLO77161574</t>
  </si>
  <si>
    <t>BJ13AOV</t>
  </si>
  <si>
    <t>VN08AXG</t>
  </si>
  <si>
    <t>LA64DOR</t>
  </si>
  <si>
    <t>J100DJM</t>
  </si>
  <si>
    <t>MA11DNN</t>
  </si>
  <si>
    <t>FN18BPV</t>
  </si>
  <si>
    <t>M60AHJ</t>
  </si>
  <si>
    <t>ST08ZKY</t>
  </si>
  <si>
    <t>CK64CRX</t>
  </si>
  <si>
    <t>DRDMIHKFW76353366</t>
  </si>
  <si>
    <t>YHRHZBHYA76129921</t>
  </si>
  <si>
    <t>CVZGQDTDP44550680</t>
  </si>
  <si>
    <t>MVZZDYZCY70939715</t>
  </si>
  <si>
    <t>AVBZGRSTD50741914</t>
  </si>
  <si>
    <t>NXXCJLTZX42653349</t>
  </si>
  <si>
    <t>IWBIVMZCL60910371</t>
  </si>
  <si>
    <t>BWBJWTMYF75846900</t>
  </si>
  <si>
    <t>QYFRFBBXY08939432</t>
  </si>
  <si>
    <t>XXDNMGNVY27808925</t>
  </si>
  <si>
    <t>KP66HOA</t>
  </si>
  <si>
    <t>DV16RYG</t>
  </si>
  <si>
    <t>BGRXVFQPP04141991</t>
  </si>
  <si>
    <t>YLAPNPFDJ38005866</t>
  </si>
  <si>
    <t>KV61GFZ</t>
  </si>
  <si>
    <t>GETSJJHVF81249856</t>
  </si>
  <si>
    <t>PCG737</t>
  </si>
  <si>
    <t>HNDLBUWYF12775095</t>
  </si>
  <si>
    <t>KAPENDBSM26780022</t>
  </si>
  <si>
    <t>DEUXEUBDA03675635</t>
  </si>
  <si>
    <t>ZPNVBYUOV31850069</t>
  </si>
  <si>
    <t>DYRWLFFJE82053150</t>
  </si>
  <si>
    <t>QJJWSJXNT02778098</t>
  </si>
  <si>
    <t>KLIYDJNKO49146995</t>
  </si>
  <si>
    <t>NMZGXWUPE52051502</t>
  </si>
  <si>
    <t>LPRXXUIJD38776005</t>
  </si>
  <si>
    <t>ZURKPMQJX59084715</t>
  </si>
  <si>
    <t>YO19HWJ</t>
  </si>
  <si>
    <t>ARCQKYZMC02366984</t>
  </si>
  <si>
    <t>XZPZSVCDB18801298</t>
  </si>
  <si>
    <t>BVMVHIHHL11366109</t>
  </si>
  <si>
    <t>UWBPCIHAZ80454763</t>
  </si>
  <si>
    <t>SBBMFINKP08916793</t>
  </si>
  <si>
    <t>RX15PUV</t>
  </si>
  <si>
    <t>MZEOBCTCI44510332</t>
  </si>
  <si>
    <t>PIGSKHBCG30970114</t>
  </si>
  <si>
    <t>HPOGXYFPB07232450</t>
  </si>
  <si>
    <t>GLRVKYQML30969042</t>
  </si>
  <si>
    <t>YWLVJUJUW91678214</t>
  </si>
  <si>
    <t>RPAKIZTZT67430705</t>
  </si>
  <si>
    <t>OQODKJUKQ53610704</t>
  </si>
  <si>
    <t>PJ21YMV</t>
  </si>
  <si>
    <t>QUCOLVEWJ62982744</t>
  </si>
  <si>
    <t>CAAQSMMUI34146704</t>
  </si>
  <si>
    <t>UBPPTCLDN83634448</t>
  </si>
  <si>
    <t>WU66AWG</t>
  </si>
  <si>
    <t>MJDGFQCKO53608747</t>
  </si>
  <si>
    <t>EYOKVCQGJ56380714</t>
  </si>
  <si>
    <t>POMGLLXMB48218831</t>
  </si>
  <si>
    <t>SZYHYFKMP58897405</t>
  </si>
  <si>
    <t>DI62KJK</t>
  </si>
  <si>
    <t>BK11XZC</t>
  </si>
  <si>
    <t>CK66GKO</t>
  </si>
  <si>
    <t>IQRXIOFYI75312281</t>
  </si>
  <si>
    <t>TRIIRTIYJ04188961</t>
  </si>
  <si>
    <t>IBWCTMUKW72507878</t>
  </si>
  <si>
    <t>HGIHLKLKQ88238327</t>
  </si>
  <si>
    <t>YDSCSBUPJ62461754</t>
  </si>
  <si>
    <t>YP09PVW</t>
  </si>
  <si>
    <t>YWVWHOGQX63445977</t>
  </si>
  <si>
    <t>MX66YXO</t>
  </si>
  <si>
    <t>CP17XXM</t>
  </si>
  <si>
    <t>VTXIXEVQX36999290</t>
  </si>
  <si>
    <t>VK06VDP</t>
  </si>
  <si>
    <t>J40ODE</t>
  </si>
  <si>
    <t>GMEELCQUS11666609</t>
  </si>
  <si>
    <t>IEZFNLDKX45371553</t>
  </si>
  <si>
    <t>JWMUPYAKB34729784</t>
  </si>
  <si>
    <t>OFBVHYJXB80008031</t>
  </si>
  <si>
    <t>XAMNRBWPR86955398</t>
  </si>
  <si>
    <t>HV69CZR</t>
  </si>
  <si>
    <t>MBMUDAWOP92688271</t>
  </si>
  <si>
    <t>KR09JYP</t>
  </si>
  <si>
    <t>SONMLIFPM03231381</t>
  </si>
  <si>
    <t>NEYUGPGKW58285790</t>
  </si>
  <si>
    <t>WWOQUNENF27889139</t>
  </si>
  <si>
    <t>DX19LWF</t>
  </si>
  <si>
    <t>####OCV</t>
  </si>
  <si>
    <t>DG66HPF</t>
  </si>
  <si>
    <t>KP07HNN</t>
  </si>
  <si>
    <t>WR57HNE</t>
  </si>
  <si>
    <t>GKPZURDJT15561634</t>
  </si>
  <si>
    <t>VK20FCM</t>
  </si>
  <si>
    <t>XCNWPMSQS16298274</t>
  </si>
  <si>
    <t>####HSF</t>
  </si>
  <si>
    <t>DX70XFS</t>
  </si>
  <si>
    <t>####UKL</t>
  </si>
  <si>
    <t>YMENGBRYO72153821</t>
  </si>
  <si>
    <t>HYNBCNUET68671265</t>
  </si>
  <si>
    <t>DS19ADB</t>
  </si>
  <si>
    <t>VNPJOJSSQ08696871</t>
  </si>
  <si>
    <t>NJRGRXXGH12676562</t>
  </si>
  <si>
    <t>AOGMRQFNR46047360</t>
  </si>
  <si>
    <t>WXREOVERP77566863</t>
  </si>
  <si>
    <t>ZBLEINMOH93555890</t>
  </si>
  <si>
    <t>PAHBJSCVK48377816</t>
  </si>
  <si>
    <t>THQKBXPCG77660817</t>
  </si>
  <si>
    <t>ZYKTKPKUU82389784</t>
  </si>
  <si>
    <t>LT21WXR</t>
  </si>
  <si>
    <t>AV61YPN</t>
  </si>
  <si>
    <t>SM08CPY</t>
  </si>
  <si>
    <t>COQPZWMLG09463360</t>
  </si>
  <si>
    <t>NSRODYOAC06842829</t>
  </si>
  <si>
    <t>DTISWRRNT86065440</t>
  </si>
  <si>
    <t>RLFQFZBFY92942031</t>
  </si>
  <si>
    <t>APZYIAZGJ50466287</t>
  </si>
  <si>
    <t>FNXGQWKCH02838294</t>
  </si>
  <si>
    <t>BVLEMZZYA10852670</t>
  </si>
  <si>
    <t>ETJVEHPXN93320077</t>
  </si>
  <si>
    <t>IGHJFCQBP70331262</t>
  </si>
  <si>
    <t>DW19LGK</t>
  </si>
  <si>
    <t>MD06LFJ</t>
  </si>
  <si>
    <t>DX20LFA</t>
  </si>
  <si>
    <t>JDIDCRJTZ28516186</t>
  </si>
  <si>
    <t>EPMSMGYHW69421127</t>
  </si>
  <si>
    <t>HTNSBMPNU76456194</t>
  </si>
  <si>
    <t>MKQCFKLRD76154992</t>
  </si>
  <si>
    <t>TBFPQALIL58716995</t>
  </si>
  <si>
    <t>DV69LXN</t>
  </si>
  <si>
    <t>FL67JBO</t>
  </si>
  <si>
    <t>HTYVZRVGO35479067</t>
  </si>
  <si>
    <t>FIYOJWXWE26995194</t>
  </si>
  <si>
    <t>AJUVWQVZR46134026</t>
  </si>
  <si>
    <t>BWNDBJLWW10581402</t>
  </si>
  <si>
    <t>AUVRHOBRT29816162</t>
  </si>
  <si>
    <t>VBKUNHTWE76432617</t>
  </si>
  <si>
    <t>####RNN</t>
  </si>
  <si>
    <t>GJ03CWN</t>
  </si>
  <si>
    <t>XMLGRCQKU94062993</t>
  </si>
  <si>
    <t>LISIZLITX75872257</t>
  </si>
  <si>
    <t>LN59NGL</t>
  </si>
  <si>
    <t>ZPHGONNHW97082573</t>
  </si>
  <si>
    <t>VK14XUM</t>
  </si>
  <si>
    <t>DY54AOV</t>
  </si>
  <si>
    <t>YJYEBBBDO51114408</t>
  </si>
  <si>
    <t>DTFTAYGVI06040141</t>
  </si>
  <si>
    <t>TRMAILXAR29227393</t>
  </si>
  <si>
    <t>CPFOQUWNC35103737</t>
  </si>
  <si>
    <t>NPNGESPPH60218969</t>
  </si>
  <si>
    <t>KU66ZHF</t>
  </si>
  <si>
    <t>BUUZZCUNG44152531</t>
  </si>
  <si>
    <t>BPZJSNBRH47499401</t>
  </si>
  <si>
    <t>DVXKVVCCL81388906</t>
  </si>
  <si>
    <t>DV61MHD</t>
  </si>
  <si>
    <t>NN52VDY</t>
  </si>
  <si>
    <t>SD63DZE</t>
  </si>
  <si>
    <t>VU19LLM</t>
  </si>
  <si>
    <t>SO63XLF</t>
  </si>
  <si>
    <t>DW19NMX</t>
  </si>
  <si>
    <t>DV14OOH</t>
  </si>
  <si>
    <t>AJAYHIBZF19590456</t>
  </si>
  <si>
    <t>PO68WPF</t>
  </si>
  <si>
    <t>BL62FAU</t>
  </si>
  <si>
    <t>BU13UCA</t>
  </si>
  <si>
    <t>PNMVTASWR49561107</t>
  </si>
  <si>
    <t>FL11DDU</t>
  </si>
  <si>
    <t>BJWQYOOWC55790488</t>
  </si>
  <si>
    <t>VN56ZWB</t>
  </si>
  <si>
    <t>EN12WLG</t>
  </si>
  <si>
    <t>IQSZHBPSH98080705</t>
  </si>
  <si>
    <t>LSPAKSBIA42373923</t>
  </si>
  <si>
    <t>FP17TXT</t>
  </si>
  <si>
    <t>RK58WUH</t>
  </si>
  <si>
    <t>KYKTUHWFC79658246</t>
  </si>
  <si>
    <t>MIKATSBQX41714377</t>
  </si>
  <si>
    <t>ASPDJUGHJ47748021</t>
  </si>
  <si>
    <t>BRBBXENQB40850072</t>
  </si>
  <si>
    <t>NSDHMIPZJ33760399</t>
  </si>
  <si>
    <t>JMHOZVFHG33547248</t>
  </si>
  <si>
    <t>QTMRFQWZK80894486</t>
  </si>
  <si>
    <t>DU58AEB</t>
  </si>
  <si>
    <t>GCGVOCAOM46345010</t>
  </si>
  <si>
    <t>RGHNIULHF69591744</t>
  </si>
  <si>
    <t>BG21XMT</t>
  </si>
  <si>
    <t>NAPRSNMYT18141059</t>
  </si>
  <si>
    <t>FL04RYJ</t>
  </si>
  <si>
    <t>WO68WNN</t>
  </si>
  <si>
    <t>DA12AAZ</t>
  </si>
  <si>
    <t>KH03GDY</t>
  </si>
  <si>
    <t>DG14JZM</t>
  </si>
  <si>
    <t>DL65AHG</t>
  </si>
  <si>
    <t>VO13YOH</t>
  </si>
  <si>
    <t>EA09LYR</t>
  </si>
  <si>
    <t>BCZGTXHUV13979355</t>
  </si>
  <si>
    <t>HFVTBWQDH85357359</t>
  </si>
  <si>
    <t>PLTAEABRE12959355</t>
  </si>
  <si>
    <t>VX08WFN</t>
  </si>
  <si>
    <t>VK14HXS</t>
  </si>
  <si>
    <t>VX63MWG</t>
  </si>
  <si>
    <t>DU70ZNC</t>
  </si>
  <si>
    <t>NZYSGKLUB60686731</t>
  </si>
  <si>
    <t>ULFKKENGL59564476</t>
  </si>
  <si>
    <t>SOQGPBYFG09662582</t>
  </si>
  <si>
    <t>JWBQKDAJE17371136</t>
  </si>
  <si>
    <t>VO12HCX</t>
  </si>
  <si>
    <t>PKWGUNKXQ82614480</t>
  </si>
  <si>
    <t>VMTVQVKBL70548089</t>
  </si>
  <si>
    <t>DV65VHU</t>
  </si>
  <si>
    <t>IFEWUXTVX50210901</t>
  </si>
  <si>
    <t>VD08KUP</t>
  </si>
  <si>
    <t>UXQFGIQNX26717689</t>
  </si>
  <si>
    <t>ACAJHNXOO37318503</t>
  </si>
  <si>
    <t>ZYVHVVOLH64915032</t>
  </si>
  <si>
    <t>RNLVHWDER00204371</t>
  </si>
  <si>
    <t>DY60LNC</t>
  </si>
  <si>
    <t>URPDXMFGR21254742</t>
  </si>
  <si>
    <t>CLPBFIEZW38868546</t>
  </si>
  <si>
    <t>CLZWUYMHI92967178</t>
  </si>
  <si>
    <t>DV16KHA</t>
  </si>
  <si>
    <t>DU08ZYX</t>
  </si>
  <si>
    <t>MIZTXTYPU26594800</t>
  </si>
  <si>
    <t>ZHTDBZDKP64421966</t>
  </si>
  <si>
    <t>PYUNNIGZP18000520</t>
  </si>
  <si>
    <t>CARPOJFKA44536494</t>
  </si>
  <si>
    <t>GK13SVS</t>
  </si>
  <si>
    <t>FTYIDQURG81453870</t>
  </si>
  <si>
    <t>DP68LZG</t>
  </si>
  <si>
    <t>GRYCMCTIO11886182</t>
  </si>
  <si>
    <t>WR05NRJ</t>
  </si>
  <si>
    <t>NG17NPF</t>
  </si>
  <si>
    <t>W593WNP</t>
  </si>
  <si>
    <t>FEQOOYGWO20612083</t>
  </si>
  <si>
    <t>YK69UYV</t>
  </si>
  <si>
    <t>SN69CWE</t>
  </si>
  <si>
    <t>OU07AXA</t>
  </si>
  <si>
    <t>DWBLTZXAA43636980</t>
  </si>
  <si>
    <t>WK64DNT</t>
  </si>
  <si>
    <t>DO05JSB</t>
  </si>
  <si>
    <t>GBZXGQDEJ52317800</t>
  </si>
  <si>
    <t>HXXCEIOXI90406376</t>
  </si>
  <si>
    <t>CA19DVF</t>
  </si>
  <si>
    <t>CJ11ZPP</t>
  </si>
  <si>
    <t>DLYZLYMAL45040571</t>
  </si>
  <si>
    <t>S606UKL</t>
  </si>
  <si>
    <t>BT02WDL</t>
  </si>
  <si>
    <t>LB21VVE</t>
  </si>
  <si>
    <t>OGJVEBRQQ63668299</t>
  </si>
  <si>
    <t>UHRVMDKOJ89430816</t>
  </si>
  <si>
    <t>VA64FVV</t>
  </si>
  <si>
    <t>VN63YHO</t>
  </si>
  <si>
    <t>KT18YBD</t>
  </si>
  <si>
    <t>VCSUWIVBX26499677</t>
  </si>
  <si>
    <t>L30RNS</t>
  </si>
  <si>
    <t>DL66NWR</t>
  </si>
  <si>
    <t>GJBJCDBTU75557519</t>
  </si>
  <si>
    <t>RF61LLE</t>
  </si>
  <si>
    <t>GJZHHJTVK03098455</t>
  </si>
  <si>
    <t>YA19KGE</t>
  </si>
  <si>
    <t>MX66CCD</t>
  </si>
  <si>
    <t>VX15UZU</t>
  </si>
  <si>
    <t>GL21YHU</t>
  </si>
  <si>
    <t>VN19TLZ</t>
  </si>
  <si>
    <t>RE13VFR</t>
  </si>
  <si>
    <t>DX67VHD</t>
  </si>
  <si>
    <t>DN21ZTG</t>
  </si>
  <si>
    <t>ND67LFU</t>
  </si>
  <si>
    <t>SH65XWF</t>
  </si>
  <si>
    <t>DE06LPP</t>
  </si>
  <si>
    <t>HV70EVX</t>
  </si>
  <si>
    <t>QVDSHIUIG90024011</t>
  </si>
  <si>
    <t>KC57SVO</t>
  </si>
  <si>
    <t>YF14DCU</t>
  </si>
  <si>
    <t>DU65CMY</t>
  </si>
  <si>
    <t>AK61VFL</t>
  </si>
  <si>
    <t>KS64WBF</t>
  </si>
  <si>
    <t>ETWHEZDTI51963359</t>
  </si>
  <si>
    <t>SENIAOYCD61380713</t>
  </si>
  <si>
    <t>BF12VZB</t>
  </si>
  <si>
    <t>DS17CLO</t>
  </si>
  <si>
    <t>BX13KXX</t>
  </si>
  <si>
    <t>KW15WBP</t>
  </si>
  <si>
    <t>MT15FPO</t>
  </si>
  <si>
    <t>DY51BEO</t>
  </si>
  <si>
    <t>SE12OXV</t>
  </si>
  <si>
    <t>BF10BXK</t>
  </si>
  <si>
    <t>DG21TGV</t>
  </si>
  <si>
    <t>VA16NFY</t>
  </si>
  <si>
    <t>CU68MWA</t>
  </si>
  <si>
    <t>WN56OUL</t>
  </si>
  <si>
    <t>VO70XVM</t>
  </si>
  <si>
    <t>BG11GGS</t>
  </si>
  <si>
    <t>FV69XUL</t>
  </si>
  <si>
    <t>WA13ZKK</t>
  </si>
  <si>
    <t>VGVPPMIBV32598514</t>
  </si>
  <si>
    <t>KF16EFL</t>
  </si>
  <si>
    <t>DW16JPY</t>
  </si>
  <si>
    <t>FY12VMM</t>
  </si>
  <si>
    <t>YD67YGO</t>
  </si>
  <si>
    <t>AF16VKL</t>
  </si>
  <si>
    <t>VO02ZGX</t>
  </si>
  <si>
    <t>DY02HTK</t>
  </si>
  <si>
    <t>DTHNG</t>
  </si>
  <si>
    <t>VO71XVM</t>
  </si>
  <si>
    <t>DX68KKM</t>
  </si>
  <si>
    <t>DU65CKE</t>
  </si>
  <si>
    <t>DL16TFX</t>
  </si>
  <si>
    <t>KX67NUO</t>
  </si>
  <si>
    <t>MXGUWNQFX46067376</t>
  </si>
  <si>
    <t>DNVKQMCDW46687178</t>
  </si>
  <si>
    <t>AD51RZX</t>
  </si>
  <si>
    <t>VK61YXN</t>
  </si>
  <si>
    <t>HF20JVV</t>
  </si>
  <si>
    <t>KV70RVX</t>
  </si>
  <si>
    <t>CV16XLL</t>
  </si>
  <si>
    <t>KU08EZZ</t>
  </si>
  <si>
    <t>ND13XPL</t>
  </si>
  <si>
    <t>BV70DJJ</t>
  </si>
  <si>
    <t>Y842EEC</t>
  </si>
  <si>
    <t>BL09PMV</t>
  </si>
  <si>
    <t>VU10KMK</t>
  </si>
  <si>
    <t>NO13JAY</t>
  </si>
  <si>
    <t>RE13FVP</t>
  </si>
  <si>
    <t>PK68FMX</t>
  </si>
  <si>
    <t>FN19VFC</t>
  </si>
  <si>
    <t>SD10NOD</t>
  </si>
  <si>
    <t>EU65VFR</t>
  </si>
  <si>
    <t>YR21NZH</t>
  </si>
  <si>
    <t>LX09ULW</t>
  </si>
  <si>
    <t>S42CDM</t>
  </si>
  <si>
    <t>WB58UFM</t>
  </si>
  <si>
    <t>DF16VBB</t>
  </si>
  <si>
    <t>CF19END</t>
  </si>
  <si>
    <t>BN62HYK</t>
  </si>
  <si>
    <t>NK65OHD</t>
  </si>
  <si>
    <t>CK64HUJ</t>
  </si>
  <si>
    <t>FD65BDF</t>
  </si>
  <si>
    <t>KS60ZNX</t>
  </si>
  <si>
    <t>YX17UUY</t>
  </si>
  <si>
    <t>DX69UVY</t>
  </si>
  <si>
    <t>HV58HNP</t>
  </si>
  <si>
    <t>OBFNIUWGB49205607</t>
  </si>
  <si>
    <t>DNYCECSVZ03499954</t>
  </si>
  <si>
    <t>EYUEPNOWP45014204</t>
  </si>
  <si>
    <t>BRLLYXFXC82618262</t>
  </si>
  <si>
    <t>XGDHDGYRW14053942</t>
  </si>
  <si>
    <t>FYLYQNJPT77081767</t>
  </si>
  <si>
    <t>WKKIOJLBK45708475</t>
  </si>
  <si>
    <t>DV20KJY</t>
  </si>
  <si>
    <t>ITCPBZWRN16097301</t>
  </si>
  <si>
    <t>ZCVLBSZUO34397248</t>
  </si>
  <si>
    <t>EXCXYVNVN70372524</t>
  </si>
  <si>
    <t>TCZYMEMBU25892174</t>
  </si>
  <si>
    <t>EUBSTUNPP57993485</t>
  </si>
  <si>
    <t>TPHRASXVT48572228</t>
  </si>
  <si>
    <t>DPQVRNTJQ99235725</t>
  </si>
  <si>
    <t>KI7FWN</t>
  </si>
  <si>
    <t>PXTSQVSBD46285944</t>
  </si>
  <si>
    <t>WYNEVJXLL48581829</t>
  </si>
  <si>
    <t>PVTQPWJOK21978766</t>
  </si>
  <si>
    <t>RSWKLQEUZ42463231</t>
  </si>
  <si>
    <t>DCQAYLTMO13343739</t>
  </si>
  <si>
    <t>PDSXJBDVN10681310</t>
  </si>
  <si>
    <t>RSKFUDVKF53873723</t>
  </si>
  <si>
    <t>CYJVZUZOK91295688</t>
  </si>
  <si>
    <t>EARYAHAQH70227678</t>
  </si>
  <si>
    <t>ZFRYSOQQA98924730</t>
  </si>
  <si>
    <t>UJSKDIPYT76938488</t>
  </si>
  <si>
    <t>ADKYITBSY62464569</t>
  </si>
  <si>
    <t>IDVCAUPAK44290743</t>
  </si>
  <si>
    <t>NV06FFC</t>
  </si>
  <si>
    <t>SXKWXKFQQ64430973</t>
  </si>
  <si>
    <t>RZCVOLLOP40442563</t>
  </si>
  <si>
    <t>ZBUYLVPFF09261332</t>
  </si>
  <si>
    <t>EGGWYJXTH46652934</t>
  </si>
  <si>
    <t>YR16FND</t>
  </si>
  <si>
    <t>JQESNPSED12753976</t>
  </si>
  <si>
    <t>OFSVEMBRA06019849</t>
  </si>
  <si>
    <t>SJGOXSHZH56386155</t>
  </si>
  <si>
    <t>BLBHZSWRP71737099</t>
  </si>
  <si>
    <t>OV61LHP</t>
  </si>
  <si>
    <t>IUKXAQGTT99110397</t>
  </si>
  <si>
    <t>ZGGJBUBIZ89789845</t>
  </si>
  <si>
    <t>LVIEJNURP73708687</t>
  </si>
  <si>
    <t>COPTBMYDL14982275</t>
  </si>
  <si>
    <t>AX15LKZ</t>
  </si>
  <si>
    <t>KEIBXWAMU52261192</t>
  </si>
  <si>
    <t>OYKPYSGVG50345004</t>
  </si>
  <si>
    <t>RWSJSOSAG58425735</t>
  </si>
  <si>
    <t>VQTEIKWHY67907852</t>
  </si>
  <si>
    <t>MPIMMEOAW20213165</t>
  </si>
  <si>
    <t>GVIBZJVBB06964186</t>
  </si>
  <si>
    <t>OIIYLJEMK87978971</t>
  </si>
  <si>
    <t>KM19TNF</t>
  </si>
  <si>
    <t>HFIWOFXIQ59465111</t>
  </si>
  <si>
    <t>RDBRLZYSV94943865</t>
  </si>
  <si>
    <t>CIVGODYTB76451370</t>
  </si>
  <si>
    <t>XJGNHRBOQ93605399</t>
  </si>
  <si>
    <t>QYNQCYWZZ29450919</t>
  </si>
  <si>
    <t>HNFMZHMWS99674759</t>
  </si>
  <si>
    <t>WXFNOYFIN58279199</t>
  </si>
  <si>
    <t>WYYMBWWKC93735462</t>
  </si>
  <si>
    <t>QOTDXDMJT34374953</t>
  </si>
  <si>
    <t>ENZAXAGVN41691429</t>
  </si>
  <si>
    <t>DFFIMSMRO99924518</t>
  </si>
  <si>
    <t>IXDOLOFXN82641666</t>
  </si>
  <si>
    <t>RJJYXFISR92121213</t>
  </si>
  <si>
    <t>ACXYNFMMQ08129776</t>
  </si>
  <si>
    <t>IIEAMOTYM61219699</t>
  </si>
  <si>
    <t>YOBXLIHEL31094402</t>
  </si>
  <si>
    <t>VX04XWB</t>
  </si>
  <si>
    <t>OJFQQXWPL87999850</t>
  </si>
  <si>
    <t>QEPVLXFXK66692291</t>
  </si>
  <si>
    <t>YGJMDLICN68119730</t>
  </si>
  <si>
    <t>JOOZMQKZT45313440</t>
  </si>
  <si>
    <t>DODAYXMVD13018198</t>
  </si>
  <si>
    <t>L636LBP</t>
  </si>
  <si>
    <t>VK06VOP</t>
  </si>
  <si>
    <t>EPPHAVDTS24086727</t>
  </si>
  <si>
    <t>STIMONEPW77616005</t>
  </si>
  <si>
    <t>BJHENQFTH70477509</t>
  </si>
  <si>
    <t>YCESJNBBB48551467</t>
  </si>
  <si>
    <t>DHLVGFFFQ76884315</t>
  </si>
  <si>
    <t>LFZWQJFMQ55867325</t>
  </si>
  <si>
    <t>ICRICNPHF72490701</t>
  </si>
  <si>
    <t>IXZFQWOPG00551098</t>
  </si>
  <si>
    <t>TFSXTIVYO79864316</t>
  </si>
  <si>
    <t>UBUSAGVYD56840909</t>
  </si>
  <si>
    <t>MTEBPIJLA98342999</t>
  </si>
  <si>
    <t>TNJWUJKCU50686760</t>
  </si>
  <si>
    <t>MYKACBOOO11667267</t>
  </si>
  <si>
    <t>YRJVFGJRC26287500</t>
  </si>
  <si>
    <t>UYVXZIVGP03608908</t>
  </si>
  <si>
    <t>LG66VOH</t>
  </si>
  <si>
    <t>FWOSORNOP84418595</t>
  </si>
  <si>
    <t>DV63WZY</t>
  </si>
  <si>
    <t>YNAEWQHEP06361243</t>
  </si>
  <si>
    <t>SZMSZJKBO39217287</t>
  </si>
  <si>
    <t>NGREUFUQB46661114</t>
  </si>
  <si>
    <t>PJEAAJDIR67777249</t>
  </si>
  <si>
    <t>OFDALBMJZ26882065</t>
  </si>
  <si>
    <t>NVKGTRNJM61213585</t>
  </si>
  <si>
    <t>####LZT</t>
  </si>
  <si>
    <t>QIWTPAGUN37386094</t>
  </si>
  <si>
    <t>BXRASADBY92716931</t>
  </si>
  <si>
    <t>DF62FBH</t>
  </si>
  <si>
    <t>WVGEQJEDX22924477</t>
  </si>
  <si>
    <t>UOVYRCMIJ45459384</t>
  </si>
  <si>
    <t>XLUCWFFHN72209388</t>
  </si>
  <si>
    <t>UMSFINFFX06291643</t>
  </si>
  <si>
    <t>AODUJPOXN01649655</t>
  </si>
  <si>
    <t>LYXQLYYDP79270745</t>
  </si>
  <si>
    <t>BRPWYPMFD07945312</t>
  </si>
  <si>
    <t>MTONLJZPV19385503</t>
  </si>
  <si>
    <t>URSPXHAMC44925013</t>
  </si>
  <si>
    <t>YYUDPYUUP33846774</t>
  </si>
  <si>
    <t>N15TJA</t>
  </si>
  <si>
    <t>XJDBTHXPC66137878</t>
  </si>
  <si>
    <t>MVBJMZEAT99262837</t>
  </si>
  <si>
    <t>TGGNSSEWA71103080</t>
  </si>
  <si>
    <t>LMHEJXQDF76274249</t>
  </si>
  <si>
    <t>WXMLJUWZS56835095</t>
  </si>
  <si>
    <t>SRJNJAMWL30043644</t>
  </si>
  <si>
    <t>RNEDJQZNU26817715</t>
  </si>
  <si>
    <t>UFWTYUGTL71676069</t>
  </si>
  <si>
    <t>UGAEAPZLG94256187</t>
  </si>
  <si>
    <t>SSJIHOZZV28375558</t>
  </si>
  <si>
    <t>BMYRJOJBS72394998</t>
  </si>
  <si>
    <t>YVIFGPQDJ98114966</t>
  </si>
  <si>
    <t>CTRUUQXQH99300741</t>
  </si>
  <si>
    <t>WANWHSZYV77166604</t>
  </si>
  <si>
    <t>TLTCAAMBN19842674</t>
  </si>
  <si>
    <t>RSMVCERUH62840127</t>
  </si>
  <si>
    <t>DT15HMC</t>
  </si>
  <si>
    <t>OZLIYIXBZ19896285</t>
  </si>
  <si>
    <t>RQAUKKWWQ97192027</t>
  </si>
  <si>
    <t>HJTEILCNQ38863613</t>
  </si>
  <si>
    <t>XIUJGVBYZ02256226</t>
  </si>
  <si>
    <t>TFQUCELHL49646880</t>
  </si>
  <si>
    <t>AVNQTTFZL89337686</t>
  </si>
  <si>
    <t>####TWD</t>
  </si>
  <si>
    <t>ZLNKRBBSU14298419</t>
  </si>
  <si>
    <t>ERMGNCEFH71515785</t>
  </si>
  <si>
    <t>GDOBGPTTZ29569850</t>
  </si>
  <si>
    <t>SLEYCLSRT92962617</t>
  </si>
  <si>
    <t>CN55OBH</t>
  </si>
  <si>
    <t>OEXLNWBGK41418901</t>
  </si>
  <si>
    <t>HQWDDSCND76026249</t>
  </si>
  <si>
    <t>SKKSTEEYB46143494</t>
  </si>
  <si>
    <t>AFCWUYVWZ62627744</t>
  </si>
  <si>
    <t>AUNWDZSBH82020140</t>
  </si>
  <si>
    <t>QYLEPFORP03708682</t>
  </si>
  <si>
    <t>FNXQDYKLE69952992</t>
  </si>
  <si>
    <t>EEAZENOPT43763124</t>
  </si>
  <si>
    <t>XXANOLDKB05061182</t>
  </si>
  <si>
    <t>MRUWKKDKK73673888</t>
  </si>
  <si>
    <t>DERJBFYMV50429089</t>
  </si>
  <si>
    <t>WTLYGUHFN64892952</t>
  </si>
  <si>
    <t>MVGMIPTIL46538919</t>
  </si>
  <si>
    <t>NLXJJEHZN96052776</t>
  </si>
  <si>
    <t>PMRVQFUAU99777749</t>
  </si>
  <si>
    <t>VRYSRNVBE03167907</t>
  </si>
  <si>
    <t>DDUCMQXTM92924540</t>
  </si>
  <si>
    <t>FL63XJF</t>
  </si>
  <si>
    <t>FOPQJKDSR26783743</t>
  </si>
  <si>
    <t>YRMWXMDFG62552348</t>
  </si>
  <si>
    <t>BFYBCOATO37829333</t>
  </si>
  <si>
    <t>RGANLPTQS40844793</t>
  </si>
  <si>
    <t>JMSHPZVKH35479742</t>
  </si>
  <si>
    <t>FD65DES</t>
  </si>
  <si>
    <t>DGMQRWRSK51687979</t>
  </si>
  <si>
    <t>GFBDGTMRW76998443</t>
  </si>
  <si>
    <t>PN61HJX</t>
  </si>
  <si>
    <t>ENPHVWMHD99245995</t>
  </si>
  <si>
    <t>AV59OUP</t>
  </si>
  <si>
    <t>OGEWIZYSB06765715</t>
  </si>
  <si>
    <t>MY17DOM</t>
  </si>
  <si>
    <t>EAYTZPTRF61871732</t>
  </si>
  <si>
    <t>UOUPYZVRM55868795</t>
  </si>
  <si>
    <t>ZXLDSUSYL52940701</t>
  </si>
  <si>
    <t>HYVDYBFYI71798888</t>
  </si>
  <si>
    <t>AXPOFJPJP95905398</t>
  </si>
  <si>
    <t>KCQOPXFCE03847020</t>
  </si>
  <si>
    <t>MSQRKDIFZ58176117</t>
  </si>
  <si>
    <t>ETPQAYUXO75300079</t>
  </si>
  <si>
    <t>DF68BKV</t>
  </si>
  <si>
    <t>YY66LLT</t>
  </si>
  <si>
    <t>SWKGHRAMX70814615</t>
  </si>
  <si>
    <t>KDMXDIFSX64208486</t>
  </si>
  <si>
    <t>GIRSMPIDZ18987917</t>
  </si>
  <si>
    <t>NYCXWBWQC04128942</t>
  </si>
  <si>
    <t>HOSCYZFVJ99630738</t>
  </si>
  <si>
    <t>CBIRKECFV19105216</t>
  </si>
  <si>
    <t>CWOBPUCIH18077438</t>
  </si>
  <si>
    <t>EPOYTKYGC14391729</t>
  </si>
  <si>
    <t>GLADHQDDA43725907</t>
  </si>
  <si>
    <t>MNRRJLKBQ21559025</t>
  </si>
  <si>
    <t>GL09VHB</t>
  </si>
  <si>
    <t>AJAMCICJZ99413551</t>
  </si>
  <si>
    <t>GJSEVIBTD04639881</t>
  </si>
  <si>
    <t>SJIERCDED09542722</t>
  </si>
  <si>
    <t>GRFUCRNCA24236043</t>
  </si>
  <si>
    <t>TGNYKHREL67478260</t>
  </si>
  <si>
    <t>QHIPBIZYT46658894</t>
  </si>
  <si>
    <t>XNFNWNUNB04934232</t>
  </si>
  <si>
    <t>GNKAIGYON57301102</t>
  </si>
  <si>
    <t>AZIWBVEPU44117541</t>
  </si>
  <si>
    <t>TAZFMNEXL09709300</t>
  </si>
  <si>
    <t>RBAVTQYOW55489693</t>
  </si>
  <si>
    <t>KWHFYEXJY24175441</t>
  </si>
  <si>
    <t>TQVVCNLDV00515913</t>
  </si>
  <si>
    <t>YERWHLTZA93625884</t>
  </si>
  <si>
    <t>ZARGHYWLT32716148</t>
  </si>
  <si>
    <t>DN09FGX</t>
  </si>
  <si>
    <t>XVTHLIYFX77061253</t>
  </si>
  <si>
    <t>GCNURCGNV14793518</t>
  </si>
  <si>
    <t>VXNUZIIWY07944413</t>
  </si>
  <si>
    <t>SB15SDV</t>
  </si>
  <si>
    <t>KW16ZKM</t>
  </si>
  <si>
    <t>FPDQJPALH60931807</t>
  </si>
  <si>
    <t>DVNFZYNKL78908150</t>
  </si>
  <si>
    <t>OLUDULNKO96165580</t>
  </si>
  <si>
    <t>HSSIPRPCV54326171</t>
  </si>
  <si>
    <t>YYZLLHIKC51040679</t>
  </si>
  <si>
    <t>TTNIBBIFU64336818</t>
  </si>
  <si>
    <t>SL08XUH</t>
  </si>
  <si>
    <t>PWSBWANXD42053061</t>
  </si>
  <si>
    <t>NAJTNZHZL82944349</t>
  </si>
  <si>
    <t>ESPBZNBUA91561167</t>
  </si>
  <si>
    <t>YACPJIRFC72948118</t>
  </si>
  <si>
    <t>IMPLLYBWD37025218</t>
  </si>
  <si>
    <t>VLMQNFYFR41431735</t>
  </si>
  <si>
    <t>HTPOQOXDG14160245</t>
  </si>
  <si>
    <t>IZEMNVADU53259143</t>
  </si>
  <si>
    <t>DASFDPWQM30671094</t>
  </si>
  <si>
    <t>ANUZBVLMN39662731</t>
  </si>
  <si>
    <t>PZFFWZHWB54947075</t>
  </si>
  <si>
    <t>WQNCWUVDV04165318</t>
  </si>
  <si>
    <t>KP11UXX</t>
  </si>
  <si>
    <t>UTAZXTDBA55118183</t>
  </si>
  <si>
    <t>DL14UTR</t>
  </si>
  <si>
    <t>RZBBJLNSE57648138</t>
  </si>
  <si>
    <t>KOJFJRQSH26643589</t>
  </si>
  <si>
    <t>QYDIZNVLE38588831</t>
  </si>
  <si>
    <t>SSBFWJUNU69722753</t>
  </si>
  <si>
    <t>RUYIUQETT74499131</t>
  </si>
  <si>
    <t>KHZYOZXME70463822</t>
  </si>
  <si>
    <t>NF61OHP</t>
  </si>
  <si>
    <t>LJBCYMKRI36391187</t>
  </si>
  <si>
    <t>EGJUUWMKT17617547</t>
  </si>
  <si>
    <t>KIKQAFSAJ55762179</t>
  </si>
  <si>
    <t>SW11KJZ</t>
  </si>
  <si>
    <t>YDCEURMNP20747243</t>
  </si>
  <si>
    <t>SZCUPOYXL54419903</t>
  </si>
  <si>
    <t>UBRFXYYPT00722553</t>
  </si>
  <si>
    <t>AYNXNJSOY90425476</t>
  </si>
  <si>
    <t>QWEZSUKRJ21268413</t>
  </si>
  <si>
    <t>DCCDERKWY55986034</t>
  </si>
  <si>
    <t>NVNUPFPDE97797849</t>
  </si>
  <si>
    <t>FJNBVHEZN12744101</t>
  </si>
  <si>
    <t>UOAKLGXNE24080626</t>
  </si>
  <si>
    <t>DJEMYQIYO60409310</t>
  </si>
  <si>
    <t>IYZRVZVRB75922173</t>
  </si>
  <si>
    <t>IMFHTDYVZ42501973</t>
  </si>
  <si>
    <t>OTVPDNNQW01638471</t>
  </si>
  <si>
    <t>EZAOHAEZI65734087</t>
  </si>
  <si>
    <t>ZZGHDZPLQ19851198</t>
  </si>
  <si>
    <t>MVIXFODJO28962118</t>
  </si>
  <si>
    <t>EYGNXYQAC99851965</t>
  </si>
  <si>
    <t>PZYXPBIYT72319995</t>
  </si>
  <si>
    <t>PWASUUNKR61492226</t>
  </si>
  <si>
    <t>NA13UKU</t>
  </si>
  <si>
    <t>LXOWDZJIO09418312</t>
  </si>
  <si>
    <t>VQRJUAISK40137189</t>
  </si>
  <si>
    <t>EQQOAQJME46709044</t>
  </si>
  <si>
    <t>YEZRBHBUT89052311</t>
  </si>
  <si>
    <t>OGIKZYMGR85357528</t>
  </si>
  <si>
    <t>YRJOJKFYR45072233</t>
  </si>
  <si>
    <t>DV07YBH</t>
  </si>
  <si>
    <t>WN69AAZ</t>
  </si>
  <si>
    <t>VO20AOB</t>
  </si>
  <si>
    <t>MFXHWRMHM49403376</t>
  </si>
  <si>
    <t>XLQBGLTZX31187965</t>
  </si>
  <si>
    <t>AAGKVJNNW86500055</t>
  </si>
  <si>
    <t>HT16CND</t>
  </si>
  <si>
    <t>VYJBYJSUW01434383</t>
  </si>
  <si>
    <t>YR70TPV</t>
  </si>
  <si>
    <t>EKUZDVMYA91271063</t>
  </si>
  <si>
    <t>JMXWMQWBS64128618</t>
  </si>
  <si>
    <t>WETKCQXEF24725460</t>
  </si>
  <si>
    <t>XOHEDWUKJ82809432</t>
  </si>
  <si>
    <t>XZIVOCEDX25031784</t>
  </si>
  <si>
    <t>HKXBIJHPM27747770</t>
  </si>
  <si>
    <t>AXUOQDEVL56859203</t>
  </si>
  <si>
    <t>CRPQFUFFI32067172</t>
  </si>
  <si>
    <t>VQSHTVHUE27807884</t>
  </si>
  <si>
    <t>CV08XAU</t>
  </si>
  <si>
    <t>RGSHXXYGV43285358</t>
  </si>
  <si>
    <t>HZZJHNXYR70509648</t>
  </si>
  <si>
    <t>KFMANVYZR95462753</t>
  </si>
  <si>
    <t>VVRSHJECS14879784</t>
  </si>
  <si>
    <t>JMGSOXWXE95236678</t>
  </si>
  <si>
    <t>HK57SXX</t>
  </si>
  <si>
    <t>EAUDXZNSW16656471</t>
  </si>
  <si>
    <t>IFQNKTVLD32854058</t>
  </si>
  <si>
    <t>EABHFSMBX38325912</t>
  </si>
  <si>
    <t>ND66HMH</t>
  </si>
  <si>
    <t>XTVUJKJDE05511079</t>
  </si>
  <si>
    <t>UYVKNBJRM27733873</t>
  </si>
  <si>
    <t>WD17KCV</t>
  </si>
  <si>
    <t>PUVNEUPJP76714982</t>
  </si>
  <si>
    <t>BG55KJE</t>
  </si>
  <si>
    <t>YK69UKH</t>
  </si>
  <si>
    <t>AJQQYFPYY01321357</t>
  </si>
  <si>
    <t>DF21VWK</t>
  </si>
  <si>
    <t>DU20CYJ</t>
  </si>
  <si>
    <t>QXVLCXEFR52272086</t>
  </si>
  <si>
    <t>A13HNN</t>
  </si>
  <si>
    <t>S495EWT</t>
  </si>
  <si>
    <t>WOXOBKZGU43509267</t>
  </si>
  <si>
    <t>SM51LDC</t>
  </si>
  <si>
    <t>BHUXXSNKK96346079</t>
  </si>
  <si>
    <t>IXCXIBRHN69246181</t>
  </si>
  <si>
    <t>AMNFFTGNZ04785263</t>
  </si>
  <si>
    <t>VFNBWYTHT76018776</t>
  </si>
  <si>
    <t>RIPHSIFKU57219512</t>
  </si>
  <si>
    <t>UKPQDPTDC19033001</t>
  </si>
  <si>
    <t>CBNLDAIDS90356408</t>
  </si>
  <si>
    <t>RNDRPZYPH40207571</t>
  </si>
  <si>
    <t>HGOYXQSTR96755209</t>
  </si>
  <si>
    <t>SKSKRURVC18444202</t>
  </si>
  <si>
    <t>VBDFYCJOC50638239</t>
  </si>
  <si>
    <t>MK60WKN</t>
  </si>
  <si>
    <t>KO18TVE</t>
  </si>
  <si>
    <t>BT58GNJ</t>
  </si>
  <si>
    <t>KMRXOJKRC31154021</t>
  </si>
  <si>
    <t>FY65YGF</t>
  </si>
  <si>
    <t>IRCZROMKO70713376</t>
  </si>
  <si>
    <t>VN17RYB</t>
  </si>
  <si>
    <t>YZPJZUIRB13085279</t>
  </si>
  <si>
    <t>VO15ENK</t>
  </si>
  <si>
    <t>GVMPYGHRE54522998</t>
  </si>
  <si>
    <t>AIG1922</t>
  </si>
  <si>
    <t>UBMRFBJFZ21598175</t>
  </si>
  <si>
    <t>K777CSL</t>
  </si>
  <si>
    <t>WELMMGBCS27125809</t>
  </si>
  <si>
    <t>CIMYSEFYE14435696</t>
  </si>
  <si>
    <t>WCZHXFHMD72804169</t>
  </si>
  <si>
    <t>WYADUBKIH10710973</t>
  </si>
  <si>
    <t>YTAPVLHEI21749539</t>
  </si>
  <si>
    <t>DZXQDFWAH22103521</t>
  </si>
  <si>
    <t>AD59BVK</t>
  </si>
  <si>
    <t>REWQJSGNI17385597</t>
  </si>
  <si>
    <t>PETXQHKDR88906040</t>
  </si>
  <si>
    <t>CYWOMLQHJ94260298</t>
  </si>
  <si>
    <t>ENFDKJOGP11776963</t>
  </si>
  <si>
    <t>UEGHLXTAR11652932</t>
  </si>
  <si>
    <t>UUTFVHOUP46507112</t>
  </si>
  <si>
    <t>KZNYINYDE23321035</t>
  </si>
  <si>
    <t>MU11OZG</t>
  </si>
  <si>
    <t>FOCSHCYKK46430803</t>
  </si>
  <si>
    <t>QXWBTKSNO15659560</t>
  </si>
  <si>
    <t>DV67LDF</t>
  </si>
  <si>
    <t>GJRFVTYPM72193570</t>
  </si>
  <si>
    <t>HMCCKDQXD50950176</t>
  </si>
  <si>
    <t>YKDGMGNIN42236086</t>
  </si>
  <si>
    <t>BSKRETPIB37355732</t>
  </si>
  <si>
    <t>MNIJQWWBP06154412</t>
  </si>
  <si>
    <t>LWPEBXQRG94458377</t>
  </si>
  <si>
    <t>DN16XCT</t>
  </si>
  <si>
    <t>GXGKLSVWM75286749</t>
  </si>
  <si>
    <t>KGLIKJOHB09594482</t>
  </si>
  <si>
    <t>TKPNCFRBD73689197</t>
  </si>
  <si>
    <t>VLVPFEMAD94033203</t>
  </si>
  <si>
    <t>PQVCYOCJE25228472</t>
  </si>
  <si>
    <t>PEJHGTCWK18622826</t>
  </si>
  <si>
    <t>VK06VVF</t>
  </si>
  <si>
    <t>DV70MXM</t>
  </si>
  <si>
    <t>MX70MUP</t>
  </si>
  <si>
    <t>HOKKPJPQA70727384</t>
  </si>
  <si>
    <t>ST05JWX</t>
  </si>
  <si>
    <t>OYYMTUWBY44099356</t>
  </si>
  <si>
    <t>AV67ZHA</t>
  </si>
  <si>
    <t>PK06OYP</t>
  </si>
  <si>
    <t>LA11TZV</t>
  </si>
  <si>
    <t>YN15OWG</t>
  </si>
  <si>
    <t>YX62UOJ</t>
  </si>
  <si>
    <t>DU20CWM</t>
  </si>
  <si>
    <t>DX15YLU</t>
  </si>
  <si>
    <t>WLWAPLZJI75041463</t>
  </si>
  <si>
    <t>VO56HMU</t>
  </si>
  <si>
    <t>FN66EAX</t>
  </si>
  <si>
    <t>GJ68SUP</t>
  </si>
  <si>
    <t>RD10RDO</t>
  </si>
  <si>
    <t>VHDYBJNWJ81590324</t>
  </si>
  <si>
    <t>OUWMIMCBG70455632</t>
  </si>
  <si>
    <t>EZDDAFSDI83621096</t>
  </si>
  <si>
    <t>HJ16GCV</t>
  </si>
  <si>
    <t>YD14RZU</t>
  </si>
  <si>
    <t>EK17KCZ</t>
  </si>
  <si>
    <t>WUXTNUHXS55796309</t>
  </si>
  <si>
    <t>SJDQEVXWX03726502</t>
  </si>
  <si>
    <t>HKJYBOGPA61274987</t>
  </si>
  <si>
    <t>QFCWGEJHK46765024</t>
  </si>
  <si>
    <t>BTPOJYBMS33698357</t>
  </si>
  <si>
    <t>YYYXNCNOZ13476836</t>
  </si>
  <si>
    <t>AKYTPLKTM00875407</t>
  </si>
  <si>
    <t>THGWIUZFH86772110</t>
  </si>
  <si>
    <t>KD07EFS</t>
  </si>
  <si>
    <t>UEGEXDXYY87477089</t>
  </si>
  <si>
    <t>MJ05SDX</t>
  </si>
  <si>
    <t>XSWBHSUSW73653302</t>
  </si>
  <si>
    <t>GMSVZGZDH39872223</t>
  </si>
  <si>
    <t>UUCZXXRSM10876746</t>
  </si>
  <si>
    <t>CKKYOVRZR15187281</t>
  </si>
  <si>
    <t>ZPOGBKVBR63838506</t>
  </si>
  <si>
    <t>SWZNKOYFN12116285</t>
  </si>
  <si>
    <t>NOOBBCORT30651293</t>
  </si>
  <si>
    <t>FLDJPMDAZ85576624</t>
  </si>
  <si>
    <t>EEXMMRLNM79369785</t>
  </si>
  <si>
    <t>MLNYRPJTD08933228</t>
  </si>
  <si>
    <t>PEUTENHCW82979758</t>
  </si>
  <si>
    <t>KTVOOXQWN57790431</t>
  </si>
  <si>
    <t>RPTGSGUDT81486050</t>
  </si>
  <si>
    <t>CF63DRO</t>
  </si>
  <si>
    <t>VWOHZDLVL85520931</t>
  </si>
  <si>
    <t>QJTMDSUCG30886278</t>
  </si>
  <si>
    <t>SBMRWVXBU25136013</t>
  </si>
  <si>
    <t>ZRIZRXZHB61599109</t>
  </si>
  <si>
    <t>DG64DJU</t>
  </si>
  <si>
    <t>OUAORSOTC00735286</t>
  </si>
  <si>
    <t>APLRAUNUJ03447067</t>
  </si>
  <si>
    <t>RNKRZODFV19413683</t>
  </si>
  <si>
    <t>ULZXVLWDT59885981</t>
  </si>
  <si>
    <t>HFAFLDZHI96908041</t>
  </si>
  <si>
    <t>WOCHLMUIL12426073</t>
  </si>
  <si>
    <t>GCPZJFFNT84313582</t>
  </si>
  <si>
    <t>HY68CDE</t>
  </si>
  <si>
    <t>HLSRFSOFU24449267</t>
  </si>
  <si>
    <t>DV10YYK</t>
  </si>
  <si>
    <t>LK17KPV</t>
  </si>
  <si>
    <t>YUEEZZQDA24308282</t>
  </si>
  <si>
    <t>HLFBPKMLV69723254</t>
  </si>
  <si>
    <t>WBIBRZILL23334893</t>
  </si>
  <si>
    <t>OFQHKSTDP48319370</t>
  </si>
  <si>
    <t>IIUVCFQAA80038887</t>
  </si>
  <si>
    <t>BDHVUPYPC56110444</t>
  </si>
  <si>
    <t>DAPMUWVSK19581833</t>
  </si>
  <si>
    <t>MFYFFLUIQ34537204</t>
  </si>
  <si>
    <t>QTEKMGVJJ18046518</t>
  </si>
  <si>
    <t>AYIOPAZCM98668284</t>
  </si>
  <si>
    <t>AJ60MUU</t>
  </si>
  <si>
    <t>EHEUWQACR91376025</t>
  </si>
  <si>
    <t>SDSZOUPNQ57444602</t>
  </si>
  <si>
    <t>BM14WMC</t>
  </si>
  <si>
    <t>YP07H##</t>
  </si>
  <si>
    <t>JMRNGSNGC80971834</t>
  </si>
  <si>
    <t>OU13UGC</t>
  </si>
  <si>
    <t>GF15ECA</t>
  </si>
  <si>
    <t>MV17NEJ</t>
  </si>
  <si>
    <t>CTWOLPIOW13578468</t>
  </si>
  <si>
    <t>WHEMCHVJC94288090</t>
  </si>
  <si>
    <t>XORDGWTRZ75027187</t>
  </si>
  <si>
    <t>DS19AOB</t>
  </si>
  <si>
    <t>QCHTICMYD97498787</t>
  </si>
  <si>
    <t>CRPSCOWBI64902572</t>
  </si>
  <si>
    <t>JVBKZSOEM48968873</t>
  </si>
  <si>
    <t>YJWVWFAEL36621882</t>
  </si>
  <si>
    <t>GIMEYJCZX76079216</t>
  </si>
  <si>
    <t>FYCPWPSZA67834650</t>
  </si>
  <si>
    <t>OSEXNUSPE53149667</t>
  </si>
  <si>
    <t>EL09EDF</t>
  </si>
  <si>
    <t>IGCQWKXMN27890041</t>
  </si>
  <si>
    <t>TS57PGK</t>
  </si>
  <si>
    <t>LL08KPZ</t>
  </si>
  <si>
    <t>MCENDDCJW89390096</t>
  </si>
  <si>
    <t>MDMHWQOJR82643105</t>
  </si>
  <si>
    <t>CYMJPQCOQ07590126</t>
  </si>
  <si>
    <t>OIYQNZJEF39465997</t>
  </si>
  <si>
    <t>JDLPOZGMQ03827270</t>
  </si>
  <si>
    <t>MHSLTUIGW59313666</t>
  </si>
  <si>
    <t>FXYEMTJDI48751446</t>
  </si>
  <si>
    <t>PNXBVLLLI64372989</t>
  </si>
  <si>
    <t>NAHYTLDKQ55218120</t>
  </si>
  <si>
    <t>KTZOFDOSJ82649445</t>
  </si>
  <si>
    <t>MQTLLLZOU66322300</t>
  </si>
  <si>
    <t>IQNAFFGZK18124197</t>
  </si>
  <si>
    <t>AFERPUURN30283045</t>
  </si>
  <si>
    <t>QDEWXXMQS41523393</t>
  </si>
  <si>
    <t>VORRRGQLJ28571345</t>
  </si>
  <si>
    <t>SO19EKY</t>
  </si>
  <si>
    <t>LT64JOA</t>
  </si>
  <si>
    <t>YS0SLE</t>
  </si>
  <si>
    <t>BAQHNEFKA45308858</t>
  </si>
  <si>
    <t>XVKQEIKYL13559615</t>
  </si>
  <si>
    <t>RQQNMURAT97726253</t>
  </si>
  <si>
    <t>EAMHEKRXB88249371</t>
  </si>
  <si>
    <t>RYHUUCDHI71851615</t>
  </si>
  <si>
    <t>QUJOKZTBW36890387</t>
  </si>
  <si>
    <t>PTFJSDCME68691705</t>
  </si>
  <si>
    <t>EPHKZTJQY69091229</t>
  </si>
  <si>
    <t>LTRSXIOFD47297213</t>
  </si>
  <si>
    <t>L100NKS</t>
  </si>
  <si>
    <t>BOFREQKDA75628064</t>
  </si>
  <si>
    <t>LSUIMAXWN29646510</t>
  </si>
  <si>
    <t>VREAVERON94657351</t>
  </si>
  <si>
    <t>IRSYOVAOZ59416888</t>
  </si>
  <si>
    <t>PQSUGJNWV30773202</t>
  </si>
  <si>
    <t>JECIMPMUZ10330972</t>
  </si>
  <si>
    <t>PUNMCIXGH40807461</t>
  </si>
  <si>
    <t>FVJNZCISU95083604</t>
  </si>
  <si>
    <t>RVASUBMXM02522300</t>
  </si>
  <si>
    <t>PF19EFZ</t>
  </si>
  <si>
    <t>RDOMHLFTU14643476</t>
  </si>
  <si>
    <t>ITHOLSFOU82735461</t>
  </si>
  <si>
    <t>ZFMXQXOGH84335612</t>
  </si>
  <si>
    <t>VMEJYHSYU87542536</t>
  </si>
  <si>
    <t>RMBRVFTUA06198366</t>
  </si>
  <si>
    <t>QXGGZFOAA75650927</t>
  </si>
  <si>
    <t>LWDTGQWSZ11356702</t>
  </si>
  <si>
    <t>W2CRP</t>
  </si>
  <si>
    <t>DPAYISJIY08943103</t>
  </si>
  <si>
    <t>OVWCYULHW51403204</t>
  </si>
  <si>
    <t>HFYZWKTNP75253791</t>
  </si>
  <si>
    <t>KIITDQUMH15278470</t>
  </si>
  <si>
    <t>VERMGSHUB59772918</t>
  </si>
  <si>
    <t>KU66XHF</t>
  </si>
  <si>
    <t>WWALTAOTC88416755</t>
  </si>
  <si>
    <t>DP21THN</t>
  </si>
  <si>
    <t>GYYWQGLIJ97089260</t>
  </si>
  <si>
    <t>IAPTLNEUS72930655</t>
  </si>
  <si>
    <t>MVKZPJIKH60745509</t>
  </si>
  <si>
    <t>ASDYPHHWB67504231</t>
  </si>
  <si>
    <t>DYRYUKGXO42091033</t>
  </si>
  <si>
    <t>ARLGXMJUX00440295</t>
  </si>
  <si>
    <t>HEJMPHBZX90569519</t>
  </si>
  <si>
    <t>YMRBHWDER09464159</t>
  </si>
  <si>
    <t>FOAUFOIDS12055939</t>
  </si>
  <si>
    <t>BKDPSUEIY49723779</t>
  </si>
  <si>
    <t>KUIJCEIUA74182378</t>
  </si>
  <si>
    <t>KQJKCTSVT48327054</t>
  </si>
  <si>
    <t>ZKBKIFLRV77093601</t>
  </si>
  <si>
    <t>ILWKSMSTD46678283</t>
  </si>
  <si>
    <t>CV13NHM</t>
  </si>
  <si>
    <t>XPGXGVHQQ77340066</t>
  </si>
  <si>
    <t>ZRKNERWQP52619083</t>
  </si>
  <si>
    <t>FJPIVTMUD52241809</t>
  </si>
  <si>
    <t>OAHOOQRCR10307689</t>
  </si>
  <si>
    <t>AASAPZPKG13146219</t>
  </si>
  <si>
    <t>CEOXUIQPS07758363</t>
  </si>
  <si>
    <t>LO69KNW</t>
  </si>
  <si>
    <t>WX58TFY</t>
  </si>
  <si>
    <t>LPOBVWHXO74106101</t>
  </si>
  <si>
    <t>AV59OMF</t>
  </si>
  <si>
    <t>SYTSAIWUC64357415</t>
  </si>
  <si>
    <t>SM17YSU</t>
  </si>
  <si>
    <t>IYZWNYJQF64235147</t>
  </si>
  <si>
    <t>YNVLLJSPB96591242</t>
  </si>
  <si>
    <t>YD05XZE</t>
  </si>
  <si>
    <t>SLCQVPYRU72318461</t>
  </si>
  <si>
    <t>EFBGERBBF36778396</t>
  </si>
  <si>
    <t>HYTICJIMB87001111</t>
  </si>
  <si>
    <t>WCJVXHHKP22893113</t>
  </si>
  <si>
    <t>DJDLKAKRN53789986</t>
  </si>
  <si>
    <t>LNPSYKFSI46212606</t>
  </si>
  <si>
    <t>IROMZNFOO31482013</t>
  </si>
  <si>
    <t>KPCGOXVZU49548526</t>
  </si>
  <si>
    <t>SYYGKIDLH71904621</t>
  </si>
  <si>
    <t>AQJKIYVIG88074776</t>
  </si>
  <si>
    <t>LDOCRMSIQ79574035</t>
  </si>
  <si>
    <t>UUVQHOKHT25291965</t>
  </si>
  <si>
    <t>LN63EKV</t>
  </si>
  <si>
    <t>K14PJL</t>
  </si>
  <si>
    <t>CK08GZD</t>
  </si>
  <si>
    <t>RDVWLLOAU13260350</t>
  </si>
  <si>
    <t>NPYHVWVTC00197182</t>
  </si>
  <si>
    <t>CKTKGMWSY27980257</t>
  </si>
  <si>
    <t>AXDDSVIPP04976824</t>
  </si>
  <si>
    <t>MNBJXEUJO69941702</t>
  </si>
  <si>
    <t>WOVTQLPPX70645000</t>
  </si>
  <si>
    <t>EHNFCSIJF19077760</t>
  </si>
  <si>
    <t>GMJKRIOMC45592113</t>
  </si>
  <si>
    <t>NHKWTOBJT26283859</t>
  </si>
  <si>
    <t>XAGVGEYZM56682865</t>
  </si>
  <si>
    <t>BMTMHONPS79484288</t>
  </si>
  <si>
    <t>XTEEJNEQF87919929</t>
  </si>
  <si>
    <t>NIWSHJZFF67878710</t>
  </si>
  <si>
    <t>COBYTQZHQ58743513</t>
  </si>
  <si>
    <t>BKGGOQUCL78183669</t>
  </si>
  <si>
    <t>YG57VVE</t>
  </si>
  <si>
    <t>JQBHHDEHA65104123</t>
  </si>
  <si>
    <t>SETFJYGOB23576212</t>
  </si>
  <si>
    <t>DQWYRYZAV54338237</t>
  </si>
  <si>
    <t>YE59GXD</t>
  </si>
  <si>
    <t>V30SEW</t>
  </si>
  <si>
    <t>HDWOZFNAR87267530</t>
  </si>
  <si>
    <t>RXVQKMFHK06375230</t>
  </si>
  <si>
    <t>KY20WXD</t>
  </si>
  <si>
    <t>FEPXXDKNQ52699445</t>
  </si>
  <si>
    <t>GLHLVLFYL98573281</t>
  </si>
  <si>
    <t>CLHCHWPFJ42872751</t>
  </si>
  <si>
    <t>TCBZOHLJP28050649</t>
  </si>
  <si>
    <t>WRHTMARML00912484</t>
  </si>
  <si>
    <t>PF0GMV</t>
  </si>
  <si>
    <t>L3BMM</t>
  </si>
  <si>
    <t>NU69RVE</t>
  </si>
  <si>
    <t>D9AMP</t>
  </si>
  <si>
    <t>IWWHJQNKB62221520</t>
  </si>
  <si>
    <t>FH13FDJ</t>
  </si>
  <si>
    <t>WN14SXJ</t>
  </si>
  <si>
    <t>BK67XZE</t>
  </si>
  <si>
    <t>MK67EFB</t>
  </si>
  <si>
    <t>VO64VFT</t>
  </si>
  <si>
    <t>AKXUYOBIL42179020</t>
  </si>
  <si>
    <t>PQYGCPICG43127300</t>
  </si>
  <si>
    <t>OZSCJBZTC80137707</t>
  </si>
  <si>
    <t>GD67GHO</t>
  </si>
  <si>
    <t>LBTBGPXGM98517181</t>
  </si>
  <si>
    <t>PF65NDK</t>
  </si>
  <si>
    <t>YVUSTVVWU87482587</t>
  </si>
  <si>
    <t>YH60GKD</t>
  </si>
  <si>
    <t>NU58XAX</t>
  </si>
  <si>
    <t>UKNZMHFII31468184</t>
  </si>
  <si>
    <t>FRRCFXOLT58165798</t>
  </si>
  <si>
    <t>KKCBCLSVM49986497</t>
  </si>
  <si>
    <t>IFTFVISXQ60883238</t>
  </si>
  <si>
    <t>YK65XFA</t>
  </si>
  <si>
    <t>JA54KDS</t>
  </si>
  <si>
    <t>VX10DNO</t>
  </si>
  <si>
    <t>LC6DCG</t>
  </si>
  <si>
    <t>COTQVUBJH12219645</t>
  </si>
  <si>
    <t>ADMEBGODY72171836</t>
  </si>
  <si>
    <t>DWQGZNOXV07761188</t>
  </si>
  <si>
    <t>BMESAKQUF35146121</t>
  </si>
  <si>
    <t>ZSJEKXDAH20108697</t>
  </si>
  <si>
    <t>EF10BXK</t>
  </si>
  <si>
    <t>TD05KOP</t>
  </si>
  <si>
    <t>VX19PYP</t>
  </si>
  <si>
    <t>BV21WLC</t>
  </si>
  <si>
    <t>LM61ZHY</t>
  </si>
  <si>
    <t>QYTVNBART26465001</t>
  </si>
  <si>
    <t>BF13SXO</t>
  </si>
  <si>
    <t>J50NKB</t>
  </si>
  <si>
    <t>AIBRPHTWR98243255</t>
  </si>
  <si>
    <t>KR64VHK</t>
  </si>
  <si>
    <t>ULGRCWRAU23768800</t>
  </si>
  <si>
    <t>S969FUD</t>
  </si>
  <si>
    <t>YG07FBO</t>
  </si>
  <si>
    <t>RPKGMONKW02491764</t>
  </si>
  <si>
    <t>MO14BZD</t>
  </si>
  <si>
    <t>HY17ODW</t>
  </si>
  <si>
    <t>SB12GLY</t>
  </si>
  <si>
    <t>TDEHPWVEX34019026</t>
  </si>
  <si>
    <t>719DPD</t>
  </si>
  <si>
    <t>PIJ16DYN</t>
  </si>
  <si>
    <t>BQDLFLSAF88322963</t>
  </si>
  <si>
    <t>RGWLAWZPN80943426</t>
  </si>
  <si>
    <t>DNVUONVPY24170704</t>
  </si>
  <si>
    <t>DWYPAKQEU16603119</t>
  </si>
  <si>
    <t>TWQTNMLWN66032536</t>
  </si>
  <si>
    <t>VXZIGHISK06120714</t>
  </si>
  <si>
    <t>EUQIUKISO77363149</t>
  </si>
  <si>
    <t>KIJIYOWZN88080509</t>
  </si>
  <si>
    <t>YH09XSR</t>
  </si>
  <si>
    <t>ZEWVEFNMB11612798</t>
  </si>
  <si>
    <t>SENOGQARR54363351</t>
  </si>
  <si>
    <t>DN70EYX</t>
  </si>
  <si>
    <t>N90DUD</t>
  </si>
  <si>
    <t>KBPPIOVAL06156772</t>
  </si>
  <si>
    <t>DK17UFN</t>
  </si>
  <si>
    <t>OY64BZF</t>
  </si>
  <si>
    <t>OW69AGY</t>
  </si>
  <si>
    <t>KDE787F</t>
  </si>
  <si>
    <t>G922MAT</t>
  </si>
  <si>
    <t>REG10F</t>
  </si>
  <si>
    <t>MD68ADU</t>
  </si>
  <si>
    <t>BG20LBZ</t>
  </si>
  <si>
    <t>CE09HYZ</t>
  </si>
  <si>
    <t>DBBJNSSYZ80472446</t>
  </si>
  <si>
    <t>HIXSEHUED49846210</t>
  </si>
  <si>
    <t>DS57EZR</t>
  </si>
  <si>
    <t>CQNIEPOCB86982262</t>
  </si>
  <si>
    <t>OPEEVPTMO66970891</t>
  </si>
  <si>
    <t>HTAJNJIFA72540555</t>
  </si>
  <si>
    <t>LLKTVINON99081573</t>
  </si>
  <si>
    <t>MW15XHZ</t>
  </si>
  <si>
    <t>FGJWSLZQA79844052</t>
  </si>
  <si>
    <t>FA16PVW</t>
  </si>
  <si>
    <t>DV16VGO</t>
  </si>
  <si>
    <t>NWSRTWUKC90898176</t>
  </si>
  <si>
    <t>HGBWSYQJK61479191</t>
  </si>
  <si>
    <t>NH07BLK</t>
  </si>
  <si>
    <t>OU15WSV</t>
  </si>
  <si>
    <t>CF63EPE</t>
  </si>
  <si>
    <t>FE65ADX</t>
  </si>
  <si>
    <t>SCBABZLNQ49702899</t>
  </si>
  <si>
    <t>MW17XYF</t>
  </si>
  <si>
    <t>EYQFIAFAZ42676019</t>
  </si>
  <si>
    <t>WNCPJSSHD80981675</t>
  </si>
  <si>
    <t>WU68FWF</t>
  </si>
  <si>
    <t>TGRERORTC38554208</t>
  </si>
  <si>
    <t>K9MUN</t>
  </si>
  <si>
    <t>FL58PKF</t>
  </si>
  <si>
    <t>M11NDC</t>
  </si>
  <si>
    <t>SD68UTT</t>
  </si>
  <si>
    <t>BG58WNZ</t>
  </si>
  <si>
    <t>WBFDCLQLL85341102</t>
  </si>
  <si>
    <t>GZTZGPIOG07684653</t>
  </si>
  <si>
    <t>AV65AXN</t>
  </si>
  <si>
    <t>KJ21NFV</t>
  </si>
  <si>
    <t>WN70LOZ</t>
  </si>
  <si>
    <t>WN12AMX</t>
  </si>
  <si>
    <t>WZPJCOVLO98514683</t>
  </si>
  <si>
    <t>WWTWNIRSE79607106</t>
  </si>
  <si>
    <t>FTBFOOKJB81255053</t>
  </si>
  <si>
    <t>SK71RVU</t>
  </si>
  <si>
    <t>SACOFETHD32199043</t>
  </si>
  <si>
    <t>GE70RZL</t>
  </si>
  <si>
    <t>DN13YPU</t>
  </si>
  <si>
    <t>VH69ZBM</t>
  </si>
  <si>
    <t>MP09YAE</t>
  </si>
  <si>
    <t>PW20EVC</t>
  </si>
  <si>
    <t>ZSLKBGURL18444080</t>
  </si>
  <si>
    <t>MJ16GCV</t>
  </si>
  <si>
    <t>WU21LHH</t>
  </si>
  <si>
    <t>####NFD</t>
  </si>
  <si>
    <t>PGGZLYFXC99094904</t>
  </si>
  <si>
    <t>WQVJASWKX42110249</t>
  </si>
  <si>
    <t>BMLCGLLTQ52333188</t>
  </si>
  <si>
    <t>OOWQJJUJV49483306</t>
  </si>
  <si>
    <t>HHPQWMSSJ12569799</t>
  </si>
  <si>
    <t>AYZFSUPYX19766429</t>
  </si>
  <si>
    <t>ZRGCXSDXK19199674</t>
  </si>
  <si>
    <t>ACCBDGQFB29408715</t>
  </si>
  <si>
    <t>HTQRMXBDM19408326</t>
  </si>
  <si>
    <t>##O6FFC</t>
  </si>
  <si>
    <t>IXTMPZEXY99392250</t>
  </si>
  <si>
    <t>NJIXKHPCF29292301</t>
  </si>
  <si>
    <t>EA70LSV</t>
  </si>
  <si>
    <t>YCQRBJDSA00566515</t>
  </si>
  <si>
    <t>QMLRJUZQX58124006</t>
  </si>
  <si>
    <t>KX19AYT</t>
  </si>
  <si>
    <t>WCELUHAYO95492192</t>
  </si>
  <si>
    <t>RKXNFSKLB02305917</t>
  </si>
  <si>
    <t>NDUIGSRDZ25535956</t>
  </si>
  <si>
    <t>CA65PSZ</t>
  </si>
  <si>
    <t>YTIWKOTHQ26475434</t>
  </si>
  <si>
    <t>TPLDSCUQW51378753</t>
  </si>
  <si>
    <t>DG54DJU</t>
  </si>
  <si>
    <t>PYBFEDHUL37820449</t>
  </si>
  <si>
    <t>JCJEMFWEW38282168</t>
  </si>
  <si>
    <t>QDTUFZGGN48903446</t>
  </si>
  <si>
    <t>EFQGZQJAT27217508</t>
  </si>
  <si>
    <t>WI11AJP</t>
  </si>
  <si>
    <t>JMKKROKHY17076469</t>
  </si>
  <si>
    <t>PJ19PV;</t>
  </si>
  <si>
    <t>AEJAUXQRH85882270</t>
  </si>
  <si>
    <t>XRWQHEUFY26921269</t>
  </si>
  <si>
    <t>BZWKZBZRG59049350</t>
  </si>
  <si>
    <t>CKGHLNVIZ71952902</t>
  </si>
  <si>
    <t>YMPZKEGVS47673964</t>
  </si>
  <si>
    <t>####ATZ</t>
  </si>
  <si>
    <t>FSZCRPZAY91288153</t>
  </si>
  <si>
    <t>##17NEJ</t>
  </si>
  <si>
    <t>JNZCIUKXH71006201</t>
  </si>
  <si>
    <t>NKANRZMWS78039418</t>
  </si>
  <si>
    <t>##17ZOZ</t>
  </si>
  <si>
    <t>####DES</t>
  </si>
  <si>
    <t>BG09BKZ</t>
  </si>
  <si>
    <t>ND14YFJ</t>
  </si>
  <si>
    <t>FH59BJX</t>
  </si>
  <si>
    <t>XMBZZNWDB16613941</t>
  </si>
  <si>
    <t>DS06LNW</t>
  </si>
  <si>
    <t>RNIEUDPVZ76858263</t>
  </si>
  <si>
    <t>DV60LLE</t>
  </si>
  <si>
    <t>T27KPP</t>
  </si>
  <si>
    <t>SCLJHTUVJ09577893</t>
  </si>
  <si>
    <t>BXOLJXOKP57995285</t>
  </si>
  <si>
    <t>JYKDUVFJH53082970</t>
  </si>
  <si>
    <t>XFPPIYBGW04608120</t>
  </si>
  <si>
    <t>JVBEURCLP88243760</t>
  </si>
  <si>
    <t>VEXOTUGYM77330519</t>
  </si>
  <si>
    <t>DN16OYW</t>
  </si>
  <si>
    <t>PQKJRTCRG84440318</t>
  </si>
  <si>
    <t>AV65OPD</t>
  </si>
  <si>
    <t>NNAWDRQXB86793414</t>
  </si>
  <si>
    <t>EFPCBTLOK49834558</t>
  </si>
  <si>
    <t>LOAQWSVAF84178220</t>
  </si>
  <si>
    <t>BSYOOMYFG85957035</t>
  </si>
  <si>
    <t>LN59MGG</t>
  </si>
  <si>
    <t>11BAO</t>
  </si>
  <si>
    <t>DYFCLPEAY46663709</t>
  </si>
  <si>
    <t>RCDPWMCOM91509211</t>
  </si>
  <si>
    <t>DF17EMX</t>
  </si>
  <si>
    <t>PK59EVN</t>
  </si>
  <si>
    <t>LM04EZP</t>
  </si>
  <si>
    <t>LBLBZFEFF76380569</t>
  </si>
  <si>
    <t>AUKFJOBHP30818844</t>
  </si>
  <si>
    <t>XPGZTKYIV99380042</t>
  </si>
  <si>
    <t>CJVVSRVRV51988738</t>
  </si>
  <si>
    <t>ANDZVJUTG45693625</t>
  </si>
  <si>
    <t>DY66EWE</t>
  </si>
  <si>
    <t>AUMDFPNUG87325303</t>
  </si>
  <si>
    <t>ZNNCBZXZX63663443</t>
  </si>
  <si>
    <t>KC54VVB</t>
  </si>
  <si>
    <t>TYMGCCUEL69292702</t>
  </si>
  <si>
    <t>FEWXBSEFF45356725</t>
  </si>
  <si>
    <t>YGNWPCTXJ96610397</t>
  </si>
  <si>
    <t>DU68BNB</t>
  </si>
  <si>
    <t>OBOVYHCBA43357155</t>
  </si>
  <si>
    <t>WZZRRPVOM23119957</t>
  </si>
  <si>
    <t>JJFJYQONN11834888</t>
  </si>
  <si>
    <t>LPGRHJWJY42340744</t>
  </si>
  <si>
    <t>WOMCOTMCX50892848</t>
  </si>
  <si>
    <t>KFYXNXEHV21115124</t>
  </si>
  <si>
    <t>BZNJFDCSS07494179</t>
  </si>
  <si>
    <t>RZGCLKQRB29680710</t>
  </si>
  <si>
    <t>HGNUFSPOO43696426</t>
  </si>
  <si>
    <t>UJWVRKYPU39919784</t>
  </si>
  <si>
    <t>DS13UTE</t>
  </si>
  <si>
    <t>CGFNINUBV51707038</t>
  </si>
  <si>
    <t>DP14YCT</t>
  </si>
  <si>
    <t>GLSCMMWUT00014850</t>
  </si>
  <si>
    <t>KUCTKRWJJ25357668</t>
  </si>
  <si>
    <t>RE66FND</t>
  </si>
  <si>
    <t>GXKHSCBAH38027540</t>
  </si>
  <si>
    <t>ZLTVGQIDB25320856</t>
  </si>
  <si>
    <t>QHVOQWSVS57257865</t>
  </si>
  <si>
    <t>JVLLMKVEE31876568</t>
  </si>
  <si>
    <t>LMVJJZMKV24083187</t>
  </si>
  <si>
    <t>UZUDBGIBE53042680</t>
  </si>
  <si>
    <t>IGBLHEEVK46276214</t>
  </si>
  <si>
    <t>IFGPAVKKP17469901</t>
  </si>
  <si>
    <t>BQPXQAFKO61426009</t>
  </si>
  <si>
    <t>KHLXBEJSA48363125</t>
  </si>
  <si>
    <t>XIVHCSUXI74239091</t>
  </si>
  <si>
    <t>BX14PVT</t>
  </si>
  <si>
    <t>PK09JYJ</t>
  </si>
  <si>
    <t>DUXRMEJUH61310103</t>
  </si>
  <si>
    <t>AF56UCS</t>
  </si>
  <si>
    <t>HJ62VMU</t>
  </si>
  <si>
    <t>RKQOYVWDD88595945</t>
  </si>
  <si>
    <t>HIYSOXYOK48286806</t>
  </si>
  <si>
    <t>LAESLZDOD38916623</t>
  </si>
  <si>
    <t>STXKMNADK70105305</t>
  </si>
  <si>
    <t>FH21YJX</t>
  </si>
  <si>
    <t>MWGBNPYMC92981274</t>
  </si>
  <si>
    <t>MEDQGICJJ70125280</t>
  </si>
  <si>
    <t>WDMXMURFR41480061</t>
  </si>
  <si>
    <t>RE16UVR</t>
  </si>
  <si>
    <t>BL65KXK</t>
  </si>
  <si>
    <t>RK66ZZN</t>
  </si>
  <si>
    <t>LSXZZCHKU17633989</t>
  </si>
  <si>
    <t>RTKUDJJHD61676638</t>
  </si>
  <si>
    <t>KO69GWV</t>
  </si>
  <si>
    <t>VZELOYLCC51057961</t>
  </si>
  <si>
    <t>NZYVWCOVY50258872</t>
  </si>
  <si>
    <t>LY18CZR</t>
  </si>
  <si>
    <t>WG68JUA</t>
  </si>
  <si>
    <t>X11MTP</t>
  </si>
  <si>
    <t>NA67WTE</t>
  </si>
  <si>
    <t>LC57APO</t>
  </si>
  <si>
    <t>KOSLWVDBQ19100020</t>
  </si>
  <si>
    <t>ZVSHGHPHH17069484</t>
  </si>
  <si>
    <t>YP20TVN</t>
  </si>
  <si>
    <t>P300CMB</t>
  </si>
  <si>
    <t>GKBJECOPB57771384</t>
  </si>
  <si>
    <t>JHTLWZARV06464604</t>
  </si>
  <si>
    <t>IVJBEGISA00820287</t>
  </si>
  <si>
    <t>GTYWWCHZO57889249</t>
  </si>
  <si>
    <t>DY15GMV</t>
  </si>
  <si>
    <t>JFELULFCR42228443</t>
  </si>
  <si>
    <t>####ZUD</t>
  </si>
  <si>
    <t>####HNP</t>
  </si>
  <si>
    <t>FD16EHG</t>
  </si>
  <si>
    <t>##57###</t>
  </si>
  <si>
    <t>VX#####</t>
  </si>
  <si>
    <t>EN59CXK</t>
  </si>
  <si>
    <t>KGJNUHDKX96265384</t>
  </si>
  <si>
    <t>VKFPAWWMT18551592</t>
  </si>
  <si>
    <t>ZBLTHXMHA81501017</t>
  </si>
  <si>
    <t>CF63###</t>
  </si>
  <si>
    <t>IVLZXYLAT46716279</t>
  </si>
  <si>
    <t>VN10AFU</t>
  </si>
  <si>
    <t>RANCWTRBU18117221</t>
  </si>
  <si>
    <t>SSEBQEEAH61629198</t>
  </si>
  <si>
    <t>PFAOCBCUR02050082</t>
  </si>
  <si>
    <t>OSQTEFBUC03997458</t>
  </si>
  <si>
    <t>###4ZFV</t>
  </si>
  <si>
    <t>####XYM</t>
  </si>
  <si>
    <t>IJOUPECUJ73368039</t>
  </si>
  <si>
    <t>XCARVIFEC21823110</t>
  </si>
  <si>
    <t>#######</t>
  </si>
  <si>
    <t>####JTS</t>
  </si>
  <si>
    <t>####OYA</t>
  </si>
  <si>
    <t>FJTGZAZBX85700453</t>
  </si>
  <si>
    <t>####YRL</t>
  </si>
  <si>
    <t>FJ19JJZ</t>
  </si>
  <si>
    <t>ZLVUIVCOR84601905</t>
  </si>
  <si>
    <t>####KYC</t>
  </si>
  <si>
    <t>MOPMYMUYY46624141</t>
  </si>
  <si>
    <t>ZYVYMWIAB68667459</t>
  </si>
  <si>
    <t>####EFZ</t>
  </si>
  <si>
    <t>XGCVRZZBY87870630</t>
  </si>
  <si>
    <t>####HGV</t>
  </si>
  <si>
    <t>KMXOGRMIB20321969</t>
  </si>
  <si>
    <t>YD64MCR</t>
  </si>
  <si>
    <t>VZWXZWMQB86029533</t>
  </si>
  <si>
    <t>DF18ASU</t>
  </si>
  <si>
    <t>NGQESZNJT15174343</t>
  </si>
  <si>
    <t>DS69ZTR</t>
  </si>
  <si>
    <t>FG16VZE</t>
  </si>
  <si>
    <t>TGEXLGEWT07546909</t>
  </si>
  <si>
    <t>UDSEWATKO27015635</t>
  </si>
  <si>
    <t>SBDZZDTTR22192038</t>
  </si>
  <si>
    <t>NPPGQNIUB67353282</t>
  </si>
  <si>
    <t>SGSWBATTL49946496</t>
  </si>
  <si>
    <t>P13PBE</t>
  </si>
  <si>
    <t>XMKZKWUEY85597310</t>
  </si>
  <si>
    <t>HY08LLM</t>
  </si>
  <si>
    <t>VE69TVO</t>
  </si>
  <si>
    <t>ZBYGGGPUY40628109</t>
  </si>
  <si>
    <t>IAAQHPKGY83259380</t>
  </si>
  <si>
    <t>F16BAN</t>
  </si>
  <si>
    <t>AVXAAEIGH16525048</t>
  </si>
  <si>
    <t>FNACGNBZU98542632</t>
  </si>
  <si>
    <t>PX68ZGW</t>
  </si>
  <si>
    <t>ERRWLUXJQ36152116</t>
  </si>
  <si>
    <t>####XYS</t>
  </si>
  <si>
    <t>####NUD</t>
  </si>
  <si>
    <t>RFJDBCOBQ54153541</t>
  </si>
  <si>
    <t>QVSDWAIGJ17107657</t>
  </si>
  <si>
    <t>TFAFFSSGD94192009</t>
  </si>
  <si>
    <t>####JTX</t>
  </si>
  <si>
    <t>LFONOBTXE13578958</t>
  </si>
  <si>
    <t>####DUD</t>
  </si>
  <si>
    <t>DBTGDBDQP01705488</t>
  </si>
  <si>
    <t>MF68VHG</t>
  </si>
  <si>
    <t>LE21UXK</t>
  </si>
  <si>
    <t>OOZCOGFIZ49684962</t>
  </si>
  <si>
    <t>ME65MJJ</t>
  </si>
  <si>
    <t>JTTWZOEFW23178053</t>
  </si>
  <si>
    <t>VTIXAUTTD13309633</t>
  </si>
  <si>
    <t>BRIPNEGYB20918874</t>
  </si>
  <si>
    <t>DP11ZKN</t>
  </si>
  <si>
    <t>HWKDAUYOI10160698</t>
  </si>
  <si>
    <t>####HKG</t>
  </si>
  <si>
    <t>OEMQHOPQL27503555</t>
  </si>
  <si>
    <t>VZTLSNYKK88827375</t>
  </si>
  <si>
    <t>X200EVA</t>
  </si>
  <si>
    <t>ISNLDQGIB12013055</t>
  </si>
  <si>
    <t>CVRXSWEUI59908784</t>
  </si>
  <si>
    <t>XVICLLABH31197018</t>
  </si>
  <si>
    <t>WLYIGUZIC24009478</t>
  </si>
  <si>
    <t>HDROEBBVO51807544</t>
  </si>
  <si>
    <t>SL18NZP</t>
  </si>
  <si>
    <t>CQYMNYWZU40483364</t>
  </si>
  <si>
    <t>CKLEAGROZ84447621</t>
  </si>
  <si>
    <t>JLCIKVVLC11664820</t>
  </si>
  <si>
    <t>TGMZVYLPH31518899</t>
  </si>
  <si>
    <t>OATCXIYDA92332307</t>
  </si>
  <si>
    <t>DZWZHXOOL29005158</t>
  </si>
  <si>
    <t>DEDMMXUON26312736</t>
  </si>
  <si>
    <t>PD62LHH</t>
  </si>
  <si>
    <t>######X</t>
  </si>
  <si>
    <t>FTEOKYCND02374860</t>
  </si>
  <si>
    <t>PUPRTGJHG01119115</t>
  </si>
  <si>
    <t>SZWRARCXS76555408</t>
  </si>
  <si>
    <t>PTYYOACSZ52202971</t>
  </si>
  <si>
    <t>CKXENYACI35050688</t>
  </si>
  <si>
    <t>HUSINYQYT19056254</t>
  </si>
  <si>
    <t>HKWRJSIDT52145382</t>
  </si>
  <si>
    <t>MHAGDIRZW72220241</t>
  </si>
  <si>
    <t>##70ZJZ</t>
  </si>
  <si>
    <t>DS64LKX</t>
  </si>
  <si>
    <t>HD21UJT</t>
  </si>
  <si>
    <t>LS09GEU</t>
  </si>
  <si>
    <t>NOIFLZELB46640148</t>
  </si>
  <si>
    <t>MUGZHIGNJ61586822</t>
  </si>
  <si>
    <t>RUBFYYYCB58718779</t>
  </si>
  <si>
    <t>BVRFKWOYH80525303</t>
  </si>
  <si>
    <t>ZQXWBTNYE73934795</t>
  </si>
  <si>
    <t>PMWZYSEVZ53446328</t>
  </si>
  <si>
    <t>CPGECRPCH65579710</t>
  </si>
  <si>
    <t>ZKWTKEQMO28276183</t>
  </si>
  <si>
    <t>VMOCGQFXN99053633</t>
  </si>
  <si>
    <t>JRWZYKZRR93670861</t>
  </si>
  <si>
    <t>JMNBWJQJG62298505</t>
  </si>
  <si>
    <t>FJLMOZGTR58549198</t>
  </si>
  <si>
    <t>HRJXBKUPE07438988</t>
  </si>
  <si>
    <t>KH03GOV</t>
  </si>
  <si>
    <t>OOYBCEMAS10847626</t>
  </si>
  <si>
    <t>WDMHGPNVG24166794</t>
  </si>
  <si>
    <t>IPWUYNUDG39465222</t>
  </si>
  <si>
    <t>OJPASQFAW21721667</t>
  </si>
  <si>
    <t>T400FFS</t>
  </si>
  <si>
    <t>JDPOKZLGE55427634</t>
  </si>
  <si>
    <t>JZZOPTHJB91244575</t>
  </si>
  <si>
    <t>EOUTCDYJH32714105</t>
  </si>
  <si>
    <t>TPXVXXXOJ71733241</t>
  </si>
  <si>
    <t>KEHHJQJKH27357464</t>
  </si>
  <si>
    <t>###9ZSH</t>
  </si>
  <si>
    <t>SVHFZQGFY85865931</t>
  </si>
  <si>
    <t>LSABFKNTA36790985</t>
  </si>
  <si>
    <t>IHEYLSZFK17710268</t>
  </si>
  <si>
    <t>NRAPJPKAX39292075</t>
  </si>
  <si>
    <t>NAZWNRVYN40142426</t>
  </si>
  <si>
    <t>YBTVYBPZQ88391514</t>
  </si>
  <si>
    <t>YSVWMMWRW48609042</t>
  </si>
  <si>
    <t>SPKEKFCNL46562027</t>
  </si>
  <si>
    <t>QZCASPDKW13072831</t>
  </si>
  <si>
    <t>EO55YFR</t>
  </si>
  <si>
    <t>EF62XZL</t>
  </si>
  <si>
    <t>HWGTLKFCH83168002</t>
  </si>
  <si>
    <t>ZLGMRAWZD62868533</t>
  </si>
  <si>
    <t>OVHFEDUNY68057771</t>
  </si>
  <si>
    <t>ACWOMJEUL92338466</t>
  </si>
  <si>
    <t>QULBPQUSG67000334</t>
  </si>
  <si>
    <t>WUCMWPIDL71427104</t>
  </si>
  <si>
    <t>DNILQZQUL09922206</t>
  </si>
  <si>
    <t>XLMCRMLYN33380611</t>
  </si>
  <si>
    <t>WUDOEXJVB81623702</t>
  </si>
  <si>
    <t>SIUKZHNHA38095807</t>
  </si>
  <si>
    <t>QSUXWHWEU28032940</t>
  </si>
  <si>
    <t>JKTLEEVYQ83956607</t>
  </si>
  <si>
    <t>VWOGPKDBL65527655</t>
  </si>
  <si>
    <t>NNPVWFFOD29302975</t>
  </si>
  <si>
    <t>BIAKOCLTG77439135</t>
  </si>
  <si>
    <t>WFKWNZEQI46668829</t>
  </si>
  <si>
    <t>QKCTVOEIP25275622</t>
  </si>
  <si>
    <t>PKDLBBFWI32798410</t>
  </si>
  <si>
    <t>PDYHGNPAV39158548</t>
  </si>
  <si>
    <t>JEQCYGNBQ05186208</t>
  </si>
  <si>
    <t>DRBANHADG61763751</t>
  </si>
  <si>
    <t>##69YNE</t>
  </si>
  <si>
    <t>PRNXZAFWH26701702</t>
  </si>
  <si>
    <t>OQHUNGZFT53583366</t>
  </si>
  <si>
    <t>BN61BHF</t>
  </si>
  <si>
    <t>LLUUAJEDI93548279</t>
  </si>
  <si>
    <t>HCETZXTDS63864597</t>
  </si>
  <si>
    <t>RZAUWIVJX75240876</t>
  </si>
  <si>
    <t>IITFCXQEG57800749</t>
  </si>
  <si>
    <t>DV05ZFR</t>
  </si>
  <si>
    <t>DK19WFY</t>
  </si>
  <si>
    <t>PHRFFNRPH98546832</t>
  </si>
  <si>
    <t>DU16NFT</t>
  </si>
  <si>
    <t>IFPRUVDHP88789037</t>
  </si>
  <si>
    <t>ZHNTRNKAX17793507</t>
  </si>
  <si>
    <t>KOXETYDHF04835672</t>
  </si>
  <si>
    <t>EX63LLO</t>
  </si>
  <si>
    <t>NMLVVTVUT52845672</t>
  </si>
  <si>
    <t>GYBRSVFQA88141371</t>
  </si>
  <si>
    <t>RPHTZVITQ93222552</t>
  </si>
  <si>
    <t>AEQIFEQZM50179867</t>
  </si>
  <si>
    <t>RHCVYOTYJ40794497</t>
  </si>
  <si>
    <t>ARTQRRKXY52902964</t>
  </si>
  <si>
    <t>KKRQNOMZM62791872</t>
  </si>
  <si>
    <t>DS20AVY</t>
  </si>
  <si>
    <t>XHCJTXNES20346417</t>
  </si>
  <si>
    <t>LOVQBDTJP69483769</t>
  </si>
  <si>
    <t>ZFAOOMLBU71723575</t>
  </si>
  <si>
    <t>IUPDQWSEF93071785</t>
  </si>
  <si>
    <t>GHEEGCYHY72110971</t>
  </si>
  <si>
    <t>SEEABCVTM81005456</t>
  </si>
  <si>
    <t>ONWIPNOOC86164726</t>
  </si>
  <si>
    <t>HYNXXXGIV93524949</t>
  </si>
  <si>
    <t>TGVZHAICB24481766</t>
  </si>
  <si>
    <t>YVGQFBVBP49745453</t>
  </si>
  <si>
    <t>MBETPJFHN58269506</t>
  </si>
  <si>
    <t>AIBUVRDUJ21218124</t>
  </si>
  <si>
    <t>WX16CVC</t>
  </si>
  <si>
    <t>QLLMYVALH67029878</t>
  </si>
  <si>
    <t>AMHLELDYB39747879</t>
  </si>
  <si>
    <t>DU18MDA</t>
  </si>
  <si>
    <t>ZXHGETBFE67574958</t>
  </si>
  <si>
    <t>XMIFUFEIZ80128726</t>
  </si>
  <si>
    <t>SVNOTAROC82919234</t>
  </si>
  <si>
    <t>IIHZNAOEI01626815</t>
  </si>
  <si>
    <t>BU51VNM</t>
  </si>
  <si>
    <t>PPUDEAITN54551624</t>
  </si>
  <si>
    <t>DTOMJJIWY94420892</t>
  </si>
  <si>
    <t>LEOPHWALH72824385</t>
  </si>
  <si>
    <t>UIQUZTLCN70589970</t>
  </si>
  <si>
    <t>FUAXJMXJX12618864</t>
  </si>
  <si>
    <t>LO65XXX</t>
  </si>
  <si>
    <t>DK19MFZ</t>
  </si>
  <si>
    <t>IIRLFNUOT06450064</t>
  </si>
  <si>
    <t>VFSUGKVRH85395941</t>
  </si>
  <si>
    <t>####YTR</t>
  </si>
  <si>
    <t>MKDVBLPPO52769296</t>
  </si>
  <si>
    <t>HILQKANMZ40415007</t>
  </si>
  <si>
    <t>KUGYKSUMF42239425</t>
  </si>
  <si>
    <t>DV56EOE</t>
  </si>
  <si>
    <t>RFZSUBSBA96636812</t>
  </si>
  <si>
    <t>ESFKQKYZN73026997</t>
  </si>
  <si>
    <t>VTETBBUHX00898566</t>
  </si>
  <si>
    <t>DY59DDR</t>
  </si>
  <si>
    <t>MJFCHLMTI87524784</t>
  </si>
  <si>
    <t>IDRIKUXWO81583147</t>
  </si>
  <si>
    <t>PRJYQDKQR54915168</t>
  </si>
  <si>
    <t>KYCAWSSIS62880928</t>
  </si>
  <si>
    <t>QTJFWLXJF74244277</t>
  </si>
  <si>
    <t>####EXO</t>
  </si>
  <si>
    <t>FL18XDB</t>
  </si>
  <si>
    <t>BK58FVM</t>
  </si>
  <si>
    <t>SVECKAKYF67158619</t>
  </si>
  <si>
    <t>WN21EUH</t>
  </si>
  <si>
    <t>NQXTJOLNA98381309</t>
  </si>
  <si>
    <t>SXUXKDYXU53809218</t>
  </si>
  <si>
    <t>IUSJJPVQV05927243</t>
  </si>
  <si>
    <t>NRDBEJUHA74338969</t>
  </si>
  <si>
    <t>QDFWBAQLM92111644</t>
  </si>
  <si>
    <t>ODPXHIIAI74551287</t>
  </si>
  <si>
    <t>VDWNPLUAV05245099</t>
  </si>
  <si>
    <t>DN70OAW</t>
  </si>
  <si>
    <t>###0GVN</t>
  </si>
  <si>
    <t>UGYXGFPYR72596808</t>
  </si>
  <si>
    <t>#66ZVT0</t>
  </si>
  <si>
    <t>ELKIZIIGZ17275136</t>
  </si>
  <si>
    <t>CV12NJE</t>
  </si>
  <si>
    <t>NKASEWJHI90437829</t>
  </si>
  <si>
    <t>OPTVTPCAU56973738</t>
  </si>
  <si>
    <t>TNGNCGNFZ16518817</t>
  </si>
  <si>
    <t>WLMEHOMBW03638244</t>
  </si>
  <si>
    <t>YSBYFJMVC48274314</t>
  </si>
  <si>
    <t>KACQSUBDZ96390191</t>
  </si>
  <si>
    <t>DS14TDA</t>
  </si>
  <si>
    <t>AKELSWUCE52234000</t>
  </si>
  <si>
    <t>DU17WXY</t>
  </si>
  <si>
    <t>CIPXTLEKK07124787</t>
  </si>
  <si>
    <t>DMBECDHKU15272836</t>
  </si>
  <si>
    <t>BITCRRSDW88083977</t>
  </si>
  <si>
    <t>YN18WXG</t>
  </si>
  <si>
    <t>K006JKY</t>
  </si>
  <si>
    <t>DX19KFC</t>
  </si>
  <si>
    <t>KV10YKR</t>
  </si>
  <si>
    <t>VL02BOO</t>
  </si>
  <si>
    <t>XWHHMTJAM00769873</t>
  </si>
  <si>
    <t>OHDQTMSEJ61745967</t>
  </si>
  <si>
    <t>RPHQYGEUK12048722</t>
  </si>
  <si>
    <t>PXSTOKQOH84241311</t>
  </si>
  <si>
    <t>MLZWYUHKW23511752</t>
  </si>
  <si>
    <t>YR66GWN</t>
  </si>
  <si>
    <t>OXNGCJWBF86623501</t>
  </si>
  <si>
    <t>PFZWXVJHV36193048</t>
  </si>
  <si>
    <t>XGVAKZCWL93496711</t>
  </si>
  <si>
    <t>YUKBCXEBV66740062</t>
  </si>
  <si>
    <t>KY21BDK</t>
  </si>
  <si>
    <t>WGFDDXNVM77592349</t>
  </si>
  <si>
    <t>LPIEMLIYQ16021009</t>
  </si>
  <si>
    <t>SA58VDO</t>
  </si>
  <si>
    <t>VKDUYYXXM88145613</t>
  </si>
  <si>
    <t>GANSYBYWR12316355</t>
  </si>
  <si>
    <t>YT57NKY</t>
  </si>
  <si>
    <t>CIWQNHXRP66730847</t>
  </si>
  <si>
    <t>FZWOYUVFX54631376</t>
  </si>
  <si>
    <t>HUQGONNCJ02140088</t>
  </si>
  <si>
    <t>HLQQXJQOV43729767</t>
  </si>
  <si>
    <t>BK58FYN</t>
  </si>
  <si>
    <t>KV57MWY</t>
  </si>
  <si>
    <t>NW15MXF</t>
  </si>
  <si>
    <t>NJMZVNMRW50796599</t>
  </si>
  <si>
    <t>VSSSWSGKP05719280</t>
  </si>
  <si>
    <t>RJ58XLF</t>
  </si>
  <si>
    <t>L50SD</t>
  </si>
  <si>
    <t>NK07YGG</t>
  </si>
  <si>
    <t>OWQFLPTEW60921858</t>
  </si>
  <si>
    <t>EIFXLIZGC16421134</t>
  </si>
  <si>
    <t>JWYZYSLEO56954471</t>
  </si>
  <si>
    <t>HFWDEGFJK84620263</t>
  </si>
  <si>
    <t>YB64KHZ</t>
  </si>
  <si>
    <t>HLTAKIKLZ14195081</t>
  </si>
  <si>
    <t>XYZHBFNDY48908610</t>
  </si>
  <si>
    <t>FT13YKN</t>
  </si>
  <si>
    <t>ZNVGVTBFD85536396</t>
  </si>
  <si>
    <t>STSTTJANY60511117</t>
  </si>
  <si>
    <t>FXYBBMRFZ93058778</t>
  </si>
  <si>
    <t>KS25PDA</t>
  </si>
  <si>
    <t>##24FDA</t>
  </si>
  <si>
    <t>ULJRBDLCL50827642</t>
  </si>
  <si>
    <t>QKAZCDTDT96488722</t>
  </si>
  <si>
    <t>FUPOZGKRW35842104</t>
  </si>
  <si>
    <t>FACJDXUNI86178807</t>
  </si>
  <si>
    <t>EZHFZKJWU78433294</t>
  </si>
  <si>
    <t>XJFDWGCKU86775728</t>
  </si>
  <si>
    <t>##19BZU</t>
  </si>
  <si>
    <t>LG17UFM</t>
  </si>
  <si>
    <t>VK17AHC</t>
  </si>
  <si>
    <t>DNXQWWELJ59219411</t>
  </si>
  <si>
    <t>KYWBGOUAF20890970</t>
  </si>
  <si>
    <t>L57EED</t>
  </si>
  <si>
    <t>JKZQIQHXF22209593</t>
  </si>
  <si>
    <t>WYOCIMGUZ39490457</t>
  </si>
  <si>
    <t>VEHJKBISO12616100</t>
  </si>
  <si>
    <t>KKOSNZOSJ30808740</t>
  </si>
  <si>
    <t>EKKLXFMCK50870278</t>
  </si>
  <si>
    <t>BK68WDE</t>
  </si>
  <si>
    <t>LOXTMLHTB77055151</t>
  </si>
  <si>
    <t>FE13HJ</t>
  </si>
  <si>
    <t>USHXQLFTW73386760</t>
  </si>
  <si>
    <t>BXMIPHHPN20862415</t>
  </si>
  <si>
    <t>MUTWKWHEG77808357</t>
  </si>
  <si>
    <t>SJXHSIZMK42498944</t>
  </si>
  <si>
    <t>YJ14BBV</t>
  </si>
  <si>
    <t>QNQUDTFEP23228342</t>
  </si>
  <si>
    <t>YJ19OSV</t>
  </si>
  <si>
    <t>EPTGNEPGS02298282</t>
  </si>
  <si>
    <t>VG16PBF</t>
  </si>
  <si>
    <t>QFNEMOXVS49908844</t>
  </si>
  <si>
    <t>RVDGPQVQO77311725</t>
  </si>
  <si>
    <t>BPQQKUZCN08081341</t>
  </si>
  <si>
    <t>YOQJLKQEF34371366</t>
  </si>
  <si>
    <t>KS17VPF</t>
  </si>
  <si>
    <t>ONXWQYQOG16288560</t>
  </si>
  <si>
    <t>DRUCIMOII65836227</t>
  </si>
  <si>
    <t>SKPHUBLUZ59110691</t>
  </si>
  <si>
    <t>GX16XVF</t>
  </si>
  <si>
    <t>PEJXZNUCB07984263</t>
  </si>
  <si>
    <t>WGKORNJJM15403550</t>
  </si>
  <si>
    <t>TKVQGHMLI36917866</t>
  </si>
  <si>
    <t>YCNBBZQPQ69667249</t>
  </si>
  <si>
    <t>YVSXSKPJP49202291</t>
  </si>
  <si>
    <t>XV07VMT</t>
  </si>
  <si>
    <t>OQOSKCWOP32549181</t>
  </si>
  <si>
    <t>HRHQWZMAB60761567</t>
  </si>
  <si>
    <t>HNHDBTDXQ15240936</t>
  </si>
  <si>
    <t>ML07FLY</t>
  </si>
  <si>
    <t>WJTMEPBAV11929732</t>
  </si>
  <si>
    <t>QRSZAVZLF98120666</t>
  </si>
  <si>
    <t>QAYSXWWTV20464577</t>
  </si>
  <si>
    <t>SRAVXOFFZ69197502</t>
  </si>
  <si>
    <t>CV64EYB</t>
  </si>
  <si>
    <t>PHMAQJNWY11435665</t>
  </si>
  <si>
    <t>DL67EWF</t>
  </si>
  <si>
    <t>SLRPXTRVV66398690</t>
  </si>
  <si>
    <t>LGJOZXXTQ67332627</t>
  </si>
  <si>
    <t>SGUYHWXWJ18201566</t>
  </si>
  <si>
    <t>C14CWG</t>
  </si>
  <si>
    <t>GN56ORJ</t>
  </si>
  <si>
    <t>DSBHZGHNN83776462</t>
  </si>
  <si>
    <t>AUYZQMHJM44958573</t>
  </si>
  <si>
    <t>MJ16KUU</t>
  </si>
  <si>
    <t>JWFJRZBAU79023379</t>
  </si>
  <si>
    <t>HG04PWL</t>
  </si>
  <si>
    <t>XAEVPKJRF88657936</t>
  </si>
  <si>
    <t>MCWQAWZNJ94943990</t>
  </si>
  <si>
    <t>LUGXSURZK19501231</t>
  </si>
  <si>
    <t>KTJSGGARZ41789926</t>
  </si>
  <si>
    <t>PRCGDSCKI31589383</t>
  </si>
  <si>
    <t>LC70LJUY</t>
  </si>
  <si>
    <t>QPVTNJUIP61514604</t>
  </si>
  <si>
    <t>UZEGMMOVI60205155</t>
  </si>
  <si>
    <t>YGVJSORJI36663190</t>
  </si>
  <si>
    <t>CJCTASEDM59459978</t>
  </si>
  <si>
    <t>RTTTWLORH20854856</t>
  </si>
  <si>
    <t>QWBEOGYJO67177014</t>
  </si>
  <si>
    <t>PZMYTDDFI82257985</t>
  </si>
  <si>
    <t>VAUSAHAUA73039289</t>
  </si>
  <si>
    <t>SNZSDRGQH23337470</t>
  </si>
  <si>
    <t>EJ19GKT</t>
  </si>
  <si>
    <t>PGNPZZGEM01083451</t>
  </si>
  <si>
    <t>BT53MRO</t>
  </si>
  <si>
    <t>LVEBHJLOV07184092</t>
  </si>
  <si>
    <t>TBXHLDKKM03570457</t>
  </si>
  <si>
    <t>KT59DYB</t>
  </si>
  <si>
    <t>HBKQMRONT22298754</t>
  </si>
  <si>
    <t>KN20XAL</t>
  </si>
  <si>
    <t>KP68JBE</t>
  </si>
  <si>
    <t>YT56UEV</t>
  </si>
  <si>
    <t>DN18MOA</t>
  </si>
  <si>
    <t>CNLBEAFCD53311344</t>
  </si>
  <si>
    <t>KJ65YUX</t>
  </si>
  <si>
    <t>VU##LCY</t>
  </si>
  <si>
    <t>####GKC</t>
  </si>
  <si>
    <t>BD59UKV</t>
  </si>
  <si>
    <t>LB70AKY</t>
  </si>
  <si>
    <t>YK16HD</t>
  </si>
  <si>
    <t>LCLIGRJYV78106744</t>
  </si>
  <si>
    <t>WV18RKF</t>
  </si>
  <si>
    <t>PINTMWKXM51366358</t>
  </si>
  <si>
    <t>XGCNTIHRA35267376</t>
  </si>
  <si>
    <t>LEWBTBUSZ68700515</t>
  </si>
  <si>
    <t>BV62YKY</t>
  </si>
  <si>
    <t>NLETZDKSV47236975</t>
  </si>
  <si>
    <t>SFPVZAKDC40145034</t>
  </si>
  <si>
    <t>LIVGJXJLN74069706</t>
  </si>
  <si>
    <t>PZEYMGNQT73524939</t>
  </si>
  <si>
    <t>#####JO</t>
  </si>
  <si>
    <t>####BLJ</t>
  </si>
  <si>
    <t>IKIIFBBUO84724653</t>
  </si>
  <si>
    <t>SKUDJNKMD52932914</t>
  </si>
  <si>
    <t>HEZEDFUHU22718636</t>
  </si>
  <si>
    <t>VACBGCOQP78543837</t>
  </si>
  <si>
    <t>KTOKSTAYC42482443</t>
  </si>
  <si>
    <t>VYACBURJP25641279</t>
  </si>
  <si>
    <t>YZBXRHCJH39746540</t>
  </si>
  <si>
    <t>BXGLDCDOJ24507968</t>
  </si>
  <si>
    <t>UXVLWXSJL53142432</t>
  </si>
  <si>
    <t>TZXHIXZAW23144233</t>
  </si>
  <si>
    <t>HRZGTMSTM05678088</t>
  </si>
  <si>
    <t>RQYISWGWS06587230</t>
  </si>
  <si>
    <t>VZQMOHTEL52565602</t>
  </si>
  <si>
    <t>QTRCMXZYE69156887</t>
  </si>
  <si>
    <t>HVKLBAVWW50178123</t>
  </si>
  <si>
    <t>QSEXLFHSR14494694</t>
  </si>
  <si>
    <t>ZKLPWHXID03905584</t>
  </si>
  <si>
    <t>OLPOLLTQD27939446</t>
  </si>
  <si>
    <t>WQBIGJKNL75983579</t>
  </si>
  <si>
    <t>WN14YGY</t>
  </si>
  <si>
    <t>QZPGKIIXI99720159</t>
  </si>
  <si>
    <t>FWMTPURFX50399108</t>
  </si>
  <si>
    <t>WDBLRMZOM86953324</t>
  </si>
  <si>
    <t>VRDBLONUW98772490</t>
  </si>
  <si>
    <t>ETYHPTTSI51267507</t>
  </si>
  <si>
    <t>ANNKIOSEI51425306</t>
  </si>
  <si>
    <t>UMIZBSLPE23740738</t>
  </si>
  <si>
    <t>GWEJILFZR60336611</t>
  </si>
  <si>
    <t>QFAPRWLIA97957808</t>
  </si>
  <si>
    <t>BBSMBJFQT51973078</t>
  </si>
  <si>
    <t>OHGCQYUTF85810378</t>
  </si>
  <si>
    <t>MNHAFLPNU06431654</t>
  </si>
  <si>
    <t>MV67KHO</t>
  </si>
  <si>
    <t>BY53FNP</t>
  </si>
  <si>
    <t>ASPTTXASE39281373</t>
  </si>
  <si>
    <t>GTVIBLWPE55506411</t>
  </si>
  <si>
    <t>JXGYKAEKB90797564</t>
  </si>
  <si>
    <t>DV56EZN</t>
  </si>
  <si>
    <t>VHBHUNDAZ15573354</t>
  </si>
  <si>
    <t>YCQCQYZOW58899315</t>
  </si>
  <si>
    <t>JMNSCMLZD65166716</t>
  </si>
  <si>
    <t>VPMINCFHY51450529</t>
  </si>
  <si>
    <t>DG68HAU</t>
  </si>
  <si>
    <t>QTLVWAQZX54957830</t>
  </si>
  <si>
    <t>UZNVVDAEM69634665</t>
  </si>
  <si>
    <t>TPAJFVZAP47206329</t>
  </si>
  <si>
    <t>WGNRMAFFJ39213937</t>
  </si>
  <si>
    <t>JFUELNXIY53855366</t>
  </si>
  <si>
    <t>GROOBFTFC49056999</t>
  </si>
  <si>
    <t>XVMRYMCGN82761057</t>
  </si>
  <si>
    <t>J15LGT</t>
  </si>
  <si>
    <t>DQGQIZYUI63084470</t>
  </si>
  <si>
    <t>SYKXYCLJH55031200</t>
  </si>
  <si>
    <t>UTFAFOHHP90565187</t>
  </si>
  <si>
    <t>XOPOXBVYR44042824</t>
  </si>
  <si>
    <t>DWNUVVLBE04298903</t>
  </si>
  <si>
    <t>SA09YZN</t>
  </si>
  <si>
    <t>HMPZPXLAK48542909</t>
  </si>
  <si>
    <t>YG61OYX</t>
  </si>
  <si>
    <t>OKLKLDYXY86111991</t>
  </si>
  <si>
    <t>VCPMLMJPN97599111</t>
  </si>
  <si>
    <t>J80LPJ</t>
  </si>
  <si>
    <t>BK71OBJ</t>
  </si>
  <si>
    <t>ZUXDDMSFO85074462</t>
  </si>
  <si>
    <t>UALGDKNFL78415754</t>
  </si>
  <si>
    <t>WLNRRGDUZ91170656</t>
  </si>
  <si>
    <t>YIZUYVWNC12545539</t>
  </si>
  <si>
    <t>HATPUMGRN55806763</t>
  </si>
  <si>
    <t>EWZGRCWEV92850411</t>
  </si>
  <si>
    <t>BL16GOK</t>
  </si>
  <si>
    <t>BV21UMF</t>
  </si>
  <si>
    <t>TPLVHCDTJ47810987</t>
  </si>
  <si>
    <t>KL10MVR</t>
  </si>
  <si>
    <t>GOFSUWWKU20164735</t>
  </si>
  <si>
    <t>CTNHBLUDM44584356</t>
  </si>
  <si>
    <t>JKMAWHMMI02701116</t>
  </si>
  <si>
    <t>RBKNJQDNN21084199</t>
  </si>
  <si>
    <t>AHKXDMGDO33846760</t>
  </si>
  <si>
    <t>BL21MDK</t>
  </si>
  <si>
    <t>JDHHDYWPE91600035</t>
  </si>
  <si>
    <t>XCIVGUHIS56803346</t>
  </si>
  <si>
    <t>AN12MCA</t>
  </si>
  <si>
    <t>DTMDWEUMR57804546</t>
  </si>
  <si>
    <t>CV19XVG</t>
  </si>
  <si>
    <t>RBNSRNMGP08947389</t>
  </si>
  <si>
    <t>BIUMBCOHF77616986</t>
  </si>
  <si>
    <t>CA60NYZ</t>
  </si>
  <si>
    <t>DX64YTS</t>
  </si>
  <si>
    <t>VX16YNR</t>
  </si>
  <si>
    <t>NKDGPKPSI15775898</t>
  </si>
  <si>
    <t>DX20ZXH</t>
  </si>
  <si>
    <t>PHRCGYXQX06770608</t>
  </si>
  <si>
    <t>GKEGUMWNC90071371</t>
  </si>
  <si>
    <t>FP55JYY</t>
  </si>
  <si>
    <t>FP53JYY</t>
  </si>
  <si>
    <t>ZNMZPRAEP21802787</t>
  </si>
  <si>
    <t>NC06HUV</t>
  </si>
  <si>
    <t>XSAUXIONL31079459</t>
  </si>
  <si>
    <t>PBRUTEERM04212883</t>
  </si>
  <si>
    <t>MGUNVJYQD09339807</t>
  </si>
  <si>
    <t>PO13WRJ</t>
  </si>
  <si>
    <t>LN17KPV</t>
  </si>
  <si>
    <t>DW18ATP</t>
  </si>
  <si>
    <t>LNDKWQFLG40530313</t>
  </si>
  <si>
    <t>RF66VRL</t>
  </si>
  <si>
    <t>REPXQOQAY04719346</t>
  </si>
  <si>
    <t>PJ05WZX</t>
  </si>
  <si>
    <t>WV62ZBW</t>
  </si>
  <si>
    <t>YS18PKE</t>
  </si>
  <si>
    <t>LNNZXZHAW58660759</t>
  </si>
  <si>
    <t>WF17CBX</t>
  </si>
  <si>
    <t>1SB</t>
  </si>
  <si>
    <t>8WB</t>
  </si>
  <si>
    <t>4NB</t>
  </si>
  <si>
    <t>5WB</t>
  </si>
  <si>
    <t>7EB</t>
  </si>
  <si>
    <t>13NB</t>
  </si>
  <si>
    <t>3NB</t>
  </si>
  <si>
    <t>6EB</t>
  </si>
  <si>
    <t>2EB</t>
  </si>
  <si>
    <t>JTC 6 Inbetween</t>
  </si>
  <si>
    <t>JTC 4 Inbetween</t>
  </si>
  <si>
    <t>MV 1 Inbetween</t>
  </si>
  <si>
    <t>JTC 15 Inbetween</t>
  </si>
  <si>
    <t>MV 9  Inbetween</t>
  </si>
  <si>
    <t>MV 2 Inbetween</t>
  </si>
  <si>
    <t>MV 4 Inbetween</t>
  </si>
  <si>
    <t>9WB</t>
  </si>
  <si>
    <t>JTC 5 Inbetween</t>
  </si>
  <si>
    <t>MV 9 Inbetween</t>
  </si>
  <si>
    <t>JTC 7 Inbetween</t>
  </si>
  <si>
    <t>JTC 2 Inbetween</t>
  </si>
  <si>
    <t>JTC 8 Inbetween</t>
  </si>
  <si>
    <t>JTC 3 Inbetween</t>
  </si>
  <si>
    <t>MV 3 Inbetween</t>
  </si>
  <si>
    <t>5EB</t>
  </si>
  <si>
    <t>4SB</t>
  </si>
  <si>
    <t>8EB</t>
  </si>
  <si>
    <t>7WB</t>
  </si>
  <si>
    <t>13SB</t>
  </si>
  <si>
    <t>12WB</t>
  </si>
  <si>
    <t>9EB</t>
  </si>
  <si>
    <t>3SB</t>
  </si>
  <si>
    <t>2WB</t>
  </si>
  <si>
    <t>1NB</t>
  </si>
  <si>
    <t>Journey Times</t>
  </si>
  <si>
    <t>Origin–Destination Totals</t>
  </si>
  <si>
    <t>Matched Flow Counts</t>
  </si>
  <si>
    <t>Matched Records</t>
  </si>
  <si>
    <t>InTime</t>
  </si>
  <si>
    <t>InClass</t>
  </si>
  <si>
    <t>InReg</t>
  </si>
  <si>
    <t>InSite</t>
  </si>
  <si>
    <t>OutRow</t>
  </si>
  <si>
    <t>Score</t>
  </si>
  <si>
    <t>OutTime</t>
  </si>
  <si>
    <t>OutClass</t>
  </si>
  <si>
    <t>OutReg</t>
  </si>
  <si>
    <t>OutSite</t>
  </si>
  <si>
    <t>InRow</t>
  </si>
  <si>
    <t>JournTime</t>
  </si>
  <si>
    <t>Journey</t>
  </si>
  <si>
    <t>Matched Results go here</t>
  </si>
  <si>
    <t>Unmatched Results go here</t>
  </si>
  <si>
    <t>Class</t>
  </si>
  <si>
    <t>Reg</t>
  </si>
  <si>
    <t>Site</t>
  </si>
  <si>
    <t>12EB</t>
  </si>
  <si>
    <t>11SB</t>
  </si>
  <si>
    <t>11NB</t>
  </si>
  <si>
    <t>10EB</t>
  </si>
  <si>
    <t>GV15FEK</t>
  </si>
  <si>
    <t>WK70UGU</t>
  </si>
  <si>
    <t>YD10EGV</t>
  </si>
  <si>
    <t>DY17CVR</t>
  </si>
  <si>
    <t>EO18EBM</t>
  </si>
  <si>
    <t>HV10DDA</t>
  </si>
  <si>
    <t>AK13VMA</t>
  </si>
  <si>
    <t>KT17ZUD</t>
  </si>
  <si>
    <t>KU17KKX</t>
  </si>
  <si>
    <t>KN20GXM</t>
  </si>
  <si>
    <t>FB19YKD</t>
  </si>
  <si>
    <t>YK64LRU</t>
  </si>
  <si>
    <t>FH68RYM</t>
  </si>
  <si>
    <t>DY18FKZ</t>
  </si>
  <si>
    <t>FN15FXL</t>
  </si>
  <si>
    <t>ND10HLV</t>
  </si>
  <si>
    <t>YB60EFH</t>
  </si>
  <si>
    <t>VE16VCG</t>
  </si>
  <si>
    <t>CT60HWJ</t>
  </si>
  <si>
    <t>FL67UKU</t>
  </si>
  <si>
    <t>LL58SXN</t>
  </si>
  <si>
    <t>FN62WNU</t>
  </si>
  <si>
    <t>MA66ZMY</t>
  </si>
  <si>
    <t>EF63NVK</t>
  </si>
  <si>
    <t>CV70ZWH</t>
  </si>
  <si>
    <t>LF15ZFN</t>
  </si>
  <si>
    <t>BT11CYX</t>
  </si>
  <si>
    <t>YD15LHN</t>
  </si>
  <si>
    <t>DW19UFP</t>
  </si>
  <si>
    <t>HW69PLX</t>
  </si>
  <si>
    <t>RK66DZG</t>
  </si>
  <si>
    <t>EA18VNZ</t>
  </si>
  <si>
    <t>WR70PZJ</t>
  </si>
  <si>
    <t>PV19EHO</t>
  </si>
  <si>
    <t>CA18EKF</t>
  </si>
  <si>
    <t>VU63CUG</t>
  </si>
  <si>
    <t>MY03DUB</t>
  </si>
  <si>
    <t>YT17YVY</t>
  </si>
  <si>
    <t>PK66MWY</t>
  </si>
  <si>
    <t>DG68GWX</t>
  </si>
  <si>
    <t>DE18BXA</t>
  </si>
  <si>
    <t>CE21MKK</t>
  </si>
  <si>
    <t>WM07LUR</t>
  </si>
  <si>
    <t>NL21UZJ</t>
  </si>
  <si>
    <t>CV13NUU</t>
  </si>
  <si>
    <t>DE19JHF</t>
  </si>
  <si>
    <t>WN54CPU</t>
  </si>
  <si>
    <t>NA61LEJ</t>
  </si>
  <si>
    <t>FX21CHF</t>
  </si>
  <si>
    <t>GP06LHD</t>
  </si>
  <si>
    <t>VO12TZV</t>
  </si>
  <si>
    <t>BF61XNB</t>
  </si>
  <si>
    <t>SF70EPU</t>
  </si>
  <si>
    <t>VE59WFO</t>
  </si>
  <si>
    <t>PK21RBF</t>
  </si>
  <si>
    <t>KX17RVR</t>
  </si>
  <si>
    <t>LX07YSB</t>
  </si>
  <si>
    <t>HN68GXG</t>
  </si>
  <si>
    <t>DN66ZBV</t>
  </si>
  <si>
    <t>YG13JZD</t>
  </si>
  <si>
    <t>DV58NWK</t>
  </si>
  <si>
    <t>GY13KXC</t>
  </si>
  <si>
    <t>FC16AXA</t>
  </si>
  <si>
    <t>DM19DLK</t>
  </si>
  <si>
    <t>DV07XRB</t>
  </si>
  <si>
    <t>YR15KOA</t>
  </si>
  <si>
    <t>DN68OXD</t>
  </si>
  <si>
    <t>DT21TGE</t>
  </si>
  <si>
    <t>MT64XTG</t>
  </si>
  <si>
    <t>ML66HJV</t>
  </si>
  <si>
    <t>VA62NHP</t>
  </si>
  <si>
    <t>MX05EAC</t>
  </si>
  <si>
    <t>BP16VHE</t>
  </si>
  <si>
    <t>YH11YYU</t>
  </si>
  <si>
    <t>VX15SXK</t>
  </si>
  <si>
    <t>Y4KCY</t>
  </si>
  <si>
    <t>LY63ETJ</t>
  </si>
  <si>
    <t>VX21EZP</t>
  </si>
  <si>
    <t>FN60UUT</t>
  </si>
  <si>
    <t>BL56AYT</t>
  </si>
  <si>
    <t>YB59EPE</t>
  </si>
  <si>
    <t>FP60AVK</t>
  </si>
  <si>
    <t>AA56SEZ</t>
  </si>
  <si>
    <t>BF62XZS</t>
  </si>
  <si>
    <t>DV59UXY</t>
  </si>
  <si>
    <t>SH65OKV</t>
  </si>
  <si>
    <t>DX67KWW</t>
  </si>
  <si>
    <t>DU13POJ</t>
  </si>
  <si>
    <t>CX66PHA</t>
  </si>
  <si>
    <t>LR17ZVX</t>
  </si>
  <si>
    <t>AV60JJZ</t>
  </si>
  <si>
    <t>10WB</t>
  </si>
  <si>
    <t>EX09TWM</t>
  </si>
  <si>
    <t>DL13LBX</t>
  </si>
  <si>
    <t>LL12XFT</t>
  </si>
  <si>
    <t>CP17TFY</t>
  </si>
  <si>
    <t>AY71TZC</t>
  </si>
  <si>
    <t>T28CBM</t>
  </si>
  <si>
    <t>AF67LZV</t>
  </si>
  <si>
    <t>S28RKA</t>
  </si>
  <si>
    <t>LA62RAZ</t>
  </si>
  <si>
    <t>MW18CKN</t>
  </si>
  <si>
    <t>DP14PFY</t>
  </si>
  <si>
    <t>DN67TZV</t>
  </si>
  <si>
    <t>DV60WAE</t>
  </si>
  <si>
    <t>DS69ZBW</t>
  </si>
  <si>
    <t>AY57XEA</t>
  </si>
  <si>
    <t>YG64ZKZ</t>
  </si>
  <si>
    <t>DT68JZN</t>
  </si>
  <si>
    <t>MF62AVU</t>
  </si>
  <si>
    <t>MD55YYG</t>
  </si>
  <si>
    <t>DX13XJN</t>
  </si>
  <si>
    <t>DY07FUH</t>
  </si>
  <si>
    <t>KT68OAO</t>
  </si>
  <si>
    <t>VE15XWV</t>
  </si>
  <si>
    <t>RK62XFH</t>
  </si>
  <si>
    <t>RF57LSO</t>
  </si>
  <si>
    <t>LP12UKV</t>
  </si>
  <si>
    <t>WP09AVB</t>
  </si>
  <si>
    <t>WF18YHY</t>
  </si>
  <si>
    <t>WR70GNZ</t>
  </si>
  <si>
    <t>MG58MPG</t>
  </si>
  <si>
    <t>BT12ZNF</t>
  </si>
  <si>
    <t>DX71ZNG</t>
  </si>
  <si>
    <t>KN69CUU</t>
  </si>
  <si>
    <t>AJ65TLZ</t>
  </si>
  <si>
    <t>V22SJR</t>
  </si>
  <si>
    <t>YE60HPO</t>
  </si>
  <si>
    <t>VK60VSD</t>
  </si>
  <si>
    <t>ML63WRC</t>
  </si>
  <si>
    <t>NA66DSY</t>
  </si>
  <si>
    <t>NJ61YXV</t>
  </si>
  <si>
    <t>LP65LGN</t>
  </si>
  <si>
    <t>MM06TZG</t>
  </si>
  <si>
    <t>PF65ZDY</t>
  </si>
  <si>
    <t>MK69SJK</t>
  </si>
  <si>
    <t>LB68NCJ</t>
  </si>
  <si>
    <t>DX67VRZ</t>
  </si>
  <si>
    <t>M47BRO</t>
  </si>
  <si>
    <t>P55RMJ</t>
  </si>
  <si>
    <t>KS64BWW</t>
  </si>
  <si>
    <t>DV60PBX</t>
  </si>
  <si>
    <t>VU15BHL</t>
  </si>
  <si>
    <t>CX19OXJ</t>
  </si>
  <si>
    <t>VU20OJF</t>
  </si>
  <si>
    <t>EK68XBX</t>
  </si>
  <si>
    <t>YS19RWJ</t>
  </si>
  <si>
    <t>BT18KBF</t>
  </si>
  <si>
    <t>CV62YFF</t>
  </si>
  <si>
    <t>LN67GKJ</t>
  </si>
  <si>
    <t>BJ53ELH</t>
  </si>
  <si>
    <t>BG15PZH</t>
  </si>
  <si>
    <t>SH59XYX</t>
  </si>
  <si>
    <t>YE67LKG</t>
  </si>
  <si>
    <t>DU18CUW</t>
  </si>
  <si>
    <t>KO66UAN</t>
  </si>
  <si>
    <t>MJ06SLZ</t>
  </si>
  <si>
    <t>DF70FSY</t>
  </si>
  <si>
    <t>DG63YJN</t>
  </si>
  <si>
    <t>DV03XWW</t>
  </si>
  <si>
    <t>SG08NNH</t>
  </si>
  <si>
    <t>WV64UJY</t>
  </si>
  <si>
    <t>MF18YNJ</t>
  </si>
  <si>
    <t>JI00BUF</t>
  </si>
  <si>
    <t>DY21XWW</t>
  </si>
  <si>
    <t>VE61NBF</t>
  </si>
  <si>
    <t>DV20KSX</t>
  </si>
  <si>
    <t>M70JEB</t>
  </si>
  <si>
    <t>DX66ZFA</t>
  </si>
  <si>
    <t>DG17XRY</t>
  </si>
  <si>
    <t>DX19UGG</t>
  </si>
  <si>
    <t>KS57XTA</t>
  </si>
  <si>
    <t>JP04OCK</t>
  </si>
  <si>
    <t>SA61MUY</t>
  </si>
  <si>
    <t>CE09RXC</t>
  </si>
  <si>
    <t>AG58JNX</t>
  </si>
  <si>
    <t>DA20PZL</t>
  </si>
  <si>
    <t>PF08KXG</t>
  </si>
  <si>
    <t>DS61BKD</t>
  </si>
  <si>
    <t>FL18CEN</t>
  </si>
  <si>
    <t>KX17RLU</t>
  </si>
  <si>
    <t>DX13UBF</t>
  </si>
  <si>
    <t>DY63KFE</t>
  </si>
  <si>
    <t>DL70VNC</t>
  </si>
  <si>
    <t>N900SCR</t>
  </si>
  <si>
    <t>DU18WPE</t>
  </si>
  <si>
    <t>DL68KSO</t>
  </si>
  <si>
    <t>EN65UKB</t>
  </si>
  <si>
    <t>FL06FEP</t>
  </si>
  <si>
    <t>VE66CSF</t>
  </si>
  <si>
    <t>T16DPS</t>
  </si>
  <si>
    <t>SW64FSX</t>
  </si>
  <si>
    <t>WU16NNM</t>
  </si>
  <si>
    <t>NL16BUJ</t>
  </si>
  <si>
    <t>GB02PAM</t>
  </si>
  <si>
    <t>K60CRP</t>
  </si>
  <si>
    <t>LM70MTO</t>
  </si>
  <si>
    <t>VE20KLZ</t>
  </si>
  <si>
    <t>DC66EXW</t>
  </si>
  <si>
    <t>DV20BKK</t>
  </si>
  <si>
    <t>GK12WGC</t>
  </si>
  <si>
    <t>VT19FXH</t>
  </si>
  <si>
    <t>VA19WEO</t>
  </si>
  <si>
    <t>DN12KZG</t>
  </si>
  <si>
    <t>LS67LXD</t>
  </si>
  <si>
    <t>VO14SVL</t>
  </si>
  <si>
    <t>DV55ZXA</t>
  </si>
  <si>
    <t>VN17EAM</t>
  </si>
  <si>
    <t>DY54YMM</t>
  </si>
  <si>
    <t>YC15EBZ</t>
  </si>
  <si>
    <t>PO63AYK</t>
  </si>
  <si>
    <t>LR20KSZ</t>
  </si>
  <si>
    <t>VN20LWZ</t>
  </si>
  <si>
    <t>SL13EHU</t>
  </si>
  <si>
    <t>RX70ECZ</t>
  </si>
  <si>
    <t>DC15UJV</t>
  </si>
  <si>
    <t>AV64VUK</t>
  </si>
  <si>
    <t>DU59EAF</t>
  </si>
  <si>
    <t>WP14USZ</t>
  </si>
  <si>
    <t>RA19NPP</t>
  </si>
  <si>
    <t>BF65XNZ</t>
  </si>
  <si>
    <t>WJ14VWE</t>
  </si>
  <si>
    <t>HK53BVZ</t>
  </si>
  <si>
    <t>KX18KCN</t>
  </si>
  <si>
    <t>ML70JVZ</t>
  </si>
  <si>
    <t>DV14XMP</t>
  </si>
  <si>
    <t>DX59BSZ</t>
  </si>
  <si>
    <t>HK11NGZ</t>
  </si>
  <si>
    <t>DU65ZPN</t>
  </si>
  <si>
    <t>DU18WNY</t>
  </si>
  <si>
    <t>CP05OWZ</t>
  </si>
  <si>
    <t>SF05KET</t>
  </si>
  <si>
    <t>DS64UPC</t>
  </si>
  <si>
    <t>DV10NTY</t>
  </si>
  <si>
    <t>EJ19ZZP</t>
  </si>
  <si>
    <t>MA14AAN</t>
  </si>
  <si>
    <t>VO56FVV</t>
  </si>
  <si>
    <t>DS12WOB</t>
  </si>
  <si>
    <t>LV10KRZ</t>
  </si>
  <si>
    <t>H2FPA</t>
  </si>
  <si>
    <t>EX11HZB</t>
  </si>
  <si>
    <t>K6ORH</t>
  </si>
  <si>
    <t>MIL4643</t>
  </si>
  <si>
    <t>BU16EZA</t>
  </si>
  <si>
    <t>DF64XTZ</t>
  </si>
  <si>
    <t>NU20BDF</t>
  </si>
  <si>
    <t>DY21ZYJ</t>
  </si>
  <si>
    <t>DL67GHO</t>
  </si>
  <si>
    <t>DH19VJA</t>
  </si>
  <si>
    <t>PK03JXW</t>
  </si>
  <si>
    <t>DY59WZV</t>
  </si>
  <si>
    <t>CK07NKN</t>
  </si>
  <si>
    <t>ND05MUY</t>
  </si>
  <si>
    <t>GV19KXY</t>
  </si>
  <si>
    <t>CV15LXH</t>
  </si>
  <si>
    <t>MJ60WXV</t>
  </si>
  <si>
    <t>CX17OTL</t>
  </si>
  <si>
    <t>DX70XXL</t>
  </si>
  <si>
    <t>SW05MXL</t>
  </si>
  <si>
    <t>MF67PLU</t>
  </si>
  <si>
    <t>VA66SXY</t>
  </si>
  <si>
    <t>VN21WDT</t>
  </si>
  <si>
    <t>YS21GYO</t>
  </si>
  <si>
    <t>DN64YKO</t>
  </si>
  <si>
    <t>DM19RZO</t>
  </si>
  <si>
    <t>WR21HZD</t>
  </si>
  <si>
    <t>MX21VHL</t>
  </si>
  <si>
    <t>DV66LXL</t>
  </si>
  <si>
    <t>AF12VMT</t>
  </si>
  <si>
    <t>FM66AMU</t>
  </si>
  <si>
    <t>KM56FOA</t>
  </si>
  <si>
    <t>CY17AFX</t>
  </si>
  <si>
    <t>BF57MXX</t>
  </si>
  <si>
    <t>G13RRY</t>
  </si>
  <si>
    <t>AE64NYW</t>
  </si>
  <si>
    <t>AV16GGA</t>
  </si>
  <si>
    <t>MK56REP</t>
  </si>
  <si>
    <t>VO67FKB</t>
  </si>
  <si>
    <t>HL53NDE</t>
  </si>
  <si>
    <t>R21CHF</t>
  </si>
  <si>
    <t>FD21XGT</t>
  </si>
  <si>
    <t>BG65YOR</t>
  </si>
  <si>
    <t>CV69JTX</t>
  </si>
  <si>
    <t>DY64XZH</t>
  </si>
  <si>
    <t>WA52JXV</t>
  </si>
  <si>
    <t>ND59FGK</t>
  </si>
  <si>
    <t>VO67YUX</t>
  </si>
  <si>
    <t>KX64RJV</t>
  </si>
  <si>
    <t>DU71YGE</t>
  </si>
  <si>
    <t>BP21EYV</t>
  </si>
  <si>
    <t>J7HFP</t>
  </si>
  <si>
    <t>AP18LCK</t>
  </si>
  <si>
    <t>FY18PXG</t>
  </si>
  <si>
    <t>AK70ZYU</t>
  </si>
  <si>
    <t>YD11FSP</t>
  </si>
  <si>
    <t>DG17WCW</t>
  </si>
  <si>
    <t>RV13PXS</t>
  </si>
  <si>
    <t>DN21HCO</t>
  </si>
  <si>
    <t>X492NHK</t>
  </si>
  <si>
    <t>FV16WWR</t>
  </si>
  <si>
    <t>CE68EEB</t>
  </si>
  <si>
    <t>DF21UKJ</t>
  </si>
  <si>
    <t>DS02JUV</t>
  </si>
  <si>
    <t>DP65LSU</t>
  </si>
  <si>
    <t>AK13PUH</t>
  </si>
  <si>
    <t>RX19BTE</t>
  </si>
  <si>
    <t>P4WPH</t>
  </si>
  <si>
    <t>PE17HXN</t>
  </si>
  <si>
    <t>BF19DZZ</t>
  </si>
  <si>
    <t>R2VXH</t>
  </si>
  <si>
    <t>CV59UCA</t>
  </si>
  <si>
    <t>VN15NHG</t>
  </si>
  <si>
    <t>YT65OTJ</t>
  </si>
  <si>
    <t>WJ12DDE</t>
  </si>
  <si>
    <t>HN05UNG</t>
  </si>
  <si>
    <t>FN57HVR</t>
  </si>
  <si>
    <t>FD64MPF</t>
  </si>
  <si>
    <t>FN63RKY</t>
  </si>
  <si>
    <t>OY11MMJ</t>
  </si>
  <si>
    <t>CE71AUU</t>
  </si>
  <si>
    <t>WK17WFC</t>
  </si>
  <si>
    <t>MX20CFV</t>
  </si>
  <si>
    <t>MF59UJC</t>
  </si>
  <si>
    <t>DY20GKC</t>
  </si>
  <si>
    <t>GL15NYW</t>
  </si>
  <si>
    <t>X3AHS</t>
  </si>
  <si>
    <t>HX14VYS</t>
  </si>
  <si>
    <t>FH03OOA</t>
  </si>
  <si>
    <t>M213TVX</t>
  </si>
  <si>
    <t>MT19NHX</t>
  </si>
  <si>
    <t>CT18AYP</t>
  </si>
  <si>
    <t>BU15YJP</t>
  </si>
  <si>
    <t>ML54AXZ</t>
  </si>
  <si>
    <t>NU09PJV</t>
  </si>
  <si>
    <t>LC05OLA</t>
  </si>
  <si>
    <t>YX20NDF</t>
  </si>
  <si>
    <t>NU67HYB</t>
  </si>
  <si>
    <t>DL68GAX</t>
  </si>
  <si>
    <t>VX19AYE</t>
  </si>
  <si>
    <t>TI21LYD</t>
  </si>
  <si>
    <t>GL66XRC</t>
  </si>
  <si>
    <t>DV20LCA</t>
  </si>
  <si>
    <t>LE55ERP</t>
  </si>
  <si>
    <t>KX18KDN</t>
  </si>
  <si>
    <t>DU08PGV</t>
  </si>
  <si>
    <t>KX19TZJ</t>
  </si>
  <si>
    <t>BW12APW</t>
  </si>
  <si>
    <t>R326OBD</t>
  </si>
  <si>
    <t>DL67EXC</t>
  </si>
  <si>
    <t>CE03VDZ</t>
  </si>
  <si>
    <t>DW62PMW</t>
  </si>
  <si>
    <t>GF68NFG</t>
  </si>
  <si>
    <t>DU64WDJ</t>
  </si>
  <si>
    <t>RV59YCX</t>
  </si>
  <si>
    <t>BD58XYK</t>
  </si>
  <si>
    <t>S416DNU</t>
  </si>
  <si>
    <t>VK19KVO</t>
  </si>
  <si>
    <t>AE03LBZ</t>
  </si>
  <si>
    <t>N55SJK</t>
  </si>
  <si>
    <t>DP14YCS</t>
  </si>
  <si>
    <t>FY11FKR</t>
  </si>
  <si>
    <t>RZ9270</t>
  </si>
  <si>
    <t>YR67BDF</t>
  </si>
  <si>
    <t>DY59FGE</t>
  </si>
  <si>
    <t>WG60AUL</t>
  </si>
  <si>
    <t>PE69SYZ</t>
  </si>
  <si>
    <t>YP06XYY</t>
  </si>
  <si>
    <t>YD14OTE</t>
  </si>
  <si>
    <t>WK71NCE</t>
  </si>
  <si>
    <t>LR57KPF</t>
  </si>
  <si>
    <t>G4AOK</t>
  </si>
  <si>
    <t>YY05KPT</t>
  </si>
  <si>
    <t>YC68KSF</t>
  </si>
  <si>
    <t>CY12EFL</t>
  </si>
  <si>
    <t>YW14FYD</t>
  </si>
  <si>
    <t>YF20XGU</t>
  </si>
  <si>
    <t>DX21VTZ</t>
  </si>
  <si>
    <t>SL20NXP</t>
  </si>
  <si>
    <t>EK18HYJ</t>
  </si>
  <si>
    <t>PN19FEP</t>
  </si>
  <si>
    <t>KM68KAM</t>
  </si>
  <si>
    <t>BJ62SXE</t>
  </si>
  <si>
    <t>MK67NHY</t>
  </si>
  <si>
    <t>DY70KGK</t>
  </si>
  <si>
    <t>PE65VCW</t>
  </si>
  <si>
    <t>BT53ZDP</t>
  </si>
  <si>
    <t>DX02BJY</t>
  </si>
  <si>
    <t>DU58UYW</t>
  </si>
  <si>
    <t>LG62KWZ</t>
  </si>
  <si>
    <t>UOE99</t>
  </si>
  <si>
    <t>T24ACJ</t>
  </si>
  <si>
    <t>S33RLD</t>
  </si>
  <si>
    <t>VU68NNJ</t>
  </si>
  <si>
    <t>JB11CAL</t>
  </si>
  <si>
    <t>DA69FNT</t>
  </si>
  <si>
    <t>FD70MVU</t>
  </si>
  <si>
    <t>YX09CSO</t>
  </si>
  <si>
    <t>EF17OMY</t>
  </si>
  <si>
    <t>YF58OBN</t>
  </si>
  <si>
    <t>DK11XRT</t>
  </si>
  <si>
    <t>AX16CYJ</t>
  </si>
  <si>
    <t>KY64TYW</t>
  </si>
  <si>
    <t>ND20HRK</t>
  </si>
  <si>
    <t>S6ART</t>
  </si>
  <si>
    <t>YM06GVA</t>
  </si>
  <si>
    <t>FT60VGF</t>
  </si>
  <si>
    <t>YH15AOR</t>
  </si>
  <si>
    <t>DN14BMZ</t>
  </si>
  <si>
    <t>KL19YCG</t>
  </si>
  <si>
    <t>MV55VNT</t>
  </si>
  <si>
    <t>FA19JVK</t>
  </si>
  <si>
    <t>MW20SYE</t>
  </si>
  <si>
    <t>VN65CAE</t>
  </si>
  <si>
    <t>EY20NWO</t>
  </si>
  <si>
    <t>DV69OJX</t>
  </si>
  <si>
    <t>CE58JRV</t>
  </si>
  <si>
    <t>KP17YKX</t>
  </si>
  <si>
    <t>LF66KAX</t>
  </si>
  <si>
    <t>DS68YTX</t>
  </si>
  <si>
    <t>GL15WFX</t>
  </si>
  <si>
    <t>LD56PMX</t>
  </si>
  <si>
    <t>DV17NOU</t>
  </si>
  <si>
    <t>SS12MAC</t>
  </si>
  <si>
    <t>DX20VXR</t>
  </si>
  <si>
    <t>BG51NVP</t>
  </si>
  <si>
    <t>LA12DJA</t>
  </si>
  <si>
    <t>YJ20BPO</t>
  </si>
  <si>
    <t>MP19VNN</t>
  </si>
  <si>
    <t>HN61OBJ</t>
  </si>
  <si>
    <t>LJ05FGF</t>
  </si>
  <si>
    <t>YH13FOJ</t>
  </si>
  <si>
    <t>DY67WZT</t>
  </si>
  <si>
    <t>KW14EHG</t>
  </si>
  <si>
    <t>LR20NWY</t>
  </si>
  <si>
    <t>VU57OXF</t>
  </si>
  <si>
    <t>BG11SBU</t>
  </si>
  <si>
    <t>FY67SUV</t>
  </si>
  <si>
    <t>VE69ZKZ</t>
  </si>
  <si>
    <t>DX68HSN</t>
  </si>
  <si>
    <t>AK56ZGV</t>
  </si>
  <si>
    <t>P9KFM</t>
  </si>
  <si>
    <t>YG15CXE</t>
  </si>
  <si>
    <t>FP19AUU</t>
  </si>
  <si>
    <t>YG55PBK</t>
  </si>
  <si>
    <t>HX64JVZ</t>
  </si>
  <si>
    <t>SC06XBY</t>
  </si>
  <si>
    <t>H16JLF</t>
  </si>
  <si>
    <t>LG12ORX</t>
  </si>
  <si>
    <t>DC14KZW</t>
  </si>
  <si>
    <t>CX63OBA</t>
  </si>
  <si>
    <t>GL68LJZ</t>
  </si>
  <si>
    <t>YS07WPX</t>
  </si>
  <si>
    <t>ML70WRU</t>
  </si>
  <si>
    <t>VN14YLV</t>
  </si>
  <si>
    <t>VU21XGZ</t>
  </si>
  <si>
    <t>DV20EXL</t>
  </si>
  <si>
    <t>WV61DYT</t>
  </si>
  <si>
    <t>WN02UWV</t>
  </si>
  <si>
    <t>LF16RJY</t>
  </si>
  <si>
    <t>DS67ORA</t>
  </si>
  <si>
    <t>VK15KFP</t>
  </si>
  <si>
    <t>DS69NOU</t>
  </si>
  <si>
    <t>WN18VWV</t>
  </si>
  <si>
    <t>DU66HHX</t>
  </si>
  <si>
    <t>TUJ24OR</t>
  </si>
  <si>
    <t>DU17GXD</t>
  </si>
  <si>
    <t>DG67FSV</t>
  </si>
  <si>
    <t>EO12NSE</t>
  </si>
  <si>
    <t>DS68DYV</t>
  </si>
  <si>
    <t>PX11TUV</t>
  </si>
  <si>
    <t>YT12LKX</t>
  </si>
  <si>
    <t>DS17NHX</t>
  </si>
  <si>
    <t>CP13DLD</t>
  </si>
  <si>
    <t>GM15OVJ</t>
  </si>
  <si>
    <t>DN60KWL</t>
  </si>
  <si>
    <t>DE12XRN</t>
  </si>
  <si>
    <t>SK18UTH</t>
  </si>
  <si>
    <t>BT06YHL</t>
  </si>
  <si>
    <t>LE19MZZ</t>
  </si>
  <si>
    <t>YG05AOP</t>
  </si>
  <si>
    <t>DN06PUJ</t>
  </si>
  <si>
    <t>M900ACR</t>
  </si>
  <si>
    <t>KB07ZPX</t>
  </si>
  <si>
    <t>HY62YFK</t>
  </si>
  <si>
    <t>DS19BWO</t>
  </si>
  <si>
    <t>LC70DSO</t>
  </si>
  <si>
    <t>WA14PXW</t>
  </si>
  <si>
    <t>PN71HJU</t>
  </si>
  <si>
    <t>YN65ULZ</t>
  </si>
  <si>
    <t>AP10LLR</t>
  </si>
  <si>
    <t>LJ17UXP</t>
  </si>
  <si>
    <t>KM21UFW</t>
  </si>
  <si>
    <t>BW69ONR</t>
  </si>
  <si>
    <t>KS12HKL</t>
  </si>
  <si>
    <t>DN15HUA</t>
  </si>
  <si>
    <t>MJ20EJX</t>
  </si>
  <si>
    <t>BL10HDZ</t>
  </si>
  <si>
    <t>DV70HUP</t>
  </si>
  <si>
    <t>LL13PXR</t>
  </si>
  <si>
    <t>YA64HWH</t>
  </si>
  <si>
    <t>FJ21XWT</t>
  </si>
  <si>
    <t>FE53SLU</t>
  </si>
  <si>
    <t>LC68XSZ</t>
  </si>
  <si>
    <t>BG63RVR</t>
  </si>
  <si>
    <t>KW03ONJ</t>
  </si>
  <si>
    <t>KR18GHA</t>
  </si>
  <si>
    <t>KE15RGU</t>
  </si>
  <si>
    <t>DP16NFX</t>
  </si>
  <si>
    <t>LW55CAW</t>
  </si>
  <si>
    <t>LS59RUT</t>
  </si>
  <si>
    <t>T296KHE</t>
  </si>
  <si>
    <t>DL70NXW</t>
  </si>
  <si>
    <t>HY06WDP</t>
  </si>
  <si>
    <t>VU66RRO</t>
  </si>
  <si>
    <t>FJ09MFN</t>
  </si>
  <si>
    <t>2637WZ</t>
  </si>
  <si>
    <t>VA66PYG</t>
  </si>
  <si>
    <t>SG59GVW</t>
  </si>
  <si>
    <t>RK18ZGF</t>
  </si>
  <si>
    <t>DN67TZW</t>
  </si>
  <si>
    <t>VK19XTA</t>
  </si>
  <si>
    <t>VX14WYL</t>
  </si>
  <si>
    <t>DY61CVX</t>
  </si>
  <si>
    <t>KP69ONZ</t>
  </si>
  <si>
    <t>HW65EZH</t>
  </si>
  <si>
    <t>RJ66JVF</t>
  </si>
  <si>
    <t>DU69BGO</t>
  </si>
  <si>
    <t>JA66GUY</t>
  </si>
  <si>
    <t>YH07UDZ</t>
  </si>
  <si>
    <t>PO69XZZ</t>
  </si>
  <si>
    <t>KT68WUE</t>
  </si>
  <si>
    <t>GL12JEO</t>
  </si>
  <si>
    <t>L9JMM</t>
  </si>
  <si>
    <t>KY56WOU</t>
  </si>
  <si>
    <t>VA08EKO</t>
  </si>
  <si>
    <t>MW12GZJ</t>
  </si>
  <si>
    <t>YN57EZU</t>
  </si>
  <si>
    <t>MD65XKZ</t>
  </si>
  <si>
    <t>AK55OBY</t>
  </si>
  <si>
    <t>BL11BCK</t>
  </si>
  <si>
    <t>FG68CDZ</t>
  </si>
  <si>
    <t>42BPX4</t>
  </si>
  <si>
    <t>DX56RGO</t>
  </si>
  <si>
    <t>CX12VLC</t>
  </si>
  <si>
    <t>EK10LZE</t>
  </si>
  <si>
    <t>YC13YHX</t>
  </si>
  <si>
    <t>EN18VWS</t>
  </si>
  <si>
    <t>YH15WFF</t>
  </si>
  <si>
    <t>RE62RZS</t>
  </si>
  <si>
    <t>PK60JFE</t>
  </si>
  <si>
    <t>PN17LNG</t>
  </si>
  <si>
    <t>VE58YJG</t>
  </si>
  <si>
    <t>VF07OXA</t>
  </si>
  <si>
    <t>DS69CWV</t>
  </si>
  <si>
    <t>RF11CXY</t>
  </si>
  <si>
    <t>DU65DZM</t>
  </si>
  <si>
    <t>P60KWA</t>
  </si>
  <si>
    <t>YT20VAY</t>
  </si>
  <si>
    <t>FP19AYS</t>
  </si>
  <si>
    <t>YJ68TPX</t>
  </si>
  <si>
    <t>CN69JFA</t>
  </si>
  <si>
    <t>NV57HKG</t>
  </si>
  <si>
    <t>MT16EBC</t>
  </si>
  <si>
    <t>YN66YKF</t>
  </si>
  <si>
    <t>WV55LTU</t>
  </si>
  <si>
    <t>VF16SYO</t>
  </si>
  <si>
    <t>KY56CKE</t>
  </si>
  <si>
    <t>VA66JUC</t>
  </si>
  <si>
    <t>DU07NNF</t>
  </si>
  <si>
    <t>X978JNK</t>
  </si>
  <si>
    <t>BF54YMD</t>
  </si>
  <si>
    <t>WDV697</t>
  </si>
  <si>
    <t>KN54XJA</t>
  </si>
  <si>
    <t>BD59TDO</t>
  </si>
  <si>
    <t>DL16ZSK</t>
  </si>
  <si>
    <t>CN63CXP</t>
  </si>
  <si>
    <t>N4JDE</t>
  </si>
  <si>
    <t>FE60KFK</t>
  </si>
  <si>
    <t>DL16RPY</t>
  </si>
  <si>
    <t>VN66SYH</t>
  </si>
  <si>
    <t>YJ10SYF</t>
  </si>
  <si>
    <t>DU66MZY</t>
  </si>
  <si>
    <t>FR12XZY</t>
  </si>
  <si>
    <t>AK64WKA</t>
  </si>
  <si>
    <t>CU17PDX</t>
  </si>
  <si>
    <t>JO10ZEE</t>
  </si>
  <si>
    <t>KU07EFN</t>
  </si>
  <si>
    <t>AY07YJD</t>
  </si>
  <si>
    <t>C16GWG</t>
  </si>
  <si>
    <t>ND03KRO</t>
  </si>
  <si>
    <t>FV63OEP</t>
  </si>
  <si>
    <t>VX63XVV</t>
  </si>
  <si>
    <t>KT69JLX</t>
  </si>
  <si>
    <t>YD08OTA</t>
  </si>
  <si>
    <t>FX16VOT</t>
  </si>
  <si>
    <t>VX63NWM</t>
  </si>
  <si>
    <t>M77SJA</t>
  </si>
  <si>
    <t>DY54KMF</t>
  </si>
  <si>
    <t>NJT7W</t>
  </si>
  <si>
    <t>AD10BYJ</t>
  </si>
  <si>
    <t>LB10GJO</t>
  </si>
  <si>
    <t>GJ07DGO</t>
  </si>
  <si>
    <t>DX71UZB</t>
  </si>
  <si>
    <t>DT17EWV</t>
  </si>
  <si>
    <t>PY69ADT</t>
  </si>
  <si>
    <t>H20FGR</t>
  </si>
  <si>
    <t>DX21LNT</t>
  </si>
  <si>
    <t>LA05JBZ</t>
  </si>
  <si>
    <t>WX14TAV</t>
  </si>
  <si>
    <t>YX12WYC</t>
  </si>
  <si>
    <t>YD15LHP</t>
  </si>
  <si>
    <t>DU65UBD</t>
  </si>
  <si>
    <t>YR03BNF</t>
  </si>
  <si>
    <t>MD68AOU</t>
  </si>
  <si>
    <t>GK68XPJ</t>
  </si>
  <si>
    <t>W72XKK</t>
  </si>
  <si>
    <t>AF10XFX</t>
  </si>
  <si>
    <t>DX68KSE</t>
  </si>
  <si>
    <t>VC03DBC</t>
  </si>
  <si>
    <t>PF19TMV</t>
  </si>
  <si>
    <t>BV18SNZ</t>
  </si>
  <si>
    <t>RK17YZO</t>
  </si>
  <si>
    <t>GC16YGF</t>
  </si>
  <si>
    <t>HN14FML</t>
  </si>
  <si>
    <t>PL08ABY</t>
  </si>
  <si>
    <t>EF63FPK</t>
  </si>
  <si>
    <t>DU12ZTJ</t>
  </si>
  <si>
    <t>YP12WVU</t>
  </si>
  <si>
    <t>KW18AZZ</t>
  </si>
  <si>
    <t>DY05LFG</t>
  </si>
  <si>
    <t>VA08EEB</t>
  </si>
  <si>
    <t>VO18EPF</t>
  </si>
  <si>
    <t>DT15BLZ</t>
  </si>
  <si>
    <t>SN56MFA</t>
  </si>
  <si>
    <t>BD17GMY</t>
  </si>
  <si>
    <t>BT69UHH</t>
  </si>
  <si>
    <t>CU19OMM</t>
  </si>
  <si>
    <t>DL14JXK</t>
  </si>
  <si>
    <t>KW15SSO</t>
  </si>
  <si>
    <t>VA17KTV</t>
  </si>
  <si>
    <t>YJ12CZB</t>
  </si>
  <si>
    <t>VN13CKU</t>
  </si>
  <si>
    <t>DY21HWH</t>
  </si>
  <si>
    <t>MX15JHY</t>
  </si>
  <si>
    <t>NH53WNN</t>
  </si>
  <si>
    <t>T6THB</t>
  </si>
  <si>
    <t>TN14ARM</t>
  </si>
  <si>
    <t>N10LFM</t>
  </si>
  <si>
    <t>WV17XFF</t>
  </si>
  <si>
    <t>GY05YBV</t>
  </si>
  <si>
    <t>YS14BHX</t>
  </si>
  <si>
    <t>HV15OEK</t>
  </si>
  <si>
    <t>BK57JWO</t>
  </si>
  <si>
    <t>BP51BEK</t>
  </si>
  <si>
    <t>DN02CTV</t>
  </si>
  <si>
    <t>WV15ZDY</t>
  </si>
  <si>
    <t>PK70AVP</t>
  </si>
  <si>
    <t>GD04KHT</t>
  </si>
  <si>
    <t>PO62LMM</t>
  </si>
  <si>
    <t>SN69KPK</t>
  </si>
  <si>
    <t>VN56CYX</t>
  </si>
  <si>
    <t>PL66YZC</t>
  </si>
  <si>
    <t>DG66HPL</t>
  </si>
  <si>
    <t>PN60ZXT</t>
  </si>
  <si>
    <t>DV60YYT</t>
  </si>
  <si>
    <t>DY60PZP</t>
  </si>
  <si>
    <t>DC66OSX</t>
  </si>
  <si>
    <t>YR16FNO</t>
  </si>
  <si>
    <t>RA07MAZ</t>
  </si>
  <si>
    <t>AO17UUV</t>
  </si>
  <si>
    <t>NK70XRX</t>
  </si>
  <si>
    <t>DL18PDO</t>
  </si>
  <si>
    <t>DY56UXO</t>
  </si>
  <si>
    <t>GY65GAU</t>
  </si>
  <si>
    <t>DY21WRE</t>
  </si>
  <si>
    <t>LO65WJJ</t>
  </si>
  <si>
    <t>VN09VAD</t>
  </si>
  <si>
    <t>WJ10NNK</t>
  </si>
  <si>
    <t>YA67GZU</t>
  </si>
  <si>
    <t>VT19LFV</t>
  </si>
  <si>
    <t>DU11OJY</t>
  </si>
  <si>
    <t>ER10SON</t>
  </si>
  <si>
    <t>DX10EWN</t>
  </si>
  <si>
    <t>KV68NYX</t>
  </si>
  <si>
    <t>MM52YPX</t>
  </si>
  <si>
    <t>PX13UWG</t>
  </si>
  <si>
    <t>ML12FHB</t>
  </si>
  <si>
    <t>GX12CHH</t>
  </si>
  <si>
    <t>N85GNP</t>
  </si>
  <si>
    <t>K8NDS</t>
  </si>
  <si>
    <t>GJ17NZS</t>
  </si>
  <si>
    <t>VK61FHZ</t>
  </si>
  <si>
    <t>KX189KCO</t>
  </si>
  <si>
    <t>BX13KXJ</t>
  </si>
  <si>
    <t>PF66CXU</t>
  </si>
  <si>
    <t>DX18UFS</t>
  </si>
  <si>
    <t>DV71ABZ</t>
  </si>
  <si>
    <t>MP02MHP</t>
  </si>
  <si>
    <t>M13KJM</t>
  </si>
  <si>
    <t>P600AJM</t>
  </si>
  <si>
    <t>C41NER</t>
  </si>
  <si>
    <t>DC66VKA</t>
  </si>
  <si>
    <t>YS68MYL</t>
  </si>
  <si>
    <t>VN55WPO</t>
  </si>
  <si>
    <t>GL15AEX</t>
  </si>
  <si>
    <t>MT63VVM</t>
  </si>
  <si>
    <t>DS66AYX</t>
  </si>
  <si>
    <t>LM17VJX</t>
  </si>
  <si>
    <t>VE15KZS</t>
  </si>
  <si>
    <t>NC19GYT</t>
  </si>
  <si>
    <t>DA13FLX</t>
  </si>
  <si>
    <t>BM19BSY</t>
  </si>
  <si>
    <t>S50PAS</t>
  </si>
  <si>
    <t>CX07PDV</t>
  </si>
  <si>
    <t>DX71HNL</t>
  </si>
  <si>
    <t>GC16FDJ</t>
  </si>
  <si>
    <t>PK16UHP</t>
  </si>
  <si>
    <t>YT64DND</t>
  </si>
  <si>
    <t>BN13VFU</t>
  </si>
  <si>
    <t>FL61XVO</t>
  </si>
  <si>
    <t>VE17NUO</t>
  </si>
  <si>
    <t>VE13TTV</t>
  </si>
  <si>
    <t>BJ15DLE</t>
  </si>
  <si>
    <t>VO67VZP</t>
  </si>
  <si>
    <t>VU71FLZ</t>
  </si>
  <si>
    <t>VK08GEY</t>
  </si>
  <si>
    <t>DL64AVK</t>
  </si>
  <si>
    <t>MW63BNF</t>
  </si>
  <si>
    <t>SO66HKV</t>
  </si>
  <si>
    <t>GL61YBN</t>
  </si>
  <si>
    <t>DN14MWA</t>
  </si>
  <si>
    <t>DX19KVD</t>
  </si>
  <si>
    <t>BK09CPV</t>
  </si>
  <si>
    <t>VE63CVZ</t>
  </si>
  <si>
    <t>BK68CXV</t>
  </si>
  <si>
    <t>VA15VKS</t>
  </si>
  <si>
    <t>DL16HJY</t>
  </si>
  <si>
    <t>RV15OHZ</t>
  </si>
  <si>
    <t>KM64UHS</t>
  </si>
  <si>
    <t>DS59AUY</t>
  </si>
  <si>
    <t>DY56ERJ</t>
  </si>
  <si>
    <t>DN61HYV</t>
  </si>
  <si>
    <t>OV16XSB</t>
  </si>
  <si>
    <t>OU13LWR</t>
  </si>
  <si>
    <t>PX10ZLZ</t>
  </si>
  <si>
    <t>BU16UNG</t>
  </si>
  <si>
    <t>DX21MVW</t>
  </si>
  <si>
    <t>DS65FZZ</t>
  </si>
  <si>
    <t>EX12SPV</t>
  </si>
  <si>
    <t>DT17VSG</t>
  </si>
  <si>
    <t>VE21FJD</t>
  </si>
  <si>
    <t>FD67TWL</t>
  </si>
  <si>
    <t>VK16MJF</t>
  </si>
  <si>
    <t>VK66LJA</t>
  </si>
  <si>
    <t>RO08KAU</t>
  </si>
  <si>
    <t>HV65JMU</t>
  </si>
  <si>
    <t>FG70DCF</t>
  </si>
  <si>
    <t>MM63CWN</t>
  </si>
  <si>
    <t>KW10HRC</t>
  </si>
  <si>
    <t>CA19OVF</t>
  </si>
  <si>
    <t>VN#4GXO</t>
  </si>
  <si>
    <t>DA70WTD</t>
  </si>
  <si>
    <t>DX71FTO</t>
  </si>
  <si>
    <t>DL60MVD</t>
  </si>
  <si>
    <t>WO17HDL</t>
  </si>
  <si>
    <t>WV14KFL</t>
  </si>
  <si>
    <t>KY07AKZ</t>
  </si>
  <si>
    <t>DX20LGN</t>
  </si>
  <si>
    <t>BA68EKH</t>
  </si>
  <si>
    <t>BN71ZTE</t>
  </si>
  <si>
    <t>FY15YDA</t>
  </si>
  <si>
    <t>SD09OEU</t>
  </si>
  <si>
    <t>CK14MFF</t>
  </si>
  <si>
    <t>VO71PXW</t>
  </si>
  <si>
    <t>WP53TYK</t>
  </si>
  <si>
    <t>DU61HCE</t>
  </si>
  <si>
    <t>NA13ZXF</t>
  </si>
  <si>
    <t>YR64BXB</t>
  </si>
  <si>
    <t>ND60CHZ</t>
  </si>
  <si>
    <t>VU13UJY</t>
  </si>
  <si>
    <t>BJ18OAN</t>
  </si>
  <si>
    <t>BK71USN</t>
  </si>
  <si>
    <t>DX17LKM</t>
  </si>
  <si>
    <t>T3HFP</t>
  </si>
  <si>
    <t>DX69VEB</t>
  </si>
  <si>
    <t>DN52GZG</t>
  </si>
  <si>
    <t>CK14EFZ</t>
  </si>
  <si>
    <t>WX18XLL</t>
  </si>
  <si>
    <t>DV11XZR</t>
  </si>
  <si>
    <t>D19JTS</t>
  </si>
  <si>
    <t>DU18DYD</t>
  </si>
  <si>
    <t>HY19PGU</t>
  </si>
  <si>
    <t>X60JDS</t>
  </si>
  <si>
    <t>WN06TCJ</t>
  </si>
  <si>
    <t>VX63NXG</t>
  </si>
  <si>
    <t>KR16CZY</t>
  </si>
  <si>
    <t>VK07OTU</t>
  </si>
  <si>
    <t>WF07PJO</t>
  </si>
  <si>
    <t>BH55BEV</t>
  </si>
  <si>
    <t>GJ64UJH</t>
  </si>
  <si>
    <t>CN17OED</t>
  </si>
  <si>
    <t>DU59CHG</t>
  </si>
  <si>
    <t>VO60AWH</t>
  </si>
  <si>
    <t>HK59LRJ</t>
  </si>
  <si>
    <t>DY12TYA</t>
  </si>
  <si>
    <t>DV16UNS</t>
  </si>
  <si>
    <t>VN20LDD</t>
  </si>
  <si>
    <t>KU61KCX</t>
  </si>
  <si>
    <t>DU68JDX</t>
  </si>
  <si>
    <t>LG14FRD</t>
  </si>
  <si>
    <t>CG53SGG</t>
  </si>
  <si>
    <t>VE64BXP</t>
  </si>
  <si>
    <t>BX13KXP</t>
  </si>
  <si>
    <t>DS59BTX</t>
  </si>
  <si>
    <t>BL19UNS</t>
  </si>
  <si>
    <t>MT58UEF</t>
  </si>
  <si>
    <t>DV14FUA</t>
  </si>
  <si>
    <t>VK60NFA</t>
  </si>
  <si>
    <t>BU07TXJ</t>
  </si>
  <si>
    <t>WR14MJY</t>
  </si>
  <si>
    <t>DL62SWK</t>
  </si>
  <si>
    <t>BP16FJX</t>
  </si>
  <si>
    <t>S35CJK</t>
  </si>
  <si>
    <t>KX21BDK</t>
  </si>
  <si>
    <t>VX03AEK</t>
  </si>
  <si>
    <t>296BTJ</t>
  </si>
  <si>
    <t>AD58ZYX</t>
  </si>
  <si>
    <t>LM57RZD</t>
  </si>
  <si>
    <t>AK07KWX</t>
  </si>
  <si>
    <t>DE64LWU</t>
  </si>
  <si>
    <t>VU67RJO</t>
  </si>
  <si>
    <t>GX16VGF</t>
  </si>
  <si>
    <t>HF14RZH</t>
  </si>
  <si>
    <t>DX19KJK</t>
  </si>
  <si>
    <t>DU17NMV</t>
  </si>
  <si>
    <t>RO06GFJ</t>
  </si>
  <si>
    <t>RK15MPV</t>
  </si>
  <si>
    <t>YB19XLF</t>
  </si>
  <si>
    <t>FY64NZO</t>
  </si>
  <si>
    <t>HG65YAE</t>
  </si>
  <si>
    <t>KU08XFR</t>
  </si>
  <si>
    <t>PJ15OYR</t>
  </si>
  <si>
    <t>DV10LPJ</t>
  </si>
  <si>
    <t>LT09KJY</t>
  </si>
  <si>
    <t>CX53YXB</t>
  </si>
  <si>
    <t>DA06BOW</t>
  </si>
  <si>
    <t>GL70EBG</t>
  </si>
  <si>
    <t>FV61TGF</t>
  </si>
  <si>
    <t>DU68CWO</t>
  </si>
  <si>
    <t>RE71CVH</t>
  </si>
  <si>
    <t>FX15LSF</t>
  </si>
  <si>
    <t>FY57HPN</t>
  </si>
  <si>
    <t>DO19WBE</t>
  </si>
  <si>
    <t>HG69BPE</t>
  </si>
  <si>
    <t>NL09EOF</t>
  </si>
  <si>
    <t>VO20WBT</t>
  </si>
  <si>
    <t>MT21DXU</t>
  </si>
  <si>
    <t>VU19URE</t>
  </si>
  <si>
    <t>GJ16CLY</t>
  </si>
  <si>
    <t>M19KHC</t>
  </si>
  <si>
    <t>PY70JVC</t>
  </si>
  <si>
    <t>DG09XJK</t>
  </si>
  <si>
    <t>SY67KFP</t>
  </si>
  <si>
    <t>LS64EOW</t>
  </si>
  <si>
    <t>HK54EXN</t>
  </si>
  <si>
    <t>BP63KJN</t>
  </si>
  <si>
    <t>LR61BPX</t>
  </si>
  <si>
    <t>GX12KXR</t>
  </si>
  <si>
    <t>T715DUY</t>
  </si>
  <si>
    <t>ABJHR</t>
  </si>
  <si>
    <t>AMA999</t>
  </si>
  <si>
    <t>KU15XTW</t>
  </si>
  <si>
    <t>Y203YAM</t>
  </si>
  <si>
    <t>W26TJS</t>
  </si>
  <si>
    <t>V296SOB</t>
  </si>
  <si>
    <t>YC59ORW</t>
  </si>
  <si>
    <t>DN69UJJ</t>
  </si>
  <si>
    <t>BD53TZV</t>
  </si>
  <si>
    <t>DU69EUN</t>
  </si>
  <si>
    <t>AP12ASZ</t>
  </si>
  <si>
    <t>EJ16PVE</t>
  </si>
  <si>
    <t>FY60YRA</t>
  </si>
  <si>
    <t>DY13BND</t>
  </si>
  <si>
    <t>FL18OYC</t>
  </si>
  <si>
    <t>FY70LYF</t>
  </si>
  <si>
    <t>BU19AZX</t>
  </si>
  <si>
    <t>BF69ZKV</t>
  </si>
  <si>
    <t>JU57SAA</t>
  </si>
  <si>
    <t>DG13VDP</t>
  </si>
  <si>
    <t>KR63FAM</t>
  </si>
  <si>
    <t>DY66XGK</t>
  </si>
  <si>
    <t>DU62ASO</t>
  </si>
  <si>
    <t>DM19GYT</t>
  </si>
  <si>
    <t>PK63UAY</t>
  </si>
  <si>
    <t>DN67DWX</t>
  </si>
  <si>
    <t>M16GCB</t>
  </si>
  <si>
    <t>BT07AZG</t>
  </si>
  <si>
    <t>MW19FYC</t>
  </si>
  <si>
    <t>AP52ZOE</t>
  </si>
  <si>
    <t>MF68WZC</t>
  </si>
  <si>
    <t>DT21XCB</t>
  </si>
  <si>
    <t>FN12TZY</t>
  </si>
  <si>
    <t>DN70CXR</t>
  </si>
  <si>
    <t>DY21NNR</t>
  </si>
  <si>
    <t>ML04CYX</t>
  </si>
  <si>
    <t>FL61CEJ</t>
  </si>
  <si>
    <t>DX65ZBP</t>
  </si>
  <si>
    <t>DU17BDE</t>
  </si>
  <si>
    <t>DS13BBN</t>
  </si>
  <si>
    <t>BG69FVS</t>
  </si>
  <si>
    <t>DU67BVH</t>
  </si>
  <si>
    <t>BD19OKB</t>
  </si>
  <si>
    <t>NJ65EMK</t>
  </si>
  <si>
    <t>VN17EAW</t>
  </si>
  <si>
    <t>BU69CVD</t>
  </si>
  <si>
    <t>DY63FSF</t>
  </si>
  <si>
    <t>CU16UEJ</t>
  </si>
  <si>
    <t>YK65FWU</t>
  </si>
  <si>
    <t>YC06ZXY</t>
  </si>
  <si>
    <t>LD61LLA</t>
  </si>
  <si>
    <t>HN14ZHR</t>
  </si>
  <si>
    <t>R20HRC</t>
  </si>
  <si>
    <t>VO54LHK</t>
  </si>
  <si>
    <t>DU11UDX</t>
  </si>
  <si>
    <t>KY61YSO</t>
  </si>
  <si>
    <t>DM19YSN</t>
  </si>
  <si>
    <t>GU69HTP</t>
  </si>
  <si>
    <t>FH18GWX</t>
  </si>
  <si>
    <t>DV21LJU</t>
  </si>
  <si>
    <t>CY14DAA</t>
  </si>
  <si>
    <t>DS15KHU</t>
  </si>
  <si>
    <t>CK09XWY</t>
  </si>
  <si>
    <t>BF58EWJ</t>
  </si>
  <si>
    <t>YF11FXK</t>
  </si>
  <si>
    <t>DU68WWL</t>
  </si>
  <si>
    <t>T4SBR</t>
  </si>
  <si>
    <t>BW03EOU</t>
  </si>
  <si>
    <t>DV16LWZ</t>
  </si>
  <si>
    <t>VU13LLV</t>
  </si>
  <si>
    <t>SM11BWF</t>
  </si>
  <si>
    <t>SF19CHV</t>
  </si>
  <si>
    <t>AK57ZCY</t>
  </si>
  <si>
    <t>B9NT</t>
  </si>
  <si>
    <t>K9HGL</t>
  </si>
  <si>
    <t>J90MGJ</t>
  </si>
  <si>
    <t>FV12CSO</t>
  </si>
  <si>
    <t>YC69HHE</t>
  </si>
  <si>
    <t>FG67EGY</t>
  </si>
  <si>
    <t>EY04LWF</t>
  </si>
  <si>
    <t>DP69KCN</t>
  </si>
  <si>
    <t>SV59NWS</t>
  </si>
  <si>
    <t>GF15GHU</t>
  </si>
  <si>
    <t>YS68KDV</t>
  </si>
  <si>
    <t>BF63SBY</t>
  </si>
  <si>
    <t>YK17CGM</t>
  </si>
  <si>
    <t>VO64AEB</t>
  </si>
  <si>
    <t>BT61YSO</t>
  </si>
  <si>
    <t>LM53OMG</t>
  </si>
  <si>
    <t>MV09OTB</t>
  </si>
  <si>
    <t>VU13TGZ</t>
  </si>
  <si>
    <t>CU51ZXF</t>
  </si>
  <si>
    <t>SY54XCD</t>
  </si>
  <si>
    <t>DN16WYV</t>
  </si>
  <si>
    <t>YT70GYX</t>
  </si>
  <si>
    <t>VK17EPP</t>
  </si>
  <si>
    <t>MK14SCV</t>
  </si>
  <si>
    <t>YJ68RRN</t>
  </si>
  <si>
    <t>PJ08GXE</t>
  </si>
  <si>
    <t>FL65SUA</t>
  </si>
  <si>
    <t>DV64WBO</t>
  </si>
  <si>
    <t>FM18XOD</t>
  </si>
  <si>
    <t>DU19AUA</t>
  </si>
  <si>
    <t>M26ERE</t>
  </si>
  <si>
    <t>DV21XNO</t>
  </si>
  <si>
    <t>BU13CVK</t>
  </si>
  <si>
    <t>VU17EHT</t>
  </si>
  <si>
    <t>F3EJM</t>
  </si>
  <si>
    <t>VN20AHO</t>
  </si>
  <si>
    <t>YS13CWD</t>
  </si>
  <si>
    <t>DU17XJV</t>
  </si>
  <si>
    <t>DL69NXY</t>
  </si>
  <si>
    <t>GL06XTN</t>
  </si>
  <si>
    <t>L9LPJ</t>
  </si>
  <si>
    <t>SK63CEF</t>
  </si>
  <si>
    <t>LT04MYU</t>
  </si>
  <si>
    <t>MV18OEW</t>
  </si>
  <si>
    <t>M4JON</t>
  </si>
  <si>
    <t>DP14NVV</t>
  </si>
  <si>
    <t>DV19FGU</t>
  </si>
  <si>
    <t>KL55UDS</t>
  </si>
  <si>
    <t>BW16HYA</t>
  </si>
  <si>
    <t>GD10JEM</t>
  </si>
  <si>
    <t>DS07MKU</t>
  </si>
  <si>
    <t>DV64XRW</t>
  </si>
  <si>
    <t>EJ19XJK</t>
  </si>
  <si>
    <t>HK69LYX</t>
  </si>
  <si>
    <t>DY14GVZ</t>
  </si>
  <si>
    <t>PN14TFO</t>
  </si>
  <si>
    <t>HK07KNN</t>
  </si>
  <si>
    <t>BU15JXT</t>
  </si>
  <si>
    <t>DG62EEH</t>
  </si>
  <si>
    <t>AA06RUB</t>
  </si>
  <si>
    <t>YB66LNR</t>
  </si>
  <si>
    <t>FL69NFN</t>
  </si>
  <si>
    <t>MK68ZGN</t>
  </si>
  <si>
    <t>MC16ZZT</t>
  </si>
  <si>
    <t>DU56FFG</t>
  </si>
  <si>
    <t>DP16CYC</t>
  </si>
  <si>
    <t>NJ55OKZ</t>
  </si>
  <si>
    <t>GV17XMM</t>
  </si>
  <si>
    <t>EX59KOW</t>
  </si>
  <si>
    <t>YC17FPG</t>
  </si>
  <si>
    <t>FG66UNB</t>
  </si>
  <si>
    <t>RX18UVS</t>
  </si>
  <si>
    <t>VA21RFO</t>
  </si>
  <si>
    <t>DT21XJC</t>
  </si>
  <si>
    <t>WF63CWA</t>
  </si>
  <si>
    <t>DU59WLN</t>
  </si>
  <si>
    <t>DA60LWL</t>
  </si>
  <si>
    <t>RB17BEC</t>
  </si>
  <si>
    <t>ET21BNN</t>
  </si>
  <si>
    <t>DV66RPO</t>
  </si>
  <si>
    <t>VU61LCY</t>
  </si>
  <si>
    <t>YF69XSX</t>
  </si>
  <si>
    <t>LL02BHA</t>
  </si>
  <si>
    <t>RX63LPC</t>
  </si>
  <si>
    <t>B6RPG</t>
  </si>
  <si>
    <t>DS68ZJO</t>
  </si>
  <si>
    <t>DU12XCS</t>
  </si>
  <si>
    <t>W3NMF</t>
  </si>
  <si>
    <t>GX10LUD</t>
  </si>
  <si>
    <t>E10ATL</t>
  </si>
  <si>
    <t>WM66POH</t>
  </si>
  <si>
    <t>LE16UPC</t>
  </si>
  <si>
    <t>BG14OAU</t>
  </si>
  <si>
    <t>DL17XLF</t>
  </si>
  <si>
    <t>YX68PZH</t>
  </si>
  <si>
    <t>CH10XTH</t>
  </si>
  <si>
    <t>PL10VGR</t>
  </si>
  <si>
    <t>DS67UHC</t>
  </si>
  <si>
    <t>YS64WMY</t>
  </si>
  <si>
    <t>HJ62XEL</t>
  </si>
  <si>
    <t>SY51WNZ</t>
  </si>
  <si>
    <t>DP11KNR</t>
  </si>
  <si>
    <t>PJ65XPU</t>
  </si>
  <si>
    <t>EX20UKH</t>
  </si>
  <si>
    <t>VK69AHY</t>
  </si>
  <si>
    <t>DY19VJM</t>
  </si>
  <si>
    <t>KV16LYU</t>
  </si>
  <si>
    <t>CY09JDF</t>
  </si>
  <si>
    <t>W10DBY</t>
  </si>
  <si>
    <t>LJ03HGY</t>
  </si>
  <si>
    <t>SA15TKK</t>
  </si>
  <si>
    <t>DV68UEJ</t>
  </si>
  <si>
    <t>LF66BHF</t>
  </si>
  <si>
    <t>TA56MUM</t>
  </si>
  <si>
    <t>YT61DVK</t>
  </si>
  <si>
    <t>YG59HYZ</t>
  </si>
  <si>
    <t>CF17OEP</t>
  </si>
  <si>
    <t>PJ12YFC</t>
  </si>
  <si>
    <t>DT66MYS</t>
  </si>
  <si>
    <t>RJ58LDV</t>
  </si>
  <si>
    <t>DX19KMJ</t>
  </si>
  <si>
    <t>VN69JMO</t>
  </si>
  <si>
    <t>MA14FVY</t>
  </si>
  <si>
    <t>FV62LZA</t>
  </si>
  <si>
    <t>BW19WYU</t>
  </si>
  <si>
    <t>S77GCJ</t>
  </si>
  <si>
    <t>BA16CCE</t>
  </si>
  <si>
    <t>L26AWM</t>
  </si>
  <si>
    <t>SF13HGP</t>
  </si>
  <si>
    <t>CU17RXP</t>
  </si>
  <si>
    <t>FE15DXS</t>
  </si>
  <si>
    <t>L21JHR</t>
  </si>
  <si>
    <t>HG67ZPX</t>
  </si>
  <si>
    <t>PJ66HVL</t>
  </si>
  <si>
    <t>MF63SRV</t>
  </si>
  <si>
    <t>SA64EXL</t>
  </si>
  <si>
    <t>DG08NPV</t>
  </si>
  <si>
    <t>MJZ6096</t>
  </si>
  <si>
    <t>SC05NGJ</t>
  </si>
  <si>
    <t>FD11VVS</t>
  </si>
  <si>
    <t>LT59KKA</t>
  </si>
  <si>
    <t>DV19ETR</t>
  </si>
  <si>
    <t>KJ56XRE</t>
  </si>
  <si>
    <t>FJ16LWY</t>
  </si>
  <si>
    <t>DV56UZY</t>
  </si>
  <si>
    <t>MK65ULW</t>
  </si>
  <si>
    <t>YR71RXU</t>
  </si>
  <si>
    <t>EA66BUO</t>
  </si>
  <si>
    <t>NU62FTE</t>
  </si>
  <si>
    <t>AD51ZGG</t>
  </si>
  <si>
    <t>LC55KPF</t>
  </si>
  <si>
    <t>NV11KVH</t>
  </si>
  <si>
    <t>CX12AVF</t>
  </si>
  <si>
    <t>BV57TGU</t>
  </si>
  <si>
    <t>SA21TWE</t>
  </si>
  <si>
    <t>LS63WXR</t>
  </si>
  <si>
    <t>DU65LTV</t>
  </si>
  <si>
    <t>FX69KZW</t>
  </si>
  <si>
    <t>BX14EUN</t>
  </si>
  <si>
    <t>DX17HRO</t>
  </si>
  <si>
    <t>FN19JZH</t>
  </si>
  <si>
    <t>HF65JJO</t>
  </si>
  <si>
    <t>DY21VOB</t>
  </si>
  <si>
    <t>TH70WXB</t>
  </si>
  <si>
    <t>LG17UFH</t>
  </si>
  <si>
    <t>WD64ZPG</t>
  </si>
  <si>
    <t>DF18UHP</t>
  </si>
  <si>
    <t>LC14ZDE</t>
  </si>
  <si>
    <t>OX20UUD</t>
  </si>
  <si>
    <t>GN07FRC</t>
  </si>
  <si>
    <t>VO08KUP</t>
  </si>
  <si>
    <t>EX66ZFA</t>
  </si>
  <si>
    <t>BG65FHN</t>
  </si>
  <si>
    <t>VU64VZZ</t>
  </si>
  <si>
    <t>GH54PCN</t>
  </si>
  <si>
    <t>ME16ZZZ</t>
  </si>
  <si>
    <t>KW58XUX</t>
  </si>
  <si>
    <t>WO14BZD</t>
  </si>
  <si>
    <t>WT19JYX</t>
  </si>
  <si>
    <t>WU06WMK</t>
  </si>
  <si>
    <t>PO17VPN</t>
  </si>
  <si>
    <t>CL68AKX</t>
  </si>
  <si>
    <t>VK16HDH</t>
  </si>
  <si>
    <t>CU71LKM</t>
  </si>
  <si>
    <t>CV71SVJ</t>
  </si>
  <si>
    <t>DG66FLK</t>
  </si>
  <si>
    <t>DX69OVF</t>
  </si>
  <si>
    <t>LN66LJL</t>
  </si>
  <si>
    <t>DG20DGS</t>
  </si>
  <si>
    <t>DV13YLS</t>
  </si>
  <si>
    <t>BN60LKL</t>
  </si>
  <si>
    <t>CE14SYC</t>
  </si>
  <si>
    <t>DI19HDF</t>
  </si>
  <si>
    <t>BT09EHO</t>
  </si>
  <si>
    <t>OE69KXS</t>
  </si>
  <si>
    <t>KV08OVF</t>
  </si>
  <si>
    <t>MV61NPZ</t>
  </si>
  <si>
    <t>AR12RRE</t>
  </si>
  <si>
    <t>SA08YZN</t>
  </si>
  <si>
    <t>WV17WCP</t>
  </si>
  <si>
    <t>OE19KZX</t>
  </si>
  <si>
    <t>WN70LDZ</t>
  </si>
  <si>
    <t>OY60ZZL</t>
  </si>
  <si>
    <t>MJ65GGH</t>
  </si>
  <si>
    <t>AK67FMU</t>
  </si>
  <si>
    <t>YN15FEO</t>
  </si>
  <si>
    <t>BG62SVX</t>
  </si>
  <si>
    <t>DV59JCO</t>
  </si>
  <si>
    <t>HG05XEV</t>
  </si>
  <si>
    <t>ND63OJA</t>
  </si>
  <si>
    <t>EU14HHR</t>
  </si>
  <si>
    <t>DN08JXG</t>
  </si>
  <si>
    <t>K659FRW</t>
  </si>
  <si>
    <t>WP66BKX</t>
  </si>
  <si>
    <t>MXZ6916</t>
  </si>
  <si>
    <t>VO63EZU</t>
  </si>
  <si>
    <t>DN51DEH</t>
  </si>
  <si>
    <t>DV16UKW</t>
  </si>
  <si>
    <t>BD59LZH</t>
  </si>
  <si>
    <t>FN16PLX</t>
  </si>
  <si>
    <t>AK65FYH</t>
  </si>
  <si>
    <t>DV09XOD</t>
  </si>
  <si>
    <t>LS62WKJ</t>
  </si>
  <si>
    <t>CY09GUJ</t>
  </si>
  <si>
    <t>DS61EEP</t>
  </si>
  <si>
    <t>YH14WRV</t>
  </si>
  <si>
    <t>VN17KYG</t>
  </si>
  <si>
    <t>BP65MKG</t>
  </si>
  <si>
    <t>WR06WTD</t>
  </si>
  <si>
    <t>BU70VBO</t>
  </si>
  <si>
    <t>WV66XSO</t>
  </si>
  <si>
    <t>JI00OLW</t>
  </si>
  <si>
    <t>FE20KTG</t>
  </si>
  <si>
    <t>YD56GYS</t>
  </si>
  <si>
    <t>SJ14RKZ</t>
  </si>
  <si>
    <t>FP06XCS</t>
  </si>
  <si>
    <t>YF11XYY</t>
  </si>
  <si>
    <t>UK54DEB</t>
  </si>
  <si>
    <t>SA52JET</t>
  </si>
  <si>
    <t>HR58ARR</t>
  </si>
  <si>
    <t>EJ59NWD</t>
  </si>
  <si>
    <t>MW18VBL</t>
  </si>
  <si>
    <t>KM11RXD</t>
  </si>
  <si>
    <t>L222OOU</t>
  </si>
  <si>
    <t>VK54UJL</t>
  </si>
  <si>
    <t>KN14KRD</t>
  </si>
  <si>
    <t>PX63TGV</t>
  </si>
  <si>
    <t>LI00BUY</t>
  </si>
  <si>
    <t>YR15KDA</t>
  </si>
  <si>
    <t>MA69KBO</t>
  </si>
  <si>
    <t>DN11LCX</t>
  </si>
  <si>
    <t>HS68PZX</t>
  </si>
  <si>
    <t>VB07REG</t>
  </si>
  <si>
    <t>AF21WMZ</t>
  </si>
  <si>
    <t>RS05RCS</t>
  </si>
  <si>
    <t>DS13UPO</t>
  </si>
  <si>
    <t>LR14USB</t>
  </si>
  <si>
    <t>CE68EKP</t>
  </si>
  <si>
    <t>Y441VEY</t>
  </si>
  <si>
    <t>NK19YMG</t>
  </si>
  <si>
    <t>DY21OCC</t>
  </si>
  <si>
    <t>DU18ZTX</t>
  </si>
  <si>
    <t>WM68GWD</t>
  </si>
  <si>
    <t>YA08URE</t>
  </si>
  <si>
    <t>YG70LSV</t>
  </si>
  <si>
    <t>OV15DJZ</t>
  </si>
  <si>
    <t>KN57WTV</t>
  </si>
  <si>
    <t>MT65VPM</t>
  </si>
  <si>
    <t>MT65VPW</t>
  </si>
  <si>
    <t>BL14OZM</t>
  </si>
  <si>
    <t>DX20JLO</t>
  </si>
  <si>
    <t>SL06ANF</t>
  </si>
  <si>
    <t>DX21XOH</t>
  </si>
  <si>
    <t>FN10OEC</t>
  </si>
  <si>
    <t>DG57WTD</t>
  </si>
  <si>
    <t>VN19AKG</t>
  </si>
  <si>
    <t>DK09YNF</t>
  </si>
  <si>
    <t>YN64WFC</t>
  </si>
  <si>
    <t>YE67LKD</t>
  </si>
  <si>
    <t>DX17NEO</t>
  </si>
  <si>
    <t>CA64JWE</t>
  </si>
  <si>
    <t>BA16VHR</t>
  </si>
  <si>
    <t>WO66FNJ</t>
  </si>
  <si>
    <t>VO11VVK</t>
  </si>
  <si>
    <t>MW59TDX</t>
  </si>
  <si>
    <t>DU68LPV</t>
  </si>
  <si>
    <t>PE63FPG</t>
  </si>
  <si>
    <t>KP17ZYB</t>
  </si>
  <si>
    <t>BN56JUF</t>
  </si>
  <si>
    <t>WF11DPX</t>
  </si>
  <si>
    <t>DU70OEB</t>
  </si>
  <si>
    <t>AV09MVS</t>
  </si>
  <si>
    <t>DA60HMC</t>
  </si>
  <si>
    <t>DY15KA</t>
  </si>
  <si>
    <t>WK56YBM</t>
  </si>
  <si>
    <t>BT10ARX</t>
  </si>
  <si>
    <t>DY16KML</t>
  </si>
  <si>
    <t>DV64VFG</t>
  </si>
  <si>
    <t>FG11JYA</t>
  </si>
  <si>
    <t>SG56KYV</t>
  </si>
  <si>
    <t>DU61CWA</t>
  </si>
  <si>
    <t>FJ66#WM</t>
  </si>
  <si>
    <t>#E07OAP</t>
  </si>
  <si>
    <t>J2BJC</t>
  </si>
  <si>
    <t>RIECF</t>
  </si>
  <si>
    <t>LN16TDU</t>
  </si>
  <si>
    <t>VE69OYO</t>
  </si>
  <si>
    <t>LC59OXV</t>
  </si>
  <si>
    <t>RO53DEL</t>
  </si>
  <si>
    <t>AK67XXM</t>
  </si>
  <si>
    <t>Y623DHN</t>
  </si>
  <si>
    <t>KM64FGX</t>
  </si>
  <si>
    <t>HG51AJG</t>
  </si>
  <si>
    <t>NU11OZG</t>
  </si>
  <si>
    <t>VN16PZS</t>
  </si>
  <si>
    <t>NJ67UJW</t>
  </si>
  <si>
    <t>DX14UOD</t>
  </si>
  <si>
    <t>VN54GXO</t>
  </si>
  <si>
    <t>VN12DOA</t>
  </si>
  <si>
    <t>WK20RYP</t>
  </si>
  <si>
    <t>EX12RNE</t>
  </si>
  <si>
    <t>WO64NFU</t>
  </si>
  <si>
    <t>DS16XXY</t>
  </si>
  <si>
    <t>BH02WBA</t>
  </si>
  <si>
    <t>DN66AZD</t>
  </si>
  <si>
    <t>CE60JVP</t>
  </si>
  <si>
    <t>DN65TGZ</t>
  </si>
  <si>
    <t>WK64CYC</t>
  </si>
  <si>
    <t>MT10XHM</t>
  </si>
  <si>
    <t>PN57XFT</t>
  </si>
  <si>
    <t>BG12ZFN</t>
  </si>
  <si>
    <t>DS15FPO</t>
  </si>
  <si>
    <t>DT15BGV</t>
  </si>
  <si>
    <t>DP70LGN</t>
  </si>
  <si>
    <t>KE04TNW</t>
  </si>
  <si>
    <t>LA59JWX</t>
  </si>
  <si>
    <t>NU58TZH</t>
  </si>
  <si>
    <t>YE09EKN</t>
  </si>
  <si>
    <t>DU61MXT</t>
  </si>
  <si>
    <t>SA11XNU</t>
  </si>
  <si>
    <t>GL68FFW</t>
  </si>
  <si>
    <t>GY05YDV</t>
  </si>
  <si>
    <t>L4LEU</t>
  </si>
  <si>
    <t>KW18HKC</t>
  </si>
  <si>
    <t>BG61HBY</t>
  </si>
  <si>
    <t>AV13HVZ</t>
  </si>
  <si>
    <t>LO59XTB</t>
  </si>
  <si>
    <t>NI21COR</t>
  </si>
  <si>
    <t>CY20BVS</t>
  </si>
  <si>
    <t>EA10ZKM</t>
  </si>
  <si>
    <t>OV21NWZ</t>
  </si>
  <si>
    <t>DS63GCV</t>
  </si>
  <si>
    <t>DX70VTV</t>
  </si>
  <si>
    <t>MK67ZYE</t>
  </si>
  <si>
    <t>DN65UKT</t>
  </si>
  <si>
    <t>NV14HXY</t>
  </si>
  <si>
    <t>M50PUH</t>
  </si>
  <si>
    <t>YS04DAV</t>
  </si>
  <si>
    <t>DG10GGV</t>
  </si>
  <si>
    <t>KY09TXX</t>
  </si>
  <si>
    <t>OE62UFU</t>
  </si>
  <si>
    <t>BN67UZK</t>
  </si>
  <si>
    <t>PC14VAC</t>
  </si>
  <si>
    <t>MV66WJM</t>
  </si>
  <si>
    <t>DY69HKO</t>
  </si>
  <si>
    <t>SM14WRV</t>
  </si>
  <si>
    <t>J900WRC</t>
  </si>
  <si>
    <t>MW13KZE</t>
  </si>
  <si>
    <t>DN62AUY</t>
  </si>
  <si>
    <t>KY03XSW</t>
  </si>
  <si>
    <t>FL60BUJ</t>
  </si>
  <si>
    <t>WD64EZN</t>
  </si>
  <si>
    <t>GP06YVM</t>
  </si>
  <si>
    <t>LG13HZJ</t>
  </si>
  <si>
    <t>CU56WFP</t>
  </si>
  <si>
    <t>YG57DZH</t>
  </si>
  <si>
    <t>B318TJO</t>
  </si>
  <si>
    <t>CA65GOE</t>
  </si>
  <si>
    <t>KU10LJX</t>
  </si>
  <si>
    <t>YP08OYS</t>
  </si>
  <si>
    <t>DY70OGJ</t>
  </si>
  <si>
    <t>X729DHF</t>
  </si>
  <si>
    <t>DV63XAW</t>
  </si>
  <si>
    <t>DV21CNK</t>
  </si>
  <si>
    <t>KS66LZL</t>
  </si>
  <si>
    <t>RX66ZZG</t>
  </si>
  <si>
    <t>PX09XMW</t>
  </si>
  <si>
    <t>DY14KUC</t>
  </si>
  <si>
    <t>BG06XGY</t>
  </si>
  <si>
    <t>DK08AAZ</t>
  </si>
  <si>
    <t>YB64LVY</t>
  </si>
  <si>
    <t>DW16DCY</t>
  </si>
  <si>
    <t>FN17CCJ</t>
  </si>
  <si>
    <t>LC69WLN</t>
  </si>
  <si>
    <t>DP19YKO</t>
  </si>
  <si>
    <t>MD17LRL</t>
  </si>
  <si>
    <t>VU04XYF</t>
  </si>
  <si>
    <t>S652TNC</t>
  </si>
  <si>
    <t>BN55LMV</t>
  </si>
  <si>
    <t>BV60ZZR</t>
  </si>
  <si>
    <t>FD06PVV</t>
  </si>
  <si>
    <t>VK61FXD</t>
  </si>
  <si>
    <t>DU10EEZ</t>
  </si>
  <si>
    <t>GK55WBE</t>
  </si>
  <si>
    <t>CE17XSJ</t>
  </si>
  <si>
    <t>DX14JYU</t>
  </si>
  <si>
    <t>FL19RHF</t>
  </si>
  <si>
    <t>DY10UHA</t>
  </si>
  <si>
    <t>MC18XBM</t>
  </si>
  <si>
    <t>HX63CPU</t>
  </si>
  <si>
    <t>GN58TCU</t>
  </si>
  <si>
    <t>DS18YHC</t>
  </si>
  <si>
    <t>CF14FFM</t>
  </si>
  <si>
    <t>FX14OKB</t>
  </si>
  <si>
    <t>CK68DFY</t>
  </si>
  <si>
    <t>HK70ZWJ</t>
  </si>
  <si>
    <t>AF06KLO</t>
  </si>
  <si>
    <t>AJ12KSU</t>
  </si>
  <si>
    <t>DP19RCV</t>
  </si>
  <si>
    <t>R242UNT</t>
  </si>
  <si>
    <t>LT08NFP</t>
  </si>
  <si>
    <t>SD58VWG</t>
  </si>
  <si>
    <t>BW67JAO</t>
  </si>
  <si>
    <t>RUI90</t>
  </si>
  <si>
    <t>LT06WBF</t>
  </si>
  <si>
    <t>WG16PBF</t>
  </si>
  <si>
    <t>YB33HAB</t>
  </si>
  <si>
    <t>CBFCW</t>
  </si>
  <si>
    <t>S2AWL</t>
  </si>
  <si>
    <t>FCO4USL</t>
  </si>
  <si>
    <t>YS70XEU</t>
  </si>
  <si>
    <t>DO19KWX</t>
  </si>
  <si>
    <t>VX67LME</t>
  </si>
  <si>
    <t>LW17UCP</t>
  </si>
  <si>
    <t>FBNCE</t>
  </si>
  <si>
    <t>P20HRC</t>
  </si>
  <si>
    <t>DN18TWZ</t>
  </si>
  <si>
    <t>DN16OYM</t>
  </si>
  <si>
    <t>PX70VOA</t>
  </si>
  <si>
    <t>DX19FTP</t>
  </si>
  <si>
    <t>YB04AUC</t>
  </si>
  <si>
    <t>KT70RXW</t>
  </si>
  <si>
    <t>DY55EHN</t>
  </si>
  <si>
    <t>MT18FHD</t>
  </si>
  <si>
    <t>CF16FWR</t>
  </si>
  <si>
    <t>K1EMX</t>
  </si>
  <si>
    <t>EX55ZHC</t>
  </si>
  <si>
    <t>K8ABJ</t>
  </si>
  <si>
    <t>DA14JYO</t>
  </si>
  <si>
    <t>FE61MUO</t>
  </si>
  <si>
    <t>OV19NWN</t>
  </si>
  <si>
    <t>VE21YXN</t>
  </si>
  <si>
    <t>CU66UTF</t>
  </si>
  <si>
    <t>DY19WLJ</t>
  </si>
  <si>
    <t>D650KBD</t>
  </si>
  <si>
    <t>DY12LXX</t>
  </si>
  <si>
    <t>WJ17XSR</t>
  </si>
  <si>
    <t>FY08JNO</t>
  </si>
  <si>
    <t>CU54KJZ</t>
  </si>
  <si>
    <t>FP55LXU</t>
  </si>
  <si>
    <t>DN08YCU</t>
  </si>
  <si>
    <t>BN61SMX</t>
  </si>
  <si>
    <t>MW67NTV</t>
  </si>
  <si>
    <t>DG62ELX</t>
  </si>
  <si>
    <t>BJ65UZF</t>
  </si>
  <si>
    <t>XIJJK</t>
  </si>
  <si>
    <t>VA19WCJ</t>
  </si>
  <si>
    <t>NU69CPF</t>
  </si>
  <si>
    <t>DF61JFO</t>
  </si>
  <si>
    <t>DX68XKN</t>
  </si>
  <si>
    <t>DV09MGZ</t>
  </si>
  <si>
    <t>HG56LFU</t>
  </si>
  <si>
    <t>DU58VOD</t>
  </si>
  <si>
    <t>RK21BWP</t>
  </si>
  <si>
    <t>GJ12CGV</t>
  </si>
  <si>
    <t>DL15LDK</t>
  </si>
  <si>
    <t>VN10XSO</t>
  </si>
  <si>
    <t>WU13ULF</t>
  </si>
  <si>
    <t>JD10ZEE</t>
  </si>
  <si>
    <t>SD09DEU</t>
  </si>
  <si>
    <t>GL61LHV</t>
  </si>
  <si>
    <t>C20JGM</t>
  </si>
  <si>
    <t>SC13FWF</t>
  </si>
  <si>
    <t>BK66HKV</t>
  </si>
  <si>
    <t>VN12JUE</t>
  </si>
  <si>
    <t>SB05BND</t>
  </si>
  <si>
    <t>DS68YME</t>
  </si>
  <si>
    <t>DU10KZT</t>
  </si>
  <si>
    <t>KE06KWM</t>
  </si>
  <si>
    <t>DX68RZK</t>
  </si>
  <si>
    <t>EU11DGF</t>
  </si>
  <si>
    <t>DV14CNU</t>
  </si>
  <si>
    <t>CK10MYN</t>
  </si>
  <si>
    <t>LC18FPN</t>
  </si>
  <si>
    <t>DU55RHE</t>
  </si>
  <si>
    <t>VK18KPU</t>
  </si>
  <si>
    <t>DE63UTZ</t>
  </si>
  <si>
    <t>WF54VJO</t>
  </si>
  <si>
    <t>GV68LWH</t>
  </si>
  <si>
    <t>OV20CZM</t>
  </si>
  <si>
    <t>VN18MLL</t>
  </si>
  <si>
    <t>DX69MGO</t>
  </si>
  <si>
    <t>LB68EVF</t>
  </si>
  <si>
    <t>DY07KUJ</t>
  </si>
  <si>
    <t>DL14KXW</t>
  </si>
  <si>
    <t>KL53RKF</t>
  </si>
  <si>
    <t>MD18POU</t>
  </si>
  <si>
    <t>FD19YCX</t>
  </si>
  <si>
    <t>CA60FHV</t>
  </si>
  <si>
    <t>EO54KGY</t>
  </si>
  <si>
    <t>L567LXD</t>
  </si>
  <si>
    <t>DN67FEG</t>
  </si>
  <si>
    <t>KI23PRO</t>
  </si>
  <si>
    <t>OU62XAN</t>
  </si>
  <si>
    <t>CX18VNO</t>
  </si>
  <si>
    <t>DP69MOF</t>
  </si>
  <si>
    <t>VE21JRX</t>
  </si>
  <si>
    <t>HG17PXN</t>
  </si>
  <si>
    <t>CK67JOA</t>
  </si>
  <si>
    <t>CV63MYY</t>
  </si>
  <si>
    <t>AF65TYY</t>
  </si>
  <si>
    <t>DY12HXU</t>
  </si>
  <si>
    <t>YX63GBU</t>
  </si>
  <si>
    <t>FY62EHT</t>
  </si>
  <si>
    <t>HK15HMS</t>
  </si>
  <si>
    <t>VU58VNE</t>
  </si>
  <si>
    <t>LM62KDO</t>
  </si>
  <si>
    <t>NF14DHP</t>
  </si>
  <si>
    <t>DU17WOX</t>
  </si>
  <si>
    <t>BD16WFJ</t>
  </si>
  <si>
    <t>DL66LZM</t>
  </si>
  <si>
    <t>WX13VXD</t>
  </si>
  <si>
    <t>SIOFXY</t>
  </si>
  <si>
    <t>AO09EVH</t>
  </si>
  <si>
    <t>EU57HGJ</t>
  </si>
  <si>
    <t>AG10XJA</t>
  </si>
  <si>
    <t>RX18XFN</t>
  </si>
  <si>
    <t>MN18ODF</t>
  </si>
  <si>
    <t>CV58NKP</t>
  </si>
  <si>
    <t>SD58WYW</t>
  </si>
  <si>
    <t>PK68WJX</t>
  </si>
  <si>
    <t>GL70UEX</t>
  </si>
  <si>
    <t>HG66JUW</t>
  </si>
  <si>
    <t>VD20ZRF</t>
  </si>
  <si>
    <t>KM64XMF</t>
  </si>
  <si>
    <t>GN64KBJ</t>
  </si>
  <si>
    <t>AY57ZTW</t>
  </si>
  <si>
    <t>ML52EWU</t>
  </si>
  <si>
    <t>DV03AJY</t>
  </si>
  <si>
    <t>KV12NYM</t>
  </si>
  <si>
    <t>KT16JMD</t>
  </si>
  <si>
    <t>GU63BDV</t>
  </si>
  <si>
    <t>VN13VGT</t>
  </si>
  <si>
    <t>CU130RV</t>
  </si>
  <si>
    <t>#V04UYN</t>
  </si>
  <si>
    <t>T500MWP</t>
  </si>
  <si>
    <t>J30NEH</t>
  </si>
  <si>
    <t>T15LLW</t>
  </si>
  <si>
    <t>HG62GPZ</t>
  </si>
  <si>
    <t>DN14XUJ</t>
  </si>
  <si>
    <t>AD19TOA</t>
  </si>
  <si>
    <t>R100GSR</t>
  </si>
  <si>
    <t>YE59FJN</t>
  </si>
  <si>
    <t>OU66UVS</t>
  </si>
  <si>
    <t>JK08WAL</t>
  </si>
  <si>
    <t>DS21LPO</t>
  </si>
  <si>
    <t>CY16JHX</t>
  </si>
  <si>
    <t>DV650GZ</t>
  </si>
  <si>
    <t>RA66JWM</t>
  </si>
  <si>
    <t>DP17ZCE</t>
  </si>
  <si>
    <t>VD12TZV</t>
  </si>
  <si>
    <t>AO62ZVJ</t>
  </si>
  <si>
    <t>GK05WNC</t>
  </si>
  <si>
    <t>LN16URW</t>
  </si>
  <si>
    <t>LN16URM</t>
  </si>
  <si>
    <t>DN63OCZ</t>
  </si>
  <si>
    <t>VU05SRO</t>
  </si>
  <si>
    <t>LS11MHX</t>
  </si>
  <si>
    <t>S10WMA</t>
  </si>
  <si>
    <t>DF66WAA</t>
  </si>
  <si>
    <t>GY66JOV</t>
  </si>
  <si>
    <t>DS08XSX</t>
  </si>
  <si>
    <t>LS21VWG</t>
  </si>
  <si>
    <t>YD12YBZ</t>
  </si>
  <si>
    <t>OU13MWN</t>
  </si>
  <si>
    <t>KS64NBF</t>
  </si>
  <si>
    <t>WP16CAU</t>
  </si>
  <si>
    <t>MT67RDZ</t>
  </si>
  <si>
    <t>PE58COA</t>
  </si>
  <si>
    <t>OE05UGA</t>
  </si>
  <si>
    <t>WU64OTV</t>
  </si>
  <si>
    <t>CK69ULX</t>
  </si>
  <si>
    <t>BW15ZGT</t>
  </si>
  <si>
    <t>DV15DJZ</t>
  </si>
  <si>
    <t>YF07TBO</t>
  </si>
  <si>
    <t>CN60CYE</t>
  </si>
  <si>
    <t>HF19VYS</t>
  </si>
  <si>
    <t>CN17DED</t>
  </si>
  <si>
    <t>OV09HBK</t>
  </si>
  <si>
    <t>WA67TKK</t>
  </si>
  <si>
    <t>VO06EDH</t>
  </si>
  <si>
    <t>WJ65YUX</t>
  </si>
  <si>
    <t>MF69FYL</t>
  </si>
  <si>
    <t>R123DNT</t>
  </si>
  <si>
    <t>PX14WFZ</t>
  </si>
  <si>
    <t>V524PDA</t>
  </si>
  <si>
    <t>VA51WPO</t>
  </si>
  <si>
    <t>YM17JUU</t>
  </si>
  <si>
    <t>KE55FFD</t>
  </si>
  <si>
    <t>DP12DLK</t>
  </si>
  <si>
    <t>DE52JYN</t>
  </si>
  <si>
    <t>NL63AVU</t>
  </si>
  <si>
    <t>FY07RDZ</t>
  </si>
  <si>
    <t>DK15XOB</t>
  </si>
  <si>
    <t>DX14WPK</t>
  </si>
  <si>
    <t>CR04BEA</t>
  </si>
  <si>
    <t>VO63UWD</t>
  </si>
  <si>
    <t>NX04VCZ</t>
  </si>
  <si>
    <t>DN20FSY</t>
  </si>
  <si>
    <t>YD63ZBE</t>
  </si>
  <si>
    <t>BT08EJL</t>
  </si>
  <si>
    <t>CXIFMZBYX53893850</t>
  </si>
  <si>
    <t>#####JJ</t>
  </si>
  <si>
    <t>YKSNCQHJC81772921</t>
  </si>
  <si>
    <t>##19##Z</t>
  </si>
  <si>
    <t>OKYPZBFQD89831462</t>
  </si>
  <si>
    <t>###9XVV</t>
  </si>
  <si>
    <t>CWCZFFAAC90355498</t>
  </si>
  <si>
    <t>OXAZREGKF68296383</t>
  </si>
  <si>
    <t>PBHIFTMKN35605605</t>
  </si>
  <si>
    <t>DZODEHVIY02745415</t>
  </si>
  <si>
    <t>IPUEGNKPF45177579</t>
  </si>
  <si>
    <t>BDDOZXGQY18226648</t>
  </si>
  <si>
    <t>HIUNSBNHD27763985</t>
  </si>
  <si>
    <t>####ZXZ</t>
  </si>
  <si>
    <t>PTZRZGVVF84748957</t>
  </si>
  <si>
    <t>STDUQFYVN92367681</t>
  </si>
  <si>
    <t>AWWRZWLAU26999488</t>
  </si>
  <si>
    <t>PXKEIMXTD12396242</t>
  </si>
  <si>
    <t>EILUWTTUJ55371532</t>
  </si>
  <si>
    <t>ZWEKBWRZL62707733</t>
  </si>
  <si>
    <t>KFVKSPYST98760011</t>
  </si>
  <si>
    <t>KLIANFASQ79893956</t>
  </si>
  <si>
    <t>BKFYFLPFB93565401</t>
  </si>
  <si>
    <t>SXFFQARYD63766318</t>
  </si>
  <si>
    <t>HVKRGPEEE71999903</t>
  </si>
  <si>
    <t>DU07ZNL</t>
  </si>
  <si>
    <t>ZSQOSJEKO55323491</t>
  </si>
  <si>
    <t>HV60CDE</t>
  </si>
  <si>
    <t>IVSTZXHVT55626978</t>
  </si>
  <si>
    <t>SOEWCENYB18675206</t>
  </si>
  <si>
    <t>NO50LUE</t>
  </si>
  <si>
    <t>NO58LUE</t>
  </si>
  <si>
    <t>NKDFTMEOJ63007942</t>
  </si>
  <si>
    <t>WMYAFRYGG51353842</t>
  </si>
  <si>
    <t>KOWSEQHVL57504087</t>
  </si>
  <si>
    <t>GMIDIMMYU20554161</t>
  </si>
  <si>
    <t>KD16URY</t>
  </si>
  <si>
    <t>WQZDWTTMX88780743</t>
  </si>
  <si>
    <t>NIJZYNWVG50956422</t>
  </si>
  <si>
    <t>FOWCJPRCT51526099</t>
  </si>
  <si>
    <t>ICQVCECJS13717994</t>
  </si>
  <si>
    <t>ANSTWIRTD86755424</t>
  </si>
  <si>
    <t>OMFYOHFNM51781746</t>
  </si>
  <si>
    <t>VHLSSAUFZ88811805</t>
  </si>
  <si>
    <t>LVHXNNRTD79344998</t>
  </si>
  <si>
    <t>FV11YNO</t>
  </si>
  <si>
    <t>SMLCIHRIF40556699</t>
  </si>
  <si>
    <t>GMMPZEIQK70201158</t>
  </si>
  <si>
    <t>VGNVEVSFJ52803518</t>
  </si>
  <si>
    <t>ZUKBKLWAD48631864</t>
  </si>
  <si>
    <t>SOXEZAHTI06883592</t>
  </si>
  <si>
    <t>ZDHFTGBTA45675124</t>
  </si>
  <si>
    <t>VONNUDFRJ19723856</t>
  </si>
  <si>
    <t>BC09BKZ</t>
  </si>
  <si>
    <t>UHFSFEXFA33107815</t>
  </si>
  <si>
    <t>IZCQGWBRR74050010</t>
  </si>
  <si>
    <t>WVAGWRZIG71780066</t>
  </si>
  <si>
    <t>ZERTENPQY66293271</t>
  </si>
  <si>
    <t>CK69FXL</t>
  </si>
  <si>
    <t>FSRYEITER61782663</t>
  </si>
  <si>
    <t>FWESNGDCI17710643</t>
  </si>
  <si>
    <t>PAODWRMDZ05256499</t>
  </si>
  <si>
    <t>FMSPALOKO69069210</t>
  </si>
  <si>
    <t>YQGYXJLKA74791014</t>
  </si>
  <si>
    <t>HQDFKNDNN59079539</t>
  </si>
  <si>
    <t>MISQZNASL96354444</t>
  </si>
  <si>
    <t>VFEVPBVFR00315179</t>
  </si>
  <si>
    <t>ZHPCPLTNN79826320</t>
  </si>
  <si>
    <t>RLSANEARU09039924</t>
  </si>
  <si>
    <t>RCBRHBDCW62982102</t>
  </si>
  <si>
    <t>VFRPQVLFB26968046</t>
  </si>
  <si>
    <t>CGBOCUYFL43070032</t>
  </si>
  <si>
    <t>EWPTKTUTW47644798</t>
  </si>
  <si>
    <t>S019EKY</t>
  </si>
  <si>
    <t>FBKQZABUY66135101</t>
  </si>
  <si>
    <t>GAWCSIZWP31668950</t>
  </si>
  <si>
    <t>EXJFUTYQY30436299</t>
  </si>
  <si>
    <t>####OTH</t>
  </si>
  <si>
    <t>BLMZBXJWK23272348</t>
  </si>
  <si>
    <t>QQYPNPDVC82419419</t>
  </si>
  <si>
    <t>KQKBVBYZR16805128</t>
  </si>
  <si>
    <t>CH09TAR</t>
  </si>
  <si>
    <t>N6000TAJ</t>
  </si>
  <si>
    <t>YYUHTNXNU41339717</t>
  </si>
  <si>
    <t>NOCUBNTNJ40220136</t>
  </si>
  <si>
    <t>NPDLDLIGG19999767</t>
  </si>
  <si>
    <t>MMPISSXQT97171033</t>
  </si>
  <si>
    <t>TKEUGAOEV53833151</t>
  </si>
  <si>
    <t>YH58FWJ</t>
  </si>
  <si>
    <t>NKAVLLODL60158202</t>
  </si>
  <si>
    <t>PDNUBWCWN07104841</t>
  </si>
  <si>
    <t>PG03FKV</t>
  </si>
  <si>
    <t>OAZDJCUXE72073178</t>
  </si>
  <si>
    <t>VZTCBVHUU63510177</t>
  </si>
  <si>
    <t>PETPWIVOO47528786</t>
  </si>
  <si>
    <t>EETDJFPKC33767197</t>
  </si>
  <si>
    <t>XQUIDYLPD58903914</t>
  </si>
  <si>
    <t>RFGGTPKAB56936225</t>
  </si>
  <si>
    <t>VXRZZXFXL52940934</t>
  </si>
  <si>
    <t>ERZQQAITK24049493</t>
  </si>
  <si>
    <t>YZEYYREMW04034694</t>
  </si>
  <si>
    <t>NJFHZWGQE06563791</t>
  </si>
  <si>
    <t>ZRESGWGUZ23683690</t>
  </si>
  <si>
    <t>NQXCKSSBA16332860</t>
  </si>
  <si>
    <t>LSANGVVJM62512563</t>
  </si>
  <si>
    <t>XONQOEYZY74156305</t>
  </si>
  <si>
    <t>DA66ZVT</t>
  </si>
  <si>
    <t>GKMIIJEZD70179471</t>
  </si>
  <si>
    <t>ETDLXLFAZ44540514</t>
  </si>
  <si>
    <t>HMGNMYMZC39038774</t>
  </si>
  <si>
    <t>LGDQZUOFA23926860</t>
  </si>
  <si>
    <t>AV56DUP</t>
  </si>
  <si>
    <t>BLDLFXYUR23565896</t>
  </si>
  <si>
    <t>HPGEJOQSD88710271</t>
  </si>
  <si>
    <t>HTFTQQKQH80072598</t>
  </si>
  <si>
    <t>IOKDKGEJB82631408</t>
  </si>
  <si>
    <t>QNWRUFWTN26786257</t>
  </si>
  <si>
    <t>XJZFLFUSI53858514</t>
  </si>
  <si>
    <t>MPOLJQZIB30778778</t>
  </si>
  <si>
    <t>YVWJOPBGS65445832</t>
  </si>
  <si>
    <t>WQKLZQPKQ28386191</t>
  </si>
  <si>
    <t>TPFPFNCNP63216112</t>
  </si>
  <si>
    <t>CVPTOUCGA08891776</t>
  </si>
  <si>
    <t>HMDQOERLR52484994</t>
  </si>
  <si>
    <t>CPAWWNERH17420392</t>
  </si>
  <si>
    <t>MURGKBSNT18085496</t>
  </si>
  <si>
    <t>WCMAGLHZH16729192</t>
  </si>
  <si>
    <t>CXBNXUIIH97502286</t>
  </si>
  <si>
    <t>MGTJCWUSD00501413</t>
  </si>
  <si>
    <t>FL59YOU</t>
  </si>
  <si>
    <t>TSYSJJDYC45086402</t>
  </si>
  <si>
    <t>WCHEYZFSK08422255</t>
  </si>
  <si>
    <t>VMCHMPBSR90317213</t>
  </si>
  <si>
    <t>WVMVSEZQM71196445</t>
  </si>
  <si>
    <t>MWCFMMQWH95993825</t>
  </si>
  <si>
    <t>DY68KCU</t>
  </si>
  <si>
    <t>HN65KRE</t>
  </si>
  <si>
    <t>DY16UNS</t>
  </si>
  <si>
    <t>GMGLGBIQF75024980</t>
  </si>
  <si>
    <t>YNAYVOIQL74898326</t>
  </si>
  <si>
    <t>VHWNTZQSR68842972</t>
  </si>
  <si>
    <t>QUGFLIUQL58445068</t>
  </si>
  <si>
    <t>AEQGPJODL32153327</t>
  </si>
  <si>
    <t>EOHHFTEPA71001758</t>
  </si>
  <si>
    <t>PO68MPF</t>
  </si>
  <si>
    <t>PQBGPVQUB52447120</t>
  </si>
  <si>
    <t>QTQQWLCIJ36602511</t>
  </si>
  <si>
    <t>IGCNMQSMQ29818827</t>
  </si>
  <si>
    <t>MVXWNQCDD66065053</t>
  </si>
  <si>
    <t>OBYTKCKKJ76539658</t>
  </si>
  <si>
    <t>VPSWXARVQ78393199</t>
  </si>
  <si>
    <t>PZAGHZNHK84637881</t>
  </si>
  <si>
    <t>PUXPRDFGW74176674</t>
  </si>
  <si>
    <t>ZDUTFWEFB56754704</t>
  </si>
  <si>
    <t>RF65VBC</t>
  </si>
  <si>
    <t>F8OVA</t>
  </si>
  <si>
    <t>XRRHZRVMT68775285</t>
  </si>
  <si>
    <t>ETOWASRZH55987891</t>
  </si>
  <si>
    <t>DWLEBMYUM34346541</t>
  </si>
  <si>
    <t>RBSYLNXKW72795936</t>
  </si>
  <si>
    <t>YGYJLINKV70581266</t>
  </si>
  <si>
    <t>AP14PZX</t>
  </si>
  <si>
    <t>KBZQLYPFL75693566</t>
  </si>
  <si>
    <t>GELQAPPWQ72446049</t>
  </si>
  <si>
    <t>RTTFLBMWI85838258</t>
  </si>
  <si>
    <t>PPBVVPFHK08449214</t>
  </si>
  <si>
    <t>RROCRWOGH79921926</t>
  </si>
  <si>
    <t>YR17MVO</t>
  </si>
  <si>
    <t>GC14WLG</t>
  </si>
  <si>
    <t>KO06JKY</t>
  </si>
  <si>
    <t>NYCTDCEWS17933853</t>
  </si>
  <si>
    <t>LK63UDL</t>
  </si>
  <si>
    <t>YCPYKODUX10486463</t>
  </si>
  <si>
    <t>CWZMTMTAG56574245</t>
  </si>
  <si>
    <t>HMJJYXLOV53550255</t>
  </si>
  <si>
    <t>SO57JWN</t>
  </si>
  <si>
    <t>WGWAPFDXR89345749</t>
  </si>
  <si>
    <t>QXGUIQYWV92232851</t>
  </si>
  <si>
    <t>XTUFIPOHJ16819445</t>
  </si>
  <si>
    <t>CZKPHHCZN01960970</t>
  </si>
  <si>
    <t>BAIYJXDXC09137259</t>
  </si>
  <si>
    <t>PHKDHBAGW14035038</t>
  </si>
  <si>
    <t>BMZPTRHDG54048012</t>
  </si>
  <si>
    <t>RZRGDJPSL53557566</t>
  </si>
  <si>
    <t>LZPJDKFGE75024217</t>
  </si>
  <si>
    <t>OGCSYESET47108217</t>
  </si>
  <si>
    <t>IQWTQTRRI43946460</t>
  </si>
  <si>
    <t>ERPTPCFLB23934575</t>
  </si>
  <si>
    <t>EK14DYS</t>
  </si>
  <si>
    <t>IDVCTXCUM05109492</t>
  </si>
  <si>
    <t>YUISHTPRR02181907</t>
  </si>
  <si>
    <t>OCQVTKEEP53193059</t>
  </si>
  <si>
    <t>MDUCPRSRU18196759</t>
  </si>
  <si>
    <t>XFMYFJNTW95911048</t>
  </si>
  <si>
    <t>RGYEIQOGM40334869</t>
  </si>
  <si>
    <t>NBDUZDAKN16882970</t>
  </si>
  <si>
    <t>HGWESYLGF86479024</t>
  </si>
  <si>
    <t>OIPJOSTFE05668471</t>
  </si>
  <si>
    <t>BAEDDFHMN08789264</t>
  </si>
  <si>
    <t>BEZXLGHLI60693458</t>
  </si>
  <si>
    <t>JHQVIJTKL59020917</t>
  </si>
  <si>
    <t>DN21ONW</t>
  </si>
  <si>
    <t>NBNOEONAV09304259</t>
  </si>
  <si>
    <t>URWQOUKRT66886593</t>
  </si>
  <si>
    <t>IGILIOHTT93713349</t>
  </si>
  <si>
    <t>AGQTAQYUJ45909846</t>
  </si>
  <si>
    <t>IBVJIFTUC34567204</t>
  </si>
  <si>
    <t>CGTLISHXQ23028848</t>
  </si>
  <si>
    <t>DLZLVICAR59121538</t>
  </si>
  <si>
    <t>PGEUMIPIT08781093</t>
  </si>
  <si>
    <t>FD70LXC</t>
  </si>
  <si>
    <t>MM19VYY</t>
  </si>
  <si>
    <t>SO62UKY</t>
  </si>
  <si>
    <t>PRLLBASAM44868622</t>
  </si>
  <si>
    <t>MWHOHMZRI62019415</t>
  </si>
  <si>
    <t>MPVYECFHM23428042</t>
  </si>
  <si>
    <t>PDGGGQXYO25630145</t>
  </si>
  <si>
    <t>GCTONHCTQ13108628</t>
  </si>
  <si>
    <t>BXXWPTGXV98482053</t>
  </si>
  <si>
    <t>HZWSNJMQP10542263</t>
  </si>
  <si>
    <t>OMWWEXJRW05789840</t>
  </si>
  <si>
    <t>CQZGAXTHU74247653</t>
  </si>
  <si>
    <t>SARHPPKRJ08257470</t>
  </si>
  <si>
    <t>ACJIMPVCQ49702498</t>
  </si>
  <si>
    <t>CIBIZLNIR16335667</t>
  </si>
  <si>
    <t>AKGZNPMGH38468722</t>
  </si>
  <si>
    <t>XHNLHNYYW99889103</t>
  </si>
  <si>
    <t>MD16OSJ</t>
  </si>
  <si>
    <t>KP53FPK</t>
  </si>
  <si>
    <t>UAHJMBHNE79882985</t>
  </si>
  <si>
    <t>QGCJKAXLM36758249</t>
  </si>
  <si>
    <t>IZBCHPCWB08938229</t>
  </si>
  <si>
    <t>MLPFENZJK16836582</t>
  </si>
  <si>
    <t>SFTPLNRUN28130277</t>
  </si>
  <si>
    <t>WSYEPZRBP91139745</t>
  </si>
  <si>
    <t>VAPSDNJJW64601426</t>
  </si>
  <si>
    <t>BCDNPHELE45724941</t>
  </si>
  <si>
    <t>SFTSHYFWQ54795015</t>
  </si>
  <si>
    <t>MRATCFTWF81055928</t>
  </si>
  <si>
    <t>VSEPQTHXV31926904</t>
  </si>
  <si>
    <t>RSQBWYIGI00778188</t>
  </si>
  <si>
    <t>JRTYFXDRX03539099</t>
  </si>
  <si>
    <t>HFCNYTYKP98461924</t>
  </si>
  <si>
    <t>WQQWLNOEU84777953</t>
  </si>
  <si>
    <t>PN11YKH</t>
  </si>
  <si>
    <t>OGZARPVGH14699560</t>
  </si>
  <si>
    <t>GDOTSZEBL16890211</t>
  </si>
  <si>
    <t>ZFDVMSBVI71473882</t>
  </si>
  <si>
    <t>PPYKRTBUC10506653</t>
  </si>
  <si>
    <t>SVMFITLMS93218704</t>
  </si>
  <si>
    <t>YYYGLIJWY59892064</t>
  </si>
  <si>
    <t>BYPUABEQP19174138</t>
  </si>
  <si>
    <t>BWORNXMHX39282898</t>
  </si>
  <si>
    <t>UPBBJFQMI27158780</t>
  </si>
  <si>
    <t>RF15UKP</t>
  </si>
  <si>
    <t>ODNOCMXGT38649863</t>
  </si>
  <si>
    <t>ZMMOLNHHW08040069</t>
  </si>
  <si>
    <t>TMQGYNCVI69198557</t>
  </si>
  <si>
    <t>KVTEDMLIB37039716</t>
  </si>
  <si>
    <t>UHJTJGGLI50879002</t>
  </si>
  <si>
    <t>DKLPDVTXJ38598468</t>
  </si>
  <si>
    <t>LHVTLEYTD79018838</t>
  </si>
  <si>
    <t>SGZNJQAAN09808581</t>
  </si>
  <si>
    <t>ZENKNNAPV01333066</t>
  </si>
  <si>
    <t>CPQZQJEUX11683786</t>
  </si>
  <si>
    <t>W14PJL</t>
  </si>
  <si>
    <t>XSLKCEWER73869979</t>
  </si>
  <si>
    <t>OSZAVKOHM93254095</t>
  </si>
  <si>
    <t>VDWVPMAZO80734758</t>
  </si>
  <si>
    <t>FIXRCXVIK17733958</t>
  </si>
  <si>
    <t>TKKRGGRMS27887214</t>
  </si>
  <si>
    <t>IAYLNKNQR94394298</t>
  </si>
  <si>
    <t>YQLXUGRQA30461600</t>
  </si>
  <si>
    <t>IDNNZDFHF95452070</t>
  </si>
  <si>
    <t>VJLNBCFXJ46203961</t>
  </si>
  <si>
    <t>XRAHPDDOH97229250</t>
  </si>
  <si>
    <t>YSTTIYZYB02962337</t>
  </si>
  <si>
    <t>ZEQFQERQH33345894</t>
  </si>
  <si>
    <t>DL65ARG</t>
  </si>
  <si>
    <t>M15NTS</t>
  </si>
  <si>
    <t>NZJXCHFNY75125906</t>
  </si>
  <si>
    <t>TIRHSCEFD36275249</t>
  </si>
  <si>
    <t>CZMOEDIKF20415745</t>
  </si>
  <si>
    <t>MQMRXKLMZ70146536</t>
  </si>
  <si>
    <t>NLYAYAVDN76161873</t>
  </si>
  <si>
    <t>YD15FPE</t>
  </si>
  <si>
    <t>LN68AMU</t>
  </si>
  <si>
    <t>AIOJQUZMA17989132</t>
  </si>
  <si>
    <t>IWQTXIACC27515286</t>
  </si>
  <si>
    <t>JKNNKHPDY05640337</t>
  </si>
  <si>
    <t>UPYKMELSJ14796688</t>
  </si>
  <si>
    <t>WZOSYJRBU17599330</t>
  </si>
  <si>
    <t>EEXYIHJBO14441587</t>
  </si>
  <si>
    <t>PPOMDSRVI35139731</t>
  </si>
  <si>
    <t>WLPHRTGIM89902782</t>
  </si>
  <si>
    <t>ISLPETZCS46571402</t>
  </si>
  <si>
    <t>GNVJEONRG86986073</t>
  </si>
  <si>
    <t>NWSVYDZYR28227058</t>
  </si>
  <si>
    <t>WKPKRAREO90611603</t>
  </si>
  <si>
    <t>OJSNXGKEU09872043</t>
  </si>
  <si>
    <t>WP21HTN</t>
  </si>
  <si>
    <t>PFXKAUWVN54208994</t>
  </si>
  <si>
    <t>XJMKQILFZ93004554</t>
  </si>
  <si>
    <t>JELCNFDAD06620348</t>
  </si>
  <si>
    <t>NBCOWCWZX19755751</t>
  </si>
  <si>
    <t>XVJNWMEUF47235096</t>
  </si>
  <si>
    <t>PAUVIJZHQ33915496</t>
  </si>
  <si>
    <t>FONWFMOVL86908134</t>
  </si>
  <si>
    <t>ZNEQNEXLX62964684</t>
  </si>
  <si>
    <t>DHDCYKLNR96329812</t>
  </si>
  <si>
    <t>GFJRPURRE15978497</t>
  </si>
  <si>
    <t>UBSNZZQII17021376</t>
  </si>
  <si>
    <t>JDTBMWANK96862553</t>
  </si>
  <si>
    <t>QERFQFFOB35712034</t>
  </si>
  <si>
    <t>MANHJBBPY24638671</t>
  </si>
  <si>
    <t>OADJBZYZF94579945</t>
  </si>
  <si>
    <t>FPHNTYWLJ52660493</t>
  </si>
  <si>
    <t>FWESAGBMQ30333905</t>
  </si>
  <si>
    <t>HVONUCWIM85733229</t>
  </si>
  <si>
    <t>ORPFAHZFA72982666</t>
  </si>
  <si>
    <t>HKWHWITOZ67797871</t>
  </si>
  <si>
    <t>WSGXBIGOB95392905</t>
  </si>
  <si>
    <t>FEBCKRMTR74035305</t>
  </si>
  <si>
    <t>JSRAUZYCM17262322</t>
  </si>
  <si>
    <t>FZOWRYZJL92470397</t>
  </si>
  <si>
    <t>CBIPMXTRM71475617</t>
  </si>
  <si>
    <t>GZXPOFHHE43085942</t>
  </si>
  <si>
    <t>BWYQTGIRR01875334</t>
  </si>
  <si>
    <t>FKDKFOHKF09728803</t>
  </si>
  <si>
    <t>RUVEYXUUB73567851</t>
  </si>
  <si>
    <t>BCJQZQXJE26625590</t>
  </si>
  <si>
    <t>SWIIKROYP91395931</t>
  </si>
  <si>
    <t>RWMSCDLKI06820540</t>
  </si>
  <si>
    <t>SKRDKJEEX33012423</t>
  </si>
  <si>
    <t>YGBCXKRXM67143387</t>
  </si>
  <si>
    <t>OZVDJDVAV16914080</t>
  </si>
  <si>
    <t>KWFUHCQYP13580535</t>
  </si>
  <si>
    <t>EKRWRISRV04439075</t>
  </si>
  <si>
    <t>RCCTOQXMP88797546</t>
  </si>
  <si>
    <t>CBWALJJLF10982554</t>
  </si>
  <si>
    <t>OPMKYZIJG77781491</t>
  </si>
  <si>
    <t>CV05XYP</t>
  </si>
  <si>
    <t>XWZOPAQIE61175668</t>
  </si>
  <si>
    <t>XDFWWWBGV11755702</t>
  </si>
  <si>
    <t>GX16YRP</t>
  </si>
  <si>
    <t>UYCJTIKLL06066311</t>
  </si>
  <si>
    <t>GOMCZMAKI85672484</t>
  </si>
  <si>
    <t>AYAGLSNRG15419349</t>
  </si>
  <si>
    <t>TEGJYRAQK50132129</t>
  </si>
  <si>
    <t>SYAUGWPFC56870938</t>
  </si>
  <si>
    <t>XKNVHNNCZ60314372</t>
  </si>
  <si>
    <t>CQGXNXAQN81963060</t>
  </si>
  <si>
    <t>UPTSSYXAN53456473</t>
  </si>
  <si>
    <t>WXIUQIYDS04626390</t>
  </si>
  <si>
    <t>LGXHJKHBG30138425</t>
  </si>
  <si>
    <t>QPIGYYJKA85280158</t>
  </si>
  <si>
    <t>JGUPQICBM27479982</t>
  </si>
  <si>
    <t>NIZHGQJNS81613892</t>
  </si>
  <si>
    <t>ZIRJAIYED91074777</t>
  </si>
  <si>
    <t>TTXSNDCXH19477024</t>
  </si>
  <si>
    <t>NPWFJTFRZ91541311</t>
  </si>
  <si>
    <t>PKVKNQERS03276392</t>
  </si>
  <si>
    <t>RNETACOHU42853665</t>
  </si>
  <si>
    <t>PZJNQXPFL97582933</t>
  </si>
  <si>
    <t>NJVNCKZHJ03526125</t>
  </si>
  <si>
    <t>CYDUFDMQP11165733</t>
  </si>
  <si>
    <t>UXZCBBAVI16358960</t>
  </si>
  <si>
    <t>OEMUZMFRP52947557</t>
  </si>
  <si>
    <t>BCSHPINNA53203026</t>
  </si>
  <si>
    <t>HGWMVAJSG06630549</t>
  </si>
  <si>
    <t>CHCUABYLL68956284</t>
  </si>
  <si>
    <t>TZXPLADKH16933515</t>
  </si>
  <si>
    <t>TWKKUNLCG52701400</t>
  </si>
  <si>
    <t>MF61OHP</t>
  </si>
  <si>
    <t>EBWXLKGFV79977700</t>
  </si>
  <si>
    <t>OHFJZCBSI32995131</t>
  </si>
  <si>
    <t>TWBPFTIIL03586477</t>
  </si>
  <si>
    <t>UPJJNSWKD68925780</t>
  </si>
  <si>
    <t>UCSSZEGTK92987464</t>
  </si>
  <si>
    <t>UMXYCZRNC93453682</t>
  </si>
  <si>
    <t>GLWKJBKRG68244456</t>
  </si>
  <si>
    <t>HTZJUPNRL07036476</t>
  </si>
  <si>
    <t>NPMPSBHDL44636563</t>
  </si>
  <si>
    <t>FJWGFJGJF72041169</t>
  </si>
  <si>
    <t>IFGAYGSAP23365681</t>
  </si>
  <si>
    <t>WG09BYX</t>
  </si>
  <si>
    <t>IKNQUFSEQ55860291</t>
  </si>
  <si>
    <t>AZYMRRZQZ22180629</t>
  </si>
  <si>
    <t>UKYMGSKZQ65421146</t>
  </si>
  <si>
    <t>FKDQRQZLD21397523</t>
  </si>
  <si>
    <t>TCMZLFGSG94794913</t>
  </si>
  <si>
    <t>DJSPZRSMQ69032358</t>
  </si>
  <si>
    <t>BKDMBGFJG61351847</t>
  </si>
  <si>
    <t>ANCRABVJJ84868102</t>
  </si>
  <si>
    <t>KXYQCTDAB78134959</t>
  </si>
  <si>
    <t>XAHWQUESW53732480</t>
  </si>
  <si>
    <t>BMSSQZTWF20450688</t>
  </si>
  <si>
    <t>QTWWRSNYL43813343</t>
  </si>
  <si>
    <t>SZLASTOVE43895567</t>
  </si>
  <si>
    <t>RJVBVZYJV21185895</t>
  </si>
  <si>
    <t>CD67GHO</t>
  </si>
  <si>
    <t>BEMSQHVGJ69836748</t>
  </si>
  <si>
    <t>PK63HBB</t>
  </si>
  <si>
    <t>RAQAQEITH66949434</t>
  </si>
  <si>
    <t>QNITMCRUK18369279</t>
  </si>
  <si>
    <t>TGSLYRODS14743216</t>
  </si>
  <si>
    <t>LPNGULMFT45440570</t>
  </si>
  <si>
    <t>ZOCNIJZTP07873703</t>
  </si>
  <si>
    <t>DU54BMY</t>
  </si>
  <si>
    <t>ZAYYTEZDA19629161</t>
  </si>
  <si>
    <t>DRGRVONUS66635810</t>
  </si>
  <si>
    <t>XLYZFFZWA70628542</t>
  </si>
  <si>
    <t>SQZMEJDWP18735998</t>
  </si>
  <si>
    <t>MF62BCU</t>
  </si>
  <si>
    <t>VK71LEF</t>
  </si>
  <si>
    <t>TAJVKTXRT06609803</t>
  </si>
  <si>
    <t>WTTCFUZEU67364830</t>
  </si>
  <si>
    <t>EKSJRLBTO04248459</t>
  </si>
  <si>
    <t>GOOGGRSUO26440727</t>
  </si>
  <si>
    <t>JWICFCDWJ59225182</t>
  </si>
  <si>
    <t>DZYRWPRNR05206946</t>
  </si>
  <si>
    <t>ASMKOCJSH78060173</t>
  </si>
  <si>
    <t>RVDOLLADE48857104</t>
  </si>
  <si>
    <t>AEUEUHYJA00273812</t>
  </si>
  <si>
    <t>DL68FUE</t>
  </si>
  <si>
    <t>EUNTYGOKO91247849</t>
  </si>
  <si>
    <t>DJFRSZVLA39490866</t>
  </si>
  <si>
    <t>QBSCMCGIC15347634</t>
  </si>
  <si>
    <t>DN62ENB</t>
  </si>
  <si>
    <t>XJQTGGLPH33570963</t>
  </si>
  <si>
    <t>VQPSFNDDW23567722</t>
  </si>
  <si>
    <t>PX64AVF</t>
  </si>
  <si>
    <t>FNROFPCBA58387249</t>
  </si>
  <si>
    <t>JRTSLYCZV88271186</t>
  </si>
  <si>
    <t>DRQUZTQVO78490326</t>
  </si>
  <si>
    <t>FAAGNJHSB27243569</t>
  </si>
  <si>
    <t>AOJRSRMLE90354360</t>
  </si>
  <si>
    <t>WCUJNKBWM65119046</t>
  </si>
  <si>
    <t>WSWXIQZFG39818904</t>
  </si>
  <si>
    <t>ZORTEXDUX55885704</t>
  </si>
  <si>
    <t>CXXZQRNEV06742357</t>
  </si>
  <si>
    <t>YATRMLSCM41179341</t>
  </si>
  <si>
    <t>KNKRFURPW44801659</t>
  </si>
  <si>
    <t>UIELBJVIP99159977</t>
  </si>
  <si>
    <t>HDEOYZUBM72056598</t>
  </si>
  <si>
    <t>QBFSXWYSR27172785</t>
  </si>
  <si>
    <t>WTVDPVXLQ03854449</t>
  </si>
  <si>
    <t>DE03DZX</t>
  </si>
  <si>
    <t>AUPDMFUHX96112712</t>
  </si>
  <si>
    <t>RAPBFBUSI38796831</t>
  </si>
  <si>
    <t>NUJRIPKJL30096628</t>
  </si>
  <si>
    <t>ILBHSHSCV41777965</t>
  </si>
  <si>
    <t>VFNJBJTAI71663595</t>
  </si>
  <si>
    <t>QFORMKDBR32239467</t>
  </si>
  <si>
    <t>W593MNP</t>
  </si>
  <si>
    <t>WQPAGOTBB68584946</t>
  </si>
  <si>
    <t>EBISGXTDO31316474</t>
  </si>
  <si>
    <t>VZXUQHVQX26164971</t>
  </si>
  <si>
    <t>BYNLWARGV19878232</t>
  </si>
  <si>
    <t>WJDAGKADT18136152</t>
  </si>
  <si>
    <t>LOWLQHMMD53382970</t>
  </si>
  <si>
    <t>XYRTPHOAP13153350</t>
  </si>
  <si>
    <t>OJJMWCIVB25846717</t>
  </si>
  <si>
    <t>WGTGZEZFF19199587</t>
  </si>
  <si>
    <t>LKKRFFAOF58531646</t>
  </si>
  <si>
    <t>XRQKGOMRD70700298</t>
  </si>
  <si>
    <t>VZNZZXRXE22208709</t>
  </si>
  <si>
    <t>HN59JXF</t>
  </si>
  <si>
    <t>BJ19EKT</t>
  </si>
  <si>
    <t>FIMTYXZET11198145</t>
  </si>
  <si>
    <t>FIRXBIRPP82557163</t>
  </si>
  <si>
    <t>WSYZNJYWJ06461732</t>
  </si>
  <si>
    <t>KCHAROUGM28032115</t>
  </si>
  <si>
    <t>VYAIHJCQO97459118</t>
  </si>
  <si>
    <t>KGPJFCVVZ70599070</t>
  </si>
  <si>
    <t>YHSPPRTRS37592297</t>
  </si>
  <si>
    <t>DHGRPLHVS31359585</t>
  </si>
  <si>
    <t>PLEZTZDOT97962998</t>
  </si>
  <si>
    <t>KY13JXH</t>
  </si>
  <si>
    <t>HNYTRZSQZ97147688</t>
  </si>
  <si>
    <t>EMBCEZCMQ13675858</t>
  </si>
  <si>
    <t>MV70MBX</t>
  </si>
  <si>
    <t>KV70MBX</t>
  </si>
  <si>
    <t>BZCHOERRY50845977</t>
  </si>
  <si>
    <t>GM06MOD</t>
  </si>
  <si>
    <t>HBGLTCRMH77601939</t>
  </si>
  <si>
    <t>VJNDKAFUX19918451</t>
  </si>
  <si>
    <t>LUCWYDTHE41398919</t>
  </si>
  <si>
    <t>HWOJFOSWO10421251</t>
  </si>
  <si>
    <t>FCCIXBCSR78336291</t>
  </si>
  <si>
    <t>QHNTJNAIK91486280</t>
  </si>
  <si>
    <t>ST62PNN</t>
  </si>
  <si>
    <t>XDGZIOBIT86843014</t>
  </si>
  <si>
    <t>MKPWJIRPQ38041854</t>
  </si>
  <si>
    <t>RICOVIWHE73201772</t>
  </si>
  <si>
    <t>LO65JMV</t>
  </si>
  <si>
    <t>MCGOZDFID66862314</t>
  </si>
  <si>
    <t>GDYFEHJIX24956942</t>
  </si>
  <si>
    <t>OVCYXTAJZ22351874</t>
  </si>
  <si>
    <t>UEPCRTEPP54577517</t>
  </si>
  <si>
    <t>MDVWQZUWP48599130</t>
  </si>
  <si>
    <t>IKTXEWXQB07929461</t>
  </si>
  <si>
    <t>BMSKFXYYI49496641</t>
  </si>
  <si>
    <t>PJ667WKY</t>
  </si>
  <si>
    <t>PO64DXV</t>
  </si>
  <si>
    <t>WVVFKBFKV27501844</t>
  </si>
  <si>
    <t>VWGIOPJRF10236430</t>
  </si>
  <si>
    <t>BFPSPCRAC68252052</t>
  </si>
  <si>
    <t>YT08CAA</t>
  </si>
  <si>
    <t>PASDDNYKF37987533</t>
  </si>
  <si>
    <t>YC09MVN</t>
  </si>
  <si>
    <t>BD05GZO</t>
  </si>
  <si>
    <t>DIUZOKWUU62912864</t>
  </si>
  <si>
    <t>GMDVNDYYT98393149</t>
  </si>
  <si>
    <t>PPGOQYSDJ72183994</t>
  </si>
  <si>
    <t>JSYGKBOWA89566233</t>
  </si>
  <si>
    <t>NYWWHNFZV61142871</t>
  </si>
  <si>
    <t>GOHPJZPJM53339026</t>
  </si>
  <si>
    <t>ZIQLZMESJ33475542</t>
  </si>
  <si>
    <t>IYFIFTGAU19318347</t>
  </si>
  <si>
    <t>WZRRHEKYB39560679</t>
  </si>
  <si>
    <t>MOMQXTJPT06987617</t>
  </si>
  <si>
    <t>XN64YDO</t>
  </si>
  <si>
    <t>BCVTCGHSJ07619672</t>
  </si>
  <si>
    <t>PN71HBO</t>
  </si>
  <si>
    <t>UIXHJLUIU29287885</t>
  </si>
  <si>
    <t>Y659WLC</t>
  </si>
  <si>
    <t>KFTDAXVTT04424494</t>
  </si>
  <si>
    <t>OE70RZL</t>
  </si>
  <si>
    <t>VSARDYZKC75192400</t>
  </si>
  <si>
    <t>AY71UFM</t>
  </si>
  <si>
    <t>DA65UPB</t>
  </si>
  <si>
    <t>VO69NJZ</t>
  </si>
  <si>
    <t>HQVOTIWNY39309046</t>
  </si>
  <si>
    <t>PJ14DNX</t>
  </si>
  <si>
    <t>KBOFGHILR31818172</t>
  </si>
  <si>
    <t>UTEAOHKTG86036549</t>
  </si>
  <si>
    <t>XLYEUZVRL04258475</t>
  </si>
  <si>
    <t>IBLQEXXJM66377381</t>
  </si>
  <si>
    <t>DY18GZM</t>
  </si>
  <si>
    <t>LUTLGIETN82921651</t>
  </si>
  <si>
    <t>LLBCPOAMS25505549</t>
  </si>
  <si>
    <t>FV65LXS</t>
  </si>
  <si>
    <t>####KLK</t>
  </si>
  <si>
    <t>BK63WKM</t>
  </si>
  <si>
    <t>FS65LRS</t>
  </si>
  <si>
    <t>AV61YLOA</t>
  </si>
  <si>
    <t>WDHQUZEAH10017362</t>
  </si>
  <si>
    <t>OROKHBAYS57921521</t>
  </si>
  <si>
    <t>TMNPBGAWV57030070</t>
  </si>
  <si>
    <t>BJAADATYJ14064697</t>
  </si>
  <si>
    <t>DJHAZOAHY34173901</t>
  </si>
  <si>
    <t>GOOVWLVUE75321426</t>
  </si>
  <si>
    <t>ZRFBZDZGM60034115</t>
  </si>
  <si>
    <t>VLNPKDKFA06858615</t>
  </si>
  <si>
    <t>EHYINGVHX63928130</t>
  </si>
  <si>
    <t>QOVIQVELH93410877</t>
  </si>
  <si>
    <t>CQATSINKX13477502</t>
  </si>
  <si>
    <t>LL67GYJ</t>
  </si>
  <si>
    <t>NHFCGPRDU77546144</t>
  </si>
  <si>
    <t>QDJCIQDQD64975532</t>
  </si>
  <si>
    <t>WRIMRQAWR78714536</t>
  </si>
  <si>
    <t>NF55WZX</t>
  </si>
  <si>
    <t>LXUUUOSAG87809704</t>
  </si>
  <si>
    <t>RKZEFYVLV75505190</t>
  </si>
  <si>
    <t>DE67RRX</t>
  </si>
  <si>
    <t>JQQHMLFRF74067692</t>
  </si>
  <si>
    <t>BNVPDHKYO98867046</t>
  </si>
  <si>
    <t>BUIWVCGJL37583426</t>
  </si>
  <si>
    <t>WJ20ZHT</t>
  </si>
  <si>
    <t>GNMHSJWVS36635875</t>
  </si>
  <si>
    <t>CV58ZVB</t>
  </si>
  <si>
    <t>KR58COJ</t>
  </si>
  <si>
    <t>OU65RNN</t>
  </si>
  <si>
    <t>ACPAYVYFM27058234</t>
  </si>
  <si>
    <t>BD05BLN</t>
  </si>
  <si>
    <t>DBODTCSFV39167648</t>
  </si>
  <si>
    <t>MAMQSMJWR36983994</t>
  </si>
  <si>
    <t>KKSQNMAPB94227752</t>
  </si>
  <si>
    <t>NNKVMXCGK91378621</t>
  </si>
  <si>
    <t>ODHJNSJAE54204588</t>
  </si>
  <si>
    <t>TYXTOJQBQ27433480</t>
  </si>
  <si>
    <t>RZSEYIWWR05420570</t>
  </si>
  <si>
    <t>HLSIKKOAJ64161871</t>
  </si>
  <si>
    <t>NOADANUEK92515448</t>
  </si>
  <si>
    <t>LM59YWT</t>
  </si>
  <si>
    <t>IGPXTEGGA43854018</t>
  </si>
  <si>
    <t>NALVLPNLY27092788</t>
  </si>
  <si>
    <t>YNTWGNTMN01259721</t>
  </si>
  <si>
    <t>WAIJYVZLM48271356</t>
  </si>
  <si>
    <t>SFRNUJUCC96416474</t>
  </si>
  <si>
    <t>TLQEGHBXL05072945</t>
  </si>
  <si>
    <t>ADCBUWCSM35611264</t>
  </si>
  <si>
    <t>SDLVAVMDK84358397</t>
  </si>
  <si>
    <t>DFSURNLON48871302</t>
  </si>
  <si>
    <t>SQZEYEFGS25999662</t>
  </si>
  <si>
    <t>OTHPXZFRX62839703</t>
  </si>
  <si>
    <t>GFICFBRTD77820781</t>
  </si>
  <si>
    <t>FV62YAX</t>
  </si>
  <si>
    <t>YYSYPELVX67416498</t>
  </si>
  <si>
    <t>FENDBMJUI28022573</t>
  </si>
  <si>
    <t>AV60LCU</t>
  </si>
  <si>
    <t>SUILRCMZE67262604</t>
  </si>
  <si>
    <t>YHTJFBJGL94754394</t>
  </si>
  <si>
    <t>DIURNYGSJ25262727</t>
  </si>
  <si>
    <t>CVWHBAFLP78783894</t>
  </si>
  <si>
    <t>GFFNGSBJQ59064513</t>
  </si>
  <si>
    <t>TPBFWVQKD48598223</t>
  </si>
  <si>
    <t>CH10ETO</t>
  </si>
  <si>
    <t>ATKREQODO25235029</t>
  </si>
  <si>
    <t>RIKAXRQGM78166601</t>
  </si>
  <si>
    <t>PKJTYJSIE69452814</t>
  </si>
  <si>
    <t>AGPUNAEAB23860022</t>
  </si>
  <si>
    <t>OTPSPAAVL77052129</t>
  </si>
  <si>
    <t>NOHHOPBKN06432944</t>
  </si>
  <si>
    <t>ANTVLJGJX78291763</t>
  </si>
  <si>
    <t>EUOYGEMVW55572709</t>
  </si>
  <si>
    <t>LVRPNXSBI28830235</t>
  </si>
  <si>
    <t>CDPRVKIUW51511390</t>
  </si>
  <si>
    <t>DN18NDO</t>
  </si>
  <si>
    <t>KMQUHWPCV38439732</t>
  </si>
  <si>
    <t>ZQYONLYYB09130413</t>
  </si>
  <si>
    <t>DLLNZYHEV75936954</t>
  </si>
  <si>
    <t>FDSYTLCFB09678082</t>
  </si>
  <si>
    <t>FGERUWHBW94441109</t>
  </si>
  <si>
    <t>GOJPONEKB52580032</t>
  </si>
  <si>
    <t>BMOSCUBPB21419677</t>
  </si>
  <si>
    <t>DLJQOINHU13341107</t>
  </si>
  <si>
    <t>BZJDBBMEZ58081986</t>
  </si>
  <si>
    <t>OIQQFOCYY94756457</t>
  </si>
  <si>
    <t>OGQQWPBEY89141623</t>
  </si>
  <si>
    <t>IVQYQKPME22963125</t>
  </si>
  <si>
    <t>MDFKTANAQ55242252</t>
  </si>
  <si>
    <t>HEIIJQNLV04880805</t>
  </si>
  <si>
    <t>PL17CPV</t>
  </si>
  <si>
    <t>BAAXQOTYY66389036</t>
  </si>
  <si>
    <t>WYKRSLMXI67086740</t>
  </si>
  <si>
    <t>RTOSSBNEL22289438</t>
  </si>
  <si>
    <t>MU14KMA</t>
  </si>
  <si>
    <t>CKMZLZGAV25730254</t>
  </si>
  <si>
    <t>MT16VKH</t>
  </si>
  <si>
    <t>XTVKCMVRU14616789</t>
  </si>
  <si>
    <t>JVBEOYLWV24458264</t>
  </si>
  <si>
    <t>BREOFJFIZ47090426</t>
  </si>
  <si>
    <t>HEIGLWYKT78983066</t>
  </si>
  <si>
    <t>JLLGYMNEZ20274844</t>
  </si>
  <si>
    <t>SKGQMEJHF51273874</t>
  </si>
  <si>
    <t>TEXTEPKET76907929</t>
  </si>
  <si>
    <t>JDGURWXAF89450263</t>
  </si>
  <si>
    <t>SLIRYXAHL22988731</t>
  </si>
  <si>
    <t>AXOVGSUDR38755769</t>
  </si>
  <si>
    <t>DNNNWVYTB58181146</t>
  </si>
  <si>
    <t>XGLKWTASZ94729419</t>
  </si>
  <si>
    <t>CY64NFW</t>
  </si>
  <si>
    <t>LN71TXM</t>
  </si>
  <si>
    <t>TGNKTXAFA36045240</t>
  </si>
  <si>
    <t>RYJHSFTAT92136277</t>
  </si>
  <si>
    <t>GSHEGCSCP22778388</t>
  </si>
  <si>
    <t>GEGASCLDN07309800</t>
  </si>
  <si>
    <t>LGXXXJOEI53937643</t>
  </si>
  <si>
    <t>XWSIBSZXH58859945</t>
  </si>
  <si>
    <t>LIOLQOEYR95843746</t>
  </si>
  <si>
    <t>RY53FVN</t>
  </si>
  <si>
    <t>TIYZEMGOY54658412</t>
  </si>
  <si>
    <t>NAJUYQMDZ34068862</t>
  </si>
  <si>
    <t>NFOBAUYHH49684940</t>
  </si>
  <si>
    <t>ZHATRYZBY29965409</t>
  </si>
  <si>
    <t>OSIHUKIDS50188521</t>
  </si>
  <si>
    <t>GMPXKJPVR96244534</t>
  </si>
  <si>
    <t>SG68NXW</t>
  </si>
  <si>
    <t>JXZYMKCSS89641465</t>
  </si>
  <si>
    <t>HWRADBTPA39330691</t>
  </si>
  <si>
    <t>QATDWNTTH94962530</t>
  </si>
  <si>
    <t>DV6100W</t>
  </si>
  <si>
    <t>MWJMWEMTD85778176</t>
  </si>
  <si>
    <t>GN56DRJ</t>
  </si>
  <si>
    <t>PERPRHPTQ71998219</t>
  </si>
  <si>
    <t>MAPNOMGDX43583437</t>
  </si>
  <si>
    <t>KZIGCFJAA30467116</t>
  </si>
  <si>
    <t>ITJEKOTXA06543520</t>
  </si>
  <si>
    <t>VOSGISPFD57688987</t>
  </si>
  <si>
    <t>VN10UHD</t>
  </si>
  <si>
    <t>PPJDLAYOW02716922</t>
  </si>
  <si>
    <t>OY02UKV</t>
  </si>
  <si>
    <t>TETMJVCZU35112206</t>
  </si>
  <si>
    <t>ONYZSKLXR66980958</t>
  </si>
  <si>
    <t>OW20TTE</t>
  </si>
  <si>
    <t>KMFFXCUFM83836501</t>
  </si>
  <si>
    <t>BHJGWDWJA70455525</t>
  </si>
  <si>
    <t>MFNFFDRQU26912782</t>
  </si>
  <si>
    <t>JDQCFOTRF65828921</t>
  </si>
  <si>
    <t>####MUO</t>
  </si>
  <si>
    <t>GVNTNUJWS54068934</t>
  </si>
  <si>
    <t>YXNVSQIZL87277524</t>
  </si>
  <si>
    <t>KCLYBWHVA32844375</t>
  </si>
  <si>
    <t>SFMGANOCJ10665840</t>
  </si>
  <si>
    <t>SBLCFVIPR84346162</t>
  </si>
  <si>
    <t>NUWEIWDET13768177</t>
  </si>
  <si>
    <t>DX21VDV</t>
  </si>
  <si>
    <t>UBLFINFDD05898169</t>
  </si>
  <si>
    <t>UUPKHCOVD46239077</t>
  </si>
  <si>
    <t>DRKGNHHXA59782944</t>
  </si>
  <si>
    <t>VRRYXGTHP59960897</t>
  </si>
  <si>
    <t>BFUFTOZYI79376438</t>
  </si>
  <si>
    <t>BWJDQJLZF61898680</t>
  </si>
  <si>
    <t>TBJDCXEEU21574571</t>
  </si>
  <si>
    <t>NTJNIWDBF50307858</t>
  </si>
  <si>
    <t>DV12LDO</t>
  </si>
  <si>
    <t>NJ67XKT</t>
  </si>
  <si>
    <t>YYPBKMQUN58133047</t>
  </si>
  <si>
    <t>MDZTQQMXX49382286</t>
  </si>
  <si>
    <t>RV54NBB</t>
  </si>
  <si>
    <t>KZYDOJTHB37188044</t>
  </si>
  <si>
    <t>ZCWWXUPWT30595362</t>
  </si>
  <si>
    <t>YN14OXZ</t>
  </si>
  <si>
    <t>MD67MRV</t>
  </si>
  <si>
    <t>WUDWVTGGF89624393</t>
  </si>
  <si>
    <t>GK70FWU</t>
  </si>
  <si>
    <t>AWHUHSOTW86888026</t>
  </si>
  <si>
    <t>GZWHKPOOS20681745</t>
  </si>
  <si>
    <t>DX70NBJ</t>
  </si>
  <si>
    <t>BD61XWT</t>
  </si>
  <si>
    <t>MNAZUPRVL05602823</t>
  </si>
  <si>
    <t>FH69PUJ</t>
  </si>
  <si>
    <t>DX20TTF</t>
  </si>
  <si>
    <t>DN15CUU</t>
  </si>
  <si>
    <t>ULPQMSZEU69915243</t>
  </si>
  <si>
    <t>FYAPZOUNV85313836</t>
  </si>
  <si>
    <t>OZMNLSBPE26511385</t>
  </si>
  <si>
    <t>MZPOVMXDJ67107709</t>
  </si>
  <si>
    <t>JCMQUYOAQ53747056</t>
  </si>
  <si>
    <t>LZABVMHWD89773636</t>
  </si>
  <si>
    <t>GUZKMBHOL98737837</t>
  </si>
  <si>
    <t>ZJIDGMERX26608384</t>
  </si>
  <si>
    <t>ZQVCEGYVC07629567</t>
  </si>
  <si>
    <t>MNZBVQXNG45958864</t>
  </si>
  <si>
    <t>BW53NTM</t>
  </si>
  <si>
    <t>SLKSQLPBH31016699</t>
  </si>
  <si>
    <t>SUYHSESBV67532986</t>
  </si>
  <si>
    <t>INRMKJMJH26416519</t>
  </si>
  <si>
    <t>LDYHIHALA78238160</t>
  </si>
  <si>
    <t>HYTZFJVBO99915606</t>
  </si>
  <si>
    <t>WHUPVKXOY66048676</t>
  </si>
  <si>
    <t>JDOLHECII56437326</t>
  </si>
  <si>
    <t>BK59UVX</t>
  </si>
  <si>
    <t>XNPUIOLHI54480036</t>
  </si>
  <si>
    <t>UBCZQGOAH55665532</t>
  </si>
  <si>
    <t>JYCZMMKFZ30233601</t>
  </si>
  <si>
    <t>ENRWBHDPG86538084</t>
  </si>
  <si>
    <t>FZKAJSIXM65080008</t>
  </si>
  <si>
    <t>RUYTBZSCJ20202998</t>
  </si>
  <si>
    <t>YGASMUCML45169548</t>
  </si>
  <si>
    <t>ZSUQIJTJF15330147</t>
  </si>
  <si>
    <t>PK21RHE</t>
  </si>
  <si>
    <t>CY58DKV</t>
  </si>
  <si>
    <t>MXXPFEGGH23156618</t>
  </si>
  <si>
    <t>QSWWNIQCJ08272333</t>
  </si>
  <si>
    <t>WYZNTPOEQ27264524</t>
  </si>
  <si>
    <t>EWYHKBLQJ09080792</t>
  </si>
  <si>
    <t>KVOYYZHZV95353885</t>
  </si>
  <si>
    <t>UKZKXPFXT92669232</t>
  </si>
  <si>
    <t>WKAROOGXC67819510</t>
  </si>
  <si>
    <t>DA61NBB</t>
  </si>
  <si>
    <t>GD10TTE</t>
  </si>
  <si>
    <t>CYWKWUFIU11946675</t>
  </si>
  <si>
    <t>ONVNSVBXV08418724</t>
  </si>
  <si>
    <t>RF59AED</t>
  </si>
  <si>
    <t>LL17XAF</t>
  </si>
  <si>
    <t>YZBLZXIJX44581054</t>
  </si>
  <si>
    <t>AUPYNSMRE15182982</t>
  </si>
  <si>
    <t>VMKSATZRJ39451901</t>
  </si>
  <si>
    <t>SNLUAYYYK89060107</t>
  </si>
  <si>
    <t>UCPFYGNPZ15883473</t>
  </si>
  <si>
    <t>DPBOFNLXI14025491</t>
  </si>
  <si>
    <t>HXBCUQKJU51544502</t>
  </si>
  <si>
    <t>Y54CBF</t>
  </si>
  <si>
    <t>YF55KHD</t>
  </si>
  <si>
    <t>BWKKIQKHN81070125</t>
  </si>
  <si>
    <t>SMEOZWVEP79771442</t>
  </si>
  <si>
    <t>JAABRAMSH47514034</t>
  </si>
  <si>
    <t>IESNXBXJS98698218</t>
  </si>
  <si>
    <t>QQMHQNAHQ05395452</t>
  </si>
  <si>
    <t>DS67HJG</t>
  </si>
  <si>
    <t>MRGUXHMKE44838302</t>
  </si>
  <si>
    <t>UZGGJDTMN73595494</t>
  </si>
  <si>
    <t>EPASTCONU11429360</t>
  </si>
  <si>
    <t>LOPSZJHUV63254376</t>
  </si>
  <si>
    <t>DX21XVU</t>
  </si>
  <si>
    <t>EWZHRSYDQ10160915</t>
  </si>
  <si>
    <t>NAZEMVMOD43989253</t>
  </si>
  <si>
    <t>DN15WCR</t>
  </si>
  <si>
    <t>YA64VDJ</t>
  </si>
  <si>
    <t>TBRIONVSX56133488</t>
  </si>
  <si>
    <t>CZPKJCZXL69864712</t>
  </si>
  <si>
    <t>FLNRQZAEH38528830</t>
  </si>
  <si>
    <t>FUCSIJUNO42050898</t>
  </si>
  <si>
    <t>FHZKWENPY44421145</t>
  </si>
  <si>
    <t>LGVFSVVUU96454659</t>
  </si>
  <si>
    <t>WNVTYODSW67585094</t>
  </si>
  <si>
    <t>PELPPBXAH58699122</t>
  </si>
  <si>
    <t>QVLZBYHVA88349326</t>
  </si>
  <si>
    <t>WHVPFSIKV72249805</t>
  </si>
  <si>
    <t>TGJRRDGVQ33709395</t>
  </si>
  <si>
    <t>YUVTWSJUU86492488</t>
  </si>
  <si>
    <t>DXJFZWYJU22888348</t>
  </si>
  <si>
    <t>GRUWKHKQT85815192</t>
  </si>
  <si>
    <t>ZXZKBTWVM67725775</t>
  </si>
  <si>
    <t>NIGNKCEZH54392822</t>
  </si>
  <si>
    <t>KLGCRWGPN73621381</t>
  </si>
  <si>
    <t>KROLISKFN38577501</t>
  </si>
  <si>
    <t>KT16JWO</t>
  </si>
  <si>
    <t>GKSXVEVDR82259263</t>
  </si>
  <si>
    <t>JMZGOSXNM77958707</t>
  </si>
  <si>
    <t>RE64GYA</t>
  </si>
  <si>
    <t>VN06NHH</t>
  </si>
  <si>
    <t>CRLHUIRQB64398544</t>
  </si>
  <si>
    <t>HXOCTKOWV42676422</t>
  </si>
  <si>
    <t>ROKSAJYUD12046953</t>
  </si>
  <si>
    <t>WQDBBTVMP03646651</t>
  </si>
  <si>
    <t>B7ONN</t>
  </si>
  <si>
    <t>YIXVBUSZQ66571407</t>
  </si>
  <si>
    <t>DY14UNK</t>
  </si>
  <si>
    <t>TMUNMVEJO93446286</t>
  </si>
  <si>
    <t>ROLTIFXYB86478857</t>
  </si>
  <si>
    <t>Y13SNW</t>
  </si>
  <si>
    <t>KF04AAY</t>
  </si>
  <si>
    <t>YJ19TML</t>
  </si>
  <si>
    <t>TPAGCEOFB06177152</t>
  </si>
  <si>
    <t>FJBQHOOEE32983463</t>
  </si>
  <si>
    <t>SL24656</t>
  </si>
  <si>
    <t>ZIRBIPPXE49671026</t>
  </si>
  <si>
    <t>MV18XJA</t>
  </si>
  <si>
    <t>XRUTXZUSZ62580673</t>
  </si>
  <si>
    <t>CMPJTIQII93219300</t>
  </si>
  <si>
    <t>LDWUMKRQX44581166</t>
  </si>
  <si>
    <t>XULFSERQX90463830</t>
  </si>
  <si>
    <t>FBWILCYDQ40404484</t>
  </si>
  <si>
    <t>UFZCFWQPO67437342</t>
  </si>
  <si>
    <t>LFKBRCUXA75519278</t>
  </si>
  <si>
    <t>GEYYIOVEF27552222</t>
  </si>
  <si>
    <t>IIWYDTNKF95367158</t>
  </si>
  <si>
    <t>HAMMTXXHA33488224</t>
  </si>
  <si>
    <t>RGSSYXBUC82740014</t>
  </si>
  <si>
    <t>EJTNWBGHI99755756</t>
  </si>
  <si>
    <t>KDIZQIAEY03436054</t>
  </si>
  <si>
    <t>FSUYRJSOJ73399318</t>
  </si>
  <si>
    <t>VTENAUBXF57773859</t>
  </si>
  <si>
    <t>D5KEP</t>
  </si>
  <si>
    <t>KUARPRGBO60793960</t>
  </si>
  <si>
    <t>SRZOZVAQT64359210</t>
  </si>
  <si>
    <t>XJZYHHYMH75749578</t>
  </si>
  <si>
    <t>KWPCAEPCX91243212</t>
  </si>
  <si>
    <t>GFSLHXNZG84387883</t>
  </si>
  <si>
    <t>NRIZGKCJG12950781</t>
  </si>
  <si>
    <t>HBJYJJHME59300386</t>
  </si>
  <si>
    <t>QTTIWQVOT16432293</t>
  </si>
  <si>
    <t>ELFWSGVZI14644203</t>
  </si>
  <si>
    <t>YH53HMC</t>
  </si>
  <si>
    <t>FMRICWCNU87706223</t>
  </si>
  <si>
    <t>X69SOO</t>
  </si>
  <si>
    <t>MIWTPJZXE70979349</t>
  </si>
  <si>
    <t>##04UYN</t>
  </si>
  <si>
    <t>XBLCKIOQQ94787017</t>
  </si>
  <si>
    <t>ZPDLZTKDR96576848</t>
  </si>
  <si>
    <t>UGXVBWBSU80212349</t>
  </si>
  <si>
    <t>PGXYISPIR23135735</t>
  </si>
  <si>
    <t>URUADIECX63978295</t>
  </si>
  <si>
    <t>DFAJCUWVK62332312</t>
  </si>
  <si>
    <t>NHNZYRATQ29823718</t>
  </si>
  <si>
    <t>YKXNVABVF04799654</t>
  </si>
  <si>
    <t>KXONWISCI80516287</t>
  </si>
  <si>
    <t>DEOOSESSA97539218</t>
  </si>
  <si>
    <t>EHGEYGXTV72535703</t>
  </si>
  <si>
    <t>XQBGKUUUT32127779</t>
  </si>
  <si>
    <t>SNDUZJKYO28370066</t>
  </si>
  <si>
    <t>DV18HFD</t>
  </si>
  <si>
    <t>BVBXXROVO67983933</t>
  </si>
  <si>
    <t>EHNOLOVOU03315266</t>
  </si>
  <si>
    <t>KNKLINUHD34409564</t>
  </si>
  <si>
    <t>DELWIMPIV99690706</t>
  </si>
  <si>
    <t>CHCJXMEOZ97412259</t>
  </si>
  <si>
    <t>EBYBVYMBB97608971</t>
  </si>
  <si>
    <t>MA10RX0</t>
  </si>
  <si>
    <t>OY11UJF</t>
  </si>
  <si>
    <t>PE71XPF</t>
  </si>
  <si>
    <t>VTMSCOAOR70904828</t>
  </si>
  <si>
    <t>FPDVZQMAI56248509</t>
  </si>
  <si>
    <t>GU59LYH</t>
  </si>
  <si>
    <t>WU12MFX</t>
  </si>
  <si>
    <t>MU12MFX</t>
  </si>
  <si>
    <t>ITSGBYYRU75761252</t>
  </si>
  <si>
    <t>GLBLCSNIP20889024</t>
  </si>
  <si>
    <t>A4VNW</t>
  </si>
  <si>
    <t>KTNVNOSMN15835695</t>
  </si>
  <si>
    <t>VAPOSYUMA41395332</t>
  </si>
  <si>
    <t>VOZHALLIN09658402</t>
  </si>
  <si>
    <t>SKFTXOSCX85790666</t>
  </si>
  <si>
    <t>DT66KYC</t>
  </si>
  <si>
    <t>DAMBGXDUA13068114</t>
  </si>
  <si>
    <t>WGYDUMMBB31821122</t>
  </si>
  <si>
    <t>BT20UEC</t>
  </si>
  <si>
    <t>DX18AOJ</t>
  </si>
  <si>
    <t>DC66TCL</t>
  </si>
  <si>
    <t>GZTNUKQUO04300025</t>
  </si>
  <si>
    <t>HLCCULEBW23987023</t>
  </si>
  <si>
    <t>CUMQGOKMQ35830819</t>
  </si>
  <si>
    <t>DX18YRS</t>
  </si>
  <si>
    <t>IFTDJNFKB18801034</t>
  </si>
  <si>
    <t>VOAOHAGWE82457554</t>
  </si>
  <si>
    <t>MZOOFRXHU95757090</t>
  </si>
  <si>
    <t>DDDDTIDJR49971343</t>
  </si>
  <si>
    <t>ENTADUWDG58864064</t>
  </si>
  <si>
    <t>PMVJECKWE27701973</t>
  </si>
  <si>
    <t>HZNPCUUFR24779135</t>
  </si>
  <si>
    <t>YBSYNYOTV65088448</t>
  </si>
  <si>
    <t>QHJDMRILW38577149</t>
  </si>
  <si>
    <t>SGAFPFJLS98404550</t>
  </si>
  <si>
    <t>KVSPUUXRD85971863</t>
  </si>
  <si>
    <t>UUPLZCTIB03354987</t>
  </si>
  <si>
    <t>LWCEATNHQ65563365</t>
  </si>
  <si>
    <t>ICTRPCHJO64753875</t>
  </si>
  <si>
    <t>UFNYUISTB49008592</t>
  </si>
  <si>
    <t>VYHJSZTAG26331099</t>
  </si>
  <si>
    <t>DAIVXLJQK90705727</t>
  </si>
  <si>
    <t>RMUIIYJDZ47508904</t>
  </si>
  <si>
    <t>MX68YPV</t>
  </si>
  <si>
    <t>K#67XLD</t>
  </si>
  <si>
    <t>TUWBFUUBI50850860</t>
  </si>
  <si>
    <t>TDGNKMRCL35300972</t>
  </si>
  <si>
    <t>XQYECNDUG62761111</t>
  </si>
  <si>
    <t>NDGBZARJC10582657</t>
  </si>
  <si>
    <t>SWZCLKVJI80131396</t>
  </si>
  <si>
    <t>KXKNETRSS18098792</t>
  </si>
  <si>
    <t>PHVZMGERM56257459</t>
  </si>
  <si>
    <t>NGGVICZAF40861152</t>
  </si>
  <si>
    <t>KTKQLGREA54829557</t>
  </si>
  <si>
    <t>JXWTPDJST49024580</t>
  </si>
  <si>
    <t>VN08SVV</t>
  </si>
  <si>
    <t>TTYTELZGB74241551</t>
  </si>
  <si>
    <t>ECAVQOYWB07082330</t>
  </si>
  <si>
    <t>RIUTCEGRD86508290</t>
  </si>
  <si>
    <t>UWWSKTWPC23144172</t>
  </si>
  <si>
    <t>IFXJUCMWU03490568</t>
  </si>
  <si>
    <t>PCFEEZPSB74919979</t>
  </si>
  <si>
    <t>MOAJYKMBS77501906</t>
  </si>
  <si>
    <t>PW5PMW</t>
  </si>
  <si>
    <t>NHBPLUZUU89053766</t>
  </si>
  <si>
    <t>ZNVAAQRVV13571711</t>
  </si>
  <si>
    <t>FFGBULSJM68865124</t>
  </si>
  <si>
    <t>HNXUITEUN63222714</t>
  </si>
  <si>
    <t>MSHUCUBWZ46621011</t>
  </si>
  <si>
    <t>PEFEKSBSO28549346</t>
  </si>
  <si>
    <t>ASOYCEJQQ56778691</t>
  </si>
  <si>
    <t>NONHEEJQS91796423</t>
  </si>
  <si>
    <t>TFAEFGCLB99054185</t>
  </si>
  <si>
    <t>JBCJTDFEJ58346558</t>
  </si>
  <si>
    <t>NNOHXGPHC05135185</t>
  </si>
  <si>
    <t>CGUFIBALZ30198468</t>
  </si>
  <si>
    <t>WP70HWZ</t>
  </si>
  <si>
    <t>BG14NYR</t>
  </si>
  <si>
    <t>ZOAIVGMDA69540080</t>
  </si>
  <si>
    <t>MAAJOVOXG32729937</t>
  </si>
  <si>
    <t>YQGNQLTMP51309859</t>
  </si>
  <si>
    <t>UEUIKHHDS74186965</t>
  </si>
  <si>
    <t>ZFJEMMJQC71184352</t>
  </si>
  <si>
    <t>DY21NNF</t>
  </si>
  <si>
    <t>PQYPELNPL00594474</t>
  </si>
  <si>
    <t>TICTMSLBH40931048</t>
  </si>
  <si>
    <t>QTXYEAQEN61577375</t>
  </si>
  <si>
    <t>PTFIWHLMW96649914</t>
  </si>
  <si>
    <t>RRKACVGRS47370552</t>
  </si>
  <si>
    <t>OQDTUHVRN24423838</t>
  </si>
  <si>
    <t>EVYHIUJUH12576087</t>
  </si>
  <si>
    <t>KRQURWHXX05354716</t>
  </si>
  <si>
    <t>WQIYCQQQO35859102</t>
  </si>
  <si>
    <t>YDPPCYXGE01020607</t>
  </si>
  <si>
    <t>MRUDWSFWK87193413</t>
  </si>
  <si>
    <t>DAFOZULHN33645670</t>
  </si>
  <si>
    <t>XZJDDJLLV97578141</t>
  </si>
  <si>
    <t>AATFPTGWX90334408</t>
  </si>
  <si>
    <t>JQLFYVCGC28000348</t>
  </si>
  <si>
    <t>MQEYVMZUW11106982</t>
  </si>
  <si>
    <t>DL70NXK</t>
  </si>
  <si>
    <t>PRALBNAMT11913378</t>
  </si>
  <si>
    <t>ERQDKFZRT73534071</t>
  </si>
  <si>
    <t>NKDRQZVEG34116157</t>
  </si>
  <si>
    <t>TYFWXNNAF45709997</t>
  </si>
  <si>
    <t>VNXGCSTCR97446365</t>
  </si>
  <si>
    <t>PR07909</t>
  </si>
  <si>
    <t>ONAKNJLCZ36889666</t>
  </si>
  <si>
    <t>PW07POP</t>
  </si>
  <si>
    <t>CM51BMM</t>
  </si>
  <si>
    <t>FJ5UZH</t>
  </si>
  <si>
    <t>FJ15UZH</t>
  </si>
  <si>
    <t>YN66SYS</t>
  </si>
  <si>
    <t>BMMCGAFYK30024797</t>
  </si>
  <si>
    <t>CSMDLZEOZ91203545</t>
  </si>
  <si>
    <t>JCODPKFAZ56332385</t>
  </si>
  <si>
    <t>JLGNOLTIG00413028</t>
  </si>
  <si>
    <t>MV70VZB</t>
  </si>
  <si>
    <t>DHGMPKQIT69998801</t>
  </si>
  <si>
    <t>AMCCSEEML30815884</t>
  </si>
  <si>
    <t>HY17XAP</t>
  </si>
  <si>
    <t>GVGMJUKCB02547827</t>
  </si>
  <si>
    <t>EDZJJVVWV10848638</t>
  </si>
  <si>
    <t>HCEGTTWTT40906075</t>
  </si>
  <si>
    <t>QMODYEJVN04436043</t>
  </si>
  <si>
    <t>RZGRMAKHP82232085</t>
  </si>
  <si>
    <t>CKSRZRQOS74176844</t>
  </si>
  <si>
    <t>BDQRBIAJD19071843</t>
  </si>
  <si>
    <t>MHLIHXRTL66152110</t>
  </si>
  <si>
    <t>CEOHTKKCW92091052</t>
  </si>
  <si>
    <t>RBJIVUYMT49128288</t>
  </si>
  <si>
    <t>RQBNCLUBP46635704</t>
  </si>
  <si>
    <t>V69OYO</t>
  </si>
  <si>
    <t>QUYNSVGSR03731432</t>
  </si>
  <si>
    <t>DL13VRV</t>
  </si>
  <si>
    <t>SCMJECCXX95887966</t>
  </si>
  <si>
    <t>CUZJIDMOH32857924</t>
  </si>
  <si>
    <t>ACGZMMWSD34918326</t>
  </si>
  <si>
    <t>IXUEOGAIE91247818</t>
  </si>
  <si>
    <t>ZLZCVMMNX01728872</t>
  </si>
  <si>
    <t>YK57SVG</t>
  </si>
  <si>
    <t>GOXFHCJUF24899268</t>
  </si>
  <si>
    <t>RK18FYO</t>
  </si>
  <si>
    <t>J100OLN</t>
  </si>
  <si>
    <t>VMCFJCTUD88200966</t>
  </si>
  <si>
    <t>UKCFKMINO12295005</t>
  </si>
  <si>
    <t>YOSNRRGHI11295351</t>
  </si>
  <si>
    <t>BSODTNPII04719948</t>
  </si>
  <si>
    <t>WNPKZNAVC82339426</t>
  </si>
  <si>
    <t>DY61JVH</t>
  </si>
  <si>
    <t>NV56CCO</t>
  </si>
  <si>
    <t>SS68SJE</t>
  </si>
  <si>
    <t>KMQVZRORH37146825</t>
  </si>
  <si>
    <t>MAKLHWIDU63053411</t>
  </si>
  <si>
    <t>DE54JJU</t>
  </si>
  <si>
    <t>MXFYMYPZK81350767</t>
  </si>
  <si>
    <t>MQAPQYXWC96607786</t>
  </si>
  <si>
    <t>ZGSPOZXAW44190702</t>
  </si>
  <si>
    <t>ABTRBYNGN62134196</t>
  </si>
  <si>
    <t>YNJIVXYNY43064390</t>
  </si>
  <si>
    <t>NLFKGBXIX63784693</t>
  </si>
  <si>
    <t>QJNZJUZTT36260294</t>
  </si>
  <si>
    <t>XWUZAOHUG00116360</t>
  </si>
  <si>
    <t>IDNHSVXSK34184638</t>
  </si>
  <si>
    <t>GEDEULGFU60333525</t>
  </si>
  <si>
    <t>CDXATLTHQ44414623</t>
  </si>
  <si>
    <t>VIAIUWILF50755609</t>
  </si>
  <si>
    <t>ZQWVLUZSF74902445</t>
  </si>
  <si>
    <t>IXHRSSKAR13787993</t>
  </si>
  <si>
    <t>JWQPFYUYJ69122421</t>
  </si>
  <si>
    <t>HZEDFBPZW58555066</t>
  </si>
  <si>
    <t>XPOJFANTC00286985</t>
  </si>
  <si>
    <t>GLQGZBWOV25801572</t>
  </si>
  <si>
    <t>MZGMYBGWE47854202</t>
  </si>
  <si>
    <t>GE423779</t>
  </si>
  <si>
    <t>KBFBKLUIS12263189</t>
  </si>
  <si>
    <t>DJEGGDKWE50331689</t>
  </si>
  <si>
    <t>PYFHZOTJL83332196</t>
  </si>
  <si>
    <t>LLPILYUGP18978963</t>
  </si>
  <si>
    <t>XBFVWBVFJ51283515</t>
  </si>
  <si>
    <t>UQBUBUTHB44880144</t>
  </si>
  <si>
    <t>TLPUETZIU17979225</t>
  </si>
  <si>
    <t>IIPBJHVWZ61757251</t>
  </si>
  <si>
    <t>IDYJXMCLW98995442</t>
  </si>
  <si>
    <t>UOZYOWNBM75808564</t>
  </si>
  <si>
    <t>J111RBS</t>
  </si>
  <si>
    <t>FRLTQXNWD27489712</t>
  </si>
  <si>
    <t>RX54ALD</t>
  </si>
  <si>
    <t>WX10WWJ</t>
  </si>
  <si>
    <t>VE70OGD</t>
  </si>
  <si>
    <t>CCTNXRAUT40787798</t>
  </si>
  <si>
    <t>IRYPEMNKR32986397</t>
  </si>
  <si>
    <t>VJCHXZGRQ58566242</t>
  </si>
  <si>
    <t>XGVQAGQPS77173964</t>
  </si>
  <si>
    <t>PWSHHFYZJ27395729</t>
  </si>
  <si>
    <t>DY13OBL</t>
  </si>
  <si>
    <t>OBOZIHZRV65470079</t>
  </si>
  <si>
    <t>I46TYA</t>
  </si>
  <si>
    <t>QOSYUHBHL47992474</t>
  </si>
  <si>
    <t>BGKNOHFIJ38232097</t>
  </si>
  <si>
    <t>RZVHADCCB56014828</t>
  </si>
  <si>
    <t>WPNRHTDMR28064615</t>
  </si>
  <si>
    <t>DYKUZCJKT60682897</t>
  </si>
  <si>
    <t>CVKVAWMAM87790536</t>
  </si>
  <si>
    <t>JDASDTULY76996571</t>
  </si>
  <si>
    <t>QOCBORFRV99775982</t>
  </si>
  <si>
    <t>ZXSKZJTEV07313472</t>
  </si>
  <si>
    <t>BFRIKIWLF73557506</t>
  </si>
  <si>
    <t>YXUHCDZIF07314742</t>
  </si>
  <si>
    <t>GLTUQPMKS01385880</t>
  </si>
  <si>
    <t>EDRWQIVHE28471389</t>
  </si>
  <si>
    <t>EKXPDTZYK33048051</t>
  </si>
  <si>
    <t>VJPHYKMAG54313481</t>
  </si>
  <si>
    <t>IKOSCTNFO92849003</t>
  </si>
  <si>
    <t>JWQIUCGJH58617154</t>
  </si>
  <si>
    <t>AESHNNPDJ74649057</t>
  </si>
  <si>
    <t>GVYSIUNVK94148861</t>
  </si>
  <si>
    <t>Y279MAE</t>
  </si>
  <si>
    <t>EMYTQXDNN51295824</t>
  </si>
  <si>
    <t>NONCWJUZJ64965075</t>
  </si>
  <si>
    <t>RJAYWZOCO81565137</t>
  </si>
  <si>
    <t>IWBIZMQYI39252210</t>
  </si>
  <si>
    <t>LUDCIXWKD82583928</t>
  </si>
  <si>
    <t>K20WSH</t>
  </si>
  <si>
    <t>JUWWQXBBY87610099</t>
  </si>
  <si>
    <t>PX59PYU</t>
  </si>
  <si>
    <t>BKBSOUZCX55646514</t>
  </si>
  <si>
    <t>IZOVQTJKK85191238</t>
  </si>
  <si>
    <t>UG05ELL</t>
  </si>
  <si>
    <t>QXAEJRYZK95592324</t>
  </si>
  <si>
    <t>BDDHBGIFD71727525</t>
  </si>
  <si>
    <t>VMAQVKBVD45992657</t>
  </si>
  <si>
    <t>KZHPPQWRN62208937</t>
  </si>
  <si>
    <t>NMEMGUKUS73201152</t>
  </si>
  <si>
    <t>KJWRJZDJY32624201</t>
  </si>
  <si>
    <t>CTNQTZETL07491611</t>
  </si>
  <si>
    <t>VYTBBTEQU66403697</t>
  </si>
  <si>
    <t>CBCFQAWGQ17384320</t>
  </si>
  <si>
    <t>ZRHEUGDIL01787363</t>
  </si>
  <si>
    <t>CDVZAGVYS61770200</t>
  </si>
  <si>
    <t>OSHGRAMNQ75187795</t>
  </si>
  <si>
    <t>BSNTWQNYE28013486</t>
  </si>
  <si>
    <t>QQAHTKILR19059910</t>
  </si>
  <si>
    <t>YYSSDZNUE11536250</t>
  </si>
  <si>
    <t>XEYAWVYCN35361883</t>
  </si>
  <si>
    <t>FZYYQIYFH62140830</t>
  </si>
  <si>
    <t>SAUPHPAHU45105626</t>
  </si>
  <si>
    <t>HNBFBOCKD46225200</t>
  </si>
  <si>
    <t>GZEWDNFEY02798047</t>
  </si>
  <si>
    <t>HKXKMRUQX27702011</t>
  </si>
  <si>
    <t>CDFPLAXJC47770524</t>
  </si>
  <si>
    <t>OVSBEUOEN87174851</t>
  </si>
  <si>
    <t>KWKFBWSCU47555918</t>
  </si>
  <si>
    <t>ETEHRPZCX84511373</t>
  </si>
  <si>
    <t>PNWGASZJF53977606</t>
  </si>
  <si>
    <t>VMTCHTMMH63130621</t>
  </si>
  <si>
    <t>JZILHMMLL69474399</t>
  </si>
  <si>
    <t>HIUCWZJMN95970127</t>
  </si>
  <si>
    <t>KFGLWVKDH60133643</t>
  </si>
  <si>
    <t>LKNJKUQWO29760464</t>
  </si>
  <si>
    <t>XKXYSVSKR57849198</t>
  </si>
  <si>
    <t>XHNLJMEDR46052015</t>
  </si>
  <si>
    <t>HW13MKO</t>
  </si>
  <si>
    <t>JNBXTCGOT32890299</t>
  </si>
  <si>
    <t>HGYBPCYZT78403537</t>
  </si>
  <si>
    <t>MLCDCLZKC59599035</t>
  </si>
  <si>
    <t>MIBWOTLJV08112801</t>
  </si>
  <si>
    <t>WDSQCNQAJ60043011</t>
  </si>
  <si>
    <t>FDAUJJBNW43901042</t>
  </si>
  <si>
    <t>RJBKVJXDY51007020</t>
  </si>
  <si>
    <t>LSAOSQERJ34004512</t>
  </si>
  <si>
    <t>ONJPKBKKX49567362</t>
  </si>
  <si>
    <t>JZUDWOEUH90761195</t>
  </si>
  <si>
    <t>ILKXBCTBD16220192</t>
  </si>
  <si>
    <t>BETRKQKXD28896514</t>
  </si>
  <si>
    <t>RKIWGIKCY07516893</t>
  </si>
  <si>
    <t>EFLQKQQLZ22728376</t>
  </si>
  <si>
    <t>YJ16CHF</t>
  </si>
  <si>
    <t>EK60JSX</t>
  </si>
  <si>
    <t>MNGGGBPJV78590338</t>
  </si>
  <si>
    <t>DLMBLVSKZ95207701</t>
  </si>
  <si>
    <t>EJWNMZPJI12413863</t>
  </si>
  <si>
    <t>NCLHJRAIW27006394</t>
  </si>
  <si>
    <t>SBIWUZJLO12133175</t>
  </si>
  <si>
    <t>TTMGRWQEN96604066</t>
  </si>
  <si>
    <t>MZJJZPAAD83719337</t>
  </si>
  <si>
    <t>CLSWXWJRR40913379</t>
  </si>
  <si>
    <t>EKQUUQVFJ08262621</t>
  </si>
  <si>
    <t>HTWCWZYRN84204058</t>
  </si>
  <si>
    <t>LMNCPRUYY11840659</t>
  </si>
  <si>
    <t>INZLIQOLG75242136</t>
  </si>
  <si>
    <t>JASMYDVNX11799262</t>
  </si>
  <si>
    <t>PRZNJQBHQ33389455</t>
  </si>
  <si>
    <t>XHLTPKLAA52797067</t>
  </si>
  <si>
    <t>QCWZWOAEB05713657</t>
  </si>
  <si>
    <t>WRERHXTCA28939683</t>
  </si>
  <si>
    <t>CU18KDA</t>
  </si>
  <si>
    <t>DV64WB0</t>
  </si>
  <si>
    <t>BMVTJRKLN43534654</t>
  </si>
  <si>
    <t>LSHGPRJVJ88753043</t>
  </si>
  <si>
    <t>WR67HLO</t>
  </si>
  <si>
    <t>CVHDVWRVN12732342</t>
  </si>
  <si>
    <t>IFHKOIPRI74617450</t>
  </si>
  <si>
    <t>DL67MWG</t>
  </si>
  <si>
    <t>IXZSVHMAW69274331</t>
  </si>
  <si>
    <t>QRTNFVJSP27922967</t>
  </si>
  <si>
    <t>WQXNHNXQX22430223</t>
  </si>
  <si>
    <t>KU15XTM</t>
  </si>
  <si>
    <t>DWWILJWKE95651276</t>
  </si>
  <si>
    <t>GBLJYWEJE28577558</t>
  </si>
  <si>
    <t>PDDNCGPLE94095682</t>
  </si>
  <si>
    <t>OSADJVMBL17409739</t>
  </si>
  <si>
    <t>MYFJLNMYW99802137</t>
  </si>
  <si>
    <t>ZIBXEGAED50300495</t>
  </si>
  <si>
    <t>CEQXQRMGL51181386</t>
  </si>
  <si>
    <t>WBZKBYQYH69723391</t>
  </si>
  <si>
    <t>ZJETHIEYV58415993</t>
  </si>
  <si>
    <t>UGSCORULI98098256</t>
  </si>
  <si>
    <t>ABLWHIZXO02160108</t>
  </si>
  <si>
    <t>SAVZWSZIA82131015</t>
  </si>
  <si>
    <t>CUZQOHQMW84593751</t>
  </si>
  <si>
    <t>DIBUTBPSR69730054</t>
  </si>
  <si>
    <t>HWCBMUESK00920427</t>
  </si>
  <si>
    <t>SKUWALXWJ96750384</t>
  </si>
  <si>
    <t>GICYCVXQD79284862</t>
  </si>
  <si>
    <t>TLENSVROT66449193</t>
  </si>
  <si>
    <t>VJXQTCNQG51487603</t>
  </si>
  <si>
    <t>FUEDRZZUW51362529</t>
  </si>
  <si>
    <t>RCGWQSAAI97099885</t>
  </si>
  <si>
    <t>PPEOGTBFE31722772</t>
  </si>
  <si>
    <t>ZHQUEUPVD05174136</t>
  </si>
  <si>
    <t>TCSJUEJAX80173832</t>
  </si>
  <si>
    <t>KQCXCBUCX87304682</t>
  </si>
  <si>
    <t>VN15TMZ</t>
  </si>
  <si>
    <t>KKRGAYXTC01484818</t>
  </si>
  <si>
    <t>DG14UCU</t>
  </si>
  <si>
    <t>YGVVWVGKE10224851</t>
  </si>
  <si>
    <t>XTIXOIPKP94295783</t>
  </si>
  <si>
    <t>ETJLSYHZA00563030</t>
  </si>
  <si>
    <t>WQLRGNEKF58019334</t>
  </si>
  <si>
    <t>PFIPFVHQC43692942</t>
  </si>
  <si>
    <t>CP12UDY</t>
  </si>
  <si>
    <t>XHDXUNMWM26965520</t>
  </si>
  <si>
    <t>BRADQCJAQ42234465</t>
  </si>
  <si>
    <t>PG66DOA</t>
  </si>
  <si>
    <t>HG12YEV</t>
  </si>
  <si>
    <t>VEYNNJMFA56674420</t>
  </si>
  <si>
    <t>PJNJYATAE18317062</t>
  </si>
  <si>
    <t>EXUBLEHPL65209285</t>
  </si>
  <si>
    <t>XCWGOFYNP75515606</t>
  </si>
  <si>
    <t>UEQOUJNGS10205808</t>
  </si>
  <si>
    <t>PYADRXIFW60769061</t>
  </si>
  <si>
    <t>TGAWNDCWL83502659</t>
  </si>
  <si>
    <t>QIGOASJUT36999095</t>
  </si>
  <si>
    <t>WQDKUYFAZ39746924</t>
  </si>
  <si>
    <t>REZMIBHRO35988065</t>
  </si>
  <si>
    <t>IXPCVXMZO66668566</t>
  </si>
  <si>
    <t>FJVDZMLRV18753889</t>
  </si>
  <si>
    <t>FIYPGBANY17225566</t>
  </si>
  <si>
    <t>YGJOEEUXH82413804</t>
  </si>
  <si>
    <t>GK68ODV</t>
  </si>
  <si>
    <t>CEZRJRHZL35389101</t>
  </si>
  <si>
    <t>MAXDQTBVI69210800</t>
  </si>
  <si>
    <t>YYXBLTKSO69361015</t>
  </si>
  <si>
    <t>BJ65MPU</t>
  </si>
  <si>
    <t>MFMICPQTE23830403</t>
  </si>
  <si>
    <t>BXFPZPWGH98213649</t>
  </si>
  <si>
    <t>GHVPXLPPS20455144</t>
  </si>
  <si>
    <t>ISZQTNBOG09755925</t>
  </si>
  <si>
    <t>QMMIQWGIX87981890</t>
  </si>
  <si>
    <t>NDAJUNQBM09305399</t>
  </si>
  <si>
    <t>OONUMURXC74558470</t>
  </si>
  <si>
    <t>DAGFJKDSK17068172</t>
  </si>
  <si>
    <t>ALEDAVCSQ92989066</t>
  </si>
  <si>
    <t>RYXHVZTMO25234357</t>
  </si>
  <si>
    <t>UXFCKIPGO76170388</t>
  </si>
  <si>
    <t>WPZSVDCQL35295883</t>
  </si>
  <si>
    <t>ZVFFOFDML61851657</t>
  </si>
  <si>
    <t>TMDZQNJAD97498682</t>
  </si>
  <si>
    <t>CAMQQOQYT77245314</t>
  </si>
  <si>
    <t>HX13UPF</t>
  </si>
  <si>
    <t>BP19MJE</t>
  </si>
  <si>
    <t>FHNRDRSAC58479287</t>
  </si>
  <si>
    <t>OGDOZSSMI50954844</t>
  </si>
  <si>
    <t>YSFSAQTTD64732492</t>
  </si>
  <si>
    <t>TSRJMMEYN10774962</t>
  </si>
  <si>
    <t>RBYNAOLKV72521750</t>
  </si>
  <si>
    <t>IZVBCMNEI60083947</t>
  </si>
  <si>
    <t>QMBSOJVTE07046223</t>
  </si>
  <si>
    <t>EY54VYP</t>
  </si>
  <si>
    <t>MBPUWKYHC15456769</t>
  </si>
  <si>
    <t>PYCQBAHVM95113169</t>
  </si>
  <si>
    <t>SHCVRGNJB29944702</t>
  </si>
  <si>
    <t>TKUMMTRMT95342960</t>
  </si>
  <si>
    <t>ATVQEVELD55123288</t>
  </si>
  <si>
    <t>HBXFWSWFJ31268151</t>
  </si>
  <si>
    <t>YD68OWY</t>
  </si>
  <si>
    <t>KR14DUK</t>
  </si>
  <si>
    <t>IWEAQWRJZ83414755</t>
  </si>
  <si>
    <t>CJNDDAZGW52607957</t>
  </si>
  <si>
    <t>KAXRNMJSY14739029</t>
  </si>
  <si>
    <t>NSGIVXXDZ32315947</t>
  </si>
  <si>
    <t>YLFENXAVS29369753</t>
  </si>
  <si>
    <t>FJTNJCWPY03618163</t>
  </si>
  <si>
    <t>SLCBGECTR06287716</t>
  </si>
  <si>
    <t>MHOSDIUIT88458177</t>
  </si>
  <si>
    <t>MXAERIMRX35460135</t>
  </si>
  <si>
    <t>TPRWBDYLX99137900</t>
  </si>
  <si>
    <t>VGDVKNBBJ23076835</t>
  </si>
  <si>
    <t>DIAZRWZNA60177170</t>
  </si>
  <si>
    <t>ACYQLBSIZ26408169</t>
  </si>
  <si>
    <t>BEJHLJBDY81909546</t>
  </si>
  <si>
    <t>SK61LVL</t>
  </si>
  <si>
    <t>ASOHSIRAF81672702</t>
  </si>
  <si>
    <t>UVNBUAOHI42698119</t>
  </si>
  <si>
    <t>TTLWLNXBR14718875</t>
  </si>
  <si>
    <t>NISZMKHAV31286129</t>
  </si>
  <si>
    <t>MPTVBTGAY53724353</t>
  </si>
  <si>
    <t>OAOBCHMJB81014192</t>
  </si>
  <si>
    <t>MLUWNHJVX05292602</t>
  </si>
  <si>
    <t>GZADJPRZE75371041</t>
  </si>
  <si>
    <t>YIMHTDLQK22627383</t>
  </si>
  <si>
    <t>VO57XCC</t>
  </si>
  <si>
    <t>MKORWBNUV65270593</t>
  </si>
  <si>
    <t>LXUHKXBMN44569024</t>
  </si>
  <si>
    <t>ZFHENBORM98814921</t>
  </si>
  <si>
    <t>WERLFDKIW62186878</t>
  </si>
  <si>
    <t>FY51PKN</t>
  </si>
  <si>
    <t>LTWDAFKIA80597245</t>
  </si>
  <si>
    <t>CE61KTN</t>
  </si>
  <si>
    <t>UFBHGJVNZ38548183</t>
  </si>
  <si>
    <t>LZTETXXPD90884022</t>
  </si>
  <si>
    <t>YGRBBVAOX18051038</t>
  </si>
  <si>
    <t>XPUVADPIY41139165</t>
  </si>
  <si>
    <t>L13EMV</t>
  </si>
  <si>
    <t>DVONONQSK98049761</t>
  </si>
  <si>
    <t>YNJTFCWQH04264848</t>
  </si>
  <si>
    <t>NRRAYWANQ83498490</t>
  </si>
  <si>
    <t>YMLWPXKIS85118302</t>
  </si>
  <si>
    <t>OGFIQNEWD41808902</t>
  </si>
  <si>
    <t>OUNBTLQUJ32662411</t>
  </si>
  <si>
    <t>DZLBEPJKW80671423</t>
  </si>
  <si>
    <t>KQKTLMYQK02657172</t>
  </si>
  <si>
    <t>LPUCMUQLB70681970</t>
  </si>
  <si>
    <t>TLHXUDPXF14381629</t>
  </si>
  <si>
    <t>ZRHXCDTFP99387466</t>
  </si>
  <si>
    <t>WFOEHJIVB82942826</t>
  </si>
  <si>
    <t>JWQLGWIUS53269059</t>
  </si>
  <si>
    <t>AZNIMNJLI22203222</t>
  </si>
  <si>
    <t>ZEPFOJWTG42106759</t>
  </si>
  <si>
    <t>HWDHFOBFZ04113356</t>
  </si>
  <si>
    <t>JZRZULSPD01080683</t>
  </si>
  <si>
    <t>CVJFKWMLG53079335</t>
  </si>
  <si>
    <t>GHVTUKVCV86512546</t>
  </si>
  <si>
    <t>OCANNDJAR06759159</t>
  </si>
  <si>
    <t>EEIWSPUTJ98552354</t>
  </si>
  <si>
    <t>JHATZZDXT52409506</t>
  </si>
  <si>
    <t>LTFXZLVDU02782603</t>
  </si>
  <si>
    <t>HPWAVJWHH00830532</t>
  </si>
  <si>
    <t>SSEGKVYEB39168050</t>
  </si>
  <si>
    <t>AIJSOCDEZ78743351</t>
  </si>
  <si>
    <t>CEZEAFRMG73780567</t>
  </si>
  <si>
    <t>XXMZKMSBF22235422</t>
  </si>
  <si>
    <t>JCGTFTNFZ88832446</t>
  </si>
  <si>
    <t>PYUIBPHXL57915520</t>
  </si>
  <si>
    <t>GSCUAVRNN27087084</t>
  </si>
  <si>
    <t>ORTRSRCTE37092424</t>
  </si>
  <si>
    <t>SHXIIBKVC81402232</t>
  </si>
  <si>
    <t>BCXFDYNVB11257247</t>
  </si>
  <si>
    <t>PNAMKQYZK30092933</t>
  </si>
  <si>
    <t>JFLHCTOST77476241</t>
  </si>
  <si>
    <t>VJIZHKAJR92749376</t>
  </si>
  <si>
    <t>IQDKITCYU96040184</t>
  </si>
  <si>
    <t>VEYNPIXKM36661247</t>
  </si>
  <si>
    <t>QAZXDNTHC60163717</t>
  </si>
  <si>
    <t>LSUIEZDZD08147975</t>
  </si>
  <si>
    <t>FQFMBLKFH47005585</t>
  </si>
  <si>
    <t>VFHHQOKEK86472238</t>
  </si>
  <si>
    <t>ZFFZWOEFB34828591</t>
  </si>
  <si>
    <t>WGBXACSAZ39210730</t>
  </si>
  <si>
    <t>CE06UKT</t>
  </si>
  <si>
    <t>VTTIRCYOZ99428534</t>
  </si>
  <si>
    <t>BVWSAOAHQ25773966</t>
  </si>
  <si>
    <t>DPYZDTAKZ03295677</t>
  </si>
  <si>
    <t>JBQNRVXTI22015385</t>
  </si>
  <si>
    <t>YXDAKJNZX27747264</t>
  </si>
  <si>
    <t>ZDBIHYNJM93124050</t>
  </si>
  <si>
    <t>KNROLPDJC49556362</t>
  </si>
  <si>
    <t>HBVTSNGVY06389317</t>
  </si>
  <si>
    <t>AFJJATBUU25914462</t>
  </si>
  <si>
    <t>YYYILCVRQ63584375</t>
  </si>
  <si>
    <t>GWKFEEDFM61446785</t>
  </si>
  <si>
    <t>ZLEQZLRQI85162213</t>
  </si>
  <si>
    <t>RVTCBLBFP28089589</t>
  </si>
  <si>
    <t>JFAKBXMDO12170887</t>
  </si>
  <si>
    <t>ORLDOBOGM20181042</t>
  </si>
  <si>
    <t>AJQJCOZRQ61401965</t>
  </si>
  <si>
    <t>NUSTOGADI52967522</t>
  </si>
  <si>
    <t>NJHBVACCH28852178</t>
  </si>
  <si>
    <t>GJSMWMCJP65266844</t>
  </si>
  <si>
    <t>EMKTGIDAS69012097</t>
  </si>
  <si>
    <t>LNRBUAGSU35707719</t>
  </si>
  <si>
    <t>LGPIURUFS06073589</t>
  </si>
  <si>
    <t>CLWNDXCHR89775515</t>
  </si>
  <si>
    <t>QDHWERYZG36470369</t>
  </si>
  <si>
    <t>DUHFPWJSQ47986090</t>
  </si>
  <si>
    <t>AGAHXUAKZ37198792</t>
  </si>
  <si>
    <t>UFCECZESW25271776</t>
  </si>
  <si>
    <t>POIXIBQIV31800097</t>
  </si>
  <si>
    <t>LBYGKQWCK28121716</t>
  </si>
  <si>
    <t>DYQOILWCA71301628</t>
  </si>
  <si>
    <t>BPRNDCAXE13533706</t>
  </si>
  <si>
    <t>DXNISKWGN86790753</t>
  </si>
  <si>
    <t>FDIAAHFSG41727901</t>
  </si>
  <si>
    <t>VFKWYRYTX74614427</t>
  </si>
  <si>
    <t>RZYRFZHPY24307904</t>
  </si>
  <si>
    <t>ZVEGAVGAX94445880</t>
  </si>
  <si>
    <t>KY64UCT</t>
  </si>
  <si>
    <t>TTNGHQAIU50226525</t>
  </si>
  <si>
    <t>BEOMNQDWC05647313</t>
  </si>
  <si>
    <t>MF60MJF</t>
  </si>
  <si>
    <t>VN17ETF</t>
  </si>
  <si>
    <t>YRITVRHSE23710629</t>
  </si>
  <si>
    <t>GRCLVSVOS39301368</t>
  </si>
  <si>
    <t>PZREQOCPK02288798</t>
  </si>
  <si>
    <t>EZFUGAMXE93294360</t>
  </si>
  <si>
    <t>V216SEG</t>
  </si>
  <si>
    <t>DXLORYGDU23626910</t>
  </si>
  <si>
    <t>WMQXBYZSY86642642</t>
  </si>
  <si>
    <t>DKGJWNQXE36552478</t>
  </si>
  <si>
    <t>RWUIYRYCN53451037</t>
  </si>
  <si>
    <t>CPHMPPUTA18937150</t>
  </si>
  <si>
    <t>SBGPSSZSZ49646118</t>
  </si>
  <si>
    <t>KDRVPLJUV54132842</t>
  </si>
  <si>
    <t>LYUVPWZLN55996856</t>
  </si>
  <si>
    <t>PZDHCGUQJ89643158</t>
  </si>
  <si>
    <t>RVAVRLWFG64320174</t>
  </si>
  <si>
    <t>KFQRNGTJL02938087</t>
  </si>
  <si>
    <t>HXVFLRKNF11072879</t>
  </si>
  <si>
    <t>DUSOOUMJD30293392</t>
  </si>
  <si>
    <t>LHNPKXJBO78686041</t>
  </si>
  <si>
    <t>THFMSNGQM94809414</t>
  </si>
  <si>
    <t>GDQBNMDUC25356519</t>
  </si>
  <si>
    <t>MYDSAHGIC62402870</t>
  </si>
  <si>
    <t>KIHCACQCZ76093197</t>
  </si>
  <si>
    <t>UVYKRSODM12725720</t>
  </si>
  <si>
    <t>BWAHVHDCF72775485</t>
  </si>
  <si>
    <t>TIPHJFJVD66515722</t>
  </si>
  <si>
    <t>TMZWVAZJQ31555173</t>
  </si>
  <si>
    <t>RKCNJKAJL88723214</t>
  </si>
  <si>
    <t>OGQWXYFQJ99768846</t>
  </si>
  <si>
    <t>YLUZAPQAB48485078</t>
  </si>
  <si>
    <t>YWSAMASJQ12252966</t>
  </si>
  <si>
    <t>CYVWIHEKM21452336</t>
  </si>
  <si>
    <t>SHXEUKHSP82441112</t>
  </si>
  <si>
    <t>ZPOCZBXKN41752509</t>
  </si>
  <si>
    <t>CXUEBQPXU35372623</t>
  </si>
  <si>
    <t>KYMWOYSVH39547701</t>
  </si>
  <si>
    <t>JKYTZTEDB93083148</t>
  </si>
  <si>
    <t>EGGOZYXGH76530711</t>
  </si>
  <si>
    <t>PQYJPGDCA42431697</t>
  </si>
  <si>
    <t>UHKGNXAIV39618720</t>
  </si>
  <si>
    <t>QJMYOIGED46674253</t>
  </si>
  <si>
    <t>XUPICKAOA98326641</t>
  </si>
  <si>
    <t>LLGYSOANF15056709</t>
  </si>
  <si>
    <t>IQMYPLHBW79210925</t>
  </si>
  <si>
    <t>GCCFNOGVJ33807389</t>
  </si>
  <si>
    <t>XRYIPFXHM60221646</t>
  </si>
  <si>
    <t>JQRYDSYLT59963835</t>
  </si>
  <si>
    <t>HLCBDUHLK57119358</t>
  </si>
  <si>
    <t>VQKKINNZC54573050</t>
  </si>
  <si>
    <t>WSQZZVMNC32731245</t>
  </si>
  <si>
    <t>ADQZDYLSC06573000</t>
  </si>
  <si>
    <t>BSXYTXWIX31193216</t>
  </si>
  <si>
    <t>MHPLKULON38566082</t>
  </si>
  <si>
    <t>XUOGNNWOM76674799</t>
  </si>
  <si>
    <t>GL11ZTE</t>
  </si>
  <si>
    <t>RAXIJBMHU09105117</t>
  </si>
  <si>
    <t>MIBBKLWQW63832074</t>
  </si>
  <si>
    <t>EVGIBGNRG59472064</t>
  </si>
  <si>
    <t>JSWYDCBNQ06858013</t>
  </si>
  <si>
    <t>VIUZXAOOH85668959</t>
  </si>
  <si>
    <t>JGTAXGXGQ98814837</t>
  </si>
  <si>
    <t>MFISCSUQR37177970</t>
  </si>
  <si>
    <t>CYWYIEBDW38031579</t>
  </si>
  <si>
    <t>TEKAEGXWH97516374</t>
  </si>
  <si>
    <t>WHZKJYKBI61627532</t>
  </si>
  <si>
    <t>OHYFQSBPY33733510</t>
  </si>
  <si>
    <t>FIYYHQTQE74594267</t>
  </si>
  <si>
    <t>GTWPFGFMV15258000</t>
  </si>
  <si>
    <t>QJYFKOTJE04328949</t>
  </si>
  <si>
    <t>CK60ZRV</t>
  </si>
  <si>
    <t>ZLEHHXRGU99628558</t>
  </si>
  <si>
    <t>IACVQYZHA25246868</t>
  </si>
  <si>
    <t>PQPQWMPRH18918993</t>
  </si>
  <si>
    <t>ASIRCAYJO21789966</t>
  </si>
  <si>
    <t>QIGLIJGQR36905465</t>
  </si>
  <si>
    <t>QTFMCYHUR47452912</t>
  </si>
  <si>
    <t>IALODTCUR90333545</t>
  </si>
  <si>
    <t>KBPNQSKFR62415249</t>
  </si>
  <si>
    <t>FYJKYHUGG31233440</t>
  </si>
  <si>
    <t>LDSDKUNAW41213633</t>
  </si>
  <si>
    <t>OXOYUJPGR57799905</t>
  </si>
  <si>
    <t>BFLFOVVCY26437271</t>
  </si>
  <si>
    <t>UKSBJRFKB21220542</t>
  </si>
  <si>
    <t>XCAWFCXVS33100528</t>
  </si>
  <si>
    <t>QOYNJDORF96999607</t>
  </si>
  <si>
    <t>YFSWIRSPD94714309</t>
  </si>
  <si>
    <t>XRYLAPTEQ55564736</t>
  </si>
  <si>
    <t>UYCSGYFYQ58864484</t>
  </si>
  <si>
    <t>DT18FWH</t>
  </si>
  <si>
    <t>UOEUKAHII20899581</t>
  </si>
  <si>
    <t>TJYYKFDCK69287261</t>
  </si>
  <si>
    <t>GJZFPWCFI77047767</t>
  </si>
  <si>
    <t>PAMQXAYVE61553272</t>
  </si>
  <si>
    <t>DIDROBHSG69893024</t>
  </si>
  <si>
    <t>UDYYLKSIL74911722</t>
  </si>
  <si>
    <t>CEWRCMJWA61385644</t>
  </si>
  <si>
    <t>XRTLSNNKF25659509</t>
  </si>
  <si>
    <t>JFDNERVST78869253</t>
  </si>
  <si>
    <t>BD18KXW</t>
  </si>
  <si>
    <t>XLMYZQCVY05539920</t>
  </si>
  <si>
    <t>JDHXIVTWX50799764</t>
  </si>
  <si>
    <t>XOEKOOZDW45342335</t>
  </si>
  <si>
    <t>GGWISGTNH40260476</t>
  </si>
  <si>
    <t>VYEXVJIDF74271321</t>
  </si>
  <si>
    <t>BGGKDGDLT14591633</t>
  </si>
  <si>
    <t>ETCMKAEJI27995098</t>
  </si>
  <si>
    <t>OHRUBFSAM69010552</t>
  </si>
  <si>
    <t>NSFVFOWZM30324386</t>
  </si>
  <si>
    <t>NZWNOVMEE85533169</t>
  </si>
  <si>
    <t>JAZPHZOTP34162430</t>
  </si>
  <si>
    <t>EDEKPKLMI85896684</t>
  </si>
  <si>
    <t>LJYNZNEVO25628678</t>
  </si>
  <si>
    <t>CZHWKHUJU76290076</t>
  </si>
  <si>
    <t>ANZFABJSQ45195611</t>
  </si>
  <si>
    <t>BW68FGX</t>
  </si>
  <si>
    <t>L700MCB</t>
  </si>
  <si>
    <t>NISFSIWWQ42200761</t>
  </si>
  <si>
    <t>CP16OMK</t>
  </si>
  <si>
    <t>OMFSHOPYC47806782</t>
  </si>
  <si>
    <t>BUVKEXACE56606218</t>
  </si>
  <si>
    <t>LHQYPGUZZ78223829</t>
  </si>
  <si>
    <t>TZSMNJQRS56334695</t>
  </si>
  <si>
    <t>PBRCYQWVY85978837</t>
  </si>
  <si>
    <t>VPPIZJANZ07519946</t>
  </si>
  <si>
    <t>DYEMZCHYL53577466</t>
  </si>
  <si>
    <t>JEJXHOJTI55996967</t>
  </si>
  <si>
    <t>RGKZXBQXP87617147</t>
  </si>
  <si>
    <t>YYLQJOIEG59409632</t>
  </si>
  <si>
    <t>MZZGQZCDG29268403</t>
  </si>
  <si>
    <t>XRFLZOJNM86901378</t>
  </si>
  <si>
    <t>GRGHIYMMA67888086</t>
  </si>
  <si>
    <t>RXSVKISUL58390440</t>
  </si>
  <si>
    <t>AYTZUCQHF36706532</t>
  </si>
  <si>
    <t>F14TUD</t>
  </si>
  <si>
    <t>DN67OOJ</t>
  </si>
  <si>
    <t>KYCAHRFRL33587723</t>
  </si>
  <si>
    <t>CCAIXZNVN75707202</t>
  </si>
  <si>
    <t>OYSCKKHDB15915997</t>
  </si>
  <si>
    <t>DT18AKO</t>
  </si>
  <si>
    <t>ILDZLFZFT05109169</t>
  </si>
  <si>
    <t>MWXPWVIQC73526561</t>
  </si>
  <si>
    <t>QAAUACBOA42447015</t>
  </si>
  <si>
    <t>QHRCBALPY01587932</t>
  </si>
  <si>
    <t>BBOLEXPQZ50823203</t>
  </si>
  <si>
    <t>VSNXWBPYA51174935</t>
  </si>
  <si>
    <t>CJOWRTVSE81049489</t>
  </si>
  <si>
    <t>DY21KKV</t>
  </si>
  <si>
    <t>AWYWFOABB74496823</t>
  </si>
  <si>
    <t>GLXKEJYPV73551008</t>
  </si>
  <si>
    <t>ALLYNTKSU44866506</t>
  </si>
  <si>
    <t>DN59HSA</t>
  </si>
  <si>
    <t>QWJHGWZYK41281701</t>
  </si>
  <si>
    <t>GBYKNNWSR88835452</t>
  </si>
  <si>
    <t>DPLSJLIOG97855822</t>
  </si>
  <si>
    <t>KWHFSCZRH17651768</t>
  </si>
  <si>
    <t>KS69WLW</t>
  </si>
  <si>
    <t>YDYLGFFHH61904009</t>
  </si>
  <si>
    <t>UIIYQYUHR45300913</t>
  </si>
  <si>
    <t>IDQIORIHF32994264</t>
  </si>
  <si>
    <t>MXGWJWOPG45172590</t>
  </si>
  <si>
    <t>VNOOURZFU61750559</t>
  </si>
  <si>
    <t>PQNPLMERB37055705</t>
  </si>
  <si>
    <t>QNYQAPTPL37020824</t>
  </si>
  <si>
    <t>HNSAYPXYZ42229500</t>
  </si>
  <si>
    <t>CTUFXFDYB17911290</t>
  </si>
  <si>
    <t>PBQXUJXZL40967042</t>
  </si>
  <si>
    <t>VFNDIBSBK96557412</t>
  </si>
  <si>
    <t>WEZKSWIKO12520910</t>
  </si>
  <si>
    <t>LDBZGWWEL10559215</t>
  </si>
  <si>
    <t>XUKMLYANZ77765075</t>
  </si>
  <si>
    <t>NRLJULQAM84499012</t>
  </si>
  <si>
    <t>CNLSKABHI80186697</t>
  </si>
  <si>
    <t>UVDGPJAQF50928927</t>
  </si>
  <si>
    <t>PSXDIYZOR15996101</t>
  </si>
  <si>
    <t>FGVOPBOVB91372092</t>
  </si>
  <si>
    <t>YBFOIOVYR01717013</t>
  </si>
  <si>
    <t>RNXWUIAOR06551948</t>
  </si>
  <si>
    <t>YLGISUSXR82585982</t>
  </si>
  <si>
    <t>MOJOVTLKW28986615</t>
  </si>
  <si>
    <t>JBRRPOIVH24572547</t>
  </si>
  <si>
    <t>BUPYOQNKR93644907</t>
  </si>
  <si>
    <t>VRDNOLDNT11973299</t>
  </si>
  <si>
    <t>CGBIJRIAS77696513</t>
  </si>
  <si>
    <t>BRLOGNAUL36709244</t>
  </si>
  <si>
    <t>HIPGUMCSP06152081</t>
  </si>
  <si>
    <t>BYKZJSGSV65143607</t>
  </si>
  <si>
    <t>GKRKLLSRG62041857</t>
  </si>
  <si>
    <t>WGVKGNGOQ03750403</t>
  </si>
  <si>
    <t>NOYBQVODC95182948</t>
  </si>
  <si>
    <t>CACNPNHDM54238617</t>
  </si>
  <si>
    <t>PVDCBRYEG83152398</t>
  </si>
  <si>
    <t>BFWWPMPRL92448550</t>
  </si>
  <si>
    <t>NANYMDIPY72935761</t>
  </si>
  <si>
    <t>LL65KVG</t>
  </si>
  <si>
    <t>HQIOAULJZ20752163</t>
  </si>
  <si>
    <t>GYCUYKGQS36886668</t>
  </si>
  <si>
    <t>OINOEBNSH35409974</t>
  </si>
  <si>
    <t>UXLHQAKCF03870846</t>
  </si>
  <si>
    <t>KVBAKOYGS02068504</t>
  </si>
  <si>
    <t>OUTGDQFWK02863346</t>
  </si>
  <si>
    <t>UOFGECFAS96835036</t>
  </si>
  <si>
    <t>KRZGZXDCM50667150</t>
  </si>
  <si>
    <t>ZRZEGRJSO27764365</t>
  </si>
  <si>
    <t>HKAMLBBHM17175988</t>
  </si>
  <si>
    <t>EUIBRMNBL75420781</t>
  </si>
  <si>
    <t>HDWWBZBSX18906699</t>
  </si>
  <si>
    <t>HYXCYJOEQ49282022</t>
  </si>
  <si>
    <t>WXLJAZQVX53442806</t>
  </si>
  <si>
    <t>IKVWBLCKA75541817</t>
  </si>
  <si>
    <t>GEOFKCUNM94514161</t>
  </si>
  <si>
    <t>QQXANOFND14865121</t>
  </si>
  <si>
    <t>EJTHZXTRQ73268650</t>
  </si>
  <si>
    <t>QAEYLDKYU62122744</t>
  </si>
  <si>
    <t>HABUDGPAO25647017</t>
  </si>
  <si>
    <t>IDSDGKYKP09751895</t>
  </si>
  <si>
    <t>FARETOLYV15084422</t>
  </si>
  <si>
    <t>HZWSHGRNK98879104</t>
  </si>
  <si>
    <t>WZUPYTVOW12216905</t>
  </si>
  <si>
    <t>UTXQCBUOY47194250</t>
  </si>
  <si>
    <t>RAXOLWGRP35711197</t>
  </si>
  <si>
    <t>MV 8 Inbetween</t>
  </si>
  <si>
    <t>YDRNDSJOS90401315</t>
  </si>
  <si>
    <t>XAPQQZGSB98176174</t>
  </si>
  <si>
    <t>TEUOYLQCV87057104</t>
  </si>
  <si>
    <t>UTBJHHNNQ39980337</t>
  </si>
  <si>
    <t>NEXMNBYOA90227416</t>
  </si>
  <si>
    <t>NLAURCLJZ68925151</t>
  </si>
  <si>
    <t>JHNJMNRAU98941412</t>
  </si>
  <si>
    <t>VU62HWP</t>
  </si>
  <si>
    <t>HKWFTPICR29376475</t>
  </si>
  <si>
    <t>QFIHXSQOV77124895</t>
  </si>
  <si>
    <t>VU70EUD</t>
  </si>
  <si>
    <t>LDKEQIWKP04791730</t>
  </si>
  <si>
    <t>OBQQLCCQT38734261</t>
  </si>
  <si>
    <t>ADBFXNODU21952429</t>
  </si>
  <si>
    <t>NEGJHLIHH99494970</t>
  </si>
  <si>
    <t>CDTHRJAWH41568761</t>
  </si>
  <si>
    <t>WZYZZWDIH55537779</t>
  </si>
  <si>
    <t>CALZXFEOS24294102</t>
  </si>
  <si>
    <t>KWUXIQWFX62304323</t>
  </si>
  <si>
    <t>EXNVXJYBT70583567</t>
  </si>
  <si>
    <t>TXWKNHHIP97410075</t>
  </si>
  <si>
    <t>IZFQLFULF16203268</t>
  </si>
  <si>
    <t>BQDNVRSYF19127583</t>
  </si>
  <si>
    <t>YQUATMCMR19381380</t>
  </si>
  <si>
    <t>BK15CYA</t>
  </si>
  <si>
    <t>KCVXQHGCS57136772</t>
  </si>
  <si>
    <t>YGXQPOODI56992643</t>
  </si>
  <si>
    <t>RMQDLUTXM11656641</t>
  </si>
  <si>
    <t>NUYIGDCLR52424653</t>
  </si>
  <si>
    <t>QYXYBZSKB43273267</t>
  </si>
  <si>
    <t>CXCTMXROL24854705</t>
  </si>
  <si>
    <t>ASAKVDTOQ37340024</t>
  </si>
  <si>
    <t>VDWNKGBTZ05342227</t>
  </si>
  <si>
    <t>OBOFZVGQH99135929</t>
  </si>
  <si>
    <t>EOYMOETMW37191701</t>
  </si>
  <si>
    <t>VVUXWQICG11204050</t>
  </si>
  <si>
    <t>GQGQJVIVR16760966</t>
  </si>
  <si>
    <t>JJQXAFMLW45489967</t>
  </si>
  <si>
    <t>HFLEHKBHV82964808</t>
  </si>
  <si>
    <t>EMNODRAKS19691513</t>
  </si>
  <si>
    <t>XWBDERMKN07141634</t>
  </si>
  <si>
    <t>PXVEDKSEJ95803796</t>
  </si>
  <si>
    <t>FKGOEHBGM66039448</t>
  </si>
  <si>
    <t>GUNIKTYQY68832185</t>
  </si>
  <si>
    <t>OBDBUOOBL26861698</t>
  </si>
  <si>
    <t>YYQHMHOKG85560716</t>
  </si>
  <si>
    <t>KDEZIYBMF52110263</t>
  </si>
  <si>
    <t>ZTUBCWMMS59516680</t>
  </si>
  <si>
    <t>ZERFWOZBE40560624</t>
  </si>
  <si>
    <t>APABYNYYI55211343</t>
  </si>
  <si>
    <t>ULADTDROO34933524</t>
  </si>
  <si>
    <t>BVBQOVOLP42999120</t>
  </si>
  <si>
    <t>HTLLNLIJK03336167</t>
  </si>
  <si>
    <t>VK61XOJ</t>
  </si>
  <si>
    <t>NRJEEFWHE45642256</t>
  </si>
  <si>
    <t>ZCGPZLJUR41281650</t>
  </si>
  <si>
    <t>JOKQVUUVC88638903</t>
  </si>
  <si>
    <t>LIIKZJXVR23556038</t>
  </si>
  <si>
    <t>YIFVWWLAK01804504</t>
  </si>
  <si>
    <t>ATIQVPBSE84372784</t>
  </si>
  <si>
    <t>MMZFGXFIP43044157</t>
  </si>
  <si>
    <t>BYWWSIZZM12553453</t>
  </si>
  <si>
    <t>YPSNDEUCG75176131</t>
  </si>
  <si>
    <t>BAOOYTRPV37668008</t>
  </si>
  <si>
    <t>ZVGGNYOWL22733873</t>
  </si>
  <si>
    <t>RRETSGBLW49473020</t>
  </si>
  <si>
    <t>VWFGUMEHB63311683</t>
  </si>
  <si>
    <t>EXAWKNFVL79526879</t>
  </si>
  <si>
    <t>FV70UYH</t>
  </si>
  <si>
    <t>STWXUBYIM03997249</t>
  </si>
  <si>
    <t>ZRERFNODQ96216695</t>
  </si>
  <si>
    <t>GFMOCRISY04342481</t>
  </si>
  <si>
    <t>MVWJSUYOA89401851</t>
  </si>
  <si>
    <t>LPCYMQNEJ34146006</t>
  </si>
  <si>
    <t>JGMTBDRZH91406819</t>
  </si>
  <si>
    <t>LWUKVRVNE29721866</t>
  </si>
  <si>
    <t>FUHDPYHWF00805526</t>
  </si>
  <si>
    <t>YZFEXMXVD12343415</t>
  </si>
  <si>
    <t>HRPNNZQVW96443465</t>
  </si>
  <si>
    <t>WZBZUGWVU03243352</t>
  </si>
  <si>
    <t>TGZVWCJID05337191</t>
  </si>
  <si>
    <t>HBSITIMNR09384404</t>
  </si>
  <si>
    <t>JIOYZJVNG04587400</t>
  </si>
  <si>
    <t>EXTQZDCNM44078923</t>
  </si>
  <si>
    <t>MYAUNGUCC20028168</t>
  </si>
  <si>
    <t>BBFLVSYCH92113678</t>
  </si>
  <si>
    <t>CGCILGLDT75933699</t>
  </si>
  <si>
    <t>DN65ZKM</t>
  </si>
  <si>
    <t>LHGJWSVGN58641311</t>
  </si>
  <si>
    <t>SIMPBARHR98905082</t>
  </si>
  <si>
    <t>WICAHGMTK59951501</t>
  </si>
  <si>
    <t>BMHHTVCOS95862145</t>
  </si>
  <si>
    <t>OIQBTVNBS45755780</t>
  </si>
  <si>
    <t>ZUQAZHVGW25595106</t>
  </si>
  <si>
    <t>DEODWRAHB68002341</t>
  </si>
  <si>
    <t>####FEK</t>
  </si>
  <si>
    <t>VNAAKJRAM92942013</t>
  </si>
  <si>
    <t>LSJSGJHRF55271972</t>
  </si>
  <si>
    <t>OLZIFNIFF02332032</t>
  </si>
  <si>
    <t>BKFIWWJIA74447045</t>
  </si>
  <si>
    <t>MPQBYFDHV23558152</t>
  </si>
  <si>
    <t>QFANBUIKL09006097</t>
  </si>
  <si>
    <t>BJVEWGUQD94167922</t>
  </si>
  <si>
    <t>XACNXNRTW59559061</t>
  </si>
  <si>
    <t>LGDBJUQZI21397163</t>
  </si>
  <si>
    <t>TAZUQXZSY94804647</t>
  </si>
  <si>
    <t>XJPWOBVFH96960378</t>
  </si>
  <si>
    <t>SHEYZJNTF16660838</t>
  </si>
  <si>
    <t>VDRDLLALK11007484</t>
  </si>
  <si>
    <t>FVHMQRSBC46029082</t>
  </si>
  <si>
    <t>UXCFIXBXS38418029</t>
  </si>
  <si>
    <t>TFHXJFTOC10521436</t>
  </si>
  <si>
    <t>QESFZSMCE99689648</t>
  </si>
  <si>
    <t>FKIXYASJK90827304</t>
  </si>
  <si>
    <t>TRFQNMIDK88937982</t>
  </si>
  <si>
    <t>BBVHFLMLW90385287</t>
  </si>
  <si>
    <t>RDBAZMXGE15135675</t>
  </si>
  <si>
    <t>KMSMAERLC20920179</t>
  </si>
  <si>
    <t>UYNMVBMKB99495571</t>
  </si>
  <si>
    <t>OOVYYWHJN58822728</t>
  </si>
  <si>
    <t>UEFMKYJTC79784499</t>
  </si>
  <si>
    <t>PROSZOCFC20271365</t>
  </si>
  <si>
    <t>PNPFPCFEJ31747848</t>
  </si>
  <si>
    <t>KBPYFCIUU71087945</t>
  </si>
  <si>
    <t>BIPLPTBVQ32877924</t>
  </si>
  <si>
    <t>XIXHNBKKF55772397</t>
  </si>
  <si>
    <t>GQRDVOWJE49947184</t>
  </si>
  <si>
    <t>EJVKSMZEO97796969</t>
  </si>
  <si>
    <t>NPWCVDJDT87014080</t>
  </si>
  <si>
    <t>QZAYPWMTR21684394</t>
  </si>
  <si>
    <t>MCVFNANNE10898348</t>
  </si>
  <si>
    <t>QWYWVBMHB19214775</t>
  </si>
  <si>
    <t>TXORCCWRG46430777</t>
  </si>
  <si>
    <t>GEEGDXZIM15505608</t>
  </si>
  <si>
    <t>RLLRFQXBO02106773</t>
  </si>
  <si>
    <t>ILXSSKNFG88204056</t>
  </si>
  <si>
    <t>ILQLUPOAU99273022</t>
  </si>
  <si>
    <t>QAOITKSGM60642989</t>
  </si>
  <si>
    <t>OPBDFBUNI19145345</t>
  </si>
  <si>
    <t>ZUAHXRAQW60939739</t>
  </si>
  <si>
    <t>NKOEETXHM01646983</t>
  </si>
  <si>
    <t>RLIRHPERK04651800</t>
  </si>
  <si>
    <t>PMOWQUCBL60954545</t>
  </si>
  <si>
    <t>WVHUBLNRJ12237343</t>
  </si>
  <si>
    <t>BAJDHZMEL24876537</t>
  </si>
  <si>
    <t>GJGERXVET86009617</t>
  </si>
  <si>
    <t>YSOSUVOXE20203650</t>
  </si>
  <si>
    <t>KX18ZKE</t>
  </si>
  <si>
    <t>YPYIBTLSE07560933</t>
  </si>
  <si>
    <t>CRFMUTDPL47843497</t>
  </si>
  <si>
    <t>VSBSFBTBV00632351</t>
  </si>
  <si>
    <t>LOTIWLDGE22532455</t>
  </si>
  <si>
    <t>NYJPDCSUY17845567</t>
  </si>
  <si>
    <t>KVKLDKLSV15648767</t>
  </si>
  <si>
    <t>FNJOYAAUJ62168648</t>
  </si>
  <si>
    <t>HF10HXZ</t>
  </si>
  <si>
    <t>GAGCAHLVG34247363</t>
  </si>
  <si>
    <t>YYWNIJPGZ48702092</t>
  </si>
  <si>
    <t>TJGITTSRS44528620</t>
  </si>
  <si>
    <t>FHNRONVZO61369044</t>
  </si>
  <si>
    <t>XEEKFRDYH96671118</t>
  </si>
  <si>
    <t>JJXXNIZMN39880014</t>
  </si>
  <si>
    <t>UGVIGATVG75860713</t>
  </si>
  <si>
    <t>GLODEUDNS62104755</t>
  </si>
  <si>
    <t>NVYHISJXD57912652</t>
  </si>
  <si>
    <t>PPDNPCMYL14924936</t>
  </si>
  <si>
    <t>ERCWRWRLP96685973</t>
  </si>
  <si>
    <t>MHNDYYSDG25305828</t>
  </si>
  <si>
    <t>DX20XUV</t>
  </si>
  <si>
    <t>WATANCKZY66803245</t>
  </si>
  <si>
    <t>GNENOXGOT37591272</t>
  </si>
  <si>
    <t>BFNMFHETT50411376</t>
  </si>
  <si>
    <t>CIGLBVNKE86190905</t>
  </si>
  <si>
    <t>RJIIJZBSE55668170</t>
  </si>
  <si>
    <t>VDVJDIDOB26518120</t>
  </si>
  <si>
    <t>WIBESPFWS23697857</t>
  </si>
  <si>
    <t>MFXWWUCLP11168201</t>
  </si>
  <si>
    <t>LOZXQHXGI62200319</t>
  </si>
  <si>
    <t>RCJOUGSTI62720041</t>
  </si>
  <si>
    <t>OQSANCJRD60670282</t>
  </si>
  <si>
    <t>FAGXLZQUP23344044</t>
  </si>
  <si>
    <t>EFDQVQDFV75355049</t>
  </si>
  <si>
    <t>ERPFMJCMN04179899</t>
  </si>
  <si>
    <t>BYSBATKSI23322738</t>
  </si>
  <si>
    <t>PXKNOVCWM83353880</t>
  </si>
  <si>
    <t>JCBLGEHFW77390461</t>
  </si>
  <si>
    <t>PDOKACBJB41550967</t>
  </si>
  <si>
    <t>LPMPIOLQH01761997</t>
  </si>
  <si>
    <t>LOZEBVALS36725650</t>
  </si>
  <si>
    <t>EYOATUASX16866566</t>
  </si>
  <si>
    <t>ZXKONIPPJ90327927</t>
  </si>
  <si>
    <t>WWVIGNLZG25005467</t>
  </si>
  <si>
    <t>KHYVTUTKY83058614</t>
  </si>
  <si>
    <t>BAIWVEQKQ30005896</t>
  </si>
  <si>
    <t>CXAQLSREM70967514</t>
  </si>
  <si>
    <t>RTVPVDNJQ98990480</t>
  </si>
  <si>
    <t>FKAEPXAHD82879701</t>
  </si>
  <si>
    <t>NNMGMPRTA87649253</t>
  </si>
  <si>
    <t>QCRGONZGU56209504</t>
  </si>
  <si>
    <t>HFNVKUZSS79835437</t>
  </si>
  <si>
    <t>AZDMFSTZN54245880</t>
  </si>
  <si>
    <t>DUVWAZTDM03582398</t>
  </si>
  <si>
    <t>HCYIBPVFK82390464</t>
  </si>
  <si>
    <t>YWVEOWYVZ76890376</t>
  </si>
  <si>
    <t>D4JDY</t>
  </si>
  <si>
    <t>UWPYMKBSH83290036</t>
  </si>
  <si>
    <t>DN56XWL</t>
  </si>
  <si>
    <t>LSESPTJCC98192166</t>
  </si>
  <si>
    <t>RJ56YNE</t>
  </si>
  <si>
    <t>QCKRTRTKG44356303</t>
  </si>
  <si>
    <t>MEYBOFWMR13088095</t>
  </si>
  <si>
    <t>VKNJCKKGC91827556</t>
  </si>
  <si>
    <t>UBQRBVIZA38561340</t>
  </si>
  <si>
    <t>JQWWNLCNA41379944</t>
  </si>
  <si>
    <t>YA67YKC</t>
  </si>
  <si>
    <t>ZFZZJRBVB54424203</t>
  </si>
  <si>
    <t>AYHRZJDLY34371877</t>
  </si>
  <si>
    <t>RCMTKDLIS85125816</t>
  </si>
  <si>
    <t>MSTUZGRAK23165457</t>
  </si>
  <si>
    <t>WXQEDUJVC24981271</t>
  </si>
  <si>
    <t>RMTEOWVEY31527850</t>
  </si>
  <si>
    <t>TZNMVAFQQ97178048</t>
  </si>
  <si>
    <t>WJELQSCVS31557796</t>
  </si>
  <si>
    <t>NVFZNYCUP96189978</t>
  </si>
  <si>
    <t>SMKDWWAIJ73415390</t>
  </si>
  <si>
    <t>DN10DYY</t>
  </si>
  <si>
    <t>WWGWWQFRB52477003</t>
  </si>
  <si>
    <t>AOHUSUYXW21907977</t>
  </si>
  <si>
    <t>LHWDVBZDP41567698</t>
  </si>
  <si>
    <t>XDYNDPXDS78393389</t>
  </si>
  <si>
    <t>KCTTTJDQE13685872</t>
  </si>
  <si>
    <t>GCUAZRNFZ73186047</t>
  </si>
  <si>
    <t>SQJVRNDOO20405476</t>
  </si>
  <si>
    <t>PUQSCYGGA69764873</t>
  </si>
  <si>
    <t>AOYQAGLKI97434682</t>
  </si>
  <si>
    <t>BTTUZEEBC41579393</t>
  </si>
  <si>
    <t>LNWVYENTU90425683</t>
  </si>
  <si>
    <t>YXRVVMMPC24754098</t>
  </si>
  <si>
    <t>VXSGJIBNB93773859</t>
  </si>
  <si>
    <t>ABLBQYSMR85770941</t>
  </si>
  <si>
    <t>BBFOJDSJP11700555</t>
  </si>
  <si>
    <t>NOGMXGNWO92731743</t>
  </si>
  <si>
    <t>NGYIEDIKV53849052</t>
  </si>
  <si>
    <t>CUADZYZOL00868399</t>
  </si>
  <si>
    <t>FKVJQBNIA45240013</t>
  </si>
  <si>
    <t>LMPOFLEHX78328494</t>
  </si>
  <si>
    <t>AYUUXCEEU91807679</t>
  </si>
  <si>
    <t>VLJPWXZPM34932249</t>
  </si>
  <si>
    <t>KAFOPZMZX17420895</t>
  </si>
  <si>
    <t>PHELPHNKM12600579</t>
  </si>
  <si>
    <t>RSOHQDHYY47188298</t>
  </si>
  <si>
    <t>IFDPFYTGV52079183</t>
  </si>
  <si>
    <t>MZVXADEGW91579029</t>
  </si>
  <si>
    <t>QWMZGNABY76795121</t>
  </si>
  <si>
    <t>JMTCVHIWD86798582</t>
  </si>
  <si>
    <t>KU06ZGE</t>
  </si>
  <si>
    <t>CAFXPPEZP76871843</t>
  </si>
  <si>
    <t>YGOOQQBEM77769975</t>
  </si>
  <si>
    <t>YPXLMFRMP28622577</t>
  </si>
  <si>
    <t>CMEUXGLQC46223857</t>
  </si>
  <si>
    <t>IJUNFUKHL94102100</t>
  </si>
  <si>
    <t>JVMIFPVEM30564928</t>
  </si>
  <si>
    <t>UPFXPWOBF59946614</t>
  </si>
  <si>
    <t>NPDDIGNNJ22029373</t>
  </si>
  <si>
    <t>GTLARQVSU22434587</t>
  </si>
  <si>
    <t>ZFITQFECW36228940</t>
  </si>
  <si>
    <t>DKVQVBEIT39982807</t>
  </si>
  <si>
    <t>UBOTVVZRE88018126</t>
  </si>
  <si>
    <t>QTVSVYMPC16009958</t>
  </si>
  <si>
    <t>MKCMHWOWS99403867</t>
  </si>
  <si>
    <t>ZQZZJCFDD35539111</t>
  </si>
  <si>
    <t>CQLLKXRLK83692759</t>
  </si>
  <si>
    <t>BYZPUIKRS35919916</t>
  </si>
  <si>
    <t>SNMCFFTDM53366267</t>
  </si>
  <si>
    <t>GEHVPDTSV81857334</t>
  </si>
  <si>
    <t>VFPJCAAQP84263324</t>
  </si>
  <si>
    <t>YTBUBHGJC79438794</t>
  </si>
  <si>
    <t>MJWLNIWOJ23786271</t>
  </si>
  <si>
    <t>YXACPUJMQ82323276</t>
  </si>
  <si>
    <t>PCDYFARBH44869153</t>
  </si>
  <si>
    <t>CNVYSCEKV08769657</t>
  </si>
  <si>
    <t>UYFDTUHYH31671650</t>
  </si>
  <si>
    <t>ARYBLKNAT06178281</t>
  </si>
  <si>
    <t>ZWEYMBPAL48711602</t>
  </si>
  <si>
    <t>PGNLVWMRJ14744962</t>
  </si>
  <si>
    <t>TTMIXVGHQ92247903</t>
  </si>
  <si>
    <t>WHYLYNBDJ74912015</t>
  </si>
  <si>
    <t>WWDMBYYTV08937404</t>
  </si>
  <si>
    <t>PFSZIZJYC43348115</t>
  </si>
  <si>
    <t>WPCPWTCBF55158198</t>
  </si>
  <si>
    <t>DY70CMF</t>
  </si>
  <si>
    <t>BJ04HRE</t>
  </si>
  <si>
    <t>NNSZOMXLR57546419</t>
  </si>
  <si>
    <t>NTDCYMKJZ61958432</t>
  </si>
  <si>
    <t>NZHABNYGH38867616</t>
  </si>
  <si>
    <t>DJBTLGCOI74710494</t>
  </si>
  <si>
    <t>KAILEUBNT45363118</t>
  </si>
  <si>
    <t>HJQPJYGEO26563526</t>
  </si>
  <si>
    <t>UGUMFWQHF58112345</t>
  </si>
  <si>
    <t>OPYHVMUTT59765304</t>
  </si>
  <si>
    <t>RNHWZYCWU68584733</t>
  </si>
  <si>
    <t>PBLTCIGAJ01268559</t>
  </si>
  <si>
    <t>B19GDS</t>
  </si>
  <si>
    <t>BZVQOUSMZ65752942</t>
  </si>
  <si>
    <t>HNSHQHERW21706416</t>
  </si>
  <si>
    <t>OFPYVRKFH53588486</t>
  </si>
  <si>
    <t>MVNYYAOGW51967313</t>
  </si>
  <si>
    <t>FGHSBMZZH72830172</t>
  </si>
  <si>
    <t>JZNCFGLLU99270215</t>
  </si>
  <si>
    <t>OTOWQUHBT59380132</t>
  </si>
  <si>
    <t>SMOTINOOF73180939</t>
  </si>
  <si>
    <t>JYKMZDPUU64438227</t>
  </si>
  <si>
    <t>PHVGVRHVJ81950795</t>
  </si>
  <si>
    <t>HEJBILYNU75463673</t>
  </si>
  <si>
    <t>ITXRTLWQM66902543</t>
  </si>
  <si>
    <t>ATIWNXJOY73529753</t>
  </si>
  <si>
    <t>JJYCKKCIQ68505985</t>
  </si>
  <si>
    <t>YVJHOSZHM62749802</t>
  </si>
  <si>
    <t>ULSLCZZVU53081305</t>
  </si>
  <si>
    <t>CKAKLMVRE97200731</t>
  </si>
  <si>
    <t>SFCZNEXQZ29499356</t>
  </si>
  <si>
    <t>QQMHMRNMT00831332</t>
  </si>
  <si>
    <t>SZGKQRCTK03308419</t>
  </si>
  <si>
    <t>DTZJUUGUN33800335</t>
  </si>
  <si>
    <t>RAUXXPWOE96755147</t>
  </si>
  <si>
    <t>ZFRIPXMVQ92986389</t>
  </si>
  <si>
    <t>OQIJOSZSG78898893</t>
  </si>
  <si>
    <t>IINMXWOCR07410494</t>
  </si>
  <si>
    <t>OEBFBJRHY34339479</t>
  </si>
  <si>
    <t>XLAJQGIPQ73242754</t>
  </si>
  <si>
    <t>DS#####</t>
  </si>
  <si>
    <t>BUKEQOCHQ63874518</t>
  </si>
  <si>
    <t>CQYLTOUJN36481760</t>
  </si>
  <si>
    <t>KL68HGK</t>
  </si>
  <si>
    <t>HTSQEXYHI95238201</t>
  </si>
  <si>
    <t>YJTFRUWXS96973052</t>
  </si>
  <si>
    <t>KDCGSOUYN83122848</t>
  </si>
  <si>
    <t>TYOJXADVS78318018</t>
  </si>
  <si>
    <t>OQFXHMRHP70069090</t>
  </si>
  <si>
    <t>KGBUATPEW14333116</t>
  </si>
  <si>
    <t>MA09TVN</t>
  </si>
  <si>
    <t>UQKOAVOGP66462792</t>
  </si>
  <si>
    <t>NZAHQWPEA38073075</t>
  </si>
  <si>
    <t>MA11OMC</t>
  </si>
  <si>
    <t>TDVPFJPAO63440569</t>
  </si>
  <si>
    <t>YEMWYPGDD93573744</t>
  </si>
  <si>
    <t>FSZVJJGCY26021759</t>
  </si>
  <si>
    <t>VUHFWIBAL42749447</t>
  </si>
  <si>
    <t>DUNRQNCLH09816539</t>
  </si>
  <si>
    <t>WYMTYTDPE98052714</t>
  </si>
  <si>
    <t>PZBELNAQM21772595</t>
  </si>
  <si>
    <t>FDWYPLCLZ82113523</t>
  </si>
  <si>
    <t>WXLAVQWCA24981627</t>
  </si>
  <si>
    <t>EXWVXKORS86276527</t>
  </si>
  <si>
    <t>DS18VXK</t>
  </si>
  <si>
    <t>BW11ENE</t>
  </si>
  <si>
    <t>LIEXWARTX99900152</t>
  </si>
  <si>
    <t>VK61FBN</t>
  </si>
  <si>
    <t>DGMUSZATE33583613</t>
  </si>
  <si>
    <t>MZMYRLYGK73407459</t>
  </si>
  <si>
    <t>DYGIHAQLX54980906</t>
  </si>
  <si>
    <t>ZBFYUGLYM75934139</t>
  </si>
  <si>
    <t>ZFDIEGXIW12437760</t>
  </si>
  <si>
    <t>SISHOQNPX99776425</t>
  </si>
  <si>
    <t>WN08XLP</t>
  </si>
  <si>
    <t>BGBKCYEUB90532684</t>
  </si>
  <si>
    <t>SWAGOCEWX47943754</t>
  </si>
  <si>
    <t>WWSISOCQF80463248</t>
  </si>
  <si>
    <t>LLVIULULB37434338</t>
  </si>
  <si>
    <t>MEEKJPFSR33919313</t>
  </si>
  <si>
    <t>NSQQWSIZE60483116</t>
  </si>
  <si>
    <t>XNRHFJJOO03030554</t>
  </si>
  <si>
    <t>HWRNLGFCA60215763</t>
  </si>
  <si>
    <t>JDTJSWFCX15689190</t>
  </si>
  <si>
    <t>LXVOFWMWV35692650</t>
  </si>
  <si>
    <t>FOGLEFKWC13782312</t>
  </si>
  <si>
    <t>VNILPUEWS00736866</t>
  </si>
  <si>
    <t>UNHOFSVJP45537394</t>
  </si>
  <si>
    <t>DW68BXZ</t>
  </si>
  <si>
    <t>TNYLAWCAA54260181</t>
  </si>
  <si>
    <t>SPOINXEYN23748891</t>
  </si>
  <si>
    <t>######F</t>
  </si>
  <si>
    <t>HAINHPZUD54463333</t>
  </si>
  <si>
    <t>TAOQOOJSL38466418</t>
  </si>
  <si>
    <t>WYXXKLAUD88493368</t>
  </si>
  <si>
    <t>W66SDP</t>
  </si>
  <si>
    <t>BVMYVTZCQ47860022</t>
  </si>
  <si>
    <t>DVWHEJJRP54151004</t>
  </si>
  <si>
    <t>AMQMMVUHH49570719</t>
  </si>
  <si>
    <t>NZPIJMADS83779325</t>
  </si>
  <si>
    <t>UZHRRTTBK71366848</t>
  </si>
  <si>
    <t>SRTOEHFHN51086556</t>
  </si>
  <si>
    <t>RSJLARJLA96848069</t>
  </si>
  <si>
    <t>SDEMVNELO24941844</t>
  </si>
  <si>
    <t>XXZUMPRZT81601151</t>
  </si>
  <si>
    <t>EZLYOLFEN28267633</t>
  </si>
  <si>
    <t>CURGXNFCS57554070</t>
  </si>
  <si>
    <t>VVHXZADFY43987042</t>
  </si>
  <si>
    <t>AWUOMQNEM10393801</t>
  </si>
  <si>
    <t>FATDJCCCW67003077</t>
  </si>
  <si>
    <t>NUWLOIAGE45541557</t>
  </si>
  <si>
    <t>RGIMBAREV21694475</t>
  </si>
  <si>
    <t>CW54GZM</t>
  </si>
  <si>
    <t>PKOCXIJQT53971361</t>
  </si>
  <si>
    <t>RPRJPRRZN42697330</t>
  </si>
  <si>
    <t>SBTFKLHBW94317222</t>
  </si>
  <si>
    <t>ASFKIMOYU75712095</t>
  </si>
  <si>
    <t>IBQSWNSZX17163316</t>
  </si>
  <si>
    <t>SPXQSIUIR68044465</t>
  </si>
  <si>
    <t>VILIDXKHG85561671</t>
  </si>
  <si>
    <t>MASMHDNBU30809704</t>
  </si>
  <si>
    <t>XFNHAOWDF80381398</t>
  </si>
  <si>
    <t>SHTDYGFST14553520</t>
  </si>
  <si>
    <t>KUBUBMDBS86853990</t>
  </si>
  <si>
    <t>DCJXQDPSX52025169</t>
  </si>
  <si>
    <t>JNINXEPQC21191438</t>
  </si>
  <si>
    <t>TUSIAEDYF35311917</t>
  </si>
  <si>
    <t>PCPXODRQR19728611</t>
  </si>
  <si>
    <t>NIFTRJZLT85020391</t>
  </si>
  <si>
    <t>AMYBOSBKY31203693</t>
  </si>
  <si>
    <t>VGSOJRLIQ71446216</t>
  </si>
  <si>
    <t>QUUZHXVTU01450379</t>
  </si>
  <si>
    <t>AAVTYJJTQ87911044</t>
  </si>
  <si>
    <t>VNMHBYSBE89443817</t>
  </si>
  <si>
    <t>WTYUHINFY75398724</t>
  </si>
  <si>
    <t>GAFCBLETL84128120</t>
  </si>
  <si>
    <t>RSJRJSUOK14118807</t>
  </si>
  <si>
    <t>OYANSVFUV59210371</t>
  </si>
  <si>
    <t>XQLBYJINE28252312</t>
  </si>
  <si>
    <t>DZPAJZYRZ40699574</t>
  </si>
  <si>
    <t>IBZVHXHXP68436579</t>
  </si>
  <si>
    <t>YDYJSDDGF60258559</t>
  </si>
  <si>
    <t>MZDKJZGBG70131660</t>
  </si>
  <si>
    <t>FQSWFOKDX13547700</t>
  </si>
  <si>
    <t>OGPRIREUH70034431</t>
  </si>
  <si>
    <t>VEAPVZMRY13995307</t>
  </si>
  <si>
    <t>HFVBRRGHJ99359613</t>
  </si>
  <si>
    <t>ZMBXKADUY07608505</t>
  </si>
  <si>
    <t>LASEZOEBH07308297</t>
  </si>
  <si>
    <t>RFYRWZUYI46700744</t>
  </si>
  <si>
    <t>KLCDDYOXP74782223</t>
  </si>
  <si>
    <t>KGWNBVFMQ09090924</t>
  </si>
  <si>
    <t>JXOGHICIG29948225</t>
  </si>
  <si>
    <t>BGSFFAOEF89764396</t>
  </si>
  <si>
    <t>OSFQAPFYU29311292</t>
  </si>
  <si>
    <t>TRVVZNYUT56631308</t>
  </si>
  <si>
    <t>UPFRGSSWW45526810</t>
  </si>
  <si>
    <t>FYJLVZTQG22024918</t>
  </si>
  <si>
    <t>CHBUDQSCG61203771</t>
  </si>
  <si>
    <t>WNPFPMXOU17917475</t>
  </si>
  <si>
    <t>EKRFXCMDS25992419</t>
  </si>
  <si>
    <t>QVCNXEFMD17864083</t>
  </si>
  <si>
    <t>DYEUUKOYQ43541546</t>
  </si>
  <si>
    <t>VFWFJAPVI05614066</t>
  </si>
  <si>
    <t>QFMXSQLDL22521219</t>
  </si>
  <si>
    <t>GBXPPBXUT59874841</t>
  </si>
  <si>
    <t>IZJMVVUCO55624116</t>
  </si>
  <si>
    <t>PDHNLEZML37939950</t>
  </si>
  <si>
    <t>WSNAEEKQH10193886</t>
  </si>
  <si>
    <t>XHFDFMTIG93589928</t>
  </si>
  <si>
    <t>JABURDUJX32950261</t>
  </si>
  <si>
    <t>GGWATZFVG13310216</t>
  </si>
  <si>
    <t>QUJDUUPYY09064679</t>
  </si>
  <si>
    <t>TPEHOTFUV13985817</t>
  </si>
  <si>
    <t>WYRCCPHUO22989950</t>
  </si>
  <si>
    <t>BYPKQJRIQ18964533</t>
  </si>
  <si>
    <t>KPBXSBGHF76524050</t>
  </si>
  <si>
    <t>LPICWKBTH71483916</t>
  </si>
  <si>
    <t>CRAJSESXL26213330</t>
  </si>
  <si>
    <t>YITIUUTZW41052604</t>
  </si>
  <si>
    <t>LEADWMHSO02807082</t>
  </si>
  <si>
    <t>VFCMHGFSM54158496</t>
  </si>
  <si>
    <t>UXYRBTYLC13783738</t>
  </si>
  <si>
    <t>IQWBHVLBW94764616</t>
  </si>
  <si>
    <t>NWUWXKXVV24366695</t>
  </si>
  <si>
    <t>URJJCYNMS58312558</t>
  </si>
  <si>
    <t>T3KVT</t>
  </si>
  <si>
    <t>QOTAEHFSI98070561</t>
  </si>
  <si>
    <t>BSUZBDBAS73040835</t>
  </si>
  <si>
    <t>SJXJSGUOL34864630</t>
  </si>
  <si>
    <t>PF05UDK</t>
  </si>
  <si>
    <t>NSEFJIAFJ00734887</t>
  </si>
  <si>
    <t>OFAROHBXW78675609</t>
  </si>
  <si>
    <t>VAFQFMGGK36039552</t>
  </si>
  <si>
    <t>GXKSBRHOD95979691</t>
  </si>
  <si>
    <t>YFYBNLGDJ76373777</t>
  </si>
  <si>
    <t>NEHMIOPQE42018297</t>
  </si>
  <si>
    <t>NFGKQGQSM72354246</t>
  </si>
  <si>
    <t>TBLBGXFTE77283823</t>
  </si>
  <si>
    <t>MWHAJUAUO63836085</t>
  </si>
  <si>
    <t>EIWQFWSZM43072951</t>
  </si>
  <si>
    <t>GPNQRZDBR61165568</t>
  </si>
  <si>
    <t>QEUGIGYRL18712640</t>
  </si>
  <si>
    <t>JELNDINXP89972412</t>
  </si>
  <si>
    <t>PDXXPOCPM44938653</t>
  </si>
  <si>
    <t>RWIXSXIDH65141151</t>
  </si>
  <si>
    <t>ZIFBJDRLB29183159</t>
  </si>
  <si>
    <t>FTYAGTFBU05370870</t>
  </si>
  <si>
    <t>TMTIVDJBL49870461</t>
  </si>
  <si>
    <t>SQAUEJNOC03265148</t>
  </si>
  <si>
    <t>OLALRZWCJ80692916</t>
  </si>
  <si>
    <t>KCSJQTJZS08604245</t>
  </si>
  <si>
    <t>KM11WEK</t>
  </si>
  <si>
    <t>MSTREHPPW05205009</t>
  </si>
  <si>
    <t>GORCCKCAQ05163264</t>
  </si>
  <si>
    <t>XQBVNCYYN56646447</t>
  </si>
  <si>
    <t>JLVJDNNFN13178277</t>
  </si>
  <si>
    <t>WG61VUT</t>
  </si>
  <si>
    <t>GXMVXXQFP28238749</t>
  </si>
  <si>
    <t>SB52NYT</t>
  </si>
  <si>
    <t>QWCSFUYWR92393637</t>
  </si>
  <si>
    <t>OULFMQPNZ70099839</t>
  </si>
  <si>
    <t>SVMVMNOLT95948109</t>
  </si>
  <si>
    <t>ZSXNLAYRJ61736014</t>
  </si>
  <si>
    <t>FGXXGTEXF30645504</t>
  </si>
  <si>
    <t>ZSSHXJKCH19654631</t>
  </si>
  <si>
    <t>IDJHYURCU48340216</t>
  </si>
  <si>
    <t>WN65FCU</t>
  </si>
  <si>
    <t>WUSGQYVHT74603117</t>
  </si>
  <si>
    <t>TSMIOUDOZ94654045</t>
  </si>
  <si>
    <t>YGMEIXRRS94146275</t>
  </si>
  <si>
    <t>THLIZVMXH97980762</t>
  </si>
  <si>
    <t>UVHNPQFZH53218103</t>
  </si>
  <si>
    <t>UJNMTGAKC22760531</t>
  </si>
  <si>
    <t>CXUOABGIP68697213</t>
  </si>
  <si>
    <t>DO14YCT</t>
  </si>
  <si>
    <t>MV68NTJ</t>
  </si>
  <si>
    <t>NQKMGQTIU81333255</t>
  </si>
  <si>
    <t>ELQHTPXDX92686697</t>
  </si>
  <si>
    <t>ZCWGCMOSC26329906</t>
  </si>
  <si>
    <t>XPRNRVDMF14230096</t>
  </si>
  <si>
    <t>CF17DEP</t>
  </si>
  <si>
    <t>IIJEVLEDA87999928</t>
  </si>
  <si>
    <t>GUOOTEPRD72646883</t>
  </si>
  <si>
    <t>IKHUQQQXH20489502</t>
  </si>
  <si>
    <t>XFBAZXIGT07133486</t>
  </si>
  <si>
    <t>BOVRIPZZT39329351</t>
  </si>
  <si>
    <t>JGHQKEKNG63580650</t>
  </si>
  <si>
    <t>NHOBVOVTC45486055</t>
  </si>
  <si>
    <t>IWSGRRPRE38164028</t>
  </si>
  <si>
    <t>RZTIVJQTQ00751800</t>
  </si>
  <si>
    <t>FHSDSYIHT71533878</t>
  </si>
  <si>
    <t>BQTLIWLXL71930188</t>
  </si>
  <si>
    <t>CRJPEFZLU22362653</t>
  </si>
  <si>
    <t>SIGPFFRDS27339212</t>
  </si>
  <si>
    <t>GITGZZFQY59928921</t>
  </si>
  <si>
    <t>KV57EHD</t>
  </si>
  <si>
    <t>YWHEHYQBN96141847</t>
  </si>
  <si>
    <t>YD13VKF</t>
  </si>
  <si>
    <t>OGLMJPQLH60352354</t>
  </si>
  <si>
    <t>KKPQFHXLX77673282</t>
  </si>
  <si>
    <t>WIDSBQXTV02349765</t>
  </si>
  <si>
    <t>QMUKWPORR33517763</t>
  </si>
  <si>
    <t>PVTIOLZVU39997865</t>
  </si>
  <si>
    <t>BMFHYUYFM17675356</t>
  </si>
  <si>
    <t>RUVANJHFF57896064</t>
  </si>
  <si>
    <t>JB0LPJ</t>
  </si>
  <si>
    <t>BD16DYB</t>
  </si>
  <si>
    <t>CROQLQVVV71024479</t>
  </si>
  <si>
    <t>VGNBTPVPR29635249</t>
  </si>
  <si>
    <t>YXGQYCTVV99385766</t>
  </si>
  <si>
    <t>#R06#TD</t>
  </si>
  <si>
    <t>EDIXPIYKW06684875</t>
  </si>
  <si>
    <t>DV69NHO</t>
  </si>
  <si>
    <t>YR65FZY</t>
  </si>
  <si>
    <t>JDIZLFVNM04113168</t>
  </si>
  <si>
    <t>ZPLDEGFNY10215408</t>
  </si>
  <si>
    <t>PF19EGC</t>
  </si>
  <si>
    <t>UOOBPZMGG79194031</t>
  </si>
  <si>
    <t>WMIVFTBTN73132115</t>
  </si>
  <si>
    <t>OLLPUPLLT63344082</t>
  </si>
  <si>
    <t>ZJBDXCJDY67336228</t>
  </si>
  <si>
    <t>USEBOEBQO82853915</t>
  </si>
  <si>
    <t>BNOYGCOVV31036714</t>
  </si>
  <si>
    <t>EOSVUXLXL91177505</t>
  </si>
  <si>
    <t>DVMXRTJIL35489430</t>
  </si>
  <si>
    <t>PLTBFZDIQ56438686</t>
  </si>
  <si>
    <t>HJXTWSVJJ79856407</t>
  </si>
  <si>
    <t>GK61URD</t>
  </si>
  <si>
    <t>WYQUISCKQ91843840</t>
  </si>
  <si>
    <t>DK67UUG</t>
  </si>
  <si>
    <t>KM54UMS</t>
  </si>
  <si>
    <t>AF21##Z</t>
  </si>
  <si>
    <t>L2#JL</t>
  </si>
  <si>
    <t>CWAEADJES08645100</t>
  </si>
  <si>
    <t>CYEEAGWCV51966775</t>
  </si>
  <si>
    <t>LENNIEXCZ21558993</t>
  </si>
  <si>
    <t>W295RNB</t>
  </si>
  <si>
    <t>NQQCUHEKX27036639</t>
  </si>
  <si>
    <t>HRTOVASCB98102634</t>
  </si>
  <si>
    <t>#295RN#</t>
  </si>
  <si>
    <t>DU12BVK</t>
  </si>
  <si>
    <t>GGZQVUIBO57227190</t>
  </si>
  <si>
    <t>LIHGQOOUN91414481</t>
  </si>
  <si>
    <t>YDCIGEPDK12408383</t>
  </si>
  <si>
    <t>EWPYTANHM68704521</t>
  </si>
  <si>
    <t>20NYN</t>
  </si>
  <si>
    <t>DBCLMDMWC49718423</t>
  </si>
  <si>
    <t>NVANGTDLY02707808</t>
  </si>
  <si>
    <t>KP16RFN</t>
  </si>
  <si>
    <t>VE64TXM</t>
  </si>
  <si>
    <t>GLBFPXLBA11963158</t>
  </si>
  <si>
    <t>MBROXYWJS21889345</t>
  </si>
  <si>
    <t>YYGRCKZRY30036520</t>
  </si>
  <si>
    <t>LCHBNSRUA74718370</t>
  </si>
  <si>
    <t>O60##H</t>
  </si>
  <si>
    <t>HVEQGIKPW80883330</t>
  </si>
  <si>
    <t>GTVIDFSMK41297256</t>
  </si>
  <si>
    <t>JYPSSJVWF13300116</t>
  </si>
  <si>
    <t>ZEXMCIBTI26042635</t>
  </si>
  <si>
    <t>GCKYNZNTM62047908</t>
  </si>
  <si>
    <t>ZQGRCKOTS53151063</t>
  </si>
  <si>
    <t>BFWEGAKDF24812130</t>
  </si>
  <si>
    <t>FJHHVWXJU80827489</t>
  </si>
  <si>
    <t>IYKRXVOEW76390071</t>
  </si>
  <si>
    <t>WEWFYUYDI94434745</t>
  </si>
  <si>
    <t>EJUMKQHTQ09143591</t>
  </si>
  <si>
    <t>DRQQPTJAI64474281</t>
  </si>
  <si>
    <t>CSLKJBQUE10732018</t>
  </si>
  <si>
    <t>ZHQRVOTAJ38541959</t>
  </si>
  <si>
    <t>BDICPPHCG14236957</t>
  </si>
  <si>
    <t>GO10TTE</t>
  </si>
  <si>
    <t>PULCKFKQH94364619</t>
  </si>
  <si>
    <t>GYBBIMNMV56619253</t>
  </si>
  <si>
    <t>TQXOZPPTK83051374</t>
  </si>
  <si>
    <t>QEDQDRPOU07535975</t>
  </si>
  <si>
    <t>BHDDVMRRN54004373</t>
  </si>
  <si>
    <t>BOKUXTCWE04345851</t>
  </si>
  <si>
    <t>EG04BDD</t>
  </si>
  <si>
    <t>UHUBLPFNA66670603</t>
  </si>
  <si>
    <t>MXJAFYTLD42718478</t>
  </si>
  <si>
    <t>BYTXNYTXQ54393929</t>
  </si>
  <si>
    <t>TZOKCAXCO54811407</t>
  </si>
  <si>
    <t>YWDDPGLMD79589634</t>
  </si>
  <si>
    <t>BXMMRFVUL35740855</t>
  </si>
  <si>
    <t>JAWOETSYW93609132</t>
  </si>
  <si>
    <t>XFCLZMUVT17476995</t>
  </si>
  <si>
    <t>YY62CWN</t>
  </si>
  <si>
    <t>CKSRQLCBE91739790</t>
  </si>
  <si>
    <t>FDVBTTCAZ90920626</t>
  </si>
  <si>
    <t>ACPEATYKS25388253</t>
  </si>
  <si>
    <t>XYZLXITGE78629138</t>
  </si>
  <si>
    <t>LTPPUWXGM66341315</t>
  </si>
  <si>
    <t>SJBHAIWOL81906189</t>
  </si>
  <si>
    <t>FAVGAVRRD05270514</t>
  </si>
  <si>
    <t>ZHHVQKICZ63138730</t>
  </si>
  <si>
    <t>SQVUZHSAU10300341</t>
  </si>
  <si>
    <t>YH69RKE</t>
  </si>
  <si>
    <t>RVGLUMJIP55085111</t>
  </si>
  <si>
    <t>HVEUKPNCX93153680</t>
  </si>
  <si>
    <t>DN15HVA</t>
  </si>
  <si>
    <t>HYQXTZAXV30706977</t>
  </si>
  <si>
    <t>AUYKILFKV08499927</t>
  </si>
  <si>
    <t>MFQQVLNVQ73187789</t>
  </si>
  <si>
    <t>CYJEWQAPY39932946</t>
  </si>
  <si>
    <t>XWQFAQDCV05750664</t>
  </si>
  <si>
    <t>CX58XHB</t>
  </si>
  <si>
    <t>CX50X##</t>
  </si>
  <si>
    <t>PN20FND</t>
  </si>
  <si>
    <t>PK20###</t>
  </si>
  <si>
    <t>URXAGCSPL00003510</t>
  </si>
  <si>
    <t>####VCR</t>
  </si>
  <si>
    <t>W25MOR</t>
  </si>
  <si>
    <t>KS09KVM</t>
  </si>
  <si>
    <t>WTTPMUQUW32546817</t>
  </si>
  <si>
    <t>LQGISINLC77971368</t>
  </si>
  <si>
    <t>HM14ZHR</t>
  </si>
  <si>
    <t>KP06XMK</t>
  </si>
  <si>
    <t>KP06X#K</t>
  </si>
  <si>
    <t>NHZUGHDJU51652630</t>
  </si>
  <si>
    <t>VEDFYSINB56771986</t>
  </si>
  <si>
    <t>PYPFUJTAG13281959</t>
  </si>
  <si>
    <t>EGVLBBCOW34555207</t>
  </si>
  <si>
    <t>DIYGFTLKB69014940</t>
  </si>
  <si>
    <t>IRGGDZNQT60965561</t>
  </si>
  <si>
    <t>EQZYHKKWX83288650</t>
  </si>
  <si>
    <t>RFHNNBUVJ45367748</t>
  </si>
  <si>
    <t>LHVUEPHKD00851556</t>
  </si>
  <si>
    <t>JTUYAMXXE35345929</t>
  </si>
  <si>
    <t>XMEFERGHH44995167</t>
  </si>
  <si>
    <t>SEKZVWDQY60365214</t>
  </si>
  <si>
    <t>MP69RH#</t>
  </si>
  <si>
    <t>BK08FHM</t>
  </si>
  <si>
    <t>DYAARWNEB74078891</t>
  </si>
  <si>
    <t>DN08TVJ</t>
  </si>
  <si>
    <t>YWLYXGDHQ80542937</t>
  </si>
  <si>
    <t>LGPSOYXCU73698777</t>
  </si>
  <si>
    <t>PVHYJPGND25690744</t>
  </si>
  <si>
    <t>ZRJYYYHJR39950951</t>
  </si>
  <si>
    <t>HLCTOSGWP16703139</t>
  </si>
  <si>
    <t>YMUDPQTGP51860835</t>
  </si>
  <si>
    <t>J2FDN</t>
  </si>
  <si>
    <t>UFSEWCNPL96804457</t>
  </si>
  <si>
    <t>VX67ORS</t>
  </si>
  <si>
    <t>JECIQIMQH70343485</t>
  </si>
  <si>
    <t>CQUIAIROQ94438623</t>
  </si>
  <si>
    <t>XMHMMYUZQ01255262</t>
  </si>
  <si>
    <t>VK####Z</t>
  </si>
  <si>
    <t>GHDMGWLAM26610264</t>
  </si>
  <si>
    <t>SCQZPKOYA49097679</t>
  </si>
  <si>
    <t>SZEXKIEMH53036597</t>
  </si>
  <si>
    <t>VVKWZZEKU00927508</t>
  </si>
  <si>
    <t>TUBNAPZOC32510662</t>
  </si>
  <si>
    <t>######Z</t>
  </si>
  <si>
    <t>NPRTKYFJD77733396</t>
  </si>
  <si>
    <t>DU64OJD</t>
  </si>
  <si>
    <t>WIDPFCHGJ52953682</t>
  </si>
  <si>
    <t>DN65WGU</t>
  </si>
  <si>
    <t>DGKIAHPSB64554046</t>
  </si>
  <si>
    <t>OV60PBX</t>
  </si>
  <si>
    <t>RACBXGCNR93822301</t>
  </si>
  <si>
    <t>JYJOEVEZF05414443</t>
  </si>
  <si>
    <t>S10PHU</t>
  </si>
  <si>
    <t>YA16OL#</t>
  </si>
  <si>
    <t>NXTWNMMFR66464882</t>
  </si>
  <si>
    <t>NIBZYVFXH20266986</t>
  </si>
  <si>
    <t>LIZONKGIC27568216</t>
  </si>
  <si>
    <t>JHWNALWPD56701662</t>
  </si>
  <si>
    <t>ZCZVQNTCI82914503</t>
  </si>
  <si>
    <t>CRNQDHACU57783245</t>
  </si>
  <si>
    <t>RK09XGP</t>
  </si>
  <si>
    <t>DV58VXJ</t>
  </si>
  <si>
    <t>DU12MSV</t>
  </si>
  <si>
    <t>HREQIQRPP47869203</t>
  </si>
  <si>
    <t>CA59TNJ</t>
  </si>
  <si>
    <t>DY64DCC</t>
  </si>
  <si>
    <t>YN05UZO</t>
  </si>
  <si>
    <t>IONOXPHLO94343535</t>
  </si>
  <si>
    <t>BLPCHSMYC19141649</t>
  </si>
  <si>
    <t>KPJCOPGLO65185559</t>
  </si>
  <si>
    <t>IBYNDZVHE33773247</t>
  </si>
  <si>
    <t>M41SBV</t>
  </si>
  <si>
    <t>SCWNHWEBQ20514770</t>
  </si>
  <si>
    <t>PTYDBAAGZ59114005</t>
  </si>
  <si>
    <t>DY06PLJ</t>
  </si>
  <si>
    <t>VK54UUB</t>
  </si>
  <si>
    <t>V#19PYP</t>
  </si>
  <si>
    <t>INALKXLZR50750550</t>
  </si>
  <si>
    <t>VPQQSJQPV93198053</t>
  </si>
  <si>
    <t>FG48DUX</t>
  </si>
  <si>
    <t>XXTQYCKVR01858416</t>
  </si>
  <si>
    <t>BP16V#E</t>
  </si>
  <si>
    <t>PIUMA</t>
  </si>
  <si>
    <t>PVMFKFITX42754713</t>
  </si>
  <si>
    <t>WDNMTLOCS51622320</t>
  </si>
  <si>
    <t>LGTGAFEJR47957823</t>
  </si>
  <si>
    <t>PNXEYMIGF25592936</t>
  </si>
  <si>
    <t>PK58PM#</t>
  </si>
  <si>
    <t>DS08XSN</t>
  </si>
  <si>
    <t>##67N#V</t>
  </si>
  <si>
    <t>DA65ZFM</t>
  </si>
  <si>
    <t>DA66ZF#</t>
  </si>
  <si>
    <t>KW21FND</t>
  </si>
  <si>
    <t>VE69FAA</t>
  </si>
  <si>
    <t>UMPRPBGDM24978841</t>
  </si>
  <si>
    <t>IGFEJEJJK94069826</t>
  </si>
  <si>
    <t>HQRVVKVKQ74446191</t>
  </si>
  <si>
    <t>DGYDAXYMH53122077</t>
  </si>
  <si>
    <t>FGLMNTBBQ03728123</t>
  </si>
  <si>
    <t>YPQPHLAIB64957013</t>
  </si>
  <si>
    <t>WP08MVU</t>
  </si>
  <si>
    <t>OUQVKWWBA74349959</t>
  </si>
  <si>
    <t>HLJTBAGJG95712754</t>
  </si>
  <si>
    <t>JFJXMPNXL69096073</t>
  </si>
  <si>
    <t>FBOFOKMPW58289885</t>
  </si>
  <si>
    <t>TYFJFLECJ67103408</t>
  </si>
  <si>
    <t>HXOACVQEN78929329</t>
  </si>
  <si>
    <t>HVLDWXCSD55587957</t>
  </si>
  <si>
    <t>QXUADQEYN72466514</t>
  </si>
  <si>
    <t>SHMBRGVBK00098943</t>
  </si>
  <si>
    <t>RHJEORUEX87702034</t>
  </si>
  <si>
    <t>RFPNZFETE07952218</t>
  </si>
  <si>
    <t>RGTMVLSFE65501542</t>
  </si>
  <si>
    <t>MX68###</t>
  </si>
  <si>
    <t>FAHLNUFVD77834378</t>
  </si>
  <si>
    <t>NSLMZDEOD00233461</t>
  </si>
  <si>
    <t>WMUXMQGQY11253107</t>
  </si>
  <si>
    <t>EB05VBE</t>
  </si>
  <si>
    <t>DU65RVK</t>
  </si>
  <si>
    <t>DS70ADU</t>
  </si>
  <si>
    <t>HSFCRVEHP49755122</t>
  </si>
  <si>
    <t>LE55DRD</t>
  </si>
  <si>
    <t>LE55###</t>
  </si>
  <si>
    <t>JNOOVHNVY17085653</t>
  </si>
  <si>
    <t>OWBLSKWNO87413364</t>
  </si>
  <si>
    <t>IHXOPXHDH15703606</t>
  </si>
  <si>
    <t>GXKCOPPRG91776473</t>
  </si>
  <si>
    <t>CK21DZC</t>
  </si>
  <si>
    <t>CX#####</t>
  </si>
  <si>
    <t>LA62##Z</t>
  </si>
  <si>
    <t>KWELEHRPZ17853548</t>
  </si>
  <si>
    <t>AK53###</t>
  </si>
  <si>
    <t>SKOCGQKXJ94307526</t>
  </si>
  <si>
    <t>SV15HHE</t>
  </si>
  <si>
    <t>NZFQSSUQI90201716</t>
  </si>
  <si>
    <t>QWIDFFLVA77835028</t>
  </si>
  <si>
    <t>KWBQTCLMQ26340335</t>
  </si>
  <si>
    <t>KCQRHEFPV98872758</t>
  </si>
  <si>
    <t>JCYDJSBQI18542530</t>
  </si>
  <si>
    <t>IVAXVDEFU12335887</t>
  </si>
  <si>
    <t>SOSZCCXCC27223248</t>
  </si>
  <si>
    <t>LG61CAA</t>
  </si>
  <si>
    <t>FIWIUPLBT33807707</t>
  </si>
  <si>
    <t>MYHNCHPLA90011718</t>
  </si>
  <si>
    <t>FBCUZZHAR30419554</t>
  </si>
  <si>
    <t>DX67V##</t>
  </si>
  <si>
    <t>AXXVXCJOH72950489</t>
  </si>
  <si>
    <t>LIFGKLMNU59331684</t>
  </si>
  <si>
    <t>BH68FGX</t>
  </si>
  <si>
    <t>BX53OCK</t>
  </si>
  <si>
    <t>VJLMOBUIU19159359</t>
  </si>
  <si>
    <t>GTXBKOJSO55468444</t>
  </si>
  <si>
    <t>SK65XTV</t>
  </si>
  <si>
    <t>OV21CKN</t>
  </si>
  <si>
    <t>YP15MDK</t>
  </si>
  <si>
    <t>BDCODMKGW04995708</t>
  </si>
  <si>
    <t>JCBAZFRLL56298699</t>
  </si>
  <si>
    <t>IMWUIMOXJ85441678</t>
  </si>
  <si>
    <t>SKRZEHGYN30781780</t>
  </si>
  <si>
    <t>DY67YGA</t>
  </si>
  <si>
    <t>RFHYGZVEN45100042</t>
  </si>
  <si>
    <t>KQVNMYOJD98017546</t>
  </si>
  <si>
    <t>UZNHAZOEY21247451</t>
  </si>
  <si>
    <t>ARTXMRSHZ79279816</t>
  </si>
  <si>
    <t>T9AHB</t>
  </si>
  <si>
    <t>WR0MTD</t>
  </si>
  <si>
    <t>HIDMTEFVS78464634</t>
  </si>
  <si>
    <t>ALRIVBARU88952335</t>
  </si>
  <si>
    <t>TFWZSHPSU93410753</t>
  </si>
  <si>
    <t>TTZIKSFEP92322360</t>
  </si>
  <si>
    <t>EU05YZR</t>
  </si>
  <si>
    <t>KM64BWS</t>
  </si>
  <si>
    <t>NRIWYHTQM02244595</t>
  </si>
  <si>
    <t>HMQJVCOOH33169477</t>
  </si>
  <si>
    <t>EQMTASAZF78680264</t>
  </si>
  <si>
    <t>TW19GGY</t>
  </si>
  <si>
    <t>CSNPJYWPM49315891</t>
  </si>
  <si>
    <t>AZUMZYDAB79770172</t>
  </si>
  <si>
    <t>DGEZIIZXH12028715</t>
  </si>
  <si>
    <t>MTXQAILIT73528321</t>
  </si>
  <si>
    <t>XFWECGTBP65887757</t>
  </si>
  <si>
    <t>JZQKTYAHF67695169</t>
  </si>
  <si>
    <t>MIPXCOQVY39000877</t>
  </si>
  <si>
    <t>DF17JOU</t>
  </si>
  <si>
    <t>ZZKCTBHNF07255956</t>
  </si>
  <si>
    <t>LBYTMDZMT18933615</t>
  </si>
  <si>
    <t>TWXVWUYPP64315483</t>
  </si>
  <si>
    <t>TIGRN</t>
  </si>
  <si>
    <t>DN12BBZ</t>
  </si>
  <si>
    <t>TFAEJXZHQ87842199</t>
  </si>
  <si>
    <t>ZZVZQSDAV90324793</t>
  </si>
  <si>
    <t>MM16WEP</t>
  </si>
  <si>
    <t>##20RYP</t>
  </si>
  <si>
    <t>RANAAVZAZ55905694</t>
  </si>
  <si>
    <t>D####HD</t>
  </si>
  <si>
    <t>SYGZWNCMU72609557</t>
  </si>
  <si>
    <t>ZEHAMQMKE64611960</t>
  </si>
  <si>
    <t>FQOAMBDNP33540409</t>
  </si>
  <si>
    <t>QHBQFLUQJ78695467</t>
  </si>
  <si>
    <t>BYVAVQWVO33937871</t>
  </si>
  <si>
    <t>BHVPBXGIL99798304</t>
  </si>
  <si>
    <t>UMESCGMVM78283054</t>
  </si>
  <si>
    <t>AGPNPVVJP99023832</t>
  </si>
  <si>
    <t>CVMXHTFGK46060567</t>
  </si>
  <si>
    <t>HWVFPOSQB58685919</t>
  </si>
  <si>
    <t>KRDNHZAGH35363585</t>
  </si>
  <si>
    <t>FWHNCIZUN56051674</t>
  </si>
  <si>
    <t>KX182KE</t>
  </si>
  <si>
    <t>FQTKYBZRK59346935</t>
  </si>
  <si>
    <t>MV17WCP</t>
  </si>
  <si>
    <t>HHXVJUXPO54832032</t>
  </si>
  <si>
    <t>MFQCSCCAO88562675</t>
  </si>
  <si>
    <t>DN52CZG</t>
  </si>
  <si>
    <t>BBOJXQOJL99146000</t>
  </si>
  <si>
    <t>PK03FXN</t>
  </si>
  <si>
    <t>CYGGDAWWC77162819</t>
  </si>
  <si>
    <t>AAJJMOEKF22560634</t>
  </si>
  <si>
    <t>BWXNZERLP74547247</t>
  </si>
  <si>
    <t>MU16OZR</t>
  </si>
  <si>
    <t>CFPATPEGL77495571</t>
  </si>
  <si>
    <t>KQNKUXHJB86231273</t>
  </si>
  <si>
    <t>AVWKYQZLV33451445</t>
  </si>
  <si>
    <t>YKKYWLUJW48806118</t>
  </si>
  <si>
    <t>AQAHSBHPU83138945</t>
  </si>
  <si>
    <t>MQJJZOHTC61408121</t>
  </si>
  <si>
    <t>WSFYRGEVM59420444</t>
  </si>
  <si>
    <t>ZRYCUCIBK32588100</t>
  </si>
  <si>
    <t>XQDOSFISD33568544</t>
  </si>
  <si>
    <t>PPLVOBYQK38568209</t>
  </si>
  <si>
    <t>LGOISXJPZ41571436</t>
  </si>
  <si>
    <t>RECDIGFEO09223753</t>
  </si>
  <si>
    <t>YLEAHAEXD76101892</t>
  </si>
  <si>
    <t>ZEGNXYYFK52467549</t>
  </si>
  <si>
    <t>EAQHYVQFQ03123751</t>
  </si>
  <si>
    <t>BJTGTAHFM61302815</t>
  </si>
  <si>
    <t>LQREONTUQ00137750</t>
  </si>
  <si>
    <t>WA71JSX</t>
  </si>
  <si>
    <t>XEASDORGF10474499</t>
  </si>
  <si>
    <t>UCMFEBICQ13992467</t>
  </si>
  <si>
    <t>GF67HLR</t>
  </si>
  <si>
    <t>CAVPQGSBC07288588</t>
  </si>
  <si>
    <t>DHJAOAJSB84000000</t>
  </si>
  <si>
    <t>K9HCL</t>
  </si>
  <si>
    <t>MV18NJM</t>
  </si>
  <si>
    <t>###2872</t>
  </si>
  <si>
    <t>MW16WEP</t>
  </si>
  <si>
    <t>JIRSKCPWK81203746</t>
  </si>
  <si>
    <t>MD15DKA</t>
  </si>
  <si>
    <t>LY55AJY</t>
  </si>
  <si>
    <t>NKCIGRDVZ20716574</t>
  </si>
  <si>
    <t>PF69WVC</t>
  </si>
  <si>
    <t>PF69##C</t>
  </si>
  <si>
    <t>ZBTCMNAIP68069116</t>
  </si>
  <si>
    <t>MSAUBPRPK97122609</t>
  </si>
  <si>
    <t>TSUFHVXUU95097589</t>
  </si>
  <si>
    <t>##68OGC</t>
  </si>
  <si>
    <t>101MN899</t>
  </si>
  <si>
    <t>URARPWUWY14776416</t>
  </si>
  <si>
    <t>S2BRKA</t>
  </si>
  <si>
    <t>IGJFZLHTZ75992640</t>
  </si>
  <si>
    <t>UEDQLUMQB29701745</t>
  </si>
  <si>
    <t>TNOLWTJIM81461810</t>
  </si>
  <si>
    <t>USXYHUYTL66495944</t>
  </si>
  <si>
    <t>NA62KTF</t>
  </si>
  <si>
    <t>DK17RVZ</t>
  </si>
  <si>
    <t>MF54MWG</t>
  </si>
  <si>
    <t>SBLOP</t>
  </si>
  <si>
    <t>#R70PZJ</t>
  </si>
  <si>
    <t>BT66CMX</t>
  </si>
  <si>
    <t>1LHY085</t>
  </si>
  <si>
    <t>FPWAQCPMR07360238</t>
  </si>
  <si>
    <t>KEJKRPWIM21530064</t>
  </si>
  <si>
    <t>QTCULGYDC69064894</t>
  </si>
  <si>
    <t>KLWEMUDEY67640838</t>
  </si>
  <si>
    <t>TWZYEFHNI50128006</t>
  </si>
  <si>
    <t>FN68GVR</t>
  </si>
  <si>
    <t>YTYBAZEYV58348432</t>
  </si>
  <si>
    <t>RNAXEPFMU50437792</t>
  </si>
  <si>
    <t>YZSFHVJIL07949106</t>
  </si>
  <si>
    <t>YHNOVYVHR83819604</t>
  </si>
  <si>
    <t>RHJDPVSXH60573922</t>
  </si>
  <si>
    <t>N66NCG</t>
  </si>
  <si>
    <t>MIDKBYPVS75986712</t>
  </si>
  <si>
    <t>#63BNF</t>
  </si>
  <si>
    <t>PYMJEIDKZ06030193</t>
  </si>
  <si>
    <t>PQAAUBAOY42862285</t>
  </si>
  <si>
    <t>OE08FGP</t>
  </si>
  <si>
    <t>FFGUBPZIX74602297</t>
  </si>
  <si>
    <t>BUUIFWLRY34937536</t>
  </si>
  <si>
    <t>HJTTRSDOA48251231</t>
  </si>
  <si>
    <t>XGXLENHXI15411682</t>
  </si>
  <si>
    <t>ZJGVNISSM83626427</t>
  </si>
  <si>
    <t>MHSGISUFI14486522</t>
  </si>
  <si>
    <t>ABSLIPXOU40981016</t>
  </si>
  <si>
    <t>XOEMLARCL45843152</t>
  </si>
  <si>
    <t>G##7CO#</t>
  </si>
  <si>
    <t>GG07COW</t>
  </si>
  <si>
    <t>JUYCBQHXK53195629</t>
  </si>
  <si>
    <t>JEAKAQIHJ75532063</t>
  </si>
  <si>
    <t>GWNTNMHGY80779279</t>
  </si>
  <si>
    <t>RVBUYNUGF96465982</t>
  </si>
  <si>
    <t>FSILNQZVK92438428</t>
  </si>
  <si>
    <t>MLTXFLJYA35241026</t>
  </si>
  <si>
    <t>BW17LWL</t>
  </si>
  <si>
    <t>VNPBXXQUK56440129</t>
  </si>
  <si>
    <t>NILYPFIXO74391786</t>
  </si>
  <si>
    <t>DXBPZABQB81386518</t>
  </si>
  <si>
    <t>JPJCNDRBB76076084</t>
  </si>
  <si>
    <t>CZBVPRIGR94501356</t>
  </si>
  <si>
    <t>ZEEQGCAVF50706924</t>
  </si>
  <si>
    <t>ONQNAQRCN44723803</t>
  </si>
  <si>
    <t>GUHRIDBZJ90662913</t>
  </si>
  <si>
    <t>DE16WKM</t>
  </si>
  <si>
    <t>KGIDEBNEE11789355</t>
  </si>
  <si>
    <t>KYJAZXNKI93030789</t>
  </si>
  <si>
    <t>NJJUSMJET24968862</t>
  </si>
  <si>
    <t>UOSTXDJJW82076645</t>
  </si>
  <si>
    <t>KUSLYGABG38428673</t>
  </si>
  <si>
    <t>AJELPQAVH14016877</t>
  </si>
  <si>
    <t>DKZJCCTCH46640856</t>
  </si>
  <si>
    <t>PAKGPYEXQ85209609</t>
  </si>
  <si>
    <t>YC58YWK</t>
  </si>
  <si>
    <t>EJJZQTEZW86650227</t>
  </si>
  <si>
    <t>SG12YJA</t>
  </si>
  <si>
    <t>HHVMRUSZN35092771</t>
  </si>
  <si>
    <t>WHYMGSTAN89556322</t>
  </si>
  <si>
    <t>NWRMCQGGC51579422</t>
  </si>
  <si>
    <t>FPQUGAVMW66477011</t>
  </si>
  <si>
    <t>FEOFGEOWJ58527024</t>
  </si>
  <si>
    <t>USHZHTTHD85001262</t>
  </si>
  <si>
    <t>FXHXWEXFM81581940</t>
  </si>
  <si>
    <t>ILYQQXUSH93004971</t>
  </si>
  <si>
    <t>ZRENLXVDX03821826</t>
  </si>
  <si>
    <t>NNDATYMVW69178999</t>
  </si>
  <si>
    <t>OBQFJKSZI73887088</t>
  </si>
  <si>
    <t>PES4BYZ</t>
  </si>
  <si>
    <t>WCQUEUOUW01124506</t>
  </si>
  <si>
    <t>RIOOOSG</t>
  </si>
  <si>
    <t>FKTGMNZGH18796691</t>
  </si>
  <si>
    <t>RMKNUPHZW01376717</t>
  </si>
  <si>
    <t>MEXNAWPXA52477416</t>
  </si>
  <si>
    <t>NGQUAIMGX88182137</t>
  </si>
  <si>
    <t>XNFYXIGVF27034601</t>
  </si>
  <si>
    <t>FANYRSLKB27463726</t>
  </si>
  <si>
    <t>EBWXJYKXT79516188</t>
  </si>
  <si>
    <t>VK12JMY</t>
  </si>
  <si>
    <t>DGCNOTFDG71488956</t>
  </si>
  <si>
    <t>YJBJHGCML63546422</t>
  </si>
  <si>
    <t>PEODNKZHX43080522</t>
  </si>
  <si>
    <t>SFUHNNIWR65022567</t>
  </si>
  <si>
    <t>DY55XSP</t>
  </si>
  <si>
    <t>MSEDGWJYD03427846</t>
  </si>
  <si>
    <t>####SSO</t>
  </si>
  <si>
    <t>ECDKUWSSL78251217</t>
  </si>
  <si>
    <t>KV16UPO</t>
  </si>
  <si>
    <t>DN15HPJ</t>
  </si>
  <si>
    <t>YJGICNQNG85168480</t>
  </si>
  <si>
    <t>YR62DDF</t>
  </si>
  <si>
    <t>FHJMXXDFS06867497</t>
  </si>
  <si>
    <t>QANRLLLEX34836399</t>
  </si>
  <si>
    <t>H656HLX</t>
  </si>
  <si>
    <t>ANYSTATYX52873833</t>
  </si>
  <si>
    <t>VOKLZAKBR70405600</t>
  </si>
  <si>
    <t>DWXJJVMYK47382248</t>
  </si>
  <si>
    <t>NTTGKREZG09094854</t>
  </si>
  <si>
    <t>LWZHFESHG56122127</t>
  </si>
  <si>
    <t>IAXWQNCIZ06505485</t>
  </si>
  <si>
    <t>YF#####</t>
  </si>
  <si>
    <t>VU13LL#</t>
  </si>
  <si>
    <t>MV67VND</t>
  </si>
  <si>
    <t>HW20UGL</t>
  </si>
  <si>
    <t>HTIZTXEQW66929905</t>
  </si>
  <si>
    <t>WMITLDIAJ64424972</t>
  </si>
  <si>
    <t>ZDZMTLKJX90824333</t>
  </si>
  <si>
    <t>PDIWVMNPB53504845</t>
  </si>
  <si>
    <t>EF59MJK</t>
  </si>
  <si>
    <t>XPONTPPVF10437015</t>
  </si>
  <si>
    <t>EPTCIRVSN78561992</t>
  </si>
  <si>
    <t>DGUZQJIYM46140570</t>
  </si>
  <si>
    <t>IGXGWUSVF17640503</t>
  </si>
  <si>
    <t>RFXVSSFAM02967633</t>
  </si>
  <si>
    <t>UIZUVLOVC63690894</t>
  </si>
  <si>
    <t>BL66WSX</t>
  </si>
  <si>
    <t>LWSJTKFPR07164966</t>
  </si>
  <si>
    <t>WLUDLYBQR26946393</t>
  </si>
  <si>
    <t>OJNGWVELX60780077</t>
  </si>
  <si>
    <t>VEPSNMEKW93189797</t>
  </si>
  <si>
    <t>PK##KAU</t>
  </si>
  <si>
    <t>KSPOBYNVU12104887</t>
  </si>
  <si>
    <t>VGJPEQIZF38458156</t>
  </si>
  <si>
    <t>DY#####</t>
  </si>
  <si>
    <t>34CCJ269</t>
  </si>
  <si>
    <t>FTGNIECXB93451402</t>
  </si>
  <si>
    <t>AKPMFJJJG66948996</t>
  </si>
  <si>
    <t>J19NND</t>
  </si>
  <si>
    <t>XKYJHCNQA90629373</t>
  </si>
  <si>
    <t>YX06OLA</t>
  </si>
  <si>
    <t>YQIWKGIAZ89131346</t>
  </si>
  <si>
    <t>P24AMC</t>
  </si>
  <si>
    <t>MEQXMIRCY05772656</t>
  </si>
  <si>
    <t>P2##AHC</t>
  </si>
  <si>
    <t>GVPDJYMLG82791241</t>
  </si>
  <si>
    <t>ZRELHPFVR25263717</t>
  </si>
  <si>
    <t>BURGFFYYB07045840</t>
  </si>
  <si>
    <t>VA17KYV</t>
  </si>
  <si>
    <t>TCVMNCJFM46442412</t>
  </si>
  <si>
    <t>FCZIVWULU70811887</t>
  </si>
  <si>
    <t>KBEJGNAXI55796766</t>
  </si>
  <si>
    <t>LF17WMJ</t>
  </si>
  <si>
    <t>UDRHHXPBF04532676</t>
  </si>
  <si>
    <t>TPGDSUJFP32317659</t>
  </si>
  <si>
    <t>QZPEAETIX27182108</t>
  </si>
  <si>
    <t>XXKROZGKB24236995</t>
  </si>
  <si>
    <t>NJRBJKWLO92515912</t>
  </si>
  <si>
    <t>NT59EUH</t>
  </si>
  <si>
    <t>KICXYJGQQ11982611</t>
  </si>
  <si>
    <t>SGLZYJA</t>
  </si>
  <si>
    <t>####YBL</t>
  </si>
  <si>
    <t>NOOIJMTJZ95457683</t>
  </si>
  <si>
    <t>RPTPOUJDN05305017</t>
  </si>
  <si>
    <t>ZPOZOZUWX66749980</t>
  </si>
  <si>
    <t>CX17VUE</t>
  </si>
  <si>
    <t>HOZSLHEST49869328</t>
  </si>
  <si>
    <t>CX17VUF</t>
  </si>
  <si>
    <t>EA64MDU</t>
  </si>
  <si>
    <t>DU17HDE</t>
  </si>
  <si>
    <t>####XNG</t>
  </si>
  <si>
    <t>CZOZFYLMK78195980</t>
  </si>
  <si>
    <t>QUFCAODQI47314841</t>
  </si>
  <si>
    <t>SSZPQYYGC41487659</t>
  </si>
  <si>
    <t>FSTGDMWTN73681469</t>
  </si>
  <si>
    <t>CKIQMBHBO13589537</t>
  </si>
  <si>
    <t>FNVZXTOHT53331181</t>
  </si>
  <si>
    <t>FABMDCSQQ38598527</t>
  </si>
  <si>
    <t>KFWYZIYLI16022063</t>
  </si>
  <si>
    <t>ISEPCCMRV76544560</t>
  </si>
  <si>
    <t>UUKHFQFCO82196904</t>
  </si>
  <si>
    <t>BK18UNP</t>
  </si>
  <si>
    <t>KIYIUWKSO41464954</t>
  </si>
  <si>
    <t>FSNYRPXIE92062454</t>
  </si>
  <si>
    <t>DV16LWG</t>
  </si>
  <si>
    <t>NVXKNTTPZ54928890</t>
  </si>
  <si>
    <t>RLLIFGZOD77126928</t>
  </si>
  <si>
    <t>AVCHEMEPQ43679744</t>
  </si>
  <si>
    <t>FJZMKZQVL76847008</t>
  </si>
  <si>
    <t>HPZGLDMKI77895666</t>
  </si>
  <si>
    <t>RWRCDXSWZ37823394</t>
  </si>
  <si>
    <t>AWEMNUIYI18856023</t>
  </si>
  <si>
    <t>OSBYXQOZP46860412</t>
  </si>
  <si>
    <t>XYOJRGMOS35159763</t>
  </si>
  <si>
    <t>KMFGEXVCD10454032</t>
  </si>
  <si>
    <t>MCJVJUHWJ77441445</t>
  </si>
  <si>
    <t>UFXMVVPTC33769418</t>
  </si>
  <si>
    <t>MJFORWFDM83186274</t>
  </si>
  <si>
    <t>R12MMC</t>
  </si>
  <si>
    <t>DY19VRC</t>
  </si>
  <si>
    <t>R#####C</t>
  </si>
  <si>
    <t>DP70LCV</t>
  </si>
  <si>
    <t>QOXZXSFBX60965175</t>
  </si>
  <si>
    <t>BN56GDE</t>
  </si>
  <si>
    <t>DN56GBE</t>
  </si>
  <si>
    <t>KCWSNEJGK84173782</t>
  </si>
  <si>
    <t>AVNVAKFIE29307266</t>
  </si>
  <si>
    <t>HCEMFJKLA52972462</t>
  </si>
  <si>
    <t>SCPRMAOUE08187972</t>
  </si>
  <si>
    <t>L5BGN</t>
  </si>
  <si>
    <t>AGQZOFZBL90248877</t>
  </si>
  <si>
    <t>VCVZCRFWT77078259</t>
  </si>
  <si>
    <t>DX15TWC</t>
  </si>
  <si>
    <t>WANSFPVKT70117128</t>
  </si>
  <si>
    <t>WXHUMWLWK47905905</t>
  </si>
  <si>
    <t>##63KJN</t>
  </si>
  <si>
    <t>FKTMXPVUK63751131</t>
  </si>
  <si>
    <t>XXUMJTAUO18648133</t>
  </si>
  <si>
    <t>TUATYLXTO09893267</t>
  </si>
  <si>
    <t>PMBIIYYRI58102851</t>
  </si>
  <si>
    <t>EMIXEQYVA75828320</t>
  </si>
  <si>
    <t>DARYOHTTU58650415</t>
  </si>
  <si>
    <t>FOEYMHEKK94654935</t>
  </si>
  <si>
    <t>DVLCXOHDT32069798</t>
  </si>
  <si>
    <t>VZARBRGRZ02756819</t>
  </si>
  <si>
    <t>ZTWSURYYQ01855006</t>
  </si>
  <si>
    <t>DT17XHD</t>
  </si>
  <si>
    <t>OEAGPYPJY23994921</t>
  </si>
  <si>
    <t>IBNFMHVZG66850035</t>
  </si>
  <si>
    <t>D68MB</t>
  </si>
  <si>
    <t>DLXAIAVGP83600588</t>
  </si>
  <si>
    <t>UBYPAFWSF80808900</t>
  </si>
  <si>
    <t>MGQCBKCND06059026</t>
  </si>
  <si>
    <t>ISGMDRFQA32104689</t>
  </si>
  <si>
    <t>ETHPHOIXM98631195</t>
  </si>
  <si>
    <t>MEMHDFTSJ08385589</t>
  </si>
  <si>
    <t>VX71XDH</t>
  </si>
  <si>
    <t>DU20DAJ</t>
  </si>
  <si>
    <t>HV59HNP</t>
  </si>
  <si>
    <t>TWRYABPWM22724057</t>
  </si>
  <si>
    <t>FWLCEKEFK34840799</t>
  </si>
  <si>
    <t>VMRPLLZMN18248681</t>
  </si>
  <si>
    <t>##15JHY</t>
  </si>
  <si>
    <t>YH63RXE</t>
  </si>
  <si>
    <t>IDNQBEXRD30587894</t>
  </si>
  <si>
    <t>WDJEYTIRS22331594</t>
  </si>
  <si>
    <t>SMNVPYUQX82990639</t>
  </si>
  <si>
    <t>KJUCOCNAB16551079</t>
  </si>
  <si>
    <t>UBBWKLKFV20387206</t>
  </si>
  <si>
    <t>AXETTLJOX56684538</t>
  </si>
  <si>
    <t>HMFBUXLFU86114874</t>
  </si>
  <si>
    <t>RIDRQGVNC96556310</t>
  </si>
  <si>
    <t>DC16XWC</t>
  </si>
  <si>
    <t>PMBWFVRHS05740322</t>
  </si>
  <si>
    <t>VONBYAWBP47486388</t>
  </si>
  <si>
    <t>URYJJUKMG05178145</t>
  </si>
  <si>
    <t>DU68FOJ</t>
  </si>
  <si>
    <t>SN11BWF</t>
  </si>
  <si>
    <t>RJ21WY#</t>
  </si>
  <si>
    <t>KU06LYN</t>
  </si>
  <si>
    <t>89NT</t>
  </si>
  <si>
    <t>ML60MHP</t>
  </si>
  <si>
    <t>RY21UDZ</t>
  </si>
  <si>
    <t>UWEMEGFMN64464939</t>
  </si>
  <si>
    <t>UGHUENZEP78429029</t>
  </si>
  <si>
    <t>FJXLOTWBJ46905291</t>
  </si>
  <si>
    <t>AN67FMU</t>
  </si>
  <si>
    <t>ADFDDLHVR98792378</t>
  </si>
  <si>
    <t>CKBUZCCYK56775040</t>
  </si>
  <si>
    <t>TCAZJPFTD64483880</t>
  </si>
  <si>
    <t>SQRXQHPOG47853900</t>
  </si>
  <si>
    <t>VDTTKUHFU98290212</t>
  </si>
  <si>
    <t>FE18UVL</t>
  </si>
  <si>
    <t>VTIYTQZEE33998741</t>
  </si>
  <si>
    <t>DK19LMF</t>
  </si>
  <si>
    <t>MZZPUPJZY40930472</t>
  </si>
  <si>
    <t>DY19KSK</t>
  </si>
  <si>
    <t>AWWOWIRKD75223040</t>
  </si>
  <si>
    <t>IFADMYGKR56969067</t>
  </si>
  <si>
    <t>JAVTPCWNM14208370</t>
  </si>
  <si>
    <t>FLAGWHSRV87757405</t>
  </si>
  <si>
    <t>YL07SCY</t>
  </si>
  <si>
    <t>MA11###</t>
  </si>
  <si>
    <t>AMVLQHBMF22419464</t>
  </si>
  <si>
    <t>PPEDWBJYB81399472</t>
  </si>
  <si>
    <t>LDBJJDNUN95004470</t>
  </si>
  <si>
    <t>DE17WGU</t>
  </si>
  <si>
    <t>YPBUETTBV25300549</t>
  </si>
  <si>
    <t>YSFHGVPLF87799436</t>
  </si>
  <si>
    <t>GRWKONVFW84980354</t>
  </si>
  <si>
    <t>YY60HPO</t>
  </si>
  <si>
    <t>FTZEQUIBR85822909</t>
  </si>
  <si>
    <t>CRUOBDQLU32065927</t>
  </si>
  <si>
    <t>FNYVCHNBR03504955</t>
  </si>
  <si>
    <t>VMPLDIREP88863967</t>
  </si>
  <si>
    <t>NCQEFRICZ53994126</t>
  </si>
  <si>
    <t>J50 NKB</t>
  </si>
  <si>
    <t>J1OLG</t>
  </si>
  <si>
    <t>LPXQULEFJ40128968</t>
  </si>
  <si>
    <t>KIRGBTEIJ31884460</t>
  </si>
  <si>
    <t>##18HXM</t>
  </si>
  <si>
    <t>MSQBKIMTO51176904</t>
  </si>
  <si>
    <t>EKAJALSZH44857317</t>
  </si>
  <si>
    <t>AE69VUT</t>
  </si>
  <si>
    <t>FA1##XL</t>
  </si>
  <si>
    <t>JHCDHWEGF89207902</t>
  </si>
  <si>
    <t>DT18F#H</t>
  </si>
  <si>
    <t>Y#15T#H</t>
  </si>
  <si>
    <t>LEIDSCZOL81687881</t>
  </si>
  <si>
    <t>VDGQDFAMA78473379</t>
  </si>
  <si>
    <t>RWDSLDAPK35726316</t>
  </si>
  <si>
    <t>JNWELQROL02778415</t>
  </si>
  <si>
    <t>YRVZTWRAX75298521</t>
  </si>
  <si>
    <t>XLIWTHPKJ07082716</t>
  </si>
  <si>
    <t>QEBRVLLZQ12351159</t>
  </si>
  <si>
    <t>OQJRACVYW94212775</t>
  </si>
  <si>
    <t>DYXDCLNCC48403801</t>
  </si>
  <si>
    <t>YAWQVQTLQ95896616</t>
  </si>
  <si>
    <t>UANEQDRSR42744903</t>
  </si>
  <si>
    <t>EAQMYZUAV96058845</t>
  </si>
  <si>
    <t>IVMUKAOOW65551143</t>
  </si>
  <si>
    <t>SYCPNKFJR81341042</t>
  </si>
  <si>
    <t>AFSRMGNBB52599114</t>
  </si>
  <si>
    <t>WTBIFTLNP39365276</t>
  </si>
  <si>
    <t>XFFQSXEJE41113630</t>
  </si>
  <si>
    <t>ADLPQMZFK61674528</t>
  </si>
  <si>
    <t>G50FAA</t>
  </si>
  <si>
    <t>FPNQIYIBA35961805</t>
  </si>
  <si>
    <t>MP16CAU</t>
  </si>
  <si>
    <t>CAMUKZBRS42060627</t>
  </si>
  <si>
    <t>PIMCKWYBY76739441</t>
  </si>
  <si>
    <t>BD18HXM</t>
  </si>
  <si>
    <t>RFKCHDRDI35769533</t>
  </si>
  <si>
    <t>CVDCGGDMQ19512461</t>
  </si>
  <si>
    <t>MESMHJGHL89509713</t>
  </si>
  <si>
    <t>YJ20PPZ</t>
  </si>
  <si>
    <t>RSHPRGNQJ58516211</t>
  </si>
  <si>
    <t>POTJTWBCU77591696</t>
  </si>
  <si>
    <t>ENFOAIGFP75632811</t>
  </si>
  <si>
    <t>ZMWXGCWLE94208846</t>
  </si>
  <si>
    <t>SNDBZPHOW11124500</t>
  </si>
  <si>
    <t>SEQZTNZFF26047577</t>
  </si>
  <si>
    <t>USGVJQXOL86864511</t>
  </si>
  <si>
    <t>KRUMYDCMO88815300</t>
  </si>
  <si>
    <t>NVRTLDFCJ22140293</t>
  </si>
  <si>
    <t>MDAXPJWJD23454216</t>
  </si>
  <si>
    <t>LEGPAEWEU71086841</t>
  </si>
  <si>
    <t>LUXLOWRQO64368738</t>
  </si>
  <si>
    <t>KKYWWIXGK18608453</t>
  </si>
  <si>
    <t>MVZKGSFUZ47398262</t>
  </si>
  <si>
    <t>EJOAMGWBM83308781</t>
  </si>
  <si>
    <t>HPXXWDPCI99220784</t>
  </si>
  <si>
    <t>UAVKVYDLJ79371747</t>
  </si>
  <si>
    <t>SZVTYTNSH65924308</t>
  </si>
  <si>
    <t>CV08TKJ</t>
  </si>
  <si>
    <t>HTJKBCUDZ46012572</t>
  </si>
  <si>
    <t>NJ69XYH</t>
  </si>
  <si>
    <t>KACPESHLY64164324</t>
  </si>
  <si>
    <t>SN64FSX</t>
  </si>
  <si>
    <t>CJHCUAFDR80843051</t>
  </si>
  <si>
    <t>WGBJAUDXS45630997</t>
  </si>
  <si>
    <t>MF10YNJ</t>
  </si>
  <si>
    <t>OZKRCBMPS13352551</t>
  </si>
  <si>
    <t>HMTIGRNMD53455802</t>
  </si>
  <si>
    <t>GXVYWGRFB14145086</t>
  </si>
  <si>
    <t>ESVIRBLGP33552750</t>
  </si>
  <si>
    <t>N66NCC</t>
  </si>
  <si>
    <t>BIRAEKUNC45350589</t>
  </si>
  <si>
    <t>QGIOZDBQJ57634005</t>
  </si>
  <si>
    <t>SICCCTOXC27511075</t>
  </si>
  <si>
    <t>BG69BVV</t>
  </si>
  <si>
    <t>MT64LXL</t>
  </si>
  <si>
    <t>HT64LXL</t>
  </si>
  <si>
    <t>TAOZXFTJE58821969</t>
  </si>
  <si>
    <t>LNDQBVWPF82557847</t>
  </si>
  <si>
    <t>DX18YRN</t>
  </si>
  <si>
    <t>WLJTJOIVL13183806</t>
  </si>
  <si>
    <t>FSACMLKRQ80112709</t>
  </si>
  <si>
    <t>OQZAZEIXG20725340</t>
  </si>
  <si>
    <t>RTEFYNCJC52226193</t>
  </si>
  <si>
    <t>IFLJZNMWF38446814</t>
  </si>
  <si>
    <t>SOSPDKDCM02128695</t>
  </si>
  <si>
    <t>YALHTIKWK34570131</t>
  </si>
  <si>
    <t>OBVFZYUSN21940369</t>
  </si>
  <si>
    <t>SAWHQQAEE75220156</t>
  </si>
  <si>
    <t>BN21CBU</t>
  </si>
  <si>
    <t>JXDVUMYFN55647122</t>
  </si>
  <si>
    <t>YMHEWDKCE86140458</t>
  </si>
  <si>
    <t>NM21UTN</t>
  </si>
  <si>
    <t>NM21UYN</t>
  </si>
  <si>
    <t>GYIBLFWRH60576793</t>
  </si>
  <si>
    <t>PUMWLWAGV09684978</t>
  </si>
  <si>
    <t>FPPAZPVMI66253480</t>
  </si>
  <si>
    <t>#Y59#FP</t>
  </si>
  <si>
    <t>OY59WFP</t>
  </si>
  <si>
    <t>HGHXCPSKP88315375</t>
  </si>
  <si>
    <t>EKUGLUFYJ35283388</t>
  </si>
  <si>
    <t>JMEPZNYOI81338048</t>
  </si>
  <si>
    <t>EHEGFDXBS85046469</t>
  </si>
  <si>
    <t>AAEGGCPQS09167668</t>
  </si>
  <si>
    <t>OXEARWJYH43368760</t>
  </si>
  <si>
    <t>KE21UKZ</t>
  </si>
  <si>
    <t>QGLYFZNAN79731833</t>
  </si>
  <si>
    <t>JSSTTIGYN11887220</t>
  </si>
  <si>
    <t>UZKQDHNQF98415713</t>
  </si>
  <si>
    <t>IZHSTFPST85508946</t>
  </si>
  <si>
    <t>QBEQRQJQU03278831</t>
  </si>
  <si>
    <t>QHGXDVIVN86648616</t>
  </si>
  <si>
    <t>BU71XHW</t>
  </si>
  <si>
    <t>VDNOJBGSU45621917</t>
  </si>
  <si>
    <t>FAZKXFKWD75633866</t>
  </si>
  <si>
    <t>KESVFAZEF67465848</t>
  </si>
  <si>
    <t>MUBJRYINH85674474</t>
  </si>
  <si>
    <t>BNSFDKXLR52717418</t>
  </si>
  <si>
    <t>OEVDEVFJF31497027</t>
  </si>
  <si>
    <t>####SCV</t>
  </si>
  <si>
    <t>NRESFFAVR00245924</t>
  </si>
  <si>
    <t>NHRSFXEBR55126751</t>
  </si>
  <si>
    <t>EIMIETESG44154984</t>
  </si>
  <si>
    <t>FSIPXGGON64485277</t>
  </si>
  <si>
    <t>BF 60 MNC</t>
  </si>
  <si>
    <t>GZWMVZZGV19876362</t>
  </si>
  <si>
    <t>BF60MWC</t>
  </si>
  <si>
    <t>SFEMGOQAO99174583</t>
  </si>
  <si>
    <t>SIUBSFQKG63246409</t>
  </si>
  <si>
    <t>GIHSUCWRX80547823</t>
  </si>
  <si>
    <t>TZRFJRLZZ61358297</t>
  </si>
  <si>
    <t>VKTINFKFV77610056</t>
  </si>
  <si>
    <t>FZINKAUCO93705008</t>
  </si>
  <si>
    <t>EPDKOCRUB99032094</t>
  </si>
  <si>
    <t>DU10NFM</t>
  </si>
  <si>
    <t>KITELMKNR44295252</t>
  </si>
  <si>
    <t>HV57HND</t>
  </si>
  <si>
    <t>XGYHYBXCM43976370</t>
  </si>
  <si>
    <t>AWFSQBIKU29703570</t>
  </si>
  <si>
    <t>FGGINUTYY40701171</t>
  </si>
  <si>
    <t>GGSPNPEPU61792408</t>
  </si>
  <si>
    <t>TYIMMYWAD74335491</t>
  </si>
  <si>
    <t>CQSHFBRML14948954</t>
  </si>
  <si>
    <t>UITTFTAUL82813242</t>
  </si>
  <si>
    <t>TZQQXQSXG73549532</t>
  </si>
  <si>
    <t>OUFPSLMXX80554107</t>
  </si>
  <si>
    <t>B2RAB</t>
  </si>
  <si>
    <t>DOOLYPOPP03498022</t>
  </si>
  <si>
    <t>MQTRWICUN55176553</t>
  </si>
  <si>
    <t>FZPFAEBWQ57183690</t>
  </si>
  <si>
    <t>GEPDUEJBQ11249560</t>
  </si>
  <si>
    <t>VHFEKLAUU80208853</t>
  </si>
  <si>
    <t>SAPCRFACG75902550</t>
  </si>
  <si>
    <t>SM06CTF</t>
  </si>
  <si>
    <t>VO06UOX</t>
  </si>
  <si>
    <t>OV10PHO</t>
  </si>
  <si>
    <t>RRZSLGYYA62270263</t>
  </si>
  <si>
    <t>RE14LDA</t>
  </si>
  <si>
    <t>RE14LOA</t>
  </si>
  <si>
    <t>MRAWTKDFY93948327</t>
  </si>
  <si>
    <t>ZICRRYEQL28756814</t>
  </si>
  <si>
    <t>YGCALQAPC05521950</t>
  </si>
  <si>
    <t>RWFBFWOAO91174679</t>
  </si>
  <si>
    <t>NLHJQTHFQ70669266</t>
  </si>
  <si>
    <t>HV10GDA</t>
  </si>
  <si>
    <t>AQWRBIKYI84412342</t>
  </si>
  <si>
    <t>UPRYXYZBD10063176</t>
  </si>
  <si>
    <t>EORNPWSGY33244010</t>
  </si>
  <si>
    <t>ZRRGUJTRB72196854</t>
  </si>
  <si>
    <t>EN52VHD</t>
  </si>
  <si>
    <t>EN52VHO</t>
  </si>
  <si>
    <t>RXTYCFCGV08731102</t>
  </si>
  <si>
    <t>DV19NWN</t>
  </si>
  <si>
    <t>CCIXQOTHK61797272</t>
  </si>
  <si>
    <t>UFFWCVLRM17456884</t>
  </si>
  <si>
    <t>SAFEVRWHR92896169</t>
  </si>
  <si>
    <t>TSSQDTWGL79159862</t>
  </si>
  <si>
    <t>QWMHEHTVU01721094</t>
  </si>
  <si>
    <t>KN11RXD</t>
  </si>
  <si>
    <t>ZWLCBTAON02685541</t>
  </si>
  <si>
    <t>XYVBRWHEE24665932</t>
  </si>
  <si>
    <t>ETCRNBQID87453077</t>
  </si>
  <si>
    <t>DS05USZ</t>
  </si>
  <si>
    <t>PGYUNIXFE70402535</t>
  </si>
  <si>
    <t>BP21###</t>
  </si>
  <si>
    <t>VCRJYPNFA11613732</t>
  </si>
  <si>
    <t>LM18KMK</t>
  </si>
  <si>
    <t>IYGADNHVR23252650</t>
  </si>
  <si>
    <t>QBMEAMJVS63951952</t>
  </si>
  <si>
    <t>AYTRXEDWV54534297</t>
  </si>
  <si>
    <t>FCNVVPVSR89596130</t>
  </si>
  <si>
    <t>TI47JCE</t>
  </si>
  <si>
    <t>DV18EUT</t>
  </si>
  <si>
    <t>DWNBAYBIO05824774</t>
  </si>
  <si>
    <t>MDXQVWHZO52514004</t>
  </si>
  <si>
    <t>UITYCCRCG87951827</t>
  </si>
  <si>
    <t>DY11MMJ</t>
  </si>
  <si>
    <t>BWEBKBQEW28920272</t>
  </si>
  <si>
    <t>JXMLFSQNV15046260</t>
  </si>
  <si>
    <t>ECRLZWWBG13000032</t>
  </si>
  <si>
    <t>FYKOWXRLC78284380</t>
  </si>
  <si>
    <t>KGJHZOGBS97334535</t>
  </si>
  <si>
    <t>ROO8KAU</t>
  </si>
  <si>
    <t>FN59YHC</t>
  </si>
  <si>
    <t>DZNDBKOPD04963386</t>
  </si>
  <si>
    <t>ATZCWSXCF21477133</t>
  </si>
  <si>
    <t>FYRIPYGIG76464604</t>
  </si>
  <si>
    <t>#####YZ</t>
  </si>
  <si>
    <t>NPPZZCKKJ62403659</t>
  </si>
  <si>
    <t>AKEWRCAIW97660821</t>
  </si>
  <si>
    <t>TUSGIPBMN85552591</t>
  </si>
  <si>
    <t>BT17TYO</t>
  </si>
  <si>
    <t>MS00TWP</t>
  </si>
  <si>
    <t>DH#####</t>
  </si>
  <si>
    <t>S900NEJ</t>
  </si>
  <si>
    <t>YF69XS#</t>
  </si>
  <si>
    <t>##26E#E</t>
  </si>
  <si>
    <t>DX58KSE</t>
  </si>
  <si>
    <t>HSQZCQRJZ45306639</t>
  </si>
  <si>
    <t>YBHJGVXXO24113634</t>
  </si>
  <si>
    <t>OAHZXPZJT93380110</t>
  </si>
  <si>
    <t>BLEQMZIPV54834598</t>
  </si>
  <si>
    <t>JYKZJDIRH37376522</t>
  </si>
  <si>
    <t>EYWAGHDHE46161776</t>
  </si>
  <si>
    <t>DVKXPVWKW58135784</t>
  </si>
  <si>
    <t>VCGMTVPDJ68212784</t>
  </si>
  <si>
    <t>SCPBMDFXB42773045</t>
  </si>
  <si>
    <t>BNMYEUMDH40874740</t>
  </si>
  <si>
    <t>OTIIYDKOS60741373</t>
  </si>
  <si>
    <t>TTYPVFLRI88524674</t>
  </si>
  <si>
    <t>FYNCUUWNZ83994041</t>
  </si>
  <si>
    <t>PPHEBIOYT85320171</t>
  </si>
  <si>
    <t>WKPIQKLEF70648463</t>
  </si>
  <si>
    <t>#C45###</t>
  </si>
  <si>
    <t>CBOFVXGOB73436545</t>
  </si>
  <si>
    <t>WUUQBZPOR58881845</t>
  </si>
  <si>
    <t>####CKE</t>
  </si>
  <si>
    <t>NWJDIBNOY34442980</t>
  </si>
  <si>
    <t>RBAAMIEDX79946584</t>
  </si>
  <si>
    <t>WXNJPLOCP98377637</t>
  </si>
  <si>
    <t>EMNDVVXTU86468516</t>
  </si>
  <si>
    <t>GYJCGBRPK33728381</t>
  </si>
  <si>
    <t>ZVJTGBZUV59863705</t>
  </si>
  <si>
    <t>UBTNSWCHZ13375650</t>
  </si>
  <si>
    <t>ASDMANEYP63021284</t>
  </si>
  <si>
    <t>NIBYZOOBJ33094790</t>
  </si>
  <si>
    <t>EKFKXGOHI21979422</t>
  </si>
  <si>
    <t>P#69###</t>
  </si>
  <si>
    <t>QTPEGRWBQ20121985</t>
  </si>
  <si>
    <t>BD17TUD</t>
  </si>
  <si>
    <t>HSQEUSZQB76312004</t>
  </si>
  <si>
    <t>YDIGFTR</t>
  </si>
  <si>
    <t>IXMIBOIRN46989709</t>
  </si>
  <si>
    <t>YD#####</t>
  </si>
  <si>
    <t>DM5311</t>
  </si>
  <si>
    <t>BXJCXMXUX87397321</t>
  </si>
  <si>
    <t>PKEIEJALP12368490</t>
  </si>
  <si>
    <t>BILZGVJDF59107179</t>
  </si>
  <si>
    <t>IPCCSIUNF06243388</t>
  </si>
  <si>
    <t>YIYKXUFLZ16459667</t>
  </si>
  <si>
    <t>BG#####</t>
  </si>
  <si>
    <t>WFUFHOIHG55887516</t>
  </si>
  <si>
    <t>AP18NJF</t>
  </si>
  <si>
    <t>VK65BEU</t>
  </si>
  <si>
    <t>EBMLWSRIL16417233</t>
  </si>
  <si>
    <t>MT14BGO</t>
  </si>
  <si>
    <t>RIHWNGBQU24683274</t>
  </si>
  <si>
    <t>####UKG</t>
  </si>
  <si>
    <t>SJKUDJLQB86793219</t>
  </si>
  <si>
    <t>CZOZZICNU31919538</t>
  </si>
  <si>
    <t>CC15RYF</t>
  </si>
  <si>
    <t>SN53###</t>
  </si>
  <si>
    <t>Y######</t>
  </si>
  <si>
    <t>VNFVODEWL78243617</t>
  </si>
  <si>
    <t>NK65OHO</t>
  </si>
  <si>
    <t>UNWNODAPX06942145</t>
  </si>
  <si>
    <t>FR14TXD</t>
  </si>
  <si>
    <t>VO15BZD</t>
  </si>
  <si>
    <t>EOMXGJUUS21781172</t>
  </si>
  <si>
    <t>NJ60WXV</t>
  </si>
  <si>
    <t>UFITJJYMC26449759</t>
  </si>
  <si>
    <t>VPGEVXNLM89708312</t>
  </si>
  <si>
    <t>EU09OGO</t>
  </si>
  <si>
    <t>HD07DFG</t>
  </si>
  <si>
    <t>FJ16LNY</t>
  </si>
  <si>
    <t>EGOGYBFVG45330374</t>
  </si>
  <si>
    <t>YSYZOQLES42114399</t>
  </si>
  <si>
    <t>BD74FSX</t>
  </si>
  <si>
    <t>PCLGIKRYP07873478</t>
  </si>
  <si>
    <t>##69##Z</t>
  </si>
  <si>
    <t>PLNGZGSXP71587677</t>
  </si>
  <si>
    <t>YDHTVREFH35597505</t>
  </si>
  <si>
    <t>RFVPWEAAP50579031</t>
  </si>
  <si>
    <t>MX04SAN</t>
  </si>
  <si>
    <t>XWRNWVGBM98421606</t>
  </si>
  <si>
    <t>UBCQWWUWN39987970</t>
  </si>
  <si>
    <t>CUGXJPVPE92925924</t>
  </si>
  <si>
    <t>TNTDAQOZB25567387</t>
  </si>
  <si>
    <t>FQQPFOVYK71932131</t>
  </si>
  <si>
    <t>ABPFTPIWP36429804</t>
  </si>
  <si>
    <t>VBZIETBSP86463386</t>
  </si>
  <si>
    <t>YZDAVACIL02031900</t>
  </si>
  <si>
    <t>IVKWTJMYE29897452</t>
  </si>
  <si>
    <t>OIXQUURQS76161234</t>
  </si>
  <si>
    <t>BD16ZZC</t>
  </si>
  <si>
    <t>BFG9ZKV</t>
  </si>
  <si>
    <t>PLWJOTWVB14510330</t>
  </si>
  <si>
    <t>EA14GXV</t>
  </si>
  <si>
    <t>XXHUHFAAF90725867</t>
  </si>
  <si>
    <t>HAODZCWNU29185395</t>
  </si>
  <si>
    <t>KOAIZVFOP26633014</t>
  </si>
  <si>
    <t>LESYWOYGE82526113</t>
  </si>
  <si>
    <t>ZPJMUMKRT82715360</t>
  </si>
  <si>
    <t>DJ60VFX</t>
  </si>
  <si>
    <t>####DWP</t>
  </si>
  <si>
    <t>SXOZUSPUP09577508</t>
  </si>
  <si>
    <t>GMGDLKQUK17518490</t>
  </si>
  <si>
    <t>KV64PZK</t>
  </si>
  <si>
    <t>CE20XPP</t>
  </si>
  <si>
    <t>N18NJR</t>
  </si>
  <si>
    <t>DE20XPP</t>
  </si>
  <si>
    <t>JKGHPGMAR90751299</t>
  </si>
  <si>
    <t>DY66RZK</t>
  </si>
  <si>
    <t>BK66JJZ</t>
  </si>
  <si>
    <t>CX65SUF</t>
  </si>
  <si>
    <t>DFKGGWOSK67277545</t>
  </si>
  <si>
    <t>HGSFIMQHC68361592</t>
  </si>
  <si>
    <t>NHOYDPKYI31236709</t>
  </si>
  <si>
    <t>J8GEN</t>
  </si>
  <si>
    <t>MM70ZZV</t>
  </si>
  <si>
    <t>JVUABMTKX13275716</t>
  </si>
  <si>
    <t>WFOUFIHNR10743945</t>
  </si>
  <si>
    <t>CV68EGF</t>
  </si>
  <si>
    <t>AN08ARX</t>
  </si>
  <si>
    <t>LAHCWJOEY33349263</t>
  </si>
  <si>
    <t>EOFEHTZPD93703639</t>
  </si>
  <si>
    <t>ILQTEEPXR27308755</t>
  </si>
  <si>
    <t>WYBMQUVQK55566368</t>
  </si>
  <si>
    <t>ZDKKTMEYZ10341780</t>
  </si>
  <si>
    <t>JXCNRTHMH47439471</t>
  </si>
  <si>
    <t>ZXJWOPMEL26122807</t>
  </si>
  <si>
    <t>NYHEXPYZB37609927</t>
  </si>
  <si>
    <t>VENCUIABI01327858</t>
  </si>
  <si>
    <t>QVZWBFRQF48154015</t>
  </si>
  <si>
    <t>NTBBVBMKS24140234</t>
  </si>
  <si>
    <t>VK64NVA</t>
  </si>
  <si>
    <t>MW11TWF</t>
  </si>
  <si>
    <t>VLCAETNKR77856737</t>
  </si>
  <si>
    <t>AZLQDZUUP59522915</t>
  </si>
  <si>
    <t>DOPDBBQYW31453422</t>
  </si>
  <si>
    <t>SIXGFFGLA84182274</t>
  </si>
  <si>
    <t>SXPKNWGVR61088961</t>
  </si>
  <si>
    <t>EARIDFIBN72501580</t>
  </si>
  <si>
    <t>DU20XWP</t>
  </si>
  <si>
    <t>YHMBHKYAR44843347</t>
  </si>
  <si>
    <t>EX16YLP</t>
  </si>
  <si>
    <t>LT64LFF</t>
  </si>
  <si>
    <t>DX67UAO</t>
  </si>
  <si>
    <t>VZ16SEG</t>
  </si>
  <si>
    <t>KYROBKKJD19462567</t>
  </si>
  <si>
    <t>LWXCRFDPU85810371</t>
  </si>
  <si>
    <t>RN55ENJ</t>
  </si>
  <si>
    <t>KB0ALK</t>
  </si>
  <si>
    <t>UIPQPVXAI62690575</t>
  </si>
  <si>
    <t>VO16KGP</t>
  </si>
  <si>
    <t>TZRYPGCVC47548656</t>
  </si>
  <si>
    <t>JZFLVKZKO39182097</t>
  </si>
  <si>
    <t>LVRLUWIYN96445705</t>
  </si>
  <si>
    <t>TKMQDYMLG34236814</t>
  </si>
  <si>
    <t>FVNXEFILU44500062</t>
  </si>
  <si>
    <t>GTDOXHNBS34570246</t>
  </si>
  <si>
    <t>JFDYTFYGS01485626</t>
  </si>
  <si>
    <t>KQCJSMNFI12994127</t>
  </si>
  <si>
    <t>FSVKVPYFF99342065</t>
  </si>
  <si>
    <t>RGHRDVJQV01153509</t>
  </si>
  <si>
    <t>SH57UWL</t>
  </si>
  <si>
    <t>EHAUTMZYC16861254</t>
  </si>
  <si>
    <t>AHTDVUAOV06859450</t>
  </si>
  <si>
    <t>GVJJSCSCE62851552</t>
  </si>
  <si>
    <t>VHNOTLSTB04586134</t>
  </si>
  <si>
    <t>TWSDXUFEU44936098</t>
  </si>
  <si>
    <t>QOOUNOHNY85841652</t>
  </si>
  <si>
    <t>RJ12LCW</t>
  </si>
  <si>
    <t>LA59J#X</t>
  </si>
  <si>
    <t>CAUSCISUD63637320</t>
  </si>
  <si>
    <t>MJ60WXN</t>
  </si>
  <si>
    <t>HBGYGVLBS93607058</t>
  </si>
  <si>
    <t>BP05TXF</t>
  </si>
  <si>
    <t>TCYVORADC90310849</t>
  </si>
  <si>
    <t>LEILSSYSH83243534</t>
  </si>
  <si>
    <t>ZGEEJVJZT49241658</t>
  </si>
  <si>
    <t>DM 5311</t>
  </si>
  <si>
    <t>BZCYRWNBU89960817</t>
  </si>
  <si>
    <t>AXQASRXLE73485568</t>
  </si>
  <si>
    <t>TN14ARN</t>
  </si>
  <si>
    <t>GLIQLWUMF13197121</t>
  </si>
  <si>
    <t>VWPGGJJSU21316336</t>
  </si>
  <si>
    <t>QWRHIWQSZ67666451</t>
  </si>
  <si>
    <t>REIMSMXJT98171490</t>
  </si>
  <si>
    <t>XJCKXCAOW10901591</t>
  </si>
  <si>
    <t>BPKOMMGVE25206601</t>
  </si>
  <si>
    <t>TPZZELZSC70478933</t>
  </si>
  <si>
    <t>MCAIBHHWU60137048</t>
  </si>
  <si>
    <t>TIXVPTJCX50041737</t>
  </si>
  <si>
    <t>DL65VMT</t>
  </si>
  <si>
    <t>NDPFHBEUV27938669</t>
  </si>
  <si>
    <t>MRKKMIDOF07510154</t>
  </si>
  <si>
    <t>CCFFOJKJY03862871</t>
  </si>
  <si>
    <t>ZZYZTWXOK63291628</t>
  </si>
  <si>
    <t>MHANRYJFP46316115</t>
  </si>
  <si>
    <t>BXEPTNGIQ44516011</t>
  </si>
  <si>
    <t>RVZYYEQWK10041970</t>
  </si>
  <si>
    <t>ZHXNGZKQG44553175</t>
  </si>
  <si>
    <t>PQJLBDEOB67652813</t>
  </si>
  <si>
    <t>AGNKTBDIE92860077</t>
  </si>
  <si>
    <t>JZLWGXEHO63462009</t>
  </si>
  <si>
    <t>UKIDCDLHR46750396</t>
  </si>
  <si>
    <t>CHGURQKIB44203116</t>
  </si>
  <si>
    <t>WGXITZUPM81211774</t>
  </si>
  <si>
    <t>ERFIJJXEU91379815</t>
  </si>
  <si>
    <t>UGQDYSCUG15053589</t>
  </si>
  <si>
    <t>IYMJVTBFM24990137</t>
  </si>
  <si>
    <t>HJNJBCFZS83563171</t>
  </si>
  <si>
    <t>WHGAEXBGR56113005</t>
  </si>
  <si>
    <t>SQEPPWIRA11433179</t>
  </si>
  <si>
    <t>ZHVDSTCPB43695108</t>
  </si>
  <si>
    <t>VVHAQFSOQ26768137</t>
  </si>
  <si>
    <t>KJCMAHLXY98476856</t>
  </si>
  <si>
    <t>GROUCSQPO28277140</t>
  </si>
  <si>
    <t>EYGFGLPZH53348447</t>
  </si>
  <si>
    <t>YPOABWXTB51143072</t>
  </si>
  <si>
    <t>PBSCNSGMF39546583</t>
  </si>
  <si>
    <t>HFQBCDPUN43961482</t>
  </si>
  <si>
    <t>MSTXOSCBV62274225</t>
  </si>
  <si>
    <t>YNBIKFETL35509989</t>
  </si>
  <si>
    <t>ELXWZHQAB14223734</t>
  </si>
  <si>
    <t>EN67XOB</t>
  </si>
  <si>
    <t>OYJIPZYSF02847352</t>
  </si>
  <si>
    <t>UZTPIJUQC31239914</t>
  </si>
  <si>
    <t>ZNXAHKKWC46423972</t>
  </si>
  <si>
    <t>YOPKBNJVR42283683</t>
  </si>
  <si>
    <t>ZXMYMYLOK95573597</t>
  </si>
  <si>
    <t>XNCUNPXZE35464614</t>
  </si>
  <si>
    <t>ZOHICFJSA82191914</t>
  </si>
  <si>
    <t>GUJIDQFBN16536405</t>
  </si>
  <si>
    <t>WIOFEYRRM26875514</t>
  </si>
  <si>
    <t>BP68WHN</t>
  </si>
  <si>
    <t>ZMLEBJEEG74920470</t>
  </si>
  <si>
    <t>BK68JJZ</t>
  </si>
  <si>
    <t>JLZXIWMLD61726708</t>
  </si>
  <si>
    <t>KTVXXYHAL97953704</t>
  </si>
  <si>
    <t>LC19UJT</t>
  </si>
  <si>
    <t>XQQIQYNZN19115715</t>
  </si>
  <si>
    <t>HYRUOATXA46621236</t>
  </si>
  <si>
    <t>JXSTKXOXV36766030</t>
  </si>
  <si>
    <t>BTXLMZYYP21956560</t>
  </si>
  <si>
    <t>KXGKDPQCT95628070</t>
  </si>
  <si>
    <t>J600HMB</t>
  </si>
  <si>
    <t>RCDFLZESQ66579149</t>
  </si>
  <si>
    <t>IAEJFRTMY80167984</t>
  </si>
  <si>
    <t>AA16DAD</t>
  </si>
  <si>
    <t>MFGDKKHMZ96623372</t>
  </si>
  <si>
    <t>VTNPXFIKY25474499</t>
  </si>
  <si>
    <t>UVKOBXKMD11623940</t>
  </si>
  <si>
    <t>RZDWOLIVS68028248</t>
  </si>
  <si>
    <t>BG11XWC</t>
  </si>
  <si>
    <t>XFUKIEVFJ80586391</t>
  </si>
  <si>
    <t>VX17CEA</t>
  </si>
  <si>
    <t>VGFWTWRVI10913381</t>
  </si>
  <si>
    <t>DV71FCO</t>
  </si>
  <si>
    <t>YOVQZOSHB02927136</t>
  </si>
  <si>
    <t>EDILICEPV55550190</t>
  </si>
  <si>
    <t>UVBVWRWNP62772682</t>
  </si>
  <si>
    <t>FQRMRLZGB82840076</t>
  </si>
  <si>
    <t>KPMNIPVMN00344174</t>
  </si>
  <si>
    <t>PLDIWXBLH39564224</t>
  </si>
  <si>
    <t>BD17FSX</t>
  </si>
  <si>
    <t>NP21FME</t>
  </si>
  <si>
    <t>RZGZLHHYH04167057</t>
  </si>
  <si>
    <t>KM61CDJ</t>
  </si>
  <si>
    <t>FTFAWFGIN59088617</t>
  </si>
  <si>
    <t>EUCNADRCD01359698</t>
  </si>
  <si>
    <t>RQIQPMTDY15571644</t>
  </si>
  <si>
    <t>HFTVZAFPL62211013</t>
  </si>
  <si>
    <t>YYTUZNZHK50567588</t>
  </si>
  <si>
    <t>JUECYGDBW35678909</t>
  </si>
  <si>
    <t>TESIHHSHH68428385</t>
  </si>
  <si>
    <t>VDWXVIWTS14823575</t>
  </si>
  <si>
    <t>P24MJL</t>
  </si>
  <si>
    <t>QSYDJHRVL74226562</t>
  </si>
  <si>
    <t>FZTXDLXYV44355176</t>
  </si>
  <si>
    <t>LJ66XAL</t>
  </si>
  <si>
    <t>ICBXZMGND89280131</t>
  </si>
  <si>
    <t>CFOEAYAWG50766056</t>
  </si>
  <si>
    <t>MDEUWAWUW91241256</t>
  </si>
  <si>
    <t>QESMUAXDG05222134</t>
  </si>
  <si>
    <t>TEDDVYPIX59736691</t>
  </si>
  <si>
    <t>ZTZQXKAQY14923594</t>
  </si>
  <si>
    <t>KM18HKG</t>
  </si>
  <si>
    <t>PVZXTBSTT61881837</t>
  </si>
  <si>
    <t>DX69KFV</t>
  </si>
  <si>
    <t>WK65FDP</t>
  </si>
  <si>
    <t>KESGNODAK35485853</t>
  </si>
  <si>
    <t>VBZZPTNUO65750481</t>
  </si>
  <si>
    <t>IKYTJZQTN02425538</t>
  </si>
  <si>
    <t>XIHATPVQS38068220</t>
  </si>
  <si>
    <t>DS21YLN</t>
  </si>
  <si>
    <t>PFDAHONXX83528463</t>
  </si>
  <si>
    <t>QLFABGRZT42636291</t>
  </si>
  <si>
    <t>OG68UMS</t>
  </si>
  <si>
    <t>GLBXIDWYG21880128</t>
  </si>
  <si>
    <t>MBCOKOUIT93630273</t>
  </si>
  <si>
    <t>EHWBAQRGN78308897</t>
  </si>
  <si>
    <t>XCELHAYAN35715185</t>
  </si>
  <si>
    <t>MCEHKSBRE94901334</t>
  </si>
  <si>
    <t>SIETJ</t>
  </si>
  <si>
    <t>PTPZNUHOV43627962</t>
  </si>
  <si>
    <t>EIPJKJWEY36401263</t>
  </si>
  <si>
    <t>MI1NDC</t>
  </si>
  <si>
    <t>KVIHNUDNK88684986</t>
  </si>
  <si>
    <t>QMIXYGABL78771154</t>
  </si>
  <si>
    <t>UIAQGYMNV14539133</t>
  </si>
  <si>
    <t>MRAWKNVHX03126274</t>
  </si>
  <si>
    <t>MU71RUJ</t>
  </si>
  <si>
    <t>QRRHHEWKD26789735</t>
  </si>
  <si>
    <t>GZFZNQQSE08283511</t>
  </si>
  <si>
    <t>OOMRKJKWZ54923277</t>
  </si>
  <si>
    <t>BNWSNPRPU03597503</t>
  </si>
  <si>
    <t>WSPMAXUYI34593704</t>
  </si>
  <si>
    <t>CDHZVBUAW23400172</t>
  </si>
  <si>
    <t>LP64NNK</t>
  </si>
  <si>
    <t>SA11VVY</t>
  </si>
  <si>
    <t>NUQCXWARO34363114</t>
  </si>
  <si>
    <t>OCHLFEMXP47591488</t>
  </si>
  <si>
    <t>WD17CTV</t>
  </si>
  <si>
    <t>PDGFBAXZU04105202</t>
  </si>
  <si>
    <t>RFPMTMUUW32316314</t>
  </si>
  <si>
    <t>NRBRUJNWW48724373</t>
  </si>
  <si>
    <t>IIIMOAWBA13229208</t>
  </si>
  <si>
    <t>FV69FVY</t>
  </si>
  <si>
    <t>DA11VDT</t>
  </si>
  <si>
    <t>VA19MXD</t>
  </si>
  <si>
    <t>RPCBGAXSB61379054</t>
  </si>
  <si>
    <t>PDPMLWNNB47578199</t>
  </si>
  <si>
    <t>LN02UVA</t>
  </si>
  <si>
    <t>PLPHNNRDU97570670</t>
  </si>
  <si>
    <t>KV51VMM</t>
  </si>
  <si>
    <t>DX67UAD</t>
  </si>
  <si>
    <t>#68FSP</t>
  </si>
  <si>
    <t>JFXHKCQFA41729043</t>
  </si>
  <si>
    <t>WKURHPLIF01998064</t>
  </si>
  <si>
    <t>CK69OLX</t>
  </si>
  <si>
    <t>QFOOWRALI17857909</t>
  </si>
  <si>
    <t>FAKAIQLSJ15497234</t>
  </si>
  <si>
    <t>IUMWLRWPS45748353</t>
  </si>
  <si>
    <t>DMLBIPOJN53547057</t>
  </si>
  <si>
    <t>RQISVIMPS30730238</t>
  </si>
  <si>
    <t>VN55MPO</t>
  </si>
  <si>
    <t>DZRLACCJK82548036</t>
  </si>
  <si>
    <t>PHHYAVVLZ68629807</t>
  </si>
  <si>
    <t>ZWOCMPDKO75901975</t>
  </si>
  <si>
    <t>YZ73LRE</t>
  </si>
  <si>
    <t>RCGZZQSUT12394835</t>
  </si>
  <si>
    <t>E012NSE</t>
  </si>
  <si>
    <t>YA643HW</t>
  </si>
  <si>
    <t>HABGPOTXK49436691</t>
  </si>
  <si>
    <t>GJPYNLDJH68093506</t>
  </si>
  <si>
    <t>NI5 TJA</t>
  </si>
  <si>
    <t>VFYAYBDEI96097585</t>
  </si>
  <si>
    <t>JWTCSUWYA65094066</t>
  </si>
  <si>
    <t>NA12SXJ</t>
  </si>
  <si>
    <t>XNWZBAHYN14498594</t>
  </si>
  <si>
    <t>NU50TZH</t>
  </si>
  <si>
    <t>WW63CMN</t>
  </si>
  <si>
    <t>ATRLREOWH95730659</t>
  </si>
  <si>
    <t>URVAMBOVW22512346</t>
  </si>
  <si>
    <t>KKMHUDNFK98979081</t>
  </si>
  <si>
    <t>WO17OHA</t>
  </si>
  <si>
    <t>WQZHKVHZM68479862</t>
  </si>
  <si>
    <t>MUHUORDZT91610720</t>
  </si>
  <si>
    <t>WU61UKG</t>
  </si>
  <si>
    <t>GGGHTDCZE10817332</t>
  </si>
  <si>
    <t>BMMZIQSCS03107087</t>
  </si>
  <si>
    <t>TZLCVZMCK85113205</t>
  </si>
  <si>
    <t>HV15DEK</t>
  </si>
  <si>
    <t>ZHRPHCRTC63254245</t>
  </si>
  <si>
    <t>CFEGMWUFP74929173</t>
  </si>
  <si>
    <t>BHJIMLDFH18384114</t>
  </si>
  <si>
    <t>YYINBGHXR17311308</t>
  </si>
  <si>
    <t>FLUIXKRIE03388268</t>
  </si>
  <si>
    <t>ZAQHVFWII68287924</t>
  </si>
  <si>
    <t>EVLXOFGQK31813358</t>
  </si>
  <si>
    <t>BDKTSCCEH99472325</t>
  </si>
  <si>
    <t>YUTIIOCUS85013570</t>
  </si>
  <si>
    <t>RHMCGNKPG16485171</t>
  </si>
  <si>
    <t>MSWSCPLIH84897863</t>
  </si>
  <si>
    <t>EDXEZTQYD80701123</t>
  </si>
  <si>
    <t>ZUNIDRDRV90110716</t>
  </si>
  <si>
    <t>ZFPIKGCCC91372644</t>
  </si>
  <si>
    <t>FDJJRSXZA20730547</t>
  </si>
  <si>
    <t>CA15OVF</t>
  </si>
  <si>
    <t>UUYJDJOWK03637780</t>
  </si>
  <si>
    <t>YYUMGFSXE98357407</t>
  </si>
  <si>
    <t>#####OB</t>
  </si>
  <si>
    <t>ZZKWYIKUD45891805</t>
  </si>
  <si>
    <t>KIAPWLHRX59928759</t>
  </si>
  <si>
    <t>ZVRYPBMLF24614027</t>
  </si>
  <si>
    <t>DN21WXW</t>
  </si>
  <si>
    <t>DV14CVZ</t>
  </si>
  <si>
    <t>ARQURJDXT65600648</t>
  </si>
  <si>
    <t>LBIODIGCS76906946</t>
  </si>
  <si>
    <t>A18JCE</t>
  </si>
  <si>
    <t>DV67WEP</t>
  </si>
  <si>
    <t>YQHQLHCYE08617131</t>
  </si>
  <si>
    <t>MRANHLKQW44171317</t>
  </si>
  <si>
    <t>W3NNF</t>
  </si>
  <si>
    <t>INPHZINUC57521452</t>
  </si>
  <si>
    <t>PJ15HRO</t>
  </si>
  <si>
    <t>QRUXHEAYH05924279</t>
  </si>
  <si>
    <t>ZJSKDWWTQ54447372</t>
  </si>
  <si>
    <t>TKOZCKJMS11955030</t>
  </si>
  <si>
    <t>MPESSBYTA90703083</t>
  </si>
  <si>
    <t>HHXSUJPYV54426384</t>
  </si>
  <si>
    <t>EVFHDKXTP58724073</t>
  </si>
  <si>
    <t>UORBFAGRI30950811</t>
  </si>
  <si>
    <t>J60MMR</t>
  </si>
  <si>
    <t>HN10YFZ</t>
  </si>
  <si>
    <t>W652XDL</t>
  </si>
  <si>
    <t>JDZRKSHJY69402765</t>
  </si>
  <si>
    <t>KJ56WOD</t>
  </si>
  <si>
    <t>SUZUKIDUB90200197</t>
  </si>
  <si>
    <t>LIPLXJFIF44752682</t>
  </si>
  <si>
    <t>TGTGOJWXI62191494</t>
  </si>
  <si>
    <t>MRSYKHOOM04320762</t>
  </si>
  <si>
    <t>OLXGWKOGN33165483</t>
  </si>
  <si>
    <t>SWKANJWOT82850410</t>
  </si>
  <si>
    <t>DHUWTFQSY49724889</t>
  </si>
  <si>
    <t>ONANOULYS14107064</t>
  </si>
  <si>
    <t>XYJSRLJNB71248963</t>
  </si>
  <si>
    <t>LHTNVIUQW08130727</t>
  </si>
  <si>
    <t>GRSDUNGCJ52899634</t>
  </si>
  <si>
    <t>RMIJREMEE88031741</t>
  </si>
  <si>
    <t>TOFBFMRCF09506000</t>
  </si>
  <si>
    <t>WEPRANIJK98877472</t>
  </si>
  <si>
    <t>LCDBSNXWV46310715</t>
  </si>
  <si>
    <t>JAGNBPAQF18585189</t>
  </si>
  <si>
    <t>HKEEXLPYV34601463</t>
  </si>
  <si>
    <t>DARNVSMHR70385513</t>
  </si>
  <si>
    <t>EN56AWD</t>
  </si>
  <si>
    <t>EN56AWO</t>
  </si>
  <si>
    <t>BMKTSRLXR93314025</t>
  </si>
  <si>
    <t>DV58ZMO</t>
  </si>
  <si>
    <t>POUVCKGTZ81801388</t>
  </si>
  <si>
    <t>ABSQYYRYG05898848</t>
  </si>
  <si>
    <t>CDEGGVITS74882254</t>
  </si>
  <si>
    <t>CLXBUEUWZ79684050</t>
  </si>
  <si>
    <t>RZAUFLPWY09958517</t>
  </si>
  <si>
    <t>IFMDYUUTM84743091</t>
  </si>
  <si>
    <t>QPWYIEACO43310988</t>
  </si>
  <si>
    <t>YN66YRF</t>
  </si>
  <si>
    <t>KU08KNA</t>
  </si>
  <si>
    <t>VCCGOCXGH96137768</t>
  </si>
  <si>
    <t>EX59VBG</t>
  </si>
  <si>
    <t>GRPPTXEFS07113293</t>
  </si>
  <si>
    <t>YOVPXMSLM42204898</t>
  </si>
  <si>
    <t>GLMNWDHWE75386056</t>
  </si>
  <si>
    <t>DU65GCV</t>
  </si>
  <si>
    <t>XPIJQUKGE21870000</t>
  </si>
  <si>
    <t>XU63RKE</t>
  </si>
  <si>
    <t>##63RKE</t>
  </si>
  <si>
    <t>VVQDBRUTD73410388</t>
  </si>
  <si>
    <t>GQSEDCAQB89072308</t>
  </si>
  <si>
    <t>TMSONXQXA50677077</t>
  </si>
  <si>
    <t>QFCQLXJVU91699400</t>
  </si>
  <si>
    <t>UDPAXYIPW76530423</t>
  </si>
  <si>
    <t>WEYQDGGBJ79788048</t>
  </si>
  <si>
    <t>CTTLIBDGK86134530</t>
  </si>
  <si>
    <t>BU14EJN</t>
  </si>
  <si>
    <t>MANBIEQSI14257663</t>
  </si>
  <si>
    <t>EONBZSPSF71998221</t>
  </si>
  <si>
    <t>EG04800</t>
  </si>
  <si>
    <t>FL08VUP</t>
  </si>
  <si>
    <t>CP17TEY</t>
  </si>
  <si>
    <t>SD06KYS</t>
  </si>
  <si>
    <t>SM04JGF</t>
  </si>
  <si>
    <t>TOSZHQWTF40317798</t>
  </si>
  <si>
    <t>YT67TNU</t>
  </si>
  <si>
    <t>SJJZIHBDM27589628</t>
  </si>
  <si>
    <t>VX15SXX</t>
  </si>
  <si>
    <t>KMXXSCIVS17933872</t>
  </si>
  <si>
    <t>YHLUFFYKJ08456861</t>
  </si>
  <si>
    <t>DY63DML</t>
  </si>
  <si>
    <t>GZDKWEUHP46009632</t>
  </si>
  <si>
    <t>DV63OML</t>
  </si>
  <si>
    <t>MGTUGEYNI21889033</t>
  </si>
  <si>
    <t>YSACIGWPN07596272</t>
  </si>
  <si>
    <t>DY16OKV</t>
  </si>
  <si>
    <t>PVACHQMOQ26141188</t>
  </si>
  <si>
    <t>BIBOVVKWI23215993</t>
  </si>
  <si>
    <t>YD07LWZ</t>
  </si>
  <si>
    <t>DY53NCE</t>
  </si>
  <si>
    <t>PXTYQSOFU75895588</t>
  </si>
  <si>
    <t>WEFSSDHRK06565389</t>
  </si>
  <si>
    <t>ILMMIDVQV71702696</t>
  </si>
  <si>
    <t>JZKAMRQYB09585909</t>
  </si>
  <si>
    <t>INGFFUSHH76465992</t>
  </si>
  <si>
    <t>GIJIOYPIC49562425</t>
  </si>
  <si>
    <t>DV71DYE</t>
  </si>
  <si>
    <t>PSCBZYYEV14387456</t>
  </si>
  <si>
    <t>BRWANMVXT19864131</t>
  </si>
  <si>
    <t>JIGBMAUAX95860230</t>
  </si>
  <si>
    <t>QYLCSKWSP55757983</t>
  </si>
  <si>
    <t>CEXOPDQIC43279251</t>
  </si>
  <si>
    <t>Y361OOA</t>
  </si>
  <si>
    <t>AD15TZJ</t>
  </si>
  <si>
    <t>LX15UVZ</t>
  </si>
  <si>
    <t>VBOTAJ</t>
  </si>
  <si>
    <t>V80TAJ</t>
  </si>
  <si>
    <t>HTSIUCLLC34109890</t>
  </si>
  <si>
    <t>KWKULRWCV83605513</t>
  </si>
  <si>
    <t>UHLUPJLOM84412926</t>
  </si>
  <si>
    <t>AVVQTUDZA96180036</t>
  </si>
  <si>
    <t>YBKVHJRWH57084510</t>
  </si>
  <si>
    <t>LABOVAECZ33344119</t>
  </si>
  <si>
    <t>UABWFHQFS33830281</t>
  </si>
  <si>
    <t>SVTBCGOBP38287781</t>
  </si>
  <si>
    <t>ZRMZEUUPI27276304</t>
  </si>
  <si>
    <t>MT15EYZ</t>
  </si>
  <si>
    <t>UPSEHWQMY38871973</t>
  </si>
  <si>
    <t>KQLNWZUTU18502502</t>
  </si>
  <si>
    <t>TIEABQRNO06091019</t>
  </si>
  <si>
    <t>XYFAWEOBI67243828</t>
  </si>
  <si>
    <t>SLBVWLLJF32730781</t>
  </si>
  <si>
    <t>GD65TCK</t>
  </si>
  <si>
    <t>UUJJAQENX17455536</t>
  </si>
  <si>
    <t>CN12ABF</t>
  </si>
  <si>
    <t>SZHLUPIFX75786502</t>
  </si>
  <si>
    <t>FP06XES</t>
  </si>
  <si>
    <t>JAPRTSVHY20663444</t>
  </si>
  <si>
    <t>DG66NPE</t>
  </si>
  <si>
    <t>NCPNOAARV92118461</t>
  </si>
  <si>
    <t>KSWSASXSK44693214</t>
  </si>
  <si>
    <t>DU04YTH</t>
  </si>
  <si>
    <t>UVKENXKVD00564768</t>
  </si>
  <si>
    <t>FQRBDSRMD78018260</t>
  </si>
  <si>
    <t>TKUZSUZGZ60410979</t>
  </si>
  <si>
    <t>ZASTNLMFE33220571</t>
  </si>
  <si>
    <t>FTQKFYYUX08589415</t>
  </si>
  <si>
    <t>CTMWYGMHI38024726</t>
  </si>
  <si>
    <t>ZYTSTYMUK42169634</t>
  </si>
  <si>
    <t>ULOJZBGTV93966948</t>
  </si>
  <si>
    <t>QXHRKGZUJ08933680</t>
  </si>
  <si>
    <t>PJ21YMM</t>
  </si>
  <si>
    <t>QBZNYYEBV19204977</t>
  </si>
  <si>
    <t>AVTZZJRON82920071</t>
  </si>
  <si>
    <t>GWNSKFUFM89811423</t>
  </si>
  <si>
    <t>SEATJJGLU32589248</t>
  </si>
  <si>
    <t>LR12KNU</t>
  </si>
  <si>
    <t>XKEWKUWUG68082386</t>
  </si>
  <si>
    <t>OAZPNFBPK23138914</t>
  </si>
  <si>
    <t>JUKPMSCTC19382335</t>
  </si>
  <si>
    <t>VN70W##</t>
  </si>
  <si>
    <t>PQCCSZDRX14130508</t>
  </si>
  <si>
    <t>QWBDALDNH10170867</t>
  </si>
  <si>
    <t>VU20OOA</t>
  </si>
  <si>
    <t>BJLVWRAER97743671</t>
  </si>
  <si>
    <t>KX67RVT</t>
  </si>
  <si>
    <t>DJNNFZVAB12181182</t>
  </si>
  <si>
    <t>RGIFTPBDB78291023</t>
  </si>
  <si>
    <t>TBENTXJHP35532653</t>
  </si>
  <si>
    <t>TPOWQFNVS71878872</t>
  </si>
  <si>
    <t>UDGFNHAWQ86127729</t>
  </si>
  <si>
    <t>QQSRUYASK23102784</t>
  </si>
  <si>
    <t>QVULKXAEO16916874</t>
  </si>
  <si>
    <t>LTDWOPMFR63417592</t>
  </si>
  <si>
    <t>TZQGQDBXW23350157</t>
  </si>
  <si>
    <t>GUEBWVTVH94381022</t>
  </si>
  <si>
    <t>LWLRHVZWX10442293</t>
  </si>
  <si>
    <t>QWKBDLHZH36478949</t>
  </si>
  <si>
    <t>HLLNYHMEZ66172448</t>
  </si>
  <si>
    <t>MF64XGG</t>
  </si>
  <si>
    <t>NU16HUYT</t>
  </si>
  <si>
    <t>AOKGCPLHV73177095</t>
  </si>
  <si>
    <t>CDBLJLCNA94144921</t>
  </si>
  <si>
    <t>FXPBRZMTK10287547</t>
  </si>
  <si>
    <t>CWUXUVEJK01261312</t>
  </si>
  <si>
    <t>CMLFASUPA38153787</t>
  </si>
  <si>
    <t>AE15WGF</t>
  </si>
  <si>
    <t>ZQLWKLMHQ33468880</t>
  </si>
  <si>
    <t>VN70WDD</t>
  </si>
  <si>
    <t>YK11LBJ</t>
  </si>
  <si>
    <t>RZZAOEZFD99032622</t>
  </si>
  <si>
    <t>MK13OEO</t>
  </si>
  <si>
    <t>YUYBIMZBJ51396598</t>
  </si>
  <si>
    <t>ZXDTBTDJL21488539</t>
  </si>
  <si>
    <t>PBFGKIDZM90816465</t>
  </si>
  <si>
    <t>DG62YZE</t>
  </si>
  <si>
    <t>WRXBCSFCL25347472</t>
  </si>
  <si>
    <t>VORBKWKBQ62236847</t>
  </si>
  <si>
    <t>VCNQWOCQG95382993</t>
  </si>
  <si>
    <t>HN14ZHN</t>
  </si>
  <si>
    <t>VDCBOZGIF91930875</t>
  </si>
  <si>
    <t>SFBAJJHWU64629174</t>
  </si>
  <si>
    <t>UMZGPZNOJ86830004</t>
  </si>
  <si>
    <t>GRUDCVWFF02223233</t>
  </si>
  <si>
    <t>HN60GXR</t>
  </si>
  <si>
    <t>FCWJZFIFU56010564</t>
  </si>
  <si>
    <t>FUTGLGCOP36237179</t>
  </si>
  <si>
    <t>YEYOWBIIG02878614</t>
  </si>
  <si>
    <t>TLOSGCKHE05624340</t>
  </si>
  <si>
    <t>WP63CWO</t>
  </si>
  <si>
    <t>KP18KKV</t>
  </si>
  <si>
    <t>YO17EVT</t>
  </si>
  <si>
    <t>FGYNKUMBW33041393</t>
  </si>
  <si>
    <t>VSKIFEEKU95805056</t>
  </si>
  <si>
    <t>DZRXGFMCM73477331</t>
  </si>
  <si>
    <t>KBDIJNJDB07816951</t>
  </si>
  <si>
    <t>VE56ZGJ</t>
  </si>
  <si>
    <t>KJ19GXV</t>
  </si>
  <si>
    <t>###9GXV</t>
  </si>
  <si>
    <t>KKDIQJZJK22918638</t>
  </si>
  <si>
    <t>YX07WZA</t>
  </si>
  <si>
    <t>WT63DHZ</t>
  </si>
  <si>
    <t>MJ13BOH</t>
  </si>
  <si>
    <t>DSZVZYSQV75963349</t>
  </si>
  <si>
    <t>HUVLYHMHU24524857</t>
  </si>
  <si>
    <t>GTKDHMHPY76588642</t>
  </si>
  <si>
    <t>AHXLXVFXG19613248</t>
  </si>
  <si>
    <t>CE09</t>
  </si>
  <si>
    <t>NUANIKBTG63483063</t>
  </si>
  <si>
    <t>IBLHVYZCO14164828</t>
  </si>
  <si>
    <t>FWYIRWRHT10069854</t>
  </si>
  <si>
    <t>SIEBEZPZL88896445</t>
  </si>
  <si>
    <t>HCZGFKWLT47236622</t>
  </si>
  <si>
    <t>CKUWJOSDM06100142</t>
  </si>
  <si>
    <t>YJPUIECHT07250691</t>
  </si>
  <si>
    <t>LX64PWU</t>
  </si>
  <si>
    <t>GUKPHOFBL76291723</t>
  </si>
  <si>
    <t>ZXWYUUZME70393361</t>
  </si>
  <si>
    <t>KW56GKB</t>
  </si>
  <si>
    <t>OCKXKHRKT91643123</t>
  </si>
  <si>
    <t>RDTDUYGIF42863957</t>
  </si>
  <si>
    <t>MJGKGODFD29178130</t>
  </si>
  <si>
    <t>FCDOLTFFN76108674</t>
  </si>
  <si>
    <t>XSWVHUAFU23650766</t>
  </si>
  <si>
    <t>YZXWLTMIP25291100</t>
  </si>
  <si>
    <t>WAYOUCKBU62852269</t>
  </si>
  <si>
    <t>DUBXSEEDQ64294230</t>
  </si>
  <si>
    <t>JUFRTFXTS91422779</t>
  </si>
  <si>
    <t>BMNKSLIKT33886136</t>
  </si>
  <si>
    <t>KYCMZGYSA88713405</t>
  </si>
  <si>
    <t>OJMPMPFBC45482976</t>
  </si>
  <si>
    <t>ZVMRHRJED95283159</t>
  </si>
  <si>
    <t>BMQOWTJMQ02376725</t>
  </si>
  <si>
    <t>OSJLCURIS99669720</t>
  </si>
  <si>
    <t>DLFUEVKUS72320211</t>
  </si>
  <si>
    <t>CTLSPJSDJ44788050</t>
  </si>
  <si>
    <t>SQGLPGWEQ01086712</t>
  </si>
  <si>
    <t>KRWUXGALP67730023</t>
  </si>
  <si>
    <t>DV21FVD</t>
  </si>
  <si>
    <t>CEBDIDTQC13199900</t>
  </si>
  <si>
    <t>SK10ZRA</t>
  </si>
  <si>
    <t>TDGUTUDFX84254205</t>
  </si>
  <si>
    <t>OIKMBCZBS62763917</t>
  </si>
  <si>
    <t>DXGTRBHAW02593895</t>
  </si>
  <si>
    <t>VVXPRAHHI26247850</t>
  </si>
  <si>
    <t>NC56BCF</t>
  </si>
  <si>
    <t>DV62PMM</t>
  </si>
  <si>
    <t>DVMLHPACK74651341</t>
  </si>
  <si>
    <t>RXCIBHAGG04882218</t>
  </si>
  <si>
    <t>HYWLMYSEI06278008</t>
  </si>
  <si>
    <t>DE67WDX</t>
  </si>
  <si>
    <t>HK19VVA</t>
  </si>
  <si>
    <t>RQEVTJEPJ21267861</t>
  </si>
  <si>
    <t>QEPMTNKRK97631392</t>
  </si>
  <si>
    <t>FPWVJIXAX79820976</t>
  </si>
  <si>
    <t>OUX822G</t>
  </si>
  <si>
    <t>QNXFDTBUL11120901</t>
  </si>
  <si>
    <t>KU15SS#</t>
  </si>
  <si>
    <t>HZWEOVBBL87268574</t>
  </si>
  <si>
    <t>UZVVWJQCF78759771</t>
  </si>
  <si>
    <t>FP09UXB</t>
  </si>
  <si>
    <t>FP09UKB</t>
  </si>
  <si>
    <t>TRYNVMQDG18942521</t>
  </si>
  <si>
    <t>BW12APM</t>
  </si>
  <si>
    <t>KV63UVS</t>
  </si>
  <si>
    <t>TPSVZSFLW49421721</t>
  </si>
  <si>
    <t>SVHHGSQMJ41726609</t>
  </si>
  <si>
    <t>BJ13ADV</t>
  </si>
  <si>
    <t>DVLDWLPRF59282306</t>
  </si>
  <si>
    <t>QAQIPJCKO63632503</t>
  </si>
  <si>
    <t>BL62ADE</t>
  </si>
  <si>
    <t>MHBINVXHZ30286366</t>
  </si>
  <si>
    <t>KV70KZU</t>
  </si>
  <si>
    <t>IUQUGJUKQ21200609</t>
  </si>
  <si>
    <t>MHYFYIBJT69833533</t>
  </si>
  <si>
    <t>CP13NWM</t>
  </si>
  <si>
    <t>YD16TEZ</t>
  </si>
  <si>
    <t>####HDL</t>
  </si>
  <si>
    <t>EN21YPK</t>
  </si>
  <si>
    <t>##70ECZ</t>
  </si>
  <si>
    <t>LYLQWBNIM17743234</t>
  </si>
  <si>
    <t>GFPZZSHOQ03461216</t>
  </si>
  <si>
    <t>DCIPVPZSR33546416</t>
  </si>
  <si>
    <t>GAGGZPMDK72363838</t>
  </si>
  <si>
    <t>WKEVOGGOF68023514</t>
  </si>
  <si>
    <t>JBAPTLJEN88204214</t>
  </si>
  <si>
    <t>VRFTTOSKK57501959</t>
  </si>
  <si>
    <t>NGAERHRQQ92602967</t>
  </si>
  <si>
    <t>EZOPGEOQT36804323</t>
  </si>
  <si>
    <t>FOJXJUDON47307068</t>
  </si>
  <si>
    <t>NHQXIHPPV94092414</t>
  </si>
  <si>
    <t>DV61RYZ</t>
  </si>
  <si>
    <t>K09TBZ</t>
  </si>
  <si>
    <t>DV62RYZ</t>
  </si>
  <si>
    <t>SKVRBFYUZ36369202</t>
  </si>
  <si>
    <t>FFQWYRRSP01973068</t>
  </si>
  <si>
    <t>QGDQCKZVK89132632</t>
  </si>
  <si>
    <t>WVZBDTPSA22398764</t>
  </si>
  <si>
    <t>UMEIAUQBS84726688</t>
  </si>
  <si>
    <t>TCXTAIIPD11218364</t>
  </si>
  <si>
    <t>CFRCYTXCL29715776</t>
  </si>
  <si>
    <t>XJXBFQTHA93458660</t>
  </si>
  <si>
    <t>PNOTORWZR03980711</t>
  </si>
  <si>
    <t>ACVDHEONB73172408</t>
  </si>
  <si>
    <t>JTC 1 Inbetween</t>
  </si>
  <si>
    <t>NK71NCE</t>
  </si>
  <si>
    <t>DT16XFP</t>
  </si>
  <si>
    <t>DN18DTZ</t>
  </si>
  <si>
    <t>FB67TWL</t>
  </si>
  <si>
    <t>WSXIZEAIM09167631</t>
  </si>
  <si>
    <t>CF19KFN</t>
  </si>
  <si>
    <t>DU68BND</t>
  </si>
  <si>
    <t>WLVZMUWJB97265747</t>
  </si>
  <si>
    <t>WURGFKZHD60753826</t>
  </si>
  <si>
    <t>JCALTXPXX67077392</t>
  </si>
  <si>
    <t>MHEKYTLJZ69207018</t>
  </si>
  <si>
    <t>NVOGQIDRY64937312</t>
  </si>
  <si>
    <t>XEYNGDEXL39461719</t>
  </si>
  <si>
    <t>E5NTT</t>
  </si>
  <si>
    <t>TAHLNZUWM29690809</t>
  </si>
  <si>
    <t>EXJYBTLPW22480917</t>
  </si>
  <si>
    <t>RFHCZYKTH97288724</t>
  </si>
  <si>
    <t>MYFABOIDR74122848</t>
  </si>
  <si>
    <t>DX14WPE</t>
  </si>
  <si>
    <t>PVLGCPKFP35042720</t>
  </si>
  <si>
    <t>DVBGJHEBW16582524</t>
  </si>
  <si>
    <t>PBOOXWUVM39193576</t>
  </si>
  <si>
    <t>HJMHLZLYP75197942</t>
  </si>
  <si>
    <t>RVLIXWWIM66273604</t>
  </si>
  <si>
    <t>ELDLLBBPK07862279</t>
  </si>
  <si>
    <t>UCIPOPPJK57448767</t>
  </si>
  <si>
    <t>AY69FJA</t>
  </si>
  <si>
    <t>KUIHQEWWD48597304</t>
  </si>
  <si>
    <t>OYNVTVNCO51644316</t>
  </si>
  <si>
    <t>#####VP</t>
  </si>
  <si>
    <t>CE65VVU</t>
  </si>
  <si>
    <t>RXMKTTAMD26417112</t>
  </si>
  <si>
    <t>FP70LNK</t>
  </si>
  <si>
    <t>BEJEAYYMZ88397566</t>
  </si>
  <si>
    <t>EQDWBLKDO91580862</t>
  </si>
  <si>
    <t>HHXUKXXLU05772211</t>
  </si>
  <si>
    <t>XZPJZAQIN32935343</t>
  </si>
  <si>
    <t>SGVCTCPHY73681265</t>
  </si>
  <si>
    <t>KXGZBKOSM56272672</t>
  </si>
  <si>
    <t>KEFZZMDMH79114288</t>
  </si>
  <si>
    <t>FXJUJLEWD36760098</t>
  </si>
  <si>
    <t>TGSDXJKRW01277399</t>
  </si>
  <si>
    <t>PFKNGKBHI40402838</t>
  </si>
  <si>
    <t>WDHFKIKVN31639632</t>
  </si>
  <si>
    <t>YDCMCLZNH60947718</t>
  </si>
  <si>
    <t>FLOIKHDWU11900879</t>
  </si>
  <si>
    <t>DQVNNBXXS58827842</t>
  </si>
  <si>
    <t>XKGJRYSBF79983064</t>
  </si>
  <si>
    <t>UYGMPBGLS52621248</t>
  </si>
  <si>
    <t>WTIOGOOSC24524923</t>
  </si>
  <si>
    <t>VLOIGBUVF18244017</t>
  </si>
  <si>
    <t>CDBOAGPPR37924615</t>
  </si>
  <si>
    <t>GNSVRQOJL29830621</t>
  </si>
  <si>
    <t>OJOXKYBMB31706900</t>
  </si>
  <si>
    <t>VABSGDLRN19455836</t>
  </si>
  <si>
    <t>UWQYSLEUZ36146075</t>
  </si>
  <si>
    <t>MNIWOHAGE40437077</t>
  </si>
  <si>
    <t>XBGQPODFT29653984</t>
  </si>
  <si>
    <t>JFQBXSWGT76949187</t>
  </si>
  <si>
    <t>UJQQACNBN94084714</t>
  </si>
  <si>
    <t>AYTIPMXGV40418782</t>
  </si>
  <si>
    <t>IUIUADCTC65511913</t>
  </si>
  <si>
    <t>VLXUFALDI83554305</t>
  </si>
  <si>
    <t>NIXXQEKGW35145074</t>
  </si>
  <si>
    <t>WXSMDYTGZ49949093</t>
  </si>
  <si>
    <t>JHNXYJVLT21052151</t>
  </si>
  <si>
    <t>ACFNVXDIC12233419</t>
  </si>
  <si>
    <t>CGDYAEFUU91248986</t>
  </si>
  <si>
    <t>PE65VCN</t>
  </si>
  <si>
    <t>MXYCTACAK63953830</t>
  </si>
  <si>
    <t>ZJIUQODHZ12056750</t>
  </si>
  <si>
    <t>ZFVRMFPBI43678441</t>
  </si>
  <si>
    <t>OCJBFWINB69748007</t>
  </si>
  <si>
    <t>MCZNJJFGU52412220</t>
  </si>
  <si>
    <t>SYSXJKEMB85002141</t>
  </si>
  <si>
    <t>HDWVMGJBW01271604</t>
  </si>
  <si>
    <t>VBIFTKIQU77675036</t>
  </si>
  <si>
    <t>YCMWOPWZM18988791</t>
  </si>
  <si>
    <t>YRYWQPUDF46341728</t>
  </si>
  <si>
    <t>EFVDEBBIS82206059</t>
  </si>
  <si>
    <t>WLDKWJQOL38708510</t>
  </si>
  <si>
    <t>BELUSEWPL76408072</t>
  </si>
  <si>
    <t>IIBSROXGM15814714</t>
  </si>
  <si>
    <t>XUTZIZNFI39017988</t>
  </si>
  <si>
    <t>YIBPPUFTX09612249</t>
  </si>
  <si>
    <t>QFCPWHZBR56965269</t>
  </si>
  <si>
    <t>WYOVWIFBT52922032</t>
  </si>
  <si>
    <t>FBNAHOCYI39173055</t>
  </si>
  <si>
    <t>GN55UCC</t>
  </si>
  <si>
    <t>LFIWERHQU78858579</t>
  </si>
  <si>
    <t>RWQWPHKDM04376526</t>
  </si>
  <si>
    <t>BJBVCITHE98452656</t>
  </si>
  <si>
    <t>AGKUSAKAE07450170</t>
  </si>
  <si>
    <t>BDGKLTLVI38305070</t>
  </si>
  <si>
    <t>NZXFGDHBU16521726</t>
  </si>
  <si>
    <t>NHYBATRQC36379266</t>
  </si>
  <si>
    <t>DCNPDXWEL98766267</t>
  </si>
  <si>
    <t>UQAXMZSVC87858973</t>
  </si>
  <si>
    <t>WGWYWNNLM51597901</t>
  </si>
  <si>
    <t>UKKKSTIXE07284473</t>
  </si>
  <si>
    <t>WSVTWOGPB67981920</t>
  </si>
  <si>
    <t>UEEGISPBF78689156</t>
  </si>
  <si>
    <t>EBWXVHBSC29371001</t>
  </si>
  <si>
    <t>RPYPYPNNJ50536060</t>
  </si>
  <si>
    <t>EOQWXGYXP65452388</t>
  </si>
  <si>
    <t>MOWYZCTUI71156161</t>
  </si>
  <si>
    <t>IBZWHJLPM32157978</t>
  </si>
  <si>
    <t>OCGPECIJD71450173</t>
  </si>
  <si>
    <t>OHLGHCRTH25236308</t>
  </si>
  <si>
    <t>FG67ECY</t>
  </si>
  <si>
    <t>JQUSKHMLK44081528</t>
  </si>
  <si>
    <t>S42COM</t>
  </si>
  <si>
    <t>OXJGSFNED55776465</t>
  </si>
  <si>
    <t>UJGZHEJDH79297192</t>
  </si>
  <si>
    <t>MUBPVJCGB45015181</t>
  </si>
  <si>
    <t>QUIQJEWRA30310571</t>
  </si>
  <si>
    <t>NSALPIVLV24582487</t>
  </si>
  <si>
    <t>VCOLGZLLN45389697</t>
  </si>
  <si>
    <t>ATSZFWNRD80834907</t>
  </si>
  <si>
    <t>V18NJR</t>
  </si>
  <si>
    <t>LS62VSD</t>
  </si>
  <si>
    <t>BD09BFM</t>
  </si>
  <si>
    <t>C8GWG</t>
  </si>
  <si>
    <t>ITFHDJGLL01628025</t>
  </si>
  <si>
    <t>TYVEUQVST15842926</t>
  </si>
  <si>
    <t>VOYLNISDS26215648</t>
  </si>
  <si>
    <t>GYQKRJKZG73002461</t>
  </si>
  <si>
    <t>MPCISFBKM29950904</t>
  </si>
  <si>
    <t>BV31PNF</t>
  </si>
  <si>
    <t>FLYCZOISZ90661620</t>
  </si>
  <si>
    <t>XSFXLCZWH52176701</t>
  </si>
  <si>
    <t>VFKHBXRAU73246018</t>
  </si>
  <si>
    <t>S416ONU</t>
  </si>
  <si>
    <t>QJFRRXJVA28224127</t>
  </si>
  <si>
    <t>VP12WVU</t>
  </si>
  <si>
    <t>JYESYCRMD80401140</t>
  </si>
  <si>
    <t>AL07YDY</t>
  </si>
  <si>
    <t>OXUHIVWHH77438467</t>
  </si>
  <si>
    <t>ICGQAHMWJ08571033</t>
  </si>
  <si>
    <t>YXMBNZFVJ83028739</t>
  </si>
  <si>
    <t>IGICMDADS73268673</t>
  </si>
  <si>
    <t>AHOGKHGSE70100966</t>
  </si>
  <si>
    <t>EHZOGPKCW19080106</t>
  </si>
  <si>
    <t>DY61RZE</t>
  </si>
  <si>
    <t>DE19JMF</t>
  </si>
  <si>
    <t>JCVAINFUL40047039</t>
  </si>
  <si>
    <t>QQFTUITKH71972665</t>
  </si>
  <si>
    <t>BJ19TZU</t>
  </si>
  <si>
    <t>PJ09VGR</t>
  </si>
  <si>
    <t>CBPPCGAEX61138078</t>
  </si>
  <si>
    <t>MCKRHOURX68558598</t>
  </si>
  <si>
    <t>SUVZMDBXD54165553</t>
  </si>
  <si>
    <t>CIAKBTAMP16490482</t>
  </si>
  <si>
    <t>CVDIUPZOZ72194229</t>
  </si>
  <si>
    <t>DE53TEE</t>
  </si>
  <si>
    <t>OV66VHR</t>
  </si>
  <si>
    <t>RXLKJMPDG02991651</t>
  </si>
  <si>
    <t>LGDHWSDNS63547782</t>
  </si>
  <si>
    <t>YOQIMLWFM65328030</t>
  </si>
  <si>
    <t>HFCQCATDU55411140</t>
  </si>
  <si>
    <t>PL04VVK</t>
  </si>
  <si>
    <t>ZJKLNEJZG97314988</t>
  </si>
  <si>
    <t>SE03YUT</t>
  </si>
  <si>
    <t>COLSGNBBE81864864</t>
  </si>
  <si>
    <t>RMNCTFHSE67691024</t>
  </si>
  <si>
    <t>AWAPBIPPH77072518</t>
  </si>
  <si>
    <t>YT70WME</t>
  </si>
  <si>
    <t>DP69OTG</t>
  </si>
  <si>
    <t>AMHFFQJBD09389117</t>
  </si>
  <si>
    <t>OLWQXGHKW92386472</t>
  </si>
  <si>
    <t>DN70OJK</t>
  </si>
  <si>
    <t>MSHWFMZGQ26101857</t>
  </si>
  <si>
    <t>MLJBWKMQI11688436</t>
  </si>
  <si>
    <t>YDRZKKEEQ02078423</t>
  </si>
  <si>
    <t>VUOTEPESG50385911</t>
  </si>
  <si>
    <t>WOUAABMNR32814347</t>
  </si>
  <si>
    <t>YM16NVS</t>
  </si>
  <si>
    <t>EWCKZZYVW33775747</t>
  </si>
  <si>
    <t>LYLCBBHIE67155752</t>
  </si>
  <si>
    <t>XFQRJUWQG89442590</t>
  </si>
  <si>
    <t>REOTQLXPN67647245</t>
  </si>
  <si>
    <t>FHGLRUAEH02420333</t>
  </si>
  <si>
    <t>S##DND</t>
  </si>
  <si>
    <t>DG11JVY</t>
  </si>
  <si>
    <t>WIWHPULPO36568991</t>
  </si>
  <si>
    <t>ZHGFDAMQQ13786224</t>
  </si>
  <si>
    <t>QDGGXTPNA31752132</t>
  </si>
  <si>
    <t>HX57SXX</t>
  </si>
  <si>
    <t>KGMAYEEKO91321020</t>
  </si>
  <si>
    <t>OCSOZXXHG77541126</t>
  </si>
  <si>
    <t>OFFQLXODN72982681</t>
  </si>
  <si>
    <t>ZYOFGYDXY56303038</t>
  </si>
  <si>
    <t>DY58CYC</t>
  </si>
  <si>
    <t>ETZLZFLIK87793060</t>
  </si>
  <si>
    <t>TZGMVZKVH58974613</t>
  </si>
  <si>
    <t>GSNRAVPAH09919965</t>
  </si>
  <si>
    <t>XBFQERZTR45889701</t>
  </si>
  <si>
    <t>KXMKPBNOI14663237</t>
  </si>
  <si>
    <t>MUKTLENHI43036340</t>
  </si>
  <si>
    <t>FYFGKBMUN42005161</t>
  </si>
  <si>
    <t>DN03ZSY</t>
  </si>
  <si>
    <t>YEJNPFMAC15138642</t>
  </si>
  <si>
    <t>KBVGZVOBF18383135</t>
  </si>
  <si>
    <t>RTDUOKIGA67243934</t>
  </si>
  <si>
    <t>XOVSPPIUM06325425</t>
  </si>
  <si>
    <t>TVUNTOGKW80404094</t>
  </si>
  <si>
    <t>DT07RYV</t>
  </si>
  <si>
    <t>JKHCRSZLR82092248</t>
  </si>
  <si>
    <t>GQLVHKCZU21725717</t>
  </si>
  <si>
    <t>KMWVTPQKG18889453</t>
  </si>
  <si>
    <t>UJI7927</t>
  </si>
  <si>
    <t>DA69UKN</t>
  </si>
  <si>
    <t>JEWSIOQMU79684912</t>
  </si>
  <si>
    <t>FNYCZAHKM97410145</t>
  </si>
  <si>
    <t>ASROSGMND22689862</t>
  </si>
  <si>
    <t>LOJYPFUDU87420296</t>
  </si>
  <si>
    <t>ICAVKJCZR20339179</t>
  </si>
  <si>
    <t>BESOFMWYN40099976</t>
  </si>
  <si>
    <t>READMOPGX88182273</t>
  </si>
  <si>
    <t>DY59DXK</t>
  </si>
  <si>
    <t>AYABWYDXQ60352461</t>
  </si>
  <si>
    <t>XKJHNAHIQ27015593</t>
  </si>
  <si>
    <t>MMEJHMFLN28111915</t>
  </si>
  <si>
    <t>MXFTRUPSF52524571</t>
  </si>
  <si>
    <t>CS55LEM</t>
  </si>
  <si>
    <t>SGHQCXLNA36896933</t>
  </si>
  <si>
    <t>KM60HNO</t>
  </si>
  <si>
    <t>MDEWMEZTZ26590224</t>
  </si>
  <si>
    <t>EZQBWXVJO66239314</t>
  </si>
  <si>
    <t>V20BRD</t>
  </si>
  <si>
    <t>WUEMRYACB97010228</t>
  </si>
  <si>
    <t>OVAUZAQWT92090983</t>
  </si>
  <si>
    <t>DA14EBJ</t>
  </si>
  <si>
    <t>DL04ELL</t>
  </si>
  <si>
    <t>AGAVZFVTD03854103</t>
  </si>
  <si>
    <t>KN57MTV</t>
  </si>
  <si>
    <t>TUQGENCMM23763389</t>
  </si>
  <si>
    <t>IZIGXOZIF14607496</t>
  </si>
  <si>
    <t>BL13GHO</t>
  </si>
  <si>
    <t>JGVRQDLBW93065831</t>
  </si>
  <si>
    <t>DE62UFU</t>
  </si>
  <si>
    <t>VJTFNIUQG00289993</t>
  </si>
  <si>
    <t>YF58DBN</t>
  </si>
  <si>
    <t>VX13WZT</t>
  </si>
  <si>
    <t>XSWOXKLDD68667590</t>
  </si>
  <si>
    <t>LRAUEZGSH58266736</t>
  </si>
  <si>
    <t>IRRMCVOMB98910092</t>
  </si>
  <si>
    <t>QYVJRAXPP23834860</t>
  </si>
  <si>
    <t>QHEBUWMVS22757983</t>
  </si>
  <si>
    <t>HOCBSLDZK08173876</t>
  </si>
  <si>
    <t>VRRGUSXEY96614822</t>
  </si>
  <si>
    <t>FG11BZK</t>
  </si>
  <si>
    <t>ZYYZIOIRI79945480</t>
  </si>
  <si>
    <t>RO69EMX</t>
  </si>
  <si>
    <t>FEECOBICT21495480</t>
  </si>
  <si>
    <t>EO68VPG</t>
  </si>
  <si>
    <t>HQWKXBSTJ14455842</t>
  </si>
  <si>
    <t>B1RPE</t>
  </si>
  <si>
    <t>KDTGAZYZP79313329</t>
  </si>
  <si>
    <t>CVVQQMDKT55633643</t>
  </si>
  <si>
    <t>G6TNT</t>
  </si>
  <si>
    <t>KYPDNASIW81191381</t>
  </si>
  <si>
    <t>TOEGGLCLY51224401</t>
  </si>
  <si>
    <t>CEITQCQGO31219424</t>
  </si>
  <si>
    <t>QRLXGQAXB37447277</t>
  </si>
  <si>
    <t>CT18AVP</t>
  </si>
  <si>
    <t>OL13MWN</t>
  </si>
  <si>
    <t>GJWGIFCCF19424694</t>
  </si>
  <si>
    <t>KO19EVB</t>
  </si>
  <si>
    <t>BW21###</t>
  </si>
  <si>
    <t>IYSPJIMJL29031406</t>
  </si>
  <si>
    <t>MV 2 &amp; MV 3 Inbetween</t>
  </si>
  <si>
    <t>YLLNEAJBR15599648</t>
  </si>
  <si>
    <t>OL7#SVP</t>
  </si>
  <si>
    <t>OWQIDKWLD18492766</t>
  </si>
  <si>
    <t>XVSZJEFAA64523152</t>
  </si>
  <si>
    <t>RUZTDGKJL03502624</t>
  </si>
  <si>
    <t>XODNDGQWK22800041</t>
  </si>
  <si>
    <t>JI00DLW</t>
  </si>
  <si>
    <t>S60OWE</t>
  </si>
  <si>
    <t>####CRP</t>
  </si>
  <si>
    <t>EGNLQKJYY75535418</t>
  </si>
  <si>
    <t>FL17FTC</t>
  </si>
  <si>
    <t>KY57WXR</t>
  </si>
  <si>
    <t>MN61DBJ</t>
  </si>
  <si>
    <t>YTLSHAWSZ87146286</t>
  </si>
  <si>
    <t>CSDUQSOAZ10897314</t>
  </si>
  <si>
    <t>BKCSWKGVK64654410</t>
  </si>
  <si>
    <t>YOKXTNSVM83788779</t>
  </si>
  <si>
    <t>WHCRDRNJC88767111</t>
  </si>
  <si>
    <t>KXGYSUNZW97738157</t>
  </si>
  <si>
    <t>PFSKQCIOE04618935</t>
  </si>
  <si>
    <t>J2SFU</t>
  </si>
  <si>
    <t>DOAOFLQBI77466268</t>
  </si>
  <si>
    <t>BLZZDUYTF63876168</t>
  </si>
  <si>
    <t>ANTKVOMUU94413532</t>
  </si>
  <si>
    <t>OLVDMUGKO88819760</t>
  </si>
  <si>
    <t>OCWEZCTXL62897161</t>
  </si>
  <si>
    <t>KJDZEERKY08675450</t>
  </si>
  <si>
    <t>MIDUUVUPO79976985</t>
  </si>
  <si>
    <t>AXGBDUANE68433900</t>
  </si>
  <si>
    <t>TSMLHLHYX66020327</t>
  </si>
  <si>
    <t>MKAAVKFDU46919577</t>
  </si>
  <si>
    <t>TLHJFKHGI55482272</t>
  </si>
  <si>
    <t>SC21YOR</t>
  </si>
  <si>
    <t>DS69C#V</t>
  </si>
  <si>
    <t>CQBSRJMUQ81512863</t>
  </si>
  <si>
    <t>HJ56OFR</t>
  </si>
  <si>
    <t>DN11VPZ</t>
  </si>
  <si>
    <t>QCWIVXIOK90610503</t>
  </si>
  <si>
    <t>GEGODHEEV82697204</t>
  </si>
  <si>
    <t>GDZZQGBCE75525765</t>
  </si>
  <si>
    <t>YPLOJHEDF56444734</t>
  </si>
  <si>
    <t>SM15KZL</t>
  </si>
  <si>
    <t>YFQJLRANP71053428</t>
  </si>
  <si>
    <t>WURLPVDNM68054328</t>
  </si>
  <si>
    <t>####EZP</t>
  </si>
  <si>
    <t>CGXRJHTAO29616452</t>
  </si>
  <si>
    <t>UQXRLHGCL95513911</t>
  </si>
  <si>
    <t>EYPORGQAQ02978091</t>
  </si>
  <si>
    <t>SFFUWJGPT60692310</t>
  </si>
  <si>
    <t>CV68NFY</t>
  </si>
  <si>
    <t>RGJGWAVYV23923084</t>
  </si>
  <si>
    <t>GD09URY</t>
  </si>
  <si>
    <t>####DEW</t>
  </si>
  <si>
    <t>NBLNONKEO54927024</t>
  </si>
  <si>
    <t>OZNBRAZTX85192390</t>
  </si>
  <si>
    <t>IKNOCUEQB00210952</t>
  </si>
  <si>
    <t>BPLOUBDSZ95462228</t>
  </si>
  <si>
    <t>UQIITQHXT89401674</t>
  </si>
  <si>
    <t>SFQWTIXMI87167946</t>
  </si>
  <si>
    <t>UEBWYETMY90638416</t>
  </si>
  <si>
    <t>W39RFJ</t>
  </si>
  <si>
    <t>MT07RVF</t>
  </si>
  <si>
    <t>ZCSQEMSRI67141049</t>
  </si>
  <si>
    <t>QGPNOZLDL64161489</t>
  </si>
  <si>
    <t>IDQVXUPBL39597056</t>
  </si>
  <si>
    <t>PN55TYW</t>
  </si>
  <si>
    <t>DU18E##</t>
  </si>
  <si>
    <t>JAQXCDYQM05038180</t>
  </si>
  <si>
    <t>IOOWCHYFP56546756</t>
  </si>
  <si>
    <t>YVCLKPMLQ61659129</t>
  </si>
  <si>
    <t>DYYRWWEKD80506452</t>
  </si>
  <si>
    <t>RASYOXVJE98970635</t>
  </si>
  <si>
    <t>QFEWBUBBK30987360</t>
  </si>
  <si>
    <t>ZCFJQSBNJ96452089</t>
  </si>
  <si>
    <t>SEDUKXDVL13020116</t>
  </si>
  <si>
    <t>DTTVXEGAT97535386</t>
  </si>
  <si>
    <t>FTOZTDQPS28645270</t>
  </si>
  <si>
    <t>PDMQMGLHJ61797511</t>
  </si>
  <si>
    <t>UMOMYPKDR47648681</t>
  </si>
  <si>
    <t>UFIXNKIWF79104208</t>
  </si>
  <si>
    <t>DE61NVB</t>
  </si>
  <si>
    <t>VSVBTBXOZ18134470</t>
  </si>
  <si>
    <t>NLTWSOQJZ75741079</t>
  </si>
  <si>
    <t>FHMYUCTWJ33661036</t>
  </si>
  <si>
    <t>LL15HRA</t>
  </si>
  <si>
    <t>TDUABSHBY33305038</t>
  </si>
  <si>
    <t>WSTXYQYBT62675898</t>
  </si>
  <si>
    <t>SOO3HNH</t>
  </si>
  <si>
    <t>YVIYQLEHA83533414</t>
  </si>
  <si>
    <t>WWEGLRUCN73921543</t>
  </si>
  <si>
    <t>CILNYVRJH47417317</t>
  </si>
  <si>
    <t>MTOSQYMSK85713445</t>
  </si>
  <si>
    <t>Y996LNR</t>
  </si>
  <si>
    <t>PEARWNPZK01606475</t>
  </si>
  <si>
    <t>ERCJDCDAE65681519</t>
  </si>
  <si>
    <t>ZLAAGMJNV98201191</t>
  </si>
  <si>
    <t>PZ14JDK</t>
  </si>
  <si>
    <t>FMOWOPXVC56218930</t>
  </si>
  <si>
    <t>JZLNVNAET89405725</t>
  </si>
  <si>
    <t>QGYTSTQOV03774334</t>
  </si>
  <si>
    <t>BCQSKRQFP50612160</t>
  </si>
  <si>
    <t>FAZPLDMEO33274174</t>
  </si>
  <si>
    <t>GIVXTXITR43111323</t>
  </si>
  <si>
    <t>FADAXNGVQ31258209</t>
  </si>
  <si>
    <t>WEMUAVVMH14328273</t>
  </si>
  <si>
    <t>DV57TXK</t>
  </si>
  <si>
    <t>OEBHXPGYK59077714</t>
  </si>
  <si>
    <t>XSZVJAELY08067679</t>
  </si>
  <si>
    <t>JIUFFJAEY16709197</t>
  </si>
  <si>
    <t>POAXEHCAY84814136</t>
  </si>
  <si>
    <t>DY61ZJU</t>
  </si>
  <si>
    <t>OTZCQOTNP65010596</t>
  </si>
  <si>
    <t>IWZOQGJYQ44125587</t>
  </si>
  <si>
    <t>SRQWZLEZO01587826</t>
  </si>
  <si>
    <t>YQQYBNHHP17485216</t>
  </si>
  <si>
    <t>YZFPMYCZA39092371</t>
  </si>
  <si>
    <t>AGZKFLQZL60233553</t>
  </si>
  <si>
    <t>FZGWDLFEI61139499</t>
  </si>
  <si>
    <t>DY62BXL</t>
  </si>
  <si>
    <t>EXNPZQNOD23211038</t>
  </si>
  <si>
    <t>RFNKHDUAQ12498328</t>
  </si>
  <si>
    <t>LXSCEXJPT56952343</t>
  </si>
  <si>
    <t>BP70UJN</t>
  </si>
  <si>
    <t>HDCSWWAHW13393386</t>
  </si>
  <si>
    <t>BX67ZVE</t>
  </si>
  <si>
    <t>VUFFSEXQP79731319</t>
  </si>
  <si>
    <t>NKOQPIAQQ39974909</t>
  </si>
  <si>
    <t>OQWZAUOIG49506264</t>
  </si>
  <si>
    <t>UJTLXHSKG36034438</t>
  </si>
  <si>
    <t>DY13UKM</t>
  </si>
  <si>
    <t>GGIESBXOO10912814</t>
  </si>
  <si>
    <t>VIOYVVALM62057485</t>
  </si>
  <si>
    <t>ORNVJGARH17456566</t>
  </si>
  <si>
    <t>XGEIJQMMS17653689</t>
  </si>
  <si>
    <t>OLFGMLBIB53986813</t>
  </si>
  <si>
    <t>DVCBZZBNU93248343</t>
  </si>
  <si>
    <t>YNOGATPLE37281651</t>
  </si>
  <si>
    <t>RE66FNO</t>
  </si>
  <si>
    <t>DIPZCICBT94215452</t>
  </si>
  <si>
    <t>RSCJINREF67605926</t>
  </si>
  <si>
    <t>SV56ODM</t>
  </si>
  <si>
    <t>EX65LZM</t>
  </si>
  <si>
    <t>JMMATIKBZ43614930</t>
  </si>
  <si>
    <t>UY21XWW</t>
  </si>
  <si>
    <t>KSNOSETYK10963979</t>
  </si>
  <si>
    <t>BJ21VBE</t>
  </si>
  <si>
    <t>LUMCJHRDF20198905</t>
  </si>
  <si>
    <t>EX67LOJ</t>
  </si>
  <si>
    <t>YUZHRNFDL72307123</t>
  </si>
  <si>
    <t>####CFG</t>
  </si>
  <si>
    <t>KKZSKFLRN15819289</t>
  </si>
  <si>
    <t>RIEUXZXHV73280274</t>
  </si>
  <si>
    <t>DSLDPIYHE63230949</t>
  </si>
  <si>
    <t>ST15MZG</t>
  </si>
  <si>
    <t>CY10JFV</t>
  </si>
  <si>
    <t>KYDRKVROO03184397</t>
  </si>
  <si>
    <t>GLOAUTZEQ17955676</t>
  </si>
  <si>
    <t>FWVIYNCJI56680160</t>
  </si>
  <si>
    <t>OLINSDCVT87930182</t>
  </si>
  <si>
    <t>RAFMHJKNH46302161</t>
  </si>
  <si>
    <t>#R70GHZ</t>
  </si>
  <si>
    <t>FHFINYIRP65080452</t>
  </si>
  <si>
    <t>##57KTA</t>
  </si>
  <si>
    <t>WOXEWLTPB06420414</t>
  </si>
  <si>
    <t>REG50BX</t>
  </si>
  <si>
    <t>RK12OLE</t>
  </si>
  <si>
    <t>AHHJNRCNL50366283</t>
  </si>
  <si>
    <t>TAUZWTIBO75882665</t>
  </si>
  <si>
    <t>VUVKYLNBA49905598</t>
  </si>
  <si>
    <t>SARNOVADJ66860751</t>
  </si>
  <si>
    <t>FN15VFC</t>
  </si>
  <si>
    <t>KM10UFG</t>
  </si>
  <si>
    <t>GFXXVDCRH29346593</t>
  </si>
  <si>
    <t>GHKYWGLRW65035782</t>
  </si>
  <si>
    <t>DGSKLVXUW45985197</t>
  </si>
  <si>
    <t>NEJDZHUND48445442</t>
  </si>
  <si>
    <t>TOSFRGHEZ01462324</t>
  </si>
  <si>
    <t>WASQSQMPN46199627</t>
  </si>
  <si>
    <t>VNNUTYBBA61342587</t>
  </si>
  <si>
    <t>BNLOMKVFP54348264</t>
  </si>
  <si>
    <t>YNXJLOBJY67013561</t>
  </si>
  <si>
    <t>EXMYWKBQY33172673</t>
  </si>
  <si>
    <t>GPMRQBIAA22685127</t>
  </si>
  <si>
    <t>ZGXSYUDTZ62169786</t>
  </si>
  <si>
    <t>KBARIDTDK25863698</t>
  </si>
  <si>
    <t>WPKDXARSO10555552</t>
  </si>
  <si>
    <t>CK16OWW</t>
  </si>
  <si>
    <t>RFQCYAVFV80242463</t>
  </si>
  <si>
    <t>POGBMKGUS67819326</t>
  </si>
  <si>
    <t>RVRCWDQBR55334436</t>
  </si>
  <si>
    <t>DZAVVUXFU08085296</t>
  </si>
  <si>
    <t>TSNAVNZPB02933583</t>
  </si>
  <si>
    <t>VO16OFR</t>
  </si>
  <si>
    <t>DY69HKD</t>
  </si>
  <si>
    <t>HREXKULTE54020460</t>
  </si>
  <si>
    <t>DY19ZVO</t>
  </si>
  <si>
    <t>KMTYATRGK09038760</t>
  </si>
  <si>
    <t>ZMEXFSBHM29643261</t>
  </si>
  <si>
    <t>CP56NKD</t>
  </si>
  <si>
    <t>PGFLSLMXK71651706</t>
  </si>
  <si>
    <t>AANVHYKDD28011921</t>
  </si>
  <si>
    <t>OKNXWPUGG03987838</t>
  </si>
  <si>
    <t>CIMWLKNSG34499458</t>
  </si>
  <si>
    <t>GTAXOZMHM19043774</t>
  </si>
  <si>
    <t>UHFQDOOVI69492862</t>
  </si>
  <si>
    <t>TZUVZDJXI93395596</t>
  </si>
  <si>
    <t>PQIEYYQSW22477348</t>
  </si>
  <si>
    <t>FPILALERE12030503</t>
  </si>
  <si>
    <t>FXPSCWQKJ62404876</t>
  </si>
  <si>
    <t>W734MCN</t>
  </si>
  <si>
    <t>DY19RC</t>
  </si>
  <si>
    <t>ZOVWGPXJA75899919</t>
  </si>
  <si>
    <t>T77SRF</t>
  </si>
  <si>
    <t>BPAHHNBGZ04043273</t>
  </si>
  <si>
    <t>FXJXJYPYE75033205</t>
  </si>
  <si>
    <t>RQKUIYUFQ90429980</t>
  </si>
  <si>
    <t>XPOFPPYDV65361247</t>
  </si>
  <si>
    <t>YQVLTOLKP86949157</t>
  </si>
  <si>
    <t>INSOOFWKY20303692</t>
  </si>
  <si>
    <t>ROCDMYNJX61111362</t>
  </si>
  <si>
    <t>UEVIFUFHX64018040</t>
  </si>
  <si>
    <t>JLTLQWZOZ67479709</t>
  </si>
  <si>
    <t>VXFOYCIDG32944276</t>
  </si>
  <si>
    <t>MVO4UYN</t>
  </si>
  <si>
    <t>MCEIFTJIE23346204</t>
  </si>
  <si>
    <t>GGMMQRKSW97348738</t>
  </si>
  <si>
    <t>SMUJCNMZC55586265</t>
  </si>
  <si>
    <t>ET10MVL</t>
  </si>
  <si>
    <t>CCLTASIGJ66788697</t>
  </si>
  <si>
    <t>QRSTUVCVU83824080</t>
  </si>
  <si>
    <t>MM15ONO</t>
  </si>
  <si>
    <t>UDYLKIJOF85200387</t>
  </si>
  <si>
    <t>UFMUYWNBY20252387</t>
  </si>
  <si>
    <t>PHTQRFQAS60734741</t>
  </si>
  <si>
    <t>AGLVBDHGA50251989</t>
  </si>
  <si>
    <t>XKMUEOSBP25318981</t>
  </si>
  <si>
    <t>HSRZQOAOH66526951</t>
  </si>
  <si>
    <t>YIWTRQCTO06336061</t>
  </si>
  <si>
    <t>##62UFU</t>
  </si>
  <si>
    <t>LUTLDZKDU09944748</t>
  </si>
  <si>
    <t>WJ69YUW</t>
  </si>
  <si>
    <t>IDBZLJBII20627740</t>
  </si>
  <si>
    <t>ZLDDTHUBP20664261</t>
  </si>
  <si>
    <t>WYDLQYISJ74734800</t>
  </si>
  <si>
    <t>R91CAH</t>
  </si>
  <si>
    <t>OJVDLRQVS43318959</t>
  </si>
  <si>
    <t>KS59UWR</t>
  </si>
  <si>
    <t>NXUBNIYNC52097947</t>
  </si>
  <si>
    <t>WTIMHIAAX76242261</t>
  </si>
  <si>
    <t>CCOLYPZRF91469133</t>
  </si>
  <si>
    <t>NFKXGHZVR92084119</t>
  </si>
  <si>
    <t>FBBUBZPOT84010473</t>
  </si>
  <si>
    <t>PZZYERISQ67375643</t>
  </si>
  <si>
    <t>KRLIEEIEW96898006</t>
  </si>
  <si>
    <t>DU18XBH</t>
  </si>
  <si>
    <t>KEO####</t>
  </si>
  <si>
    <t>WMGNDEVKB65773022</t>
  </si>
  <si>
    <t>MD14HJA</t>
  </si>
  <si>
    <t>OEYDCONBA51327182</t>
  </si>
  <si>
    <t>KDHOONMOZ43588613</t>
  </si>
  <si>
    <t>GEKFKIBJD69978664</t>
  </si>
  <si>
    <t>GU17VLS</t>
  </si>
  <si>
    <t>LVUHPRQHH56325042</t>
  </si>
  <si>
    <t>##05UNG</t>
  </si>
  <si>
    <t>DFYYOPKDJ20020373</t>
  </si>
  <si>
    <t>BEJVBCFWJ49373893</t>
  </si>
  <si>
    <t>XQLAIDMXC76124077</t>
  </si>
  <si>
    <t>LHGLIHSIF30584561</t>
  </si>
  <si>
    <t>WEUONZTCQ48277442</t>
  </si>
  <si>
    <t>BRWBJUQZI07942132</t>
  </si>
  <si>
    <t>WWSJNEACB75338675</t>
  </si>
  <si>
    <t>DP68ZHT</t>
  </si>
  <si>
    <t>BF06TVP</t>
  </si>
  <si>
    <t>UWSAGLLUL60090898</t>
  </si>
  <si>
    <t>####AYP</t>
  </si>
  <si>
    <t>FJSTWWBCA74868278</t>
  </si>
  <si>
    <t>ORVKTFSCN70385318</t>
  </si>
  <si>
    <t>CHTRVECJF56353446</t>
  </si>
  <si>
    <t>IZKHEEVSQ91436737</t>
  </si>
  <si>
    <t>XCWNCGRUA43695787</t>
  </si>
  <si>
    <t>JPJBJNAAL94845301</t>
  </si>
  <si>
    <t>MRBOUMXPZ11966063</t>
  </si>
  <si>
    <t>VOMZJEICL71799887</t>
  </si>
  <si>
    <t>QJBKPCQBC56729034</t>
  </si>
  <si>
    <t>CA64XCH</t>
  </si>
  <si>
    <t>OBBUPHJRG44478191</t>
  </si>
  <si>
    <t>HIOGKQVYH38270401</t>
  </si>
  <si>
    <t>NYPBIEPYQ46117305</t>
  </si>
  <si>
    <t>DV57VZU</t>
  </si>
  <si>
    <t>AKQWNCVRC62397545</t>
  </si>
  <si>
    <t>KWLZIDASH24580557</t>
  </si>
  <si>
    <t>DAUWMMQOW42616886</t>
  </si>
  <si>
    <t>FKYWSGHMU48289667</t>
  </si>
  <si>
    <t>UAEEIFNZU27994938</t>
  </si>
  <si>
    <t>####RJY</t>
  </si>
  <si>
    <t>OFWRJPWHD42621430</t>
  </si>
  <si>
    <t>UAKMDGWWJ10671119</t>
  </si>
  <si>
    <t>YD16UUC</t>
  </si>
  <si>
    <t>UMJYZQTNJ55703960</t>
  </si>
  <si>
    <t>SZMTBDPEY38666063</t>
  </si>
  <si>
    <t>KT17MGM</t>
  </si>
  <si>
    <t>DT65NRO</t>
  </si>
  <si>
    <t>JBVGRFCNY45352771</t>
  </si>
  <si>
    <t>##55ZTM</t>
  </si>
  <si>
    <t>NTKIGSQZS93062131</t>
  </si>
  <si>
    <t>AWHGLBBRJ69071561</t>
  </si>
  <si>
    <t>UBJXVHCYW11783996</t>
  </si>
  <si>
    <t>FNJGYQDUH56077915</t>
  </si>
  <si>
    <t>MASFYIGUI24457615</t>
  </si>
  <si>
    <t>INWCPXWRG07203592</t>
  </si>
  <si>
    <t>WNUVOJVLW62259281</t>
  </si>
  <si>
    <t>MLUQROUXQ75192945</t>
  </si>
  <si>
    <t>WXDUYXWQE65899153</t>
  </si>
  <si>
    <t>##19MED</t>
  </si>
  <si>
    <t>NDEDJDQZS76382037</t>
  </si>
  <si>
    <t>JVMNQXWUY28107607</t>
  </si>
  <si>
    <t>BP53KXJ</t>
  </si>
  <si>
    <t>DP69PKX</t>
  </si>
  <si>
    <t>KTLKHKWEO43465094</t>
  </si>
  <si>
    <t>YF07AWA</t>
  </si>
  <si>
    <t>QWPXYBZFW79469829</t>
  </si>
  <si>
    <t>VQITKDWDA22406547</t>
  </si>
  <si>
    <t>CE66OHC</t>
  </si>
  <si>
    <t>QCUIVGJGP89368911</t>
  </si>
  <si>
    <t>ZSQJRDTLH04555557</t>
  </si>
  <si>
    <t>OORFIYEAK76533653</t>
  </si>
  <si>
    <t>LNSGDSKFK34467783</t>
  </si>
  <si>
    <t>GIESEAQDT94989827</t>
  </si>
  <si>
    <t>OYKFWWZYE55507905</t>
  </si>
  <si>
    <t>DC66DSX</t>
  </si>
  <si>
    <t>MIJEAHMRS89341498</t>
  </si>
  <si>
    <t>ACVUFDTNY07214312</t>
  </si>
  <si>
    <t>DY80YYT</t>
  </si>
  <si>
    <t>EA61XYZ</t>
  </si>
  <si>
    <t>HMEQGQDIO05885395</t>
  </si>
  <si>
    <t>VFQYILPMU87029983</t>
  </si>
  <si>
    <t>WM63LOF</t>
  </si>
  <si>
    <t>YCYCXDKCB12213055</t>
  </si>
  <si>
    <t>VDTCUSSMH26008771</t>
  </si>
  <si>
    <t>JORDBOHTE20248921</t>
  </si>
  <si>
    <t>OZNTFSLJF12390431</t>
  </si>
  <si>
    <t>YN64OZV</t>
  </si>
  <si>
    <t>MA57EFF</t>
  </si>
  <si>
    <t>MTCMXNQPP34753376</t>
  </si>
  <si>
    <t>####EFF</t>
  </si>
  <si>
    <t>WF66XVH</t>
  </si>
  <si>
    <t>UTUYYUKHE85077931</t>
  </si>
  <si>
    <t>DE56OYN</t>
  </si>
  <si>
    <t>QCGTHDQGQ29791522</t>
  </si>
  <si>
    <t>DZPTWESTD09063202</t>
  </si>
  <si>
    <t>DE06DKY</t>
  </si>
  <si>
    <t>HL54AXZ</t>
  </si>
  <si>
    <t>MV21VDR</t>
  </si>
  <si>
    <t>OVHMDKYGZ93404472</t>
  </si>
  <si>
    <t>VX20NCC</t>
  </si>
  <si>
    <t>RK13PNE</t>
  </si>
  <si>
    <t>##65#ES</t>
  </si>
  <si>
    <t>LTZTHNMMF93166390</t>
  </si>
  <si>
    <t>LD69K##</t>
  </si>
  <si>
    <t>MJ66ZGL</t>
  </si>
  <si>
    <t>DP21YYW</t>
  </si>
  <si>
    <t>MHZFDRVAG89739017</t>
  </si>
  <si>
    <t>XZMPELCMF66690378</t>
  </si>
  <si>
    <t>VA04FXR</t>
  </si>
  <si>
    <t>KM17FTC</t>
  </si>
  <si>
    <t>DV71FGO</t>
  </si>
  <si>
    <t>PX20LTT</t>
  </si>
  <si>
    <t>OV06EFU</t>
  </si>
  <si>
    <t>KN58ZKZ</t>
  </si>
  <si>
    <t>VMRCRBQVA66838925</t>
  </si>
  <si>
    <t>#G05FZX</t>
  </si>
  <si>
    <t>DE17ZWF</t>
  </si>
  <si>
    <t>LXFTFHSGI47480006</t>
  </si>
  <si>
    <t>FH66FXC</t>
  </si>
  <si>
    <t>GF19DZH</t>
  </si>
  <si>
    <t>FUPENBUEY51960687</t>
  </si>
  <si>
    <t>PVGFIYKLG63375781</t>
  </si>
  <si>
    <t>YH21WGZ</t>
  </si>
  <si>
    <t>PMKJIHPDV21896416</t>
  </si>
  <si>
    <t>J77YSJ</t>
  </si>
  <si>
    <t>JWPKAJDYX37327285</t>
  </si>
  <si>
    <t>DY70LSJ</t>
  </si>
  <si>
    <t>YULKATVLW52526878</t>
  </si>
  <si>
    <t>GJ64NZX</t>
  </si>
  <si>
    <t>XBZBCOMLK63373436</t>
  </si>
  <si>
    <t>GL70GRU</t>
  </si>
  <si>
    <t>XBLFRFJGB14413214</t>
  </si>
  <si>
    <t>LLLJJXNUV89244504</t>
  </si>
  <si>
    <t>MX59OUM</t>
  </si>
  <si>
    <t>WO21LTN</t>
  </si>
  <si>
    <t>UMEALANHP34847782</t>
  </si>
  <si>
    <t>BRHDEAMWQ97175181</t>
  </si>
  <si>
    <t>BN18PHU</t>
  </si>
  <si>
    <t>BWECWUWQV32509381</t>
  </si>
  <si>
    <t>BFGAEKIDY27026012</t>
  </si>
  <si>
    <t>FH64FBC</t>
  </si>
  <si>
    <t>DE68XTR</t>
  </si>
  <si>
    <t>MA17YCL</t>
  </si>
  <si>
    <t>XZFAEUSIY46598618</t>
  </si>
  <si>
    <t>FILNEXUMZ18844205</t>
  </si>
  <si>
    <t>BPHDLKYVI44511451</t>
  </si>
  <si>
    <t>YG70YEX</t>
  </si>
  <si>
    <t>EYIBQNFDO44068374</t>
  </si>
  <si>
    <t>WG09KMK</t>
  </si>
  <si>
    <t>EVJUNTMPS61243403</t>
  </si>
  <si>
    <t>CF70CLY</t>
  </si>
  <si>
    <t>DV17##O</t>
  </si>
  <si>
    <t>KJ57HCV</t>
  </si>
  <si>
    <t>MX63GXB</t>
  </si>
  <si>
    <t>YY63KBZ</t>
  </si>
  <si>
    <t>8NDT</t>
  </si>
  <si>
    <t>DY15WLR</t>
  </si>
  <si>
    <t>LB69VWN</t>
  </si>
  <si>
    <t>KRS4OPV</t>
  </si>
  <si>
    <t>DY66AVJ</t>
  </si>
  <si>
    <t>EJ17OLV</t>
  </si>
  <si>
    <t>####XLL</t>
  </si>
  <si>
    <t>BJ06DUF</t>
  </si>
  <si>
    <t>##17VLG</t>
  </si>
  <si>
    <t>Y9ALC</t>
  </si>
  <si>
    <t>DW19MYY</t>
  </si>
  <si>
    <t>R200GTM</t>
  </si>
  <si>
    <t>DF68VKR</t>
  </si>
  <si>
    <t>EA15VGR</t>
  </si>
  <si>
    <t>WF61JFE</t>
  </si>
  <si>
    <t>SP63AAE</t>
  </si>
  <si>
    <t>PO55POH</t>
  </si>
  <si>
    <t>JPNYMQCUD65721394</t>
  </si>
  <si>
    <t>DS69NDU</t>
  </si>
  <si>
    <t>KJEZLTEFR56071992</t>
  </si>
  <si>
    <t>YIUTYHYMX49246047</t>
  </si>
  <si>
    <t>KQEGINZHD91377628</t>
  </si>
  <si>
    <t>HF03FTP</t>
  </si>
  <si>
    <t>KU10DYP</t>
  </si>
  <si>
    <t>DY14ZJU</t>
  </si>
  <si>
    <t>NKKTBALOG68744876</t>
  </si>
  <si>
    <t>VK10UDN</t>
  </si>
  <si>
    <t>VK10UON</t>
  </si>
  <si>
    <t>BV19EEB</t>
  </si>
  <si>
    <t>CXOWUNSIX98185160</t>
  </si>
  <si>
    <t>GUTMHDOBT13622168</t>
  </si>
  <si>
    <t>HYQWLRQBU97674278</t>
  </si>
  <si>
    <t>D16ROY</t>
  </si>
  <si>
    <t>ZLLWAKKPD55917219</t>
  </si>
  <si>
    <t>LJFOAMEBJ14004291</t>
  </si>
  <si>
    <t>XREDOYIDQ33932510</t>
  </si>
  <si>
    <t>QMJVTGNZD03782375</t>
  </si>
  <si>
    <t>ISSIDWTDV16121592</t>
  </si>
  <si>
    <t>RXJKSAYFE47066688</t>
  </si>
  <si>
    <t>TMOVUYVZW38478065</t>
  </si>
  <si>
    <t>RCEVSJLPV14591741</t>
  </si>
  <si>
    <t>MX56MXE</t>
  </si>
  <si>
    <t>OJAUSXOAU02444931</t>
  </si>
  <si>
    <t>NA61AEV</t>
  </si>
  <si>
    <t>MN06TZG</t>
  </si>
  <si>
    <t>DU12YHV</t>
  </si>
  <si>
    <t>YOWUHXPWS86182493</t>
  </si>
  <si>
    <t>WY19PGO</t>
  </si>
  <si>
    <t>IVSAWFZQO93750339</t>
  </si>
  <si>
    <t>BD60VVO</t>
  </si>
  <si>
    <t>CF08EEE</t>
  </si>
  <si>
    <t>BAGPKKANW81566905</t>
  </si>
  <si>
    <t>TKSRUUYMW06151782</t>
  </si>
  <si>
    <t>TYTBBDUIF10214107</t>
  </si>
  <si>
    <t>ZCBVJDOFK21438296</t>
  </si>
  <si>
    <t>QIBFZDZKW86185409</t>
  </si>
  <si>
    <t>WCKUHOUWE35479268</t>
  </si>
  <si>
    <t>DS62ENW</t>
  </si>
  <si>
    <t>CU21KRV</t>
  </si>
  <si>
    <t>QFZTSTHQQ83886450</t>
  </si>
  <si>
    <t>TNVGZXFXQ12258991</t>
  </si>
  <si>
    <t>WGLIWBHWN19794837</t>
  </si>
  <si>
    <t>DAXIYTIZL57282198</t>
  </si>
  <si>
    <t>PUFZTIQMT47496284</t>
  </si>
  <si>
    <t>QSBNXHIVJ98597054</t>
  </si>
  <si>
    <t>YUJUHCOMK10582218</t>
  </si>
  <si>
    <t>WN18VMV</t>
  </si>
  <si>
    <t>DY15EMK</t>
  </si>
  <si>
    <t>KS10ZYB</t>
  </si>
  <si>
    <t>XSVNNEDJR04585606</t>
  </si>
  <si>
    <t>LBGCHVBXO55147625</t>
  </si>
  <si>
    <t>DX18YHA</t>
  </si>
  <si>
    <t>JXEZRIOCD02122586</t>
  </si>
  <si>
    <t>JDDCILRII24873044</t>
  </si>
  <si>
    <t>UJTHIQVKO47679403</t>
  </si>
  <si>
    <t>VNGCOVGGP45312805</t>
  </si>
  <si>
    <t>EGJGUTDPC05028950</t>
  </si>
  <si>
    <t>LQDNXIEVD59841330</t>
  </si>
  <si>
    <t>LG18BCK</t>
  </si>
  <si>
    <t>GU63BBV</t>
  </si>
  <si>
    <t>DF15FDN</t>
  </si>
  <si>
    <t>XQTELURHT88995876</t>
  </si>
  <si>
    <t>BKVLDXDIZ97104546</t>
  </si>
  <si>
    <t>TBYJJDHDN62795197</t>
  </si>
  <si>
    <t>FDBKMXBBX17449775</t>
  </si>
  <si>
    <t>STZTGMTMC68423648</t>
  </si>
  <si>
    <t>HJ52BXP</t>
  </si>
  <si>
    <t>YCKZICQSM82794716</t>
  </si>
  <si>
    <t>KBPPACCFI02672996</t>
  </si>
  <si>
    <t>ZXHOGXENR74730690</t>
  </si>
  <si>
    <t>PL08EZZ</t>
  </si>
  <si>
    <t>QXNEHANRE07040008</t>
  </si>
  <si>
    <t>CA66###</t>
  </si>
  <si>
    <t>FRZNXUXGL16482581</t>
  </si>
  <si>
    <t>RPDYNALNJ55395978</t>
  </si>
  <si>
    <t>DS70OZB</t>
  </si>
  <si>
    <t>DC16EGX</t>
  </si>
  <si>
    <t>DV19OCH</t>
  </si>
  <si>
    <t>JDWROUPCO16715800</t>
  </si>
  <si>
    <t>HBQKTXYMH56039477</t>
  </si>
  <si>
    <t>DX68FDL</t>
  </si>
  <si>
    <t>QPIJPQZOG32711013</t>
  </si>
  <si>
    <t>YT67DVV</t>
  </si>
  <si>
    <t>P#18LHJ</t>
  </si>
  <si>
    <t>MW66FZJ</t>
  </si>
  <si>
    <t>KV20UTU</t>
  </si>
  <si>
    <t>#A14TDP</t>
  </si>
  <si>
    <t>PFAKXQTMI34852188</t>
  </si>
  <si>
    <t>AB52ALS</t>
  </si>
  <si>
    <t>OYRMOBHKM91269443</t>
  </si>
  <si>
    <t>OG08NPV</t>
  </si>
  <si>
    <t>##68KWT</t>
  </si>
  <si>
    <t>YYGXMNSGK54731109</t>
  </si>
  <si>
    <t>CK61ONH</t>
  </si>
  <si>
    <t>BLQQTGDWS65830747</t>
  </si>
  <si>
    <t>DS69XHU</t>
  </si>
  <si>
    <t>FV70EDR</t>
  </si>
  <si>
    <t>EA66UNV</t>
  </si>
  <si>
    <t>VO16DFR</t>
  </si>
  <si>
    <t>LN12AFY</t>
  </si>
  <si>
    <t>DX07VHH</t>
  </si>
  <si>
    <t>LAIITZV</t>
  </si>
  <si>
    <t>BJ11DRY</t>
  </si>
  <si>
    <t>WKLFMKWFG89694247</t>
  </si>
  <si>
    <t>VO20CYS</t>
  </si>
  <si>
    <t>FE68CDX</t>
  </si>
  <si>
    <t>EN17OXG</t>
  </si>
  <si>
    <t>NK15DGO</t>
  </si>
  <si>
    <t>DX66USL</t>
  </si>
  <si>
    <t>DC16CYM</t>
  </si>
  <si>
    <t>BD58EOO</t>
  </si>
  <si>
    <t>DX51XWL</t>
  </si>
  <si>
    <t>WJ09DGU</t>
  </si>
  <si>
    <t>YG07FBD</t>
  </si>
  <si>
    <t>MRGWXKSIQ30048641</t>
  </si>
  <si>
    <t>JAPRRHFST81243901</t>
  </si>
  <si>
    <t>AAQTZPDST77745265</t>
  </si>
  <si>
    <t>GHBJXJLAU62254791</t>
  </si>
  <si>
    <t>LN55MGG</t>
  </si>
  <si>
    <t>THPJDHPSV80261826</t>
  </si>
  <si>
    <t>BJ67BZN</t>
  </si>
  <si>
    <t>DN20VKR</t>
  </si>
  <si>
    <t>FSHPOQVFR52538681</t>
  </si>
  <si>
    <t>DV64MYA</t>
  </si>
  <si>
    <t>DX21VTM</t>
  </si>
  <si>
    <t>BA16BVM</t>
  </si>
  <si>
    <t>SHBIUSOFF43428202</t>
  </si>
  <si>
    <t>STEWSDZYV63994127</t>
  </si>
  <si>
    <t>DN61YOY</t>
  </si>
  <si>
    <t>BIAZUPQPY12755604</t>
  </si>
  <si>
    <t>XPEGQOXMD31634159</t>
  </si>
  <si>
    <t>ZTMMKYQJJ07299062</t>
  </si>
  <si>
    <t>KX15NPP</t>
  </si>
  <si>
    <t>DV67XSZ</t>
  </si>
  <si>
    <t>DA62FHE</t>
  </si>
  <si>
    <t>R15HPM</t>
  </si>
  <si>
    <t>QSOUEUYRR93212104</t>
  </si>
  <si>
    <t>HB55POH</t>
  </si>
  <si>
    <t>PO64ECD</t>
  </si>
  <si>
    <t>LE19WZZ</t>
  </si>
  <si>
    <t>ELRAAYJUY41823074</t>
  </si>
  <si>
    <t>KU68EWL</t>
  </si>
  <si>
    <t>YTOELBTEL15831955</t>
  </si>
  <si>
    <t>KVOIWRKYQ10186207</t>
  </si>
  <si>
    <t>P44HFP</t>
  </si>
  <si>
    <t>KT14LZB</t>
  </si>
  <si>
    <t>HJ04DRD</t>
  </si>
  <si>
    <t>CJ21XRH</t>
  </si>
  <si>
    <t>HEJIERRWZ08743418</t>
  </si>
  <si>
    <t>FX61XNM</t>
  </si>
  <si>
    <t>AP19MSY</t>
  </si>
  <si>
    <t>RX67ZSG</t>
  </si>
  <si>
    <t>MV15ZDY</t>
  </si>
  <si>
    <t>MF63CMA</t>
  </si>
  <si>
    <t>SE21FKU</t>
  </si>
  <si>
    <t>NJ13TWA</t>
  </si>
  <si>
    <t>UVKATIBHZ65402427</t>
  </si>
  <si>
    <t>NO64CJF</t>
  </si>
  <si>
    <t>BW69UXT</t>
  </si>
  <si>
    <t>FX64LYR</t>
  </si>
  <si>
    <t>RJ20FBV</t>
  </si>
  <si>
    <t>AR07ESV</t>
  </si>
  <si>
    <t>BU53UWW</t>
  </si>
  <si>
    <t>KP20HNB</t>
  </si>
  <si>
    <t>HK69YUF</t>
  </si>
  <si>
    <t>CX65XWO</t>
  </si>
  <si>
    <t>DC16CVW</t>
  </si>
  <si>
    <t>OZEOMANPR09691326</t>
  </si>
  <si>
    <t>MN66XOO</t>
  </si>
  <si>
    <t>KGWNEJXID58558862</t>
  </si>
  <si>
    <t>VU21WVV</t>
  </si>
  <si>
    <t>KKHVPEVYS07098906</t>
  </si>
  <si>
    <t>YYYLKWKAH39043895</t>
  </si>
  <si>
    <t>MI00MPM</t>
  </si>
  <si>
    <t>OV65JSZ</t>
  </si>
  <si>
    <t>RKSQOWOLT16207820</t>
  </si>
  <si>
    <t>DS10AOB</t>
  </si>
  <si>
    <t>BO19FBU</t>
  </si>
  <si>
    <t>FJTRYYLPF61591332</t>
  </si>
  <si>
    <t>DA70KME</t>
  </si>
  <si>
    <t>LNAPBXTEZ22107439</t>
  </si>
  <si>
    <t>S12CRR</t>
  </si>
  <si>
    <t>KS56AXH</t>
  </si>
  <si>
    <t>KS56AKH</t>
  </si>
  <si>
    <t>TORGRYYSA58387605</t>
  </si>
  <si>
    <t>PGZ5063</t>
  </si>
  <si>
    <t>LHAAOGWAZ93082443</t>
  </si>
  <si>
    <t>DU68JDY</t>
  </si>
  <si>
    <t>FDPEZTCCR66410434</t>
  </si>
  <si>
    <t>DU68JBY</t>
  </si>
  <si>
    <t>TIHSEDSZF71231133</t>
  </si>
  <si>
    <t>YE09MYY</t>
  </si>
  <si>
    <t>LY61JVH</t>
  </si>
  <si>
    <t>VA16DJE</t>
  </si>
  <si>
    <t>QOEAQULIF21246448</t>
  </si>
  <si>
    <t>VO60AMH</t>
  </si>
  <si>
    <t>DK58JYR</t>
  </si>
  <si>
    <t>OY14MCE</t>
  </si>
  <si>
    <t>BL04YYZ</t>
  </si>
  <si>
    <t>CUKQOQTJQ50186723</t>
  </si>
  <si>
    <t>JEKOARSTN66077387</t>
  </si>
  <si>
    <t>HG16KCF</t>
  </si>
  <si>
    <t>VO60FKB</t>
  </si>
  <si>
    <t>STPBGAEHL38786438</t>
  </si>
  <si>
    <t>PEJJWRLUU35806440</t>
  </si>
  <si>
    <t>BG66MLY</t>
  </si>
  <si>
    <t>ONTRAJLNM02962529</t>
  </si>
  <si>
    <t>JWMOHCEAS99064882</t>
  </si>
  <si>
    <t>FG67MWZ</t>
  </si>
  <si>
    <t>FTFYYAJIT15664227</t>
  </si>
  <si>
    <t>YJ14DDV</t>
  </si>
  <si>
    <t>KR58DLD</t>
  </si>
  <si>
    <t>FJ14ZSM</t>
  </si>
  <si>
    <t>JOHUMKODE83885239</t>
  </si>
  <si>
    <t>MW67NTU</t>
  </si>
  <si>
    <t>OO63NOZ</t>
  </si>
  <si>
    <t>KS12MKL</t>
  </si>
  <si>
    <t>FC67WWZ</t>
  </si>
  <si>
    <t>DY68KN</t>
  </si>
  <si>
    <t>KK17RYR</t>
  </si>
  <si>
    <t>DV67UMM</t>
  </si>
  <si>
    <t>BL60HZA</t>
  </si>
  <si>
    <t>EO68YPG</t>
  </si>
  <si>
    <t>KN638CD</t>
  </si>
  <si>
    <t>FJ08ANV</t>
  </si>
  <si>
    <t>VQUPKBAIA02453854</t>
  </si>
  <si>
    <t>BV58LRE</t>
  </si>
  <si>
    <t>MNIIRNSYT55640249</t>
  </si>
  <si>
    <t>NL68PZF</t>
  </si>
  <si>
    <t>PVCTFRXYW95563082</t>
  </si>
  <si>
    <t>YJARKQXAT11104617</t>
  </si>
  <si>
    <t>EKYUIIYOS14518543</t>
  </si>
  <si>
    <t>MT19ZCZ</t>
  </si>
  <si>
    <t>ZTHSDOFCO54036385</t>
  </si>
  <si>
    <t>DA68YJB</t>
  </si>
  <si>
    <t>MFJOFUWDY57038802</t>
  </si>
  <si>
    <t>HRBPHNBWS07871492</t>
  </si>
  <si>
    <t>KAKRHSTAL41028930</t>
  </si>
  <si>
    <t>RPOSXXQTU47120543</t>
  </si>
  <si>
    <t>EMRMQTICO07773187</t>
  </si>
  <si>
    <t>PUQPJSDFN36899831</t>
  </si>
  <si>
    <t>AEKNNPFRC88758564</t>
  </si>
  <si>
    <t>AO66DJO</t>
  </si>
  <si>
    <t>KF56NNC</t>
  </si>
  <si>
    <t>FQIQWMPJZ42421293</t>
  </si>
  <si>
    <t>AGDVWZAWQ56396878</t>
  </si>
  <si>
    <t>ONJUARIYH84613961</t>
  </si>
  <si>
    <t>WBCYOFUYO20500546</t>
  </si>
  <si>
    <t>DE54KJU</t>
  </si>
  <si>
    <t>P1UMA</t>
  </si>
  <si>
    <t>NTJFBERIP04171443</t>
  </si>
  <si>
    <t>TNAWHFIIK17214070</t>
  </si>
  <si>
    <t>KX19AWZ</t>
  </si>
  <si>
    <t>HW70ZXZ</t>
  </si>
  <si>
    <t>SIEOAVFRP51832729</t>
  </si>
  <si>
    <t>DA20FZL</t>
  </si>
  <si>
    <t>DE12CRN</t>
  </si>
  <si>
    <t>OCUMXQUKJ05038149</t>
  </si>
  <si>
    <t>DZNATUWFL37004587</t>
  </si>
  <si>
    <t>VU62HMP</t>
  </si>
  <si>
    <t>MOVLUHWKD71534174</t>
  </si>
  <si>
    <t>WUZRFUEPI19452080</t>
  </si>
  <si>
    <t>DX61VTM</t>
  </si>
  <si>
    <t>MCEXGVUDG15691187</t>
  </si>
  <si>
    <t>JUFLROZLC25898287</t>
  </si>
  <si>
    <t>QOSLZZVCW31055205</t>
  </si>
  <si>
    <t>YU02LYD</t>
  </si>
  <si>
    <t>DU66KZR</t>
  </si>
  <si>
    <t>ZMOZQIXAP23896140</t>
  </si>
  <si>
    <t>KX19NFC</t>
  </si>
  <si>
    <t>BEMYGLXXT02095657</t>
  </si>
  <si>
    <t>BEKPNKXQK61886383</t>
  </si>
  <si>
    <t>LP15LLV</t>
  </si>
  <si>
    <t>ZCIQTTFGA66200245</t>
  </si>
  <si>
    <t>WYBXLAGZC86831000</t>
  </si>
  <si>
    <t>DU16PUX</t>
  </si>
  <si>
    <t>QUAPBFIEH87185904</t>
  </si>
  <si>
    <t>SZEXYLICQ24920196</t>
  </si>
  <si>
    <t>BD19FBU</t>
  </si>
  <si>
    <t>GSWRCGDGA06245009</t>
  </si>
  <si>
    <t>DG61EWA</t>
  </si>
  <si>
    <t>IZQUQGVUG58022112</t>
  </si>
  <si>
    <t>URBOMEFGX93751211</t>
  </si>
  <si>
    <t>BN63JZO</t>
  </si>
  <si>
    <t>#M66PVD</t>
  </si>
  <si>
    <t>WR55GZN</t>
  </si>
  <si>
    <t>LBTBCDIWE89406159</t>
  </si>
  <si>
    <t>LV13ZBC</t>
  </si>
  <si>
    <t>CU63BBV</t>
  </si>
  <si>
    <t>OYTDSMIYB70062115</t>
  </si>
  <si>
    <t>YSGFEOQEL00309675</t>
  </si>
  <si>
    <t>IMHEZLOZH62587758</t>
  </si>
  <si>
    <t>DUISQGILR50115237</t>
  </si>
  <si>
    <t>DA56XME</t>
  </si>
  <si>
    <t>KJWJCHJLF82640594</t>
  </si>
  <si>
    <t>IKUYBIKYN92767871</t>
  </si>
  <si>
    <t>VH57OJE</t>
  </si>
  <si>
    <t>PK58ZVJ</t>
  </si>
  <si>
    <t>VE51KVK</t>
  </si>
  <si>
    <t>WXQJARJVQ03011691</t>
  </si>
  <si>
    <t>SZPHIAKSV79520744</t>
  </si>
  <si>
    <t>CZQIKCNCV70857581</t>
  </si>
  <si>
    <t>MAQFYZIAR41649877</t>
  </si>
  <si>
    <t>EDSHOFHKI48284059</t>
  </si>
  <si>
    <t>SKNCYDSWI47227702</t>
  </si>
  <si>
    <t>VTQXVTCSK36240797</t>
  </si>
  <si>
    <t>DK67OUG</t>
  </si>
  <si>
    <t>KRHYUJKQS66140596</t>
  </si>
  <si>
    <t>YYNLLGGUS40818987</t>
  </si>
  <si>
    <t>QJKTUAUKY78939374</t>
  </si>
  <si>
    <t>VO21BWU</t>
  </si>
  <si>
    <t>BG18DCV</t>
  </si>
  <si>
    <t>SXGCYBGHX78926092</t>
  </si>
  <si>
    <t>ZWZYYHIOJ69855406</t>
  </si>
  <si>
    <t>FYBWZEWIW71529534</t>
  </si>
  <si>
    <t>CKYPFZBLC94314820</t>
  </si>
  <si>
    <t>FXVUNJITG49605324</t>
  </si>
  <si>
    <t>UHPBTDOLM30650975</t>
  </si>
  <si>
    <t>OV14HPE</t>
  </si>
  <si>
    <t>VE#####</t>
  </si>
  <si>
    <t>RBCFPXEGA62352864</t>
  </si>
  <si>
    <t>VBYZTHNPB00022430</t>
  </si>
  <si>
    <t>VCSFPUUTV17979874</t>
  </si>
  <si>
    <t>VMZPVFIJF21747516</t>
  </si>
  <si>
    <t>CE64OAA</t>
  </si>
  <si>
    <t>VNGITCEKK10300708</t>
  </si>
  <si>
    <t>BG05XTA</t>
  </si>
  <si>
    <t>ZMHJUIAPU88525454</t>
  </si>
  <si>
    <t>RVHMMKJEL14209080</t>
  </si>
  <si>
    <t>CCDGEFLHS82781183</t>
  </si>
  <si>
    <t>BN09GAA</t>
  </si>
  <si>
    <t>H6GTG</t>
  </si>
  <si>
    <t>BPNZVRJGB10319283</t>
  </si>
  <si>
    <t>OFNAKPJYZ65685311</t>
  </si>
  <si>
    <t>ZSIJWBETK56421576</t>
  </si>
  <si>
    <t>QFKRUNFHR93728371</t>
  </si>
  <si>
    <t>TYUIUCGYI77709335</t>
  </si>
  <si>
    <t>ANNPAHSCI67092214</t>
  </si>
  <si>
    <t>KVPPVAGHW07384232</t>
  </si>
  <si>
    <t>JSRQUIDKR25396559</t>
  </si>
  <si>
    <t>HYLLSCYFX79791209</t>
  </si>
  <si>
    <t>DV61OOW</t>
  </si>
  <si>
    <t>LUMYVKHSC87659739</t>
  </si>
  <si>
    <t>QAUDRCQCL14813864</t>
  </si>
  <si>
    <t>EWAQDIPLB59013376</t>
  </si>
  <si>
    <t>RNFWSFSNL59826960</t>
  </si>
  <si>
    <t>YVFWMAETO14149976</t>
  </si>
  <si>
    <t>AGKOHTHDT51710557</t>
  </si>
  <si>
    <t>DU09TZU</t>
  </si>
  <si>
    <t>FFBNBDRVS58992513</t>
  </si>
  <si>
    <t>MMWUUEBDG21513349</t>
  </si>
  <si>
    <t>TLERKQAAC80818872</t>
  </si>
  <si>
    <t>YNKBVDRII97779341</t>
  </si>
  <si>
    <t>CCJENTHWH39687347</t>
  </si>
  <si>
    <t>UHZKQNHNU58940638</t>
  </si>
  <si>
    <t>DS67DNU</t>
  </si>
  <si>
    <t>IKWAEINEP43458386</t>
  </si>
  <si>
    <t>DY64URD</t>
  </si>
  <si>
    <t>HK20HXF</t>
  </si>
  <si>
    <t>AVEUCAFHY74420891</t>
  </si>
  <si>
    <t>UZSZABCHX13682166</t>
  </si>
  <si>
    <t>EBCURIGIH10351390</t>
  </si>
  <si>
    <t>BPOMQRTHK10114058</t>
  </si>
  <si>
    <t>VU07GBY</t>
  </si>
  <si>
    <t>BG55JWM</t>
  </si>
  <si>
    <t>DV61HVR</t>
  </si>
  <si>
    <t>IGBPYZSMX64063381</t>
  </si>
  <si>
    <t>CA69LVS</t>
  </si>
  <si>
    <t>JQQTRNXXV38648654</t>
  </si>
  <si>
    <t>TVAXRNPOB85376659</t>
  </si>
  <si>
    <t>AXAIVQKPI15716026</t>
  </si>
  <si>
    <t>DF66VMT</t>
  </si>
  <si>
    <t>CP64HGN</t>
  </si>
  <si>
    <t>ALSVDOQPV36543666</t>
  </si>
  <si>
    <t>IIVFJXRNO71778625</t>
  </si>
  <si>
    <t>MCYIJTRTA10197027</t>
  </si>
  <si>
    <t>ZSQKIFSEC89430027</t>
  </si>
  <si>
    <t>ZCVAUSMPZ96598120</t>
  </si>
  <si>
    <t>LWOCHVALB62685628</t>
  </si>
  <si>
    <t>TIEPMRAPU39634479</t>
  </si>
  <si>
    <t>AWFBUTEVF84555502</t>
  </si>
  <si>
    <t>RNTUOPCBG40497280</t>
  </si>
  <si>
    <t>ZJFMVNEPL83195867</t>
  </si>
  <si>
    <t>AYKSZIKJN58760377</t>
  </si>
  <si>
    <t>PK58ZUJ</t>
  </si>
  <si>
    <t>BLLLHGAAF22277545</t>
  </si>
  <si>
    <t>MFAJRAWQS88321144</t>
  </si>
  <si>
    <t>PK67HTO</t>
  </si>
  <si>
    <t>LG71XXJ</t>
  </si>
  <si>
    <t>HK57XRT</t>
  </si>
  <si>
    <t>NQEBHNJJA03018339</t>
  </si>
  <si>
    <t>KY04CA</t>
  </si>
  <si>
    <t>WCXUZIRDO37342470</t>
  </si>
  <si>
    <t>HAPGACWCF51215175</t>
  </si>
  <si>
    <t>XPVSWKBKG66909647</t>
  </si>
  <si>
    <t>DX20NGE</t>
  </si>
  <si>
    <t>YPMRISRFP01027530</t>
  </si>
  <si>
    <t>DBOZAWLXM10495434</t>
  </si>
  <si>
    <t>JGAIAVDRD69962485</t>
  </si>
  <si>
    <t>CE09PXX</t>
  </si>
  <si>
    <t>IVAXYVOUM01224564</t>
  </si>
  <si>
    <t>GV70OVE</t>
  </si>
  <si>
    <t>JOQLSRPZX33962653</t>
  </si>
  <si>
    <t>TEZTYKNQL53108336</t>
  </si>
  <si>
    <t>UYGFDXMPC44446585</t>
  </si>
  <si>
    <t>DX21MXG</t>
  </si>
  <si>
    <t>HMSVCLWLO53334820</t>
  </si>
  <si>
    <t>QZIKNCVQU19343140</t>
  </si>
  <si>
    <t>KU68WEL</t>
  </si>
  <si>
    <t>BLTTYQOCJ22026892</t>
  </si>
  <si>
    <t>OQMPFAPYE16899448</t>
  </si>
  <si>
    <t>PCGQTIXFR63330574</t>
  </si>
  <si>
    <t>GMTMUDBCM03853765</t>
  </si>
  <si>
    <t>OZMQOSIUS39711793</t>
  </si>
  <si>
    <t>HD16JMM</t>
  </si>
  <si>
    <t>EPFHRPAIY14666899</t>
  </si>
  <si>
    <t>D2AMD</t>
  </si>
  <si>
    <t>NP07AXJ</t>
  </si>
  <si>
    <t>DF21VMK</t>
  </si>
  <si>
    <t>WF10WCM</t>
  </si>
  <si>
    <t>DS65PXX</t>
  </si>
  <si>
    <t>BP68KTN</t>
  </si>
  <si>
    <t>DV69FDA</t>
  </si>
  <si>
    <t>DA57AZP</t>
  </si>
  <si>
    <t>YSQVTYBWS26718893</t>
  </si>
  <si>
    <t>DP67FNM</t>
  </si>
  <si>
    <t>WX67KUH</t>
  </si>
  <si>
    <t>DV07YDH</t>
  </si>
  <si>
    <t>RAD7MZ</t>
  </si>
  <si>
    <t>DL65AHC</t>
  </si>
  <si>
    <t>N603TAW</t>
  </si>
  <si>
    <t>CY12HPJ</t>
  </si>
  <si>
    <t>JFGUPQAGV83770271</t>
  </si>
  <si>
    <t>XWRHMMFUJ69764561</t>
  </si>
  <si>
    <t>LENBLUZWC18486119</t>
  </si>
  <si>
    <t>TGJXQBMEW12971175</t>
  </si>
  <si>
    <t>YXUJCMIWM53799503</t>
  </si>
  <si>
    <t>FY57CFX</t>
  </si>
  <si>
    <t>MZDIVHQKP06680685</t>
  </si>
  <si>
    <t>UUNWBARPF20114781</t>
  </si>
  <si>
    <t>SBKUYSIPZ10113586</t>
  </si>
  <si>
    <t>IFCZYDHMM06564298</t>
  </si>
  <si>
    <t>AESQCCOVA85865059</t>
  </si>
  <si>
    <t>KRDKMLIVQ83461463</t>
  </si>
  <si>
    <t>M28SEJ</t>
  </si>
  <si>
    <t>FNMLVFCHL76780983</t>
  </si>
  <si>
    <t>YGAJWZJRL03728968</t>
  </si>
  <si>
    <t>VKOOSAKEM10447036</t>
  </si>
  <si>
    <t>DYVEEERQW23425271</t>
  </si>
  <si>
    <t>EK15PGX</t>
  </si>
  <si>
    <t>T12DRS</t>
  </si>
  <si>
    <t>DS67HYR</t>
  </si>
  <si>
    <t>##63UGD</t>
  </si>
  <si>
    <t>YG59TFY</t>
  </si>
  <si>
    <t>HXBABQITJ67773527</t>
  </si>
  <si>
    <t>NK19YMV</t>
  </si>
  <si>
    <t>IQDXNRJBN83973466</t>
  </si>
  <si>
    <t>GFZIBKGBR14396555</t>
  </si>
  <si>
    <t>VN11AAE</t>
  </si>
  <si>
    <t>GJ18FYD</t>
  </si>
  <si>
    <t>LN16OLE</t>
  </si>
  <si>
    <t>DA19SZJ</t>
  </si>
  <si>
    <t>FV69VNE</t>
  </si>
  <si>
    <t>##20OCA</t>
  </si>
  <si>
    <t>GD69GCK</t>
  </si>
  <si>
    <t>EN15YOC</t>
  </si>
  <si>
    <t>VK13YNJ</t>
  </si>
  <si>
    <t>DAD4CHZ</t>
  </si>
  <si>
    <t>BY53FMP</t>
  </si>
  <si>
    <t>GU58KXP</t>
  </si>
  <si>
    <t>BU15OZN</t>
  </si>
  <si>
    <t>UGEFFXANO85172350</t>
  </si>
  <si>
    <t>LG15ZDU</t>
  </si>
  <si>
    <t>SV14ZPE</t>
  </si>
  <si>
    <t>DN70CVV</t>
  </si>
  <si>
    <t>CT58LXG</t>
  </si>
  <si>
    <t>N7HSH</t>
  </si>
  <si>
    <t>BX18YRA</t>
  </si>
  <si>
    <t>###YEH</t>
  </si>
  <si>
    <t>YO16XES</t>
  </si>
  <si>
    <t>PX65OTV</t>
  </si>
  <si>
    <t>BJ52BUW</t>
  </si>
  <si>
    <t>DE69YXD</t>
  </si>
  <si>
    <t>B11CWT</t>
  </si>
  <si>
    <t>WP69ACZ</t>
  </si>
  <si>
    <t>DX68WNC</t>
  </si>
  <si>
    <t>RA57TXD</t>
  </si>
  <si>
    <t>HG61KUK</t>
  </si>
  <si>
    <t>##21KHA</t>
  </si>
  <si>
    <t>BU20TXW</t>
  </si>
  <si>
    <t>YO67YGO</t>
  </si>
  <si>
    <t>HQEWZAWHY41659610</t>
  </si>
  <si>
    <t>MDABTCZNH19834777</t>
  </si>
  <si>
    <t>NX12ZDP</t>
  </si>
  <si>
    <t>GL71AMP</t>
  </si>
  <si>
    <t>LAMCFOLWW60376555</t>
  </si>
  <si>
    <t>DU18CUM</t>
  </si>
  <si>
    <t>FY66HKW</t>
  </si>
  <si>
    <t>COPNDKPYC45035241</t>
  </si>
  <si>
    <t>RIUDYZWMP54621908</t>
  </si>
  <si>
    <t>MC21HTT</t>
  </si>
  <si>
    <t>NU10VWC</t>
  </si>
  <si>
    <t>TOQIFEGHD03315283</t>
  </si>
  <si>
    <t>CX17XBJ</t>
  </si>
  <si>
    <t>Y999CEM</t>
  </si>
  <si>
    <t>KM64DYF</t>
  </si>
  <si>
    <t>YBFGSUCLR31778794</t>
  </si>
  <si>
    <t>##O718</t>
  </si>
  <si>
    <t>XLBMRRBQS86023045</t>
  </si>
  <si>
    <t>KHYYYIFGA91658233</t>
  </si>
  <si>
    <t>AMPYZUPNV71980732</t>
  </si>
  <si>
    <t>CA10TZO</t>
  </si>
  <si>
    <t>CV64BFW</t>
  </si>
  <si>
    <t>JFUTYQOVV86905379</t>
  </si>
  <si>
    <t>QJIRBMXOR35631182</t>
  </si>
  <si>
    <t>ZZDSNCJQY02171012</t>
  </si>
  <si>
    <t>CPGZTVNRP28027586</t>
  </si>
  <si>
    <t>XCMQQEDST26484208</t>
  </si>
  <si>
    <t>BJ08NTO</t>
  </si>
  <si>
    <t>KK19PGY</t>
  </si>
  <si>
    <t>DY21FSA</t>
  </si>
  <si>
    <t>YE21LLH</t>
  </si>
  <si>
    <t>ZKMHBPHHE69952793</t>
  </si>
  <si>
    <t>FTMVYCSIB41920079</t>
  </si>
  <si>
    <t>QHLILQLUG75065806</t>
  </si>
  <si>
    <t>KSFMIGTAQ44967128</t>
  </si>
  <si>
    <t>CX69UWK</t>
  </si>
  <si>
    <t>WJEMKBTDP19178607</t>
  </si>
  <si>
    <t>STKYTBFPN78905559</t>
  </si>
  <si>
    <t>REG508X</t>
  </si>
  <si>
    <t>QUPBEZVKN48201871</t>
  </si>
  <si>
    <t>KT19DYB</t>
  </si>
  <si>
    <t>IENVXSPXH00866002</t>
  </si>
  <si>
    <t>OCAGOKFAC07117781</t>
  </si>
  <si>
    <t>EX17OZJ</t>
  </si>
  <si>
    <t>MCEFDWYGS35263024</t>
  </si>
  <si>
    <t>NKKSWNREY87137965</t>
  </si>
  <si>
    <t>FBOVA</t>
  </si>
  <si>
    <t>YM21HRK</t>
  </si>
  <si>
    <t>LFDMCMOLU52739849</t>
  </si>
  <si>
    <t>GLDOUJIIU25992255</t>
  </si>
  <si>
    <t>MAAJWDBWS40619476</t>
  </si>
  <si>
    <t>PX09XMM</t>
  </si>
  <si>
    <t>MMQZWTEXZ80362001</t>
  </si>
  <si>
    <t>ODUJUYPCL54324733</t>
  </si>
  <si>
    <t>####GXL</t>
  </si>
  <si>
    <t>GJHAHMSYK06853882</t>
  </si>
  <si>
    <t>VN08TYC</t>
  </si>
  <si>
    <t>MK66XVC</t>
  </si>
  <si>
    <t>XFQJIPWDR67361445</t>
  </si>
  <si>
    <t>SG59GVM</t>
  </si>
  <si>
    <t>CU51SMG</t>
  </si>
  <si>
    <t>BBWLWEGQX92381680</t>
  </si>
  <si>
    <t>QJXPVTTAI11646532</t>
  </si>
  <si>
    <t>DK12XPR</t>
  </si>
  <si>
    <t>AJZIDVABF05885043</t>
  </si>
  <si>
    <t>EA69YNG</t>
  </si>
  <si>
    <t>CJLXUKIHJ35124750</t>
  </si>
  <si>
    <t>HBVJWEHRX94351675</t>
  </si>
  <si>
    <t>QJXSALNSJ24255720</t>
  </si>
  <si>
    <t>GHMHYQANX21860905</t>
  </si>
  <si>
    <t>GZAZYTGKJ05324708</t>
  </si>
  <si>
    <t>GPIAQMRDR41239800</t>
  </si>
  <si>
    <t>NVHKHKLCH64494833</t>
  </si>
  <si>
    <t>QHGIPNJFD39142204</t>
  </si>
  <si>
    <t>IWHNDNSSX07143561</t>
  </si>
  <si>
    <t>XVXYLEBCE93869737</t>
  </si>
  <si>
    <t>COHYJFLHB48093940</t>
  </si>
  <si>
    <t>KW13WVG</t>
  </si>
  <si>
    <t>KSESYFNYW70731446</t>
  </si>
  <si>
    <t>LTXJHCEIH49586061</t>
  </si>
  <si>
    <t>YJBPDZGTE97250202</t>
  </si>
  <si>
    <t>LMCTEYZBL50008293</t>
  </si>
  <si>
    <t>TEOGVLRMU82296608</t>
  </si>
  <si>
    <t>OGQXAACJI86328903</t>
  </si>
  <si>
    <t>BL1402M</t>
  </si>
  <si>
    <t>UBJNMXGVY08689949</t>
  </si>
  <si>
    <t>GNTTVEECW71585927</t>
  </si>
  <si>
    <t>TROCWXGWC91081814</t>
  </si>
  <si>
    <t>ZXGPZQTXP44093943</t>
  </si>
  <si>
    <t>FWFUKHMNS40230189</t>
  </si>
  <si>
    <t>MN59FVO</t>
  </si>
  <si>
    <t>XHTBIGLFH97239569</t>
  </si>
  <si>
    <t>PFBNWMZFO26026455</t>
  </si>
  <si>
    <t>ML21UJK</t>
  </si>
  <si>
    <t>VZLUJMQGC91194291</t>
  </si>
  <si>
    <t>ET14EBC</t>
  </si>
  <si>
    <t>UJAMCTILD09843858</t>
  </si>
  <si>
    <t>VYCOVOLIE63502230</t>
  </si>
  <si>
    <t>YOSXXITNA18775373</t>
  </si>
  <si>
    <t>JJDWIRRGG49509739</t>
  </si>
  <si>
    <t>BFMNBYHOQ36612916</t>
  </si>
  <si>
    <t>MB82VAM</t>
  </si>
  <si>
    <t>GCLLTYFBL58609272</t>
  </si>
  <si>
    <t>HCNYMXOTX91876077</t>
  </si>
  <si>
    <t>FOPBICDLY95515610</t>
  </si>
  <si>
    <t>GINBHXHYO14033699</t>
  </si>
  <si>
    <t>LTOOTFLQP52268608</t>
  </si>
  <si>
    <t>UUOJSPACD43064410</t>
  </si>
  <si>
    <t>UEIUPIMNE71285177</t>
  </si>
  <si>
    <t>WWDHKULWE36795415</t>
  </si>
  <si>
    <t>VHFPLXDQQ49177705</t>
  </si>
  <si>
    <t>EANGWCSOJ41863881</t>
  </si>
  <si>
    <t>WN21RGZ</t>
  </si>
  <si>
    <t>FKSWDHRMZ74996046</t>
  </si>
  <si>
    <t>SN04WRL</t>
  </si>
  <si>
    <t>KUNUJTHPZ46922967</t>
  </si>
  <si>
    <t>NDKTZLMFG77557121</t>
  </si>
  <si>
    <t>FJ58FTP</t>
  </si>
  <si>
    <t>FMYGWXUEE04021390</t>
  </si>
  <si>
    <t>YNIGPXJFS54857308</t>
  </si>
  <si>
    <t>DL18KKM</t>
  </si>
  <si>
    <t>BN06PUJ</t>
  </si>
  <si>
    <t>YR08PHF</t>
  </si>
  <si>
    <t>PJ67OMU</t>
  </si>
  <si>
    <t>KT68VPP</t>
  </si>
  <si>
    <t>QGLCHCDDN90617154</t>
  </si>
  <si>
    <t>ZGKKYBZDI32158624</t>
  </si>
  <si>
    <t>YXQXRFGKC88387873</t>
  </si>
  <si>
    <t>RFVKHRRIC80414064</t>
  </si>
  <si>
    <t>FYGVEJDRI56190971</t>
  </si>
  <si>
    <t>SO03OEG</t>
  </si>
  <si>
    <t>EXTQEBZWF32570405</t>
  </si>
  <si>
    <t>ZHACHWXSA20958499</t>
  </si>
  <si>
    <t>WR17HFC</t>
  </si>
  <si>
    <t>CV18YKN</t>
  </si>
  <si>
    <t>XPMPHSRKS31695618</t>
  </si>
  <si>
    <t>##16ADZ</t>
  </si>
  <si>
    <t>RMLBQAEDY02876745</t>
  </si>
  <si>
    <t>CY61GGE</t>
  </si>
  <si>
    <t>LEUFNMNAK07187496</t>
  </si>
  <si>
    <t>RI23DNT</t>
  </si>
  <si>
    <t>BCPEARGZN19000195</t>
  </si>
  <si>
    <t>KCPCBSJZD62962390</t>
  </si>
  <si>
    <t>VO12BXD</t>
  </si>
  <si>
    <t>ZDBMBRDXW48889504</t>
  </si>
  <si>
    <t>DA60MXH</t>
  </si>
  <si>
    <t>RBBNHSVDH59989044</t>
  </si>
  <si>
    <t>PNUSMZZLK65554223</t>
  </si>
  <si>
    <t>KR69KGX</t>
  </si>
  <si>
    <t>EZIBPHSBX45793573</t>
  </si>
  <si>
    <t>PDOVMLVWD43550956</t>
  </si>
  <si>
    <t>CLUAQARXT15463748</t>
  </si>
  <si>
    <t>CE21FKL</t>
  </si>
  <si>
    <t>HQPUZWAIB28297411</t>
  </si>
  <si>
    <t>L8PTE</t>
  </si>
  <si>
    <t>FJQHWZPAQ42988531</t>
  </si>
  <si>
    <t>BTPLKPSGV46430646</t>
  </si>
  <si>
    <t>NL20TNV</t>
  </si>
  <si>
    <t>ITTUIOPCR67005243</t>
  </si>
  <si>
    <t>JO88THF</t>
  </si>
  <si>
    <t>CX68PFE</t>
  </si>
  <si>
    <t>GOIPQEWJY55605464</t>
  </si>
  <si>
    <t>KR03NNB</t>
  </si>
  <si>
    <t>ESRRVYHZG73156986</t>
  </si>
  <si>
    <t>YN62GXG</t>
  </si>
  <si>
    <t>CK12SYH</t>
  </si>
  <si>
    <t>PXFQYJHAJ20597422</t>
  </si>
  <si>
    <t>EO63AVU</t>
  </si>
  <si>
    <t>HLXGQGTSN19374323</t>
  </si>
  <si>
    <t>WA13OKZ</t>
  </si>
  <si>
    <t>1156SEZ</t>
  </si>
  <si>
    <t>YD11FXU</t>
  </si>
  <si>
    <t>YU18LUA</t>
  </si>
  <si>
    <t>UOMCRONEG12492724</t>
  </si>
  <si>
    <t>YQVKEGZNX03613365</t>
  </si>
  <si>
    <t>CN13NPZ</t>
  </si>
  <si>
    <t>OVGIGKLSB97993917</t>
  </si>
  <si>
    <t>VQVLWGSAA32014166</t>
  </si>
  <si>
    <t>B12BLG</t>
  </si>
  <si>
    <t>UUMYDHWRY55821047</t>
  </si>
  <si>
    <t>QFBFORJEH23947270</t>
  </si>
  <si>
    <t>TQPPCWGXL94920480</t>
  </si>
  <si>
    <t>TMPOCQKZV50532841</t>
  </si>
  <si>
    <t>KOANLWKAG61410036</t>
  </si>
  <si>
    <t>MGAQIEVBJ55462563</t>
  </si>
  <si>
    <t>DMXMSPJRK96187495</t>
  </si>
  <si>
    <t>RHYHXAHRS60285515</t>
  </si>
  <si>
    <t>AYTXSINTN32989650</t>
  </si>
  <si>
    <t>YAAGXEANW91099075</t>
  </si>
  <si>
    <t>###2JUJ</t>
  </si>
  <si>
    <t>BN51KNK</t>
  </si>
  <si>
    <t>IQLUSQKNI77046517</t>
  </si>
  <si>
    <t>DX20UUG</t>
  </si>
  <si>
    <t>DCWRKAJKK33054885</t>
  </si>
  <si>
    <t>DS13GMF</t>
  </si>
  <si>
    <t>GN17WZT</t>
  </si>
  <si>
    <t>DZFZPUCVO95546041</t>
  </si>
  <si>
    <t>S416ENU</t>
  </si>
  <si>
    <t>WU68EAP</t>
  </si>
  <si>
    <t>YUCOMLMYG83643149</t>
  </si>
  <si>
    <t>CZOIYEGAX77382902</t>
  </si>
  <si>
    <t>BD21UCV</t>
  </si>
  <si>
    <t>AV11FXZ</t>
  </si>
  <si>
    <t>VEXOINYYK83693697</t>
  </si>
  <si>
    <t>CCHBSMGLV21712915</t>
  </si>
  <si>
    <t>BV61TEY</t>
  </si>
  <si>
    <t>BZPEDZIIE23628654</t>
  </si>
  <si>
    <t>UANCNXIYE06104400</t>
  </si>
  <si>
    <t>VLGDRVVPM99374520</t>
  </si>
  <si>
    <t>FCRIHRXYZ21764998</t>
  </si>
  <si>
    <t>YT17FJX</t>
  </si>
  <si>
    <t>G4CNB</t>
  </si>
  <si>
    <t>DN06LTO</t>
  </si>
  <si>
    <t>DK18HGN</t>
  </si>
  <si>
    <t>MF06OZN</t>
  </si>
  <si>
    <t>ML61VZY</t>
  </si>
  <si>
    <t>CY17EYX</t>
  </si>
  <si>
    <t>BGNGZHWPK14066243</t>
  </si>
  <si>
    <t>MC19HBN</t>
  </si>
  <si>
    <t>V321EVA</t>
  </si>
  <si>
    <t>NA16AGZ</t>
  </si>
  <si>
    <t>AWWMTSUZH15116680</t>
  </si>
  <si>
    <t>FJ18JJZ</t>
  </si>
  <si>
    <t>DP70JFX</t>
  </si>
  <si>
    <t>KQQJMIIKQ69418008</t>
  </si>
  <si>
    <t>DN59SED</t>
  </si>
  <si>
    <t>CV11GOJ</t>
  </si>
  <si>
    <t>VA20AOB</t>
  </si>
  <si>
    <t>LL61LJN</t>
  </si>
  <si>
    <t>FN14KVP</t>
  </si>
  <si>
    <t>X60GJW</t>
  </si>
  <si>
    <t>CX14XXP</t>
  </si>
  <si>
    <t>MV63YBU</t>
  </si>
  <si>
    <t>DX71FSE</t>
  </si>
  <si>
    <t>HK17XYY</t>
  </si>
  <si>
    <t>ADERXLVSI09555756</t>
  </si>
  <si>
    <t>MX15WFM</t>
  </si>
  <si>
    <t>##70LKF</t>
  </si>
  <si>
    <t>YOPXUUWWR39092281</t>
  </si>
  <si>
    <t>P214JDK</t>
  </si>
  <si>
    <t>WRHMLWBEB91563998</t>
  </si>
  <si>
    <t>DX09UES</t>
  </si>
  <si>
    <t>YFKDUVAOF75728189</t>
  </si>
  <si>
    <t>XHULKDIHO95779720</t>
  </si>
  <si>
    <t>##18YCU</t>
  </si>
  <si>
    <t>IIJAYDAQU41306919</t>
  </si>
  <si>
    <t>M6APM</t>
  </si>
  <si>
    <t>QJVKNEXFJ26103800</t>
  </si>
  <si>
    <t>FRRUHKMCP30767826</t>
  </si>
  <si>
    <t>WO21UFR</t>
  </si>
  <si>
    <t>VO21UFR</t>
  </si>
  <si>
    <t>DA04CHZ</t>
  </si>
  <si>
    <t>NEPTFZTZB04248112</t>
  </si>
  <si>
    <t>TTUGXOCIU97409198</t>
  </si>
  <si>
    <t>T8OUP</t>
  </si>
  <si>
    <t>BU15DZN</t>
  </si>
  <si>
    <t>##18CYW</t>
  </si>
  <si>
    <t>RXPXZDQNU02420655</t>
  </si>
  <si>
    <t>AOTDPISWV51214615</t>
  </si>
  <si>
    <t>XGGCSSRUJ27207171</t>
  </si>
  <si>
    <t>VDMAUILHH51247046</t>
  </si>
  <si>
    <t>WHZCWHPPN24193548</t>
  </si>
  <si>
    <t>KGNKWRCAB24147178</t>
  </si>
  <si>
    <t>TNZQYRAUM96550489</t>
  </si>
  <si>
    <t>SL12AXH</t>
  </si>
  <si>
    <t>DX64WJK</t>
  </si>
  <si>
    <t>ALINMBZGM27146429</t>
  </si>
  <si>
    <t>CBLFJTWKY14872677</t>
  </si>
  <si>
    <t>ETCTILJKJ70626735</t>
  </si>
  <si>
    <t>FV21LNU</t>
  </si>
  <si>
    <t>ZYOUYKDOY86092862</t>
  </si>
  <si>
    <t>HFKZYJTYJ21005916</t>
  </si>
  <si>
    <t>CJCFKYTCQ49308143</t>
  </si>
  <si>
    <t>LHUSRQVCV56579382</t>
  </si>
  <si>
    <t>KBNXNNJUM71641797</t>
  </si>
  <si>
    <t>BU20KXB</t>
  </si>
  <si>
    <t>XQOUBLKBC85969654</t>
  </si>
  <si>
    <t>OOGTSZSIB76468493</t>
  </si>
  <si>
    <t>SF66FJO</t>
  </si>
  <si>
    <t>PFWWOYTSV84670970</t>
  </si>
  <si>
    <t>KM21UFM</t>
  </si>
  <si>
    <t>QXOJDTZOC18228907</t>
  </si>
  <si>
    <t>LKHMPAZDG22101755</t>
  </si>
  <si>
    <t>ULBPIKTET55770959</t>
  </si>
  <si>
    <t>XTYCKFXHW23670031</t>
  </si>
  <si>
    <t>IUVCPLQTM42790759</t>
  </si>
  <si>
    <t>ORESGAGJB84893197</t>
  </si>
  <si>
    <t>LEKIRHPMI58366748</t>
  </si>
  <si>
    <t>UAHDBWJZB55044094</t>
  </si>
  <si>
    <t>PPYSTGFQJ62064670</t>
  </si>
  <si>
    <t>ZYJLDXHEM16575957</t>
  </si>
  <si>
    <t>LJCSDGZYH19196451</t>
  </si>
  <si>
    <t>CTDEIGCTJ11070180</t>
  </si>
  <si>
    <t>IDXEZWYCE13422627</t>
  </si>
  <si>
    <t>RGBNAUCKN99164493</t>
  </si>
  <si>
    <t>INSOHAQJN76487720</t>
  </si>
  <si>
    <t>BDOIUYVCF05162447</t>
  </si>
  <si>
    <t>AHGDNLCIJ25275415</t>
  </si>
  <si>
    <t>DHUFAKFLV18713840</t>
  </si>
  <si>
    <t>EPKJVYLQV15861512</t>
  </si>
  <si>
    <t>DZKKKGDHI71483862</t>
  </si>
  <si>
    <t>ZCVXZEMKI70258481</t>
  </si>
  <si>
    <t>THHBNUJOD67080156</t>
  </si>
  <si>
    <t>USXWZLPLW89385783</t>
  </si>
  <si>
    <t>ONWKBBRUX74892644</t>
  </si>
  <si>
    <t>JRDKQFUET53983055</t>
  </si>
  <si>
    <t>GPMUKCHPG37558356</t>
  </si>
  <si>
    <t>QRTPCJOWX32919078</t>
  </si>
  <si>
    <t>MT68ORU</t>
  </si>
  <si>
    <t>#X57WPP</t>
  </si>
  <si>
    <t>VUTCIYOSC38800497</t>
  </si>
  <si>
    <t>FSMHZODBC41960881</t>
  </si>
  <si>
    <t>PTGDYPPAP39885053</t>
  </si>
  <si>
    <t>NEUNHILXO15315856</t>
  </si>
  <si>
    <t>TNSGHWWGJ03744741</t>
  </si>
  <si>
    <t>KMZOHDZFW32368534</t>
  </si>
  <si>
    <t>OFZMSDERM63105744</t>
  </si>
  <si>
    <t>NNETGNVAQ70523555</t>
  </si>
  <si>
    <t>XXJGNPETM18044256</t>
  </si>
  <si>
    <t>CVWNBXUOS01612726</t>
  </si>
  <si>
    <t>AYLMUQOOO79084556</t>
  </si>
  <si>
    <t>VJLDHHYFU88132592</t>
  </si>
  <si>
    <t>JSPRKFBLC26702180</t>
  </si>
  <si>
    <t>SPCWIOGHC06611190</t>
  </si>
  <si>
    <t>Y###AYZ</t>
  </si>
  <si>
    <t>MZLVIDPMU98890232</t>
  </si>
  <si>
    <t>OFYNSTDOK81723329</t>
  </si>
  <si>
    <t>WJYLOBXFD94167878</t>
  </si>
  <si>
    <t>QOZIKLCRU46145116</t>
  </si>
  <si>
    <t>PBHEQKPMQ86861945</t>
  </si>
  <si>
    <t>YCIJKJOKX76778483</t>
  </si>
  <si>
    <t>UHFHUDOBH27105918</t>
  </si>
  <si>
    <t>ELRPHPPTK93122682</t>
  </si>
  <si>
    <t>VJPSLIDWP64232149</t>
  </si>
  <si>
    <t>HDDEFOSZT46169604</t>
  </si>
  <si>
    <t>YGWNASLKX18509027</t>
  </si>
  <si>
    <t>RBDSQKCHB04364260</t>
  </si>
  <si>
    <t>JUSPLKTVC96240490</t>
  </si>
  <si>
    <t>IRFRSSCLD30147548</t>
  </si>
  <si>
    <t>JDUOPDKFP00206001</t>
  </si>
  <si>
    <t>HFOBLWPJO87591930</t>
  </si>
  <si>
    <t>VABTLJVVP14501150</t>
  </si>
  <si>
    <t>RYXBYAOHS78632217</t>
  </si>
  <si>
    <t>TY66LLT</t>
  </si>
  <si>
    <t>KEYCSIRMJ82085371</t>
  </si>
  <si>
    <t>COGSNJRMH20036272</t>
  </si>
  <si>
    <t>EZUXALPKO33825580</t>
  </si>
  <si>
    <t>JOJTOBWUG74874354</t>
  </si>
  <si>
    <t>OBKGIQTRV61331261</t>
  </si>
  <si>
    <t>KTVGGWQMZ71745827</t>
  </si>
  <si>
    <t>DAXRDKKOJ33306192</t>
  </si>
  <si>
    <t>VBLFIGWQN08253980</t>
  </si>
  <si>
    <t>KSLHAZSRS22594722</t>
  </si>
  <si>
    <t>PTHKWCNTJ79091517</t>
  </si>
  <si>
    <t>SGZPBZXVN34573220</t>
  </si>
  <si>
    <t>JPJTZVSHK89078561</t>
  </si>
  <si>
    <t>PFLLFVKWL21993907</t>
  </si>
  <si>
    <t>BU21ZWA</t>
  </si>
  <si>
    <t>JKJBVYFBK38613868</t>
  </si>
  <si>
    <t>MIRLPXNYS74683529</t>
  </si>
  <si>
    <t>LYHGXTWCD04539540</t>
  </si>
  <si>
    <t>RATDAAJJM14769063</t>
  </si>
  <si>
    <t>DP21GXR</t>
  </si>
  <si>
    <t>JNFNPIKLU98161917</t>
  </si>
  <si>
    <t>YSXDGXITN44969142</t>
  </si>
  <si>
    <t>DS14TXC</t>
  </si>
  <si>
    <t>YCMRRXKEL98914513</t>
  </si>
  <si>
    <t>FJ09NFN</t>
  </si>
  <si>
    <t>AZLBUZOTY99205471</t>
  </si>
  <si>
    <t>EJ16EUH</t>
  </si>
  <si>
    <t>DL17KYO</t>
  </si>
  <si>
    <t>BESMMBBTE26742148</t>
  </si>
  <si>
    <t>DLBSFEPSY51857749</t>
  </si>
  <si>
    <t>QYHLVYMEC52802726</t>
  </si>
  <si>
    <t>BJ60YVC</t>
  </si>
  <si>
    <t>BJ60YYC</t>
  </si>
  <si>
    <t>NT63VVM</t>
  </si>
  <si>
    <t>LC70OSO</t>
  </si>
  <si>
    <t>EMJCXAPML39396668</t>
  </si>
  <si>
    <t>NLTFIMQYX72144542</t>
  </si>
  <si>
    <t>ZQBGVOIJV13419827</t>
  </si>
  <si>
    <t>QSFJCVSES16812624</t>
  </si>
  <si>
    <t>SYMFALDQE40159692</t>
  </si>
  <si>
    <t>DWTWQXOFO46518233</t>
  </si>
  <si>
    <t>ILWSNITRC83282444</t>
  </si>
  <si>
    <t>IZLXUFHSP27353892</t>
  </si>
  <si>
    <t>WQFEXIZYN73106583</t>
  </si>
  <si>
    <t>D20SJB</t>
  </si>
  <si>
    <t>IKODSCJNI02674211</t>
  </si>
  <si>
    <t>LN68JTU</t>
  </si>
  <si>
    <t>BK55WHG</t>
  </si>
  <si>
    <t>EPKXURQWS47675608</t>
  </si>
  <si>
    <t>J19NMD</t>
  </si>
  <si>
    <t>NH57KUD</t>
  </si>
  <si>
    <t>DPGNEBTXB31358321</t>
  </si>
  <si>
    <t>HQLGAJPIR59434695</t>
  </si>
  <si>
    <t>ETQLWCIAR89426098</t>
  </si>
  <si>
    <t>IUHNLMZAT97374383</t>
  </si>
  <si>
    <t>KETTJCWXR61876095</t>
  </si>
  <si>
    <t>VZKULIDIT01392340</t>
  </si>
  <si>
    <t>IEJXDDECE47499189</t>
  </si>
  <si>
    <t>ETUDMBROC97297436</t>
  </si>
  <si>
    <t>OMLENRKIZ16603837</t>
  </si>
  <si>
    <t>QFMTPSMNG52917461</t>
  </si>
  <si>
    <t>VU18KKB</t>
  </si>
  <si>
    <t>UVGLXPYIN50509216</t>
  </si>
  <si>
    <t>UREEECOAI30885561</t>
  </si>
  <si>
    <t>IKUYFIXRQ10542835</t>
  </si>
  <si>
    <t>TPFTXHGZY87656838</t>
  </si>
  <si>
    <t>HNDAJXLFT39656327</t>
  </si>
  <si>
    <t>##57WEA</t>
  </si>
  <si>
    <t>HWZBSUUSM25449701</t>
  </si>
  <si>
    <t>PK11UNZ</t>
  </si>
  <si>
    <t>XEJZBHKGN66753636</t>
  </si>
  <si>
    <t>RZCQWEJDD89946851</t>
  </si>
  <si>
    <t>NEWQGUAPE78537160</t>
  </si>
  <si>
    <t>LX68MGJ</t>
  </si>
  <si>
    <t>GHJGXVCAL14079488</t>
  </si>
  <si>
    <t>VPNUAQEDD62519994</t>
  </si>
  <si>
    <t>PIKDE</t>
  </si>
  <si>
    <t>VAEUJMTRD82631027</t>
  </si>
  <si>
    <t>WWXAERLHD67993151</t>
  </si>
  <si>
    <t>RJ60VYH</t>
  </si>
  <si>
    <t>YHRKNZVTC08923573</t>
  </si>
  <si>
    <t>##07ZUL</t>
  </si>
  <si>
    <t>YXOJCHGML32075897</t>
  </si>
  <si>
    <t>JXVYWEVGK57073749</t>
  </si>
  <si>
    <t>MSBGQZEMN76051387</t>
  </si>
  <si>
    <t>PXRTEDRTD54249400</t>
  </si>
  <si>
    <t>NZPOIJEYU68498891</t>
  </si>
  <si>
    <t>WMFDLOAYK08890985</t>
  </si>
  <si>
    <t>HZQCOTBEB96942865</t>
  </si>
  <si>
    <t>RFUFCUTHC68990748</t>
  </si>
  <si>
    <t>HRQZXUORS74381884</t>
  </si>
  <si>
    <t>CXFFJAEPE85284725</t>
  </si>
  <si>
    <t>VRUDQTPQJ19210035</t>
  </si>
  <si>
    <t>URAKNPSNK84723730</t>
  </si>
  <si>
    <t>GJASIAUFK74728272</t>
  </si>
  <si>
    <t>UMEPCUBGC33172590</t>
  </si>
  <si>
    <t>DS14YRJ</t>
  </si>
  <si>
    <t>KM63LSD</t>
  </si>
  <si>
    <t>JAFPHHQKM83375428</t>
  </si>
  <si>
    <t>XEQCJHRID60289873</t>
  </si>
  <si>
    <t>GZESRKQGH66538752</t>
  </si>
  <si>
    <t>BCBMXHXGU14437155</t>
  </si>
  <si>
    <t>DY13WDE</t>
  </si>
  <si>
    <t>PE12DWY</t>
  </si>
  <si>
    <t>ODEBNGAUJ78554108</t>
  </si>
  <si>
    <t>MCHQVXTCY13853521</t>
  </si>
  <si>
    <t>LI00NKS</t>
  </si>
  <si>
    <t>FPAFDWKEJ82363948</t>
  </si>
  <si>
    <t>EZNWULSCM41192383</t>
  </si>
  <si>
    <t>VZEWKNJKT02248283</t>
  </si>
  <si>
    <t>LUFDMQDWQ14787329</t>
  </si>
  <si>
    <t>MNQEGZYRB29939544</t>
  </si>
  <si>
    <t>DP16ZCX</t>
  </si>
  <si>
    <t>CK14ZRN</t>
  </si>
  <si>
    <t>WQPOMDWTV00527508</t>
  </si>
  <si>
    <t>DV02JBZ</t>
  </si>
  <si>
    <t>DV02JOZ</t>
  </si>
  <si>
    <t>VEUYFQWPH46377330</t>
  </si>
  <si>
    <t>QICSQQEWP52931199</t>
  </si>
  <si>
    <t>LG63TNN</t>
  </si>
  <si>
    <t>RA16BEK</t>
  </si>
  <si>
    <t>BYKUHHFKN54785708</t>
  </si>
  <si>
    <t>VX19FBU</t>
  </si>
  <si>
    <t>ANCFXEWDD90600164</t>
  </si>
  <si>
    <t>ZILARRKOA13711244</t>
  </si>
  <si>
    <t>JJPVRIECI26674468</t>
  </si>
  <si>
    <t>KDTQBXFQF17803414</t>
  </si>
  <si>
    <t>RVEFCOQLZ28308833</t>
  </si>
  <si>
    <t>DGLVZVQXX05507896</t>
  </si>
  <si>
    <t>LS17#WG</t>
  </si>
  <si>
    <t>UJTLCPLAY76912844</t>
  </si>
  <si>
    <t>QDMWTBSUK09127913</t>
  </si>
  <si>
    <t>OEPJIQXQU23907569</t>
  </si>
  <si>
    <t>EENKBBTZV04919075</t>
  </si>
  <si>
    <t>PSXTHCRMF83210742</t>
  </si>
  <si>
    <t>FLKBQLCMA55175139</t>
  </si>
  <si>
    <t>NROEQJJHC81958888</t>
  </si>
  <si>
    <t>LKFHXKMIU51266106</t>
  </si>
  <si>
    <t>MGDLNMTTY86393045</t>
  </si>
  <si>
    <t>ZPYSAMHKY84785581</t>
  </si>
  <si>
    <t>##69EUW</t>
  </si>
  <si>
    <t>YFIGUSVFN19457828</t>
  </si>
  <si>
    <t>TULCEGJGQ37801321</t>
  </si>
  <si>
    <t>JPBZXRMYV96862028</t>
  </si>
  <si>
    <t>SC13AWF</t>
  </si>
  <si>
    <t>OFYTLBIXT78362368</t>
  </si>
  <si>
    <t>DISRGATMB64772747</t>
  </si>
  <si>
    <t>FLBDOU</t>
  </si>
  <si>
    <t>##09ULB</t>
  </si>
  <si>
    <t>VX16NJZ</t>
  </si>
  <si>
    <t>BHRWWUKCZ13949118</t>
  </si>
  <si>
    <t>MSLUFEZAN96272885</t>
  </si>
  <si>
    <t>EEAPKWOGX37103997</t>
  </si>
  <si>
    <t>KYBUVJSXJ10986174</t>
  </si>
  <si>
    <t>TTQIQNLOY44564868</t>
  </si>
  <si>
    <t>YGHJBVPXH52155240</t>
  </si>
  <si>
    <t>ZARCNJPQB02076252</t>
  </si>
  <si>
    <t>GD64NRK</t>
  </si>
  <si>
    <t>DRMWVKWRS08686229</t>
  </si>
  <si>
    <t>QTZWYMDZV05164027</t>
  </si>
  <si>
    <t>BK13WFR</t>
  </si>
  <si>
    <t>Y677KUY</t>
  </si>
  <si>
    <t>YP11VYY</t>
  </si>
  <si>
    <t>PWDLTJMHF85567241</t>
  </si>
  <si>
    <t>CK12YVB</t>
  </si>
  <si>
    <t>DCBSAQAKH43620895</t>
  </si>
  <si>
    <t>XYBVGIJYV41795252</t>
  </si>
  <si>
    <t>UYALNZJPJ26995591</t>
  </si>
  <si>
    <t>KMGUVQUZD06257729</t>
  </si>
  <si>
    <t>EYHFZCFVN47897354</t>
  </si>
  <si>
    <t>LO09UTU</t>
  </si>
  <si>
    <t>ZUQICPPMV11431445</t>
  </si>
  <si>
    <t>OAOWSAKBX21472759</t>
  </si>
  <si>
    <t>EMMHPAVDT79869669</t>
  </si>
  <si>
    <t>GXFSQMYVQ80475867</t>
  </si>
  <si>
    <t>CK63FZY</t>
  </si>
  <si>
    <t>LVVBOVDSY45997622</t>
  </si>
  <si>
    <t>#M15GKN</t>
  </si>
  <si>
    <t>STDZONFGW12576219</t>
  </si>
  <si>
    <t>CYHDKUGHT18356047</t>
  </si>
  <si>
    <t>EK17ZDZ</t>
  </si>
  <si>
    <t>INIBEUKUK82149443</t>
  </si>
  <si>
    <t>KV58VBY</t>
  </si>
  <si>
    <t>GYBOFAGLO76792802</t>
  </si>
  <si>
    <t>LS13PZA</t>
  </si>
  <si>
    <t>YBPRXJTXW04832622</t>
  </si>
  <si>
    <t>ZPBKGGYKH77785464</t>
  </si>
  <si>
    <t>XRQVWRCZW17118953</t>
  </si>
  <si>
    <t>JHXRQIZCP74134975</t>
  </si>
  <si>
    <t>RK62CUS</t>
  </si>
  <si>
    <t>SA19AED</t>
  </si>
  <si>
    <t>ZASBXNVKD86446094</t>
  </si>
  <si>
    <t>KIJHCCEVV42715666</t>
  </si>
  <si>
    <t>ERTSNAKAH40168720</t>
  </si>
  <si>
    <t>CV70OBB</t>
  </si>
  <si>
    <t>WEEXUHTCJ28343911</t>
  </si>
  <si>
    <t>AJNAOPQCO88431299</t>
  </si>
  <si>
    <t>TLDKRSMPZ04140295</t>
  </si>
  <si>
    <t>OPONUDNGJ04700659</t>
  </si>
  <si>
    <t>PAGFZAODR31204052</t>
  </si>
  <si>
    <t>SFIYAXXDS62436871</t>
  </si>
  <si>
    <t>HDZABGHKJ52425017</t>
  </si>
  <si>
    <t>H557ZPX</t>
  </si>
  <si>
    <t>OE65OFR</t>
  </si>
  <si>
    <t>XZGCVHOVH77179162</t>
  </si>
  <si>
    <t>DURKLRZKO21012880</t>
  </si>
  <si>
    <t>DL64UMP</t>
  </si>
  <si>
    <t>CY15NTL</t>
  </si>
  <si>
    <t>DP21NZE</t>
  </si>
  <si>
    <t>ET18TWK</t>
  </si>
  <si>
    <t>WP62FEX</t>
  </si>
  <si>
    <t>GL69LJZ</t>
  </si>
  <si>
    <t>OTHHWNGFA13282495</t>
  </si>
  <si>
    <t>ZMTTDFJCI42655263</t>
  </si>
  <si>
    <t>GARKVXMVK15398617</t>
  </si>
  <si>
    <t>AK17GWE</t>
  </si>
  <si>
    <t>SH66WJL</t>
  </si>
  <si>
    <t>DWKHLFCCA45542994</t>
  </si>
  <si>
    <t>FG17DBJ</t>
  </si>
  <si>
    <t>WKSAREBOP59503376</t>
  </si>
  <si>
    <t>IXDOAPAPO17410990</t>
  </si>
  <si>
    <t>VU17ZVL</t>
  </si>
  <si>
    <t>ZXAYHHWMG76874568</t>
  </si>
  <si>
    <t>##62UAN</t>
  </si>
  <si>
    <t>YS08OFD</t>
  </si>
  <si>
    <t>HG58KNW</t>
  </si>
  <si>
    <t>MUQPHYJQU32580233</t>
  </si>
  <si>
    <t>BG65GJJ</t>
  </si>
  <si>
    <t>VU63XZT</t>
  </si>
  <si>
    <t>VZLZKYZAZ11125368</t>
  </si>
  <si>
    <t>EN18VWT</t>
  </si>
  <si>
    <t>JLYMVIGEI56606203</t>
  </si>
  <si>
    <t>VX13ELD</t>
  </si>
  <si>
    <t>EF12WCG</t>
  </si>
  <si>
    <t>#BWJE</t>
  </si>
  <si>
    <t>QMKMRWSQK32377828</t>
  </si>
  <si>
    <t>CE21MKY</t>
  </si>
  <si>
    <t>KO13WXL</t>
  </si>
  <si>
    <t>NGUJIRKPX27181403</t>
  </si>
  <si>
    <t>OVCPYPELP10913850</t>
  </si>
  <si>
    <t>DY19XAL</t>
  </si>
  <si>
    <t>CEDOTEDPY23421975</t>
  </si>
  <si>
    <t>HYLAPNDCE55405220</t>
  </si>
  <si>
    <t>VEKNMFSOY81215822</t>
  </si>
  <si>
    <t>MA12KML</t>
  </si>
  <si>
    <t>YD60GYW</t>
  </si>
  <si>
    <t>DP17NRZ</t>
  </si>
  <si>
    <t>CU69VNA</t>
  </si>
  <si>
    <t>CE14KVR</t>
  </si>
  <si>
    <t>YCRLKFNNQ38211385</t>
  </si>
  <si>
    <t>##12JVT</t>
  </si>
  <si>
    <t>GTYKJKYHJ34427460</t>
  </si>
  <si>
    <t>CNAAMOCXL34123369</t>
  </si>
  <si>
    <t>MQSZDZRFB35440940</t>
  </si>
  <si>
    <t>FP20LWY</t>
  </si>
  <si>
    <t>NGGYQCTQW80546171</t>
  </si>
  <si>
    <t>JTC 15 INBETWEEN</t>
  </si>
  <si>
    <t>VT07KMK</t>
  </si>
  <si>
    <t>LZCYJCBRF22688207</t>
  </si>
  <si>
    <t>DA14UHD</t>
  </si>
  <si>
    <t>BU69XSF</t>
  </si>
  <si>
    <t>VO21DJP</t>
  </si>
  <si>
    <t>YEQEXZFBV96350351</t>
  </si>
  <si>
    <t>GV12LBE</t>
  </si>
  <si>
    <t>###EDK</t>
  </si>
  <si>
    <t>QUMOHQJXE85100700</t>
  </si>
  <si>
    <t>FYYJYFQLE02575561</t>
  </si>
  <si>
    <t>##09FFY</t>
  </si>
  <si>
    <t>DCFSYKBHR45686774</t>
  </si>
  <si>
    <t>VUPPIEXVH56899334</t>
  </si>
  <si>
    <t>WDNLBWAPP74870050</t>
  </si>
  <si>
    <t>CCARQYZKE47705491</t>
  </si>
  <si>
    <t>AGATCYGWH52664627</t>
  </si>
  <si>
    <t>LWUSJJIUO08814488</t>
  </si>
  <si>
    <t>LNJAXIHUT84895553</t>
  </si>
  <si>
    <t>YGCFHKSUT45378833</t>
  </si>
  <si>
    <t>OMGQKSEMK04275550</t>
  </si>
  <si>
    <t>DN60OOJ</t>
  </si>
  <si>
    <t>MY55LTU</t>
  </si>
  <si>
    <t>OBORRNZBC06885296</t>
  </si>
  <si>
    <t>LCTDORRYQ78388219</t>
  </si>
  <si>
    <t>PDNAMVIEY17912020</t>
  </si>
  <si>
    <t>JWRNOWAAN02627632</t>
  </si>
  <si>
    <t>XFMNHWXLM61986705</t>
  </si>
  <si>
    <t>IINQFMLLP05619796</t>
  </si>
  <si>
    <t>JJYBPDMVJ11773593</t>
  </si>
  <si>
    <t>VEMHCYKQR84593509</t>
  </si>
  <si>
    <t>UJIKUHFMI64986714</t>
  </si>
  <si>
    <t>VGALVZWZK89510936</t>
  </si>
  <si>
    <t>FWIZRJFLJ96104941</t>
  </si>
  <si>
    <t>DT68PXB</t>
  </si>
  <si>
    <t>UBPYQZWUA82149536</t>
  </si>
  <si>
    <t>JSYEXEUHB46164606</t>
  </si>
  <si>
    <t>DDUFMCMNG18625372</t>
  </si>
  <si>
    <t>AGAKGZDKM21159158</t>
  </si>
  <si>
    <t>QGGAOFAJB57502313</t>
  </si>
  <si>
    <t>GRJWOTPRG13077071</t>
  </si>
  <si>
    <t>LC61LOA</t>
  </si>
  <si>
    <t>VU18TZS</t>
  </si>
  <si>
    <t>YMKPRXNIY38380229</t>
  </si>
  <si>
    <t>YV70PWE</t>
  </si>
  <si>
    <t>CX69JHE</t>
  </si>
  <si>
    <t>WK69WPZ</t>
  </si>
  <si>
    <t>HQOLRIPOT65704314</t>
  </si>
  <si>
    <t>BX64WOF</t>
  </si>
  <si>
    <t>CE63TBV</t>
  </si>
  <si>
    <t>ITDNIDOJG51223798</t>
  </si>
  <si>
    <t>SI23SGS</t>
  </si>
  <si>
    <t>VU65ZSJ</t>
  </si>
  <si>
    <t>WW68ETD</t>
  </si>
  <si>
    <t>YDBJGMXJU48354323</t>
  </si>
  <si>
    <t>KR54OPV</t>
  </si>
  <si>
    <t>SHSGZCLTW97317497</t>
  </si>
  <si>
    <t>WXWXXRKEO88955537</t>
  </si>
  <si>
    <t>GUXDNMYYQ14281502</t>
  </si>
  <si>
    <t>BEKHZUHCY52701654</t>
  </si>
  <si>
    <t>GVTNKXXJA02642900</t>
  </si>
  <si>
    <t>BVYYNWBBE63867240</t>
  </si>
  <si>
    <t>DY06CZC</t>
  </si>
  <si>
    <t>AE68WDY</t>
  </si>
  <si>
    <t>WP09YAE</t>
  </si>
  <si>
    <t>LC13DVX</t>
  </si>
  <si>
    <t>WXVNENCKG24767386</t>
  </si>
  <si>
    <t>XFFYZKZQH68560316</t>
  </si>
  <si>
    <t>YFQCCUQES48654498</t>
  </si>
  <si>
    <t>COQHNMOIV23201006</t>
  </si>
  <si>
    <t>GSQHBPQAY24471811</t>
  </si>
  <si>
    <t>CTGGBWLAC98384051</t>
  </si>
  <si>
    <t>SG11YVO</t>
  </si>
  <si>
    <t>VO60FXS</t>
  </si>
  <si>
    <t>HHKLQOMJR70399385</t>
  </si>
  <si>
    <t>MX18LLA</t>
  </si>
  <si>
    <t>DNHGWGEQY62389882</t>
  </si>
  <si>
    <t>WKSCFTIZI41096474</t>
  </si>
  <si>
    <t>DEZNEEWPN47645465</t>
  </si>
  <si>
    <t>VU70PWE</t>
  </si>
  <si>
    <t>ILVDPLRBQ93033367</t>
  </si>
  <si>
    <t>LCZMAZGAW94498991</t>
  </si>
  <si>
    <t>CQJLOGURI37795140</t>
  </si>
  <si>
    <t>JPQNZHYYT48337036</t>
  </si>
  <si>
    <t>SXLQXKWOS60228241</t>
  </si>
  <si>
    <t>VU68MNJ</t>
  </si>
  <si>
    <t>KYCSTGBMF99695023</t>
  </si>
  <si>
    <t>SKUCINEXR74526438</t>
  </si>
  <si>
    <t>CJYQZZCQW40387249</t>
  </si>
  <si>
    <t>EX18HYJ</t>
  </si>
  <si>
    <t>UDTHIFPXF06172058</t>
  </si>
  <si>
    <t>DJYZIQJOM25615180</t>
  </si>
  <si>
    <t>BU21ZWB</t>
  </si>
  <si>
    <t>GD53ETX</t>
  </si>
  <si>
    <t>DLRASGRUP75296676</t>
  </si>
  <si>
    <t>ORUOLRIFF97080177</t>
  </si>
  <si>
    <t>IPWZJLLLV42333992</t>
  </si>
  <si>
    <t>WDIGOMWJE78189681</t>
  </si>
  <si>
    <t>FPRKGDXYM82464356</t>
  </si>
  <si>
    <t>KOPFPDYKK89288384</t>
  </si>
  <si>
    <t>NOZHSNVHW80513092</t>
  </si>
  <si>
    <t>####UJT</t>
  </si>
  <si>
    <t>RK62UCS</t>
  </si>
  <si>
    <t>DT17EMV</t>
  </si>
  <si>
    <t>S3MMT</t>
  </si>
  <si>
    <t>WXOCSKJVU67492258</t>
  </si>
  <si>
    <t>####VXM</t>
  </si>
  <si>
    <t>KM70UFD</t>
  </si>
  <si>
    <t>DY62UAN</t>
  </si>
  <si>
    <t>##17RVR</t>
  </si>
  <si>
    <t>####OJY</t>
  </si>
  <si>
    <t>FC16XPR</t>
  </si>
  <si>
    <t>YO16XGG</t>
  </si>
  <si>
    <t>CV18OAX</t>
  </si>
  <si>
    <t>BT69PZO</t>
  </si>
  <si>
    <t>DL64UWP</t>
  </si>
  <si>
    <t>VK02FFE</t>
  </si>
  <si>
    <t>KI00DTC</t>
  </si>
  <si>
    <t>ND07OBK</t>
  </si>
  <si>
    <t>WYXZUPUHL12046599</t>
  </si>
  <si>
    <t>SDKCZVSUQ64707182</t>
  </si>
  <si>
    <t>FP68OMC</t>
  </si>
  <si>
    <t>BBTFTVGGG34438419</t>
  </si>
  <si>
    <t>OUJWIIAWT24060288</t>
  </si>
  <si>
    <t>CE13CPP</t>
  </si>
  <si>
    <t>CE13EPP</t>
  </si>
  <si>
    <t>AV56OUP</t>
  </si>
  <si>
    <t>BF14LVY</t>
  </si>
  <si>
    <t>XECXESRFF58082880</t>
  </si>
  <si>
    <t>MT13YFC</t>
  </si>
  <si>
    <t>LF06ASY</t>
  </si>
  <si>
    <t>WU16DZR</t>
  </si>
  <si>
    <t>HPHJASNYY48089308</t>
  </si>
  <si>
    <t>LSQLTZXAU02878895</t>
  </si>
  <si>
    <t>IFZZWRVIG25028011</t>
  </si>
  <si>
    <t>XEPWWPJNW33935312</t>
  </si>
  <si>
    <t>BNEVCCHXJ79665307</t>
  </si>
  <si>
    <t>BD66FNN</t>
  </si>
  <si>
    <t>BD66FNM</t>
  </si>
  <si>
    <t>FZBMGQUVK98625727</t>
  </si>
  <si>
    <t>1LHT005</t>
  </si>
  <si>
    <t>SICXIPWQG29098693</t>
  </si>
  <si>
    <t>CZPFQTNXZ14092701</t>
  </si>
  <si>
    <t>GUXWADNLL05863164</t>
  </si>
  <si>
    <t>CWJLDRYPU10760217</t>
  </si>
  <si>
    <t>BL19USD</t>
  </si>
  <si>
    <t>OX19ZPP</t>
  </si>
  <si>
    <t>MD18PDU</t>
  </si>
  <si>
    <t>FG12YAX</t>
  </si>
  <si>
    <t>EY57DYS</t>
  </si>
  <si>
    <t>FLDFLFEBN12304438</t>
  </si>
  <si>
    <t>GFGSWLSYE39763862</t>
  </si>
  <si>
    <t>VYHYWUBJD17676062</t>
  </si>
  <si>
    <t>JSNERUUKQ23663658</t>
  </si>
  <si>
    <t>YD14DTE</t>
  </si>
  <si>
    <t>EMSYPTMBF37017254</t>
  </si>
  <si>
    <t>CP19SZW</t>
  </si>
  <si>
    <t>DP67LWW</t>
  </si>
  <si>
    <t>VEOAKWDSK86361961</t>
  </si>
  <si>
    <t>MK60SZV</t>
  </si>
  <si>
    <t>MPNYTCMJU69731609</t>
  </si>
  <si>
    <t>DF19CAE</t>
  </si>
  <si>
    <t>TWLWFXGMX86152810</t>
  </si>
  <si>
    <t>FD13YYN</t>
  </si>
  <si>
    <t>LF19REO</t>
  </si>
  <si>
    <t>GCFHULGTI49683252</t>
  </si>
  <si>
    <t>ALIGDAFPX14089471</t>
  </si>
  <si>
    <t>GPUGVZNBR76829929</t>
  </si>
  <si>
    <t>VO60WBF</t>
  </si>
  <si>
    <t>LMRRZVJJL82034149</t>
  </si>
  <si>
    <t>WT19RUW</t>
  </si>
  <si>
    <t>CZXIDWHKC91432109</t>
  </si>
  <si>
    <t>UHLZTUOGX85859523</t>
  </si>
  <si>
    <t>AD03DGF</t>
  </si>
  <si>
    <t>IDBDJAAIT66715803</t>
  </si>
  <si>
    <t>FH66FXO</t>
  </si>
  <si>
    <t>VO06PLJ</t>
  </si>
  <si>
    <t>FWJSAQGUY04806993</t>
  </si>
  <si>
    <t>GAOSVTTSO08391743</t>
  </si>
  <si>
    <t>LD06FLM</t>
  </si>
  <si>
    <t>P2TTFF</t>
  </si>
  <si>
    <t>CJ19ZPD</t>
  </si>
  <si>
    <t>AY65VSG</t>
  </si>
  <si>
    <t>WNAPAVUAV02381035</t>
  </si>
  <si>
    <t>MM10BBO</t>
  </si>
  <si>
    <t>RZZHKRKFY66054179</t>
  </si>
  <si>
    <t>TNVMUSSVE92110357</t>
  </si>
  <si>
    <t>ACUFMIKGK93141986</t>
  </si>
  <si>
    <t>LYYLKENIR67030729</t>
  </si>
  <si>
    <t>KOYICVICB73489459</t>
  </si>
  <si>
    <t>HPVYXACZH67354138</t>
  </si>
  <si>
    <t>GVSKXQWIX29616857</t>
  </si>
  <si>
    <t>NCSTIXHGD05137836</t>
  </si>
  <si>
    <t>SB55SDV</t>
  </si>
  <si>
    <t>MWYSVAOFB94014263</t>
  </si>
  <si>
    <t>ZNEZYGKFK71612639</t>
  </si>
  <si>
    <t>DU21AVR</t>
  </si>
  <si>
    <t>FNWQWTWJN50890663</t>
  </si>
  <si>
    <t>HV57GPO</t>
  </si>
  <si>
    <t>BXWKQPCHB90554858</t>
  </si>
  <si>
    <t>NIYVSWDEK03206361</t>
  </si>
  <si>
    <t>ZNRKRBFLC65049434</t>
  </si>
  <si>
    <t>KR65GHH</t>
  </si>
  <si>
    <t>JNBKUILAL38610333</t>
  </si>
  <si>
    <t>VA19OUP</t>
  </si>
  <si>
    <t>WG65VAY</t>
  </si>
  <si>
    <t>VHWQNNFJQ17165539</t>
  </si>
  <si>
    <t>DV59EHP</t>
  </si>
  <si>
    <t>FM14KXH</t>
  </si>
  <si>
    <t>PIKQECQSM97965937</t>
  </si>
  <si>
    <t>YWCHHRQUD62395165</t>
  </si>
  <si>
    <t>HIYLAISXT18940571</t>
  </si>
  <si>
    <t>MVHBLQEKU96968459</t>
  </si>
  <si>
    <t>HRTVWEBBP32326798</t>
  </si>
  <si>
    <t>NRAFHPKGF63311727</t>
  </si>
  <si>
    <t>DN15UZF</t>
  </si>
  <si>
    <t>DV60VZZ</t>
  </si>
  <si>
    <t>JZPVPJCYC02937868</t>
  </si>
  <si>
    <t>OQZRXCPZU48692886</t>
  </si>
  <si>
    <t>AVETFWZJA91431950</t>
  </si>
  <si>
    <t>KPCUNNUZO58053687</t>
  </si>
  <si>
    <t>PXLQLUWGK51148649</t>
  </si>
  <si>
    <t>CQADCJHGL63851502</t>
  </si>
  <si>
    <t>IHXVIRNTI88217788</t>
  </si>
  <si>
    <t>MF12VLS</t>
  </si>
  <si>
    <t>DY13WDC</t>
  </si>
  <si>
    <t>BL61AZC</t>
  </si>
  <si>
    <t>NDPYISETR31080614</t>
  </si>
  <si>
    <t>LB07EDX</t>
  </si>
  <si>
    <t>YG17LYY</t>
  </si>
  <si>
    <t>WBOVFZREE21374084</t>
  </si>
  <si>
    <t>SM06LOZ</t>
  </si>
  <si>
    <t>SIURDFSHM03197964</t>
  </si>
  <si>
    <t>WV21ZSK</t>
  </si>
  <si>
    <t>SH15AWY</t>
  </si>
  <si>
    <t>VX21ZFB</t>
  </si>
  <si>
    <t>BN11AZU</t>
  </si>
  <si>
    <t>NPLLDDXZF56837527</t>
  </si>
  <si>
    <t>QUZFMYOWM94535869</t>
  </si>
  <si>
    <t>EDOQTFANG86460917</t>
  </si>
  <si>
    <t>LI21KMH</t>
  </si>
  <si>
    <t>RTGANVNFT06900129</t>
  </si>
  <si>
    <t>VXDPPIINR82687573</t>
  </si>
  <si>
    <t>TUMIIWJKS40609206</t>
  </si>
  <si>
    <t>BYAYMLJVR56576772</t>
  </si>
  <si>
    <t>DT70CLX</t>
  </si>
  <si>
    <t>RMZJTOXIP70573091</t>
  </si>
  <si>
    <t>DS63GKA</t>
  </si>
  <si>
    <t>QLWGYMHZA99385301</t>
  </si>
  <si>
    <t>DY21KMV</t>
  </si>
  <si>
    <t>RV11XHK</t>
  </si>
  <si>
    <t>FZMFIUETN32879603</t>
  </si>
  <si>
    <t>HHJHWUMBG16141287</t>
  </si>
  <si>
    <t>LQKMDVDWJ43557432</t>
  </si>
  <si>
    <t>NB5GNP</t>
  </si>
  <si>
    <t>DV71OHE</t>
  </si>
  <si>
    <t>ALNJBKPDC16665356</t>
  </si>
  <si>
    <t>OZUXMUMYQ53681304</t>
  </si>
  <si>
    <t>NBKHGWUTT89822268</t>
  </si>
  <si>
    <t>DS21MHA</t>
  </si>
  <si>
    <t>CE57YBW</t>
  </si>
  <si>
    <t>YS19RNT</t>
  </si>
  <si>
    <t>Y519ENT</t>
  </si>
  <si>
    <t>QHDNPDBUY88586935</t>
  </si>
  <si>
    <t>NJIJRQUCB15368917</t>
  </si>
  <si>
    <t>LSAGNWVKD25690258</t>
  </si>
  <si>
    <t>MSGBYCCEX03472429</t>
  </si>
  <si>
    <t>CIGTBOHAD68395754</t>
  </si>
  <si>
    <t>GFUTJJDNB72192553</t>
  </si>
  <si>
    <t>UWIISAXCX99809104</t>
  </si>
  <si>
    <t>QYAATOSRQ52734933</t>
  </si>
  <si>
    <t>EBJBADXIE89550445</t>
  </si>
  <si>
    <t>LLINPOALO48304122</t>
  </si>
  <si>
    <t>PHWYESXYF71789928</t>
  </si>
  <si>
    <t>SDSULLUHY64968246</t>
  </si>
  <si>
    <t>OSEWQVSOA42322803</t>
  </si>
  <si>
    <t>YXXZIIYON32880480</t>
  </si>
  <si>
    <t>TBVZQQABD91474535</t>
  </si>
  <si>
    <t>TVJDYGLBU24653276</t>
  </si>
  <si>
    <t>QJEPZIEDY42851552</t>
  </si>
  <si>
    <t>MH14VJZ</t>
  </si>
  <si>
    <t>SOMARRIAS32761523</t>
  </si>
  <si>
    <t>LUEXBHYWR11197877</t>
  </si>
  <si>
    <t>YIQQRIWRG30254113</t>
  </si>
  <si>
    <t>QKOHWHRDV54912958</t>
  </si>
  <si>
    <t>TFTIIIZML19282039</t>
  </si>
  <si>
    <t>MMUOBYIJH33857734</t>
  </si>
  <si>
    <t>XUBJPLMQB59606119</t>
  </si>
  <si>
    <t>NXESHMKAB68867246</t>
  </si>
  <si>
    <t>TERXZTKZI40202703</t>
  </si>
  <si>
    <t>WQJSGXIEJ99119592</t>
  </si>
  <si>
    <t>RNUVMZBST64673900</t>
  </si>
  <si>
    <t>XEQZTEIHH01271388</t>
  </si>
  <si>
    <t>WVFEWECPF77086519</t>
  </si>
  <si>
    <t>TTVIHWHYH55614098</t>
  </si>
  <si>
    <t>EK62EVW</t>
  </si>
  <si>
    <t>EK62EVM</t>
  </si>
  <si>
    <t>PDYFGSZRB79668701</t>
  </si>
  <si>
    <t>SPKQKFUIC28394936</t>
  </si>
  <si>
    <t>BW17WTN</t>
  </si>
  <si>
    <t>QDSSWVQWN80861581</t>
  </si>
  <si>
    <t>WJ54OBA</t>
  </si>
  <si>
    <t>HFKGQMLMO09551906</t>
  </si>
  <si>
    <t>BO99LCH</t>
  </si>
  <si>
    <t>WPHGNJZPZ87653368</t>
  </si>
  <si>
    <t>SM10UEE</t>
  </si>
  <si>
    <t>GUNRRGGNN99336910</t>
  </si>
  <si>
    <t>BVDMWFFHN27215625</t>
  </si>
  <si>
    <t>CEDVVRPDK63314375</t>
  </si>
  <si>
    <t>WFXMXKKNV49775062</t>
  </si>
  <si>
    <t>VE58CKY</t>
  </si>
  <si>
    <t>UZCDISPUB85801815</t>
  </si>
  <si>
    <t>DY16EST</t>
  </si>
  <si>
    <t>NEPELYLHG56769319</t>
  </si>
  <si>
    <t>VDBIJSQHO28431963</t>
  </si>
  <si>
    <t>IBXVZGWWM18367914</t>
  </si>
  <si>
    <t>DYTZMYCMI38389584</t>
  </si>
  <si>
    <t>TIPDFBDPT55340731</t>
  </si>
  <si>
    <t>JTGTTQRLO35084180</t>
  </si>
  <si>
    <t>IPVJFHIHJ59285304</t>
  </si>
  <si>
    <t>HTLJAAZXX92094285</t>
  </si>
  <si>
    <t>GOELSYRQX81567989</t>
  </si>
  <si>
    <t>MTUKWAKSH28145330</t>
  </si>
  <si>
    <t>FWATRBOHX46956214</t>
  </si>
  <si>
    <t>JEIPQLBDA99043029</t>
  </si>
  <si>
    <t>DK66ZYB</t>
  </si>
  <si>
    <t>GK63MDN</t>
  </si>
  <si>
    <t>EU18WFY</t>
  </si>
  <si>
    <t>YQVTEXUDW27871154</t>
  </si>
  <si>
    <t>BCYMBXAMP68356276</t>
  </si>
  <si>
    <t>SPCZCSBZR31171150</t>
  </si>
  <si>
    <t>AGDXKFMIW21988197</t>
  </si>
  <si>
    <t>ILRFXLHHW34725521</t>
  </si>
  <si>
    <t>OKGREHYNZ90821779</t>
  </si>
  <si>
    <t>POWLMZHRU33226922</t>
  </si>
  <si>
    <t>LQSORWGHM97628782</t>
  </si>
  <si>
    <t>ICOOGIVYC63420932</t>
  </si>
  <si>
    <t>PGKJODRHI28279257</t>
  </si>
  <si>
    <t>RHHVBWFSA03975716</t>
  </si>
  <si>
    <t>RBCJTLDAA01275687</t>
  </si>
  <si>
    <t>J15HYE</t>
  </si>
  <si>
    <t>YONQDPMDO55285216</t>
  </si>
  <si>
    <t>MM68WZJ</t>
  </si>
  <si>
    <t>HVDNLLQST03446811</t>
  </si>
  <si>
    <t>WR07CRV</t>
  </si>
  <si>
    <t>WHTHGFWEE61508326</t>
  </si>
  <si>
    <t>VE69VOM</t>
  </si>
  <si>
    <t>MM14VJZ</t>
  </si>
  <si>
    <t>ZUOEMLUNR57169099</t>
  </si>
  <si>
    <t>SXLOBILZB85267506</t>
  </si>
  <si>
    <t>DG14HPA</t>
  </si>
  <si>
    <t>RK15BJZ</t>
  </si>
  <si>
    <t>LOWPPVKNE23292132</t>
  </si>
  <si>
    <t>MAHYSKYHO21138589</t>
  </si>
  <si>
    <t>BG20VHR</t>
  </si>
  <si>
    <t>DL04UFX</t>
  </si>
  <si>
    <t>VOTULYVHB95717637</t>
  </si>
  <si>
    <t>GJIJBXAIK22386527</t>
  </si>
  <si>
    <t>TGMVUQUAL56062710</t>
  </si>
  <si>
    <t>MX18FNA</t>
  </si>
  <si>
    <t>YA17ZTL</t>
  </si>
  <si>
    <t>BFWYNMCMK90876094</t>
  </si>
  <si>
    <t>AZUEXEDYX31055491</t>
  </si>
  <si>
    <t>BD17XKY</t>
  </si>
  <si>
    <t>VO17NZP</t>
  </si>
  <si>
    <t>PPIJJSHNL33691823</t>
  </si>
  <si>
    <t>YP15YGJ</t>
  </si>
  <si>
    <t>YC18SOJ</t>
  </si>
  <si>
    <t>MV56OME</t>
  </si>
  <si>
    <t>OBYXWVDMX09770761</t>
  </si>
  <si>
    <t>ADZDLNHVY85507194</t>
  </si>
  <si>
    <t>CV65WLN</t>
  </si>
  <si>
    <t>MCAMIOLSY17084542</t>
  </si>
  <si>
    <t>YMXCAIGNE56077095</t>
  </si>
  <si>
    <t>BZVUNAXHC96544562</t>
  </si>
  <si>
    <t>FT18BXM</t>
  </si>
  <si>
    <t>VA16YXC</t>
  </si>
  <si>
    <t>GM06MOO</t>
  </si>
  <si>
    <t>FYYHYQNVN57773335</t>
  </si>
  <si>
    <t>HWARMMEKP46739041</t>
  </si>
  <si>
    <t>GPUGXFTOA17351324</t>
  </si>
  <si>
    <t>MM19FYC</t>
  </si>
  <si>
    <t>DT65HCH</t>
  </si>
  <si>
    <t>AAEUWDCSH73341097</t>
  </si>
  <si>
    <t>EU11FFD</t>
  </si>
  <si>
    <t>ABSDXYSEF77679084</t>
  </si>
  <si>
    <t>KSLJPDOGU48271188</t>
  </si>
  <si>
    <t>ZEJPWOPQB62476285</t>
  </si>
  <si>
    <t>HBDWCKRFA44271185</t>
  </si>
  <si>
    <t>NB07EVM</t>
  </si>
  <si>
    <t>OV69UWZ</t>
  </si>
  <si>
    <t>ZCMRFFIAU96955403</t>
  </si>
  <si>
    <t>BN03LLK</t>
  </si>
  <si>
    <t>DXPUNWEQQ70232764</t>
  </si>
  <si>
    <t>YN09YKL</t>
  </si>
  <si>
    <t>##15###</t>
  </si>
  <si>
    <t>FHVAFHZJL57533969</t>
  </si>
  <si>
    <t>VA21XFR</t>
  </si>
  <si>
    <t>OO05JSB</t>
  </si>
  <si>
    <t>NPAUPAHJH84758328</t>
  </si>
  <si>
    <t>VU18LUA</t>
  </si>
  <si>
    <t>BV57DGD</t>
  </si>
  <si>
    <t>HJLTVSGKF84700785</t>
  </si>
  <si>
    <t>XDZDBEKOP48780966</t>
  </si>
  <si>
    <t>TNQXFKMZI18550381</t>
  </si>
  <si>
    <t>FMRFTHSGR12171882</t>
  </si>
  <si>
    <t>DTBHFKYSD08912227</t>
  </si>
  <si>
    <t>IFPTMEKCW95902407</t>
  </si>
  <si>
    <t>BP16EWY</t>
  </si>
  <si>
    <t>ZWBSJVAOG35121108</t>
  </si>
  <si>
    <t>CV17NJJ</t>
  </si>
  <si>
    <t>XWMXOUQWL55988817</t>
  </si>
  <si>
    <t>ZLAYJKZKY42253978</t>
  </si>
  <si>
    <t>HN13EXC</t>
  </si>
  <si>
    <t>KPHFAMTEF75198253</t>
  </si>
  <si>
    <t>BPVCMWFXR89706477</t>
  </si>
  <si>
    <t>W232OBD</t>
  </si>
  <si>
    <t>DY64AOV</t>
  </si>
  <si>
    <t>WRUMZVOAR74866223</t>
  </si>
  <si>
    <t>FGMBYLOUE74438841</t>
  </si>
  <si>
    <t>DS14TOA</t>
  </si>
  <si>
    <t>ILEZPJXFY83099667</t>
  </si>
  <si>
    <t>AY54VEE</t>
  </si>
  <si>
    <t>VRCWNCTIG15960646</t>
  </si>
  <si>
    <t>DD11SRR</t>
  </si>
  <si>
    <t>DK65KZT</t>
  </si>
  <si>
    <t>QKOCDKDHR21748525</t>
  </si>
  <si>
    <t>CN65LGX</t>
  </si>
  <si>
    <t>NLZLQPENI48945776</t>
  </si>
  <si>
    <t>JFSKOMRDQ17556440</t>
  </si>
  <si>
    <t>S60UKL</t>
  </si>
  <si>
    <t>FX67YKM</t>
  </si>
  <si>
    <t>OGCZJIIAD23750973</t>
  </si>
  <si>
    <t>KRWKLNHZK18092451</t>
  </si>
  <si>
    <t>WRXWKVXZU72357597</t>
  </si>
  <si>
    <t>NU07OKN</t>
  </si>
  <si>
    <t>PMEJGIDRH38916255</t>
  </si>
  <si>
    <t>GDKJJQFPP94795909</t>
  </si>
  <si>
    <t>FMILGIMVX30980302</t>
  </si>
  <si>
    <t>LR12YPY</t>
  </si>
  <si>
    <t>DV16EYK</t>
  </si>
  <si>
    <t>YC67ZPM</t>
  </si>
  <si>
    <t>NSEEWMIKC03569993</t>
  </si>
  <si>
    <t>QJEFBOMCB55624266</t>
  </si>
  <si>
    <t>YE07KXY</t>
  </si>
  <si>
    <t>FTNJZKHPF65838108</t>
  </si>
  <si>
    <t>LNDUGANAW52474577</t>
  </si>
  <si>
    <t>LZ67ZBU</t>
  </si>
  <si>
    <t>SE09ECC</t>
  </si>
  <si>
    <t>SFMCXSVMQ85608682</t>
  </si>
  <si>
    <t>FRTYMKOMZ19263510</t>
  </si>
  <si>
    <t>CCMIRUTOR46495852</t>
  </si>
  <si>
    <t>SRGKPZDMC47716098</t>
  </si>
  <si>
    <t>KD19FHM</t>
  </si>
  <si>
    <t>ZZIWRSLRK82427934</t>
  </si>
  <si>
    <t>YYWDLTZKC66768372</t>
  </si>
  <si>
    <t>GBHOAPSNZ30284287</t>
  </si>
  <si>
    <t>VK11YCC</t>
  </si>
  <si>
    <t>DCCVDLVED62912068</t>
  </si>
  <si>
    <t>MD15EZG</t>
  </si>
  <si>
    <t>HU06WWV</t>
  </si>
  <si>
    <t>MM15YYV</t>
  </si>
  <si>
    <t>VN18XAB</t>
  </si>
  <si>
    <t>BP67CTU</t>
  </si>
  <si>
    <t>VKJOGJHJX87101624</t>
  </si>
  <si>
    <t>GSKSTWTFI05575946</t>
  </si>
  <si>
    <t>VPWQSCKML42873344</t>
  </si>
  <si>
    <t>KLEWOTJLF35840801</t>
  </si>
  <si>
    <t>FV67FCX</t>
  </si>
  <si>
    <t>XHHWWLONS77724652</t>
  </si>
  <si>
    <t>WQILLRTQV81988346</t>
  </si>
  <si>
    <t>###OEPL</t>
  </si>
  <si>
    <t>GIRUOLGNY95773887</t>
  </si>
  <si>
    <t>XWNYSPDZE53413809</t>
  </si>
  <si>
    <t>WCEQDQZBC77252348</t>
  </si>
  <si>
    <t>XJUTNBMGM14932415</t>
  </si>
  <si>
    <t>LJ15SZL</t>
  </si>
  <si>
    <t>HORUZHPKO96210959</t>
  </si>
  <si>
    <t>WZGJAQAVX28648180</t>
  </si>
  <si>
    <t>KPHVLGEHC18624091</t>
  </si>
  <si>
    <t>XQMAAMYLY10488940</t>
  </si>
  <si>
    <t>X15GSH</t>
  </si>
  <si>
    <t>MP65KWU</t>
  </si>
  <si>
    <t>UNFXMKDAQ47039880</t>
  </si>
  <si>
    <t>LX12AEC</t>
  </si>
  <si>
    <t>PEXDJFNMO36506238</t>
  </si>
  <si>
    <t>BU10XBD</t>
  </si>
  <si>
    <t>AYZCMQEWW47108917</t>
  </si>
  <si>
    <t>HWQFBDBBD44215075</t>
  </si>
  <si>
    <t>ZBVOHOXWS91615544</t>
  </si>
  <si>
    <t>BP11VXN</t>
  </si>
  <si>
    <t>WKRFDTEAK00589040</t>
  </si>
  <si>
    <t>AKOJJQZDK04273815</t>
  </si>
  <si>
    <t>GDNAFXMRM99296940</t>
  </si>
  <si>
    <t>CY64FPA</t>
  </si>
  <si>
    <t>BN15UHF</t>
  </si>
  <si>
    <t>PXJZFGRNO39312934</t>
  </si>
  <si>
    <t>CF70JJV</t>
  </si>
  <si>
    <t>MIL5431</t>
  </si>
  <si>
    <t>DU09YXP</t>
  </si>
  <si>
    <t>ERLNVQKNQ44263622</t>
  </si>
  <si>
    <t>DVCPSIYFY29752925</t>
  </si>
  <si>
    <t>PPZGCZGFZ94767217</t>
  </si>
  <si>
    <t>QSJSTQQNR58131799</t>
  </si>
  <si>
    <t>APZKDEABV62562715</t>
  </si>
  <si>
    <t>EYUNCYAWQ93145236</t>
  </si>
  <si>
    <t>GHVWYFRFP16001310</t>
  </si>
  <si>
    <t>ZSVOGQLPI36303524</t>
  </si>
  <si>
    <t>HEBXUQLFH42218206</t>
  </si>
  <si>
    <t>GEGIWAVKT38882526</t>
  </si>
  <si>
    <t>ZFORHHWPW52846737</t>
  </si>
  <si>
    <t>ACBTYMPWJ16210159</t>
  </si>
  <si>
    <t>PMSIALIGN60177619</t>
  </si>
  <si>
    <t>QLBVMKPJT01487762</t>
  </si>
  <si>
    <t>VUOSVOLXM40524061</t>
  </si>
  <si>
    <t>WW53UOH</t>
  </si>
  <si>
    <t>XMFYHLNWX73049108</t>
  </si>
  <si>
    <t>MV64KWO</t>
  </si>
  <si>
    <t>AJMIQJTXA93505197</t>
  </si>
  <si>
    <t>N10CRP</t>
  </si>
  <si>
    <t>CSOTLUQXP60660176</t>
  </si>
  <si>
    <t>ZZQAAQSXH69554690</t>
  </si>
  <si>
    <t>YO19EMS</t>
  </si>
  <si>
    <t>ZBMYRXSPU46097941</t>
  </si>
  <si>
    <t>H1AYR</t>
  </si>
  <si>
    <t>ZMBWTDYZR29996399</t>
  </si>
  <si>
    <t>WH04DHD</t>
  </si>
  <si>
    <t>XGIZWBYDC52688253</t>
  </si>
  <si>
    <t>MC14NDC</t>
  </si>
  <si>
    <t>KSNLOJLTP08981464</t>
  </si>
  <si>
    <t>IFZ1854</t>
  </si>
  <si>
    <t>BG13EBZ</t>
  </si>
  <si>
    <t>IYGPTTMZW59236398</t>
  </si>
  <si>
    <t>TNZSPANBG97646057</t>
  </si>
  <si>
    <t>DG60YKD</t>
  </si>
  <si>
    <t>DTVHVRKWI51230780</t>
  </si>
  <si>
    <t>NXXPWGRHG27915137</t>
  </si>
  <si>
    <t>MOHUPAWXT32930590</t>
  </si>
  <si>
    <t>BV21UBN</t>
  </si>
  <si>
    <t>FMRGSCYFT74091104</t>
  </si>
  <si>
    <t>QJFXTOCQV86988781</t>
  </si>
  <si>
    <t>GC14WEG</t>
  </si>
  <si>
    <t>KJXWZNZZG06147211</t>
  </si>
  <si>
    <t>UDXVPJFGG23545867</t>
  </si>
  <si>
    <t>GRCAKTFTU60874204</t>
  </si>
  <si>
    <t>UWXUFMQXW50137381</t>
  </si>
  <si>
    <t>AEGFRLVHG47047050</t>
  </si>
  <si>
    <t>BN16VHC</t>
  </si>
  <si>
    <t>TYXNZXSTC45887960</t>
  </si>
  <si>
    <t>FCXDGEGYI25154135</t>
  </si>
  <si>
    <t>MATIYABYR00062073</t>
  </si>
  <si>
    <t>BLIMMLPUK61406518</t>
  </si>
  <si>
    <t>JKEZEPPAC55434649</t>
  </si>
  <si>
    <t>SQFGHVPKY28747038</t>
  </si>
  <si>
    <t>TQIAAUWBI36009875</t>
  </si>
  <si>
    <t>LPTESTGDA47098527</t>
  </si>
  <si>
    <t>VK10EPL</t>
  </si>
  <si>
    <t>MZCYSKDKX33153713</t>
  </si>
  <si>
    <t>KK57SMV</t>
  </si>
  <si>
    <t>AG07BUP</t>
  </si>
  <si>
    <t>YYZILUWOL52988782</t>
  </si>
  <si>
    <t>AK70SXV</t>
  </si>
  <si>
    <t>KQMNNYILE65221065</t>
  </si>
  <si>
    <t>SG06UKL</t>
  </si>
  <si>
    <t>####654</t>
  </si>
  <si>
    <t>SSZPQUTDT61653823</t>
  </si>
  <si>
    <t>YHVDYVZBL35129439</t>
  </si>
  <si>
    <t>DY61EYK</t>
  </si>
  <si>
    <t>X33ASG</t>
  </si>
  <si>
    <t>FYCJTIUGA63046755</t>
  </si>
  <si>
    <t>SJ06SVK</t>
  </si>
  <si>
    <t>VO10YXE</t>
  </si>
  <si>
    <t>QAMJQZUCH51349802</t>
  </si>
  <si>
    <t>##57TGD</t>
  </si>
  <si>
    <t>PK21RBO</t>
  </si>
  <si>
    <t>KU61EMM</t>
  </si>
  <si>
    <t>DL67BXB</t>
  </si>
  <si>
    <t>DL17KYE</t>
  </si>
  <si>
    <t>BXBKUHILW57348477</t>
  </si>
  <si>
    <t>TM21FBJ</t>
  </si>
  <si>
    <t>WV52GJM</t>
  </si>
  <si>
    <t>PDG134</t>
  </si>
  <si>
    <t>VJ19TML</t>
  </si>
  <si>
    <t>YP09FVM</t>
  </si>
  <si>
    <t>DG05CAC</t>
  </si>
  <si>
    <t>VU57OYK</t>
  </si>
  <si>
    <t>LF06ASV</t>
  </si>
  <si>
    <t>EDTQPYACX72908518</t>
  </si>
  <si>
    <t>IEAEJHGOD55240511</t>
  </si>
  <si>
    <t>KV63KVS</t>
  </si>
  <si>
    <t>RX67LPC</t>
  </si>
  <si>
    <t>DY68LCC</t>
  </si>
  <si>
    <t>OY15USF</t>
  </si>
  <si>
    <t>TQGWAPVOY47092370</t>
  </si>
  <si>
    <t>DG56PVE</t>
  </si>
  <si>
    <t>JSDUALTIK97993526</t>
  </si>
  <si>
    <t>XDHKHEMAF08678115</t>
  </si>
  <si>
    <t>KM18CPX</t>
  </si>
  <si>
    <t>BK13SMJ</t>
  </si>
  <si>
    <t>UJEOAIHND36954720</t>
  </si>
  <si>
    <t>BD59YSO</t>
  </si>
  <si>
    <t>EU16KYW</t>
  </si>
  <si>
    <t>YD67XLM</t>
  </si>
  <si>
    <t>AHMQLKXQW82438870</t>
  </si>
  <si>
    <t>VCUKAKOYJ30770698</t>
  </si>
  <si>
    <t>DA08FZE</t>
  </si>
  <si>
    <t>WJ21XTW</t>
  </si>
  <si>
    <t>LS14BTO</t>
  </si>
  <si>
    <t>RN55EMJ</t>
  </si>
  <si>
    <t>DG20WEO</t>
  </si>
  <si>
    <t>VX66SUH</t>
  </si>
  <si>
    <t>MVHKEANFY48966410</t>
  </si>
  <si>
    <t>VJ18BJT</t>
  </si>
  <si>
    <t>CE59LMF</t>
  </si>
  <si>
    <t>##7####</t>
  </si>
  <si>
    <t>FP50NZX</t>
  </si>
  <si>
    <t>CA20WZJ</t>
  </si>
  <si>
    <t>MD21YTW</t>
  </si>
  <si>
    <t>GU15EOX</t>
  </si>
  <si>
    <t>LMBEMIRFX85251289</t>
  </si>
  <si>
    <t>DR14UGO</t>
  </si>
  <si>
    <t>LD17UKM</t>
  </si>
  <si>
    <t>DU66NBZ</t>
  </si>
  <si>
    <t>TABTGWYTK19796915</t>
  </si>
  <si>
    <t>WP65DSV</t>
  </si>
  <si>
    <t>YN57YHV</t>
  </si>
  <si>
    <t>B9LED</t>
  </si>
  <si>
    <t>EIZWMQPDO74750633</t>
  </si>
  <si>
    <t>AAKGARNAV54409434</t>
  </si>
  <si>
    <t>WF09FVE</t>
  </si>
  <si>
    <t>TLPIYAMLF20252748</t>
  </si>
  <si>
    <t>PEFCXJXHB58580312</t>
  </si>
  <si>
    <t>DX58KKM</t>
  </si>
  <si>
    <t>IRMFJANNQ00271051</t>
  </si>
  <si>
    <t>AE67ZHK</t>
  </si>
  <si>
    <t>XCVREWDFR15924719</t>
  </si>
  <si>
    <t>CK13TZU</t>
  </si>
  <si>
    <t>WG60AGR</t>
  </si>
  <si>
    <t>DK19XDY</t>
  </si>
  <si>
    <t>VU60PTO</t>
  </si>
  <si>
    <t>HVHAZJCKW32118191</t>
  </si>
  <si>
    <t>TW58GAU</t>
  </si>
  <si>
    <t>DU67EFV</t>
  </si>
  <si>
    <t>MA05VNK</t>
  </si>
  <si>
    <t>V222BJC</t>
  </si>
  <si>
    <t>BVKTZSZMQ57335908</t>
  </si>
  <si>
    <t>##PK###</t>
  </si>
  <si>
    <t>LL##KPJ</t>
  </si>
  <si>
    <t>DU69BGD</t>
  </si>
  <si>
    <t>BD62YCT</t>
  </si>
  <si>
    <t>DX05X#N</t>
  </si>
  <si>
    <t>YF19EBX</t>
  </si>
  <si>
    <t>YG64WCR</t>
  </si>
  <si>
    <t>DY57UMM</t>
  </si>
  <si>
    <t>###5MMK</t>
  </si>
  <si>
    <t>OY13BKL</t>
  </si>
  <si>
    <t>C##KK#</t>
  </si>
  <si>
    <t>##2#ZH</t>
  </si>
  <si>
    <t>IJKCMHLJF68875738</t>
  </si>
  <si>
    <t>DY21HBX</t>
  </si>
  <si>
    <t>WR14DPN</t>
  </si>
  <si>
    <t>PA09WES</t>
  </si>
  <si>
    <t>##70YZX</t>
  </si>
  <si>
    <t>####KXF</t>
  </si>
  <si>
    <t>HWRGLOSZA65995535</t>
  </si>
  <si>
    <t>MA#####</t>
  </si>
  <si>
    <t>RLTUODDWZ21022601</t>
  </si>
  <si>
    <t>OHRVWJISE10703127</t>
  </si>
  <si>
    <t>PY70###</t>
  </si>
  <si>
    <t>####TZZ</t>
  </si>
  <si>
    <t>WJ67FNW</t>
  </si>
  <si>
    <t>LVPEHVLPE75634380</t>
  </si>
  <si>
    <t>CA43NPA</t>
  </si>
  <si>
    <t>##64###</t>
  </si>
  <si>
    <t>##66VLX</t>
  </si>
  <si>
    <t>####CYZ</t>
  </si>
  <si>
    <t>FL16DVF</t>
  </si>
  <si>
    <t>YK06ZHT</t>
  </si>
  <si>
    <t>##20EVM</t>
  </si>
  <si>
    <t>FM62BMC</t>
  </si>
  <si>
    <t>####DYD</t>
  </si>
  <si>
    <t>##47NKJ</t>
  </si>
  <si>
    <t>HX65NEF</t>
  </si>
  <si>
    <t>PE54ZXZ</t>
  </si>
  <si>
    <t>PD63FBY</t>
  </si>
  <si>
    <t>YT02XBO</t>
  </si>
  <si>
    <t>EX64LGY</t>
  </si>
  <si>
    <t>LA08MUV</t>
  </si>
  <si>
    <t>####GPA</t>
  </si>
  <si>
    <t>##08UXZ</t>
  </si>
  <si>
    <t>MV18RKF</t>
  </si>
  <si>
    <t>S#14###</t>
  </si>
  <si>
    <t>##57PMG</t>
  </si>
  <si>
    <t>####FLA</t>
  </si>
  <si>
    <t>######</t>
  </si>
  <si>
    <t>ELE19M4</t>
  </si>
  <si>
    <t>YX65DEA</t>
  </si>
  <si>
    <t>VN58NDX</t>
  </si>
  <si>
    <t>DU14NWE</t>
  </si>
  <si>
    <t>DV64KLP</t>
  </si>
  <si>
    <t>WM63DK</t>
  </si>
  <si>
    <t>FE57ZBZ</t>
  </si>
  <si>
    <t>UTR31A</t>
  </si>
  <si>
    <t>CU64UHN</t>
  </si>
  <si>
    <t>DS15TGZ</t>
  </si>
  <si>
    <t>AV11RPY</t>
  </si>
  <si>
    <t>WG63ULA</t>
  </si>
  <si>
    <t>DU10PTO</t>
  </si>
  <si>
    <t>EY21BKV</t>
  </si>
  <si>
    <t>BC65JNU</t>
  </si>
  <si>
    <t>FA19VUY</t>
  </si>
  <si>
    <t>FT10TDU</t>
  </si>
  <si>
    <t>VCACDVEXZ81138477</t>
  </si>
  <si>
    <t>RV09ZWF</t>
  </si>
  <si>
    <t>DN07YBL</t>
  </si>
  <si>
    <t>AJ09YGW</t>
  </si>
  <si>
    <t>AF15BVP</t>
  </si>
  <si>
    <t>PO67BED</t>
  </si>
  <si>
    <t>KV67ZXC</t>
  </si>
  <si>
    <t>CA62HVK</t>
  </si>
  <si>
    <t>BO55ORV</t>
  </si>
  <si>
    <t>WV58XSX</t>
  </si>
  <si>
    <t>AF07OGE</t>
  </si>
  <si>
    <t>X2RDD</t>
  </si>
  <si>
    <t>FJSSAGCNF75253448</t>
  </si>
  <si>
    <t>####XVG</t>
  </si>
  <si>
    <t>LG62XUG</t>
  </si>
  <si>
    <t>TT21TOW</t>
  </si>
  <si>
    <t>####GVF</t>
  </si>
  <si>
    <t>####CXZ</t>
  </si>
  <si>
    <t>SW63APF</t>
  </si>
  <si>
    <t>DX19NVT</t>
  </si>
  <si>
    <t>1M64KJP</t>
  </si>
  <si>
    <t>CA21HXW</t>
  </si>
  <si>
    <t>GL62JVX</t>
  </si>
  <si>
    <t>DU62TWP</t>
  </si>
  <si>
    <t>DG10CKK</t>
  </si>
  <si>
    <t>PN67CPU</t>
  </si>
  <si>
    <t>DY12UEL</t>
  </si>
  <si>
    <t>K5WOD</t>
  </si>
  <si>
    <t>SC21KYO</t>
  </si>
  <si>
    <t>JCHML</t>
  </si>
  <si>
    <t>YMICGSYDE17397465</t>
  </si>
  <si>
    <t>PXBMGQJLL22122864</t>
  </si>
  <si>
    <t>######E</t>
  </si>
  <si>
    <t>YT63VCH</t>
  </si>
  <si>
    <t>BV21UGG</t>
  </si>
  <si>
    <t>WM65BKJ</t>
  </si>
  <si>
    <t>HX66WWJ</t>
  </si>
  <si>
    <t>DE65VUF</t>
  </si>
  <si>
    <t>##06###</t>
  </si>
  <si>
    <t>JP02TMP</t>
  </si>
  <si>
    <t>BG11FLW</t>
  </si>
  <si>
    <t>K654MHN</t>
  </si>
  <si>
    <t>WL60PTU</t>
  </si>
  <si>
    <t>KX08WJL</t>
  </si>
  <si>
    <t>FX13VKA</t>
  </si>
  <si>
    <t>VU20VCT</t>
  </si>
  <si>
    <t>DA62AXF</t>
  </si>
  <si>
    <t>NSMWONCPR38048175</t>
  </si>
  <si>
    <t>MB07MTB</t>
  </si>
  <si>
    <t>KM13FYG</t>
  </si>
  <si>
    <t>DY63EKC</t>
  </si>
  <si>
    <t>BP03HFK</t>
  </si>
  <si>
    <t>GW04RJJ</t>
  </si>
  <si>
    <t>MW15MXF</t>
  </si>
  <si>
    <t>RF21ELH</t>
  </si>
  <si>
    <t>CNIKAFBOU97015144</t>
  </si>
  <si>
    <t>X482ACJ</t>
  </si>
  <si>
    <t>LG20HJA</t>
  </si>
  <si>
    <t>LG67WUP</t>
  </si>
  <si>
    <t>DA15JVL</t>
  </si>
  <si>
    <t>KJ19FHM</t>
  </si>
  <si>
    <t>EPWLGGBDR84091944</t>
  </si>
  <si>
    <t>VO20ELC</t>
  </si>
  <si>
    <t>VX66OMM</t>
  </si>
  <si>
    <t>P30WDY</t>
  </si>
  <si>
    <t>AU59PTY</t>
  </si>
  <si>
    <t>DL69RXA</t>
  </si>
  <si>
    <t>VA69SGX</t>
  </si>
  <si>
    <t>DE567BDZ</t>
  </si>
  <si>
    <t>JS06ROE</t>
  </si>
  <si>
    <t>NJ14XHF</t>
  </si>
  <si>
    <t>PX60CVH</t>
  </si>
  <si>
    <t>MX62LBD</t>
  </si>
  <si>
    <t>VR69PBV</t>
  </si>
  <si>
    <t>HJ64KTX</t>
  </si>
  <si>
    <t>EK08ZPY</t>
  </si>
  <si>
    <t>DX10HGY</t>
  </si>
  <si>
    <t>YS14FHY</t>
  </si>
  <si>
    <t>DU15UYS</t>
  </si>
  <si>
    <t>BG05WBJ</t>
  </si>
  <si>
    <t>WO67LSY</t>
  </si>
  <si>
    <t>DE60UJR</t>
  </si>
  <si>
    <t>DU07WXY</t>
  </si>
  <si>
    <t>KBGBC</t>
  </si>
  <si>
    <t>KG06SZL</t>
  </si>
  <si>
    <t>PY54NYR</t>
  </si>
  <si>
    <t>VK13RYO</t>
  </si>
  <si>
    <t>YB69WJJ</t>
  </si>
  <si>
    <t>M2KTW</t>
  </si>
  <si>
    <t>MA10TDZ</t>
  </si>
  <si>
    <t>TK07BFV</t>
  </si>
  <si>
    <t>VX68CFV</t>
  </si>
  <si>
    <t>CV11GZJ</t>
  </si>
  <si>
    <t>SH51ADE</t>
  </si>
  <si>
    <t>WN70OFM</t>
  </si>
  <si>
    <t>R###MPV</t>
  </si>
  <si>
    <t>RV11NVO</t>
  </si>
  <si>
    <t>R7EPB</t>
  </si>
  <si>
    <t>GV61KWU</t>
  </si>
  <si>
    <t>####IB#</t>
  </si>
  <si>
    <t>WV10AVU</t>
  </si>
  <si>
    <t>WN19YBS</t>
  </si>
  <si>
    <t>TFSHYOHSE18562080</t>
  </si>
  <si>
    <t>DP66VSD</t>
  </si>
  <si>
    <t>SL16OZU</t>
  </si>
  <si>
    <t>SV15YWZ</t>
  </si>
  <si>
    <t>BJ62RUA</t>
  </si>
  <si>
    <t>DK19KVH</t>
  </si>
  <si>
    <t>EYDQQIGHS28523941</t>
  </si>
  <si>
    <t>##68PXK</t>
  </si>
  <si>
    <t>ET18YWK</t>
  </si>
  <si>
    <t>HM02FBK</t>
  </si>
  <si>
    <t>J200PRT</t>
  </si>
  <si>
    <t>FH15###</t>
  </si>
  <si>
    <t>FG13USZ</t>
  </si>
  <si>
    <t>###6C##</t>
  </si>
  <si>
    <t>ZQJDSHXKJ46253402</t>
  </si>
  <si>
    <t>DLMCLEYIZ60541400</t>
  </si>
  <si>
    <t>DL16UNX</t>
  </si>
  <si>
    <t>####MPF</t>
  </si>
  <si>
    <t>WG14YCD</t>
  </si>
  <si>
    <t>LP67RKN</t>
  </si>
  <si>
    <t>Y659TFY</t>
  </si>
  <si>
    <t>PXIWXZWJJ66568114</t>
  </si>
  <si>
    <t>IWSKNPBEZ14764969</t>
  </si>
  <si>
    <t>GACYOMOZS46654732</t>
  </si>
  <si>
    <t>VO15BYG</t>
  </si>
  <si>
    <t>GF21YXW</t>
  </si>
  <si>
    <t>DV10OXL</t>
  </si>
  <si>
    <t>####568</t>
  </si>
  <si>
    <t>YK69CPT</t>
  </si>
  <si>
    <t>HY13MTZ</t>
  </si>
  <si>
    <t>##16WWE</t>
  </si>
  <si>
    <t>MV55LTU</t>
  </si>
  <si>
    <t>DE05LPP</t>
  </si>
  <si>
    <t>BFEKUIQBP35977571</t>
  </si>
  <si>
    <t>VA16OLD</t>
  </si>
  <si>
    <t>MR12VKD</t>
  </si>
  <si>
    <t>YB66YBP</t>
  </si>
  <si>
    <t>CRFVMZINK94966524</t>
  </si>
  <si>
    <t>ZOMQFNQMX66268548</t>
  </si>
  <si>
    <t>VO06KRD</t>
  </si>
  <si>
    <t>GAXVVHVOZ40284083</t>
  </si>
  <si>
    <t>WEGBAKPCG24865237</t>
  </si>
  <si>
    <t>CTWWBHYKG85157703</t>
  </si>
  <si>
    <t>TYGFUULUZ86108202</t>
  </si>
  <si>
    <t>EWMYFXLCB90755183</t>
  </si>
  <si>
    <t>TBOUP</t>
  </si>
  <si>
    <t>VA57AOM</t>
  </si>
  <si>
    <t>HILHF</t>
  </si>
  <si>
    <t>RJ21NCE</t>
  </si>
  <si>
    <t>SRODCAKFL01184858</t>
  </si>
  <si>
    <t>XYRBXQVIO74736751</t>
  </si>
  <si>
    <t>OEGXRXYTG14157073</t>
  </si>
  <si>
    <t>BGHXAQRRE25100334</t>
  </si>
  <si>
    <t>####LEJ</t>
  </si>
  <si>
    <t>MHBDAPEDK46684947</t>
  </si>
  <si>
    <t>DLBMVHEWF02641448</t>
  </si>
  <si>
    <t>NGYMPUKKA18447260</t>
  </si>
  <si>
    <t>AL67LFC</t>
  </si>
  <si>
    <t>AJ18DVP</t>
  </si>
  <si>
    <t>EWFHKOHFF57946477</t>
  </si>
  <si>
    <t>PWLBJQDSB15417308</t>
  </si>
  <si>
    <t>MRMULGUXJ33677022</t>
  </si>
  <si>
    <t>HYGSAKIEK97524269</t>
  </si>
  <si>
    <t>JTVDYQYCV17010912</t>
  </si>
  <si>
    <t>SGQEZWKTP85128490</t>
  </si>
  <si>
    <t>TMGETGNSX43557656</t>
  </si>
  <si>
    <t>####MLS</t>
  </si>
  <si>
    <t>MTDMUHIDV75806760</t>
  </si>
  <si>
    <t>IZJZUHYAV60008541</t>
  </si>
  <si>
    <t>MJ11OHT</t>
  </si>
  <si>
    <t>XPCWAYLBK74868616</t>
  </si>
  <si>
    <t>MP08FKD</t>
  </si>
  <si>
    <t>HSMFUJSPT05196609</t>
  </si>
  <si>
    <t>IMFTYYHCP22932796</t>
  </si>
  <si>
    <t>LBBXMKVTF39846515</t>
  </si>
  <si>
    <t>RSZCANTFG83480339</t>
  </si>
  <si>
    <t>RCBQXFAPC36213322</t>
  </si>
  <si>
    <t>MGEJWKCDL16750602</t>
  </si>
  <si>
    <t>KJJMURKNY46410777</t>
  </si>
  <si>
    <t>DKZIZRQOI01859006</t>
  </si>
  <si>
    <t>CCVAFUYYH09203859</t>
  </si>
  <si>
    <t>PK17FCO</t>
  </si>
  <si>
    <t>W60SEG</t>
  </si>
  <si>
    <t>KYHHURQNN69581258</t>
  </si>
  <si>
    <t>VKMCUNRII12836495</t>
  </si>
  <si>
    <t>BP#6FJM</t>
  </si>
  <si>
    <t>EOWMVRTPU12233748</t>
  </si>
  <si>
    <t>IDYIKUPJI58429330</t>
  </si>
  <si>
    <t>SY62OJD</t>
  </si>
  <si>
    <t>EAJWOPPRO67431749</t>
  </si>
  <si>
    <t>DS64HZP</t>
  </si>
  <si>
    <t>NJ17NZS</t>
  </si>
  <si>
    <t>AF57XRM</t>
  </si>
  <si>
    <t>WZBGVKPRH87556641</t>
  </si>
  <si>
    <t>YC03NVF</t>
  </si>
  <si>
    <t>HVNUBZLZT18399627</t>
  </si>
  <si>
    <t>DX63YVS</t>
  </si>
  <si>
    <t>CV14WNJ</t>
  </si>
  <si>
    <t>CK09KEM</t>
  </si>
  <si>
    <t>UYIXFAPRY15311340</t>
  </si>
  <si>
    <t>VP69UCY</t>
  </si>
  <si>
    <t>MBCNWXDCB38278289</t>
  </si>
  <si>
    <t>RA57TXO</t>
  </si>
  <si>
    <t>PXIUQNUKI50862856</t>
  </si>
  <si>
    <t>OM06PEN</t>
  </si>
  <si>
    <t>MCFBPNVNE93157945</t>
  </si>
  <si>
    <t>FOBBOGEEO58802055</t>
  </si>
  <si>
    <t>OLANBJJUW60445352</t>
  </si>
  <si>
    <t>ZXBBXLTBU87323027</t>
  </si>
  <si>
    <t>VCXIORROX70121895</t>
  </si>
  <si>
    <t>OGEKIQYLG77465553</t>
  </si>
  <si>
    <t>LMCJWHLTV56547924</t>
  </si>
  <si>
    <t>FFOPIWKXW26924580</t>
  </si>
  <si>
    <t>TEWTPMNFN59139832</t>
  </si>
  <si>
    <t>YE58LVX</t>
  </si>
  <si>
    <t>SMNPUADYG14743417</t>
  </si>
  <si>
    <t>KW08JVY</t>
  </si>
  <si>
    <t>RX74PVT</t>
  </si>
  <si>
    <t>RVUNVYHJM97137691</t>
  </si>
  <si>
    <t>AF18AEG</t>
  </si>
  <si>
    <t>FP07VCE</t>
  </si>
  <si>
    <t>UEBRTKSIL03429978</t>
  </si>
  <si>
    <t>BSSDKIAXD56574533</t>
  </si>
  <si>
    <t>VZKLRCSVZ79716876</t>
  </si>
  <si>
    <t>NYOTCKLQP58305932</t>
  </si>
  <si>
    <t>CNOQEWJND82182622</t>
  </si>
  <si>
    <t>BP68NNJ</t>
  </si>
  <si>
    <t>JRSEZLTYI34564826</t>
  </si>
  <si>
    <t>WBFEUZBOL79041177</t>
  </si>
  <si>
    <t>PLRQMHLWA51042232</t>
  </si>
  <si>
    <t>K33EFO</t>
  </si>
  <si>
    <t>WN11GWD</t>
  </si>
  <si>
    <t>TSNQAMAFG20079826</t>
  </si>
  <si>
    <t>PRXOEQOSK82915183</t>
  </si>
  <si>
    <t>##08ZGK</t>
  </si>
  <si>
    <t>FOFFZOVMH17105908</t>
  </si>
  <si>
    <t>LFRBPNMUY39218372</t>
  </si>
  <si>
    <t>NG03XCD</t>
  </si>
  <si>
    <t>TVZRYWATF98867787</t>
  </si>
  <si>
    <t>NELVTIYPE66623972</t>
  </si>
  <si>
    <t>CK##VNO</t>
  </si>
  <si>
    <t>YSDGOCUIF62538214</t>
  </si>
  <si>
    <t>RPVUKDJYD75099296</t>
  </si>
  <si>
    <t>OMGOAAUFU82032445</t>
  </si>
  <si>
    <t>O448WPA</t>
  </si>
  <si>
    <t>CA55CXM</t>
  </si>
  <si>
    <t>DY63NJZ</t>
  </si>
  <si>
    <t>YN17TNZ</t>
  </si>
  <si>
    <t>RIWNRTHIL84338959</t>
  </si>
  <si>
    <t>YG15YUV</t>
  </si>
  <si>
    <t>WX19KNS</t>
  </si>
  <si>
    <t>NL12FWT</t>
  </si>
  <si>
    <t>GNBQMLTHN48230923</t>
  </si>
  <si>
    <t>DA55HML</t>
  </si>
  <si>
    <t>RUMFUPDRE62623632</t>
  </si>
  <si>
    <t>NG57MJM</t>
  </si>
  <si>
    <t>KV52ZBG</t>
  </si>
  <si>
    <t>WR69FXH</t>
  </si>
  <si>
    <t>LISDUSRRE04529863</t>
  </si>
  <si>
    <t>YY15OSO</t>
  </si>
  <si>
    <t>QHTDJJJFG36515341</t>
  </si>
  <si>
    <t>PJ17VPC</t>
  </si>
  <si>
    <t>STRDGMZOA56155470</t>
  </si>
  <si>
    <t>MRYMOCTFZ31514163</t>
  </si>
  <si>
    <t>EN66EAX</t>
  </si>
  <si>
    <t>CY18CYU</t>
  </si>
  <si>
    <t>DK63UJU</t>
  </si>
  <si>
    <t>J400KRS</t>
  </si>
  <si>
    <t>HAYKWFKJJ71840034</t>
  </si>
  <si>
    <t>T15LAN</t>
  </si>
  <si>
    <t>FT18OOH</t>
  </si>
  <si>
    <t>ASQCEAIEN80252214</t>
  </si>
  <si>
    <t>VXUWKJZUO08266039</t>
  </si>
  <si>
    <t>QHHEYSGUO86377870</t>
  </si>
  <si>
    <t>FN12OKM</t>
  </si>
  <si>
    <t>VF03ZFJ</t>
  </si>
  <si>
    <t>SK68ZTC</t>
  </si>
  <si>
    <t>LN60ADU</t>
  </si>
  <si>
    <t>CA07FGK</t>
  </si>
  <si>
    <t>CXWYZHIVH47298551</t>
  </si>
  <si>
    <t>RH11HGH</t>
  </si>
  <si>
    <t>LG66YOH</t>
  </si>
  <si>
    <t>VO70XEK</t>
  </si>
  <si>
    <t>ZJHULZKHJ78698714</t>
  </si>
  <si>
    <t>DMQCNCHJI45258043</t>
  </si>
  <si>
    <t>APJTUDMDU74531485</t>
  </si>
  <si>
    <t>VK13UKL</t>
  </si>
  <si>
    <t>PPRDBKJCG50576386</t>
  </si>
  <si>
    <t>EGKPDUUXH19366955</t>
  </si>
  <si>
    <t>KW19XJD</t>
  </si>
  <si>
    <t>MV65KNN</t>
  </si>
  <si>
    <t>####RZR</t>
  </si>
  <si>
    <t>BVXZHPQGC96166096</t>
  </si>
  <si>
    <t>K069UEF</t>
  </si>
  <si>
    <t>FD09UMS</t>
  </si>
  <si>
    <t>SCKPIKAWS81699382</t>
  </si>
  <si>
    <t>DK62SFE</t>
  </si>
  <si>
    <t>BF65ABV</t>
  </si>
  <si>
    <t>VK05UZY</t>
  </si>
  <si>
    <t>DVVQIQMAY83716467</t>
  </si>
  <si>
    <t>DY13WOE</t>
  </si>
  <si>
    <t>QGTKVSSMB88871441</t>
  </si>
  <si>
    <t>P9KFW</t>
  </si>
  <si>
    <t>UFSRQXFFK10219699</t>
  </si>
  <si>
    <t>SR15FZB</t>
  </si>
  <si>
    <t>YW14CDF</t>
  </si>
  <si>
    <t>HHJGASZHY79024664</t>
  </si>
  <si>
    <t>C20LUK</t>
  </si>
  <si>
    <t>WKDOJIAIZ36903455</t>
  </si>
  <si>
    <t>DP14BTO</t>
  </si>
  <si>
    <t>PLMQNMZAF18737174</t>
  </si>
  <si>
    <t>KMDEEOPSR91395715</t>
  </si>
  <si>
    <t>LR17FDK</t>
  </si>
  <si>
    <t>UUWSYNXBI32333414</t>
  </si>
  <si>
    <t>CRLNLQQRA21809223</t>
  </si>
  <si>
    <t>PGEOCGTMD60498761</t>
  </si>
  <si>
    <t>GMAINSHSU99944123</t>
  </si>
  <si>
    <t>SCIOTVEOK77771237</t>
  </si>
  <si>
    <t>QDVDYPLGO09508503</t>
  </si>
  <si>
    <t>BY20DCL</t>
  </si>
  <si>
    <t>DX70XFB</t>
  </si>
  <si>
    <t>MXGKOLLEG30740876</t>
  </si>
  <si>
    <t>ALKBBABNH81223451</t>
  </si>
  <si>
    <t>AD06FPO</t>
  </si>
  <si>
    <t>YTQQTMEOL02991050</t>
  </si>
  <si>
    <t>DVUBRCHLA46186592</t>
  </si>
  <si>
    <t>KN70LFL</t>
  </si>
  <si>
    <t>DVCJEFHGQ70182410</t>
  </si>
  <si>
    <t>##6####</t>
  </si>
  <si>
    <t>NGJZONSUW35247849</t>
  </si>
  <si>
    <t>CV18CXF</t>
  </si>
  <si>
    <t>WKHWSRFVC10996118</t>
  </si>
  <si>
    <t>DP19LRE</t>
  </si>
  <si>
    <t>EYFMXUITU78243715</t>
  </si>
  <si>
    <t>DP66CNU</t>
  </si>
  <si>
    <t>ML69RHX</t>
  </si>
  <si>
    <t>N30FMM</t>
  </si>
  <si>
    <t>PF#####</t>
  </si>
  <si>
    <t>##07KKD</t>
  </si>
  <si>
    <t>SJ15YBC</t>
  </si>
  <si>
    <t>YNWDIUBTS14790282</t>
  </si>
  <si>
    <t>LB68EVD</t>
  </si>
  <si>
    <t>PGRVJSGGX61917198</t>
  </si>
  <si>
    <t>PE09OUK</t>
  </si>
  <si>
    <t>PE54BYZ</t>
  </si>
  <si>
    <t>ZRYORBKFR58670095</t>
  </si>
  <si>
    <t>CK69UKS</t>
  </si>
  <si>
    <t>BCLHTDTKQ48360847</t>
  </si>
  <si>
    <t>V666JGO</t>
  </si>
  <si>
    <t>QEQMOGMNO11223262</t>
  </si>
  <si>
    <t>FXCEWPSGW91084392</t>
  </si>
  <si>
    <t>ZTTXIOWZT94304287</t>
  </si>
  <si>
    <t>WUFBRCYSQ61774108</t>
  </si>
  <si>
    <t>LDXUAHIUU71589389</t>
  </si>
  <si>
    <t>FGGNDBUOC07241896</t>
  </si>
  <si>
    <t>OVKTJSOCE86160028</t>
  </si>
  <si>
    <t>FSTTIRGHP51131180</t>
  </si>
  <si>
    <t>KPALINGBS64076803</t>
  </si>
  <si>
    <t>CY56DKV</t>
  </si>
  <si>
    <t>DU18CVD</t>
  </si>
  <si>
    <t>OHHUBKUMI43965056</t>
  </si>
  <si>
    <t>UFYTFFNWQ37995349</t>
  </si>
  <si>
    <t>KGMWOVHTD28934075</t>
  </si>
  <si>
    <t>VAYRQGMVL28924641</t>
  </si>
  <si>
    <t>AE03LBL</t>
  </si>
  <si>
    <t>SAXRCMFNL88467595</t>
  </si>
  <si>
    <t>BUMHKGKKV23482389</t>
  </si>
  <si>
    <t>ZVUBDNSWH95347368</t>
  </si>
  <si>
    <t>PUWLSNJWJ23173845</t>
  </si>
  <si>
    <t>OZFOZLSTI30159778</t>
  </si>
  <si>
    <t>FUWHGKNRC92013074</t>
  </si>
  <si>
    <t>####WZY</t>
  </si>
  <si>
    <t>MHZEGBAJK55554331</t>
  </si>
  <si>
    <t>KX18KFF</t>
  </si>
  <si>
    <t>IIOKTXTXD60110572</t>
  </si>
  <si>
    <t>ZOWDWSEHX15438926</t>
  </si>
  <si>
    <t>STEUDUQGI58236553</t>
  </si>
  <si>
    <t>MUFWLFILB77551962</t>
  </si>
  <si>
    <t>EN67UZA</t>
  </si>
  <si>
    <t>ZUKTIIYVX06909098</t>
  </si>
  <si>
    <t>YE65GGZ</t>
  </si>
  <si>
    <t>HVXGALNXX76566373</t>
  </si>
  <si>
    <t>TSGYBVAXT82022504</t>
  </si>
  <si>
    <t>J977HYS</t>
  </si>
  <si>
    <t>UDMADZKBI29335583</t>
  </si>
  <si>
    <t>#####ZZ</t>
  </si>
  <si>
    <t>TGQGYWFWB49254721</t>
  </si>
  <si>
    <t>HV61DXK</t>
  </si>
  <si>
    <t>CV67WEX</t>
  </si>
  <si>
    <t>######D</t>
  </si>
  <si>
    <t>CBVHVIAQT99598741</t>
  </si>
  <si>
    <t>GR59GGG</t>
  </si>
  <si>
    <t>MO05JTF</t>
  </si>
  <si>
    <t>ZBEAQDHYY34816685</t>
  </si>
  <si>
    <t>##68BHP</t>
  </si>
  <si>
    <t>SP64MEO</t>
  </si>
  <si>
    <t>OE11UZD</t>
  </si>
  <si>
    <t>HCCHATMAV22118797</t>
  </si>
  <si>
    <t>LKLOZWAEP67190685</t>
  </si>
  <si>
    <t>VLCCSVTVO39532417</t>
  </si>
  <si>
    <t>SM65TYP</t>
  </si>
  <si>
    <t>##65GRV</t>
  </si>
  <si>
    <t>WRXIJUYFE64662699</t>
  </si>
  <si>
    <t>SYNHYFBPA45449023</t>
  </si>
  <si>
    <t>KW20YRO</t>
  </si>
  <si>
    <t>QCZDNUAHL64197252</t>
  </si>
  <si>
    <t>DV17CVR</t>
  </si>
  <si>
    <t>BJ08NTD</t>
  </si>
  <si>
    <t>CHAQXUEEJ70496516</t>
  </si>
  <si>
    <t>VCQXPZVOE61285614</t>
  </si>
  <si>
    <t>OYMNVZNSS07052349</t>
  </si>
  <si>
    <t>DWQPUIYCL96766988</t>
  </si>
  <si>
    <t>SN58##X</t>
  </si>
  <si>
    <t>AK64#O</t>
  </si>
  <si>
    <t>ZGDTGJNDU38076714</t>
  </si>
  <si>
    <t>HSVCMHKHY79926286</t>
  </si>
  <si>
    <t>DX56FJF</t>
  </si>
  <si>
    <t>VN60CHK</t>
  </si>
  <si>
    <t>AJ06YGW</t>
  </si>
  <si>
    <t>ZJFBUWKWD80828359</t>
  </si>
  <si>
    <t>DE68KUV</t>
  </si>
  <si>
    <t>WN21UCX</t>
  </si>
  <si>
    <t>MJ59NFK</t>
  </si>
  <si>
    <t>LP62LFK</t>
  </si>
  <si>
    <t>##52UWZ</t>
  </si>
  <si>
    <t>IMFJFVWAJ63308265</t>
  </si>
  <si>
    <t>VU62PFO</t>
  </si>
  <si>
    <t>KK12LFU</t>
  </si>
  <si>
    <t>CA70RYP</t>
  </si>
  <si>
    <t>EHHETUTOG73774194</t>
  </si>
  <si>
    <t>MFPMCMVOA92626253</t>
  </si>
  <si>
    <t>DO02XOV</t>
  </si>
  <si>
    <t>####EMO</t>
  </si>
  <si>
    <t>FE70UMD</t>
  </si>
  <si>
    <t>NK66SVL</t>
  </si>
  <si>
    <t>##67HYR</t>
  </si>
  <si>
    <t>DM19MXE</t>
  </si>
  <si>
    <t>CG16WR</t>
  </si>
  <si>
    <t>BV60WZF</t>
  </si>
  <si>
    <t>KDARFZAJK70505627</t>
  </si>
  <si>
    <t>IUNUQNMFX71919095</t>
  </si>
  <si>
    <t>YJOXWCUIR70778599</t>
  </si>
  <si>
    <t>VK61VVX</t>
  </si>
  <si>
    <t>DV17CVA</t>
  </si>
  <si>
    <t>MV69HKD</t>
  </si>
  <si>
    <t>NGRYMKWZT22847105</t>
  </si>
  <si>
    <t>VU20BEY</t>
  </si>
  <si>
    <t>PX18UOV</t>
  </si>
  <si>
    <t>GX18DHM</t>
  </si>
  <si>
    <t>EVVJPTVCY00740530</t>
  </si>
  <si>
    <t>QEPFHPNTR95999157</t>
  </si>
  <si>
    <t>VN66YDZ</t>
  </si>
  <si>
    <t>DV16FDO</t>
  </si>
  <si>
    <t>SO09FFU</t>
  </si>
  <si>
    <t>RFBVREGPG20018815</t>
  </si>
  <si>
    <t>FHUQGYUIE83769560</t>
  </si>
  <si>
    <t>####OKG</t>
  </si>
  <si>
    <t>WPPNJVSKJ10148705</t>
  </si>
  <si>
    <t>LUWIRVWBJ97351426</t>
  </si>
  <si>
    <t>AJ58BBK</t>
  </si>
  <si>
    <t>UAJOVLEFL24014600</t>
  </si>
  <si>
    <t>EX60ZKY</t>
  </si>
  <si>
    <t>DS21YXD</t>
  </si>
  <si>
    <t>DTFFPEUNC20304913</t>
  </si>
  <si>
    <t>DLCHKUFFK33675222</t>
  </si>
  <si>
    <t>KI55NKX</t>
  </si>
  <si>
    <t>KP18GHA</t>
  </si>
  <si>
    <t>DV##LPJ</t>
  </si>
  <si>
    <t>VU68XKN</t>
  </si>
  <si>
    <t>CV56NVJ</t>
  </si>
  <si>
    <t>YJ19FVR</t>
  </si>
  <si>
    <t>CY15KYT</t>
  </si>
  <si>
    <t>##08EOW</t>
  </si>
  <si>
    <t>KY55MLL</t>
  </si>
  <si>
    <t>VE13NVP</t>
  </si>
  <si>
    <t>DS67UPT</t>
  </si>
  <si>
    <t>KJ17TLK</t>
  </si>
  <si>
    <t>UYHOBUWFC39416824</t>
  </si>
  <si>
    <t>YS19XKT</t>
  </si>
  <si>
    <t>SC04FAB</t>
  </si>
  <si>
    <t>HT15CKJ</t>
  </si>
  <si>
    <t>HX19KGG</t>
  </si>
  <si>
    <t>DE21TJO</t>
  </si>
  <si>
    <t>AAOCVSITX04327341</t>
  </si>
  <si>
    <t>WN19TYP</t>
  </si>
  <si>
    <t>DY64WUR</t>
  </si>
  <si>
    <t>QUDHDLMKS08483731</t>
  </si>
  <si>
    <t>AJFLGGUWF52989314</t>
  </si>
  <si>
    <t>YT58NGN</t>
  </si>
  <si>
    <t>ASRACYLFL41110708</t>
  </si>
  <si>
    <t>LO04NEO</t>
  </si>
  <si>
    <t>DK08WRF</t>
  </si>
  <si>
    <t>DG17KTK</t>
  </si>
  <si>
    <t>LT51MAT</t>
  </si>
  <si>
    <t>DU13UGC</t>
  </si>
  <si>
    <t>YE59UUO</t>
  </si>
  <si>
    <t>YVBGMJNTQ48061669</t>
  </si>
  <si>
    <t>G4WAJ</t>
  </si>
  <si>
    <t>AV53NUF</t>
  </si>
  <si>
    <t>CJ10RRY</t>
  </si>
  <si>
    <t>YMULGSHPS30533140</t>
  </si>
  <si>
    <t>HT69HBP</t>
  </si>
  <si>
    <t>VE14NTX</t>
  </si>
  <si>
    <t>TZHCUTFGE33843148</t>
  </si>
  <si>
    <t>CUXQANMRP51621223</t>
  </si>
  <si>
    <t>TQDAEIEEV95814668</t>
  </si>
  <si>
    <t>RJ11FSU</t>
  </si>
  <si>
    <t>KGCCLEOOU88348662</t>
  </si>
  <si>
    <t>GBEQHMJPJ21662696</t>
  </si>
  <si>
    <t>BK15YWB</t>
  </si>
  <si>
    <t>SOQYDUUVO22337375</t>
  </si>
  <si>
    <t>BPLNRZECE87924409</t>
  </si>
  <si>
    <t>WB12KGA</t>
  </si>
  <si>
    <t>SFYMSKEHK90626094</t>
  </si>
  <si>
    <t>KUMIPKGRP24721750</t>
  </si>
  <si>
    <t>E602BOO</t>
  </si>
  <si>
    <t>NWAXHNMTV74169943</t>
  </si>
  <si>
    <t>MW11MBW</t>
  </si>
  <si>
    <t>YH64GKF</t>
  </si>
  <si>
    <t>TK11NME</t>
  </si>
  <si>
    <t>ZTKSQRONS93182529</t>
  </si>
  <si>
    <t>CAIBAJQZV54477083</t>
  </si>
  <si>
    <t>SU60GZP</t>
  </si>
  <si>
    <t>SV51DEL</t>
  </si>
  <si>
    <t>CGAJCVBKF28855938</t>
  </si>
  <si>
    <t>SVBYBPBLS74962810</t>
  </si>
  <si>
    <t>NVBVLLONI45123516</t>
  </si>
  <si>
    <t>AOURLKFXW75860905</t>
  </si>
  <si>
    <t>BFALHFGMW05481350</t>
  </si>
  <si>
    <t>EBGHQPCLP13860445</t>
  </si>
  <si>
    <t>VO20WCT</t>
  </si>
  <si>
    <t>VLSVIGFGX29764472</t>
  </si>
  <si>
    <t>HITPDFGPM59508709</t>
  </si>
  <si>
    <t>BG69YDL</t>
  </si>
  <si>
    <t>##58KLU</t>
  </si>
  <si>
    <t>EKJYINISW24771137</t>
  </si>
  <si>
    <t>OUPIGZGWF96159895</t>
  </si>
  <si>
    <t>####SVL</t>
  </si>
  <si>
    <t>NLHNTFINX07854452</t>
  </si>
  <si>
    <t>KZYNTIDRJ48565412</t>
  </si>
  <si>
    <t>IOACDYAIO57748549</t>
  </si>
  <si>
    <t>JSPYJQOOV64467960</t>
  </si>
  <si>
    <t>VO17CXF</t>
  </si>
  <si>
    <t>UNUFHQOBS88003562</t>
  </si>
  <si>
    <t>OUEMZTVCP09918950</t>
  </si>
  <si>
    <t>####VAJ</t>
  </si>
  <si>
    <t>VL19NNU</t>
  </si>
  <si>
    <t>SJ14JBE</t>
  </si>
  <si>
    <t>####XEM</t>
  </si>
  <si>
    <t>M70HTC</t>
  </si>
  <si>
    <t>SA62YCX</t>
  </si>
  <si>
    <t>VA66MUU</t>
  </si>
  <si>
    <t>H6HNW</t>
  </si>
  <si>
    <t>BLZYOFWRR19357384</t>
  </si>
  <si>
    <t>DNGLUNJEK50394775</t>
  </si>
  <si>
    <t>EJEQNKRRO93653739</t>
  </si>
  <si>
    <t>GN64FXM</t>
  </si>
  <si>
    <t>KD19KLD</t>
  </si>
  <si>
    <t>HGLEUSDDJ22881164</t>
  </si>
  <si>
    <t>WM64YOO</t>
  </si>
  <si>
    <t>BW04DWG</t>
  </si>
  <si>
    <t>####TZJ</t>
  </si>
  <si>
    <t>DN15CBV</t>
  </si>
  <si>
    <t>VBEGMNEEK46064567</t>
  </si>
  <si>
    <t>AXNAFHKFK47599270</t>
  </si>
  <si>
    <t>VX17CKY</t>
  </si>
  <si>
    <t>MT19UAM</t>
  </si>
  <si>
    <t>GC53GAV</t>
  </si>
  <si>
    <t>OEUKVSCBC21522764</t>
  </si>
  <si>
    <t>FL57UYV</t>
  </si>
  <si>
    <t>BG62HDK</t>
  </si>
  <si>
    <t>KE69CLY</t>
  </si>
  <si>
    <t>MJ69UWP</t>
  </si>
  <si>
    <t>K88SMG</t>
  </si>
  <si>
    <t>WM66TDO</t>
  </si>
  <si>
    <t>BL21BOV</t>
  </si>
  <si>
    <t>DY69YDZ</t>
  </si>
  <si>
    <t>MA10TOZ</t>
  </si>
  <si>
    <t>###6SJU</t>
  </si>
  <si>
    <t>BF66ZBV</t>
  </si>
  <si>
    <t>DV19OPX</t>
  </si>
  <si>
    <t>V11BJJ</t>
  </si>
  <si>
    <t>MV18FVS</t>
  </si>
  <si>
    <t>MPSPMWSEM57513085</t>
  </si>
  <si>
    <t>DDHAZMVPW56138013</t>
  </si>
  <si>
    <t>190MEP</t>
  </si>
  <si>
    <t>SGFWXOCNJ29644324</t>
  </si>
  <si>
    <t>ZEHKNYULZ07887663</t>
  </si>
  <si>
    <t>VO60YBX</t>
  </si>
  <si>
    <t>OV06VFB</t>
  </si>
  <si>
    <t>WNLXGEVTD77979249</t>
  </si>
  <si>
    <t>CN15YKZ</t>
  </si>
  <si>
    <t>LMJWPDDKU49194329</t>
  </si>
  <si>
    <t>LT64KME</t>
  </si>
  <si>
    <t>BWHYFLEXH51787641</t>
  </si>
  <si>
    <t>SP64WEO</t>
  </si>
  <si>
    <t>###6VOT</t>
  </si>
  <si>
    <t>USRIUQSCI82247581</t>
  </si>
  <si>
    <t>VO13VOH</t>
  </si>
  <si>
    <t>EGJPAKVXE83715385</t>
  </si>
  <si>
    <t>VUKZJZASV08915811</t>
  </si>
  <si>
    <t>XOYGVVQIS90061243</t>
  </si>
  <si>
    <t>KY58JWX</t>
  </si>
  <si>
    <t>W8WJE</t>
  </si>
  <si>
    <t>FKROMIZNP02668704</t>
  </si>
  <si>
    <t>L23</t>
  </si>
  <si>
    <t>NK21ZTC</t>
  </si>
  <si>
    <t>VMNLWEZTV87833186</t>
  </si>
  <si>
    <t>DUKJKQGOE55067458</t>
  </si>
  <si>
    <t>UTITWWUDH85885011</t>
  </si>
  <si>
    <t>MJ68YTT</t>
  </si>
  <si>
    <t>KW14NPV</t>
  </si>
  <si>
    <t>DX21DTF</t>
  </si>
  <si>
    <t>BV21YUE</t>
  </si>
  <si>
    <t>BT02MDL</t>
  </si>
  <si>
    <t>BP21PKD</t>
  </si>
  <si>
    <t>EX61HSF</t>
  </si>
  <si>
    <t>DS16VAJ</t>
  </si>
  <si>
    <t>LM08JJK</t>
  </si>
  <si>
    <t>RI11DXB</t>
  </si>
  <si>
    <t>WF13RJV</t>
  </si>
  <si>
    <t>HJ58NFK</t>
  </si>
  <si>
    <t>UZUIONXIS11255153</t>
  </si>
  <si>
    <t>OTCESTUIA81753480</t>
  </si>
  <si>
    <t>AUNJTZRQI11095785</t>
  </si>
  <si>
    <t>NSHPWHDGY38943703</t>
  </si>
  <si>
    <t>SY64OMK</t>
  </si>
  <si>
    <t>VEUOSQFVW87183448</t>
  </si>
  <si>
    <t>EGHESVUUC85106859</t>
  </si>
  <si>
    <t>NNOFQUXMV24789127</t>
  </si>
  <si>
    <t>BMEHBAJNO15358208</t>
  </si>
  <si>
    <t>OQKOKUSNR35453595</t>
  </si>
  <si>
    <t>XUPKNXRIC39491724</t>
  </si>
  <si>
    <t>HS19CKP</t>
  </si>
  <si>
    <t>SF18VNL</t>
  </si>
  <si>
    <t>CBTDFLJYB30785453</t>
  </si>
  <si>
    <t>SMAPSIIXA46400998</t>
  </si>
  <si>
    <t>QCNAATFNX00486673</t>
  </si>
  <si>
    <t>JTXYZOVZI52714119</t>
  </si>
  <si>
    <t>TXNTKFGOQ97395678</t>
  </si>
  <si>
    <t>IRDYZVHVR46319652</t>
  </si>
  <si>
    <t>DV14WXU</t>
  </si>
  <si>
    <t>QOBFJRQAV87349740</t>
  </si>
  <si>
    <t>JOHESCKIP86211054</t>
  </si>
  <si>
    <t>SE57YRJ</t>
  </si>
  <si>
    <t>VOZJGAJPL75023558</t>
  </si>
  <si>
    <t>HGTHELDGH69674677</t>
  </si>
  <si>
    <t>DYNSRXWHN78665230</t>
  </si>
  <si>
    <t>RXVKLGXPZ28504258</t>
  </si>
  <si>
    <t>USTESSFQS75442119</t>
  </si>
  <si>
    <t>WSUEQGUFT94763216</t>
  </si>
  <si>
    <t>ZULWDJXFT50378220</t>
  </si>
  <si>
    <t>NHTLUDUHZ31203950</t>
  </si>
  <si>
    <t>BY58RLU</t>
  </si>
  <si>
    <t>BBASAYNZJ66395988</t>
  </si>
  <si>
    <t>PJFJOJVJC36238710</t>
  </si>
  <si>
    <t>WP60WLB</t>
  </si>
  <si>
    <t>HMHJHJVJO50596729</t>
  </si>
  <si>
    <t>RF18YWC</t>
  </si>
  <si>
    <t>ILPACSGXV37162219</t>
  </si>
  <si>
    <t>GKKIAPNYB82553879</t>
  </si>
  <si>
    <t>YV19HME</t>
  </si>
  <si>
    <t>GCHCWLELE67893017</t>
  </si>
  <si>
    <t>##66PNY</t>
  </si>
  <si>
    <t>ROFVQOVJQ19034653</t>
  </si>
  <si>
    <t>S13EMM</t>
  </si>
  <si>
    <t>XOXBULHJV96727548</t>
  </si>
  <si>
    <t>APDGZEXMU54768237</t>
  </si>
  <si>
    <t>UCJORAKGG72672453</t>
  </si>
  <si>
    <t>KQFVNXAXC65779129</t>
  </si>
  <si>
    <t>NJ60OLK</t>
  </si>
  <si>
    <t>YLCDMQZUL64799422</t>
  </si>
  <si>
    <t>L19WHN</t>
  </si>
  <si>
    <t>OQEUVPRLJ73584101</t>
  </si>
  <si>
    <t>TY04LED</t>
  </si>
  <si>
    <t>IGIEGETHY90480502</t>
  </si>
  <si>
    <t>EKHUTRJMU13123085</t>
  </si>
  <si>
    <t>ZQYWSDFUV51076604</t>
  </si>
  <si>
    <t>KV64FWW</t>
  </si>
  <si>
    <t>UWXOENEWU65356693</t>
  </si>
  <si>
    <t>OE12XRN</t>
  </si>
  <si>
    <t>FVKCQOWWZ01119415</t>
  </si>
  <si>
    <t>KNVNQCGDM11456414</t>
  </si>
  <si>
    <t>LOTNBOSIV01315732</t>
  </si>
  <si>
    <t>RQINMMLVS19857604</t>
  </si>
  <si>
    <t>BCSUMCFGP51715685</t>
  </si>
  <si>
    <t>YEUYRKPTP20544248</t>
  </si>
  <si>
    <t>NPRGMJXAV77142827</t>
  </si>
  <si>
    <t>QMNIDFKHX38545027</t>
  </si>
  <si>
    <t>VU60LCL</t>
  </si>
  <si>
    <t>UNWODUSVT88735809</t>
  </si>
  <si>
    <t>NQSSZTFHN85680575</t>
  </si>
  <si>
    <t>ZENUSSFNT68658492</t>
  </si>
  <si>
    <t>YIPNYRDDV14558199</t>
  </si>
  <si>
    <t>HUQEBBTCC36628103</t>
  </si>
  <si>
    <t>BTNXEQRYB00890055</t>
  </si>
  <si>
    <t>AOINLPBPW26357436</t>
  </si>
  <si>
    <t>LXLKOLSLJ86418527</t>
  </si>
  <si>
    <t>DX68UKY</t>
  </si>
  <si>
    <t>NL57PYD</t>
  </si>
  <si>
    <t>MV66NJU</t>
  </si>
  <si>
    <t>CU60HVC</t>
  </si>
  <si>
    <t>DA10EHV</t>
  </si>
  <si>
    <t>SDPEWYYWC31860265</t>
  </si>
  <si>
    <t>AV20SHJ</t>
  </si>
  <si>
    <t>YN69FHR</t>
  </si>
  <si>
    <t>HY09CHZ</t>
  </si>
  <si>
    <t>DF70TLY</t>
  </si>
  <si>
    <t>QRRXKDMKN86319833</t>
  </si>
  <si>
    <t>CHHJJSPEF36042472</t>
  </si>
  <si>
    <t>VSHOFZCZK63490360</t>
  </si>
  <si>
    <t>##54CVE</t>
  </si>
  <si>
    <t>VSTQRDPWO12174241</t>
  </si>
  <si>
    <t>GK05GPJ</t>
  </si>
  <si>
    <t>####ZBE</t>
  </si>
  <si>
    <t>GMFOGNCGM04206778</t>
  </si>
  <si>
    <t>RNCFJUZBJ86601766</t>
  </si>
  <si>
    <t>BYXMAGEDC20538833</t>
  </si>
  <si>
    <t>OGLHXZXHS24012544</t>
  </si>
  <si>
    <t>##70EBG</t>
  </si>
  <si>
    <t>OQHCLQYFK23687633</t>
  </si>
  <si>
    <t>WGM60096</t>
  </si>
  <si>
    <t>NASIALMDM77614968</t>
  </si>
  <si>
    <t>GWGLDNKSM37789528</t>
  </si>
  <si>
    <t>YD04###</t>
  </si>
  <si>
    <t>##63###</t>
  </si>
  <si>
    <t>JC64DAY</t>
  </si>
  <si>
    <t>##10BWM</t>
  </si>
  <si>
    <t>MK20PLJ</t>
  </si>
  <si>
    <t>PK63ENH</t>
  </si>
  <si>
    <t>BIXPUNTFY02814718</t>
  </si>
  <si>
    <t>ALBPEKOIQ81974876</t>
  </si>
  <si>
    <t>PRBWDHOTY44798754</t>
  </si>
  <si>
    <t>OOKFOTGNR82132600</t>
  </si>
  <si>
    <t>MAAUKNAGM20703985</t>
  </si>
  <si>
    <t>HN02FBK</t>
  </si>
  <si>
    <t>WN05OTH</t>
  </si>
  <si>
    <t>KSTWOMGJR24440509</t>
  </si>
  <si>
    <t>VPIATLYXT54327044</t>
  </si>
  <si>
    <t>YE54BZU</t>
  </si>
  <si>
    <t>####VME</t>
  </si>
  <si>
    <t>RX63VFE</t>
  </si>
  <si>
    <t>DY14#XU</t>
  </si>
  <si>
    <t>BN68ECJ</t>
  </si>
  <si>
    <t>FPGBJXLMD94421301</t>
  </si>
  <si>
    <t>ZJVGMXABS54988113</t>
  </si>
  <si>
    <t>HWFSFWNDR83002391</t>
  </si>
  <si>
    <t>MWOONUQNG02043565</t>
  </si>
  <si>
    <t>QWJXRWIAR35805503</t>
  </si>
  <si>
    <t>PHVBSOAOR21717080</t>
  </si>
  <si>
    <t>SLMEQCHOH15667373</t>
  </si>
  <si>
    <t>VONASQHTG47300359</t>
  </si>
  <si>
    <t>JYTCGZALJ81004337</t>
  </si>
  <si>
    <t>KEQWLSEMU37798547</t>
  </si>
  <si>
    <t>TXOGIHMXT53833822</t>
  </si>
  <si>
    <t>DCKQMEBLU32599214</t>
  </si>
  <si>
    <t>WYJPZXBBL53044759</t>
  </si>
  <si>
    <t>QVTADMEBA21161249</t>
  </si>
  <si>
    <t>GZMYPSQWC32320448</t>
  </si>
  <si>
    <t>ROO5REJ</t>
  </si>
  <si>
    <t>BSEJVVYDR61274721</t>
  </si>
  <si>
    <t>OGLVHRJVF40158948</t>
  </si>
  <si>
    <t>YJDPVLYVD08422800</t>
  </si>
  <si>
    <t>KCXPOJVLZ17431589</t>
  </si>
  <si>
    <t>KUVOUXJUW68524129</t>
  </si>
  <si>
    <t>JZCAVGRTV16284935</t>
  </si>
  <si>
    <t>ZATZDJUXW35637152</t>
  </si>
  <si>
    <t>BIUFVUBND04917161</t>
  </si>
  <si>
    <t>QAFEZQLDM13363365</t>
  </si>
  <si>
    <t>JYWNWEEUP25432911</t>
  </si>
  <si>
    <t>VX20HVD</t>
  </si>
  <si>
    <t>HCMCEBEFQ03243166</t>
  </si>
  <si>
    <t>DQWOENGSD07014580</t>
  </si>
  <si>
    <t>FG15BTV</t>
  </si>
  <si>
    <t>S10FXY</t>
  </si>
  <si>
    <t>VYKQWJHLJ26543772</t>
  </si>
  <si>
    <t>BJMUQJUTU08544676</t>
  </si>
  <si>
    <t>HHBYXXEQD70553357</t>
  </si>
  <si>
    <t>VDQKLGSVV43543949</t>
  </si>
  <si>
    <t>MYLKYCKWC92813796</t>
  </si>
  <si>
    <t>YATOPFXZQ10622480</t>
  </si>
  <si>
    <t>FPANGXLFR33910525</t>
  </si>
  <si>
    <t>ACLAGGEJD36887130</t>
  </si>
  <si>
    <t>APRXPJBSP88421789</t>
  </si>
  <si>
    <t>NQUYCOLWJ76689299</t>
  </si>
  <si>
    <t>LO08JYS</t>
  </si>
  <si>
    <t>KMNNHTGKD50213198</t>
  </si>
  <si>
    <t>CM04UZM</t>
  </si>
  <si>
    <t>XQMZPCZWW37635031</t>
  </si>
  <si>
    <t>GBTQDLQBU86250459</t>
  </si>
  <si>
    <t>DPZYNXQJO92802817</t>
  </si>
  <si>
    <t>IXGSPRVJA74697570</t>
  </si>
  <si>
    <t>PCADFYVMT48709467</t>
  </si>
  <si>
    <t>XGZNWWELG25938050</t>
  </si>
  <si>
    <t>JHJTMDRHJ48305691</t>
  </si>
  <si>
    <t>RAPPYUFXE86736887</t>
  </si>
  <si>
    <t>CAUCHKXOO05176987</t>
  </si>
  <si>
    <t>AHIJAIFIM96802854</t>
  </si>
  <si>
    <t>FD19OJM</t>
  </si>
  <si>
    <t>XLSRHNJKW96920193</t>
  </si>
  <si>
    <t>PL16XSG</t>
  </si>
  <si>
    <t>NK55YJP</t>
  </si>
  <si>
    <t>S33EMM</t>
  </si>
  <si>
    <t>MRDMMTLQR01423494</t>
  </si>
  <si>
    <t>DF16XTW</t>
  </si>
  <si>
    <t>TXLIMUDGQ72968377</t>
  </si>
  <si>
    <t>HT12O#Y</t>
  </si>
  <si>
    <t>CK07XKT</t>
  </si>
  <si>
    <t>XKGMNDFMZ04214053</t>
  </si>
  <si>
    <t>DE21WPK</t>
  </si>
  <si>
    <t>DOFLEVBDJ06424612</t>
  </si>
  <si>
    <t>VF16HYO</t>
  </si>
  <si>
    <t>VJWSHSUAY29610666</t>
  </si>
  <si>
    <t>BG09RMY</t>
  </si>
  <si>
    <t>HTXCNCJBB29554821</t>
  </si>
  <si>
    <t>DN21FUE</t>
  </si>
  <si>
    <t>WP65NFV</t>
  </si>
  <si>
    <t>GJ14LFV</t>
  </si>
  <si>
    <t>VA62CPY</t>
  </si>
  <si>
    <t>KS08N#Y</t>
  </si>
  <si>
    <t>WVRKSAZMS79032777</t>
  </si>
  <si>
    <t>SV61LBU</t>
  </si>
  <si>
    <t>EY09XYF</t>
  </si>
  <si>
    <t>VK63KPO</t>
  </si>
  <si>
    <t>DEGVOBUBB18940698</t>
  </si>
  <si>
    <t>P3OFL</t>
  </si>
  <si>
    <t>MIQSZRIGI94983537</t>
  </si>
  <si>
    <t>TNXREDJYP85525098</t>
  </si>
  <si>
    <t>QFFNCMMJO13304322</t>
  </si>
  <si>
    <t>CE65NZP</t>
  </si>
  <si>
    <t>PDVJHCRSL98633918</t>
  </si>
  <si>
    <t>FWDNRQXRK37283535</t>
  </si>
  <si>
    <t>QSQPRQICA38821293</t>
  </si>
  <si>
    <t>TAVDIBIMK06082318</t>
  </si>
  <si>
    <t>URIHWJXZF38567065</t>
  </si>
  <si>
    <t>GDASZDBID98978501</t>
  </si>
  <si>
    <t>LYNPZENDS22708823</t>
  </si>
  <si>
    <t>UWNVFCLFR78453310</t>
  </si>
  <si>
    <t>BAMXOCNCC67445801</t>
  </si>
  <si>
    <t>QEIZVSVBO99210810</t>
  </si>
  <si>
    <t>PY69FMV</t>
  </si>
  <si>
    <t>ZJWHMQJXV03055289</t>
  </si>
  <si>
    <t>AHKAFFZHP41915814</t>
  </si>
  <si>
    <t>XTYXFXKIL37337986</t>
  </si>
  <si>
    <t>GACIPAYKX12735402</t>
  </si>
  <si>
    <t>XJGGDAQJF77294231</t>
  </si>
  <si>
    <t>IBHIMTUTH21399521</t>
  </si>
  <si>
    <t>LNFMXZFJL49080290</t>
  </si>
  <si>
    <t>OHFUITWVD36183584</t>
  </si>
  <si>
    <t>YOUFZUFTF38210845</t>
  </si>
  <si>
    <t>TDUQBFGNW73606733</t>
  </si>
  <si>
    <t>FKLTHZYHW20858562</t>
  </si>
  <si>
    <t>DHZXZBIAJ97189541</t>
  </si>
  <si>
    <t>OKVFWHEXJ22435650</t>
  </si>
  <si>
    <t>NPRCZYYJN12644218</t>
  </si>
  <si>
    <t>BA16VJN</t>
  </si>
  <si>
    <t>REZCCAPTL46691536</t>
  </si>
  <si>
    <t>YDJVYDXXR02540214</t>
  </si>
  <si>
    <t>WDJRGJHVF35226103</t>
  </si>
  <si>
    <t>FJ65YOE</t>
  </si>
  <si>
    <t>GICEZUKFP37078802</t>
  </si>
  <si>
    <t>GEPROFUCO37125123</t>
  </si>
  <si>
    <t>SNWQXVZDS29639310</t>
  </si>
  <si>
    <t>MBRLEMOGJ00279269</t>
  </si>
  <si>
    <t>KNRDYYJCM91925900</t>
  </si>
  <si>
    <t>D#63NUJ</t>
  </si>
  <si>
    <t>EKKCNIORY92237685</t>
  </si>
  <si>
    <t>QWERXUVWC70384693</t>
  </si>
  <si>
    <t>##58TFY</t>
  </si>
  <si>
    <t>GTYIIJUZB20405452</t>
  </si>
  <si>
    <t>XZFCGHJMX76698071</t>
  </si>
  <si>
    <t>KRHXOGGMZ05537914</t>
  </si>
  <si>
    <t>AXGGXGJXH53615068</t>
  </si>
  <si>
    <t>RAMDFEAOC41897829</t>
  </si>
  <si>
    <t>UBFUQLZPJ58476234</t>
  </si>
  <si>
    <t>XJUDUQYBF62028448</t>
  </si>
  <si>
    <t>MDKDKRIIV35053341</t>
  </si>
  <si>
    <t>KCMCIHDYI68858423</t>
  </si>
  <si>
    <t>PGPJIRVBN81065298</t>
  </si>
  <si>
    <t>SK59OFE</t>
  </si>
  <si>
    <t>SPELXDOGK31406029</t>
  </si>
  <si>
    <t>WG57XOD</t>
  </si>
  <si>
    <t>WCZKGFJPB86659362</t>
  </si>
  <si>
    <t>CBYFDYFLB95952721</t>
  </si>
  <si>
    <t>QKPDSDIMZ97156339</t>
  </si>
  <si>
    <t>DN20JLO</t>
  </si>
  <si>
    <t>DN20JLD</t>
  </si>
  <si>
    <t>YTQNBADNJ42427502</t>
  </si>
  <si>
    <t>TICUSNJJO08023546</t>
  </si>
  <si>
    <t>DN21YGE</t>
  </si>
  <si>
    <t>NLRBOIOZK04266169</t>
  </si>
  <si>
    <t>VO62GXG</t>
  </si>
  <si>
    <t>CX17HFS</t>
  </si>
  <si>
    <t>KPYLGAIKU22499996</t>
  </si>
  <si>
    <t>QYAVYUVNJ39173071</t>
  </si>
  <si>
    <t>Y660NFO</t>
  </si>
  <si>
    <t>QWLJMQQRZ27818600</t>
  </si>
  <si>
    <t>VWPORBXJF61482405</t>
  </si>
  <si>
    <t>IIVYEYPWZ60266487</t>
  </si>
  <si>
    <t>PCEXZGDZV48896210</t>
  </si>
  <si>
    <t>VA04XCP</t>
  </si>
  <si>
    <t>VXONDCWUK48160121</t>
  </si>
  <si>
    <t>SO55NTD</t>
  </si>
  <si>
    <t>UXAVRYTRH50900792</t>
  </si>
  <si>
    <t>UKKCSNMWM90640421</t>
  </si>
  <si>
    <t>LBPGOIXNX96191517</t>
  </si>
  <si>
    <t>EPBITISHN41133327</t>
  </si>
  <si>
    <t>DCHFIHUGB59686199</t>
  </si>
  <si>
    <t>FOWEZKSNP67057464</t>
  </si>
  <si>
    <t>LY67OME</t>
  </si>
  <si>
    <t>64O6K</t>
  </si>
  <si>
    <t>50MAJ</t>
  </si>
  <si>
    <t>DJ07AAN</t>
  </si>
  <si>
    <t>IZUEYLALB54485076</t>
  </si>
  <si>
    <t>VDANCTDHY42770051</t>
  </si>
  <si>
    <t>YGPYWJJWG30275938</t>
  </si>
  <si>
    <t>MM64YDO</t>
  </si>
  <si>
    <t>L514FMK</t>
  </si>
  <si>
    <t>QKSDKFRGZ43619673</t>
  </si>
  <si>
    <t>CXJAOTZTJ12191953</t>
  </si>
  <si>
    <t>ESUCANWGL72846422</t>
  </si>
  <si>
    <t>HYUQBLJZB18060536</t>
  </si>
  <si>
    <t>UDJAWQWBD27866683</t>
  </si>
  <si>
    <t>GKEZFWUXH45548473</t>
  </si>
  <si>
    <t>IYZTXXGKS49972202</t>
  </si>
  <si>
    <t>WUYXTCZPA13854091</t>
  </si>
  <si>
    <t>LC70HZH</t>
  </si>
  <si>
    <t>BDDIEHLLT16995987</t>
  </si>
  <si>
    <t>PPWSGEQZV03950906</t>
  </si>
  <si>
    <t>BX13##J</t>
  </si>
  <si>
    <t>IXBMXQHJO43943146</t>
  </si>
  <si>
    <t>DRTOMXCKL24131120</t>
  </si>
  <si>
    <t>UMFZNJVUR61438718</t>
  </si>
  <si>
    <t>XSCVZACCK75420373</t>
  </si>
  <si>
    <t>WC64KTJ</t>
  </si>
  <si>
    <t>J19WMP</t>
  </si>
  <si>
    <t>SW65TYP</t>
  </si>
  <si>
    <t>HCNOYQBRV99985664</t>
  </si>
  <si>
    <t>THOIMVJPG17381001</t>
  </si>
  <si>
    <t>KPWIORLHC35912362</t>
  </si>
  <si>
    <t>LB13JUY</t>
  </si>
  <si>
    <t>NX63DJK</t>
  </si>
  <si>
    <t>YC58VMK</t>
  </si>
  <si>
    <t>WKOTJPVQM04407194</t>
  </si>
  <si>
    <t>HY16UKD</t>
  </si>
  <si>
    <t>PYIDZOPCL20836003</t>
  </si>
  <si>
    <t>HWWIVGBKR60613732</t>
  </si>
  <si>
    <t>OSFADDXVY24628268</t>
  </si>
  <si>
    <t>DS61GXW</t>
  </si>
  <si>
    <t>DN18EBJ</t>
  </si>
  <si>
    <t>FL08CZU</t>
  </si>
  <si>
    <t>XEIRKQNGT65402975</t>
  </si>
  <si>
    <t>EMOLTITYI52761064</t>
  </si>
  <si>
    <t>NTERUELLH05188015</t>
  </si>
  <si>
    <t>WV58VWO</t>
  </si>
  <si>
    <t>FT63DDY</t>
  </si>
  <si>
    <t>UTJOYWFGZ90571223</t>
  </si>
  <si>
    <t>QALZRREEJ55104398</t>
  </si>
  <si>
    <t>FLNXSPDXO49871423</t>
  </si>
  <si>
    <t>WJ53DTO</t>
  </si>
  <si>
    <t>SXYPDQAHG77483370</t>
  </si>
  <si>
    <t>DY06WZZ</t>
  </si>
  <si>
    <t>OY06MZZ</t>
  </si>
  <si>
    <t>QNWAGIPVK39870545</t>
  </si>
  <si>
    <t>GF64HNH</t>
  </si>
  <si>
    <t>PGYGVMQBY35367653</t>
  </si>
  <si>
    <t>DY15CZ</t>
  </si>
  <si>
    <t>LROWZVVCO90773600</t>
  </si>
  <si>
    <t>PQCNLEPNA76292665</t>
  </si>
  <si>
    <t>UNTOTVVWY23168468</t>
  </si>
  <si>
    <t>YOGHJZAEF46554292</t>
  </si>
  <si>
    <t>MZLSKLDUK06826279</t>
  </si>
  <si>
    <t>DGKNIZPDB55618949</t>
  </si>
  <si>
    <t>DSZSPTGQT92630038</t>
  </si>
  <si>
    <t>UFLAUPZJQ44583918</t>
  </si>
  <si>
    <t>LNQVEUGXC73095399</t>
  </si>
  <si>
    <t>KT17UAX</t>
  </si>
  <si>
    <t>##07TZW</t>
  </si>
  <si>
    <t>BJ54WYB</t>
  </si>
  <si>
    <t>CJLACCBEZ30527975</t>
  </si>
  <si>
    <t>QSZTFTOFR09816983</t>
  </si>
  <si>
    <t>NU56ZHA</t>
  </si>
  <si>
    <t>BX13VRV</t>
  </si>
  <si>
    <t>RETOQCBKA28008321</t>
  </si>
  <si>
    <t>VMFPGNESA87253960</t>
  </si>
  <si>
    <t>CY15HFT</t>
  </si>
  <si>
    <t>BZKZIBALO49566059</t>
  </si>
  <si>
    <t>DMDBPAAOL82123589</t>
  </si>
  <si>
    <t>DG65BZF</t>
  </si>
  <si>
    <t>NHQOAGXHO29917852</t>
  </si>
  <si>
    <t>QEJOXQXFW58860707</t>
  </si>
  <si>
    <t>ZTQZPMWCR75659352</t>
  </si>
  <si>
    <t>DV65TKX</t>
  </si>
  <si>
    <t>YP56BBF</t>
  </si>
  <si>
    <t>MK18OWV</t>
  </si>
  <si>
    <t>WPHUUZWTL06591996</t>
  </si>
  <si>
    <t>LB56DOO</t>
  </si>
  <si>
    <t>MF57RCY</t>
  </si>
  <si>
    <t>KHYGBBNYV80842336</t>
  </si>
  <si>
    <t>LDNNPNGOB15291736</t>
  </si>
  <si>
    <t>XLUCKBVHB50989913</t>
  </si>
  <si>
    <t>FBKVAENOU03693327</t>
  </si>
  <si>
    <t>MLXNMLLXD58450666</t>
  </si>
  <si>
    <t>####GXW</t>
  </si>
  <si>
    <t>RAACYAHCL20553669</t>
  </si>
  <si>
    <t>APMCABLAB56839539</t>
  </si>
  <si>
    <t>ZQKNBBFRJ56699368</t>
  </si>
  <si>
    <t>KDXHHPBFT02586912</t>
  </si>
  <si>
    <t>GHADGHZYE21169315</t>
  </si>
  <si>
    <t>JZ46AUJ</t>
  </si>
  <si>
    <t>QBGCNRUEH22249102</t>
  </si>
  <si>
    <t>DP15LRZ</t>
  </si>
  <si>
    <t>YNDVZVUKG31285963</t>
  </si>
  <si>
    <t>NPRGWHGEQ75926224</t>
  </si>
  <si>
    <t>SICHXIIXE20049844</t>
  </si>
  <si>
    <t>QLKGJWKNP60560971</t>
  </si>
  <si>
    <t>XAQKDVASD30681400</t>
  </si>
  <si>
    <t>NEIISPMDB65369035</t>
  </si>
  <si>
    <t>AWOIIAQLW59002243</t>
  </si>
  <si>
    <t>KHJETYIQK55871571</t>
  </si>
  <si>
    <t>NOKJABWGR67713764</t>
  </si>
  <si>
    <t>YVNPUSKVX33392184</t>
  </si>
  <si>
    <t>RCSPPFKMQ53537987</t>
  </si>
  <si>
    <t>XEMGESVAM03442070</t>
  </si>
  <si>
    <t>VU62GFX</t>
  </si>
  <si>
    <t>JONUINVMD75517725</t>
  </si>
  <si>
    <t>TSGEAORKW81351653</t>
  </si>
  <si>
    <t>DX14EOZ</t>
  </si>
  <si>
    <t>IQGCBEMOM51180040</t>
  </si>
  <si>
    <t>LIFOACOTS21754912</t>
  </si>
  <si>
    <t>##62HKM</t>
  </si>
  <si>
    <t>SKDKFJFXA53169008</t>
  </si>
  <si>
    <t>EX19EFC</t>
  </si>
  <si>
    <t>YD12RUY</t>
  </si>
  <si>
    <t>FD59CTX</t>
  </si>
  <si>
    <t>EC55KPF</t>
  </si>
  <si>
    <t>A13PWO</t>
  </si>
  <si>
    <t>SN53NLS</t>
  </si>
  <si>
    <t>FHRGBTUHQ82123714</t>
  </si>
  <si>
    <t>SBSIQCGCA93219706</t>
  </si>
  <si>
    <t>EQLULWVLB83063441</t>
  </si>
  <si>
    <t>POUXTNUKA48286090</t>
  </si>
  <si>
    <t>QSFSAVNXI95603211</t>
  </si>
  <si>
    <t>HYDXHXLZD19872013</t>
  </si>
  <si>
    <t>SMQYYUEVS35383385</t>
  </si>
  <si>
    <t>ZBQXBVKNN73040159</t>
  </si>
  <si>
    <t>AXXPSDVRY30486313</t>
  </si>
  <si>
    <t>QISGBQUCA90918038</t>
  </si>
  <si>
    <t>YVKFGBGZO32236217</t>
  </si>
  <si>
    <t>XFXCCJOMN50201051</t>
  </si>
  <si>
    <t>WDNOOOXFJ79231048</t>
  </si>
  <si>
    <t>ODSMLDOZQ14794670</t>
  </si>
  <si>
    <t>RCZXMJMHG96346975</t>
  </si>
  <si>
    <t>MONUHWYLS99987313</t>
  </si>
  <si>
    <t>AYHYXAKHC19350429</t>
  </si>
  <si>
    <t>NQYGUDWBS78126067</t>
  </si>
  <si>
    <t>KT04FVE</t>
  </si>
  <si>
    <t>DV71BYP</t>
  </si>
  <si>
    <t>AFNKCNFWK85926326</t>
  </si>
  <si>
    <t>VJVNZDUFY61107227</t>
  </si>
  <si>
    <t>QJKILBCHQ32540659</t>
  </si>
  <si>
    <t>WOKOROAZL49839362</t>
  </si>
  <si>
    <t>##52MLZ</t>
  </si>
  <si>
    <t>PBYIUQAWH83451575</t>
  </si>
  <si>
    <t>NBOAANTCC27505702</t>
  </si>
  <si>
    <t>WKEPVEBBS68799343</t>
  </si>
  <si>
    <t>CYBDFSWHQ79869224</t>
  </si>
  <si>
    <t>BTCEZCERZ62885422</t>
  </si>
  <si>
    <t>IVVGKVUMN03701692</t>
  </si>
  <si>
    <t>BJ66BDV</t>
  </si>
  <si>
    <t>PFXEHGCCN31721369</t>
  </si>
  <si>
    <t>BLJMNNAFR27693696</t>
  </si>
  <si>
    <t>ZABFAZAFR44351628</t>
  </si>
  <si>
    <t>AU67UFC</t>
  </si>
  <si>
    <t>KEJQSFVCX67939410</t>
  </si>
  <si>
    <t>PFKXOSYMY02250543</t>
  </si>
  <si>
    <t>HDPJBSVHO50705534</t>
  </si>
  <si>
    <t>INCSTWTKZ94053869</t>
  </si>
  <si>
    <t>WUHSUBCNQ55852432</t>
  </si>
  <si>
    <t>RQTPCZEHE60281916</t>
  </si>
  <si>
    <t>JLRMMUQVR01358481</t>
  </si>
  <si>
    <t>BK11VPG</t>
  </si>
  <si>
    <t>LZGIICPDE99908508</t>
  </si>
  <si>
    <t>UBTPSBENN29442612</t>
  </si>
  <si>
    <t>DX65HXZ</t>
  </si>
  <si>
    <t>YCEDAVSUB12129936</t>
  </si>
  <si>
    <t>DG19MFA</t>
  </si>
  <si>
    <t>OE65CVD</t>
  </si>
  <si>
    <t>GJEYCSOWB84599953</t>
  </si>
  <si>
    <t>WF11ARO</t>
  </si>
  <si>
    <t>DL11FYM</t>
  </si>
  <si>
    <t>RRBAPLODA57613733</t>
  </si>
  <si>
    <t>SJ64DYF</t>
  </si>
  <si>
    <t>QBZETSFIM82816059</t>
  </si>
  <si>
    <t>##06VNK</t>
  </si>
  <si>
    <t>DV17DKJ</t>
  </si>
  <si>
    <t>719DPO</t>
  </si>
  <si>
    <t>BK16DPO</t>
  </si>
  <si>
    <t>MU54LHF</t>
  </si>
  <si>
    <t>YLWBGELSN90699763</t>
  </si>
  <si>
    <t>##70TPF</t>
  </si>
  <si>
    <t>DV19JJO</t>
  </si>
  <si>
    <t>DV19EZP</t>
  </si>
  <si>
    <t>MUSGXLWIO51182940</t>
  </si>
  <si>
    <t>AHMIWRZTC59636741</t>
  </si>
  <si>
    <t>URCKPWLCM56807121</t>
  </si>
  <si>
    <t>DF61EGO</t>
  </si>
  <si>
    <t>OYGVNZBXG32712195</t>
  </si>
  <si>
    <t>DS18VJU</t>
  </si>
  <si>
    <t>DU18DUC</t>
  </si>
  <si>
    <t>TUJDCJOHZ91523137</t>
  </si>
  <si>
    <t>L6IOI</t>
  </si>
  <si>
    <t>PMZIZZWYC55875380</t>
  </si>
  <si>
    <t>WAAYYANXG56179586</t>
  </si>
  <si>
    <t>IBGGQOBCE97743581</t>
  </si>
  <si>
    <t>ERUETPTZC62788170</t>
  </si>
  <si>
    <t>CSTIAFWMR02999193</t>
  </si>
  <si>
    <t>EX09KFU</t>
  </si>
  <si>
    <t>EKWIZJQGV88241686</t>
  </si>
  <si>
    <t>RNXSRDSSM55643168</t>
  </si>
  <si>
    <t>DTLFVSWPE77219395</t>
  </si>
  <si>
    <t>MOOHDBXKW03583970</t>
  </si>
  <si>
    <t>IICRNXFVK04705663</t>
  </si>
  <si>
    <t>JA60BRM</t>
  </si>
  <si>
    <t>NUNTNHJYD65831870</t>
  </si>
  <si>
    <t>HYANIYXWH14109771</t>
  </si>
  <si>
    <t>NERXEFLZD20539248</t>
  </si>
  <si>
    <t>##65MVS</t>
  </si>
  <si>
    <t>OMAVNTXLC38608847</t>
  </si>
  <si>
    <t>#####YW</t>
  </si>
  <si>
    <t>PZGXWLUZV37964867</t>
  </si>
  <si>
    <t>XNZOQEVEH74837945</t>
  </si>
  <si>
    <t>SVWHUBWLE41528168</t>
  </si>
  <si>
    <t>SGVLKYTXT93681556</t>
  </si>
  <si>
    <t>LJWAULOCL93539193</t>
  </si>
  <si>
    <t>####CVH</t>
  </si>
  <si>
    <t>CEVFEWNQE88588429</t>
  </si>
  <si>
    <t>DEZIIXGUU90924904</t>
  </si>
  <si>
    <t>ZFYVYCLSY73728293</t>
  </si>
  <si>
    <t>ZBSEBFUFM72540123</t>
  </si>
  <si>
    <t>NOGNLBQPH14823207</t>
  </si>
  <si>
    <t>SQTREOLTB43364061</t>
  </si>
  <si>
    <t>WD20AAX</t>
  </si>
  <si>
    <t>BE07XWX</t>
  </si>
  <si>
    <t>BJ16RKN</t>
  </si>
  <si>
    <t>EA60XCH</t>
  </si>
  <si>
    <t>PNSYKVPUL07912860</t>
  </si>
  <si>
    <t>KBGBJWYYU86621946</t>
  </si>
  <si>
    <t>WLZQPQHAB59880241</t>
  </si>
  <si>
    <t>FOILYBRSM51147418</t>
  </si>
  <si>
    <t>KV66CFJ</t>
  </si>
  <si>
    <t>FVDCTRNNN26866716</t>
  </si>
  <si>
    <t>EPEEDRQZV50386705</t>
  </si>
  <si>
    <t>FN64LVP</t>
  </si>
  <si>
    <t>LREATDHTB42816958</t>
  </si>
  <si>
    <t>##07NZB</t>
  </si>
  <si>
    <t>BF67UFA</t>
  </si>
  <si>
    <t>DV64KXN</t>
  </si>
  <si>
    <t>LD71YPG</t>
  </si>
  <si>
    <t>VX64UGF</t>
  </si>
  <si>
    <t>KN54XJN</t>
  </si>
  <si>
    <t>PF57RTO</t>
  </si>
  <si>
    <t>NGLUN</t>
  </si>
  <si>
    <t>MTTNEHBZT61218437</t>
  </si>
  <si>
    <t>YJMGTOHWI49324802</t>
  </si>
  <si>
    <t>VKONLVXCF69632836</t>
  </si>
  <si>
    <t>FM15FXL</t>
  </si>
  <si>
    <t>C392418</t>
  </si>
  <si>
    <t>CLHBSVJIO73476425</t>
  </si>
  <si>
    <t>DCQUGEMTW82988432</t>
  </si>
  <si>
    <t>LQHNSXERJ10386052</t>
  </si>
  <si>
    <t>MIJQCEMDQ55934375</t>
  </si>
  <si>
    <t>LJKWYRJNQ40824354</t>
  </si>
  <si>
    <t>TRKWPASNN92414280</t>
  </si>
  <si>
    <t>SOKKUEJTN50351167</t>
  </si>
  <si>
    <t>FNALKOOZS17804723</t>
  </si>
  <si>
    <t>INHBXFOHF29434968</t>
  </si>
  <si>
    <t>UHEQYOIGR34182761</t>
  </si>
  <si>
    <t>VUSGMLIWP08417704</t>
  </si>
  <si>
    <t>IHCACSREE20367530</t>
  </si>
  <si>
    <t>YAQZLAOWO53363230</t>
  </si>
  <si>
    <t>OIWVELQRN02021163</t>
  </si>
  <si>
    <t>EXIARQATH03236367</t>
  </si>
  <si>
    <t>L#71YPG</t>
  </si>
  <si>
    <t>RJDTUMQGA16778199</t>
  </si>
  <si>
    <t>VN68XZW</t>
  </si>
  <si>
    <t>KODFLMPJY78477507</t>
  </si>
  <si>
    <t>AOTHIFSBB55177340</t>
  </si>
  <si>
    <t>VUAMYIGNE52444919</t>
  </si>
  <si>
    <t>BNZWDXYRI71485634</t>
  </si>
  <si>
    <t>DN16OCD</t>
  </si>
  <si>
    <t>LOONHOJJE38105645</t>
  </si>
  <si>
    <t>WNGXYQQHV20172839</t>
  </si>
  <si>
    <t>NLMTANVNU69936635</t>
  </si>
  <si>
    <t>PR65VCW</t>
  </si>
  <si>
    <t>LYKELAXSB15482519</t>
  </si>
  <si>
    <t>EXRJLVZBG37998754</t>
  </si>
  <si>
    <t>NLKJMTVXL80519462</t>
  </si>
  <si>
    <t>KZPMVTPLV45154640</t>
  </si>
  <si>
    <t>JAXHSPCFU24405043</t>
  </si>
  <si>
    <t>SAETEGEMQ78980293</t>
  </si>
  <si>
    <t>LELLURSIL87484582</t>
  </si>
  <si>
    <t>HIDZAZYUD72432932</t>
  </si>
  <si>
    <t>OUCUJVCNY36643816</t>
  </si>
  <si>
    <t>QTXKAXBMR04608574</t>
  </si>
  <si>
    <t>XECOKNDFH41182556</t>
  </si>
  <si>
    <t>ADZEUPSHK95491600</t>
  </si>
  <si>
    <t>DN57WKW</t>
  </si>
  <si>
    <t>AK08TNU</t>
  </si>
  <si>
    <t>TSZVKXXYP01809090</t>
  </si>
  <si>
    <t>KY17ZFF</t>
  </si>
  <si>
    <t>MW18VDL</t>
  </si>
  <si>
    <t>GCGLWBDFW59085625</t>
  </si>
  <si>
    <t>NN62NJK</t>
  </si>
  <si>
    <t>FJ63NWZ</t>
  </si>
  <si>
    <t>##05HNT</t>
  </si>
  <si>
    <t>BU18POF</t>
  </si>
  <si>
    <t>THWSRNXWY30964881</t>
  </si>
  <si>
    <t>WIICOERLW25174063</t>
  </si>
  <si>
    <t>SDAMEJXYE76007484</t>
  </si>
  <si>
    <t>PZKMUVYWV96165946</t>
  </si>
  <si>
    <t>TGODJVWXW24488089</t>
  </si>
  <si>
    <t>TE03MOD</t>
  </si>
  <si>
    <t>LK67EGU</t>
  </si>
  <si>
    <t>BEXNBIIXP58909078</t>
  </si>
  <si>
    <t>RD58AHB</t>
  </si>
  <si>
    <t>FIILEDDTA22073199</t>
  </si>
  <si>
    <t>RJEJUKQLM39542195</t>
  </si>
  <si>
    <t>PHJMEVXFZ34353375</t>
  </si>
  <si>
    <t>WPKBWMZZP44747308</t>
  </si>
  <si>
    <t>TNJOEEHBR97851890</t>
  </si>
  <si>
    <t>YYVBDJVAY93818153</t>
  </si>
  <si>
    <t>TVBDUCJRO67650359</t>
  </si>
  <si>
    <t>TXKJYFFMQ64481299</t>
  </si>
  <si>
    <t>KTIXHYTRL49666176</t>
  </si>
  <si>
    <t>STPAEPXGM32974432</t>
  </si>
  <si>
    <t>CBOVPMUQX59723750</t>
  </si>
  <si>
    <t>BN06BYB</t>
  </si>
  <si>
    <t>OIHZUJMKM66788871</t>
  </si>
  <si>
    <t>KDKMCFTPH70816461</t>
  </si>
  <si>
    <t>OFMUFLEAF63481322</t>
  </si>
  <si>
    <t>HIYAUATHY03708922</t>
  </si>
  <si>
    <t>TKWYSRVYU92273527</t>
  </si>
  <si>
    <t>FCGUIJBJY50418761</t>
  </si>
  <si>
    <t>BN57DWY</t>
  </si>
  <si>
    <t>LWPNREWJB35677757</t>
  </si>
  <si>
    <t>VQPBYGQAS45340031</t>
  </si>
  <si>
    <t>HRMUUSPLL48226426</t>
  </si>
  <si>
    <t>JAFVNSJSW77945846</t>
  </si>
  <si>
    <t>EEWXSAUXF98830134</t>
  </si>
  <si>
    <t>KUZBANSWB88109462</t>
  </si>
  <si>
    <t>IZJUMSQPV47015386</t>
  </si>
  <si>
    <t>LQEHEVUXG76933472</t>
  </si>
  <si>
    <t>DCZLYVYIU19061185</t>
  </si>
  <si>
    <t>DG07AAN</t>
  </si>
  <si>
    <t>TGGOTDXPI02590566</t>
  </si>
  <si>
    <t>DWVUVKRHC98526855</t>
  </si>
  <si>
    <t>NPABOVVOH97503157</t>
  </si>
  <si>
    <t>OEBMNCVSV03646019</t>
  </si>
  <si>
    <t>IJHLDZOBJ73020951</t>
  </si>
  <si>
    <t>DY15LZT</t>
  </si>
  <si>
    <t>WVXDWLFDZ76928922</t>
  </si>
  <si>
    <t>UWHIJJSVG98734910</t>
  </si>
  <si>
    <t>TCEGABXPJ06261077</t>
  </si>
  <si>
    <t>CSCSDREZR48279669</t>
  </si>
  <si>
    <t>#####BJ</t>
  </si>
  <si>
    <t>KIVUTAXMK31186385</t>
  </si>
  <si>
    <t>####FEX</t>
  </si>
  <si>
    <t>DY54MTV</t>
  </si>
  <si>
    <t>PKEPZLBVR49243273</t>
  </si>
  <si>
    <t>GJ65YAD</t>
  </si>
  <si>
    <t>BJ65NPU</t>
  </si>
  <si>
    <t>IZPWAUPSP79591172</t>
  </si>
  <si>
    <t>RLQLVVWCW22951586</t>
  </si>
  <si>
    <t>D9A#P</t>
  </si>
  <si>
    <t>AMQLSLGAU72200238</t>
  </si>
  <si>
    <t>BF20YGX</t>
  </si>
  <si>
    <t>EDLVGEGYQ60696027</t>
  </si>
  <si>
    <t>DQDMLUOZB85937554</t>
  </si>
  <si>
    <t>UAZXKSZND78659823</t>
  </si>
  <si>
    <t>J44DRO</t>
  </si>
  <si>
    <t>GLIMSHMWX76988107</t>
  </si>
  <si>
    <t>YVQVPFPJI78591449</t>
  </si>
  <si>
    <t>DX69PYP</t>
  </si>
  <si>
    <t>VU61LGY</t>
  </si>
  <si>
    <t>DN14FFJ</t>
  </si>
  <si>
    <t>FJ14WNT</t>
  </si>
  <si>
    <t>BD63HDO</t>
  </si>
  <si>
    <t>ERIFVJXQW91198073</t>
  </si>
  <si>
    <t>M1NNN</t>
  </si>
  <si>
    <t>YRUXNTIYV51163670</t>
  </si>
  <si>
    <t>DS17NGF</t>
  </si>
  <si>
    <t>CEGAILAKQ51145103</t>
  </si>
  <si>
    <t>XGHNOCJID50377589</t>
  </si>
  <si>
    <t>KMEPEJZUB84414622</t>
  </si>
  <si>
    <t>OY61NLY</t>
  </si>
  <si>
    <t>NH69PHH</t>
  </si>
  <si>
    <t>DY59LSK</t>
  </si>
  <si>
    <t>ML53KZN</t>
  </si>
  <si>
    <t>JHOQIEPML54860134</t>
  </si>
  <si>
    <t>POQZSXAKK95013417</t>
  </si>
  <si>
    <t>VSIFOXKPH00594047</t>
  </si>
  <si>
    <t>DUOZUSOCT76247973</t>
  </si>
  <si>
    <t>NFGSTLSVK64623280</t>
  </si>
  <si>
    <t>QHXFOZNZU73322605</t>
  </si>
  <si>
    <t>PUUBOJLMV38049017</t>
  </si>
  <si>
    <t>UIJZVVIQK68090444</t>
  </si>
  <si>
    <t>WV65KNN</t>
  </si>
  <si>
    <t>VHUILNQEN64719188</t>
  </si>
  <si>
    <t>RIRFVJZQJ27553821</t>
  </si>
  <si>
    <t>OFOWIBLOU34930723</t>
  </si>
  <si>
    <t>GWJHRLRSO61373706</t>
  </si>
  <si>
    <t>MJ68OYB</t>
  </si>
  <si>
    <t>CJPEVMSLS08029597</t>
  </si>
  <si>
    <t>TPJOJKQUA61643859</t>
  </si>
  <si>
    <t>WC65VAY</t>
  </si>
  <si>
    <t>KMLFZWQZY95475256</t>
  </si>
  <si>
    <t>PSINIAKFN95048410</t>
  </si>
  <si>
    <t>GCVRYIIYK09743399</t>
  </si>
  <si>
    <t>MXLIXKANF76978996</t>
  </si>
  <si>
    <t>MLIVHOPST59397529</t>
  </si>
  <si>
    <t>TVEHEZBWK85524093</t>
  </si>
  <si>
    <t>QTZCTHNZM87861991</t>
  </si>
  <si>
    <t>NWSUAGFDA66054179</t>
  </si>
  <si>
    <t>ZPTXOHZNC50485843</t>
  </si>
  <si>
    <t>SIISFZKZC50462047</t>
  </si>
  <si>
    <t>ZERAKPDJU35308559</t>
  </si>
  <si>
    <t>MFDPQOQZH01806672</t>
  </si>
  <si>
    <t>YGPZNNFLH53494212</t>
  </si>
  <si>
    <t>MBQNLCBMG64930689</t>
  </si>
  <si>
    <t>BN06BNB</t>
  </si>
  <si>
    <t>EPWAAQYUU24224801</t>
  </si>
  <si>
    <t>YQDHAPXML93034138</t>
  </si>
  <si>
    <t>CKPHYEXOE90508041</t>
  </si>
  <si>
    <t>GWAWAKRWR79171169</t>
  </si>
  <si>
    <t>PVVOFTFYB80573900</t>
  </si>
  <si>
    <t>MXGYXEIRI87866498</t>
  </si>
  <si>
    <t>ULCARSQIK12869985</t>
  </si>
  <si>
    <t>YTKAETEND35933504</t>
  </si>
  <si>
    <t>EAJCIXXRJ37422434</t>
  </si>
  <si>
    <t>VMETBBETS99076484</t>
  </si>
  <si>
    <t>MNMFVFYEL89935705</t>
  </si>
  <si>
    <t>AOJYGYSFT81201970</t>
  </si>
  <si>
    <t>FLCNGCREQ58124076</t>
  </si>
  <si>
    <t>EPTSYOLSI59562012</t>
  </si>
  <si>
    <t>WOTJZCXNO00756844</t>
  </si>
  <si>
    <t>FW05FOD</t>
  </si>
  <si>
    <t>QQIMXFOMG36772764</t>
  </si>
  <si>
    <t>CAZWLCTRK47090451</t>
  </si>
  <si>
    <t>RKNZJVNKC89849824</t>
  </si>
  <si>
    <t>KYWYCSGFC43599833</t>
  </si>
  <si>
    <t>PX61WXE</t>
  </si>
  <si>
    <t>WXUVHLBWP99950967</t>
  </si>
  <si>
    <t>GEDBQRSHD97605957</t>
  </si>
  <si>
    <t>CPYSVDVWQ04096717</t>
  </si>
  <si>
    <t>QENDVMMVS73871061</t>
  </si>
  <si>
    <t>YRTSALGRE83980924</t>
  </si>
  <si>
    <t>MYKKGBJCX41119462</t>
  </si>
  <si>
    <t>VE66JPO</t>
  </si>
  <si>
    <t>ZPPHZXDWU63729919</t>
  </si>
  <si>
    <t>YXQQKKNTO39798628</t>
  </si>
  <si>
    <t>WN10JUW</t>
  </si>
  <si>
    <t>Y7RFL</t>
  </si>
  <si>
    <t>DN701MZ</t>
  </si>
  <si>
    <t>GL60###</t>
  </si>
  <si>
    <t>BV21HNX</t>
  </si>
  <si>
    <t>WZQOMJGIY71546429</t>
  </si>
  <si>
    <t>MC19XDR</t>
  </si>
  <si>
    <t>####NTJ</t>
  </si>
  <si>
    <t>####JHR</t>
  </si>
  <si>
    <t>XNSHQYAGN73269240</t>
  </si>
  <si>
    <t>TMLSTFFYT37791656</t>
  </si>
  <si>
    <t>FE05VGA</t>
  </si>
  <si>
    <t>EAFYTSSYX38212340</t>
  </si>
  <si>
    <t>##4#NKU</t>
  </si>
  <si>
    <t>FAPMNCHXJ30224732</t>
  </si>
  <si>
    <t>OADFVTGSJ76883253</t>
  </si>
  <si>
    <t>THCWEIOVS64951102</t>
  </si>
  <si>
    <t>KZXUMQTDD91152274</t>
  </si>
  <si>
    <t>LYFDYVXSZ21099330</t>
  </si>
  <si>
    <t>MZ5#UMY</t>
  </si>
  <si>
    <t>VN62XWD</t>
  </si>
  <si>
    <t>QBNKJUERW63524136</t>
  </si>
  <si>
    <t>ZCKCYPUMP17733839</t>
  </si>
  <si>
    <t>TWPQKMKHG97436151</t>
  </si>
  <si>
    <t>RMTEBLSVK95447035</t>
  </si>
  <si>
    <t>ROHZAOVUT00415325</t>
  </si>
  <si>
    <t>BKAOJKFBA88043627</t>
  </si>
  <si>
    <t>HT53OXF</t>
  </si>
  <si>
    <t>####GZO</t>
  </si>
  <si>
    <t>GLJOOCMUW68629667</t>
  </si>
  <si>
    <t>DN67DOH</t>
  </si>
  <si>
    <t>BUAOHAXNZ31778738</t>
  </si>
  <si>
    <t>HECXAYEQY89162557</t>
  </si>
  <si>
    <t>YJ16GHF</t>
  </si>
  <si>
    <t>CP62FLV</t>
  </si>
  <si>
    <t>LMRGGEBTV12330131</t>
  </si>
  <si>
    <t>BF10DZM</t>
  </si>
  <si>
    <t>PYDVMFHIS22958740</t>
  </si>
  <si>
    <t>CJPVIBZFW82251157</t>
  </si>
  <si>
    <t>TOVTCXOAW27662887</t>
  </si>
  <si>
    <t>JDZBTISGJ30578407</t>
  </si>
  <si>
    <t>DLJYZHCMK80058647</t>
  </si>
  <si>
    <t>DCMZULYZG98151481</t>
  </si>
  <si>
    <t>JVCUINHPG61618887</t>
  </si>
  <si>
    <t>VIVDPIDGV17601085</t>
  </si>
  <si>
    <t>MUZKXHZAV77512153</t>
  </si>
  <si>
    <t>####XZX</t>
  </si>
  <si>
    <t>RO14EYP</t>
  </si>
  <si>
    <t>LAZXFINBB95434189</t>
  </si>
  <si>
    <t>KMXSFGWPS51715646</t>
  </si>
  <si>
    <t>N26NJ##</t>
  </si>
  <si>
    <t>EEBFGNHQI19225483</t>
  </si>
  <si>
    <t>####L#J</t>
  </si>
  <si>
    <t>PQLXRVXLK31986643</t>
  </si>
  <si>
    <t>YXCLJYNKN69168485</t>
  </si>
  <si>
    <t>NZAALQVCC35726315</t>
  </si>
  <si>
    <t>PGWXDIJPY26346149</t>
  </si>
  <si>
    <t>DN21FOH</t>
  </si>
  <si>
    <t>WQOXTOVWK48569079</t>
  </si>
  <si>
    <t>LYRUCGDRR06090906</t>
  </si>
  <si>
    <t>SCLNXVDQI83498881</t>
  </si>
  <si>
    <t>NP14DUF</t>
  </si>
  <si>
    <t>SPATMYEWS13444955</t>
  </si>
  <si>
    <t>####VGA</t>
  </si>
  <si>
    <t>####YGA</t>
  </si>
  <si>
    <t>VK61FVN</t>
  </si>
  <si>
    <t>VXJHOQNJN72728928</t>
  </si>
  <si>
    <t>FUVGCQCXD73243338</t>
  </si>
  <si>
    <t>ALZFLJQJM78382712</t>
  </si>
  <si>
    <t>DX69YSC</t>
  </si>
  <si>
    <t>DV20EFN</t>
  </si>
  <si>
    <t>HQLWLMJZQ38394128</t>
  </si>
  <si>
    <t>BCSMYNOCL66678905</t>
  </si>
  <si>
    <t>GGVSRYOGK03260575</t>
  </si>
  <si>
    <t>PSFVVFUNI56618334</t>
  </si>
  <si>
    <t>DV14XMB</t>
  </si>
  <si>
    <t>K400DSB</t>
  </si>
  <si>
    <t>AAOUNHJHD06750959</t>
  </si>
  <si>
    <t>UJWAVODFD42718522</t>
  </si>
  <si>
    <t>LKPFAPXEG97209580</t>
  </si>
  <si>
    <t>TAFIREGNG75192010</t>
  </si>
  <si>
    <t>ODMXSSPXU60372789</t>
  </si>
  <si>
    <t>HZ20FGR</t>
  </si>
  <si>
    <t>VO58UEE</t>
  </si>
  <si>
    <t>L88SDA</t>
  </si>
  <si>
    <t>OCCBJISEP88825100</t>
  </si>
  <si>
    <t>RAGQBJREW84003800</t>
  </si>
  <si>
    <t>MDV697</t>
  </si>
  <si>
    <t>DL17GHK</t>
  </si>
  <si>
    <t>OOXYPXPZF00876845</t>
  </si>
  <si>
    <t>IJMHTEQDY67451160</t>
  </si>
  <si>
    <t>CGFAEXHES62846609</t>
  </si>
  <si>
    <t>ROHGQUUGD46594952</t>
  </si>
  <si>
    <t>XJQSQEXKO16753978</t>
  </si>
  <si>
    <t>EWAMXLLYT20841035</t>
  </si>
  <si>
    <t>ZNLPEKAQT00761733</t>
  </si>
  <si>
    <t>RIYMAKMVM42602333</t>
  </si>
  <si>
    <t>JZDVBMONE28905859</t>
  </si>
  <si>
    <t>JDHDYGSAV82253083</t>
  </si>
  <si>
    <t>BV71FFY</t>
  </si>
  <si>
    <t>##02FBK</t>
  </si>
  <si>
    <t>MU62FTE</t>
  </si>
  <si>
    <t>IPHJRHNLF57475203</t>
  </si>
  <si>
    <t>CPQYLNRRP18285668</t>
  </si>
  <si>
    <t>HU62FTE</t>
  </si>
  <si>
    <t>GY67LOH</t>
  </si>
  <si>
    <t>GXVGTTMVA87424340</t>
  </si>
  <si>
    <t>POHZHNFGU70413204</t>
  </si>
  <si>
    <t>DL69VHG</t>
  </si>
  <si>
    <t>JEOEDCERR01276017</t>
  </si>
  <si>
    <t>LINUFFBRE10837409</t>
  </si>
  <si>
    <t>EWGNGVZLL78605679</t>
  </si>
  <si>
    <t>NNTRJUFOB76118057</t>
  </si>
  <si>
    <t>AGMBBDKUD38644604</t>
  </si>
  <si>
    <t>#S19TFC</t>
  </si>
  <si>
    <t>CELHTGFDD18673864</t>
  </si>
  <si>
    <t>DN16XHV</t>
  </si>
  <si>
    <t>AXJULPOFM45863524</t>
  </si>
  <si>
    <t>QDNVEQXTK23106485</t>
  </si>
  <si>
    <t>VX16ULC</t>
  </si>
  <si>
    <t>OMXFVTCXD04350716</t>
  </si>
  <si>
    <t>CYCXZRMKX84302809</t>
  </si>
  <si>
    <t>RMKCGZLOV30343010</t>
  </si>
  <si>
    <t>JOJZMRPDW92655841</t>
  </si>
  <si>
    <t>GQRSDMJNN21423667</t>
  </si>
  <si>
    <t>AWUKBVQAQ49661569</t>
  </si>
  <si>
    <t>KS52HYU</t>
  </si>
  <si>
    <t>XENTVEZTG20400174</t>
  </si>
  <si>
    <t>MQJXNVPJT60908731</t>
  </si>
  <si>
    <t>AMDZDUNCI33053932</t>
  </si>
  <si>
    <t>HN71PNY</t>
  </si>
  <si>
    <t>QKRDDXSYD59232566</t>
  </si>
  <si>
    <t>DEVCVVQTG33694777</t>
  </si>
  <si>
    <t>JTODVDLTS47843542</t>
  </si>
  <si>
    <t>DE07UMH</t>
  </si>
  <si>
    <t>FQEBIANMB96665715</t>
  </si>
  <si>
    <t>TKEHCNUHG49762627</t>
  </si>
  <si>
    <t>DL68GBZ</t>
  </si>
  <si>
    <t>YEEUALSUJ64665429</t>
  </si>
  <si>
    <t>AUMNPUVKG84740368</t>
  </si>
  <si>
    <t>BXCCQNDRY88534485</t>
  </si>
  <si>
    <t>CLBSCAPGL49022570</t>
  </si>
  <si>
    <t>TGUBGWCVS49656788</t>
  </si>
  <si>
    <t>CBNRVYSTN65455029</t>
  </si>
  <si>
    <t>SIKGZPYTT43622271</t>
  </si>
  <si>
    <t>GAOACJUHI90363474</t>
  </si>
  <si>
    <t>RH07WYN</t>
  </si>
  <si>
    <t>EIKZFLYGT45367021</t>
  </si>
  <si>
    <t>LD09MRV</t>
  </si>
  <si>
    <t>LX17XPT</t>
  </si>
  <si>
    <t>AUXOOZEXI47333796</t>
  </si>
  <si>
    <t>JIFKMJCQL75348824</t>
  </si>
  <si>
    <t>RJFUJZBZS77523896</t>
  </si>
  <si>
    <t>PCYOFKRRJ68160261</t>
  </si>
  <si>
    <t>NAWNPQYHP53562124</t>
  </si>
  <si>
    <t>XKDWVOFSK71119301</t>
  </si>
  <si>
    <t>MUNESYINH32916253</t>
  </si>
  <si>
    <t>RNLSWVJDG10105329</t>
  </si>
  <si>
    <t>DJAAUHKSN38530430</t>
  </si>
  <si>
    <t>CJBMTEHEN66556933</t>
  </si>
  <si>
    <t>PTGWTKUQW05714239</t>
  </si>
  <si>
    <t>LADRLRVRE45629188</t>
  </si>
  <si>
    <t>PE57EZZ</t>
  </si>
  <si>
    <t>VN67CJE</t>
  </si>
  <si>
    <t>MVHWXKAXK51965200</t>
  </si>
  <si>
    <t>IHFYHKJIR78647454</t>
  </si>
  <si>
    <t>RECTOFGLX12298128</t>
  </si>
  <si>
    <t>PUBSXOVON40649901</t>
  </si>
  <si>
    <t>ASNWPXJNQ77793759</t>
  </si>
  <si>
    <t>BP69WBU</t>
  </si>
  <si>
    <t>DG67DWX</t>
  </si>
  <si>
    <t>GRWSRPHBL57129616</t>
  </si>
  <si>
    <t>QMHLLNLMT23717059</t>
  </si>
  <si>
    <t>L11YPN</t>
  </si>
  <si>
    <t>BV07NZB</t>
  </si>
  <si>
    <t>LOWRLMBLZ84423845</t>
  </si>
  <si>
    <t>MKFSPDAJS65218709</t>
  </si>
  <si>
    <t>JWCWSFVBU63728664</t>
  </si>
  <si>
    <t>GXWFCAVUQ32802752</t>
  </si>
  <si>
    <t>GYIJKGJYP11234487</t>
  </si>
  <si>
    <t>DMNLLFHOD15642711</t>
  </si>
  <si>
    <t>IOFVRFSTI96722482</t>
  </si>
  <si>
    <t>XQSLLIYTU36727992</t>
  </si>
  <si>
    <t>BG55GAA</t>
  </si>
  <si>
    <t>VMDUATUEQ46880179</t>
  </si>
  <si>
    <t>CVASPDLCZ14100712</t>
  </si>
  <si>
    <t>DOUJZZTOC20518269</t>
  </si>
  <si>
    <t>OFCPWLLDW55394886</t>
  </si>
  <si>
    <t>RK53KGF</t>
  </si>
  <si>
    <t>FJSYBNFED43037582</t>
  </si>
  <si>
    <t>NU17YYV</t>
  </si>
  <si>
    <t>GK67GJG</t>
  </si>
  <si>
    <t>NO09LXY</t>
  </si>
  <si>
    <t>FN70LDE</t>
  </si>
  <si>
    <t>AFZXXIMIN08626596</t>
  </si>
  <si>
    <t>ELNJDIKBF22249439</t>
  </si>
  <si>
    <t>PQDGNEONH57245375</t>
  </si>
  <si>
    <t>NX65XVV</t>
  </si>
  <si>
    <t>POPYAQNXW31260895</t>
  </si>
  <si>
    <t>OAEOHEJUQ52759516</t>
  </si>
  <si>
    <t>SZHBOPRID66123476</t>
  </si>
  <si>
    <t>MNXWVTQOI84780591</t>
  </si>
  <si>
    <t>OUDQBUXQU71538011</t>
  </si>
  <si>
    <t>#K05VVF</t>
  </si>
  <si>
    <t>FUJUFWCCK42474036</t>
  </si>
  <si>
    <t>KCAUHTKAJ83764654</t>
  </si>
  <si>
    <t>MV70XHF</t>
  </si>
  <si>
    <t>EVPTYCRWI65706206</t>
  </si>
  <si>
    <t>DT68HXZ</t>
  </si>
  <si>
    <t>RE14LLM</t>
  </si>
  <si>
    <t>XYIYQVNTR20902644</t>
  </si>
  <si>
    <t>QSPRZMFQG45684398</t>
  </si>
  <si>
    <t>BUOKLZIVX70353260</t>
  </si>
  <si>
    <t>NRINMFOCJ12719444</t>
  </si>
  <si>
    <t>YNPTDMUWQ01387245</t>
  </si>
  <si>
    <t>XHVSDEUKI12275870</t>
  </si>
  <si>
    <t>SYLQIKAXH80634344</t>
  </si>
  <si>
    <t>34DTJ736</t>
  </si>
  <si>
    <t>M1SMK</t>
  </si>
  <si>
    <t>R4OFR</t>
  </si>
  <si>
    <t>KM19VNP</t>
  </si>
  <si>
    <t>PF13VYP</t>
  </si>
  <si>
    <t>ALG1922</t>
  </si>
  <si>
    <t>SCFQCSJBX20446356</t>
  </si>
  <si>
    <t>LM57RZO</t>
  </si>
  <si>
    <t>####FGA</t>
  </si>
  <si>
    <t>UJOLXQVVT57537072</t>
  </si>
  <si>
    <t>FX18HCM</t>
  </si>
  <si>
    <t>WT15HPE</t>
  </si>
  <si>
    <t>CD10JEM</t>
  </si>
  <si>
    <t>####OLV</t>
  </si>
  <si>
    <t>FG59BBN</t>
  </si>
  <si>
    <t>EMGPKONWE02389111</t>
  </si>
  <si>
    <t>KGXGDZVDV24899257</t>
  </si>
  <si>
    <t>CYOSQIWIB75839312</t>
  </si>
  <si>
    <t>OCHIQQWAT51611771</t>
  </si>
  <si>
    <t>WSXBIQNYU35872823</t>
  </si>
  <si>
    <t>IIJFRWYID95294201</t>
  </si>
  <si>
    <t>FGQWDSFHQ22700103</t>
  </si>
  <si>
    <t>AJTHDFSSL13769639</t>
  </si>
  <si>
    <t>MPVUDWJNM71391081</t>
  </si>
  <si>
    <t>JYFAWVUXQ14731406</t>
  </si>
  <si>
    <t>KM12UPK</t>
  </si>
  <si>
    <t>DS68UUA</t>
  </si>
  <si>
    <t>EIWAHNKOO32988036</t>
  </si>
  <si>
    <t>WZJSWCDCE09514653</t>
  </si>
  <si>
    <t>MRSXZDVKI57538615</t>
  </si>
  <si>
    <t>FLOFSAYXG20935771</t>
  </si>
  <si>
    <t>JZIDZRGUH07511159</t>
  </si>
  <si>
    <t>MVTNEBEJK23819203</t>
  </si>
  <si>
    <t>HG17UZP</t>
  </si>
  <si>
    <t>LMNRVZYQD41403112</t>
  </si>
  <si>
    <t>VDBOMDHSW34362547</t>
  </si>
  <si>
    <t>PDYBORPRY14921474</t>
  </si>
  <si>
    <t>RI30KAW</t>
  </si>
  <si>
    <t>WLMMFOFAB36828976</t>
  </si>
  <si>
    <t>VA12ELJ</t>
  </si>
  <si>
    <t>UNHKXDPSN27044957</t>
  </si>
  <si>
    <t>ZOMLDTBUX13487247</t>
  </si>
  <si>
    <t>FGTMCTTLR79253182</t>
  </si>
  <si>
    <t>HXJTJZXGZ62524117</t>
  </si>
  <si>
    <t>ENDFPHBBX15160752</t>
  </si>
  <si>
    <t>QHQRYFVHV41060628</t>
  </si>
  <si>
    <t>NOUBHTDVO41018524</t>
  </si>
  <si>
    <t>H4NFU</t>
  </si>
  <si>
    <t>DU20RVL</t>
  </si>
  <si>
    <t>DA19XFH</t>
  </si>
  <si>
    <t>DE55EOW</t>
  </si>
  <si>
    <t>LN56PNU</t>
  </si>
  <si>
    <t>YM66HWA</t>
  </si>
  <si>
    <t>DY70SWW</t>
  </si>
  <si>
    <t>DV61EYK</t>
  </si>
  <si>
    <t>CV17KYJ</t>
  </si>
  <si>
    <t>NT19NHX</t>
  </si>
  <si>
    <t>HV57WTW</t>
  </si>
  <si>
    <t>HM70ZXZ</t>
  </si>
  <si>
    <t>K17FWN</t>
  </si>
  <si>
    <t>OY05ZFR</t>
  </si>
  <si>
    <t>BT07ZTH</t>
  </si>
  <si>
    <t>PO69ZVV</t>
  </si>
  <si>
    <t>E###Z47</t>
  </si>
  <si>
    <t>YO15BYL</t>
  </si>
  <si>
    <t>CL17RZT</t>
  </si>
  <si>
    <t>VN56WGA</t>
  </si>
  <si>
    <t>WR17EN#</t>
  </si>
  <si>
    <t>##52###</t>
  </si>
  <si>
    <t>WV10RNU</t>
  </si>
  <si>
    <t>V1GKP</t>
  </si>
  <si>
    <t>DP03CTV</t>
  </si>
  <si>
    <t>YD18MDJ</t>
  </si>
  <si>
    <t>DX70JKY</t>
  </si>
  <si>
    <t>DXE7CHH</t>
  </si>
  <si>
    <t>LS54Z##</t>
  </si>
  <si>
    <t>###2ZHO</t>
  </si>
  <si>
    <t>WO16FTP</t>
  </si>
  <si>
    <t>PJ67MKT</t>
  </si>
  <si>
    <t>BK66GCE</t>
  </si>
  <si>
    <t>FJ21TRY</t>
  </si>
  <si>
    <t>BX63FDE</t>
  </si>
  <si>
    <t>HN71VBW</t>
  </si>
  <si>
    <t>##44ARB</t>
  </si>
  <si>
    <t>WM21OTR</t>
  </si>
  <si>
    <t>L656CWE</t>
  </si>
  <si>
    <t>DL62HFW</t>
  </si>
  <si>
    <t>EW66CKL</t>
  </si>
  <si>
    <t>BL62WDV</t>
  </si>
  <si>
    <t>VP03FYW</t>
  </si>
  <si>
    <t>##67XLM</t>
  </si>
  <si>
    <t>GW14FVE</t>
  </si>
  <si>
    <t>FT60EBU</t>
  </si>
  <si>
    <t>EA62LNU</t>
  </si>
  <si>
    <t>MF51GYC</t>
  </si>
  <si>
    <t>WG07AAN</t>
  </si>
  <si>
    <t>JA11OOE</t>
  </si>
  <si>
    <t>DY15KFG</t>
  </si>
  <si>
    <t>DW18ALM</t>
  </si>
  <si>
    <t>BL62HDM</t>
  </si>
  <si>
    <t>BU51VNW</t>
  </si>
  <si>
    <t>WF17JWL</t>
  </si>
  <si>
    <t>EU52ROY</t>
  </si>
  <si>
    <t>DP16MRL</t>
  </si>
  <si>
    <t>PJ19OVL</t>
  </si>
  <si>
    <t>KO01JTP</t>
  </si>
  <si>
    <t>YT12XFF</t>
  </si>
  <si>
    <t>SN66SDY</t>
  </si>
  <si>
    <t>LC##VOH</t>
  </si>
  <si>
    <t>E065XGK</t>
  </si>
  <si>
    <t>MX19CVC</t>
  </si>
  <si>
    <t>OYC3BXL</t>
  </si>
  <si>
    <t>KU69GEU</t>
  </si>
  <si>
    <t>DN68UNB</t>
  </si>
  <si>
    <t>WB16UTB</t>
  </si>
  <si>
    <t>DY12CVN</t>
  </si>
  <si>
    <t>WL19OCV</t>
  </si>
  <si>
    <t>WF07XXJ</t>
  </si>
  <si>
    <t>FH62YOU</t>
  </si>
  <si>
    <t>WR15UTV</t>
  </si>
  <si>
    <t>OM06NFU</t>
  </si>
  <si>
    <t>SEP STO</t>
  </si>
  <si>
    <t>LJ19ATX</t>
  </si>
  <si>
    <t>BT17OTR</t>
  </si>
  <si>
    <t>DE18LZT</t>
  </si>
  <si>
    <t>DS66XNN</t>
  </si>
  <si>
    <t>DG66WME</t>
  </si>
  <si>
    <t>FG63V#Z</t>
  </si>
  <si>
    <t>FD65OES</t>
  </si>
  <si>
    <t>AY64VEM</t>
  </si>
  <si>
    <t>FH59BJE</t>
  </si>
  <si>
    <t>CY12MJE</t>
  </si>
  <si>
    <t>CK63BZO</t>
  </si>
  <si>
    <t>CS55LEW</t>
  </si>
  <si>
    <t>BV69TWD</t>
  </si>
  <si>
    <t>M6LUN</t>
  </si>
  <si>
    <t>DK20LFA</t>
  </si>
  <si>
    <t>OE03BZX</t>
  </si>
  <si>
    <t>SD58VMG</t>
  </si>
  <si>
    <t>BU54OFD</t>
  </si>
  <si>
    <t>DE56ZYO</t>
  </si>
  <si>
    <t>DN70OAN</t>
  </si>
  <si>
    <t>GU17UHW</t>
  </si>
  <si>
    <t>K2CRP</t>
  </si>
  <si>
    <t>CY12NJE</t>
  </si>
  <si>
    <t>LK63UOL</t>
  </si>
  <si>
    <t>VK56DPG</t>
  </si>
  <si>
    <t>YT57NMY</t>
  </si>
  <si>
    <t>VA62GPY</t>
  </si>
  <si>
    <t>PE04FEF</t>
  </si>
  <si>
    <t>LD03GKD</t>
  </si>
  <si>
    <t>VO07VNE</t>
  </si>
  <si>
    <t>DT68TZO</t>
  </si>
  <si>
    <t>AV07HMO</t>
  </si>
  <si>
    <t>DUO7VXY</t>
  </si>
  <si>
    <t>K100CVL</t>
  </si>
  <si>
    <t>DY16W##</t>
  </si>
  <si>
    <t>GL03VWB</t>
  </si>
  <si>
    <t>YG58NMX</t>
  </si>
  <si>
    <t>DN20FWA</t>
  </si>
  <si>
    <t>SO57JKN</t>
  </si>
  <si>
    <t>WX16CYE</t>
  </si>
  <si>
    <t>FN12OKW</t>
  </si>
  <si>
    <t>FE12WPN</t>
  </si>
  <si>
    <t>FB70LAC</t>
  </si>
  <si>
    <t>YR57AOM</t>
  </si>
  <si>
    <t>PN13UGD</t>
  </si>
  <si>
    <t>BK58FVN</t>
  </si>
  <si>
    <t>FJ17JZV</t>
  </si>
  <si>
    <t>DN21D##</t>
  </si>
  <si>
    <t>RJ58KLF</t>
  </si>
  <si>
    <t>NX15CYC</t>
  </si>
  <si>
    <t>MW17AHC</t>
  </si>
  <si>
    <t>VA12JCD</t>
  </si>
  <si>
    <t>CU#####</t>
  </si>
  <si>
    <t>NA05NZX</t>
  </si>
  <si>
    <t>NU16FHJ</t>
  </si>
  <si>
    <t>SH10GN</t>
  </si>
  <si>
    <t>FO15VZE</t>
  </si>
  <si>
    <t>DG15JZH</t>
  </si>
  <si>
    <t>CP12CRU</t>
  </si>
  <si>
    <t>DP14YET</t>
  </si>
  <si>
    <t>FG04BOD</t>
  </si>
  <si>
    <t>G2PUX</t>
  </si>
  <si>
    <t>LJ57EED</t>
  </si>
  <si>
    <t>BF06HDF</t>
  </si>
  <si>
    <t>VK66JYG</t>
  </si>
  <si>
    <t>DX19DWD</t>
  </si>
  <si>
    <t>DY14VBC</t>
  </si>
  <si>
    <t>FF19XFA</t>
  </si>
  <si>
    <t>CY05XYP</t>
  </si>
  <si>
    <t>AM08FRL</t>
  </si>
  <si>
    <t>LD17WBZ</t>
  </si>
  <si>
    <t>MF61###</t>
  </si>
  <si>
    <t>LT70LJY</t>
  </si>
  <si>
    <t>DF21PFD</t>
  </si>
  <si>
    <t>GX#####</t>
  </si>
  <si>
    <t>D9#####</t>
  </si>
  <si>
    <t>SD02FBZ</t>
  </si>
  <si>
    <t>V008KUP</t>
  </si>
  <si>
    <t>AV59CZW</t>
  </si>
  <si>
    <t>DV12PKM</t>
  </si>
  <si>
    <t>BB09HTD</t>
  </si>
  <si>
    <t>YX58RXW</t>
  </si>
  <si>
    <t>EA11GOH</t>
  </si>
  <si>
    <t>WM64YDO</t>
  </si>
  <si>
    <t>DA52AOO</t>
  </si>
  <si>
    <t>YK11NME</t>
  </si>
  <si>
    <t>VX10OND</t>
  </si>
  <si>
    <t>CV15CHH</t>
  </si>
  <si>
    <t>VK69BKB</t>
  </si>
  <si>
    <t>LB15UMV</t>
  </si>
  <si>
    <t>SP06KTV</t>
  </si>
  <si>
    <t>KU55FNG</t>
  </si>
  <si>
    <t>HW0#APY</t>
  </si>
  <si>
    <t>DL68UBR</t>
  </si>
  <si>
    <t>AD5####</t>
  </si>
  <si>
    <t>HR15PUD</t>
  </si>
  <si>
    <t>LL67GYX</t>
  </si>
  <si>
    <t>BX13K##</t>
  </si>
  <si>
    <t>BD65XXA</t>
  </si>
  <si>
    <t>YBB</t>
  </si>
  <si>
    <t>H1LHF</t>
  </si>
  <si>
    <t>FN60XOC</t>
  </si>
  <si>
    <t>CA65CXW</t>
  </si>
  <si>
    <t>DP70ACY</t>
  </si>
  <si>
    <t>MJ17NKM</t>
  </si>
  <si>
    <t>DP69RNA</t>
  </si>
  <si>
    <t>YH55NYH</t>
  </si>
  <si>
    <t>CN03CU</t>
  </si>
  <si>
    <t>DV12UEJ</t>
  </si>
  <si>
    <t>K16GTN</t>
  </si>
  <si>
    <t>MK18LA</t>
  </si>
  <si>
    <t>WO14HJA</t>
  </si>
  <si>
    <t>FN60KOC</t>
  </si>
  <si>
    <t>GL51MMD</t>
  </si>
  <si>
    <t>PS5RMY</t>
  </si>
  <si>
    <t>AA08OYT</t>
  </si>
  <si>
    <t>CV64WFW</t>
  </si>
  <si>
    <t>MT59DYB</t>
  </si>
  <si>
    <t>GV16LCF</t>
  </si>
  <si>
    <t>HG04PML</t>
  </si>
  <si>
    <t>BX13KXB</t>
  </si>
  <si>
    <t>MF15OTX</t>
  </si>
  <si>
    <t>SH08KKP</t>
  </si>
  <si>
    <t>BD69KPU</t>
  </si>
  <si>
    <t>FP17GNY</t>
  </si>
  <si>
    <t>NM63GHD</t>
  </si>
  <si>
    <t>DU16YZZ</t>
  </si>
  <si>
    <t>AJ05YGN</t>
  </si>
  <si>
    <t>DSKEP</t>
  </si>
  <si>
    <t>OE62ZGK</t>
  </si>
  <si>
    <t>JG13JZD</t>
  </si>
  <si>
    <t>BD16OYN</t>
  </si>
  <si>
    <t>VK13RYD</t>
  </si>
  <si>
    <t>DG31FGV</t>
  </si>
  <si>
    <t>BK15CY</t>
  </si>
  <si>
    <t>CU13DRV</t>
  </si>
  <si>
    <t>DX69VAD</t>
  </si>
  <si>
    <t>DU06WUG</t>
  </si>
  <si>
    <t>####HFR</t>
  </si>
  <si>
    <t>######N</t>
  </si>
  <si>
    <t>DS68XFV</t>
  </si>
  <si>
    <t>DN64UPV</t>
  </si>
  <si>
    <t>##10UTZ</t>
  </si>
  <si>
    <t>####JBE</t>
  </si>
  <si>
    <t>#X68ZGW</t>
  </si>
  <si>
    <t>#####AU</t>
  </si>
  <si>
    <t>####YGO</t>
  </si>
  <si>
    <t>#####WV</t>
  </si>
  <si>
    <t>####LDF</t>
  </si>
  <si>
    <t>#####TE</t>
  </si>
  <si>
    <t>OVNEZN</t>
  </si>
  <si>
    <t>#M57MFE</t>
  </si>
  <si>
    <t>AKO7KWX</t>
  </si>
  <si>
    <t>KM56PVD</t>
  </si>
  <si>
    <t>##HD510</t>
  </si>
  <si>
    <t>RJ70###</t>
  </si>
  <si>
    <t>KN66###</t>
  </si>
  <si>
    <t>####VO#</t>
  </si>
  <si>
    <t>A######</t>
  </si>
  <si>
    <t>##XAD56</t>
  </si>
  <si>
    <t>AM58DMO</t>
  </si>
  <si>
    <t>DK50KKM</t>
  </si>
  <si>
    <t>#####ND</t>
  </si>
  <si>
    <t>VU51LCY</t>
  </si>
  <si>
    <t>MK61YB#</t>
  </si>
  <si>
    <t>DS19BJJ</t>
  </si>
  <si>
    <t>BT15ACU</t>
  </si>
  <si>
    <t>HN21ZBM</t>
  </si>
  <si>
    <t>DG66AUW</t>
  </si>
  <si>
    <t>R777SMJ</t>
  </si>
  <si>
    <t>DV14FYH</t>
  </si>
  <si>
    <t>######K</t>
  </si>
  <si>
    <t>##15JXV</t>
  </si>
  <si>
    <t>KN63BCO</t>
  </si>
  <si>
    <t>####VHR</t>
  </si>
  <si>
    <t>ND17YLX</t>
  </si>
  <si>
    <t>M571HWO</t>
  </si>
  <si>
    <t>###DMGE</t>
  </si>
  <si>
    <t>WGD5KYR</t>
  </si>
  <si>
    <t>LT71BWA</t>
  </si>
  <si>
    <t>##58YWK</t>
  </si>
  <si>
    <t>SL24###</t>
  </si>
  <si>
    <t>B#####Z</t>
  </si>
  <si>
    <t>BT64##W</t>
  </si>
  <si>
    <t>##57EHO</t>
  </si>
  <si>
    <t>##14VCO</t>
  </si>
  <si>
    <t>DX65ZWC</t>
  </si>
  <si>
    <t>DE69ZNB</t>
  </si>
  <si>
    <t>DF12DUM</t>
  </si>
  <si>
    <t>BK15MJO</t>
  </si>
  <si>
    <t>SN58UTL</t>
  </si>
  <si>
    <t>N####AY</t>
  </si>
  <si>
    <t>MU12WFX</t>
  </si>
  <si>
    <t>KM09YKJ</t>
  </si>
  <si>
    <t>S33CB##</t>
  </si>
  <si>
    <t>####KMK</t>
  </si>
  <si>
    <t>VE53###</t>
  </si>
  <si>
    <t>##14HVA</t>
  </si>
  <si>
    <t>0BD140</t>
  </si>
  <si>
    <t>ST06###</t>
  </si>
  <si>
    <t>T19RW</t>
  </si>
  <si>
    <t>###0MUF</t>
  </si>
  <si>
    <t>DS69AXH</t>
  </si>
  <si>
    <t>YY56OTA</t>
  </si>
  <si>
    <t>KL56EVD</t>
  </si>
  <si>
    <t>CF17KHH</t>
  </si>
  <si>
    <t>BF57TGS</t>
  </si>
  <si>
    <t>BT18TSV</t>
  </si>
  <si>
    <t>CP15DMK</t>
  </si>
  <si>
    <t>NJ19AXD</t>
  </si>
  <si>
    <t>PW57PMW</t>
  </si>
  <si>
    <t>DN68JJO</t>
  </si>
  <si>
    <t>AJ11WDP</t>
  </si>
  <si>
    <t>####CSL</t>
  </si>
  <si>
    <t>AD05FGA</t>
  </si>
  <si>
    <t>FE65SZF</t>
  </si>
  <si>
    <t>HT16HVN</t>
  </si>
  <si>
    <t>VO17VLG</t>
  </si>
  <si>
    <t>DU03GVW</t>
  </si>
  <si>
    <t>YA02XZD</t>
  </si>
  <si>
    <t>MF14OAT</t>
  </si>
  <si>
    <t>CU15MYW</t>
  </si>
  <si>
    <t>V009ZLE</t>
  </si>
  <si>
    <t>L553KWL</t>
  </si>
  <si>
    <t>NK65DHO</t>
  </si>
  <si>
    <t>YX##JOJ</t>
  </si>
  <si>
    <t>CJ19ZPO</t>
  </si>
  <si>
    <t>WX12ETL</t>
  </si>
  <si>
    <t>DN66RZV</t>
  </si>
  <si>
    <t>WV61SOH</t>
  </si>
  <si>
    <t>AF16DHM</t>
  </si>
  <si>
    <t>SN66UTI</t>
  </si>
  <si>
    <t>DU66KBE</t>
  </si>
  <si>
    <t>KV1BAZZ</t>
  </si>
  <si>
    <t>GE23779</t>
  </si>
  <si>
    <t>MP66BKK</t>
  </si>
  <si>
    <t>WK16VAU</t>
  </si>
  <si>
    <t>PN65OBE</t>
  </si>
  <si>
    <t>AE56KUP</t>
  </si>
  <si>
    <t>CA602NYZ</t>
  </si>
  <si>
    <t>WN61YSK</t>
  </si>
  <si>
    <t>FB21RZM</t>
  </si>
  <si>
    <t>DG13WMZ</t>
  </si>
  <si>
    <t>LT61KTU</t>
  </si>
  <si>
    <t>DU60LCA</t>
  </si>
  <si>
    <t>EJ21WPA</t>
  </si>
  <si>
    <t>YR66HVF</t>
  </si>
  <si>
    <t>YM07LUR</t>
  </si>
  <si>
    <t>DE71PXM</t>
  </si>
  <si>
    <t>MM68GXL</t>
  </si>
  <si>
    <t>DC09XJK</t>
  </si>
  <si>
    <t>BX70AOW</t>
  </si>
  <si>
    <t>LS62VSO</t>
  </si>
  <si>
    <t>YD67FWG</t>
  </si>
  <si>
    <t>EK03RAT</t>
  </si>
  <si>
    <t>DX20NTC</t>
  </si>
  <si>
    <t>KC56AWA</t>
  </si>
  <si>
    <t>VF19OTH</t>
  </si>
  <si>
    <t>BL66ZYO</t>
  </si>
  <si>
    <t>DN62PYP</t>
  </si>
  <si>
    <t>N543AAW</t>
  </si>
  <si>
    <t>GN56HPO</t>
  </si>
  <si>
    <t>FV70UYN</t>
  </si>
  <si>
    <t>VO21RHX</t>
  </si>
  <si>
    <t>BK61WCA</t>
  </si>
  <si>
    <t>W111OAK</t>
  </si>
  <si>
    <t>YH68YHL</t>
  </si>
  <si>
    <t>YG13J2D</t>
  </si>
  <si>
    <t>GJ70XKF</t>
  </si>
  <si>
    <t>MK62DOH</t>
  </si>
  <si>
    <t>YD68OWT</t>
  </si>
  <si>
    <t>DG14ZZD</t>
  </si>
  <si>
    <t>YM11YYU</t>
  </si>
  <si>
    <t>BJ16NJZ</t>
  </si>
  <si>
    <t>GK66JWX</t>
  </si>
  <si>
    <t>#####KA</t>
  </si>
  <si>
    <t>####GEM</t>
  </si>
  <si>
    <t>T4KCY</t>
  </si>
  <si>
    <t>KX06ZXR</t>
  </si>
  <si>
    <t>BN55RPY</t>
  </si>
  <si>
    <t>##66WMG</t>
  </si>
  <si>
    <t>CP88OXE</t>
  </si>
  <si>
    <t>OV52UZN</t>
  </si>
  <si>
    <t>DX13NTT</t>
  </si>
  <si>
    <t>HIPML</t>
  </si>
  <si>
    <t>VK68JVZ</t>
  </si>
  <si>
    <t>SD59KXH</t>
  </si>
  <si>
    <t>MM03ABX</t>
  </si>
  <si>
    <t>DX67WHD</t>
  </si>
  <si>
    <t>W######</t>
  </si>
  <si>
    <t>FV10XCL</t>
  </si>
  <si>
    <t>BF13VYP</t>
  </si>
  <si>
    <t>MU11PFO</t>
  </si>
  <si>
    <t>YP12WUV</t>
  </si>
  <si>
    <t>BD66ZBG</t>
  </si>
  <si>
    <t>OU19EES</t>
  </si>
  <si>
    <t>CP17TFV</t>
  </si>
  <si>
    <t>PY11HPZ</t>
  </si>
  <si>
    <t>CN69UKK</t>
  </si>
  <si>
    <t>MX10AUD</t>
  </si>
  <si>
    <t>K999FHT</t>
  </si>
  <si>
    <t>BJ62YLO</t>
  </si>
  <si>
    <t>VE15KZ5</t>
  </si>
  <si>
    <t>BN68FGX</t>
  </si>
  <si>
    <t>PK10FHH</t>
  </si>
  <si>
    <t>S2FAY</t>
  </si>
  <si>
    <t>FY993ML</t>
  </si>
  <si>
    <t>RJ21EYW</t>
  </si>
  <si>
    <t>VA69FFP</t>
  </si>
  <si>
    <t>F12MJL</t>
  </si>
  <si>
    <t>SJ12XPW</t>
  </si>
  <si>
    <t>D414JYO</t>
  </si>
  <si>
    <t>BN57KCY</t>
  </si>
  <si>
    <t>K888CTW</t>
  </si>
  <si>
    <t>VA51MPO</t>
  </si>
  <si>
    <t>MD60XLE</t>
  </si>
  <si>
    <t>#A66DSY</t>
  </si>
  <si>
    <t>#J61YXY</t>
  </si>
  <si>
    <t>BF10WDD</t>
  </si>
  <si>
    <t>MM15OAO</t>
  </si>
  <si>
    <t>GF57###</t>
  </si>
  <si>
    <t>YR14NOH</t>
  </si>
  <si>
    <t>MX11XMU</t>
  </si>
  <si>
    <t>AP06BOO</t>
  </si>
  <si>
    <t>SJ57XYA</t>
  </si>
  <si>
    <t>VNO7SRX</t>
  </si>
  <si>
    <t>MV64WSL</t>
  </si>
  <si>
    <t>WN12XKA</t>
  </si>
  <si>
    <t>YR60FEM</t>
  </si>
  <si>
    <t>GN11LVV</t>
  </si>
  <si>
    <t>SN08CTF</t>
  </si>
  <si>
    <t>DO58VBJ</t>
  </si>
  <si>
    <t>DN18VZG</t>
  </si>
  <si>
    <t>FL19OZM</t>
  </si>
  <si>
    <t>GN69UPX</t>
  </si>
  <si>
    <t>CV15CWN</t>
  </si>
  <si>
    <t>CE66STX</t>
  </si>
  <si>
    <t>MBOFJF</t>
  </si>
  <si>
    <t>HF10HFZ</t>
  </si>
  <si>
    <t>CH####S</t>
  </si>
  <si>
    <t>BG68NUH</t>
  </si>
  <si>
    <t>##54#J#</t>
  </si>
  <si>
    <t>KM11#EK</t>
  </si>
  <si>
    <t>KM07TGU</t>
  </si>
  <si>
    <t>MV64UJY</t>
  </si>
  <si>
    <t>BY21XWW</t>
  </si>
  <si>
    <t>VX11HCD</t>
  </si>
  <si>
    <t>CKO####</t>
  </si>
  <si>
    <t>DN16ZCV</t>
  </si>
  <si>
    <t>SV10VXH</t>
  </si>
  <si>
    <t>BP67PTX</t>
  </si>
  <si>
    <t>VA0#YE</t>
  </si>
  <si>
    <t>UJ17927</t>
  </si>
  <si>
    <t>YF17YLS</t>
  </si>
  <si>
    <t>MW6####</t>
  </si>
  <si>
    <t>GJ07ECN</t>
  </si>
  <si>
    <t>HG67TWA</t>
  </si>
  <si>
    <t>#O17OHA</t>
  </si>
  <si>
    <t>D#####D</t>
  </si>
  <si>
    <t>CN06R6V</t>
  </si>
  <si>
    <t>DT65NRL</t>
  </si>
  <si>
    <t>C67HBP</t>
  </si>
  <si>
    <t>WG18VDR</t>
  </si>
  <si>
    <t>08WD1558</t>
  </si>
  <si>
    <t>MJ20ZXV</t>
  </si>
  <si>
    <t>P66SMW</t>
  </si>
  <si>
    <t>MW15KNZ</t>
  </si>
  <si>
    <t>VA19NKO</t>
  </si>
  <si>
    <t>FP15VNE</t>
  </si>
  <si>
    <t>TR10OWA</t>
  </si>
  <si>
    <t>F64BDUX</t>
  </si>
  <si>
    <t>PK11XRU</t>
  </si>
  <si>
    <t>DG66AUM</t>
  </si>
  <si>
    <t>KU06LYW</t>
  </si>
  <si>
    <t>DY10KHO</t>
  </si>
  <si>
    <t>WN70WBO</t>
  </si>
  <si>
    <t>M500TWP</t>
  </si>
  <si>
    <t>KM07JOH</t>
  </si>
  <si>
    <t>VN59KCC</t>
  </si>
  <si>
    <t>DW18AOR</t>
  </si>
  <si>
    <t>NEJ501</t>
  </si>
  <si>
    <t>V066NVP</t>
  </si>
  <si>
    <t>DX20LSK</t>
  </si>
  <si>
    <t>ML70JVJ</t>
  </si>
  <si>
    <t>DV21WCZ</t>
  </si>
  <si>
    <t>LF18VBM</t>
  </si>
  <si>
    <t>WV68WTJ</t>
  </si>
  <si>
    <t>YD13VKR</t>
  </si>
  <si>
    <t>DL70#N#</t>
  </si>
  <si>
    <t>GK61URG</t>
  </si>
  <si>
    <t>PY19ECG</t>
  </si>
  <si>
    <t>##10ITE</t>
  </si>
  <si>
    <t>GF13CWO</t>
  </si>
  <si>
    <t>GV16EMJ</t>
  </si>
  <si>
    <t>##12ASZ</t>
  </si>
  <si>
    <t>WXV</t>
  </si>
  <si>
    <t>VN10CRZ</t>
  </si>
  <si>
    <t>SM11KJZ</t>
  </si>
  <si>
    <t>VN09UDS</t>
  </si>
  <si>
    <t>MA05AVT</t>
  </si>
  <si>
    <t>BV58VXJ</t>
  </si>
  <si>
    <t>OY64OCC</t>
  </si>
  <si>
    <t>Y16WML</t>
  </si>
  <si>
    <t>DU12WSD</t>
  </si>
  <si>
    <t>AK53AXM</t>
  </si>
  <si>
    <t>CS51WAT</t>
  </si>
  <si>
    <t>TM19GGY</t>
  </si>
  <si>
    <t>SN#####</t>
  </si>
  <si>
    <t>T1GRN</t>
  </si>
  <si>
    <t>MW16MEP</t>
  </si>
  <si>
    <t>DT53ZDP</t>
  </si>
  <si>
    <t>MP21FME</t>
  </si>
  <si>
    <t>V012TZV</t>
  </si>
  <si>
    <t>DNE52GZG</t>
  </si>
  <si>
    <t>HG56HLX</t>
  </si>
  <si>
    <t>DU59AFG</t>
  </si>
  <si>
    <t>TX06OLA</t>
  </si>
  <si>
    <t>151CE2872</t>
  </si>
  <si>
    <t>K6ORP</t>
  </si>
  <si>
    <t>LWY095</t>
  </si>
  <si>
    <t>KU07YBL</t>
  </si>
  <si>
    <t>ML08EOO</t>
  </si>
  <si>
    <t>VK12JWY</t>
  </si>
  <si>
    <t>PE54BYE</t>
  </si>
  <si>
    <t>MNV66SYT</t>
  </si>
  <si>
    <t>R1000SG</t>
  </si>
  <si>
    <t>YR67DDF</t>
  </si>
  <si>
    <t>WV67VNO</t>
  </si>
  <si>
    <t>MK15###</t>
  </si>
  <si>
    <t>DN16WVY</t>
  </si>
  <si>
    <t>R11GEJ</t>
  </si>
  <si>
    <t>DN12OHD</t>
  </si>
  <si>
    <t>EX60XPE</t>
  </si>
  <si>
    <t>VN11YVD</t>
  </si>
  <si>
    <t>LT12FBO</t>
  </si>
  <si>
    <t>X14WYL</t>
  </si>
  <si>
    <t>AJ10FMC</t>
  </si>
  <si>
    <t>D6BMB</t>
  </si>
  <si>
    <t>RJ21EYM</t>
  </si>
  <si>
    <t>KU06LYM</t>
  </si>
  <si>
    <t>YG17OPV</t>
  </si>
  <si>
    <t>DG16XWC</t>
  </si>
  <si>
    <t>DN19WOD</t>
  </si>
  <si>
    <t>JI0LG</t>
  </si>
  <si>
    <t>VE64BXX</t>
  </si>
  <si>
    <t>MD15OMA</t>
  </si>
  <si>
    <t>WU64DTV</t>
  </si>
  <si>
    <t>YS64MMY</t>
  </si>
  <si>
    <t>BK#####</t>
  </si>
  <si>
    <t>DU64KXT</t>
  </si>
  <si>
    <t>PW21XLC</t>
  </si>
  <si>
    <t>HV57HNO</t>
  </si>
  <si>
    <t>PN57XTF</t>
  </si>
  <si>
    <t>BP69MHN</t>
  </si>
  <si>
    <t>VOO6UOX</t>
  </si>
  <si>
    <t>T##4ARM</t>
  </si>
  <si>
    <t>BM68FSP</t>
  </si>
  <si>
    <t>TG03RMG</t>
  </si>
  <si>
    <t>#X14XT#</t>
  </si>
  <si>
    <t>DM53I##</t>
  </si>
  <si>
    <t>VU69WCT</t>
  </si>
  <si>
    <t>DT14MYD</t>
  </si>
  <si>
    <t>DM#####</t>
  </si>
  <si>
    <t>KM65ZWW</t>
  </si>
  <si>
    <t>MD17DWP</t>
  </si>
  <si>
    <t>BJ68VFX</t>
  </si>
  <si>
    <t>####JJZ</t>
  </si>
  <si>
    <t>YD13FD#</t>
  </si>
  <si>
    <t>LG66WZM</t>
  </si>
  <si>
    <t>CV68E6F</t>
  </si>
  <si>
    <t>KV56FTZ</t>
  </si>
  <si>
    <t>C10MPK</t>
  </si>
  <si>
    <t>EX16VLP</t>
  </si>
  <si>
    <t>DE18UNZ</t>
  </si>
  <si>
    <t>YP57BSV</t>
  </si>
  <si>
    <t>LR12XNU</t>
  </si>
  <si>
    <t>WX14VTM</t>
  </si>
  <si>
    <t>EK09TZJ</t>
  </si>
  <si>
    <t>VX71XOH</t>
  </si>
  <si>
    <t>ND17CTV</t>
  </si>
  <si>
    <t>DX69XKN</t>
  </si>
  <si>
    <t>KJ56WDO</t>
  </si>
  <si>
    <t>CX67LUJ</t>
  </si>
  <si>
    <t>VX15SKK</t>
  </si>
  <si>
    <t>DV71OYE</t>
  </si>
  <si>
    <t>AO15TZJ</t>
  </si>
  <si>
    <t>HN18YFZ</t>
  </si>
  <si>
    <t>XY05KPT</t>
  </si>
  <si>
    <t>DY09MGZ</t>
  </si>
  <si>
    <t>A#16D#D</t>
  </si>
  <si>
    <t>DL#4AVK</t>
  </si>
  <si>
    <t>DV70EEX</t>
  </si>
  <si>
    <t>DS17GF#</t>
  </si>
  <si>
    <t>##21YMM</t>
  </si>
  <si>
    <t>WC54VVB</t>
  </si>
  <si>
    <t>DV69WPY</t>
  </si>
  <si>
    <t>HN68CXR</t>
  </si>
  <si>
    <t>DC66HPE</t>
  </si>
  <si>
    <t>DY09HBK</t>
  </si>
  <si>
    <t>##63CNO</t>
  </si>
  <si>
    <t>EBAFA</t>
  </si>
  <si>
    <t>KM56GHB</t>
  </si>
  <si>
    <t>OV07###</t>
  </si>
  <si>
    <t>KS64FCZ</t>
  </si>
  <si>
    <t>CK67###</t>
  </si>
  <si>
    <t>PJOBGXE</t>
  </si>
  <si>
    <t>YD16TFZ</t>
  </si>
  <si>
    <t>DW57CWG</t>
  </si>
  <si>
    <t>TN18DTZ</t>
  </si>
  <si>
    <t>SN68###</t>
  </si>
  <si>
    <t>CF19RFN</t>
  </si>
  <si>
    <t>CK03JCV</t>
  </si>
  <si>
    <t>BN07UKM</t>
  </si>
  <si>
    <t>CS64DAV</t>
  </si>
  <si>
    <t>VG16VGO</t>
  </si>
  <si>
    <t>CK55UCC</t>
  </si>
  <si>
    <t>MG60AUL</t>
  </si>
  <si>
    <t>##57SXX</t>
  </si>
  <si>
    <t>BT11CTA</t>
  </si>
  <si>
    <t>KK21YDR</t>
  </si>
  <si>
    <t>HX10LKF</t>
  </si>
  <si>
    <t>CBCWG</t>
  </si>
  <si>
    <t>EG53SGG</t>
  </si>
  <si>
    <t>GK12KGZ</t>
  </si>
  <si>
    <t>SD09OUE</t>
  </si>
  <si>
    <t>GL15EFX</t>
  </si>
  <si>
    <t>DX05WNY</t>
  </si>
  <si>
    <t>DUV100J</t>
  </si>
  <si>
    <t>VN10CNR</t>
  </si>
  <si>
    <t>CY08TKJ</t>
  </si>
  <si>
    <t>Y20BRD</t>
  </si>
  <si>
    <t>DY59OXK</t>
  </si>
  <si>
    <t>BA68IKH</t>
  </si>
  <si>
    <t>DU54BHY</t>
  </si>
  <si>
    <t>KW14###</t>
  </si>
  <si>
    <t>SP12UDY</t>
  </si>
  <si>
    <t>N40JDL</t>
  </si>
  <si>
    <t>FC11BZK</t>
  </si>
  <si>
    <t>####VRP</t>
  </si>
  <si>
    <t>FN65CAE</t>
  </si>
  <si>
    <t>BU57OFF</t>
  </si>
  <si>
    <t>YS13CED</t>
  </si>
  <si>
    <t>FO68YPG</t>
  </si>
  <si>
    <t>DL70SVP</t>
  </si>
  <si>
    <t>DN700JK</t>
  </si>
  <si>
    <t>MV18DEW</t>
  </si>
  <si>
    <t>BW21FKL</t>
  </si>
  <si>
    <t>FV67SUV</t>
  </si>
  <si>
    <t>NIOCRP</t>
  </si>
  <si>
    <t>S60DNE</t>
  </si>
  <si>
    <t>BJ19JYD</t>
  </si>
  <si>
    <t>KT17WGM</t>
  </si>
  <si>
    <t>HJ560FR</t>
  </si>
  <si>
    <t>W349RFJ</t>
  </si>
  <si>
    <t>GU09UPY</t>
  </si>
  <si>
    <t>CV68NEY</t>
  </si>
  <si>
    <t>W##7RVF</t>
  </si>
  <si>
    <t>DU18EDP</t>
  </si>
  <si>
    <t>DE61NB</t>
  </si>
  <si>
    <t>SO03HNH</t>
  </si>
  <si>
    <t>MW13KZF</t>
  </si>
  <si>
    <t>D##3UKW</t>
  </si>
  <si>
    <t>DV21PNF</t>
  </si>
  <si>
    <t>DC08KKS</t>
  </si>
  <si>
    <t>ST16NZC</t>
  </si>
  <si>
    <t>EK60JXS</t>
  </si>
  <si>
    <t>CW10JEV</t>
  </si>
  <si>
    <t>MX64JVZ</t>
  </si>
  <si>
    <t>VD16OFR</t>
  </si>
  <si>
    <t>LM70MTD</t>
  </si>
  <si>
    <t>F18VDD</t>
  </si>
  <si>
    <t>D570MTU</t>
  </si>
  <si>
    <t>Y15TRC</t>
  </si>
  <si>
    <t>OY66XGR</t>
  </si>
  <si>
    <t>M732RCN</t>
  </si>
  <si>
    <t>FP66FDV</t>
  </si>
  <si>
    <t>BS69NOU</t>
  </si>
  <si>
    <t>WJ65YUM</t>
  </si>
  <si>
    <t>XIDGE</t>
  </si>
  <si>
    <t>WV04UY#</t>
  </si>
  <si>
    <t>J900MRC</t>
  </si>
  <si>
    <t>DX20JLU</t>
  </si>
  <si>
    <t>KS59U#R</t>
  </si>
  <si>
    <t>DV06EFU</t>
  </si>
  <si>
    <t>DV55ZTM</t>
  </si>
  <si>
    <t>BN71###</t>
  </si>
  <si>
    <t>##17WGM</t>
  </si>
  <si>
    <t>YD16UOC</t>
  </si>
  <si>
    <t>LR20NMY</t>
  </si>
  <si>
    <t>BP53KKJ</t>
  </si>
  <si>
    <t>####XYZ</t>
  </si>
  <si>
    <t>#####OF</t>
  </si>
  <si>
    <t>YN54DZV</t>
  </si>
  <si>
    <t>DY20GKL</t>
  </si>
  <si>
    <t>RJ17OLV</t>
  </si>
  <si>
    <t>VU13VJY</t>
  </si>
  <si>
    <t>N######</t>
  </si>
  <si>
    <t>MG12URX</t>
  </si>
  <si>
    <t>##70MTO</t>
  </si>
  <si>
    <t>KU10OYP</t>
  </si>
  <si>
    <t>J40O###</t>
  </si>
  <si>
    <t>HB55PDH</t>
  </si>
  <si>
    <t>MX56HXE</t>
  </si>
  <si>
    <t>HK67NHY</t>
  </si>
  <si>
    <t>WM68KWT</t>
  </si>
  <si>
    <t>0008TUU</t>
  </si>
  <si>
    <t>VO13ADV</t>
  </si>
  <si>
    <t>DP11ZKW</t>
  </si>
  <si>
    <t>WV16NTJ</t>
  </si>
  <si>
    <t>DV17WOU</t>
  </si>
  <si>
    <t>KV68EVL</t>
  </si>
  <si>
    <t>OU68WWL</t>
  </si>
  <si>
    <t>NL12YPU</t>
  </si>
  <si>
    <t>0U56FFG</t>
  </si>
  <si>
    <t>KY20JHH</t>
  </si>
  <si>
    <t>VE17YOD</t>
  </si>
  <si>
    <t>FT53SLU</t>
  </si>
  <si>
    <t>##WUFTJ</t>
  </si>
  <si>
    <t>DV67UHH</t>
  </si>
  <si>
    <t>DV60WSN</t>
  </si>
  <si>
    <t>YU52HWP</t>
  </si>
  <si>
    <t>BC69PVE</t>
  </si>
  <si>
    <t>YY55DVX</t>
  </si>
  <si>
    <t>DV66VYM</t>
  </si>
  <si>
    <t>LG14FRB</t>
  </si>
  <si>
    <t>######9</t>
  </si>
  <si>
    <t>YP60GWE</t>
  </si>
  <si>
    <t>KN58KJX</t>
  </si>
  <si>
    <t>DE06LLP</t>
  </si>
  <si>
    <t>FJ56NHD</t>
  </si>
  <si>
    <t>EX5537</t>
  </si>
  <si>
    <t>EX14OWO</t>
  </si>
  <si>
    <t>HD16JWW</t>
  </si>
  <si>
    <t>SM08CP#</t>
  </si>
  <si>
    <t>PF63UGD</t>
  </si>
  <si>
    <t>DE20OCA</t>
  </si>
  <si>
    <t>LT58LXT</t>
  </si>
  <si>
    <t>0U1ZZTJ</t>
  </si>
  <si>
    <t>####YEH</t>
  </si>
  <si>
    <t>CV64WFM</t>
  </si>
  <si>
    <t>VO21KHA</t>
  </si>
  <si>
    <t>KC64VVB</t>
  </si>
  <si>
    <t>WC21HTT</t>
  </si>
  <si>
    <t>GTO718</t>
  </si>
  <si>
    <t>CH12WGC</t>
  </si>
  <si>
    <t>OV21THK</t>
  </si>
  <si>
    <t>W882VAW</t>
  </si>
  <si>
    <t>KY09HJO</t>
  </si>
  <si>
    <t>BN03PUJ</t>
  </si>
  <si>
    <t>WN16ADZ</t>
  </si>
  <si>
    <t>VO04XYF</t>
  </si>
  <si>
    <t>HX15WFM</t>
  </si>
  <si>
    <t>CE61H##</t>
  </si>
  <si>
    <t>BW70LKF</t>
  </si>
  <si>
    <t>D#19###</t>
  </si>
  <si>
    <t>DK64WJK</t>
  </si>
  <si>
    <t>PZ14JOK</t>
  </si>
  <si>
    <t>M6#####</t>
  </si>
  <si>
    <t>WN18YCU</t>
  </si>
  <si>
    <t>MF18CYW</t>
  </si>
  <si>
    <t>WK57WPP</t>
  </si>
  <si>
    <t>YJ10AYZ</t>
  </si>
  <si>
    <t>VA12JGD</t>
  </si>
  <si>
    <t>KV68N##</t>
  </si>
  <si>
    <t>P1KDE</t>
  </si>
  <si>
    <t>MP02WHP</t>
  </si>
  <si>
    <t>FL69SY2</t>
  </si>
  <si>
    <t>DY13WOC</t>
  </si>
  <si>
    <t>CK14ZHN</t>
  </si>
  <si>
    <t>WV63UCT</t>
  </si>
  <si>
    <t>LS17NWG</t>
  </si>
  <si>
    <t>DU6902H</t>
  </si>
  <si>
    <t>DN15DYW</t>
  </si>
  <si>
    <t>FA07YOR</t>
  </si>
  <si>
    <t>CK12###</t>
  </si>
  <si>
    <t>VK69EUW</t>
  </si>
  <si>
    <t>YH09ULB</t>
  </si>
  <si>
    <t>WM15GKN</t>
  </si>
  <si>
    <t>VK19KFP</t>
  </si>
  <si>
    <t>###65BM</t>
  </si>
  <si>
    <t>LD11LWX</t>
  </si>
  <si>
    <t>051JGHF</t>
  </si>
  <si>
    <t>VG59HYZ</t>
  </si>
  <si>
    <t>WO58WNN</t>
  </si>
  <si>
    <t>FN17CCJU</t>
  </si>
  <si>
    <t>FP20AWV</t>
  </si>
  <si>
    <t>VX13WLO</t>
  </si>
  <si>
    <t>KN05NUE</t>
  </si>
  <si>
    <t>OY11EDK</t>
  </si>
  <si>
    <t>MM12JVT</t>
  </si>
  <si>
    <t>####KEO</t>
  </si>
  <si>
    <t>MM5####</t>
  </si>
  <si>
    <t>VNIBMLL</t>
  </si>
  <si>
    <t>MA09FFV</t>
  </si>
  <si>
    <t>DN70DAW</t>
  </si>
  <si>
    <t>DN63ODJ</t>
  </si>
  <si>
    <t>DG57FPF</t>
  </si>
  <si>
    <t>BV15RBY</t>
  </si>
  <si>
    <t>DS17CCO</t>
  </si>
  <si>
    <t>###7AUX</t>
  </si>
  <si>
    <t>MF71WXW</t>
  </si>
  <si>
    <t>YS20TOH</t>
  </si>
  <si>
    <t>LX06XDR</t>
  </si>
  <si>
    <t>DL64U#P</t>
  </si>
  <si>
    <t>HC67ZPX</t>
  </si>
  <si>
    <t>DV63UHJ</t>
  </si>
  <si>
    <t>KP10NKK</t>
  </si>
  <si>
    <t>DK13XCH</t>
  </si>
  <si>
    <t>WN15HHJ</t>
  </si>
  <si>
    <t>SJ12ZHU</t>
  </si>
  <si>
    <t>DS59VHZ</t>
  </si>
  <si>
    <t>DX69PXY</t>
  </si>
  <si>
    <t>THB111Y</t>
  </si>
  <si>
    <t>BKZ6234</t>
  </si>
  <si>
    <t>SP17GFV</t>
  </si>
  <si>
    <t>ELE77J4</t>
  </si>
  <si>
    <t>SL17MXJ</t>
  </si>
  <si>
    <t>CV63LZD</t>
  </si>
  <si>
    <t>BU20UYX</t>
  </si>
  <si>
    <t>VN21NKE</t>
  </si>
  <si>
    <t>YP61OVU</t>
  </si>
  <si>
    <t>HJ04ORD</t>
  </si>
  <si>
    <t>RA21RAS</t>
  </si>
  <si>
    <t>AK18XBG</t>
  </si>
  <si>
    <t>AF64PLX</t>
  </si>
  <si>
    <t>NB18XTA</t>
  </si>
  <si>
    <t>ND64CJF</t>
  </si>
  <si>
    <t>DS68KMM</t>
  </si>
  <si>
    <t>CX65LBL</t>
  </si>
  <si>
    <t>YB15FHT</t>
  </si>
  <si>
    <t>LF15HPK</t>
  </si>
  <si>
    <t>AD09VSN</t>
  </si>
  <si>
    <t>HG04KMU</t>
  </si>
  <si>
    <t>####GWT</t>
  </si>
  <si>
    <t>DO52ADR</t>
  </si>
  <si>
    <t>####HCL</t>
  </si>
  <si>
    <t>##02CTV</t>
  </si>
  <si>
    <t>#V57GPO</t>
  </si>
  <si>
    <t>HX15ZPY</t>
  </si>
  <si>
    <t>YF15AYU</t>
  </si>
  <si>
    <t>NB5GNB</t>
  </si>
  <si>
    <t>##69MGO</t>
  </si>
  <si>
    <t>YH18BRL</t>
  </si>
  <si>
    <t>W902UGH</t>
  </si>
  <si>
    <t>FW13KHM</t>
  </si>
  <si>
    <t>WR68XKJ</t>
  </si>
  <si>
    <t>DF59OBC</t>
  </si>
  <si>
    <t>####AZ#</t>
  </si>
  <si>
    <t>P705ENT</t>
  </si>
  <si>
    <t>MY70XHF</t>
  </si>
  <si>
    <t>KYG1YSO</t>
  </si>
  <si>
    <t>BY66FBU</t>
  </si>
  <si>
    <t>YT10WOD</t>
  </si>
  <si>
    <t>DY69WWC</t>
  </si>
  <si>
    <t>####ZFB</t>
  </si>
  <si>
    <t>CA14FBG</t>
  </si>
  <si>
    <t>VO60###</t>
  </si>
  <si>
    <t>D170CLX</t>
  </si>
  <si>
    <t>####KPZ</t>
  </si>
  <si>
    <t>##54EPY</t>
  </si>
  <si>
    <t>##57YMY</t>
  </si>
  <si>
    <t>DL65DGU</t>
  </si>
  <si>
    <t>CT##EJO</t>
  </si>
  <si>
    <t>######T</t>
  </si>
  <si>
    <t>1YNH654</t>
  </si>
  <si>
    <t>BK09ETJ</t>
  </si>
  <si>
    <t>####VGF</t>
  </si>
  <si>
    <t>S123505</t>
  </si>
  <si>
    <t>EU60OAL</t>
  </si>
  <si>
    <t>PN51HJX</t>
  </si>
  <si>
    <t>DA55KZT</t>
  </si>
  <si>
    <t>GV13OBJ</t>
  </si>
  <si>
    <t>YK07HXY</t>
  </si>
  <si>
    <t>DU56ASB</t>
  </si>
  <si>
    <t>DIL414</t>
  </si>
  <si>
    <t>VX16XDG</t>
  </si>
  <si>
    <t>M1L5431</t>
  </si>
  <si>
    <t>YD19ENS</t>
  </si>
  <si>
    <t>19LPJ</t>
  </si>
  <si>
    <t>S######</t>
  </si>
  <si>
    <t>BH#####</t>
  </si>
  <si>
    <t>BX14UOD</t>
  </si>
  <si>
    <t>HL#####</t>
  </si>
  <si>
    <t>BJ06OUF</t>
  </si>
  <si>
    <t>WV59TDX</t>
  </si>
  <si>
    <t>YINIW</t>
  </si>
  <si>
    <t>OV60EBU</t>
  </si>
  <si>
    <t>DF61EGD</t>
  </si>
  <si>
    <t>LY09EUX</t>
  </si>
  <si>
    <t>VN19YDS</t>
  </si>
  <si>
    <t>WU68PXK</t>
  </si>
  <si>
    <t>VK06TPV</t>
  </si>
  <si>
    <t>CF21YXW</t>
  </si>
  <si>
    <t>DV12LZS</t>
  </si>
  <si>
    <t>OE06LPP</t>
  </si>
  <si>
    <t>CU18K##</t>
  </si>
  <si>
    <t>FE17WWP</t>
  </si>
  <si>
    <t>CA65XND</t>
  </si>
  <si>
    <t>DN66PNY</t>
  </si>
  <si>
    <t>DT68JFX</t>
  </si>
  <si>
    <t>PF04GWV</t>
  </si>
  <si>
    <t>VDO6HHD</t>
  </si>
  <si>
    <t>KU61AEO</t>
  </si>
  <si>
    <t>VX15SAK</t>
  </si>
  <si>
    <t>FV17FPL</t>
  </si>
  <si>
    <t>S26GCS</t>
  </si>
  <si>
    <t>GU65ZDU</t>
  </si>
  <si>
    <t>VX20HYD</t>
  </si>
  <si>
    <t>VA12KEJ</t>
  </si>
  <si>
    <t>GN64FYM</t>
  </si>
  <si>
    <t>MT03YND</t>
  </si>
  <si>
    <t>DU14YZV</t>
  </si>
  <si>
    <t>KP21JZK</t>
  </si>
  <si>
    <t>VK59PGF</t>
  </si>
  <si>
    <t>KP58LJJ</t>
  </si>
  <si>
    <t>BL11DFV</t>
  </si>
  <si>
    <t>D448WPA</t>
  </si>
  <si>
    <t>VX06TPV</t>
  </si>
  <si>
    <t>CV13UWW</t>
  </si>
  <si>
    <t>DV#####</t>
  </si>
  <si>
    <t>LP62###</t>
  </si>
  <si>
    <t>KU07EF</t>
  </si>
  <si>
    <t>SO65VXX</t>
  </si>
  <si>
    <t>VO21HUZ</t>
  </si>
  <si>
    <t>YP68FYB</t>
  </si>
  <si>
    <t>DN20LYM</t>
  </si>
  <si>
    <t>##70RZR</t>
  </si>
  <si>
    <t>MB35MDU</t>
  </si>
  <si>
    <t>DV21CKN</t>
  </si>
  <si>
    <t>KS14###</t>
  </si>
  <si>
    <t>WG21VXN</t>
  </si>
  <si>
    <t>DY16###</t>
  </si>
  <si>
    <t>J90MEP</t>
  </si>
  <si>
    <t>CE08KSY</t>
  </si>
  <si>
    <t>GY14OTV</t>
  </si>
  <si>
    <t>DL08FHK</t>
  </si>
  <si>
    <t>F14LVY</t>
  </si>
  <si>
    <t>KN21ZDW</t>
  </si>
  <si>
    <t>T636LBP</t>
  </si>
  <si>
    <t>GF16LWR</t>
  </si>
  <si>
    <t>SK58NNX</t>
  </si>
  <si>
    <t>DA68BHP</t>
  </si>
  <si>
    <t>OU02XDV</t>
  </si>
  <si>
    <t>HT16GNO</t>
  </si>
  <si>
    <t>MJ18OYW</t>
  </si>
  <si>
    <t>DE19XOD</t>
  </si>
  <si>
    <t>YC09WVW</t>
  </si>
  <si>
    <t>VN10TKA</t>
  </si>
  <si>
    <t>PE67HYR</t>
  </si>
  <si>
    <t>####PXA</t>
  </si>
  <si>
    <t>####NKU</t>
  </si>
  <si>
    <t>KE08KMM</t>
  </si>
  <si>
    <t>##13NVP</t>
  </si>
  <si>
    <t>VN19TYP</t>
  </si>
  <si>
    <t>DL63MLE</t>
  </si>
  <si>
    <t>YR67BBF</t>
  </si>
  <si>
    <t>BT53WRO</t>
  </si>
  <si>
    <t>EK13EAG</t>
  </si>
  <si>
    <t>DX64HUJ</t>
  </si>
  <si>
    <t>NX64NZJ</t>
  </si>
  <si>
    <t>MU64YZN</t>
  </si>
  <si>
    <t>FL08CZO</t>
  </si>
  <si>
    <t>VV17RWO</t>
  </si>
  <si>
    <t>DN68KLU</t>
  </si>
  <si>
    <t>HV71YXO</t>
  </si>
  <si>
    <t>M24MSR</t>
  </si>
  <si>
    <t>SL56YNH</t>
  </si>
  <si>
    <t>EB855YFR</t>
  </si>
  <si>
    <t>VA66MBU</t>
  </si>
  <si>
    <t>KBBSNG</t>
  </si>
  <si>
    <t>VNI5TMZ</t>
  </si>
  <si>
    <t>RO12OAP</t>
  </si>
  <si>
    <t>BC69YOL</t>
  </si>
  <si>
    <t>YX55WDS</t>
  </si>
  <si>
    <t>F###LML</t>
  </si>
  <si>
    <t>KP17ZTB</t>
  </si>
  <si>
    <t>KW147NPV</t>
  </si>
  <si>
    <t>SX21OTF</t>
  </si>
  <si>
    <t>JP80JPA</t>
  </si>
  <si>
    <t>R111DDXLB</t>
  </si>
  <si>
    <t>BV09PYY</t>
  </si>
  <si>
    <t>DL60BDY</t>
  </si>
  <si>
    <t>Y5JDT</t>
  </si>
  <si>
    <t>OV14WXU</t>
  </si>
  <si>
    <t>CX21YGL</t>
  </si>
  <si>
    <t>X50MMM</t>
  </si>
  <si>
    <t>NJ56KXU</t>
  </si>
  <si>
    <t>N70HTG</t>
  </si>
  <si>
    <t>H06YMJ</t>
  </si>
  <si>
    <t>###2XEC</t>
  </si>
  <si>
    <t>KV11VVN</t>
  </si>
  <si>
    <t>####O96</t>
  </si>
  <si>
    <t>OY54KMF</t>
  </si>
  <si>
    <t>NG20TNT</t>
  </si>
  <si>
    <t>DV12VFN</t>
  </si>
  <si>
    <t>##63N##</t>
  </si>
  <si>
    <t>LT07ORN</t>
  </si>
  <si>
    <t>PF64FXP</t>
  </si>
  <si>
    <t>#K68D##</t>
  </si>
  <si>
    <t>HJ14FFV</t>
  </si>
  <si>
    <t>DL66YNE</t>
  </si>
  <si>
    <t>M700GJH</t>
  </si>
  <si>
    <t>FV18HJO</t>
  </si>
  <si>
    <t>VA66VZM</t>
  </si>
  <si>
    <t>IB54CKK</t>
  </si>
  <si>
    <t>BX17###</t>
  </si>
  <si>
    <t>YC14RZU</t>
  </si>
  <si>
    <t>DM21FUE</t>
  </si>
  <si>
    <t>"######</t>
  </si>
  <si>
    <t>VE55ATK</t>
  </si>
  <si>
    <t>DU69CXA</t>
  </si>
  <si>
    <t>DS03GZY</t>
  </si>
  <si>
    <t>KS#####</t>
  </si>
  <si>
    <t>WR69NFV</t>
  </si>
  <si>
    <t>###9HDC</t>
  </si>
  <si>
    <t>DP19XAY</t>
  </si>
  <si>
    <t>AV57NKF</t>
  </si>
  <si>
    <t>VA65ZPP</t>
  </si>
  <si>
    <t>J8KJW</t>
  </si>
  <si>
    <t>LD61LTN</t>
  </si>
  <si>
    <t>DU03MKJ</t>
  </si>
  <si>
    <t>DU17JJX</t>
  </si>
  <si>
    <t>DG0####</t>
  </si>
  <si>
    <t>DU68C#O</t>
  </si>
  <si>
    <t>FE62KUC</t>
  </si>
  <si>
    <t>HY09XER</t>
  </si>
  <si>
    <t>DL65UBT</t>
  </si>
  <si>
    <t>WV09XNP</t>
  </si>
  <si>
    <t>YX13JYH</t>
  </si>
  <si>
    <t>DT62HKN</t>
  </si>
  <si>
    <t>#####KV</t>
  </si>
  <si>
    <t>DV52MLZ</t>
  </si>
  <si>
    <t>SH#####</t>
  </si>
  <si>
    <t>FG61LZF</t>
  </si>
  <si>
    <t>BP70TPF</t>
  </si>
  <si>
    <t>OU18OUC</t>
  </si>
  <si>
    <t>L6101</t>
  </si>
  <si>
    <t>BY07NZB</t>
  </si>
  <si>
    <t>DS17CLV</t>
  </si>
  <si>
    <t>KV17ZFF</t>
  </si>
  <si>
    <t>MM62WJK</t>
  </si>
  <si>
    <t>BN06BV</t>
  </si>
  <si>
    <t>DY18XTB</t>
  </si>
  <si>
    <t>TE03MOO</t>
  </si>
  <si>
    <t>PE#####</t>
  </si>
  <si>
    <t>BF58TMX</t>
  </si>
  <si>
    <t>DX21LND</t>
  </si>
  <si>
    <t>VU17YSK</t>
  </si>
  <si>
    <t>###6LZT</t>
  </si>
  <si>
    <t>HV59OOJ</t>
  </si>
  <si>
    <t>RV09YKP</t>
  </si>
  <si>
    <t>BN19FEX</t>
  </si>
  <si>
    <t>##20YGN</t>
  </si>
  <si>
    <t>VX20HTT</t>
  </si>
  <si>
    <t>NL53KZN</t>
  </si>
  <si>
    <t>FD53MTZ</t>
  </si>
  <si>
    <t>NN03NRW</t>
  </si>
  <si>
    <t>VO14FFP</t>
  </si>
  <si>
    <t>DU65UBJ</t>
  </si>
  <si>
    <t>DY21YCL</t>
  </si>
  <si>
    <t>V50KEG</t>
  </si>
  <si>
    <t>FM05FDD</t>
  </si>
  <si>
    <t>YC56EHR</t>
  </si>
  <si>
    <t>PK12FPL</t>
  </si>
  <si>
    <t>NE19XDR</t>
  </si>
  <si>
    <t>PO70YAF</t>
  </si>
  <si>
    <t>AJ65BKK</t>
  </si>
  <si>
    <t>DN70TMZ</t>
  </si>
  <si>
    <t>DM6HRA</t>
  </si>
  <si>
    <t>LO65XRL</t>
  </si>
  <si>
    <t>##61FXE</t>
  </si>
  <si>
    <t>KT04WNV</t>
  </si>
  <si>
    <t>S19TFC</t>
  </si>
  <si>
    <t>DF66VAR</t>
  </si>
  <si>
    <t>KS06JVY</t>
  </si>
  <si>
    <t>UNZ73OB</t>
  </si>
  <si>
    <t>####UFN</t>
  </si>
  <si>
    <t>GJ15XSW</t>
  </si>
  <si>
    <t>LIIYPN</t>
  </si>
  <si>
    <t>######O</t>
  </si>
  <si>
    <t>DL17GRK</t>
  </si>
  <si>
    <t>PE70ZRJ</t>
  </si>
  <si>
    <t>BJ18PZA</t>
  </si>
  <si>
    <t>DV06VFB</t>
  </si>
  <si>
    <t>AF69LDN</t>
  </si>
  <si>
    <t>CV17OLW</t>
  </si>
  <si>
    <t>MISMK</t>
  </si>
  <si>
    <t>DX65MYZ</t>
  </si>
  <si>
    <t>5280HVO</t>
  </si>
  <si>
    <t>YE70BUJ</t>
  </si>
  <si>
    <t>LS06CHK</t>
  </si>
  <si>
    <t>13NB to 13SB</t>
  </si>
  <si>
    <t>1SB to 3SB</t>
  </si>
  <si>
    <t>1SB to 13SB</t>
  </si>
  <si>
    <t>8WB to 8EB</t>
  </si>
  <si>
    <t>1SB to 8EB</t>
  </si>
  <si>
    <t>13NB to 4SB</t>
  </si>
  <si>
    <t>5WB to 5EB</t>
  </si>
  <si>
    <t>7EB to 8EB</t>
  </si>
  <si>
    <t>10EB to 13SB</t>
  </si>
  <si>
    <t>8WB to 7WB</t>
  </si>
  <si>
    <t>10EB to 7WB</t>
  </si>
  <si>
    <t>1SB to 9EB</t>
  </si>
  <si>
    <t>8WB to 4SB</t>
  </si>
  <si>
    <t>13NB to 7WB</t>
  </si>
  <si>
    <t>10EB to 8EB</t>
  </si>
  <si>
    <t>13NB to 8EB</t>
  </si>
  <si>
    <t>1SB to 7WB</t>
  </si>
  <si>
    <t>8WB to 11NB</t>
  </si>
  <si>
    <t>1SB to 4SB</t>
  </si>
  <si>
    <t>8WB to 5EB</t>
  </si>
  <si>
    <t>13NB to 11NB</t>
  </si>
  <si>
    <t>4NB to 3SB</t>
  </si>
  <si>
    <t>3NB to 4SB</t>
  </si>
  <si>
    <t>11SB to 8EB</t>
  </si>
  <si>
    <t>8WB to 13SB</t>
  </si>
  <si>
    <t>10EB to 11NB</t>
  </si>
  <si>
    <t>4NB to 8EB</t>
  </si>
  <si>
    <t>7EB to 13SB</t>
  </si>
  <si>
    <t>10EB to 9EB</t>
  </si>
  <si>
    <t>10EB to 10WB</t>
  </si>
  <si>
    <t>5WB to 8EB</t>
  </si>
  <si>
    <t>1SB to 11NB</t>
  </si>
  <si>
    <t>11SB to 7WB</t>
  </si>
  <si>
    <t>1SB to 10WB</t>
  </si>
  <si>
    <t>6WB</t>
  </si>
  <si>
    <t>1SB to 6WB</t>
  </si>
  <si>
    <t>10EB to 6WB</t>
  </si>
  <si>
    <t>1SB IN</t>
  </si>
  <si>
    <t>12EB IN</t>
  </si>
  <si>
    <t>13NB IN</t>
  </si>
  <si>
    <t>8WB IN</t>
  </si>
  <si>
    <t>10EB IN</t>
  </si>
  <si>
    <t>7EB IN</t>
  </si>
  <si>
    <t>4NB IN</t>
  </si>
  <si>
    <t>JTC 6 Inbetween IN</t>
  </si>
  <si>
    <t>6EB IN</t>
  </si>
  <si>
    <t>5WB IN</t>
  </si>
  <si>
    <t>JTC 4 Inbetween IN</t>
  </si>
  <si>
    <t>11SB IN</t>
  </si>
  <si>
    <t>3NB IN</t>
  </si>
  <si>
    <t>2EB IN</t>
  </si>
  <si>
    <t>MV 1 Inbetween IN</t>
  </si>
  <si>
    <t>JTC 15 Inbetween IN</t>
  </si>
  <si>
    <t>MV 9  Inbetween IN</t>
  </si>
  <si>
    <t>MV 2 Inbetween IN</t>
  </si>
  <si>
    <t>MV 6 &amp; MV 7 Inbetween IN</t>
  </si>
  <si>
    <t>9WB IN</t>
  </si>
  <si>
    <t>MV 4 Inbetween IN</t>
  </si>
  <si>
    <t>JTC 2 Inbetween IN</t>
  </si>
  <si>
    <t>JTC 5 Inbetween IN</t>
  </si>
  <si>
    <t>MV 9 Inbetween IN</t>
  </si>
  <si>
    <t>JTC 7 Inbetween IN</t>
  </si>
  <si>
    <t>JTC 8 Inbetween IN</t>
  </si>
  <si>
    <t>10WB OUT</t>
  </si>
  <si>
    <t>13SB OUT</t>
  </si>
  <si>
    <t>8EB OUT</t>
  </si>
  <si>
    <t>1NB OUT</t>
  </si>
  <si>
    <t>6WB OUT</t>
  </si>
  <si>
    <t>4SB OUT</t>
  </si>
  <si>
    <t>7WB OUT</t>
  </si>
  <si>
    <t>9EB OUT</t>
  </si>
  <si>
    <t>#####FZ</t>
  </si>
  <si>
    <t>######B</t>
  </si>
  <si>
    <t>3SB OUT</t>
  </si>
  <si>
    <t>2WB OUT</t>
  </si>
  <si>
    <t>5EB OUT</t>
  </si>
  <si>
    <t>12WB OUT</t>
  </si>
  <si>
    <t>11NB OUT</t>
  </si>
  <si>
    <t>###2CXD</t>
  </si>
  <si>
    <t>DP18GMF</t>
  </si>
  <si>
    <t>WO68###</t>
  </si>
  <si>
    <t>CC14WLG</t>
  </si>
  <si>
    <t>JTC 3 Inbetween IN</t>
  </si>
  <si>
    <t>MV 3 Inbetween IN</t>
  </si>
  <si>
    <t>NW13KZE</t>
  </si>
  <si>
    <t>######U</t>
  </si>
  <si>
    <t>Min</t>
  </si>
  <si>
    <t>Ave</t>
  </si>
  <si>
    <t>Max</t>
  </si>
  <si>
    <t>All Records</t>
  </si>
  <si>
    <t>For number sort</t>
  </si>
  <si>
    <t>Sorted</t>
  </si>
  <si>
    <t>Concatenated</t>
  </si>
  <si>
    <t>1EB</t>
  </si>
  <si>
    <t>Car</t>
  </si>
  <si>
    <t>LGV</t>
  </si>
  <si>
    <t>OGV1</t>
  </si>
  <si>
    <t>OGV2</t>
  </si>
  <si>
    <t>Bus</t>
  </si>
  <si>
    <t>Classes</t>
  </si>
  <si>
    <t>1WB</t>
  </si>
  <si>
    <t>Waterloo</t>
  </si>
  <si>
    <t>1WB to 2EB</t>
  </si>
  <si>
    <t>1WB to 6EB</t>
  </si>
  <si>
    <t>6WB to 4SB</t>
  </si>
  <si>
    <t>1WB to 4SB</t>
  </si>
  <si>
    <t>1WB to 1EB</t>
  </si>
  <si>
    <t>5NB</t>
  </si>
  <si>
    <t>5NB to 4SB</t>
  </si>
  <si>
    <t>5SB</t>
  </si>
  <si>
    <t>5NB to 5SB</t>
  </si>
  <si>
    <t>5NB to 1EB</t>
  </si>
  <si>
    <t>5NB to 6EB</t>
  </si>
  <si>
    <t>3NB to 1EB</t>
  </si>
  <si>
    <t>6WB to 5SB</t>
  </si>
  <si>
    <t>5NB to 2EB</t>
  </si>
  <si>
    <t>3NB to 2EB</t>
  </si>
  <si>
    <t>6WB to 6EB</t>
  </si>
  <si>
    <t>6WB to 1EB</t>
  </si>
  <si>
    <t>1WB to 5SB</t>
  </si>
  <si>
    <t>6WB to 2EB</t>
  </si>
  <si>
    <t>3NB to 6EB</t>
  </si>
  <si>
    <t>3NB to 5SB</t>
  </si>
  <si>
    <t>2WB to 1EB</t>
  </si>
  <si>
    <t>06:30 - 06:45</t>
  </si>
  <si>
    <t>06:45 - 07:00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</si>
  <si>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</si>
  <si>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</si>
  <si>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</si>
  <si>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</si>
  <si>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</si>
  <si>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</si>
  <si>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</si>
  <si>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</si>
  <si>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</si>
  <si>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</si>
  <si>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</si>
  <si>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</si>
  <si>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</si>
  <si>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</si>
  <si>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</si>
  <si>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</si>
  <si>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</si>
  <si>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</si>
  <si>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23:45 - 00:00</t>
  </si>
  <si>
    <t>06:00 - 06:15</t>
  </si>
  <si>
    <t>06:15 - 06:30</t>
  </si>
  <si>
    <t>20:45 - 21:00</t>
  </si>
  <si>
    <t>https://www.google.com/maps/d/u/0/viewer?mid=1O3P2OLcyh4fCWJrqRl_Myy39jFbucTg&amp;ll=51.50452883203719%2C-0.11107150000000843&amp;z=16</t>
  </si>
  <si>
    <t>1WB to 3SB</t>
  </si>
  <si>
    <t>UID-0000</t>
  </si>
  <si>
    <t>UID-0001</t>
  </si>
  <si>
    <t>UID-0002</t>
  </si>
  <si>
    <t>UID-0003</t>
  </si>
  <si>
    <t>UID-0004</t>
  </si>
  <si>
    <t>UID-0005</t>
  </si>
  <si>
    <t>UID-0006</t>
  </si>
  <si>
    <t>UID-0007</t>
  </si>
  <si>
    <t>UID-0008</t>
  </si>
  <si>
    <t>UID-0009</t>
  </si>
  <si>
    <t>UID-0010</t>
  </si>
  <si>
    <t>UID-0011</t>
  </si>
  <si>
    <t>UID-0012</t>
  </si>
  <si>
    <t>UID-0013</t>
  </si>
  <si>
    <t>UID-0014</t>
  </si>
  <si>
    <t>UID-0015</t>
  </si>
  <si>
    <t>UID-0016</t>
  </si>
  <si>
    <t>UID-0017</t>
  </si>
  <si>
    <t>UID-0018</t>
  </si>
  <si>
    <t>UID-0019</t>
  </si>
  <si>
    <t>UID-0020</t>
  </si>
  <si>
    <t>UID-0021</t>
  </si>
  <si>
    <t>UID-0022</t>
  </si>
  <si>
    <t>UID-0023</t>
  </si>
  <si>
    <t>UID-0024</t>
  </si>
  <si>
    <t>UID-0025</t>
  </si>
  <si>
    <t>UID-0026</t>
  </si>
  <si>
    <t>UID-0027</t>
  </si>
  <si>
    <t>UID-0028</t>
  </si>
  <si>
    <t>UID-0029</t>
  </si>
  <si>
    <t>UID-0030</t>
  </si>
  <si>
    <t>UID-0031</t>
  </si>
  <si>
    <t>UID-0032</t>
  </si>
  <si>
    <t>UID-0033</t>
  </si>
  <si>
    <t>UID-0034</t>
  </si>
  <si>
    <t>UID-0035</t>
  </si>
  <si>
    <t>UID-0036</t>
  </si>
  <si>
    <t>UID-0037</t>
  </si>
  <si>
    <t>UID-0038</t>
  </si>
  <si>
    <t>UID-0039</t>
  </si>
  <si>
    <t>UID-0040</t>
  </si>
  <si>
    <t>UID-0041</t>
  </si>
  <si>
    <t>UID-0042</t>
  </si>
  <si>
    <t>UID-0043</t>
  </si>
  <si>
    <t>UID-0044</t>
  </si>
  <si>
    <t>UID-0045</t>
  </si>
  <si>
    <t>UID-0046</t>
  </si>
  <si>
    <t>UID-0047</t>
  </si>
  <si>
    <t>UID-0048</t>
  </si>
  <si>
    <t>UID-0049</t>
  </si>
  <si>
    <t>UID-0050</t>
  </si>
  <si>
    <t>UID-0051</t>
  </si>
  <si>
    <t>UID-0052</t>
  </si>
  <si>
    <t>UID-0053</t>
  </si>
  <si>
    <t>UID-0054</t>
  </si>
  <si>
    <t>UID-0055</t>
  </si>
  <si>
    <t>UID-0056</t>
  </si>
  <si>
    <t>UID-0057</t>
  </si>
  <si>
    <t>UID-0058</t>
  </si>
  <si>
    <t>UID-0059</t>
  </si>
  <si>
    <t>UID-0060</t>
  </si>
  <si>
    <t>UID-0061</t>
  </si>
  <si>
    <t>UID-0062</t>
  </si>
  <si>
    <t>UID-0063</t>
  </si>
  <si>
    <t>UID-0064</t>
  </si>
  <si>
    <t>UID-0065</t>
  </si>
  <si>
    <t>UID-0066</t>
  </si>
  <si>
    <t>UID-0067</t>
  </si>
  <si>
    <t>UID-0068</t>
  </si>
  <si>
    <t>UID-0069</t>
  </si>
  <si>
    <t>UID-0070</t>
  </si>
  <si>
    <t>UID-0071</t>
  </si>
  <si>
    <t>UID-0072</t>
  </si>
  <si>
    <t>UID-0073</t>
  </si>
  <si>
    <t>UID-0074</t>
  </si>
  <si>
    <t>UID-0075</t>
  </si>
  <si>
    <t>UID-0076</t>
  </si>
  <si>
    <t>UID-0077</t>
  </si>
  <si>
    <t>UID-0078</t>
  </si>
  <si>
    <t>UID-0079</t>
  </si>
  <si>
    <t>UID-0080</t>
  </si>
  <si>
    <t>UID-0081</t>
  </si>
  <si>
    <t>UID-0082</t>
  </si>
  <si>
    <t>UID-0083</t>
  </si>
  <si>
    <t>UID-0084</t>
  </si>
  <si>
    <t>UID-0085</t>
  </si>
  <si>
    <t>UID-0086</t>
  </si>
  <si>
    <t>UID-0087</t>
  </si>
  <si>
    <t>UID-0088</t>
  </si>
  <si>
    <t>UID-0089</t>
  </si>
  <si>
    <t>UID-0090</t>
  </si>
  <si>
    <t>UID-0091</t>
  </si>
  <si>
    <t>UID-0092</t>
  </si>
  <si>
    <t>UID-0093</t>
  </si>
  <si>
    <t>UID-0094</t>
  </si>
  <si>
    <t>UID-0095</t>
  </si>
  <si>
    <t>UID-0096</t>
  </si>
  <si>
    <t>UID-0097</t>
  </si>
  <si>
    <t>UID-0098</t>
  </si>
  <si>
    <t>UID-0099</t>
  </si>
  <si>
    <t>UID-0100</t>
  </si>
  <si>
    <t>UID-0101</t>
  </si>
  <si>
    <t>UID-0102</t>
  </si>
  <si>
    <t>UID-0103</t>
  </si>
  <si>
    <t>UID-0104</t>
  </si>
  <si>
    <t>UID-0105</t>
  </si>
  <si>
    <t>UID-0106</t>
  </si>
  <si>
    <t>UID-0107</t>
  </si>
  <si>
    <t>UID-0108</t>
  </si>
  <si>
    <t>UID-0109</t>
  </si>
  <si>
    <t>UID-0110</t>
  </si>
  <si>
    <t>UID-0111</t>
  </si>
  <si>
    <t>UID-0112</t>
  </si>
  <si>
    <t>UID-0113</t>
  </si>
  <si>
    <t>UID-0114</t>
  </si>
  <si>
    <t>UID-0115</t>
  </si>
  <si>
    <t>UID-0116</t>
  </si>
  <si>
    <t>UID-0117</t>
  </si>
  <si>
    <t>UID-0118</t>
  </si>
  <si>
    <t>UID-0119</t>
  </si>
  <si>
    <t>UID-0120</t>
  </si>
  <si>
    <t>UID-0121</t>
  </si>
  <si>
    <t>UID-0122</t>
  </si>
  <si>
    <t>UID-0123</t>
  </si>
  <si>
    <t>UID-0124</t>
  </si>
  <si>
    <t>UID-0125</t>
  </si>
  <si>
    <t>UID-0126</t>
  </si>
  <si>
    <t>UID-0127</t>
  </si>
  <si>
    <t>UID-0128</t>
  </si>
  <si>
    <t>UID-0129</t>
  </si>
  <si>
    <t>UID-0130</t>
  </si>
  <si>
    <t>UID-0131</t>
  </si>
  <si>
    <t>UID-0132</t>
  </si>
  <si>
    <t>UID-0133</t>
  </si>
  <si>
    <t>UID-0134</t>
  </si>
  <si>
    <t>UID-0135</t>
  </si>
  <si>
    <t>UID-0136</t>
  </si>
  <si>
    <t>UID-0137</t>
  </si>
  <si>
    <t>UID-0138</t>
  </si>
  <si>
    <t>UID-0139</t>
  </si>
  <si>
    <t>UID-0140</t>
  </si>
  <si>
    <t>UID-0141</t>
  </si>
  <si>
    <t>UID-0142</t>
  </si>
  <si>
    <t>UID-0143</t>
  </si>
  <si>
    <t>UID-0144</t>
  </si>
  <si>
    <t>UID-0145</t>
  </si>
  <si>
    <t>UID-0146</t>
  </si>
  <si>
    <t>UID-0147</t>
  </si>
  <si>
    <t>UID-0148</t>
  </si>
  <si>
    <t>UID-0149</t>
  </si>
  <si>
    <t>UID-0150</t>
  </si>
  <si>
    <t>UID-0151</t>
  </si>
  <si>
    <t>UID-0152</t>
  </si>
  <si>
    <t>UID-0153</t>
  </si>
  <si>
    <t>UID-0154</t>
  </si>
  <si>
    <t>UID-0155</t>
  </si>
  <si>
    <t>UID-0156</t>
  </si>
  <si>
    <t>UID-0157</t>
  </si>
  <si>
    <t>UID-0158</t>
  </si>
  <si>
    <t>UID-0159</t>
  </si>
  <si>
    <t>UID-0160</t>
  </si>
  <si>
    <t>UID-0161</t>
  </si>
  <si>
    <t>UID-0162</t>
  </si>
  <si>
    <t>UID-0163</t>
  </si>
  <si>
    <t>UID-0164</t>
  </si>
  <si>
    <t>UID-0165</t>
  </si>
  <si>
    <t>UID-0166</t>
  </si>
  <si>
    <t>UID-0167</t>
  </si>
  <si>
    <t>UID-0168</t>
  </si>
  <si>
    <t>UID-0169</t>
  </si>
  <si>
    <t>UID-0170</t>
  </si>
  <si>
    <t>UID-0171</t>
  </si>
  <si>
    <t>UID-0172</t>
  </si>
  <si>
    <t>UID-0173</t>
  </si>
  <si>
    <t>UID-0174</t>
  </si>
  <si>
    <t>UID-0175</t>
  </si>
  <si>
    <t>UID-0176</t>
  </si>
  <si>
    <t>UID-0177</t>
  </si>
  <si>
    <t>UID-0178</t>
  </si>
  <si>
    <t>UID-0179</t>
  </si>
  <si>
    <t>UID-0180</t>
  </si>
  <si>
    <t>UID-0181</t>
  </si>
  <si>
    <t>UID-0182</t>
  </si>
  <si>
    <t>UID-0183</t>
  </si>
  <si>
    <t>UID-0184</t>
  </si>
  <si>
    <t>UID-0185</t>
  </si>
  <si>
    <t>UID-0186</t>
  </si>
  <si>
    <t>UID-0187</t>
  </si>
  <si>
    <t>UID-0188</t>
  </si>
  <si>
    <t>UID-0189</t>
  </si>
  <si>
    <t>UID-0190</t>
  </si>
  <si>
    <t>UID-0191</t>
  </si>
  <si>
    <t>UID-0192</t>
  </si>
  <si>
    <t>UID-0193</t>
  </si>
  <si>
    <t>UID-0194</t>
  </si>
  <si>
    <t>UID-0195</t>
  </si>
  <si>
    <t>UID-0196</t>
  </si>
  <si>
    <t>UID-0197</t>
  </si>
  <si>
    <t>UID-0198</t>
  </si>
  <si>
    <t>UID-0199</t>
  </si>
  <si>
    <t>UID-0200</t>
  </si>
  <si>
    <t>UID-0201</t>
  </si>
  <si>
    <t>UID-0202</t>
  </si>
  <si>
    <t>UID-0203</t>
  </si>
  <si>
    <t>UID-0204</t>
  </si>
  <si>
    <t>UID-0205</t>
  </si>
  <si>
    <t>UID-0206</t>
  </si>
  <si>
    <t>UID-0207</t>
  </si>
  <si>
    <t>UID-0208</t>
  </si>
  <si>
    <t>UID-0209</t>
  </si>
  <si>
    <t>UID-0210</t>
  </si>
  <si>
    <t>UID-0211</t>
  </si>
  <si>
    <t>UID-0212</t>
  </si>
  <si>
    <t>UID-0213</t>
  </si>
  <si>
    <t>UID-0214</t>
  </si>
  <si>
    <t>UID-0215</t>
  </si>
  <si>
    <t>UID-0216</t>
  </si>
  <si>
    <t>UID-0217</t>
  </si>
  <si>
    <t>UID-0218</t>
  </si>
  <si>
    <t>UID-0219</t>
  </si>
  <si>
    <t>UID-0220</t>
  </si>
  <si>
    <t>UID-0221</t>
  </si>
  <si>
    <t>UID-0222</t>
  </si>
  <si>
    <t>UID-0223</t>
  </si>
  <si>
    <t>UID-0224</t>
  </si>
  <si>
    <t>UID-0225</t>
  </si>
  <si>
    <t>UID-0226</t>
  </si>
  <si>
    <t>UID-0227</t>
  </si>
  <si>
    <t>UID-0228</t>
  </si>
  <si>
    <t>UID-0229</t>
  </si>
  <si>
    <t>UID-0230</t>
  </si>
  <si>
    <t>UID-0231</t>
  </si>
  <si>
    <t>UID-0232</t>
  </si>
  <si>
    <t>UID-0233</t>
  </si>
  <si>
    <t>UID-0234</t>
  </si>
  <si>
    <t>UID-0235</t>
  </si>
  <si>
    <t>UID-0236</t>
  </si>
  <si>
    <t>UID-0237</t>
  </si>
  <si>
    <t>UID-0238</t>
  </si>
  <si>
    <t>UID-0239</t>
  </si>
  <si>
    <t>UID-0240</t>
  </si>
  <si>
    <t>UID-0241</t>
  </si>
  <si>
    <t>UID-0242</t>
  </si>
  <si>
    <t>UID-0243</t>
  </si>
  <si>
    <t>UID-0244</t>
  </si>
  <si>
    <t>UID-0245</t>
  </si>
  <si>
    <t>UID-0246</t>
  </si>
  <si>
    <t>UID-0247</t>
  </si>
  <si>
    <t>UID-0248</t>
  </si>
  <si>
    <t>UID-0249</t>
  </si>
  <si>
    <t>UID-0250</t>
  </si>
  <si>
    <t>UID-0251</t>
  </si>
  <si>
    <t>UID-0252</t>
  </si>
  <si>
    <t>UID-0253</t>
  </si>
  <si>
    <t>UID-0254</t>
  </si>
  <si>
    <t>UID-0255</t>
  </si>
  <si>
    <t>UID-0256</t>
  </si>
  <si>
    <t>UID-0257</t>
  </si>
  <si>
    <t>UID-0258</t>
  </si>
  <si>
    <t>UID-0259</t>
  </si>
  <si>
    <t>UID-0260</t>
  </si>
  <si>
    <t>UID-0261</t>
  </si>
  <si>
    <t>UID-0262</t>
  </si>
  <si>
    <t>UID-0263</t>
  </si>
  <si>
    <t>UID-0264</t>
  </si>
  <si>
    <t>UID-0265</t>
  </si>
  <si>
    <t>UID-0266</t>
  </si>
  <si>
    <t>UID-0267</t>
  </si>
  <si>
    <t>UID-0268</t>
  </si>
  <si>
    <t>UID-0269</t>
  </si>
  <si>
    <t>UID-0270</t>
  </si>
  <si>
    <t>UID-0271</t>
  </si>
  <si>
    <t>UID-0272</t>
  </si>
  <si>
    <t>UID-0273</t>
  </si>
  <si>
    <t>UID-0274</t>
  </si>
  <si>
    <t>UID-0275</t>
  </si>
  <si>
    <t>UID-0276</t>
  </si>
  <si>
    <t>UID-0277</t>
  </si>
  <si>
    <t>UID-0278</t>
  </si>
  <si>
    <t>UID-0279</t>
  </si>
  <si>
    <t>UID-0280</t>
  </si>
  <si>
    <t>UID-0281</t>
  </si>
  <si>
    <t>UID-0282</t>
  </si>
  <si>
    <t>UID-0283</t>
  </si>
  <si>
    <t>UID-0284</t>
  </si>
  <si>
    <t>UID-0285</t>
  </si>
  <si>
    <t>UID-0286</t>
  </si>
  <si>
    <t>UID-0287</t>
  </si>
  <si>
    <t>UID-0288</t>
  </si>
  <si>
    <t>UID-0289</t>
  </si>
  <si>
    <t>UID-0290</t>
  </si>
  <si>
    <t>UID-0291</t>
  </si>
  <si>
    <t>UID-0292</t>
  </si>
  <si>
    <t>UID-0293</t>
  </si>
  <si>
    <t>UID-0294</t>
  </si>
  <si>
    <t>UID-0295</t>
  </si>
  <si>
    <t>UID-0296</t>
  </si>
  <si>
    <t>UID-0297</t>
  </si>
  <si>
    <t>UID-0298</t>
  </si>
  <si>
    <t>UID-0299</t>
  </si>
  <si>
    <t>UID-0300</t>
  </si>
  <si>
    <t>UID-0301</t>
  </si>
  <si>
    <t>UID-0302</t>
  </si>
  <si>
    <t>UID-0303</t>
  </si>
  <si>
    <t>UID-0304</t>
  </si>
  <si>
    <t>UID-0305</t>
  </si>
  <si>
    <t>UID-0306</t>
  </si>
  <si>
    <t>UID-0307</t>
  </si>
  <si>
    <t>UID-0308</t>
  </si>
  <si>
    <t>UID-0309</t>
  </si>
  <si>
    <t>UID-0310</t>
  </si>
  <si>
    <t>UID-0311</t>
  </si>
  <si>
    <t>UID-0312</t>
  </si>
  <si>
    <t>UID-0313</t>
  </si>
  <si>
    <t>UID-0314</t>
  </si>
  <si>
    <t>UID-0315</t>
  </si>
  <si>
    <t>UID-0316</t>
  </si>
  <si>
    <t>UID-0317</t>
  </si>
  <si>
    <t>UID-0318</t>
  </si>
  <si>
    <t>UID-0319</t>
  </si>
  <si>
    <t>UID-0320</t>
  </si>
  <si>
    <t>UID-0321</t>
  </si>
  <si>
    <t>UID-0322</t>
  </si>
  <si>
    <t>UID-0323</t>
  </si>
  <si>
    <t>UID-0324</t>
  </si>
  <si>
    <t>UID-0325</t>
  </si>
  <si>
    <t>UID-0326</t>
  </si>
  <si>
    <t>UID-0327</t>
  </si>
  <si>
    <t>UID-0328</t>
  </si>
  <si>
    <t>UID-0329</t>
  </si>
  <si>
    <t>UID-0330</t>
  </si>
  <si>
    <t>UID-0331</t>
  </si>
  <si>
    <t>UID-0332</t>
  </si>
  <si>
    <t>UID-0333</t>
  </si>
  <si>
    <t>UID-0334</t>
  </si>
  <si>
    <t>UID-0335</t>
  </si>
  <si>
    <t>UID-0336</t>
  </si>
  <si>
    <t>UID-0337</t>
  </si>
  <si>
    <t>UID-0338</t>
  </si>
  <si>
    <t>UID-0339</t>
  </si>
  <si>
    <t>UID-0340</t>
  </si>
  <si>
    <t>UID-0341</t>
  </si>
  <si>
    <t>UID-0342</t>
  </si>
  <si>
    <t>UID-0343</t>
  </si>
  <si>
    <t>UID-0344</t>
  </si>
  <si>
    <t>UID-0345</t>
  </si>
  <si>
    <t>UID-0346</t>
  </si>
  <si>
    <t>UID-0347</t>
  </si>
  <si>
    <t>UID-0348</t>
  </si>
  <si>
    <t>UID-0349</t>
  </si>
  <si>
    <t>UID-0350</t>
  </si>
  <si>
    <t>UID-0351</t>
  </si>
  <si>
    <t>UID-0352</t>
  </si>
  <si>
    <t>UID-0353</t>
  </si>
  <si>
    <t>UID-0354</t>
  </si>
  <si>
    <t>UID-0355</t>
  </si>
  <si>
    <t>UID-0356</t>
  </si>
  <si>
    <t>UID-0357</t>
  </si>
  <si>
    <t>UID-0358</t>
  </si>
  <si>
    <t>UID-0359</t>
  </si>
  <si>
    <t>UID-0360</t>
  </si>
  <si>
    <t>UID-0361</t>
  </si>
  <si>
    <t>UID-0362</t>
  </si>
  <si>
    <t>UID-0363</t>
  </si>
  <si>
    <t>UID-0364</t>
  </si>
  <si>
    <t>UID-0365</t>
  </si>
  <si>
    <t>UID-0366</t>
  </si>
  <si>
    <t>UID-0367</t>
  </si>
  <si>
    <t>UID-0368</t>
  </si>
  <si>
    <t>UID-0369</t>
  </si>
  <si>
    <t>UID-0370</t>
  </si>
  <si>
    <t>UID-0371</t>
  </si>
  <si>
    <t>UID-0372</t>
  </si>
  <si>
    <t>UID-0373</t>
  </si>
  <si>
    <t>UID-0374</t>
  </si>
  <si>
    <t>UID-0375</t>
  </si>
  <si>
    <t>UID-0376</t>
  </si>
  <si>
    <t>UID-0377</t>
  </si>
  <si>
    <t>UID-0378</t>
  </si>
  <si>
    <t>UID-0379</t>
  </si>
  <si>
    <t>UID-0380</t>
  </si>
  <si>
    <t>UID-0381</t>
  </si>
  <si>
    <t>UID-0382</t>
  </si>
  <si>
    <t>UID-0383</t>
  </si>
  <si>
    <t>UID-0384</t>
  </si>
  <si>
    <t>UID-0385</t>
  </si>
  <si>
    <t>UID-0386</t>
  </si>
  <si>
    <t>UID-0387</t>
  </si>
  <si>
    <t>UID-0388</t>
  </si>
  <si>
    <t>UID-0389</t>
  </si>
  <si>
    <t>UID-0390</t>
  </si>
  <si>
    <t>UID-0391</t>
  </si>
  <si>
    <t>UID-0392</t>
  </si>
  <si>
    <t>UID-0393</t>
  </si>
  <si>
    <t>UID-0394</t>
  </si>
  <si>
    <t>UID-0395</t>
  </si>
  <si>
    <t>UID-0396</t>
  </si>
  <si>
    <t>UID-0397</t>
  </si>
  <si>
    <t>UID-0398</t>
  </si>
  <si>
    <t>UID-0399</t>
  </si>
  <si>
    <t>UID-0400</t>
  </si>
  <si>
    <t>UID-0401</t>
  </si>
  <si>
    <t>UID-0402</t>
  </si>
  <si>
    <t>UID-0403</t>
  </si>
  <si>
    <t>UID-0404</t>
  </si>
  <si>
    <t>UID-0405</t>
  </si>
  <si>
    <t>UID-0406</t>
  </si>
  <si>
    <t>UID-0407</t>
  </si>
  <si>
    <t>UID-0408</t>
  </si>
  <si>
    <t>UID-0409</t>
  </si>
  <si>
    <t>UID-0410</t>
  </si>
  <si>
    <t>UID-0411</t>
  </si>
  <si>
    <t>UID-0412</t>
  </si>
  <si>
    <t>UID-0413</t>
  </si>
  <si>
    <t>UID-0414</t>
  </si>
  <si>
    <t>UID-0415</t>
  </si>
  <si>
    <t>UID-0416</t>
  </si>
  <si>
    <t>UID-0417</t>
  </si>
  <si>
    <t>UID-0418</t>
  </si>
  <si>
    <t>UID-0419</t>
  </si>
  <si>
    <t>UID-0420</t>
  </si>
  <si>
    <t>UID-0421</t>
  </si>
  <si>
    <t>UID-0422</t>
  </si>
  <si>
    <t>UID-0423</t>
  </si>
  <si>
    <t>UID-0424</t>
  </si>
  <si>
    <t>UID-0425</t>
  </si>
  <si>
    <t>UID-0426</t>
  </si>
  <si>
    <t>UID-0427</t>
  </si>
  <si>
    <t>UID-0428</t>
  </si>
  <si>
    <t>UID-0429</t>
  </si>
  <si>
    <t>UID-0430</t>
  </si>
  <si>
    <t>UID-0431</t>
  </si>
  <si>
    <t>UID-0432</t>
  </si>
  <si>
    <t>UID-0433</t>
  </si>
  <si>
    <t>UID-0434</t>
  </si>
  <si>
    <t>UID-0435</t>
  </si>
  <si>
    <t>UID-0436</t>
  </si>
  <si>
    <t>UID-0437</t>
  </si>
  <si>
    <t>UID-0438</t>
  </si>
  <si>
    <t>UID-0439</t>
  </si>
  <si>
    <t>UID-0440</t>
  </si>
  <si>
    <t>UID-0441</t>
  </si>
  <si>
    <t>UID-0442</t>
  </si>
  <si>
    <t>UID-0443</t>
  </si>
  <si>
    <t>UID-0444</t>
  </si>
  <si>
    <t>UID-0445</t>
  </si>
  <si>
    <t>UID-0446</t>
  </si>
  <si>
    <t>UID-0447</t>
  </si>
  <si>
    <t>UID-0448</t>
  </si>
  <si>
    <t>UID-0449</t>
  </si>
  <si>
    <t>UID-0450</t>
  </si>
  <si>
    <t>UID-0451</t>
  </si>
  <si>
    <t>UID-0452</t>
  </si>
  <si>
    <t>UID-0453</t>
  </si>
  <si>
    <t>UID-0454</t>
  </si>
  <si>
    <t>UID-0455</t>
  </si>
  <si>
    <t>UID-0456</t>
  </si>
  <si>
    <t>UID-0457</t>
  </si>
  <si>
    <t>UID-0458</t>
  </si>
  <si>
    <t>UID-0459</t>
  </si>
  <si>
    <t>UID-0460</t>
  </si>
  <si>
    <t>UID-0461</t>
  </si>
  <si>
    <t>UID-0462</t>
  </si>
  <si>
    <t>UID-0463</t>
  </si>
  <si>
    <t>UID-0464</t>
  </si>
  <si>
    <t>UID-0465</t>
  </si>
  <si>
    <t>UID-0466</t>
  </si>
  <si>
    <t>UID-0467</t>
  </si>
  <si>
    <t>UID-0468</t>
  </si>
  <si>
    <t>UID-0469</t>
  </si>
  <si>
    <t>UID-0470</t>
  </si>
  <si>
    <t>UID-0471</t>
  </si>
  <si>
    <t>UID-0472</t>
  </si>
  <si>
    <t>UID-0473</t>
  </si>
  <si>
    <t>UID-0474</t>
  </si>
  <si>
    <t>UID-0475</t>
  </si>
  <si>
    <t>UID-0476</t>
  </si>
  <si>
    <t>UID-0477</t>
  </si>
  <si>
    <t>UID-0478</t>
  </si>
  <si>
    <t>UID-0479</t>
  </si>
  <si>
    <t>UID-0480</t>
  </si>
  <si>
    <t>UID-0481</t>
  </si>
  <si>
    <t>UID-0482</t>
  </si>
  <si>
    <t>UID-0483</t>
  </si>
  <si>
    <t>UID-0484</t>
  </si>
  <si>
    <t>UID-0485</t>
  </si>
  <si>
    <t>UID-0486</t>
  </si>
  <si>
    <t>UID-0487</t>
  </si>
  <si>
    <t>UID-0488</t>
  </si>
  <si>
    <t>UID-0489</t>
  </si>
  <si>
    <t>UID-0490</t>
  </si>
  <si>
    <t>UID-0491</t>
  </si>
  <si>
    <t>UID-0492</t>
  </si>
  <si>
    <t>UID-0493</t>
  </si>
  <si>
    <t>UID-0494</t>
  </si>
  <si>
    <t>UID-0495</t>
  </si>
  <si>
    <t>UID-0496</t>
  </si>
  <si>
    <t>UID-0497</t>
  </si>
  <si>
    <t>UID-0498</t>
  </si>
  <si>
    <t>UID-0499</t>
  </si>
  <si>
    <t>UID-0500</t>
  </si>
  <si>
    <t>UID-0501</t>
  </si>
  <si>
    <t>UID-0502</t>
  </si>
  <si>
    <t>UID-0503</t>
  </si>
  <si>
    <t>UID-0504</t>
  </si>
  <si>
    <t>UID-0505</t>
  </si>
  <si>
    <t>UID-0506</t>
  </si>
  <si>
    <t>UID-0507</t>
  </si>
  <si>
    <t>UID-0508</t>
  </si>
  <si>
    <t>UID-0509</t>
  </si>
  <si>
    <t>UID-0510</t>
  </si>
  <si>
    <t>UID-0511</t>
  </si>
  <si>
    <t>UID-0512</t>
  </si>
  <si>
    <t>UID-0513</t>
  </si>
  <si>
    <t>UID-0514</t>
  </si>
  <si>
    <t>UID-0515</t>
  </si>
  <si>
    <t>UID-0516</t>
  </si>
  <si>
    <t>UID-0517</t>
  </si>
  <si>
    <t>UID-0518</t>
  </si>
  <si>
    <t>UID-0519</t>
  </si>
  <si>
    <t>UID-0520</t>
  </si>
  <si>
    <t>UID-0521</t>
  </si>
  <si>
    <t>UID-0522</t>
  </si>
  <si>
    <t>UID-0523</t>
  </si>
  <si>
    <t>UID-0524</t>
  </si>
  <si>
    <t>UID-0525</t>
  </si>
  <si>
    <t>UID-0526</t>
  </si>
  <si>
    <t>UID-0527</t>
  </si>
  <si>
    <t>UID-0528</t>
  </si>
  <si>
    <t>UID-0529</t>
  </si>
  <si>
    <t>UID-0530</t>
  </si>
  <si>
    <t>UID-0531</t>
  </si>
  <si>
    <t>UID-0532</t>
  </si>
  <si>
    <t>UID-0533</t>
  </si>
  <si>
    <t>UID-0534</t>
  </si>
  <si>
    <t>UID-0535</t>
  </si>
  <si>
    <t>UID-0536</t>
  </si>
  <si>
    <t>UID-0537</t>
  </si>
  <si>
    <t>UID-0538</t>
  </si>
  <si>
    <t>UID-0539</t>
  </si>
  <si>
    <t>UID-0540</t>
  </si>
  <si>
    <t>UID-0541</t>
  </si>
  <si>
    <t>UID-0542</t>
  </si>
  <si>
    <t>UID-0543</t>
  </si>
  <si>
    <t>UID-0544</t>
  </si>
  <si>
    <t>UID-0545</t>
  </si>
  <si>
    <t>UID-0546</t>
  </si>
  <si>
    <t>UID-0547</t>
  </si>
  <si>
    <t>UID-0548</t>
  </si>
  <si>
    <t>UID-0549</t>
  </si>
  <si>
    <t>UID-0550</t>
  </si>
  <si>
    <t>UID-0551</t>
  </si>
  <si>
    <t>UID-0552</t>
  </si>
  <si>
    <t>UID-0553</t>
  </si>
  <si>
    <t>UID-0554</t>
  </si>
  <si>
    <t>UID-0555</t>
  </si>
  <si>
    <t>UID-0556</t>
  </si>
  <si>
    <t>UID-0557</t>
  </si>
  <si>
    <t>UID-0558</t>
  </si>
  <si>
    <t>UID-0559</t>
  </si>
  <si>
    <t>UID-0560</t>
  </si>
  <si>
    <t>UID-0561</t>
  </si>
  <si>
    <t>UID-0562</t>
  </si>
  <si>
    <t>UID-0563</t>
  </si>
  <si>
    <t>UID-0564</t>
  </si>
  <si>
    <t>UID-0565</t>
  </si>
  <si>
    <t>UID-0566</t>
  </si>
  <si>
    <t>UID-0567</t>
  </si>
  <si>
    <t>UID-0568</t>
  </si>
  <si>
    <t>UID-0569</t>
  </si>
  <si>
    <t>UID-0570</t>
  </si>
  <si>
    <t>UID-0571</t>
  </si>
  <si>
    <t>UID-0572</t>
  </si>
  <si>
    <t>UID-0573</t>
  </si>
  <si>
    <t>UID-0574</t>
  </si>
  <si>
    <t>UID-0575</t>
  </si>
  <si>
    <t>UID-0576</t>
  </si>
  <si>
    <t>UID-0577</t>
  </si>
  <si>
    <t>UID-0578</t>
  </si>
  <si>
    <t>UID-0579</t>
  </si>
  <si>
    <t>UID-0580</t>
  </si>
  <si>
    <t>UID-0581</t>
  </si>
  <si>
    <t>UID-0582</t>
  </si>
  <si>
    <t>UID-0583</t>
  </si>
  <si>
    <t>UID-0584</t>
  </si>
  <si>
    <t>UID-0585</t>
  </si>
  <si>
    <t>UID-0586</t>
  </si>
  <si>
    <t>UID-0587</t>
  </si>
  <si>
    <t>UID-0588</t>
  </si>
  <si>
    <t>UID-0589</t>
  </si>
  <si>
    <t>UID-0590</t>
  </si>
  <si>
    <t>UID-0591</t>
  </si>
  <si>
    <t>UID-0592</t>
  </si>
  <si>
    <t>UID-0593</t>
  </si>
  <si>
    <t>UID-0594</t>
  </si>
  <si>
    <t>UID-0595</t>
  </si>
  <si>
    <t>UID-0596</t>
  </si>
  <si>
    <t>UID-0597</t>
  </si>
  <si>
    <t>UID-0598</t>
  </si>
  <si>
    <t>UID-0599</t>
  </si>
  <si>
    <t>UID-0600</t>
  </si>
  <si>
    <t>UID-0601</t>
  </si>
  <si>
    <t>UID-0602</t>
  </si>
  <si>
    <t>UID-0603</t>
  </si>
  <si>
    <t>UID-0604</t>
  </si>
  <si>
    <t>UID-0605</t>
  </si>
  <si>
    <t>UID-0606</t>
  </si>
  <si>
    <t>UID-0607</t>
  </si>
  <si>
    <t>UID-0608</t>
  </si>
  <si>
    <t>UID-0609</t>
  </si>
  <si>
    <t>UID-0610</t>
  </si>
  <si>
    <t>UID-0611</t>
  </si>
  <si>
    <t>UID-0612</t>
  </si>
  <si>
    <t>UID-0613</t>
  </si>
  <si>
    <t>UID-0614</t>
  </si>
  <si>
    <t>UID-0615</t>
  </si>
  <si>
    <t>UID-0616</t>
  </si>
  <si>
    <t>UID-0617</t>
  </si>
  <si>
    <t>UID-0618</t>
  </si>
  <si>
    <t>UID-0619</t>
  </si>
  <si>
    <t>UID-0620</t>
  </si>
  <si>
    <t>UID-0621</t>
  </si>
  <si>
    <t>UID-0622</t>
  </si>
  <si>
    <t>UID-0623</t>
  </si>
  <si>
    <t>UID-0624</t>
  </si>
  <si>
    <t>UID-0625</t>
  </si>
  <si>
    <t>UID-0626</t>
  </si>
  <si>
    <t>UID-0627</t>
  </si>
  <si>
    <t>UID-0628</t>
  </si>
  <si>
    <t>UID-0629</t>
  </si>
  <si>
    <t>UID-0630</t>
  </si>
  <si>
    <t>UID-0631</t>
  </si>
  <si>
    <t>UID-0632</t>
  </si>
  <si>
    <t>UID-0633</t>
  </si>
  <si>
    <t>UID-0634</t>
  </si>
  <si>
    <t>UID-0635</t>
  </si>
  <si>
    <t>UID-0636</t>
  </si>
  <si>
    <t>UID-0637</t>
  </si>
  <si>
    <t>UID-0638</t>
  </si>
  <si>
    <t>UID-0639</t>
  </si>
  <si>
    <t>UID-0640</t>
  </si>
  <si>
    <t>UID-0641</t>
  </si>
  <si>
    <t>UID-0642</t>
  </si>
  <si>
    <t>UID-0643</t>
  </si>
  <si>
    <t>UID-0644</t>
  </si>
  <si>
    <t>UID-0645</t>
  </si>
  <si>
    <t>UID-0646</t>
  </si>
  <si>
    <t>UID-0647</t>
  </si>
  <si>
    <t>UID-0648</t>
  </si>
  <si>
    <t>UID-0649</t>
  </si>
  <si>
    <t>UID-0650</t>
  </si>
  <si>
    <t>UID-0651</t>
  </si>
  <si>
    <t>UID-0652</t>
  </si>
  <si>
    <t>UID-0653</t>
  </si>
  <si>
    <t>UID-0654</t>
  </si>
  <si>
    <t>UID-0655</t>
  </si>
  <si>
    <t>UID-0656</t>
  </si>
  <si>
    <t>UID-0657</t>
  </si>
  <si>
    <t>UID-0658</t>
  </si>
  <si>
    <t>UID-0659</t>
  </si>
  <si>
    <t>UID-0660</t>
  </si>
  <si>
    <t>UID-0661</t>
  </si>
  <si>
    <t>UID-0662</t>
  </si>
  <si>
    <t>UID-0663</t>
  </si>
  <si>
    <t>UID-0664</t>
  </si>
  <si>
    <t>UID-0665</t>
  </si>
  <si>
    <t>UID-0666</t>
  </si>
  <si>
    <t>UID-0667</t>
  </si>
  <si>
    <t>UID-0668</t>
  </si>
  <si>
    <t>UID-0669</t>
  </si>
  <si>
    <t>UID-0670</t>
  </si>
  <si>
    <t>UID-0671</t>
  </si>
  <si>
    <t>UID-0672</t>
  </si>
  <si>
    <t>UID-0673</t>
  </si>
  <si>
    <t>UID-0674</t>
  </si>
  <si>
    <t>UID-0675</t>
  </si>
  <si>
    <t>UID-0676</t>
  </si>
  <si>
    <t>UID-0677</t>
  </si>
  <si>
    <t>UID-0678</t>
  </si>
  <si>
    <t>UID-0679</t>
  </si>
  <si>
    <t>UID-0680</t>
  </si>
  <si>
    <t>UID-0681</t>
  </si>
  <si>
    <t>UID-0682</t>
  </si>
  <si>
    <t>UID-0683</t>
  </si>
  <si>
    <t>UID-0684</t>
  </si>
  <si>
    <t>UID-0685</t>
  </si>
  <si>
    <t>UID-0686</t>
  </si>
  <si>
    <t>UID-0687</t>
  </si>
  <si>
    <t>UID-0688</t>
  </si>
  <si>
    <t>UID-0689</t>
  </si>
  <si>
    <t>UID-0690</t>
  </si>
  <si>
    <t>UID-0691</t>
  </si>
  <si>
    <t>UID-0692</t>
  </si>
  <si>
    <t>UID-0693</t>
  </si>
  <si>
    <t>UID-0694</t>
  </si>
  <si>
    <t>UID-0695</t>
  </si>
  <si>
    <t>UID-0696</t>
  </si>
  <si>
    <t>UID-0697</t>
  </si>
  <si>
    <t>UID-0698</t>
  </si>
  <si>
    <t>UID-0699</t>
  </si>
  <si>
    <t>UID-0700</t>
  </si>
  <si>
    <t>UID-0701</t>
  </si>
  <si>
    <t>UID-0702</t>
  </si>
  <si>
    <t>UID-0703</t>
  </si>
  <si>
    <t>UID-0704</t>
  </si>
  <si>
    <t>UID-0705</t>
  </si>
  <si>
    <t>UID-0706</t>
  </si>
  <si>
    <t>UID-0707</t>
  </si>
  <si>
    <t>UID-0708</t>
  </si>
  <si>
    <t>UID-0709</t>
  </si>
  <si>
    <t>UID-0710</t>
  </si>
  <si>
    <t>UID-0711</t>
  </si>
  <si>
    <t>UID-0712</t>
  </si>
  <si>
    <t>UID-0713</t>
  </si>
  <si>
    <t>UID-0714</t>
  </si>
  <si>
    <t>UID-0715</t>
  </si>
  <si>
    <t>UID-0716</t>
  </si>
  <si>
    <t>UID-0717</t>
  </si>
  <si>
    <t>UID-0718</t>
  </si>
  <si>
    <t>UID-0719</t>
  </si>
  <si>
    <t>UID-0720</t>
  </si>
  <si>
    <t>UID-0721</t>
  </si>
  <si>
    <t>UID-0722</t>
  </si>
  <si>
    <t>UID-0723</t>
  </si>
  <si>
    <t>UID-0724</t>
  </si>
  <si>
    <t>UID-0725</t>
  </si>
  <si>
    <t>UID-0726</t>
  </si>
  <si>
    <t>UID-0727</t>
  </si>
  <si>
    <t>UID-0728</t>
  </si>
  <si>
    <t>UID-0729</t>
  </si>
  <si>
    <t>UID-0730</t>
  </si>
  <si>
    <t>UID-0731</t>
  </si>
  <si>
    <t>UID-0732</t>
  </si>
  <si>
    <t>UID-0733</t>
  </si>
  <si>
    <t>UID-0734</t>
  </si>
  <si>
    <t>UID-0735</t>
  </si>
  <si>
    <t>UID-0736</t>
  </si>
  <si>
    <t>UID-0737</t>
  </si>
  <si>
    <t>UID-0738</t>
  </si>
  <si>
    <t>UID-0739</t>
  </si>
  <si>
    <t>UID-0740</t>
  </si>
  <si>
    <t>UID-0741</t>
  </si>
  <si>
    <t>UID-0742</t>
  </si>
  <si>
    <t>UID-0743</t>
  </si>
  <si>
    <t>UID-0744</t>
  </si>
  <si>
    <t>UID-0745</t>
  </si>
  <si>
    <t>UID-0746</t>
  </si>
  <si>
    <t>UID-0747</t>
  </si>
  <si>
    <t>UID-0748</t>
  </si>
  <si>
    <t>UID-0749</t>
  </si>
  <si>
    <t>UID-0750</t>
  </si>
  <si>
    <t>UID-0751</t>
  </si>
  <si>
    <t>UID-0752</t>
  </si>
  <si>
    <t>UID-0753</t>
  </si>
  <si>
    <t>UID-0754</t>
  </si>
  <si>
    <t>UID-0755</t>
  </si>
  <si>
    <t>UID-0756</t>
  </si>
  <si>
    <t>UID-0757</t>
  </si>
  <si>
    <t>UID-0758</t>
  </si>
  <si>
    <t>UID-0759</t>
  </si>
  <si>
    <t>UID-0760</t>
  </si>
  <si>
    <t>UID-0761</t>
  </si>
  <si>
    <t>UID-0762</t>
  </si>
  <si>
    <t>UID-0763</t>
  </si>
  <si>
    <t>UID-0764</t>
  </si>
  <si>
    <t>UID-0765</t>
  </si>
  <si>
    <t>UID-0766</t>
  </si>
  <si>
    <t>UID-0767</t>
  </si>
  <si>
    <t>UID-0768</t>
  </si>
  <si>
    <t>UID-0769</t>
  </si>
  <si>
    <t>UID-0770</t>
  </si>
  <si>
    <t>UID-0771</t>
  </si>
  <si>
    <t>UID-0772</t>
  </si>
  <si>
    <t>UID-0773</t>
  </si>
  <si>
    <t>UID-0774</t>
  </si>
  <si>
    <t>UID-0775</t>
  </si>
  <si>
    <t>UID-0776</t>
  </si>
  <si>
    <t>UID-0777</t>
  </si>
  <si>
    <t>UID-0778</t>
  </si>
  <si>
    <t>UID-0779</t>
  </si>
  <si>
    <t>UID-0780</t>
  </si>
  <si>
    <t>UID-0781</t>
  </si>
  <si>
    <t>UID-0782</t>
  </si>
  <si>
    <t>UID-0783</t>
  </si>
  <si>
    <t>UID-0784</t>
  </si>
  <si>
    <t>UID-0785</t>
  </si>
  <si>
    <t>UID-0786</t>
  </si>
  <si>
    <t>UID-0787</t>
  </si>
  <si>
    <t>UID-0788</t>
  </si>
  <si>
    <t>UID-0789</t>
  </si>
  <si>
    <t>UID-0790</t>
  </si>
  <si>
    <t>UID-0791</t>
  </si>
  <si>
    <t>UID-0792</t>
  </si>
  <si>
    <t>UID-0793</t>
  </si>
  <si>
    <t>UID-0794</t>
  </si>
  <si>
    <t>UID-0795</t>
  </si>
  <si>
    <t>UID-0796</t>
  </si>
  <si>
    <t>UID-0797</t>
  </si>
  <si>
    <t>UID-0798</t>
  </si>
  <si>
    <t>UID-0799</t>
  </si>
  <si>
    <t>UID-0800</t>
  </si>
  <si>
    <t>UID-0801</t>
  </si>
  <si>
    <t>UID-0802</t>
  </si>
  <si>
    <t>UID-0803</t>
  </si>
  <si>
    <t>UID-0804</t>
  </si>
  <si>
    <t>UID-0805</t>
  </si>
  <si>
    <t>UID-0806</t>
  </si>
  <si>
    <t>UID-0807</t>
  </si>
  <si>
    <t>UID-0808</t>
  </si>
  <si>
    <t>UID-0809</t>
  </si>
  <si>
    <t>UID-0810</t>
  </si>
  <si>
    <t>UID-0811</t>
  </si>
  <si>
    <t>UID-0812</t>
  </si>
  <si>
    <t>UID-0813</t>
  </si>
  <si>
    <t>UID-0814</t>
  </si>
  <si>
    <t>UID-0815</t>
  </si>
  <si>
    <t>UID-0816</t>
  </si>
  <si>
    <t>UID-0817</t>
  </si>
  <si>
    <t>UID-0818</t>
  </si>
  <si>
    <t>UID-0819</t>
  </si>
  <si>
    <t>UID-0820</t>
  </si>
  <si>
    <t>UID-0821</t>
  </si>
  <si>
    <t>UID-0822</t>
  </si>
  <si>
    <t>UID-0823</t>
  </si>
  <si>
    <t>UID-0824</t>
  </si>
  <si>
    <t>UID-0825</t>
  </si>
  <si>
    <t>UID-0826</t>
  </si>
  <si>
    <t>UID-0827</t>
  </si>
  <si>
    <t>UID-0828</t>
  </si>
  <si>
    <t>UID-0829</t>
  </si>
  <si>
    <t>UID-0830</t>
  </si>
  <si>
    <t>UID-0831</t>
  </si>
  <si>
    <t>UID-0832</t>
  </si>
  <si>
    <t>UID-0833</t>
  </si>
  <si>
    <t>UID-0834</t>
  </si>
  <si>
    <t>UID-0835</t>
  </si>
  <si>
    <t>UID-0836</t>
  </si>
  <si>
    <t>UID-0837</t>
  </si>
  <si>
    <t>UID-0838</t>
  </si>
  <si>
    <t>UID-0839</t>
  </si>
  <si>
    <t>UID-0840</t>
  </si>
  <si>
    <t>UID-0841</t>
  </si>
  <si>
    <t>UID-0842</t>
  </si>
  <si>
    <t>UID-0843</t>
  </si>
  <si>
    <t>UID-0844</t>
  </si>
  <si>
    <t>UID-0845</t>
  </si>
  <si>
    <t>UID-0846</t>
  </si>
  <si>
    <t>UID-0847</t>
  </si>
  <si>
    <t>UID-0848</t>
  </si>
  <si>
    <t>UID-0849</t>
  </si>
  <si>
    <t>UID-0850</t>
  </si>
  <si>
    <t>UID-0851</t>
  </si>
  <si>
    <t>UID-0852</t>
  </si>
  <si>
    <t>UID-0853</t>
  </si>
  <si>
    <t>UID-0854</t>
  </si>
  <si>
    <t>UID-0855</t>
  </si>
  <si>
    <t>UID-0856</t>
  </si>
  <si>
    <t>UID-0857</t>
  </si>
  <si>
    <t>UID-0858</t>
  </si>
  <si>
    <t>UID-0859</t>
  </si>
  <si>
    <t>UID-0860</t>
  </si>
  <si>
    <t>UID-0861</t>
  </si>
  <si>
    <t>UID-0862</t>
  </si>
  <si>
    <t>UID-0863</t>
  </si>
  <si>
    <t>UID-0864</t>
  </si>
  <si>
    <t>UID-0865</t>
  </si>
  <si>
    <t>UID-0866</t>
  </si>
  <si>
    <t>UID-0867</t>
  </si>
  <si>
    <t>UID-0868</t>
  </si>
  <si>
    <t>UID-0869</t>
  </si>
  <si>
    <t>UID-0870</t>
  </si>
  <si>
    <t>UID-0871</t>
  </si>
  <si>
    <t>UID-0872</t>
  </si>
  <si>
    <t>UID-0873</t>
  </si>
  <si>
    <t>UID-0874</t>
  </si>
  <si>
    <t>UID-0875</t>
  </si>
  <si>
    <t>UID-0876</t>
  </si>
  <si>
    <t>UID-0877</t>
  </si>
  <si>
    <t>UID-0878</t>
  </si>
  <si>
    <t>UID-0879</t>
  </si>
  <si>
    <t>UID-0880</t>
  </si>
  <si>
    <t>UID-0881</t>
  </si>
  <si>
    <t>UID-0882</t>
  </si>
  <si>
    <t>UID-0883</t>
  </si>
  <si>
    <t>UID-0884</t>
  </si>
  <si>
    <t>UID-0885</t>
  </si>
  <si>
    <t>UID-0886</t>
  </si>
  <si>
    <t>UID-0887</t>
  </si>
  <si>
    <t>UID-0888</t>
  </si>
  <si>
    <t>UID-0889</t>
  </si>
  <si>
    <t>UID-0890</t>
  </si>
  <si>
    <t>UID-0891</t>
  </si>
  <si>
    <t>UID-0892</t>
  </si>
  <si>
    <t>UID-0893</t>
  </si>
  <si>
    <t>UID-0894</t>
  </si>
  <si>
    <t>UID-0895</t>
  </si>
  <si>
    <t>UID-0896</t>
  </si>
  <si>
    <t>UID-0897</t>
  </si>
  <si>
    <t>UID-0898</t>
  </si>
  <si>
    <t>UID-0899</t>
  </si>
  <si>
    <t>UID-0900</t>
  </si>
  <si>
    <t>UID-0901</t>
  </si>
  <si>
    <t>UID-0902</t>
  </si>
  <si>
    <t>UID-0903</t>
  </si>
  <si>
    <t>UID-0904</t>
  </si>
  <si>
    <t>UID-0905</t>
  </si>
  <si>
    <t>UID-0906</t>
  </si>
  <si>
    <t>UID-0907</t>
  </si>
  <si>
    <t>UID-0908</t>
  </si>
  <si>
    <t>UID-0909</t>
  </si>
  <si>
    <t>UID-0910</t>
  </si>
  <si>
    <t>UID-0911</t>
  </si>
  <si>
    <t>UID-0912</t>
  </si>
  <si>
    <t>UID-0913</t>
  </si>
  <si>
    <t>UID-0914</t>
  </si>
  <si>
    <t>UID-0915</t>
  </si>
  <si>
    <t>UID-0916</t>
  </si>
  <si>
    <t>UID-0917</t>
  </si>
  <si>
    <t>UID-0918</t>
  </si>
  <si>
    <t>UID-0919</t>
  </si>
  <si>
    <t>UID-0920</t>
  </si>
  <si>
    <t>UID-0921</t>
  </si>
  <si>
    <t>UID-0922</t>
  </si>
  <si>
    <t>UID-0923</t>
  </si>
  <si>
    <t>UID-0924</t>
  </si>
  <si>
    <t>UID-0925</t>
  </si>
  <si>
    <t>UID-0926</t>
  </si>
  <si>
    <t>UID-0927</t>
  </si>
  <si>
    <t>UID-0928</t>
  </si>
  <si>
    <t>UID-0929</t>
  </si>
  <si>
    <t>UID-0930</t>
  </si>
  <si>
    <t>UID-0931</t>
  </si>
  <si>
    <t>UID-0932</t>
  </si>
  <si>
    <t>UID-0933</t>
  </si>
  <si>
    <t>UID-0934</t>
  </si>
  <si>
    <t>UID-0935</t>
  </si>
  <si>
    <t>UID-0936</t>
  </si>
  <si>
    <t>UID-0937</t>
  </si>
  <si>
    <t>UID-0938</t>
  </si>
  <si>
    <t>UID-0939</t>
  </si>
  <si>
    <t>UID-0940</t>
  </si>
  <si>
    <t>UID-0941</t>
  </si>
  <si>
    <t>UID-0942</t>
  </si>
  <si>
    <t>UID-0943</t>
  </si>
  <si>
    <t>UID-0944</t>
  </si>
  <si>
    <t>UID-0945</t>
  </si>
  <si>
    <t>UID-0946</t>
  </si>
  <si>
    <t>UID-0947</t>
  </si>
  <si>
    <t>UID-0948</t>
  </si>
  <si>
    <t>UID-0949</t>
  </si>
  <si>
    <t>UID-0950</t>
  </si>
  <si>
    <t>UID-0951</t>
  </si>
  <si>
    <t>UID-0952</t>
  </si>
  <si>
    <t>UID-0953</t>
  </si>
  <si>
    <t>UID-0954</t>
  </si>
  <si>
    <t>UID-0955</t>
  </si>
  <si>
    <t>UID-0956</t>
  </si>
  <si>
    <t>UID-0957</t>
  </si>
  <si>
    <t>UID-0958</t>
  </si>
  <si>
    <t>UID-0959</t>
  </si>
  <si>
    <t>UID-0960</t>
  </si>
  <si>
    <t>UID-0961</t>
  </si>
  <si>
    <t>UID-0962</t>
  </si>
  <si>
    <t>UID-0963</t>
  </si>
  <si>
    <t>UID-0964</t>
  </si>
  <si>
    <t>UID-0965</t>
  </si>
  <si>
    <t>UID-0966</t>
  </si>
  <si>
    <t>UID-0967</t>
  </si>
  <si>
    <t>UID-0968</t>
  </si>
  <si>
    <t>UID-0969</t>
  </si>
  <si>
    <t>UID-0970</t>
  </si>
  <si>
    <t>UID-0971</t>
  </si>
  <si>
    <t>UID-0972</t>
  </si>
  <si>
    <t>UID-0973</t>
  </si>
  <si>
    <t>UID-0974</t>
  </si>
  <si>
    <t>UID-0975</t>
  </si>
  <si>
    <t>UID-0976</t>
  </si>
  <si>
    <t>UID-0977</t>
  </si>
  <si>
    <t>UID-0978</t>
  </si>
  <si>
    <t>UID-0979</t>
  </si>
  <si>
    <t>UID-0980</t>
  </si>
  <si>
    <t>UID-0981</t>
  </si>
  <si>
    <t>UID-0982</t>
  </si>
  <si>
    <t>UID-0983</t>
  </si>
  <si>
    <t>UID-0984</t>
  </si>
  <si>
    <t>UID-0985</t>
  </si>
  <si>
    <t>UID-0986</t>
  </si>
  <si>
    <t>UID-0987</t>
  </si>
  <si>
    <t>UID-0988</t>
  </si>
  <si>
    <t>UID-0989</t>
  </si>
  <si>
    <t>UID-0990</t>
  </si>
  <si>
    <t>UID-0991</t>
  </si>
  <si>
    <t>UID-0992</t>
  </si>
  <si>
    <t>UID-0993</t>
  </si>
  <si>
    <t>UID-0994</t>
  </si>
  <si>
    <t>UID-0995</t>
  </si>
  <si>
    <t>UID-0996</t>
  </si>
  <si>
    <t>UID-0997</t>
  </si>
  <si>
    <t>UID-0998</t>
  </si>
  <si>
    <t>UID-0999</t>
  </si>
  <si>
    <t>UID-1000</t>
  </si>
  <si>
    <t>UID-1001</t>
  </si>
  <si>
    <t>UID-1002</t>
  </si>
  <si>
    <t>UID-1003</t>
  </si>
  <si>
    <t>UID-1004</t>
  </si>
  <si>
    <t>UID-1005</t>
  </si>
  <si>
    <t>UID-1006</t>
  </si>
  <si>
    <t>UID-1007</t>
  </si>
  <si>
    <t>UID-1008</t>
  </si>
  <si>
    <t>UID-1009</t>
  </si>
  <si>
    <t>UID-1010</t>
  </si>
  <si>
    <t>UID-1011</t>
  </si>
  <si>
    <t>UID-1012</t>
  </si>
  <si>
    <t>UID-1013</t>
  </si>
  <si>
    <t>UID-1014</t>
  </si>
  <si>
    <t>UID-1015</t>
  </si>
  <si>
    <t>UID-1016</t>
  </si>
  <si>
    <t>UID-1017</t>
  </si>
  <si>
    <t>UID-1018</t>
  </si>
  <si>
    <t>UID-1019</t>
  </si>
  <si>
    <t>UID-1020</t>
  </si>
  <si>
    <t>UID-1021</t>
  </si>
  <si>
    <t>UID-1022</t>
  </si>
  <si>
    <t>UID-1023</t>
  </si>
  <si>
    <t>UID-1024</t>
  </si>
  <si>
    <t>UID-1025</t>
  </si>
  <si>
    <t>UID-1026</t>
  </si>
  <si>
    <t>UID-1027</t>
  </si>
  <si>
    <t>UID-1028</t>
  </si>
  <si>
    <t>UID-1029</t>
  </si>
  <si>
    <t>UID-1030</t>
  </si>
  <si>
    <t>UID-1031</t>
  </si>
  <si>
    <t>UID-1032</t>
  </si>
  <si>
    <t>UID-1033</t>
  </si>
  <si>
    <t>UID-1034</t>
  </si>
  <si>
    <t>UID-1035</t>
  </si>
  <si>
    <t>UID-1036</t>
  </si>
  <si>
    <t>UID-1037</t>
  </si>
  <si>
    <t>UID-1038</t>
  </si>
  <si>
    <t>UID-1039</t>
  </si>
  <si>
    <t>UID-1040</t>
  </si>
  <si>
    <t>UID-1041</t>
  </si>
  <si>
    <t>UID-1042</t>
  </si>
  <si>
    <t>UID-1043</t>
  </si>
  <si>
    <t>UID-1044</t>
  </si>
  <si>
    <t>UID-1045</t>
  </si>
  <si>
    <t>UID-1046</t>
  </si>
  <si>
    <t>UID-1047</t>
  </si>
  <si>
    <t>UID-1048</t>
  </si>
  <si>
    <t>UID-1049</t>
  </si>
  <si>
    <t>UID-1050</t>
  </si>
  <si>
    <t>UID-1051</t>
  </si>
  <si>
    <t>UID-1052</t>
  </si>
  <si>
    <t>UID-1053</t>
  </si>
  <si>
    <t>UID-1054</t>
  </si>
  <si>
    <t>UID-1055</t>
  </si>
  <si>
    <t>UID-1056</t>
  </si>
  <si>
    <t>UID-1057</t>
  </si>
  <si>
    <t>UID-1058</t>
  </si>
  <si>
    <t>UID-1059</t>
  </si>
  <si>
    <t>UID-1060</t>
  </si>
  <si>
    <t>UID-1061</t>
  </si>
  <si>
    <t>UID-1062</t>
  </si>
  <si>
    <t>UID-1063</t>
  </si>
  <si>
    <t>UID-1064</t>
  </si>
  <si>
    <t>UID-1065</t>
  </si>
  <si>
    <t>UID-1066</t>
  </si>
  <si>
    <t>UID-1067</t>
  </si>
  <si>
    <t>UID-1068</t>
  </si>
  <si>
    <t>UID-1069</t>
  </si>
  <si>
    <t>UID-1070</t>
  </si>
  <si>
    <t>UID-1071</t>
  </si>
  <si>
    <t>UID-1072</t>
  </si>
  <si>
    <t>UID-1073</t>
  </si>
  <si>
    <t>UID-1074</t>
  </si>
  <si>
    <t>UID-1075</t>
  </si>
  <si>
    <t>UID-1076</t>
  </si>
  <si>
    <t>UID-1077</t>
  </si>
  <si>
    <t>UID-1078</t>
  </si>
  <si>
    <t>UID-1079</t>
  </si>
  <si>
    <t>UID-1080</t>
  </si>
  <si>
    <t>UID-1081</t>
  </si>
  <si>
    <t>UID-1082</t>
  </si>
  <si>
    <t>UID-1083</t>
  </si>
  <si>
    <t>UID-1084</t>
  </si>
  <si>
    <t>UID-1085</t>
  </si>
  <si>
    <t>UID-1086</t>
  </si>
  <si>
    <t>UID-1087</t>
  </si>
  <si>
    <t>UID-1088</t>
  </si>
  <si>
    <t>UID-1089</t>
  </si>
  <si>
    <t>UID-1090</t>
  </si>
  <si>
    <t>UID-1091</t>
  </si>
  <si>
    <t>UID-1092</t>
  </si>
  <si>
    <t>UID-1093</t>
  </si>
  <si>
    <t>UID-1094</t>
  </si>
  <si>
    <t>UID-1095</t>
  </si>
  <si>
    <t>UID-1096</t>
  </si>
  <si>
    <t>UID-1097</t>
  </si>
  <si>
    <t>UID-1098</t>
  </si>
  <si>
    <t>UID-1099</t>
  </si>
  <si>
    <t>UID-1100</t>
  </si>
  <si>
    <t>UID-1101</t>
  </si>
  <si>
    <t>UID-1102</t>
  </si>
  <si>
    <t>UID-1103</t>
  </si>
  <si>
    <t>UID-1104</t>
  </si>
  <si>
    <t>UID-1105</t>
  </si>
  <si>
    <t>UID-1106</t>
  </si>
  <si>
    <t>UID-1107</t>
  </si>
  <si>
    <t>UID-1108</t>
  </si>
  <si>
    <t>UID-1109</t>
  </si>
  <si>
    <t>UID-1110</t>
  </si>
  <si>
    <t>UID-1111</t>
  </si>
  <si>
    <t>UID-1112</t>
  </si>
  <si>
    <t>UID-1113</t>
  </si>
  <si>
    <t>UID-1114</t>
  </si>
  <si>
    <t>UID-1115</t>
  </si>
  <si>
    <t>UID-1116</t>
  </si>
  <si>
    <t>UID-1117</t>
  </si>
  <si>
    <t>UID-1118</t>
  </si>
  <si>
    <t>UID-1119</t>
  </si>
  <si>
    <t>UID-1120</t>
  </si>
  <si>
    <t>UID-1121</t>
  </si>
  <si>
    <t>UID-1122</t>
  </si>
  <si>
    <t>UID-1123</t>
  </si>
  <si>
    <t>UID-1124</t>
  </si>
  <si>
    <t>UID-1125</t>
  </si>
  <si>
    <t>UID-1126</t>
  </si>
  <si>
    <t>UID-1127</t>
  </si>
  <si>
    <t>UID-1128</t>
  </si>
  <si>
    <t>UID-1129</t>
  </si>
  <si>
    <t>UID-1130</t>
  </si>
  <si>
    <t>UID-1131</t>
  </si>
  <si>
    <t>UID-1132</t>
  </si>
  <si>
    <t>UID-1133</t>
  </si>
  <si>
    <t>UID-1134</t>
  </si>
  <si>
    <t>UID-1135</t>
  </si>
  <si>
    <t>UID-1136</t>
  </si>
  <si>
    <t>UID-1137</t>
  </si>
  <si>
    <t>UID-1138</t>
  </si>
  <si>
    <t>UID-1139</t>
  </si>
  <si>
    <t>UID-1140</t>
  </si>
  <si>
    <t>UID-1141</t>
  </si>
  <si>
    <t>UID-1142</t>
  </si>
  <si>
    <t>UID-1143</t>
  </si>
  <si>
    <t>UID-1144</t>
  </si>
  <si>
    <t>UID-1145</t>
  </si>
  <si>
    <t>UID-1146</t>
  </si>
  <si>
    <t>UID-1147</t>
  </si>
  <si>
    <t>UID-1148</t>
  </si>
  <si>
    <t>UID-1149</t>
  </si>
  <si>
    <t>UID-1150</t>
  </si>
  <si>
    <t>UID-1151</t>
  </si>
  <si>
    <t>UID-1152</t>
  </si>
  <si>
    <t>UID-1153</t>
  </si>
  <si>
    <t>UID-1154</t>
  </si>
  <si>
    <t>UID-1155</t>
  </si>
  <si>
    <t>UID-1156</t>
  </si>
  <si>
    <t>UID-1157</t>
  </si>
  <si>
    <t>UID-1158</t>
  </si>
  <si>
    <t>UID-1159</t>
  </si>
  <si>
    <t>UID-1160</t>
  </si>
  <si>
    <t>UID-1161</t>
  </si>
  <si>
    <t>UID-1162</t>
  </si>
  <si>
    <t>UID-1163</t>
  </si>
  <si>
    <t>UID-1164</t>
  </si>
  <si>
    <t>UID-1165</t>
  </si>
  <si>
    <t>UID-1166</t>
  </si>
  <si>
    <t>UID-1167</t>
  </si>
  <si>
    <t>UID-1168</t>
  </si>
  <si>
    <t>UID-1169</t>
  </si>
  <si>
    <t>UID-1170</t>
  </si>
  <si>
    <t>UID-1171</t>
  </si>
  <si>
    <t>UID-1172</t>
  </si>
  <si>
    <t>UID-1173</t>
  </si>
  <si>
    <t>UID-1174</t>
  </si>
  <si>
    <t>UID-1175</t>
  </si>
  <si>
    <t>UID-1176</t>
  </si>
  <si>
    <t>UID-1177</t>
  </si>
  <si>
    <t>UID-1178</t>
  </si>
  <si>
    <t>UID-1179</t>
  </si>
  <si>
    <t>UID-1180</t>
  </si>
  <si>
    <t>UID-1181</t>
  </si>
  <si>
    <t>UID-1182</t>
  </si>
  <si>
    <t>UID-1183</t>
  </si>
  <si>
    <t>UID-1184</t>
  </si>
  <si>
    <t>UID-1185</t>
  </si>
  <si>
    <t>UID-1186</t>
  </si>
  <si>
    <t>UID-1187</t>
  </si>
  <si>
    <t>UID-1188</t>
  </si>
  <si>
    <t>UID-1189</t>
  </si>
  <si>
    <t>UID-1190</t>
  </si>
  <si>
    <t>UID-1191</t>
  </si>
  <si>
    <t>UID-1192</t>
  </si>
  <si>
    <t>UID-1193</t>
  </si>
  <si>
    <t>UID-1194</t>
  </si>
  <si>
    <t>UID-1195</t>
  </si>
  <si>
    <t>UID-1196</t>
  </si>
  <si>
    <t>UID-1197</t>
  </si>
  <si>
    <t>UID-1198</t>
  </si>
  <si>
    <t>UID-1199</t>
  </si>
  <si>
    <t>UID-1200</t>
  </si>
  <si>
    <t>UID-1201</t>
  </si>
  <si>
    <t>UID-1202</t>
  </si>
  <si>
    <t>UID-1203</t>
  </si>
  <si>
    <t>UID-1204</t>
  </si>
  <si>
    <t>UID-1205</t>
  </si>
  <si>
    <t>UID-1206</t>
  </si>
  <si>
    <t>UID-1207</t>
  </si>
  <si>
    <t>UID-1208</t>
  </si>
  <si>
    <t>UID-1209</t>
  </si>
  <si>
    <t>UID-1210</t>
  </si>
  <si>
    <t>UID-1211</t>
  </si>
  <si>
    <t>UID-1212</t>
  </si>
  <si>
    <t>UID-1213</t>
  </si>
  <si>
    <t>UID-1214</t>
  </si>
  <si>
    <t>UID-1215</t>
  </si>
  <si>
    <t>UID-1216</t>
  </si>
  <si>
    <t>UID-1217</t>
  </si>
  <si>
    <t>UID-1218</t>
  </si>
  <si>
    <t>UID-1219</t>
  </si>
  <si>
    <t>UID-1220</t>
  </si>
  <si>
    <t>UID-1221</t>
  </si>
  <si>
    <t>UID-1222</t>
  </si>
  <si>
    <t>UID-1223</t>
  </si>
  <si>
    <t>UID-1224</t>
  </si>
  <si>
    <t>UID-1225</t>
  </si>
  <si>
    <t>UID-1226</t>
  </si>
  <si>
    <t>UID-1227</t>
  </si>
  <si>
    <t>UID-1228</t>
  </si>
  <si>
    <t>UID-1229</t>
  </si>
  <si>
    <t>UID-1230</t>
  </si>
  <si>
    <t>UID-1231</t>
  </si>
  <si>
    <t>UID-1232</t>
  </si>
  <si>
    <t>UID-1233</t>
  </si>
  <si>
    <t>UID-1234</t>
  </si>
  <si>
    <t>UID-1235</t>
  </si>
  <si>
    <t>UID-1236</t>
  </si>
  <si>
    <t>UID-1237</t>
  </si>
  <si>
    <t>UID-1238</t>
  </si>
  <si>
    <t>UID-1239</t>
  </si>
  <si>
    <t>UID-1240</t>
  </si>
  <si>
    <t>UID-1241</t>
  </si>
  <si>
    <t>UID-1242</t>
  </si>
  <si>
    <t>UID-1243</t>
  </si>
  <si>
    <t>UID-1244</t>
  </si>
  <si>
    <t>UID-1245</t>
  </si>
  <si>
    <t>UID-1246</t>
  </si>
  <si>
    <t>UID-1247</t>
  </si>
  <si>
    <t>UID-1248</t>
  </si>
  <si>
    <t>UID-1249</t>
  </si>
  <si>
    <t>UID-1250</t>
  </si>
  <si>
    <t>UID-1251</t>
  </si>
  <si>
    <t>UID-1252</t>
  </si>
  <si>
    <t>UID-1253</t>
  </si>
  <si>
    <t>UID-1254</t>
  </si>
  <si>
    <t>UID-1255</t>
  </si>
  <si>
    <t>UID-1256</t>
  </si>
  <si>
    <t>UID-1257</t>
  </si>
  <si>
    <t>UID-1258</t>
  </si>
  <si>
    <t>UID-1259</t>
  </si>
  <si>
    <t>UID-1260</t>
  </si>
  <si>
    <t>UID-1261</t>
  </si>
  <si>
    <t>UID-1262</t>
  </si>
  <si>
    <t>UID-1263</t>
  </si>
  <si>
    <t>UID-1264</t>
  </si>
  <si>
    <t>UID-1265</t>
  </si>
  <si>
    <t>UID-1266</t>
  </si>
  <si>
    <t>UID-1267</t>
  </si>
  <si>
    <t>UID-1268</t>
  </si>
  <si>
    <t>UID-1269</t>
  </si>
  <si>
    <t>UID-1270</t>
  </si>
  <si>
    <t>UID-1271</t>
  </si>
  <si>
    <t>UID-1272</t>
  </si>
  <si>
    <t>UID-1273</t>
  </si>
  <si>
    <t>UID-1274</t>
  </si>
  <si>
    <t>UID-1275</t>
  </si>
  <si>
    <t>UID-1276</t>
  </si>
  <si>
    <t>UID-1277</t>
  </si>
  <si>
    <t>UID-1278</t>
  </si>
  <si>
    <t>UID-1279</t>
  </si>
  <si>
    <t>UID-1280</t>
  </si>
  <si>
    <t>UID-1281</t>
  </si>
  <si>
    <t>UID-1282</t>
  </si>
  <si>
    <t>UID-1283</t>
  </si>
  <si>
    <t>UID-1284</t>
  </si>
  <si>
    <t>UID-1285</t>
  </si>
  <si>
    <t>UID-1286</t>
  </si>
  <si>
    <t>UID-1287</t>
  </si>
  <si>
    <t>UID-1288</t>
  </si>
  <si>
    <t>UID-1289</t>
  </si>
  <si>
    <t>UID-1290</t>
  </si>
  <si>
    <t>UID-1291</t>
  </si>
  <si>
    <t>UID-1292</t>
  </si>
  <si>
    <t>UID-1293</t>
  </si>
  <si>
    <t>UID-1294</t>
  </si>
  <si>
    <t>UID-1295</t>
  </si>
  <si>
    <t>UID-1296</t>
  </si>
  <si>
    <t>UID-1297</t>
  </si>
  <si>
    <t>UID-1298</t>
  </si>
  <si>
    <t>UID-1299</t>
  </si>
  <si>
    <t>UID-1300</t>
  </si>
  <si>
    <t>UID-1301</t>
  </si>
  <si>
    <t>UID-1302</t>
  </si>
  <si>
    <t>UID-1303</t>
  </si>
  <si>
    <t>UID-1304</t>
  </si>
  <si>
    <t>UID-1305</t>
  </si>
  <si>
    <t>UID-1306</t>
  </si>
  <si>
    <t>UID-1307</t>
  </si>
  <si>
    <t>UID-1308</t>
  </si>
  <si>
    <t>UID-1309</t>
  </si>
  <si>
    <t>UID-1310</t>
  </si>
  <si>
    <t>UID-1311</t>
  </si>
  <si>
    <t>UID-1312</t>
  </si>
  <si>
    <t>UID-1313</t>
  </si>
  <si>
    <t>UID-1314</t>
  </si>
  <si>
    <t>UID-1315</t>
  </si>
  <si>
    <t>UID-1316</t>
  </si>
  <si>
    <t>UID-1317</t>
  </si>
  <si>
    <t>UID-1318</t>
  </si>
  <si>
    <t>UID-1319</t>
  </si>
  <si>
    <t>UID-1320</t>
  </si>
  <si>
    <t>UID-1321</t>
  </si>
  <si>
    <t>UID-1322</t>
  </si>
  <si>
    <t>UID-1323</t>
  </si>
  <si>
    <t>UID-1324</t>
  </si>
  <si>
    <t>UID-1325</t>
  </si>
  <si>
    <t>UID-1326</t>
  </si>
  <si>
    <t>UID-1327</t>
  </si>
  <si>
    <t>UID-1328</t>
  </si>
  <si>
    <t>UID-1329</t>
  </si>
  <si>
    <t>UID-1330</t>
  </si>
  <si>
    <t>UID-1331</t>
  </si>
  <si>
    <t>UID-1332</t>
  </si>
  <si>
    <t>UID-1333</t>
  </si>
  <si>
    <t>UID-1334</t>
  </si>
  <si>
    <t>UID-1335</t>
  </si>
  <si>
    <t>UID-1336</t>
  </si>
  <si>
    <t>UID-1337</t>
  </si>
  <si>
    <t>UID-1338</t>
  </si>
  <si>
    <t>UID-1339</t>
  </si>
  <si>
    <t>UID-1340</t>
  </si>
  <si>
    <t>UID-1341</t>
  </si>
  <si>
    <t>UID-1342</t>
  </si>
  <si>
    <t>UID-1343</t>
  </si>
  <si>
    <t>UID-1344</t>
  </si>
  <si>
    <t>UID-1345</t>
  </si>
  <si>
    <t>UID-1346</t>
  </si>
  <si>
    <t>UID-1347</t>
  </si>
  <si>
    <t>UID-1348</t>
  </si>
  <si>
    <t>UID-1349</t>
  </si>
  <si>
    <t>UID-1350</t>
  </si>
  <si>
    <t>UID-1351</t>
  </si>
  <si>
    <t>UID-1352</t>
  </si>
  <si>
    <t>UID-1353</t>
  </si>
  <si>
    <t>UID-1354</t>
  </si>
  <si>
    <t>UID-1355</t>
  </si>
  <si>
    <t>UID-1356</t>
  </si>
  <si>
    <t>UID-1357</t>
  </si>
  <si>
    <t>UID-1358</t>
  </si>
  <si>
    <t>UID-1359</t>
  </si>
  <si>
    <t>UID-1360</t>
  </si>
  <si>
    <t>UID-1361</t>
  </si>
  <si>
    <t>UID-1362</t>
  </si>
  <si>
    <t>UID-1363</t>
  </si>
  <si>
    <t>UID-1364</t>
  </si>
  <si>
    <t>UID-1365</t>
  </si>
  <si>
    <t>UID-1366</t>
  </si>
  <si>
    <t>UID-1367</t>
  </si>
  <si>
    <t>UID-1368</t>
  </si>
  <si>
    <t>UID-1369</t>
  </si>
  <si>
    <t>UID-1370</t>
  </si>
  <si>
    <t>UID-1371</t>
  </si>
  <si>
    <t>UID-1372</t>
  </si>
  <si>
    <t>UID-1373</t>
  </si>
  <si>
    <t>UID-1374</t>
  </si>
  <si>
    <t>UID-1375</t>
  </si>
  <si>
    <t>UID-1376</t>
  </si>
  <si>
    <t>UID-1377</t>
  </si>
  <si>
    <t>UID-1378</t>
  </si>
  <si>
    <t>UID-1379</t>
  </si>
  <si>
    <t>UID-1380</t>
  </si>
  <si>
    <t>UID-1381</t>
  </si>
  <si>
    <t>UID-1382</t>
  </si>
  <si>
    <t>UID-1383</t>
  </si>
  <si>
    <t>UID-1384</t>
  </si>
  <si>
    <t>UID-1385</t>
  </si>
  <si>
    <t>UID-1386</t>
  </si>
  <si>
    <t>UID-1387</t>
  </si>
  <si>
    <t>UID-1388</t>
  </si>
  <si>
    <t>UID-1389</t>
  </si>
  <si>
    <t>UID-1390</t>
  </si>
  <si>
    <t>UID-1391</t>
  </si>
  <si>
    <t>UID-1392</t>
  </si>
  <si>
    <t>UID-1393</t>
  </si>
  <si>
    <t>UID-1394</t>
  </si>
  <si>
    <t>UID-1395</t>
  </si>
  <si>
    <t>UID-1396</t>
  </si>
  <si>
    <t>UID-1397</t>
  </si>
  <si>
    <t>UID-1398</t>
  </si>
  <si>
    <t>UID-1399</t>
  </si>
  <si>
    <t>UID-1400</t>
  </si>
  <si>
    <t>UID-1401</t>
  </si>
  <si>
    <t>UID-1402</t>
  </si>
  <si>
    <t>UID-1403</t>
  </si>
  <si>
    <t>UID-1404</t>
  </si>
  <si>
    <t>UID-1405</t>
  </si>
  <si>
    <t>UID-1406</t>
  </si>
  <si>
    <t>UID-1407</t>
  </si>
  <si>
    <t>UID-1408</t>
  </si>
  <si>
    <t>UID-1409</t>
  </si>
  <si>
    <t>UID-1410</t>
  </si>
  <si>
    <t>UID-1411</t>
  </si>
  <si>
    <t>UID-1412</t>
  </si>
  <si>
    <t>UID-1413</t>
  </si>
  <si>
    <t>UID-1414</t>
  </si>
  <si>
    <t>UID-1415</t>
  </si>
  <si>
    <t>UID-1416</t>
  </si>
  <si>
    <t>UID-1417</t>
  </si>
  <si>
    <t>UID-1418</t>
  </si>
  <si>
    <t>UID-1419</t>
  </si>
  <si>
    <t>UID-1420</t>
  </si>
  <si>
    <t>UID-1421</t>
  </si>
  <si>
    <t>UID-1422</t>
  </si>
  <si>
    <t>UID-1423</t>
  </si>
  <si>
    <t>UID-1424</t>
  </si>
  <si>
    <t>UID-1425</t>
  </si>
  <si>
    <t>UID-1426</t>
  </si>
  <si>
    <t>UID-1427</t>
  </si>
  <si>
    <t>UID-1428</t>
  </si>
  <si>
    <t>UID-1429</t>
  </si>
  <si>
    <t>UID-1430</t>
  </si>
  <si>
    <t>UID-1431</t>
  </si>
  <si>
    <t>UID-1432</t>
  </si>
  <si>
    <t>UID-1433</t>
  </si>
  <si>
    <t>UID-1434</t>
  </si>
  <si>
    <t>UID-1435</t>
  </si>
  <si>
    <t>UID-1436</t>
  </si>
  <si>
    <t>UID-1437</t>
  </si>
  <si>
    <t>UID-1438</t>
  </si>
  <si>
    <t>UID-1439</t>
  </si>
  <si>
    <t>UID-1440</t>
  </si>
  <si>
    <t>UID-1441</t>
  </si>
  <si>
    <t>UID-1442</t>
  </si>
  <si>
    <t>UID-1443</t>
  </si>
  <si>
    <t>UID-1444</t>
  </si>
  <si>
    <t>UID-1445</t>
  </si>
  <si>
    <t>UID-1446</t>
  </si>
  <si>
    <t>UID-1447</t>
  </si>
  <si>
    <t>UID-1448</t>
  </si>
  <si>
    <t>UID-1449</t>
  </si>
  <si>
    <t>UID-1450</t>
  </si>
  <si>
    <t>UID-1451</t>
  </si>
  <si>
    <t>UID-1452</t>
  </si>
  <si>
    <t>UID-1453</t>
  </si>
  <si>
    <t>UID-1454</t>
  </si>
  <si>
    <t>UID-1455</t>
  </si>
  <si>
    <t>UID-1456</t>
  </si>
  <si>
    <t>UID-1457</t>
  </si>
  <si>
    <t>UID-1458</t>
  </si>
  <si>
    <t>UID-1459</t>
  </si>
  <si>
    <t>UID-1460</t>
  </si>
  <si>
    <t>UID-1461</t>
  </si>
  <si>
    <t>UID-1462</t>
  </si>
  <si>
    <t>UID-1463</t>
  </si>
  <si>
    <t>UID-1464</t>
  </si>
  <si>
    <t>UID-1465</t>
  </si>
  <si>
    <t>UID-1466</t>
  </si>
  <si>
    <t>UID-1467</t>
  </si>
  <si>
    <t>UID-1468</t>
  </si>
  <si>
    <t>UID-1469</t>
  </si>
  <si>
    <t>UID-1470</t>
  </si>
  <si>
    <t>UID-1471</t>
  </si>
  <si>
    <t>UID-1472</t>
  </si>
  <si>
    <t>UID-1473</t>
  </si>
  <si>
    <t>UID-1474</t>
  </si>
  <si>
    <t>UID-1475</t>
  </si>
  <si>
    <t>UID-1476</t>
  </si>
  <si>
    <t>UID-1477</t>
  </si>
  <si>
    <t>UID-1478</t>
  </si>
  <si>
    <t>UID-1479</t>
  </si>
  <si>
    <t>UID-1480</t>
  </si>
  <si>
    <t>UID-1481</t>
  </si>
  <si>
    <t>UID-1482</t>
  </si>
  <si>
    <t>UID-1483</t>
  </si>
  <si>
    <t>UID-1484</t>
  </si>
  <si>
    <t>UID-1485</t>
  </si>
  <si>
    <t>UID-1486</t>
  </si>
  <si>
    <t>UID-1487</t>
  </si>
  <si>
    <t>UID-1488</t>
  </si>
  <si>
    <t>UID-1489</t>
  </si>
  <si>
    <t>UID-1490</t>
  </si>
  <si>
    <t>UID-1491</t>
  </si>
  <si>
    <t>UID-1492</t>
  </si>
  <si>
    <t>UID-1493</t>
  </si>
  <si>
    <t>UID-1494</t>
  </si>
  <si>
    <t>UID-1495</t>
  </si>
  <si>
    <t>UID-1496</t>
  </si>
  <si>
    <t>UID-1497</t>
  </si>
  <si>
    <t>UID-1498</t>
  </si>
  <si>
    <t>UID-1499</t>
  </si>
  <si>
    <t>UID-1500</t>
  </si>
  <si>
    <t>UID-1501</t>
  </si>
  <si>
    <t>UID-1502</t>
  </si>
  <si>
    <t>UID-1503</t>
  </si>
  <si>
    <t>UID-1504</t>
  </si>
  <si>
    <t>UID-1505</t>
  </si>
  <si>
    <t>UID-1506</t>
  </si>
  <si>
    <t>UID-1507</t>
  </si>
  <si>
    <t>UID-1508</t>
  </si>
  <si>
    <t>UID-1509</t>
  </si>
  <si>
    <t>UID-1510</t>
  </si>
  <si>
    <t>UID-1511</t>
  </si>
  <si>
    <t>UID-1512</t>
  </si>
  <si>
    <t>UID-1513</t>
  </si>
  <si>
    <t>UID-1514</t>
  </si>
  <si>
    <t>UID-1515</t>
  </si>
  <si>
    <t>UID-1516</t>
  </si>
  <si>
    <t>UID-1517</t>
  </si>
  <si>
    <t>UID-1518</t>
  </si>
  <si>
    <t>UID-1519</t>
  </si>
  <si>
    <t>UID-1520</t>
  </si>
  <si>
    <t>UID-1521</t>
  </si>
  <si>
    <t>UID-1522</t>
  </si>
  <si>
    <t>UID-1523</t>
  </si>
  <si>
    <t>UID-1524</t>
  </si>
  <si>
    <t>UID-1525</t>
  </si>
  <si>
    <t>UID-1526</t>
  </si>
  <si>
    <t>UID-1527</t>
  </si>
  <si>
    <t>UID-1528</t>
  </si>
  <si>
    <t>UID-1529</t>
  </si>
  <si>
    <t>UID-1530</t>
  </si>
  <si>
    <t>UID-1531</t>
  </si>
  <si>
    <t>UID-1532</t>
  </si>
  <si>
    <t>UID-1533</t>
  </si>
  <si>
    <t>UID-1534</t>
  </si>
  <si>
    <t>UID-1535</t>
  </si>
  <si>
    <t>UID-1536</t>
  </si>
  <si>
    <t>UID-1537</t>
  </si>
  <si>
    <t>UID-1538</t>
  </si>
  <si>
    <t>UID-1539</t>
  </si>
  <si>
    <t>UID-1540</t>
  </si>
  <si>
    <t>UID-1541</t>
  </si>
  <si>
    <t>UID-1542</t>
  </si>
  <si>
    <t>UID-1543</t>
  </si>
  <si>
    <t>UID-1544</t>
  </si>
  <si>
    <t>UID-1545</t>
  </si>
  <si>
    <t>UID-1546</t>
  </si>
  <si>
    <t>UID-1547</t>
  </si>
  <si>
    <t>UID-1548</t>
  </si>
  <si>
    <t>UID-1549</t>
  </si>
  <si>
    <t>UID-1550</t>
  </si>
  <si>
    <t>UID-1551</t>
  </si>
  <si>
    <t>UID-1552</t>
  </si>
  <si>
    <t>UID-1553</t>
  </si>
  <si>
    <t>UID-1554</t>
  </si>
  <si>
    <t>UID-1555</t>
  </si>
  <si>
    <t>UID-1556</t>
  </si>
  <si>
    <t>UID-1557</t>
  </si>
  <si>
    <t>UID-1558</t>
  </si>
  <si>
    <t>UID-1559</t>
  </si>
  <si>
    <t>UID-1560</t>
  </si>
  <si>
    <t>UID-1561</t>
  </si>
  <si>
    <t>UID-1562</t>
  </si>
  <si>
    <t>UID-1563</t>
  </si>
  <si>
    <t>UID-1564</t>
  </si>
  <si>
    <t>UID-1565</t>
  </si>
  <si>
    <t>UID-1566</t>
  </si>
  <si>
    <t>UID-1567</t>
  </si>
  <si>
    <t>UID-1568</t>
  </si>
  <si>
    <t>UID-1569</t>
  </si>
  <si>
    <t>UID-1570</t>
  </si>
  <si>
    <t>UID-1571</t>
  </si>
  <si>
    <t>UID-1572</t>
  </si>
  <si>
    <t>UID-1573</t>
  </si>
  <si>
    <t>UID-1574</t>
  </si>
  <si>
    <t>UID-1575</t>
  </si>
  <si>
    <t>UID-1576</t>
  </si>
  <si>
    <t>UID-1577</t>
  </si>
  <si>
    <t>UID-1578</t>
  </si>
  <si>
    <t>UID-1579</t>
  </si>
  <si>
    <t>UID-1580</t>
  </si>
  <si>
    <t>UID-1581</t>
  </si>
  <si>
    <t>UID-1582</t>
  </si>
  <si>
    <t>UID-1583</t>
  </si>
  <si>
    <t>UID-1584</t>
  </si>
  <si>
    <t>UID-1585</t>
  </si>
  <si>
    <t>UID-1586</t>
  </si>
  <si>
    <t>UID-1587</t>
  </si>
  <si>
    <t>UID-1588</t>
  </si>
  <si>
    <t>UID-1589</t>
  </si>
  <si>
    <t>UID-1590</t>
  </si>
  <si>
    <t>UID-1591</t>
  </si>
  <si>
    <t>UID-1592</t>
  </si>
  <si>
    <t>UID-1593</t>
  </si>
  <si>
    <t>UID-1594</t>
  </si>
  <si>
    <t>UID-1595</t>
  </si>
  <si>
    <t>UID-1596</t>
  </si>
  <si>
    <t>UID-1597</t>
  </si>
  <si>
    <t>UID-1598</t>
  </si>
  <si>
    <t>UID-1599</t>
  </si>
  <si>
    <t>UID-1600</t>
  </si>
  <si>
    <t>UID-1601</t>
  </si>
  <si>
    <t>UID-1602</t>
  </si>
  <si>
    <t>UID-1603</t>
  </si>
  <si>
    <t>UID-1604</t>
  </si>
  <si>
    <t>UID-1605</t>
  </si>
  <si>
    <t>UID-1606</t>
  </si>
  <si>
    <t>UID-1607</t>
  </si>
  <si>
    <t>UID-1608</t>
  </si>
  <si>
    <t>UID-1609</t>
  </si>
  <si>
    <t>UID-1610</t>
  </si>
  <si>
    <t>UID-1611</t>
  </si>
  <si>
    <t>UID-1612</t>
  </si>
  <si>
    <t>UID-1613</t>
  </si>
  <si>
    <t>UID-1614</t>
  </si>
  <si>
    <t>UID-1615</t>
  </si>
  <si>
    <t>UID-1616</t>
  </si>
  <si>
    <t>UID-1617</t>
  </si>
  <si>
    <t>UID-1618</t>
  </si>
  <si>
    <t>UID-1619</t>
  </si>
  <si>
    <t>UID-1620</t>
  </si>
  <si>
    <t>UID-1621</t>
  </si>
  <si>
    <t>UID-1622</t>
  </si>
  <si>
    <t>UID-1623</t>
  </si>
  <si>
    <t>UID-1624</t>
  </si>
  <si>
    <t>UID-1625</t>
  </si>
  <si>
    <t>UID-1626</t>
  </si>
  <si>
    <t>UID-1627</t>
  </si>
  <si>
    <t>UID-1628</t>
  </si>
  <si>
    <t>UID-1629</t>
  </si>
  <si>
    <t>UID-1630</t>
  </si>
  <si>
    <t>UID-1631</t>
  </si>
  <si>
    <t>UID-1632</t>
  </si>
  <si>
    <t>UID-1633</t>
  </si>
  <si>
    <t>UID-1634</t>
  </si>
  <si>
    <t>UID-1635</t>
  </si>
  <si>
    <t>UID-1636</t>
  </si>
  <si>
    <t>UID-1637</t>
  </si>
  <si>
    <t>UID-1638</t>
  </si>
  <si>
    <t>UID-1639</t>
  </si>
  <si>
    <t>UID-1640</t>
  </si>
  <si>
    <t>UID-1641</t>
  </si>
  <si>
    <t>UID-1642</t>
  </si>
  <si>
    <t>UID-1643</t>
  </si>
  <si>
    <t>UID-1644</t>
  </si>
  <si>
    <t>UID-1645</t>
  </si>
  <si>
    <t>UID-1646</t>
  </si>
  <si>
    <t>UID-1647</t>
  </si>
  <si>
    <t>UID-1648</t>
  </si>
  <si>
    <t>UID-1649</t>
  </si>
  <si>
    <t>UID-1650</t>
  </si>
  <si>
    <t>UID-1651</t>
  </si>
  <si>
    <t>UID-1652</t>
  </si>
  <si>
    <t>UID-1653</t>
  </si>
  <si>
    <t>UID-1654</t>
  </si>
  <si>
    <t>UID-1655</t>
  </si>
  <si>
    <t>UID-1656</t>
  </si>
  <si>
    <t>UID-1657</t>
  </si>
  <si>
    <t>UID-1658</t>
  </si>
  <si>
    <t>UID-1659</t>
  </si>
  <si>
    <t>UID-1660</t>
  </si>
  <si>
    <t>UID-1661</t>
  </si>
  <si>
    <t>UID-1662</t>
  </si>
  <si>
    <t>UID-1663</t>
  </si>
  <si>
    <t>UID-1664</t>
  </si>
  <si>
    <t>UID-1665</t>
  </si>
  <si>
    <t>UID-1666</t>
  </si>
  <si>
    <t>UID-1667</t>
  </si>
  <si>
    <t>UID-1668</t>
  </si>
  <si>
    <t>UID-1669</t>
  </si>
  <si>
    <t>UID-1670</t>
  </si>
  <si>
    <t>UID-1671</t>
  </si>
  <si>
    <t>UID-1672</t>
  </si>
  <si>
    <t>UID-1673</t>
  </si>
  <si>
    <t>UID-1674</t>
  </si>
  <si>
    <t>UID-1675</t>
  </si>
  <si>
    <t>UID-1676</t>
  </si>
  <si>
    <t>UID-1677</t>
  </si>
  <si>
    <t>UID-1678</t>
  </si>
  <si>
    <t>UID-1679</t>
  </si>
  <si>
    <t>UID-1680</t>
  </si>
  <si>
    <t>UID-1681</t>
  </si>
  <si>
    <t>UID-1682</t>
  </si>
  <si>
    <t>UID-1683</t>
  </si>
  <si>
    <t>UID-1684</t>
  </si>
  <si>
    <t>UID-1685</t>
  </si>
  <si>
    <t>UID-1686</t>
  </si>
  <si>
    <t>UID-1687</t>
  </si>
  <si>
    <t>UID-1688</t>
  </si>
  <si>
    <t>UID-1689</t>
  </si>
  <si>
    <t>UID-1690</t>
  </si>
  <si>
    <t>UID-1691</t>
  </si>
  <si>
    <t>UID-1692</t>
  </si>
  <si>
    <t>UID-1693</t>
  </si>
  <si>
    <t>UID-1694</t>
  </si>
  <si>
    <t>UID-1695</t>
  </si>
  <si>
    <t>UID-1696</t>
  </si>
  <si>
    <t>UID-1697</t>
  </si>
  <si>
    <t>UID-1698</t>
  </si>
  <si>
    <t>UID-1699</t>
  </si>
  <si>
    <t>UID-1700</t>
  </si>
  <si>
    <t>UID-1701</t>
  </si>
  <si>
    <t>UID-1702</t>
  </si>
  <si>
    <t>UID-1703</t>
  </si>
  <si>
    <t>UID-1704</t>
  </si>
  <si>
    <t>UID-1705</t>
  </si>
  <si>
    <t>UID-1706</t>
  </si>
  <si>
    <t>UID-1707</t>
  </si>
  <si>
    <t>UID-1708</t>
  </si>
  <si>
    <t>UID-1709</t>
  </si>
  <si>
    <t>UID-1710</t>
  </si>
  <si>
    <t>UID-1711</t>
  </si>
  <si>
    <t>UID-1712</t>
  </si>
  <si>
    <t>UID-1713</t>
  </si>
  <si>
    <t>UID-1714</t>
  </si>
  <si>
    <t>UID-1715</t>
  </si>
  <si>
    <t>UID-1716</t>
  </si>
  <si>
    <t>UID-1717</t>
  </si>
  <si>
    <t>UID-1718</t>
  </si>
  <si>
    <t>UID-1719</t>
  </si>
  <si>
    <t>UID-1720</t>
  </si>
  <si>
    <t>UID-1721</t>
  </si>
  <si>
    <t>UID-1722</t>
  </si>
  <si>
    <t>UID-1723</t>
  </si>
  <si>
    <t>UID-1724</t>
  </si>
  <si>
    <t>UID-1725</t>
  </si>
  <si>
    <t>UID-1726</t>
  </si>
  <si>
    <t>UID-1727</t>
  </si>
  <si>
    <t>UID-1728</t>
  </si>
  <si>
    <t>UID-1729</t>
  </si>
  <si>
    <t>UID-1730</t>
  </si>
  <si>
    <t>UID-1731</t>
  </si>
  <si>
    <t>UID-1732</t>
  </si>
  <si>
    <t>UID-1733</t>
  </si>
  <si>
    <t>UID-1734</t>
  </si>
  <si>
    <t>UID-1735</t>
  </si>
  <si>
    <t>UID-1736</t>
  </si>
  <si>
    <t>UID-1737</t>
  </si>
  <si>
    <t>UID-1738</t>
  </si>
  <si>
    <t>UID-1739</t>
  </si>
  <si>
    <t>UID-1740</t>
  </si>
  <si>
    <t>UID-1741</t>
  </si>
  <si>
    <t>UID-1742</t>
  </si>
  <si>
    <t>UID-1743</t>
  </si>
  <si>
    <t>UID-1744</t>
  </si>
  <si>
    <t>UID-1745</t>
  </si>
  <si>
    <t>UID-1746</t>
  </si>
  <si>
    <t>UID-1747</t>
  </si>
  <si>
    <t>UID-1748</t>
  </si>
  <si>
    <t>UID-1749</t>
  </si>
  <si>
    <t>UID-1750</t>
  </si>
  <si>
    <t>UID-1751</t>
  </si>
  <si>
    <t>UID-1752</t>
  </si>
  <si>
    <t>UID-1753</t>
  </si>
  <si>
    <t>UID-1754</t>
  </si>
  <si>
    <t>UID-1755</t>
  </si>
  <si>
    <t>UID-1756</t>
  </si>
  <si>
    <t>UID-1757</t>
  </si>
  <si>
    <t>UID-1758</t>
  </si>
  <si>
    <t>UID-1759</t>
  </si>
  <si>
    <t>UID-1760</t>
  </si>
  <si>
    <t>UID-1761</t>
  </si>
  <si>
    <t>UID-1762</t>
  </si>
  <si>
    <t>UID-1763</t>
  </si>
  <si>
    <t>UID-1764</t>
  </si>
  <si>
    <t>UID-1765</t>
  </si>
  <si>
    <t>UID-1766</t>
  </si>
  <si>
    <t>UID-1767</t>
  </si>
  <si>
    <t>UID-1768</t>
  </si>
  <si>
    <t>UID-1769</t>
  </si>
  <si>
    <t>UID-1770</t>
  </si>
  <si>
    <t>UID-1771</t>
  </si>
  <si>
    <t>UID-1772</t>
  </si>
  <si>
    <t>UID-1773</t>
  </si>
  <si>
    <t>UID-1774</t>
  </si>
  <si>
    <t>UID-1775</t>
  </si>
  <si>
    <t>UID-1776</t>
  </si>
  <si>
    <t>UID-1777</t>
  </si>
  <si>
    <t>UID-1778</t>
  </si>
  <si>
    <t>UID-1779</t>
  </si>
  <si>
    <t>UID-1780</t>
  </si>
  <si>
    <t>UID-1781</t>
  </si>
  <si>
    <t>UID-1782</t>
  </si>
  <si>
    <t>UID-1783</t>
  </si>
  <si>
    <t>UID-1784</t>
  </si>
  <si>
    <t>UID-1785</t>
  </si>
  <si>
    <t>UID-1786</t>
  </si>
  <si>
    <t>UID-1787</t>
  </si>
  <si>
    <t>UID-1788</t>
  </si>
  <si>
    <t>UID-1789</t>
  </si>
  <si>
    <t>UID-1790</t>
  </si>
  <si>
    <t>UID-1791</t>
  </si>
  <si>
    <t>UID-1792</t>
  </si>
  <si>
    <t>UID-1793</t>
  </si>
  <si>
    <t>UID-1794</t>
  </si>
  <si>
    <t>UID-1795</t>
  </si>
  <si>
    <t>UID-1796</t>
  </si>
  <si>
    <t>UID-1797</t>
  </si>
  <si>
    <t>UID-1798</t>
  </si>
  <si>
    <t>UID-1799</t>
  </si>
  <si>
    <t>UID-1800</t>
  </si>
  <si>
    <t>UID-1801</t>
  </si>
  <si>
    <t>UID-1802</t>
  </si>
  <si>
    <t>UID-1803</t>
  </si>
  <si>
    <t>UID-1804</t>
  </si>
  <si>
    <t>UID-1805</t>
  </si>
  <si>
    <t>UID-1806</t>
  </si>
  <si>
    <t>UID-1807</t>
  </si>
  <si>
    <t>UID-1808</t>
  </si>
  <si>
    <t>UID-1809</t>
  </si>
  <si>
    <t>UID-1810</t>
  </si>
  <si>
    <t>UID-1811</t>
  </si>
  <si>
    <t>UID-1812</t>
  </si>
  <si>
    <t>UID-1813</t>
  </si>
  <si>
    <t>UID-1814</t>
  </si>
  <si>
    <t>UID-1815</t>
  </si>
  <si>
    <t>UID-1816</t>
  </si>
  <si>
    <t>UID-1817</t>
  </si>
  <si>
    <t>UID-1818</t>
  </si>
  <si>
    <t>UID-1819</t>
  </si>
  <si>
    <t>UID-1820</t>
  </si>
  <si>
    <t>UID-1821</t>
  </si>
  <si>
    <t>UID-1822</t>
  </si>
  <si>
    <t>UID-1823</t>
  </si>
  <si>
    <t>UID-1824</t>
  </si>
  <si>
    <t>UID-1825</t>
  </si>
  <si>
    <t>UID-1826</t>
  </si>
  <si>
    <t>UID-1827</t>
  </si>
  <si>
    <t>UID-1828</t>
  </si>
  <si>
    <t>UID-1829</t>
  </si>
  <si>
    <t>UID-1830</t>
  </si>
  <si>
    <t>UID-1831</t>
  </si>
  <si>
    <t>UID-1832</t>
  </si>
  <si>
    <t>UID-1833</t>
  </si>
  <si>
    <t>UID-1834</t>
  </si>
  <si>
    <t>UID-1835</t>
  </si>
  <si>
    <t>UID-1836</t>
  </si>
  <si>
    <t>UID-1837</t>
  </si>
  <si>
    <t>UID-1838</t>
  </si>
  <si>
    <t>UID-1839</t>
  </si>
  <si>
    <t>UID-1840</t>
  </si>
  <si>
    <t>UID-1841</t>
  </si>
  <si>
    <t>UID-1842</t>
  </si>
  <si>
    <t>UID-1843</t>
  </si>
  <si>
    <t>UID-1844</t>
  </si>
  <si>
    <t>UID-1845</t>
  </si>
  <si>
    <t>UID-1846</t>
  </si>
  <si>
    <t>UID-1847</t>
  </si>
  <si>
    <t>UID-1848</t>
  </si>
  <si>
    <t>UID-1849</t>
  </si>
  <si>
    <t>UID-1850</t>
  </si>
  <si>
    <t>UID-1851</t>
  </si>
  <si>
    <t>UID-1852</t>
  </si>
  <si>
    <t>UID-1853</t>
  </si>
  <si>
    <t>UID-1854</t>
  </si>
  <si>
    <t>UID-1855</t>
  </si>
  <si>
    <t>UID-1856</t>
  </si>
  <si>
    <t>UID-1857</t>
  </si>
  <si>
    <t>UID-1858</t>
  </si>
  <si>
    <t>UID-1859</t>
  </si>
  <si>
    <t>UID-1860</t>
  </si>
  <si>
    <t>UID-1861</t>
  </si>
  <si>
    <t>UID-1862</t>
  </si>
  <si>
    <t>UID-1863</t>
  </si>
  <si>
    <t>UID-1864</t>
  </si>
  <si>
    <t>UID-1865</t>
  </si>
  <si>
    <t>UID-1866</t>
  </si>
  <si>
    <t>UID-1867</t>
  </si>
  <si>
    <t>UID-1868</t>
  </si>
  <si>
    <t>UID-1869</t>
  </si>
  <si>
    <t>UID-1870</t>
  </si>
  <si>
    <t>UID-1871</t>
  </si>
  <si>
    <t>UID-1872</t>
  </si>
  <si>
    <t>UID-1873</t>
  </si>
  <si>
    <t>UID-1874</t>
  </si>
  <si>
    <t>UID-1875</t>
  </si>
  <si>
    <t>UID-1876</t>
  </si>
  <si>
    <t>UID-1877</t>
  </si>
  <si>
    <t>UID-1878</t>
  </si>
  <si>
    <t>UID-1879</t>
  </si>
  <si>
    <t>UID-1880</t>
  </si>
  <si>
    <t>UID-1881</t>
  </si>
  <si>
    <t>UID-1882</t>
  </si>
  <si>
    <t>UID-1883</t>
  </si>
  <si>
    <t>UID-1884</t>
  </si>
  <si>
    <t>UID-1885</t>
  </si>
  <si>
    <t>UID-1886</t>
  </si>
  <si>
    <t>UID-1887</t>
  </si>
  <si>
    <t>UID-1888</t>
  </si>
  <si>
    <t>UID-1889</t>
  </si>
  <si>
    <t>UID-1890</t>
  </si>
  <si>
    <t>UID-1891</t>
  </si>
  <si>
    <t>UID-1892</t>
  </si>
  <si>
    <t>UID-1893</t>
  </si>
  <si>
    <t>UID-1894</t>
  </si>
  <si>
    <t>UID-1895</t>
  </si>
  <si>
    <t>UID-1896</t>
  </si>
  <si>
    <t>UID-1897</t>
  </si>
  <si>
    <t>UID-1898</t>
  </si>
  <si>
    <t>UID-1899</t>
  </si>
  <si>
    <t>UID-1900</t>
  </si>
  <si>
    <t>UID-1901</t>
  </si>
  <si>
    <t>UID-1902</t>
  </si>
  <si>
    <t>UID-1903</t>
  </si>
  <si>
    <t>UID-1904</t>
  </si>
  <si>
    <t>UID-1905</t>
  </si>
  <si>
    <t>UID-1906</t>
  </si>
  <si>
    <t>UID-1907</t>
  </si>
  <si>
    <t>UID-1908</t>
  </si>
  <si>
    <t>UID-1909</t>
  </si>
  <si>
    <t>UID-1910</t>
  </si>
  <si>
    <t>UID-1911</t>
  </si>
  <si>
    <t>UID-1912</t>
  </si>
  <si>
    <t>UID-1913</t>
  </si>
  <si>
    <t>UID-1914</t>
  </si>
  <si>
    <t>UID-1915</t>
  </si>
  <si>
    <t>UID-1916</t>
  </si>
  <si>
    <t>UID-1917</t>
  </si>
  <si>
    <t>UID-1918</t>
  </si>
  <si>
    <t>UID-1919</t>
  </si>
  <si>
    <t>UID-1920</t>
  </si>
  <si>
    <t>UID-1921</t>
  </si>
  <si>
    <t>UID-1922</t>
  </si>
  <si>
    <t>UID-1923</t>
  </si>
  <si>
    <t>UID-1924</t>
  </si>
  <si>
    <t>UID-1925</t>
  </si>
  <si>
    <t>UID-1926</t>
  </si>
  <si>
    <t>UID-1927</t>
  </si>
  <si>
    <t>UID-1928</t>
  </si>
  <si>
    <t>UID-1929</t>
  </si>
  <si>
    <t>UID-1930</t>
  </si>
  <si>
    <t>UID-1931</t>
  </si>
  <si>
    <t>UID-1932</t>
  </si>
  <si>
    <t>UID-1933</t>
  </si>
  <si>
    <t>UID-1934</t>
  </si>
  <si>
    <t>UID-1935</t>
  </si>
  <si>
    <t>UID-1936</t>
  </si>
  <si>
    <t>UID-1937</t>
  </si>
  <si>
    <t>UID-1938</t>
  </si>
  <si>
    <t>UID-1939</t>
  </si>
  <si>
    <t>UID-1940</t>
  </si>
  <si>
    <t>UID-1941</t>
  </si>
  <si>
    <t>UID-1942</t>
  </si>
  <si>
    <t>UID-1943</t>
  </si>
  <si>
    <t>UID-1944</t>
  </si>
  <si>
    <t>UID-1945</t>
  </si>
  <si>
    <t>UID-1946</t>
  </si>
  <si>
    <t>UID-1947</t>
  </si>
  <si>
    <t>UID-1948</t>
  </si>
  <si>
    <t>UID-1949</t>
  </si>
  <si>
    <t>UID-1950</t>
  </si>
  <si>
    <t>UID-1951</t>
  </si>
  <si>
    <t>UID-1952</t>
  </si>
  <si>
    <t>UID-1953</t>
  </si>
  <si>
    <t>UID-1954</t>
  </si>
  <si>
    <t>UID-1955</t>
  </si>
  <si>
    <t>UID-1956</t>
  </si>
  <si>
    <t>UID-1957</t>
  </si>
  <si>
    <t>UID-1958</t>
  </si>
  <si>
    <t>UID-1959</t>
  </si>
  <si>
    <t>UID-1960</t>
  </si>
  <si>
    <t>UID-1961</t>
  </si>
  <si>
    <t>UID-1962</t>
  </si>
  <si>
    <t>UID-1963</t>
  </si>
  <si>
    <t>UID-1964</t>
  </si>
  <si>
    <t>UID-1965</t>
  </si>
  <si>
    <t>UID-1966</t>
  </si>
  <si>
    <t>UID-1967</t>
  </si>
  <si>
    <t>UID-1968</t>
  </si>
  <si>
    <t>UID-1969</t>
  </si>
  <si>
    <t>UID-1970</t>
  </si>
  <si>
    <t>UID-1971</t>
  </si>
  <si>
    <t>UID-1972</t>
  </si>
  <si>
    <t>UID-1973</t>
  </si>
  <si>
    <t>UID-1974</t>
  </si>
  <si>
    <t>UID-1975</t>
  </si>
  <si>
    <t>UID-1976</t>
  </si>
  <si>
    <t>UID-1977</t>
  </si>
  <si>
    <t>UID-1978</t>
  </si>
  <si>
    <t>UID-1979</t>
  </si>
  <si>
    <t>UID-1980</t>
  </si>
  <si>
    <t>UID-1981</t>
  </si>
  <si>
    <t>UID-1982</t>
  </si>
  <si>
    <t>UID-1983</t>
  </si>
  <si>
    <t>UID-1984</t>
  </si>
  <si>
    <t>UID-1985</t>
  </si>
  <si>
    <t>UID-1986</t>
  </si>
  <si>
    <t>UID-1987</t>
  </si>
  <si>
    <t>UID-1988</t>
  </si>
  <si>
    <t>UID-1989</t>
  </si>
  <si>
    <t>UID-1990</t>
  </si>
  <si>
    <t>UID-1991</t>
  </si>
  <si>
    <t>UID-1992</t>
  </si>
  <si>
    <t>UID-1993</t>
  </si>
  <si>
    <t>UID-1994</t>
  </si>
  <si>
    <t>UID-1995</t>
  </si>
  <si>
    <t>UID-1996</t>
  </si>
  <si>
    <t>UID-1997</t>
  </si>
  <si>
    <t>UID-1998</t>
  </si>
  <si>
    <t>UID-1999</t>
  </si>
  <si>
    <t>UID-2000</t>
  </si>
  <si>
    <t>UID-2001</t>
  </si>
  <si>
    <t>UID-2002</t>
  </si>
  <si>
    <t>UID-2003</t>
  </si>
  <si>
    <t>UID-2004</t>
  </si>
  <si>
    <t>UID-2005</t>
  </si>
  <si>
    <t>UID-2006</t>
  </si>
  <si>
    <t>UID-2007</t>
  </si>
  <si>
    <t>UID-2008</t>
  </si>
  <si>
    <t>UID-2009</t>
  </si>
  <si>
    <t>UID-2010</t>
  </si>
  <si>
    <t>UID-2011</t>
  </si>
  <si>
    <t>UID-2012</t>
  </si>
  <si>
    <t>UID-2013</t>
  </si>
  <si>
    <t>UID-2014</t>
  </si>
  <si>
    <t>UID-2015</t>
  </si>
  <si>
    <t>UID-2016</t>
  </si>
  <si>
    <t>UID-2017</t>
  </si>
  <si>
    <t>UID-2018</t>
  </si>
  <si>
    <t>UID-2019</t>
  </si>
  <si>
    <t>UID-2020</t>
  </si>
  <si>
    <t>UID-2021</t>
  </si>
  <si>
    <t>UID-2022</t>
  </si>
  <si>
    <t>UID-2023</t>
  </si>
  <si>
    <t>UID-2024</t>
  </si>
  <si>
    <t>UID-2025</t>
  </si>
  <si>
    <t>UID-2026</t>
  </si>
  <si>
    <t>UID-2027</t>
  </si>
  <si>
    <t>UID-2028</t>
  </si>
  <si>
    <t>UID-2029</t>
  </si>
  <si>
    <t>UID-2030</t>
  </si>
  <si>
    <t>UID-2031</t>
  </si>
  <si>
    <t>UID-2032</t>
  </si>
  <si>
    <t>UID-2033</t>
  </si>
  <si>
    <t>UID-2034</t>
  </si>
  <si>
    <t>UID-2035</t>
  </si>
  <si>
    <t>UID-2036</t>
  </si>
  <si>
    <t>UID-2037</t>
  </si>
  <si>
    <t>UID-2038</t>
  </si>
  <si>
    <t>UID-2039</t>
  </si>
  <si>
    <t>UID-2040</t>
  </si>
  <si>
    <t>UID-2041</t>
  </si>
  <si>
    <t>UID-2042</t>
  </si>
  <si>
    <t>UID-2043</t>
  </si>
  <si>
    <t>UID-2044</t>
  </si>
  <si>
    <t>UID-2045</t>
  </si>
  <si>
    <t>UID-2046</t>
  </si>
  <si>
    <t>UID-2047</t>
  </si>
  <si>
    <t>UID-2048</t>
  </si>
  <si>
    <t>UID-2049</t>
  </si>
  <si>
    <t>UID-2050</t>
  </si>
  <si>
    <t>UID-2051</t>
  </si>
  <si>
    <t>UID-2052</t>
  </si>
  <si>
    <t>UID-2053</t>
  </si>
  <si>
    <t>UID-2054</t>
  </si>
  <si>
    <t>UID-2055</t>
  </si>
  <si>
    <t>UID-2056</t>
  </si>
  <si>
    <t>UID-2057</t>
  </si>
  <si>
    <t>UID-2058</t>
  </si>
  <si>
    <t>UID-2059</t>
  </si>
  <si>
    <t>UID-2060</t>
  </si>
  <si>
    <t>UID-2061</t>
  </si>
  <si>
    <t>UID-2062</t>
  </si>
  <si>
    <t>UID-2063</t>
  </si>
  <si>
    <t>UID-2064</t>
  </si>
  <si>
    <t>UID-2065</t>
  </si>
  <si>
    <t>UID-2066</t>
  </si>
  <si>
    <t>UID-2067</t>
  </si>
  <si>
    <t>UID-2068</t>
  </si>
  <si>
    <t>UID-2069</t>
  </si>
  <si>
    <t>UID-2070</t>
  </si>
  <si>
    <t>UID-2071</t>
  </si>
  <si>
    <t>UID-2072</t>
  </si>
  <si>
    <t>UID-2073</t>
  </si>
  <si>
    <t>UID-2074</t>
  </si>
  <si>
    <t>UID-2075</t>
  </si>
  <si>
    <t>UID-2076</t>
  </si>
  <si>
    <t>UID-2077</t>
  </si>
  <si>
    <t>UID-2078</t>
  </si>
  <si>
    <t>UID-2079</t>
  </si>
  <si>
    <t>UID-2080</t>
  </si>
  <si>
    <t>UID-2081</t>
  </si>
  <si>
    <t>UID-2082</t>
  </si>
  <si>
    <t>UID-2083</t>
  </si>
  <si>
    <t>UID-2084</t>
  </si>
  <si>
    <t>UID-2085</t>
  </si>
  <si>
    <t>UID-2086</t>
  </si>
  <si>
    <t>UID-2087</t>
  </si>
  <si>
    <t>UID-2088</t>
  </si>
  <si>
    <t>UID-2089</t>
  </si>
  <si>
    <t>UID-2090</t>
  </si>
  <si>
    <t>UID-2091</t>
  </si>
  <si>
    <t>UID-2092</t>
  </si>
  <si>
    <t>UID-2093</t>
  </si>
  <si>
    <t>UID-2094</t>
  </si>
  <si>
    <t>UID-2095</t>
  </si>
  <si>
    <t>UID-2096</t>
  </si>
  <si>
    <t>UID-2097</t>
  </si>
  <si>
    <t>UID-2098</t>
  </si>
  <si>
    <t>UID-2099</t>
  </si>
  <si>
    <t>UID-2100</t>
  </si>
  <si>
    <t>UID-2101</t>
  </si>
  <si>
    <t>UID-2102</t>
  </si>
  <si>
    <t>UID-2103</t>
  </si>
  <si>
    <t>UID-2104</t>
  </si>
  <si>
    <t>UID-2105</t>
  </si>
  <si>
    <t>UID-2106</t>
  </si>
  <si>
    <t>UID-2107</t>
  </si>
  <si>
    <t>UID-2108</t>
  </si>
  <si>
    <t>UID-2109</t>
  </si>
  <si>
    <t>UID-2110</t>
  </si>
  <si>
    <t>UID-2111</t>
  </si>
  <si>
    <t>UID-2112</t>
  </si>
  <si>
    <t>UID-2113</t>
  </si>
  <si>
    <t>UID-2114</t>
  </si>
  <si>
    <t>UID-2115</t>
  </si>
  <si>
    <t>UID-2116</t>
  </si>
  <si>
    <t>UID-2117</t>
  </si>
  <si>
    <t>UID-2118</t>
  </si>
  <si>
    <t>UID-2119</t>
  </si>
  <si>
    <t>UID-2120</t>
  </si>
  <si>
    <t>UID-2121</t>
  </si>
  <si>
    <t>UID-2122</t>
  </si>
  <si>
    <t>UID-2123</t>
  </si>
  <si>
    <t>UID-2124</t>
  </si>
  <si>
    <t>UID-2125</t>
  </si>
  <si>
    <t>UID-2126</t>
  </si>
  <si>
    <t>UID-2127</t>
  </si>
  <si>
    <t>UID-2128</t>
  </si>
  <si>
    <t>UID-2129</t>
  </si>
  <si>
    <t>UID-2130</t>
  </si>
  <si>
    <t>UID-2131</t>
  </si>
  <si>
    <t>UID-2132</t>
  </si>
  <si>
    <t>UID-2133</t>
  </si>
  <si>
    <t>UID-2134</t>
  </si>
  <si>
    <t>UID-2135</t>
  </si>
  <si>
    <t>UID-2136</t>
  </si>
  <si>
    <t>UID-2137</t>
  </si>
  <si>
    <t>UID-2138</t>
  </si>
  <si>
    <t>UID-2139</t>
  </si>
  <si>
    <t>UID-2140</t>
  </si>
  <si>
    <t>UID-2141</t>
  </si>
  <si>
    <t>UID-2142</t>
  </si>
  <si>
    <t>UID-2143</t>
  </si>
  <si>
    <t>UID-2144</t>
  </si>
  <si>
    <t>UID-2145</t>
  </si>
  <si>
    <t>UID-2146</t>
  </si>
  <si>
    <t>UID-2147</t>
  </si>
  <si>
    <t>UID-2148</t>
  </si>
  <si>
    <t>UID-2149</t>
  </si>
  <si>
    <t>UID-2150</t>
  </si>
  <si>
    <t>UID-2151</t>
  </si>
  <si>
    <t>UID-2152</t>
  </si>
  <si>
    <t>UID-2153</t>
  </si>
  <si>
    <t>UID-2154</t>
  </si>
  <si>
    <t>UID-2155</t>
  </si>
  <si>
    <t>UID-2156</t>
  </si>
  <si>
    <t>UID-2157</t>
  </si>
  <si>
    <t>UID-2158</t>
  </si>
  <si>
    <t>UID-2159</t>
  </si>
  <si>
    <t>UID-2160</t>
  </si>
  <si>
    <t>UID-2161</t>
  </si>
  <si>
    <t>UID-2162</t>
  </si>
  <si>
    <t>UID-2163</t>
  </si>
  <si>
    <t>UID-2164</t>
  </si>
  <si>
    <t>UID-2165</t>
  </si>
  <si>
    <t>UID-2166</t>
  </si>
  <si>
    <t>UID-2167</t>
  </si>
  <si>
    <t>UID-2168</t>
  </si>
  <si>
    <t>UID-2169</t>
  </si>
  <si>
    <t>UID-2170</t>
  </si>
  <si>
    <t>UID-2171</t>
  </si>
  <si>
    <t>UID-2172</t>
  </si>
  <si>
    <t>UID-2173</t>
  </si>
  <si>
    <t>UID-2174</t>
  </si>
  <si>
    <t>UID-2175</t>
  </si>
  <si>
    <t>UID-2176</t>
  </si>
  <si>
    <t>UID-2177</t>
  </si>
  <si>
    <t>UID-2178</t>
  </si>
  <si>
    <t>UID-2179</t>
  </si>
  <si>
    <t>UID-2180</t>
  </si>
  <si>
    <t>UID-2181</t>
  </si>
  <si>
    <t>UID-2182</t>
  </si>
  <si>
    <t>UID-2183</t>
  </si>
  <si>
    <t>UID-2184</t>
  </si>
  <si>
    <t>UID-2185</t>
  </si>
  <si>
    <t>UID-2186</t>
  </si>
  <si>
    <t>UID-2187</t>
  </si>
  <si>
    <t>UID-2188</t>
  </si>
  <si>
    <t>UID-2189</t>
  </si>
  <si>
    <t>UID-2190</t>
  </si>
  <si>
    <t>UID-2191</t>
  </si>
  <si>
    <t>UID-2192</t>
  </si>
  <si>
    <t>UID-2193</t>
  </si>
  <si>
    <t>UID-2194</t>
  </si>
  <si>
    <t>UID-2195</t>
  </si>
  <si>
    <t>UID-2196</t>
  </si>
  <si>
    <t>UID-2197</t>
  </si>
  <si>
    <t>UID-2198</t>
  </si>
  <si>
    <t>UID-2199</t>
  </si>
  <si>
    <t>UID-2200</t>
  </si>
  <si>
    <t>UID-2201</t>
  </si>
  <si>
    <t>UID-2202</t>
  </si>
  <si>
    <t>UID-2203</t>
  </si>
  <si>
    <t>UID-2204</t>
  </si>
  <si>
    <t>UID-2205</t>
  </si>
  <si>
    <t>UID-2206</t>
  </si>
  <si>
    <t>UID-2207</t>
  </si>
  <si>
    <t>UID-2208</t>
  </si>
  <si>
    <t>UID-2209</t>
  </si>
  <si>
    <t>UID-2210</t>
  </si>
  <si>
    <t>UID-2211</t>
  </si>
  <si>
    <t>UID-2212</t>
  </si>
  <si>
    <t>UID-2213</t>
  </si>
  <si>
    <t>UID-2214</t>
  </si>
  <si>
    <t>UID-2215</t>
  </si>
  <si>
    <t>UID-2216</t>
  </si>
  <si>
    <t>UID-2217</t>
  </si>
  <si>
    <t>UID-2218</t>
  </si>
  <si>
    <t>UID-2219</t>
  </si>
  <si>
    <t>UID-2220</t>
  </si>
  <si>
    <t>UID-2221</t>
  </si>
  <si>
    <t>UID-2222</t>
  </si>
  <si>
    <t>UID-2223</t>
  </si>
  <si>
    <t>UID-2224</t>
  </si>
  <si>
    <t>UID-2225</t>
  </si>
  <si>
    <t>UID-2226</t>
  </si>
  <si>
    <t>UID-2227</t>
  </si>
  <si>
    <t>UID-2228</t>
  </si>
  <si>
    <t>UID-2229</t>
  </si>
  <si>
    <t>UID-2230</t>
  </si>
  <si>
    <t>UID-2231</t>
  </si>
  <si>
    <t>UID-2232</t>
  </si>
  <si>
    <t>UID-2233</t>
  </si>
  <si>
    <t>UID-2234</t>
  </si>
  <si>
    <t>UID-2235</t>
  </si>
  <si>
    <t>UID-2236</t>
  </si>
  <si>
    <t>UID-2237</t>
  </si>
  <si>
    <t>UID-2238</t>
  </si>
  <si>
    <t>UID-2239</t>
  </si>
  <si>
    <t>UID-2240</t>
  </si>
  <si>
    <t>UID-2241</t>
  </si>
  <si>
    <t>UID-2242</t>
  </si>
  <si>
    <t>UID-2243</t>
  </si>
  <si>
    <t>UID-2244</t>
  </si>
  <si>
    <t>UID-2245</t>
  </si>
  <si>
    <t>UID-2246</t>
  </si>
  <si>
    <t>UID-2247</t>
  </si>
  <si>
    <t>UID-2248</t>
  </si>
  <si>
    <t>UID-2249</t>
  </si>
  <si>
    <t>UID-2250</t>
  </si>
  <si>
    <t>UID-2251</t>
  </si>
  <si>
    <t>UID-2252</t>
  </si>
  <si>
    <t>UID-2253</t>
  </si>
  <si>
    <t>UID-2254</t>
  </si>
  <si>
    <t>UID-2255</t>
  </si>
  <si>
    <t>UID-2256</t>
  </si>
  <si>
    <t>UID-2257</t>
  </si>
  <si>
    <t>UID-2258</t>
  </si>
  <si>
    <t>UID-2259</t>
  </si>
  <si>
    <t>UID-2260</t>
  </si>
  <si>
    <t>UID-2261</t>
  </si>
  <si>
    <t>UID-2262</t>
  </si>
  <si>
    <t>UID-2263</t>
  </si>
  <si>
    <t>UID-2264</t>
  </si>
  <si>
    <t>UID-2265</t>
  </si>
  <si>
    <t>UID-2266</t>
  </si>
  <si>
    <t>UID-2267</t>
  </si>
  <si>
    <t>UID-2268</t>
  </si>
  <si>
    <t>UID-2269</t>
  </si>
  <si>
    <t>UID-2270</t>
  </si>
  <si>
    <t>UID-2271</t>
  </si>
  <si>
    <t>UID-2272</t>
  </si>
  <si>
    <t>UID-2273</t>
  </si>
  <si>
    <t>UID-2274</t>
  </si>
  <si>
    <t>UID-2275</t>
  </si>
  <si>
    <t>UID-2276</t>
  </si>
  <si>
    <t>UID-2277</t>
  </si>
  <si>
    <t>UID-2278</t>
  </si>
  <si>
    <t>UID-2279</t>
  </si>
  <si>
    <t>UID-2280</t>
  </si>
  <si>
    <t>UID-2281</t>
  </si>
  <si>
    <t>UID-2282</t>
  </si>
  <si>
    <t>UID-2283</t>
  </si>
  <si>
    <t>UID-2284</t>
  </si>
  <si>
    <t>UID-2285</t>
  </si>
  <si>
    <t>UID-2286</t>
  </si>
  <si>
    <t>UID-2287</t>
  </si>
  <si>
    <t>UID-2288</t>
  </si>
  <si>
    <t>UID-2289</t>
  </si>
  <si>
    <t>UID-2290</t>
  </si>
  <si>
    <t>UID-2291</t>
  </si>
  <si>
    <t>UID-2292</t>
  </si>
  <si>
    <t>UID-2293</t>
  </si>
  <si>
    <t>UID-2294</t>
  </si>
  <si>
    <t>UID-2295</t>
  </si>
  <si>
    <t>UID-2296</t>
  </si>
  <si>
    <t>UID-2297</t>
  </si>
  <si>
    <t>UID-2298</t>
  </si>
  <si>
    <t>UID-2299</t>
  </si>
  <si>
    <t>UID-2300</t>
  </si>
  <si>
    <t>UID-2301</t>
  </si>
  <si>
    <t>UID-2302</t>
  </si>
  <si>
    <t>UID-2303</t>
  </si>
  <si>
    <t>UID-2304</t>
  </si>
  <si>
    <t>UID-2305</t>
  </si>
  <si>
    <t>UID-2306</t>
  </si>
  <si>
    <t>UID-2307</t>
  </si>
  <si>
    <t>UID-2308</t>
  </si>
  <si>
    <t>UID-2309</t>
  </si>
  <si>
    <t>UID-2310</t>
  </si>
  <si>
    <t>UID-2311</t>
  </si>
  <si>
    <t>UID-2312</t>
  </si>
  <si>
    <t>UID-2313</t>
  </si>
  <si>
    <t>UID-2314</t>
  </si>
  <si>
    <t>UID-2315</t>
  </si>
  <si>
    <t>UID-2316</t>
  </si>
  <si>
    <t>UID-2317</t>
  </si>
  <si>
    <t>UID-2318</t>
  </si>
  <si>
    <t>UID-2319</t>
  </si>
  <si>
    <t>UID-2320</t>
  </si>
  <si>
    <t>UID-2321</t>
  </si>
  <si>
    <t>UID-2322</t>
  </si>
  <si>
    <t>UID-2323</t>
  </si>
  <si>
    <t>UID-2324</t>
  </si>
  <si>
    <t>UID-2325</t>
  </si>
  <si>
    <t>UID-2326</t>
  </si>
  <si>
    <t>UID-2327</t>
  </si>
  <si>
    <t>UID-2328</t>
  </si>
  <si>
    <t>UID-2329</t>
  </si>
  <si>
    <t>UID-2330</t>
  </si>
  <si>
    <t>UID-2331</t>
  </si>
  <si>
    <t>UID-2332</t>
  </si>
  <si>
    <t>UID-2333</t>
  </si>
  <si>
    <t>UID-2334</t>
  </si>
  <si>
    <t>UID-2335</t>
  </si>
  <si>
    <t>UID-2336</t>
  </si>
  <si>
    <t>UID-2337</t>
  </si>
  <si>
    <t>UID-2338</t>
  </si>
  <si>
    <t>UID-2339</t>
  </si>
  <si>
    <t>UID-2340</t>
  </si>
  <si>
    <t>UID-2341</t>
  </si>
  <si>
    <t>UID-2342</t>
  </si>
  <si>
    <t>UID-2343</t>
  </si>
  <si>
    <t>UID-2344</t>
  </si>
  <si>
    <t>UID-2345</t>
  </si>
  <si>
    <t>UID-2346</t>
  </si>
  <si>
    <t>UID-2347</t>
  </si>
  <si>
    <t>UID-2348</t>
  </si>
  <si>
    <t>UID-2349</t>
  </si>
  <si>
    <t>UID-2350</t>
  </si>
  <si>
    <t>UID-2351</t>
  </si>
  <si>
    <t>UID-2352</t>
  </si>
  <si>
    <t>UID-2353</t>
  </si>
  <si>
    <t>UID-2354</t>
  </si>
  <si>
    <t>UID-2355</t>
  </si>
  <si>
    <t>UID-2356</t>
  </si>
  <si>
    <t>UID-2357</t>
  </si>
  <si>
    <t>UID-2358</t>
  </si>
  <si>
    <t>UID-2359</t>
  </si>
  <si>
    <t>UID-2360</t>
  </si>
  <si>
    <t>UID-2361</t>
  </si>
  <si>
    <t>UID-2362</t>
  </si>
  <si>
    <t>UID-2363</t>
  </si>
  <si>
    <t>UID-2364</t>
  </si>
  <si>
    <t>UID-2365</t>
  </si>
  <si>
    <t>UID-2366</t>
  </si>
  <si>
    <t>UID-2367</t>
  </si>
  <si>
    <t>UID-2368</t>
  </si>
  <si>
    <t>UID-2369</t>
  </si>
  <si>
    <t>UID-2370</t>
  </si>
  <si>
    <t>UID-2371</t>
  </si>
  <si>
    <t>UID-2372</t>
  </si>
  <si>
    <t>UID-2373</t>
  </si>
  <si>
    <t>UID-2374</t>
  </si>
  <si>
    <t>UID-2375</t>
  </si>
  <si>
    <t>UID-2376</t>
  </si>
  <si>
    <t>UID-2377</t>
  </si>
  <si>
    <t>UID-2378</t>
  </si>
  <si>
    <t>UID-2379</t>
  </si>
  <si>
    <t>UID-2380</t>
  </si>
  <si>
    <t>UID-2381</t>
  </si>
  <si>
    <t>UID-2382</t>
  </si>
  <si>
    <t>UID-2383</t>
  </si>
  <si>
    <t>UID-2384</t>
  </si>
  <si>
    <t>UID-2385</t>
  </si>
  <si>
    <t>UID-2386</t>
  </si>
  <si>
    <t>UID-2387</t>
  </si>
  <si>
    <t>UID-2388</t>
  </si>
  <si>
    <t>UID-2389</t>
  </si>
  <si>
    <t>UID-2390</t>
  </si>
  <si>
    <t>UID-2391</t>
  </si>
  <si>
    <t>UID-2392</t>
  </si>
  <si>
    <t>UID-2393</t>
  </si>
  <si>
    <t>UID-2394</t>
  </si>
  <si>
    <t>UID-2395</t>
  </si>
  <si>
    <t>UID-2396</t>
  </si>
  <si>
    <t>UID-2397</t>
  </si>
  <si>
    <t>UID-2398</t>
  </si>
  <si>
    <t>UID-2399</t>
  </si>
  <si>
    <t>UID-2400</t>
  </si>
  <si>
    <t>UID-2401</t>
  </si>
  <si>
    <t>UID-2402</t>
  </si>
  <si>
    <t>UID-2403</t>
  </si>
  <si>
    <t>UID-2404</t>
  </si>
  <si>
    <t>UID-2405</t>
  </si>
  <si>
    <t>UID-2406</t>
  </si>
  <si>
    <t>UID-2407</t>
  </si>
  <si>
    <t>UID-2408</t>
  </si>
  <si>
    <t>UID-2409</t>
  </si>
  <si>
    <t>UID-2410</t>
  </si>
  <si>
    <t>UID-2411</t>
  </si>
  <si>
    <t>UID-2412</t>
  </si>
  <si>
    <t>UID-2413</t>
  </si>
  <si>
    <t>UID-2414</t>
  </si>
  <si>
    <t>UID-2415</t>
  </si>
  <si>
    <t>UID-2416</t>
  </si>
  <si>
    <t>UID-2417</t>
  </si>
  <si>
    <t>UID-2418</t>
  </si>
  <si>
    <t>UID-2419</t>
  </si>
  <si>
    <t>UID-2420</t>
  </si>
  <si>
    <t>UID-2421</t>
  </si>
  <si>
    <t>UID-2422</t>
  </si>
  <si>
    <t>UID-2423</t>
  </si>
  <si>
    <t>UID-2424</t>
  </si>
  <si>
    <t>UID-2425</t>
  </si>
  <si>
    <t>UID-2426</t>
  </si>
  <si>
    <t>UID-2427</t>
  </si>
  <si>
    <t>UID-2428</t>
  </si>
  <si>
    <t>UID-2429</t>
  </si>
  <si>
    <t>UID-2430</t>
  </si>
  <si>
    <t>UID-2431</t>
  </si>
  <si>
    <t>UID-2432</t>
  </si>
  <si>
    <t>UID-2433</t>
  </si>
  <si>
    <t>UID-2434</t>
  </si>
  <si>
    <t>UID-2435</t>
  </si>
  <si>
    <t>UID-2436</t>
  </si>
  <si>
    <t>UID-2437</t>
  </si>
  <si>
    <t>UID-2438</t>
  </si>
  <si>
    <t>UID-2439</t>
  </si>
  <si>
    <t>UID-2440</t>
  </si>
  <si>
    <t>UID-2441</t>
  </si>
  <si>
    <t>UID-2442</t>
  </si>
  <si>
    <t>UID-2443</t>
  </si>
  <si>
    <t>UID-2444</t>
  </si>
  <si>
    <t>UID-2445</t>
  </si>
  <si>
    <t>UID-2446</t>
  </si>
  <si>
    <t>UID-2447</t>
  </si>
  <si>
    <t>UID-2448</t>
  </si>
  <si>
    <t>UID-2449</t>
  </si>
  <si>
    <t>UID-2450</t>
  </si>
  <si>
    <t>UID-2451</t>
  </si>
  <si>
    <t>UID-2452</t>
  </si>
  <si>
    <t>UID-2453</t>
  </si>
  <si>
    <t>UID-2454</t>
  </si>
  <si>
    <t>UID-2455</t>
  </si>
  <si>
    <t>UID-2456</t>
  </si>
  <si>
    <t>UID-2457</t>
  </si>
  <si>
    <t>UID-2458</t>
  </si>
  <si>
    <t>UID-2459</t>
  </si>
  <si>
    <t>UID-2460</t>
  </si>
  <si>
    <t>UID-2461</t>
  </si>
  <si>
    <t>UID-2462</t>
  </si>
  <si>
    <t>UID-2463</t>
  </si>
  <si>
    <t>UID-2464</t>
  </si>
  <si>
    <t>UID-2465</t>
  </si>
  <si>
    <t>UID-2466</t>
  </si>
  <si>
    <t>UID-2467</t>
  </si>
  <si>
    <t>UID-2468</t>
  </si>
  <si>
    <t>UID-2469</t>
  </si>
  <si>
    <t>UID-2470</t>
  </si>
  <si>
    <t>UID-2471</t>
  </si>
  <si>
    <t>UID-2472</t>
  </si>
  <si>
    <t>UID-2473</t>
  </si>
  <si>
    <t>UID-2474</t>
  </si>
  <si>
    <t>UID-2475</t>
  </si>
  <si>
    <t>UID-2476</t>
  </si>
  <si>
    <t>UID-2477</t>
  </si>
  <si>
    <t>UID-2478</t>
  </si>
  <si>
    <t>UID-2479</t>
  </si>
  <si>
    <t>UID-2480</t>
  </si>
  <si>
    <t>UID-2481</t>
  </si>
  <si>
    <t>UID-2482</t>
  </si>
  <si>
    <t>UID-2483</t>
  </si>
  <si>
    <t>UID-2484</t>
  </si>
  <si>
    <t>UID-2485</t>
  </si>
  <si>
    <t>UID-2486</t>
  </si>
  <si>
    <t>UID-2487</t>
  </si>
  <si>
    <t>UID-2488</t>
  </si>
  <si>
    <t>UID-2489</t>
  </si>
  <si>
    <t>UID-2490</t>
  </si>
  <si>
    <t>UID-2491</t>
  </si>
  <si>
    <t>UID-2492</t>
  </si>
  <si>
    <t>UID-2493</t>
  </si>
  <si>
    <t>UID-2494</t>
  </si>
  <si>
    <t>UID-2495</t>
  </si>
  <si>
    <t>UID-2496</t>
  </si>
  <si>
    <t>UID-2497</t>
  </si>
  <si>
    <t>UID-2498</t>
  </si>
  <si>
    <t>UID-2499</t>
  </si>
  <si>
    <t>UID-2500</t>
  </si>
  <si>
    <t>UID-2501</t>
  </si>
  <si>
    <t>UID-2502</t>
  </si>
  <si>
    <t>UID-2503</t>
  </si>
  <si>
    <t>UID-2504</t>
  </si>
  <si>
    <t>UID-2505</t>
  </si>
  <si>
    <t>UID-2506</t>
  </si>
  <si>
    <t>UID-2507</t>
  </si>
  <si>
    <t>UID-2508</t>
  </si>
  <si>
    <t>UID-2509</t>
  </si>
  <si>
    <t>UID-2510</t>
  </si>
  <si>
    <t>UID-2511</t>
  </si>
  <si>
    <t>UID-2512</t>
  </si>
  <si>
    <t>UID-2513</t>
  </si>
  <si>
    <t>UID-2514</t>
  </si>
  <si>
    <t>UID-2515</t>
  </si>
  <si>
    <t>UID-2516</t>
  </si>
  <si>
    <t>UID-2517</t>
  </si>
  <si>
    <t>UID-2518</t>
  </si>
  <si>
    <t>UID-2519</t>
  </si>
  <si>
    <t>UID-2520</t>
  </si>
  <si>
    <t>UID-2521</t>
  </si>
  <si>
    <t>UID-2522</t>
  </si>
  <si>
    <t>UID-2523</t>
  </si>
  <si>
    <t>UID-2524</t>
  </si>
  <si>
    <t>UID-2525</t>
  </si>
  <si>
    <t>UID-2526</t>
  </si>
  <si>
    <t>UID-2527</t>
  </si>
  <si>
    <t>UID-2528</t>
  </si>
  <si>
    <t>UID-2529</t>
  </si>
  <si>
    <t>UID-2530</t>
  </si>
  <si>
    <t>UID-2531</t>
  </si>
  <si>
    <t>UID-2532</t>
  </si>
  <si>
    <t>UID-2533</t>
  </si>
  <si>
    <t>UID-2534</t>
  </si>
  <si>
    <t>UID-2535</t>
  </si>
  <si>
    <t>UID-2536</t>
  </si>
  <si>
    <t>UID-2537</t>
  </si>
  <si>
    <t>UID-2538</t>
  </si>
  <si>
    <t>UID-2539</t>
  </si>
  <si>
    <t>UID-2540</t>
  </si>
  <si>
    <t>UID-2541</t>
  </si>
  <si>
    <t>UID-2542</t>
  </si>
  <si>
    <t>UID-2543</t>
  </si>
  <si>
    <t>UID-2544</t>
  </si>
  <si>
    <t>UID-2545</t>
  </si>
  <si>
    <t>UID-2546</t>
  </si>
  <si>
    <t>UID-2547</t>
  </si>
  <si>
    <t>UID-2548</t>
  </si>
  <si>
    <t>UID-2549</t>
  </si>
  <si>
    <t>UID-2550</t>
  </si>
  <si>
    <t>UID-2551</t>
  </si>
  <si>
    <t>UID-2552</t>
  </si>
  <si>
    <t>UID-2553</t>
  </si>
  <si>
    <t>UID-2554</t>
  </si>
  <si>
    <t>UID-2555</t>
  </si>
  <si>
    <t>UID-2556</t>
  </si>
  <si>
    <t>UID-2557</t>
  </si>
  <si>
    <t>UID-2558</t>
  </si>
  <si>
    <t>UID-2559</t>
  </si>
  <si>
    <t>UID-2560</t>
  </si>
  <si>
    <t>UID-2561</t>
  </si>
  <si>
    <t>UID-2562</t>
  </si>
  <si>
    <t>UID-2563</t>
  </si>
  <si>
    <t>UID-2564</t>
  </si>
  <si>
    <t>UID-2565</t>
  </si>
  <si>
    <t>UID-2566</t>
  </si>
  <si>
    <t>UID-2567</t>
  </si>
  <si>
    <t>UID-2568</t>
  </si>
  <si>
    <t>UID-2569</t>
  </si>
  <si>
    <t>UID-2570</t>
  </si>
  <si>
    <t>UID-2571</t>
  </si>
  <si>
    <t>UID-2572</t>
  </si>
  <si>
    <t>UID-2573</t>
  </si>
  <si>
    <t>UID-2574</t>
  </si>
  <si>
    <t>UID-2575</t>
  </si>
  <si>
    <t>UID-2576</t>
  </si>
  <si>
    <t>UID-2577</t>
  </si>
  <si>
    <t>UID-2578</t>
  </si>
  <si>
    <t>UID-2579</t>
  </si>
  <si>
    <t>UID-2580</t>
  </si>
  <si>
    <t>UID-2581</t>
  </si>
  <si>
    <t>UID-2582</t>
  </si>
  <si>
    <t>UID-2583</t>
  </si>
  <si>
    <t>UID-2584</t>
  </si>
  <si>
    <t>UID-2585</t>
  </si>
  <si>
    <t>UID-2586</t>
  </si>
  <si>
    <t>UID-2587</t>
  </si>
  <si>
    <t>UID-2588</t>
  </si>
  <si>
    <t>UID-2589</t>
  </si>
  <si>
    <t>UID-2590</t>
  </si>
  <si>
    <t>UID-2591</t>
  </si>
  <si>
    <t>UID-2592</t>
  </si>
  <si>
    <t>UID-2593</t>
  </si>
  <si>
    <t>UID-2594</t>
  </si>
  <si>
    <t>UID-2595</t>
  </si>
  <si>
    <t>UID-2596</t>
  </si>
  <si>
    <t>UID-2597</t>
  </si>
  <si>
    <t>UID-2598</t>
  </si>
  <si>
    <t>UID-2599</t>
  </si>
  <si>
    <t>UID-2600</t>
  </si>
  <si>
    <t>UID-2601</t>
  </si>
  <si>
    <t>UID-2602</t>
  </si>
  <si>
    <t>UID-2603</t>
  </si>
  <si>
    <t>UID-2604</t>
  </si>
  <si>
    <t>UID-2605</t>
  </si>
  <si>
    <t>UID-2606</t>
  </si>
  <si>
    <t>UID-2607</t>
  </si>
  <si>
    <t>UID-2608</t>
  </si>
  <si>
    <t>UID-2609</t>
  </si>
  <si>
    <t>UID-2610</t>
  </si>
  <si>
    <t>UID-2611</t>
  </si>
  <si>
    <t>UID-2612</t>
  </si>
  <si>
    <t>UID-2613</t>
  </si>
  <si>
    <t>UID-2614</t>
  </si>
  <si>
    <t>UID-2615</t>
  </si>
  <si>
    <t>UID-2616</t>
  </si>
  <si>
    <t>UID-2617</t>
  </si>
  <si>
    <t>UID-2618</t>
  </si>
  <si>
    <t>UID-2619</t>
  </si>
  <si>
    <t>UID-2620</t>
  </si>
  <si>
    <t>UID-2621</t>
  </si>
  <si>
    <t>UID-2622</t>
  </si>
  <si>
    <t>UID-2623</t>
  </si>
  <si>
    <t>UID-2624</t>
  </si>
  <si>
    <t>UID-2625</t>
  </si>
  <si>
    <t>UID-2626</t>
  </si>
  <si>
    <t>UID-2627</t>
  </si>
  <si>
    <t>UID-2628</t>
  </si>
  <si>
    <t>UID-2629</t>
  </si>
  <si>
    <t>UID-2630</t>
  </si>
  <si>
    <t>UID-2631</t>
  </si>
  <si>
    <t>UID-2632</t>
  </si>
  <si>
    <t>UID-2633</t>
  </si>
  <si>
    <t>UID-2634</t>
  </si>
  <si>
    <t>UID-2635</t>
  </si>
  <si>
    <t>UID-2636</t>
  </si>
  <si>
    <t>UID-2637</t>
  </si>
  <si>
    <t>UID-2638</t>
  </si>
  <si>
    <t>UID-2639</t>
  </si>
  <si>
    <t>UID-2640</t>
  </si>
  <si>
    <t>UID-2641</t>
  </si>
  <si>
    <t>UID-2642</t>
  </si>
  <si>
    <t>UID-2643</t>
  </si>
  <si>
    <t>UID-2644</t>
  </si>
  <si>
    <t>UID-2645</t>
  </si>
  <si>
    <t>UID-2646</t>
  </si>
  <si>
    <t>UID-2647</t>
  </si>
  <si>
    <t>UID-2648</t>
  </si>
  <si>
    <t>UID-2649</t>
  </si>
  <si>
    <t>UID-2650</t>
  </si>
  <si>
    <t>UID-2651</t>
  </si>
  <si>
    <t>UID-2652</t>
  </si>
  <si>
    <t>UID-2653</t>
  </si>
  <si>
    <t>UID-2654</t>
  </si>
  <si>
    <t>UID-2655</t>
  </si>
  <si>
    <t>UID-2656</t>
  </si>
  <si>
    <t>UID-2657</t>
  </si>
  <si>
    <t>UID-2658</t>
  </si>
  <si>
    <t>UID-2659</t>
  </si>
  <si>
    <t>UID-2660</t>
  </si>
  <si>
    <t>UID-2661</t>
  </si>
  <si>
    <t>UID-2662</t>
  </si>
  <si>
    <t>UID-2663</t>
  </si>
  <si>
    <t>UID-2664</t>
  </si>
  <si>
    <t>UID-2665</t>
  </si>
  <si>
    <t>UID-2666</t>
  </si>
  <si>
    <t>UID-2667</t>
  </si>
  <si>
    <t>UID-2668</t>
  </si>
  <si>
    <t>UID-2669</t>
  </si>
  <si>
    <t>UID-2670</t>
  </si>
  <si>
    <t>UID-2671</t>
  </si>
  <si>
    <t>UID-2672</t>
  </si>
  <si>
    <t>UID-2673</t>
  </si>
  <si>
    <t>UID-2674</t>
  </si>
  <si>
    <t>UID-2675</t>
  </si>
  <si>
    <t>UID-2676</t>
  </si>
  <si>
    <t>UID-2677</t>
  </si>
  <si>
    <t>UID-2678</t>
  </si>
  <si>
    <t>UID-2679</t>
  </si>
  <si>
    <t>UID-2680</t>
  </si>
  <si>
    <t>UID-2681</t>
  </si>
  <si>
    <t>UID-2682</t>
  </si>
  <si>
    <t>UID-2683</t>
  </si>
  <si>
    <t>UID-2684</t>
  </si>
  <si>
    <t>UID-2685</t>
  </si>
  <si>
    <t>UID-2686</t>
  </si>
  <si>
    <t>UID-2687</t>
  </si>
  <si>
    <t>UID-2688</t>
  </si>
  <si>
    <t>UID-2689</t>
  </si>
  <si>
    <t>UID-2690</t>
  </si>
  <si>
    <t>UID-2691</t>
  </si>
  <si>
    <t>UID-2692</t>
  </si>
  <si>
    <t>UID-2693</t>
  </si>
  <si>
    <t>UID-2694</t>
  </si>
  <si>
    <t>UID-2695</t>
  </si>
  <si>
    <t>UID-2696</t>
  </si>
  <si>
    <t>UID-2697</t>
  </si>
  <si>
    <t>UID-2698</t>
  </si>
  <si>
    <t>UID-2699</t>
  </si>
  <si>
    <t>UID-2700</t>
  </si>
  <si>
    <t>UID-2701</t>
  </si>
  <si>
    <t>UID-2702</t>
  </si>
  <si>
    <t>UID-2703</t>
  </si>
  <si>
    <t>UID-2704</t>
  </si>
  <si>
    <t>UID-2705</t>
  </si>
  <si>
    <t>UID-2706</t>
  </si>
  <si>
    <t>UID-2707</t>
  </si>
  <si>
    <t>UID-2708</t>
  </si>
  <si>
    <t>UID-2709</t>
  </si>
  <si>
    <t>UID-2710</t>
  </si>
  <si>
    <t>UID-2711</t>
  </si>
  <si>
    <t>UID-2712</t>
  </si>
  <si>
    <t>UID-2713</t>
  </si>
  <si>
    <t>UID-2714</t>
  </si>
  <si>
    <t>UID-2715</t>
  </si>
  <si>
    <t>UID-2716</t>
  </si>
  <si>
    <t>UID-2717</t>
  </si>
  <si>
    <t>UID-2718</t>
  </si>
  <si>
    <t>UID-2719</t>
  </si>
  <si>
    <t>UID-2720</t>
  </si>
  <si>
    <t>UID-2721</t>
  </si>
  <si>
    <t>UID-2722</t>
  </si>
  <si>
    <t>UID-2723</t>
  </si>
  <si>
    <t>UID-2724</t>
  </si>
  <si>
    <t>UID-2725</t>
  </si>
  <si>
    <t>UID-2726</t>
  </si>
  <si>
    <t>UID-2727</t>
  </si>
  <si>
    <t>UID-2728</t>
  </si>
  <si>
    <t>UID-2729</t>
  </si>
  <si>
    <t>UID-2730</t>
  </si>
  <si>
    <t>UID-2731</t>
  </si>
  <si>
    <t>UID-2732</t>
  </si>
  <si>
    <t>UID-2733</t>
  </si>
  <si>
    <t>UID-2734</t>
  </si>
  <si>
    <t>UID-2735</t>
  </si>
  <si>
    <t>UID-2736</t>
  </si>
  <si>
    <t>UID-2737</t>
  </si>
  <si>
    <t>UID-2738</t>
  </si>
  <si>
    <t>UID-2739</t>
  </si>
  <si>
    <t>UID-2740</t>
  </si>
  <si>
    <t>UID-2741</t>
  </si>
  <si>
    <t>UID-2742</t>
  </si>
  <si>
    <t>UID-2743</t>
  </si>
  <si>
    <t>UID-2744</t>
  </si>
  <si>
    <t>UID-2745</t>
  </si>
  <si>
    <t>UID-2746</t>
  </si>
  <si>
    <t>UID-2747</t>
  </si>
  <si>
    <t>UID-2748</t>
  </si>
  <si>
    <t>UID-2749</t>
  </si>
  <si>
    <t>UID-2750</t>
  </si>
  <si>
    <t>UID-2751</t>
  </si>
  <si>
    <t>UID-2752</t>
  </si>
  <si>
    <t>UID-2753</t>
  </si>
  <si>
    <t>UID-2754</t>
  </si>
  <si>
    <t>UID-2755</t>
  </si>
  <si>
    <t>UID-2756</t>
  </si>
  <si>
    <t>UID-2757</t>
  </si>
  <si>
    <t>UID-2758</t>
  </si>
  <si>
    <t>UID-2759</t>
  </si>
  <si>
    <t>UID-2760</t>
  </si>
  <si>
    <t>UID-2761</t>
  </si>
  <si>
    <t>UID-2762</t>
  </si>
  <si>
    <t>UID-2763</t>
  </si>
  <si>
    <t>UID-2764</t>
  </si>
  <si>
    <t>UID-2765</t>
  </si>
  <si>
    <t>UID-2766</t>
  </si>
  <si>
    <t>UID-2767</t>
  </si>
  <si>
    <t>UID-2768</t>
  </si>
  <si>
    <t>UID-2769</t>
  </si>
  <si>
    <t>UID-2770</t>
  </si>
  <si>
    <t>UID-2771</t>
  </si>
  <si>
    <t>UID-2772</t>
  </si>
  <si>
    <t>UID-2773</t>
  </si>
  <si>
    <t>UID-2774</t>
  </si>
  <si>
    <t>UID-2775</t>
  </si>
  <si>
    <t>UID-2776</t>
  </si>
  <si>
    <t>UID-2777</t>
  </si>
  <si>
    <t>UID-2778</t>
  </si>
  <si>
    <t>UID-2779</t>
  </si>
  <si>
    <t>UID-2780</t>
  </si>
  <si>
    <t>UID-2781</t>
  </si>
  <si>
    <t>UID-2782</t>
  </si>
  <si>
    <t>UID-2783</t>
  </si>
  <si>
    <t>UID-2784</t>
  </si>
  <si>
    <t>UID-2785</t>
  </si>
  <si>
    <t>UID-2786</t>
  </si>
  <si>
    <t>UID-2787</t>
  </si>
  <si>
    <t>UID-2788</t>
  </si>
  <si>
    <t>UID-2789</t>
  </si>
  <si>
    <t>UID-2790</t>
  </si>
  <si>
    <t>UID-2791</t>
  </si>
  <si>
    <t>UID-2792</t>
  </si>
  <si>
    <t>UID-2793</t>
  </si>
  <si>
    <t>UID-2794</t>
  </si>
  <si>
    <t>UID-2795</t>
  </si>
  <si>
    <t>UID-2796</t>
  </si>
  <si>
    <t>UID-2797</t>
  </si>
  <si>
    <t>UID-2798</t>
  </si>
  <si>
    <t>UID-2799</t>
  </si>
  <si>
    <t>UID-2800</t>
  </si>
  <si>
    <t>UID-2801</t>
  </si>
  <si>
    <t>UID-2802</t>
  </si>
  <si>
    <t>UID-2803</t>
  </si>
  <si>
    <t>UID-2804</t>
  </si>
  <si>
    <t>UID-2805</t>
  </si>
  <si>
    <t>UID-2806</t>
  </si>
  <si>
    <t>UID-2807</t>
  </si>
  <si>
    <t>UID-2808</t>
  </si>
  <si>
    <t>UID-2809</t>
  </si>
  <si>
    <t>UID-2810</t>
  </si>
  <si>
    <t>UID-2811</t>
  </si>
  <si>
    <t>UID-2812</t>
  </si>
  <si>
    <t>UID-2813</t>
  </si>
  <si>
    <t>UID-2814</t>
  </si>
  <si>
    <t>UID-2815</t>
  </si>
  <si>
    <t>UID-2816</t>
  </si>
  <si>
    <t>UID-2817</t>
  </si>
  <si>
    <t>UID-2818</t>
  </si>
  <si>
    <t>UID-2819</t>
  </si>
  <si>
    <t>UID-2820</t>
  </si>
  <si>
    <t>UID-2821</t>
  </si>
  <si>
    <t>UID-2822</t>
  </si>
  <si>
    <t>UID-2823</t>
  </si>
  <si>
    <t>UID-2824</t>
  </si>
  <si>
    <t>UID-2825</t>
  </si>
  <si>
    <t>UID-2826</t>
  </si>
  <si>
    <t>UID-2827</t>
  </si>
  <si>
    <t>UID-2828</t>
  </si>
  <si>
    <t>UID-2829</t>
  </si>
  <si>
    <t>UID-2830</t>
  </si>
  <si>
    <t>UID-2831</t>
  </si>
  <si>
    <t>UID-2832</t>
  </si>
  <si>
    <t>UID-2833</t>
  </si>
  <si>
    <t>UID-2834</t>
  </si>
  <si>
    <t>UID-2835</t>
  </si>
  <si>
    <t>UID-2836</t>
  </si>
  <si>
    <t>UID-2837</t>
  </si>
  <si>
    <t>UID-2838</t>
  </si>
  <si>
    <t>UID-2839</t>
  </si>
  <si>
    <t>UID-2840</t>
  </si>
  <si>
    <t>UID-2841</t>
  </si>
  <si>
    <t>UID-2842</t>
  </si>
  <si>
    <t>UID-2843</t>
  </si>
  <si>
    <t>UID-2844</t>
  </si>
  <si>
    <t>UID-2845</t>
  </si>
  <si>
    <t>UID-2846</t>
  </si>
  <si>
    <t>UID-2847</t>
  </si>
  <si>
    <t>UID-2848</t>
  </si>
  <si>
    <t>UID-2849</t>
  </si>
  <si>
    <t>UID-2850</t>
  </si>
  <si>
    <t>UID-2851</t>
  </si>
  <si>
    <t>UID-2852</t>
  </si>
  <si>
    <t>UID-2853</t>
  </si>
  <si>
    <t>UID-2854</t>
  </si>
  <si>
    <t>UID-2855</t>
  </si>
  <si>
    <t>UID-2856</t>
  </si>
  <si>
    <t>UID-2857</t>
  </si>
  <si>
    <t>UID-2858</t>
  </si>
  <si>
    <t>UID-2859</t>
  </si>
  <si>
    <t>UID-2860</t>
  </si>
  <si>
    <t>UID-2861</t>
  </si>
  <si>
    <t>UID-2862</t>
  </si>
  <si>
    <t>UID-2863</t>
  </si>
  <si>
    <t>UID-2864</t>
  </si>
  <si>
    <t>UID-2865</t>
  </si>
  <si>
    <t>UID-2866</t>
  </si>
  <si>
    <t>UID-2867</t>
  </si>
  <si>
    <t>UID-2868</t>
  </si>
  <si>
    <t>UID-2869</t>
  </si>
  <si>
    <t>UID-2870</t>
  </si>
  <si>
    <t>UID-2871</t>
  </si>
  <si>
    <t>UID-2872</t>
  </si>
  <si>
    <t>UID-2873</t>
  </si>
  <si>
    <t>UID-2874</t>
  </si>
  <si>
    <t>UID-2875</t>
  </si>
  <si>
    <t>UID-2876</t>
  </si>
  <si>
    <t>UID-2877</t>
  </si>
  <si>
    <t>UID-2878</t>
  </si>
  <si>
    <t>UID-2879</t>
  </si>
  <si>
    <t>UID-2880</t>
  </si>
  <si>
    <t>UID-2881</t>
  </si>
  <si>
    <t>UID-2882</t>
  </si>
  <si>
    <t>UID-2883</t>
  </si>
  <si>
    <t>UID-2884</t>
  </si>
  <si>
    <t>UID-2885</t>
  </si>
  <si>
    <t>UID-2886</t>
  </si>
  <si>
    <t>UID-2887</t>
  </si>
  <si>
    <t>UID-2888</t>
  </si>
  <si>
    <t>UID-2889</t>
  </si>
  <si>
    <t>UID-2890</t>
  </si>
  <si>
    <t>UID-2891</t>
  </si>
  <si>
    <t>UID-2892</t>
  </si>
  <si>
    <t>UID-2893</t>
  </si>
  <si>
    <t>UID-2894</t>
  </si>
  <si>
    <t>UID-2895</t>
  </si>
  <si>
    <t>UID-2896</t>
  </si>
  <si>
    <t>UID-2897</t>
  </si>
  <si>
    <t>UID-2898</t>
  </si>
  <si>
    <t>UID-2899</t>
  </si>
  <si>
    <t>UID-2900</t>
  </si>
  <si>
    <t>UID-2901</t>
  </si>
  <si>
    <t>UID-2902</t>
  </si>
  <si>
    <t>UID-2903</t>
  </si>
  <si>
    <t>UID-2904</t>
  </si>
  <si>
    <t>UID-2905</t>
  </si>
  <si>
    <t>UID-2906</t>
  </si>
  <si>
    <t>UID-2907</t>
  </si>
  <si>
    <t>UID-2908</t>
  </si>
  <si>
    <t>UID-2909</t>
  </si>
  <si>
    <t>UID-2910</t>
  </si>
  <si>
    <t>UID-2911</t>
  </si>
  <si>
    <t>UID-2912</t>
  </si>
  <si>
    <t>UID-2913</t>
  </si>
  <si>
    <t>UID-2914</t>
  </si>
  <si>
    <t>UID-2915</t>
  </si>
  <si>
    <t>UID-2916</t>
  </si>
  <si>
    <t>UID-2917</t>
  </si>
  <si>
    <t>UID-2918</t>
  </si>
  <si>
    <t>UID-2919</t>
  </si>
  <si>
    <t>UID-2920</t>
  </si>
  <si>
    <t>UID-2921</t>
  </si>
  <si>
    <t>UID-2922</t>
  </si>
  <si>
    <t>UID-2923</t>
  </si>
  <si>
    <t>UID-2924</t>
  </si>
  <si>
    <t>UID-2925</t>
  </si>
  <si>
    <t>UID-2926</t>
  </si>
  <si>
    <t>UID-2927</t>
  </si>
  <si>
    <t>UID-2928</t>
  </si>
  <si>
    <t>UID-2929</t>
  </si>
  <si>
    <t>UID-2930</t>
  </si>
  <si>
    <t>UID-2931</t>
  </si>
  <si>
    <t>UID-2932</t>
  </si>
  <si>
    <t>UID-2933</t>
  </si>
  <si>
    <t>UID-2934</t>
  </si>
  <si>
    <t>UID-2935</t>
  </si>
  <si>
    <t>UID-2936</t>
  </si>
  <si>
    <t>UID-2937</t>
  </si>
  <si>
    <t>UID-2938</t>
  </si>
  <si>
    <t>UID-2939</t>
  </si>
  <si>
    <t>UID-2940</t>
  </si>
  <si>
    <t>UID-2941</t>
  </si>
  <si>
    <t>UID-2942</t>
  </si>
  <si>
    <t>UID-2943</t>
  </si>
  <si>
    <t>UID-2944</t>
  </si>
  <si>
    <t>UID-2945</t>
  </si>
  <si>
    <t>UID-2946</t>
  </si>
  <si>
    <t>UID-2947</t>
  </si>
  <si>
    <t>UID-2948</t>
  </si>
  <si>
    <t>UID-2949</t>
  </si>
  <si>
    <t>UID-2950</t>
  </si>
  <si>
    <t>UID-2951</t>
  </si>
  <si>
    <t>UID-2952</t>
  </si>
  <si>
    <t>UID-2953</t>
  </si>
  <si>
    <t>UID-2954</t>
  </si>
  <si>
    <t>UID-2955</t>
  </si>
  <si>
    <t>UID-2956</t>
  </si>
  <si>
    <t>UID-2957</t>
  </si>
  <si>
    <t>UID-2958</t>
  </si>
  <si>
    <t>UID-2959</t>
  </si>
  <si>
    <t>UID-2960</t>
  </si>
  <si>
    <t>UID-2961</t>
  </si>
  <si>
    <t>UID-2962</t>
  </si>
  <si>
    <t>UID-2963</t>
  </si>
  <si>
    <t>UID-2964</t>
  </si>
  <si>
    <t>UID-2965</t>
  </si>
  <si>
    <t>UID-2966</t>
  </si>
  <si>
    <t>UID-2967</t>
  </si>
  <si>
    <t>UID-2968</t>
  </si>
  <si>
    <t>UID-2969</t>
  </si>
  <si>
    <t>UID-2970</t>
  </si>
  <si>
    <t>UID-2971</t>
  </si>
  <si>
    <t>UID-2972</t>
  </si>
  <si>
    <t>UID-2973</t>
  </si>
  <si>
    <t>UID-2974</t>
  </si>
  <si>
    <t>UID-2975</t>
  </si>
  <si>
    <t>UID-2976</t>
  </si>
  <si>
    <t>UID-2977</t>
  </si>
  <si>
    <t>UID-2978</t>
  </si>
  <si>
    <t>UID-2979</t>
  </si>
  <si>
    <t>UID-2980</t>
  </si>
  <si>
    <t>UID-2981</t>
  </si>
  <si>
    <t>UID-2982</t>
  </si>
  <si>
    <t>UID-2983</t>
  </si>
  <si>
    <t>UID-2984</t>
  </si>
  <si>
    <t>UID-2985</t>
  </si>
  <si>
    <t>UID-2986</t>
  </si>
  <si>
    <t>UID-2987</t>
  </si>
  <si>
    <t>UID-2988</t>
  </si>
  <si>
    <t>UID-2989</t>
  </si>
  <si>
    <t>UID-2990</t>
  </si>
  <si>
    <t>UID-2991</t>
  </si>
  <si>
    <t>UID-2992</t>
  </si>
  <si>
    <t>UID-2993</t>
  </si>
  <si>
    <t>UID-2994</t>
  </si>
  <si>
    <t>UID-2995</t>
  </si>
  <si>
    <t>UID-2996</t>
  </si>
  <si>
    <t>UID-2997</t>
  </si>
  <si>
    <t>UID-2998</t>
  </si>
  <si>
    <t>UID-2999</t>
  </si>
  <si>
    <t>UID-3000</t>
  </si>
  <si>
    <t>UID-3001</t>
  </si>
  <si>
    <t>UID-3002</t>
  </si>
  <si>
    <t>UID-3003</t>
  </si>
  <si>
    <t>UID-3004</t>
  </si>
  <si>
    <t>UID-3005</t>
  </si>
  <si>
    <t>UID-3006</t>
  </si>
  <si>
    <t>UID-3007</t>
  </si>
  <si>
    <t>UID-3008</t>
  </si>
  <si>
    <t>UID-3009</t>
  </si>
  <si>
    <t>UID-3010</t>
  </si>
  <si>
    <t>UID-3011</t>
  </si>
  <si>
    <t>UID-3012</t>
  </si>
  <si>
    <t>UID-3013</t>
  </si>
  <si>
    <t>UID-3014</t>
  </si>
  <si>
    <t>UID-3015</t>
  </si>
  <si>
    <t>UID-3016</t>
  </si>
  <si>
    <t>UID-3017</t>
  </si>
  <si>
    <t>UID-3018</t>
  </si>
  <si>
    <t>UID-3019</t>
  </si>
  <si>
    <t>UID-3020</t>
  </si>
  <si>
    <t>UID-3021</t>
  </si>
  <si>
    <t>UID-3022</t>
  </si>
  <si>
    <t>UID-3023</t>
  </si>
  <si>
    <t>UID-3024</t>
  </si>
  <si>
    <t>UID-3025</t>
  </si>
  <si>
    <t>UID-3026</t>
  </si>
  <si>
    <t>UID-3027</t>
  </si>
  <si>
    <t>UID-3028</t>
  </si>
  <si>
    <t>UID-3029</t>
  </si>
  <si>
    <t>UID-3030</t>
  </si>
  <si>
    <t>UID-3031</t>
  </si>
  <si>
    <t>UID-3032</t>
  </si>
  <si>
    <t>UID-3033</t>
  </si>
  <si>
    <t>UID-3034</t>
  </si>
  <si>
    <t>UID-3035</t>
  </si>
  <si>
    <t>UID-3036</t>
  </si>
  <si>
    <t>UID-3037</t>
  </si>
  <si>
    <t>UID-3038</t>
  </si>
  <si>
    <t>UID-3039</t>
  </si>
  <si>
    <t>UID-3040</t>
  </si>
  <si>
    <t>UID-3041</t>
  </si>
  <si>
    <t>UID-3042</t>
  </si>
  <si>
    <t>UID-3043</t>
  </si>
  <si>
    <t>UID-3044</t>
  </si>
  <si>
    <t>UID-3045</t>
  </si>
  <si>
    <t>UID-3046</t>
  </si>
  <si>
    <t>UID-3047</t>
  </si>
  <si>
    <t>UID-3048</t>
  </si>
  <si>
    <t>UID-3049</t>
  </si>
  <si>
    <t>UID-3050</t>
  </si>
  <si>
    <t>UID-3051</t>
  </si>
  <si>
    <t>UID-3052</t>
  </si>
  <si>
    <t>UID-3053</t>
  </si>
  <si>
    <t>UID-3054</t>
  </si>
  <si>
    <t>UID-3055</t>
  </si>
  <si>
    <t>UID-3056</t>
  </si>
  <si>
    <t>UID-3057</t>
  </si>
  <si>
    <t>UID-3058</t>
  </si>
  <si>
    <t>UID-3059</t>
  </si>
  <si>
    <t>UID-3060</t>
  </si>
  <si>
    <t>UID-3061</t>
  </si>
  <si>
    <t>UID-3062</t>
  </si>
  <si>
    <t>UID-3063</t>
  </si>
  <si>
    <t>UID-3064</t>
  </si>
  <si>
    <t>UID-3065</t>
  </si>
  <si>
    <t>UID-3066</t>
  </si>
  <si>
    <t>UID-3067</t>
  </si>
  <si>
    <t>UID-3068</t>
  </si>
  <si>
    <t>UID-3069</t>
  </si>
  <si>
    <t>UID-3070</t>
  </si>
  <si>
    <t>UID-3071</t>
  </si>
  <si>
    <t>UID-3072</t>
  </si>
  <si>
    <t>UID-3073</t>
  </si>
  <si>
    <t>UID-3074</t>
  </si>
  <si>
    <t>UID-3075</t>
  </si>
  <si>
    <t>UID-3076</t>
  </si>
  <si>
    <t>UID-3077</t>
  </si>
  <si>
    <t>UID-3078</t>
  </si>
  <si>
    <t>UID-3079</t>
  </si>
  <si>
    <t>UID-3080</t>
  </si>
  <si>
    <t>UID-3081</t>
  </si>
  <si>
    <t>UID-3082</t>
  </si>
  <si>
    <t>UID-3083</t>
  </si>
  <si>
    <t>UID-3084</t>
  </si>
  <si>
    <t>UID-3085</t>
  </si>
  <si>
    <t>UID-3086</t>
  </si>
  <si>
    <t>UID-3087</t>
  </si>
  <si>
    <t>UID-3088</t>
  </si>
  <si>
    <t>UID-3089</t>
  </si>
  <si>
    <t>UID-3090</t>
  </si>
  <si>
    <t>UID-3091</t>
  </si>
  <si>
    <t>UID-3092</t>
  </si>
  <si>
    <t>UID-3093</t>
  </si>
  <si>
    <t>UID-3094</t>
  </si>
  <si>
    <t>UID-3095</t>
  </si>
  <si>
    <t>UID-3096</t>
  </si>
  <si>
    <t>UID-3097</t>
  </si>
  <si>
    <t>UID-3098</t>
  </si>
  <si>
    <t>UID-3099</t>
  </si>
  <si>
    <t>UID-3100</t>
  </si>
  <si>
    <t>UID-3101</t>
  </si>
  <si>
    <t>UID-3102</t>
  </si>
  <si>
    <t>UID-3103</t>
  </si>
  <si>
    <t>UID-3104</t>
  </si>
  <si>
    <t>UID-3105</t>
  </si>
  <si>
    <t>UID-3106</t>
  </si>
  <si>
    <t>UID-3107</t>
  </si>
  <si>
    <t>UID-3108</t>
  </si>
  <si>
    <t>UID-3109</t>
  </si>
  <si>
    <t>UID-3110</t>
  </si>
  <si>
    <t>UID-3111</t>
  </si>
  <si>
    <t>UID-3112</t>
  </si>
  <si>
    <t>UID-3113</t>
  </si>
  <si>
    <t>UID-3114</t>
  </si>
  <si>
    <t>UID-3115</t>
  </si>
  <si>
    <t>UID-3116</t>
  </si>
  <si>
    <t>UID-3117</t>
  </si>
  <si>
    <t>UID-3118</t>
  </si>
  <si>
    <t>UID-3119</t>
  </si>
  <si>
    <t>UID-3120</t>
  </si>
  <si>
    <t>UID-3121</t>
  </si>
  <si>
    <t>UID-3122</t>
  </si>
  <si>
    <t>UID-3123</t>
  </si>
  <si>
    <t>UID-3124</t>
  </si>
  <si>
    <t>UID-3125</t>
  </si>
  <si>
    <t>UID-3126</t>
  </si>
  <si>
    <t>UID-3127</t>
  </si>
  <si>
    <t>UID-3128</t>
  </si>
  <si>
    <t>UID-3129</t>
  </si>
  <si>
    <t>UID-3130</t>
  </si>
  <si>
    <t>UID-3131</t>
  </si>
  <si>
    <t>UID-3132</t>
  </si>
  <si>
    <t>UID-3133</t>
  </si>
  <si>
    <t>UID-3134</t>
  </si>
  <si>
    <t>UID-3135</t>
  </si>
  <si>
    <t>UID-3136</t>
  </si>
  <si>
    <t>UID-3137</t>
  </si>
  <si>
    <t>UID-3138</t>
  </si>
  <si>
    <t>UID-3139</t>
  </si>
  <si>
    <t>UID-3140</t>
  </si>
  <si>
    <t>UID-3141</t>
  </si>
  <si>
    <t>UID-3142</t>
  </si>
  <si>
    <t>UID-3143</t>
  </si>
  <si>
    <t>UID-3144</t>
  </si>
  <si>
    <t>UID-3145</t>
  </si>
  <si>
    <t>UID-3146</t>
  </si>
  <si>
    <t>UID-3147</t>
  </si>
  <si>
    <t>UID-3148</t>
  </si>
  <si>
    <t>UID-3149</t>
  </si>
  <si>
    <t>UID-3150</t>
  </si>
  <si>
    <t>UID-3151</t>
  </si>
  <si>
    <t>UID-3152</t>
  </si>
  <si>
    <t>UID-3153</t>
  </si>
  <si>
    <t>UID-3154</t>
  </si>
  <si>
    <t>UID-3155</t>
  </si>
  <si>
    <t>UID-3156</t>
  </si>
  <si>
    <t>UID-3157</t>
  </si>
  <si>
    <t>UID-3158</t>
  </si>
  <si>
    <t>UID-3159</t>
  </si>
  <si>
    <t>UID-3160</t>
  </si>
  <si>
    <t>UID-3161</t>
  </si>
  <si>
    <t>UID-3162</t>
  </si>
  <si>
    <t>UID-3163</t>
  </si>
  <si>
    <t>UID-3164</t>
  </si>
  <si>
    <t>UID-3165</t>
  </si>
  <si>
    <t>UID-3166</t>
  </si>
  <si>
    <t>UID-3167</t>
  </si>
  <si>
    <t>UID-3168</t>
  </si>
  <si>
    <t>UID-3169</t>
  </si>
  <si>
    <t>UID-3170</t>
  </si>
  <si>
    <t>UID-3171</t>
  </si>
  <si>
    <t>UID-3172</t>
  </si>
  <si>
    <t>UID-3173</t>
  </si>
  <si>
    <t>UID-3174</t>
  </si>
  <si>
    <t>UID-3175</t>
  </si>
  <si>
    <t>UID-3176</t>
  </si>
  <si>
    <t>UID-3177</t>
  </si>
  <si>
    <t>UID-3178</t>
  </si>
  <si>
    <t>UID-3179</t>
  </si>
  <si>
    <t>UID-3180</t>
  </si>
  <si>
    <t>UID-3181</t>
  </si>
  <si>
    <t>UID-3182</t>
  </si>
  <si>
    <t>UID-3183</t>
  </si>
  <si>
    <t>UID-3184</t>
  </si>
  <si>
    <t>UID-3185</t>
  </si>
  <si>
    <t>UID-3186</t>
  </si>
  <si>
    <t>UID-3187</t>
  </si>
  <si>
    <t>UID-3188</t>
  </si>
  <si>
    <t>UID-3189</t>
  </si>
  <si>
    <t>UID-3190</t>
  </si>
  <si>
    <t>UID-3191</t>
  </si>
  <si>
    <t>UID-3192</t>
  </si>
  <si>
    <t>UID-3193</t>
  </si>
  <si>
    <t>UID-3194</t>
  </si>
  <si>
    <t>UID-3195</t>
  </si>
  <si>
    <t>UID-3196</t>
  </si>
  <si>
    <t>UID-3197</t>
  </si>
  <si>
    <t>UID-3198</t>
  </si>
  <si>
    <t>UID-3199</t>
  </si>
  <si>
    <t>UID-3200</t>
  </si>
  <si>
    <t>UID-3201</t>
  </si>
  <si>
    <t>UID-3202</t>
  </si>
  <si>
    <t>UID-3203</t>
  </si>
  <si>
    <t>UID-3204</t>
  </si>
  <si>
    <t>UID-3205</t>
  </si>
  <si>
    <t>UID-3206</t>
  </si>
  <si>
    <t>UID-3207</t>
  </si>
  <si>
    <t>UID-3208</t>
  </si>
  <si>
    <t>UID-3209</t>
  </si>
  <si>
    <t>UID-3210</t>
  </si>
  <si>
    <t>UID-3211</t>
  </si>
  <si>
    <t>UID-3212</t>
  </si>
  <si>
    <t>UID-3213</t>
  </si>
  <si>
    <t>UID-3214</t>
  </si>
  <si>
    <t>UID-3215</t>
  </si>
  <si>
    <t>UID-3216</t>
  </si>
  <si>
    <t>UID-3217</t>
  </si>
  <si>
    <t>UID-3218</t>
  </si>
  <si>
    <t>UID-3219</t>
  </si>
  <si>
    <t>UID-3220</t>
  </si>
  <si>
    <t>UID-3221</t>
  </si>
  <si>
    <t>UID-3222</t>
  </si>
  <si>
    <t>UID-3223</t>
  </si>
  <si>
    <t>UID-3224</t>
  </si>
  <si>
    <t>UID-3225</t>
  </si>
  <si>
    <t>UID-3226</t>
  </si>
  <si>
    <t>UID-3227</t>
  </si>
  <si>
    <t>UID-3228</t>
  </si>
  <si>
    <t>UID-3229</t>
  </si>
  <si>
    <t>UID-3230</t>
  </si>
  <si>
    <t>UID-3231</t>
  </si>
  <si>
    <t>UID-3232</t>
  </si>
  <si>
    <t>UID-3233</t>
  </si>
  <si>
    <t>UID-3234</t>
  </si>
  <si>
    <t>UID-3235</t>
  </si>
  <si>
    <t>UID-3236</t>
  </si>
  <si>
    <t>UID-3237</t>
  </si>
  <si>
    <t>UID-3238</t>
  </si>
  <si>
    <t>UID-3239</t>
  </si>
  <si>
    <t>UID-3240</t>
  </si>
  <si>
    <t>UID-3241</t>
  </si>
  <si>
    <t>UID-3242</t>
  </si>
  <si>
    <t>UID-3243</t>
  </si>
  <si>
    <t>UID-3244</t>
  </si>
  <si>
    <t>UID-3245</t>
  </si>
  <si>
    <t>UID-3246</t>
  </si>
  <si>
    <t>UID-3247</t>
  </si>
  <si>
    <t>UID-3248</t>
  </si>
  <si>
    <t>UID-3249</t>
  </si>
  <si>
    <t>UID-3250</t>
  </si>
  <si>
    <t>UID-3251</t>
  </si>
  <si>
    <t>UID-3252</t>
  </si>
  <si>
    <t>UID-3253</t>
  </si>
  <si>
    <t>UID-3254</t>
  </si>
  <si>
    <t>UID-3255</t>
  </si>
  <si>
    <t>UID-3256</t>
  </si>
  <si>
    <t>UID-3257</t>
  </si>
  <si>
    <t>UID-3258</t>
  </si>
  <si>
    <t>UID-3259</t>
  </si>
  <si>
    <t>UID-3260</t>
  </si>
  <si>
    <t>UID-3261</t>
  </si>
  <si>
    <t>UID-3262</t>
  </si>
  <si>
    <t>UID-3263</t>
  </si>
  <si>
    <t>UID-3264</t>
  </si>
  <si>
    <t>UID-3265</t>
  </si>
  <si>
    <t>UID-3266</t>
  </si>
  <si>
    <t>UID-3267</t>
  </si>
  <si>
    <t>UID-3268</t>
  </si>
  <si>
    <t>UID-3269</t>
  </si>
  <si>
    <t>UID-3270</t>
  </si>
  <si>
    <t>UID-3271</t>
  </si>
  <si>
    <t>UID-3272</t>
  </si>
  <si>
    <t>UID-3273</t>
  </si>
  <si>
    <t>UID-3274</t>
  </si>
  <si>
    <t>UID-3275</t>
  </si>
  <si>
    <t>UID-3276</t>
  </si>
  <si>
    <t>UID-3277</t>
  </si>
  <si>
    <t>UID-3278</t>
  </si>
  <si>
    <t>UID-3279</t>
  </si>
  <si>
    <t>UID-3280</t>
  </si>
  <si>
    <t>UID-3281</t>
  </si>
  <si>
    <t>UID-3282</t>
  </si>
  <si>
    <t>UID-3283</t>
  </si>
  <si>
    <t>UID-3284</t>
  </si>
  <si>
    <t>UID-3285</t>
  </si>
  <si>
    <t>UID-3286</t>
  </si>
  <si>
    <t>UID-3287</t>
  </si>
  <si>
    <t>UID-3288</t>
  </si>
  <si>
    <t>UID-3289</t>
  </si>
  <si>
    <t>UID-3290</t>
  </si>
  <si>
    <t>UID-3291</t>
  </si>
  <si>
    <t>UID-3292</t>
  </si>
  <si>
    <t>UID-3293</t>
  </si>
  <si>
    <t>UID-3294</t>
  </si>
  <si>
    <t>UID-3295</t>
  </si>
  <si>
    <t>UID-3296</t>
  </si>
  <si>
    <t>UID-3297</t>
  </si>
  <si>
    <t>UID-3298</t>
  </si>
  <si>
    <t>UID-3299</t>
  </si>
  <si>
    <t>UID-3300</t>
  </si>
  <si>
    <t>UID-3301</t>
  </si>
  <si>
    <t>UID-3302</t>
  </si>
  <si>
    <t>UID-3303</t>
  </si>
  <si>
    <t>UID-3304</t>
  </si>
  <si>
    <t>UID-3305</t>
  </si>
  <si>
    <t>UID-3306</t>
  </si>
  <si>
    <t>UID-3307</t>
  </si>
  <si>
    <t>UID-3308</t>
  </si>
  <si>
    <t>UID-3309</t>
  </si>
  <si>
    <t>UID-3310</t>
  </si>
  <si>
    <t>UID-3311</t>
  </si>
  <si>
    <t>UID-3312</t>
  </si>
  <si>
    <t>UID-3313</t>
  </si>
  <si>
    <t>UID-3314</t>
  </si>
  <si>
    <t>UID-3315</t>
  </si>
  <si>
    <t>UID-3316</t>
  </si>
  <si>
    <t>UID-3317</t>
  </si>
  <si>
    <t>UID-3318</t>
  </si>
  <si>
    <t>UID-3319</t>
  </si>
  <si>
    <t>UID-3320</t>
  </si>
  <si>
    <t>UID-3321</t>
  </si>
  <si>
    <t>UID-3322</t>
  </si>
  <si>
    <t>UID-3323</t>
  </si>
  <si>
    <t>UID-3324</t>
  </si>
  <si>
    <t>UID-3325</t>
  </si>
  <si>
    <t>UID-3326</t>
  </si>
  <si>
    <t>UID-3327</t>
  </si>
  <si>
    <t>UID-3328</t>
  </si>
  <si>
    <t>UID-3329</t>
  </si>
  <si>
    <t>UID-3330</t>
  </si>
  <si>
    <t>UID-3331</t>
  </si>
  <si>
    <t>UID-3332</t>
  </si>
  <si>
    <t>UID-3333</t>
  </si>
  <si>
    <t>UID-3334</t>
  </si>
  <si>
    <t>UID-3335</t>
  </si>
  <si>
    <t>UID-3336</t>
  </si>
  <si>
    <t>UID-3337</t>
  </si>
  <si>
    <t>UID-3338</t>
  </si>
  <si>
    <t>UID-3339</t>
  </si>
  <si>
    <t>UID-3340</t>
  </si>
  <si>
    <t>UID-3341</t>
  </si>
  <si>
    <t>UID-3342</t>
  </si>
  <si>
    <t>UID-3343</t>
  </si>
  <si>
    <t>UID-3344</t>
  </si>
  <si>
    <t>UID-3345</t>
  </si>
  <si>
    <t>UID-3346</t>
  </si>
  <si>
    <t>UID-3347</t>
  </si>
  <si>
    <t>UID-3348</t>
  </si>
  <si>
    <t>UID-3349</t>
  </si>
  <si>
    <t>UID-3350</t>
  </si>
  <si>
    <t>UID-3351</t>
  </si>
  <si>
    <t>UID-3352</t>
  </si>
  <si>
    <t>UID-3353</t>
  </si>
  <si>
    <t>UID-3354</t>
  </si>
  <si>
    <t>UID-3355</t>
  </si>
  <si>
    <t>UID-3356</t>
  </si>
  <si>
    <t>UID-3357</t>
  </si>
  <si>
    <t>UID-3358</t>
  </si>
  <si>
    <t>UID-3359</t>
  </si>
  <si>
    <t>UID-3360</t>
  </si>
  <si>
    <t>UID-3361</t>
  </si>
  <si>
    <t>UID-3362</t>
  </si>
  <si>
    <t>UID-3363</t>
  </si>
  <si>
    <t>UID-3364</t>
  </si>
  <si>
    <t>UID-3365</t>
  </si>
  <si>
    <t>UID-3366</t>
  </si>
  <si>
    <t>UID-3367</t>
  </si>
  <si>
    <t>UID-3368</t>
  </si>
  <si>
    <t>UID-3369</t>
  </si>
  <si>
    <t>UID-3370</t>
  </si>
  <si>
    <t>UID-3371</t>
  </si>
  <si>
    <t>UID-3372</t>
  </si>
  <si>
    <t>UID-3373</t>
  </si>
  <si>
    <t>UID-3374</t>
  </si>
  <si>
    <t>UID-3375</t>
  </si>
  <si>
    <t>UID-3376</t>
  </si>
  <si>
    <t>UID-3377</t>
  </si>
  <si>
    <t>UID-3378</t>
  </si>
  <si>
    <t>UID-3379</t>
  </si>
  <si>
    <t>UID-3380</t>
  </si>
  <si>
    <t>UID-3381</t>
  </si>
  <si>
    <t>UID-3382</t>
  </si>
  <si>
    <t>UID-3383</t>
  </si>
  <si>
    <t>UID-3384</t>
  </si>
  <si>
    <t>UID-3385</t>
  </si>
  <si>
    <t>UID-3386</t>
  </si>
  <si>
    <t>UID-3387</t>
  </si>
  <si>
    <t>UID-3388</t>
  </si>
  <si>
    <t>UID-3389</t>
  </si>
  <si>
    <t>UID-3390</t>
  </si>
  <si>
    <t>UID-3391</t>
  </si>
  <si>
    <t>UID-3392</t>
  </si>
  <si>
    <t>UID-3393</t>
  </si>
  <si>
    <t>UID-3394</t>
  </si>
  <si>
    <t>UID-3395</t>
  </si>
  <si>
    <t>UID-3396</t>
  </si>
  <si>
    <t>UID-3397</t>
  </si>
  <si>
    <t>UID-3398</t>
  </si>
  <si>
    <t>UID-3399</t>
  </si>
  <si>
    <t>UID-3400</t>
  </si>
  <si>
    <t>UID-3401</t>
  </si>
  <si>
    <t>UID-3402</t>
  </si>
  <si>
    <t>UID-3403</t>
  </si>
  <si>
    <t>UID-3404</t>
  </si>
  <si>
    <t>UID-3405</t>
  </si>
  <si>
    <t>UID-3406</t>
  </si>
  <si>
    <t>UID-3407</t>
  </si>
  <si>
    <t>UID-3408</t>
  </si>
  <si>
    <t>UID-3409</t>
  </si>
  <si>
    <t>UID-3410</t>
  </si>
  <si>
    <t>UID-3411</t>
  </si>
  <si>
    <t>UID-3412</t>
  </si>
  <si>
    <t>UID-3413</t>
  </si>
  <si>
    <t>UID-3414</t>
  </si>
  <si>
    <t>UID-3415</t>
  </si>
  <si>
    <t>UID-3416</t>
  </si>
  <si>
    <t>UID-3417</t>
  </si>
  <si>
    <t>UID-3418</t>
  </si>
  <si>
    <t>UID-3419</t>
  </si>
  <si>
    <t>UID-3420</t>
  </si>
  <si>
    <t>UID-3421</t>
  </si>
  <si>
    <t>UID-3422</t>
  </si>
  <si>
    <t>UID-3423</t>
  </si>
  <si>
    <t>UID-3424</t>
  </si>
  <si>
    <t>UID-3425</t>
  </si>
  <si>
    <t>UID-3426</t>
  </si>
  <si>
    <t>UID-3427</t>
  </si>
  <si>
    <t>UID-3428</t>
  </si>
  <si>
    <t>UID-3429</t>
  </si>
  <si>
    <t>UID-3430</t>
  </si>
  <si>
    <t>UID-3431</t>
  </si>
  <si>
    <t>UID-3432</t>
  </si>
  <si>
    <t>UID-3433</t>
  </si>
  <si>
    <t>UID-3434</t>
  </si>
  <si>
    <t>UID-3435</t>
  </si>
  <si>
    <t>UID-3436</t>
  </si>
  <si>
    <t>UID-3437</t>
  </si>
  <si>
    <t>UID-3438</t>
  </si>
  <si>
    <t>UID-3439</t>
  </si>
  <si>
    <t>UID-3440</t>
  </si>
  <si>
    <t>UID-3441</t>
  </si>
  <si>
    <t>UID-3442</t>
  </si>
  <si>
    <t>UID-3443</t>
  </si>
  <si>
    <t>UID-3444</t>
  </si>
  <si>
    <t>UID-3445</t>
  </si>
  <si>
    <t>UID-3446</t>
  </si>
  <si>
    <t>UID-3447</t>
  </si>
  <si>
    <t>UID-3448</t>
  </si>
  <si>
    <t>UID-3449</t>
  </si>
  <si>
    <t>UID-3450</t>
  </si>
  <si>
    <t>UID-3451</t>
  </si>
  <si>
    <t>UID-3452</t>
  </si>
  <si>
    <t>UID-3453</t>
  </si>
  <si>
    <t>UID-3454</t>
  </si>
  <si>
    <t>UID-3455</t>
  </si>
  <si>
    <t>UID-3456</t>
  </si>
  <si>
    <t>UID-3457</t>
  </si>
  <si>
    <t>UID-3458</t>
  </si>
  <si>
    <t>UID-3459</t>
  </si>
  <si>
    <t>UID-3460</t>
  </si>
  <si>
    <t>UID-3461</t>
  </si>
  <si>
    <t>UID-3462</t>
  </si>
  <si>
    <t>UID-3463</t>
  </si>
  <si>
    <t>UID-3464</t>
  </si>
  <si>
    <t>UID-3465</t>
  </si>
  <si>
    <t>UID-3466</t>
  </si>
  <si>
    <t>UID-3467</t>
  </si>
  <si>
    <t>UID-3468</t>
  </si>
  <si>
    <t>UID-3469</t>
  </si>
  <si>
    <t>UID-3470</t>
  </si>
  <si>
    <t>UID-3471</t>
  </si>
  <si>
    <t>UID-3472</t>
  </si>
  <si>
    <t>UID-3473</t>
  </si>
  <si>
    <t>UID-3474</t>
  </si>
  <si>
    <t>UID-3475</t>
  </si>
  <si>
    <t>UID-3476</t>
  </si>
  <si>
    <t>UID-3477</t>
  </si>
  <si>
    <t>UID-3478</t>
  </si>
  <si>
    <t>UID-3479</t>
  </si>
  <si>
    <t>UID-3480</t>
  </si>
  <si>
    <t>UID-3481</t>
  </si>
  <si>
    <t>UID-3482</t>
  </si>
  <si>
    <t>UID-3483</t>
  </si>
  <si>
    <t>UID-3484</t>
  </si>
  <si>
    <t>UID-3485</t>
  </si>
  <si>
    <t>UID-3486</t>
  </si>
  <si>
    <t>UID-3487</t>
  </si>
  <si>
    <t>UID-3488</t>
  </si>
  <si>
    <t>UID-3489</t>
  </si>
  <si>
    <t>UID-3490</t>
  </si>
  <si>
    <t>UID-3491</t>
  </si>
  <si>
    <t>UID-3492</t>
  </si>
  <si>
    <t>UID-3493</t>
  </si>
  <si>
    <t>UID-3494</t>
  </si>
  <si>
    <t>UID-3495</t>
  </si>
  <si>
    <t>UID-3496</t>
  </si>
  <si>
    <t>UID-3497</t>
  </si>
  <si>
    <t>UID-3498</t>
  </si>
  <si>
    <t>UID-3499</t>
  </si>
  <si>
    <t>UID-3500</t>
  </si>
  <si>
    <t>UID-3501</t>
  </si>
  <si>
    <t>UID-3502</t>
  </si>
  <si>
    <t>UID-3503</t>
  </si>
  <si>
    <t>UID-3504</t>
  </si>
  <si>
    <t>UID-3505</t>
  </si>
  <si>
    <t>UID-3506</t>
  </si>
  <si>
    <t>UID-3507</t>
  </si>
  <si>
    <t>UID-3508</t>
  </si>
  <si>
    <t>UID-3509</t>
  </si>
  <si>
    <t>UID-3510</t>
  </si>
  <si>
    <t>UID-3511</t>
  </si>
  <si>
    <t>UID-3512</t>
  </si>
  <si>
    <t>UID-3513</t>
  </si>
  <si>
    <t>UID-3514</t>
  </si>
  <si>
    <t>UID-3515</t>
  </si>
  <si>
    <t>UID-3516</t>
  </si>
  <si>
    <t>UID-3517</t>
  </si>
  <si>
    <t>UID-3518</t>
  </si>
  <si>
    <t>UID-3519</t>
  </si>
  <si>
    <t>UID-3520</t>
  </si>
  <si>
    <t>UID-3521</t>
  </si>
  <si>
    <t>UID-3522</t>
  </si>
  <si>
    <t>UID-3523</t>
  </si>
  <si>
    <t>UID-3524</t>
  </si>
  <si>
    <t>UID-3525</t>
  </si>
  <si>
    <t>UID-3526</t>
  </si>
  <si>
    <t>UID-3527</t>
  </si>
  <si>
    <t>UID-3528</t>
  </si>
  <si>
    <t>UID-3529</t>
  </si>
  <si>
    <t>UID-3530</t>
  </si>
  <si>
    <t>UID-3531</t>
  </si>
  <si>
    <t>UID-3532</t>
  </si>
  <si>
    <t>UID-3533</t>
  </si>
  <si>
    <t>UID-3534</t>
  </si>
  <si>
    <t>UID-3535</t>
  </si>
  <si>
    <t>UID-3536</t>
  </si>
  <si>
    <t>UID-3537</t>
  </si>
  <si>
    <t>UID-3538</t>
  </si>
  <si>
    <t>UID-3539</t>
  </si>
  <si>
    <t>UID-3540</t>
  </si>
  <si>
    <t>UID-3541</t>
  </si>
  <si>
    <t>UID-3542</t>
  </si>
  <si>
    <t>UID-3543</t>
  </si>
  <si>
    <t>UID-3544</t>
  </si>
  <si>
    <t>UID-3545</t>
  </si>
  <si>
    <t>UID-3546</t>
  </si>
  <si>
    <t>UID-3547</t>
  </si>
  <si>
    <t>UID-3548</t>
  </si>
  <si>
    <t>UID-3549</t>
  </si>
  <si>
    <t>UID-3550</t>
  </si>
  <si>
    <t>UID-3551</t>
  </si>
  <si>
    <t>UID-3552</t>
  </si>
  <si>
    <t>UID-3553</t>
  </si>
  <si>
    <t>UID-3554</t>
  </si>
  <si>
    <t>UID-3555</t>
  </si>
  <si>
    <t>UID-3556</t>
  </si>
  <si>
    <t>UID-3557</t>
  </si>
  <si>
    <t>UID-3558</t>
  </si>
  <si>
    <t>UID-3559</t>
  </si>
  <si>
    <t>UID-3560</t>
  </si>
  <si>
    <t>UID-3561</t>
  </si>
  <si>
    <t>UID-3562</t>
  </si>
  <si>
    <t>UID-3563</t>
  </si>
  <si>
    <t>UID-3564</t>
  </si>
  <si>
    <t>UID-3565</t>
  </si>
  <si>
    <t>UID-3566</t>
  </si>
  <si>
    <t>UID-3567</t>
  </si>
  <si>
    <t>UID-3568</t>
  </si>
  <si>
    <t>UID-3569</t>
  </si>
  <si>
    <t>UID-3570</t>
  </si>
  <si>
    <t>UID-3571</t>
  </si>
  <si>
    <t>UID-3572</t>
  </si>
  <si>
    <t>UID-3573</t>
  </si>
  <si>
    <t>UID-3574</t>
  </si>
  <si>
    <t>UID-3575</t>
  </si>
  <si>
    <t>UID-3576</t>
  </si>
  <si>
    <t>UID-3577</t>
  </si>
  <si>
    <t>UID-3578</t>
  </si>
  <si>
    <t>UID-3579</t>
  </si>
  <si>
    <t>UID-3580</t>
  </si>
  <si>
    <t>UID-3581</t>
  </si>
  <si>
    <t>UID-3582</t>
  </si>
  <si>
    <t>UID-3583</t>
  </si>
  <si>
    <t>UID-3584</t>
  </si>
  <si>
    <t>UID-3585</t>
  </si>
  <si>
    <t>UID-3586</t>
  </si>
  <si>
    <t>UID-3587</t>
  </si>
  <si>
    <t>UID-3588</t>
  </si>
  <si>
    <t>UID-3589</t>
  </si>
  <si>
    <t>UID-3590</t>
  </si>
  <si>
    <t>UID-3591</t>
  </si>
  <si>
    <t>UID-3592</t>
  </si>
  <si>
    <t>UID-3593</t>
  </si>
  <si>
    <t>UID-3594</t>
  </si>
  <si>
    <t>UID-3595</t>
  </si>
  <si>
    <t>UID-3596</t>
  </si>
  <si>
    <t>UID-3597</t>
  </si>
  <si>
    <t>UID-3598</t>
  </si>
  <si>
    <t>UID-3599</t>
  </si>
  <si>
    <t>UID-3600</t>
  </si>
  <si>
    <t>UID-3601</t>
  </si>
  <si>
    <t>UID-3602</t>
  </si>
  <si>
    <t>UID-3603</t>
  </si>
  <si>
    <t>UID-3604</t>
  </si>
  <si>
    <t>UID-3605</t>
  </si>
  <si>
    <t>UID-3606</t>
  </si>
  <si>
    <t>UID-3607</t>
  </si>
  <si>
    <t>UID-3608</t>
  </si>
  <si>
    <t>UID-3609</t>
  </si>
  <si>
    <t>UID-3610</t>
  </si>
  <si>
    <t>UID-3611</t>
  </si>
  <si>
    <t>UID-3612</t>
  </si>
  <si>
    <t>UID-3613</t>
  </si>
  <si>
    <t>UID-3614</t>
  </si>
  <si>
    <t>UID-3615</t>
  </si>
  <si>
    <t>UID-3616</t>
  </si>
  <si>
    <t>UID-3617</t>
  </si>
  <si>
    <t>UID-3618</t>
  </si>
  <si>
    <t>UID-3619</t>
  </si>
  <si>
    <t>UID-3620</t>
  </si>
  <si>
    <t>UID-3621</t>
  </si>
  <si>
    <t>UID-3622</t>
  </si>
  <si>
    <t>UID-3623</t>
  </si>
  <si>
    <t>UID-3624</t>
  </si>
  <si>
    <t>UID-3625</t>
  </si>
  <si>
    <t>UID-3626</t>
  </si>
  <si>
    <t>UID-3627</t>
  </si>
  <si>
    <t>UID-3628</t>
  </si>
  <si>
    <t>UID-3629</t>
  </si>
  <si>
    <t>UID-3630</t>
  </si>
  <si>
    <t>UID-3631</t>
  </si>
  <si>
    <t>UID-3632</t>
  </si>
  <si>
    <t>UID-3633</t>
  </si>
  <si>
    <t>UID-3634</t>
  </si>
  <si>
    <t>UID-3635</t>
  </si>
  <si>
    <t>UID-3636</t>
  </si>
  <si>
    <t>UID-3637</t>
  </si>
  <si>
    <t>UID-3638</t>
  </si>
  <si>
    <t>UID-3639</t>
  </si>
  <si>
    <t>UID-3640</t>
  </si>
  <si>
    <t>UID-3641</t>
  </si>
  <si>
    <t>UID-3642</t>
  </si>
  <si>
    <t>UID-3643</t>
  </si>
  <si>
    <t>UID-3644</t>
  </si>
  <si>
    <t>UID-3645</t>
  </si>
  <si>
    <t>UID-3646</t>
  </si>
  <si>
    <t>UID-3647</t>
  </si>
  <si>
    <t>UID-3648</t>
  </si>
  <si>
    <t>UID-3649</t>
  </si>
  <si>
    <t>UID-3650</t>
  </si>
  <si>
    <t>UID-3651</t>
  </si>
  <si>
    <t>UID-3652</t>
  </si>
  <si>
    <t>UID-3653</t>
  </si>
  <si>
    <t>UID-3654</t>
  </si>
  <si>
    <t>UID-3655</t>
  </si>
  <si>
    <t>UID-3656</t>
  </si>
  <si>
    <t>UID-3657</t>
  </si>
  <si>
    <t>UID-3658</t>
  </si>
  <si>
    <t>UID-3659</t>
  </si>
  <si>
    <t>UID-3660</t>
  </si>
  <si>
    <t>UID-3661</t>
  </si>
  <si>
    <t>UID-3662</t>
  </si>
  <si>
    <t>UID-3663</t>
  </si>
  <si>
    <t>UID-3664</t>
  </si>
  <si>
    <t>UID-3665</t>
  </si>
  <si>
    <t>UID-3666</t>
  </si>
  <si>
    <t>UID-3667</t>
  </si>
  <si>
    <t>UID-3668</t>
  </si>
  <si>
    <t>UID-3669</t>
  </si>
  <si>
    <t>UID-3670</t>
  </si>
  <si>
    <t>UID-3671</t>
  </si>
  <si>
    <t>UID-3672</t>
  </si>
  <si>
    <t>UID-3673</t>
  </si>
  <si>
    <t>UID-3674</t>
  </si>
  <si>
    <t>UID-3675</t>
  </si>
  <si>
    <t>UID-3676</t>
  </si>
  <si>
    <t>UID-3677</t>
  </si>
  <si>
    <t>UID-3678</t>
  </si>
  <si>
    <t>UID-3679</t>
  </si>
  <si>
    <t>UID-3680</t>
  </si>
  <si>
    <t>UID-3681</t>
  </si>
  <si>
    <t>UID-3682</t>
  </si>
  <si>
    <t>UID-3683</t>
  </si>
  <si>
    <t>UID-3684</t>
  </si>
  <si>
    <t>UID-3685</t>
  </si>
  <si>
    <t>UID-3686</t>
  </si>
  <si>
    <t>UID-3687</t>
  </si>
  <si>
    <t>UID-3688</t>
  </si>
  <si>
    <t>UID-3689</t>
  </si>
  <si>
    <t>UID-3690</t>
  </si>
  <si>
    <t>UID-3691</t>
  </si>
  <si>
    <t>UID-3692</t>
  </si>
  <si>
    <t>UID-3693</t>
  </si>
  <si>
    <t>UID-3694</t>
  </si>
  <si>
    <t>UID-3695</t>
  </si>
  <si>
    <t>UID-3696</t>
  </si>
  <si>
    <t>UID-3697</t>
  </si>
  <si>
    <t>UID-3698</t>
  </si>
  <si>
    <t>UID-3699</t>
  </si>
  <si>
    <t>UID-3700</t>
  </si>
  <si>
    <t>UID-3701</t>
  </si>
  <si>
    <t>UID-3702</t>
  </si>
  <si>
    <t>UID-3703</t>
  </si>
  <si>
    <t>UID-3704</t>
  </si>
  <si>
    <t>UID-3705</t>
  </si>
  <si>
    <t>UID-3706</t>
  </si>
  <si>
    <t>UID-3707</t>
  </si>
  <si>
    <t>UID-3708</t>
  </si>
  <si>
    <t>UID-3709</t>
  </si>
  <si>
    <t>UID-3710</t>
  </si>
  <si>
    <t>UID-3711</t>
  </si>
  <si>
    <t>UID-3712</t>
  </si>
  <si>
    <t>UID-3713</t>
  </si>
  <si>
    <t>UID-3714</t>
  </si>
  <si>
    <t>UID-3715</t>
  </si>
  <si>
    <t>UID-3716</t>
  </si>
  <si>
    <t>UID-3717</t>
  </si>
  <si>
    <t>UID-3718</t>
  </si>
  <si>
    <t>UID-3719</t>
  </si>
  <si>
    <t>UID-3720</t>
  </si>
  <si>
    <t>UID-3721</t>
  </si>
  <si>
    <t>UID-3722</t>
  </si>
  <si>
    <t>UID-3723</t>
  </si>
  <si>
    <t>UID-3724</t>
  </si>
  <si>
    <t>UID-3725</t>
  </si>
  <si>
    <t>UID-3726</t>
  </si>
  <si>
    <t>UID-3727</t>
  </si>
  <si>
    <t>UID-3728</t>
  </si>
  <si>
    <t>UID-3729</t>
  </si>
  <si>
    <t>UID-3730</t>
  </si>
  <si>
    <t>UID-3731</t>
  </si>
  <si>
    <t>UID-3732</t>
  </si>
  <si>
    <t>UID-3733</t>
  </si>
  <si>
    <t>UID-3734</t>
  </si>
  <si>
    <t>UID-3735</t>
  </si>
  <si>
    <t>UID-3736</t>
  </si>
  <si>
    <t>UID-3737</t>
  </si>
  <si>
    <t>UID-3738</t>
  </si>
  <si>
    <t>UID-3739</t>
  </si>
  <si>
    <t>UID-3740</t>
  </si>
  <si>
    <t>UID-3741</t>
  </si>
  <si>
    <t>UID-3742</t>
  </si>
  <si>
    <t>UID-3743</t>
  </si>
  <si>
    <t>UID-3744</t>
  </si>
  <si>
    <t>UID-3745</t>
  </si>
  <si>
    <t>UID-3746</t>
  </si>
  <si>
    <t>UID-3747</t>
  </si>
  <si>
    <t>UID-3748</t>
  </si>
  <si>
    <t>UID-3749</t>
  </si>
  <si>
    <t>UID-3750</t>
  </si>
  <si>
    <t>UID-3751</t>
  </si>
  <si>
    <t>UID-3752</t>
  </si>
  <si>
    <t>UID-3753</t>
  </si>
  <si>
    <t>UID-3754</t>
  </si>
  <si>
    <t>UID-3755</t>
  </si>
  <si>
    <t>UID-3756</t>
  </si>
  <si>
    <t>UID-3757</t>
  </si>
  <si>
    <t>UID-3758</t>
  </si>
  <si>
    <t>UID-3759</t>
  </si>
  <si>
    <t>UID-3760</t>
  </si>
  <si>
    <t>UID-3761</t>
  </si>
  <si>
    <t>UID-3762</t>
  </si>
  <si>
    <t>UID-3763</t>
  </si>
  <si>
    <t>UID-3764</t>
  </si>
  <si>
    <t>UID-3765</t>
  </si>
  <si>
    <t>UID-3766</t>
  </si>
  <si>
    <t>UID-3767</t>
  </si>
  <si>
    <t>UID-3768</t>
  </si>
  <si>
    <t>UID-3769</t>
  </si>
  <si>
    <t>UID-3770</t>
  </si>
  <si>
    <t>UID-3771</t>
  </si>
  <si>
    <t>UID-3772</t>
  </si>
  <si>
    <t>UID-3773</t>
  </si>
  <si>
    <t>UID-3774</t>
  </si>
  <si>
    <t>UID-3775</t>
  </si>
  <si>
    <t>UID-3776</t>
  </si>
  <si>
    <t>UID-3777</t>
  </si>
  <si>
    <t>UID-3778</t>
  </si>
  <si>
    <t>UID-3779</t>
  </si>
  <si>
    <t>UID-3780</t>
  </si>
  <si>
    <t>UID-3781</t>
  </si>
  <si>
    <t>UID-3782</t>
  </si>
  <si>
    <t>UID-3783</t>
  </si>
  <si>
    <t>UID-3784</t>
  </si>
  <si>
    <t>UID-3785</t>
  </si>
  <si>
    <t>UID-3786</t>
  </si>
  <si>
    <t>UID-3787</t>
  </si>
  <si>
    <t>UID-3788</t>
  </si>
  <si>
    <t>UID-3789</t>
  </si>
  <si>
    <t>UID-3790</t>
  </si>
  <si>
    <t>UID-3791</t>
  </si>
  <si>
    <t>UID-3792</t>
  </si>
  <si>
    <t>UID-3793</t>
  </si>
  <si>
    <t>UID-3794</t>
  </si>
  <si>
    <t>UID-3795</t>
  </si>
  <si>
    <t>UID-3796</t>
  </si>
  <si>
    <t>UID-3797</t>
  </si>
  <si>
    <t>UID-3798</t>
  </si>
  <si>
    <t>UID-3799</t>
  </si>
  <si>
    <t>UID-3800</t>
  </si>
  <si>
    <t>UID-3801</t>
  </si>
  <si>
    <t>UID-3802</t>
  </si>
  <si>
    <t>UID-3803</t>
  </si>
  <si>
    <t>UID-3804</t>
  </si>
  <si>
    <t>UID-3805</t>
  </si>
  <si>
    <t>UID-3806</t>
  </si>
  <si>
    <t>UID-3807</t>
  </si>
  <si>
    <t>UID-3808</t>
  </si>
  <si>
    <t>UID-3809</t>
  </si>
  <si>
    <t>UID-3810</t>
  </si>
  <si>
    <t>UID-3811</t>
  </si>
  <si>
    <t>UID-3812</t>
  </si>
  <si>
    <t>UID-3813</t>
  </si>
  <si>
    <t>UID-3814</t>
  </si>
  <si>
    <t>UID-3815</t>
  </si>
  <si>
    <t>UID-3816</t>
  </si>
  <si>
    <t>UID-3817</t>
  </si>
  <si>
    <t>UID-3818</t>
  </si>
  <si>
    <t>UID-3819</t>
  </si>
  <si>
    <t>UID-3820</t>
  </si>
  <si>
    <t>UID-3821</t>
  </si>
  <si>
    <t>UID-3822</t>
  </si>
  <si>
    <t>UID-3823</t>
  </si>
  <si>
    <t>UID-3824</t>
  </si>
  <si>
    <t>UID-3825</t>
  </si>
  <si>
    <t>UID-3826</t>
  </si>
  <si>
    <t>UID-3827</t>
  </si>
  <si>
    <t>UID-3828</t>
  </si>
  <si>
    <t>UID-3829</t>
  </si>
  <si>
    <t>UID-3830</t>
  </si>
  <si>
    <t>UID-3831</t>
  </si>
  <si>
    <t>UID-3832</t>
  </si>
  <si>
    <t>UID-3833</t>
  </si>
  <si>
    <t>UID-3834</t>
  </si>
  <si>
    <t>UID-3835</t>
  </si>
  <si>
    <t>UID-3836</t>
  </si>
  <si>
    <t>UID-3837</t>
  </si>
  <si>
    <t>UID-3838</t>
  </si>
  <si>
    <t>UID-3839</t>
  </si>
  <si>
    <t>UID-3840</t>
  </si>
  <si>
    <t>UID-3841</t>
  </si>
  <si>
    <t>UID-3842</t>
  </si>
  <si>
    <t>UID-3843</t>
  </si>
  <si>
    <t>UID-3844</t>
  </si>
  <si>
    <t>UID-3845</t>
  </si>
  <si>
    <t>UID-3846</t>
  </si>
  <si>
    <t>UID-3847</t>
  </si>
  <si>
    <t>UID-3848</t>
  </si>
  <si>
    <t>UID-3849</t>
  </si>
  <si>
    <t>UID-3850</t>
  </si>
  <si>
    <t>UID-3851</t>
  </si>
  <si>
    <t>UID-3852</t>
  </si>
  <si>
    <t>UID-3853</t>
  </si>
  <si>
    <t>UID-3854</t>
  </si>
  <si>
    <t>UID-3855</t>
  </si>
  <si>
    <t>UID-3856</t>
  </si>
  <si>
    <t>UID-3857</t>
  </si>
  <si>
    <t>UID-3858</t>
  </si>
  <si>
    <t>UID-3859</t>
  </si>
  <si>
    <t>UID-3860</t>
  </si>
  <si>
    <t>UID-3861</t>
  </si>
  <si>
    <t>UID-3862</t>
  </si>
  <si>
    <t>UID-3863</t>
  </si>
  <si>
    <t>UID-3864</t>
  </si>
  <si>
    <t>UID-3865</t>
  </si>
  <si>
    <t>UID-3866</t>
  </si>
  <si>
    <t>UID-3867</t>
  </si>
  <si>
    <t>UID-3868</t>
  </si>
  <si>
    <t>UID-3869</t>
  </si>
  <si>
    <t>UID-3870</t>
  </si>
  <si>
    <t>UID-3871</t>
  </si>
  <si>
    <t>UID-3872</t>
  </si>
  <si>
    <t>UID-3873</t>
  </si>
  <si>
    <t>UID-3874</t>
  </si>
  <si>
    <t>UID-3875</t>
  </si>
  <si>
    <t>UID-3876</t>
  </si>
  <si>
    <t>UID-3877</t>
  </si>
  <si>
    <t>UID-3878</t>
  </si>
  <si>
    <t>UID-3879</t>
  </si>
  <si>
    <t>UID-3880</t>
  </si>
  <si>
    <t>UID-3881</t>
  </si>
  <si>
    <t>UID-3882</t>
  </si>
  <si>
    <t>UID-3883</t>
  </si>
  <si>
    <t>UID-3884</t>
  </si>
  <si>
    <t>UID-3885</t>
  </si>
  <si>
    <t>UID-3886</t>
  </si>
  <si>
    <t>UID-3887</t>
  </si>
  <si>
    <t>UID-3888</t>
  </si>
  <si>
    <t>UID-3889</t>
  </si>
  <si>
    <t>UID-3890</t>
  </si>
  <si>
    <t>UID-3891</t>
  </si>
  <si>
    <t>UID-3892</t>
  </si>
  <si>
    <t>UID-3893</t>
  </si>
  <si>
    <t>UID-3894</t>
  </si>
  <si>
    <t>UID-3895</t>
  </si>
  <si>
    <t>UID-3896</t>
  </si>
  <si>
    <t>UID-3897</t>
  </si>
  <si>
    <t>UID-3898</t>
  </si>
  <si>
    <t>UID-3899</t>
  </si>
  <si>
    <t>UID-3900</t>
  </si>
  <si>
    <t>UID-3901</t>
  </si>
  <si>
    <t>UID-3902</t>
  </si>
  <si>
    <t>UID-3903</t>
  </si>
  <si>
    <t>UID-3904</t>
  </si>
  <si>
    <t>UID-3905</t>
  </si>
  <si>
    <t>UID-3906</t>
  </si>
  <si>
    <t>UID-3907</t>
  </si>
  <si>
    <t>UID-3908</t>
  </si>
  <si>
    <t>UID-3909</t>
  </si>
  <si>
    <t>UID-3910</t>
  </si>
  <si>
    <t>UID-3911</t>
  </si>
  <si>
    <t>UID-3912</t>
  </si>
  <si>
    <t>UID-3913</t>
  </si>
  <si>
    <t>UID-3914</t>
  </si>
  <si>
    <t>UID-3915</t>
  </si>
  <si>
    <t>UID-3916</t>
  </si>
  <si>
    <t>UID-3917</t>
  </si>
  <si>
    <t>UID-3918</t>
  </si>
  <si>
    <t>UID-3919</t>
  </si>
  <si>
    <t>UID-3920</t>
  </si>
  <si>
    <t>UID-3921</t>
  </si>
  <si>
    <t>UID-3922</t>
  </si>
  <si>
    <t>UID-3923</t>
  </si>
  <si>
    <t>UID-3924</t>
  </si>
  <si>
    <t>UID-3925</t>
  </si>
  <si>
    <t>UID-3926</t>
  </si>
  <si>
    <t>UID-3927</t>
  </si>
  <si>
    <t>UID-3928</t>
  </si>
  <si>
    <t>UID-3929</t>
  </si>
  <si>
    <t>UID-3930</t>
  </si>
  <si>
    <t>UID-3931</t>
  </si>
  <si>
    <t>UID-3932</t>
  </si>
  <si>
    <t>UID-3933</t>
  </si>
  <si>
    <t>UID-3934</t>
  </si>
  <si>
    <t>UID-3935</t>
  </si>
  <si>
    <t>UID-3936</t>
  </si>
  <si>
    <t>UID-3937</t>
  </si>
  <si>
    <t>UID-3938</t>
  </si>
  <si>
    <t>UID-3939</t>
  </si>
  <si>
    <t>UID-3940</t>
  </si>
  <si>
    <t>UID-3941</t>
  </si>
  <si>
    <t>UID-3942</t>
  </si>
  <si>
    <t>UID-3943</t>
  </si>
  <si>
    <t>UID-3944</t>
  </si>
  <si>
    <t>UID-3945</t>
  </si>
  <si>
    <t>UID-3946</t>
  </si>
  <si>
    <t>UID-3947</t>
  </si>
  <si>
    <t>UID-3948</t>
  </si>
  <si>
    <t>UID-3949</t>
  </si>
  <si>
    <t>UID-3950</t>
  </si>
  <si>
    <t>UID-3951</t>
  </si>
  <si>
    <t>UID-3952</t>
  </si>
  <si>
    <t>UID-3953</t>
  </si>
  <si>
    <t>UID-3954</t>
  </si>
  <si>
    <t>UID-3955</t>
  </si>
  <si>
    <t>UID-3956</t>
  </si>
  <si>
    <t>UID-3957</t>
  </si>
  <si>
    <t>UID-3958</t>
  </si>
  <si>
    <t>UID-3959</t>
  </si>
  <si>
    <t>UID-3960</t>
  </si>
  <si>
    <t>UID-3961</t>
  </si>
  <si>
    <t>UID-3962</t>
  </si>
  <si>
    <t>UID-3963</t>
  </si>
  <si>
    <t>UID-3964</t>
  </si>
  <si>
    <t>UID-3965</t>
  </si>
  <si>
    <t>UID-3966</t>
  </si>
  <si>
    <t>UID-3967</t>
  </si>
  <si>
    <t>UID-3968</t>
  </si>
  <si>
    <t>UID-3969</t>
  </si>
  <si>
    <t>UID-3970</t>
  </si>
  <si>
    <t>UID-3971</t>
  </si>
  <si>
    <t>UID-3972</t>
  </si>
  <si>
    <t>UID-3973</t>
  </si>
  <si>
    <t>UID-3974</t>
  </si>
  <si>
    <t>UID-3975</t>
  </si>
  <si>
    <t>UID-3976</t>
  </si>
  <si>
    <t>UID-3977</t>
  </si>
  <si>
    <t>UID-3978</t>
  </si>
  <si>
    <t>UID-3979</t>
  </si>
  <si>
    <t>UID-3980</t>
  </si>
  <si>
    <t>UID-3981</t>
  </si>
  <si>
    <t>UID-3982</t>
  </si>
  <si>
    <t>UID-3983</t>
  </si>
  <si>
    <t>UID-3984</t>
  </si>
  <si>
    <t>UID-3985</t>
  </si>
  <si>
    <t>UID-3986</t>
  </si>
  <si>
    <t>UID-3987</t>
  </si>
  <si>
    <t>UID-3988</t>
  </si>
  <si>
    <t>UID-3989</t>
  </si>
  <si>
    <t>UID-3990</t>
  </si>
  <si>
    <t>UID-3991</t>
  </si>
  <si>
    <t>UID-3992</t>
  </si>
  <si>
    <t>UID-3993</t>
  </si>
  <si>
    <t>UID-3994</t>
  </si>
  <si>
    <t>UID-3995</t>
  </si>
  <si>
    <t>UID-3996</t>
  </si>
  <si>
    <t>UID-3997</t>
  </si>
  <si>
    <t>UID-3998</t>
  </si>
  <si>
    <t>UID-3999</t>
  </si>
  <si>
    <t>UID-4000</t>
  </si>
  <si>
    <t>UID-4001</t>
  </si>
  <si>
    <t>UID-4002</t>
  </si>
  <si>
    <t>UID-4003</t>
  </si>
  <si>
    <t>UID-4004</t>
  </si>
  <si>
    <t>UID-4005</t>
  </si>
  <si>
    <t>UID-4006</t>
  </si>
  <si>
    <t>UID-4007</t>
  </si>
  <si>
    <t>UID-4008</t>
  </si>
  <si>
    <t>UID-4009</t>
  </si>
  <si>
    <t>UID-4010</t>
  </si>
  <si>
    <t>UID-4011</t>
  </si>
  <si>
    <t>UID-4012</t>
  </si>
  <si>
    <t>UID-4013</t>
  </si>
  <si>
    <t>UID-4014</t>
  </si>
  <si>
    <t>UID-4015</t>
  </si>
  <si>
    <t>UID-4016</t>
  </si>
  <si>
    <t>UID-4017</t>
  </si>
  <si>
    <t>UID-4018</t>
  </si>
  <si>
    <t>UID-4019</t>
  </si>
  <si>
    <t>UID-4020</t>
  </si>
  <si>
    <t>UID-4021</t>
  </si>
  <si>
    <t>UID-4022</t>
  </si>
  <si>
    <t>UID-4023</t>
  </si>
  <si>
    <t>UID-4024</t>
  </si>
  <si>
    <t>UID-4025</t>
  </si>
  <si>
    <t>UID-4026</t>
  </si>
  <si>
    <t>UID-4027</t>
  </si>
  <si>
    <t>UID-4028</t>
  </si>
  <si>
    <t>UID-4029</t>
  </si>
  <si>
    <t>UID-4030</t>
  </si>
  <si>
    <t>UID-4031</t>
  </si>
  <si>
    <t>UID-4032</t>
  </si>
  <si>
    <t>UID-4033</t>
  </si>
  <si>
    <t>UID-4034</t>
  </si>
  <si>
    <t>UID-4035</t>
  </si>
  <si>
    <t>UID-4036</t>
  </si>
  <si>
    <t>UID-4037</t>
  </si>
  <si>
    <t>UID-4038</t>
  </si>
  <si>
    <t>UID-4039</t>
  </si>
  <si>
    <t>UID-4040</t>
  </si>
  <si>
    <t>UID-4041</t>
  </si>
  <si>
    <t>UID-4042</t>
  </si>
  <si>
    <t>UID-4043</t>
  </si>
  <si>
    <t>UID-4044</t>
  </si>
  <si>
    <t>UID-4045</t>
  </si>
  <si>
    <t>UID-4046</t>
  </si>
  <si>
    <t>UID-4047</t>
  </si>
  <si>
    <t>UID-4048</t>
  </si>
  <si>
    <t>UID-4049</t>
  </si>
  <si>
    <t>UID-4050</t>
  </si>
  <si>
    <t>UID-4051</t>
  </si>
  <si>
    <t>UID-4052</t>
  </si>
  <si>
    <t>UID-4053</t>
  </si>
  <si>
    <t>UID-4054</t>
  </si>
  <si>
    <t>UID-4055</t>
  </si>
  <si>
    <t>UID-4056</t>
  </si>
  <si>
    <t>UID-4057</t>
  </si>
  <si>
    <t>UID-4058</t>
  </si>
  <si>
    <t>UID-4059</t>
  </si>
  <si>
    <t>UID-4060</t>
  </si>
  <si>
    <t>UID-4061</t>
  </si>
  <si>
    <t>UID-4062</t>
  </si>
  <si>
    <t>UID-4063</t>
  </si>
  <si>
    <t>UID-4064</t>
  </si>
  <si>
    <t>UID-4065</t>
  </si>
  <si>
    <t>UID-4066</t>
  </si>
  <si>
    <t>UID-4067</t>
  </si>
  <si>
    <t>UID-4068</t>
  </si>
  <si>
    <t>UID-4069</t>
  </si>
  <si>
    <t>UID-4070</t>
  </si>
  <si>
    <t>UID-4071</t>
  </si>
  <si>
    <t>UID-4072</t>
  </si>
  <si>
    <t>UID-4073</t>
  </si>
  <si>
    <t>UID-4074</t>
  </si>
  <si>
    <t>UID-4075</t>
  </si>
  <si>
    <t>UID-4076</t>
  </si>
  <si>
    <t>UID-4077</t>
  </si>
  <si>
    <t>UID-4078</t>
  </si>
  <si>
    <t>UID-4079</t>
  </si>
  <si>
    <t>UID-4080</t>
  </si>
  <si>
    <t>UID-4081</t>
  </si>
  <si>
    <t>UID-4082</t>
  </si>
  <si>
    <t>UID-4083</t>
  </si>
  <si>
    <t>UID-4084</t>
  </si>
  <si>
    <t>UID-4085</t>
  </si>
  <si>
    <t>UID-4086</t>
  </si>
  <si>
    <t>UID-4087</t>
  </si>
  <si>
    <t>UID-4088</t>
  </si>
  <si>
    <t>UID-4089</t>
  </si>
  <si>
    <t>UID-4090</t>
  </si>
  <si>
    <t>UID-4091</t>
  </si>
  <si>
    <t>UID-4092</t>
  </si>
  <si>
    <t>UID-4093</t>
  </si>
  <si>
    <t>UID-4094</t>
  </si>
  <si>
    <t>UID-4095</t>
  </si>
  <si>
    <t>UID-4096</t>
  </si>
  <si>
    <t>UID-4097</t>
  </si>
  <si>
    <t>UID-4098</t>
  </si>
  <si>
    <t>UID-4099</t>
  </si>
  <si>
    <t>UID-4100</t>
  </si>
  <si>
    <t>UID-4101</t>
  </si>
  <si>
    <t>UID-4102</t>
  </si>
  <si>
    <t>UID-4103</t>
  </si>
  <si>
    <t>UID-4104</t>
  </si>
  <si>
    <t>UID-4105</t>
  </si>
  <si>
    <t>UID-4106</t>
  </si>
  <si>
    <t>UID-4107</t>
  </si>
  <si>
    <t>UID-4108</t>
  </si>
  <si>
    <t>UID-4109</t>
  </si>
  <si>
    <t>UID-4110</t>
  </si>
  <si>
    <t>UID-4111</t>
  </si>
  <si>
    <t>UID-4112</t>
  </si>
  <si>
    <t>UID-4113</t>
  </si>
  <si>
    <t>UID-4114</t>
  </si>
  <si>
    <t>UID-4115</t>
  </si>
  <si>
    <t>UID-4116</t>
  </si>
  <si>
    <t>UID-4117</t>
  </si>
  <si>
    <t>UID-4118</t>
  </si>
  <si>
    <t>UID-4119</t>
  </si>
  <si>
    <t>UID-4120</t>
  </si>
  <si>
    <t>UID-4121</t>
  </si>
  <si>
    <t>UID-4122</t>
  </si>
  <si>
    <t>UID-4123</t>
  </si>
  <si>
    <t>UID-4124</t>
  </si>
  <si>
    <t>UID-4125</t>
  </si>
  <si>
    <t>UID-4126</t>
  </si>
  <si>
    <t>UID-4127</t>
  </si>
  <si>
    <t>UID-4128</t>
  </si>
  <si>
    <t>UID-4129</t>
  </si>
  <si>
    <t>UID-4130</t>
  </si>
  <si>
    <t>UID-4131</t>
  </si>
  <si>
    <t>UID-4132</t>
  </si>
  <si>
    <t>UID-4133</t>
  </si>
  <si>
    <t>UID-4134</t>
  </si>
  <si>
    <t>UID-4135</t>
  </si>
  <si>
    <t>UID-4136</t>
  </si>
  <si>
    <t>UID-4137</t>
  </si>
  <si>
    <t>UID-4138</t>
  </si>
  <si>
    <t>UID-4139</t>
  </si>
  <si>
    <t>UID-4140</t>
  </si>
  <si>
    <t>UID-4141</t>
  </si>
  <si>
    <t>UID-4142</t>
  </si>
  <si>
    <t>UID-4143</t>
  </si>
  <si>
    <t>UID-4144</t>
  </si>
  <si>
    <t>UID-4145</t>
  </si>
  <si>
    <t>UID-4146</t>
  </si>
  <si>
    <t>UID-4147</t>
  </si>
  <si>
    <t>UID-4148</t>
  </si>
  <si>
    <t>UID-4149</t>
  </si>
  <si>
    <t>UID-4150</t>
  </si>
  <si>
    <t>UID-4151</t>
  </si>
  <si>
    <t>UID-4152</t>
  </si>
  <si>
    <t>UID-4153</t>
  </si>
  <si>
    <t>UID-4154</t>
  </si>
  <si>
    <t>UID-4155</t>
  </si>
  <si>
    <t>UID-4156</t>
  </si>
  <si>
    <t>UID-4157</t>
  </si>
  <si>
    <t>UID-4158</t>
  </si>
  <si>
    <t>UID-4159</t>
  </si>
  <si>
    <t>UID-4160</t>
  </si>
  <si>
    <t>UID-4161</t>
  </si>
  <si>
    <t>UID-4162</t>
  </si>
  <si>
    <t>UID-4163</t>
  </si>
  <si>
    <t>UID-4164</t>
  </si>
  <si>
    <t>UID-4165</t>
  </si>
  <si>
    <t>UID-4166</t>
  </si>
  <si>
    <t>UID-4167</t>
  </si>
  <si>
    <t>UID-4168</t>
  </si>
  <si>
    <t>UID-4169</t>
  </si>
  <si>
    <t>UID-4170</t>
  </si>
  <si>
    <t>UID-4171</t>
  </si>
  <si>
    <t>UID-4172</t>
  </si>
  <si>
    <t>UID-4173</t>
  </si>
  <si>
    <t>UID-4174</t>
  </si>
  <si>
    <t>UID-4175</t>
  </si>
  <si>
    <t>UID-4176</t>
  </si>
  <si>
    <t>UID-4177</t>
  </si>
  <si>
    <t>UID-4178</t>
  </si>
  <si>
    <t>UID-4179</t>
  </si>
  <si>
    <t>UID-4180</t>
  </si>
  <si>
    <t>UID-4181</t>
  </si>
  <si>
    <t>UID-4182</t>
  </si>
  <si>
    <t>UID-4183</t>
  </si>
  <si>
    <t>UID-4184</t>
  </si>
  <si>
    <t>UID-4185</t>
  </si>
  <si>
    <t>UID-4186</t>
  </si>
  <si>
    <t>UID-4187</t>
  </si>
  <si>
    <t>UID-4188</t>
  </si>
  <si>
    <t>UID-4189</t>
  </si>
  <si>
    <t>UID-4190</t>
  </si>
  <si>
    <t>UID-4191</t>
  </si>
  <si>
    <t>UID-4192</t>
  </si>
  <si>
    <t>UID-4193</t>
  </si>
  <si>
    <t>UID-4194</t>
  </si>
  <si>
    <t>UID-4195</t>
  </si>
  <si>
    <t>UID-4196</t>
  </si>
  <si>
    <t>UID-4197</t>
  </si>
  <si>
    <t>UID-4198</t>
  </si>
  <si>
    <t>UID-4199</t>
  </si>
  <si>
    <t>UID-4200</t>
  </si>
  <si>
    <t>UID-4201</t>
  </si>
  <si>
    <t>UID-4202</t>
  </si>
  <si>
    <t>UID-4203</t>
  </si>
  <si>
    <t>UID-4204</t>
  </si>
  <si>
    <t>UID-4205</t>
  </si>
  <si>
    <t>UID-4206</t>
  </si>
  <si>
    <t>UID-4207</t>
  </si>
  <si>
    <t>UID-4208</t>
  </si>
  <si>
    <t>UID-4209</t>
  </si>
  <si>
    <t>UID-4210</t>
  </si>
  <si>
    <t>UID-4211</t>
  </si>
  <si>
    <t>UID-4212</t>
  </si>
  <si>
    <t>UID-4213</t>
  </si>
  <si>
    <t>UID-4214</t>
  </si>
  <si>
    <t>UID-4215</t>
  </si>
  <si>
    <t>UID-4216</t>
  </si>
  <si>
    <t>UID-4217</t>
  </si>
  <si>
    <t>UID-4218</t>
  </si>
  <si>
    <t>UID-4219</t>
  </si>
  <si>
    <t>UID-4220</t>
  </si>
  <si>
    <t>UID-4221</t>
  </si>
  <si>
    <t>UID-4222</t>
  </si>
  <si>
    <t>UID-4223</t>
  </si>
  <si>
    <t>UID-4224</t>
  </si>
  <si>
    <t>UID-4225</t>
  </si>
  <si>
    <t>UID-4226</t>
  </si>
  <si>
    <t>UID-4227</t>
  </si>
  <si>
    <t>UID-4228</t>
  </si>
  <si>
    <t>UID-4229</t>
  </si>
  <si>
    <t>UID-4230</t>
  </si>
  <si>
    <t>UID-4231</t>
  </si>
  <si>
    <t>UID-4232</t>
  </si>
  <si>
    <t>UID-4233</t>
  </si>
  <si>
    <t>UID-4234</t>
  </si>
  <si>
    <t>UID-4235</t>
  </si>
  <si>
    <t>UID-4236</t>
  </si>
  <si>
    <t>UID-4237</t>
  </si>
  <si>
    <t>UID-4238</t>
  </si>
  <si>
    <t>UID-4239</t>
  </si>
  <si>
    <t>UID-4240</t>
  </si>
  <si>
    <t>UID-4241</t>
  </si>
  <si>
    <t>UID-4242</t>
  </si>
  <si>
    <t>UID-4243</t>
  </si>
  <si>
    <t>UID-4244</t>
  </si>
  <si>
    <t>UID-4245</t>
  </si>
  <si>
    <t>UID-4246</t>
  </si>
  <si>
    <t>UID-4247</t>
  </si>
  <si>
    <t>UID-4248</t>
  </si>
  <si>
    <t>UID-4249</t>
  </si>
  <si>
    <t>UID-4250</t>
  </si>
  <si>
    <t>UID-4251</t>
  </si>
  <si>
    <t>UID-4252</t>
  </si>
  <si>
    <t>UID-4253</t>
  </si>
  <si>
    <t>UID-4254</t>
  </si>
  <si>
    <t>UID-4255</t>
  </si>
  <si>
    <t>UID-4256</t>
  </si>
  <si>
    <t>UID-4257</t>
  </si>
  <si>
    <t>UID-4258</t>
  </si>
  <si>
    <t>UID-4259</t>
  </si>
  <si>
    <t>UID-4260</t>
  </si>
  <si>
    <t>UID-4261</t>
  </si>
  <si>
    <t>UID-4262</t>
  </si>
  <si>
    <t>UID-4263</t>
  </si>
  <si>
    <t>UID-4264</t>
  </si>
  <si>
    <t>UID-4265</t>
  </si>
  <si>
    <t>UID-4266</t>
  </si>
  <si>
    <t>UID-4267</t>
  </si>
  <si>
    <t>UID-4268</t>
  </si>
  <si>
    <t>UID-4269</t>
  </si>
  <si>
    <t>UID-4270</t>
  </si>
  <si>
    <t>UID-4271</t>
  </si>
  <si>
    <t>UID-4272</t>
  </si>
  <si>
    <t>UID-4273</t>
  </si>
  <si>
    <t>UID-4274</t>
  </si>
  <si>
    <t>UID-4275</t>
  </si>
  <si>
    <t>UID-4276</t>
  </si>
  <si>
    <t>UID-4277</t>
  </si>
  <si>
    <t>UID-4278</t>
  </si>
  <si>
    <t>UID-4279</t>
  </si>
  <si>
    <t>UID-4280</t>
  </si>
  <si>
    <t>UID-4281</t>
  </si>
  <si>
    <t>UID-4282</t>
  </si>
  <si>
    <t>UID-4283</t>
  </si>
  <si>
    <t>UID-4284</t>
  </si>
  <si>
    <t>UID-4285</t>
  </si>
  <si>
    <t>UID-4286</t>
  </si>
  <si>
    <t>UID-4287</t>
  </si>
  <si>
    <t>UID-4288</t>
  </si>
  <si>
    <t>UID-4289</t>
  </si>
  <si>
    <t>UID-4290</t>
  </si>
  <si>
    <t>UID-4291</t>
  </si>
  <si>
    <t>UID-4292</t>
  </si>
  <si>
    <t>UID-4293</t>
  </si>
  <si>
    <t>UID-4294</t>
  </si>
  <si>
    <t>UID-4295</t>
  </si>
  <si>
    <t>UID-4296</t>
  </si>
  <si>
    <t>UID-4297</t>
  </si>
  <si>
    <t>UID-4298</t>
  </si>
  <si>
    <t>UID-4299</t>
  </si>
  <si>
    <t>UID-4300</t>
  </si>
  <si>
    <t>UID-4301</t>
  </si>
  <si>
    <t>UID-4302</t>
  </si>
  <si>
    <t>UID-4303</t>
  </si>
  <si>
    <t>UID-4304</t>
  </si>
  <si>
    <t>UID-4305</t>
  </si>
  <si>
    <t>UID-4306</t>
  </si>
  <si>
    <t>UID-4307</t>
  </si>
  <si>
    <t>UID-4308</t>
  </si>
  <si>
    <t>UID-4309</t>
  </si>
  <si>
    <t>UID-4310</t>
  </si>
  <si>
    <t>UID-4311</t>
  </si>
  <si>
    <t>UID-4312</t>
  </si>
  <si>
    <t>UID-4313</t>
  </si>
  <si>
    <t>UID-4314</t>
  </si>
  <si>
    <t>UID-4315</t>
  </si>
  <si>
    <t>UID-4316</t>
  </si>
  <si>
    <t>UID-4317</t>
  </si>
  <si>
    <t>UID-4318</t>
  </si>
  <si>
    <t>UID-4319</t>
  </si>
  <si>
    <t>UID-4320</t>
  </si>
  <si>
    <t>UID-4321</t>
  </si>
  <si>
    <t>UID-4322</t>
  </si>
  <si>
    <t>UID-4323</t>
  </si>
  <si>
    <t>UID-4324</t>
  </si>
  <si>
    <t>UID-4325</t>
  </si>
  <si>
    <t>UID-4326</t>
  </si>
  <si>
    <t>UID-4327</t>
  </si>
  <si>
    <t>UID-4328</t>
  </si>
  <si>
    <t>UID-4329</t>
  </si>
  <si>
    <t>UID-4330</t>
  </si>
  <si>
    <t>UID-4331</t>
  </si>
  <si>
    <t>UID-4332</t>
  </si>
  <si>
    <t>UID-4333</t>
  </si>
  <si>
    <t>UID-4334</t>
  </si>
  <si>
    <t>UID-4335</t>
  </si>
  <si>
    <t>UID-4336</t>
  </si>
  <si>
    <t>UID-4337</t>
  </si>
  <si>
    <t>UID-4338</t>
  </si>
  <si>
    <t>UID-4339</t>
  </si>
  <si>
    <t>UID-4340</t>
  </si>
  <si>
    <t>UID-4341</t>
  </si>
  <si>
    <t>UID-4342</t>
  </si>
  <si>
    <t>UID-4343</t>
  </si>
  <si>
    <t>UID-4344</t>
  </si>
  <si>
    <t>UID-4345</t>
  </si>
  <si>
    <t>UID-4346</t>
  </si>
  <si>
    <t>UID-4347</t>
  </si>
  <si>
    <t>UID-4348</t>
  </si>
  <si>
    <t>UID-4349</t>
  </si>
  <si>
    <t>UID-4350</t>
  </si>
  <si>
    <t>UID-4351</t>
  </si>
  <si>
    <t>UID-4352</t>
  </si>
  <si>
    <t>UID-4353</t>
  </si>
  <si>
    <t>UID-4354</t>
  </si>
  <si>
    <t>UID-4355</t>
  </si>
  <si>
    <t>UID-4356</t>
  </si>
  <si>
    <t>UID-4357</t>
  </si>
  <si>
    <t>UID-4358</t>
  </si>
  <si>
    <t>UID-4359</t>
  </si>
  <si>
    <t>UID-4360</t>
  </si>
  <si>
    <t>UID-4361</t>
  </si>
  <si>
    <t>UID-4362</t>
  </si>
  <si>
    <t>UID-4363</t>
  </si>
  <si>
    <t>UID-4364</t>
  </si>
  <si>
    <t>UID-4365</t>
  </si>
  <si>
    <t>UID-4366</t>
  </si>
  <si>
    <t>UID-4367</t>
  </si>
  <si>
    <t>UID-4368</t>
  </si>
  <si>
    <t>UID-4369</t>
  </si>
  <si>
    <t>UID-4370</t>
  </si>
  <si>
    <t>UID-4371</t>
  </si>
  <si>
    <t>UID-4372</t>
  </si>
  <si>
    <t>UID-4373</t>
  </si>
  <si>
    <t>UID-4374</t>
  </si>
  <si>
    <t>UID-4375</t>
  </si>
  <si>
    <t>UID-4376</t>
  </si>
  <si>
    <t>UID-4377</t>
  </si>
  <si>
    <t>UID-4378</t>
  </si>
  <si>
    <t>UID-4379</t>
  </si>
  <si>
    <t>UID-4380</t>
  </si>
  <si>
    <t>UID-4381</t>
  </si>
  <si>
    <t>UID-4382</t>
  </si>
  <si>
    <t>UID-4383</t>
  </si>
  <si>
    <t>UID-4384</t>
  </si>
  <si>
    <t>UID-4385</t>
  </si>
  <si>
    <t>UID-4386</t>
  </si>
  <si>
    <t>UID-4387</t>
  </si>
  <si>
    <t>UID-4388</t>
  </si>
  <si>
    <t>UID-4389</t>
  </si>
  <si>
    <t>UID-4390</t>
  </si>
  <si>
    <t>UID-4391</t>
  </si>
  <si>
    <t>UID-4392</t>
  </si>
  <si>
    <t>UID-4393</t>
  </si>
  <si>
    <t>UID-4394</t>
  </si>
  <si>
    <t>UID-4395</t>
  </si>
  <si>
    <t>UID-4396</t>
  </si>
  <si>
    <t>UID-4397</t>
  </si>
  <si>
    <t>UID-4398</t>
  </si>
  <si>
    <t>UID-4399</t>
  </si>
  <si>
    <t>UID-4400</t>
  </si>
  <si>
    <t>UID-4401</t>
  </si>
  <si>
    <t>UID-4402</t>
  </si>
  <si>
    <t>UID-4403</t>
  </si>
  <si>
    <t>UID-4404</t>
  </si>
  <si>
    <t>UID-4405</t>
  </si>
  <si>
    <t>UID-4406</t>
  </si>
  <si>
    <t>UID-4407</t>
  </si>
  <si>
    <t>UID-4408</t>
  </si>
  <si>
    <t>UID-4409</t>
  </si>
  <si>
    <t>UID-4410</t>
  </si>
  <si>
    <t>UID-4411</t>
  </si>
  <si>
    <t>UID-4412</t>
  </si>
  <si>
    <t>UID-4413</t>
  </si>
  <si>
    <t>UID-4414</t>
  </si>
  <si>
    <t>UID-4415</t>
  </si>
  <si>
    <t>UID-4416</t>
  </si>
  <si>
    <t>UID-4417</t>
  </si>
  <si>
    <t>UID-4418</t>
  </si>
  <si>
    <t>UID-4419</t>
  </si>
  <si>
    <t>UID-4420</t>
  </si>
  <si>
    <t>UID-4421</t>
  </si>
  <si>
    <t>UID-4422</t>
  </si>
  <si>
    <t>UID-4423</t>
  </si>
  <si>
    <t>UID-4424</t>
  </si>
  <si>
    <t>UID-4425</t>
  </si>
  <si>
    <t>UID-4426</t>
  </si>
  <si>
    <t>UID-4427</t>
  </si>
  <si>
    <t>UID-4428</t>
  </si>
  <si>
    <t>UID-4429</t>
  </si>
  <si>
    <t>UID-4430</t>
  </si>
  <si>
    <t>UID-4431</t>
  </si>
  <si>
    <t>UID-4432</t>
  </si>
  <si>
    <t>UID-4433</t>
  </si>
  <si>
    <t>UID-4434</t>
  </si>
  <si>
    <t>UID-4435</t>
  </si>
  <si>
    <t>UID-4436</t>
  </si>
  <si>
    <t>UID-4437</t>
  </si>
  <si>
    <t>UID-4438</t>
  </si>
  <si>
    <t>UID-4439</t>
  </si>
  <si>
    <t>UID-4440</t>
  </si>
  <si>
    <t>UID-4441</t>
  </si>
  <si>
    <t>UID-4442</t>
  </si>
  <si>
    <t>UID-4443</t>
  </si>
  <si>
    <t>UID-4444</t>
  </si>
  <si>
    <t>UID-4445</t>
  </si>
  <si>
    <t>UID-4446</t>
  </si>
  <si>
    <t>UID-4447</t>
  </si>
  <si>
    <t>UID-4448</t>
  </si>
  <si>
    <t>UID-4449</t>
  </si>
  <si>
    <t>UID-4450</t>
  </si>
  <si>
    <t>UID-4451</t>
  </si>
  <si>
    <t>UID-4452</t>
  </si>
  <si>
    <t>UID-4453</t>
  </si>
  <si>
    <t>UID-4454</t>
  </si>
  <si>
    <t>UID-4455</t>
  </si>
  <si>
    <t>UID-4456</t>
  </si>
  <si>
    <t>UID-4457</t>
  </si>
  <si>
    <t>UID-4458</t>
  </si>
  <si>
    <t>UID-4459</t>
  </si>
  <si>
    <t>UID-4460</t>
  </si>
  <si>
    <t>UID-4461</t>
  </si>
  <si>
    <t>UID-4462</t>
  </si>
  <si>
    <t>UID-4463</t>
  </si>
  <si>
    <t>UID-4464</t>
  </si>
  <si>
    <t>UID-4465</t>
  </si>
  <si>
    <t>UID-4466</t>
  </si>
  <si>
    <t>UID-4467</t>
  </si>
  <si>
    <t>UID-4468</t>
  </si>
  <si>
    <t>UID-4469</t>
  </si>
  <si>
    <t>UID-4470</t>
  </si>
  <si>
    <t>UID-4471</t>
  </si>
  <si>
    <t>UID-4472</t>
  </si>
  <si>
    <t>UID-4473</t>
  </si>
  <si>
    <t>UID-4474</t>
  </si>
  <si>
    <t>UID-4475</t>
  </si>
  <si>
    <t>UID-4476</t>
  </si>
  <si>
    <t>UID-4477</t>
  </si>
  <si>
    <t>UID-4478</t>
  </si>
  <si>
    <t>UID-4479</t>
  </si>
  <si>
    <t>UID-4480</t>
  </si>
  <si>
    <t>UID-4481</t>
  </si>
  <si>
    <t>UID-4482</t>
  </si>
  <si>
    <t>UID-4483</t>
  </si>
  <si>
    <t>UID-4484</t>
  </si>
  <si>
    <t>UID-4485</t>
  </si>
  <si>
    <t>UID-4486</t>
  </si>
  <si>
    <t>UID-4487</t>
  </si>
  <si>
    <t>UID-4488</t>
  </si>
  <si>
    <t>UID-4489</t>
  </si>
  <si>
    <t>UID-4490</t>
  </si>
  <si>
    <t>UID-4491</t>
  </si>
  <si>
    <t>UID-4492</t>
  </si>
  <si>
    <t>UID-4493</t>
  </si>
  <si>
    <t>UID-4494</t>
  </si>
  <si>
    <t>UID-4495</t>
  </si>
  <si>
    <t>UID-4496</t>
  </si>
  <si>
    <t>UID-4497</t>
  </si>
  <si>
    <t>UID-4498</t>
  </si>
  <si>
    <t>UID-4499</t>
  </si>
  <si>
    <t>UID-4500</t>
  </si>
  <si>
    <t>UID-4501</t>
  </si>
  <si>
    <t>UID-4502</t>
  </si>
  <si>
    <t>UID-4503</t>
  </si>
  <si>
    <t>UID-4504</t>
  </si>
  <si>
    <t>UID-4505</t>
  </si>
  <si>
    <t>UID-4506</t>
  </si>
  <si>
    <t>UID-4507</t>
  </si>
  <si>
    <t>UID-4508</t>
  </si>
  <si>
    <t>UID-4509</t>
  </si>
  <si>
    <t>UID-4510</t>
  </si>
  <si>
    <t>UID-4511</t>
  </si>
  <si>
    <t>UID-4512</t>
  </si>
  <si>
    <t>UID-4513</t>
  </si>
  <si>
    <t>UID-4514</t>
  </si>
  <si>
    <t>UID-4515</t>
  </si>
  <si>
    <t>UID-4516</t>
  </si>
  <si>
    <t>UID-4517</t>
  </si>
  <si>
    <t>UID-4518</t>
  </si>
  <si>
    <t>UID-4519</t>
  </si>
  <si>
    <t>UID-4520</t>
  </si>
  <si>
    <t>UID-4521</t>
  </si>
  <si>
    <t>UID-4522</t>
  </si>
  <si>
    <t>UID-4523</t>
  </si>
  <si>
    <t>UID-4524</t>
  </si>
  <si>
    <t>UID-4525</t>
  </si>
  <si>
    <t>UID-4526</t>
  </si>
  <si>
    <t>UID-4527</t>
  </si>
  <si>
    <t>UID-4528</t>
  </si>
  <si>
    <t>UID-4529</t>
  </si>
  <si>
    <t>UID-4530</t>
  </si>
  <si>
    <t>UID-4531</t>
  </si>
  <si>
    <t>UID-4532</t>
  </si>
  <si>
    <t>UID-4533</t>
  </si>
  <si>
    <t>UID-4534</t>
  </si>
  <si>
    <t>UID-4535</t>
  </si>
  <si>
    <t>UID-4536</t>
  </si>
  <si>
    <t>UID-4537</t>
  </si>
  <si>
    <t>UID-4538</t>
  </si>
  <si>
    <t>UID-4539</t>
  </si>
  <si>
    <t>UID-4540</t>
  </si>
  <si>
    <t>UID-4541</t>
  </si>
  <si>
    <t>UID-4542</t>
  </si>
  <si>
    <t>UID-4543</t>
  </si>
  <si>
    <t>UID-4544</t>
  </si>
  <si>
    <t>UID-4545</t>
  </si>
  <si>
    <t>UID-4546</t>
  </si>
  <si>
    <t>UID-4547</t>
  </si>
  <si>
    <t>UID-4548</t>
  </si>
  <si>
    <t>UID-4549</t>
  </si>
  <si>
    <t>UID-4550</t>
  </si>
  <si>
    <t>UID-4551</t>
  </si>
  <si>
    <t>UID-4552</t>
  </si>
  <si>
    <t>UID-4553</t>
  </si>
  <si>
    <t>UID-4554</t>
  </si>
  <si>
    <t>UID-4555</t>
  </si>
  <si>
    <t>UID-4556</t>
  </si>
  <si>
    <t>UID-4557</t>
  </si>
  <si>
    <t>UID-4558</t>
  </si>
  <si>
    <t>UID-4559</t>
  </si>
  <si>
    <t>UID-4560</t>
  </si>
  <si>
    <t>UID-4561</t>
  </si>
  <si>
    <t>UID-4562</t>
  </si>
  <si>
    <t>UID-4563</t>
  </si>
  <si>
    <t>UID-4564</t>
  </si>
  <si>
    <t>UID-4565</t>
  </si>
  <si>
    <t>UID-4566</t>
  </si>
  <si>
    <t>UID-4567</t>
  </si>
  <si>
    <t>UID-4568</t>
  </si>
  <si>
    <t>UID-4569</t>
  </si>
  <si>
    <t>UID-4570</t>
  </si>
  <si>
    <t>UID-4571</t>
  </si>
  <si>
    <t>UID-4572</t>
  </si>
  <si>
    <t>UID-4573</t>
  </si>
  <si>
    <t>UID-4574</t>
  </si>
  <si>
    <t>UID-4575</t>
  </si>
  <si>
    <t>UID-4576</t>
  </si>
  <si>
    <t>UID-4577</t>
  </si>
  <si>
    <t>UID-4578</t>
  </si>
  <si>
    <t>UID-4579</t>
  </si>
  <si>
    <t>UID-4580</t>
  </si>
  <si>
    <t>UID-4581</t>
  </si>
  <si>
    <t>UID-4582</t>
  </si>
  <si>
    <t>UID-4583</t>
  </si>
  <si>
    <t>UID-4584</t>
  </si>
  <si>
    <t>UID-4585</t>
  </si>
  <si>
    <t>UID-4586</t>
  </si>
  <si>
    <t>UID-4587</t>
  </si>
  <si>
    <t>UID-4588</t>
  </si>
  <si>
    <t>UID-4589</t>
  </si>
  <si>
    <t>UID-4590</t>
  </si>
  <si>
    <t>UID-4591</t>
  </si>
  <si>
    <t>UID-4592</t>
  </si>
  <si>
    <t>UID-4593</t>
  </si>
  <si>
    <t>UID-4594</t>
  </si>
  <si>
    <t>UID-4595</t>
  </si>
  <si>
    <t>UID-4596</t>
  </si>
  <si>
    <t>UID-4597</t>
  </si>
  <si>
    <t>UID-4598</t>
  </si>
  <si>
    <t>UID-4599</t>
  </si>
  <si>
    <t>UID-4600</t>
  </si>
  <si>
    <t>UID-4601</t>
  </si>
  <si>
    <t>UID-4602</t>
  </si>
  <si>
    <t>UID-4603</t>
  </si>
  <si>
    <t>UID-4604</t>
  </si>
  <si>
    <t>UID-4605</t>
  </si>
  <si>
    <t>UID-4606</t>
  </si>
  <si>
    <t>UID-4607</t>
  </si>
  <si>
    <t>UID-4608</t>
  </si>
  <si>
    <t>UID-4609</t>
  </si>
  <si>
    <t>UID-4610</t>
  </si>
  <si>
    <t>UID-4611</t>
  </si>
  <si>
    <t>UID-4612</t>
  </si>
  <si>
    <t>UID-4613</t>
  </si>
  <si>
    <t>UID-4614</t>
  </si>
  <si>
    <t>UID-4615</t>
  </si>
  <si>
    <t>UID-4616</t>
  </si>
  <si>
    <t>UID-4617</t>
  </si>
  <si>
    <t>UID-4618</t>
  </si>
  <si>
    <t>UID-4619</t>
  </si>
  <si>
    <t>UID-4620</t>
  </si>
  <si>
    <t>UID-4621</t>
  </si>
  <si>
    <t>UID-4622</t>
  </si>
  <si>
    <t>UID-4623</t>
  </si>
  <si>
    <t>UID-4624</t>
  </si>
  <si>
    <t>UID-4625</t>
  </si>
  <si>
    <t>UID-4626</t>
  </si>
  <si>
    <t>UID-4627</t>
  </si>
  <si>
    <t>UID-4628</t>
  </si>
  <si>
    <t>UID-4629</t>
  </si>
  <si>
    <t>UID-4630</t>
  </si>
  <si>
    <t>UID-4631</t>
  </si>
  <si>
    <t>UID-4632</t>
  </si>
  <si>
    <t>UID-4633</t>
  </si>
  <si>
    <t>UID-4634</t>
  </si>
  <si>
    <t>UID-4635</t>
  </si>
  <si>
    <t>UID-4636</t>
  </si>
  <si>
    <t>UID-4637</t>
  </si>
  <si>
    <t>UID-4638</t>
  </si>
  <si>
    <t>UID-4639</t>
  </si>
  <si>
    <t>UID-4640</t>
  </si>
  <si>
    <t>UID-4641</t>
  </si>
  <si>
    <t>UID-4642</t>
  </si>
  <si>
    <t>UID-4643</t>
  </si>
  <si>
    <t>UID-4644</t>
  </si>
  <si>
    <t>UID-4645</t>
  </si>
  <si>
    <t>UID-4646</t>
  </si>
  <si>
    <t>UID-4647</t>
  </si>
  <si>
    <t>UID-4648</t>
  </si>
  <si>
    <t>UID-4649</t>
  </si>
  <si>
    <t>UID-4650</t>
  </si>
  <si>
    <t>UID-4651</t>
  </si>
  <si>
    <t>UID-4652</t>
  </si>
  <si>
    <t>UID-4653</t>
  </si>
  <si>
    <t>UID-4654</t>
  </si>
  <si>
    <t>UID-4655</t>
  </si>
  <si>
    <t>UID-4656</t>
  </si>
  <si>
    <t>UID-4657</t>
  </si>
  <si>
    <t>UID-4658</t>
  </si>
  <si>
    <t>UID-4659</t>
  </si>
  <si>
    <t>UID-4660</t>
  </si>
  <si>
    <t>UID-4661</t>
  </si>
  <si>
    <t>UID-4662</t>
  </si>
  <si>
    <t>UID-4663</t>
  </si>
  <si>
    <t>UID-4664</t>
  </si>
  <si>
    <t>UID-4665</t>
  </si>
  <si>
    <t>UID-4666</t>
  </si>
  <si>
    <t>UID-4667</t>
  </si>
  <si>
    <t>UID-4668</t>
  </si>
  <si>
    <t>UID-4669</t>
  </si>
  <si>
    <t>UID-4670</t>
  </si>
  <si>
    <t>UID-4671</t>
  </si>
  <si>
    <t>UID-4672</t>
  </si>
  <si>
    <t>UID-4673</t>
  </si>
  <si>
    <t>UID-4674</t>
  </si>
  <si>
    <t>UID-4675</t>
  </si>
  <si>
    <t>UID-4676</t>
  </si>
  <si>
    <t>UID-4677</t>
  </si>
  <si>
    <t>UID-4678</t>
  </si>
  <si>
    <t>UID-4679</t>
  </si>
  <si>
    <t>UID-4680</t>
  </si>
  <si>
    <t>UID-4681</t>
  </si>
  <si>
    <t>UID-4682</t>
  </si>
  <si>
    <t>UID-4683</t>
  </si>
  <si>
    <t>UID-4684</t>
  </si>
  <si>
    <t>UID-4685</t>
  </si>
  <si>
    <t>UID-4686</t>
  </si>
  <si>
    <t>UID-4687</t>
  </si>
  <si>
    <t>UID-4688</t>
  </si>
  <si>
    <t>UID-4689</t>
  </si>
  <si>
    <t>UID-4690</t>
  </si>
  <si>
    <t>UID-4691</t>
  </si>
  <si>
    <t>UID-4692</t>
  </si>
  <si>
    <t>UID-4693</t>
  </si>
  <si>
    <t>UID-4694</t>
  </si>
  <si>
    <t>UID-4695</t>
  </si>
  <si>
    <t>UID-4696</t>
  </si>
  <si>
    <t>UID-4697</t>
  </si>
  <si>
    <t>UID-4698</t>
  </si>
  <si>
    <t>UID-4699</t>
  </si>
  <si>
    <t>UID-4700</t>
  </si>
  <si>
    <t>UID-4701</t>
  </si>
  <si>
    <t>UID-4702</t>
  </si>
  <si>
    <t>UID-4703</t>
  </si>
  <si>
    <t>UID-4704</t>
  </si>
  <si>
    <t>UID-4705</t>
  </si>
  <si>
    <t>UID-4706</t>
  </si>
  <si>
    <t>UID-4707</t>
  </si>
  <si>
    <t>UID-4708</t>
  </si>
  <si>
    <t>UID-4709</t>
  </si>
  <si>
    <t>UID-4710</t>
  </si>
  <si>
    <t>UID-4711</t>
  </si>
  <si>
    <t>UID-4712</t>
  </si>
  <si>
    <t>UID-4713</t>
  </si>
  <si>
    <t>UID-4714</t>
  </si>
  <si>
    <t>UID-4715</t>
  </si>
  <si>
    <t>UID-4716</t>
  </si>
  <si>
    <t>UID-4717</t>
  </si>
  <si>
    <t>UID-4718</t>
  </si>
  <si>
    <t>UID-4719</t>
  </si>
  <si>
    <t>UID-4720</t>
  </si>
  <si>
    <t>UID-4721</t>
  </si>
  <si>
    <t>UID-4722</t>
  </si>
  <si>
    <t>UID-4723</t>
  </si>
  <si>
    <t>UID-4724</t>
  </si>
  <si>
    <t>UID-4725</t>
  </si>
  <si>
    <t>UID-4726</t>
  </si>
  <si>
    <t>UID-4727</t>
  </si>
  <si>
    <t>UID-4728</t>
  </si>
  <si>
    <t>UID-4729</t>
  </si>
  <si>
    <t>UID-4730</t>
  </si>
  <si>
    <t>UID-4731</t>
  </si>
  <si>
    <t>UID-4732</t>
  </si>
  <si>
    <t>UID-4733</t>
  </si>
  <si>
    <t>UID-4734</t>
  </si>
  <si>
    <t>UID-4735</t>
  </si>
  <si>
    <t>UID-4736</t>
  </si>
  <si>
    <t>UID-4737</t>
  </si>
  <si>
    <t>UID-4738</t>
  </si>
  <si>
    <t>UID-4739</t>
  </si>
  <si>
    <t>UID-4740</t>
  </si>
  <si>
    <t>UID-4741</t>
  </si>
  <si>
    <t>UID-4742</t>
  </si>
  <si>
    <t>UID-4743</t>
  </si>
  <si>
    <t>UID-4744</t>
  </si>
  <si>
    <t>UID-4745</t>
  </si>
  <si>
    <t>UID-4746</t>
  </si>
  <si>
    <t>UID-4747</t>
  </si>
  <si>
    <t>UID-4748</t>
  </si>
  <si>
    <t>UID-4749</t>
  </si>
  <si>
    <t>UID-4750</t>
  </si>
  <si>
    <t>UID-4751</t>
  </si>
  <si>
    <t>UID-4752</t>
  </si>
  <si>
    <t>UID-4753</t>
  </si>
  <si>
    <t>UID-4754</t>
  </si>
  <si>
    <t>UID-4755</t>
  </si>
  <si>
    <t>UID-4756</t>
  </si>
  <si>
    <t>UID-4757</t>
  </si>
  <si>
    <t>UID-4758</t>
  </si>
  <si>
    <t>UID-4759</t>
  </si>
  <si>
    <t>UID-4760</t>
  </si>
  <si>
    <t>UID-4761</t>
  </si>
  <si>
    <t>UID-4762</t>
  </si>
  <si>
    <t>UID-4763</t>
  </si>
  <si>
    <t>UID-4764</t>
  </si>
  <si>
    <t>UID-4765</t>
  </si>
  <si>
    <t>UID-4766</t>
  </si>
  <si>
    <t>UID-4767</t>
  </si>
  <si>
    <t>UID-4768</t>
  </si>
  <si>
    <t>UID-4769</t>
  </si>
  <si>
    <t>UID-4770</t>
  </si>
  <si>
    <t>UID-4771</t>
  </si>
  <si>
    <t>UID-4772</t>
  </si>
  <si>
    <t>UID-4773</t>
  </si>
  <si>
    <t>UID-4774</t>
  </si>
  <si>
    <t>UID-4775</t>
  </si>
  <si>
    <t>UID-4776</t>
  </si>
  <si>
    <t>UID-4777</t>
  </si>
  <si>
    <t>UID-4778</t>
  </si>
  <si>
    <t>UID-4779</t>
  </si>
  <si>
    <t>UID-4780</t>
  </si>
  <si>
    <t>UID-4781</t>
  </si>
  <si>
    <t>UID-4782</t>
  </si>
  <si>
    <t>UID-4783</t>
  </si>
  <si>
    <t>UID-4784</t>
  </si>
  <si>
    <t>UID-4785</t>
  </si>
  <si>
    <t>UID-4786</t>
  </si>
  <si>
    <t>UID-4787</t>
  </si>
  <si>
    <t>UID-4788</t>
  </si>
  <si>
    <t>UID-4789</t>
  </si>
  <si>
    <t>UID-4790</t>
  </si>
  <si>
    <t>UID-4791</t>
  </si>
  <si>
    <t>UID-4792</t>
  </si>
  <si>
    <t>UID-4793</t>
  </si>
  <si>
    <t>UID-4794</t>
  </si>
  <si>
    <t>UID-4795</t>
  </si>
  <si>
    <t>UID-4796</t>
  </si>
  <si>
    <t>UID-4797</t>
  </si>
  <si>
    <t>UID-4798</t>
  </si>
  <si>
    <t>UID-4799</t>
  </si>
  <si>
    <t>UID-4800</t>
  </si>
  <si>
    <t>UID-4801</t>
  </si>
  <si>
    <t>UID-4802</t>
  </si>
  <si>
    <t>UID-4803</t>
  </si>
  <si>
    <t>UID-4804</t>
  </si>
  <si>
    <t>UID-4805</t>
  </si>
  <si>
    <t>UID-4806</t>
  </si>
  <si>
    <t>UID-4807</t>
  </si>
  <si>
    <t>UID-4808</t>
  </si>
  <si>
    <t>UID-4809</t>
  </si>
  <si>
    <t>UID-4810</t>
  </si>
  <si>
    <t>UID-4811</t>
  </si>
  <si>
    <t>UID-4812</t>
  </si>
  <si>
    <t>UID-4813</t>
  </si>
  <si>
    <t>UID-4814</t>
  </si>
  <si>
    <t>UID-4815</t>
  </si>
  <si>
    <t>UID-4816</t>
  </si>
  <si>
    <t>UID-4817</t>
  </si>
  <si>
    <t>UID-4818</t>
  </si>
  <si>
    <t>UID-4819</t>
  </si>
  <si>
    <t>UID-4820</t>
  </si>
  <si>
    <t>UID-4821</t>
  </si>
  <si>
    <t>UID-4822</t>
  </si>
  <si>
    <t>UID-4823</t>
  </si>
  <si>
    <t>UID-4824</t>
  </si>
  <si>
    <t>UID-4825</t>
  </si>
  <si>
    <t>UID-4826</t>
  </si>
  <si>
    <t>UID-4827</t>
  </si>
  <si>
    <t>UID-4828</t>
  </si>
  <si>
    <t>UID-4829</t>
  </si>
  <si>
    <t>UID-4830</t>
  </si>
  <si>
    <t>UID-4831</t>
  </si>
  <si>
    <t>UID-4832</t>
  </si>
  <si>
    <t>UID-4833</t>
  </si>
  <si>
    <t>UID-4834</t>
  </si>
  <si>
    <t>UID-4835</t>
  </si>
  <si>
    <t>UID-4836</t>
  </si>
  <si>
    <t>UID-4837</t>
  </si>
  <si>
    <t>UID-4838</t>
  </si>
  <si>
    <t>UID-4839</t>
  </si>
  <si>
    <t>UID-4840</t>
  </si>
  <si>
    <t>UID-4841</t>
  </si>
  <si>
    <t>UID-4842</t>
  </si>
  <si>
    <t>UID-4843</t>
  </si>
  <si>
    <t>UID-4844</t>
  </si>
  <si>
    <t>UID-4845</t>
  </si>
  <si>
    <t>UID-4846</t>
  </si>
  <si>
    <t>UID-4847</t>
  </si>
  <si>
    <t>UID-4848</t>
  </si>
  <si>
    <t>UID-4849</t>
  </si>
  <si>
    <t>UID-4850</t>
  </si>
  <si>
    <t>UID-4851</t>
  </si>
  <si>
    <t>UID-4852</t>
  </si>
  <si>
    <t>UID-4853</t>
  </si>
  <si>
    <t>UID-4854</t>
  </si>
  <si>
    <t>UID-4855</t>
  </si>
  <si>
    <t>UID-4856</t>
  </si>
  <si>
    <t>UID-4857</t>
  </si>
  <si>
    <t>UID-4858</t>
  </si>
  <si>
    <t>UID-4859</t>
  </si>
  <si>
    <t>UID-4860</t>
  </si>
  <si>
    <t>UID-4861</t>
  </si>
  <si>
    <t>UID-4862</t>
  </si>
  <si>
    <t>UID-4863</t>
  </si>
  <si>
    <t>UID-4864</t>
  </si>
  <si>
    <t>UID-4865</t>
  </si>
  <si>
    <t>UID-4866</t>
  </si>
  <si>
    <t>UID-4867</t>
  </si>
  <si>
    <t>UID-4868</t>
  </si>
  <si>
    <t>UID-4869</t>
  </si>
  <si>
    <t>UID-4870</t>
  </si>
  <si>
    <t>UID-4871</t>
  </si>
  <si>
    <t>UID-4872</t>
  </si>
  <si>
    <t>UID-4873</t>
  </si>
  <si>
    <t>UID-4874</t>
  </si>
  <si>
    <t>UID-4875</t>
  </si>
  <si>
    <t>UID-4876</t>
  </si>
  <si>
    <t>UID-4877</t>
  </si>
  <si>
    <t>UID-4878</t>
  </si>
  <si>
    <t>UID-4879</t>
  </si>
  <si>
    <t>UID-4880</t>
  </si>
  <si>
    <t>UID-4881</t>
  </si>
  <si>
    <t>UID-4882</t>
  </si>
  <si>
    <t>UID-4883</t>
  </si>
  <si>
    <t>UID-4884</t>
  </si>
  <si>
    <t>UID-4885</t>
  </si>
  <si>
    <t>UID-4886</t>
  </si>
  <si>
    <t>UID-4887</t>
  </si>
  <si>
    <t>UID-4888</t>
  </si>
  <si>
    <t>UID-4889</t>
  </si>
  <si>
    <t>UID-4890</t>
  </si>
  <si>
    <t>UID-4891</t>
  </si>
  <si>
    <t>UID-4892</t>
  </si>
  <si>
    <t>UID-4893</t>
  </si>
  <si>
    <t>UID-4894</t>
  </si>
  <si>
    <t>UID-4895</t>
  </si>
  <si>
    <t>UID-4896</t>
  </si>
  <si>
    <t>UID-4897</t>
  </si>
  <si>
    <t>UID-4898</t>
  </si>
  <si>
    <t>UID-4899</t>
  </si>
  <si>
    <t>UID-4900</t>
  </si>
  <si>
    <t>UID-4901</t>
  </si>
  <si>
    <t>UID-4902</t>
  </si>
  <si>
    <t>UID-4903</t>
  </si>
  <si>
    <t>UID-4904</t>
  </si>
  <si>
    <t>UID-4905</t>
  </si>
  <si>
    <t>UID-4906</t>
  </si>
  <si>
    <t>UID-4907</t>
  </si>
  <si>
    <t>UID-4908</t>
  </si>
  <si>
    <t>UID-4909</t>
  </si>
  <si>
    <t>UID-4910</t>
  </si>
  <si>
    <t>UID-4911</t>
  </si>
  <si>
    <t>UID-4912</t>
  </si>
  <si>
    <t>UID-4913</t>
  </si>
  <si>
    <t>UID-4914</t>
  </si>
  <si>
    <t>UID-4915</t>
  </si>
  <si>
    <t>UID-4916</t>
  </si>
  <si>
    <t>UID-4917</t>
  </si>
  <si>
    <t>UID-4918</t>
  </si>
  <si>
    <t>UID-4919</t>
  </si>
  <si>
    <t>UID-4920</t>
  </si>
  <si>
    <t>UID-4921</t>
  </si>
  <si>
    <t>UID-4922</t>
  </si>
  <si>
    <t>UID-4923</t>
  </si>
  <si>
    <t>UID-4924</t>
  </si>
  <si>
    <t>UID-4925</t>
  </si>
  <si>
    <t>UID-4926</t>
  </si>
  <si>
    <t>UID-4927</t>
  </si>
  <si>
    <t>UID-4928</t>
  </si>
  <si>
    <t>UID-4929</t>
  </si>
  <si>
    <t>UID-4930</t>
  </si>
  <si>
    <t>UID-4931</t>
  </si>
  <si>
    <t>UID-4932</t>
  </si>
  <si>
    <t>UID-4933</t>
  </si>
  <si>
    <t>UID-4934</t>
  </si>
  <si>
    <t>UID-4935</t>
  </si>
  <si>
    <t>UID-4936</t>
  </si>
  <si>
    <t>UID-4937</t>
  </si>
  <si>
    <t>UID-4938</t>
  </si>
  <si>
    <t>UID-4939</t>
  </si>
  <si>
    <t>UID-4940</t>
  </si>
  <si>
    <t>UID-4941</t>
  </si>
  <si>
    <t>UID-4942</t>
  </si>
  <si>
    <t>UID-4943</t>
  </si>
  <si>
    <t>UID-4944</t>
  </si>
  <si>
    <t>UID-4945</t>
  </si>
  <si>
    <t>UID-4946</t>
  </si>
  <si>
    <t>UID-4947</t>
  </si>
  <si>
    <t>UID-4948</t>
  </si>
  <si>
    <t>UID-4949</t>
  </si>
  <si>
    <t>UID-4950</t>
  </si>
  <si>
    <t>UID-4951</t>
  </si>
  <si>
    <t>UID-4952</t>
  </si>
  <si>
    <t>UID-4953</t>
  </si>
  <si>
    <t>UID-4954</t>
  </si>
  <si>
    <t>UID-4955</t>
  </si>
  <si>
    <t>UID-4956</t>
  </si>
  <si>
    <t>UID-4957</t>
  </si>
  <si>
    <t>UID-4958</t>
  </si>
  <si>
    <t>UID-4959</t>
  </si>
  <si>
    <t>UID-4960</t>
  </si>
  <si>
    <t>UID-4961</t>
  </si>
  <si>
    <t>UID-4962</t>
  </si>
  <si>
    <t>UID-4963</t>
  </si>
  <si>
    <t>UID-4964</t>
  </si>
  <si>
    <t>UID-4965</t>
  </si>
  <si>
    <t>UID-4966</t>
  </si>
  <si>
    <t>UID-4967</t>
  </si>
  <si>
    <t>UID-4968</t>
  </si>
  <si>
    <t>UID-4969</t>
  </si>
  <si>
    <t>UID-4970</t>
  </si>
  <si>
    <t>UID-4971</t>
  </si>
  <si>
    <t>UID-4972</t>
  </si>
  <si>
    <t>UID-4973</t>
  </si>
  <si>
    <t>UID-4974</t>
  </si>
  <si>
    <t>UID-4975</t>
  </si>
  <si>
    <t>UID-4976</t>
  </si>
  <si>
    <t>UID-4977</t>
  </si>
  <si>
    <t>UID-4978</t>
  </si>
  <si>
    <t>UID-4979</t>
  </si>
  <si>
    <t>UID-4980</t>
  </si>
  <si>
    <t>UID-4981</t>
  </si>
  <si>
    <t>UID-4982</t>
  </si>
  <si>
    <t>UID-4983</t>
  </si>
  <si>
    <t>UID-4984</t>
  </si>
  <si>
    <t>UID-4985</t>
  </si>
  <si>
    <t>UID-4986</t>
  </si>
  <si>
    <t>UID-4987</t>
  </si>
  <si>
    <t>UID-4988</t>
  </si>
  <si>
    <t>UID-4989</t>
  </si>
  <si>
    <t>UID-4990</t>
  </si>
  <si>
    <t>UID-4991</t>
  </si>
  <si>
    <t>UID-4992</t>
  </si>
  <si>
    <t>UID-4993</t>
  </si>
  <si>
    <t>UID-4994</t>
  </si>
  <si>
    <t>UID-4995</t>
  </si>
  <si>
    <t>UID-4996</t>
  </si>
  <si>
    <t>UID-4997</t>
  </si>
  <si>
    <t>UID-4998</t>
  </si>
  <si>
    <t>UID-4999</t>
  </si>
  <si>
    <t>UID-5000</t>
  </si>
  <si>
    <t>UID-5001</t>
  </si>
  <si>
    <t>UID-5002</t>
  </si>
  <si>
    <t>UID-5003</t>
  </si>
  <si>
    <t>UID-5004</t>
  </si>
  <si>
    <t>UID-5005</t>
  </si>
  <si>
    <t>UID-5006</t>
  </si>
  <si>
    <t>UID-5007</t>
  </si>
  <si>
    <t>UID-5008</t>
  </si>
  <si>
    <t>UID-5009</t>
  </si>
  <si>
    <t>UID-5010</t>
  </si>
  <si>
    <t>UID-5011</t>
  </si>
  <si>
    <t>UID-5012</t>
  </si>
  <si>
    <t>UID-5013</t>
  </si>
  <si>
    <t>UID-5014</t>
  </si>
  <si>
    <t>UID-5015</t>
  </si>
  <si>
    <t>UID-5016</t>
  </si>
  <si>
    <t>UID-5017</t>
  </si>
  <si>
    <t>UID-5018</t>
  </si>
  <si>
    <t>UID-5019</t>
  </si>
  <si>
    <t>UID-5020</t>
  </si>
  <si>
    <t>UID-5021</t>
  </si>
  <si>
    <t>UID-5022</t>
  </si>
  <si>
    <t>UID-5023</t>
  </si>
  <si>
    <t>UID-5024</t>
  </si>
  <si>
    <t>UID-5025</t>
  </si>
  <si>
    <t>UID-5026</t>
  </si>
  <si>
    <t>UID-5027</t>
  </si>
  <si>
    <t>UID-5028</t>
  </si>
  <si>
    <t>UID-5029</t>
  </si>
  <si>
    <t>UID-5030</t>
  </si>
  <si>
    <t>UID-5031</t>
  </si>
  <si>
    <t>UID-5032</t>
  </si>
  <si>
    <t>UID-5033</t>
  </si>
  <si>
    <t>UID-5034</t>
  </si>
  <si>
    <t>UID-5035</t>
  </si>
  <si>
    <t>UID-5036</t>
  </si>
  <si>
    <t>UID-5037</t>
  </si>
  <si>
    <t>UID-5038</t>
  </si>
  <si>
    <t>UID-5039</t>
  </si>
  <si>
    <t>UID-5040</t>
  </si>
  <si>
    <t>UID-5041</t>
  </si>
  <si>
    <t>UID-5042</t>
  </si>
  <si>
    <t>UID-5043</t>
  </si>
  <si>
    <t>UID-5044</t>
  </si>
  <si>
    <t>UID-5045</t>
  </si>
  <si>
    <t>UID-5046</t>
  </si>
  <si>
    <t>UID-5047</t>
  </si>
  <si>
    <t>UID-5048</t>
  </si>
  <si>
    <t>UID-5049</t>
  </si>
  <si>
    <t>UID-5050</t>
  </si>
  <si>
    <t>UID-5051</t>
  </si>
  <si>
    <t>UID-5052</t>
  </si>
  <si>
    <t>UID-5053</t>
  </si>
  <si>
    <t>UID-5054</t>
  </si>
  <si>
    <t>UID-5055</t>
  </si>
  <si>
    <t>UID-5056</t>
  </si>
  <si>
    <t>UID-5057</t>
  </si>
  <si>
    <t>UID-5058</t>
  </si>
  <si>
    <t>UID-5059</t>
  </si>
  <si>
    <t>UID-5060</t>
  </si>
  <si>
    <t>UID-5061</t>
  </si>
  <si>
    <t>UID-5062</t>
  </si>
  <si>
    <t>UID-5063</t>
  </si>
  <si>
    <t>UID-5064</t>
  </si>
  <si>
    <t>UID-5065</t>
  </si>
  <si>
    <t>UID-5066</t>
  </si>
  <si>
    <t>UID-5067</t>
  </si>
  <si>
    <t>UID-5068</t>
  </si>
  <si>
    <t>UID-5069</t>
  </si>
  <si>
    <t>UID-5070</t>
  </si>
  <si>
    <t>UID-5071</t>
  </si>
  <si>
    <t>UID-5072</t>
  </si>
  <si>
    <t>UID-5073</t>
  </si>
  <si>
    <t>UID-5074</t>
  </si>
  <si>
    <t>UID-5075</t>
  </si>
  <si>
    <t>UID-5076</t>
  </si>
  <si>
    <t>UID-5077</t>
  </si>
  <si>
    <t>UID-5078</t>
  </si>
  <si>
    <t>UID-5079</t>
  </si>
  <si>
    <t>UID-5080</t>
  </si>
  <si>
    <t>UID-5081</t>
  </si>
  <si>
    <t>UID-5082</t>
  </si>
  <si>
    <t>UID-5083</t>
  </si>
  <si>
    <t>UID-5084</t>
  </si>
  <si>
    <t>UID-5085</t>
  </si>
  <si>
    <t>UID-5086</t>
  </si>
  <si>
    <t>UID-5087</t>
  </si>
  <si>
    <t>UID-5088</t>
  </si>
  <si>
    <t>UID-5089</t>
  </si>
  <si>
    <t>UID-5090</t>
  </si>
  <si>
    <t>UID-5091</t>
  </si>
  <si>
    <t>UID-5092</t>
  </si>
  <si>
    <t>UID-5093</t>
  </si>
  <si>
    <t>UID-5094</t>
  </si>
  <si>
    <t>UID-5095</t>
  </si>
  <si>
    <t>UID-5096</t>
  </si>
  <si>
    <t>UID-5097</t>
  </si>
  <si>
    <t>UID-5098</t>
  </si>
  <si>
    <t>UID-5099</t>
  </si>
  <si>
    <t>UID-5100</t>
  </si>
  <si>
    <t>UID-5101</t>
  </si>
  <si>
    <t>UID-5102</t>
  </si>
  <si>
    <t>UID-5103</t>
  </si>
  <si>
    <t>UID-5104</t>
  </si>
  <si>
    <t>UID-5105</t>
  </si>
  <si>
    <t>UID-5106</t>
  </si>
  <si>
    <t>UID-5107</t>
  </si>
  <si>
    <t>UID-5108</t>
  </si>
  <si>
    <t>UID-5109</t>
  </si>
  <si>
    <t>UID-5110</t>
  </si>
  <si>
    <t>UID-5111</t>
  </si>
  <si>
    <t>UID-5112</t>
  </si>
  <si>
    <t>UID-5113</t>
  </si>
  <si>
    <t>UID-5114</t>
  </si>
  <si>
    <t>UID-5115</t>
  </si>
  <si>
    <t>UID-5116</t>
  </si>
  <si>
    <t>UID-5117</t>
  </si>
  <si>
    <t>UID-5118</t>
  </si>
  <si>
    <t>UID-5119</t>
  </si>
  <si>
    <t>UID-5120</t>
  </si>
  <si>
    <t>UID-5121</t>
  </si>
  <si>
    <t>UID-5122</t>
  </si>
  <si>
    <t>UID-5123</t>
  </si>
  <si>
    <t>UID-5124</t>
  </si>
  <si>
    <t>UID-5125</t>
  </si>
  <si>
    <t>UID-5126</t>
  </si>
  <si>
    <t>UID-5127</t>
  </si>
  <si>
    <t>UID-5128</t>
  </si>
  <si>
    <t>UID-5129</t>
  </si>
  <si>
    <t>UID-5130</t>
  </si>
  <si>
    <t>UID-5131</t>
  </si>
  <si>
    <t>UID-5132</t>
  </si>
  <si>
    <t>UID-5133</t>
  </si>
  <si>
    <t>UID-5134</t>
  </si>
  <si>
    <t>UID-5135</t>
  </si>
  <si>
    <t>UID-5136</t>
  </si>
  <si>
    <t>UID-5137</t>
  </si>
  <si>
    <t>UID-5138</t>
  </si>
  <si>
    <t>UID-5139</t>
  </si>
  <si>
    <t>UID-5140</t>
  </si>
  <si>
    <t>UID-5141</t>
  </si>
  <si>
    <t>UID-5142</t>
  </si>
  <si>
    <t>UID-5143</t>
  </si>
  <si>
    <t>UID-5144</t>
  </si>
  <si>
    <t>UID-5145</t>
  </si>
  <si>
    <t>UID-5146</t>
  </si>
  <si>
    <t>UID-5147</t>
  </si>
  <si>
    <t>UID-5148</t>
  </si>
  <si>
    <t>UID-5149</t>
  </si>
  <si>
    <t>UID-5150</t>
  </si>
  <si>
    <t>UID-5151</t>
  </si>
  <si>
    <t>UID-5152</t>
  </si>
  <si>
    <t>UID-5153</t>
  </si>
  <si>
    <t>UID-5154</t>
  </si>
  <si>
    <t>UID-5155</t>
  </si>
  <si>
    <t>UID-5156</t>
  </si>
  <si>
    <t>UID-5157</t>
  </si>
  <si>
    <t>UID-5158</t>
  </si>
  <si>
    <t>UID-5159</t>
  </si>
  <si>
    <t>UID-5160</t>
  </si>
  <si>
    <t>UID-5161</t>
  </si>
  <si>
    <t>UID-5162</t>
  </si>
  <si>
    <t>UID-5163</t>
  </si>
  <si>
    <t>UID-5164</t>
  </si>
  <si>
    <t>UID-5165</t>
  </si>
  <si>
    <t>UID-5166</t>
  </si>
  <si>
    <t>UID-5167</t>
  </si>
  <si>
    <t>UID-5168</t>
  </si>
  <si>
    <t>UID-5169</t>
  </si>
  <si>
    <t>UID-5170</t>
  </si>
  <si>
    <t>UID-5171</t>
  </si>
  <si>
    <t>UID-5172</t>
  </si>
  <si>
    <t>UID-5173</t>
  </si>
  <si>
    <t>UID-5174</t>
  </si>
  <si>
    <t>UID-5175</t>
  </si>
  <si>
    <t>UID-5176</t>
  </si>
  <si>
    <t>UID-5177</t>
  </si>
  <si>
    <t>UID-5178</t>
  </si>
  <si>
    <t>UID-5179</t>
  </si>
  <si>
    <t>UID-5180</t>
  </si>
  <si>
    <t>UID-5181</t>
  </si>
  <si>
    <t>UID-5182</t>
  </si>
  <si>
    <t>UID-5183</t>
  </si>
  <si>
    <t>UID-5184</t>
  </si>
  <si>
    <t>UID-5185</t>
  </si>
  <si>
    <t>UID-5186</t>
  </si>
  <si>
    <t>UID-5187</t>
  </si>
  <si>
    <t>UID-5188</t>
  </si>
  <si>
    <t>UID-5189</t>
  </si>
  <si>
    <t>UID-5190</t>
  </si>
  <si>
    <t>UID-5191</t>
  </si>
  <si>
    <t>UID-5192</t>
  </si>
  <si>
    <t>UID-5193</t>
  </si>
  <si>
    <t>UID-5194</t>
  </si>
  <si>
    <t>UID-5195</t>
  </si>
  <si>
    <t>UID-5196</t>
  </si>
  <si>
    <t>UID-5197</t>
  </si>
  <si>
    <t>UID-5198</t>
  </si>
  <si>
    <t>UID-5199</t>
  </si>
  <si>
    <t>UID-5200</t>
  </si>
  <si>
    <t>UID-5201</t>
  </si>
  <si>
    <t>UID-5202</t>
  </si>
  <si>
    <t>UID-5203</t>
  </si>
  <si>
    <t>UID-5204</t>
  </si>
  <si>
    <t>UID-5205</t>
  </si>
  <si>
    <t>UID-5206</t>
  </si>
  <si>
    <t>UID-5207</t>
  </si>
  <si>
    <t>UID-5208</t>
  </si>
  <si>
    <t>UID-5209</t>
  </si>
  <si>
    <t>UID-5210</t>
  </si>
  <si>
    <t>UID-5211</t>
  </si>
  <si>
    <t>UID-5212</t>
  </si>
  <si>
    <t>UID-5213</t>
  </si>
  <si>
    <t>UID-5214</t>
  </si>
  <si>
    <t>UID-5215</t>
  </si>
  <si>
    <t>UID-5216</t>
  </si>
  <si>
    <t>UID-5217</t>
  </si>
  <si>
    <t>UID-5218</t>
  </si>
  <si>
    <t>UID-5219</t>
  </si>
  <si>
    <t>UID-5220</t>
  </si>
  <si>
    <t>UID-5221</t>
  </si>
  <si>
    <t>UID-5222</t>
  </si>
  <si>
    <t>UID-5223</t>
  </si>
  <si>
    <t>UID-5224</t>
  </si>
  <si>
    <t>UID-5225</t>
  </si>
  <si>
    <t>UID-5226</t>
  </si>
  <si>
    <t>UID-5227</t>
  </si>
  <si>
    <t>UID-5228</t>
  </si>
  <si>
    <t>UID-5229</t>
  </si>
  <si>
    <t>UID-5230</t>
  </si>
  <si>
    <t>UID-5231</t>
  </si>
  <si>
    <t>UID-5232</t>
  </si>
  <si>
    <t>UID-5233</t>
  </si>
  <si>
    <t>UID-5234</t>
  </si>
  <si>
    <t>UID-5235</t>
  </si>
  <si>
    <t>UID-5236</t>
  </si>
  <si>
    <t>UID-5237</t>
  </si>
  <si>
    <t>UID-5238</t>
  </si>
  <si>
    <t>UID-5239</t>
  </si>
  <si>
    <t>UID-5240</t>
  </si>
  <si>
    <t>UID-5241</t>
  </si>
  <si>
    <t>UID-5242</t>
  </si>
  <si>
    <t>UID-5243</t>
  </si>
  <si>
    <t>UID-5244</t>
  </si>
  <si>
    <t>UID-5245</t>
  </si>
  <si>
    <t>UID-5246</t>
  </si>
  <si>
    <t>UID-5247</t>
  </si>
  <si>
    <t>UID-5248</t>
  </si>
  <si>
    <t>UID-5249</t>
  </si>
  <si>
    <t>UID-5250</t>
  </si>
  <si>
    <t>UID-5251</t>
  </si>
  <si>
    <t>UID-5252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</si>
</sst>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F400]h:mm:ss\ AM/PM"/>
    <numFmt numFmtId="165" formatCode="yyyy\-mmm\-dd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17"/>
      <name val="Calibri"/>
      <family val="2"/>
    </font>
    <font>
      <sz val="10"/>
      <name val="Calibri"/>
      <family val="2"/>
    </font>
    <font>
      <b/>
      <i/>
      <sz val="16"/>
      <color indexed="17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mbria"/>
      <family val="1"/>
      <scheme val="major"/>
    </font>
    <font>
      <sz val="16"/>
      <color theme="1"/>
      <name val="Wingdings"/>
      <charset val="2"/>
    </font>
    <font>
      <sz val="16"/>
      <color theme="1"/>
      <name val="Calibri"/>
      <family val="2"/>
      <scheme val="minor"/>
    </font>
    <font>
      <sz val="10"/>
      <color theme="1"/>
      <name val="Arial Unicode MS"/>
    </font>
  </fonts>
  <fills count="11">
    <fill>
      <patternFill patternType="none"/>
    </fill>
    <fill>
      <patternFill patternType="gray125"/>
    </fill>
    <fill>
      <patternFill patternType="solid">
        <fgColor rgb="FFDAEADA"/>
        <bgColor theme="4" tint="0.79998168889431442"/>
      </patternFill>
    </fill>
    <fill>
      <patternFill patternType="solid">
        <fgColor rgb="FFDAEA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AEADA" tint="0.59999389629810485"/>
        <bgColor indexed="64"/>
      </patternFill>
    </fill>
    <fill>
      <patternFill patternType="solid">
        <fgColor rgb="FFFFFFFF" tint="-2.9999694814905241E-2"/>
        <bgColor indexed="64"/>
      </patternFill>
    </fill>
    <fill>
      <patternFill patternType="solid">
        <fgColor rgb="FFFFFFFF" tint="-5.9999389629810482E-2"/>
        <bgColor indexed="64"/>
      </patternFill>
    </fill>
    <fill>
      <patternFill patternType="solid">
        <fgColor rgb="FFDAEADA" tint="-2.9999694814905241E-2"/>
        <bgColor indexed="64"/>
      </patternFill>
    </fill>
    <fill>
      <patternFill patternType="solid">
        <fgColor rgb="FFDAEADA" tint="-2.9999694814905241E-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5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1" applyFill="1" applyAlignment="1" applyProtection="1"/>
    <xf numFmtId="0" fontId="5" fillId="0" borderId="0" xfId="1" applyAlignment="1" applyProtection="1"/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2" xfId="0" quotePrefix="1" applyBorder="1" applyAlignment="1" applyProtection="1">
      <alignment horizontal="center" vertical="center"/>
      <protection hidden="1"/>
    </xf>
    <xf numFmtId="0" fontId="0" fillId="0" borderId="29" xfId="0" quotePrefix="1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" fillId="2" borderId="37" xfId="0" applyFont="1" applyFill="1" applyBorder="1" applyAlignment="1" applyProtection="1">
      <alignment horizontal="center" vertical="center"/>
      <protection hidden="1"/>
    </xf>
    <xf numFmtId="0" fontId="1" fillId="2" borderId="6" xfId="0" applyFont="1" applyFill="1" applyBorder="1" applyAlignment="1" applyProtection="1">
      <alignment horizontal="center" vertical="center"/>
      <protection hidden="1"/>
    </xf>
    <xf numFmtId="0" fontId="1" fillId="2" borderId="27" xfId="0" applyFont="1" applyFill="1" applyBorder="1" applyAlignment="1" applyProtection="1">
      <alignment horizontal="center" vertical="center"/>
      <protection hidden="1"/>
    </xf>
    <xf numFmtId="0" fontId="1" fillId="2" borderId="28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Alignment="1">
      <alignment horizontal="center" vertical="center"/>
    </xf>
    <xf numFmtId="9" fontId="0" fillId="0" borderId="30" xfId="0" applyNumberFormat="1" applyBorder="1" applyAlignment="1" applyProtection="1">
      <alignment horizontal="center" vertical="center"/>
      <protection hidden="1"/>
    </xf>
    <xf numFmtId="0" fontId="0" fillId="7" borderId="41" xfId="0" applyFill="1" applyBorder="1" applyAlignment="1" applyProtection="1">
      <alignment horizontal="center" vertical="center"/>
      <protection hidden="1"/>
    </xf>
    <xf numFmtId="0" fontId="0" fillId="6" borderId="31" xfId="0" applyFill="1" applyBorder="1" applyAlignment="1" applyProtection="1">
      <alignment horizontal="center" vertical="center"/>
      <protection hidden="1"/>
    </xf>
    <xf numFmtId="0" fontId="0" fillId="7" borderId="31" xfId="0" applyFill="1" applyBorder="1" applyAlignment="1" applyProtection="1">
      <alignment horizontal="center" vertical="center"/>
      <protection hidden="1"/>
    </xf>
    <xf numFmtId="0" fontId="0" fillId="6" borderId="50" xfId="0" applyFill="1" applyBorder="1" applyAlignment="1" applyProtection="1">
      <alignment horizontal="center" vertical="center"/>
      <protection hidden="1"/>
    </xf>
    <xf numFmtId="0" fontId="0" fillId="7" borderId="7" xfId="0" applyFill="1" applyBorder="1" applyAlignment="1" applyProtection="1">
      <alignment horizontal="center" vertical="center"/>
      <protection hidden="1"/>
    </xf>
    <xf numFmtId="0" fontId="0" fillId="6" borderId="41" xfId="0" applyFill="1" applyBorder="1" applyAlignment="1" applyProtection="1">
      <alignment horizontal="center" vertical="center"/>
      <protection hidden="1"/>
    </xf>
    <xf numFmtId="0" fontId="0" fillId="7" borderId="50" xfId="0" applyFill="1" applyBorder="1" applyAlignment="1" applyProtection="1">
      <alignment horizontal="center" vertical="center"/>
      <protection hidden="1"/>
    </xf>
    <xf numFmtId="0" fontId="0" fillId="8" borderId="42" xfId="0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0" fillId="3" borderId="54" xfId="0" applyFill="1" applyBorder="1" applyAlignment="1" applyProtection="1">
      <alignment horizontal="center" vertical="center"/>
      <protection hidden="1"/>
    </xf>
    <xf numFmtId="0" fontId="0" fillId="8" borderId="9" xfId="0" applyFill="1" applyBorder="1" applyAlignment="1" applyProtection="1">
      <alignment horizontal="center" vertical="center"/>
      <protection hidden="1"/>
    </xf>
    <xf numFmtId="0" fontId="0" fillId="3" borderId="42" xfId="0" applyFill="1" applyBorder="1" applyAlignment="1" applyProtection="1">
      <alignment horizontal="center" vertical="center"/>
      <protection hidden="1"/>
    </xf>
    <xf numFmtId="0" fontId="0" fillId="8" borderId="54" xfId="0" applyFill="1" applyBorder="1" applyAlignment="1" applyProtection="1">
      <alignment horizontal="center" vertical="center"/>
      <protection hidden="1"/>
    </xf>
    <xf numFmtId="0" fontId="0" fillId="7" borderId="42" xfId="0" applyFill="1" applyBorder="1" applyAlignment="1" applyProtection="1">
      <alignment horizontal="center" vertical="center"/>
      <protection hidden="1"/>
    </xf>
    <xf numFmtId="0" fontId="0" fillId="6" borderId="0" xfId="0" applyFill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0" fillId="6" borderId="54" xfId="0" applyFill="1" applyBorder="1" applyAlignment="1" applyProtection="1">
      <alignment horizontal="center" vertical="center"/>
      <protection hidden="1"/>
    </xf>
    <xf numFmtId="0" fontId="0" fillId="7" borderId="9" xfId="0" applyFill="1" applyBorder="1" applyAlignment="1" applyProtection="1">
      <alignment horizontal="center" vertical="center"/>
      <protection hidden="1"/>
    </xf>
    <xf numFmtId="0" fontId="0" fillId="6" borderId="42" xfId="0" applyFill="1" applyBorder="1" applyAlignment="1" applyProtection="1">
      <alignment horizontal="center" vertical="center"/>
      <protection hidden="1"/>
    </xf>
    <xf numFmtId="0" fontId="0" fillId="7" borderId="54" xfId="0" applyFill="1" applyBorder="1" applyAlignment="1" applyProtection="1">
      <alignment horizontal="center" vertical="center"/>
      <protection hidden="1"/>
    </xf>
    <xf numFmtId="0" fontId="0" fillId="8" borderId="43" xfId="0" applyFill="1" applyBorder="1" applyAlignment="1" applyProtection="1">
      <alignment horizontal="center" vertical="center"/>
      <protection hidden="1"/>
    </xf>
    <xf numFmtId="0" fontId="0" fillId="3" borderId="34" xfId="0" applyFill="1" applyBorder="1" applyAlignment="1" applyProtection="1">
      <alignment horizontal="center" vertical="center"/>
      <protection hidden="1"/>
    </xf>
    <xf numFmtId="0" fontId="0" fillId="8" borderId="34" xfId="0" applyFill="1" applyBorder="1" applyAlignment="1" applyProtection="1">
      <alignment horizontal="center" vertical="center"/>
      <protection hidden="1"/>
    </xf>
    <xf numFmtId="0" fontId="0" fillId="3" borderId="55" xfId="0" applyFill="1" applyBorder="1" applyAlignment="1" applyProtection="1">
      <alignment horizontal="center" vertical="center"/>
      <protection hidden="1"/>
    </xf>
    <xf numFmtId="0" fontId="0" fillId="8" borderId="35" xfId="0" applyFill="1" applyBorder="1" applyAlignment="1" applyProtection="1">
      <alignment horizontal="center" vertical="center"/>
      <protection hidden="1"/>
    </xf>
    <xf numFmtId="0" fontId="0" fillId="3" borderId="43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4" borderId="7" xfId="0" applyFill="1" applyBorder="1" applyAlignment="1" applyProtection="1">
      <alignment horizontal="center" vertical="center"/>
      <protection hidden="1"/>
    </xf>
    <xf numFmtId="21" fontId="0" fillId="4" borderId="41" xfId="0" applyNumberFormat="1" applyFill="1" applyBorder="1" applyAlignment="1" applyProtection="1">
      <alignment horizontal="center"/>
      <protection hidden="1"/>
    </xf>
    <xf numFmtId="21" fontId="0" fillId="4" borderId="31" xfId="0" applyNumberFormat="1" applyFill="1" applyBorder="1" applyAlignment="1" applyProtection="1">
      <alignment horizontal="center"/>
      <protection hidden="1"/>
    </xf>
    <xf numFmtId="21" fontId="0" fillId="4" borderId="44" xfId="0" applyNumberFormat="1" applyFill="1" applyBorder="1" applyAlignment="1" applyProtection="1">
      <alignment horizontal="center"/>
      <protection hidden="1"/>
    </xf>
    <xf numFmtId="21" fontId="0" fillId="4" borderId="45" xfId="0" applyNumberFormat="1" applyFill="1" applyBorder="1" applyAlignment="1" applyProtection="1">
      <alignment horizontal="center"/>
      <protection hidden="1"/>
    </xf>
    <xf numFmtId="21" fontId="0" fillId="4" borderId="50" xfId="0" applyNumberFormat="1" applyFill="1" applyBorder="1" applyAlignment="1" applyProtection="1">
      <alignment horizontal="center"/>
      <protection hidden="1"/>
    </xf>
    <xf numFmtId="21" fontId="0" fillId="4" borderId="56" xfId="0" applyNumberFormat="1" applyFill="1" applyBorder="1" applyAlignment="1" applyProtection="1">
      <alignment horizontal="center"/>
      <protection hidden="1"/>
    </xf>
    <xf numFmtId="0" fontId="0" fillId="5" borderId="9" xfId="0" applyFill="1" applyBorder="1" applyAlignment="1" applyProtection="1">
      <alignment horizontal="center" vertical="center"/>
      <protection hidden="1"/>
    </xf>
    <xf numFmtId="21" fontId="0" fillId="5" borderId="42" xfId="0" applyNumberFormat="1" applyFill="1" applyBorder="1" applyAlignment="1" applyProtection="1">
      <alignment horizontal="center"/>
      <protection hidden="1"/>
    </xf>
    <xf numFmtId="21" fontId="0" fillId="5" borderId="0" xfId="0" applyNumberFormat="1" applyFill="1" applyAlignment="1" applyProtection="1">
      <alignment horizontal="center"/>
      <protection hidden="1"/>
    </xf>
    <xf numFmtId="21" fontId="0" fillId="5" borderId="46" xfId="0" applyNumberFormat="1" applyFill="1" applyBorder="1" applyAlignment="1" applyProtection="1">
      <alignment horizontal="center"/>
      <protection hidden="1"/>
    </xf>
    <xf numFmtId="21" fontId="0" fillId="5" borderId="47" xfId="0" applyNumberFormat="1" applyFill="1" applyBorder="1" applyAlignment="1" applyProtection="1">
      <alignment horizontal="center"/>
      <protection hidden="1"/>
    </xf>
    <xf numFmtId="21" fontId="0" fillId="5" borderId="54" xfId="0" applyNumberFormat="1" applyFill="1" applyBorder="1" applyAlignment="1" applyProtection="1">
      <alignment horizontal="center"/>
      <protection hidden="1"/>
    </xf>
    <xf numFmtId="21" fontId="0" fillId="5" borderId="60" xfId="0" applyNumberFormat="1" applyFill="1" applyBorder="1" applyAlignment="1" applyProtection="1">
      <alignment horizontal="center"/>
      <protection hidden="1"/>
    </xf>
    <xf numFmtId="0" fontId="0" fillId="4" borderId="9" xfId="0" applyFill="1" applyBorder="1" applyAlignment="1" applyProtection="1">
      <alignment horizontal="center" vertical="center"/>
      <protection hidden="1"/>
    </xf>
    <xf numFmtId="21" fontId="0" fillId="4" borderId="42" xfId="0" applyNumberFormat="1" applyFill="1" applyBorder="1" applyAlignment="1" applyProtection="1">
      <alignment horizontal="center"/>
      <protection hidden="1"/>
    </xf>
    <xf numFmtId="21" fontId="0" fillId="4" borderId="0" xfId="0" applyNumberFormat="1" applyFill="1" applyAlignment="1" applyProtection="1">
      <alignment horizontal="center"/>
      <protection hidden="1"/>
    </xf>
    <xf numFmtId="21" fontId="0" fillId="4" borderId="46" xfId="0" applyNumberFormat="1" applyFill="1" applyBorder="1" applyAlignment="1" applyProtection="1">
      <alignment horizontal="center"/>
      <protection hidden="1"/>
    </xf>
    <xf numFmtId="21" fontId="0" fillId="4" borderId="47" xfId="0" applyNumberFormat="1" applyFill="1" applyBorder="1" applyAlignment="1" applyProtection="1">
      <alignment horizontal="center"/>
      <protection hidden="1"/>
    </xf>
    <xf numFmtId="21" fontId="0" fillId="4" borderId="54" xfId="0" applyNumberFormat="1" applyFill="1" applyBorder="1" applyAlignment="1" applyProtection="1">
      <alignment horizontal="center"/>
      <protection hidden="1"/>
    </xf>
    <xf numFmtId="21" fontId="0" fillId="4" borderId="60" xfId="0" applyNumberFormat="1" applyFill="1" applyBorder="1" applyAlignment="1" applyProtection="1">
      <alignment horizontal="center"/>
      <protection hidden="1"/>
    </xf>
    <xf numFmtId="21" fontId="0" fillId="5" borderId="43" xfId="0" applyNumberFormat="1" applyFill="1" applyBorder="1" applyAlignment="1" applyProtection="1">
      <alignment horizontal="center"/>
      <protection hidden="1"/>
    </xf>
    <xf numFmtId="21" fontId="0" fillId="5" borderId="34" xfId="0" applyNumberFormat="1" applyFill="1" applyBorder="1" applyAlignment="1" applyProtection="1">
      <alignment horizontal="center"/>
      <protection hidden="1"/>
    </xf>
    <xf numFmtId="21" fontId="0" fillId="5" borderId="48" xfId="0" applyNumberFormat="1" applyFill="1" applyBorder="1" applyAlignment="1" applyProtection="1">
      <alignment horizontal="center"/>
      <protection hidden="1"/>
    </xf>
    <xf numFmtId="21" fontId="0" fillId="5" borderId="49" xfId="0" applyNumberFormat="1" applyFill="1" applyBorder="1" applyAlignment="1" applyProtection="1">
      <alignment horizontal="center"/>
      <protection hidden="1"/>
    </xf>
    <xf numFmtId="21" fontId="0" fillId="5" borderId="55" xfId="0" applyNumberFormat="1" applyFill="1" applyBorder="1" applyAlignment="1" applyProtection="1">
      <alignment horizontal="center"/>
      <protection hidden="1"/>
    </xf>
    <xf numFmtId="21" fontId="0" fillId="5" borderId="61" xfId="0" applyNumberFormat="1" applyFill="1" applyBorder="1" applyAlignment="1" applyProtection="1">
      <alignment horizontal="center"/>
      <protection hidden="1"/>
    </xf>
    <xf numFmtId="21" fontId="1" fillId="9" borderId="20" xfId="0" applyNumberFormat="1" applyFont="1" applyFill="1" applyBorder="1" applyAlignment="1" applyProtection="1">
      <alignment horizontal="center" vertical="center"/>
      <protection hidden="1"/>
    </xf>
    <xf numFmtId="21" fontId="1" fillId="9" borderId="33" xfId="0" applyNumberFormat="1" applyFont="1" applyFill="1" applyBorder="1" applyAlignment="1" applyProtection="1">
      <alignment horizontal="center" vertical="center"/>
      <protection hidden="1"/>
    </xf>
    <xf numFmtId="21" fontId="1" fillId="9" borderId="39" xfId="0" applyNumberFormat="1" applyFont="1" applyFill="1" applyBorder="1" applyAlignment="1" applyProtection="1">
      <alignment horizontal="center" vertical="center"/>
      <protection hidden="1"/>
    </xf>
    <xf numFmtId="21" fontId="1" fillId="9" borderId="40" xfId="0" applyNumberFormat="1" applyFont="1" applyFill="1" applyBorder="1" applyAlignment="1" applyProtection="1">
      <alignment horizontal="center" vertical="center"/>
      <protection hidden="1"/>
    </xf>
    <xf numFmtId="21" fontId="1" fillId="9" borderId="32" xfId="0" applyNumberFormat="1" applyFont="1" applyFill="1" applyBorder="1" applyAlignment="1" applyProtection="1">
      <alignment horizontal="center" vertical="center"/>
      <protection hidden="1"/>
    </xf>
    <xf numFmtId="21" fontId="0" fillId="0" borderId="0" xfId="0" applyNumberFormat="1" applyAlignment="1">
      <alignment horizontal="center"/>
    </xf>
    <xf numFmtId="21" fontId="0" fillId="10" borderId="23" xfId="0" applyNumberFormat="1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21" fontId="0" fillId="10" borderId="24" xfId="0" applyNumberFormat="1" applyFill="1" applyBorder="1" applyAlignment="1">
      <alignment horizontal="center"/>
    </xf>
    <xf numFmtId="0" fontId="0" fillId="10" borderId="25" xfId="0" applyFill="1" applyBorder="1" applyAlignment="1">
      <alignment horizontal="center"/>
    </xf>
    <xf numFmtId="21" fontId="0" fillId="0" borderId="23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21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21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11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21" fontId="0" fillId="0" borderId="0" xfId="0" applyNumberFormat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/>
    <xf numFmtId="0" fontId="9" fillId="0" borderId="11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3" fillId="0" borderId="0" xfId="0" applyFont="1" applyAlignment="1">
      <alignment vertical="top"/>
    </xf>
    <xf numFmtId="0" fontId="4" fillId="0" borderId="0" xfId="0" applyFont="1"/>
    <xf numFmtId="0" fontId="1" fillId="2" borderId="1" xfId="0" applyFont="1" applyFill="1" applyBorder="1" applyAlignment="1">
      <alignment horizontal="centerContinuous" vertical="center"/>
    </xf>
    <xf numFmtId="0" fontId="1" fillId="2" borderId="26" xfId="0" applyFont="1" applyFill="1" applyBorder="1" applyAlignment="1">
      <alignment horizontal="centerContinuous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9" fontId="1" fillId="2" borderId="28" xfId="0" applyNumberFormat="1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Continuous" vertical="center"/>
    </xf>
    <xf numFmtId="0" fontId="1" fillId="2" borderId="2" xfId="0" applyFont="1" applyFill="1" applyBorder="1" applyAlignment="1">
      <alignment horizontal="centerContinuous" vertical="center"/>
    </xf>
    <xf numFmtId="0" fontId="1" fillId="2" borderId="29" xfId="0" applyFont="1" applyFill="1" applyBorder="1" applyAlignment="1">
      <alignment horizontal="centerContinuous" vertical="center"/>
    </xf>
    <xf numFmtId="0" fontId="1" fillId="2" borderId="30" xfId="0" applyFont="1" applyFill="1" applyBorder="1" applyAlignment="1">
      <alignment horizontal="centerContinuous" vertical="center"/>
    </xf>
    <xf numFmtId="0" fontId="0" fillId="6" borderId="9" xfId="0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8" borderId="54" xfId="0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8" borderId="55" xfId="0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9" borderId="33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9" borderId="36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Continuous" vertical="center"/>
    </xf>
    <xf numFmtId="0" fontId="1" fillId="2" borderId="51" xfId="0" applyFont="1" applyFill="1" applyBorder="1" applyAlignment="1">
      <alignment horizontal="centerContinuous" vertical="center"/>
    </xf>
    <xf numFmtId="0" fontId="1" fillId="2" borderId="57" xfId="0" applyFont="1" applyFill="1" applyBorder="1" applyAlignment="1">
      <alignment horizontal="centerContinuous" vertical="center"/>
    </xf>
    <xf numFmtId="0" fontId="0" fillId="0" borderId="0" xfId="0" applyAlignment="1">
      <alignment horizontal="left"/>
    </xf>
    <xf numFmtId="0" fontId="1" fillId="2" borderId="22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Continuous" vertical="center"/>
    </xf>
    <xf numFmtId="0" fontId="1" fillId="2" borderId="52" xfId="0" applyFont="1" applyFill="1" applyBorder="1" applyAlignment="1">
      <alignment horizontal="centerContinuous" vertical="center"/>
    </xf>
    <xf numFmtId="0" fontId="1" fillId="2" borderId="58" xfId="0" applyFont="1" applyFill="1" applyBorder="1" applyAlignment="1">
      <alignment horizontal="centerContinuous" vertical="center"/>
    </xf>
    <xf numFmtId="0" fontId="1" fillId="2" borderId="53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readingOrder="1"/>
    </xf>
    <xf numFmtId="0" fontId="1" fillId="2" borderId="7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289F6FF8-4BAC-47EE-A048-1CDFAB677A0A}"/>
  </cellStyles>
  <dxfs count="290">
    <dxf>
      <numFmt numFmtId="0" formatCode="General"/>
      <alignment horizontal="center" vertical="center" textRotation="0" wrapText="0" indent="0" justifyLastLine="0" shrinkToFit="0" readingOrder="0"/>
      <protection locked="1" hidden="0"/>
    </dxf>
    <dxf>
      <numFmt numFmtId="164" formatCode="[$-F400]h:mm:ss\ AM/PM"/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numFmt numFmtId="0" formatCode="General"/>
      <alignment horizontal="center" vertical="center" textRotation="0" wrapText="0" indent="0" justifyLastLine="0" shrinkToFit="0" readingOrder="0"/>
      <protection locked="1" hidden="0"/>
    </dxf>
    <dxf>
      <numFmt numFmtId="164" formatCode="[$-F400]h:mm:ss\ AM/PM"/>
      <alignment horizontal="center" vertical="center" textRotation="0" wrapText="0" indent="0" justifyLastLine="0" shrinkToFit="0" readingOrder="0"/>
      <protection locked="1" hidden="0"/>
    </dxf>
    <dxf>
      <numFmt numFmtId="164" formatCode="[$-F400]h:mm:ss\ AM/PM"/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numFmt numFmtId="164" formatCode="[$-F400]h:mm:ss\ AM/PM"/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vertical/>
        <horizontal/>
      </border>
    </dxf>
    <dxf>
      <fill>
        <patternFill>
          <bgColor theme="6" tint="0.79998168889431442"/>
        </patternFill>
      </fill>
    </dxf>
    <dxf>
      <fill>
        <patternFill>
          <bgColor rgb="FFDAEADA"/>
        </patternFill>
      </fill>
    </dxf>
    <dxf>
      <font>
        <b/>
        <i val="0"/>
        <color theme="0"/>
      </font>
      <fill>
        <patternFill>
          <bgColor rgb="FF00800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border>
        <left style="medium">
          <color rgb="FF008000"/>
        </left>
        <right style="medium">
          <color rgb="FF008000"/>
        </right>
        <top style="medium">
          <color rgb="FF008000"/>
        </top>
        <bottom style="medium">
          <color rgb="FF008000"/>
        </bottom>
        <horizontal style="thin">
          <color rgb="FF9DC79D"/>
        </horizontal>
      </border>
    </dxf>
  </dxfs>
  <tableStyles count="1" defaultTableStyle="TableStyleMedium2" defaultPivotStyle="PivotStyleLight16">
    <tableStyle name="SWS Table" pivot="0" count="3" xr9:uid="{9AA88FF7-A015-401B-BF6F-299A82A2CC11}">
      <tableStyleElement type="wholeTable" dxfId="289"/>
      <tableStyleElement type="headerRow" dxfId="288"/>
      <tableStyleElement type="firstRowStripe" dxfId="287"/>
    </tableStyle>
  </tableStyles>
  <colors>
    <mruColors>
      <color rgb="FF008000"/>
      <color rgb="FF9DC79D"/>
      <color rgb="FFDAEADA"/>
      <color rgb="FFB6DC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111071500000008"/><Relationship Id="rId2" Type="http://schemas.openxmlformats.org/officeDocument/2006/relationships/hyperlink" Target="https://www.google.com/maps/d/u/0/viewer?mid=1O3P2OLcyh4fCWJrqRl_Myy39jFbucTg&amp;ll=51.50452883203719%2C-0.11107150000000843&amp;z=16" TargetMode="Externa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22412</xdr:colOff>
      <xdr:row>0</xdr:row>
      <xdr:rowOff>56030</xdr:rowOff>
    </xdr:from>
    <xdr:ext cx="2853466" cy="417643"/>
    <xdr:pic>
      <xdr:nvPicPr>
        <xdr:cNvPr id="2" name="Picture 1" descr="streetwise 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32012" y="56030"/>
          <a:ext cx="2853466" cy="417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22412</xdr:colOff>
      <xdr:row>0</xdr:row>
      <xdr:rowOff>56030</xdr:rowOff>
    </xdr:from>
    <xdr:ext cx="2853466" cy="417643"/>
    <xdr:pic>
      <xdr:nvPicPr>
        <xdr:cNvPr id="2" name="Picture 1" descr="streetwise 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12962" y="56030"/>
          <a:ext cx="2853466" cy="417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44822</xdr:rowOff>
    </xdr:from>
    <xdr:ext cx="2822090" cy="417643"/>
    <xdr:pic>
      <xdr:nvPicPr>
        <xdr:cNvPr id="2" name="Picture 1" descr="streetwise 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93420" y="44822"/>
          <a:ext cx="2822090" cy="417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44822</xdr:rowOff>
    </xdr:from>
    <xdr:ext cx="2835537" cy="417643"/>
    <xdr:pic>
      <xdr:nvPicPr>
        <xdr:cNvPr id="2" name="Picture 1" descr="streetwise log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93420" y="44822"/>
          <a:ext cx="2835537" cy="417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560</xdr:colOff>
      <xdr:row>0</xdr:row>
      <xdr:rowOff>33618</xdr:rowOff>
    </xdr:from>
    <xdr:ext cx="2854587" cy="417643"/>
    <xdr:pic>
      <xdr:nvPicPr>
        <xdr:cNvPr id="2" name="Picture 1" descr="streetwise log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10160" y="33618"/>
          <a:ext cx="2854587" cy="417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638735</xdr:colOff>
      <xdr:row>0</xdr:row>
      <xdr:rowOff>33618</xdr:rowOff>
    </xdr:from>
    <xdr:ext cx="2854587" cy="417643"/>
    <xdr:pic>
      <xdr:nvPicPr>
        <xdr:cNvPr id="2" name="Picture 1" descr="streetwise log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08255" y="33618"/>
          <a:ext cx="2854587" cy="417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38100</xdr:rowOff>
    </xdr:from>
    <xdr:ext cx="2767181" cy="417643"/>
    <xdr:pic>
      <xdr:nvPicPr>
        <xdr:cNvPr id="2" name="Picture 1" descr="streetwise log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09600" y="38100"/>
          <a:ext cx="2767181" cy="417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566906</xdr:colOff>
      <xdr:row>5</xdr:row>
      <xdr:rowOff>11207</xdr:rowOff>
    </xdr:from>
    <xdr:to>
      <xdr:col>13</xdr:col>
      <xdr:colOff>280147</xdr:colOff>
      <xdr:row>39</xdr:row>
      <xdr:rowOff>145676</xdr:rowOff>
    </xdr:to>
    <xdr:sp macro="" textlink="">
      <xdr:nvSpPr>
        <xdr:cNvPr id="5" name="MapImage">
          <a:hlinkClick xmlns:r="http://schemas.openxmlformats.org/officeDocument/2006/relationships" r:id="rId2" tooltip="Click here to view the mapping online.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66906" y="1042148"/>
          <a:ext cx="7434094" cy="6611469"/>
        </a:xfrm>
        <a:prstGeom prst="roundRect">
          <a:avLst>
            <a:gd name="adj" fmla="val 2883"/>
          </a:avLst>
        </a:prstGeom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>
          <a:softEdge rad="381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0E52856-ECEE-4DCF-B18A-23591CD652EA}" name="Matches" displayName="Matches" ref="B10:J4847" totalsRowShown="0" headerRowDxfId="17" dataDxfId="16">
  <autoFilter ref="B10:J4847" xr:uid="{C0E52856-ECEE-4DCF-B18A-23591CD652EA}"/>
  <sortState xmlns:xlrd2="http://schemas.microsoft.com/office/spreadsheetml/2017/richdata2" ref="B11:J11">
    <sortCondition ref="B10:B11"/>
  </sortState>
  <tableColumns count="9">
    <tableColumn id="1" xr3:uid="{C0D689E0-0B86-4463-B16C-7C36D8C64E7E}" name="REG" dataDxfId="15"/>
    <tableColumn id="2" xr3:uid="{7087182D-6E46-4076-AEDA-40D8BFEE1B02}" name="CLASS" dataDxfId="14"/>
    <tableColumn id="3" xr3:uid="{6B22BC97-01D9-4CAF-ACA2-F725B6DD9C41}" name="SITE IN" dataDxfId="13"/>
    <tableColumn id="4" xr3:uid="{E5A485D4-A4DD-4DD3-A8F2-2A5665CFA2BD}" name="TIME IN" dataDxfId="12"/>
    <tableColumn id="5" xr3:uid="{9A415437-105E-4330-9206-1AB3E78923E1}" name="TIMEBIN" dataDxfId="11"/>
    <tableColumn id="6" xr3:uid="{74CD617F-182C-4E93-8E99-175D3F715497}" name="SITE OUT" dataDxfId="10"/>
    <tableColumn id="7" xr3:uid="{02A19FCB-B9DF-4B43-A58A-94A5ACAECDB4}" name="TIME OUT" dataDxfId="9"/>
    <tableColumn id="8" xr3:uid="{1237D85A-7543-4F9D-A0BF-61B2C1CD7A86}" name="JOURNEY TIME" dataDxfId="8"/>
    <tableColumn id="9" xr3:uid="{705D421E-71F0-4A62-974D-6D67ABB36EA7}" name="JOURNEY" dataDxfId="7"/>
  </tableColumns>
  <tableStyleInfo name="SW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7C3C877-8B21-4123-BBA6-93DAFF61E73E}" name="All" displayName="All" ref="B10:F10100" totalsRowShown="0" headerRowDxfId="6" dataDxfId="5">
  <autoFilter ref="B10:F10100" xr:uid="{37C3C877-8B21-4123-BBA6-93DAFF61E73E}"/>
  <sortState xmlns:xlrd2="http://schemas.microsoft.com/office/spreadsheetml/2017/richdata2" ref="B10:F11">
    <sortCondition ref="E10"/>
  </sortState>
  <tableColumns count="5">
    <tableColumn id="1" xr3:uid="{12F247D5-3AEE-4F1D-A4CE-07B4DC6DFFEB}" name="REG" dataDxfId="4"/>
    <tableColumn id="2" xr3:uid="{C4D41AB5-E7D3-40E5-AC32-0754C976FB98}" name="CLASS" dataDxfId="3"/>
    <tableColumn id="3" xr3:uid="{291C8008-9D9A-4B1D-8B9A-54FE18B73477}" name="SITE" dataDxfId="2"/>
    <tableColumn id="4" xr3:uid="{F926AD50-BDC8-44EB-B84E-80EFF57B1946}" name="TIME" dataDxfId="1"/>
    <tableColumn id="5" xr3:uid="{A825D261-020C-42A1-B3E0-F0EF4CF3477C}" name="TIMEBIN" dataDxfId="0"/>
  </tableColumns>
  <tableStyleInfo name="SWS Tabl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D3A82-48E0-46E1-A197-D942E62ED42F}">
  <sheetPr codeName="Sheet11"/>
  <dimension ref="B2:AO25515"/>
  <sheetViews>
    <sheetView showGridLines="0" showRowColHeaders="0" workbookViewId="0"/>
  </sheetViews>
  <sheetFormatPr defaultRowHeight="15"/>
  <sheetData>
    <row r="2" spans="2:41">
      <c r="B2" t="s">
        <v>3121</v>
      </c>
      <c r="Q2" t="s">
        <v>3122</v>
      </c>
    </row>
    <row r="3" spans="2:41">
      <c r="B3" s="79" t="s">
        <v>3108</v>
      </c>
      <c r="C3" s="2" t="s">
        <v>3109</v>
      </c>
      <c r="D3" s="2" t="s">
        <v>3110</v>
      </c>
      <c r="E3" s="2" t="s">
        <v>3111</v>
      </c>
      <c r="F3" s="2" t="s">
        <v>3112</v>
      </c>
      <c r="G3" s="2" t="s">
        <v>3113</v>
      </c>
      <c r="H3" s="79" t="s">
        <v>3114</v>
      </c>
      <c r="I3" s="2" t="s">
        <v>3115</v>
      </c>
      <c r="J3" s="2" t="s">
        <v>3116</v>
      </c>
      <c r="K3" s="2" t="s">
        <v>3117</v>
      </c>
      <c r="L3" s="2" t="s">
        <v>3118</v>
      </c>
      <c r="M3" s="79" t="s">
        <v>3119</v>
      </c>
      <c r="N3" s="2" t="s">
        <v>3120</v>
      </c>
      <c r="Q3" s="79" t="s">
        <v>19</v>
      </c>
      <c r="R3" s="2" t="s">
        <v>3123</v>
      </c>
      <c r="S3" s="2" t="s">
        <v>3124</v>
      </c>
      <c r="T3" s="2" t="s">
        <v>3125</v>
      </c>
    </row>
    <row r="4" spans="2:41">
      <c r="B4" s="80">
        <v>0.29424768518518502</v>
      </c>
      <c r="C4" s="81">
        <v>2</v>
      </c>
      <c r="D4" s="81" t="s">
        <v>497</v>
      </c>
      <c r="E4" s="81" t="s">
        <v>3070</v>
      </c>
      <c r="F4" s="81">
        <v>90</v>
      </c>
      <c r="G4" s="81">
        <v>0.98358242545902363</v>
      </c>
      <c r="H4" s="82">
        <v>0.29546296296296298</v>
      </c>
      <c r="I4" s="81">
        <v>2</v>
      </c>
      <c r="J4" s="81" t="s">
        <v>497</v>
      </c>
      <c r="K4" s="81" t="s">
        <v>3096</v>
      </c>
      <c r="L4" s="81"/>
      <c r="M4" s="82">
        <v>1.2152777777779677E-3</v>
      </c>
      <c r="N4" s="83" t="s">
        <v>13657</v>
      </c>
      <c r="Q4" s="80">
        <v>0.28842592592592597</v>
      </c>
      <c r="R4" s="81">
        <v>2</v>
      </c>
      <c r="S4" s="81" t="s">
        <v>2061</v>
      </c>
      <c r="T4" s="83" t="s">
        <v>13690</v>
      </c>
      <c r="X4" s="79">
        <v>0.333472222222222</v>
      </c>
      <c r="Y4" s="2">
        <v>2</v>
      </c>
      <c r="Z4" s="2" t="s">
        <v>154</v>
      </c>
      <c r="AA4" s="2" t="s">
        <v>3070</v>
      </c>
      <c r="AB4" s="2">
        <v>318</v>
      </c>
      <c r="AC4" s="2">
        <v>1.0326045309967775</v>
      </c>
      <c r="AD4" s="79">
        <v>0.34076388888888898</v>
      </c>
      <c r="AE4" s="2">
        <v>2</v>
      </c>
      <c r="AF4" s="2" t="s">
        <v>154</v>
      </c>
      <c r="AG4" s="2" t="s">
        <v>3096</v>
      </c>
      <c r="AH4" s="2">
        <v>3</v>
      </c>
      <c r="AI4" s="79">
        <v>7.2916666666669738E-3</v>
      </c>
      <c r="AJ4" s="2" t="s">
        <v>13657</v>
      </c>
      <c r="AL4" s="79">
        <v>0.33334490740740702</v>
      </c>
      <c r="AM4" s="2">
        <v>1</v>
      </c>
      <c r="AN4" s="2" t="s">
        <v>1856</v>
      </c>
      <c r="AO4" s="2" t="s">
        <v>13698</v>
      </c>
    </row>
    <row r="5" spans="2:41">
      <c r="B5" s="84">
        <v>0.29465277777777799</v>
      </c>
      <c r="C5" s="85">
        <v>2</v>
      </c>
      <c r="D5" s="85" t="s">
        <v>498</v>
      </c>
      <c r="E5" s="85" t="s">
        <v>3070</v>
      </c>
      <c r="F5" s="85">
        <v>93</v>
      </c>
      <c r="G5" s="85">
        <v>0.97223623853737484</v>
      </c>
      <c r="H5" s="86">
        <v>0.29577546296296298</v>
      </c>
      <c r="I5" s="85">
        <v>2</v>
      </c>
      <c r="J5" s="85" t="s">
        <v>498</v>
      </c>
      <c r="K5" s="85" t="s">
        <v>3096</v>
      </c>
      <c r="L5" s="85"/>
      <c r="M5" s="86">
        <v>1.1226851851849906E-3</v>
      </c>
      <c r="N5" s="87" t="s">
        <v>13657</v>
      </c>
      <c r="Q5" s="84">
        <v>0.289293981481481</v>
      </c>
      <c r="R5" s="85">
        <v>1</v>
      </c>
      <c r="S5" s="85" t="s">
        <v>2062</v>
      </c>
      <c r="T5" s="87" t="s">
        <v>13690</v>
      </c>
      <c r="X5" s="79">
        <v>0.33431712962963001</v>
      </c>
      <c r="Y5" s="2">
        <v>1</v>
      </c>
      <c r="Z5" s="2" t="s">
        <v>142</v>
      </c>
      <c r="AA5" s="2" t="s">
        <v>3129</v>
      </c>
      <c r="AB5" s="2">
        <v>67</v>
      </c>
      <c r="AC5" s="2">
        <v>1.0368369366850805</v>
      </c>
      <c r="AD5" s="79">
        <v>0.33453703703703702</v>
      </c>
      <c r="AE5" s="2">
        <v>1</v>
      </c>
      <c r="AF5" s="2" t="s">
        <v>142</v>
      </c>
      <c r="AG5" s="2" t="s">
        <v>3096</v>
      </c>
      <c r="AH5" s="2">
        <v>40</v>
      </c>
      <c r="AI5" s="79">
        <v>2.199074074070162E-4</v>
      </c>
      <c r="AJ5" s="2" t="s">
        <v>13667</v>
      </c>
      <c r="AL5" s="79">
        <v>0.33344907407407398</v>
      </c>
      <c r="AM5" s="2">
        <v>2</v>
      </c>
      <c r="AN5" s="2" t="s">
        <v>1311</v>
      </c>
      <c r="AO5" s="2" t="s">
        <v>13693</v>
      </c>
    </row>
    <row r="6" spans="2:41">
      <c r="B6" s="80">
        <v>0.29609953703703701</v>
      </c>
      <c r="C6" s="81">
        <v>3</v>
      </c>
      <c r="D6" s="81" t="s">
        <v>499</v>
      </c>
      <c r="E6" s="81" t="s">
        <v>3070</v>
      </c>
      <c r="F6" s="81">
        <v>128</v>
      </c>
      <c r="G6" s="81">
        <v>0.9813671567501705</v>
      </c>
      <c r="H6" s="82">
        <v>0.29692129629629599</v>
      </c>
      <c r="I6" s="81">
        <v>3</v>
      </c>
      <c r="J6" s="81" t="s">
        <v>499</v>
      </c>
      <c r="K6" s="81" t="s">
        <v>3095</v>
      </c>
      <c r="L6" s="81"/>
      <c r="M6" s="82">
        <v>8.2175925925898063E-4</v>
      </c>
      <c r="N6" s="83" t="s">
        <v>13671</v>
      </c>
      <c r="Q6" s="80">
        <v>0.28938657407407398</v>
      </c>
      <c r="R6" s="81">
        <v>1</v>
      </c>
      <c r="S6" s="81" t="s">
        <v>2390</v>
      </c>
      <c r="T6" s="83" t="s">
        <v>13690</v>
      </c>
      <c r="X6" s="79">
        <v>0.33464120370370398</v>
      </c>
      <c r="Y6" s="2">
        <v>1</v>
      </c>
      <c r="Z6" s="2" t="s">
        <v>156</v>
      </c>
      <c r="AA6" s="2" t="s">
        <v>3070</v>
      </c>
      <c r="AB6" s="2">
        <v>198</v>
      </c>
      <c r="AC6" s="2">
        <v>1.0645217910821985</v>
      </c>
      <c r="AD6" s="79">
        <v>0.33765046296296303</v>
      </c>
      <c r="AE6" s="2">
        <v>1</v>
      </c>
      <c r="AF6" s="2" t="s">
        <v>156</v>
      </c>
      <c r="AG6" s="2" t="s">
        <v>3096</v>
      </c>
      <c r="AH6" s="2">
        <v>60</v>
      </c>
      <c r="AI6" s="79">
        <v>3.009259259259045E-3</v>
      </c>
      <c r="AJ6" s="2" t="s">
        <v>13657</v>
      </c>
      <c r="AL6" s="79">
        <v>0.333472222222222</v>
      </c>
      <c r="AM6" s="2">
        <v>1</v>
      </c>
      <c r="AN6" s="2" t="s">
        <v>1193</v>
      </c>
      <c r="AO6" s="2" t="s">
        <v>13693</v>
      </c>
    </row>
    <row r="7" spans="2:41">
      <c r="B7" s="84">
        <v>0.29627314814814798</v>
      </c>
      <c r="C7" s="85">
        <v>1</v>
      </c>
      <c r="D7" s="85" t="s">
        <v>727</v>
      </c>
      <c r="E7" s="85" t="s">
        <v>3070</v>
      </c>
      <c r="F7" s="85">
        <v>139</v>
      </c>
      <c r="G7" s="85">
        <v>0.95660691210442628</v>
      </c>
      <c r="H7" s="86">
        <v>0.29732638888888901</v>
      </c>
      <c r="I7" s="85">
        <v>2</v>
      </c>
      <c r="J7" s="85" t="s">
        <v>727</v>
      </c>
      <c r="K7" s="85" t="s">
        <v>3096</v>
      </c>
      <c r="L7" s="85"/>
      <c r="M7" s="86">
        <v>1.0532407407410349E-3</v>
      </c>
      <c r="N7" s="87" t="s">
        <v>13657</v>
      </c>
      <c r="Q7" s="84">
        <v>0.28953703703703698</v>
      </c>
      <c r="R7" s="85">
        <v>1</v>
      </c>
      <c r="S7" s="85" t="s">
        <v>1210</v>
      </c>
      <c r="T7" s="87" t="s">
        <v>13690</v>
      </c>
      <c r="X7" s="79">
        <v>0.33481481481481501</v>
      </c>
      <c r="Y7" s="2">
        <v>1</v>
      </c>
      <c r="Z7" s="2" t="s">
        <v>157</v>
      </c>
      <c r="AA7" s="2" t="s">
        <v>3129</v>
      </c>
      <c r="AB7" s="2">
        <v>105</v>
      </c>
      <c r="AC7" s="2">
        <v>1.0510987576040489</v>
      </c>
      <c r="AD7" s="79">
        <v>0.33530092592592597</v>
      </c>
      <c r="AE7" s="2">
        <v>1</v>
      </c>
      <c r="AF7" s="2" t="s">
        <v>157</v>
      </c>
      <c r="AG7" s="2" t="s">
        <v>3096</v>
      </c>
      <c r="AH7" s="2">
        <v>72</v>
      </c>
      <c r="AI7" s="79">
        <v>4.8611111111096506E-4</v>
      </c>
      <c r="AJ7" s="2" t="s">
        <v>13667</v>
      </c>
      <c r="AL7" s="79">
        <v>0.33348379629629599</v>
      </c>
      <c r="AM7" s="2">
        <v>2</v>
      </c>
      <c r="AN7" s="2" t="s">
        <v>4851</v>
      </c>
      <c r="AO7" s="2" t="s">
        <v>13690</v>
      </c>
    </row>
    <row r="8" spans="2:41">
      <c r="B8" s="80">
        <v>0.29645833333333299</v>
      </c>
      <c r="C8" s="81">
        <v>1</v>
      </c>
      <c r="D8" s="81" t="s">
        <v>500</v>
      </c>
      <c r="E8" s="81" t="s">
        <v>3070</v>
      </c>
      <c r="F8" s="81">
        <v>142</v>
      </c>
      <c r="G8" s="81">
        <v>0.97699618337059002</v>
      </c>
      <c r="H8" s="82">
        <v>0.29762731481481502</v>
      </c>
      <c r="I8" s="81">
        <v>1</v>
      </c>
      <c r="J8" s="81" t="s">
        <v>500</v>
      </c>
      <c r="K8" s="81" t="s">
        <v>3096</v>
      </c>
      <c r="L8" s="81"/>
      <c r="M8" s="82">
        <v>1.1689814814820343E-3</v>
      </c>
      <c r="N8" s="83" t="s">
        <v>13657</v>
      </c>
      <c r="Q8" s="80">
        <v>0.29038194444444398</v>
      </c>
      <c r="R8" s="81">
        <v>2</v>
      </c>
      <c r="S8" s="81" t="s">
        <v>2607</v>
      </c>
      <c r="T8" s="83" t="s">
        <v>13691</v>
      </c>
      <c r="X8" s="79">
        <v>0.33612268518518501</v>
      </c>
      <c r="Y8" s="2">
        <v>1</v>
      </c>
      <c r="Z8" s="2" t="s">
        <v>158</v>
      </c>
      <c r="AA8" s="2" t="s">
        <v>3129</v>
      </c>
      <c r="AB8" s="2">
        <v>163</v>
      </c>
      <c r="AC8" s="2">
        <v>1.0943006641367672</v>
      </c>
      <c r="AD8" s="79">
        <v>0.33682870370370399</v>
      </c>
      <c r="AE8" s="2">
        <v>1</v>
      </c>
      <c r="AF8" s="2" t="s">
        <v>158</v>
      </c>
      <c r="AG8" s="2" t="s">
        <v>13687</v>
      </c>
      <c r="AH8" s="2">
        <v>127</v>
      </c>
      <c r="AI8" s="79">
        <v>7.0601851851898045E-4</v>
      </c>
      <c r="AJ8" s="2" t="s">
        <v>13689</v>
      </c>
      <c r="AL8" s="79">
        <v>0.33353009259259297</v>
      </c>
      <c r="AM8" s="2">
        <v>1</v>
      </c>
      <c r="AN8" s="2" t="s">
        <v>533</v>
      </c>
      <c r="AO8" s="2" t="s">
        <v>13690</v>
      </c>
    </row>
    <row r="9" spans="2:41">
      <c r="B9" s="80">
        <v>0.29646990740740697</v>
      </c>
      <c r="C9" s="81">
        <v>1</v>
      </c>
      <c r="D9" s="81" t="s">
        <v>86</v>
      </c>
      <c r="E9" s="81" t="s">
        <v>3070</v>
      </c>
      <c r="F9" s="81">
        <v>173</v>
      </c>
      <c r="G9" s="81">
        <v>1.0952399814741807</v>
      </c>
      <c r="H9" s="82">
        <v>0.299027777777778</v>
      </c>
      <c r="I9" s="81">
        <v>1</v>
      </c>
      <c r="J9" s="81" t="s">
        <v>86</v>
      </c>
      <c r="K9" s="81" t="s">
        <v>3095</v>
      </c>
      <c r="L9" s="81"/>
      <c r="M9" s="82">
        <v>2.5578703703710293E-3</v>
      </c>
      <c r="N9" s="83" t="s">
        <v>13671</v>
      </c>
      <c r="Q9" s="84">
        <v>0.29087962962962999</v>
      </c>
      <c r="R9" s="85">
        <v>2</v>
      </c>
      <c r="S9" s="85" t="s">
        <v>2562</v>
      </c>
      <c r="T9" s="87" t="s">
        <v>13692</v>
      </c>
      <c r="X9" s="79">
        <v>0.33704861111111101</v>
      </c>
      <c r="Y9" s="2">
        <v>1</v>
      </c>
      <c r="Z9" s="2" t="s">
        <v>159</v>
      </c>
      <c r="AA9" s="2" t="s">
        <v>3129</v>
      </c>
      <c r="AB9" s="2">
        <v>181</v>
      </c>
      <c r="AC9" s="2">
        <v>1.0426533551699029</v>
      </c>
      <c r="AD9" s="79">
        <v>0.33737268518518498</v>
      </c>
      <c r="AE9" s="2">
        <v>1</v>
      </c>
      <c r="AF9" s="2" t="s">
        <v>159</v>
      </c>
      <c r="AG9" s="2" t="s">
        <v>3096</v>
      </c>
      <c r="AH9" s="2">
        <v>176</v>
      </c>
      <c r="AI9" s="79">
        <v>3.240740740739767E-4</v>
      </c>
      <c r="AJ9" s="2" t="s">
        <v>13667</v>
      </c>
      <c r="AL9" s="79">
        <v>0.33359953703703699</v>
      </c>
      <c r="AM9" s="2">
        <v>4</v>
      </c>
      <c r="AN9" s="2" t="s">
        <v>2209</v>
      </c>
      <c r="AO9" s="2" t="s">
        <v>13694</v>
      </c>
    </row>
    <row r="10" spans="2:41">
      <c r="B10" s="84">
        <v>0.29747685185185202</v>
      </c>
      <c r="C10" s="85">
        <v>1</v>
      </c>
      <c r="D10" s="85" t="s">
        <v>1352</v>
      </c>
      <c r="E10" s="85" t="s">
        <v>3070</v>
      </c>
      <c r="F10" s="85">
        <v>155</v>
      </c>
      <c r="G10" s="85">
        <v>1.0943185964912314</v>
      </c>
      <c r="H10" s="86">
        <v>0.29826388888888899</v>
      </c>
      <c r="I10" s="85">
        <v>1</v>
      </c>
      <c r="J10" s="85" t="s">
        <v>1352</v>
      </c>
      <c r="K10" s="85" t="s">
        <v>13687</v>
      </c>
      <c r="L10" s="85"/>
      <c r="M10" s="86">
        <v>7.8703703703697503E-4</v>
      </c>
      <c r="N10" s="87" t="s">
        <v>13688</v>
      </c>
      <c r="Q10" s="80">
        <v>0.29120370370370402</v>
      </c>
      <c r="R10" s="81">
        <v>2</v>
      </c>
      <c r="S10" s="81" t="s">
        <v>2562</v>
      </c>
      <c r="T10" s="83" t="s">
        <v>13692</v>
      </c>
      <c r="X10" s="79">
        <v>0.33729166666666699</v>
      </c>
      <c r="Y10" s="2">
        <v>1</v>
      </c>
      <c r="Z10" s="2" t="s">
        <v>539</v>
      </c>
      <c r="AA10" s="2" t="s">
        <v>3129</v>
      </c>
      <c r="AB10" s="2">
        <v>220</v>
      </c>
      <c r="AC10" s="2">
        <v>1.0018549642759818</v>
      </c>
      <c r="AD10" s="79">
        <v>0.33800925925925901</v>
      </c>
      <c r="AE10" s="2">
        <v>1</v>
      </c>
      <c r="AF10" s="2" t="s">
        <v>539</v>
      </c>
      <c r="AG10" s="2" t="s">
        <v>3098</v>
      </c>
      <c r="AH10" s="2">
        <v>185</v>
      </c>
      <c r="AI10" s="79">
        <v>7.1759259259202013E-4</v>
      </c>
      <c r="AJ10" s="2" t="s">
        <v>13661</v>
      </c>
      <c r="AL10" s="79">
        <v>0.33363425925925899</v>
      </c>
      <c r="AM10" s="2">
        <v>1</v>
      </c>
      <c r="AN10" s="2" t="s">
        <v>2649</v>
      </c>
      <c r="AO10" s="2" t="s">
        <v>13701</v>
      </c>
    </row>
    <row r="11" spans="2:41">
      <c r="B11" s="80">
        <v>0.29931712962962997</v>
      </c>
      <c r="C11" s="81">
        <v>2</v>
      </c>
      <c r="D11" s="81" t="s">
        <v>87</v>
      </c>
      <c r="E11" s="81" t="s">
        <v>3070</v>
      </c>
      <c r="F11" s="81">
        <v>196</v>
      </c>
      <c r="G11" s="81">
        <v>1.0239445303876016</v>
      </c>
      <c r="H11" s="82">
        <v>0.30017361111111102</v>
      </c>
      <c r="I11" s="81">
        <v>2</v>
      </c>
      <c r="J11" s="81" t="s">
        <v>87</v>
      </c>
      <c r="K11" s="81" t="s">
        <v>3097</v>
      </c>
      <c r="L11" s="81"/>
      <c r="M11" s="82">
        <v>8.5648148148104175E-4</v>
      </c>
      <c r="N11" s="83" t="s">
        <v>13669</v>
      </c>
      <c r="Q11" s="84">
        <v>0.291215277777778</v>
      </c>
      <c r="R11" s="85">
        <v>1</v>
      </c>
      <c r="S11" s="85" t="s">
        <v>2562</v>
      </c>
      <c r="T11" s="87" t="s">
        <v>13692</v>
      </c>
      <c r="X11" s="79">
        <v>0.33732638888888899</v>
      </c>
      <c r="Y11" s="2">
        <v>1</v>
      </c>
      <c r="Z11" s="2" t="s">
        <v>160</v>
      </c>
      <c r="AA11" s="2" t="s">
        <v>3071</v>
      </c>
      <c r="AB11" s="2">
        <v>263</v>
      </c>
      <c r="AC11" s="2">
        <v>1.0640731364206915</v>
      </c>
      <c r="AD11" s="79">
        <v>0.33915509259259302</v>
      </c>
      <c r="AE11" s="2">
        <v>1</v>
      </c>
      <c r="AF11" s="2" t="s">
        <v>160</v>
      </c>
      <c r="AG11" s="2" t="s">
        <v>3097</v>
      </c>
      <c r="AH11" s="2">
        <v>186</v>
      </c>
      <c r="AI11" s="79">
        <v>1.8287037037040266E-3</v>
      </c>
      <c r="AJ11" s="2" t="s">
        <v>13662</v>
      </c>
      <c r="AL11" s="79">
        <v>0.33365740740740701</v>
      </c>
      <c r="AM11" s="2">
        <v>2</v>
      </c>
      <c r="AN11" s="2" t="s">
        <v>744</v>
      </c>
      <c r="AO11" s="2" t="s">
        <v>13695</v>
      </c>
    </row>
    <row r="12" spans="2:41">
      <c r="B12" s="84">
        <v>0.29946759259259298</v>
      </c>
      <c r="C12" s="85">
        <v>1</v>
      </c>
      <c r="D12" s="85" t="s">
        <v>88</v>
      </c>
      <c r="E12" s="85" t="s">
        <v>3129</v>
      </c>
      <c r="F12" s="85">
        <v>188</v>
      </c>
      <c r="G12" s="85">
        <v>1.0430087014412726</v>
      </c>
      <c r="H12" s="86">
        <v>0.29969907407407398</v>
      </c>
      <c r="I12" s="85">
        <v>1</v>
      </c>
      <c r="J12" s="85" t="s">
        <v>88</v>
      </c>
      <c r="K12" s="85" t="s">
        <v>3096</v>
      </c>
      <c r="L12" s="85"/>
      <c r="M12" s="86">
        <v>2.3148148148099956E-4</v>
      </c>
      <c r="N12" s="87" t="s">
        <v>13667</v>
      </c>
      <c r="Q12" s="80">
        <v>0.291412037037037</v>
      </c>
      <c r="R12" s="81">
        <v>1</v>
      </c>
      <c r="S12" s="81" t="s">
        <v>2562</v>
      </c>
      <c r="T12" s="83" t="s">
        <v>13692</v>
      </c>
      <c r="X12" s="79">
        <v>0.33754629629629601</v>
      </c>
      <c r="Y12" s="2">
        <v>1</v>
      </c>
      <c r="Z12" s="2" t="s">
        <v>161</v>
      </c>
      <c r="AA12" s="2" t="s">
        <v>3129</v>
      </c>
      <c r="AB12" s="2">
        <v>207</v>
      </c>
      <c r="AC12" s="2">
        <v>1.0394594252103193</v>
      </c>
      <c r="AD12" s="79">
        <v>0.33781250000000002</v>
      </c>
      <c r="AE12" s="2">
        <v>1</v>
      </c>
      <c r="AF12" s="2" t="s">
        <v>161</v>
      </c>
      <c r="AG12" s="2" t="s">
        <v>3096</v>
      </c>
      <c r="AH12" s="2">
        <v>195</v>
      </c>
      <c r="AI12" s="79">
        <v>2.6620370370400437E-4</v>
      </c>
      <c r="AJ12" s="2" t="s">
        <v>13667</v>
      </c>
      <c r="AL12" s="79">
        <v>0.333668981481481</v>
      </c>
      <c r="AM12" s="2">
        <v>1</v>
      </c>
      <c r="AN12" s="2" t="s">
        <v>136</v>
      </c>
      <c r="AO12" s="2" t="s">
        <v>13698</v>
      </c>
    </row>
    <row r="13" spans="2:41">
      <c r="B13" s="84">
        <v>0.299722222222222</v>
      </c>
      <c r="C13" s="85">
        <v>1</v>
      </c>
      <c r="D13" s="85" t="s">
        <v>89</v>
      </c>
      <c r="E13" s="85" t="s">
        <v>3129</v>
      </c>
      <c r="F13" s="85">
        <v>241</v>
      </c>
      <c r="G13" s="85">
        <v>0.99786186306874891</v>
      </c>
      <c r="H13" s="86">
        <v>0.303148148148148</v>
      </c>
      <c r="I13" s="85">
        <v>1</v>
      </c>
      <c r="J13" s="85" t="s">
        <v>89</v>
      </c>
      <c r="K13" s="85" t="s">
        <v>3097</v>
      </c>
      <c r="L13" s="85"/>
      <c r="M13" s="86">
        <v>3.4259259259259989E-3</v>
      </c>
      <c r="N13" s="87" t="s">
        <v>13663</v>
      </c>
      <c r="Q13" s="84">
        <v>0.29143518518518502</v>
      </c>
      <c r="R13" s="85">
        <v>2</v>
      </c>
      <c r="S13" s="85" t="s">
        <v>2562</v>
      </c>
      <c r="T13" s="87" t="s">
        <v>13692</v>
      </c>
      <c r="X13" s="79">
        <v>0.33861111111111097</v>
      </c>
      <c r="Y13" s="2">
        <v>3</v>
      </c>
      <c r="Z13" s="2" t="s">
        <v>545</v>
      </c>
      <c r="AA13" s="2" t="s">
        <v>3075</v>
      </c>
      <c r="AB13" s="2">
        <v>288</v>
      </c>
      <c r="AC13" s="2">
        <v>1.0670923076926198</v>
      </c>
      <c r="AD13" s="79">
        <v>0.33968749999999998</v>
      </c>
      <c r="AE13" s="2">
        <v>3</v>
      </c>
      <c r="AF13" s="2" t="s">
        <v>545</v>
      </c>
      <c r="AG13" s="2" t="s">
        <v>3097</v>
      </c>
      <c r="AH13" s="2">
        <v>254</v>
      </c>
      <c r="AI13" s="79">
        <v>1.0763888888890016E-3</v>
      </c>
      <c r="AJ13" s="2" t="s">
        <v>13666</v>
      </c>
      <c r="AL13" s="79">
        <v>0.33369212962963002</v>
      </c>
      <c r="AM13" s="2">
        <v>1</v>
      </c>
      <c r="AN13" s="2" t="s">
        <v>4852</v>
      </c>
      <c r="AO13" s="2" t="s">
        <v>13692</v>
      </c>
    </row>
    <row r="14" spans="2:41">
      <c r="B14" s="80">
        <v>0.30060185185185201</v>
      </c>
      <c r="C14" s="81">
        <v>1</v>
      </c>
      <c r="D14" s="81" t="s">
        <v>90</v>
      </c>
      <c r="E14" s="81" t="s">
        <v>3129</v>
      </c>
      <c r="F14" s="81">
        <v>207</v>
      </c>
      <c r="G14" s="81">
        <v>1.0419216755786542</v>
      </c>
      <c r="H14" s="82">
        <v>0.30082175925925903</v>
      </c>
      <c r="I14" s="81">
        <v>1</v>
      </c>
      <c r="J14" s="81" t="s">
        <v>90</v>
      </c>
      <c r="K14" s="81" t="s">
        <v>3096</v>
      </c>
      <c r="L14" s="81"/>
      <c r="M14" s="82">
        <v>2.199074074070162E-4</v>
      </c>
      <c r="N14" s="83" t="s">
        <v>13667</v>
      </c>
      <c r="Q14" s="80">
        <v>0.29145833333333299</v>
      </c>
      <c r="R14" s="81">
        <v>1</v>
      </c>
      <c r="S14" s="81" t="s">
        <v>2562</v>
      </c>
      <c r="T14" s="83" t="s">
        <v>13692</v>
      </c>
      <c r="X14" s="79">
        <v>0.33893518518518501</v>
      </c>
      <c r="Y14" s="2">
        <v>1</v>
      </c>
      <c r="Z14" s="2" t="s">
        <v>163</v>
      </c>
      <c r="AA14" s="2" t="s">
        <v>3129</v>
      </c>
      <c r="AB14" s="2">
        <v>280</v>
      </c>
      <c r="AC14" s="2">
        <v>1.0510987576040516</v>
      </c>
      <c r="AD14" s="79">
        <v>0.33942129629629603</v>
      </c>
      <c r="AE14" s="2">
        <v>1</v>
      </c>
      <c r="AF14" s="2" t="s">
        <v>163</v>
      </c>
      <c r="AG14" s="2" t="s">
        <v>3096</v>
      </c>
      <c r="AH14" s="2">
        <v>270</v>
      </c>
      <c r="AI14" s="79">
        <v>4.8611111111102057E-4</v>
      </c>
      <c r="AJ14" s="2" t="s">
        <v>13667</v>
      </c>
      <c r="AL14" s="79">
        <v>0.333703703703704</v>
      </c>
      <c r="AM14" s="2">
        <v>1</v>
      </c>
      <c r="AN14" s="2" t="s">
        <v>4853</v>
      </c>
      <c r="AO14" s="2" t="s">
        <v>13697</v>
      </c>
    </row>
    <row r="15" spans="2:41">
      <c r="B15" s="84">
        <v>0.30072916666666699</v>
      </c>
      <c r="C15" s="85">
        <v>1</v>
      </c>
      <c r="D15" s="85" t="s">
        <v>729</v>
      </c>
      <c r="E15" s="85" t="s">
        <v>3070</v>
      </c>
      <c r="F15" s="85">
        <v>225</v>
      </c>
      <c r="G15" s="85">
        <v>1.0410213791434455</v>
      </c>
      <c r="H15" s="86">
        <v>0.30177083333333299</v>
      </c>
      <c r="I15" s="85">
        <v>1</v>
      </c>
      <c r="J15" s="85" t="s">
        <v>729</v>
      </c>
      <c r="K15" s="85" t="s">
        <v>3097</v>
      </c>
      <c r="L15" s="85"/>
      <c r="M15" s="86">
        <v>1.0416666666659968E-3</v>
      </c>
      <c r="N15" s="87" t="s">
        <v>13669</v>
      </c>
      <c r="Q15" s="84">
        <v>0.29171296296296301</v>
      </c>
      <c r="R15" s="85">
        <v>1</v>
      </c>
      <c r="S15" s="85" t="s">
        <v>2063</v>
      </c>
      <c r="T15" s="87" t="s">
        <v>13690</v>
      </c>
      <c r="X15" s="79">
        <v>0.33950231481481502</v>
      </c>
      <c r="Y15" s="2">
        <v>1</v>
      </c>
      <c r="Z15" s="2" t="s">
        <v>164</v>
      </c>
      <c r="AA15" s="2" t="s">
        <v>3129</v>
      </c>
      <c r="AB15" s="2">
        <v>292</v>
      </c>
      <c r="AC15" s="2">
        <v>1.037498170862835</v>
      </c>
      <c r="AD15" s="79">
        <v>0.33973379629629602</v>
      </c>
      <c r="AE15" s="2">
        <v>1</v>
      </c>
      <c r="AF15" s="2" t="s">
        <v>164</v>
      </c>
      <c r="AG15" s="2" t="s">
        <v>3096</v>
      </c>
      <c r="AH15" s="2">
        <v>295</v>
      </c>
      <c r="AI15" s="79">
        <v>2.3148148148099956E-4</v>
      </c>
      <c r="AJ15" s="2" t="s">
        <v>13667</v>
      </c>
      <c r="AL15" s="79">
        <v>0.333703703703704</v>
      </c>
      <c r="AM15" s="2">
        <v>1</v>
      </c>
      <c r="AN15" s="2" t="s">
        <v>4854</v>
      </c>
      <c r="AO15" s="2" t="s">
        <v>13694</v>
      </c>
    </row>
    <row r="16" spans="2:41">
      <c r="B16" s="80">
        <v>0.300798611111111</v>
      </c>
      <c r="C16" s="81">
        <v>2</v>
      </c>
      <c r="D16" s="81" t="s">
        <v>730</v>
      </c>
      <c r="E16" s="81" t="s">
        <v>3070</v>
      </c>
      <c r="F16" s="81">
        <v>227</v>
      </c>
      <c r="G16" s="81">
        <v>1.0368186048578028</v>
      </c>
      <c r="H16" s="82">
        <v>0.30186342592592602</v>
      </c>
      <c r="I16" s="81">
        <v>3</v>
      </c>
      <c r="J16" s="81" t="s">
        <v>730</v>
      </c>
      <c r="K16" s="81" t="s">
        <v>3097</v>
      </c>
      <c r="L16" s="81"/>
      <c r="M16" s="82">
        <v>1.0648148148150183E-3</v>
      </c>
      <c r="N16" s="83" t="s">
        <v>13669</v>
      </c>
      <c r="Q16" s="80">
        <v>0.29177083333333298</v>
      </c>
      <c r="R16" s="81">
        <v>1</v>
      </c>
      <c r="S16" s="81" t="s">
        <v>2608</v>
      </c>
      <c r="T16" s="83" t="s">
        <v>13693</v>
      </c>
      <c r="X16" s="79">
        <v>0.33993055555555601</v>
      </c>
      <c r="Y16" s="2">
        <v>1</v>
      </c>
      <c r="Z16" s="2" t="s">
        <v>166</v>
      </c>
      <c r="AA16" s="2" t="s">
        <v>3129</v>
      </c>
      <c r="AB16" s="2">
        <v>392</v>
      </c>
      <c r="AC16" s="2">
        <v>1.0860724606701937</v>
      </c>
      <c r="AD16" s="79">
        <v>0.34341435185185198</v>
      </c>
      <c r="AE16" s="2">
        <v>1</v>
      </c>
      <c r="AF16" s="2" t="s">
        <v>166</v>
      </c>
      <c r="AG16" s="2" t="s">
        <v>3097</v>
      </c>
      <c r="AH16" s="2">
        <v>308</v>
      </c>
      <c r="AI16" s="79">
        <v>3.4837962962959712E-3</v>
      </c>
      <c r="AJ16" s="2" t="s">
        <v>13663</v>
      </c>
      <c r="AL16" s="79">
        <v>0.33373842592592601</v>
      </c>
      <c r="AM16" s="2">
        <v>1</v>
      </c>
      <c r="AN16" s="2" t="s">
        <v>1517</v>
      </c>
      <c r="AO16" s="2" t="s">
        <v>13694</v>
      </c>
    </row>
    <row r="17" spans="2:41">
      <c r="B17" s="84">
        <v>0.301377314814815</v>
      </c>
      <c r="C17" s="85">
        <v>2</v>
      </c>
      <c r="D17" s="85" t="s">
        <v>91</v>
      </c>
      <c r="E17" s="85" t="s">
        <v>3129</v>
      </c>
      <c r="F17" s="85">
        <v>222</v>
      </c>
      <c r="G17" s="85">
        <v>1.0440558989326794</v>
      </c>
      <c r="H17" s="86">
        <v>0.301608796296296</v>
      </c>
      <c r="I17" s="85">
        <v>2</v>
      </c>
      <c r="J17" s="85" t="s">
        <v>91</v>
      </c>
      <c r="K17" s="85" t="s">
        <v>3096</v>
      </c>
      <c r="L17" s="85"/>
      <c r="M17" s="86">
        <v>2.3148148148099956E-4</v>
      </c>
      <c r="N17" s="87" t="s">
        <v>13667</v>
      </c>
      <c r="Q17" s="84">
        <v>0.29178240740740702</v>
      </c>
      <c r="R17" s="85">
        <v>2</v>
      </c>
      <c r="S17" s="85" t="s">
        <v>2562</v>
      </c>
      <c r="T17" s="87" t="s">
        <v>13693</v>
      </c>
      <c r="X17" s="79">
        <v>0.34074074074074101</v>
      </c>
      <c r="Y17" s="2">
        <v>2</v>
      </c>
      <c r="Z17" s="2" t="s">
        <v>167</v>
      </c>
      <c r="AA17" s="2" t="s">
        <v>3070</v>
      </c>
      <c r="AB17" s="2">
        <v>416</v>
      </c>
      <c r="AC17" s="2">
        <v>1.071798057493929</v>
      </c>
      <c r="AD17" s="79">
        <v>0.34393518518518501</v>
      </c>
      <c r="AE17" s="2">
        <v>2</v>
      </c>
      <c r="AF17" s="2" t="s">
        <v>167</v>
      </c>
      <c r="AG17" s="2" t="s">
        <v>3096</v>
      </c>
      <c r="AH17" s="2">
        <v>343</v>
      </c>
      <c r="AI17" s="79">
        <v>3.1944444444440001E-3</v>
      </c>
      <c r="AJ17" s="2" t="s">
        <v>13657</v>
      </c>
      <c r="AL17" s="79">
        <v>0.33376157407407397</v>
      </c>
      <c r="AM17" s="2">
        <v>1</v>
      </c>
      <c r="AN17" s="2" t="s">
        <v>758</v>
      </c>
      <c r="AO17" s="2" t="s">
        <v>13694</v>
      </c>
    </row>
    <row r="18" spans="2:41">
      <c r="B18" s="80">
        <v>0.301875</v>
      </c>
      <c r="C18" s="81">
        <v>2</v>
      </c>
      <c r="D18" s="81" t="s">
        <v>92</v>
      </c>
      <c r="E18" s="81" t="s">
        <v>3129</v>
      </c>
      <c r="F18" s="81">
        <v>238</v>
      </c>
      <c r="G18" s="81">
        <v>1.0853000569299338</v>
      </c>
      <c r="H18" s="82">
        <v>0.30270833333333302</v>
      </c>
      <c r="I18" s="81">
        <v>2</v>
      </c>
      <c r="J18" s="81" t="s">
        <v>92</v>
      </c>
      <c r="K18" s="81" t="s">
        <v>3096</v>
      </c>
      <c r="L18" s="81"/>
      <c r="M18" s="82">
        <v>8.3333333333301951E-4</v>
      </c>
      <c r="N18" s="83" t="s">
        <v>13667</v>
      </c>
      <c r="Q18" s="80">
        <v>0.29181712962963002</v>
      </c>
      <c r="R18" s="81">
        <v>1</v>
      </c>
      <c r="S18" s="81" t="s">
        <v>1184</v>
      </c>
      <c r="T18" s="83" t="s">
        <v>13693</v>
      </c>
      <c r="X18" s="79">
        <v>0.34150462962963002</v>
      </c>
      <c r="Y18" s="2">
        <v>1</v>
      </c>
      <c r="Z18" s="2" t="s">
        <v>141</v>
      </c>
      <c r="AA18" s="2" t="s">
        <v>3074</v>
      </c>
      <c r="AB18" s="2">
        <v>349</v>
      </c>
      <c r="AC18" s="2">
        <v>1.0787446153819364</v>
      </c>
      <c r="AD18" s="79">
        <v>0.341712962962963</v>
      </c>
      <c r="AE18" s="2">
        <v>1</v>
      </c>
      <c r="AF18" s="2" t="s">
        <v>141</v>
      </c>
      <c r="AG18" s="2" t="s">
        <v>3096</v>
      </c>
      <c r="AH18" s="2">
        <v>367</v>
      </c>
      <c r="AI18" s="79">
        <v>2.0833333333297732E-4</v>
      </c>
      <c r="AJ18" s="2" t="s">
        <v>13660</v>
      </c>
      <c r="AL18" s="79">
        <v>0.333935185185185</v>
      </c>
      <c r="AM18" s="2">
        <v>1</v>
      </c>
      <c r="AN18" s="2" t="s">
        <v>1866</v>
      </c>
      <c r="AO18" s="2" t="s">
        <v>13692</v>
      </c>
    </row>
    <row r="19" spans="2:41">
      <c r="B19" s="80">
        <v>0.302766203703704</v>
      </c>
      <c r="C19" s="81">
        <v>1</v>
      </c>
      <c r="D19" s="81" t="s">
        <v>501</v>
      </c>
      <c r="E19" s="81" t="s">
        <v>3070</v>
      </c>
      <c r="F19" s="81">
        <v>259</v>
      </c>
      <c r="G19" s="81">
        <v>0.98806017692427806</v>
      </c>
      <c r="H19" s="82">
        <v>0.30402777777777801</v>
      </c>
      <c r="I19" s="81">
        <v>1</v>
      </c>
      <c r="J19" s="81" t="s">
        <v>501</v>
      </c>
      <c r="K19" s="81" t="s">
        <v>3096</v>
      </c>
      <c r="L19" s="81"/>
      <c r="M19" s="82">
        <v>1.2615740740740122E-3</v>
      </c>
      <c r="N19" s="83" t="s">
        <v>13657</v>
      </c>
      <c r="Q19" s="84">
        <v>0.29181712962963002</v>
      </c>
      <c r="R19" s="85">
        <v>1</v>
      </c>
      <c r="S19" s="85" t="s">
        <v>2562</v>
      </c>
      <c r="T19" s="87" t="s">
        <v>13694</v>
      </c>
      <c r="X19" s="79">
        <v>0.34195601851851898</v>
      </c>
      <c r="Y19" s="2">
        <v>1</v>
      </c>
      <c r="Z19" s="2" t="s">
        <v>169</v>
      </c>
      <c r="AA19" s="2" t="s">
        <v>3070</v>
      </c>
      <c r="AB19" s="2">
        <v>414</v>
      </c>
      <c r="AC19" s="2">
        <v>1.0195506797115395</v>
      </c>
      <c r="AD19" s="79">
        <v>0.34392361111111103</v>
      </c>
      <c r="AE19" s="2">
        <v>1</v>
      </c>
      <c r="AF19" s="2" t="s">
        <v>169</v>
      </c>
      <c r="AG19" s="2" t="s">
        <v>3098</v>
      </c>
      <c r="AH19" s="2">
        <v>382</v>
      </c>
      <c r="AI19" s="79">
        <v>1.967592592592049E-3</v>
      </c>
      <c r="AJ19" s="2" t="s">
        <v>13655</v>
      </c>
      <c r="AL19" s="79">
        <v>0.33395833333333302</v>
      </c>
      <c r="AM19" s="2">
        <v>1</v>
      </c>
      <c r="AN19" s="2" t="s">
        <v>2210</v>
      </c>
      <c r="AO19" s="2" t="s">
        <v>13692</v>
      </c>
    </row>
    <row r="20" spans="2:41">
      <c r="B20" s="84">
        <v>0.30307870370370399</v>
      </c>
      <c r="C20" s="85">
        <v>1</v>
      </c>
      <c r="D20" s="85" t="s">
        <v>93</v>
      </c>
      <c r="E20" s="85" t="s">
        <v>3070</v>
      </c>
      <c r="F20" s="85">
        <v>293</v>
      </c>
      <c r="G20" s="85">
        <v>1.0253468998411961</v>
      </c>
      <c r="H20" s="86">
        <v>0.30502314814814802</v>
      </c>
      <c r="I20" s="85">
        <v>1</v>
      </c>
      <c r="J20" s="85" t="s">
        <v>93</v>
      </c>
      <c r="K20" s="85" t="s">
        <v>3098</v>
      </c>
      <c r="L20" s="85"/>
      <c r="M20" s="86">
        <v>1.9444444444440268E-3</v>
      </c>
      <c r="N20" s="87" t="s">
        <v>13655</v>
      </c>
      <c r="Q20" s="80">
        <v>0.29184027777777799</v>
      </c>
      <c r="R20" s="81">
        <v>2</v>
      </c>
      <c r="S20" s="81" t="s">
        <v>2562</v>
      </c>
      <c r="T20" s="83" t="s">
        <v>13692</v>
      </c>
      <c r="X20" s="79">
        <v>0.34237268518518499</v>
      </c>
      <c r="Y20" s="2">
        <v>2</v>
      </c>
      <c r="Z20" s="2" t="s">
        <v>553</v>
      </c>
      <c r="AA20" s="2" t="s">
        <v>3071</v>
      </c>
      <c r="AB20" s="2">
        <v>700</v>
      </c>
      <c r="AC20" s="2">
        <v>1.0776362548013525</v>
      </c>
      <c r="AD20" s="79">
        <v>0.34934027777777799</v>
      </c>
      <c r="AE20" s="2">
        <v>1</v>
      </c>
      <c r="AF20" s="2" t="s">
        <v>553</v>
      </c>
      <c r="AG20" s="2" t="s">
        <v>3128</v>
      </c>
      <c r="AH20" s="2">
        <v>395</v>
      </c>
      <c r="AI20" s="79">
        <v>6.9675925925929971E-3</v>
      </c>
      <c r="AJ20" s="2" t="s">
        <v>13670</v>
      </c>
      <c r="AL20" s="79">
        <v>0.33398148148148099</v>
      </c>
      <c r="AM20" s="2">
        <v>2</v>
      </c>
      <c r="AN20" s="2" t="s">
        <v>4855</v>
      </c>
      <c r="AO20" s="2" t="s">
        <v>13692</v>
      </c>
    </row>
    <row r="21" spans="2:41">
      <c r="B21" s="80">
        <v>0.30339120370370398</v>
      </c>
      <c r="C21" s="81">
        <v>1</v>
      </c>
      <c r="D21" s="81" t="s">
        <v>94</v>
      </c>
      <c r="E21" s="81" t="s">
        <v>3129</v>
      </c>
      <c r="F21" s="81">
        <v>262</v>
      </c>
      <c r="G21" s="81">
        <v>1.0419216755786542</v>
      </c>
      <c r="H21" s="82">
        <v>0.303611111111111</v>
      </c>
      <c r="I21" s="81">
        <v>1</v>
      </c>
      <c r="J21" s="81" t="s">
        <v>94</v>
      </c>
      <c r="K21" s="81" t="s">
        <v>3096</v>
      </c>
      <c r="L21" s="81"/>
      <c r="M21" s="82">
        <v>2.199074074070162E-4</v>
      </c>
      <c r="N21" s="83" t="s">
        <v>13667</v>
      </c>
      <c r="Q21" s="84">
        <v>0.29193287037037002</v>
      </c>
      <c r="R21" s="85">
        <v>3</v>
      </c>
      <c r="S21" s="85" t="s">
        <v>2562</v>
      </c>
      <c r="T21" s="87" t="s">
        <v>13694</v>
      </c>
      <c r="X21" s="79">
        <v>0.342476851851852</v>
      </c>
      <c r="Y21" s="2">
        <v>1</v>
      </c>
      <c r="Z21" s="2" t="s">
        <v>170</v>
      </c>
      <c r="AA21" s="2" t="s">
        <v>3129</v>
      </c>
      <c r="AB21" s="2">
        <v>375</v>
      </c>
      <c r="AC21" s="2">
        <v>1.0388094151254279</v>
      </c>
      <c r="AD21" s="79">
        <v>0.34273148148148103</v>
      </c>
      <c r="AE21" s="2">
        <v>1</v>
      </c>
      <c r="AF21" s="2" t="s">
        <v>170</v>
      </c>
      <c r="AG21" s="2" t="s">
        <v>3096</v>
      </c>
      <c r="AH21" s="2">
        <v>397</v>
      </c>
      <c r="AI21" s="79">
        <v>2.546296296290218E-4</v>
      </c>
      <c r="AJ21" s="2" t="s">
        <v>13667</v>
      </c>
      <c r="AL21" s="79">
        <v>0.33399305555555597</v>
      </c>
      <c r="AM21" s="2">
        <v>1</v>
      </c>
      <c r="AN21" s="2" t="s">
        <v>4856</v>
      </c>
      <c r="AO21" s="2" t="s">
        <v>13692</v>
      </c>
    </row>
    <row r="22" spans="2:41">
      <c r="B22" s="84">
        <v>0.30385416666666698</v>
      </c>
      <c r="C22" s="85">
        <v>1</v>
      </c>
      <c r="D22" s="85" t="s">
        <v>502</v>
      </c>
      <c r="E22" s="85" t="s">
        <v>3071</v>
      </c>
      <c r="F22" s="85">
        <v>260</v>
      </c>
      <c r="G22" s="85">
        <v>0.96780608077314878</v>
      </c>
      <c r="H22" s="86">
        <v>0.30413194444444402</v>
      </c>
      <c r="I22" s="85">
        <v>1</v>
      </c>
      <c r="J22" s="85" t="s">
        <v>502</v>
      </c>
      <c r="K22" s="85" t="s">
        <v>3097</v>
      </c>
      <c r="L22" s="85"/>
      <c r="M22" s="86">
        <v>2.7777777777704404E-4</v>
      </c>
      <c r="N22" s="87" t="s">
        <v>13662</v>
      </c>
      <c r="Q22" s="80">
        <v>0.29200231481481498</v>
      </c>
      <c r="R22" s="81">
        <v>1</v>
      </c>
      <c r="S22" s="81" t="s">
        <v>1340</v>
      </c>
      <c r="T22" s="83" t="s">
        <v>13690</v>
      </c>
      <c r="X22" s="79">
        <v>0.34275462962962999</v>
      </c>
      <c r="Y22" s="2">
        <v>2</v>
      </c>
      <c r="Z22" s="2" t="s">
        <v>171</v>
      </c>
      <c r="AA22" s="2" t="s">
        <v>3129</v>
      </c>
      <c r="AB22" s="2">
        <v>382</v>
      </c>
      <c r="AC22" s="2">
        <v>1.0391979886398133</v>
      </c>
      <c r="AD22" s="79">
        <v>0.34299768518518498</v>
      </c>
      <c r="AE22" s="2">
        <v>2</v>
      </c>
      <c r="AF22" s="2" t="s">
        <v>171</v>
      </c>
      <c r="AG22" s="2" t="s">
        <v>3096</v>
      </c>
      <c r="AH22" s="2">
        <v>403</v>
      </c>
      <c r="AI22" s="79">
        <v>2.4305555555498293E-4</v>
      </c>
      <c r="AJ22" s="2" t="s">
        <v>13667</v>
      </c>
      <c r="AL22" s="79">
        <v>0.33400462962963001</v>
      </c>
      <c r="AM22" s="2">
        <v>1</v>
      </c>
      <c r="AN22" s="2" t="s">
        <v>2801</v>
      </c>
      <c r="AO22" s="2" t="s">
        <v>13698</v>
      </c>
    </row>
    <row r="23" spans="2:41">
      <c r="B23" s="84">
        <v>0.30403935185185199</v>
      </c>
      <c r="C23" s="85">
        <v>1</v>
      </c>
      <c r="D23" s="85" t="s">
        <v>95</v>
      </c>
      <c r="E23" s="85" t="s">
        <v>3129</v>
      </c>
      <c r="F23" s="85">
        <v>271</v>
      </c>
      <c r="G23" s="85">
        <v>1.0462030625337722</v>
      </c>
      <c r="H23" s="86">
        <v>0.304305555555556</v>
      </c>
      <c r="I23" s="85">
        <v>1</v>
      </c>
      <c r="J23" s="85" t="s">
        <v>95</v>
      </c>
      <c r="K23" s="85" t="s">
        <v>3096</v>
      </c>
      <c r="L23" s="85"/>
      <c r="M23" s="86">
        <v>2.6620370370400437E-4</v>
      </c>
      <c r="N23" s="87" t="s">
        <v>13667</v>
      </c>
      <c r="Q23" s="84">
        <v>0.29203703703703698</v>
      </c>
      <c r="R23" s="85">
        <v>4</v>
      </c>
      <c r="S23" s="85" t="s">
        <v>2391</v>
      </c>
      <c r="T23" s="87" t="s">
        <v>13692</v>
      </c>
      <c r="X23" s="79">
        <v>0.34310185185185199</v>
      </c>
      <c r="Y23" s="2">
        <v>1</v>
      </c>
      <c r="Z23" s="2" t="s">
        <v>172</v>
      </c>
      <c r="AA23" s="2" t="s">
        <v>3129</v>
      </c>
      <c r="AB23" s="2">
        <v>391</v>
      </c>
      <c r="AC23" s="2">
        <v>1.0394594252103193</v>
      </c>
      <c r="AD23" s="79">
        <v>0.343368055555556</v>
      </c>
      <c r="AE23" s="2">
        <v>1</v>
      </c>
      <c r="AF23" s="2" t="s">
        <v>172</v>
      </c>
      <c r="AG23" s="2" t="s">
        <v>3096</v>
      </c>
      <c r="AH23" s="2">
        <v>419</v>
      </c>
      <c r="AI23" s="79">
        <v>2.6620370370400437E-4</v>
      </c>
      <c r="AJ23" s="2" t="s">
        <v>13667</v>
      </c>
      <c r="AL23" s="79">
        <v>0.334016203703704</v>
      </c>
      <c r="AM23" s="2">
        <v>1</v>
      </c>
      <c r="AN23" s="2" t="s">
        <v>879</v>
      </c>
      <c r="AO23" s="2" t="s">
        <v>13693</v>
      </c>
    </row>
    <row r="24" spans="2:41">
      <c r="B24" s="80">
        <v>0.304953703703704</v>
      </c>
      <c r="C24" s="81">
        <v>1</v>
      </c>
      <c r="D24" s="81" t="s">
        <v>96</v>
      </c>
      <c r="E24" s="81" t="s">
        <v>3129</v>
      </c>
      <c r="F24" s="81">
        <v>295</v>
      </c>
      <c r="G24" s="81">
        <v>1.0419216755786542</v>
      </c>
      <c r="H24" s="82">
        <v>0.30517361111111102</v>
      </c>
      <c r="I24" s="81">
        <v>1</v>
      </c>
      <c r="J24" s="81" t="s">
        <v>96</v>
      </c>
      <c r="K24" s="81" t="s">
        <v>3096</v>
      </c>
      <c r="L24" s="81"/>
      <c r="M24" s="82">
        <v>2.199074074070162E-4</v>
      </c>
      <c r="N24" s="83" t="s">
        <v>13667</v>
      </c>
      <c r="Q24" s="80">
        <v>0.29204861111111102</v>
      </c>
      <c r="R24" s="81">
        <v>4</v>
      </c>
      <c r="S24" s="81" t="s">
        <v>2562</v>
      </c>
      <c r="T24" s="83" t="s">
        <v>13692</v>
      </c>
      <c r="X24" s="79">
        <v>0.343252314814815</v>
      </c>
      <c r="Y24" s="2">
        <v>1</v>
      </c>
      <c r="Z24" s="2" t="s">
        <v>173</v>
      </c>
      <c r="AA24" s="2" t="s">
        <v>3129</v>
      </c>
      <c r="AB24" s="2">
        <v>397</v>
      </c>
      <c r="AC24" s="2">
        <v>1.038155663676283</v>
      </c>
      <c r="AD24" s="79">
        <v>0.34349537037036998</v>
      </c>
      <c r="AE24" s="2">
        <v>1</v>
      </c>
      <c r="AF24" s="2" t="s">
        <v>173</v>
      </c>
      <c r="AG24" s="2" t="s">
        <v>3096</v>
      </c>
      <c r="AH24" s="2">
        <v>426</v>
      </c>
      <c r="AI24" s="79">
        <v>2.4305555555498293E-4</v>
      </c>
      <c r="AJ24" s="2" t="s">
        <v>13667</v>
      </c>
      <c r="AL24" s="79">
        <v>0.334050925925926</v>
      </c>
      <c r="AM24" s="2">
        <v>1</v>
      </c>
      <c r="AN24" s="2" t="s">
        <v>4857</v>
      </c>
      <c r="AO24" s="2" t="s">
        <v>13692</v>
      </c>
    </row>
    <row r="25" spans="2:41">
      <c r="B25" s="84">
        <v>0.30582175925925897</v>
      </c>
      <c r="C25" s="85">
        <v>2</v>
      </c>
      <c r="D25" s="85" t="s">
        <v>100</v>
      </c>
      <c r="E25" s="85" t="s">
        <v>3129</v>
      </c>
      <c r="F25" s="85">
        <v>302</v>
      </c>
      <c r="G25" s="85">
        <v>1.0461987417009271</v>
      </c>
      <c r="H25" s="86">
        <v>0.30607638888888899</v>
      </c>
      <c r="I25" s="85">
        <v>2</v>
      </c>
      <c r="J25" s="85" t="s">
        <v>100</v>
      </c>
      <c r="K25" s="85" t="s">
        <v>3096</v>
      </c>
      <c r="L25" s="85"/>
      <c r="M25" s="86">
        <v>2.54629629630021E-4</v>
      </c>
      <c r="N25" s="87" t="s">
        <v>13667</v>
      </c>
      <c r="Q25" s="84">
        <v>0.29209490740740701</v>
      </c>
      <c r="R25" s="85">
        <v>1</v>
      </c>
      <c r="S25" s="85" t="s">
        <v>2609</v>
      </c>
      <c r="T25" s="87" t="s">
        <v>13693</v>
      </c>
      <c r="X25" s="79">
        <v>0.34339120370370402</v>
      </c>
      <c r="Y25" s="2">
        <v>1</v>
      </c>
      <c r="Z25" s="2" t="s">
        <v>174</v>
      </c>
      <c r="AA25" s="2" t="s">
        <v>3129</v>
      </c>
      <c r="AB25" s="2">
        <v>406</v>
      </c>
      <c r="AC25" s="2">
        <v>1.0413870072789897</v>
      </c>
      <c r="AD25" s="79">
        <v>0.34369212962963003</v>
      </c>
      <c r="AE25" s="2">
        <v>1</v>
      </c>
      <c r="AF25" s="2" t="s">
        <v>174</v>
      </c>
      <c r="AG25" s="2" t="s">
        <v>3096</v>
      </c>
      <c r="AH25" s="2">
        <v>440</v>
      </c>
      <c r="AI25" s="79">
        <v>3.0092592592600997E-4</v>
      </c>
      <c r="AJ25" s="2" t="s">
        <v>13667</v>
      </c>
      <c r="AL25" s="79">
        <v>0.33408564814814801</v>
      </c>
      <c r="AM25" s="2">
        <v>2</v>
      </c>
      <c r="AN25" s="2" t="s">
        <v>1029</v>
      </c>
      <c r="AO25" s="2" t="s">
        <v>13693</v>
      </c>
    </row>
    <row r="26" spans="2:41">
      <c r="B26" s="80">
        <v>0.30607638888888899</v>
      </c>
      <c r="C26" s="81">
        <v>1</v>
      </c>
      <c r="D26" s="81" t="s">
        <v>101</v>
      </c>
      <c r="E26" s="81" t="s">
        <v>3129</v>
      </c>
      <c r="F26" s="81">
        <v>309</v>
      </c>
      <c r="G26" s="81">
        <v>1.0409369022343653</v>
      </c>
      <c r="H26" s="82">
        <v>0.30635416666666698</v>
      </c>
      <c r="I26" s="81">
        <v>2</v>
      </c>
      <c r="J26" s="81" t="s">
        <v>101</v>
      </c>
      <c r="K26" s="81" t="s">
        <v>3096</v>
      </c>
      <c r="L26" s="81"/>
      <c r="M26" s="82">
        <v>2.7777777777798773E-4</v>
      </c>
      <c r="N26" s="83" t="s">
        <v>13667</v>
      </c>
      <c r="Q26" s="80">
        <v>0.29219907407407397</v>
      </c>
      <c r="R26" s="81">
        <v>1</v>
      </c>
      <c r="S26" s="81" t="s">
        <v>2705</v>
      </c>
      <c r="T26" s="83" t="s">
        <v>13695</v>
      </c>
      <c r="X26" s="79">
        <v>0.34342592592592602</v>
      </c>
      <c r="Y26" s="2">
        <v>1</v>
      </c>
      <c r="Z26" s="2" t="s">
        <v>175</v>
      </c>
      <c r="AA26" s="2" t="s">
        <v>3070</v>
      </c>
      <c r="AB26" s="2">
        <v>511</v>
      </c>
      <c r="AC26" s="2">
        <v>1.0127291533204972</v>
      </c>
      <c r="AD26" s="79">
        <v>0.34533564814814799</v>
      </c>
      <c r="AE26" s="2">
        <v>1</v>
      </c>
      <c r="AF26" s="2" t="s">
        <v>175</v>
      </c>
      <c r="AG26" s="2" t="s">
        <v>3098</v>
      </c>
      <c r="AH26" s="2">
        <v>442</v>
      </c>
      <c r="AI26" s="79">
        <v>1.9097222222219656E-3</v>
      </c>
      <c r="AJ26" s="2" t="s">
        <v>13655</v>
      </c>
      <c r="AL26" s="79">
        <v>0.334131944444444</v>
      </c>
      <c r="AM26" s="2">
        <v>1</v>
      </c>
      <c r="AN26" s="2" t="s">
        <v>1867</v>
      </c>
      <c r="AO26" s="2" t="s">
        <v>13692</v>
      </c>
    </row>
    <row r="27" spans="2:41">
      <c r="B27" s="84">
        <v>0.30626157407407401</v>
      </c>
      <c r="C27" s="85">
        <v>1</v>
      </c>
      <c r="D27" s="85" t="s">
        <v>874</v>
      </c>
      <c r="E27" s="85" t="s">
        <v>3075</v>
      </c>
      <c r="F27" s="85">
        <v>482</v>
      </c>
      <c r="G27" s="85">
        <v>1.0079334983127446</v>
      </c>
      <c r="H27" s="86">
        <v>0.31256944444444401</v>
      </c>
      <c r="I27" s="85">
        <v>1</v>
      </c>
      <c r="J27" s="85" t="s">
        <v>874</v>
      </c>
      <c r="K27" s="85" t="s">
        <v>3096</v>
      </c>
      <c r="L27" s="85"/>
      <c r="M27" s="86">
        <v>6.3078703703700056E-3</v>
      </c>
      <c r="N27" s="87" t="s">
        <v>13668</v>
      </c>
      <c r="Q27" s="84">
        <v>0.29222222222222199</v>
      </c>
      <c r="R27" s="85">
        <v>1</v>
      </c>
      <c r="S27" s="85" t="s">
        <v>2562</v>
      </c>
      <c r="T27" s="87" t="s">
        <v>13694</v>
      </c>
      <c r="X27" s="79">
        <v>0.34350694444444402</v>
      </c>
      <c r="Y27" s="2">
        <v>2</v>
      </c>
      <c r="Z27" s="2" t="s">
        <v>634</v>
      </c>
      <c r="AA27" s="2" t="s">
        <v>3075</v>
      </c>
      <c r="AB27" s="2">
        <v>1729</v>
      </c>
      <c r="AC27" s="2">
        <v>1.0870109473832996</v>
      </c>
      <c r="AD27" s="79">
        <v>0.377118055555556</v>
      </c>
      <c r="AE27" s="2">
        <v>2</v>
      </c>
      <c r="AF27" s="2" t="s">
        <v>634</v>
      </c>
      <c r="AG27" s="2" t="s">
        <v>3098</v>
      </c>
      <c r="AH27" s="2">
        <v>445</v>
      </c>
      <c r="AI27" s="79">
        <v>3.361111111111198E-2</v>
      </c>
      <c r="AJ27" s="2" t="s">
        <v>13653</v>
      </c>
      <c r="AL27" s="79">
        <v>0.33415509259259302</v>
      </c>
      <c r="AM27" s="2">
        <v>1</v>
      </c>
      <c r="AN27" s="2" t="s">
        <v>2463</v>
      </c>
      <c r="AO27" s="2" t="s">
        <v>13698</v>
      </c>
    </row>
    <row r="28" spans="2:41">
      <c r="B28" s="80">
        <v>0.30693287037036998</v>
      </c>
      <c r="C28" s="81">
        <v>1</v>
      </c>
      <c r="D28" s="81" t="s">
        <v>731</v>
      </c>
      <c r="E28" s="81" t="s">
        <v>3070</v>
      </c>
      <c r="F28" s="81">
        <v>364</v>
      </c>
      <c r="G28" s="81">
        <v>1.0529005299488003</v>
      </c>
      <c r="H28" s="82">
        <v>0.308113425925926</v>
      </c>
      <c r="I28" s="81">
        <v>1</v>
      </c>
      <c r="J28" s="81" t="s">
        <v>731</v>
      </c>
      <c r="K28" s="81" t="s">
        <v>3097</v>
      </c>
      <c r="L28" s="81"/>
      <c r="M28" s="82">
        <v>1.1805555555560177E-3</v>
      </c>
      <c r="N28" s="83" t="s">
        <v>13669</v>
      </c>
      <c r="Q28" s="80">
        <v>0.29234953703703698</v>
      </c>
      <c r="R28" s="81">
        <v>1</v>
      </c>
      <c r="S28" s="81" t="s">
        <v>2706</v>
      </c>
      <c r="T28" s="83" t="s">
        <v>13695</v>
      </c>
      <c r="X28" s="79">
        <v>0.34364583333333298</v>
      </c>
      <c r="Y28" s="2">
        <v>4</v>
      </c>
      <c r="Z28" s="2" t="s">
        <v>176</v>
      </c>
      <c r="AA28" s="2" t="s">
        <v>3072</v>
      </c>
      <c r="AB28" s="2">
        <v>603</v>
      </c>
      <c r="AC28" s="2">
        <v>1.0786863776914319</v>
      </c>
      <c r="AD28" s="79">
        <v>0.34724537037037001</v>
      </c>
      <c r="AE28" s="2">
        <v>4</v>
      </c>
      <c r="AF28" s="2" t="s">
        <v>176</v>
      </c>
      <c r="AG28" s="2" t="s">
        <v>3096</v>
      </c>
      <c r="AH28" s="2">
        <v>456</v>
      </c>
      <c r="AI28" s="79">
        <v>3.5995370370370261E-3</v>
      </c>
      <c r="AJ28" s="2" t="s">
        <v>13679</v>
      </c>
      <c r="AL28" s="79">
        <v>0.33415509259259302</v>
      </c>
      <c r="AM28" s="2">
        <v>1</v>
      </c>
      <c r="AN28" s="2" t="s">
        <v>534</v>
      </c>
      <c r="AO28" s="2" t="s">
        <v>13692</v>
      </c>
    </row>
    <row r="29" spans="2:41">
      <c r="B29" s="80">
        <v>0.30694444444444402</v>
      </c>
      <c r="C29" s="81">
        <v>1</v>
      </c>
      <c r="D29" s="81" t="s">
        <v>103</v>
      </c>
      <c r="E29" s="81" t="s">
        <v>3070</v>
      </c>
      <c r="F29" s="81">
        <v>342</v>
      </c>
      <c r="G29" s="81">
        <v>0.99365439737021688</v>
      </c>
      <c r="H29" s="82">
        <v>0.30787037037037002</v>
      </c>
      <c r="I29" s="81">
        <v>1</v>
      </c>
      <c r="J29" s="81" t="s">
        <v>103</v>
      </c>
      <c r="K29" s="81" t="s">
        <v>3095</v>
      </c>
      <c r="L29" s="81"/>
      <c r="M29" s="82">
        <v>9.2592592592599665E-4</v>
      </c>
      <c r="N29" s="83" t="s">
        <v>13671</v>
      </c>
      <c r="Q29" s="84">
        <v>0.29249999999999998</v>
      </c>
      <c r="R29" s="85">
        <v>2</v>
      </c>
      <c r="S29" s="85" t="s">
        <v>2562</v>
      </c>
      <c r="T29" s="87" t="s">
        <v>13695</v>
      </c>
      <c r="X29" s="79">
        <v>0.34410879629629598</v>
      </c>
      <c r="Y29" s="2">
        <v>3</v>
      </c>
      <c r="Z29" s="2" t="s">
        <v>177</v>
      </c>
      <c r="AA29" s="2" t="s">
        <v>3129</v>
      </c>
      <c r="AB29" s="2">
        <v>445</v>
      </c>
      <c r="AC29" s="2">
        <v>1.0428380771531118</v>
      </c>
      <c r="AD29" s="79">
        <v>0.34439814814814801</v>
      </c>
      <c r="AE29" s="2">
        <v>3</v>
      </c>
      <c r="AF29" s="2" t="s">
        <v>177</v>
      </c>
      <c r="AG29" s="2" t="s">
        <v>3096</v>
      </c>
      <c r="AH29" s="2">
        <v>482</v>
      </c>
      <c r="AI29" s="79">
        <v>2.8935185185202661E-4</v>
      </c>
      <c r="AJ29" s="2" t="s">
        <v>13667</v>
      </c>
      <c r="AL29" s="79">
        <v>0.33417824074074098</v>
      </c>
      <c r="AM29" s="2">
        <v>2</v>
      </c>
      <c r="AN29" s="2" t="s">
        <v>2802</v>
      </c>
      <c r="AO29" s="2" t="s">
        <v>13695</v>
      </c>
    </row>
    <row r="30" spans="2:41">
      <c r="B30" s="84">
        <v>0.30699074074074101</v>
      </c>
      <c r="C30" s="85">
        <v>2</v>
      </c>
      <c r="D30" s="85" t="s">
        <v>104</v>
      </c>
      <c r="E30" s="85" t="s">
        <v>3070</v>
      </c>
      <c r="F30" s="85">
        <v>367</v>
      </c>
      <c r="G30" s="85">
        <v>1.0492835118131598</v>
      </c>
      <c r="H30" s="86">
        <v>0.30820601851851898</v>
      </c>
      <c r="I30" s="85">
        <v>1</v>
      </c>
      <c r="J30" s="85" t="s">
        <v>104</v>
      </c>
      <c r="K30" s="85" t="s">
        <v>3097</v>
      </c>
      <c r="L30" s="85"/>
      <c r="M30" s="86">
        <v>1.2152777777779677E-3</v>
      </c>
      <c r="N30" s="87" t="s">
        <v>13669</v>
      </c>
      <c r="Q30" s="80">
        <v>0.29277777777777803</v>
      </c>
      <c r="R30" s="81">
        <v>1</v>
      </c>
      <c r="S30" s="81" t="s">
        <v>1671</v>
      </c>
      <c r="T30" s="83" t="s">
        <v>13694</v>
      </c>
      <c r="X30" s="79">
        <v>0.344328703703704</v>
      </c>
      <c r="Y30" s="2">
        <v>1</v>
      </c>
      <c r="Z30" s="2" t="s">
        <v>179</v>
      </c>
      <c r="AA30" s="2" t="s">
        <v>3129</v>
      </c>
      <c r="AB30" s="2">
        <v>457</v>
      </c>
      <c r="AC30" s="2">
        <v>1.0388094151254279</v>
      </c>
      <c r="AD30" s="79">
        <v>0.34458333333333302</v>
      </c>
      <c r="AE30" s="2">
        <v>1</v>
      </c>
      <c r="AF30" s="2" t="s">
        <v>179</v>
      </c>
      <c r="AG30" s="2" t="s">
        <v>3096</v>
      </c>
      <c r="AH30" s="2">
        <v>497</v>
      </c>
      <c r="AI30" s="79">
        <v>2.546296296290218E-4</v>
      </c>
      <c r="AJ30" s="2" t="s">
        <v>13667</v>
      </c>
      <c r="AL30" s="79">
        <v>0.33417824074074098</v>
      </c>
      <c r="AM30" s="2">
        <v>2</v>
      </c>
      <c r="AN30" s="2" t="s">
        <v>155</v>
      </c>
      <c r="AO30" s="2" t="s">
        <v>13692</v>
      </c>
    </row>
    <row r="31" spans="2:41">
      <c r="B31" s="84">
        <v>0.30701388888888897</v>
      </c>
      <c r="C31" s="85">
        <v>2</v>
      </c>
      <c r="D31" s="85" t="s">
        <v>504</v>
      </c>
      <c r="E31" s="85" t="s">
        <v>3070</v>
      </c>
      <c r="F31" s="85">
        <v>351</v>
      </c>
      <c r="G31" s="85">
        <v>0.99173626666567483</v>
      </c>
      <c r="H31" s="86">
        <v>0.30829861111111101</v>
      </c>
      <c r="I31" s="85">
        <v>2</v>
      </c>
      <c r="J31" s="85" t="s">
        <v>504</v>
      </c>
      <c r="K31" s="85" t="s">
        <v>3096</v>
      </c>
      <c r="L31" s="85"/>
      <c r="M31" s="86">
        <v>1.2847222222220345E-3</v>
      </c>
      <c r="N31" s="87" t="s">
        <v>13657</v>
      </c>
      <c r="Q31" s="84">
        <v>0.29282407407407401</v>
      </c>
      <c r="R31" s="85">
        <v>2</v>
      </c>
      <c r="S31" s="85" t="s">
        <v>4693</v>
      </c>
      <c r="T31" s="87" t="s">
        <v>13695</v>
      </c>
      <c r="X31" s="79">
        <v>0.34435185185185202</v>
      </c>
      <c r="Y31" s="2">
        <v>2</v>
      </c>
      <c r="Z31" s="2" t="s">
        <v>180</v>
      </c>
      <c r="AA31" s="2" t="s">
        <v>3129</v>
      </c>
      <c r="AB31" s="2">
        <v>589</v>
      </c>
      <c r="AC31" s="2">
        <v>1.0960407023495458</v>
      </c>
      <c r="AD31" s="79">
        <v>0.34684027777777798</v>
      </c>
      <c r="AE31" s="2">
        <v>2</v>
      </c>
      <c r="AF31" s="2" t="s">
        <v>180</v>
      </c>
      <c r="AG31" s="2" t="s">
        <v>3096</v>
      </c>
      <c r="AH31" s="2">
        <v>499</v>
      </c>
      <c r="AI31" s="79">
        <v>2.4884259259259633E-3</v>
      </c>
      <c r="AJ31" s="2" t="s">
        <v>13667</v>
      </c>
      <c r="AL31" s="79">
        <v>0.33420138888888901</v>
      </c>
      <c r="AM31" s="2">
        <v>1</v>
      </c>
      <c r="AN31" s="2" t="s">
        <v>1868</v>
      </c>
      <c r="AO31" s="2" t="s">
        <v>13694</v>
      </c>
    </row>
    <row r="32" spans="2:41">
      <c r="B32" s="80">
        <v>0.30712962962962997</v>
      </c>
      <c r="C32" s="81">
        <v>2</v>
      </c>
      <c r="D32" s="81" t="s">
        <v>105</v>
      </c>
      <c r="E32" s="81" t="s">
        <v>3129</v>
      </c>
      <c r="F32" s="81">
        <v>341</v>
      </c>
      <c r="G32" s="81">
        <v>1.0440558989326794</v>
      </c>
      <c r="H32" s="82">
        <v>0.30736111111111097</v>
      </c>
      <c r="I32" s="81">
        <v>2</v>
      </c>
      <c r="J32" s="81" t="s">
        <v>105</v>
      </c>
      <c r="K32" s="81" t="s">
        <v>3096</v>
      </c>
      <c r="L32" s="81"/>
      <c r="M32" s="82">
        <v>2.3148148148099956E-4</v>
      </c>
      <c r="N32" s="83" t="s">
        <v>13667</v>
      </c>
      <c r="Q32" s="80">
        <v>0.29293981481481501</v>
      </c>
      <c r="R32" s="81">
        <v>1</v>
      </c>
      <c r="S32" s="81" t="s">
        <v>2562</v>
      </c>
      <c r="T32" s="83" t="s">
        <v>13694</v>
      </c>
      <c r="X32" s="79">
        <v>0.344444444444444</v>
      </c>
      <c r="Y32" s="2">
        <v>2</v>
      </c>
      <c r="Z32" s="2" t="s">
        <v>182</v>
      </c>
      <c r="AA32" s="2" t="s">
        <v>3129</v>
      </c>
      <c r="AB32" s="2">
        <v>621</v>
      </c>
      <c r="AC32" s="2">
        <v>1.0870562098148151</v>
      </c>
      <c r="AD32" s="79">
        <v>0.34754629629629602</v>
      </c>
      <c r="AE32" s="2">
        <v>2</v>
      </c>
      <c r="AF32" s="2" t="s">
        <v>182</v>
      </c>
      <c r="AG32" s="2" t="s">
        <v>3096</v>
      </c>
      <c r="AH32" s="2">
        <v>503</v>
      </c>
      <c r="AI32" s="79">
        <v>3.1018518518520222E-3</v>
      </c>
      <c r="AJ32" s="2" t="s">
        <v>13667</v>
      </c>
      <c r="AL32" s="79">
        <v>0.33421296296296299</v>
      </c>
      <c r="AM32" s="2">
        <v>1</v>
      </c>
      <c r="AN32" s="2" t="s">
        <v>4858</v>
      </c>
      <c r="AO32" s="2" t="s">
        <v>13692</v>
      </c>
    </row>
    <row r="33" spans="2:41">
      <c r="B33" s="84">
        <v>0.30732638888888902</v>
      </c>
      <c r="C33" s="85">
        <v>1</v>
      </c>
      <c r="D33" s="85" t="s">
        <v>106</v>
      </c>
      <c r="E33" s="85" t="s">
        <v>3129</v>
      </c>
      <c r="F33" s="85">
        <v>347</v>
      </c>
      <c r="G33" s="85">
        <v>1.0385938814953375</v>
      </c>
      <c r="H33" s="86">
        <v>0.30751157407407398</v>
      </c>
      <c r="I33" s="85">
        <v>1</v>
      </c>
      <c r="J33" s="85" t="s">
        <v>106</v>
      </c>
      <c r="K33" s="85" t="s">
        <v>3096</v>
      </c>
      <c r="L33" s="85"/>
      <c r="M33" s="86">
        <v>1.8518518518495508E-4</v>
      </c>
      <c r="N33" s="87" t="s">
        <v>13667</v>
      </c>
      <c r="Q33" s="84">
        <v>0.292986111111111</v>
      </c>
      <c r="R33" s="85">
        <v>2</v>
      </c>
      <c r="S33" s="85" t="s">
        <v>2707</v>
      </c>
      <c r="T33" s="87" t="s">
        <v>13695</v>
      </c>
      <c r="X33" s="79">
        <v>0.344479166666667</v>
      </c>
      <c r="Y33" s="2">
        <v>1</v>
      </c>
      <c r="Z33" s="2" t="s">
        <v>183</v>
      </c>
      <c r="AA33" s="2" t="s">
        <v>3129</v>
      </c>
      <c r="AB33" s="2">
        <v>479</v>
      </c>
      <c r="AC33" s="2">
        <v>1.0451411545800595</v>
      </c>
      <c r="AD33" s="79">
        <v>0.34484953703703702</v>
      </c>
      <c r="AE33" s="2">
        <v>1</v>
      </c>
      <c r="AF33" s="2" t="s">
        <v>183</v>
      </c>
      <c r="AG33" s="2" t="s">
        <v>3096</v>
      </c>
      <c r="AH33" s="2">
        <v>507</v>
      </c>
      <c r="AI33" s="79">
        <v>3.7037037037002118E-4</v>
      </c>
      <c r="AJ33" s="2" t="s">
        <v>13667</v>
      </c>
      <c r="AL33" s="79">
        <v>0.33422453703703697</v>
      </c>
      <c r="AM33" s="2">
        <v>1</v>
      </c>
      <c r="AN33" s="2" t="s">
        <v>4859</v>
      </c>
      <c r="AO33" s="2" t="s">
        <v>13692</v>
      </c>
    </row>
    <row r="34" spans="2:41">
      <c r="B34" s="80">
        <v>0.30761574074074099</v>
      </c>
      <c r="C34" s="81">
        <v>2</v>
      </c>
      <c r="D34" s="81" t="s">
        <v>507</v>
      </c>
      <c r="E34" s="81" t="s">
        <v>3070</v>
      </c>
      <c r="F34" s="81">
        <v>393</v>
      </c>
      <c r="G34" s="81">
        <v>1.0143679669368402</v>
      </c>
      <c r="H34" s="82">
        <v>0.30910879629629601</v>
      </c>
      <c r="I34" s="81">
        <v>2</v>
      </c>
      <c r="J34" s="81" t="s">
        <v>507</v>
      </c>
      <c r="K34" s="81" t="s">
        <v>3096</v>
      </c>
      <c r="L34" s="81"/>
      <c r="M34" s="82">
        <v>1.4930555555550118E-3</v>
      </c>
      <c r="N34" s="83" t="s">
        <v>13657</v>
      </c>
      <c r="Q34" s="80">
        <v>0.29302083333333301</v>
      </c>
      <c r="R34" s="81">
        <v>1</v>
      </c>
      <c r="S34" s="81" t="s">
        <v>1672</v>
      </c>
      <c r="T34" s="83" t="s">
        <v>13690</v>
      </c>
      <c r="X34" s="79">
        <v>0.34462962962963001</v>
      </c>
      <c r="Y34" s="2">
        <v>1</v>
      </c>
      <c r="Z34" s="2" t="s">
        <v>184</v>
      </c>
      <c r="AA34" s="2" t="s">
        <v>3129</v>
      </c>
      <c r="AB34" s="2">
        <v>497</v>
      </c>
      <c r="AC34" s="2">
        <v>1.0510987576040489</v>
      </c>
      <c r="AD34" s="79">
        <v>0.34511574074074097</v>
      </c>
      <c r="AE34" s="2">
        <v>1</v>
      </c>
      <c r="AF34" s="2" t="s">
        <v>184</v>
      </c>
      <c r="AG34" s="2" t="s">
        <v>3096</v>
      </c>
      <c r="AH34" s="2">
        <v>512</v>
      </c>
      <c r="AI34" s="79">
        <v>4.8611111111096506E-4</v>
      </c>
      <c r="AJ34" s="2" t="s">
        <v>13667</v>
      </c>
      <c r="AL34" s="79">
        <v>0.33425925925925898</v>
      </c>
      <c r="AM34" s="2">
        <v>2</v>
      </c>
      <c r="AN34" s="2" t="s">
        <v>1263</v>
      </c>
      <c r="AO34" s="2" t="s">
        <v>13692</v>
      </c>
    </row>
    <row r="35" spans="2:41">
      <c r="B35" s="84">
        <v>0.30800925925925898</v>
      </c>
      <c r="C35" s="85">
        <v>2</v>
      </c>
      <c r="D35" s="85" t="s">
        <v>107</v>
      </c>
      <c r="E35" s="85" t="s">
        <v>3129</v>
      </c>
      <c r="F35" s="85">
        <v>368</v>
      </c>
      <c r="G35" s="85">
        <v>1.0451328856068429</v>
      </c>
      <c r="H35" s="86">
        <v>0.30825231481481502</v>
      </c>
      <c r="I35" s="85">
        <v>2</v>
      </c>
      <c r="J35" s="85" t="s">
        <v>107</v>
      </c>
      <c r="K35" s="85" t="s">
        <v>3096</v>
      </c>
      <c r="L35" s="85"/>
      <c r="M35" s="86">
        <v>2.4305555555603764E-4</v>
      </c>
      <c r="N35" s="87" t="s">
        <v>13667</v>
      </c>
      <c r="Q35" s="84">
        <v>0.29317129629629601</v>
      </c>
      <c r="R35" s="85">
        <v>1</v>
      </c>
      <c r="S35" s="85" t="s">
        <v>2562</v>
      </c>
      <c r="T35" s="87" t="s">
        <v>13692</v>
      </c>
      <c r="X35" s="79">
        <v>0.34473379629629602</v>
      </c>
      <c r="Y35" s="2">
        <v>1</v>
      </c>
      <c r="Z35" s="2" t="s">
        <v>561</v>
      </c>
      <c r="AA35" s="2" t="s">
        <v>3070</v>
      </c>
      <c r="AB35" s="2">
        <v>562</v>
      </c>
      <c r="AC35" s="2">
        <v>1.0187864881694715</v>
      </c>
      <c r="AD35" s="79">
        <v>0.34625</v>
      </c>
      <c r="AE35" s="2">
        <v>1</v>
      </c>
      <c r="AF35" s="2" t="s">
        <v>561</v>
      </c>
      <c r="AG35" s="2" t="s">
        <v>3100</v>
      </c>
      <c r="AH35" s="2">
        <v>514</v>
      </c>
      <c r="AI35" s="79">
        <v>1.5162037037039777E-3</v>
      </c>
      <c r="AJ35" s="2" t="s">
        <v>13664</v>
      </c>
      <c r="AL35" s="79">
        <v>0.33427083333333302</v>
      </c>
      <c r="AM35" s="2">
        <v>1</v>
      </c>
      <c r="AN35" s="2" t="s">
        <v>2211</v>
      </c>
      <c r="AO35" s="2" t="s">
        <v>13694</v>
      </c>
    </row>
    <row r="36" spans="2:41">
      <c r="B36" s="80">
        <v>0.30809027777777798</v>
      </c>
      <c r="C36" s="81">
        <v>1</v>
      </c>
      <c r="D36" s="81" t="s">
        <v>108</v>
      </c>
      <c r="E36" s="81" t="s">
        <v>3070</v>
      </c>
      <c r="F36" s="81">
        <v>465</v>
      </c>
      <c r="G36" s="81">
        <v>1.0073738968320058</v>
      </c>
      <c r="H36" s="82">
        <v>0.31186342592592597</v>
      </c>
      <c r="I36" s="81">
        <v>1</v>
      </c>
      <c r="J36" s="81" t="s">
        <v>108</v>
      </c>
      <c r="K36" s="81" t="s">
        <v>3097</v>
      </c>
      <c r="L36" s="81"/>
      <c r="M36" s="82">
        <v>3.7731481481479978E-3</v>
      </c>
      <c r="N36" s="83" t="s">
        <v>13669</v>
      </c>
      <c r="Q36" s="80">
        <v>0.29318287037037</v>
      </c>
      <c r="R36" s="81">
        <v>1</v>
      </c>
      <c r="S36" s="81" t="s">
        <v>2562</v>
      </c>
      <c r="T36" s="83" t="s">
        <v>13692</v>
      </c>
      <c r="X36" s="79">
        <v>0.34518518518518498</v>
      </c>
      <c r="Y36" s="2">
        <v>1</v>
      </c>
      <c r="Z36" s="2" t="s">
        <v>185</v>
      </c>
      <c r="AA36" s="2" t="s">
        <v>3129</v>
      </c>
      <c r="AB36" s="2">
        <v>535</v>
      </c>
      <c r="AC36" s="2">
        <v>1.0588108526341473</v>
      </c>
      <c r="AD36" s="79">
        <v>0.34583333333333299</v>
      </c>
      <c r="AE36" s="2">
        <v>1</v>
      </c>
      <c r="AF36" s="2" t="s">
        <v>185</v>
      </c>
      <c r="AG36" s="2" t="s">
        <v>3096</v>
      </c>
      <c r="AH36" s="2">
        <v>533</v>
      </c>
      <c r="AI36" s="79">
        <v>6.4814814814800892E-4</v>
      </c>
      <c r="AJ36" s="2" t="s">
        <v>13667</v>
      </c>
      <c r="AL36" s="79">
        <v>0.334282407407407</v>
      </c>
      <c r="AM36" s="2">
        <v>2</v>
      </c>
      <c r="AN36" s="2" t="s">
        <v>1153</v>
      </c>
      <c r="AO36" s="2" t="s">
        <v>13690</v>
      </c>
    </row>
    <row r="37" spans="2:41">
      <c r="B37" s="84">
        <v>0.30871527777777802</v>
      </c>
      <c r="C37" s="85">
        <v>1</v>
      </c>
      <c r="D37" s="85" t="s">
        <v>109</v>
      </c>
      <c r="E37" s="85" t="s">
        <v>3129</v>
      </c>
      <c r="F37" s="85">
        <v>399</v>
      </c>
      <c r="G37" s="85">
        <v>1.065761497371734</v>
      </c>
      <c r="H37" s="86">
        <v>0.30922453703703701</v>
      </c>
      <c r="I37" s="85">
        <v>1</v>
      </c>
      <c r="J37" s="85" t="s">
        <v>109</v>
      </c>
      <c r="K37" s="85" t="s">
        <v>3096</v>
      </c>
      <c r="L37" s="85"/>
      <c r="M37" s="86">
        <v>5.092592592589873E-4</v>
      </c>
      <c r="N37" s="87" t="s">
        <v>13667</v>
      </c>
      <c r="Q37" s="84">
        <v>0.29324074074074102</v>
      </c>
      <c r="R37" s="85">
        <v>2</v>
      </c>
      <c r="S37" s="85" t="s">
        <v>1341</v>
      </c>
      <c r="T37" s="87" t="s">
        <v>13694</v>
      </c>
      <c r="X37" s="79">
        <v>0.34568287037036999</v>
      </c>
      <c r="Y37" s="2">
        <v>1</v>
      </c>
      <c r="Z37" s="2" t="s">
        <v>186</v>
      </c>
      <c r="AA37" s="2" t="s">
        <v>3129</v>
      </c>
      <c r="AB37" s="2">
        <v>559</v>
      </c>
      <c r="AC37" s="2">
        <v>1.053377040613098</v>
      </c>
      <c r="AD37" s="79">
        <v>0.346215277777778</v>
      </c>
      <c r="AE37" s="2">
        <v>1</v>
      </c>
      <c r="AF37" s="2" t="s">
        <v>186</v>
      </c>
      <c r="AG37" s="2" t="s">
        <v>3096</v>
      </c>
      <c r="AH37" s="2">
        <v>546</v>
      </c>
      <c r="AI37" s="79">
        <v>5.3240740740800874E-4</v>
      </c>
      <c r="AJ37" s="2" t="s">
        <v>13667</v>
      </c>
      <c r="AL37" s="79">
        <v>0.334282407407407</v>
      </c>
      <c r="AM37" s="2">
        <v>1</v>
      </c>
      <c r="AN37" s="2" t="s">
        <v>4860</v>
      </c>
      <c r="AO37" s="2" t="s">
        <v>13692</v>
      </c>
    </row>
    <row r="38" spans="2:41">
      <c r="B38" s="80">
        <v>0.308958333333333</v>
      </c>
      <c r="C38" s="81">
        <v>1</v>
      </c>
      <c r="D38" s="81" t="s">
        <v>110</v>
      </c>
      <c r="E38" s="81" t="s">
        <v>3070</v>
      </c>
      <c r="F38" s="81">
        <v>419</v>
      </c>
      <c r="G38" s="81">
        <v>1.0491025992010747</v>
      </c>
      <c r="H38" s="82">
        <v>0.31009259259259297</v>
      </c>
      <c r="I38" s="81">
        <v>1</v>
      </c>
      <c r="J38" s="81" t="s">
        <v>110</v>
      </c>
      <c r="K38" s="81" t="s">
        <v>3097</v>
      </c>
      <c r="L38" s="81"/>
      <c r="M38" s="82">
        <v>1.1342592592599732E-3</v>
      </c>
      <c r="N38" s="83" t="s">
        <v>13669</v>
      </c>
      <c r="Q38" s="80">
        <v>0.29325231481481501</v>
      </c>
      <c r="R38" s="81">
        <v>2</v>
      </c>
      <c r="S38" s="81" t="s">
        <v>2562</v>
      </c>
      <c r="T38" s="83" t="s">
        <v>13694</v>
      </c>
      <c r="X38" s="79">
        <v>0.34643518518518501</v>
      </c>
      <c r="Y38" s="2">
        <v>1</v>
      </c>
      <c r="Z38" s="2" t="s">
        <v>187</v>
      </c>
      <c r="AA38" s="2" t="s">
        <v>3070</v>
      </c>
      <c r="AB38" s="2">
        <v>649</v>
      </c>
      <c r="AC38" s="2">
        <v>1.0387918099044511</v>
      </c>
      <c r="AD38" s="79">
        <v>0.348136574074074</v>
      </c>
      <c r="AE38" s="2">
        <v>1</v>
      </c>
      <c r="AF38" s="2" t="s">
        <v>187</v>
      </c>
      <c r="AG38" s="2" t="s">
        <v>3100</v>
      </c>
      <c r="AH38" s="2">
        <v>581</v>
      </c>
      <c r="AI38" s="79">
        <v>1.7013888888889883E-3</v>
      </c>
      <c r="AJ38" s="2" t="s">
        <v>13664</v>
      </c>
      <c r="AL38" s="79">
        <v>0.33429398148148098</v>
      </c>
      <c r="AM38" s="2">
        <v>1</v>
      </c>
      <c r="AN38" s="2" t="s">
        <v>759</v>
      </c>
      <c r="AO38" s="2" t="s">
        <v>13694</v>
      </c>
    </row>
    <row r="39" spans="2:41">
      <c r="B39" s="84">
        <v>0.30957175925925901</v>
      </c>
      <c r="C39" s="85">
        <v>2</v>
      </c>
      <c r="D39" s="85" t="s">
        <v>732</v>
      </c>
      <c r="E39" s="85" t="s">
        <v>3070</v>
      </c>
      <c r="F39" s="85">
        <v>434</v>
      </c>
      <c r="G39" s="85">
        <v>1.0315721273294542</v>
      </c>
      <c r="H39" s="86">
        <v>0.310578703703704</v>
      </c>
      <c r="I39" s="85">
        <v>3</v>
      </c>
      <c r="J39" s="85" t="s">
        <v>732</v>
      </c>
      <c r="K39" s="85" t="s">
        <v>3097</v>
      </c>
      <c r="L39" s="85"/>
      <c r="M39" s="86">
        <v>1.0069444444449904E-3</v>
      </c>
      <c r="N39" s="87" t="s">
        <v>13669</v>
      </c>
      <c r="Q39" s="84">
        <v>0.293333333333333</v>
      </c>
      <c r="R39" s="85">
        <v>1</v>
      </c>
      <c r="S39" s="85" t="s">
        <v>1673</v>
      </c>
      <c r="T39" s="87" t="s">
        <v>13690</v>
      </c>
      <c r="X39" s="79">
        <v>0.34681712962963002</v>
      </c>
      <c r="Y39" s="2">
        <v>1</v>
      </c>
      <c r="Z39" s="2" t="s">
        <v>188</v>
      </c>
      <c r="AA39" s="2" t="s">
        <v>3129</v>
      </c>
      <c r="AB39" s="2">
        <v>629</v>
      </c>
      <c r="AC39" s="2">
        <v>1.070325524847757</v>
      </c>
      <c r="AD39" s="79">
        <v>0.34774305555555601</v>
      </c>
      <c r="AE39" s="2">
        <v>1</v>
      </c>
      <c r="AF39" s="2" t="s">
        <v>188</v>
      </c>
      <c r="AG39" s="2" t="s">
        <v>3096</v>
      </c>
      <c r="AH39" s="2">
        <v>601</v>
      </c>
      <c r="AI39" s="79">
        <v>9.2592592592599665E-4</v>
      </c>
      <c r="AJ39" s="2" t="s">
        <v>13667</v>
      </c>
      <c r="AL39" s="79">
        <v>0.33430555555555602</v>
      </c>
      <c r="AM39" s="2">
        <v>2</v>
      </c>
      <c r="AN39" s="2" t="s">
        <v>1493</v>
      </c>
      <c r="AO39" s="2" t="s">
        <v>13690</v>
      </c>
    </row>
    <row r="40" spans="2:41">
      <c r="B40" s="80">
        <v>0.309918981481482</v>
      </c>
      <c r="C40" s="81">
        <v>1</v>
      </c>
      <c r="D40" s="81" t="s">
        <v>508</v>
      </c>
      <c r="E40" s="81" t="s">
        <v>3070</v>
      </c>
      <c r="F40" s="81">
        <v>412</v>
      </c>
      <c r="G40" s="81">
        <v>0.96071286873513717</v>
      </c>
      <c r="H40" s="82">
        <v>0.310613425925926</v>
      </c>
      <c r="I40" s="81">
        <v>1</v>
      </c>
      <c r="J40" s="81" t="s">
        <v>508</v>
      </c>
      <c r="K40" s="81" t="s">
        <v>3095</v>
      </c>
      <c r="L40" s="81"/>
      <c r="M40" s="82">
        <v>6.9444444444399789E-4</v>
      </c>
      <c r="N40" s="83" t="s">
        <v>13671</v>
      </c>
      <c r="Q40" s="80">
        <v>0.293449074074074</v>
      </c>
      <c r="R40" s="81">
        <v>1</v>
      </c>
      <c r="S40" s="81" t="s">
        <v>1674</v>
      </c>
      <c r="T40" s="83" t="s">
        <v>13690</v>
      </c>
      <c r="X40" s="79">
        <v>0.347060185185185</v>
      </c>
      <c r="Y40" s="2">
        <v>2</v>
      </c>
      <c r="Z40" s="2" t="s">
        <v>190</v>
      </c>
      <c r="AA40" s="2" t="s">
        <v>3070</v>
      </c>
      <c r="AB40" s="2">
        <v>688</v>
      </c>
      <c r="AC40" s="2">
        <v>1.0459794538893714</v>
      </c>
      <c r="AD40" s="79">
        <v>0.34905092592592601</v>
      </c>
      <c r="AE40" s="2">
        <v>1</v>
      </c>
      <c r="AF40" s="2" t="s">
        <v>190</v>
      </c>
      <c r="AG40" s="2" t="s">
        <v>3128</v>
      </c>
      <c r="AH40" s="2">
        <v>620</v>
      </c>
      <c r="AI40" s="79">
        <v>1.9907407407410149E-3</v>
      </c>
      <c r="AJ40" s="2" t="s">
        <v>13684</v>
      </c>
      <c r="AL40" s="79">
        <v>0.33430555555555602</v>
      </c>
      <c r="AM40" s="2">
        <v>1</v>
      </c>
      <c r="AN40" s="2" t="s">
        <v>1229</v>
      </c>
      <c r="AO40" s="2" t="s">
        <v>13692</v>
      </c>
    </row>
    <row r="41" spans="2:41">
      <c r="B41" s="80">
        <v>0.31093749999999998</v>
      </c>
      <c r="C41" s="81">
        <v>2</v>
      </c>
      <c r="D41" s="81" t="s">
        <v>111</v>
      </c>
      <c r="E41" s="81" t="s">
        <v>3129</v>
      </c>
      <c r="F41" s="81">
        <v>493</v>
      </c>
      <c r="G41" s="81">
        <v>1.0718298809308922</v>
      </c>
      <c r="H41" s="82">
        <v>0.31293981481481498</v>
      </c>
      <c r="I41" s="81">
        <v>1</v>
      </c>
      <c r="J41" s="81" t="s">
        <v>111</v>
      </c>
      <c r="K41" s="81" t="s">
        <v>3096</v>
      </c>
      <c r="L41" s="81"/>
      <c r="M41" s="82">
        <v>2.0023148148149983E-3</v>
      </c>
      <c r="N41" s="83" t="s">
        <v>13667</v>
      </c>
      <c r="Q41" s="84">
        <v>0.29363425925925901</v>
      </c>
      <c r="R41" s="85">
        <v>1</v>
      </c>
      <c r="S41" s="85" t="s">
        <v>1675</v>
      </c>
      <c r="T41" s="87" t="s">
        <v>13690</v>
      </c>
      <c r="X41" s="79">
        <v>0.34714120370370399</v>
      </c>
      <c r="Y41" s="2">
        <v>1</v>
      </c>
      <c r="Z41" s="2" t="s">
        <v>191</v>
      </c>
      <c r="AA41" s="2" t="s">
        <v>3129</v>
      </c>
      <c r="AB41" s="2">
        <v>630</v>
      </c>
      <c r="AC41" s="2">
        <v>1.057754021144387</v>
      </c>
      <c r="AD41" s="79">
        <v>0.34776620370370398</v>
      </c>
      <c r="AE41" s="2">
        <v>1</v>
      </c>
      <c r="AF41" s="2" t="s">
        <v>191</v>
      </c>
      <c r="AG41" s="2" t="s">
        <v>3096</v>
      </c>
      <c r="AH41" s="2">
        <v>625</v>
      </c>
      <c r="AI41" s="79">
        <v>6.2499999999998668E-4</v>
      </c>
      <c r="AJ41" s="2" t="s">
        <v>13667</v>
      </c>
      <c r="AL41" s="79">
        <v>0.33431712962963001</v>
      </c>
      <c r="AM41" s="2">
        <v>1</v>
      </c>
      <c r="AN41" s="2" t="s">
        <v>2212</v>
      </c>
      <c r="AO41" s="2" t="s">
        <v>13694</v>
      </c>
    </row>
    <row r="42" spans="2:41">
      <c r="B42" s="84">
        <v>0.313310185185185</v>
      </c>
      <c r="C42" s="85">
        <v>1</v>
      </c>
      <c r="D42" s="85" t="s">
        <v>511</v>
      </c>
      <c r="E42" s="85" t="s">
        <v>3071</v>
      </c>
      <c r="F42" s="85">
        <v>485</v>
      </c>
      <c r="G42" s="85">
        <v>0.96500556668561566</v>
      </c>
      <c r="H42" s="86">
        <v>0.313576388888889</v>
      </c>
      <c r="I42" s="85">
        <v>1</v>
      </c>
      <c r="J42" s="85" t="s">
        <v>511</v>
      </c>
      <c r="K42" s="85" t="s">
        <v>3097</v>
      </c>
      <c r="L42" s="85"/>
      <c r="M42" s="86">
        <v>2.6620370370400437E-4</v>
      </c>
      <c r="N42" s="87" t="s">
        <v>13662</v>
      </c>
      <c r="Q42" s="80">
        <v>0.293680555555556</v>
      </c>
      <c r="R42" s="81">
        <v>1</v>
      </c>
      <c r="S42" s="81" t="s">
        <v>2064</v>
      </c>
      <c r="T42" s="83" t="s">
        <v>13690</v>
      </c>
      <c r="X42" s="79">
        <v>0.34722222222222199</v>
      </c>
      <c r="Y42" s="2">
        <v>1</v>
      </c>
      <c r="Z42" s="2" t="s">
        <v>192</v>
      </c>
      <c r="AA42" s="2" t="s">
        <v>3070</v>
      </c>
      <c r="AB42" s="2">
        <v>845</v>
      </c>
      <c r="AC42" s="2">
        <v>1.0898984758189725</v>
      </c>
      <c r="AD42" s="79">
        <v>0.35274305555555602</v>
      </c>
      <c r="AE42" s="2">
        <v>1</v>
      </c>
      <c r="AF42" s="2" t="s">
        <v>192</v>
      </c>
      <c r="AG42" s="2" t="s">
        <v>3096</v>
      </c>
      <c r="AH42" s="2">
        <v>630</v>
      </c>
      <c r="AI42" s="79">
        <v>5.5208333333340298E-3</v>
      </c>
      <c r="AJ42" s="2" t="s">
        <v>13657</v>
      </c>
      <c r="AL42" s="79">
        <v>0.33432870370370399</v>
      </c>
      <c r="AM42" s="2">
        <v>1</v>
      </c>
      <c r="AN42" s="2" t="s">
        <v>2467</v>
      </c>
      <c r="AO42" s="2" t="s">
        <v>13694</v>
      </c>
    </row>
    <row r="43" spans="2:41">
      <c r="B43" s="84">
        <v>0.31401620370370398</v>
      </c>
      <c r="C43" s="85">
        <v>1</v>
      </c>
      <c r="D43" s="85" t="s">
        <v>733</v>
      </c>
      <c r="E43" s="85" t="s">
        <v>3129</v>
      </c>
      <c r="F43" s="85">
        <v>533</v>
      </c>
      <c r="G43" s="85">
        <v>1.0270619592699939</v>
      </c>
      <c r="H43" s="86">
        <v>0.31424768518518498</v>
      </c>
      <c r="I43" s="85">
        <v>1</v>
      </c>
      <c r="J43" s="85" t="s">
        <v>733</v>
      </c>
      <c r="K43" s="85" t="s">
        <v>3097</v>
      </c>
      <c r="L43" s="85"/>
      <c r="M43" s="86">
        <v>2.3148148148099956E-4</v>
      </c>
      <c r="N43" s="87" t="s">
        <v>13663</v>
      </c>
      <c r="Q43" s="84">
        <v>0.293680555555556</v>
      </c>
      <c r="R43" s="85">
        <v>1</v>
      </c>
      <c r="S43" s="85" t="s">
        <v>2392</v>
      </c>
      <c r="T43" s="87" t="s">
        <v>13693</v>
      </c>
      <c r="X43" s="79">
        <v>0.34746527777777803</v>
      </c>
      <c r="Y43" s="2">
        <v>1</v>
      </c>
      <c r="Z43" s="2" t="s">
        <v>193</v>
      </c>
      <c r="AA43" s="2" t="s">
        <v>3129</v>
      </c>
      <c r="AB43" s="2">
        <v>660</v>
      </c>
      <c r="AC43" s="2">
        <v>1.0223482160137909</v>
      </c>
      <c r="AD43" s="79">
        <v>0.34844907407407399</v>
      </c>
      <c r="AE43" s="2">
        <v>1</v>
      </c>
      <c r="AF43" s="2" t="s">
        <v>193</v>
      </c>
      <c r="AG43" s="2" t="s">
        <v>3098</v>
      </c>
      <c r="AH43" s="2">
        <v>654</v>
      </c>
      <c r="AI43" s="79">
        <v>9.8379629629596899E-4</v>
      </c>
      <c r="AJ43" s="2" t="s">
        <v>13661</v>
      </c>
      <c r="AL43" s="79">
        <v>0.33435185185185201</v>
      </c>
      <c r="AM43" s="2">
        <v>1</v>
      </c>
      <c r="AN43" s="2" t="s">
        <v>4861</v>
      </c>
      <c r="AO43" s="2" t="s">
        <v>13694</v>
      </c>
    </row>
    <row r="44" spans="2:41">
      <c r="B44" s="80">
        <v>0.31417824074074102</v>
      </c>
      <c r="C44" s="81">
        <v>2</v>
      </c>
      <c r="D44" s="81" t="s">
        <v>734</v>
      </c>
      <c r="E44" s="81" t="s">
        <v>3129</v>
      </c>
      <c r="F44" s="81">
        <v>542</v>
      </c>
      <c r="G44" s="81">
        <v>1.0395676643410205</v>
      </c>
      <c r="H44" s="82">
        <v>0.314537037037037</v>
      </c>
      <c r="I44" s="81">
        <v>2</v>
      </c>
      <c r="J44" s="81" t="s">
        <v>734</v>
      </c>
      <c r="K44" s="81" t="s">
        <v>3097</v>
      </c>
      <c r="L44" s="81"/>
      <c r="M44" s="82">
        <v>3.5879629629598231E-4</v>
      </c>
      <c r="N44" s="83" t="s">
        <v>13663</v>
      </c>
      <c r="Q44" s="80">
        <v>0.29369212962962998</v>
      </c>
      <c r="R44" s="81">
        <v>1</v>
      </c>
      <c r="S44" s="81" t="s">
        <v>2610</v>
      </c>
      <c r="T44" s="83" t="s">
        <v>13695</v>
      </c>
      <c r="X44" s="79">
        <v>0.34754629629629602</v>
      </c>
      <c r="Y44" s="2">
        <v>1</v>
      </c>
      <c r="Z44" s="2" t="s">
        <v>572</v>
      </c>
      <c r="AA44" s="2" t="s">
        <v>3075</v>
      </c>
      <c r="AB44" s="2">
        <v>672</v>
      </c>
      <c r="AC44" s="2">
        <v>1.0951211538461509</v>
      </c>
      <c r="AD44" s="79">
        <v>0.34863425925925901</v>
      </c>
      <c r="AE44" s="2">
        <v>1</v>
      </c>
      <c r="AF44" s="2" t="s">
        <v>572</v>
      </c>
      <c r="AG44" s="2" t="s">
        <v>3097</v>
      </c>
      <c r="AH44" s="2">
        <v>658</v>
      </c>
      <c r="AI44" s="79">
        <v>1.087962962962985E-3</v>
      </c>
      <c r="AJ44" s="2" t="s">
        <v>13666</v>
      </c>
      <c r="AL44" s="79">
        <v>0.33436342592592599</v>
      </c>
      <c r="AM44" s="2">
        <v>1</v>
      </c>
      <c r="AN44" s="2" t="s">
        <v>4199</v>
      </c>
      <c r="AO44" s="2" t="s">
        <v>13692</v>
      </c>
    </row>
    <row r="45" spans="2:41">
      <c r="B45" s="84">
        <v>0.31478009259259299</v>
      </c>
      <c r="C45" s="85">
        <v>2</v>
      </c>
      <c r="D45" s="85" t="s">
        <v>112</v>
      </c>
      <c r="E45" s="85" t="s">
        <v>3129</v>
      </c>
      <c r="F45" s="85">
        <v>547</v>
      </c>
      <c r="G45" s="85">
        <v>1.0451328856067506</v>
      </c>
      <c r="H45" s="86">
        <v>0.31502314814814802</v>
      </c>
      <c r="I45" s="85">
        <v>2</v>
      </c>
      <c r="J45" s="85" t="s">
        <v>112</v>
      </c>
      <c r="K45" s="85" t="s">
        <v>3096</v>
      </c>
      <c r="L45" s="85"/>
      <c r="M45" s="86">
        <v>2.4305555555503844E-4</v>
      </c>
      <c r="N45" s="87" t="s">
        <v>13667</v>
      </c>
      <c r="Q45" s="84">
        <v>0.29370370370370402</v>
      </c>
      <c r="R45" s="85">
        <v>1</v>
      </c>
      <c r="S45" s="85" t="s">
        <v>4694</v>
      </c>
      <c r="T45" s="87" t="s">
        <v>13695</v>
      </c>
      <c r="X45" s="79">
        <v>0.34762731481481501</v>
      </c>
      <c r="Y45" s="2">
        <v>2</v>
      </c>
      <c r="Z45" s="2" t="s">
        <v>574</v>
      </c>
      <c r="AA45" s="2" t="s">
        <v>3070</v>
      </c>
      <c r="AB45" s="2">
        <v>699</v>
      </c>
      <c r="AC45" s="2">
        <v>1.0006699160068584</v>
      </c>
      <c r="AD45" s="79">
        <v>0.34930555555555598</v>
      </c>
      <c r="AE45" s="2">
        <v>2</v>
      </c>
      <c r="AF45" s="2" t="s">
        <v>574</v>
      </c>
      <c r="AG45" s="2" t="s">
        <v>3096</v>
      </c>
      <c r="AH45" s="2">
        <v>663</v>
      </c>
      <c r="AI45" s="79">
        <v>1.6782407407409661E-3</v>
      </c>
      <c r="AJ45" s="2" t="s">
        <v>13657</v>
      </c>
      <c r="AL45" s="79">
        <v>0.33437499999999998</v>
      </c>
      <c r="AM45" s="2">
        <v>1</v>
      </c>
      <c r="AN45" s="2" t="s">
        <v>751</v>
      </c>
      <c r="AO45" s="2" t="s">
        <v>13695</v>
      </c>
    </row>
    <row r="46" spans="2:41">
      <c r="B46" s="80">
        <v>0.31502314814814802</v>
      </c>
      <c r="C46" s="81">
        <v>1</v>
      </c>
      <c r="D46" s="81" t="s">
        <v>875</v>
      </c>
      <c r="E46" s="81" t="s">
        <v>3071</v>
      </c>
      <c r="F46" s="81">
        <v>606</v>
      </c>
      <c r="G46" s="81">
        <v>1.0447336196358867</v>
      </c>
      <c r="H46" s="82">
        <v>0.31681712962962999</v>
      </c>
      <c r="I46" s="81">
        <v>1</v>
      </c>
      <c r="J46" s="81" t="s">
        <v>875</v>
      </c>
      <c r="K46" s="81" t="s">
        <v>3095</v>
      </c>
      <c r="L46" s="81"/>
      <c r="M46" s="82">
        <v>1.7939814814819655E-3</v>
      </c>
      <c r="N46" s="83" t="s">
        <v>13665</v>
      </c>
      <c r="Q46" s="80">
        <v>0.293831018518519</v>
      </c>
      <c r="R46" s="81">
        <v>1</v>
      </c>
      <c r="S46" s="81" t="s">
        <v>1185</v>
      </c>
      <c r="T46" s="83" t="s">
        <v>13691</v>
      </c>
      <c r="X46" s="79">
        <v>0.34770833333333301</v>
      </c>
      <c r="Y46" s="2">
        <v>1</v>
      </c>
      <c r="Z46" s="2" t="s">
        <v>194</v>
      </c>
      <c r="AA46" s="2" t="s">
        <v>3070</v>
      </c>
      <c r="AB46" s="2">
        <v>736</v>
      </c>
      <c r="AC46" s="2">
        <v>1.0553056379011343</v>
      </c>
      <c r="AD46" s="79">
        <v>0.35003472222222198</v>
      </c>
      <c r="AE46" s="2">
        <v>1</v>
      </c>
      <c r="AF46" s="2" t="s">
        <v>194</v>
      </c>
      <c r="AG46" s="2" t="s">
        <v>3098</v>
      </c>
      <c r="AH46" s="2">
        <v>667</v>
      </c>
      <c r="AI46" s="79">
        <v>2.326388888888975E-3</v>
      </c>
      <c r="AJ46" s="2" t="s">
        <v>13655</v>
      </c>
      <c r="AL46" s="79">
        <v>0.33437499999999998</v>
      </c>
      <c r="AM46" s="2">
        <v>1</v>
      </c>
      <c r="AN46" s="2" t="s">
        <v>1154</v>
      </c>
      <c r="AO46" s="2" t="s">
        <v>13692</v>
      </c>
    </row>
    <row r="47" spans="2:41">
      <c r="B47" s="84">
        <v>0.315347222222222</v>
      </c>
      <c r="C47" s="85">
        <v>2</v>
      </c>
      <c r="D47" s="85" t="s">
        <v>512</v>
      </c>
      <c r="E47" s="85" t="s">
        <v>3070</v>
      </c>
      <c r="F47" s="85">
        <v>603</v>
      </c>
      <c r="G47" s="85">
        <v>1.0698043317817274</v>
      </c>
      <c r="H47" s="86">
        <v>0.31674768518518498</v>
      </c>
      <c r="I47" s="85">
        <v>2</v>
      </c>
      <c r="J47" s="85" t="s">
        <v>512</v>
      </c>
      <c r="K47" s="85" t="s">
        <v>3097</v>
      </c>
      <c r="L47" s="85"/>
      <c r="M47" s="86">
        <v>1.4004629629629783E-3</v>
      </c>
      <c r="N47" s="87" t="s">
        <v>13669</v>
      </c>
      <c r="Q47" s="84">
        <v>0.29385416666666703</v>
      </c>
      <c r="R47" s="85">
        <v>1</v>
      </c>
      <c r="S47" s="85" t="s">
        <v>2562</v>
      </c>
      <c r="T47" s="87" t="s">
        <v>13694</v>
      </c>
      <c r="X47" s="79">
        <v>0.34781250000000002</v>
      </c>
      <c r="Y47" s="2">
        <v>1</v>
      </c>
      <c r="Z47" s="2" t="s">
        <v>575</v>
      </c>
      <c r="AA47" s="2" t="s">
        <v>3070</v>
      </c>
      <c r="AB47" s="2">
        <v>709</v>
      </c>
      <c r="AC47" s="2">
        <v>1.00038369057481</v>
      </c>
      <c r="AD47" s="79">
        <v>0.34950231481481497</v>
      </c>
      <c r="AE47" s="2">
        <v>1</v>
      </c>
      <c r="AF47" s="2" t="s">
        <v>575</v>
      </c>
      <c r="AG47" s="2" t="s">
        <v>3096</v>
      </c>
      <c r="AH47" s="2">
        <v>676</v>
      </c>
      <c r="AI47" s="79">
        <v>1.6898148148149494E-3</v>
      </c>
      <c r="AJ47" s="2" t="s">
        <v>13657</v>
      </c>
      <c r="AL47" s="79">
        <v>0.334398148148148</v>
      </c>
      <c r="AM47" s="2">
        <v>1</v>
      </c>
      <c r="AN47" s="2" t="s">
        <v>2803</v>
      </c>
      <c r="AO47" s="2" t="s">
        <v>13699</v>
      </c>
    </row>
    <row r="48" spans="2:41">
      <c r="B48" s="80">
        <v>0.31553240740740701</v>
      </c>
      <c r="C48" s="81">
        <v>1</v>
      </c>
      <c r="D48" s="81" t="s">
        <v>513</v>
      </c>
      <c r="E48" s="81" t="s">
        <v>3070</v>
      </c>
      <c r="F48" s="81">
        <v>610</v>
      </c>
      <c r="G48" s="81">
        <v>1.0715989685503389</v>
      </c>
      <c r="H48" s="82">
        <v>0.31697916666666698</v>
      </c>
      <c r="I48" s="81">
        <v>1</v>
      </c>
      <c r="J48" s="81" t="s">
        <v>513</v>
      </c>
      <c r="K48" s="81" t="s">
        <v>3097</v>
      </c>
      <c r="L48" s="81"/>
      <c r="M48" s="82">
        <v>1.4467592592599665E-3</v>
      </c>
      <c r="N48" s="83" t="s">
        <v>13669</v>
      </c>
      <c r="Q48" s="80">
        <v>0.29400462962962998</v>
      </c>
      <c r="R48" s="81">
        <v>2</v>
      </c>
      <c r="S48" s="81" t="s">
        <v>2611</v>
      </c>
      <c r="T48" s="83" t="s">
        <v>13695</v>
      </c>
      <c r="X48" s="79">
        <v>0.347905092592593</v>
      </c>
      <c r="Y48" s="2">
        <v>1</v>
      </c>
      <c r="Z48" s="2" t="s">
        <v>196</v>
      </c>
      <c r="AA48" s="2" t="s">
        <v>3129</v>
      </c>
      <c r="AB48" s="2">
        <v>650</v>
      </c>
      <c r="AC48" s="2">
        <v>1.0413870072789897</v>
      </c>
      <c r="AD48" s="79">
        <v>0.34820601851851901</v>
      </c>
      <c r="AE48" s="2">
        <v>1</v>
      </c>
      <c r="AF48" s="2" t="s">
        <v>196</v>
      </c>
      <c r="AG48" s="2" t="s">
        <v>3096</v>
      </c>
      <c r="AH48" s="2">
        <v>682</v>
      </c>
      <c r="AI48" s="79">
        <v>3.0092592592600997E-4</v>
      </c>
      <c r="AJ48" s="2" t="s">
        <v>13667</v>
      </c>
      <c r="AL48" s="79">
        <v>0.33440972222222198</v>
      </c>
      <c r="AM48" s="2">
        <v>1</v>
      </c>
      <c r="AN48" s="2" t="s">
        <v>2213</v>
      </c>
      <c r="AO48" s="2" t="s">
        <v>13690</v>
      </c>
    </row>
    <row r="49" spans="2:41">
      <c r="B49" s="84">
        <v>0.31579861111111102</v>
      </c>
      <c r="C49" s="85">
        <v>1</v>
      </c>
      <c r="D49" s="85" t="s">
        <v>514</v>
      </c>
      <c r="E49" s="85" t="s">
        <v>3070</v>
      </c>
      <c r="F49" s="85">
        <v>623</v>
      </c>
      <c r="G49" s="85">
        <v>1.08301096173963</v>
      </c>
      <c r="H49" s="86">
        <v>0.317465277777778</v>
      </c>
      <c r="I49" s="85">
        <v>1</v>
      </c>
      <c r="J49" s="85" t="s">
        <v>514</v>
      </c>
      <c r="K49" s="85" t="s">
        <v>3097</v>
      </c>
      <c r="L49" s="85"/>
      <c r="M49" s="86">
        <v>1.6666666666669827E-3</v>
      </c>
      <c r="N49" s="87" t="s">
        <v>13669</v>
      </c>
      <c r="Q49" s="84">
        <v>0.29416666666666702</v>
      </c>
      <c r="R49" s="85">
        <v>7</v>
      </c>
      <c r="S49" s="85" t="s">
        <v>2562</v>
      </c>
      <c r="T49" s="87" t="s">
        <v>13690</v>
      </c>
      <c r="X49" s="79">
        <v>0.34923611111111103</v>
      </c>
      <c r="Y49" s="2">
        <v>1</v>
      </c>
      <c r="Z49" s="2" t="s">
        <v>198</v>
      </c>
      <c r="AA49" s="2" t="s">
        <v>3129</v>
      </c>
      <c r="AB49" s="2">
        <v>710</v>
      </c>
      <c r="AC49" s="2">
        <v>1.0407482212870705</v>
      </c>
      <c r="AD49" s="79">
        <v>0.349525462962963</v>
      </c>
      <c r="AE49" s="2">
        <v>1</v>
      </c>
      <c r="AF49" s="2" t="s">
        <v>198</v>
      </c>
      <c r="AG49" s="2" t="s">
        <v>3096</v>
      </c>
      <c r="AH49" s="2">
        <v>760</v>
      </c>
      <c r="AI49" s="79">
        <v>2.893518518519711E-4</v>
      </c>
      <c r="AJ49" s="2" t="s">
        <v>13667</v>
      </c>
      <c r="AL49" s="79">
        <v>0.33440972222222198</v>
      </c>
      <c r="AM49" s="2">
        <v>1</v>
      </c>
      <c r="AN49" s="2" t="s">
        <v>4862</v>
      </c>
      <c r="AO49" s="2" t="s">
        <v>13699</v>
      </c>
    </row>
    <row r="50" spans="2:41">
      <c r="B50" s="80">
        <v>0.31590277777777798</v>
      </c>
      <c r="C50" s="81">
        <v>2</v>
      </c>
      <c r="D50" s="81" t="s">
        <v>113</v>
      </c>
      <c r="E50" s="81" t="s">
        <v>3071</v>
      </c>
      <c r="F50" s="81">
        <v>597</v>
      </c>
      <c r="G50" s="81">
        <v>1.0269422634970953</v>
      </c>
      <c r="H50" s="82">
        <v>0.31645833333333301</v>
      </c>
      <c r="I50" s="81">
        <v>2</v>
      </c>
      <c r="J50" s="81" t="s">
        <v>113</v>
      </c>
      <c r="K50" s="81" t="s">
        <v>3097</v>
      </c>
      <c r="L50" s="81"/>
      <c r="M50" s="82">
        <v>5.5555555555503178E-4</v>
      </c>
      <c r="N50" s="83" t="s">
        <v>13662</v>
      </c>
      <c r="Q50" s="80">
        <v>0.29418981481481499</v>
      </c>
      <c r="R50" s="81">
        <v>1</v>
      </c>
      <c r="S50" s="81" t="s">
        <v>1342</v>
      </c>
      <c r="T50" s="83" t="s">
        <v>13692</v>
      </c>
      <c r="X50" s="79">
        <v>0.34972222222222199</v>
      </c>
      <c r="Y50" s="2">
        <v>1</v>
      </c>
      <c r="Z50" s="2" t="s">
        <v>200</v>
      </c>
      <c r="AA50" s="2" t="s">
        <v>3071</v>
      </c>
      <c r="AB50" s="2">
        <v>1244</v>
      </c>
      <c r="AC50" s="2">
        <v>1.0926539174569987</v>
      </c>
      <c r="AD50" s="79">
        <v>0.365150462962963</v>
      </c>
      <c r="AE50" s="2">
        <v>1</v>
      </c>
      <c r="AF50" s="2" t="s">
        <v>200</v>
      </c>
      <c r="AG50" s="2" t="s">
        <v>3096</v>
      </c>
      <c r="AH50" s="2">
        <v>790</v>
      </c>
      <c r="AI50" s="79">
        <v>1.5428240740741006E-2</v>
      </c>
      <c r="AJ50" s="2" t="s">
        <v>13656</v>
      </c>
      <c r="AL50" s="79">
        <v>0.33442129629629602</v>
      </c>
      <c r="AM50" s="2">
        <v>1</v>
      </c>
      <c r="AN50" s="2" t="s">
        <v>752</v>
      </c>
      <c r="AO50" s="2" t="s">
        <v>13695</v>
      </c>
    </row>
    <row r="51" spans="2:41">
      <c r="B51" s="84">
        <v>0.31597222222222199</v>
      </c>
      <c r="C51" s="85">
        <v>1</v>
      </c>
      <c r="D51" s="85" t="s">
        <v>114</v>
      </c>
      <c r="E51" s="85" t="s">
        <v>3070</v>
      </c>
      <c r="F51" s="85">
        <v>632</v>
      </c>
      <c r="G51" s="85">
        <v>1.0467739993270029</v>
      </c>
      <c r="H51" s="86">
        <v>0.31783564814814802</v>
      </c>
      <c r="I51" s="85">
        <v>1</v>
      </c>
      <c r="J51" s="85" t="s">
        <v>114</v>
      </c>
      <c r="K51" s="85" t="s">
        <v>3096</v>
      </c>
      <c r="L51" s="85"/>
      <c r="M51" s="86">
        <v>1.8634259259260322E-3</v>
      </c>
      <c r="N51" s="87" t="s">
        <v>13657</v>
      </c>
      <c r="Q51" s="84">
        <v>0.29421296296296301</v>
      </c>
      <c r="R51" s="85">
        <v>2</v>
      </c>
      <c r="S51" s="85" t="s">
        <v>1343</v>
      </c>
      <c r="T51" s="87" t="s">
        <v>13692</v>
      </c>
      <c r="X51" s="79">
        <v>0.35031250000000003</v>
      </c>
      <c r="Y51" s="2">
        <v>1</v>
      </c>
      <c r="Z51" s="2" t="s">
        <v>201</v>
      </c>
      <c r="AA51" s="2" t="s">
        <v>3129</v>
      </c>
      <c r="AB51" s="2">
        <v>757</v>
      </c>
      <c r="AC51" s="2">
        <v>1.0368369366850774</v>
      </c>
      <c r="AD51" s="79">
        <v>0.35053240740740699</v>
      </c>
      <c r="AE51" s="2">
        <v>1</v>
      </c>
      <c r="AF51" s="2" t="s">
        <v>201</v>
      </c>
      <c r="AG51" s="2" t="s">
        <v>3096</v>
      </c>
      <c r="AH51" s="2">
        <v>818</v>
      </c>
      <c r="AI51" s="79">
        <v>2.1990740740696069E-4</v>
      </c>
      <c r="AJ51" s="2" t="s">
        <v>13667</v>
      </c>
      <c r="AL51" s="79">
        <v>0.33446759259259301</v>
      </c>
      <c r="AM51" s="2">
        <v>1</v>
      </c>
      <c r="AN51" s="2" t="s">
        <v>760</v>
      </c>
      <c r="AO51" s="2" t="s">
        <v>13694</v>
      </c>
    </row>
    <row r="52" spans="2:41">
      <c r="B52" s="80">
        <v>0.31608796296296299</v>
      </c>
      <c r="C52" s="81">
        <v>1</v>
      </c>
      <c r="D52" s="81" t="s">
        <v>115</v>
      </c>
      <c r="E52" s="81" t="s">
        <v>3129</v>
      </c>
      <c r="F52" s="81">
        <v>592</v>
      </c>
      <c r="G52" s="81">
        <v>1.0397142656056868</v>
      </c>
      <c r="H52" s="82">
        <v>0.31628472222222198</v>
      </c>
      <c r="I52" s="81">
        <v>1</v>
      </c>
      <c r="J52" s="81" t="s">
        <v>115</v>
      </c>
      <c r="K52" s="81" t="s">
        <v>3096</v>
      </c>
      <c r="L52" s="81"/>
      <c r="M52" s="82">
        <v>1.9675925925899396E-4</v>
      </c>
      <c r="N52" s="83" t="s">
        <v>13667</v>
      </c>
      <c r="Q52" s="80">
        <v>0.29421296296296301</v>
      </c>
      <c r="R52" s="81">
        <v>1</v>
      </c>
      <c r="S52" s="81" t="s">
        <v>2562</v>
      </c>
      <c r="T52" s="83" t="s">
        <v>13694</v>
      </c>
      <c r="X52" s="79">
        <v>0.35043981481481501</v>
      </c>
      <c r="Y52" s="2">
        <v>2</v>
      </c>
      <c r="Z52" s="2" t="s">
        <v>202</v>
      </c>
      <c r="AA52" s="2" t="s">
        <v>3129</v>
      </c>
      <c r="AB52" s="2">
        <v>761</v>
      </c>
      <c r="AC52" s="2">
        <v>1.0405030591713738</v>
      </c>
      <c r="AD52" s="79">
        <v>0.35070601851851901</v>
      </c>
      <c r="AE52" s="2">
        <v>2</v>
      </c>
      <c r="AF52" s="2" t="s">
        <v>202</v>
      </c>
      <c r="AG52" s="2" t="s">
        <v>3096</v>
      </c>
      <c r="AH52" s="2">
        <v>820</v>
      </c>
      <c r="AI52" s="79">
        <v>2.6620370370400437E-4</v>
      </c>
      <c r="AJ52" s="2" t="s">
        <v>13667</v>
      </c>
      <c r="AL52" s="79">
        <v>0.334513888888889</v>
      </c>
      <c r="AM52" s="2">
        <v>2</v>
      </c>
      <c r="AN52" s="2" t="s">
        <v>2804</v>
      </c>
      <c r="AO52" s="2" t="s">
        <v>13695</v>
      </c>
    </row>
    <row r="53" spans="2:41">
      <c r="B53" s="84">
        <v>0.31612268518518499</v>
      </c>
      <c r="C53" s="85">
        <v>1</v>
      </c>
      <c r="D53" s="85" t="s">
        <v>116</v>
      </c>
      <c r="E53" s="85" t="s">
        <v>3070</v>
      </c>
      <c r="F53" s="85">
        <v>637</v>
      </c>
      <c r="G53" s="85">
        <v>1.0494631453662524</v>
      </c>
      <c r="H53" s="86">
        <v>0.31802083333333298</v>
      </c>
      <c r="I53" s="85">
        <v>1</v>
      </c>
      <c r="J53" s="85" t="s">
        <v>116</v>
      </c>
      <c r="K53" s="85" t="s">
        <v>3096</v>
      </c>
      <c r="L53" s="85"/>
      <c r="M53" s="86">
        <v>1.8981481481479823E-3</v>
      </c>
      <c r="N53" s="87" t="s">
        <v>13657</v>
      </c>
      <c r="Q53" s="84">
        <v>0.29422453703703699</v>
      </c>
      <c r="R53" s="85">
        <v>1</v>
      </c>
      <c r="S53" s="85" t="s">
        <v>1344</v>
      </c>
      <c r="T53" s="87" t="s">
        <v>13692</v>
      </c>
      <c r="X53" s="79">
        <v>0.350520833333333</v>
      </c>
      <c r="Y53" s="2">
        <v>2</v>
      </c>
      <c r="Z53" s="2" t="s">
        <v>181</v>
      </c>
      <c r="AA53" s="2" t="s">
        <v>3074</v>
      </c>
      <c r="AB53" s="2">
        <v>762</v>
      </c>
      <c r="AC53" s="2">
        <v>1.0292107692205283</v>
      </c>
      <c r="AD53" s="79">
        <v>0.35074074074074102</v>
      </c>
      <c r="AE53" s="2">
        <v>2</v>
      </c>
      <c r="AF53" s="2" t="s">
        <v>181</v>
      </c>
      <c r="AG53" s="2" t="s">
        <v>3096</v>
      </c>
      <c r="AH53" s="2">
        <v>823</v>
      </c>
      <c r="AI53" s="79">
        <v>2.199074074080154E-4</v>
      </c>
      <c r="AJ53" s="2" t="s">
        <v>13660</v>
      </c>
      <c r="AL53" s="79">
        <v>0.334513888888889</v>
      </c>
      <c r="AM53" s="2">
        <v>2</v>
      </c>
      <c r="AN53" s="2" t="s">
        <v>1869</v>
      </c>
      <c r="AO53" s="2" t="s">
        <v>13694</v>
      </c>
    </row>
    <row r="54" spans="2:41">
      <c r="B54" s="80">
        <v>0.31658564814814799</v>
      </c>
      <c r="C54" s="81">
        <v>1</v>
      </c>
      <c r="D54" s="81" t="s">
        <v>117</v>
      </c>
      <c r="E54" s="81" t="s">
        <v>3129</v>
      </c>
      <c r="F54" s="81">
        <v>609</v>
      </c>
      <c r="G54" s="81">
        <v>1.0375261934069453</v>
      </c>
      <c r="H54" s="82">
        <v>0.31693287037036999</v>
      </c>
      <c r="I54" s="81">
        <v>1</v>
      </c>
      <c r="J54" s="81" t="s">
        <v>117</v>
      </c>
      <c r="K54" s="81" t="s">
        <v>3097</v>
      </c>
      <c r="L54" s="81"/>
      <c r="M54" s="82">
        <v>3.4722222222199894E-4</v>
      </c>
      <c r="N54" s="83" t="s">
        <v>13663</v>
      </c>
      <c r="Q54" s="80">
        <v>0.29427083333333298</v>
      </c>
      <c r="R54" s="81">
        <v>1</v>
      </c>
      <c r="S54" s="81" t="s">
        <v>2562</v>
      </c>
      <c r="T54" s="83" t="s">
        <v>13695</v>
      </c>
      <c r="X54" s="79">
        <v>0.35100694444444402</v>
      </c>
      <c r="Y54" s="2">
        <v>2</v>
      </c>
      <c r="Z54" s="2" t="s">
        <v>203</v>
      </c>
      <c r="AA54" s="2" t="s">
        <v>3129</v>
      </c>
      <c r="AB54" s="2">
        <v>802</v>
      </c>
      <c r="AC54" s="2">
        <v>1.0577431501253103</v>
      </c>
      <c r="AD54" s="79">
        <v>0.35160879629629599</v>
      </c>
      <c r="AE54" s="2">
        <v>2</v>
      </c>
      <c r="AF54" s="2" t="s">
        <v>203</v>
      </c>
      <c r="AG54" s="2" t="s">
        <v>3096</v>
      </c>
      <c r="AH54" s="2">
        <v>841</v>
      </c>
      <c r="AI54" s="79">
        <v>6.0185185185196444E-4</v>
      </c>
      <c r="AJ54" s="2" t="s">
        <v>13667</v>
      </c>
      <c r="AL54" s="79">
        <v>0.33452546296296298</v>
      </c>
      <c r="AM54" s="2">
        <v>2</v>
      </c>
      <c r="AN54" s="2" t="s">
        <v>528</v>
      </c>
      <c r="AO54" s="2" t="s">
        <v>13695</v>
      </c>
    </row>
    <row r="55" spans="2:41">
      <c r="B55" s="84">
        <v>0.316655092592593</v>
      </c>
      <c r="C55" s="85">
        <v>1</v>
      </c>
      <c r="D55" s="85" t="s">
        <v>515</v>
      </c>
      <c r="E55" s="85" t="s">
        <v>3129</v>
      </c>
      <c r="F55" s="85">
        <v>1513</v>
      </c>
      <c r="G55" s="85">
        <v>1.0145621197952432</v>
      </c>
      <c r="H55" s="86">
        <v>0.34003472222222197</v>
      </c>
      <c r="I55" s="85">
        <v>1</v>
      </c>
      <c r="J55" s="85" t="s">
        <v>515</v>
      </c>
      <c r="K55" s="85" t="s">
        <v>3221</v>
      </c>
      <c r="L55" s="85"/>
      <c r="M55" s="86">
        <v>2.3379629629628973E-2</v>
      </c>
      <c r="N55" s="87" t="s">
        <v>13682</v>
      </c>
      <c r="Q55" s="84">
        <v>0.29427083333333298</v>
      </c>
      <c r="R55" s="85">
        <v>1</v>
      </c>
      <c r="S55" s="85" t="s">
        <v>2562</v>
      </c>
      <c r="T55" s="87" t="s">
        <v>13694</v>
      </c>
      <c r="X55" s="79">
        <v>0.35113425925925901</v>
      </c>
      <c r="Y55" s="2">
        <v>1</v>
      </c>
      <c r="Z55" s="2" t="s">
        <v>204</v>
      </c>
      <c r="AA55" s="2" t="s">
        <v>3129</v>
      </c>
      <c r="AB55" s="2">
        <v>812</v>
      </c>
      <c r="AC55" s="2">
        <v>1.0618915543601168</v>
      </c>
      <c r="AD55" s="79">
        <v>0.35185185185185203</v>
      </c>
      <c r="AE55" s="2">
        <v>1</v>
      </c>
      <c r="AF55" s="2" t="s">
        <v>204</v>
      </c>
      <c r="AG55" s="2" t="s">
        <v>3096</v>
      </c>
      <c r="AH55" s="2">
        <v>844</v>
      </c>
      <c r="AI55" s="79">
        <v>7.1759259259301933E-4</v>
      </c>
      <c r="AJ55" s="2" t="s">
        <v>13667</v>
      </c>
      <c r="AL55" s="79">
        <v>0.33454861111111101</v>
      </c>
      <c r="AM55" s="2">
        <v>1</v>
      </c>
      <c r="AN55" s="2" t="s">
        <v>4863</v>
      </c>
      <c r="AO55" s="2" t="s">
        <v>13695</v>
      </c>
    </row>
    <row r="56" spans="2:41">
      <c r="B56" s="80">
        <v>0.31709490740740698</v>
      </c>
      <c r="C56" s="81">
        <v>1</v>
      </c>
      <c r="D56" s="81" t="s">
        <v>118</v>
      </c>
      <c r="E56" s="81" t="s">
        <v>3129</v>
      </c>
      <c r="F56" s="81">
        <v>621</v>
      </c>
      <c r="G56" s="81">
        <v>1.0462030625337722</v>
      </c>
      <c r="H56" s="82">
        <v>0.31736111111111098</v>
      </c>
      <c r="I56" s="81">
        <v>1</v>
      </c>
      <c r="J56" s="81" t="s">
        <v>118</v>
      </c>
      <c r="K56" s="81" t="s">
        <v>3096</v>
      </c>
      <c r="L56" s="81"/>
      <c r="M56" s="82">
        <v>2.6620370370400437E-4</v>
      </c>
      <c r="N56" s="83" t="s">
        <v>13667</v>
      </c>
      <c r="Q56" s="80">
        <v>0.29428240740740702</v>
      </c>
      <c r="R56" s="81">
        <v>1</v>
      </c>
      <c r="S56" s="81" t="s">
        <v>1211</v>
      </c>
      <c r="T56" s="83" t="s">
        <v>13694</v>
      </c>
      <c r="X56" s="79">
        <v>0.35125000000000001</v>
      </c>
      <c r="Y56" s="2">
        <v>2</v>
      </c>
      <c r="Z56" s="2" t="s">
        <v>206</v>
      </c>
      <c r="AA56" s="2" t="s">
        <v>3070</v>
      </c>
      <c r="AB56" s="2">
        <v>918</v>
      </c>
      <c r="AC56" s="2">
        <v>1.0639092352542783</v>
      </c>
      <c r="AD56" s="79">
        <v>0.35416666666666702</v>
      </c>
      <c r="AE56" s="2">
        <v>2</v>
      </c>
      <c r="AF56" s="2" t="s">
        <v>206</v>
      </c>
      <c r="AG56" s="2" t="s">
        <v>3095</v>
      </c>
      <c r="AH56" s="2">
        <v>848</v>
      </c>
      <c r="AI56" s="79">
        <v>2.9166666666670116E-3</v>
      </c>
      <c r="AJ56" s="2" t="s">
        <v>13671</v>
      </c>
      <c r="AL56" s="79">
        <v>0.33456018518518499</v>
      </c>
      <c r="AM56" s="2">
        <v>1</v>
      </c>
      <c r="AN56" s="2" t="s">
        <v>1870</v>
      </c>
      <c r="AO56" s="2" t="s">
        <v>13694</v>
      </c>
    </row>
    <row r="57" spans="2:41">
      <c r="B57" s="84">
        <v>0.31716435185185199</v>
      </c>
      <c r="C57" s="85">
        <v>3</v>
      </c>
      <c r="D57" s="85" t="s">
        <v>516</v>
      </c>
      <c r="E57" s="85" t="s">
        <v>3075</v>
      </c>
      <c r="F57" s="85">
        <v>749</v>
      </c>
      <c r="G57" s="85">
        <v>1.0569228691348331</v>
      </c>
      <c r="H57" s="86">
        <v>0.32121527777777797</v>
      </c>
      <c r="I57" s="85">
        <v>3</v>
      </c>
      <c r="J57" s="85" t="s">
        <v>516</v>
      </c>
      <c r="K57" s="85" t="s">
        <v>3095</v>
      </c>
      <c r="L57" s="85"/>
      <c r="M57" s="86">
        <v>4.0509259259259855E-3</v>
      </c>
      <c r="N57" s="87" t="s">
        <v>13658</v>
      </c>
      <c r="Q57" s="84">
        <v>0.29432870370370401</v>
      </c>
      <c r="R57" s="85">
        <v>4</v>
      </c>
      <c r="S57" s="85" t="s">
        <v>4695</v>
      </c>
      <c r="T57" s="87" t="s">
        <v>13695</v>
      </c>
      <c r="X57" s="79">
        <v>0.35210648148148099</v>
      </c>
      <c r="Y57" s="2">
        <v>1</v>
      </c>
      <c r="Z57" s="2" t="s">
        <v>207</v>
      </c>
      <c r="AA57" s="2" t="s">
        <v>3129</v>
      </c>
      <c r="AB57" s="2">
        <v>834</v>
      </c>
      <c r="AC57" s="2">
        <v>1.0463626060993494</v>
      </c>
      <c r="AD57" s="79">
        <v>0.35249999999999998</v>
      </c>
      <c r="AE57" s="2">
        <v>1</v>
      </c>
      <c r="AF57" s="2" t="s">
        <v>207</v>
      </c>
      <c r="AG57" s="2" t="s">
        <v>3096</v>
      </c>
      <c r="AH57" s="2">
        <v>880</v>
      </c>
      <c r="AI57" s="79">
        <v>3.9351851851898711E-4</v>
      </c>
      <c r="AJ57" s="2" t="s">
        <v>13667</v>
      </c>
      <c r="AL57" s="79">
        <v>0.33457175925925903</v>
      </c>
      <c r="AM57" s="2">
        <v>1</v>
      </c>
      <c r="AN57" s="2" t="s">
        <v>2214</v>
      </c>
      <c r="AO57" s="2" t="s">
        <v>13694</v>
      </c>
    </row>
    <row r="58" spans="2:41">
      <c r="B58" s="80">
        <v>0.3178125</v>
      </c>
      <c r="C58" s="81">
        <v>1</v>
      </c>
      <c r="D58" s="81" t="s">
        <v>735</v>
      </c>
      <c r="E58" s="81" t="s">
        <v>3129</v>
      </c>
      <c r="F58" s="81">
        <v>640</v>
      </c>
      <c r="G58" s="81">
        <v>1.0270619592699939</v>
      </c>
      <c r="H58" s="82">
        <v>0.318043981481481</v>
      </c>
      <c r="I58" s="81">
        <v>1</v>
      </c>
      <c r="J58" s="81" t="s">
        <v>735</v>
      </c>
      <c r="K58" s="81" t="s">
        <v>3097</v>
      </c>
      <c r="L58" s="81"/>
      <c r="M58" s="82">
        <v>2.3148148148099956E-4</v>
      </c>
      <c r="N58" s="83" t="s">
        <v>13663</v>
      </c>
      <c r="Q58" s="80">
        <v>0.29435185185185198</v>
      </c>
      <c r="R58" s="81">
        <v>1</v>
      </c>
      <c r="S58" s="81" t="s">
        <v>2065</v>
      </c>
      <c r="T58" s="83" t="s">
        <v>13690</v>
      </c>
      <c r="X58" s="79">
        <v>0.352372685185185</v>
      </c>
      <c r="Y58" s="2">
        <v>2</v>
      </c>
      <c r="Z58" s="2" t="s">
        <v>208</v>
      </c>
      <c r="AA58" s="2" t="s">
        <v>3129</v>
      </c>
      <c r="AB58" s="2">
        <v>840</v>
      </c>
      <c r="AC58" s="2">
        <v>1.0411499767560797</v>
      </c>
      <c r="AD58" s="79">
        <v>0.35265046296296299</v>
      </c>
      <c r="AE58" s="2">
        <v>2</v>
      </c>
      <c r="AF58" s="2" t="s">
        <v>208</v>
      </c>
      <c r="AG58" s="2" t="s">
        <v>3096</v>
      </c>
      <c r="AH58" s="2">
        <v>894</v>
      </c>
      <c r="AI58" s="79">
        <v>2.7777777777798773E-4</v>
      </c>
      <c r="AJ58" s="2" t="s">
        <v>13667</v>
      </c>
      <c r="AL58" s="79">
        <v>0.33460648148148098</v>
      </c>
      <c r="AM58" s="2">
        <v>1</v>
      </c>
      <c r="AN58" s="2" t="s">
        <v>2215</v>
      </c>
      <c r="AO58" s="2" t="s">
        <v>13694</v>
      </c>
    </row>
    <row r="59" spans="2:41">
      <c r="B59" s="84">
        <v>0.31787037037037003</v>
      </c>
      <c r="C59" s="85">
        <v>1</v>
      </c>
      <c r="D59" s="85" t="s">
        <v>119</v>
      </c>
      <c r="E59" s="85" t="s">
        <v>3129</v>
      </c>
      <c r="F59" s="85">
        <v>1668</v>
      </c>
      <c r="G59" s="85">
        <v>1.0948934259981196</v>
      </c>
      <c r="H59" s="86">
        <v>0.34453703703703698</v>
      </c>
      <c r="I59" s="85">
        <v>1</v>
      </c>
      <c r="J59" s="85" t="s">
        <v>119</v>
      </c>
      <c r="K59" s="85" t="s">
        <v>3221</v>
      </c>
      <c r="L59" s="85"/>
      <c r="M59" s="86">
        <v>2.6666666666666949E-2</v>
      </c>
      <c r="N59" s="87" t="s">
        <v>13682</v>
      </c>
      <c r="Q59" s="84">
        <v>0.29435185185185198</v>
      </c>
      <c r="R59" s="85">
        <v>2</v>
      </c>
      <c r="S59" s="85" t="s">
        <v>1676</v>
      </c>
      <c r="T59" s="87" t="s">
        <v>13694</v>
      </c>
      <c r="X59" s="79">
        <v>0.35241898148148099</v>
      </c>
      <c r="Y59" s="2">
        <v>1</v>
      </c>
      <c r="Z59" s="2" t="s">
        <v>209</v>
      </c>
      <c r="AA59" s="2" t="s">
        <v>3129</v>
      </c>
      <c r="AB59" s="2">
        <v>842</v>
      </c>
      <c r="AC59" s="2">
        <v>1.040105693930848</v>
      </c>
      <c r="AD59" s="79">
        <v>0.35269675925925897</v>
      </c>
      <c r="AE59" s="2">
        <v>1</v>
      </c>
      <c r="AF59" s="2" t="s">
        <v>209</v>
      </c>
      <c r="AG59" s="2" t="s">
        <v>3096</v>
      </c>
      <c r="AH59" s="2">
        <v>895</v>
      </c>
      <c r="AI59" s="79">
        <v>2.7777777777798773E-4</v>
      </c>
      <c r="AJ59" s="2" t="s">
        <v>13667</v>
      </c>
      <c r="AL59" s="79">
        <v>0.33461805555555602</v>
      </c>
      <c r="AM59" s="2">
        <v>2</v>
      </c>
      <c r="AN59" s="2" t="s">
        <v>761</v>
      </c>
      <c r="AO59" s="2" t="s">
        <v>13690</v>
      </c>
    </row>
    <row r="60" spans="2:41">
      <c r="B60" s="80">
        <v>0.31920138888888899</v>
      </c>
      <c r="C60" s="81">
        <v>1</v>
      </c>
      <c r="D60" s="81" t="s">
        <v>120</v>
      </c>
      <c r="E60" s="81" t="s">
        <v>3129</v>
      </c>
      <c r="F60" s="81">
        <v>680</v>
      </c>
      <c r="G60" s="81">
        <v>1.0513046093696135</v>
      </c>
      <c r="H60" s="82">
        <v>0.31952546296296302</v>
      </c>
      <c r="I60" s="81">
        <v>1</v>
      </c>
      <c r="J60" s="81" t="s">
        <v>120</v>
      </c>
      <c r="K60" s="81" t="s">
        <v>3096</v>
      </c>
      <c r="L60" s="81"/>
      <c r="M60" s="82">
        <v>3.2407407407403221E-4</v>
      </c>
      <c r="N60" s="83" t="s">
        <v>13667</v>
      </c>
      <c r="Q60" s="80">
        <v>0.29436342592592601</v>
      </c>
      <c r="R60" s="81">
        <v>3</v>
      </c>
      <c r="S60" s="81" t="s">
        <v>2393</v>
      </c>
      <c r="T60" s="83" t="s">
        <v>13696</v>
      </c>
      <c r="X60" s="79">
        <v>0.352523148148148</v>
      </c>
      <c r="Y60" s="2">
        <v>2</v>
      </c>
      <c r="Z60" s="2" t="s">
        <v>210</v>
      </c>
      <c r="AA60" s="2" t="s">
        <v>3129</v>
      </c>
      <c r="AB60" s="2">
        <v>997</v>
      </c>
      <c r="AC60" s="2">
        <v>1.069841138347722</v>
      </c>
      <c r="AD60" s="79">
        <v>0.356180555555556</v>
      </c>
      <c r="AE60" s="2">
        <v>2</v>
      </c>
      <c r="AF60" s="2" t="s">
        <v>210</v>
      </c>
      <c r="AG60" s="2" t="s">
        <v>3096</v>
      </c>
      <c r="AH60" s="2">
        <v>899</v>
      </c>
      <c r="AI60" s="79">
        <v>3.6574074074079976E-3</v>
      </c>
      <c r="AJ60" s="2" t="s">
        <v>13667</v>
      </c>
      <c r="AL60" s="79">
        <v>0.33462962962963</v>
      </c>
      <c r="AM60" s="2">
        <v>1</v>
      </c>
      <c r="AN60" s="2" t="s">
        <v>2216</v>
      </c>
      <c r="AO60" s="2" t="s">
        <v>13692</v>
      </c>
    </row>
    <row r="61" spans="2:41">
      <c r="B61" s="84">
        <v>0.31924768518518498</v>
      </c>
      <c r="C61" s="85">
        <v>2</v>
      </c>
      <c r="D61" s="85" t="s">
        <v>121</v>
      </c>
      <c r="E61" s="85" t="s">
        <v>3129</v>
      </c>
      <c r="F61" s="85">
        <v>686</v>
      </c>
      <c r="G61" s="85">
        <v>1.054324889574306</v>
      </c>
      <c r="H61" s="86">
        <v>0.31959490740740698</v>
      </c>
      <c r="I61" s="85">
        <v>2</v>
      </c>
      <c r="J61" s="85" t="s">
        <v>121</v>
      </c>
      <c r="K61" s="85" t="s">
        <v>3096</v>
      </c>
      <c r="L61" s="85"/>
      <c r="M61" s="86">
        <v>3.4722222222199894E-4</v>
      </c>
      <c r="N61" s="87" t="s">
        <v>13667</v>
      </c>
      <c r="Q61" s="84">
        <v>0.294375</v>
      </c>
      <c r="R61" s="85">
        <v>1</v>
      </c>
      <c r="S61" s="85" t="s">
        <v>2066</v>
      </c>
      <c r="T61" s="87" t="s">
        <v>13690</v>
      </c>
      <c r="X61" s="79">
        <v>0.35266203703703702</v>
      </c>
      <c r="Y61" s="2">
        <v>1</v>
      </c>
      <c r="Z61" s="2" t="s">
        <v>211</v>
      </c>
      <c r="AA61" s="2" t="s">
        <v>3129</v>
      </c>
      <c r="AB61" s="2">
        <v>866</v>
      </c>
      <c r="AC61" s="2">
        <v>1.0439047376035939</v>
      </c>
      <c r="AD61" s="79">
        <v>0.35300925925925902</v>
      </c>
      <c r="AE61" s="2">
        <v>1</v>
      </c>
      <c r="AF61" s="2" t="s">
        <v>211</v>
      </c>
      <c r="AG61" s="2" t="s">
        <v>3096</v>
      </c>
      <c r="AH61" s="2">
        <v>901</v>
      </c>
      <c r="AI61" s="79">
        <v>3.4722222222199894E-4</v>
      </c>
      <c r="AJ61" s="2" t="s">
        <v>13667</v>
      </c>
      <c r="AL61" s="79">
        <v>0.33464120370370398</v>
      </c>
      <c r="AM61" s="2">
        <v>1</v>
      </c>
      <c r="AN61" s="2" t="s">
        <v>762</v>
      </c>
      <c r="AO61" s="2" t="s">
        <v>13694</v>
      </c>
    </row>
    <row r="62" spans="2:41">
      <c r="B62" s="80">
        <v>0.319351851851852</v>
      </c>
      <c r="C62" s="81">
        <v>1</v>
      </c>
      <c r="D62" s="81" t="s">
        <v>122</v>
      </c>
      <c r="E62" s="81" t="s">
        <v>3129</v>
      </c>
      <c r="F62" s="81">
        <v>687</v>
      </c>
      <c r="G62" s="81">
        <v>1.0462030625337722</v>
      </c>
      <c r="H62" s="82">
        <v>0.319618055555556</v>
      </c>
      <c r="I62" s="81">
        <v>1</v>
      </c>
      <c r="J62" s="81" t="s">
        <v>122</v>
      </c>
      <c r="K62" s="81" t="s">
        <v>3096</v>
      </c>
      <c r="L62" s="81"/>
      <c r="M62" s="82">
        <v>2.6620370370400437E-4</v>
      </c>
      <c r="N62" s="83" t="s">
        <v>13667</v>
      </c>
      <c r="Q62" s="80">
        <v>0.29438657407407398</v>
      </c>
      <c r="R62" s="81">
        <v>1</v>
      </c>
      <c r="S62" s="81" t="s">
        <v>1286</v>
      </c>
      <c r="T62" s="83" t="s">
        <v>13694</v>
      </c>
      <c r="X62" s="79">
        <v>0.35276620370370398</v>
      </c>
      <c r="Y62" s="2">
        <v>1</v>
      </c>
      <c r="Z62" s="2" t="s">
        <v>212</v>
      </c>
      <c r="AA62" s="2" t="s">
        <v>3070</v>
      </c>
      <c r="AB62" s="2">
        <v>927</v>
      </c>
      <c r="AC62" s="2">
        <v>1.0240702023792512</v>
      </c>
      <c r="AD62" s="79">
        <v>0.35432870370370401</v>
      </c>
      <c r="AE62" s="2">
        <v>1</v>
      </c>
      <c r="AF62" s="2" t="s">
        <v>212</v>
      </c>
      <c r="AG62" s="2" t="s">
        <v>3100</v>
      </c>
      <c r="AH62" s="2">
        <v>906</v>
      </c>
      <c r="AI62" s="79">
        <v>1.5625000000000222E-3</v>
      </c>
      <c r="AJ62" s="2" t="s">
        <v>13664</v>
      </c>
      <c r="AL62" s="79">
        <v>0.33467592592592599</v>
      </c>
      <c r="AM62" s="2">
        <v>1</v>
      </c>
      <c r="AN62" s="2" t="s">
        <v>2805</v>
      </c>
      <c r="AO62" s="2" t="s">
        <v>13702</v>
      </c>
    </row>
    <row r="63" spans="2:41">
      <c r="B63" s="84">
        <v>0.320046296296296</v>
      </c>
      <c r="C63" s="85">
        <v>1</v>
      </c>
      <c r="D63" s="85" t="s">
        <v>123</v>
      </c>
      <c r="E63" s="85" t="s">
        <v>3129</v>
      </c>
      <c r="F63" s="85">
        <v>719</v>
      </c>
      <c r="G63" s="85">
        <v>1.0440846078880748</v>
      </c>
      <c r="H63" s="86">
        <v>0.32028935185185198</v>
      </c>
      <c r="I63" s="85">
        <v>1</v>
      </c>
      <c r="J63" s="85" t="s">
        <v>123</v>
      </c>
      <c r="K63" s="85" t="s">
        <v>3096</v>
      </c>
      <c r="L63" s="85"/>
      <c r="M63" s="86">
        <v>2.4305555555598213E-4</v>
      </c>
      <c r="N63" s="87" t="s">
        <v>13667</v>
      </c>
      <c r="Q63" s="84">
        <v>0.29442129629629599</v>
      </c>
      <c r="R63" s="85">
        <v>3</v>
      </c>
      <c r="S63" s="85" t="s">
        <v>2067</v>
      </c>
      <c r="T63" s="87" t="s">
        <v>13696</v>
      </c>
      <c r="X63" s="79">
        <v>0.35281249999999997</v>
      </c>
      <c r="Y63" s="2">
        <v>2</v>
      </c>
      <c r="Z63" s="2" t="s">
        <v>213</v>
      </c>
      <c r="AA63" s="2" t="s">
        <v>3071</v>
      </c>
      <c r="AB63" s="2">
        <v>1521</v>
      </c>
      <c r="AC63" s="2">
        <v>1.0410842376592</v>
      </c>
      <c r="AD63" s="79">
        <v>0.37171296296296302</v>
      </c>
      <c r="AE63" s="2">
        <v>2</v>
      </c>
      <c r="AF63" s="2" t="s">
        <v>213</v>
      </c>
      <c r="AG63" s="2" t="s">
        <v>3096</v>
      </c>
      <c r="AH63" s="2">
        <v>911</v>
      </c>
      <c r="AI63" s="79">
        <v>1.8900462962963049E-2</v>
      </c>
      <c r="AJ63" s="2" t="s">
        <v>13656</v>
      </c>
      <c r="AL63" s="79">
        <v>0.33468750000000003</v>
      </c>
      <c r="AM63" s="2">
        <v>1</v>
      </c>
      <c r="AN63" s="2" t="s">
        <v>2217</v>
      </c>
      <c r="AO63" s="2" t="s">
        <v>13690</v>
      </c>
    </row>
    <row r="64" spans="2:41">
      <c r="B64" s="80">
        <v>0.32041666666666702</v>
      </c>
      <c r="C64" s="81">
        <v>1</v>
      </c>
      <c r="D64" s="81" t="s">
        <v>736</v>
      </c>
      <c r="E64" s="81" t="s">
        <v>3129</v>
      </c>
      <c r="F64" s="81">
        <v>732</v>
      </c>
      <c r="G64" s="81">
        <v>1.0259678876250988</v>
      </c>
      <c r="H64" s="82">
        <v>0.32063657407407398</v>
      </c>
      <c r="I64" s="81">
        <v>1</v>
      </c>
      <c r="J64" s="81" t="s">
        <v>736</v>
      </c>
      <c r="K64" s="81" t="s">
        <v>3097</v>
      </c>
      <c r="L64" s="81"/>
      <c r="M64" s="82">
        <v>2.1990740740696069E-4</v>
      </c>
      <c r="N64" s="83" t="s">
        <v>13663</v>
      </c>
      <c r="Q64" s="80">
        <v>0.29444444444444401</v>
      </c>
      <c r="R64" s="81">
        <v>3</v>
      </c>
      <c r="S64" s="81" t="s">
        <v>2394</v>
      </c>
      <c r="T64" s="83" t="s">
        <v>13690</v>
      </c>
      <c r="X64" s="79">
        <v>0.35285879629629602</v>
      </c>
      <c r="Y64" s="2">
        <v>1</v>
      </c>
      <c r="Z64" s="2" t="s">
        <v>582</v>
      </c>
      <c r="AA64" s="2" t="s">
        <v>3129</v>
      </c>
      <c r="AB64" s="2">
        <v>1091</v>
      </c>
      <c r="AC64" s="2">
        <v>1.0024839945894846</v>
      </c>
      <c r="AD64" s="79">
        <v>0.35930555555555599</v>
      </c>
      <c r="AE64" s="2">
        <v>1</v>
      </c>
      <c r="AF64" s="2" t="s">
        <v>582</v>
      </c>
      <c r="AG64" s="2" t="s">
        <v>3128</v>
      </c>
      <c r="AH64" s="2">
        <v>914</v>
      </c>
      <c r="AI64" s="79">
        <v>6.446759259259971E-3</v>
      </c>
      <c r="AJ64" s="2" t="s">
        <v>13678</v>
      </c>
      <c r="AL64" s="79">
        <v>0.33471064814814799</v>
      </c>
      <c r="AM64" s="2">
        <v>1</v>
      </c>
      <c r="AN64" s="2" t="s">
        <v>2581</v>
      </c>
      <c r="AO64" s="2" t="s">
        <v>13694</v>
      </c>
    </row>
    <row r="65" spans="2:41">
      <c r="B65" s="84">
        <v>0.32049768518518501</v>
      </c>
      <c r="C65" s="85">
        <v>2</v>
      </c>
      <c r="D65" s="85" t="s">
        <v>125</v>
      </c>
      <c r="E65" s="85" t="s">
        <v>3129</v>
      </c>
      <c r="F65" s="85">
        <v>734</v>
      </c>
      <c r="G65" s="85">
        <v>1.0451328856068378</v>
      </c>
      <c r="H65" s="86">
        <v>0.32074074074074099</v>
      </c>
      <c r="I65" s="85">
        <v>2</v>
      </c>
      <c r="J65" s="85" t="s">
        <v>125</v>
      </c>
      <c r="K65" s="85" t="s">
        <v>3096</v>
      </c>
      <c r="L65" s="85"/>
      <c r="M65" s="86">
        <v>2.4305555555598213E-4</v>
      </c>
      <c r="N65" s="87" t="s">
        <v>13667</v>
      </c>
      <c r="Q65" s="84">
        <v>0.294490740740741</v>
      </c>
      <c r="R65" s="85">
        <v>2</v>
      </c>
      <c r="S65" s="85" t="s">
        <v>2395</v>
      </c>
      <c r="T65" s="87" t="s">
        <v>13690</v>
      </c>
      <c r="X65" s="79">
        <v>0.35327546296296303</v>
      </c>
      <c r="Y65" s="2">
        <v>1</v>
      </c>
      <c r="Z65" s="2" t="s">
        <v>214</v>
      </c>
      <c r="AA65" s="2" t="s">
        <v>3129</v>
      </c>
      <c r="AB65" s="2">
        <v>987</v>
      </c>
      <c r="AC65" s="2">
        <v>1.0807014391343162</v>
      </c>
      <c r="AD65" s="79">
        <v>0.35577546296296297</v>
      </c>
      <c r="AE65" s="2">
        <v>1</v>
      </c>
      <c r="AF65" s="2" t="s">
        <v>214</v>
      </c>
      <c r="AG65" s="2" t="s">
        <v>3128</v>
      </c>
      <c r="AH65" s="2">
        <v>945</v>
      </c>
      <c r="AI65" s="79">
        <v>2.4999999999999467E-3</v>
      </c>
      <c r="AJ65" s="2" t="s">
        <v>13678</v>
      </c>
      <c r="AL65" s="79">
        <v>0.33472222222222198</v>
      </c>
      <c r="AM65" s="2">
        <v>1</v>
      </c>
      <c r="AN65" s="2" t="s">
        <v>2468</v>
      </c>
      <c r="AO65" s="2" t="s">
        <v>13690</v>
      </c>
    </row>
    <row r="66" spans="2:41">
      <c r="B66" s="80">
        <v>0.320891203703704</v>
      </c>
      <c r="C66" s="81">
        <v>1</v>
      </c>
      <c r="D66" s="81" t="s">
        <v>126</v>
      </c>
      <c r="E66" s="81" t="s">
        <v>3129</v>
      </c>
      <c r="F66" s="81">
        <v>765</v>
      </c>
      <c r="G66" s="81">
        <v>1.0804162697940516</v>
      </c>
      <c r="H66" s="82">
        <v>0.32164351851851902</v>
      </c>
      <c r="I66" s="81">
        <v>1</v>
      </c>
      <c r="J66" s="81" t="s">
        <v>126</v>
      </c>
      <c r="K66" s="81" t="s">
        <v>3096</v>
      </c>
      <c r="L66" s="81"/>
      <c r="M66" s="82">
        <v>7.5231481481502493E-4</v>
      </c>
      <c r="N66" s="83" t="s">
        <v>13667</v>
      </c>
      <c r="Q66" s="80">
        <v>0.29461805555555598</v>
      </c>
      <c r="R66" s="81">
        <v>1</v>
      </c>
      <c r="S66" s="81" t="s">
        <v>3983</v>
      </c>
      <c r="T66" s="83" t="s">
        <v>13695</v>
      </c>
      <c r="X66" s="79">
        <v>0.353333333333333</v>
      </c>
      <c r="Y66" s="2">
        <v>1</v>
      </c>
      <c r="Z66" s="2" t="s">
        <v>215</v>
      </c>
      <c r="AA66" s="2" t="s">
        <v>3129</v>
      </c>
      <c r="AB66" s="2">
        <v>942</v>
      </c>
      <c r="AC66" s="2">
        <v>1.0445894305204235</v>
      </c>
      <c r="AD66" s="79">
        <v>0.35465277777777798</v>
      </c>
      <c r="AE66" s="2">
        <v>1</v>
      </c>
      <c r="AF66" s="2" t="s">
        <v>215</v>
      </c>
      <c r="AG66" s="2" t="s">
        <v>3098</v>
      </c>
      <c r="AH66" s="2">
        <v>950</v>
      </c>
      <c r="AI66" s="79">
        <v>1.3194444444449838E-3</v>
      </c>
      <c r="AJ66" s="2" t="s">
        <v>13661</v>
      </c>
      <c r="AL66" s="79">
        <v>0.33474537037037</v>
      </c>
      <c r="AM66" s="2">
        <v>1</v>
      </c>
      <c r="AN66" s="2" t="s">
        <v>1494</v>
      </c>
      <c r="AO66" s="2" t="s">
        <v>13694</v>
      </c>
    </row>
    <row r="67" spans="2:41">
      <c r="B67" s="84">
        <v>0.32090277777777798</v>
      </c>
      <c r="C67" s="85">
        <v>2</v>
      </c>
      <c r="D67" s="85" t="s">
        <v>605</v>
      </c>
      <c r="E67" s="85" t="s">
        <v>3071</v>
      </c>
      <c r="F67" s="85">
        <v>804</v>
      </c>
      <c r="G67" s="85">
        <v>1.0316660324189009</v>
      </c>
      <c r="H67" s="86">
        <v>0.32265046296296301</v>
      </c>
      <c r="I67" s="85">
        <v>2</v>
      </c>
      <c r="J67" s="85" t="s">
        <v>605</v>
      </c>
      <c r="K67" s="85" t="s">
        <v>3095</v>
      </c>
      <c r="L67" s="85"/>
      <c r="M67" s="86">
        <v>1.7476851851850328E-3</v>
      </c>
      <c r="N67" s="87" t="s">
        <v>13665</v>
      </c>
      <c r="Q67" s="84">
        <v>0.29462962962963002</v>
      </c>
      <c r="R67" s="85">
        <v>1</v>
      </c>
      <c r="S67" s="85" t="s">
        <v>85</v>
      </c>
      <c r="T67" s="87" t="s">
        <v>13690</v>
      </c>
      <c r="X67" s="79">
        <v>0.35428240740740702</v>
      </c>
      <c r="Y67" s="2">
        <v>1</v>
      </c>
      <c r="Z67" s="2" t="s">
        <v>216</v>
      </c>
      <c r="AA67" s="2" t="s">
        <v>3129</v>
      </c>
      <c r="AB67" s="2">
        <v>940</v>
      </c>
      <c r="AC67" s="2">
        <v>1.0445248167740318</v>
      </c>
      <c r="AD67" s="79">
        <v>0.354641203703704</v>
      </c>
      <c r="AE67" s="2">
        <v>1</v>
      </c>
      <c r="AF67" s="2" t="s">
        <v>216</v>
      </c>
      <c r="AG67" s="2" t="s">
        <v>3096</v>
      </c>
      <c r="AH67" s="2">
        <v>995</v>
      </c>
      <c r="AI67" s="79">
        <v>3.5879629629698151E-4</v>
      </c>
      <c r="AJ67" s="2" t="s">
        <v>13667</v>
      </c>
      <c r="AL67" s="79">
        <v>0.33475694444444398</v>
      </c>
      <c r="AM67" s="2">
        <v>2</v>
      </c>
      <c r="AN67" s="2" t="s">
        <v>1871</v>
      </c>
      <c r="AO67" s="2" t="s">
        <v>13690</v>
      </c>
    </row>
    <row r="68" spans="2:41">
      <c r="B68" s="80">
        <v>0.32140046296296299</v>
      </c>
      <c r="C68" s="81">
        <v>1</v>
      </c>
      <c r="D68" s="81" t="s">
        <v>737</v>
      </c>
      <c r="E68" s="81" t="s">
        <v>3129</v>
      </c>
      <c r="F68" s="81">
        <v>769</v>
      </c>
      <c r="G68" s="81">
        <v>1.0414693142482805</v>
      </c>
      <c r="H68" s="82">
        <v>0.32179398148148097</v>
      </c>
      <c r="I68" s="81">
        <v>1</v>
      </c>
      <c r="J68" s="81" t="s">
        <v>737</v>
      </c>
      <c r="K68" s="81" t="s">
        <v>3097</v>
      </c>
      <c r="L68" s="81"/>
      <c r="M68" s="82">
        <v>3.9351851851798791E-4</v>
      </c>
      <c r="N68" s="83" t="s">
        <v>13663</v>
      </c>
      <c r="Q68" s="80">
        <v>0.29465277777777799</v>
      </c>
      <c r="R68" s="81">
        <v>1</v>
      </c>
      <c r="S68" s="81" t="s">
        <v>2068</v>
      </c>
      <c r="T68" s="83" t="s">
        <v>13693</v>
      </c>
      <c r="X68" s="79">
        <v>0.35503472222222199</v>
      </c>
      <c r="Y68" s="2">
        <v>1</v>
      </c>
      <c r="Z68" s="2" t="s">
        <v>217</v>
      </c>
      <c r="AA68" s="2" t="s">
        <v>3129</v>
      </c>
      <c r="AB68" s="2">
        <v>968</v>
      </c>
      <c r="AC68" s="2">
        <v>1.0407482212870736</v>
      </c>
      <c r="AD68" s="79">
        <v>0.35532407407407401</v>
      </c>
      <c r="AE68" s="2">
        <v>1</v>
      </c>
      <c r="AF68" s="2" t="s">
        <v>217</v>
      </c>
      <c r="AG68" s="2" t="s">
        <v>3096</v>
      </c>
      <c r="AH68" s="2">
        <v>1029</v>
      </c>
      <c r="AI68" s="79">
        <v>2.8935185185202661E-4</v>
      </c>
      <c r="AJ68" s="2" t="s">
        <v>13667</v>
      </c>
      <c r="AL68" s="79">
        <v>0.33475694444444398</v>
      </c>
      <c r="AM68" s="2">
        <v>1</v>
      </c>
      <c r="AN68" s="2" t="s">
        <v>1872</v>
      </c>
      <c r="AO68" s="2" t="s">
        <v>13694</v>
      </c>
    </row>
    <row r="69" spans="2:41">
      <c r="B69" s="84">
        <v>0.32150462962963</v>
      </c>
      <c r="C69" s="85">
        <v>1</v>
      </c>
      <c r="D69" s="85" t="s">
        <v>127</v>
      </c>
      <c r="E69" s="85" t="s">
        <v>3129</v>
      </c>
      <c r="F69" s="85">
        <v>770</v>
      </c>
      <c r="G69" s="85">
        <v>1.0492973488830015</v>
      </c>
      <c r="H69" s="86">
        <v>0.32180555555555601</v>
      </c>
      <c r="I69" s="85">
        <v>1</v>
      </c>
      <c r="J69" s="85" t="s">
        <v>127</v>
      </c>
      <c r="K69" s="85" t="s">
        <v>3096</v>
      </c>
      <c r="L69" s="85"/>
      <c r="M69" s="86">
        <v>3.0092592592600997E-4</v>
      </c>
      <c r="N69" s="87" t="s">
        <v>13667</v>
      </c>
      <c r="Q69" s="84">
        <v>0.29466435185185202</v>
      </c>
      <c r="R69" s="85">
        <v>2</v>
      </c>
      <c r="S69" s="85" t="s">
        <v>2069</v>
      </c>
      <c r="T69" s="87" t="s">
        <v>13691</v>
      </c>
      <c r="X69" s="79">
        <v>0.35528935185185201</v>
      </c>
      <c r="Y69" s="2">
        <v>2</v>
      </c>
      <c r="Z69" s="2" t="s">
        <v>218</v>
      </c>
      <c r="AA69" s="2" t="s">
        <v>3076</v>
      </c>
      <c r="AB69" s="2">
        <v>979</v>
      </c>
      <c r="AC69" s="2">
        <v>1.0319642361150234</v>
      </c>
      <c r="AD69" s="79">
        <v>0.35564814814814799</v>
      </c>
      <c r="AE69" s="2">
        <v>2</v>
      </c>
      <c r="AF69" s="2" t="s">
        <v>218</v>
      </c>
      <c r="AG69" s="2" t="s">
        <v>3095</v>
      </c>
      <c r="AH69" s="2">
        <v>1044</v>
      </c>
      <c r="AI69" s="79">
        <v>3.5879629629598231E-4</v>
      </c>
      <c r="AJ69" s="2" t="s">
        <v>13675</v>
      </c>
      <c r="AL69" s="79">
        <v>0.33476851851851902</v>
      </c>
      <c r="AM69" s="2">
        <v>2</v>
      </c>
      <c r="AN69" s="2" t="s">
        <v>4864</v>
      </c>
      <c r="AO69" s="2" t="s">
        <v>13695</v>
      </c>
    </row>
    <row r="70" spans="2:41">
      <c r="B70" s="80">
        <v>0.32152777777777802</v>
      </c>
      <c r="C70" s="81">
        <v>1</v>
      </c>
      <c r="D70" s="81" t="s">
        <v>128</v>
      </c>
      <c r="E70" s="81" t="s">
        <v>3129</v>
      </c>
      <c r="F70" s="81">
        <v>771</v>
      </c>
      <c r="G70" s="81">
        <v>1.0492973488829969</v>
      </c>
      <c r="H70" s="82">
        <v>0.32182870370370398</v>
      </c>
      <c r="I70" s="81">
        <v>1</v>
      </c>
      <c r="J70" s="81" t="s">
        <v>128</v>
      </c>
      <c r="K70" s="81" t="s">
        <v>3096</v>
      </c>
      <c r="L70" s="81"/>
      <c r="M70" s="82">
        <v>3.0092592592595446E-4</v>
      </c>
      <c r="N70" s="83" t="s">
        <v>13667</v>
      </c>
      <c r="Q70" s="80">
        <v>0.29468749999999999</v>
      </c>
      <c r="R70" s="81">
        <v>1</v>
      </c>
      <c r="S70" s="81" t="s">
        <v>2542</v>
      </c>
      <c r="T70" s="83" t="s">
        <v>13690</v>
      </c>
      <c r="X70" s="79">
        <v>0.35537037037037</v>
      </c>
      <c r="Y70" s="2">
        <v>3</v>
      </c>
      <c r="Z70" s="2" t="s">
        <v>219</v>
      </c>
      <c r="AA70" s="2" t="s">
        <v>3071</v>
      </c>
      <c r="AB70" s="2">
        <v>1515</v>
      </c>
      <c r="AC70" s="2">
        <v>1.0976898127540806</v>
      </c>
      <c r="AD70" s="79">
        <v>0.371574074074074</v>
      </c>
      <c r="AE70" s="2">
        <v>3</v>
      </c>
      <c r="AF70" s="2" t="s">
        <v>219</v>
      </c>
      <c r="AG70" s="2" t="s">
        <v>3096</v>
      </c>
      <c r="AH70" s="2">
        <v>1050</v>
      </c>
      <c r="AI70" s="79">
        <v>1.6203703703703998E-2</v>
      </c>
      <c r="AJ70" s="2" t="s">
        <v>13656</v>
      </c>
      <c r="AL70" s="79">
        <v>0.33480324074074103</v>
      </c>
      <c r="AM70" s="2">
        <v>1</v>
      </c>
      <c r="AN70" s="2" t="s">
        <v>2650</v>
      </c>
      <c r="AO70" s="2" t="s">
        <v>13695</v>
      </c>
    </row>
    <row r="71" spans="2:41">
      <c r="B71" s="84">
        <v>0.32162037037037</v>
      </c>
      <c r="C71" s="85">
        <v>1</v>
      </c>
      <c r="D71" s="85" t="s">
        <v>129</v>
      </c>
      <c r="E71" s="85" t="s">
        <v>3129</v>
      </c>
      <c r="F71" s="85">
        <v>775</v>
      </c>
      <c r="G71" s="85">
        <v>1.0588888746797891</v>
      </c>
      <c r="H71" s="86">
        <v>0.32203703703703701</v>
      </c>
      <c r="I71" s="85">
        <v>1</v>
      </c>
      <c r="J71" s="85" t="s">
        <v>129</v>
      </c>
      <c r="K71" s="85" t="s">
        <v>3096</v>
      </c>
      <c r="L71" s="85"/>
      <c r="M71" s="86">
        <v>4.1666666666700936E-4</v>
      </c>
      <c r="N71" s="87" t="s">
        <v>13667</v>
      </c>
      <c r="Q71" s="84">
        <v>0.29474537037037002</v>
      </c>
      <c r="R71" s="85">
        <v>1</v>
      </c>
      <c r="S71" s="85" t="s">
        <v>2562</v>
      </c>
      <c r="T71" s="87" t="s">
        <v>13695</v>
      </c>
      <c r="X71" s="79">
        <v>0.35582175925925902</v>
      </c>
      <c r="Y71" s="2">
        <v>2</v>
      </c>
      <c r="Z71" s="2" t="s">
        <v>220</v>
      </c>
      <c r="AA71" s="2" t="s">
        <v>3070</v>
      </c>
      <c r="AB71" s="2">
        <v>1182</v>
      </c>
      <c r="AC71" s="2">
        <v>1.0474935227610096</v>
      </c>
      <c r="AD71" s="79">
        <v>0.362800925925926</v>
      </c>
      <c r="AE71" s="2">
        <v>2</v>
      </c>
      <c r="AF71" s="2" t="s">
        <v>220</v>
      </c>
      <c r="AG71" s="2" t="s">
        <v>3096</v>
      </c>
      <c r="AH71" s="2">
        <v>1077</v>
      </c>
      <c r="AI71" s="79">
        <v>6.9791666666669805E-3</v>
      </c>
      <c r="AJ71" s="2" t="s">
        <v>13657</v>
      </c>
      <c r="AL71" s="79">
        <v>0.33480324074074103</v>
      </c>
      <c r="AM71" s="2">
        <v>1</v>
      </c>
      <c r="AN71" s="2" t="s">
        <v>535</v>
      </c>
      <c r="AO71" s="2" t="s">
        <v>13690</v>
      </c>
    </row>
    <row r="72" spans="2:41">
      <c r="B72" s="80">
        <v>0.32171296296296298</v>
      </c>
      <c r="C72" s="81">
        <v>1</v>
      </c>
      <c r="D72" s="81" t="s">
        <v>130</v>
      </c>
      <c r="E72" s="81" t="s">
        <v>3129</v>
      </c>
      <c r="F72" s="81">
        <v>784</v>
      </c>
      <c r="G72" s="81">
        <v>1.0624141413530297</v>
      </c>
      <c r="H72" s="82">
        <v>0.32217592592592598</v>
      </c>
      <c r="I72" s="81">
        <v>1</v>
      </c>
      <c r="J72" s="81" t="s">
        <v>130</v>
      </c>
      <c r="K72" s="81" t="s">
        <v>3096</v>
      </c>
      <c r="L72" s="81"/>
      <c r="M72" s="82">
        <v>4.6296296296299833E-4</v>
      </c>
      <c r="N72" s="83" t="s">
        <v>13667</v>
      </c>
      <c r="Q72" s="80">
        <v>0.29474537037037002</v>
      </c>
      <c r="R72" s="81">
        <v>2</v>
      </c>
      <c r="S72" s="81" t="s">
        <v>2562</v>
      </c>
      <c r="T72" s="83" t="s">
        <v>13694</v>
      </c>
      <c r="X72" s="79">
        <v>0.35621527777777801</v>
      </c>
      <c r="Y72" s="2">
        <v>1</v>
      </c>
      <c r="Z72" s="2" t="s">
        <v>221</v>
      </c>
      <c r="AA72" s="2" t="s">
        <v>3070</v>
      </c>
      <c r="AB72" s="2">
        <v>1063</v>
      </c>
      <c r="AC72" s="2">
        <v>1.001205388007582</v>
      </c>
      <c r="AD72" s="79">
        <v>0.35803240740740699</v>
      </c>
      <c r="AE72" s="2">
        <v>1</v>
      </c>
      <c r="AF72" s="2" t="s">
        <v>221</v>
      </c>
      <c r="AG72" s="2" t="s">
        <v>3098</v>
      </c>
      <c r="AH72" s="2">
        <v>1096</v>
      </c>
      <c r="AI72" s="79">
        <v>1.8171296296289885E-3</v>
      </c>
      <c r="AJ72" s="2" t="s">
        <v>13655</v>
      </c>
      <c r="AL72" s="79">
        <v>0.33483796296296298</v>
      </c>
      <c r="AM72" s="2">
        <v>2</v>
      </c>
      <c r="AN72" s="2" t="s">
        <v>536</v>
      </c>
      <c r="AO72" s="2" t="s">
        <v>13690</v>
      </c>
    </row>
    <row r="73" spans="2:41">
      <c r="B73" s="84">
        <v>0.32188657407407401</v>
      </c>
      <c r="C73" s="85">
        <v>1</v>
      </c>
      <c r="D73" s="85" t="s">
        <v>738</v>
      </c>
      <c r="E73" s="85" t="s">
        <v>3129</v>
      </c>
      <c r="F73" s="85">
        <v>788</v>
      </c>
      <c r="G73" s="85">
        <v>1.0385249685894249</v>
      </c>
      <c r="H73" s="86">
        <v>0.32224537037036999</v>
      </c>
      <c r="I73" s="85">
        <v>1</v>
      </c>
      <c r="J73" s="85" t="s">
        <v>738</v>
      </c>
      <c r="K73" s="85" t="s">
        <v>3097</v>
      </c>
      <c r="L73" s="85"/>
      <c r="M73" s="86">
        <v>3.5879629629598231E-4</v>
      </c>
      <c r="N73" s="87" t="s">
        <v>13663</v>
      </c>
      <c r="Q73" s="84">
        <v>0.29478009259259302</v>
      </c>
      <c r="R73" s="85">
        <v>1</v>
      </c>
      <c r="S73" s="85" t="s">
        <v>1345</v>
      </c>
      <c r="T73" s="87" t="s">
        <v>13690</v>
      </c>
      <c r="X73" s="79">
        <v>0.35627314814814798</v>
      </c>
      <c r="Y73" s="2">
        <v>2</v>
      </c>
      <c r="Z73" s="2" t="s">
        <v>222</v>
      </c>
      <c r="AA73" s="2" t="s">
        <v>3076</v>
      </c>
      <c r="AB73" s="2">
        <v>1014</v>
      </c>
      <c r="AC73" s="2">
        <v>1.0319642361144026</v>
      </c>
      <c r="AD73" s="79">
        <v>0.35663194444444402</v>
      </c>
      <c r="AE73" s="2">
        <v>2</v>
      </c>
      <c r="AF73" s="2" t="s">
        <v>222</v>
      </c>
      <c r="AG73" s="2" t="s">
        <v>3095</v>
      </c>
      <c r="AH73" s="2">
        <v>1100</v>
      </c>
      <c r="AI73" s="79">
        <v>3.5879629629603782E-4</v>
      </c>
      <c r="AJ73" s="2" t="s">
        <v>13675</v>
      </c>
      <c r="AL73" s="79">
        <v>0.33484953703703701</v>
      </c>
      <c r="AM73" s="2">
        <v>1</v>
      </c>
      <c r="AN73" s="2" t="s">
        <v>1495</v>
      </c>
      <c r="AO73" s="2" t="s">
        <v>13690</v>
      </c>
    </row>
    <row r="74" spans="2:41">
      <c r="B74" s="80">
        <v>0.32251157407407399</v>
      </c>
      <c r="C74" s="81">
        <v>2</v>
      </c>
      <c r="D74" s="81" t="s">
        <v>739</v>
      </c>
      <c r="E74" s="81" t="s">
        <v>3129</v>
      </c>
      <c r="F74" s="81">
        <v>810</v>
      </c>
      <c r="G74" s="81">
        <v>1.0323871062890544</v>
      </c>
      <c r="H74" s="82">
        <v>0.32278935185185198</v>
      </c>
      <c r="I74" s="81">
        <v>2</v>
      </c>
      <c r="J74" s="81" t="s">
        <v>739</v>
      </c>
      <c r="K74" s="81" t="s">
        <v>3097</v>
      </c>
      <c r="L74" s="81"/>
      <c r="M74" s="82">
        <v>2.7777777777798773E-4</v>
      </c>
      <c r="N74" s="83" t="s">
        <v>13663</v>
      </c>
      <c r="Q74" s="80">
        <v>0.29478009259259302</v>
      </c>
      <c r="R74" s="81">
        <v>1</v>
      </c>
      <c r="S74" s="81" t="s">
        <v>199</v>
      </c>
      <c r="T74" s="83" t="s">
        <v>13691</v>
      </c>
      <c r="X74" s="79">
        <v>0.35631944444444402</v>
      </c>
      <c r="Y74" s="2">
        <v>1</v>
      </c>
      <c r="Z74" s="2" t="s">
        <v>223</v>
      </c>
      <c r="AA74" s="2" t="s">
        <v>3076</v>
      </c>
      <c r="AB74" s="2">
        <v>1018</v>
      </c>
      <c r="AC74" s="2">
        <v>1.0309291666594089</v>
      </c>
      <c r="AD74" s="79">
        <v>0.356678240740741</v>
      </c>
      <c r="AE74" s="2">
        <v>1</v>
      </c>
      <c r="AF74" s="2" t="s">
        <v>223</v>
      </c>
      <c r="AG74" s="2" t="s">
        <v>3095</v>
      </c>
      <c r="AH74" s="2">
        <v>1102</v>
      </c>
      <c r="AI74" s="79">
        <v>3.5879629629698151E-4</v>
      </c>
      <c r="AJ74" s="2" t="s">
        <v>13675</v>
      </c>
      <c r="AL74" s="79">
        <v>0.33484953703703701</v>
      </c>
      <c r="AM74" s="2">
        <v>1</v>
      </c>
      <c r="AN74" s="2" t="s">
        <v>2806</v>
      </c>
      <c r="AO74" s="2" t="s">
        <v>13694</v>
      </c>
    </row>
    <row r="75" spans="2:41">
      <c r="B75" s="84">
        <v>0.32274305555555599</v>
      </c>
      <c r="C75" s="85">
        <v>2</v>
      </c>
      <c r="D75" s="85" t="s">
        <v>132</v>
      </c>
      <c r="E75" s="85" t="s">
        <v>3129</v>
      </c>
      <c r="F75" s="85">
        <v>816</v>
      </c>
      <c r="G75" s="85">
        <v>1.0440558989326794</v>
      </c>
      <c r="H75" s="86">
        <v>0.32297453703703699</v>
      </c>
      <c r="I75" s="85">
        <v>2</v>
      </c>
      <c r="J75" s="85" t="s">
        <v>132</v>
      </c>
      <c r="K75" s="85" t="s">
        <v>3096</v>
      </c>
      <c r="L75" s="85"/>
      <c r="M75" s="86">
        <v>2.3148148148099956E-4</v>
      </c>
      <c r="N75" s="87" t="s">
        <v>13667</v>
      </c>
      <c r="Q75" s="84">
        <v>0.29479166666666701</v>
      </c>
      <c r="R75" s="85">
        <v>1</v>
      </c>
      <c r="S75" s="85" t="s">
        <v>2396</v>
      </c>
      <c r="T75" s="87" t="s">
        <v>13690</v>
      </c>
      <c r="X75" s="79">
        <v>0.35659722222222201</v>
      </c>
      <c r="Y75" s="2">
        <v>1</v>
      </c>
      <c r="Z75" s="2" t="s">
        <v>225</v>
      </c>
      <c r="AA75" s="2" t="s">
        <v>3129</v>
      </c>
      <c r="AB75" s="2">
        <v>1023</v>
      </c>
      <c r="AC75" s="2">
        <v>1.0407482212870705</v>
      </c>
      <c r="AD75" s="79">
        <v>0.35688657407407398</v>
      </c>
      <c r="AE75" s="2">
        <v>1</v>
      </c>
      <c r="AF75" s="2" t="s">
        <v>225</v>
      </c>
      <c r="AG75" s="2" t="s">
        <v>3096</v>
      </c>
      <c r="AH75" s="2">
        <v>1118</v>
      </c>
      <c r="AI75" s="79">
        <v>2.893518518519711E-4</v>
      </c>
      <c r="AJ75" s="2" t="s">
        <v>13667</v>
      </c>
      <c r="AL75" s="79">
        <v>0.334861111111111</v>
      </c>
      <c r="AM75" s="2">
        <v>2</v>
      </c>
      <c r="AN75" s="2" t="s">
        <v>4865</v>
      </c>
      <c r="AO75" s="2" t="s">
        <v>13696</v>
      </c>
    </row>
    <row r="76" spans="2:41">
      <c r="B76" s="80">
        <v>0.32313657407407398</v>
      </c>
      <c r="C76" s="81">
        <v>2</v>
      </c>
      <c r="D76" s="81" t="s">
        <v>518</v>
      </c>
      <c r="E76" s="81" t="s">
        <v>3070</v>
      </c>
      <c r="F76" s="81">
        <v>782</v>
      </c>
      <c r="G76" s="81">
        <v>0.96167743988863785</v>
      </c>
      <c r="H76" s="82">
        <v>0.32383101851851898</v>
      </c>
      <c r="I76" s="81">
        <v>2</v>
      </c>
      <c r="J76" s="81" t="s">
        <v>518</v>
      </c>
      <c r="K76" s="81" t="s">
        <v>3095</v>
      </c>
      <c r="L76" s="81"/>
      <c r="M76" s="82">
        <v>6.9444444444499709E-4</v>
      </c>
      <c r="N76" s="83" t="s">
        <v>13671</v>
      </c>
      <c r="Q76" s="80">
        <v>0.294872685185185</v>
      </c>
      <c r="R76" s="81">
        <v>1</v>
      </c>
      <c r="S76" s="81" t="s">
        <v>1287</v>
      </c>
      <c r="T76" s="83" t="s">
        <v>13694</v>
      </c>
      <c r="X76" s="79">
        <v>0.356793981481482</v>
      </c>
      <c r="Y76" s="2">
        <v>1</v>
      </c>
      <c r="Z76" s="2" t="s">
        <v>226</v>
      </c>
      <c r="AA76" s="2" t="s">
        <v>3076</v>
      </c>
      <c r="AB76" s="2">
        <v>1034</v>
      </c>
      <c r="AC76" s="2">
        <v>1.0309291666705751</v>
      </c>
      <c r="AD76" s="79">
        <v>0.35715277777777799</v>
      </c>
      <c r="AE76" s="2">
        <v>1</v>
      </c>
      <c r="AF76" s="2" t="s">
        <v>226</v>
      </c>
      <c r="AG76" s="2" t="s">
        <v>3095</v>
      </c>
      <c r="AH76" s="2">
        <v>1130</v>
      </c>
      <c r="AI76" s="79">
        <v>3.5879629629598231E-4</v>
      </c>
      <c r="AJ76" s="2" t="s">
        <v>13675</v>
      </c>
      <c r="AL76" s="79">
        <v>0.33493055555555601</v>
      </c>
      <c r="AM76" s="2">
        <v>1</v>
      </c>
      <c r="AN76" s="2" t="s">
        <v>4866</v>
      </c>
      <c r="AO76" s="2" t="s">
        <v>13702</v>
      </c>
    </row>
    <row r="77" spans="2:41">
      <c r="B77" s="80">
        <v>0.32342592592592601</v>
      </c>
      <c r="C77" s="81">
        <v>3</v>
      </c>
      <c r="D77" s="81" t="s">
        <v>133</v>
      </c>
      <c r="E77" s="81" t="s">
        <v>3129</v>
      </c>
      <c r="F77" s="81">
        <v>837</v>
      </c>
      <c r="G77" s="81">
        <v>1.0534156628020779</v>
      </c>
      <c r="H77" s="82">
        <v>0.32374999999999998</v>
      </c>
      <c r="I77" s="81">
        <v>3</v>
      </c>
      <c r="J77" s="81" t="s">
        <v>133</v>
      </c>
      <c r="K77" s="81" t="s">
        <v>3096</v>
      </c>
      <c r="L77" s="81"/>
      <c r="M77" s="82">
        <v>3.240740740739767E-4</v>
      </c>
      <c r="N77" s="83" t="s">
        <v>13667</v>
      </c>
      <c r="Q77" s="84">
        <v>0.29488425925925899</v>
      </c>
      <c r="R77" s="85">
        <v>1</v>
      </c>
      <c r="S77" s="85" t="s">
        <v>1346</v>
      </c>
      <c r="T77" s="87" t="s">
        <v>13694</v>
      </c>
      <c r="X77" s="79">
        <v>0.35763888888888901</v>
      </c>
      <c r="Y77" s="2">
        <v>2</v>
      </c>
      <c r="Z77" s="2" t="s">
        <v>227</v>
      </c>
      <c r="AA77" s="2" t="s">
        <v>3129</v>
      </c>
      <c r="AB77" s="2">
        <v>1055</v>
      </c>
      <c r="AC77" s="2">
        <v>1.0260526670115782</v>
      </c>
      <c r="AD77" s="79">
        <v>0.35766203703703697</v>
      </c>
      <c r="AE77" s="2">
        <v>2</v>
      </c>
      <c r="AF77" s="2" t="s">
        <v>227</v>
      </c>
      <c r="AG77" s="2" t="s">
        <v>3096</v>
      </c>
      <c r="AH77" s="2">
        <v>1165</v>
      </c>
      <c r="AI77" s="79">
        <v>2.3148148147966729E-5</v>
      </c>
      <c r="AJ77" s="2" t="s">
        <v>13667</v>
      </c>
      <c r="AL77" s="79">
        <v>0.33500000000000002</v>
      </c>
      <c r="AM77" s="2">
        <v>1</v>
      </c>
      <c r="AN77" s="2" t="s">
        <v>2582</v>
      </c>
      <c r="AO77" s="2" t="s">
        <v>13690</v>
      </c>
    </row>
    <row r="78" spans="2:41">
      <c r="B78" s="84">
        <v>0.32349537037037002</v>
      </c>
      <c r="C78" s="85">
        <v>1</v>
      </c>
      <c r="D78" s="85" t="s">
        <v>134</v>
      </c>
      <c r="E78" s="85" t="s">
        <v>3129</v>
      </c>
      <c r="F78" s="85">
        <v>843</v>
      </c>
      <c r="G78" s="85">
        <v>1.0561281708078181</v>
      </c>
      <c r="H78" s="86">
        <v>0.32387731481481502</v>
      </c>
      <c r="I78" s="85">
        <v>1</v>
      </c>
      <c r="J78" s="85" t="s">
        <v>134</v>
      </c>
      <c r="K78" s="85" t="s">
        <v>3096</v>
      </c>
      <c r="L78" s="85"/>
      <c r="M78" s="86">
        <v>3.8194444444500375E-4</v>
      </c>
      <c r="N78" s="87" t="s">
        <v>13667</v>
      </c>
      <c r="Q78" s="80">
        <v>0.29491898148148099</v>
      </c>
      <c r="R78" s="81">
        <v>2</v>
      </c>
      <c r="S78" s="81" t="s">
        <v>2612</v>
      </c>
      <c r="T78" s="83" t="s">
        <v>13695</v>
      </c>
      <c r="X78" s="79">
        <v>0.35767361111111101</v>
      </c>
      <c r="Y78" s="2">
        <v>1</v>
      </c>
      <c r="Z78" s="2" t="s">
        <v>228</v>
      </c>
      <c r="AA78" s="2" t="s">
        <v>3071</v>
      </c>
      <c r="AB78" s="2">
        <v>1136</v>
      </c>
      <c r="AC78" s="2">
        <v>1.0309206761356204</v>
      </c>
      <c r="AD78" s="79">
        <v>0.36089120370370398</v>
      </c>
      <c r="AE78" s="2">
        <v>1</v>
      </c>
      <c r="AF78" s="2" t="s">
        <v>228</v>
      </c>
      <c r="AG78" s="2" t="s">
        <v>3095</v>
      </c>
      <c r="AH78" s="2">
        <v>1168</v>
      </c>
      <c r="AI78" s="79">
        <v>3.217592592592966E-3</v>
      </c>
      <c r="AJ78" s="2" t="s">
        <v>13665</v>
      </c>
      <c r="AL78" s="79">
        <v>0.33503472222222203</v>
      </c>
      <c r="AM78" s="2">
        <v>1</v>
      </c>
      <c r="AN78" s="2" t="s">
        <v>2218</v>
      </c>
      <c r="AO78" s="2" t="s">
        <v>13694</v>
      </c>
    </row>
    <row r="79" spans="2:41">
      <c r="B79" s="80">
        <v>0.32351851851851898</v>
      </c>
      <c r="C79" s="81">
        <v>1</v>
      </c>
      <c r="D79" s="81" t="s">
        <v>135</v>
      </c>
      <c r="E79" s="81" t="s">
        <v>3129</v>
      </c>
      <c r="F79" s="81">
        <v>845</v>
      </c>
      <c r="G79" s="81">
        <v>1.0561281708077372</v>
      </c>
      <c r="H79" s="82">
        <v>0.32390046296296299</v>
      </c>
      <c r="I79" s="81">
        <v>1</v>
      </c>
      <c r="J79" s="81" t="s">
        <v>135</v>
      </c>
      <c r="K79" s="81" t="s">
        <v>3096</v>
      </c>
      <c r="L79" s="81"/>
      <c r="M79" s="82">
        <v>3.8194444444400455E-4</v>
      </c>
      <c r="N79" s="83" t="s">
        <v>13667</v>
      </c>
      <c r="Q79" s="84">
        <v>0.29494212962963001</v>
      </c>
      <c r="R79" s="85">
        <v>4</v>
      </c>
      <c r="S79" s="85" t="s">
        <v>1677</v>
      </c>
      <c r="T79" s="87" t="s">
        <v>13690</v>
      </c>
      <c r="X79" s="79">
        <v>0.35782407407407402</v>
      </c>
      <c r="Y79" s="2">
        <v>1</v>
      </c>
      <c r="Z79" s="2" t="s">
        <v>229</v>
      </c>
      <c r="AA79" s="2" t="s">
        <v>3129</v>
      </c>
      <c r="AB79" s="2">
        <v>1065</v>
      </c>
      <c r="AC79" s="2">
        <v>1.0413870072789897</v>
      </c>
      <c r="AD79" s="79">
        <v>0.35812500000000003</v>
      </c>
      <c r="AE79" s="2">
        <v>1</v>
      </c>
      <c r="AF79" s="2" t="s">
        <v>229</v>
      </c>
      <c r="AG79" s="2" t="s">
        <v>3096</v>
      </c>
      <c r="AH79" s="2">
        <v>1174</v>
      </c>
      <c r="AI79" s="79">
        <v>3.0092592592600997E-4</v>
      </c>
      <c r="AJ79" s="2" t="s">
        <v>13667</v>
      </c>
      <c r="AL79" s="79">
        <v>0.33505787037036999</v>
      </c>
      <c r="AM79" s="2">
        <v>4</v>
      </c>
      <c r="AN79" s="2" t="s">
        <v>2469</v>
      </c>
      <c r="AO79" s="2" t="s">
        <v>13690</v>
      </c>
    </row>
    <row r="80" spans="2:41">
      <c r="B80" s="84">
        <v>0.32386574074074098</v>
      </c>
      <c r="C80" s="85">
        <v>1</v>
      </c>
      <c r="D80" s="85" t="s">
        <v>519</v>
      </c>
      <c r="E80" s="85" t="s">
        <v>3070</v>
      </c>
      <c r="F80" s="85">
        <v>821</v>
      </c>
      <c r="G80" s="85">
        <v>0.98103029948411946</v>
      </c>
      <c r="H80" s="86">
        <v>0.324699074074074</v>
      </c>
      <c r="I80" s="85">
        <v>1</v>
      </c>
      <c r="J80" s="85" t="s">
        <v>519</v>
      </c>
      <c r="K80" s="85" t="s">
        <v>3095</v>
      </c>
      <c r="L80" s="85"/>
      <c r="M80" s="86">
        <v>8.3333333333301951E-4</v>
      </c>
      <c r="N80" s="87" t="s">
        <v>13671</v>
      </c>
      <c r="Q80" s="80">
        <v>0.29499999999999998</v>
      </c>
      <c r="R80" s="81">
        <v>1</v>
      </c>
      <c r="S80" s="81" t="s">
        <v>1256</v>
      </c>
      <c r="T80" s="83" t="s">
        <v>13690</v>
      </c>
      <c r="X80" s="79">
        <v>0.357951388888889</v>
      </c>
      <c r="Y80" s="2">
        <v>1</v>
      </c>
      <c r="Z80" s="2" t="s">
        <v>594</v>
      </c>
      <c r="AA80" s="2" t="s">
        <v>3129</v>
      </c>
      <c r="AB80" s="2">
        <v>1075</v>
      </c>
      <c r="AC80" s="2">
        <v>1.0027984674385793</v>
      </c>
      <c r="AD80" s="79">
        <v>0.358680555555556</v>
      </c>
      <c r="AE80" s="2">
        <v>1</v>
      </c>
      <c r="AF80" s="2" t="s">
        <v>594</v>
      </c>
      <c r="AG80" s="2" t="s">
        <v>3098</v>
      </c>
      <c r="AH80" s="2">
        <v>1184</v>
      </c>
      <c r="AI80" s="79">
        <v>7.2916666666700269E-4</v>
      </c>
      <c r="AJ80" s="2" t="s">
        <v>13661</v>
      </c>
      <c r="AL80" s="79">
        <v>0.33505787037036999</v>
      </c>
      <c r="AM80" s="2">
        <v>1</v>
      </c>
      <c r="AN80" s="2" t="s">
        <v>2807</v>
      </c>
      <c r="AO80" s="2" t="s">
        <v>13698</v>
      </c>
    </row>
    <row r="81" spans="2:41">
      <c r="B81" s="80">
        <v>0.32403935185185201</v>
      </c>
      <c r="C81" s="81">
        <v>1</v>
      </c>
      <c r="D81" s="81" t="s">
        <v>520</v>
      </c>
      <c r="E81" s="81" t="s">
        <v>3071</v>
      </c>
      <c r="F81" s="81">
        <v>803</v>
      </c>
      <c r="G81" s="81">
        <v>0.97870459753298389</v>
      </c>
      <c r="H81" s="82">
        <v>0.32436342592592599</v>
      </c>
      <c r="I81" s="81">
        <v>1</v>
      </c>
      <c r="J81" s="81" t="s">
        <v>520</v>
      </c>
      <c r="K81" s="81" t="s">
        <v>3097</v>
      </c>
      <c r="L81" s="81"/>
      <c r="M81" s="82">
        <v>3.240740740739767E-4</v>
      </c>
      <c r="N81" s="83" t="s">
        <v>13662</v>
      </c>
      <c r="Q81" s="84">
        <v>0.29503472222222199</v>
      </c>
      <c r="R81" s="85">
        <v>4</v>
      </c>
      <c r="S81" s="85" t="s">
        <v>2613</v>
      </c>
      <c r="T81" s="87" t="s">
        <v>13690</v>
      </c>
      <c r="X81" s="79">
        <v>0.35938657407407398</v>
      </c>
      <c r="Y81" s="2">
        <v>1</v>
      </c>
      <c r="Z81" s="2" t="s">
        <v>230</v>
      </c>
      <c r="AA81" s="2" t="s">
        <v>3129</v>
      </c>
      <c r="AB81" s="2">
        <v>1097</v>
      </c>
      <c r="AC81" s="2">
        <v>1.0374981708628919</v>
      </c>
      <c r="AD81" s="79">
        <v>0.35961805555555598</v>
      </c>
      <c r="AE81" s="2">
        <v>1</v>
      </c>
      <c r="AF81" s="2" t="s">
        <v>230</v>
      </c>
      <c r="AG81" s="2" t="s">
        <v>3096</v>
      </c>
      <c r="AH81" s="2">
        <v>1243</v>
      </c>
      <c r="AI81" s="79">
        <v>2.3148148148199876E-4</v>
      </c>
      <c r="AJ81" s="2" t="s">
        <v>13667</v>
      </c>
      <c r="AL81" s="79">
        <v>0.33508101851851901</v>
      </c>
      <c r="AM81" s="2">
        <v>3</v>
      </c>
      <c r="AN81" s="2" t="s">
        <v>4867</v>
      </c>
      <c r="AO81" s="2" t="s">
        <v>13695</v>
      </c>
    </row>
    <row r="82" spans="2:41">
      <c r="B82" s="84">
        <v>0.32416666666666699</v>
      </c>
      <c r="C82" s="85">
        <v>1</v>
      </c>
      <c r="D82" s="85" t="s">
        <v>136</v>
      </c>
      <c r="E82" s="85" t="s">
        <v>3129</v>
      </c>
      <c r="F82" s="85">
        <v>913</v>
      </c>
      <c r="G82" s="85">
        <v>1.0949980985062</v>
      </c>
      <c r="H82" s="86">
        <v>0.32571759259259297</v>
      </c>
      <c r="I82" s="85">
        <v>1</v>
      </c>
      <c r="J82" s="85" t="s">
        <v>136</v>
      </c>
      <c r="K82" s="85" t="s">
        <v>3097</v>
      </c>
      <c r="L82" s="85"/>
      <c r="M82" s="86">
        <v>1.5509259259259833E-3</v>
      </c>
      <c r="N82" s="87" t="s">
        <v>13663</v>
      </c>
      <c r="Q82" s="80">
        <v>0.29503472222222199</v>
      </c>
      <c r="R82" s="81">
        <v>1</v>
      </c>
      <c r="S82" s="81" t="s">
        <v>1347</v>
      </c>
      <c r="T82" s="83" t="s">
        <v>13692</v>
      </c>
      <c r="X82" s="79">
        <v>0.35982638888888901</v>
      </c>
      <c r="Y82" s="2">
        <v>1</v>
      </c>
      <c r="Z82" s="2" t="s">
        <v>231</v>
      </c>
      <c r="AA82" s="2" t="s">
        <v>3070</v>
      </c>
      <c r="AB82" s="2">
        <v>1255</v>
      </c>
      <c r="AC82" s="2">
        <v>1.0871812940415932</v>
      </c>
      <c r="AD82" s="79">
        <v>0.36550925925925898</v>
      </c>
      <c r="AE82" s="2">
        <v>1</v>
      </c>
      <c r="AF82" s="2" t="s">
        <v>231</v>
      </c>
      <c r="AG82" s="2" t="s">
        <v>3096</v>
      </c>
      <c r="AH82" s="2">
        <v>1256</v>
      </c>
      <c r="AI82" s="79">
        <v>5.6828703703699635E-3</v>
      </c>
      <c r="AJ82" s="2" t="s">
        <v>13657</v>
      </c>
      <c r="AL82" s="79">
        <v>0.33511574074074102</v>
      </c>
      <c r="AM82" s="2">
        <v>1</v>
      </c>
      <c r="AN82" s="2" t="s">
        <v>1030</v>
      </c>
      <c r="AO82" s="2" t="s">
        <v>13690</v>
      </c>
    </row>
    <row r="83" spans="2:41">
      <c r="B83" s="80">
        <v>0.324236111111111</v>
      </c>
      <c r="C83" s="81">
        <v>1</v>
      </c>
      <c r="D83" s="81" t="s">
        <v>137</v>
      </c>
      <c r="E83" s="81" t="s">
        <v>3129</v>
      </c>
      <c r="F83" s="81">
        <v>866</v>
      </c>
      <c r="G83" s="81">
        <v>1.0408235303001221</v>
      </c>
      <c r="H83" s="82">
        <v>0.32444444444444398</v>
      </c>
      <c r="I83" s="81">
        <v>1</v>
      </c>
      <c r="J83" s="81" t="s">
        <v>137</v>
      </c>
      <c r="K83" s="81" t="s">
        <v>3096</v>
      </c>
      <c r="L83" s="81"/>
      <c r="M83" s="82">
        <v>2.0833333333297732E-4</v>
      </c>
      <c r="N83" s="83" t="s">
        <v>13667</v>
      </c>
      <c r="Q83" s="84">
        <v>0.29505787037037001</v>
      </c>
      <c r="R83" s="85">
        <v>1</v>
      </c>
      <c r="S83" s="85" t="s">
        <v>1348</v>
      </c>
      <c r="T83" s="87" t="s">
        <v>13692</v>
      </c>
      <c r="X83" s="79">
        <v>0.36083333333333301</v>
      </c>
      <c r="Y83" s="2">
        <v>1</v>
      </c>
      <c r="Z83" s="2" t="s">
        <v>232</v>
      </c>
      <c r="AA83" s="2" t="s">
        <v>3070</v>
      </c>
      <c r="AB83" s="2">
        <v>1174</v>
      </c>
      <c r="AC83" s="2">
        <v>1.032863711605706</v>
      </c>
      <c r="AD83" s="79">
        <v>0.36247685185185202</v>
      </c>
      <c r="AE83" s="2">
        <v>1</v>
      </c>
      <c r="AF83" s="2" t="s">
        <v>232</v>
      </c>
      <c r="AG83" s="2" t="s">
        <v>3100</v>
      </c>
      <c r="AH83" s="2">
        <v>1300</v>
      </c>
      <c r="AI83" s="79">
        <v>1.643518518519016E-3</v>
      </c>
      <c r="AJ83" s="2" t="s">
        <v>13664</v>
      </c>
      <c r="AL83" s="79">
        <v>0.33513888888888899</v>
      </c>
      <c r="AM83" s="2">
        <v>1</v>
      </c>
      <c r="AN83" s="2" t="s">
        <v>2651</v>
      </c>
      <c r="AO83" s="2" t="s">
        <v>13699</v>
      </c>
    </row>
    <row r="84" spans="2:41">
      <c r="B84" s="84">
        <v>0.324814814814815</v>
      </c>
      <c r="C84" s="85">
        <v>1</v>
      </c>
      <c r="D84" s="85" t="s">
        <v>138</v>
      </c>
      <c r="E84" s="85" t="s">
        <v>3129</v>
      </c>
      <c r="F84" s="85">
        <v>889</v>
      </c>
      <c r="G84" s="85">
        <v>1.0451493949187887</v>
      </c>
      <c r="H84" s="86">
        <v>0.32506944444444402</v>
      </c>
      <c r="I84" s="85">
        <v>1</v>
      </c>
      <c r="J84" s="85" t="s">
        <v>138</v>
      </c>
      <c r="K84" s="85" t="s">
        <v>3096</v>
      </c>
      <c r="L84" s="85"/>
      <c r="M84" s="86">
        <v>2.546296296290218E-4</v>
      </c>
      <c r="N84" s="87" t="s">
        <v>13667</v>
      </c>
      <c r="Q84" s="80">
        <v>0.29512731481481502</v>
      </c>
      <c r="R84" s="81">
        <v>2</v>
      </c>
      <c r="S84" s="81" t="s">
        <v>2543</v>
      </c>
      <c r="T84" s="83" t="s">
        <v>13692</v>
      </c>
      <c r="X84" s="79">
        <v>0.36084490740740699</v>
      </c>
      <c r="Y84" s="2">
        <v>1</v>
      </c>
      <c r="Z84" s="2" t="s">
        <v>233</v>
      </c>
      <c r="AA84" s="2" t="s">
        <v>3129</v>
      </c>
      <c r="AB84" s="2">
        <v>1153</v>
      </c>
      <c r="AC84" s="2">
        <v>1.053377040613098</v>
      </c>
      <c r="AD84" s="79">
        <v>0.361377314814815</v>
      </c>
      <c r="AE84" s="2">
        <v>1</v>
      </c>
      <c r="AF84" s="2" t="s">
        <v>233</v>
      </c>
      <c r="AG84" s="2" t="s">
        <v>3096</v>
      </c>
      <c r="AH84" s="2">
        <v>1304</v>
      </c>
      <c r="AI84" s="79">
        <v>5.3240740740800874E-4</v>
      </c>
      <c r="AJ84" s="2" t="s">
        <v>13667</v>
      </c>
      <c r="AL84" s="79">
        <v>0.33515046296296302</v>
      </c>
      <c r="AM84" s="2">
        <v>5</v>
      </c>
      <c r="AN84" s="2" t="s">
        <v>612</v>
      </c>
      <c r="AO84" s="2" t="s">
        <v>13692</v>
      </c>
    </row>
    <row r="85" spans="2:41">
      <c r="B85" s="80">
        <v>0.32505787037036998</v>
      </c>
      <c r="C85" s="81">
        <v>1</v>
      </c>
      <c r="D85" s="81" t="s">
        <v>139</v>
      </c>
      <c r="E85" s="81" t="s">
        <v>3073</v>
      </c>
      <c r="F85" s="81">
        <v>911</v>
      </c>
      <c r="G85" s="81">
        <v>1.0480074468090048</v>
      </c>
      <c r="H85" s="82">
        <v>0.32567129629629599</v>
      </c>
      <c r="I85" s="81">
        <v>1</v>
      </c>
      <c r="J85" s="81" t="s">
        <v>139</v>
      </c>
      <c r="K85" s="81" t="s">
        <v>3096</v>
      </c>
      <c r="L85" s="81"/>
      <c r="M85" s="82">
        <v>6.1342592592600331E-4</v>
      </c>
      <c r="N85" s="83" t="s">
        <v>13683</v>
      </c>
      <c r="Q85" s="84">
        <v>0.29516203703703697</v>
      </c>
      <c r="R85" s="85">
        <v>1</v>
      </c>
      <c r="S85" s="85" t="s">
        <v>2562</v>
      </c>
      <c r="T85" s="87" t="s">
        <v>13692</v>
      </c>
      <c r="X85" s="79">
        <v>0.36168981481481499</v>
      </c>
      <c r="Y85" s="2">
        <v>1</v>
      </c>
      <c r="Z85" s="2" t="s">
        <v>234</v>
      </c>
      <c r="AA85" s="2" t="s">
        <v>3070</v>
      </c>
      <c r="AB85" s="2">
        <v>1213</v>
      </c>
      <c r="AC85" s="2">
        <v>1.0357143175076049</v>
      </c>
      <c r="AD85" s="79">
        <v>0.36362268518518498</v>
      </c>
      <c r="AE85" s="2">
        <v>1</v>
      </c>
      <c r="AF85" s="2" t="s">
        <v>234</v>
      </c>
      <c r="AG85" s="2" t="s">
        <v>3128</v>
      </c>
      <c r="AH85" s="2">
        <v>1336</v>
      </c>
      <c r="AI85" s="79">
        <v>1.9328703703699879E-3</v>
      </c>
      <c r="AJ85" s="2" t="s">
        <v>13684</v>
      </c>
      <c r="AL85" s="79">
        <v>0.33516203703703701</v>
      </c>
      <c r="AM85" s="2">
        <v>1</v>
      </c>
      <c r="AN85" s="2" t="s">
        <v>1873</v>
      </c>
      <c r="AO85" s="2" t="s">
        <v>13690</v>
      </c>
    </row>
    <row r="86" spans="2:41">
      <c r="B86" s="84">
        <v>0.32538194444444402</v>
      </c>
      <c r="C86" s="85">
        <v>2</v>
      </c>
      <c r="D86" s="85" t="s">
        <v>740</v>
      </c>
      <c r="E86" s="85" t="s">
        <v>3070</v>
      </c>
      <c r="F86" s="85">
        <v>956</v>
      </c>
      <c r="G86" s="85">
        <v>1.058482098657467</v>
      </c>
      <c r="H86" s="86">
        <v>0.32662037037037001</v>
      </c>
      <c r="I86" s="85">
        <v>2</v>
      </c>
      <c r="J86" s="85" t="s">
        <v>740</v>
      </c>
      <c r="K86" s="85" t="s">
        <v>3097</v>
      </c>
      <c r="L86" s="85"/>
      <c r="M86" s="86">
        <v>1.23842592592599E-3</v>
      </c>
      <c r="N86" s="87" t="s">
        <v>13669</v>
      </c>
      <c r="Q86" s="80">
        <v>0.29523148148148098</v>
      </c>
      <c r="R86" s="81">
        <v>4</v>
      </c>
      <c r="S86" s="81" t="s">
        <v>2614</v>
      </c>
      <c r="T86" s="83" t="s">
        <v>13690</v>
      </c>
      <c r="X86" s="79">
        <v>0.36296296296296299</v>
      </c>
      <c r="Y86" s="2">
        <v>1</v>
      </c>
      <c r="Z86" s="2" t="s">
        <v>603</v>
      </c>
      <c r="AA86" s="2" t="s">
        <v>3071</v>
      </c>
      <c r="AB86" s="2">
        <v>1677</v>
      </c>
      <c r="AC86" s="2">
        <v>1.0243447591138528</v>
      </c>
      <c r="AD86" s="79">
        <v>0.375844907407407</v>
      </c>
      <c r="AE86" s="2">
        <v>1</v>
      </c>
      <c r="AF86" s="2" t="s">
        <v>603</v>
      </c>
      <c r="AG86" s="2" t="s">
        <v>3096</v>
      </c>
      <c r="AH86" s="2">
        <v>1386</v>
      </c>
      <c r="AI86" s="79">
        <v>1.2881944444444016E-2</v>
      </c>
      <c r="AJ86" s="2" t="s">
        <v>13656</v>
      </c>
      <c r="AL86" s="79">
        <v>0.33518518518518498</v>
      </c>
      <c r="AM86" s="2">
        <v>5</v>
      </c>
      <c r="AN86" s="2" t="s">
        <v>612</v>
      </c>
      <c r="AO86" s="2" t="s">
        <v>13694</v>
      </c>
    </row>
    <row r="87" spans="2:41">
      <c r="B87" s="84">
        <v>0.32543981481481499</v>
      </c>
      <c r="C87" s="85">
        <v>1</v>
      </c>
      <c r="D87" s="85" t="s">
        <v>140</v>
      </c>
      <c r="E87" s="85" t="s">
        <v>3129</v>
      </c>
      <c r="F87" s="85">
        <v>944</v>
      </c>
      <c r="G87" s="85">
        <v>0.96758632107817344</v>
      </c>
      <c r="H87" s="86">
        <v>0.32855324074074099</v>
      </c>
      <c r="I87" s="85">
        <v>1</v>
      </c>
      <c r="J87" s="85" t="s">
        <v>140</v>
      </c>
      <c r="K87" s="85" t="s">
        <v>3096</v>
      </c>
      <c r="L87" s="85"/>
      <c r="M87" s="86">
        <v>3.1134259259260055E-3</v>
      </c>
      <c r="N87" s="87" t="s">
        <v>13667</v>
      </c>
      <c r="Q87" s="84">
        <v>0.29525462962963001</v>
      </c>
      <c r="R87" s="85">
        <v>1</v>
      </c>
      <c r="S87" s="85" t="s">
        <v>2070</v>
      </c>
      <c r="T87" s="87" t="s">
        <v>13694</v>
      </c>
      <c r="X87" s="79">
        <v>0.36315972222222198</v>
      </c>
      <c r="Y87" s="2">
        <v>1</v>
      </c>
      <c r="Z87" s="2" t="s">
        <v>239</v>
      </c>
      <c r="AA87" s="2" t="s">
        <v>3070</v>
      </c>
      <c r="AB87" s="2">
        <v>1240</v>
      </c>
      <c r="AC87" s="2">
        <v>1.0035521459217194</v>
      </c>
      <c r="AD87" s="79">
        <v>0.36499999999999999</v>
      </c>
      <c r="AE87" s="2">
        <v>1</v>
      </c>
      <c r="AF87" s="2" t="s">
        <v>239</v>
      </c>
      <c r="AG87" s="2" t="s">
        <v>3128</v>
      </c>
      <c r="AH87" s="2">
        <v>1388</v>
      </c>
      <c r="AI87" s="79">
        <v>1.8402777777780099E-3</v>
      </c>
      <c r="AJ87" s="2" t="s">
        <v>13684</v>
      </c>
      <c r="AL87" s="79">
        <v>0.335208333333333</v>
      </c>
      <c r="AM87" s="2">
        <v>1</v>
      </c>
      <c r="AN87" s="2" t="s">
        <v>2808</v>
      </c>
      <c r="AO87" s="2" t="s">
        <v>13698</v>
      </c>
    </row>
    <row r="88" spans="2:41">
      <c r="B88" s="80">
        <v>0.32552083333333298</v>
      </c>
      <c r="C88" s="81">
        <v>1</v>
      </c>
      <c r="D88" s="81" t="s">
        <v>741</v>
      </c>
      <c r="E88" s="81" t="s">
        <v>3129</v>
      </c>
      <c r="F88" s="81">
        <v>934</v>
      </c>
      <c r="G88" s="81">
        <v>1.0507206843182602</v>
      </c>
      <c r="H88" s="82">
        <v>0.32603009259259302</v>
      </c>
      <c r="I88" s="81">
        <v>1</v>
      </c>
      <c r="J88" s="81" t="s">
        <v>741</v>
      </c>
      <c r="K88" s="81" t="s">
        <v>3097</v>
      </c>
      <c r="L88" s="81"/>
      <c r="M88" s="82">
        <v>5.0925925926004201E-4</v>
      </c>
      <c r="N88" s="83" t="s">
        <v>13663</v>
      </c>
      <c r="Q88" s="80">
        <v>0.29525462962963001</v>
      </c>
      <c r="R88" s="81">
        <v>1</v>
      </c>
      <c r="S88" s="81" t="s">
        <v>1678</v>
      </c>
      <c r="T88" s="83" t="s">
        <v>13690</v>
      </c>
      <c r="X88" s="79">
        <v>0.36417824074074101</v>
      </c>
      <c r="Y88" s="2">
        <v>2</v>
      </c>
      <c r="Z88" s="2" t="s">
        <v>604</v>
      </c>
      <c r="AA88" s="2" t="s">
        <v>3072</v>
      </c>
      <c r="AB88" s="2">
        <v>1322</v>
      </c>
      <c r="AC88" s="2">
        <v>1.0002451137788919</v>
      </c>
      <c r="AD88" s="79">
        <v>0.366956018518519</v>
      </c>
      <c r="AE88" s="2">
        <v>2</v>
      </c>
      <c r="AF88" s="2" t="s">
        <v>604</v>
      </c>
      <c r="AG88" s="2" t="s">
        <v>3096</v>
      </c>
      <c r="AH88" s="2">
        <v>1425</v>
      </c>
      <c r="AI88" s="79">
        <v>2.77777777777799E-3</v>
      </c>
      <c r="AJ88" s="2" t="s">
        <v>13679</v>
      </c>
      <c r="AL88" s="79">
        <v>0.33523148148148102</v>
      </c>
      <c r="AM88" s="2">
        <v>1</v>
      </c>
      <c r="AN88" s="2" t="s">
        <v>4868</v>
      </c>
      <c r="AO88" s="2" t="s">
        <v>13693</v>
      </c>
    </row>
    <row r="89" spans="2:41">
      <c r="B89" s="84">
        <v>0.32576388888888902</v>
      </c>
      <c r="C89" s="85">
        <v>1</v>
      </c>
      <c r="D89" s="85" t="s">
        <v>141</v>
      </c>
      <c r="E89" s="85" t="s">
        <v>3071</v>
      </c>
      <c r="F89" s="85">
        <v>1564</v>
      </c>
      <c r="G89" s="85">
        <v>1.0919427583193164</v>
      </c>
      <c r="H89" s="86">
        <v>0.341712962962963</v>
      </c>
      <c r="I89" s="85">
        <v>1</v>
      </c>
      <c r="J89" s="85" t="s">
        <v>141</v>
      </c>
      <c r="K89" s="85" t="s">
        <v>3096</v>
      </c>
      <c r="L89" s="85"/>
      <c r="M89" s="86">
        <v>1.5949074074073977E-2</v>
      </c>
      <c r="N89" s="87" t="s">
        <v>13656</v>
      </c>
      <c r="Q89" s="84">
        <v>0.29531249999999998</v>
      </c>
      <c r="R89" s="85">
        <v>1</v>
      </c>
      <c r="S89" s="85" t="s">
        <v>2708</v>
      </c>
      <c r="T89" s="87" t="s">
        <v>13697</v>
      </c>
      <c r="X89" s="79">
        <v>0.36420138888888898</v>
      </c>
      <c r="Y89" s="2">
        <v>2</v>
      </c>
      <c r="Z89" s="2" t="s">
        <v>605</v>
      </c>
      <c r="AA89" s="2" t="s">
        <v>3072</v>
      </c>
      <c r="AB89" s="2">
        <v>1323</v>
      </c>
      <c r="AC89" s="2">
        <v>1.000245113778899</v>
      </c>
      <c r="AD89" s="79">
        <v>0.36697916666666702</v>
      </c>
      <c r="AE89" s="2">
        <v>2</v>
      </c>
      <c r="AF89" s="2" t="s">
        <v>605</v>
      </c>
      <c r="AG89" s="2" t="s">
        <v>3096</v>
      </c>
      <c r="AH89" s="2">
        <v>1427</v>
      </c>
      <c r="AI89" s="79">
        <v>2.7777777777780455E-3</v>
      </c>
      <c r="AJ89" s="2" t="s">
        <v>13679</v>
      </c>
      <c r="AL89" s="79">
        <v>0.33528935185185199</v>
      </c>
      <c r="AM89" s="2">
        <v>1</v>
      </c>
      <c r="AN89" s="2" t="s">
        <v>537</v>
      </c>
      <c r="AO89" s="2" t="s">
        <v>13690</v>
      </c>
    </row>
    <row r="90" spans="2:41">
      <c r="B90" s="80">
        <v>0.32651620370370399</v>
      </c>
      <c r="C90" s="81">
        <v>1</v>
      </c>
      <c r="D90" s="81" t="s">
        <v>522</v>
      </c>
      <c r="E90" s="81" t="s">
        <v>3129</v>
      </c>
      <c r="F90" s="81">
        <v>974</v>
      </c>
      <c r="G90" s="81">
        <v>1.0644597826984736</v>
      </c>
      <c r="H90" s="82">
        <v>0.32722222222222203</v>
      </c>
      <c r="I90" s="81">
        <v>1</v>
      </c>
      <c r="J90" s="81" t="s">
        <v>522</v>
      </c>
      <c r="K90" s="81" t="s">
        <v>3097</v>
      </c>
      <c r="L90" s="81"/>
      <c r="M90" s="82">
        <v>7.0601851851803676E-4</v>
      </c>
      <c r="N90" s="83" t="s">
        <v>13663</v>
      </c>
      <c r="Q90" s="80">
        <v>0.29543981481481502</v>
      </c>
      <c r="R90" s="81">
        <v>2</v>
      </c>
      <c r="S90" s="81" t="s">
        <v>1349</v>
      </c>
      <c r="T90" s="83" t="s">
        <v>13692</v>
      </c>
      <c r="X90" s="79">
        <v>0.36425925925925901</v>
      </c>
      <c r="Y90" s="2">
        <v>1</v>
      </c>
      <c r="Z90" s="2" t="s">
        <v>241</v>
      </c>
      <c r="AA90" s="2" t="s">
        <v>3071</v>
      </c>
      <c r="AB90" s="2">
        <v>1874</v>
      </c>
      <c r="AC90" s="2">
        <v>1.0936358623160349</v>
      </c>
      <c r="AD90" s="79">
        <v>0.38086805555555597</v>
      </c>
      <c r="AE90" s="2">
        <v>1</v>
      </c>
      <c r="AF90" s="2" t="s">
        <v>241</v>
      </c>
      <c r="AG90" s="2" t="s">
        <v>3096</v>
      </c>
      <c r="AH90" s="2">
        <v>1429</v>
      </c>
      <c r="AI90" s="79">
        <v>1.6608796296296968E-2</v>
      </c>
      <c r="AJ90" s="2" t="s">
        <v>13656</v>
      </c>
      <c r="AL90" s="79">
        <v>0.335324074074074</v>
      </c>
      <c r="AM90" s="2">
        <v>1</v>
      </c>
      <c r="AN90" s="2" t="s">
        <v>2809</v>
      </c>
      <c r="AO90" s="2" t="s">
        <v>13695</v>
      </c>
    </row>
    <row r="91" spans="2:41">
      <c r="B91" s="84">
        <v>0.32677083333333301</v>
      </c>
      <c r="C91" s="85">
        <v>2</v>
      </c>
      <c r="D91" s="85" t="s">
        <v>742</v>
      </c>
      <c r="E91" s="85" t="s">
        <v>3070</v>
      </c>
      <c r="F91" s="85">
        <v>985</v>
      </c>
      <c r="G91" s="85">
        <v>1.0366817896077851</v>
      </c>
      <c r="H91" s="86">
        <v>0.32775462962962998</v>
      </c>
      <c r="I91" s="85">
        <v>2</v>
      </c>
      <c r="J91" s="85" t="s">
        <v>742</v>
      </c>
      <c r="K91" s="85" t="s">
        <v>3097</v>
      </c>
      <c r="L91" s="85"/>
      <c r="M91" s="86">
        <v>9.8379629629696819E-4</v>
      </c>
      <c r="N91" s="87" t="s">
        <v>13669</v>
      </c>
      <c r="Q91" s="84">
        <v>0.295451388888889</v>
      </c>
      <c r="R91" s="85">
        <v>2</v>
      </c>
      <c r="S91" s="85" t="s">
        <v>1679</v>
      </c>
      <c r="T91" s="87" t="s">
        <v>13692</v>
      </c>
      <c r="X91" s="79">
        <v>0.36471064814814802</v>
      </c>
      <c r="Y91" s="2">
        <v>2</v>
      </c>
      <c r="Z91" s="2" t="s">
        <v>242</v>
      </c>
      <c r="AA91" s="2" t="s">
        <v>3129</v>
      </c>
      <c r="AB91" s="2">
        <v>1241</v>
      </c>
      <c r="AC91" s="2">
        <v>1.042432576563403</v>
      </c>
      <c r="AD91" s="79">
        <v>0.36501157407407397</v>
      </c>
      <c r="AE91" s="2">
        <v>2</v>
      </c>
      <c r="AF91" s="2" t="s">
        <v>242</v>
      </c>
      <c r="AG91" s="2" t="s">
        <v>3096</v>
      </c>
      <c r="AH91" s="2">
        <v>1444</v>
      </c>
      <c r="AI91" s="79">
        <v>3.0092592592595446E-4</v>
      </c>
      <c r="AJ91" s="2" t="s">
        <v>13667</v>
      </c>
      <c r="AL91" s="79">
        <v>0.335324074074074</v>
      </c>
      <c r="AM91" s="2">
        <v>1</v>
      </c>
      <c r="AN91" s="2" t="s">
        <v>763</v>
      </c>
      <c r="AO91" s="2" t="s">
        <v>13690</v>
      </c>
    </row>
    <row r="92" spans="2:41">
      <c r="B92" s="80">
        <v>0.32687500000000003</v>
      </c>
      <c r="C92" s="81">
        <v>1</v>
      </c>
      <c r="D92" s="81" t="s">
        <v>743</v>
      </c>
      <c r="E92" s="81" t="s">
        <v>3070</v>
      </c>
      <c r="F92" s="81">
        <v>919</v>
      </c>
      <c r="G92" s="81">
        <v>0.95168682922543668</v>
      </c>
      <c r="H92" s="82">
        <v>0.32784722222222201</v>
      </c>
      <c r="I92" s="81">
        <v>1</v>
      </c>
      <c r="J92" s="81" t="s">
        <v>743</v>
      </c>
      <c r="K92" s="81" t="s">
        <v>3096</v>
      </c>
      <c r="L92" s="81"/>
      <c r="M92" s="82">
        <v>9.7222222222198562E-4</v>
      </c>
      <c r="N92" s="83" t="s">
        <v>13657</v>
      </c>
      <c r="Q92" s="80">
        <v>0.29546296296296298</v>
      </c>
      <c r="R92" s="81">
        <v>1</v>
      </c>
      <c r="S92" s="81" t="s">
        <v>1680</v>
      </c>
      <c r="T92" s="83" t="s">
        <v>13692</v>
      </c>
      <c r="X92" s="79">
        <v>0.364803240740741</v>
      </c>
      <c r="Y92" s="2">
        <v>1</v>
      </c>
      <c r="Z92" s="2" t="s">
        <v>243</v>
      </c>
      <c r="AA92" s="2" t="s">
        <v>3129</v>
      </c>
      <c r="AB92" s="2">
        <v>1242</v>
      </c>
      <c r="AC92" s="2">
        <v>1.038155663676283</v>
      </c>
      <c r="AD92" s="79">
        <v>0.36504629629629598</v>
      </c>
      <c r="AE92" s="2">
        <v>1</v>
      </c>
      <c r="AF92" s="2" t="s">
        <v>243</v>
      </c>
      <c r="AG92" s="2" t="s">
        <v>3096</v>
      </c>
      <c r="AH92" s="2">
        <v>1448</v>
      </c>
      <c r="AI92" s="79">
        <v>2.4305555555498293E-4</v>
      </c>
      <c r="AJ92" s="2" t="s">
        <v>13667</v>
      </c>
      <c r="AL92" s="79">
        <v>0.33534722222222202</v>
      </c>
      <c r="AM92" s="2">
        <v>1</v>
      </c>
      <c r="AN92" s="2" t="s">
        <v>4869</v>
      </c>
      <c r="AO92" s="2" t="s">
        <v>13690</v>
      </c>
    </row>
    <row r="93" spans="2:41">
      <c r="B93" s="80">
        <v>0.32697916666666699</v>
      </c>
      <c r="C93" s="81">
        <v>2</v>
      </c>
      <c r="D93" s="81" t="s">
        <v>744</v>
      </c>
      <c r="E93" s="81" t="s">
        <v>3070</v>
      </c>
      <c r="F93" s="81">
        <v>993</v>
      </c>
      <c r="G93" s="81">
        <v>1.0366817896076952</v>
      </c>
      <c r="H93" s="82">
        <v>0.32796296296296301</v>
      </c>
      <c r="I93" s="81">
        <v>2</v>
      </c>
      <c r="J93" s="81" t="s">
        <v>744</v>
      </c>
      <c r="K93" s="81" t="s">
        <v>3097</v>
      </c>
      <c r="L93" s="81"/>
      <c r="M93" s="82">
        <v>9.837962962960245E-4</v>
      </c>
      <c r="N93" s="83" t="s">
        <v>13669</v>
      </c>
      <c r="Q93" s="84">
        <v>0.29550925925925903</v>
      </c>
      <c r="R93" s="85">
        <v>1</v>
      </c>
      <c r="S93" s="85" t="s">
        <v>2071</v>
      </c>
      <c r="T93" s="87" t="s">
        <v>13694</v>
      </c>
      <c r="X93" s="79">
        <v>0.36496527777777799</v>
      </c>
      <c r="Y93" s="2">
        <v>1</v>
      </c>
      <c r="Z93" s="2" t="s">
        <v>244</v>
      </c>
      <c r="AA93" s="2" t="s">
        <v>3129</v>
      </c>
      <c r="AB93" s="2">
        <v>1247</v>
      </c>
      <c r="AC93" s="2">
        <v>1.0407482212870736</v>
      </c>
      <c r="AD93" s="79">
        <v>0.36525462962963001</v>
      </c>
      <c r="AE93" s="2">
        <v>1</v>
      </c>
      <c r="AF93" s="2" t="s">
        <v>244</v>
      </c>
      <c r="AG93" s="2" t="s">
        <v>3096</v>
      </c>
      <c r="AH93" s="2">
        <v>1454</v>
      </c>
      <c r="AI93" s="79">
        <v>2.8935185185202661E-4</v>
      </c>
      <c r="AJ93" s="2" t="s">
        <v>13667</v>
      </c>
      <c r="AL93" s="79">
        <v>0.335358796296296</v>
      </c>
      <c r="AM93" s="2">
        <v>1</v>
      </c>
      <c r="AN93" s="2" t="s">
        <v>4550</v>
      </c>
      <c r="AO93" s="2" t="s">
        <v>13702</v>
      </c>
    </row>
    <row r="94" spans="2:41">
      <c r="B94" s="84">
        <v>0.32740740740740698</v>
      </c>
      <c r="C94" s="85">
        <v>1</v>
      </c>
      <c r="D94" s="85" t="s">
        <v>539</v>
      </c>
      <c r="E94" s="85" t="s">
        <v>3075</v>
      </c>
      <c r="F94" s="85">
        <v>1071</v>
      </c>
      <c r="G94" s="85">
        <v>1.0807586673896377</v>
      </c>
      <c r="H94" s="86">
        <v>0.32975694444444398</v>
      </c>
      <c r="I94" s="85">
        <v>1</v>
      </c>
      <c r="J94" s="85" t="s">
        <v>539</v>
      </c>
      <c r="K94" s="85" t="s">
        <v>3097</v>
      </c>
      <c r="L94" s="85"/>
      <c r="M94" s="86">
        <v>2.3495370370369972E-3</v>
      </c>
      <c r="N94" s="87" t="s">
        <v>13666</v>
      </c>
      <c r="Q94" s="80">
        <v>0.29559027777777802</v>
      </c>
      <c r="R94" s="81">
        <v>1</v>
      </c>
      <c r="S94" s="81" t="s">
        <v>2544</v>
      </c>
      <c r="T94" s="83" t="s">
        <v>13693</v>
      </c>
      <c r="X94" s="79">
        <v>0.36501157407407397</v>
      </c>
      <c r="Y94" s="2">
        <v>1</v>
      </c>
      <c r="Z94" s="2" t="s">
        <v>245</v>
      </c>
      <c r="AA94" s="2" t="s">
        <v>3076</v>
      </c>
      <c r="AB94" s="2">
        <v>1250</v>
      </c>
      <c r="AC94" s="2">
        <v>1.0309291666699549</v>
      </c>
      <c r="AD94" s="79">
        <v>0.36537037037037001</v>
      </c>
      <c r="AE94" s="2">
        <v>1</v>
      </c>
      <c r="AF94" s="2" t="s">
        <v>245</v>
      </c>
      <c r="AG94" s="2" t="s">
        <v>3095</v>
      </c>
      <c r="AH94" s="2">
        <v>1456</v>
      </c>
      <c r="AI94" s="79">
        <v>3.5879629629603782E-4</v>
      </c>
      <c r="AJ94" s="2" t="s">
        <v>13675</v>
      </c>
      <c r="AL94" s="79">
        <v>0.33537037037036999</v>
      </c>
      <c r="AM94" s="2">
        <v>1</v>
      </c>
      <c r="AN94" s="2" t="s">
        <v>1874</v>
      </c>
      <c r="AO94" s="2" t="s">
        <v>13690</v>
      </c>
    </row>
    <row r="95" spans="2:41">
      <c r="B95" s="80">
        <v>0.32746527777777801</v>
      </c>
      <c r="C95" s="81">
        <v>2</v>
      </c>
      <c r="D95" s="81" t="s">
        <v>745</v>
      </c>
      <c r="E95" s="81" t="s">
        <v>3070</v>
      </c>
      <c r="F95" s="81">
        <v>1016</v>
      </c>
      <c r="G95" s="81">
        <v>1.0420665813313403</v>
      </c>
      <c r="H95" s="82">
        <v>0.328506944444444</v>
      </c>
      <c r="I95" s="81">
        <v>2</v>
      </c>
      <c r="J95" s="81" t="s">
        <v>745</v>
      </c>
      <c r="K95" s="81" t="s">
        <v>3097</v>
      </c>
      <c r="L95" s="81"/>
      <c r="M95" s="82">
        <v>1.0416666666659968E-3</v>
      </c>
      <c r="N95" s="83" t="s">
        <v>13669</v>
      </c>
      <c r="Q95" s="84">
        <v>0.295601851851852</v>
      </c>
      <c r="R95" s="85">
        <v>1</v>
      </c>
      <c r="S95" s="85" t="s">
        <v>858</v>
      </c>
      <c r="T95" s="87" t="s">
        <v>13690</v>
      </c>
      <c r="X95" s="79">
        <v>0.36559027777777803</v>
      </c>
      <c r="Y95" s="2">
        <v>2</v>
      </c>
      <c r="Z95" s="2" t="s">
        <v>246</v>
      </c>
      <c r="AA95" s="2" t="s">
        <v>3073</v>
      </c>
      <c r="AB95" s="2">
        <v>2468</v>
      </c>
      <c r="AC95" s="2">
        <v>1.0937617261725803</v>
      </c>
      <c r="AD95" s="79">
        <v>0.39842592592592602</v>
      </c>
      <c r="AE95" s="2">
        <v>2</v>
      </c>
      <c r="AF95" s="2" t="s">
        <v>246</v>
      </c>
      <c r="AG95" s="2" t="s">
        <v>3094</v>
      </c>
      <c r="AH95" s="2">
        <v>1482</v>
      </c>
      <c r="AI95" s="79">
        <v>3.2835648148147989E-2</v>
      </c>
      <c r="AJ95" s="2" t="s">
        <v>13659</v>
      </c>
      <c r="AL95" s="79">
        <v>0.33538194444444402</v>
      </c>
      <c r="AM95" s="2">
        <v>1</v>
      </c>
      <c r="AN95" s="2" t="s">
        <v>2740</v>
      </c>
      <c r="AO95" s="2" t="s">
        <v>13698</v>
      </c>
    </row>
    <row r="96" spans="2:41">
      <c r="B96" s="84">
        <v>0.327546296296296</v>
      </c>
      <c r="C96" s="85">
        <v>1</v>
      </c>
      <c r="D96" s="85" t="s">
        <v>1259</v>
      </c>
      <c r="E96" s="85" t="s">
        <v>3070</v>
      </c>
      <c r="F96" s="85">
        <v>1006</v>
      </c>
      <c r="G96" s="85">
        <v>1.0943185964912314</v>
      </c>
      <c r="H96" s="86">
        <v>0.32833333333333298</v>
      </c>
      <c r="I96" s="85">
        <v>1</v>
      </c>
      <c r="J96" s="85" t="s">
        <v>1259</v>
      </c>
      <c r="K96" s="85" t="s">
        <v>13687</v>
      </c>
      <c r="L96" s="85"/>
      <c r="M96" s="86">
        <v>7.8703703703697503E-4</v>
      </c>
      <c r="N96" s="87" t="s">
        <v>13688</v>
      </c>
      <c r="Q96" s="80">
        <v>0.295601851851852</v>
      </c>
      <c r="R96" s="81">
        <v>1</v>
      </c>
      <c r="S96" s="81" t="s">
        <v>2545</v>
      </c>
      <c r="T96" s="83" t="s">
        <v>13694</v>
      </c>
      <c r="X96" s="79">
        <v>0.36656250000000001</v>
      </c>
      <c r="Y96" s="2">
        <v>1</v>
      </c>
      <c r="Z96" s="2" t="s">
        <v>248</v>
      </c>
      <c r="AA96" s="2" t="s">
        <v>3070</v>
      </c>
      <c r="AB96" s="2">
        <v>1400</v>
      </c>
      <c r="AC96" s="2">
        <v>1.0180923333309637</v>
      </c>
      <c r="AD96" s="79">
        <v>0.36855324074074097</v>
      </c>
      <c r="AE96" s="2">
        <v>1</v>
      </c>
      <c r="AF96" s="2" t="s">
        <v>248</v>
      </c>
      <c r="AG96" s="2" t="s">
        <v>3096</v>
      </c>
      <c r="AH96" s="2">
        <v>1520</v>
      </c>
      <c r="AI96" s="79">
        <v>1.9907407407409594E-3</v>
      </c>
      <c r="AJ96" s="2" t="s">
        <v>13657</v>
      </c>
      <c r="AL96" s="79">
        <v>0.33539351851851901</v>
      </c>
      <c r="AM96" s="2">
        <v>1</v>
      </c>
      <c r="AN96" s="2" t="s">
        <v>2219</v>
      </c>
      <c r="AO96" s="2" t="s">
        <v>13690</v>
      </c>
    </row>
    <row r="97" spans="2:41">
      <c r="B97" s="84">
        <v>0.32775462962962998</v>
      </c>
      <c r="C97" s="85">
        <v>2</v>
      </c>
      <c r="D97" s="85" t="s">
        <v>746</v>
      </c>
      <c r="E97" s="85" t="s">
        <v>3070</v>
      </c>
      <c r="F97" s="85">
        <v>952</v>
      </c>
      <c r="G97" s="85">
        <v>0.95264233809012833</v>
      </c>
      <c r="H97" s="86">
        <v>0.32872685185185202</v>
      </c>
      <c r="I97" s="85">
        <v>2</v>
      </c>
      <c r="J97" s="85" t="s">
        <v>746</v>
      </c>
      <c r="K97" s="85" t="s">
        <v>3096</v>
      </c>
      <c r="L97" s="85"/>
      <c r="M97" s="86">
        <v>9.7222222222204113E-4</v>
      </c>
      <c r="N97" s="87" t="s">
        <v>13657</v>
      </c>
      <c r="Q97" s="84">
        <v>0.29572916666666699</v>
      </c>
      <c r="R97" s="85">
        <v>4</v>
      </c>
      <c r="S97" s="85" t="s">
        <v>2709</v>
      </c>
      <c r="T97" s="87" t="s">
        <v>13690</v>
      </c>
      <c r="X97" s="79">
        <v>0.36744212962963002</v>
      </c>
      <c r="Y97" s="2">
        <v>2</v>
      </c>
      <c r="Z97" s="2" t="s">
        <v>250</v>
      </c>
      <c r="AA97" s="2" t="s">
        <v>3071</v>
      </c>
      <c r="AB97" s="2">
        <v>1373</v>
      </c>
      <c r="AC97" s="2">
        <v>1.0069421093088411</v>
      </c>
      <c r="AD97" s="79">
        <v>0.36807870370370399</v>
      </c>
      <c r="AE97" s="2">
        <v>2</v>
      </c>
      <c r="AF97" s="2" t="s">
        <v>250</v>
      </c>
      <c r="AG97" s="2" t="s">
        <v>3097</v>
      </c>
      <c r="AH97" s="2">
        <v>1559</v>
      </c>
      <c r="AI97" s="79">
        <v>6.3657407407397004E-4</v>
      </c>
      <c r="AJ97" s="2" t="s">
        <v>13662</v>
      </c>
      <c r="AL97" s="79">
        <v>0.33539351851851901</v>
      </c>
      <c r="AM97" s="2">
        <v>1</v>
      </c>
      <c r="AN97" s="2" t="s">
        <v>1875</v>
      </c>
      <c r="AO97" s="2" t="s">
        <v>13694</v>
      </c>
    </row>
    <row r="98" spans="2:41">
      <c r="B98" s="80">
        <v>0.32795138888888897</v>
      </c>
      <c r="C98" s="81">
        <v>1</v>
      </c>
      <c r="D98" s="81" t="s">
        <v>142</v>
      </c>
      <c r="E98" s="81" t="s">
        <v>3129</v>
      </c>
      <c r="F98" s="81">
        <v>1002</v>
      </c>
      <c r="G98" s="81">
        <v>1.0462030625337722</v>
      </c>
      <c r="H98" s="82">
        <v>0.32821759259259298</v>
      </c>
      <c r="I98" s="81">
        <v>1</v>
      </c>
      <c r="J98" s="81" t="s">
        <v>142</v>
      </c>
      <c r="K98" s="81" t="s">
        <v>3096</v>
      </c>
      <c r="L98" s="81"/>
      <c r="M98" s="82">
        <v>2.6620370370400437E-4</v>
      </c>
      <c r="N98" s="83" t="s">
        <v>13667</v>
      </c>
      <c r="Q98" s="80">
        <v>0.29578703703703701</v>
      </c>
      <c r="R98" s="81">
        <v>1</v>
      </c>
      <c r="S98" s="81" t="s">
        <v>2562</v>
      </c>
      <c r="T98" s="83" t="s">
        <v>13694</v>
      </c>
      <c r="X98" s="79">
        <v>0.36800925925925898</v>
      </c>
      <c r="Y98" s="2">
        <v>1</v>
      </c>
      <c r="Z98" s="2" t="s">
        <v>251</v>
      </c>
      <c r="AA98" s="2" t="s">
        <v>3129</v>
      </c>
      <c r="AB98" s="2">
        <v>1393</v>
      </c>
      <c r="AC98" s="2">
        <v>1.0487606127661524</v>
      </c>
      <c r="AD98" s="79">
        <v>0.36844907407407401</v>
      </c>
      <c r="AE98" s="2">
        <v>1</v>
      </c>
      <c r="AF98" s="2" t="s">
        <v>251</v>
      </c>
      <c r="AG98" s="2" t="s">
        <v>3096</v>
      </c>
      <c r="AH98" s="2">
        <v>1580</v>
      </c>
      <c r="AI98" s="79">
        <v>4.398148148150316E-4</v>
      </c>
      <c r="AJ98" s="2" t="s">
        <v>13667</v>
      </c>
      <c r="AL98" s="79">
        <v>0.33540509259259299</v>
      </c>
      <c r="AM98" s="2">
        <v>1</v>
      </c>
      <c r="AN98" s="2" t="s">
        <v>559</v>
      </c>
      <c r="AO98" s="2" t="s">
        <v>13693</v>
      </c>
    </row>
    <row r="99" spans="2:41">
      <c r="B99" s="80">
        <v>0.32811342592592602</v>
      </c>
      <c r="C99" s="81">
        <v>2</v>
      </c>
      <c r="D99" s="81" t="s">
        <v>143</v>
      </c>
      <c r="E99" s="81" t="s">
        <v>3070</v>
      </c>
      <c r="F99" s="81">
        <v>964</v>
      </c>
      <c r="G99" s="81">
        <v>0.99311277365901929</v>
      </c>
      <c r="H99" s="82">
        <v>0.32902777777777797</v>
      </c>
      <c r="I99" s="81">
        <v>2</v>
      </c>
      <c r="J99" s="81" t="s">
        <v>143</v>
      </c>
      <c r="K99" s="81" t="s">
        <v>3095</v>
      </c>
      <c r="L99" s="81"/>
      <c r="M99" s="82">
        <v>9.1435185185195778E-4</v>
      </c>
      <c r="N99" s="83" t="s">
        <v>13671</v>
      </c>
      <c r="Q99" s="84">
        <v>0.29581018518518498</v>
      </c>
      <c r="R99" s="85">
        <v>4</v>
      </c>
      <c r="S99" s="85" t="s">
        <v>2710</v>
      </c>
      <c r="T99" s="87" t="s">
        <v>13690</v>
      </c>
      <c r="X99" s="79">
        <v>0.36840277777777802</v>
      </c>
      <c r="Y99" s="2">
        <v>1</v>
      </c>
      <c r="Z99" s="2" t="s">
        <v>616</v>
      </c>
      <c r="AA99" s="2" t="s">
        <v>3070</v>
      </c>
      <c r="AB99" s="2">
        <v>1442</v>
      </c>
      <c r="AC99" s="2">
        <v>1.0003142750185243</v>
      </c>
      <c r="AD99" s="79">
        <v>0.369768518518518</v>
      </c>
      <c r="AE99" s="2">
        <v>1</v>
      </c>
      <c r="AF99" s="2" t="s">
        <v>616</v>
      </c>
      <c r="AG99" s="2" t="s">
        <v>3100</v>
      </c>
      <c r="AH99" s="2">
        <v>1602</v>
      </c>
      <c r="AI99" s="79">
        <v>1.3657407407399735E-3</v>
      </c>
      <c r="AJ99" s="2" t="s">
        <v>13664</v>
      </c>
      <c r="AL99" s="79">
        <v>0.33548611111111099</v>
      </c>
      <c r="AM99" s="2">
        <v>1</v>
      </c>
      <c r="AN99" s="2" t="s">
        <v>2220</v>
      </c>
      <c r="AO99" s="2" t="s">
        <v>13690</v>
      </c>
    </row>
    <row r="100" spans="2:41">
      <c r="B100" s="84">
        <v>0.32822916666666702</v>
      </c>
      <c r="C100" s="85">
        <v>1</v>
      </c>
      <c r="D100" s="85" t="s">
        <v>144</v>
      </c>
      <c r="E100" s="85" t="s">
        <v>3071</v>
      </c>
      <c r="F100" s="85">
        <v>1090</v>
      </c>
      <c r="G100" s="85">
        <v>1.031006637279801</v>
      </c>
      <c r="H100" s="86">
        <v>0.33032407407407399</v>
      </c>
      <c r="I100" s="85">
        <v>1</v>
      </c>
      <c r="J100" s="85" t="s">
        <v>144</v>
      </c>
      <c r="K100" s="85" t="s">
        <v>3097</v>
      </c>
      <c r="L100" s="85"/>
      <c r="M100" s="86">
        <v>2.0949074074069762E-3</v>
      </c>
      <c r="N100" s="87" t="s">
        <v>13662</v>
      </c>
      <c r="Q100" s="80">
        <v>0.29584490740740699</v>
      </c>
      <c r="R100" s="81">
        <v>4</v>
      </c>
      <c r="S100" s="81" t="s">
        <v>2072</v>
      </c>
      <c r="T100" s="83" t="s">
        <v>13690</v>
      </c>
      <c r="X100" s="79">
        <v>0.36871527777777802</v>
      </c>
      <c r="Y100" s="2">
        <v>1</v>
      </c>
      <c r="Z100" s="2" t="s">
        <v>252</v>
      </c>
      <c r="AA100" s="2" t="s">
        <v>3071</v>
      </c>
      <c r="AB100" s="2">
        <v>1426</v>
      </c>
      <c r="AC100" s="2">
        <v>1.0045091056231643</v>
      </c>
      <c r="AD100" s="79">
        <v>0.36932870370370402</v>
      </c>
      <c r="AE100" s="2">
        <v>1</v>
      </c>
      <c r="AF100" s="2" t="s">
        <v>252</v>
      </c>
      <c r="AG100" s="2" t="s">
        <v>3097</v>
      </c>
      <c r="AH100" s="2">
        <v>1629</v>
      </c>
      <c r="AI100" s="79">
        <v>6.1342592592600331E-4</v>
      </c>
      <c r="AJ100" s="2" t="s">
        <v>13662</v>
      </c>
      <c r="AL100" s="79">
        <v>0.33553240740740697</v>
      </c>
      <c r="AM100" s="2">
        <v>1</v>
      </c>
      <c r="AN100" s="2" t="s">
        <v>764</v>
      </c>
      <c r="AO100" s="2" t="s">
        <v>13690</v>
      </c>
    </row>
    <row r="101" spans="2:41">
      <c r="B101" s="80">
        <v>0.328240740740741</v>
      </c>
      <c r="C101" s="81">
        <v>1</v>
      </c>
      <c r="D101" s="81" t="s">
        <v>145</v>
      </c>
      <c r="E101" s="81" t="s">
        <v>3129</v>
      </c>
      <c r="F101" s="81">
        <v>1020</v>
      </c>
      <c r="G101" s="81">
        <v>1.0570595248476355</v>
      </c>
      <c r="H101" s="82">
        <v>0.32863425925925899</v>
      </c>
      <c r="I101" s="81">
        <v>1</v>
      </c>
      <c r="J101" s="81" t="s">
        <v>145</v>
      </c>
      <c r="K101" s="81" t="s">
        <v>3096</v>
      </c>
      <c r="L101" s="81"/>
      <c r="M101" s="82">
        <v>3.9351851851798791E-4</v>
      </c>
      <c r="N101" s="83" t="s">
        <v>13667</v>
      </c>
      <c r="Q101" s="84">
        <v>0.29589120370370398</v>
      </c>
      <c r="R101" s="85">
        <v>4</v>
      </c>
      <c r="S101" s="85" t="s">
        <v>2711</v>
      </c>
      <c r="T101" s="87" t="s">
        <v>13690</v>
      </c>
      <c r="X101" s="79">
        <v>0.37005787037037002</v>
      </c>
      <c r="Y101" s="2">
        <v>2</v>
      </c>
      <c r="Z101" s="2" t="s">
        <v>805</v>
      </c>
      <c r="AA101" s="2" t="s">
        <v>3072</v>
      </c>
      <c r="AB101" s="2">
        <v>1628</v>
      </c>
      <c r="AC101" s="2">
        <v>1.0389300365204546</v>
      </c>
      <c r="AD101" s="79">
        <v>0.374502314814815</v>
      </c>
      <c r="AE101" s="2">
        <v>2</v>
      </c>
      <c r="AF101" s="2" t="s">
        <v>805</v>
      </c>
      <c r="AG101" s="2" t="s">
        <v>3101</v>
      </c>
      <c r="AH101" s="2">
        <v>1713</v>
      </c>
      <c r="AI101" s="79">
        <v>4.4444444444449727E-3</v>
      </c>
      <c r="AJ101" s="2" t="s">
        <v>13674</v>
      </c>
      <c r="AL101" s="79">
        <v>0.33557870370370402</v>
      </c>
      <c r="AM101" s="2">
        <v>1</v>
      </c>
      <c r="AN101" s="2" t="s">
        <v>2810</v>
      </c>
      <c r="AO101" s="2" t="s">
        <v>13698</v>
      </c>
    </row>
    <row r="102" spans="2:41">
      <c r="B102" s="84">
        <v>0.328356481481481</v>
      </c>
      <c r="C102" s="85">
        <v>1</v>
      </c>
      <c r="D102" s="85" t="s">
        <v>747</v>
      </c>
      <c r="E102" s="85" t="s">
        <v>3070</v>
      </c>
      <c r="F102" s="85">
        <v>985</v>
      </c>
      <c r="G102" s="85">
        <v>0.96687088636734198</v>
      </c>
      <c r="H102" s="86">
        <v>0.32944444444444398</v>
      </c>
      <c r="I102" s="85">
        <v>1</v>
      </c>
      <c r="J102" s="85" t="s">
        <v>747</v>
      </c>
      <c r="K102" s="85" t="s">
        <v>3096</v>
      </c>
      <c r="L102" s="85"/>
      <c r="M102" s="86">
        <v>1.087962962962985E-3</v>
      </c>
      <c r="N102" s="87" t="s">
        <v>13657</v>
      </c>
      <c r="Q102" s="80">
        <v>0.29607638888888899</v>
      </c>
      <c r="R102" s="81">
        <v>2</v>
      </c>
      <c r="S102" s="81" t="s">
        <v>2073</v>
      </c>
      <c r="T102" s="83" t="s">
        <v>13690</v>
      </c>
      <c r="X102" s="79">
        <v>0.37079861111111101</v>
      </c>
      <c r="Y102" s="2">
        <v>2</v>
      </c>
      <c r="Z102" s="2" t="s">
        <v>254</v>
      </c>
      <c r="AA102" s="2" t="s">
        <v>3129</v>
      </c>
      <c r="AB102" s="2">
        <v>1502</v>
      </c>
      <c r="AC102" s="2">
        <v>1.046190493088671</v>
      </c>
      <c r="AD102" s="79">
        <v>0.37116898148148098</v>
      </c>
      <c r="AE102" s="2">
        <v>2</v>
      </c>
      <c r="AF102" s="2" t="s">
        <v>254</v>
      </c>
      <c r="AG102" s="2" t="s">
        <v>3096</v>
      </c>
      <c r="AH102" s="2">
        <v>1743</v>
      </c>
      <c r="AI102" s="79">
        <v>3.7037037036996567E-4</v>
      </c>
      <c r="AJ102" s="2" t="s">
        <v>13667</v>
      </c>
      <c r="AL102" s="79">
        <v>0.33561342592592602</v>
      </c>
      <c r="AM102" s="2">
        <v>1</v>
      </c>
      <c r="AN102" s="2" t="s">
        <v>2470</v>
      </c>
      <c r="AO102" s="2" t="s">
        <v>13694</v>
      </c>
    </row>
    <row r="103" spans="2:41">
      <c r="B103" s="80">
        <v>0.32851851851851899</v>
      </c>
      <c r="C103" s="81">
        <v>2</v>
      </c>
      <c r="D103" s="81" t="s">
        <v>748</v>
      </c>
      <c r="E103" s="81" t="s">
        <v>3070</v>
      </c>
      <c r="F103" s="81">
        <v>991</v>
      </c>
      <c r="G103" s="81">
        <v>0.96635983137105275</v>
      </c>
      <c r="H103" s="82">
        <v>0.32959490740740699</v>
      </c>
      <c r="I103" s="81">
        <v>2</v>
      </c>
      <c r="J103" s="81" t="s">
        <v>748</v>
      </c>
      <c r="K103" s="81" t="s">
        <v>3096</v>
      </c>
      <c r="L103" s="81"/>
      <c r="M103" s="82">
        <v>1.0763888888880024E-3</v>
      </c>
      <c r="N103" s="83" t="s">
        <v>13657</v>
      </c>
      <c r="Q103" s="84">
        <v>0.29609953703703701</v>
      </c>
      <c r="R103" s="85">
        <v>1</v>
      </c>
      <c r="S103" s="85" t="s">
        <v>1681</v>
      </c>
      <c r="T103" s="87" t="s">
        <v>13690</v>
      </c>
      <c r="X103" s="79">
        <v>0.37140046296296297</v>
      </c>
      <c r="Y103" s="2">
        <v>1</v>
      </c>
      <c r="Z103" s="2" t="s">
        <v>623</v>
      </c>
      <c r="AA103" s="2" t="s">
        <v>3070</v>
      </c>
      <c r="AB103" s="2">
        <v>1561</v>
      </c>
      <c r="AC103" s="2">
        <v>1.0227669228128129</v>
      </c>
      <c r="AD103" s="79">
        <v>0.37295138888888901</v>
      </c>
      <c r="AE103" s="2">
        <v>1</v>
      </c>
      <c r="AF103" s="2" t="s">
        <v>623</v>
      </c>
      <c r="AG103" s="2" t="s">
        <v>3100</v>
      </c>
      <c r="AH103" s="2">
        <v>1780</v>
      </c>
      <c r="AI103" s="79">
        <v>1.5509259259260388E-3</v>
      </c>
      <c r="AJ103" s="2" t="s">
        <v>13664</v>
      </c>
      <c r="AL103" s="79">
        <v>0.33563657407407399</v>
      </c>
      <c r="AM103" s="2">
        <v>2</v>
      </c>
      <c r="AN103" s="2" t="s">
        <v>765</v>
      </c>
      <c r="AO103" s="2" t="s">
        <v>13690</v>
      </c>
    </row>
    <row r="104" spans="2:41">
      <c r="B104" s="84">
        <v>0.32931712962963</v>
      </c>
      <c r="C104" s="85">
        <v>1</v>
      </c>
      <c r="D104" s="85" t="s">
        <v>750</v>
      </c>
      <c r="E104" s="85" t="s">
        <v>3129</v>
      </c>
      <c r="F104" s="85">
        <v>1067</v>
      </c>
      <c r="G104" s="85">
        <v>1.0324023677729806</v>
      </c>
      <c r="H104" s="86">
        <v>0.32960648148148097</v>
      </c>
      <c r="I104" s="85">
        <v>1</v>
      </c>
      <c r="J104" s="85" t="s">
        <v>750</v>
      </c>
      <c r="K104" s="85" t="s">
        <v>3097</v>
      </c>
      <c r="L104" s="85"/>
      <c r="M104" s="86">
        <v>2.893518518509719E-4</v>
      </c>
      <c r="N104" s="87" t="s">
        <v>13663</v>
      </c>
      <c r="Q104" s="80">
        <v>0.29613425925925901</v>
      </c>
      <c r="R104" s="81">
        <v>1</v>
      </c>
      <c r="S104" s="81" t="s">
        <v>1682</v>
      </c>
      <c r="T104" s="83" t="s">
        <v>13692</v>
      </c>
      <c r="X104" s="79">
        <v>0.37175925925925901</v>
      </c>
      <c r="Y104" s="2">
        <v>2</v>
      </c>
      <c r="Z104" s="2" t="s">
        <v>255</v>
      </c>
      <c r="AA104" s="2" t="s">
        <v>3129</v>
      </c>
      <c r="AB104" s="2">
        <v>1537</v>
      </c>
      <c r="AC104" s="2">
        <v>1.0544346480835929</v>
      </c>
      <c r="AD104" s="79">
        <v>0.37229166666666702</v>
      </c>
      <c r="AE104" s="2">
        <v>2</v>
      </c>
      <c r="AF104" s="2" t="s">
        <v>255</v>
      </c>
      <c r="AG104" s="2" t="s">
        <v>3096</v>
      </c>
      <c r="AH104" s="2">
        <v>1807</v>
      </c>
      <c r="AI104" s="79">
        <v>5.3240740740800874E-4</v>
      </c>
      <c r="AJ104" s="2" t="s">
        <v>13667</v>
      </c>
      <c r="AL104" s="79">
        <v>0.335671296296296</v>
      </c>
      <c r="AM104" s="2">
        <v>2</v>
      </c>
      <c r="AN104" s="2" t="s">
        <v>1312</v>
      </c>
      <c r="AO104" s="2" t="s">
        <v>13694</v>
      </c>
    </row>
    <row r="105" spans="2:41">
      <c r="B105" s="80">
        <v>0.329664351851852</v>
      </c>
      <c r="C105" s="81">
        <v>1</v>
      </c>
      <c r="D105" s="81" t="s">
        <v>751</v>
      </c>
      <c r="E105" s="81" t="s">
        <v>3070</v>
      </c>
      <c r="F105" s="81">
        <v>1107</v>
      </c>
      <c r="G105" s="81">
        <v>1.0441276739403964</v>
      </c>
      <c r="H105" s="82">
        <v>0.330740740740741</v>
      </c>
      <c r="I105" s="81">
        <v>1</v>
      </c>
      <c r="J105" s="81" t="s">
        <v>751</v>
      </c>
      <c r="K105" s="81" t="s">
        <v>3097</v>
      </c>
      <c r="L105" s="81"/>
      <c r="M105" s="82">
        <v>1.0763888888890016E-3</v>
      </c>
      <c r="N105" s="83" t="s">
        <v>13669</v>
      </c>
      <c r="Q105" s="84">
        <v>0.29615740740740698</v>
      </c>
      <c r="R105" s="85">
        <v>1</v>
      </c>
      <c r="S105" s="85" t="s">
        <v>2397</v>
      </c>
      <c r="T105" s="87" t="s">
        <v>13693</v>
      </c>
      <c r="X105" s="79">
        <v>0.37216435185185198</v>
      </c>
      <c r="Y105" s="2">
        <v>1</v>
      </c>
      <c r="Z105" s="2" t="s">
        <v>256</v>
      </c>
      <c r="AA105" s="2" t="s">
        <v>3129</v>
      </c>
      <c r="AB105" s="2">
        <v>1559</v>
      </c>
      <c r="AC105" s="2">
        <v>1.0623919098726979</v>
      </c>
      <c r="AD105" s="79">
        <v>0.37289351851851898</v>
      </c>
      <c r="AE105" s="2">
        <v>1</v>
      </c>
      <c r="AF105" s="2" t="s">
        <v>256</v>
      </c>
      <c r="AG105" s="2" t="s">
        <v>3096</v>
      </c>
      <c r="AH105" s="2">
        <v>1824</v>
      </c>
      <c r="AI105" s="79">
        <v>7.2916666666700269E-4</v>
      </c>
      <c r="AJ105" s="2" t="s">
        <v>13667</v>
      </c>
      <c r="AL105" s="79">
        <v>0.33571759259259298</v>
      </c>
      <c r="AM105" s="2">
        <v>1</v>
      </c>
      <c r="AN105" s="2" t="s">
        <v>2811</v>
      </c>
      <c r="AO105" s="2" t="s">
        <v>13691</v>
      </c>
    </row>
    <row r="106" spans="2:41">
      <c r="B106" s="84">
        <v>0.33010416666666698</v>
      </c>
      <c r="C106" s="85">
        <v>1</v>
      </c>
      <c r="D106" s="85" t="s">
        <v>146</v>
      </c>
      <c r="E106" s="85" t="s">
        <v>3129</v>
      </c>
      <c r="F106" s="85">
        <v>1125</v>
      </c>
      <c r="G106" s="85">
        <v>1.0914687632921241</v>
      </c>
      <c r="H106" s="86">
        <v>0.33114583333333297</v>
      </c>
      <c r="I106" s="85">
        <v>1</v>
      </c>
      <c r="J106" s="85" t="s">
        <v>146</v>
      </c>
      <c r="K106" s="85" t="s">
        <v>3096</v>
      </c>
      <c r="L106" s="85"/>
      <c r="M106" s="86">
        <v>1.0416666666659968E-3</v>
      </c>
      <c r="N106" s="87" t="s">
        <v>13667</v>
      </c>
      <c r="Q106" s="80">
        <v>0.29627314814814798</v>
      </c>
      <c r="R106" s="81">
        <v>1</v>
      </c>
      <c r="S106" s="81" t="s">
        <v>1350</v>
      </c>
      <c r="T106" s="83" t="s">
        <v>13692</v>
      </c>
      <c r="X106" s="79">
        <v>0.37281249999999999</v>
      </c>
      <c r="Y106" s="2">
        <v>1</v>
      </c>
      <c r="Z106" s="2" t="s">
        <v>257</v>
      </c>
      <c r="AA106" s="2" t="s">
        <v>3129</v>
      </c>
      <c r="AB106" s="2">
        <v>1708</v>
      </c>
      <c r="AC106" s="2">
        <v>1.0558534080767641</v>
      </c>
      <c r="AD106" s="79">
        <v>0.376770833333333</v>
      </c>
      <c r="AE106" s="2">
        <v>1</v>
      </c>
      <c r="AF106" s="2" t="s">
        <v>257</v>
      </c>
      <c r="AG106" s="2" t="s">
        <v>3096</v>
      </c>
      <c r="AH106" s="2">
        <v>1848</v>
      </c>
      <c r="AI106" s="79">
        <v>3.9583333333330084E-3</v>
      </c>
      <c r="AJ106" s="2" t="s">
        <v>13667</v>
      </c>
      <c r="AL106" s="79">
        <v>0.33571759259259298</v>
      </c>
      <c r="AM106" s="2">
        <v>1</v>
      </c>
      <c r="AN106" s="2" t="s">
        <v>4870</v>
      </c>
      <c r="AO106" s="2" t="s">
        <v>13691</v>
      </c>
    </row>
    <row r="107" spans="2:41">
      <c r="B107" s="80">
        <v>0.33032407407407399</v>
      </c>
      <c r="C107" s="81">
        <v>1</v>
      </c>
      <c r="D107" s="81" t="s">
        <v>752</v>
      </c>
      <c r="E107" s="81" t="s">
        <v>3129</v>
      </c>
      <c r="F107" s="81">
        <v>1112</v>
      </c>
      <c r="G107" s="81">
        <v>1.0489397168223356</v>
      </c>
      <c r="H107" s="82">
        <v>0.33081018518518501</v>
      </c>
      <c r="I107" s="81">
        <v>1</v>
      </c>
      <c r="J107" s="81" t="s">
        <v>752</v>
      </c>
      <c r="K107" s="81" t="s">
        <v>3097</v>
      </c>
      <c r="L107" s="81"/>
      <c r="M107" s="82">
        <v>4.8611111111102057E-4</v>
      </c>
      <c r="N107" s="83" t="s">
        <v>13663</v>
      </c>
      <c r="Q107" s="84">
        <v>0.29630787037036999</v>
      </c>
      <c r="R107" s="85">
        <v>2</v>
      </c>
      <c r="S107" s="85" t="s">
        <v>4696</v>
      </c>
      <c r="T107" s="87" t="s">
        <v>13695</v>
      </c>
      <c r="X107" s="79">
        <v>0.37327546296296299</v>
      </c>
      <c r="Y107" s="2">
        <v>1</v>
      </c>
      <c r="Z107" s="2" t="s">
        <v>258</v>
      </c>
      <c r="AA107" s="2" t="s">
        <v>3070</v>
      </c>
      <c r="AB107" s="2">
        <v>1623</v>
      </c>
      <c r="AC107" s="2">
        <v>1.0009031991433628</v>
      </c>
      <c r="AD107" s="79">
        <v>0.37443287037036999</v>
      </c>
      <c r="AE107" s="2">
        <v>1</v>
      </c>
      <c r="AF107" s="2" t="s">
        <v>258</v>
      </c>
      <c r="AG107" s="2" t="s">
        <v>3095</v>
      </c>
      <c r="AH107" s="2">
        <v>1875</v>
      </c>
      <c r="AI107" s="79">
        <v>1.1574074074069962E-3</v>
      </c>
      <c r="AJ107" s="2" t="s">
        <v>13671</v>
      </c>
      <c r="AL107" s="79">
        <v>0.33571759259259298</v>
      </c>
      <c r="AM107" s="2">
        <v>1</v>
      </c>
      <c r="AN107" s="2" t="s">
        <v>151</v>
      </c>
      <c r="AO107" s="2" t="s">
        <v>13695</v>
      </c>
    </row>
    <row r="108" spans="2:41">
      <c r="B108" s="84">
        <v>0.33043981481481499</v>
      </c>
      <c r="C108" s="85">
        <v>1</v>
      </c>
      <c r="D108" s="85" t="s">
        <v>147</v>
      </c>
      <c r="E108" s="85" t="s">
        <v>3070</v>
      </c>
      <c r="F108" s="85">
        <v>1215</v>
      </c>
      <c r="G108" s="85">
        <v>1.093835770468444</v>
      </c>
      <c r="H108" s="86">
        <v>0.33331018518518502</v>
      </c>
      <c r="I108" s="85">
        <v>1</v>
      </c>
      <c r="J108" s="85" t="s">
        <v>147</v>
      </c>
      <c r="K108" s="85" t="s">
        <v>3096</v>
      </c>
      <c r="L108" s="85"/>
      <c r="M108" s="86">
        <v>2.8703703703700234E-3</v>
      </c>
      <c r="N108" s="87" t="s">
        <v>13657</v>
      </c>
      <c r="Q108" s="80">
        <v>0.29633101851851901</v>
      </c>
      <c r="R108" s="81">
        <v>4</v>
      </c>
      <c r="S108" s="81" t="s">
        <v>4697</v>
      </c>
      <c r="T108" s="83" t="s">
        <v>13690</v>
      </c>
      <c r="X108" s="79">
        <v>0.373310185185185</v>
      </c>
      <c r="Y108" s="2">
        <v>1</v>
      </c>
      <c r="Z108" s="2" t="s">
        <v>259</v>
      </c>
      <c r="AA108" s="2" t="s">
        <v>3070</v>
      </c>
      <c r="AB108" s="2">
        <v>1685</v>
      </c>
      <c r="AC108" s="2">
        <v>1.0955968362558426</v>
      </c>
      <c r="AD108" s="79">
        <v>0.376157407407407</v>
      </c>
      <c r="AE108" s="2">
        <v>1</v>
      </c>
      <c r="AF108" s="2" t="s">
        <v>259</v>
      </c>
      <c r="AG108" s="2" t="s">
        <v>3100</v>
      </c>
      <c r="AH108" s="2">
        <v>1878</v>
      </c>
      <c r="AI108" s="79">
        <v>2.8472222222220012E-3</v>
      </c>
      <c r="AJ108" s="2" t="s">
        <v>13664</v>
      </c>
      <c r="AL108" s="79">
        <v>0.33572916666666702</v>
      </c>
      <c r="AM108" s="2">
        <v>2</v>
      </c>
      <c r="AN108" s="2" t="s">
        <v>1876</v>
      </c>
      <c r="AO108" s="2" t="s">
        <v>13690</v>
      </c>
    </row>
    <row r="109" spans="2:41">
      <c r="B109" s="80">
        <v>0.33101851851851899</v>
      </c>
      <c r="C109" s="81">
        <v>2</v>
      </c>
      <c r="D109" s="81" t="s">
        <v>753</v>
      </c>
      <c r="E109" s="81" t="s">
        <v>3129</v>
      </c>
      <c r="F109" s="81">
        <v>1143</v>
      </c>
      <c r="G109" s="81">
        <v>1.0481754254810718</v>
      </c>
      <c r="H109" s="82">
        <v>0.33148148148148099</v>
      </c>
      <c r="I109" s="81">
        <v>2</v>
      </c>
      <c r="J109" s="81" t="s">
        <v>753</v>
      </c>
      <c r="K109" s="81" t="s">
        <v>3097</v>
      </c>
      <c r="L109" s="81"/>
      <c r="M109" s="82">
        <v>4.6296296296199912E-4</v>
      </c>
      <c r="N109" s="83" t="s">
        <v>13663</v>
      </c>
      <c r="Q109" s="84">
        <v>0.29636574074074101</v>
      </c>
      <c r="R109" s="85">
        <v>1</v>
      </c>
      <c r="S109" s="85" t="s">
        <v>2074</v>
      </c>
      <c r="T109" s="87" t="s">
        <v>13690</v>
      </c>
      <c r="X109" s="79">
        <v>0.37383101851851902</v>
      </c>
      <c r="Y109" s="2">
        <v>2</v>
      </c>
      <c r="Z109" s="2" t="s">
        <v>261</v>
      </c>
      <c r="AA109" s="2" t="s">
        <v>3129</v>
      </c>
      <c r="AB109" s="2">
        <v>1617</v>
      </c>
      <c r="AC109" s="2">
        <v>1.0533018531040665</v>
      </c>
      <c r="AD109" s="79">
        <v>0.37434027777777801</v>
      </c>
      <c r="AE109" s="2">
        <v>2</v>
      </c>
      <c r="AF109" s="2" t="s">
        <v>261</v>
      </c>
      <c r="AG109" s="2" t="s">
        <v>3096</v>
      </c>
      <c r="AH109" s="2">
        <v>1906</v>
      </c>
      <c r="AI109" s="79">
        <v>5.092592592589873E-4</v>
      </c>
      <c r="AJ109" s="2" t="s">
        <v>13667</v>
      </c>
      <c r="AL109" s="79">
        <v>0.33574074074074101</v>
      </c>
      <c r="AM109" s="2">
        <v>1</v>
      </c>
      <c r="AN109" s="2" t="s">
        <v>1877</v>
      </c>
      <c r="AO109" s="2" t="s">
        <v>13701</v>
      </c>
    </row>
    <row r="110" spans="2:41">
      <c r="B110" s="84">
        <v>0.33106481481481498</v>
      </c>
      <c r="C110" s="85">
        <v>2</v>
      </c>
      <c r="D110" s="85" t="s">
        <v>754</v>
      </c>
      <c r="E110" s="85" t="s">
        <v>3129</v>
      </c>
      <c r="F110" s="85">
        <v>1145</v>
      </c>
      <c r="G110" s="85">
        <v>1.0463232937623572</v>
      </c>
      <c r="H110" s="86">
        <v>0.33150462962963001</v>
      </c>
      <c r="I110" s="85">
        <v>2</v>
      </c>
      <c r="J110" s="85" t="s">
        <v>754</v>
      </c>
      <c r="K110" s="85" t="s">
        <v>3097</v>
      </c>
      <c r="L110" s="85"/>
      <c r="M110" s="86">
        <v>4.398148148150316E-4</v>
      </c>
      <c r="N110" s="87" t="s">
        <v>13663</v>
      </c>
      <c r="Q110" s="80">
        <v>0.29642361111111099</v>
      </c>
      <c r="R110" s="81">
        <v>1</v>
      </c>
      <c r="S110" s="81" t="s">
        <v>1683</v>
      </c>
      <c r="T110" s="83" t="s">
        <v>13694</v>
      </c>
      <c r="X110" s="79">
        <v>0.374305555555556</v>
      </c>
      <c r="Y110" s="2">
        <v>1</v>
      </c>
      <c r="Z110" s="2" t="s">
        <v>262</v>
      </c>
      <c r="AA110" s="2" t="s">
        <v>3070</v>
      </c>
      <c r="AB110" s="2">
        <v>1688</v>
      </c>
      <c r="AC110" s="2">
        <v>1.0182098099366799</v>
      </c>
      <c r="AD110" s="79">
        <v>0.37626157407407401</v>
      </c>
      <c r="AE110" s="2">
        <v>1</v>
      </c>
      <c r="AF110" s="2" t="s">
        <v>262</v>
      </c>
      <c r="AG110" s="2" t="s">
        <v>3098</v>
      </c>
      <c r="AH110" s="2">
        <v>1927</v>
      </c>
      <c r="AI110" s="79">
        <v>1.9560185185180101E-3</v>
      </c>
      <c r="AJ110" s="2" t="s">
        <v>13655</v>
      </c>
      <c r="AL110" s="79">
        <v>0.33575231481481499</v>
      </c>
      <c r="AM110" s="2">
        <v>1</v>
      </c>
      <c r="AN110" s="2" t="s">
        <v>1496</v>
      </c>
      <c r="AO110" s="2" t="s">
        <v>13690</v>
      </c>
    </row>
    <row r="111" spans="2:41">
      <c r="B111" s="80">
        <v>0.33115740740740701</v>
      </c>
      <c r="C111" s="81">
        <v>1</v>
      </c>
      <c r="D111" s="81" t="s">
        <v>525</v>
      </c>
      <c r="E111" s="81" t="s">
        <v>3129</v>
      </c>
      <c r="F111" s="81">
        <v>1173</v>
      </c>
      <c r="G111" s="81">
        <v>1.0768523919446342</v>
      </c>
      <c r="H111" s="82">
        <v>0.33208333333333301</v>
      </c>
      <c r="I111" s="81">
        <v>1</v>
      </c>
      <c r="J111" s="81" t="s">
        <v>525</v>
      </c>
      <c r="K111" s="81" t="s">
        <v>3097</v>
      </c>
      <c r="L111" s="81"/>
      <c r="M111" s="82">
        <v>9.2592592592599665E-4</v>
      </c>
      <c r="N111" s="83" t="s">
        <v>13663</v>
      </c>
      <c r="Q111" s="84">
        <v>0.29645833333333299</v>
      </c>
      <c r="R111" s="85">
        <v>1</v>
      </c>
      <c r="S111" s="85" t="s">
        <v>1684</v>
      </c>
      <c r="T111" s="87" t="s">
        <v>13690</v>
      </c>
      <c r="X111" s="79">
        <v>0.374421296296296</v>
      </c>
      <c r="Y111" s="2">
        <v>1</v>
      </c>
      <c r="Z111" s="2" t="s">
        <v>263</v>
      </c>
      <c r="AA111" s="2" t="s">
        <v>3070</v>
      </c>
      <c r="AB111" s="2">
        <v>1690</v>
      </c>
      <c r="AC111" s="2">
        <v>1.0084956244657752</v>
      </c>
      <c r="AD111" s="79">
        <v>0.37629629629629602</v>
      </c>
      <c r="AE111" s="2">
        <v>1</v>
      </c>
      <c r="AF111" s="2" t="s">
        <v>263</v>
      </c>
      <c r="AG111" s="2" t="s">
        <v>3098</v>
      </c>
      <c r="AH111" s="2">
        <v>1935</v>
      </c>
      <c r="AI111" s="79">
        <v>1.8750000000000155E-3</v>
      </c>
      <c r="AJ111" s="2" t="s">
        <v>13655</v>
      </c>
      <c r="AL111" s="79">
        <v>0.33575231481481499</v>
      </c>
      <c r="AM111" s="2">
        <v>2</v>
      </c>
      <c r="AN111" s="2" t="s">
        <v>2471</v>
      </c>
      <c r="AO111" s="2" t="s">
        <v>13694</v>
      </c>
    </row>
    <row r="112" spans="2:41">
      <c r="B112" s="84">
        <v>0.33130787037037002</v>
      </c>
      <c r="C112" s="85">
        <v>1</v>
      </c>
      <c r="D112" s="85" t="s">
        <v>527</v>
      </c>
      <c r="E112" s="85" t="s">
        <v>3070</v>
      </c>
      <c r="F112" s="85">
        <v>1086</v>
      </c>
      <c r="G112" s="85">
        <v>0.95894492996055458</v>
      </c>
      <c r="H112" s="86">
        <v>0.33199074074074097</v>
      </c>
      <c r="I112" s="85">
        <v>1</v>
      </c>
      <c r="J112" s="85" t="s">
        <v>527</v>
      </c>
      <c r="K112" s="85" t="s">
        <v>3095</v>
      </c>
      <c r="L112" s="85"/>
      <c r="M112" s="86">
        <v>6.8287037037095821E-4</v>
      </c>
      <c r="N112" s="87" t="s">
        <v>13671</v>
      </c>
      <c r="Q112" s="80">
        <v>0.296493055555556</v>
      </c>
      <c r="R112" s="81">
        <v>1</v>
      </c>
      <c r="S112" s="81" t="s">
        <v>1685</v>
      </c>
      <c r="T112" s="83" t="s">
        <v>13690</v>
      </c>
      <c r="X112" s="79">
        <v>0.37458333333333299</v>
      </c>
      <c r="Y112" s="2">
        <v>1</v>
      </c>
      <c r="Z112" s="2" t="s">
        <v>264</v>
      </c>
      <c r="AA112" s="2" t="s">
        <v>3071</v>
      </c>
      <c r="AB112" s="2">
        <v>2188</v>
      </c>
      <c r="AC112" s="2">
        <v>1.0954620305867682</v>
      </c>
      <c r="AD112" s="79">
        <v>0.39052083333333298</v>
      </c>
      <c r="AE112" s="2">
        <v>1</v>
      </c>
      <c r="AF112" s="2" t="s">
        <v>264</v>
      </c>
      <c r="AG112" s="2" t="s">
        <v>3096</v>
      </c>
      <c r="AH112" s="2">
        <v>1951</v>
      </c>
      <c r="AI112" s="79">
        <v>1.5937499999999993E-2</v>
      </c>
      <c r="AJ112" s="2" t="s">
        <v>13656</v>
      </c>
      <c r="AL112" s="79">
        <v>0.33576388888888897</v>
      </c>
      <c r="AM112" s="2">
        <v>2</v>
      </c>
      <c r="AN112" s="2" t="s">
        <v>2812</v>
      </c>
      <c r="AO112" s="2" t="s">
        <v>13695</v>
      </c>
    </row>
    <row r="113" spans="2:41">
      <c r="B113" s="84">
        <v>0.33180555555555602</v>
      </c>
      <c r="C113" s="85">
        <v>1</v>
      </c>
      <c r="D113" s="85" t="s">
        <v>755</v>
      </c>
      <c r="E113" s="85" t="s">
        <v>3070</v>
      </c>
      <c r="F113" s="85">
        <v>1194</v>
      </c>
      <c r="G113" s="85">
        <v>1.0356419884145027</v>
      </c>
      <c r="H113" s="86">
        <v>0.33278935185185199</v>
      </c>
      <c r="I113" s="85">
        <v>1</v>
      </c>
      <c r="J113" s="85" t="s">
        <v>755</v>
      </c>
      <c r="K113" s="85" t="s">
        <v>3097</v>
      </c>
      <c r="L113" s="85"/>
      <c r="M113" s="86">
        <v>9.8379629629596899E-4</v>
      </c>
      <c r="N113" s="87" t="s">
        <v>13669</v>
      </c>
      <c r="Q113" s="84">
        <v>0.29651620370370402</v>
      </c>
      <c r="R113" s="85">
        <v>1</v>
      </c>
      <c r="S113" s="85" t="s">
        <v>2075</v>
      </c>
      <c r="T113" s="87" t="s">
        <v>13690</v>
      </c>
      <c r="X113" s="79">
        <v>0.37493055555555599</v>
      </c>
      <c r="Y113" s="2">
        <v>1</v>
      </c>
      <c r="Z113" s="2" t="s">
        <v>265</v>
      </c>
      <c r="AA113" s="2" t="s">
        <v>3070</v>
      </c>
      <c r="AB113" s="2">
        <v>1711</v>
      </c>
      <c r="AC113" s="2">
        <v>1.0127291533205038</v>
      </c>
      <c r="AD113" s="79">
        <v>0.37684027777777801</v>
      </c>
      <c r="AE113" s="2">
        <v>1</v>
      </c>
      <c r="AF113" s="2" t="s">
        <v>265</v>
      </c>
      <c r="AG113" s="2" t="s">
        <v>3098</v>
      </c>
      <c r="AH113" s="2">
        <v>1963</v>
      </c>
      <c r="AI113" s="79">
        <v>1.9097222222220211E-3</v>
      </c>
      <c r="AJ113" s="2" t="s">
        <v>13655</v>
      </c>
      <c r="AL113" s="79">
        <v>0.335787037037037</v>
      </c>
      <c r="AM113" s="2">
        <v>1</v>
      </c>
      <c r="AN113" s="2" t="s">
        <v>1497</v>
      </c>
      <c r="AO113" s="2" t="s">
        <v>13690</v>
      </c>
    </row>
    <row r="114" spans="2:41">
      <c r="B114" s="80">
        <v>0.33184027777777803</v>
      </c>
      <c r="C114" s="81">
        <v>1</v>
      </c>
      <c r="D114" s="81" t="s">
        <v>756</v>
      </c>
      <c r="E114" s="81" t="s">
        <v>3070</v>
      </c>
      <c r="F114" s="81">
        <v>1197</v>
      </c>
      <c r="G114" s="81">
        <v>1.0356419884145027</v>
      </c>
      <c r="H114" s="82">
        <v>0.33282407407407399</v>
      </c>
      <c r="I114" s="81">
        <v>1</v>
      </c>
      <c r="J114" s="81" t="s">
        <v>756</v>
      </c>
      <c r="K114" s="81" t="s">
        <v>3097</v>
      </c>
      <c r="L114" s="81"/>
      <c r="M114" s="82">
        <v>9.8379629629596899E-4</v>
      </c>
      <c r="N114" s="83" t="s">
        <v>13669</v>
      </c>
      <c r="Q114" s="80">
        <v>0.29651620370370402</v>
      </c>
      <c r="R114" s="81">
        <v>1</v>
      </c>
      <c r="S114" s="81" t="s">
        <v>2076</v>
      </c>
      <c r="T114" s="83" t="s">
        <v>13690</v>
      </c>
      <c r="X114" s="79">
        <v>0.37496527777777799</v>
      </c>
      <c r="Y114" s="2">
        <v>1</v>
      </c>
      <c r="Z114" s="2" t="s">
        <v>266</v>
      </c>
      <c r="AA114" s="2" t="s">
        <v>3070</v>
      </c>
      <c r="AB114" s="2">
        <v>1712</v>
      </c>
      <c r="AC114" s="2">
        <v>1.0141168941020597</v>
      </c>
      <c r="AD114" s="79">
        <v>0.376886574074074</v>
      </c>
      <c r="AE114" s="2">
        <v>1</v>
      </c>
      <c r="AF114" s="2" t="s">
        <v>266</v>
      </c>
      <c r="AG114" s="2" t="s">
        <v>3098</v>
      </c>
      <c r="AH114" s="2">
        <v>1964</v>
      </c>
      <c r="AI114" s="79">
        <v>1.9212962962960045E-3</v>
      </c>
      <c r="AJ114" s="2" t="s">
        <v>13655</v>
      </c>
      <c r="AL114" s="79">
        <v>0.33584490740740702</v>
      </c>
      <c r="AM114" s="2">
        <v>4</v>
      </c>
      <c r="AN114" s="2" t="s">
        <v>2472</v>
      </c>
      <c r="AO114" s="2" t="s">
        <v>13690</v>
      </c>
    </row>
    <row r="115" spans="2:41">
      <c r="B115" s="84">
        <v>0.331898148148148</v>
      </c>
      <c r="C115" s="85">
        <v>1</v>
      </c>
      <c r="D115" s="85" t="s">
        <v>2463</v>
      </c>
      <c r="E115" s="85" t="s">
        <v>3129</v>
      </c>
      <c r="F115" s="85">
        <v>1195</v>
      </c>
      <c r="G115" s="85">
        <v>1.0626602486884111</v>
      </c>
      <c r="H115" s="86">
        <v>0.33280092592592603</v>
      </c>
      <c r="I115" s="85">
        <v>1</v>
      </c>
      <c r="J115" s="85" t="s">
        <v>2463</v>
      </c>
      <c r="K115" s="85" t="s">
        <v>13687</v>
      </c>
      <c r="L115" s="85"/>
      <c r="M115" s="86">
        <v>9.0277777777802992E-4</v>
      </c>
      <c r="N115" s="87" t="s">
        <v>13689</v>
      </c>
      <c r="Q115" s="84">
        <v>0.29653935185185198</v>
      </c>
      <c r="R115" s="85">
        <v>1</v>
      </c>
      <c r="S115" s="85" t="s">
        <v>2398</v>
      </c>
      <c r="T115" s="87" t="s">
        <v>13690</v>
      </c>
      <c r="X115" s="79">
        <v>0.37530092592592601</v>
      </c>
      <c r="Y115" s="2">
        <v>2</v>
      </c>
      <c r="Z115" s="2" t="s">
        <v>267</v>
      </c>
      <c r="AA115" s="2" t="s">
        <v>3127</v>
      </c>
      <c r="AB115" s="2">
        <v>1686</v>
      </c>
      <c r="AC115" s="2">
        <v>1.0857329999996712</v>
      </c>
      <c r="AD115" s="79">
        <v>0.37618055555555602</v>
      </c>
      <c r="AE115" s="2">
        <v>2</v>
      </c>
      <c r="AF115" s="2" t="s">
        <v>267</v>
      </c>
      <c r="AG115" s="2" t="s">
        <v>3097</v>
      </c>
      <c r="AH115" s="2">
        <v>1980</v>
      </c>
      <c r="AI115" s="79">
        <v>8.7962962963000768E-4</v>
      </c>
      <c r="AJ115" s="2" t="s">
        <v>13685</v>
      </c>
      <c r="AL115" s="79">
        <v>0.33586805555555599</v>
      </c>
      <c r="AM115" s="2">
        <v>1</v>
      </c>
      <c r="AN115" s="2" t="s">
        <v>2221</v>
      </c>
      <c r="AO115" s="2" t="s">
        <v>13691</v>
      </c>
    </row>
    <row r="116" spans="2:41">
      <c r="B116" s="80">
        <v>0.33199074074074097</v>
      </c>
      <c r="C116" s="81">
        <v>1</v>
      </c>
      <c r="D116" s="81" t="s">
        <v>529</v>
      </c>
      <c r="E116" s="81" t="s">
        <v>3070</v>
      </c>
      <c r="F116" s="81">
        <v>1124</v>
      </c>
      <c r="G116" s="81">
        <v>0.98397465114787708</v>
      </c>
      <c r="H116" s="82">
        <v>0.33321759259259298</v>
      </c>
      <c r="I116" s="81">
        <v>1</v>
      </c>
      <c r="J116" s="81" t="s">
        <v>529</v>
      </c>
      <c r="K116" s="81" t="s">
        <v>3096</v>
      </c>
      <c r="L116" s="81"/>
      <c r="M116" s="82">
        <v>1.2268518518520066E-3</v>
      </c>
      <c r="N116" s="83" t="s">
        <v>13657</v>
      </c>
      <c r="Q116" s="80">
        <v>0.29656250000000001</v>
      </c>
      <c r="R116" s="81">
        <v>1</v>
      </c>
      <c r="S116" s="81" t="s">
        <v>2077</v>
      </c>
      <c r="T116" s="83" t="s">
        <v>13690</v>
      </c>
      <c r="X116" s="79">
        <v>0.37568287037037001</v>
      </c>
      <c r="Y116" s="2">
        <v>1</v>
      </c>
      <c r="Z116" s="2" t="s">
        <v>269</v>
      </c>
      <c r="AA116" s="2" t="s">
        <v>3129</v>
      </c>
      <c r="AB116" s="2">
        <v>1680</v>
      </c>
      <c r="AC116" s="2">
        <v>1.0463626060993494</v>
      </c>
      <c r="AD116" s="79">
        <v>0.376076388888889</v>
      </c>
      <c r="AE116" s="2">
        <v>1</v>
      </c>
      <c r="AF116" s="2" t="s">
        <v>269</v>
      </c>
      <c r="AG116" s="2" t="s">
        <v>3096</v>
      </c>
      <c r="AH116" s="2">
        <v>1995</v>
      </c>
      <c r="AI116" s="79">
        <v>3.9351851851898711E-4</v>
      </c>
      <c r="AJ116" s="2" t="s">
        <v>13667</v>
      </c>
      <c r="AL116" s="79">
        <v>0.33587962962963003</v>
      </c>
      <c r="AM116" s="2">
        <v>2</v>
      </c>
      <c r="AN116" s="2" t="s">
        <v>754</v>
      </c>
      <c r="AO116" s="2" t="s">
        <v>13695</v>
      </c>
    </row>
    <row r="117" spans="2:41">
      <c r="B117" s="80">
        <v>0.332013888888889</v>
      </c>
      <c r="C117" s="81">
        <v>1</v>
      </c>
      <c r="D117" s="81" t="s">
        <v>149</v>
      </c>
      <c r="E117" s="81" t="s">
        <v>3129</v>
      </c>
      <c r="F117" s="81">
        <v>1184</v>
      </c>
      <c r="G117" s="81">
        <v>1.0632676594815673</v>
      </c>
      <c r="H117" s="82">
        <v>0.33248842592592598</v>
      </c>
      <c r="I117" s="81">
        <v>1</v>
      </c>
      <c r="J117" s="81" t="s">
        <v>149</v>
      </c>
      <c r="K117" s="81" t="s">
        <v>3096</v>
      </c>
      <c r="L117" s="81"/>
      <c r="M117" s="82">
        <v>4.7453703703698169E-4</v>
      </c>
      <c r="N117" s="83" t="s">
        <v>13667</v>
      </c>
      <c r="Q117" s="84">
        <v>0.29658564814814797</v>
      </c>
      <c r="R117" s="85">
        <v>1</v>
      </c>
      <c r="S117" s="85" t="s">
        <v>2562</v>
      </c>
      <c r="T117" s="87" t="s">
        <v>13695</v>
      </c>
      <c r="X117" s="79">
        <v>0.37613425925925897</v>
      </c>
      <c r="Y117" s="2">
        <v>2</v>
      </c>
      <c r="Z117" s="2" t="s">
        <v>271</v>
      </c>
      <c r="AA117" s="2" t="s">
        <v>3129</v>
      </c>
      <c r="AB117" s="2">
        <v>1694</v>
      </c>
      <c r="AC117" s="2">
        <v>1.0411499767560828</v>
      </c>
      <c r="AD117" s="79">
        <v>0.37641203703703702</v>
      </c>
      <c r="AE117" s="2">
        <v>2</v>
      </c>
      <c r="AF117" s="2" t="s">
        <v>271</v>
      </c>
      <c r="AG117" s="2" t="s">
        <v>3096</v>
      </c>
      <c r="AH117" s="2">
        <v>2012</v>
      </c>
      <c r="AI117" s="79">
        <v>2.7777777777804324E-4</v>
      </c>
      <c r="AJ117" s="2" t="s">
        <v>13667</v>
      </c>
      <c r="AL117" s="79">
        <v>0.33592592592592602</v>
      </c>
      <c r="AM117" s="2">
        <v>2</v>
      </c>
      <c r="AN117" s="2" t="s">
        <v>1878</v>
      </c>
      <c r="AO117" s="2" t="s">
        <v>13694</v>
      </c>
    </row>
    <row r="118" spans="2:41">
      <c r="B118" s="84">
        <v>0.33253472222222202</v>
      </c>
      <c r="C118" s="85">
        <v>1</v>
      </c>
      <c r="D118" s="85" t="s">
        <v>1490</v>
      </c>
      <c r="E118" s="85" t="s">
        <v>3129</v>
      </c>
      <c r="F118" s="85">
        <v>1228</v>
      </c>
      <c r="G118" s="85">
        <v>1.0702332360784039</v>
      </c>
      <c r="H118" s="86">
        <v>0.333703703703704</v>
      </c>
      <c r="I118" s="85">
        <v>1</v>
      </c>
      <c r="J118" s="85" t="s">
        <v>1490</v>
      </c>
      <c r="K118" s="85" t="s">
        <v>13687</v>
      </c>
      <c r="L118" s="85"/>
      <c r="M118" s="86">
        <v>1.1689814814819788E-3</v>
      </c>
      <c r="N118" s="87" t="s">
        <v>13689</v>
      </c>
      <c r="Q118" s="80">
        <v>0.29659722222222201</v>
      </c>
      <c r="R118" s="81">
        <v>1</v>
      </c>
      <c r="S118" s="81" t="s">
        <v>4698</v>
      </c>
      <c r="T118" s="83" t="s">
        <v>13695</v>
      </c>
      <c r="X118" s="79">
        <v>0.37618055555555602</v>
      </c>
      <c r="Y118" s="2">
        <v>1</v>
      </c>
      <c r="Z118" s="2" t="s">
        <v>272</v>
      </c>
      <c r="AA118" s="2" t="s">
        <v>3129</v>
      </c>
      <c r="AB118" s="2">
        <v>1696</v>
      </c>
      <c r="AC118" s="2">
        <v>1.0394594252102634</v>
      </c>
      <c r="AD118" s="79">
        <v>0.37644675925925902</v>
      </c>
      <c r="AE118" s="2">
        <v>1</v>
      </c>
      <c r="AF118" s="2" t="s">
        <v>272</v>
      </c>
      <c r="AG118" s="2" t="s">
        <v>3096</v>
      </c>
      <c r="AH118" s="2">
        <v>2017</v>
      </c>
      <c r="AI118" s="79">
        <v>2.6620370370300517E-4</v>
      </c>
      <c r="AJ118" s="2" t="s">
        <v>13667</v>
      </c>
      <c r="AL118" s="79">
        <v>0.3359375</v>
      </c>
      <c r="AM118" s="2">
        <v>1</v>
      </c>
      <c r="AN118" s="2" t="s">
        <v>2473</v>
      </c>
      <c r="AO118" s="2" t="s">
        <v>13690</v>
      </c>
    </row>
    <row r="119" spans="2:41">
      <c r="B119" s="84">
        <v>0.33254629629629601</v>
      </c>
      <c r="C119" s="85">
        <v>1</v>
      </c>
      <c r="D119" s="85" t="s">
        <v>530</v>
      </c>
      <c r="E119" s="85" t="s">
        <v>3070</v>
      </c>
      <c r="F119" s="85">
        <v>1127</v>
      </c>
      <c r="G119" s="85">
        <v>0.96594762086348274</v>
      </c>
      <c r="H119" s="86">
        <v>0.33327546296296301</v>
      </c>
      <c r="I119" s="85">
        <v>1</v>
      </c>
      <c r="J119" s="85" t="s">
        <v>530</v>
      </c>
      <c r="K119" s="85" t="s">
        <v>3095</v>
      </c>
      <c r="L119" s="85"/>
      <c r="M119" s="86">
        <v>7.2916666666700269E-4</v>
      </c>
      <c r="N119" s="87" t="s">
        <v>13671</v>
      </c>
      <c r="Q119" s="84">
        <v>0.29668981481481499</v>
      </c>
      <c r="R119" s="85">
        <v>1</v>
      </c>
      <c r="S119" s="85" t="s">
        <v>1288</v>
      </c>
      <c r="T119" s="87" t="s">
        <v>13690</v>
      </c>
      <c r="X119" s="79">
        <v>0.37620370370370398</v>
      </c>
      <c r="Y119" s="2">
        <v>1</v>
      </c>
      <c r="Z119" s="2" t="s">
        <v>273</v>
      </c>
      <c r="AA119" s="2" t="s">
        <v>3071</v>
      </c>
      <c r="AB119" s="2">
        <v>1719</v>
      </c>
      <c r="AC119" s="2">
        <v>1.0859041278785546</v>
      </c>
      <c r="AD119" s="79">
        <v>0.37699074074074101</v>
      </c>
      <c r="AE119" s="2">
        <v>1</v>
      </c>
      <c r="AF119" s="2" t="s">
        <v>273</v>
      </c>
      <c r="AG119" s="2" t="s">
        <v>3098</v>
      </c>
      <c r="AH119" s="2">
        <v>2019</v>
      </c>
      <c r="AI119" s="79">
        <v>7.8703703703703054E-4</v>
      </c>
      <c r="AJ119" s="2" t="s">
        <v>13677</v>
      </c>
      <c r="AL119" s="79">
        <v>0.3359375</v>
      </c>
      <c r="AM119" s="2">
        <v>1</v>
      </c>
      <c r="AN119" s="2" t="s">
        <v>2813</v>
      </c>
      <c r="AO119" s="2" t="s">
        <v>13692</v>
      </c>
    </row>
    <row r="120" spans="2:41">
      <c r="B120" s="80">
        <v>0.33256944444444397</v>
      </c>
      <c r="C120" s="81">
        <v>1</v>
      </c>
      <c r="D120" s="81" t="s">
        <v>531</v>
      </c>
      <c r="E120" s="81" t="s">
        <v>3070</v>
      </c>
      <c r="F120" s="81">
        <v>1147</v>
      </c>
      <c r="G120" s="81">
        <v>0.99206953653331331</v>
      </c>
      <c r="H120" s="82">
        <v>0.33386574074074099</v>
      </c>
      <c r="I120" s="81">
        <v>1</v>
      </c>
      <c r="J120" s="81" t="s">
        <v>531</v>
      </c>
      <c r="K120" s="81" t="s">
        <v>3096</v>
      </c>
      <c r="L120" s="81"/>
      <c r="M120" s="82">
        <v>1.296296296297017E-3</v>
      </c>
      <c r="N120" s="83" t="s">
        <v>13657</v>
      </c>
      <c r="Q120" s="80">
        <v>0.29673611111111098</v>
      </c>
      <c r="R120" s="81">
        <v>2</v>
      </c>
      <c r="S120" s="81" t="s">
        <v>4699</v>
      </c>
      <c r="T120" s="83" t="s">
        <v>13695</v>
      </c>
      <c r="X120" s="79">
        <v>0.37621527777777802</v>
      </c>
      <c r="Y120" s="2">
        <v>1</v>
      </c>
      <c r="Z120" s="2" t="s">
        <v>274</v>
      </c>
      <c r="AA120" s="2" t="s">
        <v>3073</v>
      </c>
      <c r="AB120" s="2">
        <v>2926</v>
      </c>
      <c r="AC120" s="2">
        <v>1.0845637128774124</v>
      </c>
      <c r="AD120" s="79">
        <v>0.41184027777777799</v>
      </c>
      <c r="AE120" s="2">
        <v>1</v>
      </c>
      <c r="AF120" s="2" t="s">
        <v>274</v>
      </c>
      <c r="AG120" s="2" t="s">
        <v>3094</v>
      </c>
      <c r="AH120" s="2">
        <v>2020</v>
      </c>
      <c r="AI120" s="79">
        <v>3.5624999999999962E-2</v>
      </c>
      <c r="AJ120" s="2" t="s">
        <v>13659</v>
      </c>
      <c r="AL120" s="79">
        <v>0.33594907407407398</v>
      </c>
      <c r="AM120" s="2">
        <v>1</v>
      </c>
      <c r="AN120" s="2" t="s">
        <v>1879</v>
      </c>
      <c r="AO120" s="2" t="s">
        <v>13690</v>
      </c>
    </row>
    <row r="121" spans="2:41">
      <c r="B121" s="80">
        <v>0.332627314814815</v>
      </c>
      <c r="C121" s="81">
        <v>1</v>
      </c>
      <c r="D121" s="81" t="s">
        <v>151</v>
      </c>
      <c r="E121" s="81" t="s">
        <v>3070</v>
      </c>
      <c r="F121" s="81">
        <v>1230</v>
      </c>
      <c r="G121" s="81">
        <v>1.04812783742229</v>
      </c>
      <c r="H121" s="82">
        <v>0.33374999999999999</v>
      </c>
      <c r="I121" s="81">
        <v>1</v>
      </c>
      <c r="J121" s="81" t="s">
        <v>151</v>
      </c>
      <c r="K121" s="81" t="s">
        <v>3097</v>
      </c>
      <c r="L121" s="81"/>
      <c r="M121" s="82">
        <v>1.1226851851849906E-3</v>
      </c>
      <c r="N121" s="83" t="s">
        <v>13669</v>
      </c>
      <c r="Q121" s="84">
        <v>0.29680555555555599</v>
      </c>
      <c r="R121" s="85">
        <v>1</v>
      </c>
      <c r="S121" s="85" t="s">
        <v>2078</v>
      </c>
      <c r="T121" s="87" t="s">
        <v>13694</v>
      </c>
      <c r="X121" s="79">
        <v>0.37634259259259301</v>
      </c>
      <c r="Y121" s="2">
        <v>1</v>
      </c>
      <c r="Z121" s="2" t="s">
        <v>632</v>
      </c>
      <c r="AA121" s="2" t="s">
        <v>3070</v>
      </c>
      <c r="AB121" s="2">
        <v>1757</v>
      </c>
      <c r="AC121" s="2">
        <v>1.020125065707808</v>
      </c>
      <c r="AD121" s="79">
        <v>0.37787037037037002</v>
      </c>
      <c r="AE121" s="2">
        <v>1</v>
      </c>
      <c r="AF121" s="2" t="s">
        <v>632</v>
      </c>
      <c r="AG121" s="2" t="s">
        <v>3100</v>
      </c>
      <c r="AH121" s="2">
        <v>2024</v>
      </c>
      <c r="AI121" s="79">
        <v>1.5277777777770174E-3</v>
      </c>
      <c r="AJ121" s="2" t="s">
        <v>13664</v>
      </c>
      <c r="AL121" s="79">
        <v>0.33598379629629599</v>
      </c>
      <c r="AM121" s="2">
        <v>1</v>
      </c>
      <c r="AN121" s="2" t="s">
        <v>4871</v>
      </c>
      <c r="AO121" s="2" t="s">
        <v>13692</v>
      </c>
    </row>
    <row r="122" spans="2:41">
      <c r="B122" s="84">
        <v>0.332858796296296</v>
      </c>
      <c r="C122" s="85">
        <v>1</v>
      </c>
      <c r="D122" s="85" t="s">
        <v>152</v>
      </c>
      <c r="E122" s="85" t="s">
        <v>3075</v>
      </c>
      <c r="F122" s="85">
        <v>1393</v>
      </c>
      <c r="G122" s="85">
        <v>1.0415125697242675</v>
      </c>
      <c r="H122" s="86">
        <v>0.33725694444444398</v>
      </c>
      <c r="I122" s="85">
        <v>1</v>
      </c>
      <c r="J122" s="85" t="s">
        <v>152</v>
      </c>
      <c r="K122" s="85" t="s">
        <v>3128</v>
      </c>
      <c r="L122" s="85"/>
      <c r="M122" s="86">
        <v>4.3981481481479845E-3</v>
      </c>
      <c r="N122" s="87" t="s">
        <v>13673</v>
      </c>
      <c r="Q122" s="80">
        <v>0.29684027777777799</v>
      </c>
      <c r="R122" s="81">
        <v>1</v>
      </c>
      <c r="S122" s="81" t="s">
        <v>1686</v>
      </c>
      <c r="T122" s="83" t="s">
        <v>13694</v>
      </c>
      <c r="X122" s="79">
        <v>0.37636574074074097</v>
      </c>
      <c r="Y122" s="2">
        <v>1</v>
      </c>
      <c r="Z122" s="2" t="s">
        <v>275</v>
      </c>
      <c r="AA122" s="2" t="s">
        <v>3070</v>
      </c>
      <c r="AB122" s="2">
        <v>1779</v>
      </c>
      <c r="AC122" s="2">
        <v>1.0323149011180301</v>
      </c>
      <c r="AD122" s="79">
        <v>0.37844907407407402</v>
      </c>
      <c r="AE122" s="2">
        <v>1</v>
      </c>
      <c r="AF122" s="2" t="s">
        <v>275</v>
      </c>
      <c r="AG122" s="2" t="s">
        <v>3098</v>
      </c>
      <c r="AH122" s="2">
        <v>2026</v>
      </c>
      <c r="AI122" s="79">
        <v>2.0833333333330484E-3</v>
      </c>
      <c r="AJ122" s="2" t="s">
        <v>13655</v>
      </c>
      <c r="AL122" s="79">
        <v>0.33599537037036997</v>
      </c>
      <c r="AM122" s="2">
        <v>2</v>
      </c>
      <c r="AN122" s="2" t="s">
        <v>2222</v>
      </c>
      <c r="AO122" s="2" t="s">
        <v>13690</v>
      </c>
    </row>
    <row r="123" spans="2:41">
      <c r="B123" s="84">
        <v>0.33305555555555599</v>
      </c>
      <c r="C123" s="85">
        <v>1</v>
      </c>
      <c r="D123" s="85" t="s">
        <v>899</v>
      </c>
      <c r="E123" s="85" t="s">
        <v>3071</v>
      </c>
      <c r="F123" s="85">
        <v>1195</v>
      </c>
      <c r="G123" s="85">
        <v>0.98783592039555768</v>
      </c>
      <c r="H123" s="86">
        <v>0.33468750000000003</v>
      </c>
      <c r="I123" s="85">
        <v>1</v>
      </c>
      <c r="J123" s="85" t="s">
        <v>899</v>
      </c>
      <c r="K123" s="85" t="s">
        <v>3095</v>
      </c>
      <c r="L123" s="85"/>
      <c r="M123" s="86">
        <v>1.6319444444440334E-3</v>
      </c>
      <c r="N123" s="87" t="s">
        <v>13665</v>
      </c>
      <c r="Q123" s="84">
        <v>0.29712962962963002</v>
      </c>
      <c r="R123" s="85">
        <v>1</v>
      </c>
      <c r="S123" s="85" t="s">
        <v>728</v>
      </c>
      <c r="T123" s="87" t="s">
        <v>13690</v>
      </c>
      <c r="X123" s="79">
        <v>0.37707175925925901</v>
      </c>
      <c r="Y123" s="2">
        <v>2</v>
      </c>
      <c r="Z123" s="2" t="s">
        <v>278</v>
      </c>
      <c r="AA123" s="2" t="s">
        <v>3129</v>
      </c>
      <c r="AB123" s="2">
        <v>1744</v>
      </c>
      <c r="AC123" s="2">
        <v>1.0498135852689268</v>
      </c>
      <c r="AD123" s="79">
        <v>0.37751157407407399</v>
      </c>
      <c r="AE123" s="2">
        <v>2</v>
      </c>
      <c r="AF123" s="2" t="s">
        <v>278</v>
      </c>
      <c r="AG123" s="2" t="s">
        <v>3096</v>
      </c>
      <c r="AH123" s="2">
        <v>2065</v>
      </c>
      <c r="AI123" s="79">
        <v>4.3981481481497608E-4</v>
      </c>
      <c r="AJ123" s="2" t="s">
        <v>13667</v>
      </c>
      <c r="AL123" s="79">
        <v>0.33601851851851799</v>
      </c>
      <c r="AM123" s="2">
        <v>1</v>
      </c>
      <c r="AN123" s="2" t="s">
        <v>1880</v>
      </c>
      <c r="AO123" s="2" t="s">
        <v>13694</v>
      </c>
    </row>
    <row r="124" spans="2:41">
      <c r="B124" s="80">
        <v>0.33313657407407399</v>
      </c>
      <c r="C124" s="81">
        <v>2</v>
      </c>
      <c r="D124" s="81" t="s">
        <v>153</v>
      </c>
      <c r="E124" s="81" t="s">
        <v>3070</v>
      </c>
      <c r="F124" s="81">
        <v>1643</v>
      </c>
      <c r="G124" s="81">
        <v>1.0508299875398595</v>
      </c>
      <c r="H124" s="82">
        <v>0.34417824074074099</v>
      </c>
      <c r="I124" s="81">
        <v>2</v>
      </c>
      <c r="J124" s="81" t="s">
        <v>153</v>
      </c>
      <c r="K124" s="81" t="s">
        <v>3101</v>
      </c>
      <c r="L124" s="81"/>
      <c r="M124" s="82">
        <v>1.1041666666667005E-2</v>
      </c>
      <c r="N124" s="83" t="s">
        <v>13654</v>
      </c>
      <c r="Q124" s="80">
        <v>0.29712962962963002</v>
      </c>
      <c r="R124" s="81">
        <v>1</v>
      </c>
      <c r="S124" s="81" t="s">
        <v>2562</v>
      </c>
      <c r="T124" s="83" t="s">
        <v>13692</v>
      </c>
      <c r="X124" s="79">
        <v>0.37714120370370402</v>
      </c>
      <c r="Y124" s="2">
        <v>1</v>
      </c>
      <c r="Z124" s="2" t="s">
        <v>279</v>
      </c>
      <c r="AA124" s="2" t="s">
        <v>3070</v>
      </c>
      <c r="AB124" s="2">
        <v>1903</v>
      </c>
      <c r="AC124" s="2">
        <v>1.0271742624984612</v>
      </c>
      <c r="AD124" s="79">
        <v>0.38167824074074103</v>
      </c>
      <c r="AE124" s="2">
        <v>1</v>
      </c>
      <c r="AF124" s="2" t="s">
        <v>279</v>
      </c>
      <c r="AG124" s="2" t="s">
        <v>3098</v>
      </c>
      <c r="AH124" s="2">
        <v>2067</v>
      </c>
      <c r="AI124" s="79">
        <v>4.5370370370370061E-3</v>
      </c>
      <c r="AJ124" s="2" t="s">
        <v>13655</v>
      </c>
      <c r="AL124" s="79">
        <v>0.336053240740741</v>
      </c>
      <c r="AM124" s="2">
        <v>1</v>
      </c>
      <c r="AN124" s="2" t="s">
        <v>152</v>
      </c>
      <c r="AO124" s="2" t="s">
        <v>13699</v>
      </c>
    </row>
    <row r="125" spans="2:41">
      <c r="B125" s="84">
        <v>0.33321759259259298</v>
      </c>
      <c r="C125" s="85">
        <v>2</v>
      </c>
      <c r="D125" s="85" t="s">
        <v>757</v>
      </c>
      <c r="E125" s="85" t="s">
        <v>3070</v>
      </c>
      <c r="F125" s="85">
        <v>1279</v>
      </c>
      <c r="G125" s="85">
        <v>1.0627534935961509</v>
      </c>
      <c r="H125" s="86">
        <v>0.334513888888889</v>
      </c>
      <c r="I125" s="85">
        <v>2</v>
      </c>
      <c r="J125" s="85" t="s">
        <v>757</v>
      </c>
      <c r="K125" s="85" t="s">
        <v>3097</v>
      </c>
      <c r="L125" s="85"/>
      <c r="M125" s="86">
        <v>1.2962962962960178E-3</v>
      </c>
      <c r="N125" s="87" t="s">
        <v>13669</v>
      </c>
      <c r="Q125" s="84">
        <v>0.29716435185185203</v>
      </c>
      <c r="R125" s="85">
        <v>2</v>
      </c>
      <c r="S125" s="85" t="s">
        <v>1351</v>
      </c>
      <c r="T125" s="87" t="s">
        <v>13692</v>
      </c>
      <c r="X125" s="79">
        <v>0.37756944444444401</v>
      </c>
      <c r="Y125" s="2">
        <v>1</v>
      </c>
      <c r="Z125" s="2" t="s">
        <v>280</v>
      </c>
      <c r="AA125" s="2" t="s">
        <v>3070</v>
      </c>
      <c r="AB125" s="2">
        <v>1815</v>
      </c>
      <c r="AC125" s="2">
        <v>1.0154929171320584</v>
      </c>
      <c r="AD125" s="79">
        <v>0.379502314814815</v>
      </c>
      <c r="AE125" s="2">
        <v>1</v>
      </c>
      <c r="AF125" s="2" t="s">
        <v>280</v>
      </c>
      <c r="AG125" s="2" t="s">
        <v>3098</v>
      </c>
      <c r="AH125" s="2">
        <v>2086</v>
      </c>
      <c r="AI125" s="79">
        <v>1.9328703703709871E-3</v>
      </c>
      <c r="AJ125" s="2" t="s">
        <v>13655</v>
      </c>
      <c r="AL125" s="79">
        <v>0.33612268518518501</v>
      </c>
      <c r="AM125" s="2">
        <v>2</v>
      </c>
      <c r="AN125" s="2" t="s">
        <v>1881</v>
      </c>
      <c r="AO125" s="2" t="s">
        <v>13694</v>
      </c>
    </row>
    <row r="126" spans="2:41">
      <c r="B126" s="80">
        <v>0.333472222222222</v>
      </c>
      <c r="C126" s="81">
        <v>2</v>
      </c>
      <c r="D126" s="81" t="s">
        <v>154</v>
      </c>
      <c r="E126" s="81" t="s">
        <v>3070</v>
      </c>
      <c r="F126" s="81">
        <v>1296</v>
      </c>
      <c r="G126" s="81">
        <v>1.0635774072170943</v>
      </c>
      <c r="H126" s="82">
        <v>0.334780092592593</v>
      </c>
      <c r="I126" s="81">
        <v>2</v>
      </c>
      <c r="J126" s="81" t="s">
        <v>154</v>
      </c>
      <c r="K126" s="81" t="s">
        <v>3097</v>
      </c>
      <c r="L126" s="81"/>
      <c r="M126" s="82">
        <v>1.3078703703710004E-3</v>
      </c>
      <c r="N126" s="83" t="s">
        <v>13669</v>
      </c>
      <c r="Q126" s="80">
        <v>0.29717592592592601</v>
      </c>
      <c r="R126" s="81">
        <v>2</v>
      </c>
      <c r="S126" s="81" t="s">
        <v>2562</v>
      </c>
      <c r="T126" s="83" t="s">
        <v>13692</v>
      </c>
      <c r="X126" s="79">
        <v>0.377581018518518</v>
      </c>
      <c r="Y126" s="2">
        <v>1</v>
      </c>
      <c r="Z126" s="2" t="s">
        <v>281</v>
      </c>
      <c r="AA126" s="2" t="s">
        <v>3129</v>
      </c>
      <c r="AB126" s="2">
        <v>1778</v>
      </c>
      <c r="AC126" s="2">
        <v>1.0092693730228917</v>
      </c>
      <c r="AD126" s="79">
        <v>0.37839120370370399</v>
      </c>
      <c r="AE126" s="2">
        <v>1</v>
      </c>
      <c r="AF126" s="2" t="s">
        <v>281</v>
      </c>
      <c r="AG126" s="2" t="s">
        <v>3098</v>
      </c>
      <c r="AH126" s="2">
        <v>2087</v>
      </c>
      <c r="AI126" s="79">
        <v>8.1018518518599647E-4</v>
      </c>
      <c r="AJ126" s="2" t="s">
        <v>13661</v>
      </c>
      <c r="AL126" s="79">
        <v>0.33615740740740702</v>
      </c>
      <c r="AM126" s="2">
        <v>1</v>
      </c>
      <c r="AN126" s="2" t="s">
        <v>750</v>
      </c>
      <c r="AO126" s="2" t="s">
        <v>13695</v>
      </c>
    </row>
    <row r="127" spans="2:41">
      <c r="B127" s="84">
        <v>0.333472222222222</v>
      </c>
      <c r="C127" s="85">
        <v>2</v>
      </c>
      <c r="D127" s="85" t="s">
        <v>154</v>
      </c>
      <c r="E127" s="85" t="s">
        <v>3070</v>
      </c>
      <c r="F127" s="85">
        <v>318</v>
      </c>
      <c r="G127" s="85">
        <v>1.0326045309967775</v>
      </c>
      <c r="H127" s="86">
        <v>0.34076388888888898</v>
      </c>
      <c r="I127" s="85">
        <v>2</v>
      </c>
      <c r="J127" s="85" t="s">
        <v>154</v>
      </c>
      <c r="K127" s="85" t="s">
        <v>3096</v>
      </c>
      <c r="L127" s="85">
        <v>3</v>
      </c>
      <c r="M127" s="86">
        <v>7.2916666666669738E-3</v>
      </c>
      <c r="N127" s="87" t="s">
        <v>13657</v>
      </c>
      <c r="Q127" s="84">
        <v>0.29724537037037002</v>
      </c>
      <c r="R127" s="85">
        <v>1</v>
      </c>
      <c r="S127" s="85" t="s">
        <v>2615</v>
      </c>
      <c r="T127" s="87" t="s">
        <v>13698</v>
      </c>
      <c r="X127" s="79">
        <v>0.377615740740741</v>
      </c>
      <c r="Y127" s="2">
        <v>1</v>
      </c>
      <c r="Z127" s="2" t="s">
        <v>282</v>
      </c>
      <c r="AA127" s="2" t="s">
        <v>3129</v>
      </c>
      <c r="AB127" s="2">
        <v>1769</v>
      </c>
      <c r="AC127" s="2">
        <v>1.0499371679137133</v>
      </c>
      <c r="AD127" s="79">
        <v>0.378078703703704</v>
      </c>
      <c r="AE127" s="2">
        <v>1</v>
      </c>
      <c r="AF127" s="2" t="s">
        <v>282</v>
      </c>
      <c r="AG127" s="2" t="s">
        <v>3096</v>
      </c>
      <c r="AH127" s="2">
        <v>2089</v>
      </c>
      <c r="AI127" s="79">
        <v>4.6296296296299833E-4</v>
      </c>
      <c r="AJ127" s="2" t="s">
        <v>13667</v>
      </c>
      <c r="AL127" s="79">
        <v>0.33621527777777799</v>
      </c>
      <c r="AM127" s="2">
        <v>1</v>
      </c>
      <c r="AN127" s="2" t="s">
        <v>1882</v>
      </c>
      <c r="AO127" s="2" t="s">
        <v>13701</v>
      </c>
    </row>
    <row r="128" spans="2:41">
      <c r="B128" s="80">
        <v>0.33353009259259297</v>
      </c>
      <c r="C128" s="81">
        <v>1</v>
      </c>
      <c r="D128" s="81" t="s">
        <v>533</v>
      </c>
      <c r="E128" s="81" t="s">
        <v>3070</v>
      </c>
      <c r="F128" s="81">
        <v>1203</v>
      </c>
      <c r="G128" s="81">
        <v>0.998582544398113</v>
      </c>
      <c r="H128" s="82">
        <v>0.33488425925925902</v>
      </c>
      <c r="I128" s="81">
        <v>1</v>
      </c>
      <c r="J128" s="81" t="s">
        <v>533</v>
      </c>
      <c r="K128" s="81" t="s">
        <v>3096</v>
      </c>
      <c r="L128" s="81"/>
      <c r="M128" s="82">
        <v>1.3541666666660457E-3</v>
      </c>
      <c r="N128" s="83" t="s">
        <v>13657</v>
      </c>
      <c r="Q128" s="80">
        <v>0.29729166666666701</v>
      </c>
      <c r="R128" s="81">
        <v>1</v>
      </c>
      <c r="S128" s="81" t="s">
        <v>2712</v>
      </c>
      <c r="T128" s="83" t="s">
        <v>13695</v>
      </c>
      <c r="X128" s="79">
        <v>0.37768518518518501</v>
      </c>
      <c r="Y128" s="2">
        <v>1</v>
      </c>
      <c r="Z128" s="2" t="s">
        <v>283</v>
      </c>
      <c r="AA128" s="2" t="s">
        <v>3070</v>
      </c>
      <c r="AB128" s="2">
        <v>1819</v>
      </c>
      <c r="AC128" s="2">
        <v>1.0313216906223623</v>
      </c>
      <c r="AD128" s="79">
        <v>0.37959490740740698</v>
      </c>
      <c r="AE128" s="2">
        <v>1</v>
      </c>
      <c r="AF128" s="2" t="s">
        <v>283</v>
      </c>
      <c r="AG128" s="2" t="s">
        <v>3095</v>
      </c>
      <c r="AH128" s="2">
        <v>2094</v>
      </c>
      <c r="AI128" s="79">
        <v>1.9097222222219656E-3</v>
      </c>
      <c r="AJ128" s="2" t="s">
        <v>13671</v>
      </c>
      <c r="AL128" s="79">
        <v>0.33621527777777799</v>
      </c>
      <c r="AM128" s="2">
        <v>1</v>
      </c>
      <c r="AN128" s="2" t="s">
        <v>538</v>
      </c>
      <c r="AO128" s="2" t="s">
        <v>13690</v>
      </c>
    </row>
    <row r="129" spans="2:41">
      <c r="B129" s="84">
        <v>0.33376157407407397</v>
      </c>
      <c r="C129" s="85">
        <v>1</v>
      </c>
      <c r="D129" s="85" t="s">
        <v>758</v>
      </c>
      <c r="E129" s="85" t="s">
        <v>3129</v>
      </c>
      <c r="F129" s="85">
        <v>1257</v>
      </c>
      <c r="G129" s="85">
        <v>1.0375261934069453</v>
      </c>
      <c r="H129" s="86">
        <v>0.33410879629629597</v>
      </c>
      <c r="I129" s="85">
        <v>1</v>
      </c>
      <c r="J129" s="85" t="s">
        <v>758</v>
      </c>
      <c r="K129" s="85" t="s">
        <v>3097</v>
      </c>
      <c r="L129" s="85"/>
      <c r="M129" s="86">
        <v>3.4722222222199894E-4</v>
      </c>
      <c r="N129" s="87" t="s">
        <v>13663</v>
      </c>
      <c r="Q129" s="84">
        <v>0.29731481481481498</v>
      </c>
      <c r="R129" s="85">
        <v>1</v>
      </c>
      <c r="S129" s="85" t="s">
        <v>2399</v>
      </c>
      <c r="T129" s="87" t="s">
        <v>13690</v>
      </c>
      <c r="X129" s="79">
        <v>0.37792824074074099</v>
      </c>
      <c r="Y129" s="2">
        <v>3</v>
      </c>
      <c r="Z129" s="2" t="s">
        <v>284</v>
      </c>
      <c r="AA129" s="2" t="s">
        <v>3070</v>
      </c>
      <c r="AB129" s="2">
        <v>1824</v>
      </c>
      <c r="AC129" s="2">
        <v>1.0273251681951421</v>
      </c>
      <c r="AD129" s="79">
        <v>0.37967592592592603</v>
      </c>
      <c r="AE129" s="2">
        <v>3</v>
      </c>
      <c r="AF129" s="2" t="s">
        <v>284</v>
      </c>
      <c r="AG129" s="2" t="s">
        <v>3095</v>
      </c>
      <c r="AH129" s="2">
        <v>2109</v>
      </c>
      <c r="AI129" s="79">
        <v>1.7476851851850328E-3</v>
      </c>
      <c r="AJ129" s="2" t="s">
        <v>13671</v>
      </c>
      <c r="AL129" s="79">
        <v>0.33621527777777799</v>
      </c>
      <c r="AM129" s="2">
        <v>1</v>
      </c>
      <c r="AN129" s="2" t="s">
        <v>2474</v>
      </c>
      <c r="AO129" s="2" t="s">
        <v>13694</v>
      </c>
    </row>
    <row r="130" spans="2:41">
      <c r="B130" s="80">
        <v>0.33417824074074098</v>
      </c>
      <c r="C130" s="81">
        <v>2</v>
      </c>
      <c r="D130" s="81" t="s">
        <v>155</v>
      </c>
      <c r="E130" s="81" t="s">
        <v>3075</v>
      </c>
      <c r="F130" s="81">
        <v>1475</v>
      </c>
      <c r="G130" s="81">
        <v>1.0954733352471906</v>
      </c>
      <c r="H130" s="82">
        <v>0.339131944444444</v>
      </c>
      <c r="I130" s="81">
        <v>2</v>
      </c>
      <c r="J130" s="81" t="s">
        <v>155</v>
      </c>
      <c r="K130" s="81" t="s">
        <v>3095</v>
      </c>
      <c r="L130" s="81"/>
      <c r="M130" s="82">
        <v>4.9537037037030163E-3</v>
      </c>
      <c r="N130" s="83" t="s">
        <v>13658</v>
      </c>
      <c r="Q130" s="80">
        <v>0.29731481481481498</v>
      </c>
      <c r="R130" s="81">
        <v>3</v>
      </c>
      <c r="S130" s="81" t="s">
        <v>2713</v>
      </c>
      <c r="T130" s="83" t="s">
        <v>13696</v>
      </c>
      <c r="X130" s="79">
        <v>0.37793981481481498</v>
      </c>
      <c r="Y130" s="2">
        <v>1</v>
      </c>
      <c r="Z130" s="2" t="s">
        <v>285</v>
      </c>
      <c r="AA130" s="2" t="s">
        <v>3070</v>
      </c>
      <c r="AB130" s="2">
        <v>1920</v>
      </c>
      <c r="AC130" s="2">
        <v>1.0692450211086042</v>
      </c>
      <c r="AD130" s="79">
        <v>0.382002314814815</v>
      </c>
      <c r="AE130" s="2">
        <v>1</v>
      </c>
      <c r="AF130" s="2" t="s">
        <v>285</v>
      </c>
      <c r="AG130" s="2" t="s">
        <v>3098</v>
      </c>
      <c r="AH130" s="2">
        <v>2110</v>
      </c>
      <c r="AI130" s="79">
        <v>4.0625000000000244E-3</v>
      </c>
      <c r="AJ130" s="2" t="s">
        <v>13655</v>
      </c>
      <c r="AL130" s="79">
        <v>0.33622685185185203</v>
      </c>
      <c r="AM130" s="2">
        <v>4</v>
      </c>
      <c r="AN130" s="2" t="s">
        <v>4872</v>
      </c>
      <c r="AO130" s="2" t="s">
        <v>13692</v>
      </c>
    </row>
    <row r="131" spans="2:41">
      <c r="B131" s="84">
        <v>0.33429398148148098</v>
      </c>
      <c r="C131" s="85">
        <v>1</v>
      </c>
      <c r="D131" s="85" t="s">
        <v>759</v>
      </c>
      <c r="E131" s="85" t="s">
        <v>3129</v>
      </c>
      <c r="F131" s="85">
        <v>1281</v>
      </c>
      <c r="G131" s="85">
        <v>1.0281473676002177</v>
      </c>
      <c r="H131" s="86">
        <v>0.33453703703703702</v>
      </c>
      <c r="I131" s="85">
        <v>1</v>
      </c>
      <c r="J131" s="85" t="s">
        <v>759</v>
      </c>
      <c r="K131" s="85" t="s">
        <v>3097</v>
      </c>
      <c r="L131" s="85"/>
      <c r="M131" s="86">
        <v>2.4305555555603764E-4</v>
      </c>
      <c r="N131" s="87" t="s">
        <v>13663</v>
      </c>
      <c r="Q131" s="84">
        <v>0.29731481481481498</v>
      </c>
      <c r="R131" s="85">
        <v>2</v>
      </c>
      <c r="S131" s="85" t="s">
        <v>2562</v>
      </c>
      <c r="T131" s="87" t="s">
        <v>13694</v>
      </c>
      <c r="X131" s="79">
        <v>0.37812499999999999</v>
      </c>
      <c r="Y131" s="2">
        <v>1</v>
      </c>
      <c r="Z131" s="2" t="s">
        <v>286</v>
      </c>
      <c r="AA131" s="2" t="s">
        <v>3129</v>
      </c>
      <c r="AB131" s="2">
        <v>1782</v>
      </c>
      <c r="AC131" s="2">
        <v>1.0382324986006441</v>
      </c>
      <c r="AD131" s="79">
        <v>0.37848379629629603</v>
      </c>
      <c r="AE131" s="2">
        <v>2</v>
      </c>
      <c r="AF131" s="2" t="s">
        <v>286</v>
      </c>
      <c r="AG131" s="2" t="s">
        <v>3096</v>
      </c>
      <c r="AH131" s="2">
        <v>2118</v>
      </c>
      <c r="AI131" s="79">
        <v>3.5879629629603782E-4</v>
      </c>
      <c r="AJ131" s="2" t="s">
        <v>13667</v>
      </c>
      <c r="AL131" s="79">
        <v>0.33622685185185203</v>
      </c>
      <c r="AM131" s="2">
        <v>2</v>
      </c>
      <c r="AN131" s="2" t="s">
        <v>2583</v>
      </c>
      <c r="AO131" s="2" t="s">
        <v>13690</v>
      </c>
    </row>
    <row r="132" spans="2:41">
      <c r="B132" s="80">
        <v>0.33431712962963001</v>
      </c>
      <c r="C132" s="81">
        <v>1</v>
      </c>
      <c r="D132" s="81" t="s">
        <v>142</v>
      </c>
      <c r="E132" s="81" t="s">
        <v>3129</v>
      </c>
      <c r="F132" s="81">
        <v>1282</v>
      </c>
      <c r="G132" s="81">
        <v>1.0419216755786542</v>
      </c>
      <c r="H132" s="82">
        <v>0.33453703703703702</v>
      </c>
      <c r="I132" s="81">
        <v>1</v>
      </c>
      <c r="J132" s="81" t="s">
        <v>142</v>
      </c>
      <c r="K132" s="81" t="s">
        <v>3096</v>
      </c>
      <c r="L132" s="81"/>
      <c r="M132" s="82">
        <v>2.199074074070162E-4</v>
      </c>
      <c r="N132" s="83" t="s">
        <v>13667</v>
      </c>
      <c r="Q132" s="80">
        <v>0.29749999999999999</v>
      </c>
      <c r="R132" s="81">
        <v>6</v>
      </c>
      <c r="S132" s="81" t="s">
        <v>2562</v>
      </c>
      <c r="T132" s="83" t="s">
        <v>13693</v>
      </c>
      <c r="X132" s="79">
        <v>0.37849537037037001</v>
      </c>
      <c r="Y132" s="2">
        <v>1</v>
      </c>
      <c r="Z132" s="2" t="s">
        <v>815</v>
      </c>
      <c r="AA132" s="2" t="s">
        <v>3076</v>
      </c>
      <c r="AB132" s="2">
        <v>1792</v>
      </c>
      <c r="AC132" s="2">
        <v>1.0309291666751006</v>
      </c>
      <c r="AD132" s="79">
        <v>0.37883101851851902</v>
      </c>
      <c r="AE132" s="2">
        <v>1</v>
      </c>
      <c r="AF132" s="2" t="s">
        <v>815</v>
      </c>
      <c r="AG132" s="2" t="s">
        <v>3095</v>
      </c>
      <c r="AH132" s="2">
        <v>2126</v>
      </c>
      <c r="AI132" s="79">
        <v>3.3564814814901478E-4</v>
      </c>
      <c r="AJ132" s="2" t="s">
        <v>13675</v>
      </c>
      <c r="AL132" s="79">
        <v>0.33622685185185203</v>
      </c>
      <c r="AM132" s="2">
        <v>1</v>
      </c>
      <c r="AN132" s="2" t="s">
        <v>755</v>
      </c>
      <c r="AO132" s="2" t="s">
        <v>13695</v>
      </c>
    </row>
    <row r="133" spans="2:41">
      <c r="B133" s="84">
        <v>0.33431712962963001</v>
      </c>
      <c r="C133" s="85">
        <v>1</v>
      </c>
      <c r="D133" s="85" t="s">
        <v>142</v>
      </c>
      <c r="E133" s="85" t="s">
        <v>3129</v>
      </c>
      <c r="F133" s="85">
        <v>67</v>
      </c>
      <c r="G133" s="85">
        <v>1.0368369366850805</v>
      </c>
      <c r="H133" s="86">
        <v>0.33453703703703702</v>
      </c>
      <c r="I133" s="85">
        <v>1</v>
      </c>
      <c r="J133" s="85" t="s">
        <v>142</v>
      </c>
      <c r="K133" s="85" t="s">
        <v>3096</v>
      </c>
      <c r="L133" s="85">
        <v>40</v>
      </c>
      <c r="M133" s="86">
        <v>2.199074074070162E-4</v>
      </c>
      <c r="N133" s="87" t="s">
        <v>13667</v>
      </c>
      <c r="Q133" s="84">
        <v>0.29751157407407403</v>
      </c>
      <c r="R133" s="85">
        <v>6</v>
      </c>
      <c r="S133" s="85" t="s">
        <v>2562</v>
      </c>
      <c r="T133" s="87" t="s">
        <v>13693</v>
      </c>
      <c r="X133" s="79">
        <v>0.37895833333333301</v>
      </c>
      <c r="Y133" s="2">
        <v>4</v>
      </c>
      <c r="Z133" s="2" t="s">
        <v>288</v>
      </c>
      <c r="AA133" s="2" t="s">
        <v>3070</v>
      </c>
      <c r="AB133" s="2">
        <v>1877</v>
      </c>
      <c r="AC133" s="2">
        <v>1.0239547709870378</v>
      </c>
      <c r="AD133" s="79">
        <v>0.38093749999999998</v>
      </c>
      <c r="AE133" s="2">
        <v>4</v>
      </c>
      <c r="AF133" s="2" t="s">
        <v>288</v>
      </c>
      <c r="AG133" s="2" t="s">
        <v>3098</v>
      </c>
      <c r="AH133" s="2">
        <v>2154</v>
      </c>
      <c r="AI133" s="79">
        <v>1.979166666666976E-3</v>
      </c>
      <c r="AJ133" s="2" t="s">
        <v>13655</v>
      </c>
      <c r="AL133" s="79">
        <v>0.33622685185185203</v>
      </c>
      <c r="AM133" s="2">
        <v>1</v>
      </c>
      <c r="AN133" s="2" t="s">
        <v>1883</v>
      </c>
      <c r="AO133" s="2" t="s">
        <v>13690</v>
      </c>
    </row>
    <row r="134" spans="2:41">
      <c r="B134" s="84">
        <v>0.33446759259259301</v>
      </c>
      <c r="C134" s="85">
        <v>1</v>
      </c>
      <c r="D134" s="85" t="s">
        <v>760</v>
      </c>
      <c r="E134" s="85" t="s">
        <v>3129</v>
      </c>
      <c r="F134" s="85">
        <v>1288</v>
      </c>
      <c r="G134" s="85">
        <v>1.0226336928018425</v>
      </c>
      <c r="H134" s="86">
        <v>0.33465277777777802</v>
      </c>
      <c r="I134" s="85">
        <v>1</v>
      </c>
      <c r="J134" s="85" t="s">
        <v>760</v>
      </c>
      <c r="K134" s="85" t="s">
        <v>3097</v>
      </c>
      <c r="L134" s="85"/>
      <c r="M134" s="86">
        <v>1.8518518518501059E-4</v>
      </c>
      <c r="N134" s="87" t="s">
        <v>13663</v>
      </c>
      <c r="Q134" s="80">
        <v>0.297569444444444</v>
      </c>
      <c r="R134" s="81">
        <v>1</v>
      </c>
      <c r="S134" s="81" t="s">
        <v>1353</v>
      </c>
      <c r="T134" s="83" t="s">
        <v>13692</v>
      </c>
      <c r="X134" s="79">
        <v>0.38027777777777799</v>
      </c>
      <c r="Y134" s="2">
        <v>3</v>
      </c>
      <c r="Z134" s="2" t="s">
        <v>291</v>
      </c>
      <c r="AA134" s="2" t="s">
        <v>3070</v>
      </c>
      <c r="AB134" s="2">
        <v>1923</v>
      </c>
      <c r="AC134" s="2">
        <v>1.0133604773069185</v>
      </c>
      <c r="AD134" s="79">
        <v>0.38217592592592597</v>
      </c>
      <c r="AE134" s="2">
        <v>3</v>
      </c>
      <c r="AF134" s="2" t="s">
        <v>291</v>
      </c>
      <c r="AG134" s="2" t="s">
        <v>3098</v>
      </c>
      <c r="AH134" s="2">
        <v>2206</v>
      </c>
      <c r="AI134" s="79">
        <v>1.8981481481479823E-3</v>
      </c>
      <c r="AJ134" s="2" t="s">
        <v>13655</v>
      </c>
      <c r="AL134" s="79">
        <v>0.33624999999999999</v>
      </c>
      <c r="AM134" s="2">
        <v>2</v>
      </c>
      <c r="AN134" s="2" t="s">
        <v>2223</v>
      </c>
      <c r="AO134" s="2" t="s">
        <v>13690</v>
      </c>
    </row>
    <row r="135" spans="2:41">
      <c r="B135" s="84">
        <v>0.33461805555555602</v>
      </c>
      <c r="C135" s="85">
        <v>2</v>
      </c>
      <c r="D135" s="85" t="s">
        <v>761</v>
      </c>
      <c r="E135" s="85" t="s">
        <v>3070</v>
      </c>
      <c r="F135" s="85">
        <v>1237</v>
      </c>
      <c r="G135" s="85">
        <v>0.97077984385241745</v>
      </c>
      <c r="H135" s="86">
        <v>0.33572916666666702</v>
      </c>
      <c r="I135" s="85">
        <v>2</v>
      </c>
      <c r="J135" s="85" t="s">
        <v>761</v>
      </c>
      <c r="K135" s="85" t="s">
        <v>3096</v>
      </c>
      <c r="L135" s="85"/>
      <c r="M135" s="86">
        <v>1.1111111111110072E-3</v>
      </c>
      <c r="N135" s="87" t="s">
        <v>13657</v>
      </c>
      <c r="Q135" s="84">
        <v>0.29759259259259302</v>
      </c>
      <c r="R135" s="85">
        <v>1</v>
      </c>
      <c r="S135" s="85" t="s">
        <v>1354</v>
      </c>
      <c r="T135" s="87" t="s">
        <v>13690</v>
      </c>
      <c r="X135" s="79">
        <v>0.38083333333333302</v>
      </c>
      <c r="Y135" s="2">
        <v>4</v>
      </c>
      <c r="Z135" s="2" t="s">
        <v>294</v>
      </c>
      <c r="AA135" s="2" t="s">
        <v>3070</v>
      </c>
      <c r="AB135" s="2">
        <v>1941</v>
      </c>
      <c r="AC135" s="2">
        <v>1.0212767069546713</v>
      </c>
      <c r="AD135" s="79">
        <v>0.38278935185185198</v>
      </c>
      <c r="AE135" s="2">
        <v>4</v>
      </c>
      <c r="AF135" s="2" t="s">
        <v>294</v>
      </c>
      <c r="AG135" s="2" t="s">
        <v>3098</v>
      </c>
      <c r="AH135" s="2">
        <v>2228</v>
      </c>
      <c r="AI135" s="79">
        <v>1.9560185185189538E-3</v>
      </c>
      <c r="AJ135" s="2" t="s">
        <v>13655</v>
      </c>
      <c r="AL135" s="79">
        <v>0.33626157407407398</v>
      </c>
      <c r="AM135" s="2">
        <v>2</v>
      </c>
      <c r="AN135" s="2" t="s">
        <v>4873</v>
      </c>
      <c r="AO135" s="2" t="s">
        <v>13692</v>
      </c>
    </row>
    <row r="136" spans="2:41">
      <c r="B136" s="80">
        <v>0.33464120370370398</v>
      </c>
      <c r="C136" s="81">
        <v>1</v>
      </c>
      <c r="D136" s="81" t="s">
        <v>156</v>
      </c>
      <c r="E136" s="81" t="s">
        <v>3070</v>
      </c>
      <c r="F136" s="81">
        <v>1413</v>
      </c>
      <c r="G136" s="81">
        <v>1.0953000821928169</v>
      </c>
      <c r="H136" s="82">
        <v>0.33765046296296303</v>
      </c>
      <c r="I136" s="81">
        <v>1</v>
      </c>
      <c r="J136" s="81" t="s">
        <v>156</v>
      </c>
      <c r="K136" s="81" t="s">
        <v>3096</v>
      </c>
      <c r="L136" s="81"/>
      <c r="M136" s="82">
        <v>3.009259259259045E-3</v>
      </c>
      <c r="N136" s="83" t="s">
        <v>13657</v>
      </c>
      <c r="Q136" s="80">
        <v>0.29767361111111101</v>
      </c>
      <c r="R136" s="81">
        <v>2</v>
      </c>
      <c r="S136" s="81" t="s">
        <v>1186</v>
      </c>
      <c r="T136" s="83" t="s">
        <v>13691</v>
      </c>
      <c r="X136" s="79">
        <v>0.380891203703704</v>
      </c>
      <c r="Y136" s="2">
        <v>4</v>
      </c>
      <c r="Z136" s="2" t="s">
        <v>295</v>
      </c>
      <c r="AA136" s="2" t="s">
        <v>3070</v>
      </c>
      <c r="AB136" s="2">
        <v>1943</v>
      </c>
      <c r="AC136" s="2">
        <v>1.0212767069545612</v>
      </c>
      <c r="AD136" s="79">
        <v>0.38284722222222201</v>
      </c>
      <c r="AE136" s="2">
        <v>4</v>
      </c>
      <c r="AF136" s="2" t="s">
        <v>295</v>
      </c>
      <c r="AG136" s="2" t="s">
        <v>3098</v>
      </c>
      <c r="AH136" s="2">
        <v>2233</v>
      </c>
      <c r="AI136" s="79">
        <v>1.9560185185180101E-3</v>
      </c>
      <c r="AJ136" s="2" t="s">
        <v>13655</v>
      </c>
      <c r="AL136" s="79">
        <v>0.336284722222222</v>
      </c>
      <c r="AM136" s="2">
        <v>1</v>
      </c>
      <c r="AN136" s="2" t="s">
        <v>4874</v>
      </c>
      <c r="AO136" s="2" t="s">
        <v>13692</v>
      </c>
    </row>
    <row r="137" spans="2:41">
      <c r="B137" s="84">
        <v>0.33464120370370398</v>
      </c>
      <c r="C137" s="85">
        <v>1</v>
      </c>
      <c r="D137" s="85" t="s">
        <v>762</v>
      </c>
      <c r="E137" s="85" t="s">
        <v>3129</v>
      </c>
      <c r="F137" s="85">
        <v>1300</v>
      </c>
      <c r="G137" s="85">
        <v>1.0313516127019182</v>
      </c>
      <c r="H137" s="86">
        <v>0.33491898148148103</v>
      </c>
      <c r="I137" s="85">
        <v>1</v>
      </c>
      <c r="J137" s="85" t="s">
        <v>762</v>
      </c>
      <c r="K137" s="85" t="s">
        <v>3097</v>
      </c>
      <c r="L137" s="85"/>
      <c r="M137" s="86">
        <v>2.7777777777704404E-4</v>
      </c>
      <c r="N137" s="87" t="s">
        <v>13663</v>
      </c>
      <c r="Q137" s="84">
        <v>0.29769675925925898</v>
      </c>
      <c r="R137" s="85">
        <v>1</v>
      </c>
      <c r="S137" s="85" t="s">
        <v>1355</v>
      </c>
      <c r="T137" s="87" t="s">
        <v>13694</v>
      </c>
      <c r="X137" s="79">
        <v>0.38111111111111101</v>
      </c>
      <c r="Y137" s="2">
        <v>2</v>
      </c>
      <c r="Z137" s="2" t="s">
        <v>296</v>
      </c>
      <c r="AA137" s="2" t="s">
        <v>3129</v>
      </c>
      <c r="AB137" s="2">
        <v>1892</v>
      </c>
      <c r="AC137" s="2">
        <v>1.0372122944373368</v>
      </c>
      <c r="AD137" s="79">
        <v>0.38131944444444399</v>
      </c>
      <c r="AE137" s="2">
        <v>2</v>
      </c>
      <c r="AF137" s="2" t="s">
        <v>296</v>
      </c>
      <c r="AG137" s="2" t="s">
        <v>3096</v>
      </c>
      <c r="AH137" s="2">
        <v>2244</v>
      </c>
      <c r="AI137" s="79">
        <v>2.0833333333297732E-4</v>
      </c>
      <c r="AJ137" s="2" t="s">
        <v>13667</v>
      </c>
      <c r="AL137" s="79">
        <v>0.336284722222222</v>
      </c>
      <c r="AM137" s="2">
        <v>4</v>
      </c>
      <c r="AN137" s="2" t="s">
        <v>1031</v>
      </c>
      <c r="AO137" s="2" t="s">
        <v>13690</v>
      </c>
    </row>
    <row r="138" spans="2:41">
      <c r="B138" s="84">
        <v>0.33464120370370398</v>
      </c>
      <c r="C138" s="85">
        <v>1</v>
      </c>
      <c r="D138" s="85" t="s">
        <v>156</v>
      </c>
      <c r="E138" s="85" t="s">
        <v>3070</v>
      </c>
      <c r="F138" s="85">
        <v>198</v>
      </c>
      <c r="G138" s="85">
        <v>1.0645217910821985</v>
      </c>
      <c r="H138" s="86">
        <v>0.33765046296296303</v>
      </c>
      <c r="I138" s="85">
        <v>1</v>
      </c>
      <c r="J138" s="85" t="s">
        <v>156</v>
      </c>
      <c r="K138" s="85" t="s">
        <v>3096</v>
      </c>
      <c r="L138" s="85">
        <v>60</v>
      </c>
      <c r="M138" s="86">
        <v>3.009259259259045E-3</v>
      </c>
      <c r="N138" s="87" t="s">
        <v>13657</v>
      </c>
      <c r="Q138" s="80">
        <v>0.29770833333333302</v>
      </c>
      <c r="R138" s="81">
        <v>1</v>
      </c>
      <c r="S138" s="81" t="s">
        <v>1687</v>
      </c>
      <c r="T138" s="83" t="s">
        <v>13692</v>
      </c>
      <c r="X138" s="79">
        <v>0.381122685185185</v>
      </c>
      <c r="Y138" s="2">
        <v>1</v>
      </c>
      <c r="Z138" s="2" t="s">
        <v>297</v>
      </c>
      <c r="AA138" s="2" t="s">
        <v>3070</v>
      </c>
      <c r="AB138" s="2">
        <v>1956</v>
      </c>
      <c r="AC138" s="2">
        <v>1.0221972660063317</v>
      </c>
      <c r="AD138" s="79">
        <v>0.38311342592592601</v>
      </c>
      <c r="AE138" s="2">
        <v>1</v>
      </c>
      <c r="AF138" s="2" t="s">
        <v>297</v>
      </c>
      <c r="AG138" s="2" t="s">
        <v>3098</v>
      </c>
      <c r="AH138" s="2">
        <v>2245</v>
      </c>
      <c r="AI138" s="79">
        <v>1.9907407407410149E-3</v>
      </c>
      <c r="AJ138" s="2" t="s">
        <v>13655</v>
      </c>
      <c r="AL138" s="79">
        <v>0.336319444444444</v>
      </c>
      <c r="AM138" s="2">
        <v>1</v>
      </c>
      <c r="AN138" s="2" t="s">
        <v>2224</v>
      </c>
      <c r="AO138" s="2" t="s">
        <v>13694</v>
      </c>
    </row>
    <row r="139" spans="2:41">
      <c r="B139" s="80">
        <v>0.33480324074074103</v>
      </c>
      <c r="C139" s="81">
        <v>1</v>
      </c>
      <c r="D139" s="81" t="s">
        <v>535</v>
      </c>
      <c r="E139" s="81" t="s">
        <v>3070</v>
      </c>
      <c r="F139" s="81">
        <v>1254</v>
      </c>
      <c r="G139" s="81">
        <v>0.99206953653319263</v>
      </c>
      <c r="H139" s="82">
        <v>0.33609953703703699</v>
      </c>
      <c r="I139" s="81">
        <v>1</v>
      </c>
      <c r="J139" s="81" t="s">
        <v>535</v>
      </c>
      <c r="K139" s="81" t="s">
        <v>3096</v>
      </c>
      <c r="L139" s="81"/>
      <c r="M139" s="82">
        <v>1.2962962962959623E-3</v>
      </c>
      <c r="N139" s="83" t="s">
        <v>13657</v>
      </c>
      <c r="Q139" s="84">
        <v>0.297835648148148</v>
      </c>
      <c r="R139" s="85">
        <v>2</v>
      </c>
      <c r="S139" s="85" t="s">
        <v>2400</v>
      </c>
      <c r="T139" s="87" t="s">
        <v>13690</v>
      </c>
      <c r="X139" s="79">
        <v>0.38116898148148098</v>
      </c>
      <c r="Y139" s="2">
        <v>1</v>
      </c>
      <c r="Z139" s="2" t="s">
        <v>298</v>
      </c>
      <c r="AA139" s="2" t="s">
        <v>3070</v>
      </c>
      <c r="AB139" s="2">
        <v>1957</v>
      </c>
      <c r="AC139" s="2">
        <v>1.018209809936796</v>
      </c>
      <c r="AD139" s="79">
        <v>0.38312499999999999</v>
      </c>
      <c r="AE139" s="2">
        <v>1</v>
      </c>
      <c r="AF139" s="2" t="s">
        <v>298</v>
      </c>
      <c r="AG139" s="2" t="s">
        <v>3098</v>
      </c>
      <c r="AH139" s="2">
        <v>2248</v>
      </c>
      <c r="AI139" s="79">
        <v>1.9560185185190093E-3</v>
      </c>
      <c r="AJ139" s="2" t="s">
        <v>13655</v>
      </c>
      <c r="AL139" s="79">
        <v>0.33633101851851899</v>
      </c>
      <c r="AM139" s="2">
        <v>1</v>
      </c>
      <c r="AN139" s="2" t="s">
        <v>4875</v>
      </c>
      <c r="AO139" s="2" t="s">
        <v>13690</v>
      </c>
    </row>
    <row r="140" spans="2:41">
      <c r="B140" s="80">
        <v>0.33481481481481501</v>
      </c>
      <c r="C140" s="81">
        <v>1</v>
      </c>
      <c r="D140" s="81" t="s">
        <v>157</v>
      </c>
      <c r="E140" s="81" t="s">
        <v>3129</v>
      </c>
      <c r="F140" s="81">
        <v>1320</v>
      </c>
      <c r="G140" s="81">
        <v>1.0641100581941967</v>
      </c>
      <c r="H140" s="82">
        <v>0.33530092592592597</v>
      </c>
      <c r="I140" s="81">
        <v>1</v>
      </c>
      <c r="J140" s="81" t="s">
        <v>157</v>
      </c>
      <c r="K140" s="81" t="s">
        <v>3096</v>
      </c>
      <c r="L140" s="81"/>
      <c r="M140" s="82">
        <v>4.8611111111096506E-4</v>
      </c>
      <c r="N140" s="83" t="s">
        <v>13667</v>
      </c>
      <c r="Q140" s="80">
        <v>0.297951388888889</v>
      </c>
      <c r="R140" s="81">
        <v>3</v>
      </c>
      <c r="S140" s="81" t="s">
        <v>1086</v>
      </c>
      <c r="T140" s="83" t="s">
        <v>13696</v>
      </c>
      <c r="X140" s="79">
        <v>0.38119212962963001</v>
      </c>
      <c r="Y140" s="2">
        <v>1</v>
      </c>
      <c r="Z140" s="2" t="s">
        <v>299</v>
      </c>
      <c r="AA140" s="2" t="s">
        <v>3129</v>
      </c>
      <c r="AB140" s="2">
        <v>1897</v>
      </c>
      <c r="AC140" s="2">
        <v>1.038155663676283</v>
      </c>
      <c r="AD140" s="79">
        <v>0.38143518518518499</v>
      </c>
      <c r="AE140" s="2">
        <v>1</v>
      </c>
      <c r="AF140" s="2" t="s">
        <v>299</v>
      </c>
      <c r="AG140" s="2" t="s">
        <v>3096</v>
      </c>
      <c r="AH140" s="2">
        <v>2250</v>
      </c>
      <c r="AI140" s="79">
        <v>2.4305555555498293E-4</v>
      </c>
      <c r="AJ140" s="2" t="s">
        <v>13667</v>
      </c>
      <c r="AL140" s="79">
        <v>0.33633101851851899</v>
      </c>
      <c r="AM140" s="2">
        <v>2</v>
      </c>
      <c r="AN140" s="2" t="s">
        <v>1498</v>
      </c>
      <c r="AO140" s="2" t="s">
        <v>13691</v>
      </c>
    </row>
    <row r="141" spans="2:41">
      <c r="B141" s="84">
        <v>0.33481481481481501</v>
      </c>
      <c r="C141" s="85">
        <v>1</v>
      </c>
      <c r="D141" s="85" t="s">
        <v>157</v>
      </c>
      <c r="E141" s="85" t="s">
        <v>3129</v>
      </c>
      <c r="F141" s="85">
        <v>105</v>
      </c>
      <c r="G141" s="85">
        <v>1.0510987576040489</v>
      </c>
      <c r="H141" s="86">
        <v>0.33530092592592597</v>
      </c>
      <c r="I141" s="85">
        <v>1</v>
      </c>
      <c r="J141" s="85" t="s">
        <v>157</v>
      </c>
      <c r="K141" s="85" t="s">
        <v>3096</v>
      </c>
      <c r="L141" s="85">
        <v>72</v>
      </c>
      <c r="M141" s="86">
        <v>4.8611111111096506E-4</v>
      </c>
      <c r="N141" s="87" t="s">
        <v>13667</v>
      </c>
      <c r="Q141" s="84">
        <v>0.29796296296296299</v>
      </c>
      <c r="R141" s="85">
        <v>1</v>
      </c>
      <c r="S141" s="85" t="s">
        <v>2079</v>
      </c>
      <c r="T141" s="87" t="s">
        <v>13690</v>
      </c>
      <c r="X141" s="79">
        <v>0.38121527777777803</v>
      </c>
      <c r="Y141" s="2">
        <v>2</v>
      </c>
      <c r="Z141" s="2" t="s">
        <v>300</v>
      </c>
      <c r="AA141" s="2" t="s">
        <v>3070</v>
      </c>
      <c r="AB141" s="2">
        <v>1959</v>
      </c>
      <c r="AC141" s="2">
        <v>1.0219048114854479</v>
      </c>
      <c r="AD141" s="79">
        <v>0.383194444444444</v>
      </c>
      <c r="AE141" s="2">
        <v>2</v>
      </c>
      <c r="AF141" s="2" t="s">
        <v>300</v>
      </c>
      <c r="AG141" s="2" t="s">
        <v>3098</v>
      </c>
      <c r="AH141" s="2">
        <v>2251</v>
      </c>
      <c r="AI141" s="79">
        <v>1.9791666666659768E-3</v>
      </c>
      <c r="AJ141" s="2" t="s">
        <v>13655</v>
      </c>
      <c r="AL141" s="79">
        <v>0.33636574074074099</v>
      </c>
      <c r="AM141" s="2">
        <v>1</v>
      </c>
      <c r="AN141" s="2" t="s">
        <v>1884</v>
      </c>
      <c r="AO141" s="2" t="s">
        <v>13690</v>
      </c>
    </row>
    <row r="142" spans="2:41">
      <c r="B142" s="84">
        <v>0.33483796296296298</v>
      </c>
      <c r="C142" s="85">
        <v>2</v>
      </c>
      <c r="D142" s="85" t="s">
        <v>536</v>
      </c>
      <c r="E142" s="85" t="s">
        <v>3070</v>
      </c>
      <c r="F142" s="85">
        <v>1228</v>
      </c>
      <c r="G142" s="85">
        <v>0.95271364825759564</v>
      </c>
      <c r="H142" s="86">
        <v>0.335474537037037</v>
      </c>
      <c r="I142" s="85">
        <v>2</v>
      </c>
      <c r="J142" s="85" t="s">
        <v>536</v>
      </c>
      <c r="K142" s="85" t="s">
        <v>3095</v>
      </c>
      <c r="L142" s="85"/>
      <c r="M142" s="86">
        <v>6.3657407407402555E-4</v>
      </c>
      <c r="N142" s="87" t="s">
        <v>13671</v>
      </c>
      <c r="Q142" s="80">
        <v>0.29802083333333301</v>
      </c>
      <c r="R142" s="81">
        <v>1</v>
      </c>
      <c r="S142" s="81" t="s">
        <v>1688</v>
      </c>
      <c r="T142" s="83" t="s">
        <v>13690</v>
      </c>
      <c r="X142" s="79">
        <v>0.38128472222222198</v>
      </c>
      <c r="Y142" s="2">
        <v>1</v>
      </c>
      <c r="Z142" s="2" t="s">
        <v>644</v>
      </c>
      <c r="AA142" s="2" t="s">
        <v>3074</v>
      </c>
      <c r="AB142" s="2">
        <v>1900</v>
      </c>
      <c r="AC142" s="2">
        <v>1.0787446153911524</v>
      </c>
      <c r="AD142" s="79">
        <v>0.38149305555555602</v>
      </c>
      <c r="AE142" s="2">
        <v>1</v>
      </c>
      <c r="AF142" s="2" t="s">
        <v>644</v>
      </c>
      <c r="AG142" s="2" t="s">
        <v>3096</v>
      </c>
      <c r="AH142" s="2">
        <v>2254</v>
      </c>
      <c r="AI142" s="79">
        <v>2.0833333333403203E-4</v>
      </c>
      <c r="AJ142" s="2" t="s">
        <v>13660</v>
      </c>
      <c r="AL142" s="79">
        <v>0.33636574074074099</v>
      </c>
      <c r="AM142" s="2">
        <v>1</v>
      </c>
      <c r="AN142" s="2" t="s">
        <v>4876</v>
      </c>
      <c r="AO142" s="2" t="s">
        <v>13692</v>
      </c>
    </row>
    <row r="143" spans="2:41">
      <c r="B143" s="84">
        <v>0.33484953703703701</v>
      </c>
      <c r="C143" s="85">
        <v>1</v>
      </c>
      <c r="D143" s="85" t="s">
        <v>2806</v>
      </c>
      <c r="E143" s="85" t="s">
        <v>3129</v>
      </c>
      <c r="F143" s="85">
        <v>1344</v>
      </c>
      <c r="G143" s="85">
        <v>1.0806598129202243</v>
      </c>
      <c r="H143" s="86">
        <v>0.33579861111111098</v>
      </c>
      <c r="I143" s="85">
        <v>1</v>
      </c>
      <c r="J143" s="85" t="s">
        <v>2806</v>
      </c>
      <c r="K143" s="85" t="s">
        <v>13687</v>
      </c>
      <c r="L143" s="85"/>
      <c r="M143" s="86">
        <v>9.4907407407396338E-4</v>
      </c>
      <c r="N143" s="87" t="s">
        <v>13689</v>
      </c>
      <c r="Q143" s="84">
        <v>0.29802083333333301</v>
      </c>
      <c r="R143" s="85">
        <v>1</v>
      </c>
      <c r="S143" s="85" t="s">
        <v>2616</v>
      </c>
      <c r="T143" s="87" t="s">
        <v>13692</v>
      </c>
      <c r="X143" s="79">
        <v>0.38160879629629602</v>
      </c>
      <c r="Y143" s="2">
        <v>2</v>
      </c>
      <c r="Z143" s="2" t="s">
        <v>301</v>
      </c>
      <c r="AA143" s="2" t="s">
        <v>3070</v>
      </c>
      <c r="AB143" s="2">
        <v>1971</v>
      </c>
      <c r="AC143" s="2">
        <v>1.0080721181119245</v>
      </c>
      <c r="AD143" s="79">
        <v>0.38347222222222199</v>
      </c>
      <c r="AE143" s="2">
        <v>2</v>
      </c>
      <c r="AF143" s="2" t="s">
        <v>301</v>
      </c>
      <c r="AG143" s="2" t="s">
        <v>3098</v>
      </c>
      <c r="AH143" s="2">
        <v>2271</v>
      </c>
      <c r="AI143" s="79">
        <v>1.8634259259259767E-3</v>
      </c>
      <c r="AJ143" s="2" t="s">
        <v>13655</v>
      </c>
      <c r="AL143" s="79">
        <v>0.336400462962963</v>
      </c>
      <c r="AM143" s="2">
        <v>1</v>
      </c>
      <c r="AN143" s="2" t="s">
        <v>130</v>
      </c>
      <c r="AO143" s="2" t="s">
        <v>13693</v>
      </c>
    </row>
    <row r="144" spans="2:41">
      <c r="B144" s="80">
        <v>0.33528935185185199</v>
      </c>
      <c r="C144" s="81">
        <v>1</v>
      </c>
      <c r="D144" s="81" t="s">
        <v>537</v>
      </c>
      <c r="E144" s="81" t="s">
        <v>3070</v>
      </c>
      <c r="F144" s="81">
        <v>1401</v>
      </c>
      <c r="G144" s="81">
        <v>0.95155623778830123</v>
      </c>
      <c r="H144" s="82">
        <v>0.34012731481481501</v>
      </c>
      <c r="I144" s="81">
        <v>1</v>
      </c>
      <c r="J144" s="81" t="s">
        <v>537</v>
      </c>
      <c r="K144" s="81" t="s">
        <v>3221</v>
      </c>
      <c r="L144" s="81"/>
      <c r="M144" s="82">
        <v>4.8379629629630161E-3</v>
      </c>
      <c r="N144" s="83" t="s">
        <v>13686</v>
      </c>
      <c r="Q144" s="80">
        <v>0.29805555555555602</v>
      </c>
      <c r="R144" s="81">
        <v>1</v>
      </c>
      <c r="S144" s="81" t="s">
        <v>1689</v>
      </c>
      <c r="T144" s="83" t="s">
        <v>13694</v>
      </c>
      <c r="X144" s="79">
        <v>0.381967592592593</v>
      </c>
      <c r="Y144" s="2">
        <v>1</v>
      </c>
      <c r="Z144" s="2" t="s">
        <v>302</v>
      </c>
      <c r="AA144" s="2" t="s">
        <v>3070</v>
      </c>
      <c r="AB144" s="2">
        <v>2025</v>
      </c>
      <c r="AC144" s="2">
        <v>1.0832101167823078</v>
      </c>
      <c r="AD144" s="79">
        <v>0.385625</v>
      </c>
      <c r="AE144" s="2">
        <v>1</v>
      </c>
      <c r="AF144" s="2" t="s">
        <v>302</v>
      </c>
      <c r="AG144" s="2" t="s">
        <v>3096</v>
      </c>
      <c r="AH144" s="2">
        <v>2284</v>
      </c>
      <c r="AI144" s="79">
        <v>3.6574074074069984E-3</v>
      </c>
      <c r="AJ144" s="2" t="s">
        <v>13657</v>
      </c>
      <c r="AL144" s="79">
        <v>0.336400462962963</v>
      </c>
      <c r="AM144" s="2">
        <v>1</v>
      </c>
      <c r="AN144" s="2" t="s">
        <v>1499</v>
      </c>
      <c r="AO144" s="2" t="s">
        <v>13694</v>
      </c>
    </row>
    <row r="145" spans="2:41">
      <c r="B145" s="84">
        <v>0.335324074074074</v>
      </c>
      <c r="C145" s="85">
        <v>1</v>
      </c>
      <c r="D145" s="85" t="s">
        <v>763</v>
      </c>
      <c r="E145" s="85" t="s">
        <v>3070</v>
      </c>
      <c r="F145" s="85">
        <v>1258</v>
      </c>
      <c r="G145" s="85">
        <v>0.95479134391377762</v>
      </c>
      <c r="H145" s="86">
        <v>0.336319444444444</v>
      </c>
      <c r="I145" s="85">
        <v>1</v>
      </c>
      <c r="J145" s="85" t="s">
        <v>763</v>
      </c>
      <c r="K145" s="85" t="s">
        <v>3096</v>
      </c>
      <c r="L145" s="85"/>
      <c r="M145" s="86">
        <v>9.9537037037000786E-4</v>
      </c>
      <c r="N145" s="87" t="s">
        <v>13657</v>
      </c>
      <c r="Q145" s="84">
        <v>0.29810185185185201</v>
      </c>
      <c r="R145" s="85">
        <v>1</v>
      </c>
      <c r="S145" s="85" t="s">
        <v>2401</v>
      </c>
      <c r="T145" s="87" t="s">
        <v>13690</v>
      </c>
      <c r="X145" s="79">
        <v>0.38201388888888899</v>
      </c>
      <c r="Y145" s="2">
        <v>1</v>
      </c>
      <c r="Z145" s="2" t="s">
        <v>611</v>
      </c>
      <c r="AA145" s="2" t="s">
        <v>3074</v>
      </c>
      <c r="AB145" s="2">
        <v>1926</v>
      </c>
      <c r="AC145" s="2">
        <v>1.0787446153824216</v>
      </c>
      <c r="AD145" s="79">
        <v>0.38222222222222202</v>
      </c>
      <c r="AE145" s="2">
        <v>1</v>
      </c>
      <c r="AF145" s="2" t="s">
        <v>611</v>
      </c>
      <c r="AG145" s="2" t="s">
        <v>3096</v>
      </c>
      <c r="AH145" s="2">
        <v>2288</v>
      </c>
      <c r="AI145" s="79">
        <v>2.0833333333303283E-4</v>
      </c>
      <c r="AJ145" s="2" t="s">
        <v>13660</v>
      </c>
      <c r="AL145" s="79">
        <v>0.33641203703703698</v>
      </c>
      <c r="AM145" s="2">
        <v>1</v>
      </c>
      <c r="AN145" s="2" t="s">
        <v>1885</v>
      </c>
      <c r="AO145" s="2" t="s">
        <v>13690</v>
      </c>
    </row>
    <row r="146" spans="2:41">
      <c r="B146" s="80">
        <v>0.33553240740740697</v>
      </c>
      <c r="C146" s="81">
        <v>1</v>
      </c>
      <c r="D146" s="81" t="s">
        <v>764</v>
      </c>
      <c r="E146" s="81" t="s">
        <v>3070</v>
      </c>
      <c r="F146" s="81">
        <v>1269</v>
      </c>
      <c r="G146" s="81">
        <v>0.95479134391391096</v>
      </c>
      <c r="H146" s="82">
        <v>0.33652777777777798</v>
      </c>
      <c r="I146" s="81">
        <v>1</v>
      </c>
      <c r="J146" s="81" t="s">
        <v>764</v>
      </c>
      <c r="K146" s="81" t="s">
        <v>3096</v>
      </c>
      <c r="L146" s="81"/>
      <c r="M146" s="82">
        <v>9.9537037037100706E-4</v>
      </c>
      <c r="N146" s="83" t="s">
        <v>13657</v>
      </c>
      <c r="Q146" s="80">
        <v>0.298148148148148</v>
      </c>
      <c r="R146" s="81">
        <v>1</v>
      </c>
      <c r="S146" s="81" t="s">
        <v>2617</v>
      </c>
      <c r="T146" s="83" t="s">
        <v>13699</v>
      </c>
      <c r="X146" s="79">
        <v>0.38202546296296302</v>
      </c>
      <c r="Y146" s="2">
        <v>1</v>
      </c>
      <c r="Z146" s="2" t="s">
        <v>303</v>
      </c>
      <c r="AA146" s="2" t="s">
        <v>3070</v>
      </c>
      <c r="AB146" s="2">
        <v>2035</v>
      </c>
      <c r="AC146" s="2">
        <v>1.0814929841146228</v>
      </c>
      <c r="AD146" s="79">
        <v>0.38587962962963002</v>
      </c>
      <c r="AE146" s="2">
        <v>1</v>
      </c>
      <c r="AF146" s="2" t="s">
        <v>303</v>
      </c>
      <c r="AG146" s="2" t="s">
        <v>3098</v>
      </c>
      <c r="AH146" s="2">
        <v>2289</v>
      </c>
      <c r="AI146" s="79">
        <v>3.8541666666669916E-3</v>
      </c>
      <c r="AJ146" s="2" t="s">
        <v>13655</v>
      </c>
      <c r="AL146" s="79">
        <v>0.336435185185185</v>
      </c>
      <c r="AM146" s="2">
        <v>1</v>
      </c>
      <c r="AN146" s="2" t="s">
        <v>4877</v>
      </c>
      <c r="AO146" s="2" t="s">
        <v>13692</v>
      </c>
    </row>
    <row r="147" spans="2:41">
      <c r="B147" s="84">
        <v>0.33563657407407399</v>
      </c>
      <c r="C147" s="85">
        <v>2</v>
      </c>
      <c r="D147" s="85" t="s">
        <v>765</v>
      </c>
      <c r="E147" s="85" t="s">
        <v>3070</v>
      </c>
      <c r="F147" s="85">
        <v>1276</v>
      </c>
      <c r="G147" s="85">
        <v>0.95882371581460069</v>
      </c>
      <c r="H147" s="86">
        <v>0.33665509259259302</v>
      </c>
      <c r="I147" s="85">
        <v>2</v>
      </c>
      <c r="J147" s="85" t="s">
        <v>765</v>
      </c>
      <c r="K147" s="85" t="s">
        <v>3096</v>
      </c>
      <c r="L147" s="85"/>
      <c r="M147" s="86">
        <v>1.0185185185190293E-3</v>
      </c>
      <c r="N147" s="87" t="s">
        <v>13657</v>
      </c>
      <c r="Q147" s="84">
        <v>0.29815972222222198</v>
      </c>
      <c r="R147" s="85">
        <v>1</v>
      </c>
      <c r="S147" s="85" t="s">
        <v>1690</v>
      </c>
      <c r="T147" s="87" t="s">
        <v>13690</v>
      </c>
      <c r="X147" s="79">
        <v>0.38284722222222201</v>
      </c>
      <c r="Y147" s="2">
        <v>3</v>
      </c>
      <c r="Z147" s="2" t="s">
        <v>305</v>
      </c>
      <c r="AA147" s="2" t="s">
        <v>3129</v>
      </c>
      <c r="AB147" s="2">
        <v>1965</v>
      </c>
      <c r="AC147" s="2">
        <v>1.0543583243709713</v>
      </c>
      <c r="AD147" s="79">
        <v>0.38335648148148099</v>
      </c>
      <c r="AE147" s="2">
        <v>3</v>
      </c>
      <c r="AF147" s="2" t="s">
        <v>305</v>
      </c>
      <c r="AG147" s="2" t="s">
        <v>3096</v>
      </c>
      <c r="AH147" s="2">
        <v>2319</v>
      </c>
      <c r="AI147" s="79">
        <v>5.092592592589873E-4</v>
      </c>
      <c r="AJ147" s="2" t="s">
        <v>13667</v>
      </c>
      <c r="AL147" s="79">
        <v>0.33644675925925899</v>
      </c>
      <c r="AM147" s="2">
        <v>2</v>
      </c>
      <c r="AN147" s="2" t="s">
        <v>267</v>
      </c>
      <c r="AO147" s="2" t="s">
        <v>13692</v>
      </c>
    </row>
    <row r="148" spans="2:41">
      <c r="B148" s="80">
        <v>0.33612268518518501</v>
      </c>
      <c r="C148" s="81">
        <v>1</v>
      </c>
      <c r="D148" s="81" t="s">
        <v>158</v>
      </c>
      <c r="E148" s="81" t="s">
        <v>3129</v>
      </c>
      <c r="F148" s="81">
        <v>1424</v>
      </c>
      <c r="G148" s="81">
        <v>1.0955553071603785</v>
      </c>
      <c r="H148" s="82">
        <v>0.33784722222222202</v>
      </c>
      <c r="I148" s="81">
        <v>1</v>
      </c>
      <c r="J148" s="81" t="s">
        <v>158</v>
      </c>
      <c r="K148" s="81" t="s">
        <v>3097</v>
      </c>
      <c r="L148" s="81"/>
      <c r="M148" s="82">
        <v>1.7245370370370106E-3</v>
      </c>
      <c r="N148" s="83" t="s">
        <v>13663</v>
      </c>
      <c r="Q148" s="80">
        <v>0.29820601851851902</v>
      </c>
      <c r="R148" s="81">
        <v>1</v>
      </c>
      <c r="S148" s="81" t="s">
        <v>1691</v>
      </c>
      <c r="T148" s="83" t="s">
        <v>13690</v>
      </c>
      <c r="X148" s="79">
        <v>0.38297453703703699</v>
      </c>
      <c r="Y148" s="2">
        <v>1</v>
      </c>
      <c r="Z148" s="2" t="s">
        <v>306</v>
      </c>
      <c r="AA148" s="2" t="s">
        <v>3129</v>
      </c>
      <c r="AB148" s="2">
        <v>1966</v>
      </c>
      <c r="AC148" s="2">
        <v>1.0475690921613636</v>
      </c>
      <c r="AD148" s="79">
        <v>0.383391203703704</v>
      </c>
      <c r="AE148" s="2">
        <v>1</v>
      </c>
      <c r="AF148" s="2" t="s">
        <v>306</v>
      </c>
      <c r="AG148" s="2" t="s">
        <v>3096</v>
      </c>
      <c r="AH148" s="2">
        <v>2324</v>
      </c>
      <c r="AI148" s="79">
        <v>4.1666666666700936E-4</v>
      </c>
      <c r="AJ148" s="2" t="s">
        <v>13667</v>
      </c>
      <c r="AL148" s="79">
        <v>0.33645833333333303</v>
      </c>
      <c r="AM148" s="2">
        <v>1</v>
      </c>
      <c r="AN148" s="2" t="s">
        <v>4878</v>
      </c>
      <c r="AO148" s="2" t="s">
        <v>13692</v>
      </c>
    </row>
    <row r="149" spans="2:41">
      <c r="B149" s="84">
        <v>0.33612268518518501</v>
      </c>
      <c r="C149" s="85">
        <v>1</v>
      </c>
      <c r="D149" s="85" t="s">
        <v>158</v>
      </c>
      <c r="E149" s="85" t="s">
        <v>3129</v>
      </c>
      <c r="F149" s="85">
        <v>163</v>
      </c>
      <c r="G149" s="85">
        <v>1.0943006641367672</v>
      </c>
      <c r="H149" s="86">
        <v>0.33682870370370399</v>
      </c>
      <c r="I149" s="85">
        <v>1</v>
      </c>
      <c r="J149" s="85" t="s">
        <v>158</v>
      </c>
      <c r="K149" s="85" t="s">
        <v>13687</v>
      </c>
      <c r="L149" s="85">
        <v>127</v>
      </c>
      <c r="M149" s="86">
        <v>7.0601851851898045E-4</v>
      </c>
      <c r="N149" s="87" t="s">
        <v>13689</v>
      </c>
      <c r="Q149" s="84">
        <v>0.29822916666666699</v>
      </c>
      <c r="R149" s="85">
        <v>1</v>
      </c>
      <c r="S149" s="85" t="s">
        <v>1692</v>
      </c>
      <c r="T149" s="87" t="s">
        <v>13690</v>
      </c>
      <c r="X149" s="79">
        <v>0.383506944444444</v>
      </c>
      <c r="Y149" s="2">
        <v>1</v>
      </c>
      <c r="Z149" s="2" t="s">
        <v>308</v>
      </c>
      <c r="AA149" s="2" t="s">
        <v>3070</v>
      </c>
      <c r="AB149" s="2">
        <v>2019</v>
      </c>
      <c r="AC149" s="2">
        <v>1.009918518502358</v>
      </c>
      <c r="AD149" s="79">
        <v>0.385393518518518</v>
      </c>
      <c r="AE149" s="2">
        <v>1</v>
      </c>
      <c r="AF149" s="2" t="s">
        <v>308</v>
      </c>
      <c r="AG149" s="2" t="s">
        <v>3098</v>
      </c>
      <c r="AH149" s="2">
        <v>2339</v>
      </c>
      <c r="AI149" s="79">
        <v>1.8865740740739989E-3</v>
      </c>
      <c r="AJ149" s="2" t="s">
        <v>13655</v>
      </c>
      <c r="AL149" s="79">
        <v>0.33645833333333303</v>
      </c>
      <c r="AM149" s="2">
        <v>1</v>
      </c>
      <c r="AN149" s="2" t="s">
        <v>1500</v>
      </c>
      <c r="AO149" s="2" t="s">
        <v>13694</v>
      </c>
    </row>
    <row r="150" spans="2:41">
      <c r="B150" s="80">
        <v>0.33621527777777799</v>
      </c>
      <c r="C150" s="81">
        <v>1</v>
      </c>
      <c r="D150" s="81" t="s">
        <v>538</v>
      </c>
      <c r="E150" s="81" t="s">
        <v>3070</v>
      </c>
      <c r="F150" s="81">
        <v>1297</v>
      </c>
      <c r="G150" s="81">
        <v>0.97981295920387468</v>
      </c>
      <c r="H150" s="82">
        <v>0.33740740740740699</v>
      </c>
      <c r="I150" s="81">
        <v>1</v>
      </c>
      <c r="J150" s="81" t="s">
        <v>538</v>
      </c>
      <c r="K150" s="81" t="s">
        <v>3096</v>
      </c>
      <c r="L150" s="81"/>
      <c r="M150" s="82">
        <v>1.1921296296290018E-3</v>
      </c>
      <c r="N150" s="83" t="s">
        <v>13657</v>
      </c>
      <c r="Q150" s="80">
        <v>0.29826388888888899</v>
      </c>
      <c r="R150" s="81">
        <v>1</v>
      </c>
      <c r="S150" s="81" t="s">
        <v>1693</v>
      </c>
      <c r="T150" s="83" t="s">
        <v>13690</v>
      </c>
      <c r="X150" s="79">
        <v>0.38399305555555602</v>
      </c>
      <c r="Y150" s="2">
        <v>2</v>
      </c>
      <c r="Z150" s="2" t="s">
        <v>310</v>
      </c>
      <c r="AA150" s="2" t="s">
        <v>3070</v>
      </c>
      <c r="AB150" s="2">
        <v>2033</v>
      </c>
      <c r="AC150" s="2">
        <v>1.0095081702734647</v>
      </c>
      <c r="AD150" s="79">
        <v>0.38586805555555598</v>
      </c>
      <c r="AE150" s="2">
        <v>2</v>
      </c>
      <c r="AF150" s="2" t="s">
        <v>310</v>
      </c>
      <c r="AG150" s="2" t="s">
        <v>3098</v>
      </c>
      <c r="AH150" s="2">
        <v>2358</v>
      </c>
      <c r="AI150" s="79">
        <v>1.87499999999996E-3</v>
      </c>
      <c r="AJ150" s="2" t="s">
        <v>13655</v>
      </c>
      <c r="AL150" s="79">
        <v>0.33645833333333303</v>
      </c>
      <c r="AM150" s="2">
        <v>1</v>
      </c>
      <c r="AN150" s="2" t="s">
        <v>2225</v>
      </c>
      <c r="AO150" s="2" t="s">
        <v>13694</v>
      </c>
    </row>
    <row r="151" spans="2:41">
      <c r="B151" s="84">
        <v>0.336516203703704</v>
      </c>
      <c r="C151" s="85">
        <v>1</v>
      </c>
      <c r="D151" s="85" t="s">
        <v>766</v>
      </c>
      <c r="E151" s="85" t="s">
        <v>3070</v>
      </c>
      <c r="F151" s="85">
        <v>1403</v>
      </c>
      <c r="G151" s="85">
        <v>1.0367380898337115</v>
      </c>
      <c r="H151" s="86">
        <v>0.33751157407407401</v>
      </c>
      <c r="I151" s="85">
        <v>1</v>
      </c>
      <c r="J151" s="85" t="s">
        <v>766</v>
      </c>
      <c r="K151" s="85" t="s">
        <v>3097</v>
      </c>
      <c r="L151" s="85"/>
      <c r="M151" s="86">
        <v>9.9537037037000786E-4</v>
      </c>
      <c r="N151" s="87" t="s">
        <v>13669</v>
      </c>
      <c r="Q151" s="84">
        <v>0.298298611111111</v>
      </c>
      <c r="R151" s="85">
        <v>2</v>
      </c>
      <c r="S151" s="85" t="s">
        <v>2714</v>
      </c>
      <c r="T151" s="87" t="s">
        <v>13693</v>
      </c>
      <c r="X151" s="79">
        <v>0.384085648148148</v>
      </c>
      <c r="Y151" s="2">
        <v>4</v>
      </c>
      <c r="Z151" s="2" t="s">
        <v>311</v>
      </c>
      <c r="AA151" s="2" t="s">
        <v>3070</v>
      </c>
      <c r="AB151" s="2">
        <v>2038</v>
      </c>
      <c r="AC151" s="2">
        <v>1.0086436430265435</v>
      </c>
      <c r="AD151" s="79">
        <v>0.38593749999999999</v>
      </c>
      <c r="AE151" s="2">
        <v>4</v>
      </c>
      <c r="AF151" s="2" t="s">
        <v>311</v>
      </c>
      <c r="AG151" s="2" t="s">
        <v>3098</v>
      </c>
      <c r="AH151" s="2">
        <v>2362</v>
      </c>
      <c r="AI151" s="79">
        <v>1.8518518518519933E-3</v>
      </c>
      <c r="AJ151" s="2" t="s">
        <v>13655</v>
      </c>
      <c r="AL151" s="79">
        <v>0.33645833333333303</v>
      </c>
      <c r="AM151" s="2">
        <v>1</v>
      </c>
      <c r="AN151" s="2" t="s">
        <v>2078</v>
      </c>
      <c r="AO151" s="2" t="s">
        <v>13695</v>
      </c>
    </row>
    <row r="152" spans="2:41">
      <c r="B152" s="80">
        <v>0.33682870370370399</v>
      </c>
      <c r="C152" s="81">
        <v>1</v>
      </c>
      <c r="D152" s="81" t="s">
        <v>767</v>
      </c>
      <c r="E152" s="81" t="s">
        <v>3129</v>
      </c>
      <c r="F152" s="81">
        <v>1389</v>
      </c>
      <c r="G152" s="81">
        <v>1.0302921943160814</v>
      </c>
      <c r="H152" s="82">
        <v>0.337094907407407</v>
      </c>
      <c r="I152" s="81">
        <v>1</v>
      </c>
      <c r="J152" s="81" t="s">
        <v>767</v>
      </c>
      <c r="K152" s="81" t="s">
        <v>3097</v>
      </c>
      <c r="L152" s="81"/>
      <c r="M152" s="82">
        <v>2.6620370370300517E-4</v>
      </c>
      <c r="N152" s="83" t="s">
        <v>13663</v>
      </c>
      <c r="Q152" s="80">
        <v>0.298298611111111</v>
      </c>
      <c r="R152" s="81">
        <v>2</v>
      </c>
      <c r="S152" s="81" t="s">
        <v>1356</v>
      </c>
      <c r="T152" s="83" t="s">
        <v>13690</v>
      </c>
      <c r="X152" s="79">
        <v>0.38413194444444398</v>
      </c>
      <c r="Y152" s="2">
        <v>5</v>
      </c>
      <c r="Z152" s="2" t="s">
        <v>312</v>
      </c>
      <c r="AA152" s="2" t="s">
        <v>3070</v>
      </c>
      <c r="AB152" s="2">
        <v>2043</v>
      </c>
      <c r="AC152" s="2">
        <v>1.0111054344151771</v>
      </c>
      <c r="AD152" s="79">
        <v>0.38599537037037002</v>
      </c>
      <c r="AE152" s="2">
        <v>5</v>
      </c>
      <c r="AF152" s="2" t="s">
        <v>312</v>
      </c>
      <c r="AG152" s="2" t="s">
        <v>3098</v>
      </c>
      <c r="AH152" s="2">
        <v>2364</v>
      </c>
      <c r="AI152" s="79">
        <v>1.8634259259260322E-3</v>
      </c>
      <c r="AJ152" s="2" t="s">
        <v>13655</v>
      </c>
      <c r="AL152" s="79">
        <v>0.33648148148148099</v>
      </c>
      <c r="AM152" s="2">
        <v>1</v>
      </c>
      <c r="AN152" s="2" t="s">
        <v>4879</v>
      </c>
      <c r="AO152" s="2" t="s">
        <v>13692</v>
      </c>
    </row>
    <row r="153" spans="2:41">
      <c r="B153" s="84">
        <v>0.33692129629629602</v>
      </c>
      <c r="C153" s="85">
        <v>2</v>
      </c>
      <c r="D153" s="85" t="s">
        <v>344</v>
      </c>
      <c r="E153" s="85" t="s">
        <v>3070</v>
      </c>
      <c r="F153" s="85">
        <v>1429</v>
      </c>
      <c r="G153" s="85">
        <v>1.0304926796540785</v>
      </c>
      <c r="H153" s="86">
        <v>0.33791666666666698</v>
      </c>
      <c r="I153" s="85">
        <v>1</v>
      </c>
      <c r="J153" s="85" t="s">
        <v>344</v>
      </c>
      <c r="K153" s="85" t="s">
        <v>3097</v>
      </c>
      <c r="L153" s="85"/>
      <c r="M153" s="86">
        <v>9.9537037037095155E-4</v>
      </c>
      <c r="N153" s="87" t="s">
        <v>13669</v>
      </c>
      <c r="Q153" s="84">
        <v>0.298298611111111</v>
      </c>
      <c r="R153" s="85">
        <v>2</v>
      </c>
      <c r="S153" s="85" t="s">
        <v>4700</v>
      </c>
      <c r="T153" s="87" t="s">
        <v>13691</v>
      </c>
      <c r="X153" s="79">
        <v>0.38417824074074097</v>
      </c>
      <c r="Y153" s="2">
        <v>1</v>
      </c>
      <c r="Z153" s="2" t="s">
        <v>313</v>
      </c>
      <c r="AA153" s="2" t="s">
        <v>3070</v>
      </c>
      <c r="AB153" s="2">
        <v>2045</v>
      </c>
      <c r="AC153" s="2">
        <v>1.0056146831375821</v>
      </c>
      <c r="AD153" s="79">
        <v>0.38603009259259302</v>
      </c>
      <c r="AE153" s="2">
        <v>1</v>
      </c>
      <c r="AF153" s="2" t="s">
        <v>313</v>
      </c>
      <c r="AG153" s="2" t="s">
        <v>3098</v>
      </c>
      <c r="AH153" s="2">
        <v>2367</v>
      </c>
      <c r="AI153" s="79">
        <v>1.8518518518520488E-3</v>
      </c>
      <c r="AJ153" s="2" t="s">
        <v>13655</v>
      </c>
      <c r="AL153" s="79">
        <v>0.33650462962963001</v>
      </c>
      <c r="AM153" s="2">
        <v>1</v>
      </c>
      <c r="AN153" s="2" t="s">
        <v>4880</v>
      </c>
      <c r="AO153" s="2" t="s">
        <v>13694</v>
      </c>
    </row>
    <row r="154" spans="2:41">
      <c r="B154" s="80">
        <v>0.33704861111111101</v>
      </c>
      <c r="C154" s="81">
        <v>1</v>
      </c>
      <c r="D154" s="81" t="s">
        <v>159</v>
      </c>
      <c r="E154" s="81" t="s">
        <v>3129</v>
      </c>
      <c r="F154" s="81">
        <v>1396</v>
      </c>
      <c r="G154" s="81">
        <v>1.0513046093696088</v>
      </c>
      <c r="H154" s="82">
        <v>0.33737268518518498</v>
      </c>
      <c r="I154" s="81">
        <v>1</v>
      </c>
      <c r="J154" s="81" t="s">
        <v>159</v>
      </c>
      <c r="K154" s="81" t="s">
        <v>3096</v>
      </c>
      <c r="L154" s="81"/>
      <c r="M154" s="82">
        <v>3.240740740739767E-4</v>
      </c>
      <c r="N154" s="83" t="s">
        <v>13667</v>
      </c>
      <c r="Q154" s="80">
        <v>0.298298611111111</v>
      </c>
      <c r="R154" s="81">
        <v>2</v>
      </c>
      <c r="S154" s="81" t="s">
        <v>2402</v>
      </c>
      <c r="T154" s="83" t="s">
        <v>13691</v>
      </c>
      <c r="X154" s="79">
        <v>0.38418981481481501</v>
      </c>
      <c r="Y154" s="2">
        <v>1</v>
      </c>
      <c r="Z154" s="2" t="s">
        <v>314</v>
      </c>
      <c r="AA154" s="2" t="s">
        <v>3070</v>
      </c>
      <c r="AB154" s="2">
        <v>2046</v>
      </c>
      <c r="AC154" s="2">
        <v>1.005614683137575</v>
      </c>
      <c r="AD154" s="79">
        <v>0.386041666666667</v>
      </c>
      <c r="AE154" s="2">
        <v>1</v>
      </c>
      <c r="AF154" s="2" t="s">
        <v>314</v>
      </c>
      <c r="AG154" s="2" t="s">
        <v>3098</v>
      </c>
      <c r="AH154" s="2">
        <v>2368</v>
      </c>
      <c r="AI154" s="79">
        <v>1.8518518518519933E-3</v>
      </c>
      <c r="AJ154" s="2" t="s">
        <v>13655</v>
      </c>
      <c r="AL154" s="79">
        <v>0.336516203703704</v>
      </c>
      <c r="AM154" s="2">
        <v>2</v>
      </c>
      <c r="AN154" s="2" t="s">
        <v>2475</v>
      </c>
      <c r="AO154" s="2" t="s">
        <v>13692</v>
      </c>
    </row>
    <row r="155" spans="2:41">
      <c r="B155" s="84">
        <v>0.33704861111111101</v>
      </c>
      <c r="C155" s="85">
        <v>1</v>
      </c>
      <c r="D155" s="85" t="s">
        <v>159</v>
      </c>
      <c r="E155" s="85" t="s">
        <v>3129</v>
      </c>
      <c r="F155" s="85">
        <v>181</v>
      </c>
      <c r="G155" s="85">
        <v>1.0426533551699029</v>
      </c>
      <c r="H155" s="86">
        <v>0.33737268518518498</v>
      </c>
      <c r="I155" s="85">
        <v>1</v>
      </c>
      <c r="J155" s="85" t="s">
        <v>159</v>
      </c>
      <c r="K155" s="85" t="s">
        <v>3096</v>
      </c>
      <c r="L155" s="85">
        <v>176</v>
      </c>
      <c r="M155" s="86">
        <v>3.240740740739767E-4</v>
      </c>
      <c r="N155" s="87" t="s">
        <v>13667</v>
      </c>
      <c r="Q155" s="84">
        <v>0.29833333333333301</v>
      </c>
      <c r="R155" s="85">
        <v>1</v>
      </c>
      <c r="S155" s="85" t="s">
        <v>2715</v>
      </c>
      <c r="T155" s="87" t="s">
        <v>13695</v>
      </c>
      <c r="X155" s="79">
        <v>0.38422453703703702</v>
      </c>
      <c r="Y155" s="2">
        <v>1</v>
      </c>
      <c r="Z155" s="2" t="s">
        <v>315</v>
      </c>
      <c r="AA155" s="2" t="s">
        <v>3070</v>
      </c>
      <c r="AB155" s="2">
        <v>2048</v>
      </c>
      <c r="AC155" s="2">
        <v>1.005614683137575</v>
      </c>
      <c r="AD155" s="79">
        <v>0.38607638888888901</v>
      </c>
      <c r="AE155" s="2">
        <v>1</v>
      </c>
      <c r="AF155" s="2" t="s">
        <v>315</v>
      </c>
      <c r="AG155" s="2" t="s">
        <v>3098</v>
      </c>
      <c r="AH155" s="2">
        <v>2370</v>
      </c>
      <c r="AI155" s="79">
        <v>1.8518518518519933E-3</v>
      </c>
      <c r="AJ155" s="2" t="s">
        <v>13655</v>
      </c>
      <c r="AL155" s="79">
        <v>0.336516203703704</v>
      </c>
      <c r="AM155" s="2">
        <v>1</v>
      </c>
      <c r="AN155" s="2" t="s">
        <v>766</v>
      </c>
      <c r="AO155" s="2" t="s">
        <v>13690</v>
      </c>
    </row>
    <row r="156" spans="2:41">
      <c r="B156" s="84">
        <v>0.33729166666666699</v>
      </c>
      <c r="C156" s="85">
        <v>1</v>
      </c>
      <c r="D156" s="85" t="s">
        <v>539</v>
      </c>
      <c r="E156" s="85" t="s">
        <v>3129</v>
      </c>
      <c r="F156" s="85">
        <v>220</v>
      </c>
      <c r="G156" s="85">
        <v>1.0018549642759818</v>
      </c>
      <c r="H156" s="86">
        <v>0.33800925925925901</v>
      </c>
      <c r="I156" s="85">
        <v>1</v>
      </c>
      <c r="J156" s="85" t="s">
        <v>539</v>
      </c>
      <c r="K156" s="85" t="s">
        <v>3098</v>
      </c>
      <c r="L156" s="85">
        <v>185</v>
      </c>
      <c r="M156" s="86">
        <v>7.1759259259202013E-4</v>
      </c>
      <c r="N156" s="87" t="s">
        <v>13661</v>
      </c>
      <c r="Q156" s="80">
        <v>0.29834490740740699</v>
      </c>
      <c r="R156" s="81">
        <v>3</v>
      </c>
      <c r="S156" s="81" t="s">
        <v>4701</v>
      </c>
      <c r="T156" s="83" t="s">
        <v>13695</v>
      </c>
      <c r="X156" s="79">
        <v>0.38424768518518498</v>
      </c>
      <c r="Y156" s="2">
        <v>1</v>
      </c>
      <c r="Z156" s="2" t="s">
        <v>316</v>
      </c>
      <c r="AA156" s="2" t="s">
        <v>3070</v>
      </c>
      <c r="AB156" s="2">
        <v>2049</v>
      </c>
      <c r="AC156" s="2">
        <v>1.005614683137575</v>
      </c>
      <c r="AD156" s="79">
        <v>0.38609953703703698</v>
      </c>
      <c r="AE156" s="2">
        <v>1</v>
      </c>
      <c r="AF156" s="2" t="s">
        <v>316</v>
      </c>
      <c r="AG156" s="2" t="s">
        <v>3098</v>
      </c>
      <c r="AH156" s="2">
        <v>2371</v>
      </c>
      <c r="AI156" s="79">
        <v>1.8518518518519933E-3</v>
      </c>
      <c r="AJ156" s="2" t="s">
        <v>13655</v>
      </c>
      <c r="AL156" s="79">
        <v>0.336550925925926</v>
      </c>
      <c r="AM156" s="2">
        <v>1</v>
      </c>
      <c r="AN156" s="2" t="s">
        <v>2814</v>
      </c>
      <c r="AO156" s="2" t="s">
        <v>13704</v>
      </c>
    </row>
    <row r="157" spans="2:41">
      <c r="B157" s="84">
        <v>0.33732638888888899</v>
      </c>
      <c r="C157" s="85">
        <v>1</v>
      </c>
      <c r="D157" s="85" t="s">
        <v>160</v>
      </c>
      <c r="E157" s="85" t="s">
        <v>3071</v>
      </c>
      <c r="F157" s="85">
        <v>1478</v>
      </c>
      <c r="G157" s="85">
        <v>1.0685234080696124</v>
      </c>
      <c r="H157" s="86">
        <v>0.33915509259259302</v>
      </c>
      <c r="I157" s="85">
        <v>1</v>
      </c>
      <c r="J157" s="85" t="s">
        <v>160</v>
      </c>
      <c r="K157" s="85" t="s">
        <v>3097</v>
      </c>
      <c r="L157" s="85"/>
      <c r="M157" s="86">
        <v>1.8287037037040266E-3</v>
      </c>
      <c r="N157" s="87" t="s">
        <v>13662</v>
      </c>
      <c r="Q157" s="84">
        <v>0.29836805555555601</v>
      </c>
      <c r="R157" s="85">
        <v>1</v>
      </c>
      <c r="S157" s="85" t="s">
        <v>1694</v>
      </c>
      <c r="T157" s="87" t="s">
        <v>13694</v>
      </c>
      <c r="X157" s="79">
        <v>0.38432870370370398</v>
      </c>
      <c r="Y157" s="2">
        <v>1</v>
      </c>
      <c r="Z157" s="2" t="s">
        <v>317</v>
      </c>
      <c r="AA157" s="2" t="s">
        <v>3129</v>
      </c>
      <c r="AB157" s="2">
        <v>1991</v>
      </c>
      <c r="AC157" s="2">
        <v>1.0420220519066026</v>
      </c>
      <c r="AD157" s="79">
        <v>0.38464120370370403</v>
      </c>
      <c r="AE157" s="2">
        <v>1</v>
      </c>
      <c r="AF157" s="2" t="s">
        <v>317</v>
      </c>
      <c r="AG157" s="2" t="s">
        <v>3096</v>
      </c>
      <c r="AH157" s="2">
        <v>2372</v>
      </c>
      <c r="AI157" s="79">
        <v>3.1250000000004885E-4</v>
      </c>
      <c r="AJ157" s="2" t="s">
        <v>13667</v>
      </c>
      <c r="AL157" s="79">
        <v>0.33657407407407403</v>
      </c>
      <c r="AM157" s="2">
        <v>1</v>
      </c>
      <c r="AN157" s="2" t="s">
        <v>3974</v>
      </c>
      <c r="AO157" s="2" t="s">
        <v>13699</v>
      </c>
    </row>
    <row r="158" spans="2:41">
      <c r="B158" s="84">
        <v>0.33732638888888899</v>
      </c>
      <c r="C158" s="85">
        <v>1</v>
      </c>
      <c r="D158" s="85" t="s">
        <v>160</v>
      </c>
      <c r="E158" s="85" t="s">
        <v>3071</v>
      </c>
      <c r="F158" s="85">
        <v>263</v>
      </c>
      <c r="G158" s="85">
        <v>1.0640731364206915</v>
      </c>
      <c r="H158" s="86">
        <v>0.33915509259259302</v>
      </c>
      <c r="I158" s="85">
        <v>1</v>
      </c>
      <c r="J158" s="85" t="s">
        <v>160</v>
      </c>
      <c r="K158" s="85" t="s">
        <v>3097</v>
      </c>
      <c r="L158" s="85">
        <v>186</v>
      </c>
      <c r="M158" s="86">
        <v>1.8287037037040266E-3</v>
      </c>
      <c r="N158" s="87" t="s">
        <v>13662</v>
      </c>
      <c r="Q158" s="80">
        <v>0.29839120370370398</v>
      </c>
      <c r="R158" s="81">
        <v>1</v>
      </c>
      <c r="S158" s="81" t="s">
        <v>2080</v>
      </c>
      <c r="T158" s="83" t="s">
        <v>13694</v>
      </c>
      <c r="X158" s="79">
        <v>0.38488425925925901</v>
      </c>
      <c r="Y158" s="2">
        <v>1</v>
      </c>
      <c r="Z158" s="2" t="s">
        <v>318</v>
      </c>
      <c r="AA158" s="2" t="s">
        <v>3070</v>
      </c>
      <c r="AB158" s="2">
        <v>2069</v>
      </c>
      <c r="AC158" s="2">
        <v>1.0298557988501524</v>
      </c>
      <c r="AD158" s="79">
        <v>0.38694444444444398</v>
      </c>
      <c r="AE158" s="2">
        <v>1</v>
      </c>
      <c r="AF158" s="2" t="s">
        <v>318</v>
      </c>
      <c r="AG158" s="2" t="s">
        <v>3098</v>
      </c>
      <c r="AH158" s="2">
        <v>2394</v>
      </c>
      <c r="AI158" s="79">
        <v>2.0601851851849706E-3</v>
      </c>
      <c r="AJ158" s="2" t="s">
        <v>13655</v>
      </c>
      <c r="AL158" s="79">
        <v>0.33657407407407403</v>
      </c>
      <c r="AM158" s="2">
        <v>1</v>
      </c>
      <c r="AN158" s="2" t="s">
        <v>4881</v>
      </c>
      <c r="AO158" s="2" t="s">
        <v>13692</v>
      </c>
    </row>
    <row r="159" spans="2:41">
      <c r="B159" s="80">
        <v>0.33754629629629601</v>
      </c>
      <c r="C159" s="81">
        <v>1</v>
      </c>
      <c r="D159" s="81" t="s">
        <v>161</v>
      </c>
      <c r="E159" s="81" t="s">
        <v>3129</v>
      </c>
      <c r="F159" s="81">
        <v>1422</v>
      </c>
      <c r="G159" s="81">
        <v>1.0462030625337722</v>
      </c>
      <c r="H159" s="82">
        <v>0.33781250000000002</v>
      </c>
      <c r="I159" s="81">
        <v>1</v>
      </c>
      <c r="J159" s="81" t="s">
        <v>161</v>
      </c>
      <c r="K159" s="81" t="s">
        <v>3096</v>
      </c>
      <c r="L159" s="81"/>
      <c r="M159" s="82">
        <v>2.6620370370400437E-4</v>
      </c>
      <c r="N159" s="83" t="s">
        <v>13667</v>
      </c>
      <c r="Q159" s="84">
        <v>0.29840277777777802</v>
      </c>
      <c r="R159" s="85">
        <v>2</v>
      </c>
      <c r="S159" s="85" t="s">
        <v>1695</v>
      </c>
      <c r="T159" s="87" t="s">
        <v>13694</v>
      </c>
      <c r="X159" s="79">
        <v>0.384930555555556</v>
      </c>
      <c r="Y159" s="2">
        <v>1</v>
      </c>
      <c r="Z159" s="2" t="s">
        <v>319</v>
      </c>
      <c r="AA159" s="2" t="s">
        <v>3074</v>
      </c>
      <c r="AB159" s="2">
        <v>2010</v>
      </c>
      <c r="AC159" s="2">
        <v>1.0281784615456926</v>
      </c>
      <c r="AD159" s="79">
        <v>0.38515046296296301</v>
      </c>
      <c r="AE159" s="2">
        <v>1</v>
      </c>
      <c r="AF159" s="2" t="s">
        <v>319</v>
      </c>
      <c r="AG159" s="2" t="s">
        <v>3096</v>
      </c>
      <c r="AH159" s="2">
        <v>2400</v>
      </c>
      <c r="AI159" s="79">
        <v>2.199074074070162E-4</v>
      </c>
      <c r="AJ159" s="2" t="s">
        <v>13660</v>
      </c>
      <c r="AL159" s="79">
        <v>0.33667824074074099</v>
      </c>
      <c r="AM159" s="2">
        <v>1</v>
      </c>
      <c r="AN159" s="2" t="s">
        <v>2226</v>
      </c>
      <c r="AO159" s="2" t="s">
        <v>13690</v>
      </c>
    </row>
    <row r="160" spans="2:41">
      <c r="B160" s="84">
        <v>0.33754629629629601</v>
      </c>
      <c r="C160" s="85">
        <v>1</v>
      </c>
      <c r="D160" s="85" t="s">
        <v>161</v>
      </c>
      <c r="E160" s="85" t="s">
        <v>3129</v>
      </c>
      <c r="F160" s="85">
        <v>207</v>
      </c>
      <c r="G160" s="85">
        <v>1.0394594252103193</v>
      </c>
      <c r="H160" s="86">
        <v>0.33781250000000002</v>
      </c>
      <c r="I160" s="85">
        <v>1</v>
      </c>
      <c r="J160" s="85" t="s">
        <v>161</v>
      </c>
      <c r="K160" s="85" t="s">
        <v>3096</v>
      </c>
      <c r="L160" s="85">
        <v>195</v>
      </c>
      <c r="M160" s="86">
        <v>2.6620370370400437E-4</v>
      </c>
      <c r="N160" s="87" t="s">
        <v>13667</v>
      </c>
      <c r="Q160" s="80">
        <v>0.29840277777777802</v>
      </c>
      <c r="R160" s="81">
        <v>4</v>
      </c>
      <c r="S160" s="81" t="s">
        <v>1696</v>
      </c>
      <c r="T160" s="83" t="s">
        <v>13692</v>
      </c>
      <c r="X160" s="79">
        <v>0.38494212962962998</v>
      </c>
      <c r="Y160" s="2">
        <v>4</v>
      </c>
      <c r="Z160" s="2" t="s">
        <v>320</v>
      </c>
      <c r="AA160" s="2" t="s">
        <v>3070</v>
      </c>
      <c r="AB160" s="2">
        <v>2081</v>
      </c>
      <c r="AC160" s="2">
        <v>1.0470516465959503</v>
      </c>
      <c r="AD160" s="79">
        <v>0.38714120370370397</v>
      </c>
      <c r="AE160" s="2">
        <v>4</v>
      </c>
      <c r="AF160" s="2" t="s">
        <v>320</v>
      </c>
      <c r="AG160" s="2" t="s">
        <v>3098</v>
      </c>
      <c r="AH160" s="2">
        <v>2401</v>
      </c>
      <c r="AI160" s="79">
        <v>2.1990740740739922E-3</v>
      </c>
      <c r="AJ160" s="2" t="s">
        <v>13655</v>
      </c>
      <c r="AL160" s="79">
        <v>0.33667824074074099</v>
      </c>
      <c r="AM160" s="2">
        <v>1</v>
      </c>
      <c r="AN160" s="2" t="s">
        <v>4882</v>
      </c>
      <c r="AO160" s="2" t="s">
        <v>13694</v>
      </c>
    </row>
    <row r="161" spans="2:41">
      <c r="B161" s="84">
        <v>0.33771990740740698</v>
      </c>
      <c r="C161" s="85">
        <v>1</v>
      </c>
      <c r="D161" s="85" t="s">
        <v>768</v>
      </c>
      <c r="E161" s="85" t="s">
        <v>3129</v>
      </c>
      <c r="F161" s="85">
        <v>1443</v>
      </c>
      <c r="G161" s="85">
        <v>1.052466998555045</v>
      </c>
      <c r="H161" s="86">
        <v>0.33825231481481499</v>
      </c>
      <c r="I161" s="85">
        <v>1</v>
      </c>
      <c r="J161" s="85" t="s">
        <v>768</v>
      </c>
      <c r="K161" s="85" t="s">
        <v>3097</v>
      </c>
      <c r="L161" s="85"/>
      <c r="M161" s="86">
        <v>5.3240740740800874E-4</v>
      </c>
      <c r="N161" s="87" t="s">
        <v>13663</v>
      </c>
      <c r="Q161" s="84">
        <v>0.29840277777777802</v>
      </c>
      <c r="R161" s="85">
        <v>1</v>
      </c>
      <c r="S161" s="85" t="s">
        <v>1289</v>
      </c>
      <c r="T161" s="87" t="s">
        <v>13694</v>
      </c>
      <c r="X161" s="79">
        <v>0.384965277777778</v>
      </c>
      <c r="Y161" s="2">
        <v>1</v>
      </c>
      <c r="Z161" s="2" t="s">
        <v>656</v>
      </c>
      <c r="AA161" s="2" t="s">
        <v>3129</v>
      </c>
      <c r="AB161" s="2">
        <v>2028</v>
      </c>
      <c r="AC161" s="2">
        <v>1.0009066890936973</v>
      </c>
      <c r="AD161" s="79">
        <v>0.38567129629629598</v>
      </c>
      <c r="AE161" s="2">
        <v>1</v>
      </c>
      <c r="AF161" s="2" t="s">
        <v>656</v>
      </c>
      <c r="AG161" s="2" t="s">
        <v>3098</v>
      </c>
      <c r="AH161" s="2">
        <v>2402</v>
      </c>
      <c r="AI161" s="79">
        <v>7.0601851851798125E-4</v>
      </c>
      <c r="AJ161" s="2" t="s">
        <v>13661</v>
      </c>
      <c r="AL161" s="79">
        <v>0.33670138888888901</v>
      </c>
      <c r="AM161" s="2">
        <v>2</v>
      </c>
      <c r="AN161" s="2" t="s">
        <v>4883</v>
      </c>
      <c r="AO161" s="2" t="s">
        <v>13692</v>
      </c>
    </row>
    <row r="162" spans="2:41">
      <c r="B162" s="84">
        <v>0.33773148148148102</v>
      </c>
      <c r="C162" s="85">
        <v>1</v>
      </c>
      <c r="D162" s="85" t="s">
        <v>2833</v>
      </c>
      <c r="E162" s="85" t="s">
        <v>3129</v>
      </c>
      <c r="F162" s="85">
        <v>1350</v>
      </c>
      <c r="G162" s="85">
        <v>0.99647892410438266</v>
      </c>
      <c r="H162" s="86">
        <v>0.33853009259259298</v>
      </c>
      <c r="I162" s="85">
        <v>1</v>
      </c>
      <c r="J162" s="85" t="s">
        <v>2833</v>
      </c>
      <c r="K162" s="85" t="s">
        <v>13687</v>
      </c>
      <c r="L162" s="85"/>
      <c r="M162" s="86">
        <v>7.9861111111195759E-4</v>
      </c>
      <c r="N162" s="87" t="s">
        <v>13689</v>
      </c>
      <c r="Q162" s="80">
        <v>0.29843750000000002</v>
      </c>
      <c r="R162" s="81">
        <v>2</v>
      </c>
      <c r="S162" s="81" t="s">
        <v>1290</v>
      </c>
      <c r="T162" s="83" t="s">
        <v>13692</v>
      </c>
      <c r="X162" s="79">
        <v>0.385081018518519</v>
      </c>
      <c r="Y162" s="2">
        <v>2</v>
      </c>
      <c r="Z162" s="2" t="s">
        <v>321</v>
      </c>
      <c r="AA162" s="2" t="s">
        <v>3070</v>
      </c>
      <c r="AB162" s="2">
        <v>2087</v>
      </c>
      <c r="AC162" s="2">
        <v>1.0415973814539641</v>
      </c>
      <c r="AD162" s="79">
        <v>0.38724537037036999</v>
      </c>
      <c r="AE162" s="2">
        <v>2</v>
      </c>
      <c r="AF162" s="2" t="s">
        <v>321</v>
      </c>
      <c r="AG162" s="2" t="s">
        <v>3098</v>
      </c>
      <c r="AH162" s="2">
        <v>2410</v>
      </c>
      <c r="AI162" s="79">
        <v>2.1643518518509874E-3</v>
      </c>
      <c r="AJ162" s="2" t="s">
        <v>13655</v>
      </c>
      <c r="AL162" s="79">
        <v>0.33671296296296299</v>
      </c>
      <c r="AM162" s="2">
        <v>1</v>
      </c>
      <c r="AN162" s="2" t="s">
        <v>4884</v>
      </c>
      <c r="AO162" s="2" t="s">
        <v>13692</v>
      </c>
    </row>
    <row r="163" spans="2:41">
      <c r="B163" s="80">
        <v>0.33778935185185199</v>
      </c>
      <c r="C163" s="81">
        <v>2</v>
      </c>
      <c r="D163" s="81" t="s">
        <v>540</v>
      </c>
      <c r="E163" s="81" t="s">
        <v>3070</v>
      </c>
      <c r="F163" s="81">
        <v>1353</v>
      </c>
      <c r="G163" s="81">
        <v>0.97874085393096721</v>
      </c>
      <c r="H163" s="82">
        <v>0.33859953703703699</v>
      </c>
      <c r="I163" s="81">
        <v>2</v>
      </c>
      <c r="J163" s="81" t="s">
        <v>540</v>
      </c>
      <c r="K163" s="81" t="s">
        <v>3095</v>
      </c>
      <c r="L163" s="81"/>
      <c r="M163" s="82">
        <v>8.1018518518499727E-4</v>
      </c>
      <c r="N163" s="83" t="s">
        <v>13671</v>
      </c>
      <c r="Q163" s="84">
        <v>0.29846064814814799</v>
      </c>
      <c r="R163" s="85">
        <v>1</v>
      </c>
      <c r="S163" s="85" t="s">
        <v>1118</v>
      </c>
      <c r="T163" s="87" t="s">
        <v>13690</v>
      </c>
      <c r="X163" s="79">
        <v>0.38526620370370401</v>
      </c>
      <c r="Y163" s="2">
        <v>2</v>
      </c>
      <c r="Z163" s="2" t="s">
        <v>322</v>
      </c>
      <c r="AA163" s="2" t="s">
        <v>3070</v>
      </c>
      <c r="AB163" s="2">
        <v>2090</v>
      </c>
      <c r="AC163" s="2">
        <v>1.0283813013040732</v>
      </c>
      <c r="AD163" s="79">
        <v>0.38730324074074102</v>
      </c>
      <c r="AE163" s="2">
        <v>2</v>
      </c>
      <c r="AF163" s="2" t="s">
        <v>322</v>
      </c>
      <c r="AG163" s="2" t="s">
        <v>3098</v>
      </c>
      <c r="AH163" s="2">
        <v>2418</v>
      </c>
      <c r="AI163" s="79">
        <v>2.0370370370370039E-3</v>
      </c>
      <c r="AJ163" s="2" t="s">
        <v>13655</v>
      </c>
      <c r="AL163" s="79">
        <v>0.33672453703703698</v>
      </c>
      <c r="AM163" s="2">
        <v>1</v>
      </c>
      <c r="AN163" s="2" t="s">
        <v>2476</v>
      </c>
      <c r="AO163" s="2" t="s">
        <v>13690</v>
      </c>
    </row>
    <row r="164" spans="2:41">
      <c r="B164" s="84">
        <v>0.33791666666666698</v>
      </c>
      <c r="C164" s="85">
        <v>1</v>
      </c>
      <c r="D164" s="85" t="s">
        <v>541</v>
      </c>
      <c r="E164" s="85" t="s">
        <v>3070</v>
      </c>
      <c r="F164" s="85">
        <v>1372</v>
      </c>
      <c r="G164" s="85">
        <v>0.99074154623772537</v>
      </c>
      <c r="H164" s="86">
        <v>0.33920138888888901</v>
      </c>
      <c r="I164" s="85">
        <v>1</v>
      </c>
      <c r="J164" s="85" t="s">
        <v>541</v>
      </c>
      <c r="K164" s="85" t="s">
        <v>3096</v>
      </c>
      <c r="L164" s="85"/>
      <c r="M164" s="86">
        <v>1.2847222222220345E-3</v>
      </c>
      <c r="N164" s="87" t="s">
        <v>13657</v>
      </c>
      <c r="Q164" s="80">
        <v>0.29846064814814799</v>
      </c>
      <c r="R164" s="81">
        <v>5</v>
      </c>
      <c r="S164" s="81" t="s">
        <v>483</v>
      </c>
      <c r="T164" s="83" t="s">
        <v>13692</v>
      </c>
      <c r="X164" s="79">
        <v>0.38543981481481498</v>
      </c>
      <c r="Y164" s="2">
        <v>1</v>
      </c>
      <c r="Z164" s="2" t="s">
        <v>323</v>
      </c>
      <c r="AA164" s="2" t="s">
        <v>3070</v>
      </c>
      <c r="AB164" s="2">
        <v>2093</v>
      </c>
      <c r="AC164" s="2">
        <v>1.0127291533205038</v>
      </c>
      <c r="AD164" s="79">
        <v>0.38734953703703701</v>
      </c>
      <c r="AE164" s="2">
        <v>1</v>
      </c>
      <c r="AF164" s="2" t="s">
        <v>323</v>
      </c>
      <c r="AG164" s="2" t="s">
        <v>3098</v>
      </c>
      <c r="AH164" s="2">
        <v>2424</v>
      </c>
      <c r="AI164" s="79">
        <v>1.9097222222220211E-3</v>
      </c>
      <c r="AJ164" s="2" t="s">
        <v>13655</v>
      </c>
      <c r="AL164" s="79">
        <v>0.336747685185185</v>
      </c>
      <c r="AM164" s="2">
        <v>1</v>
      </c>
      <c r="AN164" s="2" t="s">
        <v>1313</v>
      </c>
      <c r="AO164" s="2" t="s">
        <v>13694</v>
      </c>
    </row>
    <row r="165" spans="2:41">
      <c r="B165" s="80">
        <v>0.337939814814815</v>
      </c>
      <c r="C165" s="81">
        <v>1</v>
      </c>
      <c r="D165" s="81" t="s">
        <v>162</v>
      </c>
      <c r="E165" s="81" t="s">
        <v>3075</v>
      </c>
      <c r="F165" s="81">
        <v>1369</v>
      </c>
      <c r="G165" s="81">
        <v>0.96294209787494411</v>
      </c>
      <c r="H165" s="82">
        <v>0.339166666666667</v>
      </c>
      <c r="I165" s="81">
        <v>1</v>
      </c>
      <c r="J165" s="81" t="s">
        <v>162</v>
      </c>
      <c r="K165" s="81" t="s">
        <v>3097</v>
      </c>
      <c r="L165" s="81"/>
      <c r="M165" s="82">
        <v>1.2268518518520066E-3</v>
      </c>
      <c r="N165" s="83" t="s">
        <v>13666</v>
      </c>
      <c r="Q165" s="84">
        <v>0.29847222222222197</v>
      </c>
      <c r="R165" s="85">
        <v>1</v>
      </c>
      <c r="S165" s="85" t="s">
        <v>1291</v>
      </c>
      <c r="T165" s="87" t="s">
        <v>13694</v>
      </c>
      <c r="X165" s="79">
        <v>0.38563657407407398</v>
      </c>
      <c r="Y165" s="2">
        <v>1</v>
      </c>
      <c r="Z165" s="2" t="s">
        <v>324</v>
      </c>
      <c r="AA165" s="2" t="s">
        <v>3129</v>
      </c>
      <c r="AB165" s="2">
        <v>2047</v>
      </c>
      <c r="AC165" s="2">
        <v>1.0469677198125111</v>
      </c>
      <c r="AD165" s="79">
        <v>0.386041666666667</v>
      </c>
      <c r="AE165" s="2">
        <v>1</v>
      </c>
      <c r="AF165" s="2" t="s">
        <v>324</v>
      </c>
      <c r="AG165" s="2" t="s">
        <v>3096</v>
      </c>
      <c r="AH165" s="2">
        <v>2428</v>
      </c>
      <c r="AI165" s="79">
        <v>4.0509259259302599E-4</v>
      </c>
      <c r="AJ165" s="2" t="s">
        <v>13667</v>
      </c>
      <c r="AL165" s="79">
        <v>0.33677083333333302</v>
      </c>
      <c r="AM165" s="2">
        <v>1</v>
      </c>
      <c r="AN165" s="2" t="s">
        <v>2227</v>
      </c>
      <c r="AO165" s="2" t="s">
        <v>13690</v>
      </c>
    </row>
    <row r="166" spans="2:41">
      <c r="B166" s="84">
        <v>0.33800925925925901</v>
      </c>
      <c r="C166" s="85">
        <v>1</v>
      </c>
      <c r="D166" s="85" t="s">
        <v>542</v>
      </c>
      <c r="E166" s="85" t="s">
        <v>3070</v>
      </c>
      <c r="F166" s="85">
        <v>1381</v>
      </c>
      <c r="G166" s="85">
        <v>0.99338906392128845</v>
      </c>
      <c r="H166" s="86">
        <v>0.33931712962963001</v>
      </c>
      <c r="I166" s="85">
        <v>1</v>
      </c>
      <c r="J166" s="85" t="s">
        <v>542</v>
      </c>
      <c r="K166" s="85" t="s">
        <v>3096</v>
      </c>
      <c r="L166" s="85"/>
      <c r="M166" s="86">
        <v>1.3078703703710004E-3</v>
      </c>
      <c r="N166" s="87" t="s">
        <v>13657</v>
      </c>
      <c r="Q166" s="80">
        <v>0.29848379629629601</v>
      </c>
      <c r="R166" s="81">
        <v>1</v>
      </c>
      <c r="S166" s="81" t="s">
        <v>1697</v>
      </c>
      <c r="T166" s="83" t="s">
        <v>13694</v>
      </c>
      <c r="X166" s="79">
        <v>0.38606481481481503</v>
      </c>
      <c r="Y166" s="2">
        <v>1</v>
      </c>
      <c r="Z166" s="2" t="s">
        <v>142</v>
      </c>
      <c r="AA166" s="2" t="s">
        <v>3071</v>
      </c>
      <c r="AB166" s="2">
        <v>2532</v>
      </c>
      <c r="AC166" s="2">
        <v>1.0719329838635405</v>
      </c>
      <c r="AD166" s="79">
        <v>0.40030092592592598</v>
      </c>
      <c r="AE166" s="2">
        <v>1</v>
      </c>
      <c r="AF166" s="2" t="s">
        <v>142</v>
      </c>
      <c r="AG166" s="2" t="s">
        <v>3096</v>
      </c>
      <c r="AH166" s="2">
        <v>2448</v>
      </c>
      <c r="AI166" s="79">
        <v>1.423611111111095E-2</v>
      </c>
      <c r="AJ166" s="2" t="s">
        <v>13656</v>
      </c>
      <c r="AL166" s="79">
        <v>0.33682870370370399</v>
      </c>
      <c r="AM166" s="2">
        <v>1</v>
      </c>
      <c r="AN166" s="2" t="s">
        <v>4885</v>
      </c>
      <c r="AO166" s="2" t="s">
        <v>13692</v>
      </c>
    </row>
    <row r="167" spans="2:41">
      <c r="B167" s="80">
        <v>0.338171296296296</v>
      </c>
      <c r="C167" s="81">
        <v>1</v>
      </c>
      <c r="D167" s="81" t="s">
        <v>543</v>
      </c>
      <c r="E167" s="81" t="s">
        <v>3129</v>
      </c>
      <c r="F167" s="81">
        <v>1469</v>
      </c>
      <c r="G167" s="81">
        <v>1.0644597826985334</v>
      </c>
      <c r="H167" s="82">
        <v>0.33887731481481498</v>
      </c>
      <c r="I167" s="81">
        <v>1</v>
      </c>
      <c r="J167" s="81" t="s">
        <v>543</v>
      </c>
      <c r="K167" s="81" t="s">
        <v>3097</v>
      </c>
      <c r="L167" s="81"/>
      <c r="M167" s="82">
        <v>7.0601851851898045E-4</v>
      </c>
      <c r="N167" s="83" t="s">
        <v>13663</v>
      </c>
      <c r="Q167" s="84">
        <v>0.29850694444444398</v>
      </c>
      <c r="R167" s="85">
        <v>2</v>
      </c>
      <c r="S167" s="85" t="s">
        <v>1357</v>
      </c>
      <c r="T167" s="87" t="s">
        <v>13692</v>
      </c>
      <c r="X167" s="79">
        <v>0.388159722222222</v>
      </c>
      <c r="Y167" s="2">
        <v>3</v>
      </c>
      <c r="Z167" s="2" t="s">
        <v>327</v>
      </c>
      <c r="AA167" s="2" t="s">
        <v>3071</v>
      </c>
      <c r="AB167" s="2">
        <v>2249</v>
      </c>
      <c r="AC167" s="2">
        <v>1.0974268659582402</v>
      </c>
      <c r="AD167" s="79">
        <v>0.392164351851852</v>
      </c>
      <c r="AE167" s="2">
        <v>3</v>
      </c>
      <c r="AF167" s="2" t="s">
        <v>327</v>
      </c>
      <c r="AG167" s="2" t="s">
        <v>3095</v>
      </c>
      <c r="AH167" s="2">
        <v>2514</v>
      </c>
      <c r="AI167" s="79">
        <v>4.0046296296299966E-3</v>
      </c>
      <c r="AJ167" s="2" t="s">
        <v>13665</v>
      </c>
      <c r="AL167" s="79">
        <v>0.33682870370370399</v>
      </c>
      <c r="AM167" s="2">
        <v>1</v>
      </c>
      <c r="AN167" s="2" t="s">
        <v>767</v>
      </c>
      <c r="AO167" s="2" t="s">
        <v>13694</v>
      </c>
    </row>
    <row r="168" spans="2:41">
      <c r="B168" s="84">
        <v>0.33858796296296301</v>
      </c>
      <c r="C168" s="85">
        <v>1</v>
      </c>
      <c r="D168" s="85" t="s">
        <v>769</v>
      </c>
      <c r="E168" s="85" t="s">
        <v>3070</v>
      </c>
      <c r="F168" s="85">
        <v>1501</v>
      </c>
      <c r="G168" s="85">
        <v>1.0420669223791963</v>
      </c>
      <c r="H168" s="86">
        <v>0.33964120370370399</v>
      </c>
      <c r="I168" s="85">
        <v>1</v>
      </c>
      <c r="J168" s="85" t="s">
        <v>769</v>
      </c>
      <c r="K168" s="85" t="s">
        <v>3097</v>
      </c>
      <c r="L168" s="85"/>
      <c r="M168" s="86">
        <v>1.0532407407409794E-3</v>
      </c>
      <c r="N168" s="87" t="s">
        <v>13669</v>
      </c>
      <c r="Q168" s="80">
        <v>0.29851851851851902</v>
      </c>
      <c r="R168" s="81">
        <v>1</v>
      </c>
      <c r="S168" s="81" t="s">
        <v>2081</v>
      </c>
      <c r="T168" s="83" t="s">
        <v>13694</v>
      </c>
      <c r="X168" s="79">
        <v>0.38851851851851898</v>
      </c>
      <c r="Y168" s="2">
        <v>3</v>
      </c>
      <c r="Z168" s="2" t="s">
        <v>328</v>
      </c>
      <c r="AA168" s="2" t="s">
        <v>3070</v>
      </c>
      <c r="AB168" s="2">
        <v>2194</v>
      </c>
      <c r="AC168" s="2">
        <v>1.0460035468496081</v>
      </c>
      <c r="AD168" s="79">
        <v>0.39071759259259298</v>
      </c>
      <c r="AE168" s="2">
        <v>3</v>
      </c>
      <c r="AF168" s="2" t="s">
        <v>328</v>
      </c>
      <c r="AG168" s="2" t="s">
        <v>3098</v>
      </c>
      <c r="AH168" s="2">
        <v>2527</v>
      </c>
      <c r="AI168" s="79">
        <v>2.1990740740739922E-3</v>
      </c>
      <c r="AJ168" s="2" t="s">
        <v>13655</v>
      </c>
      <c r="AL168" s="79">
        <v>0.33685185185185201</v>
      </c>
      <c r="AM168" s="2">
        <v>1</v>
      </c>
      <c r="AN168" s="2" t="s">
        <v>4886</v>
      </c>
      <c r="AO168" s="2" t="s">
        <v>13692</v>
      </c>
    </row>
    <row r="169" spans="2:41">
      <c r="B169" s="84">
        <v>0.33861111111111097</v>
      </c>
      <c r="C169" s="85">
        <v>3</v>
      </c>
      <c r="D169" s="85" t="s">
        <v>545</v>
      </c>
      <c r="E169" s="85" t="s">
        <v>3075</v>
      </c>
      <c r="F169" s="85">
        <v>288</v>
      </c>
      <c r="G169" s="85">
        <v>1.0670923076926198</v>
      </c>
      <c r="H169" s="86">
        <v>0.33968749999999998</v>
      </c>
      <c r="I169" s="85">
        <v>3</v>
      </c>
      <c r="J169" s="85" t="s">
        <v>545</v>
      </c>
      <c r="K169" s="85" t="s">
        <v>3097</v>
      </c>
      <c r="L169" s="85">
        <v>254</v>
      </c>
      <c r="M169" s="86">
        <v>1.0763888888890016E-3</v>
      </c>
      <c r="N169" s="87" t="s">
        <v>13666</v>
      </c>
      <c r="Q169" s="84">
        <v>0.29859953703703701</v>
      </c>
      <c r="R169" s="85">
        <v>2</v>
      </c>
      <c r="S169" s="85" t="s">
        <v>1698</v>
      </c>
      <c r="T169" s="87" t="s">
        <v>13690</v>
      </c>
      <c r="X169" s="79">
        <v>0.38855324074074099</v>
      </c>
      <c r="Y169" s="2">
        <v>1</v>
      </c>
      <c r="Z169" s="2" t="s">
        <v>329</v>
      </c>
      <c r="AA169" s="2" t="s">
        <v>3070</v>
      </c>
      <c r="AB169" s="2">
        <v>2196</v>
      </c>
      <c r="AC169" s="2">
        <v>1.0439073473569236</v>
      </c>
      <c r="AD169" s="79">
        <v>0.39075231481481498</v>
      </c>
      <c r="AE169" s="2">
        <v>1</v>
      </c>
      <c r="AF169" s="2" t="s">
        <v>329</v>
      </c>
      <c r="AG169" s="2" t="s">
        <v>3098</v>
      </c>
      <c r="AH169" s="2">
        <v>2530</v>
      </c>
      <c r="AI169" s="79">
        <v>2.1990740740739922E-3</v>
      </c>
      <c r="AJ169" s="2" t="s">
        <v>13655</v>
      </c>
      <c r="AL169" s="79">
        <v>0.33687499999999998</v>
      </c>
      <c r="AM169" s="2">
        <v>1</v>
      </c>
      <c r="AN169" s="2" t="s">
        <v>2815</v>
      </c>
      <c r="AO169" s="2" t="s">
        <v>13698</v>
      </c>
    </row>
    <row r="170" spans="2:41">
      <c r="B170" s="80">
        <v>0.33886574074074099</v>
      </c>
      <c r="C170" s="81">
        <v>1</v>
      </c>
      <c r="D170" s="81" t="s">
        <v>547</v>
      </c>
      <c r="E170" s="81" t="s">
        <v>3129</v>
      </c>
      <c r="F170" s="81">
        <v>1496</v>
      </c>
      <c r="G170" s="81">
        <v>1.0558556672513728</v>
      </c>
      <c r="H170" s="82">
        <v>0.33944444444444399</v>
      </c>
      <c r="I170" s="81">
        <v>1</v>
      </c>
      <c r="J170" s="81" t="s">
        <v>547</v>
      </c>
      <c r="K170" s="81" t="s">
        <v>3097</v>
      </c>
      <c r="L170" s="81"/>
      <c r="M170" s="82">
        <v>5.7870370370299851E-4</v>
      </c>
      <c r="N170" s="83" t="s">
        <v>13663</v>
      </c>
      <c r="Q170" s="80">
        <v>0.29861111111111099</v>
      </c>
      <c r="R170" s="81">
        <v>1</v>
      </c>
      <c r="S170" s="81" t="s">
        <v>2403</v>
      </c>
      <c r="T170" s="83" t="s">
        <v>13690</v>
      </c>
      <c r="X170" s="79">
        <v>0.38856481481481497</v>
      </c>
      <c r="Y170" s="2">
        <v>2</v>
      </c>
      <c r="Z170" s="2" t="s">
        <v>330</v>
      </c>
      <c r="AA170" s="2" t="s">
        <v>3070</v>
      </c>
      <c r="AB170" s="2">
        <v>2199</v>
      </c>
      <c r="AC170" s="2">
        <v>1.0460513432866971</v>
      </c>
      <c r="AD170" s="79">
        <v>0.390775462962963</v>
      </c>
      <c r="AE170" s="2">
        <v>2</v>
      </c>
      <c r="AF170" s="2" t="s">
        <v>330</v>
      </c>
      <c r="AG170" s="2" t="s">
        <v>3098</v>
      </c>
      <c r="AH170" s="2">
        <v>2531</v>
      </c>
      <c r="AI170" s="79">
        <v>2.2106481481480311E-3</v>
      </c>
      <c r="AJ170" s="2" t="s">
        <v>13655</v>
      </c>
      <c r="AL170" s="79">
        <v>0.33690972222222199</v>
      </c>
      <c r="AM170" s="2">
        <v>1</v>
      </c>
      <c r="AN170" s="2" t="s">
        <v>2652</v>
      </c>
      <c r="AO170" s="2" t="s">
        <v>13699</v>
      </c>
    </row>
    <row r="171" spans="2:41">
      <c r="B171" s="84">
        <v>0.33893518518518501</v>
      </c>
      <c r="C171" s="85">
        <v>1</v>
      </c>
      <c r="D171" s="85" t="s">
        <v>163</v>
      </c>
      <c r="E171" s="85" t="s">
        <v>3129</v>
      </c>
      <c r="F171" s="85">
        <v>1495</v>
      </c>
      <c r="G171" s="85">
        <v>1.0641100581942007</v>
      </c>
      <c r="H171" s="86">
        <v>0.33942129629629603</v>
      </c>
      <c r="I171" s="85">
        <v>1</v>
      </c>
      <c r="J171" s="85" t="s">
        <v>163</v>
      </c>
      <c r="K171" s="85" t="s">
        <v>3096</v>
      </c>
      <c r="L171" s="85"/>
      <c r="M171" s="86">
        <v>4.8611111111102057E-4</v>
      </c>
      <c r="N171" s="87" t="s">
        <v>13667</v>
      </c>
      <c r="Q171" s="84">
        <v>0.29863425925925902</v>
      </c>
      <c r="R171" s="85">
        <v>1</v>
      </c>
      <c r="S171" s="85" t="s">
        <v>2716</v>
      </c>
      <c r="T171" s="87" t="s">
        <v>13695</v>
      </c>
      <c r="X171" s="79">
        <v>0.388819444444444</v>
      </c>
      <c r="Y171" s="2">
        <v>1</v>
      </c>
      <c r="Z171" s="2" t="s">
        <v>331</v>
      </c>
      <c r="AA171" s="2" t="s">
        <v>3070</v>
      </c>
      <c r="AB171" s="2">
        <v>2221</v>
      </c>
      <c r="AC171" s="2">
        <v>1.0590989382760796</v>
      </c>
      <c r="AD171" s="79">
        <v>0.39119212962963001</v>
      </c>
      <c r="AE171" s="2">
        <v>1</v>
      </c>
      <c r="AF171" s="2" t="s">
        <v>331</v>
      </c>
      <c r="AG171" s="2" t="s">
        <v>3098</v>
      </c>
      <c r="AH171" s="2">
        <v>2542</v>
      </c>
      <c r="AI171" s="79">
        <v>2.3726851851860187E-3</v>
      </c>
      <c r="AJ171" s="2" t="s">
        <v>13655</v>
      </c>
      <c r="AL171" s="79">
        <v>0.33692129629629602</v>
      </c>
      <c r="AM171" s="2">
        <v>2</v>
      </c>
      <c r="AN171" s="2" t="s">
        <v>344</v>
      </c>
      <c r="AO171" s="2" t="s">
        <v>13690</v>
      </c>
    </row>
    <row r="172" spans="2:41">
      <c r="B172" s="84">
        <v>0.33893518518518501</v>
      </c>
      <c r="C172" s="85">
        <v>1</v>
      </c>
      <c r="D172" s="85" t="s">
        <v>163</v>
      </c>
      <c r="E172" s="85" t="s">
        <v>3129</v>
      </c>
      <c r="F172" s="85">
        <v>280</v>
      </c>
      <c r="G172" s="85">
        <v>1.0510987576040516</v>
      </c>
      <c r="H172" s="86">
        <v>0.33942129629629603</v>
      </c>
      <c r="I172" s="85">
        <v>1</v>
      </c>
      <c r="J172" s="85" t="s">
        <v>163</v>
      </c>
      <c r="K172" s="85" t="s">
        <v>3096</v>
      </c>
      <c r="L172" s="85">
        <v>270</v>
      </c>
      <c r="M172" s="86">
        <v>4.8611111111102057E-4</v>
      </c>
      <c r="N172" s="87" t="s">
        <v>13667</v>
      </c>
      <c r="Q172" s="80">
        <v>0.298680555555556</v>
      </c>
      <c r="R172" s="81">
        <v>1</v>
      </c>
      <c r="S172" s="81" t="s">
        <v>2082</v>
      </c>
      <c r="T172" s="83" t="s">
        <v>13690</v>
      </c>
      <c r="X172" s="79">
        <v>0.38887731481481502</v>
      </c>
      <c r="Y172" s="2">
        <v>1</v>
      </c>
      <c r="Z172" s="2" t="s">
        <v>332</v>
      </c>
      <c r="AA172" s="2" t="s">
        <v>3129</v>
      </c>
      <c r="AB172" s="2">
        <v>2155</v>
      </c>
      <c r="AC172" s="2">
        <v>1.0493507610220831</v>
      </c>
      <c r="AD172" s="79">
        <v>0.38932870370370398</v>
      </c>
      <c r="AE172" s="2">
        <v>1</v>
      </c>
      <c r="AF172" s="2" t="s">
        <v>332</v>
      </c>
      <c r="AG172" s="2" t="s">
        <v>3096</v>
      </c>
      <c r="AH172" s="2">
        <v>2544</v>
      </c>
      <c r="AI172" s="79">
        <v>4.5138888888895945E-4</v>
      </c>
      <c r="AJ172" s="2" t="s">
        <v>13667</v>
      </c>
      <c r="AL172" s="79">
        <v>0.33693287037037001</v>
      </c>
      <c r="AM172" s="2">
        <v>1</v>
      </c>
      <c r="AN172" s="2" t="s">
        <v>2477</v>
      </c>
      <c r="AO172" s="2" t="s">
        <v>13694</v>
      </c>
    </row>
    <row r="173" spans="2:41">
      <c r="B173" s="80">
        <v>0.33906249999999999</v>
      </c>
      <c r="C173" s="81">
        <v>1</v>
      </c>
      <c r="D173" s="81" t="s">
        <v>770</v>
      </c>
      <c r="E173" s="81" t="s">
        <v>3070</v>
      </c>
      <c r="F173" s="81">
        <v>1517</v>
      </c>
      <c r="G173" s="81">
        <v>1.0410213791435361</v>
      </c>
      <c r="H173" s="82">
        <v>0.34010416666666698</v>
      </c>
      <c r="I173" s="81">
        <v>1</v>
      </c>
      <c r="J173" s="81" t="s">
        <v>770</v>
      </c>
      <c r="K173" s="81" t="s">
        <v>3097</v>
      </c>
      <c r="L173" s="81"/>
      <c r="M173" s="82">
        <v>1.041666666666996E-3</v>
      </c>
      <c r="N173" s="83" t="s">
        <v>13669</v>
      </c>
      <c r="Q173" s="84">
        <v>0.29872685185185199</v>
      </c>
      <c r="R173" s="85">
        <v>2</v>
      </c>
      <c r="S173" s="85" t="s">
        <v>2717</v>
      </c>
      <c r="T173" s="87" t="s">
        <v>13700</v>
      </c>
      <c r="X173" s="79">
        <v>0.388935185185185</v>
      </c>
      <c r="Y173" s="2">
        <v>2</v>
      </c>
      <c r="Z173" s="2" t="s">
        <v>333</v>
      </c>
      <c r="AA173" s="2" t="s">
        <v>3127</v>
      </c>
      <c r="AB173" s="2">
        <v>2273</v>
      </c>
      <c r="AC173" s="2">
        <v>1.0528489248799253</v>
      </c>
      <c r="AD173" s="79">
        <v>0.393206018518518</v>
      </c>
      <c r="AE173" s="2">
        <v>2</v>
      </c>
      <c r="AF173" s="2" t="s">
        <v>333</v>
      </c>
      <c r="AG173" s="2" t="s">
        <v>3096</v>
      </c>
      <c r="AH173" s="2">
        <v>2546</v>
      </c>
      <c r="AI173" s="79">
        <v>4.2708333333330017E-3</v>
      </c>
      <c r="AJ173" s="2" t="s">
        <v>13676</v>
      </c>
      <c r="AL173" s="79">
        <v>0.33704861111111101</v>
      </c>
      <c r="AM173" s="2">
        <v>1</v>
      </c>
      <c r="AN173" s="2" t="s">
        <v>1886</v>
      </c>
      <c r="AO173" s="2" t="s">
        <v>13694</v>
      </c>
    </row>
    <row r="174" spans="2:41">
      <c r="B174" s="84">
        <v>0.33943287037037001</v>
      </c>
      <c r="C174" s="85">
        <v>1</v>
      </c>
      <c r="D174" s="85" t="s">
        <v>772</v>
      </c>
      <c r="E174" s="85" t="s">
        <v>3070</v>
      </c>
      <c r="F174" s="85">
        <v>1524</v>
      </c>
      <c r="G174" s="85">
        <v>1.0378240796162996</v>
      </c>
      <c r="H174" s="86">
        <v>0.340439814814815</v>
      </c>
      <c r="I174" s="85">
        <v>1</v>
      </c>
      <c r="J174" s="85" t="s">
        <v>772</v>
      </c>
      <c r="K174" s="85" t="s">
        <v>3097</v>
      </c>
      <c r="L174" s="85"/>
      <c r="M174" s="86">
        <v>1.0069444444449904E-3</v>
      </c>
      <c r="N174" s="87" t="s">
        <v>13669</v>
      </c>
      <c r="Q174" s="80">
        <v>0.29875000000000002</v>
      </c>
      <c r="R174" s="81">
        <v>1</v>
      </c>
      <c r="S174" s="81" t="s">
        <v>1253</v>
      </c>
      <c r="T174" s="83" t="s">
        <v>13690</v>
      </c>
      <c r="X174" s="79">
        <v>0.38929398148148098</v>
      </c>
      <c r="Y174" s="2">
        <v>1</v>
      </c>
      <c r="Z174" s="2" t="s">
        <v>334</v>
      </c>
      <c r="AA174" s="2" t="s">
        <v>3129</v>
      </c>
      <c r="AB174" s="2">
        <v>2163</v>
      </c>
      <c r="AC174" s="2">
        <v>1.0407482212870736</v>
      </c>
      <c r="AD174" s="79">
        <v>0.389583333333333</v>
      </c>
      <c r="AE174" s="2">
        <v>1</v>
      </c>
      <c r="AF174" s="2" t="s">
        <v>334</v>
      </c>
      <c r="AG174" s="2" t="s">
        <v>3096</v>
      </c>
      <c r="AH174" s="2">
        <v>2561</v>
      </c>
      <c r="AI174" s="79">
        <v>2.8935185185202661E-4</v>
      </c>
      <c r="AJ174" s="2" t="s">
        <v>13667</v>
      </c>
      <c r="AL174" s="79">
        <v>0.33711805555555602</v>
      </c>
      <c r="AM174" s="2">
        <v>1</v>
      </c>
      <c r="AN174" s="2" t="s">
        <v>2584</v>
      </c>
      <c r="AO174" s="2" t="s">
        <v>13690</v>
      </c>
    </row>
    <row r="175" spans="2:41">
      <c r="B175" s="80">
        <v>0.33950231481481502</v>
      </c>
      <c r="C175" s="81">
        <v>1</v>
      </c>
      <c r="D175" s="81" t="s">
        <v>164</v>
      </c>
      <c r="E175" s="81" t="s">
        <v>3129</v>
      </c>
      <c r="F175" s="81">
        <v>1507</v>
      </c>
      <c r="G175" s="81">
        <v>1.0430087014412726</v>
      </c>
      <c r="H175" s="82">
        <v>0.33973379629629602</v>
      </c>
      <c r="I175" s="81">
        <v>1</v>
      </c>
      <c r="J175" s="81" t="s">
        <v>164</v>
      </c>
      <c r="K175" s="81" t="s">
        <v>3096</v>
      </c>
      <c r="L175" s="81"/>
      <c r="M175" s="82">
        <v>2.3148148148099956E-4</v>
      </c>
      <c r="N175" s="83" t="s">
        <v>13667</v>
      </c>
      <c r="Q175" s="84">
        <v>0.298761574074074</v>
      </c>
      <c r="R175" s="85">
        <v>1</v>
      </c>
      <c r="S175" s="85" t="s">
        <v>1358</v>
      </c>
      <c r="T175" s="87" t="s">
        <v>13692</v>
      </c>
      <c r="X175" s="79">
        <v>0.38943287037037</v>
      </c>
      <c r="Y175" s="2">
        <v>1</v>
      </c>
      <c r="Z175" s="2" t="s">
        <v>335</v>
      </c>
      <c r="AA175" s="2" t="s">
        <v>3129</v>
      </c>
      <c r="AB175" s="2">
        <v>2167</v>
      </c>
      <c r="AC175" s="2">
        <v>1.0420220519065995</v>
      </c>
      <c r="AD175" s="79">
        <v>0.38974537037036999</v>
      </c>
      <c r="AE175" s="2">
        <v>1</v>
      </c>
      <c r="AF175" s="2" t="s">
        <v>335</v>
      </c>
      <c r="AG175" s="2" t="s">
        <v>3096</v>
      </c>
      <c r="AH175" s="2">
        <v>2571</v>
      </c>
      <c r="AI175" s="79">
        <v>3.1249999999999334E-4</v>
      </c>
      <c r="AJ175" s="2" t="s">
        <v>13667</v>
      </c>
      <c r="AL175" s="79">
        <v>0.33711805555555602</v>
      </c>
      <c r="AM175" s="2">
        <v>1</v>
      </c>
      <c r="AN175" s="2" t="s">
        <v>558</v>
      </c>
      <c r="AO175" s="2" t="s">
        <v>13693</v>
      </c>
    </row>
    <row r="176" spans="2:41">
      <c r="B176" s="84">
        <v>0.33950231481481502</v>
      </c>
      <c r="C176" s="85">
        <v>1</v>
      </c>
      <c r="D176" s="85" t="s">
        <v>164</v>
      </c>
      <c r="E176" s="85" t="s">
        <v>3129</v>
      </c>
      <c r="F176" s="85">
        <v>292</v>
      </c>
      <c r="G176" s="85">
        <v>1.037498170862835</v>
      </c>
      <c r="H176" s="86">
        <v>0.33973379629629602</v>
      </c>
      <c r="I176" s="85">
        <v>1</v>
      </c>
      <c r="J176" s="85" t="s">
        <v>164</v>
      </c>
      <c r="K176" s="85" t="s">
        <v>3096</v>
      </c>
      <c r="L176" s="85">
        <v>295</v>
      </c>
      <c r="M176" s="86">
        <v>2.3148148148099956E-4</v>
      </c>
      <c r="N176" s="87" t="s">
        <v>13667</v>
      </c>
      <c r="Q176" s="80">
        <v>0.29877314814814798</v>
      </c>
      <c r="R176" s="81">
        <v>1</v>
      </c>
      <c r="S176" s="81" t="s">
        <v>2544</v>
      </c>
      <c r="T176" s="83" t="s">
        <v>13695</v>
      </c>
      <c r="X176" s="79">
        <v>0.39053240740740702</v>
      </c>
      <c r="Y176" s="2">
        <v>1</v>
      </c>
      <c r="Z176" s="2" t="s">
        <v>341</v>
      </c>
      <c r="AA176" s="2" t="s">
        <v>3129</v>
      </c>
      <c r="AB176" s="2">
        <v>2198</v>
      </c>
      <c r="AC176" s="2">
        <v>1.0374981708628919</v>
      </c>
      <c r="AD176" s="79">
        <v>0.39076388888888902</v>
      </c>
      <c r="AE176" s="2">
        <v>1</v>
      </c>
      <c r="AF176" s="2" t="s">
        <v>341</v>
      </c>
      <c r="AG176" s="2" t="s">
        <v>3096</v>
      </c>
      <c r="AH176" s="2">
        <v>2613</v>
      </c>
      <c r="AI176" s="79">
        <v>2.3148148148199876E-4</v>
      </c>
      <c r="AJ176" s="2" t="s">
        <v>13667</v>
      </c>
      <c r="AL176" s="79">
        <v>0.33712962962963</v>
      </c>
      <c r="AM176" s="2">
        <v>1</v>
      </c>
      <c r="AN176" s="2" t="s">
        <v>2816</v>
      </c>
      <c r="AO176" s="2" t="s">
        <v>13697</v>
      </c>
    </row>
    <row r="177" spans="2:41">
      <c r="B177" s="80">
        <v>0.33965277777777803</v>
      </c>
      <c r="C177" s="81">
        <v>2</v>
      </c>
      <c r="D177" s="81" t="s">
        <v>165</v>
      </c>
      <c r="E177" s="81" t="s">
        <v>3070</v>
      </c>
      <c r="F177" s="81">
        <v>1406</v>
      </c>
      <c r="G177" s="81">
        <v>0.96864107258067988</v>
      </c>
      <c r="H177" s="82">
        <v>0.34039351851851901</v>
      </c>
      <c r="I177" s="81">
        <v>2</v>
      </c>
      <c r="J177" s="81" t="s">
        <v>165</v>
      </c>
      <c r="K177" s="81" t="s">
        <v>3095</v>
      </c>
      <c r="L177" s="81"/>
      <c r="M177" s="82">
        <v>7.4074074074098606E-4</v>
      </c>
      <c r="N177" s="83" t="s">
        <v>13671</v>
      </c>
      <c r="Q177" s="84">
        <v>0.29878472222222202</v>
      </c>
      <c r="R177" s="85">
        <v>1</v>
      </c>
      <c r="S177" s="85" t="s">
        <v>1254</v>
      </c>
      <c r="T177" s="87" t="s">
        <v>13690</v>
      </c>
      <c r="X177" s="79">
        <v>0.39078703703703699</v>
      </c>
      <c r="Y177" s="2">
        <v>4</v>
      </c>
      <c r="Z177" s="2" t="s">
        <v>343</v>
      </c>
      <c r="AA177" s="2" t="s">
        <v>3070</v>
      </c>
      <c r="AB177" s="2">
        <v>2265</v>
      </c>
      <c r="AC177" s="2">
        <v>1.0291698624984686</v>
      </c>
      <c r="AD177" s="79">
        <v>0.39281250000000001</v>
      </c>
      <c r="AE177" s="2">
        <v>4</v>
      </c>
      <c r="AF177" s="2" t="s">
        <v>343</v>
      </c>
      <c r="AG177" s="2" t="s">
        <v>3098</v>
      </c>
      <c r="AH177" s="2">
        <v>2622</v>
      </c>
      <c r="AI177" s="79">
        <v>2.0254629629630205E-3</v>
      </c>
      <c r="AJ177" s="2" t="s">
        <v>13655</v>
      </c>
      <c r="AL177" s="79">
        <v>0.33712962962963</v>
      </c>
      <c r="AM177" s="2">
        <v>1</v>
      </c>
      <c r="AN177" s="2" t="s">
        <v>2228</v>
      </c>
      <c r="AO177" s="2" t="s">
        <v>13694</v>
      </c>
    </row>
    <row r="178" spans="2:41">
      <c r="B178" s="84">
        <v>0.33967592592592599</v>
      </c>
      <c r="C178" s="85">
        <v>1</v>
      </c>
      <c r="D178" s="85" t="s">
        <v>549</v>
      </c>
      <c r="E178" s="85" t="s">
        <v>3070</v>
      </c>
      <c r="F178" s="85">
        <v>1418</v>
      </c>
      <c r="G178" s="85">
        <v>0.97557510109251078</v>
      </c>
      <c r="H178" s="86">
        <v>0.34083333333333299</v>
      </c>
      <c r="I178" s="85">
        <v>1</v>
      </c>
      <c r="J178" s="85" t="s">
        <v>549</v>
      </c>
      <c r="K178" s="85" t="s">
        <v>3096</v>
      </c>
      <c r="L178" s="85"/>
      <c r="M178" s="86">
        <v>1.1574074074069962E-3</v>
      </c>
      <c r="N178" s="87" t="s">
        <v>13657</v>
      </c>
      <c r="Q178" s="80">
        <v>0.29921296296296301</v>
      </c>
      <c r="R178" s="81">
        <v>1</v>
      </c>
      <c r="S178" s="81" t="s">
        <v>1699</v>
      </c>
      <c r="T178" s="83" t="s">
        <v>13694</v>
      </c>
      <c r="X178" s="79">
        <v>0.39083333333333298</v>
      </c>
      <c r="Y178" s="2">
        <v>2</v>
      </c>
      <c r="Z178" s="2" t="s">
        <v>344</v>
      </c>
      <c r="AA178" s="2" t="s">
        <v>3129</v>
      </c>
      <c r="AB178" s="2">
        <v>2453</v>
      </c>
      <c r="AC178" s="2">
        <v>1.0270007984775622</v>
      </c>
      <c r="AD178" s="79">
        <v>0.39789351851851901</v>
      </c>
      <c r="AE178" s="2">
        <v>2</v>
      </c>
      <c r="AF178" s="2" t="s">
        <v>344</v>
      </c>
      <c r="AG178" s="2" t="s">
        <v>3097</v>
      </c>
      <c r="AH178" s="2">
        <v>2625</v>
      </c>
      <c r="AI178" s="79">
        <v>7.0601851851860298E-3</v>
      </c>
      <c r="AJ178" s="2" t="s">
        <v>13663</v>
      </c>
      <c r="AL178" s="79">
        <v>0.33716435185185201</v>
      </c>
      <c r="AM178" s="2">
        <v>1</v>
      </c>
      <c r="AN178" s="2" t="s">
        <v>2653</v>
      </c>
      <c r="AO178" s="2" t="s">
        <v>13693</v>
      </c>
    </row>
    <row r="179" spans="2:41">
      <c r="B179" s="80">
        <v>0.33993055555555601</v>
      </c>
      <c r="C179" s="81">
        <v>1</v>
      </c>
      <c r="D179" s="81" t="s">
        <v>166</v>
      </c>
      <c r="E179" s="81" t="s">
        <v>3129</v>
      </c>
      <c r="F179" s="81">
        <v>1481</v>
      </c>
      <c r="G179" s="81">
        <v>0.99124689719661174</v>
      </c>
      <c r="H179" s="82">
        <v>0.34341435185185198</v>
      </c>
      <c r="I179" s="81">
        <v>1</v>
      </c>
      <c r="J179" s="81" t="s">
        <v>166</v>
      </c>
      <c r="K179" s="81" t="s">
        <v>3097</v>
      </c>
      <c r="L179" s="81"/>
      <c r="M179" s="82">
        <v>3.4837962962959712E-3</v>
      </c>
      <c r="N179" s="83" t="s">
        <v>13663</v>
      </c>
      <c r="Q179" s="84">
        <v>0.29923611111111098</v>
      </c>
      <c r="R179" s="85">
        <v>1</v>
      </c>
      <c r="S179" s="85" t="s">
        <v>2083</v>
      </c>
      <c r="T179" s="87" t="s">
        <v>13690</v>
      </c>
      <c r="X179" s="79">
        <v>0.39084490740740702</v>
      </c>
      <c r="Y179" s="2">
        <v>1</v>
      </c>
      <c r="Z179" s="2" t="s">
        <v>345</v>
      </c>
      <c r="AA179" s="2" t="s">
        <v>3070</v>
      </c>
      <c r="AB179" s="2">
        <v>2264</v>
      </c>
      <c r="AC179" s="2">
        <v>1.0426788753452449</v>
      </c>
      <c r="AD179" s="79">
        <v>0.39280092592592603</v>
      </c>
      <c r="AE179" s="2">
        <v>1</v>
      </c>
      <c r="AF179" s="2" t="s">
        <v>345</v>
      </c>
      <c r="AG179" s="2" t="s">
        <v>3128</v>
      </c>
      <c r="AH179" s="2">
        <v>2626</v>
      </c>
      <c r="AI179" s="79">
        <v>1.9560185185190093E-3</v>
      </c>
      <c r="AJ179" s="2" t="s">
        <v>13684</v>
      </c>
      <c r="AL179" s="79">
        <v>0.33717592592592599</v>
      </c>
      <c r="AM179" s="2">
        <v>1</v>
      </c>
      <c r="AN179" s="2" t="s">
        <v>2817</v>
      </c>
      <c r="AO179" s="2" t="s">
        <v>13695</v>
      </c>
    </row>
    <row r="180" spans="2:41">
      <c r="B180" s="84">
        <v>0.33993055555555601</v>
      </c>
      <c r="C180" s="85">
        <v>1</v>
      </c>
      <c r="D180" s="85" t="s">
        <v>166</v>
      </c>
      <c r="E180" s="85" t="s">
        <v>3129</v>
      </c>
      <c r="F180" s="85">
        <v>392</v>
      </c>
      <c r="G180" s="85">
        <v>1.0860724606701937</v>
      </c>
      <c r="H180" s="86">
        <v>0.34341435185185198</v>
      </c>
      <c r="I180" s="85">
        <v>1</v>
      </c>
      <c r="J180" s="85" t="s">
        <v>166</v>
      </c>
      <c r="K180" s="85" t="s">
        <v>3097</v>
      </c>
      <c r="L180" s="85">
        <v>308</v>
      </c>
      <c r="M180" s="86">
        <v>3.4837962962959712E-3</v>
      </c>
      <c r="N180" s="87" t="s">
        <v>13663</v>
      </c>
      <c r="Q180" s="80">
        <v>0.29923611111111098</v>
      </c>
      <c r="R180" s="81">
        <v>1</v>
      </c>
      <c r="S180" s="81" t="s">
        <v>1359</v>
      </c>
      <c r="T180" s="83" t="s">
        <v>13701</v>
      </c>
      <c r="X180" s="79">
        <v>0.39087962962963002</v>
      </c>
      <c r="Y180" s="2">
        <v>4</v>
      </c>
      <c r="Z180" s="2" t="s">
        <v>346</v>
      </c>
      <c r="AA180" s="2" t="s">
        <v>3070</v>
      </c>
      <c r="AB180" s="2">
        <v>2279</v>
      </c>
      <c r="AC180" s="2">
        <v>1.0641208400315465</v>
      </c>
      <c r="AD180" s="79">
        <v>0.39327546296296301</v>
      </c>
      <c r="AE180" s="2">
        <v>4</v>
      </c>
      <c r="AF180" s="2" t="s">
        <v>346</v>
      </c>
      <c r="AG180" s="2" t="s">
        <v>3098</v>
      </c>
      <c r="AH180" s="2">
        <v>2629</v>
      </c>
      <c r="AI180" s="79">
        <v>2.3958333333329862E-3</v>
      </c>
      <c r="AJ180" s="2" t="s">
        <v>13655</v>
      </c>
      <c r="AL180" s="79">
        <v>0.33722222222222198</v>
      </c>
      <c r="AM180" s="2">
        <v>1</v>
      </c>
      <c r="AN180" s="2" t="s">
        <v>4887</v>
      </c>
      <c r="AO180" s="2" t="s">
        <v>13692</v>
      </c>
    </row>
    <row r="181" spans="2:41">
      <c r="B181" s="84">
        <v>0.34005787037037</v>
      </c>
      <c r="C181" s="85">
        <v>2</v>
      </c>
      <c r="D181" s="85" t="s">
        <v>774</v>
      </c>
      <c r="E181" s="85" t="s">
        <v>3070</v>
      </c>
      <c r="F181" s="85">
        <v>1543</v>
      </c>
      <c r="G181" s="85">
        <v>1.0366817896077904</v>
      </c>
      <c r="H181" s="86">
        <v>0.34104166666666702</v>
      </c>
      <c r="I181" s="85">
        <v>2</v>
      </c>
      <c r="J181" s="85" t="s">
        <v>774</v>
      </c>
      <c r="K181" s="85" t="s">
        <v>3097</v>
      </c>
      <c r="L181" s="85"/>
      <c r="M181" s="86">
        <v>9.837962962970237E-4</v>
      </c>
      <c r="N181" s="87" t="s">
        <v>13669</v>
      </c>
      <c r="Q181" s="84">
        <v>0.29927083333333299</v>
      </c>
      <c r="R181" s="85">
        <v>1</v>
      </c>
      <c r="S181" s="85" t="s">
        <v>937</v>
      </c>
      <c r="T181" s="87" t="s">
        <v>13702</v>
      </c>
      <c r="X181" s="79">
        <v>0.39090277777777799</v>
      </c>
      <c r="Y181" s="2">
        <v>1</v>
      </c>
      <c r="Z181" s="2" t="s">
        <v>347</v>
      </c>
      <c r="AA181" s="2" t="s">
        <v>3070</v>
      </c>
      <c r="AB181" s="2">
        <v>2263</v>
      </c>
      <c r="AC181" s="2">
        <v>1.0114967473003442</v>
      </c>
      <c r="AD181" s="79">
        <v>0.392777777777778</v>
      </c>
      <c r="AE181" s="2">
        <v>1</v>
      </c>
      <c r="AF181" s="2" t="s">
        <v>347</v>
      </c>
      <c r="AG181" s="2" t="s">
        <v>3096</v>
      </c>
      <c r="AH181" s="2">
        <v>2630</v>
      </c>
      <c r="AI181" s="79">
        <v>1.8750000000000155E-3</v>
      </c>
      <c r="AJ181" s="2" t="s">
        <v>13657</v>
      </c>
      <c r="AL181" s="79">
        <v>0.33724537037037</v>
      </c>
      <c r="AM181" s="2">
        <v>2</v>
      </c>
      <c r="AN181" s="2" t="s">
        <v>4888</v>
      </c>
      <c r="AO181" s="2" t="s">
        <v>13692</v>
      </c>
    </row>
    <row r="182" spans="2:41">
      <c r="B182" s="80">
        <v>0.34041666666666698</v>
      </c>
      <c r="C182" s="81">
        <v>1</v>
      </c>
      <c r="D182" s="81" t="s">
        <v>775</v>
      </c>
      <c r="E182" s="81" t="s">
        <v>3129</v>
      </c>
      <c r="F182" s="81">
        <v>1532</v>
      </c>
      <c r="G182" s="81">
        <v>1.0334444595293779</v>
      </c>
      <c r="H182" s="82">
        <v>0.34071759259259299</v>
      </c>
      <c r="I182" s="81">
        <v>1</v>
      </c>
      <c r="J182" s="81" t="s">
        <v>775</v>
      </c>
      <c r="K182" s="81" t="s">
        <v>3097</v>
      </c>
      <c r="L182" s="81"/>
      <c r="M182" s="82">
        <v>3.0092592592600997E-4</v>
      </c>
      <c r="N182" s="83" t="s">
        <v>13663</v>
      </c>
      <c r="Q182" s="80">
        <v>0.29929398148148201</v>
      </c>
      <c r="R182" s="81">
        <v>1</v>
      </c>
      <c r="S182" s="81" t="s">
        <v>872</v>
      </c>
      <c r="T182" s="83" t="s">
        <v>13694</v>
      </c>
      <c r="X182" s="79">
        <v>0.39091435185185203</v>
      </c>
      <c r="Y182" s="2">
        <v>2</v>
      </c>
      <c r="Z182" s="2" t="s">
        <v>348</v>
      </c>
      <c r="AA182" s="2" t="s">
        <v>3070</v>
      </c>
      <c r="AB182" s="2">
        <v>2280</v>
      </c>
      <c r="AC182" s="2">
        <v>1.0610822440597878</v>
      </c>
      <c r="AD182" s="79">
        <v>0.39329861111111097</v>
      </c>
      <c r="AE182" s="2">
        <v>2</v>
      </c>
      <c r="AF182" s="2" t="s">
        <v>348</v>
      </c>
      <c r="AG182" s="2" t="s">
        <v>3098</v>
      </c>
      <c r="AH182" s="2">
        <v>2633</v>
      </c>
      <c r="AI182" s="79">
        <v>2.3842592592589473E-3</v>
      </c>
      <c r="AJ182" s="2" t="s">
        <v>13655</v>
      </c>
      <c r="AL182" s="79">
        <v>0.33734953703703702</v>
      </c>
      <c r="AM182" s="2">
        <v>1</v>
      </c>
      <c r="AN182" s="2" t="s">
        <v>4889</v>
      </c>
      <c r="AO182" s="2" t="s">
        <v>13692</v>
      </c>
    </row>
    <row r="183" spans="2:41">
      <c r="B183" s="84">
        <v>0.34074074074074101</v>
      </c>
      <c r="C183" s="85">
        <v>2</v>
      </c>
      <c r="D183" s="85" t="s">
        <v>167</v>
      </c>
      <c r="E183" s="85" t="s">
        <v>3070</v>
      </c>
      <c r="F183" s="85">
        <v>1631</v>
      </c>
      <c r="G183" s="85">
        <v>1.0964565623756444</v>
      </c>
      <c r="H183" s="86">
        <v>0.34393518518518501</v>
      </c>
      <c r="I183" s="85">
        <v>2</v>
      </c>
      <c r="J183" s="85" t="s">
        <v>167</v>
      </c>
      <c r="K183" s="85" t="s">
        <v>3096</v>
      </c>
      <c r="L183" s="85"/>
      <c r="M183" s="86">
        <v>3.1944444444440001E-3</v>
      </c>
      <c r="N183" s="87" t="s">
        <v>13657</v>
      </c>
      <c r="Q183" s="84">
        <v>0.29930555555555599</v>
      </c>
      <c r="R183" s="85">
        <v>1</v>
      </c>
      <c r="S183" s="85" t="s">
        <v>1360</v>
      </c>
      <c r="T183" s="87" t="s">
        <v>13694</v>
      </c>
      <c r="X183" s="79">
        <v>0.39093749999999999</v>
      </c>
      <c r="Y183" s="2">
        <v>1</v>
      </c>
      <c r="Z183" s="2" t="s">
        <v>349</v>
      </c>
      <c r="AA183" s="2" t="s">
        <v>3070</v>
      </c>
      <c r="AB183" s="2">
        <v>2281</v>
      </c>
      <c r="AC183" s="2">
        <v>1.0618208771645516</v>
      </c>
      <c r="AD183" s="79">
        <v>0.39334490740740702</v>
      </c>
      <c r="AE183" s="2">
        <v>1</v>
      </c>
      <c r="AF183" s="2" t="s">
        <v>349</v>
      </c>
      <c r="AG183" s="2" t="s">
        <v>3098</v>
      </c>
      <c r="AH183" s="2">
        <v>2634</v>
      </c>
      <c r="AI183" s="79">
        <v>2.4074074074070251E-3</v>
      </c>
      <c r="AJ183" s="2" t="s">
        <v>13655</v>
      </c>
      <c r="AL183" s="79">
        <v>0.337361111111111</v>
      </c>
      <c r="AM183" s="2">
        <v>1</v>
      </c>
      <c r="AN183" s="2" t="s">
        <v>3133</v>
      </c>
      <c r="AO183" s="2" t="s">
        <v>13693</v>
      </c>
    </row>
    <row r="184" spans="2:41">
      <c r="B184" s="84">
        <v>0.34074074074074101</v>
      </c>
      <c r="C184" s="85">
        <v>2</v>
      </c>
      <c r="D184" s="85" t="s">
        <v>167</v>
      </c>
      <c r="E184" s="85" t="s">
        <v>3070</v>
      </c>
      <c r="F184" s="85">
        <v>416</v>
      </c>
      <c r="G184" s="85">
        <v>1.071798057493929</v>
      </c>
      <c r="H184" s="86">
        <v>0.34393518518518501</v>
      </c>
      <c r="I184" s="85">
        <v>2</v>
      </c>
      <c r="J184" s="85" t="s">
        <v>167</v>
      </c>
      <c r="K184" s="85" t="s">
        <v>3096</v>
      </c>
      <c r="L184" s="85">
        <v>343</v>
      </c>
      <c r="M184" s="86">
        <v>3.1944444444440001E-3</v>
      </c>
      <c r="N184" s="87" t="s">
        <v>13657</v>
      </c>
      <c r="Q184" s="80">
        <v>0.29936342592592602</v>
      </c>
      <c r="R184" s="81">
        <v>1</v>
      </c>
      <c r="S184" s="81" t="s">
        <v>2084</v>
      </c>
      <c r="T184" s="83" t="s">
        <v>13690</v>
      </c>
      <c r="X184" s="79">
        <v>0.39106481481481498</v>
      </c>
      <c r="Y184" s="2">
        <v>1</v>
      </c>
      <c r="Z184" s="2" t="s">
        <v>351</v>
      </c>
      <c r="AA184" s="2" t="s">
        <v>3070</v>
      </c>
      <c r="AB184" s="2">
        <v>2270</v>
      </c>
      <c r="AC184" s="2">
        <v>1.0135036983513603</v>
      </c>
      <c r="AD184" s="79">
        <v>0.392974537037037</v>
      </c>
      <c r="AE184" s="2">
        <v>1</v>
      </c>
      <c r="AF184" s="2" t="s">
        <v>351</v>
      </c>
      <c r="AG184" s="2" t="s">
        <v>3096</v>
      </c>
      <c r="AH184" s="2">
        <v>2645</v>
      </c>
      <c r="AI184" s="79">
        <v>1.9097222222220211E-3</v>
      </c>
      <c r="AJ184" s="2" t="s">
        <v>13657</v>
      </c>
      <c r="AL184" s="79">
        <v>0.33739583333333301</v>
      </c>
      <c r="AM184" s="2">
        <v>1</v>
      </c>
      <c r="AN184" s="2" t="s">
        <v>4890</v>
      </c>
      <c r="AO184" s="2" t="s">
        <v>13692</v>
      </c>
    </row>
    <row r="185" spans="2:41">
      <c r="B185" s="80">
        <v>0.34082175925925901</v>
      </c>
      <c r="C185" s="81">
        <v>1</v>
      </c>
      <c r="D185" s="81" t="s">
        <v>776</v>
      </c>
      <c r="E185" s="81" t="s">
        <v>3129</v>
      </c>
      <c r="F185" s="81">
        <v>1547</v>
      </c>
      <c r="G185" s="81">
        <v>1.0334444595293779</v>
      </c>
      <c r="H185" s="82">
        <v>0.34112268518518502</v>
      </c>
      <c r="I185" s="81">
        <v>1</v>
      </c>
      <c r="J185" s="81" t="s">
        <v>776</v>
      </c>
      <c r="K185" s="81" t="s">
        <v>3097</v>
      </c>
      <c r="L185" s="81"/>
      <c r="M185" s="82">
        <v>3.0092592592600997E-4</v>
      </c>
      <c r="N185" s="83" t="s">
        <v>13663</v>
      </c>
      <c r="Q185" s="84">
        <v>0.29942129629629599</v>
      </c>
      <c r="R185" s="85">
        <v>1</v>
      </c>
      <c r="S185" s="85" t="s">
        <v>2404</v>
      </c>
      <c r="T185" s="87" t="s">
        <v>13694</v>
      </c>
      <c r="X185" s="79">
        <v>0.39107638888888901</v>
      </c>
      <c r="Y185" s="2">
        <v>1</v>
      </c>
      <c r="Z185" s="2" t="s">
        <v>352</v>
      </c>
      <c r="AA185" s="2" t="s">
        <v>3070</v>
      </c>
      <c r="AB185" s="2">
        <v>2293</v>
      </c>
      <c r="AC185" s="2">
        <v>1.0738486751311465</v>
      </c>
      <c r="AD185" s="79">
        <v>0.39365740740740701</v>
      </c>
      <c r="AE185" s="2">
        <v>1</v>
      </c>
      <c r="AF185" s="2" t="s">
        <v>352</v>
      </c>
      <c r="AG185" s="2" t="s">
        <v>3098</v>
      </c>
      <c r="AH185" s="2">
        <v>2646</v>
      </c>
      <c r="AI185" s="79">
        <v>2.5810185185179968E-3</v>
      </c>
      <c r="AJ185" s="2" t="s">
        <v>13655</v>
      </c>
      <c r="AL185" s="79">
        <v>0.33745370370370398</v>
      </c>
      <c r="AM185" s="2">
        <v>1</v>
      </c>
      <c r="AN185" s="2" t="s">
        <v>158</v>
      </c>
      <c r="AO185" s="2" t="s">
        <v>13698</v>
      </c>
    </row>
    <row r="186" spans="2:41">
      <c r="B186" s="84">
        <v>0.34150462962963002</v>
      </c>
      <c r="C186" s="85">
        <v>1</v>
      </c>
      <c r="D186" s="85" t="s">
        <v>141</v>
      </c>
      <c r="E186" s="85" t="s">
        <v>3074</v>
      </c>
      <c r="F186" s="85">
        <v>349</v>
      </c>
      <c r="G186" s="85">
        <v>1.0787446153819364</v>
      </c>
      <c r="H186" s="86">
        <v>0.341712962962963</v>
      </c>
      <c r="I186" s="85">
        <v>1</v>
      </c>
      <c r="J186" s="85" t="s">
        <v>141</v>
      </c>
      <c r="K186" s="85" t="s">
        <v>3096</v>
      </c>
      <c r="L186" s="85">
        <v>367</v>
      </c>
      <c r="M186" s="86">
        <v>2.0833333333297732E-4</v>
      </c>
      <c r="N186" s="87" t="s">
        <v>13660</v>
      </c>
      <c r="Q186" s="80">
        <v>0.299606481481482</v>
      </c>
      <c r="R186" s="81">
        <v>1</v>
      </c>
      <c r="S186" s="81" t="s">
        <v>2718</v>
      </c>
      <c r="T186" s="83" t="s">
        <v>13695</v>
      </c>
      <c r="X186" s="79">
        <v>0.39111111111111102</v>
      </c>
      <c r="Y186" s="2">
        <v>1</v>
      </c>
      <c r="Z186" s="2" t="s">
        <v>353</v>
      </c>
      <c r="AA186" s="2" t="s">
        <v>3070</v>
      </c>
      <c r="AB186" s="2">
        <v>2294</v>
      </c>
      <c r="AC186" s="2">
        <v>1.073848675131208</v>
      </c>
      <c r="AD186" s="79">
        <v>0.39369212962963002</v>
      </c>
      <c r="AE186" s="2">
        <v>1</v>
      </c>
      <c r="AF186" s="2" t="s">
        <v>353</v>
      </c>
      <c r="AG186" s="2" t="s">
        <v>3098</v>
      </c>
      <c r="AH186" s="2">
        <v>2647</v>
      </c>
      <c r="AI186" s="79">
        <v>2.581018518518996E-3</v>
      </c>
      <c r="AJ186" s="2" t="s">
        <v>13655</v>
      </c>
      <c r="AL186" s="79">
        <v>0.33746527777777802</v>
      </c>
      <c r="AM186" s="2">
        <v>3</v>
      </c>
      <c r="AN186" s="2" t="s">
        <v>2478</v>
      </c>
      <c r="AO186" s="2" t="s">
        <v>13690</v>
      </c>
    </row>
    <row r="187" spans="2:41">
      <c r="B187" s="84">
        <v>0.341597222222222</v>
      </c>
      <c r="C187" s="85">
        <v>1</v>
      </c>
      <c r="D187" s="85" t="s">
        <v>777</v>
      </c>
      <c r="E187" s="85" t="s">
        <v>3070</v>
      </c>
      <c r="F187" s="85">
        <v>1467</v>
      </c>
      <c r="G187" s="85">
        <v>0.96687088636734198</v>
      </c>
      <c r="H187" s="86">
        <v>0.34268518518518498</v>
      </c>
      <c r="I187" s="85">
        <v>1</v>
      </c>
      <c r="J187" s="85" t="s">
        <v>777</v>
      </c>
      <c r="K187" s="85" t="s">
        <v>3096</v>
      </c>
      <c r="L187" s="85"/>
      <c r="M187" s="86">
        <v>1.087962962962985E-3</v>
      </c>
      <c r="N187" s="87" t="s">
        <v>13657</v>
      </c>
      <c r="Q187" s="84">
        <v>0.29964120370370401</v>
      </c>
      <c r="R187" s="85">
        <v>6</v>
      </c>
      <c r="S187" s="85" t="s">
        <v>4702</v>
      </c>
      <c r="T187" s="87" t="s">
        <v>13693</v>
      </c>
      <c r="X187" s="79">
        <v>0.39144675925925898</v>
      </c>
      <c r="Y187" s="2">
        <v>2</v>
      </c>
      <c r="Z187" s="2" t="s">
        <v>354</v>
      </c>
      <c r="AA187" s="2" t="s">
        <v>3070</v>
      </c>
      <c r="AB187" s="2">
        <v>2301</v>
      </c>
      <c r="AC187" s="2">
        <v>1.0646447626395126</v>
      </c>
      <c r="AD187" s="79">
        <v>0.39387731481481503</v>
      </c>
      <c r="AE187" s="2">
        <v>2</v>
      </c>
      <c r="AF187" s="2" t="s">
        <v>354</v>
      </c>
      <c r="AG187" s="2" t="s">
        <v>3098</v>
      </c>
      <c r="AH187" s="2">
        <v>2661</v>
      </c>
      <c r="AI187" s="79">
        <v>2.4305555555560465E-3</v>
      </c>
      <c r="AJ187" s="2" t="s">
        <v>13655</v>
      </c>
      <c r="AL187" s="79">
        <v>0.33750000000000002</v>
      </c>
      <c r="AM187" s="2">
        <v>1</v>
      </c>
      <c r="AN187" s="2" t="s">
        <v>2818</v>
      </c>
      <c r="AO187" s="2" t="s">
        <v>13697</v>
      </c>
    </row>
    <row r="188" spans="2:41">
      <c r="B188" s="84">
        <v>0.34195601851851898</v>
      </c>
      <c r="C188" s="85">
        <v>1</v>
      </c>
      <c r="D188" s="85" t="s">
        <v>169</v>
      </c>
      <c r="E188" s="85" t="s">
        <v>3070</v>
      </c>
      <c r="F188" s="85">
        <v>414</v>
      </c>
      <c r="G188" s="85">
        <v>1.0195506797115395</v>
      </c>
      <c r="H188" s="86">
        <v>0.34392361111111103</v>
      </c>
      <c r="I188" s="85">
        <v>1</v>
      </c>
      <c r="J188" s="85" t="s">
        <v>169</v>
      </c>
      <c r="K188" s="85" t="s">
        <v>3098</v>
      </c>
      <c r="L188" s="85">
        <v>382</v>
      </c>
      <c r="M188" s="86">
        <v>1.967592592592049E-3</v>
      </c>
      <c r="N188" s="87" t="s">
        <v>13655</v>
      </c>
      <c r="Q188" s="80">
        <v>0.29967592592592601</v>
      </c>
      <c r="R188" s="81">
        <v>3</v>
      </c>
      <c r="S188" s="81" t="s">
        <v>4703</v>
      </c>
      <c r="T188" s="83" t="s">
        <v>13696</v>
      </c>
      <c r="X188" s="79">
        <v>0.391550925925926</v>
      </c>
      <c r="Y188" s="2">
        <v>1</v>
      </c>
      <c r="Z188" s="2" t="s">
        <v>355</v>
      </c>
      <c r="AA188" s="2" t="s">
        <v>3070</v>
      </c>
      <c r="AB188" s="2">
        <v>2304</v>
      </c>
      <c r="AC188" s="2">
        <v>1.058168189809795</v>
      </c>
      <c r="AD188" s="79">
        <v>0.39391203703703698</v>
      </c>
      <c r="AE188" s="2">
        <v>1</v>
      </c>
      <c r="AF188" s="2" t="s">
        <v>355</v>
      </c>
      <c r="AG188" s="2" t="s">
        <v>3098</v>
      </c>
      <c r="AH188" s="2">
        <v>2664</v>
      </c>
      <c r="AI188" s="79">
        <v>2.3611111111109806E-3</v>
      </c>
      <c r="AJ188" s="2" t="s">
        <v>13655</v>
      </c>
      <c r="AL188" s="79">
        <v>0.33750000000000002</v>
      </c>
      <c r="AM188" s="2">
        <v>1</v>
      </c>
      <c r="AN188" s="2" t="s">
        <v>2229</v>
      </c>
      <c r="AO188" s="2" t="s">
        <v>13694</v>
      </c>
    </row>
    <row r="189" spans="2:41">
      <c r="B189" s="84">
        <v>0.34200231481481502</v>
      </c>
      <c r="C189" s="85">
        <v>2</v>
      </c>
      <c r="D189" s="85" t="s">
        <v>551</v>
      </c>
      <c r="E189" s="85" t="s">
        <v>3070</v>
      </c>
      <c r="F189" s="85">
        <v>1603</v>
      </c>
      <c r="G189" s="85">
        <v>1.0483849771560074</v>
      </c>
      <c r="H189" s="86">
        <v>0.34320601851851901</v>
      </c>
      <c r="I189" s="85">
        <v>1</v>
      </c>
      <c r="J189" s="85" t="s">
        <v>551</v>
      </c>
      <c r="K189" s="85" t="s">
        <v>3097</v>
      </c>
      <c r="L189" s="85"/>
      <c r="M189" s="86">
        <v>1.2037037037039844E-3</v>
      </c>
      <c r="N189" s="87" t="s">
        <v>13669</v>
      </c>
      <c r="Q189" s="84">
        <v>0.29979166666666701</v>
      </c>
      <c r="R189" s="85">
        <v>2</v>
      </c>
      <c r="S189" s="85" t="s">
        <v>2546</v>
      </c>
      <c r="T189" s="87" t="s">
        <v>13692</v>
      </c>
      <c r="X189" s="79">
        <v>0.39199074074074097</v>
      </c>
      <c r="Y189" s="2">
        <v>2</v>
      </c>
      <c r="Z189" s="2" t="s">
        <v>356</v>
      </c>
      <c r="AA189" s="2" t="s">
        <v>3070</v>
      </c>
      <c r="AB189" s="2">
        <v>2497</v>
      </c>
      <c r="AC189" s="2">
        <v>1.0411187956364274</v>
      </c>
      <c r="AD189" s="79">
        <v>0.39910879629629598</v>
      </c>
      <c r="AE189" s="2">
        <v>2</v>
      </c>
      <c r="AF189" s="2" t="s">
        <v>356</v>
      </c>
      <c r="AG189" s="2" t="s">
        <v>3096</v>
      </c>
      <c r="AH189" s="2">
        <v>2681</v>
      </c>
      <c r="AI189" s="79">
        <v>7.1180555555550029E-3</v>
      </c>
      <c r="AJ189" s="2" t="s">
        <v>13657</v>
      </c>
      <c r="AL189" s="79">
        <v>0.33754629629629601</v>
      </c>
      <c r="AM189" s="2">
        <v>1</v>
      </c>
      <c r="AN189" s="2" t="s">
        <v>2819</v>
      </c>
      <c r="AO189" s="2" t="s">
        <v>13707</v>
      </c>
    </row>
    <row r="190" spans="2:41">
      <c r="B190" s="80">
        <v>0.34224537037037001</v>
      </c>
      <c r="C190" s="81">
        <v>1</v>
      </c>
      <c r="D190" s="81" t="s">
        <v>552</v>
      </c>
      <c r="E190" s="81" t="s">
        <v>3070</v>
      </c>
      <c r="F190" s="81">
        <v>1487</v>
      </c>
      <c r="G190" s="81">
        <v>0.99074154623783406</v>
      </c>
      <c r="H190" s="82">
        <v>0.34353009259259298</v>
      </c>
      <c r="I190" s="81">
        <v>1</v>
      </c>
      <c r="J190" s="81" t="s">
        <v>552</v>
      </c>
      <c r="K190" s="81" t="s">
        <v>3096</v>
      </c>
      <c r="L190" s="81"/>
      <c r="M190" s="82">
        <v>1.2847222222229782E-3</v>
      </c>
      <c r="N190" s="83" t="s">
        <v>13657</v>
      </c>
      <c r="Q190" s="80">
        <v>0.29980324074074099</v>
      </c>
      <c r="R190" s="81">
        <v>2</v>
      </c>
      <c r="S190" s="81" t="s">
        <v>1700</v>
      </c>
      <c r="T190" s="83" t="s">
        <v>13692</v>
      </c>
      <c r="X190" s="79">
        <v>0.39224537037036999</v>
      </c>
      <c r="Y190" s="2">
        <v>3</v>
      </c>
      <c r="Z190" s="2" t="s">
        <v>357</v>
      </c>
      <c r="AA190" s="2" t="s">
        <v>3070</v>
      </c>
      <c r="AB190" s="2">
        <v>2317</v>
      </c>
      <c r="AC190" s="2">
        <v>1.0175320595359378</v>
      </c>
      <c r="AD190" s="79">
        <v>0.39417824074074098</v>
      </c>
      <c r="AE190" s="2">
        <v>3</v>
      </c>
      <c r="AF190" s="2" t="s">
        <v>357</v>
      </c>
      <c r="AG190" s="2" t="s">
        <v>3098</v>
      </c>
      <c r="AH190" s="2">
        <v>2687</v>
      </c>
      <c r="AI190" s="79">
        <v>1.9328703703709871E-3</v>
      </c>
      <c r="AJ190" s="2" t="s">
        <v>13655</v>
      </c>
      <c r="AL190" s="79">
        <v>0.33761574074074102</v>
      </c>
      <c r="AM190" s="2">
        <v>1</v>
      </c>
      <c r="AN190" s="2" t="s">
        <v>4891</v>
      </c>
      <c r="AO190" s="2" t="s">
        <v>13692</v>
      </c>
    </row>
    <row r="191" spans="2:41">
      <c r="B191" s="84">
        <v>0.34237268518518499</v>
      </c>
      <c r="C191" s="85">
        <v>2</v>
      </c>
      <c r="D191" s="85" t="s">
        <v>553</v>
      </c>
      <c r="E191" s="85" t="s">
        <v>3071</v>
      </c>
      <c r="F191" s="85">
        <v>1759</v>
      </c>
      <c r="G191" s="85">
        <v>0.97868681764384213</v>
      </c>
      <c r="H191" s="86">
        <v>0.34934027777777799</v>
      </c>
      <c r="I191" s="85">
        <v>1</v>
      </c>
      <c r="J191" s="85" t="s">
        <v>553</v>
      </c>
      <c r="K191" s="85" t="s">
        <v>3128</v>
      </c>
      <c r="L191" s="85"/>
      <c r="M191" s="86">
        <v>6.9675925925929971E-3</v>
      </c>
      <c r="N191" s="87" t="s">
        <v>13670</v>
      </c>
      <c r="Q191" s="84">
        <v>0.29984953703703698</v>
      </c>
      <c r="R191" s="85">
        <v>2</v>
      </c>
      <c r="S191" s="85" t="s">
        <v>2405</v>
      </c>
      <c r="T191" s="87" t="s">
        <v>13692</v>
      </c>
      <c r="X191" s="79">
        <v>0.392280092592593</v>
      </c>
      <c r="Y191" s="2">
        <v>1</v>
      </c>
      <c r="Z191" s="2" t="s">
        <v>358</v>
      </c>
      <c r="AA191" s="2" t="s">
        <v>3070</v>
      </c>
      <c r="AB191" s="2">
        <v>2319</v>
      </c>
      <c r="AC191" s="2">
        <v>1.01549291713194</v>
      </c>
      <c r="AD191" s="79">
        <v>0.39421296296296299</v>
      </c>
      <c r="AE191" s="2">
        <v>1</v>
      </c>
      <c r="AF191" s="2" t="s">
        <v>358</v>
      </c>
      <c r="AG191" s="2" t="s">
        <v>3098</v>
      </c>
      <c r="AH191" s="2">
        <v>2688</v>
      </c>
      <c r="AI191" s="79">
        <v>1.9328703703699879E-3</v>
      </c>
      <c r="AJ191" s="2" t="s">
        <v>13655</v>
      </c>
      <c r="AL191" s="79">
        <v>0.337627314814815</v>
      </c>
      <c r="AM191" s="2">
        <v>1</v>
      </c>
      <c r="AN191" s="2" t="s">
        <v>2820</v>
      </c>
      <c r="AO191" s="2" t="s">
        <v>13698</v>
      </c>
    </row>
    <row r="192" spans="2:41">
      <c r="B192" s="84">
        <v>0.34237268518518499</v>
      </c>
      <c r="C192" s="85">
        <v>2</v>
      </c>
      <c r="D192" s="85" t="s">
        <v>553</v>
      </c>
      <c r="E192" s="85" t="s">
        <v>3071</v>
      </c>
      <c r="F192" s="85">
        <v>700</v>
      </c>
      <c r="G192" s="85">
        <v>1.0776362548013525</v>
      </c>
      <c r="H192" s="86">
        <v>0.34934027777777799</v>
      </c>
      <c r="I192" s="85">
        <v>1</v>
      </c>
      <c r="J192" s="85" t="s">
        <v>553</v>
      </c>
      <c r="K192" s="85" t="s">
        <v>3128</v>
      </c>
      <c r="L192" s="85">
        <v>395</v>
      </c>
      <c r="M192" s="86">
        <v>6.9675925925929971E-3</v>
      </c>
      <c r="N192" s="87" t="s">
        <v>13670</v>
      </c>
      <c r="Q192" s="80">
        <v>0.29989583333333297</v>
      </c>
      <c r="R192" s="81">
        <v>1</v>
      </c>
      <c r="S192" s="81" t="s">
        <v>2085</v>
      </c>
      <c r="T192" s="83" t="s">
        <v>13694</v>
      </c>
      <c r="X192" s="79">
        <v>0.39229166666666698</v>
      </c>
      <c r="Y192" s="2">
        <v>1</v>
      </c>
      <c r="Z192" s="2" t="s">
        <v>359</v>
      </c>
      <c r="AA192" s="2" t="s">
        <v>3070</v>
      </c>
      <c r="AB192" s="2">
        <v>2321</v>
      </c>
      <c r="AC192" s="2">
        <v>1.0154929171319464</v>
      </c>
      <c r="AD192" s="79">
        <v>0.39422453703703703</v>
      </c>
      <c r="AE192" s="2">
        <v>1</v>
      </c>
      <c r="AF192" s="2" t="s">
        <v>359</v>
      </c>
      <c r="AG192" s="2" t="s">
        <v>3098</v>
      </c>
      <c r="AH192" s="2">
        <v>2689</v>
      </c>
      <c r="AI192" s="79">
        <v>1.9328703703700434E-3</v>
      </c>
      <c r="AJ192" s="2" t="s">
        <v>13655</v>
      </c>
      <c r="AL192" s="79">
        <v>0.33766203703703701</v>
      </c>
      <c r="AM192" s="2">
        <v>2</v>
      </c>
      <c r="AN192" s="2" t="s">
        <v>1501</v>
      </c>
      <c r="AO192" s="2" t="s">
        <v>13694</v>
      </c>
    </row>
    <row r="193" spans="2:41">
      <c r="B193" s="80">
        <v>0.342476851851852</v>
      </c>
      <c r="C193" s="81">
        <v>1</v>
      </c>
      <c r="D193" s="81" t="s">
        <v>170</v>
      </c>
      <c r="E193" s="81" t="s">
        <v>3129</v>
      </c>
      <c r="F193" s="81">
        <v>1590</v>
      </c>
      <c r="G193" s="81">
        <v>1.0451493949187887</v>
      </c>
      <c r="H193" s="82">
        <v>0.34273148148148103</v>
      </c>
      <c r="I193" s="81">
        <v>1</v>
      </c>
      <c r="J193" s="81" t="s">
        <v>170</v>
      </c>
      <c r="K193" s="81" t="s">
        <v>3096</v>
      </c>
      <c r="L193" s="81"/>
      <c r="M193" s="82">
        <v>2.546296296290218E-4</v>
      </c>
      <c r="N193" s="83" t="s">
        <v>13667</v>
      </c>
      <c r="Q193" s="84">
        <v>0.29990740740740701</v>
      </c>
      <c r="R193" s="85">
        <v>1</v>
      </c>
      <c r="S193" s="85" t="s">
        <v>4704</v>
      </c>
      <c r="T193" s="87" t="s">
        <v>13698</v>
      </c>
      <c r="X193" s="79">
        <v>0.392314814814815</v>
      </c>
      <c r="Y193" s="2">
        <v>1</v>
      </c>
      <c r="Z193" s="2" t="s">
        <v>360</v>
      </c>
      <c r="AA193" s="2" t="s">
        <v>3070</v>
      </c>
      <c r="AB193" s="2">
        <v>2323</v>
      </c>
      <c r="AC193" s="2">
        <v>1.0168572224101444</v>
      </c>
      <c r="AD193" s="79">
        <v>0.39425925925925898</v>
      </c>
      <c r="AE193" s="2">
        <v>1</v>
      </c>
      <c r="AF193" s="2" t="s">
        <v>360</v>
      </c>
      <c r="AG193" s="2" t="s">
        <v>3098</v>
      </c>
      <c r="AH193" s="2">
        <v>2690</v>
      </c>
      <c r="AI193" s="79">
        <v>1.9444444444439712E-3</v>
      </c>
      <c r="AJ193" s="2" t="s">
        <v>13655</v>
      </c>
      <c r="AL193" s="79">
        <v>0.33766203703703701</v>
      </c>
      <c r="AM193" s="2">
        <v>4</v>
      </c>
      <c r="AN193" s="2" t="s">
        <v>3134</v>
      </c>
      <c r="AO193" s="2" t="s">
        <v>13692</v>
      </c>
    </row>
    <row r="194" spans="2:41">
      <c r="B194" s="84">
        <v>0.342476851851852</v>
      </c>
      <c r="C194" s="85">
        <v>1</v>
      </c>
      <c r="D194" s="85" t="s">
        <v>170</v>
      </c>
      <c r="E194" s="85" t="s">
        <v>3129</v>
      </c>
      <c r="F194" s="85">
        <v>375</v>
      </c>
      <c r="G194" s="85">
        <v>1.0388094151254279</v>
      </c>
      <c r="H194" s="86">
        <v>0.34273148148148103</v>
      </c>
      <c r="I194" s="85">
        <v>1</v>
      </c>
      <c r="J194" s="85" t="s">
        <v>170</v>
      </c>
      <c r="K194" s="85" t="s">
        <v>3096</v>
      </c>
      <c r="L194" s="85">
        <v>397</v>
      </c>
      <c r="M194" s="86">
        <v>2.546296296290218E-4</v>
      </c>
      <c r="N194" s="87" t="s">
        <v>13667</v>
      </c>
      <c r="Q194" s="80">
        <v>0.29990740740740701</v>
      </c>
      <c r="R194" s="81">
        <v>1</v>
      </c>
      <c r="S194" s="81" t="s">
        <v>1701</v>
      </c>
      <c r="T194" s="83" t="s">
        <v>13694</v>
      </c>
      <c r="X194" s="79">
        <v>0.39236111111111099</v>
      </c>
      <c r="Y194" s="2">
        <v>3</v>
      </c>
      <c r="Z194" s="2" t="s">
        <v>361</v>
      </c>
      <c r="AA194" s="2" t="s">
        <v>3070</v>
      </c>
      <c r="AB194" s="2">
        <v>2329</v>
      </c>
      <c r="AC194" s="2">
        <v>1.0242498709581516</v>
      </c>
      <c r="AD194" s="79">
        <v>0.39435185185185201</v>
      </c>
      <c r="AE194" s="2">
        <v>3</v>
      </c>
      <c r="AF194" s="2" t="s">
        <v>361</v>
      </c>
      <c r="AG194" s="2" t="s">
        <v>3098</v>
      </c>
      <c r="AH194" s="2">
        <v>2692</v>
      </c>
      <c r="AI194" s="79">
        <v>1.9907407407410149E-3</v>
      </c>
      <c r="AJ194" s="2" t="s">
        <v>13655</v>
      </c>
      <c r="AL194" s="79">
        <v>0.33767361111111099</v>
      </c>
      <c r="AM194" s="2">
        <v>2</v>
      </c>
      <c r="AN194" s="2" t="s">
        <v>1502</v>
      </c>
      <c r="AO194" s="2" t="s">
        <v>13693</v>
      </c>
    </row>
    <row r="195" spans="2:41">
      <c r="B195" s="84">
        <v>0.34275462962962999</v>
      </c>
      <c r="C195" s="85">
        <v>2</v>
      </c>
      <c r="D195" s="85" t="s">
        <v>171</v>
      </c>
      <c r="E195" s="85" t="s">
        <v>3129</v>
      </c>
      <c r="F195" s="85">
        <v>1597</v>
      </c>
      <c r="G195" s="85">
        <v>1.0451328856067452</v>
      </c>
      <c r="H195" s="86">
        <v>0.34299768518518498</v>
      </c>
      <c r="I195" s="85">
        <v>2</v>
      </c>
      <c r="J195" s="85" t="s">
        <v>171</v>
      </c>
      <c r="K195" s="85" t="s">
        <v>3096</v>
      </c>
      <c r="L195" s="85"/>
      <c r="M195" s="86">
        <v>2.4305555555498293E-4</v>
      </c>
      <c r="N195" s="87" t="s">
        <v>13667</v>
      </c>
      <c r="Q195" s="84">
        <v>0.299953703703704</v>
      </c>
      <c r="R195" s="85">
        <v>1</v>
      </c>
      <c r="S195" s="85" t="s">
        <v>2719</v>
      </c>
      <c r="T195" s="87" t="s">
        <v>13695</v>
      </c>
      <c r="X195" s="79">
        <v>0.39259259259259299</v>
      </c>
      <c r="Y195" s="2">
        <v>4</v>
      </c>
      <c r="Z195" s="2" t="s">
        <v>362</v>
      </c>
      <c r="AA195" s="2" t="s">
        <v>3070</v>
      </c>
      <c r="AB195" s="2">
        <v>2353</v>
      </c>
      <c r="AC195" s="2">
        <v>1.0470516465959503</v>
      </c>
      <c r="AD195" s="79">
        <v>0.39479166666666698</v>
      </c>
      <c r="AE195" s="2">
        <v>4</v>
      </c>
      <c r="AF195" s="2" t="s">
        <v>362</v>
      </c>
      <c r="AG195" s="2" t="s">
        <v>3098</v>
      </c>
      <c r="AH195" s="2">
        <v>2705</v>
      </c>
      <c r="AI195" s="79">
        <v>2.1990740740739922E-3</v>
      </c>
      <c r="AJ195" s="2" t="s">
        <v>13655</v>
      </c>
      <c r="AL195" s="79">
        <v>0.33768518518518498</v>
      </c>
      <c r="AM195" s="2">
        <v>1</v>
      </c>
      <c r="AN195" s="2" t="s">
        <v>4892</v>
      </c>
      <c r="AO195" s="2" t="s">
        <v>13692</v>
      </c>
    </row>
    <row r="196" spans="2:41">
      <c r="B196" s="84">
        <v>0.34275462962962999</v>
      </c>
      <c r="C196" s="85">
        <v>2</v>
      </c>
      <c r="D196" s="85" t="s">
        <v>171</v>
      </c>
      <c r="E196" s="85" t="s">
        <v>3129</v>
      </c>
      <c r="F196" s="85">
        <v>382</v>
      </c>
      <c r="G196" s="85">
        <v>1.0391979886398133</v>
      </c>
      <c r="H196" s="86">
        <v>0.34299768518518498</v>
      </c>
      <c r="I196" s="85">
        <v>2</v>
      </c>
      <c r="J196" s="85" t="s">
        <v>171</v>
      </c>
      <c r="K196" s="85" t="s">
        <v>3096</v>
      </c>
      <c r="L196" s="85">
        <v>403</v>
      </c>
      <c r="M196" s="86">
        <v>2.4305555555498293E-4</v>
      </c>
      <c r="N196" s="87" t="s">
        <v>13667</v>
      </c>
      <c r="Q196" s="80">
        <v>0.30008101851851898</v>
      </c>
      <c r="R196" s="81">
        <v>1</v>
      </c>
      <c r="S196" s="81" t="s">
        <v>2406</v>
      </c>
      <c r="T196" s="83" t="s">
        <v>13690</v>
      </c>
      <c r="X196" s="79">
        <v>0.39270833333333299</v>
      </c>
      <c r="Y196" s="2">
        <v>1</v>
      </c>
      <c r="Z196" s="2" t="s">
        <v>363</v>
      </c>
      <c r="AA196" s="2" t="s">
        <v>3070</v>
      </c>
      <c r="AB196" s="2">
        <v>2356</v>
      </c>
      <c r="AC196" s="2">
        <v>1.0394109818815156</v>
      </c>
      <c r="AD196" s="79">
        <v>0.394861111111111</v>
      </c>
      <c r="AE196" s="2">
        <v>1</v>
      </c>
      <c r="AF196" s="2" t="s">
        <v>363</v>
      </c>
      <c r="AG196" s="2" t="s">
        <v>3098</v>
      </c>
      <c r="AH196" s="2">
        <v>2712</v>
      </c>
      <c r="AI196" s="79">
        <v>2.1527777777780033E-3</v>
      </c>
      <c r="AJ196" s="2" t="s">
        <v>13655</v>
      </c>
      <c r="AL196" s="79">
        <v>0.33768518518518498</v>
      </c>
      <c r="AM196" s="2">
        <v>1</v>
      </c>
      <c r="AN196" s="2" t="s">
        <v>1604</v>
      </c>
      <c r="AO196" s="2" t="s">
        <v>13701</v>
      </c>
    </row>
    <row r="197" spans="2:41">
      <c r="B197" s="80">
        <v>0.34310185185185199</v>
      </c>
      <c r="C197" s="81">
        <v>1</v>
      </c>
      <c r="D197" s="81" t="s">
        <v>172</v>
      </c>
      <c r="E197" s="81" t="s">
        <v>3129</v>
      </c>
      <c r="F197" s="81">
        <v>1606</v>
      </c>
      <c r="G197" s="81">
        <v>1.0462030625337722</v>
      </c>
      <c r="H197" s="82">
        <v>0.343368055555556</v>
      </c>
      <c r="I197" s="81">
        <v>1</v>
      </c>
      <c r="J197" s="81" t="s">
        <v>172</v>
      </c>
      <c r="K197" s="81" t="s">
        <v>3096</v>
      </c>
      <c r="L197" s="81"/>
      <c r="M197" s="82">
        <v>2.6620370370400437E-4</v>
      </c>
      <c r="N197" s="83" t="s">
        <v>13667</v>
      </c>
      <c r="Q197" s="84">
        <v>0.30012731481481503</v>
      </c>
      <c r="R197" s="85">
        <v>1</v>
      </c>
      <c r="S197" s="85" t="s">
        <v>4705</v>
      </c>
      <c r="T197" s="87" t="s">
        <v>13695</v>
      </c>
      <c r="X197" s="79">
        <v>0.392743055555556</v>
      </c>
      <c r="Y197" s="2">
        <v>2</v>
      </c>
      <c r="Z197" s="2" t="s">
        <v>364</v>
      </c>
      <c r="AA197" s="2" t="s">
        <v>3071</v>
      </c>
      <c r="AB197" s="2">
        <v>2932</v>
      </c>
      <c r="AC197" s="2">
        <v>1.0213417278135699</v>
      </c>
      <c r="AD197" s="79">
        <v>0.41210648148148099</v>
      </c>
      <c r="AE197" s="2">
        <v>2</v>
      </c>
      <c r="AF197" s="2" t="s">
        <v>364</v>
      </c>
      <c r="AG197" s="2" t="s">
        <v>3096</v>
      </c>
      <c r="AH197" s="2">
        <v>2713</v>
      </c>
      <c r="AI197" s="79">
        <v>1.9363425925924993E-2</v>
      </c>
      <c r="AJ197" s="2" t="s">
        <v>13656</v>
      </c>
      <c r="AL197" s="79">
        <v>0.33769675925925902</v>
      </c>
      <c r="AM197" s="2">
        <v>2</v>
      </c>
      <c r="AN197" s="2" t="s">
        <v>742</v>
      </c>
      <c r="AO197" s="2" t="s">
        <v>13695</v>
      </c>
    </row>
    <row r="198" spans="2:41">
      <c r="B198" s="84">
        <v>0.34310185185185199</v>
      </c>
      <c r="C198" s="85">
        <v>1</v>
      </c>
      <c r="D198" s="85" t="s">
        <v>172</v>
      </c>
      <c r="E198" s="85" t="s">
        <v>3129</v>
      </c>
      <c r="F198" s="85">
        <v>391</v>
      </c>
      <c r="G198" s="85">
        <v>1.0394594252103193</v>
      </c>
      <c r="H198" s="86">
        <v>0.343368055555556</v>
      </c>
      <c r="I198" s="85">
        <v>1</v>
      </c>
      <c r="J198" s="85" t="s">
        <v>172</v>
      </c>
      <c r="K198" s="85" t="s">
        <v>3096</v>
      </c>
      <c r="L198" s="85">
        <v>419</v>
      </c>
      <c r="M198" s="86">
        <v>2.6620370370400437E-4</v>
      </c>
      <c r="N198" s="87" t="s">
        <v>13667</v>
      </c>
      <c r="Q198" s="80">
        <v>0.30013888888888901</v>
      </c>
      <c r="R198" s="81">
        <v>1</v>
      </c>
      <c r="S198" s="81" t="s">
        <v>2618</v>
      </c>
      <c r="T198" s="83" t="s">
        <v>13690</v>
      </c>
      <c r="X198" s="79">
        <v>0.392893518518519</v>
      </c>
      <c r="Y198" s="2">
        <v>1</v>
      </c>
      <c r="Z198" s="2" t="s">
        <v>666</v>
      </c>
      <c r="AA198" s="2" t="s">
        <v>3129</v>
      </c>
      <c r="AB198" s="2">
        <v>2291</v>
      </c>
      <c r="AC198" s="2">
        <v>1.0018549642759818</v>
      </c>
      <c r="AD198" s="79">
        <v>0.39361111111111102</v>
      </c>
      <c r="AE198" s="2">
        <v>1</v>
      </c>
      <c r="AF198" s="2" t="s">
        <v>666</v>
      </c>
      <c r="AG198" s="2" t="s">
        <v>3098</v>
      </c>
      <c r="AH198" s="2">
        <v>2716</v>
      </c>
      <c r="AI198" s="79">
        <v>7.1759259259202013E-4</v>
      </c>
      <c r="AJ198" s="2" t="s">
        <v>13661</v>
      </c>
      <c r="AL198" s="79">
        <v>0.33771990740740698</v>
      </c>
      <c r="AM198" s="2">
        <v>1</v>
      </c>
      <c r="AN198" s="2" t="s">
        <v>4893</v>
      </c>
      <c r="AO198" s="2" t="s">
        <v>13692</v>
      </c>
    </row>
    <row r="199" spans="2:41">
      <c r="B199" s="84">
        <v>0.343252314814815</v>
      </c>
      <c r="C199" s="85">
        <v>1</v>
      </c>
      <c r="D199" s="85" t="s">
        <v>173</v>
      </c>
      <c r="E199" s="85" t="s">
        <v>3129</v>
      </c>
      <c r="F199" s="85">
        <v>1612</v>
      </c>
      <c r="G199" s="85">
        <v>1.0440846078879824</v>
      </c>
      <c r="H199" s="86">
        <v>0.34349537037036998</v>
      </c>
      <c r="I199" s="85">
        <v>1</v>
      </c>
      <c r="J199" s="85" t="s">
        <v>173</v>
      </c>
      <c r="K199" s="85" t="s">
        <v>3096</v>
      </c>
      <c r="L199" s="85"/>
      <c r="M199" s="86">
        <v>2.4305555555498293E-4</v>
      </c>
      <c r="N199" s="87" t="s">
        <v>13667</v>
      </c>
      <c r="Q199" s="84">
        <v>0.30017361111111102</v>
      </c>
      <c r="R199" s="85">
        <v>2</v>
      </c>
      <c r="S199" s="85" t="s">
        <v>1361</v>
      </c>
      <c r="T199" s="87" t="s">
        <v>13692</v>
      </c>
      <c r="X199" s="79">
        <v>0.39292824074074101</v>
      </c>
      <c r="Y199" s="2">
        <v>1</v>
      </c>
      <c r="Z199" s="2" t="s">
        <v>365</v>
      </c>
      <c r="AA199" s="2" t="s">
        <v>3129</v>
      </c>
      <c r="AB199" s="2">
        <v>2278</v>
      </c>
      <c r="AC199" s="2">
        <v>1.0432809170689032</v>
      </c>
      <c r="AD199" s="79">
        <v>0.39326388888888902</v>
      </c>
      <c r="AE199" s="2">
        <v>1</v>
      </c>
      <c r="AF199" s="2" t="s">
        <v>365</v>
      </c>
      <c r="AG199" s="2" t="s">
        <v>3096</v>
      </c>
      <c r="AH199" s="2">
        <v>2717</v>
      </c>
      <c r="AI199" s="79">
        <v>3.3564814814801558E-4</v>
      </c>
      <c r="AJ199" s="2" t="s">
        <v>13667</v>
      </c>
      <c r="AL199" s="79">
        <v>0.33771990740740698</v>
      </c>
      <c r="AM199" s="2">
        <v>1</v>
      </c>
      <c r="AN199" s="2" t="s">
        <v>768</v>
      </c>
      <c r="AO199" s="2" t="s">
        <v>13694</v>
      </c>
    </row>
    <row r="200" spans="2:41">
      <c r="B200" s="84">
        <v>0.343252314814815</v>
      </c>
      <c r="C200" s="85">
        <v>1</v>
      </c>
      <c r="D200" s="85" t="s">
        <v>173</v>
      </c>
      <c r="E200" s="85" t="s">
        <v>3129</v>
      </c>
      <c r="F200" s="85">
        <v>397</v>
      </c>
      <c r="G200" s="85">
        <v>1.038155663676283</v>
      </c>
      <c r="H200" s="86">
        <v>0.34349537037036998</v>
      </c>
      <c r="I200" s="85">
        <v>1</v>
      </c>
      <c r="J200" s="85" t="s">
        <v>173</v>
      </c>
      <c r="K200" s="85" t="s">
        <v>3096</v>
      </c>
      <c r="L200" s="85">
        <v>426</v>
      </c>
      <c r="M200" s="86">
        <v>2.4305555555498293E-4</v>
      </c>
      <c r="N200" s="87" t="s">
        <v>13667</v>
      </c>
      <c r="Q200" s="80">
        <v>0.300185185185185</v>
      </c>
      <c r="R200" s="81">
        <v>2</v>
      </c>
      <c r="S200" s="81" t="s">
        <v>4706</v>
      </c>
      <c r="T200" s="83" t="s">
        <v>13695</v>
      </c>
      <c r="X200" s="79">
        <v>0.39293981481481499</v>
      </c>
      <c r="Y200" s="2">
        <v>3</v>
      </c>
      <c r="Z200" s="2" t="s">
        <v>366</v>
      </c>
      <c r="AA200" s="2" t="s">
        <v>3070</v>
      </c>
      <c r="AB200" s="2">
        <v>2360</v>
      </c>
      <c r="AC200" s="2">
        <v>1.0403424507441854</v>
      </c>
      <c r="AD200" s="79">
        <v>0.39508101851851901</v>
      </c>
      <c r="AE200" s="2">
        <v>3</v>
      </c>
      <c r="AF200" s="2" t="s">
        <v>366</v>
      </c>
      <c r="AG200" s="2" t="s">
        <v>3098</v>
      </c>
      <c r="AH200" s="2">
        <v>2718</v>
      </c>
      <c r="AI200" s="79">
        <v>2.1412037037040199E-3</v>
      </c>
      <c r="AJ200" s="2" t="s">
        <v>13655</v>
      </c>
      <c r="AL200" s="79">
        <v>0.33773148148148102</v>
      </c>
      <c r="AM200" s="2">
        <v>1</v>
      </c>
      <c r="AN200" s="2" t="s">
        <v>2833</v>
      </c>
      <c r="AO200" s="2" t="s">
        <v>13694</v>
      </c>
    </row>
    <row r="201" spans="2:41">
      <c r="B201" s="80">
        <v>0.34332175925925901</v>
      </c>
      <c r="C201" s="81">
        <v>2</v>
      </c>
      <c r="D201" s="81" t="s">
        <v>554</v>
      </c>
      <c r="E201" s="81" t="s">
        <v>3070</v>
      </c>
      <c r="F201" s="81">
        <v>1536</v>
      </c>
      <c r="G201" s="81">
        <v>0.97797710323340503</v>
      </c>
      <c r="H201" s="82">
        <v>0.34449074074074099</v>
      </c>
      <c r="I201" s="81">
        <v>2</v>
      </c>
      <c r="J201" s="81" t="s">
        <v>554</v>
      </c>
      <c r="K201" s="81" t="s">
        <v>3096</v>
      </c>
      <c r="L201" s="81"/>
      <c r="M201" s="82">
        <v>1.1689814814819788E-3</v>
      </c>
      <c r="N201" s="83" t="s">
        <v>13657</v>
      </c>
      <c r="Q201" s="84">
        <v>0.30025462962963001</v>
      </c>
      <c r="R201" s="85">
        <v>3</v>
      </c>
      <c r="S201" s="85" t="s">
        <v>3791</v>
      </c>
      <c r="T201" s="87" t="s">
        <v>13696</v>
      </c>
      <c r="X201" s="79">
        <v>0.392974537037037</v>
      </c>
      <c r="Y201" s="2">
        <v>3</v>
      </c>
      <c r="Z201" s="2" t="s">
        <v>367</v>
      </c>
      <c r="AA201" s="2" t="s">
        <v>3070</v>
      </c>
      <c r="AB201" s="2">
        <v>2361</v>
      </c>
      <c r="AC201" s="2">
        <v>1.0414981525278639</v>
      </c>
      <c r="AD201" s="79">
        <v>0.395127314814815</v>
      </c>
      <c r="AE201" s="2">
        <v>3</v>
      </c>
      <c r="AF201" s="2" t="s">
        <v>367</v>
      </c>
      <c r="AG201" s="2" t="s">
        <v>3098</v>
      </c>
      <c r="AH201" s="2">
        <v>2721</v>
      </c>
      <c r="AI201" s="79">
        <v>2.1527777777780033E-3</v>
      </c>
      <c r="AJ201" s="2" t="s">
        <v>13655</v>
      </c>
      <c r="AL201" s="79">
        <v>0.337743055555556</v>
      </c>
      <c r="AM201" s="2">
        <v>1</v>
      </c>
      <c r="AN201" s="2" t="s">
        <v>2821</v>
      </c>
      <c r="AO201" s="2" t="s">
        <v>13706</v>
      </c>
    </row>
    <row r="202" spans="2:41">
      <c r="B202" s="84">
        <v>0.343368055555556</v>
      </c>
      <c r="C202" s="85">
        <v>1</v>
      </c>
      <c r="D202" s="85" t="s">
        <v>555</v>
      </c>
      <c r="E202" s="85" t="s">
        <v>3070</v>
      </c>
      <c r="F202" s="85">
        <v>1537</v>
      </c>
      <c r="G202" s="85">
        <v>0.97840880274092001</v>
      </c>
      <c r="H202" s="86">
        <v>0.34454861111111101</v>
      </c>
      <c r="I202" s="85">
        <v>1</v>
      </c>
      <c r="J202" s="85" t="s">
        <v>555</v>
      </c>
      <c r="K202" s="85" t="s">
        <v>3096</v>
      </c>
      <c r="L202" s="85"/>
      <c r="M202" s="86">
        <v>1.1805555555550185E-3</v>
      </c>
      <c r="N202" s="87" t="s">
        <v>13657</v>
      </c>
      <c r="Q202" s="80">
        <v>0.30027777777777798</v>
      </c>
      <c r="R202" s="81">
        <v>1</v>
      </c>
      <c r="S202" s="81" t="s">
        <v>1253</v>
      </c>
      <c r="T202" s="83" t="s">
        <v>13695</v>
      </c>
      <c r="X202" s="79">
        <v>0.39310185185185198</v>
      </c>
      <c r="Y202" s="2">
        <v>3</v>
      </c>
      <c r="Z202" s="2" t="s">
        <v>368</v>
      </c>
      <c r="AA202" s="2" t="s">
        <v>3070</v>
      </c>
      <c r="AB202" s="2">
        <v>2366</v>
      </c>
      <c r="AC202" s="2">
        <v>1.0368048977052557</v>
      </c>
      <c r="AD202" s="79">
        <v>0.395208333333333</v>
      </c>
      <c r="AE202" s="2">
        <v>3</v>
      </c>
      <c r="AF202" s="2" t="s">
        <v>368</v>
      </c>
      <c r="AG202" s="2" t="s">
        <v>3098</v>
      </c>
      <c r="AH202" s="2">
        <v>2726</v>
      </c>
      <c r="AI202" s="79">
        <v>2.1064814814810151E-3</v>
      </c>
      <c r="AJ202" s="2" t="s">
        <v>13655</v>
      </c>
      <c r="AL202" s="79">
        <v>0.33775462962962999</v>
      </c>
      <c r="AM202" s="2">
        <v>1</v>
      </c>
      <c r="AN202" s="2" t="s">
        <v>4894</v>
      </c>
      <c r="AO202" s="2" t="s">
        <v>13690</v>
      </c>
    </row>
    <row r="203" spans="2:41">
      <c r="B203" s="80">
        <v>0.34339120370370402</v>
      </c>
      <c r="C203" s="81">
        <v>1</v>
      </c>
      <c r="D203" s="81" t="s">
        <v>174</v>
      </c>
      <c r="E203" s="81" t="s">
        <v>3129</v>
      </c>
      <c r="F203" s="81">
        <v>1621</v>
      </c>
      <c r="G203" s="81">
        <v>1.0492973488830015</v>
      </c>
      <c r="H203" s="82">
        <v>0.34369212962963003</v>
      </c>
      <c r="I203" s="81">
        <v>1</v>
      </c>
      <c r="J203" s="81" t="s">
        <v>174</v>
      </c>
      <c r="K203" s="81" t="s">
        <v>3096</v>
      </c>
      <c r="L203" s="81"/>
      <c r="M203" s="82">
        <v>3.0092592592600997E-4</v>
      </c>
      <c r="N203" s="83" t="s">
        <v>13667</v>
      </c>
      <c r="Q203" s="84">
        <v>0.30040509259259301</v>
      </c>
      <c r="R203" s="85">
        <v>4</v>
      </c>
      <c r="S203" s="85" t="s">
        <v>2086</v>
      </c>
      <c r="T203" s="87" t="s">
        <v>13690</v>
      </c>
      <c r="X203" s="79">
        <v>0.39329861111111097</v>
      </c>
      <c r="Y203" s="2">
        <v>1</v>
      </c>
      <c r="Z203" s="2" t="s">
        <v>369</v>
      </c>
      <c r="AA203" s="2" t="s">
        <v>3071</v>
      </c>
      <c r="AB203" s="2">
        <v>2315</v>
      </c>
      <c r="AC203" s="2">
        <v>1.0943922097011125</v>
      </c>
      <c r="AD203" s="79">
        <v>0.39409722222222199</v>
      </c>
      <c r="AE203" s="2">
        <v>1</v>
      </c>
      <c r="AF203" s="2" t="s">
        <v>369</v>
      </c>
      <c r="AG203" s="2" t="s">
        <v>3098</v>
      </c>
      <c r="AH203" s="2">
        <v>2734</v>
      </c>
      <c r="AI203" s="79">
        <v>7.986111111110139E-4</v>
      </c>
      <c r="AJ203" s="2" t="s">
        <v>13677</v>
      </c>
      <c r="AL203" s="79">
        <v>0.33776620370370403</v>
      </c>
      <c r="AM203" s="2">
        <v>1</v>
      </c>
      <c r="AN203" s="2" t="s">
        <v>2822</v>
      </c>
      <c r="AO203" s="2" t="s">
        <v>13698</v>
      </c>
    </row>
    <row r="204" spans="2:41">
      <c r="B204" s="84">
        <v>0.34339120370370402</v>
      </c>
      <c r="C204" s="85">
        <v>1</v>
      </c>
      <c r="D204" s="85" t="s">
        <v>174</v>
      </c>
      <c r="E204" s="85" t="s">
        <v>3129</v>
      </c>
      <c r="F204" s="85">
        <v>406</v>
      </c>
      <c r="G204" s="85">
        <v>1.0413870072789897</v>
      </c>
      <c r="H204" s="86">
        <v>0.34369212962963003</v>
      </c>
      <c r="I204" s="85">
        <v>1</v>
      </c>
      <c r="J204" s="85" t="s">
        <v>174</v>
      </c>
      <c r="K204" s="85" t="s">
        <v>3096</v>
      </c>
      <c r="L204" s="85">
        <v>440</v>
      </c>
      <c r="M204" s="86">
        <v>3.0092592592600997E-4</v>
      </c>
      <c r="N204" s="87" t="s">
        <v>13667</v>
      </c>
      <c r="Q204" s="80">
        <v>0.30048611111111101</v>
      </c>
      <c r="R204" s="81">
        <v>1</v>
      </c>
      <c r="S204" s="81" t="s">
        <v>1702</v>
      </c>
      <c r="T204" s="83" t="s">
        <v>13690</v>
      </c>
      <c r="X204" s="79">
        <v>0.39371527777777798</v>
      </c>
      <c r="Y204" s="2">
        <v>2</v>
      </c>
      <c r="Z204" s="2" t="s">
        <v>370</v>
      </c>
      <c r="AA204" s="2" t="s">
        <v>3129</v>
      </c>
      <c r="AB204" s="2">
        <v>2415</v>
      </c>
      <c r="AC204" s="2">
        <v>1.0963683220124281</v>
      </c>
      <c r="AD204" s="79">
        <v>0.39686342592592599</v>
      </c>
      <c r="AE204" s="2">
        <v>2</v>
      </c>
      <c r="AF204" s="2" t="s">
        <v>370</v>
      </c>
      <c r="AG204" s="2" t="s">
        <v>3098</v>
      </c>
      <c r="AH204" s="2">
        <v>2745</v>
      </c>
      <c r="AI204" s="79">
        <v>3.1481481481480111E-3</v>
      </c>
      <c r="AJ204" s="2" t="s">
        <v>13661</v>
      </c>
      <c r="AL204" s="79">
        <v>0.33778935185185199</v>
      </c>
      <c r="AM204" s="2">
        <v>2</v>
      </c>
      <c r="AN204" s="2" t="s">
        <v>540</v>
      </c>
      <c r="AO204" s="2" t="s">
        <v>13690</v>
      </c>
    </row>
    <row r="205" spans="2:41">
      <c r="B205" s="84">
        <v>0.34342592592592602</v>
      </c>
      <c r="C205" s="85">
        <v>1</v>
      </c>
      <c r="D205" s="85" t="s">
        <v>175</v>
      </c>
      <c r="E205" s="85" t="s">
        <v>3070</v>
      </c>
      <c r="F205" s="85">
        <v>1726</v>
      </c>
      <c r="G205" s="85">
        <v>1.0950193958664938</v>
      </c>
      <c r="H205" s="86">
        <v>0.34533564814814799</v>
      </c>
      <c r="I205" s="85">
        <v>1</v>
      </c>
      <c r="J205" s="85" t="s">
        <v>175</v>
      </c>
      <c r="K205" s="85" t="s">
        <v>3098</v>
      </c>
      <c r="L205" s="85"/>
      <c r="M205" s="86">
        <v>1.9097222222219656E-3</v>
      </c>
      <c r="N205" s="87" t="s">
        <v>13655</v>
      </c>
      <c r="Q205" s="84">
        <v>0.30052083333333302</v>
      </c>
      <c r="R205" s="85">
        <v>1</v>
      </c>
      <c r="S205" s="85" t="s">
        <v>2087</v>
      </c>
      <c r="T205" s="87" t="s">
        <v>13690</v>
      </c>
      <c r="X205" s="79">
        <v>0.39399305555555603</v>
      </c>
      <c r="Y205" s="2">
        <v>1</v>
      </c>
      <c r="Z205" s="2" t="s">
        <v>669</v>
      </c>
      <c r="AA205" s="2" t="s">
        <v>3129</v>
      </c>
      <c r="AB205" s="2">
        <v>2348</v>
      </c>
      <c r="AC205" s="2">
        <v>1.0027984674384935</v>
      </c>
      <c r="AD205" s="79">
        <v>0.39472222222222197</v>
      </c>
      <c r="AE205" s="2">
        <v>1</v>
      </c>
      <c r="AF205" s="2" t="s">
        <v>669</v>
      </c>
      <c r="AG205" s="2" t="s">
        <v>3098</v>
      </c>
      <c r="AH205" s="2">
        <v>2751</v>
      </c>
      <c r="AI205" s="79">
        <v>7.2916666666594798E-4</v>
      </c>
      <c r="AJ205" s="2" t="s">
        <v>13661</v>
      </c>
      <c r="AL205" s="79">
        <v>0.33783564814814798</v>
      </c>
      <c r="AM205" s="2">
        <v>1</v>
      </c>
      <c r="AN205" s="2" t="s">
        <v>4895</v>
      </c>
      <c r="AO205" s="2" t="s">
        <v>13692</v>
      </c>
    </row>
    <row r="206" spans="2:41">
      <c r="B206" s="84">
        <v>0.34342592592592602</v>
      </c>
      <c r="C206" s="85">
        <v>1</v>
      </c>
      <c r="D206" s="85" t="s">
        <v>175</v>
      </c>
      <c r="E206" s="85" t="s">
        <v>3070</v>
      </c>
      <c r="F206" s="85">
        <v>511</v>
      </c>
      <c r="G206" s="85">
        <v>1.0127291533204972</v>
      </c>
      <c r="H206" s="86">
        <v>0.34533564814814799</v>
      </c>
      <c r="I206" s="85">
        <v>1</v>
      </c>
      <c r="J206" s="85" t="s">
        <v>175</v>
      </c>
      <c r="K206" s="85" t="s">
        <v>3098</v>
      </c>
      <c r="L206" s="85">
        <v>442</v>
      </c>
      <c r="M206" s="86">
        <v>1.9097222222219656E-3</v>
      </c>
      <c r="N206" s="87" t="s">
        <v>13655</v>
      </c>
      <c r="Q206" s="80">
        <v>0.30056712962963</v>
      </c>
      <c r="R206" s="81">
        <v>2</v>
      </c>
      <c r="S206" s="81" t="s">
        <v>2088</v>
      </c>
      <c r="T206" s="83" t="s">
        <v>13690</v>
      </c>
      <c r="X206" s="79">
        <v>0.39443287037037</v>
      </c>
      <c r="Y206" s="2">
        <v>3</v>
      </c>
      <c r="Z206" s="2" t="s">
        <v>373</v>
      </c>
      <c r="AA206" s="2" t="s">
        <v>3070</v>
      </c>
      <c r="AB206" s="2">
        <v>2399</v>
      </c>
      <c r="AC206" s="2">
        <v>1.042642113030245</v>
      </c>
      <c r="AD206" s="79">
        <v>0.39659722222222199</v>
      </c>
      <c r="AE206" s="2">
        <v>3</v>
      </c>
      <c r="AF206" s="2" t="s">
        <v>373</v>
      </c>
      <c r="AG206" s="2" t="s">
        <v>3098</v>
      </c>
      <c r="AH206" s="2">
        <v>2774</v>
      </c>
      <c r="AI206" s="79">
        <v>2.1643518518519866E-3</v>
      </c>
      <c r="AJ206" s="2" t="s">
        <v>13655</v>
      </c>
      <c r="AL206" s="79">
        <v>0.33783564814814798</v>
      </c>
      <c r="AM206" s="2">
        <v>2</v>
      </c>
      <c r="AN206" s="2" t="s">
        <v>155</v>
      </c>
      <c r="AO206" s="2" t="s">
        <v>13693</v>
      </c>
    </row>
    <row r="207" spans="2:41">
      <c r="B207" s="80">
        <v>0.34350694444444402</v>
      </c>
      <c r="C207" s="81">
        <v>1</v>
      </c>
      <c r="D207" s="81" t="s">
        <v>556</v>
      </c>
      <c r="E207" s="81" t="s">
        <v>3070</v>
      </c>
      <c r="F207" s="81">
        <v>1551</v>
      </c>
      <c r="G207" s="81">
        <v>0.98806017692438819</v>
      </c>
      <c r="H207" s="82">
        <v>0.34476851851851897</v>
      </c>
      <c r="I207" s="81">
        <v>1</v>
      </c>
      <c r="J207" s="81" t="s">
        <v>556</v>
      </c>
      <c r="K207" s="81" t="s">
        <v>3096</v>
      </c>
      <c r="L207" s="81"/>
      <c r="M207" s="82">
        <v>1.2615740740749559E-3</v>
      </c>
      <c r="N207" s="83" t="s">
        <v>13657</v>
      </c>
      <c r="Q207" s="84">
        <v>0.30059027777777803</v>
      </c>
      <c r="R207" s="85">
        <v>1</v>
      </c>
      <c r="S207" s="85" t="s">
        <v>1703</v>
      </c>
      <c r="T207" s="87" t="s">
        <v>13690</v>
      </c>
      <c r="X207" s="79">
        <v>0.39446759259259301</v>
      </c>
      <c r="Y207" s="2">
        <v>1</v>
      </c>
      <c r="Z207" s="2" t="s">
        <v>374</v>
      </c>
      <c r="AA207" s="2" t="s">
        <v>3070</v>
      </c>
      <c r="AB207" s="2">
        <v>2402</v>
      </c>
      <c r="AC207" s="2">
        <v>1.0428008326155864</v>
      </c>
      <c r="AD207" s="79">
        <v>0.39665509259259302</v>
      </c>
      <c r="AE207" s="2">
        <v>1</v>
      </c>
      <c r="AF207" s="2" t="s">
        <v>374</v>
      </c>
      <c r="AG207" s="2" t="s">
        <v>3098</v>
      </c>
      <c r="AH207" s="2">
        <v>2777</v>
      </c>
      <c r="AI207" s="79">
        <v>2.1875000000000089E-3</v>
      </c>
      <c r="AJ207" s="2" t="s">
        <v>13655</v>
      </c>
      <c r="AL207" s="79">
        <v>0.33784722222222202</v>
      </c>
      <c r="AM207" s="2">
        <v>1</v>
      </c>
      <c r="AN207" s="2" t="s">
        <v>2491</v>
      </c>
      <c r="AO207" s="2" t="s">
        <v>13699</v>
      </c>
    </row>
    <row r="208" spans="2:41">
      <c r="B208" s="84">
        <v>0.34350694444444402</v>
      </c>
      <c r="C208" s="85">
        <v>2</v>
      </c>
      <c r="D208" s="85" t="s">
        <v>634</v>
      </c>
      <c r="E208" s="85" t="s">
        <v>3075</v>
      </c>
      <c r="F208" s="85">
        <v>1729</v>
      </c>
      <c r="G208" s="85">
        <v>1.0870109473832996</v>
      </c>
      <c r="H208" s="86">
        <v>0.377118055555556</v>
      </c>
      <c r="I208" s="85">
        <v>2</v>
      </c>
      <c r="J208" s="85" t="s">
        <v>634</v>
      </c>
      <c r="K208" s="85" t="s">
        <v>3098</v>
      </c>
      <c r="L208" s="85">
        <v>445</v>
      </c>
      <c r="M208" s="86">
        <v>3.361111111111198E-2</v>
      </c>
      <c r="N208" s="87" t="s">
        <v>13653</v>
      </c>
      <c r="Q208" s="80">
        <v>0.30059027777777803</v>
      </c>
      <c r="R208" s="81">
        <v>1</v>
      </c>
      <c r="S208" s="81" t="s">
        <v>4707</v>
      </c>
      <c r="T208" s="83" t="s">
        <v>13693</v>
      </c>
      <c r="X208" s="79">
        <v>0.39450231481481501</v>
      </c>
      <c r="Y208" s="2">
        <v>1</v>
      </c>
      <c r="Z208" s="2" t="s">
        <v>375</v>
      </c>
      <c r="AA208" s="2" t="s">
        <v>3070</v>
      </c>
      <c r="AB208" s="2">
        <v>2406</v>
      </c>
      <c r="AC208" s="2">
        <v>1.0416826001225683</v>
      </c>
      <c r="AD208" s="79">
        <v>0.39667824074074098</v>
      </c>
      <c r="AE208" s="2">
        <v>1</v>
      </c>
      <c r="AF208" s="2" t="s">
        <v>375</v>
      </c>
      <c r="AG208" s="2" t="s">
        <v>3098</v>
      </c>
      <c r="AH208" s="2">
        <v>2779</v>
      </c>
      <c r="AI208" s="79">
        <v>2.17592592592597E-3</v>
      </c>
      <c r="AJ208" s="2" t="s">
        <v>13655</v>
      </c>
      <c r="AL208" s="79">
        <v>0.33787037037036999</v>
      </c>
      <c r="AM208" s="2">
        <v>1</v>
      </c>
      <c r="AN208" s="2" t="s">
        <v>4896</v>
      </c>
      <c r="AO208" s="2" t="s">
        <v>13693</v>
      </c>
    </row>
    <row r="209" spans="2:41">
      <c r="B209" s="84">
        <v>0.34358796296296301</v>
      </c>
      <c r="C209" s="85">
        <v>1</v>
      </c>
      <c r="D209" s="85" t="s">
        <v>557</v>
      </c>
      <c r="E209" s="85" t="s">
        <v>3070</v>
      </c>
      <c r="F209" s="85">
        <v>1560</v>
      </c>
      <c r="G209" s="85">
        <v>0.99206953653319263</v>
      </c>
      <c r="H209" s="86">
        <v>0.34488425925925897</v>
      </c>
      <c r="I209" s="85">
        <v>1</v>
      </c>
      <c r="J209" s="85" t="s">
        <v>557</v>
      </c>
      <c r="K209" s="85" t="s">
        <v>3096</v>
      </c>
      <c r="L209" s="85"/>
      <c r="M209" s="86">
        <v>1.2962962962959623E-3</v>
      </c>
      <c r="N209" s="87" t="s">
        <v>13657</v>
      </c>
      <c r="Q209" s="84">
        <v>0.30061342592592599</v>
      </c>
      <c r="R209" s="85">
        <v>2</v>
      </c>
      <c r="S209" s="85" t="s">
        <v>1704</v>
      </c>
      <c r="T209" s="87" t="s">
        <v>13694</v>
      </c>
      <c r="X209" s="79">
        <v>0.39452546296296298</v>
      </c>
      <c r="Y209" s="2">
        <v>1</v>
      </c>
      <c r="Z209" s="2" t="s">
        <v>376</v>
      </c>
      <c r="AA209" s="2" t="s">
        <v>3070</v>
      </c>
      <c r="AB209" s="2">
        <v>2407</v>
      </c>
      <c r="AC209" s="2">
        <v>1.0416826001225736</v>
      </c>
      <c r="AD209" s="79">
        <v>0.39670138888888901</v>
      </c>
      <c r="AE209" s="2">
        <v>1</v>
      </c>
      <c r="AF209" s="2" t="s">
        <v>376</v>
      </c>
      <c r="AG209" s="2" t="s">
        <v>3098</v>
      </c>
      <c r="AH209" s="2">
        <v>2781</v>
      </c>
      <c r="AI209" s="79">
        <v>2.1759259259260255E-3</v>
      </c>
      <c r="AJ209" s="2" t="s">
        <v>13655</v>
      </c>
      <c r="AL209" s="79">
        <v>0.33787037037036999</v>
      </c>
      <c r="AM209" s="2">
        <v>2</v>
      </c>
      <c r="AN209" s="2" t="s">
        <v>2230</v>
      </c>
      <c r="AO209" s="2" t="s">
        <v>13693</v>
      </c>
    </row>
    <row r="210" spans="2:41">
      <c r="B210" s="80">
        <v>0.34361111111111098</v>
      </c>
      <c r="C210" s="81">
        <v>1</v>
      </c>
      <c r="D210" s="81" t="s">
        <v>558</v>
      </c>
      <c r="E210" s="81" t="s">
        <v>3070</v>
      </c>
      <c r="F210" s="81">
        <v>1562</v>
      </c>
      <c r="G210" s="81">
        <v>0.99074154623772537</v>
      </c>
      <c r="H210" s="82">
        <v>0.34489583333333301</v>
      </c>
      <c r="I210" s="81">
        <v>1</v>
      </c>
      <c r="J210" s="81" t="s">
        <v>558</v>
      </c>
      <c r="K210" s="81" t="s">
        <v>3096</v>
      </c>
      <c r="L210" s="81"/>
      <c r="M210" s="82">
        <v>1.2847222222220345E-3</v>
      </c>
      <c r="N210" s="83" t="s">
        <v>13657</v>
      </c>
      <c r="Q210" s="80">
        <v>0.30067129629629602</v>
      </c>
      <c r="R210" s="81">
        <v>1</v>
      </c>
      <c r="S210" s="81" t="s">
        <v>798</v>
      </c>
      <c r="T210" s="83" t="s">
        <v>13690</v>
      </c>
      <c r="X210" s="79">
        <v>0.39465277777777802</v>
      </c>
      <c r="Y210" s="2">
        <v>1</v>
      </c>
      <c r="Z210" s="2" t="s">
        <v>377</v>
      </c>
      <c r="AA210" s="2" t="s">
        <v>3070</v>
      </c>
      <c r="AB210" s="2">
        <v>2408</v>
      </c>
      <c r="AC210" s="2">
        <v>1.0310912088599233</v>
      </c>
      <c r="AD210" s="79">
        <v>0.39672453703703697</v>
      </c>
      <c r="AE210" s="2">
        <v>1</v>
      </c>
      <c r="AF210" s="2" t="s">
        <v>377</v>
      </c>
      <c r="AG210" s="2" t="s">
        <v>3098</v>
      </c>
      <c r="AH210" s="2">
        <v>2785</v>
      </c>
      <c r="AI210" s="79">
        <v>2.071759259258954E-3</v>
      </c>
      <c r="AJ210" s="2" t="s">
        <v>13655</v>
      </c>
      <c r="AL210" s="79">
        <v>0.33788194444444403</v>
      </c>
      <c r="AM210" s="2">
        <v>1</v>
      </c>
      <c r="AN210" s="2" t="s">
        <v>4897</v>
      </c>
      <c r="AO210" s="2" t="s">
        <v>13692</v>
      </c>
    </row>
    <row r="211" spans="2:41">
      <c r="B211" s="84">
        <v>0.34364583333333298</v>
      </c>
      <c r="C211" s="85">
        <v>4</v>
      </c>
      <c r="D211" s="85" t="s">
        <v>176</v>
      </c>
      <c r="E211" s="85" t="s">
        <v>3072</v>
      </c>
      <c r="F211" s="85">
        <v>603</v>
      </c>
      <c r="G211" s="85">
        <v>1.0786863776914319</v>
      </c>
      <c r="H211" s="86">
        <v>0.34724537037037001</v>
      </c>
      <c r="I211" s="85">
        <v>4</v>
      </c>
      <c r="J211" s="85" t="s">
        <v>176</v>
      </c>
      <c r="K211" s="85" t="s">
        <v>3096</v>
      </c>
      <c r="L211" s="85">
        <v>456</v>
      </c>
      <c r="M211" s="86">
        <v>3.5995370370370261E-3</v>
      </c>
      <c r="N211" s="87" t="s">
        <v>13679</v>
      </c>
      <c r="Q211" s="84">
        <v>0.30087962962963</v>
      </c>
      <c r="R211" s="85">
        <v>2</v>
      </c>
      <c r="S211" s="85" t="s">
        <v>2089</v>
      </c>
      <c r="T211" s="87" t="s">
        <v>13694</v>
      </c>
      <c r="X211" s="79">
        <v>0.395011574074074</v>
      </c>
      <c r="Y211" s="2">
        <v>2</v>
      </c>
      <c r="Z211" s="2" t="s">
        <v>378</v>
      </c>
      <c r="AA211" s="2" t="s">
        <v>3070</v>
      </c>
      <c r="AB211" s="2">
        <v>2417</v>
      </c>
      <c r="AC211" s="2">
        <v>1.0095081702734716</v>
      </c>
      <c r="AD211" s="79">
        <v>0.39688657407407402</v>
      </c>
      <c r="AE211" s="2">
        <v>2</v>
      </c>
      <c r="AF211" s="2" t="s">
        <v>378</v>
      </c>
      <c r="AG211" s="2" t="s">
        <v>3098</v>
      </c>
      <c r="AH211" s="2">
        <v>2798</v>
      </c>
      <c r="AI211" s="79">
        <v>1.8750000000000155E-3</v>
      </c>
      <c r="AJ211" s="2" t="s">
        <v>13655</v>
      </c>
      <c r="AL211" s="79">
        <v>0.33791666666666698</v>
      </c>
      <c r="AM211" s="2">
        <v>1</v>
      </c>
      <c r="AN211" s="2" t="s">
        <v>541</v>
      </c>
      <c r="AO211" s="2" t="s">
        <v>13690</v>
      </c>
    </row>
    <row r="212" spans="2:41">
      <c r="B212" s="84">
        <v>0.34391203703703699</v>
      </c>
      <c r="C212" s="85">
        <v>1</v>
      </c>
      <c r="D212" s="85" t="s">
        <v>559</v>
      </c>
      <c r="E212" s="85" t="s">
        <v>3070</v>
      </c>
      <c r="F212" s="85">
        <v>1586</v>
      </c>
      <c r="G212" s="85">
        <v>0.99858254439821748</v>
      </c>
      <c r="H212" s="86">
        <v>0.34526620370370398</v>
      </c>
      <c r="I212" s="85">
        <v>1</v>
      </c>
      <c r="J212" s="85" t="s">
        <v>559</v>
      </c>
      <c r="K212" s="85" t="s">
        <v>3096</v>
      </c>
      <c r="L212" s="85"/>
      <c r="M212" s="86">
        <v>1.3541666666669894E-3</v>
      </c>
      <c r="N212" s="87" t="s">
        <v>13657</v>
      </c>
      <c r="Q212" s="80">
        <v>0.301030092592593</v>
      </c>
      <c r="R212" s="81">
        <v>1</v>
      </c>
      <c r="S212" s="81" t="s">
        <v>1362</v>
      </c>
      <c r="T212" s="83" t="s">
        <v>13692</v>
      </c>
      <c r="X212" s="79">
        <v>0.39503472222222202</v>
      </c>
      <c r="Y212" s="2">
        <v>2</v>
      </c>
      <c r="Z212" s="2" t="s">
        <v>379</v>
      </c>
      <c r="AA212" s="2" t="s">
        <v>3070</v>
      </c>
      <c r="AB212" s="2">
        <v>2420</v>
      </c>
      <c r="AC212" s="2">
        <v>1.010932492918525</v>
      </c>
      <c r="AD212" s="79">
        <v>0.39692129629629602</v>
      </c>
      <c r="AE212" s="2">
        <v>2</v>
      </c>
      <c r="AF212" s="2" t="s">
        <v>379</v>
      </c>
      <c r="AG212" s="2" t="s">
        <v>3098</v>
      </c>
      <c r="AH212" s="2">
        <v>2799</v>
      </c>
      <c r="AI212" s="79">
        <v>1.8865740740739989E-3</v>
      </c>
      <c r="AJ212" s="2" t="s">
        <v>13655</v>
      </c>
      <c r="AL212" s="79">
        <v>0.33792824074074101</v>
      </c>
      <c r="AM212" s="2">
        <v>2</v>
      </c>
      <c r="AN212" s="2" t="s">
        <v>2654</v>
      </c>
      <c r="AO212" s="2" t="s">
        <v>13699</v>
      </c>
    </row>
    <row r="213" spans="2:41">
      <c r="B213" s="80">
        <v>0.34410879629629598</v>
      </c>
      <c r="C213" s="81">
        <v>3</v>
      </c>
      <c r="D213" s="81" t="s">
        <v>177</v>
      </c>
      <c r="E213" s="81" t="s">
        <v>3129</v>
      </c>
      <c r="F213" s="81">
        <v>1660</v>
      </c>
      <c r="G213" s="81">
        <v>1.0503820134907667</v>
      </c>
      <c r="H213" s="82">
        <v>0.34439814814814801</v>
      </c>
      <c r="I213" s="81">
        <v>3</v>
      </c>
      <c r="J213" s="81" t="s">
        <v>177</v>
      </c>
      <c r="K213" s="81" t="s">
        <v>3096</v>
      </c>
      <c r="L213" s="81"/>
      <c r="M213" s="82">
        <v>2.8935185185202661E-4</v>
      </c>
      <c r="N213" s="83" t="s">
        <v>13667</v>
      </c>
      <c r="Q213" s="84">
        <v>0.30116898148148102</v>
      </c>
      <c r="R213" s="85">
        <v>1</v>
      </c>
      <c r="S213" s="85" t="s">
        <v>1212</v>
      </c>
      <c r="T213" s="87" t="s">
        <v>13693</v>
      </c>
      <c r="X213" s="79">
        <v>0.39506944444444397</v>
      </c>
      <c r="Y213" s="2">
        <v>1</v>
      </c>
      <c r="Z213" s="2" t="s">
        <v>380</v>
      </c>
      <c r="AA213" s="2" t="s">
        <v>3070</v>
      </c>
      <c r="AB213" s="2">
        <v>2421</v>
      </c>
      <c r="AC213" s="2">
        <v>1.0113296947873935</v>
      </c>
      <c r="AD213" s="79">
        <v>0.39696759259259301</v>
      </c>
      <c r="AE213" s="2">
        <v>1</v>
      </c>
      <c r="AF213" s="2" t="s">
        <v>380</v>
      </c>
      <c r="AG213" s="2" t="s">
        <v>3098</v>
      </c>
      <c r="AH213" s="2">
        <v>2800</v>
      </c>
      <c r="AI213" s="79">
        <v>1.898148148149037E-3</v>
      </c>
      <c r="AJ213" s="2" t="s">
        <v>13655</v>
      </c>
      <c r="AL213" s="79">
        <v>0.337939814814815</v>
      </c>
      <c r="AM213" s="2">
        <v>1</v>
      </c>
      <c r="AN213" s="2" t="s">
        <v>162</v>
      </c>
      <c r="AO213" s="2" t="s">
        <v>13692</v>
      </c>
    </row>
    <row r="214" spans="2:41">
      <c r="B214" s="84">
        <v>0.34410879629629598</v>
      </c>
      <c r="C214" s="85">
        <v>3</v>
      </c>
      <c r="D214" s="85" t="s">
        <v>177</v>
      </c>
      <c r="E214" s="85" t="s">
        <v>3129</v>
      </c>
      <c r="F214" s="85">
        <v>445</v>
      </c>
      <c r="G214" s="85">
        <v>1.0428380771531118</v>
      </c>
      <c r="H214" s="86">
        <v>0.34439814814814801</v>
      </c>
      <c r="I214" s="85">
        <v>3</v>
      </c>
      <c r="J214" s="85" t="s">
        <v>177</v>
      </c>
      <c r="K214" s="85" t="s">
        <v>3096</v>
      </c>
      <c r="L214" s="85">
        <v>482</v>
      </c>
      <c r="M214" s="86">
        <v>2.8935185185202661E-4</v>
      </c>
      <c r="N214" s="87" t="s">
        <v>13667</v>
      </c>
      <c r="Q214" s="80">
        <v>0.30123842592592598</v>
      </c>
      <c r="R214" s="81">
        <v>2</v>
      </c>
      <c r="S214" s="81" t="s">
        <v>1705</v>
      </c>
      <c r="T214" s="83" t="s">
        <v>13692</v>
      </c>
      <c r="X214" s="79">
        <v>0.39510416666666698</v>
      </c>
      <c r="Y214" s="2">
        <v>1</v>
      </c>
      <c r="Z214" s="2" t="s">
        <v>381</v>
      </c>
      <c r="AA214" s="2" t="s">
        <v>3070</v>
      </c>
      <c r="AB214" s="2">
        <v>2424</v>
      </c>
      <c r="AC214" s="2">
        <v>1.0127291533205038</v>
      </c>
      <c r="AD214" s="79">
        <v>0.397013888888889</v>
      </c>
      <c r="AE214" s="2">
        <v>1</v>
      </c>
      <c r="AF214" s="2" t="s">
        <v>381</v>
      </c>
      <c r="AG214" s="2" t="s">
        <v>3098</v>
      </c>
      <c r="AH214" s="2">
        <v>2801</v>
      </c>
      <c r="AI214" s="79">
        <v>1.9097222222220211E-3</v>
      </c>
      <c r="AJ214" s="2" t="s">
        <v>13655</v>
      </c>
      <c r="AL214" s="79">
        <v>0.33795138888888898</v>
      </c>
      <c r="AM214" s="2">
        <v>1</v>
      </c>
      <c r="AN214" s="2" t="s">
        <v>4898</v>
      </c>
      <c r="AO214" s="2" t="s">
        <v>13694</v>
      </c>
    </row>
    <row r="215" spans="2:41">
      <c r="B215" s="84">
        <v>0.34427083333333303</v>
      </c>
      <c r="C215" s="85">
        <v>2</v>
      </c>
      <c r="D215" s="85" t="s">
        <v>178</v>
      </c>
      <c r="E215" s="85" t="s">
        <v>3070</v>
      </c>
      <c r="F215" s="85">
        <v>1727</v>
      </c>
      <c r="G215" s="85">
        <v>1.0149919670789878</v>
      </c>
      <c r="H215" s="86">
        <v>0.34535879629629601</v>
      </c>
      <c r="I215" s="85">
        <v>2</v>
      </c>
      <c r="J215" s="85" t="s">
        <v>178</v>
      </c>
      <c r="K215" s="85" t="s">
        <v>3095</v>
      </c>
      <c r="L215" s="85"/>
      <c r="M215" s="86">
        <v>1.087962962962985E-3</v>
      </c>
      <c r="N215" s="87" t="s">
        <v>13671</v>
      </c>
      <c r="Q215" s="84">
        <v>0.30128472222222202</v>
      </c>
      <c r="R215" s="85">
        <v>1</v>
      </c>
      <c r="S215" s="85" t="s">
        <v>938</v>
      </c>
      <c r="T215" s="87" t="s">
        <v>13694</v>
      </c>
      <c r="X215" s="79">
        <v>0.395127314814815</v>
      </c>
      <c r="Y215" s="2">
        <v>1</v>
      </c>
      <c r="Z215" s="2" t="s">
        <v>382</v>
      </c>
      <c r="AA215" s="2" t="s">
        <v>3070</v>
      </c>
      <c r="AB215" s="2">
        <v>2425</v>
      </c>
      <c r="AC215" s="2">
        <v>1.0127291533205038</v>
      </c>
      <c r="AD215" s="79">
        <v>0.39703703703703702</v>
      </c>
      <c r="AE215" s="2">
        <v>1</v>
      </c>
      <c r="AF215" s="2" t="s">
        <v>382</v>
      </c>
      <c r="AG215" s="2" t="s">
        <v>3098</v>
      </c>
      <c r="AH215" s="2">
        <v>2802</v>
      </c>
      <c r="AI215" s="79">
        <v>1.9097222222220211E-3</v>
      </c>
      <c r="AJ215" s="2" t="s">
        <v>13655</v>
      </c>
      <c r="AL215" s="79">
        <v>0.33795138888888898</v>
      </c>
      <c r="AM215" s="2">
        <v>1</v>
      </c>
      <c r="AN215" s="2" t="s">
        <v>1887</v>
      </c>
      <c r="AO215" s="2" t="s">
        <v>13690</v>
      </c>
    </row>
    <row r="216" spans="2:41">
      <c r="B216" s="80">
        <v>0.34428240740740701</v>
      </c>
      <c r="C216" s="81">
        <v>1</v>
      </c>
      <c r="D216" s="81" t="s">
        <v>780</v>
      </c>
      <c r="E216" s="81" t="s">
        <v>3129</v>
      </c>
      <c r="F216" s="81">
        <v>1671</v>
      </c>
      <c r="G216" s="81">
        <v>1.0324023677730709</v>
      </c>
      <c r="H216" s="82">
        <v>0.34457175925925898</v>
      </c>
      <c r="I216" s="81">
        <v>1</v>
      </c>
      <c r="J216" s="81" t="s">
        <v>780</v>
      </c>
      <c r="K216" s="81" t="s">
        <v>3097</v>
      </c>
      <c r="L216" s="81"/>
      <c r="M216" s="82">
        <v>2.893518518519711E-4</v>
      </c>
      <c r="N216" s="83" t="s">
        <v>13663</v>
      </c>
      <c r="Q216" s="80">
        <v>0.30144675925925901</v>
      </c>
      <c r="R216" s="81">
        <v>1</v>
      </c>
      <c r="S216" s="81" t="s">
        <v>2720</v>
      </c>
      <c r="T216" s="83" t="s">
        <v>13695</v>
      </c>
      <c r="X216" s="79">
        <v>0.395706018518518</v>
      </c>
      <c r="Y216" s="2">
        <v>1</v>
      </c>
      <c r="Z216" s="2" t="s">
        <v>384</v>
      </c>
      <c r="AA216" s="2" t="s">
        <v>3070</v>
      </c>
      <c r="AB216" s="2">
        <v>2443</v>
      </c>
      <c r="AC216" s="2">
        <v>1.0127291533206242</v>
      </c>
      <c r="AD216" s="79">
        <v>0.39761574074074102</v>
      </c>
      <c r="AE216" s="2">
        <v>1</v>
      </c>
      <c r="AF216" s="2" t="s">
        <v>384</v>
      </c>
      <c r="AG216" s="2" t="s">
        <v>3098</v>
      </c>
      <c r="AH216" s="2">
        <v>2822</v>
      </c>
      <c r="AI216" s="79">
        <v>1.9097222222230203E-3</v>
      </c>
      <c r="AJ216" s="2" t="s">
        <v>13655</v>
      </c>
      <c r="AL216" s="79">
        <v>0.33795138888888898</v>
      </c>
      <c r="AM216" s="2">
        <v>1</v>
      </c>
      <c r="AN216" s="2" t="s">
        <v>2823</v>
      </c>
      <c r="AO216" s="2" t="s">
        <v>13695</v>
      </c>
    </row>
    <row r="217" spans="2:41">
      <c r="B217" s="84">
        <v>0.344328703703704</v>
      </c>
      <c r="C217" s="85">
        <v>1</v>
      </c>
      <c r="D217" s="85" t="s">
        <v>179</v>
      </c>
      <c r="E217" s="85" t="s">
        <v>3129</v>
      </c>
      <c r="F217" s="85">
        <v>1672</v>
      </c>
      <c r="G217" s="85">
        <v>1.0451493949187887</v>
      </c>
      <c r="H217" s="86">
        <v>0.34458333333333302</v>
      </c>
      <c r="I217" s="85">
        <v>1</v>
      </c>
      <c r="J217" s="85" t="s">
        <v>179</v>
      </c>
      <c r="K217" s="85" t="s">
        <v>3096</v>
      </c>
      <c r="L217" s="85"/>
      <c r="M217" s="86">
        <v>2.546296296290218E-4</v>
      </c>
      <c r="N217" s="87" t="s">
        <v>13667</v>
      </c>
      <c r="Q217" s="84">
        <v>0.30150462962962998</v>
      </c>
      <c r="R217" s="85">
        <v>1</v>
      </c>
      <c r="S217" s="85" t="s">
        <v>96</v>
      </c>
      <c r="T217" s="87" t="s">
        <v>13693</v>
      </c>
      <c r="X217" s="79">
        <v>0.39598379629629599</v>
      </c>
      <c r="Y217" s="2">
        <v>1</v>
      </c>
      <c r="Z217" s="2" t="s">
        <v>385</v>
      </c>
      <c r="AA217" s="2" t="s">
        <v>3071</v>
      </c>
      <c r="AB217" s="2">
        <v>2411</v>
      </c>
      <c r="AC217" s="2">
        <v>1.0943922097011125</v>
      </c>
      <c r="AD217" s="79">
        <v>0.396782407407407</v>
      </c>
      <c r="AE217" s="2">
        <v>1</v>
      </c>
      <c r="AF217" s="2" t="s">
        <v>385</v>
      </c>
      <c r="AG217" s="2" t="s">
        <v>3098</v>
      </c>
      <c r="AH217" s="2">
        <v>2831</v>
      </c>
      <c r="AI217" s="79">
        <v>7.986111111110139E-4</v>
      </c>
      <c r="AJ217" s="2" t="s">
        <v>13677</v>
      </c>
      <c r="AL217" s="79">
        <v>0.337974537037037</v>
      </c>
      <c r="AM217" s="2">
        <v>1</v>
      </c>
      <c r="AN217" s="2" t="s">
        <v>1503</v>
      </c>
      <c r="AO217" s="2" t="s">
        <v>13690</v>
      </c>
    </row>
    <row r="218" spans="2:41">
      <c r="B218" s="84">
        <v>0.344328703703704</v>
      </c>
      <c r="C218" s="85">
        <v>1</v>
      </c>
      <c r="D218" s="85" t="s">
        <v>179</v>
      </c>
      <c r="E218" s="85" t="s">
        <v>3129</v>
      </c>
      <c r="F218" s="85">
        <v>457</v>
      </c>
      <c r="G218" s="85">
        <v>1.0388094151254279</v>
      </c>
      <c r="H218" s="86">
        <v>0.34458333333333302</v>
      </c>
      <c r="I218" s="85">
        <v>1</v>
      </c>
      <c r="J218" s="85" t="s">
        <v>179</v>
      </c>
      <c r="K218" s="85" t="s">
        <v>3096</v>
      </c>
      <c r="L218" s="85">
        <v>497</v>
      </c>
      <c r="M218" s="86">
        <v>2.546296296290218E-4</v>
      </c>
      <c r="N218" s="87" t="s">
        <v>13667</v>
      </c>
      <c r="Q218" s="80">
        <v>0.30162037037036998</v>
      </c>
      <c r="R218" s="81">
        <v>3</v>
      </c>
      <c r="S218" s="81" t="s">
        <v>1363</v>
      </c>
      <c r="T218" s="83" t="s">
        <v>13692</v>
      </c>
      <c r="X218" s="79">
        <v>0.39665509259259302</v>
      </c>
      <c r="Y218" s="2">
        <v>1</v>
      </c>
      <c r="Z218" s="2" t="s">
        <v>672</v>
      </c>
      <c r="AA218" s="2" t="s">
        <v>3071</v>
      </c>
      <c r="AB218" s="2">
        <v>2624</v>
      </c>
      <c r="AC218" s="2">
        <v>1.0798684079094876</v>
      </c>
      <c r="AD218" s="79">
        <v>0.403402777777778</v>
      </c>
      <c r="AE218" s="2">
        <v>1</v>
      </c>
      <c r="AF218" s="2" t="s">
        <v>672</v>
      </c>
      <c r="AG218" s="2" t="s">
        <v>3128</v>
      </c>
      <c r="AH218" s="2">
        <v>2854</v>
      </c>
      <c r="AI218" s="79">
        <v>6.7476851851849817E-3</v>
      </c>
      <c r="AJ218" s="2" t="s">
        <v>13670</v>
      </c>
      <c r="AL218" s="79">
        <v>0.33798611111111099</v>
      </c>
      <c r="AM218" s="2">
        <v>1</v>
      </c>
      <c r="AN218" s="2" t="s">
        <v>2824</v>
      </c>
      <c r="AO218" s="2" t="s">
        <v>13698</v>
      </c>
    </row>
    <row r="219" spans="2:41">
      <c r="B219" s="80">
        <v>0.34435185185185202</v>
      </c>
      <c r="C219" s="81">
        <v>2</v>
      </c>
      <c r="D219" s="81" t="s">
        <v>180</v>
      </c>
      <c r="E219" s="81" t="s">
        <v>3129</v>
      </c>
      <c r="F219" s="81">
        <v>1804</v>
      </c>
      <c r="G219" s="81">
        <v>1.0435333800391711</v>
      </c>
      <c r="H219" s="82">
        <v>0.34684027777777798</v>
      </c>
      <c r="I219" s="81">
        <v>2</v>
      </c>
      <c r="J219" s="81" t="s">
        <v>180</v>
      </c>
      <c r="K219" s="81" t="s">
        <v>3096</v>
      </c>
      <c r="L219" s="81"/>
      <c r="M219" s="82">
        <v>2.4884259259259633E-3</v>
      </c>
      <c r="N219" s="83" t="s">
        <v>13667</v>
      </c>
      <c r="Q219" s="84">
        <v>0.301643518518519</v>
      </c>
      <c r="R219" s="85">
        <v>1</v>
      </c>
      <c r="S219" s="85" t="s">
        <v>1364</v>
      </c>
      <c r="T219" s="87" t="s">
        <v>13692</v>
      </c>
      <c r="X219" s="79">
        <v>0.39671296296296299</v>
      </c>
      <c r="Y219" s="2">
        <v>1</v>
      </c>
      <c r="Z219" s="2" t="s">
        <v>673</v>
      </c>
      <c r="AA219" s="2" t="s">
        <v>3129</v>
      </c>
      <c r="AB219" s="2">
        <v>2441</v>
      </c>
      <c r="AC219" s="2">
        <v>1.0018549642760635</v>
      </c>
      <c r="AD219" s="79">
        <v>0.39743055555555601</v>
      </c>
      <c r="AE219" s="2">
        <v>1</v>
      </c>
      <c r="AF219" s="2" t="s">
        <v>673</v>
      </c>
      <c r="AG219" s="2" t="s">
        <v>3098</v>
      </c>
      <c r="AH219" s="2">
        <v>2856</v>
      </c>
      <c r="AI219" s="79">
        <v>7.1759259259301933E-4</v>
      </c>
      <c r="AJ219" s="2" t="s">
        <v>13661</v>
      </c>
      <c r="AL219" s="79">
        <v>0.33800925925925901</v>
      </c>
      <c r="AM219" s="2">
        <v>1</v>
      </c>
      <c r="AN219" s="2" t="s">
        <v>2825</v>
      </c>
      <c r="AO219" s="2" t="s">
        <v>13700</v>
      </c>
    </row>
    <row r="220" spans="2:41">
      <c r="B220" s="84">
        <v>0.34435185185185202</v>
      </c>
      <c r="C220" s="85">
        <v>2</v>
      </c>
      <c r="D220" s="85" t="s">
        <v>180</v>
      </c>
      <c r="E220" s="85" t="s">
        <v>3129</v>
      </c>
      <c r="F220" s="85">
        <v>589</v>
      </c>
      <c r="G220" s="85">
        <v>1.0960407023495458</v>
      </c>
      <c r="H220" s="86">
        <v>0.34684027777777798</v>
      </c>
      <c r="I220" s="85">
        <v>2</v>
      </c>
      <c r="J220" s="85" t="s">
        <v>180</v>
      </c>
      <c r="K220" s="85" t="s">
        <v>3096</v>
      </c>
      <c r="L220" s="85">
        <v>499</v>
      </c>
      <c r="M220" s="86">
        <v>2.4884259259259633E-3</v>
      </c>
      <c r="N220" s="87" t="s">
        <v>13667</v>
      </c>
      <c r="Q220" s="80">
        <v>0.30171296296296302</v>
      </c>
      <c r="R220" s="81">
        <v>1</v>
      </c>
      <c r="S220" s="81" t="s">
        <v>1010</v>
      </c>
      <c r="T220" s="83" t="s">
        <v>13694</v>
      </c>
      <c r="X220" s="79">
        <v>0.396898148148148</v>
      </c>
      <c r="Y220" s="2">
        <v>1</v>
      </c>
      <c r="Z220" s="2" t="s">
        <v>390</v>
      </c>
      <c r="AA220" s="2" t="s">
        <v>3070</v>
      </c>
      <c r="AB220" s="2">
        <v>2483</v>
      </c>
      <c r="AC220" s="2">
        <v>1.002686870802679</v>
      </c>
      <c r="AD220" s="79">
        <v>0.39872685185185203</v>
      </c>
      <c r="AE220" s="2">
        <v>1</v>
      </c>
      <c r="AF220" s="2" t="s">
        <v>390</v>
      </c>
      <c r="AG220" s="2" t="s">
        <v>3098</v>
      </c>
      <c r="AH220" s="2">
        <v>2866</v>
      </c>
      <c r="AI220" s="79">
        <v>1.8287037037040266E-3</v>
      </c>
      <c r="AJ220" s="2" t="s">
        <v>13655</v>
      </c>
      <c r="AL220" s="79">
        <v>0.33800925925925901</v>
      </c>
      <c r="AM220" s="2">
        <v>1</v>
      </c>
      <c r="AN220" s="2" t="s">
        <v>542</v>
      </c>
      <c r="AO220" s="2" t="s">
        <v>13690</v>
      </c>
    </row>
    <row r="221" spans="2:41">
      <c r="B221" s="84">
        <v>0.34437499999999999</v>
      </c>
      <c r="C221" s="85">
        <v>2</v>
      </c>
      <c r="D221" s="85" t="s">
        <v>181</v>
      </c>
      <c r="E221" s="85" t="s">
        <v>3075</v>
      </c>
      <c r="F221" s="85">
        <v>1977</v>
      </c>
      <c r="G221" s="85">
        <v>1.0119536375202023</v>
      </c>
      <c r="H221" s="86">
        <v>0.35074074074074102</v>
      </c>
      <c r="I221" s="85">
        <v>2</v>
      </c>
      <c r="J221" s="85" t="s">
        <v>181</v>
      </c>
      <c r="K221" s="85" t="s">
        <v>3096</v>
      </c>
      <c r="L221" s="85"/>
      <c r="M221" s="86">
        <v>6.3657407407410327E-3</v>
      </c>
      <c r="N221" s="87" t="s">
        <v>13668</v>
      </c>
      <c r="Q221" s="84">
        <v>0.30196759259259298</v>
      </c>
      <c r="R221" s="85">
        <v>1</v>
      </c>
      <c r="S221" s="85" t="s">
        <v>1365</v>
      </c>
      <c r="T221" s="87" t="s">
        <v>13692</v>
      </c>
      <c r="X221" s="79">
        <v>0.39709490740740699</v>
      </c>
      <c r="Y221" s="2">
        <v>1</v>
      </c>
      <c r="Z221" s="2" t="s">
        <v>391</v>
      </c>
      <c r="AA221" s="2" t="s">
        <v>3129</v>
      </c>
      <c r="AB221" s="2">
        <v>2438</v>
      </c>
      <c r="AC221" s="2">
        <v>1.0394594252103193</v>
      </c>
      <c r="AD221" s="79">
        <v>0.397361111111111</v>
      </c>
      <c r="AE221" s="2">
        <v>1</v>
      </c>
      <c r="AF221" s="2" t="s">
        <v>391</v>
      </c>
      <c r="AG221" s="2" t="s">
        <v>3096</v>
      </c>
      <c r="AH221" s="2">
        <v>2873</v>
      </c>
      <c r="AI221" s="79">
        <v>2.6620370370400437E-4</v>
      </c>
      <c r="AJ221" s="2" t="s">
        <v>13667</v>
      </c>
      <c r="AL221" s="79">
        <v>0.33804398148148102</v>
      </c>
      <c r="AM221" s="2">
        <v>1</v>
      </c>
      <c r="AN221" s="2" t="s">
        <v>2826</v>
      </c>
      <c r="AO221" s="2" t="s">
        <v>13697</v>
      </c>
    </row>
    <row r="222" spans="2:41">
      <c r="B222" s="80">
        <v>0.344444444444444</v>
      </c>
      <c r="C222" s="81">
        <v>2</v>
      </c>
      <c r="D222" s="81" t="s">
        <v>182</v>
      </c>
      <c r="E222" s="81" t="s">
        <v>3129</v>
      </c>
      <c r="F222" s="81">
        <v>1693</v>
      </c>
      <c r="G222" s="81">
        <v>1.0434800560876243</v>
      </c>
      <c r="H222" s="82">
        <v>0.34484953703703702</v>
      </c>
      <c r="I222" s="81">
        <v>2</v>
      </c>
      <c r="J222" s="81" t="s">
        <v>182</v>
      </c>
      <c r="K222" s="81" t="s">
        <v>3097</v>
      </c>
      <c r="L222" s="81"/>
      <c r="M222" s="82">
        <v>4.0509259259302599E-4</v>
      </c>
      <c r="N222" s="83" t="s">
        <v>13663</v>
      </c>
      <c r="Q222" s="80">
        <v>0.30201388888888903</v>
      </c>
      <c r="R222" s="81">
        <v>1</v>
      </c>
      <c r="S222" s="81" t="s">
        <v>2090</v>
      </c>
      <c r="T222" s="83" t="s">
        <v>13694</v>
      </c>
      <c r="X222" s="79">
        <v>0.39818287037036998</v>
      </c>
      <c r="Y222" s="2">
        <v>1</v>
      </c>
      <c r="Z222" s="2" t="s">
        <v>395</v>
      </c>
      <c r="AA222" s="2" t="s">
        <v>3129</v>
      </c>
      <c r="AB222" s="2">
        <v>2467</v>
      </c>
      <c r="AC222" s="2">
        <v>1.0355032442367107</v>
      </c>
      <c r="AD222" s="79">
        <v>0.39837962962963003</v>
      </c>
      <c r="AE222" s="2">
        <v>1</v>
      </c>
      <c r="AF222" s="2" t="s">
        <v>395</v>
      </c>
      <c r="AG222" s="2" t="s">
        <v>3096</v>
      </c>
      <c r="AH222" s="2">
        <v>2913</v>
      </c>
      <c r="AI222" s="79">
        <v>1.9675925926004867E-4</v>
      </c>
      <c r="AJ222" s="2" t="s">
        <v>13667</v>
      </c>
      <c r="AL222" s="79">
        <v>0.338055555555556</v>
      </c>
      <c r="AM222" s="2">
        <v>1</v>
      </c>
      <c r="AN222" s="2" t="s">
        <v>4899</v>
      </c>
      <c r="AO222" s="2" t="s">
        <v>13695</v>
      </c>
    </row>
    <row r="223" spans="2:41">
      <c r="B223" s="84">
        <v>0.344444444444444</v>
      </c>
      <c r="C223" s="85">
        <v>2</v>
      </c>
      <c r="D223" s="85" t="s">
        <v>182</v>
      </c>
      <c r="E223" s="85" t="s">
        <v>3129</v>
      </c>
      <c r="F223" s="85">
        <v>621</v>
      </c>
      <c r="G223" s="85">
        <v>1.0870562098148151</v>
      </c>
      <c r="H223" s="86">
        <v>0.34754629629629602</v>
      </c>
      <c r="I223" s="85">
        <v>2</v>
      </c>
      <c r="J223" s="85" t="s">
        <v>182</v>
      </c>
      <c r="K223" s="85" t="s">
        <v>3096</v>
      </c>
      <c r="L223" s="85">
        <v>503</v>
      </c>
      <c r="M223" s="86">
        <v>3.1018518518520222E-3</v>
      </c>
      <c r="N223" s="87" t="s">
        <v>13667</v>
      </c>
      <c r="Q223" s="84">
        <v>0.30204861111111098</v>
      </c>
      <c r="R223" s="85">
        <v>4</v>
      </c>
      <c r="S223" s="85" t="s">
        <v>2407</v>
      </c>
      <c r="T223" s="87" t="s">
        <v>13690</v>
      </c>
      <c r="X223" s="79">
        <v>0.39917824074074099</v>
      </c>
      <c r="Y223" s="2">
        <v>1</v>
      </c>
      <c r="Z223" s="2" t="s">
        <v>396</v>
      </c>
      <c r="AA223" s="2" t="s">
        <v>3070</v>
      </c>
      <c r="AB223" s="2">
        <v>2555</v>
      </c>
      <c r="AC223" s="2">
        <v>1.019550679711533</v>
      </c>
      <c r="AD223" s="79">
        <v>0.40114583333333298</v>
      </c>
      <c r="AE223" s="2">
        <v>1</v>
      </c>
      <c r="AF223" s="2" t="s">
        <v>396</v>
      </c>
      <c r="AG223" s="2" t="s">
        <v>3098</v>
      </c>
      <c r="AH223" s="2">
        <v>2948</v>
      </c>
      <c r="AI223" s="79">
        <v>1.9675925925919935E-3</v>
      </c>
      <c r="AJ223" s="2" t="s">
        <v>13655</v>
      </c>
      <c r="AL223" s="79">
        <v>0.33806712962962998</v>
      </c>
      <c r="AM223" s="2">
        <v>1</v>
      </c>
      <c r="AN223" s="2" t="s">
        <v>4900</v>
      </c>
      <c r="AO223" s="2" t="s">
        <v>13711</v>
      </c>
    </row>
    <row r="224" spans="2:41">
      <c r="B224" s="84">
        <v>0.344479166666667</v>
      </c>
      <c r="C224" s="85">
        <v>1</v>
      </c>
      <c r="D224" s="85" t="s">
        <v>183</v>
      </c>
      <c r="E224" s="85" t="s">
        <v>3129</v>
      </c>
      <c r="F224" s="85">
        <v>1694</v>
      </c>
      <c r="G224" s="85">
        <v>1.0551856973519305</v>
      </c>
      <c r="H224" s="86">
        <v>0.34484953703703702</v>
      </c>
      <c r="I224" s="85">
        <v>1</v>
      </c>
      <c r="J224" s="85" t="s">
        <v>183</v>
      </c>
      <c r="K224" s="85" t="s">
        <v>3096</v>
      </c>
      <c r="L224" s="85"/>
      <c r="M224" s="86">
        <v>3.7037037037002118E-4</v>
      </c>
      <c r="N224" s="87" t="s">
        <v>13667</v>
      </c>
      <c r="Q224" s="80">
        <v>0.30204861111111098</v>
      </c>
      <c r="R224" s="81">
        <v>1</v>
      </c>
      <c r="S224" s="81" t="s">
        <v>1366</v>
      </c>
      <c r="T224" s="83" t="s">
        <v>13692</v>
      </c>
      <c r="X224" s="79">
        <v>0.399282407407407</v>
      </c>
      <c r="Y224" s="2">
        <v>2</v>
      </c>
      <c r="Z224" s="2" t="s">
        <v>397</v>
      </c>
      <c r="AA224" s="2" t="s">
        <v>3129</v>
      </c>
      <c r="AB224" s="2">
        <v>2629</v>
      </c>
      <c r="AC224" s="2">
        <v>1.0629600203242278</v>
      </c>
      <c r="AD224" s="79">
        <v>0.40350694444444402</v>
      </c>
      <c r="AE224" s="2">
        <v>1</v>
      </c>
      <c r="AF224" s="2" t="s">
        <v>397</v>
      </c>
      <c r="AG224" s="2" t="s">
        <v>3098</v>
      </c>
      <c r="AH224" s="2">
        <v>2951</v>
      </c>
      <c r="AI224" s="79">
        <v>4.2245370370370128E-3</v>
      </c>
      <c r="AJ224" s="2" t="s">
        <v>13661</v>
      </c>
      <c r="AL224" s="79">
        <v>0.33807870370370402</v>
      </c>
      <c r="AM224" s="2">
        <v>1</v>
      </c>
      <c r="AN224" s="2" t="s">
        <v>4577</v>
      </c>
      <c r="AO224" s="2" t="s">
        <v>13694</v>
      </c>
    </row>
    <row r="225" spans="2:41">
      <c r="B225" s="84">
        <v>0.344479166666667</v>
      </c>
      <c r="C225" s="85">
        <v>1</v>
      </c>
      <c r="D225" s="85" t="s">
        <v>183</v>
      </c>
      <c r="E225" s="85" t="s">
        <v>3129</v>
      </c>
      <c r="F225" s="85">
        <v>479</v>
      </c>
      <c r="G225" s="85">
        <v>1.0451411545800595</v>
      </c>
      <c r="H225" s="86">
        <v>0.34484953703703702</v>
      </c>
      <c r="I225" s="85">
        <v>1</v>
      </c>
      <c r="J225" s="85" t="s">
        <v>183</v>
      </c>
      <c r="K225" s="85" t="s">
        <v>3096</v>
      </c>
      <c r="L225" s="85">
        <v>507</v>
      </c>
      <c r="M225" s="86">
        <v>3.7037037037002118E-4</v>
      </c>
      <c r="N225" s="87" t="s">
        <v>13667</v>
      </c>
      <c r="Q225" s="84">
        <v>0.30208333333333298</v>
      </c>
      <c r="R225" s="85">
        <v>1</v>
      </c>
      <c r="S225" s="85" t="s">
        <v>2091</v>
      </c>
      <c r="T225" s="87" t="s">
        <v>13690</v>
      </c>
      <c r="X225" s="79">
        <v>0.39932870370370399</v>
      </c>
      <c r="Y225" s="2">
        <v>3</v>
      </c>
      <c r="Z225" s="2" t="s">
        <v>398</v>
      </c>
      <c r="AA225" s="2" t="s">
        <v>3070</v>
      </c>
      <c r="AB225" s="2">
        <v>2558</v>
      </c>
      <c r="AC225" s="2">
        <v>1.0133604773069185</v>
      </c>
      <c r="AD225" s="79">
        <v>0.40122685185185197</v>
      </c>
      <c r="AE225" s="2">
        <v>3</v>
      </c>
      <c r="AF225" s="2" t="s">
        <v>398</v>
      </c>
      <c r="AG225" s="2" t="s">
        <v>3098</v>
      </c>
      <c r="AH225" s="2">
        <v>2953</v>
      </c>
      <c r="AI225" s="79">
        <v>1.8981481481479823E-3</v>
      </c>
      <c r="AJ225" s="2" t="s">
        <v>13655</v>
      </c>
      <c r="AL225" s="79">
        <v>0.33813657407407399</v>
      </c>
      <c r="AM225" s="2">
        <v>1</v>
      </c>
      <c r="AN225" s="2" t="s">
        <v>1194</v>
      </c>
      <c r="AO225" s="2" t="s">
        <v>13690</v>
      </c>
    </row>
    <row r="226" spans="2:41">
      <c r="B226" s="80">
        <v>0.34462962962963001</v>
      </c>
      <c r="C226" s="81">
        <v>1</v>
      </c>
      <c r="D226" s="81" t="s">
        <v>184</v>
      </c>
      <c r="E226" s="81" t="s">
        <v>3129</v>
      </c>
      <c r="F226" s="81">
        <v>1712</v>
      </c>
      <c r="G226" s="81">
        <v>1.0641100581941967</v>
      </c>
      <c r="H226" s="82">
        <v>0.34511574074074097</v>
      </c>
      <c r="I226" s="81">
        <v>1</v>
      </c>
      <c r="J226" s="81" t="s">
        <v>184</v>
      </c>
      <c r="K226" s="81" t="s">
        <v>3096</v>
      </c>
      <c r="L226" s="81"/>
      <c r="M226" s="82">
        <v>4.8611111111096506E-4</v>
      </c>
      <c r="N226" s="83" t="s">
        <v>13667</v>
      </c>
      <c r="Q226" s="80">
        <v>0.30215277777777799</v>
      </c>
      <c r="R226" s="81">
        <v>1</v>
      </c>
      <c r="S226" s="81" t="s">
        <v>2547</v>
      </c>
      <c r="T226" s="83" t="s">
        <v>13690</v>
      </c>
      <c r="X226" s="79">
        <v>0.399363425925926</v>
      </c>
      <c r="Y226" s="2">
        <v>2</v>
      </c>
      <c r="Z226" s="2" t="s">
        <v>399</v>
      </c>
      <c r="AA226" s="2" t="s">
        <v>3070</v>
      </c>
      <c r="AB226" s="2">
        <v>2565</v>
      </c>
      <c r="AC226" s="2">
        <v>1.0165124883338794</v>
      </c>
      <c r="AD226" s="79">
        <v>0.40129629629629598</v>
      </c>
      <c r="AE226" s="2">
        <v>2</v>
      </c>
      <c r="AF226" s="2" t="s">
        <v>399</v>
      </c>
      <c r="AG226" s="2" t="s">
        <v>3098</v>
      </c>
      <c r="AH226" s="2">
        <v>2954</v>
      </c>
      <c r="AI226" s="79">
        <v>1.9328703703699879E-3</v>
      </c>
      <c r="AJ226" s="2" t="s">
        <v>13655</v>
      </c>
      <c r="AL226" s="79">
        <v>0.338171296296296</v>
      </c>
      <c r="AM226" s="2">
        <v>1</v>
      </c>
      <c r="AN226" s="2" t="s">
        <v>543</v>
      </c>
      <c r="AO226" s="2" t="s">
        <v>13694</v>
      </c>
    </row>
    <row r="227" spans="2:41">
      <c r="B227" s="84">
        <v>0.34462962962963001</v>
      </c>
      <c r="C227" s="85">
        <v>1</v>
      </c>
      <c r="D227" s="85" t="s">
        <v>184</v>
      </c>
      <c r="E227" s="85" t="s">
        <v>3129</v>
      </c>
      <c r="F227" s="85">
        <v>497</v>
      </c>
      <c r="G227" s="85">
        <v>1.0510987576040489</v>
      </c>
      <c r="H227" s="86">
        <v>0.34511574074074097</v>
      </c>
      <c r="I227" s="85">
        <v>1</v>
      </c>
      <c r="J227" s="85" t="s">
        <v>184</v>
      </c>
      <c r="K227" s="85" t="s">
        <v>3096</v>
      </c>
      <c r="L227" s="85">
        <v>512</v>
      </c>
      <c r="M227" s="86">
        <v>4.8611111111096506E-4</v>
      </c>
      <c r="N227" s="87" t="s">
        <v>13667</v>
      </c>
      <c r="Q227" s="84">
        <v>0.30247685185185202</v>
      </c>
      <c r="R227" s="85">
        <v>2</v>
      </c>
      <c r="S227" s="85" t="s">
        <v>2548</v>
      </c>
      <c r="T227" s="87" t="s">
        <v>13693</v>
      </c>
      <c r="X227" s="79">
        <v>0.39938657407407402</v>
      </c>
      <c r="Y227" s="2">
        <v>1</v>
      </c>
      <c r="Z227" s="2" t="s">
        <v>400</v>
      </c>
      <c r="AA227" s="2" t="s">
        <v>3070</v>
      </c>
      <c r="AB227" s="2">
        <v>2566</v>
      </c>
      <c r="AC227" s="2">
        <v>1.01549291713194</v>
      </c>
      <c r="AD227" s="79">
        <v>0.40131944444444401</v>
      </c>
      <c r="AE227" s="2">
        <v>1</v>
      </c>
      <c r="AF227" s="2" t="s">
        <v>400</v>
      </c>
      <c r="AG227" s="2" t="s">
        <v>3098</v>
      </c>
      <c r="AH227" s="2">
        <v>2956</v>
      </c>
      <c r="AI227" s="79">
        <v>1.9328703703699879E-3</v>
      </c>
      <c r="AJ227" s="2" t="s">
        <v>13655</v>
      </c>
      <c r="AL227" s="79">
        <v>0.33818287037036998</v>
      </c>
      <c r="AM227" s="2">
        <v>2</v>
      </c>
      <c r="AN227" s="2" t="s">
        <v>2827</v>
      </c>
      <c r="AO227" s="2" t="s">
        <v>13704</v>
      </c>
    </row>
    <row r="228" spans="2:41">
      <c r="B228" s="84">
        <v>0.34473379629629602</v>
      </c>
      <c r="C228" s="85">
        <v>1</v>
      </c>
      <c r="D228" s="85" t="s">
        <v>561</v>
      </c>
      <c r="E228" s="85" t="s">
        <v>3070</v>
      </c>
      <c r="F228" s="85">
        <v>562</v>
      </c>
      <c r="G228" s="85">
        <v>1.0187864881694715</v>
      </c>
      <c r="H228" s="86">
        <v>0.34625</v>
      </c>
      <c r="I228" s="85">
        <v>1</v>
      </c>
      <c r="J228" s="85" t="s">
        <v>561</v>
      </c>
      <c r="K228" s="85" t="s">
        <v>3100</v>
      </c>
      <c r="L228" s="85">
        <v>514</v>
      </c>
      <c r="M228" s="86">
        <v>1.5162037037039777E-3</v>
      </c>
      <c r="N228" s="87" t="s">
        <v>13664</v>
      </c>
      <c r="Q228" s="80">
        <v>0.302534722222222</v>
      </c>
      <c r="R228" s="81">
        <v>2</v>
      </c>
      <c r="S228" s="81" t="s">
        <v>2092</v>
      </c>
      <c r="T228" s="83" t="s">
        <v>13690</v>
      </c>
      <c r="X228" s="79">
        <v>0.39945601851851897</v>
      </c>
      <c r="Y228" s="2">
        <v>2</v>
      </c>
      <c r="Z228" s="2" t="s">
        <v>401</v>
      </c>
      <c r="AA228" s="2" t="s">
        <v>3070</v>
      </c>
      <c r="AB228" s="2">
        <v>2578</v>
      </c>
      <c r="AC228" s="2">
        <v>1.0460513432866971</v>
      </c>
      <c r="AD228" s="79">
        <v>0.401666666666667</v>
      </c>
      <c r="AE228" s="2">
        <v>2</v>
      </c>
      <c r="AF228" s="2" t="s">
        <v>401</v>
      </c>
      <c r="AG228" s="2" t="s">
        <v>3098</v>
      </c>
      <c r="AH228" s="2">
        <v>2959</v>
      </c>
      <c r="AI228" s="79">
        <v>2.2106481481480311E-3</v>
      </c>
      <c r="AJ228" s="2" t="s">
        <v>13655</v>
      </c>
      <c r="AL228" s="79">
        <v>0.33818287037036998</v>
      </c>
      <c r="AM228" s="2">
        <v>4</v>
      </c>
      <c r="AN228" s="2" t="s">
        <v>2479</v>
      </c>
      <c r="AO228" s="2" t="s">
        <v>13690</v>
      </c>
    </row>
    <row r="229" spans="2:41">
      <c r="B229" s="84">
        <v>0.34484953703703702</v>
      </c>
      <c r="C229" s="85">
        <v>1</v>
      </c>
      <c r="D229" s="85" t="s">
        <v>781</v>
      </c>
      <c r="E229" s="85" t="s">
        <v>3070</v>
      </c>
      <c r="F229" s="85">
        <v>1778</v>
      </c>
      <c r="G229" s="85">
        <v>1.0694633908774362</v>
      </c>
      <c r="H229" s="86">
        <v>0.34626157407407399</v>
      </c>
      <c r="I229" s="85">
        <v>1</v>
      </c>
      <c r="J229" s="85" t="s">
        <v>781</v>
      </c>
      <c r="K229" s="85" t="s">
        <v>3097</v>
      </c>
      <c r="L229" s="85"/>
      <c r="M229" s="86">
        <v>1.4120370370369617E-3</v>
      </c>
      <c r="N229" s="87" t="s">
        <v>13669</v>
      </c>
      <c r="Q229" s="84">
        <v>0.302569444444444</v>
      </c>
      <c r="R229" s="85">
        <v>4</v>
      </c>
      <c r="S229" s="85" t="s">
        <v>1367</v>
      </c>
      <c r="T229" s="87" t="s">
        <v>13690</v>
      </c>
      <c r="X229" s="79">
        <v>0.39958333333333301</v>
      </c>
      <c r="Y229" s="2">
        <v>4</v>
      </c>
      <c r="Z229" s="2" t="s">
        <v>402</v>
      </c>
      <c r="AA229" s="2" t="s">
        <v>3070</v>
      </c>
      <c r="AB229" s="2">
        <v>2582</v>
      </c>
      <c r="AC229" s="2">
        <v>1.050310671170589</v>
      </c>
      <c r="AD229" s="79">
        <v>0.40181712962963001</v>
      </c>
      <c r="AE229" s="2">
        <v>4</v>
      </c>
      <c r="AF229" s="2" t="s">
        <v>402</v>
      </c>
      <c r="AG229" s="2" t="s">
        <v>3098</v>
      </c>
      <c r="AH229" s="2">
        <v>2966</v>
      </c>
      <c r="AI229" s="79">
        <v>2.2337962962969971E-3</v>
      </c>
      <c r="AJ229" s="2" t="s">
        <v>13655</v>
      </c>
      <c r="AL229" s="79">
        <v>0.33818287037036998</v>
      </c>
      <c r="AM229" s="2">
        <v>1</v>
      </c>
      <c r="AN229" s="2" t="s">
        <v>544</v>
      </c>
      <c r="AO229" s="2" t="s">
        <v>13693</v>
      </c>
    </row>
    <row r="230" spans="2:41">
      <c r="B230" s="80">
        <v>0.34487268518518499</v>
      </c>
      <c r="C230" s="81">
        <v>2</v>
      </c>
      <c r="D230" s="81" t="s">
        <v>562</v>
      </c>
      <c r="E230" s="81" t="s">
        <v>3070</v>
      </c>
      <c r="F230" s="81">
        <v>1604</v>
      </c>
      <c r="G230" s="81">
        <v>0.98999966951330232</v>
      </c>
      <c r="H230" s="82">
        <v>0.34576388888888898</v>
      </c>
      <c r="I230" s="81">
        <v>2</v>
      </c>
      <c r="J230" s="81" t="s">
        <v>562</v>
      </c>
      <c r="K230" s="81" t="s">
        <v>3095</v>
      </c>
      <c r="L230" s="81"/>
      <c r="M230" s="82">
        <v>8.9120370370399105E-4</v>
      </c>
      <c r="N230" s="83" t="s">
        <v>13671</v>
      </c>
      <c r="Q230" s="80">
        <v>0.30258101851851898</v>
      </c>
      <c r="R230" s="81">
        <v>1</v>
      </c>
      <c r="S230" s="81" t="s">
        <v>1706</v>
      </c>
      <c r="T230" s="83" t="s">
        <v>13690</v>
      </c>
      <c r="X230" s="79">
        <v>0.39974537037037</v>
      </c>
      <c r="Y230" s="2">
        <v>1</v>
      </c>
      <c r="Z230" s="2" t="s">
        <v>403</v>
      </c>
      <c r="AA230" s="2" t="s">
        <v>3070</v>
      </c>
      <c r="AB230" s="2">
        <v>2585</v>
      </c>
      <c r="AC230" s="2">
        <v>1.0382575961334757</v>
      </c>
      <c r="AD230" s="79">
        <v>0.40188657407407402</v>
      </c>
      <c r="AE230" s="2">
        <v>1</v>
      </c>
      <c r="AF230" s="2" t="s">
        <v>403</v>
      </c>
      <c r="AG230" s="2" t="s">
        <v>3098</v>
      </c>
      <c r="AH230" s="2">
        <v>2969</v>
      </c>
      <c r="AI230" s="79">
        <v>2.1412037037040199E-3</v>
      </c>
      <c r="AJ230" s="2" t="s">
        <v>13655</v>
      </c>
      <c r="AL230" s="79">
        <v>0.33819444444444402</v>
      </c>
      <c r="AM230" s="2">
        <v>2</v>
      </c>
      <c r="AN230" s="2" t="s">
        <v>4901</v>
      </c>
      <c r="AO230" s="2" t="s">
        <v>13695</v>
      </c>
    </row>
    <row r="231" spans="2:41">
      <c r="B231" s="80">
        <v>0.34494212962963</v>
      </c>
      <c r="C231" s="81">
        <v>2</v>
      </c>
      <c r="D231" s="81" t="s">
        <v>563</v>
      </c>
      <c r="E231" s="81" t="s">
        <v>3129</v>
      </c>
      <c r="F231" s="81">
        <v>1740</v>
      </c>
      <c r="G231" s="81">
        <v>1.0580473743689611</v>
      </c>
      <c r="H231" s="82">
        <v>0.34564814814814798</v>
      </c>
      <c r="I231" s="81">
        <v>1</v>
      </c>
      <c r="J231" s="81" t="s">
        <v>563</v>
      </c>
      <c r="K231" s="81" t="s">
        <v>3097</v>
      </c>
      <c r="L231" s="81"/>
      <c r="M231" s="82">
        <v>7.0601851851798125E-4</v>
      </c>
      <c r="N231" s="83" t="s">
        <v>13663</v>
      </c>
      <c r="Q231" s="84">
        <v>0.30263888888888901</v>
      </c>
      <c r="R231" s="85">
        <v>1</v>
      </c>
      <c r="S231" s="85" t="s">
        <v>2549</v>
      </c>
      <c r="T231" s="87" t="s">
        <v>13690</v>
      </c>
      <c r="X231" s="79">
        <v>0.39980324074074097</v>
      </c>
      <c r="Y231" s="2">
        <v>4</v>
      </c>
      <c r="Z231" s="2" t="s">
        <v>404</v>
      </c>
      <c r="AA231" s="2" t="s">
        <v>3070</v>
      </c>
      <c r="AB231" s="2">
        <v>2587</v>
      </c>
      <c r="AC231" s="2">
        <v>1.0413848780494399</v>
      </c>
      <c r="AD231" s="79">
        <v>0.40194444444444399</v>
      </c>
      <c r="AE231" s="2">
        <v>4</v>
      </c>
      <c r="AF231" s="2" t="s">
        <v>404</v>
      </c>
      <c r="AG231" s="2" t="s">
        <v>3098</v>
      </c>
      <c r="AH231" s="2">
        <v>2972</v>
      </c>
      <c r="AI231" s="79">
        <v>2.1412037037030207E-3</v>
      </c>
      <c r="AJ231" s="2" t="s">
        <v>13655</v>
      </c>
      <c r="AL231" s="79">
        <v>0.338206018518519</v>
      </c>
      <c r="AM231" s="2">
        <v>1</v>
      </c>
      <c r="AN231" s="2" t="s">
        <v>4902</v>
      </c>
      <c r="AO231" s="2" t="s">
        <v>13693</v>
      </c>
    </row>
    <row r="232" spans="2:41">
      <c r="B232" s="84">
        <v>0.34518518518518498</v>
      </c>
      <c r="C232" s="85">
        <v>1</v>
      </c>
      <c r="D232" s="85" t="s">
        <v>185</v>
      </c>
      <c r="E232" s="85" t="s">
        <v>3129</v>
      </c>
      <c r="F232" s="85">
        <v>1750</v>
      </c>
      <c r="G232" s="85">
        <v>1.0747361015006915</v>
      </c>
      <c r="H232" s="86">
        <v>0.34583333333333299</v>
      </c>
      <c r="I232" s="85">
        <v>1</v>
      </c>
      <c r="J232" s="85" t="s">
        <v>185</v>
      </c>
      <c r="K232" s="85" t="s">
        <v>3096</v>
      </c>
      <c r="L232" s="85"/>
      <c r="M232" s="86">
        <v>6.4814814814800892E-4</v>
      </c>
      <c r="N232" s="87" t="s">
        <v>13667</v>
      </c>
      <c r="Q232" s="80">
        <v>0.30273148148148099</v>
      </c>
      <c r="R232" s="81">
        <v>2</v>
      </c>
      <c r="S232" s="81" t="s">
        <v>2408</v>
      </c>
      <c r="T232" s="83" t="s">
        <v>13690</v>
      </c>
      <c r="X232" s="79">
        <v>0.39987268518518498</v>
      </c>
      <c r="Y232" s="2">
        <v>1</v>
      </c>
      <c r="Z232" s="2" t="s">
        <v>680</v>
      </c>
      <c r="AA232" s="2" t="s">
        <v>3071</v>
      </c>
      <c r="AB232" s="2">
        <v>2952</v>
      </c>
      <c r="AC232" s="2">
        <v>1.011981116310378</v>
      </c>
      <c r="AD232" s="79">
        <v>0.41248842592592599</v>
      </c>
      <c r="AE232" s="2">
        <v>1</v>
      </c>
      <c r="AF232" s="2" t="s">
        <v>680</v>
      </c>
      <c r="AG232" s="2" t="s">
        <v>3096</v>
      </c>
      <c r="AH232" s="2">
        <v>2977</v>
      </c>
      <c r="AI232" s="79">
        <v>1.261574074074101E-2</v>
      </c>
      <c r="AJ232" s="2" t="s">
        <v>13656</v>
      </c>
      <c r="AL232" s="79">
        <v>0.338206018518519</v>
      </c>
      <c r="AM232" s="2">
        <v>2</v>
      </c>
      <c r="AN232" s="2" t="s">
        <v>2828</v>
      </c>
      <c r="AO232" s="2" t="s">
        <v>13695</v>
      </c>
    </row>
    <row r="233" spans="2:41">
      <c r="B233" s="84">
        <v>0.34518518518518498</v>
      </c>
      <c r="C233" s="85">
        <v>1</v>
      </c>
      <c r="D233" s="85" t="s">
        <v>185</v>
      </c>
      <c r="E233" s="85" t="s">
        <v>3129</v>
      </c>
      <c r="F233" s="85">
        <v>535</v>
      </c>
      <c r="G233" s="85">
        <v>1.0588108526341473</v>
      </c>
      <c r="H233" s="86">
        <v>0.34583333333333299</v>
      </c>
      <c r="I233" s="85">
        <v>1</v>
      </c>
      <c r="J233" s="85" t="s">
        <v>185</v>
      </c>
      <c r="K233" s="85" t="s">
        <v>3096</v>
      </c>
      <c r="L233" s="85">
        <v>533</v>
      </c>
      <c r="M233" s="86">
        <v>6.4814814814800892E-4</v>
      </c>
      <c r="N233" s="87" t="s">
        <v>13667</v>
      </c>
      <c r="Q233" s="84">
        <v>0.30278935185185202</v>
      </c>
      <c r="R233" s="85">
        <v>1</v>
      </c>
      <c r="S233" s="85" t="s">
        <v>89</v>
      </c>
      <c r="T233" s="87" t="s">
        <v>13699</v>
      </c>
      <c r="X233" s="79">
        <v>0.39990740740740699</v>
      </c>
      <c r="Y233" s="2">
        <v>3</v>
      </c>
      <c r="Z233" s="2" t="s">
        <v>405</v>
      </c>
      <c r="AA233" s="2" t="s">
        <v>3070</v>
      </c>
      <c r="AB233" s="2">
        <v>2593</v>
      </c>
      <c r="AC233" s="2">
        <v>1.0534359475827941</v>
      </c>
      <c r="AD233" s="79">
        <v>0.40218749999999998</v>
      </c>
      <c r="AE233" s="2">
        <v>3</v>
      </c>
      <c r="AF233" s="2" t="s">
        <v>405</v>
      </c>
      <c r="AG233" s="2" t="s">
        <v>3098</v>
      </c>
      <c r="AH233" s="2">
        <v>2978</v>
      </c>
      <c r="AI233" s="79">
        <v>2.280092592592986E-3</v>
      </c>
      <c r="AJ233" s="2" t="s">
        <v>13655</v>
      </c>
      <c r="AL233" s="79">
        <v>0.338206018518519</v>
      </c>
      <c r="AM233" s="2">
        <v>2</v>
      </c>
      <c r="AN233" s="2" t="s">
        <v>4903</v>
      </c>
      <c r="AO233" s="2" t="s">
        <v>13693</v>
      </c>
    </row>
    <row r="234" spans="2:41">
      <c r="B234" s="80">
        <v>0.34568287037036999</v>
      </c>
      <c r="C234" s="81">
        <v>1</v>
      </c>
      <c r="D234" s="81" t="s">
        <v>186</v>
      </c>
      <c r="E234" s="81" t="s">
        <v>3129</v>
      </c>
      <c r="F234" s="81">
        <v>1774</v>
      </c>
      <c r="G234" s="81">
        <v>1.0673684588857053</v>
      </c>
      <c r="H234" s="82">
        <v>0.346215277777778</v>
      </c>
      <c r="I234" s="81">
        <v>1</v>
      </c>
      <c r="J234" s="81" t="s">
        <v>186</v>
      </c>
      <c r="K234" s="81" t="s">
        <v>3096</v>
      </c>
      <c r="L234" s="81"/>
      <c r="M234" s="82">
        <v>5.3240740740800874E-4</v>
      </c>
      <c r="N234" s="83" t="s">
        <v>13667</v>
      </c>
      <c r="Q234" s="80">
        <v>0.30281249999999998</v>
      </c>
      <c r="R234" s="81">
        <v>1</v>
      </c>
      <c r="S234" s="81" t="s">
        <v>1292</v>
      </c>
      <c r="T234" s="83" t="s">
        <v>13690</v>
      </c>
      <c r="X234" s="79">
        <v>0.399976851851852</v>
      </c>
      <c r="Y234" s="2">
        <v>2</v>
      </c>
      <c r="Z234" s="2" t="s">
        <v>406</v>
      </c>
      <c r="AA234" s="2" t="s">
        <v>3070</v>
      </c>
      <c r="AB234" s="2">
        <v>2596</v>
      </c>
      <c r="AC234" s="2">
        <v>1.0533941901091513</v>
      </c>
      <c r="AD234" s="79">
        <v>0.40226851851851902</v>
      </c>
      <c r="AE234" s="2">
        <v>2</v>
      </c>
      <c r="AF234" s="2" t="s">
        <v>406</v>
      </c>
      <c r="AG234" s="2" t="s">
        <v>3098</v>
      </c>
      <c r="AH234" s="2">
        <v>2981</v>
      </c>
      <c r="AI234" s="79">
        <v>2.2916666666670249E-3</v>
      </c>
      <c r="AJ234" s="2" t="s">
        <v>13655</v>
      </c>
      <c r="AL234" s="79">
        <v>0.33826388888888897</v>
      </c>
      <c r="AM234" s="2">
        <v>2</v>
      </c>
      <c r="AN234" s="2" t="s">
        <v>1230</v>
      </c>
      <c r="AO234" s="2" t="s">
        <v>13693</v>
      </c>
    </row>
    <row r="235" spans="2:41">
      <c r="B235" s="84">
        <v>0.34568287037036999</v>
      </c>
      <c r="C235" s="85">
        <v>1</v>
      </c>
      <c r="D235" s="85" t="s">
        <v>186</v>
      </c>
      <c r="E235" s="85" t="s">
        <v>3129</v>
      </c>
      <c r="F235" s="85">
        <v>559</v>
      </c>
      <c r="G235" s="85">
        <v>1.053377040613098</v>
      </c>
      <c r="H235" s="86">
        <v>0.346215277777778</v>
      </c>
      <c r="I235" s="85">
        <v>1</v>
      </c>
      <c r="J235" s="85" t="s">
        <v>186</v>
      </c>
      <c r="K235" s="85" t="s">
        <v>3096</v>
      </c>
      <c r="L235" s="85">
        <v>546</v>
      </c>
      <c r="M235" s="86">
        <v>5.3240740740800874E-4</v>
      </c>
      <c r="N235" s="87" t="s">
        <v>13667</v>
      </c>
      <c r="Q235" s="84">
        <v>0.30287037037037001</v>
      </c>
      <c r="R235" s="85">
        <v>1</v>
      </c>
      <c r="S235" s="85" t="s">
        <v>1368</v>
      </c>
      <c r="T235" s="87" t="s">
        <v>13690</v>
      </c>
      <c r="X235" s="79">
        <v>0.40049768518518503</v>
      </c>
      <c r="Y235" s="2">
        <v>1</v>
      </c>
      <c r="Z235" s="2" t="s">
        <v>407</v>
      </c>
      <c r="AA235" s="2" t="s">
        <v>3070</v>
      </c>
      <c r="AB235" s="2">
        <v>2598</v>
      </c>
      <c r="AC235" s="2">
        <v>1.0026868708026719</v>
      </c>
      <c r="AD235" s="79">
        <v>0.402326388888889</v>
      </c>
      <c r="AE235" s="2">
        <v>1</v>
      </c>
      <c r="AF235" s="2" t="s">
        <v>407</v>
      </c>
      <c r="AG235" s="2" t="s">
        <v>3098</v>
      </c>
      <c r="AH235" s="2">
        <v>3002</v>
      </c>
      <c r="AI235" s="79">
        <v>1.8287037037039711E-3</v>
      </c>
      <c r="AJ235" s="2" t="s">
        <v>13655</v>
      </c>
      <c r="AL235" s="79">
        <v>0.33829861111111098</v>
      </c>
      <c r="AM235" s="2">
        <v>1</v>
      </c>
      <c r="AN235" s="2" t="s">
        <v>3805</v>
      </c>
      <c r="AO235" s="2" t="s">
        <v>13701</v>
      </c>
    </row>
    <row r="236" spans="2:41">
      <c r="B236" s="84">
        <v>0.34608796296296301</v>
      </c>
      <c r="C236" s="85">
        <v>1</v>
      </c>
      <c r="D236" s="85" t="s">
        <v>564</v>
      </c>
      <c r="E236" s="85" t="s">
        <v>3071</v>
      </c>
      <c r="F236" s="85">
        <v>1644</v>
      </c>
      <c r="G236" s="85">
        <v>0.98397173215792633</v>
      </c>
      <c r="H236" s="86">
        <v>0.34643518518518501</v>
      </c>
      <c r="I236" s="85">
        <v>1</v>
      </c>
      <c r="J236" s="85" t="s">
        <v>564</v>
      </c>
      <c r="K236" s="85" t="s">
        <v>3097</v>
      </c>
      <c r="L236" s="85"/>
      <c r="M236" s="86">
        <v>3.4722222222199894E-4</v>
      </c>
      <c r="N236" s="87" t="s">
        <v>13662</v>
      </c>
      <c r="Q236" s="80">
        <v>0.302881944444444</v>
      </c>
      <c r="R236" s="81">
        <v>1</v>
      </c>
      <c r="S236" s="81" t="s">
        <v>2721</v>
      </c>
      <c r="T236" s="83" t="s">
        <v>13691</v>
      </c>
      <c r="X236" s="79">
        <v>0.40053240740740698</v>
      </c>
      <c r="Y236" s="2">
        <v>1</v>
      </c>
      <c r="Z236" s="2" t="s">
        <v>408</v>
      </c>
      <c r="AA236" s="2" t="s">
        <v>3070</v>
      </c>
      <c r="AB236" s="2">
        <v>2600</v>
      </c>
      <c r="AC236" s="2">
        <v>1.0041566358459648</v>
      </c>
      <c r="AD236" s="79">
        <v>0.40237268518518499</v>
      </c>
      <c r="AE236" s="2">
        <v>1</v>
      </c>
      <c r="AF236" s="2" t="s">
        <v>408</v>
      </c>
      <c r="AG236" s="2" t="s">
        <v>3098</v>
      </c>
      <c r="AH236" s="2">
        <v>3004</v>
      </c>
      <c r="AI236" s="79">
        <v>1.8402777777780099E-3</v>
      </c>
      <c r="AJ236" s="2" t="s">
        <v>13655</v>
      </c>
      <c r="AL236" s="79">
        <v>0.33831018518518502</v>
      </c>
      <c r="AM236" s="2">
        <v>1</v>
      </c>
      <c r="AN236" s="2" t="s">
        <v>760</v>
      </c>
      <c r="AO236" s="2" t="s">
        <v>13695</v>
      </c>
    </row>
    <row r="237" spans="2:41">
      <c r="B237" s="84">
        <v>0.34626157407407399</v>
      </c>
      <c r="C237" s="85">
        <v>2</v>
      </c>
      <c r="D237" s="85" t="s">
        <v>565</v>
      </c>
      <c r="E237" s="85" t="s">
        <v>3070</v>
      </c>
      <c r="F237" s="85">
        <v>1846</v>
      </c>
      <c r="G237" s="85">
        <v>1.019024491870552</v>
      </c>
      <c r="H237" s="86">
        <v>0.34780092592592599</v>
      </c>
      <c r="I237" s="85">
        <v>2</v>
      </c>
      <c r="J237" s="85" t="s">
        <v>565</v>
      </c>
      <c r="K237" s="85" t="s">
        <v>3096</v>
      </c>
      <c r="L237" s="85"/>
      <c r="M237" s="86">
        <v>1.539351851852E-3</v>
      </c>
      <c r="N237" s="87" t="s">
        <v>13657</v>
      </c>
      <c r="Q237" s="84">
        <v>0.302881944444444</v>
      </c>
      <c r="R237" s="85">
        <v>1</v>
      </c>
      <c r="S237" s="85" t="s">
        <v>2409</v>
      </c>
      <c r="T237" s="87" t="s">
        <v>13691</v>
      </c>
      <c r="X237" s="79">
        <v>0.40057870370370402</v>
      </c>
      <c r="Y237" s="2">
        <v>2</v>
      </c>
      <c r="Z237" s="2" t="s">
        <v>409</v>
      </c>
      <c r="AA237" s="2" t="s">
        <v>3074</v>
      </c>
      <c r="AB237" s="2">
        <v>2569</v>
      </c>
      <c r="AC237" s="2">
        <v>1.013364133739634</v>
      </c>
      <c r="AD237" s="79">
        <v>0.40138888888888902</v>
      </c>
      <c r="AE237" s="2">
        <v>2</v>
      </c>
      <c r="AF237" s="2" t="s">
        <v>409</v>
      </c>
      <c r="AG237" s="2" t="s">
        <v>3098</v>
      </c>
      <c r="AH237" s="2">
        <v>3009</v>
      </c>
      <c r="AI237" s="79">
        <v>8.1018518518499727E-4</v>
      </c>
      <c r="AJ237" s="2" t="s">
        <v>13680</v>
      </c>
      <c r="AL237" s="79">
        <v>0.33834490740740703</v>
      </c>
      <c r="AM237" s="2">
        <v>1</v>
      </c>
      <c r="AN237" s="2" t="s">
        <v>2231</v>
      </c>
      <c r="AO237" s="2" t="s">
        <v>13690</v>
      </c>
    </row>
    <row r="238" spans="2:41">
      <c r="B238" s="80">
        <v>0.34635416666666702</v>
      </c>
      <c r="C238" s="81">
        <v>1</v>
      </c>
      <c r="D238" s="81" t="s">
        <v>566</v>
      </c>
      <c r="E238" s="81" t="s">
        <v>3129</v>
      </c>
      <c r="F238" s="81">
        <v>1821</v>
      </c>
      <c r="G238" s="81">
        <v>1.0790628498330517</v>
      </c>
      <c r="H238" s="82">
        <v>0.347326388888889</v>
      </c>
      <c r="I238" s="81">
        <v>1</v>
      </c>
      <c r="J238" s="81" t="s">
        <v>566</v>
      </c>
      <c r="K238" s="81" t="s">
        <v>3097</v>
      </c>
      <c r="L238" s="81"/>
      <c r="M238" s="82">
        <v>9.7222222222198562E-4</v>
      </c>
      <c r="N238" s="83" t="s">
        <v>13663</v>
      </c>
      <c r="Q238" s="80">
        <v>0.30296296296296299</v>
      </c>
      <c r="R238" s="81">
        <v>1</v>
      </c>
      <c r="S238" s="81" t="s">
        <v>4708</v>
      </c>
      <c r="T238" s="83" t="s">
        <v>13698</v>
      </c>
      <c r="X238" s="79">
        <v>0.40076388888888897</v>
      </c>
      <c r="Y238" s="2">
        <v>1</v>
      </c>
      <c r="Z238" s="2" t="s">
        <v>410</v>
      </c>
      <c r="AA238" s="2" t="s">
        <v>3070</v>
      </c>
      <c r="AB238" s="2">
        <v>2605</v>
      </c>
      <c r="AC238" s="2">
        <v>1.0041566358459648</v>
      </c>
      <c r="AD238" s="79">
        <v>0.40260416666666698</v>
      </c>
      <c r="AE238" s="2">
        <v>1</v>
      </c>
      <c r="AF238" s="2" t="s">
        <v>410</v>
      </c>
      <c r="AG238" s="2" t="s">
        <v>3098</v>
      </c>
      <c r="AH238" s="2">
        <v>3018</v>
      </c>
      <c r="AI238" s="79">
        <v>1.8402777777780099E-3</v>
      </c>
      <c r="AJ238" s="2" t="s">
        <v>13655</v>
      </c>
      <c r="AL238" s="79">
        <v>0.33835648148148201</v>
      </c>
      <c r="AM238" s="2">
        <v>2</v>
      </c>
      <c r="AN238" s="2" t="s">
        <v>4904</v>
      </c>
      <c r="AO238" s="2" t="s">
        <v>13694</v>
      </c>
    </row>
    <row r="239" spans="2:41">
      <c r="B239" s="80">
        <v>0.34643518518518501</v>
      </c>
      <c r="C239" s="81">
        <v>1</v>
      </c>
      <c r="D239" s="81" t="s">
        <v>187</v>
      </c>
      <c r="E239" s="81" t="s">
        <v>3070</v>
      </c>
      <c r="F239" s="81">
        <v>1716</v>
      </c>
      <c r="G239" s="81">
        <v>0.96232076996130334</v>
      </c>
      <c r="H239" s="82">
        <v>0.348136574074074</v>
      </c>
      <c r="I239" s="81">
        <v>1</v>
      </c>
      <c r="J239" s="81" t="s">
        <v>187</v>
      </c>
      <c r="K239" s="81" t="s">
        <v>3100</v>
      </c>
      <c r="L239" s="81"/>
      <c r="M239" s="82">
        <v>1.7013888888889883E-3</v>
      </c>
      <c r="N239" s="83" t="s">
        <v>13664</v>
      </c>
      <c r="Q239" s="84">
        <v>0.30300925925925898</v>
      </c>
      <c r="R239" s="85">
        <v>3</v>
      </c>
      <c r="S239" s="85" t="s">
        <v>1134</v>
      </c>
      <c r="T239" s="87" t="s">
        <v>13690</v>
      </c>
      <c r="X239" s="79">
        <v>0.400787037037037</v>
      </c>
      <c r="Y239" s="2">
        <v>3</v>
      </c>
      <c r="Z239" s="2" t="s">
        <v>411</v>
      </c>
      <c r="AA239" s="2" t="s">
        <v>3070</v>
      </c>
      <c r="AB239" s="2">
        <v>2606</v>
      </c>
      <c r="AC239" s="2">
        <v>1.0076339897302207</v>
      </c>
      <c r="AD239" s="79">
        <v>0.40263888888888899</v>
      </c>
      <c r="AE239" s="2">
        <v>3</v>
      </c>
      <c r="AF239" s="2" t="s">
        <v>411</v>
      </c>
      <c r="AG239" s="2" t="s">
        <v>3098</v>
      </c>
      <c r="AH239" s="2">
        <v>3019</v>
      </c>
      <c r="AI239" s="79">
        <v>1.8518518518519933E-3</v>
      </c>
      <c r="AJ239" s="2" t="s">
        <v>13655</v>
      </c>
      <c r="AL239" s="79">
        <v>0.33842592592592602</v>
      </c>
      <c r="AM239" s="2">
        <v>1</v>
      </c>
      <c r="AN239" s="2" t="s">
        <v>2655</v>
      </c>
      <c r="AO239" s="2" t="s">
        <v>13690</v>
      </c>
    </row>
    <row r="240" spans="2:41">
      <c r="B240" s="84">
        <v>0.34643518518518501</v>
      </c>
      <c r="C240" s="85">
        <v>1</v>
      </c>
      <c r="D240" s="85" t="s">
        <v>187</v>
      </c>
      <c r="E240" s="85" t="s">
        <v>3070</v>
      </c>
      <c r="F240" s="85">
        <v>649</v>
      </c>
      <c r="G240" s="85">
        <v>1.0387918099044511</v>
      </c>
      <c r="H240" s="86">
        <v>0.348136574074074</v>
      </c>
      <c r="I240" s="85">
        <v>1</v>
      </c>
      <c r="J240" s="85" t="s">
        <v>187</v>
      </c>
      <c r="K240" s="85" t="s">
        <v>3100</v>
      </c>
      <c r="L240" s="85">
        <v>581</v>
      </c>
      <c r="M240" s="86">
        <v>1.7013888888889883E-3</v>
      </c>
      <c r="N240" s="87" t="s">
        <v>13664</v>
      </c>
      <c r="Q240" s="80">
        <v>0.30304398148148098</v>
      </c>
      <c r="R240" s="81">
        <v>1</v>
      </c>
      <c r="S240" s="81" t="s">
        <v>1707</v>
      </c>
      <c r="T240" s="83" t="s">
        <v>13690</v>
      </c>
      <c r="X240" s="79">
        <v>0.40085648148148201</v>
      </c>
      <c r="Y240" s="2">
        <v>2</v>
      </c>
      <c r="Z240" s="2" t="s">
        <v>412</v>
      </c>
      <c r="AA240" s="2" t="s">
        <v>3070</v>
      </c>
      <c r="AB240" s="2">
        <v>2613</v>
      </c>
      <c r="AC240" s="2">
        <v>1.0134088081470054</v>
      </c>
      <c r="AD240" s="79">
        <v>0.402824074074074</v>
      </c>
      <c r="AE240" s="2">
        <v>1</v>
      </c>
      <c r="AF240" s="2" t="s">
        <v>412</v>
      </c>
      <c r="AG240" s="2" t="s">
        <v>3098</v>
      </c>
      <c r="AH240" s="2">
        <v>3021</v>
      </c>
      <c r="AI240" s="79">
        <v>1.9675925925919935E-3</v>
      </c>
      <c r="AJ240" s="2" t="s">
        <v>13655</v>
      </c>
      <c r="AL240" s="79">
        <v>0.33847222222222201</v>
      </c>
      <c r="AM240" s="2">
        <v>1</v>
      </c>
      <c r="AN240" s="2" t="s">
        <v>4905</v>
      </c>
      <c r="AO240" s="2" t="s">
        <v>13694</v>
      </c>
    </row>
    <row r="241" spans="2:41">
      <c r="B241" s="84">
        <v>0.34681712962963002</v>
      </c>
      <c r="C241" s="85">
        <v>1</v>
      </c>
      <c r="D241" s="85" t="s">
        <v>188</v>
      </c>
      <c r="E241" s="85" t="s">
        <v>3129</v>
      </c>
      <c r="F241" s="85">
        <v>1844</v>
      </c>
      <c r="G241" s="85">
        <v>1.0878817220860535</v>
      </c>
      <c r="H241" s="86">
        <v>0.34774305555555601</v>
      </c>
      <c r="I241" s="85">
        <v>1</v>
      </c>
      <c r="J241" s="85" t="s">
        <v>188</v>
      </c>
      <c r="K241" s="85" t="s">
        <v>3096</v>
      </c>
      <c r="L241" s="85"/>
      <c r="M241" s="86">
        <v>9.2592592592599665E-4</v>
      </c>
      <c r="N241" s="87" t="s">
        <v>13667</v>
      </c>
      <c r="Q241" s="84">
        <v>0.30306712962963001</v>
      </c>
      <c r="R241" s="85">
        <v>1</v>
      </c>
      <c r="S241" s="85" t="s">
        <v>939</v>
      </c>
      <c r="T241" s="87" t="s">
        <v>13690</v>
      </c>
      <c r="X241" s="79">
        <v>0.40141203703703698</v>
      </c>
      <c r="Y241" s="2">
        <v>2</v>
      </c>
      <c r="Z241" s="2" t="s">
        <v>415</v>
      </c>
      <c r="AA241" s="2" t="s">
        <v>3129</v>
      </c>
      <c r="AB241" s="2">
        <v>2586</v>
      </c>
      <c r="AC241" s="2">
        <v>1.0538701231541547</v>
      </c>
      <c r="AD241" s="79">
        <v>0.40193287037037001</v>
      </c>
      <c r="AE241" s="2">
        <v>2</v>
      </c>
      <c r="AF241" s="2" t="s">
        <v>415</v>
      </c>
      <c r="AG241" s="2" t="s">
        <v>3096</v>
      </c>
      <c r="AH241" s="2">
        <v>3042</v>
      </c>
      <c r="AI241" s="79">
        <v>5.2083333333302617E-4</v>
      </c>
      <c r="AJ241" s="2" t="s">
        <v>13667</v>
      </c>
      <c r="AL241" s="79">
        <v>0.33853009259259298</v>
      </c>
      <c r="AM241" s="2">
        <v>4</v>
      </c>
      <c r="AN241" s="2" t="s">
        <v>4906</v>
      </c>
      <c r="AO241" s="2" t="s">
        <v>13692</v>
      </c>
    </row>
    <row r="242" spans="2:41">
      <c r="B242" s="84">
        <v>0.34681712962963002</v>
      </c>
      <c r="C242" s="85">
        <v>1</v>
      </c>
      <c r="D242" s="85" t="s">
        <v>188</v>
      </c>
      <c r="E242" s="85" t="s">
        <v>3129</v>
      </c>
      <c r="F242" s="85">
        <v>629</v>
      </c>
      <c r="G242" s="85">
        <v>1.070325524847757</v>
      </c>
      <c r="H242" s="86">
        <v>0.34774305555555601</v>
      </c>
      <c r="I242" s="85">
        <v>1</v>
      </c>
      <c r="J242" s="85" t="s">
        <v>188</v>
      </c>
      <c r="K242" s="85" t="s">
        <v>3096</v>
      </c>
      <c r="L242" s="85">
        <v>601</v>
      </c>
      <c r="M242" s="86">
        <v>9.2592592592599665E-4</v>
      </c>
      <c r="N242" s="87" t="s">
        <v>13667</v>
      </c>
      <c r="Q242" s="80">
        <v>0.30309027777777803</v>
      </c>
      <c r="R242" s="81">
        <v>3</v>
      </c>
      <c r="S242" s="81" t="s">
        <v>3792</v>
      </c>
      <c r="T242" s="83" t="s">
        <v>13696</v>
      </c>
      <c r="X242" s="79">
        <v>0.401898148148148</v>
      </c>
      <c r="Y242" s="2">
        <v>4</v>
      </c>
      <c r="Z242" s="2" t="s">
        <v>416</v>
      </c>
      <c r="AA242" s="2" t="s">
        <v>3070</v>
      </c>
      <c r="AB242" s="2">
        <v>2636</v>
      </c>
      <c r="AC242" s="2">
        <v>1.0171714630601982</v>
      </c>
      <c r="AD242" s="79">
        <v>0.40381944444444401</v>
      </c>
      <c r="AE242" s="2">
        <v>4</v>
      </c>
      <c r="AF242" s="2" t="s">
        <v>416</v>
      </c>
      <c r="AG242" s="2" t="s">
        <v>3098</v>
      </c>
      <c r="AH242" s="2">
        <v>3053</v>
      </c>
      <c r="AI242" s="79">
        <v>1.9212962962960045E-3</v>
      </c>
      <c r="AJ242" s="2" t="s">
        <v>13655</v>
      </c>
      <c r="AL242" s="79">
        <v>0.33853009259259298</v>
      </c>
      <c r="AM242" s="2">
        <v>1</v>
      </c>
      <c r="AN242" s="2" t="s">
        <v>2829</v>
      </c>
      <c r="AO242" s="2" t="s">
        <v>13695</v>
      </c>
    </row>
    <row r="243" spans="2:41">
      <c r="B243" s="84">
        <v>0.34702546296296299</v>
      </c>
      <c r="C243" s="85">
        <v>1</v>
      </c>
      <c r="D243" s="85" t="s">
        <v>189</v>
      </c>
      <c r="E243" s="85" t="s">
        <v>3070</v>
      </c>
      <c r="F243" s="85">
        <v>1709</v>
      </c>
      <c r="G243" s="85">
        <v>0.99365439737021688</v>
      </c>
      <c r="H243" s="86">
        <v>0.34795138888888899</v>
      </c>
      <c r="I243" s="85">
        <v>1</v>
      </c>
      <c r="J243" s="85" t="s">
        <v>189</v>
      </c>
      <c r="K243" s="85" t="s">
        <v>3095</v>
      </c>
      <c r="L243" s="85"/>
      <c r="M243" s="86">
        <v>9.2592592592599665E-4</v>
      </c>
      <c r="N243" s="87" t="s">
        <v>13671</v>
      </c>
      <c r="Q243" s="84">
        <v>0.30310185185185201</v>
      </c>
      <c r="R243" s="85">
        <v>2</v>
      </c>
      <c r="S243" s="85" t="s">
        <v>2550</v>
      </c>
      <c r="T243" s="87" t="s">
        <v>13690</v>
      </c>
      <c r="X243" s="79">
        <v>0.40193287037037001</v>
      </c>
      <c r="Y243" s="2">
        <v>2</v>
      </c>
      <c r="Z243" s="2" t="s">
        <v>417</v>
      </c>
      <c r="AA243" s="2" t="s">
        <v>3070</v>
      </c>
      <c r="AB243" s="2">
        <v>2637</v>
      </c>
      <c r="AC243" s="2">
        <v>1.0066283752885654</v>
      </c>
      <c r="AD243" s="79">
        <v>0.40384259259259297</v>
      </c>
      <c r="AE243" s="2">
        <v>1</v>
      </c>
      <c r="AF243" s="2" t="s">
        <v>417</v>
      </c>
      <c r="AG243" s="2" t="s">
        <v>3098</v>
      </c>
      <c r="AH243" s="2">
        <v>3054</v>
      </c>
      <c r="AI243" s="79">
        <v>1.9097222222229648E-3</v>
      </c>
      <c r="AJ243" s="2" t="s">
        <v>13655</v>
      </c>
      <c r="AL243" s="79">
        <v>0.33854166666666702</v>
      </c>
      <c r="AM243" s="2">
        <v>1</v>
      </c>
      <c r="AN243" s="2" t="s">
        <v>4907</v>
      </c>
      <c r="AO243" s="2" t="s">
        <v>13692</v>
      </c>
    </row>
    <row r="244" spans="2:41">
      <c r="B244" s="84">
        <v>0.347060185185185</v>
      </c>
      <c r="C244" s="85">
        <v>2</v>
      </c>
      <c r="D244" s="85" t="s">
        <v>190</v>
      </c>
      <c r="E244" s="85" t="s">
        <v>3070</v>
      </c>
      <c r="F244" s="85">
        <v>688</v>
      </c>
      <c r="G244" s="85">
        <v>1.0459794538893714</v>
      </c>
      <c r="H244" s="86">
        <v>0.34905092592592601</v>
      </c>
      <c r="I244" s="85">
        <v>1</v>
      </c>
      <c r="J244" s="85" t="s">
        <v>190</v>
      </c>
      <c r="K244" s="85" t="s">
        <v>3128</v>
      </c>
      <c r="L244" s="85">
        <v>620</v>
      </c>
      <c r="M244" s="86">
        <v>1.9907407407410149E-3</v>
      </c>
      <c r="N244" s="87" t="s">
        <v>13684</v>
      </c>
      <c r="Q244" s="80">
        <v>0.30310185185185201</v>
      </c>
      <c r="R244" s="81">
        <v>1</v>
      </c>
      <c r="S244" s="81" t="s">
        <v>1369</v>
      </c>
      <c r="T244" s="83" t="s">
        <v>13692</v>
      </c>
      <c r="X244" s="79">
        <v>0.40195601851851898</v>
      </c>
      <c r="Y244" s="2">
        <v>1</v>
      </c>
      <c r="Z244" s="2" t="s">
        <v>418</v>
      </c>
      <c r="AA244" s="2" t="s">
        <v>3070</v>
      </c>
      <c r="AB244" s="2">
        <v>2638</v>
      </c>
      <c r="AC244" s="2">
        <v>1.0127291533205038</v>
      </c>
      <c r="AD244" s="79">
        <v>0.403865740740741</v>
      </c>
      <c r="AE244" s="2">
        <v>1</v>
      </c>
      <c r="AF244" s="2" t="s">
        <v>418</v>
      </c>
      <c r="AG244" s="2" t="s">
        <v>3098</v>
      </c>
      <c r="AH244" s="2">
        <v>3056</v>
      </c>
      <c r="AI244" s="79">
        <v>1.9097222222220211E-3</v>
      </c>
      <c r="AJ244" s="2" t="s">
        <v>13655</v>
      </c>
      <c r="AL244" s="79">
        <v>0.33854166666666702</v>
      </c>
      <c r="AM244" s="2">
        <v>1</v>
      </c>
      <c r="AN244" s="2" t="s">
        <v>160</v>
      </c>
      <c r="AO244" s="2" t="s">
        <v>13694</v>
      </c>
    </row>
    <row r="245" spans="2:41">
      <c r="B245" s="80">
        <v>0.34714120370370399</v>
      </c>
      <c r="C245" s="81">
        <v>1</v>
      </c>
      <c r="D245" s="81" t="s">
        <v>191</v>
      </c>
      <c r="E245" s="81" t="s">
        <v>3129</v>
      </c>
      <c r="F245" s="81">
        <v>1845</v>
      </c>
      <c r="G245" s="81">
        <v>1.0733515283049611</v>
      </c>
      <c r="H245" s="82">
        <v>0.34776620370370398</v>
      </c>
      <c r="I245" s="81">
        <v>1</v>
      </c>
      <c r="J245" s="81" t="s">
        <v>191</v>
      </c>
      <c r="K245" s="81" t="s">
        <v>3096</v>
      </c>
      <c r="L245" s="81"/>
      <c r="M245" s="82">
        <v>6.2499999999998668E-4</v>
      </c>
      <c r="N245" s="83" t="s">
        <v>13667</v>
      </c>
      <c r="Q245" s="84">
        <v>0.303148148148148</v>
      </c>
      <c r="R245" s="85">
        <v>2</v>
      </c>
      <c r="S245" s="85" t="s">
        <v>1135</v>
      </c>
      <c r="T245" s="87" t="s">
        <v>13690</v>
      </c>
      <c r="X245" s="79">
        <v>0.401979166666667</v>
      </c>
      <c r="Y245" s="2">
        <v>2</v>
      </c>
      <c r="Z245" s="2" t="s">
        <v>419</v>
      </c>
      <c r="AA245" s="2" t="s">
        <v>3070</v>
      </c>
      <c r="AB245" s="2">
        <v>2639</v>
      </c>
      <c r="AC245" s="2">
        <v>1.0052373472283058</v>
      </c>
      <c r="AD245" s="79">
        <v>0.40387731481481498</v>
      </c>
      <c r="AE245" s="2">
        <v>1</v>
      </c>
      <c r="AF245" s="2" t="s">
        <v>419</v>
      </c>
      <c r="AG245" s="2" t="s">
        <v>3098</v>
      </c>
      <c r="AH245" s="2">
        <v>3058</v>
      </c>
      <c r="AI245" s="79">
        <v>1.8981481481479823E-3</v>
      </c>
      <c r="AJ245" s="2" t="s">
        <v>13655</v>
      </c>
      <c r="AL245" s="79">
        <v>0.33857638888888902</v>
      </c>
      <c r="AM245" s="2">
        <v>2</v>
      </c>
      <c r="AN245" s="2" t="s">
        <v>4908</v>
      </c>
      <c r="AO245" s="2" t="s">
        <v>13692</v>
      </c>
    </row>
    <row r="246" spans="2:41">
      <c r="B246" s="84">
        <v>0.34714120370370399</v>
      </c>
      <c r="C246" s="85">
        <v>1</v>
      </c>
      <c r="D246" s="85" t="s">
        <v>191</v>
      </c>
      <c r="E246" s="85" t="s">
        <v>3129</v>
      </c>
      <c r="F246" s="85">
        <v>630</v>
      </c>
      <c r="G246" s="85">
        <v>1.057754021144387</v>
      </c>
      <c r="H246" s="86">
        <v>0.34776620370370398</v>
      </c>
      <c r="I246" s="85">
        <v>1</v>
      </c>
      <c r="J246" s="85" t="s">
        <v>191</v>
      </c>
      <c r="K246" s="85" t="s">
        <v>3096</v>
      </c>
      <c r="L246" s="85">
        <v>625</v>
      </c>
      <c r="M246" s="86">
        <v>6.2499999999998668E-4</v>
      </c>
      <c r="N246" s="87" t="s">
        <v>13667</v>
      </c>
      <c r="Q246" s="80">
        <v>0.30315972222222198</v>
      </c>
      <c r="R246" s="81">
        <v>1</v>
      </c>
      <c r="S246" s="81" t="s">
        <v>2410</v>
      </c>
      <c r="T246" s="83" t="s">
        <v>13690</v>
      </c>
      <c r="X246" s="79">
        <v>0.40238425925925903</v>
      </c>
      <c r="Y246" s="2">
        <v>1</v>
      </c>
      <c r="Z246" s="2" t="s">
        <v>688</v>
      </c>
      <c r="AA246" s="2" t="s">
        <v>3129</v>
      </c>
      <c r="AB246" s="2">
        <v>2618</v>
      </c>
      <c r="AC246" s="2">
        <v>1.0009066890937794</v>
      </c>
      <c r="AD246" s="79">
        <v>0.40309027777777801</v>
      </c>
      <c r="AE246" s="2">
        <v>1</v>
      </c>
      <c r="AF246" s="2" t="s">
        <v>688</v>
      </c>
      <c r="AG246" s="2" t="s">
        <v>3098</v>
      </c>
      <c r="AH246" s="2">
        <v>3065</v>
      </c>
      <c r="AI246" s="79">
        <v>7.0601851851898045E-4</v>
      </c>
      <c r="AJ246" s="2" t="s">
        <v>13661</v>
      </c>
      <c r="AL246" s="79">
        <v>0.33858796296296301</v>
      </c>
      <c r="AM246" s="2">
        <v>1</v>
      </c>
      <c r="AN246" s="2" t="s">
        <v>769</v>
      </c>
      <c r="AO246" s="2" t="s">
        <v>13690</v>
      </c>
    </row>
    <row r="247" spans="2:41">
      <c r="B247" s="84">
        <v>0.34716435185185202</v>
      </c>
      <c r="C247" s="85">
        <v>1</v>
      </c>
      <c r="D247" s="85" t="s">
        <v>567</v>
      </c>
      <c r="E247" s="85" t="s">
        <v>3070</v>
      </c>
      <c r="F247" s="85">
        <v>1892</v>
      </c>
      <c r="G247" s="85">
        <v>1.0202775508599327</v>
      </c>
      <c r="H247" s="86">
        <v>0.34872685185185198</v>
      </c>
      <c r="I247" s="85">
        <v>1</v>
      </c>
      <c r="J247" s="85" t="s">
        <v>567</v>
      </c>
      <c r="K247" s="85" t="s">
        <v>3096</v>
      </c>
      <c r="L247" s="85"/>
      <c r="M247" s="86">
        <v>1.5624999999999667E-3</v>
      </c>
      <c r="N247" s="87" t="s">
        <v>13657</v>
      </c>
      <c r="Q247" s="84">
        <v>0.30315972222222198</v>
      </c>
      <c r="R247" s="85">
        <v>1</v>
      </c>
      <c r="S247" s="85" t="s">
        <v>1370</v>
      </c>
      <c r="T247" s="87" t="s">
        <v>13692</v>
      </c>
      <c r="X247" s="79">
        <v>0.40240740740740699</v>
      </c>
      <c r="Y247" s="2">
        <v>1</v>
      </c>
      <c r="Z247" s="2" t="s">
        <v>420</v>
      </c>
      <c r="AA247" s="2" t="s">
        <v>3070</v>
      </c>
      <c r="AB247" s="2">
        <v>2725</v>
      </c>
      <c r="AC247" s="2">
        <v>1.0790974679261016</v>
      </c>
      <c r="AD247" s="79">
        <v>0.40605324074074101</v>
      </c>
      <c r="AE247" s="2">
        <v>1</v>
      </c>
      <c r="AF247" s="2" t="s">
        <v>420</v>
      </c>
      <c r="AG247" s="2" t="s">
        <v>3095</v>
      </c>
      <c r="AH247" s="2">
        <v>3066</v>
      </c>
      <c r="AI247" s="79">
        <v>3.6458333333340143E-3</v>
      </c>
      <c r="AJ247" s="2" t="s">
        <v>13671</v>
      </c>
      <c r="AL247" s="79">
        <v>0.33858796296296301</v>
      </c>
      <c r="AM247" s="2">
        <v>2</v>
      </c>
      <c r="AN247" s="2" t="s">
        <v>757</v>
      </c>
      <c r="AO247" s="2" t="s">
        <v>13695</v>
      </c>
    </row>
    <row r="248" spans="2:41">
      <c r="B248" s="80">
        <v>0.34722222222222199</v>
      </c>
      <c r="C248" s="81">
        <v>1</v>
      </c>
      <c r="D248" s="81" t="s">
        <v>192</v>
      </c>
      <c r="E248" s="81" t="s">
        <v>3070</v>
      </c>
      <c r="F248" s="81">
        <v>1894</v>
      </c>
      <c r="G248" s="81">
        <v>1.0755971097048926</v>
      </c>
      <c r="H248" s="82">
        <v>0.34873842592592602</v>
      </c>
      <c r="I248" s="81">
        <v>1</v>
      </c>
      <c r="J248" s="81" t="s">
        <v>192</v>
      </c>
      <c r="K248" s="81" t="s">
        <v>3097</v>
      </c>
      <c r="L248" s="81"/>
      <c r="M248" s="82">
        <v>1.5162037037040332E-3</v>
      </c>
      <c r="N248" s="83" t="s">
        <v>13669</v>
      </c>
      <c r="Q248" s="80">
        <v>0.30317129629629602</v>
      </c>
      <c r="R248" s="81">
        <v>1</v>
      </c>
      <c r="S248" s="81" t="s">
        <v>1293</v>
      </c>
      <c r="T248" s="83" t="s">
        <v>13692</v>
      </c>
      <c r="X248" s="79">
        <v>0.402824074074074</v>
      </c>
      <c r="Y248" s="2">
        <v>1</v>
      </c>
      <c r="Z248" s="2" t="s">
        <v>421</v>
      </c>
      <c r="AA248" s="2" t="s">
        <v>3070</v>
      </c>
      <c r="AB248" s="2">
        <v>2855</v>
      </c>
      <c r="AC248" s="2">
        <v>1.0361806065118933</v>
      </c>
      <c r="AD248" s="79">
        <v>0.410023148148148</v>
      </c>
      <c r="AE248" s="2">
        <v>1</v>
      </c>
      <c r="AF248" s="2" t="s">
        <v>421</v>
      </c>
      <c r="AG248" s="2" t="s">
        <v>3096</v>
      </c>
      <c r="AH248" s="2">
        <v>3079</v>
      </c>
      <c r="AI248" s="79">
        <v>7.1990740740739967E-3</v>
      </c>
      <c r="AJ248" s="2" t="s">
        <v>13657</v>
      </c>
      <c r="AL248" s="79">
        <v>0.33862268518518501</v>
      </c>
      <c r="AM248" s="2">
        <v>2</v>
      </c>
      <c r="AN248" s="2" t="s">
        <v>2830</v>
      </c>
      <c r="AO248" s="2" t="s">
        <v>13695</v>
      </c>
    </row>
    <row r="249" spans="2:41">
      <c r="B249" s="84">
        <v>0.34722222222222199</v>
      </c>
      <c r="C249" s="85">
        <v>1</v>
      </c>
      <c r="D249" s="85" t="s">
        <v>192</v>
      </c>
      <c r="E249" s="85" t="s">
        <v>3070</v>
      </c>
      <c r="F249" s="85">
        <v>845</v>
      </c>
      <c r="G249" s="85">
        <v>1.0898984758189725</v>
      </c>
      <c r="H249" s="86">
        <v>0.35274305555555602</v>
      </c>
      <c r="I249" s="85">
        <v>1</v>
      </c>
      <c r="J249" s="85" t="s">
        <v>192</v>
      </c>
      <c r="K249" s="85" t="s">
        <v>3096</v>
      </c>
      <c r="L249" s="85">
        <v>630</v>
      </c>
      <c r="M249" s="86">
        <v>5.5208333333340298E-3</v>
      </c>
      <c r="N249" s="87" t="s">
        <v>13657</v>
      </c>
      <c r="Q249" s="84">
        <v>0.30320601851851903</v>
      </c>
      <c r="R249" s="85">
        <v>1</v>
      </c>
      <c r="S249" s="85" t="s">
        <v>1708</v>
      </c>
      <c r="T249" s="87" t="s">
        <v>13692</v>
      </c>
      <c r="X249" s="79">
        <v>0.40292824074074102</v>
      </c>
      <c r="Y249" s="2">
        <v>2</v>
      </c>
      <c r="Z249" s="2" t="s">
        <v>423</v>
      </c>
      <c r="AA249" s="2" t="s">
        <v>3129</v>
      </c>
      <c r="AB249" s="2">
        <v>2621</v>
      </c>
      <c r="AC249" s="2">
        <v>1.0405030591713178</v>
      </c>
      <c r="AD249" s="79">
        <v>0.40319444444444402</v>
      </c>
      <c r="AE249" s="2">
        <v>2</v>
      </c>
      <c r="AF249" s="2" t="s">
        <v>423</v>
      </c>
      <c r="AG249" s="2" t="s">
        <v>3096</v>
      </c>
      <c r="AH249" s="2">
        <v>3087</v>
      </c>
      <c r="AI249" s="79">
        <v>2.6620370370300517E-4</v>
      </c>
      <c r="AJ249" s="2" t="s">
        <v>13667</v>
      </c>
      <c r="AL249" s="79">
        <v>0.338634259259259</v>
      </c>
      <c r="AM249" s="2">
        <v>1</v>
      </c>
      <c r="AN249" s="2" t="s">
        <v>4909</v>
      </c>
      <c r="AO249" s="2" t="s">
        <v>13692</v>
      </c>
    </row>
    <row r="250" spans="2:41">
      <c r="B250" s="84">
        <v>0.347291666666667</v>
      </c>
      <c r="C250" s="85">
        <v>1</v>
      </c>
      <c r="D250" s="85" t="s">
        <v>569</v>
      </c>
      <c r="E250" s="85" t="s">
        <v>3070</v>
      </c>
      <c r="F250" s="85">
        <v>1896</v>
      </c>
      <c r="G250" s="85">
        <v>1.0780603044070893</v>
      </c>
      <c r="H250" s="86">
        <v>0.34885416666666702</v>
      </c>
      <c r="I250" s="85">
        <v>1</v>
      </c>
      <c r="J250" s="85" t="s">
        <v>569</v>
      </c>
      <c r="K250" s="85" t="s">
        <v>3097</v>
      </c>
      <c r="L250" s="85"/>
      <c r="M250" s="86">
        <v>1.5625000000000222E-3</v>
      </c>
      <c r="N250" s="87" t="s">
        <v>13669</v>
      </c>
      <c r="Q250" s="80">
        <v>0.30339120370370398</v>
      </c>
      <c r="R250" s="81">
        <v>1</v>
      </c>
      <c r="S250" s="81" t="s">
        <v>4709</v>
      </c>
      <c r="T250" s="83" t="s">
        <v>13698</v>
      </c>
      <c r="X250" s="79">
        <v>0.40321759259259299</v>
      </c>
      <c r="Y250" s="2">
        <v>1</v>
      </c>
      <c r="Z250" s="2" t="s">
        <v>424</v>
      </c>
      <c r="AA250" s="2" t="s">
        <v>3070</v>
      </c>
      <c r="AB250" s="2">
        <v>2727</v>
      </c>
      <c r="AC250" s="2">
        <v>1.0625396094914563</v>
      </c>
      <c r="AD250" s="79">
        <v>0.40612268518518502</v>
      </c>
      <c r="AE250" s="2">
        <v>1</v>
      </c>
      <c r="AF250" s="2" t="s">
        <v>424</v>
      </c>
      <c r="AG250" s="2" t="s">
        <v>3095</v>
      </c>
      <c r="AH250" s="2">
        <v>3098</v>
      </c>
      <c r="AI250" s="79">
        <v>2.905092592592029E-3</v>
      </c>
      <c r="AJ250" s="2" t="s">
        <v>13671</v>
      </c>
      <c r="AL250" s="79">
        <v>0.338668981481482</v>
      </c>
      <c r="AM250" s="2">
        <v>1</v>
      </c>
      <c r="AN250" s="2" t="s">
        <v>4910</v>
      </c>
      <c r="AO250" s="2" t="s">
        <v>13692</v>
      </c>
    </row>
    <row r="251" spans="2:41">
      <c r="B251" s="80">
        <v>0.34736111111111101</v>
      </c>
      <c r="C251" s="81">
        <v>3</v>
      </c>
      <c r="D251" s="81" t="s">
        <v>570</v>
      </c>
      <c r="E251" s="81" t="s">
        <v>3070</v>
      </c>
      <c r="F251" s="81">
        <v>1900</v>
      </c>
      <c r="G251" s="81">
        <v>1.0256822791934257</v>
      </c>
      <c r="H251" s="82">
        <v>0.34895833333333298</v>
      </c>
      <c r="I251" s="81">
        <v>3</v>
      </c>
      <c r="J251" s="81" t="s">
        <v>570</v>
      </c>
      <c r="K251" s="81" t="s">
        <v>3096</v>
      </c>
      <c r="L251" s="81"/>
      <c r="M251" s="82">
        <v>1.5972222222219723E-3</v>
      </c>
      <c r="N251" s="83" t="s">
        <v>13657</v>
      </c>
      <c r="Q251" s="84">
        <v>0.30358796296296298</v>
      </c>
      <c r="R251" s="85">
        <v>1</v>
      </c>
      <c r="S251" s="85" t="s">
        <v>2093</v>
      </c>
      <c r="T251" s="87" t="s">
        <v>13690</v>
      </c>
      <c r="X251" s="79">
        <v>0.40324074074074101</v>
      </c>
      <c r="Y251" s="2">
        <v>1</v>
      </c>
      <c r="Z251" s="2" t="s">
        <v>693</v>
      </c>
      <c r="AA251" s="2" t="s">
        <v>3070</v>
      </c>
      <c r="AB251" s="2">
        <v>2661</v>
      </c>
      <c r="AC251" s="2">
        <v>1.0003142750185243</v>
      </c>
      <c r="AD251" s="79">
        <v>0.40460648148148098</v>
      </c>
      <c r="AE251" s="2">
        <v>1</v>
      </c>
      <c r="AF251" s="2" t="s">
        <v>693</v>
      </c>
      <c r="AG251" s="2" t="s">
        <v>3100</v>
      </c>
      <c r="AH251" s="2">
        <v>3099</v>
      </c>
      <c r="AI251" s="79">
        <v>1.3657407407399735E-3</v>
      </c>
      <c r="AJ251" s="2" t="s">
        <v>13664</v>
      </c>
      <c r="AL251" s="79">
        <v>0.33868055555555598</v>
      </c>
      <c r="AM251" s="2">
        <v>1</v>
      </c>
      <c r="AN251" s="2" t="s">
        <v>4911</v>
      </c>
      <c r="AO251" s="2" t="s">
        <v>13695</v>
      </c>
    </row>
    <row r="252" spans="2:41">
      <c r="B252" s="84">
        <v>0.34746527777777803</v>
      </c>
      <c r="C252" s="85">
        <v>1</v>
      </c>
      <c r="D252" s="85" t="s">
        <v>193</v>
      </c>
      <c r="E252" s="85" t="s">
        <v>3129</v>
      </c>
      <c r="F252" s="85">
        <v>660</v>
      </c>
      <c r="G252" s="85">
        <v>1.0223482160137909</v>
      </c>
      <c r="H252" s="86">
        <v>0.34844907407407399</v>
      </c>
      <c r="I252" s="85">
        <v>1</v>
      </c>
      <c r="J252" s="85" t="s">
        <v>193</v>
      </c>
      <c r="K252" s="85" t="s">
        <v>3098</v>
      </c>
      <c r="L252" s="85">
        <v>654</v>
      </c>
      <c r="M252" s="86">
        <v>9.8379629629596899E-4</v>
      </c>
      <c r="N252" s="87" t="s">
        <v>13661</v>
      </c>
      <c r="Q252" s="80">
        <v>0.30359953703703701</v>
      </c>
      <c r="R252" s="81">
        <v>2</v>
      </c>
      <c r="S252" s="81" t="s">
        <v>2411</v>
      </c>
      <c r="T252" s="83" t="s">
        <v>13690</v>
      </c>
      <c r="X252" s="79">
        <v>0.40326388888888898</v>
      </c>
      <c r="Y252" s="2">
        <v>1</v>
      </c>
      <c r="Z252" s="2" t="s">
        <v>425</v>
      </c>
      <c r="AA252" s="2" t="s">
        <v>3071</v>
      </c>
      <c r="AB252" s="2">
        <v>2701</v>
      </c>
      <c r="AC252" s="2">
        <v>1.0770659415357826</v>
      </c>
      <c r="AD252" s="79">
        <v>0.40549768518518498</v>
      </c>
      <c r="AE252" s="2">
        <v>1</v>
      </c>
      <c r="AF252" s="2" t="s">
        <v>425</v>
      </c>
      <c r="AG252" s="2" t="s">
        <v>3097</v>
      </c>
      <c r="AH252" s="2">
        <v>3101</v>
      </c>
      <c r="AI252" s="79">
        <v>2.2337962962959979E-3</v>
      </c>
      <c r="AJ252" s="2" t="s">
        <v>13662</v>
      </c>
      <c r="AL252" s="79">
        <v>0.33868055555555598</v>
      </c>
      <c r="AM252" s="2">
        <v>1</v>
      </c>
      <c r="AN252" s="2" t="s">
        <v>546</v>
      </c>
      <c r="AO252" s="2" t="s">
        <v>13690</v>
      </c>
    </row>
    <row r="253" spans="2:41">
      <c r="B253" s="84">
        <v>0.347523148148148</v>
      </c>
      <c r="C253" s="85">
        <v>1</v>
      </c>
      <c r="D253" s="85" t="s">
        <v>571</v>
      </c>
      <c r="E253" s="85" t="s">
        <v>3070</v>
      </c>
      <c r="F253" s="85">
        <v>1905</v>
      </c>
      <c r="G253" s="85">
        <v>1.0780603044070893</v>
      </c>
      <c r="H253" s="86">
        <v>0.34908564814814802</v>
      </c>
      <c r="I253" s="85">
        <v>1</v>
      </c>
      <c r="J253" s="85" t="s">
        <v>571</v>
      </c>
      <c r="K253" s="85" t="s">
        <v>3097</v>
      </c>
      <c r="L253" s="85"/>
      <c r="M253" s="86">
        <v>1.5625000000000222E-3</v>
      </c>
      <c r="N253" s="87" t="s">
        <v>13669</v>
      </c>
      <c r="Q253" s="84">
        <v>0.30363425925925902</v>
      </c>
      <c r="R253" s="85">
        <v>1</v>
      </c>
      <c r="S253" s="85" t="s">
        <v>1709</v>
      </c>
      <c r="T253" s="87" t="s">
        <v>13690</v>
      </c>
      <c r="X253" s="79">
        <v>0.403900462962963</v>
      </c>
      <c r="Y253" s="2">
        <v>1</v>
      </c>
      <c r="Z253" s="2" t="s">
        <v>427</v>
      </c>
      <c r="AA253" s="2" t="s">
        <v>3072</v>
      </c>
      <c r="AB253" s="2">
        <v>2760</v>
      </c>
      <c r="AC253" s="2">
        <v>1.053155194647724</v>
      </c>
      <c r="AD253" s="79">
        <v>0.40718749999999998</v>
      </c>
      <c r="AE253" s="2">
        <v>1</v>
      </c>
      <c r="AF253" s="2" t="s">
        <v>427</v>
      </c>
      <c r="AG253" s="2" t="s">
        <v>3096</v>
      </c>
      <c r="AH253" s="2">
        <v>3119</v>
      </c>
      <c r="AI253" s="79">
        <v>3.2870370370369772E-3</v>
      </c>
      <c r="AJ253" s="2" t="s">
        <v>13679</v>
      </c>
      <c r="AL253" s="79">
        <v>0.33870370370370401</v>
      </c>
      <c r="AM253" s="2">
        <v>1</v>
      </c>
      <c r="AN253" s="2" t="s">
        <v>1888</v>
      </c>
      <c r="AO253" s="2" t="s">
        <v>13690</v>
      </c>
    </row>
    <row r="254" spans="2:41">
      <c r="B254" s="84">
        <v>0.34754629629629602</v>
      </c>
      <c r="C254" s="85">
        <v>1</v>
      </c>
      <c r="D254" s="85" t="s">
        <v>572</v>
      </c>
      <c r="E254" s="85" t="s">
        <v>3075</v>
      </c>
      <c r="F254" s="85">
        <v>672</v>
      </c>
      <c r="G254" s="85">
        <v>1.0951211538461509</v>
      </c>
      <c r="H254" s="86">
        <v>0.34863425925925901</v>
      </c>
      <c r="I254" s="85">
        <v>1</v>
      </c>
      <c r="J254" s="85" t="s">
        <v>572</v>
      </c>
      <c r="K254" s="85" t="s">
        <v>3097</v>
      </c>
      <c r="L254" s="85">
        <v>658</v>
      </c>
      <c r="M254" s="86">
        <v>1.087962962962985E-3</v>
      </c>
      <c r="N254" s="87" t="s">
        <v>13666</v>
      </c>
      <c r="Q254" s="80">
        <v>0.30371527777777801</v>
      </c>
      <c r="R254" s="81">
        <v>1</v>
      </c>
      <c r="S254" s="81" t="s">
        <v>4710</v>
      </c>
      <c r="T254" s="83" t="s">
        <v>13698</v>
      </c>
      <c r="X254" s="79">
        <v>0.40395833333333298</v>
      </c>
      <c r="Y254" s="2">
        <v>1</v>
      </c>
      <c r="Z254" s="2" t="s">
        <v>996</v>
      </c>
      <c r="AA254" s="2" t="s">
        <v>3070</v>
      </c>
      <c r="AB254" s="2">
        <v>2733</v>
      </c>
      <c r="AC254" s="2">
        <v>1.0570588415779345</v>
      </c>
      <c r="AD254" s="79">
        <v>0.40634259259259298</v>
      </c>
      <c r="AE254" s="2">
        <v>1</v>
      </c>
      <c r="AF254" s="2" t="s">
        <v>996</v>
      </c>
      <c r="AG254" s="2" t="s">
        <v>3101</v>
      </c>
      <c r="AH254" s="2">
        <v>3122</v>
      </c>
      <c r="AI254" s="79">
        <v>2.384259259260002E-3</v>
      </c>
      <c r="AJ254" s="2" t="s">
        <v>13654</v>
      </c>
      <c r="AL254" s="79">
        <v>0.33871527777777799</v>
      </c>
      <c r="AM254" s="2">
        <v>1</v>
      </c>
      <c r="AN254" s="2" t="s">
        <v>1889</v>
      </c>
      <c r="AO254" s="2" t="s">
        <v>13694</v>
      </c>
    </row>
    <row r="255" spans="2:41">
      <c r="B255" s="80">
        <v>0.34761574074074097</v>
      </c>
      <c r="C255" s="81">
        <v>1</v>
      </c>
      <c r="D255" s="81" t="s">
        <v>573</v>
      </c>
      <c r="E255" s="81" t="s">
        <v>3070</v>
      </c>
      <c r="F255" s="81">
        <v>1911</v>
      </c>
      <c r="G255" s="81">
        <v>1.0814517473591319</v>
      </c>
      <c r="H255" s="82">
        <v>0.34924768518518501</v>
      </c>
      <c r="I255" s="81">
        <v>1</v>
      </c>
      <c r="J255" s="81" t="s">
        <v>573</v>
      </c>
      <c r="K255" s="81" t="s">
        <v>3097</v>
      </c>
      <c r="L255" s="81"/>
      <c r="M255" s="82">
        <v>1.6319444444440334E-3</v>
      </c>
      <c r="N255" s="83" t="s">
        <v>13669</v>
      </c>
      <c r="Q255" s="84">
        <v>0.30375000000000002</v>
      </c>
      <c r="R255" s="85">
        <v>2</v>
      </c>
      <c r="S255" s="85" t="s">
        <v>1136</v>
      </c>
      <c r="T255" s="87" t="s">
        <v>13693</v>
      </c>
      <c r="X255" s="79">
        <v>0.404363425925926</v>
      </c>
      <c r="Y255" s="2">
        <v>3</v>
      </c>
      <c r="Z255" s="2" t="s">
        <v>432</v>
      </c>
      <c r="AA255" s="2" t="s">
        <v>3070</v>
      </c>
      <c r="AB255" s="2">
        <v>2714</v>
      </c>
      <c r="AC255" s="2">
        <v>1.0008166181361653</v>
      </c>
      <c r="AD255" s="79">
        <v>0.40571759259259299</v>
      </c>
      <c r="AE255" s="2">
        <v>3</v>
      </c>
      <c r="AF255" s="2" t="s">
        <v>432</v>
      </c>
      <c r="AG255" s="2" t="s">
        <v>3100</v>
      </c>
      <c r="AH255" s="2">
        <v>3146</v>
      </c>
      <c r="AI255" s="79">
        <v>1.3541666666669894E-3</v>
      </c>
      <c r="AJ255" s="2" t="s">
        <v>13664</v>
      </c>
      <c r="AL255" s="79">
        <v>0.33876157407407398</v>
      </c>
      <c r="AM255" s="2">
        <v>3</v>
      </c>
      <c r="AN255" s="2" t="s">
        <v>4912</v>
      </c>
      <c r="AO255" s="2" t="s">
        <v>13692</v>
      </c>
    </row>
    <row r="256" spans="2:41">
      <c r="B256" s="84">
        <v>0.34762731481481501</v>
      </c>
      <c r="C256" s="85">
        <v>2</v>
      </c>
      <c r="D256" s="85" t="s">
        <v>574</v>
      </c>
      <c r="E256" s="85" t="s">
        <v>3070</v>
      </c>
      <c r="F256" s="85">
        <v>1914</v>
      </c>
      <c r="G256" s="85">
        <v>1.0321808118497542</v>
      </c>
      <c r="H256" s="86">
        <v>0.34930555555555598</v>
      </c>
      <c r="I256" s="85">
        <v>2</v>
      </c>
      <c r="J256" s="85" t="s">
        <v>574</v>
      </c>
      <c r="K256" s="85" t="s">
        <v>3096</v>
      </c>
      <c r="L256" s="85"/>
      <c r="M256" s="86">
        <v>1.6782407407409661E-3</v>
      </c>
      <c r="N256" s="87" t="s">
        <v>13657</v>
      </c>
      <c r="Q256" s="80">
        <v>0.30377314814814799</v>
      </c>
      <c r="R256" s="81">
        <v>1</v>
      </c>
      <c r="S256" s="81" t="s">
        <v>2722</v>
      </c>
      <c r="T256" s="83" t="s">
        <v>13693</v>
      </c>
      <c r="X256" s="79">
        <v>0.40469907407407402</v>
      </c>
      <c r="Y256" s="2">
        <v>1</v>
      </c>
      <c r="Z256" s="2" t="s">
        <v>309</v>
      </c>
      <c r="AA256" s="2" t="s">
        <v>3072</v>
      </c>
      <c r="AB256" s="2">
        <v>2772</v>
      </c>
      <c r="AC256" s="2">
        <v>1.0120428047611583</v>
      </c>
      <c r="AD256" s="79">
        <v>0.40758101851851902</v>
      </c>
      <c r="AE256" s="2">
        <v>1</v>
      </c>
      <c r="AF256" s="2" t="s">
        <v>309</v>
      </c>
      <c r="AG256" s="2" t="s">
        <v>3096</v>
      </c>
      <c r="AH256" s="2">
        <v>3157</v>
      </c>
      <c r="AI256" s="79">
        <v>2.881944444445006E-3</v>
      </c>
      <c r="AJ256" s="2" t="s">
        <v>13679</v>
      </c>
      <c r="AL256" s="79">
        <v>0.338784722222222</v>
      </c>
      <c r="AM256" s="2">
        <v>1</v>
      </c>
      <c r="AN256" s="2" t="s">
        <v>4913</v>
      </c>
      <c r="AO256" s="2" t="s">
        <v>13694</v>
      </c>
    </row>
    <row r="257" spans="2:41">
      <c r="B257" s="84">
        <v>0.34762731481481501</v>
      </c>
      <c r="C257" s="85">
        <v>2</v>
      </c>
      <c r="D257" s="85" t="s">
        <v>574</v>
      </c>
      <c r="E257" s="85" t="s">
        <v>3070</v>
      </c>
      <c r="F257" s="85">
        <v>699</v>
      </c>
      <c r="G257" s="85">
        <v>1.0006699160068584</v>
      </c>
      <c r="H257" s="86">
        <v>0.34930555555555598</v>
      </c>
      <c r="I257" s="85">
        <v>2</v>
      </c>
      <c r="J257" s="85" t="s">
        <v>574</v>
      </c>
      <c r="K257" s="85" t="s">
        <v>3096</v>
      </c>
      <c r="L257" s="85">
        <v>663</v>
      </c>
      <c r="M257" s="86">
        <v>1.6782407407409661E-3</v>
      </c>
      <c r="N257" s="87" t="s">
        <v>13657</v>
      </c>
      <c r="Q257" s="84">
        <v>0.30378472222222203</v>
      </c>
      <c r="R257" s="85">
        <v>1</v>
      </c>
      <c r="S257" s="85" t="s">
        <v>1371</v>
      </c>
      <c r="T257" s="87" t="s">
        <v>13694</v>
      </c>
      <c r="X257" s="79">
        <v>0.40490740740740699</v>
      </c>
      <c r="Y257" s="2">
        <v>2</v>
      </c>
      <c r="Z257" s="2" t="s">
        <v>435</v>
      </c>
      <c r="AA257" s="2" t="s">
        <v>3129</v>
      </c>
      <c r="AB257" s="2">
        <v>2691</v>
      </c>
      <c r="AC257" s="2">
        <v>1.046803704587167</v>
      </c>
      <c r="AD257" s="79">
        <v>0.405289351851852</v>
      </c>
      <c r="AE257" s="2">
        <v>2</v>
      </c>
      <c r="AF257" s="2" t="s">
        <v>435</v>
      </c>
      <c r="AG257" s="2" t="s">
        <v>3096</v>
      </c>
      <c r="AH257" s="2">
        <v>3168</v>
      </c>
      <c r="AI257" s="79">
        <v>3.8194444444500375E-4</v>
      </c>
      <c r="AJ257" s="2" t="s">
        <v>13667</v>
      </c>
      <c r="AL257" s="79">
        <v>0.33880787037037002</v>
      </c>
      <c r="AM257" s="2">
        <v>1</v>
      </c>
      <c r="AN257" s="2" t="s">
        <v>2831</v>
      </c>
      <c r="AO257" s="2" t="s">
        <v>13704</v>
      </c>
    </row>
    <row r="258" spans="2:41">
      <c r="B258" s="84">
        <v>0.34770833333333301</v>
      </c>
      <c r="C258" s="85">
        <v>1</v>
      </c>
      <c r="D258" s="85" t="s">
        <v>194</v>
      </c>
      <c r="E258" s="85" t="s">
        <v>3070</v>
      </c>
      <c r="F258" s="85">
        <v>736</v>
      </c>
      <c r="G258" s="85">
        <v>1.0553056379011343</v>
      </c>
      <c r="H258" s="86">
        <v>0.35003472222222198</v>
      </c>
      <c r="I258" s="85">
        <v>1</v>
      </c>
      <c r="J258" s="85" t="s">
        <v>194</v>
      </c>
      <c r="K258" s="85" t="s">
        <v>3098</v>
      </c>
      <c r="L258" s="85">
        <v>667</v>
      </c>
      <c r="M258" s="86">
        <v>2.326388888888975E-3</v>
      </c>
      <c r="N258" s="87" t="s">
        <v>13655</v>
      </c>
      <c r="Q258" s="80">
        <v>0.30390046296296302</v>
      </c>
      <c r="R258" s="81">
        <v>1</v>
      </c>
      <c r="S258" s="81" t="s">
        <v>2094</v>
      </c>
      <c r="T258" s="83" t="s">
        <v>13692</v>
      </c>
      <c r="X258" s="79">
        <v>0.40491898148148098</v>
      </c>
      <c r="Y258" s="2">
        <v>1</v>
      </c>
      <c r="Z258" s="2" t="s">
        <v>394</v>
      </c>
      <c r="AA258" s="2" t="s">
        <v>3070</v>
      </c>
      <c r="AB258" s="2">
        <v>2841</v>
      </c>
      <c r="AC258" s="2">
        <v>1.095577661589761</v>
      </c>
      <c r="AD258" s="79">
        <v>0.40973379629629603</v>
      </c>
      <c r="AE258" s="2">
        <v>1</v>
      </c>
      <c r="AF258" s="2" t="s">
        <v>394</v>
      </c>
      <c r="AG258" s="2" t="s">
        <v>3096</v>
      </c>
      <c r="AH258" s="2">
        <v>3169</v>
      </c>
      <c r="AI258" s="79">
        <v>4.8148148148150494E-3</v>
      </c>
      <c r="AJ258" s="2" t="s">
        <v>13657</v>
      </c>
      <c r="AL258" s="79">
        <v>0.33881944444444401</v>
      </c>
      <c r="AM258" s="2">
        <v>1</v>
      </c>
      <c r="AN258" s="2" t="s">
        <v>2832</v>
      </c>
      <c r="AO258" s="2" t="s">
        <v>13697</v>
      </c>
    </row>
    <row r="259" spans="2:41">
      <c r="B259" s="80">
        <v>0.34781250000000002</v>
      </c>
      <c r="C259" s="81">
        <v>1</v>
      </c>
      <c r="D259" s="81" t="s">
        <v>575</v>
      </c>
      <c r="E259" s="81" t="s">
        <v>3070</v>
      </c>
      <c r="F259" s="81">
        <v>1924</v>
      </c>
      <c r="G259" s="81">
        <v>1.0321857766184355</v>
      </c>
      <c r="H259" s="82">
        <v>0.34950231481481497</v>
      </c>
      <c r="I259" s="81">
        <v>1</v>
      </c>
      <c r="J259" s="81" t="s">
        <v>575</v>
      </c>
      <c r="K259" s="81" t="s">
        <v>3096</v>
      </c>
      <c r="L259" s="81"/>
      <c r="M259" s="82">
        <v>1.6898148148149494E-3</v>
      </c>
      <c r="N259" s="83" t="s">
        <v>13657</v>
      </c>
      <c r="Q259" s="84">
        <v>0.30391203703703701</v>
      </c>
      <c r="R259" s="85">
        <v>2</v>
      </c>
      <c r="S259" s="85" t="s">
        <v>2551</v>
      </c>
      <c r="T259" s="87" t="s">
        <v>13692</v>
      </c>
      <c r="X259" s="79">
        <v>0.40581018518518502</v>
      </c>
      <c r="Y259" s="2">
        <v>4</v>
      </c>
      <c r="Z259" s="2" t="s">
        <v>438</v>
      </c>
      <c r="AA259" s="2" t="s">
        <v>3070</v>
      </c>
      <c r="AB259" s="2">
        <v>2774</v>
      </c>
      <c r="AC259" s="2">
        <v>1.0086436430265435</v>
      </c>
      <c r="AD259" s="79">
        <v>0.40766203703703702</v>
      </c>
      <c r="AE259" s="2">
        <v>4</v>
      </c>
      <c r="AF259" s="2" t="s">
        <v>438</v>
      </c>
      <c r="AG259" s="2" t="s">
        <v>3098</v>
      </c>
      <c r="AH259" s="2">
        <v>3191</v>
      </c>
      <c r="AI259" s="79">
        <v>1.8518518518519933E-3</v>
      </c>
      <c r="AJ259" s="2" t="s">
        <v>13655</v>
      </c>
      <c r="AL259" s="79">
        <v>0.33886574074074099</v>
      </c>
      <c r="AM259" s="2">
        <v>1</v>
      </c>
      <c r="AN259" s="2" t="s">
        <v>547</v>
      </c>
      <c r="AO259" s="2" t="s">
        <v>13694</v>
      </c>
    </row>
    <row r="260" spans="2:41">
      <c r="B260" s="84">
        <v>0.34781250000000002</v>
      </c>
      <c r="C260" s="85">
        <v>1</v>
      </c>
      <c r="D260" s="85" t="s">
        <v>575</v>
      </c>
      <c r="E260" s="85" t="s">
        <v>3070</v>
      </c>
      <c r="F260" s="85">
        <v>709</v>
      </c>
      <c r="G260" s="85">
        <v>1.00038369057481</v>
      </c>
      <c r="H260" s="86">
        <v>0.34950231481481497</v>
      </c>
      <c r="I260" s="85">
        <v>1</v>
      </c>
      <c r="J260" s="85" t="s">
        <v>575</v>
      </c>
      <c r="K260" s="85" t="s">
        <v>3096</v>
      </c>
      <c r="L260" s="85">
        <v>676</v>
      </c>
      <c r="M260" s="86">
        <v>1.6898148148149494E-3</v>
      </c>
      <c r="N260" s="87" t="s">
        <v>13657</v>
      </c>
      <c r="Q260" s="80">
        <v>0.30393518518518498</v>
      </c>
      <c r="R260" s="81">
        <v>1</v>
      </c>
      <c r="S260" s="81" t="s">
        <v>1294</v>
      </c>
      <c r="T260" s="83" t="s">
        <v>13692</v>
      </c>
      <c r="X260" s="79">
        <v>0.40597222222222201</v>
      </c>
      <c r="Y260" s="2">
        <v>1</v>
      </c>
      <c r="Z260" s="2" t="s">
        <v>439</v>
      </c>
      <c r="AA260" s="2" t="s">
        <v>3129</v>
      </c>
      <c r="AB260" s="2">
        <v>2748</v>
      </c>
      <c r="AC260" s="2">
        <v>1.0129835266875966</v>
      </c>
      <c r="AD260" s="79">
        <v>0.406944444444444</v>
      </c>
      <c r="AE260" s="2">
        <v>1</v>
      </c>
      <c r="AF260" s="2" t="s">
        <v>439</v>
      </c>
      <c r="AG260" s="2" t="s">
        <v>3128</v>
      </c>
      <c r="AH260" s="2">
        <v>3199</v>
      </c>
      <c r="AI260" s="79">
        <v>9.7222222222198562E-4</v>
      </c>
      <c r="AJ260" s="2" t="s">
        <v>13678</v>
      </c>
      <c r="AL260" s="79">
        <v>0.33887731481481498</v>
      </c>
      <c r="AM260" s="2">
        <v>1</v>
      </c>
      <c r="AN260" s="2" t="s">
        <v>4914</v>
      </c>
      <c r="AO260" s="2" t="s">
        <v>13698</v>
      </c>
    </row>
    <row r="261" spans="2:41">
      <c r="B261" s="84">
        <v>0.347905092592593</v>
      </c>
      <c r="C261" s="85">
        <v>1</v>
      </c>
      <c r="D261" s="85" t="s">
        <v>196</v>
      </c>
      <c r="E261" s="85" t="s">
        <v>3129</v>
      </c>
      <c r="F261" s="85">
        <v>1865</v>
      </c>
      <c r="G261" s="85">
        <v>1.0492973488830015</v>
      </c>
      <c r="H261" s="86">
        <v>0.34820601851851901</v>
      </c>
      <c r="I261" s="85">
        <v>1</v>
      </c>
      <c r="J261" s="85" t="s">
        <v>196</v>
      </c>
      <c r="K261" s="85" t="s">
        <v>3096</v>
      </c>
      <c r="L261" s="85"/>
      <c r="M261" s="86">
        <v>3.0092592592600997E-4</v>
      </c>
      <c r="N261" s="87" t="s">
        <v>13667</v>
      </c>
      <c r="Q261" s="84">
        <v>0.30398148148148102</v>
      </c>
      <c r="R261" s="85">
        <v>1</v>
      </c>
      <c r="S261" s="85" t="s">
        <v>1710</v>
      </c>
      <c r="T261" s="87" t="s">
        <v>13692</v>
      </c>
      <c r="X261" s="79">
        <v>0.40615740740740702</v>
      </c>
      <c r="Y261" s="2">
        <v>1</v>
      </c>
      <c r="Z261" s="2" t="s">
        <v>440</v>
      </c>
      <c r="AA261" s="2" t="s">
        <v>3129</v>
      </c>
      <c r="AB261" s="2">
        <v>2758</v>
      </c>
      <c r="AC261" s="2">
        <v>1.0248351400784204</v>
      </c>
      <c r="AD261" s="79">
        <v>0.407175925925926</v>
      </c>
      <c r="AE261" s="2">
        <v>1</v>
      </c>
      <c r="AF261" s="2" t="s">
        <v>440</v>
      </c>
      <c r="AG261" s="2" t="s">
        <v>3098</v>
      </c>
      <c r="AH261" s="2">
        <v>3205</v>
      </c>
      <c r="AI261" s="79">
        <v>1.0185185185189738E-3</v>
      </c>
      <c r="AJ261" s="2" t="s">
        <v>13661</v>
      </c>
      <c r="AL261" s="79">
        <v>0.33892361111111102</v>
      </c>
      <c r="AM261" s="2">
        <v>4</v>
      </c>
      <c r="AN261" s="2" t="s">
        <v>1890</v>
      </c>
      <c r="AO261" s="2" t="s">
        <v>13690</v>
      </c>
    </row>
    <row r="262" spans="2:41">
      <c r="B262" s="84">
        <v>0.347905092592593</v>
      </c>
      <c r="C262" s="85">
        <v>1</v>
      </c>
      <c r="D262" s="85" t="s">
        <v>196</v>
      </c>
      <c r="E262" s="85" t="s">
        <v>3129</v>
      </c>
      <c r="F262" s="85">
        <v>650</v>
      </c>
      <c r="G262" s="85">
        <v>1.0413870072789897</v>
      </c>
      <c r="H262" s="86">
        <v>0.34820601851851901</v>
      </c>
      <c r="I262" s="85">
        <v>1</v>
      </c>
      <c r="J262" s="85" t="s">
        <v>196</v>
      </c>
      <c r="K262" s="85" t="s">
        <v>3096</v>
      </c>
      <c r="L262" s="85">
        <v>682</v>
      </c>
      <c r="M262" s="86">
        <v>3.0092592592600997E-4</v>
      </c>
      <c r="N262" s="87" t="s">
        <v>13667</v>
      </c>
      <c r="Q262" s="80">
        <v>0.30413194444444402</v>
      </c>
      <c r="R262" s="81">
        <v>3</v>
      </c>
      <c r="S262" s="81" t="s">
        <v>3824</v>
      </c>
      <c r="T262" s="83" t="s">
        <v>13696</v>
      </c>
      <c r="X262" s="79">
        <v>0.40642361111111103</v>
      </c>
      <c r="Y262" s="2">
        <v>2</v>
      </c>
      <c r="Z262" s="2" t="s">
        <v>441</v>
      </c>
      <c r="AA262" s="2" t="s">
        <v>3129</v>
      </c>
      <c r="AB262" s="2">
        <v>2766</v>
      </c>
      <c r="AC262" s="2">
        <v>1.0136748597727354</v>
      </c>
      <c r="AD262" s="79">
        <v>0.40737268518518499</v>
      </c>
      <c r="AE262" s="2">
        <v>1</v>
      </c>
      <c r="AF262" s="2" t="s">
        <v>441</v>
      </c>
      <c r="AG262" s="2" t="s">
        <v>3098</v>
      </c>
      <c r="AH262" s="2">
        <v>3209</v>
      </c>
      <c r="AI262" s="79">
        <v>9.4907407407396338E-4</v>
      </c>
      <c r="AJ262" s="2" t="s">
        <v>13661</v>
      </c>
      <c r="AL262" s="79">
        <v>0.33892361111111102</v>
      </c>
      <c r="AM262" s="2">
        <v>1</v>
      </c>
      <c r="AN262" s="2" t="s">
        <v>548</v>
      </c>
      <c r="AO262" s="2" t="s">
        <v>13693</v>
      </c>
    </row>
    <row r="263" spans="2:41">
      <c r="B263" s="80">
        <v>0.348252314814815</v>
      </c>
      <c r="C263" s="81">
        <v>1</v>
      </c>
      <c r="D263" s="81" t="s">
        <v>577</v>
      </c>
      <c r="E263" s="81" t="s">
        <v>3071</v>
      </c>
      <c r="F263" s="81">
        <v>1732</v>
      </c>
      <c r="G263" s="81">
        <v>0.97331604707147568</v>
      </c>
      <c r="H263" s="82">
        <v>0.34855324074074101</v>
      </c>
      <c r="I263" s="81">
        <v>1</v>
      </c>
      <c r="J263" s="81" t="s">
        <v>577</v>
      </c>
      <c r="K263" s="81" t="s">
        <v>3097</v>
      </c>
      <c r="L263" s="81"/>
      <c r="M263" s="82">
        <v>3.0092592592600997E-4</v>
      </c>
      <c r="N263" s="83" t="s">
        <v>13662</v>
      </c>
      <c r="Q263" s="84">
        <v>0.30420138888888898</v>
      </c>
      <c r="R263" s="85">
        <v>1</v>
      </c>
      <c r="S263" s="85" t="s">
        <v>1711</v>
      </c>
      <c r="T263" s="87" t="s">
        <v>13690</v>
      </c>
      <c r="X263" s="79">
        <v>0.40643518518518501</v>
      </c>
      <c r="Y263" s="2">
        <v>1</v>
      </c>
      <c r="Z263" s="2" t="s">
        <v>442</v>
      </c>
      <c r="AA263" s="2" t="s">
        <v>3074</v>
      </c>
      <c r="AB263" s="2">
        <v>2761</v>
      </c>
      <c r="AC263" s="2">
        <v>1.0922699088157426</v>
      </c>
      <c r="AD263" s="79">
        <v>0.40726851851851897</v>
      </c>
      <c r="AE263" s="2">
        <v>1</v>
      </c>
      <c r="AF263" s="2" t="s">
        <v>442</v>
      </c>
      <c r="AG263" s="2" t="s">
        <v>3098</v>
      </c>
      <c r="AH263" s="2">
        <v>3210</v>
      </c>
      <c r="AI263" s="79">
        <v>8.333333333339632E-4</v>
      </c>
      <c r="AJ263" s="2" t="s">
        <v>13680</v>
      </c>
      <c r="AL263" s="79">
        <v>0.33895833333333297</v>
      </c>
      <c r="AM263" s="2">
        <v>1</v>
      </c>
      <c r="AN263" s="2" t="s">
        <v>1891</v>
      </c>
      <c r="AO263" s="2" t="s">
        <v>13690</v>
      </c>
    </row>
    <row r="264" spans="2:41">
      <c r="B264" s="80">
        <v>0.34843750000000001</v>
      </c>
      <c r="C264" s="81">
        <v>1</v>
      </c>
      <c r="D264" s="81" t="s">
        <v>784</v>
      </c>
      <c r="E264" s="81" t="s">
        <v>3070</v>
      </c>
      <c r="F264" s="81">
        <v>1927</v>
      </c>
      <c r="G264" s="81">
        <v>1.0500672493429883</v>
      </c>
      <c r="H264" s="82">
        <v>0.34958333333333302</v>
      </c>
      <c r="I264" s="81">
        <v>1</v>
      </c>
      <c r="J264" s="81" t="s">
        <v>784</v>
      </c>
      <c r="K264" s="81" t="s">
        <v>3097</v>
      </c>
      <c r="L264" s="81"/>
      <c r="M264" s="82">
        <v>1.1458333333330128E-3</v>
      </c>
      <c r="N264" s="83" t="s">
        <v>13669</v>
      </c>
      <c r="Q264" s="80">
        <v>0.304224537037037</v>
      </c>
      <c r="R264" s="81">
        <v>2</v>
      </c>
      <c r="S264" s="81" t="s">
        <v>1712</v>
      </c>
      <c r="T264" s="83" t="s">
        <v>13690</v>
      </c>
      <c r="X264" s="79">
        <v>0.40650462962963002</v>
      </c>
      <c r="Y264" s="2">
        <v>2</v>
      </c>
      <c r="Z264" s="2" t="s">
        <v>443</v>
      </c>
      <c r="AA264" s="2" t="s">
        <v>3070</v>
      </c>
      <c r="AB264" s="2">
        <v>2793</v>
      </c>
      <c r="AC264" s="2">
        <v>1.0007159145567881</v>
      </c>
      <c r="AD264" s="79">
        <v>0.40831018518518503</v>
      </c>
      <c r="AE264" s="2">
        <v>2</v>
      </c>
      <c r="AF264" s="2" t="s">
        <v>443</v>
      </c>
      <c r="AG264" s="2" t="s">
        <v>3098</v>
      </c>
      <c r="AH264" s="2">
        <v>3214</v>
      </c>
      <c r="AI264" s="79">
        <v>1.8055555555550051E-3</v>
      </c>
      <c r="AJ264" s="2" t="s">
        <v>13655</v>
      </c>
      <c r="AL264" s="79">
        <v>0.33896990740740701</v>
      </c>
      <c r="AM264" s="2">
        <v>1</v>
      </c>
      <c r="AN264" s="2" t="s">
        <v>1892</v>
      </c>
      <c r="AO264" s="2" t="s">
        <v>13690</v>
      </c>
    </row>
    <row r="265" spans="2:41">
      <c r="B265" s="84">
        <v>0.34887731481481499</v>
      </c>
      <c r="C265" s="85">
        <v>1</v>
      </c>
      <c r="D265" s="85" t="s">
        <v>785</v>
      </c>
      <c r="E265" s="85" t="s">
        <v>3070</v>
      </c>
      <c r="F265" s="85">
        <v>1780</v>
      </c>
      <c r="G265" s="85">
        <v>0.95012187752002319</v>
      </c>
      <c r="H265" s="86">
        <v>0.34983796296296299</v>
      </c>
      <c r="I265" s="85">
        <v>1</v>
      </c>
      <c r="J265" s="85" t="s">
        <v>785</v>
      </c>
      <c r="K265" s="85" t="s">
        <v>3096</v>
      </c>
      <c r="L265" s="85"/>
      <c r="M265" s="86">
        <v>9.6064814814800226E-4</v>
      </c>
      <c r="N265" s="87" t="s">
        <v>13657</v>
      </c>
      <c r="Q265" s="84">
        <v>0.30428240740740697</v>
      </c>
      <c r="R265" s="85">
        <v>1</v>
      </c>
      <c r="S265" s="85" t="s">
        <v>873</v>
      </c>
      <c r="T265" s="87" t="s">
        <v>13694</v>
      </c>
      <c r="X265" s="79">
        <v>0.406597222222222</v>
      </c>
      <c r="Y265" s="2">
        <v>2</v>
      </c>
      <c r="Z265" s="2" t="s">
        <v>445</v>
      </c>
      <c r="AA265" s="2" t="s">
        <v>3071</v>
      </c>
      <c r="AB265" s="2">
        <v>2767</v>
      </c>
      <c r="AC265" s="2">
        <v>1.09549099706025</v>
      </c>
      <c r="AD265" s="79">
        <v>0.40739583333333301</v>
      </c>
      <c r="AE265" s="2">
        <v>2</v>
      </c>
      <c r="AF265" s="2" t="s">
        <v>445</v>
      </c>
      <c r="AG265" s="2" t="s">
        <v>3098</v>
      </c>
      <c r="AH265" s="2">
        <v>3220</v>
      </c>
      <c r="AI265" s="79">
        <v>7.986111111110139E-4</v>
      </c>
      <c r="AJ265" s="2" t="s">
        <v>13677</v>
      </c>
      <c r="AL265" s="79">
        <v>0.33899305555555598</v>
      </c>
      <c r="AM265" s="2">
        <v>1</v>
      </c>
      <c r="AN265" s="2" t="s">
        <v>4915</v>
      </c>
      <c r="AO265" s="2" t="s">
        <v>13697</v>
      </c>
    </row>
    <row r="266" spans="2:41">
      <c r="B266" s="84">
        <v>0.34920138888888902</v>
      </c>
      <c r="C266" s="85">
        <v>1</v>
      </c>
      <c r="D266" s="85" t="s">
        <v>1198</v>
      </c>
      <c r="E266" s="85" t="s">
        <v>3071</v>
      </c>
      <c r="F266" s="85">
        <v>1942</v>
      </c>
      <c r="G266" s="85">
        <v>1.0935785977856334</v>
      </c>
      <c r="H266" s="86">
        <v>0.349872685185185</v>
      </c>
      <c r="I266" s="85">
        <v>1</v>
      </c>
      <c r="J266" s="85" t="s">
        <v>1198</v>
      </c>
      <c r="K266" s="85" t="s">
        <v>3094</v>
      </c>
      <c r="L266" s="85"/>
      <c r="M266" s="86">
        <v>6.7129629629597565E-4</v>
      </c>
      <c r="N266" s="87" t="s">
        <v>13672</v>
      </c>
      <c r="Q266" s="80">
        <v>0.304340277777778</v>
      </c>
      <c r="R266" s="81">
        <v>1</v>
      </c>
      <c r="S266" s="81" t="s">
        <v>1372</v>
      </c>
      <c r="T266" s="83" t="s">
        <v>13692</v>
      </c>
      <c r="X266" s="79">
        <v>0.40678240740740701</v>
      </c>
      <c r="Y266" s="2">
        <v>2</v>
      </c>
      <c r="Z266" s="2" t="s">
        <v>446</v>
      </c>
      <c r="AA266" s="2" t="s">
        <v>3070</v>
      </c>
      <c r="AB266" s="2">
        <v>2957</v>
      </c>
      <c r="AC266" s="2">
        <v>1.0860065786956583</v>
      </c>
      <c r="AD266" s="79">
        <v>0.41258101851851903</v>
      </c>
      <c r="AE266" s="2">
        <v>2</v>
      </c>
      <c r="AF266" s="2" t="s">
        <v>446</v>
      </c>
      <c r="AG266" s="2" t="s">
        <v>3096</v>
      </c>
      <c r="AH266" s="2">
        <v>3223</v>
      </c>
      <c r="AI266" s="79">
        <v>5.7986111111120175E-3</v>
      </c>
      <c r="AJ266" s="2" t="s">
        <v>13657</v>
      </c>
      <c r="AL266" s="79">
        <v>0.33900462962963002</v>
      </c>
      <c r="AM266" s="2">
        <v>1</v>
      </c>
      <c r="AN266" s="2" t="s">
        <v>4916</v>
      </c>
      <c r="AO266" s="2" t="s">
        <v>13697</v>
      </c>
    </row>
    <row r="267" spans="2:41">
      <c r="B267" s="80">
        <v>0.34923611111111103</v>
      </c>
      <c r="C267" s="81">
        <v>1</v>
      </c>
      <c r="D267" s="81" t="s">
        <v>198</v>
      </c>
      <c r="E267" s="81" t="s">
        <v>3129</v>
      </c>
      <c r="F267" s="81">
        <v>1925</v>
      </c>
      <c r="G267" s="81">
        <v>1.0482770395158303</v>
      </c>
      <c r="H267" s="82">
        <v>0.349525462962963</v>
      </c>
      <c r="I267" s="81">
        <v>1</v>
      </c>
      <c r="J267" s="81" t="s">
        <v>198</v>
      </c>
      <c r="K267" s="81" t="s">
        <v>3096</v>
      </c>
      <c r="L267" s="81"/>
      <c r="M267" s="82">
        <v>2.893518518519711E-4</v>
      </c>
      <c r="N267" s="83" t="s">
        <v>13667</v>
      </c>
      <c r="Q267" s="84">
        <v>0.30449074074074101</v>
      </c>
      <c r="R267" s="85">
        <v>1</v>
      </c>
      <c r="S267" s="85" t="s">
        <v>1213</v>
      </c>
      <c r="T267" s="87" t="s">
        <v>13692</v>
      </c>
      <c r="X267" s="79">
        <v>0.406979166666667</v>
      </c>
      <c r="Y267" s="2">
        <v>1</v>
      </c>
      <c r="Z267" s="2" t="s">
        <v>447</v>
      </c>
      <c r="AA267" s="2" t="s">
        <v>3129</v>
      </c>
      <c r="AB267" s="2">
        <v>3087</v>
      </c>
      <c r="AC267" s="2">
        <v>1.0513948897198035</v>
      </c>
      <c r="AD267" s="79">
        <v>0.41628472222222201</v>
      </c>
      <c r="AE267" s="2">
        <v>1</v>
      </c>
      <c r="AF267" s="2" t="s">
        <v>447</v>
      </c>
      <c r="AG267" s="2" t="s">
        <v>3100</v>
      </c>
      <c r="AH267" s="2">
        <v>3230</v>
      </c>
      <c r="AI267" s="79">
        <v>9.3055555555550118E-3</v>
      </c>
      <c r="AJ267" s="2" t="s">
        <v>13681</v>
      </c>
      <c r="AL267" s="79">
        <v>0.33906249999999999</v>
      </c>
      <c r="AM267" s="2">
        <v>1</v>
      </c>
      <c r="AN267" s="2" t="s">
        <v>4917</v>
      </c>
      <c r="AO267" s="2" t="s">
        <v>13693</v>
      </c>
    </row>
    <row r="268" spans="2:41">
      <c r="B268" s="84">
        <v>0.34923611111111103</v>
      </c>
      <c r="C268" s="85">
        <v>1</v>
      </c>
      <c r="D268" s="85" t="s">
        <v>198</v>
      </c>
      <c r="E268" s="85" t="s">
        <v>3129</v>
      </c>
      <c r="F268" s="85">
        <v>710</v>
      </c>
      <c r="G268" s="85">
        <v>1.0407482212870705</v>
      </c>
      <c r="H268" s="86">
        <v>0.349525462962963</v>
      </c>
      <c r="I268" s="85">
        <v>1</v>
      </c>
      <c r="J268" s="85" t="s">
        <v>198</v>
      </c>
      <c r="K268" s="85" t="s">
        <v>3096</v>
      </c>
      <c r="L268" s="85">
        <v>760</v>
      </c>
      <c r="M268" s="86">
        <v>2.893518518519711E-4</v>
      </c>
      <c r="N268" s="87" t="s">
        <v>13667</v>
      </c>
      <c r="Q268" s="80">
        <v>0.304537037037037</v>
      </c>
      <c r="R268" s="81">
        <v>1</v>
      </c>
      <c r="S268" s="81" t="s">
        <v>1713</v>
      </c>
      <c r="T268" s="83" t="s">
        <v>13690</v>
      </c>
      <c r="X268" s="79">
        <v>0.40723379629629602</v>
      </c>
      <c r="Y268" s="2">
        <v>1</v>
      </c>
      <c r="Z268" s="2" t="s">
        <v>448</v>
      </c>
      <c r="AA268" s="2" t="s">
        <v>3070</v>
      </c>
      <c r="AB268" s="2">
        <v>2811</v>
      </c>
      <c r="AC268" s="2">
        <v>1.0070610126775095</v>
      </c>
      <c r="AD268" s="79">
        <v>0.409097222222222</v>
      </c>
      <c r="AE268" s="2">
        <v>1</v>
      </c>
      <c r="AF268" s="2" t="s">
        <v>448</v>
      </c>
      <c r="AG268" s="2" t="s">
        <v>3098</v>
      </c>
      <c r="AH268" s="2">
        <v>3240</v>
      </c>
      <c r="AI268" s="79">
        <v>1.8634259259259767E-3</v>
      </c>
      <c r="AJ268" s="2" t="s">
        <v>13655</v>
      </c>
      <c r="AL268" s="79">
        <v>0.33906249999999999</v>
      </c>
      <c r="AM268" s="2">
        <v>1</v>
      </c>
      <c r="AN268" s="2" t="s">
        <v>770</v>
      </c>
      <c r="AO268" s="2" t="s">
        <v>13690</v>
      </c>
    </row>
    <row r="269" spans="2:41">
      <c r="B269" s="84">
        <v>0.34960648148148099</v>
      </c>
      <c r="C269" s="85">
        <v>1</v>
      </c>
      <c r="D269" s="85" t="s">
        <v>788</v>
      </c>
      <c r="E269" s="85" t="s">
        <v>3129</v>
      </c>
      <c r="F269" s="85">
        <v>1954</v>
      </c>
      <c r="G269" s="85">
        <v>1.0515981730940347</v>
      </c>
      <c r="H269" s="86">
        <v>0.35012731481481502</v>
      </c>
      <c r="I269" s="85">
        <v>1</v>
      </c>
      <c r="J269" s="85" t="s">
        <v>788</v>
      </c>
      <c r="K269" s="85" t="s">
        <v>3097</v>
      </c>
      <c r="L269" s="85"/>
      <c r="M269" s="86">
        <v>5.2083333333402537E-4</v>
      </c>
      <c r="N269" s="87" t="s">
        <v>13663</v>
      </c>
      <c r="Q269" s="84">
        <v>0.30460648148148201</v>
      </c>
      <c r="R269" s="85">
        <v>2</v>
      </c>
      <c r="S269" s="85" t="s">
        <v>87</v>
      </c>
      <c r="T269" s="87" t="s">
        <v>13695</v>
      </c>
      <c r="X269" s="79">
        <v>0.40736111111111101</v>
      </c>
      <c r="Y269" s="2">
        <v>1</v>
      </c>
      <c r="Z269" s="2" t="s">
        <v>449</v>
      </c>
      <c r="AA269" s="2" t="s">
        <v>3070</v>
      </c>
      <c r="AB269" s="2">
        <v>2828</v>
      </c>
      <c r="AC269" s="2">
        <v>1.0394109818815156</v>
      </c>
      <c r="AD269" s="79">
        <v>0.40951388888888901</v>
      </c>
      <c r="AE269" s="2">
        <v>1</v>
      </c>
      <c r="AF269" s="2" t="s">
        <v>449</v>
      </c>
      <c r="AG269" s="2" t="s">
        <v>3098</v>
      </c>
      <c r="AH269" s="2">
        <v>3248</v>
      </c>
      <c r="AI269" s="79">
        <v>2.1527777777780033E-3</v>
      </c>
      <c r="AJ269" s="2" t="s">
        <v>13655</v>
      </c>
      <c r="AL269" s="79">
        <v>0.33907407407407397</v>
      </c>
      <c r="AM269" s="2">
        <v>1</v>
      </c>
      <c r="AN269" s="2" t="s">
        <v>4918</v>
      </c>
      <c r="AO269" s="2" t="s">
        <v>13693</v>
      </c>
    </row>
    <row r="270" spans="2:41">
      <c r="B270" s="80">
        <v>0.34966435185185202</v>
      </c>
      <c r="C270" s="81">
        <v>1</v>
      </c>
      <c r="D270" s="81" t="s">
        <v>579</v>
      </c>
      <c r="E270" s="81" t="s">
        <v>3070</v>
      </c>
      <c r="F270" s="81">
        <v>1817</v>
      </c>
      <c r="G270" s="81">
        <v>0.97981295920387468</v>
      </c>
      <c r="H270" s="82">
        <v>0.35085648148148102</v>
      </c>
      <c r="I270" s="81">
        <v>1</v>
      </c>
      <c r="J270" s="81" t="s">
        <v>579</v>
      </c>
      <c r="K270" s="81" t="s">
        <v>3096</v>
      </c>
      <c r="L270" s="81"/>
      <c r="M270" s="82">
        <v>1.1921296296290018E-3</v>
      </c>
      <c r="N270" s="83" t="s">
        <v>13657</v>
      </c>
      <c r="Q270" s="80">
        <v>0.30461805555555599</v>
      </c>
      <c r="R270" s="81">
        <v>1</v>
      </c>
      <c r="S270" s="81" t="s">
        <v>1373</v>
      </c>
      <c r="T270" s="83" t="s">
        <v>13690</v>
      </c>
      <c r="X270" s="79">
        <v>0.40774305555555601</v>
      </c>
      <c r="Y270" s="2">
        <v>4</v>
      </c>
      <c r="Z270" s="2" t="s">
        <v>450</v>
      </c>
      <c r="AA270" s="2" t="s">
        <v>3070</v>
      </c>
      <c r="AB270" s="2">
        <v>2831</v>
      </c>
      <c r="AC270" s="2">
        <v>1.0057070119796605</v>
      </c>
      <c r="AD270" s="79">
        <v>0.40957175925925898</v>
      </c>
      <c r="AE270" s="2">
        <v>4</v>
      </c>
      <c r="AF270" s="2" t="s">
        <v>450</v>
      </c>
      <c r="AG270" s="2" t="s">
        <v>3098</v>
      </c>
      <c r="AH270" s="2">
        <v>3266</v>
      </c>
      <c r="AI270" s="79">
        <v>1.8287037037029719E-3</v>
      </c>
      <c r="AJ270" s="2" t="s">
        <v>13655</v>
      </c>
      <c r="AL270" s="79">
        <v>0.33907407407407397</v>
      </c>
      <c r="AM270" s="2">
        <v>1</v>
      </c>
      <c r="AN270" s="2" t="s">
        <v>2833</v>
      </c>
      <c r="AO270" s="2" t="s">
        <v>13698</v>
      </c>
    </row>
    <row r="271" spans="2:41">
      <c r="B271" s="80">
        <v>0.34972222222222199</v>
      </c>
      <c r="C271" s="81">
        <v>1</v>
      </c>
      <c r="D271" s="81" t="s">
        <v>200</v>
      </c>
      <c r="E271" s="81" t="s">
        <v>3071</v>
      </c>
      <c r="F271" s="81">
        <v>2459</v>
      </c>
      <c r="G271" s="81">
        <v>1.0953980288281837</v>
      </c>
      <c r="H271" s="82">
        <v>0.365150462962963</v>
      </c>
      <c r="I271" s="81">
        <v>1</v>
      </c>
      <c r="J271" s="81" t="s">
        <v>200</v>
      </c>
      <c r="K271" s="81" t="s">
        <v>3096</v>
      </c>
      <c r="L271" s="81"/>
      <c r="M271" s="82">
        <v>1.5428240740741006E-2</v>
      </c>
      <c r="N271" s="83" t="s">
        <v>13656</v>
      </c>
      <c r="Q271" s="84">
        <v>0.30466435185185198</v>
      </c>
      <c r="R271" s="85">
        <v>4</v>
      </c>
      <c r="S271" s="85" t="s">
        <v>1714</v>
      </c>
      <c r="T271" s="87" t="s">
        <v>13690</v>
      </c>
      <c r="X271" s="79">
        <v>0.40776620370370398</v>
      </c>
      <c r="Y271" s="2">
        <v>2</v>
      </c>
      <c r="Z271" s="2" t="s">
        <v>451</v>
      </c>
      <c r="AA271" s="2" t="s">
        <v>3070</v>
      </c>
      <c r="AB271" s="2">
        <v>2833</v>
      </c>
      <c r="AC271" s="2">
        <v>1.0036935845282571</v>
      </c>
      <c r="AD271" s="79">
        <v>0.40959490740740701</v>
      </c>
      <c r="AE271" s="2">
        <v>2</v>
      </c>
      <c r="AF271" s="2" t="s">
        <v>451</v>
      </c>
      <c r="AG271" s="2" t="s">
        <v>3098</v>
      </c>
      <c r="AH271" s="2">
        <v>3268</v>
      </c>
      <c r="AI271" s="79">
        <v>1.8287037037030274E-3</v>
      </c>
      <c r="AJ271" s="2" t="s">
        <v>13655</v>
      </c>
      <c r="AL271" s="79">
        <v>0.33909722222222199</v>
      </c>
      <c r="AM271" s="2">
        <v>1</v>
      </c>
      <c r="AN271" s="2" t="s">
        <v>4919</v>
      </c>
      <c r="AO271" s="2" t="s">
        <v>13693</v>
      </c>
    </row>
    <row r="272" spans="2:41">
      <c r="B272" s="84">
        <v>0.34972222222222199</v>
      </c>
      <c r="C272" s="85">
        <v>1</v>
      </c>
      <c r="D272" s="85" t="s">
        <v>200</v>
      </c>
      <c r="E272" s="85" t="s">
        <v>3071</v>
      </c>
      <c r="F272" s="85">
        <v>1244</v>
      </c>
      <c r="G272" s="85">
        <v>1.0926539174569987</v>
      </c>
      <c r="H272" s="86">
        <v>0.365150462962963</v>
      </c>
      <c r="I272" s="85">
        <v>1</v>
      </c>
      <c r="J272" s="85" t="s">
        <v>200</v>
      </c>
      <c r="K272" s="85" t="s">
        <v>3096</v>
      </c>
      <c r="L272" s="85">
        <v>790</v>
      </c>
      <c r="M272" s="86">
        <v>1.5428240740741006E-2</v>
      </c>
      <c r="N272" s="87" t="s">
        <v>13656</v>
      </c>
      <c r="Q272" s="80">
        <v>0.30467592592592602</v>
      </c>
      <c r="R272" s="81">
        <v>2</v>
      </c>
      <c r="S272" s="81" t="s">
        <v>1715</v>
      </c>
      <c r="T272" s="83" t="s">
        <v>13694</v>
      </c>
      <c r="X272" s="79">
        <v>0.40803240740740698</v>
      </c>
      <c r="Y272" s="2">
        <v>1</v>
      </c>
      <c r="Z272" s="2" t="s">
        <v>453</v>
      </c>
      <c r="AA272" s="2" t="s">
        <v>3129</v>
      </c>
      <c r="AB272" s="2">
        <v>2794</v>
      </c>
      <c r="AC272" s="2">
        <v>1.0407482212870736</v>
      </c>
      <c r="AD272" s="79">
        <v>0.40832175925925901</v>
      </c>
      <c r="AE272" s="2">
        <v>1</v>
      </c>
      <c r="AF272" s="2" t="s">
        <v>453</v>
      </c>
      <c r="AG272" s="2" t="s">
        <v>3096</v>
      </c>
      <c r="AH272" s="2">
        <v>3279</v>
      </c>
      <c r="AI272" s="79">
        <v>2.8935185185202661E-4</v>
      </c>
      <c r="AJ272" s="2" t="s">
        <v>13667</v>
      </c>
      <c r="AL272" s="79">
        <v>0.33909722222222199</v>
      </c>
      <c r="AM272" s="2">
        <v>1</v>
      </c>
      <c r="AN272" s="2" t="s">
        <v>4920</v>
      </c>
      <c r="AO272" s="2" t="s">
        <v>13695</v>
      </c>
    </row>
    <row r="273" spans="2:41">
      <c r="B273" s="84">
        <v>0.34984953703703697</v>
      </c>
      <c r="C273" s="85">
        <v>1</v>
      </c>
      <c r="D273" s="85" t="s">
        <v>789</v>
      </c>
      <c r="E273" s="85" t="s">
        <v>3129</v>
      </c>
      <c r="F273" s="85">
        <v>1966</v>
      </c>
      <c r="G273" s="85">
        <v>1.0489397168223356</v>
      </c>
      <c r="H273" s="86">
        <v>0.35033564814814799</v>
      </c>
      <c r="I273" s="85">
        <v>1</v>
      </c>
      <c r="J273" s="85" t="s">
        <v>789</v>
      </c>
      <c r="K273" s="85" t="s">
        <v>3097</v>
      </c>
      <c r="L273" s="85"/>
      <c r="M273" s="86">
        <v>4.8611111111102057E-4</v>
      </c>
      <c r="N273" s="87" t="s">
        <v>13663</v>
      </c>
      <c r="Q273" s="84">
        <v>0.30469907407407398</v>
      </c>
      <c r="R273" s="85">
        <v>2</v>
      </c>
      <c r="S273" s="85" t="s">
        <v>1716</v>
      </c>
      <c r="T273" s="87" t="s">
        <v>13690</v>
      </c>
      <c r="X273" s="79">
        <v>0.40837962962962998</v>
      </c>
      <c r="Y273" s="2">
        <v>1</v>
      </c>
      <c r="Z273" s="2" t="s">
        <v>455</v>
      </c>
      <c r="AA273" s="2" t="s">
        <v>3071</v>
      </c>
      <c r="AB273" s="2">
        <v>2817</v>
      </c>
      <c r="AC273" s="2">
        <v>1.0471541891238743</v>
      </c>
      <c r="AD273" s="79">
        <v>0.40922453703703698</v>
      </c>
      <c r="AE273" s="2">
        <v>1</v>
      </c>
      <c r="AF273" s="2" t="s">
        <v>455</v>
      </c>
      <c r="AG273" s="2" t="s">
        <v>3098</v>
      </c>
      <c r="AH273" s="2">
        <v>3291</v>
      </c>
      <c r="AI273" s="79">
        <v>8.4490740740700288E-4</v>
      </c>
      <c r="AJ273" s="2" t="s">
        <v>13677</v>
      </c>
      <c r="AL273" s="79">
        <v>0.33920138888888901</v>
      </c>
      <c r="AM273" s="2">
        <v>1</v>
      </c>
      <c r="AN273" s="2" t="s">
        <v>1893</v>
      </c>
      <c r="AO273" s="2" t="s">
        <v>13694</v>
      </c>
    </row>
    <row r="274" spans="2:41">
      <c r="B274" s="84">
        <v>0.35008101851851903</v>
      </c>
      <c r="C274" s="85">
        <v>1</v>
      </c>
      <c r="D274" s="85" t="s">
        <v>790</v>
      </c>
      <c r="E274" s="85" t="s">
        <v>3070</v>
      </c>
      <c r="F274" s="85">
        <v>1824</v>
      </c>
      <c r="G274" s="85">
        <v>0.95324331802335238</v>
      </c>
      <c r="H274" s="86">
        <v>0.351064814814815</v>
      </c>
      <c r="I274" s="85">
        <v>1</v>
      </c>
      <c r="J274" s="85" t="s">
        <v>790</v>
      </c>
      <c r="K274" s="85" t="s">
        <v>3096</v>
      </c>
      <c r="L274" s="85"/>
      <c r="M274" s="86">
        <v>9.8379629629596899E-4</v>
      </c>
      <c r="N274" s="87" t="s">
        <v>13657</v>
      </c>
      <c r="Q274" s="80">
        <v>0.30475694444444401</v>
      </c>
      <c r="R274" s="81">
        <v>1</v>
      </c>
      <c r="S274" s="81" t="s">
        <v>2412</v>
      </c>
      <c r="T274" s="83" t="s">
        <v>13690</v>
      </c>
      <c r="X274" s="79">
        <v>0.40855324074074101</v>
      </c>
      <c r="Y274" s="2">
        <v>1</v>
      </c>
      <c r="Z274" s="2" t="s">
        <v>457</v>
      </c>
      <c r="AA274" s="2" t="s">
        <v>3129</v>
      </c>
      <c r="AB274" s="2">
        <v>3003</v>
      </c>
      <c r="AC274" s="2">
        <v>1.0851071252372297</v>
      </c>
      <c r="AD274" s="79">
        <v>0.41401620370370401</v>
      </c>
      <c r="AE274" s="2">
        <v>1</v>
      </c>
      <c r="AF274" s="2" t="s">
        <v>457</v>
      </c>
      <c r="AG274" s="2" t="s">
        <v>3097</v>
      </c>
      <c r="AH274" s="2">
        <v>3302</v>
      </c>
      <c r="AI274" s="79">
        <v>5.4629629629630028E-3</v>
      </c>
      <c r="AJ274" s="2" t="s">
        <v>13663</v>
      </c>
      <c r="AL274" s="79">
        <v>0.33922453703703698</v>
      </c>
      <c r="AM274" s="2">
        <v>1</v>
      </c>
      <c r="AN274" s="2" t="s">
        <v>1894</v>
      </c>
      <c r="AO274" s="2" t="s">
        <v>13694</v>
      </c>
    </row>
    <row r="275" spans="2:41">
      <c r="B275" s="80">
        <v>0.35031250000000003</v>
      </c>
      <c r="C275" s="81">
        <v>1</v>
      </c>
      <c r="D275" s="81" t="s">
        <v>201</v>
      </c>
      <c r="E275" s="81" t="s">
        <v>3129</v>
      </c>
      <c r="F275" s="81">
        <v>1972</v>
      </c>
      <c r="G275" s="81">
        <v>1.0419216755786489</v>
      </c>
      <c r="H275" s="82">
        <v>0.35053240740740699</v>
      </c>
      <c r="I275" s="81">
        <v>1</v>
      </c>
      <c r="J275" s="81" t="s">
        <v>201</v>
      </c>
      <c r="K275" s="81" t="s">
        <v>3096</v>
      </c>
      <c r="L275" s="81"/>
      <c r="M275" s="82">
        <v>2.1990740740696069E-4</v>
      </c>
      <c r="N275" s="83" t="s">
        <v>13667</v>
      </c>
      <c r="Q275" s="84">
        <v>0.30475694444444401</v>
      </c>
      <c r="R275" s="85">
        <v>1</v>
      </c>
      <c r="S275" s="85" t="s">
        <v>1717</v>
      </c>
      <c r="T275" s="87" t="s">
        <v>13694</v>
      </c>
      <c r="X275" s="79">
        <v>0.409212962962963</v>
      </c>
      <c r="Y275" s="2">
        <v>1</v>
      </c>
      <c r="Z275" s="2" t="s">
        <v>459</v>
      </c>
      <c r="AA275" s="2" t="s">
        <v>3071</v>
      </c>
      <c r="AB275" s="2">
        <v>2858</v>
      </c>
      <c r="AC275" s="2">
        <v>1.0711422464482894</v>
      </c>
      <c r="AD275" s="79">
        <v>0.41004629629629602</v>
      </c>
      <c r="AE275" s="2">
        <v>1</v>
      </c>
      <c r="AF275" s="2" t="s">
        <v>459</v>
      </c>
      <c r="AG275" s="2" t="s">
        <v>3098</v>
      </c>
      <c r="AH275" s="2">
        <v>3327</v>
      </c>
      <c r="AI275" s="79">
        <v>8.3333333333301951E-4</v>
      </c>
      <c r="AJ275" s="2" t="s">
        <v>13677</v>
      </c>
      <c r="AL275" s="79">
        <v>0.33923611111111102</v>
      </c>
      <c r="AM275" s="2">
        <v>1</v>
      </c>
      <c r="AN275" s="2" t="s">
        <v>1504</v>
      </c>
      <c r="AO275" s="2" t="s">
        <v>13694</v>
      </c>
    </row>
    <row r="276" spans="2:41">
      <c r="B276" s="84">
        <v>0.35031250000000003</v>
      </c>
      <c r="C276" s="85">
        <v>1</v>
      </c>
      <c r="D276" s="85" t="s">
        <v>201</v>
      </c>
      <c r="E276" s="85" t="s">
        <v>3129</v>
      </c>
      <c r="F276" s="85">
        <v>757</v>
      </c>
      <c r="G276" s="85">
        <v>1.0368369366850774</v>
      </c>
      <c r="H276" s="86">
        <v>0.35053240740740699</v>
      </c>
      <c r="I276" s="85">
        <v>1</v>
      </c>
      <c r="J276" s="85" t="s">
        <v>201</v>
      </c>
      <c r="K276" s="85" t="s">
        <v>3096</v>
      </c>
      <c r="L276" s="85">
        <v>818</v>
      </c>
      <c r="M276" s="86">
        <v>2.1990740740696069E-4</v>
      </c>
      <c r="N276" s="87" t="s">
        <v>13667</v>
      </c>
      <c r="Q276" s="80">
        <v>0.30486111111111103</v>
      </c>
      <c r="R276" s="81">
        <v>1</v>
      </c>
      <c r="S276" s="81" t="s">
        <v>1718</v>
      </c>
      <c r="T276" s="83" t="s">
        <v>13690</v>
      </c>
      <c r="X276" s="79">
        <v>0.40981481481481502</v>
      </c>
      <c r="Y276" s="2">
        <v>2</v>
      </c>
      <c r="Z276" s="2" t="s">
        <v>473</v>
      </c>
      <c r="AA276" s="2" t="s">
        <v>3070</v>
      </c>
      <c r="AB276" s="2">
        <v>2997</v>
      </c>
      <c r="AC276" s="2">
        <v>1.0452922373597313</v>
      </c>
      <c r="AD276" s="79">
        <v>0.41375000000000001</v>
      </c>
      <c r="AE276" s="2">
        <v>2</v>
      </c>
      <c r="AF276" s="2" t="s">
        <v>473</v>
      </c>
      <c r="AG276" s="2" t="s">
        <v>3101</v>
      </c>
      <c r="AH276" s="2">
        <v>3349</v>
      </c>
      <c r="AI276" s="79">
        <v>3.9351851851849862E-3</v>
      </c>
      <c r="AJ276" s="2" t="s">
        <v>13654</v>
      </c>
      <c r="AL276" s="79">
        <v>0.33923611111111102</v>
      </c>
      <c r="AM276" s="2">
        <v>1</v>
      </c>
      <c r="AN276" s="2" t="s">
        <v>4921</v>
      </c>
      <c r="AO276" s="2" t="s">
        <v>13692</v>
      </c>
    </row>
    <row r="277" spans="2:41">
      <c r="B277" s="84">
        <v>0.35043981481481501</v>
      </c>
      <c r="C277" s="85">
        <v>2</v>
      </c>
      <c r="D277" s="85" t="s">
        <v>202</v>
      </c>
      <c r="E277" s="85" t="s">
        <v>3129</v>
      </c>
      <c r="F277" s="85">
        <v>1976</v>
      </c>
      <c r="G277" s="85">
        <v>1.0472534672150309</v>
      </c>
      <c r="H277" s="86">
        <v>0.35070601851851901</v>
      </c>
      <c r="I277" s="85">
        <v>2</v>
      </c>
      <c r="J277" s="85" t="s">
        <v>202</v>
      </c>
      <c r="K277" s="85" t="s">
        <v>3096</v>
      </c>
      <c r="L277" s="85"/>
      <c r="M277" s="86">
        <v>2.6620370370400437E-4</v>
      </c>
      <c r="N277" s="87" t="s">
        <v>13667</v>
      </c>
      <c r="Q277" s="84">
        <v>0.30487268518518501</v>
      </c>
      <c r="R277" s="85">
        <v>1</v>
      </c>
      <c r="S277" s="85" t="s">
        <v>1719</v>
      </c>
      <c r="T277" s="87" t="s">
        <v>13690</v>
      </c>
      <c r="X277" s="79">
        <v>0.41025462962963</v>
      </c>
      <c r="Y277" s="2">
        <v>1</v>
      </c>
      <c r="Z277" s="2" t="s">
        <v>465</v>
      </c>
      <c r="AA277" s="2" t="s">
        <v>3129</v>
      </c>
      <c r="AB277" s="2">
        <v>2891</v>
      </c>
      <c r="AC277" s="2">
        <v>1.0566822241973575</v>
      </c>
      <c r="AD277" s="79">
        <v>0.41085648148148102</v>
      </c>
      <c r="AE277" s="2">
        <v>1</v>
      </c>
      <c r="AF277" s="2" t="s">
        <v>465</v>
      </c>
      <c r="AG277" s="2" t="s">
        <v>3096</v>
      </c>
      <c r="AH277" s="2">
        <v>3374</v>
      </c>
      <c r="AI277" s="79">
        <v>6.0185185185102075E-4</v>
      </c>
      <c r="AJ277" s="2" t="s">
        <v>13667</v>
      </c>
      <c r="AL277" s="79">
        <v>0.339247685185185</v>
      </c>
      <c r="AM277" s="2">
        <v>1</v>
      </c>
      <c r="AN277" s="2" t="s">
        <v>1505</v>
      </c>
      <c r="AO277" s="2" t="s">
        <v>13690</v>
      </c>
    </row>
    <row r="278" spans="2:41">
      <c r="B278" s="84">
        <v>0.35043981481481501</v>
      </c>
      <c r="C278" s="85">
        <v>2</v>
      </c>
      <c r="D278" s="85" t="s">
        <v>202</v>
      </c>
      <c r="E278" s="85" t="s">
        <v>3129</v>
      </c>
      <c r="F278" s="85">
        <v>761</v>
      </c>
      <c r="G278" s="85">
        <v>1.0405030591713738</v>
      </c>
      <c r="H278" s="86">
        <v>0.35070601851851901</v>
      </c>
      <c r="I278" s="85">
        <v>2</v>
      </c>
      <c r="J278" s="85" t="s">
        <v>202</v>
      </c>
      <c r="K278" s="85" t="s">
        <v>3096</v>
      </c>
      <c r="L278" s="85">
        <v>820</v>
      </c>
      <c r="M278" s="86">
        <v>2.6620370370400437E-4</v>
      </c>
      <c r="N278" s="87" t="s">
        <v>13667</v>
      </c>
      <c r="Q278" s="80">
        <v>0.304953703703704</v>
      </c>
      <c r="R278" s="81">
        <v>1</v>
      </c>
      <c r="S278" s="81" t="s">
        <v>199</v>
      </c>
      <c r="T278" s="83" t="s">
        <v>13693</v>
      </c>
      <c r="X278" s="79">
        <v>0.41031250000000002</v>
      </c>
      <c r="Y278" s="2">
        <v>2</v>
      </c>
      <c r="Z278" s="2" t="s">
        <v>466</v>
      </c>
      <c r="AA278" s="2" t="s">
        <v>3070</v>
      </c>
      <c r="AB278" s="2">
        <v>2949</v>
      </c>
      <c r="AC278" s="2">
        <v>1.0404545672046897</v>
      </c>
      <c r="AD278" s="79">
        <v>0.41246527777777803</v>
      </c>
      <c r="AE278" s="2">
        <v>2</v>
      </c>
      <c r="AF278" s="2" t="s">
        <v>466</v>
      </c>
      <c r="AG278" s="2" t="s">
        <v>3098</v>
      </c>
      <c r="AH278" s="2">
        <v>3379</v>
      </c>
      <c r="AI278" s="79">
        <v>2.1527777777780033E-3</v>
      </c>
      <c r="AJ278" s="2" t="s">
        <v>13655</v>
      </c>
      <c r="AL278" s="79">
        <v>0.339247685185185</v>
      </c>
      <c r="AM278" s="2">
        <v>1</v>
      </c>
      <c r="AN278" s="2" t="s">
        <v>771</v>
      </c>
      <c r="AO278" s="2" t="s">
        <v>13690</v>
      </c>
    </row>
    <row r="279" spans="2:41">
      <c r="B279" s="84">
        <v>0.350520833333333</v>
      </c>
      <c r="C279" s="85">
        <v>2</v>
      </c>
      <c r="D279" s="85" t="s">
        <v>181</v>
      </c>
      <c r="E279" s="85" t="s">
        <v>3074</v>
      </c>
      <c r="F279" s="85">
        <v>762</v>
      </c>
      <c r="G279" s="85">
        <v>1.0292107692205283</v>
      </c>
      <c r="H279" s="86">
        <v>0.35074074074074102</v>
      </c>
      <c r="I279" s="85">
        <v>2</v>
      </c>
      <c r="J279" s="85" t="s">
        <v>181</v>
      </c>
      <c r="K279" s="85" t="s">
        <v>3096</v>
      </c>
      <c r="L279" s="85">
        <v>823</v>
      </c>
      <c r="M279" s="86">
        <v>2.199074074080154E-4</v>
      </c>
      <c r="N279" s="87" t="s">
        <v>13660</v>
      </c>
      <c r="Q279" s="84">
        <v>0.30496527777777799</v>
      </c>
      <c r="R279" s="85">
        <v>3</v>
      </c>
      <c r="S279" s="85" t="s">
        <v>2552</v>
      </c>
      <c r="T279" s="87" t="s">
        <v>13696</v>
      </c>
      <c r="X279" s="79">
        <v>0.41038194444444398</v>
      </c>
      <c r="Y279" s="2">
        <v>1</v>
      </c>
      <c r="Z279" s="2" t="s">
        <v>467</v>
      </c>
      <c r="AA279" s="2" t="s">
        <v>3070</v>
      </c>
      <c r="AB279" s="2">
        <v>2937</v>
      </c>
      <c r="AC279" s="2">
        <v>1.0283193656469496</v>
      </c>
      <c r="AD279" s="79">
        <v>0.412291666666667</v>
      </c>
      <c r="AE279" s="2">
        <v>1</v>
      </c>
      <c r="AF279" s="2" t="s">
        <v>467</v>
      </c>
      <c r="AG279" s="2" t="s">
        <v>3128</v>
      </c>
      <c r="AH279" s="2">
        <v>3381</v>
      </c>
      <c r="AI279" s="79">
        <v>1.9097222222230203E-3</v>
      </c>
      <c r="AJ279" s="2" t="s">
        <v>13684</v>
      </c>
      <c r="AL279" s="79">
        <v>0.33927083333333302</v>
      </c>
      <c r="AM279" s="2">
        <v>1</v>
      </c>
      <c r="AN279" s="2" t="s">
        <v>1314</v>
      </c>
      <c r="AO279" s="2" t="s">
        <v>13694</v>
      </c>
    </row>
    <row r="280" spans="2:41">
      <c r="B280" s="80">
        <v>0.35100694444444402</v>
      </c>
      <c r="C280" s="81">
        <v>2</v>
      </c>
      <c r="D280" s="81" t="s">
        <v>203</v>
      </c>
      <c r="E280" s="81" t="s">
        <v>3129</v>
      </c>
      <c r="F280" s="81">
        <v>2017</v>
      </c>
      <c r="G280" s="81">
        <v>1.07299870483259</v>
      </c>
      <c r="H280" s="82">
        <v>0.35160879629629599</v>
      </c>
      <c r="I280" s="81">
        <v>2</v>
      </c>
      <c r="J280" s="81" t="s">
        <v>203</v>
      </c>
      <c r="K280" s="81" t="s">
        <v>3096</v>
      </c>
      <c r="L280" s="81"/>
      <c r="M280" s="82">
        <v>6.0185185185196444E-4</v>
      </c>
      <c r="N280" s="83" t="s">
        <v>13667</v>
      </c>
      <c r="Q280" s="80">
        <v>0.30504629629629598</v>
      </c>
      <c r="R280" s="81">
        <v>1</v>
      </c>
      <c r="S280" s="81" t="s">
        <v>1720</v>
      </c>
      <c r="T280" s="83" t="s">
        <v>13690</v>
      </c>
      <c r="X280" s="79">
        <v>0.41053240740740699</v>
      </c>
      <c r="Y280" s="2">
        <v>1</v>
      </c>
      <c r="Z280" s="2" t="s">
        <v>715</v>
      </c>
      <c r="AA280" s="2" t="s">
        <v>3129</v>
      </c>
      <c r="AB280" s="2">
        <v>2901</v>
      </c>
      <c r="AC280" s="2">
        <v>1.0018549642760635</v>
      </c>
      <c r="AD280" s="79">
        <v>0.41125</v>
      </c>
      <c r="AE280" s="2">
        <v>1</v>
      </c>
      <c r="AF280" s="2" t="s">
        <v>715</v>
      </c>
      <c r="AG280" s="2" t="s">
        <v>3098</v>
      </c>
      <c r="AH280" s="2">
        <v>3385</v>
      </c>
      <c r="AI280" s="79">
        <v>7.1759259259301933E-4</v>
      </c>
      <c r="AJ280" s="2" t="s">
        <v>13661</v>
      </c>
      <c r="AL280" s="79">
        <v>0.33930555555555603</v>
      </c>
      <c r="AM280" s="2">
        <v>4</v>
      </c>
      <c r="AN280" s="2" t="s">
        <v>4922</v>
      </c>
      <c r="AO280" s="2" t="s">
        <v>13693</v>
      </c>
    </row>
    <row r="281" spans="2:41">
      <c r="B281" s="84">
        <v>0.35100694444444402</v>
      </c>
      <c r="C281" s="85">
        <v>2</v>
      </c>
      <c r="D281" s="85" t="s">
        <v>203</v>
      </c>
      <c r="E281" s="85" t="s">
        <v>3129</v>
      </c>
      <c r="F281" s="85">
        <v>802</v>
      </c>
      <c r="G281" s="85">
        <v>1.0577431501253103</v>
      </c>
      <c r="H281" s="86">
        <v>0.35160879629629599</v>
      </c>
      <c r="I281" s="85">
        <v>2</v>
      </c>
      <c r="J281" s="85" t="s">
        <v>203</v>
      </c>
      <c r="K281" s="85" t="s">
        <v>3096</v>
      </c>
      <c r="L281" s="85">
        <v>841</v>
      </c>
      <c r="M281" s="86">
        <v>6.0185185185196444E-4</v>
      </c>
      <c r="N281" s="87" t="s">
        <v>13667</v>
      </c>
      <c r="Q281" s="84">
        <v>0.30513888888888901</v>
      </c>
      <c r="R281" s="85">
        <v>1</v>
      </c>
      <c r="S281" s="85" t="s">
        <v>1374</v>
      </c>
      <c r="T281" s="87" t="s">
        <v>13703</v>
      </c>
      <c r="X281" s="79">
        <v>0.41056712962962999</v>
      </c>
      <c r="Y281" s="2">
        <v>2</v>
      </c>
      <c r="Z281" s="2" t="s">
        <v>468</v>
      </c>
      <c r="AA281" s="2" t="s">
        <v>3129</v>
      </c>
      <c r="AB281" s="2">
        <v>3052</v>
      </c>
      <c r="AC281" s="2">
        <v>1.0953353012462705</v>
      </c>
      <c r="AD281" s="79">
        <v>0.41538194444444398</v>
      </c>
      <c r="AE281" s="2">
        <v>2</v>
      </c>
      <c r="AF281" s="2" t="s">
        <v>468</v>
      </c>
      <c r="AG281" s="2" t="s">
        <v>3097</v>
      </c>
      <c r="AH281" s="2">
        <v>3386</v>
      </c>
      <c r="AI281" s="79">
        <v>4.8148148148139946E-3</v>
      </c>
      <c r="AJ281" s="2" t="s">
        <v>13663</v>
      </c>
      <c r="AL281" s="79">
        <v>0.33931712962963001</v>
      </c>
      <c r="AM281" s="2">
        <v>3</v>
      </c>
      <c r="AN281" s="2" t="s">
        <v>2585</v>
      </c>
      <c r="AO281" s="2" t="s">
        <v>13690</v>
      </c>
    </row>
    <row r="282" spans="2:41">
      <c r="B282" s="84">
        <v>0.35113425925925901</v>
      </c>
      <c r="C282" s="85">
        <v>1</v>
      </c>
      <c r="D282" s="85" t="s">
        <v>204</v>
      </c>
      <c r="E282" s="85" t="s">
        <v>3129</v>
      </c>
      <c r="F282" s="85">
        <v>2027</v>
      </c>
      <c r="G282" s="85">
        <v>1.0786229551061279</v>
      </c>
      <c r="H282" s="86">
        <v>0.35185185185185203</v>
      </c>
      <c r="I282" s="85">
        <v>1</v>
      </c>
      <c r="J282" s="85" t="s">
        <v>204</v>
      </c>
      <c r="K282" s="85" t="s">
        <v>3096</v>
      </c>
      <c r="L282" s="85"/>
      <c r="M282" s="86">
        <v>7.1759259259301933E-4</v>
      </c>
      <c r="N282" s="87" t="s">
        <v>13667</v>
      </c>
      <c r="Q282" s="80">
        <v>0.30519675925925899</v>
      </c>
      <c r="R282" s="81">
        <v>2</v>
      </c>
      <c r="S282" s="81" t="s">
        <v>97</v>
      </c>
      <c r="T282" s="83" t="s">
        <v>13694</v>
      </c>
      <c r="X282" s="79">
        <v>0.41118055555555599</v>
      </c>
      <c r="Y282" s="2">
        <v>2</v>
      </c>
      <c r="Z282" s="2" t="s">
        <v>470</v>
      </c>
      <c r="AA282" s="2" t="s">
        <v>3070</v>
      </c>
      <c r="AB282" s="2">
        <v>2974</v>
      </c>
      <c r="AC282" s="2">
        <v>1.0022106143007623</v>
      </c>
      <c r="AD282" s="79">
        <v>0.41299768518518498</v>
      </c>
      <c r="AE282" s="2">
        <v>2</v>
      </c>
      <c r="AF282" s="2" t="s">
        <v>470</v>
      </c>
      <c r="AG282" s="2" t="s">
        <v>3098</v>
      </c>
      <c r="AH282" s="2">
        <v>3403</v>
      </c>
      <c r="AI282" s="79">
        <v>1.8171296296289885E-3</v>
      </c>
      <c r="AJ282" s="2" t="s">
        <v>13655</v>
      </c>
      <c r="AL282" s="79">
        <v>0.33938657407407402</v>
      </c>
      <c r="AM282" s="2">
        <v>3</v>
      </c>
      <c r="AN282" s="2" t="s">
        <v>4923</v>
      </c>
      <c r="AO282" s="2" t="s">
        <v>13692</v>
      </c>
    </row>
    <row r="283" spans="2:41">
      <c r="B283" s="84">
        <v>0.35113425925925901</v>
      </c>
      <c r="C283" s="85">
        <v>1</v>
      </c>
      <c r="D283" s="85" t="s">
        <v>204</v>
      </c>
      <c r="E283" s="85" t="s">
        <v>3129</v>
      </c>
      <c r="F283" s="85">
        <v>812</v>
      </c>
      <c r="G283" s="85">
        <v>1.0618915543601168</v>
      </c>
      <c r="H283" s="86">
        <v>0.35185185185185203</v>
      </c>
      <c r="I283" s="85">
        <v>1</v>
      </c>
      <c r="J283" s="85" t="s">
        <v>204</v>
      </c>
      <c r="K283" s="85" t="s">
        <v>3096</v>
      </c>
      <c r="L283" s="85">
        <v>844</v>
      </c>
      <c r="M283" s="86">
        <v>7.1759259259301933E-4</v>
      </c>
      <c r="N283" s="87" t="s">
        <v>13667</v>
      </c>
      <c r="Q283" s="84">
        <v>0.305266203703704</v>
      </c>
      <c r="R283" s="85">
        <v>2</v>
      </c>
      <c r="S283" s="85" t="s">
        <v>1721</v>
      </c>
      <c r="T283" s="87" t="s">
        <v>13694</v>
      </c>
      <c r="X283" s="79">
        <v>0.41126157407407399</v>
      </c>
      <c r="Y283" s="2">
        <v>1</v>
      </c>
      <c r="Z283" s="2" t="s">
        <v>471</v>
      </c>
      <c r="AA283" s="2" t="s">
        <v>3129</v>
      </c>
      <c r="AB283" s="2">
        <v>2933</v>
      </c>
      <c r="AC283" s="2">
        <v>1.0128620489219342</v>
      </c>
      <c r="AD283" s="79">
        <v>0.41211805555555597</v>
      </c>
      <c r="AE283" s="2">
        <v>1</v>
      </c>
      <c r="AF283" s="2" t="s">
        <v>471</v>
      </c>
      <c r="AG283" s="2" t="s">
        <v>3098</v>
      </c>
      <c r="AH283" s="2">
        <v>3405</v>
      </c>
      <c r="AI283" s="79">
        <v>8.5648148148198544E-4</v>
      </c>
      <c r="AJ283" s="2" t="s">
        <v>13661</v>
      </c>
      <c r="AL283" s="79">
        <v>0.33943287037037001</v>
      </c>
      <c r="AM283" s="2">
        <v>1</v>
      </c>
      <c r="AN283" s="2" t="s">
        <v>772</v>
      </c>
      <c r="AO283" s="2" t="s">
        <v>13690</v>
      </c>
    </row>
    <row r="284" spans="2:41">
      <c r="B284" s="80">
        <v>0.35125000000000001</v>
      </c>
      <c r="C284" s="81">
        <v>2</v>
      </c>
      <c r="D284" s="81" t="s">
        <v>206</v>
      </c>
      <c r="E284" s="81" t="s">
        <v>3070</v>
      </c>
      <c r="F284" s="81">
        <v>2133</v>
      </c>
      <c r="G284" s="81">
        <v>1.0879781281378587</v>
      </c>
      <c r="H284" s="82">
        <v>0.35416666666666702</v>
      </c>
      <c r="I284" s="81">
        <v>2</v>
      </c>
      <c r="J284" s="81" t="s">
        <v>206</v>
      </c>
      <c r="K284" s="81" t="s">
        <v>3095</v>
      </c>
      <c r="L284" s="81"/>
      <c r="M284" s="82">
        <v>2.9166666666670116E-3</v>
      </c>
      <c r="N284" s="83" t="s">
        <v>13671</v>
      </c>
      <c r="Q284" s="80">
        <v>0.305300925925926</v>
      </c>
      <c r="R284" s="81">
        <v>1</v>
      </c>
      <c r="S284" s="81" t="s">
        <v>1722</v>
      </c>
      <c r="T284" s="83" t="s">
        <v>13690</v>
      </c>
      <c r="X284" s="79">
        <v>0.41129629629629599</v>
      </c>
      <c r="Y284" s="2">
        <v>1</v>
      </c>
      <c r="Z284" s="2" t="s">
        <v>472</v>
      </c>
      <c r="AA284" s="2" t="s">
        <v>3129</v>
      </c>
      <c r="AB284" s="2">
        <v>2917</v>
      </c>
      <c r="AC284" s="2">
        <v>1.0481667231459098</v>
      </c>
      <c r="AD284" s="79">
        <v>0.41172453703703699</v>
      </c>
      <c r="AE284" s="2">
        <v>1</v>
      </c>
      <c r="AF284" s="2" t="s">
        <v>472</v>
      </c>
      <c r="AG284" s="2" t="s">
        <v>3096</v>
      </c>
      <c r="AH284" s="2">
        <v>3406</v>
      </c>
      <c r="AI284" s="79">
        <v>4.2824074074099272E-4</v>
      </c>
      <c r="AJ284" s="2" t="s">
        <v>13667</v>
      </c>
      <c r="AL284" s="79">
        <v>0.33945601851851898</v>
      </c>
      <c r="AM284" s="2">
        <v>1</v>
      </c>
      <c r="AN284" s="2" t="s">
        <v>2232</v>
      </c>
      <c r="AO284" s="2" t="s">
        <v>13690</v>
      </c>
    </row>
    <row r="285" spans="2:41">
      <c r="B285" s="84">
        <v>0.35125000000000001</v>
      </c>
      <c r="C285" s="85">
        <v>2</v>
      </c>
      <c r="D285" s="85" t="s">
        <v>206</v>
      </c>
      <c r="E285" s="85" t="s">
        <v>3070</v>
      </c>
      <c r="F285" s="85">
        <v>918</v>
      </c>
      <c r="G285" s="85">
        <v>1.0639092352542783</v>
      </c>
      <c r="H285" s="86">
        <v>0.35416666666666702</v>
      </c>
      <c r="I285" s="85">
        <v>2</v>
      </c>
      <c r="J285" s="85" t="s">
        <v>206</v>
      </c>
      <c r="K285" s="85" t="s">
        <v>3095</v>
      </c>
      <c r="L285" s="85">
        <v>848</v>
      </c>
      <c r="M285" s="86">
        <v>2.9166666666670116E-3</v>
      </c>
      <c r="N285" s="87" t="s">
        <v>13671</v>
      </c>
      <c r="Q285" s="84">
        <v>0.305300925925926</v>
      </c>
      <c r="R285" s="85">
        <v>1</v>
      </c>
      <c r="S285" s="85" t="s">
        <v>1375</v>
      </c>
      <c r="T285" s="87" t="s">
        <v>13694</v>
      </c>
      <c r="X285" s="79">
        <v>0.41138888888888903</v>
      </c>
      <c r="Y285" s="2">
        <v>2</v>
      </c>
      <c r="Z285" s="2" t="s">
        <v>474</v>
      </c>
      <c r="AA285" s="2" t="s">
        <v>3129</v>
      </c>
      <c r="AB285" s="2">
        <v>3078</v>
      </c>
      <c r="AC285" s="2">
        <v>1.0500313825542826</v>
      </c>
      <c r="AD285" s="79">
        <v>0.41601851851851901</v>
      </c>
      <c r="AE285" s="2">
        <v>2</v>
      </c>
      <c r="AF285" s="2" t="s">
        <v>474</v>
      </c>
      <c r="AG285" s="2" t="s">
        <v>3098</v>
      </c>
      <c r="AH285" s="2">
        <v>3410</v>
      </c>
      <c r="AI285" s="79">
        <v>4.6296296296299833E-3</v>
      </c>
      <c r="AJ285" s="2" t="s">
        <v>13661</v>
      </c>
      <c r="AL285" s="79">
        <v>0.33949074074074098</v>
      </c>
      <c r="AM285" s="2">
        <v>2</v>
      </c>
      <c r="AN285" s="2" t="s">
        <v>1231</v>
      </c>
      <c r="AO285" s="2" t="s">
        <v>13690</v>
      </c>
    </row>
    <row r="286" spans="2:41">
      <c r="B286" s="84">
        <v>0.352025462962963</v>
      </c>
      <c r="C286" s="85">
        <v>1</v>
      </c>
      <c r="D286" s="85" t="s">
        <v>580</v>
      </c>
      <c r="E286" s="85" t="s">
        <v>3070</v>
      </c>
      <c r="F286" s="85">
        <v>2104</v>
      </c>
      <c r="G286" s="85">
        <v>1.0048839795756825</v>
      </c>
      <c r="H286" s="86">
        <v>0.35343750000000002</v>
      </c>
      <c r="I286" s="85">
        <v>1</v>
      </c>
      <c r="J286" s="85" t="s">
        <v>580</v>
      </c>
      <c r="K286" s="85" t="s">
        <v>3096</v>
      </c>
      <c r="L286" s="85"/>
      <c r="M286" s="86">
        <v>1.4120370370370172E-3</v>
      </c>
      <c r="N286" s="87" t="s">
        <v>13657</v>
      </c>
      <c r="Q286" s="80">
        <v>0.30533564814814801</v>
      </c>
      <c r="R286" s="81">
        <v>1</v>
      </c>
      <c r="S286" s="81" t="s">
        <v>1376</v>
      </c>
      <c r="T286" s="83" t="s">
        <v>13690</v>
      </c>
      <c r="X286" s="79">
        <v>0.4115625</v>
      </c>
      <c r="Y286" s="2">
        <v>1</v>
      </c>
      <c r="Z286" s="2" t="s">
        <v>476</v>
      </c>
      <c r="AA286" s="2" t="s">
        <v>3129</v>
      </c>
      <c r="AB286" s="2">
        <v>2940</v>
      </c>
      <c r="AC286" s="2">
        <v>1.0083592739986438</v>
      </c>
      <c r="AD286" s="79">
        <v>0.41236111111111101</v>
      </c>
      <c r="AE286" s="2">
        <v>1</v>
      </c>
      <c r="AF286" s="2" t="s">
        <v>476</v>
      </c>
      <c r="AG286" s="2" t="s">
        <v>3098</v>
      </c>
      <c r="AH286" s="2">
        <v>3419</v>
      </c>
      <c r="AI286" s="79">
        <v>7.986111111110139E-4</v>
      </c>
      <c r="AJ286" s="2" t="s">
        <v>13661</v>
      </c>
      <c r="AL286" s="79">
        <v>0.33950231481481502</v>
      </c>
      <c r="AM286" s="2">
        <v>1</v>
      </c>
      <c r="AN286" s="2" t="s">
        <v>4924</v>
      </c>
      <c r="AO286" s="2" t="s">
        <v>13693</v>
      </c>
    </row>
    <row r="287" spans="2:41">
      <c r="B287" s="80">
        <v>0.35210648148148099</v>
      </c>
      <c r="C287" s="81">
        <v>1</v>
      </c>
      <c r="D287" s="81" t="s">
        <v>207</v>
      </c>
      <c r="E287" s="81" t="s">
        <v>3129</v>
      </c>
      <c r="F287" s="81">
        <v>2049</v>
      </c>
      <c r="G287" s="81">
        <v>1.0570595248477155</v>
      </c>
      <c r="H287" s="82">
        <v>0.35249999999999998</v>
      </c>
      <c r="I287" s="81">
        <v>1</v>
      </c>
      <c r="J287" s="81" t="s">
        <v>207</v>
      </c>
      <c r="K287" s="81" t="s">
        <v>3096</v>
      </c>
      <c r="L287" s="81"/>
      <c r="M287" s="82">
        <v>3.9351851851898711E-4</v>
      </c>
      <c r="N287" s="83" t="s">
        <v>13667</v>
      </c>
      <c r="Q287" s="84">
        <v>0.30535879629629598</v>
      </c>
      <c r="R287" s="85">
        <v>2</v>
      </c>
      <c r="S287" s="85" t="s">
        <v>2723</v>
      </c>
      <c r="T287" s="87" t="s">
        <v>13693</v>
      </c>
      <c r="X287" s="79">
        <v>0.41165509259259297</v>
      </c>
      <c r="Y287" s="2">
        <v>2</v>
      </c>
      <c r="Z287" s="2" t="s">
        <v>478</v>
      </c>
      <c r="AA287" s="2" t="s">
        <v>3071</v>
      </c>
      <c r="AB287" s="2">
        <v>3033</v>
      </c>
      <c r="AC287" s="2">
        <v>1.0301840260343893</v>
      </c>
      <c r="AD287" s="79">
        <v>0.41486111111111101</v>
      </c>
      <c r="AE287" s="2">
        <v>2</v>
      </c>
      <c r="AF287" s="2" t="s">
        <v>478</v>
      </c>
      <c r="AG287" s="2" t="s">
        <v>3095</v>
      </c>
      <c r="AH287" s="2">
        <v>3425</v>
      </c>
      <c r="AI287" s="79">
        <v>3.206018518518039E-3</v>
      </c>
      <c r="AJ287" s="2" t="s">
        <v>13665</v>
      </c>
      <c r="AL287" s="79">
        <v>0.33954861111111101</v>
      </c>
      <c r="AM287" s="2">
        <v>1</v>
      </c>
      <c r="AN287" s="2" t="s">
        <v>1506</v>
      </c>
      <c r="AO287" s="2" t="s">
        <v>13694</v>
      </c>
    </row>
    <row r="288" spans="2:41">
      <c r="B288" s="84">
        <v>0.35210648148148099</v>
      </c>
      <c r="C288" s="85">
        <v>1</v>
      </c>
      <c r="D288" s="85" t="s">
        <v>207</v>
      </c>
      <c r="E288" s="85" t="s">
        <v>3129</v>
      </c>
      <c r="F288" s="85">
        <v>834</v>
      </c>
      <c r="G288" s="85">
        <v>1.0463626060993494</v>
      </c>
      <c r="H288" s="86">
        <v>0.35249999999999998</v>
      </c>
      <c r="I288" s="85">
        <v>1</v>
      </c>
      <c r="J288" s="85" t="s">
        <v>207</v>
      </c>
      <c r="K288" s="85" t="s">
        <v>3096</v>
      </c>
      <c r="L288" s="85">
        <v>880</v>
      </c>
      <c r="M288" s="86">
        <v>3.9351851851898711E-4</v>
      </c>
      <c r="N288" s="87" t="s">
        <v>13667</v>
      </c>
      <c r="Q288" s="80">
        <v>0.30537037037037001</v>
      </c>
      <c r="R288" s="81">
        <v>3</v>
      </c>
      <c r="S288" s="81" t="s">
        <v>2413</v>
      </c>
      <c r="T288" s="83" t="s">
        <v>13690</v>
      </c>
      <c r="X288" s="79">
        <v>0.41173611111111103</v>
      </c>
      <c r="Y288" s="2">
        <v>1</v>
      </c>
      <c r="Z288" s="2" t="s">
        <v>479</v>
      </c>
      <c r="AA288" s="2" t="s">
        <v>3129</v>
      </c>
      <c r="AB288" s="2">
        <v>2929</v>
      </c>
      <c r="AC288" s="2">
        <v>1.0361719611430165</v>
      </c>
      <c r="AD288" s="79">
        <v>0.411944444444444</v>
      </c>
      <c r="AE288" s="2">
        <v>1</v>
      </c>
      <c r="AF288" s="2" t="s">
        <v>479</v>
      </c>
      <c r="AG288" s="2" t="s">
        <v>3096</v>
      </c>
      <c r="AH288" s="2">
        <v>3433</v>
      </c>
      <c r="AI288" s="79">
        <v>2.0833333333297732E-4</v>
      </c>
      <c r="AJ288" s="2" t="s">
        <v>13667</v>
      </c>
      <c r="AL288" s="79">
        <v>0.33956018518518499</v>
      </c>
      <c r="AM288" s="2">
        <v>2</v>
      </c>
      <c r="AN288" s="2" t="s">
        <v>773</v>
      </c>
      <c r="AO288" s="2" t="s">
        <v>13690</v>
      </c>
    </row>
    <row r="289" spans="2:41">
      <c r="B289" s="84">
        <v>0.352175925925926</v>
      </c>
      <c r="C289" s="85">
        <v>1</v>
      </c>
      <c r="D289" s="85" t="s">
        <v>791</v>
      </c>
      <c r="E289" s="85" t="s">
        <v>3070</v>
      </c>
      <c r="F289" s="85">
        <v>2105</v>
      </c>
      <c r="G289" s="85">
        <v>1.0616875422485119</v>
      </c>
      <c r="H289" s="86">
        <v>0.35347222222222202</v>
      </c>
      <c r="I289" s="85">
        <v>1</v>
      </c>
      <c r="J289" s="85" t="s">
        <v>791</v>
      </c>
      <c r="K289" s="85" t="s">
        <v>3097</v>
      </c>
      <c r="L289" s="85"/>
      <c r="M289" s="86">
        <v>1.2962962962960178E-3</v>
      </c>
      <c r="N289" s="87" t="s">
        <v>13669</v>
      </c>
      <c r="Q289" s="84">
        <v>0.30539351851851898</v>
      </c>
      <c r="R289" s="85">
        <v>1</v>
      </c>
      <c r="S289" s="85" t="s">
        <v>4711</v>
      </c>
      <c r="T289" s="87" t="s">
        <v>13699</v>
      </c>
      <c r="X289" s="79">
        <v>0.41189814814814801</v>
      </c>
      <c r="Y289" s="2">
        <v>1</v>
      </c>
      <c r="Z289" s="2" t="s">
        <v>480</v>
      </c>
      <c r="AA289" s="2" t="s">
        <v>3070</v>
      </c>
      <c r="AB289" s="2">
        <v>2995</v>
      </c>
      <c r="AC289" s="2">
        <v>1.0012053880077105</v>
      </c>
      <c r="AD289" s="79">
        <v>0.413715277777778</v>
      </c>
      <c r="AE289" s="2">
        <v>1</v>
      </c>
      <c r="AF289" s="2" t="s">
        <v>480</v>
      </c>
      <c r="AG289" s="2" t="s">
        <v>3098</v>
      </c>
      <c r="AH289" s="2">
        <v>3440</v>
      </c>
      <c r="AI289" s="79">
        <v>1.8171296296299877E-3</v>
      </c>
      <c r="AJ289" s="2" t="s">
        <v>13655</v>
      </c>
      <c r="AL289" s="79">
        <v>0.339594907407407</v>
      </c>
      <c r="AM289" s="2">
        <v>2</v>
      </c>
      <c r="AN289" s="2" t="s">
        <v>956</v>
      </c>
      <c r="AO289" s="2" t="s">
        <v>13690</v>
      </c>
    </row>
    <row r="290" spans="2:41">
      <c r="B290" s="80">
        <v>0.352372685185185</v>
      </c>
      <c r="C290" s="81">
        <v>2</v>
      </c>
      <c r="D290" s="81" t="s">
        <v>208</v>
      </c>
      <c r="E290" s="81" t="s">
        <v>3129</v>
      </c>
      <c r="F290" s="81">
        <v>2055</v>
      </c>
      <c r="G290" s="81">
        <v>1.0482970621491536</v>
      </c>
      <c r="H290" s="82">
        <v>0.35265046296296299</v>
      </c>
      <c r="I290" s="81">
        <v>2</v>
      </c>
      <c r="J290" s="81" t="s">
        <v>208</v>
      </c>
      <c r="K290" s="81" t="s">
        <v>3096</v>
      </c>
      <c r="L290" s="81"/>
      <c r="M290" s="82">
        <v>2.7777777777798773E-4</v>
      </c>
      <c r="N290" s="83" t="s">
        <v>13667</v>
      </c>
      <c r="Q290" s="80">
        <v>0.30542824074074099</v>
      </c>
      <c r="R290" s="81">
        <v>1</v>
      </c>
      <c r="S290" s="81" t="s">
        <v>2095</v>
      </c>
      <c r="T290" s="83" t="s">
        <v>13690</v>
      </c>
      <c r="X290" s="79">
        <v>0.41195601851851898</v>
      </c>
      <c r="Y290" s="2">
        <v>1</v>
      </c>
      <c r="Z290" s="2" t="s">
        <v>481</v>
      </c>
      <c r="AA290" s="2" t="s">
        <v>3127</v>
      </c>
      <c r="AB290" s="2">
        <v>2967</v>
      </c>
      <c r="AC290" s="2">
        <v>1.0846440000006174</v>
      </c>
      <c r="AD290" s="79">
        <v>0.41283564814814799</v>
      </c>
      <c r="AE290" s="2">
        <v>1</v>
      </c>
      <c r="AF290" s="2" t="s">
        <v>481</v>
      </c>
      <c r="AG290" s="2" t="s">
        <v>3097</v>
      </c>
      <c r="AH290" s="2">
        <v>3445</v>
      </c>
      <c r="AI290" s="79">
        <v>8.7962962962900848E-4</v>
      </c>
      <c r="AJ290" s="2" t="s">
        <v>13685</v>
      </c>
      <c r="AL290" s="79">
        <v>0.33964120370370399</v>
      </c>
      <c r="AM290" s="2">
        <v>1</v>
      </c>
      <c r="AN290" s="2" t="s">
        <v>1124</v>
      </c>
      <c r="AO290" s="2" t="s">
        <v>13690</v>
      </c>
    </row>
    <row r="291" spans="2:41">
      <c r="B291" s="84">
        <v>0.352372685185185</v>
      </c>
      <c r="C291" s="85">
        <v>2</v>
      </c>
      <c r="D291" s="85" t="s">
        <v>208</v>
      </c>
      <c r="E291" s="85" t="s">
        <v>3129</v>
      </c>
      <c r="F291" s="85">
        <v>840</v>
      </c>
      <c r="G291" s="85">
        <v>1.0411499767560797</v>
      </c>
      <c r="H291" s="86">
        <v>0.35265046296296299</v>
      </c>
      <c r="I291" s="85">
        <v>2</v>
      </c>
      <c r="J291" s="85" t="s">
        <v>208</v>
      </c>
      <c r="K291" s="85" t="s">
        <v>3096</v>
      </c>
      <c r="L291" s="85">
        <v>894</v>
      </c>
      <c r="M291" s="86">
        <v>2.7777777777798773E-4</v>
      </c>
      <c r="N291" s="87" t="s">
        <v>13667</v>
      </c>
      <c r="Q291" s="84">
        <v>0.30547453703703698</v>
      </c>
      <c r="R291" s="85">
        <v>1</v>
      </c>
      <c r="S291" s="85" t="s">
        <v>4712</v>
      </c>
      <c r="T291" s="87" t="s">
        <v>13693</v>
      </c>
      <c r="X291" s="79">
        <v>0.41199074074074099</v>
      </c>
      <c r="Y291" s="2">
        <v>2</v>
      </c>
      <c r="Z291" s="2" t="s">
        <v>482</v>
      </c>
      <c r="AA291" s="2" t="s">
        <v>3070</v>
      </c>
      <c r="AB291" s="2">
        <v>3000</v>
      </c>
      <c r="AC291" s="2">
        <v>1.0165124883338794</v>
      </c>
      <c r="AD291" s="79">
        <v>0.41392361111111098</v>
      </c>
      <c r="AE291" s="2">
        <v>2</v>
      </c>
      <c r="AF291" s="2" t="s">
        <v>482</v>
      </c>
      <c r="AG291" s="2" t="s">
        <v>3098</v>
      </c>
      <c r="AH291" s="2">
        <v>3447</v>
      </c>
      <c r="AI291" s="79">
        <v>1.9328703703699879E-3</v>
      </c>
      <c r="AJ291" s="2" t="s">
        <v>13655</v>
      </c>
      <c r="AL291" s="79">
        <v>0.33965277777777803</v>
      </c>
      <c r="AM291" s="2">
        <v>2</v>
      </c>
      <c r="AN291" s="2" t="s">
        <v>165</v>
      </c>
      <c r="AO291" s="2" t="s">
        <v>13690</v>
      </c>
    </row>
    <row r="292" spans="2:41">
      <c r="B292" s="84">
        <v>0.35241898148148099</v>
      </c>
      <c r="C292" s="85">
        <v>1</v>
      </c>
      <c r="D292" s="85" t="s">
        <v>209</v>
      </c>
      <c r="E292" s="85" t="s">
        <v>3129</v>
      </c>
      <c r="F292" s="85">
        <v>2057</v>
      </c>
      <c r="G292" s="85">
        <v>1.0472456107327555</v>
      </c>
      <c r="H292" s="86">
        <v>0.35269675925925897</v>
      </c>
      <c r="I292" s="85">
        <v>1</v>
      </c>
      <c r="J292" s="85" t="s">
        <v>209</v>
      </c>
      <c r="K292" s="85" t="s">
        <v>3096</v>
      </c>
      <c r="L292" s="85"/>
      <c r="M292" s="86">
        <v>2.7777777777798773E-4</v>
      </c>
      <c r="N292" s="87" t="s">
        <v>13667</v>
      </c>
      <c r="Q292" s="80">
        <v>0.30547453703703698</v>
      </c>
      <c r="R292" s="81">
        <v>1</v>
      </c>
      <c r="S292" s="81" t="s">
        <v>2096</v>
      </c>
      <c r="T292" s="83" t="s">
        <v>13694</v>
      </c>
      <c r="X292" s="79">
        <v>0.41207175925925899</v>
      </c>
      <c r="Y292" s="2">
        <v>5</v>
      </c>
      <c r="Z292" s="2" t="s">
        <v>483</v>
      </c>
      <c r="AA292" s="2" t="s">
        <v>3070</v>
      </c>
      <c r="AB292" s="2">
        <v>3050</v>
      </c>
      <c r="AC292" s="2">
        <v>1.0998569918422223</v>
      </c>
      <c r="AD292" s="79">
        <v>0.41530092592592599</v>
      </c>
      <c r="AE292" s="2">
        <v>5</v>
      </c>
      <c r="AF292" s="2" t="s">
        <v>483</v>
      </c>
      <c r="AG292" s="2" t="s">
        <v>3098</v>
      </c>
      <c r="AH292" s="2">
        <v>3454</v>
      </c>
      <c r="AI292" s="79">
        <v>3.2291666666670049E-3</v>
      </c>
      <c r="AJ292" s="2" t="s">
        <v>13655</v>
      </c>
      <c r="AL292" s="79">
        <v>0.33967592592592599</v>
      </c>
      <c r="AM292" s="2">
        <v>1</v>
      </c>
      <c r="AN292" s="2" t="s">
        <v>549</v>
      </c>
      <c r="AO292" s="2" t="s">
        <v>13690</v>
      </c>
    </row>
    <row r="293" spans="2:41">
      <c r="B293" s="84">
        <v>0.35241898148148099</v>
      </c>
      <c r="C293" s="85">
        <v>1</v>
      </c>
      <c r="D293" s="85" t="s">
        <v>209</v>
      </c>
      <c r="E293" s="85" t="s">
        <v>3129</v>
      </c>
      <c r="F293" s="85">
        <v>842</v>
      </c>
      <c r="G293" s="85">
        <v>1.040105693930848</v>
      </c>
      <c r="H293" s="86">
        <v>0.35269675925925897</v>
      </c>
      <c r="I293" s="85">
        <v>1</v>
      </c>
      <c r="J293" s="85" t="s">
        <v>209</v>
      </c>
      <c r="K293" s="85" t="s">
        <v>3096</v>
      </c>
      <c r="L293" s="85">
        <v>895</v>
      </c>
      <c r="M293" s="86">
        <v>2.7777777777798773E-4</v>
      </c>
      <c r="N293" s="87" t="s">
        <v>13667</v>
      </c>
      <c r="Q293" s="84">
        <v>0.305497685185185</v>
      </c>
      <c r="R293" s="85">
        <v>1</v>
      </c>
      <c r="S293" s="85" t="s">
        <v>2414</v>
      </c>
      <c r="T293" s="87" t="s">
        <v>13690</v>
      </c>
      <c r="X293" s="79">
        <v>0.41275462962963</v>
      </c>
      <c r="Y293" s="2">
        <v>1</v>
      </c>
      <c r="Z293" s="2" t="s">
        <v>485</v>
      </c>
      <c r="AA293" s="2" t="s">
        <v>3070</v>
      </c>
      <c r="AB293" s="2">
        <v>3025</v>
      </c>
      <c r="AC293" s="2">
        <v>1.01549291713194</v>
      </c>
      <c r="AD293" s="79">
        <v>0.41468749999999999</v>
      </c>
      <c r="AE293" s="2">
        <v>1</v>
      </c>
      <c r="AF293" s="2" t="s">
        <v>485</v>
      </c>
      <c r="AG293" s="2" t="s">
        <v>3098</v>
      </c>
      <c r="AH293" s="2">
        <v>3472</v>
      </c>
      <c r="AI293" s="79">
        <v>1.9328703703699879E-3</v>
      </c>
      <c r="AJ293" s="2" t="s">
        <v>13655</v>
      </c>
      <c r="AL293" s="79">
        <v>0.33968749999999998</v>
      </c>
      <c r="AM293" s="2">
        <v>1</v>
      </c>
      <c r="AN293" s="2" t="s">
        <v>2834</v>
      </c>
      <c r="AO293" s="2" t="s">
        <v>13695</v>
      </c>
    </row>
    <row r="294" spans="2:41">
      <c r="B294" s="80">
        <v>0.352523148148148</v>
      </c>
      <c r="C294" s="81">
        <v>2</v>
      </c>
      <c r="D294" s="81" t="s">
        <v>210</v>
      </c>
      <c r="E294" s="81" t="s">
        <v>3129</v>
      </c>
      <c r="F294" s="81">
        <v>2066</v>
      </c>
      <c r="G294" s="81">
        <v>1.0313266242301453</v>
      </c>
      <c r="H294" s="82">
        <v>0.35278935185185201</v>
      </c>
      <c r="I294" s="81">
        <v>2</v>
      </c>
      <c r="J294" s="81" t="s">
        <v>210</v>
      </c>
      <c r="K294" s="81" t="s">
        <v>3097</v>
      </c>
      <c r="L294" s="81"/>
      <c r="M294" s="82">
        <v>2.6620370370400437E-4</v>
      </c>
      <c r="N294" s="83" t="s">
        <v>13663</v>
      </c>
      <c r="Q294" s="80">
        <v>0.30555555555555602</v>
      </c>
      <c r="R294" s="81">
        <v>1</v>
      </c>
      <c r="S294" s="81" t="s">
        <v>1377</v>
      </c>
      <c r="T294" s="83" t="s">
        <v>13690</v>
      </c>
      <c r="X294" s="79">
        <v>0.41284722222222198</v>
      </c>
      <c r="Y294" s="2">
        <v>1</v>
      </c>
      <c r="Z294" s="2" t="s">
        <v>486</v>
      </c>
      <c r="AA294" s="2" t="s">
        <v>3070</v>
      </c>
      <c r="AB294" s="2">
        <v>3029</v>
      </c>
      <c r="AC294" s="2">
        <v>1.014116894102179</v>
      </c>
      <c r="AD294" s="79">
        <v>0.41476851851851898</v>
      </c>
      <c r="AE294" s="2">
        <v>1</v>
      </c>
      <c r="AF294" s="2" t="s">
        <v>486</v>
      </c>
      <c r="AG294" s="2" t="s">
        <v>3098</v>
      </c>
      <c r="AH294" s="2">
        <v>3476</v>
      </c>
      <c r="AI294" s="79">
        <v>1.9212962962970037E-3</v>
      </c>
      <c r="AJ294" s="2" t="s">
        <v>13655</v>
      </c>
      <c r="AL294" s="79">
        <v>0.33972222222222198</v>
      </c>
      <c r="AM294" s="2">
        <v>3</v>
      </c>
      <c r="AN294" s="2" t="s">
        <v>2233</v>
      </c>
      <c r="AO294" s="2" t="s">
        <v>13690</v>
      </c>
    </row>
    <row r="295" spans="2:41">
      <c r="B295" s="84">
        <v>0.352523148148148</v>
      </c>
      <c r="C295" s="85">
        <v>2</v>
      </c>
      <c r="D295" s="85" t="s">
        <v>210</v>
      </c>
      <c r="E295" s="85" t="s">
        <v>3129</v>
      </c>
      <c r="F295" s="85">
        <v>997</v>
      </c>
      <c r="G295" s="85">
        <v>1.069841138347722</v>
      </c>
      <c r="H295" s="86">
        <v>0.356180555555556</v>
      </c>
      <c r="I295" s="85">
        <v>2</v>
      </c>
      <c r="J295" s="85" t="s">
        <v>210</v>
      </c>
      <c r="K295" s="85" t="s">
        <v>3096</v>
      </c>
      <c r="L295" s="85">
        <v>899</v>
      </c>
      <c r="M295" s="86">
        <v>3.6574074074079976E-3</v>
      </c>
      <c r="N295" s="87" t="s">
        <v>13667</v>
      </c>
      <c r="Q295" s="84">
        <v>0.30556712962963001</v>
      </c>
      <c r="R295" s="85">
        <v>1</v>
      </c>
      <c r="S295" s="85" t="s">
        <v>2415</v>
      </c>
      <c r="T295" s="87" t="s">
        <v>13692</v>
      </c>
      <c r="X295" s="79">
        <v>0.41287037037037</v>
      </c>
      <c r="Y295" s="2">
        <v>1</v>
      </c>
      <c r="Z295" s="2" t="s">
        <v>487</v>
      </c>
      <c r="AA295" s="2" t="s">
        <v>3129</v>
      </c>
      <c r="AB295" s="2">
        <v>2982</v>
      </c>
      <c r="AC295" s="2">
        <v>1.0413870072789897</v>
      </c>
      <c r="AD295" s="79">
        <v>0.41317129629629601</v>
      </c>
      <c r="AE295" s="2">
        <v>1</v>
      </c>
      <c r="AF295" s="2" t="s">
        <v>487</v>
      </c>
      <c r="AG295" s="2" t="s">
        <v>3096</v>
      </c>
      <c r="AH295" s="2">
        <v>3478</v>
      </c>
      <c r="AI295" s="79">
        <v>3.0092592592600997E-4</v>
      </c>
      <c r="AJ295" s="2" t="s">
        <v>13667</v>
      </c>
      <c r="AL295" s="79">
        <v>0.33979166666666699</v>
      </c>
      <c r="AM295" s="2">
        <v>1</v>
      </c>
      <c r="AN295" s="2" t="s">
        <v>1895</v>
      </c>
      <c r="AO295" s="2" t="s">
        <v>13692</v>
      </c>
    </row>
    <row r="296" spans="2:41">
      <c r="B296" s="84">
        <v>0.35266203703703702</v>
      </c>
      <c r="C296" s="85">
        <v>1</v>
      </c>
      <c r="D296" s="85" t="s">
        <v>211</v>
      </c>
      <c r="E296" s="85" t="s">
        <v>3129</v>
      </c>
      <c r="F296" s="85">
        <v>2081</v>
      </c>
      <c r="G296" s="85">
        <v>1.0532673921925866</v>
      </c>
      <c r="H296" s="86">
        <v>0.35300925925925902</v>
      </c>
      <c r="I296" s="85">
        <v>1</v>
      </c>
      <c r="J296" s="85" t="s">
        <v>211</v>
      </c>
      <c r="K296" s="85" t="s">
        <v>3096</v>
      </c>
      <c r="L296" s="85"/>
      <c r="M296" s="86">
        <v>3.4722222222199894E-4</v>
      </c>
      <c r="N296" s="87" t="s">
        <v>13667</v>
      </c>
      <c r="Q296" s="80">
        <v>0.30556712962963001</v>
      </c>
      <c r="R296" s="81">
        <v>1</v>
      </c>
      <c r="S296" s="81" t="s">
        <v>2724</v>
      </c>
      <c r="T296" s="83" t="s">
        <v>13699</v>
      </c>
      <c r="X296" s="79">
        <v>0.41295138888888899</v>
      </c>
      <c r="Y296" s="2">
        <v>4</v>
      </c>
      <c r="Z296" s="2" t="s">
        <v>488</v>
      </c>
      <c r="AA296" s="2" t="s">
        <v>3070</v>
      </c>
      <c r="AB296" s="2">
        <v>3037</v>
      </c>
      <c r="AC296" s="2">
        <v>1.0239547709870442</v>
      </c>
      <c r="AD296" s="79">
        <v>0.41493055555555602</v>
      </c>
      <c r="AE296" s="2">
        <v>4</v>
      </c>
      <c r="AF296" s="2" t="s">
        <v>488</v>
      </c>
      <c r="AG296" s="2" t="s">
        <v>3098</v>
      </c>
      <c r="AH296" s="2">
        <v>3481</v>
      </c>
      <c r="AI296" s="79">
        <v>1.9791666666670316E-3</v>
      </c>
      <c r="AJ296" s="2" t="s">
        <v>13655</v>
      </c>
      <c r="AL296" s="79">
        <v>0.33980324074074097</v>
      </c>
      <c r="AM296" s="2">
        <v>2</v>
      </c>
      <c r="AN296" s="2" t="s">
        <v>2480</v>
      </c>
      <c r="AO296" s="2" t="s">
        <v>13690</v>
      </c>
    </row>
    <row r="297" spans="2:41">
      <c r="B297" s="84">
        <v>0.35266203703703702</v>
      </c>
      <c r="C297" s="85">
        <v>1</v>
      </c>
      <c r="D297" s="85" t="s">
        <v>211</v>
      </c>
      <c r="E297" s="85" t="s">
        <v>3129</v>
      </c>
      <c r="F297" s="85">
        <v>866</v>
      </c>
      <c r="G297" s="85">
        <v>1.0439047376035939</v>
      </c>
      <c r="H297" s="86">
        <v>0.35300925925925902</v>
      </c>
      <c r="I297" s="85">
        <v>1</v>
      </c>
      <c r="J297" s="85" t="s">
        <v>211</v>
      </c>
      <c r="K297" s="85" t="s">
        <v>3096</v>
      </c>
      <c r="L297" s="85">
        <v>901</v>
      </c>
      <c r="M297" s="86">
        <v>3.4722222222199894E-4</v>
      </c>
      <c r="N297" s="87" t="s">
        <v>13667</v>
      </c>
      <c r="Q297" s="84">
        <v>0.30557870370370399</v>
      </c>
      <c r="R297" s="85">
        <v>1</v>
      </c>
      <c r="S297" s="85" t="s">
        <v>2562</v>
      </c>
      <c r="T297" s="87" t="s">
        <v>13692</v>
      </c>
      <c r="X297" s="79">
        <v>0.413136574074074</v>
      </c>
      <c r="Y297" s="2">
        <v>1</v>
      </c>
      <c r="Z297" s="2" t="s">
        <v>489</v>
      </c>
      <c r="AA297" s="2" t="s">
        <v>3129</v>
      </c>
      <c r="AB297" s="2">
        <v>2990</v>
      </c>
      <c r="AC297" s="2">
        <v>1.0439047376035939</v>
      </c>
      <c r="AD297" s="79">
        <v>0.413483796296296</v>
      </c>
      <c r="AE297" s="2">
        <v>1</v>
      </c>
      <c r="AF297" s="2" t="s">
        <v>489</v>
      </c>
      <c r="AG297" s="2" t="s">
        <v>3096</v>
      </c>
      <c r="AH297" s="2">
        <v>3484</v>
      </c>
      <c r="AI297" s="79">
        <v>3.4722222222199894E-4</v>
      </c>
      <c r="AJ297" s="2" t="s">
        <v>13667</v>
      </c>
      <c r="AL297" s="79">
        <v>0.33981481481481501</v>
      </c>
      <c r="AM297" s="2">
        <v>1</v>
      </c>
      <c r="AN297" s="2" t="s">
        <v>2835</v>
      </c>
      <c r="AO297" s="2" t="s">
        <v>13691</v>
      </c>
    </row>
    <row r="298" spans="2:41">
      <c r="B298" s="80">
        <v>0.35273148148148098</v>
      </c>
      <c r="C298" s="81">
        <v>1</v>
      </c>
      <c r="D298" s="81" t="s">
        <v>581</v>
      </c>
      <c r="E298" s="81" t="s">
        <v>3070</v>
      </c>
      <c r="F298" s="81">
        <v>1945</v>
      </c>
      <c r="G298" s="81">
        <v>0.97414555590718654</v>
      </c>
      <c r="H298" s="82">
        <v>0.35387731481481499</v>
      </c>
      <c r="I298" s="81">
        <v>1</v>
      </c>
      <c r="J298" s="81" t="s">
        <v>581</v>
      </c>
      <c r="K298" s="81" t="s">
        <v>3096</v>
      </c>
      <c r="L298" s="81"/>
      <c r="M298" s="82">
        <v>1.145833333334012E-3</v>
      </c>
      <c r="N298" s="83" t="s">
        <v>13657</v>
      </c>
      <c r="Q298" s="80">
        <v>0.30559027777777797</v>
      </c>
      <c r="R298" s="81">
        <v>1</v>
      </c>
      <c r="S298" s="81" t="s">
        <v>1295</v>
      </c>
      <c r="T298" s="83" t="s">
        <v>13694</v>
      </c>
      <c r="X298" s="79">
        <v>0.41370370370370402</v>
      </c>
      <c r="Y298" s="2">
        <v>1</v>
      </c>
      <c r="Z298" s="2" t="s">
        <v>490</v>
      </c>
      <c r="AA298" s="2" t="s">
        <v>3070</v>
      </c>
      <c r="AB298" s="2">
        <v>3063</v>
      </c>
      <c r="AC298" s="2">
        <v>1.0182098099366734</v>
      </c>
      <c r="AD298" s="79">
        <v>0.41565972222222197</v>
      </c>
      <c r="AE298" s="2">
        <v>1</v>
      </c>
      <c r="AF298" s="2" t="s">
        <v>490</v>
      </c>
      <c r="AG298" s="2" t="s">
        <v>3098</v>
      </c>
      <c r="AH298" s="2">
        <v>3500</v>
      </c>
      <c r="AI298" s="79">
        <v>1.9560185185179546E-3</v>
      </c>
      <c r="AJ298" s="2" t="s">
        <v>13655</v>
      </c>
      <c r="AL298" s="79">
        <v>0.33991898148148098</v>
      </c>
      <c r="AM298" s="2">
        <v>1</v>
      </c>
      <c r="AN298" s="2" t="s">
        <v>1896</v>
      </c>
      <c r="AO298" s="2" t="s">
        <v>13694</v>
      </c>
    </row>
    <row r="299" spans="2:41">
      <c r="B299" s="84">
        <v>0.35276620370370398</v>
      </c>
      <c r="C299" s="85">
        <v>1</v>
      </c>
      <c r="D299" s="85" t="s">
        <v>212</v>
      </c>
      <c r="E299" s="85" t="s">
        <v>3070</v>
      </c>
      <c r="F299" s="85">
        <v>927</v>
      </c>
      <c r="G299" s="85">
        <v>1.0240702023792512</v>
      </c>
      <c r="H299" s="86">
        <v>0.35432870370370401</v>
      </c>
      <c r="I299" s="85">
        <v>1</v>
      </c>
      <c r="J299" s="85" t="s">
        <v>212</v>
      </c>
      <c r="K299" s="85" t="s">
        <v>3100</v>
      </c>
      <c r="L299" s="85">
        <v>906</v>
      </c>
      <c r="M299" s="86">
        <v>1.5625000000000222E-3</v>
      </c>
      <c r="N299" s="87" t="s">
        <v>13664</v>
      </c>
      <c r="Q299" s="84">
        <v>0.305613425925926</v>
      </c>
      <c r="R299" s="85">
        <v>3</v>
      </c>
      <c r="S299" s="85" t="s">
        <v>4713</v>
      </c>
      <c r="T299" s="87" t="s">
        <v>13693</v>
      </c>
      <c r="X299" s="79">
        <v>0.41376157407407399</v>
      </c>
      <c r="Y299" s="2">
        <v>1</v>
      </c>
      <c r="Z299" s="2" t="s">
        <v>491</v>
      </c>
      <c r="AA299" s="2" t="s">
        <v>3070</v>
      </c>
      <c r="AB299" s="2">
        <v>3064</v>
      </c>
      <c r="AC299" s="2">
        <v>1.01549291713194</v>
      </c>
      <c r="AD299" s="79">
        <v>0.41569444444444398</v>
      </c>
      <c r="AE299" s="2">
        <v>1</v>
      </c>
      <c r="AF299" s="2" t="s">
        <v>491</v>
      </c>
      <c r="AG299" s="2" t="s">
        <v>3098</v>
      </c>
      <c r="AH299" s="2">
        <v>3502</v>
      </c>
      <c r="AI299" s="79">
        <v>1.9328703703699879E-3</v>
      </c>
      <c r="AJ299" s="2" t="s">
        <v>13655</v>
      </c>
      <c r="AL299" s="79">
        <v>0.33994212962963</v>
      </c>
      <c r="AM299" s="2">
        <v>1</v>
      </c>
      <c r="AN299" s="2" t="s">
        <v>1507</v>
      </c>
      <c r="AO299" s="2" t="s">
        <v>13690</v>
      </c>
    </row>
    <row r="300" spans="2:41">
      <c r="B300" s="84">
        <v>0.35281249999999997</v>
      </c>
      <c r="C300" s="85">
        <v>2</v>
      </c>
      <c r="D300" s="85" t="s">
        <v>213</v>
      </c>
      <c r="E300" s="85" t="s">
        <v>3071</v>
      </c>
      <c r="F300" s="85">
        <v>2516</v>
      </c>
      <c r="G300" s="85">
        <v>0.992502253124249</v>
      </c>
      <c r="H300" s="86">
        <v>0.37171296296296302</v>
      </c>
      <c r="I300" s="85">
        <v>2</v>
      </c>
      <c r="J300" s="85" t="s">
        <v>213</v>
      </c>
      <c r="K300" s="85" t="s">
        <v>3096</v>
      </c>
      <c r="L300" s="85"/>
      <c r="M300" s="86">
        <v>1.8900462962963049E-2</v>
      </c>
      <c r="N300" s="87" t="s">
        <v>13656</v>
      </c>
      <c r="Q300" s="80">
        <v>0.305613425925926</v>
      </c>
      <c r="R300" s="81">
        <v>1</v>
      </c>
      <c r="S300" s="81" t="s">
        <v>1087</v>
      </c>
      <c r="T300" s="83" t="s">
        <v>13692</v>
      </c>
      <c r="X300" s="79">
        <v>0.41380787037036998</v>
      </c>
      <c r="Y300" s="2">
        <v>2</v>
      </c>
      <c r="Z300" s="2" t="s">
        <v>492</v>
      </c>
      <c r="AA300" s="2" t="s">
        <v>3070</v>
      </c>
      <c r="AB300" s="2">
        <v>3069</v>
      </c>
      <c r="AC300" s="2">
        <v>1.0165124883340044</v>
      </c>
      <c r="AD300" s="79">
        <v>0.41574074074074102</v>
      </c>
      <c r="AE300" s="2">
        <v>2</v>
      </c>
      <c r="AF300" s="2" t="s">
        <v>492</v>
      </c>
      <c r="AG300" s="2" t="s">
        <v>3098</v>
      </c>
      <c r="AH300" s="2">
        <v>3504</v>
      </c>
      <c r="AI300" s="79">
        <v>1.9328703703710426E-3</v>
      </c>
      <c r="AJ300" s="2" t="s">
        <v>13655</v>
      </c>
      <c r="AL300" s="79">
        <v>0.33994212962963</v>
      </c>
      <c r="AM300" s="2">
        <v>4</v>
      </c>
      <c r="AN300" s="2" t="s">
        <v>4925</v>
      </c>
      <c r="AO300" s="2" t="s">
        <v>13692</v>
      </c>
    </row>
    <row r="301" spans="2:41">
      <c r="B301" s="84">
        <v>0.35281249999999997</v>
      </c>
      <c r="C301" s="85">
        <v>2</v>
      </c>
      <c r="D301" s="85" t="s">
        <v>213</v>
      </c>
      <c r="E301" s="85" t="s">
        <v>3071</v>
      </c>
      <c r="F301" s="85">
        <v>1521</v>
      </c>
      <c r="G301" s="85">
        <v>1.0410842376592</v>
      </c>
      <c r="H301" s="86">
        <v>0.37171296296296302</v>
      </c>
      <c r="I301" s="85">
        <v>2</v>
      </c>
      <c r="J301" s="85" t="s">
        <v>213</v>
      </c>
      <c r="K301" s="85" t="s">
        <v>3096</v>
      </c>
      <c r="L301" s="85">
        <v>911</v>
      </c>
      <c r="M301" s="86">
        <v>1.8900462962963049E-2</v>
      </c>
      <c r="N301" s="87" t="s">
        <v>13656</v>
      </c>
      <c r="Q301" s="84">
        <v>0.30563657407407402</v>
      </c>
      <c r="R301" s="85">
        <v>1</v>
      </c>
      <c r="S301" s="85" t="s">
        <v>2097</v>
      </c>
      <c r="T301" s="87" t="s">
        <v>13690</v>
      </c>
      <c r="X301" s="79">
        <v>0.41401620370370401</v>
      </c>
      <c r="Y301" s="2">
        <v>3</v>
      </c>
      <c r="Z301" s="2" t="s">
        <v>493</v>
      </c>
      <c r="AA301" s="2" t="s">
        <v>3070</v>
      </c>
      <c r="AB301" s="2">
        <v>3075</v>
      </c>
      <c r="AC301" s="2">
        <v>1.0090832235463398</v>
      </c>
      <c r="AD301" s="79">
        <v>0.41587962962962999</v>
      </c>
      <c r="AE301" s="2">
        <v>3</v>
      </c>
      <c r="AF301" s="2" t="s">
        <v>493</v>
      </c>
      <c r="AG301" s="2" t="s">
        <v>3098</v>
      </c>
      <c r="AH301" s="2">
        <v>3509</v>
      </c>
      <c r="AI301" s="79">
        <v>1.8634259259259767E-3</v>
      </c>
      <c r="AJ301" s="2" t="s">
        <v>13655</v>
      </c>
      <c r="AL301" s="79">
        <v>0.339976851851852</v>
      </c>
      <c r="AM301" s="2">
        <v>1</v>
      </c>
      <c r="AN301" s="2" t="s">
        <v>4926</v>
      </c>
      <c r="AO301" s="2" t="s">
        <v>13692</v>
      </c>
    </row>
    <row r="302" spans="2:41">
      <c r="B302" s="80">
        <v>0.35285879629629602</v>
      </c>
      <c r="C302" s="81">
        <v>1</v>
      </c>
      <c r="D302" s="81" t="s">
        <v>582</v>
      </c>
      <c r="E302" s="81" t="s">
        <v>3129</v>
      </c>
      <c r="F302" s="81">
        <v>2093</v>
      </c>
      <c r="G302" s="81">
        <v>1.0424334361717846</v>
      </c>
      <c r="H302" s="82">
        <v>0.35326388888888899</v>
      </c>
      <c r="I302" s="81">
        <v>1</v>
      </c>
      <c r="J302" s="81" t="s">
        <v>582</v>
      </c>
      <c r="K302" s="81" t="s">
        <v>3097</v>
      </c>
      <c r="L302" s="81"/>
      <c r="M302" s="82">
        <v>4.0509259259297048E-4</v>
      </c>
      <c r="N302" s="83" t="s">
        <v>13663</v>
      </c>
      <c r="Q302" s="80">
        <v>0.30569444444444399</v>
      </c>
      <c r="R302" s="81">
        <v>2</v>
      </c>
      <c r="S302" s="81" t="s">
        <v>1378</v>
      </c>
      <c r="T302" s="83" t="s">
        <v>13694</v>
      </c>
      <c r="X302" s="79">
        <v>0.416331018518519</v>
      </c>
      <c r="Y302" s="2">
        <v>2</v>
      </c>
      <c r="Z302" s="2" t="s">
        <v>496</v>
      </c>
      <c r="AA302" s="2" t="s">
        <v>3129</v>
      </c>
      <c r="AB302" s="2">
        <v>3093</v>
      </c>
      <c r="AC302" s="2">
        <v>1.0312481818817334</v>
      </c>
      <c r="AD302" s="79">
        <v>0.4165625</v>
      </c>
      <c r="AE302" s="2">
        <v>1</v>
      </c>
      <c r="AF302" s="2" t="s">
        <v>496</v>
      </c>
      <c r="AG302" s="2" t="s">
        <v>3096</v>
      </c>
      <c r="AH302" s="2">
        <v>3602</v>
      </c>
      <c r="AI302" s="79">
        <v>2.3148148148099956E-4</v>
      </c>
      <c r="AJ302" s="2" t="s">
        <v>13667</v>
      </c>
      <c r="AL302" s="79">
        <v>0.34002314814814799</v>
      </c>
      <c r="AM302" s="2">
        <v>2</v>
      </c>
      <c r="AN302" s="2" t="s">
        <v>4927</v>
      </c>
      <c r="AO302" s="2" t="s">
        <v>13692</v>
      </c>
    </row>
    <row r="303" spans="2:41">
      <c r="B303" s="84">
        <v>0.35285879629629602</v>
      </c>
      <c r="C303" s="85">
        <v>1</v>
      </c>
      <c r="D303" s="85" t="s">
        <v>582</v>
      </c>
      <c r="E303" s="85" t="s">
        <v>3129</v>
      </c>
      <c r="F303" s="85">
        <v>1091</v>
      </c>
      <c r="G303" s="85">
        <v>1.0024839945894846</v>
      </c>
      <c r="H303" s="86">
        <v>0.35930555555555599</v>
      </c>
      <c r="I303" s="85">
        <v>1</v>
      </c>
      <c r="J303" s="85" t="s">
        <v>582</v>
      </c>
      <c r="K303" s="85" t="s">
        <v>3128</v>
      </c>
      <c r="L303" s="85">
        <v>914</v>
      </c>
      <c r="M303" s="86">
        <v>6.446759259259971E-3</v>
      </c>
      <c r="N303" s="87" t="s">
        <v>13678</v>
      </c>
      <c r="Q303" s="84">
        <v>0.30569444444444399</v>
      </c>
      <c r="R303" s="85">
        <v>1</v>
      </c>
      <c r="S303" s="85" t="s">
        <v>1379</v>
      </c>
      <c r="T303" s="87" t="s">
        <v>13692</v>
      </c>
      <c r="AL303" s="79">
        <v>0.34005787037037</v>
      </c>
      <c r="AM303" s="2">
        <v>2</v>
      </c>
      <c r="AN303" s="2" t="s">
        <v>774</v>
      </c>
      <c r="AO303" s="2" t="s">
        <v>13690</v>
      </c>
    </row>
    <row r="304" spans="2:41">
      <c r="B304" s="84">
        <v>0.35327546296296303</v>
      </c>
      <c r="C304" s="85">
        <v>1</v>
      </c>
      <c r="D304" s="85" t="s">
        <v>214</v>
      </c>
      <c r="E304" s="85" t="s">
        <v>3129</v>
      </c>
      <c r="F304" s="85">
        <v>987</v>
      </c>
      <c r="G304" s="85">
        <v>1.0807014391343162</v>
      </c>
      <c r="H304" s="86">
        <v>0.35577546296296297</v>
      </c>
      <c r="I304" s="85">
        <v>1</v>
      </c>
      <c r="J304" s="85" t="s">
        <v>214</v>
      </c>
      <c r="K304" s="85" t="s">
        <v>3128</v>
      </c>
      <c r="L304" s="85">
        <v>945</v>
      </c>
      <c r="M304" s="86">
        <v>2.4999999999999467E-3</v>
      </c>
      <c r="N304" s="87" t="s">
        <v>13678</v>
      </c>
      <c r="Q304" s="80">
        <v>0.30571759259259301</v>
      </c>
      <c r="R304" s="81">
        <v>2</v>
      </c>
      <c r="S304" s="81" t="s">
        <v>98</v>
      </c>
      <c r="T304" s="83" t="s">
        <v>13690</v>
      </c>
      <c r="AL304" s="79">
        <v>0.34006944444444398</v>
      </c>
      <c r="AM304" s="2">
        <v>3</v>
      </c>
      <c r="AN304" s="2" t="s">
        <v>4928</v>
      </c>
      <c r="AO304" s="2" t="s">
        <v>13692</v>
      </c>
    </row>
    <row r="305" spans="2:41">
      <c r="B305" s="84">
        <v>0.353333333333333</v>
      </c>
      <c r="C305" s="85">
        <v>1</v>
      </c>
      <c r="D305" s="85" t="s">
        <v>215</v>
      </c>
      <c r="E305" s="85" t="s">
        <v>3129</v>
      </c>
      <c r="F305" s="85">
        <v>2157</v>
      </c>
      <c r="G305" s="85">
        <v>1.0002547271590181</v>
      </c>
      <c r="H305" s="86">
        <v>0.35465277777777798</v>
      </c>
      <c r="I305" s="85">
        <v>1</v>
      </c>
      <c r="J305" s="85" t="s">
        <v>215</v>
      </c>
      <c r="K305" s="85" t="s">
        <v>3098</v>
      </c>
      <c r="L305" s="85"/>
      <c r="M305" s="86">
        <v>1.3194444444449838E-3</v>
      </c>
      <c r="N305" s="87" t="s">
        <v>13661</v>
      </c>
      <c r="Q305" s="84">
        <v>0.30574074074074098</v>
      </c>
      <c r="R305" s="85">
        <v>1</v>
      </c>
      <c r="S305" s="85" t="s">
        <v>1380</v>
      </c>
      <c r="T305" s="87" t="s">
        <v>13692</v>
      </c>
      <c r="AL305" s="79">
        <v>0.34010416666666698</v>
      </c>
      <c r="AM305" s="2">
        <v>1</v>
      </c>
      <c r="AN305" s="2" t="s">
        <v>4929</v>
      </c>
      <c r="AO305" s="2" t="s">
        <v>13692</v>
      </c>
    </row>
    <row r="306" spans="2:41">
      <c r="B306" s="84">
        <v>0.353333333333333</v>
      </c>
      <c r="C306" s="85">
        <v>1</v>
      </c>
      <c r="D306" s="85" t="s">
        <v>215</v>
      </c>
      <c r="E306" s="85" t="s">
        <v>3129</v>
      </c>
      <c r="F306" s="85">
        <v>942</v>
      </c>
      <c r="G306" s="85">
        <v>1.0445894305204235</v>
      </c>
      <c r="H306" s="86">
        <v>0.35465277777777798</v>
      </c>
      <c r="I306" s="85">
        <v>1</v>
      </c>
      <c r="J306" s="85" t="s">
        <v>215</v>
      </c>
      <c r="K306" s="85" t="s">
        <v>3098</v>
      </c>
      <c r="L306" s="85">
        <v>950</v>
      </c>
      <c r="M306" s="86">
        <v>1.3194444444449838E-3</v>
      </c>
      <c r="N306" s="87" t="s">
        <v>13661</v>
      </c>
      <c r="Q306" s="80">
        <v>0.305763888888889</v>
      </c>
      <c r="R306" s="81">
        <v>1</v>
      </c>
      <c r="S306" s="81" t="s">
        <v>99</v>
      </c>
      <c r="T306" s="83" t="s">
        <v>13690</v>
      </c>
      <c r="AL306" s="79">
        <v>0.34013888888888899</v>
      </c>
      <c r="AM306" s="2">
        <v>1</v>
      </c>
      <c r="AN306" s="2" t="s">
        <v>4930</v>
      </c>
      <c r="AO306" s="2" t="s">
        <v>13692</v>
      </c>
    </row>
    <row r="307" spans="2:41">
      <c r="B307" s="80">
        <v>0.35373842592592603</v>
      </c>
      <c r="C307" s="81">
        <v>2</v>
      </c>
      <c r="D307" s="81" t="s">
        <v>583</v>
      </c>
      <c r="E307" s="81" t="s">
        <v>3070</v>
      </c>
      <c r="F307" s="81">
        <v>1971</v>
      </c>
      <c r="G307" s="81">
        <v>0.96864107258067988</v>
      </c>
      <c r="H307" s="82">
        <v>0.35447916666666701</v>
      </c>
      <c r="I307" s="81">
        <v>2</v>
      </c>
      <c r="J307" s="81" t="s">
        <v>583</v>
      </c>
      <c r="K307" s="81" t="s">
        <v>3095</v>
      </c>
      <c r="L307" s="81"/>
      <c r="M307" s="82">
        <v>7.4074074074098606E-4</v>
      </c>
      <c r="N307" s="83" t="s">
        <v>13671</v>
      </c>
      <c r="Q307" s="84">
        <v>0.30581018518518499</v>
      </c>
      <c r="R307" s="85">
        <v>1</v>
      </c>
      <c r="S307" s="85" t="s">
        <v>2098</v>
      </c>
      <c r="T307" s="87" t="s">
        <v>13694</v>
      </c>
      <c r="AL307" s="79">
        <v>0.34015046296296297</v>
      </c>
      <c r="AM307" s="2">
        <v>1</v>
      </c>
      <c r="AN307" s="2" t="s">
        <v>1897</v>
      </c>
      <c r="AO307" s="2" t="s">
        <v>13690</v>
      </c>
    </row>
    <row r="308" spans="2:41">
      <c r="B308" s="84">
        <v>0.353912037037037</v>
      </c>
      <c r="C308" s="85">
        <v>1</v>
      </c>
      <c r="D308" s="85" t="s">
        <v>584</v>
      </c>
      <c r="E308" s="85" t="s">
        <v>3071</v>
      </c>
      <c r="F308" s="85">
        <v>1962</v>
      </c>
      <c r="G308" s="85">
        <v>0.98397173215792633</v>
      </c>
      <c r="H308" s="86">
        <v>0.354259259259259</v>
      </c>
      <c r="I308" s="85">
        <v>1</v>
      </c>
      <c r="J308" s="85" t="s">
        <v>584</v>
      </c>
      <c r="K308" s="85" t="s">
        <v>3097</v>
      </c>
      <c r="L308" s="85"/>
      <c r="M308" s="86">
        <v>3.4722222222199894E-4</v>
      </c>
      <c r="N308" s="87" t="s">
        <v>13662</v>
      </c>
      <c r="Q308" s="80">
        <v>0.30583333333333301</v>
      </c>
      <c r="R308" s="81">
        <v>1</v>
      </c>
      <c r="S308" s="81" t="s">
        <v>1381</v>
      </c>
      <c r="T308" s="83" t="s">
        <v>13694</v>
      </c>
      <c r="AL308" s="79">
        <v>0.340208333333333</v>
      </c>
      <c r="AM308" s="2">
        <v>1</v>
      </c>
      <c r="AN308" s="2" t="s">
        <v>4931</v>
      </c>
      <c r="AO308" s="2" t="s">
        <v>13692</v>
      </c>
    </row>
    <row r="309" spans="2:41">
      <c r="B309" s="80">
        <v>0.35428240740740702</v>
      </c>
      <c r="C309" s="81">
        <v>1</v>
      </c>
      <c r="D309" s="81" t="s">
        <v>216</v>
      </c>
      <c r="E309" s="81" t="s">
        <v>3129</v>
      </c>
      <c r="F309" s="81">
        <v>2155</v>
      </c>
      <c r="G309" s="81">
        <v>1.0542321044802934</v>
      </c>
      <c r="H309" s="82">
        <v>0.354641203703704</v>
      </c>
      <c r="I309" s="81">
        <v>1</v>
      </c>
      <c r="J309" s="81" t="s">
        <v>216</v>
      </c>
      <c r="K309" s="81" t="s">
        <v>3096</v>
      </c>
      <c r="L309" s="81"/>
      <c r="M309" s="82">
        <v>3.5879629629698151E-4</v>
      </c>
      <c r="N309" s="83" t="s">
        <v>13667</v>
      </c>
      <c r="Q309" s="84">
        <v>0.30593749999999997</v>
      </c>
      <c r="R309" s="85">
        <v>2</v>
      </c>
      <c r="S309" s="85" t="s">
        <v>503</v>
      </c>
      <c r="T309" s="87" t="s">
        <v>13694</v>
      </c>
      <c r="AL309" s="79">
        <v>0.34025462962962999</v>
      </c>
      <c r="AM309" s="2">
        <v>4</v>
      </c>
      <c r="AN309" s="2" t="s">
        <v>4932</v>
      </c>
      <c r="AO309" s="2" t="s">
        <v>13690</v>
      </c>
    </row>
    <row r="310" spans="2:41">
      <c r="B310" s="84">
        <v>0.35428240740740702</v>
      </c>
      <c r="C310" s="85">
        <v>1</v>
      </c>
      <c r="D310" s="85" t="s">
        <v>216</v>
      </c>
      <c r="E310" s="85" t="s">
        <v>3129</v>
      </c>
      <c r="F310" s="85">
        <v>940</v>
      </c>
      <c r="G310" s="85">
        <v>1.0445248167740318</v>
      </c>
      <c r="H310" s="86">
        <v>0.354641203703704</v>
      </c>
      <c r="I310" s="85">
        <v>1</v>
      </c>
      <c r="J310" s="85" t="s">
        <v>216</v>
      </c>
      <c r="K310" s="85" t="s">
        <v>3096</v>
      </c>
      <c r="L310" s="85">
        <v>995</v>
      </c>
      <c r="M310" s="86">
        <v>3.5879629629698151E-4</v>
      </c>
      <c r="N310" s="87" t="s">
        <v>13667</v>
      </c>
      <c r="Q310" s="80">
        <v>0.30594907407407401</v>
      </c>
      <c r="R310" s="81">
        <v>2</v>
      </c>
      <c r="S310" s="81" t="s">
        <v>1723</v>
      </c>
      <c r="T310" s="83" t="s">
        <v>13690</v>
      </c>
      <c r="AL310" s="79">
        <v>0.34026620370370397</v>
      </c>
      <c r="AM310" s="2">
        <v>1</v>
      </c>
      <c r="AN310" s="2" t="s">
        <v>4933</v>
      </c>
      <c r="AO310" s="2" t="s">
        <v>13692</v>
      </c>
    </row>
    <row r="311" spans="2:41">
      <c r="B311" s="80">
        <v>0.35486111111111102</v>
      </c>
      <c r="C311" s="81">
        <v>3</v>
      </c>
      <c r="D311" s="81" t="s">
        <v>585</v>
      </c>
      <c r="E311" s="81" t="s">
        <v>3070</v>
      </c>
      <c r="F311" s="81">
        <v>2030</v>
      </c>
      <c r="G311" s="81">
        <v>0.98178045510601164</v>
      </c>
      <c r="H311" s="82">
        <v>0.35605324074074102</v>
      </c>
      <c r="I311" s="81">
        <v>3</v>
      </c>
      <c r="J311" s="81" t="s">
        <v>585</v>
      </c>
      <c r="K311" s="81" t="s">
        <v>3096</v>
      </c>
      <c r="L311" s="81"/>
      <c r="M311" s="82">
        <v>1.192129629630001E-3</v>
      </c>
      <c r="N311" s="83" t="s">
        <v>13657</v>
      </c>
      <c r="Q311" s="84">
        <v>0.30605324074074097</v>
      </c>
      <c r="R311" s="85">
        <v>1</v>
      </c>
      <c r="S311" s="85" t="s">
        <v>2725</v>
      </c>
      <c r="T311" s="87" t="s">
        <v>13693</v>
      </c>
      <c r="AL311" s="79">
        <v>0.340289351851852</v>
      </c>
      <c r="AM311" s="2">
        <v>4</v>
      </c>
      <c r="AN311" s="2" t="s">
        <v>2481</v>
      </c>
      <c r="AO311" s="2" t="s">
        <v>13690</v>
      </c>
    </row>
    <row r="312" spans="2:41">
      <c r="B312" s="84">
        <v>0.35503472222222199</v>
      </c>
      <c r="C312" s="85">
        <v>1</v>
      </c>
      <c r="D312" s="85" t="s">
        <v>217</v>
      </c>
      <c r="E312" s="85" t="s">
        <v>3129</v>
      </c>
      <c r="F312" s="85">
        <v>2183</v>
      </c>
      <c r="G312" s="85">
        <v>1.0482770395158352</v>
      </c>
      <c r="H312" s="86">
        <v>0.35532407407407401</v>
      </c>
      <c r="I312" s="85">
        <v>1</v>
      </c>
      <c r="J312" s="85" t="s">
        <v>217</v>
      </c>
      <c r="K312" s="85" t="s">
        <v>3096</v>
      </c>
      <c r="L312" s="85"/>
      <c r="M312" s="86">
        <v>2.8935185185202661E-4</v>
      </c>
      <c r="N312" s="87" t="s">
        <v>13667</v>
      </c>
      <c r="Q312" s="80">
        <v>0.30620370370370398</v>
      </c>
      <c r="R312" s="81">
        <v>5</v>
      </c>
      <c r="S312" s="81" t="s">
        <v>2416</v>
      </c>
      <c r="T312" s="83" t="s">
        <v>13690</v>
      </c>
      <c r="AL312" s="79">
        <v>0.340324074074074</v>
      </c>
      <c r="AM312" s="2">
        <v>1</v>
      </c>
      <c r="AN312" s="2" t="s">
        <v>1898</v>
      </c>
      <c r="AO312" s="2" t="s">
        <v>13690</v>
      </c>
    </row>
    <row r="313" spans="2:41">
      <c r="B313" s="84">
        <v>0.35503472222222199</v>
      </c>
      <c r="C313" s="85">
        <v>1</v>
      </c>
      <c r="D313" s="85" t="s">
        <v>217</v>
      </c>
      <c r="E313" s="85" t="s">
        <v>3129</v>
      </c>
      <c r="F313" s="85">
        <v>968</v>
      </c>
      <c r="G313" s="85">
        <v>1.0407482212870736</v>
      </c>
      <c r="H313" s="86">
        <v>0.35532407407407401</v>
      </c>
      <c r="I313" s="85">
        <v>1</v>
      </c>
      <c r="J313" s="85" t="s">
        <v>217</v>
      </c>
      <c r="K313" s="85" t="s">
        <v>3096</v>
      </c>
      <c r="L313" s="85">
        <v>1029</v>
      </c>
      <c r="M313" s="86">
        <v>2.8935185185202661E-4</v>
      </c>
      <c r="N313" s="87" t="s">
        <v>13667</v>
      </c>
      <c r="Q313" s="84">
        <v>0.30621527777777802</v>
      </c>
      <c r="R313" s="85">
        <v>1</v>
      </c>
      <c r="S313" s="85" t="s">
        <v>2417</v>
      </c>
      <c r="T313" s="87" t="s">
        <v>13690</v>
      </c>
      <c r="AL313" s="79">
        <v>0.34033564814814798</v>
      </c>
      <c r="AM313" s="2">
        <v>2</v>
      </c>
      <c r="AN313" s="2" t="s">
        <v>4934</v>
      </c>
      <c r="AO313" s="2" t="s">
        <v>13692</v>
      </c>
    </row>
    <row r="314" spans="2:41">
      <c r="B314" s="80">
        <v>0.35515046296296299</v>
      </c>
      <c r="C314" s="81">
        <v>2</v>
      </c>
      <c r="D314" s="81" t="s">
        <v>793</v>
      </c>
      <c r="E314" s="81" t="s">
        <v>3129</v>
      </c>
      <c r="F314" s="81">
        <v>2190</v>
      </c>
      <c r="G314" s="81">
        <v>1.0302746660247031</v>
      </c>
      <c r="H314" s="82">
        <v>0.355486111111111</v>
      </c>
      <c r="I314" s="81">
        <v>1</v>
      </c>
      <c r="J314" s="81" t="s">
        <v>793</v>
      </c>
      <c r="K314" s="81" t="s">
        <v>3097</v>
      </c>
      <c r="L314" s="81"/>
      <c r="M314" s="82">
        <v>3.3564814814801558E-4</v>
      </c>
      <c r="N314" s="83" t="s">
        <v>13663</v>
      </c>
      <c r="Q314" s="80">
        <v>0.306342592592593</v>
      </c>
      <c r="R314" s="81">
        <v>1</v>
      </c>
      <c r="S314" s="81" t="s">
        <v>2418</v>
      </c>
      <c r="T314" s="83" t="s">
        <v>13692</v>
      </c>
      <c r="AL314" s="79">
        <v>0.34034722222222202</v>
      </c>
      <c r="AM314" s="2">
        <v>1</v>
      </c>
      <c r="AN314" s="2" t="s">
        <v>2234</v>
      </c>
      <c r="AO314" s="2" t="s">
        <v>13690</v>
      </c>
    </row>
    <row r="315" spans="2:41">
      <c r="B315" s="84">
        <v>0.35528935185185201</v>
      </c>
      <c r="C315" s="85">
        <v>2</v>
      </c>
      <c r="D315" s="85" t="s">
        <v>218</v>
      </c>
      <c r="E315" s="85" t="s">
        <v>3076</v>
      </c>
      <c r="F315" s="85">
        <v>2194</v>
      </c>
      <c r="G315" s="85">
        <v>1.0116594043524616</v>
      </c>
      <c r="H315" s="86">
        <v>0.35564814814814799</v>
      </c>
      <c r="I315" s="85">
        <v>2</v>
      </c>
      <c r="J315" s="85" t="s">
        <v>218</v>
      </c>
      <c r="K315" s="85" t="s">
        <v>3095</v>
      </c>
      <c r="L315" s="85"/>
      <c r="M315" s="86">
        <v>3.5879629629598231E-4</v>
      </c>
      <c r="N315" s="87" t="s">
        <v>13675</v>
      </c>
      <c r="Q315" s="84">
        <v>0.30635416666666698</v>
      </c>
      <c r="R315" s="85">
        <v>1</v>
      </c>
      <c r="S315" s="85" t="s">
        <v>2099</v>
      </c>
      <c r="T315" s="87" t="s">
        <v>13692</v>
      </c>
      <c r="AL315" s="79">
        <v>0.34035879629629601</v>
      </c>
      <c r="AM315" s="2">
        <v>1</v>
      </c>
      <c r="AN315" s="2" t="s">
        <v>4935</v>
      </c>
      <c r="AO315" s="2" t="s">
        <v>13692</v>
      </c>
    </row>
    <row r="316" spans="2:41">
      <c r="B316" s="84">
        <v>0.35528935185185201</v>
      </c>
      <c r="C316" s="85">
        <v>2</v>
      </c>
      <c r="D316" s="85" t="s">
        <v>218</v>
      </c>
      <c r="E316" s="85" t="s">
        <v>3076</v>
      </c>
      <c r="F316" s="85">
        <v>979</v>
      </c>
      <c r="G316" s="85">
        <v>1.0319642361150234</v>
      </c>
      <c r="H316" s="86">
        <v>0.35564814814814799</v>
      </c>
      <c r="I316" s="85">
        <v>2</v>
      </c>
      <c r="J316" s="85" t="s">
        <v>218</v>
      </c>
      <c r="K316" s="85" t="s">
        <v>3095</v>
      </c>
      <c r="L316" s="85">
        <v>1044</v>
      </c>
      <c r="M316" s="86">
        <v>3.5879629629598231E-4</v>
      </c>
      <c r="N316" s="87" t="s">
        <v>13675</v>
      </c>
      <c r="Q316" s="80">
        <v>0.30641203703703701</v>
      </c>
      <c r="R316" s="81">
        <v>1</v>
      </c>
      <c r="S316" s="81" t="s">
        <v>2100</v>
      </c>
      <c r="T316" s="83" t="s">
        <v>13694</v>
      </c>
      <c r="AL316" s="79">
        <v>0.34037037037036999</v>
      </c>
      <c r="AM316" s="2">
        <v>1</v>
      </c>
      <c r="AN316" s="2" t="s">
        <v>2836</v>
      </c>
      <c r="AO316" s="2" t="s">
        <v>13691</v>
      </c>
    </row>
    <row r="317" spans="2:41">
      <c r="B317" s="80">
        <v>0.35537037037037</v>
      </c>
      <c r="C317" s="81">
        <v>3</v>
      </c>
      <c r="D317" s="81" t="s">
        <v>219</v>
      </c>
      <c r="E317" s="81" t="s">
        <v>3071</v>
      </c>
      <c r="F317" s="81">
        <v>2730</v>
      </c>
      <c r="G317" s="81">
        <v>1.0908817169100617</v>
      </c>
      <c r="H317" s="82">
        <v>0.371574074074074</v>
      </c>
      <c r="I317" s="81">
        <v>3</v>
      </c>
      <c r="J317" s="81" t="s">
        <v>219</v>
      </c>
      <c r="K317" s="81" t="s">
        <v>3096</v>
      </c>
      <c r="L317" s="81"/>
      <c r="M317" s="82">
        <v>1.6203703703703998E-2</v>
      </c>
      <c r="N317" s="83" t="s">
        <v>13656</v>
      </c>
      <c r="Q317" s="84">
        <v>0.30651620370370403</v>
      </c>
      <c r="R317" s="85">
        <v>1</v>
      </c>
      <c r="S317" s="85" t="s">
        <v>2101</v>
      </c>
      <c r="T317" s="87" t="s">
        <v>13692</v>
      </c>
      <c r="AL317" s="79">
        <v>0.34037037037036999</v>
      </c>
      <c r="AM317" s="2">
        <v>1</v>
      </c>
      <c r="AN317" s="2" t="s">
        <v>4936</v>
      </c>
      <c r="AO317" s="2" t="s">
        <v>13691</v>
      </c>
    </row>
    <row r="318" spans="2:41">
      <c r="B318" s="84">
        <v>0.35537037037037</v>
      </c>
      <c r="C318" s="85">
        <v>3</v>
      </c>
      <c r="D318" s="85" t="s">
        <v>219</v>
      </c>
      <c r="E318" s="85" t="s">
        <v>3071</v>
      </c>
      <c r="F318" s="85">
        <v>1515</v>
      </c>
      <c r="G318" s="85">
        <v>1.0976898127540806</v>
      </c>
      <c r="H318" s="86">
        <v>0.371574074074074</v>
      </c>
      <c r="I318" s="85">
        <v>3</v>
      </c>
      <c r="J318" s="85" t="s">
        <v>219</v>
      </c>
      <c r="K318" s="85" t="s">
        <v>3096</v>
      </c>
      <c r="L318" s="85">
        <v>1050</v>
      </c>
      <c r="M318" s="86">
        <v>1.6203703703703998E-2</v>
      </c>
      <c r="N318" s="87" t="s">
        <v>13656</v>
      </c>
      <c r="Q318" s="80">
        <v>0.30679398148148102</v>
      </c>
      <c r="R318" s="81">
        <v>4</v>
      </c>
      <c r="S318" s="81" t="s">
        <v>1382</v>
      </c>
      <c r="T318" s="83" t="s">
        <v>13690</v>
      </c>
      <c r="AL318" s="79">
        <v>0.34039351851851901</v>
      </c>
      <c r="AM318" s="2">
        <v>1</v>
      </c>
      <c r="AN318" s="2" t="s">
        <v>2837</v>
      </c>
      <c r="AO318" s="2" t="s">
        <v>13694</v>
      </c>
    </row>
    <row r="319" spans="2:41">
      <c r="B319" s="84">
        <v>0.35564814814814799</v>
      </c>
      <c r="C319" s="85">
        <v>2</v>
      </c>
      <c r="D319" s="85" t="s">
        <v>794</v>
      </c>
      <c r="E319" s="85" t="s">
        <v>3070</v>
      </c>
      <c r="F319" s="85">
        <v>2236</v>
      </c>
      <c r="G319" s="85">
        <v>1.0511215337299618</v>
      </c>
      <c r="H319" s="86">
        <v>0.356793981481482</v>
      </c>
      <c r="I319" s="85">
        <v>2</v>
      </c>
      <c r="J319" s="85" t="s">
        <v>794</v>
      </c>
      <c r="K319" s="85" t="s">
        <v>3097</v>
      </c>
      <c r="L319" s="85"/>
      <c r="M319" s="86">
        <v>1.145833333334012E-3</v>
      </c>
      <c r="N319" s="87" t="s">
        <v>13669</v>
      </c>
      <c r="Q319" s="84">
        <v>0.306805555555556</v>
      </c>
      <c r="R319" s="85">
        <v>1</v>
      </c>
      <c r="S319" s="85" t="s">
        <v>2726</v>
      </c>
      <c r="T319" s="87" t="s">
        <v>13695</v>
      </c>
      <c r="AL319" s="79">
        <v>0.34041666666666698</v>
      </c>
      <c r="AM319" s="2">
        <v>1</v>
      </c>
      <c r="AN319" s="2" t="s">
        <v>775</v>
      </c>
      <c r="AO319" s="2" t="s">
        <v>13694</v>
      </c>
    </row>
    <row r="320" spans="2:41">
      <c r="B320" s="84">
        <v>0.35569444444444398</v>
      </c>
      <c r="C320" s="85">
        <v>1</v>
      </c>
      <c r="D320" s="85" t="s">
        <v>586</v>
      </c>
      <c r="E320" s="85" t="s">
        <v>3070</v>
      </c>
      <c r="F320" s="85">
        <v>2041</v>
      </c>
      <c r="G320" s="85">
        <v>0.97610633623804099</v>
      </c>
      <c r="H320" s="86">
        <v>0.35649305555555599</v>
      </c>
      <c r="I320" s="85">
        <v>1</v>
      </c>
      <c r="J320" s="85" t="s">
        <v>586</v>
      </c>
      <c r="K320" s="85" t="s">
        <v>3095</v>
      </c>
      <c r="L320" s="85"/>
      <c r="M320" s="86">
        <v>7.9861111111201311E-4</v>
      </c>
      <c r="N320" s="87" t="s">
        <v>13671</v>
      </c>
      <c r="Q320" s="80">
        <v>0.30681712962962998</v>
      </c>
      <c r="R320" s="81">
        <v>1</v>
      </c>
      <c r="S320" s="81" t="s">
        <v>102</v>
      </c>
      <c r="T320" s="83" t="s">
        <v>13690</v>
      </c>
      <c r="AL320" s="79">
        <v>0.34045138888888898</v>
      </c>
      <c r="AM320" s="2">
        <v>1</v>
      </c>
      <c r="AN320" s="2" t="s">
        <v>2235</v>
      </c>
      <c r="AO320" s="2" t="s">
        <v>13694</v>
      </c>
    </row>
    <row r="321" spans="2:41">
      <c r="B321" s="80">
        <v>0.35575231481481501</v>
      </c>
      <c r="C321" s="81">
        <v>1</v>
      </c>
      <c r="D321" s="81" t="s">
        <v>587</v>
      </c>
      <c r="E321" s="81" t="s">
        <v>3070</v>
      </c>
      <c r="F321" s="81">
        <v>2057</v>
      </c>
      <c r="G321" s="81">
        <v>0.98120865275933145</v>
      </c>
      <c r="H321" s="82">
        <v>0.35695601851851799</v>
      </c>
      <c r="I321" s="81">
        <v>1</v>
      </c>
      <c r="J321" s="81" t="s">
        <v>587</v>
      </c>
      <c r="K321" s="81" t="s">
        <v>3096</v>
      </c>
      <c r="L321" s="81"/>
      <c r="M321" s="82">
        <v>1.2037037037029852E-3</v>
      </c>
      <c r="N321" s="83" t="s">
        <v>13657</v>
      </c>
      <c r="Q321" s="84">
        <v>0.306840277777778</v>
      </c>
      <c r="R321" s="85">
        <v>1</v>
      </c>
      <c r="S321" s="85" t="s">
        <v>1011</v>
      </c>
      <c r="T321" s="87" t="s">
        <v>13691</v>
      </c>
      <c r="AL321" s="79">
        <v>0.34047453703703701</v>
      </c>
      <c r="AM321" s="2">
        <v>1</v>
      </c>
      <c r="AN321" s="2" t="s">
        <v>4937</v>
      </c>
      <c r="AO321" s="2" t="s">
        <v>13690</v>
      </c>
    </row>
    <row r="322" spans="2:41">
      <c r="B322" s="80">
        <v>0.35582175925925902</v>
      </c>
      <c r="C322" s="81">
        <v>2</v>
      </c>
      <c r="D322" s="81" t="s">
        <v>220</v>
      </c>
      <c r="E322" s="81" t="s">
        <v>3070</v>
      </c>
      <c r="F322" s="81">
        <v>2245</v>
      </c>
      <c r="G322" s="81">
        <v>1.0530224056955608</v>
      </c>
      <c r="H322" s="82">
        <v>0.356990740740741</v>
      </c>
      <c r="I322" s="81">
        <v>2</v>
      </c>
      <c r="J322" s="81" t="s">
        <v>220</v>
      </c>
      <c r="K322" s="81" t="s">
        <v>3097</v>
      </c>
      <c r="L322" s="81"/>
      <c r="M322" s="82">
        <v>1.1689814814819788E-3</v>
      </c>
      <c r="N322" s="83" t="s">
        <v>13669</v>
      </c>
      <c r="Q322" s="80">
        <v>0.30686342592592603</v>
      </c>
      <c r="R322" s="81">
        <v>1</v>
      </c>
      <c r="S322" s="81" t="s">
        <v>1088</v>
      </c>
      <c r="T322" s="83" t="s">
        <v>13690</v>
      </c>
      <c r="AL322" s="79">
        <v>0.34050925925925901</v>
      </c>
      <c r="AM322" s="2">
        <v>1</v>
      </c>
      <c r="AN322" s="2" t="s">
        <v>4938</v>
      </c>
      <c r="AO322" s="2" t="s">
        <v>13693</v>
      </c>
    </row>
    <row r="323" spans="2:41">
      <c r="B323" s="84">
        <v>0.35582175925925902</v>
      </c>
      <c r="C323" s="85">
        <v>2</v>
      </c>
      <c r="D323" s="85" t="s">
        <v>220</v>
      </c>
      <c r="E323" s="85" t="s">
        <v>3070</v>
      </c>
      <c r="F323" s="85">
        <v>1182</v>
      </c>
      <c r="G323" s="85">
        <v>1.0474935227610096</v>
      </c>
      <c r="H323" s="86">
        <v>0.362800925925926</v>
      </c>
      <c r="I323" s="85">
        <v>2</v>
      </c>
      <c r="J323" s="85" t="s">
        <v>220</v>
      </c>
      <c r="K323" s="85" t="s">
        <v>3096</v>
      </c>
      <c r="L323" s="85">
        <v>1077</v>
      </c>
      <c r="M323" s="86">
        <v>6.9791666666669805E-3</v>
      </c>
      <c r="N323" s="87" t="s">
        <v>13657</v>
      </c>
      <c r="Q323" s="84">
        <v>0.30687500000000001</v>
      </c>
      <c r="R323" s="85">
        <v>1</v>
      </c>
      <c r="S323" s="85" t="s">
        <v>1089</v>
      </c>
      <c r="T323" s="87" t="s">
        <v>13690</v>
      </c>
      <c r="AL323" s="79">
        <v>0.340520833333333</v>
      </c>
      <c r="AM323" s="2">
        <v>2</v>
      </c>
      <c r="AN323" s="2" t="s">
        <v>2236</v>
      </c>
      <c r="AO323" s="2" t="s">
        <v>13694</v>
      </c>
    </row>
    <row r="324" spans="2:41">
      <c r="B324" s="84">
        <v>0.35621527777777801</v>
      </c>
      <c r="C324" s="85">
        <v>1</v>
      </c>
      <c r="D324" s="85" t="s">
        <v>221</v>
      </c>
      <c r="E324" s="85" t="s">
        <v>3070</v>
      </c>
      <c r="F324" s="85">
        <v>1063</v>
      </c>
      <c r="G324" s="85">
        <v>1.001205388007582</v>
      </c>
      <c r="H324" s="86">
        <v>0.35803240740740699</v>
      </c>
      <c r="I324" s="85">
        <v>1</v>
      </c>
      <c r="J324" s="85" t="s">
        <v>221</v>
      </c>
      <c r="K324" s="85" t="s">
        <v>3098</v>
      </c>
      <c r="L324" s="85">
        <v>1096</v>
      </c>
      <c r="M324" s="86">
        <v>1.8171296296289885E-3</v>
      </c>
      <c r="N324" s="87" t="s">
        <v>13655</v>
      </c>
      <c r="Q324" s="80">
        <v>0.30690972222222201</v>
      </c>
      <c r="R324" s="81">
        <v>1</v>
      </c>
      <c r="S324" s="81" t="s">
        <v>884</v>
      </c>
      <c r="T324" s="83" t="s">
        <v>13690</v>
      </c>
      <c r="AL324" s="79">
        <v>0.34053240740740698</v>
      </c>
      <c r="AM324" s="2">
        <v>4</v>
      </c>
      <c r="AN324" s="2" t="s">
        <v>2656</v>
      </c>
      <c r="AO324" s="2" t="s">
        <v>13690</v>
      </c>
    </row>
    <row r="325" spans="2:41">
      <c r="B325" s="84">
        <v>0.35627314814814798</v>
      </c>
      <c r="C325" s="85">
        <v>2</v>
      </c>
      <c r="D325" s="85" t="s">
        <v>222</v>
      </c>
      <c r="E325" s="85" t="s">
        <v>3076</v>
      </c>
      <c r="F325" s="85">
        <v>2229</v>
      </c>
      <c r="G325" s="85">
        <v>1.0116594043516938</v>
      </c>
      <c r="H325" s="86">
        <v>0.35663194444444402</v>
      </c>
      <c r="I325" s="85">
        <v>2</v>
      </c>
      <c r="J325" s="85" t="s">
        <v>222</v>
      </c>
      <c r="K325" s="85" t="s">
        <v>3095</v>
      </c>
      <c r="L325" s="85"/>
      <c r="M325" s="86">
        <v>3.5879629629603782E-4</v>
      </c>
      <c r="N325" s="87" t="s">
        <v>13675</v>
      </c>
      <c r="Q325" s="84">
        <v>0.30690972222222201</v>
      </c>
      <c r="R325" s="85">
        <v>1</v>
      </c>
      <c r="S325" s="85" t="s">
        <v>2553</v>
      </c>
      <c r="T325" s="87" t="s">
        <v>13692</v>
      </c>
      <c r="AL325" s="79">
        <v>0.34054398148148102</v>
      </c>
      <c r="AM325" s="2">
        <v>1</v>
      </c>
      <c r="AN325" s="2" t="s">
        <v>4939</v>
      </c>
      <c r="AO325" s="2" t="s">
        <v>13707</v>
      </c>
    </row>
    <row r="326" spans="2:41">
      <c r="B326" s="84">
        <v>0.35627314814814798</v>
      </c>
      <c r="C326" s="85">
        <v>2</v>
      </c>
      <c r="D326" s="85" t="s">
        <v>222</v>
      </c>
      <c r="E326" s="85" t="s">
        <v>3076</v>
      </c>
      <c r="F326" s="85">
        <v>1014</v>
      </c>
      <c r="G326" s="85">
        <v>1.0319642361144026</v>
      </c>
      <c r="H326" s="86">
        <v>0.35663194444444402</v>
      </c>
      <c r="I326" s="85">
        <v>2</v>
      </c>
      <c r="J326" s="85" t="s">
        <v>222</v>
      </c>
      <c r="K326" s="85" t="s">
        <v>3095</v>
      </c>
      <c r="L326" s="85">
        <v>1100</v>
      </c>
      <c r="M326" s="86">
        <v>3.5879629629603782E-4</v>
      </c>
      <c r="N326" s="87" t="s">
        <v>13675</v>
      </c>
      <c r="Q326" s="80">
        <v>0.30697916666666702</v>
      </c>
      <c r="R326" s="81">
        <v>1</v>
      </c>
      <c r="S326" s="81" t="s">
        <v>1137</v>
      </c>
      <c r="T326" s="83" t="s">
        <v>13690</v>
      </c>
      <c r="AL326" s="79">
        <v>0.34054398148148102</v>
      </c>
      <c r="AM326" s="2">
        <v>2</v>
      </c>
      <c r="AN326" s="2" t="s">
        <v>154</v>
      </c>
      <c r="AO326" s="2" t="s">
        <v>13695</v>
      </c>
    </row>
    <row r="327" spans="2:41">
      <c r="B327" s="80">
        <v>0.35631944444444402</v>
      </c>
      <c r="C327" s="81">
        <v>1</v>
      </c>
      <c r="D327" s="81" t="s">
        <v>223</v>
      </c>
      <c r="E327" s="81" t="s">
        <v>3076</v>
      </c>
      <c r="F327" s="81">
        <v>2233</v>
      </c>
      <c r="G327" s="81">
        <v>1.0106447008237589</v>
      </c>
      <c r="H327" s="82">
        <v>0.356678240740741</v>
      </c>
      <c r="I327" s="81">
        <v>1</v>
      </c>
      <c r="J327" s="81" t="s">
        <v>223</v>
      </c>
      <c r="K327" s="81" t="s">
        <v>3095</v>
      </c>
      <c r="L327" s="81"/>
      <c r="M327" s="82">
        <v>3.5879629629698151E-4</v>
      </c>
      <c r="N327" s="83" t="s">
        <v>13675</v>
      </c>
      <c r="Q327" s="84">
        <v>0.30702546296296301</v>
      </c>
      <c r="R327" s="85">
        <v>1</v>
      </c>
      <c r="S327" s="85" t="s">
        <v>505</v>
      </c>
      <c r="T327" s="87" t="s">
        <v>13690</v>
      </c>
      <c r="AL327" s="79">
        <v>0.340555555555556</v>
      </c>
      <c r="AM327" s="2">
        <v>1</v>
      </c>
      <c r="AN327" s="2" t="s">
        <v>2237</v>
      </c>
      <c r="AO327" s="2" t="s">
        <v>13690</v>
      </c>
    </row>
    <row r="328" spans="2:41">
      <c r="B328" s="84">
        <v>0.35631944444444402</v>
      </c>
      <c r="C328" s="85">
        <v>1</v>
      </c>
      <c r="D328" s="85" t="s">
        <v>223</v>
      </c>
      <c r="E328" s="85" t="s">
        <v>3076</v>
      </c>
      <c r="F328" s="85">
        <v>1018</v>
      </c>
      <c r="G328" s="85">
        <v>1.0309291666594089</v>
      </c>
      <c r="H328" s="86">
        <v>0.356678240740741</v>
      </c>
      <c r="I328" s="85">
        <v>1</v>
      </c>
      <c r="J328" s="85" t="s">
        <v>223</v>
      </c>
      <c r="K328" s="85" t="s">
        <v>3095</v>
      </c>
      <c r="L328" s="85">
        <v>1102</v>
      </c>
      <c r="M328" s="86">
        <v>3.5879629629698151E-4</v>
      </c>
      <c r="N328" s="87" t="s">
        <v>13675</v>
      </c>
      <c r="Q328" s="80">
        <v>0.30702546296296301</v>
      </c>
      <c r="R328" s="81">
        <v>3</v>
      </c>
      <c r="S328" s="81" t="s">
        <v>940</v>
      </c>
      <c r="T328" s="83" t="s">
        <v>13696</v>
      </c>
      <c r="AL328" s="79">
        <v>0.34059027777777801</v>
      </c>
      <c r="AM328" s="2">
        <v>1</v>
      </c>
      <c r="AN328" s="2" t="s">
        <v>2238</v>
      </c>
      <c r="AO328" s="2" t="s">
        <v>13694</v>
      </c>
    </row>
    <row r="329" spans="2:41">
      <c r="B329" s="84">
        <v>0.35645833333333299</v>
      </c>
      <c r="C329" s="85">
        <v>1</v>
      </c>
      <c r="D329" s="85" t="s">
        <v>224</v>
      </c>
      <c r="E329" s="85" t="s">
        <v>3129</v>
      </c>
      <c r="F329" s="85">
        <v>2061</v>
      </c>
      <c r="G329" s="85">
        <v>0.95071593276836519</v>
      </c>
      <c r="H329" s="86">
        <v>0.35700231481481498</v>
      </c>
      <c r="I329" s="85">
        <v>1</v>
      </c>
      <c r="J329" s="85" t="s">
        <v>224</v>
      </c>
      <c r="K329" s="85" t="s">
        <v>3128</v>
      </c>
      <c r="L329" s="85"/>
      <c r="M329" s="86">
        <v>5.439814814819921E-4</v>
      </c>
      <c r="N329" s="87" t="s">
        <v>13678</v>
      </c>
      <c r="Q329" s="84">
        <v>0.30704861111111098</v>
      </c>
      <c r="R329" s="85">
        <v>2</v>
      </c>
      <c r="S329" s="85" t="s">
        <v>1090</v>
      </c>
      <c r="T329" s="87" t="s">
        <v>13690</v>
      </c>
      <c r="AL329" s="79">
        <v>0.34060185185185199</v>
      </c>
      <c r="AM329" s="2">
        <v>2</v>
      </c>
      <c r="AN329" s="2" t="s">
        <v>4940</v>
      </c>
      <c r="AO329" s="2" t="s">
        <v>13693</v>
      </c>
    </row>
    <row r="330" spans="2:41">
      <c r="B330" s="79">
        <v>0.356527777777778</v>
      </c>
      <c r="C330" s="2">
        <v>2</v>
      </c>
      <c r="D330" s="2" t="s">
        <v>795</v>
      </c>
      <c r="E330" s="2" t="s">
        <v>3129</v>
      </c>
      <c r="F330" s="2">
        <v>2241</v>
      </c>
      <c r="G330" s="2">
        <v>1.0434800560875412</v>
      </c>
      <c r="H330" s="79">
        <v>0.35693287037037003</v>
      </c>
      <c r="I330" s="2">
        <v>2</v>
      </c>
      <c r="J330" s="2" t="s">
        <v>795</v>
      </c>
      <c r="K330" s="2" t="s">
        <v>3097</v>
      </c>
      <c r="L330" s="2"/>
      <c r="M330" s="79">
        <v>4.0509259259202679E-4</v>
      </c>
      <c r="N330" s="2" t="s">
        <v>13663</v>
      </c>
      <c r="Q330" s="80">
        <v>0.30708333333333299</v>
      </c>
      <c r="R330" s="81">
        <v>1</v>
      </c>
      <c r="S330" s="81" t="s">
        <v>1138</v>
      </c>
      <c r="T330" s="83" t="s">
        <v>13690</v>
      </c>
      <c r="AL330" s="79">
        <v>0.34062500000000001</v>
      </c>
      <c r="AM330" s="2">
        <v>2</v>
      </c>
      <c r="AN330" s="2" t="s">
        <v>1899</v>
      </c>
      <c r="AO330" s="2" t="s">
        <v>13694</v>
      </c>
    </row>
    <row r="331" spans="2:41">
      <c r="B331" s="88">
        <v>0.35658564814814803</v>
      </c>
      <c r="C331" s="89">
        <v>1</v>
      </c>
      <c r="D331" s="89" t="s">
        <v>589</v>
      </c>
      <c r="E331" s="89" t="s">
        <v>3071</v>
      </c>
      <c r="F331" s="89">
        <v>2053</v>
      </c>
      <c r="G331" s="89">
        <v>0.96780608077337593</v>
      </c>
      <c r="H331" s="88">
        <v>0.35686342592592601</v>
      </c>
      <c r="I331" s="89">
        <v>1</v>
      </c>
      <c r="J331" s="89" t="s">
        <v>589</v>
      </c>
      <c r="K331" s="89" t="s">
        <v>3097</v>
      </c>
      <c r="L331" s="89"/>
      <c r="M331" s="88">
        <v>2.7777777777798773E-4</v>
      </c>
      <c r="N331" s="89" t="s">
        <v>13662</v>
      </c>
      <c r="Q331" s="84">
        <v>0.30711805555555599</v>
      </c>
      <c r="R331" s="85">
        <v>1</v>
      </c>
      <c r="S331" s="85" t="s">
        <v>1383</v>
      </c>
      <c r="T331" s="87" t="s">
        <v>13694</v>
      </c>
      <c r="AL331" s="79">
        <v>0.34069444444444402</v>
      </c>
      <c r="AM331" s="2">
        <v>1</v>
      </c>
      <c r="AN331" s="2" t="s">
        <v>4941</v>
      </c>
      <c r="AO331" s="2" t="s">
        <v>13692</v>
      </c>
    </row>
    <row r="332" spans="2:41">
      <c r="B332" s="88">
        <v>0.35659722222222201</v>
      </c>
      <c r="C332" s="89">
        <v>1</v>
      </c>
      <c r="D332" s="89" t="s">
        <v>225</v>
      </c>
      <c r="E332" s="89" t="s">
        <v>3129</v>
      </c>
      <c r="F332" s="89">
        <v>2238</v>
      </c>
      <c r="G332" s="89">
        <v>1.0482770395158303</v>
      </c>
      <c r="H332" s="88">
        <v>0.35688657407407398</v>
      </c>
      <c r="I332" s="89">
        <v>1</v>
      </c>
      <c r="J332" s="89" t="s">
        <v>225</v>
      </c>
      <c r="K332" s="89" t="s">
        <v>3096</v>
      </c>
      <c r="L332" s="89"/>
      <c r="M332" s="88">
        <v>2.893518518519711E-4</v>
      </c>
      <c r="N332" s="89" t="s">
        <v>13667</v>
      </c>
      <c r="Q332" s="80">
        <v>0.30711805555555599</v>
      </c>
      <c r="R332" s="81">
        <v>2</v>
      </c>
      <c r="S332" s="81" t="s">
        <v>941</v>
      </c>
      <c r="T332" s="83" t="s">
        <v>13690</v>
      </c>
      <c r="AL332" s="79">
        <v>0.340706018518519</v>
      </c>
      <c r="AM332" s="2">
        <v>1</v>
      </c>
      <c r="AN332" s="2" t="s">
        <v>1900</v>
      </c>
      <c r="AO332" s="2" t="s">
        <v>13694</v>
      </c>
    </row>
    <row r="333" spans="2:41">
      <c r="B333" s="79">
        <v>0.35659722222222201</v>
      </c>
      <c r="C333" s="2">
        <v>1</v>
      </c>
      <c r="D333" s="2" t="s">
        <v>225</v>
      </c>
      <c r="E333" s="2" t="s">
        <v>3129</v>
      </c>
      <c r="F333" s="2">
        <v>1023</v>
      </c>
      <c r="G333" s="2">
        <v>1.0407482212870705</v>
      </c>
      <c r="H333" s="79">
        <v>0.35688657407407398</v>
      </c>
      <c r="I333" s="2">
        <v>1</v>
      </c>
      <c r="J333" s="2" t="s">
        <v>225</v>
      </c>
      <c r="K333" s="2" t="s">
        <v>3096</v>
      </c>
      <c r="L333" s="2">
        <v>1118</v>
      </c>
      <c r="M333" s="79">
        <v>2.893518518519711E-4</v>
      </c>
      <c r="N333" s="2" t="s">
        <v>13667</v>
      </c>
      <c r="Q333" s="84">
        <v>0.30712962962962997</v>
      </c>
      <c r="R333" s="85">
        <v>1</v>
      </c>
      <c r="S333" s="85" t="s">
        <v>942</v>
      </c>
      <c r="T333" s="87" t="s">
        <v>13690</v>
      </c>
      <c r="AL333" s="79">
        <v>0.34079861111111098</v>
      </c>
      <c r="AM333" s="2">
        <v>1</v>
      </c>
      <c r="AN333" s="2" t="s">
        <v>1508</v>
      </c>
      <c r="AO333" s="2" t="s">
        <v>13694</v>
      </c>
    </row>
    <row r="334" spans="2:41">
      <c r="B334" s="79">
        <v>0.356793981481482</v>
      </c>
      <c r="C334" s="2">
        <v>1</v>
      </c>
      <c r="D334" s="2" t="s">
        <v>226</v>
      </c>
      <c r="E334" s="2" t="s">
        <v>3076</v>
      </c>
      <c r="F334" s="2">
        <v>2249</v>
      </c>
      <c r="G334" s="2">
        <v>1.0106447008375645</v>
      </c>
      <c r="H334" s="79">
        <v>0.35715277777777799</v>
      </c>
      <c r="I334" s="2">
        <v>1</v>
      </c>
      <c r="J334" s="2" t="s">
        <v>226</v>
      </c>
      <c r="K334" s="2" t="s">
        <v>3095</v>
      </c>
      <c r="L334" s="2"/>
      <c r="M334" s="79">
        <v>3.5879629629598231E-4</v>
      </c>
      <c r="N334" s="2" t="s">
        <v>13675</v>
      </c>
      <c r="Q334" s="80">
        <v>0.30719907407407399</v>
      </c>
      <c r="R334" s="81">
        <v>4</v>
      </c>
      <c r="S334" s="81" t="s">
        <v>2619</v>
      </c>
      <c r="T334" s="83" t="s">
        <v>13690</v>
      </c>
      <c r="AL334" s="79">
        <v>0.34082175925925901</v>
      </c>
      <c r="AM334" s="2">
        <v>1</v>
      </c>
      <c r="AN334" s="2" t="s">
        <v>776</v>
      </c>
      <c r="AO334" s="2" t="s">
        <v>13694</v>
      </c>
    </row>
    <row r="335" spans="2:41">
      <c r="B335" s="79">
        <v>0.356793981481482</v>
      </c>
      <c r="C335" s="2">
        <v>1</v>
      </c>
      <c r="D335" s="2" t="s">
        <v>226</v>
      </c>
      <c r="E335" s="2" t="s">
        <v>3076</v>
      </c>
      <c r="F335" s="2">
        <v>1034</v>
      </c>
      <c r="G335" s="2">
        <v>1.0309291666705751</v>
      </c>
      <c r="H335" s="79">
        <v>0.35715277777777799</v>
      </c>
      <c r="I335" s="2">
        <v>1</v>
      </c>
      <c r="J335" s="2" t="s">
        <v>226</v>
      </c>
      <c r="K335" s="2" t="s">
        <v>3095</v>
      </c>
      <c r="L335" s="2">
        <v>1130</v>
      </c>
      <c r="M335" s="79">
        <v>3.5879629629598231E-4</v>
      </c>
      <c r="N335" s="2" t="s">
        <v>13675</v>
      </c>
      <c r="Q335" s="84">
        <v>0.30721064814814802</v>
      </c>
      <c r="R335" s="85">
        <v>1</v>
      </c>
      <c r="S335" s="85" t="s">
        <v>2727</v>
      </c>
      <c r="T335" s="87" t="s">
        <v>13702</v>
      </c>
      <c r="AL335" s="79">
        <v>0.34087962962962998</v>
      </c>
      <c r="AM335" s="2">
        <v>3</v>
      </c>
      <c r="AN335" s="2" t="s">
        <v>2239</v>
      </c>
      <c r="AO335" s="2" t="s">
        <v>13690</v>
      </c>
    </row>
    <row r="336" spans="2:41">
      <c r="B336" s="79">
        <v>0.35726851851851898</v>
      </c>
      <c r="C336" s="2">
        <v>3</v>
      </c>
      <c r="D336" s="2" t="s">
        <v>590</v>
      </c>
      <c r="E336" s="2" t="s">
        <v>3070</v>
      </c>
      <c r="F336" s="2">
        <v>2090</v>
      </c>
      <c r="G336" s="2">
        <v>0.98136715675017838</v>
      </c>
      <c r="H336" s="79">
        <v>0.35809027777777802</v>
      </c>
      <c r="I336" s="2">
        <v>3</v>
      </c>
      <c r="J336" s="2" t="s">
        <v>590</v>
      </c>
      <c r="K336" s="2" t="s">
        <v>3095</v>
      </c>
      <c r="L336" s="2"/>
      <c r="M336" s="79">
        <v>8.2175925925903615E-4</v>
      </c>
      <c r="N336" s="2" t="s">
        <v>13671</v>
      </c>
      <c r="Q336" s="80">
        <v>0.307268518518518</v>
      </c>
      <c r="R336" s="81">
        <v>1</v>
      </c>
      <c r="S336" s="81" t="s">
        <v>1384</v>
      </c>
      <c r="T336" s="83" t="s">
        <v>13692</v>
      </c>
      <c r="AL336" s="79">
        <v>0.34092592592592602</v>
      </c>
      <c r="AM336" s="2">
        <v>2</v>
      </c>
      <c r="AN336" s="2" t="s">
        <v>2838</v>
      </c>
      <c r="AO336" s="2" t="s">
        <v>13696</v>
      </c>
    </row>
    <row r="337" spans="2:41">
      <c r="B337" s="88">
        <v>0.35728009259259302</v>
      </c>
      <c r="C337" s="89">
        <v>1</v>
      </c>
      <c r="D337" s="89" t="s">
        <v>591</v>
      </c>
      <c r="E337" s="89" t="s">
        <v>3071</v>
      </c>
      <c r="F337" s="89">
        <v>2072</v>
      </c>
      <c r="G337" s="89">
        <v>0.95349997074284831</v>
      </c>
      <c r="H337" s="88">
        <v>0.35749999999999998</v>
      </c>
      <c r="I337" s="89">
        <v>1</v>
      </c>
      <c r="J337" s="89" t="s">
        <v>591</v>
      </c>
      <c r="K337" s="89" t="s">
        <v>3097</v>
      </c>
      <c r="L337" s="89"/>
      <c r="M337" s="88">
        <v>2.1990740740696069E-4</v>
      </c>
      <c r="N337" s="89" t="s">
        <v>13662</v>
      </c>
      <c r="Q337" s="84">
        <v>0.307268518518518</v>
      </c>
      <c r="R337" s="85">
        <v>2</v>
      </c>
      <c r="S337" s="85" t="s">
        <v>1139</v>
      </c>
      <c r="T337" s="87" t="s">
        <v>13690</v>
      </c>
      <c r="AL337" s="79">
        <v>0.34096064814814803</v>
      </c>
      <c r="AM337" s="2">
        <v>1</v>
      </c>
      <c r="AN337" s="2" t="s">
        <v>1901</v>
      </c>
      <c r="AO337" s="2" t="s">
        <v>13690</v>
      </c>
    </row>
    <row r="338" spans="2:41">
      <c r="B338" s="88">
        <v>0.35763888888888901</v>
      </c>
      <c r="C338" s="89">
        <v>2</v>
      </c>
      <c r="D338" s="89" t="s">
        <v>227</v>
      </c>
      <c r="E338" s="89" t="s">
        <v>3129</v>
      </c>
      <c r="F338" s="89">
        <v>2270</v>
      </c>
      <c r="G338" s="89">
        <v>1.022766809622647</v>
      </c>
      <c r="H338" s="88">
        <v>0.35766203703703697</v>
      </c>
      <c r="I338" s="89">
        <v>2</v>
      </c>
      <c r="J338" s="89" t="s">
        <v>227</v>
      </c>
      <c r="K338" s="89" t="s">
        <v>3096</v>
      </c>
      <c r="L338" s="89"/>
      <c r="M338" s="88">
        <v>2.3148148147966729E-5</v>
      </c>
      <c r="N338" s="89" t="s">
        <v>13667</v>
      </c>
      <c r="Q338" s="80">
        <v>0.30731481481481498</v>
      </c>
      <c r="R338" s="81">
        <v>2</v>
      </c>
      <c r="S338" s="81" t="s">
        <v>506</v>
      </c>
      <c r="T338" s="83" t="s">
        <v>13693</v>
      </c>
      <c r="AL338" s="79">
        <v>0.341018518518518</v>
      </c>
      <c r="AM338" s="2">
        <v>2</v>
      </c>
      <c r="AN338" s="2" t="s">
        <v>532</v>
      </c>
      <c r="AO338" s="2" t="s">
        <v>13709</v>
      </c>
    </row>
    <row r="339" spans="2:41">
      <c r="B339" s="79">
        <v>0.35763888888888901</v>
      </c>
      <c r="C339" s="2">
        <v>2</v>
      </c>
      <c r="D339" s="2" t="s">
        <v>227</v>
      </c>
      <c r="E339" s="2" t="s">
        <v>3129</v>
      </c>
      <c r="F339" s="2">
        <v>1055</v>
      </c>
      <c r="G339" s="2">
        <v>1.0260526670115782</v>
      </c>
      <c r="H339" s="79">
        <v>0.35766203703703697</v>
      </c>
      <c r="I339" s="2">
        <v>2</v>
      </c>
      <c r="J339" s="2" t="s">
        <v>227</v>
      </c>
      <c r="K339" s="2" t="s">
        <v>3096</v>
      </c>
      <c r="L339" s="2">
        <v>1165</v>
      </c>
      <c r="M339" s="79">
        <v>2.3148148147966729E-5</v>
      </c>
      <c r="N339" s="2" t="s">
        <v>13667</v>
      </c>
      <c r="Q339" s="84">
        <v>0.30732638888888902</v>
      </c>
      <c r="R339" s="85">
        <v>2</v>
      </c>
      <c r="S339" s="85" t="s">
        <v>2728</v>
      </c>
      <c r="T339" s="87" t="s">
        <v>13704</v>
      </c>
      <c r="AL339" s="79">
        <v>0.34103009259259298</v>
      </c>
      <c r="AM339" s="2">
        <v>1</v>
      </c>
      <c r="AN339" s="2" t="s">
        <v>4942</v>
      </c>
      <c r="AO339" s="2" t="s">
        <v>13698</v>
      </c>
    </row>
    <row r="340" spans="2:41">
      <c r="B340" s="79">
        <v>0.35767361111111101</v>
      </c>
      <c r="C340" s="2">
        <v>1</v>
      </c>
      <c r="D340" s="2" t="s">
        <v>228</v>
      </c>
      <c r="E340" s="2" t="s">
        <v>3071</v>
      </c>
      <c r="F340" s="2">
        <v>1136</v>
      </c>
      <c r="G340" s="2">
        <v>1.0309206761356204</v>
      </c>
      <c r="H340" s="79">
        <v>0.36089120370370398</v>
      </c>
      <c r="I340" s="2">
        <v>1</v>
      </c>
      <c r="J340" s="2" t="s">
        <v>228</v>
      </c>
      <c r="K340" s="2" t="s">
        <v>3095</v>
      </c>
      <c r="L340" s="2">
        <v>1168</v>
      </c>
      <c r="M340" s="79">
        <v>3.217592592592966E-3</v>
      </c>
      <c r="N340" s="2" t="s">
        <v>13665</v>
      </c>
      <c r="Q340" s="80">
        <v>0.30733796296296301</v>
      </c>
      <c r="R340" s="81">
        <v>1</v>
      </c>
      <c r="S340" s="81" t="s">
        <v>1214</v>
      </c>
      <c r="T340" s="83" t="s">
        <v>13690</v>
      </c>
      <c r="AL340" s="79">
        <v>0.34107638888888903</v>
      </c>
      <c r="AM340" s="2">
        <v>1</v>
      </c>
      <c r="AN340" s="2" t="s">
        <v>4943</v>
      </c>
      <c r="AO340" s="2" t="s">
        <v>13693</v>
      </c>
    </row>
    <row r="341" spans="2:41">
      <c r="B341" s="79">
        <v>0.35782407407407402</v>
      </c>
      <c r="C341" s="2">
        <v>1</v>
      </c>
      <c r="D341" s="2" t="s">
        <v>229</v>
      </c>
      <c r="E341" s="2" t="s">
        <v>3129</v>
      </c>
      <c r="F341" s="2">
        <v>2280</v>
      </c>
      <c r="G341" s="2">
        <v>1.0492973488830015</v>
      </c>
      <c r="H341" s="79">
        <v>0.35812500000000003</v>
      </c>
      <c r="I341" s="2">
        <v>1</v>
      </c>
      <c r="J341" s="2" t="s">
        <v>229</v>
      </c>
      <c r="K341" s="2" t="s">
        <v>3096</v>
      </c>
      <c r="L341" s="2"/>
      <c r="M341" s="79">
        <v>3.0092592592600997E-4</v>
      </c>
      <c r="N341" s="2" t="s">
        <v>13667</v>
      </c>
      <c r="Q341" s="84">
        <v>0.30740740740740702</v>
      </c>
      <c r="R341" s="85">
        <v>1</v>
      </c>
      <c r="S341" s="85" t="s">
        <v>1385</v>
      </c>
      <c r="T341" s="87" t="s">
        <v>13694</v>
      </c>
      <c r="AL341" s="79">
        <v>0.34112268518518502</v>
      </c>
      <c r="AM341" s="2">
        <v>4</v>
      </c>
      <c r="AN341" s="2" t="s">
        <v>4944</v>
      </c>
      <c r="AO341" s="2" t="s">
        <v>13692</v>
      </c>
    </row>
    <row r="342" spans="2:41">
      <c r="B342" s="79">
        <v>0.35782407407407402</v>
      </c>
      <c r="C342" s="2">
        <v>1</v>
      </c>
      <c r="D342" s="2" t="s">
        <v>229</v>
      </c>
      <c r="E342" s="2" t="s">
        <v>3129</v>
      </c>
      <c r="F342" s="2">
        <v>1065</v>
      </c>
      <c r="G342" s="2">
        <v>1.0413870072789897</v>
      </c>
      <c r="H342" s="79">
        <v>0.35812500000000003</v>
      </c>
      <c r="I342" s="2">
        <v>1</v>
      </c>
      <c r="J342" s="2" t="s">
        <v>229</v>
      </c>
      <c r="K342" s="2" t="s">
        <v>3096</v>
      </c>
      <c r="L342" s="2">
        <v>1174</v>
      </c>
      <c r="M342" s="79">
        <v>3.0092592592600997E-4</v>
      </c>
      <c r="N342" s="2" t="s">
        <v>13667</v>
      </c>
      <c r="Q342" s="80">
        <v>0.30751157407407398</v>
      </c>
      <c r="R342" s="81">
        <v>2</v>
      </c>
      <c r="S342" s="81" t="s">
        <v>2729</v>
      </c>
      <c r="T342" s="83" t="s">
        <v>13693</v>
      </c>
      <c r="AL342" s="79">
        <v>0.34114583333333298</v>
      </c>
      <c r="AM342" s="2">
        <v>1</v>
      </c>
      <c r="AN342" s="2" t="s">
        <v>4945</v>
      </c>
      <c r="AO342" s="2" t="s">
        <v>13692</v>
      </c>
    </row>
    <row r="343" spans="2:41">
      <c r="B343" s="79">
        <v>0.357951388888889</v>
      </c>
      <c r="C343" s="2">
        <v>1</v>
      </c>
      <c r="D343" s="2" t="s">
        <v>594</v>
      </c>
      <c r="E343" s="2" t="s">
        <v>3129</v>
      </c>
      <c r="F343" s="2">
        <v>1075</v>
      </c>
      <c r="G343" s="2">
        <v>1.0027984674385793</v>
      </c>
      <c r="H343" s="79">
        <v>0.358680555555556</v>
      </c>
      <c r="I343" s="2">
        <v>1</v>
      </c>
      <c r="J343" s="2" t="s">
        <v>594</v>
      </c>
      <c r="K343" s="2" t="s">
        <v>3098</v>
      </c>
      <c r="L343" s="2">
        <v>1184</v>
      </c>
      <c r="M343" s="79">
        <v>7.2916666666700269E-4</v>
      </c>
      <c r="N343" s="2" t="s">
        <v>13661</v>
      </c>
      <c r="Q343" s="84">
        <v>0.30752314814814802</v>
      </c>
      <c r="R343" s="85">
        <v>3</v>
      </c>
      <c r="S343" s="85" t="s">
        <v>1386</v>
      </c>
      <c r="T343" s="87" t="s">
        <v>13690</v>
      </c>
      <c r="AL343" s="79">
        <v>0.34122685185185198</v>
      </c>
      <c r="AM343" s="2">
        <v>1</v>
      </c>
      <c r="AN343" s="2" t="s">
        <v>1264</v>
      </c>
      <c r="AO343" s="2" t="s">
        <v>13699</v>
      </c>
    </row>
    <row r="344" spans="2:41">
      <c r="B344" s="88">
        <v>0.35866898148148102</v>
      </c>
      <c r="C344" s="89">
        <v>1</v>
      </c>
      <c r="D344" s="89" t="s">
        <v>796</v>
      </c>
      <c r="E344" s="89" t="s">
        <v>3129</v>
      </c>
      <c r="F344" s="89">
        <v>2295</v>
      </c>
      <c r="G344" s="89">
        <v>1.0281473676002126</v>
      </c>
      <c r="H344" s="88">
        <v>0.358912037037037</v>
      </c>
      <c r="I344" s="89">
        <v>1</v>
      </c>
      <c r="J344" s="89" t="s">
        <v>796</v>
      </c>
      <c r="K344" s="89" t="s">
        <v>3097</v>
      </c>
      <c r="L344" s="89"/>
      <c r="M344" s="88">
        <v>2.4305555555598213E-4</v>
      </c>
      <c r="N344" s="89" t="s">
        <v>13663</v>
      </c>
      <c r="Q344" s="80">
        <v>0.30761574074074099</v>
      </c>
      <c r="R344" s="81">
        <v>2</v>
      </c>
      <c r="S344" s="81" t="s">
        <v>1012</v>
      </c>
      <c r="T344" s="83" t="s">
        <v>13695</v>
      </c>
      <c r="AL344" s="79">
        <v>0.34129629629629599</v>
      </c>
      <c r="AM344" s="2">
        <v>1</v>
      </c>
      <c r="AN344" s="2" t="s">
        <v>4946</v>
      </c>
      <c r="AO344" s="2" t="s">
        <v>13692</v>
      </c>
    </row>
    <row r="345" spans="2:41">
      <c r="B345" s="79">
        <v>0.35901620370370402</v>
      </c>
      <c r="C345" s="2">
        <v>1</v>
      </c>
      <c r="D345" s="2" t="s">
        <v>595</v>
      </c>
      <c r="E345" s="2" t="s">
        <v>3070</v>
      </c>
      <c r="F345" s="2">
        <v>2145</v>
      </c>
      <c r="G345" s="2">
        <v>0.9769961833704609</v>
      </c>
      <c r="H345" s="79">
        <v>0.360185185185185</v>
      </c>
      <c r="I345" s="2">
        <v>1</v>
      </c>
      <c r="J345" s="2" t="s">
        <v>595</v>
      </c>
      <c r="K345" s="2" t="s">
        <v>3096</v>
      </c>
      <c r="L345" s="2"/>
      <c r="M345" s="79">
        <v>1.1689814814809796E-3</v>
      </c>
      <c r="N345" s="2" t="s">
        <v>13657</v>
      </c>
      <c r="Q345" s="84">
        <v>0.30762731481481498</v>
      </c>
      <c r="R345" s="85">
        <v>1</v>
      </c>
      <c r="S345" s="85" t="s">
        <v>1387</v>
      </c>
      <c r="T345" s="87" t="s">
        <v>13694</v>
      </c>
      <c r="AL345" s="79">
        <v>0.34130787037037003</v>
      </c>
      <c r="AM345" s="2">
        <v>1</v>
      </c>
      <c r="AN345" s="2" t="s">
        <v>2839</v>
      </c>
      <c r="AO345" s="2" t="s">
        <v>13695</v>
      </c>
    </row>
    <row r="346" spans="2:41">
      <c r="B346" s="79">
        <v>0.35938657407407398</v>
      </c>
      <c r="C346" s="2">
        <v>1</v>
      </c>
      <c r="D346" s="2" t="s">
        <v>230</v>
      </c>
      <c r="E346" s="2" t="s">
        <v>3129</v>
      </c>
      <c r="F346" s="2">
        <v>2312</v>
      </c>
      <c r="G346" s="2">
        <v>1.0430087014413658</v>
      </c>
      <c r="H346" s="79">
        <v>0.35961805555555598</v>
      </c>
      <c r="I346" s="2">
        <v>1</v>
      </c>
      <c r="J346" s="2" t="s">
        <v>230</v>
      </c>
      <c r="K346" s="2" t="s">
        <v>3096</v>
      </c>
      <c r="L346" s="2"/>
      <c r="M346" s="79">
        <v>2.3148148148199876E-4</v>
      </c>
      <c r="N346" s="2" t="s">
        <v>13667</v>
      </c>
      <c r="Q346" s="80">
        <v>0.30766203703703698</v>
      </c>
      <c r="R346" s="81">
        <v>1</v>
      </c>
      <c r="S346" s="81" t="s">
        <v>2730</v>
      </c>
      <c r="T346" s="83" t="s">
        <v>13695</v>
      </c>
      <c r="AL346" s="79">
        <v>0.34130787037037003</v>
      </c>
      <c r="AM346" s="2">
        <v>2</v>
      </c>
      <c r="AN346" s="2" t="s">
        <v>4947</v>
      </c>
      <c r="AO346" s="2" t="s">
        <v>13693</v>
      </c>
    </row>
    <row r="347" spans="2:41">
      <c r="B347" s="79">
        <v>0.35938657407407398</v>
      </c>
      <c r="C347" s="2">
        <v>1</v>
      </c>
      <c r="D347" s="2" t="s">
        <v>230</v>
      </c>
      <c r="E347" s="2" t="s">
        <v>3129</v>
      </c>
      <c r="F347" s="2">
        <v>1097</v>
      </c>
      <c r="G347" s="2">
        <v>1.0374981708628919</v>
      </c>
      <c r="H347" s="79">
        <v>0.35961805555555598</v>
      </c>
      <c r="I347" s="2">
        <v>1</v>
      </c>
      <c r="J347" s="2" t="s">
        <v>230</v>
      </c>
      <c r="K347" s="2" t="s">
        <v>3096</v>
      </c>
      <c r="L347" s="2">
        <v>1243</v>
      </c>
      <c r="M347" s="79">
        <v>2.3148148148199876E-4</v>
      </c>
      <c r="N347" s="2" t="s">
        <v>13667</v>
      </c>
      <c r="Q347" s="84">
        <v>0.30785879629629598</v>
      </c>
      <c r="R347" s="85">
        <v>1</v>
      </c>
      <c r="S347" s="85" t="s">
        <v>4714</v>
      </c>
      <c r="T347" s="87" t="s">
        <v>13695</v>
      </c>
      <c r="AL347" s="79">
        <v>0.34131944444444401</v>
      </c>
      <c r="AM347" s="2">
        <v>1</v>
      </c>
      <c r="AN347" s="2" t="s">
        <v>3135</v>
      </c>
      <c r="AO347" s="2" t="s">
        <v>13690</v>
      </c>
    </row>
    <row r="348" spans="2:41">
      <c r="B348" s="88">
        <v>0.35982638888888901</v>
      </c>
      <c r="C348" s="89">
        <v>1</v>
      </c>
      <c r="D348" s="89" t="s">
        <v>231</v>
      </c>
      <c r="E348" s="89" t="s">
        <v>3070</v>
      </c>
      <c r="F348" s="89">
        <v>2355</v>
      </c>
      <c r="G348" s="89">
        <v>1.0510217878482724</v>
      </c>
      <c r="H348" s="88">
        <v>0.36098379629629601</v>
      </c>
      <c r="I348" s="89">
        <v>1</v>
      </c>
      <c r="J348" s="89" t="s">
        <v>231</v>
      </c>
      <c r="K348" s="89" t="s">
        <v>3097</v>
      </c>
      <c r="L348" s="89"/>
      <c r="M348" s="88">
        <v>1.1574074074069962E-3</v>
      </c>
      <c r="N348" s="89" t="s">
        <v>13669</v>
      </c>
      <c r="Q348" s="80">
        <v>0.30787037037037002</v>
      </c>
      <c r="R348" s="81">
        <v>2</v>
      </c>
      <c r="S348" s="81" t="s">
        <v>4715</v>
      </c>
      <c r="T348" s="83" t="s">
        <v>13693</v>
      </c>
      <c r="AL348" s="79">
        <v>0.34133101851851799</v>
      </c>
      <c r="AM348" s="2">
        <v>1</v>
      </c>
      <c r="AN348" s="2" t="s">
        <v>2740</v>
      </c>
      <c r="AO348" s="2" t="s">
        <v>13699</v>
      </c>
    </row>
    <row r="349" spans="2:41">
      <c r="B349" s="79">
        <v>0.35982638888888901</v>
      </c>
      <c r="C349" s="2">
        <v>1</v>
      </c>
      <c r="D349" s="2" t="s">
        <v>231</v>
      </c>
      <c r="E349" s="2" t="s">
        <v>3070</v>
      </c>
      <c r="F349" s="2">
        <v>1255</v>
      </c>
      <c r="G349" s="2">
        <v>1.0871812940415932</v>
      </c>
      <c r="H349" s="79">
        <v>0.36550925925925898</v>
      </c>
      <c r="I349" s="2">
        <v>1</v>
      </c>
      <c r="J349" s="2" t="s">
        <v>231</v>
      </c>
      <c r="K349" s="2" t="s">
        <v>3096</v>
      </c>
      <c r="L349" s="2">
        <v>1256</v>
      </c>
      <c r="M349" s="79">
        <v>5.6828703703699635E-3</v>
      </c>
      <c r="N349" s="2" t="s">
        <v>13657</v>
      </c>
      <c r="Q349" s="84">
        <v>0.30790509259259302</v>
      </c>
      <c r="R349" s="85">
        <v>4</v>
      </c>
      <c r="S349" s="85" t="s">
        <v>1724</v>
      </c>
      <c r="T349" s="87" t="s">
        <v>13692</v>
      </c>
      <c r="AL349" s="79">
        <v>0.34134259259259297</v>
      </c>
      <c r="AM349" s="2">
        <v>1</v>
      </c>
      <c r="AN349" s="2" t="s">
        <v>1509</v>
      </c>
      <c r="AO349" s="2" t="s">
        <v>13690</v>
      </c>
    </row>
    <row r="350" spans="2:41">
      <c r="B350" s="88">
        <v>0.360416666666667</v>
      </c>
      <c r="C350" s="89">
        <v>3</v>
      </c>
      <c r="D350" s="89" t="s">
        <v>797</v>
      </c>
      <c r="E350" s="89" t="s">
        <v>3070</v>
      </c>
      <c r="F350" s="89">
        <v>2183</v>
      </c>
      <c r="G350" s="89">
        <v>0.97251477380874563</v>
      </c>
      <c r="H350" s="88">
        <v>0.36159722222222201</v>
      </c>
      <c r="I350" s="89">
        <v>2</v>
      </c>
      <c r="J350" s="89" t="s">
        <v>797</v>
      </c>
      <c r="K350" s="89" t="s">
        <v>3096</v>
      </c>
      <c r="L350" s="89"/>
      <c r="M350" s="88">
        <v>1.1805555555550185E-3</v>
      </c>
      <c r="N350" s="89" t="s">
        <v>13657</v>
      </c>
      <c r="Q350" s="80">
        <v>0.30798611111111102</v>
      </c>
      <c r="R350" s="81">
        <v>1</v>
      </c>
      <c r="S350" s="81" t="s">
        <v>1725</v>
      </c>
      <c r="T350" s="83" t="s">
        <v>13694</v>
      </c>
      <c r="AL350" s="79">
        <v>0.34134259259259297</v>
      </c>
      <c r="AM350" s="2">
        <v>1</v>
      </c>
      <c r="AN350" s="2" t="s">
        <v>168</v>
      </c>
      <c r="AO350" s="2" t="s">
        <v>13690</v>
      </c>
    </row>
    <row r="351" spans="2:41">
      <c r="B351" s="79">
        <v>0.36052083333333301</v>
      </c>
      <c r="C351" s="2">
        <v>1</v>
      </c>
      <c r="D351" s="2" t="s">
        <v>597</v>
      </c>
      <c r="E351" s="2" t="s">
        <v>3070</v>
      </c>
      <c r="F351" s="2">
        <v>2169</v>
      </c>
      <c r="G351" s="2">
        <v>0.96071286873528927</v>
      </c>
      <c r="H351" s="79">
        <v>0.36121527777777801</v>
      </c>
      <c r="I351" s="2">
        <v>1</v>
      </c>
      <c r="J351" s="2" t="s">
        <v>597</v>
      </c>
      <c r="K351" s="2" t="s">
        <v>3095</v>
      </c>
      <c r="L351" s="2"/>
      <c r="M351" s="79">
        <v>6.9444444444499709E-4</v>
      </c>
      <c r="N351" s="2" t="s">
        <v>13671</v>
      </c>
      <c r="Q351" s="84">
        <v>0.30798611111111102</v>
      </c>
      <c r="R351" s="85">
        <v>1</v>
      </c>
      <c r="S351" s="85" t="s">
        <v>2102</v>
      </c>
      <c r="T351" s="87" t="s">
        <v>13694</v>
      </c>
      <c r="AL351" s="79">
        <v>0.34134259259259297</v>
      </c>
      <c r="AM351" s="2">
        <v>1</v>
      </c>
      <c r="AN351" s="2" t="s">
        <v>550</v>
      </c>
      <c r="AO351" s="2" t="s">
        <v>13693</v>
      </c>
    </row>
    <row r="352" spans="2:41">
      <c r="B352" s="88">
        <v>0.36055555555555602</v>
      </c>
      <c r="C352" s="89">
        <v>3</v>
      </c>
      <c r="D352" s="89" t="s">
        <v>598</v>
      </c>
      <c r="E352" s="89" t="s">
        <v>3070</v>
      </c>
      <c r="F352" s="89">
        <v>2188</v>
      </c>
      <c r="G352" s="89">
        <v>0.99669751821772068</v>
      </c>
      <c r="H352" s="88">
        <v>0.361875</v>
      </c>
      <c r="I352" s="89">
        <v>3</v>
      </c>
      <c r="J352" s="89" t="s">
        <v>598</v>
      </c>
      <c r="K352" s="89" t="s">
        <v>3096</v>
      </c>
      <c r="L352" s="89"/>
      <c r="M352" s="88">
        <v>1.3194444444439846E-3</v>
      </c>
      <c r="N352" s="89" t="s">
        <v>13657</v>
      </c>
      <c r="Q352" s="80">
        <v>0.307997685185185</v>
      </c>
      <c r="R352" s="81">
        <v>4</v>
      </c>
      <c r="S352" s="81" t="s">
        <v>885</v>
      </c>
      <c r="T352" s="83" t="s">
        <v>13690</v>
      </c>
      <c r="AL352" s="79">
        <v>0.34137731481481498</v>
      </c>
      <c r="AM352" s="2">
        <v>1</v>
      </c>
      <c r="AN352" s="2" t="s">
        <v>4948</v>
      </c>
      <c r="AO352" s="2" t="s">
        <v>13692</v>
      </c>
    </row>
    <row r="353" spans="2:41">
      <c r="B353" s="79">
        <v>0.36083333333333301</v>
      </c>
      <c r="C353" s="2">
        <v>1</v>
      </c>
      <c r="D353" s="2" t="s">
        <v>232</v>
      </c>
      <c r="E353" s="2" t="s">
        <v>3070</v>
      </c>
      <c r="F353" s="2">
        <v>2195</v>
      </c>
      <c r="G353" s="2">
        <v>0.95383373258308679</v>
      </c>
      <c r="H353" s="79">
        <v>0.36247685185185202</v>
      </c>
      <c r="I353" s="2">
        <v>1</v>
      </c>
      <c r="J353" s="2" t="s">
        <v>232</v>
      </c>
      <c r="K353" s="2" t="s">
        <v>3100</v>
      </c>
      <c r="L353" s="2"/>
      <c r="M353" s="79">
        <v>1.643518518519016E-3</v>
      </c>
      <c r="N353" s="2" t="s">
        <v>13664</v>
      </c>
      <c r="Q353" s="84">
        <v>0.30803240740740701</v>
      </c>
      <c r="R353" s="85">
        <v>2</v>
      </c>
      <c r="S353" s="85" t="s">
        <v>1726</v>
      </c>
      <c r="T353" s="87" t="s">
        <v>13692</v>
      </c>
      <c r="AL353" s="79">
        <v>0.34141203703703699</v>
      </c>
      <c r="AM353" s="2">
        <v>1</v>
      </c>
      <c r="AN353" s="2" t="s">
        <v>1902</v>
      </c>
      <c r="AO353" s="2" t="s">
        <v>13694</v>
      </c>
    </row>
    <row r="354" spans="2:41">
      <c r="B354" s="79">
        <v>0.36083333333333301</v>
      </c>
      <c r="C354" s="2">
        <v>1</v>
      </c>
      <c r="D354" s="2" t="s">
        <v>232</v>
      </c>
      <c r="E354" s="2" t="s">
        <v>3070</v>
      </c>
      <c r="F354" s="2">
        <v>1174</v>
      </c>
      <c r="G354" s="2">
        <v>1.032863711605706</v>
      </c>
      <c r="H354" s="79">
        <v>0.36247685185185202</v>
      </c>
      <c r="I354" s="2">
        <v>1</v>
      </c>
      <c r="J354" s="2" t="s">
        <v>232</v>
      </c>
      <c r="K354" s="2" t="s">
        <v>3100</v>
      </c>
      <c r="L354" s="2">
        <v>1300</v>
      </c>
      <c r="M354" s="79">
        <v>1.643518518519016E-3</v>
      </c>
      <c r="N354" s="2" t="s">
        <v>13664</v>
      </c>
      <c r="Q354" s="80">
        <v>0.30804398148148099</v>
      </c>
      <c r="R354" s="81">
        <v>1</v>
      </c>
      <c r="S354" s="81" t="s">
        <v>1727</v>
      </c>
      <c r="T354" s="83" t="s">
        <v>13692</v>
      </c>
      <c r="AL354" s="79">
        <v>0.34145833333333298</v>
      </c>
      <c r="AM354" s="2">
        <v>2</v>
      </c>
      <c r="AN354" s="2" t="s">
        <v>4949</v>
      </c>
      <c r="AO354" s="2" t="s">
        <v>13692</v>
      </c>
    </row>
    <row r="355" spans="2:41">
      <c r="B355" s="79">
        <v>0.36084490740740699</v>
      </c>
      <c r="C355" s="2">
        <v>1</v>
      </c>
      <c r="D355" s="2" t="s">
        <v>233</v>
      </c>
      <c r="E355" s="2" t="s">
        <v>3129</v>
      </c>
      <c r="F355" s="2">
        <v>2368</v>
      </c>
      <c r="G355" s="2">
        <v>1.0673684588857053</v>
      </c>
      <c r="H355" s="79">
        <v>0.361377314814815</v>
      </c>
      <c r="I355" s="2">
        <v>1</v>
      </c>
      <c r="J355" s="2" t="s">
        <v>233</v>
      </c>
      <c r="K355" s="2" t="s">
        <v>3096</v>
      </c>
      <c r="L355" s="2"/>
      <c r="M355" s="79">
        <v>5.3240740740800874E-4</v>
      </c>
      <c r="N355" s="2" t="s">
        <v>13667</v>
      </c>
      <c r="Q355" s="84">
        <v>0.30806712962963001</v>
      </c>
      <c r="R355" s="85">
        <v>1</v>
      </c>
      <c r="S355" s="85" t="s">
        <v>1388</v>
      </c>
      <c r="T355" s="87" t="s">
        <v>13694</v>
      </c>
      <c r="AL355" s="79">
        <v>0.34150462962963002</v>
      </c>
      <c r="AM355" s="2">
        <v>4</v>
      </c>
      <c r="AN355" s="2" t="s">
        <v>4950</v>
      </c>
      <c r="AO355" s="2" t="s">
        <v>13692</v>
      </c>
    </row>
    <row r="356" spans="2:41">
      <c r="B356" s="79">
        <v>0.36084490740740699</v>
      </c>
      <c r="C356" s="2">
        <v>1</v>
      </c>
      <c r="D356" s="2" t="s">
        <v>233</v>
      </c>
      <c r="E356" s="2" t="s">
        <v>3129</v>
      </c>
      <c r="F356" s="2">
        <v>1153</v>
      </c>
      <c r="G356" s="2">
        <v>1.053377040613098</v>
      </c>
      <c r="H356" s="79">
        <v>0.361377314814815</v>
      </c>
      <c r="I356" s="2">
        <v>1</v>
      </c>
      <c r="J356" s="2" t="s">
        <v>233</v>
      </c>
      <c r="K356" s="2" t="s">
        <v>3096</v>
      </c>
      <c r="L356" s="2">
        <v>1304</v>
      </c>
      <c r="M356" s="79">
        <v>5.3240740740800874E-4</v>
      </c>
      <c r="N356" s="2" t="s">
        <v>13667</v>
      </c>
      <c r="Q356" s="80">
        <v>0.308113425925926</v>
      </c>
      <c r="R356" s="81">
        <v>1</v>
      </c>
      <c r="S356" s="81" t="s">
        <v>2103</v>
      </c>
      <c r="T356" s="83" t="s">
        <v>13694</v>
      </c>
      <c r="AL356" s="79">
        <v>0.34158564814814801</v>
      </c>
      <c r="AM356" s="2">
        <v>2</v>
      </c>
      <c r="AN356" s="2" t="s">
        <v>2240</v>
      </c>
      <c r="AO356" s="2" t="s">
        <v>13692</v>
      </c>
    </row>
    <row r="357" spans="2:41">
      <c r="B357" s="88">
        <v>0.361412037037037</v>
      </c>
      <c r="C357" s="89">
        <v>1</v>
      </c>
      <c r="D357" s="89" t="s">
        <v>600</v>
      </c>
      <c r="E357" s="89" t="s">
        <v>3070</v>
      </c>
      <c r="F357" s="89">
        <v>2190</v>
      </c>
      <c r="G357" s="89">
        <v>0.96246929681068327</v>
      </c>
      <c r="H357" s="88">
        <v>0.36211805555555598</v>
      </c>
      <c r="I357" s="89">
        <v>1</v>
      </c>
      <c r="J357" s="89" t="s">
        <v>600</v>
      </c>
      <c r="K357" s="89" t="s">
        <v>3095</v>
      </c>
      <c r="L357" s="89"/>
      <c r="M357" s="88">
        <v>7.0601851851898045E-4</v>
      </c>
      <c r="N357" s="89" t="s">
        <v>13671</v>
      </c>
      <c r="Q357" s="84">
        <v>0.30813657407407402</v>
      </c>
      <c r="R357" s="85">
        <v>2</v>
      </c>
      <c r="S357" s="85" t="s">
        <v>2731</v>
      </c>
      <c r="T357" s="87" t="s">
        <v>13693</v>
      </c>
      <c r="AL357" s="79">
        <v>0.341597222222222</v>
      </c>
      <c r="AM357" s="2">
        <v>1</v>
      </c>
      <c r="AN357" s="2" t="s">
        <v>777</v>
      </c>
      <c r="AO357" s="2" t="s">
        <v>13690</v>
      </c>
    </row>
    <row r="358" spans="2:41">
      <c r="B358" s="88">
        <v>0.36162037037036998</v>
      </c>
      <c r="C358" s="89">
        <v>1</v>
      </c>
      <c r="D358" s="89" t="s">
        <v>601</v>
      </c>
      <c r="E358" s="89" t="s">
        <v>3070</v>
      </c>
      <c r="F358" s="89">
        <v>2405</v>
      </c>
      <c r="G358" s="89">
        <v>1.0036406183551876</v>
      </c>
      <c r="H358" s="88">
        <v>0.36302083333333302</v>
      </c>
      <c r="I358" s="89">
        <v>1</v>
      </c>
      <c r="J358" s="89" t="s">
        <v>601</v>
      </c>
      <c r="K358" s="89" t="s">
        <v>3096</v>
      </c>
      <c r="L358" s="89"/>
      <c r="M358" s="88">
        <v>1.4004629629630339E-3</v>
      </c>
      <c r="N358" s="89" t="s">
        <v>13657</v>
      </c>
      <c r="Q358" s="80">
        <v>0.30815972222222199</v>
      </c>
      <c r="R358" s="81">
        <v>1</v>
      </c>
      <c r="S358" s="81" t="s">
        <v>2732</v>
      </c>
      <c r="T358" s="83" t="s">
        <v>13695</v>
      </c>
      <c r="AL358" s="79">
        <v>0.341631944444444</v>
      </c>
      <c r="AM358" s="2">
        <v>3</v>
      </c>
      <c r="AN358" s="2" t="s">
        <v>4951</v>
      </c>
      <c r="AO358" s="2" t="s">
        <v>13692</v>
      </c>
    </row>
    <row r="359" spans="2:41">
      <c r="B359" s="79">
        <v>0.36168981481481499</v>
      </c>
      <c r="C359" s="2">
        <v>1</v>
      </c>
      <c r="D359" s="2" t="s">
        <v>234</v>
      </c>
      <c r="E359" s="2" t="s">
        <v>3070</v>
      </c>
      <c r="F359" s="2">
        <v>1213</v>
      </c>
      <c r="G359" s="2">
        <v>1.0357143175076049</v>
      </c>
      <c r="H359" s="79">
        <v>0.36362268518518498</v>
      </c>
      <c r="I359" s="2">
        <v>1</v>
      </c>
      <c r="J359" s="2" t="s">
        <v>234</v>
      </c>
      <c r="K359" s="2" t="s">
        <v>3128</v>
      </c>
      <c r="L359" s="2">
        <v>1336</v>
      </c>
      <c r="M359" s="79">
        <v>1.9328703703699879E-3</v>
      </c>
      <c r="N359" s="2" t="s">
        <v>13684</v>
      </c>
      <c r="Q359" s="84">
        <v>0.30818287037037001</v>
      </c>
      <c r="R359" s="85">
        <v>2</v>
      </c>
      <c r="S359" s="85" t="s">
        <v>1389</v>
      </c>
      <c r="T359" s="87" t="s">
        <v>13692</v>
      </c>
      <c r="AL359" s="79">
        <v>0.34164351851851898</v>
      </c>
      <c r="AM359" s="2">
        <v>1</v>
      </c>
      <c r="AN359" s="2" t="s">
        <v>1032</v>
      </c>
      <c r="AO359" s="2" t="s">
        <v>13690</v>
      </c>
    </row>
    <row r="360" spans="2:41">
      <c r="B360" s="79">
        <v>0.361759259259259</v>
      </c>
      <c r="C360" s="2">
        <v>1</v>
      </c>
      <c r="D360" s="2" t="s">
        <v>235</v>
      </c>
      <c r="E360" s="2" t="s">
        <v>3070</v>
      </c>
      <c r="F360" s="2">
        <v>2399</v>
      </c>
      <c r="G360" s="2">
        <v>1.0139739209735927</v>
      </c>
      <c r="H360" s="79">
        <v>0.36284722222222199</v>
      </c>
      <c r="I360" s="2">
        <v>1</v>
      </c>
      <c r="J360" s="2" t="s">
        <v>235</v>
      </c>
      <c r="K360" s="2" t="s">
        <v>3095</v>
      </c>
      <c r="L360" s="2"/>
      <c r="M360" s="79">
        <v>1.087962962962985E-3</v>
      </c>
      <c r="N360" s="2" t="s">
        <v>13671</v>
      </c>
      <c r="Q360" s="80">
        <v>0.308229166666667</v>
      </c>
      <c r="R360" s="81">
        <v>1</v>
      </c>
      <c r="S360" s="81" t="s">
        <v>1215</v>
      </c>
      <c r="T360" s="83" t="s">
        <v>13692</v>
      </c>
      <c r="AL360" s="79">
        <v>0.34165509259259302</v>
      </c>
      <c r="AM360" s="2">
        <v>1</v>
      </c>
      <c r="AN360" s="2" t="s">
        <v>776</v>
      </c>
      <c r="AO360" s="2" t="s">
        <v>13695</v>
      </c>
    </row>
    <row r="361" spans="2:41">
      <c r="B361" s="88">
        <v>0.36186342592592602</v>
      </c>
      <c r="C361" s="89">
        <v>2</v>
      </c>
      <c r="D361" s="89" t="s">
        <v>236</v>
      </c>
      <c r="E361" s="89" t="s">
        <v>3070</v>
      </c>
      <c r="F361" s="89">
        <v>2402</v>
      </c>
      <c r="G361" s="89">
        <v>1.0079869590121904</v>
      </c>
      <c r="H361" s="88">
        <v>0.36289351851851898</v>
      </c>
      <c r="I361" s="89">
        <v>2</v>
      </c>
      <c r="J361" s="89" t="s">
        <v>236</v>
      </c>
      <c r="K361" s="89" t="s">
        <v>3095</v>
      </c>
      <c r="L361" s="89"/>
      <c r="M361" s="88">
        <v>1.0300925925929572E-3</v>
      </c>
      <c r="N361" s="89" t="s">
        <v>13671</v>
      </c>
      <c r="Q361" s="84">
        <v>0.30824074074074098</v>
      </c>
      <c r="R361" s="85">
        <v>1</v>
      </c>
      <c r="S361" s="85" t="s">
        <v>1728</v>
      </c>
      <c r="T361" s="87" t="s">
        <v>13692</v>
      </c>
      <c r="AL361" s="79">
        <v>0.34166666666666701</v>
      </c>
      <c r="AM361" s="2">
        <v>1</v>
      </c>
      <c r="AN361" s="2" t="s">
        <v>4952</v>
      </c>
      <c r="AO361" s="2" t="s">
        <v>13692</v>
      </c>
    </row>
    <row r="362" spans="2:41">
      <c r="B362" s="79">
        <v>0.36192129629629599</v>
      </c>
      <c r="C362" s="2">
        <v>2</v>
      </c>
      <c r="D362" s="2" t="s">
        <v>237</v>
      </c>
      <c r="E362" s="2" t="s">
        <v>3070</v>
      </c>
      <c r="F362" s="2">
        <v>2404</v>
      </c>
      <c r="G362" s="2">
        <v>1.0094110051380727</v>
      </c>
      <c r="H362" s="79">
        <v>0.36296296296296299</v>
      </c>
      <c r="I362" s="2">
        <v>2</v>
      </c>
      <c r="J362" s="2" t="s">
        <v>237</v>
      </c>
      <c r="K362" s="2" t="s">
        <v>3095</v>
      </c>
      <c r="L362" s="2"/>
      <c r="M362" s="79">
        <v>1.041666666666996E-3</v>
      </c>
      <c r="N362" s="2" t="s">
        <v>13671</v>
      </c>
      <c r="Q362" s="80">
        <v>0.30825231481481502</v>
      </c>
      <c r="R362" s="81">
        <v>1</v>
      </c>
      <c r="S362" s="81" t="s">
        <v>1216</v>
      </c>
      <c r="T362" s="83" t="s">
        <v>13692</v>
      </c>
      <c r="AL362" s="79">
        <v>0.34167824074074099</v>
      </c>
      <c r="AM362" s="2">
        <v>1</v>
      </c>
      <c r="AN362" s="2" t="s">
        <v>4953</v>
      </c>
      <c r="AO362" s="2" t="s">
        <v>13692</v>
      </c>
    </row>
    <row r="363" spans="2:41">
      <c r="B363" s="79">
        <v>0.362569444444444</v>
      </c>
      <c r="C363" s="2">
        <v>1</v>
      </c>
      <c r="D363" s="2" t="s">
        <v>602</v>
      </c>
      <c r="E363" s="2" t="s">
        <v>3071</v>
      </c>
      <c r="F363" s="2">
        <v>2202</v>
      </c>
      <c r="G363" s="2">
        <v>0.95054768685961888</v>
      </c>
      <c r="H363" s="79">
        <v>0.36277777777777798</v>
      </c>
      <c r="I363" s="2">
        <v>1</v>
      </c>
      <c r="J363" s="2" t="s">
        <v>602</v>
      </c>
      <c r="K363" s="2" t="s">
        <v>3097</v>
      </c>
      <c r="L363" s="2"/>
      <c r="M363" s="79">
        <v>2.0833333333397652E-4</v>
      </c>
      <c r="N363" s="2" t="s">
        <v>13662</v>
      </c>
      <c r="Q363" s="84">
        <v>0.30831018518518499</v>
      </c>
      <c r="R363" s="85">
        <v>3</v>
      </c>
      <c r="S363" s="85" t="s">
        <v>1140</v>
      </c>
      <c r="T363" s="87" t="s">
        <v>13695</v>
      </c>
      <c r="AL363" s="79">
        <v>0.34173611111111102</v>
      </c>
      <c r="AM363" s="2">
        <v>1</v>
      </c>
      <c r="AN363" s="2" t="s">
        <v>4954</v>
      </c>
      <c r="AO363" s="2" t="s">
        <v>13690</v>
      </c>
    </row>
    <row r="364" spans="2:41">
      <c r="B364" s="88">
        <v>0.36259259259259302</v>
      </c>
      <c r="C364" s="89">
        <v>1</v>
      </c>
      <c r="D364" s="89" t="s">
        <v>799</v>
      </c>
      <c r="E364" s="89" t="s">
        <v>3129</v>
      </c>
      <c r="F364" s="89">
        <v>2403</v>
      </c>
      <c r="G364" s="89">
        <v>1.0344778879709151</v>
      </c>
      <c r="H364" s="88">
        <v>0.36290509259259301</v>
      </c>
      <c r="I364" s="89">
        <v>1</v>
      </c>
      <c r="J364" s="89" t="s">
        <v>799</v>
      </c>
      <c r="K364" s="89" t="s">
        <v>3097</v>
      </c>
      <c r="L364" s="89"/>
      <c r="M364" s="88">
        <v>3.1249999999999334E-4</v>
      </c>
      <c r="N364" s="89" t="s">
        <v>13663</v>
      </c>
      <c r="Q364" s="80">
        <v>0.30835648148148098</v>
      </c>
      <c r="R364" s="81">
        <v>3</v>
      </c>
      <c r="S364" s="81" t="s">
        <v>2733</v>
      </c>
      <c r="T364" s="83" t="s">
        <v>13693</v>
      </c>
      <c r="AL364" s="79">
        <v>0.34173611111111102</v>
      </c>
      <c r="AM364" s="2">
        <v>1</v>
      </c>
      <c r="AN364" s="2" t="s">
        <v>4955</v>
      </c>
      <c r="AO364" s="2" t="s">
        <v>13692</v>
      </c>
    </row>
    <row r="365" spans="2:41">
      <c r="B365" s="79">
        <v>0.36296296296296299</v>
      </c>
      <c r="C365" s="2">
        <v>1</v>
      </c>
      <c r="D365" s="2" t="s">
        <v>603</v>
      </c>
      <c r="E365" s="2" t="s">
        <v>3071</v>
      </c>
      <c r="F365" s="2">
        <v>1677</v>
      </c>
      <c r="G365" s="2">
        <v>1.0243447591138528</v>
      </c>
      <c r="H365" s="79">
        <v>0.375844907407407</v>
      </c>
      <c r="I365" s="2">
        <v>1</v>
      </c>
      <c r="J365" s="2" t="s">
        <v>603</v>
      </c>
      <c r="K365" s="2" t="s">
        <v>3096</v>
      </c>
      <c r="L365" s="2">
        <v>1386</v>
      </c>
      <c r="M365" s="79">
        <v>1.2881944444444016E-2</v>
      </c>
      <c r="N365" s="2" t="s">
        <v>13656</v>
      </c>
      <c r="Q365" s="84">
        <v>0.30836805555555602</v>
      </c>
      <c r="R365" s="85">
        <v>1</v>
      </c>
      <c r="S365" s="85" t="s">
        <v>4716</v>
      </c>
      <c r="T365" s="87" t="s">
        <v>13693</v>
      </c>
      <c r="AL365" s="79">
        <v>0.34173611111111102</v>
      </c>
      <c r="AM365" s="2">
        <v>1</v>
      </c>
      <c r="AN365" s="2" t="s">
        <v>2835</v>
      </c>
      <c r="AO365" s="2" t="s">
        <v>13699</v>
      </c>
    </row>
    <row r="366" spans="2:41">
      <c r="B366" s="79">
        <v>0.36315972222222198</v>
      </c>
      <c r="C366" s="2">
        <v>1</v>
      </c>
      <c r="D366" s="2" t="s">
        <v>239</v>
      </c>
      <c r="E366" s="2" t="s">
        <v>3070</v>
      </c>
      <c r="F366" s="2">
        <v>2455</v>
      </c>
      <c r="G366" s="2">
        <v>1.0911563767466204</v>
      </c>
      <c r="H366" s="79">
        <v>0.36499999999999999</v>
      </c>
      <c r="I366" s="2">
        <v>1</v>
      </c>
      <c r="J366" s="2" t="s">
        <v>239</v>
      </c>
      <c r="K366" s="2" t="s">
        <v>3128</v>
      </c>
      <c r="L366" s="2"/>
      <c r="M366" s="79">
        <v>1.8402777777780099E-3</v>
      </c>
      <c r="N366" s="2" t="s">
        <v>13684</v>
      </c>
      <c r="Q366" s="80">
        <v>0.30837962962963</v>
      </c>
      <c r="R366" s="81">
        <v>1</v>
      </c>
      <c r="S366" s="81" t="s">
        <v>1729</v>
      </c>
      <c r="T366" s="83" t="s">
        <v>13694</v>
      </c>
      <c r="AL366" s="79">
        <v>0.341747685185185</v>
      </c>
      <c r="AM366" s="2">
        <v>1</v>
      </c>
      <c r="AN366" s="2" t="s">
        <v>1510</v>
      </c>
      <c r="AO366" s="2" t="s">
        <v>13694</v>
      </c>
    </row>
    <row r="367" spans="2:41">
      <c r="B367" s="79">
        <v>0.36315972222222198</v>
      </c>
      <c r="C367" s="2">
        <v>1</v>
      </c>
      <c r="D367" s="2" t="s">
        <v>239</v>
      </c>
      <c r="E367" s="2" t="s">
        <v>3070</v>
      </c>
      <c r="F367" s="2">
        <v>1240</v>
      </c>
      <c r="G367" s="2">
        <v>1.0035521459217194</v>
      </c>
      <c r="H367" s="79">
        <v>0.36499999999999999</v>
      </c>
      <c r="I367" s="2">
        <v>1</v>
      </c>
      <c r="J367" s="2" t="s">
        <v>239</v>
      </c>
      <c r="K367" s="2" t="s">
        <v>3128</v>
      </c>
      <c r="L367" s="2">
        <v>1388</v>
      </c>
      <c r="M367" s="79">
        <v>1.8402777777780099E-3</v>
      </c>
      <c r="N367" s="2" t="s">
        <v>13684</v>
      </c>
      <c r="Q367" s="84">
        <v>0.30842592592592599</v>
      </c>
      <c r="R367" s="85">
        <v>2</v>
      </c>
      <c r="S367" s="85" t="s">
        <v>1390</v>
      </c>
      <c r="T367" s="87" t="s">
        <v>13690</v>
      </c>
      <c r="AL367" s="79">
        <v>0.34180555555555597</v>
      </c>
      <c r="AM367" s="2">
        <v>1</v>
      </c>
      <c r="AN367" s="2" t="s">
        <v>2657</v>
      </c>
      <c r="AO367" s="2" t="s">
        <v>13699</v>
      </c>
    </row>
    <row r="368" spans="2:41">
      <c r="B368" s="88">
        <v>0.36343750000000002</v>
      </c>
      <c r="C368" s="89">
        <v>1</v>
      </c>
      <c r="D368" s="89" t="s">
        <v>240</v>
      </c>
      <c r="E368" s="89" t="s">
        <v>3071</v>
      </c>
      <c r="F368" s="89">
        <v>2477</v>
      </c>
      <c r="G368" s="89">
        <v>1.0846388396668354</v>
      </c>
      <c r="H368" s="88">
        <v>0.36575231481481502</v>
      </c>
      <c r="I368" s="89">
        <v>1</v>
      </c>
      <c r="J368" s="89" t="s">
        <v>240</v>
      </c>
      <c r="K368" s="89" t="s">
        <v>3095</v>
      </c>
      <c r="L368" s="89"/>
      <c r="M368" s="88">
        <v>2.3148148148149916E-3</v>
      </c>
      <c r="N368" s="89" t="s">
        <v>13665</v>
      </c>
      <c r="Q368" s="80">
        <v>0.30842592592592599</v>
      </c>
      <c r="R368" s="81">
        <v>1</v>
      </c>
      <c r="S368" s="81" t="s">
        <v>2104</v>
      </c>
      <c r="T368" s="83" t="s">
        <v>13693</v>
      </c>
      <c r="AL368" s="79">
        <v>0.34190972222222199</v>
      </c>
      <c r="AM368" s="2">
        <v>6</v>
      </c>
      <c r="AN368" s="2" t="s">
        <v>2562</v>
      </c>
      <c r="AO368" s="2" t="s">
        <v>13690</v>
      </c>
    </row>
    <row r="369" spans="2:41">
      <c r="B369" s="79">
        <v>0.364108796296296</v>
      </c>
      <c r="C369" s="2">
        <v>1</v>
      </c>
      <c r="D369" s="2" t="s">
        <v>800</v>
      </c>
      <c r="E369" s="2" t="s">
        <v>3070</v>
      </c>
      <c r="F369" s="2">
        <v>2463</v>
      </c>
      <c r="G369" s="2">
        <v>1.0510217878483545</v>
      </c>
      <c r="H369" s="79">
        <v>0.365266203703704</v>
      </c>
      <c r="I369" s="2">
        <v>1</v>
      </c>
      <c r="J369" s="2" t="s">
        <v>800</v>
      </c>
      <c r="K369" s="2" t="s">
        <v>3097</v>
      </c>
      <c r="L369" s="2"/>
      <c r="M369" s="79">
        <v>1.1574074074079954E-3</v>
      </c>
      <c r="N369" s="2" t="s">
        <v>13669</v>
      </c>
      <c r="Q369" s="84">
        <v>0.30851851851851902</v>
      </c>
      <c r="R369" s="85">
        <v>2</v>
      </c>
      <c r="S369" s="85" t="s">
        <v>4717</v>
      </c>
      <c r="T369" s="87" t="s">
        <v>13693</v>
      </c>
      <c r="AL369" s="79">
        <v>0.34192129629629597</v>
      </c>
      <c r="AM369" s="2">
        <v>1</v>
      </c>
      <c r="AN369" s="2" t="s">
        <v>4956</v>
      </c>
      <c r="AO369" s="2" t="s">
        <v>13693</v>
      </c>
    </row>
    <row r="370" spans="2:41">
      <c r="B370" s="88">
        <v>0.36417824074074101</v>
      </c>
      <c r="C370" s="89">
        <v>2</v>
      </c>
      <c r="D370" s="89" t="s">
        <v>604</v>
      </c>
      <c r="E370" s="89" t="s">
        <v>3072</v>
      </c>
      <c r="F370" s="89">
        <v>2537</v>
      </c>
      <c r="G370" s="89">
        <v>1.0921213903097753</v>
      </c>
      <c r="H370" s="88">
        <v>0.366956018518519</v>
      </c>
      <c r="I370" s="89">
        <v>2</v>
      </c>
      <c r="J370" s="89" t="s">
        <v>604</v>
      </c>
      <c r="K370" s="89" t="s">
        <v>3096</v>
      </c>
      <c r="L370" s="89"/>
      <c r="M370" s="88">
        <v>2.77777777777799E-3</v>
      </c>
      <c r="N370" s="89" t="s">
        <v>13679</v>
      </c>
      <c r="Q370" s="80">
        <v>0.30866898148148098</v>
      </c>
      <c r="R370" s="81">
        <v>2</v>
      </c>
      <c r="S370" s="81" t="s">
        <v>1391</v>
      </c>
      <c r="T370" s="83" t="s">
        <v>13690</v>
      </c>
      <c r="AL370" s="79">
        <v>0.341979166666667</v>
      </c>
      <c r="AM370" s="2">
        <v>2</v>
      </c>
      <c r="AN370" s="2" t="s">
        <v>2482</v>
      </c>
      <c r="AO370" s="2" t="s">
        <v>13693</v>
      </c>
    </row>
    <row r="371" spans="2:41">
      <c r="B371" s="79">
        <v>0.36417824074074101</v>
      </c>
      <c r="C371" s="2">
        <v>2</v>
      </c>
      <c r="D371" s="2" t="s">
        <v>604</v>
      </c>
      <c r="E371" s="2" t="s">
        <v>3072</v>
      </c>
      <c r="F371" s="2">
        <v>1322</v>
      </c>
      <c r="G371" s="2">
        <v>1.0002451137788919</v>
      </c>
      <c r="H371" s="79">
        <v>0.366956018518519</v>
      </c>
      <c r="I371" s="2">
        <v>2</v>
      </c>
      <c r="J371" s="2" t="s">
        <v>604</v>
      </c>
      <c r="K371" s="2" t="s">
        <v>3096</v>
      </c>
      <c r="L371" s="2">
        <v>1425</v>
      </c>
      <c r="M371" s="79">
        <v>2.77777777777799E-3</v>
      </c>
      <c r="N371" s="2" t="s">
        <v>13679</v>
      </c>
      <c r="Q371" s="84">
        <v>0.30869212962963</v>
      </c>
      <c r="R371" s="85">
        <v>1</v>
      </c>
      <c r="S371" s="85" t="s">
        <v>1187</v>
      </c>
      <c r="T371" s="87" t="s">
        <v>13690</v>
      </c>
      <c r="AL371" s="79">
        <v>0.34199074074074098</v>
      </c>
      <c r="AM371" s="2">
        <v>1</v>
      </c>
      <c r="AN371" s="2" t="s">
        <v>4957</v>
      </c>
      <c r="AO371" s="2" t="s">
        <v>13699</v>
      </c>
    </row>
    <row r="372" spans="2:41">
      <c r="B372" s="79">
        <v>0.36420138888888898</v>
      </c>
      <c r="C372" s="2">
        <v>2</v>
      </c>
      <c r="D372" s="2" t="s">
        <v>605</v>
      </c>
      <c r="E372" s="2" t="s">
        <v>3072</v>
      </c>
      <c r="F372" s="2">
        <v>2538</v>
      </c>
      <c r="G372" s="2">
        <v>1.0921213903097804</v>
      </c>
      <c r="H372" s="79">
        <v>0.36697916666666702</v>
      </c>
      <c r="I372" s="2">
        <v>2</v>
      </c>
      <c r="J372" s="2" t="s">
        <v>605</v>
      </c>
      <c r="K372" s="2" t="s">
        <v>3096</v>
      </c>
      <c r="L372" s="2"/>
      <c r="M372" s="79">
        <v>2.7777777777780455E-3</v>
      </c>
      <c r="N372" s="2" t="s">
        <v>13679</v>
      </c>
      <c r="Q372" s="80">
        <v>0.30880787037037</v>
      </c>
      <c r="R372" s="81">
        <v>2</v>
      </c>
      <c r="S372" s="81" t="s">
        <v>1013</v>
      </c>
      <c r="T372" s="83" t="s">
        <v>13690</v>
      </c>
      <c r="AL372" s="79">
        <v>0.34200231481481502</v>
      </c>
      <c r="AM372" s="2">
        <v>2</v>
      </c>
      <c r="AN372" s="2" t="s">
        <v>551</v>
      </c>
      <c r="AO372" s="2" t="s">
        <v>13690</v>
      </c>
    </row>
    <row r="373" spans="2:41">
      <c r="B373" s="79">
        <v>0.36420138888888898</v>
      </c>
      <c r="C373" s="2">
        <v>2</v>
      </c>
      <c r="D373" s="2" t="s">
        <v>605</v>
      </c>
      <c r="E373" s="2" t="s">
        <v>3072</v>
      </c>
      <c r="F373" s="2">
        <v>1323</v>
      </c>
      <c r="G373" s="2">
        <v>1.000245113778899</v>
      </c>
      <c r="H373" s="79">
        <v>0.36697916666666702</v>
      </c>
      <c r="I373" s="2">
        <v>2</v>
      </c>
      <c r="J373" s="2" t="s">
        <v>605</v>
      </c>
      <c r="K373" s="2" t="s">
        <v>3096</v>
      </c>
      <c r="L373" s="2">
        <v>1427</v>
      </c>
      <c r="M373" s="79">
        <v>2.7777777777780455E-3</v>
      </c>
      <c r="N373" s="2" t="s">
        <v>13679</v>
      </c>
      <c r="Q373" s="84">
        <v>0.308958333333333</v>
      </c>
      <c r="R373" s="85">
        <v>1</v>
      </c>
      <c r="S373" s="85" t="s">
        <v>1141</v>
      </c>
      <c r="T373" s="87" t="s">
        <v>13693</v>
      </c>
      <c r="AL373" s="79">
        <v>0.34201388888888901</v>
      </c>
      <c r="AM373" s="2">
        <v>1</v>
      </c>
      <c r="AN373" s="2" t="s">
        <v>2840</v>
      </c>
      <c r="AO373" s="2" t="s">
        <v>13702</v>
      </c>
    </row>
    <row r="374" spans="2:41">
      <c r="B374" s="79">
        <v>0.36425925925925901</v>
      </c>
      <c r="C374" s="2">
        <v>1</v>
      </c>
      <c r="D374" s="2" t="s">
        <v>241</v>
      </c>
      <c r="E374" s="2" t="s">
        <v>3071</v>
      </c>
      <c r="F374" s="2">
        <v>1874</v>
      </c>
      <c r="G374" s="2">
        <v>1.0936358623160349</v>
      </c>
      <c r="H374" s="79">
        <v>0.38086805555555597</v>
      </c>
      <c r="I374" s="2">
        <v>1</v>
      </c>
      <c r="J374" s="2" t="s">
        <v>241</v>
      </c>
      <c r="K374" s="2" t="s">
        <v>3096</v>
      </c>
      <c r="L374" s="2">
        <v>1429</v>
      </c>
      <c r="M374" s="79">
        <v>1.6608796296296968E-2</v>
      </c>
      <c r="N374" s="2" t="s">
        <v>13656</v>
      </c>
      <c r="Q374" s="80">
        <v>0.30898148148148102</v>
      </c>
      <c r="R374" s="81">
        <v>2</v>
      </c>
      <c r="S374" s="81" t="s">
        <v>2419</v>
      </c>
      <c r="T374" s="83" t="s">
        <v>13690</v>
      </c>
      <c r="AL374" s="79">
        <v>0.34203703703703697</v>
      </c>
      <c r="AM374" s="2">
        <v>1</v>
      </c>
      <c r="AN374" s="2" t="s">
        <v>2241</v>
      </c>
      <c r="AO374" s="2" t="s">
        <v>13693</v>
      </c>
    </row>
    <row r="375" spans="2:41">
      <c r="B375" s="88">
        <v>0.36471064814814802</v>
      </c>
      <c r="C375" s="89">
        <v>2</v>
      </c>
      <c r="D375" s="89" t="s">
        <v>242</v>
      </c>
      <c r="E375" s="89" t="s">
        <v>3129</v>
      </c>
      <c r="F375" s="89">
        <v>2456</v>
      </c>
      <c r="G375" s="89">
        <v>1.0503508602774574</v>
      </c>
      <c r="H375" s="88">
        <v>0.36501157407407397</v>
      </c>
      <c r="I375" s="89">
        <v>2</v>
      </c>
      <c r="J375" s="89" t="s">
        <v>242</v>
      </c>
      <c r="K375" s="89" t="s">
        <v>3096</v>
      </c>
      <c r="L375" s="89"/>
      <c r="M375" s="88">
        <v>3.0092592592595446E-4</v>
      </c>
      <c r="N375" s="89" t="s">
        <v>13667</v>
      </c>
      <c r="Q375" s="84">
        <v>0.30902777777777801</v>
      </c>
      <c r="R375" s="85">
        <v>2</v>
      </c>
      <c r="S375" s="85" t="s">
        <v>1392</v>
      </c>
      <c r="T375" s="87" t="s">
        <v>13690</v>
      </c>
      <c r="AL375" s="79">
        <v>0.34215277777777803</v>
      </c>
      <c r="AM375" s="2">
        <v>1</v>
      </c>
      <c r="AN375" s="2" t="s">
        <v>2483</v>
      </c>
      <c r="AO375" s="2" t="s">
        <v>13690</v>
      </c>
    </row>
    <row r="376" spans="2:41">
      <c r="B376" s="79">
        <v>0.36471064814814802</v>
      </c>
      <c r="C376" s="2">
        <v>2</v>
      </c>
      <c r="D376" s="2" t="s">
        <v>242</v>
      </c>
      <c r="E376" s="2" t="s">
        <v>3129</v>
      </c>
      <c r="F376" s="2">
        <v>1241</v>
      </c>
      <c r="G376" s="2">
        <v>1.042432576563403</v>
      </c>
      <c r="H376" s="79">
        <v>0.36501157407407397</v>
      </c>
      <c r="I376" s="2">
        <v>2</v>
      </c>
      <c r="J376" s="2" t="s">
        <v>242</v>
      </c>
      <c r="K376" s="2" t="s">
        <v>3096</v>
      </c>
      <c r="L376" s="2">
        <v>1444</v>
      </c>
      <c r="M376" s="79">
        <v>3.0092592592595446E-4</v>
      </c>
      <c r="N376" s="2" t="s">
        <v>13667</v>
      </c>
      <c r="Q376" s="80">
        <v>0.30909722222222202</v>
      </c>
      <c r="R376" s="81">
        <v>1</v>
      </c>
      <c r="S376" s="81" t="s">
        <v>1730</v>
      </c>
      <c r="T376" s="83" t="s">
        <v>13690</v>
      </c>
      <c r="AL376" s="79">
        <v>0.34219907407407402</v>
      </c>
      <c r="AM376" s="2">
        <v>2</v>
      </c>
      <c r="AN376" s="2" t="s">
        <v>2841</v>
      </c>
      <c r="AO376" s="2" t="s">
        <v>13704</v>
      </c>
    </row>
    <row r="377" spans="2:41">
      <c r="B377" s="79">
        <v>0.364803240740741</v>
      </c>
      <c r="C377" s="2">
        <v>1</v>
      </c>
      <c r="D377" s="2" t="s">
        <v>243</v>
      </c>
      <c r="E377" s="2" t="s">
        <v>3129</v>
      </c>
      <c r="F377" s="2">
        <v>2457</v>
      </c>
      <c r="G377" s="2">
        <v>1.0440846078879824</v>
      </c>
      <c r="H377" s="79">
        <v>0.36504629629629598</v>
      </c>
      <c r="I377" s="2">
        <v>1</v>
      </c>
      <c r="J377" s="2" t="s">
        <v>243</v>
      </c>
      <c r="K377" s="2" t="s">
        <v>3096</v>
      </c>
      <c r="L377" s="2"/>
      <c r="M377" s="79">
        <v>2.4305555555498293E-4</v>
      </c>
      <c r="N377" s="2" t="s">
        <v>13667</v>
      </c>
      <c r="Q377" s="84">
        <v>0.30913194444444397</v>
      </c>
      <c r="R377" s="85">
        <v>1</v>
      </c>
      <c r="S377" s="85" t="s">
        <v>2554</v>
      </c>
      <c r="T377" s="87" t="s">
        <v>13690</v>
      </c>
      <c r="AL377" s="79">
        <v>0.34224537037037001</v>
      </c>
      <c r="AM377" s="2">
        <v>1</v>
      </c>
      <c r="AN377" s="2" t="s">
        <v>552</v>
      </c>
      <c r="AO377" s="2" t="s">
        <v>13690</v>
      </c>
    </row>
    <row r="378" spans="2:41">
      <c r="B378" s="79">
        <v>0.364803240740741</v>
      </c>
      <c r="C378" s="2">
        <v>1</v>
      </c>
      <c r="D378" s="2" t="s">
        <v>243</v>
      </c>
      <c r="E378" s="2" t="s">
        <v>3129</v>
      </c>
      <c r="F378" s="2">
        <v>1242</v>
      </c>
      <c r="G378" s="2">
        <v>1.038155663676283</v>
      </c>
      <c r="H378" s="79">
        <v>0.36504629629629598</v>
      </c>
      <c r="I378" s="2">
        <v>1</v>
      </c>
      <c r="J378" s="2" t="s">
        <v>243</v>
      </c>
      <c r="K378" s="2" t="s">
        <v>3096</v>
      </c>
      <c r="L378" s="2">
        <v>1448</v>
      </c>
      <c r="M378" s="79">
        <v>2.4305555555498293E-4</v>
      </c>
      <c r="N378" s="2" t="s">
        <v>13667</v>
      </c>
      <c r="Q378" s="80">
        <v>0.30917824074074102</v>
      </c>
      <c r="R378" s="81">
        <v>1</v>
      </c>
      <c r="S378" s="81" t="s">
        <v>1393</v>
      </c>
      <c r="T378" s="83" t="s">
        <v>13699</v>
      </c>
      <c r="AL378" s="79">
        <v>0.342326388888889</v>
      </c>
      <c r="AM378" s="2">
        <v>2</v>
      </c>
      <c r="AN378" s="2" t="s">
        <v>2842</v>
      </c>
      <c r="AO378" s="2" t="s">
        <v>13695</v>
      </c>
    </row>
    <row r="379" spans="2:41">
      <c r="B379" s="88">
        <v>0.36496527777777799</v>
      </c>
      <c r="C379" s="89">
        <v>1</v>
      </c>
      <c r="D379" s="89" t="s">
        <v>244</v>
      </c>
      <c r="E379" s="89" t="s">
        <v>3129</v>
      </c>
      <c r="F379" s="89">
        <v>2462</v>
      </c>
      <c r="G379" s="89">
        <v>1.0482770395158352</v>
      </c>
      <c r="H379" s="88">
        <v>0.36525462962963001</v>
      </c>
      <c r="I379" s="89">
        <v>1</v>
      </c>
      <c r="J379" s="89" t="s">
        <v>244</v>
      </c>
      <c r="K379" s="89" t="s">
        <v>3096</v>
      </c>
      <c r="L379" s="89"/>
      <c r="M379" s="88">
        <v>2.8935185185202661E-4</v>
      </c>
      <c r="N379" s="89" t="s">
        <v>13667</v>
      </c>
      <c r="Q379" s="84">
        <v>0.309189814814815</v>
      </c>
      <c r="R379" s="85">
        <v>1</v>
      </c>
      <c r="S379" s="85" t="s">
        <v>2620</v>
      </c>
      <c r="T379" s="87" t="s">
        <v>13693</v>
      </c>
      <c r="AL379" s="79">
        <v>0.342326388888889</v>
      </c>
      <c r="AM379" s="2">
        <v>1</v>
      </c>
      <c r="AN379" s="2" t="s">
        <v>4958</v>
      </c>
      <c r="AO379" s="2" t="s">
        <v>13690</v>
      </c>
    </row>
    <row r="380" spans="2:41">
      <c r="B380" s="79">
        <v>0.36496527777777799</v>
      </c>
      <c r="C380" s="2">
        <v>1</v>
      </c>
      <c r="D380" s="2" t="s">
        <v>244</v>
      </c>
      <c r="E380" s="2" t="s">
        <v>3129</v>
      </c>
      <c r="F380" s="2">
        <v>1247</v>
      </c>
      <c r="G380" s="2">
        <v>1.0407482212870736</v>
      </c>
      <c r="H380" s="79">
        <v>0.36525462962963001</v>
      </c>
      <c r="I380" s="2">
        <v>1</v>
      </c>
      <c r="J380" s="2" t="s">
        <v>244</v>
      </c>
      <c r="K380" s="2" t="s">
        <v>3096</v>
      </c>
      <c r="L380" s="2">
        <v>1454</v>
      </c>
      <c r="M380" s="79">
        <v>2.8935185185202661E-4</v>
      </c>
      <c r="N380" s="2" t="s">
        <v>13667</v>
      </c>
      <c r="Q380" s="80">
        <v>0.30923611111111099</v>
      </c>
      <c r="R380" s="81">
        <v>1</v>
      </c>
      <c r="S380" s="81" t="s">
        <v>1394</v>
      </c>
      <c r="T380" s="83" t="s">
        <v>13694</v>
      </c>
      <c r="AL380" s="79">
        <v>0.342326388888889</v>
      </c>
      <c r="AM380" s="2">
        <v>1</v>
      </c>
      <c r="AN380" s="2" t="s">
        <v>4450</v>
      </c>
      <c r="AO380" s="2" t="s">
        <v>13694</v>
      </c>
    </row>
    <row r="381" spans="2:41">
      <c r="B381" s="79">
        <v>0.36501157407407397</v>
      </c>
      <c r="C381" s="2">
        <v>1</v>
      </c>
      <c r="D381" s="2" t="s">
        <v>245</v>
      </c>
      <c r="E381" s="2" t="s">
        <v>3076</v>
      </c>
      <c r="F381" s="2">
        <v>2465</v>
      </c>
      <c r="G381" s="2">
        <v>1.0106447008367976</v>
      </c>
      <c r="H381" s="79">
        <v>0.36537037037037001</v>
      </c>
      <c r="I381" s="2">
        <v>1</v>
      </c>
      <c r="J381" s="2" t="s">
        <v>245</v>
      </c>
      <c r="K381" s="2" t="s">
        <v>3095</v>
      </c>
      <c r="L381" s="2"/>
      <c r="M381" s="79">
        <v>3.5879629629603782E-4</v>
      </c>
      <c r="N381" s="2" t="s">
        <v>13675</v>
      </c>
      <c r="Q381" s="84">
        <v>0.30924768518518497</v>
      </c>
      <c r="R381" s="85">
        <v>1</v>
      </c>
      <c r="S381" s="85" t="s">
        <v>2734</v>
      </c>
      <c r="T381" s="87" t="s">
        <v>13705</v>
      </c>
      <c r="AL381" s="79">
        <v>0.34233796296296298</v>
      </c>
      <c r="AM381" s="2">
        <v>1</v>
      </c>
      <c r="AN381" s="2" t="s">
        <v>2242</v>
      </c>
      <c r="AO381" s="2" t="s">
        <v>13690</v>
      </c>
    </row>
    <row r="382" spans="2:41">
      <c r="B382" s="79">
        <v>0.36501157407407397</v>
      </c>
      <c r="C382" s="2">
        <v>1</v>
      </c>
      <c r="D382" s="2" t="s">
        <v>245</v>
      </c>
      <c r="E382" s="2" t="s">
        <v>3076</v>
      </c>
      <c r="F382" s="2">
        <v>1250</v>
      </c>
      <c r="G382" s="2">
        <v>1.0309291666699549</v>
      </c>
      <c r="H382" s="79">
        <v>0.36537037037037001</v>
      </c>
      <c r="I382" s="2">
        <v>1</v>
      </c>
      <c r="J382" s="2" t="s">
        <v>245</v>
      </c>
      <c r="K382" s="2" t="s">
        <v>3095</v>
      </c>
      <c r="L382" s="2">
        <v>1456</v>
      </c>
      <c r="M382" s="79">
        <v>3.5879629629603782E-4</v>
      </c>
      <c r="N382" s="2" t="s">
        <v>13675</v>
      </c>
      <c r="Q382" s="80">
        <v>0.30936342592592603</v>
      </c>
      <c r="R382" s="81">
        <v>4</v>
      </c>
      <c r="S382" s="81" t="s">
        <v>2105</v>
      </c>
      <c r="T382" s="83" t="s">
        <v>13690</v>
      </c>
      <c r="AL382" s="79">
        <v>0.34246527777777802</v>
      </c>
      <c r="AM382" s="2">
        <v>1</v>
      </c>
      <c r="AN382" s="2" t="s">
        <v>2243</v>
      </c>
      <c r="AO382" s="2" t="s">
        <v>13694</v>
      </c>
    </row>
    <row r="383" spans="2:41">
      <c r="B383" s="88">
        <v>0.36509259259259302</v>
      </c>
      <c r="C383" s="89">
        <v>3</v>
      </c>
      <c r="D383" s="89" t="s">
        <v>607</v>
      </c>
      <c r="E383" s="89" t="s">
        <v>3070</v>
      </c>
      <c r="F383" s="89">
        <v>2514</v>
      </c>
      <c r="G383" s="89">
        <v>1.0069018188920935</v>
      </c>
      <c r="H383" s="88">
        <v>0.36650462962962999</v>
      </c>
      <c r="I383" s="89">
        <v>3</v>
      </c>
      <c r="J383" s="89" t="s">
        <v>607</v>
      </c>
      <c r="K383" s="89" t="s">
        <v>3096</v>
      </c>
      <c r="L383" s="89"/>
      <c r="M383" s="88">
        <v>1.4120370370369617E-3</v>
      </c>
      <c r="N383" s="89" t="s">
        <v>13657</v>
      </c>
      <c r="Q383" s="84">
        <v>0.30939814814814798</v>
      </c>
      <c r="R383" s="85">
        <v>4</v>
      </c>
      <c r="S383" s="85" t="s">
        <v>2555</v>
      </c>
      <c r="T383" s="87" t="s">
        <v>13690</v>
      </c>
      <c r="AL383" s="79">
        <v>0.34256944444444398</v>
      </c>
      <c r="AM383" s="2">
        <v>1</v>
      </c>
      <c r="AN383" s="2" t="s">
        <v>1511</v>
      </c>
      <c r="AO383" s="2" t="s">
        <v>13701</v>
      </c>
    </row>
    <row r="384" spans="2:41">
      <c r="B384" s="79">
        <v>0.36559027777777803</v>
      </c>
      <c r="C384" s="2">
        <v>2</v>
      </c>
      <c r="D384" s="2" t="s">
        <v>246</v>
      </c>
      <c r="E384" s="2" t="s">
        <v>3073</v>
      </c>
      <c r="F384" s="2">
        <v>2468</v>
      </c>
      <c r="G384" s="2">
        <v>1.0937617261725803</v>
      </c>
      <c r="H384" s="79">
        <v>0.39842592592592602</v>
      </c>
      <c r="I384" s="2">
        <v>2</v>
      </c>
      <c r="J384" s="2" t="s">
        <v>246</v>
      </c>
      <c r="K384" s="2" t="s">
        <v>3094</v>
      </c>
      <c r="L384" s="2">
        <v>1482</v>
      </c>
      <c r="M384" s="79">
        <v>3.2835648148147989E-2</v>
      </c>
      <c r="N384" s="2" t="s">
        <v>13659</v>
      </c>
      <c r="Q384" s="80">
        <v>0.30940972222222202</v>
      </c>
      <c r="R384" s="81">
        <v>2</v>
      </c>
      <c r="S384" s="81" t="s">
        <v>503</v>
      </c>
      <c r="T384" s="83" t="s">
        <v>13701</v>
      </c>
      <c r="AL384" s="79">
        <v>0.34265046296296298</v>
      </c>
      <c r="AM384" s="2">
        <v>1</v>
      </c>
      <c r="AN384" s="2" t="s">
        <v>2843</v>
      </c>
      <c r="AO384" s="2" t="s">
        <v>13695</v>
      </c>
    </row>
    <row r="385" spans="2:41">
      <c r="B385" s="88">
        <v>0.36596064814814799</v>
      </c>
      <c r="C385" s="89">
        <v>1</v>
      </c>
      <c r="D385" s="89" t="s">
        <v>608</v>
      </c>
      <c r="E385" s="89" t="s">
        <v>3070</v>
      </c>
      <c r="F385" s="89">
        <v>2347</v>
      </c>
      <c r="G385" s="89">
        <v>0.9947001284017658</v>
      </c>
      <c r="H385" s="88">
        <v>0.36728009259259298</v>
      </c>
      <c r="I385" s="89">
        <v>1</v>
      </c>
      <c r="J385" s="89" t="s">
        <v>608</v>
      </c>
      <c r="K385" s="89" t="s">
        <v>3096</v>
      </c>
      <c r="L385" s="89"/>
      <c r="M385" s="88">
        <v>1.3194444444449838E-3</v>
      </c>
      <c r="N385" s="89" t="s">
        <v>13657</v>
      </c>
      <c r="Q385" s="84">
        <v>0.30951388888888898</v>
      </c>
      <c r="R385" s="85">
        <v>4</v>
      </c>
      <c r="S385" s="85" t="s">
        <v>2420</v>
      </c>
      <c r="T385" s="87" t="s">
        <v>13690</v>
      </c>
      <c r="AL385" s="79">
        <v>0.34266203703703701</v>
      </c>
      <c r="AM385" s="2">
        <v>4</v>
      </c>
      <c r="AN385" s="2" t="s">
        <v>4959</v>
      </c>
      <c r="AO385" s="2" t="s">
        <v>13690</v>
      </c>
    </row>
    <row r="386" spans="2:41">
      <c r="B386" s="79">
        <v>0.36597222222222198</v>
      </c>
      <c r="C386" s="2">
        <v>1</v>
      </c>
      <c r="D386" s="2" t="s">
        <v>802</v>
      </c>
      <c r="E386" s="2" t="s">
        <v>3070</v>
      </c>
      <c r="F386" s="2">
        <v>2555</v>
      </c>
      <c r="G386" s="2">
        <v>1.0600110328822356</v>
      </c>
      <c r="H386" s="79">
        <v>0.36724537037036997</v>
      </c>
      <c r="I386" s="2">
        <v>1</v>
      </c>
      <c r="J386" s="2" t="s">
        <v>802</v>
      </c>
      <c r="K386" s="2" t="s">
        <v>3097</v>
      </c>
      <c r="L386" s="2"/>
      <c r="M386" s="79">
        <v>1.2731481481479956E-3</v>
      </c>
      <c r="N386" s="2" t="s">
        <v>13669</v>
      </c>
      <c r="Q386" s="80">
        <v>0.309537037037037</v>
      </c>
      <c r="R386" s="81">
        <v>1</v>
      </c>
      <c r="S386" s="81" t="s">
        <v>1731</v>
      </c>
      <c r="T386" s="83" t="s">
        <v>13690</v>
      </c>
      <c r="AL386" s="79">
        <v>0.34266203703703701</v>
      </c>
      <c r="AM386" s="2">
        <v>4</v>
      </c>
      <c r="AN386" s="2" t="s">
        <v>4960</v>
      </c>
      <c r="AO386" s="2" t="s">
        <v>13692</v>
      </c>
    </row>
    <row r="387" spans="2:41">
      <c r="B387" s="88">
        <v>0.36630787037036999</v>
      </c>
      <c r="C387" s="89">
        <v>1</v>
      </c>
      <c r="D387" s="89" t="s">
        <v>610</v>
      </c>
      <c r="E387" s="89" t="s">
        <v>3070</v>
      </c>
      <c r="F387" s="89">
        <v>2576</v>
      </c>
      <c r="G387" s="89">
        <v>1.0097727953827944</v>
      </c>
      <c r="H387" s="88">
        <v>0.367766203703704</v>
      </c>
      <c r="I387" s="89">
        <v>1</v>
      </c>
      <c r="J387" s="89" t="s">
        <v>610</v>
      </c>
      <c r="K387" s="89" t="s">
        <v>3096</v>
      </c>
      <c r="L387" s="89"/>
      <c r="M387" s="88">
        <v>1.4583333333340054E-3</v>
      </c>
      <c r="N387" s="89" t="s">
        <v>13657</v>
      </c>
      <c r="Q387" s="84">
        <v>0.309537037037037</v>
      </c>
      <c r="R387" s="85">
        <v>1</v>
      </c>
      <c r="S387" s="85" t="s">
        <v>1142</v>
      </c>
      <c r="T387" s="87" t="s">
        <v>13696</v>
      </c>
      <c r="AL387" s="79">
        <v>0.34269675925925902</v>
      </c>
      <c r="AM387" s="2">
        <v>1</v>
      </c>
      <c r="AN387" s="2" t="s">
        <v>1903</v>
      </c>
      <c r="AO387" s="2" t="s">
        <v>13690</v>
      </c>
    </row>
    <row r="388" spans="2:41">
      <c r="B388" s="79">
        <v>0.36650462962962999</v>
      </c>
      <c r="C388" s="2">
        <v>1</v>
      </c>
      <c r="D388" s="2" t="s">
        <v>611</v>
      </c>
      <c r="E388" s="2" t="s">
        <v>3070</v>
      </c>
      <c r="F388" s="2">
        <v>2581</v>
      </c>
      <c r="G388" s="2">
        <v>1.0701853617384278</v>
      </c>
      <c r="H388" s="79">
        <v>0.36792824074074099</v>
      </c>
      <c r="I388" s="2">
        <v>1</v>
      </c>
      <c r="J388" s="2" t="s">
        <v>611</v>
      </c>
      <c r="K388" s="2" t="s">
        <v>3097</v>
      </c>
      <c r="L388" s="2"/>
      <c r="M388" s="79">
        <v>1.4236111111110006E-3</v>
      </c>
      <c r="N388" s="2" t="s">
        <v>13669</v>
      </c>
      <c r="Q388" s="80">
        <v>0.30958333333333299</v>
      </c>
      <c r="R388" s="81">
        <v>1</v>
      </c>
      <c r="S388" s="81" t="s">
        <v>1119</v>
      </c>
      <c r="T388" s="83" t="s">
        <v>13693</v>
      </c>
      <c r="AL388" s="79">
        <v>0.34276620370370398</v>
      </c>
      <c r="AM388" s="2">
        <v>2</v>
      </c>
      <c r="AN388" s="2" t="s">
        <v>1512</v>
      </c>
      <c r="AO388" s="2" t="s">
        <v>13690</v>
      </c>
    </row>
    <row r="389" spans="2:41">
      <c r="B389" s="88">
        <v>0.36656250000000001</v>
      </c>
      <c r="C389" s="89">
        <v>1</v>
      </c>
      <c r="D389" s="89" t="s">
        <v>248</v>
      </c>
      <c r="E389" s="89" t="s">
        <v>3070</v>
      </c>
      <c r="F389" s="89">
        <v>2615</v>
      </c>
      <c r="G389" s="89">
        <v>1.0562618335410934</v>
      </c>
      <c r="H389" s="88">
        <v>0.36855324074074097</v>
      </c>
      <c r="I389" s="89">
        <v>1</v>
      </c>
      <c r="J389" s="89" t="s">
        <v>248</v>
      </c>
      <c r="K389" s="89" t="s">
        <v>3096</v>
      </c>
      <c r="L389" s="89"/>
      <c r="M389" s="88">
        <v>1.9907407407409594E-3</v>
      </c>
      <c r="N389" s="89" t="s">
        <v>13657</v>
      </c>
      <c r="Q389" s="84">
        <v>0.30960648148148101</v>
      </c>
      <c r="R389" s="85">
        <v>1</v>
      </c>
      <c r="S389" s="85" t="s">
        <v>2421</v>
      </c>
      <c r="T389" s="87" t="s">
        <v>13690</v>
      </c>
      <c r="AL389" s="79">
        <v>0.34280092592592598</v>
      </c>
      <c r="AM389" s="2">
        <v>1</v>
      </c>
      <c r="AN389" s="2" t="s">
        <v>1904</v>
      </c>
      <c r="AO389" s="2" t="s">
        <v>13694</v>
      </c>
    </row>
    <row r="390" spans="2:41">
      <c r="B390" s="79">
        <v>0.36656250000000001</v>
      </c>
      <c r="C390" s="2">
        <v>1</v>
      </c>
      <c r="D390" s="2" t="s">
        <v>248</v>
      </c>
      <c r="E390" s="2" t="s">
        <v>3070</v>
      </c>
      <c r="F390" s="2">
        <v>1400</v>
      </c>
      <c r="G390" s="2">
        <v>1.0180923333309637</v>
      </c>
      <c r="H390" s="79">
        <v>0.36855324074074097</v>
      </c>
      <c r="I390" s="2">
        <v>1</v>
      </c>
      <c r="J390" s="2" t="s">
        <v>248</v>
      </c>
      <c r="K390" s="2" t="s">
        <v>3096</v>
      </c>
      <c r="L390" s="2">
        <v>1520</v>
      </c>
      <c r="M390" s="79">
        <v>1.9907407407409594E-3</v>
      </c>
      <c r="N390" s="2" t="s">
        <v>13657</v>
      </c>
      <c r="Q390" s="80">
        <v>0.30960648148148101</v>
      </c>
      <c r="R390" s="81">
        <v>4</v>
      </c>
      <c r="S390" s="81" t="s">
        <v>2106</v>
      </c>
      <c r="T390" s="83" t="s">
        <v>13692</v>
      </c>
      <c r="AL390" s="79">
        <v>0.34280092592592598</v>
      </c>
      <c r="AM390" s="2">
        <v>1</v>
      </c>
      <c r="AN390" s="2" t="s">
        <v>1195</v>
      </c>
      <c r="AO390" s="2" t="s">
        <v>13695</v>
      </c>
    </row>
    <row r="391" spans="2:41">
      <c r="B391" s="79">
        <v>0.36694444444444402</v>
      </c>
      <c r="C391" s="2">
        <v>1</v>
      </c>
      <c r="D391" s="2" t="s">
        <v>249</v>
      </c>
      <c r="E391" s="2" t="s">
        <v>3129</v>
      </c>
      <c r="F391" s="2">
        <v>2360</v>
      </c>
      <c r="G391" s="2">
        <v>0.98950327821692674</v>
      </c>
      <c r="H391" s="79">
        <v>0.36758101851851899</v>
      </c>
      <c r="I391" s="2">
        <v>1</v>
      </c>
      <c r="J391" s="2" t="s">
        <v>249</v>
      </c>
      <c r="K391" s="2" t="s">
        <v>3128</v>
      </c>
      <c r="L391" s="2"/>
      <c r="M391" s="79">
        <v>6.3657407407496924E-4</v>
      </c>
      <c r="N391" s="2" t="s">
        <v>13678</v>
      </c>
      <c r="Q391" s="84">
        <v>0.30961805555555599</v>
      </c>
      <c r="R391" s="85">
        <v>1</v>
      </c>
      <c r="S391" s="85" t="s">
        <v>2735</v>
      </c>
      <c r="T391" s="87" t="s">
        <v>13695</v>
      </c>
      <c r="AL391" s="79">
        <v>0.34281250000000002</v>
      </c>
      <c r="AM391" s="2">
        <v>5</v>
      </c>
      <c r="AN391" s="2" t="s">
        <v>2244</v>
      </c>
      <c r="AO391" s="2" t="s">
        <v>13694</v>
      </c>
    </row>
    <row r="392" spans="2:41">
      <c r="B392" s="79">
        <v>0.36744212962963002</v>
      </c>
      <c r="C392" s="2">
        <v>2</v>
      </c>
      <c r="D392" s="2" t="s">
        <v>250</v>
      </c>
      <c r="E392" s="2" t="s">
        <v>3071</v>
      </c>
      <c r="F392" s="2">
        <v>2588</v>
      </c>
      <c r="G392" s="2">
        <v>1.0406101951780875</v>
      </c>
      <c r="H392" s="79">
        <v>0.36807870370370399</v>
      </c>
      <c r="I392" s="2">
        <v>2</v>
      </c>
      <c r="J392" s="2" t="s">
        <v>250</v>
      </c>
      <c r="K392" s="2" t="s">
        <v>3097</v>
      </c>
      <c r="L392" s="2"/>
      <c r="M392" s="79">
        <v>6.3657407407397004E-4</v>
      </c>
      <c r="N392" s="2" t="s">
        <v>13662</v>
      </c>
      <c r="Q392" s="80">
        <v>0.30962962962962998</v>
      </c>
      <c r="R392" s="81">
        <v>1</v>
      </c>
      <c r="S392" s="81" t="s">
        <v>1395</v>
      </c>
      <c r="T392" s="83" t="s">
        <v>13692</v>
      </c>
      <c r="AL392" s="79">
        <v>0.34281250000000002</v>
      </c>
      <c r="AM392" s="2">
        <v>4</v>
      </c>
      <c r="AN392" s="2" t="s">
        <v>2562</v>
      </c>
      <c r="AO392" s="2" t="s">
        <v>13690</v>
      </c>
    </row>
    <row r="393" spans="2:41">
      <c r="B393" s="79">
        <v>0.36744212962963002</v>
      </c>
      <c r="C393" s="2">
        <v>2</v>
      </c>
      <c r="D393" s="2" t="s">
        <v>250</v>
      </c>
      <c r="E393" s="2" t="s">
        <v>3071</v>
      </c>
      <c r="F393" s="2">
        <v>1373</v>
      </c>
      <c r="G393" s="2">
        <v>1.0069421093088411</v>
      </c>
      <c r="H393" s="79">
        <v>0.36807870370370399</v>
      </c>
      <c r="I393" s="2">
        <v>2</v>
      </c>
      <c r="J393" s="2" t="s">
        <v>250</v>
      </c>
      <c r="K393" s="2" t="s">
        <v>3097</v>
      </c>
      <c r="L393" s="2">
        <v>1559</v>
      </c>
      <c r="M393" s="79">
        <v>6.3657407407397004E-4</v>
      </c>
      <c r="N393" s="2" t="s">
        <v>13662</v>
      </c>
      <c r="Q393" s="84">
        <v>0.30966435185185198</v>
      </c>
      <c r="R393" s="85">
        <v>1</v>
      </c>
      <c r="S393" s="85" t="s">
        <v>1396</v>
      </c>
      <c r="T393" s="87" t="s">
        <v>13690</v>
      </c>
      <c r="AL393" s="79">
        <v>0.34285879629629601</v>
      </c>
      <c r="AM393" s="2">
        <v>3</v>
      </c>
      <c r="AN393" s="2" t="s">
        <v>1905</v>
      </c>
      <c r="AO393" s="2" t="s">
        <v>13690</v>
      </c>
    </row>
    <row r="394" spans="2:41">
      <c r="B394" s="88">
        <v>0.36800925925925898</v>
      </c>
      <c r="C394" s="89">
        <v>1</v>
      </c>
      <c r="D394" s="89" t="s">
        <v>251</v>
      </c>
      <c r="E394" s="89" t="s">
        <v>3129</v>
      </c>
      <c r="F394" s="89">
        <v>2608</v>
      </c>
      <c r="G394" s="89">
        <v>1.0606737468482286</v>
      </c>
      <c r="H394" s="88">
        <v>0.36844907407407401</v>
      </c>
      <c r="I394" s="89">
        <v>1</v>
      </c>
      <c r="J394" s="89" t="s">
        <v>251</v>
      </c>
      <c r="K394" s="89" t="s">
        <v>3096</v>
      </c>
      <c r="L394" s="89"/>
      <c r="M394" s="88">
        <v>4.398148148150316E-4</v>
      </c>
      <c r="N394" s="89" t="s">
        <v>13667</v>
      </c>
      <c r="Q394" s="80">
        <v>0.3096875</v>
      </c>
      <c r="R394" s="81">
        <v>2</v>
      </c>
      <c r="S394" s="81" t="s">
        <v>1397</v>
      </c>
      <c r="T394" s="83" t="s">
        <v>13692</v>
      </c>
      <c r="AL394" s="79">
        <v>0.34289351851851901</v>
      </c>
      <c r="AM394" s="2">
        <v>1</v>
      </c>
      <c r="AN394" s="2" t="s">
        <v>4961</v>
      </c>
      <c r="AO394" s="2" t="s">
        <v>13690</v>
      </c>
    </row>
    <row r="395" spans="2:41">
      <c r="B395" s="79">
        <v>0.36800925925925898</v>
      </c>
      <c r="C395" s="2">
        <v>1</v>
      </c>
      <c r="D395" s="2" t="s">
        <v>251</v>
      </c>
      <c r="E395" s="2" t="s">
        <v>3129</v>
      </c>
      <c r="F395" s="2">
        <v>1393</v>
      </c>
      <c r="G395" s="2">
        <v>1.0487606127661524</v>
      </c>
      <c r="H395" s="79">
        <v>0.36844907407407401</v>
      </c>
      <c r="I395" s="2">
        <v>1</v>
      </c>
      <c r="J395" s="2" t="s">
        <v>251</v>
      </c>
      <c r="K395" s="2" t="s">
        <v>3096</v>
      </c>
      <c r="L395" s="2">
        <v>1580</v>
      </c>
      <c r="M395" s="79">
        <v>4.398148148150316E-4</v>
      </c>
      <c r="N395" s="2" t="s">
        <v>13667</v>
      </c>
      <c r="Q395" s="84">
        <v>0.30969907407407399</v>
      </c>
      <c r="R395" s="85">
        <v>1</v>
      </c>
      <c r="S395" s="85" t="s">
        <v>1398</v>
      </c>
      <c r="T395" s="87" t="s">
        <v>13692</v>
      </c>
      <c r="AL395" s="79">
        <v>0.342905092592593</v>
      </c>
      <c r="AM395" s="2">
        <v>1</v>
      </c>
      <c r="AN395" s="2" t="s">
        <v>2245</v>
      </c>
      <c r="AO395" s="2" t="s">
        <v>13690</v>
      </c>
    </row>
    <row r="396" spans="2:41">
      <c r="B396" s="88">
        <v>0.36802083333333302</v>
      </c>
      <c r="C396" s="89">
        <v>5</v>
      </c>
      <c r="D396" s="89" t="s">
        <v>612</v>
      </c>
      <c r="E396" s="89" t="s">
        <v>3070</v>
      </c>
      <c r="F396" s="89">
        <v>2422</v>
      </c>
      <c r="G396" s="89">
        <v>0.99066947580954279</v>
      </c>
      <c r="H396" s="88">
        <v>0.36927083333333299</v>
      </c>
      <c r="I396" s="89">
        <v>5</v>
      </c>
      <c r="J396" s="89" t="s">
        <v>612</v>
      </c>
      <c r="K396" s="89" t="s">
        <v>3096</v>
      </c>
      <c r="L396" s="89"/>
      <c r="M396" s="88">
        <v>1.2499999999999734E-3</v>
      </c>
      <c r="N396" s="89" t="s">
        <v>13657</v>
      </c>
      <c r="Q396" s="80">
        <v>0.31001157407407398</v>
      </c>
      <c r="R396" s="81">
        <v>1</v>
      </c>
      <c r="S396" s="81" t="s">
        <v>1188</v>
      </c>
      <c r="T396" s="83" t="s">
        <v>13690</v>
      </c>
      <c r="AL396" s="79">
        <v>0.34292824074074102</v>
      </c>
      <c r="AM396" s="2">
        <v>1</v>
      </c>
      <c r="AN396" s="2" t="s">
        <v>2484</v>
      </c>
      <c r="AO396" s="2" t="s">
        <v>13690</v>
      </c>
    </row>
    <row r="397" spans="2:41">
      <c r="B397" s="79">
        <v>0.36805555555555602</v>
      </c>
      <c r="C397" s="2">
        <v>1</v>
      </c>
      <c r="D397" s="2" t="s">
        <v>613</v>
      </c>
      <c r="E397" s="2" t="s">
        <v>3070</v>
      </c>
      <c r="F397" s="2">
        <v>2425</v>
      </c>
      <c r="G397" s="2">
        <v>0.98940509303474744</v>
      </c>
      <c r="H397" s="79">
        <v>0.36932870370370402</v>
      </c>
      <c r="I397" s="2">
        <v>1</v>
      </c>
      <c r="J397" s="2" t="s">
        <v>613</v>
      </c>
      <c r="K397" s="2" t="s">
        <v>3096</v>
      </c>
      <c r="L397" s="2"/>
      <c r="M397" s="79">
        <v>1.2731481481479956E-3</v>
      </c>
      <c r="N397" s="2" t="s">
        <v>13657</v>
      </c>
      <c r="Q397" s="84">
        <v>0.31009259259259297</v>
      </c>
      <c r="R397" s="85">
        <v>4</v>
      </c>
      <c r="S397" s="85" t="s">
        <v>2621</v>
      </c>
      <c r="T397" s="87" t="s">
        <v>13690</v>
      </c>
      <c r="AL397" s="79">
        <v>0.342939814814815</v>
      </c>
      <c r="AM397" s="2">
        <v>2</v>
      </c>
      <c r="AN397" s="2" t="s">
        <v>957</v>
      </c>
      <c r="AO397" s="2" t="s">
        <v>13690</v>
      </c>
    </row>
    <row r="398" spans="2:41">
      <c r="B398" s="79">
        <v>0.36840277777777802</v>
      </c>
      <c r="C398" s="2">
        <v>1</v>
      </c>
      <c r="D398" s="2" t="s">
        <v>616</v>
      </c>
      <c r="E398" s="2" t="s">
        <v>3070</v>
      </c>
      <c r="F398" s="2">
        <v>1442</v>
      </c>
      <c r="G398" s="2">
        <v>1.0003142750185243</v>
      </c>
      <c r="H398" s="79">
        <v>0.369768518518518</v>
      </c>
      <c r="I398" s="2">
        <v>1</v>
      </c>
      <c r="J398" s="2" t="s">
        <v>616</v>
      </c>
      <c r="K398" s="2" t="s">
        <v>3100</v>
      </c>
      <c r="L398" s="2">
        <v>1602</v>
      </c>
      <c r="M398" s="79">
        <v>1.3657407407399735E-3</v>
      </c>
      <c r="N398" s="2" t="s">
        <v>13664</v>
      </c>
      <c r="Q398" s="80">
        <v>0.31010416666666701</v>
      </c>
      <c r="R398" s="81">
        <v>2</v>
      </c>
      <c r="S398" s="81" t="s">
        <v>1399</v>
      </c>
      <c r="T398" s="83" t="s">
        <v>13694</v>
      </c>
      <c r="AL398" s="79">
        <v>0.34297453703703701</v>
      </c>
      <c r="AM398" s="2">
        <v>1</v>
      </c>
      <c r="AN398" s="2" t="s">
        <v>1906</v>
      </c>
      <c r="AO398" s="2" t="s">
        <v>13694</v>
      </c>
    </row>
    <row r="399" spans="2:41">
      <c r="B399" s="88">
        <v>0.36842592592592599</v>
      </c>
      <c r="C399" s="89">
        <v>1</v>
      </c>
      <c r="D399" s="89" t="s">
        <v>617</v>
      </c>
      <c r="E399" s="89" t="s">
        <v>3070</v>
      </c>
      <c r="F399" s="89">
        <v>2437</v>
      </c>
      <c r="G399" s="89">
        <v>0.98670679790631111</v>
      </c>
      <c r="H399" s="88">
        <v>0.36967592592592602</v>
      </c>
      <c r="I399" s="89">
        <v>1</v>
      </c>
      <c r="J399" s="89" t="s">
        <v>617</v>
      </c>
      <c r="K399" s="89" t="s">
        <v>3096</v>
      </c>
      <c r="L399" s="89"/>
      <c r="M399" s="88">
        <v>1.2500000000000289E-3</v>
      </c>
      <c r="N399" s="89" t="s">
        <v>13657</v>
      </c>
      <c r="Q399" s="84">
        <v>0.310115740740741</v>
      </c>
      <c r="R399" s="85">
        <v>1</v>
      </c>
      <c r="S399" s="85" t="s">
        <v>1400</v>
      </c>
      <c r="T399" s="87" t="s">
        <v>13694</v>
      </c>
      <c r="AL399" s="79">
        <v>0.34300925925925901</v>
      </c>
      <c r="AM399" s="2">
        <v>1</v>
      </c>
      <c r="AN399" s="2" t="s">
        <v>1315</v>
      </c>
      <c r="AO399" s="2" t="s">
        <v>13694</v>
      </c>
    </row>
    <row r="400" spans="2:41">
      <c r="B400" s="79">
        <v>0.36870370370370398</v>
      </c>
      <c r="C400" s="2">
        <v>1</v>
      </c>
      <c r="D400" s="2" t="s">
        <v>803</v>
      </c>
      <c r="E400" s="2" t="s">
        <v>3070</v>
      </c>
      <c r="F400" s="2">
        <v>2669</v>
      </c>
      <c r="G400" s="2">
        <v>1.057420431557514</v>
      </c>
      <c r="H400" s="79">
        <v>0.36994212962963002</v>
      </c>
      <c r="I400" s="2">
        <v>1</v>
      </c>
      <c r="J400" s="2" t="s">
        <v>803</v>
      </c>
      <c r="K400" s="2" t="s">
        <v>3097</v>
      </c>
      <c r="L400" s="2"/>
      <c r="M400" s="79">
        <v>1.2384259259260455E-3</v>
      </c>
      <c r="N400" s="2" t="s">
        <v>13669</v>
      </c>
      <c r="Q400" s="80">
        <v>0.310115740740741</v>
      </c>
      <c r="R400" s="81">
        <v>4</v>
      </c>
      <c r="S400" s="81" t="s">
        <v>943</v>
      </c>
      <c r="T400" s="83" t="s">
        <v>13690</v>
      </c>
      <c r="AL400" s="79">
        <v>0.34304398148148102</v>
      </c>
      <c r="AM400" s="2">
        <v>1</v>
      </c>
      <c r="AN400" s="2" t="s">
        <v>2658</v>
      </c>
      <c r="AO400" s="2" t="s">
        <v>13693</v>
      </c>
    </row>
    <row r="401" spans="2:41">
      <c r="B401" s="88">
        <v>0.36871527777777802</v>
      </c>
      <c r="C401" s="89">
        <v>1</v>
      </c>
      <c r="D401" s="89" t="s">
        <v>252</v>
      </c>
      <c r="E401" s="89" t="s">
        <v>3071</v>
      </c>
      <c r="F401" s="89">
        <v>2641</v>
      </c>
      <c r="G401" s="89">
        <v>1.0358170170909602</v>
      </c>
      <c r="H401" s="88">
        <v>0.36932870370370402</v>
      </c>
      <c r="I401" s="89">
        <v>1</v>
      </c>
      <c r="J401" s="89" t="s">
        <v>252</v>
      </c>
      <c r="K401" s="89" t="s">
        <v>3097</v>
      </c>
      <c r="L401" s="89"/>
      <c r="M401" s="88">
        <v>6.1342592592600331E-4</v>
      </c>
      <c r="N401" s="89" t="s">
        <v>13662</v>
      </c>
      <c r="Q401" s="84">
        <v>0.310150462962963</v>
      </c>
      <c r="R401" s="85">
        <v>1</v>
      </c>
      <c r="S401" s="85" t="s">
        <v>2422</v>
      </c>
      <c r="T401" s="87" t="s">
        <v>13690</v>
      </c>
      <c r="AL401" s="79">
        <v>0.34309027777777801</v>
      </c>
      <c r="AM401" s="2">
        <v>1</v>
      </c>
      <c r="AN401" s="2" t="s">
        <v>4962</v>
      </c>
      <c r="AO401" s="2" t="s">
        <v>13691</v>
      </c>
    </row>
    <row r="402" spans="2:41">
      <c r="B402" s="79">
        <v>0.36871527777777802</v>
      </c>
      <c r="C402" s="2">
        <v>1</v>
      </c>
      <c r="D402" s="2" t="s">
        <v>252</v>
      </c>
      <c r="E402" s="2" t="s">
        <v>3071</v>
      </c>
      <c r="F402" s="2">
        <v>1426</v>
      </c>
      <c r="G402" s="2">
        <v>1.0045091056231643</v>
      </c>
      <c r="H402" s="79">
        <v>0.36932870370370402</v>
      </c>
      <c r="I402" s="2">
        <v>1</v>
      </c>
      <c r="J402" s="2" t="s">
        <v>252</v>
      </c>
      <c r="K402" s="2" t="s">
        <v>3097</v>
      </c>
      <c r="L402" s="2">
        <v>1629</v>
      </c>
      <c r="M402" s="79">
        <v>6.1342592592600331E-4</v>
      </c>
      <c r="N402" s="2" t="s">
        <v>13662</v>
      </c>
      <c r="Q402" s="80">
        <v>0.31020833333333298</v>
      </c>
      <c r="R402" s="81">
        <v>1</v>
      </c>
      <c r="S402" s="81" t="s">
        <v>152</v>
      </c>
      <c r="T402" s="83" t="s">
        <v>13701</v>
      </c>
      <c r="AL402" s="79">
        <v>0.34309027777777801</v>
      </c>
      <c r="AM402" s="2">
        <v>1</v>
      </c>
      <c r="AN402" s="2" t="s">
        <v>4963</v>
      </c>
      <c r="AO402" s="2" t="s">
        <v>13691</v>
      </c>
    </row>
    <row r="403" spans="2:41">
      <c r="B403" s="79">
        <v>0.36915509259259299</v>
      </c>
      <c r="C403" s="2">
        <v>2</v>
      </c>
      <c r="D403" s="2" t="s">
        <v>618</v>
      </c>
      <c r="E403" s="2" t="s">
        <v>3070</v>
      </c>
      <c r="F403" s="2">
        <v>2808</v>
      </c>
      <c r="G403" s="2">
        <v>1.0592553014934434</v>
      </c>
      <c r="H403" s="79">
        <v>0.37368055555555602</v>
      </c>
      <c r="I403" s="2">
        <v>2</v>
      </c>
      <c r="J403" s="2" t="s">
        <v>618</v>
      </c>
      <c r="K403" s="2" t="s">
        <v>3100</v>
      </c>
      <c r="L403" s="2"/>
      <c r="M403" s="79">
        <v>4.5254629629630228E-3</v>
      </c>
      <c r="N403" s="2" t="s">
        <v>13664</v>
      </c>
      <c r="Q403" s="84">
        <v>0.31024305555555598</v>
      </c>
      <c r="R403" s="85">
        <v>2</v>
      </c>
      <c r="S403" s="85" t="s">
        <v>509</v>
      </c>
      <c r="T403" s="87" t="s">
        <v>13690</v>
      </c>
      <c r="AL403" s="79">
        <v>0.34312500000000001</v>
      </c>
      <c r="AM403" s="2">
        <v>1</v>
      </c>
      <c r="AN403" s="2" t="s">
        <v>1907</v>
      </c>
      <c r="AO403" s="2" t="s">
        <v>13694</v>
      </c>
    </row>
    <row r="404" spans="2:41">
      <c r="B404" s="79">
        <v>0.36960648148148201</v>
      </c>
      <c r="C404" s="2">
        <v>1</v>
      </c>
      <c r="D404" s="2" t="s">
        <v>804</v>
      </c>
      <c r="E404" s="2" t="s">
        <v>3070</v>
      </c>
      <c r="F404" s="2">
        <v>2480</v>
      </c>
      <c r="G404" s="2">
        <v>0.96687088636721452</v>
      </c>
      <c r="H404" s="79">
        <v>0.37069444444444399</v>
      </c>
      <c r="I404" s="2">
        <v>1</v>
      </c>
      <c r="J404" s="2" t="s">
        <v>804</v>
      </c>
      <c r="K404" s="2" t="s">
        <v>3096</v>
      </c>
      <c r="L404" s="2"/>
      <c r="M404" s="79">
        <v>1.0879629629619858E-3</v>
      </c>
      <c r="N404" s="2" t="s">
        <v>13657</v>
      </c>
      <c r="Q404" s="80">
        <v>0.31025462962963002</v>
      </c>
      <c r="R404" s="81">
        <v>1</v>
      </c>
      <c r="S404" s="81" t="s">
        <v>4718</v>
      </c>
      <c r="T404" s="83" t="s">
        <v>13699</v>
      </c>
      <c r="AL404" s="79">
        <v>0.34315972222222202</v>
      </c>
      <c r="AM404" s="2">
        <v>1</v>
      </c>
      <c r="AN404" s="2" t="s">
        <v>2246</v>
      </c>
      <c r="AO404" s="2" t="s">
        <v>13690</v>
      </c>
    </row>
    <row r="405" spans="2:41">
      <c r="B405" s="88">
        <v>0.37005787037037002</v>
      </c>
      <c r="C405" s="89">
        <v>2</v>
      </c>
      <c r="D405" s="89" t="s">
        <v>805</v>
      </c>
      <c r="E405" s="89" t="s">
        <v>3072</v>
      </c>
      <c r="F405" s="89">
        <v>2843</v>
      </c>
      <c r="G405" s="89">
        <v>1.0745360886667705</v>
      </c>
      <c r="H405" s="88">
        <v>0.374502314814815</v>
      </c>
      <c r="I405" s="89">
        <v>2</v>
      </c>
      <c r="J405" s="89" t="s">
        <v>805</v>
      </c>
      <c r="K405" s="89" t="s">
        <v>3101</v>
      </c>
      <c r="L405" s="89"/>
      <c r="M405" s="88">
        <v>4.4444444444449727E-3</v>
      </c>
      <c r="N405" s="89" t="s">
        <v>13674</v>
      </c>
      <c r="Q405" s="84">
        <v>0.31027777777777799</v>
      </c>
      <c r="R405" s="85">
        <v>1</v>
      </c>
      <c r="S405" s="85" t="s">
        <v>1143</v>
      </c>
      <c r="T405" s="87" t="s">
        <v>13690</v>
      </c>
      <c r="AL405" s="79">
        <v>0.343171296296296</v>
      </c>
      <c r="AM405" s="2">
        <v>1</v>
      </c>
      <c r="AN405" s="2" t="s">
        <v>2247</v>
      </c>
      <c r="AO405" s="2" t="s">
        <v>13690</v>
      </c>
    </row>
    <row r="406" spans="2:41">
      <c r="B406" s="79">
        <v>0.37005787037037002</v>
      </c>
      <c r="C406" s="2">
        <v>2</v>
      </c>
      <c r="D406" s="2" t="s">
        <v>805</v>
      </c>
      <c r="E406" s="2" t="s">
        <v>3072</v>
      </c>
      <c r="F406" s="2">
        <v>1628</v>
      </c>
      <c r="G406" s="2">
        <v>1.0389300365204546</v>
      </c>
      <c r="H406" s="79">
        <v>0.374502314814815</v>
      </c>
      <c r="I406" s="2">
        <v>2</v>
      </c>
      <c r="J406" s="2" t="s">
        <v>805</v>
      </c>
      <c r="K406" s="2" t="s">
        <v>3101</v>
      </c>
      <c r="L406" s="2">
        <v>1713</v>
      </c>
      <c r="M406" s="79">
        <v>4.4444444444449727E-3</v>
      </c>
      <c r="N406" s="2" t="s">
        <v>13674</v>
      </c>
      <c r="Q406" s="80">
        <v>0.31035879629629598</v>
      </c>
      <c r="R406" s="81">
        <v>1</v>
      </c>
      <c r="S406" s="81" t="s">
        <v>2423</v>
      </c>
      <c r="T406" s="83" t="s">
        <v>13694</v>
      </c>
      <c r="AL406" s="79">
        <v>0.34318287037036999</v>
      </c>
      <c r="AM406" s="2">
        <v>1</v>
      </c>
      <c r="AN406" s="2" t="s">
        <v>1196</v>
      </c>
      <c r="AO406" s="2" t="s">
        <v>13694</v>
      </c>
    </row>
    <row r="407" spans="2:41">
      <c r="B407" s="88">
        <v>0.37025462962963002</v>
      </c>
      <c r="C407" s="89">
        <v>1</v>
      </c>
      <c r="D407" s="89" t="s">
        <v>619</v>
      </c>
      <c r="E407" s="89" t="s">
        <v>3070</v>
      </c>
      <c r="F407" s="89">
        <v>2494</v>
      </c>
      <c r="G407" s="89">
        <v>0.95894492996040148</v>
      </c>
      <c r="H407" s="88">
        <v>0.37093749999999998</v>
      </c>
      <c r="I407" s="89">
        <v>1</v>
      </c>
      <c r="J407" s="89" t="s">
        <v>619</v>
      </c>
      <c r="K407" s="89" t="s">
        <v>3095</v>
      </c>
      <c r="L407" s="89"/>
      <c r="M407" s="88">
        <v>6.8287037036995901E-4</v>
      </c>
      <c r="N407" s="89" t="s">
        <v>13671</v>
      </c>
      <c r="Q407" s="84">
        <v>0.310381944444444</v>
      </c>
      <c r="R407" s="85">
        <v>4</v>
      </c>
      <c r="S407" s="85" t="s">
        <v>1732</v>
      </c>
      <c r="T407" s="87" t="s">
        <v>13692</v>
      </c>
      <c r="AL407" s="79">
        <v>0.34324074074074101</v>
      </c>
      <c r="AM407" s="2">
        <v>1</v>
      </c>
      <c r="AN407" s="2" t="s">
        <v>2844</v>
      </c>
      <c r="AO407" s="2" t="s">
        <v>13695</v>
      </c>
    </row>
    <row r="408" spans="2:41">
      <c r="B408" s="79">
        <v>0.37069444444444399</v>
      </c>
      <c r="C408" s="2">
        <v>2</v>
      </c>
      <c r="D408" s="2" t="s">
        <v>806</v>
      </c>
      <c r="E408" s="2" t="s">
        <v>3070</v>
      </c>
      <c r="F408" s="2">
        <v>2742</v>
      </c>
      <c r="G408" s="2">
        <v>1.0593566212231147</v>
      </c>
      <c r="H408" s="79">
        <v>0.37194444444444402</v>
      </c>
      <c r="I408" s="2">
        <v>2</v>
      </c>
      <c r="J408" s="2" t="s">
        <v>806</v>
      </c>
      <c r="K408" s="2" t="s">
        <v>3097</v>
      </c>
      <c r="L408" s="2"/>
      <c r="M408" s="79">
        <v>1.2500000000000289E-3</v>
      </c>
      <c r="N408" s="2" t="s">
        <v>13669</v>
      </c>
      <c r="Q408" s="80">
        <v>0.31040509259259302</v>
      </c>
      <c r="R408" s="81">
        <v>1</v>
      </c>
      <c r="S408" s="81" t="s">
        <v>1091</v>
      </c>
      <c r="T408" s="83" t="s">
        <v>13690</v>
      </c>
      <c r="AL408" s="79">
        <v>0.343252314814815</v>
      </c>
      <c r="AM408" s="2">
        <v>3</v>
      </c>
      <c r="AN408" s="2" t="s">
        <v>958</v>
      </c>
      <c r="AO408" s="2" t="s">
        <v>13696</v>
      </c>
    </row>
    <row r="409" spans="2:41">
      <c r="B409" s="88">
        <v>0.37079861111111101</v>
      </c>
      <c r="C409" s="89">
        <v>2</v>
      </c>
      <c r="D409" s="89" t="s">
        <v>254</v>
      </c>
      <c r="E409" s="89" t="s">
        <v>3129</v>
      </c>
      <c r="F409" s="89">
        <v>2717</v>
      </c>
      <c r="G409" s="89">
        <v>1.0562451207428414</v>
      </c>
      <c r="H409" s="88">
        <v>0.37116898148148098</v>
      </c>
      <c r="I409" s="89">
        <v>2</v>
      </c>
      <c r="J409" s="89" t="s">
        <v>254</v>
      </c>
      <c r="K409" s="89" t="s">
        <v>3096</v>
      </c>
      <c r="L409" s="89"/>
      <c r="M409" s="88">
        <v>3.7037037036996567E-4</v>
      </c>
      <c r="N409" s="89" t="s">
        <v>13667</v>
      </c>
      <c r="Q409" s="84">
        <v>0.31041666666666701</v>
      </c>
      <c r="R409" s="85">
        <v>2</v>
      </c>
      <c r="S409" s="85" t="s">
        <v>1733</v>
      </c>
      <c r="T409" s="87" t="s">
        <v>13692</v>
      </c>
      <c r="AL409" s="79">
        <v>0.343287037037037</v>
      </c>
      <c r="AM409" s="2">
        <v>4</v>
      </c>
      <c r="AN409" s="2" t="s">
        <v>4964</v>
      </c>
      <c r="AO409" s="2" t="s">
        <v>13692</v>
      </c>
    </row>
    <row r="410" spans="2:41">
      <c r="B410" s="79">
        <v>0.37079861111111101</v>
      </c>
      <c r="C410" s="2">
        <v>2</v>
      </c>
      <c r="D410" s="2" t="s">
        <v>254</v>
      </c>
      <c r="E410" s="2" t="s">
        <v>3129</v>
      </c>
      <c r="F410" s="2">
        <v>1502</v>
      </c>
      <c r="G410" s="2">
        <v>1.046190493088671</v>
      </c>
      <c r="H410" s="79">
        <v>0.37116898148148098</v>
      </c>
      <c r="I410" s="2">
        <v>2</v>
      </c>
      <c r="J410" s="2" t="s">
        <v>254</v>
      </c>
      <c r="K410" s="2" t="s">
        <v>3096</v>
      </c>
      <c r="L410" s="2">
        <v>1743</v>
      </c>
      <c r="M410" s="79">
        <v>3.7037037036996567E-4</v>
      </c>
      <c r="N410" s="2" t="s">
        <v>13667</v>
      </c>
      <c r="Q410" s="80">
        <v>0.31043981481481497</v>
      </c>
      <c r="R410" s="81">
        <v>4</v>
      </c>
      <c r="S410" s="81" t="s">
        <v>2736</v>
      </c>
      <c r="T410" s="83" t="s">
        <v>13692</v>
      </c>
      <c r="AL410" s="79">
        <v>0.343287037037037</v>
      </c>
      <c r="AM410" s="2">
        <v>1</v>
      </c>
      <c r="AN410" s="2" t="s">
        <v>1908</v>
      </c>
      <c r="AO410" s="2" t="s">
        <v>13694</v>
      </c>
    </row>
    <row r="411" spans="2:41">
      <c r="B411" s="79">
        <v>0.37100694444444399</v>
      </c>
      <c r="C411" s="2">
        <v>1</v>
      </c>
      <c r="D411" s="2" t="s">
        <v>620</v>
      </c>
      <c r="E411" s="2" t="s">
        <v>3070</v>
      </c>
      <c r="F411" s="2">
        <v>2760</v>
      </c>
      <c r="G411" s="2">
        <v>1.0156933997228543</v>
      </c>
      <c r="H411" s="79">
        <v>0.37252314814814802</v>
      </c>
      <c r="I411" s="2">
        <v>1</v>
      </c>
      <c r="J411" s="2" t="s">
        <v>620</v>
      </c>
      <c r="K411" s="2" t="s">
        <v>3096</v>
      </c>
      <c r="L411" s="2"/>
      <c r="M411" s="79">
        <v>1.5162037037040332E-3</v>
      </c>
      <c r="N411" s="2" t="s">
        <v>13657</v>
      </c>
      <c r="Q411" s="84">
        <v>0.310462962962963</v>
      </c>
      <c r="R411" s="85">
        <v>1</v>
      </c>
      <c r="S411" s="85" t="s">
        <v>1734</v>
      </c>
      <c r="T411" s="87" t="s">
        <v>13692</v>
      </c>
      <c r="AL411" s="79">
        <v>0.34332175925925901</v>
      </c>
      <c r="AM411" s="2">
        <v>1</v>
      </c>
      <c r="AN411" s="2" t="s">
        <v>1513</v>
      </c>
      <c r="AO411" s="2" t="s">
        <v>13690</v>
      </c>
    </row>
    <row r="412" spans="2:41">
      <c r="B412" s="88">
        <v>0.37114583333333301</v>
      </c>
      <c r="C412" s="89">
        <v>1</v>
      </c>
      <c r="D412" s="89" t="s">
        <v>621</v>
      </c>
      <c r="E412" s="89" t="s">
        <v>3070</v>
      </c>
      <c r="F412" s="89">
        <v>2753</v>
      </c>
      <c r="G412" s="89">
        <v>1.0529005299488003</v>
      </c>
      <c r="H412" s="88">
        <v>0.37232638888888903</v>
      </c>
      <c r="I412" s="89">
        <v>1</v>
      </c>
      <c r="J412" s="89" t="s">
        <v>621</v>
      </c>
      <c r="K412" s="89" t="s">
        <v>3097</v>
      </c>
      <c r="L412" s="89"/>
      <c r="M412" s="88">
        <v>1.1805555555560177E-3</v>
      </c>
      <c r="N412" s="89" t="s">
        <v>13669</v>
      </c>
      <c r="Q412" s="80">
        <v>0.31047453703703698</v>
      </c>
      <c r="R412" s="81">
        <v>1</v>
      </c>
      <c r="S412" s="81" t="s">
        <v>2737</v>
      </c>
      <c r="T412" s="83" t="s">
        <v>13693</v>
      </c>
      <c r="AL412" s="79">
        <v>0.34332175925925901</v>
      </c>
      <c r="AM412" s="2">
        <v>2</v>
      </c>
      <c r="AN412" s="2" t="s">
        <v>554</v>
      </c>
      <c r="AO412" s="2" t="s">
        <v>13690</v>
      </c>
    </row>
    <row r="413" spans="2:41">
      <c r="B413" s="79">
        <v>0.37136574074074102</v>
      </c>
      <c r="C413" s="2">
        <v>1</v>
      </c>
      <c r="D413" s="2" t="s">
        <v>622</v>
      </c>
      <c r="E413" s="2" t="s">
        <v>3070</v>
      </c>
      <c r="F413" s="2">
        <v>2526</v>
      </c>
      <c r="G413" s="2">
        <v>0.95894492996040148</v>
      </c>
      <c r="H413" s="79">
        <v>0.37204861111111098</v>
      </c>
      <c r="I413" s="2">
        <v>1</v>
      </c>
      <c r="J413" s="2" t="s">
        <v>622</v>
      </c>
      <c r="K413" s="2" t="s">
        <v>3095</v>
      </c>
      <c r="L413" s="2"/>
      <c r="M413" s="79">
        <v>6.8287037036995901E-4</v>
      </c>
      <c r="N413" s="2" t="s">
        <v>13671</v>
      </c>
      <c r="Q413" s="84">
        <v>0.310497685185185</v>
      </c>
      <c r="R413" s="85">
        <v>1</v>
      </c>
      <c r="S413" s="85" t="s">
        <v>1735</v>
      </c>
      <c r="T413" s="87" t="s">
        <v>13694</v>
      </c>
      <c r="AL413" s="79">
        <v>0.34334490740740697</v>
      </c>
      <c r="AM413" s="2">
        <v>1</v>
      </c>
      <c r="AN413" s="2" t="s">
        <v>1514</v>
      </c>
      <c r="AO413" s="2" t="s">
        <v>13690</v>
      </c>
    </row>
    <row r="414" spans="2:41">
      <c r="B414" s="79">
        <v>0.37140046296296297</v>
      </c>
      <c r="C414" s="2">
        <v>1</v>
      </c>
      <c r="D414" s="2" t="s">
        <v>623</v>
      </c>
      <c r="E414" s="2" t="s">
        <v>3070</v>
      </c>
      <c r="F414" s="2">
        <v>1561</v>
      </c>
      <c r="G414" s="2">
        <v>1.0227669228128129</v>
      </c>
      <c r="H414" s="79">
        <v>0.37295138888888901</v>
      </c>
      <c r="I414" s="2">
        <v>1</v>
      </c>
      <c r="J414" s="2" t="s">
        <v>623</v>
      </c>
      <c r="K414" s="2" t="s">
        <v>3100</v>
      </c>
      <c r="L414" s="2">
        <v>1780</v>
      </c>
      <c r="M414" s="79">
        <v>1.5509259259260388E-3</v>
      </c>
      <c r="N414" s="2" t="s">
        <v>13664</v>
      </c>
      <c r="Q414" s="80">
        <v>0.310497685185185</v>
      </c>
      <c r="R414" s="81">
        <v>1</v>
      </c>
      <c r="S414" s="81" t="s">
        <v>1401</v>
      </c>
      <c r="T414" s="83" t="s">
        <v>13694</v>
      </c>
      <c r="AL414" s="79">
        <v>0.34334490740740697</v>
      </c>
      <c r="AM414" s="2">
        <v>1</v>
      </c>
      <c r="AN414" s="2" t="s">
        <v>4965</v>
      </c>
      <c r="AO414" s="2" t="s">
        <v>13697</v>
      </c>
    </row>
    <row r="415" spans="2:41">
      <c r="B415" s="88">
        <v>0.37144675925925902</v>
      </c>
      <c r="C415" s="89">
        <v>1</v>
      </c>
      <c r="D415" s="89" t="s">
        <v>624</v>
      </c>
      <c r="E415" s="89" t="s">
        <v>3070</v>
      </c>
      <c r="F415" s="89">
        <v>2540</v>
      </c>
      <c r="G415" s="89">
        <v>0.98259588340740989</v>
      </c>
      <c r="H415" s="88">
        <v>0.37266203703703699</v>
      </c>
      <c r="I415" s="89">
        <v>1</v>
      </c>
      <c r="J415" s="89" t="s">
        <v>624</v>
      </c>
      <c r="K415" s="89" t="s">
        <v>3096</v>
      </c>
      <c r="L415" s="89"/>
      <c r="M415" s="88">
        <v>1.2152777777779677E-3</v>
      </c>
      <c r="N415" s="89" t="s">
        <v>13657</v>
      </c>
      <c r="Q415" s="84">
        <v>0.31052083333333302</v>
      </c>
      <c r="R415" s="85">
        <v>1</v>
      </c>
      <c r="S415" s="85" t="s">
        <v>1736</v>
      </c>
      <c r="T415" s="87" t="s">
        <v>13694</v>
      </c>
      <c r="AL415" s="79">
        <v>0.34334490740740697</v>
      </c>
      <c r="AM415" s="2">
        <v>1</v>
      </c>
      <c r="AN415" s="2" t="s">
        <v>1514</v>
      </c>
      <c r="AO415" s="2" t="s">
        <v>13691</v>
      </c>
    </row>
    <row r="416" spans="2:41">
      <c r="B416" s="79">
        <v>0.37175925925925901</v>
      </c>
      <c r="C416" s="2">
        <v>2</v>
      </c>
      <c r="D416" s="2" t="s">
        <v>255</v>
      </c>
      <c r="E416" s="2" t="s">
        <v>3129</v>
      </c>
      <c r="F416" s="2">
        <v>2752</v>
      </c>
      <c r="G416" s="2">
        <v>1.0684401139649076</v>
      </c>
      <c r="H416" s="79">
        <v>0.37229166666666702</v>
      </c>
      <c r="I416" s="2">
        <v>2</v>
      </c>
      <c r="J416" s="2" t="s">
        <v>255</v>
      </c>
      <c r="K416" s="2" t="s">
        <v>3096</v>
      </c>
      <c r="L416" s="2"/>
      <c r="M416" s="79">
        <v>5.3240740740800874E-4</v>
      </c>
      <c r="N416" s="2" t="s">
        <v>13667</v>
      </c>
      <c r="Q416" s="80">
        <v>0.31053240740740701</v>
      </c>
      <c r="R416" s="81">
        <v>1</v>
      </c>
      <c r="S416" s="81" t="s">
        <v>4719</v>
      </c>
      <c r="T416" s="83" t="s">
        <v>13704</v>
      </c>
      <c r="AL416" s="79">
        <v>0.34335648148148101</v>
      </c>
      <c r="AM416" s="2">
        <v>1</v>
      </c>
      <c r="AN416" s="2" t="s">
        <v>4966</v>
      </c>
      <c r="AO416" s="2" t="s">
        <v>13691</v>
      </c>
    </row>
    <row r="417" spans="2:41">
      <c r="B417" s="79">
        <v>0.37175925925925901</v>
      </c>
      <c r="C417" s="2">
        <v>2</v>
      </c>
      <c r="D417" s="2" t="s">
        <v>255</v>
      </c>
      <c r="E417" s="2" t="s">
        <v>3129</v>
      </c>
      <c r="F417" s="2">
        <v>1537</v>
      </c>
      <c r="G417" s="2">
        <v>1.0544346480835929</v>
      </c>
      <c r="H417" s="79">
        <v>0.37229166666666702</v>
      </c>
      <c r="I417" s="2">
        <v>2</v>
      </c>
      <c r="J417" s="2" t="s">
        <v>255</v>
      </c>
      <c r="K417" s="2" t="s">
        <v>3096</v>
      </c>
      <c r="L417" s="2">
        <v>1807</v>
      </c>
      <c r="M417" s="79">
        <v>5.3240740740800874E-4</v>
      </c>
      <c r="N417" s="2" t="s">
        <v>13667</v>
      </c>
      <c r="Q417" s="84">
        <v>0.31059027777777798</v>
      </c>
      <c r="R417" s="85">
        <v>4</v>
      </c>
      <c r="S417" s="85" t="s">
        <v>2738</v>
      </c>
      <c r="T417" s="87" t="s">
        <v>13690</v>
      </c>
      <c r="AL417" s="79">
        <v>0.34335648148148101</v>
      </c>
      <c r="AM417" s="2">
        <v>1</v>
      </c>
      <c r="AN417" s="2" t="s">
        <v>1909</v>
      </c>
      <c r="AO417" s="2" t="s">
        <v>13691</v>
      </c>
    </row>
    <row r="418" spans="2:41">
      <c r="B418" s="79">
        <v>0.37188657407407399</v>
      </c>
      <c r="C418" s="2">
        <v>1</v>
      </c>
      <c r="D418" s="2" t="s">
        <v>142</v>
      </c>
      <c r="E418" s="2" t="s">
        <v>3070</v>
      </c>
      <c r="F418" s="2">
        <v>2550</v>
      </c>
      <c r="G418" s="2">
        <v>0.96240452975353696</v>
      </c>
      <c r="H418" s="79">
        <v>0.37293981481481497</v>
      </c>
      <c r="I418" s="2">
        <v>1</v>
      </c>
      <c r="J418" s="2" t="s">
        <v>142</v>
      </c>
      <c r="K418" s="2" t="s">
        <v>3096</v>
      </c>
      <c r="L418" s="2"/>
      <c r="M418" s="79">
        <v>1.0532407407409794E-3</v>
      </c>
      <c r="N418" s="2" t="s">
        <v>13657</v>
      </c>
      <c r="Q418" s="80">
        <v>0.31060185185185202</v>
      </c>
      <c r="R418" s="81">
        <v>2</v>
      </c>
      <c r="S418" s="81" t="s">
        <v>2424</v>
      </c>
      <c r="T418" s="83" t="s">
        <v>13690</v>
      </c>
      <c r="AL418" s="79">
        <v>0.34335648148148101</v>
      </c>
      <c r="AM418" s="2">
        <v>1</v>
      </c>
      <c r="AN418" s="2" t="s">
        <v>1910</v>
      </c>
      <c r="AO418" s="2" t="s">
        <v>13694</v>
      </c>
    </row>
    <row r="419" spans="2:41">
      <c r="B419" s="88">
        <v>0.371956018518519</v>
      </c>
      <c r="C419" s="89">
        <v>1</v>
      </c>
      <c r="D419" s="89" t="s">
        <v>807</v>
      </c>
      <c r="E419" s="89" t="s">
        <v>3070</v>
      </c>
      <c r="F419" s="89">
        <v>2555</v>
      </c>
      <c r="G419" s="89">
        <v>0.96980614290572509</v>
      </c>
      <c r="H419" s="88">
        <v>0.37306712962963001</v>
      </c>
      <c r="I419" s="89">
        <v>1</v>
      </c>
      <c r="J419" s="89" t="s">
        <v>807</v>
      </c>
      <c r="K419" s="89" t="s">
        <v>3096</v>
      </c>
      <c r="L419" s="89"/>
      <c r="M419" s="88">
        <v>1.1111111111110072E-3</v>
      </c>
      <c r="N419" s="89" t="s">
        <v>13657</v>
      </c>
      <c r="Q419" s="84">
        <v>0.31063657407407402</v>
      </c>
      <c r="R419" s="85">
        <v>1</v>
      </c>
      <c r="S419" s="85" t="s">
        <v>1737</v>
      </c>
      <c r="T419" s="87" t="s">
        <v>13690</v>
      </c>
      <c r="AL419" s="79">
        <v>0.343368055555556</v>
      </c>
      <c r="AM419" s="2">
        <v>1</v>
      </c>
      <c r="AN419" s="2" t="s">
        <v>555</v>
      </c>
      <c r="AO419" s="2" t="s">
        <v>13690</v>
      </c>
    </row>
    <row r="420" spans="2:41">
      <c r="B420" s="88">
        <v>0.37216435185185198</v>
      </c>
      <c r="C420" s="89">
        <v>1</v>
      </c>
      <c r="D420" s="89" t="s">
        <v>256</v>
      </c>
      <c r="E420" s="89" t="s">
        <v>3129</v>
      </c>
      <c r="F420" s="89">
        <v>2774</v>
      </c>
      <c r="G420" s="89">
        <v>1.0792318460846768</v>
      </c>
      <c r="H420" s="88">
        <v>0.37289351851851898</v>
      </c>
      <c r="I420" s="89">
        <v>1</v>
      </c>
      <c r="J420" s="89" t="s">
        <v>256</v>
      </c>
      <c r="K420" s="89" t="s">
        <v>3096</v>
      </c>
      <c r="L420" s="89"/>
      <c r="M420" s="88">
        <v>7.2916666666700269E-4</v>
      </c>
      <c r="N420" s="89" t="s">
        <v>13667</v>
      </c>
      <c r="Q420" s="80">
        <v>0.31064814814814801</v>
      </c>
      <c r="R420" s="81">
        <v>2</v>
      </c>
      <c r="S420" s="81" t="s">
        <v>1738</v>
      </c>
      <c r="T420" s="83" t="s">
        <v>13690</v>
      </c>
      <c r="AL420" s="79">
        <v>0.34337962962962998</v>
      </c>
      <c r="AM420" s="2">
        <v>2</v>
      </c>
      <c r="AN420" s="2" t="s">
        <v>1911</v>
      </c>
      <c r="AO420" s="2" t="s">
        <v>13694</v>
      </c>
    </row>
    <row r="421" spans="2:41">
      <c r="B421" s="79">
        <v>0.37216435185185198</v>
      </c>
      <c r="C421" s="2">
        <v>1</v>
      </c>
      <c r="D421" s="2" t="s">
        <v>256</v>
      </c>
      <c r="E421" s="2" t="s">
        <v>3129</v>
      </c>
      <c r="F421" s="2">
        <v>1559</v>
      </c>
      <c r="G421" s="2">
        <v>1.0623919098726979</v>
      </c>
      <c r="H421" s="79">
        <v>0.37289351851851898</v>
      </c>
      <c r="I421" s="2">
        <v>1</v>
      </c>
      <c r="J421" s="2" t="s">
        <v>256</v>
      </c>
      <c r="K421" s="2" t="s">
        <v>3096</v>
      </c>
      <c r="L421" s="2">
        <v>1824</v>
      </c>
      <c r="M421" s="79">
        <v>7.2916666666700269E-4</v>
      </c>
      <c r="N421" s="2" t="s">
        <v>13667</v>
      </c>
      <c r="Q421" s="84">
        <v>0.31064814814814801</v>
      </c>
      <c r="R421" s="85">
        <v>4</v>
      </c>
      <c r="S421" s="85" t="s">
        <v>4720</v>
      </c>
      <c r="T421" s="87" t="s">
        <v>13692</v>
      </c>
      <c r="AL421" s="79">
        <v>0.34339120370370402</v>
      </c>
      <c r="AM421" s="2">
        <v>1</v>
      </c>
      <c r="AN421" s="2" t="s">
        <v>4967</v>
      </c>
      <c r="AO421" s="2" t="s">
        <v>13706</v>
      </c>
    </row>
    <row r="422" spans="2:41">
      <c r="B422" s="79">
        <v>0.37229166666666702</v>
      </c>
      <c r="C422" s="2">
        <v>1</v>
      </c>
      <c r="D422" s="2" t="s">
        <v>625</v>
      </c>
      <c r="E422" s="2" t="s">
        <v>3071</v>
      </c>
      <c r="F422" s="2">
        <v>2835</v>
      </c>
      <c r="G422" s="2">
        <v>1.0943934490077663</v>
      </c>
      <c r="H422" s="79">
        <v>0.374386574074074</v>
      </c>
      <c r="I422" s="2">
        <v>1</v>
      </c>
      <c r="J422" s="2" t="s">
        <v>625</v>
      </c>
      <c r="K422" s="2" t="s">
        <v>3095</v>
      </c>
      <c r="L422" s="2"/>
      <c r="M422" s="79">
        <v>2.0949074074069762E-3</v>
      </c>
      <c r="N422" s="2" t="s">
        <v>13665</v>
      </c>
      <c r="Q422" s="80">
        <v>0.31065972222222199</v>
      </c>
      <c r="R422" s="81">
        <v>4</v>
      </c>
      <c r="S422" s="81" t="s">
        <v>2107</v>
      </c>
      <c r="T422" s="83" t="s">
        <v>13692</v>
      </c>
      <c r="AL422" s="79">
        <v>0.343402777777778</v>
      </c>
      <c r="AM422" s="2">
        <v>1</v>
      </c>
      <c r="AN422" s="2" t="s">
        <v>778</v>
      </c>
      <c r="AO422" s="2" t="s">
        <v>13690</v>
      </c>
    </row>
    <row r="423" spans="2:41">
      <c r="B423" s="88">
        <v>0.37233796296296301</v>
      </c>
      <c r="C423" s="89">
        <v>1</v>
      </c>
      <c r="D423" s="89" t="s">
        <v>626</v>
      </c>
      <c r="E423" s="89" t="s">
        <v>3071</v>
      </c>
      <c r="F423" s="89">
        <v>2837</v>
      </c>
      <c r="G423" s="89">
        <v>1.093829785530944</v>
      </c>
      <c r="H423" s="88">
        <v>0.374421296296296</v>
      </c>
      <c r="I423" s="89">
        <v>1</v>
      </c>
      <c r="J423" s="89" t="s">
        <v>626</v>
      </c>
      <c r="K423" s="89" t="s">
        <v>3095</v>
      </c>
      <c r="L423" s="89"/>
      <c r="M423" s="88">
        <v>2.0833333333329929E-3</v>
      </c>
      <c r="N423" s="89" t="s">
        <v>13665</v>
      </c>
      <c r="Q423" s="84">
        <v>0.310729166666667</v>
      </c>
      <c r="R423" s="85">
        <v>2</v>
      </c>
      <c r="S423" s="85" t="s">
        <v>2739</v>
      </c>
      <c r="T423" s="87" t="s">
        <v>13693</v>
      </c>
      <c r="AL423" s="79">
        <v>0.34343750000000001</v>
      </c>
      <c r="AM423" s="2">
        <v>1</v>
      </c>
      <c r="AN423" s="2" t="s">
        <v>1515</v>
      </c>
      <c r="AO423" s="2" t="s">
        <v>13694</v>
      </c>
    </row>
    <row r="424" spans="2:41">
      <c r="B424" s="79">
        <v>0.37281249999999999</v>
      </c>
      <c r="C424" s="2">
        <v>1</v>
      </c>
      <c r="D424" s="2" t="s">
        <v>257</v>
      </c>
      <c r="E424" s="2" t="s">
        <v>3129</v>
      </c>
      <c r="F424" s="2">
        <v>1708</v>
      </c>
      <c r="G424" s="2">
        <v>1.0558534080767641</v>
      </c>
      <c r="H424" s="79">
        <v>0.376770833333333</v>
      </c>
      <c r="I424" s="2">
        <v>1</v>
      </c>
      <c r="J424" s="2" t="s">
        <v>257</v>
      </c>
      <c r="K424" s="2" t="s">
        <v>3096</v>
      </c>
      <c r="L424" s="2">
        <v>1848</v>
      </c>
      <c r="M424" s="79">
        <v>3.9583333333330084E-3</v>
      </c>
      <c r="N424" s="2" t="s">
        <v>13667</v>
      </c>
      <c r="Q424" s="80">
        <v>0.31074074074074098</v>
      </c>
      <c r="R424" s="81">
        <v>2</v>
      </c>
      <c r="S424" s="81" t="s">
        <v>1739</v>
      </c>
      <c r="T424" s="83" t="s">
        <v>13690</v>
      </c>
      <c r="AL424" s="79">
        <v>0.34350694444444402</v>
      </c>
      <c r="AM424" s="2">
        <v>1</v>
      </c>
      <c r="AN424" s="2" t="s">
        <v>556</v>
      </c>
      <c r="AO424" s="2" t="s">
        <v>13690</v>
      </c>
    </row>
    <row r="425" spans="2:41">
      <c r="B425" s="79">
        <v>0.37298611111111102</v>
      </c>
      <c r="C425" s="2">
        <v>1</v>
      </c>
      <c r="D425" s="2" t="s">
        <v>808</v>
      </c>
      <c r="E425" s="2" t="s">
        <v>3129</v>
      </c>
      <c r="F425" s="2">
        <v>2800</v>
      </c>
      <c r="G425" s="2">
        <v>1.0424334361717846</v>
      </c>
      <c r="H425" s="79">
        <v>0.37339120370370399</v>
      </c>
      <c r="I425" s="2">
        <v>1</v>
      </c>
      <c r="J425" s="2" t="s">
        <v>808</v>
      </c>
      <c r="K425" s="2" t="s">
        <v>3097</v>
      </c>
      <c r="L425" s="2"/>
      <c r="M425" s="79">
        <v>4.0509259259297048E-4</v>
      </c>
      <c r="N425" s="2" t="s">
        <v>13663</v>
      </c>
      <c r="Q425" s="84">
        <v>0.31074074074074098</v>
      </c>
      <c r="R425" s="85">
        <v>1</v>
      </c>
      <c r="S425" s="85" t="s">
        <v>2108</v>
      </c>
      <c r="T425" s="87" t="s">
        <v>13694</v>
      </c>
      <c r="AL425" s="79">
        <v>0.343518518518519</v>
      </c>
      <c r="AM425" s="2">
        <v>1</v>
      </c>
      <c r="AN425" s="2" t="s">
        <v>4968</v>
      </c>
      <c r="AO425" s="2" t="s">
        <v>13693</v>
      </c>
    </row>
    <row r="426" spans="2:41">
      <c r="B426" s="79">
        <v>0.37306712962963001</v>
      </c>
      <c r="C426" s="2">
        <v>1</v>
      </c>
      <c r="D426" s="2" t="s">
        <v>627</v>
      </c>
      <c r="E426" s="2" t="s">
        <v>3071</v>
      </c>
      <c r="F426" s="2">
        <v>2571</v>
      </c>
      <c r="G426" s="2">
        <v>0.96217469863845173</v>
      </c>
      <c r="H426" s="79">
        <v>0.37332175925925898</v>
      </c>
      <c r="I426" s="2">
        <v>1</v>
      </c>
      <c r="J426" s="2" t="s">
        <v>627</v>
      </c>
      <c r="K426" s="2" t="s">
        <v>3097</v>
      </c>
      <c r="L426" s="2"/>
      <c r="M426" s="79">
        <v>2.5462962962896629E-4</v>
      </c>
      <c r="N426" s="2" t="s">
        <v>13662</v>
      </c>
      <c r="Q426" s="80">
        <v>0.31074074074074098</v>
      </c>
      <c r="R426" s="81">
        <v>1</v>
      </c>
      <c r="S426" s="81" t="s">
        <v>1740</v>
      </c>
      <c r="T426" s="83" t="s">
        <v>13692</v>
      </c>
      <c r="AL426" s="79">
        <v>0.34354166666666702</v>
      </c>
      <c r="AM426" s="2">
        <v>1</v>
      </c>
      <c r="AN426" s="2" t="s">
        <v>2845</v>
      </c>
      <c r="AO426" s="2" t="s">
        <v>13704</v>
      </c>
    </row>
    <row r="427" spans="2:41">
      <c r="B427" s="88">
        <v>0.37327546296296299</v>
      </c>
      <c r="C427" s="89">
        <v>1</v>
      </c>
      <c r="D427" s="89" t="s">
        <v>258</v>
      </c>
      <c r="E427" s="89" t="s">
        <v>3070</v>
      </c>
      <c r="F427" s="89">
        <v>2838</v>
      </c>
      <c r="G427" s="89">
        <v>1.0219916462721903</v>
      </c>
      <c r="H427" s="88">
        <v>0.37443287037036999</v>
      </c>
      <c r="I427" s="89">
        <v>1</v>
      </c>
      <c r="J427" s="89" t="s">
        <v>258</v>
      </c>
      <c r="K427" s="89" t="s">
        <v>3095</v>
      </c>
      <c r="L427" s="89"/>
      <c r="M427" s="88">
        <v>1.1574074074069962E-3</v>
      </c>
      <c r="N427" s="89" t="s">
        <v>13671</v>
      </c>
      <c r="Q427" s="84">
        <v>0.31076388888888901</v>
      </c>
      <c r="R427" s="85">
        <v>3</v>
      </c>
      <c r="S427" s="85" t="s">
        <v>2425</v>
      </c>
      <c r="T427" s="87" t="s">
        <v>13692</v>
      </c>
      <c r="AL427" s="79">
        <v>0.34354166666666702</v>
      </c>
      <c r="AM427" s="2">
        <v>1</v>
      </c>
      <c r="AN427" s="2" t="s">
        <v>1516</v>
      </c>
      <c r="AO427" s="2" t="s">
        <v>13694</v>
      </c>
    </row>
    <row r="428" spans="2:41">
      <c r="B428" s="79">
        <v>0.37327546296296299</v>
      </c>
      <c r="C428" s="2">
        <v>1</v>
      </c>
      <c r="D428" s="2" t="s">
        <v>258</v>
      </c>
      <c r="E428" s="2" t="s">
        <v>3070</v>
      </c>
      <c r="F428" s="2">
        <v>1623</v>
      </c>
      <c r="G428" s="2">
        <v>1.0009031991433628</v>
      </c>
      <c r="H428" s="79">
        <v>0.37443287037036999</v>
      </c>
      <c r="I428" s="2">
        <v>1</v>
      </c>
      <c r="J428" s="2" t="s">
        <v>258</v>
      </c>
      <c r="K428" s="2" t="s">
        <v>3095</v>
      </c>
      <c r="L428" s="2">
        <v>1875</v>
      </c>
      <c r="M428" s="79">
        <v>1.1574074074069962E-3</v>
      </c>
      <c r="N428" s="2" t="s">
        <v>13671</v>
      </c>
      <c r="Q428" s="80">
        <v>0.310844907407407</v>
      </c>
      <c r="R428" s="81">
        <v>1</v>
      </c>
      <c r="S428" s="81" t="s">
        <v>2109</v>
      </c>
      <c r="T428" s="83" t="s">
        <v>13691</v>
      </c>
      <c r="AL428" s="79">
        <v>0.34356481481481499</v>
      </c>
      <c r="AM428" s="2">
        <v>1</v>
      </c>
      <c r="AN428" s="2" t="s">
        <v>3974</v>
      </c>
      <c r="AO428" s="2" t="s">
        <v>13695</v>
      </c>
    </row>
    <row r="429" spans="2:41">
      <c r="B429" s="79">
        <v>0.373310185185185</v>
      </c>
      <c r="C429" s="2">
        <v>1</v>
      </c>
      <c r="D429" s="2" t="s">
        <v>259</v>
      </c>
      <c r="E429" s="2" t="s">
        <v>3070</v>
      </c>
      <c r="F429" s="2">
        <v>2852</v>
      </c>
      <c r="G429" s="2">
        <v>1.0061188778886798</v>
      </c>
      <c r="H429" s="79">
        <v>0.374733796296296</v>
      </c>
      <c r="I429" s="2">
        <v>1</v>
      </c>
      <c r="J429" s="2" t="s">
        <v>259</v>
      </c>
      <c r="K429" s="2" t="s">
        <v>3096</v>
      </c>
      <c r="L429" s="2"/>
      <c r="M429" s="79">
        <v>1.4236111111110006E-3</v>
      </c>
      <c r="N429" s="2" t="s">
        <v>13657</v>
      </c>
      <c r="Q429" s="84">
        <v>0.31085648148148098</v>
      </c>
      <c r="R429" s="85">
        <v>1</v>
      </c>
      <c r="S429" s="85" t="s">
        <v>2740</v>
      </c>
      <c r="T429" s="87" t="s">
        <v>13693</v>
      </c>
      <c r="AL429" s="79">
        <v>0.34358796296296301</v>
      </c>
      <c r="AM429" s="2">
        <v>1</v>
      </c>
      <c r="AN429" s="2" t="s">
        <v>4969</v>
      </c>
      <c r="AO429" s="2" t="s">
        <v>13705</v>
      </c>
    </row>
    <row r="430" spans="2:41">
      <c r="B430" s="79">
        <v>0.373310185185185</v>
      </c>
      <c r="C430" s="2">
        <v>1</v>
      </c>
      <c r="D430" s="2" t="s">
        <v>259</v>
      </c>
      <c r="E430" s="2" t="s">
        <v>3070</v>
      </c>
      <c r="F430" s="2">
        <v>1685</v>
      </c>
      <c r="G430" s="2">
        <v>1.0955968362558426</v>
      </c>
      <c r="H430" s="79">
        <v>0.376157407407407</v>
      </c>
      <c r="I430" s="2">
        <v>1</v>
      </c>
      <c r="J430" s="2" t="s">
        <v>259</v>
      </c>
      <c r="K430" s="2" t="s">
        <v>3100</v>
      </c>
      <c r="L430" s="2">
        <v>1878</v>
      </c>
      <c r="M430" s="79">
        <v>2.8472222222220012E-3</v>
      </c>
      <c r="N430" s="2" t="s">
        <v>13664</v>
      </c>
      <c r="Q430" s="80">
        <v>0.31093749999999998</v>
      </c>
      <c r="R430" s="81">
        <v>2</v>
      </c>
      <c r="S430" s="81" t="s">
        <v>1741</v>
      </c>
      <c r="T430" s="83" t="s">
        <v>13694</v>
      </c>
      <c r="AL430" s="79">
        <v>0.34358796296296301</v>
      </c>
      <c r="AM430" s="2">
        <v>1</v>
      </c>
      <c r="AN430" s="2" t="s">
        <v>557</v>
      </c>
      <c r="AO430" s="2" t="s">
        <v>13690</v>
      </c>
    </row>
    <row r="431" spans="2:41">
      <c r="B431" s="88">
        <v>0.37336805555555602</v>
      </c>
      <c r="C431" s="89">
        <v>1</v>
      </c>
      <c r="D431" s="89" t="s">
        <v>260</v>
      </c>
      <c r="E431" s="89" t="s">
        <v>3070</v>
      </c>
      <c r="F431" s="89">
        <v>2841</v>
      </c>
      <c r="G431" s="89">
        <v>1.0153389852716874</v>
      </c>
      <c r="H431" s="88">
        <v>0.37446759259259299</v>
      </c>
      <c r="I431" s="89">
        <v>1</v>
      </c>
      <c r="J431" s="89" t="s">
        <v>260</v>
      </c>
      <c r="K431" s="89" t="s">
        <v>3095</v>
      </c>
      <c r="L431" s="89"/>
      <c r="M431" s="88">
        <v>1.0995370370369684E-3</v>
      </c>
      <c r="N431" s="89" t="s">
        <v>13671</v>
      </c>
      <c r="Q431" s="84">
        <v>0.31094907407407402</v>
      </c>
      <c r="R431" s="85">
        <v>2</v>
      </c>
      <c r="S431" s="85" t="s">
        <v>2741</v>
      </c>
      <c r="T431" s="87" t="s">
        <v>13706</v>
      </c>
      <c r="AL431" s="79">
        <v>0.343599537037037</v>
      </c>
      <c r="AM431" s="2">
        <v>1</v>
      </c>
      <c r="AN431" s="2" t="s">
        <v>1264</v>
      </c>
      <c r="AO431" s="2" t="s">
        <v>13693</v>
      </c>
    </row>
    <row r="432" spans="2:41">
      <c r="B432" s="79">
        <v>0.37339120370370399</v>
      </c>
      <c r="C432" s="2">
        <v>1</v>
      </c>
      <c r="D432" s="2" t="s">
        <v>628</v>
      </c>
      <c r="E432" s="2" t="s">
        <v>3070</v>
      </c>
      <c r="F432" s="2">
        <v>2856</v>
      </c>
      <c r="G432" s="2">
        <v>1.0729721288152989</v>
      </c>
      <c r="H432" s="79">
        <v>0.37486111111111098</v>
      </c>
      <c r="I432" s="2">
        <v>1</v>
      </c>
      <c r="J432" s="2" t="s">
        <v>628</v>
      </c>
      <c r="K432" s="2" t="s">
        <v>3097</v>
      </c>
      <c r="L432" s="2"/>
      <c r="M432" s="79">
        <v>1.4699074074069896E-3</v>
      </c>
      <c r="N432" s="2" t="s">
        <v>13669</v>
      </c>
      <c r="Q432" s="80">
        <v>0.310960648148148</v>
      </c>
      <c r="R432" s="81">
        <v>1</v>
      </c>
      <c r="S432" s="81" t="s">
        <v>1742</v>
      </c>
      <c r="T432" s="83" t="s">
        <v>13690</v>
      </c>
      <c r="AL432" s="79">
        <v>0.34361111111111098</v>
      </c>
      <c r="AM432" s="2">
        <v>3</v>
      </c>
      <c r="AN432" s="2" t="s">
        <v>2485</v>
      </c>
      <c r="AO432" s="2" t="s">
        <v>13694</v>
      </c>
    </row>
    <row r="433" spans="2:41">
      <c r="B433" s="88">
        <v>0.37383101851851902</v>
      </c>
      <c r="C433" s="89">
        <v>2</v>
      </c>
      <c r="D433" s="89" t="s">
        <v>261</v>
      </c>
      <c r="E433" s="89" t="s">
        <v>3129</v>
      </c>
      <c r="F433" s="89">
        <v>2832</v>
      </c>
      <c r="G433" s="89">
        <v>1.0668315390357617</v>
      </c>
      <c r="H433" s="88">
        <v>0.37434027777777801</v>
      </c>
      <c r="I433" s="89">
        <v>2</v>
      </c>
      <c r="J433" s="89" t="s">
        <v>261</v>
      </c>
      <c r="K433" s="89" t="s">
        <v>3096</v>
      </c>
      <c r="L433" s="89"/>
      <c r="M433" s="88">
        <v>5.092592592589873E-4</v>
      </c>
      <c r="N433" s="89" t="s">
        <v>13667</v>
      </c>
      <c r="Q433" s="84">
        <v>0.31097222222222198</v>
      </c>
      <c r="R433" s="85">
        <v>1</v>
      </c>
      <c r="S433" s="85" t="s">
        <v>2110</v>
      </c>
      <c r="T433" s="87" t="s">
        <v>13694</v>
      </c>
      <c r="AL433" s="79">
        <v>0.34361111111111098</v>
      </c>
      <c r="AM433" s="2">
        <v>1</v>
      </c>
      <c r="AN433" s="2" t="s">
        <v>558</v>
      </c>
      <c r="AO433" s="2" t="s">
        <v>13690</v>
      </c>
    </row>
    <row r="434" spans="2:41">
      <c r="B434" s="79">
        <v>0.37383101851851902</v>
      </c>
      <c r="C434" s="2">
        <v>2</v>
      </c>
      <c r="D434" s="2" t="s">
        <v>261</v>
      </c>
      <c r="E434" s="2" t="s">
        <v>3129</v>
      </c>
      <c r="F434" s="2">
        <v>1617</v>
      </c>
      <c r="G434" s="2">
        <v>1.0533018531040665</v>
      </c>
      <c r="H434" s="79">
        <v>0.37434027777777801</v>
      </c>
      <c r="I434" s="2">
        <v>2</v>
      </c>
      <c r="J434" s="2" t="s">
        <v>261</v>
      </c>
      <c r="K434" s="2" t="s">
        <v>3096</v>
      </c>
      <c r="L434" s="2">
        <v>1906</v>
      </c>
      <c r="M434" s="79">
        <v>5.092592592589873E-4</v>
      </c>
      <c r="N434" s="2" t="s">
        <v>13667</v>
      </c>
      <c r="Q434" s="80">
        <v>0.31098379629629602</v>
      </c>
      <c r="R434" s="81">
        <v>1</v>
      </c>
      <c r="S434" s="81" t="s">
        <v>2556</v>
      </c>
      <c r="T434" s="83" t="s">
        <v>13690</v>
      </c>
      <c r="AL434" s="79">
        <v>0.34362268518518502</v>
      </c>
      <c r="AM434" s="2">
        <v>1</v>
      </c>
      <c r="AN434" s="2" t="s">
        <v>4970</v>
      </c>
      <c r="AO434" s="2" t="s">
        <v>13695</v>
      </c>
    </row>
    <row r="435" spans="2:41">
      <c r="B435" s="79">
        <v>0.374305555555556</v>
      </c>
      <c r="C435" s="2">
        <v>1</v>
      </c>
      <c r="D435" s="2" t="s">
        <v>262</v>
      </c>
      <c r="E435" s="2" t="s">
        <v>3070</v>
      </c>
      <c r="F435" s="2">
        <v>1688</v>
      </c>
      <c r="G435" s="2">
        <v>1.0182098099366799</v>
      </c>
      <c r="H435" s="79">
        <v>0.37626157407407401</v>
      </c>
      <c r="I435" s="2">
        <v>1</v>
      </c>
      <c r="J435" s="2" t="s">
        <v>262</v>
      </c>
      <c r="K435" s="2" t="s">
        <v>3098</v>
      </c>
      <c r="L435" s="2">
        <v>1927</v>
      </c>
      <c r="M435" s="79">
        <v>1.9560185185180101E-3</v>
      </c>
      <c r="N435" s="2" t="s">
        <v>13655</v>
      </c>
      <c r="Q435" s="84">
        <v>0.31100694444444399</v>
      </c>
      <c r="R435" s="85">
        <v>1</v>
      </c>
      <c r="S435" s="85" t="s">
        <v>1296</v>
      </c>
      <c r="T435" s="87" t="s">
        <v>13690</v>
      </c>
      <c r="AL435" s="79">
        <v>0.34368055555555599</v>
      </c>
      <c r="AM435" s="2">
        <v>1</v>
      </c>
      <c r="AN435" s="2" t="s">
        <v>959</v>
      </c>
      <c r="AO435" s="2" t="s">
        <v>13690</v>
      </c>
    </row>
    <row r="436" spans="2:41">
      <c r="B436" s="79">
        <v>0.374421296296296</v>
      </c>
      <c r="C436" s="2">
        <v>1</v>
      </c>
      <c r="D436" s="2" t="s">
        <v>263</v>
      </c>
      <c r="E436" s="2" t="s">
        <v>3070</v>
      </c>
      <c r="F436" s="2">
        <v>1690</v>
      </c>
      <c r="G436" s="2">
        <v>1.0084956244657752</v>
      </c>
      <c r="H436" s="79">
        <v>0.37629629629629602</v>
      </c>
      <c r="I436" s="2">
        <v>1</v>
      </c>
      <c r="J436" s="2" t="s">
        <v>263</v>
      </c>
      <c r="K436" s="2" t="s">
        <v>3098</v>
      </c>
      <c r="L436" s="2">
        <v>1935</v>
      </c>
      <c r="M436" s="79">
        <v>1.8750000000000155E-3</v>
      </c>
      <c r="N436" s="2" t="s">
        <v>13655</v>
      </c>
      <c r="Q436" s="80">
        <v>0.31103009259259301</v>
      </c>
      <c r="R436" s="81">
        <v>1</v>
      </c>
      <c r="S436" s="81" t="s">
        <v>1743</v>
      </c>
      <c r="T436" s="83" t="s">
        <v>13690</v>
      </c>
      <c r="AL436" s="79">
        <v>0.34369212962963003</v>
      </c>
      <c r="AM436" s="2">
        <v>1</v>
      </c>
      <c r="AN436" s="2" t="s">
        <v>2846</v>
      </c>
      <c r="AO436" s="2" t="s">
        <v>13707</v>
      </c>
    </row>
    <row r="437" spans="2:41">
      <c r="B437" s="79">
        <v>0.37446759259259299</v>
      </c>
      <c r="C437" s="2">
        <v>1</v>
      </c>
      <c r="D437" s="2" t="s">
        <v>810</v>
      </c>
      <c r="E437" s="2" t="s">
        <v>3129</v>
      </c>
      <c r="F437" s="2">
        <v>2850</v>
      </c>
      <c r="G437" s="2">
        <v>1.0259678876251042</v>
      </c>
      <c r="H437" s="79">
        <v>0.37468750000000001</v>
      </c>
      <c r="I437" s="2">
        <v>1</v>
      </c>
      <c r="J437" s="2" t="s">
        <v>810</v>
      </c>
      <c r="K437" s="2" t="s">
        <v>3097</v>
      </c>
      <c r="L437" s="2"/>
      <c r="M437" s="79">
        <v>2.199074074070162E-4</v>
      </c>
      <c r="N437" s="2" t="s">
        <v>13663</v>
      </c>
      <c r="Q437" s="84">
        <v>0.31114583333333301</v>
      </c>
      <c r="R437" s="85">
        <v>1</v>
      </c>
      <c r="S437" s="85" t="s">
        <v>1011</v>
      </c>
      <c r="T437" s="87" t="s">
        <v>13695</v>
      </c>
      <c r="AL437" s="79">
        <v>0.34371527777777799</v>
      </c>
      <c r="AM437" s="2">
        <v>2</v>
      </c>
      <c r="AN437" s="2" t="s">
        <v>1033</v>
      </c>
      <c r="AO437" s="2" t="s">
        <v>13692</v>
      </c>
    </row>
    <row r="438" spans="2:41">
      <c r="B438" s="79">
        <v>0.37458333333333299</v>
      </c>
      <c r="C438" s="2">
        <v>1</v>
      </c>
      <c r="D438" s="2" t="s">
        <v>264</v>
      </c>
      <c r="E438" s="2" t="s">
        <v>3071</v>
      </c>
      <c r="F438" s="2">
        <v>2188</v>
      </c>
      <c r="G438" s="2">
        <v>1.0954620305867682</v>
      </c>
      <c r="H438" s="79">
        <v>0.39052083333333298</v>
      </c>
      <c r="I438" s="2">
        <v>1</v>
      </c>
      <c r="J438" s="2" t="s">
        <v>264</v>
      </c>
      <c r="K438" s="2" t="s">
        <v>3096</v>
      </c>
      <c r="L438" s="2">
        <v>1951</v>
      </c>
      <c r="M438" s="79">
        <v>1.5937499999999993E-2</v>
      </c>
      <c r="N438" s="2" t="s">
        <v>13656</v>
      </c>
      <c r="Q438" s="80">
        <v>0.31115740740740699</v>
      </c>
      <c r="R438" s="81">
        <v>1</v>
      </c>
      <c r="S438" s="81" t="s">
        <v>2562</v>
      </c>
      <c r="T438" s="83" t="s">
        <v>13690</v>
      </c>
      <c r="AL438" s="79">
        <v>0.34376157407407398</v>
      </c>
      <c r="AM438" s="2">
        <v>1</v>
      </c>
      <c r="AN438" s="2" t="s">
        <v>1034</v>
      </c>
      <c r="AO438" s="2" t="s">
        <v>13690</v>
      </c>
    </row>
    <row r="439" spans="2:41">
      <c r="B439" s="79">
        <v>0.37493055555555599</v>
      </c>
      <c r="C439" s="2">
        <v>1</v>
      </c>
      <c r="D439" s="2" t="s">
        <v>265</v>
      </c>
      <c r="E439" s="2" t="s">
        <v>3070</v>
      </c>
      <c r="F439" s="2">
        <v>1711</v>
      </c>
      <c r="G439" s="2">
        <v>1.0127291533205038</v>
      </c>
      <c r="H439" s="79">
        <v>0.37684027777777801</v>
      </c>
      <c r="I439" s="2">
        <v>1</v>
      </c>
      <c r="J439" s="2" t="s">
        <v>265</v>
      </c>
      <c r="K439" s="2" t="s">
        <v>3098</v>
      </c>
      <c r="L439" s="2">
        <v>1963</v>
      </c>
      <c r="M439" s="79">
        <v>1.9097222222220211E-3</v>
      </c>
      <c r="N439" s="2" t="s">
        <v>13655</v>
      </c>
      <c r="Q439" s="84">
        <v>0.31119212962963</v>
      </c>
      <c r="R439" s="85">
        <v>1</v>
      </c>
      <c r="S439" s="85" t="s">
        <v>2562</v>
      </c>
      <c r="T439" s="87" t="s">
        <v>13690</v>
      </c>
      <c r="AL439" s="79">
        <v>0.34378472222222201</v>
      </c>
      <c r="AM439" s="2">
        <v>1</v>
      </c>
      <c r="AN439" s="2" t="s">
        <v>119</v>
      </c>
      <c r="AO439" s="2" t="s">
        <v>13692</v>
      </c>
    </row>
    <row r="440" spans="2:41">
      <c r="B440" s="79">
        <v>0.37496527777777799</v>
      </c>
      <c r="C440" s="2">
        <v>1</v>
      </c>
      <c r="D440" s="2" t="s">
        <v>266</v>
      </c>
      <c r="E440" s="2" t="s">
        <v>3070</v>
      </c>
      <c r="F440" s="2">
        <v>1712</v>
      </c>
      <c r="G440" s="2">
        <v>1.0141168941020597</v>
      </c>
      <c r="H440" s="79">
        <v>0.376886574074074</v>
      </c>
      <c r="I440" s="2">
        <v>1</v>
      </c>
      <c r="J440" s="2" t="s">
        <v>266</v>
      </c>
      <c r="K440" s="2" t="s">
        <v>3098</v>
      </c>
      <c r="L440" s="2">
        <v>1964</v>
      </c>
      <c r="M440" s="79">
        <v>1.9212962962960045E-3</v>
      </c>
      <c r="N440" s="2" t="s">
        <v>13655</v>
      </c>
      <c r="Q440" s="80">
        <v>0.31119212962963</v>
      </c>
      <c r="R440" s="81">
        <v>1</v>
      </c>
      <c r="S440" s="81" t="s">
        <v>108</v>
      </c>
      <c r="T440" s="83" t="s">
        <v>13694</v>
      </c>
      <c r="AL440" s="79">
        <v>0.34380787037036997</v>
      </c>
      <c r="AM440" s="2">
        <v>1</v>
      </c>
      <c r="AN440" s="2" t="s">
        <v>779</v>
      </c>
      <c r="AO440" s="2" t="s">
        <v>13692</v>
      </c>
    </row>
    <row r="441" spans="2:41">
      <c r="B441" s="79">
        <v>0.37530092592592601</v>
      </c>
      <c r="C441" s="2">
        <v>2</v>
      </c>
      <c r="D441" s="2" t="s">
        <v>267</v>
      </c>
      <c r="E441" s="2" t="s">
        <v>3127</v>
      </c>
      <c r="F441" s="2">
        <v>1686</v>
      </c>
      <c r="G441" s="2">
        <v>1.0857329999996712</v>
      </c>
      <c r="H441" s="79">
        <v>0.37618055555555602</v>
      </c>
      <c r="I441" s="2">
        <v>2</v>
      </c>
      <c r="J441" s="2" t="s">
        <v>267</v>
      </c>
      <c r="K441" s="2" t="s">
        <v>3097</v>
      </c>
      <c r="L441" s="2">
        <v>1980</v>
      </c>
      <c r="M441" s="79">
        <v>8.7962962963000768E-4</v>
      </c>
      <c r="N441" s="2" t="s">
        <v>13685</v>
      </c>
      <c r="Q441" s="84">
        <v>0.31125000000000003</v>
      </c>
      <c r="R441" s="85">
        <v>1</v>
      </c>
      <c r="S441" s="85" t="s">
        <v>1092</v>
      </c>
      <c r="T441" s="87" t="s">
        <v>13692</v>
      </c>
      <c r="AL441" s="79">
        <v>0.34381944444444401</v>
      </c>
      <c r="AM441" s="2">
        <v>1</v>
      </c>
      <c r="AN441" s="2" t="s">
        <v>2248</v>
      </c>
      <c r="AO441" s="2" t="s">
        <v>13690</v>
      </c>
    </row>
    <row r="442" spans="2:41">
      <c r="B442" s="79">
        <v>0.37568287037037001</v>
      </c>
      <c r="C442" s="2">
        <v>1</v>
      </c>
      <c r="D442" s="2" t="s">
        <v>269</v>
      </c>
      <c r="E442" s="2" t="s">
        <v>3129</v>
      </c>
      <c r="F442" s="2">
        <v>1680</v>
      </c>
      <c r="G442" s="2">
        <v>1.0463626060993494</v>
      </c>
      <c r="H442" s="79">
        <v>0.376076388888889</v>
      </c>
      <c r="I442" s="2">
        <v>1</v>
      </c>
      <c r="J442" s="2" t="s">
        <v>269</v>
      </c>
      <c r="K442" s="2" t="s">
        <v>3096</v>
      </c>
      <c r="L442" s="2">
        <v>1995</v>
      </c>
      <c r="M442" s="79">
        <v>3.9351851851898711E-4</v>
      </c>
      <c r="N442" s="2" t="s">
        <v>13667</v>
      </c>
      <c r="Q442" s="80">
        <v>0.31126157407407401</v>
      </c>
      <c r="R442" s="81">
        <v>1</v>
      </c>
      <c r="S442" s="81" t="s">
        <v>2111</v>
      </c>
      <c r="T442" s="83" t="s">
        <v>13694</v>
      </c>
      <c r="AL442" s="79">
        <v>0.34381944444444401</v>
      </c>
      <c r="AM442" s="2">
        <v>1</v>
      </c>
      <c r="AN442" s="2" t="s">
        <v>194</v>
      </c>
      <c r="AO442" s="2" t="s">
        <v>13692</v>
      </c>
    </row>
    <row r="443" spans="2:41">
      <c r="B443" s="79">
        <v>0.37613425925925897</v>
      </c>
      <c r="C443" s="2">
        <v>2</v>
      </c>
      <c r="D443" s="2" t="s">
        <v>271</v>
      </c>
      <c r="E443" s="2" t="s">
        <v>3129</v>
      </c>
      <c r="F443" s="2">
        <v>1694</v>
      </c>
      <c r="G443" s="2">
        <v>1.0411499767560828</v>
      </c>
      <c r="H443" s="79">
        <v>0.37641203703703702</v>
      </c>
      <c r="I443" s="2">
        <v>2</v>
      </c>
      <c r="J443" s="2" t="s">
        <v>271</v>
      </c>
      <c r="K443" s="2" t="s">
        <v>3096</v>
      </c>
      <c r="L443" s="2">
        <v>2012</v>
      </c>
      <c r="M443" s="79">
        <v>2.7777777777804324E-4</v>
      </c>
      <c r="N443" s="2" t="s">
        <v>13667</v>
      </c>
      <c r="Q443" s="84">
        <v>0.31128472222222198</v>
      </c>
      <c r="R443" s="85">
        <v>3</v>
      </c>
      <c r="S443" s="85" t="s">
        <v>1297</v>
      </c>
      <c r="T443" s="87" t="s">
        <v>13692</v>
      </c>
      <c r="AL443" s="79">
        <v>0.34384259259259298</v>
      </c>
      <c r="AM443" s="2">
        <v>1</v>
      </c>
      <c r="AN443" s="2" t="s">
        <v>1517</v>
      </c>
      <c r="AO443" s="2" t="s">
        <v>13698</v>
      </c>
    </row>
    <row r="444" spans="2:41">
      <c r="B444" s="79">
        <v>0.37618055555555602</v>
      </c>
      <c r="C444" s="2">
        <v>1</v>
      </c>
      <c r="D444" s="2" t="s">
        <v>272</v>
      </c>
      <c r="E444" s="2" t="s">
        <v>3129</v>
      </c>
      <c r="F444" s="2">
        <v>1696</v>
      </c>
      <c r="G444" s="2">
        <v>1.0394594252102634</v>
      </c>
      <c r="H444" s="79">
        <v>0.37644675925925902</v>
      </c>
      <c r="I444" s="2">
        <v>1</v>
      </c>
      <c r="J444" s="2" t="s">
        <v>272</v>
      </c>
      <c r="K444" s="2" t="s">
        <v>3096</v>
      </c>
      <c r="L444" s="2">
        <v>2017</v>
      </c>
      <c r="M444" s="79">
        <v>2.6620370370300517E-4</v>
      </c>
      <c r="N444" s="2" t="s">
        <v>13667</v>
      </c>
      <c r="Q444" s="80">
        <v>0.31129629629629602</v>
      </c>
      <c r="R444" s="81">
        <v>4</v>
      </c>
      <c r="S444" s="81" t="s">
        <v>3510</v>
      </c>
      <c r="T444" s="83" t="s">
        <v>13692</v>
      </c>
      <c r="AL444" s="79">
        <v>0.34385416666666702</v>
      </c>
      <c r="AM444" s="2">
        <v>2</v>
      </c>
      <c r="AN444" s="2" t="s">
        <v>153</v>
      </c>
      <c r="AO444" s="2" t="s">
        <v>13696</v>
      </c>
    </row>
    <row r="445" spans="2:41">
      <c r="B445" s="79">
        <v>0.37620370370370398</v>
      </c>
      <c r="C445" s="2">
        <v>1</v>
      </c>
      <c r="D445" s="2" t="s">
        <v>273</v>
      </c>
      <c r="E445" s="2" t="s">
        <v>3071</v>
      </c>
      <c r="F445" s="2">
        <v>1719</v>
      </c>
      <c r="G445" s="2">
        <v>1.0859041278785546</v>
      </c>
      <c r="H445" s="79">
        <v>0.37699074074074101</v>
      </c>
      <c r="I445" s="2">
        <v>1</v>
      </c>
      <c r="J445" s="2" t="s">
        <v>273</v>
      </c>
      <c r="K445" s="2" t="s">
        <v>3098</v>
      </c>
      <c r="L445" s="2">
        <v>2019</v>
      </c>
      <c r="M445" s="79">
        <v>7.8703703703703054E-4</v>
      </c>
      <c r="N445" s="2" t="s">
        <v>13677</v>
      </c>
      <c r="Q445" s="84">
        <v>0.31150462962962999</v>
      </c>
      <c r="R445" s="85">
        <v>1</v>
      </c>
      <c r="S445" s="85" t="s">
        <v>2112</v>
      </c>
      <c r="T445" s="87" t="s">
        <v>13690</v>
      </c>
      <c r="AL445" s="79">
        <v>0.34387731481481498</v>
      </c>
      <c r="AM445" s="2">
        <v>2</v>
      </c>
      <c r="AN445" s="2" t="s">
        <v>960</v>
      </c>
      <c r="AO445" s="2" t="s">
        <v>13693</v>
      </c>
    </row>
    <row r="446" spans="2:41">
      <c r="B446" s="79">
        <v>0.37621527777777802</v>
      </c>
      <c r="C446" s="2">
        <v>1</v>
      </c>
      <c r="D446" s="2" t="s">
        <v>274</v>
      </c>
      <c r="E446" s="2" t="s">
        <v>3073</v>
      </c>
      <c r="F446" s="2">
        <v>2926</v>
      </c>
      <c r="G446" s="2">
        <v>1.0845637128774124</v>
      </c>
      <c r="H446" s="79">
        <v>0.41184027777777799</v>
      </c>
      <c r="I446" s="2">
        <v>1</v>
      </c>
      <c r="J446" s="2" t="s">
        <v>274</v>
      </c>
      <c r="K446" s="2" t="s">
        <v>3094</v>
      </c>
      <c r="L446" s="2">
        <v>2020</v>
      </c>
      <c r="M446" s="79">
        <v>3.5624999999999962E-2</v>
      </c>
      <c r="N446" s="2" t="s">
        <v>13659</v>
      </c>
      <c r="Q446" s="80">
        <v>0.31158564814814799</v>
      </c>
      <c r="R446" s="81">
        <v>1</v>
      </c>
      <c r="S446" s="81" t="s">
        <v>944</v>
      </c>
      <c r="T446" s="83" t="s">
        <v>13694</v>
      </c>
      <c r="AL446" s="79">
        <v>0.34391203703703699</v>
      </c>
      <c r="AM446" s="2">
        <v>1</v>
      </c>
      <c r="AN446" s="2" t="s">
        <v>559</v>
      </c>
      <c r="AO446" s="2" t="s">
        <v>13690</v>
      </c>
    </row>
    <row r="447" spans="2:41">
      <c r="B447" s="79">
        <v>0.37634259259259301</v>
      </c>
      <c r="C447" s="2">
        <v>1</v>
      </c>
      <c r="D447" s="2" t="s">
        <v>632</v>
      </c>
      <c r="E447" s="2" t="s">
        <v>3070</v>
      </c>
      <c r="F447" s="2">
        <v>1757</v>
      </c>
      <c r="G447" s="2">
        <v>1.020125065707808</v>
      </c>
      <c r="H447" s="79">
        <v>0.37787037037037002</v>
      </c>
      <c r="I447" s="2">
        <v>1</v>
      </c>
      <c r="J447" s="2" t="s">
        <v>632</v>
      </c>
      <c r="K447" s="2" t="s">
        <v>3100</v>
      </c>
      <c r="L447" s="2">
        <v>2024</v>
      </c>
      <c r="M447" s="79">
        <v>1.5277777777770174E-3</v>
      </c>
      <c r="N447" s="2" t="s">
        <v>13664</v>
      </c>
      <c r="Q447" s="84">
        <v>0.31166666666666698</v>
      </c>
      <c r="R447" s="85">
        <v>1</v>
      </c>
      <c r="S447" s="85" t="s">
        <v>2742</v>
      </c>
      <c r="T447" s="87" t="s">
        <v>13693</v>
      </c>
      <c r="AL447" s="79">
        <v>0.34392361111111103</v>
      </c>
      <c r="AM447" s="2">
        <v>1</v>
      </c>
      <c r="AN447" s="2" t="s">
        <v>2659</v>
      </c>
      <c r="AO447" s="2" t="s">
        <v>13693</v>
      </c>
    </row>
    <row r="448" spans="2:41">
      <c r="B448" s="79">
        <v>0.37636574074074097</v>
      </c>
      <c r="C448" s="2">
        <v>1</v>
      </c>
      <c r="D448" s="2" t="s">
        <v>275</v>
      </c>
      <c r="E448" s="2" t="s">
        <v>3070</v>
      </c>
      <c r="F448" s="2">
        <v>1779</v>
      </c>
      <c r="G448" s="2">
        <v>1.0323149011180301</v>
      </c>
      <c r="H448" s="79">
        <v>0.37844907407407402</v>
      </c>
      <c r="I448" s="2">
        <v>1</v>
      </c>
      <c r="J448" s="2" t="s">
        <v>275</v>
      </c>
      <c r="K448" s="2" t="s">
        <v>3098</v>
      </c>
      <c r="L448" s="2">
        <v>2026</v>
      </c>
      <c r="M448" s="79">
        <v>2.0833333333330484E-3</v>
      </c>
      <c r="N448" s="2" t="s">
        <v>13655</v>
      </c>
      <c r="Q448" s="80">
        <v>0.311689814814815</v>
      </c>
      <c r="R448" s="81">
        <v>1</v>
      </c>
      <c r="S448" s="81" t="s">
        <v>4721</v>
      </c>
      <c r="T448" s="83" t="s">
        <v>13693</v>
      </c>
      <c r="AL448" s="79">
        <v>0.34393518518518501</v>
      </c>
      <c r="AM448" s="2">
        <v>1</v>
      </c>
      <c r="AN448" s="2" t="s">
        <v>2586</v>
      </c>
      <c r="AO448" s="2" t="s">
        <v>13690</v>
      </c>
    </row>
    <row r="449" spans="2:41">
      <c r="B449" s="79">
        <v>0.37707175925925901</v>
      </c>
      <c r="C449" s="2">
        <v>2</v>
      </c>
      <c r="D449" s="2" t="s">
        <v>278</v>
      </c>
      <c r="E449" s="2" t="s">
        <v>3129</v>
      </c>
      <c r="F449" s="2">
        <v>1744</v>
      </c>
      <c r="G449" s="2">
        <v>1.0498135852689268</v>
      </c>
      <c r="H449" s="79">
        <v>0.37751157407407399</v>
      </c>
      <c r="I449" s="2">
        <v>2</v>
      </c>
      <c r="J449" s="2" t="s">
        <v>278</v>
      </c>
      <c r="K449" s="2" t="s">
        <v>3096</v>
      </c>
      <c r="L449" s="2">
        <v>2065</v>
      </c>
      <c r="M449" s="79">
        <v>4.3981481481497608E-4</v>
      </c>
      <c r="N449" s="2" t="s">
        <v>13667</v>
      </c>
      <c r="Q449" s="84">
        <v>0.31172453703703701</v>
      </c>
      <c r="R449" s="85">
        <v>1</v>
      </c>
      <c r="S449" s="85" t="s">
        <v>1402</v>
      </c>
      <c r="T449" s="87" t="s">
        <v>13695</v>
      </c>
      <c r="AL449" s="79">
        <v>0.34393518518518501</v>
      </c>
      <c r="AM449" s="2">
        <v>1</v>
      </c>
      <c r="AN449" s="2" t="s">
        <v>899</v>
      </c>
      <c r="AO449" s="2" t="s">
        <v>13696</v>
      </c>
    </row>
    <row r="450" spans="2:41">
      <c r="B450" s="79">
        <v>0.37714120370370402</v>
      </c>
      <c r="C450" s="2">
        <v>1</v>
      </c>
      <c r="D450" s="2" t="s">
        <v>279</v>
      </c>
      <c r="E450" s="2" t="s">
        <v>3070</v>
      </c>
      <c r="F450" s="2">
        <v>1903</v>
      </c>
      <c r="G450" s="2">
        <v>1.0271742624984612</v>
      </c>
      <c r="H450" s="79">
        <v>0.38167824074074103</v>
      </c>
      <c r="I450" s="2">
        <v>1</v>
      </c>
      <c r="J450" s="2" t="s">
        <v>279</v>
      </c>
      <c r="K450" s="2" t="s">
        <v>3098</v>
      </c>
      <c r="L450" s="2">
        <v>2067</v>
      </c>
      <c r="M450" s="79">
        <v>4.5370370370370061E-3</v>
      </c>
      <c r="N450" s="2" t="s">
        <v>13655</v>
      </c>
      <c r="Q450" s="80">
        <v>0.31178240740740698</v>
      </c>
      <c r="R450" s="81">
        <v>4</v>
      </c>
      <c r="S450" s="81" t="s">
        <v>2426</v>
      </c>
      <c r="T450" s="83" t="s">
        <v>13690</v>
      </c>
      <c r="AL450" s="79">
        <v>0.34395833333333298</v>
      </c>
      <c r="AM450" s="2">
        <v>1</v>
      </c>
      <c r="AN450" s="2" t="s">
        <v>2249</v>
      </c>
      <c r="AO450" s="2" t="s">
        <v>13694</v>
      </c>
    </row>
    <row r="451" spans="2:41">
      <c r="B451" s="79">
        <v>0.37756944444444401</v>
      </c>
      <c r="C451" s="2">
        <v>1</v>
      </c>
      <c r="D451" s="2" t="s">
        <v>280</v>
      </c>
      <c r="E451" s="2" t="s">
        <v>3070</v>
      </c>
      <c r="F451" s="2">
        <v>1815</v>
      </c>
      <c r="G451" s="2">
        <v>1.0154929171320584</v>
      </c>
      <c r="H451" s="79">
        <v>0.379502314814815</v>
      </c>
      <c r="I451" s="2">
        <v>1</v>
      </c>
      <c r="J451" s="2" t="s">
        <v>280</v>
      </c>
      <c r="K451" s="2" t="s">
        <v>3098</v>
      </c>
      <c r="L451" s="2">
        <v>2086</v>
      </c>
      <c r="M451" s="79">
        <v>1.9328703703709871E-3</v>
      </c>
      <c r="N451" s="2" t="s">
        <v>13655</v>
      </c>
      <c r="Q451" s="84">
        <v>0.31181712962962999</v>
      </c>
      <c r="R451" s="85">
        <v>1</v>
      </c>
      <c r="S451" s="85" t="s">
        <v>1403</v>
      </c>
      <c r="T451" s="87" t="s">
        <v>13692</v>
      </c>
      <c r="AL451" s="79">
        <v>0.343981481481481</v>
      </c>
      <c r="AM451" s="2">
        <v>1</v>
      </c>
      <c r="AN451" s="2" t="s">
        <v>2847</v>
      </c>
      <c r="AO451" s="2" t="s">
        <v>13695</v>
      </c>
    </row>
    <row r="452" spans="2:41">
      <c r="B452" s="79">
        <v>0.377581018518518</v>
      </c>
      <c r="C452" s="2">
        <v>1</v>
      </c>
      <c r="D452" s="2" t="s">
        <v>281</v>
      </c>
      <c r="E452" s="2" t="s">
        <v>3129</v>
      </c>
      <c r="F452" s="2">
        <v>1778</v>
      </c>
      <c r="G452" s="2">
        <v>1.0092693730228917</v>
      </c>
      <c r="H452" s="79">
        <v>0.37839120370370399</v>
      </c>
      <c r="I452" s="2">
        <v>1</v>
      </c>
      <c r="J452" s="2" t="s">
        <v>281</v>
      </c>
      <c r="K452" s="2" t="s">
        <v>3098</v>
      </c>
      <c r="L452" s="2">
        <v>2087</v>
      </c>
      <c r="M452" s="79">
        <v>8.1018518518599647E-4</v>
      </c>
      <c r="N452" s="2" t="s">
        <v>13661</v>
      </c>
      <c r="Q452" s="80">
        <v>0.31195601851851901</v>
      </c>
      <c r="R452" s="81">
        <v>1</v>
      </c>
      <c r="S452" s="81" t="s">
        <v>1744</v>
      </c>
      <c r="T452" s="83" t="s">
        <v>13692</v>
      </c>
      <c r="AL452" s="79">
        <v>0.34399305555555598</v>
      </c>
      <c r="AM452" s="2">
        <v>2</v>
      </c>
      <c r="AN452" s="2" t="s">
        <v>2848</v>
      </c>
      <c r="AO452" s="2" t="s">
        <v>13695</v>
      </c>
    </row>
    <row r="453" spans="2:41">
      <c r="B453" s="79">
        <v>0.377615740740741</v>
      </c>
      <c r="C453" s="2">
        <v>1</v>
      </c>
      <c r="D453" s="2" t="s">
        <v>282</v>
      </c>
      <c r="E453" s="2" t="s">
        <v>3129</v>
      </c>
      <c r="F453" s="2">
        <v>1769</v>
      </c>
      <c r="G453" s="2">
        <v>1.0499371679137133</v>
      </c>
      <c r="H453" s="79">
        <v>0.378078703703704</v>
      </c>
      <c r="I453" s="2">
        <v>1</v>
      </c>
      <c r="J453" s="2" t="s">
        <v>282</v>
      </c>
      <c r="K453" s="2" t="s">
        <v>3096</v>
      </c>
      <c r="L453" s="2">
        <v>2089</v>
      </c>
      <c r="M453" s="79">
        <v>4.6296296296299833E-4</v>
      </c>
      <c r="N453" s="2" t="s">
        <v>13667</v>
      </c>
      <c r="Q453" s="84">
        <v>0.31197916666666697</v>
      </c>
      <c r="R453" s="85">
        <v>1</v>
      </c>
      <c r="S453" s="85" t="s">
        <v>2113</v>
      </c>
      <c r="T453" s="87" t="s">
        <v>13690</v>
      </c>
      <c r="AL453" s="79">
        <v>0.34400462962963002</v>
      </c>
      <c r="AM453" s="2">
        <v>2</v>
      </c>
      <c r="AN453" s="2" t="s">
        <v>1518</v>
      </c>
      <c r="AO453" s="2" t="s">
        <v>13692</v>
      </c>
    </row>
    <row r="454" spans="2:41">
      <c r="B454" s="79">
        <v>0.37768518518518501</v>
      </c>
      <c r="C454" s="2">
        <v>1</v>
      </c>
      <c r="D454" s="2" t="s">
        <v>283</v>
      </c>
      <c r="E454" s="2" t="s">
        <v>3070</v>
      </c>
      <c r="F454" s="2">
        <v>1819</v>
      </c>
      <c r="G454" s="2">
        <v>1.0313216906223623</v>
      </c>
      <c r="H454" s="79">
        <v>0.37959490740740698</v>
      </c>
      <c r="I454" s="2">
        <v>1</v>
      </c>
      <c r="J454" s="2" t="s">
        <v>283</v>
      </c>
      <c r="K454" s="2" t="s">
        <v>3095</v>
      </c>
      <c r="L454" s="2">
        <v>2094</v>
      </c>
      <c r="M454" s="79">
        <v>1.9097222222219656E-3</v>
      </c>
      <c r="N454" s="2" t="s">
        <v>13671</v>
      </c>
      <c r="Q454" s="80">
        <v>0.31199074074074101</v>
      </c>
      <c r="R454" s="81">
        <v>1</v>
      </c>
      <c r="S454" s="81" t="s">
        <v>1745</v>
      </c>
      <c r="T454" s="83" t="s">
        <v>13692</v>
      </c>
      <c r="AL454" s="79">
        <v>0.344016203703704</v>
      </c>
      <c r="AM454" s="2">
        <v>1</v>
      </c>
      <c r="AN454" s="2" t="s">
        <v>2250</v>
      </c>
      <c r="AO454" s="2" t="s">
        <v>13694</v>
      </c>
    </row>
    <row r="455" spans="2:41">
      <c r="B455" s="79">
        <v>0.37792824074074099</v>
      </c>
      <c r="C455" s="2">
        <v>3</v>
      </c>
      <c r="D455" s="2" t="s">
        <v>284</v>
      </c>
      <c r="E455" s="2" t="s">
        <v>3070</v>
      </c>
      <c r="F455" s="2">
        <v>1824</v>
      </c>
      <c r="G455" s="2">
        <v>1.0273251681951421</v>
      </c>
      <c r="H455" s="79">
        <v>0.37967592592592603</v>
      </c>
      <c r="I455" s="2">
        <v>3</v>
      </c>
      <c r="J455" s="2" t="s">
        <v>284</v>
      </c>
      <c r="K455" s="2" t="s">
        <v>3095</v>
      </c>
      <c r="L455" s="2">
        <v>2109</v>
      </c>
      <c r="M455" s="79">
        <v>1.7476851851850328E-3</v>
      </c>
      <c r="N455" s="2" t="s">
        <v>13671</v>
      </c>
      <c r="Q455" s="84">
        <v>0.312002314814815</v>
      </c>
      <c r="R455" s="85">
        <v>1</v>
      </c>
      <c r="S455" s="85" t="s">
        <v>2622</v>
      </c>
      <c r="T455" s="87" t="s">
        <v>13690</v>
      </c>
      <c r="AL455" s="79">
        <v>0.34406249999999999</v>
      </c>
      <c r="AM455" s="2">
        <v>1</v>
      </c>
      <c r="AN455" s="2" t="s">
        <v>98</v>
      </c>
      <c r="AO455" s="2" t="s">
        <v>13692</v>
      </c>
    </row>
    <row r="456" spans="2:41">
      <c r="B456" s="79">
        <v>0.37793981481481498</v>
      </c>
      <c r="C456" s="2">
        <v>1</v>
      </c>
      <c r="D456" s="2" t="s">
        <v>285</v>
      </c>
      <c r="E456" s="2" t="s">
        <v>3070</v>
      </c>
      <c r="F456" s="2">
        <v>1920</v>
      </c>
      <c r="G456" s="2">
        <v>1.0692450211086042</v>
      </c>
      <c r="H456" s="79">
        <v>0.382002314814815</v>
      </c>
      <c r="I456" s="2">
        <v>1</v>
      </c>
      <c r="J456" s="2" t="s">
        <v>285</v>
      </c>
      <c r="K456" s="2" t="s">
        <v>3098</v>
      </c>
      <c r="L456" s="2">
        <v>2110</v>
      </c>
      <c r="M456" s="79">
        <v>4.0625000000000244E-3</v>
      </c>
      <c r="N456" s="2" t="s">
        <v>13655</v>
      </c>
      <c r="Q456" s="80">
        <v>0.31202546296296302</v>
      </c>
      <c r="R456" s="81">
        <v>1</v>
      </c>
      <c r="S456" s="81" t="s">
        <v>2743</v>
      </c>
      <c r="T456" s="83" t="s">
        <v>13695</v>
      </c>
      <c r="AL456" s="79">
        <v>0.34408564814814802</v>
      </c>
      <c r="AM456" s="2">
        <v>4</v>
      </c>
      <c r="AN456" s="2" t="s">
        <v>1035</v>
      </c>
      <c r="AO456" s="2" t="s">
        <v>13690</v>
      </c>
    </row>
    <row r="457" spans="2:41">
      <c r="B457" s="79">
        <v>0.37812499999999999</v>
      </c>
      <c r="C457" s="2">
        <v>1</v>
      </c>
      <c r="D457" s="2" t="s">
        <v>286</v>
      </c>
      <c r="E457" s="2" t="s">
        <v>3129</v>
      </c>
      <c r="F457" s="2">
        <v>1782</v>
      </c>
      <c r="G457" s="2">
        <v>1.0382324986006441</v>
      </c>
      <c r="H457" s="79">
        <v>0.37848379629629603</v>
      </c>
      <c r="I457" s="2">
        <v>2</v>
      </c>
      <c r="J457" s="2" t="s">
        <v>286</v>
      </c>
      <c r="K457" s="2" t="s">
        <v>3096</v>
      </c>
      <c r="L457" s="2">
        <v>2118</v>
      </c>
      <c r="M457" s="79">
        <v>3.5879629629603782E-4</v>
      </c>
      <c r="N457" s="2" t="s">
        <v>13667</v>
      </c>
      <c r="Q457" s="84">
        <v>0.312037037037037</v>
      </c>
      <c r="R457" s="85">
        <v>1</v>
      </c>
      <c r="S457" s="85" t="s">
        <v>4722</v>
      </c>
      <c r="T457" s="87" t="s">
        <v>13695</v>
      </c>
      <c r="AL457" s="79">
        <v>0.34408564814814802</v>
      </c>
      <c r="AM457" s="2">
        <v>1</v>
      </c>
      <c r="AN457" s="2" t="s">
        <v>1232</v>
      </c>
      <c r="AO457" s="2" t="s">
        <v>13692</v>
      </c>
    </row>
    <row r="458" spans="2:41">
      <c r="B458" s="79">
        <v>0.37849537037037001</v>
      </c>
      <c r="C458" s="2">
        <v>1</v>
      </c>
      <c r="D458" s="2" t="s">
        <v>815</v>
      </c>
      <c r="E458" s="2" t="s">
        <v>3076</v>
      </c>
      <c r="F458" s="2">
        <v>1792</v>
      </c>
      <c r="G458" s="2">
        <v>1.0309291666751006</v>
      </c>
      <c r="H458" s="79">
        <v>0.37883101851851902</v>
      </c>
      <c r="I458" s="2">
        <v>1</v>
      </c>
      <c r="J458" s="2" t="s">
        <v>815</v>
      </c>
      <c r="K458" s="2" t="s">
        <v>3095</v>
      </c>
      <c r="L458" s="2">
        <v>2126</v>
      </c>
      <c r="M458" s="79">
        <v>3.3564814814901478E-4</v>
      </c>
      <c r="N458" s="2" t="s">
        <v>13675</v>
      </c>
      <c r="Q458" s="80">
        <v>0.31207175925925901</v>
      </c>
      <c r="R458" s="81">
        <v>3</v>
      </c>
      <c r="S458" s="81" t="s">
        <v>1189</v>
      </c>
      <c r="T458" s="83" t="s">
        <v>13693</v>
      </c>
      <c r="AL458" s="79">
        <v>0.344097222222222</v>
      </c>
      <c r="AM458" s="2">
        <v>1</v>
      </c>
      <c r="AN458" s="2" t="s">
        <v>1125</v>
      </c>
      <c r="AO458" s="2" t="s">
        <v>13699</v>
      </c>
    </row>
    <row r="459" spans="2:41">
      <c r="B459" s="79">
        <v>0.37895833333333301</v>
      </c>
      <c r="C459" s="2">
        <v>4</v>
      </c>
      <c r="D459" s="2" t="s">
        <v>288</v>
      </c>
      <c r="E459" s="2" t="s">
        <v>3070</v>
      </c>
      <c r="F459" s="2">
        <v>1877</v>
      </c>
      <c r="G459" s="2">
        <v>1.0239547709870378</v>
      </c>
      <c r="H459" s="79">
        <v>0.38093749999999998</v>
      </c>
      <c r="I459" s="2">
        <v>4</v>
      </c>
      <c r="J459" s="2" t="s">
        <v>288</v>
      </c>
      <c r="K459" s="2" t="s">
        <v>3098</v>
      </c>
      <c r="L459" s="2">
        <v>2154</v>
      </c>
      <c r="M459" s="79">
        <v>1.979166666666976E-3</v>
      </c>
      <c r="N459" s="2" t="s">
        <v>13655</v>
      </c>
      <c r="Q459" s="84">
        <v>0.31208333333333299</v>
      </c>
      <c r="R459" s="85">
        <v>2</v>
      </c>
      <c r="S459" s="85" t="s">
        <v>2562</v>
      </c>
      <c r="T459" s="87" t="s">
        <v>13690</v>
      </c>
      <c r="AL459" s="79">
        <v>0.344097222222222</v>
      </c>
      <c r="AM459" s="2">
        <v>1</v>
      </c>
      <c r="AN459" s="2" t="s">
        <v>4357</v>
      </c>
      <c r="AO459" s="2" t="s">
        <v>13692</v>
      </c>
    </row>
    <row r="460" spans="2:41">
      <c r="B460" s="79">
        <v>0.38027777777777799</v>
      </c>
      <c r="C460" s="2">
        <v>3</v>
      </c>
      <c r="D460" s="2" t="s">
        <v>291</v>
      </c>
      <c r="E460" s="2" t="s">
        <v>3070</v>
      </c>
      <c r="F460" s="2">
        <v>1923</v>
      </c>
      <c r="G460" s="2">
        <v>1.0133604773069185</v>
      </c>
      <c r="H460" s="79">
        <v>0.38217592592592597</v>
      </c>
      <c r="I460" s="2">
        <v>3</v>
      </c>
      <c r="J460" s="2" t="s">
        <v>291</v>
      </c>
      <c r="K460" s="2" t="s">
        <v>3098</v>
      </c>
      <c r="L460" s="2">
        <v>2206</v>
      </c>
      <c r="M460" s="79">
        <v>1.8981481481479823E-3</v>
      </c>
      <c r="N460" s="2" t="s">
        <v>13655</v>
      </c>
      <c r="Q460" s="80">
        <v>0.31210648148148101</v>
      </c>
      <c r="R460" s="81">
        <v>2</v>
      </c>
      <c r="S460" s="81" t="s">
        <v>2427</v>
      </c>
      <c r="T460" s="83" t="s">
        <v>13690</v>
      </c>
      <c r="AL460" s="79">
        <v>0.34412037037037002</v>
      </c>
      <c r="AM460" s="2">
        <v>1</v>
      </c>
      <c r="AN460" s="2" t="s">
        <v>2251</v>
      </c>
      <c r="AO460" s="2" t="s">
        <v>13692</v>
      </c>
    </row>
    <row r="461" spans="2:41">
      <c r="B461" s="79">
        <v>0.38083333333333302</v>
      </c>
      <c r="C461" s="2">
        <v>4</v>
      </c>
      <c r="D461" s="2" t="s">
        <v>294</v>
      </c>
      <c r="E461" s="2" t="s">
        <v>3070</v>
      </c>
      <c r="F461" s="2">
        <v>1941</v>
      </c>
      <c r="G461" s="2">
        <v>1.0212767069546713</v>
      </c>
      <c r="H461" s="79">
        <v>0.38278935185185198</v>
      </c>
      <c r="I461" s="2">
        <v>4</v>
      </c>
      <c r="J461" s="2" t="s">
        <v>294</v>
      </c>
      <c r="K461" s="2" t="s">
        <v>3098</v>
      </c>
      <c r="L461" s="2">
        <v>2228</v>
      </c>
      <c r="M461" s="79">
        <v>1.9560185185189538E-3</v>
      </c>
      <c r="N461" s="2" t="s">
        <v>13655</v>
      </c>
      <c r="Q461" s="84">
        <v>0.312152777777778</v>
      </c>
      <c r="R461" s="85">
        <v>2</v>
      </c>
      <c r="S461" s="85" t="s">
        <v>2562</v>
      </c>
      <c r="T461" s="87" t="s">
        <v>13690</v>
      </c>
      <c r="AL461" s="79">
        <v>0.344131944444444</v>
      </c>
      <c r="AM461" s="2">
        <v>1</v>
      </c>
      <c r="AN461" s="2" t="s">
        <v>1912</v>
      </c>
      <c r="AO461" s="2" t="s">
        <v>13695</v>
      </c>
    </row>
    <row r="462" spans="2:41">
      <c r="B462" s="79">
        <v>0.380891203703704</v>
      </c>
      <c r="C462" s="2">
        <v>4</v>
      </c>
      <c r="D462" s="2" t="s">
        <v>295</v>
      </c>
      <c r="E462" s="2" t="s">
        <v>3070</v>
      </c>
      <c r="F462" s="2">
        <v>1943</v>
      </c>
      <c r="G462" s="2">
        <v>1.0212767069545612</v>
      </c>
      <c r="H462" s="79">
        <v>0.38284722222222201</v>
      </c>
      <c r="I462" s="2">
        <v>4</v>
      </c>
      <c r="J462" s="2" t="s">
        <v>295</v>
      </c>
      <c r="K462" s="2" t="s">
        <v>3098</v>
      </c>
      <c r="L462" s="2">
        <v>2233</v>
      </c>
      <c r="M462" s="79">
        <v>1.9560185185180101E-3</v>
      </c>
      <c r="N462" s="2" t="s">
        <v>13655</v>
      </c>
      <c r="Q462" s="80">
        <v>0.31218750000000001</v>
      </c>
      <c r="R462" s="81">
        <v>1</v>
      </c>
      <c r="S462" s="81" t="s">
        <v>2562</v>
      </c>
      <c r="T462" s="83" t="s">
        <v>13690</v>
      </c>
      <c r="AL462" s="79">
        <v>0.344131944444444</v>
      </c>
      <c r="AM462" s="2">
        <v>1</v>
      </c>
      <c r="AN462" s="2" t="s">
        <v>900</v>
      </c>
      <c r="AO462" s="2" t="s">
        <v>13690</v>
      </c>
    </row>
    <row r="463" spans="2:41">
      <c r="B463" s="79">
        <v>0.38111111111111101</v>
      </c>
      <c r="C463" s="2">
        <v>2</v>
      </c>
      <c r="D463" s="2" t="s">
        <v>296</v>
      </c>
      <c r="E463" s="2" t="s">
        <v>3129</v>
      </c>
      <c r="F463" s="2">
        <v>1892</v>
      </c>
      <c r="G463" s="2">
        <v>1.0372122944373368</v>
      </c>
      <c r="H463" s="79">
        <v>0.38131944444444399</v>
      </c>
      <c r="I463" s="2">
        <v>2</v>
      </c>
      <c r="J463" s="2" t="s">
        <v>296</v>
      </c>
      <c r="K463" s="2" t="s">
        <v>3096</v>
      </c>
      <c r="L463" s="2">
        <v>2244</v>
      </c>
      <c r="M463" s="79">
        <v>2.0833333333297732E-4</v>
      </c>
      <c r="N463" s="2" t="s">
        <v>13667</v>
      </c>
      <c r="Q463" s="84">
        <v>0.31219907407407399</v>
      </c>
      <c r="R463" s="85">
        <v>1</v>
      </c>
      <c r="S463" s="85" t="s">
        <v>2428</v>
      </c>
      <c r="T463" s="87" t="s">
        <v>13701</v>
      </c>
      <c r="AL463" s="79">
        <v>0.344131944444444</v>
      </c>
      <c r="AM463" s="2">
        <v>1</v>
      </c>
      <c r="AN463" s="2" t="s">
        <v>560</v>
      </c>
      <c r="AO463" s="2" t="s">
        <v>13694</v>
      </c>
    </row>
    <row r="464" spans="2:41">
      <c r="B464" s="79">
        <v>0.381122685185185</v>
      </c>
      <c r="C464" s="2">
        <v>1</v>
      </c>
      <c r="D464" s="2" t="s">
        <v>297</v>
      </c>
      <c r="E464" s="2" t="s">
        <v>3070</v>
      </c>
      <c r="F464" s="2">
        <v>1956</v>
      </c>
      <c r="G464" s="2">
        <v>1.0221972660063317</v>
      </c>
      <c r="H464" s="79">
        <v>0.38311342592592601</v>
      </c>
      <c r="I464" s="2">
        <v>1</v>
      </c>
      <c r="J464" s="2" t="s">
        <v>297</v>
      </c>
      <c r="K464" s="2" t="s">
        <v>3098</v>
      </c>
      <c r="L464" s="2">
        <v>2245</v>
      </c>
      <c r="M464" s="79">
        <v>1.9907407407410149E-3</v>
      </c>
      <c r="N464" s="2" t="s">
        <v>13655</v>
      </c>
      <c r="Q464" s="80">
        <v>0.31219907407407399</v>
      </c>
      <c r="R464" s="81">
        <v>1</v>
      </c>
      <c r="S464" s="81" t="s">
        <v>874</v>
      </c>
      <c r="T464" s="83" t="s">
        <v>13695</v>
      </c>
      <c r="AL464" s="79">
        <v>0.344212962962963</v>
      </c>
      <c r="AM464" s="2">
        <v>2</v>
      </c>
      <c r="AN464" s="2" t="s">
        <v>4613</v>
      </c>
      <c r="AO464" s="2" t="s">
        <v>13692</v>
      </c>
    </row>
    <row r="465" spans="2:41">
      <c r="B465" s="79">
        <v>0.38116898148148098</v>
      </c>
      <c r="C465" s="2">
        <v>1</v>
      </c>
      <c r="D465" s="2" t="s">
        <v>298</v>
      </c>
      <c r="E465" s="2" t="s">
        <v>3070</v>
      </c>
      <c r="F465" s="2">
        <v>1957</v>
      </c>
      <c r="G465" s="2">
        <v>1.018209809936796</v>
      </c>
      <c r="H465" s="79">
        <v>0.38312499999999999</v>
      </c>
      <c r="I465" s="2">
        <v>1</v>
      </c>
      <c r="J465" s="2" t="s">
        <v>298</v>
      </c>
      <c r="K465" s="2" t="s">
        <v>3098</v>
      </c>
      <c r="L465" s="2">
        <v>2248</v>
      </c>
      <c r="M465" s="79">
        <v>1.9560185185190093E-3</v>
      </c>
      <c r="N465" s="2" t="s">
        <v>13655</v>
      </c>
      <c r="Q465" s="84">
        <v>0.31221064814814797</v>
      </c>
      <c r="R465" s="85">
        <v>2</v>
      </c>
      <c r="S465" s="85" t="s">
        <v>2562</v>
      </c>
      <c r="T465" s="87" t="s">
        <v>13690</v>
      </c>
      <c r="AL465" s="79">
        <v>0.344247685185185</v>
      </c>
      <c r="AM465" s="2">
        <v>4</v>
      </c>
      <c r="AN465" s="2" t="s">
        <v>2486</v>
      </c>
      <c r="AO465" s="2" t="s">
        <v>13690</v>
      </c>
    </row>
    <row r="466" spans="2:41">
      <c r="B466" s="79">
        <v>0.38119212962963001</v>
      </c>
      <c r="C466" s="2">
        <v>1</v>
      </c>
      <c r="D466" s="2" t="s">
        <v>299</v>
      </c>
      <c r="E466" s="2" t="s">
        <v>3129</v>
      </c>
      <c r="F466" s="2">
        <v>1897</v>
      </c>
      <c r="G466" s="2">
        <v>1.038155663676283</v>
      </c>
      <c r="H466" s="79">
        <v>0.38143518518518499</v>
      </c>
      <c r="I466" s="2">
        <v>1</v>
      </c>
      <c r="J466" s="2" t="s">
        <v>299</v>
      </c>
      <c r="K466" s="2" t="s">
        <v>3096</v>
      </c>
      <c r="L466" s="2">
        <v>2250</v>
      </c>
      <c r="M466" s="79">
        <v>2.4305555555498293E-4</v>
      </c>
      <c r="N466" s="2" t="s">
        <v>13667</v>
      </c>
      <c r="Q466" s="80">
        <v>0.31225694444444402</v>
      </c>
      <c r="R466" s="81">
        <v>1</v>
      </c>
      <c r="S466" s="81" t="s">
        <v>2562</v>
      </c>
      <c r="T466" s="83" t="s">
        <v>13690</v>
      </c>
      <c r="AL466" s="79">
        <v>0.34427083333333303</v>
      </c>
      <c r="AM466" s="2">
        <v>2</v>
      </c>
      <c r="AN466" s="2" t="s">
        <v>178</v>
      </c>
      <c r="AO466" s="2" t="s">
        <v>13690</v>
      </c>
    </row>
    <row r="467" spans="2:41">
      <c r="B467" s="79">
        <v>0.38121527777777803</v>
      </c>
      <c r="C467" s="2">
        <v>2</v>
      </c>
      <c r="D467" s="2" t="s">
        <v>300</v>
      </c>
      <c r="E467" s="2" t="s">
        <v>3070</v>
      </c>
      <c r="F467" s="2">
        <v>1959</v>
      </c>
      <c r="G467" s="2">
        <v>1.0219048114854479</v>
      </c>
      <c r="H467" s="79">
        <v>0.383194444444444</v>
      </c>
      <c r="I467" s="2">
        <v>2</v>
      </c>
      <c r="J467" s="2" t="s">
        <v>300</v>
      </c>
      <c r="K467" s="2" t="s">
        <v>3098</v>
      </c>
      <c r="L467" s="2">
        <v>2251</v>
      </c>
      <c r="M467" s="79">
        <v>1.9791666666659768E-3</v>
      </c>
      <c r="N467" s="2" t="s">
        <v>13655</v>
      </c>
      <c r="Q467" s="84">
        <v>0.31228009259259298</v>
      </c>
      <c r="R467" s="85">
        <v>1</v>
      </c>
      <c r="S467" s="85" t="s">
        <v>2562</v>
      </c>
      <c r="T467" s="87" t="s">
        <v>13690</v>
      </c>
      <c r="AL467" s="79">
        <v>0.34428240740740701</v>
      </c>
      <c r="AM467" s="2">
        <v>1</v>
      </c>
      <c r="AN467" s="2" t="s">
        <v>780</v>
      </c>
      <c r="AO467" s="2" t="s">
        <v>13694</v>
      </c>
    </row>
    <row r="468" spans="2:41">
      <c r="B468" s="79">
        <v>0.38128472222222198</v>
      </c>
      <c r="C468" s="2">
        <v>1</v>
      </c>
      <c r="D468" s="2" t="s">
        <v>644</v>
      </c>
      <c r="E468" s="2" t="s">
        <v>3074</v>
      </c>
      <c r="F468" s="2">
        <v>1900</v>
      </c>
      <c r="G468" s="2">
        <v>1.0787446153911524</v>
      </c>
      <c r="H468" s="79">
        <v>0.38149305555555602</v>
      </c>
      <c r="I468" s="2">
        <v>1</v>
      </c>
      <c r="J468" s="2" t="s">
        <v>644</v>
      </c>
      <c r="K468" s="2" t="s">
        <v>3096</v>
      </c>
      <c r="L468" s="2">
        <v>2254</v>
      </c>
      <c r="M468" s="79">
        <v>2.0833333333403203E-4</v>
      </c>
      <c r="N468" s="2" t="s">
        <v>13660</v>
      </c>
      <c r="Q468" s="80">
        <v>0.31246527777777799</v>
      </c>
      <c r="R468" s="81">
        <v>1</v>
      </c>
      <c r="S468" s="81" t="s">
        <v>1746</v>
      </c>
      <c r="T468" s="83" t="s">
        <v>13692</v>
      </c>
      <c r="AL468" s="79">
        <v>0.34429398148148099</v>
      </c>
      <c r="AM468" s="2">
        <v>2</v>
      </c>
      <c r="AN468" s="2" t="s">
        <v>2252</v>
      </c>
      <c r="AO468" s="2" t="s">
        <v>13690</v>
      </c>
    </row>
    <row r="469" spans="2:41">
      <c r="B469" s="79">
        <v>0.38160879629629602</v>
      </c>
      <c r="C469" s="2">
        <v>2</v>
      </c>
      <c r="D469" s="2" t="s">
        <v>301</v>
      </c>
      <c r="E469" s="2" t="s">
        <v>3070</v>
      </c>
      <c r="F469" s="2">
        <v>1971</v>
      </c>
      <c r="G469" s="2">
        <v>1.0080721181119245</v>
      </c>
      <c r="H469" s="79">
        <v>0.38347222222222199</v>
      </c>
      <c r="I469" s="2">
        <v>2</v>
      </c>
      <c r="J469" s="2" t="s">
        <v>301</v>
      </c>
      <c r="K469" s="2" t="s">
        <v>3098</v>
      </c>
      <c r="L469" s="2">
        <v>2271</v>
      </c>
      <c r="M469" s="79">
        <v>1.8634259259259767E-3</v>
      </c>
      <c r="N469" s="2" t="s">
        <v>13655</v>
      </c>
      <c r="Q469" s="84">
        <v>0.31255787037036997</v>
      </c>
      <c r="R469" s="85">
        <v>2</v>
      </c>
      <c r="S469" s="85" t="s">
        <v>1404</v>
      </c>
      <c r="T469" s="87" t="s">
        <v>13692</v>
      </c>
      <c r="AL469" s="79">
        <v>0.34429398148148099</v>
      </c>
      <c r="AM469" s="2">
        <v>2</v>
      </c>
      <c r="AN469" s="2" t="s">
        <v>2587</v>
      </c>
      <c r="AO469" s="2" t="s">
        <v>13690</v>
      </c>
    </row>
    <row r="470" spans="2:41">
      <c r="B470" s="79">
        <v>0.381967592592593</v>
      </c>
      <c r="C470" s="2">
        <v>1</v>
      </c>
      <c r="D470" s="2" t="s">
        <v>302</v>
      </c>
      <c r="E470" s="2" t="s">
        <v>3070</v>
      </c>
      <c r="F470" s="2">
        <v>2025</v>
      </c>
      <c r="G470" s="2">
        <v>1.0832101167823078</v>
      </c>
      <c r="H470" s="79">
        <v>0.385625</v>
      </c>
      <c r="I470" s="2">
        <v>1</v>
      </c>
      <c r="J470" s="2" t="s">
        <v>302</v>
      </c>
      <c r="K470" s="2" t="s">
        <v>3096</v>
      </c>
      <c r="L470" s="2">
        <v>2284</v>
      </c>
      <c r="M470" s="79">
        <v>3.6574074074069984E-3</v>
      </c>
      <c r="N470" s="2" t="s">
        <v>13657</v>
      </c>
      <c r="Q470" s="80">
        <v>0.31256944444444401</v>
      </c>
      <c r="R470" s="81">
        <v>2</v>
      </c>
      <c r="S470" s="81" t="s">
        <v>1747</v>
      </c>
      <c r="T470" s="83" t="s">
        <v>13692</v>
      </c>
      <c r="AL470" s="79">
        <v>0.34430555555555598</v>
      </c>
      <c r="AM470" s="2">
        <v>1</v>
      </c>
      <c r="AN470" s="2" t="s">
        <v>2660</v>
      </c>
      <c r="AO470" s="2" t="s">
        <v>13690</v>
      </c>
    </row>
    <row r="471" spans="2:41">
      <c r="B471" s="79">
        <v>0.38201388888888899</v>
      </c>
      <c r="C471" s="2">
        <v>1</v>
      </c>
      <c r="D471" s="2" t="s">
        <v>611</v>
      </c>
      <c r="E471" s="2" t="s">
        <v>3074</v>
      </c>
      <c r="F471" s="2">
        <v>1926</v>
      </c>
      <c r="G471" s="2">
        <v>1.0787446153824216</v>
      </c>
      <c r="H471" s="79">
        <v>0.38222222222222202</v>
      </c>
      <c r="I471" s="2">
        <v>1</v>
      </c>
      <c r="J471" s="2" t="s">
        <v>611</v>
      </c>
      <c r="K471" s="2" t="s">
        <v>3096</v>
      </c>
      <c r="L471" s="2">
        <v>2288</v>
      </c>
      <c r="M471" s="79">
        <v>2.0833333333303283E-4</v>
      </c>
      <c r="N471" s="2" t="s">
        <v>13660</v>
      </c>
      <c r="Q471" s="84">
        <v>0.31256944444444401</v>
      </c>
      <c r="R471" s="85">
        <v>1</v>
      </c>
      <c r="S471" s="85" t="s">
        <v>1405</v>
      </c>
      <c r="T471" s="87" t="s">
        <v>13694</v>
      </c>
      <c r="AL471" s="79">
        <v>0.34430555555555598</v>
      </c>
      <c r="AM471" s="2">
        <v>3</v>
      </c>
      <c r="AN471" s="2" t="s">
        <v>1036</v>
      </c>
      <c r="AO471" s="2" t="s">
        <v>13692</v>
      </c>
    </row>
    <row r="472" spans="2:41">
      <c r="B472" s="79">
        <v>0.38202546296296302</v>
      </c>
      <c r="C472" s="2">
        <v>1</v>
      </c>
      <c r="D472" s="2" t="s">
        <v>303</v>
      </c>
      <c r="E472" s="2" t="s">
        <v>3070</v>
      </c>
      <c r="F472" s="2">
        <v>2035</v>
      </c>
      <c r="G472" s="2">
        <v>1.0814929841146228</v>
      </c>
      <c r="H472" s="79">
        <v>0.38587962962963002</v>
      </c>
      <c r="I472" s="2">
        <v>1</v>
      </c>
      <c r="J472" s="2" t="s">
        <v>303</v>
      </c>
      <c r="K472" s="2" t="s">
        <v>3098</v>
      </c>
      <c r="L472" s="2">
        <v>2289</v>
      </c>
      <c r="M472" s="79">
        <v>3.8541666666669916E-3</v>
      </c>
      <c r="N472" s="2" t="s">
        <v>13655</v>
      </c>
      <c r="Q472" s="80">
        <v>0.31260416666666702</v>
      </c>
      <c r="R472" s="81">
        <v>4</v>
      </c>
      <c r="S472" s="81" t="s">
        <v>4723</v>
      </c>
      <c r="T472" s="83" t="s">
        <v>13692</v>
      </c>
      <c r="AL472" s="79">
        <v>0.34431712962963001</v>
      </c>
      <c r="AM472" s="2">
        <v>1</v>
      </c>
      <c r="AN472" s="2" t="s">
        <v>1519</v>
      </c>
      <c r="AO472" s="2" t="s">
        <v>13690</v>
      </c>
    </row>
    <row r="473" spans="2:41">
      <c r="B473" s="79">
        <v>0.38284722222222201</v>
      </c>
      <c r="C473" s="2">
        <v>3</v>
      </c>
      <c r="D473" s="2" t="s">
        <v>305</v>
      </c>
      <c r="E473" s="2" t="s">
        <v>3129</v>
      </c>
      <c r="F473" s="2">
        <v>1965</v>
      </c>
      <c r="G473" s="2">
        <v>1.0543583243709713</v>
      </c>
      <c r="H473" s="79">
        <v>0.38335648148148099</v>
      </c>
      <c r="I473" s="2">
        <v>3</v>
      </c>
      <c r="J473" s="2" t="s">
        <v>305</v>
      </c>
      <c r="K473" s="2" t="s">
        <v>3096</v>
      </c>
      <c r="L473" s="2">
        <v>2319</v>
      </c>
      <c r="M473" s="79">
        <v>5.092592592589873E-4</v>
      </c>
      <c r="N473" s="2" t="s">
        <v>13667</v>
      </c>
      <c r="Q473" s="84">
        <v>0.312615740740741</v>
      </c>
      <c r="R473" s="85">
        <v>4</v>
      </c>
      <c r="S473" s="85" t="s">
        <v>4724</v>
      </c>
      <c r="T473" s="87" t="s">
        <v>13692</v>
      </c>
      <c r="AL473" s="79">
        <v>0.344328703703704</v>
      </c>
      <c r="AM473" s="2">
        <v>1</v>
      </c>
      <c r="AN473" s="2" t="s">
        <v>1520</v>
      </c>
      <c r="AO473" s="2" t="s">
        <v>13690</v>
      </c>
    </row>
    <row r="474" spans="2:41">
      <c r="B474" s="79">
        <v>0.38297453703703699</v>
      </c>
      <c r="C474" s="2">
        <v>1</v>
      </c>
      <c r="D474" s="2" t="s">
        <v>306</v>
      </c>
      <c r="E474" s="2" t="s">
        <v>3129</v>
      </c>
      <c r="F474" s="2">
        <v>1966</v>
      </c>
      <c r="G474" s="2">
        <v>1.0475690921613636</v>
      </c>
      <c r="H474" s="79">
        <v>0.383391203703704</v>
      </c>
      <c r="I474" s="2">
        <v>1</v>
      </c>
      <c r="J474" s="2" t="s">
        <v>306</v>
      </c>
      <c r="K474" s="2" t="s">
        <v>3096</v>
      </c>
      <c r="L474" s="2">
        <v>2324</v>
      </c>
      <c r="M474" s="79">
        <v>4.1666666666700936E-4</v>
      </c>
      <c r="N474" s="2" t="s">
        <v>13667</v>
      </c>
      <c r="Q474" s="80">
        <v>0.312615740740741</v>
      </c>
      <c r="R474" s="81">
        <v>4</v>
      </c>
      <c r="S474" s="81" t="s">
        <v>2429</v>
      </c>
      <c r="T474" s="83" t="s">
        <v>13692</v>
      </c>
      <c r="AL474" s="79">
        <v>0.34435185185185202</v>
      </c>
      <c r="AM474" s="2">
        <v>1</v>
      </c>
      <c r="AN474" s="2" t="s">
        <v>2588</v>
      </c>
      <c r="AO474" s="2" t="s">
        <v>13690</v>
      </c>
    </row>
    <row r="475" spans="2:41">
      <c r="B475" s="79">
        <v>0.383506944444444</v>
      </c>
      <c r="C475" s="2">
        <v>1</v>
      </c>
      <c r="D475" s="2" t="s">
        <v>308</v>
      </c>
      <c r="E475" s="2" t="s">
        <v>3070</v>
      </c>
      <c r="F475" s="2">
        <v>2019</v>
      </c>
      <c r="G475" s="2">
        <v>1.009918518502358</v>
      </c>
      <c r="H475" s="79">
        <v>0.385393518518518</v>
      </c>
      <c r="I475" s="2">
        <v>1</v>
      </c>
      <c r="J475" s="2" t="s">
        <v>308</v>
      </c>
      <c r="K475" s="2" t="s">
        <v>3098</v>
      </c>
      <c r="L475" s="2">
        <v>2339</v>
      </c>
      <c r="M475" s="79">
        <v>1.8865740740739989E-3</v>
      </c>
      <c r="N475" s="2" t="s">
        <v>13655</v>
      </c>
      <c r="Q475" s="84">
        <v>0.31263888888888902</v>
      </c>
      <c r="R475" s="85">
        <v>1</v>
      </c>
      <c r="S475" s="85" t="s">
        <v>2114</v>
      </c>
      <c r="T475" s="87" t="s">
        <v>13692</v>
      </c>
      <c r="AL475" s="79">
        <v>0.34437499999999999</v>
      </c>
      <c r="AM475" s="2">
        <v>2</v>
      </c>
      <c r="AN475" s="2" t="s">
        <v>181</v>
      </c>
      <c r="AO475" s="2" t="s">
        <v>13692</v>
      </c>
    </row>
    <row r="476" spans="2:41">
      <c r="B476" s="79">
        <v>0.38399305555555602</v>
      </c>
      <c r="C476" s="2">
        <v>2</v>
      </c>
      <c r="D476" s="2" t="s">
        <v>310</v>
      </c>
      <c r="E476" s="2" t="s">
        <v>3070</v>
      </c>
      <c r="F476" s="2">
        <v>2033</v>
      </c>
      <c r="G476" s="2">
        <v>1.0095081702734647</v>
      </c>
      <c r="H476" s="79">
        <v>0.38586805555555598</v>
      </c>
      <c r="I476" s="2">
        <v>2</v>
      </c>
      <c r="J476" s="2" t="s">
        <v>310</v>
      </c>
      <c r="K476" s="2" t="s">
        <v>3098</v>
      </c>
      <c r="L476" s="2">
        <v>2358</v>
      </c>
      <c r="M476" s="79">
        <v>1.87499999999996E-3</v>
      </c>
      <c r="N476" s="2" t="s">
        <v>13655</v>
      </c>
      <c r="Q476" s="80">
        <v>0.31263888888888902</v>
      </c>
      <c r="R476" s="81">
        <v>1</v>
      </c>
      <c r="S476" s="81" t="s">
        <v>510</v>
      </c>
      <c r="T476" s="83" t="s">
        <v>13692</v>
      </c>
      <c r="AL476" s="79">
        <v>0.34442129629629598</v>
      </c>
      <c r="AM476" s="2">
        <v>1</v>
      </c>
      <c r="AN476" s="2" t="s">
        <v>2849</v>
      </c>
      <c r="AO476" s="2" t="s">
        <v>13695</v>
      </c>
    </row>
    <row r="477" spans="2:41">
      <c r="B477" s="79">
        <v>0.384085648148148</v>
      </c>
      <c r="C477" s="2">
        <v>4</v>
      </c>
      <c r="D477" s="2" t="s">
        <v>311</v>
      </c>
      <c r="E477" s="2" t="s">
        <v>3070</v>
      </c>
      <c r="F477" s="2">
        <v>2038</v>
      </c>
      <c r="G477" s="2">
        <v>1.0086436430265435</v>
      </c>
      <c r="H477" s="79">
        <v>0.38593749999999999</v>
      </c>
      <c r="I477" s="2">
        <v>4</v>
      </c>
      <c r="J477" s="2" t="s">
        <v>311</v>
      </c>
      <c r="K477" s="2" t="s">
        <v>3098</v>
      </c>
      <c r="L477" s="2">
        <v>2362</v>
      </c>
      <c r="M477" s="79">
        <v>1.8518518518519933E-3</v>
      </c>
      <c r="N477" s="2" t="s">
        <v>13655</v>
      </c>
      <c r="Q477" s="84">
        <v>0.312650462962963</v>
      </c>
      <c r="R477" s="85">
        <v>4</v>
      </c>
      <c r="S477" s="85" t="s">
        <v>1748</v>
      </c>
      <c r="T477" s="87" t="s">
        <v>13692</v>
      </c>
      <c r="AL477" s="79">
        <v>0.344444444444444</v>
      </c>
      <c r="AM477" s="2">
        <v>4</v>
      </c>
      <c r="AN477" s="2" t="s">
        <v>901</v>
      </c>
      <c r="AO477" s="2" t="s">
        <v>13690</v>
      </c>
    </row>
    <row r="478" spans="2:41">
      <c r="B478" s="79">
        <v>0.38413194444444398</v>
      </c>
      <c r="C478" s="2">
        <v>5</v>
      </c>
      <c r="D478" s="2" t="s">
        <v>312</v>
      </c>
      <c r="E478" s="2" t="s">
        <v>3070</v>
      </c>
      <c r="F478" s="2">
        <v>2043</v>
      </c>
      <c r="G478" s="2">
        <v>1.0111054344151771</v>
      </c>
      <c r="H478" s="79">
        <v>0.38599537037037002</v>
      </c>
      <c r="I478" s="2">
        <v>5</v>
      </c>
      <c r="J478" s="2" t="s">
        <v>312</v>
      </c>
      <c r="K478" s="2" t="s">
        <v>3098</v>
      </c>
      <c r="L478" s="2">
        <v>2364</v>
      </c>
      <c r="M478" s="79">
        <v>1.8634259259260322E-3</v>
      </c>
      <c r="N478" s="2" t="s">
        <v>13655</v>
      </c>
      <c r="Q478" s="80">
        <v>0.31271990740740702</v>
      </c>
      <c r="R478" s="81">
        <v>1</v>
      </c>
      <c r="S478" s="81" t="s">
        <v>2562</v>
      </c>
      <c r="T478" s="83" t="s">
        <v>13690</v>
      </c>
      <c r="AL478" s="79">
        <v>0.34446759259259302</v>
      </c>
      <c r="AM478" s="2">
        <v>1</v>
      </c>
      <c r="AN478" s="2" t="s">
        <v>1521</v>
      </c>
      <c r="AO478" s="2" t="s">
        <v>13690</v>
      </c>
    </row>
    <row r="479" spans="2:41">
      <c r="B479" s="79">
        <v>0.38417824074074097</v>
      </c>
      <c r="C479" s="2">
        <v>1</v>
      </c>
      <c r="D479" s="2" t="s">
        <v>313</v>
      </c>
      <c r="E479" s="2" t="s">
        <v>3070</v>
      </c>
      <c r="F479" s="2">
        <v>2045</v>
      </c>
      <c r="G479" s="2">
        <v>1.0056146831375821</v>
      </c>
      <c r="H479" s="79">
        <v>0.38603009259259302</v>
      </c>
      <c r="I479" s="2">
        <v>1</v>
      </c>
      <c r="J479" s="2" t="s">
        <v>313</v>
      </c>
      <c r="K479" s="2" t="s">
        <v>3098</v>
      </c>
      <c r="L479" s="2">
        <v>2367</v>
      </c>
      <c r="M479" s="79">
        <v>1.8518518518520488E-3</v>
      </c>
      <c r="N479" s="2" t="s">
        <v>13655</v>
      </c>
      <c r="Q479" s="84">
        <v>0.31274305555555598</v>
      </c>
      <c r="R479" s="85">
        <v>2</v>
      </c>
      <c r="S479" s="85" t="s">
        <v>2744</v>
      </c>
      <c r="T479" s="87" t="s">
        <v>13693</v>
      </c>
      <c r="AL479" s="79">
        <v>0.34446759259259302</v>
      </c>
      <c r="AM479" s="2">
        <v>1</v>
      </c>
      <c r="AN479" s="2" t="s">
        <v>902</v>
      </c>
      <c r="AO479" s="2" t="s">
        <v>13692</v>
      </c>
    </row>
    <row r="480" spans="2:41">
      <c r="B480" s="79">
        <v>0.38418981481481501</v>
      </c>
      <c r="C480" s="2">
        <v>1</v>
      </c>
      <c r="D480" s="2" t="s">
        <v>314</v>
      </c>
      <c r="E480" s="2" t="s">
        <v>3070</v>
      </c>
      <c r="F480" s="2">
        <v>2046</v>
      </c>
      <c r="G480" s="2">
        <v>1.005614683137575</v>
      </c>
      <c r="H480" s="79">
        <v>0.386041666666667</v>
      </c>
      <c r="I480" s="2">
        <v>1</v>
      </c>
      <c r="J480" s="2" t="s">
        <v>314</v>
      </c>
      <c r="K480" s="2" t="s">
        <v>3098</v>
      </c>
      <c r="L480" s="2">
        <v>2368</v>
      </c>
      <c r="M480" s="79">
        <v>1.8518518518519933E-3</v>
      </c>
      <c r="N480" s="2" t="s">
        <v>13655</v>
      </c>
      <c r="Q480" s="80">
        <v>0.31274305555555598</v>
      </c>
      <c r="R480" s="81">
        <v>1</v>
      </c>
      <c r="S480" s="81" t="s">
        <v>111</v>
      </c>
      <c r="T480" s="83" t="s">
        <v>13695</v>
      </c>
      <c r="AL480" s="79">
        <v>0.344479166666667</v>
      </c>
      <c r="AM480" s="2">
        <v>1</v>
      </c>
      <c r="AN480" s="2" t="s">
        <v>4971</v>
      </c>
      <c r="AO480" s="2" t="s">
        <v>13690</v>
      </c>
    </row>
    <row r="481" spans="2:41">
      <c r="B481" s="79">
        <v>0.38422453703703702</v>
      </c>
      <c r="C481" s="2">
        <v>1</v>
      </c>
      <c r="D481" s="2" t="s">
        <v>315</v>
      </c>
      <c r="E481" s="2" t="s">
        <v>3070</v>
      </c>
      <c r="F481" s="2">
        <v>2048</v>
      </c>
      <c r="G481" s="2">
        <v>1.005614683137575</v>
      </c>
      <c r="H481" s="79">
        <v>0.38607638888888901</v>
      </c>
      <c r="I481" s="2">
        <v>1</v>
      </c>
      <c r="J481" s="2" t="s">
        <v>315</v>
      </c>
      <c r="K481" s="2" t="s">
        <v>3098</v>
      </c>
      <c r="L481" s="2">
        <v>2370</v>
      </c>
      <c r="M481" s="79">
        <v>1.8518518518519933E-3</v>
      </c>
      <c r="N481" s="2" t="s">
        <v>13655</v>
      </c>
      <c r="Q481" s="84">
        <v>0.31280092592592601</v>
      </c>
      <c r="R481" s="85">
        <v>4</v>
      </c>
      <c r="S481" s="85" t="s">
        <v>2115</v>
      </c>
      <c r="T481" s="87" t="s">
        <v>13692</v>
      </c>
      <c r="AL481" s="79">
        <v>0.34449074074074099</v>
      </c>
      <c r="AM481" s="2">
        <v>1</v>
      </c>
      <c r="AN481" s="2" t="s">
        <v>2850</v>
      </c>
      <c r="AO481" s="2" t="s">
        <v>13695</v>
      </c>
    </row>
    <row r="482" spans="2:41">
      <c r="B482" s="79">
        <v>0.38424768518518498</v>
      </c>
      <c r="C482" s="2">
        <v>1</v>
      </c>
      <c r="D482" s="2" t="s">
        <v>316</v>
      </c>
      <c r="E482" s="2" t="s">
        <v>3070</v>
      </c>
      <c r="F482" s="2">
        <v>2049</v>
      </c>
      <c r="G482" s="2">
        <v>1.005614683137575</v>
      </c>
      <c r="H482" s="79">
        <v>0.38609953703703698</v>
      </c>
      <c r="I482" s="2">
        <v>1</v>
      </c>
      <c r="J482" s="2" t="s">
        <v>316</v>
      </c>
      <c r="K482" s="2" t="s">
        <v>3098</v>
      </c>
      <c r="L482" s="2">
        <v>2371</v>
      </c>
      <c r="M482" s="79">
        <v>1.8518518518519933E-3</v>
      </c>
      <c r="N482" s="2" t="s">
        <v>13655</v>
      </c>
      <c r="Q482" s="80">
        <v>0.31283564814814802</v>
      </c>
      <c r="R482" s="81">
        <v>2</v>
      </c>
      <c r="S482" s="81" t="s">
        <v>1749</v>
      </c>
      <c r="T482" s="83" t="s">
        <v>13692</v>
      </c>
      <c r="AL482" s="79">
        <v>0.34453703703703698</v>
      </c>
      <c r="AM482" s="2">
        <v>1</v>
      </c>
      <c r="AN482" s="2" t="s">
        <v>4351</v>
      </c>
      <c r="AO482" s="2" t="s">
        <v>13693</v>
      </c>
    </row>
    <row r="483" spans="2:41">
      <c r="B483" s="79">
        <v>0.38432870370370398</v>
      </c>
      <c r="C483" s="2">
        <v>1</v>
      </c>
      <c r="D483" s="2" t="s">
        <v>317</v>
      </c>
      <c r="E483" s="2" t="s">
        <v>3129</v>
      </c>
      <c r="F483" s="2">
        <v>1991</v>
      </c>
      <c r="G483" s="2">
        <v>1.0420220519066026</v>
      </c>
      <c r="H483" s="79">
        <v>0.38464120370370403</v>
      </c>
      <c r="I483" s="2">
        <v>1</v>
      </c>
      <c r="J483" s="2" t="s">
        <v>317</v>
      </c>
      <c r="K483" s="2" t="s">
        <v>3096</v>
      </c>
      <c r="L483" s="2">
        <v>2372</v>
      </c>
      <c r="M483" s="79">
        <v>3.1250000000004885E-4</v>
      </c>
      <c r="N483" s="2" t="s">
        <v>13667</v>
      </c>
      <c r="Q483" s="84">
        <v>0.31297453703703698</v>
      </c>
      <c r="R483" s="85">
        <v>1</v>
      </c>
      <c r="S483" s="85" t="s">
        <v>2623</v>
      </c>
      <c r="T483" s="87" t="s">
        <v>13693</v>
      </c>
      <c r="AL483" s="79">
        <v>0.34458333333333302</v>
      </c>
      <c r="AM483" s="2">
        <v>1</v>
      </c>
      <c r="AN483" s="2" t="s">
        <v>1522</v>
      </c>
      <c r="AO483" s="2" t="s">
        <v>13694</v>
      </c>
    </row>
    <row r="484" spans="2:41">
      <c r="B484" s="79">
        <v>0.38488425925925901</v>
      </c>
      <c r="C484" s="2">
        <v>1</v>
      </c>
      <c r="D484" s="2" t="s">
        <v>318</v>
      </c>
      <c r="E484" s="2" t="s">
        <v>3070</v>
      </c>
      <c r="F484" s="2">
        <v>2069</v>
      </c>
      <c r="G484" s="2">
        <v>1.0298557988501524</v>
      </c>
      <c r="H484" s="79">
        <v>0.38694444444444398</v>
      </c>
      <c r="I484" s="2">
        <v>1</v>
      </c>
      <c r="J484" s="2" t="s">
        <v>318</v>
      </c>
      <c r="K484" s="2" t="s">
        <v>3098</v>
      </c>
      <c r="L484" s="2">
        <v>2394</v>
      </c>
      <c r="M484" s="79">
        <v>2.0601851851849706E-3</v>
      </c>
      <c r="N484" s="2" t="s">
        <v>13655</v>
      </c>
      <c r="Q484" s="80">
        <v>0.312997685185185</v>
      </c>
      <c r="R484" s="81">
        <v>1</v>
      </c>
      <c r="S484" s="81" t="s">
        <v>1406</v>
      </c>
      <c r="T484" s="83" t="s">
        <v>13694</v>
      </c>
      <c r="AL484" s="79">
        <v>0.344594907407407</v>
      </c>
      <c r="AM484" s="2">
        <v>1</v>
      </c>
      <c r="AN484" s="2" t="s">
        <v>961</v>
      </c>
      <c r="AO484" s="2" t="s">
        <v>13690</v>
      </c>
    </row>
    <row r="485" spans="2:41">
      <c r="B485" s="79">
        <v>0.384930555555556</v>
      </c>
      <c r="C485" s="2">
        <v>1</v>
      </c>
      <c r="D485" s="2" t="s">
        <v>319</v>
      </c>
      <c r="E485" s="2" t="s">
        <v>3074</v>
      </c>
      <c r="F485" s="2">
        <v>2010</v>
      </c>
      <c r="G485" s="2">
        <v>1.0281784615456926</v>
      </c>
      <c r="H485" s="79">
        <v>0.38515046296296301</v>
      </c>
      <c r="I485" s="2">
        <v>1</v>
      </c>
      <c r="J485" s="2" t="s">
        <v>319</v>
      </c>
      <c r="K485" s="2" t="s">
        <v>3096</v>
      </c>
      <c r="L485" s="2">
        <v>2400</v>
      </c>
      <c r="M485" s="79">
        <v>2.199074074070162E-4</v>
      </c>
      <c r="N485" s="2" t="s">
        <v>13660</v>
      </c>
      <c r="Q485" s="84">
        <v>0.31302083333333303</v>
      </c>
      <c r="R485" s="85">
        <v>1</v>
      </c>
      <c r="S485" s="85" t="s">
        <v>2116</v>
      </c>
      <c r="T485" s="87" t="s">
        <v>13690</v>
      </c>
      <c r="AL485" s="79">
        <v>0.34466435185185201</v>
      </c>
      <c r="AM485" s="2">
        <v>1</v>
      </c>
      <c r="AN485" s="2" t="s">
        <v>2851</v>
      </c>
      <c r="AO485" s="2" t="s">
        <v>13704</v>
      </c>
    </row>
    <row r="486" spans="2:41">
      <c r="B486" s="79">
        <v>0.38494212962962998</v>
      </c>
      <c r="C486" s="2">
        <v>4</v>
      </c>
      <c r="D486" s="2" t="s">
        <v>320</v>
      </c>
      <c r="E486" s="2" t="s">
        <v>3070</v>
      </c>
      <c r="F486" s="2">
        <v>2081</v>
      </c>
      <c r="G486" s="2">
        <v>1.0470516465959503</v>
      </c>
      <c r="H486" s="79">
        <v>0.38714120370370397</v>
      </c>
      <c r="I486" s="2">
        <v>4</v>
      </c>
      <c r="J486" s="2" t="s">
        <v>320</v>
      </c>
      <c r="K486" s="2" t="s">
        <v>3098</v>
      </c>
      <c r="L486" s="2">
        <v>2401</v>
      </c>
      <c r="M486" s="79">
        <v>2.1990740740739922E-3</v>
      </c>
      <c r="N486" s="2" t="s">
        <v>13655</v>
      </c>
      <c r="Q486" s="80">
        <v>0.31304398148148099</v>
      </c>
      <c r="R486" s="81">
        <v>1</v>
      </c>
      <c r="S486" s="81" t="s">
        <v>2117</v>
      </c>
      <c r="T486" s="83" t="s">
        <v>13692</v>
      </c>
      <c r="AL486" s="79">
        <v>0.34475694444444399</v>
      </c>
      <c r="AM486" s="2">
        <v>1</v>
      </c>
      <c r="AN486" s="2" t="s">
        <v>903</v>
      </c>
      <c r="AO486" s="2" t="s">
        <v>13690</v>
      </c>
    </row>
    <row r="487" spans="2:41">
      <c r="B487" s="79">
        <v>0.384965277777778</v>
      </c>
      <c r="C487" s="2">
        <v>1</v>
      </c>
      <c r="D487" s="2" t="s">
        <v>656</v>
      </c>
      <c r="E487" s="2" t="s">
        <v>3129</v>
      </c>
      <c r="F487" s="2">
        <v>2028</v>
      </c>
      <c r="G487" s="2">
        <v>1.0009066890936973</v>
      </c>
      <c r="H487" s="79">
        <v>0.38567129629629598</v>
      </c>
      <c r="I487" s="2">
        <v>1</v>
      </c>
      <c r="J487" s="2" t="s">
        <v>656</v>
      </c>
      <c r="K487" s="2" t="s">
        <v>3098</v>
      </c>
      <c r="L487" s="2">
        <v>2402</v>
      </c>
      <c r="M487" s="79">
        <v>7.0601851851798125E-4</v>
      </c>
      <c r="N487" s="2" t="s">
        <v>13661</v>
      </c>
      <c r="Q487" s="84">
        <v>0.31312499999999999</v>
      </c>
      <c r="R487" s="85">
        <v>2</v>
      </c>
      <c r="S487" s="85" t="s">
        <v>4725</v>
      </c>
      <c r="T487" s="87" t="s">
        <v>13693</v>
      </c>
      <c r="AL487" s="79">
        <v>0.34478009259259301</v>
      </c>
      <c r="AM487" s="2">
        <v>4</v>
      </c>
      <c r="AN487" s="2" t="s">
        <v>904</v>
      </c>
      <c r="AO487" s="2" t="s">
        <v>13690</v>
      </c>
    </row>
    <row r="488" spans="2:41">
      <c r="B488" s="79">
        <v>0.385081018518519</v>
      </c>
      <c r="C488" s="2">
        <v>2</v>
      </c>
      <c r="D488" s="2" t="s">
        <v>321</v>
      </c>
      <c r="E488" s="2" t="s">
        <v>3070</v>
      </c>
      <c r="F488" s="2">
        <v>2087</v>
      </c>
      <c r="G488" s="2">
        <v>1.0415973814539641</v>
      </c>
      <c r="H488" s="79">
        <v>0.38724537037036999</v>
      </c>
      <c r="I488" s="2">
        <v>2</v>
      </c>
      <c r="J488" s="2" t="s">
        <v>321</v>
      </c>
      <c r="K488" s="2" t="s">
        <v>3098</v>
      </c>
      <c r="L488" s="2">
        <v>2410</v>
      </c>
      <c r="M488" s="79">
        <v>2.1643518518509874E-3</v>
      </c>
      <c r="N488" s="2" t="s">
        <v>13655</v>
      </c>
      <c r="Q488" s="80">
        <v>0.31314814814814801</v>
      </c>
      <c r="R488" s="81">
        <v>1</v>
      </c>
      <c r="S488" s="81" t="s">
        <v>2118</v>
      </c>
      <c r="T488" s="83" t="s">
        <v>13692</v>
      </c>
      <c r="AL488" s="79">
        <v>0.344791666666667</v>
      </c>
      <c r="AM488" s="2">
        <v>2</v>
      </c>
      <c r="AN488" s="2" t="s">
        <v>2661</v>
      </c>
      <c r="AO488" s="2" t="s">
        <v>13693</v>
      </c>
    </row>
    <row r="489" spans="2:41">
      <c r="B489" s="79">
        <v>0.38526620370370401</v>
      </c>
      <c r="C489" s="2">
        <v>2</v>
      </c>
      <c r="D489" s="2" t="s">
        <v>322</v>
      </c>
      <c r="E489" s="2" t="s">
        <v>3070</v>
      </c>
      <c r="F489" s="2">
        <v>2090</v>
      </c>
      <c r="G489" s="2">
        <v>1.0283813013040732</v>
      </c>
      <c r="H489" s="79">
        <v>0.38730324074074102</v>
      </c>
      <c r="I489" s="2">
        <v>2</v>
      </c>
      <c r="J489" s="2" t="s">
        <v>322</v>
      </c>
      <c r="K489" s="2" t="s">
        <v>3098</v>
      </c>
      <c r="L489" s="2">
        <v>2418</v>
      </c>
      <c r="M489" s="79">
        <v>2.0370370370370039E-3</v>
      </c>
      <c r="N489" s="2" t="s">
        <v>13655</v>
      </c>
      <c r="Q489" s="84">
        <v>0.313194444444444</v>
      </c>
      <c r="R489" s="85">
        <v>1</v>
      </c>
      <c r="S489" s="85" t="s">
        <v>1750</v>
      </c>
      <c r="T489" s="87" t="s">
        <v>13692</v>
      </c>
      <c r="AL489" s="79">
        <v>0.34481481481481502</v>
      </c>
      <c r="AM489" s="2">
        <v>2</v>
      </c>
      <c r="AN489" s="2" t="s">
        <v>1037</v>
      </c>
      <c r="AO489" s="2" t="s">
        <v>13692</v>
      </c>
    </row>
    <row r="490" spans="2:41">
      <c r="B490" s="79">
        <v>0.38543981481481498</v>
      </c>
      <c r="C490" s="2">
        <v>1</v>
      </c>
      <c r="D490" s="2" t="s">
        <v>323</v>
      </c>
      <c r="E490" s="2" t="s">
        <v>3070</v>
      </c>
      <c r="F490" s="2">
        <v>2093</v>
      </c>
      <c r="G490" s="2">
        <v>1.0127291533205038</v>
      </c>
      <c r="H490" s="79">
        <v>0.38734953703703701</v>
      </c>
      <c r="I490" s="2">
        <v>1</v>
      </c>
      <c r="J490" s="2" t="s">
        <v>323</v>
      </c>
      <c r="K490" s="2" t="s">
        <v>3098</v>
      </c>
      <c r="L490" s="2">
        <v>2424</v>
      </c>
      <c r="M490" s="79">
        <v>1.9097222222220211E-3</v>
      </c>
      <c r="N490" s="2" t="s">
        <v>13655</v>
      </c>
      <c r="Q490" s="80">
        <v>0.31320601851851898</v>
      </c>
      <c r="R490" s="81">
        <v>2</v>
      </c>
      <c r="S490" s="81" t="s">
        <v>2745</v>
      </c>
      <c r="T490" s="83" t="s">
        <v>13691</v>
      </c>
      <c r="AL490" s="79">
        <v>0.34484953703703702</v>
      </c>
      <c r="AM490" s="2">
        <v>1</v>
      </c>
      <c r="AN490" s="2" t="s">
        <v>781</v>
      </c>
      <c r="AO490" s="2" t="s">
        <v>13690</v>
      </c>
    </row>
    <row r="491" spans="2:41">
      <c r="B491" s="79">
        <v>0.38563657407407398</v>
      </c>
      <c r="C491" s="2">
        <v>1</v>
      </c>
      <c r="D491" s="2" t="s">
        <v>324</v>
      </c>
      <c r="E491" s="2" t="s">
        <v>3129</v>
      </c>
      <c r="F491" s="2">
        <v>2047</v>
      </c>
      <c r="G491" s="2">
        <v>1.0469677198125111</v>
      </c>
      <c r="H491" s="79">
        <v>0.386041666666667</v>
      </c>
      <c r="I491" s="2">
        <v>1</v>
      </c>
      <c r="J491" s="2" t="s">
        <v>324</v>
      </c>
      <c r="K491" s="2" t="s">
        <v>3096</v>
      </c>
      <c r="L491" s="2">
        <v>2428</v>
      </c>
      <c r="M491" s="79">
        <v>4.0509259259302599E-4</v>
      </c>
      <c r="N491" s="2" t="s">
        <v>13667</v>
      </c>
      <c r="Q491" s="84">
        <v>0.31320601851851898</v>
      </c>
      <c r="R491" s="85">
        <v>2</v>
      </c>
      <c r="S491" s="85" t="s">
        <v>4726</v>
      </c>
      <c r="T491" s="87" t="s">
        <v>13691</v>
      </c>
      <c r="AL491" s="79">
        <v>0.34487268518518499</v>
      </c>
      <c r="AM491" s="2">
        <v>2</v>
      </c>
      <c r="AN491" s="2" t="s">
        <v>562</v>
      </c>
      <c r="AO491" s="2" t="s">
        <v>13690</v>
      </c>
    </row>
    <row r="492" spans="2:41">
      <c r="B492" s="79">
        <v>0.38606481481481503</v>
      </c>
      <c r="C492" s="2">
        <v>1</v>
      </c>
      <c r="D492" s="2" t="s">
        <v>142</v>
      </c>
      <c r="E492" s="2" t="s">
        <v>3071</v>
      </c>
      <c r="F492" s="2">
        <v>2532</v>
      </c>
      <c r="G492" s="2">
        <v>1.0719329838635405</v>
      </c>
      <c r="H492" s="79">
        <v>0.40030092592592598</v>
      </c>
      <c r="I492" s="2">
        <v>1</v>
      </c>
      <c r="J492" s="2" t="s">
        <v>142</v>
      </c>
      <c r="K492" s="2" t="s">
        <v>3096</v>
      </c>
      <c r="L492" s="2">
        <v>2448</v>
      </c>
      <c r="M492" s="79">
        <v>1.423611111111095E-2</v>
      </c>
      <c r="N492" s="2" t="s">
        <v>13656</v>
      </c>
      <c r="Q492" s="80">
        <v>0.31320601851851898</v>
      </c>
      <c r="R492" s="81">
        <v>1</v>
      </c>
      <c r="S492" s="81" t="s">
        <v>2746</v>
      </c>
      <c r="T492" s="83" t="s">
        <v>13692</v>
      </c>
      <c r="AL492" s="79">
        <v>0.34489583333333301</v>
      </c>
      <c r="AM492" s="2">
        <v>1</v>
      </c>
      <c r="AN492" s="2" t="s">
        <v>1913</v>
      </c>
      <c r="AO492" s="2" t="s">
        <v>13690</v>
      </c>
    </row>
    <row r="493" spans="2:41">
      <c r="B493" s="79">
        <v>0.388159722222222</v>
      </c>
      <c r="C493" s="2">
        <v>3</v>
      </c>
      <c r="D493" s="2" t="s">
        <v>327</v>
      </c>
      <c r="E493" s="2" t="s">
        <v>3071</v>
      </c>
      <c r="F493" s="2">
        <v>2249</v>
      </c>
      <c r="G493" s="2">
        <v>1.0974268659582402</v>
      </c>
      <c r="H493" s="79">
        <v>0.392164351851852</v>
      </c>
      <c r="I493" s="2">
        <v>3</v>
      </c>
      <c r="J493" s="2" t="s">
        <v>327</v>
      </c>
      <c r="K493" s="2" t="s">
        <v>3095</v>
      </c>
      <c r="L493" s="2">
        <v>2514</v>
      </c>
      <c r="M493" s="79">
        <v>4.0046296296299966E-3</v>
      </c>
      <c r="N493" s="2" t="s">
        <v>13665</v>
      </c>
      <c r="Q493" s="84">
        <v>0.31324074074074099</v>
      </c>
      <c r="R493" s="85">
        <v>1</v>
      </c>
      <c r="S493" s="85" t="s">
        <v>4727</v>
      </c>
      <c r="T493" s="87" t="s">
        <v>13707</v>
      </c>
      <c r="AL493" s="79">
        <v>0.34489583333333301</v>
      </c>
      <c r="AM493" s="2">
        <v>1</v>
      </c>
      <c r="AN493" s="2" t="s">
        <v>2852</v>
      </c>
      <c r="AO493" s="2" t="s">
        <v>13695</v>
      </c>
    </row>
    <row r="494" spans="2:41">
      <c r="B494" s="79">
        <v>0.38851851851851898</v>
      </c>
      <c r="C494" s="2">
        <v>3</v>
      </c>
      <c r="D494" s="2" t="s">
        <v>328</v>
      </c>
      <c r="E494" s="2" t="s">
        <v>3070</v>
      </c>
      <c r="F494" s="2">
        <v>2194</v>
      </c>
      <c r="G494" s="2">
        <v>1.0460035468496081</v>
      </c>
      <c r="H494" s="79">
        <v>0.39071759259259298</v>
      </c>
      <c r="I494" s="2">
        <v>3</v>
      </c>
      <c r="J494" s="2" t="s">
        <v>328</v>
      </c>
      <c r="K494" s="2" t="s">
        <v>3098</v>
      </c>
      <c r="L494" s="2">
        <v>2527</v>
      </c>
      <c r="M494" s="79">
        <v>2.1990740740739922E-3</v>
      </c>
      <c r="N494" s="2" t="s">
        <v>13655</v>
      </c>
      <c r="Q494" s="80">
        <v>0.31325231481481502</v>
      </c>
      <c r="R494" s="81">
        <v>1</v>
      </c>
      <c r="S494" s="81" t="s">
        <v>152</v>
      </c>
      <c r="T494" s="83" t="s">
        <v>13699</v>
      </c>
      <c r="AL494" s="79">
        <v>0.344907407407407</v>
      </c>
      <c r="AM494" s="2">
        <v>1</v>
      </c>
      <c r="AN494" s="2" t="s">
        <v>962</v>
      </c>
      <c r="AO494" s="2" t="s">
        <v>13690</v>
      </c>
    </row>
    <row r="495" spans="2:41">
      <c r="B495" s="79">
        <v>0.38855324074074099</v>
      </c>
      <c r="C495" s="2">
        <v>1</v>
      </c>
      <c r="D495" s="2" t="s">
        <v>329</v>
      </c>
      <c r="E495" s="2" t="s">
        <v>3070</v>
      </c>
      <c r="F495" s="2">
        <v>2196</v>
      </c>
      <c r="G495" s="2">
        <v>1.0439073473569236</v>
      </c>
      <c r="H495" s="79">
        <v>0.39075231481481498</v>
      </c>
      <c r="I495" s="2">
        <v>1</v>
      </c>
      <c r="J495" s="2" t="s">
        <v>329</v>
      </c>
      <c r="K495" s="2" t="s">
        <v>3098</v>
      </c>
      <c r="L495" s="2">
        <v>2530</v>
      </c>
      <c r="M495" s="79">
        <v>2.1990740740739922E-3</v>
      </c>
      <c r="N495" s="2" t="s">
        <v>13655</v>
      </c>
      <c r="Q495" s="84">
        <v>0.31329861111111101</v>
      </c>
      <c r="R495" s="85">
        <v>1</v>
      </c>
      <c r="S495" s="85" t="s">
        <v>1751</v>
      </c>
      <c r="T495" s="87" t="s">
        <v>13701</v>
      </c>
      <c r="AL495" s="79">
        <v>0.34494212962963</v>
      </c>
      <c r="AM495" s="2">
        <v>1</v>
      </c>
      <c r="AN495" s="2" t="s">
        <v>1914</v>
      </c>
      <c r="AO495" s="2" t="s">
        <v>13694</v>
      </c>
    </row>
    <row r="496" spans="2:41">
      <c r="B496" s="79">
        <v>0.38856481481481497</v>
      </c>
      <c r="C496" s="2">
        <v>2</v>
      </c>
      <c r="D496" s="2" t="s">
        <v>330</v>
      </c>
      <c r="E496" s="2" t="s">
        <v>3070</v>
      </c>
      <c r="F496" s="2">
        <v>2199</v>
      </c>
      <c r="G496" s="2">
        <v>1.0460513432866971</v>
      </c>
      <c r="H496" s="79">
        <v>0.390775462962963</v>
      </c>
      <c r="I496" s="2">
        <v>2</v>
      </c>
      <c r="J496" s="2" t="s">
        <v>330</v>
      </c>
      <c r="K496" s="2" t="s">
        <v>3098</v>
      </c>
      <c r="L496" s="2">
        <v>2531</v>
      </c>
      <c r="M496" s="79">
        <v>2.2106481481480311E-3</v>
      </c>
      <c r="N496" s="2" t="s">
        <v>13655</v>
      </c>
      <c r="Q496" s="80">
        <v>0.313344907407407</v>
      </c>
      <c r="R496" s="81">
        <v>1</v>
      </c>
      <c r="S496" s="81" t="s">
        <v>1093</v>
      </c>
      <c r="T496" s="83" t="s">
        <v>13693</v>
      </c>
      <c r="AL496" s="79">
        <v>0.34494212962963</v>
      </c>
      <c r="AM496" s="2">
        <v>2</v>
      </c>
      <c r="AN496" s="2" t="s">
        <v>563</v>
      </c>
      <c r="AO496" s="2" t="s">
        <v>13694</v>
      </c>
    </row>
    <row r="497" spans="2:41">
      <c r="B497" s="79">
        <v>0.388819444444444</v>
      </c>
      <c r="C497" s="2">
        <v>1</v>
      </c>
      <c r="D497" s="2" t="s">
        <v>331</v>
      </c>
      <c r="E497" s="2" t="s">
        <v>3070</v>
      </c>
      <c r="F497" s="2">
        <v>2221</v>
      </c>
      <c r="G497" s="2">
        <v>1.0590989382760796</v>
      </c>
      <c r="H497" s="79">
        <v>0.39119212962963001</v>
      </c>
      <c r="I497" s="2">
        <v>1</v>
      </c>
      <c r="J497" s="2" t="s">
        <v>331</v>
      </c>
      <c r="K497" s="2" t="s">
        <v>3098</v>
      </c>
      <c r="L497" s="2">
        <v>2542</v>
      </c>
      <c r="M497" s="79">
        <v>2.3726851851860187E-3</v>
      </c>
      <c r="N497" s="2" t="s">
        <v>13655</v>
      </c>
      <c r="Q497" s="84">
        <v>0.31340277777777797</v>
      </c>
      <c r="R497" s="85">
        <v>2</v>
      </c>
      <c r="S497" s="85" t="s">
        <v>1752</v>
      </c>
      <c r="T497" s="87" t="s">
        <v>13690</v>
      </c>
      <c r="AL497" s="79">
        <v>0.34494212962963</v>
      </c>
      <c r="AM497" s="2">
        <v>2</v>
      </c>
      <c r="AN497" s="2" t="s">
        <v>905</v>
      </c>
      <c r="AO497" s="2" t="s">
        <v>13692</v>
      </c>
    </row>
    <row r="498" spans="2:41">
      <c r="B498" s="79">
        <v>0.38887731481481502</v>
      </c>
      <c r="C498" s="2">
        <v>1</v>
      </c>
      <c r="D498" s="2" t="s">
        <v>332</v>
      </c>
      <c r="E498" s="2" t="s">
        <v>3129</v>
      </c>
      <c r="F498" s="2">
        <v>2155</v>
      </c>
      <c r="G498" s="2">
        <v>1.0493507610220831</v>
      </c>
      <c r="H498" s="79">
        <v>0.38932870370370398</v>
      </c>
      <c r="I498" s="2">
        <v>1</v>
      </c>
      <c r="J498" s="2" t="s">
        <v>332</v>
      </c>
      <c r="K498" s="2" t="s">
        <v>3096</v>
      </c>
      <c r="L498" s="2">
        <v>2544</v>
      </c>
      <c r="M498" s="79">
        <v>4.5138888888895945E-4</v>
      </c>
      <c r="N498" s="2" t="s">
        <v>13667</v>
      </c>
      <c r="Q498" s="80">
        <v>0.31340277777777797</v>
      </c>
      <c r="R498" s="81">
        <v>3</v>
      </c>
      <c r="S498" s="81" t="s">
        <v>4728</v>
      </c>
      <c r="T498" s="83" t="s">
        <v>13692</v>
      </c>
      <c r="AL498" s="79">
        <v>0.34495370370370398</v>
      </c>
      <c r="AM498" s="2">
        <v>1</v>
      </c>
      <c r="AN498" s="2" t="s">
        <v>2581</v>
      </c>
      <c r="AO498" s="2" t="s">
        <v>13698</v>
      </c>
    </row>
    <row r="499" spans="2:41">
      <c r="B499" s="79">
        <v>0.388935185185185</v>
      </c>
      <c r="C499" s="2">
        <v>2</v>
      </c>
      <c r="D499" s="2" t="s">
        <v>333</v>
      </c>
      <c r="E499" s="2" t="s">
        <v>3127</v>
      </c>
      <c r="F499" s="2">
        <v>2273</v>
      </c>
      <c r="G499" s="2">
        <v>1.0528489248799253</v>
      </c>
      <c r="H499" s="79">
        <v>0.393206018518518</v>
      </c>
      <c r="I499" s="2">
        <v>2</v>
      </c>
      <c r="J499" s="2" t="s">
        <v>333</v>
      </c>
      <c r="K499" s="2" t="s">
        <v>3096</v>
      </c>
      <c r="L499" s="2">
        <v>2546</v>
      </c>
      <c r="M499" s="79">
        <v>4.2708333333330017E-3</v>
      </c>
      <c r="N499" s="2" t="s">
        <v>13676</v>
      </c>
      <c r="Q499" s="84">
        <v>0.31341435185185201</v>
      </c>
      <c r="R499" s="85">
        <v>2</v>
      </c>
      <c r="S499" s="85" t="s">
        <v>506</v>
      </c>
      <c r="T499" s="87" t="s">
        <v>13695</v>
      </c>
      <c r="AL499" s="79">
        <v>0.34497685185185201</v>
      </c>
      <c r="AM499" s="2">
        <v>1</v>
      </c>
      <c r="AN499" s="2" t="s">
        <v>1155</v>
      </c>
      <c r="AO499" s="2" t="s">
        <v>13692</v>
      </c>
    </row>
    <row r="500" spans="2:41">
      <c r="B500" s="79">
        <v>0.38929398148148098</v>
      </c>
      <c r="C500" s="2">
        <v>1</v>
      </c>
      <c r="D500" s="2" t="s">
        <v>334</v>
      </c>
      <c r="E500" s="2" t="s">
        <v>3129</v>
      </c>
      <c r="F500" s="2">
        <v>2163</v>
      </c>
      <c r="G500" s="2">
        <v>1.0407482212870736</v>
      </c>
      <c r="H500" s="79">
        <v>0.389583333333333</v>
      </c>
      <c r="I500" s="2">
        <v>1</v>
      </c>
      <c r="J500" s="2" t="s">
        <v>334</v>
      </c>
      <c r="K500" s="2" t="s">
        <v>3096</v>
      </c>
      <c r="L500" s="2">
        <v>2561</v>
      </c>
      <c r="M500" s="79">
        <v>2.8935185185202661E-4</v>
      </c>
      <c r="N500" s="2" t="s">
        <v>13667</v>
      </c>
      <c r="Q500" s="80">
        <v>0.313425925925926</v>
      </c>
      <c r="R500" s="81">
        <v>2</v>
      </c>
      <c r="S500" s="81" t="s">
        <v>4729</v>
      </c>
      <c r="T500" s="83" t="s">
        <v>13695</v>
      </c>
      <c r="AL500" s="79">
        <v>0.34498842592592599</v>
      </c>
      <c r="AM500" s="2">
        <v>1</v>
      </c>
      <c r="AN500" s="2" t="s">
        <v>1523</v>
      </c>
      <c r="AO500" s="2" t="s">
        <v>13692</v>
      </c>
    </row>
    <row r="501" spans="2:41">
      <c r="B501" s="79">
        <v>0.38943287037037</v>
      </c>
      <c r="C501" s="2">
        <v>1</v>
      </c>
      <c r="D501" s="2" t="s">
        <v>335</v>
      </c>
      <c r="E501" s="2" t="s">
        <v>3129</v>
      </c>
      <c r="F501" s="2">
        <v>2167</v>
      </c>
      <c r="G501" s="2">
        <v>1.0420220519065995</v>
      </c>
      <c r="H501" s="79">
        <v>0.38974537037036999</v>
      </c>
      <c r="I501" s="2">
        <v>1</v>
      </c>
      <c r="J501" s="2" t="s">
        <v>335</v>
      </c>
      <c r="K501" s="2" t="s">
        <v>3096</v>
      </c>
      <c r="L501" s="2">
        <v>2571</v>
      </c>
      <c r="M501" s="79">
        <v>3.1249999999999334E-4</v>
      </c>
      <c r="N501" s="2" t="s">
        <v>13667</v>
      </c>
      <c r="Q501" s="84">
        <v>0.313425925925926</v>
      </c>
      <c r="R501" s="85">
        <v>1</v>
      </c>
      <c r="S501" s="85" t="s">
        <v>1753</v>
      </c>
      <c r="T501" s="87" t="s">
        <v>13692</v>
      </c>
      <c r="AL501" s="79">
        <v>0.34501157407407401</v>
      </c>
      <c r="AM501" s="2">
        <v>1</v>
      </c>
      <c r="AN501" s="2" t="s">
        <v>2662</v>
      </c>
      <c r="AO501" s="2" t="s">
        <v>13692</v>
      </c>
    </row>
    <row r="502" spans="2:41">
      <c r="B502" s="79">
        <v>0.39053240740740702</v>
      </c>
      <c r="C502" s="2">
        <v>1</v>
      </c>
      <c r="D502" s="2" t="s">
        <v>341</v>
      </c>
      <c r="E502" s="2" t="s">
        <v>3129</v>
      </c>
      <c r="F502" s="2">
        <v>2198</v>
      </c>
      <c r="G502" s="2">
        <v>1.0374981708628919</v>
      </c>
      <c r="H502" s="79">
        <v>0.39076388888888902</v>
      </c>
      <c r="I502" s="2">
        <v>1</v>
      </c>
      <c r="J502" s="2" t="s">
        <v>341</v>
      </c>
      <c r="K502" s="2" t="s">
        <v>3096</v>
      </c>
      <c r="L502" s="2">
        <v>2613</v>
      </c>
      <c r="M502" s="79">
        <v>2.3148148148199876E-4</v>
      </c>
      <c r="N502" s="2" t="s">
        <v>13667</v>
      </c>
      <c r="Q502" s="80">
        <v>0.31344907407407402</v>
      </c>
      <c r="R502" s="81">
        <v>4</v>
      </c>
      <c r="S502" s="81" t="s">
        <v>1754</v>
      </c>
      <c r="T502" s="83" t="s">
        <v>13692</v>
      </c>
      <c r="AL502" s="79">
        <v>0.34503472222222198</v>
      </c>
      <c r="AM502" s="2">
        <v>1</v>
      </c>
      <c r="AN502" s="2" t="s">
        <v>4972</v>
      </c>
      <c r="AO502" s="2" t="s">
        <v>13695</v>
      </c>
    </row>
    <row r="503" spans="2:41">
      <c r="B503" s="79">
        <v>0.39078703703703699</v>
      </c>
      <c r="C503" s="2">
        <v>4</v>
      </c>
      <c r="D503" s="2" t="s">
        <v>343</v>
      </c>
      <c r="E503" s="2" t="s">
        <v>3070</v>
      </c>
      <c r="F503" s="2">
        <v>2265</v>
      </c>
      <c r="G503" s="2">
        <v>1.0291698624984686</v>
      </c>
      <c r="H503" s="79">
        <v>0.39281250000000001</v>
      </c>
      <c r="I503" s="2">
        <v>4</v>
      </c>
      <c r="J503" s="2" t="s">
        <v>343</v>
      </c>
      <c r="K503" s="2" t="s">
        <v>3098</v>
      </c>
      <c r="L503" s="2">
        <v>2622</v>
      </c>
      <c r="M503" s="79">
        <v>2.0254629629630205E-3</v>
      </c>
      <c r="N503" s="2" t="s">
        <v>13655</v>
      </c>
      <c r="Q503" s="84">
        <v>0.31344907407407402</v>
      </c>
      <c r="R503" s="85">
        <v>1</v>
      </c>
      <c r="S503" s="85" t="s">
        <v>886</v>
      </c>
      <c r="T503" s="87" t="s">
        <v>13692</v>
      </c>
      <c r="AL503" s="79">
        <v>0.34506944444444398</v>
      </c>
      <c r="AM503" s="2">
        <v>1</v>
      </c>
      <c r="AN503" s="2" t="s">
        <v>4973</v>
      </c>
      <c r="AO503" s="2" t="s">
        <v>13692</v>
      </c>
    </row>
    <row r="504" spans="2:41">
      <c r="B504" s="79">
        <v>0.39083333333333298</v>
      </c>
      <c r="C504" s="2">
        <v>2</v>
      </c>
      <c r="D504" s="2" t="s">
        <v>344</v>
      </c>
      <c r="E504" s="2" t="s">
        <v>3129</v>
      </c>
      <c r="F504" s="2">
        <v>2453</v>
      </c>
      <c r="G504" s="2">
        <v>1.0270007984775622</v>
      </c>
      <c r="H504" s="79">
        <v>0.39789351851851901</v>
      </c>
      <c r="I504" s="2">
        <v>2</v>
      </c>
      <c r="J504" s="2" t="s">
        <v>344</v>
      </c>
      <c r="K504" s="2" t="s">
        <v>3097</v>
      </c>
      <c r="L504" s="2">
        <v>2625</v>
      </c>
      <c r="M504" s="79">
        <v>7.0601851851860298E-3</v>
      </c>
      <c r="N504" s="2" t="s">
        <v>13663</v>
      </c>
      <c r="Q504" s="80">
        <v>0.31347222222222199</v>
      </c>
      <c r="R504" s="81">
        <v>3</v>
      </c>
      <c r="S504" s="81" t="s">
        <v>887</v>
      </c>
      <c r="T504" s="83" t="s">
        <v>13693</v>
      </c>
      <c r="AL504" s="79">
        <v>0.34519675925925902</v>
      </c>
      <c r="AM504" s="2">
        <v>1</v>
      </c>
      <c r="AN504" s="2" t="s">
        <v>1524</v>
      </c>
      <c r="AO504" s="2" t="s">
        <v>13690</v>
      </c>
    </row>
    <row r="505" spans="2:41">
      <c r="B505" s="79">
        <v>0.39084490740740702</v>
      </c>
      <c r="C505" s="2">
        <v>1</v>
      </c>
      <c r="D505" s="2" t="s">
        <v>345</v>
      </c>
      <c r="E505" s="2" t="s">
        <v>3070</v>
      </c>
      <c r="F505" s="2">
        <v>2264</v>
      </c>
      <c r="G505" s="2">
        <v>1.0426788753452449</v>
      </c>
      <c r="H505" s="79">
        <v>0.39280092592592603</v>
      </c>
      <c r="I505" s="2">
        <v>1</v>
      </c>
      <c r="J505" s="2" t="s">
        <v>345</v>
      </c>
      <c r="K505" s="2" t="s">
        <v>3128</v>
      </c>
      <c r="L505" s="2">
        <v>2626</v>
      </c>
      <c r="M505" s="79">
        <v>1.9560185185190093E-3</v>
      </c>
      <c r="N505" s="2" t="s">
        <v>13684</v>
      </c>
      <c r="Q505" s="84">
        <v>0.31348379629629602</v>
      </c>
      <c r="R505" s="85">
        <v>1</v>
      </c>
      <c r="S505" s="85" t="s">
        <v>735</v>
      </c>
      <c r="T505" s="87" t="s">
        <v>13692</v>
      </c>
      <c r="AL505" s="79">
        <v>0.34519675925925902</v>
      </c>
      <c r="AM505" s="2">
        <v>4</v>
      </c>
      <c r="AN505" s="2" t="s">
        <v>2253</v>
      </c>
      <c r="AO505" s="2" t="s">
        <v>13690</v>
      </c>
    </row>
    <row r="506" spans="2:41">
      <c r="B506" s="79">
        <v>0.39087962962963002</v>
      </c>
      <c r="C506" s="2">
        <v>4</v>
      </c>
      <c r="D506" s="2" t="s">
        <v>346</v>
      </c>
      <c r="E506" s="2" t="s">
        <v>3070</v>
      </c>
      <c r="F506" s="2">
        <v>2279</v>
      </c>
      <c r="G506" s="2">
        <v>1.0641208400315465</v>
      </c>
      <c r="H506" s="79">
        <v>0.39327546296296301</v>
      </c>
      <c r="I506" s="2">
        <v>4</v>
      </c>
      <c r="J506" s="2" t="s">
        <v>346</v>
      </c>
      <c r="K506" s="2" t="s">
        <v>3098</v>
      </c>
      <c r="L506" s="2">
        <v>2629</v>
      </c>
      <c r="M506" s="79">
        <v>2.3958333333329862E-3</v>
      </c>
      <c r="N506" s="2" t="s">
        <v>13655</v>
      </c>
      <c r="Q506" s="80">
        <v>0.31351851851851897</v>
      </c>
      <c r="R506" s="81">
        <v>1</v>
      </c>
      <c r="S506" s="81" t="s">
        <v>1755</v>
      </c>
      <c r="T506" s="83" t="s">
        <v>13692</v>
      </c>
      <c r="AL506" s="79">
        <v>0.34521990740740699</v>
      </c>
      <c r="AM506" s="2">
        <v>1</v>
      </c>
      <c r="AN506" s="2" t="s">
        <v>1525</v>
      </c>
      <c r="AO506" s="2" t="s">
        <v>13690</v>
      </c>
    </row>
    <row r="507" spans="2:41">
      <c r="B507" s="79">
        <v>0.39090277777777799</v>
      </c>
      <c r="C507" s="2">
        <v>1</v>
      </c>
      <c r="D507" s="2" t="s">
        <v>347</v>
      </c>
      <c r="E507" s="2" t="s">
        <v>3070</v>
      </c>
      <c r="F507" s="2">
        <v>2263</v>
      </c>
      <c r="G507" s="2">
        <v>1.0114967473003442</v>
      </c>
      <c r="H507" s="79">
        <v>0.392777777777778</v>
      </c>
      <c r="I507" s="2">
        <v>1</v>
      </c>
      <c r="J507" s="2" t="s">
        <v>347</v>
      </c>
      <c r="K507" s="2" t="s">
        <v>3096</v>
      </c>
      <c r="L507" s="2">
        <v>2630</v>
      </c>
      <c r="M507" s="79">
        <v>1.8750000000000155E-3</v>
      </c>
      <c r="N507" s="2" t="s">
        <v>13657</v>
      </c>
      <c r="Q507" s="84">
        <v>0.31356481481481502</v>
      </c>
      <c r="R507" s="85">
        <v>1</v>
      </c>
      <c r="S507" s="85" t="s">
        <v>1756</v>
      </c>
      <c r="T507" s="87" t="s">
        <v>13694</v>
      </c>
      <c r="AL507" s="79">
        <v>0.34525462962962999</v>
      </c>
      <c r="AM507" s="2">
        <v>1</v>
      </c>
      <c r="AN507" s="2" t="s">
        <v>2562</v>
      </c>
      <c r="AO507" s="2" t="s">
        <v>13694</v>
      </c>
    </row>
    <row r="508" spans="2:41">
      <c r="B508" s="79">
        <v>0.39091435185185203</v>
      </c>
      <c r="C508" s="2">
        <v>2</v>
      </c>
      <c r="D508" s="2" t="s">
        <v>348</v>
      </c>
      <c r="E508" s="2" t="s">
        <v>3070</v>
      </c>
      <c r="F508" s="2">
        <v>2280</v>
      </c>
      <c r="G508" s="2">
        <v>1.0610822440597878</v>
      </c>
      <c r="H508" s="79">
        <v>0.39329861111111097</v>
      </c>
      <c r="I508" s="2">
        <v>2</v>
      </c>
      <c r="J508" s="2" t="s">
        <v>348</v>
      </c>
      <c r="K508" s="2" t="s">
        <v>3098</v>
      </c>
      <c r="L508" s="2">
        <v>2633</v>
      </c>
      <c r="M508" s="79">
        <v>2.3842592592589473E-3</v>
      </c>
      <c r="N508" s="2" t="s">
        <v>13655</v>
      </c>
      <c r="Q508" s="80">
        <v>0.313576388888889</v>
      </c>
      <c r="R508" s="81">
        <v>2</v>
      </c>
      <c r="S508" s="81" t="s">
        <v>1407</v>
      </c>
      <c r="T508" s="83" t="s">
        <v>13694</v>
      </c>
      <c r="AL508" s="79">
        <v>0.34535879629629601</v>
      </c>
      <c r="AM508" s="2">
        <v>1</v>
      </c>
      <c r="AN508" s="2" t="s">
        <v>1526</v>
      </c>
      <c r="AO508" s="2" t="s">
        <v>13690</v>
      </c>
    </row>
    <row r="509" spans="2:41">
      <c r="B509" s="79">
        <v>0.39093749999999999</v>
      </c>
      <c r="C509" s="2">
        <v>1</v>
      </c>
      <c r="D509" s="2" t="s">
        <v>349</v>
      </c>
      <c r="E509" s="2" t="s">
        <v>3070</v>
      </c>
      <c r="F509" s="2">
        <v>2281</v>
      </c>
      <c r="G509" s="2">
        <v>1.0618208771645516</v>
      </c>
      <c r="H509" s="79">
        <v>0.39334490740740702</v>
      </c>
      <c r="I509" s="2">
        <v>1</v>
      </c>
      <c r="J509" s="2" t="s">
        <v>349</v>
      </c>
      <c r="K509" s="2" t="s">
        <v>3098</v>
      </c>
      <c r="L509" s="2">
        <v>2634</v>
      </c>
      <c r="M509" s="79">
        <v>2.4074074074070251E-3</v>
      </c>
      <c r="N509" s="2" t="s">
        <v>13655</v>
      </c>
      <c r="Q509" s="84">
        <v>0.31359953703703702</v>
      </c>
      <c r="R509" s="85">
        <v>1</v>
      </c>
      <c r="S509" s="85" t="s">
        <v>2747</v>
      </c>
      <c r="T509" s="87" t="s">
        <v>13707</v>
      </c>
      <c r="AL509" s="79">
        <v>0.34538194444444398</v>
      </c>
      <c r="AM509" s="2">
        <v>2</v>
      </c>
      <c r="AN509" s="2" t="s">
        <v>2254</v>
      </c>
      <c r="AO509" s="2" t="s">
        <v>13690</v>
      </c>
    </row>
    <row r="510" spans="2:41">
      <c r="B510" s="79">
        <v>0.39106481481481498</v>
      </c>
      <c r="C510" s="2">
        <v>1</v>
      </c>
      <c r="D510" s="2" t="s">
        <v>351</v>
      </c>
      <c r="E510" s="2" t="s">
        <v>3070</v>
      </c>
      <c r="F510" s="2">
        <v>2270</v>
      </c>
      <c r="G510" s="2">
        <v>1.0135036983513603</v>
      </c>
      <c r="H510" s="79">
        <v>0.392974537037037</v>
      </c>
      <c r="I510" s="2">
        <v>1</v>
      </c>
      <c r="J510" s="2" t="s">
        <v>351</v>
      </c>
      <c r="K510" s="2" t="s">
        <v>3096</v>
      </c>
      <c r="L510" s="2">
        <v>2645</v>
      </c>
      <c r="M510" s="79">
        <v>1.9097222222220211E-3</v>
      </c>
      <c r="N510" s="2" t="s">
        <v>13657</v>
      </c>
      <c r="Q510" s="80">
        <v>0.31359953703703702</v>
      </c>
      <c r="R510" s="81">
        <v>1</v>
      </c>
      <c r="S510" s="81" t="s">
        <v>2748</v>
      </c>
      <c r="T510" s="83" t="s">
        <v>13702</v>
      </c>
      <c r="AL510" s="79">
        <v>0.34546296296296303</v>
      </c>
      <c r="AM510" s="2">
        <v>1</v>
      </c>
      <c r="AN510" s="2" t="s">
        <v>2487</v>
      </c>
      <c r="AO510" s="2" t="s">
        <v>13690</v>
      </c>
    </row>
    <row r="511" spans="2:41">
      <c r="B511" s="79">
        <v>0.39107638888888901</v>
      </c>
      <c r="C511" s="2">
        <v>1</v>
      </c>
      <c r="D511" s="2" t="s">
        <v>352</v>
      </c>
      <c r="E511" s="2" t="s">
        <v>3070</v>
      </c>
      <c r="F511" s="2">
        <v>2293</v>
      </c>
      <c r="G511" s="2">
        <v>1.0738486751311465</v>
      </c>
      <c r="H511" s="79">
        <v>0.39365740740740701</v>
      </c>
      <c r="I511" s="2">
        <v>1</v>
      </c>
      <c r="J511" s="2" t="s">
        <v>352</v>
      </c>
      <c r="K511" s="2" t="s">
        <v>3098</v>
      </c>
      <c r="L511" s="2">
        <v>2646</v>
      </c>
      <c r="M511" s="79">
        <v>2.5810185185179968E-3</v>
      </c>
      <c r="N511" s="2" t="s">
        <v>13655</v>
      </c>
      <c r="Q511" s="84">
        <v>0.31361111111111101</v>
      </c>
      <c r="R511" s="85">
        <v>2</v>
      </c>
      <c r="S511" s="85" t="s">
        <v>1408</v>
      </c>
      <c r="T511" s="87" t="s">
        <v>13694</v>
      </c>
      <c r="AL511" s="79">
        <v>0.34559027777777801</v>
      </c>
      <c r="AM511" s="2">
        <v>1</v>
      </c>
      <c r="AN511" s="2" t="s">
        <v>2255</v>
      </c>
      <c r="AO511" s="2" t="s">
        <v>13694</v>
      </c>
    </row>
    <row r="512" spans="2:41">
      <c r="B512" s="79">
        <v>0.39111111111111102</v>
      </c>
      <c r="C512" s="2">
        <v>1</v>
      </c>
      <c r="D512" s="2" t="s">
        <v>353</v>
      </c>
      <c r="E512" s="2" t="s">
        <v>3070</v>
      </c>
      <c r="F512" s="2">
        <v>2294</v>
      </c>
      <c r="G512" s="2">
        <v>1.073848675131208</v>
      </c>
      <c r="H512" s="79">
        <v>0.39369212962963002</v>
      </c>
      <c r="I512" s="2">
        <v>1</v>
      </c>
      <c r="J512" s="2" t="s">
        <v>353</v>
      </c>
      <c r="K512" s="2" t="s">
        <v>3098</v>
      </c>
      <c r="L512" s="2">
        <v>2647</v>
      </c>
      <c r="M512" s="79">
        <v>2.581018518518996E-3</v>
      </c>
      <c r="N512" s="2" t="s">
        <v>13655</v>
      </c>
      <c r="Q512" s="80">
        <v>0.31366898148148098</v>
      </c>
      <c r="R512" s="81">
        <v>1</v>
      </c>
      <c r="S512" s="81" t="s">
        <v>4206</v>
      </c>
      <c r="T512" s="83" t="s">
        <v>13692</v>
      </c>
      <c r="AL512" s="79">
        <v>0.34561342592592598</v>
      </c>
      <c r="AM512" s="2">
        <v>2</v>
      </c>
      <c r="AN512" s="2" t="s">
        <v>4974</v>
      </c>
      <c r="AO512" s="2" t="s">
        <v>13692</v>
      </c>
    </row>
    <row r="513" spans="2:41">
      <c r="B513" s="79">
        <v>0.39144675925925898</v>
      </c>
      <c r="C513" s="2">
        <v>2</v>
      </c>
      <c r="D513" s="2" t="s">
        <v>354</v>
      </c>
      <c r="E513" s="2" t="s">
        <v>3070</v>
      </c>
      <c r="F513" s="2">
        <v>2301</v>
      </c>
      <c r="G513" s="2">
        <v>1.0646447626395126</v>
      </c>
      <c r="H513" s="79">
        <v>0.39387731481481503</v>
      </c>
      <c r="I513" s="2">
        <v>2</v>
      </c>
      <c r="J513" s="2" t="s">
        <v>354</v>
      </c>
      <c r="K513" s="2" t="s">
        <v>3098</v>
      </c>
      <c r="L513" s="2">
        <v>2661</v>
      </c>
      <c r="M513" s="79">
        <v>2.4305555555560465E-3</v>
      </c>
      <c r="N513" s="2" t="s">
        <v>13655</v>
      </c>
      <c r="Q513" s="84">
        <v>0.31393518518518498</v>
      </c>
      <c r="R513" s="85">
        <v>4</v>
      </c>
      <c r="S513" s="85" t="s">
        <v>2749</v>
      </c>
      <c r="T513" s="87" t="s">
        <v>13696</v>
      </c>
      <c r="AL513" s="79">
        <v>0.345636574074074</v>
      </c>
      <c r="AM513" s="2">
        <v>1</v>
      </c>
      <c r="AN513" s="2" t="s">
        <v>1527</v>
      </c>
      <c r="AO513" s="2" t="s">
        <v>13694</v>
      </c>
    </row>
    <row r="514" spans="2:41">
      <c r="B514" s="79">
        <v>0.391550925925926</v>
      </c>
      <c r="C514" s="2">
        <v>1</v>
      </c>
      <c r="D514" s="2" t="s">
        <v>355</v>
      </c>
      <c r="E514" s="2" t="s">
        <v>3070</v>
      </c>
      <c r="F514" s="2">
        <v>2304</v>
      </c>
      <c r="G514" s="2">
        <v>1.058168189809795</v>
      </c>
      <c r="H514" s="79">
        <v>0.39391203703703698</v>
      </c>
      <c r="I514" s="2">
        <v>1</v>
      </c>
      <c r="J514" s="2" t="s">
        <v>355</v>
      </c>
      <c r="K514" s="2" t="s">
        <v>3098</v>
      </c>
      <c r="L514" s="2">
        <v>2664</v>
      </c>
      <c r="M514" s="79">
        <v>2.3611111111109806E-3</v>
      </c>
      <c r="N514" s="2" t="s">
        <v>13655</v>
      </c>
      <c r="Q514" s="80">
        <v>0.31395833333333301</v>
      </c>
      <c r="R514" s="81">
        <v>4</v>
      </c>
      <c r="S514" s="81" t="s">
        <v>2750</v>
      </c>
      <c r="T514" s="83" t="s">
        <v>13707</v>
      </c>
      <c r="AL514" s="79">
        <v>0.34564814814814798</v>
      </c>
      <c r="AM514" s="2">
        <v>1</v>
      </c>
      <c r="AN514" s="2" t="s">
        <v>1156</v>
      </c>
      <c r="AO514" s="2" t="s">
        <v>13690</v>
      </c>
    </row>
    <row r="515" spans="2:41">
      <c r="B515" s="79">
        <v>0.39199074074074097</v>
      </c>
      <c r="C515" s="2">
        <v>2</v>
      </c>
      <c r="D515" s="2" t="s">
        <v>356</v>
      </c>
      <c r="E515" s="2" t="s">
        <v>3070</v>
      </c>
      <c r="F515" s="2">
        <v>2497</v>
      </c>
      <c r="G515" s="2">
        <v>1.0411187956364274</v>
      </c>
      <c r="H515" s="79">
        <v>0.39910879629629598</v>
      </c>
      <c r="I515" s="2">
        <v>2</v>
      </c>
      <c r="J515" s="2" t="s">
        <v>356</v>
      </c>
      <c r="K515" s="2" t="s">
        <v>3096</v>
      </c>
      <c r="L515" s="2">
        <v>2681</v>
      </c>
      <c r="M515" s="79">
        <v>7.1180555555550029E-3</v>
      </c>
      <c r="N515" s="2" t="s">
        <v>13657</v>
      </c>
      <c r="Q515" s="84">
        <v>0.314039351851852</v>
      </c>
      <c r="R515" s="85">
        <v>1</v>
      </c>
      <c r="S515" s="85" t="s">
        <v>888</v>
      </c>
      <c r="T515" s="87" t="s">
        <v>13694</v>
      </c>
      <c r="AL515" s="79">
        <v>0.345671296296296</v>
      </c>
      <c r="AM515" s="2">
        <v>1</v>
      </c>
      <c r="AN515" s="2" t="s">
        <v>4975</v>
      </c>
      <c r="AO515" s="2" t="s">
        <v>13692</v>
      </c>
    </row>
    <row r="516" spans="2:41">
      <c r="B516" s="79">
        <v>0.39224537037036999</v>
      </c>
      <c r="C516" s="2">
        <v>3</v>
      </c>
      <c r="D516" s="2" t="s">
        <v>357</v>
      </c>
      <c r="E516" s="2" t="s">
        <v>3070</v>
      </c>
      <c r="F516" s="2">
        <v>2317</v>
      </c>
      <c r="G516" s="2">
        <v>1.0175320595359378</v>
      </c>
      <c r="H516" s="79">
        <v>0.39417824074074098</v>
      </c>
      <c r="I516" s="2">
        <v>3</v>
      </c>
      <c r="J516" s="2" t="s">
        <v>357</v>
      </c>
      <c r="K516" s="2" t="s">
        <v>3098</v>
      </c>
      <c r="L516" s="2">
        <v>2687</v>
      </c>
      <c r="M516" s="79">
        <v>1.9328703703709871E-3</v>
      </c>
      <c r="N516" s="2" t="s">
        <v>13655</v>
      </c>
      <c r="Q516" s="80">
        <v>0.31408564814814799</v>
      </c>
      <c r="R516" s="81">
        <v>1</v>
      </c>
      <c r="S516" s="81" t="s">
        <v>945</v>
      </c>
      <c r="T516" s="83" t="s">
        <v>13692</v>
      </c>
      <c r="AL516" s="79">
        <v>0.34569444444444403</v>
      </c>
      <c r="AM516" s="2">
        <v>1</v>
      </c>
      <c r="AN516" s="2" t="s">
        <v>4976</v>
      </c>
      <c r="AO516" s="2" t="s">
        <v>13692</v>
      </c>
    </row>
    <row r="517" spans="2:41">
      <c r="B517" s="79">
        <v>0.392280092592593</v>
      </c>
      <c r="C517" s="2">
        <v>1</v>
      </c>
      <c r="D517" s="2" t="s">
        <v>358</v>
      </c>
      <c r="E517" s="2" t="s">
        <v>3070</v>
      </c>
      <c r="F517" s="2">
        <v>2319</v>
      </c>
      <c r="G517" s="2">
        <v>1.01549291713194</v>
      </c>
      <c r="H517" s="79">
        <v>0.39421296296296299</v>
      </c>
      <c r="I517" s="2">
        <v>1</v>
      </c>
      <c r="J517" s="2" t="s">
        <v>358</v>
      </c>
      <c r="K517" s="2" t="s">
        <v>3098</v>
      </c>
      <c r="L517" s="2">
        <v>2688</v>
      </c>
      <c r="M517" s="79">
        <v>1.9328703703699879E-3</v>
      </c>
      <c r="N517" s="2" t="s">
        <v>13655</v>
      </c>
      <c r="Q517" s="84">
        <v>0.31410879629629601</v>
      </c>
      <c r="R517" s="85">
        <v>2</v>
      </c>
      <c r="S517" s="85" t="s">
        <v>2119</v>
      </c>
      <c r="T517" s="87" t="s">
        <v>13694</v>
      </c>
      <c r="AL517" s="79">
        <v>0.34570601851851901</v>
      </c>
      <c r="AM517" s="2">
        <v>1</v>
      </c>
      <c r="AN517" s="2" t="s">
        <v>2488</v>
      </c>
      <c r="AO517" s="2" t="s">
        <v>13694</v>
      </c>
    </row>
    <row r="518" spans="2:41">
      <c r="B518" s="79">
        <v>0.39229166666666698</v>
      </c>
      <c r="C518" s="2">
        <v>1</v>
      </c>
      <c r="D518" s="2" t="s">
        <v>359</v>
      </c>
      <c r="E518" s="2" t="s">
        <v>3070</v>
      </c>
      <c r="F518" s="2">
        <v>2321</v>
      </c>
      <c r="G518" s="2">
        <v>1.0154929171319464</v>
      </c>
      <c r="H518" s="79">
        <v>0.39422453703703703</v>
      </c>
      <c r="I518" s="2">
        <v>1</v>
      </c>
      <c r="J518" s="2" t="s">
        <v>359</v>
      </c>
      <c r="K518" s="2" t="s">
        <v>3098</v>
      </c>
      <c r="L518" s="2">
        <v>2689</v>
      </c>
      <c r="M518" s="79">
        <v>1.9328703703700434E-3</v>
      </c>
      <c r="N518" s="2" t="s">
        <v>13655</v>
      </c>
      <c r="Q518" s="80">
        <v>0.31413194444444398</v>
      </c>
      <c r="R518" s="81">
        <v>2</v>
      </c>
      <c r="S518" s="81" t="s">
        <v>2120</v>
      </c>
      <c r="T518" s="83" t="s">
        <v>13693</v>
      </c>
      <c r="AL518" s="79">
        <v>0.34572916666666698</v>
      </c>
      <c r="AM518" s="2">
        <v>3</v>
      </c>
      <c r="AN518" s="2" t="s">
        <v>2663</v>
      </c>
      <c r="AO518" s="2" t="s">
        <v>13692</v>
      </c>
    </row>
    <row r="519" spans="2:41">
      <c r="B519" s="79">
        <v>0.392314814814815</v>
      </c>
      <c r="C519" s="2">
        <v>1</v>
      </c>
      <c r="D519" s="2" t="s">
        <v>360</v>
      </c>
      <c r="E519" s="2" t="s">
        <v>3070</v>
      </c>
      <c r="F519" s="2">
        <v>2323</v>
      </c>
      <c r="G519" s="2">
        <v>1.0168572224101444</v>
      </c>
      <c r="H519" s="79">
        <v>0.39425925925925898</v>
      </c>
      <c r="I519" s="2">
        <v>1</v>
      </c>
      <c r="J519" s="2" t="s">
        <v>360</v>
      </c>
      <c r="K519" s="2" t="s">
        <v>3098</v>
      </c>
      <c r="L519" s="2">
        <v>2690</v>
      </c>
      <c r="M519" s="79">
        <v>1.9444444444439712E-3</v>
      </c>
      <c r="N519" s="2" t="s">
        <v>13655</v>
      </c>
      <c r="Q519" s="84">
        <v>0.314155092592593</v>
      </c>
      <c r="R519" s="85">
        <v>1</v>
      </c>
      <c r="S519" s="85" t="s">
        <v>4730</v>
      </c>
      <c r="T519" s="87" t="s">
        <v>13699</v>
      </c>
      <c r="AL519" s="79">
        <v>0.34574074074074101</v>
      </c>
      <c r="AM519" s="2">
        <v>1</v>
      </c>
      <c r="AN519" s="2" t="s">
        <v>963</v>
      </c>
      <c r="AO519" s="2" t="s">
        <v>13694</v>
      </c>
    </row>
    <row r="520" spans="2:41">
      <c r="B520" s="79">
        <v>0.39236111111111099</v>
      </c>
      <c r="C520" s="2">
        <v>3</v>
      </c>
      <c r="D520" s="2" t="s">
        <v>361</v>
      </c>
      <c r="E520" s="2" t="s">
        <v>3070</v>
      </c>
      <c r="F520" s="2">
        <v>2329</v>
      </c>
      <c r="G520" s="2">
        <v>1.0242498709581516</v>
      </c>
      <c r="H520" s="79">
        <v>0.39435185185185201</v>
      </c>
      <c r="I520" s="2">
        <v>3</v>
      </c>
      <c r="J520" s="2" t="s">
        <v>361</v>
      </c>
      <c r="K520" s="2" t="s">
        <v>3098</v>
      </c>
      <c r="L520" s="2">
        <v>2692</v>
      </c>
      <c r="M520" s="79">
        <v>1.9907407407410149E-3</v>
      </c>
      <c r="N520" s="2" t="s">
        <v>13655</v>
      </c>
      <c r="Q520" s="80">
        <v>0.31423611111111099</v>
      </c>
      <c r="R520" s="81">
        <v>1</v>
      </c>
      <c r="S520" s="81" t="s">
        <v>2121</v>
      </c>
      <c r="T520" s="83" t="s">
        <v>13695</v>
      </c>
      <c r="AL520" s="79">
        <v>0.345752314814815</v>
      </c>
      <c r="AM520" s="2">
        <v>1</v>
      </c>
      <c r="AN520" s="2" t="s">
        <v>2853</v>
      </c>
      <c r="AO520" s="2" t="s">
        <v>13695</v>
      </c>
    </row>
    <row r="521" spans="2:41">
      <c r="B521" s="79">
        <v>0.39259259259259299</v>
      </c>
      <c r="C521" s="2">
        <v>4</v>
      </c>
      <c r="D521" s="2" t="s">
        <v>362</v>
      </c>
      <c r="E521" s="2" t="s">
        <v>3070</v>
      </c>
      <c r="F521" s="2">
        <v>2353</v>
      </c>
      <c r="G521" s="2">
        <v>1.0470516465959503</v>
      </c>
      <c r="H521" s="79">
        <v>0.39479166666666698</v>
      </c>
      <c r="I521" s="2">
        <v>4</v>
      </c>
      <c r="J521" s="2" t="s">
        <v>362</v>
      </c>
      <c r="K521" s="2" t="s">
        <v>3098</v>
      </c>
      <c r="L521" s="2">
        <v>2705</v>
      </c>
      <c r="M521" s="79">
        <v>2.1990740740739922E-3</v>
      </c>
      <c r="N521" s="2" t="s">
        <v>13655</v>
      </c>
      <c r="Q521" s="84">
        <v>0.31434027777777801</v>
      </c>
      <c r="R521" s="85">
        <v>1</v>
      </c>
      <c r="S521" s="85" t="s">
        <v>2562</v>
      </c>
      <c r="T521" s="87" t="s">
        <v>13690</v>
      </c>
      <c r="AL521" s="79">
        <v>0.34576388888888898</v>
      </c>
      <c r="AM521" s="2">
        <v>1</v>
      </c>
      <c r="AN521" s="2" t="s">
        <v>1915</v>
      </c>
      <c r="AO521" s="2" t="s">
        <v>13690</v>
      </c>
    </row>
    <row r="522" spans="2:41">
      <c r="B522" s="79">
        <v>0.39270833333333299</v>
      </c>
      <c r="C522" s="2">
        <v>1</v>
      </c>
      <c r="D522" s="2" t="s">
        <v>363</v>
      </c>
      <c r="E522" s="2" t="s">
        <v>3070</v>
      </c>
      <c r="F522" s="2">
        <v>2356</v>
      </c>
      <c r="G522" s="2">
        <v>1.0394109818815156</v>
      </c>
      <c r="H522" s="79">
        <v>0.394861111111111</v>
      </c>
      <c r="I522" s="2">
        <v>1</v>
      </c>
      <c r="J522" s="2" t="s">
        <v>363</v>
      </c>
      <c r="K522" s="2" t="s">
        <v>3098</v>
      </c>
      <c r="L522" s="2">
        <v>2712</v>
      </c>
      <c r="M522" s="79">
        <v>2.1527777777780033E-3</v>
      </c>
      <c r="N522" s="2" t="s">
        <v>13655</v>
      </c>
      <c r="Q522" s="80">
        <v>0.31435185185185199</v>
      </c>
      <c r="R522" s="81">
        <v>1</v>
      </c>
      <c r="S522" s="81" t="s">
        <v>2562</v>
      </c>
      <c r="T522" s="83" t="s">
        <v>13690</v>
      </c>
      <c r="AL522" s="79">
        <v>0.34577546296296302</v>
      </c>
      <c r="AM522" s="2">
        <v>1</v>
      </c>
      <c r="AN522" s="2" t="s">
        <v>4977</v>
      </c>
      <c r="AO522" s="2" t="s">
        <v>13692</v>
      </c>
    </row>
    <row r="523" spans="2:41">
      <c r="B523" s="79">
        <v>0.392743055555556</v>
      </c>
      <c r="C523" s="2">
        <v>2</v>
      </c>
      <c r="D523" s="2" t="s">
        <v>364</v>
      </c>
      <c r="E523" s="2" t="s">
        <v>3071</v>
      </c>
      <c r="F523" s="2">
        <v>2932</v>
      </c>
      <c r="G523" s="2">
        <v>1.0213417278135699</v>
      </c>
      <c r="H523" s="79">
        <v>0.41210648148148099</v>
      </c>
      <c r="I523" s="2">
        <v>2</v>
      </c>
      <c r="J523" s="2" t="s">
        <v>364</v>
      </c>
      <c r="K523" s="2" t="s">
        <v>3096</v>
      </c>
      <c r="L523" s="2">
        <v>2713</v>
      </c>
      <c r="M523" s="79">
        <v>1.9363425925924993E-2</v>
      </c>
      <c r="N523" s="2" t="s">
        <v>13656</v>
      </c>
      <c r="Q523" s="84">
        <v>0.31435185185185199</v>
      </c>
      <c r="R523" s="85">
        <v>4</v>
      </c>
      <c r="S523" s="85" t="s">
        <v>2751</v>
      </c>
      <c r="T523" s="87" t="s">
        <v>13693</v>
      </c>
      <c r="AL523" s="79">
        <v>0.34584490740740698</v>
      </c>
      <c r="AM523" s="2">
        <v>1</v>
      </c>
      <c r="AN523" s="2" t="s">
        <v>1528</v>
      </c>
      <c r="AO523" s="2" t="s">
        <v>13692</v>
      </c>
    </row>
    <row r="524" spans="2:41">
      <c r="B524" s="79">
        <v>0.392893518518519</v>
      </c>
      <c r="C524" s="2">
        <v>1</v>
      </c>
      <c r="D524" s="2" t="s">
        <v>666</v>
      </c>
      <c r="E524" s="2" t="s">
        <v>3129</v>
      </c>
      <c r="F524" s="2">
        <v>2291</v>
      </c>
      <c r="G524" s="2">
        <v>1.0018549642759818</v>
      </c>
      <c r="H524" s="79">
        <v>0.39361111111111102</v>
      </c>
      <c r="I524" s="2">
        <v>1</v>
      </c>
      <c r="J524" s="2" t="s">
        <v>666</v>
      </c>
      <c r="K524" s="2" t="s">
        <v>3098</v>
      </c>
      <c r="L524" s="2">
        <v>2716</v>
      </c>
      <c r="M524" s="79">
        <v>7.1759259259202013E-4</v>
      </c>
      <c r="N524" s="2" t="s">
        <v>13661</v>
      </c>
      <c r="Q524" s="80">
        <v>0.31458333333333299</v>
      </c>
      <c r="R524" s="81">
        <v>1</v>
      </c>
      <c r="S524" s="81" t="s">
        <v>2752</v>
      </c>
      <c r="T524" s="83" t="s">
        <v>13695</v>
      </c>
      <c r="AL524" s="79">
        <v>0.34585648148148102</v>
      </c>
      <c r="AM524" s="2">
        <v>1</v>
      </c>
      <c r="AN524" s="2" t="s">
        <v>1916</v>
      </c>
      <c r="AO524" s="2" t="s">
        <v>13694</v>
      </c>
    </row>
    <row r="525" spans="2:41">
      <c r="B525" s="79">
        <v>0.39292824074074101</v>
      </c>
      <c r="C525" s="2">
        <v>1</v>
      </c>
      <c r="D525" s="2" t="s">
        <v>365</v>
      </c>
      <c r="E525" s="2" t="s">
        <v>3129</v>
      </c>
      <c r="F525" s="2">
        <v>2278</v>
      </c>
      <c r="G525" s="2">
        <v>1.0432809170689032</v>
      </c>
      <c r="H525" s="79">
        <v>0.39326388888888902</v>
      </c>
      <c r="I525" s="2">
        <v>1</v>
      </c>
      <c r="J525" s="2" t="s">
        <v>365</v>
      </c>
      <c r="K525" s="2" t="s">
        <v>3096</v>
      </c>
      <c r="L525" s="2">
        <v>2717</v>
      </c>
      <c r="M525" s="79">
        <v>3.3564814814801558E-4</v>
      </c>
      <c r="N525" s="2" t="s">
        <v>13667</v>
      </c>
      <c r="Q525" s="84">
        <v>0.31472222222222201</v>
      </c>
      <c r="R525" s="85">
        <v>4</v>
      </c>
      <c r="S525" s="85" t="s">
        <v>4731</v>
      </c>
      <c r="T525" s="87" t="s">
        <v>13692</v>
      </c>
      <c r="AL525" s="79">
        <v>0.34587962962962998</v>
      </c>
      <c r="AM525" s="2">
        <v>1</v>
      </c>
      <c r="AN525" s="2" t="s">
        <v>4978</v>
      </c>
      <c r="AO525" s="2" t="s">
        <v>13699</v>
      </c>
    </row>
    <row r="526" spans="2:41">
      <c r="B526" s="79">
        <v>0.39293981481481499</v>
      </c>
      <c r="C526" s="2">
        <v>3</v>
      </c>
      <c r="D526" s="2" t="s">
        <v>366</v>
      </c>
      <c r="E526" s="2" t="s">
        <v>3070</v>
      </c>
      <c r="F526" s="2">
        <v>2360</v>
      </c>
      <c r="G526" s="2">
        <v>1.0403424507441854</v>
      </c>
      <c r="H526" s="79">
        <v>0.39508101851851901</v>
      </c>
      <c r="I526" s="2">
        <v>3</v>
      </c>
      <c r="J526" s="2" t="s">
        <v>366</v>
      </c>
      <c r="K526" s="2" t="s">
        <v>3098</v>
      </c>
      <c r="L526" s="2">
        <v>2718</v>
      </c>
      <c r="M526" s="79">
        <v>2.1412037037040199E-3</v>
      </c>
      <c r="N526" s="2" t="s">
        <v>13655</v>
      </c>
      <c r="Q526" s="80">
        <v>0.314733796296296</v>
      </c>
      <c r="R526" s="81">
        <v>1</v>
      </c>
      <c r="S526" s="81" t="s">
        <v>2753</v>
      </c>
      <c r="T526" s="83" t="s">
        <v>13693</v>
      </c>
      <c r="AL526" s="79">
        <v>0.34605324074074101</v>
      </c>
      <c r="AM526" s="2">
        <v>3</v>
      </c>
      <c r="AN526" s="2" t="s">
        <v>4979</v>
      </c>
      <c r="AO526" s="2" t="s">
        <v>13693</v>
      </c>
    </row>
    <row r="527" spans="2:41">
      <c r="B527" s="79">
        <v>0.392974537037037</v>
      </c>
      <c r="C527" s="2">
        <v>3</v>
      </c>
      <c r="D527" s="2" t="s">
        <v>367</v>
      </c>
      <c r="E527" s="2" t="s">
        <v>3070</v>
      </c>
      <c r="F527" s="2">
        <v>2361</v>
      </c>
      <c r="G527" s="2">
        <v>1.0414981525278639</v>
      </c>
      <c r="H527" s="79">
        <v>0.395127314814815</v>
      </c>
      <c r="I527" s="2">
        <v>3</v>
      </c>
      <c r="J527" s="2" t="s">
        <v>367</v>
      </c>
      <c r="K527" s="2" t="s">
        <v>3098</v>
      </c>
      <c r="L527" s="2">
        <v>2721</v>
      </c>
      <c r="M527" s="79">
        <v>2.1527777777780033E-3</v>
      </c>
      <c r="N527" s="2" t="s">
        <v>13655</v>
      </c>
      <c r="Q527" s="84">
        <v>0.31474537037036998</v>
      </c>
      <c r="R527" s="85">
        <v>1</v>
      </c>
      <c r="S527" s="85" t="s">
        <v>2562</v>
      </c>
      <c r="T527" s="87" t="s">
        <v>13690</v>
      </c>
      <c r="AL527" s="79">
        <v>0.34608796296296301</v>
      </c>
      <c r="AM527" s="2">
        <v>1</v>
      </c>
      <c r="AN527" s="2" t="s">
        <v>564</v>
      </c>
      <c r="AO527" s="2" t="s">
        <v>13693</v>
      </c>
    </row>
    <row r="528" spans="2:41">
      <c r="B528" s="79">
        <v>0.39310185185185198</v>
      </c>
      <c r="C528" s="2">
        <v>3</v>
      </c>
      <c r="D528" s="2" t="s">
        <v>368</v>
      </c>
      <c r="E528" s="2" t="s">
        <v>3070</v>
      </c>
      <c r="F528" s="2">
        <v>2366</v>
      </c>
      <c r="G528" s="2">
        <v>1.0368048977052557</v>
      </c>
      <c r="H528" s="79">
        <v>0.395208333333333</v>
      </c>
      <c r="I528" s="2">
        <v>3</v>
      </c>
      <c r="J528" s="2" t="s">
        <v>368</v>
      </c>
      <c r="K528" s="2" t="s">
        <v>3098</v>
      </c>
      <c r="L528" s="2">
        <v>2726</v>
      </c>
      <c r="M528" s="79">
        <v>2.1064814814810151E-3</v>
      </c>
      <c r="N528" s="2" t="s">
        <v>13655</v>
      </c>
      <c r="Q528" s="80">
        <v>0.31480324074074101</v>
      </c>
      <c r="R528" s="81">
        <v>1</v>
      </c>
      <c r="S528" s="81" t="s">
        <v>1757</v>
      </c>
      <c r="T528" s="83" t="s">
        <v>13692</v>
      </c>
      <c r="AL528" s="79">
        <v>0.346134259259259</v>
      </c>
      <c r="AM528" s="2">
        <v>2</v>
      </c>
      <c r="AN528" s="2" t="s">
        <v>2489</v>
      </c>
      <c r="AO528" s="2" t="s">
        <v>13693</v>
      </c>
    </row>
    <row r="529" spans="2:41">
      <c r="B529" s="79">
        <v>0.39329861111111097</v>
      </c>
      <c r="C529" s="2">
        <v>1</v>
      </c>
      <c r="D529" s="2" t="s">
        <v>369</v>
      </c>
      <c r="E529" s="2" t="s">
        <v>3071</v>
      </c>
      <c r="F529" s="2">
        <v>2315</v>
      </c>
      <c r="G529" s="2">
        <v>1.0943922097011125</v>
      </c>
      <c r="H529" s="79">
        <v>0.39409722222222199</v>
      </c>
      <c r="I529" s="2">
        <v>1</v>
      </c>
      <c r="J529" s="2" t="s">
        <v>369</v>
      </c>
      <c r="K529" s="2" t="s">
        <v>3098</v>
      </c>
      <c r="L529" s="2">
        <v>2734</v>
      </c>
      <c r="M529" s="79">
        <v>7.986111111110139E-4</v>
      </c>
      <c r="N529" s="2" t="s">
        <v>13677</v>
      </c>
      <c r="Q529" s="84">
        <v>0.31487268518518502</v>
      </c>
      <c r="R529" s="85">
        <v>1</v>
      </c>
      <c r="S529" s="85" t="s">
        <v>2122</v>
      </c>
      <c r="T529" s="87" t="s">
        <v>13692</v>
      </c>
      <c r="AL529" s="79">
        <v>0.34616898148148201</v>
      </c>
      <c r="AM529" s="2">
        <v>2</v>
      </c>
      <c r="AN529" s="2" t="s">
        <v>782</v>
      </c>
      <c r="AO529" s="2" t="s">
        <v>13692</v>
      </c>
    </row>
    <row r="530" spans="2:41">
      <c r="B530" s="79">
        <v>0.39371527777777798</v>
      </c>
      <c r="C530" s="2">
        <v>2</v>
      </c>
      <c r="D530" s="2" t="s">
        <v>370</v>
      </c>
      <c r="E530" s="2" t="s">
        <v>3129</v>
      </c>
      <c r="F530" s="2">
        <v>2415</v>
      </c>
      <c r="G530" s="2">
        <v>1.0963683220124281</v>
      </c>
      <c r="H530" s="79">
        <v>0.39686342592592599</v>
      </c>
      <c r="I530" s="2">
        <v>2</v>
      </c>
      <c r="J530" s="2" t="s">
        <v>370</v>
      </c>
      <c r="K530" s="2" t="s">
        <v>3098</v>
      </c>
      <c r="L530" s="2">
        <v>2745</v>
      </c>
      <c r="M530" s="79">
        <v>3.1481481481480111E-3</v>
      </c>
      <c r="N530" s="2" t="s">
        <v>13661</v>
      </c>
      <c r="Q530" s="80">
        <v>0.31491898148148201</v>
      </c>
      <c r="R530" s="81">
        <v>1</v>
      </c>
      <c r="S530" s="81" t="s">
        <v>1409</v>
      </c>
      <c r="T530" s="83" t="s">
        <v>13694</v>
      </c>
      <c r="AL530" s="79">
        <v>0.34618055555555599</v>
      </c>
      <c r="AM530" s="2">
        <v>2</v>
      </c>
      <c r="AN530" s="2" t="s">
        <v>1917</v>
      </c>
      <c r="AO530" s="2" t="s">
        <v>13690</v>
      </c>
    </row>
    <row r="531" spans="2:41">
      <c r="B531" s="79">
        <v>0.39399305555555603</v>
      </c>
      <c r="C531" s="2">
        <v>1</v>
      </c>
      <c r="D531" s="2" t="s">
        <v>669</v>
      </c>
      <c r="E531" s="2" t="s">
        <v>3129</v>
      </c>
      <c r="F531" s="2">
        <v>2348</v>
      </c>
      <c r="G531" s="2">
        <v>1.0027984674384935</v>
      </c>
      <c r="H531" s="79">
        <v>0.39472222222222197</v>
      </c>
      <c r="I531" s="2">
        <v>1</v>
      </c>
      <c r="J531" s="2" t="s">
        <v>669</v>
      </c>
      <c r="K531" s="2" t="s">
        <v>3098</v>
      </c>
      <c r="L531" s="2">
        <v>2751</v>
      </c>
      <c r="M531" s="79">
        <v>7.2916666666594798E-4</v>
      </c>
      <c r="N531" s="2" t="s">
        <v>13661</v>
      </c>
      <c r="Q531" s="84">
        <v>0.31494212962962997</v>
      </c>
      <c r="R531" s="85">
        <v>1</v>
      </c>
      <c r="S531" s="85" t="s">
        <v>1410</v>
      </c>
      <c r="T531" s="87" t="s">
        <v>13692</v>
      </c>
      <c r="AL531" s="79">
        <v>0.34619212962962997</v>
      </c>
      <c r="AM531" s="2">
        <v>3</v>
      </c>
      <c r="AN531" s="2" t="s">
        <v>4980</v>
      </c>
      <c r="AO531" s="2" t="s">
        <v>13692</v>
      </c>
    </row>
    <row r="532" spans="2:41">
      <c r="B532" s="79">
        <v>0.39443287037037</v>
      </c>
      <c r="C532" s="2">
        <v>3</v>
      </c>
      <c r="D532" s="2" t="s">
        <v>373</v>
      </c>
      <c r="E532" s="2" t="s">
        <v>3070</v>
      </c>
      <c r="F532" s="2">
        <v>2399</v>
      </c>
      <c r="G532" s="2">
        <v>1.042642113030245</v>
      </c>
      <c r="H532" s="79">
        <v>0.39659722222222199</v>
      </c>
      <c r="I532" s="2">
        <v>3</v>
      </c>
      <c r="J532" s="2" t="s">
        <v>373</v>
      </c>
      <c r="K532" s="2" t="s">
        <v>3098</v>
      </c>
      <c r="L532" s="2">
        <v>2774</v>
      </c>
      <c r="M532" s="79">
        <v>2.1643518518519866E-3</v>
      </c>
      <c r="N532" s="2" t="s">
        <v>13655</v>
      </c>
      <c r="Q532" s="80">
        <v>0.31494212962962997</v>
      </c>
      <c r="R532" s="81">
        <v>4</v>
      </c>
      <c r="S532" s="81" t="s">
        <v>2754</v>
      </c>
      <c r="T532" s="83" t="s">
        <v>13693</v>
      </c>
      <c r="AL532" s="79">
        <v>0.34620370370370401</v>
      </c>
      <c r="AM532" s="2">
        <v>2</v>
      </c>
      <c r="AN532" s="2" t="s">
        <v>1918</v>
      </c>
      <c r="AO532" s="2" t="s">
        <v>13692</v>
      </c>
    </row>
    <row r="533" spans="2:41">
      <c r="B533" s="79">
        <v>0.39446759259259301</v>
      </c>
      <c r="C533" s="2">
        <v>1</v>
      </c>
      <c r="D533" s="2" t="s">
        <v>374</v>
      </c>
      <c r="E533" s="2" t="s">
        <v>3070</v>
      </c>
      <c r="F533" s="2">
        <v>2402</v>
      </c>
      <c r="G533" s="2">
        <v>1.0428008326155864</v>
      </c>
      <c r="H533" s="79">
        <v>0.39665509259259302</v>
      </c>
      <c r="I533" s="2">
        <v>1</v>
      </c>
      <c r="J533" s="2" t="s">
        <v>374</v>
      </c>
      <c r="K533" s="2" t="s">
        <v>3098</v>
      </c>
      <c r="L533" s="2">
        <v>2777</v>
      </c>
      <c r="M533" s="79">
        <v>2.1875000000000089E-3</v>
      </c>
      <c r="N533" s="2" t="s">
        <v>13655</v>
      </c>
      <c r="Q533" s="84">
        <v>0.314965277777778</v>
      </c>
      <c r="R533" s="85">
        <v>1</v>
      </c>
      <c r="S533" s="85" t="s">
        <v>2624</v>
      </c>
      <c r="T533" s="87" t="s">
        <v>13695</v>
      </c>
      <c r="AL533" s="79">
        <v>0.346215277777778</v>
      </c>
      <c r="AM533" s="2">
        <v>4</v>
      </c>
      <c r="AN533" s="2" t="s">
        <v>2664</v>
      </c>
      <c r="AO533" s="2" t="s">
        <v>13690</v>
      </c>
    </row>
    <row r="534" spans="2:41">
      <c r="B534" s="79">
        <v>0.39450231481481501</v>
      </c>
      <c r="C534" s="2">
        <v>1</v>
      </c>
      <c r="D534" s="2" t="s">
        <v>375</v>
      </c>
      <c r="E534" s="2" t="s">
        <v>3070</v>
      </c>
      <c r="F534" s="2">
        <v>2406</v>
      </c>
      <c r="G534" s="2">
        <v>1.0416826001225683</v>
      </c>
      <c r="H534" s="79">
        <v>0.39667824074074098</v>
      </c>
      <c r="I534" s="2">
        <v>1</v>
      </c>
      <c r="J534" s="2" t="s">
        <v>375</v>
      </c>
      <c r="K534" s="2" t="s">
        <v>3098</v>
      </c>
      <c r="L534" s="2">
        <v>2779</v>
      </c>
      <c r="M534" s="79">
        <v>2.17592592592597E-3</v>
      </c>
      <c r="N534" s="2" t="s">
        <v>13655</v>
      </c>
      <c r="Q534" s="80">
        <v>0.31497685185185198</v>
      </c>
      <c r="R534" s="81">
        <v>2</v>
      </c>
      <c r="S534" s="81" t="s">
        <v>1411</v>
      </c>
      <c r="T534" s="83" t="s">
        <v>13693</v>
      </c>
      <c r="AL534" s="79">
        <v>0.34622685185185198</v>
      </c>
      <c r="AM534" s="2">
        <v>1</v>
      </c>
      <c r="AN534" s="2" t="s">
        <v>1919</v>
      </c>
      <c r="AO534" s="2" t="s">
        <v>13690</v>
      </c>
    </row>
    <row r="535" spans="2:41">
      <c r="B535" s="79">
        <v>0.39452546296296298</v>
      </c>
      <c r="C535" s="2">
        <v>1</v>
      </c>
      <c r="D535" s="2" t="s">
        <v>376</v>
      </c>
      <c r="E535" s="2" t="s">
        <v>3070</v>
      </c>
      <c r="F535" s="2">
        <v>2407</v>
      </c>
      <c r="G535" s="2">
        <v>1.0416826001225736</v>
      </c>
      <c r="H535" s="79">
        <v>0.39670138888888901</v>
      </c>
      <c r="I535" s="2">
        <v>1</v>
      </c>
      <c r="J535" s="2" t="s">
        <v>376</v>
      </c>
      <c r="K535" s="2" t="s">
        <v>3098</v>
      </c>
      <c r="L535" s="2">
        <v>2781</v>
      </c>
      <c r="M535" s="79">
        <v>2.1759259259260255E-3</v>
      </c>
      <c r="N535" s="2" t="s">
        <v>13655</v>
      </c>
      <c r="Q535" s="84">
        <v>0.31501157407407399</v>
      </c>
      <c r="R535" s="85">
        <v>4</v>
      </c>
      <c r="S535" s="85" t="s">
        <v>4732</v>
      </c>
      <c r="T535" s="87" t="s">
        <v>13695</v>
      </c>
      <c r="AL535" s="79">
        <v>0.34623842592592602</v>
      </c>
      <c r="AM535" s="2">
        <v>1</v>
      </c>
      <c r="AN535" s="2" t="s">
        <v>1316</v>
      </c>
      <c r="AO535" s="2" t="s">
        <v>13694</v>
      </c>
    </row>
    <row r="536" spans="2:41">
      <c r="B536" s="79">
        <v>0.39465277777777802</v>
      </c>
      <c r="C536" s="2">
        <v>1</v>
      </c>
      <c r="D536" s="2" t="s">
        <v>377</v>
      </c>
      <c r="E536" s="2" t="s">
        <v>3070</v>
      </c>
      <c r="F536" s="2">
        <v>2408</v>
      </c>
      <c r="G536" s="2">
        <v>1.0310912088599233</v>
      </c>
      <c r="H536" s="79">
        <v>0.39672453703703697</v>
      </c>
      <c r="I536" s="2">
        <v>1</v>
      </c>
      <c r="J536" s="2" t="s">
        <v>377</v>
      </c>
      <c r="K536" s="2" t="s">
        <v>3098</v>
      </c>
      <c r="L536" s="2">
        <v>2785</v>
      </c>
      <c r="M536" s="79">
        <v>2.071759259258954E-3</v>
      </c>
      <c r="N536" s="2" t="s">
        <v>13655</v>
      </c>
      <c r="Q536" s="80">
        <v>0.315081018518518</v>
      </c>
      <c r="R536" s="81">
        <v>1</v>
      </c>
      <c r="S536" s="81" t="s">
        <v>1758</v>
      </c>
      <c r="T536" s="83" t="s">
        <v>13694</v>
      </c>
      <c r="AL536" s="79">
        <v>0.34623842592592602</v>
      </c>
      <c r="AM536" s="2">
        <v>4</v>
      </c>
      <c r="AN536" s="2" t="s">
        <v>4981</v>
      </c>
      <c r="AO536" s="2" t="s">
        <v>13692</v>
      </c>
    </row>
    <row r="537" spans="2:41">
      <c r="B537" s="79">
        <v>0.395011574074074</v>
      </c>
      <c r="C537" s="2">
        <v>2</v>
      </c>
      <c r="D537" s="2" t="s">
        <v>378</v>
      </c>
      <c r="E537" s="2" t="s">
        <v>3070</v>
      </c>
      <c r="F537" s="2">
        <v>2417</v>
      </c>
      <c r="G537" s="2">
        <v>1.0095081702734716</v>
      </c>
      <c r="H537" s="79">
        <v>0.39688657407407402</v>
      </c>
      <c r="I537" s="2">
        <v>2</v>
      </c>
      <c r="J537" s="2" t="s">
        <v>378</v>
      </c>
      <c r="K537" s="2" t="s">
        <v>3098</v>
      </c>
      <c r="L537" s="2">
        <v>2798</v>
      </c>
      <c r="M537" s="79">
        <v>1.8750000000000155E-3</v>
      </c>
      <c r="N537" s="2" t="s">
        <v>13655</v>
      </c>
      <c r="Q537" s="84">
        <v>0.315115740740741</v>
      </c>
      <c r="R537" s="85">
        <v>1</v>
      </c>
      <c r="S537" s="85" t="s">
        <v>4733</v>
      </c>
      <c r="T537" s="87" t="s">
        <v>13695</v>
      </c>
      <c r="AL537" s="79">
        <v>0.34625</v>
      </c>
      <c r="AM537" s="2">
        <v>1</v>
      </c>
      <c r="AN537" s="2" t="s">
        <v>2854</v>
      </c>
      <c r="AO537" s="2" t="s">
        <v>13695</v>
      </c>
    </row>
    <row r="538" spans="2:41">
      <c r="B538" s="79">
        <v>0.39503472222222202</v>
      </c>
      <c r="C538" s="2">
        <v>2</v>
      </c>
      <c r="D538" s="2" t="s">
        <v>379</v>
      </c>
      <c r="E538" s="2" t="s">
        <v>3070</v>
      </c>
      <c r="F538" s="2">
        <v>2420</v>
      </c>
      <c r="G538" s="2">
        <v>1.010932492918525</v>
      </c>
      <c r="H538" s="79">
        <v>0.39692129629629602</v>
      </c>
      <c r="I538" s="2">
        <v>2</v>
      </c>
      <c r="J538" s="2" t="s">
        <v>379</v>
      </c>
      <c r="K538" s="2" t="s">
        <v>3098</v>
      </c>
      <c r="L538" s="2">
        <v>2799</v>
      </c>
      <c r="M538" s="79">
        <v>1.8865740740739989E-3</v>
      </c>
      <c r="N538" s="2" t="s">
        <v>13655</v>
      </c>
      <c r="Q538" s="80">
        <v>0.315231481481482</v>
      </c>
      <c r="R538" s="81">
        <v>4</v>
      </c>
      <c r="S538" s="81" t="s">
        <v>889</v>
      </c>
      <c r="T538" s="83" t="s">
        <v>13690</v>
      </c>
      <c r="AL538" s="79">
        <v>0.34626157407407399</v>
      </c>
      <c r="AM538" s="2">
        <v>2</v>
      </c>
      <c r="AN538" s="2" t="s">
        <v>565</v>
      </c>
      <c r="AO538" s="2" t="s">
        <v>13690</v>
      </c>
    </row>
    <row r="539" spans="2:41">
      <c r="B539" s="79">
        <v>0.39506944444444397</v>
      </c>
      <c r="C539" s="2">
        <v>1</v>
      </c>
      <c r="D539" s="2" t="s">
        <v>380</v>
      </c>
      <c r="E539" s="2" t="s">
        <v>3070</v>
      </c>
      <c r="F539" s="2">
        <v>2421</v>
      </c>
      <c r="G539" s="2">
        <v>1.0113296947873935</v>
      </c>
      <c r="H539" s="79">
        <v>0.39696759259259301</v>
      </c>
      <c r="I539" s="2">
        <v>1</v>
      </c>
      <c r="J539" s="2" t="s">
        <v>380</v>
      </c>
      <c r="K539" s="2" t="s">
        <v>3098</v>
      </c>
      <c r="L539" s="2">
        <v>2800</v>
      </c>
      <c r="M539" s="79">
        <v>1.898148148149037E-3</v>
      </c>
      <c r="N539" s="2" t="s">
        <v>13655</v>
      </c>
      <c r="Q539" s="84">
        <v>0.31524305555555598</v>
      </c>
      <c r="R539" s="85">
        <v>2</v>
      </c>
      <c r="S539" s="85" t="s">
        <v>1759</v>
      </c>
      <c r="T539" s="87" t="s">
        <v>13692</v>
      </c>
      <c r="AL539" s="79">
        <v>0.34628472222222201</v>
      </c>
      <c r="AM539" s="2">
        <v>1</v>
      </c>
      <c r="AN539" s="2" t="s">
        <v>2665</v>
      </c>
      <c r="AO539" s="2" t="s">
        <v>13690</v>
      </c>
    </row>
    <row r="540" spans="2:41">
      <c r="B540" s="79">
        <v>0.39510416666666698</v>
      </c>
      <c r="C540" s="2">
        <v>1</v>
      </c>
      <c r="D540" s="2" t="s">
        <v>381</v>
      </c>
      <c r="E540" s="2" t="s">
        <v>3070</v>
      </c>
      <c r="F540" s="2">
        <v>2424</v>
      </c>
      <c r="G540" s="2">
        <v>1.0127291533205038</v>
      </c>
      <c r="H540" s="79">
        <v>0.397013888888889</v>
      </c>
      <c r="I540" s="2">
        <v>1</v>
      </c>
      <c r="J540" s="2" t="s">
        <v>381</v>
      </c>
      <c r="K540" s="2" t="s">
        <v>3098</v>
      </c>
      <c r="L540" s="2">
        <v>2801</v>
      </c>
      <c r="M540" s="79">
        <v>1.9097222222220211E-3</v>
      </c>
      <c r="N540" s="2" t="s">
        <v>13655</v>
      </c>
      <c r="Q540" s="80">
        <v>0.31526620370370401</v>
      </c>
      <c r="R540" s="81">
        <v>1</v>
      </c>
      <c r="S540" s="81" t="s">
        <v>1760</v>
      </c>
      <c r="T540" s="83" t="s">
        <v>13692</v>
      </c>
      <c r="AL540" s="79">
        <v>0.34630787037036997</v>
      </c>
      <c r="AM540" s="2">
        <v>1</v>
      </c>
      <c r="AN540" s="2" t="s">
        <v>1529</v>
      </c>
      <c r="AO540" s="2" t="s">
        <v>13690</v>
      </c>
    </row>
    <row r="541" spans="2:41">
      <c r="B541" s="79">
        <v>0.395127314814815</v>
      </c>
      <c r="C541" s="2">
        <v>1</v>
      </c>
      <c r="D541" s="2" t="s">
        <v>382</v>
      </c>
      <c r="E541" s="2" t="s">
        <v>3070</v>
      </c>
      <c r="F541" s="2">
        <v>2425</v>
      </c>
      <c r="G541" s="2">
        <v>1.0127291533205038</v>
      </c>
      <c r="H541" s="79">
        <v>0.39703703703703702</v>
      </c>
      <c r="I541" s="2">
        <v>1</v>
      </c>
      <c r="J541" s="2" t="s">
        <v>382</v>
      </c>
      <c r="K541" s="2" t="s">
        <v>3098</v>
      </c>
      <c r="L541" s="2">
        <v>2802</v>
      </c>
      <c r="M541" s="79">
        <v>1.9097222222220211E-3</v>
      </c>
      <c r="N541" s="2" t="s">
        <v>13655</v>
      </c>
      <c r="Q541" s="84">
        <v>0.31526620370370401</v>
      </c>
      <c r="R541" s="85">
        <v>4</v>
      </c>
      <c r="S541" s="85" t="s">
        <v>890</v>
      </c>
      <c r="T541" s="87" t="s">
        <v>13690</v>
      </c>
      <c r="AL541" s="79">
        <v>0.34630787037036997</v>
      </c>
      <c r="AM541" s="2">
        <v>1</v>
      </c>
      <c r="AN541" s="2" t="s">
        <v>4982</v>
      </c>
      <c r="AO541" s="2" t="s">
        <v>13692</v>
      </c>
    </row>
    <row r="542" spans="2:41">
      <c r="B542" s="79">
        <v>0.395706018518518</v>
      </c>
      <c r="C542" s="2">
        <v>1</v>
      </c>
      <c r="D542" s="2" t="s">
        <v>384</v>
      </c>
      <c r="E542" s="2" t="s">
        <v>3070</v>
      </c>
      <c r="F542" s="2">
        <v>2443</v>
      </c>
      <c r="G542" s="2">
        <v>1.0127291533206242</v>
      </c>
      <c r="H542" s="79">
        <v>0.39761574074074102</v>
      </c>
      <c r="I542" s="2">
        <v>1</v>
      </c>
      <c r="J542" s="2" t="s">
        <v>384</v>
      </c>
      <c r="K542" s="2" t="s">
        <v>3098</v>
      </c>
      <c r="L542" s="2">
        <v>2822</v>
      </c>
      <c r="M542" s="79">
        <v>1.9097222222230203E-3</v>
      </c>
      <c r="N542" s="2" t="s">
        <v>13655</v>
      </c>
      <c r="Q542" s="80">
        <v>0.31528935185185197</v>
      </c>
      <c r="R542" s="81">
        <v>1</v>
      </c>
      <c r="S542" s="81" t="s">
        <v>2430</v>
      </c>
      <c r="T542" s="83" t="s">
        <v>13690</v>
      </c>
      <c r="AL542" s="79">
        <v>0.34630787037036997</v>
      </c>
      <c r="AM542" s="2">
        <v>1</v>
      </c>
      <c r="AN542" s="2" t="s">
        <v>982</v>
      </c>
      <c r="AO542" s="2" t="s">
        <v>13692</v>
      </c>
    </row>
    <row r="543" spans="2:41">
      <c r="B543" s="79">
        <v>0.39598379629629599</v>
      </c>
      <c r="C543" s="2">
        <v>1</v>
      </c>
      <c r="D543" s="2" t="s">
        <v>385</v>
      </c>
      <c r="E543" s="2" t="s">
        <v>3071</v>
      </c>
      <c r="F543" s="2">
        <v>2411</v>
      </c>
      <c r="G543" s="2">
        <v>1.0943922097011125</v>
      </c>
      <c r="H543" s="79">
        <v>0.396782407407407</v>
      </c>
      <c r="I543" s="2">
        <v>1</v>
      </c>
      <c r="J543" s="2" t="s">
        <v>385</v>
      </c>
      <c r="K543" s="2" t="s">
        <v>3098</v>
      </c>
      <c r="L543" s="2">
        <v>2831</v>
      </c>
      <c r="M543" s="79">
        <v>7.986111111110139E-4</v>
      </c>
      <c r="N543" s="2" t="s">
        <v>13677</v>
      </c>
      <c r="Q543" s="84">
        <v>0.31528935185185197</v>
      </c>
      <c r="R543" s="85">
        <v>1</v>
      </c>
      <c r="S543" s="85" t="s">
        <v>1014</v>
      </c>
      <c r="T543" s="87" t="s">
        <v>13690</v>
      </c>
      <c r="AL543" s="79">
        <v>0.34630787037036997</v>
      </c>
      <c r="AM543" s="2">
        <v>2</v>
      </c>
      <c r="AN543" s="2" t="s">
        <v>1530</v>
      </c>
      <c r="AO543" s="2" t="s">
        <v>13690</v>
      </c>
    </row>
    <row r="544" spans="2:41">
      <c r="B544" s="79">
        <v>0.39665509259259302</v>
      </c>
      <c r="C544" s="2">
        <v>1</v>
      </c>
      <c r="D544" s="2" t="s">
        <v>672</v>
      </c>
      <c r="E544" s="2" t="s">
        <v>3071</v>
      </c>
      <c r="F544" s="2">
        <v>2624</v>
      </c>
      <c r="G544" s="2">
        <v>1.0798684079094876</v>
      </c>
      <c r="H544" s="79">
        <v>0.403402777777778</v>
      </c>
      <c r="I544" s="2">
        <v>1</v>
      </c>
      <c r="J544" s="2" t="s">
        <v>672</v>
      </c>
      <c r="K544" s="2" t="s">
        <v>3128</v>
      </c>
      <c r="L544" s="2">
        <v>2854</v>
      </c>
      <c r="M544" s="79">
        <v>6.7476851851849817E-3</v>
      </c>
      <c r="N544" s="2" t="s">
        <v>13670</v>
      </c>
      <c r="Q544" s="80">
        <v>0.3153125</v>
      </c>
      <c r="R544" s="81">
        <v>1</v>
      </c>
      <c r="S544" s="81" t="s">
        <v>2123</v>
      </c>
      <c r="T544" s="83" t="s">
        <v>13690</v>
      </c>
      <c r="AL544" s="79">
        <v>0.346331018518518</v>
      </c>
      <c r="AM544" s="2">
        <v>2</v>
      </c>
      <c r="AN544" s="2" t="s">
        <v>4983</v>
      </c>
      <c r="AO544" s="2" t="s">
        <v>13692</v>
      </c>
    </row>
    <row r="545" spans="2:41">
      <c r="B545" s="79">
        <v>0.39671296296296299</v>
      </c>
      <c r="C545" s="2">
        <v>1</v>
      </c>
      <c r="D545" s="2" t="s">
        <v>673</v>
      </c>
      <c r="E545" s="2" t="s">
        <v>3129</v>
      </c>
      <c r="F545" s="2">
        <v>2441</v>
      </c>
      <c r="G545" s="2">
        <v>1.0018549642760635</v>
      </c>
      <c r="H545" s="79">
        <v>0.39743055555555601</v>
      </c>
      <c r="I545" s="2">
        <v>1</v>
      </c>
      <c r="J545" s="2" t="s">
        <v>673</v>
      </c>
      <c r="K545" s="2" t="s">
        <v>3098</v>
      </c>
      <c r="L545" s="2">
        <v>2856</v>
      </c>
      <c r="M545" s="79">
        <v>7.1759259259301933E-4</v>
      </c>
      <c r="N545" s="2" t="s">
        <v>13661</v>
      </c>
      <c r="Q545" s="84">
        <v>0.31532407407407398</v>
      </c>
      <c r="R545" s="85">
        <v>2</v>
      </c>
      <c r="S545" s="85" t="s">
        <v>1412</v>
      </c>
      <c r="T545" s="87" t="s">
        <v>13692</v>
      </c>
      <c r="AL545" s="79">
        <v>0.34635416666666702</v>
      </c>
      <c r="AM545" s="2">
        <v>1</v>
      </c>
      <c r="AN545" s="2" t="s">
        <v>4984</v>
      </c>
      <c r="AO545" s="2" t="s">
        <v>13692</v>
      </c>
    </row>
    <row r="546" spans="2:41">
      <c r="B546" s="79">
        <v>0.396898148148148</v>
      </c>
      <c r="C546" s="2">
        <v>1</v>
      </c>
      <c r="D546" s="2" t="s">
        <v>390</v>
      </c>
      <c r="E546" s="2" t="s">
        <v>3070</v>
      </c>
      <c r="F546" s="2">
        <v>2483</v>
      </c>
      <c r="G546" s="2">
        <v>1.002686870802679</v>
      </c>
      <c r="H546" s="79">
        <v>0.39872685185185203</v>
      </c>
      <c r="I546" s="2">
        <v>1</v>
      </c>
      <c r="J546" s="2" t="s">
        <v>390</v>
      </c>
      <c r="K546" s="2" t="s">
        <v>3098</v>
      </c>
      <c r="L546" s="2">
        <v>2866</v>
      </c>
      <c r="M546" s="79">
        <v>1.8287037037040266E-3</v>
      </c>
      <c r="N546" s="2" t="s">
        <v>13655</v>
      </c>
      <c r="Q546" s="80">
        <v>0.31532407407407398</v>
      </c>
      <c r="R546" s="81">
        <v>4</v>
      </c>
      <c r="S546" s="81" t="s">
        <v>2625</v>
      </c>
      <c r="T546" s="83" t="s">
        <v>13690</v>
      </c>
      <c r="AL546" s="79">
        <v>0.34635416666666702</v>
      </c>
      <c r="AM546" s="2">
        <v>1</v>
      </c>
      <c r="AN546" s="2" t="s">
        <v>566</v>
      </c>
      <c r="AO546" s="2" t="s">
        <v>13694</v>
      </c>
    </row>
    <row r="547" spans="2:41">
      <c r="B547" s="79">
        <v>0.39709490740740699</v>
      </c>
      <c r="C547" s="2">
        <v>1</v>
      </c>
      <c r="D547" s="2" t="s">
        <v>391</v>
      </c>
      <c r="E547" s="2" t="s">
        <v>3129</v>
      </c>
      <c r="F547" s="2">
        <v>2438</v>
      </c>
      <c r="G547" s="2">
        <v>1.0394594252103193</v>
      </c>
      <c r="H547" s="79">
        <v>0.397361111111111</v>
      </c>
      <c r="I547" s="2">
        <v>1</v>
      </c>
      <c r="J547" s="2" t="s">
        <v>391</v>
      </c>
      <c r="K547" s="2" t="s">
        <v>3096</v>
      </c>
      <c r="L547" s="2">
        <v>2873</v>
      </c>
      <c r="M547" s="79">
        <v>2.6620370370400437E-4</v>
      </c>
      <c r="N547" s="2" t="s">
        <v>13667</v>
      </c>
      <c r="Q547" s="84">
        <v>0.31532407407407398</v>
      </c>
      <c r="R547" s="85">
        <v>1</v>
      </c>
      <c r="S547" s="85" t="s">
        <v>1413</v>
      </c>
      <c r="T547" s="87" t="s">
        <v>13694</v>
      </c>
      <c r="AL547" s="79">
        <v>0.34638888888888902</v>
      </c>
      <c r="AM547" s="2">
        <v>1</v>
      </c>
      <c r="AN547" s="2" t="s">
        <v>4985</v>
      </c>
      <c r="AO547" s="2" t="s">
        <v>13692</v>
      </c>
    </row>
    <row r="548" spans="2:41">
      <c r="B548" s="79">
        <v>0.39818287037036998</v>
      </c>
      <c r="C548" s="2">
        <v>1</v>
      </c>
      <c r="D548" s="2" t="s">
        <v>395</v>
      </c>
      <c r="E548" s="2" t="s">
        <v>3129</v>
      </c>
      <c r="F548" s="2">
        <v>2467</v>
      </c>
      <c r="G548" s="2">
        <v>1.0355032442367107</v>
      </c>
      <c r="H548" s="79">
        <v>0.39837962962963003</v>
      </c>
      <c r="I548" s="2">
        <v>1</v>
      </c>
      <c r="J548" s="2" t="s">
        <v>395</v>
      </c>
      <c r="K548" s="2" t="s">
        <v>3096</v>
      </c>
      <c r="L548" s="2">
        <v>2913</v>
      </c>
      <c r="M548" s="79">
        <v>1.9675925926004867E-4</v>
      </c>
      <c r="N548" s="2" t="s">
        <v>13667</v>
      </c>
      <c r="Q548" s="80">
        <v>0.315347222222222</v>
      </c>
      <c r="R548" s="81">
        <v>1</v>
      </c>
      <c r="S548" s="81" t="s">
        <v>1414</v>
      </c>
      <c r="T548" s="83" t="s">
        <v>13692</v>
      </c>
      <c r="AL548" s="79">
        <v>0.34641203703703699</v>
      </c>
      <c r="AM548" s="2">
        <v>3</v>
      </c>
      <c r="AN548" s="2" t="s">
        <v>2490</v>
      </c>
      <c r="AO548" s="2" t="s">
        <v>13690</v>
      </c>
    </row>
    <row r="549" spans="2:41">
      <c r="B549" s="79">
        <v>0.39917824074074099</v>
      </c>
      <c r="C549" s="2">
        <v>1</v>
      </c>
      <c r="D549" s="2" t="s">
        <v>396</v>
      </c>
      <c r="E549" s="2" t="s">
        <v>3070</v>
      </c>
      <c r="F549" s="2">
        <v>2555</v>
      </c>
      <c r="G549" s="2">
        <v>1.019550679711533</v>
      </c>
      <c r="H549" s="79">
        <v>0.40114583333333298</v>
      </c>
      <c r="I549" s="2">
        <v>1</v>
      </c>
      <c r="J549" s="2" t="s">
        <v>396</v>
      </c>
      <c r="K549" s="2" t="s">
        <v>3098</v>
      </c>
      <c r="L549" s="2">
        <v>2948</v>
      </c>
      <c r="M549" s="79">
        <v>1.9675925925919935E-3</v>
      </c>
      <c r="N549" s="2" t="s">
        <v>13655</v>
      </c>
      <c r="Q549" s="84">
        <v>0.31537037037037002</v>
      </c>
      <c r="R549" s="85">
        <v>2</v>
      </c>
      <c r="S549" s="85" t="s">
        <v>1190</v>
      </c>
      <c r="T549" s="87" t="s">
        <v>13690</v>
      </c>
      <c r="AL549" s="79">
        <v>0.34642361111111097</v>
      </c>
      <c r="AM549" s="2">
        <v>1</v>
      </c>
      <c r="AN549" s="2" t="s">
        <v>139</v>
      </c>
      <c r="AO549" s="2" t="s">
        <v>13699</v>
      </c>
    </row>
    <row r="550" spans="2:41">
      <c r="B550" s="79">
        <v>0.399282407407407</v>
      </c>
      <c r="C550" s="2">
        <v>2</v>
      </c>
      <c r="D550" s="2" t="s">
        <v>397</v>
      </c>
      <c r="E550" s="2" t="s">
        <v>3129</v>
      </c>
      <c r="F550" s="2">
        <v>2629</v>
      </c>
      <c r="G550" s="2">
        <v>1.0629600203242278</v>
      </c>
      <c r="H550" s="79">
        <v>0.40350694444444402</v>
      </c>
      <c r="I550" s="2">
        <v>1</v>
      </c>
      <c r="J550" s="2" t="s">
        <v>397</v>
      </c>
      <c r="K550" s="2" t="s">
        <v>3098</v>
      </c>
      <c r="L550" s="2">
        <v>2951</v>
      </c>
      <c r="M550" s="79">
        <v>4.2245370370370128E-3</v>
      </c>
      <c r="N550" s="2" t="s">
        <v>13661</v>
      </c>
      <c r="Q550" s="80">
        <v>0.31538194444444401</v>
      </c>
      <c r="R550" s="81">
        <v>1</v>
      </c>
      <c r="S550" s="81" t="s">
        <v>110</v>
      </c>
      <c r="T550" s="83" t="s">
        <v>13695</v>
      </c>
      <c r="AL550" s="79">
        <v>0.346446759259259</v>
      </c>
      <c r="AM550" s="2">
        <v>1</v>
      </c>
      <c r="AN550" s="2" t="s">
        <v>4986</v>
      </c>
      <c r="AO550" s="2" t="s">
        <v>13692</v>
      </c>
    </row>
    <row r="551" spans="2:41">
      <c r="B551" s="79">
        <v>0.39932870370370399</v>
      </c>
      <c r="C551" s="2">
        <v>3</v>
      </c>
      <c r="D551" s="2" t="s">
        <v>398</v>
      </c>
      <c r="E551" s="2" t="s">
        <v>3070</v>
      </c>
      <c r="F551" s="2">
        <v>2558</v>
      </c>
      <c r="G551" s="2">
        <v>1.0133604773069185</v>
      </c>
      <c r="H551" s="79">
        <v>0.40122685185185197</v>
      </c>
      <c r="I551" s="2">
        <v>3</v>
      </c>
      <c r="J551" s="2" t="s">
        <v>398</v>
      </c>
      <c r="K551" s="2" t="s">
        <v>3098</v>
      </c>
      <c r="L551" s="2">
        <v>2953</v>
      </c>
      <c r="M551" s="79">
        <v>1.8981481481479823E-3</v>
      </c>
      <c r="N551" s="2" t="s">
        <v>13655</v>
      </c>
      <c r="Q551" s="84">
        <v>0.31539351851851899</v>
      </c>
      <c r="R551" s="85">
        <v>1</v>
      </c>
      <c r="S551" s="85" t="s">
        <v>1761</v>
      </c>
      <c r="T551" s="87" t="s">
        <v>13692</v>
      </c>
      <c r="AL551" s="79">
        <v>0.34650462962963002</v>
      </c>
      <c r="AM551" s="2">
        <v>1</v>
      </c>
      <c r="AN551" s="2" t="s">
        <v>2256</v>
      </c>
      <c r="AO551" s="2" t="s">
        <v>13690</v>
      </c>
    </row>
    <row r="552" spans="2:41">
      <c r="B552" s="79">
        <v>0.399363425925926</v>
      </c>
      <c r="C552" s="2">
        <v>2</v>
      </c>
      <c r="D552" s="2" t="s">
        <v>399</v>
      </c>
      <c r="E552" s="2" t="s">
        <v>3070</v>
      </c>
      <c r="F552" s="2">
        <v>2565</v>
      </c>
      <c r="G552" s="2">
        <v>1.0165124883338794</v>
      </c>
      <c r="H552" s="79">
        <v>0.40129629629629598</v>
      </c>
      <c r="I552" s="2">
        <v>2</v>
      </c>
      <c r="J552" s="2" t="s">
        <v>399</v>
      </c>
      <c r="K552" s="2" t="s">
        <v>3098</v>
      </c>
      <c r="L552" s="2">
        <v>2954</v>
      </c>
      <c r="M552" s="79">
        <v>1.9328703703699879E-3</v>
      </c>
      <c r="N552" s="2" t="s">
        <v>13655</v>
      </c>
      <c r="Q552" s="80">
        <v>0.31542824074074099</v>
      </c>
      <c r="R552" s="81">
        <v>1</v>
      </c>
      <c r="S552" s="81" t="s">
        <v>2557</v>
      </c>
      <c r="T552" s="83" t="s">
        <v>13692</v>
      </c>
      <c r="AL552" s="79">
        <v>0.34650462962963002</v>
      </c>
      <c r="AM552" s="2">
        <v>1</v>
      </c>
      <c r="AN552" s="2" t="s">
        <v>1317</v>
      </c>
      <c r="AO552" s="2" t="s">
        <v>13692</v>
      </c>
    </row>
    <row r="553" spans="2:41">
      <c r="B553" s="79">
        <v>0.39938657407407402</v>
      </c>
      <c r="C553" s="2">
        <v>1</v>
      </c>
      <c r="D553" s="2" t="s">
        <v>400</v>
      </c>
      <c r="E553" s="2" t="s">
        <v>3070</v>
      </c>
      <c r="F553" s="2">
        <v>2566</v>
      </c>
      <c r="G553" s="2">
        <v>1.01549291713194</v>
      </c>
      <c r="H553" s="79">
        <v>0.40131944444444401</v>
      </c>
      <c r="I553" s="2">
        <v>1</v>
      </c>
      <c r="J553" s="2" t="s">
        <v>400</v>
      </c>
      <c r="K553" s="2" t="s">
        <v>3098</v>
      </c>
      <c r="L553" s="2">
        <v>2956</v>
      </c>
      <c r="M553" s="79">
        <v>1.9328703703699879E-3</v>
      </c>
      <c r="N553" s="2" t="s">
        <v>13655</v>
      </c>
      <c r="Q553" s="84">
        <v>0.31542824074074099</v>
      </c>
      <c r="R553" s="85">
        <v>1</v>
      </c>
      <c r="S553" s="85" t="s">
        <v>1298</v>
      </c>
      <c r="T553" s="87" t="s">
        <v>13690</v>
      </c>
      <c r="AL553" s="79">
        <v>0.34650462962963002</v>
      </c>
      <c r="AM553" s="2">
        <v>1</v>
      </c>
      <c r="AN553" s="2" t="s">
        <v>1038</v>
      </c>
      <c r="AO553" s="2" t="s">
        <v>13691</v>
      </c>
    </row>
    <row r="554" spans="2:41">
      <c r="B554" s="79">
        <v>0.39945601851851897</v>
      </c>
      <c r="C554" s="2">
        <v>2</v>
      </c>
      <c r="D554" s="2" t="s">
        <v>401</v>
      </c>
      <c r="E554" s="2" t="s">
        <v>3070</v>
      </c>
      <c r="F554" s="2">
        <v>2578</v>
      </c>
      <c r="G554" s="2">
        <v>1.0460513432866971</v>
      </c>
      <c r="H554" s="79">
        <v>0.401666666666667</v>
      </c>
      <c r="I554" s="2">
        <v>2</v>
      </c>
      <c r="J554" s="2" t="s">
        <v>401</v>
      </c>
      <c r="K554" s="2" t="s">
        <v>3098</v>
      </c>
      <c r="L554" s="2">
        <v>2959</v>
      </c>
      <c r="M554" s="79">
        <v>2.2106481481480311E-3</v>
      </c>
      <c r="N554" s="2" t="s">
        <v>13655</v>
      </c>
      <c r="Q554" s="80">
        <v>0.31547453703703698</v>
      </c>
      <c r="R554" s="81">
        <v>1</v>
      </c>
      <c r="S554" s="81" t="s">
        <v>1762</v>
      </c>
      <c r="T554" s="83" t="s">
        <v>13692</v>
      </c>
      <c r="AL554" s="79">
        <v>0.34653935185185197</v>
      </c>
      <c r="AM554" s="2">
        <v>1</v>
      </c>
      <c r="AN554" s="2" t="s">
        <v>1531</v>
      </c>
      <c r="AO554" s="2" t="s">
        <v>13690</v>
      </c>
    </row>
    <row r="555" spans="2:41">
      <c r="B555" s="79">
        <v>0.39958333333333301</v>
      </c>
      <c r="C555" s="2">
        <v>4</v>
      </c>
      <c r="D555" s="2" t="s">
        <v>402</v>
      </c>
      <c r="E555" s="2" t="s">
        <v>3070</v>
      </c>
      <c r="F555" s="2">
        <v>2582</v>
      </c>
      <c r="G555" s="2">
        <v>1.050310671170589</v>
      </c>
      <c r="H555" s="79">
        <v>0.40181712962963001</v>
      </c>
      <c r="I555" s="2">
        <v>4</v>
      </c>
      <c r="J555" s="2" t="s">
        <v>402</v>
      </c>
      <c r="K555" s="2" t="s">
        <v>3098</v>
      </c>
      <c r="L555" s="2">
        <v>2966</v>
      </c>
      <c r="M555" s="79">
        <v>2.2337962962969971E-3</v>
      </c>
      <c r="N555" s="2" t="s">
        <v>13655</v>
      </c>
      <c r="Q555" s="84">
        <v>0.31548611111111102</v>
      </c>
      <c r="R555" s="85">
        <v>1</v>
      </c>
      <c r="S555" s="85" t="s">
        <v>1217</v>
      </c>
      <c r="T555" s="87" t="s">
        <v>13690</v>
      </c>
      <c r="AL555" s="79">
        <v>0.34655092592592601</v>
      </c>
      <c r="AM555" s="2">
        <v>1</v>
      </c>
      <c r="AN555" s="2" t="s">
        <v>1532</v>
      </c>
      <c r="AO555" s="2" t="s">
        <v>13694</v>
      </c>
    </row>
    <row r="556" spans="2:41">
      <c r="B556" s="79">
        <v>0.39974537037037</v>
      </c>
      <c r="C556" s="2">
        <v>1</v>
      </c>
      <c r="D556" s="2" t="s">
        <v>403</v>
      </c>
      <c r="E556" s="2" t="s">
        <v>3070</v>
      </c>
      <c r="F556" s="2">
        <v>2585</v>
      </c>
      <c r="G556" s="2">
        <v>1.0382575961334757</v>
      </c>
      <c r="H556" s="79">
        <v>0.40188657407407402</v>
      </c>
      <c r="I556" s="2">
        <v>1</v>
      </c>
      <c r="J556" s="2" t="s">
        <v>403</v>
      </c>
      <c r="K556" s="2" t="s">
        <v>3098</v>
      </c>
      <c r="L556" s="2">
        <v>2969</v>
      </c>
      <c r="M556" s="79">
        <v>2.1412037037040199E-3</v>
      </c>
      <c r="N556" s="2" t="s">
        <v>13655</v>
      </c>
      <c r="Q556" s="80">
        <v>0.31550925925925899</v>
      </c>
      <c r="R556" s="81">
        <v>2</v>
      </c>
      <c r="S556" s="81" t="s">
        <v>1144</v>
      </c>
      <c r="T556" s="83" t="s">
        <v>13690</v>
      </c>
      <c r="AL556" s="79">
        <v>0.34658564814814802</v>
      </c>
      <c r="AM556" s="2">
        <v>1</v>
      </c>
      <c r="AN556" s="2" t="s">
        <v>1533</v>
      </c>
      <c r="AO556" s="2" t="s">
        <v>13694</v>
      </c>
    </row>
    <row r="557" spans="2:41">
      <c r="B557" s="79">
        <v>0.39980324074074097</v>
      </c>
      <c r="C557" s="2">
        <v>4</v>
      </c>
      <c r="D557" s="2" t="s">
        <v>404</v>
      </c>
      <c r="E557" s="2" t="s">
        <v>3070</v>
      </c>
      <c r="F557" s="2">
        <v>2587</v>
      </c>
      <c r="G557" s="2">
        <v>1.0413848780494399</v>
      </c>
      <c r="H557" s="79">
        <v>0.40194444444444399</v>
      </c>
      <c r="I557" s="2">
        <v>4</v>
      </c>
      <c r="J557" s="2" t="s">
        <v>404</v>
      </c>
      <c r="K557" s="2" t="s">
        <v>3098</v>
      </c>
      <c r="L557" s="2">
        <v>2972</v>
      </c>
      <c r="M557" s="79">
        <v>2.1412037037030207E-3</v>
      </c>
      <c r="N557" s="2" t="s">
        <v>13655</v>
      </c>
      <c r="Q557" s="84">
        <v>0.315543981481481</v>
      </c>
      <c r="R557" s="85">
        <v>1</v>
      </c>
      <c r="S557" s="85" t="s">
        <v>1415</v>
      </c>
      <c r="T557" s="87" t="s">
        <v>13692</v>
      </c>
      <c r="AL557" s="79">
        <v>0.346597222222222</v>
      </c>
      <c r="AM557" s="2">
        <v>3</v>
      </c>
      <c r="AN557" s="2" t="s">
        <v>1920</v>
      </c>
      <c r="AO557" s="2" t="s">
        <v>13690</v>
      </c>
    </row>
    <row r="558" spans="2:41">
      <c r="B558" s="79">
        <v>0.39987268518518498</v>
      </c>
      <c r="C558" s="2">
        <v>1</v>
      </c>
      <c r="D558" s="2" t="s">
        <v>680</v>
      </c>
      <c r="E558" s="2" t="s">
        <v>3071</v>
      </c>
      <c r="F558" s="2">
        <v>2952</v>
      </c>
      <c r="G558" s="2">
        <v>1.011981116310378</v>
      </c>
      <c r="H558" s="79">
        <v>0.41248842592592599</v>
      </c>
      <c r="I558" s="2">
        <v>1</v>
      </c>
      <c r="J558" s="2" t="s">
        <v>680</v>
      </c>
      <c r="K558" s="2" t="s">
        <v>3096</v>
      </c>
      <c r="L558" s="2">
        <v>2977</v>
      </c>
      <c r="M558" s="79">
        <v>1.261574074074101E-2</v>
      </c>
      <c r="N558" s="2" t="s">
        <v>13656</v>
      </c>
      <c r="Q558" s="80">
        <v>0.31559027777777798</v>
      </c>
      <c r="R558" s="81">
        <v>1</v>
      </c>
      <c r="S558" s="81" t="s">
        <v>2124</v>
      </c>
      <c r="T558" s="83" t="s">
        <v>13690</v>
      </c>
      <c r="AL558" s="79">
        <v>0.346597222222222</v>
      </c>
      <c r="AM558" s="2">
        <v>2</v>
      </c>
      <c r="AN558" s="2" t="s">
        <v>2855</v>
      </c>
      <c r="AO558" s="2" t="s">
        <v>13695</v>
      </c>
    </row>
    <row r="559" spans="2:41">
      <c r="B559" s="79">
        <v>0.39990740740740699</v>
      </c>
      <c r="C559" s="2">
        <v>3</v>
      </c>
      <c r="D559" s="2" t="s">
        <v>405</v>
      </c>
      <c r="E559" s="2" t="s">
        <v>3070</v>
      </c>
      <c r="F559" s="2">
        <v>2593</v>
      </c>
      <c r="G559" s="2">
        <v>1.0534359475827941</v>
      </c>
      <c r="H559" s="79">
        <v>0.40218749999999998</v>
      </c>
      <c r="I559" s="2">
        <v>3</v>
      </c>
      <c r="J559" s="2" t="s">
        <v>405</v>
      </c>
      <c r="K559" s="2" t="s">
        <v>3098</v>
      </c>
      <c r="L559" s="2">
        <v>2978</v>
      </c>
      <c r="M559" s="79">
        <v>2.280092592592986E-3</v>
      </c>
      <c r="N559" s="2" t="s">
        <v>13655</v>
      </c>
      <c r="Q559" s="84">
        <v>0.31561342592592601</v>
      </c>
      <c r="R559" s="85">
        <v>2</v>
      </c>
      <c r="S559" s="85" t="s">
        <v>1763</v>
      </c>
      <c r="T559" s="87" t="s">
        <v>13690</v>
      </c>
      <c r="AL559" s="79">
        <v>0.34667824074074099</v>
      </c>
      <c r="AM559" s="2">
        <v>1</v>
      </c>
      <c r="AN559" s="2" t="s">
        <v>2562</v>
      </c>
      <c r="AO559" s="2" t="s">
        <v>13694</v>
      </c>
    </row>
    <row r="560" spans="2:41">
      <c r="B560" s="79">
        <v>0.399976851851852</v>
      </c>
      <c r="C560" s="2">
        <v>2</v>
      </c>
      <c r="D560" s="2" t="s">
        <v>406</v>
      </c>
      <c r="E560" s="2" t="s">
        <v>3070</v>
      </c>
      <c r="F560" s="2">
        <v>2596</v>
      </c>
      <c r="G560" s="2">
        <v>1.0533941901091513</v>
      </c>
      <c r="H560" s="79">
        <v>0.40226851851851902</v>
      </c>
      <c r="I560" s="2">
        <v>2</v>
      </c>
      <c r="J560" s="2" t="s">
        <v>406</v>
      </c>
      <c r="K560" s="2" t="s">
        <v>3098</v>
      </c>
      <c r="L560" s="2">
        <v>2981</v>
      </c>
      <c r="M560" s="79">
        <v>2.2916666666670249E-3</v>
      </c>
      <c r="N560" s="2" t="s">
        <v>13655</v>
      </c>
      <c r="Q560" s="80">
        <v>0.31562499999999999</v>
      </c>
      <c r="R560" s="81">
        <v>2</v>
      </c>
      <c r="S560" s="81" t="s">
        <v>1255</v>
      </c>
      <c r="T560" s="83" t="s">
        <v>13690</v>
      </c>
      <c r="AL560" s="79">
        <v>0.346712962962963</v>
      </c>
      <c r="AM560" s="2">
        <v>1</v>
      </c>
      <c r="AN560" s="2" t="s">
        <v>2491</v>
      </c>
      <c r="AO560" s="2" t="s">
        <v>13694</v>
      </c>
    </row>
    <row r="561" spans="2:41">
      <c r="B561" s="79">
        <v>0.40049768518518503</v>
      </c>
      <c r="C561" s="2">
        <v>1</v>
      </c>
      <c r="D561" s="2" t="s">
        <v>407</v>
      </c>
      <c r="E561" s="2" t="s">
        <v>3070</v>
      </c>
      <c r="F561" s="2">
        <v>2598</v>
      </c>
      <c r="G561" s="2">
        <v>1.0026868708026719</v>
      </c>
      <c r="H561" s="79">
        <v>0.402326388888889</v>
      </c>
      <c r="I561" s="2">
        <v>1</v>
      </c>
      <c r="J561" s="2" t="s">
        <v>407</v>
      </c>
      <c r="K561" s="2" t="s">
        <v>3098</v>
      </c>
      <c r="L561" s="2">
        <v>3002</v>
      </c>
      <c r="M561" s="79">
        <v>1.8287037037039711E-3</v>
      </c>
      <c r="N561" s="2" t="s">
        <v>13655</v>
      </c>
      <c r="Q561" s="84">
        <v>0.31562499999999999</v>
      </c>
      <c r="R561" s="85">
        <v>3</v>
      </c>
      <c r="S561" s="85" t="s">
        <v>2755</v>
      </c>
      <c r="T561" s="87" t="s">
        <v>13696</v>
      </c>
      <c r="AL561" s="79">
        <v>0.34672453703703698</v>
      </c>
      <c r="AM561" s="2">
        <v>1</v>
      </c>
      <c r="AN561" s="2" t="s">
        <v>4987</v>
      </c>
      <c r="AO561" s="2" t="s">
        <v>13692</v>
      </c>
    </row>
    <row r="562" spans="2:41">
      <c r="B562" s="79">
        <v>0.40053240740740698</v>
      </c>
      <c r="C562" s="2">
        <v>1</v>
      </c>
      <c r="D562" s="2" t="s">
        <v>408</v>
      </c>
      <c r="E562" s="2" t="s">
        <v>3070</v>
      </c>
      <c r="F562" s="2">
        <v>2600</v>
      </c>
      <c r="G562" s="2">
        <v>1.0041566358459648</v>
      </c>
      <c r="H562" s="79">
        <v>0.40237268518518499</v>
      </c>
      <c r="I562" s="2">
        <v>1</v>
      </c>
      <c r="J562" s="2" t="s">
        <v>408</v>
      </c>
      <c r="K562" s="2" t="s">
        <v>3098</v>
      </c>
      <c r="L562" s="2">
        <v>3004</v>
      </c>
      <c r="M562" s="79">
        <v>1.8402777777780099E-3</v>
      </c>
      <c r="N562" s="2" t="s">
        <v>13655</v>
      </c>
      <c r="Q562" s="80">
        <v>0.31565972222222199</v>
      </c>
      <c r="R562" s="81">
        <v>1</v>
      </c>
      <c r="S562" s="81" t="s">
        <v>1416</v>
      </c>
      <c r="T562" s="83" t="s">
        <v>13692</v>
      </c>
      <c r="AL562" s="79">
        <v>0.34672453703703698</v>
      </c>
      <c r="AM562" s="2">
        <v>1</v>
      </c>
      <c r="AN562" s="2" t="s">
        <v>1921</v>
      </c>
      <c r="AO562" s="2" t="s">
        <v>13692</v>
      </c>
    </row>
    <row r="563" spans="2:41">
      <c r="B563" s="79">
        <v>0.40057870370370402</v>
      </c>
      <c r="C563" s="2">
        <v>2</v>
      </c>
      <c r="D563" s="2" t="s">
        <v>409</v>
      </c>
      <c r="E563" s="2" t="s">
        <v>3074</v>
      </c>
      <c r="F563" s="2">
        <v>2569</v>
      </c>
      <c r="G563" s="2">
        <v>1.013364133739634</v>
      </c>
      <c r="H563" s="79">
        <v>0.40138888888888902</v>
      </c>
      <c r="I563" s="2">
        <v>2</v>
      </c>
      <c r="J563" s="2" t="s">
        <v>409</v>
      </c>
      <c r="K563" s="2" t="s">
        <v>3098</v>
      </c>
      <c r="L563" s="2">
        <v>3009</v>
      </c>
      <c r="M563" s="79">
        <v>8.1018518518499727E-4</v>
      </c>
      <c r="N563" s="2" t="s">
        <v>13680</v>
      </c>
      <c r="Q563" s="84">
        <v>0.31567129629629598</v>
      </c>
      <c r="R563" s="85">
        <v>2</v>
      </c>
      <c r="S563" s="85" t="s">
        <v>891</v>
      </c>
      <c r="T563" s="87" t="s">
        <v>13692</v>
      </c>
      <c r="AL563" s="79">
        <v>0.34674768518518501</v>
      </c>
      <c r="AM563" s="2">
        <v>1</v>
      </c>
      <c r="AN563" s="2" t="s">
        <v>1922</v>
      </c>
      <c r="AO563" s="2" t="s">
        <v>13692</v>
      </c>
    </row>
    <row r="564" spans="2:41">
      <c r="B564" s="79">
        <v>0.40076388888888897</v>
      </c>
      <c r="C564" s="2">
        <v>1</v>
      </c>
      <c r="D564" s="2" t="s">
        <v>410</v>
      </c>
      <c r="E564" s="2" t="s">
        <v>3070</v>
      </c>
      <c r="F564" s="2">
        <v>2605</v>
      </c>
      <c r="G564" s="2">
        <v>1.0041566358459648</v>
      </c>
      <c r="H564" s="79">
        <v>0.40260416666666698</v>
      </c>
      <c r="I564" s="2">
        <v>1</v>
      </c>
      <c r="J564" s="2" t="s">
        <v>410</v>
      </c>
      <c r="K564" s="2" t="s">
        <v>3098</v>
      </c>
      <c r="L564" s="2">
        <v>3018</v>
      </c>
      <c r="M564" s="79">
        <v>1.8402777777780099E-3</v>
      </c>
      <c r="N564" s="2" t="s">
        <v>13655</v>
      </c>
      <c r="Q564" s="80">
        <v>0.31568287037037002</v>
      </c>
      <c r="R564" s="81">
        <v>1</v>
      </c>
      <c r="S564" s="81" t="s">
        <v>1764</v>
      </c>
      <c r="T564" s="83" t="s">
        <v>13694</v>
      </c>
      <c r="AL564" s="79">
        <v>0.34677083333333297</v>
      </c>
      <c r="AM564" s="2">
        <v>1</v>
      </c>
      <c r="AN564" s="2" t="s">
        <v>1923</v>
      </c>
      <c r="AO564" s="2" t="s">
        <v>13690</v>
      </c>
    </row>
    <row r="565" spans="2:41">
      <c r="B565" s="79">
        <v>0.400787037037037</v>
      </c>
      <c r="C565" s="2">
        <v>3</v>
      </c>
      <c r="D565" s="2" t="s">
        <v>411</v>
      </c>
      <c r="E565" s="2" t="s">
        <v>3070</v>
      </c>
      <c r="F565" s="2">
        <v>2606</v>
      </c>
      <c r="G565" s="2">
        <v>1.0076339897302207</v>
      </c>
      <c r="H565" s="79">
        <v>0.40263888888888899</v>
      </c>
      <c r="I565" s="2">
        <v>3</v>
      </c>
      <c r="J565" s="2" t="s">
        <v>411</v>
      </c>
      <c r="K565" s="2" t="s">
        <v>3098</v>
      </c>
      <c r="L565" s="2">
        <v>3019</v>
      </c>
      <c r="M565" s="79">
        <v>1.8518518518519933E-3</v>
      </c>
      <c r="N565" s="2" t="s">
        <v>13655</v>
      </c>
      <c r="Q565" s="84">
        <v>0.31568287037037002</v>
      </c>
      <c r="R565" s="85">
        <v>2</v>
      </c>
      <c r="S565" s="85" t="s">
        <v>892</v>
      </c>
      <c r="T565" s="87" t="s">
        <v>13690</v>
      </c>
      <c r="AL565" s="79">
        <v>0.346793981481481</v>
      </c>
      <c r="AM565" s="2">
        <v>1</v>
      </c>
      <c r="AN565" s="2" t="s">
        <v>1534</v>
      </c>
      <c r="AO565" s="2" t="s">
        <v>13690</v>
      </c>
    </row>
    <row r="566" spans="2:41">
      <c r="B566" s="79">
        <v>0.40085648148148201</v>
      </c>
      <c r="C566" s="2">
        <v>2</v>
      </c>
      <c r="D566" s="2" t="s">
        <v>412</v>
      </c>
      <c r="E566" s="2" t="s">
        <v>3070</v>
      </c>
      <c r="F566" s="2">
        <v>2613</v>
      </c>
      <c r="G566" s="2">
        <v>1.0134088081470054</v>
      </c>
      <c r="H566" s="79">
        <v>0.402824074074074</v>
      </c>
      <c r="I566" s="2">
        <v>1</v>
      </c>
      <c r="J566" s="2" t="s">
        <v>412</v>
      </c>
      <c r="K566" s="2" t="s">
        <v>3098</v>
      </c>
      <c r="L566" s="2">
        <v>3021</v>
      </c>
      <c r="M566" s="79">
        <v>1.9675925925919935E-3</v>
      </c>
      <c r="N566" s="2" t="s">
        <v>13655</v>
      </c>
      <c r="Q566" s="80">
        <v>0.315694444444444</v>
      </c>
      <c r="R566" s="81">
        <v>3</v>
      </c>
      <c r="S566" s="81" t="s">
        <v>2562</v>
      </c>
      <c r="T566" s="83" t="s">
        <v>13693</v>
      </c>
      <c r="AL566" s="79">
        <v>0.34680555555555598</v>
      </c>
      <c r="AM566" s="2">
        <v>1</v>
      </c>
      <c r="AN566" s="2" t="s">
        <v>2666</v>
      </c>
      <c r="AO566" s="2" t="s">
        <v>13702</v>
      </c>
    </row>
    <row r="567" spans="2:41">
      <c r="B567" s="79">
        <v>0.40141203703703698</v>
      </c>
      <c r="C567" s="2">
        <v>2</v>
      </c>
      <c r="D567" s="2" t="s">
        <v>415</v>
      </c>
      <c r="E567" s="2" t="s">
        <v>3129</v>
      </c>
      <c r="F567" s="2">
        <v>2586</v>
      </c>
      <c r="G567" s="2">
        <v>1.0538701231541547</v>
      </c>
      <c r="H567" s="79">
        <v>0.40193287037037001</v>
      </c>
      <c r="I567" s="2">
        <v>2</v>
      </c>
      <c r="J567" s="2" t="s">
        <v>415</v>
      </c>
      <c r="K567" s="2" t="s">
        <v>3096</v>
      </c>
      <c r="L567" s="2">
        <v>3042</v>
      </c>
      <c r="M567" s="79">
        <v>5.2083333333302617E-4</v>
      </c>
      <c r="N567" s="2" t="s">
        <v>13667</v>
      </c>
      <c r="Q567" s="84">
        <v>0.31574074074074099</v>
      </c>
      <c r="R567" s="85">
        <v>1</v>
      </c>
      <c r="S567" s="85" t="s">
        <v>876</v>
      </c>
      <c r="T567" s="87" t="s">
        <v>13692</v>
      </c>
      <c r="AL567" s="79">
        <v>0.34681712962963002</v>
      </c>
      <c r="AM567" s="2">
        <v>1</v>
      </c>
      <c r="AN567" s="2" t="s">
        <v>2492</v>
      </c>
      <c r="AO567" s="2" t="s">
        <v>13690</v>
      </c>
    </row>
    <row r="568" spans="2:41">
      <c r="B568" s="79">
        <v>0.401898148148148</v>
      </c>
      <c r="C568" s="2">
        <v>4</v>
      </c>
      <c r="D568" s="2" t="s">
        <v>416</v>
      </c>
      <c r="E568" s="2" t="s">
        <v>3070</v>
      </c>
      <c r="F568" s="2">
        <v>2636</v>
      </c>
      <c r="G568" s="2">
        <v>1.0171714630601982</v>
      </c>
      <c r="H568" s="79">
        <v>0.40381944444444401</v>
      </c>
      <c r="I568" s="2">
        <v>4</v>
      </c>
      <c r="J568" s="2" t="s">
        <v>416</v>
      </c>
      <c r="K568" s="2" t="s">
        <v>3098</v>
      </c>
      <c r="L568" s="2">
        <v>3053</v>
      </c>
      <c r="M568" s="79">
        <v>1.9212962962960045E-3</v>
      </c>
      <c r="N568" s="2" t="s">
        <v>13655</v>
      </c>
      <c r="Q568" s="80">
        <v>0.31578703703703698</v>
      </c>
      <c r="R568" s="81">
        <v>2</v>
      </c>
      <c r="S568" s="81" t="s">
        <v>877</v>
      </c>
      <c r="T568" s="83" t="s">
        <v>13692</v>
      </c>
      <c r="AL568" s="79">
        <v>0.34681712962963002</v>
      </c>
      <c r="AM568" s="2">
        <v>1</v>
      </c>
      <c r="AN568" s="2" t="s">
        <v>4988</v>
      </c>
      <c r="AO568" s="2" t="s">
        <v>13692</v>
      </c>
    </row>
    <row r="569" spans="2:41">
      <c r="B569" s="79">
        <v>0.40193287037037001</v>
      </c>
      <c r="C569" s="2">
        <v>2</v>
      </c>
      <c r="D569" s="2" t="s">
        <v>417</v>
      </c>
      <c r="E569" s="2" t="s">
        <v>3070</v>
      </c>
      <c r="F569" s="2">
        <v>2637</v>
      </c>
      <c r="G569" s="2">
        <v>1.0066283752885654</v>
      </c>
      <c r="H569" s="79">
        <v>0.40384259259259297</v>
      </c>
      <c r="I569" s="2">
        <v>1</v>
      </c>
      <c r="J569" s="2" t="s">
        <v>417</v>
      </c>
      <c r="K569" s="2" t="s">
        <v>3098</v>
      </c>
      <c r="L569" s="2">
        <v>3054</v>
      </c>
      <c r="M569" s="79">
        <v>1.9097222222229648E-3</v>
      </c>
      <c r="N569" s="2" t="s">
        <v>13655</v>
      </c>
      <c r="Q569" s="84">
        <v>0.31579861111111102</v>
      </c>
      <c r="R569" s="85">
        <v>1</v>
      </c>
      <c r="S569" s="85" t="s">
        <v>731</v>
      </c>
      <c r="T569" s="87" t="s">
        <v>13695</v>
      </c>
      <c r="AL569" s="79">
        <v>0.34686342592592601</v>
      </c>
      <c r="AM569" s="2">
        <v>2</v>
      </c>
      <c r="AN569" s="2" t="s">
        <v>1518</v>
      </c>
      <c r="AO569" s="2" t="s">
        <v>13698</v>
      </c>
    </row>
    <row r="570" spans="2:41">
      <c r="B570" s="79">
        <v>0.40195601851851898</v>
      </c>
      <c r="C570" s="2">
        <v>1</v>
      </c>
      <c r="D570" s="2" t="s">
        <v>418</v>
      </c>
      <c r="E570" s="2" t="s">
        <v>3070</v>
      </c>
      <c r="F570" s="2">
        <v>2638</v>
      </c>
      <c r="G570" s="2">
        <v>1.0127291533205038</v>
      </c>
      <c r="H570" s="79">
        <v>0.403865740740741</v>
      </c>
      <c r="I570" s="2">
        <v>1</v>
      </c>
      <c r="J570" s="2" t="s">
        <v>418</v>
      </c>
      <c r="K570" s="2" t="s">
        <v>3098</v>
      </c>
      <c r="L570" s="2">
        <v>3056</v>
      </c>
      <c r="M570" s="79">
        <v>1.9097222222220211E-3</v>
      </c>
      <c r="N570" s="2" t="s">
        <v>13655</v>
      </c>
      <c r="Q570" s="80">
        <v>0.31582175925925898</v>
      </c>
      <c r="R570" s="81">
        <v>2</v>
      </c>
      <c r="S570" s="81" t="s">
        <v>1015</v>
      </c>
      <c r="T570" s="83" t="s">
        <v>13690</v>
      </c>
      <c r="AL570" s="79">
        <v>0.34689814814814801</v>
      </c>
      <c r="AM570" s="2">
        <v>2</v>
      </c>
      <c r="AN570" s="2" t="s">
        <v>964</v>
      </c>
      <c r="AO570" s="2" t="s">
        <v>13694</v>
      </c>
    </row>
    <row r="571" spans="2:41">
      <c r="B571" s="79">
        <v>0.401979166666667</v>
      </c>
      <c r="C571" s="2">
        <v>2</v>
      </c>
      <c r="D571" s="2" t="s">
        <v>419</v>
      </c>
      <c r="E571" s="2" t="s">
        <v>3070</v>
      </c>
      <c r="F571" s="2">
        <v>2639</v>
      </c>
      <c r="G571" s="2">
        <v>1.0052373472283058</v>
      </c>
      <c r="H571" s="79">
        <v>0.40387731481481498</v>
      </c>
      <c r="I571" s="2">
        <v>1</v>
      </c>
      <c r="J571" s="2" t="s">
        <v>419</v>
      </c>
      <c r="K571" s="2" t="s">
        <v>3098</v>
      </c>
      <c r="L571" s="2">
        <v>3058</v>
      </c>
      <c r="M571" s="79">
        <v>1.8981481481479823E-3</v>
      </c>
      <c r="N571" s="2" t="s">
        <v>13655</v>
      </c>
      <c r="Q571" s="84">
        <v>0.31582175925925898</v>
      </c>
      <c r="R571" s="85">
        <v>1</v>
      </c>
      <c r="S571" s="85" t="s">
        <v>1417</v>
      </c>
      <c r="T571" s="87" t="s">
        <v>13699</v>
      </c>
      <c r="AL571" s="79">
        <v>0.34692129629629598</v>
      </c>
      <c r="AM571" s="2">
        <v>1</v>
      </c>
      <c r="AN571" s="2" t="s">
        <v>4989</v>
      </c>
      <c r="AO571" s="2" t="s">
        <v>13704</v>
      </c>
    </row>
    <row r="572" spans="2:41">
      <c r="B572" s="79">
        <v>0.40238425925925903</v>
      </c>
      <c r="C572" s="2">
        <v>1</v>
      </c>
      <c r="D572" s="2" t="s">
        <v>688</v>
      </c>
      <c r="E572" s="2" t="s">
        <v>3129</v>
      </c>
      <c r="F572" s="2">
        <v>2618</v>
      </c>
      <c r="G572" s="2">
        <v>1.0009066890937794</v>
      </c>
      <c r="H572" s="79">
        <v>0.40309027777777801</v>
      </c>
      <c r="I572" s="2">
        <v>1</v>
      </c>
      <c r="J572" s="2" t="s">
        <v>688</v>
      </c>
      <c r="K572" s="2" t="s">
        <v>3098</v>
      </c>
      <c r="L572" s="2">
        <v>3065</v>
      </c>
      <c r="M572" s="79">
        <v>7.0601851851898045E-4</v>
      </c>
      <c r="N572" s="2" t="s">
        <v>13661</v>
      </c>
      <c r="Q572" s="80">
        <v>0.31583333333333302</v>
      </c>
      <c r="R572" s="81">
        <v>2</v>
      </c>
      <c r="S572" s="81" t="s">
        <v>946</v>
      </c>
      <c r="T572" s="83" t="s">
        <v>13692</v>
      </c>
      <c r="AL572" s="79">
        <v>0.34693287037037002</v>
      </c>
      <c r="AM572" s="2">
        <v>2</v>
      </c>
      <c r="AN572" s="2" t="s">
        <v>2856</v>
      </c>
      <c r="AO572" s="2" t="s">
        <v>13695</v>
      </c>
    </row>
    <row r="573" spans="2:41">
      <c r="B573" s="79">
        <v>0.40240740740740699</v>
      </c>
      <c r="C573" s="2">
        <v>1</v>
      </c>
      <c r="D573" s="2" t="s">
        <v>420</v>
      </c>
      <c r="E573" s="2" t="s">
        <v>3070</v>
      </c>
      <c r="F573" s="2">
        <v>2725</v>
      </c>
      <c r="G573" s="2">
        <v>1.0790974679261016</v>
      </c>
      <c r="H573" s="79">
        <v>0.40605324074074101</v>
      </c>
      <c r="I573" s="2">
        <v>1</v>
      </c>
      <c r="J573" s="2" t="s">
        <v>420</v>
      </c>
      <c r="K573" s="2" t="s">
        <v>3095</v>
      </c>
      <c r="L573" s="2">
        <v>3066</v>
      </c>
      <c r="M573" s="79">
        <v>3.6458333333340143E-3</v>
      </c>
      <c r="N573" s="2" t="s">
        <v>13671</v>
      </c>
      <c r="Q573" s="84">
        <v>0.31584490740740701</v>
      </c>
      <c r="R573" s="85">
        <v>1</v>
      </c>
      <c r="S573" s="85" t="s">
        <v>1418</v>
      </c>
      <c r="T573" s="87" t="s">
        <v>13690</v>
      </c>
      <c r="AL573" s="79">
        <v>0.34693287037037002</v>
      </c>
      <c r="AM573" s="2">
        <v>1</v>
      </c>
      <c r="AN573" s="2" t="s">
        <v>1535</v>
      </c>
      <c r="AO573" s="2" t="s">
        <v>13692</v>
      </c>
    </row>
    <row r="574" spans="2:41">
      <c r="B574" s="79">
        <v>0.402824074074074</v>
      </c>
      <c r="C574" s="2">
        <v>1</v>
      </c>
      <c r="D574" s="2" t="s">
        <v>421</v>
      </c>
      <c r="E574" s="2" t="s">
        <v>3070</v>
      </c>
      <c r="F574" s="2">
        <v>2855</v>
      </c>
      <c r="G574" s="2">
        <v>1.0361806065118933</v>
      </c>
      <c r="H574" s="79">
        <v>0.410023148148148</v>
      </c>
      <c r="I574" s="2">
        <v>1</v>
      </c>
      <c r="J574" s="2" t="s">
        <v>421</v>
      </c>
      <c r="K574" s="2" t="s">
        <v>3096</v>
      </c>
      <c r="L574" s="2">
        <v>3079</v>
      </c>
      <c r="M574" s="79">
        <v>7.1990740740739967E-3</v>
      </c>
      <c r="N574" s="2" t="s">
        <v>13657</v>
      </c>
      <c r="Q574" s="80">
        <v>0.31590277777777798</v>
      </c>
      <c r="R574" s="81">
        <v>1</v>
      </c>
      <c r="S574" s="81" t="s">
        <v>1765</v>
      </c>
      <c r="T574" s="83" t="s">
        <v>13690</v>
      </c>
      <c r="AL574" s="79">
        <v>0.346944444444444</v>
      </c>
      <c r="AM574" s="2">
        <v>1</v>
      </c>
      <c r="AN574" s="2" t="s">
        <v>4990</v>
      </c>
      <c r="AO574" s="2" t="s">
        <v>13692</v>
      </c>
    </row>
    <row r="575" spans="2:41">
      <c r="B575" s="79">
        <v>0.40292824074074102</v>
      </c>
      <c r="C575" s="2">
        <v>2</v>
      </c>
      <c r="D575" s="2" t="s">
        <v>423</v>
      </c>
      <c r="E575" s="2" t="s">
        <v>3129</v>
      </c>
      <c r="F575" s="2">
        <v>2621</v>
      </c>
      <c r="G575" s="2">
        <v>1.0405030591713178</v>
      </c>
      <c r="H575" s="79">
        <v>0.40319444444444402</v>
      </c>
      <c r="I575" s="2">
        <v>2</v>
      </c>
      <c r="J575" s="2" t="s">
        <v>423</v>
      </c>
      <c r="K575" s="2" t="s">
        <v>3096</v>
      </c>
      <c r="L575" s="2">
        <v>3087</v>
      </c>
      <c r="M575" s="79">
        <v>2.6620370370300517E-4</v>
      </c>
      <c r="N575" s="2" t="s">
        <v>13667</v>
      </c>
      <c r="Q575" s="84">
        <v>0.31590277777777798</v>
      </c>
      <c r="R575" s="85">
        <v>3</v>
      </c>
      <c r="S575" s="85" t="s">
        <v>1419</v>
      </c>
      <c r="T575" s="87" t="s">
        <v>13696</v>
      </c>
      <c r="AL575" s="79">
        <v>0.34696759259259302</v>
      </c>
      <c r="AM575" s="2">
        <v>1</v>
      </c>
      <c r="AN575" s="2" t="s">
        <v>2667</v>
      </c>
      <c r="AO575" s="2" t="s">
        <v>13699</v>
      </c>
    </row>
    <row r="576" spans="2:41">
      <c r="B576" s="79">
        <v>0.40321759259259299</v>
      </c>
      <c r="C576" s="2">
        <v>1</v>
      </c>
      <c r="D576" s="2" t="s">
        <v>424</v>
      </c>
      <c r="E576" s="2" t="s">
        <v>3070</v>
      </c>
      <c r="F576" s="2">
        <v>2727</v>
      </c>
      <c r="G576" s="2">
        <v>1.0625396094914563</v>
      </c>
      <c r="H576" s="79">
        <v>0.40612268518518502</v>
      </c>
      <c r="I576" s="2">
        <v>1</v>
      </c>
      <c r="J576" s="2" t="s">
        <v>424</v>
      </c>
      <c r="K576" s="2" t="s">
        <v>3095</v>
      </c>
      <c r="L576" s="2">
        <v>3098</v>
      </c>
      <c r="M576" s="79">
        <v>2.905092592592029E-3</v>
      </c>
      <c r="N576" s="2" t="s">
        <v>13671</v>
      </c>
      <c r="Q576" s="80">
        <v>0.31593749999999998</v>
      </c>
      <c r="R576" s="81">
        <v>1</v>
      </c>
      <c r="S576" s="81" t="s">
        <v>2756</v>
      </c>
      <c r="T576" s="83" t="s">
        <v>13705</v>
      </c>
      <c r="AL576" s="79">
        <v>0.34696759259259302</v>
      </c>
      <c r="AM576" s="2">
        <v>1</v>
      </c>
      <c r="AN576" s="2" t="s">
        <v>4991</v>
      </c>
      <c r="AO576" s="2" t="s">
        <v>13692</v>
      </c>
    </row>
    <row r="577" spans="2:41">
      <c r="B577" s="79">
        <v>0.40324074074074101</v>
      </c>
      <c r="C577" s="2">
        <v>1</v>
      </c>
      <c r="D577" s="2" t="s">
        <v>693</v>
      </c>
      <c r="E577" s="2" t="s">
        <v>3070</v>
      </c>
      <c r="F577" s="2">
        <v>2661</v>
      </c>
      <c r="G577" s="2">
        <v>1.0003142750185243</v>
      </c>
      <c r="H577" s="79">
        <v>0.40460648148148098</v>
      </c>
      <c r="I577" s="2">
        <v>1</v>
      </c>
      <c r="J577" s="2" t="s">
        <v>693</v>
      </c>
      <c r="K577" s="2" t="s">
        <v>3100</v>
      </c>
      <c r="L577" s="2">
        <v>3099</v>
      </c>
      <c r="M577" s="79">
        <v>1.3657407407399735E-3</v>
      </c>
      <c r="N577" s="2" t="s">
        <v>13664</v>
      </c>
      <c r="Q577" s="84">
        <v>0.31598379629629603</v>
      </c>
      <c r="R577" s="85">
        <v>1</v>
      </c>
      <c r="S577" s="85" t="s">
        <v>2125</v>
      </c>
      <c r="T577" s="87" t="s">
        <v>13690</v>
      </c>
      <c r="AL577" s="79">
        <v>0.34696759259259302</v>
      </c>
      <c r="AM577" s="2">
        <v>1</v>
      </c>
      <c r="AN577" s="2" t="s">
        <v>1265</v>
      </c>
      <c r="AO577" s="2" t="s">
        <v>13692</v>
      </c>
    </row>
    <row r="578" spans="2:41">
      <c r="B578" s="79">
        <v>0.40326388888888898</v>
      </c>
      <c r="C578" s="2">
        <v>1</v>
      </c>
      <c r="D578" s="2" t="s">
        <v>425</v>
      </c>
      <c r="E578" s="2" t="s">
        <v>3071</v>
      </c>
      <c r="F578" s="2">
        <v>2701</v>
      </c>
      <c r="G578" s="2">
        <v>1.0770659415357826</v>
      </c>
      <c r="H578" s="79">
        <v>0.40549768518518498</v>
      </c>
      <c r="I578" s="2">
        <v>1</v>
      </c>
      <c r="J578" s="2" t="s">
        <v>425</v>
      </c>
      <c r="K578" s="2" t="s">
        <v>3097</v>
      </c>
      <c r="L578" s="2">
        <v>3101</v>
      </c>
      <c r="M578" s="79">
        <v>2.2337962962959979E-3</v>
      </c>
      <c r="N578" s="2" t="s">
        <v>13662</v>
      </c>
      <c r="Q578" s="80">
        <v>0.31599537037037001</v>
      </c>
      <c r="R578" s="81">
        <v>1</v>
      </c>
      <c r="S578" s="81" t="s">
        <v>1420</v>
      </c>
      <c r="T578" s="83" t="s">
        <v>13690</v>
      </c>
      <c r="AL578" s="79">
        <v>0.346979166666667</v>
      </c>
      <c r="AM578" s="2">
        <v>4</v>
      </c>
      <c r="AN578" s="2" t="s">
        <v>2257</v>
      </c>
      <c r="AO578" s="2" t="s">
        <v>13690</v>
      </c>
    </row>
    <row r="579" spans="2:41">
      <c r="B579" s="79">
        <v>0.403900462962963</v>
      </c>
      <c r="C579" s="2">
        <v>1</v>
      </c>
      <c r="D579" s="2" t="s">
        <v>427</v>
      </c>
      <c r="E579" s="2" t="s">
        <v>3072</v>
      </c>
      <c r="F579" s="2">
        <v>2760</v>
      </c>
      <c r="G579" s="2">
        <v>1.053155194647724</v>
      </c>
      <c r="H579" s="79">
        <v>0.40718749999999998</v>
      </c>
      <c r="I579" s="2">
        <v>1</v>
      </c>
      <c r="J579" s="2" t="s">
        <v>427</v>
      </c>
      <c r="K579" s="2" t="s">
        <v>3096</v>
      </c>
      <c r="L579" s="2">
        <v>3119</v>
      </c>
      <c r="M579" s="79">
        <v>3.2870370370369772E-3</v>
      </c>
      <c r="N579" s="2" t="s">
        <v>13679</v>
      </c>
      <c r="Q579" s="84">
        <v>0.31605324074074098</v>
      </c>
      <c r="R579" s="85">
        <v>1</v>
      </c>
      <c r="S579" s="85" t="s">
        <v>1145</v>
      </c>
      <c r="T579" s="87" t="s">
        <v>13690</v>
      </c>
      <c r="AL579" s="79">
        <v>0.34699074074074099</v>
      </c>
      <c r="AM579" s="2">
        <v>1</v>
      </c>
      <c r="AN579" s="2" t="s">
        <v>4992</v>
      </c>
      <c r="AO579" s="2" t="s">
        <v>13692</v>
      </c>
    </row>
    <row r="580" spans="2:41">
      <c r="B580" s="79">
        <v>0.40395833333333298</v>
      </c>
      <c r="C580" s="2">
        <v>1</v>
      </c>
      <c r="D580" s="2" t="s">
        <v>996</v>
      </c>
      <c r="E580" s="2" t="s">
        <v>3070</v>
      </c>
      <c r="F580" s="2">
        <v>2733</v>
      </c>
      <c r="G580" s="2">
        <v>1.0570588415779345</v>
      </c>
      <c r="H580" s="79">
        <v>0.40634259259259298</v>
      </c>
      <c r="I580" s="2">
        <v>1</v>
      </c>
      <c r="J580" s="2" t="s">
        <v>996</v>
      </c>
      <c r="K580" s="2" t="s">
        <v>3101</v>
      </c>
      <c r="L580" s="2">
        <v>3122</v>
      </c>
      <c r="M580" s="79">
        <v>2.384259259260002E-3</v>
      </c>
      <c r="N580" s="2" t="s">
        <v>13654</v>
      </c>
      <c r="Q580" s="80">
        <v>0.31608796296296299</v>
      </c>
      <c r="R580" s="81">
        <v>1</v>
      </c>
      <c r="S580" s="81" t="s">
        <v>1120</v>
      </c>
      <c r="T580" s="83" t="s">
        <v>13692</v>
      </c>
      <c r="AL580" s="79">
        <v>0.34700231481481503</v>
      </c>
      <c r="AM580" s="2">
        <v>1</v>
      </c>
      <c r="AN580" s="2" t="s">
        <v>4993</v>
      </c>
      <c r="AO580" s="2" t="s">
        <v>13690</v>
      </c>
    </row>
    <row r="581" spans="2:41">
      <c r="B581" s="79">
        <v>0.404363425925926</v>
      </c>
      <c r="C581" s="2">
        <v>3</v>
      </c>
      <c r="D581" s="2" t="s">
        <v>432</v>
      </c>
      <c r="E581" s="2" t="s">
        <v>3070</v>
      </c>
      <c r="F581" s="2">
        <v>2714</v>
      </c>
      <c r="G581" s="2">
        <v>1.0008166181361653</v>
      </c>
      <c r="H581" s="79">
        <v>0.40571759259259299</v>
      </c>
      <c r="I581" s="2">
        <v>3</v>
      </c>
      <c r="J581" s="2" t="s">
        <v>432</v>
      </c>
      <c r="K581" s="2" t="s">
        <v>3100</v>
      </c>
      <c r="L581" s="2">
        <v>3146</v>
      </c>
      <c r="M581" s="79">
        <v>1.3541666666669894E-3</v>
      </c>
      <c r="N581" s="2" t="s">
        <v>13664</v>
      </c>
      <c r="Q581" s="84">
        <v>0.31611111111111101</v>
      </c>
      <c r="R581" s="85">
        <v>1</v>
      </c>
      <c r="S581" s="85" t="s">
        <v>1421</v>
      </c>
      <c r="T581" s="87" t="s">
        <v>13690</v>
      </c>
      <c r="AL581" s="79">
        <v>0.34701388888888901</v>
      </c>
      <c r="AM581" s="2">
        <v>1</v>
      </c>
      <c r="AN581" s="2" t="s">
        <v>2258</v>
      </c>
      <c r="AO581" s="2" t="s">
        <v>13690</v>
      </c>
    </row>
    <row r="582" spans="2:41">
      <c r="B582" s="79">
        <v>0.40469907407407402</v>
      </c>
      <c r="C582" s="2">
        <v>1</v>
      </c>
      <c r="D582" s="2" t="s">
        <v>309</v>
      </c>
      <c r="E582" s="2" t="s">
        <v>3072</v>
      </c>
      <c r="F582" s="2">
        <v>2772</v>
      </c>
      <c r="G582" s="2">
        <v>1.0120428047611583</v>
      </c>
      <c r="H582" s="79">
        <v>0.40758101851851902</v>
      </c>
      <c r="I582" s="2">
        <v>1</v>
      </c>
      <c r="J582" s="2" t="s">
        <v>309</v>
      </c>
      <c r="K582" s="2" t="s">
        <v>3096</v>
      </c>
      <c r="L582" s="2">
        <v>3157</v>
      </c>
      <c r="M582" s="79">
        <v>2.881944444445006E-3</v>
      </c>
      <c r="N582" s="2" t="s">
        <v>13679</v>
      </c>
      <c r="Q582" s="80">
        <v>0.31612268518518499</v>
      </c>
      <c r="R582" s="81">
        <v>1</v>
      </c>
      <c r="S582" s="81" t="s">
        <v>1421</v>
      </c>
      <c r="T582" s="83" t="s">
        <v>13699</v>
      </c>
      <c r="AL582" s="79">
        <v>0.34701388888888901</v>
      </c>
      <c r="AM582" s="2">
        <v>1</v>
      </c>
      <c r="AN582" s="2" t="s">
        <v>4994</v>
      </c>
      <c r="AO582" s="2" t="s">
        <v>13692</v>
      </c>
    </row>
    <row r="583" spans="2:41">
      <c r="B583" s="79">
        <v>0.40490740740740699</v>
      </c>
      <c r="C583" s="2">
        <v>2</v>
      </c>
      <c r="D583" s="2" t="s">
        <v>435</v>
      </c>
      <c r="E583" s="2" t="s">
        <v>3129</v>
      </c>
      <c r="F583" s="2">
        <v>2691</v>
      </c>
      <c r="G583" s="2">
        <v>1.046803704587167</v>
      </c>
      <c r="H583" s="79">
        <v>0.405289351851852</v>
      </c>
      <c r="I583" s="2">
        <v>2</v>
      </c>
      <c r="J583" s="2" t="s">
        <v>435</v>
      </c>
      <c r="K583" s="2" t="s">
        <v>3096</v>
      </c>
      <c r="L583" s="2">
        <v>3168</v>
      </c>
      <c r="M583" s="79">
        <v>3.8194444444500375E-4</v>
      </c>
      <c r="N583" s="2" t="s">
        <v>13667</v>
      </c>
      <c r="Q583" s="84">
        <v>0.316157407407407</v>
      </c>
      <c r="R583" s="85">
        <v>2</v>
      </c>
      <c r="S583" s="85" t="s">
        <v>2558</v>
      </c>
      <c r="T583" s="87" t="s">
        <v>13690</v>
      </c>
      <c r="AL583" s="79">
        <v>0.34702546296296299</v>
      </c>
      <c r="AM583" s="2">
        <v>1</v>
      </c>
      <c r="AN583" s="2" t="s">
        <v>4995</v>
      </c>
      <c r="AO583" s="2" t="s">
        <v>13698</v>
      </c>
    </row>
    <row r="584" spans="2:41">
      <c r="B584" s="79">
        <v>0.40491898148148098</v>
      </c>
      <c r="C584" s="2">
        <v>1</v>
      </c>
      <c r="D584" s="2" t="s">
        <v>394</v>
      </c>
      <c r="E584" s="2" t="s">
        <v>3070</v>
      </c>
      <c r="F584" s="2">
        <v>2841</v>
      </c>
      <c r="G584" s="2">
        <v>1.095577661589761</v>
      </c>
      <c r="H584" s="79">
        <v>0.40973379629629603</v>
      </c>
      <c r="I584" s="2">
        <v>1</v>
      </c>
      <c r="J584" s="2" t="s">
        <v>394</v>
      </c>
      <c r="K584" s="2" t="s">
        <v>3096</v>
      </c>
      <c r="L584" s="2">
        <v>3169</v>
      </c>
      <c r="M584" s="79">
        <v>4.8148148148150494E-3</v>
      </c>
      <c r="N584" s="2" t="s">
        <v>13657</v>
      </c>
      <c r="Q584" s="80">
        <v>0.31620370370370399</v>
      </c>
      <c r="R584" s="81">
        <v>1</v>
      </c>
      <c r="S584" s="81" t="s">
        <v>2562</v>
      </c>
      <c r="T584" s="83" t="s">
        <v>13690</v>
      </c>
      <c r="AL584" s="79">
        <v>0.34702546296296299</v>
      </c>
      <c r="AM584" s="2">
        <v>1</v>
      </c>
      <c r="AN584" s="2" t="s">
        <v>189</v>
      </c>
      <c r="AO584" s="2" t="s">
        <v>13690</v>
      </c>
    </row>
    <row r="585" spans="2:41">
      <c r="B585" s="79">
        <v>0.40581018518518502</v>
      </c>
      <c r="C585" s="2">
        <v>4</v>
      </c>
      <c r="D585" s="2" t="s">
        <v>438</v>
      </c>
      <c r="E585" s="2" t="s">
        <v>3070</v>
      </c>
      <c r="F585" s="2">
        <v>2774</v>
      </c>
      <c r="G585" s="2">
        <v>1.0086436430265435</v>
      </c>
      <c r="H585" s="79">
        <v>0.40766203703703702</v>
      </c>
      <c r="I585" s="2">
        <v>4</v>
      </c>
      <c r="J585" s="2" t="s">
        <v>438</v>
      </c>
      <c r="K585" s="2" t="s">
        <v>3098</v>
      </c>
      <c r="L585" s="2">
        <v>3191</v>
      </c>
      <c r="M585" s="79">
        <v>1.8518518518519933E-3</v>
      </c>
      <c r="N585" s="2" t="s">
        <v>13655</v>
      </c>
      <c r="Q585" s="84">
        <v>0.31623842592592599</v>
      </c>
      <c r="R585" s="85">
        <v>1</v>
      </c>
      <c r="S585" s="85" t="s">
        <v>1422</v>
      </c>
      <c r="T585" s="87" t="s">
        <v>13692</v>
      </c>
      <c r="AL585" s="79">
        <v>0.34704861111111102</v>
      </c>
      <c r="AM585" s="2">
        <v>1</v>
      </c>
      <c r="AN585" s="2" t="s">
        <v>4996</v>
      </c>
      <c r="AO585" s="2" t="s">
        <v>13698</v>
      </c>
    </row>
    <row r="586" spans="2:41">
      <c r="B586" s="79">
        <v>0.40597222222222201</v>
      </c>
      <c r="C586" s="2">
        <v>1</v>
      </c>
      <c r="D586" s="2" t="s">
        <v>439</v>
      </c>
      <c r="E586" s="2" t="s">
        <v>3129</v>
      </c>
      <c r="F586" s="2">
        <v>2748</v>
      </c>
      <c r="G586" s="2">
        <v>1.0129835266875966</v>
      </c>
      <c r="H586" s="79">
        <v>0.406944444444444</v>
      </c>
      <c r="I586" s="2">
        <v>1</v>
      </c>
      <c r="J586" s="2" t="s">
        <v>439</v>
      </c>
      <c r="K586" s="2" t="s">
        <v>3128</v>
      </c>
      <c r="L586" s="2">
        <v>3199</v>
      </c>
      <c r="M586" s="79">
        <v>9.7222222222198562E-4</v>
      </c>
      <c r="N586" s="2" t="s">
        <v>13678</v>
      </c>
      <c r="Q586" s="80">
        <v>0.31626157407407401</v>
      </c>
      <c r="R586" s="81">
        <v>3</v>
      </c>
      <c r="S586" s="81" t="s">
        <v>1218</v>
      </c>
      <c r="T586" s="83" t="s">
        <v>13690</v>
      </c>
      <c r="AL586" s="79">
        <v>0.347060185185185</v>
      </c>
      <c r="AM586" s="2">
        <v>1</v>
      </c>
      <c r="AN586" s="2" t="s">
        <v>4997</v>
      </c>
      <c r="AO586" s="2" t="s">
        <v>13692</v>
      </c>
    </row>
    <row r="587" spans="2:41">
      <c r="B587" s="79">
        <v>0.40615740740740702</v>
      </c>
      <c r="C587" s="2">
        <v>1</v>
      </c>
      <c r="D587" s="2" t="s">
        <v>440</v>
      </c>
      <c r="E587" s="2" t="s">
        <v>3129</v>
      </c>
      <c r="F587" s="2">
        <v>2758</v>
      </c>
      <c r="G587" s="2">
        <v>1.0248351400784204</v>
      </c>
      <c r="H587" s="79">
        <v>0.407175925925926</v>
      </c>
      <c r="I587" s="2">
        <v>1</v>
      </c>
      <c r="J587" s="2" t="s">
        <v>440</v>
      </c>
      <c r="K587" s="2" t="s">
        <v>3098</v>
      </c>
      <c r="L587" s="2">
        <v>3205</v>
      </c>
      <c r="M587" s="79">
        <v>1.0185185185189738E-3</v>
      </c>
      <c r="N587" s="2" t="s">
        <v>13661</v>
      </c>
      <c r="Q587" s="84">
        <v>0.31628472222222198</v>
      </c>
      <c r="R587" s="85">
        <v>2</v>
      </c>
      <c r="S587" s="85" t="s">
        <v>1766</v>
      </c>
      <c r="T587" s="87" t="s">
        <v>13692</v>
      </c>
      <c r="AL587" s="79">
        <v>0.34708333333333302</v>
      </c>
      <c r="AM587" s="2">
        <v>1</v>
      </c>
      <c r="AN587" s="2" t="s">
        <v>4998</v>
      </c>
      <c r="AO587" s="2" t="s">
        <v>13692</v>
      </c>
    </row>
    <row r="588" spans="2:41">
      <c r="B588" s="79">
        <v>0.40642361111111103</v>
      </c>
      <c r="C588" s="2">
        <v>2</v>
      </c>
      <c r="D588" s="2" t="s">
        <v>441</v>
      </c>
      <c r="E588" s="2" t="s">
        <v>3129</v>
      </c>
      <c r="F588" s="2">
        <v>2766</v>
      </c>
      <c r="G588" s="2">
        <v>1.0136748597727354</v>
      </c>
      <c r="H588" s="79">
        <v>0.40737268518518499</v>
      </c>
      <c r="I588" s="2">
        <v>1</v>
      </c>
      <c r="J588" s="2" t="s">
        <v>441</v>
      </c>
      <c r="K588" s="2" t="s">
        <v>3098</v>
      </c>
      <c r="L588" s="2">
        <v>3209</v>
      </c>
      <c r="M588" s="79">
        <v>9.4907407407396338E-4</v>
      </c>
      <c r="N588" s="2" t="s">
        <v>13661</v>
      </c>
      <c r="Q588" s="80">
        <v>0.31634259259259301</v>
      </c>
      <c r="R588" s="81">
        <v>1</v>
      </c>
      <c r="S588" s="81" t="s">
        <v>4734</v>
      </c>
      <c r="T588" s="83" t="s">
        <v>13695</v>
      </c>
      <c r="AL588" s="79">
        <v>0.34709490740740701</v>
      </c>
      <c r="AM588" s="2">
        <v>2</v>
      </c>
      <c r="AN588" s="2" t="s">
        <v>783</v>
      </c>
      <c r="AO588" s="2" t="s">
        <v>13690</v>
      </c>
    </row>
    <row r="589" spans="2:41">
      <c r="B589" s="79">
        <v>0.40643518518518501</v>
      </c>
      <c r="C589" s="2">
        <v>1</v>
      </c>
      <c r="D589" s="2" t="s">
        <v>442</v>
      </c>
      <c r="E589" s="2" t="s">
        <v>3074</v>
      </c>
      <c r="F589" s="2">
        <v>2761</v>
      </c>
      <c r="G589" s="2">
        <v>1.0922699088157426</v>
      </c>
      <c r="H589" s="79">
        <v>0.40726851851851897</v>
      </c>
      <c r="I589" s="2">
        <v>1</v>
      </c>
      <c r="J589" s="2" t="s">
        <v>442</v>
      </c>
      <c r="K589" s="2" t="s">
        <v>3098</v>
      </c>
      <c r="L589" s="2">
        <v>3210</v>
      </c>
      <c r="M589" s="79">
        <v>8.333333333339632E-4</v>
      </c>
      <c r="N589" s="2" t="s">
        <v>13680</v>
      </c>
      <c r="Q589" s="84">
        <v>0.31634259259259301</v>
      </c>
      <c r="R589" s="85">
        <v>2</v>
      </c>
      <c r="S589" s="85" t="s">
        <v>2562</v>
      </c>
      <c r="T589" s="87" t="s">
        <v>13690</v>
      </c>
      <c r="AL589" s="79">
        <v>0.34711805555555603</v>
      </c>
      <c r="AM589" s="2">
        <v>1</v>
      </c>
      <c r="AN589" s="2" t="s">
        <v>4999</v>
      </c>
      <c r="AO589" s="2" t="s">
        <v>13690</v>
      </c>
    </row>
    <row r="590" spans="2:41">
      <c r="B590" s="79">
        <v>0.40650462962963002</v>
      </c>
      <c r="C590" s="2">
        <v>2</v>
      </c>
      <c r="D590" s="2" t="s">
        <v>443</v>
      </c>
      <c r="E590" s="2" t="s">
        <v>3070</v>
      </c>
      <c r="F590" s="2">
        <v>2793</v>
      </c>
      <c r="G590" s="2">
        <v>1.0007159145567881</v>
      </c>
      <c r="H590" s="79">
        <v>0.40831018518518503</v>
      </c>
      <c r="I590" s="2">
        <v>2</v>
      </c>
      <c r="J590" s="2" t="s">
        <v>443</v>
      </c>
      <c r="K590" s="2" t="s">
        <v>3098</v>
      </c>
      <c r="L590" s="2">
        <v>3214</v>
      </c>
      <c r="M590" s="79">
        <v>1.8055555555550051E-3</v>
      </c>
      <c r="N590" s="2" t="s">
        <v>13655</v>
      </c>
      <c r="Q590" s="80">
        <v>0.31644675925925903</v>
      </c>
      <c r="R590" s="81">
        <v>4</v>
      </c>
      <c r="S590" s="81" t="s">
        <v>2626</v>
      </c>
      <c r="T590" s="83" t="s">
        <v>13692</v>
      </c>
      <c r="AL590" s="79">
        <v>0.34712962962963001</v>
      </c>
      <c r="AM590" s="2">
        <v>2</v>
      </c>
      <c r="AN590" s="2" t="s">
        <v>5000</v>
      </c>
      <c r="AO590" s="2" t="s">
        <v>13692</v>
      </c>
    </row>
    <row r="591" spans="2:41">
      <c r="B591" s="79">
        <v>0.406597222222222</v>
      </c>
      <c r="C591" s="2">
        <v>2</v>
      </c>
      <c r="D591" s="2" t="s">
        <v>445</v>
      </c>
      <c r="E591" s="2" t="s">
        <v>3071</v>
      </c>
      <c r="F591" s="2">
        <v>2767</v>
      </c>
      <c r="G591" s="2">
        <v>1.09549099706025</v>
      </c>
      <c r="H591" s="79">
        <v>0.40739583333333301</v>
      </c>
      <c r="I591" s="2">
        <v>2</v>
      </c>
      <c r="J591" s="2" t="s">
        <v>445</v>
      </c>
      <c r="K591" s="2" t="s">
        <v>3098</v>
      </c>
      <c r="L591" s="2">
        <v>3220</v>
      </c>
      <c r="M591" s="79">
        <v>7.986111111110139E-4</v>
      </c>
      <c r="N591" s="2" t="s">
        <v>13677</v>
      </c>
      <c r="Q591" s="84">
        <v>0.31645833333333301</v>
      </c>
      <c r="R591" s="85">
        <v>1</v>
      </c>
      <c r="S591" s="85" t="s">
        <v>2562</v>
      </c>
      <c r="T591" s="87" t="s">
        <v>13690</v>
      </c>
      <c r="AL591" s="79">
        <v>0.34716435185185202</v>
      </c>
      <c r="AM591" s="2">
        <v>1</v>
      </c>
      <c r="AN591" s="2" t="s">
        <v>567</v>
      </c>
      <c r="AO591" s="2" t="s">
        <v>13690</v>
      </c>
    </row>
    <row r="592" spans="2:41">
      <c r="B592" s="79">
        <v>0.40678240740740701</v>
      </c>
      <c r="C592" s="2">
        <v>2</v>
      </c>
      <c r="D592" s="2" t="s">
        <v>446</v>
      </c>
      <c r="E592" s="2" t="s">
        <v>3070</v>
      </c>
      <c r="F592" s="2">
        <v>2957</v>
      </c>
      <c r="G592" s="2">
        <v>1.0860065786956583</v>
      </c>
      <c r="H592" s="79">
        <v>0.41258101851851903</v>
      </c>
      <c r="I592" s="2">
        <v>2</v>
      </c>
      <c r="J592" s="2" t="s">
        <v>446</v>
      </c>
      <c r="K592" s="2" t="s">
        <v>3096</v>
      </c>
      <c r="L592" s="2">
        <v>3223</v>
      </c>
      <c r="M592" s="79">
        <v>5.7986111111120175E-3</v>
      </c>
      <c r="N592" s="2" t="s">
        <v>13657</v>
      </c>
      <c r="Q592" s="80">
        <v>0.31648148148148098</v>
      </c>
      <c r="R592" s="81">
        <v>1</v>
      </c>
      <c r="S592" s="81" t="s">
        <v>1423</v>
      </c>
      <c r="T592" s="83" t="s">
        <v>13691</v>
      </c>
      <c r="AL592" s="79">
        <v>0.347175925925926</v>
      </c>
      <c r="AM592" s="2">
        <v>2</v>
      </c>
      <c r="AN592" s="2" t="s">
        <v>1924</v>
      </c>
      <c r="AO592" s="2" t="s">
        <v>13694</v>
      </c>
    </row>
    <row r="593" spans="2:41">
      <c r="B593" s="79">
        <v>0.406979166666667</v>
      </c>
      <c r="C593" s="2">
        <v>1</v>
      </c>
      <c r="D593" s="2" t="s">
        <v>447</v>
      </c>
      <c r="E593" s="2" t="s">
        <v>3129</v>
      </c>
      <c r="F593" s="2">
        <v>3087</v>
      </c>
      <c r="G593" s="2">
        <v>1.0513948897198035</v>
      </c>
      <c r="H593" s="79">
        <v>0.41628472222222201</v>
      </c>
      <c r="I593" s="2">
        <v>1</v>
      </c>
      <c r="J593" s="2" t="s">
        <v>447</v>
      </c>
      <c r="K593" s="2" t="s">
        <v>3100</v>
      </c>
      <c r="L593" s="2">
        <v>3230</v>
      </c>
      <c r="M593" s="79">
        <v>9.3055555555550118E-3</v>
      </c>
      <c r="N593" s="2" t="s">
        <v>13681</v>
      </c>
      <c r="Q593" s="84">
        <v>0.31651620370370398</v>
      </c>
      <c r="R593" s="85">
        <v>2</v>
      </c>
      <c r="S593" s="85" t="s">
        <v>2126</v>
      </c>
      <c r="T593" s="87" t="s">
        <v>13694</v>
      </c>
      <c r="AL593" s="79">
        <v>0.347210648148148</v>
      </c>
      <c r="AM593" s="2">
        <v>2</v>
      </c>
      <c r="AN593" s="2" t="s">
        <v>5001</v>
      </c>
      <c r="AO593" s="2" t="s">
        <v>13702</v>
      </c>
    </row>
    <row r="594" spans="2:41">
      <c r="B594" s="79">
        <v>0.40723379629629602</v>
      </c>
      <c r="C594" s="2">
        <v>1</v>
      </c>
      <c r="D594" s="2" t="s">
        <v>448</v>
      </c>
      <c r="E594" s="2" t="s">
        <v>3070</v>
      </c>
      <c r="F594" s="2">
        <v>2811</v>
      </c>
      <c r="G594" s="2">
        <v>1.0070610126775095</v>
      </c>
      <c r="H594" s="79">
        <v>0.409097222222222</v>
      </c>
      <c r="I594" s="2">
        <v>1</v>
      </c>
      <c r="J594" s="2" t="s">
        <v>448</v>
      </c>
      <c r="K594" s="2" t="s">
        <v>3098</v>
      </c>
      <c r="L594" s="2">
        <v>3240</v>
      </c>
      <c r="M594" s="79">
        <v>1.8634259259259767E-3</v>
      </c>
      <c r="N594" s="2" t="s">
        <v>13655</v>
      </c>
      <c r="Q594" s="80">
        <v>0.31652777777777802</v>
      </c>
      <c r="R594" s="81">
        <v>1</v>
      </c>
      <c r="S594" s="81" t="s">
        <v>1767</v>
      </c>
      <c r="T594" s="83" t="s">
        <v>13694</v>
      </c>
      <c r="AL594" s="79">
        <v>0.347210648148148</v>
      </c>
      <c r="AM594" s="2">
        <v>1</v>
      </c>
      <c r="AN594" s="2" t="s">
        <v>2259</v>
      </c>
      <c r="AO594" s="2" t="s">
        <v>13690</v>
      </c>
    </row>
    <row r="595" spans="2:41">
      <c r="B595" s="79">
        <v>0.40736111111111101</v>
      </c>
      <c r="C595" s="2">
        <v>1</v>
      </c>
      <c r="D595" s="2" t="s">
        <v>449</v>
      </c>
      <c r="E595" s="2" t="s">
        <v>3070</v>
      </c>
      <c r="F595" s="2">
        <v>2828</v>
      </c>
      <c r="G595" s="2">
        <v>1.0394109818815156</v>
      </c>
      <c r="H595" s="79">
        <v>0.40951388888888901</v>
      </c>
      <c r="I595" s="2">
        <v>1</v>
      </c>
      <c r="J595" s="2" t="s">
        <v>449</v>
      </c>
      <c r="K595" s="2" t="s">
        <v>3098</v>
      </c>
      <c r="L595" s="2">
        <v>3248</v>
      </c>
      <c r="M595" s="79">
        <v>2.1527777777780033E-3</v>
      </c>
      <c r="N595" s="2" t="s">
        <v>13655</v>
      </c>
      <c r="Q595" s="84">
        <v>0.31655092592592599</v>
      </c>
      <c r="R595" s="85">
        <v>1</v>
      </c>
      <c r="S595" s="85" t="s">
        <v>2562</v>
      </c>
      <c r="T595" s="87" t="s">
        <v>13690</v>
      </c>
      <c r="AL595" s="79">
        <v>0.34723379629629603</v>
      </c>
      <c r="AM595" s="2">
        <v>1</v>
      </c>
      <c r="AN595" s="2" t="s">
        <v>2857</v>
      </c>
      <c r="AO595" s="2" t="s">
        <v>13695</v>
      </c>
    </row>
    <row r="596" spans="2:41">
      <c r="B596" s="79">
        <v>0.40774305555555601</v>
      </c>
      <c r="C596" s="2">
        <v>4</v>
      </c>
      <c r="D596" s="2" t="s">
        <v>450</v>
      </c>
      <c r="E596" s="2" t="s">
        <v>3070</v>
      </c>
      <c r="F596" s="2">
        <v>2831</v>
      </c>
      <c r="G596" s="2">
        <v>1.0057070119796605</v>
      </c>
      <c r="H596" s="79">
        <v>0.40957175925925898</v>
      </c>
      <c r="I596" s="2">
        <v>4</v>
      </c>
      <c r="J596" s="2" t="s">
        <v>450</v>
      </c>
      <c r="K596" s="2" t="s">
        <v>3098</v>
      </c>
      <c r="L596" s="2">
        <v>3266</v>
      </c>
      <c r="M596" s="79">
        <v>1.8287037037029719E-3</v>
      </c>
      <c r="N596" s="2" t="s">
        <v>13655</v>
      </c>
      <c r="Q596" s="80">
        <v>0.31656250000000002</v>
      </c>
      <c r="R596" s="81">
        <v>1</v>
      </c>
      <c r="S596" s="81" t="s">
        <v>2757</v>
      </c>
      <c r="T596" s="83" t="s">
        <v>13693</v>
      </c>
      <c r="AL596" s="79">
        <v>0.34724537037037001</v>
      </c>
      <c r="AM596" s="2">
        <v>1</v>
      </c>
      <c r="AN596" s="2" t="s">
        <v>5002</v>
      </c>
      <c r="AO596" s="2" t="s">
        <v>13692</v>
      </c>
    </row>
    <row r="597" spans="2:41">
      <c r="B597" s="79">
        <v>0.40776620370370398</v>
      </c>
      <c r="C597" s="2">
        <v>2</v>
      </c>
      <c r="D597" s="2" t="s">
        <v>451</v>
      </c>
      <c r="E597" s="2" t="s">
        <v>3070</v>
      </c>
      <c r="F597" s="2">
        <v>2833</v>
      </c>
      <c r="G597" s="2">
        <v>1.0036935845282571</v>
      </c>
      <c r="H597" s="79">
        <v>0.40959490740740701</v>
      </c>
      <c r="I597" s="2">
        <v>2</v>
      </c>
      <c r="J597" s="2" t="s">
        <v>451</v>
      </c>
      <c r="K597" s="2" t="s">
        <v>3098</v>
      </c>
      <c r="L597" s="2">
        <v>3268</v>
      </c>
      <c r="M597" s="79">
        <v>1.8287037037030274E-3</v>
      </c>
      <c r="N597" s="2" t="s">
        <v>13655</v>
      </c>
      <c r="Q597" s="84">
        <v>0.31658564814814799</v>
      </c>
      <c r="R597" s="85">
        <v>1</v>
      </c>
      <c r="S597" s="85" t="s">
        <v>1016</v>
      </c>
      <c r="T597" s="87" t="s">
        <v>13698</v>
      </c>
      <c r="AL597" s="79">
        <v>0.34724537037037001</v>
      </c>
      <c r="AM597" s="2">
        <v>1</v>
      </c>
      <c r="AN597" s="2" t="s">
        <v>2493</v>
      </c>
      <c r="AO597" s="2" t="s">
        <v>13690</v>
      </c>
    </row>
    <row r="598" spans="2:41">
      <c r="B598" s="79">
        <v>0.40803240740740698</v>
      </c>
      <c r="C598" s="2">
        <v>1</v>
      </c>
      <c r="D598" s="2" t="s">
        <v>453</v>
      </c>
      <c r="E598" s="2" t="s">
        <v>3129</v>
      </c>
      <c r="F598" s="2">
        <v>2794</v>
      </c>
      <c r="G598" s="2">
        <v>1.0407482212870736</v>
      </c>
      <c r="H598" s="79">
        <v>0.40832175925925901</v>
      </c>
      <c r="I598" s="2">
        <v>1</v>
      </c>
      <c r="J598" s="2" t="s">
        <v>453</v>
      </c>
      <c r="K598" s="2" t="s">
        <v>3096</v>
      </c>
      <c r="L598" s="2">
        <v>3279</v>
      </c>
      <c r="M598" s="79">
        <v>2.8935185185202661E-4</v>
      </c>
      <c r="N598" s="2" t="s">
        <v>13667</v>
      </c>
      <c r="Q598" s="80">
        <v>0.31667824074074102</v>
      </c>
      <c r="R598" s="81">
        <v>1</v>
      </c>
      <c r="S598" s="81" t="s">
        <v>4735</v>
      </c>
      <c r="T598" s="83" t="s">
        <v>13693</v>
      </c>
      <c r="AL598" s="79">
        <v>0.34724537037037001</v>
      </c>
      <c r="AM598" s="2">
        <v>1</v>
      </c>
      <c r="AN598" s="2" t="s">
        <v>568</v>
      </c>
      <c r="AO598" s="2" t="s">
        <v>13693</v>
      </c>
    </row>
    <row r="599" spans="2:41">
      <c r="B599" s="79">
        <v>0.40837962962962998</v>
      </c>
      <c r="C599" s="2">
        <v>1</v>
      </c>
      <c r="D599" s="2" t="s">
        <v>455</v>
      </c>
      <c r="E599" s="2" t="s">
        <v>3071</v>
      </c>
      <c r="F599" s="2">
        <v>2817</v>
      </c>
      <c r="G599" s="2">
        <v>1.0471541891238743</v>
      </c>
      <c r="H599" s="79">
        <v>0.40922453703703698</v>
      </c>
      <c r="I599" s="2">
        <v>1</v>
      </c>
      <c r="J599" s="2" t="s">
        <v>455</v>
      </c>
      <c r="K599" s="2" t="s">
        <v>3098</v>
      </c>
      <c r="L599" s="2">
        <v>3291</v>
      </c>
      <c r="M599" s="79">
        <v>8.4490740740700288E-4</v>
      </c>
      <c r="N599" s="2" t="s">
        <v>13677</v>
      </c>
      <c r="Q599" s="84">
        <v>0.31670138888888899</v>
      </c>
      <c r="R599" s="85">
        <v>1</v>
      </c>
      <c r="S599" s="85" t="s">
        <v>947</v>
      </c>
      <c r="T599" s="87" t="s">
        <v>13698</v>
      </c>
      <c r="AL599" s="79">
        <v>0.34724537037037001</v>
      </c>
      <c r="AM599" s="2">
        <v>2</v>
      </c>
      <c r="AN599" s="2" t="s">
        <v>5003</v>
      </c>
      <c r="AO599" s="2" t="s">
        <v>13692</v>
      </c>
    </row>
    <row r="600" spans="2:41">
      <c r="B600" s="79">
        <v>0.40855324074074101</v>
      </c>
      <c r="C600" s="2">
        <v>1</v>
      </c>
      <c r="D600" s="2" t="s">
        <v>457</v>
      </c>
      <c r="E600" s="2" t="s">
        <v>3129</v>
      </c>
      <c r="F600" s="2">
        <v>3003</v>
      </c>
      <c r="G600" s="2">
        <v>1.0851071252372297</v>
      </c>
      <c r="H600" s="79">
        <v>0.41401620370370401</v>
      </c>
      <c r="I600" s="2">
        <v>1</v>
      </c>
      <c r="J600" s="2" t="s">
        <v>457</v>
      </c>
      <c r="K600" s="2" t="s">
        <v>3097</v>
      </c>
      <c r="L600" s="2">
        <v>3302</v>
      </c>
      <c r="M600" s="79">
        <v>5.4629629629630028E-3</v>
      </c>
      <c r="N600" s="2" t="s">
        <v>13663</v>
      </c>
      <c r="Q600" s="80">
        <v>0.31671296296296297</v>
      </c>
      <c r="R600" s="81">
        <v>1</v>
      </c>
      <c r="S600" s="81" t="s">
        <v>4736</v>
      </c>
      <c r="T600" s="83" t="s">
        <v>13691</v>
      </c>
      <c r="AL600" s="79">
        <v>0.34725694444444399</v>
      </c>
      <c r="AM600" s="2">
        <v>1</v>
      </c>
      <c r="AN600" s="2" t="s">
        <v>1925</v>
      </c>
      <c r="AO600" s="2" t="s">
        <v>13694</v>
      </c>
    </row>
    <row r="601" spans="2:41">
      <c r="B601" s="79">
        <v>0.409212962962963</v>
      </c>
      <c r="C601" s="2">
        <v>1</v>
      </c>
      <c r="D601" s="2" t="s">
        <v>459</v>
      </c>
      <c r="E601" s="2" t="s">
        <v>3071</v>
      </c>
      <c r="F601" s="2">
        <v>2858</v>
      </c>
      <c r="G601" s="2">
        <v>1.0711422464482894</v>
      </c>
      <c r="H601" s="79">
        <v>0.41004629629629602</v>
      </c>
      <c r="I601" s="2">
        <v>1</v>
      </c>
      <c r="J601" s="2" t="s">
        <v>459</v>
      </c>
      <c r="K601" s="2" t="s">
        <v>3098</v>
      </c>
      <c r="L601" s="2">
        <v>3327</v>
      </c>
      <c r="M601" s="79">
        <v>8.3333333333301951E-4</v>
      </c>
      <c r="N601" s="2" t="s">
        <v>13677</v>
      </c>
      <c r="Q601" s="84">
        <v>0.31671296296296297</v>
      </c>
      <c r="R601" s="85">
        <v>1</v>
      </c>
      <c r="S601" s="85" t="s">
        <v>4737</v>
      </c>
      <c r="T601" s="87" t="s">
        <v>13691</v>
      </c>
      <c r="AL601" s="79">
        <v>0.34726851851851898</v>
      </c>
      <c r="AM601" s="2">
        <v>1</v>
      </c>
      <c r="AN601" s="2" t="s">
        <v>5004</v>
      </c>
      <c r="AO601" s="2" t="s">
        <v>13692</v>
      </c>
    </row>
    <row r="602" spans="2:41">
      <c r="B602" s="79">
        <v>0.40981481481481502</v>
      </c>
      <c r="C602" s="2">
        <v>2</v>
      </c>
      <c r="D602" s="2" t="s">
        <v>473</v>
      </c>
      <c r="E602" s="2" t="s">
        <v>3070</v>
      </c>
      <c r="F602" s="2">
        <v>2997</v>
      </c>
      <c r="G602" s="2">
        <v>1.0452922373597313</v>
      </c>
      <c r="H602" s="79">
        <v>0.41375000000000001</v>
      </c>
      <c r="I602" s="2">
        <v>2</v>
      </c>
      <c r="J602" s="2" t="s">
        <v>473</v>
      </c>
      <c r="K602" s="2" t="s">
        <v>3101</v>
      </c>
      <c r="L602" s="2">
        <v>3349</v>
      </c>
      <c r="M602" s="79">
        <v>3.9351851851849862E-3</v>
      </c>
      <c r="N602" s="2" t="s">
        <v>13654</v>
      </c>
      <c r="Q602" s="80">
        <v>0.31675925925925902</v>
      </c>
      <c r="R602" s="81">
        <v>1</v>
      </c>
      <c r="S602" s="81" t="s">
        <v>1424</v>
      </c>
      <c r="T602" s="83" t="s">
        <v>13694</v>
      </c>
      <c r="AL602" s="79">
        <v>0.34728009259259301</v>
      </c>
      <c r="AM602" s="2">
        <v>2</v>
      </c>
      <c r="AN602" s="2" t="s">
        <v>2562</v>
      </c>
      <c r="AO602" s="2" t="s">
        <v>13694</v>
      </c>
    </row>
    <row r="603" spans="2:41">
      <c r="B603" s="79">
        <v>0.41025462962963</v>
      </c>
      <c r="C603" s="2">
        <v>1</v>
      </c>
      <c r="D603" s="2" t="s">
        <v>465</v>
      </c>
      <c r="E603" s="2" t="s">
        <v>3129</v>
      </c>
      <c r="F603" s="2">
        <v>2891</v>
      </c>
      <c r="G603" s="2">
        <v>1.0566822241973575</v>
      </c>
      <c r="H603" s="79">
        <v>0.41085648148148102</v>
      </c>
      <c r="I603" s="2">
        <v>1</v>
      </c>
      <c r="J603" s="2" t="s">
        <v>465</v>
      </c>
      <c r="K603" s="2" t="s">
        <v>3096</v>
      </c>
      <c r="L603" s="2">
        <v>3374</v>
      </c>
      <c r="M603" s="79">
        <v>6.0185185185102075E-4</v>
      </c>
      <c r="N603" s="2" t="s">
        <v>13667</v>
      </c>
      <c r="Q603" s="84">
        <v>0.31680555555555601</v>
      </c>
      <c r="R603" s="85">
        <v>1</v>
      </c>
      <c r="S603" s="85" t="s">
        <v>4738</v>
      </c>
      <c r="T603" s="87" t="s">
        <v>13699</v>
      </c>
      <c r="AL603" s="79">
        <v>0.347291666666667</v>
      </c>
      <c r="AM603" s="2">
        <v>1</v>
      </c>
      <c r="AN603" s="2" t="s">
        <v>1318</v>
      </c>
      <c r="AO603" s="2" t="s">
        <v>13690</v>
      </c>
    </row>
    <row r="604" spans="2:41">
      <c r="B604" s="79">
        <v>0.41031250000000002</v>
      </c>
      <c r="C604" s="2">
        <v>2</v>
      </c>
      <c r="D604" s="2" t="s">
        <v>466</v>
      </c>
      <c r="E604" s="2" t="s">
        <v>3070</v>
      </c>
      <c r="F604" s="2">
        <v>2949</v>
      </c>
      <c r="G604" s="2">
        <v>1.0404545672046897</v>
      </c>
      <c r="H604" s="79">
        <v>0.41246527777777803</v>
      </c>
      <c r="I604" s="2">
        <v>2</v>
      </c>
      <c r="J604" s="2" t="s">
        <v>466</v>
      </c>
      <c r="K604" s="2" t="s">
        <v>3098</v>
      </c>
      <c r="L604" s="2">
        <v>3379</v>
      </c>
      <c r="M604" s="79">
        <v>2.1527777777780033E-3</v>
      </c>
      <c r="N604" s="2" t="s">
        <v>13655</v>
      </c>
      <c r="Q604" s="80">
        <v>0.31687500000000002</v>
      </c>
      <c r="R604" s="81">
        <v>1</v>
      </c>
      <c r="S604" s="81" t="s">
        <v>2562</v>
      </c>
      <c r="T604" s="83" t="s">
        <v>13690</v>
      </c>
      <c r="AL604" s="79">
        <v>0.347291666666667</v>
      </c>
      <c r="AM604" s="2">
        <v>1</v>
      </c>
      <c r="AN604" s="2" t="s">
        <v>2668</v>
      </c>
      <c r="AO604" s="2" t="s">
        <v>13693</v>
      </c>
    </row>
    <row r="605" spans="2:41">
      <c r="B605" s="79">
        <v>0.41038194444444398</v>
      </c>
      <c r="C605" s="2">
        <v>1</v>
      </c>
      <c r="D605" s="2" t="s">
        <v>467</v>
      </c>
      <c r="E605" s="2" t="s">
        <v>3070</v>
      </c>
      <c r="F605" s="2">
        <v>2937</v>
      </c>
      <c r="G605" s="2">
        <v>1.0283193656469496</v>
      </c>
      <c r="H605" s="79">
        <v>0.412291666666667</v>
      </c>
      <c r="I605" s="2">
        <v>1</v>
      </c>
      <c r="J605" s="2" t="s">
        <v>467</v>
      </c>
      <c r="K605" s="2" t="s">
        <v>3128</v>
      </c>
      <c r="L605" s="2">
        <v>3381</v>
      </c>
      <c r="M605" s="79">
        <v>1.9097222222230203E-3</v>
      </c>
      <c r="N605" s="2" t="s">
        <v>13684</v>
      </c>
      <c r="Q605" s="84">
        <v>0.31689814814814798</v>
      </c>
      <c r="R605" s="85">
        <v>1</v>
      </c>
      <c r="S605" s="85" t="s">
        <v>1299</v>
      </c>
      <c r="T605" s="87" t="s">
        <v>13694</v>
      </c>
      <c r="AL605" s="79">
        <v>0.347291666666667</v>
      </c>
      <c r="AM605" s="2">
        <v>1</v>
      </c>
      <c r="AN605" s="2" t="s">
        <v>569</v>
      </c>
      <c r="AO605" s="2" t="s">
        <v>13690</v>
      </c>
    </row>
    <row r="606" spans="2:41">
      <c r="B606" s="79">
        <v>0.41053240740740699</v>
      </c>
      <c r="C606" s="2">
        <v>1</v>
      </c>
      <c r="D606" s="2" t="s">
        <v>715</v>
      </c>
      <c r="E606" s="2" t="s">
        <v>3129</v>
      </c>
      <c r="F606" s="2">
        <v>2901</v>
      </c>
      <c r="G606" s="2">
        <v>1.0018549642760635</v>
      </c>
      <c r="H606" s="79">
        <v>0.41125</v>
      </c>
      <c r="I606" s="2">
        <v>1</v>
      </c>
      <c r="J606" s="2" t="s">
        <v>715</v>
      </c>
      <c r="K606" s="2" t="s">
        <v>3098</v>
      </c>
      <c r="L606" s="2">
        <v>3385</v>
      </c>
      <c r="M606" s="79">
        <v>7.1759259259301933E-4</v>
      </c>
      <c r="N606" s="2" t="s">
        <v>13661</v>
      </c>
      <c r="Q606" s="80">
        <v>0.31697916666666698</v>
      </c>
      <c r="R606" s="81">
        <v>2</v>
      </c>
      <c r="S606" s="81" t="s">
        <v>2627</v>
      </c>
      <c r="T606" s="83" t="s">
        <v>13693</v>
      </c>
      <c r="AL606" s="79">
        <v>0.34730324074074098</v>
      </c>
      <c r="AM606" s="2">
        <v>2</v>
      </c>
      <c r="AN606" s="2" t="s">
        <v>182</v>
      </c>
      <c r="AO606" s="2" t="s">
        <v>13695</v>
      </c>
    </row>
    <row r="607" spans="2:41">
      <c r="B607" s="79">
        <v>0.41056712962962999</v>
      </c>
      <c r="C607" s="2">
        <v>2</v>
      </c>
      <c r="D607" s="2" t="s">
        <v>468</v>
      </c>
      <c r="E607" s="2" t="s">
        <v>3129</v>
      </c>
      <c r="F607" s="2">
        <v>3052</v>
      </c>
      <c r="G607" s="2">
        <v>1.0953353012462705</v>
      </c>
      <c r="H607" s="79">
        <v>0.41538194444444398</v>
      </c>
      <c r="I607" s="2">
        <v>2</v>
      </c>
      <c r="J607" s="2" t="s">
        <v>468</v>
      </c>
      <c r="K607" s="2" t="s">
        <v>3097</v>
      </c>
      <c r="L607" s="2">
        <v>3386</v>
      </c>
      <c r="M607" s="79">
        <v>4.8148148148139946E-3</v>
      </c>
      <c r="N607" s="2" t="s">
        <v>13663</v>
      </c>
      <c r="Q607" s="84">
        <v>0.31699074074074102</v>
      </c>
      <c r="R607" s="85">
        <v>2</v>
      </c>
      <c r="S607" s="85" t="s">
        <v>2431</v>
      </c>
      <c r="T607" s="87" t="s">
        <v>13690</v>
      </c>
      <c r="AL607" s="79">
        <v>0.34731481481481502</v>
      </c>
      <c r="AM607" s="2">
        <v>1</v>
      </c>
      <c r="AN607" s="2" t="s">
        <v>5005</v>
      </c>
      <c r="AO607" s="2" t="s">
        <v>13690</v>
      </c>
    </row>
    <row r="608" spans="2:41">
      <c r="B608" s="79">
        <v>0.41118055555555599</v>
      </c>
      <c r="C608" s="2">
        <v>2</v>
      </c>
      <c r="D608" s="2" t="s">
        <v>470</v>
      </c>
      <c r="E608" s="2" t="s">
        <v>3070</v>
      </c>
      <c r="F608" s="2">
        <v>2974</v>
      </c>
      <c r="G608" s="2">
        <v>1.0022106143007623</v>
      </c>
      <c r="H608" s="79">
        <v>0.41299768518518498</v>
      </c>
      <c r="I608" s="2">
        <v>2</v>
      </c>
      <c r="J608" s="2" t="s">
        <v>470</v>
      </c>
      <c r="K608" s="2" t="s">
        <v>3098</v>
      </c>
      <c r="L608" s="2">
        <v>3403</v>
      </c>
      <c r="M608" s="79">
        <v>1.8171296296289885E-3</v>
      </c>
      <c r="N608" s="2" t="s">
        <v>13655</v>
      </c>
      <c r="Q608" s="80">
        <v>0.31701388888888898</v>
      </c>
      <c r="R608" s="81">
        <v>2</v>
      </c>
      <c r="S608" s="81" t="s">
        <v>4739</v>
      </c>
      <c r="T608" s="83" t="s">
        <v>13691</v>
      </c>
      <c r="AL608" s="79">
        <v>0.347326388888889</v>
      </c>
      <c r="AM608" s="2">
        <v>1</v>
      </c>
      <c r="AN608" s="2" t="s">
        <v>5006</v>
      </c>
      <c r="AO608" s="2" t="s">
        <v>13692</v>
      </c>
    </row>
    <row r="609" spans="2:41">
      <c r="B609" s="79">
        <v>0.41126157407407399</v>
      </c>
      <c r="C609" s="2">
        <v>1</v>
      </c>
      <c r="D609" s="2" t="s">
        <v>471</v>
      </c>
      <c r="E609" s="2" t="s">
        <v>3129</v>
      </c>
      <c r="F609" s="2">
        <v>2933</v>
      </c>
      <c r="G609" s="2">
        <v>1.0128620489219342</v>
      </c>
      <c r="H609" s="79">
        <v>0.41211805555555597</v>
      </c>
      <c r="I609" s="2">
        <v>1</v>
      </c>
      <c r="J609" s="2" t="s">
        <v>471</v>
      </c>
      <c r="K609" s="2" t="s">
        <v>3098</v>
      </c>
      <c r="L609" s="2">
        <v>3405</v>
      </c>
      <c r="M609" s="79">
        <v>8.5648148148198544E-4</v>
      </c>
      <c r="N609" s="2" t="s">
        <v>13661</v>
      </c>
      <c r="Q609" s="84">
        <v>0.31701388888888898</v>
      </c>
      <c r="R609" s="85">
        <v>2</v>
      </c>
      <c r="S609" s="85" t="s">
        <v>2432</v>
      </c>
      <c r="T609" s="87" t="s">
        <v>13691</v>
      </c>
      <c r="AL609" s="79">
        <v>0.347326388888889</v>
      </c>
      <c r="AM609" s="2">
        <v>1</v>
      </c>
      <c r="AN609" s="2" t="s">
        <v>965</v>
      </c>
      <c r="AO609" s="2" t="s">
        <v>13694</v>
      </c>
    </row>
    <row r="610" spans="2:41">
      <c r="B610" s="79">
        <v>0.41129629629629599</v>
      </c>
      <c r="C610" s="2">
        <v>1</v>
      </c>
      <c r="D610" s="2" t="s">
        <v>472</v>
      </c>
      <c r="E610" s="2" t="s">
        <v>3129</v>
      </c>
      <c r="F610" s="2">
        <v>2917</v>
      </c>
      <c r="G610" s="2">
        <v>1.0481667231459098</v>
      </c>
      <c r="H610" s="79">
        <v>0.41172453703703699</v>
      </c>
      <c r="I610" s="2">
        <v>1</v>
      </c>
      <c r="J610" s="2" t="s">
        <v>472</v>
      </c>
      <c r="K610" s="2" t="s">
        <v>3096</v>
      </c>
      <c r="L610" s="2">
        <v>3406</v>
      </c>
      <c r="M610" s="79">
        <v>4.2824074074099272E-4</v>
      </c>
      <c r="N610" s="2" t="s">
        <v>13667</v>
      </c>
      <c r="Q610" s="80">
        <v>0.31702546296296302</v>
      </c>
      <c r="R610" s="81">
        <v>1</v>
      </c>
      <c r="S610" s="81" t="s">
        <v>2127</v>
      </c>
      <c r="T610" s="83" t="s">
        <v>13694</v>
      </c>
      <c r="AL610" s="79">
        <v>0.34733796296296299</v>
      </c>
      <c r="AM610" s="2">
        <v>1</v>
      </c>
      <c r="AN610" s="2" t="s">
        <v>1926</v>
      </c>
      <c r="AO610" s="2" t="s">
        <v>13690</v>
      </c>
    </row>
    <row r="611" spans="2:41">
      <c r="B611" s="79">
        <v>0.41138888888888903</v>
      </c>
      <c r="C611" s="2">
        <v>2</v>
      </c>
      <c r="D611" s="2" t="s">
        <v>474</v>
      </c>
      <c r="E611" s="2" t="s">
        <v>3129</v>
      </c>
      <c r="F611" s="2">
        <v>3078</v>
      </c>
      <c r="G611" s="2">
        <v>1.0500313825542826</v>
      </c>
      <c r="H611" s="79">
        <v>0.41601851851851901</v>
      </c>
      <c r="I611" s="2">
        <v>2</v>
      </c>
      <c r="J611" s="2" t="s">
        <v>474</v>
      </c>
      <c r="K611" s="2" t="s">
        <v>3098</v>
      </c>
      <c r="L611" s="2">
        <v>3410</v>
      </c>
      <c r="M611" s="79">
        <v>4.6296296296299833E-3</v>
      </c>
      <c r="N611" s="2" t="s">
        <v>13661</v>
      </c>
      <c r="Q611" s="84">
        <v>0.31703703703703701</v>
      </c>
      <c r="R611" s="85">
        <v>1</v>
      </c>
      <c r="S611" s="85" t="s">
        <v>2128</v>
      </c>
      <c r="T611" s="87" t="s">
        <v>13690</v>
      </c>
      <c r="AL611" s="79">
        <v>0.34734953703703703</v>
      </c>
      <c r="AM611" s="2">
        <v>1</v>
      </c>
      <c r="AN611" s="2" t="s">
        <v>5007</v>
      </c>
      <c r="AO611" s="2" t="s">
        <v>13692</v>
      </c>
    </row>
    <row r="612" spans="2:41">
      <c r="B612" s="79">
        <v>0.4115625</v>
      </c>
      <c r="C612" s="2">
        <v>1</v>
      </c>
      <c r="D612" s="2" t="s">
        <v>476</v>
      </c>
      <c r="E612" s="2" t="s">
        <v>3129</v>
      </c>
      <c r="F612" s="2">
        <v>2940</v>
      </c>
      <c r="G612" s="2">
        <v>1.0083592739986438</v>
      </c>
      <c r="H612" s="79">
        <v>0.41236111111111101</v>
      </c>
      <c r="I612" s="2">
        <v>1</v>
      </c>
      <c r="J612" s="2" t="s">
        <v>476</v>
      </c>
      <c r="K612" s="2" t="s">
        <v>3098</v>
      </c>
      <c r="L612" s="2">
        <v>3419</v>
      </c>
      <c r="M612" s="79">
        <v>7.986111111110139E-4</v>
      </c>
      <c r="N612" s="2" t="s">
        <v>13661</v>
      </c>
      <c r="Q612" s="80">
        <v>0.31706018518518497</v>
      </c>
      <c r="R612" s="81">
        <v>2</v>
      </c>
      <c r="S612" s="81" t="s">
        <v>2758</v>
      </c>
      <c r="T612" s="83" t="s">
        <v>13690</v>
      </c>
      <c r="AL612" s="79">
        <v>0.34736111111111101</v>
      </c>
      <c r="AM612" s="2">
        <v>3</v>
      </c>
      <c r="AN612" s="2" t="s">
        <v>570</v>
      </c>
      <c r="AO612" s="2" t="s">
        <v>13690</v>
      </c>
    </row>
    <row r="613" spans="2:41">
      <c r="B613" s="79">
        <v>0.41165509259259297</v>
      </c>
      <c r="C613" s="2">
        <v>2</v>
      </c>
      <c r="D613" s="2" t="s">
        <v>478</v>
      </c>
      <c r="E613" s="2" t="s">
        <v>3071</v>
      </c>
      <c r="F613" s="2">
        <v>3033</v>
      </c>
      <c r="G613" s="2">
        <v>1.0301840260343893</v>
      </c>
      <c r="H613" s="79">
        <v>0.41486111111111101</v>
      </c>
      <c r="I613" s="2">
        <v>2</v>
      </c>
      <c r="J613" s="2" t="s">
        <v>478</v>
      </c>
      <c r="K613" s="2" t="s">
        <v>3095</v>
      </c>
      <c r="L613" s="2">
        <v>3425</v>
      </c>
      <c r="M613" s="79">
        <v>3.206018518518039E-3</v>
      </c>
      <c r="N613" s="2" t="s">
        <v>13665</v>
      </c>
      <c r="Q613" s="84">
        <v>0.317083333333333</v>
      </c>
      <c r="R613" s="85">
        <v>1</v>
      </c>
      <c r="S613" s="85" t="s">
        <v>1425</v>
      </c>
      <c r="T613" s="87" t="s">
        <v>13690</v>
      </c>
      <c r="AL613" s="79">
        <v>0.34737268518518499</v>
      </c>
      <c r="AM613" s="2">
        <v>1</v>
      </c>
      <c r="AN613" s="2" t="s">
        <v>1536</v>
      </c>
      <c r="AO613" s="2" t="s">
        <v>13690</v>
      </c>
    </row>
    <row r="614" spans="2:41">
      <c r="B614" s="79">
        <v>0.41173611111111103</v>
      </c>
      <c r="C614" s="2">
        <v>1</v>
      </c>
      <c r="D614" s="2" t="s">
        <v>479</v>
      </c>
      <c r="E614" s="2" t="s">
        <v>3129</v>
      </c>
      <c r="F614" s="2">
        <v>2929</v>
      </c>
      <c r="G614" s="2">
        <v>1.0361719611430165</v>
      </c>
      <c r="H614" s="79">
        <v>0.411944444444444</v>
      </c>
      <c r="I614" s="2">
        <v>1</v>
      </c>
      <c r="J614" s="2" t="s">
        <v>479</v>
      </c>
      <c r="K614" s="2" t="s">
        <v>3096</v>
      </c>
      <c r="L614" s="2">
        <v>3433</v>
      </c>
      <c r="M614" s="79">
        <v>2.0833333333297732E-4</v>
      </c>
      <c r="N614" s="2" t="s">
        <v>13667</v>
      </c>
      <c r="Q614" s="80">
        <v>0.317083333333333</v>
      </c>
      <c r="R614" s="81">
        <v>1</v>
      </c>
      <c r="S614" s="81" t="s">
        <v>1426</v>
      </c>
      <c r="T614" s="83" t="s">
        <v>13692</v>
      </c>
      <c r="AL614" s="79">
        <v>0.34738425925925898</v>
      </c>
      <c r="AM614" s="2">
        <v>2</v>
      </c>
      <c r="AN614" s="2" t="s">
        <v>2260</v>
      </c>
      <c r="AO614" s="2" t="s">
        <v>13692</v>
      </c>
    </row>
    <row r="615" spans="2:41">
      <c r="B615" s="79">
        <v>0.41189814814814801</v>
      </c>
      <c r="C615" s="2">
        <v>1</v>
      </c>
      <c r="D615" s="2" t="s">
        <v>480</v>
      </c>
      <c r="E615" s="2" t="s">
        <v>3070</v>
      </c>
      <c r="F615" s="2">
        <v>2995</v>
      </c>
      <c r="G615" s="2">
        <v>1.0012053880077105</v>
      </c>
      <c r="H615" s="79">
        <v>0.413715277777778</v>
      </c>
      <c r="I615" s="2">
        <v>1</v>
      </c>
      <c r="J615" s="2" t="s">
        <v>480</v>
      </c>
      <c r="K615" s="2" t="s">
        <v>3098</v>
      </c>
      <c r="L615" s="2">
        <v>3440</v>
      </c>
      <c r="M615" s="79">
        <v>1.8171296296299877E-3</v>
      </c>
      <c r="N615" s="2" t="s">
        <v>13655</v>
      </c>
      <c r="Q615" s="84">
        <v>0.31717592592592603</v>
      </c>
      <c r="R615" s="85">
        <v>1</v>
      </c>
      <c r="S615" s="85" t="s">
        <v>948</v>
      </c>
      <c r="T615" s="87" t="s">
        <v>13694</v>
      </c>
      <c r="AL615" s="79">
        <v>0.34739583333333302</v>
      </c>
      <c r="AM615" s="2">
        <v>1</v>
      </c>
      <c r="AN615" s="2" t="s">
        <v>2261</v>
      </c>
      <c r="AO615" s="2" t="s">
        <v>13694</v>
      </c>
    </row>
    <row r="616" spans="2:41">
      <c r="B616" s="79">
        <v>0.41195601851851898</v>
      </c>
      <c r="C616" s="2">
        <v>1</v>
      </c>
      <c r="D616" s="2" t="s">
        <v>481</v>
      </c>
      <c r="E616" s="2" t="s">
        <v>3127</v>
      </c>
      <c r="F616" s="2">
        <v>2967</v>
      </c>
      <c r="G616" s="2">
        <v>1.0846440000006174</v>
      </c>
      <c r="H616" s="79">
        <v>0.41283564814814799</v>
      </c>
      <c r="I616" s="2">
        <v>1</v>
      </c>
      <c r="J616" s="2" t="s">
        <v>481</v>
      </c>
      <c r="K616" s="2" t="s">
        <v>3097</v>
      </c>
      <c r="L616" s="2">
        <v>3445</v>
      </c>
      <c r="M616" s="79">
        <v>8.7962962962900848E-4</v>
      </c>
      <c r="N616" s="2" t="s">
        <v>13685</v>
      </c>
      <c r="Q616" s="80">
        <v>0.31718750000000001</v>
      </c>
      <c r="R616" s="81">
        <v>1</v>
      </c>
      <c r="S616" s="81" t="s">
        <v>1768</v>
      </c>
      <c r="T616" s="83" t="s">
        <v>13694</v>
      </c>
      <c r="AL616" s="79">
        <v>0.34744212962963</v>
      </c>
      <c r="AM616" s="2">
        <v>1</v>
      </c>
      <c r="AN616" s="2" t="s">
        <v>2858</v>
      </c>
      <c r="AO616" s="2" t="s">
        <v>13704</v>
      </c>
    </row>
    <row r="617" spans="2:41">
      <c r="B617" s="79">
        <v>0.41199074074074099</v>
      </c>
      <c r="C617" s="2">
        <v>2</v>
      </c>
      <c r="D617" s="2" t="s">
        <v>482</v>
      </c>
      <c r="E617" s="2" t="s">
        <v>3070</v>
      </c>
      <c r="F617" s="2">
        <v>3000</v>
      </c>
      <c r="G617" s="2">
        <v>1.0165124883338794</v>
      </c>
      <c r="H617" s="79">
        <v>0.41392361111111098</v>
      </c>
      <c r="I617" s="2">
        <v>2</v>
      </c>
      <c r="J617" s="2" t="s">
        <v>482</v>
      </c>
      <c r="K617" s="2" t="s">
        <v>3098</v>
      </c>
      <c r="L617" s="2">
        <v>3447</v>
      </c>
      <c r="M617" s="79">
        <v>1.9328703703699879E-3</v>
      </c>
      <c r="N617" s="2" t="s">
        <v>13655</v>
      </c>
      <c r="Q617" s="84">
        <v>0.317268518518519</v>
      </c>
      <c r="R617" s="85">
        <v>1</v>
      </c>
      <c r="S617" s="85" t="s">
        <v>2129</v>
      </c>
      <c r="T617" s="87" t="s">
        <v>13690</v>
      </c>
      <c r="AL617" s="79">
        <v>0.34746527777777803</v>
      </c>
      <c r="AM617" s="2">
        <v>1</v>
      </c>
      <c r="AN617" s="2" t="s">
        <v>5008</v>
      </c>
      <c r="AO617" s="2" t="s">
        <v>13692</v>
      </c>
    </row>
    <row r="618" spans="2:41">
      <c r="B618" s="79">
        <v>0.41207175925925899</v>
      </c>
      <c r="C618" s="2">
        <v>5</v>
      </c>
      <c r="D618" s="2" t="s">
        <v>483</v>
      </c>
      <c r="E618" s="2" t="s">
        <v>3070</v>
      </c>
      <c r="F618" s="2">
        <v>3050</v>
      </c>
      <c r="G618" s="2">
        <v>1.0998569918422223</v>
      </c>
      <c r="H618" s="79">
        <v>0.41530092592592599</v>
      </c>
      <c r="I618" s="2">
        <v>5</v>
      </c>
      <c r="J618" s="2" t="s">
        <v>483</v>
      </c>
      <c r="K618" s="2" t="s">
        <v>3098</v>
      </c>
      <c r="L618" s="2">
        <v>3454</v>
      </c>
      <c r="M618" s="79">
        <v>3.2291666666670049E-3</v>
      </c>
      <c r="N618" s="2" t="s">
        <v>13655</v>
      </c>
      <c r="Q618" s="80">
        <v>0.31728009259259299</v>
      </c>
      <c r="R618" s="81">
        <v>1</v>
      </c>
      <c r="S618" s="81" t="s">
        <v>2433</v>
      </c>
      <c r="T618" s="83" t="s">
        <v>13690</v>
      </c>
      <c r="AL618" s="79">
        <v>0.34749999999999998</v>
      </c>
      <c r="AM618" s="2">
        <v>1</v>
      </c>
      <c r="AN618" s="2" t="s">
        <v>1537</v>
      </c>
      <c r="AO618" s="2" t="s">
        <v>13694</v>
      </c>
    </row>
    <row r="619" spans="2:41">
      <c r="B619" s="79">
        <v>0.41275462962963</v>
      </c>
      <c r="C619" s="2">
        <v>1</v>
      </c>
      <c r="D619" s="2" t="s">
        <v>485</v>
      </c>
      <c r="E619" s="2" t="s">
        <v>3070</v>
      </c>
      <c r="F619" s="2">
        <v>3025</v>
      </c>
      <c r="G619" s="2">
        <v>1.01549291713194</v>
      </c>
      <c r="H619" s="79">
        <v>0.41468749999999999</v>
      </c>
      <c r="I619" s="2">
        <v>1</v>
      </c>
      <c r="J619" s="2" t="s">
        <v>485</v>
      </c>
      <c r="K619" s="2" t="s">
        <v>3098</v>
      </c>
      <c r="L619" s="2">
        <v>3472</v>
      </c>
      <c r="M619" s="79">
        <v>1.9328703703699879E-3</v>
      </c>
      <c r="N619" s="2" t="s">
        <v>13655</v>
      </c>
      <c r="Q619" s="84">
        <v>0.31731481481481499</v>
      </c>
      <c r="R619" s="85">
        <v>1</v>
      </c>
      <c r="S619" s="85" t="s">
        <v>1191</v>
      </c>
      <c r="T619" s="87" t="s">
        <v>13694</v>
      </c>
      <c r="AL619" s="79">
        <v>0.34749999999999998</v>
      </c>
      <c r="AM619" s="2">
        <v>1</v>
      </c>
      <c r="AN619" s="2" t="s">
        <v>1927</v>
      </c>
      <c r="AO619" s="2" t="s">
        <v>13694</v>
      </c>
    </row>
    <row r="620" spans="2:41">
      <c r="B620" s="79">
        <v>0.41284722222222198</v>
      </c>
      <c r="C620" s="2">
        <v>1</v>
      </c>
      <c r="D620" s="2" t="s">
        <v>486</v>
      </c>
      <c r="E620" s="2" t="s">
        <v>3070</v>
      </c>
      <c r="F620" s="2">
        <v>3029</v>
      </c>
      <c r="G620" s="2">
        <v>1.014116894102179</v>
      </c>
      <c r="H620" s="79">
        <v>0.41476851851851898</v>
      </c>
      <c r="I620" s="2">
        <v>1</v>
      </c>
      <c r="J620" s="2" t="s">
        <v>486</v>
      </c>
      <c r="K620" s="2" t="s">
        <v>3098</v>
      </c>
      <c r="L620" s="2">
        <v>3476</v>
      </c>
      <c r="M620" s="79">
        <v>1.9212962962970037E-3</v>
      </c>
      <c r="N620" s="2" t="s">
        <v>13655</v>
      </c>
      <c r="Q620" s="80">
        <v>0.31743055555555599</v>
      </c>
      <c r="R620" s="81">
        <v>4</v>
      </c>
      <c r="S620" s="81" t="s">
        <v>2759</v>
      </c>
      <c r="T620" s="83" t="s">
        <v>13696</v>
      </c>
      <c r="AL620" s="79">
        <v>0.347523148148148</v>
      </c>
      <c r="AM620" s="2">
        <v>1</v>
      </c>
      <c r="AN620" s="2" t="s">
        <v>571</v>
      </c>
      <c r="AO620" s="2" t="s">
        <v>13690</v>
      </c>
    </row>
    <row r="621" spans="2:41">
      <c r="B621" s="79">
        <v>0.41287037037037</v>
      </c>
      <c r="C621" s="2">
        <v>1</v>
      </c>
      <c r="D621" s="2" t="s">
        <v>487</v>
      </c>
      <c r="E621" s="2" t="s">
        <v>3129</v>
      </c>
      <c r="F621" s="2">
        <v>2982</v>
      </c>
      <c r="G621" s="2">
        <v>1.0413870072789897</v>
      </c>
      <c r="H621" s="79">
        <v>0.41317129629629601</v>
      </c>
      <c r="I621" s="2">
        <v>1</v>
      </c>
      <c r="J621" s="2" t="s">
        <v>487</v>
      </c>
      <c r="K621" s="2" t="s">
        <v>3096</v>
      </c>
      <c r="L621" s="2">
        <v>3478</v>
      </c>
      <c r="M621" s="79">
        <v>3.0092592592600997E-4</v>
      </c>
      <c r="N621" s="2" t="s">
        <v>13667</v>
      </c>
      <c r="Q621" s="84">
        <v>0.31753472222222201</v>
      </c>
      <c r="R621" s="85">
        <v>4</v>
      </c>
      <c r="S621" s="85" t="s">
        <v>2434</v>
      </c>
      <c r="T621" s="87" t="s">
        <v>13692</v>
      </c>
      <c r="AL621" s="79">
        <v>0.34755787037037</v>
      </c>
      <c r="AM621" s="2">
        <v>1</v>
      </c>
      <c r="AN621" s="2" t="s">
        <v>2859</v>
      </c>
      <c r="AO621" s="2" t="s">
        <v>13695</v>
      </c>
    </row>
    <row r="622" spans="2:41">
      <c r="B622" s="79">
        <v>0.41295138888888899</v>
      </c>
      <c r="C622" s="2">
        <v>4</v>
      </c>
      <c r="D622" s="2" t="s">
        <v>488</v>
      </c>
      <c r="E622" s="2" t="s">
        <v>3070</v>
      </c>
      <c r="F622" s="2">
        <v>3037</v>
      </c>
      <c r="G622" s="2">
        <v>1.0239547709870442</v>
      </c>
      <c r="H622" s="79">
        <v>0.41493055555555602</v>
      </c>
      <c r="I622" s="2">
        <v>4</v>
      </c>
      <c r="J622" s="2" t="s">
        <v>488</v>
      </c>
      <c r="K622" s="2" t="s">
        <v>3098</v>
      </c>
      <c r="L622" s="2">
        <v>3481</v>
      </c>
      <c r="M622" s="79">
        <v>1.9791666666670316E-3</v>
      </c>
      <c r="N622" s="2" t="s">
        <v>13655</v>
      </c>
      <c r="Q622" s="80">
        <v>0.31759259259259298</v>
      </c>
      <c r="R622" s="81">
        <v>1</v>
      </c>
      <c r="S622" s="81" t="s">
        <v>1300</v>
      </c>
      <c r="T622" s="83" t="s">
        <v>13693</v>
      </c>
      <c r="AL622" s="79">
        <v>0.34755787037037</v>
      </c>
      <c r="AM622" s="2">
        <v>1</v>
      </c>
      <c r="AN622" s="2" t="s">
        <v>1197</v>
      </c>
      <c r="AO622" s="2" t="s">
        <v>13690</v>
      </c>
    </row>
    <row r="623" spans="2:41">
      <c r="B623" s="79">
        <v>0.413136574074074</v>
      </c>
      <c r="C623" s="2">
        <v>1</v>
      </c>
      <c r="D623" s="2" t="s">
        <v>489</v>
      </c>
      <c r="E623" s="2" t="s">
        <v>3129</v>
      </c>
      <c r="F623" s="2">
        <v>2990</v>
      </c>
      <c r="G623" s="2">
        <v>1.0439047376035939</v>
      </c>
      <c r="H623" s="79">
        <v>0.413483796296296</v>
      </c>
      <c r="I623" s="2">
        <v>1</v>
      </c>
      <c r="J623" s="2" t="s">
        <v>489</v>
      </c>
      <c r="K623" s="2" t="s">
        <v>3096</v>
      </c>
      <c r="L623" s="2">
        <v>3484</v>
      </c>
      <c r="M623" s="79">
        <v>3.4722222222199894E-4</v>
      </c>
      <c r="N623" s="2" t="s">
        <v>13667</v>
      </c>
      <c r="Q623" s="84">
        <v>0.31767361111111098</v>
      </c>
      <c r="R623" s="85">
        <v>1</v>
      </c>
      <c r="S623" s="85" t="s">
        <v>1769</v>
      </c>
      <c r="T623" s="87" t="s">
        <v>13692</v>
      </c>
      <c r="AL623" s="79">
        <v>0.34761574074074097</v>
      </c>
      <c r="AM623" s="2">
        <v>4</v>
      </c>
      <c r="AN623" s="2" t="s">
        <v>5009</v>
      </c>
      <c r="AO623" s="2" t="s">
        <v>13692</v>
      </c>
    </row>
    <row r="624" spans="2:41">
      <c r="B624" s="79">
        <v>0.41370370370370402</v>
      </c>
      <c r="C624" s="2">
        <v>1</v>
      </c>
      <c r="D624" s="2" t="s">
        <v>490</v>
      </c>
      <c r="E624" s="2" t="s">
        <v>3070</v>
      </c>
      <c r="F624" s="2">
        <v>3063</v>
      </c>
      <c r="G624" s="2">
        <v>1.0182098099366734</v>
      </c>
      <c r="H624" s="79">
        <v>0.41565972222222197</v>
      </c>
      <c r="I624" s="2">
        <v>1</v>
      </c>
      <c r="J624" s="2" t="s">
        <v>490</v>
      </c>
      <c r="K624" s="2" t="s">
        <v>3098</v>
      </c>
      <c r="L624" s="2">
        <v>3500</v>
      </c>
      <c r="M624" s="79">
        <v>1.9560185185179546E-3</v>
      </c>
      <c r="N624" s="2" t="s">
        <v>13655</v>
      </c>
      <c r="Q624" s="80">
        <v>0.317696759259259</v>
      </c>
      <c r="R624" s="81">
        <v>2</v>
      </c>
      <c r="S624" s="81" t="s">
        <v>2130</v>
      </c>
      <c r="T624" s="83" t="s">
        <v>13692</v>
      </c>
      <c r="AL624" s="79">
        <v>0.34761574074074097</v>
      </c>
      <c r="AM624" s="2">
        <v>1</v>
      </c>
      <c r="AN624" s="2" t="s">
        <v>573</v>
      </c>
      <c r="AO624" s="2" t="s">
        <v>13690</v>
      </c>
    </row>
    <row r="625" spans="2:41">
      <c r="B625" s="79">
        <v>0.41376157407407399</v>
      </c>
      <c r="C625" s="2">
        <v>1</v>
      </c>
      <c r="D625" s="2" t="s">
        <v>491</v>
      </c>
      <c r="E625" s="2" t="s">
        <v>3070</v>
      </c>
      <c r="F625" s="2">
        <v>3064</v>
      </c>
      <c r="G625" s="2">
        <v>1.01549291713194</v>
      </c>
      <c r="H625" s="79">
        <v>0.41569444444444398</v>
      </c>
      <c r="I625" s="2">
        <v>1</v>
      </c>
      <c r="J625" s="2" t="s">
        <v>491</v>
      </c>
      <c r="K625" s="2" t="s">
        <v>3098</v>
      </c>
      <c r="L625" s="2">
        <v>3502</v>
      </c>
      <c r="M625" s="79">
        <v>1.9328703703699879E-3</v>
      </c>
      <c r="N625" s="2" t="s">
        <v>13655</v>
      </c>
      <c r="Q625" s="84">
        <v>0.317731481481482</v>
      </c>
      <c r="R625" s="85">
        <v>3</v>
      </c>
      <c r="S625" s="85" t="s">
        <v>2628</v>
      </c>
      <c r="T625" s="87" t="s">
        <v>13692</v>
      </c>
      <c r="AL625" s="79">
        <v>0.347638888888889</v>
      </c>
      <c r="AM625" s="2">
        <v>1</v>
      </c>
      <c r="AN625" s="2" t="s">
        <v>5010</v>
      </c>
      <c r="AO625" s="2" t="s">
        <v>13692</v>
      </c>
    </row>
    <row r="626" spans="2:41">
      <c r="B626" s="79">
        <v>0.41380787037036998</v>
      </c>
      <c r="C626" s="2">
        <v>2</v>
      </c>
      <c r="D626" s="2" t="s">
        <v>492</v>
      </c>
      <c r="E626" s="2" t="s">
        <v>3070</v>
      </c>
      <c r="F626" s="2">
        <v>3069</v>
      </c>
      <c r="G626" s="2">
        <v>1.0165124883340044</v>
      </c>
      <c r="H626" s="79">
        <v>0.41574074074074102</v>
      </c>
      <c r="I626" s="2">
        <v>2</v>
      </c>
      <c r="J626" s="2" t="s">
        <v>492</v>
      </c>
      <c r="K626" s="2" t="s">
        <v>3098</v>
      </c>
      <c r="L626" s="2">
        <v>3504</v>
      </c>
      <c r="M626" s="79">
        <v>1.9328703703710426E-3</v>
      </c>
      <c r="N626" s="2" t="s">
        <v>13655</v>
      </c>
      <c r="Q626" s="80">
        <v>0.31775462962963003</v>
      </c>
      <c r="R626" s="81">
        <v>4</v>
      </c>
      <c r="S626" s="81" t="s">
        <v>2435</v>
      </c>
      <c r="T626" s="83" t="s">
        <v>13690</v>
      </c>
      <c r="AL626" s="79">
        <v>0.34768518518518499</v>
      </c>
      <c r="AM626" s="2">
        <v>1</v>
      </c>
      <c r="AN626" s="2" t="s">
        <v>2262</v>
      </c>
      <c r="AO626" s="2" t="s">
        <v>13692</v>
      </c>
    </row>
    <row r="627" spans="2:41">
      <c r="B627" s="79">
        <v>0.41401620370370401</v>
      </c>
      <c r="C627" s="2">
        <v>3</v>
      </c>
      <c r="D627" s="2" t="s">
        <v>493</v>
      </c>
      <c r="E627" s="2" t="s">
        <v>3070</v>
      </c>
      <c r="F627" s="2">
        <v>3075</v>
      </c>
      <c r="G627" s="2">
        <v>1.0090832235463398</v>
      </c>
      <c r="H627" s="79">
        <v>0.41587962962962999</v>
      </c>
      <c r="I627" s="2">
        <v>3</v>
      </c>
      <c r="J627" s="2" t="s">
        <v>493</v>
      </c>
      <c r="K627" s="2" t="s">
        <v>3098</v>
      </c>
      <c r="L627" s="2">
        <v>3509</v>
      </c>
      <c r="M627" s="79">
        <v>1.8634259259259767E-3</v>
      </c>
      <c r="N627" s="2" t="s">
        <v>13655</v>
      </c>
      <c r="Q627" s="84">
        <v>0.31775462962963003</v>
      </c>
      <c r="R627" s="85">
        <v>4</v>
      </c>
      <c r="S627" s="85" t="s">
        <v>4740</v>
      </c>
      <c r="T627" s="87" t="s">
        <v>13692</v>
      </c>
      <c r="AL627" s="79">
        <v>0.34769675925925903</v>
      </c>
      <c r="AM627" s="2">
        <v>1</v>
      </c>
      <c r="AN627" s="2" t="s">
        <v>1538</v>
      </c>
      <c r="AO627" s="2" t="s">
        <v>13692</v>
      </c>
    </row>
    <row r="628" spans="2:41">
      <c r="B628" s="79">
        <v>0.416331018518519</v>
      </c>
      <c r="C628" s="2">
        <v>2</v>
      </c>
      <c r="D628" s="2" t="s">
        <v>496</v>
      </c>
      <c r="E628" s="2" t="s">
        <v>3129</v>
      </c>
      <c r="F628" s="2">
        <v>3093</v>
      </c>
      <c r="G628" s="2">
        <v>1.0312481818817334</v>
      </c>
      <c r="H628" s="79">
        <v>0.4165625</v>
      </c>
      <c r="I628" s="2">
        <v>1</v>
      </c>
      <c r="J628" s="2" t="s">
        <v>496</v>
      </c>
      <c r="K628" s="2" t="s">
        <v>3096</v>
      </c>
      <c r="L628" s="2">
        <v>3602</v>
      </c>
      <c r="M628" s="79">
        <v>2.3148148148099956E-4</v>
      </c>
      <c r="N628" s="2" t="s">
        <v>13667</v>
      </c>
      <c r="Q628" s="80">
        <v>0.31777777777777799</v>
      </c>
      <c r="R628" s="81">
        <v>1</v>
      </c>
      <c r="S628" s="81" t="s">
        <v>1770</v>
      </c>
      <c r="T628" s="83" t="s">
        <v>13692</v>
      </c>
      <c r="AL628" s="79">
        <v>0.34770833333333301</v>
      </c>
      <c r="AM628" s="2">
        <v>1</v>
      </c>
      <c r="AN628" s="2" t="s">
        <v>2263</v>
      </c>
      <c r="AO628" s="2" t="s">
        <v>13694</v>
      </c>
    </row>
    <row r="629" spans="2:41">
      <c r="Q629" s="84">
        <v>0.31795138888888902</v>
      </c>
      <c r="R629" s="85">
        <v>2</v>
      </c>
      <c r="S629" s="85" t="s">
        <v>1427</v>
      </c>
      <c r="T629" s="87" t="s">
        <v>13690</v>
      </c>
      <c r="AL629" s="79">
        <v>0.34770833333333301</v>
      </c>
      <c r="AM629" s="2">
        <v>1</v>
      </c>
      <c r="AN629" s="2" t="s">
        <v>1233</v>
      </c>
      <c r="AO629" s="2" t="s">
        <v>13692</v>
      </c>
    </row>
    <row r="630" spans="2:41">
      <c r="Q630" s="80">
        <v>0.317962962962963</v>
      </c>
      <c r="R630" s="81">
        <v>3</v>
      </c>
      <c r="S630" s="81" t="s">
        <v>4741</v>
      </c>
      <c r="T630" s="83" t="s">
        <v>13696</v>
      </c>
      <c r="AL630" s="79">
        <v>0.34774305555555601</v>
      </c>
      <c r="AM630" s="2">
        <v>1</v>
      </c>
      <c r="AN630" s="2" t="s">
        <v>5011</v>
      </c>
      <c r="AO630" s="2" t="s">
        <v>13692</v>
      </c>
    </row>
    <row r="631" spans="2:41">
      <c r="Q631" s="84">
        <v>0.31798611111111103</v>
      </c>
      <c r="R631" s="85">
        <v>4</v>
      </c>
      <c r="S631" s="85" t="s">
        <v>4742</v>
      </c>
      <c r="T631" s="87" t="s">
        <v>13692</v>
      </c>
      <c r="AL631" s="79">
        <v>0.34774305555555601</v>
      </c>
      <c r="AM631" s="2">
        <v>1</v>
      </c>
      <c r="AN631" s="2" t="s">
        <v>966</v>
      </c>
      <c r="AO631" s="2" t="s">
        <v>13690</v>
      </c>
    </row>
    <row r="632" spans="2:41">
      <c r="Q632" s="80">
        <v>0.31800925925925899</v>
      </c>
      <c r="R632" s="81">
        <v>2</v>
      </c>
      <c r="S632" s="81" t="s">
        <v>1428</v>
      </c>
      <c r="T632" s="83" t="s">
        <v>13692</v>
      </c>
      <c r="AL632" s="79">
        <v>0.34775462962963</v>
      </c>
      <c r="AM632" s="2">
        <v>1</v>
      </c>
      <c r="AN632" s="2" t="s">
        <v>5012</v>
      </c>
      <c r="AO632" s="2" t="s">
        <v>13692</v>
      </c>
    </row>
    <row r="633" spans="2:41">
      <c r="Q633" s="84">
        <v>0.31802083333333298</v>
      </c>
      <c r="R633" s="85">
        <v>4</v>
      </c>
      <c r="S633" s="85" t="s">
        <v>2131</v>
      </c>
      <c r="T633" s="87" t="s">
        <v>13690</v>
      </c>
      <c r="AL633" s="79">
        <v>0.34776620370370398</v>
      </c>
      <c r="AM633" s="2">
        <v>1</v>
      </c>
      <c r="AN633" s="2" t="s">
        <v>195</v>
      </c>
      <c r="AO633" s="2" t="s">
        <v>13692</v>
      </c>
    </row>
    <row r="634" spans="2:41">
      <c r="Q634" s="80">
        <v>0.31809027777777799</v>
      </c>
      <c r="R634" s="81">
        <v>2</v>
      </c>
      <c r="S634" s="81" t="s">
        <v>517</v>
      </c>
      <c r="T634" s="83" t="s">
        <v>13694</v>
      </c>
      <c r="AL634" s="79">
        <v>0.34777777777777802</v>
      </c>
      <c r="AM634" s="2">
        <v>1</v>
      </c>
      <c r="AN634" s="2" t="s">
        <v>2264</v>
      </c>
      <c r="AO634" s="2" t="s">
        <v>13690</v>
      </c>
    </row>
    <row r="635" spans="2:41">
      <c r="Q635" s="84">
        <v>0.31817129629629598</v>
      </c>
      <c r="R635" s="85">
        <v>1</v>
      </c>
      <c r="S635" s="85" t="s">
        <v>4743</v>
      </c>
      <c r="T635" s="87" t="s">
        <v>13695</v>
      </c>
      <c r="AL635" s="79">
        <v>0.34781250000000002</v>
      </c>
      <c r="AM635" s="2">
        <v>2</v>
      </c>
      <c r="AN635" s="2" t="s">
        <v>5013</v>
      </c>
      <c r="AO635" s="2" t="s">
        <v>13692</v>
      </c>
    </row>
    <row r="636" spans="2:41">
      <c r="Q636" s="80">
        <v>0.31817129629629598</v>
      </c>
      <c r="R636" s="81">
        <v>2</v>
      </c>
      <c r="S636" s="81" t="s">
        <v>1771</v>
      </c>
      <c r="T636" s="83" t="s">
        <v>13692</v>
      </c>
      <c r="AL636" s="79">
        <v>0.34783564814814799</v>
      </c>
      <c r="AM636" s="2">
        <v>1</v>
      </c>
      <c r="AN636" s="2" t="s">
        <v>1928</v>
      </c>
      <c r="AO636" s="2" t="s">
        <v>13690</v>
      </c>
    </row>
    <row r="637" spans="2:41">
      <c r="Q637" s="84">
        <v>0.318194444444444</v>
      </c>
      <c r="R637" s="85">
        <v>1</v>
      </c>
      <c r="S637" s="85" t="s">
        <v>1772</v>
      </c>
      <c r="T637" s="87" t="s">
        <v>13690</v>
      </c>
      <c r="AL637" s="79">
        <v>0.34784722222222197</v>
      </c>
      <c r="AM637" s="2">
        <v>1</v>
      </c>
      <c r="AN637" s="2" t="s">
        <v>1319</v>
      </c>
      <c r="AO637" s="2" t="s">
        <v>13690</v>
      </c>
    </row>
    <row r="638" spans="2:41">
      <c r="Q638" s="80">
        <v>0.31820601851851898</v>
      </c>
      <c r="R638" s="81">
        <v>1</v>
      </c>
      <c r="S638" s="81" t="s">
        <v>1773</v>
      </c>
      <c r="T638" s="83" t="s">
        <v>13694</v>
      </c>
      <c r="AL638" s="79">
        <v>0.34787037037037</v>
      </c>
      <c r="AM638" s="2">
        <v>1</v>
      </c>
      <c r="AN638" s="2" t="s">
        <v>2494</v>
      </c>
      <c r="AO638" s="2" t="s">
        <v>13690</v>
      </c>
    </row>
    <row r="639" spans="2:41">
      <c r="Q639" s="84">
        <v>0.31821759259259302</v>
      </c>
      <c r="R639" s="85">
        <v>3</v>
      </c>
      <c r="S639" s="85" t="s">
        <v>2132</v>
      </c>
      <c r="T639" s="87" t="s">
        <v>13690</v>
      </c>
      <c r="AL639" s="79">
        <v>0.34788194444444398</v>
      </c>
      <c r="AM639" s="2">
        <v>2</v>
      </c>
      <c r="AN639" s="2" t="s">
        <v>5014</v>
      </c>
      <c r="AO639" s="2" t="s">
        <v>13692</v>
      </c>
    </row>
    <row r="640" spans="2:41">
      <c r="Q640" s="80">
        <v>0.31822916666666701</v>
      </c>
      <c r="R640" s="81">
        <v>1</v>
      </c>
      <c r="S640" s="81" t="s">
        <v>1429</v>
      </c>
      <c r="T640" s="83" t="s">
        <v>13690</v>
      </c>
      <c r="AL640" s="79">
        <v>0.34789351851851902</v>
      </c>
      <c r="AM640" s="2">
        <v>1</v>
      </c>
      <c r="AN640" s="2" t="s">
        <v>5015</v>
      </c>
      <c r="AO640" s="2" t="s">
        <v>13692</v>
      </c>
    </row>
    <row r="641" spans="17:41">
      <c r="Q641" s="84">
        <v>0.31824074074074099</v>
      </c>
      <c r="R641" s="85">
        <v>2</v>
      </c>
      <c r="S641" s="85" t="s">
        <v>1430</v>
      </c>
      <c r="T641" s="87" t="s">
        <v>13692</v>
      </c>
      <c r="AL641" s="79">
        <v>0.34792824074074102</v>
      </c>
      <c r="AM641" s="2">
        <v>1</v>
      </c>
      <c r="AN641" s="2" t="s">
        <v>2495</v>
      </c>
      <c r="AO641" s="2" t="s">
        <v>13692</v>
      </c>
    </row>
    <row r="642" spans="17:41">
      <c r="Q642" s="80">
        <v>0.31825231481481497</v>
      </c>
      <c r="R642" s="81">
        <v>2</v>
      </c>
      <c r="S642" s="81" t="s">
        <v>2133</v>
      </c>
      <c r="T642" s="83" t="s">
        <v>13692</v>
      </c>
      <c r="AL642" s="79">
        <v>0.34793981481481501</v>
      </c>
      <c r="AM642" s="2">
        <v>1</v>
      </c>
      <c r="AN642" s="2" t="s">
        <v>1101</v>
      </c>
      <c r="AO642" s="2" t="s">
        <v>13699</v>
      </c>
    </row>
    <row r="643" spans="17:41">
      <c r="Q643" s="84">
        <v>0.318310185185185</v>
      </c>
      <c r="R643" s="85">
        <v>1</v>
      </c>
      <c r="S643" s="85" t="s">
        <v>1774</v>
      </c>
      <c r="T643" s="87" t="s">
        <v>13690</v>
      </c>
      <c r="AL643" s="79">
        <v>0.34793981481481501</v>
      </c>
      <c r="AM643" s="2">
        <v>1</v>
      </c>
      <c r="AN643" s="2" t="s">
        <v>576</v>
      </c>
      <c r="AO643" s="2" t="s">
        <v>13692</v>
      </c>
    </row>
    <row r="644" spans="17:41">
      <c r="Q644" s="80">
        <v>0.31832175925925899</v>
      </c>
      <c r="R644" s="81">
        <v>2</v>
      </c>
      <c r="S644" s="81" t="s">
        <v>2134</v>
      </c>
      <c r="T644" s="83" t="s">
        <v>13690</v>
      </c>
      <c r="AL644" s="79">
        <v>0.34796296296296297</v>
      </c>
      <c r="AM644" s="2">
        <v>4</v>
      </c>
      <c r="AN644" s="2" t="s">
        <v>2265</v>
      </c>
      <c r="AO644" s="2" t="s">
        <v>13690</v>
      </c>
    </row>
    <row r="645" spans="17:41">
      <c r="Q645" s="84">
        <v>0.31832175925925899</v>
      </c>
      <c r="R645" s="85">
        <v>1</v>
      </c>
      <c r="S645" s="85" t="s">
        <v>893</v>
      </c>
      <c r="T645" s="87" t="s">
        <v>13692</v>
      </c>
      <c r="AL645" s="79">
        <v>0.34796296296296297</v>
      </c>
      <c r="AM645" s="2">
        <v>1</v>
      </c>
      <c r="AN645" s="2" t="s">
        <v>568</v>
      </c>
      <c r="AO645" s="2" t="s">
        <v>13695</v>
      </c>
    </row>
    <row r="646" spans="17:41">
      <c r="Q646" s="80">
        <v>0.31835648148148099</v>
      </c>
      <c r="R646" s="81">
        <v>1</v>
      </c>
      <c r="S646" s="81" t="s">
        <v>1775</v>
      </c>
      <c r="T646" s="83" t="s">
        <v>13692</v>
      </c>
      <c r="AL646" s="79">
        <v>0.34797453703703701</v>
      </c>
      <c r="AM646" s="2">
        <v>3</v>
      </c>
      <c r="AN646" s="2" t="s">
        <v>5016</v>
      </c>
      <c r="AO646" s="2" t="s">
        <v>13692</v>
      </c>
    </row>
    <row r="647" spans="17:41">
      <c r="Q647" s="84">
        <v>0.31835648148148099</v>
      </c>
      <c r="R647" s="85">
        <v>2</v>
      </c>
      <c r="S647" s="85" t="s">
        <v>507</v>
      </c>
      <c r="T647" s="87" t="s">
        <v>13701</v>
      </c>
      <c r="AL647" s="79">
        <v>0.347986111111111</v>
      </c>
      <c r="AM647" s="2">
        <v>1</v>
      </c>
      <c r="AN647" s="2" t="s">
        <v>4369</v>
      </c>
      <c r="AO647" s="2" t="s">
        <v>13702</v>
      </c>
    </row>
    <row r="648" spans="17:41">
      <c r="Q648" s="80">
        <v>0.31836805555555597</v>
      </c>
      <c r="R648" s="81">
        <v>1</v>
      </c>
      <c r="S648" s="81" t="s">
        <v>1776</v>
      </c>
      <c r="T648" s="83" t="s">
        <v>13690</v>
      </c>
      <c r="AL648" s="79">
        <v>0.34799768518518498</v>
      </c>
      <c r="AM648" s="2">
        <v>1</v>
      </c>
      <c r="AN648" s="2" t="s">
        <v>1539</v>
      </c>
      <c r="AO648" s="2" t="s">
        <v>13694</v>
      </c>
    </row>
    <row r="649" spans="17:41">
      <c r="Q649" s="84">
        <v>0.318391203703704</v>
      </c>
      <c r="R649" s="85">
        <v>1</v>
      </c>
      <c r="S649" s="85" t="s">
        <v>1777</v>
      </c>
      <c r="T649" s="87" t="s">
        <v>13690</v>
      </c>
      <c r="AL649" s="79">
        <v>0.34800925925925902</v>
      </c>
      <c r="AM649" s="2">
        <v>1</v>
      </c>
      <c r="AN649" s="2" t="s">
        <v>2669</v>
      </c>
      <c r="AO649" s="2" t="s">
        <v>13692</v>
      </c>
    </row>
    <row r="650" spans="17:41">
      <c r="Q650" s="80">
        <v>0.31844907407407402</v>
      </c>
      <c r="R650" s="81">
        <v>1</v>
      </c>
      <c r="S650" s="81" t="s">
        <v>1778</v>
      </c>
      <c r="T650" s="83" t="s">
        <v>13690</v>
      </c>
      <c r="AL650" s="79">
        <v>0.348020833333333</v>
      </c>
      <c r="AM650" s="2">
        <v>1</v>
      </c>
      <c r="AN650" s="2" t="s">
        <v>5017</v>
      </c>
      <c r="AO650" s="2" t="s">
        <v>13692</v>
      </c>
    </row>
    <row r="651" spans="17:41">
      <c r="Q651" s="84">
        <v>0.31846064814814801</v>
      </c>
      <c r="R651" s="85">
        <v>1</v>
      </c>
      <c r="S651" s="85" t="s">
        <v>2436</v>
      </c>
      <c r="T651" s="87" t="s">
        <v>13690</v>
      </c>
      <c r="AL651" s="79">
        <v>0.348020833333333</v>
      </c>
      <c r="AM651" s="2">
        <v>1</v>
      </c>
      <c r="AN651" s="2" t="s">
        <v>2860</v>
      </c>
      <c r="AO651" s="2" t="s">
        <v>13695</v>
      </c>
    </row>
    <row r="652" spans="17:41">
      <c r="Q652" s="80">
        <v>0.318506944444444</v>
      </c>
      <c r="R652" s="81">
        <v>1</v>
      </c>
      <c r="S652" s="81" t="s">
        <v>1779</v>
      </c>
      <c r="T652" s="83" t="s">
        <v>13690</v>
      </c>
      <c r="AL652" s="79">
        <v>0.34807870370370397</v>
      </c>
      <c r="AM652" s="2">
        <v>1</v>
      </c>
      <c r="AN652" s="2" t="s">
        <v>1540</v>
      </c>
      <c r="AO652" s="2" t="s">
        <v>13692</v>
      </c>
    </row>
    <row r="653" spans="17:41">
      <c r="Q653" s="84">
        <v>0.318506944444444</v>
      </c>
      <c r="R653" s="85">
        <v>3</v>
      </c>
      <c r="S653" s="85" t="s">
        <v>732</v>
      </c>
      <c r="T653" s="87" t="s">
        <v>13695</v>
      </c>
      <c r="AL653" s="79">
        <v>0.348136574074074</v>
      </c>
      <c r="AM653" s="2">
        <v>1</v>
      </c>
      <c r="AN653" s="2" t="s">
        <v>967</v>
      </c>
      <c r="AO653" s="2" t="s">
        <v>13694</v>
      </c>
    </row>
    <row r="654" spans="17:41">
      <c r="Q654" s="80">
        <v>0.31856481481481502</v>
      </c>
      <c r="R654" s="81">
        <v>1</v>
      </c>
      <c r="S654" s="81" t="s">
        <v>1142</v>
      </c>
      <c r="T654" s="83" t="s">
        <v>13695</v>
      </c>
      <c r="AL654" s="79">
        <v>0.34815972222222202</v>
      </c>
      <c r="AM654" s="2">
        <v>2</v>
      </c>
      <c r="AN654" s="2" t="s">
        <v>532</v>
      </c>
      <c r="AO654" s="2" t="s">
        <v>13709</v>
      </c>
    </row>
    <row r="655" spans="17:41">
      <c r="Q655" s="84">
        <v>0.31859953703703697</v>
      </c>
      <c r="R655" s="85">
        <v>1</v>
      </c>
      <c r="S655" s="85" t="s">
        <v>1780</v>
      </c>
      <c r="T655" s="87" t="s">
        <v>13690</v>
      </c>
      <c r="AL655" s="79">
        <v>0.34817129629629601</v>
      </c>
      <c r="AM655" s="2">
        <v>2</v>
      </c>
      <c r="AN655" s="2" t="s">
        <v>1929</v>
      </c>
      <c r="AO655" s="2" t="s">
        <v>13690</v>
      </c>
    </row>
    <row r="656" spans="17:41">
      <c r="Q656" s="80">
        <v>0.31864583333333302</v>
      </c>
      <c r="R656" s="81">
        <v>1</v>
      </c>
      <c r="S656" s="81" t="s">
        <v>2135</v>
      </c>
      <c r="T656" s="83" t="s">
        <v>13690</v>
      </c>
      <c r="AL656" s="79">
        <v>0.34817129629629601</v>
      </c>
      <c r="AM656" s="2">
        <v>5</v>
      </c>
      <c r="AN656" s="2" t="s">
        <v>2670</v>
      </c>
      <c r="AO656" s="2" t="s">
        <v>13690</v>
      </c>
    </row>
    <row r="657" spans="17:41">
      <c r="Q657" s="84">
        <v>0.318657407407407</v>
      </c>
      <c r="R657" s="85">
        <v>1</v>
      </c>
      <c r="S657" s="85" t="s">
        <v>2559</v>
      </c>
      <c r="T657" s="87" t="s">
        <v>13690</v>
      </c>
      <c r="AL657" s="79">
        <v>0.34818287037036999</v>
      </c>
      <c r="AM657" s="2">
        <v>3</v>
      </c>
      <c r="AN657" s="2" t="s">
        <v>5018</v>
      </c>
      <c r="AO657" s="2" t="s">
        <v>13692</v>
      </c>
    </row>
    <row r="658" spans="17:41">
      <c r="Q658" s="80">
        <v>0.31868055555555602</v>
      </c>
      <c r="R658" s="81">
        <v>1</v>
      </c>
      <c r="S658" s="81" t="s">
        <v>1781</v>
      </c>
      <c r="T658" s="83" t="s">
        <v>13694</v>
      </c>
      <c r="AL658" s="79">
        <v>0.34820601851851901</v>
      </c>
      <c r="AM658" s="2">
        <v>2</v>
      </c>
      <c r="AN658" s="2" t="s">
        <v>1541</v>
      </c>
      <c r="AO658" s="2" t="s">
        <v>13694</v>
      </c>
    </row>
    <row r="659" spans="17:41">
      <c r="Q659" s="84">
        <v>0.31870370370370399</v>
      </c>
      <c r="R659" s="85">
        <v>1</v>
      </c>
      <c r="S659" s="85" t="s">
        <v>2136</v>
      </c>
      <c r="T659" s="87" t="s">
        <v>13694</v>
      </c>
      <c r="AL659" s="79">
        <v>0.34821759259259299</v>
      </c>
      <c r="AM659" s="2">
        <v>3</v>
      </c>
      <c r="AN659" s="2" t="s">
        <v>5019</v>
      </c>
      <c r="AO659" s="2" t="s">
        <v>13692</v>
      </c>
    </row>
    <row r="660" spans="17:41">
      <c r="Q660" s="80">
        <v>0.318773148148148</v>
      </c>
      <c r="R660" s="81">
        <v>1</v>
      </c>
      <c r="S660" s="81" t="s">
        <v>2562</v>
      </c>
      <c r="T660" s="83" t="s">
        <v>13690</v>
      </c>
      <c r="AL660" s="79">
        <v>0.34824074074074102</v>
      </c>
      <c r="AM660" s="2">
        <v>2</v>
      </c>
      <c r="AN660" s="2" t="s">
        <v>2266</v>
      </c>
      <c r="AO660" s="2" t="s">
        <v>13692</v>
      </c>
    </row>
    <row r="661" spans="17:41">
      <c r="Q661" s="84">
        <v>0.31880787037037001</v>
      </c>
      <c r="R661" s="85">
        <v>2</v>
      </c>
      <c r="S661" s="85" t="s">
        <v>2137</v>
      </c>
      <c r="T661" s="87" t="s">
        <v>13690</v>
      </c>
      <c r="AL661" s="79">
        <v>0.34824074074074102</v>
      </c>
      <c r="AM661" s="2">
        <v>3</v>
      </c>
      <c r="AN661" s="2" t="s">
        <v>2671</v>
      </c>
      <c r="AO661" s="2" t="s">
        <v>13695</v>
      </c>
    </row>
    <row r="662" spans="17:41">
      <c r="Q662" s="80">
        <v>0.318888888888889</v>
      </c>
      <c r="R662" s="81">
        <v>2</v>
      </c>
      <c r="S662" s="81" t="s">
        <v>1782</v>
      </c>
      <c r="T662" s="83" t="s">
        <v>13692</v>
      </c>
      <c r="AL662" s="79">
        <v>0.348252314814815</v>
      </c>
      <c r="AM662" s="2">
        <v>1</v>
      </c>
      <c r="AN662" s="2" t="s">
        <v>5020</v>
      </c>
      <c r="AO662" s="2" t="s">
        <v>13692</v>
      </c>
    </row>
    <row r="663" spans="17:41">
      <c r="Q663" s="84">
        <v>0.31895833333333301</v>
      </c>
      <c r="R663" s="85">
        <v>3</v>
      </c>
      <c r="S663" s="85" t="s">
        <v>4744</v>
      </c>
      <c r="T663" s="87" t="s">
        <v>13692</v>
      </c>
      <c r="AL663" s="79">
        <v>0.348252314814815</v>
      </c>
      <c r="AM663" s="2">
        <v>1</v>
      </c>
      <c r="AN663" s="2" t="s">
        <v>577</v>
      </c>
      <c r="AO663" s="2" t="s">
        <v>13693</v>
      </c>
    </row>
    <row r="664" spans="17:41">
      <c r="Q664" s="80">
        <v>0.31895833333333301</v>
      </c>
      <c r="R664" s="81">
        <v>1</v>
      </c>
      <c r="S664" s="81" t="s">
        <v>572</v>
      </c>
      <c r="T664" s="83" t="s">
        <v>13695</v>
      </c>
      <c r="AL664" s="79">
        <v>0.34827546296296302</v>
      </c>
      <c r="AM664" s="2">
        <v>1</v>
      </c>
      <c r="AN664" s="2" t="s">
        <v>2861</v>
      </c>
      <c r="AO664" s="2" t="s">
        <v>13694</v>
      </c>
    </row>
    <row r="665" spans="17:41">
      <c r="Q665" s="84">
        <v>0.31899305555555602</v>
      </c>
      <c r="R665" s="85">
        <v>1</v>
      </c>
      <c r="S665" s="85" t="s">
        <v>1301</v>
      </c>
      <c r="T665" s="87" t="s">
        <v>13690</v>
      </c>
      <c r="AL665" s="79">
        <v>0.34829861111111099</v>
      </c>
      <c r="AM665" s="2">
        <v>1</v>
      </c>
      <c r="AN665" s="2" t="s">
        <v>5021</v>
      </c>
      <c r="AO665" s="2" t="s">
        <v>13690</v>
      </c>
    </row>
    <row r="666" spans="17:41">
      <c r="Q666" s="80">
        <v>0.319039351851852</v>
      </c>
      <c r="R666" s="81">
        <v>1</v>
      </c>
      <c r="S666" s="81" t="s">
        <v>1431</v>
      </c>
      <c r="T666" s="83" t="s">
        <v>13690</v>
      </c>
      <c r="AL666" s="79">
        <v>0.34831018518518497</v>
      </c>
      <c r="AM666" s="2">
        <v>2</v>
      </c>
      <c r="AN666" s="2" t="s">
        <v>5022</v>
      </c>
      <c r="AO666" s="2" t="s">
        <v>13692</v>
      </c>
    </row>
    <row r="667" spans="17:41">
      <c r="Q667" s="84">
        <v>0.31906250000000003</v>
      </c>
      <c r="R667" s="85">
        <v>2</v>
      </c>
      <c r="S667" s="85" t="s">
        <v>2562</v>
      </c>
      <c r="T667" s="87" t="s">
        <v>13690</v>
      </c>
      <c r="AL667" s="79">
        <v>0.34832175925925901</v>
      </c>
      <c r="AM667" s="2">
        <v>4</v>
      </c>
      <c r="AN667" s="2" t="s">
        <v>5023</v>
      </c>
      <c r="AO667" s="2" t="s">
        <v>13692</v>
      </c>
    </row>
    <row r="668" spans="17:41">
      <c r="Q668" s="80">
        <v>0.319155092592593</v>
      </c>
      <c r="R668" s="81">
        <v>2</v>
      </c>
      <c r="S668" s="81" t="s">
        <v>2560</v>
      </c>
      <c r="T668" s="83" t="s">
        <v>13696</v>
      </c>
      <c r="AL668" s="79">
        <v>0.348333333333333</v>
      </c>
      <c r="AM668" s="2">
        <v>1</v>
      </c>
      <c r="AN668" s="2" t="s">
        <v>5024</v>
      </c>
      <c r="AO668" s="2" t="s">
        <v>13695</v>
      </c>
    </row>
    <row r="669" spans="17:41">
      <c r="Q669" s="84">
        <v>0.31916666666666699</v>
      </c>
      <c r="R669" s="85">
        <v>2</v>
      </c>
      <c r="S669" s="85" t="s">
        <v>2138</v>
      </c>
      <c r="T669" s="87" t="s">
        <v>13690</v>
      </c>
      <c r="AL669" s="79">
        <v>0.348368055555556</v>
      </c>
      <c r="AM669" s="2">
        <v>1</v>
      </c>
      <c r="AN669" s="2" t="s">
        <v>1930</v>
      </c>
      <c r="AO669" s="2" t="s">
        <v>13694</v>
      </c>
    </row>
    <row r="670" spans="17:41">
      <c r="Q670" s="80">
        <v>0.31917824074074103</v>
      </c>
      <c r="R670" s="81">
        <v>1</v>
      </c>
      <c r="S670" s="81" t="s">
        <v>1432</v>
      </c>
      <c r="T670" s="83" t="s">
        <v>13690</v>
      </c>
      <c r="AL670" s="79">
        <v>0.348368055555556</v>
      </c>
      <c r="AM670" s="2">
        <v>2</v>
      </c>
      <c r="AN670" s="2" t="s">
        <v>5025</v>
      </c>
      <c r="AO670" s="2" t="s">
        <v>13692</v>
      </c>
    </row>
    <row r="671" spans="17:41">
      <c r="Q671" s="84">
        <v>0.31922453703703701</v>
      </c>
      <c r="R671" s="85">
        <v>1</v>
      </c>
      <c r="S671" s="85" t="s">
        <v>2139</v>
      </c>
      <c r="T671" s="87" t="s">
        <v>13693</v>
      </c>
      <c r="AL671" s="79">
        <v>0.34839120370370402</v>
      </c>
      <c r="AM671" s="2">
        <v>2</v>
      </c>
      <c r="AN671" s="2" t="s">
        <v>5026</v>
      </c>
      <c r="AO671" s="2" t="s">
        <v>13692</v>
      </c>
    </row>
    <row r="672" spans="17:41">
      <c r="Q672" s="80">
        <v>0.31922453703703701</v>
      </c>
      <c r="R672" s="81">
        <v>1</v>
      </c>
      <c r="S672" s="81" t="s">
        <v>949</v>
      </c>
      <c r="T672" s="83" t="s">
        <v>13694</v>
      </c>
      <c r="AL672" s="79">
        <v>0.34841435185185199</v>
      </c>
      <c r="AM672" s="2">
        <v>4</v>
      </c>
      <c r="AN672" s="2" t="s">
        <v>5027</v>
      </c>
      <c r="AO672" s="2" t="s">
        <v>13692</v>
      </c>
    </row>
    <row r="673" spans="17:41">
      <c r="Q673" s="84">
        <v>0.31924768518518498</v>
      </c>
      <c r="R673" s="85">
        <v>1</v>
      </c>
      <c r="S673" s="85" t="s">
        <v>2140</v>
      </c>
      <c r="T673" s="87" t="s">
        <v>13694</v>
      </c>
      <c r="AL673" s="79">
        <v>0.34841435185185199</v>
      </c>
      <c r="AM673" s="2">
        <v>1</v>
      </c>
      <c r="AN673" s="2" t="s">
        <v>759</v>
      </c>
      <c r="AO673" s="2" t="s">
        <v>13694</v>
      </c>
    </row>
    <row r="674" spans="17:41">
      <c r="Q674" s="80">
        <v>0.31932870370370398</v>
      </c>
      <c r="R674" s="81">
        <v>1</v>
      </c>
      <c r="S674" s="81" t="s">
        <v>1094</v>
      </c>
      <c r="T674" s="83" t="s">
        <v>13693</v>
      </c>
      <c r="AL674" s="79">
        <v>0.34843750000000001</v>
      </c>
      <c r="AM674" s="2">
        <v>1</v>
      </c>
      <c r="AN674" s="2" t="s">
        <v>784</v>
      </c>
      <c r="AO674" s="2" t="s">
        <v>13690</v>
      </c>
    </row>
    <row r="675" spans="17:41">
      <c r="Q675" s="84">
        <v>0.31936342592592598</v>
      </c>
      <c r="R675" s="85">
        <v>1</v>
      </c>
      <c r="S675" s="85" t="s">
        <v>1302</v>
      </c>
      <c r="T675" s="87" t="s">
        <v>13690</v>
      </c>
      <c r="AL675" s="79">
        <v>0.34846064814814798</v>
      </c>
      <c r="AM675" s="2">
        <v>1</v>
      </c>
      <c r="AN675" s="2" t="s">
        <v>5028</v>
      </c>
      <c r="AO675" s="2" t="s">
        <v>13692</v>
      </c>
    </row>
    <row r="676" spans="17:41">
      <c r="Q676" s="80">
        <v>0.319467592592593</v>
      </c>
      <c r="R676" s="81">
        <v>1</v>
      </c>
      <c r="S676" s="81" t="s">
        <v>1783</v>
      </c>
      <c r="T676" s="83" t="s">
        <v>13690</v>
      </c>
      <c r="AL676" s="79">
        <v>0.34850694444444402</v>
      </c>
      <c r="AM676" s="2">
        <v>1</v>
      </c>
      <c r="AN676" s="2" t="s">
        <v>5029</v>
      </c>
      <c r="AO676" s="2" t="s">
        <v>13698</v>
      </c>
    </row>
    <row r="677" spans="17:41">
      <c r="Q677" s="84">
        <v>0.31959490740740698</v>
      </c>
      <c r="R677" s="85">
        <v>1</v>
      </c>
      <c r="S677" s="85" t="s">
        <v>1433</v>
      </c>
      <c r="T677" s="87" t="s">
        <v>13690</v>
      </c>
      <c r="AL677" s="79">
        <v>0.34850694444444402</v>
      </c>
      <c r="AM677" s="2">
        <v>1</v>
      </c>
      <c r="AN677" s="2" t="s">
        <v>578</v>
      </c>
      <c r="AO677" s="2" t="s">
        <v>13690</v>
      </c>
    </row>
    <row r="678" spans="17:41">
      <c r="Q678" s="80">
        <v>0.31959490740740698</v>
      </c>
      <c r="R678" s="81">
        <v>2</v>
      </c>
      <c r="S678" s="81" t="s">
        <v>877</v>
      </c>
      <c r="T678" s="83" t="s">
        <v>13695</v>
      </c>
      <c r="AL678" s="79">
        <v>0.34853009259259299</v>
      </c>
      <c r="AM678" s="2">
        <v>1</v>
      </c>
      <c r="AN678" s="2" t="s">
        <v>1039</v>
      </c>
      <c r="AO678" s="2" t="s">
        <v>13690</v>
      </c>
    </row>
    <row r="679" spans="17:41">
      <c r="Q679" s="84">
        <v>0.319618055555556</v>
      </c>
      <c r="R679" s="85">
        <v>3</v>
      </c>
      <c r="S679" s="85" t="s">
        <v>2629</v>
      </c>
      <c r="T679" s="87" t="s">
        <v>13696</v>
      </c>
      <c r="AL679" s="79">
        <v>0.34853009259259299</v>
      </c>
      <c r="AM679" s="2">
        <v>3</v>
      </c>
      <c r="AN679" s="2" t="s">
        <v>219</v>
      </c>
      <c r="AO679" s="2" t="s">
        <v>13692</v>
      </c>
    </row>
    <row r="680" spans="17:41">
      <c r="Q680" s="80">
        <v>0.31966435185185199</v>
      </c>
      <c r="R680" s="81">
        <v>1</v>
      </c>
      <c r="S680" s="81" t="s">
        <v>2562</v>
      </c>
      <c r="T680" s="83" t="s">
        <v>13690</v>
      </c>
      <c r="AL680" s="79">
        <v>0.34854166666666703</v>
      </c>
      <c r="AM680" s="2">
        <v>1</v>
      </c>
      <c r="AN680" s="2" t="s">
        <v>1931</v>
      </c>
      <c r="AO680" s="2" t="s">
        <v>13694</v>
      </c>
    </row>
    <row r="681" spans="17:41">
      <c r="Q681" s="84">
        <v>0.31980324074074101</v>
      </c>
      <c r="R681" s="85">
        <v>3</v>
      </c>
      <c r="S681" s="85" t="s">
        <v>2561</v>
      </c>
      <c r="T681" s="87" t="s">
        <v>13696</v>
      </c>
      <c r="AL681" s="79">
        <v>0.34855324074074101</v>
      </c>
      <c r="AM681" s="2">
        <v>2</v>
      </c>
      <c r="AN681" s="2" t="s">
        <v>2267</v>
      </c>
      <c r="AO681" s="2" t="s">
        <v>13695</v>
      </c>
    </row>
    <row r="682" spans="17:41">
      <c r="Q682" s="80">
        <v>0.31982638888888898</v>
      </c>
      <c r="R682" s="81">
        <v>1</v>
      </c>
      <c r="S682" s="81" t="s">
        <v>948</v>
      </c>
      <c r="T682" s="83" t="s">
        <v>13701</v>
      </c>
      <c r="AL682" s="79">
        <v>0.34861111111111098</v>
      </c>
      <c r="AM682" s="2">
        <v>1</v>
      </c>
      <c r="AN682" s="2" t="s">
        <v>2672</v>
      </c>
      <c r="AO682" s="2" t="s">
        <v>13694</v>
      </c>
    </row>
    <row r="683" spans="17:41">
      <c r="Q683" s="84">
        <v>0.31990740740740697</v>
      </c>
      <c r="R683" s="85">
        <v>1</v>
      </c>
      <c r="S683" s="85" t="s">
        <v>3984</v>
      </c>
      <c r="T683" s="87" t="s">
        <v>13692</v>
      </c>
      <c r="AL683" s="79">
        <v>0.34868055555555599</v>
      </c>
      <c r="AM683" s="2">
        <v>1</v>
      </c>
      <c r="AN683" s="2" t="s">
        <v>2268</v>
      </c>
      <c r="AO683" s="2" t="s">
        <v>13690</v>
      </c>
    </row>
    <row r="684" spans="17:41">
      <c r="Q684" s="80">
        <v>0.31990740740740697</v>
      </c>
      <c r="R684" s="81">
        <v>2</v>
      </c>
      <c r="S684" s="81" t="s">
        <v>2437</v>
      </c>
      <c r="T684" s="83" t="s">
        <v>13690</v>
      </c>
      <c r="AL684" s="79">
        <v>0.34869212962962998</v>
      </c>
      <c r="AM684" s="2">
        <v>1</v>
      </c>
      <c r="AN684" s="2" t="s">
        <v>2862</v>
      </c>
      <c r="AO684" s="2" t="s">
        <v>13695</v>
      </c>
    </row>
    <row r="685" spans="17:41">
      <c r="Q685" s="84">
        <v>0.31991898148148101</v>
      </c>
      <c r="R685" s="85">
        <v>1</v>
      </c>
      <c r="S685" s="85" t="s">
        <v>2141</v>
      </c>
      <c r="T685" s="87" t="s">
        <v>13692</v>
      </c>
      <c r="AL685" s="79">
        <v>0.34872685185185198</v>
      </c>
      <c r="AM685" s="2">
        <v>2</v>
      </c>
      <c r="AN685" s="2" t="s">
        <v>1932</v>
      </c>
      <c r="AO685" s="2" t="s">
        <v>13690</v>
      </c>
    </row>
    <row r="686" spans="17:41">
      <c r="Q686" s="80">
        <v>0.319930555555556</v>
      </c>
      <c r="R686" s="81">
        <v>1</v>
      </c>
      <c r="S686" s="81" t="s">
        <v>1434</v>
      </c>
      <c r="T686" s="83" t="s">
        <v>13694</v>
      </c>
      <c r="AL686" s="79">
        <v>0.34873842592592602</v>
      </c>
      <c r="AM686" s="2">
        <v>1</v>
      </c>
      <c r="AN686" s="2" t="s">
        <v>2269</v>
      </c>
      <c r="AO686" s="2" t="s">
        <v>13690</v>
      </c>
    </row>
    <row r="687" spans="17:41">
      <c r="Q687" s="84">
        <v>0.31997685185185198</v>
      </c>
      <c r="R687" s="85">
        <v>1</v>
      </c>
      <c r="S687" s="85" t="s">
        <v>2760</v>
      </c>
      <c r="T687" s="87" t="s">
        <v>13693</v>
      </c>
      <c r="AL687" s="79">
        <v>0.34873842592592602</v>
      </c>
      <c r="AM687" s="2">
        <v>1</v>
      </c>
      <c r="AN687" s="2" t="s">
        <v>1542</v>
      </c>
      <c r="AO687" s="2" t="s">
        <v>13694</v>
      </c>
    </row>
    <row r="688" spans="17:41">
      <c r="Q688" s="80">
        <v>0.31998842592592602</v>
      </c>
      <c r="R688" s="81">
        <v>1</v>
      </c>
      <c r="S688" s="81" t="s">
        <v>2630</v>
      </c>
      <c r="T688" s="83" t="s">
        <v>13695</v>
      </c>
      <c r="AL688" s="79">
        <v>0.34875</v>
      </c>
      <c r="AM688" s="2">
        <v>1</v>
      </c>
      <c r="AN688" s="2" t="s">
        <v>1543</v>
      </c>
      <c r="AO688" s="2" t="s">
        <v>13694</v>
      </c>
    </row>
    <row r="689" spans="17:41">
      <c r="Q689" s="84">
        <v>0.32001157407407399</v>
      </c>
      <c r="R689" s="85">
        <v>4</v>
      </c>
      <c r="S689" s="85" t="s">
        <v>4745</v>
      </c>
      <c r="T689" s="87" t="s">
        <v>13692</v>
      </c>
      <c r="AL689" s="79">
        <v>0.34877314814814803</v>
      </c>
      <c r="AM689" s="2">
        <v>1</v>
      </c>
      <c r="AN689" s="2" t="s">
        <v>5030</v>
      </c>
      <c r="AO689" s="2" t="s">
        <v>13692</v>
      </c>
    </row>
    <row r="690" spans="17:41">
      <c r="Q690" s="80">
        <v>0.32011574074074101</v>
      </c>
      <c r="R690" s="81">
        <v>4</v>
      </c>
      <c r="S690" s="81" t="s">
        <v>1784</v>
      </c>
      <c r="T690" s="83" t="s">
        <v>13692</v>
      </c>
      <c r="AL690" s="79">
        <v>0.34878472222222201</v>
      </c>
      <c r="AM690" s="2">
        <v>1</v>
      </c>
      <c r="AN690" s="2" t="s">
        <v>5031</v>
      </c>
      <c r="AO690" s="2" t="s">
        <v>13690</v>
      </c>
    </row>
    <row r="691" spans="17:41">
      <c r="Q691" s="84">
        <v>0.32013888888888897</v>
      </c>
      <c r="R691" s="85">
        <v>1</v>
      </c>
      <c r="S691" s="85" t="s">
        <v>1435</v>
      </c>
      <c r="T691" s="87" t="s">
        <v>13692</v>
      </c>
      <c r="AL691" s="79">
        <v>0.34878472222222201</v>
      </c>
      <c r="AM691" s="2">
        <v>1</v>
      </c>
      <c r="AN691" s="2" t="s">
        <v>5032</v>
      </c>
      <c r="AO691" s="2" t="s">
        <v>13692</v>
      </c>
    </row>
    <row r="692" spans="17:41">
      <c r="Q692" s="80">
        <v>0.32015046296296301</v>
      </c>
      <c r="R692" s="81">
        <v>3</v>
      </c>
      <c r="S692" s="81" t="s">
        <v>2438</v>
      </c>
      <c r="T692" s="83" t="s">
        <v>13692</v>
      </c>
      <c r="AL692" s="79">
        <v>0.34879629629629599</v>
      </c>
      <c r="AM692" s="2">
        <v>2</v>
      </c>
      <c r="AN692" s="2" t="s">
        <v>1933</v>
      </c>
      <c r="AO692" s="2" t="s">
        <v>13690</v>
      </c>
    </row>
    <row r="693" spans="17:41">
      <c r="Q693" s="84">
        <v>0.32015046296296301</v>
      </c>
      <c r="R693" s="85">
        <v>1</v>
      </c>
      <c r="S693" s="85" t="s">
        <v>1436</v>
      </c>
      <c r="T693" s="87" t="s">
        <v>13692</v>
      </c>
      <c r="AL693" s="79">
        <v>0.34880787037036998</v>
      </c>
      <c r="AM693" s="2">
        <v>1</v>
      </c>
      <c r="AN693" s="2" t="s">
        <v>2863</v>
      </c>
      <c r="AO693" s="2" t="s">
        <v>13712</v>
      </c>
    </row>
    <row r="694" spans="17:41">
      <c r="Q694" s="80">
        <v>0.320162037037037</v>
      </c>
      <c r="R694" s="81">
        <v>3</v>
      </c>
      <c r="S694" s="81" t="s">
        <v>4746</v>
      </c>
      <c r="T694" s="83" t="s">
        <v>13692</v>
      </c>
      <c r="AL694" s="79">
        <v>0.34880787037036998</v>
      </c>
      <c r="AM694" s="2">
        <v>2</v>
      </c>
      <c r="AN694" s="2" t="s">
        <v>2673</v>
      </c>
      <c r="AO694" s="2" t="s">
        <v>13693</v>
      </c>
    </row>
    <row r="695" spans="17:41">
      <c r="Q695" s="84">
        <v>0.32017361111111098</v>
      </c>
      <c r="R695" s="85">
        <v>3</v>
      </c>
      <c r="S695" s="85" t="s">
        <v>1437</v>
      </c>
      <c r="T695" s="87" t="s">
        <v>13692</v>
      </c>
      <c r="AL695" s="79">
        <v>0.34881944444444402</v>
      </c>
      <c r="AM695" s="2">
        <v>1</v>
      </c>
      <c r="AN695" s="2" t="s">
        <v>1934</v>
      </c>
      <c r="AO695" s="2" t="s">
        <v>13690</v>
      </c>
    </row>
    <row r="696" spans="17:41">
      <c r="Q696" s="80">
        <v>0.32028935185185198</v>
      </c>
      <c r="R696" s="81">
        <v>1</v>
      </c>
      <c r="S696" s="81" t="s">
        <v>1146</v>
      </c>
      <c r="T696" s="83" t="s">
        <v>13692</v>
      </c>
      <c r="AL696" s="79">
        <v>0.34881944444444402</v>
      </c>
      <c r="AM696" s="2">
        <v>2</v>
      </c>
      <c r="AN696" s="2" t="s">
        <v>1040</v>
      </c>
      <c r="AO696" s="2" t="s">
        <v>13690</v>
      </c>
    </row>
    <row r="697" spans="17:41">
      <c r="Q697" s="84">
        <v>0.32030092592592602</v>
      </c>
      <c r="R697" s="85">
        <v>1</v>
      </c>
      <c r="S697" s="85" t="s">
        <v>2562</v>
      </c>
      <c r="T697" s="87" t="s">
        <v>13692</v>
      </c>
      <c r="AL697" s="79">
        <v>0.34885416666666702</v>
      </c>
      <c r="AM697" s="2">
        <v>2</v>
      </c>
      <c r="AN697" s="2" t="s">
        <v>553</v>
      </c>
      <c r="AO697" s="2" t="s">
        <v>13695</v>
      </c>
    </row>
    <row r="698" spans="17:41">
      <c r="Q698" s="80">
        <v>0.3203125</v>
      </c>
      <c r="R698" s="81">
        <v>1</v>
      </c>
      <c r="S698" s="81" t="s">
        <v>511</v>
      </c>
      <c r="T698" s="83" t="s">
        <v>13695</v>
      </c>
      <c r="AL698" s="79">
        <v>0.34887731481481499</v>
      </c>
      <c r="AM698" s="2">
        <v>2</v>
      </c>
      <c r="AN698" s="2" t="s">
        <v>1544</v>
      </c>
      <c r="AO698" s="2" t="s">
        <v>13690</v>
      </c>
    </row>
    <row r="699" spans="17:41">
      <c r="Q699" s="84">
        <v>0.32032407407407398</v>
      </c>
      <c r="R699" s="85">
        <v>1</v>
      </c>
      <c r="S699" s="85" t="s">
        <v>1438</v>
      </c>
      <c r="T699" s="87" t="s">
        <v>13692</v>
      </c>
      <c r="AL699" s="79">
        <v>0.34887731481481499</v>
      </c>
      <c r="AM699" s="2">
        <v>1</v>
      </c>
      <c r="AN699" s="2" t="s">
        <v>785</v>
      </c>
      <c r="AO699" s="2" t="s">
        <v>13690</v>
      </c>
    </row>
    <row r="700" spans="17:41">
      <c r="Q700" s="80">
        <v>0.32034722222222201</v>
      </c>
      <c r="R700" s="81">
        <v>2</v>
      </c>
      <c r="S700" s="81" t="s">
        <v>124</v>
      </c>
      <c r="T700" s="83" t="s">
        <v>13696</v>
      </c>
      <c r="AL700" s="79">
        <v>0.34890046296296301</v>
      </c>
      <c r="AM700" s="2">
        <v>2</v>
      </c>
      <c r="AN700" s="2" t="s">
        <v>5033</v>
      </c>
      <c r="AO700" s="2" t="s">
        <v>13709</v>
      </c>
    </row>
    <row r="701" spans="17:41">
      <c r="Q701" s="84">
        <v>0.32045138888888902</v>
      </c>
      <c r="R701" s="85">
        <v>1</v>
      </c>
      <c r="S701" s="85" t="s">
        <v>2562</v>
      </c>
      <c r="T701" s="87" t="s">
        <v>13690</v>
      </c>
      <c r="AL701" s="79">
        <v>0.348981481481482</v>
      </c>
      <c r="AM701" s="2">
        <v>1</v>
      </c>
      <c r="AN701" s="2" t="s">
        <v>786</v>
      </c>
      <c r="AO701" s="2" t="s">
        <v>13690</v>
      </c>
    </row>
    <row r="702" spans="17:41">
      <c r="Q702" s="80">
        <v>0.320462962962963</v>
      </c>
      <c r="R702" s="81">
        <v>1</v>
      </c>
      <c r="S702" s="81" t="s">
        <v>1785</v>
      </c>
      <c r="T702" s="83" t="s">
        <v>13690</v>
      </c>
      <c r="AL702" s="79">
        <v>0.34899305555555599</v>
      </c>
      <c r="AM702" s="2">
        <v>1</v>
      </c>
      <c r="AN702" s="2" t="s">
        <v>1545</v>
      </c>
      <c r="AO702" s="2" t="s">
        <v>13692</v>
      </c>
    </row>
    <row r="703" spans="17:41">
      <c r="Q703" s="84">
        <v>0.32050925925925899</v>
      </c>
      <c r="R703" s="85">
        <v>1</v>
      </c>
      <c r="S703" s="85" t="s">
        <v>1786</v>
      </c>
      <c r="T703" s="87" t="s">
        <v>13692</v>
      </c>
      <c r="AL703" s="79">
        <v>0.34902777777777799</v>
      </c>
      <c r="AM703" s="2">
        <v>1</v>
      </c>
      <c r="AN703" s="2" t="s">
        <v>1234</v>
      </c>
      <c r="AO703" s="2" t="s">
        <v>13692</v>
      </c>
    </row>
    <row r="704" spans="17:41">
      <c r="Q704" s="80">
        <v>0.320543981481481</v>
      </c>
      <c r="R704" s="81">
        <v>1</v>
      </c>
      <c r="S704" s="81" t="s">
        <v>878</v>
      </c>
      <c r="T704" s="83" t="s">
        <v>13692</v>
      </c>
      <c r="AL704" s="79">
        <v>0.3490625</v>
      </c>
      <c r="AM704" s="2">
        <v>3</v>
      </c>
      <c r="AN704" s="2" t="s">
        <v>2864</v>
      </c>
      <c r="AO704" s="2" t="s">
        <v>13696</v>
      </c>
    </row>
    <row r="705" spans="17:41">
      <c r="Q705" s="84">
        <v>0.32062499999999999</v>
      </c>
      <c r="R705" s="85">
        <v>1</v>
      </c>
      <c r="S705" s="85" t="s">
        <v>4747</v>
      </c>
      <c r="T705" s="87" t="s">
        <v>13695</v>
      </c>
      <c r="AL705" s="79">
        <v>0.3490625</v>
      </c>
      <c r="AM705" s="2">
        <v>1</v>
      </c>
      <c r="AN705" s="2" t="s">
        <v>197</v>
      </c>
      <c r="AO705" s="2" t="s">
        <v>13692</v>
      </c>
    </row>
    <row r="706" spans="17:41">
      <c r="Q706" s="80">
        <v>0.32062499999999999</v>
      </c>
      <c r="R706" s="81">
        <v>1</v>
      </c>
      <c r="S706" s="81" t="s">
        <v>2631</v>
      </c>
      <c r="T706" s="83" t="s">
        <v>13693</v>
      </c>
      <c r="AL706" s="79">
        <v>0.34908564814814802</v>
      </c>
      <c r="AM706" s="2">
        <v>4</v>
      </c>
      <c r="AN706" s="2" t="s">
        <v>2270</v>
      </c>
      <c r="AO706" s="2" t="s">
        <v>13690</v>
      </c>
    </row>
    <row r="707" spans="17:41">
      <c r="Q707" s="84">
        <v>0.32063657407407398</v>
      </c>
      <c r="R707" s="85">
        <v>2</v>
      </c>
      <c r="S707" s="85" t="s">
        <v>2562</v>
      </c>
      <c r="T707" s="87" t="s">
        <v>13690</v>
      </c>
      <c r="AL707" s="79">
        <v>0.34908564814814802</v>
      </c>
      <c r="AM707" s="2">
        <v>1</v>
      </c>
      <c r="AN707" s="2" t="s">
        <v>2271</v>
      </c>
      <c r="AO707" s="2" t="s">
        <v>13694</v>
      </c>
    </row>
    <row r="708" spans="17:41">
      <c r="Q708" s="80">
        <v>0.32064814814814802</v>
      </c>
      <c r="R708" s="81">
        <v>1</v>
      </c>
      <c r="S708" s="81" t="s">
        <v>2562</v>
      </c>
      <c r="T708" s="83" t="s">
        <v>13690</v>
      </c>
      <c r="AL708" s="79">
        <v>0.349097222222222</v>
      </c>
      <c r="AM708" s="2">
        <v>2</v>
      </c>
      <c r="AN708" s="2" t="s">
        <v>1935</v>
      </c>
      <c r="AO708" s="2" t="s">
        <v>13694</v>
      </c>
    </row>
    <row r="709" spans="17:41">
      <c r="Q709" s="84">
        <v>0.320659722222222</v>
      </c>
      <c r="R709" s="85">
        <v>1</v>
      </c>
      <c r="S709" s="85" t="s">
        <v>4748</v>
      </c>
      <c r="T709" s="87" t="s">
        <v>13695</v>
      </c>
      <c r="AL709" s="79">
        <v>0.34910879629629599</v>
      </c>
      <c r="AM709" s="2">
        <v>1</v>
      </c>
      <c r="AN709" s="2" t="s">
        <v>5034</v>
      </c>
      <c r="AO709" s="2" t="s">
        <v>13693</v>
      </c>
    </row>
    <row r="710" spans="17:41">
      <c r="Q710" s="80">
        <v>0.32068287037037002</v>
      </c>
      <c r="R710" s="81">
        <v>4</v>
      </c>
      <c r="S710" s="81" t="s">
        <v>2614</v>
      </c>
      <c r="T710" s="83" t="s">
        <v>13696</v>
      </c>
      <c r="AL710" s="79">
        <v>0.34912037037037003</v>
      </c>
      <c r="AM710" s="2">
        <v>1</v>
      </c>
      <c r="AN710" s="2" t="s">
        <v>2865</v>
      </c>
      <c r="AO710" s="2" t="s">
        <v>13697</v>
      </c>
    </row>
    <row r="711" spans="17:41">
      <c r="Q711" s="84">
        <v>0.320694444444444</v>
      </c>
      <c r="R711" s="85">
        <v>4</v>
      </c>
      <c r="S711" s="85" t="s">
        <v>2614</v>
      </c>
      <c r="T711" s="87" t="s">
        <v>13696</v>
      </c>
      <c r="AL711" s="79">
        <v>0.34913194444444401</v>
      </c>
      <c r="AM711" s="2">
        <v>1</v>
      </c>
      <c r="AN711" s="2" t="s">
        <v>1126</v>
      </c>
      <c r="AO711" s="2" t="s">
        <v>13692</v>
      </c>
    </row>
    <row r="712" spans="17:41">
      <c r="Q712" s="80">
        <v>0.32072916666666701</v>
      </c>
      <c r="R712" s="81">
        <v>2</v>
      </c>
      <c r="S712" s="81" t="s">
        <v>1256</v>
      </c>
      <c r="T712" s="83" t="s">
        <v>13692</v>
      </c>
      <c r="AL712" s="79">
        <v>0.34915509259259297</v>
      </c>
      <c r="AM712" s="2">
        <v>1</v>
      </c>
      <c r="AN712" s="2" t="s">
        <v>1546</v>
      </c>
      <c r="AO712" s="2" t="s">
        <v>13694</v>
      </c>
    </row>
    <row r="713" spans="17:41">
      <c r="Q713" s="84">
        <v>0.320775462962963</v>
      </c>
      <c r="R713" s="85">
        <v>2</v>
      </c>
      <c r="S713" s="85" t="s">
        <v>1439</v>
      </c>
      <c r="T713" s="87" t="s">
        <v>13694</v>
      </c>
      <c r="AL713" s="79">
        <v>0.34916666666666701</v>
      </c>
      <c r="AM713" s="2">
        <v>1</v>
      </c>
      <c r="AN713" s="2" t="s">
        <v>1936</v>
      </c>
      <c r="AO713" s="2" t="s">
        <v>13694</v>
      </c>
    </row>
    <row r="714" spans="17:41">
      <c r="Q714" s="80">
        <v>0.32079861111111102</v>
      </c>
      <c r="R714" s="81">
        <v>1</v>
      </c>
      <c r="S714" s="81" t="s">
        <v>2439</v>
      </c>
      <c r="T714" s="83" t="s">
        <v>13693</v>
      </c>
      <c r="AL714" s="79">
        <v>0.34916666666666701</v>
      </c>
      <c r="AM714" s="2">
        <v>1</v>
      </c>
      <c r="AN714" s="2" t="s">
        <v>1041</v>
      </c>
      <c r="AO714" s="2" t="s">
        <v>13692</v>
      </c>
    </row>
    <row r="715" spans="17:41">
      <c r="Q715" s="84">
        <v>0.32084490740740701</v>
      </c>
      <c r="R715" s="85">
        <v>1</v>
      </c>
      <c r="S715" s="85" t="s">
        <v>1787</v>
      </c>
      <c r="T715" s="87" t="s">
        <v>13694</v>
      </c>
      <c r="AL715" s="79">
        <v>0.349178240740741</v>
      </c>
      <c r="AM715" s="2">
        <v>1</v>
      </c>
      <c r="AN715" s="2" t="s">
        <v>2866</v>
      </c>
      <c r="AO715" s="2" t="s">
        <v>13695</v>
      </c>
    </row>
    <row r="716" spans="17:41">
      <c r="Q716" s="80">
        <v>0.32085648148148099</v>
      </c>
      <c r="R716" s="81">
        <v>2</v>
      </c>
      <c r="S716" s="81" t="s">
        <v>1440</v>
      </c>
      <c r="T716" s="83" t="s">
        <v>13693</v>
      </c>
      <c r="AL716" s="79">
        <v>0.34920138888888902</v>
      </c>
      <c r="AM716" s="2">
        <v>1</v>
      </c>
      <c r="AN716" s="2" t="s">
        <v>1198</v>
      </c>
      <c r="AO716" s="2" t="s">
        <v>13693</v>
      </c>
    </row>
    <row r="717" spans="17:41">
      <c r="Q717" s="84">
        <v>0.320891203703704</v>
      </c>
      <c r="R717" s="85">
        <v>1</v>
      </c>
      <c r="S717" s="85" t="s">
        <v>1441</v>
      </c>
      <c r="T717" s="87" t="s">
        <v>13699</v>
      </c>
      <c r="AL717" s="79">
        <v>0.34923611111111103</v>
      </c>
      <c r="AM717" s="2">
        <v>1</v>
      </c>
      <c r="AN717" s="2" t="s">
        <v>787</v>
      </c>
      <c r="AO717" s="2" t="s">
        <v>13690</v>
      </c>
    </row>
    <row r="718" spans="17:41">
      <c r="Q718" s="80">
        <v>0.321006944444444</v>
      </c>
      <c r="R718" s="81">
        <v>1</v>
      </c>
      <c r="S718" s="81" t="s">
        <v>1257</v>
      </c>
      <c r="T718" s="83" t="s">
        <v>13692</v>
      </c>
      <c r="AL718" s="79">
        <v>0.34924768518518501</v>
      </c>
      <c r="AM718" s="2">
        <v>1</v>
      </c>
      <c r="AN718" s="2" t="s">
        <v>5035</v>
      </c>
      <c r="AO718" s="2" t="s">
        <v>13711</v>
      </c>
    </row>
    <row r="719" spans="17:41">
      <c r="Q719" s="84">
        <v>0.32109953703703698</v>
      </c>
      <c r="R719" s="85">
        <v>1</v>
      </c>
      <c r="S719" s="85" t="s">
        <v>1442</v>
      </c>
      <c r="T719" s="87" t="s">
        <v>13694</v>
      </c>
      <c r="AL719" s="79">
        <v>0.34925925925925899</v>
      </c>
      <c r="AM719" s="2">
        <v>1</v>
      </c>
      <c r="AN719" s="2" t="s">
        <v>5036</v>
      </c>
      <c r="AO719" s="2" t="s">
        <v>13697</v>
      </c>
    </row>
    <row r="720" spans="17:41">
      <c r="Q720" s="80">
        <v>0.321122685185185</v>
      </c>
      <c r="R720" s="81">
        <v>1</v>
      </c>
      <c r="S720" s="81" t="s">
        <v>2632</v>
      </c>
      <c r="T720" s="83" t="s">
        <v>13691</v>
      </c>
      <c r="AL720" s="79">
        <v>0.34928240740740701</v>
      </c>
      <c r="AM720" s="2">
        <v>1</v>
      </c>
      <c r="AN720" s="2" t="s">
        <v>1937</v>
      </c>
      <c r="AO720" s="2" t="s">
        <v>13694</v>
      </c>
    </row>
    <row r="721" spans="17:41">
      <c r="Q721" s="84">
        <v>0.321122685185185</v>
      </c>
      <c r="R721" s="85">
        <v>1</v>
      </c>
      <c r="S721" s="85" t="s">
        <v>2761</v>
      </c>
      <c r="T721" s="87" t="s">
        <v>13691</v>
      </c>
      <c r="AL721" s="79">
        <v>0.34930555555555598</v>
      </c>
      <c r="AM721" s="2">
        <v>1</v>
      </c>
      <c r="AN721" s="2" t="s">
        <v>5037</v>
      </c>
      <c r="AO721" s="2" t="s">
        <v>13690</v>
      </c>
    </row>
    <row r="722" spans="17:41">
      <c r="Q722" s="80">
        <v>0.32114583333333302</v>
      </c>
      <c r="R722" s="81">
        <v>1</v>
      </c>
      <c r="S722" s="81" t="s">
        <v>1017</v>
      </c>
      <c r="T722" s="83" t="s">
        <v>13692</v>
      </c>
      <c r="AL722" s="79">
        <v>0.34936342592592601</v>
      </c>
      <c r="AM722" s="2">
        <v>1</v>
      </c>
      <c r="AN722" s="2" t="s">
        <v>5038</v>
      </c>
      <c r="AO722" s="2" t="s">
        <v>13690</v>
      </c>
    </row>
    <row r="723" spans="17:41">
      <c r="Q723" s="84">
        <v>0.32116898148148099</v>
      </c>
      <c r="R723" s="85">
        <v>2</v>
      </c>
      <c r="S723" s="85" t="s">
        <v>1258</v>
      </c>
      <c r="T723" s="87" t="s">
        <v>13690</v>
      </c>
      <c r="AL723" s="79">
        <v>0.34936342592592601</v>
      </c>
      <c r="AM723" s="2">
        <v>1</v>
      </c>
      <c r="AN723" s="2" t="s">
        <v>775</v>
      </c>
      <c r="AO723" s="2" t="s">
        <v>13695</v>
      </c>
    </row>
    <row r="724" spans="17:41">
      <c r="Q724" s="80">
        <v>0.32120370370370399</v>
      </c>
      <c r="R724" s="81">
        <v>1</v>
      </c>
      <c r="S724" s="81" t="s">
        <v>2633</v>
      </c>
      <c r="T724" s="83" t="s">
        <v>13692</v>
      </c>
      <c r="AL724" s="79">
        <v>0.34937499999999999</v>
      </c>
      <c r="AM724" s="2">
        <v>1</v>
      </c>
      <c r="AN724" s="2" t="s">
        <v>5039</v>
      </c>
      <c r="AO724" s="2" t="s">
        <v>13690</v>
      </c>
    </row>
    <row r="725" spans="17:41">
      <c r="Q725" s="84">
        <v>0.32122685185185201</v>
      </c>
      <c r="R725" s="85">
        <v>1</v>
      </c>
      <c r="S725" s="85" t="s">
        <v>1121</v>
      </c>
      <c r="T725" s="87" t="s">
        <v>13692</v>
      </c>
      <c r="AL725" s="79">
        <v>0.34939814814814801</v>
      </c>
      <c r="AM725" s="2">
        <v>1</v>
      </c>
      <c r="AN725" s="2" t="s">
        <v>5040</v>
      </c>
      <c r="AO725" s="2" t="s">
        <v>13694</v>
      </c>
    </row>
    <row r="726" spans="17:41">
      <c r="Q726" s="80">
        <v>0.321238425925926</v>
      </c>
      <c r="R726" s="81">
        <v>2</v>
      </c>
      <c r="S726" s="81" t="s">
        <v>1443</v>
      </c>
      <c r="T726" s="83" t="s">
        <v>13690</v>
      </c>
      <c r="AL726" s="79">
        <v>0.349409722222222</v>
      </c>
      <c r="AM726" s="2">
        <v>3</v>
      </c>
      <c r="AN726" s="2" t="s">
        <v>2272</v>
      </c>
      <c r="AO726" s="2" t="s">
        <v>13692</v>
      </c>
    </row>
    <row r="727" spans="17:41">
      <c r="Q727" s="84">
        <v>0.32126157407407402</v>
      </c>
      <c r="R727" s="85">
        <v>2</v>
      </c>
      <c r="S727" s="85" t="s">
        <v>1018</v>
      </c>
      <c r="T727" s="87" t="s">
        <v>13690</v>
      </c>
      <c r="AL727" s="79">
        <v>0.34942129629629598</v>
      </c>
      <c r="AM727" s="2">
        <v>1</v>
      </c>
      <c r="AN727" s="2" t="s">
        <v>1938</v>
      </c>
      <c r="AO727" s="2" t="s">
        <v>13690</v>
      </c>
    </row>
    <row r="728" spans="17:41">
      <c r="Q728" s="80">
        <v>0.32126157407407402</v>
      </c>
      <c r="R728" s="81">
        <v>1</v>
      </c>
      <c r="S728" s="81" t="s">
        <v>894</v>
      </c>
      <c r="T728" s="83" t="s">
        <v>13692</v>
      </c>
      <c r="AL728" s="79">
        <v>0.34943287037037002</v>
      </c>
      <c r="AM728" s="2">
        <v>1</v>
      </c>
      <c r="AN728" s="2" t="s">
        <v>1939</v>
      </c>
      <c r="AO728" s="2" t="s">
        <v>13690</v>
      </c>
    </row>
    <row r="729" spans="17:41">
      <c r="Q729" s="84">
        <v>0.32133101851851897</v>
      </c>
      <c r="R729" s="85">
        <v>1</v>
      </c>
      <c r="S729" s="85" t="s">
        <v>4749</v>
      </c>
      <c r="T729" s="87" t="s">
        <v>13695</v>
      </c>
      <c r="AL729" s="79">
        <v>0.349444444444444</v>
      </c>
      <c r="AM729" s="2">
        <v>1</v>
      </c>
      <c r="AN729" s="2" t="s">
        <v>5041</v>
      </c>
      <c r="AO729" s="2" t="s">
        <v>13692</v>
      </c>
    </row>
    <row r="730" spans="17:41">
      <c r="Q730" s="80">
        <v>0.32134259259259301</v>
      </c>
      <c r="R730" s="81">
        <v>2</v>
      </c>
      <c r="S730" s="81" t="s">
        <v>2634</v>
      </c>
      <c r="T730" s="83" t="s">
        <v>13690</v>
      </c>
      <c r="AL730" s="79">
        <v>0.34945601851851898</v>
      </c>
      <c r="AM730" s="2">
        <v>1</v>
      </c>
      <c r="AN730" s="2" t="s">
        <v>1940</v>
      </c>
      <c r="AO730" s="2" t="s">
        <v>13694</v>
      </c>
    </row>
    <row r="731" spans="17:41">
      <c r="Q731" s="84">
        <v>0.32134259259259301</v>
      </c>
      <c r="R731" s="85">
        <v>1</v>
      </c>
      <c r="S731" s="85" t="s">
        <v>2762</v>
      </c>
      <c r="T731" s="87" t="s">
        <v>13693</v>
      </c>
      <c r="AL731" s="79">
        <v>0.34949074074074099</v>
      </c>
      <c r="AM731" s="2">
        <v>2</v>
      </c>
      <c r="AN731" s="2" t="s">
        <v>180</v>
      </c>
      <c r="AO731" s="2" t="s">
        <v>13701</v>
      </c>
    </row>
    <row r="732" spans="17:41">
      <c r="Q732" s="80">
        <v>0.32140046296296299</v>
      </c>
      <c r="R732" s="81">
        <v>3</v>
      </c>
      <c r="S732" s="81" t="s">
        <v>2563</v>
      </c>
      <c r="T732" s="83" t="s">
        <v>13690</v>
      </c>
      <c r="AL732" s="79">
        <v>0.34950231481481497</v>
      </c>
      <c r="AM732" s="2">
        <v>1</v>
      </c>
      <c r="AN732" s="2" t="s">
        <v>968</v>
      </c>
      <c r="AO732" s="2" t="s">
        <v>13690</v>
      </c>
    </row>
    <row r="733" spans="17:41">
      <c r="Q733" s="84">
        <v>0.32141203703703702</v>
      </c>
      <c r="R733" s="85">
        <v>4</v>
      </c>
      <c r="S733" s="85" t="s">
        <v>2142</v>
      </c>
      <c r="T733" s="87" t="s">
        <v>13690</v>
      </c>
      <c r="AL733" s="79">
        <v>0.34951388888888901</v>
      </c>
      <c r="AM733" s="2">
        <v>2</v>
      </c>
      <c r="AN733" s="2" t="s">
        <v>5042</v>
      </c>
      <c r="AO733" s="2" t="s">
        <v>13692</v>
      </c>
    </row>
    <row r="734" spans="17:41">
      <c r="Q734" s="80">
        <v>0.32141203703703702</v>
      </c>
      <c r="R734" s="81">
        <v>1</v>
      </c>
      <c r="S734" s="81" t="s">
        <v>4750</v>
      </c>
      <c r="T734" s="83" t="s">
        <v>13693</v>
      </c>
      <c r="AL734" s="79">
        <v>0.34951388888888901</v>
      </c>
      <c r="AM734" s="2">
        <v>1</v>
      </c>
      <c r="AN734" s="2" t="s">
        <v>199</v>
      </c>
      <c r="AO734" s="2" t="s">
        <v>13690</v>
      </c>
    </row>
    <row r="735" spans="17:41">
      <c r="Q735" s="84">
        <v>0.32142361111111101</v>
      </c>
      <c r="R735" s="85">
        <v>1</v>
      </c>
      <c r="S735" s="85" t="s">
        <v>2143</v>
      </c>
      <c r="T735" s="87" t="s">
        <v>13690</v>
      </c>
      <c r="AL735" s="79">
        <v>0.349560185185185</v>
      </c>
      <c r="AM735" s="2">
        <v>1</v>
      </c>
      <c r="AN735" s="2" t="s">
        <v>5043</v>
      </c>
      <c r="AO735" s="2" t="s">
        <v>13692</v>
      </c>
    </row>
    <row r="736" spans="17:41">
      <c r="Q736" s="80">
        <v>0.32143518518518499</v>
      </c>
      <c r="R736" s="81">
        <v>1</v>
      </c>
      <c r="S736" s="81" t="s">
        <v>2440</v>
      </c>
      <c r="T736" s="83" t="s">
        <v>13701</v>
      </c>
      <c r="AL736" s="79">
        <v>0.34959490740740701</v>
      </c>
      <c r="AM736" s="2">
        <v>1</v>
      </c>
      <c r="AN736" s="2" t="s">
        <v>5044</v>
      </c>
      <c r="AO736" s="2" t="s">
        <v>13692</v>
      </c>
    </row>
    <row r="737" spans="17:41">
      <c r="Q737" s="84">
        <v>0.32144675925925897</v>
      </c>
      <c r="R737" s="85">
        <v>1</v>
      </c>
      <c r="S737" s="85" t="s">
        <v>1219</v>
      </c>
      <c r="T737" s="87" t="s">
        <v>13690</v>
      </c>
      <c r="AL737" s="79">
        <v>0.34959490740740701</v>
      </c>
      <c r="AM737" s="2">
        <v>6</v>
      </c>
      <c r="AN737" s="2" t="s">
        <v>2562</v>
      </c>
      <c r="AO737" s="2" t="s">
        <v>13693</v>
      </c>
    </row>
    <row r="738" spans="17:41">
      <c r="Q738" s="80">
        <v>0.32145833333333301</v>
      </c>
      <c r="R738" s="81">
        <v>2</v>
      </c>
      <c r="S738" s="81" t="s">
        <v>2562</v>
      </c>
      <c r="T738" s="83" t="s">
        <v>13690</v>
      </c>
      <c r="AL738" s="79">
        <v>0.34960648148148099</v>
      </c>
      <c r="AM738" s="2">
        <v>3</v>
      </c>
      <c r="AN738" s="2" t="s">
        <v>2562</v>
      </c>
      <c r="AO738" s="2" t="s">
        <v>13693</v>
      </c>
    </row>
    <row r="739" spans="17:41">
      <c r="Q739" s="84">
        <v>0.32151620370370398</v>
      </c>
      <c r="R739" s="85">
        <v>4</v>
      </c>
      <c r="S739" s="85" t="s">
        <v>2635</v>
      </c>
      <c r="T739" s="87" t="s">
        <v>13690</v>
      </c>
      <c r="AL739" s="79">
        <v>0.34960648148148099</v>
      </c>
      <c r="AM739" s="2">
        <v>1</v>
      </c>
      <c r="AN739" s="2" t="s">
        <v>788</v>
      </c>
      <c r="AO739" s="2" t="s">
        <v>13694</v>
      </c>
    </row>
    <row r="740" spans="17:41">
      <c r="Q740" s="80">
        <v>0.32153935185185201</v>
      </c>
      <c r="R740" s="81">
        <v>1</v>
      </c>
      <c r="S740" s="81" t="s">
        <v>1788</v>
      </c>
      <c r="T740" s="83" t="s">
        <v>13690</v>
      </c>
      <c r="AL740" s="79">
        <v>0.34962962962963001</v>
      </c>
      <c r="AM740" s="2">
        <v>1</v>
      </c>
      <c r="AN740" s="2" t="s">
        <v>1941</v>
      </c>
      <c r="AO740" s="2" t="s">
        <v>13690</v>
      </c>
    </row>
    <row r="741" spans="17:41">
      <c r="Q741" s="84">
        <v>0.32155092592592599</v>
      </c>
      <c r="R741" s="85">
        <v>2</v>
      </c>
      <c r="S741" s="85" t="s">
        <v>1147</v>
      </c>
      <c r="T741" s="87" t="s">
        <v>13692</v>
      </c>
      <c r="AL741" s="79">
        <v>0.349641203703704</v>
      </c>
      <c r="AM741" s="2">
        <v>1</v>
      </c>
      <c r="AN741" s="2" t="s">
        <v>1102</v>
      </c>
      <c r="AO741" s="2" t="s">
        <v>13696</v>
      </c>
    </row>
    <row r="742" spans="17:41">
      <c r="Q742" s="80">
        <v>0.32156249999999997</v>
      </c>
      <c r="R742" s="81">
        <v>1</v>
      </c>
      <c r="S742" s="81" t="s">
        <v>4751</v>
      </c>
      <c r="T742" s="83" t="s">
        <v>13692</v>
      </c>
      <c r="AL742" s="79">
        <v>0.34966435185185202</v>
      </c>
      <c r="AM742" s="2">
        <v>1</v>
      </c>
      <c r="AN742" s="2" t="s">
        <v>5045</v>
      </c>
      <c r="AO742" s="2" t="s">
        <v>13701</v>
      </c>
    </row>
    <row r="743" spans="17:41">
      <c r="Q743" s="84">
        <v>0.32157407407407401</v>
      </c>
      <c r="R743" s="85">
        <v>1</v>
      </c>
      <c r="S743" s="85" t="s">
        <v>2763</v>
      </c>
      <c r="T743" s="87" t="s">
        <v>13698</v>
      </c>
      <c r="AL743" s="79">
        <v>0.34966435185185202</v>
      </c>
      <c r="AM743" s="2">
        <v>1</v>
      </c>
      <c r="AN743" s="2" t="s">
        <v>579</v>
      </c>
      <c r="AO743" s="2" t="s">
        <v>13690</v>
      </c>
    </row>
    <row r="744" spans="17:41">
      <c r="Q744" s="80">
        <v>0.321585648148148</v>
      </c>
      <c r="R744" s="81">
        <v>1</v>
      </c>
      <c r="S744" s="81" t="s">
        <v>2144</v>
      </c>
      <c r="T744" s="83" t="s">
        <v>13692</v>
      </c>
      <c r="AL744" s="79">
        <v>0.34969907407407402</v>
      </c>
      <c r="AM744" s="2">
        <v>4</v>
      </c>
      <c r="AN744" s="2" t="s">
        <v>5046</v>
      </c>
      <c r="AO744" s="2" t="s">
        <v>13690</v>
      </c>
    </row>
    <row r="745" spans="17:41">
      <c r="Q745" s="84">
        <v>0.32162037037037</v>
      </c>
      <c r="R745" s="85">
        <v>1</v>
      </c>
      <c r="S745" s="85" t="s">
        <v>2564</v>
      </c>
      <c r="T745" s="87" t="s">
        <v>13690</v>
      </c>
      <c r="AL745" s="79">
        <v>0.34971064814814801</v>
      </c>
      <c r="AM745" s="2">
        <v>2</v>
      </c>
      <c r="AN745" s="2" t="s">
        <v>2867</v>
      </c>
      <c r="AO745" s="2" t="s">
        <v>13695</v>
      </c>
    </row>
    <row r="746" spans="17:41">
      <c r="Q746" s="80">
        <v>0.32163194444444398</v>
      </c>
      <c r="R746" s="81">
        <v>2</v>
      </c>
      <c r="S746" s="81" t="s">
        <v>2441</v>
      </c>
      <c r="T746" s="83" t="s">
        <v>13696</v>
      </c>
      <c r="AL746" s="79">
        <v>0.34972222222222199</v>
      </c>
      <c r="AM746" s="2">
        <v>1</v>
      </c>
      <c r="AN746" s="2" t="s">
        <v>5047</v>
      </c>
      <c r="AO746" s="2" t="s">
        <v>13692</v>
      </c>
    </row>
    <row r="747" spans="17:41">
      <c r="Q747" s="84">
        <v>0.32163194444444398</v>
      </c>
      <c r="R747" s="85">
        <v>1</v>
      </c>
      <c r="S747" s="85" t="s">
        <v>4752</v>
      </c>
      <c r="T747" s="87" t="s">
        <v>13695</v>
      </c>
      <c r="AL747" s="79">
        <v>0.349756944444444</v>
      </c>
      <c r="AM747" s="2">
        <v>1</v>
      </c>
      <c r="AN747" s="2" t="s">
        <v>1042</v>
      </c>
      <c r="AO747" s="2" t="s">
        <v>13693</v>
      </c>
    </row>
    <row r="748" spans="17:41">
      <c r="Q748" s="80">
        <v>0.32165509259259301</v>
      </c>
      <c r="R748" s="81">
        <v>2</v>
      </c>
      <c r="S748" s="81" t="s">
        <v>4753</v>
      </c>
      <c r="T748" s="83" t="s">
        <v>13695</v>
      </c>
      <c r="AL748" s="79">
        <v>0.34978009259259302</v>
      </c>
      <c r="AM748" s="2">
        <v>1</v>
      </c>
      <c r="AN748" s="2" t="s">
        <v>5048</v>
      </c>
      <c r="AO748" s="2" t="s">
        <v>13694</v>
      </c>
    </row>
    <row r="749" spans="17:41">
      <c r="Q749" s="84">
        <v>0.32167824074074097</v>
      </c>
      <c r="R749" s="85">
        <v>1</v>
      </c>
      <c r="S749" s="85" t="s">
        <v>2145</v>
      </c>
      <c r="T749" s="87" t="s">
        <v>13690</v>
      </c>
      <c r="AL749" s="79">
        <v>0.34981481481481502</v>
      </c>
      <c r="AM749" s="2">
        <v>1</v>
      </c>
      <c r="AN749" s="2" t="s">
        <v>5049</v>
      </c>
      <c r="AO749" s="2" t="s">
        <v>13692</v>
      </c>
    </row>
    <row r="750" spans="17:41">
      <c r="Q750" s="80">
        <v>0.32170138888888899</v>
      </c>
      <c r="R750" s="81">
        <v>1</v>
      </c>
      <c r="S750" s="81" t="s">
        <v>1789</v>
      </c>
      <c r="T750" s="83" t="s">
        <v>13690</v>
      </c>
      <c r="AL750" s="79">
        <v>0.34982638888888901</v>
      </c>
      <c r="AM750" s="2">
        <v>1</v>
      </c>
      <c r="AN750" s="2" t="s">
        <v>5050</v>
      </c>
      <c r="AO750" s="2" t="s">
        <v>13693</v>
      </c>
    </row>
    <row r="751" spans="17:41">
      <c r="Q751" s="84">
        <v>0.321736111111111</v>
      </c>
      <c r="R751" s="85">
        <v>1</v>
      </c>
      <c r="S751" s="85" t="s">
        <v>2146</v>
      </c>
      <c r="T751" s="87" t="s">
        <v>13690</v>
      </c>
      <c r="AL751" s="79">
        <v>0.34982638888888901</v>
      </c>
      <c r="AM751" s="2">
        <v>2</v>
      </c>
      <c r="AN751" s="2" t="s">
        <v>2868</v>
      </c>
      <c r="AO751" s="2" t="s">
        <v>13695</v>
      </c>
    </row>
    <row r="752" spans="17:41">
      <c r="Q752" s="80">
        <v>0.32175925925925902</v>
      </c>
      <c r="R752" s="81">
        <v>1</v>
      </c>
      <c r="S752" s="81" t="s">
        <v>1790</v>
      </c>
      <c r="T752" s="83" t="s">
        <v>13690</v>
      </c>
      <c r="AL752" s="79">
        <v>0.34984953703703697</v>
      </c>
      <c r="AM752" s="2">
        <v>1</v>
      </c>
      <c r="AN752" s="2" t="s">
        <v>789</v>
      </c>
      <c r="AO752" s="2" t="s">
        <v>13694</v>
      </c>
    </row>
    <row r="753" spans="17:41">
      <c r="Q753" s="84">
        <v>0.32177083333333301</v>
      </c>
      <c r="R753" s="85">
        <v>1</v>
      </c>
      <c r="S753" s="85" t="s">
        <v>1444</v>
      </c>
      <c r="T753" s="87" t="s">
        <v>13690</v>
      </c>
      <c r="AL753" s="79">
        <v>0.349872685185185</v>
      </c>
      <c r="AM753" s="2">
        <v>1</v>
      </c>
      <c r="AN753" s="2" t="s">
        <v>5051</v>
      </c>
      <c r="AO753" s="2" t="s">
        <v>13692</v>
      </c>
    </row>
    <row r="754" spans="17:41">
      <c r="Q754" s="80">
        <v>0.32180555555555601</v>
      </c>
      <c r="R754" s="81">
        <v>1</v>
      </c>
      <c r="S754" s="81" t="s">
        <v>2562</v>
      </c>
      <c r="T754" s="83" t="s">
        <v>13690</v>
      </c>
      <c r="AL754" s="79">
        <v>0.349907407407407</v>
      </c>
      <c r="AM754" s="2">
        <v>1</v>
      </c>
      <c r="AN754" s="2" t="s">
        <v>1199</v>
      </c>
      <c r="AO754" s="2" t="s">
        <v>13693</v>
      </c>
    </row>
    <row r="755" spans="17:41">
      <c r="Q755" s="84">
        <v>0.32181712962962999</v>
      </c>
      <c r="R755" s="85">
        <v>1</v>
      </c>
      <c r="S755" s="85" t="s">
        <v>2442</v>
      </c>
      <c r="T755" s="87" t="s">
        <v>13691</v>
      </c>
      <c r="AL755" s="79">
        <v>0.34995370370370399</v>
      </c>
      <c r="AM755" s="2">
        <v>1</v>
      </c>
      <c r="AN755" s="2" t="s">
        <v>5052</v>
      </c>
      <c r="AO755" s="2" t="s">
        <v>13692</v>
      </c>
    </row>
    <row r="756" spans="17:41">
      <c r="Q756" s="80">
        <v>0.321851851851852</v>
      </c>
      <c r="R756" s="81">
        <v>1</v>
      </c>
      <c r="S756" s="81" t="s">
        <v>1791</v>
      </c>
      <c r="T756" s="83" t="s">
        <v>13690</v>
      </c>
      <c r="AL756" s="79">
        <v>0.35</v>
      </c>
      <c r="AM756" s="2">
        <v>1</v>
      </c>
      <c r="AN756" s="2" t="s">
        <v>1942</v>
      </c>
      <c r="AO756" s="2" t="s">
        <v>13694</v>
      </c>
    </row>
    <row r="757" spans="17:41">
      <c r="Q757" s="84">
        <v>0.32187500000000002</v>
      </c>
      <c r="R757" s="85">
        <v>1</v>
      </c>
      <c r="S757" s="85" t="s">
        <v>1303</v>
      </c>
      <c r="T757" s="87" t="s">
        <v>13690</v>
      </c>
      <c r="AL757" s="79">
        <v>0.35003472222222198</v>
      </c>
      <c r="AM757" s="2">
        <v>1</v>
      </c>
      <c r="AN757" s="2" t="s">
        <v>5053</v>
      </c>
      <c r="AO757" s="2" t="s">
        <v>13693</v>
      </c>
    </row>
    <row r="758" spans="17:41">
      <c r="Q758" s="80">
        <v>0.32187500000000002</v>
      </c>
      <c r="R758" s="81">
        <v>1</v>
      </c>
      <c r="S758" s="81" t="s">
        <v>1792</v>
      </c>
      <c r="T758" s="83" t="s">
        <v>13692</v>
      </c>
      <c r="AL758" s="79">
        <v>0.35005787037037001</v>
      </c>
      <c r="AM758" s="2">
        <v>1</v>
      </c>
      <c r="AN758" s="2" t="s">
        <v>5054</v>
      </c>
      <c r="AO758" s="2" t="s">
        <v>13692</v>
      </c>
    </row>
    <row r="759" spans="17:41">
      <c r="Q759" s="84">
        <v>0.32189814814814799</v>
      </c>
      <c r="R759" s="85">
        <v>2</v>
      </c>
      <c r="S759" s="85" t="s">
        <v>1793</v>
      </c>
      <c r="T759" s="87" t="s">
        <v>13690</v>
      </c>
      <c r="AL759" s="79">
        <v>0.35006944444444399</v>
      </c>
      <c r="AM759" s="2">
        <v>1</v>
      </c>
      <c r="AN759" s="2" t="s">
        <v>5055</v>
      </c>
      <c r="AO759" s="2" t="s">
        <v>13692</v>
      </c>
    </row>
    <row r="760" spans="17:41">
      <c r="Q760" s="80">
        <v>0.32192129629629601</v>
      </c>
      <c r="R760" s="81">
        <v>2</v>
      </c>
      <c r="S760" s="81" t="s">
        <v>1445</v>
      </c>
      <c r="T760" s="83" t="s">
        <v>13690</v>
      </c>
      <c r="AL760" s="79">
        <v>0.35008101851851903</v>
      </c>
      <c r="AM760" s="2">
        <v>1</v>
      </c>
      <c r="AN760" s="2" t="s">
        <v>1943</v>
      </c>
      <c r="AO760" s="2" t="s">
        <v>13692</v>
      </c>
    </row>
    <row r="761" spans="17:41">
      <c r="Q761" s="84">
        <v>0.32197916666666698</v>
      </c>
      <c r="R761" s="85">
        <v>1</v>
      </c>
      <c r="S761" s="85" t="s">
        <v>1446</v>
      </c>
      <c r="T761" s="87" t="s">
        <v>13690</v>
      </c>
      <c r="AL761" s="79">
        <v>0.35008101851851903</v>
      </c>
      <c r="AM761" s="2">
        <v>1</v>
      </c>
      <c r="AN761" s="2" t="s">
        <v>790</v>
      </c>
      <c r="AO761" s="2" t="s">
        <v>13690</v>
      </c>
    </row>
    <row r="762" spans="17:41">
      <c r="Q762" s="80">
        <v>0.32201388888888899</v>
      </c>
      <c r="R762" s="81">
        <v>1</v>
      </c>
      <c r="S762" s="81" t="s">
        <v>2147</v>
      </c>
      <c r="T762" s="83" t="s">
        <v>13690</v>
      </c>
      <c r="AL762" s="79">
        <v>0.35009259259259301</v>
      </c>
      <c r="AM762" s="2">
        <v>1</v>
      </c>
      <c r="AN762" s="2" t="s">
        <v>1021</v>
      </c>
      <c r="AO762" s="2" t="s">
        <v>13695</v>
      </c>
    </row>
    <row r="763" spans="17:41">
      <c r="Q763" s="84">
        <v>0.32204861111111099</v>
      </c>
      <c r="R763" s="85">
        <v>1</v>
      </c>
      <c r="S763" s="85" t="s">
        <v>1794</v>
      </c>
      <c r="T763" s="87" t="s">
        <v>13690</v>
      </c>
      <c r="AL763" s="79">
        <v>0.35012731481481502</v>
      </c>
      <c r="AM763" s="2">
        <v>1</v>
      </c>
      <c r="AN763" s="2" t="s">
        <v>1944</v>
      </c>
      <c r="AO763" s="2" t="s">
        <v>13694</v>
      </c>
    </row>
    <row r="764" spans="17:41">
      <c r="Q764" s="80">
        <v>0.322083333333333</v>
      </c>
      <c r="R764" s="81">
        <v>1</v>
      </c>
      <c r="S764" s="81" t="s">
        <v>2148</v>
      </c>
      <c r="T764" s="83" t="s">
        <v>13696</v>
      </c>
      <c r="AL764" s="79">
        <v>0.350138888888889</v>
      </c>
      <c r="AM764" s="2">
        <v>1</v>
      </c>
      <c r="AN764" s="2" t="s">
        <v>1945</v>
      </c>
      <c r="AO764" s="2" t="s">
        <v>13694</v>
      </c>
    </row>
    <row r="765" spans="17:41">
      <c r="Q765" s="84">
        <v>0.32215277777777801</v>
      </c>
      <c r="R765" s="85">
        <v>2</v>
      </c>
      <c r="S765" s="85" t="s">
        <v>2636</v>
      </c>
      <c r="T765" s="87" t="s">
        <v>13699</v>
      </c>
      <c r="AL765" s="79">
        <v>0.35015046296296298</v>
      </c>
      <c r="AM765" s="2">
        <v>1</v>
      </c>
      <c r="AN765" s="2" t="s">
        <v>1946</v>
      </c>
      <c r="AO765" s="2" t="s">
        <v>13690</v>
      </c>
    </row>
    <row r="766" spans="17:41">
      <c r="Q766" s="80">
        <v>0.322199074074074</v>
      </c>
      <c r="R766" s="81">
        <v>1</v>
      </c>
      <c r="S766" s="81" t="s">
        <v>1447</v>
      </c>
      <c r="T766" s="83" t="s">
        <v>13694</v>
      </c>
      <c r="AL766" s="79">
        <v>0.35016203703703702</v>
      </c>
      <c r="AM766" s="2">
        <v>1</v>
      </c>
      <c r="AN766" s="2" t="s">
        <v>5056</v>
      </c>
      <c r="AO766" s="2" t="s">
        <v>13692</v>
      </c>
    </row>
    <row r="767" spans="17:41">
      <c r="Q767" s="84">
        <v>0.32221064814814798</v>
      </c>
      <c r="R767" s="85">
        <v>1</v>
      </c>
      <c r="S767" s="85" t="s">
        <v>2764</v>
      </c>
      <c r="T767" s="87" t="s">
        <v>13702</v>
      </c>
      <c r="AL767" s="79">
        <v>0.35018518518518499</v>
      </c>
      <c r="AM767" s="2">
        <v>1</v>
      </c>
      <c r="AN767" s="2" t="s">
        <v>5057</v>
      </c>
      <c r="AO767" s="2" t="s">
        <v>13690</v>
      </c>
    </row>
    <row r="768" spans="17:41">
      <c r="Q768" s="80">
        <v>0.32222222222222202</v>
      </c>
      <c r="R768" s="81">
        <v>1</v>
      </c>
      <c r="S768" s="81" t="s">
        <v>2443</v>
      </c>
      <c r="T768" s="83" t="s">
        <v>13690</v>
      </c>
      <c r="AL768" s="79">
        <v>0.35026620370370398</v>
      </c>
      <c r="AM768" s="2">
        <v>1</v>
      </c>
      <c r="AN768" s="2" t="s">
        <v>2273</v>
      </c>
      <c r="AO768" s="2" t="s">
        <v>13692</v>
      </c>
    </row>
    <row r="769" spans="17:41">
      <c r="Q769" s="84">
        <v>0.32222222222222202</v>
      </c>
      <c r="R769" s="85">
        <v>1</v>
      </c>
      <c r="S769" s="85" t="s">
        <v>85</v>
      </c>
      <c r="T769" s="87" t="s">
        <v>13695</v>
      </c>
      <c r="AL769" s="79">
        <v>0.35027777777777802</v>
      </c>
      <c r="AM769" s="2">
        <v>1</v>
      </c>
      <c r="AN769" s="2" t="s">
        <v>5058</v>
      </c>
      <c r="AO769" s="2" t="s">
        <v>13690</v>
      </c>
    </row>
    <row r="770" spans="17:41">
      <c r="Q770" s="80">
        <v>0.322233796296296</v>
      </c>
      <c r="R770" s="81">
        <v>4</v>
      </c>
      <c r="S770" s="81" t="s">
        <v>4754</v>
      </c>
      <c r="T770" s="83" t="s">
        <v>13692</v>
      </c>
      <c r="AL770" s="79">
        <v>0.35027777777777802</v>
      </c>
      <c r="AM770" s="2">
        <v>1</v>
      </c>
      <c r="AN770" s="2" t="s">
        <v>1320</v>
      </c>
      <c r="AO770" s="2" t="s">
        <v>13692</v>
      </c>
    </row>
    <row r="771" spans="17:41">
      <c r="Q771" s="84">
        <v>0.32224537037036999</v>
      </c>
      <c r="R771" s="85">
        <v>1</v>
      </c>
      <c r="S771" s="85" t="s">
        <v>2637</v>
      </c>
      <c r="T771" s="87" t="s">
        <v>13692</v>
      </c>
      <c r="AL771" s="79">
        <v>0.350289351851852</v>
      </c>
      <c r="AM771" s="2">
        <v>1</v>
      </c>
      <c r="AN771" s="2" t="s">
        <v>5059</v>
      </c>
      <c r="AO771" s="2" t="s">
        <v>13692</v>
      </c>
    </row>
    <row r="772" spans="17:41">
      <c r="Q772" s="80">
        <v>0.32226851851851901</v>
      </c>
      <c r="R772" s="81">
        <v>1</v>
      </c>
      <c r="S772" s="81" t="s">
        <v>1448</v>
      </c>
      <c r="T772" s="83" t="s">
        <v>13692</v>
      </c>
      <c r="AL772" s="79">
        <v>0.350289351851852</v>
      </c>
      <c r="AM772" s="2">
        <v>1</v>
      </c>
      <c r="AN772" s="2" t="s">
        <v>2274</v>
      </c>
      <c r="AO772" s="2" t="s">
        <v>13694</v>
      </c>
    </row>
    <row r="773" spans="17:41">
      <c r="Q773" s="84">
        <v>0.32226851851851901</v>
      </c>
      <c r="R773" s="85">
        <v>1</v>
      </c>
      <c r="S773" s="85" t="s">
        <v>2444</v>
      </c>
      <c r="T773" s="87" t="s">
        <v>13692</v>
      </c>
      <c r="AL773" s="79">
        <v>0.35031250000000003</v>
      </c>
      <c r="AM773" s="2">
        <v>1</v>
      </c>
      <c r="AN773" s="2" t="s">
        <v>1547</v>
      </c>
      <c r="AO773" s="2" t="s">
        <v>13694</v>
      </c>
    </row>
    <row r="774" spans="17:41">
      <c r="Q774" s="80">
        <v>0.32228009259259299</v>
      </c>
      <c r="R774" s="81">
        <v>1</v>
      </c>
      <c r="S774" s="81" t="s">
        <v>1449</v>
      </c>
      <c r="T774" s="83" t="s">
        <v>13701</v>
      </c>
      <c r="AL774" s="79">
        <v>0.35037037037037</v>
      </c>
      <c r="AM774" s="2">
        <v>1</v>
      </c>
      <c r="AN774" s="2" t="s">
        <v>2869</v>
      </c>
      <c r="AO774" s="2" t="s">
        <v>13713</v>
      </c>
    </row>
    <row r="775" spans="17:41">
      <c r="Q775" s="84">
        <v>0.32228009259259299</v>
      </c>
      <c r="R775" s="85">
        <v>1</v>
      </c>
      <c r="S775" s="85" t="s">
        <v>1795</v>
      </c>
      <c r="T775" s="87" t="s">
        <v>13692</v>
      </c>
      <c r="AL775" s="79">
        <v>0.35045138888888899</v>
      </c>
      <c r="AM775" s="2">
        <v>2</v>
      </c>
      <c r="AN775" s="2" t="s">
        <v>1947</v>
      </c>
      <c r="AO775" s="2" t="s">
        <v>13690</v>
      </c>
    </row>
    <row r="776" spans="17:41">
      <c r="Q776" s="80">
        <v>0.322314814814815</v>
      </c>
      <c r="R776" s="81">
        <v>1</v>
      </c>
      <c r="S776" s="81" t="s">
        <v>1796</v>
      </c>
      <c r="T776" s="83" t="s">
        <v>13692</v>
      </c>
      <c r="AL776" s="79">
        <v>0.350520833333333</v>
      </c>
      <c r="AM776" s="2">
        <v>3</v>
      </c>
      <c r="AN776" s="2" t="s">
        <v>2870</v>
      </c>
      <c r="AO776" s="2" t="s">
        <v>13696</v>
      </c>
    </row>
    <row r="777" spans="17:41">
      <c r="Q777" s="84">
        <v>0.32232638888888898</v>
      </c>
      <c r="R777" s="85">
        <v>1</v>
      </c>
      <c r="S777" s="85" t="s">
        <v>1450</v>
      </c>
      <c r="T777" s="87" t="s">
        <v>13690</v>
      </c>
      <c r="AL777" s="79">
        <v>0.350520833333333</v>
      </c>
      <c r="AM777" s="2">
        <v>2</v>
      </c>
      <c r="AN777" s="2" t="s">
        <v>2275</v>
      </c>
      <c r="AO777" s="2" t="s">
        <v>13692</v>
      </c>
    </row>
    <row r="778" spans="17:41">
      <c r="Q778" s="80">
        <v>0.32238425925925901</v>
      </c>
      <c r="R778" s="81">
        <v>1</v>
      </c>
      <c r="S778" s="81" t="s">
        <v>2149</v>
      </c>
      <c r="T778" s="83" t="s">
        <v>13690</v>
      </c>
      <c r="AL778" s="79">
        <v>0.35054398148148103</v>
      </c>
      <c r="AM778" s="2">
        <v>1</v>
      </c>
      <c r="AN778" s="2" t="s">
        <v>2871</v>
      </c>
      <c r="AO778" s="2" t="s">
        <v>13691</v>
      </c>
    </row>
    <row r="779" spans="17:41">
      <c r="Q779" s="84">
        <v>0.32239583333333299</v>
      </c>
      <c r="R779" s="85">
        <v>1</v>
      </c>
      <c r="S779" s="85" t="s">
        <v>1797</v>
      </c>
      <c r="T779" s="87" t="s">
        <v>13692</v>
      </c>
      <c r="AL779" s="79">
        <v>0.35054398148148103</v>
      </c>
      <c r="AM779" s="2">
        <v>1</v>
      </c>
      <c r="AN779" s="2" t="s">
        <v>5060</v>
      </c>
      <c r="AO779" s="2" t="s">
        <v>13691</v>
      </c>
    </row>
    <row r="780" spans="17:41">
      <c r="Q780" s="80">
        <v>0.32239583333333299</v>
      </c>
      <c r="R780" s="81">
        <v>2</v>
      </c>
      <c r="S780" s="81" t="s">
        <v>1451</v>
      </c>
      <c r="T780" s="83" t="s">
        <v>13693</v>
      </c>
      <c r="AL780" s="79">
        <v>0.35057870370370398</v>
      </c>
      <c r="AM780" s="2">
        <v>1</v>
      </c>
      <c r="AN780" s="2" t="s">
        <v>5061</v>
      </c>
      <c r="AO780" s="2" t="s">
        <v>13692</v>
      </c>
    </row>
    <row r="781" spans="17:41">
      <c r="Q781" s="84">
        <v>0.32241898148148102</v>
      </c>
      <c r="R781" s="85">
        <v>2</v>
      </c>
      <c r="S781" s="85" t="s">
        <v>2565</v>
      </c>
      <c r="T781" s="87" t="s">
        <v>13693</v>
      </c>
      <c r="AL781" s="79">
        <v>0.35057870370370398</v>
      </c>
      <c r="AM781" s="2">
        <v>1</v>
      </c>
      <c r="AN781" s="2" t="s">
        <v>1948</v>
      </c>
      <c r="AO781" s="2" t="s">
        <v>13695</v>
      </c>
    </row>
    <row r="782" spans="17:41">
      <c r="Q782" s="80">
        <v>0.322430555555556</v>
      </c>
      <c r="R782" s="81">
        <v>2</v>
      </c>
      <c r="S782" s="81" t="s">
        <v>2150</v>
      </c>
      <c r="T782" s="83" t="s">
        <v>13692</v>
      </c>
      <c r="AL782" s="79">
        <v>0.35059027777777801</v>
      </c>
      <c r="AM782" s="2">
        <v>2</v>
      </c>
      <c r="AN782" s="2" t="s">
        <v>5062</v>
      </c>
      <c r="AO782" s="2" t="s">
        <v>13692</v>
      </c>
    </row>
    <row r="783" spans="17:41">
      <c r="Q783" s="84">
        <v>0.32245370370370402</v>
      </c>
      <c r="R783" s="85">
        <v>2</v>
      </c>
      <c r="S783" s="85" t="s">
        <v>1452</v>
      </c>
      <c r="T783" s="87" t="s">
        <v>13693</v>
      </c>
      <c r="AL783" s="79">
        <v>0.350601851851852</v>
      </c>
      <c r="AM783" s="2">
        <v>1</v>
      </c>
      <c r="AN783" s="2" t="s">
        <v>2276</v>
      </c>
      <c r="AO783" s="2" t="s">
        <v>13693</v>
      </c>
    </row>
    <row r="784" spans="17:41">
      <c r="Q784" s="80">
        <v>0.322465277777778</v>
      </c>
      <c r="R784" s="81">
        <v>1</v>
      </c>
      <c r="S784" s="81" t="s">
        <v>2151</v>
      </c>
      <c r="T784" s="83" t="s">
        <v>13690</v>
      </c>
      <c r="AL784" s="79">
        <v>0.350636574074074</v>
      </c>
      <c r="AM784" s="2">
        <v>1</v>
      </c>
      <c r="AN784" s="2" t="s">
        <v>1548</v>
      </c>
      <c r="AO784" s="2" t="s">
        <v>13694</v>
      </c>
    </row>
    <row r="785" spans="17:41">
      <c r="Q785" s="84">
        <v>0.32256944444444402</v>
      </c>
      <c r="R785" s="85">
        <v>1</v>
      </c>
      <c r="S785" s="85" t="s">
        <v>2445</v>
      </c>
      <c r="T785" s="87" t="s">
        <v>13690</v>
      </c>
      <c r="AL785" s="79">
        <v>0.35067129629629601</v>
      </c>
      <c r="AM785" s="2">
        <v>1</v>
      </c>
      <c r="AN785" s="2" t="s">
        <v>5063</v>
      </c>
      <c r="AO785" s="2" t="s">
        <v>13696</v>
      </c>
    </row>
    <row r="786" spans="17:41">
      <c r="Q786" s="80">
        <v>0.32262731481481499</v>
      </c>
      <c r="R786" s="81">
        <v>1</v>
      </c>
      <c r="S786" s="81" t="s">
        <v>131</v>
      </c>
      <c r="T786" s="83" t="s">
        <v>13693</v>
      </c>
      <c r="AL786" s="79">
        <v>0.350717592592593</v>
      </c>
      <c r="AM786" s="2">
        <v>1</v>
      </c>
      <c r="AN786" s="2" t="s">
        <v>1321</v>
      </c>
      <c r="AO786" s="2" t="s">
        <v>13694</v>
      </c>
    </row>
    <row r="787" spans="17:41">
      <c r="Q787" s="84">
        <v>0.32270833333333299</v>
      </c>
      <c r="R787" s="85">
        <v>2</v>
      </c>
      <c r="S787" s="85" t="s">
        <v>1798</v>
      </c>
      <c r="T787" s="87" t="s">
        <v>13694</v>
      </c>
      <c r="AL787" s="79">
        <v>0.35084490740740698</v>
      </c>
      <c r="AM787" s="2">
        <v>2</v>
      </c>
      <c r="AN787" s="2" t="s">
        <v>2872</v>
      </c>
      <c r="AO787" s="2" t="s">
        <v>13704</v>
      </c>
    </row>
    <row r="788" spans="17:41">
      <c r="Q788" s="80">
        <v>0.32271990740740703</v>
      </c>
      <c r="R788" s="81">
        <v>1</v>
      </c>
      <c r="S788" s="81" t="s">
        <v>1799</v>
      </c>
      <c r="T788" s="83" t="s">
        <v>13694</v>
      </c>
      <c r="AL788" s="79">
        <v>0.35084490740740698</v>
      </c>
      <c r="AM788" s="2">
        <v>1</v>
      </c>
      <c r="AN788" s="2" t="s">
        <v>1043</v>
      </c>
      <c r="AO788" s="2" t="s">
        <v>13690</v>
      </c>
    </row>
    <row r="789" spans="17:41">
      <c r="Q789" s="84">
        <v>0.32275462962962997</v>
      </c>
      <c r="R789" s="85">
        <v>2</v>
      </c>
      <c r="S789" s="85" t="s">
        <v>2765</v>
      </c>
      <c r="T789" s="87" t="s">
        <v>13708</v>
      </c>
      <c r="AL789" s="79">
        <v>0.35093750000000001</v>
      </c>
      <c r="AM789" s="2">
        <v>1</v>
      </c>
      <c r="AN789" s="2" t="s">
        <v>2674</v>
      </c>
      <c r="AO789" s="2" t="s">
        <v>13699</v>
      </c>
    </row>
    <row r="790" spans="17:41">
      <c r="Q790" s="80">
        <v>0.32275462962962997</v>
      </c>
      <c r="R790" s="81">
        <v>2</v>
      </c>
      <c r="S790" s="81" t="s">
        <v>2566</v>
      </c>
      <c r="T790" s="83" t="s">
        <v>13690</v>
      </c>
      <c r="AL790" s="79">
        <v>0.350949074074074</v>
      </c>
      <c r="AM790" s="2">
        <v>1</v>
      </c>
      <c r="AN790" s="2" t="s">
        <v>814</v>
      </c>
      <c r="AO790" s="2" t="s">
        <v>13693</v>
      </c>
    </row>
    <row r="791" spans="17:41">
      <c r="Q791" s="84">
        <v>0.322777777777778</v>
      </c>
      <c r="R791" s="85">
        <v>2</v>
      </c>
      <c r="S791" s="85" t="s">
        <v>1019</v>
      </c>
      <c r="T791" s="87" t="s">
        <v>13690</v>
      </c>
      <c r="AL791" s="79">
        <v>0.35097222222222202</v>
      </c>
      <c r="AM791" s="2">
        <v>1</v>
      </c>
      <c r="AN791" s="2" t="s">
        <v>1200</v>
      </c>
      <c r="AO791" s="2" t="s">
        <v>13694</v>
      </c>
    </row>
    <row r="792" spans="17:41">
      <c r="Q792" s="80">
        <v>0.322777777777778</v>
      </c>
      <c r="R792" s="81">
        <v>1</v>
      </c>
      <c r="S792" s="81" t="s">
        <v>1453</v>
      </c>
      <c r="T792" s="83" t="s">
        <v>13694</v>
      </c>
      <c r="AL792" s="79">
        <v>0.35099537037036999</v>
      </c>
      <c r="AM792" s="2">
        <v>1</v>
      </c>
      <c r="AN792" s="2" t="s">
        <v>5064</v>
      </c>
      <c r="AO792" s="2" t="s">
        <v>13693</v>
      </c>
    </row>
    <row r="793" spans="17:41">
      <c r="Q793" s="84">
        <v>0.32283564814814802</v>
      </c>
      <c r="R793" s="85">
        <v>2</v>
      </c>
      <c r="S793" s="85" t="s">
        <v>1454</v>
      </c>
      <c r="T793" s="87" t="s">
        <v>13692</v>
      </c>
      <c r="AL793" s="79">
        <v>0.35100694444444402</v>
      </c>
      <c r="AM793" s="2">
        <v>2</v>
      </c>
      <c r="AN793" s="2" t="s">
        <v>5065</v>
      </c>
      <c r="AO793" s="2" t="s">
        <v>13696</v>
      </c>
    </row>
    <row r="794" spans="17:41">
      <c r="Q794" s="80">
        <v>0.32284722222222201</v>
      </c>
      <c r="R794" s="81">
        <v>1</v>
      </c>
      <c r="S794" s="81" t="s">
        <v>1455</v>
      </c>
      <c r="T794" s="83" t="s">
        <v>13694</v>
      </c>
      <c r="AL794" s="79">
        <v>0.35108796296296302</v>
      </c>
      <c r="AM794" s="2">
        <v>2</v>
      </c>
      <c r="AN794" s="2" t="s">
        <v>906</v>
      </c>
      <c r="AO794" s="2" t="s">
        <v>13690</v>
      </c>
    </row>
    <row r="795" spans="17:41">
      <c r="Q795" s="84">
        <v>0.32284722222222201</v>
      </c>
      <c r="R795" s="85">
        <v>1</v>
      </c>
      <c r="S795" s="85" t="s">
        <v>1800</v>
      </c>
      <c r="T795" s="87" t="s">
        <v>13694</v>
      </c>
      <c r="AL795" s="79">
        <v>0.35113425925925901</v>
      </c>
      <c r="AM795" s="2">
        <v>2</v>
      </c>
      <c r="AN795" s="2" t="s">
        <v>5066</v>
      </c>
      <c r="AO795" s="2" t="s">
        <v>13693</v>
      </c>
    </row>
    <row r="796" spans="17:41">
      <c r="Q796" s="80">
        <v>0.32288194444444401</v>
      </c>
      <c r="R796" s="81">
        <v>1</v>
      </c>
      <c r="S796" s="81" t="s">
        <v>2152</v>
      </c>
      <c r="T796" s="83" t="s">
        <v>13694</v>
      </c>
      <c r="AL796" s="79">
        <v>0.35122685185185198</v>
      </c>
      <c r="AM796" s="2">
        <v>1</v>
      </c>
      <c r="AN796" s="2" t="s">
        <v>205</v>
      </c>
      <c r="AO796" s="2" t="s">
        <v>13691</v>
      </c>
    </row>
    <row r="797" spans="17:41">
      <c r="Q797" s="84">
        <v>0.322928240740741</v>
      </c>
      <c r="R797" s="85">
        <v>3</v>
      </c>
      <c r="S797" s="85" t="s">
        <v>2562</v>
      </c>
      <c r="T797" s="87" t="s">
        <v>13696</v>
      </c>
      <c r="AL797" s="79">
        <v>0.35123842592592602</v>
      </c>
      <c r="AM797" s="2">
        <v>2</v>
      </c>
      <c r="AN797" s="2" t="s">
        <v>2675</v>
      </c>
      <c r="AO797" s="2" t="s">
        <v>13692</v>
      </c>
    </row>
    <row r="798" spans="17:41">
      <c r="Q798" s="80">
        <v>0.32295138888888902</v>
      </c>
      <c r="R798" s="81">
        <v>1</v>
      </c>
      <c r="S798" s="81" t="s">
        <v>2446</v>
      </c>
      <c r="T798" s="83" t="s">
        <v>13695</v>
      </c>
      <c r="AL798" s="79">
        <v>0.35125000000000001</v>
      </c>
      <c r="AM798" s="2">
        <v>1</v>
      </c>
      <c r="AN798" s="2" t="s">
        <v>5067</v>
      </c>
      <c r="AO798" s="2" t="s">
        <v>13693</v>
      </c>
    </row>
    <row r="799" spans="17:41">
      <c r="Q799" s="84">
        <v>0.32295138888888902</v>
      </c>
      <c r="R799" s="85">
        <v>1</v>
      </c>
      <c r="S799" s="85" t="s">
        <v>2153</v>
      </c>
      <c r="T799" s="87" t="s">
        <v>13693</v>
      </c>
      <c r="AL799" s="79">
        <v>0.35127314814814797</v>
      </c>
      <c r="AM799" s="2">
        <v>2</v>
      </c>
      <c r="AN799" s="2" t="s">
        <v>1949</v>
      </c>
      <c r="AO799" s="2" t="s">
        <v>13690</v>
      </c>
    </row>
    <row r="800" spans="17:41">
      <c r="Q800" s="80">
        <v>0.32296296296296301</v>
      </c>
      <c r="R800" s="81">
        <v>1</v>
      </c>
      <c r="S800" s="81" t="s">
        <v>1801</v>
      </c>
      <c r="T800" s="83" t="s">
        <v>13694</v>
      </c>
      <c r="AL800" s="79">
        <v>0.35128472222222201</v>
      </c>
      <c r="AM800" s="2">
        <v>1</v>
      </c>
      <c r="AN800" s="2" t="s">
        <v>5068</v>
      </c>
      <c r="AO800" s="2" t="s">
        <v>13694</v>
      </c>
    </row>
    <row r="801" spans="17:41">
      <c r="Q801" s="84">
        <v>0.32298611111111097</v>
      </c>
      <c r="R801" s="85">
        <v>2</v>
      </c>
      <c r="S801" s="85" t="s">
        <v>2154</v>
      </c>
      <c r="T801" s="87" t="s">
        <v>13694</v>
      </c>
      <c r="AL801" s="79">
        <v>0.35128472222222201</v>
      </c>
      <c r="AM801" s="2">
        <v>5</v>
      </c>
      <c r="AN801" s="2" t="s">
        <v>2873</v>
      </c>
      <c r="AO801" s="2" t="s">
        <v>13692</v>
      </c>
    </row>
    <row r="802" spans="17:41">
      <c r="Q802" s="80">
        <v>0.32299768518518501</v>
      </c>
      <c r="R802" s="81">
        <v>1</v>
      </c>
      <c r="S802" s="81" t="s">
        <v>4755</v>
      </c>
      <c r="T802" s="83" t="s">
        <v>13695</v>
      </c>
      <c r="AL802" s="79">
        <v>0.351331018518519</v>
      </c>
      <c r="AM802" s="2">
        <v>2</v>
      </c>
      <c r="AN802" s="2" t="s">
        <v>2496</v>
      </c>
      <c r="AO802" s="2" t="s">
        <v>13693</v>
      </c>
    </row>
    <row r="803" spans="17:41">
      <c r="Q803" s="84">
        <v>0.323043981481482</v>
      </c>
      <c r="R803" s="85">
        <v>2</v>
      </c>
      <c r="S803" s="85" t="s">
        <v>507</v>
      </c>
      <c r="T803" s="87" t="s">
        <v>13691</v>
      </c>
      <c r="AL803" s="79">
        <v>0.35134259259259298</v>
      </c>
      <c r="AM803" s="2">
        <v>2</v>
      </c>
      <c r="AN803" s="2" t="s">
        <v>5069</v>
      </c>
      <c r="AO803" s="2" t="s">
        <v>13692</v>
      </c>
    </row>
    <row r="804" spans="17:41">
      <c r="Q804" s="80">
        <v>0.32309027777777799</v>
      </c>
      <c r="R804" s="81">
        <v>1</v>
      </c>
      <c r="S804" s="81" t="s">
        <v>2155</v>
      </c>
      <c r="T804" s="83" t="s">
        <v>13690</v>
      </c>
      <c r="AL804" s="79">
        <v>0.35136574074074101</v>
      </c>
      <c r="AM804" s="2">
        <v>1</v>
      </c>
      <c r="AN804" s="2" t="s">
        <v>5070</v>
      </c>
      <c r="AO804" s="2" t="s">
        <v>13692</v>
      </c>
    </row>
    <row r="805" spans="17:41">
      <c r="Q805" s="84">
        <v>0.32310185185185197</v>
      </c>
      <c r="R805" s="85">
        <v>1</v>
      </c>
      <c r="S805" s="85" t="s">
        <v>1802</v>
      </c>
      <c r="T805" s="87" t="s">
        <v>13690</v>
      </c>
      <c r="AL805" s="79">
        <v>0.35137731481481499</v>
      </c>
      <c r="AM805" s="2">
        <v>1</v>
      </c>
      <c r="AN805" s="2" t="s">
        <v>3136</v>
      </c>
      <c r="AO805" s="2" t="s">
        <v>13699</v>
      </c>
    </row>
    <row r="806" spans="17:41">
      <c r="Q806" s="80">
        <v>0.32310185185185197</v>
      </c>
      <c r="R806" s="81">
        <v>4</v>
      </c>
      <c r="S806" s="81" t="s">
        <v>4756</v>
      </c>
      <c r="T806" s="83" t="s">
        <v>13692</v>
      </c>
      <c r="AL806" s="79">
        <v>0.35138888888888897</v>
      </c>
      <c r="AM806" s="2">
        <v>1</v>
      </c>
      <c r="AN806" s="2" t="s">
        <v>5071</v>
      </c>
      <c r="AO806" s="2" t="s">
        <v>13692</v>
      </c>
    </row>
    <row r="807" spans="17:41">
      <c r="Q807" s="84">
        <v>0.323125</v>
      </c>
      <c r="R807" s="85">
        <v>1</v>
      </c>
      <c r="S807" s="85" t="s">
        <v>2156</v>
      </c>
      <c r="T807" s="87" t="s">
        <v>13690</v>
      </c>
      <c r="AL807" s="79">
        <v>0.35140046296296301</v>
      </c>
      <c r="AM807" s="2">
        <v>2</v>
      </c>
      <c r="AN807" s="2" t="s">
        <v>5072</v>
      </c>
      <c r="AO807" s="2" t="s">
        <v>13692</v>
      </c>
    </row>
    <row r="808" spans="17:41">
      <c r="Q808" s="80">
        <v>0.32313657407407398</v>
      </c>
      <c r="R808" s="81">
        <v>1</v>
      </c>
      <c r="S808" s="81" t="s">
        <v>2157</v>
      </c>
      <c r="T808" s="83" t="s">
        <v>13690</v>
      </c>
      <c r="AL808" s="79">
        <v>0.351412037037037</v>
      </c>
      <c r="AM808" s="2">
        <v>1</v>
      </c>
      <c r="AN808" s="2" t="s">
        <v>2874</v>
      </c>
      <c r="AO808" s="2" t="s">
        <v>13695</v>
      </c>
    </row>
    <row r="809" spans="17:41">
      <c r="Q809" s="84">
        <v>0.32314814814814802</v>
      </c>
      <c r="R809" s="85">
        <v>1</v>
      </c>
      <c r="S809" s="85" t="s">
        <v>4757</v>
      </c>
      <c r="T809" s="87" t="s">
        <v>13699</v>
      </c>
      <c r="AL809" s="79">
        <v>0.351412037037037</v>
      </c>
      <c r="AM809" s="2">
        <v>1</v>
      </c>
      <c r="AN809" s="2" t="s">
        <v>907</v>
      </c>
      <c r="AO809" s="2" t="s">
        <v>13694</v>
      </c>
    </row>
    <row r="810" spans="17:41">
      <c r="Q810" s="80">
        <v>0.32314814814814802</v>
      </c>
      <c r="R810" s="81">
        <v>1</v>
      </c>
      <c r="S810" s="81" t="s">
        <v>2158</v>
      </c>
      <c r="T810" s="83" t="s">
        <v>13692</v>
      </c>
      <c r="AL810" s="79">
        <v>0.35150462962963003</v>
      </c>
      <c r="AM810" s="2">
        <v>1</v>
      </c>
      <c r="AN810" s="2" t="s">
        <v>5073</v>
      </c>
      <c r="AO810" s="2" t="s">
        <v>13690</v>
      </c>
    </row>
    <row r="811" spans="17:41">
      <c r="Q811" s="84">
        <v>0.32314814814814802</v>
      </c>
      <c r="R811" s="85">
        <v>1</v>
      </c>
      <c r="S811" s="85" t="s">
        <v>2567</v>
      </c>
      <c r="T811" s="87" t="s">
        <v>13690</v>
      </c>
      <c r="AL811" s="79">
        <v>0.35150462962963003</v>
      </c>
      <c r="AM811" s="2">
        <v>1</v>
      </c>
      <c r="AN811" s="2" t="s">
        <v>1044</v>
      </c>
      <c r="AO811" s="2" t="s">
        <v>13695</v>
      </c>
    </row>
    <row r="812" spans="17:41">
      <c r="Q812" s="80">
        <v>0.32317129629629598</v>
      </c>
      <c r="R812" s="81">
        <v>1</v>
      </c>
      <c r="S812" s="81" t="s">
        <v>2766</v>
      </c>
      <c r="T812" s="83" t="s">
        <v>13695</v>
      </c>
      <c r="AL812" s="79">
        <v>0.35152777777777799</v>
      </c>
      <c r="AM812" s="2">
        <v>1</v>
      </c>
      <c r="AN812" s="2" t="s">
        <v>2562</v>
      </c>
      <c r="AO812" s="2" t="s">
        <v>13693</v>
      </c>
    </row>
    <row r="813" spans="17:41">
      <c r="Q813" s="84">
        <v>0.32318287037037002</v>
      </c>
      <c r="R813" s="85">
        <v>1</v>
      </c>
      <c r="S813" s="85" t="s">
        <v>2638</v>
      </c>
      <c r="T813" s="87" t="s">
        <v>13692</v>
      </c>
      <c r="AL813" s="79">
        <v>0.35155092592592602</v>
      </c>
      <c r="AM813" s="2">
        <v>2</v>
      </c>
      <c r="AN813" s="2" t="s">
        <v>2497</v>
      </c>
      <c r="AO813" s="2" t="s">
        <v>13690</v>
      </c>
    </row>
    <row r="814" spans="17:41">
      <c r="Q814" s="80">
        <v>0.32321759259259297</v>
      </c>
      <c r="R814" s="81">
        <v>1</v>
      </c>
      <c r="S814" s="81" t="s">
        <v>2639</v>
      </c>
      <c r="T814" s="83" t="s">
        <v>13692</v>
      </c>
      <c r="AL814" s="79">
        <v>0.35158564814814802</v>
      </c>
      <c r="AM814" s="2">
        <v>4</v>
      </c>
      <c r="AN814" s="2" t="s">
        <v>5074</v>
      </c>
      <c r="AO814" s="2" t="s">
        <v>13692</v>
      </c>
    </row>
    <row r="815" spans="17:41">
      <c r="Q815" s="84">
        <v>0.323275462962963</v>
      </c>
      <c r="R815" s="85">
        <v>1</v>
      </c>
      <c r="S815" s="85" t="s">
        <v>4758</v>
      </c>
      <c r="T815" s="87" t="s">
        <v>13695</v>
      </c>
      <c r="AL815" s="79">
        <v>0.35164351851851799</v>
      </c>
      <c r="AM815" s="2">
        <v>1</v>
      </c>
      <c r="AN815" s="2" t="s">
        <v>1950</v>
      </c>
      <c r="AO815" s="2" t="s">
        <v>13690</v>
      </c>
    </row>
    <row r="816" spans="17:41">
      <c r="Q816" s="80">
        <v>0.323275462962963</v>
      </c>
      <c r="R816" s="81">
        <v>1</v>
      </c>
      <c r="S816" s="81" t="s">
        <v>1456</v>
      </c>
      <c r="T816" s="83" t="s">
        <v>13694</v>
      </c>
      <c r="AL816" s="79">
        <v>0.35173611111111103</v>
      </c>
      <c r="AM816" s="2">
        <v>2</v>
      </c>
      <c r="AN816" s="2" t="s">
        <v>773</v>
      </c>
      <c r="AO816" s="2" t="s">
        <v>13696</v>
      </c>
    </row>
    <row r="817" spans="17:41">
      <c r="Q817" s="84">
        <v>0.32334490740740701</v>
      </c>
      <c r="R817" s="85">
        <v>2</v>
      </c>
      <c r="S817" s="85" t="s">
        <v>2767</v>
      </c>
      <c r="T817" s="87" t="s">
        <v>13704</v>
      </c>
      <c r="AL817" s="79">
        <v>0.35175925925925899</v>
      </c>
      <c r="AM817" s="2">
        <v>3</v>
      </c>
      <c r="AN817" s="2" t="s">
        <v>5075</v>
      </c>
      <c r="AO817" s="2" t="s">
        <v>13690</v>
      </c>
    </row>
    <row r="818" spans="17:41">
      <c r="Q818" s="80">
        <v>0.32334490740740701</v>
      </c>
      <c r="R818" s="81">
        <v>1</v>
      </c>
      <c r="S818" s="81" t="s">
        <v>4759</v>
      </c>
      <c r="T818" s="83" t="s">
        <v>13693</v>
      </c>
      <c r="AL818" s="79">
        <v>0.35178240740740702</v>
      </c>
      <c r="AM818" s="2">
        <v>2</v>
      </c>
      <c r="AN818" s="2" t="s">
        <v>5076</v>
      </c>
      <c r="AO818" s="2" t="s">
        <v>13690</v>
      </c>
    </row>
    <row r="819" spans="17:41">
      <c r="Q819" s="84">
        <v>0.32347222222222199</v>
      </c>
      <c r="R819" s="85">
        <v>3</v>
      </c>
      <c r="S819" s="85" t="s">
        <v>4760</v>
      </c>
      <c r="T819" s="87" t="s">
        <v>13695</v>
      </c>
      <c r="AL819" s="79">
        <v>0.35178240740740702</v>
      </c>
      <c r="AM819" s="2">
        <v>1</v>
      </c>
      <c r="AN819" s="2" t="s">
        <v>2589</v>
      </c>
      <c r="AO819" s="2" t="s">
        <v>13694</v>
      </c>
    </row>
    <row r="820" spans="17:41">
      <c r="Q820" s="80">
        <v>0.32347222222222199</v>
      </c>
      <c r="R820" s="81">
        <v>1</v>
      </c>
      <c r="S820" s="81" t="s">
        <v>1803</v>
      </c>
      <c r="T820" s="83" t="s">
        <v>13694</v>
      </c>
      <c r="AL820" s="79">
        <v>0.35181712962963002</v>
      </c>
      <c r="AM820" s="2">
        <v>1</v>
      </c>
      <c r="AN820" s="2" t="s">
        <v>1549</v>
      </c>
      <c r="AO820" s="2" t="s">
        <v>13690</v>
      </c>
    </row>
    <row r="821" spans="17:41">
      <c r="Q821" s="84">
        <v>0.32349537037037002</v>
      </c>
      <c r="R821" s="85">
        <v>1</v>
      </c>
      <c r="S821" s="85" t="s">
        <v>4761</v>
      </c>
      <c r="T821" s="87" t="s">
        <v>13698</v>
      </c>
      <c r="AL821" s="79">
        <v>0.351828703703704</v>
      </c>
      <c r="AM821" s="2">
        <v>2</v>
      </c>
      <c r="AN821" s="2" t="s">
        <v>5077</v>
      </c>
      <c r="AO821" s="2" t="s">
        <v>13699</v>
      </c>
    </row>
    <row r="822" spans="17:41">
      <c r="Q822" s="80">
        <v>0.32351851851851898</v>
      </c>
      <c r="R822" s="81">
        <v>1</v>
      </c>
      <c r="S822" s="81" t="s">
        <v>2159</v>
      </c>
      <c r="T822" s="83" t="s">
        <v>13701</v>
      </c>
      <c r="AL822" s="79">
        <v>0.351828703703704</v>
      </c>
      <c r="AM822" s="2">
        <v>1</v>
      </c>
      <c r="AN822" s="2" t="s">
        <v>908</v>
      </c>
      <c r="AO822" s="2" t="s">
        <v>13690</v>
      </c>
    </row>
    <row r="823" spans="17:41">
      <c r="Q823" s="84">
        <v>0.32356481481481503</v>
      </c>
      <c r="R823" s="85">
        <v>2</v>
      </c>
      <c r="S823" s="85" t="s">
        <v>1804</v>
      </c>
      <c r="T823" s="87" t="s">
        <v>13690</v>
      </c>
      <c r="AL823" s="79">
        <v>0.35186342592592601</v>
      </c>
      <c r="AM823" s="2">
        <v>1</v>
      </c>
      <c r="AN823" s="2" t="s">
        <v>1951</v>
      </c>
      <c r="AO823" s="2" t="s">
        <v>13694</v>
      </c>
    </row>
    <row r="824" spans="17:41">
      <c r="Q824" s="80">
        <v>0.32357638888888901</v>
      </c>
      <c r="R824" s="81">
        <v>1</v>
      </c>
      <c r="S824" s="81" t="s">
        <v>1805</v>
      </c>
      <c r="T824" s="83" t="s">
        <v>13690</v>
      </c>
      <c r="AL824" s="79">
        <v>0.351944444444444</v>
      </c>
      <c r="AM824" s="2">
        <v>1</v>
      </c>
      <c r="AN824" s="2" t="s">
        <v>909</v>
      </c>
      <c r="AO824" s="2" t="s">
        <v>13690</v>
      </c>
    </row>
    <row r="825" spans="17:41">
      <c r="Q825" s="84">
        <v>0.32357638888888901</v>
      </c>
      <c r="R825" s="85">
        <v>1</v>
      </c>
      <c r="S825" s="85" t="s">
        <v>131</v>
      </c>
      <c r="T825" s="87" t="s">
        <v>13709</v>
      </c>
      <c r="AL825" s="79">
        <v>0.35200231481481498</v>
      </c>
      <c r="AM825" s="2">
        <v>1</v>
      </c>
      <c r="AN825" s="2" t="s">
        <v>5078</v>
      </c>
      <c r="AO825" s="2" t="s">
        <v>13694</v>
      </c>
    </row>
    <row r="826" spans="17:41">
      <c r="Q826" s="80">
        <v>0.32361111111111102</v>
      </c>
      <c r="R826" s="81">
        <v>1</v>
      </c>
      <c r="S826" s="81" t="s">
        <v>3130</v>
      </c>
      <c r="T826" s="83" t="s">
        <v>13693</v>
      </c>
      <c r="AL826" s="79">
        <v>0.352025462962963</v>
      </c>
      <c r="AM826" s="2">
        <v>1</v>
      </c>
      <c r="AN826" s="2" t="s">
        <v>580</v>
      </c>
      <c r="AO826" s="2" t="s">
        <v>13690</v>
      </c>
    </row>
    <row r="827" spans="17:41">
      <c r="Q827" s="84">
        <v>0.32363425925925898</v>
      </c>
      <c r="R827" s="85">
        <v>2</v>
      </c>
      <c r="S827" s="85" t="s">
        <v>1304</v>
      </c>
      <c r="T827" s="87" t="s">
        <v>13692</v>
      </c>
      <c r="AL827" s="79">
        <v>0.352060185185185</v>
      </c>
      <c r="AM827" s="2">
        <v>1</v>
      </c>
      <c r="AN827" s="2" t="s">
        <v>2676</v>
      </c>
      <c r="AO827" s="2" t="s">
        <v>13693</v>
      </c>
    </row>
    <row r="828" spans="17:41">
      <c r="Q828" s="80">
        <v>0.32365740740740701</v>
      </c>
      <c r="R828" s="81">
        <v>1</v>
      </c>
      <c r="S828" s="81" t="s">
        <v>767</v>
      </c>
      <c r="T828" s="83" t="s">
        <v>13693</v>
      </c>
      <c r="AL828" s="79">
        <v>0.352060185185185</v>
      </c>
      <c r="AM828" s="2">
        <v>1</v>
      </c>
      <c r="AN828" s="2" t="s">
        <v>2677</v>
      </c>
      <c r="AO828" s="2" t="s">
        <v>13692</v>
      </c>
    </row>
    <row r="829" spans="17:41">
      <c r="Q829" s="84">
        <v>0.32366898148148099</v>
      </c>
      <c r="R829" s="85">
        <v>1</v>
      </c>
      <c r="S829" s="85" t="s">
        <v>2768</v>
      </c>
      <c r="T829" s="87" t="s">
        <v>13703</v>
      </c>
      <c r="AL829" s="79">
        <v>0.35208333333333303</v>
      </c>
      <c r="AM829" s="2">
        <v>2</v>
      </c>
      <c r="AN829" s="2" t="s">
        <v>5079</v>
      </c>
      <c r="AO829" s="2" t="s">
        <v>13692</v>
      </c>
    </row>
    <row r="830" spans="17:41">
      <c r="Q830" s="80">
        <v>0.32368055555555603</v>
      </c>
      <c r="R830" s="81">
        <v>1</v>
      </c>
      <c r="S830" s="81" t="s">
        <v>1806</v>
      </c>
      <c r="T830" s="83" t="s">
        <v>13692</v>
      </c>
      <c r="AL830" s="79">
        <v>0.35211805555555598</v>
      </c>
      <c r="AM830" s="2">
        <v>1</v>
      </c>
      <c r="AN830" s="2" t="s">
        <v>2277</v>
      </c>
      <c r="AO830" s="2" t="s">
        <v>13701</v>
      </c>
    </row>
    <row r="831" spans="17:41">
      <c r="Q831" s="84">
        <v>0.32374999999999998</v>
      </c>
      <c r="R831" s="85">
        <v>1</v>
      </c>
      <c r="S831" s="85" t="s">
        <v>2769</v>
      </c>
      <c r="T831" s="87" t="s">
        <v>13710</v>
      </c>
      <c r="AL831" s="79">
        <v>0.35215277777777798</v>
      </c>
      <c r="AM831" s="2">
        <v>2</v>
      </c>
      <c r="AN831" s="2" t="s">
        <v>960</v>
      </c>
      <c r="AO831" s="2" t="s">
        <v>13699</v>
      </c>
    </row>
    <row r="832" spans="17:41">
      <c r="Q832" s="80">
        <v>0.32378472222222199</v>
      </c>
      <c r="R832" s="81">
        <v>1</v>
      </c>
      <c r="S832" s="81" t="s">
        <v>196</v>
      </c>
      <c r="T832" s="83" t="s">
        <v>13693</v>
      </c>
      <c r="AL832" s="79">
        <v>0.352175925925926</v>
      </c>
      <c r="AM832" s="2">
        <v>1</v>
      </c>
      <c r="AN832" s="2" t="s">
        <v>791</v>
      </c>
      <c r="AO832" s="2" t="s">
        <v>13690</v>
      </c>
    </row>
    <row r="833" spans="17:41">
      <c r="Q833" s="84">
        <v>0.32380787037037001</v>
      </c>
      <c r="R833" s="85">
        <v>1</v>
      </c>
      <c r="S833" s="85" t="s">
        <v>4762</v>
      </c>
      <c r="T833" s="87" t="s">
        <v>13693</v>
      </c>
      <c r="AL833" s="79">
        <v>0.35218749999999999</v>
      </c>
      <c r="AM833" s="2">
        <v>1</v>
      </c>
      <c r="AN833" s="2" t="s">
        <v>1453</v>
      </c>
      <c r="AO833" s="2" t="s">
        <v>13694</v>
      </c>
    </row>
    <row r="834" spans="17:41">
      <c r="Q834" s="80">
        <v>0.32381944444444399</v>
      </c>
      <c r="R834" s="81">
        <v>1</v>
      </c>
      <c r="S834" s="81" t="s">
        <v>2568</v>
      </c>
      <c r="T834" s="83" t="s">
        <v>13696</v>
      </c>
      <c r="AL834" s="79">
        <v>0.35222222222222199</v>
      </c>
      <c r="AM834" s="2">
        <v>1</v>
      </c>
      <c r="AN834" s="2" t="s">
        <v>1550</v>
      </c>
      <c r="AO834" s="2" t="s">
        <v>13692</v>
      </c>
    </row>
    <row r="835" spans="17:41">
      <c r="Q835" s="84">
        <v>0.323854166666667</v>
      </c>
      <c r="R835" s="85">
        <v>1</v>
      </c>
      <c r="S835" s="85" t="s">
        <v>1807</v>
      </c>
      <c r="T835" s="87" t="s">
        <v>13694</v>
      </c>
      <c r="AL835" s="79">
        <v>0.35223379629629598</v>
      </c>
      <c r="AM835" s="2">
        <v>1</v>
      </c>
      <c r="AN835" s="2" t="s">
        <v>1952</v>
      </c>
      <c r="AO835" s="2" t="s">
        <v>13694</v>
      </c>
    </row>
    <row r="836" spans="17:41">
      <c r="Q836" s="80">
        <v>0.32387731481481502</v>
      </c>
      <c r="R836" s="81">
        <v>1</v>
      </c>
      <c r="S836" s="81" t="s">
        <v>1808</v>
      </c>
      <c r="T836" s="83" t="s">
        <v>13690</v>
      </c>
      <c r="AL836" s="79">
        <v>0.35224537037037001</v>
      </c>
      <c r="AM836" s="2">
        <v>1</v>
      </c>
      <c r="AN836" s="2" t="s">
        <v>5080</v>
      </c>
      <c r="AO836" s="2" t="s">
        <v>13692</v>
      </c>
    </row>
    <row r="837" spans="17:41">
      <c r="Q837" s="84">
        <v>0.32387731481481502</v>
      </c>
      <c r="R837" s="85">
        <v>1</v>
      </c>
      <c r="S837" s="85" t="s">
        <v>1457</v>
      </c>
      <c r="T837" s="87" t="s">
        <v>13694</v>
      </c>
      <c r="AL837" s="79">
        <v>0.35224537037037001</v>
      </c>
      <c r="AM837" s="2">
        <v>1</v>
      </c>
      <c r="AN837" s="2" t="s">
        <v>2278</v>
      </c>
      <c r="AO837" s="2" t="s">
        <v>13692</v>
      </c>
    </row>
    <row r="838" spans="17:41">
      <c r="Q838" s="80">
        <v>0.32390046296296299</v>
      </c>
      <c r="R838" s="81">
        <v>1</v>
      </c>
      <c r="S838" s="81" t="s">
        <v>2447</v>
      </c>
      <c r="T838" s="83" t="s">
        <v>13690</v>
      </c>
      <c r="AL838" s="79">
        <v>0.35228009259259302</v>
      </c>
      <c r="AM838" s="2">
        <v>1</v>
      </c>
      <c r="AN838" s="2" t="s">
        <v>5081</v>
      </c>
      <c r="AO838" s="2" t="s">
        <v>13690</v>
      </c>
    </row>
    <row r="839" spans="17:41">
      <c r="Q839" s="84">
        <v>0.32391203703703703</v>
      </c>
      <c r="R839" s="85">
        <v>1</v>
      </c>
      <c r="S839" s="85" t="s">
        <v>2448</v>
      </c>
      <c r="T839" s="87" t="s">
        <v>13692</v>
      </c>
      <c r="AL839" s="79">
        <v>0.35228009259259302</v>
      </c>
      <c r="AM839" s="2">
        <v>1</v>
      </c>
      <c r="AN839" s="2" t="s">
        <v>5082</v>
      </c>
      <c r="AO839" s="2" t="s">
        <v>13692</v>
      </c>
    </row>
    <row r="840" spans="17:41">
      <c r="Q840" s="80">
        <v>0.32392361111111101</v>
      </c>
      <c r="R840" s="81">
        <v>1</v>
      </c>
      <c r="S840" s="81" t="s">
        <v>2770</v>
      </c>
      <c r="T840" s="83" t="s">
        <v>13691</v>
      </c>
      <c r="AL840" s="79">
        <v>0.35230324074074099</v>
      </c>
      <c r="AM840" s="2">
        <v>1</v>
      </c>
      <c r="AN840" s="2" t="s">
        <v>5083</v>
      </c>
      <c r="AO840" s="2" t="s">
        <v>13692</v>
      </c>
    </row>
    <row r="841" spans="17:41">
      <c r="Q841" s="84">
        <v>0.32392361111111101</v>
      </c>
      <c r="R841" s="85">
        <v>1</v>
      </c>
      <c r="S841" s="85" t="s">
        <v>4763</v>
      </c>
      <c r="T841" s="87" t="s">
        <v>13691</v>
      </c>
      <c r="AL841" s="79">
        <v>0.35232638888888901</v>
      </c>
      <c r="AM841" s="2">
        <v>2</v>
      </c>
      <c r="AN841" s="2" t="s">
        <v>2279</v>
      </c>
      <c r="AO841" s="2" t="s">
        <v>13694</v>
      </c>
    </row>
    <row r="842" spans="17:41">
      <c r="Q842" s="80">
        <v>0.32392361111111101</v>
      </c>
      <c r="R842" s="81">
        <v>1</v>
      </c>
      <c r="S842" s="81" t="s">
        <v>1020</v>
      </c>
      <c r="T842" s="83" t="s">
        <v>13690</v>
      </c>
      <c r="AL842" s="79">
        <v>0.35234953703703698</v>
      </c>
      <c r="AM842" s="2">
        <v>7</v>
      </c>
      <c r="AN842" s="2" t="s">
        <v>2562</v>
      </c>
      <c r="AO842" s="2" t="s">
        <v>13695</v>
      </c>
    </row>
    <row r="843" spans="17:41">
      <c r="Q843" s="84">
        <v>0.32394675925925898</v>
      </c>
      <c r="R843" s="85">
        <v>1</v>
      </c>
      <c r="S843" s="85" t="s">
        <v>4764</v>
      </c>
      <c r="T843" s="87" t="s">
        <v>13693</v>
      </c>
      <c r="AL843" s="79">
        <v>0.35243055555555602</v>
      </c>
      <c r="AM843" s="2">
        <v>1</v>
      </c>
      <c r="AN843" s="2" t="s">
        <v>5084</v>
      </c>
      <c r="AO843" s="2" t="s">
        <v>13693</v>
      </c>
    </row>
    <row r="844" spans="17:41">
      <c r="Q844" s="80">
        <v>0.32395833333333302</v>
      </c>
      <c r="R844" s="81">
        <v>3</v>
      </c>
      <c r="S844" s="81" t="s">
        <v>1192</v>
      </c>
      <c r="T844" s="83" t="s">
        <v>13693</v>
      </c>
      <c r="AL844" s="79">
        <v>0.352488425925926</v>
      </c>
      <c r="AM844" s="2">
        <v>1</v>
      </c>
      <c r="AN844" s="2" t="s">
        <v>5085</v>
      </c>
      <c r="AO844" s="2" t="s">
        <v>13692</v>
      </c>
    </row>
    <row r="845" spans="17:41">
      <c r="Q845" s="84">
        <v>0.32398148148148098</v>
      </c>
      <c r="R845" s="85">
        <v>1</v>
      </c>
      <c r="S845" s="85" t="s">
        <v>4765</v>
      </c>
      <c r="T845" s="87" t="s">
        <v>13695</v>
      </c>
      <c r="AL845" s="79">
        <v>0.35249999999999998</v>
      </c>
      <c r="AM845" s="2">
        <v>1</v>
      </c>
      <c r="AN845" s="2" t="s">
        <v>1045</v>
      </c>
      <c r="AO845" s="2" t="s">
        <v>13702</v>
      </c>
    </row>
    <row r="846" spans="17:41">
      <c r="Q846" s="80">
        <v>0.32399305555555602</v>
      </c>
      <c r="R846" s="81">
        <v>2</v>
      </c>
      <c r="S846" s="81" t="s">
        <v>946</v>
      </c>
      <c r="T846" s="83" t="s">
        <v>13709</v>
      </c>
      <c r="AL846" s="79">
        <v>0.35265046296296299</v>
      </c>
      <c r="AM846" s="2">
        <v>1</v>
      </c>
      <c r="AN846" s="2" t="s">
        <v>1234</v>
      </c>
      <c r="AO846" s="2" t="s">
        <v>13701</v>
      </c>
    </row>
    <row r="847" spans="17:41">
      <c r="Q847" s="84">
        <v>0.32400462962963</v>
      </c>
      <c r="R847" s="85">
        <v>2</v>
      </c>
      <c r="S847" s="85" t="s">
        <v>4766</v>
      </c>
      <c r="T847" s="87" t="s">
        <v>13709</v>
      </c>
      <c r="AL847" s="79">
        <v>0.35269675925925897</v>
      </c>
      <c r="AM847" s="2">
        <v>1</v>
      </c>
      <c r="AN847" s="2" t="s">
        <v>2280</v>
      </c>
      <c r="AO847" s="2" t="s">
        <v>13693</v>
      </c>
    </row>
    <row r="848" spans="17:41">
      <c r="Q848" s="80">
        <v>0.32400462962963</v>
      </c>
      <c r="R848" s="81">
        <v>2</v>
      </c>
      <c r="S848" s="81" t="s">
        <v>2160</v>
      </c>
      <c r="T848" s="83" t="s">
        <v>13693</v>
      </c>
      <c r="AL848" s="79">
        <v>0.35273148148148098</v>
      </c>
      <c r="AM848" s="2">
        <v>1</v>
      </c>
      <c r="AN848" s="2" t="s">
        <v>581</v>
      </c>
      <c r="AO848" s="2" t="s">
        <v>13690</v>
      </c>
    </row>
    <row r="849" spans="17:41">
      <c r="Q849" s="84">
        <v>0.32403935185185201</v>
      </c>
      <c r="R849" s="85">
        <v>2</v>
      </c>
      <c r="S849" s="85" t="s">
        <v>1458</v>
      </c>
      <c r="T849" s="87" t="s">
        <v>13694</v>
      </c>
      <c r="AL849" s="79">
        <v>0.35273148148148098</v>
      </c>
      <c r="AM849" s="2">
        <v>1</v>
      </c>
      <c r="AN849" s="2" t="s">
        <v>2281</v>
      </c>
      <c r="AO849" s="2" t="s">
        <v>13693</v>
      </c>
    </row>
    <row r="850" spans="17:41">
      <c r="Q850" s="80">
        <v>0.32410879629629602</v>
      </c>
      <c r="R850" s="81">
        <v>2</v>
      </c>
      <c r="S850" s="81" t="s">
        <v>2640</v>
      </c>
      <c r="T850" s="83" t="s">
        <v>13692</v>
      </c>
      <c r="AL850" s="79">
        <v>0.35276620370370398</v>
      </c>
      <c r="AM850" s="2">
        <v>4</v>
      </c>
      <c r="AN850" s="2" t="s">
        <v>5086</v>
      </c>
      <c r="AO850" s="2" t="s">
        <v>13693</v>
      </c>
    </row>
    <row r="851" spans="17:41">
      <c r="Q851" s="84">
        <v>0.32413194444444399</v>
      </c>
      <c r="R851" s="85">
        <v>2</v>
      </c>
      <c r="S851" s="85" t="s">
        <v>1459</v>
      </c>
      <c r="T851" s="87" t="s">
        <v>13690</v>
      </c>
      <c r="AL851" s="79">
        <v>0.35277777777777802</v>
      </c>
      <c r="AM851" s="2">
        <v>5</v>
      </c>
      <c r="AN851" s="2" t="s">
        <v>1551</v>
      </c>
      <c r="AO851" s="2" t="s">
        <v>13694</v>
      </c>
    </row>
    <row r="852" spans="17:41">
      <c r="Q852" s="80">
        <v>0.32416666666666699</v>
      </c>
      <c r="R852" s="81">
        <v>2</v>
      </c>
      <c r="S852" s="81" t="s">
        <v>2449</v>
      </c>
      <c r="T852" s="83" t="s">
        <v>13690</v>
      </c>
      <c r="AL852" s="79">
        <v>0.35277777777777802</v>
      </c>
      <c r="AM852" s="2">
        <v>1</v>
      </c>
      <c r="AN852" s="2" t="s">
        <v>2282</v>
      </c>
      <c r="AO852" s="2" t="s">
        <v>13694</v>
      </c>
    </row>
    <row r="853" spans="17:41">
      <c r="Q853" s="84">
        <v>0.32417824074074097</v>
      </c>
      <c r="R853" s="85">
        <v>1</v>
      </c>
      <c r="S853" s="85" t="s">
        <v>1220</v>
      </c>
      <c r="T853" s="87" t="s">
        <v>13699</v>
      </c>
      <c r="AL853" s="79">
        <v>0.35278935185185201</v>
      </c>
      <c r="AM853" s="2">
        <v>1</v>
      </c>
      <c r="AN853" s="2" t="s">
        <v>5087</v>
      </c>
      <c r="AO853" s="2" t="s">
        <v>13693</v>
      </c>
    </row>
    <row r="854" spans="17:41">
      <c r="Q854" s="80">
        <v>0.32417824074074097</v>
      </c>
      <c r="R854" s="81">
        <v>1</v>
      </c>
      <c r="S854" s="81" t="s">
        <v>737</v>
      </c>
      <c r="T854" s="83" t="s">
        <v>13695</v>
      </c>
      <c r="AL854" s="79">
        <v>0.35280092592592599</v>
      </c>
      <c r="AM854" s="2">
        <v>1</v>
      </c>
      <c r="AN854" s="2" t="s">
        <v>1953</v>
      </c>
      <c r="AO854" s="2" t="s">
        <v>13693</v>
      </c>
    </row>
    <row r="855" spans="17:41">
      <c r="Q855" s="84">
        <v>0.32418981481481501</v>
      </c>
      <c r="R855" s="85">
        <v>1</v>
      </c>
      <c r="S855" s="85" t="s">
        <v>950</v>
      </c>
      <c r="T855" s="87" t="s">
        <v>13690</v>
      </c>
      <c r="AL855" s="79">
        <v>0.352835648148148</v>
      </c>
      <c r="AM855" s="2">
        <v>1</v>
      </c>
      <c r="AN855" s="2" t="s">
        <v>5088</v>
      </c>
      <c r="AO855" s="2" t="s">
        <v>13693</v>
      </c>
    </row>
    <row r="856" spans="17:41">
      <c r="Q856" s="80">
        <v>0.32421296296296298</v>
      </c>
      <c r="R856" s="81">
        <v>1</v>
      </c>
      <c r="S856" s="81" t="s">
        <v>2161</v>
      </c>
      <c r="T856" s="83" t="s">
        <v>13690</v>
      </c>
      <c r="AL856" s="79">
        <v>0.35284722222222198</v>
      </c>
      <c r="AM856" s="2">
        <v>1</v>
      </c>
      <c r="AN856" s="2" t="s">
        <v>5089</v>
      </c>
      <c r="AO856" s="2" t="s">
        <v>13693</v>
      </c>
    </row>
    <row r="857" spans="17:41">
      <c r="Q857" s="84">
        <v>0.32422453703703702</v>
      </c>
      <c r="R857" s="85">
        <v>1</v>
      </c>
      <c r="S857" s="85" t="s">
        <v>1809</v>
      </c>
      <c r="T857" s="87" t="s">
        <v>13694</v>
      </c>
      <c r="AL857" s="79">
        <v>0.35287037037037</v>
      </c>
      <c r="AM857" s="2">
        <v>1</v>
      </c>
      <c r="AN857" s="2" t="s">
        <v>1103</v>
      </c>
      <c r="AO857" s="2" t="s">
        <v>13690</v>
      </c>
    </row>
    <row r="858" spans="17:41">
      <c r="Q858" s="80">
        <v>0.32425925925925903</v>
      </c>
      <c r="R858" s="81">
        <v>1</v>
      </c>
      <c r="S858" s="81" t="s">
        <v>4767</v>
      </c>
      <c r="T858" s="83" t="s">
        <v>13695</v>
      </c>
      <c r="AL858" s="79">
        <v>0.35287037037037</v>
      </c>
      <c r="AM858" s="2">
        <v>2</v>
      </c>
      <c r="AN858" s="2" t="s">
        <v>2875</v>
      </c>
      <c r="AO858" s="2" t="s">
        <v>13696</v>
      </c>
    </row>
    <row r="859" spans="17:41">
      <c r="Q859" s="84">
        <v>0.32430555555555601</v>
      </c>
      <c r="R859" s="85">
        <v>2</v>
      </c>
      <c r="S859" s="85" t="s">
        <v>4768</v>
      </c>
      <c r="T859" s="87" t="s">
        <v>13695</v>
      </c>
      <c r="AL859" s="79">
        <v>0.35291666666666699</v>
      </c>
      <c r="AM859" s="2">
        <v>2</v>
      </c>
      <c r="AN859" s="2" t="s">
        <v>2498</v>
      </c>
      <c r="AO859" s="2" t="s">
        <v>13694</v>
      </c>
    </row>
    <row r="860" spans="17:41">
      <c r="Q860" s="80">
        <v>0.324351851851852</v>
      </c>
      <c r="R860" s="81">
        <v>1</v>
      </c>
      <c r="S860" s="81" t="s">
        <v>1810</v>
      </c>
      <c r="T860" s="83" t="s">
        <v>13690</v>
      </c>
      <c r="AL860" s="79">
        <v>0.35291666666666699</v>
      </c>
      <c r="AM860" s="2">
        <v>1</v>
      </c>
      <c r="AN860" s="2" t="s">
        <v>2499</v>
      </c>
      <c r="AO860" s="2" t="s">
        <v>13694</v>
      </c>
    </row>
    <row r="861" spans="17:41">
      <c r="Q861" s="84">
        <v>0.32440972222222197</v>
      </c>
      <c r="R861" s="85">
        <v>1</v>
      </c>
      <c r="S861" s="85" t="s">
        <v>1811</v>
      </c>
      <c r="T861" s="87" t="s">
        <v>13701</v>
      </c>
      <c r="AL861" s="79">
        <v>0.35293981481481501</v>
      </c>
      <c r="AM861" s="2">
        <v>1</v>
      </c>
      <c r="AN861" s="2" t="s">
        <v>2500</v>
      </c>
      <c r="AO861" s="2" t="s">
        <v>13690</v>
      </c>
    </row>
    <row r="862" spans="17:41">
      <c r="Q862" s="80">
        <v>0.32452546296296297</v>
      </c>
      <c r="R862" s="81">
        <v>1</v>
      </c>
      <c r="S862" s="81" t="s">
        <v>2771</v>
      </c>
      <c r="T862" s="83" t="s">
        <v>13692</v>
      </c>
      <c r="AL862" s="79">
        <v>0.35299768518518498</v>
      </c>
      <c r="AM862" s="2">
        <v>2</v>
      </c>
      <c r="AN862" s="2" t="s">
        <v>2283</v>
      </c>
      <c r="AO862" s="2" t="s">
        <v>13690</v>
      </c>
    </row>
    <row r="863" spans="17:41">
      <c r="Q863" s="84">
        <v>0.324548611111111</v>
      </c>
      <c r="R863" s="85">
        <v>1</v>
      </c>
      <c r="S863" s="85" t="s">
        <v>2162</v>
      </c>
      <c r="T863" s="87" t="s">
        <v>13692</v>
      </c>
      <c r="AL863" s="79">
        <v>0.35305555555555601</v>
      </c>
      <c r="AM863" s="2">
        <v>1</v>
      </c>
      <c r="AN863" s="2" t="s">
        <v>1322</v>
      </c>
      <c r="AO863" s="2" t="s">
        <v>13699</v>
      </c>
    </row>
    <row r="864" spans="17:41">
      <c r="Q864" s="80">
        <v>0.32456018518518498</v>
      </c>
      <c r="R864" s="81">
        <v>2</v>
      </c>
      <c r="S864" s="81" t="s">
        <v>1460</v>
      </c>
      <c r="T864" s="83" t="s">
        <v>13693</v>
      </c>
      <c r="AL864" s="79">
        <v>0.35306712962962999</v>
      </c>
      <c r="AM864" s="2">
        <v>1</v>
      </c>
      <c r="AN864" s="2" t="s">
        <v>2284</v>
      </c>
      <c r="AO864" s="2" t="s">
        <v>13690</v>
      </c>
    </row>
    <row r="865" spans="17:41">
      <c r="Q865" s="84">
        <v>0.32459490740740699</v>
      </c>
      <c r="R865" s="85">
        <v>1</v>
      </c>
      <c r="S865" s="85" t="s">
        <v>2163</v>
      </c>
      <c r="T865" s="87" t="s">
        <v>13690</v>
      </c>
      <c r="AL865" s="79">
        <v>0.35307870370370398</v>
      </c>
      <c r="AM865" s="2">
        <v>4</v>
      </c>
      <c r="AN865" s="2" t="s">
        <v>5090</v>
      </c>
      <c r="AO865" s="2" t="s">
        <v>13692</v>
      </c>
    </row>
    <row r="866" spans="17:41">
      <c r="Q866" s="80">
        <v>0.32459490740740699</v>
      </c>
      <c r="R866" s="81">
        <v>1</v>
      </c>
      <c r="S866" s="81" t="s">
        <v>459</v>
      </c>
      <c r="T866" s="83" t="s">
        <v>13692</v>
      </c>
      <c r="AL866" s="79">
        <v>0.35307870370370398</v>
      </c>
      <c r="AM866" s="2">
        <v>2</v>
      </c>
      <c r="AN866" s="2" t="s">
        <v>1954</v>
      </c>
      <c r="AO866" s="2" t="s">
        <v>13692</v>
      </c>
    </row>
    <row r="867" spans="17:41">
      <c r="Q867" s="84">
        <v>0.32464120370370397</v>
      </c>
      <c r="R867" s="85">
        <v>1</v>
      </c>
      <c r="S867" s="85" t="s">
        <v>1095</v>
      </c>
      <c r="T867" s="87" t="s">
        <v>13692</v>
      </c>
      <c r="AL867" s="79">
        <v>0.353101851851852</v>
      </c>
      <c r="AM867" s="2">
        <v>4</v>
      </c>
      <c r="AN867" s="2" t="s">
        <v>5091</v>
      </c>
      <c r="AO867" s="2" t="s">
        <v>13692</v>
      </c>
    </row>
    <row r="868" spans="17:41">
      <c r="Q868" s="80">
        <v>0.32475694444444397</v>
      </c>
      <c r="R868" s="81">
        <v>1</v>
      </c>
      <c r="S868" s="81" t="s">
        <v>951</v>
      </c>
      <c r="T868" s="83" t="s">
        <v>13692</v>
      </c>
      <c r="AL868" s="79">
        <v>0.35311342592592598</v>
      </c>
      <c r="AM868" s="2">
        <v>1</v>
      </c>
      <c r="AN868" s="2" t="s">
        <v>1323</v>
      </c>
      <c r="AO868" s="2" t="s">
        <v>13694</v>
      </c>
    </row>
    <row r="869" spans="17:41">
      <c r="Q869" s="84">
        <v>0.324814814814815</v>
      </c>
      <c r="R869" s="85">
        <v>2</v>
      </c>
      <c r="S869" s="85" t="s">
        <v>2569</v>
      </c>
      <c r="T869" s="87" t="s">
        <v>13690</v>
      </c>
      <c r="AL869" s="79">
        <v>0.35312500000000002</v>
      </c>
      <c r="AM869" s="2">
        <v>1</v>
      </c>
      <c r="AN869" s="2" t="s">
        <v>1552</v>
      </c>
      <c r="AO869" s="2" t="s">
        <v>13690</v>
      </c>
    </row>
    <row r="870" spans="17:41">
      <c r="Q870" s="80">
        <v>0.32487268518518497</v>
      </c>
      <c r="R870" s="81">
        <v>2</v>
      </c>
      <c r="S870" s="81" t="s">
        <v>521</v>
      </c>
      <c r="T870" s="83" t="s">
        <v>13694</v>
      </c>
      <c r="AL870" s="79">
        <v>0.35313657407407401</v>
      </c>
      <c r="AM870" s="2">
        <v>1</v>
      </c>
      <c r="AN870" s="2" t="s">
        <v>2285</v>
      </c>
      <c r="AO870" s="2" t="s">
        <v>13694</v>
      </c>
    </row>
    <row r="871" spans="17:41">
      <c r="Q871" s="84">
        <v>0.32491898148148102</v>
      </c>
      <c r="R871" s="85">
        <v>4</v>
      </c>
      <c r="S871" s="85" t="s">
        <v>2450</v>
      </c>
      <c r="T871" s="87" t="s">
        <v>13690</v>
      </c>
      <c r="AL871" s="79">
        <v>0.35313657407407401</v>
      </c>
      <c r="AM871" s="2">
        <v>1</v>
      </c>
      <c r="AN871" s="2" t="s">
        <v>5092</v>
      </c>
      <c r="AO871" s="2" t="s">
        <v>13692</v>
      </c>
    </row>
    <row r="872" spans="17:41">
      <c r="Q872" s="80">
        <v>0.32494212962962998</v>
      </c>
      <c r="R872" s="81">
        <v>1</v>
      </c>
      <c r="S872" s="81" t="s">
        <v>2164</v>
      </c>
      <c r="T872" s="83" t="s">
        <v>13694</v>
      </c>
      <c r="AL872" s="79">
        <v>0.35313657407407401</v>
      </c>
      <c r="AM872" s="2">
        <v>2</v>
      </c>
      <c r="AN872" s="2" t="s">
        <v>5093</v>
      </c>
      <c r="AO872" s="2" t="s">
        <v>13692</v>
      </c>
    </row>
    <row r="873" spans="17:41">
      <c r="Q873" s="84">
        <v>0.32498842592592603</v>
      </c>
      <c r="R873" s="85">
        <v>1</v>
      </c>
      <c r="S873" s="85" t="s">
        <v>1812</v>
      </c>
      <c r="T873" s="87" t="s">
        <v>13690</v>
      </c>
      <c r="AL873" s="79">
        <v>0.35314814814814799</v>
      </c>
      <c r="AM873" s="2">
        <v>2</v>
      </c>
      <c r="AN873" s="2" t="s">
        <v>2286</v>
      </c>
      <c r="AO873" s="2" t="s">
        <v>13692</v>
      </c>
    </row>
    <row r="874" spans="17:41">
      <c r="Q874" s="80">
        <v>0.32502314814814798</v>
      </c>
      <c r="R874" s="81">
        <v>1</v>
      </c>
      <c r="S874" s="81" t="s">
        <v>4769</v>
      </c>
      <c r="T874" s="83" t="s">
        <v>13693</v>
      </c>
      <c r="AL874" s="79">
        <v>0.35314814814814799</v>
      </c>
      <c r="AM874" s="2">
        <v>1</v>
      </c>
      <c r="AN874" s="2" t="s">
        <v>5094</v>
      </c>
      <c r="AO874" s="2" t="s">
        <v>13692</v>
      </c>
    </row>
    <row r="875" spans="17:41">
      <c r="Q875" s="84">
        <v>0.32503472222222202</v>
      </c>
      <c r="R875" s="85">
        <v>1</v>
      </c>
      <c r="S875" s="85" t="s">
        <v>1813</v>
      </c>
      <c r="T875" s="87" t="s">
        <v>13690</v>
      </c>
      <c r="AL875" s="79">
        <v>0.35315972222222197</v>
      </c>
      <c r="AM875" s="2">
        <v>2</v>
      </c>
      <c r="AN875" s="2" t="s">
        <v>1157</v>
      </c>
      <c r="AO875" s="2" t="s">
        <v>13690</v>
      </c>
    </row>
    <row r="876" spans="17:41">
      <c r="Q876" s="80">
        <v>0.32506944444444402</v>
      </c>
      <c r="R876" s="81">
        <v>1</v>
      </c>
      <c r="S876" s="81" t="s">
        <v>1305</v>
      </c>
      <c r="T876" s="83" t="s">
        <v>13690</v>
      </c>
      <c r="AL876" s="79">
        <v>0.35315972222222197</v>
      </c>
      <c r="AM876" s="2">
        <v>1</v>
      </c>
      <c r="AN876" s="2" t="s">
        <v>969</v>
      </c>
      <c r="AO876" s="2" t="s">
        <v>13694</v>
      </c>
    </row>
    <row r="877" spans="17:41">
      <c r="Q877" s="84">
        <v>0.325081018518519</v>
      </c>
      <c r="R877" s="85">
        <v>1</v>
      </c>
      <c r="S877" s="85" t="s">
        <v>4770</v>
      </c>
      <c r="T877" s="87" t="s">
        <v>13690</v>
      </c>
      <c r="AL877" s="79">
        <v>0.35317129629629601</v>
      </c>
      <c r="AM877" s="2">
        <v>1</v>
      </c>
      <c r="AN877" s="2" t="s">
        <v>1158</v>
      </c>
      <c r="AO877" s="2" t="s">
        <v>13692</v>
      </c>
    </row>
    <row r="878" spans="17:41">
      <c r="Q878" s="80">
        <v>0.32509259259259299</v>
      </c>
      <c r="R878" s="81">
        <v>1</v>
      </c>
      <c r="S878" s="81" t="s">
        <v>1461</v>
      </c>
      <c r="T878" s="83" t="s">
        <v>13690</v>
      </c>
      <c r="AL878" s="79">
        <v>0.35318287037036999</v>
      </c>
      <c r="AM878" s="2">
        <v>1</v>
      </c>
      <c r="AN878" s="2" t="s">
        <v>1553</v>
      </c>
      <c r="AO878" s="2" t="s">
        <v>13694</v>
      </c>
    </row>
    <row r="879" spans="17:41">
      <c r="Q879" s="84">
        <v>0.32511574074074101</v>
      </c>
      <c r="R879" s="85">
        <v>1</v>
      </c>
      <c r="S879" s="85" t="s">
        <v>2165</v>
      </c>
      <c r="T879" s="87" t="s">
        <v>13692</v>
      </c>
      <c r="AL879" s="79">
        <v>0.35318287037036999</v>
      </c>
      <c r="AM879" s="2">
        <v>1</v>
      </c>
      <c r="AN879" s="2" t="s">
        <v>1955</v>
      </c>
      <c r="AO879" s="2" t="s">
        <v>13694</v>
      </c>
    </row>
    <row r="880" spans="17:41">
      <c r="Q880" s="80">
        <v>0.32515046296296302</v>
      </c>
      <c r="R880" s="81">
        <v>1</v>
      </c>
      <c r="S880" s="81" t="s">
        <v>1814</v>
      </c>
      <c r="T880" s="83" t="s">
        <v>13692</v>
      </c>
      <c r="AL880" s="79">
        <v>0.35318287037036999</v>
      </c>
      <c r="AM880" s="2">
        <v>1</v>
      </c>
      <c r="AN880" s="2" t="s">
        <v>5095</v>
      </c>
      <c r="AO880" s="2" t="s">
        <v>13690</v>
      </c>
    </row>
    <row r="881" spans="17:41">
      <c r="Q881" s="84">
        <v>0.325162037037037</v>
      </c>
      <c r="R881" s="85">
        <v>2</v>
      </c>
      <c r="S881" s="85" t="s">
        <v>2451</v>
      </c>
      <c r="T881" s="87" t="s">
        <v>13690</v>
      </c>
      <c r="AL881" s="79">
        <v>0.35319444444444398</v>
      </c>
      <c r="AM881" s="2">
        <v>1</v>
      </c>
      <c r="AN881" s="2" t="s">
        <v>2876</v>
      </c>
      <c r="AO881" s="2" t="s">
        <v>13695</v>
      </c>
    </row>
    <row r="882" spans="17:41">
      <c r="Q882" s="80">
        <v>0.32518518518518502</v>
      </c>
      <c r="R882" s="81">
        <v>1</v>
      </c>
      <c r="S882" s="81" t="s">
        <v>2166</v>
      </c>
      <c r="T882" s="83" t="s">
        <v>13694</v>
      </c>
      <c r="AL882" s="79">
        <v>0.35320601851851902</v>
      </c>
      <c r="AM882" s="2">
        <v>1</v>
      </c>
      <c r="AN882" s="2" t="s">
        <v>2590</v>
      </c>
      <c r="AO882" s="2" t="s">
        <v>13690</v>
      </c>
    </row>
    <row r="883" spans="17:41">
      <c r="Q883" s="84">
        <v>0.32520833333333299</v>
      </c>
      <c r="R883" s="85">
        <v>2</v>
      </c>
      <c r="S883" s="85" t="s">
        <v>1815</v>
      </c>
      <c r="T883" s="87" t="s">
        <v>13694</v>
      </c>
      <c r="AL883" s="79">
        <v>0.353217592592593</v>
      </c>
      <c r="AM883" s="2">
        <v>1</v>
      </c>
      <c r="AN883" s="2" t="s">
        <v>2501</v>
      </c>
      <c r="AO883" s="2" t="s">
        <v>13694</v>
      </c>
    </row>
    <row r="884" spans="17:41">
      <c r="Q884" s="80">
        <v>0.32524305555555599</v>
      </c>
      <c r="R884" s="81">
        <v>1</v>
      </c>
      <c r="S884" s="81" t="s">
        <v>2167</v>
      </c>
      <c r="T884" s="83" t="s">
        <v>13690</v>
      </c>
      <c r="AL884" s="79">
        <v>0.353217592592593</v>
      </c>
      <c r="AM884" s="2">
        <v>1</v>
      </c>
      <c r="AN884" s="2" t="s">
        <v>2502</v>
      </c>
      <c r="AO884" s="2" t="s">
        <v>13694</v>
      </c>
    </row>
    <row r="885" spans="17:41">
      <c r="Q885" s="84">
        <v>0.32524305555555599</v>
      </c>
      <c r="R885" s="85">
        <v>2</v>
      </c>
      <c r="S885" s="85" t="s">
        <v>1816</v>
      </c>
      <c r="T885" s="87" t="s">
        <v>13694</v>
      </c>
      <c r="AL885" s="79">
        <v>0.35322916666666698</v>
      </c>
      <c r="AM885" s="2">
        <v>1</v>
      </c>
      <c r="AN885" s="2" t="s">
        <v>910</v>
      </c>
      <c r="AO885" s="2" t="s">
        <v>13692</v>
      </c>
    </row>
    <row r="886" spans="17:41">
      <c r="Q886" s="80">
        <v>0.32525462962962998</v>
      </c>
      <c r="R886" s="81">
        <v>3</v>
      </c>
      <c r="S886" s="81" t="s">
        <v>895</v>
      </c>
      <c r="T886" s="83" t="s">
        <v>13690</v>
      </c>
      <c r="AL886" s="79">
        <v>0.35324074074074102</v>
      </c>
      <c r="AM886" s="2">
        <v>2</v>
      </c>
      <c r="AN886" s="2" t="s">
        <v>1956</v>
      </c>
      <c r="AO886" s="2" t="s">
        <v>13693</v>
      </c>
    </row>
    <row r="887" spans="17:41">
      <c r="Q887" s="84">
        <v>0.32525462962962998</v>
      </c>
      <c r="R887" s="85">
        <v>1</v>
      </c>
      <c r="S887" s="85" t="s">
        <v>136</v>
      </c>
      <c r="T887" s="87" t="s">
        <v>13698</v>
      </c>
      <c r="AL887" s="79">
        <v>0.35328703703703701</v>
      </c>
      <c r="AM887" s="2">
        <v>1</v>
      </c>
      <c r="AN887" s="2" t="s">
        <v>1046</v>
      </c>
      <c r="AO887" s="2" t="s">
        <v>13690</v>
      </c>
    </row>
    <row r="888" spans="17:41">
      <c r="Q888" s="80">
        <v>0.32530092592592602</v>
      </c>
      <c r="R888" s="81">
        <v>1</v>
      </c>
      <c r="S888" s="81" t="s">
        <v>2168</v>
      </c>
      <c r="T888" s="83" t="s">
        <v>13694</v>
      </c>
      <c r="AL888" s="79">
        <v>0.35329861111111099</v>
      </c>
      <c r="AM888" s="2">
        <v>3</v>
      </c>
      <c r="AN888" s="2" t="s">
        <v>5096</v>
      </c>
      <c r="AO888" s="2" t="s">
        <v>13690</v>
      </c>
    </row>
    <row r="889" spans="17:41">
      <c r="Q889" s="84">
        <v>0.3253125</v>
      </c>
      <c r="R889" s="85">
        <v>1</v>
      </c>
      <c r="S889" s="85" t="s">
        <v>1817</v>
      </c>
      <c r="T889" s="87" t="s">
        <v>13694</v>
      </c>
      <c r="AL889" s="79">
        <v>0.35332175925925902</v>
      </c>
      <c r="AM889" s="2">
        <v>2</v>
      </c>
      <c r="AN889" s="2" t="s">
        <v>5097</v>
      </c>
      <c r="AO889" s="2" t="s">
        <v>13692</v>
      </c>
    </row>
    <row r="890" spans="17:41">
      <c r="Q890" s="80">
        <v>0.32532407407407399</v>
      </c>
      <c r="R890" s="81">
        <v>1</v>
      </c>
      <c r="S890" s="81" t="s">
        <v>4771</v>
      </c>
      <c r="T890" s="83" t="s">
        <v>13704</v>
      </c>
      <c r="AL890" s="79">
        <v>0.35332175925925902</v>
      </c>
      <c r="AM890" s="2">
        <v>1</v>
      </c>
      <c r="AN890" s="2" t="s">
        <v>1159</v>
      </c>
      <c r="AO890" s="2" t="s">
        <v>13692</v>
      </c>
    </row>
    <row r="891" spans="17:41">
      <c r="Q891" s="84">
        <v>0.32532407407407399</v>
      </c>
      <c r="R891" s="85">
        <v>1</v>
      </c>
      <c r="S891" s="85" t="s">
        <v>1021</v>
      </c>
      <c r="T891" s="87" t="s">
        <v>13690</v>
      </c>
      <c r="AL891" s="79">
        <v>0.35335648148148102</v>
      </c>
      <c r="AM891" s="2">
        <v>1</v>
      </c>
      <c r="AN891" s="2" t="s">
        <v>5098</v>
      </c>
      <c r="AO891" s="2" t="s">
        <v>13692</v>
      </c>
    </row>
    <row r="892" spans="17:41">
      <c r="Q892" s="80">
        <v>0.32534722222222201</v>
      </c>
      <c r="R892" s="81">
        <v>1</v>
      </c>
      <c r="S892" s="81" t="s">
        <v>1306</v>
      </c>
      <c r="T892" s="83" t="s">
        <v>13694</v>
      </c>
      <c r="AL892" s="79">
        <v>0.35337962962962999</v>
      </c>
      <c r="AM892" s="2">
        <v>1</v>
      </c>
      <c r="AN892" s="2" t="s">
        <v>792</v>
      </c>
      <c r="AO892" s="2" t="s">
        <v>13690</v>
      </c>
    </row>
    <row r="893" spans="17:41">
      <c r="Q893" s="84">
        <v>0.32535879629629599</v>
      </c>
      <c r="R893" s="85">
        <v>1</v>
      </c>
      <c r="S893" s="85" t="s">
        <v>2772</v>
      </c>
      <c r="T893" s="87" t="s">
        <v>13690</v>
      </c>
      <c r="AL893" s="79">
        <v>0.35339120370370403</v>
      </c>
      <c r="AM893" s="2">
        <v>1</v>
      </c>
      <c r="AN893" s="2" t="s">
        <v>1554</v>
      </c>
      <c r="AO893" s="2" t="s">
        <v>13694</v>
      </c>
    </row>
    <row r="894" spans="17:41">
      <c r="Q894" s="80">
        <v>0.32537037037036998</v>
      </c>
      <c r="R894" s="81">
        <v>1</v>
      </c>
      <c r="S894" s="81" t="s">
        <v>4772</v>
      </c>
      <c r="T894" s="83" t="s">
        <v>13695</v>
      </c>
      <c r="AL894" s="79">
        <v>0.35339120370370403</v>
      </c>
      <c r="AM894" s="2">
        <v>1</v>
      </c>
      <c r="AN894" s="2" t="s">
        <v>5099</v>
      </c>
      <c r="AO894" s="2" t="s">
        <v>13692</v>
      </c>
    </row>
    <row r="895" spans="17:41">
      <c r="Q895" s="84">
        <v>0.32543981481481499</v>
      </c>
      <c r="R895" s="85">
        <v>1</v>
      </c>
      <c r="S895" s="85" t="s">
        <v>952</v>
      </c>
      <c r="T895" s="87" t="s">
        <v>13690</v>
      </c>
      <c r="AL895" s="79">
        <v>0.35340277777777801</v>
      </c>
      <c r="AM895" s="2">
        <v>1</v>
      </c>
      <c r="AN895" s="2" t="s">
        <v>5100</v>
      </c>
      <c r="AO895" s="2" t="s">
        <v>13692</v>
      </c>
    </row>
    <row r="896" spans="17:41">
      <c r="Q896" s="80">
        <v>0.325509259259259</v>
      </c>
      <c r="R896" s="81">
        <v>1</v>
      </c>
      <c r="S896" s="81" t="s">
        <v>1818</v>
      </c>
      <c r="T896" s="83" t="s">
        <v>13694</v>
      </c>
      <c r="AL896" s="79">
        <v>0.35341435185185199</v>
      </c>
      <c r="AM896" s="2">
        <v>1</v>
      </c>
      <c r="AN896" s="2" t="s">
        <v>5101</v>
      </c>
      <c r="AO896" s="2" t="s">
        <v>13690</v>
      </c>
    </row>
    <row r="897" spans="17:41">
      <c r="Q897" s="84">
        <v>0.325543981481482</v>
      </c>
      <c r="R897" s="85">
        <v>1</v>
      </c>
      <c r="S897" s="85" t="s">
        <v>4773</v>
      </c>
      <c r="T897" s="87" t="s">
        <v>13695</v>
      </c>
      <c r="AL897" s="79">
        <v>0.35342592592592598</v>
      </c>
      <c r="AM897" s="2">
        <v>1</v>
      </c>
      <c r="AN897" s="2" t="s">
        <v>1235</v>
      </c>
      <c r="AO897" s="2" t="s">
        <v>13692</v>
      </c>
    </row>
    <row r="898" spans="17:41">
      <c r="Q898" s="80">
        <v>0.32556712962963003</v>
      </c>
      <c r="R898" s="81">
        <v>1</v>
      </c>
      <c r="S898" s="81" t="s">
        <v>2169</v>
      </c>
      <c r="T898" s="83" t="s">
        <v>13690</v>
      </c>
      <c r="AL898" s="79">
        <v>0.35343750000000002</v>
      </c>
      <c r="AM898" s="2">
        <v>2</v>
      </c>
      <c r="AN898" s="2" t="s">
        <v>2877</v>
      </c>
      <c r="AO898" s="2" t="s">
        <v>13695</v>
      </c>
    </row>
    <row r="899" spans="17:41">
      <c r="Q899" s="84">
        <v>0.32559027777777799</v>
      </c>
      <c r="R899" s="85">
        <v>1</v>
      </c>
      <c r="S899" s="85" t="s">
        <v>2170</v>
      </c>
      <c r="T899" s="87" t="s">
        <v>13690</v>
      </c>
      <c r="AL899" s="79">
        <v>0.353449074074074</v>
      </c>
      <c r="AM899" s="2">
        <v>1</v>
      </c>
      <c r="AN899" s="2" t="s">
        <v>1555</v>
      </c>
      <c r="AO899" s="2" t="s">
        <v>13693</v>
      </c>
    </row>
    <row r="900" spans="17:41">
      <c r="Q900" s="80">
        <v>0.32559027777777799</v>
      </c>
      <c r="R900" s="81">
        <v>2</v>
      </c>
      <c r="S900" s="81" t="s">
        <v>2641</v>
      </c>
      <c r="T900" s="83" t="s">
        <v>13693</v>
      </c>
      <c r="AL900" s="79">
        <v>0.35346064814814798</v>
      </c>
      <c r="AM900" s="2">
        <v>1</v>
      </c>
      <c r="AN900" s="2" t="s">
        <v>1556</v>
      </c>
      <c r="AO900" s="2" t="s">
        <v>13694</v>
      </c>
    </row>
    <row r="901" spans="17:41">
      <c r="Q901" s="84">
        <v>0.32561342592592601</v>
      </c>
      <c r="R901" s="85">
        <v>1</v>
      </c>
      <c r="S901" s="85" t="s">
        <v>1221</v>
      </c>
      <c r="T901" s="87" t="s">
        <v>13702</v>
      </c>
      <c r="AL901" s="79">
        <v>0.35350694444444403</v>
      </c>
      <c r="AM901" s="2">
        <v>1</v>
      </c>
      <c r="AN901" s="2" t="s">
        <v>4370</v>
      </c>
      <c r="AO901" s="2" t="s">
        <v>13692</v>
      </c>
    </row>
    <row r="902" spans="17:41">
      <c r="Q902" s="80">
        <v>0.32563657407407398</v>
      </c>
      <c r="R902" s="81">
        <v>2</v>
      </c>
      <c r="S902" s="81" t="s">
        <v>2773</v>
      </c>
      <c r="T902" s="83" t="s">
        <v>13702</v>
      </c>
      <c r="AL902" s="79">
        <v>0.35355324074074101</v>
      </c>
      <c r="AM902" s="2">
        <v>3</v>
      </c>
      <c r="AN902" s="2" t="s">
        <v>5102</v>
      </c>
      <c r="AO902" s="2" t="s">
        <v>13690</v>
      </c>
    </row>
    <row r="903" spans="17:41">
      <c r="Q903" s="84">
        <v>0.32570601851851799</v>
      </c>
      <c r="R903" s="85">
        <v>2</v>
      </c>
      <c r="S903" s="85" t="s">
        <v>2774</v>
      </c>
      <c r="T903" s="87" t="s">
        <v>13696</v>
      </c>
      <c r="AL903" s="79">
        <v>0.35357638888888898</v>
      </c>
      <c r="AM903" s="2">
        <v>3</v>
      </c>
      <c r="AN903" s="2" t="s">
        <v>5103</v>
      </c>
      <c r="AO903" s="2" t="s">
        <v>13690</v>
      </c>
    </row>
    <row r="904" spans="17:41">
      <c r="Q904" s="80">
        <v>0.32576388888888902</v>
      </c>
      <c r="R904" s="81">
        <v>6</v>
      </c>
      <c r="S904" s="81" t="s">
        <v>2642</v>
      </c>
      <c r="T904" s="83" t="s">
        <v>13690</v>
      </c>
      <c r="AL904" s="79">
        <v>0.35362268518518503</v>
      </c>
      <c r="AM904" s="2">
        <v>1</v>
      </c>
      <c r="AN904" s="2" t="s">
        <v>5104</v>
      </c>
      <c r="AO904" s="2" t="s">
        <v>13694</v>
      </c>
    </row>
    <row r="905" spans="17:41">
      <c r="Q905" s="84">
        <v>0.325775462962963</v>
      </c>
      <c r="R905" s="85">
        <v>1</v>
      </c>
      <c r="S905" s="85" t="s">
        <v>2775</v>
      </c>
      <c r="T905" s="87" t="s">
        <v>13706</v>
      </c>
      <c r="AL905" s="79">
        <v>0.35364583333333299</v>
      </c>
      <c r="AM905" s="2">
        <v>1</v>
      </c>
      <c r="AN905" s="2" t="s">
        <v>2878</v>
      </c>
      <c r="AO905" s="2" t="s">
        <v>13704</v>
      </c>
    </row>
    <row r="906" spans="17:41">
      <c r="Q906" s="80">
        <v>0.32581018518518501</v>
      </c>
      <c r="R906" s="81">
        <v>1</v>
      </c>
      <c r="S906" s="81" t="s">
        <v>2562</v>
      </c>
      <c r="T906" s="83" t="s">
        <v>13692</v>
      </c>
      <c r="AL906" s="79">
        <v>0.35364583333333299</v>
      </c>
      <c r="AM906" s="2">
        <v>1</v>
      </c>
      <c r="AN906" s="2" t="s">
        <v>5105</v>
      </c>
      <c r="AO906" s="2" t="s">
        <v>13693</v>
      </c>
    </row>
    <row r="907" spans="17:41">
      <c r="Q907" s="84">
        <v>0.32582175925925899</v>
      </c>
      <c r="R907" s="85">
        <v>4</v>
      </c>
      <c r="S907" s="85" t="s">
        <v>2570</v>
      </c>
      <c r="T907" s="87" t="s">
        <v>13690</v>
      </c>
      <c r="AL907" s="79">
        <v>0.35365740740740698</v>
      </c>
      <c r="AM907" s="2">
        <v>1</v>
      </c>
      <c r="AN907" s="2" t="s">
        <v>1957</v>
      </c>
      <c r="AO907" s="2" t="s">
        <v>13690</v>
      </c>
    </row>
    <row r="908" spans="17:41">
      <c r="Q908" s="80">
        <v>0.32584490740740701</v>
      </c>
      <c r="R908" s="81">
        <v>1</v>
      </c>
      <c r="S908" s="81" t="s">
        <v>2452</v>
      </c>
      <c r="T908" s="83" t="s">
        <v>13694</v>
      </c>
      <c r="AL908" s="79">
        <v>0.35369212962962998</v>
      </c>
      <c r="AM908" s="2">
        <v>1</v>
      </c>
      <c r="AN908" s="2" t="s">
        <v>2503</v>
      </c>
      <c r="AO908" s="2" t="s">
        <v>13690</v>
      </c>
    </row>
    <row r="909" spans="17:41">
      <c r="Q909" s="84">
        <v>0.325856481481481</v>
      </c>
      <c r="R909" s="85">
        <v>1</v>
      </c>
      <c r="S909" s="85" t="s">
        <v>1819</v>
      </c>
      <c r="T909" s="87" t="s">
        <v>13690</v>
      </c>
      <c r="AL909" s="79">
        <v>0.35369212962962998</v>
      </c>
      <c r="AM909" s="2">
        <v>1</v>
      </c>
      <c r="AN909" s="2" t="s">
        <v>5106</v>
      </c>
      <c r="AO909" s="2" t="s">
        <v>13703</v>
      </c>
    </row>
    <row r="910" spans="17:41">
      <c r="Q910" s="80">
        <v>0.32586805555555598</v>
      </c>
      <c r="R910" s="81">
        <v>1</v>
      </c>
      <c r="S910" s="81" t="s">
        <v>1820</v>
      </c>
      <c r="T910" s="83" t="s">
        <v>13694</v>
      </c>
      <c r="AL910" s="79">
        <v>0.353715277777778</v>
      </c>
      <c r="AM910" s="2">
        <v>1</v>
      </c>
      <c r="AN910" s="2" t="s">
        <v>5107</v>
      </c>
      <c r="AO910" s="2" t="s">
        <v>13695</v>
      </c>
    </row>
    <row r="911" spans="17:41">
      <c r="Q911" s="84">
        <v>0.32587962962963002</v>
      </c>
      <c r="R911" s="85">
        <v>1</v>
      </c>
      <c r="S911" s="85" t="s">
        <v>1222</v>
      </c>
      <c r="T911" s="87" t="s">
        <v>13692</v>
      </c>
      <c r="AL911" s="79">
        <v>0.35373842592592603</v>
      </c>
      <c r="AM911" s="2">
        <v>2</v>
      </c>
      <c r="AN911" s="2" t="s">
        <v>583</v>
      </c>
      <c r="AO911" s="2" t="s">
        <v>13690</v>
      </c>
    </row>
    <row r="912" spans="17:41">
      <c r="Q912" s="80">
        <v>0.32590277777777799</v>
      </c>
      <c r="R912" s="81">
        <v>1</v>
      </c>
      <c r="S912" s="81" t="s">
        <v>2171</v>
      </c>
      <c r="T912" s="83" t="s">
        <v>13690</v>
      </c>
      <c r="AL912" s="79">
        <v>0.35375000000000001</v>
      </c>
      <c r="AM912" s="2">
        <v>1</v>
      </c>
      <c r="AN912" s="2" t="s">
        <v>1557</v>
      </c>
      <c r="AO912" s="2" t="s">
        <v>13691</v>
      </c>
    </row>
    <row r="913" spans="17:41">
      <c r="Q913" s="84">
        <v>0.32590277777777799</v>
      </c>
      <c r="R913" s="85">
        <v>1</v>
      </c>
      <c r="S913" s="85" t="s">
        <v>2453</v>
      </c>
      <c r="T913" s="87" t="s">
        <v>13694</v>
      </c>
      <c r="AL913" s="79">
        <v>0.35376157407407399</v>
      </c>
      <c r="AM913" s="2">
        <v>1</v>
      </c>
      <c r="AN913" s="2" t="s">
        <v>1558</v>
      </c>
      <c r="AO913" s="2" t="s">
        <v>13694</v>
      </c>
    </row>
    <row r="914" spans="17:41">
      <c r="Q914" s="80">
        <v>0.32592592592592601</v>
      </c>
      <c r="R914" s="81">
        <v>4</v>
      </c>
      <c r="S914" s="81" t="s">
        <v>4774</v>
      </c>
      <c r="T914" s="83" t="s">
        <v>13692</v>
      </c>
      <c r="AL914" s="79">
        <v>0.35381944444444402</v>
      </c>
      <c r="AM914" s="2">
        <v>1</v>
      </c>
      <c r="AN914" s="2" t="s">
        <v>332</v>
      </c>
      <c r="AO914" s="2" t="s">
        <v>13693</v>
      </c>
    </row>
    <row r="915" spans="17:41">
      <c r="Q915" s="84">
        <v>0.325972222222222</v>
      </c>
      <c r="R915" s="85">
        <v>1</v>
      </c>
      <c r="S915" s="85" t="s">
        <v>2172</v>
      </c>
      <c r="T915" s="87" t="s">
        <v>13692</v>
      </c>
      <c r="AL915" s="79">
        <v>0.353831018518519</v>
      </c>
      <c r="AM915" s="2">
        <v>4</v>
      </c>
      <c r="AN915" s="2" t="s">
        <v>5108</v>
      </c>
      <c r="AO915" s="2" t="s">
        <v>13690</v>
      </c>
    </row>
    <row r="916" spans="17:41">
      <c r="Q916" s="80">
        <v>0.32598379629629598</v>
      </c>
      <c r="R916" s="81">
        <v>3</v>
      </c>
      <c r="S916" s="81" t="s">
        <v>2173</v>
      </c>
      <c r="T916" s="83" t="s">
        <v>13690</v>
      </c>
      <c r="AL916" s="79">
        <v>0.353831018518519</v>
      </c>
      <c r="AM916" s="2">
        <v>1</v>
      </c>
      <c r="AN916" s="2" t="s">
        <v>2879</v>
      </c>
      <c r="AO916" s="2" t="s">
        <v>13695</v>
      </c>
    </row>
    <row r="917" spans="17:41">
      <c r="Q917" s="84">
        <v>0.326006944444444</v>
      </c>
      <c r="R917" s="85">
        <v>3</v>
      </c>
      <c r="S917" s="85" t="s">
        <v>2174</v>
      </c>
      <c r="T917" s="87" t="s">
        <v>13690</v>
      </c>
      <c r="AL917" s="79">
        <v>0.35386574074074101</v>
      </c>
      <c r="AM917" s="2">
        <v>1</v>
      </c>
      <c r="AN917" s="2" t="s">
        <v>5109</v>
      </c>
      <c r="AO917" s="2" t="s">
        <v>13690</v>
      </c>
    </row>
    <row r="918" spans="17:41">
      <c r="Q918" s="80">
        <v>0.326006944444444</v>
      </c>
      <c r="R918" s="81">
        <v>4</v>
      </c>
      <c r="S918" s="81" t="s">
        <v>4775</v>
      </c>
      <c r="T918" s="83" t="s">
        <v>13690</v>
      </c>
      <c r="AL918" s="79">
        <v>0.35390046296296301</v>
      </c>
      <c r="AM918" s="2">
        <v>2</v>
      </c>
      <c r="AN918" s="2" t="s">
        <v>2880</v>
      </c>
      <c r="AO918" s="2" t="s">
        <v>13695</v>
      </c>
    </row>
    <row r="919" spans="17:41">
      <c r="Q919" s="84">
        <v>0.32601851851851898</v>
      </c>
      <c r="R919" s="85">
        <v>1</v>
      </c>
      <c r="S919" s="85" t="s">
        <v>2454</v>
      </c>
      <c r="T919" s="87" t="s">
        <v>13701</v>
      </c>
      <c r="AL919" s="79">
        <v>0.353912037037037</v>
      </c>
      <c r="AM919" s="2">
        <v>1</v>
      </c>
      <c r="AN919" s="2" t="s">
        <v>788</v>
      </c>
      <c r="AO919" s="2" t="s">
        <v>13695</v>
      </c>
    </row>
    <row r="920" spans="17:41">
      <c r="Q920" s="80">
        <v>0.326087962962963</v>
      </c>
      <c r="R920" s="81">
        <v>1</v>
      </c>
      <c r="S920" s="81" t="s">
        <v>1821</v>
      </c>
      <c r="T920" s="83" t="s">
        <v>13694</v>
      </c>
      <c r="AL920" s="79">
        <v>0.353912037037037</v>
      </c>
      <c r="AM920" s="2">
        <v>1</v>
      </c>
      <c r="AN920" s="2" t="s">
        <v>584</v>
      </c>
      <c r="AO920" s="2" t="s">
        <v>13693</v>
      </c>
    </row>
    <row r="921" spans="17:41">
      <c r="Q921" s="84">
        <v>0.32613425925925899</v>
      </c>
      <c r="R921" s="85">
        <v>1</v>
      </c>
      <c r="S921" s="85" t="s">
        <v>2776</v>
      </c>
      <c r="T921" s="87" t="s">
        <v>13692</v>
      </c>
      <c r="AL921" s="79">
        <v>0.35392361111111098</v>
      </c>
      <c r="AM921" s="2">
        <v>1</v>
      </c>
      <c r="AN921" s="2" t="s">
        <v>5110</v>
      </c>
      <c r="AO921" s="2" t="s">
        <v>13690</v>
      </c>
    </row>
    <row r="922" spans="17:41">
      <c r="Q922" s="80">
        <v>0.32614583333333302</v>
      </c>
      <c r="R922" s="81">
        <v>1</v>
      </c>
      <c r="S922" s="81" t="s">
        <v>1822</v>
      </c>
      <c r="T922" s="83" t="s">
        <v>13690</v>
      </c>
      <c r="AL922" s="79">
        <v>0.353946759259259</v>
      </c>
      <c r="AM922" s="2">
        <v>2</v>
      </c>
      <c r="AN922" s="2" t="s">
        <v>1958</v>
      </c>
      <c r="AO922" s="2" t="s">
        <v>13690</v>
      </c>
    </row>
    <row r="923" spans="17:41">
      <c r="Q923" s="84">
        <v>0.32618055555555597</v>
      </c>
      <c r="R923" s="85">
        <v>1</v>
      </c>
      <c r="S923" s="85" t="s">
        <v>1823</v>
      </c>
      <c r="T923" s="87" t="s">
        <v>13694</v>
      </c>
      <c r="AL923" s="79">
        <v>0.35396990740740703</v>
      </c>
      <c r="AM923" s="2">
        <v>1</v>
      </c>
      <c r="AN923" s="2" t="s">
        <v>1959</v>
      </c>
      <c r="AO923" s="2" t="s">
        <v>13690</v>
      </c>
    </row>
    <row r="924" spans="17:41">
      <c r="Q924" s="80">
        <v>0.32619212962963001</v>
      </c>
      <c r="R924" s="81">
        <v>1</v>
      </c>
      <c r="S924" s="81" t="s">
        <v>1824</v>
      </c>
      <c r="T924" s="83" t="s">
        <v>13690</v>
      </c>
      <c r="AL924" s="79">
        <v>0.35399305555555599</v>
      </c>
      <c r="AM924" s="2">
        <v>1</v>
      </c>
      <c r="AN924" s="2" t="s">
        <v>1104</v>
      </c>
      <c r="AO924" s="2" t="s">
        <v>13702</v>
      </c>
    </row>
    <row r="925" spans="17:41">
      <c r="Q925" s="84">
        <v>0.32624999999999998</v>
      </c>
      <c r="R925" s="85">
        <v>1</v>
      </c>
      <c r="S925" s="85" t="s">
        <v>1825</v>
      </c>
      <c r="T925" s="87" t="s">
        <v>13690</v>
      </c>
      <c r="AL925" s="79">
        <v>0.35405092592592602</v>
      </c>
      <c r="AM925" s="2">
        <v>1</v>
      </c>
      <c r="AN925" s="2" t="s">
        <v>5111</v>
      </c>
      <c r="AO925" s="2" t="s">
        <v>13690</v>
      </c>
    </row>
    <row r="926" spans="17:41">
      <c r="Q926" s="80">
        <v>0.32638888888888901</v>
      </c>
      <c r="R926" s="81">
        <v>1</v>
      </c>
      <c r="S926" s="81" t="s">
        <v>2175</v>
      </c>
      <c r="T926" s="83" t="s">
        <v>13690</v>
      </c>
      <c r="AL926" s="79">
        <v>0.3540625</v>
      </c>
      <c r="AM926" s="2">
        <v>1</v>
      </c>
      <c r="AN926" s="2" t="s">
        <v>5112</v>
      </c>
      <c r="AO926" s="2" t="s">
        <v>13690</v>
      </c>
    </row>
    <row r="927" spans="17:41">
      <c r="Q927" s="84">
        <v>0.32641203703703697</v>
      </c>
      <c r="R927" s="85">
        <v>1</v>
      </c>
      <c r="S927" s="85" t="s">
        <v>2571</v>
      </c>
      <c r="T927" s="87" t="s">
        <v>13690</v>
      </c>
      <c r="AL927" s="79">
        <v>0.3540625</v>
      </c>
      <c r="AM927" s="2">
        <v>1</v>
      </c>
      <c r="AN927" s="2" t="s">
        <v>1324</v>
      </c>
      <c r="AO927" s="2" t="s">
        <v>13694</v>
      </c>
    </row>
    <row r="928" spans="17:41">
      <c r="Q928" s="80">
        <v>0.326435185185185</v>
      </c>
      <c r="R928" s="81">
        <v>1</v>
      </c>
      <c r="S928" s="81" t="s">
        <v>2455</v>
      </c>
      <c r="T928" s="83" t="s">
        <v>13690</v>
      </c>
      <c r="AL928" s="79">
        <v>0.3540625</v>
      </c>
      <c r="AM928" s="2">
        <v>1</v>
      </c>
      <c r="AN928" s="2" t="s">
        <v>5113</v>
      </c>
      <c r="AO928" s="2" t="s">
        <v>13692</v>
      </c>
    </row>
    <row r="929" spans="17:41">
      <c r="Q929" s="84">
        <v>0.32645833333333302</v>
      </c>
      <c r="R929" s="85">
        <v>1</v>
      </c>
      <c r="S929" s="85" t="s">
        <v>4738</v>
      </c>
      <c r="T929" s="87" t="s">
        <v>13695</v>
      </c>
      <c r="AL929" s="79">
        <v>0.35410879629629599</v>
      </c>
      <c r="AM929" s="2">
        <v>1</v>
      </c>
      <c r="AN929" s="2" t="s">
        <v>5114</v>
      </c>
      <c r="AO929" s="2" t="s">
        <v>13690</v>
      </c>
    </row>
    <row r="930" spans="17:41">
      <c r="Q930" s="80">
        <v>0.32648148148148098</v>
      </c>
      <c r="R930" s="81">
        <v>1</v>
      </c>
      <c r="S930" s="81" t="s">
        <v>2777</v>
      </c>
      <c r="T930" s="83" t="s">
        <v>13697</v>
      </c>
      <c r="AL930" s="79">
        <v>0.35413194444444401</v>
      </c>
      <c r="AM930" s="2">
        <v>1</v>
      </c>
      <c r="AN930" s="2" t="s">
        <v>1559</v>
      </c>
      <c r="AO930" s="2" t="s">
        <v>13692</v>
      </c>
    </row>
    <row r="931" spans="17:41">
      <c r="Q931" s="84">
        <v>0.32649305555555602</v>
      </c>
      <c r="R931" s="85">
        <v>4</v>
      </c>
      <c r="S931" s="85" t="s">
        <v>4776</v>
      </c>
      <c r="T931" s="87" t="s">
        <v>13692</v>
      </c>
      <c r="AL931" s="79">
        <v>0.35415509259259298</v>
      </c>
      <c r="AM931" s="2">
        <v>2</v>
      </c>
      <c r="AN931" s="2" t="s">
        <v>5115</v>
      </c>
      <c r="AO931" s="2" t="s">
        <v>13690</v>
      </c>
    </row>
    <row r="932" spans="17:41">
      <c r="Q932" s="80">
        <v>0.32649305555555602</v>
      </c>
      <c r="R932" s="81">
        <v>1</v>
      </c>
      <c r="S932" s="81" t="s">
        <v>675</v>
      </c>
      <c r="T932" s="83" t="s">
        <v>13694</v>
      </c>
      <c r="AL932" s="79">
        <v>0.354178240740741</v>
      </c>
      <c r="AM932" s="2">
        <v>1</v>
      </c>
      <c r="AN932" s="2" t="s">
        <v>2881</v>
      </c>
      <c r="AO932" s="2" t="s">
        <v>13704</v>
      </c>
    </row>
    <row r="933" spans="17:41">
      <c r="Q933" s="84">
        <v>0.32652777777777803</v>
      </c>
      <c r="R933" s="85">
        <v>2</v>
      </c>
      <c r="S933" s="85" t="s">
        <v>2176</v>
      </c>
      <c r="T933" s="87" t="s">
        <v>13692</v>
      </c>
      <c r="AL933" s="79">
        <v>0.35420138888888902</v>
      </c>
      <c r="AM933" s="2">
        <v>1</v>
      </c>
      <c r="AN933" s="2" t="s">
        <v>5116</v>
      </c>
      <c r="AO933" s="2" t="s">
        <v>13690</v>
      </c>
    </row>
    <row r="934" spans="17:41">
      <c r="Q934" s="80">
        <v>0.32656249999999998</v>
      </c>
      <c r="R934" s="81">
        <v>1</v>
      </c>
      <c r="S934" s="81" t="s">
        <v>2456</v>
      </c>
      <c r="T934" s="83" t="s">
        <v>13692</v>
      </c>
      <c r="AL934" s="79">
        <v>0.354259259259259</v>
      </c>
      <c r="AM934" s="2">
        <v>1</v>
      </c>
      <c r="AN934" s="2" t="s">
        <v>5117</v>
      </c>
      <c r="AO934" s="2" t="s">
        <v>13690</v>
      </c>
    </row>
    <row r="935" spans="17:41">
      <c r="Q935" s="84">
        <v>0.326585648148148</v>
      </c>
      <c r="R935" s="85">
        <v>1</v>
      </c>
      <c r="S935" s="85" t="s">
        <v>1462</v>
      </c>
      <c r="T935" s="87" t="s">
        <v>13694</v>
      </c>
      <c r="AL935" s="79">
        <v>0.35432870370370401</v>
      </c>
      <c r="AM935" s="2">
        <v>1</v>
      </c>
      <c r="AN935" s="2" t="s">
        <v>5118</v>
      </c>
      <c r="AO935" s="2" t="s">
        <v>13692</v>
      </c>
    </row>
    <row r="936" spans="17:41">
      <c r="Q936" s="80">
        <v>0.32663194444444399</v>
      </c>
      <c r="R936" s="81">
        <v>4</v>
      </c>
      <c r="S936" s="81" t="s">
        <v>4777</v>
      </c>
      <c r="T936" s="83" t="s">
        <v>13692</v>
      </c>
      <c r="AL936" s="79">
        <v>0.354525462962963</v>
      </c>
      <c r="AM936" s="2">
        <v>1</v>
      </c>
      <c r="AN936" s="2" t="s">
        <v>5119</v>
      </c>
      <c r="AO936" s="2" t="s">
        <v>13698</v>
      </c>
    </row>
    <row r="937" spans="17:41">
      <c r="Q937" s="84">
        <v>0.32666666666666699</v>
      </c>
      <c r="R937" s="85">
        <v>1</v>
      </c>
      <c r="S937" s="85" t="s">
        <v>4778</v>
      </c>
      <c r="T937" s="87" t="s">
        <v>13693</v>
      </c>
      <c r="AL937" s="79">
        <v>0.35456018518518501</v>
      </c>
      <c r="AM937" s="2">
        <v>2</v>
      </c>
      <c r="AN937" s="2" t="s">
        <v>2882</v>
      </c>
      <c r="AO937" s="2" t="s">
        <v>13696</v>
      </c>
    </row>
    <row r="938" spans="17:41">
      <c r="Q938" s="80">
        <v>0.32666666666666699</v>
      </c>
      <c r="R938" s="81">
        <v>1</v>
      </c>
      <c r="S938" s="81" t="s">
        <v>1826</v>
      </c>
      <c r="T938" s="83" t="s">
        <v>13701</v>
      </c>
      <c r="AL938" s="79">
        <v>0.35461805555555598</v>
      </c>
      <c r="AM938" s="2">
        <v>1</v>
      </c>
      <c r="AN938" s="2" t="s">
        <v>1325</v>
      </c>
      <c r="AO938" s="2" t="s">
        <v>13693</v>
      </c>
    </row>
    <row r="939" spans="17:41">
      <c r="Q939" s="84">
        <v>0.32668981481481502</v>
      </c>
      <c r="R939" s="85">
        <v>1</v>
      </c>
      <c r="S939" s="85" t="s">
        <v>2177</v>
      </c>
      <c r="T939" s="87" t="s">
        <v>13692</v>
      </c>
      <c r="AL939" s="79">
        <v>0.35462962962963002</v>
      </c>
      <c r="AM939" s="2">
        <v>1</v>
      </c>
      <c r="AN939" s="2" t="s">
        <v>5120</v>
      </c>
      <c r="AO939" s="2" t="s">
        <v>13690</v>
      </c>
    </row>
    <row r="940" spans="17:41">
      <c r="Q940" s="80">
        <v>0.32680555555555602</v>
      </c>
      <c r="R940" s="81">
        <v>1</v>
      </c>
      <c r="S940" s="81" t="s">
        <v>4779</v>
      </c>
      <c r="T940" s="83" t="s">
        <v>13692</v>
      </c>
      <c r="AL940" s="79">
        <v>0.35462962962963002</v>
      </c>
      <c r="AM940" s="2">
        <v>1</v>
      </c>
      <c r="AN940" s="2" t="s">
        <v>5121</v>
      </c>
      <c r="AO940" s="2" t="s">
        <v>13690</v>
      </c>
    </row>
    <row r="941" spans="17:41">
      <c r="Q941" s="84">
        <v>0.32684027777777802</v>
      </c>
      <c r="R941" s="85">
        <v>1</v>
      </c>
      <c r="S941" s="85" t="s">
        <v>1463</v>
      </c>
      <c r="T941" s="87" t="s">
        <v>13692</v>
      </c>
      <c r="AL941" s="79">
        <v>0.35465277777777798</v>
      </c>
      <c r="AM941" s="2">
        <v>1</v>
      </c>
      <c r="AN941" s="2" t="s">
        <v>1047</v>
      </c>
      <c r="AO941" s="2" t="s">
        <v>13690</v>
      </c>
    </row>
    <row r="942" spans="17:41">
      <c r="Q942" s="80">
        <v>0.32688657407407401</v>
      </c>
      <c r="R942" s="81">
        <v>1</v>
      </c>
      <c r="S942" s="81" t="s">
        <v>2178</v>
      </c>
      <c r="T942" s="83" t="s">
        <v>13695</v>
      </c>
      <c r="AL942" s="79">
        <v>0.35467592592592601</v>
      </c>
      <c r="AM942" s="2">
        <v>2</v>
      </c>
      <c r="AN942" s="2" t="s">
        <v>2883</v>
      </c>
      <c r="AO942" s="2" t="s">
        <v>13705</v>
      </c>
    </row>
    <row r="943" spans="17:41">
      <c r="Q943" s="84">
        <v>0.32688657407407401</v>
      </c>
      <c r="R943" s="85">
        <v>2</v>
      </c>
      <c r="S943" s="85" t="s">
        <v>1464</v>
      </c>
      <c r="T943" s="87" t="s">
        <v>13692</v>
      </c>
      <c r="AL943" s="79">
        <v>0.35468749999999999</v>
      </c>
      <c r="AM943" s="2">
        <v>4</v>
      </c>
      <c r="AN943" s="2" t="s">
        <v>2591</v>
      </c>
      <c r="AO943" s="2" t="s">
        <v>13690</v>
      </c>
    </row>
    <row r="944" spans="17:41">
      <c r="Q944" s="80">
        <v>0.32690972222222198</v>
      </c>
      <c r="R944" s="81">
        <v>1</v>
      </c>
      <c r="S944" s="81" t="s">
        <v>2179</v>
      </c>
      <c r="T944" s="83" t="s">
        <v>13692</v>
      </c>
      <c r="AL944" s="79">
        <v>0.35471064814814801</v>
      </c>
      <c r="AM944" s="2">
        <v>1</v>
      </c>
      <c r="AN944" s="2" t="s">
        <v>1960</v>
      </c>
      <c r="AO944" s="2" t="s">
        <v>13694</v>
      </c>
    </row>
    <row r="945" spans="17:41">
      <c r="Q945" s="84">
        <v>0.32694444444444398</v>
      </c>
      <c r="R945" s="85">
        <v>1</v>
      </c>
      <c r="S945" s="85" t="s">
        <v>4780</v>
      </c>
      <c r="T945" s="87" t="s">
        <v>13695</v>
      </c>
      <c r="AL945" s="79">
        <v>0.35473379629629598</v>
      </c>
      <c r="AM945" s="2">
        <v>4</v>
      </c>
      <c r="AN945" s="2" t="s">
        <v>2287</v>
      </c>
      <c r="AO945" s="2" t="s">
        <v>13690</v>
      </c>
    </row>
    <row r="946" spans="17:41">
      <c r="Q946" s="80">
        <v>0.32695601851851902</v>
      </c>
      <c r="R946" s="81">
        <v>1</v>
      </c>
      <c r="S946" s="81" t="s">
        <v>1827</v>
      </c>
      <c r="T946" s="83" t="s">
        <v>13694</v>
      </c>
      <c r="AL946" s="79">
        <v>0.35474537037037002</v>
      </c>
      <c r="AM946" s="2">
        <v>1</v>
      </c>
      <c r="AN946" s="2" t="s">
        <v>1961</v>
      </c>
      <c r="AO946" s="2" t="s">
        <v>13690</v>
      </c>
    </row>
    <row r="947" spans="17:41">
      <c r="Q947" s="84">
        <v>0.32697916666666699</v>
      </c>
      <c r="R947" s="85">
        <v>1</v>
      </c>
      <c r="S947" s="85" t="s">
        <v>1828</v>
      </c>
      <c r="T947" s="87" t="s">
        <v>13690</v>
      </c>
      <c r="AL947" s="79">
        <v>0.35474537037037002</v>
      </c>
      <c r="AM947" s="2">
        <v>4</v>
      </c>
      <c r="AN947" s="2" t="s">
        <v>5122</v>
      </c>
      <c r="AO947" s="2" t="s">
        <v>13692</v>
      </c>
    </row>
    <row r="948" spans="17:41">
      <c r="Q948" s="80">
        <v>0.32702546296296298</v>
      </c>
      <c r="R948" s="81">
        <v>1</v>
      </c>
      <c r="S948" s="81" t="s">
        <v>2180</v>
      </c>
      <c r="T948" s="83" t="s">
        <v>13690</v>
      </c>
      <c r="AL948" s="79">
        <v>0.354756944444444</v>
      </c>
      <c r="AM948" s="2">
        <v>4</v>
      </c>
      <c r="AN948" s="2" t="s">
        <v>2562</v>
      </c>
      <c r="AO948" s="2" t="s">
        <v>13692</v>
      </c>
    </row>
    <row r="949" spans="17:41">
      <c r="Q949" s="84">
        <v>0.327048611111111</v>
      </c>
      <c r="R949" s="85">
        <v>2</v>
      </c>
      <c r="S949" s="85" t="s">
        <v>2181</v>
      </c>
      <c r="T949" s="87" t="s">
        <v>13694</v>
      </c>
      <c r="AL949" s="79">
        <v>0.354756944444444</v>
      </c>
      <c r="AM949" s="2">
        <v>2</v>
      </c>
      <c r="AN949" s="2" t="s">
        <v>1962</v>
      </c>
      <c r="AO949" s="2" t="s">
        <v>13694</v>
      </c>
    </row>
    <row r="950" spans="17:41">
      <c r="Q950" s="80">
        <v>0.32707175925925902</v>
      </c>
      <c r="R950" s="81">
        <v>1</v>
      </c>
      <c r="S950" s="81" t="s">
        <v>4781</v>
      </c>
      <c r="T950" s="83" t="s">
        <v>13699</v>
      </c>
      <c r="AL950" s="79">
        <v>0.35476851851851898</v>
      </c>
      <c r="AM950" s="2">
        <v>4</v>
      </c>
      <c r="AN950" s="2" t="s">
        <v>5123</v>
      </c>
      <c r="AO950" s="2" t="s">
        <v>13692</v>
      </c>
    </row>
    <row r="951" spans="17:41">
      <c r="Q951" s="84">
        <v>0.32711805555555601</v>
      </c>
      <c r="R951" s="85">
        <v>1</v>
      </c>
      <c r="S951" s="85" t="s">
        <v>4782</v>
      </c>
      <c r="T951" s="87" t="s">
        <v>13695</v>
      </c>
      <c r="AL951" s="79">
        <v>0.35476851851851898</v>
      </c>
      <c r="AM951" s="2">
        <v>4</v>
      </c>
      <c r="AN951" s="2" t="s">
        <v>5124</v>
      </c>
      <c r="AO951" s="2" t="s">
        <v>13692</v>
      </c>
    </row>
    <row r="952" spans="17:41">
      <c r="Q952" s="80">
        <v>0.32711805555555601</v>
      </c>
      <c r="R952" s="81">
        <v>1</v>
      </c>
      <c r="S952" s="81" t="s">
        <v>1465</v>
      </c>
      <c r="T952" s="83" t="s">
        <v>13694</v>
      </c>
      <c r="AL952" s="79">
        <v>0.35478009259259302</v>
      </c>
      <c r="AM952" s="2">
        <v>1</v>
      </c>
      <c r="AN952" s="2" t="s">
        <v>5125</v>
      </c>
      <c r="AO952" s="2" t="s">
        <v>13690</v>
      </c>
    </row>
    <row r="953" spans="17:41">
      <c r="Q953" s="84">
        <v>0.32712962962962999</v>
      </c>
      <c r="R953" s="85">
        <v>1</v>
      </c>
      <c r="S953" s="85" t="s">
        <v>2182</v>
      </c>
      <c r="T953" s="87" t="s">
        <v>13690</v>
      </c>
      <c r="AL953" s="79">
        <v>0.354791666666667</v>
      </c>
      <c r="AM953" s="2">
        <v>2</v>
      </c>
      <c r="AN953" s="2" t="s">
        <v>5126</v>
      </c>
      <c r="AO953" s="2" t="s">
        <v>13692</v>
      </c>
    </row>
    <row r="954" spans="17:41">
      <c r="Q954" s="80">
        <v>0.32714120370370398</v>
      </c>
      <c r="R954" s="81">
        <v>1</v>
      </c>
      <c r="S954" s="81" t="s">
        <v>2572</v>
      </c>
      <c r="T954" s="83" t="s">
        <v>13690</v>
      </c>
      <c r="AL954" s="79">
        <v>0.35481481481481503</v>
      </c>
      <c r="AM954" s="2">
        <v>1</v>
      </c>
      <c r="AN954" s="2" t="s">
        <v>5127</v>
      </c>
      <c r="AO954" s="2" t="s">
        <v>13690</v>
      </c>
    </row>
    <row r="955" spans="17:41">
      <c r="Q955" s="84">
        <v>0.32717592592592598</v>
      </c>
      <c r="R955" s="85">
        <v>2</v>
      </c>
      <c r="S955" s="85" t="s">
        <v>1829</v>
      </c>
      <c r="T955" s="87" t="s">
        <v>13694</v>
      </c>
      <c r="AL955" s="79">
        <v>0.35481481481481503</v>
      </c>
      <c r="AM955" s="2">
        <v>1</v>
      </c>
      <c r="AN955" s="2" t="s">
        <v>5128</v>
      </c>
      <c r="AO955" s="2" t="s">
        <v>13692</v>
      </c>
    </row>
    <row r="956" spans="17:41">
      <c r="Q956" s="80">
        <v>0.32725694444444398</v>
      </c>
      <c r="R956" s="81">
        <v>1</v>
      </c>
      <c r="S956" s="81" t="s">
        <v>2457</v>
      </c>
      <c r="T956" s="83" t="s">
        <v>13694</v>
      </c>
      <c r="AL956" s="79">
        <v>0.35482638888888901</v>
      </c>
      <c r="AM956" s="2">
        <v>1</v>
      </c>
      <c r="AN956" s="2" t="s">
        <v>5129</v>
      </c>
      <c r="AO956" s="2" t="s">
        <v>13692</v>
      </c>
    </row>
    <row r="957" spans="17:41">
      <c r="Q957" s="84">
        <v>0.327280092592593</v>
      </c>
      <c r="R957" s="85">
        <v>1</v>
      </c>
      <c r="S957" s="85" t="s">
        <v>2778</v>
      </c>
      <c r="T957" s="87" t="s">
        <v>13697</v>
      </c>
      <c r="AL957" s="79">
        <v>0.35482638888888901</v>
      </c>
      <c r="AM957" s="2">
        <v>1</v>
      </c>
      <c r="AN957" s="2" t="s">
        <v>1560</v>
      </c>
      <c r="AO957" s="2" t="s">
        <v>13690</v>
      </c>
    </row>
    <row r="958" spans="17:41">
      <c r="Q958" s="80">
        <v>0.32729166666666698</v>
      </c>
      <c r="R958" s="81">
        <v>1</v>
      </c>
      <c r="S958" s="81" t="s">
        <v>1220</v>
      </c>
      <c r="T958" s="83" t="s">
        <v>13693</v>
      </c>
      <c r="AL958" s="79">
        <v>0.35483796296296299</v>
      </c>
      <c r="AM958" s="2">
        <v>1</v>
      </c>
      <c r="AN958" s="2" t="s">
        <v>5130</v>
      </c>
      <c r="AO958" s="2" t="s">
        <v>13690</v>
      </c>
    </row>
    <row r="959" spans="17:41">
      <c r="Q959" s="84">
        <v>0.327314814814815</v>
      </c>
      <c r="R959" s="85">
        <v>1</v>
      </c>
      <c r="S959" s="85" t="s">
        <v>4783</v>
      </c>
      <c r="T959" s="87" t="s">
        <v>13695</v>
      </c>
      <c r="AL959" s="79">
        <v>0.35483796296296299</v>
      </c>
      <c r="AM959" s="2">
        <v>1</v>
      </c>
      <c r="AN959" s="2" t="s">
        <v>1160</v>
      </c>
      <c r="AO959" s="2" t="s">
        <v>13694</v>
      </c>
    </row>
    <row r="960" spans="17:41">
      <c r="Q960" s="80">
        <v>0.32732638888888899</v>
      </c>
      <c r="R960" s="81">
        <v>1</v>
      </c>
      <c r="S960" s="81" t="s">
        <v>2779</v>
      </c>
      <c r="T960" s="83" t="s">
        <v>13705</v>
      </c>
      <c r="AL960" s="79">
        <v>0.35486111111111102</v>
      </c>
      <c r="AM960" s="2">
        <v>3</v>
      </c>
      <c r="AN960" s="2" t="s">
        <v>585</v>
      </c>
      <c r="AO960" s="2" t="s">
        <v>13690</v>
      </c>
    </row>
    <row r="961" spans="17:41">
      <c r="Q961" s="84">
        <v>0.32733796296296302</v>
      </c>
      <c r="R961" s="85">
        <v>1</v>
      </c>
      <c r="S961" s="85" t="s">
        <v>1466</v>
      </c>
      <c r="T961" s="87" t="s">
        <v>13690</v>
      </c>
      <c r="AL961" s="79">
        <v>0.35488425925925898</v>
      </c>
      <c r="AM961" s="2">
        <v>1</v>
      </c>
      <c r="AN961" s="2" t="s">
        <v>5131</v>
      </c>
      <c r="AO961" s="2" t="s">
        <v>13699</v>
      </c>
    </row>
    <row r="962" spans="17:41">
      <c r="Q962" s="80">
        <v>0.32734953703703701</v>
      </c>
      <c r="R962" s="81">
        <v>1</v>
      </c>
      <c r="S962" s="81" t="s">
        <v>2573</v>
      </c>
      <c r="T962" s="83" t="s">
        <v>13690</v>
      </c>
      <c r="AL962" s="79">
        <v>0.35491898148148099</v>
      </c>
      <c r="AM962" s="2">
        <v>2</v>
      </c>
      <c r="AN962" s="2" t="s">
        <v>2504</v>
      </c>
      <c r="AO962" s="2" t="s">
        <v>13694</v>
      </c>
    </row>
    <row r="963" spans="17:41">
      <c r="Q963" s="84">
        <v>0.32736111111111099</v>
      </c>
      <c r="R963" s="85">
        <v>1</v>
      </c>
      <c r="S963" s="85" t="s">
        <v>4784</v>
      </c>
      <c r="T963" s="87" t="s">
        <v>13709</v>
      </c>
      <c r="AL963" s="79">
        <v>0.35493055555555603</v>
      </c>
      <c r="AM963" s="2">
        <v>1</v>
      </c>
      <c r="AN963" s="2" t="s">
        <v>1963</v>
      </c>
      <c r="AO963" s="2" t="s">
        <v>13690</v>
      </c>
    </row>
    <row r="964" spans="17:41">
      <c r="Q964" s="80">
        <v>0.327430555555556</v>
      </c>
      <c r="R964" s="81">
        <v>1</v>
      </c>
      <c r="S964" s="81" t="s">
        <v>2183</v>
      </c>
      <c r="T964" s="83" t="s">
        <v>13694</v>
      </c>
      <c r="AL964" s="79">
        <v>0.35493055555555603</v>
      </c>
      <c r="AM964" s="2">
        <v>2</v>
      </c>
      <c r="AN964" s="2" t="s">
        <v>2678</v>
      </c>
      <c r="AO964" s="2" t="s">
        <v>13693</v>
      </c>
    </row>
    <row r="965" spans="17:41">
      <c r="Q965" s="84">
        <v>0.327430555555556</v>
      </c>
      <c r="R965" s="85">
        <v>1</v>
      </c>
      <c r="S965" s="85" t="s">
        <v>3131</v>
      </c>
      <c r="T965" s="87" t="s">
        <v>13692</v>
      </c>
      <c r="AL965" s="79">
        <v>0.35494212962963001</v>
      </c>
      <c r="AM965" s="2">
        <v>1</v>
      </c>
      <c r="AN965" s="2" t="s">
        <v>5132</v>
      </c>
      <c r="AO965" s="2" t="s">
        <v>13692</v>
      </c>
    </row>
    <row r="966" spans="17:41">
      <c r="Q966" s="80">
        <v>0.32747685185185199</v>
      </c>
      <c r="R966" s="81">
        <v>1</v>
      </c>
      <c r="S966" s="81" t="s">
        <v>1307</v>
      </c>
      <c r="T966" s="83" t="s">
        <v>13690</v>
      </c>
      <c r="AL966" s="79">
        <v>0.35495370370370399</v>
      </c>
      <c r="AM966" s="2">
        <v>1</v>
      </c>
      <c r="AN966" s="2" t="s">
        <v>5133</v>
      </c>
      <c r="AO966" s="2" t="s">
        <v>13690</v>
      </c>
    </row>
    <row r="967" spans="17:41">
      <c r="Q967" s="84">
        <v>0.32747685185185199</v>
      </c>
      <c r="R967" s="85">
        <v>2</v>
      </c>
      <c r="S967" s="85" t="s">
        <v>1223</v>
      </c>
      <c r="T967" s="87" t="s">
        <v>13690</v>
      </c>
      <c r="AL967" s="79">
        <v>0.35499999999999998</v>
      </c>
      <c r="AM967" s="2">
        <v>1</v>
      </c>
      <c r="AN967" s="2" t="s">
        <v>2884</v>
      </c>
      <c r="AO967" s="2" t="s">
        <v>13701</v>
      </c>
    </row>
    <row r="968" spans="17:41">
      <c r="Q968" s="80">
        <v>0.32748842592592597</v>
      </c>
      <c r="R968" s="81">
        <v>1</v>
      </c>
      <c r="S968" s="81" t="s">
        <v>2780</v>
      </c>
      <c r="T968" s="83" t="s">
        <v>13704</v>
      </c>
      <c r="AL968" s="79">
        <v>0.35505787037037001</v>
      </c>
      <c r="AM968" s="2">
        <v>1</v>
      </c>
      <c r="AN968" s="2" t="s">
        <v>788</v>
      </c>
      <c r="AO968" s="2" t="s">
        <v>13692</v>
      </c>
    </row>
    <row r="969" spans="17:41">
      <c r="Q969" s="84">
        <v>0.32752314814814798</v>
      </c>
      <c r="R969" s="85">
        <v>1</v>
      </c>
      <c r="S969" s="85" t="s">
        <v>1830</v>
      </c>
      <c r="T969" s="87" t="s">
        <v>13690</v>
      </c>
      <c r="AL969" s="79">
        <v>0.35506944444444399</v>
      </c>
      <c r="AM969" s="2">
        <v>1</v>
      </c>
      <c r="AN969" s="2" t="s">
        <v>5134</v>
      </c>
      <c r="AO969" s="2" t="s">
        <v>13701</v>
      </c>
    </row>
    <row r="970" spans="17:41">
      <c r="Q970" s="80">
        <v>0.327546296296296</v>
      </c>
      <c r="R970" s="81">
        <v>1</v>
      </c>
      <c r="S970" s="81" t="s">
        <v>139</v>
      </c>
      <c r="T970" s="83" t="s">
        <v>13693</v>
      </c>
      <c r="AL970" s="79">
        <v>0.35506944444444399</v>
      </c>
      <c r="AM970" s="2">
        <v>2</v>
      </c>
      <c r="AN970" s="2" t="s">
        <v>4496</v>
      </c>
      <c r="AO970" s="2" t="s">
        <v>13695</v>
      </c>
    </row>
    <row r="971" spans="17:41">
      <c r="Q971" s="84">
        <v>0.32755787037036999</v>
      </c>
      <c r="R971" s="85">
        <v>1</v>
      </c>
      <c r="S971" s="85" t="s">
        <v>4785</v>
      </c>
      <c r="T971" s="87" t="s">
        <v>13707</v>
      </c>
      <c r="AL971" s="79">
        <v>0.35508101851851898</v>
      </c>
      <c r="AM971" s="2">
        <v>1</v>
      </c>
      <c r="AN971" s="2" t="s">
        <v>5135</v>
      </c>
      <c r="AO971" s="2" t="s">
        <v>13693</v>
      </c>
    </row>
    <row r="972" spans="17:41">
      <c r="Q972" s="80">
        <v>0.32756944444444402</v>
      </c>
      <c r="R972" s="81">
        <v>1</v>
      </c>
      <c r="S972" s="81" t="s">
        <v>1831</v>
      </c>
      <c r="T972" s="83" t="s">
        <v>13690</v>
      </c>
      <c r="AL972" s="79">
        <v>0.35511574074074098</v>
      </c>
      <c r="AM972" s="2">
        <v>1</v>
      </c>
      <c r="AN972" s="2" t="s">
        <v>5136</v>
      </c>
      <c r="AO972" s="2" t="s">
        <v>13692</v>
      </c>
    </row>
    <row r="973" spans="17:41">
      <c r="Q973" s="84">
        <v>0.32759259259259299</v>
      </c>
      <c r="R973" s="85">
        <v>1</v>
      </c>
      <c r="S973" s="85" t="s">
        <v>1308</v>
      </c>
      <c r="T973" s="87" t="s">
        <v>13690</v>
      </c>
      <c r="AL973" s="79">
        <v>0.35515046296296299</v>
      </c>
      <c r="AM973" s="2">
        <v>2</v>
      </c>
      <c r="AN973" s="2" t="s">
        <v>793</v>
      </c>
      <c r="AO973" s="2" t="s">
        <v>13694</v>
      </c>
    </row>
    <row r="974" spans="17:41">
      <c r="Q974" s="80">
        <v>0.32763888888888898</v>
      </c>
      <c r="R974" s="81">
        <v>1</v>
      </c>
      <c r="S974" s="81" t="s">
        <v>2781</v>
      </c>
      <c r="T974" s="83" t="s">
        <v>13697</v>
      </c>
      <c r="AL974" s="79">
        <v>0.35517361111111101</v>
      </c>
      <c r="AM974" s="2">
        <v>1</v>
      </c>
      <c r="AN974" s="2" t="s">
        <v>5137</v>
      </c>
      <c r="AO974" s="2" t="s">
        <v>13692</v>
      </c>
    </row>
    <row r="975" spans="17:41">
      <c r="Q975" s="84">
        <v>0.32771990740740697</v>
      </c>
      <c r="R975" s="85">
        <v>1</v>
      </c>
      <c r="S975" s="85" t="s">
        <v>1148</v>
      </c>
      <c r="T975" s="87" t="s">
        <v>13692</v>
      </c>
      <c r="AL975" s="79">
        <v>0.35518518518518499</v>
      </c>
      <c r="AM975" s="2">
        <v>1</v>
      </c>
      <c r="AN975" s="2" t="s">
        <v>5138</v>
      </c>
      <c r="AO975" s="2" t="s">
        <v>13692</v>
      </c>
    </row>
    <row r="976" spans="17:41">
      <c r="Q976" s="80">
        <v>0.32775462962962998</v>
      </c>
      <c r="R976" s="81">
        <v>1</v>
      </c>
      <c r="S976" s="81" t="s">
        <v>896</v>
      </c>
      <c r="T976" s="83" t="s">
        <v>13692</v>
      </c>
      <c r="AL976" s="79">
        <v>0.35518518518518499</v>
      </c>
      <c r="AM976" s="2">
        <v>1</v>
      </c>
      <c r="AN976" s="2" t="s">
        <v>4623</v>
      </c>
      <c r="AO976" s="2" t="s">
        <v>13694</v>
      </c>
    </row>
    <row r="977" spans="17:41">
      <c r="Q977" s="84">
        <v>0.32784722222222201</v>
      </c>
      <c r="R977" s="85">
        <v>1</v>
      </c>
      <c r="S977" s="85" t="s">
        <v>131</v>
      </c>
      <c r="T977" s="87" t="s">
        <v>13698</v>
      </c>
      <c r="AL977" s="79">
        <v>0.35519675925925898</v>
      </c>
      <c r="AM977" s="2">
        <v>1</v>
      </c>
      <c r="AN977" s="2" t="s">
        <v>5139</v>
      </c>
      <c r="AO977" s="2" t="s">
        <v>13692</v>
      </c>
    </row>
    <row r="978" spans="17:41">
      <c r="Q978" s="80">
        <v>0.327858796296296</v>
      </c>
      <c r="R978" s="81">
        <v>1</v>
      </c>
      <c r="S978" s="81" t="s">
        <v>85</v>
      </c>
      <c r="T978" s="83" t="s">
        <v>13694</v>
      </c>
      <c r="AL978" s="79">
        <v>0.35519675925925898</v>
      </c>
      <c r="AM978" s="2">
        <v>1</v>
      </c>
      <c r="AN978" s="2" t="s">
        <v>5140</v>
      </c>
      <c r="AO978" s="2" t="s">
        <v>13692</v>
      </c>
    </row>
    <row r="979" spans="17:41">
      <c r="Q979" s="84">
        <v>0.32790509259259298</v>
      </c>
      <c r="R979" s="85">
        <v>2</v>
      </c>
      <c r="S979" s="85" t="s">
        <v>4786</v>
      </c>
      <c r="T979" s="87" t="s">
        <v>13692</v>
      </c>
      <c r="AL979" s="79">
        <v>0.35520833333333302</v>
      </c>
      <c r="AM979" s="2">
        <v>2</v>
      </c>
      <c r="AN979" s="2" t="s">
        <v>1021</v>
      </c>
      <c r="AO979" s="2" t="s">
        <v>13692</v>
      </c>
    </row>
    <row r="980" spans="17:41">
      <c r="Q980" s="80">
        <v>0.32791666666666702</v>
      </c>
      <c r="R980" s="81">
        <v>1</v>
      </c>
      <c r="S980" s="81" t="s">
        <v>1122</v>
      </c>
      <c r="T980" s="83" t="s">
        <v>13690</v>
      </c>
      <c r="AL980" s="79">
        <v>0.35520833333333302</v>
      </c>
      <c r="AM980" s="2">
        <v>1</v>
      </c>
      <c r="AN980" s="2" t="s">
        <v>2288</v>
      </c>
      <c r="AO980" s="2" t="s">
        <v>13701</v>
      </c>
    </row>
    <row r="981" spans="17:41">
      <c r="Q981" s="84">
        <v>0.32792824074074101</v>
      </c>
      <c r="R981" s="85">
        <v>2</v>
      </c>
      <c r="S981" s="85" t="s">
        <v>1832</v>
      </c>
      <c r="T981" s="87" t="s">
        <v>13692</v>
      </c>
      <c r="AL981" s="79">
        <v>0.35525462962963</v>
      </c>
      <c r="AM981" s="2">
        <v>4</v>
      </c>
      <c r="AN981" s="2" t="s">
        <v>5141</v>
      </c>
      <c r="AO981" s="2" t="s">
        <v>13690</v>
      </c>
    </row>
    <row r="982" spans="17:41">
      <c r="Q982" s="80">
        <v>0.32792824074074101</v>
      </c>
      <c r="R982" s="81">
        <v>1</v>
      </c>
      <c r="S982" s="81" t="s">
        <v>1833</v>
      </c>
      <c r="T982" s="83" t="s">
        <v>13692</v>
      </c>
      <c r="AL982" s="79">
        <v>0.35532407407407401</v>
      </c>
      <c r="AM982" s="2">
        <v>1</v>
      </c>
      <c r="AN982" s="2" t="s">
        <v>2289</v>
      </c>
      <c r="AO982" s="2" t="s">
        <v>13690</v>
      </c>
    </row>
    <row r="983" spans="17:41">
      <c r="Q983" s="84">
        <v>0.32795138888888897</v>
      </c>
      <c r="R983" s="85">
        <v>1</v>
      </c>
      <c r="S983" s="85" t="s">
        <v>4787</v>
      </c>
      <c r="T983" s="87" t="s">
        <v>13692</v>
      </c>
      <c r="AL983" s="79">
        <v>0.35532407407407401</v>
      </c>
      <c r="AM983" s="2">
        <v>1</v>
      </c>
      <c r="AN983" s="2" t="s">
        <v>2885</v>
      </c>
      <c r="AO983" s="2" t="s">
        <v>13695</v>
      </c>
    </row>
    <row r="984" spans="17:41">
      <c r="Q984" s="80">
        <v>0.32796296296296301</v>
      </c>
      <c r="R984" s="81">
        <v>1</v>
      </c>
      <c r="S984" s="81" t="s">
        <v>2574</v>
      </c>
      <c r="T984" s="83" t="s">
        <v>13690</v>
      </c>
      <c r="AL984" s="79">
        <v>0.35532407407407401</v>
      </c>
      <c r="AM984" s="2">
        <v>5</v>
      </c>
      <c r="AN984" s="2" t="s">
        <v>5142</v>
      </c>
      <c r="AO984" s="2" t="s">
        <v>13692</v>
      </c>
    </row>
    <row r="985" spans="17:41">
      <c r="Q985" s="84">
        <v>0.327974537037037</v>
      </c>
      <c r="R985" s="85">
        <v>1</v>
      </c>
      <c r="S985" s="85" t="s">
        <v>4788</v>
      </c>
      <c r="T985" s="87" t="s">
        <v>13692</v>
      </c>
      <c r="AL985" s="79">
        <v>0.35535879629629602</v>
      </c>
      <c r="AM985" s="2">
        <v>1</v>
      </c>
      <c r="AN985" s="2" t="s">
        <v>576</v>
      </c>
      <c r="AO985" s="2" t="s">
        <v>13695</v>
      </c>
    </row>
    <row r="986" spans="17:41">
      <c r="Q986" s="80">
        <v>0.32799768518518502</v>
      </c>
      <c r="R986" s="81">
        <v>3</v>
      </c>
      <c r="S986" s="81" t="s">
        <v>1467</v>
      </c>
      <c r="T986" s="83" t="s">
        <v>13690</v>
      </c>
      <c r="AL986" s="79">
        <v>0.35537037037037</v>
      </c>
      <c r="AM986" s="2">
        <v>1</v>
      </c>
      <c r="AN986" s="2" t="s">
        <v>1048</v>
      </c>
      <c r="AO986" s="2" t="s">
        <v>13690</v>
      </c>
    </row>
    <row r="987" spans="17:41">
      <c r="Q987" s="84">
        <v>0.32802083333333298</v>
      </c>
      <c r="R987" s="85">
        <v>4</v>
      </c>
      <c r="S987" s="85" t="s">
        <v>2458</v>
      </c>
      <c r="T987" s="87" t="s">
        <v>13690</v>
      </c>
      <c r="AL987" s="79">
        <v>0.35539351851851902</v>
      </c>
      <c r="AM987" s="2">
        <v>1</v>
      </c>
      <c r="AN987" s="2" t="s">
        <v>5143</v>
      </c>
      <c r="AO987" s="2" t="s">
        <v>13690</v>
      </c>
    </row>
    <row r="988" spans="17:41">
      <c r="Q988" s="80">
        <v>0.32803240740740702</v>
      </c>
      <c r="R988" s="81">
        <v>1</v>
      </c>
      <c r="S988" s="81" t="s">
        <v>1468</v>
      </c>
      <c r="T988" s="83" t="s">
        <v>13694</v>
      </c>
      <c r="AL988" s="79">
        <v>0.35540509259259301</v>
      </c>
      <c r="AM988" s="2">
        <v>2</v>
      </c>
      <c r="AN988" s="2" t="s">
        <v>5144</v>
      </c>
      <c r="AO988" s="2" t="s">
        <v>13692</v>
      </c>
    </row>
    <row r="989" spans="17:41">
      <c r="Q989" s="84">
        <v>0.32804398148148201</v>
      </c>
      <c r="R989" s="85">
        <v>2</v>
      </c>
      <c r="S989" s="85" t="s">
        <v>2184</v>
      </c>
      <c r="T989" s="87" t="s">
        <v>13690</v>
      </c>
      <c r="AL989" s="79">
        <v>0.35542824074074097</v>
      </c>
      <c r="AM989" s="2">
        <v>1</v>
      </c>
      <c r="AN989" s="2" t="s">
        <v>214</v>
      </c>
      <c r="AO989" s="2" t="s">
        <v>13691</v>
      </c>
    </row>
    <row r="990" spans="17:41">
      <c r="Q990" s="80">
        <v>0.32806712962963003</v>
      </c>
      <c r="R990" s="81">
        <v>2</v>
      </c>
      <c r="S990" s="81" t="s">
        <v>1469</v>
      </c>
      <c r="T990" s="83" t="s">
        <v>13690</v>
      </c>
      <c r="AL990" s="79">
        <v>0.35546296296296298</v>
      </c>
      <c r="AM990" s="2">
        <v>1</v>
      </c>
      <c r="AN990" s="2" t="s">
        <v>5145</v>
      </c>
      <c r="AO990" s="2" t="s">
        <v>13690</v>
      </c>
    </row>
    <row r="991" spans="17:41">
      <c r="Q991" s="84">
        <v>0.32806712962963003</v>
      </c>
      <c r="R991" s="85">
        <v>1</v>
      </c>
      <c r="S991" s="85" t="s">
        <v>2185</v>
      </c>
      <c r="T991" s="87" t="s">
        <v>13701</v>
      </c>
      <c r="AL991" s="79">
        <v>0.35546296296296298</v>
      </c>
      <c r="AM991" s="2">
        <v>1</v>
      </c>
      <c r="AN991" s="2" t="s">
        <v>5146</v>
      </c>
      <c r="AO991" s="2" t="s">
        <v>13692</v>
      </c>
    </row>
    <row r="992" spans="17:41">
      <c r="Q992" s="80">
        <v>0.32806712962963003</v>
      </c>
      <c r="R992" s="81">
        <v>1</v>
      </c>
      <c r="S992" s="81" t="s">
        <v>897</v>
      </c>
      <c r="T992" s="83" t="s">
        <v>13694</v>
      </c>
      <c r="AL992" s="79">
        <v>0.35546296296296298</v>
      </c>
      <c r="AM992" s="2">
        <v>1</v>
      </c>
      <c r="AN992" s="2" t="s">
        <v>1561</v>
      </c>
      <c r="AO992" s="2" t="s">
        <v>13692</v>
      </c>
    </row>
    <row r="993" spans="17:41">
      <c r="Q993" s="84">
        <v>0.32810185185185198</v>
      </c>
      <c r="R993" s="85">
        <v>4</v>
      </c>
      <c r="S993" s="85" t="s">
        <v>4789</v>
      </c>
      <c r="T993" s="87" t="s">
        <v>13692</v>
      </c>
      <c r="AL993" s="79">
        <v>0.35547453703703702</v>
      </c>
      <c r="AM993" s="2">
        <v>1</v>
      </c>
      <c r="AN993" s="2" t="s">
        <v>5147</v>
      </c>
      <c r="AO993" s="2" t="s">
        <v>13692</v>
      </c>
    </row>
    <row r="994" spans="17:41">
      <c r="Q994" s="80">
        <v>0.328125</v>
      </c>
      <c r="R994" s="81">
        <v>1</v>
      </c>
      <c r="S994" s="81" t="s">
        <v>2575</v>
      </c>
      <c r="T994" s="83" t="s">
        <v>13692</v>
      </c>
      <c r="AL994" s="79">
        <v>0.35547453703703702</v>
      </c>
      <c r="AM994" s="2">
        <v>2</v>
      </c>
      <c r="AN994" s="2" t="s">
        <v>227</v>
      </c>
      <c r="AO994" s="2" t="s">
        <v>13696</v>
      </c>
    </row>
    <row r="995" spans="17:41">
      <c r="Q995" s="84">
        <v>0.32813657407407398</v>
      </c>
      <c r="R995" s="85">
        <v>1</v>
      </c>
      <c r="S995" s="85" t="s">
        <v>1470</v>
      </c>
      <c r="T995" s="87" t="s">
        <v>13692</v>
      </c>
      <c r="AL995" s="79">
        <v>0.35549768518518499</v>
      </c>
      <c r="AM995" s="2">
        <v>1</v>
      </c>
      <c r="AN995" s="2" t="s">
        <v>5148</v>
      </c>
      <c r="AO995" s="2" t="s">
        <v>13690</v>
      </c>
    </row>
    <row r="996" spans="17:41">
      <c r="Q996" s="80">
        <v>0.32813657407407398</v>
      </c>
      <c r="R996" s="81">
        <v>1</v>
      </c>
      <c r="S996" s="81" t="s">
        <v>2576</v>
      </c>
      <c r="T996" s="83" t="s">
        <v>13690</v>
      </c>
      <c r="AL996" s="79">
        <v>0.35552083333333301</v>
      </c>
      <c r="AM996" s="2">
        <v>1</v>
      </c>
      <c r="AN996" s="2" t="s">
        <v>1964</v>
      </c>
      <c r="AO996" s="2" t="s">
        <v>13690</v>
      </c>
    </row>
    <row r="997" spans="17:41">
      <c r="Q997" s="84">
        <v>0.32813657407407398</v>
      </c>
      <c r="R997" s="85">
        <v>2</v>
      </c>
      <c r="S997" s="85" t="s">
        <v>521</v>
      </c>
      <c r="T997" s="87" t="s">
        <v>13693</v>
      </c>
      <c r="AL997" s="79">
        <v>0.35552083333333301</v>
      </c>
      <c r="AM997" s="2">
        <v>2</v>
      </c>
      <c r="AN997" s="2" t="s">
        <v>5149</v>
      </c>
      <c r="AO997" s="2" t="s">
        <v>13692</v>
      </c>
    </row>
    <row r="998" spans="17:41">
      <c r="Q998" s="80">
        <v>0.32815972222222201</v>
      </c>
      <c r="R998" s="81">
        <v>1</v>
      </c>
      <c r="S998" s="81" t="s">
        <v>2782</v>
      </c>
      <c r="T998" s="83" t="s">
        <v>13710</v>
      </c>
      <c r="AL998" s="79">
        <v>0.35554398148148098</v>
      </c>
      <c r="AM998" s="2">
        <v>1</v>
      </c>
      <c r="AN998" s="2" t="s">
        <v>5150</v>
      </c>
      <c r="AO998" s="2" t="s">
        <v>13692</v>
      </c>
    </row>
    <row r="999" spans="17:41">
      <c r="Q999" s="84">
        <v>0.32815972222222201</v>
      </c>
      <c r="R999" s="85">
        <v>1</v>
      </c>
      <c r="S999" s="85" t="s">
        <v>4790</v>
      </c>
      <c r="T999" s="87" t="s">
        <v>13692</v>
      </c>
      <c r="AL999" s="79">
        <v>0.35555555555555601</v>
      </c>
      <c r="AM999" s="2">
        <v>1</v>
      </c>
      <c r="AN999" s="2" t="s">
        <v>1562</v>
      </c>
      <c r="AO999" s="2" t="s">
        <v>13690</v>
      </c>
    </row>
    <row r="1000" spans="17:41">
      <c r="Q1000" s="80">
        <v>0.32818287037036997</v>
      </c>
      <c r="R1000" s="81">
        <v>1</v>
      </c>
      <c r="S1000" s="81" t="s">
        <v>2643</v>
      </c>
      <c r="T1000" s="83" t="s">
        <v>13690</v>
      </c>
      <c r="AL1000" s="79">
        <v>0.35559027777777802</v>
      </c>
      <c r="AM1000" s="2">
        <v>2</v>
      </c>
      <c r="AN1000" s="2" t="s">
        <v>5151</v>
      </c>
      <c r="AO1000" s="2" t="s">
        <v>13692</v>
      </c>
    </row>
    <row r="1001" spans="17:41">
      <c r="Q1001" s="84">
        <v>0.32821759259259298</v>
      </c>
      <c r="R1001" s="85">
        <v>2</v>
      </c>
      <c r="S1001" s="85" t="s">
        <v>4791</v>
      </c>
      <c r="T1001" s="87" t="s">
        <v>13699</v>
      </c>
      <c r="AL1001" s="79">
        <v>0.35561342592592599</v>
      </c>
      <c r="AM1001" s="2">
        <v>2</v>
      </c>
      <c r="AN1001" s="2" t="s">
        <v>5152</v>
      </c>
      <c r="AO1001" s="2" t="s">
        <v>13692</v>
      </c>
    </row>
    <row r="1002" spans="17:41">
      <c r="Q1002" s="80">
        <v>0.328240740740741</v>
      </c>
      <c r="R1002" s="81">
        <v>1</v>
      </c>
      <c r="S1002" s="81" t="s">
        <v>1834</v>
      </c>
      <c r="T1002" s="83" t="s">
        <v>13692</v>
      </c>
      <c r="AL1002" s="79">
        <v>0.35564814814814799</v>
      </c>
      <c r="AM1002" s="2">
        <v>1</v>
      </c>
      <c r="AN1002" s="2" t="s">
        <v>1965</v>
      </c>
      <c r="AO1002" s="2" t="s">
        <v>13694</v>
      </c>
    </row>
    <row r="1003" spans="17:41">
      <c r="Q1003" s="84">
        <v>0.32826388888888902</v>
      </c>
      <c r="R1003" s="85">
        <v>1</v>
      </c>
      <c r="S1003" s="85" t="s">
        <v>1835</v>
      </c>
      <c r="T1003" s="87" t="s">
        <v>13690</v>
      </c>
      <c r="AL1003" s="79">
        <v>0.35564814814814799</v>
      </c>
      <c r="AM1003" s="2">
        <v>2</v>
      </c>
      <c r="AN1003" s="2" t="s">
        <v>794</v>
      </c>
      <c r="AO1003" s="2" t="s">
        <v>13690</v>
      </c>
    </row>
    <row r="1004" spans="17:41">
      <c r="Q1004" s="80">
        <v>0.328275462962963</v>
      </c>
      <c r="R1004" s="81">
        <v>1</v>
      </c>
      <c r="S1004" s="81" t="s">
        <v>2644</v>
      </c>
      <c r="T1004" s="83" t="s">
        <v>13690</v>
      </c>
      <c r="AL1004" s="79">
        <v>0.35568287037037</v>
      </c>
      <c r="AM1004" s="2">
        <v>2</v>
      </c>
      <c r="AN1004" s="2" t="s">
        <v>1966</v>
      </c>
      <c r="AO1004" s="2" t="s">
        <v>13690</v>
      </c>
    </row>
    <row r="1005" spans="17:41">
      <c r="Q1005" s="84">
        <v>0.32832175925925899</v>
      </c>
      <c r="R1005" s="85">
        <v>1</v>
      </c>
      <c r="S1005" s="85" t="s">
        <v>2186</v>
      </c>
      <c r="T1005" s="87" t="s">
        <v>13692</v>
      </c>
      <c r="AL1005" s="79">
        <v>0.35569444444444398</v>
      </c>
      <c r="AM1005" s="2">
        <v>2</v>
      </c>
      <c r="AN1005" s="2" t="s">
        <v>5153</v>
      </c>
      <c r="AO1005" s="2" t="s">
        <v>13694</v>
      </c>
    </row>
    <row r="1006" spans="17:41">
      <c r="Q1006" s="80">
        <v>0.32836805555555598</v>
      </c>
      <c r="R1006" s="81">
        <v>1</v>
      </c>
      <c r="S1006" s="81" t="s">
        <v>2187</v>
      </c>
      <c r="T1006" s="83" t="s">
        <v>13694</v>
      </c>
      <c r="AL1006" s="79">
        <v>0.35569444444444398</v>
      </c>
      <c r="AM1006" s="2">
        <v>1</v>
      </c>
      <c r="AN1006" s="2" t="s">
        <v>586</v>
      </c>
      <c r="AO1006" s="2" t="s">
        <v>13690</v>
      </c>
    </row>
    <row r="1007" spans="17:41">
      <c r="Q1007" s="84">
        <v>0.328391203703704</v>
      </c>
      <c r="R1007" s="85">
        <v>1</v>
      </c>
      <c r="S1007" s="85" t="s">
        <v>2188</v>
      </c>
      <c r="T1007" s="87" t="s">
        <v>13690</v>
      </c>
      <c r="AL1007" s="79">
        <v>0.35575231481481501</v>
      </c>
      <c r="AM1007" s="2">
        <v>1</v>
      </c>
      <c r="AN1007" s="2" t="s">
        <v>1967</v>
      </c>
      <c r="AO1007" s="2" t="s">
        <v>13694</v>
      </c>
    </row>
    <row r="1008" spans="17:41">
      <c r="Q1008" s="80">
        <v>0.328391203703704</v>
      </c>
      <c r="R1008" s="81">
        <v>1</v>
      </c>
      <c r="S1008" s="81" t="s">
        <v>1836</v>
      </c>
      <c r="T1008" s="83" t="s">
        <v>13694</v>
      </c>
      <c r="AL1008" s="79">
        <v>0.35575231481481501</v>
      </c>
      <c r="AM1008" s="2">
        <v>1</v>
      </c>
      <c r="AN1008" s="2" t="s">
        <v>587</v>
      </c>
      <c r="AO1008" s="2" t="s">
        <v>13690</v>
      </c>
    </row>
    <row r="1009" spans="17:41">
      <c r="Q1009" s="84">
        <v>0.32840277777777799</v>
      </c>
      <c r="R1009" s="85">
        <v>1</v>
      </c>
      <c r="S1009" s="85" t="s">
        <v>2577</v>
      </c>
      <c r="T1009" s="87" t="s">
        <v>13690</v>
      </c>
      <c r="AL1009" s="79">
        <v>0.35575231481481501</v>
      </c>
      <c r="AM1009" s="2">
        <v>2</v>
      </c>
      <c r="AN1009" s="2" t="s">
        <v>970</v>
      </c>
      <c r="AO1009" s="2" t="s">
        <v>13694</v>
      </c>
    </row>
    <row r="1010" spans="17:41">
      <c r="Q1010" s="80">
        <v>0.32842592592592601</v>
      </c>
      <c r="R1010" s="81">
        <v>1</v>
      </c>
      <c r="S1010" s="81" t="s">
        <v>2189</v>
      </c>
      <c r="T1010" s="83" t="s">
        <v>13690</v>
      </c>
      <c r="AL1010" s="79">
        <v>0.35578703703703701</v>
      </c>
      <c r="AM1010" s="2">
        <v>1</v>
      </c>
      <c r="AN1010" s="2" t="s">
        <v>1968</v>
      </c>
      <c r="AO1010" s="2" t="s">
        <v>13694</v>
      </c>
    </row>
    <row r="1011" spans="17:41">
      <c r="Q1011" s="84">
        <v>0.32843749999999999</v>
      </c>
      <c r="R1011" s="85">
        <v>2</v>
      </c>
      <c r="S1011" s="85" t="s">
        <v>4792</v>
      </c>
      <c r="T1011" s="87" t="s">
        <v>13705</v>
      </c>
      <c r="AL1011" s="79">
        <v>0.35581018518518498</v>
      </c>
      <c r="AM1011" s="2">
        <v>1</v>
      </c>
      <c r="AN1011" s="2" t="s">
        <v>1969</v>
      </c>
      <c r="AO1011" s="2" t="s">
        <v>13694</v>
      </c>
    </row>
    <row r="1012" spans="17:41">
      <c r="Q1012" s="80">
        <v>0.32843749999999999</v>
      </c>
      <c r="R1012" s="81">
        <v>1</v>
      </c>
      <c r="S1012" s="81" t="s">
        <v>1837</v>
      </c>
      <c r="T1012" s="83" t="s">
        <v>13690</v>
      </c>
      <c r="AL1012" s="79">
        <v>0.35582175925925902</v>
      </c>
      <c r="AM1012" s="2">
        <v>1</v>
      </c>
      <c r="AN1012" s="2" t="s">
        <v>2679</v>
      </c>
      <c r="AO1012" s="2" t="s">
        <v>13690</v>
      </c>
    </row>
    <row r="1013" spans="17:41">
      <c r="Q1013" s="84">
        <v>0.32848379629629598</v>
      </c>
      <c r="R1013" s="85">
        <v>1</v>
      </c>
      <c r="S1013" s="85" t="s">
        <v>1838</v>
      </c>
      <c r="T1013" s="87" t="s">
        <v>13690</v>
      </c>
      <c r="AL1013" s="79">
        <v>0.35582175925925902</v>
      </c>
      <c r="AM1013" s="2">
        <v>1</v>
      </c>
      <c r="AN1013" s="2" t="s">
        <v>1049</v>
      </c>
      <c r="AO1013" s="2" t="s">
        <v>13692</v>
      </c>
    </row>
    <row r="1014" spans="17:41">
      <c r="Q1014" s="80">
        <v>0.32848379629629598</v>
      </c>
      <c r="R1014" s="81">
        <v>1</v>
      </c>
      <c r="S1014" s="81" t="s">
        <v>138</v>
      </c>
      <c r="T1014" s="83" t="s">
        <v>13693</v>
      </c>
      <c r="AL1014" s="79">
        <v>0.355833333333333</v>
      </c>
      <c r="AM1014" s="2">
        <v>1</v>
      </c>
      <c r="AN1014" s="2" t="s">
        <v>1563</v>
      </c>
      <c r="AO1014" s="2" t="s">
        <v>13692</v>
      </c>
    </row>
    <row r="1015" spans="17:41">
      <c r="Q1015" s="84">
        <v>0.328506944444444</v>
      </c>
      <c r="R1015" s="85">
        <v>1</v>
      </c>
      <c r="S1015" s="85" t="s">
        <v>1309</v>
      </c>
      <c r="T1015" s="87" t="s">
        <v>13690</v>
      </c>
      <c r="AL1015" s="79">
        <v>0.355833333333333</v>
      </c>
      <c r="AM1015" s="2">
        <v>1</v>
      </c>
      <c r="AN1015" s="2" t="s">
        <v>1326</v>
      </c>
      <c r="AO1015" s="2" t="s">
        <v>13694</v>
      </c>
    </row>
    <row r="1016" spans="17:41">
      <c r="Q1016" s="80">
        <v>0.32854166666666701</v>
      </c>
      <c r="R1016" s="81">
        <v>3</v>
      </c>
      <c r="S1016" s="81" t="s">
        <v>2783</v>
      </c>
      <c r="T1016" s="83" t="s">
        <v>13696</v>
      </c>
      <c r="AL1016" s="79">
        <v>0.35585648148148102</v>
      </c>
      <c r="AM1016" s="2">
        <v>2</v>
      </c>
      <c r="AN1016" s="2" t="s">
        <v>5154</v>
      </c>
      <c r="AO1016" s="2" t="s">
        <v>13693</v>
      </c>
    </row>
    <row r="1017" spans="17:41">
      <c r="Q1017" s="84">
        <v>0.32863425925925899</v>
      </c>
      <c r="R1017" s="85">
        <v>5</v>
      </c>
      <c r="S1017" s="85" t="s">
        <v>4793</v>
      </c>
      <c r="T1017" s="87" t="s">
        <v>13692</v>
      </c>
      <c r="AL1017" s="79">
        <v>0.35586805555555601</v>
      </c>
      <c r="AM1017" s="2">
        <v>2</v>
      </c>
      <c r="AN1017" s="2" t="s">
        <v>5155</v>
      </c>
      <c r="AO1017" s="2" t="s">
        <v>13692</v>
      </c>
    </row>
    <row r="1018" spans="17:41">
      <c r="Q1018" s="80">
        <v>0.32864583333333303</v>
      </c>
      <c r="R1018" s="81">
        <v>1</v>
      </c>
      <c r="S1018" s="81" t="s">
        <v>4794</v>
      </c>
      <c r="T1018" s="83" t="s">
        <v>13693</v>
      </c>
      <c r="AL1018" s="79">
        <v>0.35589120370370397</v>
      </c>
      <c r="AM1018" s="2">
        <v>1</v>
      </c>
      <c r="AN1018" s="2" t="s">
        <v>5156</v>
      </c>
      <c r="AO1018" s="2" t="s">
        <v>13692</v>
      </c>
    </row>
    <row r="1019" spans="17:41">
      <c r="Q1019" s="84">
        <v>0.32865740740740701</v>
      </c>
      <c r="R1019" s="85">
        <v>1</v>
      </c>
      <c r="S1019" s="85" t="s">
        <v>2578</v>
      </c>
      <c r="T1019" s="87" t="s">
        <v>13694</v>
      </c>
      <c r="AL1019" s="79">
        <v>0.35590277777777801</v>
      </c>
      <c r="AM1019" s="2">
        <v>3</v>
      </c>
      <c r="AN1019" s="2" t="s">
        <v>1050</v>
      </c>
      <c r="AO1019" s="2" t="s">
        <v>13694</v>
      </c>
    </row>
    <row r="1020" spans="17:41">
      <c r="Q1020" s="80">
        <v>0.32872685185185202</v>
      </c>
      <c r="R1020" s="81">
        <v>2</v>
      </c>
      <c r="S1020" s="81" t="s">
        <v>1471</v>
      </c>
      <c r="T1020" s="83" t="s">
        <v>13690</v>
      </c>
      <c r="AL1020" s="79">
        <v>0.355914351851852</v>
      </c>
      <c r="AM1020" s="2">
        <v>1</v>
      </c>
      <c r="AN1020" s="2" t="s">
        <v>5157</v>
      </c>
      <c r="AO1020" s="2" t="s">
        <v>13693</v>
      </c>
    </row>
    <row r="1021" spans="17:41">
      <c r="Q1021" s="84">
        <v>0.32872685185185202</v>
      </c>
      <c r="R1021" s="85">
        <v>1</v>
      </c>
      <c r="S1021" s="85" t="s">
        <v>2784</v>
      </c>
      <c r="T1021" s="87" t="s">
        <v>13702</v>
      </c>
      <c r="AL1021" s="79">
        <v>0.35592592592592598</v>
      </c>
      <c r="AM1021" s="2">
        <v>2</v>
      </c>
      <c r="AN1021" s="2" t="s">
        <v>2886</v>
      </c>
      <c r="AO1021" s="2" t="s">
        <v>13695</v>
      </c>
    </row>
    <row r="1022" spans="17:41">
      <c r="Q1022" s="80">
        <v>0.32872685185185202</v>
      </c>
      <c r="R1022" s="81">
        <v>1</v>
      </c>
      <c r="S1022" s="81" t="s">
        <v>1149</v>
      </c>
      <c r="T1022" s="83" t="s">
        <v>13692</v>
      </c>
      <c r="AL1022" s="79">
        <v>0.35593750000000002</v>
      </c>
      <c r="AM1022" s="2">
        <v>1</v>
      </c>
      <c r="AN1022" s="2" t="s">
        <v>2505</v>
      </c>
      <c r="AO1022" s="2" t="s">
        <v>13694</v>
      </c>
    </row>
    <row r="1023" spans="17:41">
      <c r="Q1023" s="84">
        <v>0.328738425925926</v>
      </c>
      <c r="R1023" s="85">
        <v>1</v>
      </c>
      <c r="S1023" s="85" t="s">
        <v>2459</v>
      </c>
      <c r="T1023" s="87" t="s">
        <v>13690</v>
      </c>
      <c r="AL1023" s="79">
        <v>0.35593750000000002</v>
      </c>
      <c r="AM1023" s="2">
        <v>1</v>
      </c>
      <c r="AN1023" s="2" t="s">
        <v>5158</v>
      </c>
      <c r="AO1023" s="2" t="s">
        <v>13692</v>
      </c>
    </row>
    <row r="1024" spans="17:41">
      <c r="Q1024" s="80">
        <v>0.32876157407407403</v>
      </c>
      <c r="R1024" s="81">
        <v>1</v>
      </c>
      <c r="S1024" s="81" t="s">
        <v>523</v>
      </c>
      <c r="T1024" s="83" t="s">
        <v>13693</v>
      </c>
      <c r="AL1024" s="79">
        <v>0.35597222222222202</v>
      </c>
      <c r="AM1024" s="2">
        <v>1</v>
      </c>
      <c r="AN1024" s="2" t="s">
        <v>5159</v>
      </c>
      <c r="AO1024" s="2" t="s">
        <v>13705</v>
      </c>
    </row>
    <row r="1025" spans="17:41">
      <c r="Q1025" s="84">
        <v>0.32878472222222199</v>
      </c>
      <c r="R1025" s="85">
        <v>2</v>
      </c>
      <c r="S1025" s="85" t="s">
        <v>2785</v>
      </c>
      <c r="T1025" s="87" t="s">
        <v>13690</v>
      </c>
      <c r="AL1025" s="79">
        <v>0.35600694444444397</v>
      </c>
      <c r="AM1025" s="2">
        <v>1</v>
      </c>
      <c r="AN1025" s="2" t="s">
        <v>5160</v>
      </c>
      <c r="AO1025" s="2" t="s">
        <v>13694</v>
      </c>
    </row>
    <row r="1026" spans="17:41">
      <c r="Q1026" s="80">
        <v>0.32878472222222199</v>
      </c>
      <c r="R1026" s="81">
        <v>2</v>
      </c>
      <c r="S1026" s="81" t="s">
        <v>1839</v>
      </c>
      <c r="T1026" s="83" t="s">
        <v>13695</v>
      </c>
      <c r="AL1026" s="79">
        <v>0.35605324074074102</v>
      </c>
      <c r="AM1026" s="2">
        <v>1</v>
      </c>
      <c r="AN1026" s="2" t="s">
        <v>588</v>
      </c>
      <c r="AO1026" s="2" t="s">
        <v>13694</v>
      </c>
    </row>
    <row r="1027" spans="17:41">
      <c r="Q1027" s="84">
        <v>0.32879629629629598</v>
      </c>
      <c r="R1027" s="85">
        <v>1</v>
      </c>
      <c r="S1027" s="85" t="s">
        <v>2190</v>
      </c>
      <c r="T1027" s="87" t="s">
        <v>13692</v>
      </c>
      <c r="AL1027" s="79">
        <v>0.35608796296296302</v>
      </c>
      <c r="AM1027" s="2">
        <v>3</v>
      </c>
      <c r="AN1027" s="2" t="s">
        <v>1051</v>
      </c>
      <c r="AO1027" s="2" t="s">
        <v>13690</v>
      </c>
    </row>
    <row r="1028" spans="17:41">
      <c r="Q1028" s="80">
        <v>0.328819444444444</v>
      </c>
      <c r="R1028" s="81">
        <v>1</v>
      </c>
      <c r="S1028" s="81" t="s">
        <v>762</v>
      </c>
      <c r="T1028" s="83" t="s">
        <v>13692</v>
      </c>
      <c r="AL1028" s="79">
        <v>0.35609953703703701</v>
      </c>
      <c r="AM1028" s="2">
        <v>1</v>
      </c>
      <c r="AN1028" s="2" t="s">
        <v>1127</v>
      </c>
      <c r="AO1028" s="2" t="s">
        <v>13702</v>
      </c>
    </row>
    <row r="1029" spans="17:41">
      <c r="Q1029" s="84">
        <v>0.32883101851851898</v>
      </c>
      <c r="R1029" s="85">
        <v>1</v>
      </c>
      <c r="S1029" s="85" t="s">
        <v>953</v>
      </c>
      <c r="T1029" s="87" t="s">
        <v>13690</v>
      </c>
      <c r="AL1029" s="79">
        <v>0.35616898148148102</v>
      </c>
      <c r="AM1029" s="2">
        <v>2</v>
      </c>
      <c r="AN1029" s="2" t="s">
        <v>5161</v>
      </c>
      <c r="AO1029" s="2" t="s">
        <v>13709</v>
      </c>
    </row>
    <row r="1030" spans="17:41">
      <c r="Q1030" s="80">
        <v>0.32884259259259302</v>
      </c>
      <c r="R1030" s="81">
        <v>1</v>
      </c>
      <c r="S1030" s="81" t="s">
        <v>1260</v>
      </c>
      <c r="T1030" s="83" t="s">
        <v>13692</v>
      </c>
      <c r="AL1030" s="79">
        <v>0.35621527777777801</v>
      </c>
      <c r="AM1030" s="2">
        <v>2</v>
      </c>
      <c r="AN1030" s="2" t="s">
        <v>5162</v>
      </c>
      <c r="AO1030" s="2" t="s">
        <v>13692</v>
      </c>
    </row>
    <row r="1031" spans="17:41">
      <c r="Q1031" s="84">
        <v>0.32892361111111101</v>
      </c>
      <c r="R1031" s="85">
        <v>1</v>
      </c>
      <c r="S1031" s="85" t="s">
        <v>4795</v>
      </c>
      <c r="T1031" s="87" t="s">
        <v>13690</v>
      </c>
      <c r="AL1031" s="79">
        <v>0.35623842592592603</v>
      </c>
      <c r="AM1031" s="2">
        <v>1</v>
      </c>
      <c r="AN1031" s="2" t="s">
        <v>5163</v>
      </c>
      <c r="AO1031" s="2" t="s">
        <v>13692</v>
      </c>
    </row>
    <row r="1032" spans="17:41">
      <c r="Q1032" s="80">
        <v>0.32894675925925898</v>
      </c>
      <c r="R1032" s="81">
        <v>1</v>
      </c>
      <c r="S1032" s="81" t="s">
        <v>1840</v>
      </c>
      <c r="T1032" s="83" t="s">
        <v>13690</v>
      </c>
      <c r="AL1032" s="79">
        <v>0.35626157407407399</v>
      </c>
      <c r="AM1032" s="2">
        <v>1</v>
      </c>
      <c r="AN1032" s="2" t="s">
        <v>1970</v>
      </c>
      <c r="AO1032" s="2" t="s">
        <v>13692</v>
      </c>
    </row>
    <row r="1033" spans="17:41">
      <c r="Q1033" s="84">
        <v>0.32903935185185201</v>
      </c>
      <c r="R1033" s="85">
        <v>2</v>
      </c>
      <c r="S1033" s="85" t="s">
        <v>4796</v>
      </c>
      <c r="T1033" s="87" t="s">
        <v>13693</v>
      </c>
      <c r="AL1033" s="79">
        <v>0.35627314814814798</v>
      </c>
      <c r="AM1033" s="2">
        <v>1</v>
      </c>
      <c r="AN1033" s="2" t="s">
        <v>5164</v>
      </c>
      <c r="AO1033" s="2" t="s">
        <v>13690</v>
      </c>
    </row>
    <row r="1034" spans="17:41">
      <c r="Q1034" s="80">
        <v>0.32906249999999998</v>
      </c>
      <c r="R1034" s="81">
        <v>1</v>
      </c>
      <c r="S1034" s="81" t="s">
        <v>1472</v>
      </c>
      <c r="T1034" s="83" t="s">
        <v>13694</v>
      </c>
      <c r="AL1034" s="79">
        <v>0.35630787037036998</v>
      </c>
      <c r="AM1034" s="2">
        <v>1</v>
      </c>
      <c r="AN1034" s="2" t="s">
        <v>5165</v>
      </c>
      <c r="AO1034" s="2" t="s">
        <v>13690</v>
      </c>
    </row>
    <row r="1035" spans="17:41">
      <c r="Q1035" s="84">
        <v>0.32907407407407402</v>
      </c>
      <c r="R1035" s="85">
        <v>1</v>
      </c>
      <c r="S1035" s="85" t="s">
        <v>1841</v>
      </c>
      <c r="T1035" s="87" t="s">
        <v>13690</v>
      </c>
      <c r="AL1035" s="79">
        <v>0.35634259259259299</v>
      </c>
      <c r="AM1035" s="2">
        <v>1</v>
      </c>
      <c r="AN1035" s="2" t="s">
        <v>2290</v>
      </c>
      <c r="AO1035" s="2" t="s">
        <v>13693</v>
      </c>
    </row>
    <row r="1036" spans="17:41">
      <c r="Q1036" s="80">
        <v>0.329085648148148</v>
      </c>
      <c r="R1036" s="81">
        <v>1</v>
      </c>
      <c r="S1036" s="81" t="s">
        <v>1842</v>
      </c>
      <c r="T1036" s="83" t="s">
        <v>13694</v>
      </c>
      <c r="AL1036" s="79">
        <v>0.35635416666666703</v>
      </c>
      <c r="AM1036" s="2">
        <v>2</v>
      </c>
      <c r="AN1036" s="2" t="s">
        <v>3137</v>
      </c>
      <c r="AO1036" s="2" t="s">
        <v>13696</v>
      </c>
    </row>
    <row r="1037" spans="17:41">
      <c r="Q1037" s="84">
        <v>0.32913194444444399</v>
      </c>
      <c r="R1037" s="85">
        <v>1</v>
      </c>
      <c r="S1037" s="85" t="s">
        <v>1843</v>
      </c>
      <c r="T1037" s="87" t="s">
        <v>13692</v>
      </c>
      <c r="AL1037" s="79">
        <v>0.35636574074074101</v>
      </c>
      <c r="AM1037" s="2">
        <v>2</v>
      </c>
      <c r="AN1037" s="2" t="s">
        <v>5166</v>
      </c>
      <c r="AO1037" s="2" t="s">
        <v>13690</v>
      </c>
    </row>
    <row r="1038" spans="17:41">
      <c r="Q1038" s="80">
        <v>0.32913194444444399</v>
      </c>
      <c r="R1038" s="81">
        <v>1</v>
      </c>
      <c r="S1038" s="81" t="s">
        <v>749</v>
      </c>
      <c r="T1038" s="83" t="s">
        <v>13692</v>
      </c>
      <c r="AL1038" s="79">
        <v>0.35636574074074101</v>
      </c>
      <c r="AM1038" s="2">
        <v>1</v>
      </c>
      <c r="AN1038" s="2" t="s">
        <v>1105</v>
      </c>
      <c r="AO1038" s="2" t="s">
        <v>13693</v>
      </c>
    </row>
    <row r="1039" spans="17:41">
      <c r="Q1039" s="84">
        <v>0.32915509259259301</v>
      </c>
      <c r="R1039" s="85">
        <v>1</v>
      </c>
      <c r="S1039" s="85" t="s">
        <v>2786</v>
      </c>
      <c r="T1039" s="87" t="s">
        <v>13698</v>
      </c>
      <c r="AL1039" s="79">
        <v>0.356412037037037</v>
      </c>
      <c r="AM1039" s="2">
        <v>1</v>
      </c>
      <c r="AN1039" s="2" t="s">
        <v>2291</v>
      </c>
      <c r="AO1039" s="2" t="s">
        <v>13690</v>
      </c>
    </row>
    <row r="1040" spans="17:41">
      <c r="Q1040" s="80">
        <v>0.32918981481481502</v>
      </c>
      <c r="R1040" s="81">
        <v>1</v>
      </c>
      <c r="S1040" s="81" t="s">
        <v>2191</v>
      </c>
      <c r="T1040" s="83" t="s">
        <v>13694</v>
      </c>
      <c r="AL1040" s="79">
        <v>0.35645833333333299</v>
      </c>
      <c r="AM1040" s="2">
        <v>1</v>
      </c>
      <c r="AN1040" s="2" t="s">
        <v>224</v>
      </c>
      <c r="AO1040" s="2" t="s">
        <v>13694</v>
      </c>
    </row>
    <row r="1041" spans="17:41">
      <c r="Q1041" s="84">
        <v>0.32918981481481502</v>
      </c>
      <c r="R1041" s="85">
        <v>1</v>
      </c>
      <c r="S1041" s="85" t="s">
        <v>1473</v>
      </c>
      <c r="T1041" s="87" t="s">
        <v>13692</v>
      </c>
      <c r="AL1041" s="79">
        <v>0.35648148148148101</v>
      </c>
      <c r="AM1041" s="2">
        <v>1</v>
      </c>
      <c r="AN1041" s="2" t="s">
        <v>4371</v>
      </c>
      <c r="AO1041" s="2" t="s">
        <v>13702</v>
      </c>
    </row>
    <row r="1042" spans="17:41">
      <c r="Q1042" s="80">
        <v>0.32925925925925897</v>
      </c>
      <c r="R1042" s="81">
        <v>2</v>
      </c>
      <c r="S1042" s="81" t="s">
        <v>4797</v>
      </c>
      <c r="T1042" s="83" t="s">
        <v>13692</v>
      </c>
      <c r="AL1042" s="79">
        <v>0.35649305555555599</v>
      </c>
      <c r="AM1042" s="2">
        <v>1</v>
      </c>
      <c r="AN1042" s="2" t="s">
        <v>1971</v>
      </c>
      <c r="AO1042" s="2" t="s">
        <v>13694</v>
      </c>
    </row>
    <row r="1043" spans="17:41">
      <c r="Q1043" s="84">
        <v>0.329282407407407</v>
      </c>
      <c r="R1043" s="85">
        <v>1</v>
      </c>
      <c r="S1043" s="85" t="s">
        <v>539</v>
      </c>
      <c r="T1043" s="87" t="s">
        <v>13709</v>
      </c>
      <c r="AL1043" s="79">
        <v>0.35651620370370402</v>
      </c>
      <c r="AM1043" s="2">
        <v>1</v>
      </c>
      <c r="AN1043" s="2" t="s">
        <v>2292</v>
      </c>
      <c r="AO1043" s="2" t="s">
        <v>13694</v>
      </c>
    </row>
    <row r="1044" spans="17:41">
      <c r="Q1044" s="80">
        <v>0.32931712962963</v>
      </c>
      <c r="R1044" s="81">
        <v>1</v>
      </c>
      <c r="S1044" s="81" t="s">
        <v>4798</v>
      </c>
      <c r="T1044" s="83" t="s">
        <v>13695</v>
      </c>
      <c r="AL1044" s="79">
        <v>0.356527777777778</v>
      </c>
      <c r="AM1044" s="2">
        <v>2</v>
      </c>
      <c r="AN1044" s="2" t="s">
        <v>5167</v>
      </c>
      <c r="AO1044" s="2" t="s">
        <v>13692</v>
      </c>
    </row>
    <row r="1045" spans="17:41">
      <c r="Q1045" s="84">
        <v>0.32937499999999997</v>
      </c>
      <c r="R1045" s="85">
        <v>1</v>
      </c>
      <c r="S1045" s="85" t="s">
        <v>1150</v>
      </c>
      <c r="T1045" s="87" t="s">
        <v>13690</v>
      </c>
      <c r="AL1045" s="79">
        <v>0.356527777777778</v>
      </c>
      <c r="AM1045" s="2">
        <v>2</v>
      </c>
      <c r="AN1045" s="2" t="s">
        <v>795</v>
      </c>
      <c r="AO1045" s="2" t="s">
        <v>13694</v>
      </c>
    </row>
    <row r="1046" spans="17:41">
      <c r="Q1046" s="80">
        <v>0.32938657407407401</v>
      </c>
      <c r="R1046" s="81">
        <v>2</v>
      </c>
      <c r="S1046" s="81" t="s">
        <v>1474</v>
      </c>
      <c r="T1046" s="83" t="s">
        <v>13692</v>
      </c>
      <c r="AL1046" s="79">
        <v>0.35653935185185198</v>
      </c>
      <c r="AM1046" s="2">
        <v>1</v>
      </c>
      <c r="AN1046" s="2" t="s">
        <v>5168</v>
      </c>
      <c r="AO1046" s="2" t="s">
        <v>13694</v>
      </c>
    </row>
    <row r="1047" spans="17:41">
      <c r="Q1047" s="84">
        <v>0.329398148148148</v>
      </c>
      <c r="R1047" s="85">
        <v>1</v>
      </c>
      <c r="S1047" s="85" t="s">
        <v>2787</v>
      </c>
      <c r="T1047" s="87" t="s">
        <v>13690</v>
      </c>
      <c r="AL1047" s="79">
        <v>0.35655092592592602</v>
      </c>
      <c r="AM1047" s="2">
        <v>2</v>
      </c>
      <c r="AN1047" s="2" t="s">
        <v>5169</v>
      </c>
      <c r="AO1047" s="2" t="s">
        <v>13693</v>
      </c>
    </row>
    <row r="1048" spans="17:41">
      <c r="Q1048" s="80">
        <v>0.32940972222222198</v>
      </c>
      <c r="R1048" s="81">
        <v>1</v>
      </c>
      <c r="S1048" s="81" t="s">
        <v>4799</v>
      </c>
      <c r="T1048" s="83" t="s">
        <v>13690</v>
      </c>
      <c r="AL1048" s="79">
        <v>0.35657407407407399</v>
      </c>
      <c r="AM1048" s="2">
        <v>1</v>
      </c>
      <c r="AN1048" s="2" t="s">
        <v>2293</v>
      </c>
      <c r="AO1048" s="2" t="s">
        <v>13694</v>
      </c>
    </row>
    <row r="1049" spans="17:41">
      <c r="Q1049" s="84">
        <v>0.32946759259259301</v>
      </c>
      <c r="R1049" s="85">
        <v>2</v>
      </c>
      <c r="S1049" s="85" t="s">
        <v>4800</v>
      </c>
      <c r="T1049" s="87" t="s">
        <v>13692</v>
      </c>
      <c r="AL1049" s="79">
        <v>0.35658564814814803</v>
      </c>
      <c r="AM1049" s="2">
        <v>1</v>
      </c>
      <c r="AN1049" s="2" t="s">
        <v>589</v>
      </c>
      <c r="AO1049" s="2" t="s">
        <v>13693</v>
      </c>
    </row>
    <row r="1050" spans="17:41">
      <c r="Q1050" s="80">
        <v>0.32953703703703702</v>
      </c>
      <c r="R1050" s="81">
        <v>1</v>
      </c>
      <c r="S1050" s="81" t="s">
        <v>2460</v>
      </c>
      <c r="T1050" s="83" t="s">
        <v>13694</v>
      </c>
      <c r="AL1050" s="79">
        <v>0.35660879629629599</v>
      </c>
      <c r="AM1050" s="2">
        <v>1</v>
      </c>
      <c r="AN1050" s="2" t="s">
        <v>5170</v>
      </c>
      <c r="AO1050" s="2" t="s">
        <v>13699</v>
      </c>
    </row>
    <row r="1051" spans="17:41">
      <c r="Q1051" s="84">
        <v>0.32964120370370398</v>
      </c>
      <c r="R1051" s="85">
        <v>4</v>
      </c>
      <c r="S1051" s="85" t="s">
        <v>2192</v>
      </c>
      <c r="T1051" s="87" t="s">
        <v>13690</v>
      </c>
      <c r="AL1051" s="79">
        <v>0.35662037037036998</v>
      </c>
      <c r="AM1051" s="2">
        <v>1</v>
      </c>
      <c r="AN1051" s="2" t="s">
        <v>5171</v>
      </c>
      <c r="AO1051" s="2" t="s">
        <v>13702</v>
      </c>
    </row>
    <row r="1052" spans="17:41">
      <c r="Q1052" s="80">
        <v>0.32965277777777802</v>
      </c>
      <c r="R1052" s="81">
        <v>1</v>
      </c>
      <c r="S1052" s="81" t="s">
        <v>4801</v>
      </c>
      <c r="T1052" s="83" t="s">
        <v>13692</v>
      </c>
      <c r="AL1052" s="79">
        <v>0.356678240740741</v>
      </c>
      <c r="AM1052" s="2">
        <v>1</v>
      </c>
      <c r="AN1052" s="2" t="s">
        <v>1972</v>
      </c>
      <c r="AO1052" s="2" t="s">
        <v>13693</v>
      </c>
    </row>
    <row r="1053" spans="17:41">
      <c r="Q1053" s="84">
        <v>0.32965277777777802</v>
      </c>
      <c r="R1053" s="85">
        <v>1</v>
      </c>
      <c r="S1053" s="85" t="s">
        <v>954</v>
      </c>
      <c r="T1053" s="87" t="s">
        <v>13692</v>
      </c>
      <c r="AL1053" s="79">
        <v>0.35668981481481499</v>
      </c>
      <c r="AM1053" s="2">
        <v>1</v>
      </c>
      <c r="AN1053" s="2" t="s">
        <v>1201</v>
      </c>
      <c r="AO1053" s="2" t="s">
        <v>13694</v>
      </c>
    </row>
    <row r="1054" spans="17:41">
      <c r="Q1054" s="80">
        <v>0.32967592592592598</v>
      </c>
      <c r="R1054" s="81">
        <v>1</v>
      </c>
      <c r="S1054" s="81" t="s">
        <v>1022</v>
      </c>
      <c r="T1054" s="83" t="s">
        <v>13690</v>
      </c>
      <c r="AL1054" s="79">
        <v>0.35670138888888903</v>
      </c>
      <c r="AM1054" s="2">
        <v>3</v>
      </c>
      <c r="AN1054" s="2" t="s">
        <v>5172</v>
      </c>
      <c r="AO1054" s="2" t="s">
        <v>13690</v>
      </c>
    </row>
    <row r="1055" spans="17:41">
      <c r="Q1055" s="84">
        <v>0.32968750000000002</v>
      </c>
      <c r="R1055" s="85">
        <v>1</v>
      </c>
      <c r="S1055" s="85" t="s">
        <v>4802</v>
      </c>
      <c r="T1055" s="87" t="s">
        <v>13704</v>
      </c>
      <c r="AL1055" s="79">
        <v>0.35672453703703699</v>
      </c>
      <c r="AM1055" s="2">
        <v>2</v>
      </c>
      <c r="AN1055" s="2" t="s">
        <v>5173</v>
      </c>
      <c r="AO1055" s="2" t="s">
        <v>13690</v>
      </c>
    </row>
    <row r="1056" spans="17:41">
      <c r="Q1056" s="80">
        <v>0.32969907407407401</v>
      </c>
      <c r="R1056" s="81">
        <v>1</v>
      </c>
      <c r="S1056" s="81" t="s">
        <v>144</v>
      </c>
      <c r="T1056" s="83" t="s">
        <v>13698</v>
      </c>
      <c r="AL1056" s="79">
        <v>0.35672453703703699</v>
      </c>
      <c r="AM1056" s="2">
        <v>1</v>
      </c>
      <c r="AN1056" s="2" t="s">
        <v>2887</v>
      </c>
      <c r="AO1056" s="2" t="s">
        <v>13695</v>
      </c>
    </row>
    <row r="1057" spans="17:41">
      <c r="Q1057" s="84">
        <v>0.32971064814814799</v>
      </c>
      <c r="R1057" s="85">
        <v>4</v>
      </c>
      <c r="S1057" s="85" t="s">
        <v>2579</v>
      </c>
      <c r="T1057" s="87" t="s">
        <v>13690</v>
      </c>
      <c r="AL1057" s="79">
        <v>0.35673611111111098</v>
      </c>
      <c r="AM1057" s="2">
        <v>1</v>
      </c>
      <c r="AN1057" s="2" t="s">
        <v>5174</v>
      </c>
      <c r="AO1057" s="2" t="s">
        <v>13695</v>
      </c>
    </row>
    <row r="1058" spans="17:41">
      <c r="Q1058" s="80">
        <v>0.32972222222222197</v>
      </c>
      <c r="R1058" s="81">
        <v>1</v>
      </c>
      <c r="S1058" s="81" t="s">
        <v>1844</v>
      </c>
      <c r="T1058" s="83" t="s">
        <v>13695</v>
      </c>
      <c r="AL1058" s="79">
        <v>0.35674768518518502</v>
      </c>
      <c r="AM1058" s="2">
        <v>1</v>
      </c>
      <c r="AN1058" s="2" t="s">
        <v>5175</v>
      </c>
      <c r="AO1058" s="2" t="s">
        <v>13695</v>
      </c>
    </row>
    <row r="1059" spans="17:41">
      <c r="Q1059" s="84">
        <v>0.32973379629629601</v>
      </c>
      <c r="R1059" s="85">
        <v>2</v>
      </c>
      <c r="S1059" s="85" t="s">
        <v>4803</v>
      </c>
      <c r="T1059" s="87" t="s">
        <v>13690</v>
      </c>
      <c r="AL1059" s="79">
        <v>0.35674768518518502</v>
      </c>
      <c r="AM1059" s="2">
        <v>1</v>
      </c>
      <c r="AN1059" s="2" t="s">
        <v>1199</v>
      </c>
      <c r="AO1059" s="2" t="s">
        <v>13694</v>
      </c>
    </row>
    <row r="1060" spans="17:41">
      <c r="Q1060" s="80">
        <v>0.32973379629629601</v>
      </c>
      <c r="R1060" s="81">
        <v>1</v>
      </c>
      <c r="S1060" s="81" t="s">
        <v>1224</v>
      </c>
      <c r="T1060" s="83" t="s">
        <v>13690</v>
      </c>
      <c r="AL1060" s="79">
        <v>0.356793981481482</v>
      </c>
      <c r="AM1060" s="2">
        <v>1</v>
      </c>
      <c r="AN1060" s="2" t="s">
        <v>5176</v>
      </c>
      <c r="AO1060" s="2" t="s">
        <v>13690</v>
      </c>
    </row>
    <row r="1061" spans="17:41">
      <c r="Q1061" s="84">
        <v>0.32973379629629601</v>
      </c>
      <c r="R1061" s="85">
        <v>1</v>
      </c>
      <c r="S1061" s="85" t="s">
        <v>4804</v>
      </c>
      <c r="T1061" s="87" t="s">
        <v>13695</v>
      </c>
      <c r="AL1061" s="79">
        <v>0.356793981481482</v>
      </c>
      <c r="AM1061" s="2">
        <v>2</v>
      </c>
      <c r="AN1061" s="2" t="s">
        <v>1581</v>
      </c>
      <c r="AO1061" s="2" t="s">
        <v>13696</v>
      </c>
    </row>
    <row r="1062" spans="17:41">
      <c r="Q1062" s="80">
        <v>0.32974537037036999</v>
      </c>
      <c r="R1062" s="81">
        <v>1</v>
      </c>
      <c r="S1062" s="81" t="s">
        <v>2193</v>
      </c>
      <c r="T1062" s="83" t="s">
        <v>13692</v>
      </c>
      <c r="AL1062" s="79">
        <v>0.35681712962963003</v>
      </c>
      <c r="AM1062" s="2">
        <v>1</v>
      </c>
      <c r="AN1062" s="2" t="s">
        <v>5177</v>
      </c>
      <c r="AO1062" s="2" t="s">
        <v>13695</v>
      </c>
    </row>
    <row r="1063" spans="17:41">
      <c r="Q1063" s="84">
        <v>0.32975694444444398</v>
      </c>
      <c r="R1063" s="85">
        <v>1</v>
      </c>
      <c r="S1063" s="85" t="s">
        <v>899</v>
      </c>
      <c r="T1063" s="87" t="s">
        <v>13696</v>
      </c>
      <c r="AL1063" s="79">
        <v>0.35682870370370401</v>
      </c>
      <c r="AM1063" s="2">
        <v>1</v>
      </c>
      <c r="AN1063" s="2" t="s">
        <v>3201</v>
      </c>
      <c r="AO1063" s="2" t="s">
        <v>13695</v>
      </c>
    </row>
    <row r="1064" spans="17:41">
      <c r="Q1064" s="80">
        <v>0.32976851851851902</v>
      </c>
      <c r="R1064" s="81">
        <v>2</v>
      </c>
      <c r="S1064" s="81" t="s">
        <v>4805</v>
      </c>
      <c r="T1064" s="83" t="s">
        <v>13692</v>
      </c>
      <c r="AL1064" s="79">
        <v>0.35682870370370401</v>
      </c>
      <c r="AM1064" s="2">
        <v>1</v>
      </c>
      <c r="AN1064" s="2" t="s">
        <v>3201</v>
      </c>
      <c r="AO1064" s="2" t="s">
        <v>13709</v>
      </c>
    </row>
    <row r="1065" spans="17:41">
      <c r="Q1065" s="84">
        <v>0.329780092592593</v>
      </c>
      <c r="R1065" s="85">
        <v>1</v>
      </c>
      <c r="S1065" s="85" t="s">
        <v>1475</v>
      </c>
      <c r="T1065" s="87" t="s">
        <v>13692</v>
      </c>
      <c r="AL1065" s="79">
        <v>0.35688657407407398</v>
      </c>
      <c r="AM1065" s="2">
        <v>2</v>
      </c>
      <c r="AN1065" s="2" t="s">
        <v>1128</v>
      </c>
      <c r="AO1065" s="2" t="s">
        <v>13696</v>
      </c>
    </row>
    <row r="1066" spans="17:41">
      <c r="Q1066" s="80">
        <v>0.32980324074074102</v>
      </c>
      <c r="R1066" s="81">
        <v>1</v>
      </c>
      <c r="S1066" s="81" t="s">
        <v>4806</v>
      </c>
      <c r="T1066" s="83" t="s">
        <v>13692</v>
      </c>
      <c r="AL1066" s="79">
        <v>0.356990740740741</v>
      </c>
      <c r="AM1066" s="2">
        <v>1</v>
      </c>
      <c r="AN1066" s="2" t="s">
        <v>1973</v>
      </c>
      <c r="AO1066" s="2" t="s">
        <v>13690</v>
      </c>
    </row>
    <row r="1067" spans="17:41">
      <c r="Q1067" s="84">
        <v>0.329814814814815</v>
      </c>
      <c r="R1067" s="85">
        <v>4</v>
      </c>
      <c r="S1067" s="85" t="s">
        <v>4807</v>
      </c>
      <c r="T1067" s="87" t="s">
        <v>13692</v>
      </c>
      <c r="AL1067" s="79">
        <v>0.35707175925925899</v>
      </c>
      <c r="AM1067" s="2">
        <v>1</v>
      </c>
      <c r="AN1067" s="2" t="s">
        <v>1236</v>
      </c>
      <c r="AO1067" s="2" t="s">
        <v>13693</v>
      </c>
    </row>
    <row r="1068" spans="17:41">
      <c r="Q1068" s="80">
        <v>0.32982638888888899</v>
      </c>
      <c r="R1068" s="81">
        <v>1</v>
      </c>
      <c r="S1068" s="81" t="s">
        <v>1845</v>
      </c>
      <c r="T1068" s="83" t="s">
        <v>13694</v>
      </c>
      <c r="AL1068" s="79">
        <v>0.35708333333333298</v>
      </c>
      <c r="AM1068" s="2">
        <v>1</v>
      </c>
      <c r="AN1068" s="2" t="s">
        <v>5178</v>
      </c>
      <c r="AO1068" s="2" t="s">
        <v>13693</v>
      </c>
    </row>
    <row r="1069" spans="17:41">
      <c r="Q1069" s="84">
        <v>0.32982638888888899</v>
      </c>
      <c r="R1069" s="85">
        <v>2</v>
      </c>
      <c r="S1069" s="85" t="s">
        <v>1846</v>
      </c>
      <c r="T1069" s="87" t="s">
        <v>13690</v>
      </c>
      <c r="AL1069" s="79">
        <v>0.35715277777777799</v>
      </c>
      <c r="AM1069" s="2">
        <v>1</v>
      </c>
      <c r="AN1069" s="2" t="s">
        <v>5179</v>
      </c>
      <c r="AO1069" s="2" t="s">
        <v>13691</v>
      </c>
    </row>
    <row r="1070" spans="17:41">
      <c r="Q1070" s="80">
        <v>0.32986111111111099</v>
      </c>
      <c r="R1070" s="81">
        <v>2</v>
      </c>
      <c r="S1070" s="81" t="s">
        <v>2194</v>
      </c>
      <c r="T1070" s="83" t="s">
        <v>13690</v>
      </c>
      <c r="AL1070" s="79">
        <v>0.35715277777777799</v>
      </c>
      <c r="AM1070" s="2">
        <v>1</v>
      </c>
      <c r="AN1070" s="2" t="s">
        <v>5180</v>
      </c>
      <c r="AO1070" s="2" t="s">
        <v>13691</v>
      </c>
    </row>
    <row r="1071" spans="17:41">
      <c r="Q1071" s="84">
        <v>0.32987268518518498</v>
      </c>
      <c r="R1071" s="85">
        <v>2</v>
      </c>
      <c r="S1071" s="85" t="s">
        <v>2788</v>
      </c>
      <c r="T1071" s="87" t="s">
        <v>13693</v>
      </c>
      <c r="AL1071" s="79">
        <v>0.35716435185185202</v>
      </c>
      <c r="AM1071" s="2">
        <v>2</v>
      </c>
      <c r="AN1071" s="2" t="s">
        <v>2294</v>
      </c>
      <c r="AO1071" s="2" t="s">
        <v>13690</v>
      </c>
    </row>
    <row r="1072" spans="17:41">
      <c r="Q1072" s="80">
        <v>0.32988425925925902</v>
      </c>
      <c r="R1072" s="81">
        <v>1</v>
      </c>
      <c r="S1072" s="81" t="s">
        <v>1476</v>
      </c>
      <c r="T1072" s="83" t="s">
        <v>13690</v>
      </c>
      <c r="AL1072" s="79">
        <v>0.35723379629629598</v>
      </c>
      <c r="AM1072" s="2">
        <v>1</v>
      </c>
      <c r="AN1072" s="2" t="s">
        <v>5181</v>
      </c>
      <c r="AO1072" s="2" t="s">
        <v>13692</v>
      </c>
    </row>
    <row r="1073" spans="17:41">
      <c r="Q1073" s="84">
        <v>0.32988425925925902</v>
      </c>
      <c r="R1073" s="85">
        <v>1</v>
      </c>
      <c r="S1073" s="85" t="s">
        <v>524</v>
      </c>
      <c r="T1073" s="87" t="s">
        <v>13699</v>
      </c>
      <c r="AL1073" s="79">
        <v>0.357256944444444</v>
      </c>
      <c r="AM1073" s="2">
        <v>1</v>
      </c>
      <c r="AN1073" s="2" t="s">
        <v>1974</v>
      </c>
      <c r="AO1073" s="2" t="s">
        <v>13692</v>
      </c>
    </row>
    <row r="1074" spans="17:41">
      <c r="Q1074" s="80">
        <v>0.32996527777777801</v>
      </c>
      <c r="R1074" s="81">
        <v>1</v>
      </c>
      <c r="S1074" s="81" t="s">
        <v>4808</v>
      </c>
      <c r="T1074" s="83" t="s">
        <v>13690</v>
      </c>
      <c r="AL1074" s="79">
        <v>0.35726851851851898</v>
      </c>
      <c r="AM1074" s="2">
        <v>3</v>
      </c>
      <c r="AN1074" s="2" t="s">
        <v>590</v>
      </c>
      <c r="AO1074" s="2" t="s">
        <v>13690</v>
      </c>
    </row>
    <row r="1075" spans="17:41">
      <c r="Q1075" s="84">
        <v>0.330011574074074</v>
      </c>
      <c r="R1075" s="85">
        <v>1</v>
      </c>
      <c r="S1075" s="85" t="s">
        <v>2195</v>
      </c>
      <c r="T1075" s="87" t="s">
        <v>13690</v>
      </c>
      <c r="AL1075" s="79">
        <v>0.35728009259259302</v>
      </c>
      <c r="AM1075" s="2">
        <v>1</v>
      </c>
      <c r="AN1075" s="2" t="s">
        <v>2680</v>
      </c>
      <c r="AO1075" s="2" t="s">
        <v>13694</v>
      </c>
    </row>
    <row r="1076" spans="17:41">
      <c r="Q1076" s="80">
        <v>0.33003472222222202</v>
      </c>
      <c r="R1076" s="81">
        <v>1</v>
      </c>
      <c r="S1076" s="81" t="s">
        <v>1847</v>
      </c>
      <c r="T1076" s="83" t="s">
        <v>13690</v>
      </c>
      <c r="AL1076" s="79">
        <v>0.35728009259259302</v>
      </c>
      <c r="AM1076" s="2">
        <v>1</v>
      </c>
      <c r="AN1076" s="2" t="s">
        <v>591</v>
      </c>
      <c r="AO1076" s="2" t="s">
        <v>13693</v>
      </c>
    </row>
    <row r="1077" spans="17:41">
      <c r="Q1077" s="84">
        <v>0.33006944444444403</v>
      </c>
      <c r="R1077" s="85">
        <v>1</v>
      </c>
      <c r="S1077" s="85" t="s">
        <v>1848</v>
      </c>
      <c r="T1077" s="87" t="s">
        <v>13690</v>
      </c>
      <c r="AL1077" s="79">
        <v>0.35729166666666701</v>
      </c>
      <c r="AM1077" s="2">
        <v>1</v>
      </c>
      <c r="AN1077" s="2" t="s">
        <v>1975</v>
      </c>
      <c r="AO1077" s="2" t="s">
        <v>13694</v>
      </c>
    </row>
    <row r="1078" spans="17:41">
      <c r="Q1078" s="80">
        <v>0.33009259259259299</v>
      </c>
      <c r="R1078" s="81">
        <v>1</v>
      </c>
      <c r="S1078" s="81" t="s">
        <v>2461</v>
      </c>
      <c r="T1078" s="83" t="s">
        <v>13690</v>
      </c>
      <c r="AL1078" s="79">
        <v>0.35731481481481497</v>
      </c>
      <c r="AM1078" s="2">
        <v>1</v>
      </c>
      <c r="AN1078" s="2" t="s">
        <v>2295</v>
      </c>
      <c r="AO1078" s="2" t="s">
        <v>13694</v>
      </c>
    </row>
    <row r="1079" spans="17:41">
      <c r="Q1079" s="84">
        <v>0.33010416666666698</v>
      </c>
      <c r="R1079" s="85">
        <v>2</v>
      </c>
      <c r="S1079" s="85" t="s">
        <v>1477</v>
      </c>
      <c r="T1079" s="87" t="s">
        <v>13694</v>
      </c>
      <c r="AL1079" s="79">
        <v>0.357337962962963</v>
      </c>
      <c r="AM1079" s="2">
        <v>1</v>
      </c>
      <c r="AN1079" s="2" t="s">
        <v>5182</v>
      </c>
      <c r="AO1079" s="2" t="s">
        <v>13692</v>
      </c>
    </row>
    <row r="1080" spans="17:41">
      <c r="Q1080" s="80">
        <v>0.33011574074074101</v>
      </c>
      <c r="R1080" s="81">
        <v>1</v>
      </c>
      <c r="S1080" s="81" t="s">
        <v>1849</v>
      </c>
      <c r="T1080" s="83" t="s">
        <v>13694</v>
      </c>
      <c r="AL1080" s="79">
        <v>0.357372685185185</v>
      </c>
      <c r="AM1080" s="2">
        <v>2</v>
      </c>
      <c r="AN1080" s="2" t="s">
        <v>5183</v>
      </c>
      <c r="AO1080" s="2" t="s">
        <v>13692</v>
      </c>
    </row>
    <row r="1081" spans="17:41">
      <c r="Q1081" s="84">
        <v>0.33025462962962998</v>
      </c>
      <c r="R1081" s="85">
        <v>1</v>
      </c>
      <c r="S1081" s="85" t="s">
        <v>1850</v>
      </c>
      <c r="T1081" s="87" t="s">
        <v>13690</v>
      </c>
      <c r="AL1081" s="79">
        <v>0.35738425925925899</v>
      </c>
      <c r="AM1081" s="2">
        <v>1</v>
      </c>
      <c r="AN1081" s="2" t="s">
        <v>2888</v>
      </c>
      <c r="AO1081" s="2" t="s">
        <v>13695</v>
      </c>
    </row>
    <row r="1082" spans="17:41">
      <c r="Q1082" s="80">
        <v>0.33028935185185199</v>
      </c>
      <c r="R1082" s="81">
        <v>1</v>
      </c>
      <c r="S1082" s="81" t="s">
        <v>1310</v>
      </c>
      <c r="T1082" s="83" t="s">
        <v>13690</v>
      </c>
      <c r="AL1082" s="79">
        <v>0.35738425925925899</v>
      </c>
      <c r="AM1082" s="2">
        <v>1</v>
      </c>
      <c r="AN1082" s="2" t="s">
        <v>5184</v>
      </c>
      <c r="AO1082" s="2" t="s">
        <v>13690</v>
      </c>
    </row>
    <row r="1083" spans="17:41">
      <c r="Q1083" s="84">
        <v>0.33033564814814798</v>
      </c>
      <c r="R1083" s="85">
        <v>2</v>
      </c>
      <c r="S1083" s="85" t="s">
        <v>2789</v>
      </c>
      <c r="T1083" s="87" t="s">
        <v>13695</v>
      </c>
      <c r="AL1083" s="79">
        <v>0.35741898148148099</v>
      </c>
      <c r="AM1083" s="2">
        <v>1</v>
      </c>
      <c r="AN1083" s="2" t="s">
        <v>5185</v>
      </c>
      <c r="AO1083" s="2" t="s">
        <v>13690</v>
      </c>
    </row>
    <row r="1084" spans="17:41">
      <c r="Q1084" s="80">
        <v>0.33040509259259299</v>
      </c>
      <c r="R1084" s="81">
        <v>1</v>
      </c>
      <c r="S1084" s="81" t="s">
        <v>1478</v>
      </c>
      <c r="T1084" s="83" t="s">
        <v>13690</v>
      </c>
      <c r="AL1084" s="79">
        <v>0.357453703703704</v>
      </c>
      <c r="AM1084" s="2">
        <v>1</v>
      </c>
      <c r="AN1084" s="2" t="s">
        <v>5186</v>
      </c>
      <c r="AO1084" s="2" t="s">
        <v>13692</v>
      </c>
    </row>
    <row r="1085" spans="17:41">
      <c r="Q1085" s="84">
        <v>0.33045138888888897</v>
      </c>
      <c r="R1085" s="85">
        <v>1</v>
      </c>
      <c r="S1085" s="85" t="s">
        <v>2790</v>
      </c>
      <c r="T1085" s="87" t="s">
        <v>13692</v>
      </c>
      <c r="AL1085" s="79">
        <v>0.35746527777777798</v>
      </c>
      <c r="AM1085" s="2">
        <v>1</v>
      </c>
      <c r="AN1085" s="2" t="s">
        <v>592</v>
      </c>
      <c r="AO1085" s="2" t="s">
        <v>13690</v>
      </c>
    </row>
    <row r="1086" spans="17:41">
      <c r="Q1086" s="80">
        <v>0.33048611111111098</v>
      </c>
      <c r="R1086" s="81">
        <v>1</v>
      </c>
      <c r="S1086" s="81" t="s">
        <v>1851</v>
      </c>
      <c r="T1086" s="83" t="s">
        <v>13693</v>
      </c>
      <c r="AL1086" s="79">
        <v>0.35749999999999998</v>
      </c>
      <c r="AM1086" s="2">
        <v>3</v>
      </c>
      <c r="AN1086" s="2" t="s">
        <v>5187</v>
      </c>
      <c r="AO1086" s="2" t="s">
        <v>13690</v>
      </c>
    </row>
    <row r="1087" spans="17:41">
      <c r="Q1087" s="84">
        <v>0.33049768518518502</v>
      </c>
      <c r="R1087" s="85">
        <v>1</v>
      </c>
      <c r="S1087" s="85" t="s">
        <v>2791</v>
      </c>
      <c r="T1087" s="87" t="s">
        <v>13702</v>
      </c>
      <c r="AL1087" s="79">
        <v>0.35752314814814801</v>
      </c>
      <c r="AM1087" s="2">
        <v>1</v>
      </c>
      <c r="AN1087" s="2" t="s">
        <v>2889</v>
      </c>
      <c r="AO1087" s="2" t="s">
        <v>13714</v>
      </c>
    </row>
    <row r="1088" spans="17:41">
      <c r="Q1088" s="80">
        <v>0.33060185185185198</v>
      </c>
      <c r="R1088" s="81">
        <v>1</v>
      </c>
      <c r="S1088" s="81" t="s">
        <v>515</v>
      </c>
      <c r="T1088" s="83" t="s">
        <v>13701</v>
      </c>
      <c r="AL1088" s="79">
        <v>0.35754629629629597</v>
      </c>
      <c r="AM1088" s="2">
        <v>1</v>
      </c>
      <c r="AN1088" s="2" t="s">
        <v>5188</v>
      </c>
      <c r="AO1088" s="2" t="s">
        <v>13696</v>
      </c>
    </row>
    <row r="1089" spans="17:41">
      <c r="Q1089" s="84">
        <v>0.33061342592592602</v>
      </c>
      <c r="R1089" s="85">
        <v>1</v>
      </c>
      <c r="S1089" s="85" t="s">
        <v>4809</v>
      </c>
      <c r="T1089" s="87" t="s">
        <v>13692</v>
      </c>
      <c r="AL1089" s="79">
        <v>0.35755787037037001</v>
      </c>
      <c r="AM1089" s="2">
        <v>1</v>
      </c>
      <c r="AN1089" s="2" t="s">
        <v>5189</v>
      </c>
      <c r="AO1089" s="2" t="s">
        <v>13692</v>
      </c>
    </row>
    <row r="1090" spans="17:41">
      <c r="Q1090" s="80">
        <v>0.33063657407407399</v>
      </c>
      <c r="R1090" s="81">
        <v>1</v>
      </c>
      <c r="S1090" s="81" t="s">
        <v>1479</v>
      </c>
      <c r="T1090" s="83" t="s">
        <v>13694</v>
      </c>
      <c r="AL1090" s="79">
        <v>0.35758101851851898</v>
      </c>
      <c r="AM1090" s="2">
        <v>1</v>
      </c>
      <c r="AN1090" s="2" t="s">
        <v>5190</v>
      </c>
      <c r="AO1090" s="2" t="s">
        <v>13692</v>
      </c>
    </row>
    <row r="1091" spans="17:41">
      <c r="Q1091" s="84">
        <v>0.330706018518518</v>
      </c>
      <c r="R1091" s="85">
        <v>1</v>
      </c>
      <c r="S1091" s="85" t="s">
        <v>2078</v>
      </c>
      <c r="T1091" s="87" t="s">
        <v>13709</v>
      </c>
      <c r="AL1091" s="79">
        <v>0.35758101851851898</v>
      </c>
      <c r="AM1091" s="2">
        <v>1</v>
      </c>
      <c r="AN1091" s="2" t="s">
        <v>2296</v>
      </c>
      <c r="AO1091" s="2" t="s">
        <v>13694</v>
      </c>
    </row>
    <row r="1092" spans="17:41">
      <c r="Q1092" s="80">
        <v>0.33072916666666702</v>
      </c>
      <c r="R1092" s="81">
        <v>1</v>
      </c>
      <c r="S1092" s="81" t="s">
        <v>2645</v>
      </c>
      <c r="T1092" s="83" t="s">
        <v>13690</v>
      </c>
      <c r="AL1092" s="79">
        <v>0.35758101851851898</v>
      </c>
      <c r="AM1092" s="2">
        <v>3</v>
      </c>
      <c r="AN1092" s="2" t="s">
        <v>1266</v>
      </c>
      <c r="AO1092" s="2" t="s">
        <v>13692</v>
      </c>
    </row>
    <row r="1093" spans="17:41">
      <c r="Q1093" s="84">
        <v>0.330740740740741</v>
      </c>
      <c r="R1093" s="85">
        <v>1</v>
      </c>
      <c r="S1093" s="85" t="s">
        <v>2196</v>
      </c>
      <c r="T1093" s="87" t="s">
        <v>13692</v>
      </c>
      <c r="AL1093" s="79">
        <v>0.35763888888888901</v>
      </c>
      <c r="AM1093" s="2">
        <v>1</v>
      </c>
      <c r="AN1093" s="2" t="s">
        <v>5191</v>
      </c>
      <c r="AO1093" s="2" t="s">
        <v>13692</v>
      </c>
    </row>
    <row r="1094" spans="17:41">
      <c r="Q1094" s="80">
        <v>0.33075231481481498</v>
      </c>
      <c r="R1094" s="81">
        <v>1</v>
      </c>
      <c r="S1094" s="81" t="s">
        <v>1480</v>
      </c>
      <c r="T1094" s="83" t="s">
        <v>13692</v>
      </c>
      <c r="AL1094" s="79">
        <v>0.35763888888888901</v>
      </c>
      <c r="AM1094" s="2">
        <v>1</v>
      </c>
      <c r="AN1094" s="2" t="s">
        <v>1198</v>
      </c>
      <c r="AO1094" s="2" t="s">
        <v>13699</v>
      </c>
    </row>
    <row r="1095" spans="17:41">
      <c r="Q1095" s="84">
        <v>0.33075231481481498</v>
      </c>
      <c r="R1095" s="85">
        <v>1</v>
      </c>
      <c r="S1095" s="85" t="s">
        <v>136</v>
      </c>
      <c r="T1095" s="87" t="s">
        <v>13695</v>
      </c>
      <c r="AL1095" s="79">
        <v>0.35766203703703697</v>
      </c>
      <c r="AM1095" s="2">
        <v>1</v>
      </c>
      <c r="AN1095" s="2" t="s">
        <v>593</v>
      </c>
      <c r="AO1095" s="2" t="s">
        <v>13690</v>
      </c>
    </row>
    <row r="1096" spans="17:41">
      <c r="Q1096" s="80">
        <v>0.33076388888888902</v>
      </c>
      <c r="R1096" s="81">
        <v>2</v>
      </c>
      <c r="S1096" s="81" t="s">
        <v>1023</v>
      </c>
      <c r="T1096" s="83" t="s">
        <v>13690</v>
      </c>
      <c r="AL1096" s="79">
        <v>0.35767361111111101</v>
      </c>
      <c r="AM1096" s="2">
        <v>2</v>
      </c>
      <c r="AN1096" s="2" t="s">
        <v>4249</v>
      </c>
      <c r="AO1096" s="2" t="s">
        <v>13696</v>
      </c>
    </row>
    <row r="1097" spans="17:41">
      <c r="Q1097" s="84">
        <v>0.33083333333333298</v>
      </c>
      <c r="R1097" s="85">
        <v>1</v>
      </c>
      <c r="S1097" s="85" t="s">
        <v>1096</v>
      </c>
      <c r="T1097" s="87" t="s">
        <v>13692</v>
      </c>
      <c r="AL1097" s="79">
        <v>0.357685185185185</v>
      </c>
      <c r="AM1097" s="2">
        <v>1</v>
      </c>
      <c r="AN1097" s="2" t="s">
        <v>760</v>
      </c>
      <c r="AO1097" s="2" t="s">
        <v>13694</v>
      </c>
    </row>
    <row r="1098" spans="17:41">
      <c r="Q1098" s="80">
        <v>0.330856481481482</v>
      </c>
      <c r="R1098" s="81">
        <v>1</v>
      </c>
      <c r="S1098" s="81" t="s">
        <v>2792</v>
      </c>
      <c r="T1098" s="83" t="s">
        <v>13695</v>
      </c>
      <c r="AL1098" s="79">
        <v>0.35769675925925898</v>
      </c>
      <c r="AM1098" s="2">
        <v>4</v>
      </c>
      <c r="AN1098" s="2" t="s">
        <v>5192</v>
      </c>
      <c r="AO1098" s="2" t="s">
        <v>13692</v>
      </c>
    </row>
    <row r="1099" spans="17:41">
      <c r="Q1099" s="84">
        <v>0.33086805555555598</v>
      </c>
      <c r="R1099" s="85">
        <v>2</v>
      </c>
      <c r="S1099" s="85" t="s">
        <v>1481</v>
      </c>
      <c r="T1099" s="87" t="s">
        <v>13690</v>
      </c>
      <c r="AL1099" s="79">
        <v>0.35773148148148098</v>
      </c>
      <c r="AM1099" s="2">
        <v>4</v>
      </c>
      <c r="AN1099" s="2" t="s">
        <v>5193</v>
      </c>
      <c r="AO1099" s="2" t="s">
        <v>13692</v>
      </c>
    </row>
    <row r="1100" spans="17:41">
      <c r="Q1100" s="80">
        <v>0.33086805555555598</v>
      </c>
      <c r="R1100" s="81">
        <v>1</v>
      </c>
      <c r="S1100" s="81" t="s">
        <v>1024</v>
      </c>
      <c r="T1100" s="83" t="s">
        <v>13692</v>
      </c>
      <c r="AL1100" s="79">
        <v>0.35778935185185201</v>
      </c>
      <c r="AM1100" s="2">
        <v>4</v>
      </c>
      <c r="AN1100" s="2" t="s">
        <v>5194</v>
      </c>
      <c r="AO1100" s="2" t="s">
        <v>13690</v>
      </c>
    </row>
    <row r="1101" spans="17:41">
      <c r="Q1101" s="84">
        <v>0.33089120370370401</v>
      </c>
      <c r="R1101" s="85">
        <v>2</v>
      </c>
      <c r="S1101" s="85" t="s">
        <v>1852</v>
      </c>
      <c r="T1101" s="87" t="s">
        <v>13690</v>
      </c>
      <c r="AL1101" s="79">
        <v>0.35778935185185201</v>
      </c>
      <c r="AM1101" s="2">
        <v>1</v>
      </c>
      <c r="AN1101" s="2" t="s">
        <v>5195</v>
      </c>
      <c r="AO1101" s="2" t="s">
        <v>13693</v>
      </c>
    </row>
    <row r="1102" spans="17:41">
      <c r="Q1102" s="80">
        <v>0.33090277777777799</v>
      </c>
      <c r="R1102" s="81">
        <v>1</v>
      </c>
      <c r="S1102" s="81" t="s">
        <v>1853</v>
      </c>
      <c r="T1102" s="83" t="s">
        <v>13690</v>
      </c>
      <c r="AL1102" s="79">
        <v>0.35787037037037001</v>
      </c>
      <c r="AM1102" s="2">
        <v>3</v>
      </c>
      <c r="AN1102" s="2" t="s">
        <v>5196</v>
      </c>
      <c r="AO1102" s="2" t="s">
        <v>13692</v>
      </c>
    </row>
    <row r="1103" spans="17:41">
      <c r="Q1103" s="84">
        <v>0.33091435185185197</v>
      </c>
      <c r="R1103" s="85">
        <v>1</v>
      </c>
      <c r="S1103" s="85" t="s">
        <v>898</v>
      </c>
      <c r="T1103" s="87" t="s">
        <v>13692</v>
      </c>
      <c r="AL1103" s="79">
        <v>0.35789351851851903</v>
      </c>
      <c r="AM1103" s="2">
        <v>1</v>
      </c>
      <c r="AN1103" s="2" t="s">
        <v>1267</v>
      </c>
      <c r="AO1103" s="2" t="s">
        <v>13694</v>
      </c>
    </row>
    <row r="1104" spans="17:41">
      <c r="Q1104" s="80">
        <v>0.33092592592592601</v>
      </c>
      <c r="R1104" s="81">
        <v>1</v>
      </c>
      <c r="S1104" s="81" t="s">
        <v>2793</v>
      </c>
      <c r="T1104" s="83" t="s">
        <v>13702</v>
      </c>
      <c r="AL1104" s="79">
        <v>0.35791666666666699</v>
      </c>
      <c r="AM1104" s="2">
        <v>2</v>
      </c>
      <c r="AN1104" s="2" t="s">
        <v>2936</v>
      </c>
      <c r="AO1104" s="2" t="s">
        <v>13696</v>
      </c>
    </row>
    <row r="1105" spans="17:41">
      <c r="Q1105" s="84">
        <v>0.33092592592592601</v>
      </c>
      <c r="R1105" s="85">
        <v>6</v>
      </c>
      <c r="S1105" s="85" t="s">
        <v>2562</v>
      </c>
      <c r="T1105" s="87" t="s">
        <v>13694</v>
      </c>
      <c r="AL1105" s="79">
        <v>0.35791666666666699</v>
      </c>
      <c r="AM1105" s="2">
        <v>4</v>
      </c>
      <c r="AN1105" s="2" t="s">
        <v>5197</v>
      </c>
      <c r="AO1105" s="2" t="s">
        <v>13690</v>
      </c>
    </row>
    <row r="1106" spans="17:41">
      <c r="Q1106" s="80">
        <v>0.33104166666666701</v>
      </c>
      <c r="R1106" s="81">
        <v>4</v>
      </c>
      <c r="S1106" s="81" t="s">
        <v>4810</v>
      </c>
      <c r="T1106" s="83" t="s">
        <v>13692</v>
      </c>
      <c r="AL1106" s="79">
        <v>0.35791666666666699</v>
      </c>
      <c r="AM1106" s="2">
        <v>1</v>
      </c>
      <c r="AN1106" s="2" t="s">
        <v>2297</v>
      </c>
      <c r="AO1106" s="2" t="s">
        <v>13691</v>
      </c>
    </row>
    <row r="1107" spans="17:41">
      <c r="Q1107" s="84">
        <v>0.33105324074074099</v>
      </c>
      <c r="R1107" s="85">
        <v>1</v>
      </c>
      <c r="S1107" s="85" t="s">
        <v>2462</v>
      </c>
      <c r="T1107" s="87" t="s">
        <v>13690</v>
      </c>
      <c r="AL1107" s="79">
        <v>0.35791666666666699</v>
      </c>
      <c r="AM1107" s="2">
        <v>2</v>
      </c>
      <c r="AN1107" s="2" t="s">
        <v>1976</v>
      </c>
      <c r="AO1107" s="2" t="s">
        <v>13692</v>
      </c>
    </row>
    <row r="1108" spans="17:41">
      <c r="Q1108" s="80">
        <v>0.33111111111111102</v>
      </c>
      <c r="R1108" s="81">
        <v>1</v>
      </c>
      <c r="S1108" s="81" t="s">
        <v>4811</v>
      </c>
      <c r="T1108" s="83" t="s">
        <v>13692</v>
      </c>
      <c r="AL1108" s="79">
        <v>0.35793981481481502</v>
      </c>
      <c r="AM1108" s="2">
        <v>2</v>
      </c>
      <c r="AN1108" s="2" t="s">
        <v>1564</v>
      </c>
      <c r="AO1108" s="2" t="s">
        <v>13690</v>
      </c>
    </row>
    <row r="1109" spans="17:41">
      <c r="Q1109" s="84">
        <v>0.33111111111111102</v>
      </c>
      <c r="R1109" s="85">
        <v>1</v>
      </c>
      <c r="S1109" s="85" t="s">
        <v>1025</v>
      </c>
      <c r="T1109" s="87" t="s">
        <v>13690</v>
      </c>
      <c r="AL1109" s="79">
        <v>0.357951388888889</v>
      </c>
      <c r="AM1109" s="2">
        <v>1</v>
      </c>
      <c r="AN1109" s="2" t="s">
        <v>2890</v>
      </c>
      <c r="AO1109" s="2" t="s">
        <v>13705</v>
      </c>
    </row>
    <row r="1110" spans="17:41">
      <c r="Q1110" s="80">
        <v>0.33112268518518501</v>
      </c>
      <c r="R1110" s="81">
        <v>1</v>
      </c>
      <c r="S1110" s="81" t="s">
        <v>2197</v>
      </c>
      <c r="T1110" s="83" t="s">
        <v>13692</v>
      </c>
      <c r="AL1110" s="79">
        <v>0.357951388888889</v>
      </c>
      <c r="AM1110" s="2">
        <v>1</v>
      </c>
      <c r="AN1110" s="2" t="s">
        <v>5198</v>
      </c>
      <c r="AO1110" s="2" t="s">
        <v>13692</v>
      </c>
    </row>
    <row r="1111" spans="17:41">
      <c r="Q1111" s="84">
        <v>0.33113425925925899</v>
      </c>
      <c r="R1111" s="85">
        <v>1</v>
      </c>
      <c r="S1111" s="85" t="s">
        <v>1225</v>
      </c>
      <c r="T1111" s="87" t="s">
        <v>13690</v>
      </c>
      <c r="AL1111" s="79">
        <v>0.35797453703703702</v>
      </c>
      <c r="AM1111" s="2">
        <v>1</v>
      </c>
      <c r="AN1111" s="2" t="s">
        <v>1565</v>
      </c>
      <c r="AO1111" s="2" t="s">
        <v>13690</v>
      </c>
    </row>
    <row r="1112" spans="17:41">
      <c r="Q1112" s="80">
        <v>0.33114583333333297</v>
      </c>
      <c r="R1112" s="81">
        <v>2</v>
      </c>
      <c r="S1112" s="81" t="s">
        <v>4812</v>
      </c>
      <c r="T1112" s="83" t="s">
        <v>13692</v>
      </c>
      <c r="AL1112" s="79">
        <v>0.35798611111111101</v>
      </c>
      <c r="AM1112" s="2">
        <v>1</v>
      </c>
      <c r="AN1112" s="2" t="s">
        <v>5199</v>
      </c>
      <c r="AO1112" s="2" t="s">
        <v>13692</v>
      </c>
    </row>
    <row r="1113" spans="17:41">
      <c r="Q1113" s="84">
        <v>0.33114583333333297</v>
      </c>
      <c r="R1113" s="85">
        <v>1</v>
      </c>
      <c r="S1113" s="85" t="s">
        <v>1151</v>
      </c>
      <c r="T1113" s="87" t="s">
        <v>13693</v>
      </c>
      <c r="AL1113" s="79">
        <v>0.35798611111111101</v>
      </c>
      <c r="AM1113" s="2">
        <v>2</v>
      </c>
      <c r="AN1113" s="2" t="s">
        <v>2681</v>
      </c>
      <c r="AO1113" s="2" t="s">
        <v>13694</v>
      </c>
    </row>
    <row r="1114" spans="17:41">
      <c r="Q1114" s="80">
        <v>0.33118055555555598</v>
      </c>
      <c r="R1114" s="81">
        <v>2</v>
      </c>
      <c r="S1114" s="81" t="s">
        <v>1123</v>
      </c>
      <c r="T1114" s="83" t="s">
        <v>13692</v>
      </c>
      <c r="AL1114" s="79">
        <v>0.35799768518518499</v>
      </c>
      <c r="AM1114" s="2">
        <v>1</v>
      </c>
      <c r="AN1114" s="2" t="s">
        <v>886</v>
      </c>
      <c r="AO1114" s="2" t="s">
        <v>13695</v>
      </c>
    </row>
    <row r="1115" spans="17:41">
      <c r="Q1115" s="84">
        <v>0.33126157407407397</v>
      </c>
      <c r="R1115" s="85">
        <v>1</v>
      </c>
      <c r="S1115" s="85" t="s">
        <v>878</v>
      </c>
      <c r="T1115" s="87" t="s">
        <v>13695</v>
      </c>
      <c r="AL1115" s="79">
        <v>0.35800925925925903</v>
      </c>
      <c r="AM1115" s="2">
        <v>1</v>
      </c>
      <c r="AN1115" s="2" t="s">
        <v>1237</v>
      </c>
      <c r="AO1115" s="2" t="s">
        <v>13690</v>
      </c>
    </row>
    <row r="1116" spans="17:41">
      <c r="Q1116" s="80">
        <v>0.33127314814814801</v>
      </c>
      <c r="R1116" s="81">
        <v>1</v>
      </c>
      <c r="S1116" s="81" t="s">
        <v>526</v>
      </c>
      <c r="T1116" s="83" t="s">
        <v>13690</v>
      </c>
      <c r="AL1116" s="79">
        <v>0.35802083333333301</v>
      </c>
      <c r="AM1116" s="2">
        <v>2</v>
      </c>
      <c r="AN1116" s="2" t="s">
        <v>5200</v>
      </c>
      <c r="AO1116" s="2" t="s">
        <v>13690</v>
      </c>
    </row>
    <row r="1117" spans="17:41">
      <c r="Q1117" s="84">
        <v>0.33129629629629598</v>
      </c>
      <c r="R1117" s="85">
        <v>1</v>
      </c>
      <c r="S1117" s="85" t="s">
        <v>4813</v>
      </c>
      <c r="T1117" s="87" t="s">
        <v>13695</v>
      </c>
      <c r="AL1117" s="79">
        <v>0.35802083333333301</v>
      </c>
      <c r="AM1117" s="2">
        <v>2</v>
      </c>
      <c r="AN1117" s="2" t="s">
        <v>5201</v>
      </c>
      <c r="AO1117" s="2" t="s">
        <v>13690</v>
      </c>
    </row>
    <row r="1118" spans="17:41">
      <c r="Q1118" s="80">
        <v>0.331319444444444</v>
      </c>
      <c r="R1118" s="81">
        <v>1</v>
      </c>
      <c r="S1118" s="81" t="s">
        <v>4814</v>
      </c>
      <c r="T1118" s="83" t="s">
        <v>13692</v>
      </c>
      <c r="AL1118" s="79">
        <v>0.35805555555555602</v>
      </c>
      <c r="AM1118" s="2">
        <v>1</v>
      </c>
      <c r="AN1118" s="2" t="s">
        <v>5202</v>
      </c>
      <c r="AO1118" s="2" t="s">
        <v>13690</v>
      </c>
    </row>
    <row r="1119" spans="17:41">
      <c r="Q1119" s="84">
        <v>0.33134259259259302</v>
      </c>
      <c r="R1119" s="85">
        <v>1</v>
      </c>
      <c r="S1119" s="85" t="s">
        <v>4815</v>
      </c>
      <c r="T1119" s="87" t="s">
        <v>13692</v>
      </c>
      <c r="AL1119" s="79">
        <v>0.35806712962963</v>
      </c>
      <c r="AM1119" s="2">
        <v>2</v>
      </c>
      <c r="AN1119" s="2" t="s">
        <v>3138</v>
      </c>
      <c r="AO1119" s="2" t="s">
        <v>13696</v>
      </c>
    </row>
    <row r="1120" spans="17:41">
      <c r="Q1120" s="80">
        <v>0.33137731481481503</v>
      </c>
      <c r="R1120" s="81">
        <v>1</v>
      </c>
      <c r="S1120" s="81" t="s">
        <v>4816</v>
      </c>
      <c r="T1120" s="83" t="s">
        <v>13690</v>
      </c>
      <c r="AL1120" s="79">
        <v>0.35817129629629602</v>
      </c>
      <c r="AM1120" s="2">
        <v>2</v>
      </c>
      <c r="AN1120" s="2" t="s">
        <v>1977</v>
      </c>
      <c r="AO1120" s="2" t="s">
        <v>13694</v>
      </c>
    </row>
    <row r="1121" spans="17:41">
      <c r="Q1121" s="84">
        <v>0.33137731481481503</v>
      </c>
      <c r="R1121" s="85">
        <v>1</v>
      </c>
      <c r="S1121" s="85" t="s">
        <v>1097</v>
      </c>
      <c r="T1121" s="87" t="s">
        <v>13690</v>
      </c>
      <c r="AL1121" s="79">
        <v>0.35818287037037</v>
      </c>
      <c r="AM1121" s="2">
        <v>1</v>
      </c>
      <c r="AN1121" s="2" t="s">
        <v>1566</v>
      </c>
      <c r="AO1121" s="2" t="s">
        <v>13694</v>
      </c>
    </row>
    <row r="1122" spans="17:41">
      <c r="Q1122" s="80">
        <v>0.33137731481481503</v>
      </c>
      <c r="R1122" s="81">
        <v>1</v>
      </c>
      <c r="S1122" s="81" t="s">
        <v>2198</v>
      </c>
      <c r="T1122" s="83" t="s">
        <v>13693</v>
      </c>
      <c r="AL1122" s="79">
        <v>0.35818287037037</v>
      </c>
      <c r="AM1122" s="2">
        <v>1</v>
      </c>
      <c r="AN1122" s="2" t="s">
        <v>1268</v>
      </c>
      <c r="AO1122" s="2" t="s">
        <v>13690</v>
      </c>
    </row>
    <row r="1123" spans="17:41">
      <c r="Q1123" s="84">
        <v>0.33140046296296299</v>
      </c>
      <c r="R1123" s="85">
        <v>1</v>
      </c>
      <c r="S1123" s="85" t="s">
        <v>4817</v>
      </c>
      <c r="T1123" s="87" t="s">
        <v>13692</v>
      </c>
      <c r="AL1123" s="79">
        <v>0.35820601851851902</v>
      </c>
      <c r="AM1123" s="2">
        <v>1</v>
      </c>
      <c r="AN1123" s="2" t="s">
        <v>2562</v>
      </c>
      <c r="AO1123" s="2" t="s">
        <v>13692</v>
      </c>
    </row>
    <row r="1124" spans="17:41">
      <c r="Q1124" s="80">
        <v>0.33141203703703698</v>
      </c>
      <c r="R1124" s="81">
        <v>1</v>
      </c>
      <c r="S1124" s="81" t="s">
        <v>1854</v>
      </c>
      <c r="T1124" s="83" t="s">
        <v>13690</v>
      </c>
      <c r="AL1124" s="79">
        <v>0.35820601851851902</v>
      </c>
      <c r="AM1124" s="2">
        <v>2</v>
      </c>
      <c r="AN1124" s="2" t="s">
        <v>1052</v>
      </c>
      <c r="AO1124" s="2" t="s">
        <v>13692</v>
      </c>
    </row>
    <row r="1125" spans="17:41">
      <c r="Q1125" s="84">
        <v>0.33145833333333302</v>
      </c>
      <c r="R1125" s="85">
        <v>2</v>
      </c>
      <c r="S1125" s="85" t="s">
        <v>1026</v>
      </c>
      <c r="T1125" s="87" t="s">
        <v>13690</v>
      </c>
      <c r="AL1125" s="79">
        <v>0.358217592592593</v>
      </c>
      <c r="AM1125" s="2">
        <v>1</v>
      </c>
      <c r="AN1125" s="2" t="s">
        <v>1978</v>
      </c>
      <c r="AO1125" s="2" t="s">
        <v>13690</v>
      </c>
    </row>
    <row r="1126" spans="17:41">
      <c r="Q1126" s="80">
        <v>0.33149305555555603</v>
      </c>
      <c r="R1126" s="81">
        <v>1</v>
      </c>
      <c r="S1126" s="81" t="s">
        <v>142</v>
      </c>
      <c r="T1126" s="83" t="s">
        <v>13693</v>
      </c>
      <c r="AL1126" s="79">
        <v>0.35822916666666699</v>
      </c>
      <c r="AM1126" s="2">
        <v>1</v>
      </c>
      <c r="AN1126" s="2" t="s">
        <v>1567</v>
      </c>
      <c r="AO1126" s="2" t="s">
        <v>13692</v>
      </c>
    </row>
    <row r="1127" spans="17:41">
      <c r="Q1127" s="84">
        <v>0.331550925925926</v>
      </c>
      <c r="R1127" s="85">
        <v>4</v>
      </c>
      <c r="S1127" s="85" t="s">
        <v>4818</v>
      </c>
      <c r="T1127" s="87" t="s">
        <v>13692</v>
      </c>
      <c r="AL1127" s="79">
        <v>0.35824074074074103</v>
      </c>
      <c r="AM1127" s="2">
        <v>1</v>
      </c>
      <c r="AN1127" s="2" t="s">
        <v>1106</v>
      </c>
      <c r="AO1127" s="2" t="s">
        <v>13698</v>
      </c>
    </row>
    <row r="1128" spans="17:41">
      <c r="Q1128" s="80">
        <v>0.33157407407407402</v>
      </c>
      <c r="R1128" s="81">
        <v>1</v>
      </c>
      <c r="S1128" s="81" t="s">
        <v>1855</v>
      </c>
      <c r="T1128" s="83" t="s">
        <v>13690</v>
      </c>
      <c r="AL1128" s="79">
        <v>0.35824074074074103</v>
      </c>
      <c r="AM1128" s="2">
        <v>1</v>
      </c>
      <c r="AN1128" s="2" t="s">
        <v>1979</v>
      </c>
      <c r="AO1128" s="2" t="s">
        <v>13692</v>
      </c>
    </row>
    <row r="1129" spans="17:41">
      <c r="Q1129" s="84">
        <v>0.33160879629629603</v>
      </c>
      <c r="R1129" s="85">
        <v>1</v>
      </c>
      <c r="S1129" s="85" t="s">
        <v>4819</v>
      </c>
      <c r="T1129" s="87" t="s">
        <v>13692</v>
      </c>
      <c r="AL1129" s="79">
        <v>0.35825231481481501</v>
      </c>
      <c r="AM1129" s="2">
        <v>1</v>
      </c>
      <c r="AN1129" s="2" t="s">
        <v>1238</v>
      </c>
      <c r="AO1129" s="2" t="s">
        <v>13692</v>
      </c>
    </row>
    <row r="1130" spans="17:41">
      <c r="Q1130" s="80">
        <v>0.33162037037037001</v>
      </c>
      <c r="R1130" s="81">
        <v>2</v>
      </c>
      <c r="S1130" s="81" t="s">
        <v>1482</v>
      </c>
      <c r="T1130" s="83" t="s">
        <v>13690</v>
      </c>
      <c r="AL1130" s="79">
        <v>0.35825231481481501</v>
      </c>
      <c r="AM1130" s="2">
        <v>1</v>
      </c>
      <c r="AN1130" s="2" t="s">
        <v>1161</v>
      </c>
      <c r="AO1130" s="2" t="s">
        <v>13691</v>
      </c>
    </row>
    <row r="1131" spans="17:41">
      <c r="Q1131" s="84">
        <v>0.33163194444444399</v>
      </c>
      <c r="R1131" s="85">
        <v>1</v>
      </c>
      <c r="S1131" s="85" t="s">
        <v>4820</v>
      </c>
      <c r="T1131" s="87" t="s">
        <v>13692</v>
      </c>
      <c r="AL1131" s="79">
        <v>0.35827546296296298</v>
      </c>
      <c r="AM1131" s="2">
        <v>1</v>
      </c>
      <c r="AN1131" s="2" t="s">
        <v>2682</v>
      </c>
      <c r="AO1131" s="2" t="s">
        <v>13694</v>
      </c>
    </row>
    <row r="1132" spans="17:41">
      <c r="Q1132" s="80">
        <v>0.33164351851851898</v>
      </c>
      <c r="R1132" s="81">
        <v>2</v>
      </c>
      <c r="S1132" s="81" t="s">
        <v>2580</v>
      </c>
      <c r="T1132" s="83" t="s">
        <v>13690</v>
      </c>
      <c r="AL1132" s="79">
        <v>0.35827546296296298</v>
      </c>
      <c r="AM1132" s="2">
        <v>1</v>
      </c>
      <c r="AN1132" s="2" t="s">
        <v>5203</v>
      </c>
      <c r="AO1132" s="2" t="s">
        <v>13692</v>
      </c>
    </row>
    <row r="1133" spans="17:41">
      <c r="Q1133" s="84">
        <v>0.33165509259259301</v>
      </c>
      <c r="R1133" s="85">
        <v>2</v>
      </c>
      <c r="S1133" s="85" t="s">
        <v>1483</v>
      </c>
      <c r="T1133" s="87" t="s">
        <v>13690</v>
      </c>
      <c r="AL1133" s="79">
        <v>0.358298611111111</v>
      </c>
      <c r="AM1133" s="2">
        <v>1</v>
      </c>
      <c r="AN1133" s="2" t="s">
        <v>5204</v>
      </c>
      <c r="AO1133" s="2" t="s">
        <v>13699</v>
      </c>
    </row>
    <row r="1134" spans="17:41">
      <c r="Q1134" s="80">
        <v>0.331666666666667</v>
      </c>
      <c r="R1134" s="81">
        <v>1</v>
      </c>
      <c r="S1134" s="81" t="s">
        <v>4821</v>
      </c>
      <c r="T1134" s="83" t="s">
        <v>13692</v>
      </c>
      <c r="AL1134" s="79">
        <v>0.358298611111111</v>
      </c>
      <c r="AM1134" s="2">
        <v>1</v>
      </c>
      <c r="AN1134" s="2" t="s">
        <v>2506</v>
      </c>
      <c r="AO1134" s="2" t="s">
        <v>13694</v>
      </c>
    </row>
    <row r="1135" spans="17:41">
      <c r="Q1135" s="84">
        <v>0.331666666666667</v>
      </c>
      <c r="R1135" s="85">
        <v>1</v>
      </c>
      <c r="S1135" s="85" t="s">
        <v>4822</v>
      </c>
      <c r="T1135" s="87" t="s">
        <v>13690</v>
      </c>
      <c r="AL1135" s="79">
        <v>0.358298611111111</v>
      </c>
      <c r="AM1135" s="2">
        <v>1</v>
      </c>
      <c r="AN1135" s="2" t="s">
        <v>2298</v>
      </c>
      <c r="AO1135" s="2" t="s">
        <v>13692</v>
      </c>
    </row>
    <row r="1136" spans="17:41">
      <c r="Q1136" s="80">
        <v>0.33168981481481502</v>
      </c>
      <c r="R1136" s="81">
        <v>1</v>
      </c>
      <c r="S1136" s="81" t="s">
        <v>2199</v>
      </c>
      <c r="T1136" s="83" t="s">
        <v>13690</v>
      </c>
      <c r="AL1136" s="79">
        <v>0.35832175925925902</v>
      </c>
      <c r="AM1136" s="2">
        <v>1</v>
      </c>
      <c r="AN1136" s="2" t="s">
        <v>2299</v>
      </c>
      <c r="AO1136" s="2" t="s">
        <v>13692</v>
      </c>
    </row>
    <row r="1137" spans="17:41">
      <c r="Q1137" s="84">
        <v>0.33168981481481502</v>
      </c>
      <c r="R1137" s="85">
        <v>3</v>
      </c>
      <c r="S1137" s="85" t="s">
        <v>2794</v>
      </c>
      <c r="T1137" s="87" t="s">
        <v>13695</v>
      </c>
      <c r="AL1137" s="79">
        <v>0.35835648148148103</v>
      </c>
      <c r="AM1137" s="2">
        <v>1</v>
      </c>
      <c r="AN1137" s="2" t="s">
        <v>1568</v>
      </c>
      <c r="AO1137" s="2" t="s">
        <v>13692</v>
      </c>
    </row>
    <row r="1138" spans="17:41">
      <c r="Q1138" s="80">
        <v>0.33172453703703703</v>
      </c>
      <c r="R1138" s="81">
        <v>1</v>
      </c>
      <c r="S1138" s="81" t="s">
        <v>1856</v>
      </c>
      <c r="T1138" s="83" t="s">
        <v>13690</v>
      </c>
      <c r="AL1138" s="79">
        <v>0.35836805555555601</v>
      </c>
      <c r="AM1138" s="2">
        <v>1</v>
      </c>
      <c r="AN1138" s="2" t="s">
        <v>316</v>
      </c>
      <c r="AO1138" s="2" t="s">
        <v>13692</v>
      </c>
    </row>
    <row r="1139" spans="17:41">
      <c r="Q1139" s="84">
        <v>0.33174768518518499</v>
      </c>
      <c r="R1139" s="85">
        <v>1</v>
      </c>
      <c r="S1139" s="85" t="s">
        <v>1226</v>
      </c>
      <c r="T1139" s="87" t="s">
        <v>13692</v>
      </c>
      <c r="AL1139" s="79">
        <v>0.35837962962962999</v>
      </c>
      <c r="AM1139" s="2">
        <v>1</v>
      </c>
      <c r="AN1139" s="2" t="s">
        <v>2300</v>
      </c>
      <c r="AO1139" s="2" t="s">
        <v>13690</v>
      </c>
    </row>
    <row r="1140" spans="17:41">
      <c r="Q1140" s="80">
        <v>0.33177083333333302</v>
      </c>
      <c r="R1140" s="81">
        <v>1</v>
      </c>
      <c r="S1140" s="81" t="s">
        <v>2795</v>
      </c>
      <c r="T1140" s="83" t="s">
        <v>13698</v>
      </c>
      <c r="AL1140" s="79">
        <v>0.35840277777777801</v>
      </c>
      <c r="AM1140" s="2">
        <v>1</v>
      </c>
      <c r="AN1140" s="2" t="s">
        <v>2507</v>
      </c>
      <c r="AO1140" s="2" t="s">
        <v>13692</v>
      </c>
    </row>
    <row r="1141" spans="17:41">
      <c r="Q1141" s="84">
        <v>0.33177083333333302</v>
      </c>
      <c r="R1141" s="85">
        <v>1</v>
      </c>
      <c r="S1141" s="85" t="s">
        <v>2646</v>
      </c>
      <c r="T1141" s="87" t="s">
        <v>13694</v>
      </c>
      <c r="AL1141" s="79">
        <v>0.35842592592592598</v>
      </c>
      <c r="AM1141" s="2">
        <v>1</v>
      </c>
      <c r="AN1141" s="2" t="s">
        <v>2301</v>
      </c>
      <c r="AO1141" s="2" t="s">
        <v>13694</v>
      </c>
    </row>
    <row r="1142" spans="17:41">
      <c r="Q1142" s="80">
        <v>0.33180555555555602</v>
      </c>
      <c r="R1142" s="81">
        <v>1</v>
      </c>
      <c r="S1142" s="81" t="s">
        <v>1098</v>
      </c>
      <c r="T1142" s="83" t="s">
        <v>13692</v>
      </c>
      <c r="AL1142" s="79">
        <v>0.35846064814814799</v>
      </c>
      <c r="AM1142" s="2">
        <v>2</v>
      </c>
      <c r="AN1142" s="2" t="s">
        <v>2508</v>
      </c>
      <c r="AO1142" s="2" t="s">
        <v>13690</v>
      </c>
    </row>
    <row r="1143" spans="17:41">
      <c r="Q1143" s="84">
        <v>0.33181712962963</v>
      </c>
      <c r="R1143" s="85">
        <v>2</v>
      </c>
      <c r="S1143" s="85" t="s">
        <v>4823</v>
      </c>
      <c r="T1143" s="87" t="s">
        <v>13693</v>
      </c>
      <c r="AL1143" s="79">
        <v>0.35851851851851901</v>
      </c>
      <c r="AM1143" s="2">
        <v>1</v>
      </c>
      <c r="AN1143" s="2" t="s">
        <v>2891</v>
      </c>
      <c r="AO1143" s="2" t="s">
        <v>13704</v>
      </c>
    </row>
    <row r="1144" spans="17:41">
      <c r="Q1144" s="80">
        <v>0.33181712962963</v>
      </c>
      <c r="R1144" s="81">
        <v>1</v>
      </c>
      <c r="S1144" s="81" t="s">
        <v>1227</v>
      </c>
      <c r="T1144" s="83" t="s">
        <v>13692</v>
      </c>
      <c r="AL1144" s="79">
        <v>0.35851851851851901</v>
      </c>
      <c r="AM1144" s="2">
        <v>1</v>
      </c>
      <c r="AN1144" s="2" t="s">
        <v>1160</v>
      </c>
      <c r="AO1144" s="2" t="s">
        <v>13693</v>
      </c>
    </row>
    <row r="1145" spans="17:41">
      <c r="Q1145" s="84">
        <v>0.33182870370370399</v>
      </c>
      <c r="R1145" s="85">
        <v>1</v>
      </c>
      <c r="S1145" s="85" t="s">
        <v>4824</v>
      </c>
      <c r="T1145" s="87" t="s">
        <v>13690</v>
      </c>
      <c r="AL1145" s="79">
        <v>0.35866898148148102</v>
      </c>
      <c r="AM1145" s="2">
        <v>1</v>
      </c>
      <c r="AN1145" s="2" t="s">
        <v>796</v>
      </c>
      <c r="AO1145" s="2" t="s">
        <v>13694</v>
      </c>
    </row>
    <row r="1146" spans="17:41">
      <c r="Q1146" s="80">
        <v>0.33182870370370399</v>
      </c>
      <c r="R1146" s="81">
        <v>1</v>
      </c>
      <c r="S1146" s="81" t="s">
        <v>4825</v>
      </c>
      <c r="T1146" s="83" t="s">
        <v>13692</v>
      </c>
      <c r="AL1146" s="79">
        <v>0.35870370370370402</v>
      </c>
      <c r="AM1146" s="2">
        <v>1</v>
      </c>
      <c r="AN1146" s="2" t="s">
        <v>2302</v>
      </c>
      <c r="AO1146" s="2" t="s">
        <v>13690</v>
      </c>
    </row>
    <row r="1147" spans="17:41">
      <c r="Q1147" s="84">
        <v>0.33182870370370399</v>
      </c>
      <c r="R1147" s="85">
        <v>2</v>
      </c>
      <c r="S1147" s="85" t="s">
        <v>528</v>
      </c>
      <c r="T1147" s="87" t="s">
        <v>13693</v>
      </c>
      <c r="AL1147" s="79">
        <v>0.35871527777777801</v>
      </c>
      <c r="AM1147" s="2">
        <v>1</v>
      </c>
      <c r="AN1147" s="2" t="s">
        <v>2892</v>
      </c>
      <c r="AO1147" s="2" t="s">
        <v>13695</v>
      </c>
    </row>
    <row r="1148" spans="17:41">
      <c r="Q1148" s="80">
        <v>0.33184027777777803</v>
      </c>
      <c r="R1148" s="81">
        <v>3</v>
      </c>
      <c r="S1148" s="81" t="s">
        <v>3749</v>
      </c>
      <c r="T1148" s="83" t="s">
        <v>13696</v>
      </c>
      <c r="AL1148" s="79">
        <v>0.35872685185185199</v>
      </c>
      <c r="AM1148" s="2">
        <v>1</v>
      </c>
      <c r="AN1148" s="2" t="s">
        <v>1980</v>
      </c>
      <c r="AO1148" s="2" t="s">
        <v>13690</v>
      </c>
    </row>
    <row r="1149" spans="17:41">
      <c r="Q1149" s="84">
        <v>0.33186342592592599</v>
      </c>
      <c r="R1149" s="85">
        <v>1</v>
      </c>
      <c r="S1149" s="85" t="s">
        <v>1484</v>
      </c>
      <c r="T1149" s="87" t="s">
        <v>13692</v>
      </c>
      <c r="AL1149" s="79">
        <v>0.35873842592592597</v>
      </c>
      <c r="AM1149" s="2">
        <v>1</v>
      </c>
      <c r="AN1149" s="2" t="s">
        <v>1569</v>
      </c>
      <c r="AO1149" s="2" t="s">
        <v>13690</v>
      </c>
    </row>
    <row r="1150" spans="17:41">
      <c r="Q1150" s="80">
        <v>0.33188657407407401</v>
      </c>
      <c r="R1150" s="81">
        <v>1</v>
      </c>
      <c r="S1150" s="81" t="s">
        <v>1857</v>
      </c>
      <c r="T1150" s="83" t="s">
        <v>13694</v>
      </c>
      <c r="AL1150" s="79">
        <v>0.358761574074074</v>
      </c>
      <c r="AM1150" s="2">
        <v>1</v>
      </c>
      <c r="AN1150" s="2" t="s">
        <v>1327</v>
      </c>
      <c r="AO1150" s="2" t="s">
        <v>13694</v>
      </c>
    </row>
    <row r="1151" spans="17:41">
      <c r="Q1151" s="84">
        <v>0.33188657407407401</v>
      </c>
      <c r="R1151" s="85">
        <v>2</v>
      </c>
      <c r="S1151" s="85" t="s">
        <v>1485</v>
      </c>
      <c r="T1151" s="87" t="s">
        <v>13690</v>
      </c>
      <c r="AL1151" s="79">
        <v>0.35881944444444402</v>
      </c>
      <c r="AM1151" s="2">
        <v>1</v>
      </c>
      <c r="AN1151" s="2" t="s">
        <v>1053</v>
      </c>
      <c r="AO1151" s="2" t="s">
        <v>13690</v>
      </c>
    </row>
    <row r="1152" spans="17:41">
      <c r="Q1152" s="80">
        <v>0.33188657407407401</v>
      </c>
      <c r="R1152" s="81">
        <v>1</v>
      </c>
      <c r="S1152" s="81" t="s">
        <v>1486</v>
      </c>
      <c r="T1152" s="83" t="s">
        <v>13692</v>
      </c>
      <c r="AL1152" s="79">
        <v>0.35884259259259299</v>
      </c>
      <c r="AM1152" s="2">
        <v>2</v>
      </c>
      <c r="AN1152" s="2" t="s">
        <v>2303</v>
      </c>
      <c r="AO1152" s="2" t="s">
        <v>13694</v>
      </c>
    </row>
    <row r="1153" spans="17:41">
      <c r="Q1153" s="84">
        <v>0.33190972222222198</v>
      </c>
      <c r="R1153" s="85">
        <v>1</v>
      </c>
      <c r="S1153" s="85" t="s">
        <v>1487</v>
      </c>
      <c r="T1153" s="87" t="s">
        <v>13693</v>
      </c>
      <c r="AL1153" s="79">
        <v>0.35886574074074101</v>
      </c>
      <c r="AM1153" s="2">
        <v>1</v>
      </c>
      <c r="AN1153" s="2" t="s">
        <v>1570</v>
      </c>
      <c r="AO1153" s="2" t="s">
        <v>13694</v>
      </c>
    </row>
    <row r="1154" spans="17:41">
      <c r="Q1154" s="80">
        <v>0.33194444444444399</v>
      </c>
      <c r="R1154" s="81">
        <v>1</v>
      </c>
      <c r="S1154" s="81" t="s">
        <v>1027</v>
      </c>
      <c r="T1154" s="83" t="s">
        <v>13690</v>
      </c>
      <c r="AL1154" s="79">
        <v>0.35901620370370402</v>
      </c>
      <c r="AM1154" s="2">
        <v>1</v>
      </c>
      <c r="AN1154" s="2" t="s">
        <v>595</v>
      </c>
      <c r="AO1154" s="2" t="s">
        <v>13690</v>
      </c>
    </row>
    <row r="1155" spans="17:41">
      <c r="Q1155" s="84">
        <v>0.33195601851851902</v>
      </c>
      <c r="R1155" s="85">
        <v>1</v>
      </c>
      <c r="S1155" s="85" t="s">
        <v>2464</v>
      </c>
      <c r="T1155" s="87" t="s">
        <v>13694</v>
      </c>
      <c r="AL1155" s="79">
        <v>0.35903935185185198</v>
      </c>
      <c r="AM1155" s="2">
        <v>1</v>
      </c>
      <c r="AN1155" s="2" t="s">
        <v>5205</v>
      </c>
      <c r="AO1155" s="2" t="s">
        <v>13695</v>
      </c>
    </row>
    <row r="1156" spans="17:41">
      <c r="Q1156" s="80">
        <v>0.33197916666666699</v>
      </c>
      <c r="R1156" s="81">
        <v>1</v>
      </c>
      <c r="S1156" s="81" t="s">
        <v>4826</v>
      </c>
      <c r="T1156" s="83" t="s">
        <v>13693</v>
      </c>
      <c r="AL1156" s="79">
        <v>0.35906250000000001</v>
      </c>
      <c r="AM1156" s="2">
        <v>3</v>
      </c>
      <c r="AN1156" s="2" t="s">
        <v>2304</v>
      </c>
      <c r="AO1156" s="2" t="s">
        <v>13690</v>
      </c>
    </row>
    <row r="1157" spans="17:41">
      <c r="Q1157" s="84">
        <v>0.33197916666666699</v>
      </c>
      <c r="R1157" s="85">
        <v>2</v>
      </c>
      <c r="S1157" s="85" t="s">
        <v>148</v>
      </c>
      <c r="T1157" s="87" t="s">
        <v>13695</v>
      </c>
      <c r="AL1157" s="79">
        <v>0.35907407407407399</v>
      </c>
      <c r="AM1157" s="2">
        <v>1</v>
      </c>
      <c r="AN1157" s="2" t="s">
        <v>820</v>
      </c>
      <c r="AO1157" s="2" t="s">
        <v>13694</v>
      </c>
    </row>
    <row r="1158" spans="17:41">
      <c r="Q1158" s="80">
        <v>0.33200231481481501</v>
      </c>
      <c r="R1158" s="81">
        <v>1</v>
      </c>
      <c r="S1158" s="81" t="s">
        <v>4827</v>
      </c>
      <c r="T1158" s="83" t="s">
        <v>13693</v>
      </c>
      <c r="AL1158" s="79">
        <v>0.35908564814814797</v>
      </c>
      <c r="AM1158" s="2">
        <v>1</v>
      </c>
      <c r="AN1158" s="2" t="s">
        <v>5206</v>
      </c>
      <c r="AO1158" s="2" t="s">
        <v>13690</v>
      </c>
    </row>
    <row r="1159" spans="17:41">
      <c r="Q1159" s="84">
        <v>0.332048611111111</v>
      </c>
      <c r="R1159" s="85">
        <v>2</v>
      </c>
      <c r="S1159" s="85" t="s">
        <v>2796</v>
      </c>
      <c r="T1159" s="87" t="s">
        <v>13703</v>
      </c>
      <c r="AL1159" s="79">
        <v>0.35915509259259298</v>
      </c>
      <c r="AM1159" s="2">
        <v>1</v>
      </c>
      <c r="AN1159" s="2" t="s">
        <v>2305</v>
      </c>
      <c r="AO1159" s="2" t="s">
        <v>13694</v>
      </c>
    </row>
    <row r="1160" spans="17:41">
      <c r="Q1160" s="80">
        <v>0.33210648148148098</v>
      </c>
      <c r="R1160" s="81">
        <v>1</v>
      </c>
      <c r="S1160" s="81" t="s">
        <v>4828</v>
      </c>
      <c r="T1160" s="83" t="s">
        <v>13694</v>
      </c>
      <c r="AL1160" s="79">
        <v>0.35918981481481499</v>
      </c>
      <c r="AM1160" s="2">
        <v>1</v>
      </c>
      <c r="AN1160" s="2" t="s">
        <v>158</v>
      </c>
      <c r="AO1160" s="2" t="s">
        <v>13695</v>
      </c>
    </row>
    <row r="1161" spans="17:41">
      <c r="Q1161" s="84">
        <v>0.33212962962963</v>
      </c>
      <c r="R1161" s="85">
        <v>1</v>
      </c>
      <c r="S1161" s="85" t="s">
        <v>2465</v>
      </c>
      <c r="T1161" s="87" t="s">
        <v>13690</v>
      </c>
      <c r="AL1161" s="79">
        <v>0.359259259259259</v>
      </c>
      <c r="AM1161" s="2">
        <v>1</v>
      </c>
      <c r="AN1161" s="2" t="s">
        <v>5207</v>
      </c>
      <c r="AO1161" s="2" t="s">
        <v>13690</v>
      </c>
    </row>
    <row r="1162" spans="17:41">
      <c r="Q1162" s="80">
        <v>0.332164351851852</v>
      </c>
      <c r="R1162" s="81">
        <v>1</v>
      </c>
      <c r="S1162" s="81" t="s">
        <v>1228</v>
      </c>
      <c r="T1162" s="83" t="s">
        <v>13692</v>
      </c>
      <c r="AL1162" s="79">
        <v>0.35927083333333298</v>
      </c>
      <c r="AM1162" s="2">
        <v>1</v>
      </c>
      <c r="AN1162" s="2" t="s">
        <v>2893</v>
      </c>
      <c r="AO1162" s="2" t="s">
        <v>13706</v>
      </c>
    </row>
    <row r="1163" spans="17:41">
      <c r="Q1163" s="84">
        <v>0.33219907407407401</v>
      </c>
      <c r="R1163" s="85">
        <v>1</v>
      </c>
      <c r="S1163" s="85" t="s">
        <v>4829</v>
      </c>
      <c r="T1163" s="87" t="s">
        <v>13690</v>
      </c>
      <c r="AL1163" s="79">
        <v>0.35930555555555599</v>
      </c>
      <c r="AM1163" s="2">
        <v>1</v>
      </c>
      <c r="AN1163" s="2" t="s">
        <v>5208</v>
      </c>
      <c r="AO1163" s="2" t="s">
        <v>13690</v>
      </c>
    </row>
    <row r="1164" spans="17:41">
      <c r="Q1164" s="80">
        <v>0.33225694444444398</v>
      </c>
      <c r="R1164" s="81">
        <v>1</v>
      </c>
      <c r="S1164" s="81" t="s">
        <v>1488</v>
      </c>
      <c r="T1164" s="83" t="s">
        <v>13690</v>
      </c>
      <c r="AL1164" s="79">
        <v>0.35932870370370401</v>
      </c>
      <c r="AM1164" s="2">
        <v>1</v>
      </c>
      <c r="AN1164" s="2" t="s">
        <v>5209</v>
      </c>
      <c r="AO1164" s="2" t="s">
        <v>13690</v>
      </c>
    </row>
    <row r="1165" spans="17:41">
      <c r="Q1165" s="84">
        <v>0.332280092592593</v>
      </c>
      <c r="R1165" s="85">
        <v>1</v>
      </c>
      <c r="S1165" s="85" t="s">
        <v>2797</v>
      </c>
      <c r="T1165" s="87" t="s">
        <v>13698</v>
      </c>
      <c r="AL1165" s="79">
        <v>0.35932870370370401</v>
      </c>
      <c r="AM1165" s="2">
        <v>1</v>
      </c>
      <c r="AN1165" s="2" t="s">
        <v>5210</v>
      </c>
      <c r="AO1165" s="2" t="s">
        <v>13693</v>
      </c>
    </row>
    <row r="1166" spans="17:41">
      <c r="Q1166" s="80">
        <v>0.332280092592593</v>
      </c>
      <c r="R1166" s="81">
        <v>1</v>
      </c>
      <c r="S1166" s="81" t="s">
        <v>4830</v>
      </c>
      <c r="T1166" s="83" t="s">
        <v>13702</v>
      </c>
      <c r="AL1166" s="79">
        <v>0.35936342592592602</v>
      </c>
      <c r="AM1166" s="2">
        <v>1</v>
      </c>
      <c r="AN1166" s="2" t="s">
        <v>5211</v>
      </c>
      <c r="AO1166" s="2" t="s">
        <v>13690</v>
      </c>
    </row>
    <row r="1167" spans="17:41">
      <c r="Q1167" s="84">
        <v>0.33229166666666698</v>
      </c>
      <c r="R1167" s="85">
        <v>1</v>
      </c>
      <c r="S1167" s="85" t="s">
        <v>4831</v>
      </c>
      <c r="T1167" s="87" t="s">
        <v>13693</v>
      </c>
      <c r="AL1167" s="79">
        <v>0.35936342592592602</v>
      </c>
      <c r="AM1167" s="2">
        <v>3</v>
      </c>
      <c r="AN1167" s="2" t="s">
        <v>5212</v>
      </c>
      <c r="AO1167" s="2" t="s">
        <v>13692</v>
      </c>
    </row>
    <row r="1168" spans="17:41">
      <c r="Q1168" s="80">
        <v>0.33230324074074102</v>
      </c>
      <c r="R1168" s="81">
        <v>1</v>
      </c>
      <c r="S1168" s="81" t="s">
        <v>524</v>
      </c>
      <c r="T1168" s="83" t="s">
        <v>13693</v>
      </c>
      <c r="AL1168" s="79">
        <v>0.35938657407407398</v>
      </c>
      <c r="AM1168" s="2">
        <v>1</v>
      </c>
      <c r="AN1168" s="2" t="s">
        <v>5213</v>
      </c>
      <c r="AO1168" s="2" t="s">
        <v>13704</v>
      </c>
    </row>
    <row r="1169" spans="17:41">
      <c r="Q1169" s="84">
        <v>0.33231481481481501</v>
      </c>
      <c r="R1169" s="85">
        <v>1</v>
      </c>
      <c r="S1169" s="85" t="s">
        <v>4832</v>
      </c>
      <c r="T1169" s="87" t="s">
        <v>13690</v>
      </c>
      <c r="AL1169" s="79">
        <v>0.35940972222222201</v>
      </c>
      <c r="AM1169" s="2">
        <v>1</v>
      </c>
      <c r="AN1169" s="2" t="s">
        <v>1981</v>
      </c>
      <c r="AO1169" s="2" t="s">
        <v>13694</v>
      </c>
    </row>
    <row r="1170" spans="17:41">
      <c r="Q1170" s="80">
        <v>0.33233796296296297</v>
      </c>
      <c r="R1170" s="81">
        <v>1</v>
      </c>
      <c r="S1170" s="81" t="s">
        <v>2200</v>
      </c>
      <c r="T1170" s="83" t="s">
        <v>13690</v>
      </c>
      <c r="AL1170" s="79">
        <v>0.35943287037036997</v>
      </c>
      <c r="AM1170" s="2">
        <v>1</v>
      </c>
      <c r="AN1170" s="2" t="s">
        <v>596</v>
      </c>
      <c r="AO1170" s="2" t="s">
        <v>13694</v>
      </c>
    </row>
    <row r="1171" spans="17:41">
      <c r="Q1171" s="84">
        <v>0.33233796296296297</v>
      </c>
      <c r="R1171" s="85">
        <v>1</v>
      </c>
      <c r="S1171" s="85" t="s">
        <v>3500</v>
      </c>
      <c r="T1171" s="87" t="s">
        <v>13690</v>
      </c>
      <c r="AL1171" s="79">
        <v>0.35945601851851799</v>
      </c>
      <c r="AM1171" s="2">
        <v>1</v>
      </c>
      <c r="AN1171" s="2" t="s">
        <v>1982</v>
      </c>
      <c r="AO1171" s="2" t="s">
        <v>13694</v>
      </c>
    </row>
    <row r="1172" spans="17:41">
      <c r="Q1172" s="80">
        <v>0.33233796296296297</v>
      </c>
      <c r="R1172" s="81">
        <v>1</v>
      </c>
      <c r="S1172" s="81" t="s">
        <v>1489</v>
      </c>
      <c r="T1172" s="83" t="s">
        <v>13695</v>
      </c>
      <c r="AL1172" s="79">
        <v>0.35946759259259298</v>
      </c>
      <c r="AM1172" s="2">
        <v>1</v>
      </c>
      <c r="AN1172" s="2" t="s">
        <v>98</v>
      </c>
      <c r="AO1172" s="2" t="s">
        <v>13693</v>
      </c>
    </row>
    <row r="1173" spans="17:41">
      <c r="Q1173" s="84">
        <v>0.33237268518518498</v>
      </c>
      <c r="R1173" s="85">
        <v>1</v>
      </c>
      <c r="S1173" s="85" t="s">
        <v>1028</v>
      </c>
      <c r="T1173" s="87" t="s">
        <v>13693</v>
      </c>
      <c r="AL1173" s="79">
        <v>0.35951388888888902</v>
      </c>
      <c r="AM1173" s="2">
        <v>1</v>
      </c>
      <c r="AN1173" s="2" t="s">
        <v>911</v>
      </c>
      <c r="AO1173" s="2" t="s">
        <v>13702</v>
      </c>
    </row>
    <row r="1174" spans="17:41">
      <c r="Q1174" s="80">
        <v>0.332395833333333</v>
      </c>
      <c r="R1174" s="81">
        <v>2</v>
      </c>
      <c r="S1174" s="81" t="s">
        <v>1026</v>
      </c>
      <c r="T1174" s="83" t="s">
        <v>13702</v>
      </c>
      <c r="AL1174" s="79">
        <v>0.359525462962963</v>
      </c>
      <c r="AM1174" s="2">
        <v>1</v>
      </c>
      <c r="AN1174" s="2" t="s">
        <v>5214</v>
      </c>
      <c r="AO1174" s="2" t="s">
        <v>13692</v>
      </c>
    </row>
    <row r="1175" spans="17:41">
      <c r="Q1175" s="84">
        <v>0.332395833333333</v>
      </c>
      <c r="R1175" s="85">
        <v>1</v>
      </c>
      <c r="S1175" s="85" t="s">
        <v>1858</v>
      </c>
      <c r="T1175" s="87" t="s">
        <v>13701</v>
      </c>
      <c r="AL1175" s="79">
        <v>0.359525462962963</v>
      </c>
      <c r="AM1175" s="2">
        <v>1</v>
      </c>
      <c r="AN1175" s="2" t="s">
        <v>5215</v>
      </c>
      <c r="AO1175" s="2" t="s">
        <v>13695</v>
      </c>
    </row>
    <row r="1176" spans="17:41">
      <c r="Q1176" s="80">
        <v>0.33244212962962999</v>
      </c>
      <c r="R1176" s="81">
        <v>1</v>
      </c>
      <c r="S1176" s="81" t="s">
        <v>2201</v>
      </c>
      <c r="T1176" s="83" t="s">
        <v>13701</v>
      </c>
      <c r="AL1176" s="79">
        <v>0.35956018518518501</v>
      </c>
      <c r="AM1176" s="2">
        <v>1</v>
      </c>
      <c r="AN1176" s="2" t="s">
        <v>244</v>
      </c>
      <c r="AO1176" s="2" t="s">
        <v>13693</v>
      </c>
    </row>
    <row r="1177" spans="17:41">
      <c r="Q1177" s="84">
        <v>0.33248842592592598</v>
      </c>
      <c r="R1177" s="85">
        <v>1</v>
      </c>
      <c r="S1177" s="85" t="s">
        <v>2798</v>
      </c>
      <c r="T1177" s="87" t="s">
        <v>13709</v>
      </c>
      <c r="AL1177" s="79">
        <v>0.35958333333333298</v>
      </c>
      <c r="AM1177" s="2">
        <v>1</v>
      </c>
      <c r="AN1177" s="2" t="s">
        <v>5216</v>
      </c>
      <c r="AO1177" s="2" t="s">
        <v>13692</v>
      </c>
    </row>
    <row r="1178" spans="17:41">
      <c r="Q1178" s="80">
        <v>0.33252314814814798</v>
      </c>
      <c r="R1178" s="81">
        <v>1</v>
      </c>
      <c r="S1178" s="81" t="s">
        <v>4833</v>
      </c>
      <c r="T1178" s="83" t="s">
        <v>13704</v>
      </c>
      <c r="AL1178" s="79">
        <v>0.35976851851851899</v>
      </c>
      <c r="AM1178" s="2">
        <v>1</v>
      </c>
      <c r="AN1178" s="2" t="s">
        <v>2306</v>
      </c>
      <c r="AO1178" s="2" t="s">
        <v>13694</v>
      </c>
    </row>
    <row r="1179" spans="17:41">
      <c r="Q1179" s="84">
        <v>0.33252314814814798</v>
      </c>
      <c r="R1179" s="85">
        <v>1</v>
      </c>
      <c r="S1179" s="85" t="s">
        <v>4834</v>
      </c>
      <c r="T1179" s="87" t="s">
        <v>13692</v>
      </c>
      <c r="AL1179" s="79">
        <v>0.35980324074074099</v>
      </c>
      <c r="AM1179" s="2">
        <v>2</v>
      </c>
      <c r="AN1179" s="2" t="s">
        <v>4456</v>
      </c>
      <c r="AO1179" s="2" t="s">
        <v>13696</v>
      </c>
    </row>
    <row r="1180" spans="17:41">
      <c r="Q1180" s="80">
        <v>0.33252314814814798</v>
      </c>
      <c r="R1180" s="81">
        <v>4</v>
      </c>
      <c r="S1180" s="81" t="s">
        <v>150</v>
      </c>
      <c r="T1180" s="83" t="s">
        <v>13690</v>
      </c>
      <c r="AL1180" s="79">
        <v>0.35981481481481498</v>
      </c>
      <c r="AM1180" s="2">
        <v>1</v>
      </c>
      <c r="AN1180" s="2" t="s">
        <v>160</v>
      </c>
      <c r="AO1180" s="2" t="s">
        <v>13695</v>
      </c>
    </row>
    <row r="1181" spans="17:41">
      <c r="Q1181" s="84">
        <v>0.33253472222222202</v>
      </c>
      <c r="R1181" s="85">
        <v>4</v>
      </c>
      <c r="S1181" s="85" t="s">
        <v>4835</v>
      </c>
      <c r="T1181" s="87" t="s">
        <v>13693</v>
      </c>
      <c r="AL1181" s="79">
        <v>0.35988425925925899</v>
      </c>
      <c r="AM1181" s="2">
        <v>4</v>
      </c>
      <c r="AN1181" s="2" t="s">
        <v>5217</v>
      </c>
      <c r="AO1181" s="2" t="s">
        <v>13692</v>
      </c>
    </row>
    <row r="1182" spans="17:41">
      <c r="Q1182" s="80">
        <v>0.33253472222222202</v>
      </c>
      <c r="R1182" s="81">
        <v>1</v>
      </c>
      <c r="S1182" s="81" t="s">
        <v>749</v>
      </c>
      <c r="T1182" s="83" t="s">
        <v>13695</v>
      </c>
      <c r="AL1182" s="79">
        <v>0.35996527777777798</v>
      </c>
      <c r="AM1182" s="2">
        <v>2</v>
      </c>
      <c r="AN1182" s="2" t="s">
        <v>3139</v>
      </c>
      <c r="AO1182" s="2" t="s">
        <v>13696</v>
      </c>
    </row>
    <row r="1183" spans="17:41">
      <c r="Q1183" s="84">
        <v>0.33254629629629601</v>
      </c>
      <c r="R1183" s="85">
        <v>1</v>
      </c>
      <c r="S1183" s="85" t="s">
        <v>1491</v>
      </c>
      <c r="T1183" s="87" t="s">
        <v>13694</v>
      </c>
      <c r="AL1183" s="79">
        <v>0.35996527777777798</v>
      </c>
      <c r="AM1183" s="2">
        <v>2</v>
      </c>
      <c r="AN1183" s="2" t="s">
        <v>4400</v>
      </c>
      <c r="AO1183" s="2" t="s">
        <v>13698</v>
      </c>
    </row>
    <row r="1184" spans="17:41">
      <c r="Q1184" s="80">
        <v>0.33255787037036999</v>
      </c>
      <c r="R1184" s="81">
        <v>1</v>
      </c>
      <c r="S1184" s="81" t="s">
        <v>4836</v>
      </c>
      <c r="T1184" s="83" t="s">
        <v>13692</v>
      </c>
      <c r="AL1184" s="79">
        <v>0.35997685185185202</v>
      </c>
      <c r="AM1184" s="2">
        <v>2</v>
      </c>
      <c r="AN1184" s="2" t="s">
        <v>1983</v>
      </c>
      <c r="AO1184" s="2" t="s">
        <v>13690</v>
      </c>
    </row>
    <row r="1185" spans="17:41">
      <c r="Q1185" s="84">
        <v>0.33258101851851901</v>
      </c>
      <c r="R1185" s="85">
        <v>1</v>
      </c>
      <c r="S1185" s="85" t="s">
        <v>521</v>
      </c>
      <c r="T1185" s="87" t="s">
        <v>13696</v>
      </c>
      <c r="AL1185" s="79">
        <v>0.360104166666667</v>
      </c>
      <c r="AM1185" s="2">
        <v>1</v>
      </c>
      <c r="AN1185" s="2" t="s">
        <v>5218</v>
      </c>
      <c r="AO1185" s="2" t="s">
        <v>13690</v>
      </c>
    </row>
    <row r="1186" spans="17:41">
      <c r="Q1186" s="80">
        <v>0.33260416666666698</v>
      </c>
      <c r="R1186" s="81">
        <v>1</v>
      </c>
      <c r="S1186" s="81" t="s">
        <v>1859</v>
      </c>
      <c r="T1186" s="83" t="s">
        <v>13694</v>
      </c>
      <c r="AL1186" s="79">
        <v>0.360104166666667</v>
      </c>
      <c r="AM1186" s="2">
        <v>2</v>
      </c>
      <c r="AN1186" s="2" t="s">
        <v>344</v>
      </c>
      <c r="AO1186" s="2" t="s">
        <v>13694</v>
      </c>
    </row>
    <row r="1187" spans="17:41">
      <c r="Q1187" s="84">
        <v>0.33266203703703701</v>
      </c>
      <c r="R1187" s="85">
        <v>1</v>
      </c>
      <c r="S1187" s="85" t="s">
        <v>1860</v>
      </c>
      <c r="T1187" s="87" t="s">
        <v>13694</v>
      </c>
      <c r="AL1187" s="79">
        <v>0.360185185185185</v>
      </c>
      <c r="AM1187" s="2">
        <v>4</v>
      </c>
      <c r="AN1187" s="2" t="s">
        <v>2562</v>
      </c>
      <c r="AO1187" s="2" t="s">
        <v>13692</v>
      </c>
    </row>
    <row r="1188" spans="17:41">
      <c r="Q1188" s="80">
        <v>0.33268518518518497</v>
      </c>
      <c r="R1188" s="81">
        <v>4</v>
      </c>
      <c r="S1188" s="81" t="s">
        <v>1492</v>
      </c>
      <c r="T1188" s="83" t="s">
        <v>13690</v>
      </c>
      <c r="AL1188" s="79">
        <v>0.36020833333333302</v>
      </c>
      <c r="AM1188" s="2">
        <v>1</v>
      </c>
      <c r="AN1188" s="2" t="s">
        <v>2562</v>
      </c>
      <c r="AO1188" s="2" t="s">
        <v>13692</v>
      </c>
    </row>
    <row r="1189" spans="17:41">
      <c r="Q1189" s="84">
        <v>0.33269675925925901</v>
      </c>
      <c r="R1189" s="85">
        <v>4</v>
      </c>
      <c r="S1189" s="85" t="s">
        <v>4837</v>
      </c>
      <c r="T1189" s="87" t="s">
        <v>13690</v>
      </c>
      <c r="AL1189" s="79">
        <v>0.36023148148148099</v>
      </c>
      <c r="AM1189" s="2">
        <v>1</v>
      </c>
      <c r="AN1189" s="2" t="s">
        <v>5219</v>
      </c>
      <c r="AO1189" s="2" t="s">
        <v>13692</v>
      </c>
    </row>
    <row r="1190" spans="17:41">
      <c r="Q1190" s="80">
        <v>0.33269675925925901</v>
      </c>
      <c r="R1190" s="81">
        <v>1</v>
      </c>
      <c r="S1190" s="81" t="s">
        <v>2202</v>
      </c>
      <c r="T1190" s="83" t="s">
        <v>13694</v>
      </c>
      <c r="AL1190" s="79">
        <v>0.36028935185185201</v>
      </c>
      <c r="AM1190" s="2">
        <v>1</v>
      </c>
      <c r="AN1190" s="2" t="s">
        <v>2894</v>
      </c>
      <c r="AO1190" s="2" t="s">
        <v>13705</v>
      </c>
    </row>
    <row r="1191" spans="17:41">
      <c r="Q1191" s="84">
        <v>0.33278935185185199</v>
      </c>
      <c r="R1191" s="85">
        <v>3</v>
      </c>
      <c r="S1191" s="85" t="s">
        <v>2647</v>
      </c>
      <c r="T1191" s="87" t="s">
        <v>13692</v>
      </c>
      <c r="AL1191" s="79">
        <v>0.36031249999999998</v>
      </c>
      <c r="AM1191" s="2">
        <v>2</v>
      </c>
      <c r="AN1191" s="2" t="s">
        <v>2895</v>
      </c>
      <c r="AO1191" s="2" t="s">
        <v>13707</v>
      </c>
    </row>
    <row r="1192" spans="17:41">
      <c r="Q1192" s="80">
        <v>0.33281250000000001</v>
      </c>
      <c r="R1192" s="81">
        <v>1</v>
      </c>
      <c r="S1192" s="81" t="s">
        <v>4838</v>
      </c>
      <c r="T1192" s="83" t="s">
        <v>13692</v>
      </c>
      <c r="AL1192" s="79">
        <v>0.36032407407407402</v>
      </c>
      <c r="AM1192" s="2">
        <v>1</v>
      </c>
      <c r="AN1192" s="2" t="s">
        <v>5220</v>
      </c>
      <c r="AO1192" s="2" t="s">
        <v>13698</v>
      </c>
    </row>
    <row r="1193" spans="17:41">
      <c r="Q1193" s="84">
        <v>0.33282407407407399</v>
      </c>
      <c r="R1193" s="85">
        <v>1</v>
      </c>
      <c r="S1193" s="85" t="s">
        <v>1861</v>
      </c>
      <c r="T1193" s="87" t="s">
        <v>13694</v>
      </c>
      <c r="AL1193" s="79">
        <v>0.360335648148148</v>
      </c>
      <c r="AM1193" s="2">
        <v>1</v>
      </c>
      <c r="AN1193" s="2" t="s">
        <v>1571</v>
      </c>
      <c r="AO1193" s="2" t="s">
        <v>13692</v>
      </c>
    </row>
    <row r="1194" spans="17:41">
      <c r="Q1194" s="80">
        <v>0.33282407407407399</v>
      </c>
      <c r="R1194" s="81">
        <v>2</v>
      </c>
      <c r="S1194" s="81" t="s">
        <v>4839</v>
      </c>
      <c r="T1194" s="83" t="s">
        <v>13692</v>
      </c>
      <c r="AL1194" s="79">
        <v>0.36034722222222199</v>
      </c>
      <c r="AM1194" s="2">
        <v>1</v>
      </c>
      <c r="AN1194" s="2" t="s">
        <v>857</v>
      </c>
      <c r="AO1194" s="2" t="s">
        <v>13690</v>
      </c>
    </row>
    <row r="1195" spans="17:41">
      <c r="Q1195" s="84">
        <v>0.33284722222222202</v>
      </c>
      <c r="R1195" s="85">
        <v>1</v>
      </c>
      <c r="S1195" s="85" t="s">
        <v>2203</v>
      </c>
      <c r="T1195" s="87" t="s">
        <v>13690</v>
      </c>
      <c r="AL1195" s="79">
        <v>0.36035879629629602</v>
      </c>
      <c r="AM1195" s="2">
        <v>1</v>
      </c>
      <c r="AN1195" s="2" t="s">
        <v>1572</v>
      </c>
      <c r="AO1195" s="2" t="s">
        <v>13692</v>
      </c>
    </row>
    <row r="1196" spans="17:41">
      <c r="Q1196" s="80">
        <v>0.332858796296296</v>
      </c>
      <c r="R1196" s="81">
        <v>2</v>
      </c>
      <c r="S1196" s="81" t="s">
        <v>2204</v>
      </c>
      <c r="T1196" s="83" t="s">
        <v>13690</v>
      </c>
      <c r="AL1196" s="79">
        <v>0.36039351851851897</v>
      </c>
      <c r="AM1196" s="2">
        <v>1</v>
      </c>
      <c r="AN1196" s="2" t="s">
        <v>1573</v>
      </c>
      <c r="AO1196" s="2" t="s">
        <v>13690</v>
      </c>
    </row>
    <row r="1197" spans="17:41">
      <c r="Q1197" s="84">
        <v>0.332858796296296</v>
      </c>
      <c r="R1197" s="85">
        <v>1</v>
      </c>
      <c r="S1197" s="85" t="s">
        <v>1862</v>
      </c>
      <c r="T1197" s="87" t="s">
        <v>13692</v>
      </c>
      <c r="AL1197" s="79">
        <v>0.36040509259259301</v>
      </c>
      <c r="AM1197" s="2">
        <v>1</v>
      </c>
      <c r="AN1197" s="2" t="s">
        <v>2896</v>
      </c>
      <c r="AO1197" s="2" t="s">
        <v>13694</v>
      </c>
    </row>
    <row r="1198" spans="17:41">
      <c r="Q1198" s="80">
        <v>0.33287037037036998</v>
      </c>
      <c r="R1198" s="81">
        <v>1</v>
      </c>
      <c r="S1198" s="81" t="s">
        <v>147</v>
      </c>
      <c r="T1198" s="83" t="s">
        <v>13695</v>
      </c>
      <c r="AL1198" s="79">
        <v>0.360416666666667</v>
      </c>
      <c r="AM1198" s="2">
        <v>3</v>
      </c>
      <c r="AN1198" s="2" t="s">
        <v>797</v>
      </c>
      <c r="AO1198" s="2" t="s">
        <v>13690</v>
      </c>
    </row>
    <row r="1199" spans="17:41">
      <c r="Q1199" s="84">
        <v>0.33288194444444402</v>
      </c>
      <c r="R1199" s="85">
        <v>2</v>
      </c>
      <c r="S1199" s="85" t="s">
        <v>1152</v>
      </c>
      <c r="T1199" s="87" t="s">
        <v>13692</v>
      </c>
      <c r="AL1199" s="79">
        <v>0.36042824074074098</v>
      </c>
      <c r="AM1199" s="2">
        <v>2</v>
      </c>
      <c r="AN1199" s="2" t="s">
        <v>1574</v>
      </c>
      <c r="AO1199" s="2" t="s">
        <v>13693</v>
      </c>
    </row>
    <row r="1200" spans="17:41">
      <c r="Q1200" s="80">
        <v>0.33290509259259299</v>
      </c>
      <c r="R1200" s="81">
        <v>1</v>
      </c>
      <c r="S1200" s="81" t="s">
        <v>4840</v>
      </c>
      <c r="T1200" s="83" t="s">
        <v>13695</v>
      </c>
      <c r="AL1200" s="79">
        <v>0.36043981481481502</v>
      </c>
      <c r="AM1200" s="2">
        <v>1</v>
      </c>
      <c r="AN1200" s="2" t="s">
        <v>1269</v>
      </c>
      <c r="AO1200" s="2" t="s">
        <v>13694</v>
      </c>
    </row>
    <row r="1201" spans="17:41">
      <c r="Q1201" s="84">
        <v>0.33291666666666703</v>
      </c>
      <c r="R1201" s="85">
        <v>1</v>
      </c>
      <c r="S1201" s="85" t="s">
        <v>2466</v>
      </c>
      <c r="T1201" s="87" t="s">
        <v>13690</v>
      </c>
      <c r="AL1201" s="79">
        <v>0.36047453703703702</v>
      </c>
      <c r="AM1201" s="2">
        <v>1</v>
      </c>
      <c r="AN1201" s="2" t="s">
        <v>4372</v>
      </c>
      <c r="AO1201" s="2" t="s">
        <v>13702</v>
      </c>
    </row>
    <row r="1202" spans="17:41">
      <c r="Q1202" s="80">
        <v>0.33292824074074101</v>
      </c>
      <c r="R1202" s="81">
        <v>1</v>
      </c>
      <c r="S1202" s="81" t="s">
        <v>522</v>
      </c>
      <c r="T1202" s="83" t="s">
        <v>13695</v>
      </c>
      <c r="AL1202" s="79">
        <v>0.36048611111111101</v>
      </c>
      <c r="AM1202" s="2">
        <v>1</v>
      </c>
      <c r="AN1202" s="2" t="s">
        <v>851</v>
      </c>
      <c r="AO1202" s="2" t="s">
        <v>13694</v>
      </c>
    </row>
    <row r="1203" spans="17:41">
      <c r="Q1203" s="84">
        <v>0.33295138888888898</v>
      </c>
      <c r="R1203" s="85">
        <v>1</v>
      </c>
      <c r="S1203" s="85" t="s">
        <v>1261</v>
      </c>
      <c r="T1203" s="87" t="s">
        <v>13690</v>
      </c>
      <c r="AL1203" s="79">
        <v>0.36049768518518499</v>
      </c>
      <c r="AM1203" s="2">
        <v>2</v>
      </c>
      <c r="AN1203" s="2" t="s">
        <v>1984</v>
      </c>
      <c r="AO1203" s="2" t="s">
        <v>13690</v>
      </c>
    </row>
    <row r="1204" spans="17:41">
      <c r="Q1204" s="80">
        <v>0.33296296296296302</v>
      </c>
      <c r="R1204" s="81">
        <v>1</v>
      </c>
      <c r="S1204" s="81" t="s">
        <v>2205</v>
      </c>
      <c r="T1204" s="83" t="s">
        <v>13690</v>
      </c>
      <c r="AL1204" s="79">
        <v>0.36052083333333301</v>
      </c>
      <c r="AM1204" s="2">
        <v>1</v>
      </c>
      <c r="AN1204" s="2" t="s">
        <v>597</v>
      </c>
      <c r="AO1204" s="2" t="s">
        <v>13690</v>
      </c>
    </row>
    <row r="1205" spans="17:41">
      <c r="Q1205" s="84">
        <v>0.33296296296296302</v>
      </c>
      <c r="R1205" s="85">
        <v>1</v>
      </c>
      <c r="S1205" s="85" t="s">
        <v>4841</v>
      </c>
      <c r="T1205" s="87" t="s">
        <v>13693</v>
      </c>
      <c r="AL1205" s="79">
        <v>0.360532407407407</v>
      </c>
      <c r="AM1205" s="2">
        <v>1</v>
      </c>
      <c r="AN1205" s="2" t="s">
        <v>1270</v>
      </c>
      <c r="AO1205" s="2" t="s">
        <v>13690</v>
      </c>
    </row>
    <row r="1206" spans="17:41">
      <c r="Q1206" s="80">
        <v>0.332974537037037</v>
      </c>
      <c r="R1206" s="81">
        <v>1</v>
      </c>
      <c r="S1206" s="81" t="s">
        <v>4842</v>
      </c>
      <c r="T1206" s="83" t="s">
        <v>13693</v>
      </c>
      <c r="AL1206" s="79">
        <v>0.36055555555555602</v>
      </c>
      <c r="AM1206" s="2">
        <v>3</v>
      </c>
      <c r="AN1206" s="2" t="s">
        <v>598</v>
      </c>
      <c r="AO1206" s="2" t="s">
        <v>13690</v>
      </c>
    </row>
    <row r="1207" spans="17:41">
      <c r="Q1207" s="84">
        <v>0.33298611111111098</v>
      </c>
      <c r="R1207" s="85">
        <v>1</v>
      </c>
      <c r="S1207" s="85" t="s">
        <v>2648</v>
      </c>
      <c r="T1207" s="87" t="s">
        <v>13690</v>
      </c>
      <c r="AL1207" s="79">
        <v>0.36060185185185201</v>
      </c>
      <c r="AM1207" s="2">
        <v>2</v>
      </c>
      <c r="AN1207" s="2" t="s">
        <v>2683</v>
      </c>
      <c r="AO1207" s="2" t="s">
        <v>13693</v>
      </c>
    </row>
    <row r="1208" spans="17:41">
      <c r="Q1208" s="80">
        <v>0.33298611111111098</v>
      </c>
      <c r="R1208" s="81">
        <v>3</v>
      </c>
      <c r="S1208" s="81" t="s">
        <v>499</v>
      </c>
      <c r="T1208" s="83" t="s">
        <v>13696</v>
      </c>
      <c r="AL1208" s="79">
        <v>0.36060185185185201</v>
      </c>
      <c r="AM1208" s="2">
        <v>1</v>
      </c>
      <c r="AN1208" s="2" t="s">
        <v>1575</v>
      </c>
      <c r="AO1208" s="2" t="s">
        <v>13694</v>
      </c>
    </row>
    <row r="1209" spans="17:41">
      <c r="Q1209" s="84">
        <v>0.33299768518518502</v>
      </c>
      <c r="R1209" s="85">
        <v>1</v>
      </c>
      <c r="S1209" s="85" t="s">
        <v>1863</v>
      </c>
      <c r="T1209" s="87" t="s">
        <v>13690</v>
      </c>
      <c r="AL1209" s="79">
        <v>0.36061342592592599</v>
      </c>
      <c r="AM1209" s="2">
        <v>1</v>
      </c>
      <c r="AN1209" s="2" t="s">
        <v>5221</v>
      </c>
      <c r="AO1209" s="2" t="s">
        <v>13690</v>
      </c>
    </row>
    <row r="1210" spans="17:41">
      <c r="Q1210" s="80">
        <v>0.33300925925925901</v>
      </c>
      <c r="R1210" s="81">
        <v>1</v>
      </c>
      <c r="S1210" s="81" t="s">
        <v>2799</v>
      </c>
      <c r="T1210" s="83" t="s">
        <v>13709</v>
      </c>
      <c r="AL1210" s="79">
        <v>0.360648148148148</v>
      </c>
      <c r="AM1210" s="2">
        <v>1</v>
      </c>
      <c r="AN1210" s="2" t="s">
        <v>5222</v>
      </c>
      <c r="AO1210" s="2" t="s">
        <v>13694</v>
      </c>
    </row>
    <row r="1211" spans="17:41">
      <c r="Q1211" s="84">
        <v>0.33300925925925901</v>
      </c>
      <c r="R1211" s="85">
        <v>4</v>
      </c>
      <c r="S1211" s="85" t="s">
        <v>4843</v>
      </c>
      <c r="T1211" s="87" t="s">
        <v>13692</v>
      </c>
      <c r="AL1211" s="79">
        <v>0.36065972222222198</v>
      </c>
      <c r="AM1211" s="2">
        <v>4</v>
      </c>
      <c r="AN1211" s="2" t="s">
        <v>5223</v>
      </c>
      <c r="AO1211" s="2" t="s">
        <v>13690</v>
      </c>
    </row>
    <row r="1212" spans="17:41">
      <c r="Q1212" s="80">
        <v>0.33302083333333299</v>
      </c>
      <c r="R1212" s="81">
        <v>1</v>
      </c>
      <c r="S1212" s="81" t="s">
        <v>4844</v>
      </c>
      <c r="T1212" s="83" t="s">
        <v>13690</v>
      </c>
      <c r="AL1212" s="79">
        <v>0.36068287037037</v>
      </c>
      <c r="AM1212" s="2">
        <v>1</v>
      </c>
      <c r="AN1212" s="2" t="s">
        <v>5224</v>
      </c>
      <c r="AO1212" s="2" t="s">
        <v>13690</v>
      </c>
    </row>
    <row r="1213" spans="17:41">
      <c r="Q1213" s="84">
        <v>0.33303240740740703</v>
      </c>
      <c r="R1213" s="85">
        <v>1</v>
      </c>
      <c r="S1213" s="85" t="s">
        <v>2206</v>
      </c>
      <c r="T1213" s="87" t="s">
        <v>13694</v>
      </c>
      <c r="AL1213" s="79">
        <v>0.36069444444444398</v>
      </c>
      <c r="AM1213" s="2">
        <v>1</v>
      </c>
      <c r="AN1213" s="2" t="s">
        <v>2897</v>
      </c>
      <c r="AO1213" s="2" t="s">
        <v>13699</v>
      </c>
    </row>
    <row r="1214" spans="17:41">
      <c r="Q1214" s="80">
        <v>0.33303240740740703</v>
      </c>
      <c r="R1214" s="81">
        <v>1</v>
      </c>
      <c r="S1214" s="81" t="s">
        <v>4845</v>
      </c>
      <c r="T1214" s="83" t="s">
        <v>13692</v>
      </c>
      <c r="AL1214" s="79">
        <v>0.36070601851851902</v>
      </c>
      <c r="AM1214" s="2">
        <v>1</v>
      </c>
      <c r="AN1214" s="2" t="s">
        <v>5225</v>
      </c>
      <c r="AO1214" s="2" t="s">
        <v>13694</v>
      </c>
    </row>
    <row r="1215" spans="17:41">
      <c r="Q1215" s="84">
        <v>0.33305555555555599</v>
      </c>
      <c r="R1215" s="85">
        <v>1</v>
      </c>
      <c r="S1215" s="85" t="s">
        <v>2207</v>
      </c>
      <c r="T1215" s="87" t="s">
        <v>13690</v>
      </c>
      <c r="AL1215" s="79">
        <v>0.36072916666666699</v>
      </c>
      <c r="AM1215" s="2">
        <v>1</v>
      </c>
      <c r="AN1215" s="2" t="s">
        <v>2307</v>
      </c>
      <c r="AO1215" s="2" t="s">
        <v>13690</v>
      </c>
    </row>
    <row r="1216" spans="17:41">
      <c r="Q1216" s="80">
        <v>0.33305555555555599</v>
      </c>
      <c r="R1216" s="81">
        <v>1</v>
      </c>
      <c r="S1216" s="81" t="s">
        <v>4846</v>
      </c>
      <c r="T1216" s="83" t="s">
        <v>13692</v>
      </c>
      <c r="AL1216" s="79">
        <v>0.36075231481481501</v>
      </c>
      <c r="AM1216" s="2">
        <v>1</v>
      </c>
      <c r="AN1216" s="2" t="s">
        <v>2509</v>
      </c>
      <c r="AO1216" s="2" t="s">
        <v>13690</v>
      </c>
    </row>
    <row r="1217" spans="17:41">
      <c r="Q1217" s="84">
        <v>0.33307870370370402</v>
      </c>
      <c r="R1217" s="85">
        <v>1</v>
      </c>
      <c r="S1217" s="85" t="s">
        <v>2208</v>
      </c>
      <c r="T1217" s="87" t="s">
        <v>13692</v>
      </c>
      <c r="AL1217" s="79">
        <v>0.36077546296296298</v>
      </c>
      <c r="AM1217" s="2">
        <v>2</v>
      </c>
      <c r="AN1217" s="2" t="s">
        <v>5226</v>
      </c>
      <c r="AO1217" s="2" t="s">
        <v>13692</v>
      </c>
    </row>
    <row r="1218" spans="17:41">
      <c r="Q1218" s="80">
        <v>0.33310185185185198</v>
      </c>
      <c r="R1218" s="81">
        <v>1</v>
      </c>
      <c r="S1218" s="81" t="s">
        <v>4847</v>
      </c>
      <c r="T1218" s="83" t="s">
        <v>13693</v>
      </c>
      <c r="AL1218" s="79">
        <v>0.36077546296296298</v>
      </c>
      <c r="AM1218" s="2">
        <v>1</v>
      </c>
      <c r="AN1218" s="2" t="s">
        <v>1985</v>
      </c>
      <c r="AO1218" s="2" t="s">
        <v>13690</v>
      </c>
    </row>
    <row r="1219" spans="17:41">
      <c r="Q1219" s="84">
        <v>0.33311342592592602</v>
      </c>
      <c r="R1219" s="85">
        <v>5</v>
      </c>
      <c r="S1219" s="85" t="s">
        <v>4848</v>
      </c>
      <c r="T1219" s="87" t="s">
        <v>13690</v>
      </c>
      <c r="AL1219" s="79">
        <v>0.36078703703703702</v>
      </c>
      <c r="AM1219" s="2">
        <v>2</v>
      </c>
      <c r="AN1219" s="2" t="s">
        <v>1576</v>
      </c>
      <c r="AO1219" s="2" t="s">
        <v>13690</v>
      </c>
    </row>
    <row r="1220" spans="17:41">
      <c r="Q1220" s="80">
        <v>0.33313657407407399</v>
      </c>
      <c r="R1220" s="81">
        <v>1</v>
      </c>
      <c r="S1220" s="81" t="s">
        <v>2800</v>
      </c>
      <c r="T1220" s="83" t="s">
        <v>13705</v>
      </c>
      <c r="AL1220" s="79">
        <v>0.36078703703703702</v>
      </c>
      <c r="AM1220" s="2">
        <v>1</v>
      </c>
      <c r="AN1220" s="2" t="s">
        <v>3140</v>
      </c>
      <c r="AO1220" s="2" t="s">
        <v>13694</v>
      </c>
    </row>
    <row r="1221" spans="17:41">
      <c r="Q1221" s="84">
        <v>0.33314814814814803</v>
      </c>
      <c r="R1221" s="85">
        <v>1</v>
      </c>
      <c r="S1221" s="85" t="s">
        <v>1262</v>
      </c>
      <c r="T1221" s="87" t="s">
        <v>13692</v>
      </c>
      <c r="AL1221" s="79">
        <v>0.36081018518518498</v>
      </c>
      <c r="AM1221" s="2">
        <v>1</v>
      </c>
      <c r="AN1221" s="2" t="s">
        <v>1577</v>
      </c>
      <c r="AO1221" s="2" t="s">
        <v>13690</v>
      </c>
    </row>
    <row r="1222" spans="17:41">
      <c r="Q1222" s="80">
        <v>0.33315972222222201</v>
      </c>
      <c r="R1222" s="81">
        <v>1</v>
      </c>
      <c r="S1222" s="81" t="s">
        <v>3687</v>
      </c>
      <c r="T1222" s="83" t="s">
        <v>13692</v>
      </c>
      <c r="AL1222" s="79">
        <v>0.36081018518518498</v>
      </c>
      <c r="AM1222" s="2">
        <v>2</v>
      </c>
      <c r="AN1222" s="2" t="s">
        <v>5227</v>
      </c>
      <c r="AO1222" s="2" t="s">
        <v>13690</v>
      </c>
    </row>
    <row r="1223" spans="17:41">
      <c r="Q1223" s="84">
        <v>0.33318287037036998</v>
      </c>
      <c r="R1223" s="85">
        <v>1</v>
      </c>
      <c r="S1223" s="85" t="s">
        <v>4849</v>
      </c>
      <c r="T1223" s="87" t="s">
        <v>13692</v>
      </c>
      <c r="AL1223" s="79">
        <v>0.36083333333333301</v>
      </c>
      <c r="AM1223" s="2">
        <v>1</v>
      </c>
      <c r="AN1223" s="2" t="s">
        <v>1986</v>
      </c>
      <c r="AO1223" s="2" t="s">
        <v>13694</v>
      </c>
    </row>
    <row r="1224" spans="17:41">
      <c r="Q1224" s="80">
        <v>0.33318287037036998</v>
      </c>
      <c r="R1224" s="81">
        <v>2</v>
      </c>
      <c r="S1224" s="81" t="s">
        <v>532</v>
      </c>
      <c r="T1224" s="83" t="s">
        <v>13690</v>
      </c>
      <c r="AL1224" s="79">
        <v>0.36083333333333301</v>
      </c>
      <c r="AM1224" s="2">
        <v>3</v>
      </c>
      <c r="AN1224" s="2" t="s">
        <v>3141</v>
      </c>
      <c r="AO1224" s="2" t="s">
        <v>13693</v>
      </c>
    </row>
    <row r="1225" spans="17:41">
      <c r="Q1225" s="84">
        <v>0.33318287037036998</v>
      </c>
      <c r="R1225" s="85">
        <v>2</v>
      </c>
      <c r="S1225" s="85" t="s">
        <v>739</v>
      </c>
      <c r="T1225" s="87" t="s">
        <v>13695</v>
      </c>
      <c r="AL1225" s="79">
        <v>0.36084490740740699</v>
      </c>
      <c r="AM1225" s="2">
        <v>2</v>
      </c>
      <c r="AN1225" s="2" t="s">
        <v>2684</v>
      </c>
      <c r="AO1225" s="2" t="s">
        <v>13690</v>
      </c>
    </row>
    <row r="1226" spans="17:41">
      <c r="Q1226" s="80">
        <v>0.33321759259259298</v>
      </c>
      <c r="R1226" s="81">
        <v>1</v>
      </c>
      <c r="S1226" s="81" t="s">
        <v>4850</v>
      </c>
      <c r="T1226" s="83" t="s">
        <v>13692</v>
      </c>
      <c r="AL1226" s="79">
        <v>0.36084490740740699</v>
      </c>
      <c r="AM1226" s="2">
        <v>1</v>
      </c>
      <c r="AN1226" s="2" t="s">
        <v>2308</v>
      </c>
      <c r="AO1226" s="2" t="s">
        <v>13690</v>
      </c>
    </row>
    <row r="1227" spans="17:41">
      <c r="Q1227" s="84">
        <v>0.33322916666666702</v>
      </c>
      <c r="R1227" s="85">
        <v>2</v>
      </c>
      <c r="S1227" s="85" t="s">
        <v>553</v>
      </c>
      <c r="T1227" s="87" t="s">
        <v>13692</v>
      </c>
      <c r="AL1227" s="79">
        <v>0.36086805555555601</v>
      </c>
      <c r="AM1227" s="2">
        <v>1</v>
      </c>
      <c r="AN1227" s="2" t="s">
        <v>911</v>
      </c>
      <c r="AO1227" s="2" t="s">
        <v>13696</v>
      </c>
    </row>
    <row r="1228" spans="17:41">
      <c r="Q1228" s="80">
        <v>0.333240740740741</v>
      </c>
      <c r="R1228" s="81">
        <v>1</v>
      </c>
      <c r="S1228" s="81" t="s">
        <v>1864</v>
      </c>
      <c r="T1228" s="83" t="s">
        <v>13694</v>
      </c>
      <c r="AL1228" s="79">
        <v>0.36087962962962999</v>
      </c>
      <c r="AM1228" s="2">
        <v>1</v>
      </c>
      <c r="AN1228" s="2" t="s">
        <v>304</v>
      </c>
      <c r="AO1228" s="2" t="s">
        <v>13698</v>
      </c>
    </row>
    <row r="1229" spans="17:41">
      <c r="Q1229" s="84">
        <v>0.33325231481481499</v>
      </c>
      <c r="R1229" s="85">
        <v>1</v>
      </c>
      <c r="S1229" s="85" t="s">
        <v>955</v>
      </c>
      <c r="T1229" s="87" t="s">
        <v>13690</v>
      </c>
      <c r="AL1229" s="79">
        <v>0.36087962962962999</v>
      </c>
      <c r="AM1229" s="2">
        <v>2</v>
      </c>
      <c r="AN1229" s="2" t="s">
        <v>599</v>
      </c>
      <c r="AO1229" s="2" t="s">
        <v>13693</v>
      </c>
    </row>
    <row r="1230" spans="17:41">
      <c r="Q1230" s="80">
        <v>0.33327546296296301</v>
      </c>
      <c r="R1230" s="81">
        <v>1</v>
      </c>
      <c r="S1230" s="81" t="s">
        <v>1099</v>
      </c>
      <c r="T1230" s="83" t="s">
        <v>13690</v>
      </c>
      <c r="AL1230" s="79">
        <v>0.36089120370370398</v>
      </c>
      <c r="AM1230" s="2">
        <v>1</v>
      </c>
      <c r="AN1230" s="2" t="s">
        <v>5228</v>
      </c>
      <c r="AO1230" s="2" t="s">
        <v>13693</v>
      </c>
    </row>
    <row r="1231" spans="17:41">
      <c r="Q1231" s="84">
        <v>0.33329861111111098</v>
      </c>
      <c r="R1231" s="85">
        <v>1</v>
      </c>
      <c r="S1231" s="85" t="s">
        <v>1865</v>
      </c>
      <c r="T1231" s="87" t="s">
        <v>13690</v>
      </c>
      <c r="AL1231" s="79">
        <v>0.36090277777777802</v>
      </c>
      <c r="AM1231" s="2">
        <v>1</v>
      </c>
      <c r="AN1231" s="2" t="s">
        <v>2309</v>
      </c>
      <c r="AO1231" s="2" t="s">
        <v>13690</v>
      </c>
    </row>
    <row r="1232" spans="17:41">
      <c r="Q1232" s="80">
        <v>0.33329861111111098</v>
      </c>
      <c r="R1232" s="81">
        <v>1</v>
      </c>
      <c r="S1232" s="81" t="s">
        <v>3132</v>
      </c>
      <c r="T1232" s="83" t="s">
        <v>13692</v>
      </c>
      <c r="AL1232" s="79">
        <v>0.36090277777777802</v>
      </c>
      <c r="AM1232" s="2">
        <v>1</v>
      </c>
      <c r="AN1232" s="2" t="s">
        <v>1271</v>
      </c>
      <c r="AO1232" s="2" t="s">
        <v>13694</v>
      </c>
    </row>
    <row r="1233" spans="17:41">
      <c r="Q1233" s="84">
        <v>0.333321759259259</v>
      </c>
      <c r="R1233" s="85">
        <v>2</v>
      </c>
      <c r="S1233" s="85" t="s">
        <v>1100</v>
      </c>
      <c r="T1233" s="87" t="s">
        <v>13693</v>
      </c>
      <c r="AL1233" s="79">
        <v>0.360914351851852</v>
      </c>
      <c r="AM1233" s="2">
        <v>2</v>
      </c>
      <c r="AN1233" s="2" t="s">
        <v>1162</v>
      </c>
      <c r="AO1233" s="2" t="s">
        <v>13696</v>
      </c>
    </row>
    <row r="1234" spans="17:41">
      <c r="Q1234" s="80">
        <v>0.33334490740740702</v>
      </c>
      <c r="R1234" s="81">
        <v>1</v>
      </c>
      <c r="S1234" s="81" t="s">
        <v>1856</v>
      </c>
      <c r="T1234" s="83" t="s">
        <v>13698</v>
      </c>
      <c r="AL1234" s="79">
        <v>0.36094907407407401</v>
      </c>
      <c r="AM1234" s="2">
        <v>1</v>
      </c>
      <c r="AN1234" s="2" t="s">
        <v>2898</v>
      </c>
      <c r="AO1234" s="2" t="s">
        <v>13699</v>
      </c>
    </row>
    <row r="1235" spans="17:41">
      <c r="Q1235" s="84">
        <v>0.33344907407407398</v>
      </c>
      <c r="R1235" s="85">
        <v>2</v>
      </c>
      <c r="S1235" s="85" t="s">
        <v>1311</v>
      </c>
      <c r="T1235" s="87" t="s">
        <v>13693</v>
      </c>
      <c r="AL1235" s="79">
        <v>0.36108796296296303</v>
      </c>
      <c r="AM1235" s="2">
        <v>1</v>
      </c>
      <c r="AN1235" s="2" t="s">
        <v>5229</v>
      </c>
      <c r="AO1235" s="2" t="s">
        <v>13704</v>
      </c>
    </row>
    <row r="1236" spans="17:41">
      <c r="Q1236" s="80">
        <v>0.333472222222222</v>
      </c>
      <c r="R1236" s="81">
        <v>1</v>
      </c>
      <c r="S1236" s="81" t="s">
        <v>1193</v>
      </c>
      <c r="T1236" s="83" t="s">
        <v>13693</v>
      </c>
      <c r="AL1236" s="79">
        <v>0.36111111111111099</v>
      </c>
      <c r="AM1236" s="2">
        <v>1</v>
      </c>
      <c r="AN1236" s="2" t="s">
        <v>776</v>
      </c>
      <c r="AO1236" s="2" t="s">
        <v>13694</v>
      </c>
    </row>
    <row r="1237" spans="17:41">
      <c r="Q1237" s="84">
        <v>0.33348379629629599</v>
      </c>
      <c r="R1237" s="85">
        <v>2</v>
      </c>
      <c r="S1237" s="85" t="s">
        <v>4851</v>
      </c>
      <c r="T1237" s="87" t="s">
        <v>13690</v>
      </c>
      <c r="AL1237" s="79">
        <v>0.36112268518518498</v>
      </c>
      <c r="AM1237" s="2">
        <v>2</v>
      </c>
      <c r="AN1237" s="2" t="s">
        <v>5230</v>
      </c>
      <c r="AO1237" s="2" t="s">
        <v>13693</v>
      </c>
    </row>
    <row r="1238" spans="17:41">
      <c r="Q1238" s="80">
        <v>0.33359953703703699</v>
      </c>
      <c r="R1238" s="81">
        <v>4</v>
      </c>
      <c r="S1238" s="81" t="s">
        <v>2209</v>
      </c>
      <c r="T1238" s="83" t="s">
        <v>13694</v>
      </c>
      <c r="AL1238" s="79">
        <v>0.36112268518518498</v>
      </c>
      <c r="AM1238" s="2">
        <v>1</v>
      </c>
      <c r="AN1238" s="2" t="s">
        <v>394</v>
      </c>
      <c r="AO1238" s="2" t="s">
        <v>13693</v>
      </c>
    </row>
    <row r="1239" spans="17:41">
      <c r="Q1239" s="84">
        <v>0.33363425925925899</v>
      </c>
      <c r="R1239" s="85">
        <v>1</v>
      </c>
      <c r="S1239" s="85" t="s">
        <v>2649</v>
      </c>
      <c r="T1239" s="87" t="s">
        <v>13701</v>
      </c>
      <c r="AL1239" s="79">
        <v>0.36113425925925902</v>
      </c>
      <c r="AM1239" s="2">
        <v>1</v>
      </c>
      <c r="AN1239" s="2" t="s">
        <v>798</v>
      </c>
      <c r="AO1239" s="2" t="s">
        <v>13702</v>
      </c>
    </row>
    <row r="1240" spans="17:41">
      <c r="Q1240" s="80">
        <v>0.33365740740740701</v>
      </c>
      <c r="R1240" s="81">
        <v>2</v>
      </c>
      <c r="S1240" s="81" t="s">
        <v>744</v>
      </c>
      <c r="T1240" s="83" t="s">
        <v>13695</v>
      </c>
      <c r="AL1240" s="79">
        <v>0.36115740740740698</v>
      </c>
      <c r="AM1240" s="2">
        <v>1</v>
      </c>
      <c r="AN1240" s="2" t="s">
        <v>1046</v>
      </c>
      <c r="AO1240" s="2" t="s">
        <v>13695</v>
      </c>
    </row>
    <row r="1241" spans="17:41">
      <c r="Q1241" s="84">
        <v>0.333668981481481</v>
      </c>
      <c r="R1241" s="85">
        <v>1</v>
      </c>
      <c r="S1241" s="85" t="s">
        <v>136</v>
      </c>
      <c r="T1241" s="87" t="s">
        <v>13698</v>
      </c>
      <c r="AL1241" s="79">
        <v>0.36123842592592598</v>
      </c>
      <c r="AM1241" s="2">
        <v>1</v>
      </c>
      <c r="AN1241" s="2" t="s">
        <v>5231</v>
      </c>
      <c r="AO1241" s="2" t="s">
        <v>13699</v>
      </c>
    </row>
    <row r="1242" spans="17:41">
      <c r="Q1242" s="80">
        <v>0.33369212962963002</v>
      </c>
      <c r="R1242" s="81">
        <v>1</v>
      </c>
      <c r="S1242" s="81" t="s">
        <v>4852</v>
      </c>
      <c r="T1242" s="83" t="s">
        <v>13692</v>
      </c>
      <c r="AL1242" s="79">
        <v>0.36128472222222202</v>
      </c>
      <c r="AM1242" s="2">
        <v>1</v>
      </c>
      <c r="AN1242" s="2" t="s">
        <v>566</v>
      </c>
      <c r="AO1242" s="2" t="s">
        <v>13695</v>
      </c>
    </row>
    <row r="1243" spans="17:41">
      <c r="Q1243" s="84">
        <v>0.333703703703704</v>
      </c>
      <c r="R1243" s="85">
        <v>1</v>
      </c>
      <c r="S1243" s="85" t="s">
        <v>4853</v>
      </c>
      <c r="T1243" s="87" t="s">
        <v>13697</v>
      </c>
      <c r="AL1243" s="79">
        <v>0.36140046296296302</v>
      </c>
      <c r="AM1243" s="2">
        <v>1</v>
      </c>
      <c r="AN1243" s="2" t="s">
        <v>1578</v>
      </c>
      <c r="AO1243" s="2" t="s">
        <v>13690</v>
      </c>
    </row>
    <row r="1244" spans="17:41">
      <c r="Q1244" s="80">
        <v>0.333703703703704</v>
      </c>
      <c r="R1244" s="81">
        <v>1</v>
      </c>
      <c r="S1244" s="81" t="s">
        <v>4854</v>
      </c>
      <c r="T1244" s="83" t="s">
        <v>13694</v>
      </c>
      <c r="AL1244" s="79">
        <v>0.36140046296296302</v>
      </c>
      <c r="AM1244" s="2">
        <v>1</v>
      </c>
      <c r="AN1244" s="2" t="s">
        <v>5232</v>
      </c>
      <c r="AO1244" s="2" t="s">
        <v>13703</v>
      </c>
    </row>
    <row r="1245" spans="17:41">
      <c r="Q1245" s="84">
        <v>0.33373842592592601</v>
      </c>
      <c r="R1245" s="85">
        <v>1</v>
      </c>
      <c r="S1245" s="85" t="s">
        <v>1517</v>
      </c>
      <c r="T1245" s="87" t="s">
        <v>13694</v>
      </c>
      <c r="AL1245" s="79">
        <v>0.361412037037037</v>
      </c>
      <c r="AM1245" s="2">
        <v>1</v>
      </c>
      <c r="AN1245" s="2" t="s">
        <v>600</v>
      </c>
      <c r="AO1245" s="2" t="s">
        <v>13690</v>
      </c>
    </row>
    <row r="1246" spans="17:41">
      <c r="Q1246" s="80">
        <v>0.333935185185185</v>
      </c>
      <c r="R1246" s="81">
        <v>1</v>
      </c>
      <c r="S1246" s="81" t="s">
        <v>1866</v>
      </c>
      <c r="T1246" s="83" t="s">
        <v>13692</v>
      </c>
      <c r="AL1246" s="79">
        <v>0.36150462962962998</v>
      </c>
      <c r="AM1246" s="2">
        <v>3</v>
      </c>
      <c r="AN1246" s="2" t="s">
        <v>5233</v>
      </c>
      <c r="AO1246" s="2" t="s">
        <v>13696</v>
      </c>
    </row>
    <row r="1247" spans="17:41">
      <c r="Q1247" s="84">
        <v>0.33395833333333302</v>
      </c>
      <c r="R1247" s="85">
        <v>1</v>
      </c>
      <c r="S1247" s="85" t="s">
        <v>2210</v>
      </c>
      <c r="T1247" s="87" t="s">
        <v>13692</v>
      </c>
      <c r="AL1247" s="79">
        <v>0.361527777777778</v>
      </c>
      <c r="AM1247" s="2">
        <v>1</v>
      </c>
      <c r="AN1247" s="2" t="s">
        <v>5234</v>
      </c>
      <c r="AO1247" s="2" t="s">
        <v>13705</v>
      </c>
    </row>
    <row r="1248" spans="17:41">
      <c r="Q1248" s="80">
        <v>0.33398148148148099</v>
      </c>
      <c r="R1248" s="81">
        <v>2</v>
      </c>
      <c r="S1248" s="81" t="s">
        <v>4855</v>
      </c>
      <c r="T1248" s="83" t="s">
        <v>13692</v>
      </c>
      <c r="AL1248" s="79">
        <v>0.36153935185185199</v>
      </c>
      <c r="AM1248" s="2">
        <v>1</v>
      </c>
      <c r="AN1248" s="2" t="s">
        <v>1107</v>
      </c>
      <c r="AO1248" s="2" t="s">
        <v>13693</v>
      </c>
    </row>
    <row r="1249" spans="17:41">
      <c r="Q1249" s="84">
        <v>0.33399305555555597</v>
      </c>
      <c r="R1249" s="85">
        <v>1</v>
      </c>
      <c r="S1249" s="85" t="s">
        <v>4856</v>
      </c>
      <c r="T1249" s="87" t="s">
        <v>13692</v>
      </c>
      <c r="AL1249" s="79">
        <v>0.36157407407407399</v>
      </c>
      <c r="AM1249" s="2">
        <v>3</v>
      </c>
      <c r="AN1249" s="2" t="s">
        <v>5235</v>
      </c>
      <c r="AO1249" s="2" t="s">
        <v>13695</v>
      </c>
    </row>
    <row r="1250" spans="17:41">
      <c r="Q1250" s="80">
        <v>0.33400462962963001</v>
      </c>
      <c r="R1250" s="81">
        <v>1</v>
      </c>
      <c r="S1250" s="81" t="s">
        <v>2801</v>
      </c>
      <c r="T1250" s="83" t="s">
        <v>13698</v>
      </c>
      <c r="AL1250" s="79">
        <v>0.361608796296296</v>
      </c>
      <c r="AM1250" s="2">
        <v>2</v>
      </c>
      <c r="AN1250" s="2" t="s">
        <v>1239</v>
      </c>
      <c r="AO1250" s="2" t="s">
        <v>13692</v>
      </c>
    </row>
    <row r="1251" spans="17:41">
      <c r="Q1251" s="84">
        <v>0.334016203703704</v>
      </c>
      <c r="R1251" s="85">
        <v>1</v>
      </c>
      <c r="S1251" s="85" t="s">
        <v>879</v>
      </c>
      <c r="T1251" s="87" t="s">
        <v>13693</v>
      </c>
      <c r="AL1251" s="79">
        <v>0.36162037037036998</v>
      </c>
      <c r="AM1251" s="2">
        <v>1</v>
      </c>
      <c r="AN1251" s="2" t="s">
        <v>601</v>
      </c>
      <c r="AO1251" s="2" t="s">
        <v>13690</v>
      </c>
    </row>
    <row r="1252" spans="17:41">
      <c r="Q1252" s="80">
        <v>0.334050925925926</v>
      </c>
      <c r="R1252" s="81">
        <v>1</v>
      </c>
      <c r="S1252" s="81" t="s">
        <v>4857</v>
      </c>
      <c r="T1252" s="83" t="s">
        <v>13692</v>
      </c>
      <c r="AL1252" s="79">
        <v>0.361643518518519</v>
      </c>
      <c r="AM1252" s="2">
        <v>1</v>
      </c>
      <c r="AN1252" s="2" t="s">
        <v>1987</v>
      </c>
      <c r="AO1252" s="2" t="s">
        <v>13690</v>
      </c>
    </row>
    <row r="1253" spans="17:41">
      <c r="Q1253" s="84">
        <v>0.33408564814814801</v>
      </c>
      <c r="R1253" s="85">
        <v>2</v>
      </c>
      <c r="S1253" s="85" t="s">
        <v>1029</v>
      </c>
      <c r="T1253" s="87" t="s">
        <v>13693</v>
      </c>
      <c r="AL1253" s="79">
        <v>0.361643518518519</v>
      </c>
      <c r="AM1253" s="2">
        <v>1</v>
      </c>
      <c r="AN1253" s="2" t="s">
        <v>1272</v>
      </c>
      <c r="AO1253" s="2" t="s">
        <v>13692</v>
      </c>
    </row>
    <row r="1254" spans="17:41">
      <c r="Q1254" s="80">
        <v>0.334131944444444</v>
      </c>
      <c r="R1254" s="81">
        <v>1</v>
      </c>
      <c r="S1254" s="81" t="s">
        <v>1867</v>
      </c>
      <c r="T1254" s="83" t="s">
        <v>13692</v>
      </c>
      <c r="AL1254" s="79">
        <v>0.36165509259259299</v>
      </c>
      <c r="AM1254" s="2">
        <v>1</v>
      </c>
      <c r="AN1254" s="2" t="s">
        <v>2510</v>
      </c>
      <c r="AO1254" s="2" t="s">
        <v>13690</v>
      </c>
    </row>
    <row r="1255" spans="17:41">
      <c r="Q1255" s="84">
        <v>0.33415509259259302</v>
      </c>
      <c r="R1255" s="85">
        <v>1</v>
      </c>
      <c r="S1255" s="85" t="s">
        <v>2463</v>
      </c>
      <c r="T1255" s="87" t="s">
        <v>13698</v>
      </c>
      <c r="AL1255" s="79">
        <v>0.36166666666666702</v>
      </c>
      <c r="AM1255" s="2">
        <v>2</v>
      </c>
      <c r="AN1255" s="2" t="s">
        <v>5236</v>
      </c>
      <c r="AO1255" s="2" t="s">
        <v>13690</v>
      </c>
    </row>
    <row r="1256" spans="17:41">
      <c r="Q1256" s="80">
        <v>0.33415509259259302</v>
      </c>
      <c r="R1256" s="81">
        <v>1</v>
      </c>
      <c r="S1256" s="81" t="s">
        <v>534</v>
      </c>
      <c r="T1256" s="83" t="s">
        <v>13692</v>
      </c>
      <c r="AL1256" s="79">
        <v>0.36167824074074101</v>
      </c>
      <c r="AM1256" s="2">
        <v>1</v>
      </c>
      <c r="AN1256" s="2" t="s">
        <v>1328</v>
      </c>
      <c r="AO1256" s="2" t="s">
        <v>13694</v>
      </c>
    </row>
    <row r="1257" spans="17:41">
      <c r="Q1257" s="84">
        <v>0.33417824074074098</v>
      </c>
      <c r="R1257" s="85">
        <v>2</v>
      </c>
      <c r="S1257" s="85" t="s">
        <v>2802</v>
      </c>
      <c r="T1257" s="87" t="s">
        <v>13695</v>
      </c>
      <c r="AL1257" s="79">
        <v>0.36167824074074101</v>
      </c>
      <c r="AM1257" s="2">
        <v>1</v>
      </c>
      <c r="AN1257" s="2" t="s">
        <v>2562</v>
      </c>
      <c r="AO1257" s="2" t="s">
        <v>13692</v>
      </c>
    </row>
    <row r="1258" spans="17:41">
      <c r="Q1258" s="80">
        <v>0.33420138888888901</v>
      </c>
      <c r="R1258" s="81">
        <v>1</v>
      </c>
      <c r="S1258" s="81" t="s">
        <v>1868</v>
      </c>
      <c r="T1258" s="83" t="s">
        <v>13694</v>
      </c>
      <c r="AL1258" s="79">
        <v>0.36170138888888897</v>
      </c>
      <c r="AM1258" s="2">
        <v>2</v>
      </c>
      <c r="AN1258" s="2" t="s">
        <v>1273</v>
      </c>
      <c r="AO1258" s="2" t="s">
        <v>13694</v>
      </c>
    </row>
    <row r="1259" spans="17:41">
      <c r="Q1259" s="84">
        <v>0.33421296296296299</v>
      </c>
      <c r="R1259" s="85">
        <v>1</v>
      </c>
      <c r="S1259" s="85" t="s">
        <v>4858</v>
      </c>
      <c r="T1259" s="87" t="s">
        <v>13692</v>
      </c>
      <c r="AL1259" s="79">
        <v>0.36171296296296301</v>
      </c>
      <c r="AM1259" s="2">
        <v>1</v>
      </c>
      <c r="AN1259" s="2" t="s">
        <v>5237</v>
      </c>
      <c r="AO1259" s="2" t="s">
        <v>13690</v>
      </c>
    </row>
    <row r="1260" spans="17:41">
      <c r="Q1260" s="80">
        <v>0.33422453703703697</v>
      </c>
      <c r="R1260" s="81">
        <v>1</v>
      </c>
      <c r="S1260" s="81" t="s">
        <v>4859</v>
      </c>
      <c r="T1260" s="83" t="s">
        <v>13692</v>
      </c>
      <c r="AL1260" s="79">
        <v>0.36171296296296301</v>
      </c>
      <c r="AM1260" s="2">
        <v>1</v>
      </c>
      <c r="AN1260" s="2" t="s">
        <v>2562</v>
      </c>
      <c r="AO1260" s="2" t="s">
        <v>13692</v>
      </c>
    </row>
    <row r="1261" spans="17:41">
      <c r="Q1261" s="84">
        <v>0.33425925925925898</v>
      </c>
      <c r="R1261" s="85">
        <v>2</v>
      </c>
      <c r="S1261" s="85" t="s">
        <v>1263</v>
      </c>
      <c r="T1261" s="87" t="s">
        <v>13692</v>
      </c>
      <c r="AL1261" s="79">
        <v>0.361724537037037</v>
      </c>
      <c r="AM1261" s="2">
        <v>1</v>
      </c>
      <c r="AN1261" s="2" t="s">
        <v>1988</v>
      </c>
      <c r="AO1261" s="2" t="s">
        <v>13694</v>
      </c>
    </row>
    <row r="1262" spans="17:41">
      <c r="Q1262" s="80">
        <v>0.33427083333333302</v>
      </c>
      <c r="R1262" s="81">
        <v>1</v>
      </c>
      <c r="S1262" s="81" t="s">
        <v>2211</v>
      </c>
      <c r="T1262" s="83" t="s">
        <v>13694</v>
      </c>
      <c r="AL1262" s="79">
        <v>0.36174768518518502</v>
      </c>
      <c r="AM1262" s="2">
        <v>2</v>
      </c>
      <c r="AN1262" s="2" t="s">
        <v>880</v>
      </c>
      <c r="AO1262" s="2" t="s">
        <v>13693</v>
      </c>
    </row>
    <row r="1263" spans="17:41">
      <c r="Q1263" s="84">
        <v>0.334282407407407</v>
      </c>
      <c r="R1263" s="85">
        <v>2</v>
      </c>
      <c r="S1263" s="85" t="s">
        <v>1153</v>
      </c>
      <c r="T1263" s="87" t="s">
        <v>13690</v>
      </c>
      <c r="AL1263" s="79">
        <v>0.361759259259259</v>
      </c>
      <c r="AM1263" s="2">
        <v>1</v>
      </c>
      <c r="AN1263" s="2" t="s">
        <v>235</v>
      </c>
      <c r="AO1263" s="2" t="s">
        <v>13690</v>
      </c>
    </row>
    <row r="1264" spans="17:41">
      <c r="Q1264" s="80">
        <v>0.334282407407407</v>
      </c>
      <c r="R1264" s="81">
        <v>1</v>
      </c>
      <c r="S1264" s="81" t="s">
        <v>4860</v>
      </c>
      <c r="T1264" s="83" t="s">
        <v>13692</v>
      </c>
      <c r="AL1264" s="79">
        <v>0.361759259259259</v>
      </c>
      <c r="AM1264" s="2">
        <v>1</v>
      </c>
      <c r="AN1264" s="2" t="s">
        <v>142</v>
      </c>
      <c r="AO1264" s="2" t="s">
        <v>13694</v>
      </c>
    </row>
    <row r="1265" spans="17:41">
      <c r="Q1265" s="84">
        <v>0.33430555555555602</v>
      </c>
      <c r="R1265" s="85">
        <v>2</v>
      </c>
      <c r="S1265" s="85" t="s">
        <v>1493</v>
      </c>
      <c r="T1265" s="87" t="s">
        <v>13690</v>
      </c>
      <c r="AL1265" s="79">
        <v>0.36180555555555599</v>
      </c>
      <c r="AM1265" s="2">
        <v>1</v>
      </c>
      <c r="AN1265" s="2" t="s">
        <v>2899</v>
      </c>
      <c r="AO1265" s="2" t="s">
        <v>13695</v>
      </c>
    </row>
    <row r="1266" spans="17:41">
      <c r="Q1266" s="80">
        <v>0.33430555555555602</v>
      </c>
      <c r="R1266" s="81">
        <v>1</v>
      </c>
      <c r="S1266" s="81" t="s">
        <v>1229</v>
      </c>
      <c r="T1266" s="83" t="s">
        <v>13692</v>
      </c>
      <c r="AL1266" s="79">
        <v>0.36186342592592602</v>
      </c>
      <c r="AM1266" s="2">
        <v>2</v>
      </c>
      <c r="AN1266" s="2" t="s">
        <v>236</v>
      </c>
      <c r="AO1266" s="2" t="s">
        <v>13690</v>
      </c>
    </row>
    <row r="1267" spans="17:41">
      <c r="Q1267" s="84">
        <v>0.33431712962963001</v>
      </c>
      <c r="R1267" s="85">
        <v>1</v>
      </c>
      <c r="S1267" s="85" t="s">
        <v>2212</v>
      </c>
      <c r="T1267" s="87" t="s">
        <v>13694</v>
      </c>
      <c r="AL1267" s="79">
        <v>0.36188657407407399</v>
      </c>
      <c r="AM1267" s="2">
        <v>1</v>
      </c>
      <c r="AN1267" s="2" t="s">
        <v>3646</v>
      </c>
      <c r="AO1267" s="2" t="s">
        <v>13701</v>
      </c>
    </row>
    <row r="1268" spans="17:41">
      <c r="Q1268" s="80">
        <v>0.33432870370370399</v>
      </c>
      <c r="R1268" s="81">
        <v>1</v>
      </c>
      <c r="S1268" s="81" t="s">
        <v>2467</v>
      </c>
      <c r="T1268" s="83" t="s">
        <v>13694</v>
      </c>
      <c r="AL1268" s="79">
        <v>0.36189814814814802</v>
      </c>
      <c r="AM1268" s="2">
        <v>1</v>
      </c>
      <c r="AN1268" s="2" t="s">
        <v>1202</v>
      </c>
      <c r="AO1268" s="2" t="s">
        <v>13690</v>
      </c>
    </row>
    <row r="1269" spans="17:41">
      <c r="Q1269" s="84">
        <v>0.33435185185185201</v>
      </c>
      <c r="R1269" s="85">
        <v>1</v>
      </c>
      <c r="S1269" s="85" t="s">
        <v>4861</v>
      </c>
      <c r="T1269" s="87" t="s">
        <v>13694</v>
      </c>
      <c r="AL1269" s="79">
        <v>0.36192129629629599</v>
      </c>
      <c r="AM1269" s="2">
        <v>2</v>
      </c>
      <c r="AN1269" s="2" t="s">
        <v>237</v>
      </c>
      <c r="AO1269" s="2" t="s">
        <v>13690</v>
      </c>
    </row>
    <row r="1270" spans="17:41">
      <c r="Q1270" s="80">
        <v>0.33436342592592599</v>
      </c>
      <c r="R1270" s="81">
        <v>1</v>
      </c>
      <c r="S1270" s="81" t="s">
        <v>4199</v>
      </c>
      <c r="T1270" s="83" t="s">
        <v>13692</v>
      </c>
      <c r="AL1270" s="79">
        <v>0.36200231481481498</v>
      </c>
      <c r="AM1270" s="2">
        <v>2</v>
      </c>
      <c r="AN1270" s="2" t="s">
        <v>5238</v>
      </c>
      <c r="AO1270" s="2" t="s">
        <v>13690</v>
      </c>
    </row>
    <row r="1271" spans="17:41">
      <c r="Q1271" s="84">
        <v>0.33437499999999998</v>
      </c>
      <c r="R1271" s="85">
        <v>1</v>
      </c>
      <c r="S1271" s="85" t="s">
        <v>751</v>
      </c>
      <c r="T1271" s="87" t="s">
        <v>13695</v>
      </c>
      <c r="AL1271" s="79">
        <v>0.36201388888888902</v>
      </c>
      <c r="AM1271" s="2">
        <v>1</v>
      </c>
      <c r="AN1271" s="2" t="s">
        <v>2562</v>
      </c>
      <c r="AO1271" s="2" t="s">
        <v>13692</v>
      </c>
    </row>
    <row r="1272" spans="17:41">
      <c r="Q1272" s="80">
        <v>0.33437499999999998</v>
      </c>
      <c r="R1272" s="81">
        <v>1</v>
      </c>
      <c r="S1272" s="81" t="s">
        <v>1154</v>
      </c>
      <c r="T1272" s="83" t="s">
        <v>13692</v>
      </c>
      <c r="AL1272" s="79">
        <v>0.36203703703703699</v>
      </c>
      <c r="AM1272" s="2">
        <v>1</v>
      </c>
      <c r="AN1272" s="2" t="s">
        <v>1274</v>
      </c>
      <c r="AO1272" s="2" t="s">
        <v>13690</v>
      </c>
    </row>
    <row r="1273" spans="17:41">
      <c r="Q1273" s="84">
        <v>0.334398148148148</v>
      </c>
      <c r="R1273" s="85">
        <v>1</v>
      </c>
      <c r="S1273" s="85" t="s">
        <v>2803</v>
      </c>
      <c r="T1273" s="87" t="s">
        <v>13699</v>
      </c>
      <c r="AL1273" s="79">
        <v>0.362071759259259</v>
      </c>
      <c r="AM1273" s="2">
        <v>1</v>
      </c>
      <c r="AN1273" s="2" t="s">
        <v>5239</v>
      </c>
      <c r="AO1273" s="2" t="s">
        <v>13690</v>
      </c>
    </row>
    <row r="1274" spans="17:41">
      <c r="Q1274" s="80">
        <v>0.33440972222222198</v>
      </c>
      <c r="R1274" s="81">
        <v>1</v>
      </c>
      <c r="S1274" s="81" t="s">
        <v>2213</v>
      </c>
      <c r="T1274" s="83" t="s">
        <v>13690</v>
      </c>
      <c r="AL1274" s="79">
        <v>0.36211805555555598</v>
      </c>
      <c r="AM1274" s="2">
        <v>1</v>
      </c>
      <c r="AN1274" s="2" t="s">
        <v>2372</v>
      </c>
      <c r="AO1274" s="2" t="s">
        <v>13694</v>
      </c>
    </row>
    <row r="1275" spans="17:41">
      <c r="Q1275" s="84">
        <v>0.33440972222222198</v>
      </c>
      <c r="R1275" s="85">
        <v>1</v>
      </c>
      <c r="S1275" s="85" t="s">
        <v>4862</v>
      </c>
      <c r="T1275" s="87" t="s">
        <v>13699</v>
      </c>
      <c r="AL1275" s="79">
        <v>0.36215277777777799</v>
      </c>
      <c r="AM1275" s="2">
        <v>1</v>
      </c>
      <c r="AN1275" s="2" t="s">
        <v>1579</v>
      </c>
      <c r="AO1275" s="2" t="s">
        <v>13694</v>
      </c>
    </row>
    <row r="1276" spans="17:41">
      <c r="Q1276" s="80">
        <v>0.33442129629629602</v>
      </c>
      <c r="R1276" s="81">
        <v>1</v>
      </c>
      <c r="S1276" s="81" t="s">
        <v>752</v>
      </c>
      <c r="T1276" s="83" t="s">
        <v>13695</v>
      </c>
      <c r="AL1276" s="79">
        <v>0.36216435185185197</v>
      </c>
      <c r="AM1276" s="2">
        <v>1</v>
      </c>
      <c r="AN1276" s="2" t="s">
        <v>1989</v>
      </c>
      <c r="AO1276" s="2" t="s">
        <v>13694</v>
      </c>
    </row>
    <row r="1277" spans="17:41">
      <c r="Q1277" s="84">
        <v>0.334513888888889</v>
      </c>
      <c r="R1277" s="85">
        <v>2</v>
      </c>
      <c r="S1277" s="85" t="s">
        <v>2804</v>
      </c>
      <c r="T1277" s="87" t="s">
        <v>13695</v>
      </c>
      <c r="AL1277" s="79">
        <v>0.3621875</v>
      </c>
      <c r="AM1277" s="2">
        <v>1</v>
      </c>
      <c r="AN1277" s="2" t="s">
        <v>2310</v>
      </c>
      <c r="AO1277" s="2" t="s">
        <v>13694</v>
      </c>
    </row>
    <row r="1278" spans="17:41">
      <c r="Q1278" s="80">
        <v>0.334513888888889</v>
      </c>
      <c r="R1278" s="81">
        <v>2</v>
      </c>
      <c r="S1278" s="81" t="s">
        <v>1869</v>
      </c>
      <c r="T1278" s="83" t="s">
        <v>13694</v>
      </c>
      <c r="AL1278" s="79">
        <v>0.3621875</v>
      </c>
      <c r="AM1278" s="2">
        <v>1</v>
      </c>
      <c r="AN1278" s="2" t="s">
        <v>1990</v>
      </c>
      <c r="AO1278" s="2" t="s">
        <v>13694</v>
      </c>
    </row>
    <row r="1279" spans="17:41">
      <c r="Q1279" s="84">
        <v>0.33452546296296298</v>
      </c>
      <c r="R1279" s="85">
        <v>2</v>
      </c>
      <c r="S1279" s="85" t="s">
        <v>528</v>
      </c>
      <c r="T1279" s="87" t="s">
        <v>13695</v>
      </c>
      <c r="AL1279" s="79">
        <v>0.36221064814814802</v>
      </c>
      <c r="AM1279" s="2">
        <v>4</v>
      </c>
      <c r="AN1279" s="2" t="s">
        <v>5240</v>
      </c>
      <c r="AO1279" s="2" t="s">
        <v>13705</v>
      </c>
    </row>
    <row r="1280" spans="17:41">
      <c r="Q1280" s="80">
        <v>0.33454861111111101</v>
      </c>
      <c r="R1280" s="81">
        <v>1</v>
      </c>
      <c r="S1280" s="81" t="s">
        <v>4863</v>
      </c>
      <c r="T1280" s="83" t="s">
        <v>13695</v>
      </c>
      <c r="AL1280" s="79">
        <v>0.362222222222222</v>
      </c>
      <c r="AM1280" s="2">
        <v>1</v>
      </c>
      <c r="AN1280" s="2" t="s">
        <v>238</v>
      </c>
      <c r="AO1280" s="2" t="s">
        <v>13693</v>
      </c>
    </row>
    <row r="1281" spans="17:41">
      <c r="Q1281" s="84">
        <v>0.33456018518518499</v>
      </c>
      <c r="R1281" s="85">
        <v>1</v>
      </c>
      <c r="S1281" s="85" t="s">
        <v>1870</v>
      </c>
      <c r="T1281" s="87" t="s">
        <v>13694</v>
      </c>
      <c r="AL1281" s="79">
        <v>0.36225694444444401</v>
      </c>
      <c r="AM1281" s="2">
        <v>2</v>
      </c>
      <c r="AN1281" s="2" t="s">
        <v>5241</v>
      </c>
      <c r="AO1281" s="2" t="s">
        <v>13692</v>
      </c>
    </row>
    <row r="1282" spans="17:41">
      <c r="Q1282" s="80">
        <v>0.33457175925925903</v>
      </c>
      <c r="R1282" s="81">
        <v>1</v>
      </c>
      <c r="S1282" s="81" t="s">
        <v>2214</v>
      </c>
      <c r="T1282" s="83" t="s">
        <v>13694</v>
      </c>
      <c r="AL1282" s="79">
        <v>0.36226851851851899</v>
      </c>
      <c r="AM1282" s="2">
        <v>1</v>
      </c>
      <c r="AN1282" s="2" t="s">
        <v>5242</v>
      </c>
      <c r="AO1282" s="2" t="s">
        <v>13692</v>
      </c>
    </row>
    <row r="1283" spans="17:41">
      <c r="Q1283" s="84">
        <v>0.33460648148148098</v>
      </c>
      <c r="R1283" s="85">
        <v>1</v>
      </c>
      <c r="S1283" s="85" t="s">
        <v>2215</v>
      </c>
      <c r="T1283" s="87" t="s">
        <v>13694</v>
      </c>
      <c r="AL1283" s="79">
        <v>0.36228009259259297</v>
      </c>
      <c r="AM1283" s="2">
        <v>1</v>
      </c>
      <c r="AN1283" s="2" t="s">
        <v>2511</v>
      </c>
      <c r="AO1283" s="2" t="s">
        <v>13694</v>
      </c>
    </row>
    <row r="1284" spans="17:41">
      <c r="Q1284" s="80">
        <v>0.33462962962963</v>
      </c>
      <c r="R1284" s="81">
        <v>1</v>
      </c>
      <c r="S1284" s="81" t="s">
        <v>2216</v>
      </c>
      <c r="T1284" s="83" t="s">
        <v>13692</v>
      </c>
      <c r="AL1284" s="79">
        <v>0.36229166666666701</v>
      </c>
      <c r="AM1284" s="2">
        <v>1</v>
      </c>
      <c r="AN1284" s="2" t="s">
        <v>5243</v>
      </c>
      <c r="AO1284" s="2" t="s">
        <v>13692</v>
      </c>
    </row>
    <row r="1285" spans="17:41">
      <c r="Q1285" s="84">
        <v>0.33467592592592599</v>
      </c>
      <c r="R1285" s="85">
        <v>1</v>
      </c>
      <c r="S1285" s="85" t="s">
        <v>2805</v>
      </c>
      <c r="T1285" s="87" t="s">
        <v>13702</v>
      </c>
      <c r="AL1285" s="79">
        <v>0.36230324074074099</v>
      </c>
      <c r="AM1285" s="2">
        <v>2</v>
      </c>
      <c r="AN1285" s="2" t="s">
        <v>5244</v>
      </c>
      <c r="AO1285" s="2" t="s">
        <v>13692</v>
      </c>
    </row>
    <row r="1286" spans="17:41">
      <c r="Q1286" s="80">
        <v>0.33468750000000003</v>
      </c>
      <c r="R1286" s="81">
        <v>1</v>
      </c>
      <c r="S1286" s="81" t="s">
        <v>2217</v>
      </c>
      <c r="T1286" s="83" t="s">
        <v>13690</v>
      </c>
      <c r="AL1286" s="79">
        <v>0.36231481481481498</v>
      </c>
      <c r="AM1286" s="2">
        <v>1</v>
      </c>
      <c r="AN1286" s="2" t="s">
        <v>5245</v>
      </c>
      <c r="AO1286" s="2" t="s">
        <v>13692</v>
      </c>
    </row>
    <row r="1287" spans="17:41">
      <c r="Q1287" s="84">
        <v>0.33471064814814799</v>
      </c>
      <c r="R1287" s="85">
        <v>1</v>
      </c>
      <c r="S1287" s="85" t="s">
        <v>2581</v>
      </c>
      <c r="T1287" s="87" t="s">
        <v>13694</v>
      </c>
      <c r="AL1287" s="79">
        <v>0.36234953703703698</v>
      </c>
      <c r="AM1287" s="2">
        <v>1</v>
      </c>
      <c r="AN1287" s="2" t="s">
        <v>791</v>
      </c>
      <c r="AO1287" s="2" t="s">
        <v>13695</v>
      </c>
    </row>
    <row r="1288" spans="17:41">
      <c r="Q1288" s="80">
        <v>0.33472222222222198</v>
      </c>
      <c r="R1288" s="81">
        <v>1</v>
      </c>
      <c r="S1288" s="81" t="s">
        <v>2468</v>
      </c>
      <c r="T1288" s="83" t="s">
        <v>13690</v>
      </c>
      <c r="AL1288" s="79">
        <v>0.36236111111111102</v>
      </c>
      <c r="AM1288" s="2">
        <v>1</v>
      </c>
      <c r="AN1288" s="2" t="s">
        <v>5246</v>
      </c>
      <c r="AO1288" s="2" t="s">
        <v>13692</v>
      </c>
    </row>
    <row r="1289" spans="17:41">
      <c r="Q1289" s="84">
        <v>0.33474537037037</v>
      </c>
      <c r="R1289" s="85">
        <v>1</v>
      </c>
      <c r="S1289" s="85" t="s">
        <v>1494</v>
      </c>
      <c r="T1289" s="87" t="s">
        <v>13694</v>
      </c>
      <c r="AL1289" s="79">
        <v>0.362418981481481</v>
      </c>
      <c r="AM1289" s="2">
        <v>1</v>
      </c>
      <c r="AN1289" s="2" t="s">
        <v>5247</v>
      </c>
      <c r="AO1289" s="2" t="s">
        <v>13692</v>
      </c>
    </row>
    <row r="1290" spans="17:41">
      <c r="Q1290" s="80">
        <v>0.33475694444444398</v>
      </c>
      <c r="R1290" s="81">
        <v>2</v>
      </c>
      <c r="S1290" s="81" t="s">
        <v>1871</v>
      </c>
      <c r="T1290" s="83" t="s">
        <v>13690</v>
      </c>
      <c r="AL1290" s="79">
        <v>0.362453703703704</v>
      </c>
      <c r="AM1290" s="2">
        <v>4</v>
      </c>
      <c r="AN1290" s="2" t="s">
        <v>2900</v>
      </c>
      <c r="AO1290" s="2" t="s">
        <v>13700</v>
      </c>
    </row>
    <row r="1291" spans="17:41">
      <c r="Q1291" s="84">
        <v>0.33475694444444398</v>
      </c>
      <c r="R1291" s="85">
        <v>1</v>
      </c>
      <c r="S1291" s="85" t="s">
        <v>1872</v>
      </c>
      <c r="T1291" s="87" t="s">
        <v>13694</v>
      </c>
      <c r="AL1291" s="79">
        <v>0.36248842592592601</v>
      </c>
      <c r="AM1291" s="2">
        <v>1</v>
      </c>
      <c r="AN1291" s="2" t="s">
        <v>5248</v>
      </c>
      <c r="AO1291" s="2" t="s">
        <v>13692</v>
      </c>
    </row>
    <row r="1292" spans="17:41">
      <c r="Q1292" s="80">
        <v>0.33476851851851902</v>
      </c>
      <c r="R1292" s="81">
        <v>2</v>
      </c>
      <c r="S1292" s="81" t="s">
        <v>4864</v>
      </c>
      <c r="T1292" s="83" t="s">
        <v>13695</v>
      </c>
      <c r="AL1292" s="79">
        <v>0.36251157407407397</v>
      </c>
      <c r="AM1292" s="2">
        <v>1</v>
      </c>
      <c r="AN1292" s="2" t="s">
        <v>5249</v>
      </c>
      <c r="AO1292" s="2" t="s">
        <v>13692</v>
      </c>
    </row>
    <row r="1293" spans="17:41">
      <c r="Q1293" s="84">
        <v>0.33480324074074103</v>
      </c>
      <c r="R1293" s="85">
        <v>1</v>
      </c>
      <c r="S1293" s="85" t="s">
        <v>2650</v>
      </c>
      <c r="T1293" s="87" t="s">
        <v>13695</v>
      </c>
      <c r="AL1293" s="79">
        <v>0.362569444444444</v>
      </c>
      <c r="AM1293" s="2">
        <v>2</v>
      </c>
      <c r="AN1293" s="2" t="s">
        <v>220</v>
      </c>
      <c r="AO1293" s="2" t="s">
        <v>13695</v>
      </c>
    </row>
    <row r="1294" spans="17:41">
      <c r="Q1294" s="80">
        <v>0.33484953703703701</v>
      </c>
      <c r="R1294" s="81">
        <v>1</v>
      </c>
      <c r="S1294" s="81" t="s">
        <v>1495</v>
      </c>
      <c r="T1294" s="83" t="s">
        <v>13690</v>
      </c>
      <c r="AL1294" s="79">
        <v>0.362569444444444</v>
      </c>
      <c r="AM1294" s="2">
        <v>1</v>
      </c>
      <c r="AN1294" s="2" t="s">
        <v>602</v>
      </c>
      <c r="AO1294" s="2" t="s">
        <v>13693</v>
      </c>
    </row>
    <row r="1295" spans="17:41">
      <c r="Q1295" s="84">
        <v>0.334861111111111</v>
      </c>
      <c r="R1295" s="85">
        <v>2</v>
      </c>
      <c r="S1295" s="85" t="s">
        <v>4865</v>
      </c>
      <c r="T1295" s="87" t="s">
        <v>13696</v>
      </c>
      <c r="AL1295" s="79">
        <v>0.36258101851851898</v>
      </c>
      <c r="AM1295" s="2">
        <v>1</v>
      </c>
      <c r="AN1295" s="2" t="s">
        <v>5250</v>
      </c>
      <c r="AO1295" s="2" t="s">
        <v>13692</v>
      </c>
    </row>
    <row r="1296" spans="17:41">
      <c r="Q1296" s="80">
        <v>0.33493055555555601</v>
      </c>
      <c r="R1296" s="81">
        <v>1</v>
      </c>
      <c r="S1296" s="81" t="s">
        <v>4866</v>
      </c>
      <c r="T1296" s="83" t="s">
        <v>13702</v>
      </c>
      <c r="AL1296" s="79">
        <v>0.36259259259259302</v>
      </c>
      <c r="AM1296" s="2">
        <v>1</v>
      </c>
      <c r="AN1296" s="2" t="s">
        <v>799</v>
      </c>
      <c r="AO1296" s="2" t="s">
        <v>13694</v>
      </c>
    </row>
    <row r="1297" spans="17:41">
      <c r="Q1297" s="84">
        <v>0.33500000000000002</v>
      </c>
      <c r="R1297" s="85">
        <v>1</v>
      </c>
      <c r="S1297" s="85" t="s">
        <v>2582</v>
      </c>
      <c r="T1297" s="87" t="s">
        <v>13690</v>
      </c>
      <c r="AL1297" s="79">
        <v>0.36265046296296299</v>
      </c>
      <c r="AM1297" s="2">
        <v>1</v>
      </c>
      <c r="AN1297" s="2" t="s">
        <v>5251</v>
      </c>
      <c r="AO1297" s="2" t="s">
        <v>13696</v>
      </c>
    </row>
    <row r="1298" spans="17:41">
      <c r="Q1298" s="80">
        <v>0.33503472222222203</v>
      </c>
      <c r="R1298" s="81">
        <v>1</v>
      </c>
      <c r="S1298" s="81" t="s">
        <v>2218</v>
      </c>
      <c r="T1298" s="83" t="s">
        <v>13694</v>
      </c>
      <c r="AL1298" s="79">
        <v>0.36266203703703698</v>
      </c>
      <c r="AM1298" s="2">
        <v>1</v>
      </c>
      <c r="AN1298" s="2" t="s">
        <v>1590</v>
      </c>
      <c r="AO1298" s="2" t="s">
        <v>13698</v>
      </c>
    </row>
    <row r="1299" spans="17:41">
      <c r="Q1299" s="84">
        <v>0.33505787037036999</v>
      </c>
      <c r="R1299" s="85">
        <v>4</v>
      </c>
      <c r="S1299" s="85" t="s">
        <v>2469</v>
      </c>
      <c r="T1299" s="87" t="s">
        <v>13690</v>
      </c>
      <c r="AL1299" s="79">
        <v>0.36267361111111102</v>
      </c>
      <c r="AM1299" s="2">
        <v>1</v>
      </c>
      <c r="AN1299" s="2" t="s">
        <v>5252</v>
      </c>
      <c r="AO1299" s="2" t="s">
        <v>13692</v>
      </c>
    </row>
    <row r="1300" spans="17:41">
      <c r="Q1300" s="80">
        <v>0.33505787037036999</v>
      </c>
      <c r="R1300" s="81">
        <v>1</v>
      </c>
      <c r="S1300" s="81" t="s">
        <v>2807</v>
      </c>
      <c r="T1300" s="83" t="s">
        <v>13698</v>
      </c>
      <c r="AL1300" s="79">
        <v>0.36270833333333302</v>
      </c>
      <c r="AM1300" s="2">
        <v>2</v>
      </c>
      <c r="AN1300" s="2" t="s">
        <v>1991</v>
      </c>
      <c r="AO1300" s="2" t="s">
        <v>13690</v>
      </c>
    </row>
    <row r="1301" spans="17:41">
      <c r="Q1301" s="84">
        <v>0.33508101851851901</v>
      </c>
      <c r="R1301" s="85">
        <v>3</v>
      </c>
      <c r="S1301" s="85" t="s">
        <v>4867</v>
      </c>
      <c r="T1301" s="87" t="s">
        <v>13695</v>
      </c>
      <c r="AL1301" s="79">
        <v>0.36270833333333302</v>
      </c>
      <c r="AM1301" s="2">
        <v>2</v>
      </c>
      <c r="AN1301" s="2" t="s">
        <v>912</v>
      </c>
      <c r="AO1301" s="2" t="s">
        <v>13696</v>
      </c>
    </row>
    <row r="1302" spans="17:41">
      <c r="Q1302" s="80">
        <v>0.33511574074074102</v>
      </c>
      <c r="R1302" s="81">
        <v>1</v>
      </c>
      <c r="S1302" s="81" t="s">
        <v>1030</v>
      </c>
      <c r="T1302" s="83" t="s">
        <v>13690</v>
      </c>
      <c r="AL1302" s="79">
        <v>0.36273148148148099</v>
      </c>
      <c r="AM1302" s="2">
        <v>1</v>
      </c>
      <c r="AN1302" s="2" t="s">
        <v>1992</v>
      </c>
      <c r="AO1302" s="2" t="s">
        <v>13692</v>
      </c>
    </row>
    <row r="1303" spans="17:41">
      <c r="Q1303" s="84">
        <v>0.33513888888888899</v>
      </c>
      <c r="R1303" s="85">
        <v>1</v>
      </c>
      <c r="S1303" s="85" t="s">
        <v>2651</v>
      </c>
      <c r="T1303" s="87" t="s">
        <v>13699</v>
      </c>
      <c r="AL1303" s="79">
        <v>0.36275462962963001</v>
      </c>
      <c r="AM1303" s="2">
        <v>2</v>
      </c>
      <c r="AN1303" s="2" t="s">
        <v>296</v>
      </c>
      <c r="AO1303" s="2" t="s">
        <v>13696</v>
      </c>
    </row>
    <row r="1304" spans="17:41">
      <c r="Q1304" s="80">
        <v>0.33515046296296302</v>
      </c>
      <c r="R1304" s="81">
        <v>5</v>
      </c>
      <c r="S1304" s="81" t="s">
        <v>612</v>
      </c>
      <c r="T1304" s="83" t="s">
        <v>13692</v>
      </c>
      <c r="AL1304" s="79">
        <v>0.36278935185185202</v>
      </c>
      <c r="AM1304" s="2">
        <v>1</v>
      </c>
      <c r="AN1304" s="2" t="s">
        <v>1264</v>
      </c>
      <c r="AO1304" s="2" t="s">
        <v>13699</v>
      </c>
    </row>
    <row r="1305" spans="17:41">
      <c r="Q1305" s="84">
        <v>0.33516203703703701</v>
      </c>
      <c r="R1305" s="85">
        <v>1</v>
      </c>
      <c r="S1305" s="85" t="s">
        <v>1873</v>
      </c>
      <c r="T1305" s="87" t="s">
        <v>13690</v>
      </c>
      <c r="AL1305" s="79">
        <v>0.362800925925926</v>
      </c>
      <c r="AM1305" s="2">
        <v>1</v>
      </c>
      <c r="AN1305" s="2" t="s">
        <v>1329</v>
      </c>
      <c r="AO1305" s="2" t="s">
        <v>13694</v>
      </c>
    </row>
    <row r="1306" spans="17:41">
      <c r="Q1306" s="80">
        <v>0.33518518518518498</v>
      </c>
      <c r="R1306" s="81">
        <v>5</v>
      </c>
      <c r="S1306" s="81" t="s">
        <v>612</v>
      </c>
      <c r="T1306" s="83" t="s">
        <v>13694</v>
      </c>
      <c r="AL1306" s="79">
        <v>0.36289351851851898</v>
      </c>
      <c r="AM1306" s="2">
        <v>1</v>
      </c>
      <c r="AN1306" s="2" t="s">
        <v>2901</v>
      </c>
      <c r="AO1306" s="2" t="s">
        <v>13702</v>
      </c>
    </row>
    <row r="1307" spans="17:41">
      <c r="Q1307" s="84">
        <v>0.335208333333333</v>
      </c>
      <c r="R1307" s="85">
        <v>1</v>
      </c>
      <c r="S1307" s="85" t="s">
        <v>2808</v>
      </c>
      <c r="T1307" s="87" t="s">
        <v>13698</v>
      </c>
      <c r="AL1307" s="79">
        <v>0.36302083333333302</v>
      </c>
      <c r="AM1307" s="2">
        <v>1</v>
      </c>
      <c r="AN1307" s="2" t="s">
        <v>4459</v>
      </c>
      <c r="AO1307" s="2" t="s">
        <v>13699</v>
      </c>
    </row>
    <row r="1308" spans="17:41">
      <c r="Q1308" s="80">
        <v>0.33523148148148102</v>
      </c>
      <c r="R1308" s="81">
        <v>1</v>
      </c>
      <c r="S1308" s="81" t="s">
        <v>4868</v>
      </c>
      <c r="T1308" s="83" t="s">
        <v>13693</v>
      </c>
      <c r="AL1308" s="79">
        <v>0.36321759259259301</v>
      </c>
      <c r="AM1308" s="2">
        <v>1</v>
      </c>
      <c r="AN1308" s="2" t="s">
        <v>2562</v>
      </c>
      <c r="AO1308" s="2" t="s">
        <v>13692</v>
      </c>
    </row>
    <row r="1309" spans="17:41">
      <c r="Q1309" s="84">
        <v>0.335324074074074</v>
      </c>
      <c r="R1309" s="85">
        <v>1</v>
      </c>
      <c r="S1309" s="85" t="s">
        <v>2809</v>
      </c>
      <c r="T1309" s="87" t="s">
        <v>13695</v>
      </c>
      <c r="AL1309" s="79">
        <v>0.36324074074074097</v>
      </c>
      <c r="AM1309" s="2">
        <v>2</v>
      </c>
      <c r="AN1309" s="2" t="s">
        <v>2562</v>
      </c>
      <c r="AO1309" s="2" t="s">
        <v>13692</v>
      </c>
    </row>
    <row r="1310" spans="17:41">
      <c r="Q1310" s="80">
        <v>0.33534722222222202</v>
      </c>
      <c r="R1310" s="81">
        <v>1</v>
      </c>
      <c r="S1310" s="81" t="s">
        <v>4869</v>
      </c>
      <c r="T1310" s="83" t="s">
        <v>13690</v>
      </c>
      <c r="AL1310" s="79">
        <v>0.363263888888889</v>
      </c>
      <c r="AM1310" s="2">
        <v>1</v>
      </c>
      <c r="AN1310" s="2" t="s">
        <v>2512</v>
      </c>
      <c r="AO1310" s="2" t="s">
        <v>13690</v>
      </c>
    </row>
    <row r="1311" spans="17:41">
      <c r="Q1311" s="84">
        <v>0.335358796296296</v>
      </c>
      <c r="R1311" s="85">
        <v>1</v>
      </c>
      <c r="S1311" s="85" t="s">
        <v>4550</v>
      </c>
      <c r="T1311" s="87" t="s">
        <v>13702</v>
      </c>
      <c r="AL1311" s="79">
        <v>0.36331018518518499</v>
      </c>
      <c r="AM1311" s="2">
        <v>1</v>
      </c>
      <c r="AN1311" s="2" t="s">
        <v>1580</v>
      </c>
      <c r="AO1311" s="2" t="s">
        <v>13698</v>
      </c>
    </row>
    <row r="1312" spans="17:41">
      <c r="Q1312" s="80">
        <v>0.33537037037036999</v>
      </c>
      <c r="R1312" s="81">
        <v>1</v>
      </c>
      <c r="S1312" s="81" t="s">
        <v>1874</v>
      </c>
      <c r="T1312" s="83" t="s">
        <v>13690</v>
      </c>
      <c r="AL1312" s="79">
        <v>0.36331018518518499</v>
      </c>
      <c r="AM1312" s="2">
        <v>2</v>
      </c>
      <c r="AN1312" s="2" t="s">
        <v>2562</v>
      </c>
      <c r="AO1312" s="2" t="s">
        <v>13692</v>
      </c>
    </row>
    <row r="1313" spans="17:41">
      <c r="Q1313" s="84">
        <v>0.33538194444444402</v>
      </c>
      <c r="R1313" s="85">
        <v>1</v>
      </c>
      <c r="S1313" s="85" t="s">
        <v>2740</v>
      </c>
      <c r="T1313" s="87" t="s">
        <v>13698</v>
      </c>
      <c r="AL1313" s="79">
        <v>0.36334490740740699</v>
      </c>
      <c r="AM1313" s="2">
        <v>2</v>
      </c>
      <c r="AN1313" s="2" t="s">
        <v>1581</v>
      </c>
      <c r="AO1313" s="2" t="s">
        <v>13691</v>
      </c>
    </row>
    <row r="1314" spans="17:41">
      <c r="Q1314" s="80">
        <v>0.33539351851851901</v>
      </c>
      <c r="R1314" s="81">
        <v>1</v>
      </c>
      <c r="S1314" s="81" t="s">
        <v>2219</v>
      </c>
      <c r="T1314" s="83" t="s">
        <v>13690</v>
      </c>
      <c r="AL1314" s="79">
        <v>0.36336805555555601</v>
      </c>
      <c r="AM1314" s="2">
        <v>1</v>
      </c>
      <c r="AN1314" s="2" t="s">
        <v>776</v>
      </c>
      <c r="AO1314" s="2" t="s">
        <v>13693</v>
      </c>
    </row>
    <row r="1315" spans="17:41">
      <c r="Q1315" s="84">
        <v>0.33539351851851901</v>
      </c>
      <c r="R1315" s="85">
        <v>1</v>
      </c>
      <c r="S1315" s="85" t="s">
        <v>1875</v>
      </c>
      <c r="T1315" s="87" t="s">
        <v>13694</v>
      </c>
      <c r="AL1315" s="79">
        <v>0.36339120370370398</v>
      </c>
      <c r="AM1315" s="2">
        <v>4</v>
      </c>
      <c r="AN1315" s="2" t="s">
        <v>5253</v>
      </c>
      <c r="AO1315" s="2" t="s">
        <v>13690</v>
      </c>
    </row>
    <row r="1316" spans="17:41">
      <c r="Q1316" s="80">
        <v>0.33540509259259299</v>
      </c>
      <c r="R1316" s="81">
        <v>1</v>
      </c>
      <c r="S1316" s="81" t="s">
        <v>559</v>
      </c>
      <c r="T1316" s="83" t="s">
        <v>13693</v>
      </c>
      <c r="AL1316" s="79">
        <v>0.36343750000000002</v>
      </c>
      <c r="AM1316" s="2">
        <v>1</v>
      </c>
      <c r="AN1316" s="2" t="s">
        <v>240</v>
      </c>
      <c r="AO1316" s="2" t="s">
        <v>13693</v>
      </c>
    </row>
    <row r="1317" spans="17:41">
      <c r="Q1317" s="84">
        <v>0.33548611111111099</v>
      </c>
      <c r="R1317" s="85">
        <v>1</v>
      </c>
      <c r="S1317" s="85" t="s">
        <v>2220</v>
      </c>
      <c r="T1317" s="87" t="s">
        <v>13690</v>
      </c>
      <c r="AL1317" s="79">
        <v>0.363530092592593</v>
      </c>
      <c r="AM1317" s="2">
        <v>1</v>
      </c>
      <c r="AN1317" s="2" t="s">
        <v>2902</v>
      </c>
      <c r="AO1317" s="2" t="s">
        <v>13695</v>
      </c>
    </row>
    <row r="1318" spans="17:41">
      <c r="Q1318" s="80">
        <v>0.33557870370370402</v>
      </c>
      <c r="R1318" s="81">
        <v>1</v>
      </c>
      <c r="S1318" s="81" t="s">
        <v>2810</v>
      </c>
      <c r="T1318" s="83" t="s">
        <v>13698</v>
      </c>
      <c r="AL1318" s="79">
        <v>0.363530092592593</v>
      </c>
      <c r="AM1318" s="2">
        <v>1</v>
      </c>
      <c r="AN1318" s="2" t="s">
        <v>2685</v>
      </c>
      <c r="AO1318" s="2" t="s">
        <v>13693</v>
      </c>
    </row>
    <row r="1319" spans="17:41">
      <c r="Q1319" s="84">
        <v>0.33561342592592602</v>
      </c>
      <c r="R1319" s="85">
        <v>1</v>
      </c>
      <c r="S1319" s="85" t="s">
        <v>2470</v>
      </c>
      <c r="T1319" s="87" t="s">
        <v>13694</v>
      </c>
      <c r="AL1319" s="79">
        <v>0.36354166666666698</v>
      </c>
      <c r="AM1319" s="2">
        <v>1</v>
      </c>
      <c r="AN1319" s="2" t="s">
        <v>2513</v>
      </c>
      <c r="AO1319" s="2" t="s">
        <v>13694</v>
      </c>
    </row>
    <row r="1320" spans="17:41">
      <c r="Q1320" s="80">
        <v>0.335671296296296</v>
      </c>
      <c r="R1320" s="81">
        <v>2</v>
      </c>
      <c r="S1320" s="81" t="s">
        <v>1312</v>
      </c>
      <c r="T1320" s="83" t="s">
        <v>13694</v>
      </c>
      <c r="AL1320" s="79">
        <v>0.36354166666666698</v>
      </c>
      <c r="AM1320" s="2">
        <v>1</v>
      </c>
      <c r="AN1320" s="2" t="s">
        <v>1203</v>
      </c>
      <c r="AO1320" s="2" t="s">
        <v>13690</v>
      </c>
    </row>
    <row r="1321" spans="17:41">
      <c r="Q1321" s="84">
        <v>0.33571759259259298</v>
      </c>
      <c r="R1321" s="85">
        <v>1</v>
      </c>
      <c r="S1321" s="85" t="s">
        <v>2811</v>
      </c>
      <c r="T1321" s="87" t="s">
        <v>13691</v>
      </c>
      <c r="AL1321" s="79">
        <v>0.36355324074074102</v>
      </c>
      <c r="AM1321" s="2">
        <v>1</v>
      </c>
      <c r="AN1321" s="2" t="s">
        <v>1993</v>
      </c>
      <c r="AO1321" s="2" t="s">
        <v>13690</v>
      </c>
    </row>
    <row r="1322" spans="17:41">
      <c r="Q1322" s="80">
        <v>0.33571759259259298</v>
      </c>
      <c r="R1322" s="81">
        <v>1</v>
      </c>
      <c r="S1322" s="81" t="s">
        <v>4870</v>
      </c>
      <c r="T1322" s="83" t="s">
        <v>13691</v>
      </c>
      <c r="AL1322" s="79">
        <v>0.36357638888888899</v>
      </c>
      <c r="AM1322" s="2">
        <v>2</v>
      </c>
      <c r="AN1322" s="2" t="s">
        <v>5254</v>
      </c>
      <c r="AO1322" s="2" t="s">
        <v>13690</v>
      </c>
    </row>
    <row r="1323" spans="17:41">
      <c r="Q1323" s="84">
        <v>0.33571759259259298</v>
      </c>
      <c r="R1323" s="85">
        <v>1</v>
      </c>
      <c r="S1323" s="85" t="s">
        <v>151</v>
      </c>
      <c r="T1323" s="87" t="s">
        <v>13695</v>
      </c>
      <c r="AL1323" s="79">
        <v>0.36359953703703701</v>
      </c>
      <c r="AM1323" s="2">
        <v>1</v>
      </c>
      <c r="AN1323" s="2" t="s">
        <v>1054</v>
      </c>
      <c r="AO1323" s="2" t="s">
        <v>13690</v>
      </c>
    </row>
    <row r="1324" spans="17:41">
      <c r="Q1324" s="80">
        <v>0.33572916666666702</v>
      </c>
      <c r="R1324" s="81">
        <v>2</v>
      </c>
      <c r="S1324" s="81" t="s">
        <v>1876</v>
      </c>
      <c r="T1324" s="83" t="s">
        <v>13690</v>
      </c>
      <c r="AL1324" s="79">
        <v>0.36362268518518498</v>
      </c>
      <c r="AM1324" s="2">
        <v>1</v>
      </c>
      <c r="AN1324" s="2" t="s">
        <v>5255</v>
      </c>
      <c r="AO1324" s="2" t="s">
        <v>13690</v>
      </c>
    </row>
    <row r="1325" spans="17:41">
      <c r="Q1325" s="84">
        <v>0.33574074074074101</v>
      </c>
      <c r="R1325" s="85">
        <v>1</v>
      </c>
      <c r="S1325" s="85" t="s">
        <v>1877</v>
      </c>
      <c r="T1325" s="87" t="s">
        <v>13701</v>
      </c>
      <c r="AL1325" s="79">
        <v>0.36363425925925902</v>
      </c>
      <c r="AM1325" s="2">
        <v>4</v>
      </c>
      <c r="AN1325" s="2" t="s">
        <v>5256</v>
      </c>
      <c r="AO1325" s="2" t="s">
        <v>13690</v>
      </c>
    </row>
    <row r="1326" spans="17:41">
      <c r="Q1326" s="80">
        <v>0.33575231481481499</v>
      </c>
      <c r="R1326" s="81">
        <v>1</v>
      </c>
      <c r="S1326" s="81" t="s">
        <v>1496</v>
      </c>
      <c r="T1326" s="83" t="s">
        <v>13690</v>
      </c>
      <c r="AL1326" s="79">
        <v>0.36365740740740699</v>
      </c>
      <c r="AM1326" s="2">
        <v>1</v>
      </c>
      <c r="AN1326" s="2" t="s">
        <v>5257</v>
      </c>
      <c r="AO1326" s="2" t="s">
        <v>13690</v>
      </c>
    </row>
    <row r="1327" spans="17:41">
      <c r="Q1327" s="84">
        <v>0.33575231481481499</v>
      </c>
      <c r="R1327" s="85">
        <v>2</v>
      </c>
      <c r="S1327" s="85" t="s">
        <v>2471</v>
      </c>
      <c r="T1327" s="87" t="s">
        <v>13694</v>
      </c>
      <c r="AL1327" s="79">
        <v>0.36365740740740699</v>
      </c>
      <c r="AM1327" s="2">
        <v>2</v>
      </c>
      <c r="AN1327" s="2" t="s">
        <v>1055</v>
      </c>
      <c r="AO1327" s="2" t="s">
        <v>13690</v>
      </c>
    </row>
    <row r="1328" spans="17:41">
      <c r="Q1328" s="80">
        <v>0.33576388888888897</v>
      </c>
      <c r="R1328" s="81">
        <v>2</v>
      </c>
      <c r="S1328" s="81" t="s">
        <v>2812</v>
      </c>
      <c r="T1328" s="83" t="s">
        <v>13695</v>
      </c>
      <c r="AL1328" s="79">
        <v>0.36368055555555601</v>
      </c>
      <c r="AM1328" s="2">
        <v>1</v>
      </c>
      <c r="AN1328" s="2" t="s">
        <v>1994</v>
      </c>
      <c r="AO1328" s="2" t="s">
        <v>13690</v>
      </c>
    </row>
    <row r="1329" spans="17:41">
      <c r="Q1329" s="84">
        <v>0.335787037037037</v>
      </c>
      <c r="R1329" s="85">
        <v>1</v>
      </c>
      <c r="S1329" s="85" t="s">
        <v>1497</v>
      </c>
      <c r="T1329" s="87" t="s">
        <v>13690</v>
      </c>
      <c r="AL1329" s="79">
        <v>0.36371527777777801</v>
      </c>
      <c r="AM1329" s="2">
        <v>2</v>
      </c>
      <c r="AN1329" s="2" t="s">
        <v>222</v>
      </c>
      <c r="AO1329" s="2" t="s">
        <v>13696</v>
      </c>
    </row>
    <row r="1330" spans="17:41">
      <c r="Q1330" s="80">
        <v>0.33584490740740702</v>
      </c>
      <c r="R1330" s="81">
        <v>4</v>
      </c>
      <c r="S1330" s="81" t="s">
        <v>2472</v>
      </c>
      <c r="T1330" s="83" t="s">
        <v>13690</v>
      </c>
      <c r="AL1330" s="79">
        <v>0.36375000000000002</v>
      </c>
      <c r="AM1330" s="2">
        <v>1</v>
      </c>
      <c r="AN1330" s="2" t="s">
        <v>5258</v>
      </c>
      <c r="AO1330" s="2" t="s">
        <v>13695</v>
      </c>
    </row>
    <row r="1331" spans="17:41">
      <c r="Q1331" s="84">
        <v>0.33586805555555599</v>
      </c>
      <c r="R1331" s="85">
        <v>1</v>
      </c>
      <c r="S1331" s="85" t="s">
        <v>2221</v>
      </c>
      <c r="T1331" s="87" t="s">
        <v>13691</v>
      </c>
      <c r="AL1331" s="79">
        <v>0.363761574074074</v>
      </c>
      <c r="AM1331" s="2">
        <v>1</v>
      </c>
      <c r="AN1331" s="2" t="s">
        <v>1240</v>
      </c>
      <c r="AO1331" s="2" t="s">
        <v>13692</v>
      </c>
    </row>
    <row r="1332" spans="17:41">
      <c r="Q1332" s="80">
        <v>0.33587962962963003</v>
      </c>
      <c r="R1332" s="81">
        <v>2</v>
      </c>
      <c r="S1332" s="81" t="s">
        <v>754</v>
      </c>
      <c r="T1332" s="83" t="s">
        <v>13695</v>
      </c>
      <c r="AL1332" s="79">
        <v>0.36377314814814798</v>
      </c>
      <c r="AM1332" s="2">
        <v>1</v>
      </c>
      <c r="AN1332" s="2" t="s">
        <v>5259</v>
      </c>
      <c r="AO1332" s="2" t="s">
        <v>13694</v>
      </c>
    </row>
    <row r="1333" spans="17:41">
      <c r="Q1333" s="84">
        <v>0.33592592592592602</v>
      </c>
      <c r="R1333" s="85">
        <v>2</v>
      </c>
      <c r="S1333" s="85" t="s">
        <v>1878</v>
      </c>
      <c r="T1333" s="87" t="s">
        <v>13694</v>
      </c>
      <c r="AL1333" s="79">
        <v>0.36377314814814798</v>
      </c>
      <c r="AM1333" s="2">
        <v>1</v>
      </c>
      <c r="AN1333" s="2" t="s">
        <v>2046</v>
      </c>
      <c r="AO1333" s="2" t="s">
        <v>13699</v>
      </c>
    </row>
    <row r="1334" spans="17:41">
      <c r="Q1334" s="80">
        <v>0.3359375</v>
      </c>
      <c r="R1334" s="81">
        <v>1</v>
      </c>
      <c r="S1334" s="81" t="s">
        <v>2473</v>
      </c>
      <c r="T1334" s="83" t="s">
        <v>13690</v>
      </c>
      <c r="AL1334" s="79">
        <v>0.36386574074074102</v>
      </c>
      <c r="AM1334" s="2">
        <v>1</v>
      </c>
      <c r="AN1334" s="2" t="s">
        <v>5260</v>
      </c>
      <c r="AO1334" s="2" t="s">
        <v>13703</v>
      </c>
    </row>
    <row r="1335" spans="17:41">
      <c r="Q1335" s="84">
        <v>0.3359375</v>
      </c>
      <c r="R1335" s="85">
        <v>1</v>
      </c>
      <c r="S1335" s="85" t="s">
        <v>2813</v>
      </c>
      <c r="T1335" s="87" t="s">
        <v>13692</v>
      </c>
      <c r="AL1335" s="79">
        <v>0.36396990740740698</v>
      </c>
      <c r="AM1335" s="2">
        <v>1</v>
      </c>
      <c r="AN1335" s="2" t="s">
        <v>1995</v>
      </c>
      <c r="AO1335" s="2" t="s">
        <v>13694</v>
      </c>
    </row>
    <row r="1336" spans="17:41">
      <c r="Q1336" s="80">
        <v>0.33594907407407398</v>
      </c>
      <c r="R1336" s="81">
        <v>1</v>
      </c>
      <c r="S1336" s="81" t="s">
        <v>1879</v>
      </c>
      <c r="T1336" s="83" t="s">
        <v>13690</v>
      </c>
      <c r="AL1336" s="79">
        <v>0.36396990740740698</v>
      </c>
      <c r="AM1336" s="2">
        <v>1</v>
      </c>
      <c r="AN1336" s="2" t="s">
        <v>142</v>
      </c>
      <c r="AO1336" s="2" t="s">
        <v>13699</v>
      </c>
    </row>
    <row r="1337" spans="17:41">
      <c r="Q1337" s="84">
        <v>0.33598379629629599</v>
      </c>
      <c r="R1337" s="85">
        <v>1</v>
      </c>
      <c r="S1337" s="85" t="s">
        <v>4871</v>
      </c>
      <c r="T1337" s="87" t="s">
        <v>13692</v>
      </c>
      <c r="AL1337" s="79">
        <v>0.363993055555556</v>
      </c>
      <c r="AM1337" s="2">
        <v>1</v>
      </c>
      <c r="AN1337" s="2" t="s">
        <v>2311</v>
      </c>
      <c r="AO1337" s="2" t="s">
        <v>13693</v>
      </c>
    </row>
    <row r="1338" spans="17:41">
      <c r="Q1338" s="80">
        <v>0.33599537037036997</v>
      </c>
      <c r="R1338" s="81">
        <v>2</v>
      </c>
      <c r="S1338" s="81" t="s">
        <v>2222</v>
      </c>
      <c r="T1338" s="83" t="s">
        <v>13690</v>
      </c>
      <c r="AL1338" s="79">
        <v>0.36401620370370402</v>
      </c>
      <c r="AM1338" s="2">
        <v>1</v>
      </c>
      <c r="AN1338" s="2" t="s">
        <v>1996</v>
      </c>
      <c r="AO1338" s="2" t="s">
        <v>13694</v>
      </c>
    </row>
    <row r="1339" spans="17:41">
      <c r="Q1339" s="84">
        <v>0.33601851851851799</v>
      </c>
      <c r="R1339" s="85">
        <v>1</v>
      </c>
      <c r="S1339" s="85" t="s">
        <v>1880</v>
      </c>
      <c r="T1339" s="87" t="s">
        <v>13694</v>
      </c>
      <c r="AL1339" s="79">
        <v>0.36402777777777801</v>
      </c>
      <c r="AM1339" s="2">
        <v>1</v>
      </c>
      <c r="AN1339" s="2" t="s">
        <v>851</v>
      </c>
      <c r="AO1339" s="2" t="s">
        <v>13699</v>
      </c>
    </row>
    <row r="1340" spans="17:41">
      <c r="Q1340" s="80">
        <v>0.336053240740741</v>
      </c>
      <c r="R1340" s="81">
        <v>1</v>
      </c>
      <c r="S1340" s="81" t="s">
        <v>152</v>
      </c>
      <c r="T1340" s="83" t="s">
        <v>13699</v>
      </c>
      <c r="AL1340" s="79">
        <v>0.36408564814814798</v>
      </c>
      <c r="AM1340" s="2">
        <v>2</v>
      </c>
      <c r="AN1340" s="2" t="s">
        <v>1163</v>
      </c>
      <c r="AO1340" s="2" t="s">
        <v>13694</v>
      </c>
    </row>
    <row r="1341" spans="17:41">
      <c r="Q1341" s="84">
        <v>0.33612268518518501</v>
      </c>
      <c r="R1341" s="85">
        <v>2</v>
      </c>
      <c r="S1341" s="85" t="s">
        <v>1881</v>
      </c>
      <c r="T1341" s="87" t="s">
        <v>13694</v>
      </c>
      <c r="AL1341" s="79">
        <v>0.364108796296296</v>
      </c>
      <c r="AM1341" s="2">
        <v>1</v>
      </c>
      <c r="AN1341" s="2" t="s">
        <v>800</v>
      </c>
      <c r="AO1341" s="2" t="s">
        <v>13690</v>
      </c>
    </row>
    <row r="1342" spans="17:41">
      <c r="Q1342" s="80">
        <v>0.33615740740740702</v>
      </c>
      <c r="R1342" s="81">
        <v>1</v>
      </c>
      <c r="S1342" s="81" t="s">
        <v>750</v>
      </c>
      <c r="T1342" s="83" t="s">
        <v>13695</v>
      </c>
      <c r="AL1342" s="79">
        <v>0.36412037037036998</v>
      </c>
      <c r="AM1342" s="2">
        <v>1</v>
      </c>
      <c r="AN1342" s="2" t="s">
        <v>5261</v>
      </c>
      <c r="AO1342" s="2" t="s">
        <v>13692</v>
      </c>
    </row>
    <row r="1343" spans="17:41">
      <c r="Q1343" s="84">
        <v>0.33621527777777799</v>
      </c>
      <c r="R1343" s="85">
        <v>1</v>
      </c>
      <c r="S1343" s="85" t="s">
        <v>1882</v>
      </c>
      <c r="T1343" s="87" t="s">
        <v>13701</v>
      </c>
      <c r="AL1343" s="79">
        <v>0.36412037037036998</v>
      </c>
      <c r="AM1343" s="2">
        <v>1</v>
      </c>
      <c r="AN1343" s="2" t="s">
        <v>5262</v>
      </c>
      <c r="AO1343" s="2" t="s">
        <v>13690</v>
      </c>
    </row>
    <row r="1344" spans="17:41">
      <c r="Q1344" s="80">
        <v>0.33621527777777799</v>
      </c>
      <c r="R1344" s="81">
        <v>1</v>
      </c>
      <c r="S1344" s="81" t="s">
        <v>2474</v>
      </c>
      <c r="T1344" s="83" t="s">
        <v>13694</v>
      </c>
      <c r="AL1344" s="79">
        <v>0.36420138888888898</v>
      </c>
      <c r="AM1344" s="2">
        <v>1</v>
      </c>
      <c r="AN1344" s="2" t="s">
        <v>2686</v>
      </c>
      <c r="AO1344" s="2" t="s">
        <v>13701</v>
      </c>
    </row>
    <row r="1345" spans="17:41">
      <c r="Q1345" s="84">
        <v>0.33622685185185203</v>
      </c>
      <c r="R1345" s="85">
        <v>4</v>
      </c>
      <c r="S1345" s="85" t="s">
        <v>4872</v>
      </c>
      <c r="T1345" s="87" t="s">
        <v>13692</v>
      </c>
      <c r="AL1345" s="79">
        <v>0.36425925925925901</v>
      </c>
      <c r="AM1345" s="2">
        <v>1</v>
      </c>
      <c r="AN1345" s="2" t="s">
        <v>2903</v>
      </c>
      <c r="AO1345" s="2" t="s">
        <v>13699</v>
      </c>
    </row>
    <row r="1346" spans="17:41">
      <c r="Q1346" s="80">
        <v>0.33622685185185203</v>
      </c>
      <c r="R1346" s="81">
        <v>2</v>
      </c>
      <c r="S1346" s="81" t="s">
        <v>2583</v>
      </c>
      <c r="T1346" s="83" t="s">
        <v>13690</v>
      </c>
      <c r="AL1346" s="79">
        <v>0.36427083333333299</v>
      </c>
      <c r="AM1346" s="2">
        <v>1</v>
      </c>
      <c r="AN1346" s="2" t="s">
        <v>1241</v>
      </c>
      <c r="AO1346" s="2" t="s">
        <v>13694</v>
      </c>
    </row>
    <row r="1347" spans="17:41">
      <c r="Q1347" s="84">
        <v>0.33622685185185203</v>
      </c>
      <c r="R1347" s="85">
        <v>1</v>
      </c>
      <c r="S1347" s="85" t="s">
        <v>755</v>
      </c>
      <c r="T1347" s="87" t="s">
        <v>13695</v>
      </c>
      <c r="AL1347" s="79">
        <v>0.364340277777778</v>
      </c>
      <c r="AM1347" s="2">
        <v>1</v>
      </c>
      <c r="AN1347" s="2" t="s">
        <v>2904</v>
      </c>
      <c r="AO1347" s="2" t="s">
        <v>13705</v>
      </c>
    </row>
    <row r="1348" spans="17:41">
      <c r="Q1348" s="80">
        <v>0.33622685185185203</v>
      </c>
      <c r="R1348" s="81">
        <v>1</v>
      </c>
      <c r="S1348" s="81" t="s">
        <v>1883</v>
      </c>
      <c r="T1348" s="83" t="s">
        <v>13690</v>
      </c>
      <c r="AL1348" s="79">
        <v>0.364375</v>
      </c>
      <c r="AM1348" s="2">
        <v>2</v>
      </c>
      <c r="AN1348" s="2" t="s">
        <v>1108</v>
      </c>
      <c r="AO1348" s="2" t="s">
        <v>13694</v>
      </c>
    </row>
    <row r="1349" spans="17:41">
      <c r="Q1349" s="84">
        <v>0.33624999999999999</v>
      </c>
      <c r="R1349" s="85">
        <v>2</v>
      </c>
      <c r="S1349" s="85" t="s">
        <v>2223</v>
      </c>
      <c r="T1349" s="87" t="s">
        <v>13690</v>
      </c>
      <c r="AL1349" s="79">
        <v>0.36439814814814803</v>
      </c>
      <c r="AM1349" s="2">
        <v>1</v>
      </c>
      <c r="AN1349" s="2" t="s">
        <v>5263</v>
      </c>
      <c r="AO1349" s="2" t="s">
        <v>13693</v>
      </c>
    </row>
    <row r="1350" spans="17:41">
      <c r="Q1350" s="80">
        <v>0.33626157407407398</v>
      </c>
      <c r="R1350" s="81">
        <v>2</v>
      </c>
      <c r="S1350" s="81" t="s">
        <v>4873</v>
      </c>
      <c r="T1350" s="83" t="s">
        <v>13692</v>
      </c>
      <c r="AL1350" s="79">
        <v>0.36442129629629599</v>
      </c>
      <c r="AM1350" s="2">
        <v>1</v>
      </c>
      <c r="AN1350" s="2" t="s">
        <v>1204</v>
      </c>
      <c r="AO1350" s="2" t="s">
        <v>13690</v>
      </c>
    </row>
    <row r="1351" spans="17:41">
      <c r="Q1351" s="84">
        <v>0.336284722222222</v>
      </c>
      <c r="R1351" s="85">
        <v>1</v>
      </c>
      <c r="S1351" s="85" t="s">
        <v>4874</v>
      </c>
      <c r="T1351" s="87" t="s">
        <v>13692</v>
      </c>
      <c r="AL1351" s="79">
        <v>0.36443287037036998</v>
      </c>
      <c r="AM1351" s="2">
        <v>1</v>
      </c>
      <c r="AN1351" s="2" t="s">
        <v>5264</v>
      </c>
      <c r="AO1351" s="2" t="s">
        <v>13694</v>
      </c>
    </row>
    <row r="1352" spans="17:41">
      <c r="Q1352" s="80">
        <v>0.336284722222222</v>
      </c>
      <c r="R1352" s="81">
        <v>4</v>
      </c>
      <c r="S1352" s="81" t="s">
        <v>1031</v>
      </c>
      <c r="T1352" s="83" t="s">
        <v>13690</v>
      </c>
      <c r="AL1352" s="79">
        <v>0.36446759259259298</v>
      </c>
      <c r="AM1352" s="2">
        <v>1</v>
      </c>
      <c r="AN1352" s="2" t="s">
        <v>2312</v>
      </c>
      <c r="AO1352" s="2" t="s">
        <v>13694</v>
      </c>
    </row>
    <row r="1353" spans="17:41">
      <c r="Q1353" s="84">
        <v>0.336319444444444</v>
      </c>
      <c r="R1353" s="85">
        <v>1</v>
      </c>
      <c r="S1353" s="85" t="s">
        <v>2224</v>
      </c>
      <c r="T1353" s="87" t="s">
        <v>13694</v>
      </c>
      <c r="AL1353" s="79">
        <v>0.36450231481481499</v>
      </c>
      <c r="AM1353" s="2">
        <v>1</v>
      </c>
      <c r="AN1353" s="2" t="s">
        <v>2313</v>
      </c>
      <c r="AO1353" s="2" t="s">
        <v>13694</v>
      </c>
    </row>
    <row r="1354" spans="17:41">
      <c r="Q1354" s="80">
        <v>0.33633101851851899</v>
      </c>
      <c r="R1354" s="81">
        <v>1</v>
      </c>
      <c r="S1354" s="81" t="s">
        <v>4875</v>
      </c>
      <c r="T1354" s="83" t="s">
        <v>13690</v>
      </c>
      <c r="AL1354" s="79">
        <v>0.36451388888888903</v>
      </c>
      <c r="AM1354" s="2">
        <v>1</v>
      </c>
      <c r="AN1354" s="2" t="s">
        <v>5265</v>
      </c>
      <c r="AO1354" s="2" t="s">
        <v>13694</v>
      </c>
    </row>
    <row r="1355" spans="17:41">
      <c r="Q1355" s="84">
        <v>0.33633101851851899</v>
      </c>
      <c r="R1355" s="85">
        <v>2</v>
      </c>
      <c r="S1355" s="85" t="s">
        <v>1498</v>
      </c>
      <c r="T1355" s="87" t="s">
        <v>13691</v>
      </c>
      <c r="AL1355" s="79">
        <v>0.36464120370370401</v>
      </c>
      <c r="AM1355" s="2">
        <v>1</v>
      </c>
      <c r="AN1355" s="2" t="s">
        <v>789</v>
      </c>
      <c r="AO1355" s="2" t="s">
        <v>13695</v>
      </c>
    </row>
    <row r="1356" spans="17:41">
      <c r="Q1356" s="80">
        <v>0.33636574074074099</v>
      </c>
      <c r="R1356" s="81">
        <v>1</v>
      </c>
      <c r="S1356" s="81" t="s">
        <v>1884</v>
      </c>
      <c r="T1356" s="83" t="s">
        <v>13690</v>
      </c>
      <c r="AL1356" s="79">
        <v>0.36465277777777799</v>
      </c>
      <c r="AM1356" s="2">
        <v>3</v>
      </c>
      <c r="AN1356" s="2" t="s">
        <v>5266</v>
      </c>
      <c r="AO1356" s="2" t="s">
        <v>13696</v>
      </c>
    </row>
    <row r="1357" spans="17:41">
      <c r="Q1357" s="84">
        <v>0.33636574074074099</v>
      </c>
      <c r="R1357" s="85">
        <v>1</v>
      </c>
      <c r="S1357" s="85" t="s">
        <v>4876</v>
      </c>
      <c r="T1357" s="87" t="s">
        <v>13692</v>
      </c>
      <c r="AL1357" s="79">
        <v>0.3646875</v>
      </c>
      <c r="AM1357" s="2">
        <v>1</v>
      </c>
      <c r="AN1357" s="2" t="s">
        <v>5267</v>
      </c>
      <c r="AO1357" s="2" t="s">
        <v>13704</v>
      </c>
    </row>
    <row r="1358" spans="17:41">
      <c r="Q1358" s="80">
        <v>0.336400462962963</v>
      </c>
      <c r="R1358" s="81">
        <v>1</v>
      </c>
      <c r="S1358" s="81" t="s">
        <v>130</v>
      </c>
      <c r="T1358" s="83" t="s">
        <v>13693</v>
      </c>
      <c r="AL1358" s="79">
        <v>0.3646875</v>
      </c>
      <c r="AM1358" s="2">
        <v>1</v>
      </c>
      <c r="AN1358" s="2" t="s">
        <v>857</v>
      </c>
      <c r="AO1358" s="2" t="s">
        <v>13694</v>
      </c>
    </row>
    <row r="1359" spans="17:41">
      <c r="Q1359" s="84">
        <v>0.336400462962963</v>
      </c>
      <c r="R1359" s="85">
        <v>1</v>
      </c>
      <c r="S1359" s="85" t="s">
        <v>1499</v>
      </c>
      <c r="T1359" s="87" t="s">
        <v>13694</v>
      </c>
      <c r="AL1359" s="79">
        <v>0.36471064814814802</v>
      </c>
      <c r="AM1359" s="2">
        <v>1</v>
      </c>
      <c r="AN1359" s="2" t="s">
        <v>1582</v>
      </c>
      <c r="AO1359" s="2" t="s">
        <v>13694</v>
      </c>
    </row>
    <row r="1360" spans="17:41">
      <c r="Q1360" s="80">
        <v>0.33641203703703698</v>
      </c>
      <c r="R1360" s="81">
        <v>1</v>
      </c>
      <c r="S1360" s="81" t="s">
        <v>1885</v>
      </c>
      <c r="T1360" s="83" t="s">
        <v>13690</v>
      </c>
      <c r="AL1360" s="79">
        <v>0.36473379629629599</v>
      </c>
      <c r="AM1360" s="2">
        <v>1</v>
      </c>
      <c r="AN1360" s="2" t="s">
        <v>801</v>
      </c>
      <c r="AO1360" s="2" t="s">
        <v>13694</v>
      </c>
    </row>
    <row r="1361" spans="17:41">
      <c r="Q1361" s="84">
        <v>0.336435185185185</v>
      </c>
      <c r="R1361" s="85">
        <v>1</v>
      </c>
      <c r="S1361" s="85" t="s">
        <v>4877</v>
      </c>
      <c r="T1361" s="87" t="s">
        <v>13692</v>
      </c>
      <c r="AL1361" s="79">
        <v>0.36476851851851799</v>
      </c>
      <c r="AM1361" s="2">
        <v>1</v>
      </c>
      <c r="AN1361" s="2" t="s">
        <v>5268</v>
      </c>
      <c r="AO1361" s="2" t="s">
        <v>13693</v>
      </c>
    </row>
    <row r="1362" spans="17:41">
      <c r="Q1362" s="80">
        <v>0.33644675925925899</v>
      </c>
      <c r="R1362" s="81">
        <v>2</v>
      </c>
      <c r="S1362" s="81" t="s">
        <v>267</v>
      </c>
      <c r="T1362" s="83" t="s">
        <v>13692</v>
      </c>
      <c r="AL1362" s="79">
        <v>0.364803240740741</v>
      </c>
      <c r="AM1362" s="2">
        <v>1</v>
      </c>
      <c r="AN1362" s="2" t="s">
        <v>1024</v>
      </c>
      <c r="AO1362" s="2" t="s">
        <v>13709</v>
      </c>
    </row>
    <row r="1363" spans="17:41">
      <c r="Q1363" s="84">
        <v>0.33645833333333303</v>
      </c>
      <c r="R1363" s="85">
        <v>1</v>
      </c>
      <c r="S1363" s="85" t="s">
        <v>4878</v>
      </c>
      <c r="T1363" s="87" t="s">
        <v>13692</v>
      </c>
      <c r="AL1363" s="79">
        <v>0.36482638888888902</v>
      </c>
      <c r="AM1363" s="2">
        <v>2</v>
      </c>
      <c r="AN1363" s="2" t="s">
        <v>5269</v>
      </c>
      <c r="AO1363" s="2" t="s">
        <v>13692</v>
      </c>
    </row>
    <row r="1364" spans="17:41">
      <c r="Q1364" s="80">
        <v>0.33645833333333303</v>
      </c>
      <c r="R1364" s="81">
        <v>1</v>
      </c>
      <c r="S1364" s="81" t="s">
        <v>1500</v>
      </c>
      <c r="T1364" s="83" t="s">
        <v>13694</v>
      </c>
      <c r="AL1364" s="79">
        <v>0.36486111111111103</v>
      </c>
      <c r="AM1364" s="2">
        <v>1</v>
      </c>
      <c r="AN1364" s="2" t="s">
        <v>200</v>
      </c>
      <c r="AO1364" s="2" t="s">
        <v>13694</v>
      </c>
    </row>
    <row r="1365" spans="17:41">
      <c r="Q1365" s="84">
        <v>0.33645833333333303</v>
      </c>
      <c r="R1365" s="85">
        <v>1</v>
      </c>
      <c r="S1365" s="85" t="s">
        <v>2225</v>
      </c>
      <c r="T1365" s="87" t="s">
        <v>13694</v>
      </c>
      <c r="AL1365" s="79">
        <v>0.36487268518518501</v>
      </c>
      <c r="AM1365" s="2">
        <v>1</v>
      </c>
      <c r="AN1365" s="2" t="s">
        <v>1583</v>
      </c>
      <c r="AO1365" s="2" t="s">
        <v>13702</v>
      </c>
    </row>
    <row r="1366" spans="17:41">
      <c r="Q1366" s="80">
        <v>0.33645833333333303</v>
      </c>
      <c r="R1366" s="81">
        <v>1</v>
      </c>
      <c r="S1366" s="81" t="s">
        <v>2078</v>
      </c>
      <c r="T1366" s="83" t="s">
        <v>13695</v>
      </c>
      <c r="AL1366" s="79">
        <v>0.36488425925925899</v>
      </c>
      <c r="AM1366" s="2">
        <v>1</v>
      </c>
      <c r="AN1366" s="2" t="s">
        <v>1997</v>
      </c>
      <c r="AO1366" s="2" t="s">
        <v>13692</v>
      </c>
    </row>
    <row r="1367" spans="17:41">
      <c r="Q1367" s="84">
        <v>0.33648148148148099</v>
      </c>
      <c r="R1367" s="85">
        <v>1</v>
      </c>
      <c r="S1367" s="85" t="s">
        <v>4879</v>
      </c>
      <c r="T1367" s="87" t="s">
        <v>13692</v>
      </c>
      <c r="AL1367" s="79">
        <v>0.36490740740740701</v>
      </c>
      <c r="AM1367" s="2">
        <v>1</v>
      </c>
      <c r="AN1367" s="2" t="s">
        <v>5270</v>
      </c>
      <c r="AO1367" s="2" t="s">
        <v>13693</v>
      </c>
    </row>
    <row r="1368" spans="17:41">
      <c r="Q1368" s="80">
        <v>0.33650462962963001</v>
      </c>
      <c r="R1368" s="81">
        <v>1</v>
      </c>
      <c r="S1368" s="81" t="s">
        <v>4880</v>
      </c>
      <c r="T1368" s="83" t="s">
        <v>13694</v>
      </c>
      <c r="AL1368" s="79">
        <v>0.36497685185185202</v>
      </c>
      <c r="AM1368" s="2">
        <v>1</v>
      </c>
      <c r="AN1368" s="2" t="s">
        <v>606</v>
      </c>
      <c r="AO1368" s="2" t="s">
        <v>13694</v>
      </c>
    </row>
    <row r="1369" spans="17:41">
      <c r="Q1369" s="84">
        <v>0.336516203703704</v>
      </c>
      <c r="R1369" s="85">
        <v>2</v>
      </c>
      <c r="S1369" s="85" t="s">
        <v>2475</v>
      </c>
      <c r="T1369" s="87" t="s">
        <v>13692</v>
      </c>
      <c r="AL1369" s="79">
        <v>0.36504629629629598</v>
      </c>
      <c r="AM1369" s="2">
        <v>1</v>
      </c>
      <c r="AN1369" s="2" t="s">
        <v>5271</v>
      </c>
      <c r="AO1369" s="2" t="s">
        <v>13705</v>
      </c>
    </row>
    <row r="1370" spans="17:41">
      <c r="Q1370" s="80">
        <v>0.336550925925926</v>
      </c>
      <c r="R1370" s="81">
        <v>1</v>
      </c>
      <c r="S1370" s="81" t="s">
        <v>2814</v>
      </c>
      <c r="T1370" s="83" t="s">
        <v>13704</v>
      </c>
      <c r="AL1370" s="79">
        <v>0.365069444444444</v>
      </c>
      <c r="AM1370" s="2">
        <v>1</v>
      </c>
      <c r="AN1370" s="2" t="s">
        <v>1584</v>
      </c>
      <c r="AO1370" s="2" t="s">
        <v>13690</v>
      </c>
    </row>
    <row r="1371" spans="17:41">
      <c r="Q1371" s="84">
        <v>0.33657407407407403</v>
      </c>
      <c r="R1371" s="85">
        <v>1</v>
      </c>
      <c r="S1371" s="85" t="s">
        <v>3974</v>
      </c>
      <c r="T1371" s="87" t="s">
        <v>13699</v>
      </c>
      <c r="AL1371" s="79">
        <v>0.36509259259259302</v>
      </c>
      <c r="AM1371" s="2">
        <v>3</v>
      </c>
      <c r="AN1371" s="2" t="s">
        <v>607</v>
      </c>
      <c r="AO1371" s="2" t="s">
        <v>13690</v>
      </c>
    </row>
    <row r="1372" spans="17:41">
      <c r="Q1372" s="80">
        <v>0.33657407407407403</v>
      </c>
      <c r="R1372" s="81">
        <v>1</v>
      </c>
      <c r="S1372" s="81" t="s">
        <v>4881</v>
      </c>
      <c r="T1372" s="83" t="s">
        <v>13692</v>
      </c>
      <c r="AL1372" s="79">
        <v>0.36509259259259302</v>
      </c>
      <c r="AM1372" s="2">
        <v>1</v>
      </c>
      <c r="AN1372" s="2" t="s">
        <v>3798</v>
      </c>
      <c r="AO1372" s="2" t="s">
        <v>13693</v>
      </c>
    </row>
    <row r="1373" spans="17:41">
      <c r="Q1373" s="84">
        <v>0.33667824074074099</v>
      </c>
      <c r="R1373" s="85">
        <v>1</v>
      </c>
      <c r="S1373" s="85" t="s">
        <v>2226</v>
      </c>
      <c r="T1373" s="87" t="s">
        <v>13690</v>
      </c>
      <c r="AL1373" s="79">
        <v>0.36513888888888901</v>
      </c>
      <c r="AM1373" s="2">
        <v>1</v>
      </c>
      <c r="AN1373" s="2" t="s">
        <v>546</v>
      </c>
      <c r="AO1373" s="2" t="s">
        <v>13695</v>
      </c>
    </row>
    <row r="1374" spans="17:41">
      <c r="Q1374" s="80">
        <v>0.33667824074074099</v>
      </c>
      <c r="R1374" s="81">
        <v>1</v>
      </c>
      <c r="S1374" s="81" t="s">
        <v>4882</v>
      </c>
      <c r="T1374" s="83" t="s">
        <v>13694</v>
      </c>
      <c r="AL1374" s="79">
        <v>0.36517361111111102</v>
      </c>
      <c r="AM1374" s="2">
        <v>1</v>
      </c>
      <c r="AN1374" s="2" t="s">
        <v>2314</v>
      </c>
      <c r="AO1374" s="2" t="s">
        <v>13693</v>
      </c>
    </row>
    <row r="1375" spans="17:41">
      <c r="Q1375" s="84">
        <v>0.33670138888888901</v>
      </c>
      <c r="R1375" s="85">
        <v>2</v>
      </c>
      <c r="S1375" s="85" t="s">
        <v>4883</v>
      </c>
      <c r="T1375" s="87" t="s">
        <v>13692</v>
      </c>
      <c r="AL1375" s="79">
        <v>0.36520833333333302</v>
      </c>
      <c r="AM1375" s="2">
        <v>2</v>
      </c>
      <c r="AN1375" s="2" t="s">
        <v>5272</v>
      </c>
      <c r="AO1375" s="2" t="s">
        <v>13693</v>
      </c>
    </row>
    <row r="1376" spans="17:41">
      <c r="Q1376" s="80">
        <v>0.33671296296296299</v>
      </c>
      <c r="R1376" s="81">
        <v>1</v>
      </c>
      <c r="S1376" s="81" t="s">
        <v>4884</v>
      </c>
      <c r="T1376" s="83" t="s">
        <v>13692</v>
      </c>
      <c r="AL1376" s="79">
        <v>0.36523148148148099</v>
      </c>
      <c r="AM1376" s="2">
        <v>2</v>
      </c>
      <c r="AN1376" s="2" t="s">
        <v>2315</v>
      </c>
      <c r="AO1376" s="2" t="s">
        <v>13690</v>
      </c>
    </row>
    <row r="1377" spans="17:41">
      <c r="Q1377" s="84">
        <v>0.33672453703703698</v>
      </c>
      <c r="R1377" s="85">
        <v>1</v>
      </c>
      <c r="S1377" s="85" t="s">
        <v>2476</v>
      </c>
      <c r="T1377" s="87" t="s">
        <v>13690</v>
      </c>
      <c r="AL1377" s="79">
        <v>0.36524305555555597</v>
      </c>
      <c r="AM1377" s="2">
        <v>1</v>
      </c>
      <c r="AN1377" s="2" t="s">
        <v>1585</v>
      </c>
      <c r="AO1377" s="2" t="s">
        <v>13690</v>
      </c>
    </row>
    <row r="1378" spans="17:41">
      <c r="Q1378" s="80">
        <v>0.336747685185185</v>
      </c>
      <c r="R1378" s="81">
        <v>1</v>
      </c>
      <c r="S1378" s="81" t="s">
        <v>1313</v>
      </c>
      <c r="T1378" s="83" t="s">
        <v>13694</v>
      </c>
      <c r="AL1378" s="79">
        <v>0.36525462962963001</v>
      </c>
      <c r="AM1378" s="2">
        <v>2</v>
      </c>
      <c r="AN1378" s="2" t="s">
        <v>1998</v>
      </c>
      <c r="AO1378" s="2" t="s">
        <v>13693</v>
      </c>
    </row>
    <row r="1379" spans="17:41">
      <c r="Q1379" s="84">
        <v>0.33677083333333302</v>
      </c>
      <c r="R1379" s="85">
        <v>1</v>
      </c>
      <c r="S1379" s="85" t="s">
        <v>2227</v>
      </c>
      <c r="T1379" s="87" t="s">
        <v>13690</v>
      </c>
      <c r="AL1379" s="79">
        <v>0.36528935185185202</v>
      </c>
      <c r="AM1379" s="2">
        <v>1</v>
      </c>
      <c r="AN1379" s="2" t="s">
        <v>5273</v>
      </c>
      <c r="AO1379" s="2" t="s">
        <v>13709</v>
      </c>
    </row>
    <row r="1380" spans="17:41">
      <c r="Q1380" s="80">
        <v>0.33682870370370399</v>
      </c>
      <c r="R1380" s="81">
        <v>1</v>
      </c>
      <c r="S1380" s="81" t="s">
        <v>4885</v>
      </c>
      <c r="T1380" s="83" t="s">
        <v>13692</v>
      </c>
      <c r="AL1380" s="79">
        <v>0.365300925925926</v>
      </c>
      <c r="AM1380" s="2">
        <v>1</v>
      </c>
      <c r="AN1380" s="2" t="s">
        <v>768</v>
      </c>
      <c r="AO1380" s="2" t="s">
        <v>13695</v>
      </c>
    </row>
    <row r="1381" spans="17:41">
      <c r="Q1381" s="84">
        <v>0.33685185185185201</v>
      </c>
      <c r="R1381" s="85">
        <v>1</v>
      </c>
      <c r="S1381" s="85" t="s">
        <v>4886</v>
      </c>
      <c r="T1381" s="87" t="s">
        <v>13692</v>
      </c>
      <c r="AL1381" s="79">
        <v>0.36534722222222199</v>
      </c>
      <c r="AM1381" s="2">
        <v>1</v>
      </c>
      <c r="AN1381" s="2" t="s">
        <v>672</v>
      </c>
      <c r="AO1381" s="2" t="s">
        <v>13694</v>
      </c>
    </row>
    <row r="1382" spans="17:41">
      <c r="Q1382" s="80">
        <v>0.33687499999999998</v>
      </c>
      <c r="R1382" s="81">
        <v>1</v>
      </c>
      <c r="S1382" s="81" t="s">
        <v>2815</v>
      </c>
      <c r="T1382" s="83" t="s">
        <v>13698</v>
      </c>
      <c r="AL1382" s="79">
        <v>0.36535879629629597</v>
      </c>
      <c r="AM1382" s="2">
        <v>1</v>
      </c>
      <c r="AN1382" s="2" t="s">
        <v>589</v>
      </c>
      <c r="AO1382" s="2" t="s">
        <v>13695</v>
      </c>
    </row>
    <row r="1383" spans="17:41">
      <c r="Q1383" s="84">
        <v>0.33690972222222199</v>
      </c>
      <c r="R1383" s="85">
        <v>1</v>
      </c>
      <c r="S1383" s="85" t="s">
        <v>2652</v>
      </c>
      <c r="T1383" s="87" t="s">
        <v>13699</v>
      </c>
      <c r="AL1383" s="79">
        <v>0.36539351851851898</v>
      </c>
      <c r="AM1383" s="2">
        <v>4</v>
      </c>
      <c r="AN1383" s="2" t="s">
        <v>5274</v>
      </c>
      <c r="AO1383" s="2" t="s">
        <v>13690</v>
      </c>
    </row>
    <row r="1384" spans="17:41">
      <c r="Q1384" s="80">
        <v>0.33693287037037001</v>
      </c>
      <c r="R1384" s="81">
        <v>1</v>
      </c>
      <c r="S1384" s="81" t="s">
        <v>2477</v>
      </c>
      <c r="T1384" s="83" t="s">
        <v>13694</v>
      </c>
      <c r="AL1384" s="79">
        <v>0.365416666666667</v>
      </c>
      <c r="AM1384" s="2">
        <v>1</v>
      </c>
      <c r="AN1384" s="2" t="s">
        <v>5275</v>
      </c>
      <c r="AO1384" s="2" t="s">
        <v>13690</v>
      </c>
    </row>
    <row r="1385" spans="17:41">
      <c r="Q1385" s="84">
        <v>0.33704861111111101</v>
      </c>
      <c r="R1385" s="85">
        <v>1</v>
      </c>
      <c r="S1385" s="85" t="s">
        <v>1886</v>
      </c>
      <c r="T1385" s="87" t="s">
        <v>13694</v>
      </c>
      <c r="AL1385" s="79">
        <v>0.36543981481481502</v>
      </c>
      <c r="AM1385" s="2">
        <v>1</v>
      </c>
      <c r="AN1385" s="2" t="s">
        <v>5276</v>
      </c>
      <c r="AO1385" s="2" t="s">
        <v>13705</v>
      </c>
    </row>
    <row r="1386" spans="17:41">
      <c r="Q1386" s="80">
        <v>0.33711805555555602</v>
      </c>
      <c r="R1386" s="81">
        <v>1</v>
      </c>
      <c r="S1386" s="81" t="s">
        <v>2584</v>
      </c>
      <c r="T1386" s="83" t="s">
        <v>13690</v>
      </c>
      <c r="AL1386" s="79">
        <v>0.36545138888888901</v>
      </c>
      <c r="AM1386" s="2">
        <v>1</v>
      </c>
      <c r="AN1386" s="2" t="s">
        <v>1586</v>
      </c>
      <c r="AO1386" s="2" t="s">
        <v>13692</v>
      </c>
    </row>
    <row r="1387" spans="17:41">
      <c r="Q1387" s="84">
        <v>0.33711805555555602</v>
      </c>
      <c r="R1387" s="85">
        <v>1</v>
      </c>
      <c r="S1387" s="85" t="s">
        <v>558</v>
      </c>
      <c r="T1387" s="87" t="s">
        <v>13693</v>
      </c>
      <c r="AL1387" s="79">
        <v>0.36546296296296299</v>
      </c>
      <c r="AM1387" s="2">
        <v>1</v>
      </c>
      <c r="AN1387" s="2" t="s">
        <v>1999</v>
      </c>
      <c r="AO1387" s="2" t="s">
        <v>13690</v>
      </c>
    </row>
    <row r="1388" spans="17:41">
      <c r="Q1388" s="80">
        <v>0.33712962962963</v>
      </c>
      <c r="R1388" s="81">
        <v>1</v>
      </c>
      <c r="S1388" s="81" t="s">
        <v>2816</v>
      </c>
      <c r="T1388" s="83" t="s">
        <v>13697</v>
      </c>
      <c r="AL1388" s="79">
        <v>0.36548611111111101</v>
      </c>
      <c r="AM1388" s="2">
        <v>1</v>
      </c>
      <c r="AN1388" s="2" t="s">
        <v>5277</v>
      </c>
      <c r="AO1388" s="2" t="s">
        <v>13690</v>
      </c>
    </row>
    <row r="1389" spans="17:41">
      <c r="Q1389" s="84">
        <v>0.33712962962963</v>
      </c>
      <c r="R1389" s="85">
        <v>1</v>
      </c>
      <c r="S1389" s="85" t="s">
        <v>2228</v>
      </c>
      <c r="T1389" s="87" t="s">
        <v>13694</v>
      </c>
      <c r="AL1389" s="79">
        <v>0.365497685185185</v>
      </c>
      <c r="AM1389" s="2">
        <v>1</v>
      </c>
      <c r="AN1389" s="2" t="s">
        <v>5278</v>
      </c>
      <c r="AO1389" s="2" t="s">
        <v>13690</v>
      </c>
    </row>
    <row r="1390" spans="17:41">
      <c r="Q1390" s="80">
        <v>0.33716435185185201</v>
      </c>
      <c r="R1390" s="81">
        <v>1</v>
      </c>
      <c r="S1390" s="81" t="s">
        <v>2653</v>
      </c>
      <c r="T1390" s="83" t="s">
        <v>13693</v>
      </c>
      <c r="AL1390" s="79">
        <v>0.365497685185185</v>
      </c>
      <c r="AM1390" s="2">
        <v>1</v>
      </c>
      <c r="AN1390" s="2" t="s">
        <v>2562</v>
      </c>
      <c r="AO1390" s="2" t="s">
        <v>13692</v>
      </c>
    </row>
    <row r="1391" spans="17:41">
      <c r="Q1391" s="84">
        <v>0.33717592592592599</v>
      </c>
      <c r="R1391" s="85">
        <v>1</v>
      </c>
      <c r="S1391" s="85" t="s">
        <v>2817</v>
      </c>
      <c r="T1391" s="87" t="s">
        <v>13695</v>
      </c>
      <c r="AL1391" s="79">
        <v>0.36550925925925898</v>
      </c>
      <c r="AM1391" s="2">
        <v>1</v>
      </c>
      <c r="AN1391" s="2" t="s">
        <v>2000</v>
      </c>
      <c r="AO1391" s="2" t="s">
        <v>13690</v>
      </c>
    </row>
    <row r="1392" spans="17:41">
      <c r="Q1392" s="80">
        <v>0.33722222222222198</v>
      </c>
      <c r="R1392" s="81">
        <v>1</v>
      </c>
      <c r="S1392" s="81" t="s">
        <v>4887</v>
      </c>
      <c r="T1392" s="83" t="s">
        <v>13692</v>
      </c>
      <c r="AL1392" s="79">
        <v>0.36554398148148098</v>
      </c>
      <c r="AM1392" s="2">
        <v>1</v>
      </c>
      <c r="AN1392" s="2" t="s">
        <v>2514</v>
      </c>
      <c r="AO1392" s="2" t="s">
        <v>13694</v>
      </c>
    </row>
    <row r="1393" spans="17:41">
      <c r="Q1393" s="84">
        <v>0.33724537037037</v>
      </c>
      <c r="R1393" s="85">
        <v>2</v>
      </c>
      <c r="S1393" s="85" t="s">
        <v>4888</v>
      </c>
      <c r="T1393" s="87" t="s">
        <v>13692</v>
      </c>
      <c r="AL1393" s="79">
        <v>0.36557870370370399</v>
      </c>
      <c r="AM1393" s="2">
        <v>1</v>
      </c>
      <c r="AN1393" s="2" t="s">
        <v>5279</v>
      </c>
      <c r="AO1393" s="2" t="s">
        <v>13693</v>
      </c>
    </row>
    <row r="1394" spans="17:41">
      <c r="Q1394" s="80">
        <v>0.33729166666666699</v>
      </c>
      <c r="R1394" s="81">
        <v>1</v>
      </c>
      <c r="S1394" s="81" t="s">
        <v>539</v>
      </c>
      <c r="T1394" s="83" t="s">
        <v>13694</v>
      </c>
      <c r="AL1394" s="79">
        <v>0.36563657407407402</v>
      </c>
      <c r="AM1394" s="2">
        <v>1</v>
      </c>
      <c r="AN1394" s="2" t="s">
        <v>5280</v>
      </c>
      <c r="AO1394" s="2" t="s">
        <v>13693</v>
      </c>
    </row>
    <row r="1395" spans="17:41">
      <c r="Q1395" s="84">
        <v>0.33734953703703702</v>
      </c>
      <c r="R1395" s="85">
        <v>1</v>
      </c>
      <c r="S1395" s="85" t="s">
        <v>4889</v>
      </c>
      <c r="T1395" s="87" t="s">
        <v>13692</v>
      </c>
      <c r="AL1395" s="79">
        <v>0.36567129629629602</v>
      </c>
      <c r="AM1395" s="2">
        <v>1</v>
      </c>
      <c r="AN1395" s="2" t="s">
        <v>5281</v>
      </c>
      <c r="AO1395" s="2" t="s">
        <v>13690</v>
      </c>
    </row>
    <row r="1396" spans="17:41">
      <c r="Q1396" s="80">
        <v>0.337361111111111</v>
      </c>
      <c r="R1396" s="81">
        <v>1</v>
      </c>
      <c r="S1396" s="81" t="s">
        <v>3133</v>
      </c>
      <c r="T1396" s="83" t="s">
        <v>13693</v>
      </c>
      <c r="AL1396" s="79">
        <v>0.36568287037037001</v>
      </c>
      <c r="AM1396" s="2">
        <v>1</v>
      </c>
      <c r="AN1396" s="2" t="s">
        <v>5282</v>
      </c>
      <c r="AO1396" s="2" t="s">
        <v>13690</v>
      </c>
    </row>
    <row r="1397" spans="17:41">
      <c r="Q1397" s="84">
        <v>0.33739583333333301</v>
      </c>
      <c r="R1397" s="85">
        <v>1</v>
      </c>
      <c r="S1397" s="85" t="s">
        <v>4890</v>
      </c>
      <c r="T1397" s="87" t="s">
        <v>13692</v>
      </c>
      <c r="AL1397" s="79">
        <v>0.36569444444444399</v>
      </c>
      <c r="AM1397" s="2">
        <v>1</v>
      </c>
      <c r="AN1397" s="2" t="s">
        <v>247</v>
      </c>
      <c r="AO1397" s="2" t="s">
        <v>13693</v>
      </c>
    </row>
    <row r="1398" spans="17:41">
      <c r="Q1398" s="80">
        <v>0.33745370370370398</v>
      </c>
      <c r="R1398" s="81">
        <v>1</v>
      </c>
      <c r="S1398" s="81" t="s">
        <v>158</v>
      </c>
      <c r="T1398" s="83" t="s">
        <v>13698</v>
      </c>
      <c r="AL1398" s="79">
        <v>0.36572916666666699</v>
      </c>
      <c r="AM1398" s="2">
        <v>1</v>
      </c>
      <c r="AN1398" s="2" t="s">
        <v>2001</v>
      </c>
      <c r="AO1398" s="2" t="s">
        <v>13694</v>
      </c>
    </row>
    <row r="1399" spans="17:41">
      <c r="Q1399" s="84">
        <v>0.33746527777777802</v>
      </c>
      <c r="R1399" s="85">
        <v>3</v>
      </c>
      <c r="S1399" s="85" t="s">
        <v>2478</v>
      </c>
      <c r="T1399" s="87" t="s">
        <v>13690</v>
      </c>
      <c r="AL1399" s="79">
        <v>0.365763888888889</v>
      </c>
      <c r="AM1399" s="2">
        <v>1</v>
      </c>
      <c r="AN1399" s="2" t="s">
        <v>2316</v>
      </c>
      <c r="AO1399" s="2" t="s">
        <v>13703</v>
      </c>
    </row>
    <row r="1400" spans="17:41">
      <c r="Q1400" s="80">
        <v>0.33750000000000002</v>
      </c>
      <c r="R1400" s="81">
        <v>1</v>
      </c>
      <c r="S1400" s="81" t="s">
        <v>2818</v>
      </c>
      <c r="T1400" s="83" t="s">
        <v>13697</v>
      </c>
      <c r="AL1400" s="79">
        <v>0.36583333333333301</v>
      </c>
      <c r="AM1400" s="2">
        <v>1</v>
      </c>
      <c r="AN1400" s="2" t="s">
        <v>5283</v>
      </c>
      <c r="AO1400" s="2" t="s">
        <v>13701</v>
      </c>
    </row>
    <row r="1401" spans="17:41">
      <c r="Q1401" s="84">
        <v>0.33750000000000002</v>
      </c>
      <c r="R1401" s="85">
        <v>1</v>
      </c>
      <c r="S1401" s="85" t="s">
        <v>2229</v>
      </c>
      <c r="T1401" s="87" t="s">
        <v>13694</v>
      </c>
      <c r="AL1401" s="79">
        <v>0.36585648148148098</v>
      </c>
      <c r="AM1401" s="2">
        <v>2</v>
      </c>
      <c r="AN1401" s="2" t="s">
        <v>779</v>
      </c>
      <c r="AO1401" s="2" t="s">
        <v>13695</v>
      </c>
    </row>
    <row r="1402" spans="17:41">
      <c r="Q1402" s="80">
        <v>0.33754629629629601</v>
      </c>
      <c r="R1402" s="81">
        <v>1</v>
      </c>
      <c r="S1402" s="81" t="s">
        <v>2819</v>
      </c>
      <c r="T1402" s="83" t="s">
        <v>13707</v>
      </c>
      <c r="AL1402" s="79">
        <v>0.36587962962963</v>
      </c>
      <c r="AM1402" s="2">
        <v>1</v>
      </c>
      <c r="AN1402" s="2" t="s">
        <v>5284</v>
      </c>
      <c r="AO1402" s="2" t="s">
        <v>13694</v>
      </c>
    </row>
    <row r="1403" spans="17:41">
      <c r="Q1403" s="84">
        <v>0.33761574074074102</v>
      </c>
      <c r="R1403" s="85">
        <v>1</v>
      </c>
      <c r="S1403" s="85" t="s">
        <v>4891</v>
      </c>
      <c r="T1403" s="87" t="s">
        <v>13692</v>
      </c>
      <c r="AL1403" s="79">
        <v>0.36596064814814799</v>
      </c>
      <c r="AM1403" s="2">
        <v>1</v>
      </c>
      <c r="AN1403" s="2" t="s">
        <v>608</v>
      </c>
      <c r="AO1403" s="2" t="s">
        <v>13690</v>
      </c>
    </row>
    <row r="1404" spans="17:41">
      <c r="Q1404" s="80">
        <v>0.337627314814815</v>
      </c>
      <c r="R1404" s="81">
        <v>1</v>
      </c>
      <c r="S1404" s="81" t="s">
        <v>2820</v>
      </c>
      <c r="T1404" s="83" t="s">
        <v>13698</v>
      </c>
      <c r="AL1404" s="79">
        <v>0.36597222222222198</v>
      </c>
      <c r="AM1404" s="2">
        <v>1</v>
      </c>
      <c r="AN1404" s="2" t="s">
        <v>802</v>
      </c>
      <c r="AO1404" s="2" t="s">
        <v>13690</v>
      </c>
    </row>
    <row r="1405" spans="17:41">
      <c r="Q1405" s="84">
        <v>0.33766203703703701</v>
      </c>
      <c r="R1405" s="85">
        <v>2</v>
      </c>
      <c r="S1405" s="85" t="s">
        <v>1501</v>
      </c>
      <c r="T1405" s="87" t="s">
        <v>13694</v>
      </c>
      <c r="AL1405" s="79">
        <v>0.36599537037037</v>
      </c>
      <c r="AM1405" s="2">
        <v>4</v>
      </c>
      <c r="AN1405" s="2" t="s">
        <v>2562</v>
      </c>
      <c r="AO1405" s="2" t="s">
        <v>13692</v>
      </c>
    </row>
    <row r="1406" spans="17:41">
      <c r="Q1406" s="80">
        <v>0.33766203703703701</v>
      </c>
      <c r="R1406" s="81">
        <v>4</v>
      </c>
      <c r="S1406" s="81" t="s">
        <v>3134</v>
      </c>
      <c r="T1406" s="83" t="s">
        <v>13692</v>
      </c>
      <c r="AL1406" s="79">
        <v>0.36604166666666699</v>
      </c>
      <c r="AM1406" s="2">
        <v>2</v>
      </c>
      <c r="AN1406" s="2" t="s">
        <v>795</v>
      </c>
      <c r="AO1406" s="2" t="s">
        <v>13695</v>
      </c>
    </row>
    <row r="1407" spans="17:41">
      <c r="Q1407" s="84">
        <v>0.33767361111111099</v>
      </c>
      <c r="R1407" s="85">
        <v>2</v>
      </c>
      <c r="S1407" s="85" t="s">
        <v>1502</v>
      </c>
      <c r="T1407" s="87" t="s">
        <v>13693</v>
      </c>
      <c r="AL1407" s="79">
        <v>0.36606481481481501</v>
      </c>
      <c r="AM1407" s="2">
        <v>1</v>
      </c>
      <c r="AN1407" s="2" t="s">
        <v>1587</v>
      </c>
      <c r="AO1407" s="2" t="s">
        <v>13690</v>
      </c>
    </row>
    <row r="1408" spans="17:41">
      <c r="Q1408" s="80">
        <v>0.33768518518518498</v>
      </c>
      <c r="R1408" s="81">
        <v>1</v>
      </c>
      <c r="S1408" s="81" t="s">
        <v>4892</v>
      </c>
      <c r="T1408" s="83" t="s">
        <v>13692</v>
      </c>
      <c r="AL1408" s="79">
        <v>0.366111111111111</v>
      </c>
      <c r="AM1408" s="2">
        <v>1</v>
      </c>
      <c r="AN1408" s="2" t="s">
        <v>2592</v>
      </c>
      <c r="AO1408" s="2" t="s">
        <v>13694</v>
      </c>
    </row>
    <row r="1409" spans="17:41">
      <c r="Q1409" s="84">
        <v>0.33768518518518498</v>
      </c>
      <c r="R1409" s="85">
        <v>1</v>
      </c>
      <c r="S1409" s="85" t="s">
        <v>1604</v>
      </c>
      <c r="T1409" s="87" t="s">
        <v>13701</v>
      </c>
      <c r="AL1409" s="79">
        <v>0.366111111111111</v>
      </c>
      <c r="AM1409" s="2">
        <v>3</v>
      </c>
      <c r="AN1409" s="2" t="s">
        <v>1588</v>
      </c>
      <c r="AO1409" s="2" t="s">
        <v>13690</v>
      </c>
    </row>
    <row r="1410" spans="17:41">
      <c r="Q1410" s="80">
        <v>0.33769675925925902</v>
      </c>
      <c r="R1410" s="81">
        <v>2</v>
      </c>
      <c r="S1410" s="81" t="s">
        <v>742</v>
      </c>
      <c r="T1410" s="83" t="s">
        <v>13695</v>
      </c>
      <c r="AL1410" s="79">
        <v>0.36615740740740699</v>
      </c>
      <c r="AM1410" s="2">
        <v>3</v>
      </c>
      <c r="AN1410" s="2" t="s">
        <v>1589</v>
      </c>
      <c r="AO1410" s="2" t="s">
        <v>13690</v>
      </c>
    </row>
    <row r="1411" spans="17:41">
      <c r="Q1411" s="84">
        <v>0.33771990740740698</v>
      </c>
      <c r="R1411" s="85">
        <v>1</v>
      </c>
      <c r="S1411" s="85" t="s">
        <v>4893</v>
      </c>
      <c r="T1411" s="87" t="s">
        <v>13692</v>
      </c>
      <c r="AL1411" s="79">
        <v>0.36618055555555601</v>
      </c>
      <c r="AM1411" s="2">
        <v>2</v>
      </c>
      <c r="AN1411" s="2" t="s">
        <v>2317</v>
      </c>
      <c r="AO1411" s="2" t="s">
        <v>13690</v>
      </c>
    </row>
    <row r="1412" spans="17:41">
      <c r="Q1412" s="80">
        <v>0.337743055555556</v>
      </c>
      <c r="R1412" s="81">
        <v>1</v>
      </c>
      <c r="S1412" s="81" t="s">
        <v>2821</v>
      </c>
      <c r="T1412" s="83" t="s">
        <v>13706</v>
      </c>
      <c r="AL1412" s="79">
        <v>0.36619212962962999</v>
      </c>
      <c r="AM1412" s="2">
        <v>1</v>
      </c>
      <c r="AN1412" s="2" t="s">
        <v>609</v>
      </c>
      <c r="AO1412" s="2" t="s">
        <v>13693</v>
      </c>
    </row>
    <row r="1413" spans="17:41">
      <c r="Q1413" s="84">
        <v>0.33775462962962999</v>
      </c>
      <c r="R1413" s="85">
        <v>1</v>
      </c>
      <c r="S1413" s="85" t="s">
        <v>4894</v>
      </c>
      <c r="T1413" s="87" t="s">
        <v>13690</v>
      </c>
      <c r="AL1413" s="79">
        <v>0.36623842592592598</v>
      </c>
      <c r="AM1413" s="2">
        <v>1</v>
      </c>
      <c r="AN1413" s="2" t="s">
        <v>2318</v>
      </c>
      <c r="AO1413" s="2" t="s">
        <v>13695</v>
      </c>
    </row>
    <row r="1414" spans="17:41">
      <c r="Q1414" s="80">
        <v>0.33776620370370403</v>
      </c>
      <c r="R1414" s="81">
        <v>1</v>
      </c>
      <c r="S1414" s="81" t="s">
        <v>2822</v>
      </c>
      <c r="T1414" s="83" t="s">
        <v>13698</v>
      </c>
      <c r="AL1414" s="79">
        <v>0.36623842592592598</v>
      </c>
      <c r="AM1414" s="2">
        <v>1</v>
      </c>
      <c r="AN1414" s="2" t="s">
        <v>2562</v>
      </c>
      <c r="AO1414" s="2" t="s">
        <v>13692</v>
      </c>
    </row>
    <row r="1415" spans="17:41">
      <c r="Q1415" s="84">
        <v>0.33783564814814798</v>
      </c>
      <c r="R1415" s="85">
        <v>1</v>
      </c>
      <c r="S1415" s="85" t="s">
        <v>4895</v>
      </c>
      <c r="T1415" s="87" t="s">
        <v>13692</v>
      </c>
      <c r="AL1415" s="79">
        <v>0.366261574074074</v>
      </c>
      <c r="AM1415" s="2">
        <v>1</v>
      </c>
      <c r="AN1415" s="2" t="s">
        <v>971</v>
      </c>
      <c r="AO1415" s="2" t="s">
        <v>13690</v>
      </c>
    </row>
    <row r="1416" spans="17:41">
      <c r="Q1416" s="80">
        <v>0.33783564814814798</v>
      </c>
      <c r="R1416" s="81">
        <v>2</v>
      </c>
      <c r="S1416" s="81" t="s">
        <v>155</v>
      </c>
      <c r="T1416" s="83" t="s">
        <v>13693</v>
      </c>
      <c r="AL1416" s="79">
        <v>0.366261574074074</v>
      </c>
      <c r="AM1416" s="2">
        <v>1</v>
      </c>
      <c r="AN1416" s="2" t="s">
        <v>1590</v>
      </c>
      <c r="AO1416" s="2" t="s">
        <v>13693</v>
      </c>
    </row>
    <row r="1417" spans="17:41">
      <c r="Q1417" s="84">
        <v>0.33784722222222202</v>
      </c>
      <c r="R1417" s="85">
        <v>1</v>
      </c>
      <c r="S1417" s="85" t="s">
        <v>2491</v>
      </c>
      <c r="T1417" s="87" t="s">
        <v>13699</v>
      </c>
      <c r="AL1417" s="79">
        <v>0.366261574074074</v>
      </c>
      <c r="AM1417" s="2">
        <v>1</v>
      </c>
      <c r="AN1417" s="2" t="s">
        <v>2562</v>
      </c>
      <c r="AO1417" s="2" t="s">
        <v>13692</v>
      </c>
    </row>
    <row r="1418" spans="17:41">
      <c r="Q1418" s="80">
        <v>0.33787037037036999</v>
      </c>
      <c r="R1418" s="81">
        <v>1</v>
      </c>
      <c r="S1418" s="81" t="s">
        <v>4896</v>
      </c>
      <c r="T1418" s="83" t="s">
        <v>13693</v>
      </c>
      <c r="AL1418" s="79">
        <v>0.36627314814814799</v>
      </c>
      <c r="AM1418" s="2">
        <v>1</v>
      </c>
      <c r="AN1418" s="2" t="s">
        <v>2562</v>
      </c>
      <c r="AO1418" s="2" t="s">
        <v>13692</v>
      </c>
    </row>
    <row r="1419" spans="17:41">
      <c r="Q1419" s="84">
        <v>0.33787037037036999</v>
      </c>
      <c r="R1419" s="85">
        <v>2</v>
      </c>
      <c r="S1419" s="85" t="s">
        <v>2230</v>
      </c>
      <c r="T1419" s="87" t="s">
        <v>13693</v>
      </c>
      <c r="AL1419" s="79">
        <v>0.36628472222222203</v>
      </c>
      <c r="AM1419" s="2">
        <v>1</v>
      </c>
      <c r="AN1419" s="2" t="s">
        <v>2562</v>
      </c>
      <c r="AO1419" s="2" t="s">
        <v>13692</v>
      </c>
    </row>
    <row r="1420" spans="17:41">
      <c r="Q1420" s="80">
        <v>0.33788194444444403</v>
      </c>
      <c r="R1420" s="81">
        <v>1</v>
      </c>
      <c r="S1420" s="81" t="s">
        <v>4897</v>
      </c>
      <c r="T1420" s="83" t="s">
        <v>13692</v>
      </c>
      <c r="AL1420" s="79">
        <v>0.36629629629629601</v>
      </c>
      <c r="AM1420" s="2">
        <v>2</v>
      </c>
      <c r="AN1420" s="2" t="s">
        <v>1591</v>
      </c>
      <c r="AO1420" s="2" t="s">
        <v>13690</v>
      </c>
    </row>
    <row r="1421" spans="17:41">
      <c r="Q1421" s="84">
        <v>0.33792824074074101</v>
      </c>
      <c r="R1421" s="85">
        <v>2</v>
      </c>
      <c r="S1421" s="85" t="s">
        <v>2654</v>
      </c>
      <c r="T1421" s="87" t="s">
        <v>13699</v>
      </c>
      <c r="AL1421" s="79">
        <v>0.36630787037036999</v>
      </c>
      <c r="AM1421" s="2">
        <v>1</v>
      </c>
      <c r="AN1421" s="2" t="s">
        <v>610</v>
      </c>
      <c r="AO1421" s="2" t="s">
        <v>13690</v>
      </c>
    </row>
    <row r="1422" spans="17:41">
      <c r="Q1422" s="80">
        <v>0.33795138888888898</v>
      </c>
      <c r="R1422" s="81">
        <v>1</v>
      </c>
      <c r="S1422" s="81" t="s">
        <v>4898</v>
      </c>
      <c r="T1422" s="83" t="s">
        <v>13694</v>
      </c>
      <c r="AL1422" s="79">
        <v>0.36633101851851901</v>
      </c>
      <c r="AM1422" s="2">
        <v>1</v>
      </c>
      <c r="AN1422" s="2" t="s">
        <v>1592</v>
      </c>
      <c r="AO1422" s="2" t="s">
        <v>13692</v>
      </c>
    </row>
    <row r="1423" spans="17:41">
      <c r="Q1423" s="84">
        <v>0.33795138888888898</v>
      </c>
      <c r="R1423" s="85">
        <v>1</v>
      </c>
      <c r="S1423" s="85" t="s">
        <v>1887</v>
      </c>
      <c r="T1423" s="87" t="s">
        <v>13690</v>
      </c>
      <c r="AL1423" s="79">
        <v>0.366342592592593</v>
      </c>
      <c r="AM1423" s="2">
        <v>1</v>
      </c>
      <c r="AN1423" s="2" t="s">
        <v>2562</v>
      </c>
      <c r="AO1423" s="2" t="s">
        <v>13692</v>
      </c>
    </row>
    <row r="1424" spans="17:41">
      <c r="Q1424" s="80">
        <v>0.33795138888888898</v>
      </c>
      <c r="R1424" s="81">
        <v>1</v>
      </c>
      <c r="S1424" s="81" t="s">
        <v>2823</v>
      </c>
      <c r="T1424" s="83" t="s">
        <v>13695</v>
      </c>
      <c r="AL1424" s="79">
        <v>0.36641203703703701</v>
      </c>
      <c r="AM1424" s="2">
        <v>1</v>
      </c>
      <c r="AN1424" s="2" t="s">
        <v>2562</v>
      </c>
      <c r="AO1424" s="2" t="s">
        <v>13692</v>
      </c>
    </row>
    <row r="1425" spans="17:41">
      <c r="Q1425" s="84">
        <v>0.337974537037037</v>
      </c>
      <c r="R1425" s="85">
        <v>1</v>
      </c>
      <c r="S1425" s="85" t="s">
        <v>1503</v>
      </c>
      <c r="T1425" s="87" t="s">
        <v>13690</v>
      </c>
      <c r="AL1425" s="79">
        <v>0.36643518518518498</v>
      </c>
      <c r="AM1425" s="2">
        <v>1</v>
      </c>
      <c r="AN1425" s="2" t="s">
        <v>2562</v>
      </c>
      <c r="AO1425" s="2" t="s">
        <v>13692</v>
      </c>
    </row>
    <row r="1426" spans="17:41">
      <c r="Q1426" s="80">
        <v>0.33798611111111099</v>
      </c>
      <c r="R1426" s="81">
        <v>1</v>
      </c>
      <c r="S1426" s="81" t="s">
        <v>2824</v>
      </c>
      <c r="T1426" s="83" t="s">
        <v>13698</v>
      </c>
      <c r="AL1426" s="79">
        <v>0.366458333333333</v>
      </c>
      <c r="AM1426" s="2">
        <v>1</v>
      </c>
      <c r="AN1426" s="2" t="s">
        <v>2562</v>
      </c>
      <c r="AO1426" s="2" t="s">
        <v>13692</v>
      </c>
    </row>
    <row r="1427" spans="17:41">
      <c r="Q1427" s="84">
        <v>0.33800925925925901</v>
      </c>
      <c r="R1427" s="85">
        <v>1</v>
      </c>
      <c r="S1427" s="85" t="s">
        <v>2825</v>
      </c>
      <c r="T1427" s="87" t="s">
        <v>13700</v>
      </c>
      <c r="AL1427" s="79">
        <v>0.366493055555556</v>
      </c>
      <c r="AM1427" s="2">
        <v>1</v>
      </c>
      <c r="AN1427" s="2" t="s">
        <v>799</v>
      </c>
      <c r="AO1427" s="2" t="s">
        <v>13695</v>
      </c>
    </row>
    <row r="1428" spans="17:41">
      <c r="Q1428" s="80">
        <v>0.33804398148148102</v>
      </c>
      <c r="R1428" s="81">
        <v>1</v>
      </c>
      <c r="S1428" s="81" t="s">
        <v>2826</v>
      </c>
      <c r="T1428" s="83" t="s">
        <v>13697</v>
      </c>
      <c r="AL1428" s="79">
        <v>0.36650462962962999</v>
      </c>
      <c r="AM1428" s="2">
        <v>1</v>
      </c>
      <c r="AN1428" s="2" t="s">
        <v>611</v>
      </c>
      <c r="AO1428" s="2" t="s">
        <v>13690</v>
      </c>
    </row>
    <row r="1429" spans="17:41">
      <c r="Q1429" s="84">
        <v>0.338055555555556</v>
      </c>
      <c r="R1429" s="85">
        <v>1</v>
      </c>
      <c r="S1429" s="85" t="s">
        <v>4899</v>
      </c>
      <c r="T1429" s="87" t="s">
        <v>13695</v>
      </c>
      <c r="AL1429" s="79">
        <v>0.36652777777777801</v>
      </c>
      <c r="AM1429" s="2">
        <v>2</v>
      </c>
      <c r="AN1429" s="2" t="s">
        <v>5285</v>
      </c>
      <c r="AO1429" s="2" t="s">
        <v>13693</v>
      </c>
    </row>
    <row r="1430" spans="17:41">
      <c r="Q1430" s="80">
        <v>0.33806712962962998</v>
      </c>
      <c r="R1430" s="81">
        <v>1</v>
      </c>
      <c r="S1430" s="81" t="s">
        <v>4900</v>
      </c>
      <c r="T1430" s="83" t="s">
        <v>13711</v>
      </c>
      <c r="AL1430" s="79">
        <v>0.36652777777777801</v>
      </c>
      <c r="AM1430" s="2">
        <v>1</v>
      </c>
      <c r="AN1430" s="2" t="s">
        <v>1593</v>
      </c>
      <c r="AO1430" s="2" t="s">
        <v>13690</v>
      </c>
    </row>
    <row r="1431" spans="17:41">
      <c r="Q1431" s="84">
        <v>0.33807870370370402</v>
      </c>
      <c r="R1431" s="85">
        <v>1</v>
      </c>
      <c r="S1431" s="85" t="s">
        <v>4577</v>
      </c>
      <c r="T1431" s="87" t="s">
        <v>13694</v>
      </c>
      <c r="AL1431" s="79">
        <v>0.366574074074074</v>
      </c>
      <c r="AM1431" s="2">
        <v>2</v>
      </c>
      <c r="AN1431" s="2" t="s">
        <v>2319</v>
      </c>
      <c r="AO1431" s="2" t="s">
        <v>13691</v>
      </c>
    </row>
    <row r="1432" spans="17:41">
      <c r="Q1432" s="80">
        <v>0.33813657407407399</v>
      </c>
      <c r="R1432" s="81">
        <v>1</v>
      </c>
      <c r="S1432" s="81" t="s">
        <v>1194</v>
      </c>
      <c r="T1432" s="83" t="s">
        <v>13690</v>
      </c>
      <c r="AL1432" s="79">
        <v>0.366608796296296</v>
      </c>
      <c r="AM1432" s="2">
        <v>2</v>
      </c>
      <c r="AN1432" s="2" t="s">
        <v>2562</v>
      </c>
      <c r="AO1432" s="2" t="s">
        <v>13692</v>
      </c>
    </row>
    <row r="1433" spans="17:41">
      <c r="Q1433" s="84">
        <v>0.33818287037036998</v>
      </c>
      <c r="R1433" s="85">
        <v>2</v>
      </c>
      <c r="S1433" s="85" t="s">
        <v>2827</v>
      </c>
      <c r="T1433" s="87" t="s">
        <v>13704</v>
      </c>
      <c r="AL1433" s="79">
        <v>0.36665509259259299</v>
      </c>
      <c r="AM1433" s="2">
        <v>3</v>
      </c>
      <c r="AN1433" s="2" t="s">
        <v>2562</v>
      </c>
      <c r="AO1433" s="2" t="s">
        <v>13692</v>
      </c>
    </row>
    <row r="1434" spans="17:41">
      <c r="Q1434" s="80">
        <v>0.33818287037036998</v>
      </c>
      <c r="R1434" s="81">
        <v>4</v>
      </c>
      <c r="S1434" s="81" t="s">
        <v>2479</v>
      </c>
      <c r="T1434" s="83" t="s">
        <v>13690</v>
      </c>
      <c r="AL1434" s="79">
        <v>0.366689814814815</v>
      </c>
      <c r="AM1434" s="2">
        <v>2</v>
      </c>
      <c r="AN1434" s="2" t="s">
        <v>2562</v>
      </c>
      <c r="AO1434" s="2" t="s">
        <v>13692</v>
      </c>
    </row>
    <row r="1435" spans="17:41">
      <c r="Q1435" s="84">
        <v>0.33818287037036998</v>
      </c>
      <c r="R1435" s="85">
        <v>1</v>
      </c>
      <c r="S1435" s="85" t="s">
        <v>544</v>
      </c>
      <c r="T1435" s="87" t="s">
        <v>13693</v>
      </c>
      <c r="AL1435" s="79">
        <v>0.36670138888888898</v>
      </c>
      <c r="AM1435" s="2">
        <v>1</v>
      </c>
      <c r="AN1435" s="2" t="s">
        <v>2562</v>
      </c>
      <c r="AO1435" s="2" t="s">
        <v>13692</v>
      </c>
    </row>
    <row r="1436" spans="17:41">
      <c r="Q1436" s="80">
        <v>0.33819444444444402</v>
      </c>
      <c r="R1436" s="81">
        <v>2</v>
      </c>
      <c r="S1436" s="81" t="s">
        <v>4901</v>
      </c>
      <c r="T1436" s="83" t="s">
        <v>13695</v>
      </c>
      <c r="AL1436" s="79">
        <v>0.366724537037037</v>
      </c>
      <c r="AM1436" s="2">
        <v>1</v>
      </c>
      <c r="AN1436" s="2" t="s">
        <v>3740</v>
      </c>
      <c r="AO1436" s="2" t="s">
        <v>13693</v>
      </c>
    </row>
    <row r="1437" spans="17:41">
      <c r="Q1437" s="84">
        <v>0.338206018518519</v>
      </c>
      <c r="R1437" s="85">
        <v>1</v>
      </c>
      <c r="S1437" s="85" t="s">
        <v>4902</v>
      </c>
      <c r="T1437" s="87" t="s">
        <v>13693</v>
      </c>
      <c r="AL1437" s="79">
        <v>0.366724537037037</v>
      </c>
      <c r="AM1437" s="2">
        <v>1</v>
      </c>
      <c r="AN1437" s="2" t="s">
        <v>2562</v>
      </c>
      <c r="AO1437" s="2" t="s">
        <v>13692</v>
      </c>
    </row>
    <row r="1438" spans="17:41">
      <c r="Q1438" s="80">
        <v>0.338206018518519</v>
      </c>
      <c r="R1438" s="81">
        <v>2</v>
      </c>
      <c r="S1438" s="81" t="s">
        <v>2828</v>
      </c>
      <c r="T1438" s="83" t="s">
        <v>13695</v>
      </c>
      <c r="AL1438" s="79">
        <v>0.36674768518518502</v>
      </c>
      <c r="AM1438" s="2">
        <v>2</v>
      </c>
      <c r="AN1438" s="2" t="s">
        <v>2562</v>
      </c>
      <c r="AO1438" s="2" t="s">
        <v>13692</v>
      </c>
    </row>
    <row r="1439" spans="17:41">
      <c r="Q1439" s="84">
        <v>0.338206018518519</v>
      </c>
      <c r="R1439" s="85">
        <v>2</v>
      </c>
      <c r="S1439" s="85" t="s">
        <v>4903</v>
      </c>
      <c r="T1439" s="87" t="s">
        <v>13693</v>
      </c>
      <c r="AL1439" s="79">
        <v>0.36677083333333299</v>
      </c>
      <c r="AM1439" s="2">
        <v>1</v>
      </c>
      <c r="AN1439" s="2" t="s">
        <v>4426</v>
      </c>
      <c r="AO1439" s="2" t="s">
        <v>13694</v>
      </c>
    </row>
    <row r="1440" spans="17:41">
      <c r="Q1440" s="80">
        <v>0.33826388888888897</v>
      </c>
      <c r="R1440" s="81">
        <v>2</v>
      </c>
      <c r="S1440" s="81" t="s">
        <v>1230</v>
      </c>
      <c r="T1440" s="83" t="s">
        <v>13693</v>
      </c>
      <c r="AL1440" s="79">
        <v>0.36681712962962998</v>
      </c>
      <c r="AM1440" s="2">
        <v>1</v>
      </c>
      <c r="AN1440" s="2" t="s">
        <v>1330</v>
      </c>
      <c r="AO1440" s="2" t="s">
        <v>13694</v>
      </c>
    </row>
    <row r="1441" spans="17:41">
      <c r="Q1441" s="84">
        <v>0.33829861111111098</v>
      </c>
      <c r="R1441" s="85">
        <v>1</v>
      </c>
      <c r="S1441" s="85" t="s">
        <v>3805</v>
      </c>
      <c r="T1441" s="87" t="s">
        <v>13701</v>
      </c>
      <c r="AL1441" s="79">
        <v>0.36681712962962998</v>
      </c>
      <c r="AM1441" s="2">
        <v>2</v>
      </c>
      <c r="AN1441" s="2" t="s">
        <v>1594</v>
      </c>
      <c r="AO1441" s="2" t="s">
        <v>13702</v>
      </c>
    </row>
    <row r="1442" spans="17:41">
      <c r="Q1442" s="80">
        <v>0.33831018518518502</v>
      </c>
      <c r="R1442" s="81">
        <v>1</v>
      </c>
      <c r="S1442" s="81" t="s">
        <v>760</v>
      </c>
      <c r="T1442" s="83" t="s">
        <v>13695</v>
      </c>
      <c r="AL1442" s="79">
        <v>0.366840277777778</v>
      </c>
      <c r="AM1442" s="2">
        <v>1</v>
      </c>
      <c r="AN1442" s="2" t="s">
        <v>1595</v>
      </c>
      <c r="AO1442" s="2" t="s">
        <v>13698</v>
      </c>
    </row>
    <row r="1443" spans="17:41">
      <c r="Q1443" s="84">
        <v>0.33834490740740703</v>
      </c>
      <c r="R1443" s="85">
        <v>1</v>
      </c>
      <c r="S1443" s="85" t="s">
        <v>2231</v>
      </c>
      <c r="T1443" s="87" t="s">
        <v>13690</v>
      </c>
      <c r="AL1443" s="79">
        <v>0.36685185185185198</v>
      </c>
      <c r="AM1443" s="2">
        <v>2</v>
      </c>
      <c r="AN1443" s="2" t="s">
        <v>2320</v>
      </c>
      <c r="AO1443" s="2" t="s">
        <v>13693</v>
      </c>
    </row>
    <row r="1444" spans="17:41">
      <c r="Q1444" s="80">
        <v>0.33835648148148201</v>
      </c>
      <c r="R1444" s="81">
        <v>2</v>
      </c>
      <c r="S1444" s="81" t="s">
        <v>4904</v>
      </c>
      <c r="T1444" s="83" t="s">
        <v>13694</v>
      </c>
      <c r="AL1444" s="79">
        <v>0.36685185185185198</v>
      </c>
      <c r="AM1444" s="2">
        <v>1</v>
      </c>
      <c r="AN1444" s="2" t="s">
        <v>239</v>
      </c>
      <c r="AO1444" s="2" t="s">
        <v>13701</v>
      </c>
    </row>
    <row r="1445" spans="17:41">
      <c r="Q1445" s="84">
        <v>0.33842592592592602</v>
      </c>
      <c r="R1445" s="85">
        <v>1</v>
      </c>
      <c r="S1445" s="85" t="s">
        <v>2655</v>
      </c>
      <c r="T1445" s="87" t="s">
        <v>13690</v>
      </c>
      <c r="AL1445" s="79">
        <v>0.36694444444444402</v>
      </c>
      <c r="AM1445" s="2">
        <v>3</v>
      </c>
      <c r="AN1445" s="2" t="s">
        <v>2905</v>
      </c>
      <c r="AO1445" s="2" t="s">
        <v>13711</v>
      </c>
    </row>
    <row r="1446" spans="17:41">
      <c r="Q1446" s="80">
        <v>0.33847222222222201</v>
      </c>
      <c r="R1446" s="81">
        <v>1</v>
      </c>
      <c r="S1446" s="81" t="s">
        <v>4905</v>
      </c>
      <c r="T1446" s="83" t="s">
        <v>13694</v>
      </c>
      <c r="AL1446" s="79">
        <v>0.36694444444444402</v>
      </c>
      <c r="AM1446" s="2">
        <v>1</v>
      </c>
      <c r="AN1446" s="2" t="s">
        <v>596</v>
      </c>
      <c r="AO1446" s="2" t="s">
        <v>13693</v>
      </c>
    </row>
    <row r="1447" spans="17:41">
      <c r="Q1447" s="84">
        <v>0.33853009259259298</v>
      </c>
      <c r="R1447" s="85">
        <v>4</v>
      </c>
      <c r="S1447" s="85" t="s">
        <v>4906</v>
      </c>
      <c r="T1447" s="87" t="s">
        <v>13692</v>
      </c>
      <c r="AL1447" s="79">
        <v>0.36694444444444402</v>
      </c>
      <c r="AM1447" s="2">
        <v>1</v>
      </c>
      <c r="AN1447" s="2" t="s">
        <v>249</v>
      </c>
      <c r="AO1447" s="2" t="s">
        <v>13694</v>
      </c>
    </row>
    <row r="1448" spans="17:41">
      <c r="Q1448" s="80">
        <v>0.33853009259259298</v>
      </c>
      <c r="R1448" s="81">
        <v>1</v>
      </c>
      <c r="S1448" s="81" t="s">
        <v>2829</v>
      </c>
      <c r="T1448" s="83" t="s">
        <v>13695</v>
      </c>
      <c r="AL1448" s="79">
        <v>0.36696759259259298</v>
      </c>
      <c r="AM1448" s="2">
        <v>1</v>
      </c>
      <c r="AN1448" s="2" t="s">
        <v>5286</v>
      </c>
      <c r="AO1448" s="2" t="s">
        <v>13701</v>
      </c>
    </row>
    <row r="1449" spans="17:41">
      <c r="Q1449" s="84">
        <v>0.33854166666666702</v>
      </c>
      <c r="R1449" s="85">
        <v>1</v>
      </c>
      <c r="S1449" s="85" t="s">
        <v>4907</v>
      </c>
      <c r="T1449" s="87" t="s">
        <v>13692</v>
      </c>
      <c r="AL1449" s="79">
        <v>0.36710648148148201</v>
      </c>
      <c r="AM1449" s="2">
        <v>1</v>
      </c>
      <c r="AN1449" s="2" t="s">
        <v>515</v>
      </c>
      <c r="AO1449" s="2" t="s">
        <v>13694</v>
      </c>
    </row>
    <row r="1450" spans="17:41">
      <c r="Q1450" s="80">
        <v>0.33854166666666702</v>
      </c>
      <c r="R1450" s="81">
        <v>1</v>
      </c>
      <c r="S1450" s="81" t="s">
        <v>160</v>
      </c>
      <c r="T1450" s="83" t="s">
        <v>13694</v>
      </c>
      <c r="AL1450" s="79">
        <v>0.36711805555555599</v>
      </c>
      <c r="AM1450" s="2">
        <v>1</v>
      </c>
      <c r="AN1450" s="2" t="s">
        <v>2321</v>
      </c>
      <c r="AO1450" s="2" t="s">
        <v>13690</v>
      </c>
    </row>
    <row r="1451" spans="17:41">
      <c r="Q1451" s="84">
        <v>0.33857638888888902</v>
      </c>
      <c r="R1451" s="85">
        <v>2</v>
      </c>
      <c r="S1451" s="85" t="s">
        <v>4908</v>
      </c>
      <c r="T1451" s="87" t="s">
        <v>13692</v>
      </c>
      <c r="AL1451" s="79">
        <v>0.36717592592592602</v>
      </c>
      <c r="AM1451" s="2">
        <v>1</v>
      </c>
      <c r="AN1451" s="2" t="s">
        <v>1275</v>
      </c>
      <c r="AO1451" s="2" t="s">
        <v>13690</v>
      </c>
    </row>
    <row r="1452" spans="17:41">
      <c r="Q1452" s="80">
        <v>0.33858796296296301</v>
      </c>
      <c r="R1452" s="81">
        <v>2</v>
      </c>
      <c r="S1452" s="81" t="s">
        <v>757</v>
      </c>
      <c r="T1452" s="83" t="s">
        <v>13695</v>
      </c>
      <c r="AL1452" s="79">
        <v>0.36717592592592602</v>
      </c>
      <c r="AM1452" s="2">
        <v>1</v>
      </c>
      <c r="AN1452" s="2" t="s">
        <v>2002</v>
      </c>
      <c r="AO1452" s="2" t="s">
        <v>13694</v>
      </c>
    </row>
    <row r="1453" spans="17:41">
      <c r="Q1453" s="84">
        <v>0.33861111111111097</v>
      </c>
      <c r="R1453" s="85">
        <v>3</v>
      </c>
      <c r="S1453" s="85" t="s">
        <v>545</v>
      </c>
      <c r="T1453" s="87" t="s">
        <v>13692</v>
      </c>
      <c r="AL1453" s="79">
        <v>0.36719907407407398</v>
      </c>
      <c r="AM1453" s="2">
        <v>1</v>
      </c>
      <c r="AN1453" s="2" t="s">
        <v>1056</v>
      </c>
      <c r="AO1453" s="2" t="s">
        <v>13690</v>
      </c>
    </row>
    <row r="1454" spans="17:41">
      <c r="Q1454" s="80">
        <v>0.33862268518518501</v>
      </c>
      <c r="R1454" s="81">
        <v>2</v>
      </c>
      <c r="S1454" s="81" t="s">
        <v>2830</v>
      </c>
      <c r="T1454" s="83" t="s">
        <v>13695</v>
      </c>
      <c r="AL1454" s="79">
        <v>0.36721064814814802</v>
      </c>
      <c r="AM1454" s="2">
        <v>2</v>
      </c>
      <c r="AN1454" s="2" t="s">
        <v>2562</v>
      </c>
      <c r="AO1454" s="2" t="s">
        <v>13692</v>
      </c>
    </row>
    <row r="1455" spans="17:41">
      <c r="Q1455" s="84">
        <v>0.338634259259259</v>
      </c>
      <c r="R1455" s="85">
        <v>1</v>
      </c>
      <c r="S1455" s="85" t="s">
        <v>4909</v>
      </c>
      <c r="T1455" s="87" t="s">
        <v>13692</v>
      </c>
      <c r="AL1455" s="79">
        <v>0.36724537037036997</v>
      </c>
      <c r="AM1455" s="2">
        <v>6</v>
      </c>
      <c r="AN1455" s="2" t="s">
        <v>2906</v>
      </c>
      <c r="AO1455" s="2" t="s">
        <v>13714</v>
      </c>
    </row>
    <row r="1456" spans="17:41">
      <c r="Q1456" s="80">
        <v>0.338668981481482</v>
      </c>
      <c r="R1456" s="81">
        <v>1</v>
      </c>
      <c r="S1456" s="81" t="s">
        <v>4910</v>
      </c>
      <c r="T1456" s="83" t="s">
        <v>13692</v>
      </c>
      <c r="AL1456" s="79">
        <v>0.36724537037036997</v>
      </c>
      <c r="AM1456" s="2">
        <v>2</v>
      </c>
      <c r="AN1456" s="2" t="s">
        <v>1052</v>
      </c>
      <c r="AO1456" s="2" t="s">
        <v>13709</v>
      </c>
    </row>
    <row r="1457" spans="17:41">
      <c r="Q1457" s="84">
        <v>0.33868055555555598</v>
      </c>
      <c r="R1457" s="85">
        <v>1</v>
      </c>
      <c r="S1457" s="85" t="s">
        <v>4911</v>
      </c>
      <c r="T1457" s="87" t="s">
        <v>13695</v>
      </c>
      <c r="AL1457" s="79">
        <v>0.36726851851851799</v>
      </c>
      <c r="AM1457" s="2">
        <v>2</v>
      </c>
      <c r="AN1457" s="2" t="s">
        <v>5287</v>
      </c>
      <c r="AO1457" s="2" t="s">
        <v>13693</v>
      </c>
    </row>
    <row r="1458" spans="17:41">
      <c r="Q1458" s="80">
        <v>0.33868055555555598</v>
      </c>
      <c r="R1458" s="81">
        <v>1</v>
      </c>
      <c r="S1458" s="81" t="s">
        <v>546</v>
      </c>
      <c r="T1458" s="83" t="s">
        <v>13690</v>
      </c>
      <c r="AL1458" s="79">
        <v>0.36729166666666702</v>
      </c>
      <c r="AM1458" s="2">
        <v>1</v>
      </c>
      <c r="AN1458" s="2" t="s">
        <v>5288</v>
      </c>
      <c r="AO1458" s="2" t="s">
        <v>13693</v>
      </c>
    </row>
    <row r="1459" spans="17:41">
      <c r="Q1459" s="84">
        <v>0.33870370370370401</v>
      </c>
      <c r="R1459" s="85">
        <v>1</v>
      </c>
      <c r="S1459" s="85" t="s">
        <v>1888</v>
      </c>
      <c r="T1459" s="87" t="s">
        <v>13690</v>
      </c>
      <c r="AL1459" s="79">
        <v>0.367303240740741</v>
      </c>
      <c r="AM1459" s="2">
        <v>1</v>
      </c>
      <c r="AN1459" s="2" t="s">
        <v>5289</v>
      </c>
      <c r="AO1459" s="2" t="s">
        <v>13693</v>
      </c>
    </row>
    <row r="1460" spans="17:41">
      <c r="Q1460" s="80">
        <v>0.33871527777777799</v>
      </c>
      <c r="R1460" s="81">
        <v>1</v>
      </c>
      <c r="S1460" s="81" t="s">
        <v>1889</v>
      </c>
      <c r="T1460" s="83" t="s">
        <v>13694</v>
      </c>
      <c r="AL1460" s="79">
        <v>0.367303240740741</v>
      </c>
      <c r="AM1460" s="2">
        <v>1</v>
      </c>
      <c r="AN1460" s="2" t="s">
        <v>2322</v>
      </c>
      <c r="AO1460" s="2" t="s">
        <v>13694</v>
      </c>
    </row>
    <row r="1461" spans="17:41">
      <c r="Q1461" s="84">
        <v>0.33876157407407398</v>
      </c>
      <c r="R1461" s="85">
        <v>3</v>
      </c>
      <c r="S1461" s="85" t="s">
        <v>4912</v>
      </c>
      <c r="T1461" s="87" t="s">
        <v>13692</v>
      </c>
      <c r="AL1461" s="79">
        <v>0.36731481481481498</v>
      </c>
      <c r="AM1461" s="2">
        <v>2</v>
      </c>
      <c r="AN1461" s="2" t="s">
        <v>5290</v>
      </c>
      <c r="AO1461" s="2" t="s">
        <v>13693</v>
      </c>
    </row>
    <row r="1462" spans="17:41">
      <c r="Q1462" s="80">
        <v>0.338784722222222</v>
      </c>
      <c r="R1462" s="81">
        <v>1</v>
      </c>
      <c r="S1462" s="81" t="s">
        <v>4913</v>
      </c>
      <c r="T1462" s="83" t="s">
        <v>13694</v>
      </c>
      <c r="AL1462" s="79">
        <v>0.36731481481481498</v>
      </c>
      <c r="AM1462" s="2">
        <v>1</v>
      </c>
      <c r="AN1462" s="2" t="s">
        <v>1596</v>
      </c>
      <c r="AO1462" s="2" t="s">
        <v>13694</v>
      </c>
    </row>
    <row r="1463" spans="17:41">
      <c r="Q1463" s="84">
        <v>0.33880787037037002</v>
      </c>
      <c r="R1463" s="85">
        <v>1</v>
      </c>
      <c r="S1463" s="85" t="s">
        <v>2831</v>
      </c>
      <c r="T1463" s="87" t="s">
        <v>13704</v>
      </c>
      <c r="AL1463" s="79">
        <v>0.36736111111111103</v>
      </c>
      <c r="AM1463" s="2">
        <v>1</v>
      </c>
      <c r="AN1463" s="2" t="s">
        <v>2562</v>
      </c>
      <c r="AO1463" s="2" t="s">
        <v>13692</v>
      </c>
    </row>
    <row r="1464" spans="17:41">
      <c r="Q1464" s="80">
        <v>0.33881944444444401</v>
      </c>
      <c r="R1464" s="81">
        <v>1</v>
      </c>
      <c r="S1464" s="81" t="s">
        <v>2832</v>
      </c>
      <c r="T1464" s="83" t="s">
        <v>13697</v>
      </c>
      <c r="AL1464" s="79">
        <v>0.36737268518518501</v>
      </c>
      <c r="AM1464" s="2">
        <v>1</v>
      </c>
      <c r="AN1464" s="2" t="s">
        <v>972</v>
      </c>
      <c r="AO1464" s="2" t="s">
        <v>13702</v>
      </c>
    </row>
    <row r="1465" spans="17:41">
      <c r="Q1465" s="84">
        <v>0.33887731481481498</v>
      </c>
      <c r="R1465" s="85">
        <v>1</v>
      </c>
      <c r="S1465" s="85" t="s">
        <v>4914</v>
      </c>
      <c r="T1465" s="87" t="s">
        <v>13698</v>
      </c>
      <c r="AL1465" s="79">
        <v>0.36737268518518501</v>
      </c>
      <c r="AM1465" s="2">
        <v>1</v>
      </c>
      <c r="AN1465" s="2" t="s">
        <v>1597</v>
      </c>
      <c r="AO1465" s="2" t="s">
        <v>13690</v>
      </c>
    </row>
    <row r="1466" spans="17:41">
      <c r="Q1466" s="80">
        <v>0.33892361111111102</v>
      </c>
      <c r="R1466" s="81">
        <v>4</v>
      </c>
      <c r="S1466" s="81" t="s">
        <v>1890</v>
      </c>
      <c r="T1466" s="83" t="s">
        <v>13690</v>
      </c>
      <c r="AL1466" s="79">
        <v>0.36737268518518501</v>
      </c>
      <c r="AM1466" s="2">
        <v>1</v>
      </c>
      <c r="AN1466" s="2" t="s">
        <v>5291</v>
      </c>
      <c r="AO1466" s="2" t="s">
        <v>13694</v>
      </c>
    </row>
    <row r="1467" spans="17:41">
      <c r="Q1467" s="84">
        <v>0.33892361111111102</v>
      </c>
      <c r="R1467" s="85">
        <v>1</v>
      </c>
      <c r="S1467" s="85" t="s">
        <v>548</v>
      </c>
      <c r="T1467" s="87" t="s">
        <v>13693</v>
      </c>
      <c r="AL1467" s="79">
        <v>0.36737268518518501</v>
      </c>
      <c r="AM1467" s="2">
        <v>2</v>
      </c>
      <c r="AN1467" s="2" t="s">
        <v>181</v>
      </c>
      <c r="AO1467" s="2" t="s">
        <v>13693</v>
      </c>
    </row>
    <row r="1468" spans="17:41">
      <c r="Q1468" s="80">
        <v>0.33895833333333297</v>
      </c>
      <c r="R1468" s="81">
        <v>1</v>
      </c>
      <c r="S1468" s="81" t="s">
        <v>1891</v>
      </c>
      <c r="T1468" s="83" t="s">
        <v>13690</v>
      </c>
      <c r="AL1468" s="79">
        <v>0.367418981481481</v>
      </c>
      <c r="AM1468" s="2">
        <v>1</v>
      </c>
      <c r="AN1468" s="2" t="s">
        <v>2562</v>
      </c>
      <c r="AO1468" s="2" t="s">
        <v>13692</v>
      </c>
    </row>
    <row r="1469" spans="17:41">
      <c r="Q1469" s="84">
        <v>0.33896990740740701</v>
      </c>
      <c r="R1469" s="85">
        <v>1</v>
      </c>
      <c r="S1469" s="85" t="s">
        <v>1892</v>
      </c>
      <c r="T1469" s="87" t="s">
        <v>13690</v>
      </c>
      <c r="AL1469" s="79">
        <v>0.36749999999999999</v>
      </c>
      <c r="AM1469" s="2">
        <v>2</v>
      </c>
      <c r="AN1469" s="2" t="s">
        <v>3142</v>
      </c>
      <c r="AO1469" s="2" t="s">
        <v>13694</v>
      </c>
    </row>
    <row r="1470" spans="17:41">
      <c r="Q1470" s="80">
        <v>0.33899305555555598</v>
      </c>
      <c r="R1470" s="81">
        <v>1</v>
      </c>
      <c r="S1470" s="81" t="s">
        <v>4915</v>
      </c>
      <c r="T1470" s="83" t="s">
        <v>13697</v>
      </c>
      <c r="AL1470" s="79">
        <v>0.36752314814814802</v>
      </c>
      <c r="AM1470" s="2">
        <v>1</v>
      </c>
      <c r="AN1470" s="2" t="s">
        <v>5292</v>
      </c>
      <c r="AO1470" s="2" t="s">
        <v>13693</v>
      </c>
    </row>
    <row r="1471" spans="17:41">
      <c r="Q1471" s="84">
        <v>0.33900462962963002</v>
      </c>
      <c r="R1471" s="85">
        <v>1</v>
      </c>
      <c r="S1471" s="85" t="s">
        <v>4916</v>
      </c>
      <c r="T1471" s="87" t="s">
        <v>13697</v>
      </c>
      <c r="AL1471" s="79">
        <v>0.367534722222222</v>
      </c>
      <c r="AM1471" s="2">
        <v>1</v>
      </c>
      <c r="AN1471" s="2" t="s">
        <v>1129</v>
      </c>
      <c r="AO1471" s="2" t="s">
        <v>13694</v>
      </c>
    </row>
    <row r="1472" spans="17:41">
      <c r="Q1472" s="80">
        <v>0.33906249999999999</v>
      </c>
      <c r="R1472" s="81">
        <v>1</v>
      </c>
      <c r="S1472" s="81" t="s">
        <v>4917</v>
      </c>
      <c r="T1472" s="83" t="s">
        <v>13693</v>
      </c>
      <c r="AL1472" s="79">
        <v>0.36759259259259303</v>
      </c>
      <c r="AM1472" s="2">
        <v>1</v>
      </c>
      <c r="AN1472" s="2" t="s">
        <v>2687</v>
      </c>
      <c r="AO1472" s="2" t="s">
        <v>13692</v>
      </c>
    </row>
    <row r="1473" spans="17:41">
      <c r="Q1473" s="84">
        <v>0.33907407407407397</v>
      </c>
      <c r="R1473" s="85">
        <v>1</v>
      </c>
      <c r="S1473" s="85" t="s">
        <v>4918</v>
      </c>
      <c r="T1473" s="87" t="s">
        <v>13693</v>
      </c>
      <c r="AL1473" s="79">
        <v>0.36760416666666701</v>
      </c>
      <c r="AM1473" s="2">
        <v>1</v>
      </c>
      <c r="AN1473" s="2" t="s">
        <v>5293</v>
      </c>
      <c r="AO1473" s="2" t="s">
        <v>13693</v>
      </c>
    </row>
    <row r="1474" spans="17:41">
      <c r="Q1474" s="80">
        <v>0.33907407407407397</v>
      </c>
      <c r="R1474" s="81">
        <v>1</v>
      </c>
      <c r="S1474" s="81" t="s">
        <v>2833</v>
      </c>
      <c r="T1474" s="83" t="s">
        <v>13698</v>
      </c>
      <c r="AL1474" s="79">
        <v>0.36760416666666701</v>
      </c>
      <c r="AM1474" s="2">
        <v>1</v>
      </c>
      <c r="AN1474" s="2" t="s">
        <v>674</v>
      </c>
      <c r="AO1474" s="2" t="s">
        <v>13694</v>
      </c>
    </row>
    <row r="1475" spans="17:41">
      <c r="Q1475" s="84">
        <v>0.33909722222222199</v>
      </c>
      <c r="R1475" s="85">
        <v>1</v>
      </c>
      <c r="S1475" s="85" t="s">
        <v>4919</v>
      </c>
      <c r="T1475" s="87" t="s">
        <v>13693</v>
      </c>
      <c r="AL1475" s="79">
        <v>0.36762731481481498</v>
      </c>
      <c r="AM1475" s="2">
        <v>1</v>
      </c>
      <c r="AN1475" s="2" t="s">
        <v>5294</v>
      </c>
      <c r="AO1475" s="2" t="s">
        <v>13693</v>
      </c>
    </row>
    <row r="1476" spans="17:41">
      <c r="Q1476" s="80">
        <v>0.33909722222222199</v>
      </c>
      <c r="R1476" s="81">
        <v>1</v>
      </c>
      <c r="S1476" s="81" t="s">
        <v>4920</v>
      </c>
      <c r="T1476" s="83" t="s">
        <v>13695</v>
      </c>
      <c r="AL1476" s="79">
        <v>0.367650462962963</v>
      </c>
      <c r="AM1476" s="2">
        <v>5</v>
      </c>
      <c r="AN1476" s="2" t="s">
        <v>2907</v>
      </c>
      <c r="AO1476" s="2" t="s">
        <v>13692</v>
      </c>
    </row>
    <row r="1477" spans="17:41">
      <c r="Q1477" s="84">
        <v>0.33920138888888901</v>
      </c>
      <c r="R1477" s="85">
        <v>1</v>
      </c>
      <c r="S1477" s="85" t="s">
        <v>1893</v>
      </c>
      <c r="T1477" s="87" t="s">
        <v>13694</v>
      </c>
      <c r="AL1477" s="79">
        <v>0.367650462962963</v>
      </c>
      <c r="AM1477" s="2">
        <v>5</v>
      </c>
      <c r="AN1477" s="2" t="s">
        <v>2562</v>
      </c>
      <c r="AO1477" s="2" t="s">
        <v>13692</v>
      </c>
    </row>
    <row r="1478" spans="17:41">
      <c r="Q1478" s="80">
        <v>0.33922453703703698</v>
      </c>
      <c r="R1478" s="81">
        <v>1</v>
      </c>
      <c r="S1478" s="81" t="s">
        <v>1894</v>
      </c>
      <c r="T1478" s="83" t="s">
        <v>13694</v>
      </c>
      <c r="AL1478" s="79">
        <v>0.36766203703703698</v>
      </c>
      <c r="AM1478" s="2">
        <v>2</v>
      </c>
      <c r="AN1478" s="2" t="s">
        <v>599</v>
      </c>
      <c r="AO1478" s="2" t="s">
        <v>13695</v>
      </c>
    </row>
    <row r="1479" spans="17:41">
      <c r="Q1479" s="84">
        <v>0.33923611111111102</v>
      </c>
      <c r="R1479" s="85">
        <v>1</v>
      </c>
      <c r="S1479" s="85" t="s">
        <v>1504</v>
      </c>
      <c r="T1479" s="87" t="s">
        <v>13694</v>
      </c>
      <c r="AL1479" s="79">
        <v>0.367685185185185</v>
      </c>
      <c r="AM1479" s="2">
        <v>1</v>
      </c>
      <c r="AN1479" s="2" t="s">
        <v>5295</v>
      </c>
      <c r="AO1479" s="2" t="s">
        <v>13692</v>
      </c>
    </row>
    <row r="1480" spans="17:41">
      <c r="Q1480" s="80">
        <v>0.33923611111111102</v>
      </c>
      <c r="R1480" s="81">
        <v>1</v>
      </c>
      <c r="S1480" s="81" t="s">
        <v>4921</v>
      </c>
      <c r="T1480" s="83" t="s">
        <v>13692</v>
      </c>
      <c r="AL1480" s="79">
        <v>0.367685185185185</v>
      </c>
      <c r="AM1480" s="2">
        <v>1</v>
      </c>
      <c r="AN1480" s="2" t="s">
        <v>1057</v>
      </c>
      <c r="AO1480" s="2" t="s">
        <v>13702</v>
      </c>
    </row>
    <row r="1481" spans="17:41">
      <c r="Q1481" s="84">
        <v>0.339247685185185</v>
      </c>
      <c r="R1481" s="85">
        <v>1</v>
      </c>
      <c r="S1481" s="85" t="s">
        <v>1505</v>
      </c>
      <c r="T1481" s="87" t="s">
        <v>13690</v>
      </c>
      <c r="AL1481" s="79">
        <v>0.367685185185185</v>
      </c>
      <c r="AM1481" s="2">
        <v>1</v>
      </c>
      <c r="AN1481" s="2" t="s">
        <v>2003</v>
      </c>
      <c r="AO1481" s="2" t="s">
        <v>13691</v>
      </c>
    </row>
    <row r="1482" spans="17:41">
      <c r="Q1482" s="80">
        <v>0.339247685185185</v>
      </c>
      <c r="R1482" s="81">
        <v>1</v>
      </c>
      <c r="S1482" s="81" t="s">
        <v>771</v>
      </c>
      <c r="T1482" s="83" t="s">
        <v>13690</v>
      </c>
      <c r="AL1482" s="79">
        <v>0.36773148148148099</v>
      </c>
      <c r="AM1482" s="2">
        <v>1</v>
      </c>
      <c r="AN1482" s="2" t="s">
        <v>5296</v>
      </c>
      <c r="AO1482" s="2" t="s">
        <v>13692</v>
      </c>
    </row>
    <row r="1483" spans="17:41">
      <c r="Q1483" s="84">
        <v>0.33927083333333302</v>
      </c>
      <c r="R1483" s="85">
        <v>1</v>
      </c>
      <c r="S1483" s="85" t="s">
        <v>1314</v>
      </c>
      <c r="T1483" s="87" t="s">
        <v>13694</v>
      </c>
      <c r="AL1483" s="79">
        <v>0.36782407407407403</v>
      </c>
      <c r="AM1483" s="2">
        <v>1</v>
      </c>
      <c r="AN1483" s="2" t="s">
        <v>5297</v>
      </c>
      <c r="AO1483" s="2" t="s">
        <v>13692</v>
      </c>
    </row>
    <row r="1484" spans="17:41">
      <c r="Q1484" s="80">
        <v>0.33930555555555603</v>
      </c>
      <c r="R1484" s="81">
        <v>4</v>
      </c>
      <c r="S1484" s="81" t="s">
        <v>4922</v>
      </c>
      <c r="T1484" s="83" t="s">
        <v>13693</v>
      </c>
      <c r="AL1484" s="79">
        <v>0.36782407407407403</v>
      </c>
      <c r="AM1484" s="2">
        <v>1</v>
      </c>
      <c r="AN1484" s="2" t="s">
        <v>2562</v>
      </c>
      <c r="AO1484" s="2" t="s">
        <v>13692</v>
      </c>
    </row>
    <row r="1485" spans="17:41">
      <c r="Q1485" s="84">
        <v>0.33931712962963001</v>
      </c>
      <c r="R1485" s="85">
        <v>3</v>
      </c>
      <c r="S1485" s="85" t="s">
        <v>2585</v>
      </c>
      <c r="T1485" s="87" t="s">
        <v>13690</v>
      </c>
      <c r="AL1485" s="79">
        <v>0.36784722222222199</v>
      </c>
      <c r="AM1485" s="2">
        <v>2</v>
      </c>
      <c r="AN1485" s="2" t="s">
        <v>5298</v>
      </c>
      <c r="AO1485" s="2" t="s">
        <v>13692</v>
      </c>
    </row>
    <row r="1486" spans="17:41">
      <c r="Q1486" s="80">
        <v>0.33938657407407402</v>
      </c>
      <c r="R1486" s="81">
        <v>3</v>
      </c>
      <c r="S1486" s="81" t="s">
        <v>4923</v>
      </c>
      <c r="T1486" s="83" t="s">
        <v>13692</v>
      </c>
      <c r="AL1486" s="79">
        <v>0.36785879629629598</v>
      </c>
      <c r="AM1486" s="2">
        <v>1</v>
      </c>
      <c r="AN1486" s="2" t="s">
        <v>192</v>
      </c>
      <c r="AO1486" s="2" t="s">
        <v>13701</v>
      </c>
    </row>
    <row r="1487" spans="17:41">
      <c r="Q1487" s="84">
        <v>0.33945601851851898</v>
      </c>
      <c r="R1487" s="85">
        <v>1</v>
      </c>
      <c r="S1487" s="85" t="s">
        <v>2232</v>
      </c>
      <c r="T1487" s="87" t="s">
        <v>13690</v>
      </c>
      <c r="AL1487" s="79">
        <v>0.36787037037037001</v>
      </c>
      <c r="AM1487" s="2">
        <v>2</v>
      </c>
      <c r="AN1487" s="2" t="s">
        <v>880</v>
      </c>
      <c r="AO1487" s="2" t="s">
        <v>13696</v>
      </c>
    </row>
    <row r="1488" spans="17:41">
      <c r="Q1488" s="80">
        <v>0.33949074074074098</v>
      </c>
      <c r="R1488" s="81">
        <v>2</v>
      </c>
      <c r="S1488" s="81" t="s">
        <v>1231</v>
      </c>
      <c r="T1488" s="83" t="s">
        <v>13690</v>
      </c>
      <c r="AL1488" s="79">
        <v>0.36800925925925898</v>
      </c>
      <c r="AM1488" s="2">
        <v>1</v>
      </c>
      <c r="AN1488" s="2" t="s">
        <v>5299</v>
      </c>
      <c r="AO1488" s="2" t="s">
        <v>13692</v>
      </c>
    </row>
    <row r="1489" spans="17:41">
      <c r="Q1489" s="84">
        <v>0.33950231481481502</v>
      </c>
      <c r="R1489" s="85">
        <v>1</v>
      </c>
      <c r="S1489" s="85" t="s">
        <v>4924</v>
      </c>
      <c r="T1489" s="87" t="s">
        <v>13693</v>
      </c>
      <c r="AL1489" s="79">
        <v>0.36802083333333302</v>
      </c>
      <c r="AM1489" s="2">
        <v>5</v>
      </c>
      <c r="AN1489" s="2" t="s">
        <v>612</v>
      </c>
      <c r="AO1489" s="2" t="s">
        <v>13690</v>
      </c>
    </row>
    <row r="1490" spans="17:41">
      <c r="Q1490" s="80">
        <v>0.33954861111111101</v>
      </c>
      <c r="R1490" s="81">
        <v>1</v>
      </c>
      <c r="S1490" s="81" t="s">
        <v>1506</v>
      </c>
      <c r="T1490" s="83" t="s">
        <v>13694</v>
      </c>
      <c r="AL1490" s="79">
        <v>0.36804398148148099</v>
      </c>
      <c r="AM1490" s="2">
        <v>1</v>
      </c>
      <c r="AN1490" s="2" t="s">
        <v>5300</v>
      </c>
      <c r="AO1490" s="2" t="s">
        <v>13690</v>
      </c>
    </row>
    <row r="1491" spans="17:41">
      <c r="Q1491" s="84">
        <v>0.33956018518518499</v>
      </c>
      <c r="R1491" s="85">
        <v>2</v>
      </c>
      <c r="S1491" s="85" t="s">
        <v>773</v>
      </c>
      <c r="T1491" s="87" t="s">
        <v>13690</v>
      </c>
      <c r="AL1491" s="79">
        <v>0.36805555555555602</v>
      </c>
      <c r="AM1491" s="2">
        <v>1</v>
      </c>
      <c r="AN1491" s="2" t="s">
        <v>613</v>
      </c>
      <c r="AO1491" s="2" t="s">
        <v>13690</v>
      </c>
    </row>
    <row r="1492" spans="17:41">
      <c r="Q1492" s="80">
        <v>0.339594907407407</v>
      </c>
      <c r="R1492" s="81">
        <v>2</v>
      </c>
      <c r="S1492" s="81" t="s">
        <v>956</v>
      </c>
      <c r="T1492" s="83" t="s">
        <v>13690</v>
      </c>
      <c r="AL1492" s="79">
        <v>0.36805555555555602</v>
      </c>
      <c r="AM1492" s="2">
        <v>1</v>
      </c>
      <c r="AN1492" s="2" t="s">
        <v>614</v>
      </c>
      <c r="AO1492" s="2" t="s">
        <v>13694</v>
      </c>
    </row>
    <row r="1493" spans="17:41">
      <c r="Q1493" s="84">
        <v>0.33964120370370399</v>
      </c>
      <c r="R1493" s="85">
        <v>1</v>
      </c>
      <c r="S1493" s="85" t="s">
        <v>1124</v>
      </c>
      <c r="T1493" s="87" t="s">
        <v>13690</v>
      </c>
      <c r="AL1493" s="79">
        <v>0.36807870370370399</v>
      </c>
      <c r="AM1493" s="2">
        <v>1</v>
      </c>
      <c r="AN1493" s="2" t="s">
        <v>615</v>
      </c>
      <c r="AO1493" s="2" t="s">
        <v>13690</v>
      </c>
    </row>
    <row r="1494" spans="17:41">
      <c r="Q1494" s="80">
        <v>0.33968749999999998</v>
      </c>
      <c r="R1494" s="81">
        <v>1</v>
      </c>
      <c r="S1494" s="81" t="s">
        <v>2834</v>
      </c>
      <c r="T1494" s="83" t="s">
        <v>13695</v>
      </c>
      <c r="AL1494" s="79">
        <v>0.36810185185185201</v>
      </c>
      <c r="AM1494" s="2">
        <v>1</v>
      </c>
      <c r="AN1494" s="2" t="s">
        <v>988</v>
      </c>
      <c r="AO1494" s="2" t="s">
        <v>13694</v>
      </c>
    </row>
    <row r="1495" spans="17:41">
      <c r="Q1495" s="84">
        <v>0.33972222222222198</v>
      </c>
      <c r="R1495" s="85">
        <v>3</v>
      </c>
      <c r="S1495" s="85" t="s">
        <v>2233</v>
      </c>
      <c r="T1495" s="87" t="s">
        <v>13690</v>
      </c>
      <c r="AL1495" s="79">
        <v>0.36810185185185201</v>
      </c>
      <c r="AM1495" s="2">
        <v>3</v>
      </c>
      <c r="AN1495" s="2" t="s">
        <v>5301</v>
      </c>
      <c r="AO1495" s="2" t="s">
        <v>13692</v>
      </c>
    </row>
    <row r="1496" spans="17:41">
      <c r="Q1496" s="80">
        <v>0.33979166666666699</v>
      </c>
      <c r="R1496" s="81">
        <v>1</v>
      </c>
      <c r="S1496" s="81" t="s">
        <v>1895</v>
      </c>
      <c r="T1496" s="83" t="s">
        <v>13692</v>
      </c>
      <c r="AL1496" s="79">
        <v>0.36812499999999998</v>
      </c>
      <c r="AM1496" s="2">
        <v>1</v>
      </c>
      <c r="AN1496" s="2" t="s">
        <v>2515</v>
      </c>
      <c r="AO1496" s="2" t="s">
        <v>13690</v>
      </c>
    </row>
    <row r="1497" spans="17:41">
      <c r="Q1497" s="84">
        <v>0.33980324074074097</v>
      </c>
      <c r="R1497" s="85">
        <v>2</v>
      </c>
      <c r="S1497" s="85" t="s">
        <v>2480</v>
      </c>
      <c r="T1497" s="87" t="s">
        <v>13690</v>
      </c>
      <c r="AL1497" s="79">
        <v>0.36812499999999998</v>
      </c>
      <c r="AM1497" s="2">
        <v>1</v>
      </c>
      <c r="AN1497" s="2" t="s">
        <v>2562</v>
      </c>
      <c r="AO1497" s="2" t="s">
        <v>13692</v>
      </c>
    </row>
    <row r="1498" spans="17:41">
      <c r="Q1498" s="80">
        <v>0.33981481481481501</v>
      </c>
      <c r="R1498" s="81">
        <v>1</v>
      </c>
      <c r="S1498" s="81" t="s">
        <v>2835</v>
      </c>
      <c r="T1498" s="83" t="s">
        <v>13691</v>
      </c>
      <c r="AL1498" s="79">
        <v>0.368148148148148</v>
      </c>
      <c r="AM1498" s="2">
        <v>1</v>
      </c>
      <c r="AN1498" s="2" t="s">
        <v>2562</v>
      </c>
      <c r="AO1498" s="2" t="s">
        <v>13692</v>
      </c>
    </row>
    <row r="1499" spans="17:41">
      <c r="Q1499" s="84">
        <v>0.33991898148148098</v>
      </c>
      <c r="R1499" s="85">
        <v>1</v>
      </c>
      <c r="S1499" s="85" t="s">
        <v>1896</v>
      </c>
      <c r="T1499" s="87" t="s">
        <v>13694</v>
      </c>
      <c r="AL1499" s="79">
        <v>0.36817129629629602</v>
      </c>
      <c r="AM1499" s="2">
        <v>1</v>
      </c>
      <c r="AN1499" s="2" t="s">
        <v>2562</v>
      </c>
      <c r="AO1499" s="2" t="s">
        <v>13692</v>
      </c>
    </row>
    <row r="1500" spans="17:41">
      <c r="Q1500" s="80">
        <v>0.33994212962963</v>
      </c>
      <c r="R1500" s="81">
        <v>1</v>
      </c>
      <c r="S1500" s="81" t="s">
        <v>1507</v>
      </c>
      <c r="T1500" s="83" t="s">
        <v>13690</v>
      </c>
      <c r="AL1500" s="79">
        <v>0.36819444444444399</v>
      </c>
      <c r="AM1500" s="2">
        <v>2</v>
      </c>
      <c r="AN1500" s="2" t="s">
        <v>2004</v>
      </c>
      <c r="AO1500" s="2" t="s">
        <v>13695</v>
      </c>
    </row>
    <row r="1501" spans="17:41">
      <c r="Q1501" s="84">
        <v>0.33994212962963</v>
      </c>
      <c r="R1501" s="85">
        <v>4</v>
      </c>
      <c r="S1501" s="85" t="s">
        <v>4925</v>
      </c>
      <c r="T1501" s="87" t="s">
        <v>13692</v>
      </c>
      <c r="AL1501" s="79">
        <v>0.36819444444444399</v>
      </c>
      <c r="AM1501" s="2">
        <v>1</v>
      </c>
      <c r="AN1501" s="2" t="s">
        <v>2562</v>
      </c>
      <c r="AO1501" s="2" t="s">
        <v>13692</v>
      </c>
    </row>
    <row r="1502" spans="17:41">
      <c r="Q1502" s="80">
        <v>0.339976851851852</v>
      </c>
      <c r="R1502" s="81">
        <v>1</v>
      </c>
      <c r="S1502" s="81" t="s">
        <v>4926</v>
      </c>
      <c r="T1502" s="83" t="s">
        <v>13692</v>
      </c>
      <c r="AL1502" s="79">
        <v>0.36824074074074098</v>
      </c>
      <c r="AM1502" s="2">
        <v>1</v>
      </c>
      <c r="AN1502" s="2" t="s">
        <v>1598</v>
      </c>
      <c r="AO1502" s="2" t="s">
        <v>13691</v>
      </c>
    </row>
    <row r="1503" spans="17:41">
      <c r="Q1503" s="84">
        <v>0.34002314814814799</v>
      </c>
      <c r="R1503" s="85">
        <v>2</v>
      </c>
      <c r="S1503" s="85" t="s">
        <v>4927</v>
      </c>
      <c r="T1503" s="87" t="s">
        <v>13692</v>
      </c>
      <c r="AL1503" s="79">
        <v>0.36829861111111101</v>
      </c>
      <c r="AM1503" s="2">
        <v>2</v>
      </c>
      <c r="AN1503" s="2" t="s">
        <v>913</v>
      </c>
      <c r="AO1503" s="2" t="s">
        <v>13696</v>
      </c>
    </row>
    <row r="1504" spans="17:41">
      <c r="Q1504" s="80">
        <v>0.34006944444444398</v>
      </c>
      <c r="R1504" s="81">
        <v>3</v>
      </c>
      <c r="S1504" s="81" t="s">
        <v>4928</v>
      </c>
      <c r="T1504" s="83" t="s">
        <v>13692</v>
      </c>
      <c r="AL1504" s="79">
        <v>0.36832175925925897</v>
      </c>
      <c r="AM1504" s="2">
        <v>1</v>
      </c>
      <c r="AN1504" s="2" t="s">
        <v>1599</v>
      </c>
      <c r="AO1504" s="2" t="s">
        <v>13690</v>
      </c>
    </row>
    <row r="1505" spans="17:41">
      <c r="Q1505" s="84">
        <v>0.34010416666666698</v>
      </c>
      <c r="R1505" s="85">
        <v>1</v>
      </c>
      <c r="S1505" s="85" t="s">
        <v>4929</v>
      </c>
      <c r="T1505" s="87" t="s">
        <v>13692</v>
      </c>
      <c r="AL1505" s="79">
        <v>0.36832175925925897</v>
      </c>
      <c r="AM1505" s="2">
        <v>1</v>
      </c>
      <c r="AN1505" s="2" t="s">
        <v>2562</v>
      </c>
      <c r="AO1505" s="2" t="s">
        <v>13692</v>
      </c>
    </row>
    <row r="1506" spans="17:41">
      <c r="Q1506" s="80">
        <v>0.34013888888888899</v>
      </c>
      <c r="R1506" s="81">
        <v>1</v>
      </c>
      <c r="S1506" s="81" t="s">
        <v>4930</v>
      </c>
      <c r="T1506" s="83" t="s">
        <v>13692</v>
      </c>
      <c r="AL1506" s="79">
        <v>0.36833333333333301</v>
      </c>
      <c r="AM1506" s="2">
        <v>4</v>
      </c>
      <c r="AN1506" s="2" t="s">
        <v>5302</v>
      </c>
      <c r="AO1506" s="2" t="s">
        <v>13715</v>
      </c>
    </row>
    <row r="1507" spans="17:41">
      <c r="Q1507" s="84">
        <v>0.34015046296296297</v>
      </c>
      <c r="R1507" s="85">
        <v>1</v>
      </c>
      <c r="S1507" s="85" t="s">
        <v>1897</v>
      </c>
      <c r="T1507" s="87" t="s">
        <v>13690</v>
      </c>
      <c r="AL1507" s="79">
        <v>0.36836805555555602</v>
      </c>
      <c r="AM1507" s="2">
        <v>1</v>
      </c>
      <c r="AN1507" s="2" t="s">
        <v>5303</v>
      </c>
      <c r="AO1507" s="2" t="s">
        <v>13692</v>
      </c>
    </row>
    <row r="1508" spans="17:41">
      <c r="Q1508" s="80">
        <v>0.340208333333333</v>
      </c>
      <c r="R1508" s="81">
        <v>1</v>
      </c>
      <c r="S1508" s="81" t="s">
        <v>4931</v>
      </c>
      <c r="T1508" s="83" t="s">
        <v>13692</v>
      </c>
      <c r="AL1508" s="79">
        <v>0.36837962962963</v>
      </c>
      <c r="AM1508" s="2">
        <v>2</v>
      </c>
      <c r="AN1508" s="2" t="s">
        <v>1058</v>
      </c>
      <c r="AO1508" s="2" t="s">
        <v>13690</v>
      </c>
    </row>
    <row r="1509" spans="17:41">
      <c r="Q1509" s="84">
        <v>0.34025462962962999</v>
      </c>
      <c r="R1509" s="85">
        <v>4</v>
      </c>
      <c r="S1509" s="85" t="s">
        <v>4932</v>
      </c>
      <c r="T1509" s="87" t="s">
        <v>13690</v>
      </c>
      <c r="AL1509" s="79">
        <v>0.36839120370370398</v>
      </c>
      <c r="AM1509" s="2">
        <v>1</v>
      </c>
      <c r="AN1509" s="2" t="s">
        <v>2562</v>
      </c>
      <c r="AO1509" s="2" t="s">
        <v>13692</v>
      </c>
    </row>
    <row r="1510" spans="17:41">
      <c r="Q1510" s="80">
        <v>0.34026620370370397</v>
      </c>
      <c r="R1510" s="81">
        <v>1</v>
      </c>
      <c r="S1510" s="81" t="s">
        <v>4933</v>
      </c>
      <c r="T1510" s="83" t="s">
        <v>13692</v>
      </c>
      <c r="AL1510" s="79">
        <v>0.36842592592592599</v>
      </c>
      <c r="AM1510" s="2">
        <v>1</v>
      </c>
      <c r="AN1510" s="2" t="s">
        <v>617</v>
      </c>
      <c r="AO1510" s="2" t="s">
        <v>13690</v>
      </c>
    </row>
    <row r="1511" spans="17:41">
      <c r="Q1511" s="84">
        <v>0.340289351851852</v>
      </c>
      <c r="R1511" s="85">
        <v>4</v>
      </c>
      <c r="S1511" s="85" t="s">
        <v>2481</v>
      </c>
      <c r="T1511" s="87" t="s">
        <v>13690</v>
      </c>
      <c r="AL1511" s="79">
        <v>0.36842592592592599</v>
      </c>
      <c r="AM1511" s="2">
        <v>1</v>
      </c>
      <c r="AN1511" s="2" t="s">
        <v>2562</v>
      </c>
      <c r="AO1511" s="2" t="s">
        <v>13692</v>
      </c>
    </row>
    <row r="1512" spans="17:41">
      <c r="Q1512" s="80">
        <v>0.340324074074074</v>
      </c>
      <c r="R1512" s="81">
        <v>1</v>
      </c>
      <c r="S1512" s="81" t="s">
        <v>1898</v>
      </c>
      <c r="T1512" s="83" t="s">
        <v>13690</v>
      </c>
      <c r="AL1512" s="79">
        <v>0.36843749999999997</v>
      </c>
      <c r="AM1512" s="2">
        <v>1</v>
      </c>
      <c r="AN1512" s="2" t="s">
        <v>5304</v>
      </c>
      <c r="AO1512" s="2" t="s">
        <v>13693</v>
      </c>
    </row>
    <row r="1513" spans="17:41">
      <c r="Q1513" s="84">
        <v>0.34033564814814798</v>
      </c>
      <c r="R1513" s="85">
        <v>2</v>
      </c>
      <c r="S1513" s="85" t="s">
        <v>4934</v>
      </c>
      <c r="T1513" s="87" t="s">
        <v>13692</v>
      </c>
      <c r="AL1513" s="79">
        <v>0.36844907407407401</v>
      </c>
      <c r="AM1513" s="2">
        <v>1</v>
      </c>
      <c r="AN1513" s="2" t="s">
        <v>5305</v>
      </c>
      <c r="AO1513" s="2" t="s">
        <v>13690</v>
      </c>
    </row>
    <row r="1514" spans="17:41">
      <c r="Q1514" s="80">
        <v>0.34034722222222202</v>
      </c>
      <c r="R1514" s="81">
        <v>1</v>
      </c>
      <c r="S1514" s="81" t="s">
        <v>2234</v>
      </c>
      <c r="T1514" s="83" t="s">
        <v>13690</v>
      </c>
      <c r="AL1514" s="79">
        <v>0.36844907407407401</v>
      </c>
      <c r="AM1514" s="2">
        <v>2</v>
      </c>
      <c r="AN1514" s="2" t="s">
        <v>5306</v>
      </c>
      <c r="AO1514" s="2" t="s">
        <v>13693</v>
      </c>
    </row>
    <row r="1515" spans="17:41">
      <c r="Q1515" s="84">
        <v>0.34035879629629601</v>
      </c>
      <c r="R1515" s="85">
        <v>1</v>
      </c>
      <c r="S1515" s="85" t="s">
        <v>4935</v>
      </c>
      <c r="T1515" s="87" t="s">
        <v>13692</v>
      </c>
      <c r="AL1515" s="79">
        <v>0.36847222222222198</v>
      </c>
      <c r="AM1515" s="2">
        <v>2</v>
      </c>
      <c r="AN1515" s="2" t="s">
        <v>2562</v>
      </c>
      <c r="AO1515" s="2" t="s">
        <v>13692</v>
      </c>
    </row>
    <row r="1516" spans="17:41">
      <c r="Q1516" s="80">
        <v>0.34037037037036999</v>
      </c>
      <c r="R1516" s="81">
        <v>1</v>
      </c>
      <c r="S1516" s="81" t="s">
        <v>2836</v>
      </c>
      <c r="T1516" s="83" t="s">
        <v>13691</v>
      </c>
      <c r="AL1516" s="79">
        <v>0.36848379629629602</v>
      </c>
      <c r="AM1516" s="2">
        <v>1</v>
      </c>
      <c r="AN1516" s="2" t="s">
        <v>5307</v>
      </c>
      <c r="AO1516" s="2" t="s">
        <v>13692</v>
      </c>
    </row>
    <row r="1517" spans="17:41">
      <c r="Q1517" s="84">
        <v>0.34037037037036999</v>
      </c>
      <c r="R1517" s="85">
        <v>1</v>
      </c>
      <c r="S1517" s="85" t="s">
        <v>4936</v>
      </c>
      <c r="T1517" s="87" t="s">
        <v>13691</v>
      </c>
      <c r="AL1517" s="79">
        <v>0.36848379629629602</v>
      </c>
      <c r="AM1517" s="2">
        <v>1</v>
      </c>
      <c r="AN1517" s="2" t="s">
        <v>2562</v>
      </c>
      <c r="AO1517" s="2" t="s">
        <v>13692</v>
      </c>
    </row>
    <row r="1518" spans="17:41">
      <c r="Q1518" s="80">
        <v>0.34039351851851901</v>
      </c>
      <c r="R1518" s="81">
        <v>1</v>
      </c>
      <c r="S1518" s="81" t="s">
        <v>2837</v>
      </c>
      <c r="T1518" s="83" t="s">
        <v>13694</v>
      </c>
      <c r="AL1518" s="79">
        <v>0.36849537037037</v>
      </c>
      <c r="AM1518" s="2">
        <v>1</v>
      </c>
      <c r="AN1518" s="2" t="s">
        <v>5308</v>
      </c>
      <c r="AO1518" s="2" t="s">
        <v>13690</v>
      </c>
    </row>
    <row r="1519" spans="17:41">
      <c r="Q1519" s="84">
        <v>0.34045138888888898</v>
      </c>
      <c r="R1519" s="85">
        <v>1</v>
      </c>
      <c r="S1519" s="85" t="s">
        <v>2235</v>
      </c>
      <c r="T1519" s="87" t="s">
        <v>13694</v>
      </c>
      <c r="AL1519" s="79">
        <v>0.36849537037037</v>
      </c>
      <c r="AM1519" s="2">
        <v>1</v>
      </c>
      <c r="AN1519" s="2" t="s">
        <v>2323</v>
      </c>
      <c r="AO1519" s="2" t="s">
        <v>13690</v>
      </c>
    </row>
    <row r="1520" spans="17:41">
      <c r="Q1520" s="80">
        <v>0.34047453703703701</v>
      </c>
      <c r="R1520" s="81">
        <v>1</v>
      </c>
      <c r="S1520" s="81" t="s">
        <v>4937</v>
      </c>
      <c r="T1520" s="83" t="s">
        <v>13690</v>
      </c>
      <c r="AL1520" s="79">
        <v>0.36850694444444398</v>
      </c>
      <c r="AM1520" s="2">
        <v>1</v>
      </c>
      <c r="AN1520" s="2" t="s">
        <v>5309</v>
      </c>
      <c r="AO1520" s="2" t="s">
        <v>13690</v>
      </c>
    </row>
    <row r="1521" spans="17:41">
      <c r="Q1521" s="84">
        <v>0.34050925925925901</v>
      </c>
      <c r="R1521" s="85">
        <v>1</v>
      </c>
      <c r="S1521" s="85" t="s">
        <v>4938</v>
      </c>
      <c r="T1521" s="87" t="s">
        <v>13693</v>
      </c>
      <c r="AL1521" s="79">
        <v>0.36853009259259301</v>
      </c>
      <c r="AM1521" s="2">
        <v>1</v>
      </c>
      <c r="AN1521" s="2" t="s">
        <v>2562</v>
      </c>
      <c r="AO1521" s="2" t="s">
        <v>13692</v>
      </c>
    </row>
    <row r="1522" spans="17:41">
      <c r="Q1522" s="80">
        <v>0.340520833333333</v>
      </c>
      <c r="R1522" s="81">
        <v>2</v>
      </c>
      <c r="S1522" s="81" t="s">
        <v>2236</v>
      </c>
      <c r="T1522" s="83" t="s">
        <v>13694</v>
      </c>
      <c r="AL1522" s="79">
        <v>0.36854166666666699</v>
      </c>
      <c r="AM1522" s="2">
        <v>2</v>
      </c>
      <c r="AN1522" s="2" t="s">
        <v>5310</v>
      </c>
      <c r="AO1522" s="2" t="s">
        <v>13690</v>
      </c>
    </row>
    <row r="1523" spans="17:41">
      <c r="Q1523" s="84">
        <v>0.34053240740740698</v>
      </c>
      <c r="R1523" s="85">
        <v>4</v>
      </c>
      <c r="S1523" s="85" t="s">
        <v>2656</v>
      </c>
      <c r="T1523" s="87" t="s">
        <v>13690</v>
      </c>
      <c r="AL1523" s="79">
        <v>0.36855324074074097</v>
      </c>
      <c r="AM1523" s="2">
        <v>1</v>
      </c>
      <c r="AN1523" s="2" t="s">
        <v>5311</v>
      </c>
      <c r="AO1523" s="2" t="s">
        <v>13692</v>
      </c>
    </row>
    <row r="1524" spans="17:41">
      <c r="Q1524" s="80">
        <v>0.34054398148148102</v>
      </c>
      <c r="R1524" s="81">
        <v>1</v>
      </c>
      <c r="S1524" s="81" t="s">
        <v>4939</v>
      </c>
      <c r="T1524" s="83" t="s">
        <v>13707</v>
      </c>
      <c r="AL1524" s="79">
        <v>0.36857638888888899</v>
      </c>
      <c r="AM1524" s="2">
        <v>1</v>
      </c>
      <c r="AN1524" s="2" t="s">
        <v>5312</v>
      </c>
      <c r="AO1524" s="2" t="s">
        <v>13695</v>
      </c>
    </row>
    <row r="1525" spans="17:41">
      <c r="Q1525" s="84">
        <v>0.34054398148148102</v>
      </c>
      <c r="R1525" s="85">
        <v>2</v>
      </c>
      <c r="S1525" s="85" t="s">
        <v>154</v>
      </c>
      <c r="T1525" s="87" t="s">
        <v>13695</v>
      </c>
      <c r="AL1525" s="79">
        <v>0.36857638888888899</v>
      </c>
      <c r="AM1525" s="2">
        <v>1</v>
      </c>
      <c r="AN1525" s="2" t="s">
        <v>2562</v>
      </c>
      <c r="AO1525" s="2" t="s">
        <v>13692</v>
      </c>
    </row>
    <row r="1526" spans="17:41">
      <c r="Q1526" s="80">
        <v>0.340555555555556</v>
      </c>
      <c r="R1526" s="81">
        <v>1</v>
      </c>
      <c r="S1526" s="81" t="s">
        <v>2237</v>
      </c>
      <c r="T1526" s="83" t="s">
        <v>13690</v>
      </c>
      <c r="AL1526" s="79">
        <v>0.36858796296296298</v>
      </c>
      <c r="AM1526" s="2">
        <v>1</v>
      </c>
      <c r="AN1526" s="2" t="s">
        <v>1600</v>
      </c>
      <c r="AO1526" s="2" t="s">
        <v>13694</v>
      </c>
    </row>
    <row r="1527" spans="17:41">
      <c r="Q1527" s="84">
        <v>0.34059027777777801</v>
      </c>
      <c r="R1527" s="85">
        <v>1</v>
      </c>
      <c r="S1527" s="85" t="s">
        <v>2238</v>
      </c>
      <c r="T1527" s="87" t="s">
        <v>13694</v>
      </c>
      <c r="AL1527" s="79">
        <v>0.36859953703703702</v>
      </c>
      <c r="AM1527" s="2">
        <v>1</v>
      </c>
      <c r="AN1527" s="2" t="s">
        <v>2005</v>
      </c>
      <c r="AO1527" s="2" t="s">
        <v>13694</v>
      </c>
    </row>
    <row r="1528" spans="17:41">
      <c r="Q1528" s="80">
        <v>0.34060185185185199</v>
      </c>
      <c r="R1528" s="81">
        <v>2</v>
      </c>
      <c r="S1528" s="81" t="s">
        <v>4940</v>
      </c>
      <c r="T1528" s="83" t="s">
        <v>13693</v>
      </c>
      <c r="AL1528" s="79">
        <v>0.368611111111111</v>
      </c>
      <c r="AM1528" s="2">
        <v>1</v>
      </c>
      <c r="AN1528" s="2" t="s">
        <v>1601</v>
      </c>
      <c r="AO1528" s="2" t="s">
        <v>13690</v>
      </c>
    </row>
    <row r="1529" spans="17:41">
      <c r="Q1529" s="84">
        <v>0.34062500000000001</v>
      </c>
      <c r="R1529" s="85">
        <v>2</v>
      </c>
      <c r="S1529" s="85" t="s">
        <v>1899</v>
      </c>
      <c r="T1529" s="87" t="s">
        <v>13694</v>
      </c>
      <c r="AL1529" s="79">
        <v>0.36863425925925902</v>
      </c>
      <c r="AM1529" s="2">
        <v>1</v>
      </c>
      <c r="AN1529" s="2" t="s">
        <v>5313</v>
      </c>
      <c r="AO1529" s="2" t="s">
        <v>13694</v>
      </c>
    </row>
    <row r="1530" spans="17:41">
      <c r="Q1530" s="80">
        <v>0.34069444444444402</v>
      </c>
      <c r="R1530" s="81">
        <v>1</v>
      </c>
      <c r="S1530" s="81" t="s">
        <v>4941</v>
      </c>
      <c r="T1530" s="83" t="s">
        <v>13692</v>
      </c>
      <c r="AL1530" s="79">
        <v>0.36863425925925902</v>
      </c>
      <c r="AM1530" s="2">
        <v>1</v>
      </c>
      <c r="AN1530" s="2" t="s">
        <v>1164</v>
      </c>
      <c r="AO1530" s="2" t="s">
        <v>13690</v>
      </c>
    </row>
    <row r="1531" spans="17:41">
      <c r="Q1531" s="84">
        <v>0.340706018518519</v>
      </c>
      <c r="R1531" s="85">
        <v>1</v>
      </c>
      <c r="S1531" s="85" t="s">
        <v>1900</v>
      </c>
      <c r="T1531" s="87" t="s">
        <v>13694</v>
      </c>
      <c r="AL1531" s="79">
        <v>0.36866898148148097</v>
      </c>
      <c r="AM1531" s="2">
        <v>1</v>
      </c>
      <c r="AN1531" s="2" t="s">
        <v>1602</v>
      </c>
      <c r="AO1531" s="2" t="s">
        <v>13694</v>
      </c>
    </row>
    <row r="1532" spans="17:41">
      <c r="Q1532" s="80">
        <v>0.34079861111111098</v>
      </c>
      <c r="R1532" s="81">
        <v>1</v>
      </c>
      <c r="S1532" s="81" t="s">
        <v>1508</v>
      </c>
      <c r="T1532" s="83" t="s">
        <v>13694</v>
      </c>
      <c r="AL1532" s="79">
        <v>0.36869212962962999</v>
      </c>
      <c r="AM1532" s="2">
        <v>2</v>
      </c>
      <c r="AN1532" s="2" t="s">
        <v>2006</v>
      </c>
      <c r="AO1532" s="2" t="s">
        <v>13690</v>
      </c>
    </row>
    <row r="1533" spans="17:41">
      <c r="Q1533" s="84">
        <v>0.34087962962962998</v>
      </c>
      <c r="R1533" s="85">
        <v>3</v>
      </c>
      <c r="S1533" s="85" t="s">
        <v>2239</v>
      </c>
      <c r="T1533" s="87" t="s">
        <v>13690</v>
      </c>
      <c r="AL1533" s="79">
        <v>0.36870370370370398</v>
      </c>
      <c r="AM1533" s="2">
        <v>1</v>
      </c>
      <c r="AN1533" s="2" t="s">
        <v>5314</v>
      </c>
      <c r="AO1533" s="2" t="s">
        <v>13694</v>
      </c>
    </row>
    <row r="1534" spans="17:41">
      <c r="Q1534" s="80">
        <v>0.34092592592592602</v>
      </c>
      <c r="R1534" s="81">
        <v>2</v>
      </c>
      <c r="S1534" s="81" t="s">
        <v>2838</v>
      </c>
      <c r="T1534" s="83" t="s">
        <v>13696</v>
      </c>
      <c r="AL1534" s="79">
        <v>0.36870370370370398</v>
      </c>
      <c r="AM1534" s="2">
        <v>1</v>
      </c>
      <c r="AN1534" s="2" t="s">
        <v>803</v>
      </c>
      <c r="AO1534" s="2" t="s">
        <v>13690</v>
      </c>
    </row>
    <row r="1535" spans="17:41">
      <c r="Q1535" s="84">
        <v>0.34096064814814803</v>
      </c>
      <c r="R1535" s="85">
        <v>1</v>
      </c>
      <c r="S1535" s="85" t="s">
        <v>1901</v>
      </c>
      <c r="T1535" s="87" t="s">
        <v>13690</v>
      </c>
      <c r="AL1535" s="79">
        <v>0.36871527777777802</v>
      </c>
      <c r="AM1535" s="2">
        <v>1</v>
      </c>
      <c r="AN1535" s="2" t="s">
        <v>5315</v>
      </c>
      <c r="AO1535" s="2" t="s">
        <v>13694</v>
      </c>
    </row>
    <row r="1536" spans="17:41">
      <c r="Q1536" s="80">
        <v>0.341018518518518</v>
      </c>
      <c r="R1536" s="81">
        <v>2</v>
      </c>
      <c r="S1536" s="81" t="s">
        <v>532</v>
      </c>
      <c r="T1536" s="83" t="s">
        <v>13709</v>
      </c>
      <c r="AL1536" s="79">
        <v>0.36873842592592598</v>
      </c>
      <c r="AM1536" s="2">
        <v>1</v>
      </c>
      <c r="AN1536" s="2" t="s">
        <v>2324</v>
      </c>
      <c r="AO1536" s="2" t="s">
        <v>13690</v>
      </c>
    </row>
    <row r="1537" spans="17:41">
      <c r="Q1537" s="84">
        <v>0.34103009259259298</v>
      </c>
      <c r="R1537" s="85">
        <v>1</v>
      </c>
      <c r="S1537" s="85" t="s">
        <v>4942</v>
      </c>
      <c r="T1537" s="87" t="s">
        <v>13698</v>
      </c>
      <c r="AL1537" s="79">
        <v>0.36875000000000002</v>
      </c>
      <c r="AM1537" s="2">
        <v>1</v>
      </c>
      <c r="AN1537" s="2" t="s">
        <v>1242</v>
      </c>
      <c r="AO1537" s="2" t="s">
        <v>13690</v>
      </c>
    </row>
    <row r="1538" spans="17:41">
      <c r="Q1538" s="80">
        <v>0.34107638888888903</v>
      </c>
      <c r="R1538" s="81">
        <v>1</v>
      </c>
      <c r="S1538" s="81" t="s">
        <v>4943</v>
      </c>
      <c r="T1538" s="83" t="s">
        <v>13693</v>
      </c>
      <c r="AL1538" s="79">
        <v>0.36876157407407401</v>
      </c>
      <c r="AM1538" s="2">
        <v>1</v>
      </c>
      <c r="AN1538" s="2" t="s">
        <v>3741</v>
      </c>
      <c r="AO1538" s="2" t="s">
        <v>13692</v>
      </c>
    </row>
    <row r="1539" spans="17:41">
      <c r="Q1539" s="84">
        <v>0.34112268518518502</v>
      </c>
      <c r="R1539" s="85">
        <v>4</v>
      </c>
      <c r="S1539" s="85" t="s">
        <v>4944</v>
      </c>
      <c r="T1539" s="87" t="s">
        <v>13692</v>
      </c>
      <c r="AL1539" s="79">
        <v>0.36877314814814799</v>
      </c>
      <c r="AM1539" s="2">
        <v>1</v>
      </c>
      <c r="AN1539" s="2" t="s">
        <v>2516</v>
      </c>
      <c r="AO1539" s="2" t="s">
        <v>13694</v>
      </c>
    </row>
    <row r="1540" spans="17:41">
      <c r="Q1540" s="80">
        <v>0.34114583333333298</v>
      </c>
      <c r="R1540" s="81">
        <v>1</v>
      </c>
      <c r="S1540" s="81" t="s">
        <v>4945</v>
      </c>
      <c r="T1540" s="83" t="s">
        <v>13692</v>
      </c>
      <c r="AL1540" s="79">
        <v>0.36878472222222197</v>
      </c>
      <c r="AM1540" s="2">
        <v>1</v>
      </c>
      <c r="AN1540" s="2" t="s">
        <v>2593</v>
      </c>
      <c r="AO1540" s="2" t="s">
        <v>13694</v>
      </c>
    </row>
    <row r="1541" spans="17:41">
      <c r="Q1541" s="84">
        <v>0.34122685185185198</v>
      </c>
      <c r="R1541" s="85">
        <v>1</v>
      </c>
      <c r="S1541" s="85" t="s">
        <v>1264</v>
      </c>
      <c r="T1541" s="87" t="s">
        <v>13699</v>
      </c>
      <c r="AL1541" s="79">
        <v>0.36879629629629601</v>
      </c>
      <c r="AM1541" s="2">
        <v>1</v>
      </c>
      <c r="AN1541" s="2" t="s">
        <v>2007</v>
      </c>
      <c r="AO1541" s="2" t="s">
        <v>13694</v>
      </c>
    </row>
    <row r="1542" spans="17:41">
      <c r="Q1542" s="80">
        <v>0.34129629629629599</v>
      </c>
      <c r="R1542" s="81">
        <v>1</v>
      </c>
      <c r="S1542" s="81" t="s">
        <v>4946</v>
      </c>
      <c r="T1542" s="83" t="s">
        <v>13692</v>
      </c>
      <c r="AL1542" s="79">
        <v>0.36879629629629601</v>
      </c>
      <c r="AM1542" s="2">
        <v>1</v>
      </c>
      <c r="AN1542" s="2" t="s">
        <v>2008</v>
      </c>
      <c r="AO1542" s="2" t="s">
        <v>13690</v>
      </c>
    </row>
    <row r="1543" spans="17:41">
      <c r="Q1543" s="84">
        <v>0.34130787037037003</v>
      </c>
      <c r="R1543" s="85">
        <v>1</v>
      </c>
      <c r="S1543" s="85" t="s">
        <v>2839</v>
      </c>
      <c r="T1543" s="87" t="s">
        <v>13695</v>
      </c>
      <c r="AL1543" s="79">
        <v>0.36888888888888899</v>
      </c>
      <c r="AM1543" s="2">
        <v>1</v>
      </c>
      <c r="AN1543" s="2" t="s">
        <v>1109</v>
      </c>
      <c r="AO1543" s="2" t="s">
        <v>13702</v>
      </c>
    </row>
    <row r="1544" spans="17:41">
      <c r="Q1544" s="80">
        <v>0.34130787037037003</v>
      </c>
      <c r="R1544" s="81">
        <v>2</v>
      </c>
      <c r="S1544" s="81" t="s">
        <v>4947</v>
      </c>
      <c r="T1544" s="83" t="s">
        <v>13693</v>
      </c>
      <c r="AL1544" s="79">
        <v>0.36892361111111099</v>
      </c>
      <c r="AM1544" s="2">
        <v>4</v>
      </c>
      <c r="AN1544" s="2" t="s">
        <v>2562</v>
      </c>
      <c r="AO1544" s="2" t="s">
        <v>13692</v>
      </c>
    </row>
    <row r="1545" spans="17:41">
      <c r="Q1545" s="84">
        <v>0.34131944444444401</v>
      </c>
      <c r="R1545" s="85">
        <v>1</v>
      </c>
      <c r="S1545" s="85" t="s">
        <v>3135</v>
      </c>
      <c r="T1545" s="87" t="s">
        <v>13690</v>
      </c>
      <c r="AL1545" s="79">
        <v>0.36893518518518498</v>
      </c>
      <c r="AM1545" s="2">
        <v>1</v>
      </c>
      <c r="AN1545" s="2" t="s">
        <v>5316</v>
      </c>
      <c r="AO1545" s="2" t="s">
        <v>13690</v>
      </c>
    </row>
    <row r="1546" spans="17:41">
      <c r="Q1546" s="80">
        <v>0.34133101851851799</v>
      </c>
      <c r="R1546" s="81">
        <v>1</v>
      </c>
      <c r="S1546" s="81" t="s">
        <v>2740</v>
      </c>
      <c r="T1546" s="83" t="s">
        <v>13699</v>
      </c>
      <c r="AL1546" s="79">
        <v>0.36893518518518498</v>
      </c>
      <c r="AM1546" s="2">
        <v>1</v>
      </c>
      <c r="AN1546" s="2" t="s">
        <v>2325</v>
      </c>
      <c r="AO1546" s="2" t="s">
        <v>13694</v>
      </c>
    </row>
    <row r="1547" spans="17:41">
      <c r="Q1547" s="84">
        <v>0.34134259259259297</v>
      </c>
      <c r="R1547" s="85">
        <v>1</v>
      </c>
      <c r="S1547" s="85" t="s">
        <v>1509</v>
      </c>
      <c r="T1547" s="87" t="s">
        <v>13690</v>
      </c>
      <c r="AL1547" s="79">
        <v>0.368958333333333</v>
      </c>
      <c r="AM1547" s="2">
        <v>1</v>
      </c>
      <c r="AN1547" s="2" t="s">
        <v>1603</v>
      </c>
      <c r="AO1547" s="2" t="s">
        <v>13694</v>
      </c>
    </row>
    <row r="1548" spans="17:41">
      <c r="Q1548" s="80">
        <v>0.34134259259259297</v>
      </c>
      <c r="R1548" s="81">
        <v>1</v>
      </c>
      <c r="S1548" s="81" t="s">
        <v>168</v>
      </c>
      <c r="T1548" s="83" t="s">
        <v>13690</v>
      </c>
      <c r="AL1548" s="79">
        <v>0.36896990740740698</v>
      </c>
      <c r="AM1548" s="2">
        <v>1</v>
      </c>
      <c r="AN1548" s="2" t="s">
        <v>253</v>
      </c>
      <c r="AO1548" s="2" t="s">
        <v>13694</v>
      </c>
    </row>
    <row r="1549" spans="17:41">
      <c r="Q1549" s="84">
        <v>0.34134259259259297</v>
      </c>
      <c r="R1549" s="85">
        <v>1</v>
      </c>
      <c r="S1549" s="85" t="s">
        <v>550</v>
      </c>
      <c r="T1549" s="87" t="s">
        <v>13693</v>
      </c>
      <c r="AL1549" s="79">
        <v>0.36898148148148102</v>
      </c>
      <c r="AM1549" s="2">
        <v>1</v>
      </c>
      <c r="AN1549" s="2" t="s">
        <v>5317</v>
      </c>
      <c r="AO1549" s="2" t="s">
        <v>13690</v>
      </c>
    </row>
    <row r="1550" spans="17:41">
      <c r="Q1550" s="80">
        <v>0.34137731481481498</v>
      </c>
      <c r="R1550" s="81">
        <v>1</v>
      </c>
      <c r="S1550" s="81" t="s">
        <v>4948</v>
      </c>
      <c r="T1550" s="83" t="s">
        <v>13692</v>
      </c>
      <c r="AL1550" s="79">
        <v>0.36898148148148102</v>
      </c>
      <c r="AM1550" s="2">
        <v>2</v>
      </c>
      <c r="AN1550" s="2" t="s">
        <v>2326</v>
      </c>
      <c r="AO1550" s="2" t="s">
        <v>13694</v>
      </c>
    </row>
    <row r="1551" spans="17:41">
      <c r="Q1551" s="84">
        <v>0.34141203703703699</v>
      </c>
      <c r="R1551" s="85">
        <v>1</v>
      </c>
      <c r="S1551" s="85" t="s">
        <v>1902</v>
      </c>
      <c r="T1551" s="87" t="s">
        <v>13694</v>
      </c>
      <c r="AL1551" s="79">
        <v>0.36900462962962999</v>
      </c>
      <c r="AM1551" s="2">
        <v>2</v>
      </c>
      <c r="AN1551" s="2" t="s">
        <v>2908</v>
      </c>
      <c r="AO1551" s="2" t="s">
        <v>13695</v>
      </c>
    </row>
    <row r="1552" spans="17:41">
      <c r="Q1552" s="80">
        <v>0.34145833333333298</v>
      </c>
      <c r="R1552" s="81">
        <v>2</v>
      </c>
      <c r="S1552" s="81" t="s">
        <v>4949</v>
      </c>
      <c r="T1552" s="83" t="s">
        <v>13692</v>
      </c>
      <c r="AL1552" s="79">
        <v>0.36901620370370403</v>
      </c>
      <c r="AM1552" s="2">
        <v>1</v>
      </c>
      <c r="AN1552" s="2" t="s">
        <v>2009</v>
      </c>
      <c r="AO1552" s="2" t="s">
        <v>13690</v>
      </c>
    </row>
    <row r="1553" spans="17:41">
      <c r="Q1553" s="84">
        <v>0.34150462962963002</v>
      </c>
      <c r="R1553" s="85">
        <v>4</v>
      </c>
      <c r="S1553" s="85" t="s">
        <v>4950</v>
      </c>
      <c r="T1553" s="87" t="s">
        <v>13692</v>
      </c>
      <c r="AL1553" s="79">
        <v>0.36903935185185199</v>
      </c>
      <c r="AM1553" s="2">
        <v>1</v>
      </c>
      <c r="AN1553" s="2" t="s">
        <v>1604</v>
      </c>
      <c r="AO1553" s="2" t="s">
        <v>13693</v>
      </c>
    </row>
    <row r="1554" spans="17:41">
      <c r="Q1554" s="80">
        <v>0.34150462962963002</v>
      </c>
      <c r="R1554" s="81">
        <v>1</v>
      </c>
      <c r="S1554" s="81" t="s">
        <v>141</v>
      </c>
      <c r="T1554" s="83" t="s">
        <v>13695</v>
      </c>
      <c r="AL1554" s="79">
        <v>0.36906250000000002</v>
      </c>
      <c r="AM1554" s="2">
        <v>3</v>
      </c>
      <c r="AN1554" s="2" t="s">
        <v>2909</v>
      </c>
      <c r="AO1554" s="2" t="s">
        <v>13712</v>
      </c>
    </row>
    <row r="1555" spans="17:41">
      <c r="Q1555" s="84">
        <v>0.34158564814814801</v>
      </c>
      <c r="R1555" s="85">
        <v>2</v>
      </c>
      <c r="S1555" s="85" t="s">
        <v>2240</v>
      </c>
      <c r="T1555" s="87" t="s">
        <v>13692</v>
      </c>
      <c r="AL1555" s="79">
        <v>0.36906250000000002</v>
      </c>
      <c r="AM1555" s="2">
        <v>1</v>
      </c>
      <c r="AN1555" s="2" t="s">
        <v>5318</v>
      </c>
      <c r="AO1555" s="2" t="s">
        <v>13690</v>
      </c>
    </row>
    <row r="1556" spans="17:41">
      <c r="Q1556" s="80">
        <v>0.341631944444444</v>
      </c>
      <c r="R1556" s="81">
        <v>3</v>
      </c>
      <c r="S1556" s="81" t="s">
        <v>4951</v>
      </c>
      <c r="T1556" s="83" t="s">
        <v>13692</v>
      </c>
      <c r="AL1556" s="79">
        <v>0.369074074074074</v>
      </c>
      <c r="AM1556" s="2">
        <v>2</v>
      </c>
      <c r="AN1556" s="2" t="s">
        <v>5319</v>
      </c>
      <c r="AO1556" s="2" t="s">
        <v>13696</v>
      </c>
    </row>
    <row r="1557" spans="17:41">
      <c r="Q1557" s="84">
        <v>0.34164351851851898</v>
      </c>
      <c r="R1557" s="85">
        <v>1</v>
      </c>
      <c r="S1557" s="85" t="s">
        <v>1032</v>
      </c>
      <c r="T1557" s="87" t="s">
        <v>13690</v>
      </c>
      <c r="AL1557" s="79">
        <v>0.369074074074074</v>
      </c>
      <c r="AM1557" s="2">
        <v>1</v>
      </c>
      <c r="AN1557" s="2" t="s">
        <v>1605</v>
      </c>
      <c r="AO1557" s="2" t="s">
        <v>13694</v>
      </c>
    </row>
    <row r="1558" spans="17:41">
      <c r="Q1558" s="80">
        <v>0.34165509259259302</v>
      </c>
      <c r="R1558" s="81">
        <v>1</v>
      </c>
      <c r="S1558" s="81" t="s">
        <v>776</v>
      </c>
      <c r="T1558" s="83" t="s">
        <v>13695</v>
      </c>
      <c r="AL1558" s="79">
        <v>0.36908564814814798</v>
      </c>
      <c r="AM1558" s="2">
        <v>1</v>
      </c>
      <c r="AN1558" s="2" t="s">
        <v>5320</v>
      </c>
      <c r="AO1558" s="2" t="s">
        <v>13693</v>
      </c>
    </row>
    <row r="1559" spans="17:41">
      <c r="Q1559" s="84">
        <v>0.34166666666666701</v>
      </c>
      <c r="R1559" s="85">
        <v>1</v>
      </c>
      <c r="S1559" s="85" t="s">
        <v>4952</v>
      </c>
      <c r="T1559" s="87" t="s">
        <v>13692</v>
      </c>
      <c r="AL1559" s="79">
        <v>0.36909722222222202</v>
      </c>
      <c r="AM1559" s="2">
        <v>1</v>
      </c>
      <c r="AN1559" s="2" t="s">
        <v>5321</v>
      </c>
      <c r="AO1559" s="2" t="s">
        <v>13705</v>
      </c>
    </row>
    <row r="1560" spans="17:41">
      <c r="Q1560" s="80">
        <v>0.34167824074074099</v>
      </c>
      <c r="R1560" s="81">
        <v>1</v>
      </c>
      <c r="S1560" s="81" t="s">
        <v>4953</v>
      </c>
      <c r="T1560" s="83" t="s">
        <v>13692</v>
      </c>
      <c r="AL1560" s="79">
        <v>0.369108796296296</v>
      </c>
      <c r="AM1560" s="2">
        <v>1</v>
      </c>
      <c r="AN1560" s="2" t="s">
        <v>914</v>
      </c>
      <c r="AO1560" s="2" t="s">
        <v>13694</v>
      </c>
    </row>
    <row r="1561" spans="17:41">
      <c r="Q1561" s="84">
        <v>0.34173611111111102</v>
      </c>
      <c r="R1561" s="85">
        <v>1</v>
      </c>
      <c r="S1561" s="85" t="s">
        <v>4954</v>
      </c>
      <c r="T1561" s="87" t="s">
        <v>13690</v>
      </c>
      <c r="AL1561" s="79">
        <v>0.36912037037036999</v>
      </c>
      <c r="AM1561" s="2">
        <v>1</v>
      </c>
      <c r="AN1561" s="2" t="s">
        <v>5322</v>
      </c>
      <c r="AO1561" s="2" t="s">
        <v>13690</v>
      </c>
    </row>
    <row r="1562" spans="17:41">
      <c r="Q1562" s="80">
        <v>0.34173611111111102</v>
      </c>
      <c r="R1562" s="81">
        <v>1</v>
      </c>
      <c r="S1562" s="81" t="s">
        <v>4955</v>
      </c>
      <c r="T1562" s="83" t="s">
        <v>13692</v>
      </c>
      <c r="AL1562" s="79">
        <v>0.36912037037036999</v>
      </c>
      <c r="AM1562" s="2">
        <v>2</v>
      </c>
      <c r="AN1562" s="2" t="s">
        <v>5323</v>
      </c>
      <c r="AO1562" s="2" t="s">
        <v>13698</v>
      </c>
    </row>
    <row r="1563" spans="17:41">
      <c r="Q1563" s="84">
        <v>0.34173611111111102</v>
      </c>
      <c r="R1563" s="85">
        <v>1</v>
      </c>
      <c r="S1563" s="85" t="s">
        <v>2835</v>
      </c>
      <c r="T1563" s="87" t="s">
        <v>13699</v>
      </c>
      <c r="AL1563" s="79">
        <v>0.36914351851851901</v>
      </c>
      <c r="AM1563" s="2">
        <v>1</v>
      </c>
      <c r="AN1563" s="2" t="s">
        <v>2562</v>
      </c>
      <c r="AO1563" s="2" t="s">
        <v>13692</v>
      </c>
    </row>
    <row r="1564" spans="17:41">
      <c r="Q1564" s="80">
        <v>0.341747685185185</v>
      </c>
      <c r="R1564" s="81">
        <v>1</v>
      </c>
      <c r="S1564" s="81" t="s">
        <v>1510</v>
      </c>
      <c r="T1564" s="83" t="s">
        <v>13694</v>
      </c>
      <c r="AL1564" s="79">
        <v>0.36915509259259299</v>
      </c>
      <c r="AM1564" s="2">
        <v>1</v>
      </c>
      <c r="AN1564" s="2" t="s">
        <v>1606</v>
      </c>
      <c r="AO1564" s="2" t="s">
        <v>13694</v>
      </c>
    </row>
    <row r="1565" spans="17:41">
      <c r="Q1565" s="84">
        <v>0.34180555555555597</v>
      </c>
      <c r="R1565" s="85">
        <v>1</v>
      </c>
      <c r="S1565" s="85" t="s">
        <v>2657</v>
      </c>
      <c r="T1565" s="87" t="s">
        <v>13699</v>
      </c>
      <c r="AL1565" s="79">
        <v>0.36915509259259299</v>
      </c>
      <c r="AM1565" s="2">
        <v>2</v>
      </c>
      <c r="AN1565" s="2" t="s">
        <v>618</v>
      </c>
      <c r="AO1565" s="2" t="s">
        <v>13690</v>
      </c>
    </row>
    <row r="1566" spans="17:41">
      <c r="Q1566" s="80">
        <v>0.34190972222222199</v>
      </c>
      <c r="R1566" s="81">
        <v>6</v>
      </c>
      <c r="S1566" s="81" t="s">
        <v>2562</v>
      </c>
      <c r="T1566" s="83" t="s">
        <v>13690</v>
      </c>
      <c r="AL1566" s="79">
        <v>0.36916666666666698</v>
      </c>
      <c r="AM1566" s="2">
        <v>1</v>
      </c>
      <c r="AN1566" s="2" t="s">
        <v>2562</v>
      </c>
      <c r="AO1566" s="2" t="s">
        <v>13692</v>
      </c>
    </row>
    <row r="1567" spans="17:41">
      <c r="Q1567" s="84">
        <v>0.34192129629629597</v>
      </c>
      <c r="R1567" s="85">
        <v>1</v>
      </c>
      <c r="S1567" s="85" t="s">
        <v>4956</v>
      </c>
      <c r="T1567" s="87" t="s">
        <v>13693</v>
      </c>
      <c r="AL1567" s="79">
        <v>0.36921296296296302</v>
      </c>
      <c r="AM1567" s="2">
        <v>1</v>
      </c>
      <c r="AN1567" s="2" t="s">
        <v>5324</v>
      </c>
      <c r="AO1567" s="2" t="s">
        <v>13692</v>
      </c>
    </row>
    <row r="1568" spans="17:41">
      <c r="Q1568" s="80">
        <v>0.34195601851851898</v>
      </c>
      <c r="R1568" s="81">
        <v>1</v>
      </c>
      <c r="S1568" s="81" t="s">
        <v>169</v>
      </c>
      <c r="T1568" s="83" t="s">
        <v>13690</v>
      </c>
      <c r="AL1568" s="79">
        <v>0.36923611111111099</v>
      </c>
      <c r="AM1568" s="2">
        <v>2</v>
      </c>
      <c r="AN1568" s="2" t="s">
        <v>5325</v>
      </c>
      <c r="AO1568" s="2" t="s">
        <v>13694</v>
      </c>
    </row>
    <row r="1569" spans="17:41">
      <c r="Q1569" s="84">
        <v>0.341979166666667</v>
      </c>
      <c r="R1569" s="85">
        <v>2</v>
      </c>
      <c r="S1569" s="85" t="s">
        <v>2482</v>
      </c>
      <c r="T1569" s="87" t="s">
        <v>13693</v>
      </c>
      <c r="AL1569" s="79">
        <v>0.36925925925925901</v>
      </c>
      <c r="AM1569" s="2">
        <v>1</v>
      </c>
      <c r="AN1569" s="2" t="s">
        <v>2562</v>
      </c>
      <c r="AO1569" s="2" t="s">
        <v>13692</v>
      </c>
    </row>
    <row r="1570" spans="17:41">
      <c r="Q1570" s="80">
        <v>0.34199074074074098</v>
      </c>
      <c r="R1570" s="81">
        <v>1</v>
      </c>
      <c r="S1570" s="81" t="s">
        <v>4957</v>
      </c>
      <c r="T1570" s="83" t="s">
        <v>13699</v>
      </c>
      <c r="AL1570" s="79">
        <v>0.36927083333333299</v>
      </c>
      <c r="AM1570" s="2">
        <v>2</v>
      </c>
      <c r="AN1570" s="2" t="s">
        <v>5326</v>
      </c>
      <c r="AO1570" s="2" t="s">
        <v>13695</v>
      </c>
    </row>
    <row r="1571" spans="17:41">
      <c r="Q1571" s="84">
        <v>0.34201388888888901</v>
      </c>
      <c r="R1571" s="85">
        <v>1</v>
      </c>
      <c r="S1571" s="85" t="s">
        <v>2840</v>
      </c>
      <c r="T1571" s="87" t="s">
        <v>13702</v>
      </c>
      <c r="AL1571" s="79">
        <v>0.36927083333333299</v>
      </c>
      <c r="AM1571" s="2">
        <v>2</v>
      </c>
      <c r="AN1571" s="2" t="s">
        <v>4250</v>
      </c>
      <c r="AO1571" s="2" t="s">
        <v>13696</v>
      </c>
    </row>
    <row r="1572" spans="17:41">
      <c r="Q1572" s="80">
        <v>0.34203703703703697</v>
      </c>
      <c r="R1572" s="81">
        <v>1</v>
      </c>
      <c r="S1572" s="81" t="s">
        <v>2241</v>
      </c>
      <c r="T1572" s="83" t="s">
        <v>13693</v>
      </c>
      <c r="AL1572" s="79">
        <v>0.36929398148148102</v>
      </c>
      <c r="AM1572" s="2">
        <v>1</v>
      </c>
      <c r="AN1572" s="2" t="s">
        <v>2562</v>
      </c>
      <c r="AO1572" s="2" t="s">
        <v>13692</v>
      </c>
    </row>
    <row r="1573" spans="17:41">
      <c r="Q1573" s="84">
        <v>0.34215277777777803</v>
      </c>
      <c r="R1573" s="85">
        <v>1</v>
      </c>
      <c r="S1573" s="85" t="s">
        <v>2483</v>
      </c>
      <c r="T1573" s="87" t="s">
        <v>13690</v>
      </c>
      <c r="AL1573" s="79">
        <v>0.369305555555556</v>
      </c>
      <c r="AM1573" s="2">
        <v>1</v>
      </c>
      <c r="AN1573" s="2" t="s">
        <v>4689</v>
      </c>
      <c r="AO1573" s="2" t="s">
        <v>13693</v>
      </c>
    </row>
    <row r="1574" spans="17:41">
      <c r="Q1574" s="80">
        <v>0.34219907407407402</v>
      </c>
      <c r="R1574" s="81">
        <v>2</v>
      </c>
      <c r="S1574" s="81" t="s">
        <v>2841</v>
      </c>
      <c r="T1574" s="83" t="s">
        <v>13704</v>
      </c>
      <c r="AL1574" s="79">
        <v>0.36931712962962998</v>
      </c>
      <c r="AM1574" s="2">
        <v>1</v>
      </c>
      <c r="AN1574" s="2" t="s">
        <v>2562</v>
      </c>
      <c r="AO1574" s="2" t="s">
        <v>13692</v>
      </c>
    </row>
    <row r="1575" spans="17:41">
      <c r="Q1575" s="84">
        <v>0.342326388888889</v>
      </c>
      <c r="R1575" s="85">
        <v>2</v>
      </c>
      <c r="S1575" s="85" t="s">
        <v>2842</v>
      </c>
      <c r="T1575" s="87" t="s">
        <v>13695</v>
      </c>
      <c r="AL1575" s="79">
        <v>0.36932870370370402</v>
      </c>
      <c r="AM1575" s="2">
        <v>2</v>
      </c>
      <c r="AN1575" s="2" t="s">
        <v>2910</v>
      </c>
      <c r="AO1575" s="2" t="s">
        <v>13695</v>
      </c>
    </row>
    <row r="1576" spans="17:41">
      <c r="Q1576" s="80">
        <v>0.342326388888889</v>
      </c>
      <c r="R1576" s="81">
        <v>1</v>
      </c>
      <c r="S1576" s="81" t="s">
        <v>4958</v>
      </c>
      <c r="T1576" s="83" t="s">
        <v>13690</v>
      </c>
      <c r="AL1576" s="79">
        <v>0.36940972222222201</v>
      </c>
      <c r="AM1576" s="2">
        <v>1</v>
      </c>
      <c r="AN1576" s="2" t="s">
        <v>2003</v>
      </c>
      <c r="AO1576" s="2" t="s">
        <v>13699</v>
      </c>
    </row>
    <row r="1577" spans="17:41">
      <c r="Q1577" s="84">
        <v>0.342326388888889</v>
      </c>
      <c r="R1577" s="85">
        <v>1</v>
      </c>
      <c r="S1577" s="85" t="s">
        <v>4450</v>
      </c>
      <c r="T1577" s="87" t="s">
        <v>13694</v>
      </c>
      <c r="AL1577" s="79">
        <v>0.36943287037036998</v>
      </c>
      <c r="AM1577" s="2">
        <v>1</v>
      </c>
      <c r="AN1577" s="2" t="s">
        <v>5327</v>
      </c>
      <c r="AO1577" s="2" t="s">
        <v>13690</v>
      </c>
    </row>
    <row r="1578" spans="17:41">
      <c r="Q1578" s="80">
        <v>0.34233796296296298</v>
      </c>
      <c r="R1578" s="81">
        <v>1</v>
      </c>
      <c r="S1578" s="81" t="s">
        <v>2242</v>
      </c>
      <c r="T1578" s="83" t="s">
        <v>13690</v>
      </c>
      <c r="AL1578" s="79">
        <v>0.36944444444444402</v>
      </c>
      <c r="AM1578" s="2">
        <v>1</v>
      </c>
      <c r="AN1578" s="2" t="s">
        <v>5328</v>
      </c>
      <c r="AO1578" s="2" t="s">
        <v>13693</v>
      </c>
    </row>
    <row r="1579" spans="17:41">
      <c r="Q1579" s="84">
        <v>0.34246527777777802</v>
      </c>
      <c r="R1579" s="85">
        <v>1</v>
      </c>
      <c r="S1579" s="85" t="s">
        <v>2243</v>
      </c>
      <c r="T1579" s="87" t="s">
        <v>13694</v>
      </c>
      <c r="AL1579" s="79">
        <v>0.36944444444444402</v>
      </c>
      <c r="AM1579" s="2">
        <v>1</v>
      </c>
      <c r="AN1579" s="2" t="s">
        <v>2562</v>
      </c>
      <c r="AO1579" s="2" t="s">
        <v>13692</v>
      </c>
    </row>
    <row r="1580" spans="17:41">
      <c r="Q1580" s="80">
        <v>0.34256944444444398</v>
      </c>
      <c r="R1580" s="81">
        <v>1</v>
      </c>
      <c r="S1580" s="81" t="s">
        <v>1511</v>
      </c>
      <c r="T1580" s="83" t="s">
        <v>13701</v>
      </c>
      <c r="AL1580" s="79">
        <v>0.369456018518519</v>
      </c>
      <c r="AM1580" s="2">
        <v>1</v>
      </c>
      <c r="AN1580" s="2" t="s">
        <v>2911</v>
      </c>
      <c r="AO1580" s="2" t="s">
        <v>13702</v>
      </c>
    </row>
    <row r="1581" spans="17:41">
      <c r="Q1581" s="84">
        <v>0.34265046296296298</v>
      </c>
      <c r="R1581" s="85">
        <v>1</v>
      </c>
      <c r="S1581" s="85" t="s">
        <v>2843</v>
      </c>
      <c r="T1581" s="87" t="s">
        <v>13695</v>
      </c>
      <c r="AL1581" s="79">
        <v>0.36946759259259299</v>
      </c>
      <c r="AM1581" s="2">
        <v>1</v>
      </c>
      <c r="AN1581" s="2" t="s">
        <v>2562</v>
      </c>
      <c r="AO1581" s="2" t="s">
        <v>13692</v>
      </c>
    </row>
    <row r="1582" spans="17:41">
      <c r="Q1582" s="80">
        <v>0.34266203703703701</v>
      </c>
      <c r="R1582" s="81">
        <v>4</v>
      </c>
      <c r="S1582" s="81" t="s">
        <v>4959</v>
      </c>
      <c r="T1582" s="83" t="s">
        <v>13690</v>
      </c>
      <c r="AL1582" s="79">
        <v>0.36947916666666702</v>
      </c>
      <c r="AM1582" s="2">
        <v>1</v>
      </c>
      <c r="AN1582" s="2" t="s">
        <v>5329</v>
      </c>
      <c r="AO1582" s="2" t="s">
        <v>13690</v>
      </c>
    </row>
    <row r="1583" spans="17:41">
      <c r="Q1583" s="84">
        <v>0.34266203703703701</v>
      </c>
      <c r="R1583" s="85">
        <v>4</v>
      </c>
      <c r="S1583" s="85" t="s">
        <v>4960</v>
      </c>
      <c r="T1583" s="87" t="s">
        <v>13692</v>
      </c>
      <c r="AL1583" s="79">
        <v>0.36947916666666702</v>
      </c>
      <c r="AM1583" s="2">
        <v>1</v>
      </c>
      <c r="AN1583" s="2" t="s">
        <v>5330</v>
      </c>
      <c r="AO1583" s="2" t="s">
        <v>13698</v>
      </c>
    </row>
    <row r="1584" spans="17:41">
      <c r="Q1584" s="80">
        <v>0.34269675925925902</v>
      </c>
      <c r="R1584" s="81">
        <v>1</v>
      </c>
      <c r="S1584" s="81" t="s">
        <v>1903</v>
      </c>
      <c r="T1584" s="83" t="s">
        <v>13690</v>
      </c>
      <c r="AL1584" s="79">
        <v>0.36947916666666702</v>
      </c>
      <c r="AM1584" s="2">
        <v>1</v>
      </c>
      <c r="AN1584" s="2" t="s">
        <v>5331</v>
      </c>
      <c r="AO1584" s="2" t="s">
        <v>13690</v>
      </c>
    </row>
    <row r="1585" spans="17:41">
      <c r="Q1585" s="84">
        <v>0.34276620370370398</v>
      </c>
      <c r="R1585" s="85">
        <v>2</v>
      </c>
      <c r="S1585" s="85" t="s">
        <v>1512</v>
      </c>
      <c r="T1585" s="87" t="s">
        <v>13690</v>
      </c>
      <c r="AL1585" s="79">
        <v>0.36950231481481499</v>
      </c>
      <c r="AM1585" s="2">
        <v>1</v>
      </c>
      <c r="AN1585" s="2" t="s">
        <v>5332</v>
      </c>
      <c r="AO1585" s="2" t="s">
        <v>13690</v>
      </c>
    </row>
    <row r="1586" spans="17:41">
      <c r="Q1586" s="80">
        <v>0.34280092592592598</v>
      </c>
      <c r="R1586" s="81">
        <v>1</v>
      </c>
      <c r="S1586" s="81" t="s">
        <v>1904</v>
      </c>
      <c r="T1586" s="83" t="s">
        <v>13694</v>
      </c>
      <c r="AL1586" s="79">
        <v>0.36950231481481499</v>
      </c>
      <c r="AM1586" s="2">
        <v>1</v>
      </c>
      <c r="AN1586" s="2" t="s">
        <v>2912</v>
      </c>
      <c r="AO1586" s="2" t="s">
        <v>13707</v>
      </c>
    </row>
    <row r="1587" spans="17:41">
      <c r="Q1587" s="84">
        <v>0.34280092592592598</v>
      </c>
      <c r="R1587" s="85">
        <v>1</v>
      </c>
      <c r="S1587" s="85" t="s">
        <v>1195</v>
      </c>
      <c r="T1587" s="87" t="s">
        <v>13695</v>
      </c>
      <c r="AL1587" s="79">
        <v>0.36950231481481499</v>
      </c>
      <c r="AM1587" s="2">
        <v>1</v>
      </c>
      <c r="AN1587" s="2" t="s">
        <v>2562</v>
      </c>
      <c r="AO1587" s="2" t="s">
        <v>13692</v>
      </c>
    </row>
    <row r="1588" spans="17:41">
      <c r="Q1588" s="80">
        <v>0.34281250000000002</v>
      </c>
      <c r="R1588" s="81">
        <v>5</v>
      </c>
      <c r="S1588" s="81" t="s">
        <v>2244</v>
      </c>
      <c r="T1588" s="83" t="s">
        <v>13694</v>
      </c>
      <c r="AL1588" s="79">
        <v>0.36950231481481499</v>
      </c>
      <c r="AM1588" s="2">
        <v>2</v>
      </c>
      <c r="AN1588" s="2" t="s">
        <v>2010</v>
      </c>
      <c r="AO1588" s="2" t="s">
        <v>13690</v>
      </c>
    </row>
    <row r="1589" spans="17:41">
      <c r="Q1589" s="84">
        <v>0.34281250000000002</v>
      </c>
      <c r="R1589" s="85">
        <v>4</v>
      </c>
      <c r="S1589" s="85" t="s">
        <v>2562</v>
      </c>
      <c r="T1589" s="87" t="s">
        <v>13690</v>
      </c>
      <c r="AL1589" s="79">
        <v>0.36954861111111098</v>
      </c>
      <c r="AM1589" s="2">
        <v>1</v>
      </c>
      <c r="AN1589" s="2" t="s">
        <v>5333</v>
      </c>
      <c r="AO1589" s="2" t="s">
        <v>13690</v>
      </c>
    </row>
    <row r="1590" spans="17:41">
      <c r="Q1590" s="80">
        <v>0.34285879629629601</v>
      </c>
      <c r="R1590" s="81">
        <v>3</v>
      </c>
      <c r="S1590" s="81" t="s">
        <v>1905</v>
      </c>
      <c r="T1590" s="83" t="s">
        <v>13690</v>
      </c>
      <c r="AL1590" s="79">
        <v>0.36959490740740703</v>
      </c>
      <c r="AM1590" s="2">
        <v>1</v>
      </c>
      <c r="AN1590" s="2" t="s">
        <v>1110</v>
      </c>
      <c r="AO1590" s="2" t="s">
        <v>13698</v>
      </c>
    </row>
    <row r="1591" spans="17:41">
      <c r="Q1591" s="84">
        <v>0.34289351851851901</v>
      </c>
      <c r="R1591" s="85">
        <v>1</v>
      </c>
      <c r="S1591" s="85" t="s">
        <v>4961</v>
      </c>
      <c r="T1591" s="87" t="s">
        <v>13690</v>
      </c>
      <c r="AL1591" s="79">
        <v>0.36960648148148201</v>
      </c>
      <c r="AM1591" s="2">
        <v>1</v>
      </c>
      <c r="AN1591" s="2" t="s">
        <v>804</v>
      </c>
      <c r="AO1591" s="2" t="s">
        <v>13690</v>
      </c>
    </row>
    <row r="1592" spans="17:41">
      <c r="Q1592" s="80">
        <v>0.342905092592593</v>
      </c>
      <c r="R1592" s="81">
        <v>1</v>
      </c>
      <c r="S1592" s="81" t="s">
        <v>2245</v>
      </c>
      <c r="T1592" s="83" t="s">
        <v>13690</v>
      </c>
      <c r="AL1592" s="79">
        <v>0.36962962962962997</v>
      </c>
      <c r="AM1592" s="2">
        <v>1</v>
      </c>
      <c r="AN1592" s="2" t="s">
        <v>5334</v>
      </c>
      <c r="AO1592" s="2" t="s">
        <v>13693</v>
      </c>
    </row>
    <row r="1593" spans="17:41">
      <c r="Q1593" s="84">
        <v>0.34292824074074102</v>
      </c>
      <c r="R1593" s="85">
        <v>1</v>
      </c>
      <c r="S1593" s="85" t="s">
        <v>2484</v>
      </c>
      <c r="T1593" s="87" t="s">
        <v>13690</v>
      </c>
      <c r="AL1593" s="79">
        <v>0.36964120370370401</v>
      </c>
      <c r="AM1593" s="2">
        <v>1</v>
      </c>
      <c r="AN1593" s="2" t="s">
        <v>5335</v>
      </c>
      <c r="AO1593" s="2" t="s">
        <v>13690</v>
      </c>
    </row>
    <row r="1594" spans="17:41">
      <c r="Q1594" s="80">
        <v>0.342939814814815</v>
      </c>
      <c r="R1594" s="81">
        <v>2</v>
      </c>
      <c r="S1594" s="81" t="s">
        <v>957</v>
      </c>
      <c r="T1594" s="83" t="s">
        <v>13690</v>
      </c>
      <c r="AL1594" s="79">
        <v>0.36966435185185198</v>
      </c>
      <c r="AM1594" s="2">
        <v>1</v>
      </c>
      <c r="AN1594" s="2" t="s">
        <v>1607</v>
      </c>
      <c r="AO1594" s="2" t="s">
        <v>13690</v>
      </c>
    </row>
    <row r="1595" spans="17:41">
      <c r="Q1595" s="84">
        <v>0.34297453703703701</v>
      </c>
      <c r="R1595" s="85">
        <v>1</v>
      </c>
      <c r="S1595" s="85" t="s">
        <v>1906</v>
      </c>
      <c r="T1595" s="87" t="s">
        <v>13694</v>
      </c>
      <c r="AL1595" s="79">
        <v>0.36974537037036997</v>
      </c>
      <c r="AM1595" s="2">
        <v>1</v>
      </c>
      <c r="AN1595" s="2" t="s">
        <v>2562</v>
      </c>
      <c r="AO1595" s="2" t="s">
        <v>13692</v>
      </c>
    </row>
    <row r="1596" spans="17:41">
      <c r="Q1596" s="80">
        <v>0.34300925925925901</v>
      </c>
      <c r="R1596" s="81">
        <v>1</v>
      </c>
      <c r="S1596" s="81" t="s">
        <v>1315</v>
      </c>
      <c r="T1596" s="83" t="s">
        <v>13694</v>
      </c>
      <c r="AL1596" s="79">
        <v>0.36975694444444401</v>
      </c>
      <c r="AM1596" s="2">
        <v>2</v>
      </c>
      <c r="AN1596" s="2" t="s">
        <v>5336</v>
      </c>
      <c r="AO1596" s="2" t="s">
        <v>13690</v>
      </c>
    </row>
    <row r="1597" spans="17:41">
      <c r="Q1597" s="84">
        <v>0.34304398148148102</v>
      </c>
      <c r="R1597" s="85">
        <v>1</v>
      </c>
      <c r="S1597" s="85" t="s">
        <v>2658</v>
      </c>
      <c r="T1597" s="87" t="s">
        <v>13693</v>
      </c>
      <c r="AL1597" s="79">
        <v>0.369768518518518</v>
      </c>
      <c r="AM1597" s="2">
        <v>1</v>
      </c>
      <c r="AN1597" s="2" t="s">
        <v>5337</v>
      </c>
      <c r="AO1597" s="2" t="s">
        <v>13694</v>
      </c>
    </row>
    <row r="1598" spans="17:41">
      <c r="Q1598" s="80">
        <v>0.34309027777777801</v>
      </c>
      <c r="R1598" s="81">
        <v>1</v>
      </c>
      <c r="S1598" s="81" t="s">
        <v>4962</v>
      </c>
      <c r="T1598" s="83" t="s">
        <v>13691</v>
      </c>
      <c r="AL1598" s="79">
        <v>0.36978009259259298</v>
      </c>
      <c r="AM1598" s="2">
        <v>1</v>
      </c>
      <c r="AN1598" s="2" t="s">
        <v>2562</v>
      </c>
      <c r="AO1598" s="2" t="s">
        <v>13692</v>
      </c>
    </row>
    <row r="1599" spans="17:41">
      <c r="Q1599" s="84">
        <v>0.34309027777777801</v>
      </c>
      <c r="R1599" s="85">
        <v>1</v>
      </c>
      <c r="S1599" s="85" t="s">
        <v>4963</v>
      </c>
      <c r="T1599" s="87" t="s">
        <v>13691</v>
      </c>
      <c r="AL1599" s="79">
        <v>0.36979166666666702</v>
      </c>
      <c r="AM1599" s="2">
        <v>1</v>
      </c>
      <c r="AN1599" s="2" t="s">
        <v>1608</v>
      </c>
      <c r="AO1599" s="2" t="s">
        <v>13690</v>
      </c>
    </row>
    <row r="1600" spans="17:41">
      <c r="Q1600" s="80">
        <v>0.34312500000000001</v>
      </c>
      <c r="R1600" s="81">
        <v>1</v>
      </c>
      <c r="S1600" s="81" t="s">
        <v>1907</v>
      </c>
      <c r="T1600" s="83" t="s">
        <v>13694</v>
      </c>
      <c r="AL1600" s="79">
        <v>0.369803240740741</v>
      </c>
      <c r="AM1600" s="2">
        <v>1</v>
      </c>
      <c r="AN1600" s="2" t="s">
        <v>5338</v>
      </c>
      <c r="AO1600" s="2" t="s">
        <v>13690</v>
      </c>
    </row>
    <row r="1601" spans="17:41">
      <c r="Q1601" s="84">
        <v>0.34315972222222202</v>
      </c>
      <c r="R1601" s="85">
        <v>1</v>
      </c>
      <c r="S1601" s="85" t="s">
        <v>2246</v>
      </c>
      <c r="T1601" s="87" t="s">
        <v>13690</v>
      </c>
      <c r="AL1601" s="79">
        <v>0.369803240740741</v>
      </c>
      <c r="AM1601" s="2">
        <v>1</v>
      </c>
      <c r="AN1601" s="2" t="s">
        <v>5339</v>
      </c>
      <c r="AO1601" s="2" t="s">
        <v>13692</v>
      </c>
    </row>
    <row r="1602" spans="17:41">
      <c r="Q1602" s="80">
        <v>0.343171296296296</v>
      </c>
      <c r="R1602" s="81">
        <v>1</v>
      </c>
      <c r="S1602" s="81" t="s">
        <v>2247</v>
      </c>
      <c r="T1602" s="83" t="s">
        <v>13690</v>
      </c>
      <c r="AL1602" s="79">
        <v>0.36982638888888902</v>
      </c>
      <c r="AM1602" s="2">
        <v>1</v>
      </c>
      <c r="AN1602" s="2" t="s">
        <v>5340</v>
      </c>
      <c r="AO1602" s="2" t="s">
        <v>13690</v>
      </c>
    </row>
    <row r="1603" spans="17:41">
      <c r="Q1603" s="84">
        <v>0.34318287037036999</v>
      </c>
      <c r="R1603" s="85">
        <v>1</v>
      </c>
      <c r="S1603" s="85" t="s">
        <v>1196</v>
      </c>
      <c r="T1603" s="87" t="s">
        <v>13694</v>
      </c>
      <c r="AL1603" s="79">
        <v>0.36982638888888902</v>
      </c>
      <c r="AM1603" s="2">
        <v>1</v>
      </c>
      <c r="AN1603" s="2" t="s">
        <v>4683</v>
      </c>
      <c r="AO1603" s="2" t="s">
        <v>13701</v>
      </c>
    </row>
    <row r="1604" spans="17:41">
      <c r="Q1604" s="80">
        <v>0.34324074074074101</v>
      </c>
      <c r="R1604" s="81">
        <v>1</v>
      </c>
      <c r="S1604" s="81" t="s">
        <v>2844</v>
      </c>
      <c r="T1604" s="83" t="s">
        <v>13695</v>
      </c>
      <c r="AL1604" s="79">
        <v>0.36986111111111097</v>
      </c>
      <c r="AM1604" s="2">
        <v>2</v>
      </c>
      <c r="AN1604" s="2" t="s">
        <v>2562</v>
      </c>
      <c r="AO1604" s="2" t="s">
        <v>13692</v>
      </c>
    </row>
    <row r="1605" spans="17:41">
      <c r="Q1605" s="84">
        <v>0.343252314814815</v>
      </c>
      <c r="R1605" s="85">
        <v>3</v>
      </c>
      <c r="S1605" s="85" t="s">
        <v>958</v>
      </c>
      <c r="T1605" s="87" t="s">
        <v>13696</v>
      </c>
      <c r="AL1605" s="79">
        <v>0.36987268518518501</v>
      </c>
      <c r="AM1605" s="2">
        <v>3</v>
      </c>
      <c r="AN1605" s="2" t="s">
        <v>5341</v>
      </c>
      <c r="AO1605" s="2" t="s">
        <v>13704</v>
      </c>
    </row>
    <row r="1606" spans="17:41">
      <c r="Q1606" s="80">
        <v>0.343287037037037</v>
      </c>
      <c r="R1606" s="81">
        <v>4</v>
      </c>
      <c r="S1606" s="81" t="s">
        <v>4964</v>
      </c>
      <c r="T1606" s="83" t="s">
        <v>13692</v>
      </c>
      <c r="AL1606" s="79">
        <v>0.369884259259259</v>
      </c>
      <c r="AM1606" s="2">
        <v>1</v>
      </c>
      <c r="AN1606" s="2" t="s">
        <v>2594</v>
      </c>
      <c r="AO1606" s="2" t="s">
        <v>13694</v>
      </c>
    </row>
    <row r="1607" spans="17:41">
      <c r="Q1607" s="84">
        <v>0.343287037037037</v>
      </c>
      <c r="R1607" s="85">
        <v>1</v>
      </c>
      <c r="S1607" s="85" t="s">
        <v>1908</v>
      </c>
      <c r="T1607" s="87" t="s">
        <v>13694</v>
      </c>
      <c r="AL1607" s="79">
        <v>0.36989583333333298</v>
      </c>
      <c r="AM1607" s="2">
        <v>1</v>
      </c>
      <c r="AN1607" s="2" t="s">
        <v>5342</v>
      </c>
      <c r="AO1607" s="2" t="s">
        <v>13692</v>
      </c>
    </row>
    <row r="1608" spans="17:41">
      <c r="Q1608" s="80">
        <v>0.34332175925925901</v>
      </c>
      <c r="R1608" s="81">
        <v>1</v>
      </c>
      <c r="S1608" s="81" t="s">
        <v>1513</v>
      </c>
      <c r="T1608" s="83" t="s">
        <v>13690</v>
      </c>
      <c r="AL1608" s="79">
        <v>0.36990740740740702</v>
      </c>
      <c r="AM1608" s="2">
        <v>1</v>
      </c>
      <c r="AN1608" s="2" t="s">
        <v>2913</v>
      </c>
      <c r="AO1608" s="2" t="s">
        <v>13699</v>
      </c>
    </row>
    <row r="1609" spans="17:41">
      <c r="Q1609" s="84">
        <v>0.34334490740740697</v>
      </c>
      <c r="R1609" s="85">
        <v>1</v>
      </c>
      <c r="S1609" s="85" t="s">
        <v>1514</v>
      </c>
      <c r="T1609" s="87" t="s">
        <v>13690</v>
      </c>
      <c r="AL1609" s="79">
        <v>0.369918981481482</v>
      </c>
      <c r="AM1609" s="2">
        <v>1</v>
      </c>
      <c r="AN1609" s="2" t="s">
        <v>2011</v>
      </c>
      <c r="AO1609" s="2" t="s">
        <v>13690</v>
      </c>
    </row>
    <row r="1610" spans="17:41">
      <c r="Q1610" s="80">
        <v>0.34334490740740697</v>
      </c>
      <c r="R1610" s="81">
        <v>1</v>
      </c>
      <c r="S1610" s="81" t="s">
        <v>4965</v>
      </c>
      <c r="T1610" s="83" t="s">
        <v>13697</v>
      </c>
      <c r="AL1610" s="79">
        <v>0.369918981481482</v>
      </c>
      <c r="AM1610" s="2">
        <v>1</v>
      </c>
      <c r="AN1610" s="2" t="s">
        <v>3788</v>
      </c>
      <c r="AO1610" s="2" t="s">
        <v>13690</v>
      </c>
    </row>
    <row r="1611" spans="17:41">
      <c r="Q1611" s="84">
        <v>0.34334490740740697</v>
      </c>
      <c r="R1611" s="85">
        <v>1</v>
      </c>
      <c r="S1611" s="85" t="s">
        <v>1514</v>
      </c>
      <c r="T1611" s="87" t="s">
        <v>13691</v>
      </c>
      <c r="AL1611" s="79">
        <v>0.36994212962963002</v>
      </c>
      <c r="AM1611" s="2">
        <v>1</v>
      </c>
      <c r="AN1611" s="2" t="s">
        <v>5343</v>
      </c>
      <c r="AO1611" s="2" t="s">
        <v>13690</v>
      </c>
    </row>
    <row r="1612" spans="17:41">
      <c r="Q1612" s="80">
        <v>0.34335648148148101</v>
      </c>
      <c r="R1612" s="81">
        <v>1</v>
      </c>
      <c r="S1612" s="81" t="s">
        <v>4966</v>
      </c>
      <c r="T1612" s="83" t="s">
        <v>13691</v>
      </c>
      <c r="AL1612" s="79">
        <v>0.36994212962963002</v>
      </c>
      <c r="AM1612" s="2">
        <v>1</v>
      </c>
      <c r="AN1612" s="2" t="s">
        <v>1609</v>
      </c>
      <c r="AO1612" s="2" t="s">
        <v>13702</v>
      </c>
    </row>
    <row r="1613" spans="17:41">
      <c r="Q1613" s="84">
        <v>0.34335648148148101</v>
      </c>
      <c r="R1613" s="85">
        <v>1</v>
      </c>
      <c r="S1613" s="85" t="s">
        <v>1909</v>
      </c>
      <c r="T1613" s="87" t="s">
        <v>13691</v>
      </c>
      <c r="AL1613" s="79">
        <v>0.36998842592592601</v>
      </c>
      <c r="AM1613" s="2">
        <v>1</v>
      </c>
      <c r="AN1613" s="2" t="s">
        <v>5344</v>
      </c>
      <c r="AO1613" s="2" t="s">
        <v>13693</v>
      </c>
    </row>
    <row r="1614" spans="17:41">
      <c r="Q1614" s="80">
        <v>0.34335648148148101</v>
      </c>
      <c r="R1614" s="81">
        <v>1</v>
      </c>
      <c r="S1614" s="81" t="s">
        <v>1910</v>
      </c>
      <c r="T1614" s="83" t="s">
        <v>13694</v>
      </c>
      <c r="AL1614" s="79">
        <v>0.36998842592592601</v>
      </c>
      <c r="AM1614" s="2">
        <v>2</v>
      </c>
      <c r="AN1614" s="2" t="s">
        <v>2562</v>
      </c>
      <c r="AO1614" s="2" t="s">
        <v>13692</v>
      </c>
    </row>
    <row r="1615" spans="17:41">
      <c r="Q1615" s="84">
        <v>0.34337962962962998</v>
      </c>
      <c r="R1615" s="85">
        <v>2</v>
      </c>
      <c r="S1615" s="85" t="s">
        <v>1911</v>
      </c>
      <c r="T1615" s="87" t="s">
        <v>13694</v>
      </c>
      <c r="AL1615" s="79">
        <v>0.37001157407407398</v>
      </c>
      <c r="AM1615" s="2">
        <v>2</v>
      </c>
      <c r="AN1615" s="2" t="s">
        <v>2562</v>
      </c>
      <c r="AO1615" s="2" t="s">
        <v>13692</v>
      </c>
    </row>
    <row r="1616" spans="17:41">
      <c r="Q1616" s="80">
        <v>0.34339120370370402</v>
      </c>
      <c r="R1616" s="81">
        <v>1</v>
      </c>
      <c r="S1616" s="81" t="s">
        <v>4967</v>
      </c>
      <c r="T1616" s="83" t="s">
        <v>13706</v>
      </c>
      <c r="AL1616" s="79">
        <v>0.37002314814814802</v>
      </c>
      <c r="AM1616" s="2">
        <v>1</v>
      </c>
      <c r="AN1616" s="2" t="s">
        <v>5345</v>
      </c>
      <c r="AO1616" s="2" t="s">
        <v>13692</v>
      </c>
    </row>
    <row r="1617" spans="17:41">
      <c r="Q1617" s="84">
        <v>0.343402777777778</v>
      </c>
      <c r="R1617" s="85">
        <v>1</v>
      </c>
      <c r="S1617" s="85" t="s">
        <v>778</v>
      </c>
      <c r="T1617" s="87" t="s">
        <v>13690</v>
      </c>
      <c r="AL1617" s="79">
        <v>0.370034722222222</v>
      </c>
      <c r="AM1617" s="2">
        <v>1</v>
      </c>
      <c r="AN1617" s="2" t="s">
        <v>2562</v>
      </c>
      <c r="AO1617" s="2" t="s">
        <v>13692</v>
      </c>
    </row>
    <row r="1618" spans="17:41">
      <c r="Q1618" s="80">
        <v>0.34343750000000001</v>
      </c>
      <c r="R1618" s="81">
        <v>1</v>
      </c>
      <c r="S1618" s="81" t="s">
        <v>1515</v>
      </c>
      <c r="T1618" s="83" t="s">
        <v>13694</v>
      </c>
      <c r="AL1618" s="79">
        <v>0.37004629629629598</v>
      </c>
      <c r="AM1618" s="2">
        <v>2</v>
      </c>
      <c r="AN1618" s="2" t="s">
        <v>5346</v>
      </c>
      <c r="AO1618" s="2" t="s">
        <v>13702</v>
      </c>
    </row>
    <row r="1619" spans="17:41">
      <c r="Q1619" s="84">
        <v>0.34350694444444402</v>
      </c>
      <c r="R1619" s="85">
        <v>2</v>
      </c>
      <c r="S1619" s="85" t="s">
        <v>634</v>
      </c>
      <c r="T1619" s="87" t="s">
        <v>13692</v>
      </c>
      <c r="AL1619" s="79">
        <v>0.37006944444444401</v>
      </c>
      <c r="AM1619" s="2">
        <v>2</v>
      </c>
      <c r="AN1619" s="2" t="s">
        <v>5347</v>
      </c>
      <c r="AO1619" s="2" t="s">
        <v>13709</v>
      </c>
    </row>
    <row r="1620" spans="17:41">
      <c r="Q1620" s="80">
        <v>0.343518518518519</v>
      </c>
      <c r="R1620" s="81">
        <v>1</v>
      </c>
      <c r="S1620" s="81" t="s">
        <v>4968</v>
      </c>
      <c r="T1620" s="83" t="s">
        <v>13693</v>
      </c>
      <c r="AL1620" s="79">
        <v>0.37009259259259297</v>
      </c>
      <c r="AM1620" s="2">
        <v>1</v>
      </c>
      <c r="AN1620" s="2" t="s">
        <v>2595</v>
      </c>
      <c r="AO1620" s="2" t="s">
        <v>13694</v>
      </c>
    </row>
    <row r="1621" spans="17:41">
      <c r="Q1621" s="84">
        <v>0.34354166666666702</v>
      </c>
      <c r="R1621" s="85">
        <v>1</v>
      </c>
      <c r="S1621" s="85" t="s">
        <v>2845</v>
      </c>
      <c r="T1621" s="87" t="s">
        <v>13704</v>
      </c>
      <c r="AL1621" s="79">
        <v>0.37009259259259297</v>
      </c>
      <c r="AM1621" s="2">
        <v>1</v>
      </c>
      <c r="AN1621" s="2" t="s">
        <v>2562</v>
      </c>
      <c r="AO1621" s="2" t="s">
        <v>13692</v>
      </c>
    </row>
    <row r="1622" spans="17:41">
      <c r="Q1622" s="80">
        <v>0.34354166666666702</v>
      </c>
      <c r="R1622" s="81">
        <v>1</v>
      </c>
      <c r="S1622" s="81" t="s">
        <v>1516</v>
      </c>
      <c r="T1622" s="83" t="s">
        <v>13694</v>
      </c>
      <c r="AL1622" s="79">
        <v>0.37010416666666701</v>
      </c>
      <c r="AM1622" s="2">
        <v>1</v>
      </c>
      <c r="AN1622" s="2" t="s">
        <v>2012</v>
      </c>
      <c r="AO1622" s="2" t="s">
        <v>13694</v>
      </c>
    </row>
    <row r="1623" spans="17:41">
      <c r="Q1623" s="84">
        <v>0.34356481481481499</v>
      </c>
      <c r="R1623" s="85">
        <v>1</v>
      </c>
      <c r="S1623" s="85" t="s">
        <v>3974</v>
      </c>
      <c r="T1623" s="87" t="s">
        <v>13695</v>
      </c>
      <c r="AL1623" s="79">
        <v>0.37012731481481498</v>
      </c>
      <c r="AM1623" s="2">
        <v>2</v>
      </c>
      <c r="AN1623" s="2" t="s">
        <v>5348</v>
      </c>
      <c r="AO1623" s="2" t="s">
        <v>13693</v>
      </c>
    </row>
    <row r="1624" spans="17:41">
      <c r="Q1624" s="80">
        <v>0.34358796296296301</v>
      </c>
      <c r="R1624" s="81">
        <v>1</v>
      </c>
      <c r="S1624" s="81" t="s">
        <v>4969</v>
      </c>
      <c r="T1624" s="83" t="s">
        <v>13705</v>
      </c>
      <c r="AL1624" s="79">
        <v>0.370150462962963</v>
      </c>
      <c r="AM1624" s="2">
        <v>1</v>
      </c>
      <c r="AN1624" s="2" t="s">
        <v>5349</v>
      </c>
      <c r="AO1624" s="2" t="s">
        <v>13694</v>
      </c>
    </row>
    <row r="1625" spans="17:41">
      <c r="Q1625" s="84">
        <v>0.343599537037037</v>
      </c>
      <c r="R1625" s="85">
        <v>1</v>
      </c>
      <c r="S1625" s="85" t="s">
        <v>1264</v>
      </c>
      <c r="T1625" s="87" t="s">
        <v>13693</v>
      </c>
      <c r="AL1625" s="79">
        <v>0.37016203703703698</v>
      </c>
      <c r="AM1625" s="2">
        <v>1</v>
      </c>
      <c r="AN1625" s="2" t="s">
        <v>2327</v>
      </c>
      <c r="AO1625" s="2" t="s">
        <v>13690</v>
      </c>
    </row>
    <row r="1626" spans="17:41">
      <c r="Q1626" s="80">
        <v>0.34361111111111098</v>
      </c>
      <c r="R1626" s="81">
        <v>3</v>
      </c>
      <c r="S1626" s="81" t="s">
        <v>2485</v>
      </c>
      <c r="T1626" s="83" t="s">
        <v>13694</v>
      </c>
      <c r="AL1626" s="79">
        <v>0.37019675925925899</v>
      </c>
      <c r="AM1626" s="2">
        <v>1</v>
      </c>
      <c r="AN1626" s="2" t="s">
        <v>5350</v>
      </c>
      <c r="AO1626" s="2" t="s">
        <v>13690</v>
      </c>
    </row>
    <row r="1627" spans="17:41">
      <c r="Q1627" s="84">
        <v>0.34362268518518502</v>
      </c>
      <c r="R1627" s="85">
        <v>1</v>
      </c>
      <c r="S1627" s="85" t="s">
        <v>4970</v>
      </c>
      <c r="T1627" s="87" t="s">
        <v>13695</v>
      </c>
      <c r="AL1627" s="79">
        <v>0.37019675925925899</v>
      </c>
      <c r="AM1627" s="2">
        <v>1</v>
      </c>
      <c r="AN1627" s="2" t="s">
        <v>3742</v>
      </c>
      <c r="AO1627" s="2" t="s">
        <v>13703</v>
      </c>
    </row>
    <row r="1628" spans="17:41">
      <c r="Q1628" s="80">
        <v>0.34364583333333298</v>
      </c>
      <c r="R1628" s="81">
        <v>4</v>
      </c>
      <c r="S1628" s="81" t="s">
        <v>176</v>
      </c>
      <c r="T1628" s="83" t="s">
        <v>13696</v>
      </c>
      <c r="AL1628" s="79">
        <v>0.370231481481481</v>
      </c>
      <c r="AM1628" s="2">
        <v>1</v>
      </c>
      <c r="AN1628" s="2" t="s">
        <v>5351</v>
      </c>
      <c r="AO1628" s="2" t="s">
        <v>13690</v>
      </c>
    </row>
    <row r="1629" spans="17:41">
      <c r="Q1629" s="84">
        <v>0.34368055555555599</v>
      </c>
      <c r="R1629" s="85">
        <v>1</v>
      </c>
      <c r="S1629" s="85" t="s">
        <v>959</v>
      </c>
      <c r="T1629" s="87" t="s">
        <v>13690</v>
      </c>
      <c r="AL1629" s="79">
        <v>0.370231481481481</v>
      </c>
      <c r="AM1629" s="2">
        <v>1</v>
      </c>
      <c r="AN1629" s="2" t="s">
        <v>5352</v>
      </c>
      <c r="AO1629" s="2" t="s">
        <v>13692</v>
      </c>
    </row>
    <row r="1630" spans="17:41">
      <c r="Q1630" s="80">
        <v>0.34369212962963003</v>
      </c>
      <c r="R1630" s="81">
        <v>1</v>
      </c>
      <c r="S1630" s="81" t="s">
        <v>2846</v>
      </c>
      <c r="T1630" s="83" t="s">
        <v>13707</v>
      </c>
      <c r="AL1630" s="79">
        <v>0.37025462962963002</v>
      </c>
      <c r="AM1630" s="2">
        <v>1</v>
      </c>
      <c r="AN1630" s="2" t="s">
        <v>619</v>
      </c>
      <c r="AO1630" s="2" t="s">
        <v>13690</v>
      </c>
    </row>
    <row r="1631" spans="17:41">
      <c r="Q1631" s="84">
        <v>0.34371527777777799</v>
      </c>
      <c r="R1631" s="85">
        <v>2</v>
      </c>
      <c r="S1631" s="85" t="s">
        <v>1033</v>
      </c>
      <c r="T1631" s="87" t="s">
        <v>13692</v>
      </c>
      <c r="AL1631" s="79">
        <v>0.370266203703704</v>
      </c>
      <c r="AM1631" s="2">
        <v>1</v>
      </c>
      <c r="AN1631" s="2" t="s">
        <v>5353</v>
      </c>
      <c r="AO1631" s="2" t="s">
        <v>13692</v>
      </c>
    </row>
    <row r="1632" spans="17:41">
      <c r="Q1632" s="80">
        <v>0.34376157407407398</v>
      </c>
      <c r="R1632" s="81">
        <v>1</v>
      </c>
      <c r="S1632" s="81" t="s">
        <v>1034</v>
      </c>
      <c r="T1632" s="83" t="s">
        <v>13690</v>
      </c>
      <c r="AL1632" s="79">
        <v>0.37027777777777798</v>
      </c>
      <c r="AM1632" s="2">
        <v>1</v>
      </c>
      <c r="AN1632" s="2" t="s">
        <v>5354</v>
      </c>
      <c r="AO1632" s="2" t="s">
        <v>13692</v>
      </c>
    </row>
    <row r="1633" spans="17:41">
      <c r="Q1633" s="84">
        <v>0.34378472222222201</v>
      </c>
      <c r="R1633" s="85">
        <v>1</v>
      </c>
      <c r="S1633" s="85" t="s">
        <v>119</v>
      </c>
      <c r="T1633" s="87" t="s">
        <v>13692</v>
      </c>
      <c r="AL1633" s="79">
        <v>0.37035879629629598</v>
      </c>
      <c r="AM1633" s="2">
        <v>2</v>
      </c>
      <c r="AN1633" s="2" t="s">
        <v>973</v>
      </c>
      <c r="AO1633" s="2" t="s">
        <v>13690</v>
      </c>
    </row>
    <row r="1634" spans="17:41">
      <c r="Q1634" s="80">
        <v>0.34380787037036997</v>
      </c>
      <c r="R1634" s="81">
        <v>1</v>
      </c>
      <c r="S1634" s="81" t="s">
        <v>779</v>
      </c>
      <c r="T1634" s="83" t="s">
        <v>13692</v>
      </c>
      <c r="AL1634" s="79">
        <v>0.370381944444444</v>
      </c>
      <c r="AM1634" s="2">
        <v>4</v>
      </c>
      <c r="AN1634" s="2" t="s">
        <v>2562</v>
      </c>
      <c r="AO1634" s="2" t="s">
        <v>13692</v>
      </c>
    </row>
    <row r="1635" spans="17:41">
      <c r="Q1635" s="84">
        <v>0.34381944444444401</v>
      </c>
      <c r="R1635" s="85">
        <v>1</v>
      </c>
      <c r="S1635" s="85" t="s">
        <v>2248</v>
      </c>
      <c r="T1635" s="87" t="s">
        <v>13690</v>
      </c>
      <c r="AL1635" s="79">
        <v>0.37042824074074099</v>
      </c>
      <c r="AM1635" s="2">
        <v>1</v>
      </c>
      <c r="AN1635" s="2" t="s">
        <v>2328</v>
      </c>
      <c r="AO1635" s="2" t="s">
        <v>13692</v>
      </c>
    </row>
    <row r="1636" spans="17:41">
      <c r="Q1636" s="80">
        <v>0.34381944444444401</v>
      </c>
      <c r="R1636" s="81">
        <v>1</v>
      </c>
      <c r="S1636" s="81" t="s">
        <v>194</v>
      </c>
      <c r="T1636" s="83" t="s">
        <v>13692</v>
      </c>
      <c r="AL1636" s="79">
        <v>0.37043981481481503</v>
      </c>
      <c r="AM1636" s="2">
        <v>2</v>
      </c>
      <c r="AN1636" s="2" t="s">
        <v>2562</v>
      </c>
      <c r="AO1636" s="2" t="s">
        <v>13692</v>
      </c>
    </row>
    <row r="1637" spans="17:41">
      <c r="Q1637" s="84">
        <v>0.34384259259259298</v>
      </c>
      <c r="R1637" s="85">
        <v>1</v>
      </c>
      <c r="S1637" s="85" t="s">
        <v>1517</v>
      </c>
      <c r="T1637" s="87" t="s">
        <v>13698</v>
      </c>
      <c r="AL1637" s="79">
        <v>0.37046296296296299</v>
      </c>
      <c r="AM1637" s="2">
        <v>1</v>
      </c>
      <c r="AN1637" s="2" t="s">
        <v>2329</v>
      </c>
      <c r="AO1637" s="2" t="s">
        <v>13690</v>
      </c>
    </row>
    <row r="1638" spans="17:41">
      <c r="Q1638" s="80">
        <v>0.34385416666666702</v>
      </c>
      <c r="R1638" s="81">
        <v>2</v>
      </c>
      <c r="S1638" s="81" t="s">
        <v>153</v>
      </c>
      <c r="T1638" s="83" t="s">
        <v>13696</v>
      </c>
      <c r="AL1638" s="79">
        <v>0.370497685185185</v>
      </c>
      <c r="AM1638" s="2">
        <v>1</v>
      </c>
      <c r="AN1638" s="2" t="s">
        <v>5355</v>
      </c>
      <c r="AO1638" s="2" t="s">
        <v>13690</v>
      </c>
    </row>
    <row r="1639" spans="17:41">
      <c r="Q1639" s="84">
        <v>0.34387731481481498</v>
      </c>
      <c r="R1639" s="85">
        <v>2</v>
      </c>
      <c r="S1639" s="85" t="s">
        <v>960</v>
      </c>
      <c r="T1639" s="87" t="s">
        <v>13693</v>
      </c>
      <c r="AL1639" s="79">
        <v>0.37050925925925898</v>
      </c>
      <c r="AM1639" s="2">
        <v>1</v>
      </c>
      <c r="AN1639" s="2" t="s">
        <v>5356</v>
      </c>
      <c r="AO1639" s="2" t="s">
        <v>13692</v>
      </c>
    </row>
    <row r="1640" spans="17:41">
      <c r="Q1640" s="80">
        <v>0.34392361111111103</v>
      </c>
      <c r="R1640" s="81">
        <v>1</v>
      </c>
      <c r="S1640" s="81" t="s">
        <v>2659</v>
      </c>
      <c r="T1640" s="83" t="s">
        <v>13693</v>
      </c>
      <c r="AL1640" s="79">
        <v>0.37052083333333302</v>
      </c>
      <c r="AM1640" s="2">
        <v>1</v>
      </c>
      <c r="AN1640" s="2" t="s">
        <v>2914</v>
      </c>
      <c r="AO1640" s="2" t="s">
        <v>13705</v>
      </c>
    </row>
    <row r="1641" spans="17:41">
      <c r="Q1641" s="84">
        <v>0.34393518518518501</v>
      </c>
      <c r="R1641" s="85">
        <v>1</v>
      </c>
      <c r="S1641" s="85" t="s">
        <v>2586</v>
      </c>
      <c r="T1641" s="87" t="s">
        <v>13690</v>
      </c>
      <c r="AL1641" s="79">
        <v>0.37055555555555603</v>
      </c>
      <c r="AM1641" s="2">
        <v>1</v>
      </c>
      <c r="AN1641" s="2" t="s">
        <v>5357</v>
      </c>
      <c r="AO1641" s="2" t="s">
        <v>13695</v>
      </c>
    </row>
    <row r="1642" spans="17:41">
      <c r="Q1642" s="80">
        <v>0.34393518518518501</v>
      </c>
      <c r="R1642" s="81">
        <v>1</v>
      </c>
      <c r="S1642" s="81" t="s">
        <v>899</v>
      </c>
      <c r="T1642" s="83" t="s">
        <v>13696</v>
      </c>
      <c r="AL1642" s="79">
        <v>0.37060185185185202</v>
      </c>
      <c r="AM1642" s="2">
        <v>2</v>
      </c>
      <c r="AN1642" s="2" t="s">
        <v>3942</v>
      </c>
      <c r="AO1642" s="2" t="s">
        <v>13696</v>
      </c>
    </row>
    <row r="1643" spans="17:41">
      <c r="Q1643" s="84">
        <v>0.34395833333333298</v>
      </c>
      <c r="R1643" s="85">
        <v>1</v>
      </c>
      <c r="S1643" s="85" t="s">
        <v>2249</v>
      </c>
      <c r="T1643" s="87" t="s">
        <v>13694</v>
      </c>
      <c r="AL1643" s="79">
        <v>0.37063657407407402</v>
      </c>
      <c r="AM1643" s="2">
        <v>1</v>
      </c>
      <c r="AN1643" s="2" t="s">
        <v>5358</v>
      </c>
      <c r="AO1643" s="2" t="s">
        <v>13690</v>
      </c>
    </row>
    <row r="1644" spans="17:41">
      <c r="Q1644" s="80">
        <v>0.343981481481481</v>
      </c>
      <c r="R1644" s="81">
        <v>1</v>
      </c>
      <c r="S1644" s="81" t="s">
        <v>2847</v>
      </c>
      <c r="T1644" s="83" t="s">
        <v>13695</v>
      </c>
      <c r="AL1644" s="79">
        <v>0.370648148148148</v>
      </c>
      <c r="AM1644" s="2">
        <v>2</v>
      </c>
      <c r="AN1644" s="2" t="s">
        <v>2562</v>
      </c>
      <c r="AO1644" s="2" t="s">
        <v>13692</v>
      </c>
    </row>
    <row r="1645" spans="17:41">
      <c r="Q1645" s="84">
        <v>0.34399305555555598</v>
      </c>
      <c r="R1645" s="85">
        <v>2</v>
      </c>
      <c r="S1645" s="85" t="s">
        <v>2848</v>
      </c>
      <c r="T1645" s="87" t="s">
        <v>13695</v>
      </c>
      <c r="AL1645" s="79">
        <v>0.37069444444444399</v>
      </c>
      <c r="AM1645" s="2">
        <v>2</v>
      </c>
      <c r="AN1645" s="2" t="s">
        <v>806</v>
      </c>
      <c r="AO1645" s="2" t="s">
        <v>13690</v>
      </c>
    </row>
    <row r="1646" spans="17:41">
      <c r="Q1646" s="80">
        <v>0.34400462962963002</v>
      </c>
      <c r="R1646" s="81">
        <v>2</v>
      </c>
      <c r="S1646" s="81" t="s">
        <v>1518</v>
      </c>
      <c r="T1646" s="83" t="s">
        <v>13692</v>
      </c>
      <c r="AL1646" s="79">
        <v>0.37075231481481502</v>
      </c>
      <c r="AM1646" s="2">
        <v>1</v>
      </c>
      <c r="AN1646" s="2" t="s">
        <v>5359</v>
      </c>
      <c r="AO1646" s="2" t="s">
        <v>13693</v>
      </c>
    </row>
    <row r="1647" spans="17:41">
      <c r="Q1647" s="84">
        <v>0.344016203703704</v>
      </c>
      <c r="R1647" s="85">
        <v>1</v>
      </c>
      <c r="S1647" s="85" t="s">
        <v>2250</v>
      </c>
      <c r="T1647" s="87" t="s">
        <v>13694</v>
      </c>
      <c r="AL1647" s="79">
        <v>0.37077546296296299</v>
      </c>
      <c r="AM1647" s="2">
        <v>1</v>
      </c>
      <c r="AN1647" s="2" t="s">
        <v>5360</v>
      </c>
      <c r="AO1647" s="2" t="s">
        <v>13693</v>
      </c>
    </row>
    <row r="1648" spans="17:41">
      <c r="Q1648" s="80">
        <v>0.34406249999999999</v>
      </c>
      <c r="R1648" s="81">
        <v>1</v>
      </c>
      <c r="S1648" s="81" t="s">
        <v>98</v>
      </c>
      <c r="T1648" s="83" t="s">
        <v>13692</v>
      </c>
      <c r="AL1648" s="79">
        <v>0.37081018518518499</v>
      </c>
      <c r="AM1648" s="2">
        <v>1</v>
      </c>
      <c r="AN1648" s="2" t="s">
        <v>2330</v>
      </c>
      <c r="AO1648" s="2" t="s">
        <v>13694</v>
      </c>
    </row>
    <row r="1649" spans="17:41">
      <c r="Q1649" s="84">
        <v>0.34408564814814802</v>
      </c>
      <c r="R1649" s="85">
        <v>4</v>
      </c>
      <c r="S1649" s="85" t="s">
        <v>1035</v>
      </c>
      <c r="T1649" s="87" t="s">
        <v>13690</v>
      </c>
      <c r="AL1649" s="79">
        <v>0.37082175925925898</v>
      </c>
      <c r="AM1649" s="2">
        <v>1</v>
      </c>
      <c r="AN1649" s="2" t="s">
        <v>5361</v>
      </c>
      <c r="AO1649" s="2" t="s">
        <v>13693</v>
      </c>
    </row>
    <row r="1650" spans="17:41">
      <c r="Q1650" s="80">
        <v>0.34408564814814802</v>
      </c>
      <c r="R1650" s="81">
        <v>1</v>
      </c>
      <c r="S1650" s="81" t="s">
        <v>1232</v>
      </c>
      <c r="T1650" s="83" t="s">
        <v>13692</v>
      </c>
      <c r="AL1650" s="79">
        <v>0.37082175925925898</v>
      </c>
      <c r="AM1650" s="2">
        <v>1</v>
      </c>
      <c r="AN1650" s="2" t="s">
        <v>1243</v>
      </c>
      <c r="AO1650" s="2" t="s">
        <v>13690</v>
      </c>
    </row>
    <row r="1651" spans="17:41">
      <c r="Q1651" s="84">
        <v>0.344097222222222</v>
      </c>
      <c r="R1651" s="85">
        <v>1</v>
      </c>
      <c r="S1651" s="85" t="s">
        <v>1125</v>
      </c>
      <c r="T1651" s="87" t="s">
        <v>13699</v>
      </c>
      <c r="AL1651" s="79">
        <v>0.370844907407407</v>
      </c>
      <c r="AM1651" s="2">
        <v>2</v>
      </c>
      <c r="AN1651" s="2" t="s">
        <v>5362</v>
      </c>
      <c r="AO1651" s="2" t="s">
        <v>13690</v>
      </c>
    </row>
    <row r="1652" spans="17:41">
      <c r="Q1652" s="80">
        <v>0.344097222222222</v>
      </c>
      <c r="R1652" s="81">
        <v>1</v>
      </c>
      <c r="S1652" s="81" t="s">
        <v>4357</v>
      </c>
      <c r="T1652" s="83" t="s">
        <v>13692</v>
      </c>
      <c r="AL1652" s="79">
        <v>0.37085648148148098</v>
      </c>
      <c r="AM1652" s="2">
        <v>1</v>
      </c>
      <c r="AN1652" s="2" t="s">
        <v>5363</v>
      </c>
      <c r="AO1652" s="2" t="s">
        <v>13693</v>
      </c>
    </row>
    <row r="1653" spans="17:41">
      <c r="Q1653" s="84">
        <v>0.34412037037037002</v>
      </c>
      <c r="R1653" s="85">
        <v>1</v>
      </c>
      <c r="S1653" s="85" t="s">
        <v>2251</v>
      </c>
      <c r="T1653" s="87" t="s">
        <v>13692</v>
      </c>
      <c r="AL1653" s="79">
        <v>0.37087962962963</v>
      </c>
      <c r="AM1653" s="2">
        <v>2</v>
      </c>
      <c r="AN1653" s="2" t="s">
        <v>2562</v>
      </c>
      <c r="AO1653" s="2" t="s">
        <v>13692</v>
      </c>
    </row>
    <row r="1654" spans="17:41">
      <c r="Q1654" s="80">
        <v>0.344131944444444</v>
      </c>
      <c r="R1654" s="81">
        <v>1</v>
      </c>
      <c r="S1654" s="81" t="s">
        <v>1912</v>
      </c>
      <c r="T1654" s="83" t="s">
        <v>13695</v>
      </c>
      <c r="AL1654" s="79">
        <v>0.37087962962963</v>
      </c>
      <c r="AM1654" s="2">
        <v>1</v>
      </c>
      <c r="AN1654" s="2" t="s">
        <v>644</v>
      </c>
      <c r="AO1654" s="2" t="s">
        <v>13701</v>
      </c>
    </row>
    <row r="1655" spans="17:41">
      <c r="Q1655" s="84">
        <v>0.344131944444444</v>
      </c>
      <c r="R1655" s="85">
        <v>1</v>
      </c>
      <c r="S1655" s="85" t="s">
        <v>900</v>
      </c>
      <c r="T1655" s="87" t="s">
        <v>13690</v>
      </c>
      <c r="AL1655" s="79">
        <v>0.37091435185185201</v>
      </c>
      <c r="AM1655" s="2">
        <v>1</v>
      </c>
      <c r="AN1655" s="2" t="s">
        <v>5364</v>
      </c>
      <c r="AO1655" s="2" t="s">
        <v>13712</v>
      </c>
    </row>
    <row r="1656" spans="17:41">
      <c r="Q1656" s="80">
        <v>0.344131944444444</v>
      </c>
      <c r="R1656" s="81">
        <v>1</v>
      </c>
      <c r="S1656" s="81" t="s">
        <v>560</v>
      </c>
      <c r="T1656" s="83" t="s">
        <v>13694</v>
      </c>
      <c r="AL1656" s="79">
        <v>0.37091435185185201</v>
      </c>
      <c r="AM1656" s="2">
        <v>1</v>
      </c>
      <c r="AN1656" s="2" t="s">
        <v>2562</v>
      </c>
      <c r="AO1656" s="2" t="s">
        <v>13692</v>
      </c>
    </row>
    <row r="1657" spans="17:41">
      <c r="Q1657" s="84">
        <v>0.344212962962963</v>
      </c>
      <c r="R1657" s="85">
        <v>2</v>
      </c>
      <c r="S1657" s="85" t="s">
        <v>4613</v>
      </c>
      <c r="T1657" s="87" t="s">
        <v>13692</v>
      </c>
      <c r="AL1657" s="79">
        <v>0.37092592592592599</v>
      </c>
      <c r="AM1657" s="2">
        <v>1</v>
      </c>
      <c r="AN1657" s="2" t="s">
        <v>2013</v>
      </c>
      <c r="AO1657" s="2" t="s">
        <v>13694</v>
      </c>
    </row>
    <row r="1658" spans="17:41">
      <c r="Q1658" s="80">
        <v>0.344247685185185</v>
      </c>
      <c r="R1658" s="81">
        <v>4</v>
      </c>
      <c r="S1658" s="81" t="s">
        <v>2486</v>
      </c>
      <c r="T1658" s="83" t="s">
        <v>13690</v>
      </c>
      <c r="AL1658" s="79">
        <v>0.37093749999999998</v>
      </c>
      <c r="AM1658" s="2">
        <v>2</v>
      </c>
      <c r="AN1658" s="2" t="s">
        <v>2562</v>
      </c>
      <c r="AO1658" s="2" t="s">
        <v>13703</v>
      </c>
    </row>
    <row r="1659" spans="17:41">
      <c r="Q1659" s="84">
        <v>0.34429398148148099</v>
      </c>
      <c r="R1659" s="85">
        <v>2</v>
      </c>
      <c r="S1659" s="85" t="s">
        <v>2252</v>
      </c>
      <c r="T1659" s="87" t="s">
        <v>13690</v>
      </c>
      <c r="AL1659" s="79">
        <v>0.37093749999999998</v>
      </c>
      <c r="AM1659" s="2">
        <v>2</v>
      </c>
      <c r="AN1659" s="2" t="s">
        <v>805</v>
      </c>
      <c r="AO1659" s="2" t="s">
        <v>13702</v>
      </c>
    </row>
    <row r="1660" spans="17:41">
      <c r="Q1660" s="80">
        <v>0.34429398148148099</v>
      </c>
      <c r="R1660" s="81">
        <v>2</v>
      </c>
      <c r="S1660" s="81" t="s">
        <v>2587</v>
      </c>
      <c r="T1660" s="83" t="s">
        <v>13690</v>
      </c>
      <c r="AL1660" s="79">
        <v>0.370960648148148</v>
      </c>
      <c r="AM1660" s="2">
        <v>1</v>
      </c>
      <c r="AN1660" s="2" t="s">
        <v>5365</v>
      </c>
      <c r="AO1660" s="2" t="s">
        <v>13693</v>
      </c>
    </row>
    <row r="1661" spans="17:41">
      <c r="Q1661" s="84">
        <v>0.34430555555555598</v>
      </c>
      <c r="R1661" s="85">
        <v>1</v>
      </c>
      <c r="S1661" s="85" t="s">
        <v>2660</v>
      </c>
      <c r="T1661" s="87" t="s">
        <v>13690</v>
      </c>
      <c r="AL1661" s="79">
        <v>0.37100694444444399</v>
      </c>
      <c r="AM1661" s="2">
        <v>1</v>
      </c>
      <c r="AN1661" s="2" t="s">
        <v>620</v>
      </c>
      <c r="AO1661" s="2" t="s">
        <v>13690</v>
      </c>
    </row>
    <row r="1662" spans="17:41">
      <c r="Q1662" s="80">
        <v>0.34430555555555598</v>
      </c>
      <c r="R1662" s="81">
        <v>3</v>
      </c>
      <c r="S1662" s="81" t="s">
        <v>1036</v>
      </c>
      <c r="T1662" s="83" t="s">
        <v>13692</v>
      </c>
      <c r="AL1662" s="79">
        <v>0.37100694444444399</v>
      </c>
      <c r="AM1662" s="2">
        <v>1</v>
      </c>
      <c r="AN1662" s="2" t="s">
        <v>2014</v>
      </c>
      <c r="AO1662" s="2" t="s">
        <v>13699</v>
      </c>
    </row>
    <row r="1663" spans="17:41">
      <c r="Q1663" s="84">
        <v>0.34431712962963001</v>
      </c>
      <c r="R1663" s="85">
        <v>1</v>
      </c>
      <c r="S1663" s="85" t="s">
        <v>1519</v>
      </c>
      <c r="T1663" s="87" t="s">
        <v>13690</v>
      </c>
      <c r="AL1663" s="79">
        <v>0.37103009259259301</v>
      </c>
      <c r="AM1663" s="2">
        <v>1</v>
      </c>
      <c r="AN1663" s="2" t="s">
        <v>2331</v>
      </c>
      <c r="AO1663" s="2" t="s">
        <v>13690</v>
      </c>
    </row>
    <row r="1664" spans="17:41">
      <c r="Q1664" s="80">
        <v>0.344328703703704</v>
      </c>
      <c r="R1664" s="81">
        <v>1</v>
      </c>
      <c r="S1664" s="81" t="s">
        <v>1520</v>
      </c>
      <c r="T1664" s="83" t="s">
        <v>13690</v>
      </c>
      <c r="AL1664" s="79">
        <v>0.37103009259259301</v>
      </c>
      <c r="AM1664" s="2">
        <v>1</v>
      </c>
      <c r="AN1664" s="2" t="s">
        <v>5366</v>
      </c>
      <c r="AO1664" s="2" t="s">
        <v>13694</v>
      </c>
    </row>
    <row r="1665" spans="17:41">
      <c r="Q1665" s="84">
        <v>0.34435185185185202</v>
      </c>
      <c r="R1665" s="85">
        <v>1</v>
      </c>
      <c r="S1665" s="85" t="s">
        <v>2588</v>
      </c>
      <c r="T1665" s="87" t="s">
        <v>13690</v>
      </c>
      <c r="AL1665" s="79">
        <v>0.37109953703703702</v>
      </c>
      <c r="AM1665" s="2">
        <v>1</v>
      </c>
      <c r="AN1665" s="2" t="s">
        <v>5367</v>
      </c>
      <c r="AO1665" s="2" t="s">
        <v>13690</v>
      </c>
    </row>
    <row r="1666" spans="17:41">
      <c r="Q1666" s="80">
        <v>0.34442129629629598</v>
      </c>
      <c r="R1666" s="81">
        <v>1</v>
      </c>
      <c r="S1666" s="81" t="s">
        <v>2849</v>
      </c>
      <c r="T1666" s="83" t="s">
        <v>13695</v>
      </c>
      <c r="AL1666" s="79">
        <v>0.37109953703703702</v>
      </c>
      <c r="AM1666" s="2">
        <v>2</v>
      </c>
      <c r="AN1666" s="2" t="s">
        <v>5368</v>
      </c>
      <c r="AO1666" s="2" t="s">
        <v>13695</v>
      </c>
    </row>
    <row r="1667" spans="17:41">
      <c r="Q1667" s="84">
        <v>0.344444444444444</v>
      </c>
      <c r="R1667" s="85">
        <v>4</v>
      </c>
      <c r="S1667" s="85" t="s">
        <v>901</v>
      </c>
      <c r="T1667" s="87" t="s">
        <v>13690</v>
      </c>
      <c r="AL1667" s="79">
        <v>0.37109953703703702</v>
      </c>
      <c r="AM1667" s="2">
        <v>1</v>
      </c>
      <c r="AN1667" s="2" t="s">
        <v>122</v>
      </c>
      <c r="AO1667" s="2" t="s">
        <v>13694</v>
      </c>
    </row>
    <row r="1668" spans="17:41">
      <c r="Q1668" s="80">
        <v>0.34446759259259302</v>
      </c>
      <c r="R1668" s="81">
        <v>1</v>
      </c>
      <c r="S1668" s="81" t="s">
        <v>1521</v>
      </c>
      <c r="T1668" s="83" t="s">
        <v>13690</v>
      </c>
      <c r="AL1668" s="79">
        <v>0.371111111111111</v>
      </c>
      <c r="AM1668" s="2">
        <v>1</v>
      </c>
      <c r="AN1668" s="2" t="s">
        <v>5369</v>
      </c>
      <c r="AO1668" s="2" t="s">
        <v>13693</v>
      </c>
    </row>
    <row r="1669" spans="17:41">
      <c r="Q1669" s="84">
        <v>0.34446759259259302</v>
      </c>
      <c r="R1669" s="85">
        <v>1</v>
      </c>
      <c r="S1669" s="85" t="s">
        <v>902</v>
      </c>
      <c r="T1669" s="87" t="s">
        <v>13692</v>
      </c>
      <c r="AL1669" s="79">
        <v>0.371111111111111</v>
      </c>
      <c r="AM1669" s="2">
        <v>1</v>
      </c>
      <c r="AN1669" s="2" t="s">
        <v>3143</v>
      </c>
      <c r="AO1669" s="2" t="s">
        <v>13701</v>
      </c>
    </row>
    <row r="1670" spans="17:41">
      <c r="Q1670" s="80">
        <v>0.344479166666667</v>
      </c>
      <c r="R1670" s="81">
        <v>1</v>
      </c>
      <c r="S1670" s="81" t="s">
        <v>4971</v>
      </c>
      <c r="T1670" s="83" t="s">
        <v>13690</v>
      </c>
      <c r="AL1670" s="79">
        <v>0.37113425925925903</v>
      </c>
      <c r="AM1670" s="2">
        <v>1</v>
      </c>
      <c r="AN1670" s="2" t="s">
        <v>5370</v>
      </c>
      <c r="AO1670" s="2" t="s">
        <v>13692</v>
      </c>
    </row>
    <row r="1671" spans="17:41">
      <c r="Q1671" s="84">
        <v>0.34449074074074099</v>
      </c>
      <c r="R1671" s="85">
        <v>1</v>
      </c>
      <c r="S1671" s="85" t="s">
        <v>2850</v>
      </c>
      <c r="T1671" s="87" t="s">
        <v>13695</v>
      </c>
      <c r="AL1671" s="79">
        <v>0.37114583333333301</v>
      </c>
      <c r="AM1671" s="2">
        <v>1</v>
      </c>
      <c r="AN1671" s="2" t="s">
        <v>621</v>
      </c>
      <c r="AO1671" s="2" t="s">
        <v>13690</v>
      </c>
    </row>
    <row r="1672" spans="17:41">
      <c r="Q1672" s="80">
        <v>0.34453703703703698</v>
      </c>
      <c r="R1672" s="81">
        <v>1</v>
      </c>
      <c r="S1672" s="81" t="s">
        <v>4351</v>
      </c>
      <c r="T1672" s="83" t="s">
        <v>13693</v>
      </c>
      <c r="AL1672" s="79">
        <v>0.37115740740740699</v>
      </c>
      <c r="AM1672" s="2">
        <v>1</v>
      </c>
      <c r="AN1672" s="2" t="s">
        <v>5371</v>
      </c>
      <c r="AO1672" s="2" t="s">
        <v>13690</v>
      </c>
    </row>
    <row r="1673" spans="17:41">
      <c r="Q1673" s="84">
        <v>0.34458333333333302</v>
      </c>
      <c r="R1673" s="85">
        <v>1</v>
      </c>
      <c r="S1673" s="85" t="s">
        <v>1522</v>
      </c>
      <c r="T1673" s="87" t="s">
        <v>13694</v>
      </c>
      <c r="AL1673" s="79">
        <v>0.37115740740740699</v>
      </c>
      <c r="AM1673" s="2">
        <v>1</v>
      </c>
      <c r="AN1673" s="2" t="s">
        <v>5372</v>
      </c>
      <c r="AO1673" s="2" t="s">
        <v>13695</v>
      </c>
    </row>
    <row r="1674" spans="17:41">
      <c r="Q1674" s="80">
        <v>0.344594907407407</v>
      </c>
      <c r="R1674" s="81">
        <v>1</v>
      </c>
      <c r="S1674" s="81" t="s">
        <v>961</v>
      </c>
      <c r="T1674" s="83" t="s">
        <v>13690</v>
      </c>
      <c r="AL1674" s="79">
        <v>0.37118055555555601</v>
      </c>
      <c r="AM1674" s="2">
        <v>1</v>
      </c>
      <c r="AN1674" s="2" t="s">
        <v>5373</v>
      </c>
      <c r="AO1674" s="2" t="s">
        <v>13709</v>
      </c>
    </row>
    <row r="1675" spans="17:41">
      <c r="Q1675" s="84">
        <v>0.34466435185185201</v>
      </c>
      <c r="R1675" s="85">
        <v>1</v>
      </c>
      <c r="S1675" s="85" t="s">
        <v>2851</v>
      </c>
      <c r="T1675" s="87" t="s">
        <v>13704</v>
      </c>
      <c r="AL1675" s="79">
        <v>0.37118055555555601</v>
      </c>
      <c r="AM1675" s="2">
        <v>1</v>
      </c>
      <c r="AN1675" s="2" t="s">
        <v>5374</v>
      </c>
      <c r="AO1675" s="2" t="s">
        <v>13690</v>
      </c>
    </row>
    <row r="1676" spans="17:41">
      <c r="Q1676" s="80">
        <v>0.34473379629629602</v>
      </c>
      <c r="R1676" s="81">
        <v>1</v>
      </c>
      <c r="S1676" s="81" t="s">
        <v>561</v>
      </c>
      <c r="T1676" s="83" t="s">
        <v>13690</v>
      </c>
      <c r="AL1676" s="79">
        <v>0.37119212962963</v>
      </c>
      <c r="AM1676" s="2">
        <v>1</v>
      </c>
      <c r="AN1676" s="2" t="s">
        <v>2332</v>
      </c>
      <c r="AO1676" s="2" t="s">
        <v>13694</v>
      </c>
    </row>
    <row r="1677" spans="17:41">
      <c r="Q1677" s="84">
        <v>0.34475694444444399</v>
      </c>
      <c r="R1677" s="85">
        <v>1</v>
      </c>
      <c r="S1677" s="85" t="s">
        <v>903</v>
      </c>
      <c r="T1677" s="87" t="s">
        <v>13690</v>
      </c>
      <c r="AL1677" s="79">
        <v>0.37123842592592599</v>
      </c>
      <c r="AM1677" s="2">
        <v>1</v>
      </c>
      <c r="AN1677" s="2" t="s">
        <v>974</v>
      </c>
      <c r="AO1677" s="2" t="s">
        <v>13694</v>
      </c>
    </row>
    <row r="1678" spans="17:41">
      <c r="Q1678" s="80">
        <v>0.34478009259259301</v>
      </c>
      <c r="R1678" s="81">
        <v>4</v>
      </c>
      <c r="S1678" s="81" t="s">
        <v>904</v>
      </c>
      <c r="T1678" s="83" t="s">
        <v>13690</v>
      </c>
      <c r="AL1678" s="79">
        <v>0.37129629629629601</v>
      </c>
      <c r="AM1678" s="2">
        <v>1</v>
      </c>
      <c r="AN1678" s="2" t="s">
        <v>1633</v>
      </c>
      <c r="AO1678" s="2" t="s">
        <v>13699</v>
      </c>
    </row>
    <row r="1679" spans="17:41">
      <c r="Q1679" s="84">
        <v>0.344791666666667</v>
      </c>
      <c r="R1679" s="85">
        <v>2</v>
      </c>
      <c r="S1679" s="85" t="s">
        <v>2661</v>
      </c>
      <c r="T1679" s="87" t="s">
        <v>13693</v>
      </c>
      <c r="AL1679" s="79">
        <v>0.37130787037037</v>
      </c>
      <c r="AM1679" s="2">
        <v>2</v>
      </c>
      <c r="AN1679" s="2" t="s">
        <v>5375</v>
      </c>
      <c r="AO1679" s="2" t="s">
        <v>13695</v>
      </c>
    </row>
    <row r="1680" spans="17:41">
      <c r="Q1680" s="80">
        <v>0.34481481481481502</v>
      </c>
      <c r="R1680" s="81">
        <v>2</v>
      </c>
      <c r="S1680" s="81" t="s">
        <v>1037</v>
      </c>
      <c r="T1680" s="83" t="s">
        <v>13692</v>
      </c>
      <c r="AL1680" s="79">
        <v>0.37133101851851902</v>
      </c>
      <c r="AM1680" s="2">
        <v>2</v>
      </c>
      <c r="AN1680" s="2" t="s">
        <v>2333</v>
      </c>
      <c r="AO1680" s="2" t="s">
        <v>13698</v>
      </c>
    </row>
    <row r="1681" spans="17:41">
      <c r="Q1681" s="84">
        <v>0.34489583333333301</v>
      </c>
      <c r="R1681" s="85">
        <v>1</v>
      </c>
      <c r="S1681" s="85" t="s">
        <v>1913</v>
      </c>
      <c r="T1681" s="87" t="s">
        <v>13690</v>
      </c>
      <c r="AL1681" s="79">
        <v>0.37135416666666698</v>
      </c>
      <c r="AM1681" s="2">
        <v>1</v>
      </c>
      <c r="AN1681" s="2" t="s">
        <v>5376</v>
      </c>
      <c r="AO1681" s="2" t="s">
        <v>13690</v>
      </c>
    </row>
    <row r="1682" spans="17:41">
      <c r="Q1682" s="80">
        <v>0.34489583333333301</v>
      </c>
      <c r="R1682" s="81">
        <v>1</v>
      </c>
      <c r="S1682" s="81" t="s">
        <v>2852</v>
      </c>
      <c r="T1682" s="83" t="s">
        <v>13695</v>
      </c>
      <c r="AL1682" s="79">
        <v>0.37136574074074102</v>
      </c>
      <c r="AM1682" s="2">
        <v>1</v>
      </c>
      <c r="AN1682" s="2" t="s">
        <v>622</v>
      </c>
      <c r="AO1682" s="2" t="s">
        <v>13690</v>
      </c>
    </row>
    <row r="1683" spans="17:41">
      <c r="Q1683" s="84">
        <v>0.344907407407407</v>
      </c>
      <c r="R1683" s="85">
        <v>1</v>
      </c>
      <c r="S1683" s="85" t="s">
        <v>962</v>
      </c>
      <c r="T1683" s="87" t="s">
        <v>13690</v>
      </c>
      <c r="AL1683" s="79">
        <v>0.37138888888888899</v>
      </c>
      <c r="AM1683" s="2">
        <v>4</v>
      </c>
      <c r="AN1683" s="2" t="s">
        <v>5377</v>
      </c>
      <c r="AO1683" s="2" t="s">
        <v>13705</v>
      </c>
    </row>
    <row r="1684" spans="17:41">
      <c r="Q1684" s="80">
        <v>0.34494212962963</v>
      </c>
      <c r="R1684" s="81">
        <v>1</v>
      </c>
      <c r="S1684" s="81" t="s">
        <v>1914</v>
      </c>
      <c r="T1684" s="83" t="s">
        <v>13694</v>
      </c>
      <c r="AL1684" s="79">
        <v>0.371423611111111</v>
      </c>
      <c r="AM1684" s="2">
        <v>4</v>
      </c>
      <c r="AN1684" s="2" t="s">
        <v>2562</v>
      </c>
      <c r="AO1684" s="2" t="s">
        <v>13692</v>
      </c>
    </row>
    <row r="1685" spans="17:41">
      <c r="Q1685" s="84">
        <v>0.34494212962963</v>
      </c>
      <c r="R1685" s="85">
        <v>2</v>
      </c>
      <c r="S1685" s="85" t="s">
        <v>905</v>
      </c>
      <c r="T1685" s="87" t="s">
        <v>13692</v>
      </c>
      <c r="AL1685" s="79">
        <v>0.37144675925925902</v>
      </c>
      <c r="AM1685" s="2">
        <v>1</v>
      </c>
      <c r="AN1685" s="2" t="s">
        <v>624</v>
      </c>
      <c r="AO1685" s="2" t="s">
        <v>13690</v>
      </c>
    </row>
    <row r="1686" spans="17:41">
      <c r="Q1686" s="80">
        <v>0.34495370370370398</v>
      </c>
      <c r="R1686" s="81">
        <v>1</v>
      </c>
      <c r="S1686" s="81" t="s">
        <v>2581</v>
      </c>
      <c r="T1686" s="83" t="s">
        <v>13698</v>
      </c>
      <c r="AL1686" s="79">
        <v>0.371458333333333</v>
      </c>
      <c r="AM1686" s="2">
        <v>1</v>
      </c>
      <c r="AN1686" s="2" t="s">
        <v>5378</v>
      </c>
      <c r="AO1686" s="2" t="s">
        <v>13690</v>
      </c>
    </row>
    <row r="1687" spans="17:41">
      <c r="Q1687" s="84">
        <v>0.34497685185185201</v>
      </c>
      <c r="R1687" s="85">
        <v>1</v>
      </c>
      <c r="S1687" s="85" t="s">
        <v>1155</v>
      </c>
      <c r="T1687" s="87" t="s">
        <v>13692</v>
      </c>
      <c r="AL1687" s="79">
        <v>0.371458333333333</v>
      </c>
      <c r="AM1687" s="2">
        <v>1</v>
      </c>
      <c r="AN1687" s="2" t="s">
        <v>2334</v>
      </c>
      <c r="AO1687" s="2" t="s">
        <v>13694</v>
      </c>
    </row>
    <row r="1688" spans="17:41">
      <c r="Q1688" s="80">
        <v>0.34498842592592599</v>
      </c>
      <c r="R1688" s="81">
        <v>1</v>
      </c>
      <c r="S1688" s="81" t="s">
        <v>1523</v>
      </c>
      <c r="T1688" s="83" t="s">
        <v>13692</v>
      </c>
      <c r="AL1688" s="79">
        <v>0.37146990740740699</v>
      </c>
      <c r="AM1688" s="2">
        <v>2</v>
      </c>
      <c r="AN1688" s="2" t="s">
        <v>2562</v>
      </c>
      <c r="AO1688" s="2" t="s">
        <v>13692</v>
      </c>
    </row>
    <row r="1689" spans="17:41">
      <c r="Q1689" s="84">
        <v>0.34501157407407401</v>
      </c>
      <c r="R1689" s="85">
        <v>1</v>
      </c>
      <c r="S1689" s="85" t="s">
        <v>2662</v>
      </c>
      <c r="T1689" s="87" t="s">
        <v>13692</v>
      </c>
      <c r="AL1689" s="79">
        <v>0.37148148148148102</v>
      </c>
      <c r="AM1689" s="2">
        <v>2</v>
      </c>
      <c r="AN1689" s="2" t="s">
        <v>2562</v>
      </c>
      <c r="AO1689" s="2" t="s">
        <v>13692</v>
      </c>
    </row>
    <row r="1690" spans="17:41">
      <c r="Q1690" s="80">
        <v>0.34503472222222198</v>
      </c>
      <c r="R1690" s="81">
        <v>1</v>
      </c>
      <c r="S1690" s="81" t="s">
        <v>4972</v>
      </c>
      <c r="T1690" s="83" t="s">
        <v>13695</v>
      </c>
      <c r="AL1690" s="79">
        <v>0.37149305555555601</v>
      </c>
      <c r="AM1690" s="2">
        <v>1</v>
      </c>
      <c r="AN1690" s="2" t="s">
        <v>2562</v>
      </c>
      <c r="AO1690" s="2" t="s">
        <v>13699</v>
      </c>
    </row>
    <row r="1691" spans="17:41">
      <c r="Q1691" s="84">
        <v>0.34506944444444398</v>
      </c>
      <c r="R1691" s="85">
        <v>1</v>
      </c>
      <c r="S1691" s="85" t="s">
        <v>4973</v>
      </c>
      <c r="T1691" s="87" t="s">
        <v>13692</v>
      </c>
      <c r="AL1691" s="79">
        <v>0.37150462962962999</v>
      </c>
      <c r="AM1691" s="2">
        <v>2</v>
      </c>
      <c r="AN1691" s="2" t="s">
        <v>2015</v>
      </c>
      <c r="AO1691" s="2" t="s">
        <v>13694</v>
      </c>
    </row>
    <row r="1692" spans="17:41">
      <c r="Q1692" s="80">
        <v>0.34519675925925902</v>
      </c>
      <c r="R1692" s="81">
        <v>1</v>
      </c>
      <c r="S1692" s="81" t="s">
        <v>1524</v>
      </c>
      <c r="T1692" s="83" t="s">
        <v>13690</v>
      </c>
      <c r="AL1692" s="79">
        <v>0.37150462962962999</v>
      </c>
      <c r="AM1692" s="2">
        <v>1</v>
      </c>
      <c r="AN1692" s="2" t="s">
        <v>2562</v>
      </c>
      <c r="AO1692" s="2" t="s">
        <v>13692</v>
      </c>
    </row>
    <row r="1693" spans="17:41">
      <c r="Q1693" s="84">
        <v>0.34519675925925902</v>
      </c>
      <c r="R1693" s="85">
        <v>4</v>
      </c>
      <c r="S1693" s="85" t="s">
        <v>2253</v>
      </c>
      <c r="T1693" s="87" t="s">
        <v>13690</v>
      </c>
      <c r="AL1693" s="79">
        <v>0.37151620370370397</v>
      </c>
      <c r="AM1693" s="2">
        <v>1</v>
      </c>
      <c r="AN1693" s="2" t="s">
        <v>2688</v>
      </c>
      <c r="AO1693" s="2" t="s">
        <v>13690</v>
      </c>
    </row>
    <row r="1694" spans="17:41">
      <c r="Q1694" s="80">
        <v>0.34521990740740699</v>
      </c>
      <c r="R1694" s="81">
        <v>1</v>
      </c>
      <c r="S1694" s="81" t="s">
        <v>1525</v>
      </c>
      <c r="T1694" s="83" t="s">
        <v>13690</v>
      </c>
      <c r="AL1694" s="79">
        <v>0.37151620370370397</v>
      </c>
      <c r="AM1694" s="2">
        <v>1</v>
      </c>
      <c r="AN1694" s="2" t="s">
        <v>2562</v>
      </c>
      <c r="AO1694" s="2" t="s">
        <v>13692</v>
      </c>
    </row>
    <row r="1695" spans="17:41">
      <c r="Q1695" s="84">
        <v>0.34525462962962999</v>
      </c>
      <c r="R1695" s="85">
        <v>1</v>
      </c>
      <c r="S1695" s="85" t="s">
        <v>2562</v>
      </c>
      <c r="T1695" s="87" t="s">
        <v>13694</v>
      </c>
      <c r="AL1695" s="79">
        <v>0.37152777777777801</v>
      </c>
      <c r="AM1695" s="2">
        <v>1</v>
      </c>
      <c r="AN1695" s="2" t="s">
        <v>2016</v>
      </c>
      <c r="AO1695" s="2" t="s">
        <v>13694</v>
      </c>
    </row>
    <row r="1696" spans="17:41">
      <c r="Q1696" s="80">
        <v>0.34535879629629601</v>
      </c>
      <c r="R1696" s="81">
        <v>1</v>
      </c>
      <c r="S1696" s="81" t="s">
        <v>1526</v>
      </c>
      <c r="T1696" s="83" t="s">
        <v>13690</v>
      </c>
      <c r="AL1696" s="79">
        <v>0.371539351851852</v>
      </c>
      <c r="AM1696" s="2">
        <v>4</v>
      </c>
      <c r="AN1696" s="2" t="s">
        <v>5379</v>
      </c>
      <c r="AO1696" s="2" t="s">
        <v>13692</v>
      </c>
    </row>
    <row r="1697" spans="17:41">
      <c r="Q1697" s="84">
        <v>0.34538194444444398</v>
      </c>
      <c r="R1697" s="85">
        <v>2</v>
      </c>
      <c r="S1697" s="85" t="s">
        <v>2254</v>
      </c>
      <c r="T1697" s="87" t="s">
        <v>13690</v>
      </c>
      <c r="AL1697" s="79">
        <v>0.371539351851852</v>
      </c>
      <c r="AM1697" s="2">
        <v>4</v>
      </c>
      <c r="AN1697" s="2" t="s">
        <v>2562</v>
      </c>
      <c r="AO1697" s="2" t="s">
        <v>13692</v>
      </c>
    </row>
    <row r="1698" spans="17:41">
      <c r="Q1698" s="80">
        <v>0.34546296296296303</v>
      </c>
      <c r="R1698" s="81">
        <v>1</v>
      </c>
      <c r="S1698" s="81" t="s">
        <v>2487</v>
      </c>
      <c r="T1698" s="83" t="s">
        <v>13690</v>
      </c>
      <c r="AL1698" s="79">
        <v>0.37156250000000002</v>
      </c>
      <c r="AM1698" s="2">
        <v>1</v>
      </c>
      <c r="AN1698" s="2" t="s">
        <v>5380</v>
      </c>
      <c r="AO1698" s="2" t="s">
        <v>13701</v>
      </c>
    </row>
    <row r="1699" spans="17:41">
      <c r="Q1699" s="84">
        <v>0.34559027777777801</v>
      </c>
      <c r="R1699" s="85">
        <v>1</v>
      </c>
      <c r="S1699" s="85" t="s">
        <v>2255</v>
      </c>
      <c r="T1699" s="87" t="s">
        <v>13694</v>
      </c>
      <c r="AL1699" s="79">
        <v>0.37158564814814798</v>
      </c>
      <c r="AM1699" s="2">
        <v>1</v>
      </c>
      <c r="AN1699" s="2" t="s">
        <v>2562</v>
      </c>
      <c r="AO1699" s="2" t="s">
        <v>13692</v>
      </c>
    </row>
    <row r="1700" spans="17:41">
      <c r="Q1700" s="80">
        <v>0.34561342592592598</v>
      </c>
      <c r="R1700" s="81">
        <v>2</v>
      </c>
      <c r="S1700" s="81" t="s">
        <v>4974</v>
      </c>
      <c r="T1700" s="83" t="s">
        <v>13692</v>
      </c>
      <c r="AL1700" s="79">
        <v>0.37158564814814798</v>
      </c>
      <c r="AM1700" s="2">
        <v>1</v>
      </c>
      <c r="AN1700" s="2" t="s">
        <v>5381</v>
      </c>
      <c r="AO1700" s="2" t="s">
        <v>13701</v>
      </c>
    </row>
    <row r="1701" spans="17:41">
      <c r="Q1701" s="84">
        <v>0.345636574074074</v>
      </c>
      <c r="R1701" s="85">
        <v>1</v>
      </c>
      <c r="S1701" s="85" t="s">
        <v>1527</v>
      </c>
      <c r="T1701" s="87" t="s">
        <v>13694</v>
      </c>
      <c r="AL1701" s="79">
        <v>0.37159722222222202</v>
      </c>
      <c r="AM1701" s="2">
        <v>1</v>
      </c>
      <c r="AN1701" s="2" t="s">
        <v>2562</v>
      </c>
      <c r="AO1701" s="2" t="s">
        <v>13692</v>
      </c>
    </row>
    <row r="1702" spans="17:41">
      <c r="Q1702" s="80">
        <v>0.34564814814814798</v>
      </c>
      <c r="R1702" s="81">
        <v>1</v>
      </c>
      <c r="S1702" s="81" t="s">
        <v>1156</v>
      </c>
      <c r="T1702" s="83" t="s">
        <v>13690</v>
      </c>
      <c r="AL1702" s="79">
        <v>0.37160879629629601</v>
      </c>
      <c r="AM1702" s="2">
        <v>3</v>
      </c>
      <c r="AN1702" s="2" t="s">
        <v>2562</v>
      </c>
      <c r="AO1702" s="2" t="s">
        <v>13692</v>
      </c>
    </row>
    <row r="1703" spans="17:41">
      <c r="Q1703" s="84">
        <v>0.345671296296296</v>
      </c>
      <c r="R1703" s="85">
        <v>1</v>
      </c>
      <c r="S1703" s="85" t="s">
        <v>4975</v>
      </c>
      <c r="T1703" s="87" t="s">
        <v>13692</v>
      </c>
      <c r="AL1703" s="79">
        <v>0.37162037037036999</v>
      </c>
      <c r="AM1703" s="2">
        <v>2</v>
      </c>
      <c r="AN1703" s="2" t="s">
        <v>2017</v>
      </c>
      <c r="AO1703" s="2" t="s">
        <v>13694</v>
      </c>
    </row>
    <row r="1704" spans="17:41">
      <c r="Q1704" s="80">
        <v>0.34569444444444403</v>
      </c>
      <c r="R1704" s="81">
        <v>1</v>
      </c>
      <c r="S1704" s="81" t="s">
        <v>4976</v>
      </c>
      <c r="T1704" s="83" t="s">
        <v>13692</v>
      </c>
      <c r="AL1704" s="79">
        <v>0.37162037037036999</v>
      </c>
      <c r="AM1704" s="2">
        <v>1</v>
      </c>
      <c r="AN1704" s="2" t="s">
        <v>2562</v>
      </c>
      <c r="AO1704" s="2" t="s">
        <v>13692</v>
      </c>
    </row>
    <row r="1705" spans="17:41">
      <c r="Q1705" s="84">
        <v>0.34570601851851901</v>
      </c>
      <c r="R1705" s="85">
        <v>1</v>
      </c>
      <c r="S1705" s="85" t="s">
        <v>2488</v>
      </c>
      <c r="T1705" s="87" t="s">
        <v>13694</v>
      </c>
      <c r="AL1705" s="79">
        <v>0.37164351851851901</v>
      </c>
      <c r="AM1705" s="2">
        <v>1</v>
      </c>
      <c r="AN1705" s="2" t="s">
        <v>2562</v>
      </c>
      <c r="AO1705" s="2" t="s">
        <v>13692</v>
      </c>
    </row>
    <row r="1706" spans="17:41">
      <c r="Q1706" s="80">
        <v>0.34572916666666698</v>
      </c>
      <c r="R1706" s="81">
        <v>3</v>
      </c>
      <c r="S1706" s="81" t="s">
        <v>2663</v>
      </c>
      <c r="T1706" s="83" t="s">
        <v>13692</v>
      </c>
      <c r="AL1706" s="79">
        <v>0.37164351851851901</v>
      </c>
      <c r="AM1706" s="2">
        <v>1</v>
      </c>
      <c r="AN1706" s="2" t="s">
        <v>606</v>
      </c>
      <c r="AO1706" s="2" t="s">
        <v>13701</v>
      </c>
    </row>
    <row r="1707" spans="17:41">
      <c r="Q1707" s="84">
        <v>0.34574074074074101</v>
      </c>
      <c r="R1707" s="85">
        <v>1</v>
      </c>
      <c r="S1707" s="85" t="s">
        <v>963</v>
      </c>
      <c r="T1707" s="87" t="s">
        <v>13694</v>
      </c>
      <c r="AL1707" s="79">
        <v>0.37165509259259299</v>
      </c>
      <c r="AM1707" s="2">
        <v>1</v>
      </c>
      <c r="AN1707" s="2" t="s">
        <v>3798</v>
      </c>
      <c r="AO1707" s="2" t="s">
        <v>13693</v>
      </c>
    </row>
    <row r="1708" spans="17:41">
      <c r="Q1708" s="80">
        <v>0.345752314814815</v>
      </c>
      <c r="R1708" s="81">
        <v>1</v>
      </c>
      <c r="S1708" s="81" t="s">
        <v>2853</v>
      </c>
      <c r="T1708" s="83" t="s">
        <v>13695</v>
      </c>
      <c r="AL1708" s="79">
        <v>0.37174768518518497</v>
      </c>
      <c r="AM1708" s="2">
        <v>1</v>
      </c>
      <c r="AN1708" s="2" t="s">
        <v>1204</v>
      </c>
      <c r="AO1708" s="2" t="s">
        <v>13693</v>
      </c>
    </row>
    <row r="1709" spans="17:41">
      <c r="Q1709" s="84">
        <v>0.34576388888888898</v>
      </c>
      <c r="R1709" s="85">
        <v>1</v>
      </c>
      <c r="S1709" s="85" t="s">
        <v>1915</v>
      </c>
      <c r="T1709" s="87" t="s">
        <v>13690</v>
      </c>
      <c r="AL1709" s="79">
        <v>0.37175925925925901</v>
      </c>
      <c r="AM1709" s="2">
        <v>2</v>
      </c>
      <c r="AN1709" s="2" t="s">
        <v>5382</v>
      </c>
      <c r="AO1709" s="2" t="s">
        <v>13712</v>
      </c>
    </row>
    <row r="1710" spans="17:41">
      <c r="Q1710" s="80">
        <v>0.34577546296296302</v>
      </c>
      <c r="R1710" s="81">
        <v>1</v>
      </c>
      <c r="S1710" s="81" t="s">
        <v>4977</v>
      </c>
      <c r="T1710" s="83" t="s">
        <v>13692</v>
      </c>
      <c r="AL1710" s="79">
        <v>0.37178240740740698</v>
      </c>
      <c r="AM1710" s="2">
        <v>2</v>
      </c>
      <c r="AN1710" s="2" t="s">
        <v>5383</v>
      </c>
      <c r="AO1710" s="2" t="s">
        <v>13693</v>
      </c>
    </row>
    <row r="1711" spans="17:41">
      <c r="Q1711" s="84">
        <v>0.34584490740740698</v>
      </c>
      <c r="R1711" s="85">
        <v>1</v>
      </c>
      <c r="S1711" s="85" t="s">
        <v>1528</v>
      </c>
      <c r="T1711" s="87" t="s">
        <v>13692</v>
      </c>
      <c r="AL1711" s="79">
        <v>0.37178240740740698</v>
      </c>
      <c r="AM1711" s="2">
        <v>1</v>
      </c>
      <c r="AN1711" s="2" t="s">
        <v>5384</v>
      </c>
      <c r="AO1711" s="2" t="s">
        <v>13695</v>
      </c>
    </row>
    <row r="1712" spans="17:41">
      <c r="Q1712" s="80">
        <v>0.34585648148148102</v>
      </c>
      <c r="R1712" s="81">
        <v>1</v>
      </c>
      <c r="S1712" s="81" t="s">
        <v>1916</v>
      </c>
      <c r="T1712" s="83" t="s">
        <v>13694</v>
      </c>
      <c r="AL1712" s="79">
        <v>0.37178240740740698</v>
      </c>
      <c r="AM1712" s="2">
        <v>2</v>
      </c>
      <c r="AN1712" s="2" t="s">
        <v>1610</v>
      </c>
      <c r="AO1712" s="2" t="s">
        <v>13693</v>
      </c>
    </row>
    <row r="1713" spans="17:41">
      <c r="Q1713" s="84">
        <v>0.34587962962962998</v>
      </c>
      <c r="R1713" s="85">
        <v>1</v>
      </c>
      <c r="S1713" s="85" t="s">
        <v>4978</v>
      </c>
      <c r="T1713" s="87" t="s">
        <v>13699</v>
      </c>
      <c r="AL1713" s="79">
        <v>0.37181712962962998</v>
      </c>
      <c r="AM1713" s="2">
        <v>1</v>
      </c>
      <c r="AN1713" s="2" t="s">
        <v>2915</v>
      </c>
      <c r="AO1713" s="2" t="s">
        <v>13693</v>
      </c>
    </row>
    <row r="1714" spans="17:41">
      <c r="Q1714" s="80">
        <v>0.34605324074074101</v>
      </c>
      <c r="R1714" s="81">
        <v>3</v>
      </c>
      <c r="S1714" s="81" t="s">
        <v>4979</v>
      </c>
      <c r="T1714" s="83" t="s">
        <v>13693</v>
      </c>
      <c r="AL1714" s="79">
        <v>0.37182870370370402</v>
      </c>
      <c r="AM1714" s="2">
        <v>1</v>
      </c>
      <c r="AN1714" s="2" t="s">
        <v>3343</v>
      </c>
      <c r="AO1714" s="2" t="s">
        <v>13702</v>
      </c>
    </row>
    <row r="1715" spans="17:41">
      <c r="Q1715" s="84">
        <v>0.346134259259259</v>
      </c>
      <c r="R1715" s="85">
        <v>2</v>
      </c>
      <c r="S1715" s="85" t="s">
        <v>2489</v>
      </c>
      <c r="T1715" s="87" t="s">
        <v>13693</v>
      </c>
      <c r="AL1715" s="79">
        <v>0.37185185185185199</v>
      </c>
      <c r="AM1715" s="2">
        <v>1</v>
      </c>
      <c r="AN1715" s="2" t="s">
        <v>2018</v>
      </c>
      <c r="AO1715" s="2" t="s">
        <v>13694</v>
      </c>
    </row>
    <row r="1716" spans="17:41">
      <c r="Q1716" s="80">
        <v>0.34616898148148201</v>
      </c>
      <c r="R1716" s="81">
        <v>2</v>
      </c>
      <c r="S1716" s="81" t="s">
        <v>782</v>
      </c>
      <c r="T1716" s="83" t="s">
        <v>13692</v>
      </c>
      <c r="AL1716" s="79">
        <v>0.37188657407407399</v>
      </c>
      <c r="AM1716" s="2">
        <v>1</v>
      </c>
      <c r="AN1716" s="2" t="s">
        <v>5385</v>
      </c>
      <c r="AO1716" s="2" t="s">
        <v>13694</v>
      </c>
    </row>
    <row r="1717" spans="17:41">
      <c r="Q1717" s="84">
        <v>0.34618055555555599</v>
      </c>
      <c r="R1717" s="85">
        <v>2</v>
      </c>
      <c r="S1717" s="85" t="s">
        <v>1917</v>
      </c>
      <c r="T1717" s="87" t="s">
        <v>13690</v>
      </c>
      <c r="AL1717" s="79">
        <v>0.37188657407407399</v>
      </c>
      <c r="AM1717" s="2">
        <v>1</v>
      </c>
      <c r="AN1717" s="2" t="s">
        <v>142</v>
      </c>
      <c r="AO1717" s="2" t="s">
        <v>13690</v>
      </c>
    </row>
    <row r="1718" spans="17:41">
      <c r="Q1718" s="80">
        <v>0.34619212962962997</v>
      </c>
      <c r="R1718" s="81">
        <v>3</v>
      </c>
      <c r="S1718" s="81" t="s">
        <v>4980</v>
      </c>
      <c r="T1718" s="83" t="s">
        <v>13692</v>
      </c>
      <c r="AL1718" s="79">
        <v>0.37188657407407399</v>
      </c>
      <c r="AM1718" s="2">
        <v>1</v>
      </c>
      <c r="AN1718" s="2" t="s">
        <v>2562</v>
      </c>
      <c r="AO1718" s="2" t="s">
        <v>13692</v>
      </c>
    </row>
    <row r="1719" spans="17:41">
      <c r="Q1719" s="84">
        <v>0.34620370370370401</v>
      </c>
      <c r="R1719" s="85">
        <v>2</v>
      </c>
      <c r="S1719" s="85" t="s">
        <v>1918</v>
      </c>
      <c r="T1719" s="87" t="s">
        <v>13692</v>
      </c>
      <c r="AL1719" s="79">
        <v>0.371921296296296</v>
      </c>
      <c r="AM1719" s="2">
        <v>1</v>
      </c>
      <c r="AN1719" s="2" t="s">
        <v>2019</v>
      </c>
      <c r="AO1719" s="2" t="s">
        <v>13694</v>
      </c>
    </row>
    <row r="1720" spans="17:41">
      <c r="Q1720" s="80">
        <v>0.346215277777778</v>
      </c>
      <c r="R1720" s="81">
        <v>4</v>
      </c>
      <c r="S1720" s="81" t="s">
        <v>2664</v>
      </c>
      <c r="T1720" s="83" t="s">
        <v>13690</v>
      </c>
      <c r="AL1720" s="79">
        <v>0.371921296296296</v>
      </c>
      <c r="AM1720" s="2">
        <v>1</v>
      </c>
      <c r="AN1720" s="2" t="s">
        <v>3855</v>
      </c>
      <c r="AO1720" s="2" t="s">
        <v>13693</v>
      </c>
    </row>
    <row r="1721" spans="17:41">
      <c r="Q1721" s="84">
        <v>0.34622685185185198</v>
      </c>
      <c r="R1721" s="85">
        <v>1</v>
      </c>
      <c r="S1721" s="85" t="s">
        <v>1919</v>
      </c>
      <c r="T1721" s="87" t="s">
        <v>13690</v>
      </c>
      <c r="AL1721" s="79">
        <v>0.371956018518519</v>
      </c>
      <c r="AM1721" s="2">
        <v>1</v>
      </c>
      <c r="AN1721" s="2" t="s">
        <v>807</v>
      </c>
      <c r="AO1721" s="2" t="s">
        <v>13690</v>
      </c>
    </row>
    <row r="1722" spans="17:41">
      <c r="Q1722" s="80">
        <v>0.34623842592592602</v>
      </c>
      <c r="R1722" s="81">
        <v>1</v>
      </c>
      <c r="S1722" s="81" t="s">
        <v>1316</v>
      </c>
      <c r="T1722" s="83" t="s">
        <v>13694</v>
      </c>
      <c r="AL1722" s="79">
        <v>0.37197916666666703</v>
      </c>
      <c r="AM1722" s="2">
        <v>1</v>
      </c>
      <c r="AN1722" s="2" t="s">
        <v>1059</v>
      </c>
      <c r="AO1722" s="2" t="s">
        <v>13690</v>
      </c>
    </row>
    <row r="1723" spans="17:41">
      <c r="Q1723" s="84">
        <v>0.34623842592592602</v>
      </c>
      <c r="R1723" s="85">
        <v>4</v>
      </c>
      <c r="S1723" s="85" t="s">
        <v>4981</v>
      </c>
      <c r="T1723" s="87" t="s">
        <v>13692</v>
      </c>
      <c r="AL1723" s="79">
        <v>0.37200231481481499</v>
      </c>
      <c r="AM1723" s="2">
        <v>1</v>
      </c>
      <c r="AN1723" s="2" t="s">
        <v>4459</v>
      </c>
      <c r="AO1723" s="2" t="s">
        <v>13690</v>
      </c>
    </row>
    <row r="1724" spans="17:41">
      <c r="Q1724" s="80">
        <v>0.34625</v>
      </c>
      <c r="R1724" s="81">
        <v>1</v>
      </c>
      <c r="S1724" s="81" t="s">
        <v>2854</v>
      </c>
      <c r="T1724" s="83" t="s">
        <v>13695</v>
      </c>
      <c r="AL1724" s="79">
        <v>0.37214120370370402</v>
      </c>
      <c r="AM1724" s="2">
        <v>2</v>
      </c>
      <c r="AN1724" s="2" t="s">
        <v>2916</v>
      </c>
      <c r="AO1724" s="2" t="s">
        <v>13695</v>
      </c>
    </row>
    <row r="1725" spans="17:41">
      <c r="Q1725" s="84">
        <v>0.34628472222222201</v>
      </c>
      <c r="R1725" s="85">
        <v>1</v>
      </c>
      <c r="S1725" s="85" t="s">
        <v>2665</v>
      </c>
      <c r="T1725" s="87" t="s">
        <v>13690</v>
      </c>
      <c r="AL1725" s="79">
        <v>0.372152777777778</v>
      </c>
      <c r="AM1725" s="2">
        <v>1</v>
      </c>
      <c r="AN1725" s="2" t="s">
        <v>1611</v>
      </c>
      <c r="AO1725" s="2" t="s">
        <v>13690</v>
      </c>
    </row>
    <row r="1726" spans="17:41">
      <c r="Q1726" s="80">
        <v>0.34630787037036997</v>
      </c>
      <c r="R1726" s="81">
        <v>1</v>
      </c>
      <c r="S1726" s="81" t="s">
        <v>1529</v>
      </c>
      <c r="T1726" s="83" t="s">
        <v>13690</v>
      </c>
      <c r="AL1726" s="79">
        <v>0.37219907407407399</v>
      </c>
      <c r="AM1726" s="2">
        <v>1</v>
      </c>
      <c r="AN1726" s="2" t="s">
        <v>1331</v>
      </c>
      <c r="AO1726" s="2" t="s">
        <v>13694</v>
      </c>
    </row>
    <row r="1727" spans="17:41">
      <c r="Q1727" s="84">
        <v>0.34630787037036997</v>
      </c>
      <c r="R1727" s="85">
        <v>1</v>
      </c>
      <c r="S1727" s="85" t="s">
        <v>4982</v>
      </c>
      <c r="T1727" s="87" t="s">
        <v>13692</v>
      </c>
      <c r="AL1727" s="79">
        <v>0.37221064814814803</v>
      </c>
      <c r="AM1727" s="2">
        <v>1</v>
      </c>
      <c r="AN1727" s="2" t="s">
        <v>5386</v>
      </c>
      <c r="AO1727" s="2" t="s">
        <v>13690</v>
      </c>
    </row>
    <row r="1728" spans="17:41">
      <c r="Q1728" s="80">
        <v>0.34630787037036997</v>
      </c>
      <c r="R1728" s="81">
        <v>1</v>
      </c>
      <c r="S1728" s="81" t="s">
        <v>982</v>
      </c>
      <c r="T1728" s="83" t="s">
        <v>13692</v>
      </c>
      <c r="AL1728" s="79">
        <v>0.37222222222222201</v>
      </c>
      <c r="AM1728" s="2">
        <v>1</v>
      </c>
      <c r="AN1728" s="2" t="s">
        <v>5387</v>
      </c>
      <c r="AO1728" s="2" t="s">
        <v>13694</v>
      </c>
    </row>
    <row r="1729" spans="17:41">
      <c r="Q1729" s="84">
        <v>0.34630787037036997</v>
      </c>
      <c r="R1729" s="85">
        <v>2</v>
      </c>
      <c r="S1729" s="85" t="s">
        <v>1530</v>
      </c>
      <c r="T1729" s="87" t="s">
        <v>13690</v>
      </c>
      <c r="AL1729" s="79">
        <v>0.37223379629629599</v>
      </c>
      <c r="AM1729" s="2">
        <v>2</v>
      </c>
      <c r="AN1729" s="2" t="s">
        <v>5388</v>
      </c>
      <c r="AO1729" s="2" t="s">
        <v>13690</v>
      </c>
    </row>
    <row r="1730" spans="17:41">
      <c r="Q1730" s="80">
        <v>0.346331018518518</v>
      </c>
      <c r="R1730" s="81">
        <v>2</v>
      </c>
      <c r="S1730" s="81" t="s">
        <v>4983</v>
      </c>
      <c r="T1730" s="83" t="s">
        <v>13692</v>
      </c>
      <c r="AL1730" s="79">
        <v>0.37225694444444402</v>
      </c>
      <c r="AM1730" s="2">
        <v>1</v>
      </c>
      <c r="AN1730" s="2" t="s">
        <v>5389</v>
      </c>
      <c r="AO1730" s="2" t="s">
        <v>13694</v>
      </c>
    </row>
    <row r="1731" spans="17:41">
      <c r="Q1731" s="84">
        <v>0.34635416666666702</v>
      </c>
      <c r="R1731" s="85">
        <v>1</v>
      </c>
      <c r="S1731" s="85" t="s">
        <v>4984</v>
      </c>
      <c r="T1731" s="87" t="s">
        <v>13692</v>
      </c>
      <c r="AL1731" s="79">
        <v>0.37225694444444402</v>
      </c>
      <c r="AM1731" s="2">
        <v>1</v>
      </c>
      <c r="AN1731" s="2" t="s">
        <v>5390</v>
      </c>
      <c r="AO1731" s="2" t="s">
        <v>13694</v>
      </c>
    </row>
    <row r="1732" spans="17:41">
      <c r="Q1732" s="80">
        <v>0.34638888888888902</v>
      </c>
      <c r="R1732" s="81">
        <v>1</v>
      </c>
      <c r="S1732" s="81" t="s">
        <v>4985</v>
      </c>
      <c r="T1732" s="83" t="s">
        <v>13692</v>
      </c>
      <c r="AL1732" s="79">
        <v>0.37228009259259298</v>
      </c>
      <c r="AM1732" s="2">
        <v>1</v>
      </c>
      <c r="AN1732" s="2" t="s">
        <v>2020</v>
      </c>
      <c r="AO1732" s="2" t="s">
        <v>13694</v>
      </c>
    </row>
    <row r="1733" spans="17:41">
      <c r="Q1733" s="84">
        <v>0.34641203703703699</v>
      </c>
      <c r="R1733" s="85">
        <v>3</v>
      </c>
      <c r="S1733" s="85" t="s">
        <v>2490</v>
      </c>
      <c r="T1733" s="87" t="s">
        <v>13690</v>
      </c>
      <c r="AL1733" s="79">
        <v>0.37229166666666702</v>
      </c>
      <c r="AM1733" s="2">
        <v>1</v>
      </c>
      <c r="AN1733" s="2" t="s">
        <v>625</v>
      </c>
      <c r="AO1733" s="2" t="s">
        <v>13693</v>
      </c>
    </row>
    <row r="1734" spans="17:41">
      <c r="Q1734" s="80">
        <v>0.34642361111111097</v>
      </c>
      <c r="R1734" s="81">
        <v>1</v>
      </c>
      <c r="S1734" s="81" t="s">
        <v>139</v>
      </c>
      <c r="T1734" s="83" t="s">
        <v>13699</v>
      </c>
      <c r="AL1734" s="79">
        <v>0.37232638888888903</v>
      </c>
      <c r="AM1734" s="2">
        <v>4</v>
      </c>
      <c r="AN1734" s="2" t="s">
        <v>2917</v>
      </c>
      <c r="AO1734" s="2" t="s">
        <v>13697</v>
      </c>
    </row>
    <row r="1735" spans="17:41">
      <c r="Q1735" s="84">
        <v>0.346446759259259</v>
      </c>
      <c r="R1735" s="85">
        <v>1</v>
      </c>
      <c r="S1735" s="85" t="s">
        <v>4986</v>
      </c>
      <c r="T1735" s="87" t="s">
        <v>13692</v>
      </c>
      <c r="AL1735" s="79">
        <v>0.37233796296296301</v>
      </c>
      <c r="AM1735" s="2">
        <v>1</v>
      </c>
      <c r="AN1735" s="2" t="s">
        <v>626</v>
      </c>
      <c r="AO1735" s="2" t="s">
        <v>13693</v>
      </c>
    </row>
    <row r="1736" spans="17:41">
      <c r="Q1736" s="80">
        <v>0.34650462962963002</v>
      </c>
      <c r="R1736" s="81">
        <v>1</v>
      </c>
      <c r="S1736" s="81" t="s">
        <v>2256</v>
      </c>
      <c r="T1736" s="83" t="s">
        <v>13690</v>
      </c>
      <c r="AL1736" s="79">
        <v>0.37237268518518502</v>
      </c>
      <c r="AM1736" s="2">
        <v>1</v>
      </c>
      <c r="AN1736" s="2" t="s">
        <v>2335</v>
      </c>
      <c r="AO1736" s="2" t="s">
        <v>13694</v>
      </c>
    </row>
    <row r="1737" spans="17:41">
      <c r="Q1737" s="84">
        <v>0.34650462962963002</v>
      </c>
      <c r="R1737" s="85">
        <v>1</v>
      </c>
      <c r="S1737" s="85" t="s">
        <v>1317</v>
      </c>
      <c r="T1737" s="87" t="s">
        <v>13692</v>
      </c>
      <c r="AL1737" s="79">
        <v>0.37240740740740702</v>
      </c>
      <c r="AM1737" s="2">
        <v>1</v>
      </c>
      <c r="AN1737" s="2" t="s">
        <v>2918</v>
      </c>
      <c r="AO1737" s="2" t="s">
        <v>13706</v>
      </c>
    </row>
    <row r="1738" spans="17:41">
      <c r="Q1738" s="80">
        <v>0.34650462962963002</v>
      </c>
      <c r="R1738" s="81">
        <v>1</v>
      </c>
      <c r="S1738" s="81" t="s">
        <v>1038</v>
      </c>
      <c r="T1738" s="83" t="s">
        <v>13691</v>
      </c>
      <c r="AL1738" s="79">
        <v>0.37244212962963003</v>
      </c>
      <c r="AM1738" s="2">
        <v>1</v>
      </c>
      <c r="AN1738" s="2" t="s">
        <v>915</v>
      </c>
      <c r="AO1738" s="2" t="s">
        <v>13702</v>
      </c>
    </row>
    <row r="1739" spans="17:41">
      <c r="Q1739" s="84">
        <v>0.34653935185185197</v>
      </c>
      <c r="R1739" s="85">
        <v>1</v>
      </c>
      <c r="S1739" s="85" t="s">
        <v>1531</v>
      </c>
      <c r="T1739" s="87" t="s">
        <v>13690</v>
      </c>
      <c r="AL1739" s="79">
        <v>0.37245370370370401</v>
      </c>
      <c r="AM1739" s="2">
        <v>1</v>
      </c>
      <c r="AN1739" s="2" t="s">
        <v>2562</v>
      </c>
      <c r="AO1739" s="2" t="s">
        <v>13699</v>
      </c>
    </row>
    <row r="1740" spans="17:41">
      <c r="Q1740" s="80">
        <v>0.34655092592592601</v>
      </c>
      <c r="R1740" s="81">
        <v>1</v>
      </c>
      <c r="S1740" s="81" t="s">
        <v>1532</v>
      </c>
      <c r="T1740" s="83" t="s">
        <v>13694</v>
      </c>
      <c r="AL1740" s="79">
        <v>0.37245370370370401</v>
      </c>
      <c r="AM1740" s="2">
        <v>4</v>
      </c>
      <c r="AN1740" s="2" t="s">
        <v>5391</v>
      </c>
      <c r="AO1740" s="2" t="s">
        <v>13694</v>
      </c>
    </row>
    <row r="1741" spans="17:41">
      <c r="Q1741" s="84">
        <v>0.34658564814814802</v>
      </c>
      <c r="R1741" s="85">
        <v>1</v>
      </c>
      <c r="S1741" s="85" t="s">
        <v>1533</v>
      </c>
      <c r="T1741" s="87" t="s">
        <v>13694</v>
      </c>
      <c r="AL1741" s="79">
        <v>0.3725</v>
      </c>
      <c r="AM1741" s="2">
        <v>1</v>
      </c>
      <c r="AN1741" s="2" t="s">
        <v>2306</v>
      </c>
      <c r="AO1741" s="2" t="s">
        <v>13690</v>
      </c>
    </row>
    <row r="1742" spans="17:41">
      <c r="Q1742" s="80">
        <v>0.346597222222222</v>
      </c>
      <c r="R1742" s="81">
        <v>3</v>
      </c>
      <c r="S1742" s="81" t="s">
        <v>1920</v>
      </c>
      <c r="T1742" s="83" t="s">
        <v>13690</v>
      </c>
      <c r="AL1742" s="79">
        <v>0.372534722222222</v>
      </c>
      <c r="AM1742" s="2">
        <v>1</v>
      </c>
      <c r="AN1742" s="2" t="s">
        <v>5392</v>
      </c>
      <c r="AO1742" s="2" t="s">
        <v>13694</v>
      </c>
    </row>
    <row r="1743" spans="17:41">
      <c r="Q1743" s="84">
        <v>0.346597222222222</v>
      </c>
      <c r="R1743" s="85">
        <v>2</v>
      </c>
      <c r="S1743" s="85" t="s">
        <v>2855</v>
      </c>
      <c r="T1743" s="87" t="s">
        <v>13695</v>
      </c>
      <c r="AL1743" s="79">
        <v>0.37268518518518501</v>
      </c>
      <c r="AM1743" s="2">
        <v>1</v>
      </c>
      <c r="AN1743" s="2" t="s">
        <v>2919</v>
      </c>
      <c r="AO1743" s="2" t="s">
        <v>13693</v>
      </c>
    </row>
    <row r="1744" spans="17:41">
      <c r="Q1744" s="80">
        <v>0.34667824074074099</v>
      </c>
      <c r="R1744" s="81">
        <v>1</v>
      </c>
      <c r="S1744" s="81" t="s">
        <v>2562</v>
      </c>
      <c r="T1744" s="83" t="s">
        <v>13694</v>
      </c>
      <c r="AL1744" s="79">
        <v>0.372731481481481</v>
      </c>
      <c r="AM1744" s="2">
        <v>1</v>
      </c>
      <c r="AN1744" s="2" t="s">
        <v>5393</v>
      </c>
      <c r="AO1744" s="2" t="s">
        <v>13690</v>
      </c>
    </row>
    <row r="1745" spans="17:41">
      <c r="Q1745" s="84">
        <v>0.346712962962963</v>
      </c>
      <c r="R1745" s="85">
        <v>1</v>
      </c>
      <c r="S1745" s="85" t="s">
        <v>2491</v>
      </c>
      <c r="T1745" s="87" t="s">
        <v>13694</v>
      </c>
      <c r="AL1745" s="79">
        <v>0.372731481481481</v>
      </c>
      <c r="AM1745" s="2">
        <v>1</v>
      </c>
      <c r="AN1745" s="2" t="s">
        <v>2562</v>
      </c>
      <c r="AO1745" s="2" t="s">
        <v>13692</v>
      </c>
    </row>
    <row r="1746" spans="17:41">
      <c r="Q1746" s="80">
        <v>0.34672453703703698</v>
      </c>
      <c r="R1746" s="81">
        <v>1</v>
      </c>
      <c r="S1746" s="81" t="s">
        <v>4987</v>
      </c>
      <c r="T1746" s="83" t="s">
        <v>13692</v>
      </c>
      <c r="AL1746" s="79">
        <v>0.37274305555555598</v>
      </c>
      <c r="AM1746" s="2">
        <v>1</v>
      </c>
      <c r="AN1746" s="2" t="s">
        <v>249</v>
      </c>
      <c r="AO1746" s="2" t="s">
        <v>13693</v>
      </c>
    </row>
    <row r="1747" spans="17:41">
      <c r="Q1747" s="84">
        <v>0.34672453703703698</v>
      </c>
      <c r="R1747" s="85">
        <v>1</v>
      </c>
      <c r="S1747" s="85" t="s">
        <v>1921</v>
      </c>
      <c r="T1747" s="87" t="s">
        <v>13692</v>
      </c>
      <c r="AL1747" s="79">
        <v>0.37275462962963002</v>
      </c>
      <c r="AM1747" s="2">
        <v>1</v>
      </c>
      <c r="AN1747" s="2" t="s">
        <v>5394</v>
      </c>
      <c r="AO1747" s="2" t="s">
        <v>13690</v>
      </c>
    </row>
    <row r="1748" spans="17:41">
      <c r="Q1748" s="80">
        <v>0.34674768518518501</v>
      </c>
      <c r="R1748" s="81">
        <v>1</v>
      </c>
      <c r="S1748" s="81" t="s">
        <v>1922</v>
      </c>
      <c r="T1748" s="83" t="s">
        <v>13692</v>
      </c>
      <c r="AL1748" s="79">
        <v>0.37278935185185202</v>
      </c>
      <c r="AM1748" s="2">
        <v>3</v>
      </c>
      <c r="AN1748" s="2" t="s">
        <v>5395</v>
      </c>
      <c r="AO1748" s="2" t="s">
        <v>13690</v>
      </c>
    </row>
    <row r="1749" spans="17:41">
      <c r="Q1749" s="84">
        <v>0.34677083333333297</v>
      </c>
      <c r="R1749" s="85">
        <v>1</v>
      </c>
      <c r="S1749" s="85" t="s">
        <v>1923</v>
      </c>
      <c r="T1749" s="87" t="s">
        <v>13690</v>
      </c>
      <c r="AL1749" s="79">
        <v>0.37293981481481497</v>
      </c>
      <c r="AM1749" s="2">
        <v>1</v>
      </c>
      <c r="AN1749" s="2" t="s">
        <v>2920</v>
      </c>
      <c r="AO1749" s="2" t="s">
        <v>13705</v>
      </c>
    </row>
    <row r="1750" spans="17:41">
      <c r="Q1750" s="80">
        <v>0.346793981481481</v>
      </c>
      <c r="R1750" s="81">
        <v>1</v>
      </c>
      <c r="S1750" s="81" t="s">
        <v>1534</v>
      </c>
      <c r="T1750" s="83" t="s">
        <v>13690</v>
      </c>
      <c r="AL1750" s="79">
        <v>0.37297453703703698</v>
      </c>
      <c r="AM1750" s="2">
        <v>1</v>
      </c>
      <c r="AN1750" s="2" t="s">
        <v>5396</v>
      </c>
      <c r="AO1750" s="2" t="s">
        <v>13690</v>
      </c>
    </row>
    <row r="1751" spans="17:41">
      <c r="Q1751" s="84">
        <v>0.34680555555555598</v>
      </c>
      <c r="R1751" s="85">
        <v>1</v>
      </c>
      <c r="S1751" s="85" t="s">
        <v>2666</v>
      </c>
      <c r="T1751" s="87" t="s">
        <v>13702</v>
      </c>
      <c r="AL1751" s="79">
        <v>0.37297453703703698</v>
      </c>
      <c r="AM1751" s="2">
        <v>1</v>
      </c>
      <c r="AN1751" s="2" t="s">
        <v>2517</v>
      </c>
      <c r="AO1751" s="2" t="s">
        <v>13694</v>
      </c>
    </row>
    <row r="1752" spans="17:41">
      <c r="Q1752" s="80">
        <v>0.34681712962963002</v>
      </c>
      <c r="R1752" s="81">
        <v>1</v>
      </c>
      <c r="S1752" s="81" t="s">
        <v>2492</v>
      </c>
      <c r="T1752" s="83" t="s">
        <v>13690</v>
      </c>
      <c r="AL1752" s="79">
        <v>0.37297453703703698</v>
      </c>
      <c r="AM1752" s="2">
        <v>2</v>
      </c>
      <c r="AN1752" s="2" t="s">
        <v>178</v>
      </c>
      <c r="AO1752" s="2" t="s">
        <v>13696</v>
      </c>
    </row>
    <row r="1753" spans="17:41">
      <c r="Q1753" s="84">
        <v>0.34681712962963002</v>
      </c>
      <c r="R1753" s="85">
        <v>1</v>
      </c>
      <c r="S1753" s="85" t="s">
        <v>4988</v>
      </c>
      <c r="T1753" s="87" t="s">
        <v>13692</v>
      </c>
      <c r="AL1753" s="79">
        <v>0.37298611111111102</v>
      </c>
      <c r="AM1753" s="2">
        <v>1</v>
      </c>
      <c r="AN1753" s="2" t="s">
        <v>808</v>
      </c>
      <c r="AO1753" s="2" t="s">
        <v>13694</v>
      </c>
    </row>
    <row r="1754" spans="17:41">
      <c r="Q1754" s="80">
        <v>0.34686342592592601</v>
      </c>
      <c r="R1754" s="81">
        <v>2</v>
      </c>
      <c r="S1754" s="81" t="s">
        <v>1518</v>
      </c>
      <c r="T1754" s="83" t="s">
        <v>13698</v>
      </c>
      <c r="AL1754" s="79">
        <v>0.37300925925925899</v>
      </c>
      <c r="AM1754" s="2">
        <v>1</v>
      </c>
      <c r="AN1754" s="2" t="s">
        <v>5397</v>
      </c>
      <c r="AO1754" s="2" t="s">
        <v>13690</v>
      </c>
    </row>
    <row r="1755" spans="17:41">
      <c r="Q1755" s="84">
        <v>0.34689814814814801</v>
      </c>
      <c r="R1755" s="85">
        <v>2</v>
      </c>
      <c r="S1755" s="85" t="s">
        <v>964</v>
      </c>
      <c r="T1755" s="87" t="s">
        <v>13694</v>
      </c>
      <c r="AL1755" s="79">
        <v>0.37302083333333302</v>
      </c>
      <c r="AM1755" s="2">
        <v>2</v>
      </c>
      <c r="AN1755" s="2" t="s">
        <v>783</v>
      </c>
      <c r="AO1755" s="2" t="s">
        <v>13696</v>
      </c>
    </row>
    <row r="1756" spans="17:41">
      <c r="Q1756" s="80">
        <v>0.34692129629629598</v>
      </c>
      <c r="R1756" s="81">
        <v>1</v>
      </c>
      <c r="S1756" s="81" t="s">
        <v>4989</v>
      </c>
      <c r="T1756" s="83" t="s">
        <v>13704</v>
      </c>
      <c r="AL1756" s="79">
        <v>0.37302083333333302</v>
      </c>
      <c r="AM1756" s="2">
        <v>1</v>
      </c>
      <c r="AN1756" s="2" t="s">
        <v>809</v>
      </c>
      <c r="AO1756" s="2" t="s">
        <v>13693</v>
      </c>
    </row>
    <row r="1757" spans="17:41">
      <c r="Q1757" s="84">
        <v>0.34693287037037002</v>
      </c>
      <c r="R1757" s="85">
        <v>2</v>
      </c>
      <c r="S1757" s="85" t="s">
        <v>2856</v>
      </c>
      <c r="T1757" s="87" t="s">
        <v>13695</v>
      </c>
      <c r="AL1757" s="79">
        <v>0.37302083333333302</v>
      </c>
      <c r="AM1757" s="2">
        <v>1</v>
      </c>
      <c r="AN1757" s="2" t="s">
        <v>2021</v>
      </c>
      <c r="AO1757" s="2" t="s">
        <v>13694</v>
      </c>
    </row>
    <row r="1758" spans="17:41">
      <c r="Q1758" s="80">
        <v>0.34693287037037002</v>
      </c>
      <c r="R1758" s="81">
        <v>1</v>
      </c>
      <c r="S1758" s="81" t="s">
        <v>1535</v>
      </c>
      <c r="T1758" s="83" t="s">
        <v>13692</v>
      </c>
      <c r="AL1758" s="79">
        <v>0.37303240740740701</v>
      </c>
      <c r="AM1758" s="2">
        <v>1</v>
      </c>
      <c r="AN1758" s="2" t="s">
        <v>5398</v>
      </c>
      <c r="AO1758" s="2" t="s">
        <v>13690</v>
      </c>
    </row>
    <row r="1759" spans="17:41">
      <c r="Q1759" s="84">
        <v>0.346944444444444</v>
      </c>
      <c r="R1759" s="85">
        <v>1</v>
      </c>
      <c r="S1759" s="85" t="s">
        <v>4990</v>
      </c>
      <c r="T1759" s="87" t="s">
        <v>13692</v>
      </c>
      <c r="AL1759" s="79">
        <v>0.37306712962963001</v>
      </c>
      <c r="AM1759" s="2">
        <v>1</v>
      </c>
      <c r="AN1759" s="2" t="s">
        <v>2562</v>
      </c>
      <c r="AO1759" s="2" t="s">
        <v>13692</v>
      </c>
    </row>
    <row r="1760" spans="17:41">
      <c r="Q1760" s="80">
        <v>0.34696759259259302</v>
      </c>
      <c r="R1760" s="81">
        <v>1</v>
      </c>
      <c r="S1760" s="81" t="s">
        <v>2667</v>
      </c>
      <c r="T1760" s="83" t="s">
        <v>13699</v>
      </c>
      <c r="AL1760" s="79">
        <v>0.37306712962963001</v>
      </c>
      <c r="AM1760" s="2">
        <v>1</v>
      </c>
      <c r="AN1760" s="2" t="s">
        <v>627</v>
      </c>
      <c r="AO1760" s="2" t="s">
        <v>13693</v>
      </c>
    </row>
    <row r="1761" spans="17:41">
      <c r="Q1761" s="84">
        <v>0.34696759259259302</v>
      </c>
      <c r="R1761" s="85">
        <v>1</v>
      </c>
      <c r="S1761" s="85" t="s">
        <v>4991</v>
      </c>
      <c r="T1761" s="87" t="s">
        <v>13692</v>
      </c>
      <c r="AL1761" s="79">
        <v>0.373078703703704</v>
      </c>
      <c r="AM1761" s="2">
        <v>4</v>
      </c>
      <c r="AN1761" s="2" t="s">
        <v>3144</v>
      </c>
      <c r="AO1761" s="2" t="s">
        <v>13690</v>
      </c>
    </row>
    <row r="1762" spans="17:41">
      <c r="Q1762" s="80">
        <v>0.34696759259259302</v>
      </c>
      <c r="R1762" s="81">
        <v>1</v>
      </c>
      <c r="S1762" s="81" t="s">
        <v>1265</v>
      </c>
      <c r="T1762" s="83" t="s">
        <v>13692</v>
      </c>
      <c r="AL1762" s="79">
        <v>0.373078703703704</v>
      </c>
      <c r="AM1762" s="2">
        <v>1</v>
      </c>
      <c r="AN1762" s="2" t="s">
        <v>2562</v>
      </c>
      <c r="AO1762" s="2" t="s">
        <v>13692</v>
      </c>
    </row>
    <row r="1763" spans="17:41">
      <c r="Q1763" s="84">
        <v>0.346979166666667</v>
      </c>
      <c r="R1763" s="85">
        <v>4</v>
      </c>
      <c r="S1763" s="85" t="s">
        <v>2257</v>
      </c>
      <c r="T1763" s="87" t="s">
        <v>13690</v>
      </c>
      <c r="AL1763" s="79">
        <v>0.373113425925926</v>
      </c>
      <c r="AM1763" s="2">
        <v>3</v>
      </c>
      <c r="AN1763" s="2" t="s">
        <v>590</v>
      </c>
      <c r="AO1763" s="2" t="s">
        <v>13696</v>
      </c>
    </row>
    <row r="1764" spans="17:41">
      <c r="Q1764" s="80">
        <v>0.34699074074074099</v>
      </c>
      <c r="R1764" s="81">
        <v>1</v>
      </c>
      <c r="S1764" s="81" t="s">
        <v>4992</v>
      </c>
      <c r="T1764" s="83" t="s">
        <v>13692</v>
      </c>
      <c r="AL1764" s="79">
        <v>0.37312499999999998</v>
      </c>
      <c r="AM1764" s="2">
        <v>1</v>
      </c>
      <c r="AN1764" s="2" t="s">
        <v>2022</v>
      </c>
      <c r="AO1764" s="2" t="s">
        <v>13694</v>
      </c>
    </row>
    <row r="1765" spans="17:41">
      <c r="Q1765" s="84">
        <v>0.34700231481481503</v>
      </c>
      <c r="R1765" s="85">
        <v>1</v>
      </c>
      <c r="S1765" s="85" t="s">
        <v>4993</v>
      </c>
      <c r="T1765" s="87" t="s">
        <v>13690</v>
      </c>
      <c r="AL1765" s="79">
        <v>0.37312499999999998</v>
      </c>
      <c r="AM1765" s="2">
        <v>1</v>
      </c>
      <c r="AN1765" s="2" t="s">
        <v>2336</v>
      </c>
      <c r="AO1765" s="2" t="s">
        <v>13690</v>
      </c>
    </row>
    <row r="1766" spans="17:41">
      <c r="Q1766" s="80">
        <v>0.34701388888888901</v>
      </c>
      <c r="R1766" s="81">
        <v>1</v>
      </c>
      <c r="S1766" s="81" t="s">
        <v>2258</v>
      </c>
      <c r="T1766" s="83" t="s">
        <v>13690</v>
      </c>
      <c r="AL1766" s="79">
        <v>0.37314814814814801</v>
      </c>
      <c r="AM1766" s="2">
        <v>1</v>
      </c>
      <c r="AN1766" s="2" t="s">
        <v>2562</v>
      </c>
      <c r="AO1766" s="2" t="s">
        <v>13692</v>
      </c>
    </row>
    <row r="1767" spans="17:41">
      <c r="Q1767" s="84">
        <v>0.34701388888888901</v>
      </c>
      <c r="R1767" s="85">
        <v>1</v>
      </c>
      <c r="S1767" s="85" t="s">
        <v>4994</v>
      </c>
      <c r="T1767" s="87" t="s">
        <v>13692</v>
      </c>
      <c r="AL1767" s="79">
        <v>0.37317129629629597</v>
      </c>
      <c r="AM1767" s="2">
        <v>1</v>
      </c>
      <c r="AN1767" s="2" t="s">
        <v>5399</v>
      </c>
      <c r="AO1767" s="2" t="s">
        <v>13690</v>
      </c>
    </row>
    <row r="1768" spans="17:41">
      <c r="Q1768" s="80">
        <v>0.34702546296296299</v>
      </c>
      <c r="R1768" s="81">
        <v>1</v>
      </c>
      <c r="S1768" s="81" t="s">
        <v>4995</v>
      </c>
      <c r="T1768" s="83" t="s">
        <v>13698</v>
      </c>
      <c r="AL1768" s="79">
        <v>0.37318287037037001</v>
      </c>
      <c r="AM1768" s="2">
        <v>1</v>
      </c>
      <c r="AN1768" s="2" t="s">
        <v>2562</v>
      </c>
      <c r="AO1768" s="2" t="s">
        <v>13692</v>
      </c>
    </row>
    <row r="1769" spans="17:41">
      <c r="Q1769" s="84">
        <v>0.34704861111111102</v>
      </c>
      <c r="R1769" s="85">
        <v>1</v>
      </c>
      <c r="S1769" s="85" t="s">
        <v>4996</v>
      </c>
      <c r="T1769" s="87" t="s">
        <v>13698</v>
      </c>
      <c r="AL1769" s="79">
        <v>0.373194444444444</v>
      </c>
      <c r="AM1769" s="2">
        <v>1</v>
      </c>
      <c r="AN1769" s="2" t="s">
        <v>245</v>
      </c>
      <c r="AO1769" s="2" t="s">
        <v>13696</v>
      </c>
    </row>
    <row r="1770" spans="17:41">
      <c r="Q1770" s="80">
        <v>0.347060185185185</v>
      </c>
      <c r="R1770" s="81">
        <v>1</v>
      </c>
      <c r="S1770" s="81" t="s">
        <v>4997</v>
      </c>
      <c r="T1770" s="83" t="s">
        <v>13692</v>
      </c>
      <c r="AL1770" s="79">
        <v>0.373194444444444</v>
      </c>
      <c r="AM1770" s="2">
        <v>2</v>
      </c>
      <c r="AN1770" s="2" t="s">
        <v>2006</v>
      </c>
      <c r="AO1770" s="2" t="s">
        <v>13693</v>
      </c>
    </row>
    <row r="1771" spans="17:41">
      <c r="Q1771" s="84">
        <v>0.347060185185185</v>
      </c>
      <c r="R1771" s="85">
        <v>2</v>
      </c>
      <c r="S1771" s="85" t="s">
        <v>190</v>
      </c>
      <c r="T1771" s="87" t="s">
        <v>13690</v>
      </c>
      <c r="AL1771" s="79">
        <v>0.37320601851851898</v>
      </c>
      <c r="AM1771" s="2">
        <v>1</v>
      </c>
      <c r="AN1771" s="2" t="s">
        <v>5400</v>
      </c>
      <c r="AO1771" s="2" t="s">
        <v>13701</v>
      </c>
    </row>
    <row r="1772" spans="17:41">
      <c r="Q1772" s="80">
        <v>0.34708333333333302</v>
      </c>
      <c r="R1772" s="81">
        <v>1</v>
      </c>
      <c r="S1772" s="81" t="s">
        <v>4998</v>
      </c>
      <c r="T1772" s="83" t="s">
        <v>13692</v>
      </c>
      <c r="AL1772" s="79">
        <v>0.37321759259259302</v>
      </c>
      <c r="AM1772" s="2">
        <v>1</v>
      </c>
      <c r="AN1772" s="2" t="s">
        <v>2562</v>
      </c>
      <c r="AO1772" s="2" t="s">
        <v>13692</v>
      </c>
    </row>
    <row r="1773" spans="17:41">
      <c r="Q1773" s="84">
        <v>0.34709490740740701</v>
      </c>
      <c r="R1773" s="85">
        <v>2</v>
      </c>
      <c r="S1773" s="85" t="s">
        <v>783</v>
      </c>
      <c r="T1773" s="87" t="s">
        <v>13690</v>
      </c>
      <c r="AL1773" s="79">
        <v>0.37324074074074098</v>
      </c>
      <c r="AM1773" s="2">
        <v>4</v>
      </c>
      <c r="AN1773" s="2" t="s">
        <v>4774</v>
      </c>
      <c r="AO1773" s="2" t="s">
        <v>13690</v>
      </c>
    </row>
    <row r="1774" spans="17:41">
      <c r="Q1774" s="80">
        <v>0.34711805555555603</v>
      </c>
      <c r="R1774" s="81">
        <v>1</v>
      </c>
      <c r="S1774" s="81" t="s">
        <v>4999</v>
      </c>
      <c r="T1774" s="83" t="s">
        <v>13690</v>
      </c>
      <c r="AL1774" s="79">
        <v>0.37325231481481502</v>
      </c>
      <c r="AM1774" s="2">
        <v>1</v>
      </c>
      <c r="AN1774" s="2" t="s">
        <v>5401</v>
      </c>
      <c r="AO1774" s="2" t="s">
        <v>13690</v>
      </c>
    </row>
    <row r="1775" spans="17:41">
      <c r="Q1775" s="84">
        <v>0.34712962962963001</v>
      </c>
      <c r="R1775" s="85">
        <v>2</v>
      </c>
      <c r="S1775" s="85" t="s">
        <v>5000</v>
      </c>
      <c r="T1775" s="87" t="s">
        <v>13692</v>
      </c>
      <c r="AL1775" s="79">
        <v>0.37327546296296299</v>
      </c>
      <c r="AM1775" s="2">
        <v>1</v>
      </c>
      <c r="AN1775" s="2" t="s">
        <v>2562</v>
      </c>
      <c r="AO1775" s="2" t="s">
        <v>13692</v>
      </c>
    </row>
    <row r="1776" spans="17:41">
      <c r="Q1776" s="80">
        <v>0.347175925925926</v>
      </c>
      <c r="R1776" s="81">
        <v>2</v>
      </c>
      <c r="S1776" s="81" t="s">
        <v>1924</v>
      </c>
      <c r="T1776" s="83" t="s">
        <v>13694</v>
      </c>
      <c r="AL1776" s="79">
        <v>0.37327546296296299</v>
      </c>
      <c r="AM1776" s="2">
        <v>1</v>
      </c>
      <c r="AN1776" s="2" t="s">
        <v>1612</v>
      </c>
      <c r="AO1776" s="2" t="s">
        <v>13691</v>
      </c>
    </row>
    <row r="1777" spans="17:41">
      <c r="Q1777" s="84">
        <v>0.347210648148148</v>
      </c>
      <c r="R1777" s="85">
        <v>2</v>
      </c>
      <c r="S1777" s="85" t="s">
        <v>5001</v>
      </c>
      <c r="T1777" s="87" t="s">
        <v>13702</v>
      </c>
      <c r="AL1777" s="79">
        <v>0.373310185185185</v>
      </c>
      <c r="AM1777" s="2">
        <v>2</v>
      </c>
      <c r="AN1777" s="2" t="s">
        <v>2337</v>
      </c>
      <c r="AO1777" s="2" t="s">
        <v>13694</v>
      </c>
    </row>
    <row r="1778" spans="17:41">
      <c r="Q1778" s="80">
        <v>0.347210648148148</v>
      </c>
      <c r="R1778" s="81">
        <v>1</v>
      </c>
      <c r="S1778" s="81" t="s">
        <v>2259</v>
      </c>
      <c r="T1778" s="83" t="s">
        <v>13690</v>
      </c>
      <c r="AL1778" s="79">
        <v>0.37332175925925898</v>
      </c>
      <c r="AM1778" s="2">
        <v>1</v>
      </c>
      <c r="AN1778" s="2" t="s">
        <v>1613</v>
      </c>
      <c r="AO1778" s="2" t="s">
        <v>13690</v>
      </c>
    </row>
    <row r="1779" spans="17:41">
      <c r="Q1779" s="84">
        <v>0.34723379629629603</v>
      </c>
      <c r="R1779" s="85">
        <v>1</v>
      </c>
      <c r="S1779" s="85" t="s">
        <v>2857</v>
      </c>
      <c r="T1779" s="87" t="s">
        <v>13695</v>
      </c>
      <c r="AL1779" s="79">
        <v>0.373344907407407</v>
      </c>
      <c r="AM1779" s="2">
        <v>1</v>
      </c>
      <c r="AN1779" s="2" t="s">
        <v>1614</v>
      </c>
      <c r="AO1779" s="2" t="s">
        <v>13690</v>
      </c>
    </row>
    <row r="1780" spans="17:41">
      <c r="Q1780" s="80">
        <v>0.34724537037037001</v>
      </c>
      <c r="R1780" s="81">
        <v>1</v>
      </c>
      <c r="S1780" s="81" t="s">
        <v>5002</v>
      </c>
      <c r="T1780" s="83" t="s">
        <v>13692</v>
      </c>
      <c r="AL1780" s="79">
        <v>0.37336805555555602</v>
      </c>
      <c r="AM1780" s="2">
        <v>1</v>
      </c>
      <c r="AN1780" s="2" t="s">
        <v>260</v>
      </c>
      <c r="AO1780" s="2" t="s">
        <v>13690</v>
      </c>
    </row>
    <row r="1781" spans="17:41">
      <c r="Q1781" s="84">
        <v>0.34724537037037001</v>
      </c>
      <c r="R1781" s="85">
        <v>1</v>
      </c>
      <c r="S1781" s="85" t="s">
        <v>2493</v>
      </c>
      <c r="T1781" s="87" t="s">
        <v>13690</v>
      </c>
      <c r="AL1781" s="79">
        <v>0.37339120370370399</v>
      </c>
      <c r="AM1781" s="2">
        <v>1</v>
      </c>
      <c r="AN1781" s="2" t="s">
        <v>628</v>
      </c>
      <c r="AO1781" s="2" t="s">
        <v>13690</v>
      </c>
    </row>
    <row r="1782" spans="17:41">
      <c r="Q1782" s="80">
        <v>0.34724537037037001</v>
      </c>
      <c r="R1782" s="81">
        <v>1</v>
      </c>
      <c r="S1782" s="81" t="s">
        <v>568</v>
      </c>
      <c r="T1782" s="83" t="s">
        <v>13693</v>
      </c>
      <c r="AL1782" s="79">
        <v>0.37341435185185201</v>
      </c>
      <c r="AM1782" s="2">
        <v>1</v>
      </c>
      <c r="AN1782" s="2" t="s">
        <v>2921</v>
      </c>
      <c r="AO1782" s="2" t="s">
        <v>13695</v>
      </c>
    </row>
    <row r="1783" spans="17:41">
      <c r="Q1783" s="84">
        <v>0.34724537037037001</v>
      </c>
      <c r="R1783" s="85">
        <v>2</v>
      </c>
      <c r="S1783" s="85" t="s">
        <v>5003</v>
      </c>
      <c r="T1783" s="87" t="s">
        <v>13692</v>
      </c>
      <c r="AL1783" s="79">
        <v>0.37342592592592599</v>
      </c>
      <c r="AM1783" s="2">
        <v>1</v>
      </c>
      <c r="AN1783" s="2" t="s">
        <v>1235</v>
      </c>
      <c r="AO1783" s="2" t="s">
        <v>13690</v>
      </c>
    </row>
    <row r="1784" spans="17:41">
      <c r="Q1784" s="80">
        <v>0.34725694444444399</v>
      </c>
      <c r="R1784" s="81">
        <v>1</v>
      </c>
      <c r="S1784" s="81" t="s">
        <v>1925</v>
      </c>
      <c r="T1784" s="83" t="s">
        <v>13694</v>
      </c>
      <c r="AL1784" s="79">
        <v>0.37343749999999998</v>
      </c>
      <c r="AM1784" s="2">
        <v>2</v>
      </c>
      <c r="AN1784" s="2" t="s">
        <v>5402</v>
      </c>
      <c r="AO1784" s="2" t="s">
        <v>13706</v>
      </c>
    </row>
    <row r="1785" spans="17:41">
      <c r="Q1785" s="84">
        <v>0.34726851851851898</v>
      </c>
      <c r="R1785" s="85">
        <v>1</v>
      </c>
      <c r="S1785" s="85" t="s">
        <v>5004</v>
      </c>
      <c r="T1785" s="87" t="s">
        <v>13692</v>
      </c>
      <c r="AL1785" s="79">
        <v>0.37343749999999998</v>
      </c>
      <c r="AM1785" s="2">
        <v>1</v>
      </c>
      <c r="AN1785" s="2" t="s">
        <v>3145</v>
      </c>
      <c r="AO1785" s="2" t="s">
        <v>13693</v>
      </c>
    </row>
    <row r="1786" spans="17:41">
      <c r="Q1786" s="80">
        <v>0.34728009259259301</v>
      </c>
      <c r="R1786" s="81">
        <v>2</v>
      </c>
      <c r="S1786" s="81" t="s">
        <v>2562</v>
      </c>
      <c r="T1786" s="83" t="s">
        <v>13694</v>
      </c>
      <c r="AL1786" s="79">
        <v>0.37347222222222198</v>
      </c>
      <c r="AM1786" s="2">
        <v>1</v>
      </c>
      <c r="AN1786" s="2" t="s">
        <v>2922</v>
      </c>
      <c r="AO1786" s="2" t="s">
        <v>13695</v>
      </c>
    </row>
    <row r="1787" spans="17:41">
      <c r="Q1787" s="84">
        <v>0.347291666666667</v>
      </c>
      <c r="R1787" s="85">
        <v>1</v>
      </c>
      <c r="S1787" s="85" t="s">
        <v>1318</v>
      </c>
      <c r="T1787" s="87" t="s">
        <v>13690</v>
      </c>
      <c r="AL1787" s="79">
        <v>0.37349537037037001</v>
      </c>
      <c r="AM1787" s="2">
        <v>1</v>
      </c>
      <c r="AN1787" s="2" t="s">
        <v>629</v>
      </c>
      <c r="AO1787" s="2" t="s">
        <v>13690</v>
      </c>
    </row>
    <row r="1788" spans="17:41">
      <c r="Q1788" s="80">
        <v>0.347291666666667</v>
      </c>
      <c r="R1788" s="81">
        <v>1</v>
      </c>
      <c r="S1788" s="81" t="s">
        <v>2668</v>
      </c>
      <c r="T1788" s="83" t="s">
        <v>13693</v>
      </c>
      <c r="AL1788" s="79">
        <v>0.37351851851851903</v>
      </c>
      <c r="AM1788" s="2">
        <v>1</v>
      </c>
      <c r="AN1788" s="2" t="s">
        <v>5403</v>
      </c>
      <c r="AO1788" s="2" t="s">
        <v>13692</v>
      </c>
    </row>
    <row r="1789" spans="17:41">
      <c r="Q1789" s="84">
        <v>0.34730324074074098</v>
      </c>
      <c r="R1789" s="85">
        <v>2</v>
      </c>
      <c r="S1789" s="85" t="s">
        <v>182</v>
      </c>
      <c r="T1789" s="87" t="s">
        <v>13695</v>
      </c>
      <c r="AL1789" s="79">
        <v>0.37351851851851903</v>
      </c>
      <c r="AM1789" s="2">
        <v>1</v>
      </c>
      <c r="AN1789" s="2" t="s">
        <v>1615</v>
      </c>
      <c r="AO1789" s="2" t="s">
        <v>13690</v>
      </c>
    </row>
    <row r="1790" spans="17:41">
      <c r="Q1790" s="80">
        <v>0.34731481481481502</v>
      </c>
      <c r="R1790" s="81">
        <v>1</v>
      </c>
      <c r="S1790" s="81" t="s">
        <v>5005</v>
      </c>
      <c r="T1790" s="83" t="s">
        <v>13690</v>
      </c>
      <c r="AL1790" s="79">
        <v>0.37359953703703702</v>
      </c>
      <c r="AM1790" s="2">
        <v>1</v>
      </c>
      <c r="AN1790" s="2" t="s">
        <v>1165</v>
      </c>
      <c r="AO1790" s="2" t="s">
        <v>13690</v>
      </c>
    </row>
    <row r="1791" spans="17:41">
      <c r="Q1791" s="84">
        <v>0.347326388888889</v>
      </c>
      <c r="R1791" s="85">
        <v>1</v>
      </c>
      <c r="S1791" s="85" t="s">
        <v>5006</v>
      </c>
      <c r="T1791" s="87" t="s">
        <v>13692</v>
      </c>
      <c r="AL1791" s="79">
        <v>0.37361111111111101</v>
      </c>
      <c r="AM1791" s="2">
        <v>1</v>
      </c>
      <c r="AN1791" s="2" t="s">
        <v>1595</v>
      </c>
      <c r="AO1791" s="2" t="s">
        <v>13690</v>
      </c>
    </row>
    <row r="1792" spans="17:41">
      <c r="Q1792" s="80">
        <v>0.347326388888889</v>
      </c>
      <c r="R1792" s="81">
        <v>1</v>
      </c>
      <c r="S1792" s="81" t="s">
        <v>965</v>
      </c>
      <c r="T1792" s="83" t="s">
        <v>13694</v>
      </c>
      <c r="AL1792" s="79">
        <v>0.37362268518518499</v>
      </c>
      <c r="AM1792" s="2">
        <v>2</v>
      </c>
      <c r="AN1792" s="2" t="s">
        <v>704</v>
      </c>
      <c r="AO1792" s="2" t="s">
        <v>13701</v>
      </c>
    </row>
    <row r="1793" spans="17:41">
      <c r="Q1793" s="84">
        <v>0.34733796296296299</v>
      </c>
      <c r="R1793" s="85">
        <v>1</v>
      </c>
      <c r="S1793" s="85" t="s">
        <v>1926</v>
      </c>
      <c r="T1793" s="87" t="s">
        <v>13690</v>
      </c>
      <c r="AL1793" s="79">
        <v>0.37364583333333301</v>
      </c>
      <c r="AM1793" s="2">
        <v>1</v>
      </c>
      <c r="AN1793" s="2" t="s">
        <v>2023</v>
      </c>
      <c r="AO1793" s="2" t="s">
        <v>13694</v>
      </c>
    </row>
    <row r="1794" spans="17:41">
      <c r="Q1794" s="80">
        <v>0.34734953703703703</v>
      </c>
      <c r="R1794" s="81">
        <v>1</v>
      </c>
      <c r="S1794" s="81" t="s">
        <v>5007</v>
      </c>
      <c r="T1794" s="83" t="s">
        <v>13692</v>
      </c>
      <c r="AL1794" s="79">
        <v>0.37369212962963</v>
      </c>
      <c r="AM1794" s="2">
        <v>1</v>
      </c>
      <c r="AN1794" s="2" t="s">
        <v>5404</v>
      </c>
      <c r="AO1794" s="2" t="s">
        <v>13690</v>
      </c>
    </row>
    <row r="1795" spans="17:41">
      <c r="Q1795" s="84">
        <v>0.34737268518518499</v>
      </c>
      <c r="R1795" s="85">
        <v>1</v>
      </c>
      <c r="S1795" s="85" t="s">
        <v>1536</v>
      </c>
      <c r="T1795" s="87" t="s">
        <v>13690</v>
      </c>
      <c r="AL1795" s="79">
        <v>0.37371527777777802</v>
      </c>
      <c r="AM1795" s="2">
        <v>4</v>
      </c>
      <c r="AN1795" s="2" t="s">
        <v>2923</v>
      </c>
      <c r="AO1795" s="2" t="s">
        <v>13700</v>
      </c>
    </row>
    <row r="1796" spans="17:41">
      <c r="Q1796" s="80">
        <v>0.34738425925925898</v>
      </c>
      <c r="R1796" s="81">
        <v>2</v>
      </c>
      <c r="S1796" s="81" t="s">
        <v>2260</v>
      </c>
      <c r="T1796" s="83" t="s">
        <v>13692</v>
      </c>
      <c r="AL1796" s="79">
        <v>0.373726851851852</v>
      </c>
      <c r="AM1796" s="2">
        <v>1</v>
      </c>
      <c r="AN1796" s="2" t="s">
        <v>3304</v>
      </c>
      <c r="AO1796" s="2" t="s">
        <v>13690</v>
      </c>
    </row>
    <row r="1797" spans="17:41">
      <c r="Q1797" s="84">
        <v>0.34739583333333302</v>
      </c>
      <c r="R1797" s="85">
        <v>1</v>
      </c>
      <c r="S1797" s="85" t="s">
        <v>2261</v>
      </c>
      <c r="T1797" s="87" t="s">
        <v>13694</v>
      </c>
      <c r="AL1797" s="79">
        <v>0.37373842592592599</v>
      </c>
      <c r="AM1797" s="2">
        <v>1</v>
      </c>
      <c r="AN1797" s="2" t="s">
        <v>2518</v>
      </c>
      <c r="AO1797" s="2" t="s">
        <v>13693</v>
      </c>
    </row>
    <row r="1798" spans="17:41">
      <c r="Q1798" s="80">
        <v>0.34744212962963</v>
      </c>
      <c r="R1798" s="81">
        <v>1</v>
      </c>
      <c r="S1798" s="81" t="s">
        <v>2858</v>
      </c>
      <c r="T1798" s="83" t="s">
        <v>13704</v>
      </c>
      <c r="AL1798" s="79">
        <v>0.37377314814814799</v>
      </c>
      <c r="AM1798" s="2">
        <v>1</v>
      </c>
      <c r="AN1798" s="2" t="s">
        <v>1060</v>
      </c>
      <c r="AO1798" s="2" t="s">
        <v>13691</v>
      </c>
    </row>
    <row r="1799" spans="17:41">
      <c r="Q1799" s="84">
        <v>0.34746527777777803</v>
      </c>
      <c r="R1799" s="85">
        <v>1</v>
      </c>
      <c r="S1799" s="85" t="s">
        <v>5008</v>
      </c>
      <c r="T1799" s="87" t="s">
        <v>13692</v>
      </c>
      <c r="AL1799" s="79">
        <v>0.37378472222222198</v>
      </c>
      <c r="AM1799" s="2">
        <v>2</v>
      </c>
      <c r="AN1799" s="2" t="s">
        <v>2689</v>
      </c>
      <c r="AO1799" s="2" t="s">
        <v>13694</v>
      </c>
    </row>
    <row r="1800" spans="17:41">
      <c r="Q1800" s="80">
        <v>0.34746527777777803</v>
      </c>
      <c r="R1800" s="81">
        <v>1</v>
      </c>
      <c r="S1800" s="81" t="s">
        <v>193</v>
      </c>
      <c r="T1800" s="83" t="s">
        <v>13694</v>
      </c>
      <c r="AL1800" s="79">
        <v>0.37378472222222198</v>
      </c>
      <c r="AM1800" s="2">
        <v>2</v>
      </c>
      <c r="AN1800" s="2" t="s">
        <v>2024</v>
      </c>
      <c r="AO1800" s="2" t="s">
        <v>13692</v>
      </c>
    </row>
    <row r="1801" spans="17:41">
      <c r="Q1801" s="84">
        <v>0.34749999999999998</v>
      </c>
      <c r="R1801" s="85">
        <v>1</v>
      </c>
      <c r="S1801" s="85" t="s">
        <v>1537</v>
      </c>
      <c r="T1801" s="87" t="s">
        <v>13694</v>
      </c>
      <c r="AL1801" s="79">
        <v>0.37380787037037</v>
      </c>
      <c r="AM1801" s="2">
        <v>2</v>
      </c>
      <c r="AN1801" s="2" t="s">
        <v>2025</v>
      </c>
      <c r="AO1801" s="2" t="s">
        <v>13694</v>
      </c>
    </row>
    <row r="1802" spans="17:41">
      <c r="Q1802" s="80">
        <v>0.34749999999999998</v>
      </c>
      <c r="R1802" s="81">
        <v>1</v>
      </c>
      <c r="S1802" s="81" t="s">
        <v>1927</v>
      </c>
      <c r="T1802" s="83" t="s">
        <v>13694</v>
      </c>
      <c r="AL1802" s="79">
        <v>0.37381944444444398</v>
      </c>
      <c r="AM1802" s="2">
        <v>1</v>
      </c>
      <c r="AN1802" s="2" t="s">
        <v>2026</v>
      </c>
      <c r="AO1802" s="2" t="s">
        <v>13694</v>
      </c>
    </row>
    <row r="1803" spans="17:41">
      <c r="Q1803" s="84">
        <v>0.34754629629629602</v>
      </c>
      <c r="R1803" s="85">
        <v>1</v>
      </c>
      <c r="S1803" s="85" t="s">
        <v>572</v>
      </c>
      <c r="T1803" s="87" t="s">
        <v>13692</v>
      </c>
      <c r="AL1803" s="79">
        <v>0.37381944444444398</v>
      </c>
      <c r="AM1803" s="2">
        <v>1</v>
      </c>
      <c r="AN1803" s="2" t="s">
        <v>2338</v>
      </c>
      <c r="AO1803" s="2" t="s">
        <v>13694</v>
      </c>
    </row>
    <row r="1804" spans="17:41">
      <c r="Q1804" s="80">
        <v>0.34755787037037</v>
      </c>
      <c r="R1804" s="81">
        <v>1</v>
      </c>
      <c r="S1804" s="81" t="s">
        <v>2859</v>
      </c>
      <c r="T1804" s="83" t="s">
        <v>13695</v>
      </c>
      <c r="AL1804" s="79">
        <v>0.373842592592593</v>
      </c>
      <c r="AM1804" s="2">
        <v>4</v>
      </c>
      <c r="AN1804" s="2" t="s">
        <v>2924</v>
      </c>
      <c r="AO1804" s="2" t="s">
        <v>13715</v>
      </c>
    </row>
    <row r="1805" spans="17:41">
      <c r="Q1805" s="84">
        <v>0.34755787037037</v>
      </c>
      <c r="R1805" s="85">
        <v>1</v>
      </c>
      <c r="S1805" s="85" t="s">
        <v>1197</v>
      </c>
      <c r="T1805" s="87" t="s">
        <v>13690</v>
      </c>
      <c r="AL1805" s="79">
        <v>0.37387731481481501</v>
      </c>
      <c r="AM1805" s="2">
        <v>3</v>
      </c>
      <c r="AN1805" s="2" t="s">
        <v>2925</v>
      </c>
      <c r="AO1805" s="2" t="s">
        <v>13697</v>
      </c>
    </row>
    <row r="1806" spans="17:41">
      <c r="Q1806" s="80">
        <v>0.34761574074074097</v>
      </c>
      <c r="R1806" s="81">
        <v>4</v>
      </c>
      <c r="S1806" s="81" t="s">
        <v>5009</v>
      </c>
      <c r="T1806" s="83" t="s">
        <v>13692</v>
      </c>
      <c r="AL1806" s="79">
        <v>0.37388888888888899</v>
      </c>
      <c r="AM1806" s="2">
        <v>1</v>
      </c>
      <c r="AN1806" s="2" t="s">
        <v>5405</v>
      </c>
      <c r="AO1806" s="2" t="s">
        <v>13692</v>
      </c>
    </row>
    <row r="1807" spans="17:41">
      <c r="Q1807" s="84">
        <v>0.347638888888889</v>
      </c>
      <c r="R1807" s="85">
        <v>1</v>
      </c>
      <c r="S1807" s="85" t="s">
        <v>5010</v>
      </c>
      <c r="T1807" s="87" t="s">
        <v>13692</v>
      </c>
      <c r="AL1807" s="79">
        <v>0.37390046296296298</v>
      </c>
      <c r="AM1807" s="2">
        <v>1</v>
      </c>
      <c r="AN1807" s="2" t="s">
        <v>2339</v>
      </c>
      <c r="AO1807" s="2" t="s">
        <v>13690</v>
      </c>
    </row>
    <row r="1808" spans="17:41">
      <c r="Q1808" s="80">
        <v>0.34768518518518499</v>
      </c>
      <c r="R1808" s="81">
        <v>1</v>
      </c>
      <c r="S1808" s="81" t="s">
        <v>2262</v>
      </c>
      <c r="T1808" s="83" t="s">
        <v>13692</v>
      </c>
      <c r="AL1808" s="79">
        <v>0.37401620370370398</v>
      </c>
      <c r="AM1808" s="2">
        <v>3</v>
      </c>
      <c r="AN1808" s="2" t="s">
        <v>1616</v>
      </c>
      <c r="AO1808" s="2" t="s">
        <v>13690</v>
      </c>
    </row>
    <row r="1809" spans="17:41">
      <c r="Q1809" s="84">
        <v>0.34769675925925903</v>
      </c>
      <c r="R1809" s="85">
        <v>1</v>
      </c>
      <c r="S1809" s="85" t="s">
        <v>1538</v>
      </c>
      <c r="T1809" s="87" t="s">
        <v>13692</v>
      </c>
      <c r="AL1809" s="79">
        <v>0.37402777777777801</v>
      </c>
      <c r="AM1809" s="2">
        <v>1</v>
      </c>
      <c r="AN1809" s="2" t="s">
        <v>5406</v>
      </c>
      <c r="AO1809" s="2" t="s">
        <v>13711</v>
      </c>
    </row>
    <row r="1810" spans="17:41">
      <c r="Q1810" s="80">
        <v>0.34770833333333301</v>
      </c>
      <c r="R1810" s="81">
        <v>1</v>
      </c>
      <c r="S1810" s="81" t="s">
        <v>194</v>
      </c>
      <c r="T1810" s="83" t="s">
        <v>13690</v>
      </c>
      <c r="AL1810" s="79">
        <v>0.374039351851852</v>
      </c>
      <c r="AM1810" s="2">
        <v>1</v>
      </c>
      <c r="AN1810" s="2" t="s">
        <v>630</v>
      </c>
      <c r="AO1810" s="2" t="s">
        <v>13690</v>
      </c>
    </row>
    <row r="1811" spans="17:41">
      <c r="Q1811" s="84">
        <v>0.34770833333333301</v>
      </c>
      <c r="R1811" s="85">
        <v>1</v>
      </c>
      <c r="S1811" s="85" t="s">
        <v>2263</v>
      </c>
      <c r="T1811" s="87" t="s">
        <v>13694</v>
      </c>
      <c r="AL1811" s="79">
        <v>0.37405092592592598</v>
      </c>
      <c r="AM1811" s="2">
        <v>1</v>
      </c>
      <c r="AN1811" s="2" t="s">
        <v>1617</v>
      </c>
      <c r="AO1811" s="2" t="s">
        <v>13690</v>
      </c>
    </row>
    <row r="1812" spans="17:41">
      <c r="Q1812" s="80">
        <v>0.34770833333333301</v>
      </c>
      <c r="R1812" s="81">
        <v>1</v>
      </c>
      <c r="S1812" s="81" t="s">
        <v>1233</v>
      </c>
      <c r="T1812" s="83" t="s">
        <v>13692</v>
      </c>
      <c r="AL1812" s="79">
        <v>0.37408564814814799</v>
      </c>
      <c r="AM1812" s="2">
        <v>1</v>
      </c>
      <c r="AN1812" s="2" t="s">
        <v>2926</v>
      </c>
      <c r="AO1812" s="2" t="s">
        <v>13712</v>
      </c>
    </row>
    <row r="1813" spans="17:41">
      <c r="Q1813" s="84">
        <v>0.34774305555555601</v>
      </c>
      <c r="R1813" s="85">
        <v>1</v>
      </c>
      <c r="S1813" s="85" t="s">
        <v>5011</v>
      </c>
      <c r="T1813" s="87" t="s">
        <v>13692</v>
      </c>
      <c r="AL1813" s="79">
        <v>0.37410879629629601</v>
      </c>
      <c r="AM1813" s="2">
        <v>2</v>
      </c>
      <c r="AN1813" s="2" t="s">
        <v>4317</v>
      </c>
      <c r="AO1813" s="2" t="s">
        <v>13690</v>
      </c>
    </row>
    <row r="1814" spans="17:41">
      <c r="Q1814" s="80">
        <v>0.34774305555555601</v>
      </c>
      <c r="R1814" s="81">
        <v>1</v>
      </c>
      <c r="S1814" s="81" t="s">
        <v>966</v>
      </c>
      <c r="T1814" s="83" t="s">
        <v>13690</v>
      </c>
      <c r="AL1814" s="79">
        <v>0.37414351851851901</v>
      </c>
      <c r="AM1814" s="2">
        <v>1</v>
      </c>
      <c r="AN1814" s="2" t="s">
        <v>4336</v>
      </c>
      <c r="AO1814" s="2" t="s">
        <v>13690</v>
      </c>
    </row>
    <row r="1815" spans="17:41">
      <c r="Q1815" s="84">
        <v>0.34775462962963</v>
      </c>
      <c r="R1815" s="85">
        <v>1</v>
      </c>
      <c r="S1815" s="85" t="s">
        <v>5012</v>
      </c>
      <c r="T1815" s="87" t="s">
        <v>13692</v>
      </c>
      <c r="AL1815" s="79">
        <v>0.374155092592593</v>
      </c>
      <c r="AM1815" s="2">
        <v>4</v>
      </c>
      <c r="AN1815" s="2" t="s">
        <v>5407</v>
      </c>
      <c r="AO1815" s="2" t="s">
        <v>13690</v>
      </c>
    </row>
    <row r="1816" spans="17:41">
      <c r="Q1816" s="80">
        <v>0.34776620370370398</v>
      </c>
      <c r="R1816" s="81">
        <v>1</v>
      </c>
      <c r="S1816" s="81" t="s">
        <v>195</v>
      </c>
      <c r="T1816" s="83" t="s">
        <v>13692</v>
      </c>
      <c r="AL1816" s="79">
        <v>0.374189814814815</v>
      </c>
      <c r="AM1816" s="2">
        <v>1</v>
      </c>
      <c r="AN1816" s="2" t="s">
        <v>5408</v>
      </c>
      <c r="AO1816" s="2" t="s">
        <v>13690</v>
      </c>
    </row>
    <row r="1817" spans="17:41">
      <c r="Q1817" s="84">
        <v>0.34777777777777802</v>
      </c>
      <c r="R1817" s="85">
        <v>1</v>
      </c>
      <c r="S1817" s="85" t="s">
        <v>2264</v>
      </c>
      <c r="T1817" s="87" t="s">
        <v>13690</v>
      </c>
      <c r="AL1817" s="79">
        <v>0.37423611111111099</v>
      </c>
      <c r="AM1817" s="2">
        <v>1</v>
      </c>
      <c r="AN1817" s="2" t="s">
        <v>5409</v>
      </c>
      <c r="AO1817" s="2" t="s">
        <v>13694</v>
      </c>
    </row>
    <row r="1818" spans="17:41">
      <c r="Q1818" s="80">
        <v>0.34781250000000002</v>
      </c>
      <c r="R1818" s="81">
        <v>2</v>
      </c>
      <c r="S1818" s="81" t="s">
        <v>5013</v>
      </c>
      <c r="T1818" s="83" t="s">
        <v>13692</v>
      </c>
      <c r="AL1818" s="79">
        <v>0.37423611111111099</v>
      </c>
      <c r="AM1818" s="2">
        <v>1</v>
      </c>
      <c r="AN1818" s="2" t="s">
        <v>2927</v>
      </c>
      <c r="AO1818" s="2" t="s">
        <v>13712</v>
      </c>
    </row>
    <row r="1819" spans="17:41">
      <c r="Q1819" s="84">
        <v>0.34783564814814799</v>
      </c>
      <c r="R1819" s="85">
        <v>1</v>
      </c>
      <c r="S1819" s="85" t="s">
        <v>1928</v>
      </c>
      <c r="T1819" s="87" t="s">
        <v>13690</v>
      </c>
      <c r="AL1819" s="79">
        <v>0.37423611111111099</v>
      </c>
      <c r="AM1819" s="2">
        <v>1</v>
      </c>
      <c r="AN1819" s="2" t="s">
        <v>609</v>
      </c>
      <c r="AO1819" s="2" t="s">
        <v>13695</v>
      </c>
    </row>
    <row r="1820" spans="17:41">
      <c r="Q1820" s="80">
        <v>0.34784722222222197</v>
      </c>
      <c r="R1820" s="81">
        <v>1</v>
      </c>
      <c r="S1820" s="81" t="s">
        <v>1319</v>
      </c>
      <c r="T1820" s="83" t="s">
        <v>13690</v>
      </c>
      <c r="AL1820" s="79">
        <v>0.37423611111111099</v>
      </c>
      <c r="AM1820" s="2">
        <v>2</v>
      </c>
      <c r="AN1820" s="2" t="s">
        <v>805</v>
      </c>
      <c r="AO1820" s="2" t="s">
        <v>13696</v>
      </c>
    </row>
    <row r="1821" spans="17:41">
      <c r="Q1821" s="84">
        <v>0.34787037037037</v>
      </c>
      <c r="R1821" s="85">
        <v>1</v>
      </c>
      <c r="S1821" s="85" t="s">
        <v>2494</v>
      </c>
      <c r="T1821" s="87" t="s">
        <v>13690</v>
      </c>
      <c r="AL1821" s="79">
        <v>0.37424768518518498</v>
      </c>
      <c r="AM1821" s="2">
        <v>1</v>
      </c>
      <c r="AN1821" s="2" t="s">
        <v>2027</v>
      </c>
      <c r="AO1821" s="2" t="s">
        <v>13694</v>
      </c>
    </row>
    <row r="1822" spans="17:41">
      <c r="Q1822" s="80">
        <v>0.34788194444444398</v>
      </c>
      <c r="R1822" s="81">
        <v>2</v>
      </c>
      <c r="S1822" s="81" t="s">
        <v>5014</v>
      </c>
      <c r="T1822" s="83" t="s">
        <v>13692</v>
      </c>
      <c r="AL1822" s="79">
        <v>0.37428240740740698</v>
      </c>
      <c r="AM1822" s="2">
        <v>2</v>
      </c>
      <c r="AN1822" s="2" t="s">
        <v>5410</v>
      </c>
      <c r="AO1822" s="2" t="s">
        <v>13690</v>
      </c>
    </row>
    <row r="1823" spans="17:41">
      <c r="Q1823" s="84">
        <v>0.34789351851851902</v>
      </c>
      <c r="R1823" s="85">
        <v>1</v>
      </c>
      <c r="S1823" s="85" t="s">
        <v>5015</v>
      </c>
      <c r="T1823" s="87" t="s">
        <v>13692</v>
      </c>
      <c r="AL1823" s="79">
        <v>0.37429398148148102</v>
      </c>
      <c r="AM1823" s="2">
        <v>2</v>
      </c>
      <c r="AN1823" s="2" t="s">
        <v>880</v>
      </c>
      <c r="AO1823" s="2" t="s">
        <v>13695</v>
      </c>
    </row>
    <row r="1824" spans="17:41">
      <c r="Q1824" s="80">
        <v>0.34792824074074102</v>
      </c>
      <c r="R1824" s="81">
        <v>1</v>
      </c>
      <c r="S1824" s="81" t="s">
        <v>2495</v>
      </c>
      <c r="T1824" s="83" t="s">
        <v>13692</v>
      </c>
      <c r="AL1824" s="79">
        <v>0.37432870370370402</v>
      </c>
      <c r="AM1824" s="2">
        <v>1</v>
      </c>
      <c r="AN1824" s="2" t="s">
        <v>5411</v>
      </c>
      <c r="AO1824" s="2" t="s">
        <v>13690</v>
      </c>
    </row>
    <row r="1825" spans="17:41">
      <c r="Q1825" s="84">
        <v>0.34793981481481501</v>
      </c>
      <c r="R1825" s="85">
        <v>1</v>
      </c>
      <c r="S1825" s="85" t="s">
        <v>1101</v>
      </c>
      <c r="T1825" s="87" t="s">
        <v>13699</v>
      </c>
      <c r="AL1825" s="79">
        <v>0.37434027777777801</v>
      </c>
      <c r="AM1825" s="2">
        <v>4</v>
      </c>
      <c r="AN1825" s="2" t="s">
        <v>2928</v>
      </c>
      <c r="AO1825" s="2" t="s">
        <v>13715</v>
      </c>
    </row>
    <row r="1826" spans="17:41">
      <c r="Q1826" s="80">
        <v>0.34793981481481501</v>
      </c>
      <c r="R1826" s="81">
        <v>1</v>
      </c>
      <c r="S1826" s="81" t="s">
        <v>576</v>
      </c>
      <c r="T1826" s="83" t="s">
        <v>13692</v>
      </c>
      <c r="AL1826" s="79">
        <v>0.37434027777777801</v>
      </c>
      <c r="AM1826" s="2">
        <v>1</v>
      </c>
      <c r="AN1826" s="2" t="s">
        <v>2340</v>
      </c>
      <c r="AO1826" s="2" t="s">
        <v>13693</v>
      </c>
    </row>
    <row r="1827" spans="17:41">
      <c r="Q1827" s="84">
        <v>0.34796296296296297</v>
      </c>
      <c r="R1827" s="85">
        <v>4</v>
      </c>
      <c r="S1827" s="85" t="s">
        <v>2265</v>
      </c>
      <c r="T1827" s="87" t="s">
        <v>13690</v>
      </c>
      <c r="AL1827" s="79">
        <v>0.37437500000000001</v>
      </c>
      <c r="AM1827" s="2">
        <v>3</v>
      </c>
      <c r="AN1827" s="2" t="s">
        <v>5412</v>
      </c>
      <c r="AO1827" s="2" t="s">
        <v>13692</v>
      </c>
    </row>
    <row r="1828" spans="17:41">
      <c r="Q1828" s="80">
        <v>0.34796296296296297</v>
      </c>
      <c r="R1828" s="81">
        <v>1</v>
      </c>
      <c r="S1828" s="81" t="s">
        <v>568</v>
      </c>
      <c r="T1828" s="83" t="s">
        <v>13695</v>
      </c>
      <c r="AL1828" s="79">
        <v>0.37437500000000001</v>
      </c>
      <c r="AM1828" s="2">
        <v>2</v>
      </c>
      <c r="AN1828" s="2" t="s">
        <v>4013</v>
      </c>
      <c r="AO1828" s="2" t="s">
        <v>13690</v>
      </c>
    </row>
    <row r="1829" spans="17:41">
      <c r="Q1829" s="84">
        <v>0.34797453703703701</v>
      </c>
      <c r="R1829" s="85">
        <v>3</v>
      </c>
      <c r="S1829" s="85" t="s">
        <v>5016</v>
      </c>
      <c r="T1829" s="87" t="s">
        <v>13692</v>
      </c>
      <c r="AL1829" s="79">
        <v>0.37437500000000001</v>
      </c>
      <c r="AM1829" s="2">
        <v>1</v>
      </c>
      <c r="AN1829" s="2" t="s">
        <v>5251</v>
      </c>
      <c r="AO1829" s="2" t="s">
        <v>13701</v>
      </c>
    </row>
    <row r="1830" spans="17:41">
      <c r="Q1830" s="80">
        <v>0.347986111111111</v>
      </c>
      <c r="R1830" s="81">
        <v>1</v>
      </c>
      <c r="S1830" s="81" t="s">
        <v>4369</v>
      </c>
      <c r="T1830" s="83" t="s">
        <v>13702</v>
      </c>
      <c r="AL1830" s="79">
        <v>0.37439814814814798</v>
      </c>
      <c r="AM1830" s="2">
        <v>1</v>
      </c>
      <c r="AN1830" s="2" t="s">
        <v>2690</v>
      </c>
      <c r="AO1830" s="2" t="s">
        <v>13694</v>
      </c>
    </row>
    <row r="1831" spans="17:41">
      <c r="Q1831" s="84">
        <v>0.34799768518518498</v>
      </c>
      <c r="R1831" s="85">
        <v>1</v>
      </c>
      <c r="S1831" s="85" t="s">
        <v>1539</v>
      </c>
      <c r="T1831" s="87" t="s">
        <v>13694</v>
      </c>
      <c r="AL1831" s="79">
        <v>0.374421296296296</v>
      </c>
      <c r="AM1831" s="2">
        <v>2</v>
      </c>
      <c r="AN1831" s="2" t="s">
        <v>2929</v>
      </c>
      <c r="AO1831" s="2" t="s">
        <v>13695</v>
      </c>
    </row>
    <row r="1832" spans="17:41">
      <c r="Q1832" s="80">
        <v>0.34800925925925902</v>
      </c>
      <c r="R1832" s="81">
        <v>1</v>
      </c>
      <c r="S1832" s="81" t="s">
        <v>2669</v>
      </c>
      <c r="T1832" s="83" t="s">
        <v>13692</v>
      </c>
      <c r="AL1832" s="79">
        <v>0.37443287037036999</v>
      </c>
      <c r="AM1832" s="2">
        <v>2</v>
      </c>
      <c r="AN1832" s="2" t="s">
        <v>5161</v>
      </c>
      <c r="AO1832" s="2" t="s">
        <v>13695</v>
      </c>
    </row>
    <row r="1833" spans="17:41">
      <c r="Q1833" s="84">
        <v>0.348020833333333</v>
      </c>
      <c r="R1833" s="85">
        <v>1</v>
      </c>
      <c r="S1833" s="85" t="s">
        <v>5017</v>
      </c>
      <c r="T1833" s="87" t="s">
        <v>13692</v>
      </c>
      <c r="AL1833" s="79">
        <v>0.37445601851851901</v>
      </c>
      <c r="AM1833" s="2">
        <v>1</v>
      </c>
      <c r="AN1833" s="2" t="s">
        <v>5413</v>
      </c>
      <c r="AO1833" s="2" t="s">
        <v>13690</v>
      </c>
    </row>
    <row r="1834" spans="17:41">
      <c r="Q1834" s="80">
        <v>0.348020833333333</v>
      </c>
      <c r="R1834" s="81">
        <v>1</v>
      </c>
      <c r="S1834" s="81" t="s">
        <v>2860</v>
      </c>
      <c r="T1834" s="83" t="s">
        <v>13695</v>
      </c>
      <c r="AL1834" s="79">
        <v>0.37445601851851901</v>
      </c>
      <c r="AM1834" s="2">
        <v>1</v>
      </c>
      <c r="AN1834" s="2" t="s">
        <v>5414</v>
      </c>
      <c r="AO1834" s="2" t="s">
        <v>13693</v>
      </c>
    </row>
    <row r="1835" spans="17:41">
      <c r="Q1835" s="84">
        <v>0.34807870370370397</v>
      </c>
      <c r="R1835" s="85">
        <v>1</v>
      </c>
      <c r="S1835" s="85" t="s">
        <v>1540</v>
      </c>
      <c r="T1835" s="87" t="s">
        <v>13692</v>
      </c>
      <c r="AL1835" s="79">
        <v>0.37446759259259299</v>
      </c>
      <c r="AM1835" s="2">
        <v>1</v>
      </c>
      <c r="AN1835" s="2" t="s">
        <v>2562</v>
      </c>
      <c r="AO1835" s="2" t="s">
        <v>13692</v>
      </c>
    </row>
    <row r="1836" spans="17:41">
      <c r="Q1836" s="80">
        <v>0.348136574074074</v>
      </c>
      <c r="R1836" s="81">
        <v>1</v>
      </c>
      <c r="S1836" s="81" t="s">
        <v>967</v>
      </c>
      <c r="T1836" s="83" t="s">
        <v>13694</v>
      </c>
      <c r="AL1836" s="79">
        <v>0.37446759259259299</v>
      </c>
      <c r="AM1836" s="2">
        <v>1</v>
      </c>
      <c r="AN1836" s="2" t="s">
        <v>810</v>
      </c>
      <c r="AO1836" s="2" t="s">
        <v>13694</v>
      </c>
    </row>
    <row r="1837" spans="17:41">
      <c r="Q1837" s="84">
        <v>0.34815972222222202</v>
      </c>
      <c r="R1837" s="85">
        <v>2</v>
      </c>
      <c r="S1837" s="85" t="s">
        <v>532</v>
      </c>
      <c r="T1837" s="87" t="s">
        <v>13709</v>
      </c>
      <c r="AL1837" s="79">
        <v>0.37447916666666697</v>
      </c>
      <c r="AM1837" s="2">
        <v>3</v>
      </c>
      <c r="AN1837" s="2" t="s">
        <v>5415</v>
      </c>
      <c r="AO1837" s="2" t="s">
        <v>13692</v>
      </c>
    </row>
    <row r="1838" spans="17:41">
      <c r="Q1838" s="80">
        <v>0.34817129629629601</v>
      </c>
      <c r="R1838" s="81">
        <v>2</v>
      </c>
      <c r="S1838" s="81" t="s">
        <v>1929</v>
      </c>
      <c r="T1838" s="83" t="s">
        <v>13690</v>
      </c>
      <c r="AL1838" s="79">
        <v>0.37447916666666697</v>
      </c>
      <c r="AM1838" s="2">
        <v>1</v>
      </c>
      <c r="AN1838" s="2" t="s">
        <v>1332</v>
      </c>
      <c r="AO1838" s="2" t="s">
        <v>13693</v>
      </c>
    </row>
    <row r="1839" spans="17:41">
      <c r="Q1839" s="84">
        <v>0.34817129629629601</v>
      </c>
      <c r="R1839" s="85">
        <v>5</v>
      </c>
      <c r="S1839" s="85" t="s">
        <v>2670</v>
      </c>
      <c r="T1839" s="87" t="s">
        <v>13690</v>
      </c>
      <c r="AL1839" s="79">
        <v>0.37447916666666697</v>
      </c>
      <c r="AM1839" s="2">
        <v>1</v>
      </c>
      <c r="AN1839" s="2" t="s">
        <v>2562</v>
      </c>
      <c r="AO1839" s="2" t="s">
        <v>13692</v>
      </c>
    </row>
    <row r="1840" spans="17:41">
      <c r="Q1840" s="80">
        <v>0.34818287037036999</v>
      </c>
      <c r="R1840" s="81">
        <v>3</v>
      </c>
      <c r="S1840" s="81" t="s">
        <v>5018</v>
      </c>
      <c r="T1840" s="83" t="s">
        <v>13692</v>
      </c>
      <c r="AL1840" s="79">
        <v>0.37449074074074101</v>
      </c>
      <c r="AM1840" s="2">
        <v>1</v>
      </c>
      <c r="AN1840" s="2" t="s">
        <v>2562</v>
      </c>
      <c r="AO1840" s="2" t="s">
        <v>13692</v>
      </c>
    </row>
    <row r="1841" spans="17:41">
      <c r="Q1841" s="84">
        <v>0.34820601851851901</v>
      </c>
      <c r="R1841" s="85">
        <v>2</v>
      </c>
      <c r="S1841" s="85" t="s">
        <v>1541</v>
      </c>
      <c r="T1841" s="87" t="s">
        <v>13694</v>
      </c>
      <c r="AL1841" s="79">
        <v>0.37452546296296302</v>
      </c>
      <c r="AM1841" s="2">
        <v>1</v>
      </c>
      <c r="AN1841" s="2" t="s">
        <v>2341</v>
      </c>
      <c r="AO1841" s="2" t="s">
        <v>13693</v>
      </c>
    </row>
    <row r="1842" spans="17:41">
      <c r="Q1842" s="80">
        <v>0.34821759259259299</v>
      </c>
      <c r="R1842" s="81">
        <v>3</v>
      </c>
      <c r="S1842" s="81" t="s">
        <v>5019</v>
      </c>
      <c r="T1842" s="83" t="s">
        <v>13692</v>
      </c>
      <c r="AL1842" s="79">
        <v>0.374537037037037</v>
      </c>
      <c r="AM1842" s="2">
        <v>1</v>
      </c>
      <c r="AN1842" s="2" t="s">
        <v>2028</v>
      </c>
      <c r="AO1842" s="2" t="s">
        <v>13694</v>
      </c>
    </row>
    <row r="1843" spans="17:41">
      <c r="Q1843" s="84">
        <v>0.34824074074074102</v>
      </c>
      <c r="R1843" s="85">
        <v>2</v>
      </c>
      <c r="S1843" s="85" t="s">
        <v>2266</v>
      </c>
      <c r="T1843" s="87" t="s">
        <v>13692</v>
      </c>
      <c r="AL1843" s="79">
        <v>0.37454861111111099</v>
      </c>
      <c r="AM1843" s="2">
        <v>1</v>
      </c>
      <c r="AN1843" s="2" t="s">
        <v>2691</v>
      </c>
      <c r="AO1843" s="2" t="s">
        <v>13694</v>
      </c>
    </row>
    <row r="1844" spans="17:41">
      <c r="Q1844" s="80">
        <v>0.34824074074074102</v>
      </c>
      <c r="R1844" s="81">
        <v>3</v>
      </c>
      <c r="S1844" s="81" t="s">
        <v>2671</v>
      </c>
      <c r="T1844" s="83" t="s">
        <v>13695</v>
      </c>
      <c r="AL1844" s="79">
        <v>0.37456018518518502</v>
      </c>
      <c r="AM1844" s="2">
        <v>1</v>
      </c>
      <c r="AN1844" s="2" t="s">
        <v>603</v>
      </c>
      <c r="AO1844" s="2" t="s">
        <v>13690</v>
      </c>
    </row>
    <row r="1845" spans="17:41">
      <c r="Q1845" s="84">
        <v>0.348252314814815</v>
      </c>
      <c r="R1845" s="85">
        <v>1</v>
      </c>
      <c r="S1845" s="85" t="s">
        <v>5020</v>
      </c>
      <c r="T1845" s="87" t="s">
        <v>13692</v>
      </c>
      <c r="AL1845" s="79">
        <v>0.37458333333333299</v>
      </c>
      <c r="AM1845" s="2">
        <v>1</v>
      </c>
      <c r="AN1845" s="2" t="s">
        <v>2930</v>
      </c>
      <c r="AO1845" s="2" t="s">
        <v>13715</v>
      </c>
    </row>
    <row r="1846" spans="17:41">
      <c r="Q1846" s="80">
        <v>0.34827546296296302</v>
      </c>
      <c r="R1846" s="81">
        <v>1</v>
      </c>
      <c r="S1846" s="81" t="s">
        <v>2861</v>
      </c>
      <c r="T1846" s="83" t="s">
        <v>13694</v>
      </c>
      <c r="AL1846" s="79">
        <v>0.374652777777778</v>
      </c>
      <c r="AM1846" s="2">
        <v>1</v>
      </c>
      <c r="AN1846" s="2" t="s">
        <v>2931</v>
      </c>
      <c r="AO1846" s="2" t="s">
        <v>13709</v>
      </c>
    </row>
    <row r="1847" spans="17:41">
      <c r="Q1847" s="84">
        <v>0.34829861111111099</v>
      </c>
      <c r="R1847" s="85">
        <v>1</v>
      </c>
      <c r="S1847" s="85" t="s">
        <v>5021</v>
      </c>
      <c r="T1847" s="87" t="s">
        <v>13690</v>
      </c>
      <c r="AL1847" s="79">
        <v>0.37466435185185198</v>
      </c>
      <c r="AM1847" s="2">
        <v>1</v>
      </c>
      <c r="AN1847" s="2" t="s">
        <v>1052</v>
      </c>
      <c r="AO1847" s="2" t="s">
        <v>13695</v>
      </c>
    </row>
    <row r="1848" spans="17:41">
      <c r="Q1848" s="80">
        <v>0.34831018518518497</v>
      </c>
      <c r="R1848" s="81">
        <v>2</v>
      </c>
      <c r="S1848" s="81" t="s">
        <v>5022</v>
      </c>
      <c r="T1848" s="83" t="s">
        <v>13692</v>
      </c>
      <c r="AL1848" s="79">
        <v>0.37471064814814797</v>
      </c>
      <c r="AM1848" s="2">
        <v>1</v>
      </c>
      <c r="AN1848" s="2" t="s">
        <v>803</v>
      </c>
      <c r="AO1848" s="2" t="s">
        <v>13695</v>
      </c>
    </row>
    <row r="1849" spans="17:41">
      <c r="Q1849" s="84">
        <v>0.34832175925925901</v>
      </c>
      <c r="R1849" s="85">
        <v>4</v>
      </c>
      <c r="S1849" s="85" t="s">
        <v>5023</v>
      </c>
      <c r="T1849" s="87" t="s">
        <v>13692</v>
      </c>
      <c r="AL1849" s="79">
        <v>0.37471064814814797</v>
      </c>
      <c r="AM1849" s="2">
        <v>1</v>
      </c>
      <c r="AN1849" s="2" t="s">
        <v>811</v>
      </c>
      <c r="AO1849" s="2" t="s">
        <v>13694</v>
      </c>
    </row>
    <row r="1850" spans="17:41">
      <c r="Q1850" s="80">
        <v>0.348333333333333</v>
      </c>
      <c r="R1850" s="81">
        <v>1</v>
      </c>
      <c r="S1850" s="81" t="s">
        <v>5024</v>
      </c>
      <c r="T1850" s="83" t="s">
        <v>13695</v>
      </c>
      <c r="AL1850" s="79">
        <v>0.37474537037036998</v>
      </c>
      <c r="AM1850" s="2">
        <v>1</v>
      </c>
      <c r="AN1850" s="2" t="s">
        <v>5416</v>
      </c>
      <c r="AO1850" s="2" t="s">
        <v>13694</v>
      </c>
    </row>
    <row r="1851" spans="17:41">
      <c r="Q1851" s="84">
        <v>0.348368055555556</v>
      </c>
      <c r="R1851" s="85">
        <v>1</v>
      </c>
      <c r="S1851" s="85" t="s">
        <v>1930</v>
      </c>
      <c r="T1851" s="87" t="s">
        <v>13694</v>
      </c>
      <c r="AL1851" s="79">
        <v>0.37475694444444402</v>
      </c>
      <c r="AM1851" s="2">
        <v>1</v>
      </c>
      <c r="AN1851" s="2" t="s">
        <v>2029</v>
      </c>
      <c r="AO1851" s="2" t="s">
        <v>13702</v>
      </c>
    </row>
    <row r="1852" spans="17:41">
      <c r="Q1852" s="80">
        <v>0.348368055555556</v>
      </c>
      <c r="R1852" s="81">
        <v>2</v>
      </c>
      <c r="S1852" s="81" t="s">
        <v>5025</v>
      </c>
      <c r="T1852" s="83" t="s">
        <v>13692</v>
      </c>
      <c r="AL1852" s="79">
        <v>0.37480324074074101</v>
      </c>
      <c r="AM1852" s="2">
        <v>1</v>
      </c>
      <c r="AN1852" s="2" t="s">
        <v>1333</v>
      </c>
      <c r="AO1852" s="2" t="s">
        <v>13691</v>
      </c>
    </row>
    <row r="1853" spans="17:41">
      <c r="Q1853" s="84">
        <v>0.34839120370370402</v>
      </c>
      <c r="R1853" s="85">
        <v>2</v>
      </c>
      <c r="S1853" s="85" t="s">
        <v>5026</v>
      </c>
      <c r="T1853" s="87" t="s">
        <v>13692</v>
      </c>
      <c r="AL1853" s="79">
        <v>0.37481481481481499</v>
      </c>
      <c r="AM1853" s="2">
        <v>1</v>
      </c>
      <c r="AN1853" s="2" t="s">
        <v>2562</v>
      </c>
      <c r="AO1853" s="2" t="s">
        <v>13692</v>
      </c>
    </row>
    <row r="1854" spans="17:41">
      <c r="Q1854" s="80">
        <v>0.34841435185185199</v>
      </c>
      <c r="R1854" s="81">
        <v>4</v>
      </c>
      <c r="S1854" s="81" t="s">
        <v>5027</v>
      </c>
      <c r="T1854" s="83" t="s">
        <v>13692</v>
      </c>
      <c r="AL1854" s="79">
        <v>0.37481481481481499</v>
      </c>
      <c r="AM1854" s="2">
        <v>1</v>
      </c>
      <c r="AN1854" s="2" t="s">
        <v>4189</v>
      </c>
      <c r="AO1854" s="2" t="s">
        <v>13693</v>
      </c>
    </row>
    <row r="1855" spans="17:41">
      <c r="Q1855" s="84">
        <v>0.34841435185185199</v>
      </c>
      <c r="R1855" s="85">
        <v>1</v>
      </c>
      <c r="S1855" s="85" t="s">
        <v>759</v>
      </c>
      <c r="T1855" s="87" t="s">
        <v>13694</v>
      </c>
      <c r="AL1855" s="79">
        <v>0.37482638888888897</v>
      </c>
      <c r="AM1855" s="2">
        <v>1</v>
      </c>
      <c r="AN1855" s="2" t="s">
        <v>2562</v>
      </c>
      <c r="AO1855" s="2" t="s">
        <v>13692</v>
      </c>
    </row>
    <row r="1856" spans="17:41">
      <c r="Q1856" s="80">
        <v>0.34846064814814798</v>
      </c>
      <c r="R1856" s="81">
        <v>1</v>
      </c>
      <c r="S1856" s="81" t="s">
        <v>5028</v>
      </c>
      <c r="T1856" s="83" t="s">
        <v>13692</v>
      </c>
      <c r="AL1856" s="79">
        <v>0.37490740740740702</v>
      </c>
      <c r="AM1856" s="2">
        <v>4</v>
      </c>
      <c r="AN1856" s="2" t="s">
        <v>5417</v>
      </c>
      <c r="AO1856" s="2" t="s">
        <v>13690</v>
      </c>
    </row>
    <row r="1857" spans="17:41">
      <c r="Q1857" s="84">
        <v>0.34850694444444402</v>
      </c>
      <c r="R1857" s="85">
        <v>1</v>
      </c>
      <c r="S1857" s="85" t="s">
        <v>5029</v>
      </c>
      <c r="T1857" s="87" t="s">
        <v>13698</v>
      </c>
      <c r="AL1857" s="79">
        <v>0.37497685185185198</v>
      </c>
      <c r="AM1857" s="2">
        <v>1</v>
      </c>
      <c r="AN1857" s="2" t="s">
        <v>2932</v>
      </c>
      <c r="AO1857" s="2" t="s">
        <v>13695</v>
      </c>
    </row>
    <row r="1858" spans="17:41">
      <c r="Q1858" s="80">
        <v>0.34850694444444402</v>
      </c>
      <c r="R1858" s="81">
        <v>1</v>
      </c>
      <c r="S1858" s="81" t="s">
        <v>578</v>
      </c>
      <c r="T1858" s="83" t="s">
        <v>13690</v>
      </c>
      <c r="AL1858" s="79">
        <v>0.37501157407407398</v>
      </c>
      <c r="AM1858" s="2">
        <v>1</v>
      </c>
      <c r="AN1858" s="2" t="s">
        <v>5418</v>
      </c>
      <c r="AO1858" s="2" t="s">
        <v>13693</v>
      </c>
    </row>
    <row r="1859" spans="17:41">
      <c r="Q1859" s="84">
        <v>0.34853009259259299</v>
      </c>
      <c r="R1859" s="85">
        <v>1</v>
      </c>
      <c r="S1859" s="85" t="s">
        <v>1039</v>
      </c>
      <c r="T1859" s="87" t="s">
        <v>13690</v>
      </c>
      <c r="AL1859" s="79">
        <v>0.375115740740741</v>
      </c>
      <c r="AM1859" s="2">
        <v>1</v>
      </c>
      <c r="AN1859" s="2" t="s">
        <v>738</v>
      </c>
      <c r="AO1859" s="2" t="s">
        <v>13694</v>
      </c>
    </row>
    <row r="1860" spans="17:41">
      <c r="Q1860" s="80">
        <v>0.34853009259259299</v>
      </c>
      <c r="R1860" s="81">
        <v>3</v>
      </c>
      <c r="S1860" s="81" t="s">
        <v>219</v>
      </c>
      <c r="T1860" s="83" t="s">
        <v>13692</v>
      </c>
      <c r="AL1860" s="79">
        <v>0.375150462962963</v>
      </c>
      <c r="AM1860" s="2">
        <v>4</v>
      </c>
      <c r="AN1860" s="2" t="s">
        <v>5419</v>
      </c>
      <c r="AO1860" s="2" t="s">
        <v>13692</v>
      </c>
    </row>
    <row r="1861" spans="17:41">
      <c r="Q1861" s="84">
        <v>0.34854166666666703</v>
      </c>
      <c r="R1861" s="85">
        <v>1</v>
      </c>
      <c r="S1861" s="85" t="s">
        <v>1931</v>
      </c>
      <c r="T1861" s="87" t="s">
        <v>13694</v>
      </c>
      <c r="AL1861" s="79">
        <v>0.37516203703703699</v>
      </c>
      <c r="AM1861" s="2">
        <v>1</v>
      </c>
      <c r="AN1861" s="2" t="s">
        <v>2375</v>
      </c>
      <c r="AO1861" s="2" t="s">
        <v>13690</v>
      </c>
    </row>
    <row r="1862" spans="17:41">
      <c r="Q1862" s="80">
        <v>0.34855324074074101</v>
      </c>
      <c r="R1862" s="81">
        <v>2</v>
      </c>
      <c r="S1862" s="81" t="s">
        <v>2267</v>
      </c>
      <c r="T1862" s="83" t="s">
        <v>13695</v>
      </c>
      <c r="AL1862" s="79">
        <v>0.37517361111111103</v>
      </c>
      <c r="AM1862" s="2">
        <v>2</v>
      </c>
      <c r="AN1862" s="2" t="s">
        <v>2692</v>
      </c>
      <c r="AO1862" s="2" t="s">
        <v>13690</v>
      </c>
    </row>
    <row r="1863" spans="17:41">
      <c r="Q1863" s="84">
        <v>0.34861111111111098</v>
      </c>
      <c r="R1863" s="85">
        <v>1</v>
      </c>
      <c r="S1863" s="85" t="s">
        <v>2672</v>
      </c>
      <c r="T1863" s="87" t="s">
        <v>13694</v>
      </c>
      <c r="AL1863" s="79">
        <v>0.37518518518518501</v>
      </c>
      <c r="AM1863" s="2">
        <v>1</v>
      </c>
      <c r="AN1863" s="2" t="s">
        <v>5420</v>
      </c>
      <c r="AO1863" s="2" t="s">
        <v>13692</v>
      </c>
    </row>
    <row r="1864" spans="17:41">
      <c r="Q1864" s="80">
        <v>0.34868055555555599</v>
      </c>
      <c r="R1864" s="81">
        <v>1</v>
      </c>
      <c r="S1864" s="81" t="s">
        <v>2268</v>
      </c>
      <c r="T1864" s="83" t="s">
        <v>13690</v>
      </c>
      <c r="AL1864" s="79">
        <v>0.37520833333333298</v>
      </c>
      <c r="AM1864" s="2">
        <v>1</v>
      </c>
      <c r="AN1864" s="2" t="s">
        <v>2342</v>
      </c>
      <c r="AO1864" s="2" t="s">
        <v>13691</v>
      </c>
    </row>
    <row r="1865" spans="17:41">
      <c r="Q1865" s="84">
        <v>0.34869212962962998</v>
      </c>
      <c r="R1865" s="85">
        <v>1</v>
      </c>
      <c r="S1865" s="85" t="s">
        <v>2862</v>
      </c>
      <c r="T1865" s="87" t="s">
        <v>13695</v>
      </c>
      <c r="AL1865" s="79">
        <v>0.37521990740740702</v>
      </c>
      <c r="AM1865" s="2">
        <v>1</v>
      </c>
      <c r="AN1865" s="2" t="s">
        <v>5421</v>
      </c>
      <c r="AO1865" s="2" t="s">
        <v>13692</v>
      </c>
    </row>
    <row r="1866" spans="17:41">
      <c r="Q1866" s="80">
        <v>0.34872685185185198</v>
      </c>
      <c r="R1866" s="81">
        <v>2</v>
      </c>
      <c r="S1866" s="81" t="s">
        <v>1932</v>
      </c>
      <c r="T1866" s="83" t="s">
        <v>13690</v>
      </c>
      <c r="AL1866" s="79">
        <v>0.37521990740740702</v>
      </c>
      <c r="AM1866" s="2">
        <v>2</v>
      </c>
      <c r="AN1866" s="2" t="s">
        <v>2693</v>
      </c>
      <c r="AO1866" s="2" t="s">
        <v>13693</v>
      </c>
    </row>
    <row r="1867" spans="17:41">
      <c r="Q1867" s="84">
        <v>0.34873842592592602</v>
      </c>
      <c r="R1867" s="85">
        <v>1</v>
      </c>
      <c r="S1867" s="85" t="s">
        <v>2269</v>
      </c>
      <c r="T1867" s="87" t="s">
        <v>13690</v>
      </c>
      <c r="AL1867" s="79">
        <v>0.37521990740740702</v>
      </c>
      <c r="AM1867" s="2">
        <v>1</v>
      </c>
      <c r="AN1867" s="2" t="s">
        <v>2519</v>
      </c>
      <c r="AO1867" s="2" t="s">
        <v>13690</v>
      </c>
    </row>
    <row r="1868" spans="17:41">
      <c r="Q1868" s="80">
        <v>0.34873842592592602</v>
      </c>
      <c r="R1868" s="81">
        <v>1</v>
      </c>
      <c r="S1868" s="81" t="s">
        <v>1542</v>
      </c>
      <c r="T1868" s="83" t="s">
        <v>13694</v>
      </c>
      <c r="AL1868" s="79">
        <v>0.37521990740740702</v>
      </c>
      <c r="AM1868" s="2">
        <v>1</v>
      </c>
      <c r="AN1868" s="2" t="s">
        <v>2562</v>
      </c>
      <c r="AO1868" s="2" t="s">
        <v>13692</v>
      </c>
    </row>
    <row r="1869" spans="17:41">
      <c r="Q1869" s="84">
        <v>0.34875</v>
      </c>
      <c r="R1869" s="85">
        <v>1</v>
      </c>
      <c r="S1869" s="85" t="s">
        <v>1543</v>
      </c>
      <c r="T1869" s="87" t="s">
        <v>13694</v>
      </c>
      <c r="AL1869" s="79">
        <v>0.37521990740740702</v>
      </c>
      <c r="AM1869" s="2">
        <v>1</v>
      </c>
      <c r="AN1869" s="2" t="s">
        <v>571</v>
      </c>
      <c r="AO1869" s="2" t="s">
        <v>13695</v>
      </c>
    </row>
    <row r="1870" spans="17:41">
      <c r="Q1870" s="80">
        <v>0.34877314814814803</v>
      </c>
      <c r="R1870" s="81">
        <v>1</v>
      </c>
      <c r="S1870" s="81" t="s">
        <v>5030</v>
      </c>
      <c r="T1870" s="83" t="s">
        <v>13692</v>
      </c>
      <c r="AL1870" s="79">
        <v>0.37524305555555598</v>
      </c>
      <c r="AM1870" s="2">
        <v>1</v>
      </c>
      <c r="AN1870" s="2" t="s">
        <v>5422</v>
      </c>
      <c r="AO1870" s="2" t="s">
        <v>13692</v>
      </c>
    </row>
    <row r="1871" spans="17:41">
      <c r="Q1871" s="84">
        <v>0.34878472222222201</v>
      </c>
      <c r="R1871" s="85">
        <v>1</v>
      </c>
      <c r="S1871" s="85" t="s">
        <v>5031</v>
      </c>
      <c r="T1871" s="87" t="s">
        <v>13690</v>
      </c>
      <c r="AL1871" s="79">
        <v>0.375266203703704</v>
      </c>
      <c r="AM1871" s="2">
        <v>2</v>
      </c>
      <c r="AN1871" s="2" t="s">
        <v>5423</v>
      </c>
      <c r="AO1871" s="2" t="s">
        <v>13692</v>
      </c>
    </row>
    <row r="1872" spans="17:41">
      <c r="Q1872" s="80">
        <v>0.34878472222222201</v>
      </c>
      <c r="R1872" s="81">
        <v>1</v>
      </c>
      <c r="S1872" s="81" t="s">
        <v>5032</v>
      </c>
      <c r="T1872" s="83" t="s">
        <v>13692</v>
      </c>
      <c r="AL1872" s="79">
        <v>0.37531249999999999</v>
      </c>
      <c r="AM1872" s="2">
        <v>1</v>
      </c>
      <c r="AN1872" s="2" t="s">
        <v>5424</v>
      </c>
      <c r="AO1872" s="2" t="s">
        <v>13692</v>
      </c>
    </row>
    <row r="1873" spans="17:41">
      <c r="Q1873" s="84">
        <v>0.34879629629629599</v>
      </c>
      <c r="R1873" s="85">
        <v>2</v>
      </c>
      <c r="S1873" s="85" t="s">
        <v>1933</v>
      </c>
      <c r="T1873" s="87" t="s">
        <v>13690</v>
      </c>
      <c r="AL1873" s="79">
        <v>0.375347222222222</v>
      </c>
      <c r="AM1873" s="2">
        <v>1</v>
      </c>
      <c r="AN1873" s="2" t="s">
        <v>259</v>
      </c>
      <c r="AO1873" s="2" t="s">
        <v>13701</v>
      </c>
    </row>
    <row r="1874" spans="17:41">
      <c r="Q1874" s="80">
        <v>0.34880787037036998</v>
      </c>
      <c r="R1874" s="81">
        <v>1</v>
      </c>
      <c r="S1874" s="81" t="s">
        <v>2863</v>
      </c>
      <c r="T1874" s="83" t="s">
        <v>13712</v>
      </c>
      <c r="AL1874" s="79">
        <v>0.37535879629629598</v>
      </c>
      <c r="AM1874" s="2">
        <v>1</v>
      </c>
      <c r="AN1874" s="2" t="s">
        <v>5425</v>
      </c>
      <c r="AO1874" s="2" t="s">
        <v>13692</v>
      </c>
    </row>
    <row r="1875" spans="17:41">
      <c r="Q1875" s="84">
        <v>0.34880787037036998</v>
      </c>
      <c r="R1875" s="85">
        <v>2</v>
      </c>
      <c r="S1875" s="85" t="s">
        <v>2673</v>
      </c>
      <c r="T1875" s="87" t="s">
        <v>13693</v>
      </c>
      <c r="AL1875" s="79">
        <v>0.37537037037037002</v>
      </c>
      <c r="AM1875" s="2">
        <v>1</v>
      </c>
      <c r="AN1875" s="2" t="s">
        <v>1061</v>
      </c>
      <c r="AO1875" s="2" t="s">
        <v>13690</v>
      </c>
    </row>
    <row r="1876" spans="17:41">
      <c r="Q1876" s="80">
        <v>0.34881944444444402</v>
      </c>
      <c r="R1876" s="81">
        <v>1</v>
      </c>
      <c r="S1876" s="81" t="s">
        <v>1934</v>
      </c>
      <c r="T1876" s="83" t="s">
        <v>13690</v>
      </c>
      <c r="AL1876" s="79">
        <v>0.375381944444444</v>
      </c>
      <c r="AM1876" s="2">
        <v>1</v>
      </c>
      <c r="AN1876" s="2" t="s">
        <v>5426</v>
      </c>
      <c r="AO1876" s="2" t="s">
        <v>13692</v>
      </c>
    </row>
    <row r="1877" spans="17:41">
      <c r="Q1877" s="84">
        <v>0.34881944444444402</v>
      </c>
      <c r="R1877" s="85">
        <v>2</v>
      </c>
      <c r="S1877" s="85" t="s">
        <v>1040</v>
      </c>
      <c r="T1877" s="87" t="s">
        <v>13690</v>
      </c>
      <c r="AL1877" s="79">
        <v>0.37541666666666701</v>
      </c>
      <c r="AM1877" s="2">
        <v>1</v>
      </c>
      <c r="AN1877" s="2" t="s">
        <v>812</v>
      </c>
      <c r="AO1877" s="2" t="s">
        <v>13690</v>
      </c>
    </row>
    <row r="1878" spans="17:41">
      <c r="Q1878" s="80">
        <v>0.34885416666666702</v>
      </c>
      <c r="R1878" s="81">
        <v>2</v>
      </c>
      <c r="S1878" s="81" t="s">
        <v>553</v>
      </c>
      <c r="T1878" s="83" t="s">
        <v>13695</v>
      </c>
      <c r="AL1878" s="79">
        <v>0.37542824074074099</v>
      </c>
      <c r="AM1878" s="2">
        <v>4</v>
      </c>
      <c r="AN1878" s="2" t="s">
        <v>5427</v>
      </c>
      <c r="AO1878" s="2" t="s">
        <v>13692</v>
      </c>
    </row>
    <row r="1879" spans="17:41">
      <c r="Q1879" s="84">
        <v>0.34887731481481499</v>
      </c>
      <c r="R1879" s="85">
        <v>2</v>
      </c>
      <c r="S1879" s="85" t="s">
        <v>1544</v>
      </c>
      <c r="T1879" s="87" t="s">
        <v>13690</v>
      </c>
      <c r="AL1879" s="79">
        <v>0.37548611111111102</v>
      </c>
      <c r="AM1879" s="2">
        <v>1</v>
      </c>
      <c r="AN1879" s="2" t="s">
        <v>3631</v>
      </c>
      <c r="AO1879" s="2" t="s">
        <v>13694</v>
      </c>
    </row>
    <row r="1880" spans="17:41">
      <c r="Q1880" s="80">
        <v>0.34890046296296301</v>
      </c>
      <c r="R1880" s="81">
        <v>2</v>
      </c>
      <c r="S1880" s="81" t="s">
        <v>5033</v>
      </c>
      <c r="T1880" s="83" t="s">
        <v>13709</v>
      </c>
      <c r="AL1880" s="79">
        <v>0.37555555555555598</v>
      </c>
      <c r="AM1880" s="2">
        <v>2</v>
      </c>
      <c r="AN1880" s="2" t="s">
        <v>2933</v>
      </c>
      <c r="AO1880" s="2" t="s">
        <v>13696</v>
      </c>
    </row>
    <row r="1881" spans="17:41">
      <c r="Q1881" s="84">
        <v>0.348981481481482</v>
      </c>
      <c r="R1881" s="85">
        <v>1</v>
      </c>
      <c r="S1881" s="85" t="s">
        <v>786</v>
      </c>
      <c r="T1881" s="87" t="s">
        <v>13690</v>
      </c>
      <c r="AL1881" s="79">
        <v>0.37560185185185202</v>
      </c>
      <c r="AM1881" s="2">
        <v>1</v>
      </c>
      <c r="AN1881" s="2" t="s">
        <v>2520</v>
      </c>
      <c r="AO1881" s="2" t="s">
        <v>13694</v>
      </c>
    </row>
    <row r="1882" spans="17:41">
      <c r="Q1882" s="80">
        <v>0.34899305555555599</v>
      </c>
      <c r="R1882" s="81">
        <v>1</v>
      </c>
      <c r="S1882" s="81" t="s">
        <v>1545</v>
      </c>
      <c r="T1882" s="83" t="s">
        <v>13692</v>
      </c>
      <c r="AL1882" s="79">
        <v>0.37562499999999999</v>
      </c>
      <c r="AM1882" s="2">
        <v>1</v>
      </c>
      <c r="AN1882" s="2" t="s">
        <v>205</v>
      </c>
      <c r="AO1882" s="2" t="s">
        <v>13694</v>
      </c>
    </row>
    <row r="1883" spans="17:41">
      <c r="Q1883" s="84">
        <v>0.34902777777777799</v>
      </c>
      <c r="R1883" s="85">
        <v>1</v>
      </c>
      <c r="S1883" s="85" t="s">
        <v>1234</v>
      </c>
      <c r="T1883" s="87" t="s">
        <v>13692</v>
      </c>
      <c r="AL1883" s="79">
        <v>0.37563657407407403</v>
      </c>
      <c r="AM1883" s="2">
        <v>4</v>
      </c>
      <c r="AN1883" s="2" t="s">
        <v>268</v>
      </c>
      <c r="AO1883" s="2" t="s">
        <v>13690</v>
      </c>
    </row>
    <row r="1884" spans="17:41">
      <c r="Q1884" s="80">
        <v>0.3490625</v>
      </c>
      <c r="R1884" s="81">
        <v>3</v>
      </c>
      <c r="S1884" s="81" t="s">
        <v>2864</v>
      </c>
      <c r="T1884" s="83" t="s">
        <v>13696</v>
      </c>
      <c r="AL1884" s="79">
        <v>0.37564814814814801</v>
      </c>
      <c r="AM1884" s="2">
        <v>1</v>
      </c>
      <c r="AN1884" s="2" t="s">
        <v>2343</v>
      </c>
      <c r="AO1884" s="2" t="s">
        <v>13694</v>
      </c>
    </row>
    <row r="1885" spans="17:41">
      <c r="Q1885" s="84">
        <v>0.3490625</v>
      </c>
      <c r="R1885" s="85">
        <v>1</v>
      </c>
      <c r="S1885" s="85" t="s">
        <v>197</v>
      </c>
      <c r="T1885" s="87" t="s">
        <v>13692</v>
      </c>
      <c r="AL1885" s="79">
        <v>0.37568287037037001</v>
      </c>
      <c r="AM1885" s="2">
        <v>3</v>
      </c>
      <c r="AN1885" s="2" t="s">
        <v>631</v>
      </c>
      <c r="AO1885" s="2" t="s">
        <v>13690</v>
      </c>
    </row>
    <row r="1886" spans="17:41">
      <c r="Q1886" s="80">
        <v>0.34908564814814802</v>
      </c>
      <c r="R1886" s="81">
        <v>4</v>
      </c>
      <c r="S1886" s="81" t="s">
        <v>2270</v>
      </c>
      <c r="T1886" s="83" t="s">
        <v>13690</v>
      </c>
      <c r="AL1886" s="79">
        <v>0.37570601851851898</v>
      </c>
      <c r="AM1886" s="2">
        <v>2</v>
      </c>
      <c r="AN1886" s="2" t="s">
        <v>540</v>
      </c>
      <c r="AO1886" s="2" t="s">
        <v>13696</v>
      </c>
    </row>
    <row r="1887" spans="17:41">
      <c r="Q1887" s="84">
        <v>0.34908564814814802</v>
      </c>
      <c r="R1887" s="85">
        <v>1</v>
      </c>
      <c r="S1887" s="85" t="s">
        <v>2271</v>
      </c>
      <c r="T1887" s="87" t="s">
        <v>13694</v>
      </c>
      <c r="AL1887" s="79">
        <v>0.37570601851851898</v>
      </c>
      <c r="AM1887" s="2">
        <v>1</v>
      </c>
      <c r="AN1887" s="2" t="s">
        <v>1334</v>
      </c>
      <c r="AO1887" s="2" t="s">
        <v>13695</v>
      </c>
    </row>
    <row r="1888" spans="17:41">
      <c r="Q1888" s="80">
        <v>0.349097222222222</v>
      </c>
      <c r="R1888" s="81">
        <v>2</v>
      </c>
      <c r="S1888" s="81" t="s">
        <v>1935</v>
      </c>
      <c r="T1888" s="83" t="s">
        <v>13694</v>
      </c>
      <c r="AL1888" s="79">
        <v>0.37571759259259302</v>
      </c>
      <c r="AM1888" s="2">
        <v>1</v>
      </c>
      <c r="AN1888" s="2" t="s">
        <v>5428</v>
      </c>
      <c r="AO1888" s="2" t="s">
        <v>13704</v>
      </c>
    </row>
    <row r="1889" spans="17:41">
      <c r="Q1889" s="84">
        <v>0.34910879629629599</v>
      </c>
      <c r="R1889" s="85">
        <v>1</v>
      </c>
      <c r="S1889" s="85" t="s">
        <v>5034</v>
      </c>
      <c r="T1889" s="87" t="s">
        <v>13693</v>
      </c>
      <c r="AL1889" s="79">
        <v>0.375729166666667</v>
      </c>
      <c r="AM1889" s="2">
        <v>2</v>
      </c>
      <c r="AN1889" s="2" t="s">
        <v>5429</v>
      </c>
      <c r="AO1889" s="2" t="s">
        <v>13694</v>
      </c>
    </row>
    <row r="1890" spans="17:41">
      <c r="Q1890" s="80">
        <v>0.34912037037037003</v>
      </c>
      <c r="R1890" s="81">
        <v>1</v>
      </c>
      <c r="S1890" s="81" t="s">
        <v>2865</v>
      </c>
      <c r="T1890" s="83" t="s">
        <v>13697</v>
      </c>
      <c r="AL1890" s="79">
        <v>0.37575231481481502</v>
      </c>
      <c r="AM1890" s="2">
        <v>1</v>
      </c>
      <c r="AN1890" s="2" t="s">
        <v>1244</v>
      </c>
      <c r="AO1890" s="2" t="s">
        <v>13693</v>
      </c>
    </row>
    <row r="1891" spans="17:41">
      <c r="Q1891" s="84">
        <v>0.34913194444444401</v>
      </c>
      <c r="R1891" s="85">
        <v>1</v>
      </c>
      <c r="S1891" s="85" t="s">
        <v>1126</v>
      </c>
      <c r="T1891" s="87" t="s">
        <v>13692</v>
      </c>
      <c r="AL1891" s="79">
        <v>0.37577546296296299</v>
      </c>
      <c r="AM1891" s="2">
        <v>1</v>
      </c>
      <c r="AN1891" s="2" t="s">
        <v>2694</v>
      </c>
      <c r="AO1891" s="2" t="s">
        <v>13690</v>
      </c>
    </row>
    <row r="1892" spans="17:41">
      <c r="Q1892" s="80">
        <v>0.34915509259259297</v>
      </c>
      <c r="R1892" s="81">
        <v>1</v>
      </c>
      <c r="S1892" s="81" t="s">
        <v>1546</v>
      </c>
      <c r="T1892" s="83" t="s">
        <v>13694</v>
      </c>
      <c r="AL1892" s="79">
        <v>0.37579861111111101</v>
      </c>
      <c r="AM1892" s="2">
        <v>1</v>
      </c>
      <c r="AN1892" s="2" t="s">
        <v>2934</v>
      </c>
      <c r="AO1892" s="2" t="s">
        <v>13695</v>
      </c>
    </row>
    <row r="1893" spans="17:41">
      <c r="Q1893" s="84">
        <v>0.34916666666666701</v>
      </c>
      <c r="R1893" s="85">
        <v>1</v>
      </c>
      <c r="S1893" s="85" t="s">
        <v>1936</v>
      </c>
      <c r="T1893" s="87" t="s">
        <v>13694</v>
      </c>
      <c r="AL1893" s="79">
        <v>0.375810185185185</v>
      </c>
      <c r="AM1893" s="2">
        <v>4</v>
      </c>
      <c r="AN1893" s="2" t="s">
        <v>975</v>
      </c>
      <c r="AO1893" s="2" t="s">
        <v>13690</v>
      </c>
    </row>
    <row r="1894" spans="17:41">
      <c r="Q1894" s="80">
        <v>0.34916666666666701</v>
      </c>
      <c r="R1894" s="81">
        <v>1</v>
      </c>
      <c r="S1894" s="81" t="s">
        <v>1041</v>
      </c>
      <c r="T1894" s="83" t="s">
        <v>13692</v>
      </c>
      <c r="AL1894" s="79">
        <v>0.37583333333333302</v>
      </c>
      <c r="AM1894" s="2">
        <v>1</v>
      </c>
      <c r="AN1894" s="2" t="s">
        <v>1335</v>
      </c>
      <c r="AO1894" s="2" t="s">
        <v>13693</v>
      </c>
    </row>
    <row r="1895" spans="17:41">
      <c r="Q1895" s="84">
        <v>0.349178240740741</v>
      </c>
      <c r="R1895" s="85">
        <v>1</v>
      </c>
      <c r="S1895" s="85" t="s">
        <v>2866</v>
      </c>
      <c r="T1895" s="87" t="s">
        <v>13695</v>
      </c>
      <c r="AL1895" s="79">
        <v>0.37585648148148099</v>
      </c>
      <c r="AM1895" s="2">
        <v>2</v>
      </c>
      <c r="AN1895" s="2" t="s">
        <v>5430</v>
      </c>
      <c r="AO1895" s="2" t="s">
        <v>13690</v>
      </c>
    </row>
    <row r="1896" spans="17:41">
      <c r="Q1896" s="80">
        <v>0.34923611111111103</v>
      </c>
      <c r="R1896" s="81">
        <v>1</v>
      </c>
      <c r="S1896" s="81" t="s">
        <v>787</v>
      </c>
      <c r="T1896" s="83" t="s">
        <v>13690</v>
      </c>
      <c r="AL1896" s="79">
        <v>0.37586805555555602</v>
      </c>
      <c r="AM1896" s="2">
        <v>1</v>
      </c>
      <c r="AN1896" s="2" t="s">
        <v>2521</v>
      </c>
      <c r="AO1896" s="2" t="s">
        <v>13690</v>
      </c>
    </row>
    <row r="1897" spans="17:41">
      <c r="Q1897" s="84">
        <v>0.34924768518518501</v>
      </c>
      <c r="R1897" s="85">
        <v>1</v>
      </c>
      <c r="S1897" s="85" t="s">
        <v>5035</v>
      </c>
      <c r="T1897" s="87" t="s">
        <v>13711</v>
      </c>
      <c r="AL1897" s="79">
        <v>0.37589120370370399</v>
      </c>
      <c r="AM1897" s="2">
        <v>1</v>
      </c>
      <c r="AN1897" s="2" t="s">
        <v>976</v>
      </c>
      <c r="AO1897" s="2" t="s">
        <v>13690</v>
      </c>
    </row>
    <row r="1898" spans="17:41">
      <c r="Q1898" s="80">
        <v>0.34925925925925899</v>
      </c>
      <c r="R1898" s="81">
        <v>1</v>
      </c>
      <c r="S1898" s="81" t="s">
        <v>5036</v>
      </c>
      <c r="T1898" s="83" t="s">
        <v>13697</v>
      </c>
      <c r="AL1898" s="79">
        <v>0.37599537037037001</v>
      </c>
      <c r="AM1898" s="2">
        <v>2</v>
      </c>
      <c r="AN1898" s="2" t="s">
        <v>1111</v>
      </c>
      <c r="AO1898" s="2" t="s">
        <v>13696</v>
      </c>
    </row>
    <row r="1899" spans="17:41">
      <c r="Q1899" s="84">
        <v>0.34928240740740701</v>
      </c>
      <c r="R1899" s="85">
        <v>1</v>
      </c>
      <c r="S1899" s="85" t="s">
        <v>1937</v>
      </c>
      <c r="T1899" s="87" t="s">
        <v>13694</v>
      </c>
      <c r="AL1899" s="79">
        <v>0.37601851851851897</v>
      </c>
      <c r="AM1899" s="2">
        <v>3</v>
      </c>
      <c r="AN1899" s="2" t="s">
        <v>327</v>
      </c>
      <c r="AO1899" s="2" t="s">
        <v>13690</v>
      </c>
    </row>
    <row r="1900" spans="17:41">
      <c r="Q1900" s="80">
        <v>0.34930555555555598</v>
      </c>
      <c r="R1900" s="81">
        <v>1</v>
      </c>
      <c r="S1900" s="81" t="s">
        <v>5037</v>
      </c>
      <c r="T1900" s="83" t="s">
        <v>13690</v>
      </c>
      <c r="AL1900" s="79">
        <v>0.37608796296296299</v>
      </c>
      <c r="AM1900" s="2">
        <v>1</v>
      </c>
      <c r="AN1900" s="2" t="s">
        <v>2695</v>
      </c>
      <c r="AO1900" s="2" t="s">
        <v>13690</v>
      </c>
    </row>
    <row r="1901" spans="17:41">
      <c r="Q1901" s="84">
        <v>0.34936342592592601</v>
      </c>
      <c r="R1901" s="85">
        <v>1</v>
      </c>
      <c r="S1901" s="85" t="s">
        <v>5038</v>
      </c>
      <c r="T1901" s="87" t="s">
        <v>13690</v>
      </c>
      <c r="AL1901" s="79">
        <v>0.37608796296296299</v>
      </c>
      <c r="AM1901" s="2">
        <v>2</v>
      </c>
      <c r="AN1901" s="2" t="s">
        <v>270</v>
      </c>
      <c r="AO1901" s="2" t="s">
        <v>13694</v>
      </c>
    </row>
    <row r="1902" spans="17:41">
      <c r="Q1902" s="80">
        <v>0.34936342592592601</v>
      </c>
      <c r="R1902" s="81">
        <v>1</v>
      </c>
      <c r="S1902" s="81" t="s">
        <v>775</v>
      </c>
      <c r="T1902" s="83" t="s">
        <v>13695</v>
      </c>
      <c r="AL1902" s="79">
        <v>0.37614583333333301</v>
      </c>
      <c r="AM1902" s="2">
        <v>1</v>
      </c>
      <c r="AN1902" s="2" t="s">
        <v>2935</v>
      </c>
      <c r="AO1902" s="2" t="s">
        <v>13693</v>
      </c>
    </row>
    <row r="1903" spans="17:41">
      <c r="Q1903" s="84">
        <v>0.34937499999999999</v>
      </c>
      <c r="R1903" s="85">
        <v>1</v>
      </c>
      <c r="S1903" s="85" t="s">
        <v>5039</v>
      </c>
      <c r="T1903" s="87" t="s">
        <v>13690</v>
      </c>
      <c r="AL1903" s="79">
        <v>0.37614583333333301</v>
      </c>
      <c r="AM1903" s="2">
        <v>1</v>
      </c>
      <c r="AN1903" s="2" t="s">
        <v>1166</v>
      </c>
      <c r="AO1903" s="2" t="s">
        <v>13696</v>
      </c>
    </row>
    <row r="1904" spans="17:41">
      <c r="Q1904" s="80">
        <v>0.34939814814814801</v>
      </c>
      <c r="R1904" s="81">
        <v>1</v>
      </c>
      <c r="S1904" s="81" t="s">
        <v>5040</v>
      </c>
      <c r="T1904" s="83" t="s">
        <v>13694</v>
      </c>
      <c r="AL1904" s="79">
        <v>0.37616898148148098</v>
      </c>
      <c r="AM1904" s="2">
        <v>1</v>
      </c>
      <c r="AN1904" s="2" t="s">
        <v>621</v>
      </c>
      <c r="AO1904" s="2" t="s">
        <v>13695</v>
      </c>
    </row>
    <row r="1905" spans="17:41">
      <c r="Q1905" s="84">
        <v>0.349409722222222</v>
      </c>
      <c r="R1905" s="85">
        <v>3</v>
      </c>
      <c r="S1905" s="85" t="s">
        <v>2272</v>
      </c>
      <c r="T1905" s="87" t="s">
        <v>13692</v>
      </c>
      <c r="AL1905" s="79">
        <v>0.37616898148148098</v>
      </c>
      <c r="AM1905" s="2">
        <v>1</v>
      </c>
      <c r="AN1905" s="2" t="s">
        <v>3821</v>
      </c>
      <c r="AO1905" s="2" t="s">
        <v>13693</v>
      </c>
    </row>
    <row r="1906" spans="17:41">
      <c r="Q1906" s="80">
        <v>0.34942129629629598</v>
      </c>
      <c r="R1906" s="81">
        <v>1</v>
      </c>
      <c r="S1906" s="81" t="s">
        <v>1938</v>
      </c>
      <c r="T1906" s="83" t="s">
        <v>13690</v>
      </c>
      <c r="AL1906" s="79">
        <v>0.37619212962963</v>
      </c>
      <c r="AM1906" s="2">
        <v>1</v>
      </c>
      <c r="AN1906" s="2" t="s">
        <v>3146</v>
      </c>
      <c r="AO1906" s="2" t="s">
        <v>13699</v>
      </c>
    </row>
    <row r="1907" spans="17:41">
      <c r="Q1907" s="84">
        <v>0.34943287037037002</v>
      </c>
      <c r="R1907" s="85">
        <v>1</v>
      </c>
      <c r="S1907" s="85" t="s">
        <v>1939</v>
      </c>
      <c r="T1907" s="87" t="s">
        <v>13690</v>
      </c>
      <c r="AL1907" s="79">
        <v>0.37621527777777802</v>
      </c>
      <c r="AM1907" s="2">
        <v>2</v>
      </c>
      <c r="AN1907" s="2" t="s">
        <v>250</v>
      </c>
      <c r="AO1907" s="2" t="s">
        <v>13695</v>
      </c>
    </row>
    <row r="1908" spans="17:41">
      <c r="Q1908" s="80">
        <v>0.349444444444444</v>
      </c>
      <c r="R1908" s="81">
        <v>1</v>
      </c>
      <c r="S1908" s="81" t="s">
        <v>5041</v>
      </c>
      <c r="T1908" s="83" t="s">
        <v>13692</v>
      </c>
      <c r="AL1908" s="79">
        <v>0.37623842592592599</v>
      </c>
      <c r="AM1908" s="2">
        <v>1</v>
      </c>
      <c r="AN1908" s="2" t="s">
        <v>5431</v>
      </c>
      <c r="AO1908" s="2" t="s">
        <v>13693</v>
      </c>
    </row>
    <row r="1909" spans="17:41">
      <c r="Q1909" s="84">
        <v>0.34945601851851898</v>
      </c>
      <c r="R1909" s="85">
        <v>1</v>
      </c>
      <c r="S1909" s="85" t="s">
        <v>1940</v>
      </c>
      <c r="T1909" s="87" t="s">
        <v>13694</v>
      </c>
      <c r="AL1909" s="79">
        <v>0.37633101851851902</v>
      </c>
      <c r="AM1909" s="2">
        <v>4</v>
      </c>
      <c r="AN1909" s="2" t="s">
        <v>2596</v>
      </c>
      <c r="AO1909" s="2" t="s">
        <v>13690</v>
      </c>
    </row>
    <row r="1910" spans="17:41">
      <c r="Q1910" s="80">
        <v>0.34949074074074099</v>
      </c>
      <c r="R1910" s="81">
        <v>2</v>
      </c>
      <c r="S1910" s="81" t="s">
        <v>180</v>
      </c>
      <c r="T1910" s="83" t="s">
        <v>13701</v>
      </c>
      <c r="AL1910" s="79">
        <v>0.37634259259259301</v>
      </c>
      <c r="AM1910" s="2">
        <v>1</v>
      </c>
      <c r="AN1910" s="2" t="s">
        <v>2562</v>
      </c>
      <c r="AO1910" s="2" t="s">
        <v>13692</v>
      </c>
    </row>
    <row r="1911" spans="17:41">
      <c r="Q1911" s="84">
        <v>0.34950231481481497</v>
      </c>
      <c r="R1911" s="85">
        <v>1</v>
      </c>
      <c r="S1911" s="85" t="s">
        <v>968</v>
      </c>
      <c r="T1911" s="87" t="s">
        <v>13690</v>
      </c>
      <c r="AL1911" s="79">
        <v>0.37636574074074097</v>
      </c>
      <c r="AM1911" s="2">
        <v>1</v>
      </c>
      <c r="AN1911" s="2" t="s">
        <v>2562</v>
      </c>
      <c r="AO1911" s="2" t="s">
        <v>13692</v>
      </c>
    </row>
    <row r="1912" spans="17:41">
      <c r="Q1912" s="80">
        <v>0.34951388888888901</v>
      </c>
      <c r="R1912" s="81">
        <v>2</v>
      </c>
      <c r="S1912" s="81" t="s">
        <v>5042</v>
      </c>
      <c r="T1912" s="83" t="s">
        <v>13692</v>
      </c>
      <c r="AL1912" s="79">
        <v>0.37638888888888899</v>
      </c>
      <c r="AM1912" s="2">
        <v>1</v>
      </c>
      <c r="AN1912" s="2" t="s">
        <v>633</v>
      </c>
      <c r="AO1912" s="2" t="s">
        <v>13690</v>
      </c>
    </row>
    <row r="1913" spans="17:41">
      <c r="Q1913" s="84">
        <v>0.34951388888888901</v>
      </c>
      <c r="R1913" s="85">
        <v>1</v>
      </c>
      <c r="S1913" s="85" t="s">
        <v>199</v>
      </c>
      <c r="T1913" s="87" t="s">
        <v>13690</v>
      </c>
      <c r="AL1913" s="79">
        <v>0.37641203703703702</v>
      </c>
      <c r="AM1913" s="2">
        <v>1</v>
      </c>
      <c r="AN1913" s="2" t="s">
        <v>813</v>
      </c>
      <c r="AO1913" s="2" t="s">
        <v>13690</v>
      </c>
    </row>
    <row r="1914" spans="17:41">
      <c r="Q1914" s="80">
        <v>0.349560185185185</v>
      </c>
      <c r="R1914" s="81">
        <v>1</v>
      </c>
      <c r="S1914" s="81" t="s">
        <v>5043</v>
      </c>
      <c r="T1914" s="83" t="s">
        <v>13692</v>
      </c>
      <c r="AL1914" s="79">
        <v>0.376423611111111</v>
      </c>
      <c r="AM1914" s="2">
        <v>1</v>
      </c>
      <c r="AN1914" s="2" t="s">
        <v>1618</v>
      </c>
      <c r="AO1914" s="2" t="s">
        <v>13690</v>
      </c>
    </row>
    <row r="1915" spans="17:41">
      <c r="Q1915" s="84">
        <v>0.34959490740740701</v>
      </c>
      <c r="R1915" s="85">
        <v>1</v>
      </c>
      <c r="S1915" s="85" t="s">
        <v>5044</v>
      </c>
      <c r="T1915" s="87" t="s">
        <v>13692</v>
      </c>
      <c r="AL1915" s="79">
        <v>0.37643518518518498</v>
      </c>
      <c r="AM1915" s="2">
        <v>4</v>
      </c>
      <c r="AN1915" s="2" t="s">
        <v>5432</v>
      </c>
      <c r="AO1915" s="2" t="s">
        <v>13692</v>
      </c>
    </row>
    <row r="1916" spans="17:41">
      <c r="Q1916" s="80">
        <v>0.34959490740740701</v>
      </c>
      <c r="R1916" s="81">
        <v>6</v>
      </c>
      <c r="S1916" s="81" t="s">
        <v>2562</v>
      </c>
      <c r="T1916" s="83" t="s">
        <v>13693</v>
      </c>
      <c r="AL1916" s="79">
        <v>0.37643518518518498</v>
      </c>
      <c r="AM1916" s="2">
        <v>1</v>
      </c>
      <c r="AN1916" s="2" t="s">
        <v>1276</v>
      </c>
      <c r="AO1916" s="2" t="s">
        <v>13694</v>
      </c>
    </row>
    <row r="1917" spans="17:41">
      <c r="Q1917" s="84">
        <v>0.34960648148148099</v>
      </c>
      <c r="R1917" s="85">
        <v>3</v>
      </c>
      <c r="S1917" s="85" t="s">
        <v>2562</v>
      </c>
      <c r="T1917" s="87" t="s">
        <v>13693</v>
      </c>
      <c r="AL1917" s="79">
        <v>0.37645833333333301</v>
      </c>
      <c r="AM1917" s="2">
        <v>1</v>
      </c>
      <c r="AN1917" s="2" t="s">
        <v>5433</v>
      </c>
      <c r="AO1917" s="2" t="s">
        <v>13692</v>
      </c>
    </row>
    <row r="1918" spans="17:41">
      <c r="Q1918" s="80">
        <v>0.34962962962963001</v>
      </c>
      <c r="R1918" s="81">
        <v>1</v>
      </c>
      <c r="S1918" s="81" t="s">
        <v>1941</v>
      </c>
      <c r="T1918" s="83" t="s">
        <v>13690</v>
      </c>
      <c r="AL1918" s="79">
        <v>0.37646990740740699</v>
      </c>
      <c r="AM1918" s="2">
        <v>1</v>
      </c>
      <c r="AN1918" s="2" t="s">
        <v>5434</v>
      </c>
      <c r="AO1918" s="2" t="s">
        <v>13692</v>
      </c>
    </row>
    <row r="1919" spans="17:41">
      <c r="Q1919" s="84">
        <v>0.349641203703704</v>
      </c>
      <c r="R1919" s="85">
        <v>1</v>
      </c>
      <c r="S1919" s="85" t="s">
        <v>1102</v>
      </c>
      <c r="T1919" s="87" t="s">
        <v>13696</v>
      </c>
      <c r="AL1919" s="79">
        <v>0.37648148148148097</v>
      </c>
      <c r="AM1919" s="2">
        <v>1</v>
      </c>
      <c r="AN1919" s="2" t="s">
        <v>681</v>
      </c>
      <c r="AO1919" s="2" t="s">
        <v>13693</v>
      </c>
    </row>
    <row r="1920" spans="17:41">
      <c r="Q1920" s="80">
        <v>0.34966435185185202</v>
      </c>
      <c r="R1920" s="81">
        <v>1</v>
      </c>
      <c r="S1920" s="81" t="s">
        <v>5045</v>
      </c>
      <c r="T1920" s="83" t="s">
        <v>13701</v>
      </c>
      <c r="AL1920" s="79">
        <v>0.37649305555555601</v>
      </c>
      <c r="AM1920" s="2">
        <v>1</v>
      </c>
      <c r="AN1920" s="2" t="s">
        <v>2696</v>
      </c>
      <c r="AO1920" s="2" t="s">
        <v>13690</v>
      </c>
    </row>
    <row r="1921" spans="17:41">
      <c r="Q1921" s="84">
        <v>0.34969907407407402</v>
      </c>
      <c r="R1921" s="85">
        <v>4</v>
      </c>
      <c r="S1921" s="85" t="s">
        <v>5046</v>
      </c>
      <c r="T1921" s="87" t="s">
        <v>13690</v>
      </c>
      <c r="AL1921" s="79">
        <v>0.37650462962962999</v>
      </c>
      <c r="AM1921" s="2">
        <v>2</v>
      </c>
      <c r="AN1921" s="2" t="s">
        <v>5435</v>
      </c>
      <c r="AO1921" s="2" t="s">
        <v>13692</v>
      </c>
    </row>
    <row r="1922" spans="17:41">
      <c r="Q1922" s="80">
        <v>0.34971064814814801</v>
      </c>
      <c r="R1922" s="81">
        <v>2</v>
      </c>
      <c r="S1922" s="81" t="s">
        <v>2867</v>
      </c>
      <c r="T1922" s="83" t="s">
        <v>13695</v>
      </c>
      <c r="AL1922" s="79">
        <v>0.37652777777777802</v>
      </c>
      <c r="AM1922" s="2">
        <v>1</v>
      </c>
      <c r="AN1922" s="2" t="s">
        <v>5436</v>
      </c>
      <c r="AO1922" s="2" t="s">
        <v>13692</v>
      </c>
    </row>
    <row r="1923" spans="17:41">
      <c r="Q1923" s="84">
        <v>0.34972222222222199</v>
      </c>
      <c r="R1923" s="85">
        <v>1</v>
      </c>
      <c r="S1923" s="85" t="s">
        <v>5047</v>
      </c>
      <c r="T1923" s="87" t="s">
        <v>13692</v>
      </c>
      <c r="AL1923" s="79">
        <v>0.37652777777777802</v>
      </c>
      <c r="AM1923" s="2">
        <v>1</v>
      </c>
      <c r="AN1923" s="2" t="s">
        <v>5437</v>
      </c>
      <c r="AO1923" s="2" t="s">
        <v>13701</v>
      </c>
    </row>
    <row r="1924" spans="17:41">
      <c r="Q1924" s="80">
        <v>0.349756944444444</v>
      </c>
      <c r="R1924" s="81">
        <v>1</v>
      </c>
      <c r="S1924" s="81" t="s">
        <v>1042</v>
      </c>
      <c r="T1924" s="83" t="s">
        <v>13693</v>
      </c>
      <c r="AL1924" s="79">
        <v>0.376539351851852</v>
      </c>
      <c r="AM1924" s="2">
        <v>1</v>
      </c>
      <c r="AN1924" s="2" t="s">
        <v>394</v>
      </c>
      <c r="AO1924" s="2" t="s">
        <v>13690</v>
      </c>
    </row>
    <row r="1925" spans="17:41">
      <c r="Q1925" s="84">
        <v>0.34978009259259302</v>
      </c>
      <c r="R1925" s="85">
        <v>1</v>
      </c>
      <c r="S1925" s="85" t="s">
        <v>5048</v>
      </c>
      <c r="T1925" s="87" t="s">
        <v>13694</v>
      </c>
      <c r="AL1925" s="79">
        <v>0.376539351851852</v>
      </c>
      <c r="AM1925" s="2">
        <v>1</v>
      </c>
      <c r="AN1925" s="2" t="s">
        <v>2562</v>
      </c>
      <c r="AO1925" s="2" t="s">
        <v>13692</v>
      </c>
    </row>
    <row r="1926" spans="17:41">
      <c r="Q1926" s="80">
        <v>0.34981481481481502</v>
      </c>
      <c r="R1926" s="81">
        <v>1</v>
      </c>
      <c r="S1926" s="81" t="s">
        <v>5049</v>
      </c>
      <c r="T1926" s="83" t="s">
        <v>13692</v>
      </c>
      <c r="AL1926" s="79">
        <v>0.37655092592592598</v>
      </c>
      <c r="AM1926" s="2">
        <v>1</v>
      </c>
      <c r="AN1926" s="2" t="s">
        <v>5438</v>
      </c>
      <c r="AO1926" s="2" t="s">
        <v>13692</v>
      </c>
    </row>
    <row r="1927" spans="17:41">
      <c r="Q1927" s="84">
        <v>0.34982638888888901</v>
      </c>
      <c r="R1927" s="85">
        <v>1</v>
      </c>
      <c r="S1927" s="85" t="s">
        <v>5050</v>
      </c>
      <c r="T1927" s="87" t="s">
        <v>13693</v>
      </c>
      <c r="AL1927" s="79">
        <v>0.37655092592592598</v>
      </c>
      <c r="AM1927" s="2">
        <v>2</v>
      </c>
      <c r="AN1927" s="2" t="s">
        <v>634</v>
      </c>
      <c r="AO1927" s="2" t="s">
        <v>13694</v>
      </c>
    </row>
    <row r="1928" spans="17:41">
      <c r="Q1928" s="80">
        <v>0.34982638888888901</v>
      </c>
      <c r="R1928" s="81">
        <v>2</v>
      </c>
      <c r="S1928" s="81" t="s">
        <v>2868</v>
      </c>
      <c r="T1928" s="83" t="s">
        <v>13695</v>
      </c>
      <c r="AL1928" s="79">
        <v>0.37656250000000002</v>
      </c>
      <c r="AM1928" s="2">
        <v>1</v>
      </c>
      <c r="AN1928" s="2" t="s">
        <v>2030</v>
      </c>
      <c r="AO1928" s="2" t="s">
        <v>13694</v>
      </c>
    </row>
    <row r="1929" spans="17:41">
      <c r="Q1929" s="84">
        <v>0.349872685185185</v>
      </c>
      <c r="R1929" s="85">
        <v>1</v>
      </c>
      <c r="S1929" s="85" t="s">
        <v>5051</v>
      </c>
      <c r="T1929" s="87" t="s">
        <v>13692</v>
      </c>
      <c r="AL1929" s="79">
        <v>0.37657407407407401</v>
      </c>
      <c r="AM1929" s="2">
        <v>1</v>
      </c>
      <c r="AN1929" s="2" t="s">
        <v>256</v>
      </c>
      <c r="AO1929" s="2" t="s">
        <v>13693</v>
      </c>
    </row>
    <row r="1930" spans="17:41">
      <c r="Q1930" s="80">
        <v>0.349907407407407</v>
      </c>
      <c r="R1930" s="81">
        <v>1</v>
      </c>
      <c r="S1930" s="81" t="s">
        <v>1199</v>
      </c>
      <c r="T1930" s="83" t="s">
        <v>13693</v>
      </c>
      <c r="AL1930" s="79">
        <v>0.37658564814814799</v>
      </c>
      <c r="AM1930" s="2">
        <v>2</v>
      </c>
      <c r="AN1930" s="2" t="s">
        <v>2522</v>
      </c>
      <c r="AO1930" s="2" t="s">
        <v>13692</v>
      </c>
    </row>
    <row r="1931" spans="17:41">
      <c r="Q1931" s="84">
        <v>0.34995370370370399</v>
      </c>
      <c r="R1931" s="85">
        <v>1</v>
      </c>
      <c r="S1931" s="85" t="s">
        <v>5052</v>
      </c>
      <c r="T1931" s="87" t="s">
        <v>13692</v>
      </c>
      <c r="AL1931" s="79">
        <v>0.37660879629629601</v>
      </c>
      <c r="AM1931" s="2">
        <v>1</v>
      </c>
      <c r="AN1931" s="2" t="s">
        <v>5439</v>
      </c>
      <c r="AO1931" s="2" t="s">
        <v>13692</v>
      </c>
    </row>
    <row r="1932" spans="17:41">
      <c r="Q1932" s="80">
        <v>0.35</v>
      </c>
      <c r="R1932" s="81">
        <v>1</v>
      </c>
      <c r="S1932" s="81" t="s">
        <v>1942</v>
      </c>
      <c r="T1932" s="83" t="s">
        <v>13694</v>
      </c>
      <c r="AL1932" s="79">
        <v>0.37660879629629601</v>
      </c>
      <c r="AM1932" s="2">
        <v>1</v>
      </c>
      <c r="AN1932" s="2" t="s">
        <v>276</v>
      </c>
      <c r="AO1932" s="2" t="s">
        <v>13701</v>
      </c>
    </row>
    <row r="1933" spans="17:41">
      <c r="Q1933" s="84">
        <v>0.35003472222222198</v>
      </c>
      <c r="R1933" s="85">
        <v>1</v>
      </c>
      <c r="S1933" s="85" t="s">
        <v>5053</v>
      </c>
      <c r="T1933" s="87" t="s">
        <v>13693</v>
      </c>
      <c r="AL1933" s="79">
        <v>0.37663194444444398</v>
      </c>
      <c r="AM1933" s="2">
        <v>1</v>
      </c>
      <c r="AN1933" s="2" t="s">
        <v>1619</v>
      </c>
      <c r="AO1933" s="2" t="s">
        <v>13690</v>
      </c>
    </row>
    <row r="1934" spans="17:41">
      <c r="Q1934" s="80">
        <v>0.35005787037037001</v>
      </c>
      <c r="R1934" s="81">
        <v>1</v>
      </c>
      <c r="S1934" s="81" t="s">
        <v>5054</v>
      </c>
      <c r="T1934" s="83" t="s">
        <v>13692</v>
      </c>
      <c r="AL1934" s="79">
        <v>0.37664351851851902</v>
      </c>
      <c r="AM1934" s="2">
        <v>1</v>
      </c>
      <c r="AN1934" s="2" t="s">
        <v>622</v>
      </c>
      <c r="AO1934" s="2" t="s">
        <v>13696</v>
      </c>
    </row>
    <row r="1935" spans="17:41">
      <c r="Q1935" s="84">
        <v>0.35006944444444399</v>
      </c>
      <c r="R1935" s="85">
        <v>1</v>
      </c>
      <c r="S1935" s="85" t="s">
        <v>5055</v>
      </c>
      <c r="T1935" s="87" t="s">
        <v>13692</v>
      </c>
      <c r="AL1935" s="79">
        <v>0.37666666666666698</v>
      </c>
      <c r="AM1935" s="2">
        <v>2</v>
      </c>
      <c r="AN1935" s="2" t="s">
        <v>2936</v>
      </c>
      <c r="AO1935" s="2" t="s">
        <v>13699</v>
      </c>
    </row>
    <row r="1936" spans="17:41">
      <c r="Q1936" s="80">
        <v>0.35008101851851903</v>
      </c>
      <c r="R1936" s="81">
        <v>1</v>
      </c>
      <c r="S1936" s="81" t="s">
        <v>1943</v>
      </c>
      <c r="T1936" s="83" t="s">
        <v>13692</v>
      </c>
      <c r="AL1936" s="79">
        <v>0.37672453703703701</v>
      </c>
      <c r="AM1936" s="2">
        <v>2</v>
      </c>
      <c r="AN1936" s="2" t="s">
        <v>267</v>
      </c>
      <c r="AO1936" s="2" t="s">
        <v>13695</v>
      </c>
    </row>
    <row r="1937" spans="17:41">
      <c r="Q1937" s="84">
        <v>0.35009259259259301</v>
      </c>
      <c r="R1937" s="85">
        <v>1</v>
      </c>
      <c r="S1937" s="85" t="s">
        <v>1021</v>
      </c>
      <c r="T1937" s="87" t="s">
        <v>13695</v>
      </c>
      <c r="AL1937" s="79">
        <v>0.37672453703703701</v>
      </c>
      <c r="AM1937" s="2">
        <v>1</v>
      </c>
      <c r="AN1937" s="2" t="s">
        <v>635</v>
      </c>
      <c r="AO1937" s="2" t="s">
        <v>13693</v>
      </c>
    </row>
    <row r="1938" spans="17:41">
      <c r="Q1938" s="80">
        <v>0.35012731481481502</v>
      </c>
      <c r="R1938" s="81">
        <v>1</v>
      </c>
      <c r="S1938" s="81" t="s">
        <v>1944</v>
      </c>
      <c r="T1938" s="83" t="s">
        <v>13694</v>
      </c>
      <c r="AL1938" s="79">
        <v>0.376770833333333</v>
      </c>
      <c r="AM1938" s="2">
        <v>2</v>
      </c>
      <c r="AN1938" s="2" t="s">
        <v>277</v>
      </c>
      <c r="AO1938" s="2" t="s">
        <v>13690</v>
      </c>
    </row>
    <row r="1939" spans="17:41">
      <c r="Q1939" s="84">
        <v>0.350138888888889</v>
      </c>
      <c r="R1939" s="85">
        <v>1</v>
      </c>
      <c r="S1939" s="85" t="s">
        <v>1945</v>
      </c>
      <c r="T1939" s="87" t="s">
        <v>13694</v>
      </c>
      <c r="AL1939" s="79">
        <v>0.37682870370370403</v>
      </c>
      <c r="AM1939" s="2">
        <v>1</v>
      </c>
      <c r="AN1939" s="2" t="s">
        <v>2344</v>
      </c>
      <c r="AO1939" s="2" t="s">
        <v>13690</v>
      </c>
    </row>
    <row r="1940" spans="17:41">
      <c r="Q1940" s="80">
        <v>0.35015046296296298</v>
      </c>
      <c r="R1940" s="81">
        <v>1</v>
      </c>
      <c r="S1940" s="81" t="s">
        <v>1946</v>
      </c>
      <c r="T1940" s="83" t="s">
        <v>13690</v>
      </c>
      <c r="AL1940" s="79">
        <v>0.37684027777777801</v>
      </c>
      <c r="AM1940" s="2">
        <v>1</v>
      </c>
      <c r="AN1940" s="2" t="s">
        <v>5440</v>
      </c>
      <c r="AO1940" s="2" t="s">
        <v>13696</v>
      </c>
    </row>
    <row r="1941" spans="17:41">
      <c r="Q1941" s="84">
        <v>0.35016203703703702</v>
      </c>
      <c r="R1941" s="85">
        <v>1</v>
      </c>
      <c r="S1941" s="85" t="s">
        <v>5056</v>
      </c>
      <c r="T1941" s="87" t="s">
        <v>13692</v>
      </c>
      <c r="AL1941" s="79">
        <v>0.37686342592592598</v>
      </c>
      <c r="AM1941" s="2">
        <v>1</v>
      </c>
      <c r="AN1941" s="2" t="s">
        <v>636</v>
      </c>
      <c r="AO1941" s="2" t="s">
        <v>13690</v>
      </c>
    </row>
    <row r="1942" spans="17:41">
      <c r="Q1942" s="80">
        <v>0.35018518518518499</v>
      </c>
      <c r="R1942" s="81">
        <v>1</v>
      </c>
      <c r="S1942" s="81" t="s">
        <v>5057</v>
      </c>
      <c r="T1942" s="83" t="s">
        <v>13690</v>
      </c>
      <c r="AL1942" s="79">
        <v>0.37686342592592598</v>
      </c>
      <c r="AM1942" s="2">
        <v>1</v>
      </c>
      <c r="AN1942" s="2" t="s">
        <v>1620</v>
      </c>
      <c r="AO1942" s="2" t="s">
        <v>13695</v>
      </c>
    </row>
    <row r="1943" spans="17:41">
      <c r="Q1943" s="84">
        <v>0.35026620370370398</v>
      </c>
      <c r="R1943" s="85">
        <v>1</v>
      </c>
      <c r="S1943" s="85" t="s">
        <v>2273</v>
      </c>
      <c r="T1943" s="87" t="s">
        <v>13692</v>
      </c>
      <c r="AL1943" s="79">
        <v>0.376886574074074</v>
      </c>
      <c r="AM1943" s="2">
        <v>1</v>
      </c>
      <c r="AN1943" s="2" t="s">
        <v>1621</v>
      </c>
      <c r="AO1943" s="2" t="s">
        <v>13690</v>
      </c>
    </row>
    <row r="1944" spans="17:41">
      <c r="Q1944" s="80">
        <v>0.35027777777777802</v>
      </c>
      <c r="R1944" s="81">
        <v>1</v>
      </c>
      <c r="S1944" s="81" t="s">
        <v>5058</v>
      </c>
      <c r="T1944" s="83" t="s">
        <v>13690</v>
      </c>
      <c r="AL1944" s="79">
        <v>0.376886574074074</v>
      </c>
      <c r="AM1944" s="2">
        <v>1</v>
      </c>
      <c r="AN1944" s="2" t="s">
        <v>809</v>
      </c>
      <c r="AO1944" s="2" t="s">
        <v>13699</v>
      </c>
    </row>
    <row r="1945" spans="17:41">
      <c r="Q1945" s="84">
        <v>0.35027777777777802</v>
      </c>
      <c r="R1945" s="85">
        <v>1</v>
      </c>
      <c r="S1945" s="85" t="s">
        <v>1320</v>
      </c>
      <c r="T1945" s="87" t="s">
        <v>13692</v>
      </c>
      <c r="AL1945" s="79">
        <v>0.37695601851851901</v>
      </c>
      <c r="AM1945" s="2">
        <v>1</v>
      </c>
      <c r="AN1945" s="2" t="s">
        <v>5441</v>
      </c>
      <c r="AO1945" s="2" t="s">
        <v>13692</v>
      </c>
    </row>
    <row r="1946" spans="17:41">
      <c r="Q1946" s="80">
        <v>0.350289351851852</v>
      </c>
      <c r="R1946" s="81">
        <v>1</v>
      </c>
      <c r="S1946" s="81" t="s">
        <v>5059</v>
      </c>
      <c r="T1946" s="83" t="s">
        <v>13692</v>
      </c>
      <c r="AL1946" s="79">
        <v>0.37697916666666698</v>
      </c>
      <c r="AM1946" s="2">
        <v>1</v>
      </c>
      <c r="AN1946" s="2" t="s">
        <v>977</v>
      </c>
      <c r="AO1946" s="2" t="s">
        <v>13701</v>
      </c>
    </row>
    <row r="1947" spans="17:41">
      <c r="Q1947" s="84">
        <v>0.350289351851852</v>
      </c>
      <c r="R1947" s="85">
        <v>1</v>
      </c>
      <c r="S1947" s="85" t="s">
        <v>2274</v>
      </c>
      <c r="T1947" s="87" t="s">
        <v>13694</v>
      </c>
      <c r="AL1947" s="79">
        <v>0.37699074074074101</v>
      </c>
      <c r="AM1947" s="2">
        <v>1</v>
      </c>
      <c r="AN1947" s="2" t="s">
        <v>5442</v>
      </c>
      <c r="AO1947" s="2" t="s">
        <v>13692</v>
      </c>
    </row>
    <row r="1948" spans="17:41">
      <c r="Q1948" s="80">
        <v>0.35031250000000003</v>
      </c>
      <c r="R1948" s="81">
        <v>1</v>
      </c>
      <c r="S1948" s="81" t="s">
        <v>1547</v>
      </c>
      <c r="T1948" s="83" t="s">
        <v>13694</v>
      </c>
      <c r="AL1948" s="79">
        <v>0.37701388888888898</v>
      </c>
      <c r="AM1948" s="2">
        <v>2</v>
      </c>
      <c r="AN1948" s="2" t="s">
        <v>2562</v>
      </c>
      <c r="AO1948" s="2" t="s">
        <v>13692</v>
      </c>
    </row>
    <row r="1949" spans="17:41">
      <c r="Q1949" s="84">
        <v>0.35037037037037</v>
      </c>
      <c r="R1949" s="85">
        <v>1</v>
      </c>
      <c r="S1949" s="85" t="s">
        <v>2869</v>
      </c>
      <c r="T1949" s="87" t="s">
        <v>13713</v>
      </c>
      <c r="AL1949" s="79">
        <v>0.37710648148148102</v>
      </c>
      <c r="AM1949" s="2">
        <v>1</v>
      </c>
      <c r="AN1949" s="2" t="s">
        <v>2562</v>
      </c>
      <c r="AO1949" s="2" t="s">
        <v>13692</v>
      </c>
    </row>
    <row r="1950" spans="17:41">
      <c r="Q1950" s="80">
        <v>0.35045138888888899</v>
      </c>
      <c r="R1950" s="81">
        <v>2</v>
      </c>
      <c r="S1950" s="81" t="s">
        <v>1947</v>
      </c>
      <c r="T1950" s="83" t="s">
        <v>13690</v>
      </c>
      <c r="AL1950" s="79">
        <v>0.37717592592592603</v>
      </c>
      <c r="AM1950" s="2">
        <v>1</v>
      </c>
      <c r="AN1950" s="2" t="s">
        <v>5443</v>
      </c>
      <c r="AO1950" s="2" t="s">
        <v>13692</v>
      </c>
    </row>
    <row r="1951" spans="17:41">
      <c r="Q1951" s="84">
        <v>0.350520833333333</v>
      </c>
      <c r="R1951" s="85">
        <v>3</v>
      </c>
      <c r="S1951" s="85" t="s">
        <v>2870</v>
      </c>
      <c r="T1951" s="87" t="s">
        <v>13696</v>
      </c>
      <c r="AL1951" s="79">
        <v>0.37717592592592603</v>
      </c>
      <c r="AM1951" s="2">
        <v>1</v>
      </c>
      <c r="AN1951" s="2" t="s">
        <v>1277</v>
      </c>
      <c r="AO1951" s="2" t="s">
        <v>13690</v>
      </c>
    </row>
    <row r="1952" spans="17:41">
      <c r="Q1952" s="80">
        <v>0.350520833333333</v>
      </c>
      <c r="R1952" s="81">
        <v>2</v>
      </c>
      <c r="S1952" s="81" t="s">
        <v>181</v>
      </c>
      <c r="T1952" s="83" t="s">
        <v>13695</v>
      </c>
      <c r="AL1952" s="79">
        <v>0.37717592592592603</v>
      </c>
      <c r="AM1952" s="2">
        <v>1</v>
      </c>
      <c r="AN1952" s="2" t="s">
        <v>911</v>
      </c>
      <c r="AO1952" s="2" t="s">
        <v>13695</v>
      </c>
    </row>
    <row r="1953" spans="17:41">
      <c r="Q1953" s="84">
        <v>0.350520833333333</v>
      </c>
      <c r="R1953" s="85">
        <v>2</v>
      </c>
      <c r="S1953" s="85" t="s">
        <v>2275</v>
      </c>
      <c r="T1953" s="87" t="s">
        <v>13692</v>
      </c>
      <c r="AL1953" s="79">
        <v>0.37721064814814798</v>
      </c>
      <c r="AM1953" s="2">
        <v>1</v>
      </c>
      <c r="AN1953" s="2" t="s">
        <v>5444</v>
      </c>
      <c r="AO1953" s="2" t="s">
        <v>13692</v>
      </c>
    </row>
    <row r="1954" spans="17:41">
      <c r="Q1954" s="80">
        <v>0.35054398148148103</v>
      </c>
      <c r="R1954" s="81">
        <v>1</v>
      </c>
      <c r="S1954" s="81" t="s">
        <v>2871</v>
      </c>
      <c r="T1954" s="83" t="s">
        <v>13691</v>
      </c>
      <c r="AL1954" s="79">
        <v>0.37721064814814798</v>
      </c>
      <c r="AM1954" s="2">
        <v>1</v>
      </c>
      <c r="AN1954" s="2" t="s">
        <v>2345</v>
      </c>
      <c r="AO1954" s="2" t="s">
        <v>13690</v>
      </c>
    </row>
    <row r="1955" spans="17:41">
      <c r="Q1955" s="84">
        <v>0.35054398148148103</v>
      </c>
      <c r="R1955" s="85">
        <v>1</v>
      </c>
      <c r="S1955" s="85" t="s">
        <v>5060</v>
      </c>
      <c r="T1955" s="87" t="s">
        <v>13691</v>
      </c>
      <c r="AL1955" s="79">
        <v>0.37722222222222201</v>
      </c>
      <c r="AM1955" s="2">
        <v>1</v>
      </c>
      <c r="AN1955" s="2" t="s">
        <v>5445</v>
      </c>
      <c r="AO1955" s="2" t="s">
        <v>13692</v>
      </c>
    </row>
    <row r="1956" spans="17:41">
      <c r="Q1956" s="80">
        <v>0.35057870370370398</v>
      </c>
      <c r="R1956" s="81">
        <v>1</v>
      </c>
      <c r="S1956" s="81" t="s">
        <v>5061</v>
      </c>
      <c r="T1956" s="83" t="s">
        <v>13692</v>
      </c>
      <c r="AL1956" s="79">
        <v>0.37724537037036998</v>
      </c>
      <c r="AM1956" s="2">
        <v>2</v>
      </c>
      <c r="AN1956" s="2" t="s">
        <v>2031</v>
      </c>
      <c r="AO1956" s="2" t="s">
        <v>13694</v>
      </c>
    </row>
    <row r="1957" spans="17:41">
      <c r="Q1957" s="84">
        <v>0.35057870370370398</v>
      </c>
      <c r="R1957" s="85">
        <v>1</v>
      </c>
      <c r="S1957" s="85" t="s">
        <v>1948</v>
      </c>
      <c r="T1957" s="87" t="s">
        <v>13695</v>
      </c>
      <c r="AL1957" s="79">
        <v>0.37729166666666702</v>
      </c>
      <c r="AM1957" s="2">
        <v>2</v>
      </c>
      <c r="AN1957" s="2" t="s">
        <v>2937</v>
      </c>
      <c r="AO1957" s="2" t="s">
        <v>13695</v>
      </c>
    </row>
    <row r="1958" spans="17:41">
      <c r="Q1958" s="80">
        <v>0.35059027777777801</v>
      </c>
      <c r="R1958" s="81">
        <v>2</v>
      </c>
      <c r="S1958" s="81" t="s">
        <v>5062</v>
      </c>
      <c r="T1958" s="83" t="s">
        <v>13692</v>
      </c>
      <c r="AL1958" s="79">
        <v>0.37730324074074101</v>
      </c>
      <c r="AM1958" s="2">
        <v>1</v>
      </c>
      <c r="AN1958" s="2" t="s">
        <v>4105</v>
      </c>
      <c r="AO1958" s="2" t="s">
        <v>13693</v>
      </c>
    </row>
    <row r="1959" spans="17:41">
      <c r="Q1959" s="84">
        <v>0.350601851851852</v>
      </c>
      <c r="R1959" s="85">
        <v>1</v>
      </c>
      <c r="S1959" s="85" t="s">
        <v>2276</v>
      </c>
      <c r="T1959" s="87" t="s">
        <v>13693</v>
      </c>
      <c r="AL1959" s="79">
        <v>0.37732638888888897</v>
      </c>
      <c r="AM1959" s="2">
        <v>1</v>
      </c>
      <c r="AN1959" s="2" t="s">
        <v>4658</v>
      </c>
      <c r="AO1959" s="2" t="s">
        <v>13699</v>
      </c>
    </row>
    <row r="1960" spans="17:41">
      <c r="Q1960" s="80">
        <v>0.350636574074074</v>
      </c>
      <c r="R1960" s="81">
        <v>1</v>
      </c>
      <c r="S1960" s="81" t="s">
        <v>1548</v>
      </c>
      <c r="T1960" s="83" t="s">
        <v>13694</v>
      </c>
      <c r="AL1960" s="79">
        <v>0.37737268518518502</v>
      </c>
      <c r="AM1960" s="2">
        <v>1</v>
      </c>
      <c r="AN1960" s="2" t="s">
        <v>257</v>
      </c>
      <c r="AO1960" s="2" t="s">
        <v>13701</v>
      </c>
    </row>
    <row r="1961" spans="17:41">
      <c r="Q1961" s="84">
        <v>0.35067129629629601</v>
      </c>
      <c r="R1961" s="85">
        <v>1</v>
      </c>
      <c r="S1961" s="85" t="s">
        <v>5063</v>
      </c>
      <c r="T1961" s="87" t="s">
        <v>13696</v>
      </c>
      <c r="AL1961" s="79">
        <v>0.37743055555555599</v>
      </c>
      <c r="AM1961" s="2">
        <v>4</v>
      </c>
      <c r="AN1961" s="2" t="s">
        <v>5446</v>
      </c>
      <c r="AO1961" s="2" t="s">
        <v>13690</v>
      </c>
    </row>
    <row r="1962" spans="17:41">
      <c r="Q1962" s="80">
        <v>0.350717592592593</v>
      </c>
      <c r="R1962" s="81">
        <v>1</v>
      </c>
      <c r="S1962" s="81" t="s">
        <v>1321</v>
      </c>
      <c r="T1962" s="83" t="s">
        <v>13694</v>
      </c>
      <c r="AL1962" s="79">
        <v>0.37745370370370401</v>
      </c>
      <c r="AM1962" s="2">
        <v>1</v>
      </c>
      <c r="AN1962" s="2" t="s">
        <v>2346</v>
      </c>
      <c r="AO1962" s="2" t="s">
        <v>13690</v>
      </c>
    </row>
    <row r="1963" spans="17:41">
      <c r="Q1963" s="84">
        <v>0.35084490740740698</v>
      </c>
      <c r="R1963" s="85">
        <v>2</v>
      </c>
      <c r="S1963" s="85" t="s">
        <v>2872</v>
      </c>
      <c r="T1963" s="87" t="s">
        <v>13704</v>
      </c>
      <c r="AL1963" s="79">
        <v>0.37745370370370401</v>
      </c>
      <c r="AM1963" s="2">
        <v>1</v>
      </c>
      <c r="AN1963" s="2" t="s">
        <v>1167</v>
      </c>
      <c r="AO1963" s="2" t="s">
        <v>13694</v>
      </c>
    </row>
    <row r="1964" spans="17:41">
      <c r="Q1964" s="80">
        <v>0.35084490740740698</v>
      </c>
      <c r="R1964" s="81">
        <v>1</v>
      </c>
      <c r="S1964" s="81" t="s">
        <v>1043</v>
      </c>
      <c r="T1964" s="83" t="s">
        <v>13690</v>
      </c>
      <c r="AL1964" s="79">
        <v>0.37747685185185198</v>
      </c>
      <c r="AM1964" s="2">
        <v>2</v>
      </c>
      <c r="AN1964" s="2" t="s">
        <v>978</v>
      </c>
      <c r="AO1964" s="2" t="s">
        <v>13690</v>
      </c>
    </row>
    <row r="1965" spans="17:41">
      <c r="Q1965" s="84">
        <v>0.35093750000000001</v>
      </c>
      <c r="R1965" s="85">
        <v>1</v>
      </c>
      <c r="S1965" s="85" t="s">
        <v>2674</v>
      </c>
      <c r="T1965" s="87" t="s">
        <v>13699</v>
      </c>
      <c r="AL1965" s="79">
        <v>0.3775</v>
      </c>
      <c r="AM1965" s="2">
        <v>1</v>
      </c>
      <c r="AN1965" s="2" t="s">
        <v>5447</v>
      </c>
      <c r="AO1965" s="2" t="s">
        <v>13690</v>
      </c>
    </row>
    <row r="1966" spans="17:41">
      <c r="Q1966" s="80">
        <v>0.350949074074074</v>
      </c>
      <c r="R1966" s="81">
        <v>1</v>
      </c>
      <c r="S1966" s="81" t="s">
        <v>814</v>
      </c>
      <c r="T1966" s="83" t="s">
        <v>13693</v>
      </c>
      <c r="AL1966" s="79">
        <v>0.37751157407407399</v>
      </c>
      <c r="AM1966" s="2">
        <v>1</v>
      </c>
      <c r="AN1966" s="2" t="s">
        <v>814</v>
      </c>
      <c r="AO1966" s="2" t="s">
        <v>13694</v>
      </c>
    </row>
    <row r="1967" spans="17:41">
      <c r="Q1967" s="84">
        <v>0.35097222222222202</v>
      </c>
      <c r="R1967" s="85">
        <v>1</v>
      </c>
      <c r="S1967" s="85" t="s">
        <v>1200</v>
      </c>
      <c r="T1967" s="87" t="s">
        <v>13694</v>
      </c>
      <c r="AL1967" s="79">
        <v>0.37754629629629599</v>
      </c>
      <c r="AM1967" s="2">
        <v>2</v>
      </c>
      <c r="AN1967" s="2" t="s">
        <v>2032</v>
      </c>
      <c r="AO1967" s="2" t="s">
        <v>13690</v>
      </c>
    </row>
    <row r="1968" spans="17:41">
      <c r="Q1968" s="80">
        <v>0.35099537037036999</v>
      </c>
      <c r="R1968" s="81">
        <v>1</v>
      </c>
      <c r="S1968" s="81" t="s">
        <v>5064</v>
      </c>
      <c r="T1968" s="83" t="s">
        <v>13693</v>
      </c>
      <c r="AL1968" s="79">
        <v>0.37760416666666702</v>
      </c>
      <c r="AM1968" s="2">
        <v>1</v>
      </c>
      <c r="AN1968" s="2" t="s">
        <v>3147</v>
      </c>
      <c r="AO1968" s="2" t="s">
        <v>13690</v>
      </c>
    </row>
    <row r="1969" spans="17:41">
      <c r="Q1969" s="84">
        <v>0.35100694444444402</v>
      </c>
      <c r="R1969" s="85">
        <v>2</v>
      </c>
      <c r="S1969" s="85" t="s">
        <v>5065</v>
      </c>
      <c r="T1969" s="87" t="s">
        <v>13696</v>
      </c>
      <c r="AL1969" s="79">
        <v>0.37762731481481498</v>
      </c>
      <c r="AM1969" s="2">
        <v>2</v>
      </c>
      <c r="AN1969" s="2" t="s">
        <v>618</v>
      </c>
      <c r="AO1969" s="2" t="s">
        <v>13709</v>
      </c>
    </row>
    <row r="1970" spans="17:41">
      <c r="Q1970" s="80">
        <v>0.35108796296296302</v>
      </c>
      <c r="R1970" s="81">
        <v>2</v>
      </c>
      <c r="S1970" s="81" t="s">
        <v>906</v>
      </c>
      <c r="T1970" s="83" t="s">
        <v>13690</v>
      </c>
      <c r="AL1970" s="79">
        <v>0.37763888888888902</v>
      </c>
      <c r="AM1970" s="2">
        <v>2</v>
      </c>
      <c r="AN1970" s="2" t="s">
        <v>5448</v>
      </c>
      <c r="AO1970" s="2" t="s">
        <v>13692</v>
      </c>
    </row>
    <row r="1971" spans="17:41">
      <c r="Q1971" s="84">
        <v>0.35113425925925901</v>
      </c>
      <c r="R1971" s="85">
        <v>2</v>
      </c>
      <c r="S1971" s="85" t="s">
        <v>5066</v>
      </c>
      <c r="T1971" s="87" t="s">
        <v>13693</v>
      </c>
      <c r="AL1971" s="79">
        <v>0.37765046296296301</v>
      </c>
      <c r="AM1971" s="2">
        <v>1</v>
      </c>
      <c r="AN1971" s="2" t="s">
        <v>1622</v>
      </c>
      <c r="AO1971" s="2" t="s">
        <v>13690</v>
      </c>
    </row>
    <row r="1972" spans="17:41">
      <c r="Q1972" s="80">
        <v>0.35122685185185198</v>
      </c>
      <c r="R1972" s="81">
        <v>1</v>
      </c>
      <c r="S1972" s="81" t="s">
        <v>205</v>
      </c>
      <c r="T1972" s="83" t="s">
        <v>13691</v>
      </c>
      <c r="AL1972" s="79">
        <v>0.37765046296296301</v>
      </c>
      <c r="AM1972" s="2">
        <v>1</v>
      </c>
      <c r="AN1972" s="2" t="s">
        <v>1623</v>
      </c>
      <c r="AO1972" s="2" t="s">
        <v>13694</v>
      </c>
    </row>
    <row r="1973" spans="17:41">
      <c r="Q1973" s="84">
        <v>0.35123842592592602</v>
      </c>
      <c r="R1973" s="85">
        <v>2</v>
      </c>
      <c r="S1973" s="85" t="s">
        <v>2675</v>
      </c>
      <c r="T1973" s="87" t="s">
        <v>13692</v>
      </c>
      <c r="AL1973" s="79">
        <v>0.377696759259259</v>
      </c>
      <c r="AM1973" s="2">
        <v>2</v>
      </c>
      <c r="AN1973" s="2" t="s">
        <v>5449</v>
      </c>
      <c r="AO1973" s="2" t="s">
        <v>13692</v>
      </c>
    </row>
    <row r="1974" spans="17:41">
      <c r="Q1974" s="80">
        <v>0.35125000000000001</v>
      </c>
      <c r="R1974" s="81">
        <v>1</v>
      </c>
      <c r="S1974" s="81" t="s">
        <v>5067</v>
      </c>
      <c r="T1974" s="83" t="s">
        <v>13693</v>
      </c>
      <c r="AL1974" s="79">
        <v>0.377696759259259</v>
      </c>
      <c r="AM1974" s="2">
        <v>2</v>
      </c>
      <c r="AN1974" s="2" t="s">
        <v>3148</v>
      </c>
      <c r="AO1974" s="2" t="s">
        <v>13696</v>
      </c>
    </row>
    <row r="1975" spans="17:41">
      <c r="Q1975" s="84">
        <v>0.35127314814814797</v>
      </c>
      <c r="R1975" s="85">
        <v>2</v>
      </c>
      <c r="S1975" s="85" t="s">
        <v>1949</v>
      </c>
      <c r="T1975" s="87" t="s">
        <v>13690</v>
      </c>
      <c r="AL1975" s="79">
        <v>0.377696759259259</v>
      </c>
      <c r="AM1975" s="2">
        <v>1</v>
      </c>
      <c r="AN1975" s="2" t="s">
        <v>2938</v>
      </c>
      <c r="AO1975" s="2" t="s">
        <v>13695</v>
      </c>
    </row>
    <row r="1976" spans="17:41">
      <c r="Q1976" s="80">
        <v>0.35128472222222201</v>
      </c>
      <c r="R1976" s="81">
        <v>1</v>
      </c>
      <c r="S1976" s="81" t="s">
        <v>5068</v>
      </c>
      <c r="T1976" s="83" t="s">
        <v>13694</v>
      </c>
      <c r="AL1976" s="79">
        <v>0.37770833333333298</v>
      </c>
      <c r="AM1976" s="2">
        <v>1</v>
      </c>
      <c r="AN1976" s="2" t="s">
        <v>979</v>
      </c>
      <c r="AO1976" s="2" t="s">
        <v>13690</v>
      </c>
    </row>
    <row r="1977" spans="17:41">
      <c r="Q1977" s="84">
        <v>0.35128472222222201</v>
      </c>
      <c r="R1977" s="85">
        <v>5</v>
      </c>
      <c r="S1977" s="85" t="s">
        <v>2873</v>
      </c>
      <c r="T1977" s="87" t="s">
        <v>13692</v>
      </c>
      <c r="AL1977" s="79">
        <v>0.37770833333333298</v>
      </c>
      <c r="AM1977" s="2">
        <v>1</v>
      </c>
      <c r="AN1977" s="2" t="s">
        <v>637</v>
      </c>
      <c r="AO1977" s="2" t="s">
        <v>13702</v>
      </c>
    </row>
    <row r="1978" spans="17:41">
      <c r="Q1978" s="80">
        <v>0.351331018518519</v>
      </c>
      <c r="R1978" s="81">
        <v>2</v>
      </c>
      <c r="S1978" s="81" t="s">
        <v>2496</v>
      </c>
      <c r="T1978" s="83" t="s">
        <v>13693</v>
      </c>
      <c r="AL1978" s="79">
        <v>0.37771990740740702</v>
      </c>
      <c r="AM1978" s="2">
        <v>1</v>
      </c>
      <c r="AN1978" s="2" t="s">
        <v>4104</v>
      </c>
      <c r="AO1978" s="2" t="s">
        <v>13690</v>
      </c>
    </row>
    <row r="1979" spans="17:41">
      <c r="Q1979" s="84">
        <v>0.35134259259259298</v>
      </c>
      <c r="R1979" s="85">
        <v>2</v>
      </c>
      <c r="S1979" s="85" t="s">
        <v>5069</v>
      </c>
      <c r="T1979" s="87" t="s">
        <v>13692</v>
      </c>
      <c r="AL1979" s="79">
        <v>0.37774305555555598</v>
      </c>
      <c r="AM1979" s="2">
        <v>4</v>
      </c>
      <c r="AN1979" s="2" t="s">
        <v>5450</v>
      </c>
      <c r="AO1979" s="2" t="s">
        <v>13692</v>
      </c>
    </row>
    <row r="1980" spans="17:41">
      <c r="Q1980" s="80">
        <v>0.35136574074074101</v>
      </c>
      <c r="R1980" s="81">
        <v>1</v>
      </c>
      <c r="S1980" s="81" t="s">
        <v>5070</v>
      </c>
      <c r="T1980" s="83" t="s">
        <v>13692</v>
      </c>
      <c r="AL1980" s="79">
        <v>0.37776620370370401</v>
      </c>
      <c r="AM1980" s="2">
        <v>1</v>
      </c>
      <c r="AN1980" s="2" t="s">
        <v>5451</v>
      </c>
      <c r="AO1980" s="2" t="s">
        <v>13692</v>
      </c>
    </row>
    <row r="1981" spans="17:41">
      <c r="Q1981" s="84">
        <v>0.35137731481481499</v>
      </c>
      <c r="R1981" s="85">
        <v>1</v>
      </c>
      <c r="S1981" s="85" t="s">
        <v>3136</v>
      </c>
      <c r="T1981" s="87" t="s">
        <v>13699</v>
      </c>
      <c r="AL1981" s="79">
        <v>0.37778935185185197</v>
      </c>
      <c r="AM1981" s="2">
        <v>1</v>
      </c>
      <c r="AN1981" s="2" t="s">
        <v>5452</v>
      </c>
      <c r="AO1981" s="2" t="s">
        <v>13692</v>
      </c>
    </row>
    <row r="1982" spans="17:41">
      <c r="Q1982" s="80">
        <v>0.35138888888888897</v>
      </c>
      <c r="R1982" s="81">
        <v>1</v>
      </c>
      <c r="S1982" s="81" t="s">
        <v>5071</v>
      </c>
      <c r="T1982" s="83" t="s">
        <v>13692</v>
      </c>
      <c r="AL1982" s="79">
        <v>0.37782407407407398</v>
      </c>
      <c r="AM1982" s="2">
        <v>1</v>
      </c>
      <c r="AN1982" s="2" t="s">
        <v>5453</v>
      </c>
      <c r="AO1982" s="2" t="s">
        <v>13692</v>
      </c>
    </row>
    <row r="1983" spans="17:41">
      <c r="Q1983" s="84">
        <v>0.35140046296296301</v>
      </c>
      <c r="R1983" s="85">
        <v>2</v>
      </c>
      <c r="S1983" s="85" t="s">
        <v>5072</v>
      </c>
      <c r="T1983" s="87" t="s">
        <v>13692</v>
      </c>
      <c r="AL1983" s="79">
        <v>0.37782407407407398</v>
      </c>
      <c r="AM1983" s="2">
        <v>1</v>
      </c>
      <c r="AN1983" s="2" t="s">
        <v>96</v>
      </c>
      <c r="AO1983" s="2" t="s">
        <v>13693</v>
      </c>
    </row>
    <row r="1984" spans="17:41">
      <c r="Q1984" s="80">
        <v>0.351412037037037</v>
      </c>
      <c r="R1984" s="81">
        <v>1</v>
      </c>
      <c r="S1984" s="81" t="s">
        <v>2874</v>
      </c>
      <c r="T1984" s="83" t="s">
        <v>13695</v>
      </c>
      <c r="AL1984" s="79">
        <v>0.37785879629629598</v>
      </c>
      <c r="AM1984" s="2">
        <v>1</v>
      </c>
      <c r="AN1984" s="2" t="s">
        <v>2033</v>
      </c>
      <c r="AO1984" s="2" t="s">
        <v>13694</v>
      </c>
    </row>
    <row r="1985" spans="17:41">
      <c r="Q1985" s="84">
        <v>0.351412037037037</v>
      </c>
      <c r="R1985" s="85">
        <v>1</v>
      </c>
      <c r="S1985" s="85" t="s">
        <v>907</v>
      </c>
      <c r="T1985" s="87" t="s">
        <v>13694</v>
      </c>
      <c r="AL1985" s="79">
        <v>0.37787037037037002</v>
      </c>
      <c r="AM1985" s="2">
        <v>2</v>
      </c>
      <c r="AN1985" s="2" t="s">
        <v>638</v>
      </c>
      <c r="AO1985" s="2" t="s">
        <v>13694</v>
      </c>
    </row>
    <row r="1986" spans="17:41">
      <c r="Q1986" s="80">
        <v>0.35150462962963003</v>
      </c>
      <c r="R1986" s="81">
        <v>1</v>
      </c>
      <c r="S1986" s="81" t="s">
        <v>5073</v>
      </c>
      <c r="T1986" s="83" t="s">
        <v>13690</v>
      </c>
      <c r="AL1986" s="79">
        <v>0.37788194444444401</v>
      </c>
      <c r="AM1986" s="2">
        <v>2</v>
      </c>
      <c r="AN1986" s="2" t="s">
        <v>918</v>
      </c>
      <c r="AO1986" s="2" t="s">
        <v>13696</v>
      </c>
    </row>
    <row r="1987" spans="17:41">
      <c r="Q1987" s="84">
        <v>0.35150462962963003</v>
      </c>
      <c r="R1987" s="85">
        <v>1</v>
      </c>
      <c r="S1987" s="85" t="s">
        <v>1044</v>
      </c>
      <c r="T1987" s="87" t="s">
        <v>13695</v>
      </c>
      <c r="AL1987" s="79">
        <v>0.37795138888888902</v>
      </c>
      <c r="AM1987" s="2">
        <v>1</v>
      </c>
      <c r="AN1987" s="2" t="s">
        <v>2939</v>
      </c>
      <c r="AO1987" s="2" t="s">
        <v>13709</v>
      </c>
    </row>
    <row r="1988" spans="17:41">
      <c r="Q1988" s="80">
        <v>0.35152777777777799</v>
      </c>
      <c r="R1988" s="81">
        <v>1</v>
      </c>
      <c r="S1988" s="81" t="s">
        <v>2562</v>
      </c>
      <c r="T1988" s="83" t="s">
        <v>13693</v>
      </c>
      <c r="AL1988" s="79">
        <v>0.377962962962963</v>
      </c>
      <c r="AM1988" s="2">
        <v>1</v>
      </c>
      <c r="AN1988" s="2" t="s">
        <v>5454</v>
      </c>
      <c r="AO1988" s="2" t="s">
        <v>13694</v>
      </c>
    </row>
    <row r="1989" spans="17:41">
      <c r="Q1989" s="84">
        <v>0.35155092592592602</v>
      </c>
      <c r="R1989" s="85">
        <v>2</v>
      </c>
      <c r="S1989" s="85" t="s">
        <v>2497</v>
      </c>
      <c r="T1989" s="87" t="s">
        <v>13690</v>
      </c>
      <c r="AL1989" s="79">
        <v>0.37798611111111102</v>
      </c>
      <c r="AM1989" s="2">
        <v>1</v>
      </c>
      <c r="AN1989" s="2" t="s">
        <v>1624</v>
      </c>
      <c r="AO1989" s="2" t="s">
        <v>13694</v>
      </c>
    </row>
    <row r="1990" spans="17:41">
      <c r="Q1990" s="80">
        <v>0.35158564814814802</v>
      </c>
      <c r="R1990" s="81">
        <v>4</v>
      </c>
      <c r="S1990" s="81" t="s">
        <v>5074</v>
      </c>
      <c r="T1990" s="83" t="s">
        <v>13692</v>
      </c>
      <c r="AL1990" s="79">
        <v>0.37799768518518501</v>
      </c>
      <c r="AM1990" s="2">
        <v>2</v>
      </c>
      <c r="AN1990" s="2" t="s">
        <v>2562</v>
      </c>
      <c r="AO1990" s="2" t="s">
        <v>13692</v>
      </c>
    </row>
    <row r="1991" spans="17:41">
      <c r="Q1991" s="84">
        <v>0.35164351851851799</v>
      </c>
      <c r="R1991" s="85">
        <v>1</v>
      </c>
      <c r="S1991" s="85" t="s">
        <v>1950</v>
      </c>
      <c r="T1991" s="87" t="s">
        <v>13690</v>
      </c>
      <c r="AL1991" s="79">
        <v>0.37805555555555598</v>
      </c>
      <c r="AM1991" s="2">
        <v>1</v>
      </c>
      <c r="AN1991" s="2" t="s">
        <v>2562</v>
      </c>
      <c r="AO1991" s="2" t="s">
        <v>13692</v>
      </c>
    </row>
    <row r="1992" spans="17:41">
      <c r="Q1992" s="80">
        <v>0.35173611111111103</v>
      </c>
      <c r="R1992" s="81">
        <v>2</v>
      </c>
      <c r="S1992" s="81" t="s">
        <v>773</v>
      </c>
      <c r="T1992" s="83" t="s">
        <v>13696</v>
      </c>
      <c r="AL1992" s="79">
        <v>0.378078703703704</v>
      </c>
      <c r="AM1992" s="2">
        <v>1</v>
      </c>
      <c r="AN1992" s="2" t="s">
        <v>2523</v>
      </c>
      <c r="AO1992" s="2" t="s">
        <v>13694</v>
      </c>
    </row>
    <row r="1993" spans="17:41">
      <c r="Q1993" s="84">
        <v>0.35175925925925899</v>
      </c>
      <c r="R1993" s="85">
        <v>3</v>
      </c>
      <c r="S1993" s="85" t="s">
        <v>5075</v>
      </c>
      <c r="T1993" s="87" t="s">
        <v>13690</v>
      </c>
      <c r="AL1993" s="79">
        <v>0.37809027777777798</v>
      </c>
      <c r="AM1993" s="2">
        <v>1</v>
      </c>
      <c r="AN1993" s="2" t="s">
        <v>2034</v>
      </c>
      <c r="AO1993" s="2" t="s">
        <v>13694</v>
      </c>
    </row>
    <row r="1994" spans="17:41">
      <c r="Q1994" s="80">
        <v>0.35178240740740702</v>
      </c>
      <c r="R1994" s="81">
        <v>2</v>
      </c>
      <c r="S1994" s="81" t="s">
        <v>5076</v>
      </c>
      <c r="T1994" s="83" t="s">
        <v>13690</v>
      </c>
      <c r="AL1994" s="79">
        <v>0.37813657407407397</v>
      </c>
      <c r="AM1994" s="2">
        <v>1</v>
      </c>
      <c r="AN1994" s="2" t="s">
        <v>2347</v>
      </c>
      <c r="AO1994" s="2" t="s">
        <v>13690</v>
      </c>
    </row>
    <row r="1995" spans="17:41">
      <c r="Q1995" s="84">
        <v>0.35178240740740702</v>
      </c>
      <c r="R1995" s="85">
        <v>1</v>
      </c>
      <c r="S1995" s="85" t="s">
        <v>2589</v>
      </c>
      <c r="T1995" s="87" t="s">
        <v>13694</v>
      </c>
      <c r="AL1995" s="79">
        <v>0.37818287037037002</v>
      </c>
      <c r="AM1995" s="2">
        <v>2</v>
      </c>
      <c r="AN1995" s="2" t="s">
        <v>2597</v>
      </c>
      <c r="AO1995" s="2" t="s">
        <v>13694</v>
      </c>
    </row>
    <row r="1996" spans="17:41">
      <c r="Q1996" s="80">
        <v>0.35181712962963002</v>
      </c>
      <c r="R1996" s="81">
        <v>1</v>
      </c>
      <c r="S1996" s="81" t="s">
        <v>1549</v>
      </c>
      <c r="T1996" s="83" t="s">
        <v>13690</v>
      </c>
      <c r="AL1996" s="79">
        <v>0.378194444444444</v>
      </c>
      <c r="AM1996" s="2">
        <v>1</v>
      </c>
      <c r="AN1996" s="2" t="s">
        <v>1625</v>
      </c>
      <c r="AO1996" s="2" t="s">
        <v>13690</v>
      </c>
    </row>
    <row r="1997" spans="17:41">
      <c r="Q1997" s="84">
        <v>0.351828703703704</v>
      </c>
      <c r="R1997" s="85">
        <v>2</v>
      </c>
      <c r="S1997" s="85" t="s">
        <v>5077</v>
      </c>
      <c r="T1997" s="87" t="s">
        <v>13699</v>
      </c>
      <c r="AL1997" s="79">
        <v>0.378194444444444</v>
      </c>
      <c r="AM1997" s="2">
        <v>1</v>
      </c>
      <c r="AN1997" s="2" t="s">
        <v>626</v>
      </c>
      <c r="AO1997" s="2" t="s">
        <v>13696</v>
      </c>
    </row>
    <row r="1998" spans="17:41">
      <c r="Q1998" s="80">
        <v>0.351828703703704</v>
      </c>
      <c r="R1998" s="81">
        <v>1</v>
      </c>
      <c r="S1998" s="81" t="s">
        <v>908</v>
      </c>
      <c r="T1998" s="83" t="s">
        <v>13690</v>
      </c>
      <c r="AL1998" s="79">
        <v>0.37824074074074099</v>
      </c>
      <c r="AM1998" s="2">
        <v>2</v>
      </c>
      <c r="AN1998" s="2" t="s">
        <v>1626</v>
      </c>
      <c r="AO1998" s="2" t="s">
        <v>13693</v>
      </c>
    </row>
    <row r="1999" spans="17:41">
      <c r="Q1999" s="84">
        <v>0.35186342592592601</v>
      </c>
      <c r="R1999" s="85">
        <v>1</v>
      </c>
      <c r="S1999" s="85" t="s">
        <v>1951</v>
      </c>
      <c r="T1999" s="87" t="s">
        <v>13694</v>
      </c>
      <c r="AL1999" s="79">
        <v>0.37834490740740701</v>
      </c>
      <c r="AM1999" s="2">
        <v>3</v>
      </c>
      <c r="AN1999" s="2" t="s">
        <v>2562</v>
      </c>
      <c r="AO1999" s="2" t="s">
        <v>13692</v>
      </c>
    </row>
    <row r="2000" spans="17:41">
      <c r="Q2000" s="80">
        <v>0.351944444444444</v>
      </c>
      <c r="R2000" s="81">
        <v>1</v>
      </c>
      <c r="S2000" s="81" t="s">
        <v>909</v>
      </c>
      <c r="T2000" s="83" t="s">
        <v>13690</v>
      </c>
      <c r="AL2000" s="79">
        <v>0.37840277777777798</v>
      </c>
      <c r="AM2000" s="2">
        <v>1</v>
      </c>
      <c r="AN2000" s="2" t="s">
        <v>2562</v>
      </c>
      <c r="AO2000" s="2" t="s">
        <v>13692</v>
      </c>
    </row>
    <row r="2001" spans="17:41">
      <c r="Q2001" s="84">
        <v>0.35200231481481498</v>
      </c>
      <c r="R2001" s="85">
        <v>1</v>
      </c>
      <c r="S2001" s="85" t="s">
        <v>5078</v>
      </c>
      <c r="T2001" s="87" t="s">
        <v>13694</v>
      </c>
      <c r="AL2001" s="79">
        <v>0.378541666666667</v>
      </c>
      <c r="AM2001" s="2">
        <v>2</v>
      </c>
      <c r="AN2001" s="2" t="s">
        <v>2562</v>
      </c>
      <c r="AO2001" s="2" t="s">
        <v>13692</v>
      </c>
    </row>
    <row r="2002" spans="17:41">
      <c r="Q2002" s="80">
        <v>0.352060185185185</v>
      </c>
      <c r="R2002" s="81">
        <v>1</v>
      </c>
      <c r="S2002" s="81" t="s">
        <v>2676</v>
      </c>
      <c r="T2002" s="83" t="s">
        <v>13693</v>
      </c>
      <c r="AL2002" s="79">
        <v>0.37856481481481502</v>
      </c>
      <c r="AM2002" s="2">
        <v>1</v>
      </c>
      <c r="AN2002" s="2" t="s">
        <v>2562</v>
      </c>
      <c r="AO2002" s="2" t="s">
        <v>13692</v>
      </c>
    </row>
    <row r="2003" spans="17:41">
      <c r="Q2003" s="84">
        <v>0.352060185185185</v>
      </c>
      <c r="R2003" s="85">
        <v>1</v>
      </c>
      <c r="S2003" s="85" t="s">
        <v>2677</v>
      </c>
      <c r="T2003" s="87" t="s">
        <v>13692</v>
      </c>
      <c r="AL2003" s="79">
        <v>0.378576388888889</v>
      </c>
      <c r="AM2003" s="2">
        <v>3</v>
      </c>
      <c r="AN2003" s="2" t="s">
        <v>1062</v>
      </c>
      <c r="AO2003" s="2" t="s">
        <v>13690</v>
      </c>
    </row>
    <row r="2004" spans="17:41">
      <c r="Q2004" s="80">
        <v>0.35208333333333303</v>
      </c>
      <c r="R2004" s="81">
        <v>2</v>
      </c>
      <c r="S2004" s="81" t="s">
        <v>5079</v>
      </c>
      <c r="T2004" s="83" t="s">
        <v>13692</v>
      </c>
      <c r="AL2004" s="79">
        <v>0.37859953703703703</v>
      </c>
      <c r="AM2004" s="2">
        <v>2</v>
      </c>
      <c r="AN2004" s="2" t="s">
        <v>237</v>
      </c>
      <c r="AO2004" s="2" t="s">
        <v>13696</v>
      </c>
    </row>
    <row r="2005" spans="17:41">
      <c r="Q2005" s="84">
        <v>0.35211805555555598</v>
      </c>
      <c r="R2005" s="85">
        <v>1</v>
      </c>
      <c r="S2005" s="85" t="s">
        <v>2277</v>
      </c>
      <c r="T2005" s="87" t="s">
        <v>13701</v>
      </c>
      <c r="AL2005" s="79">
        <v>0.37861111111111101</v>
      </c>
      <c r="AM2005" s="2">
        <v>1</v>
      </c>
      <c r="AN2005" s="2" t="s">
        <v>2348</v>
      </c>
      <c r="AO2005" s="2" t="s">
        <v>13694</v>
      </c>
    </row>
    <row r="2006" spans="17:41">
      <c r="Q2006" s="80">
        <v>0.35215277777777798</v>
      </c>
      <c r="R2006" s="81">
        <v>2</v>
      </c>
      <c r="S2006" s="81" t="s">
        <v>960</v>
      </c>
      <c r="T2006" s="83" t="s">
        <v>13699</v>
      </c>
      <c r="AL2006" s="79">
        <v>0.37861111111111101</v>
      </c>
      <c r="AM2006" s="2">
        <v>2</v>
      </c>
      <c r="AN2006" s="2" t="s">
        <v>5455</v>
      </c>
      <c r="AO2006" s="2" t="s">
        <v>13690</v>
      </c>
    </row>
    <row r="2007" spans="17:41">
      <c r="Q2007" s="84">
        <v>0.35218749999999999</v>
      </c>
      <c r="R2007" s="85">
        <v>1</v>
      </c>
      <c r="S2007" s="85" t="s">
        <v>1453</v>
      </c>
      <c r="T2007" s="87" t="s">
        <v>13694</v>
      </c>
      <c r="AL2007" s="79">
        <v>0.37861111111111101</v>
      </c>
      <c r="AM2007" s="2">
        <v>1</v>
      </c>
      <c r="AN2007" s="2" t="s">
        <v>816</v>
      </c>
      <c r="AO2007" s="2" t="s">
        <v>13694</v>
      </c>
    </row>
    <row r="2008" spans="17:41">
      <c r="Q2008" s="80">
        <v>0.35222222222222199</v>
      </c>
      <c r="R2008" s="81">
        <v>1</v>
      </c>
      <c r="S2008" s="81" t="s">
        <v>1550</v>
      </c>
      <c r="T2008" s="83" t="s">
        <v>13692</v>
      </c>
      <c r="AL2008" s="79">
        <v>0.37862268518518499</v>
      </c>
      <c r="AM2008" s="2">
        <v>1</v>
      </c>
      <c r="AN2008" s="2" t="s">
        <v>287</v>
      </c>
      <c r="AO2008" s="2" t="s">
        <v>13690</v>
      </c>
    </row>
    <row r="2009" spans="17:41">
      <c r="Q2009" s="84">
        <v>0.35223379629629598</v>
      </c>
      <c r="R2009" s="85">
        <v>1</v>
      </c>
      <c r="S2009" s="85" t="s">
        <v>1952</v>
      </c>
      <c r="T2009" s="87" t="s">
        <v>13694</v>
      </c>
      <c r="AL2009" s="79">
        <v>0.37863425925925898</v>
      </c>
      <c r="AM2009" s="2">
        <v>2</v>
      </c>
      <c r="AN2009" s="2" t="s">
        <v>236</v>
      </c>
      <c r="AO2009" s="2" t="s">
        <v>13696</v>
      </c>
    </row>
    <row r="2010" spans="17:41">
      <c r="Q2010" s="80">
        <v>0.35224537037037001</v>
      </c>
      <c r="R2010" s="81">
        <v>1</v>
      </c>
      <c r="S2010" s="81" t="s">
        <v>5080</v>
      </c>
      <c r="T2010" s="83" t="s">
        <v>13692</v>
      </c>
      <c r="AL2010" s="79">
        <v>0.378657407407407</v>
      </c>
      <c r="AM2010" s="2">
        <v>1</v>
      </c>
      <c r="AN2010" s="2" t="s">
        <v>1627</v>
      </c>
      <c r="AO2010" s="2" t="s">
        <v>13694</v>
      </c>
    </row>
    <row r="2011" spans="17:41">
      <c r="Q2011" s="84">
        <v>0.35224537037037001</v>
      </c>
      <c r="R2011" s="85">
        <v>1</v>
      </c>
      <c r="S2011" s="85" t="s">
        <v>2278</v>
      </c>
      <c r="T2011" s="87" t="s">
        <v>13692</v>
      </c>
      <c r="AL2011" s="79">
        <v>0.37869212962963</v>
      </c>
      <c r="AM2011" s="2">
        <v>1</v>
      </c>
      <c r="AN2011" s="2" t="s">
        <v>2349</v>
      </c>
      <c r="AO2011" s="2" t="s">
        <v>13694</v>
      </c>
    </row>
    <row r="2012" spans="17:41">
      <c r="Q2012" s="80">
        <v>0.35228009259259302</v>
      </c>
      <c r="R2012" s="81">
        <v>1</v>
      </c>
      <c r="S2012" s="81" t="s">
        <v>5081</v>
      </c>
      <c r="T2012" s="83" t="s">
        <v>13690</v>
      </c>
      <c r="AL2012" s="79">
        <v>0.37869212962963</v>
      </c>
      <c r="AM2012" s="2">
        <v>4</v>
      </c>
      <c r="AN2012" s="2" t="s">
        <v>639</v>
      </c>
      <c r="AO2012" s="2" t="s">
        <v>13690</v>
      </c>
    </row>
    <row r="2013" spans="17:41">
      <c r="Q2013" s="84">
        <v>0.35228009259259302</v>
      </c>
      <c r="R2013" s="85">
        <v>1</v>
      </c>
      <c r="S2013" s="85" t="s">
        <v>5082</v>
      </c>
      <c r="T2013" s="87" t="s">
        <v>13692</v>
      </c>
      <c r="AL2013" s="79">
        <v>0.37869212962963</v>
      </c>
      <c r="AM2013" s="2">
        <v>1</v>
      </c>
      <c r="AN2013" s="2" t="s">
        <v>5456</v>
      </c>
      <c r="AO2013" s="2" t="s">
        <v>13695</v>
      </c>
    </row>
    <row r="2014" spans="17:41">
      <c r="Q2014" s="80">
        <v>0.35230324074074099</v>
      </c>
      <c r="R2014" s="81">
        <v>1</v>
      </c>
      <c r="S2014" s="81" t="s">
        <v>5083</v>
      </c>
      <c r="T2014" s="83" t="s">
        <v>13692</v>
      </c>
      <c r="AL2014" s="79">
        <v>0.37872685185185201</v>
      </c>
      <c r="AM2014" s="2">
        <v>1</v>
      </c>
      <c r="AN2014" s="2" t="s">
        <v>1278</v>
      </c>
      <c r="AO2014" s="2" t="s">
        <v>13690</v>
      </c>
    </row>
    <row r="2015" spans="17:41">
      <c r="Q2015" s="84">
        <v>0.35232638888888901</v>
      </c>
      <c r="R2015" s="85">
        <v>2</v>
      </c>
      <c r="S2015" s="85" t="s">
        <v>2279</v>
      </c>
      <c r="T2015" s="87" t="s">
        <v>13694</v>
      </c>
      <c r="AL2015" s="79">
        <v>0.37874999999999998</v>
      </c>
      <c r="AM2015" s="2">
        <v>1</v>
      </c>
      <c r="AN2015" s="2" t="s">
        <v>5457</v>
      </c>
      <c r="AO2015" s="2" t="s">
        <v>13694</v>
      </c>
    </row>
    <row r="2016" spans="17:41">
      <c r="Q2016" s="80">
        <v>0.35234953703703698</v>
      </c>
      <c r="R2016" s="81">
        <v>7</v>
      </c>
      <c r="S2016" s="81" t="s">
        <v>2562</v>
      </c>
      <c r="T2016" s="83" t="s">
        <v>13695</v>
      </c>
      <c r="AL2016" s="79">
        <v>0.37876157407407401</v>
      </c>
      <c r="AM2016" s="2">
        <v>2</v>
      </c>
      <c r="AN2016" s="2" t="s">
        <v>1279</v>
      </c>
      <c r="AO2016" s="2" t="s">
        <v>13690</v>
      </c>
    </row>
    <row r="2017" spans="17:41">
      <c r="Q2017" s="84">
        <v>0.35243055555555602</v>
      </c>
      <c r="R2017" s="85">
        <v>1</v>
      </c>
      <c r="S2017" s="85" t="s">
        <v>5084</v>
      </c>
      <c r="T2017" s="87" t="s">
        <v>13693</v>
      </c>
      <c r="AL2017" s="79">
        <v>0.37878472222222198</v>
      </c>
      <c r="AM2017" s="2">
        <v>2</v>
      </c>
      <c r="AN2017" s="2" t="s">
        <v>5458</v>
      </c>
      <c r="AO2017" s="2" t="s">
        <v>13707</v>
      </c>
    </row>
    <row r="2018" spans="17:41">
      <c r="Q2018" s="80">
        <v>0.352488425925926</v>
      </c>
      <c r="R2018" s="81">
        <v>1</v>
      </c>
      <c r="S2018" s="81" t="s">
        <v>5085</v>
      </c>
      <c r="T2018" s="83" t="s">
        <v>13692</v>
      </c>
      <c r="AL2018" s="79">
        <v>0.37878472222222198</v>
      </c>
      <c r="AM2018" s="2">
        <v>1</v>
      </c>
      <c r="AN2018" s="2" t="s">
        <v>2945</v>
      </c>
      <c r="AO2018" s="2" t="s">
        <v>13702</v>
      </c>
    </row>
    <row r="2019" spans="17:41">
      <c r="Q2019" s="84">
        <v>0.35249999999999998</v>
      </c>
      <c r="R2019" s="85">
        <v>1</v>
      </c>
      <c r="S2019" s="85" t="s">
        <v>1045</v>
      </c>
      <c r="T2019" s="87" t="s">
        <v>13702</v>
      </c>
      <c r="AL2019" s="79">
        <v>0.37878472222222198</v>
      </c>
      <c r="AM2019" s="2">
        <v>1</v>
      </c>
      <c r="AN2019" s="2" t="s">
        <v>5459</v>
      </c>
      <c r="AO2019" s="2" t="s">
        <v>13694</v>
      </c>
    </row>
    <row r="2020" spans="17:41">
      <c r="Q2020" s="80">
        <v>0.35265046296296299</v>
      </c>
      <c r="R2020" s="81">
        <v>1</v>
      </c>
      <c r="S2020" s="81" t="s">
        <v>1234</v>
      </c>
      <c r="T2020" s="83" t="s">
        <v>13701</v>
      </c>
      <c r="AL2020" s="79">
        <v>0.37881944444444399</v>
      </c>
      <c r="AM2020" s="2">
        <v>1</v>
      </c>
      <c r="AN2020" s="2" t="s">
        <v>1628</v>
      </c>
      <c r="AO2020" s="2" t="s">
        <v>13694</v>
      </c>
    </row>
    <row r="2021" spans="17:41">
      <c r="Q2021" s="84">
        <v>0.35269675925925897</v>
      </c>
      <c r="R2021" s="85">
        <v>1</v>
      </c>
      <c r="S2021" s="85" t="s">
        <v>2280</v>
      </c>
      <c r="T2021" s="87" t="s">
        <v>13693</v>
      </c>
      <c r="AL2021" s="79">
        <v>0.37883101851851902</v>
      </c>
      <c r="AM2021" s="2">
        <v>1</v>
      </c>
      <c r="AN2021" s="2" t="s">
        <v>2562</v>
      </c>
      <c r="AO2021" s="2" t="s">
        <v>13702</v>
      </c>
    </row>
    <row r="2022" spans="17:41">
      <c r="Q2022" s="80">
        <v>0.35273148148148098</v>
      </c>
      <c r="R2022" s="81">
        <v>1</v>
      </c>
      <c r="S2022" s="81" t="s">
        <v>2281</v>
      </c>
      <c r="T2022" s="83" t="s">
        <v>13693</v>
      </c>
      <c r="AL2022" s="79">
        <v>0.37884259259259301</v>
      </c>
      <c r="AM2022" s="2">
        <v>1</v>
      </c>
      <c r="AN2022" s="2" t="s">
        <v>1629</v>
      </c>
      <c r="AO2022" s="2" t="s">
        <v>13690</v>
      </c>
    </row>
    <row r="2023" spans="17:41">
      <c r="Q2023" s="84">
        <v>0.35276620370370398</v>
      </c>
      <c r="R2023" s="85">
        <v>4</v>
      </c>
      <c r="S2023" s="85" t="s">
        <v>5086</v>
      </c>
      <c r="T2023" s="87" t="s">
        <v>13693</v>
      </c>
      <c r="AL2023" s="79">
        <v>0.37885416666666699</v>
      </c>
      <c r="AM2023" s="2">
        <v>1</v>
      </c>
      <c r="AN2023" s="2" t="s">
        <v>2524</v>
      </c>
      <c r="AO2023" s="2" t="s">
        <v>13694</v>
      </c>
    </row>
    <row r="2024" spans="17:41">
      <c r="Q2024" s="80">
        <v>0.35276620370370398</v>
      </c>
      <c r="R2024" s="81">
        <v>1</v>
      </c>
      <c r="S2024" s="81" t="s">
        <v>212</v>
      </c>
      <c r="T2024" s="83" t="s">
        <v>13690</v>
      </c>
      <c r="AL2024" s="79">
        <v>0.37887731481481501</v>
      </c>
      <c r="AM2024" s="2">
        <v>2</v>
      </c>
      <c r="AN2024" s="2" t="s">
        <v>5460</v>
      </c>
      <c r="AO2024" s="2" t="s">
        <v>13690</v>
      </c>
    </row>
    <row r="2025" spans="17:41">
      <c r="Q2025" s="84">
        <v>0.35277777777777802</v>
      </c>
      <c r="R2025" s="85">
        <v>5</v>
      </c>
      <c r="S2025" s="85" t="s">
        <v>1551</v>
      </c>
      <c r="T2025" s="87" t="s">
        <v>13694</v>
      </c>
      <c r="AL2025" s="79">
        <v>0.37887731481481501</v>
      </c>
      <c r="AM2025" s="2">
        <v>1</v>
      </c>
      <c r="AN2025" s="2" t="s">
        <v>2350</v>
      </c>
      <c r="AO2025" s="2" t="s">
        <v>13695</v>
      </c>
    </row>
    <row r="2026" spans="17:41">
      <c r="Q2026" s="80">
        <v>0.35277777777777802</v>
      </c>
      <c r="R2026" s="81">
        <v>1</v>
      </c>
      <c r="S2026" s="81" t="s">
        <v>2282</v>
      </c>
      <c r="T2026" s="83" t="s">
        <v>13694</v>
      </c>
      <c r="AL2026" s="79">
        <v>0.37890046296296298</v>
      </c>
      <c r="AM2026" s="2">
        <v>5</v>
      </c>
      <c r="AN2026" s="2" t="s">
        <v>2525</v>
      </c>
      <c r="AO2026" s="2" t="s">
        <v>13692</v>
      </c>
    </row>
    <row r="2027" spans="17:41">
      <c r="Q2027" s="84">
        <v>0.35278935185185201</v>
      </c>
      <c r="R2027" s="85">
        <v>1</v>
      </c>
      <c r="S2027" s="85" t="s">
        <v>5087</v>
      </c>
      <c r="T2027" s="87" t="s">
        <v>13693</v>
      </c>
      <c r="AL2027" s="79">
        <v>0.37893518518518499</v>
      </c>
      <c r="AM2027" s="2">
        <v>1</v>
      </c>
      <c r="AN2027" s="2" t="s">
        <v>5461</v>
      </c>
      <c r="AO2027" s="2" t="s">
        <v>13692</v>
      </c>
    </row>
    <row r="2028" spans="17:41">
      <c r="Q2028" s="80">
        <v>0.35280092592592599</v>
      </c>
      <c r="R2028" s="81">
        <v>1</v>
      </c>
      <c r="S2028" s="81" t="s">
        <v>1953</v>
      </c>
      <c r="T2028" s="83" t="s">
        <v>13693</v>
      </c>
      <c r="AL2028" s="79">
        <v>0.379039351851852</v>
      </c>
      <c r="AM2028" s="2">
        <v>1</v>
      </c>
      <c r="AN2028" s="2" t="s">
        <v>2562</v>
      </c>
      <c r="AO2028" s="2" t="s">
        <v>13692</v>
      </c>
    </row>
    <row r="2029" spans="17:41">
      <c r="Q2029" s="84">
        <v>0.352835648148148</v>
      </c>
      <c r="R2029" s="85">
        <v>1</v>
      </c>
      <c r="S2029" s="85" t="s">
        <v>5088</v>
      </c>
      <c r="T2029" s="87" t="s">
        <v>13693</v>
      </c>
      <c r="AL2029" s="79">
        <v>0.37905092592592599</v>
      </c>
      <c r="AM2029" s="2">
        <v>2</v>
      </c>
      <c r="AN2029" s="2" t="s">
        <v>774</v>
      </c>
      <c r="AO2029" s="2" t="s">
        <v>13695</v>
      </c>
    </row>
    <row r="2030" spans="17:41">
      <c r="Q2030" s="80">
        <v>0.35284722222222198</v>
      </c>
      <c r="R2030" s="81">
        <v>1</v>
      </c>
      <c r="S2030" s="81" t="s">
        <v>5089</v>
      </c>
      <c r="T2030" s="83" t="s">
        <v>13693</v>
      </c>
      <c r="AL2030" s="79">
        <v>0.37906250000000002</v>
      </c>
      <c r="AM2030" s="2">
        <v>3</v>
      </c>
      <c r="AN2030" s="2" t="s">
        <v>2562</v>
      </c>
      <c r="AO2030" s="2" t="s">
        <v>13694</v>
      </c>
    </row>
    <row r="2031" spans="17:41">
      <c r="Q2031" s="84">
        <v>0.35287037037037</v>
      </c>
      <c r="R2031" s="85">
        <v>1</v>
      </c>
      <c r="S2031" s="85" t="s">
        <v>1103</v>
      </c>
      <c r="T2031" s="87" t="s">
        <v>13690</v>
      </c>
      <c r="AL2031" s="79">
        <v>0.37906250000000002</v>
      </c>
      <c r="AM2031" s="2">
        <v>1</v>
      </c>
      <c r="AN2031" s="2" t="s">
        <v>2562</v>
      </c>
      <c r="AO2031" s="2" t="s">
        <v>13692</v>
      </c>
    </row>
    <row r="2032" spans="17:41">
      <c r="Q2032" s="80">
        <v>0.35287037037037</v>
      </c>
      <c r="R2032" s="81">
        <v>2</v>
      </c>
      <c r="S2032" s="81" t="s">
        <v>2875</v>
      </c>
      <c r="T2032" s="83" t="s">
        <v>13696</v>
      </c>
      <c r="AL2032" s="79">
        <v>0.37907407407407401</v>
      </c>
      <c r="AM2032" s="2">
        <v>1</v>
      </c>
      <c r="AN2032" s="2" t="s">
        <v>5462</v>
      </c>
      <c r="AO2032" s="2" t="s">
        <v>13692</v>
      </c>
    </row>
    <row r="2033" spans="17:41">
      <c r="Q2033" s="84">
        <v>0.35291666666666699</v>
      </c>
      <c r="R2033" s="85">
        <v>2</v>
      </c>
      <c r="S2033" s="85" t="s">
        <v>2498</v>
      </c>
      <c r="T2033" s="87" t="s">
        <v>13694</v>
      </c>
      <c r="AL2033" s="79">
        <v>0.37907407407407401</v>
      </c>
      <c r="AM2033" s="2">
        <v>1</v>
      </c>
      <c r="AN2033" s="2" t="s">
        <v>640</v>
      </c>
      <c r="AO2033" s="2" t="s">
        <v>13693</v>
      </c>
    </row>
    <row r="2034" spans="17:41">
      <c r="Q2034" s="80">
        <v>0.35291666666666699</v>
      </c>
      <c r="R2034" s="81">
        <v>1</v>
      </c>
      <c r="S2034" s="81" t="s">
        <v>2499</v>
      </c>
      <c r="T2034" s="83" t="s">
        <v>13694</v>
      </c>
      <c r="AL2034" s="79">
        <v>0.37910879629629601</v>
      </c>
      <c r="AM2034" s="2">
        <v>2</v>
      </c>
      <c r="AN2034" s="2" t="s">
        <v>5463</v>
      </c>
      <c r="AO2034" s="2" t="s">
        <v>13692</v>
      </c>
    </row>
    <row r="2035" spans="17:41">
      <c r="Q2035" s="84">
        <v>0.35293981481481501</v>
      </c>
      <c r="R2035" s="85">
        <v>1</v>
      </c>
      <c r="S2035" s="85" t="s">
        <v>2500</v>
      </c>
      <c r="T2035" s="87" t="s">
        <v>13690</v>
      </c>
      <c r="AL2035" s="79">
        <v>0.37912037037037</v>
      </c>
      <c r="AM2035" s="2">
        <v>1</v>
      </c>
      <c r="AN2035" s="2" t="s">
        <v>5464</v>
      </c>
      <c r="AO2035" s="2" t="s">
        <v>13692</v>
      </c>
    </row>
    <row r="2036" spans="17:41">
      <c r="Q2036" s="80">
        <v>0.35299768518518498</v>
      </c>
      <c r="R2036" s="81">
        <v>2</v>
      </c>
      <c r="S2036" s="81" t="s">
        <v>2283</v>
      </c>
      <c r="T2036" s="83" t="s">
        <v>13690</v>
      </c>
      <c r="AL2036" s="79">
        <v>0.37918981481481501</v>
      </c>
      <c r="AM2036" s="2">
        <v>1</v>
      </c>
      <c r="AN2036" s="2" t="s">
        <v>1241</v>
      </c>
      <c r="AO2036" s="2" t="s">
        <v>13693</v>
      </c>
    </row>
    <row r="2037" spans="17:41">
      <c r="Q2037" s="84">
        <v>0.35305555555555601</v>
      </c>
      <c r="R2037" s="85">
        <v>1</v>
      </c>
      <c r="S2037" s="85" t="s">
        <v>1322</v>
      </c>
      <c r="T2037" s="87" t="s">
        <v>13699</v>
      </c>
      <c r="AL2037" s="79">
        <v>0.37920138888888899</v>
      </c>
      <c r="AM2037" s="2">
        <v>1</v>
      </c>
      <c r="AN2037" s="2" t="s">
        <v>2351</v>
      </c>
      <c r="AO2037" s="2" t="s">
        <v>13692</v>
      </c>
    </row>
    <row r="2038" spans="17:41">
      <c r="Q2038" s="80">
        <v>0.35306712962962999</v>
      </c>
      <c r="R2038" s="81">
        <v>1</v>
      </c>
      <c r="S2038" s="81" t="s">
        <v>2284</v>
      </c>
      <c r="T2038" s="83" t="s">
        <v>13690</v>
      </c>
      <c r="AL2038" s="79">
        <v>0.37925925925925902</v>
      </c>
      <c r="AM2038" s="2">
        <v>1</v>
      </c>
      <c r="AN2038" s="2" t="s">
        <v>1630</v>
      </c>
      <c r="AO2038" s="2" t="s">
        <v>13690</v>
      </c>
    </row>
    <row r="2039" spans="17:41">
      <c r="Q2039" s="84">
        <v>0.35307870370370398</v>
      </c>
      <c r="R2039" s="85">
        <v>4</v>
      </c>
      <c r="S2039" s="85" t="s">
        <v>5090</v>
      </c>
      <c r="T2039" s="87" t="s">
        <v>13692</v>
      </c>
      <c r="AL2039" s="79">
        <v>0.379270833333333</v>
      </c>
      <c r="AM2039" s="2">
        <v>1</v>
      </c>
      <c r="AN2039" s="2" t="s">
        <v>5465</v>
      </c>
      <c r="AO2039" s="2" t="s">
        <v>13693</v>
      </c>
    </row>
    <row r="2040" spans="17:41">
      <c r="Q2040" s="80">
        <v>0.35307870370370398</v>
      </c>
      <c r="R2040" s="81">
        <v>2</v>
      </c>
      <c r="S2040" s="81" t="s">
        <v>1954</v>
      </c>
      <c r="T2040" s="83" t="s">
        <v>13692</v>
      </c>
      <c r="AL2040" s="79">
        <v>0.37928240740740699</v>
      </c>
      <c r="AM2040" s="2">
        <v>1</v>
      </c>
      <c r="AN2040" s="2" t="s">
        <v>5466</v>
      </c>
      <c r="AO2040" s="2" t="s">
        <v>13694</v>
      </c>
    </row>
    <row r="2041" spans="17:41">
      <c r="Q2041" s="84">
        <v>0.353101851851852</v>
      </c>
      <c r="R2041" s="85">
        <v>4</v>
      </c>
      <c r="S2041" s="85" t="s">
        <v>5091</v>
      </c>
      <c r="T2041" s="87" t="s">
        <v>13692</v>
      </c>
      <c r="AL2041" s="79">
        <v>0.37930555555555601</v>
      </c>
      <c r="AM2041" s="2">
        <v>2</v>
      </c>
      <c r="AN2041" s="2" t="s">
        <v>2940</v>
      </c>
      <c r="AO2041" s="2" t="s">
        <v>13695</v>
      </c>
    </row>
    <row r="2042" spans="17:41">
      <c r="Q2042" s="80">
        <v>0.35311342592592598</v>
      </c>
      <c r="R2042" s="81">
        <v>1</v>
      </c>
      <c r="S2042" s="81" t="s">
        <v>1323</v>
      </c>
      <c r="T2042" s="83" t="s">
        <v>13694</v>
      </c>
      <c r="AL2042" s="79">
        <v>0.37931712962962999</v>
      </c>
      <c r="AM2042" s="2">
        <v>1</v>
      </c>
      <c r="AN2042" s="2" t="s">
        <v>5467</v>
      </c>
      <c r="AO2042" s="2" t="s">
        <v>13692</v>
      </c>
    </row>
    <row r="2043" spans="17:41">
      <c r="Q2043" s="84">
        <v>0.35312500000000002</v>
      </c>
      <c r="R2043" s="85">
        <v>1</v>
      </c>
      <c r="S2043" s="85" t="s">
        <v>1552</v>
      </c>
      <c r="T2043" s="87" t="s">
        <v>13690</v>
      </c>
      <c r="AL2043" s="79">
        <v>0.379386574074074</v>
      </c>
      <c r="AM2043" s="2">
        <v>1</v>
      </c>
      <c r="AN2043" s="2" t="s">
        <v>2035</v>
      </c>
      <c r="AO2043" s="2" t="s">
        <v>13693</v>
      </c>
    </row>
    <row r="2044" spans="17:41">
      <c r="Q2044" s="80">
        <v>0.35313657407407401</v>
      </c>
      <c r="R2044" s="81">
        <v>1</v>
      </c>
      <c r="S2044" s="81" t="s">
        <v>2285</v>
      </c>
      <c r="T2044" s="83" t="s">
        <v>13694</v>
      </c>
      <c r="AL2044" s="79">
        <v>0.379386574074074</v>
      </c>
      <c r="AM2044" s="2">
        <v>1</v>
      </c>
      <c r="AN2044" s="2" t="s">
        <v>977</v>
      </c>
      <c r="AO2044" s="2" t="s">
        <v>13709</v>
      </c>
    </row>
    <row r="2045" spans="17:41">
      <c r="Q2045" s="84">
        <v>0.35313657407407401</v>
      </c>
      <c r="R2045" s="85">
        <v>1</v>
      </c>
      <c r="S2045" s="85" t="s">
        <v>5092</v>
      </c>
      <c r="T2045" s="87" t="s">
        <v>13692</v>
      </c>
      <c r="AL2045" s="79">
        <v>0.37942129629629601</v>
      </c>
      <c r="AM2045" s="2">
        <v>1</v>
      </c>
      <c r="AN2045" s="2" t="s">
        <v>1280</v>
      </c>
      <c r="AO2045" s="2" t="s">
        <v>13692</v>
      </c>
    </row>
    <row r="2046" spans="17:41">
      <c r="Q2046" s="80">
        <v>0.35313657407407401</v>
      </c>
      <c r="R2046" s="81">
        <v>2</v>
      </c>
      <c r="S2046" s="81" t="s">
        <v>5093</v>
      </c>
      <c r="T2046" s="83" t="s">
        <v>13692</v>
      </c>
      <c r="AL2046" s="79">
        <v>0.37943287037036999</v>
      </c>
      <c r="AM2046" s="2">
        <v>1</v>
      </c>
      <c r="AN2046" s="2" t="s">
        <v>2562</v>
      </c>
      <c r="AO2046" s="2" t="s">
        <v>13692</v>
      </c>
    </row>
    <row r="2047" spans="17:41">
      <c r="Q2047" s="84">
        <v>0.35314814814814799</v>
      </c>
      <c r="R2047" s="85">
        <v>2</v>
      </c>
      <c r="S2047" s="85" t="s">
        <v>2286</v>
      </c>
      <c r="T2047" s="87" t="s">
        <v>13692</v>
      </c>
      <c r="AL2047" s="79">
        <v>0.37944444444444397</v>
      </c>
      <c r="AM2047" s="2">
        <v>1</v>
      </c>
      <c r="AN2047" s="2" t="s">
        <v>1281</v>
      </c>
      <c r="AO2047" s="2" t="s">
        <v>13692</v>
      </c>
    </row>
    <row r="2048" spans="17:41">
      <c r="Q2048" s="80">
        <v>0.35314814814814799</v>
      </c>
      <c r="R2048" s="81">
        <v>1</v>
      </c>
      <c r="S2048" s="81" t="s">
        <v>5094</v>
      </c>
      <c r="T2048" s="83" t="s">
        <v>13692</v>
      </c>
      <c r="AL2048" s="79">
        <v>0.37945601851851901</v>
      </c>
      <c r="AM2048" s="2">
        <v>1</v>
      </c>
      <c r="AN2048" s="2" t="s">
        <v>2562</v>
      </c>
      <c r="AO2048" s="2" t="s">
        <v>13692</v>
      </c>
    </row>
    <row r="2049" spans="17:41">
      <c r="Q2049" s="84">
        <v>0.35315972222222197</v>
      </c>
      <c r="R2049" s="85">
        <v>2</v>
      </c>
      <c r="S2049" s="85" t="s">
        <v>1157</v>
      </c>
      <c r="T2049" s="87" t="s">
        <v>13690</v>
      </c>
      <c r="AL2049" s="79">
        <v>0.37947916666666698</v>
      </c>
      <c r="AM2049" s="2">
        <v>1</v>
      </c>
      <c r="AN2049" s="2" t="s">
        <v>1631</v>
      </c>
      <c r="AO2049" s="2" t="s">
        <v>13691</v>
      </c>
    </row>
    <row r="2050" spans="17:41">
      <c r="Q2050" s="80">
        <v>0.35315972222222197</v>
      </c>
      <c r="R2050" s="81">
        <v>1</v>
      </c>
      <c r="S2050" s="81" t="s">
        <v>969</v>
      </c>
      <c r="T2050" s="83" t="s">
        <v>13694</v>
      </c>
      <c r="AL2050" s="79">
        <v>0.37951388888888898</v>
      </c>
      <c r="AM2050" s="2">
        <v>1</v>
      </c>
      <c r="AN2050" s="2" t="s">
        <v>1632</v>
      </c>
      <c r="AO2050" s="2" t="s">
        <v>13690</v>
      </c>
    </row>
    <row r="2051" spans="17:41">
      <c r="Q2051" s="84">
        <v>0.35317129629629601</v>
      </c>
      <c r="R2051" s="85">
        <v>1</v>
      </c>
      <c r="S2051" s="85" t="s">
        <v>1158</v>
      </c>
      <c r="T2051" s="87" t="s">
        <v>13692</v>
      </c>
      <c r="AL2051" s="79">
        <v>0.379583333333333</v>
      </c>
      <c r="AM2051" s="2">
        <v>1</v>
      </c>
      <c r="AN2051" s="2" t="s">
        <v>2352</v>
      </c>
      <c r="AO2051" s="2" t="s">
        <v>13694</v>
      </c>
    </row>
    <row r="2052" spans="17:41">
      <c r="Q2052" s="80">
        <v>0.35318287037036999</v>
      </c>
      <c r="R2052" s="81">
        <v>1</v>
      </c>
      <c r="S2052" s="81" t="s">
        <v>1553</v>
      </c>
      <c r="T2052" s="83" t="s">
        <v>13694</v>
      </c>
      <c r="AL2052" s="79">
        <v>0.37959490740740698</v>
      </c>
      <c r="AM2052" s="2">
        <v>1</v>
      </c>
      <c r="AN2052" s="2" t="s">
        <v>241</v>
      </c>
      <c r="AO2052" s="2" t="s">
        <v>13690</v>
      </c>
    </row>
    <row r="2053" spans="17:41">
      <c r="Q2053" s="84">
        <v>0.35318287037036999</v>
      </c>
      <c r="R2053" s="85">
        <v>1</v>
      </c>
      <c r="S2053" s="85" t="s">
        <v>1955</v>
      </c>
      <c r="T2053" s="87" t="s">
        <v>13694</v>
      </c>
      <c r="AL2053" s="79">
        <v>0.37962962962962998</v>
      </c>
      <c r="AM2053" s="2">
        <v>1</v>
      </c>
      <c r="AN2053" s="2" t="s">
        <v>2036</v>
      </c>
      <c r="AO2053" s="2" t="s">
        <v>13694</v>
      </c>
    </row>
    <row r="2054" spans="17:41">
      <c r="Q2054" s="80">
        <v>0.35318287037036999</v>
      </c>
      <c r="R2054" s="81">
        <v>1</v>
      </c>
      <c r="S2054" s="81" t="s">
        <v>5095</v>
      </c>
      <c r="T2054" s="83" t="s">
        <v>13690</v>
      </c>
      <c r="AL2054" s="79">
        <v>0.37965277777777801</v>
      </c>
      <c r="AM2054" s="2">
        <v>1</v>
      </c>
      <c r="AN2054" s="2" t="s">
        <v>2353</v>
      </c>
      <c r="AO2054" s="2" t="s">
        <v>13694</v>
      </c>
    </row>
    <row r="2055" spans="17:41">
      <c r="Q2055" s="84">
        <v>0.35319444444444398</v>
      </c>
      <c r="R2055" s="85">
        <v>1</v>
      </c>
      <c r="S2055" s="85" t="s">
        <v>2876</v>
      </c>
      <c r="T2055" s="87" t="s">
        <v>13695</v>
      </c>
      <c r="AL2055" s="79">
        <v>0.37967592592592603</v>
      </c>
      <c r="AM2055" s="2">
        <v>1</v>
      </c>
      <c r="AN2055" s="2" t="s">
        <v>2037</v>
      </c>
      <c r="AO2055" s="2" t="s">
        <v>13694</v>
      </c>
    </row>
    <row r="2056" spans="17:41">
      <c r="Q2056" s="80">
        <v>0.35320601851851902</v>
      </c>
      <c r="R2056" s="81">
        <v>1</v>
      </c>
      <c r="S2056" s="81" t="s">
        <v>2590</v>
      </c>
      <c r="T2056" s="83" t="s">
        <v>13690</v>
      </c>
      <c r="AL2056" s="79">
        <v>0.37968750000000001</v>
      </c>
      <c r="AM2056" s="2">
        <v>1</v>
      </c>
      <c r="AN2056" s="2" t="s">
        <v>2941</v>
      </c>
      <c r="AO2056" s="2" t="s">
        <v>13695</v>
      </c>
    </row>
    <row r="2057" spans="17:41">
      <c r="Q2057" s="84">
        <v>0.353217592592593</v>
      </c>
      <c r="R2057" s="85">
        <v>1</v>
      </c>
      <c r="S2057" s="85" t="s">
        <v>2501</v>
      </c>
      <c r="T2057" s="87" t="s">
        <v>13694</v>
      </c>
      <c r="AL2057" s="79">
        <v>0.37969907407407399</v>
      </c>
      <c r="AM2057" s="2">
        <v>3</v>
      </c>
      <c r="AN2057" s="2" t="s">
        <v>219</v>
      </c>
      <c r="AO2057" s="2" t="s">
        <v>13693</v>
      </c>
    </row>
    <row r="2058" spans="17:41">
      <c r="Q2058" s="80">
        <v>0.353217592592593</v>
      </c>
      <c r="R2058" s="81">
        <v>1</v>
      </c>
      <c r="S2058" s="81" t="s">
        <v>2502</v>
      </c>
      <c r="T2058" s="83" t="s">
        <v>13694</v>
      </c>
      <c r="AL2058" s="79">
        <v>0.379733796296296</v>
      </c>
      <c r="AM2058" s="2">
        <v>1</v>
      </c>
      <c r="AN2058" s="2" t="s">
        <v>2038</v>
      </c>
      <c r="AO2058" s="2" t="s">
        <v>13694</v>
      </c>
    </row>
    <row r="2059" spans="17:41">
      <c r="Q2059" s="84">
        <v>0.35322916666666698</v>
      </c>
      <c r="R2059" s="85">
        <v>1</v>
      </c>
      <c r="S2059" s="85" t="s">
        <v>910</v>
      </c>
      <c r="T2059" s="87" t="s">
        <v>13692</v>
      </c>
      <c r="AL2059" s="79">
        <v>0.379733796296296</v>
      </c>
      <c r="AM2059" s="2">
        <v>1</v>
      </c>
      <c r="AN2059" s="2" t="s">
        <v>201</v>
      </c>
      <c r="AO2059" s="2" t="s">
        <v>13693</v>
      </c>
    </row>
    <row r="2060" spans="17:41">
      <c r="Q2060" s="80">
        <v>0.35324074074074102</v>
      </c>
      <c r="R2060" s="81">
        <v>2</v>
      </c>
      <c r="S2060" s="81" t="s">
        <v>1956</v>
      </c>
      <c r="T2060" s="83" t="s">
        <v>13693</v>
      </c>
      <c r="AL2060" s="79">
        <v>0.37978009259259299</v>
      </c>
      <c r="AM2060" s="2">
        <v>1</v>
      </c>
      <c r="AN2060" s="2" t="s">
        <v>5468</v>
      </c>
      <c r="AO2060" s="2" t="s">
        <v>13695</v>
      </c>
    </row>
    <row r="2061" spans="17:41">
      <c r="Q2061" s="84">
        <v>0.35327546296296303</v>
      </c>
      <c r="R2061" s="85">
        <v>1</v>
      </c>
      <c r="S2061" s="85" t="s">
        <v>214</v>
      </c>
      <c r="T2061" s="87" t="s">
        <v>13694</v>
      </c>
      <c r="AL2061" s="79">
        <v>0.37979166666666703</v>
      </c>
      <c r="AM2061" s="2">
        <v>1</v>
      </c>
      <c r="AN2061" s="2" t="s">
        <v>251</v>
      </c>
      <c r="AO2061" s="2" t="s">
        <v>13693</v>
      </c>
    </row>
    <row r="2062" spans="17:41">
      <c r="Q2062" s="80">
        <v>0.35328703703703701</v>
      </c>
      <c r="R2062" s="81">
        <v>1</v>
      </c>
      <c r="S2062" s="81" t="s">
        <v>1046</v>
      </c>
      <c r="T2062" s="83" t="s">
        <v>13690</v>
      </c>
      <c r="AL2062" s="79">
        <v>0.37987268518518502</v>
      </c>
      <c r="AM2062" s="2">
        <v>1</v>
      </c>
      <c r="AN2062" s="2" t="s">
        <v>817</v>
      </c>
      <c r="AO2062" s="2" t="s">
        <v>13690</v>
      </c>
    </row>
    <row r="2063" spans="17:41">
      <c r="Q2063" s="84">
        <v>0.35329861111111099</v>
      </c>
      <c r="R2063" s="85">
        <v>3</v>
      </c>
      <c r="S2063" s="85" t="s">
        <v>5096</v>
      </c>
      <c r="T2063" s="87" t="s">
        <v>13690</v>
      </c>
      <c r="AL2063" s="79">
        <v>0.37987268518518502</v>
      </c>
      <c r="AM2063" s="2">
        <v>1</v>
      </c>
      <c r="AN2063" s="2" t="s">
        <v>2562</v>
      </c>
      <c r="AO2063" s="2" t="s">
        <v>13692</v>
      </c>
    </row>
    <row r="2064" spans="17:41">
      <c r="Q2064" s="80">
        <v>0.35332175925925902</v>
      </c>
      <c r="R2064" s="81">
        <v>2</v>
      </c>
      <c r="S2064" s="81" t="s">
        <v>5097</v>
      </c>
      <c r="T2064" s="83" t="s">
        <v>13692</v>
      </c>
      <c r="AL2064" s="79">
        <v>0.37989583333333299</v>
      </c>
      <c r="AM2064" s="2">
        <v>1</v>
      </c>
      <c r="AN2064" s="2" t="s">
        <v>5469</v>
      </c>
      <c r="AO2064" s="2" t="s">
        <v>13690</v>
      </c>
    </row>
    <row r="2065" spans="17:41">
      <c r="Q2065" s="84">
        <v>0.35332175925925902</v>
      </c>
      <c r="R2065" s="85">
        <v>1</v>
      </c>
      <c r="S2065" s="85" t="s">
        <v>1159</v>
      </c>
      <c r="T2065" s="87" t="s">
        <v>13692</v>
      </c>
      <c r="AL2065" s="79">
        <v>0.37994212962962998</v>
      </c>
      <c r="AM2065" s="2">
        <v>4</v>
      </c>
      <c r="AN2065" s="2" t="s">
        <v>5470</v>
      </c>
      <c r="AO2065" s="2" t="s">
        <v>13692</v>
      </c>
    </row>
    <row r="2066" spans="17:41">
      <c r="Q2066" s="80">
        <v>0.35335648148148102</v>
      </c>
      <c r="R2066" s="81">
        <v>1</v>
      </c>
      <c r="S2066" s="81" t="s">
        <v>5098</v>
      </c>
      <c r="T2066" s="83" t="s">
        <v>13692</v>
      </c>
      <c r="AL2066" s="79">
        <v>0.37995370370370402</v>
      </c>
      <c r="AM2066" s="2">
        <v>2</v>
      </c>
      <c r="AN2066" s="2" t="s">
        <v>2562</v>
      </c>
      <c r="AO2066" s="2" t="s">
        <v>13692</v>
      </c>
    </row>
    <row r="2067" spans="17:41">
      <c r="Q2067" s="84">
        <v>0.35337962962962999</v>
      </c>
      <c r="R2067" s="85">
        <v>1</v>
      </c>
      <c r="S2067" s="85" t="s">
        <v>792</v>
      </c>
      <c r="T2067" s="87" t="s">
        <v>13690</v>
      </c>
      <c r="AL2067" s="79">
        <v>0.379965277777778</v>
      </c>
      <c r="AM2067" s="2">
        <v>4</v>
      </c>
      <c r="AN2067" s="2" t="s">
        <v>2526</v>
      </c>
      <c r="AO2067" s="2" t="s">
        <v>13692</v>
      </c>
    </row>
    <row r="2068" spans="17:41">
      <c r="Q2068" s="80">
        <v>0.35339120370370403</v>
      </c>
      <c r="R2068" s="81">
        <v>1</v>
      </c>
      <c r="S2068" s="81" t="s">
        <v>1554</v>
      </c>
      <c r="T2068" s="83" t="s">
        <v>13694</v>
      </c>
      <c r="AL2068" s="79">
        <v>0.37997685185185198</v>
      </c>
      <c r="AM2068" s="2">
        <v>1</v>
      </c>
      <c r="AN2068" s="2" t="s">
        <v>3307</v>
      </c>
      <c r="AO2068" s="2" t="s">
        <v>13709</v>
      </c>
    </row>
    <row r="2069" spans="17:41">
      <c r="Q2069" s="84">
        <v>0.35339120370370403</v>
      </c>
      <c r="R2069" s="85">
        <v>1</v>
      </c>
      <c r="S2069" s="85" t="s">
        <v>5099</v>
      </c>
      <c r="T2069" s="87" t="s">
        <v>13692</v>
      </c>
      <c r="AL2069" s="79">
        <v>0.37998842592592602</v>
      </c>
      <c r="AM2069" s="2">
        <v>4</v>
      </c>
      <c r="AN2069" s="2" t="s">
        <v>5471</v>
      </c>
      <c r="AO2069" s="2" t="s">
        <v>13692</v>
      </c>
    </row>
    <row r="2070" spans="17:41">
      <c r="Q2070" s="80">
        <v>0.35340277777777801</v>
      </c>
      <c r="R2070" s="81">
        <v>1</v>
      </c>
      <c r="S2070" s="81" t="s">
        <v>5100</v>
      </c>
      <c r="T2070" s="83" t="s">
        <v>13692</v>
      </c>
      <c r="AL2070" s="79">
        <v>0.38002314814814803</v>
      </c>
      <c r="AM2070" s="2">
        <v>1</v>
      </c>
      <c r="AN2070" s="2" t="s">
        <v>5472</v>
      </c>
      <c r="AO2070" s="2" t="s">
        <v>13692</v>
      </c>
    </row>
    <row r="2071" spans="17:41">
      <c r="Q2071" s="84">
        <v>0.35341435185185199</v>
      </c>
      <c r="R2071" s="85">
        <v>1</v>
      </c>
      <c r="S2071" s="85" t="s">
        <v>5101</v>
      </c>
      <c r="T2071" s="87" t="s">
        <v>13690</v>
      </c>
      <c r="AL2071" s="79">
        <v>0.38002314814814803</v>
      </c>
      <c r="AM2071" s="2">
        <v>1</v>
      </c>
      <c r="AN2071" s="2" t="s">
        <v>3985</v>
      </c>
      <c r="AO2071" s="2" t="s">
        <v>13702</v>
      </c>
    </row>
    <row r="2072" spans="17:41">
      <c r="Q2072" s="80">
        <v>0.35342592592592598</v>
      </c>
      <c r="R2072" s="81">
        <v>1</v>
      </c>
      <c r="S2072" s="81" t="s">
        <v>1235</v>
      </c>
      <c r="T2072" s="83" t="s">
        <v>13692</v>
      </c>
      <c r="AL2072" s="79">
        <v>0.38005787037036998</v>
      </c>
      <c r="AM2072" s="2">
        <v>2</v>
      </c>
      <c r="AN2072" s="2" t="s">
        <v>1282</v>
      </c>
      <c r="AO2072" s="2" t="s">
        <v>13690</v>
      </c>
    </row>
    <row r="2073" spans="17:41">
      <c r="Q2073" s="84">
        <v>0.35343750000000002</v>
      </c>
      <c r="R2073" s="85">
        <v>2</v>
      </c>
      <c r="S2073" s="85" t="s">
        <v>2877</v>
      </c>
      <c r="T2073" s="87" t="s">
        <v>13695</v>
      </c>
      <c r="AL2073" s="79">
        <v>0.38009259259259298</v>
      </c>
      <c r="AM2073" s="2">
        <v>1</v>
      </c>
      <c r="AN2073" s="2" t="s">
        <v>289</v>
      </c>
      <c r="AO2073" s="2" t="s">
        <v>13690</v>
      </c>
    </row>
    <row r="2074" spans="17:41">
      <c r="Q2074" s="80">
        <v>0.353449074074074</v>
      </c>
      <c r="R2074" s="81">
        <v>1</v>
      </c>
      <c r="S2074" s="81" t="s">
        <v>1555</v>
      </c>
      <c r="T2074" s="83" t="s">
        <v>13693</v>
      </c>
      <c r="AL2074" s="79">
        <v>0.38010416666666702</v>
      </c>
      <c r="AM2074" s="2">
        <v>1</v>
      </c>
      <c r="AN2074" s="2" t="s">
        <v>1633</v>
      </c>
      <c r="AO2074" s="2" t="s">
        <v>13693</v>
      </c>
    </row>
    <row r="2075" spans="17:41">
      <c r="Q2075" s="84">
        <v>0.35346064814814798</v>
      </c>
      <c r="R2075" s="85">
        <v>1</v>
      </c>
      <c r="S2075" s="85" t="s">
        <v>1556</v>
      </c>
      <c r="T2075" s="87" t="s">
        <v>13694</v>
      </c>
      <c r="AL2075" s="79">
        <v>0.38017361111111098</v>
      </c>
      <c r="AM2075" s="2">
        <v>2</v>
      </c>
      <c r="AN2075" s="2" t="s">
        <v>473</v>
      </c>
      <c r="AO2075" s="2" t="s">
        <v>13701</v>
      </c>
    </row>
    <row r="2076" spans="17:41">
      <c r="Q2076" s="80">
        <v>0.35350694444444403</v>
      </c>
      <c r="R2076" s="81">
        <v>1</v>
      </c>
      <c r="S2076" s="81" t="s">
        <v>4370</v>
      </c>
      <c r="T2076" s="83" t="s">
        <v>13692</v>
      </c>
      <c r="AL2076" s="79">
        <v>0.38018518518518502</v>
      </c>
      <c r="AM2076" s="2">
        <v>1</v>
      </c>
      <c r="AN2076" s="2" t="s">
        <v>290</v>
      </c>
      <c r="AO2076" s="2" t="s">
        <v>13690</v>
      </c>
    </row>
    <row r="2077" spans="17:41">
      <c r="Q2077" s="84">
        <v>0.35355324074074101</v>
      </c>
      <c r="R2077" s="85">
        <v>3</v>
      </c>
      <c r="S2077" s="85" t="s">
        <v>5102</v>
      </c>
      <c r="T2077" s="87" t="s">
        <v>13690</v>
      </c>
      <c r="AL2077" s="79">
        <v>0.38026620370370401</v>
      </c>
      <c r="AM2077" s="2">
        <v>1</v>
      </c>
      <c r="AN2077" s="2" t="s">
        <v>5473</v>
      </c>
      <c r="AO2077" s="2" t="s">
        <v>13692</v>
      </c>
    </row>
    <row r="2078" spans="17:41">
      <c r="Q2078" s="80">
        <v>0.35357638888888898</v>
      </c>
      <c r="R2078" s="81">
        <v>3</v>
      </c>
      <c r="S2078" s="81" t="s">
        <v>5103</v>
      </c>
      <c r="T2078" s="83" t="s">
        <v>13690</v>
      </c>
      <c r="AL2078" s="79">
        <v>0.38026620370370401</v>
      </c>
      <c r="AM2078" s="2">
        <v>2</v>
      </c>
      <c r="AN2078" s="2" t="s">
        <v>2527</v>
      </c>
      <c r="AO2078" s="2" t="s">
        <v>13693</v>
      </c>
    </row>
    <row r="2079" spans="17:41">
      <c r="Q2079" s="84">
        <v>0.35362268518518503</v>
      </c>
      <c r="R2079" s="85">
        <v>1</v>
      </c>
      <c r="S2079" s="85" t="s">
        <v>5104</v>
      </c>
      <c r="T2079" s="87" t="s">
        <v>13694</v>
      </c>
      <c r="AL2079" s="79">
        <v>0.38027777777777799</v>
      </c>
      <c r="AM2079" s="2">
        <v>1</v>
      </c>
      <c r="AN2079" s="2" t="s">
        <v>276</v>
      </c>
      <c r="AO2079" s="2" t="s">
        <v>13695</v>
      </c>
    </row>
    <row r="2080" spans="17:41">
      <c r="Q2080" s="80">
        <v>0.35364583333333299</v>
      </c>
      <c r="R2080" s="81">
        <v>1</v>
      </c>
      <c r="S2080" s="81" t="s">
        <v>2878</v>
      </c>
      <c r="T2080" s="83" t="s">
        <v>13704</v>
      </c>
      <c r="AL2080" s="79">
        <v>0.38030092592592601</v>
      </c>
      <c r="AM2080" s="2">
        <v>1</v>
      </c>
      <c r="AN2080" s="2" t="s">
        <v>5474</v>
      </c>
      <c r="AO2080" s="2" t="s">
        <v>13692</v>
      </c>
    </row>
    <row r="2081" spans="17:41">
      <c r="Q2081" s="84">
        <v>0.35364583333333299</v>
      </c>
      <c r="R2081" s="85">
        <v>1</v>
      </c>
      <c r="S2081" s="85" t="s">
        <v>5105</v>
      </c>
      <c r="T2081" s="87" t="s">
        <v>13693</v>
      </c>
      <c r="AL2081" s="79">
        <v>0.38032407407407398</v>
      </c>
      <c r="AM2081" s="2">
        <v>1</v>
      </c>
      <c r="AN2081" s="2" t="s">
        <v>2354</v>
      </c>
      <c r="AO2081" s="2" t="s">
        <v>13692</v>
      </c>
    </row>
    <row r="2082" spans="17:41">
      <c r="Q2082" s="80">
        <v>0.35365740740740698</v>
      </c>
      <c r="R2082" s="81">
        <v>1</v>
      </c>
      <c r="S2082" s="81" t="s">
        <v>1957</v>
      </c>
      <c r="T2082" s="83" t="s">
        <v>13690</v>
      </c>
      <c r="AL2082" s="79">
        <v>0.380347222222222</v>
      </c>
      <c r="AM2082" s="2">
        <v>1</v>
      </c>
      <c r="AN2082" s="2" t="s">
        <v>2562</v>
      </c>
      <c r="AO2082" s="2" t="s">
        <v>13692</v>
      </c>
    </row>
    <row r="2083" spans="17:41">
      <c r="Q2083" s="84">
        <v>0.35369212962962998</v>
      </c>
      <c r="R2083" s="85">
        <v>1</v>
      </c>
      <c r="S2083" s="85" t="s">
        <v>2503</v>
      </c>
      <c r="T2083" s="87" t="s">
        <v>13690</v>
      </c>
      <c r="AL2083" s="79">
        <v>0.38035879629629599</v>
      </c>
      <c r="AM2083" s="2">
        <v>1</v>
      </c>
      <c r="AN2083" s="2" t="s">
        <v>2562</v>
      </c>
      <c r="AO2083" s="2" t="s">
        <v>13692</v>
      </c>
    </row>
    <row r="2084" spans="17:41">
      <c r="Q2084" s="80">
        <v>0.35369212962962998</v>
      </c>
      <c r="R2084" s="81">
        <v>1</v>
      </c>
      <c r="S2084" s="81" t="s">
        <v>5106</v>
      </c>
      <c r="T2084" s="83" t="s">
        <v>13703</v>
      </c>
      <c r="AL2084" s="79">
        <v>0.38037037037037003</v>
      </c>
      <c r="AM2084" s="2">
        <v>1</v>
      </c>
      <c r="AN2084" s="2" t="s">
        <v>2562</v>
      </c>
      <c r="AO2084" s="2" t="s">
        <v>13692</v>
      </c>
    </row>
    <row r="2085" spans="17:41">
      <c r="Q2085" s="84">
        <v>0.353715277777778</v>
      </c>
      <c r="R2085" s="85">
        <v>1</v>
      </c>
      <c r="S2085" s="85" t="s">
        <v>5107</v>
      </c>
      <c r="T2085" s="87" t="s">
        <v>13695</v>
      </c>
      <c r="AL2085" s="79">
        <v>0.38038194444444401</v>
      </c>
      <c r="AM2085" s="2">
        <v>1</v>
      </c>
      <c r="AN2085" s="2" t="s">
        <v>2562</v>
      </c>
      <c r="AO2085" s="2" t="s">
        <v>13692</v>
      </c>
    </row>
    <row r="2086" spans="17:41">
      <c r="Q2086" s="80">
        <v>0.35375000000000001</v>
      </c>
      <c r="R2086" s="81">
        <v>1</v>
      </c>
      <c r="S2086" s="81" t="s">
        <v>1557</v>
      </c>
      <c r="T2086" s="83" t="s">
        <v>13691</v>
      </c>
      <c r="AL2086" s="79">
        <v>0.38039351851851799</v>
      </c>
      <c r="AM2086" s="2">
        <v>1</v>
      </c>
      <c r="AN2086" s="2" t="s">
        <v>292</v>
      </c>
      <c r="AO2086" s="2" t="s">
        <v>13693</v>
      </c>
    </row>
    <row r="2087" spans="17:41">
      <c r="Q2087" s="84">
        <v>0.35376157407407399</v>
      </c>
      <c r="R2087" s="85">
        <v>1</v>
      </c>
      <c r="S2087" s="85" t="s">
        <v>1558</v>
      </c>
      <c r="T2087" s="87" t="s">
        <v>13694</v>
      </c>
      <c r="AL2087" s="79">
        <v>0.380428240740741</v>
      </c>
      <c r="AM2087" s="2">
        <v>1</v>
      </c>
      <c r="AN2087" s="2" t="s">
        <v>5475</v>
      </c>
      <c r="AO2087" s="2" t="s">
        <v>13709</v>
      </c>
    </row>
    <row r="2088" spans="17:41">
      <c r="Q2088" s="80">
        <v>0.35381944444444402</v>
      </c>
      <c r="R2088" s="81">
        <v>1</v>
      </c>
      <c r="S2088" s="81" t="s">
        <v>332</v>
      </c>
      <c r="T2088" s="83" t="s">
        <v>13693</v>
      </c>
      <c r="AL2088" s="79">
        <v>0.380462962962963</v>
      </c>
      <c r="AM2088" s="2">
        <v>1</v>
      </c>
      <c r="AN2088" s="2" t="s">
        <v>1634</v>
      </c>
      <c r="AO2088" s="2" t="s">
        <v>13701</v>
      </c>
    </row>
    <row r="2089" spans="17:41">
      <c r="Q2089" s="84">
        <v>0.353831018518519</v>
      </c>
      <c r="R2089" s="85">
        <v>4</v>
      </c>
      <c r="S2089" s="85" t="s">
        <v>5108</v>
      </c>
      <c r="T2089" s="87" t="s">
        <v>13690</v>
      </c>
      <c r="AL2089" s="79">
        <v>0.38047453703703699</v>
      </c>
      <c r="AM2089" s="2">
        <v>1</v>
      </c>
      <c r="AN2089" s="2" t="s">
        <v>2942</v>
      </c>
      <c r="AO2089" s="2" t="s">
        <v>13699</v>
      </c>
    </row>
    <row r="2090" spans="17:41">
      <c r="Q2090" s="80">
        <v>0.353831018518519</v>
      </c>
      <c r="R2090" s="81">
        <v>1</v>
      </c>
      <c r="S2090" s="81" t="s">
        <v>2879</v>
      </c>
      <c r="T2090" s="83" t="s">
        <v>13695</v>
      </c>
      <c r="AL2090" s="79">
        <v>0.38050925925925899</v>
      </c>
      <c r="AM2090" s="2">
        <v>1</v>
      </c>
      <c r="AN2090" s="2" t="s">
        <v>293</v>
      </c>
      <c r="AO2090" s="2" t="s">
        <v>13690</v>
      </c>
    </row>
    <row r="2091" spans="17:41">
      <c r="Q2091" s="84">
        <v>0.35386574074074101</v>
      </c>
      <c r="R2091" s="85">
        <v>1</v>
      </c>
      <c r="S2091" s="85" t="s">
        <v>5109</v>
      </c>
      <c r="T2091" s="87" t="s">
        <v>13690</v>
      </c>
      <c r="AL2091" s="79">
        <v>0.38053240740740701</v>
      </c>
      <c r="AM2091" s="2">
        <v>1</v>
      </c>
      <c r="AN2091" s="2" t="s">
        <v>5476</v>
      </c>
      <c r="AO2091" s="2" t="s">
        <v>13692</v>
      </c>
    </row>
    <row r="2092" spans="17:41">
      <c r="Q2092" s="80">
        <v>0.35390046296296301</v>
      </c>
      <c r="R2092" s="81">
        <v>2</v>
      </c>
      <c r="S2092" s="81" t="s">
        <v>2880</v>
      </c>
      <c r="T2092" s="83" t="s">
        <v>13695</v>
      </c>
      <c r="AL2092" s="79">
        <v>0.38056712962963002</v>
      </c>
      <c r="AM2092" s="2">
        <v>1</v>
      </c>
      <c r="AN2092" s="2" t="s">
        <v>5477</v>
      </c>
      <c r="AO2092" s="2" t="s">
        <v>13692</v>
      </c>
    </row>
    <row r="2093" spans="17:41">
      <c r="Q2093" s="84">
        <v>0.353912037037037</v>
      </c>
      <c r="R2093" s="85">
        <v>1</v>
      </c>
      <c r="S2093" s="85" t="s">
        <v>788</v>
      </c>
      <c r="T2093" s="87" t="s">
        <v>13695</v>
      </c>
      <c r="AL2093" s="79">
        <v>0.38056712962963002</v>
      </c>
      <c r="AM2093" s="2">
        <v>5</v>
      </c>
      <c r="AN2093" s="2" t="s">
        <v>2943</v>
      </c>
      <c r="AO2093" s="2" t="s">
        <v>13695</v>
      </c>
    </row>
    <row r="2094" spans="17:41">
      <c r="Q2094" s="80">
        <v>0.35392361111111098</v>
      </c>
      <c r="R2094" s="81">
        <v>1</v>
      </c>
      <c r="S2094" s="81" t="s">
        <v>5110</v>
      </c>
      <c r="T2094" s="83" t="s">
        <v>13690</v>
      </c>
      <c r="AL2094" s="79">
        <v>0.380578703703704</v>
      </c>
      <c r="AM2094" s="2">
        <v>5</v>
      </c>
      <c r="AN2094" s="2" t="s">
        <v>2562</v>
      </c>
      <c r="AO2094" s="2" t="s">
        <v>13695</v>
      </c>
    </row>
    <row r="2095" spans="17:41">
      <c r="Q2095" s="84">
        <v>0.353946759259259</v>
      </c>
      <c r="R2095" s="85">
        <v>2</v>
      </c>
      <c r="S2095" s="85" t="s">
        <v>1958</v>
      </c>
      <c r="T2095" s="87" t="s">
        <v>13690</v>
      </c>
      <c r="AL2095" s="79">
        <v>0.380659722222222</v>
      </c>
      <c r="AM2095" s="2">
        <v>1</v>
      </c>
      <c r="AN2095" s="2" t="s">
        <v>5478</v>
      </c>
      <c r="AO2095" s="2" t="s">
        <v>13692</v>
      </c>
    </row>
    <row r="2096" spans="17:41">
      <c r="Q2096" s="80">
        <v>0.35396990740740703</v>
      </c>
      <c r="R2096" s="81">
        <v>1</v>
      </c>
      <c r="S2096" s="81" t="s">
        <v>1959</v>
      </c>
      <c r="T2096" s="83" t="s">
        <v>13690</v>
      </c>
      <c r="AL2096" s="79">
        <v>0.38068287037037002</v>
      </c>
      <c r="AM2096" s="2">
        <v>2</v>
      </c>
      <c r="AN2096" s="2" t="s">
        <v>5479</v>
      </c>
      <c r="AO2096" s="2" t="s">
        <v>13695</v>
      </c>
    </row>
    <row r="2097" spans="17:41">
      <c r="Q2097" s="84">
        <v>0.35399305555555599</v>
      </c>
      <c r="R2097" s="85">
        <v>1</v>
      </c>
      <c r="S2097" s="85" t="s">
        <v>1104</v>
      </c>
      <c r="T2097" s="87" t="s">
        <v>13702</v>
      </c>
      <c r="AL2097" s="79">
        <v>0.380694444444444</v>
      </c>
      <c r="AM2097" s="2">
        <v>1</v>
      </c>
      <c r="AN2097" s="2" t="s">
        <v>5480</v>
      </c>
      <c r="AO2097" s="2" t="s">
        <v>13690</v>
      </c>
    </row>
    <row r="2098" spans="17:41">
      <c r="Q2098" s="80">
        <v>0.35405092592592602</v>
      </c>
      <c r="R2098" s="81">
        <v>1</v>
      </c>
      <c r="S2098" s="81" t="s">
        <v>5111</v>
      </c>
      <c r="T2098" s="83" t="s">
        <v>13690</v>
      </c>
      <c r="AL2098" s="79">
        <v>0.38075231481481497</v>
      </c>
      <c r="AM2098" s="2">
        <v>1</v>
      </c>
      <c r="AN2098" s="2" t="s">
        <v>3743</v>
      </c>
      <c r="AO2098" s="2" t="s">
        <v>13698</v>
      </c>
    </row>
    <row r="2099" spans="17:41">
      <c r="Q2099" s="84">
        <v>0.3540625</v>
      </c>
      <c r="R2099" s="85">
        <v>1</v>
      </c>
      <c r="S2099" s="85" t="s">
        <v>5112</v>
      </c>
      <c r="T2099" s="87" t="s">
        <v>13690</v>
      </c>
      <c r="AL2099" s="79">
        <v>0.38079861111111102</v>
      </c>
      <c r="AM2099" s="2">
        <v>1</v>
      </c>
      <c r="AN2099" s="2" t="s">
        <v>2562</v>
      </c>
      <c r="AO2099" s="2" t="s">
        <v>13692</v>
      </c>
    </row>
    <row r="2100" spans="17:41">
      <c r="Q2100" s="80">
        <v>0.3540625</v>
      </c>
      <c r="R2100" s="81">
        <v>1</v>
      </c>
      <c r="S2100" s="81" t="s">
        <v>1324</v>
      </c>
      <c r="T2100" s="83" t="s">
        <v>13694</v>
      </c>
      <c r="AL2100" s="79">
        <v>0.38083333333333302</v>
      </c>
      <c r="AM2100" s="2">
        <v>1</v>
      </c>
      <c r="AN2100" s="2" t="s">
        <v>2562</v>
      </c>
      <c r="AO2100" s="2" t="s">
        <v>13692</v>
      </c>
    </row>
    <row r="2101" spans="17:41">
      <c r="Q2101" s="84">
        <v>0.3540625</v>
      </c>
      <c r="R2101" s="85">
        <v>1</v>
      </c>
      <c r="S2101" s="85" t="s">
        <v>5113</v>
      </c>
      <c r="T2101" s="87" t="s">
        <v>13692</v>
      </c>
      <c r="AL2101" s="79">
        <v>0.38086805555555597</v>
      </c>
      <c r="AM2101" s="2">
        <v>2</v>
      </c>
      <c r="AN2101" s="2" t="s">
        <v>5481</v>
      </c>
      <c r="AO2101" s="2" t="s">
        <v>13707</v>
      </c>
    </row>
    <row r="2102" spans="17:41">
      <c r="Q2102" s="80">
        <v>0.35410879629629599</v>
      </c>
      <c r="R2102" s="81">
        <v>1</v>
      </c>
      <c r="S2102" s="81" t="s">
        <v>5114</v>
      </c>
      <c r="T2102" s="83" t="s">
        <v>13690</v>
      </c>
      <c r="AL2102" s="79">
        <v>0.38087962962963001</v>
      </c>
      <c r="AM2102" s="2">
        <v>1</v>
      </c>
      <c r="AN2102" s="2" t="s">
        <v>1168</v>
      </c>
      <c r="AO2102" s="2" t="s">
        <v>13690</v>
      </c>
    </row>
    <row r="2103" spans="17:41">
      <c r="Q2103" s="84">
        <v>0.35413194444444401</v>
      </c>
      <c r="R2103" s="85">
        <v>1</v>
      </c>
      <c r="S2103" s="85" t="s">
        <v>1559</v>
      </c>
      <c r="T2103" s="87" t="s">
        <v>13692</v>
      </c>
      <c r="AL2103" s="79">
        <v>0.380891203703704</v>
      </c>
      <c r="AM2103" s="2">
        <v>4</v>
      </c>
      <c r="AN2103" s="2" t="s">
        <v>5482</v>
      </c>
      <c r="AO2103" s="2" t="s">
        <v>13692</v>
      </c>
    </row>
    <row r="2104" spans="17:41">
      <c r="Q2104" s="80">
        <v>0.35415509259259298</v>
      </c>
      <c r="R2104" s="81">
        <v>2</v>
      </c>
      <c r="S2104" s="81" t="s">
        <v>5115</v>
      </c>
      <c r="T2104" s="83" t="s">
        <v>13690</v>
      </c>
      <c r="AL2104" s="79">
        <v>0.380925925925926</v>
      </c>
      <c r="AM2104" s="2">
        <v>1</v>
      </c>
      <c r="AN2104" s="2" t="s">
        <v>2355</v>
      </c>
      <c r="AO2104" s="2" t="s">
        <v>13690</v>
      </c>
    </row>
    <row r="2105" spans="17:41">
      <c r="Q2105" s="84">
        <v>0.354178240740741</v>
      </c>
      <c r="R2105" s="85">
        <v>1</v>
      </c>
      <c r="S2105" s="85" t="s">
        <v>2881</v>
      </c>
      <c r="T2105" s="87" t="s">
        <v>13704</v>
      </c>
      <c r="AL2105" s="79">
        <v>0.38093749999999998</v>
      </c>
      <c r="AM2105" s="2">
        <v>1</v>
      </c>
      <c r="AN2105" s="2" t="s">
        <v>980</v>
      </c>
      <c r="AO2105" s="2" t="s">
        <v>13690</v>
      </c>
    </row>
    <row r="2106" spans="17:41">
      <c r="Q2106" s="80">
        <v>0.35420138888888902</v>
      </c>
      <c r="R2106" s="81">
        <v>1</v>
      </c>
      <c r="S2106" s="81" t="s">
        <v>5116</v>
      </c>
      <c r="T2106" s="83" t="s">
        <v>13690</v>
      </c>
      <c r="AL2106" s="79">
        <v>0.38096064814814801</v>
      </c>
      <c r="AM2106" s="2">
        <v>1</v>
      </c>
      <c r="AN2106" s="2" t="s">
        <v>641</v>
      </c>
      <c r="AO2106" s="2" t="s">
        <v>13693</v>
      </c>
    </row>
    <row r="2107" spans="17:41">
      <c r="Q2107" s="84">
        <v>0.354259259259259</v>
      </c>
      <c r="R2107" s="85">
        <v>1</v>
      </c>
      <c r="S2107" s="85" t="s">
        <v>5117</v>
      </c>
      <c r="T2107" s="87" t="s">
        <v>13690</v>
      </c>
      <c r="AL2107" s="79">
        <v>0.38097222222222199</v>
      </c>
      <c r="AM2107" s="2">
        <v>1</v>
      </c>
      <c r="AN2107" s="2" t="s">
        <v>1635</v>
      </c>
      <c r="AO2107" s="2" t="s">
        <v>13690</v>
      </c>
    </row>
    <row r="2108" spans="17:41">
      <c r="Q2108" s="80">
        <v>0.35432870370370401</v>
      </c>
      <c r="R2108" s="81">
        <v>1</v>
      </c>
      <c r="S2108" s="81" t="s">
        <v>5118</v>
      </c>
      <c r="T2108" s="83" t="s">
        <v>13692</v>
      </c>
      <c r="AL2108" s="79">
        <v>0.381006944444444</v>
      </c>
      <c r="AM2108" s="2">
        <v>1</v>
      </c>
      <c r="AN2108" s="2" t="s">
        <v>2039</v>
      </c>
      <c r="AO2108" s="2" t="s">
        <v>13690</v>
      </c>
    </row>
    <row r="2109" spans="17:41">
      <c r="Q2109" s="84">
        <v>0.354525462962963</v>
      </c>
      <c r="R2109" s="85">
        <v>1</v>
      </c>
      <c r="S2109" s="85" t="s">
        <v>5119</v>
      </c>
      <c r="T2109" s="87" t="s">
        <v>13698</v>
      </c>
      <c r="AL2109" s="79">
        <v>0.38106481481481502</v>
      </c>
      <c r="AM2109" s="2">
        <v>1</v>
      </c>
      <c r="AN2109" s="2" t="s">
        <v>1245</v>
      </c>
      <c r="AO2109" s="2" t="s">
        <v>13690</v>
      </c>
    </row>
    <row r="2110" spans="17:41">
      <c r="Q2110" s="80">
        <v>0.35456018518518501</v>
      </c>
      <c r="R2110" s="81">
        <v>2</v>
      </c>
      <c r="S2110" s="81" t="s">
        <v>2882</v>
      </c>
      <c r="T2110" s="83" t="s">
        <v>13696</v>
      </c>
      <c r="AL2110" s="79">
        <v>0.38106481481481502</v>
      </c>
      <c r="AM2110" s="2">
        <v>1</v>
      </c>
      <c r="AN2110" s="2" t="s">
        <v>2531</v>
      </c>
      <c r="AO2110" s="2" t="s">
        <v>13693</v>
      </c>
    </row>
    <row r="2111" spans="17:41">
      <c r="Q2111" s="84">
        <v>0.35461805555555598</v>
      </c>
      <c r="R2111" s="85">
        <v>1</v>
      </c>
      <c r="S2111" s="85" t="s">
        <v>1325</v>
      </c>
      <c r="T2111" s="87" t="s">
        <v>13693</v>
      </c>
      <c r="AL2111" s="79">
        <v>0.38107638888888901</v>
      </c>
      <c r="AM2111" s="2">
        <v>2</v>
      </c>
      <c r="AN2111" s="2" t="s">
        <v>5483</v>
      </c>
      <c r="AO2111" s="2" t="s">
        <v>13690</v>
      </c>
    </row>
    <row r="2112" spans="17:41">
      <c r="Q2112" s="80">
        <v>0.35462962962963002</v>
      </c>
      <c r="R2112" s="81">
        <v>1</v>
      </c>
      <c r="S2112" s="81" t="s">
        <v>5120</v>
      </c>
      <c r="T2112" s="83" t="s">
        <v>13690</v>
      </c>
      <c r="AL2112" s="79">
        <v>0.38107638888888901</v>
      </c>
      <c r="AM2112" s="2">
        <v>2</v>
      </c>
      <c r="AN2112" s="2" t="s">
        <v>5484</v>
      </c>
      <c r="AO2112" s="2" t="s">
        <v>13695</v>
      </c>
    </row>
    <row r="2113" spans="17:41">
      <c r="Q2113" s="84">
        <v>0.35462962962963002</v>
      </c>
      <c r="R2113" s="85">
        <v>1</v>
      </c>
      <c r="S2113" s="85" t="s">
        <v>5121</v>
      </c>
      <c r="T2113" s="87" t="s">
        <v>13690</v>
      </c>
      <c r="AL2113" s="79">
        <v>0.38109953703703697</v>
      </c>
      <c r="AM2113" s="2">
        <v>2</v>
      </c>
      <c r="AN2113" s="2" t="s">
        <v>818</v>
      </c>
      <c r="AO2113" s="2" t="s">
        <v>13690</v>
      </c>
    </row>
    <row r="2114" spans="17:41">
      <c r="Q2114" s="80">
        <v>0.35465277777777798</v>
      </c>
      <c r="R2114" s="81">
        <v>1</v>
      </c>
      <c r="S2114" s="81" t="s">
        <v>1047</v>
      </c>
      <c r="T2114" s="83" t="s">
        <v>13690</v>
      </c>
      <c r="AL2114" s="79">
        <v>0.38114583333333302</v>
      </c>
      <c r="AM2114" s="2">
        <v>1</v>
      </c>
      <c r="AN2114" s="2" t="s">
        <v>642</v>
      </c>
      <c r="AO2114" s="2" t="s">
        <v>13690</v>
      </c>
    </row>
    <row r="2115" spans="17:41">
      <c r="Q2115" s="84">
        <v>0.35467592592592601</v>
      </c>
      <c r="R2115" s="85">
        <v>2</v>
      </c>
      <c r="S2115" s="85" t="s">
        <v>2883</v>
      </c>
      <c r="T2115" s="87" t="s">
        <v>13705</v>
      </c>
      <c r="AL2115" s="79">
        <v>0.381157407407407</v>
      </c>
      <c r="AM2115" s="2">
        <v>3</v>
      </c>
      <c r="AN2115" s="2" t="s">
        <v>2697</v>
      </c>
      <c r="AO2115" s="2" t="s">
        <v>13690</v>
      </c>
    </row>
    <row r="2116" spans="17:41">
      <c r="Q2116" s="80">
        <v>0.35468749999999999</v>
      </c>
      <c r="R2116" s="81">
        <v>4</v>
      </c>
      <c r="S2116" s="81" t="s">
        <v>2591</v>
      </c>
      <c r="T2116" s="83" t="s">
        <v>13690</v>
      </c>
      <c r="AL2116" s="79">
        <v>0.38118055555555602</v>
      </c>
      <c r="AM2116" s="2">
        <v>1</v>
      </c>
      <c r="AN2116" s="2" t="s">
        <v>285</v>
      </c>
      <c r="AO2116" s="2" t="s">
        <v>13695</v>
      </c>
    </row>
    <row r="2117" spans="17:41">
      <c r="Q2117" s="84">
        <v>0.35471064814814801</v>
      </c>
      <c r="R2117" s="85">
        <v>1</v>
      </c>
      <c r="S2117" s="85" t="s">
        <v>1960</v>
      </c>
      <c r="T2117" s="87" t="s">
        <v>13694</v>
      </c>
      <c r="AL2117" s="79">
        <v>0.38122685185185201</v>
      </c>
      <c r="AM2117" s="2">
        <v>1</v>
      </c>
      <c r="AN2117" s="2" t="s">
        <v>643</v>
      </c>
      <c r="AO2117" s="2" t="s">
        <v>13694</v>
      </c>
    </row>
    <row r="2118" spans="17:41">
      <c r="Q2118" s="80">
        <v>0.35473379629629598</v>
      </c>
      <c r="R2118" s="81">
        <v>4</v>
      </c>
      <c r="S2118" s="81" t="s">
        <v>2287</v>
      </c>
      <c r="T2118" s="83" t="s">
        <v>13690</v>
      </c>
      <c r="AL2118" s="79">
        <v>0.38124999999999998</v>
      </c>
      <c r="AM2118" s="2">
        <v>1</v>
      </c>
      <c r="AN2118" s="2" t="s">
        <v>1636</v>
      </c>
      <c r="AO2118" s="2" t="s">
        <v>13690</v>
      </c>
    </row>
    <row r="2119" spans="17:41">
      <c r="Q2119" s="84">
        <v>0.35474537037037002</v>
      </c>
      <c r="R2119" s="85">
        <v>1</v>
      </c>
      <c r="S2119" s="85" t="s">
        <v>1961</v>
      </c>
      <c r="T2119" s="87" t="s">
        <v>13690</v>
      </c>
      <c r="AL2119" s="79">
        <v>0.38130787037037001</v>
      </c>
      <c r="AM2119" s="2">
        <v>2</v>
      </c>
      <c r="AN2119" s="2" t="s">
        <v>5485</v>
      </c>
      <c r="AO2119" s="2" t="s">
        <v>13692</v>
      </c>
    </row>
    <row r="2120" spans="17:41">
      <c r="Q2120" s="80">
        <v>0.35474537037037002</v>
      </c>
      <c r="R2120" s="81">
        <v>4</v>
      </c>
      <c r="S2120" s="81" t="s">
        <v>5122</v>
      </c>
      <c r="T2120" s="83" t="s">
        <v>13692</v>
      </c>
      <c r="AL2120" s="79">
        <v>0.38130787037037001</v>
      </c>
      <c r="AM2120" s="2">
        <v>1</v>
      </c>
      <c r="AN2120" s="2" t="s">
        <v>1063</v>
      </c>
      <c r="AO2120" s="2" t="s">
        <v>13690</v>
      </c>
    </row>
    <row r="2121" spans="17:41">
      <c r="Q2121" s="84">
        <v>0.354756944444444</v>
      </c>
      <c r="R2121" s="85">
        <v>4</v>
      </c>
      <c r="S2121" s="85" t="s">
        <v>2562</v>
      </c>
      <c r="T2121" s="87" t="s">
        <v>13692</v>
      </c>
      <c r="AL2121" s="79">
        <v>0.38135416666666699</v>
      </c>
      <c r="AM2121" s="2">
        <v>1</v>
      </c>
      <c r="AN2121" s="2" t="s">
        <v>1064</v>
      </c>
      <c r="AO2121" s="2" t="s">
        <v>13693</v>
      </c>
    </row>
    <row r="2122" spans="17:41">
      <c r="Q2122" s="80">
        <v>0.354756944444444</v>
      </c>
      <c r="R2122" s="81">
        <v>2</v>
      </c>
      <c r="S2122" s="81" t="s">
        <v>1962</v>
      </c>
      <c r="T2122" s="83" t="s">
        <v>13694</v>
      </c>
      <c r="AL2122" s="79">
        <v>0.38137731481481502</v>
      </c>
      <c r="AM2122" s="2">
        <v>1</v>
      </c>
      <c r="AN2122" s="2" t="s">
        <v>819</v>
      </c>
      <c r="AO2122" s="2" t="s">
        <v>13690</v>
      </c>
    </row>
    <row r="2123" spans="17:41">
      <c r="Q2123" s="84">
        <v>0.35476851851851898</v>
      </c>
      <c r="R2123" s="85">
        <v>4</v>
      </c>
      <c r="S2123" s="85" t="s">
        <v>5123</v>
      </c>
      <c r="T2123" s="87" t="s">
        <v>13692</v>
      </c>
      <c r="AL2123" s="79">
        <v>0.381388888888889</v>
      </c>
      <c r="AM2123" s="2">
        <v>1</v>
      </c>
      <c r="AN2123" s="2" t="s">
        <v>645</v>
      </c>
      <c r="AO2123" s="2" t="s">
        <v>13694</v>
      </c>
    </row>
    <row r="2124" spans="17:41">
      <c r="Q2124" s="80">
        <v>0.35476851851851898</v>
      </c>
      <c r="R2124" s="81">
        <v>4</v>
      </c>
      <c r="S2124" s="81" t="s">
        <v>5124</v>
      </c>
      <c r="T2124" s="83" t="s">
        <v>13692</v>
      </c>
      <c r="AL2124" s="79">
        <v>0.38142361111111101</v>
      </c>
      <c r="AM2124" s="2">
        <v>1</v>
      </c>
      <c r="AN2124" s="2" t="s">
        <v>646</v>
      </c>
      <c r="AO2124" s="2" t="s">
        <v>13690</v>
      </c>
    </row>
    <row r="2125" spans="17:41">
      <c r="Q2125" s="84">
        <v>0.35478009259259302</v>
      </c>
      <c r="R2125" s="85">
        <v>1</v>
      </c>
      <c r="S2125" s="85" t="s">
        <v>5125</v>
      </c>
      <c r="T2125" s="87" t="s">
        <v>13690</v>
      </c>
      <c r="AL2125" s="79">
        <v>0.38144675925925903</v>
      </c>
      <c r="AM2125" s="2">
        <v>1</v>
      </c>
      <c r="AN2125" s="2" t="s">
        <v>820</v>
      </c>
      <c r="AO2125" s="2" t="s">
        <v>13690</v>
      </c>
    </row>
    <row r="2126" spans="17:41">
      <c r="Q2126" s="80">
        <v>0.354791666666667</v>
      </c>
      <c r="R2126" s="81">
        <v>2</v>
      </c>
      <c r="S2126" s="81" t="s">
        <v>5126</v>
      </c>
      <c r="T2126" s="83" t="s">
        <v>13692</v>
      </c>
      <c r="AL2126" s="79">
        <v>0.38146990740740699</v>
      </c>
      <c r="AM2126" s="2">
        <v>1</v>
      </c>
      <c r="AN2126" s="2" t="s">
        <v>647</v>
      </c>
      <c r="AO2126" s="2" t="s">
        <v>13690</v>
      </c>
    </row>
    <row r="2127" spans="17:41">
      <c r="Q2127" s="84">
        <v>0.35481481481481503</v>
      </c>
      <c r="R2127" s="85">
        <v>1</v>
      </c>
      <c r="S2127" s="85" t="s">
        <v>5127</v>
      </c>
      <c r="T2127" s="87" t="s">
        <v>13690</v>
      </c>
      <c r="AL2127" s="79">
        <v>0.38150462962963</v>
      </c>
      <c r="AM2127" s="2">
        <v>1</v>
      </c>
      <c r="AN2127" s="2" t="s">
        <v>2562</v>
      </c>
      <c r="AO2127" s="2" t="s">
        <v>13692</v>
      </c>
    </row>
    <row r="2128" spans="17:41">
      <c r="Q2128" s="80">
        <v>0.35481481481481503</v>
      </c>
      <c r="R2128" s="81">
        <v>1</v>
      </c>
      <c r="S2128" s="81" t="s">
        <v>5128</v>
      </c>
      <c r="T2128" s="83" t="s">
        <v>13692</v>
      </c>
      <c r="AL2128" s="79">
        <v>0.38152777777777802</v>
      </c>
      <c r="AM2128" s="2">
        <v>1</v>
      </c>
      <c r="AN2128" s="2" t="s">
        <v>1637</v>
      </c>
      <c r="AO2128" s="2" t="s">
        <v>13693</v>
      </c>
    </row>
    <row r="2129" spans="17:41">
      <c r="Q2129" s="84">
        <v>0.35482638888888901</v>
      </c>
      <c r="R2129" s="85">
        <v>1</v>
      </c>
      <c r="S2129" s="85" t="s">
        <v>5129</v>
      </c>
      <c r="T2129" s="87" t="s">
        <v>13692</v>
      </c>
      <c r="AL2129" s="79">
        <v>0.381539351851852</v>
      </c>
      <c r="AM2129" s="2">
        <v>1</v>
      </c>
      <c r="AN2129" s="2" t="s">
        <v>821</v>
      </c>
      <c r="AO2129" s="2" t="s">
        <v>13694</v>
      </c>
    </row>
    <row r="2130" spans="17:41">
      <c r="Q2130" s="80">
        <v>0.35482638888888901</v>
      </c>
      <c r="R2130" s="81">
        <v>1</v>
      </c>
      <c r="S2130" s="81" t="s">
        <v>1560</v>
      </c>
      <c r="T2130" s="83" t="s">
        <v>13690</v>
      </c>
      <c r="AL2130" s="79">
        <v>0.38156250000000003</v>
      </c>
      <c r="AM2130" s="2">
        <v>1</v>
      </c>
      <c r="AN2130" s="2" t="s">
        <v>1246</v>
      </c>
      <c r="AO2130" s="2" t="s">
        <v>13690</v>
      </c>
    </row>
    <row r="2131" spans="17:41">
      <c r="Q2131" s="84">
        <v>0.35483796296296299</v>
      </c>
      <c r="R2131" s="85">
        <v>1</v>
      </c>
      <c r="S2131" s="85" t="s">
        <v>5130</v>
      </c>
      <c r="T2131" s="87" t="s">
        <v>13690</v>
      </c>
      <c r="AL2131" s="79">
        <v>0.38157407407407401</v>
      </c>
      <c r="AM2131" s="2">
        <v>1</v>
      </c>
      <c r="AN2131" s="2" t="s">
        <v>5251</v>
      </c>
      <c r="AO2131" s="2" t="s">
        <v>13703</v>
      </c>
    </row>
    <row r="2132" spans="17:41">
      <c r="Q2132" s="80">
        <v>0.35483796296296299</v>
      </c>
      <c r="R2132" s="81">
        <v>1</v>
      </c>
      <c r="S2132" s="81" t="s">
        <v>1160</v>
      </c>
      <c r="T2132" s="83" t="s">
        <v>13694</v>
      </c>
      <c r="AL2132" s="79">
        <v>0.38157407407407401</v>
      </c>
      <c r="AM2132" s="2">
        <v>1</v>
      </c>
      <c r="AN2132" s="2" t="s">
        <v>2528</v>
      </c>
      <c r="AO2132" s="2" t="s">
        <v>13694</v>
      </c>
    </row>
    <row r="2133" spans="17:41">
      <c r="Q2133" s="84">
        <v>0.35488425925925898</v>
      </c>
      <c r="R2133" s="85">
        <v>1</v>
      </c>
      <c r="S2133" s="85" t="s">
        <v>5131</v>
      </c>
      <c r="T2133" s="87" t="s">
        <v>13699</v>
      </c>
      <c r="AL2133" s="79">
        <v>0.38158564814814799</v>
      </c>
      <c r="AM2133" s="2">
        <v>1</v>
      </c>
      <c r="AN2133" s="2" t="s">
        <v>1065</v>
      </c>
      <c r="AO2133" s="2" t="s">
        <v>13690</v>
      </c>
    </row>
    <row r="2134" spans="17:41">
      <c r="Q2134" s="80">
        <v>0.35491898148148099</v>
      </c>
      <c r="R2134" s="81">
        <v>2</v>
      </c>
      <c r="S2134" s="81" t="s">
        <v>2504</v>
      </c>
      <c r="T2134" s="83" t="s">
        <v>13694</v>
      </c>
      <c r="AL2134" s="79">
        <v>0.38160879629629602</v>
      </c>
      <c r="AM2134" s="2">
        <v>4</v>
      </c>
      <c r="AN2134" s="2" t="s">
        <v>5486</v>
      </c>
      <c r="AO2134" s="2" t="s">
        <v>13692</v>
      </c>
    </row>
    <row r="2135" spans="17:41">
      <c r="Q2135" s="84">
        <v>0.35493055555555603</v>
      </c>
      <c r="R2135" s="85">
        <v>1</v>
      </c>
      <c r="S2135" s="85" t="s">
        <v>1963</v>
      </c>
      <c r="T2135" s="87" t="s">
        <v>13690</v>
      </c>
      <c r="AL2135" s="79">
        <v>0.38160879629629602</v>
      </c>
      <c r="AM2135" s="2">
        <v>1</v>
      </c>
      <c r="AN2135" s="2" t="s">
        <v>648</v>
      </c>
      <c r="AO2135" s="2" t="s">
        <v>13694</v>
      </c>
    </row>
    <row r="2136" spans="17:41">
      <c r="Q2136" s="80">
        <v>0.35493055555555603</v>
      </c>
      <c r="R2136" s="81">
        <v>2</v>
      </c>
      <c r="S2136" s="81" t="s">
        <v>2678</v>
      </c>
      <c r="T2136" s="83" t="s">
        <v>13693</v>
      </c>
      <c r="AL2136" s="79">
        <v>0.38164351851851902</v>
      </c>
      <c r="AM2136" s="2">
        <v>2</v>
      </c>
      <c r="AN2136" s="2" t="s">
        <v>1638</v>
      </c>
      <c r="AO2136" s="2" t="s">
        <v>13692</v>
      </c>
    </row>
    <row r="2137" spans="17:41">
      <c r="Q2137" s="84">
        <v>0.35494212962963001</v>
      </c>
      <c r="R2137" s="85">
        <v>1</v>
      </c>
      <c r="S2137" s="85" t="s">
        <v>5132</v>
      </c>
      <c r="T2137" s="87" t="s">
        <v>13692</v>
      </c>
      <c r="AL2137" s="79">
        <v>0.38168981481481501</v>
      </c>
      <c r="AM2137" s="2">
        <v>2</v>
      </c>
      <c r="AN2137" s="2" t="s">
        <v>981</v>
      </c>
      <c r="AO2137" s="2" t="s">
        <v>13696</v>
      </c>
    </row>
    <row r="2138" spans="17:41">
      <c r="Q2138" s="80">
        <v>0.35495370370370399</v>
      </c>
      <c r="R2138" s="81">
        <v>1</v>
      </c>
      <c r="S2138" s="81" t="s">
        <v>5133</v>
      </c>
      <c r="T2138" s="83" t="s">
        <v>13690</v>
      </c>
      <c r="AL2138" s="79">
        <v>0.38172453703703701</v>
      </c>
      <c r="AM2138" s="2">
        <v>3</v>
      </c>
      <c r="AN2138" s="2" t="s">
        <v>5487</v>
      </c>
      <c r="AO2138" s="2" t="s">
        <v>13692</v>
      </c>
    </row>
    <row r="2139" spans="17:41">
      <c r="Q2139" s="84">
        <v>0.35499999999999998</v>
      </c>
      <c r="R2139" s="85">
        <v>1</v>
      </c>
      <c r="S2139" s="85" t="s">
        <v>2884</v>
      </c>
      <c r="T2139" s="87" t="s">
        <v>13701</v>
      </c>
      <c r="AL2139" s="79">
        <v>0.381736111111111</v>
      </c>
      <c r="AM2139" s="2">
        <v>1</v>
      </c>
      <c r="AN2139" s="2" t="s">
        <v>822</v>
      </c>
      <c r="AO2139" s="2" t="s">
        <v>13694</v>
      </c>
    </row>
    <row r="2140" spans="17:41">
      <c r="Q2140" s="80">
        <v>0.35505787037037001</v>
      </c>
      <c r="R2140" s="81">
        <v>1</v>
      </c>
      <c r="S2140" s="81" t="s">
        <v>788</v>
      </c>
      <c r="T2140" s="83" t="s">
        <v>13692</v>
      </c>
      <c r="AL2140" s="79">
        <v>0.38174768518518498</v>
      </c>
      <c r="AM2140" s="2">
        <v>1</v>
      </c>
      <c r="AN2140" s="2" t="s">
        <v>1269</v>
      </c>
      <c r="AO2140" s="2" t="s">
        <v>13690</v>
      </c>
    </row>
    <row r="2141" spans="17:41">
      <c r="Q2141" s="84">
        <v>0.35506944444444399</v>
      </c>
      <c r="R2141" s="85">
        <v>1</v>
      </c>
      <c r="S2141" s="85" t="s">
        <v>5134</v>
      </c>
      <c r="T2141" s="87" t="s">
        <v>13701</v>
      </c>
      <c r="AL2141" s="79">
        <v>0.38175925925925902</v>
      </c>
      <c r="AM2141" s="2">
        <v>2</v>
      </c>
      <c r="AN2141" s="2" t="s">
        <v>1639</v>
      </c>
      <c r="AO2141" s="2" t="s">
        <v>13691</v>
      </c>
    </row>
    <row r="2142" spans="17:41">
      <c r="Q2142" s="80">
        <v>0.35506944444444399</v>
      </c>
      <c r="R2142" s="81">
        <v>2</v>
      </c>
      <c r="S2142" s="81" t="s">
        <v>4496</v>
      </c>
      <c r="T2142" s="83" t="s">
        <v>13695</v>
      </c>
      <c r="AL2142" s="79">
        <v>0.38175925925925902</v>
      </c>
      <c r="AM2142" s="2">
        <v>2</v>
      </c>
      <c r="AN2142" s="2" t="s">
        <v>2040</v>
      </c>
      <c r="AO2142" s="2" t="s">
        <v>13691</v>
      </c>
    </row>
    <row r="2143" spans="17:41">
      <c r="Q2143" s="84">
        <v>0.35508101851851898</v>
      </c>
      <c r="R2143" s="85">
        <v>1</v>
      </c>
      <c r="S2143" s="85" t="s">
        <v>5135</v>
      </c>
      <c r="T2143" s="87" t="s">
        <v>13693</v>
      </c>
      <c r="AL2143" s="79">
        <v>0.38181712962962999</v>
      </c>
      <c r="AM2143" s="2">
        <v>1</v>
      </c>
      <c r="AN2143" s="2" t="s">
        <v>238</v>
      </c>
      <c r="AO2143" s="2" t="s">
        <v>13690</v>
      </c>
    </row>
    <row r="2144" spans="17:41">
      <c r="Q2144" s="80">
        <v>0.35511574074074098</v>
      </c>
      <c r="R2144" s="81">
        <v>1</v>
      </c>
      <c r="S2144" s="81" t="s">
        <v>5136</v>
      </c>
      <c r="T2144" s="83" t="s">
        <v>13692</v>
      </c>
      <c r="AL2144" s="79">
        <v>0.38186342592592598</v>
      </c>
      <c r="AM2144" s="2">
        <v>1</v>
      </c>
      <c r="AN2144" s="2" t="s">
        <v>1336</v>
      </c>
      <c r="AO2144" s="2" t="s">
        <v>13694</v>
      </c>
    </row>
    <row r="2145" spans="17:41">
      <c r="Q2145" s="84">
        <v>0.35517361111111101</v>
      </c>
      <c r="R2145" s="85">
        <v>1</v>
      </c>
      <c r="S2145" s="85" t="s">
        <v>5137</v>
      </c>
      <c r="T2145" s="87" t="s">
        <v>13692</v>
      </c>
      <c r="AL2145" s="79">
        <v>0.38187500000000002</v>
      </c>
      <c r="AM2145" s="2">
        <v>1</v>
      </c>
      <c r="AN2145" s="2" t="s">
        <v>1640</v>
      </c>
      <c r="AO2145" s="2" t="s">
        <v>13693</v>
      </c>
    </row>
    <row r="2146" spans="17:41">
      <c r="Q2146" s="80">
        <v>0.35518518518518499</v>
      </c>
      <c r="R2146" s="81">
        <v>1</v>
      </c>
      <c r="S2146" s="81" t="s">
        <v>5138</v>
      </c>
      <c r="T2146" s="83" t="s">
        <v>13692</v>
      </c>
      <c r="AL2146" s="79">
        <v>0.38192129629629601</v>
      </c>
      <c r="AM2146" s="2">
        <v>1</v>
      </c>
      <c r="AN2146" s="2" t="s">
        <v>5488</v>
      </c>
      <c r="AO2146" s="2" t="s">
        <v>13692</v>
      </c>
    </row>
    <row r="2147" spans="17:41">
      <c r="Q2147" s="84">
        <v>0.35518518518518499</v>
      </c>
      <c r="R2147" s="85">
        <v>1</v>
      </c>
      <c r="S2147" s="85" t="s">
        <v>4623</v>
      </c>
      <c r="T2147" s="87" t="s">
        <v>13694</v>
      </c>
      <c r="AL2147" s="79">
        <v>0.381967592592593</v>
      </c>
      <c r="AM2147" s="2">
        <v>1</v>
      </c>
      <c r="AN2147" s="2" t="s">
        <v>1276</v>
      </c>
      <c r="AO2147" s="2" t="s">
        <v>13699</v>
      </c>
    </row>
    <row r="2148" spans="17:41">
      <c r="Q2148" s="80">
        <v>0.35519675925925898</v>
      </c>
      <c r="R2148" s="81">
        <v>1</v>
      </c>
      <c r="S2148" s="81" t="s">
        <v>5139</v>
      </c>
      <c r="T2148" s="83" t="s">
        <v>13692</v>
      </c>
      <c r="AL2148" s="79">
        <v>0.38199074074074102</v>
      </c>
      <c r="AM2148" s="2">
        <v>2</v>
      </c>
      <c r="AN2148" s="2" t="s">
        <v>1337</v>
      </c>
      <c r="AO2148" s="2" t="s">
        <v>13691</v>
      </c>
    </row>
    <row r="2149" spans="17:41">
      <c r="Q2149" s="84">
        <v>0.35519675925925898</v>
      </c>
      <c r="R2149" s="85">
        <v>1</v>
      </c>
      <c r="S2149" s="85" t="s">
        <v>5140</v>
      </c>
      <c r="T2149" s="87" t="s">
        <v>13692</v>
      </c>
      <c r="AL2149" s="79">
        <v>0.38201388888888899</v>
      </c>
      <c r="AM2149" s="2">
        <v>1</v>
      </c>
      <c r="AN2149" s="2" t="s">
        <v>798</v>
      </c>
      <c r="AO2149" s="2" t="s">
        <v>13690</v>
      </c>
    </row>
    <row r="2150" spans="17:41">
      <c r="Q2150" s="80">
        <v>0.35520833333333302</v>
      </c>
      <c r="R2150" s="81">
        <v>2</v>
      </c>
      <c r="S2150" s="81" t="s">
        <v>1021</v>
      </c>
      <c r="T2150" s="83" t="s">
        <v>13692</v>
      </c>
      <c r="AL2150" s="79">
        <v>0.38204861111111099</v>
      </c>
      <c r="AM2150" s="2">
        <v>2</v>
      </c>
      <c r="AN2150" s="2" t="s">
        <v>473</v>
      </c>
      <c r="AO2150" s="2" t="s">
        <v>13694</v>
      </c>
    </row>
    <row r="2151" spans="17:41">
      <c r="Q2151" s="84">
        <v>0.35520833333333302</v>
      </c>
      <c r="R2151" s="85">
        <v>1</v>
      </c>
      <c r="S2151" s="85" t="s">
        <v>2288</v>
      </c>
      <c r="T2151" s="87" t="s">
        <v>13701</v>
      </c>
      <c r="AL2151" s="79">
        <v>0.38206018518518498</v>
      </c>
      <c r="AM2151" s="2">
        <v>1</v>
      </c>
      <c r="AN2151" s="2" t="s">
        <v>1641</v>
      </c>
      <c r="AO2151" s="2" t="s">
        <v>13693</v>
      </c>
    </row>
    <row r="2152" spans="17:41">
      <c r="Q2152" s="80">
        <v>0.35525462962963</v>
      </c>
      <c r="R2152" s="81">
        <v>4</v>
      </c>
      <c r="S2152" s="81" t="s">
        <v>5141</v>
      </c>
      <c r="T2152" s="83" t="s">
        <v>13690</v>
      </c>
      <c r="AL2152" s="79">
        <v>0.382083333333333</v>
      </c>
      <c r="AM2152" s="2">
        <v>2</v>
      </c>
      <c r="AN2152" s="2" t="s">
        <v>1642</v>
      </c>
      <c r="AO2152" s="2" t="s">
        <v>13693</v>
      </c>
    </row>
    <row r="2153" spans="17:41">
      <c r="Q2153" s="84">
        <v>0.35532407407407401</v>
      </c>
      <c r="R2153" s="85">
        <v>1</v>
      </c>
      <c r="S2153" s="85" t="s">
        <v>2289</v>
      </c>
      <c r="T2153" s="87" t="s">
        <v>13690</v>
      </c>
      <c r="AL2153" s="79">
        <v>0.38210648148148102</v>
      </c>
      <c r="AM2153" s="2">
        <v>1</v>
      </c>
      <c r="AN2153" s="2" t="s">
        <v>5489</v>
      </c>
      <c r="AO2153" s="2" t="s">
        <v>13692</v>
      </c>
    </row>
    <row r="2154" spans="17:41">
      <c r="Q2154" s="80">
        <v>0.35532407407407401</v>
      </c>
      <c r="R2154" s="81">
        <v>1</v>
      </c>
      <c r="S2154" s="81" t="s">
        <v>2885</v>
      </c>
      <c r="T2154" s="83" t="s">
        <v>13695</v>
      </c>
      <c r="AL2154" s="79">
        <v>0.38212962962962999</v>
      </c>
      <c r="AM2154" s="2">
        <v>1</v>
      </c>
      <c r="AN2154" s="2" t="s">
        <v>911</v>
      </c>
      <c r="AO2154" s="2" t="s">
        <v>13696</v>
      </c>
    </row>
    <row r="2155" spans="17:41">
      <c r="Q2155" s="84">
        <v>0.35532407407407401</v>
      </c>
      <c r="R2155" s="85">
        <v>5</v>
      </c>
      <c r="S2155" s="85" t="s">
        <v>5142</v>
      </c>
      <c r="T2155" s="87" t="s">
        <v>13692</v>
      </c>
      <c r="AL2155" s="79">
        <v>0.38214120370370402</v>
      </c>
      <c r="AM2155" s="2">
        <v>2</v>
      </c>
      <c r="AN2155" s="2" t="s">
        <v>5490</v>
      </c>
      <c r="AO2155" s="2" t="s">
        <v>13692</v>
      </c>
    </row>
    <row r="2156" spans="17:41">
      <c r="Q2156" s="80">
        <v>0.35535879629629602</v>
      </c>
      <c r="R2156" s="81">
        <v>1</v>
      </c>
      <c r="S2156" s="81" t="s">
        <v>576</v>
      </c>
      <c r="T2156" s="83" t="s">
        <v>13695</v>
      </c>
      <c r="AL2156" s="79">
        <v>0.38215277777777801</v>
      </c>
      <c r="AM2156" s="2">
        <v>1</v>
      </c>
      <c r="AN2156" s="2" t="s">
        <v>5491</v>
      </c>
      <c r="AO2156" s="2" t="s">
        <v>13692</v>
      </c>
    </row>
    <row r="2157" spans="17:41">
      <c r="Q2157" s="84">
        <v>0.35537037037037</v>
      </c>
      <c r="R2157" s="85">
        <v>1</v>
      </c>
      <c r="S2157" s="85" t="s">
        <v>1048</v>
      </c>
      <c r="T2157" s="87" t="s">
        <v>13690</v>
      </c>
      <c r="AL2157" s="79">
        <v>0.38217592592592597</v>
      </c>
      <c r="AM2157" s="2">
        <v>1</v>
      </c>
      <c r="AN2157" s="2" t="s">
        <v>5492</v>
      </c>
      <c r="AO2157" s="2" t="s">
        <v>13692</v>
      </c>
    </row>
    <row r="2158" spans="17:41">
      <c r="Q2158" s="80">
        <v>0.35539351851851902</v>
      </c>
      <c r="R2158" s="81">
        <v>1</v>
      </c>
      <c r="S2158" s="81" t="s">
        <v>5143</v>
      </c>
      <c r="T2158" s="83" t="s">
        <v>13690</v>
      </c>
      <c r="AL2158" s="79">
        <v>0.382199074074074</v>
      </c>
      <c r="AM2158" s="2">
        <v>1</v>
      </c>
      <c r="AN2158" s="2" t="s">
        <v>5493</v>
      </c>
      <c r="AO2158" s="2" t="s">
        <v>13692</v>
      </c>
    </row>
    <row r="2159" spans="17:41">
      <c r="Q2159" s="84">
        <v>0.35540509259259301</v>
      </c>
      <c r="R2159" s="85">
        <v>2</v>
      </c>
      <c r="S2159" s="85" t="s">
        <v>5144</v>
      </c>
      <c r="T2159" s="87" t="s">
        <v>13692</v>
      </c>
      <c r="AL2159" s="79">
        <v>0.38221064814814798</v>
      </c>
      <c r="AM2159" s="2">
        <v>1</v>
      </c>
      <c r="AN2159" s="2" t="s">
        <v>5494</v>
      </c>
      <c r="AO2159" s="2" t="s">
        <v>13692</v>
      </c>
    </row>
    <row r="2160" spans="17:41">
      <c r="Q2160" s="80">
        <v>0.35542824074074097</v>
      </c>
      <c r="R2160" s="81">
        <v>1</v>
      </c>
      <c r="S2160" s="81" t="s">
        <v>214</v>
      </c>
      <c r="T2160" s="83" t="s">
        <v>13691</v>
      </c>
      <c r="AL2160" s="79">
        <v>0.38224537037036999</v>
      </c>
      <c r="AM2160" s="2">
        <v>1</v>
      </c>
      <c r="AN2160" s="2" t="s">
        <v>2356</v>
      </c>
      <c r="AO2160" s="2" t="s">
        <v>13692</v>
      </c>
    </row>
    <row r="2161" spans="17:41">
      <c r="Q2161" s="84">
        <v>0.35546296296296298</v>
      </c>
      <c r="R2161" s="85">
        <v>1</v>
      </c>
      <c r="S2161" s="85" t="s">
        <v>5145</v>
      </c>
      <c r="T2161" s="87" t="s">
        <v>13690</v>
      </c>
      <c r="AL2161" s="79">
        <v>0.38238425925925901</v>
      </c>
      <c r="AM2161" s="2">
        <v>1</v>
      </c>
      <c r="AN2161" s="2" t="s">
        <v>1643</v>
      </c>
      <c r="AO2161" s="2" t="s">
        <v>13695</v>
      </c>
    </row>
    <row r="2162" spans="17:41">
      <c r="Q2162" s="80">
        <v>0.35546296296296298</v>
      </c>
      <c r="R2162" s="81">
        <v>1</v>
      </c>
      <c r="S2162" s="81" t="s">
        <v>5146</v>
      </c>
      <c r="T2162" s="83" t="s">
        <v>13692</v>
      </c>
      <c r="AL2162" s="79">
        <v>0.38239583333333299</v>
      </c>
      <c r="AM2162" s="2">
        <v>1</v>
      </c>
      <c r="AN2162" s="2" t="s">
        <v>5495</v>
      </c>
      <c r="AO2162" s="2" t="s">
        <v>13690</v>
      </c>
    </row>
    <row r="2163" spans="17:41">
      <c r="Q2163" s="84">
        <v>0.35546296296296298</v>
      </c>
      <c r="R2163" s="85">
        <v>1</v>
      </c>
      <c r="S2163" s="85" t="s">
        <v>1561</v>
      </c>
      <c r="T2163" s="87" t="s">
        <v>13692</v>
      </c>
      <c r="AL2163" s="79">
        <v>0.38239583333333299</v>
      </c>
      <c r="AM2163" s="2">
        <v>1</v>
      </c>
      <c r="AN2163" s="2" t="s">
        <v>2357</v>
      </c>
      <c r="AO2163" s="2" t="s">
        <v>13690</v>
      </c>
    </row>
    <row r="2164" spans="17:41">
      <c r="Q2164" s="80">
        <v>0.35547453703703702</v>
      </c>
      <c r="R2164" s="81">
        <v>1</v>
      </c>
      <c r="S2164" s="81" t="s">
        <v>5147</v>
      </c>
      <c r="T2164" s="83" t="s">
        <v>13692</v>
      </c>
      <c r="AL2164" s="79">
        <v>0.38239583333333299</v>
      </c>
      <c r="AM2164" s="2">
        <v>1</v>
      </c>
      <c r="AN2164" s="2" t="s">
        <v>2944</v>
      </c>
      <c r="AO2164" s="2" t="s">
        <v>13709</v>
      </c>
    </row>
    <row r="2165" spans="17:41">
      <c r="Q2165" s="84">
        <v>0.35547453703703702</v>
      </c>
      <c r="R2165" s="85">
        <v>2</v>
      </c>
      <c r="S2165" s="85" t="s">
        <v>227</v>
      </c>
      <c r="T2165" s="87" t="s">
        <v>13696</v>
      </c>
      <c r="AL2165" s="79">
        <v>0.382430555555556</v>
      </c>
      <c r="AM2165" s="2">
        <v>1</v>
      </c>
      <c r="AN2165" s="2" t="s">
        <v>1617</v>
      </c>
      <c r="AO2165" s="2" t="s">
        <v>13690</v>
      </c>
    </row>
    <row r="2166" spans="17:41">
      <c r="Q2166" s="80">
        <v>0.35549768518518499</v>
      </c>
      <c r="R2166" s="81">
        <v>1</v>
      </c>
      <c r="S2166" s="81" t="s">
        <v>5148</v>
      </c>
      <c r="T2166" s="83" t="s">
        <v>13690</v>
      </c>
      <c r="AL2166" s="79">
        <v>0.38250000000000001</v>
      </c>
      <c r="AM2166" s="2">
        <v>1</v>
      </c>
      <c r="AN2166" s="2" t="s">
        <v>5496</v>
      </c>
      <c r="AO2166" s="2" t="s">
        <v>13690</v>
      </c>
    </row>
    <row r="2167" spans="17:41">
      <c r="Q2167" s="84">
        <v>0.35552083333333301</v>
      </c>
      <c r="R2167" s="85">
        <v>1</v>
      </c>
      <c r="S2167" s="85" t="s">
        <v>1964</v>
      </c>
      <c r="T2167" s="87" t="s">
        <v>13690</v>
      </c>
      <c r="AL2167" s="79">
        <v>0.38252314814814797</v>
      </c>
      <c r="AM2167" s="2">
        <v>1</v>
      </c>
      <c r="AN2167" s="2" t="s">
        <v>195</v>
      </c>
      <c r="AO2167" s="2" t="s">
        <v>13694</v>
      </c>
    </row>
    <row r="2168" spans="17:41">
      <c r="Q2168" s="80">
        <v>0.35552083333333301</v>
      </c>
      <c r="R2168" s="81">
        <v>2</v>
      </c>
      <c r="S2168" s="81" t="s">
        <v>5149</v>
      </c>
      <c r="T2168" s="83" t="s">
        <v>13692</v>
      </c>
      <c r="AL2168" s="79">
        <v>0.38255787037036998</v>
      </c>
      <c r="AM2168" s="2">
        <v>2</v>
      </c>
      <c r="AN2168" s="2" t="s">
        <v>2041</v>
      </c>
      <c r="AO2168" s="2" t="s">
        <v>13694</v>
      </c>
    </row>
    <row r="2169" spans="17:41">
      <c r="Q2169" s="84">
        <v>0.35554398148148098</v>
      </c>
      <c r="R2169" s="85">
        <v>1</v>
      </c>
      <c r="S2169" s="85" t="s">
        <v>5150</v>
      </c>
      <c r="T2169" s="87" t="s">
        <v>13692</v>
      </c>
      <c r="AL2169" s="79">
        <v>0.38256944444444402</v>
      </c>
      <c r="AM2169" s="2">
        <v>1</v>
      </c>
      <c r="AN2169" s="2" t="s">
        <v>1545</v>
      </c>
      <c r="AO2169" s="2" t="s">
        <v>13690</v>
      </c>
    </row>
    <row r="2170" spans="17:41">
      <c r="Q2170" s="80">
        <v>0.35555555555555601</v>
      </c>
      <c r="R2170" s="81">
        <v>1</v>
      </c>
      <c r="S2170" s="81" t="s">
        <v>1562</v>
      </c>
      <c r="T2170" s="83" t="s">
        <v>13690</v>
      </c>
      <c r="AL2170" s="79">
        <v>0.38256944444444402</v>
      </c>
      <c r="AM2170" s="2">
        <v>1</v>
      </c>
      <c r="AN2170" s="2" t="s">
        <v>2358</v>
      </c>
      <c r="AO2170" s="2" t="s">
        <v>13691</v>
      </c>
    </row>
    <row r="2171" spans="17:41">
      <c r="Q2171" s="84">
        <v>0.35559027777777802</v>
      </c>
      <c r="R2171" s="85">
        <v>2</v>
      </c>
      <c r="S2171" s="85" t="s">
        <v>5151</v>
      </c>
      <c r="T2171" s="87" t="s">
        <v>13692</v>
      </c>
      <c r="AL2171" s="79">
        <v>0.382581018518519</v>
      </c>
      <c r="AM2171" s="2">
        <v>2</v>
      </c>
      <c r="AN2171" s="2" t="s">
        <v>304</v>
      </c>
      <c r="AO2171" s="2" t="s">
        <v>13690</v>
      </c>
    </row>
    <row r="2172" spans="17:41">
      <c r="Q2172" s="80">
        <v>0.35561342592592599</v>
      </c>
      <c r="R2172" s="81">
        <v>2</v>
      </c>
      <c r="S2172" s="81" t="s">
        <v>5152</v>
      </c>
      <c r="T2172" s="83" t="s">
        <v>13692</v>
      </c>
      <c r="AL2172" s="79">
        <v>0.38262731481481499</v>
      </c>
      <c r="AM2172" s="2">
        <v>1</v>
      </c>
      <c r="AN2172" s="2" t="s">
        <v>5497</v>
      </c>
      <c r="AO2172" s="2" t="s">
        <v>13690</v>
      </c>
    </row>
    <row r="2173" spans="17:41">
      <c r="Q2173" s="84">
        <v>0.35564814814814799</v>
      </c>
      <c r="R2173" s="85">
        <v>1</v>
      </c>
      <c r="S2173" s="85" t="s">
        <v>1965</v>
      </c>
      <c r="T2173" s="87" t="s">
        <v>13694</v>
      </c>
      <c r="AL2173" s="79">
        <v>0.38267361111111098</v>
      </c>
      <c r="AM2173" s="2">
        <v>1</v>
      </c>
      <c r="AN2173" s="2" t="s">
        <v>5498</v>
      </c>
      <c r="AO2173" s="2" t="s">
        <v>13692</v>
      </c>
    </row>
    <row r="2174" spans="17:41">
      <c r="Q2174" s="80">
        <v>0.35568287037037</v>
      </c>
      <c r="R2174" s="81">
        <v>2</v>
      </c>
      <c r="S2174" s="81" t="s">
        <v>1966</v>
      </c>
      <c r="T2174" s="83" t="s">
        <v>13690</v>
      </c>
      <c r="AL2174" s="79">
        <v>0.38273148148148201</v>
      </c>
      <c r="AM2174" s="2">
        <v>2</v>
      </c>
      <c r="AN2174" s="2" t="s">
        <v>2042</v>
      </c>
      <c r="AO2174" s="2" t="s">
        <v>13690</v>
      </c>
    </row>
    <row r="2175" spans="17:41">
      <c r="Q2175" s="84">
        <v>0.35569444444444398</v>
      </c>
      <c r="R2175" s="85">
        <v>2</v>
      </c>
      <c r="S2175" s="85" t="s">
        <v>5153</v>
      </c>
      <c r="T2175" s="87" t="s">
        <v>13694</v>
      </c>
      <c r="AL2175" s="79">
        <v>0.38274305555555599</v>
      </c>
      <c r="AM2175" s="2">
        <v>1</v>
      </c>
      <c r="AN2175" s="2" t="s">
        <v>5499</v>
      </c>
      <c r="AO2175" s="2" t="s">
        <v>13692</v>
      </c>
    </row>
    <row r="2176" spans="17:41">
      <c r="Q2176" s="80">
        <v>0.35575231481481501</v>
      </c>
      <c r="R2176" s="81">
        <v>1</v>
      </c>
      <c r="S2176" s="81" t="s">
        <v>1967</v>
      </c>
      <c r="T2176" s="83" t="s">
        <v>13694</v>
      </c>
      <c r="AL2176" s="79">
        <v>0.38278935185185198</v>
      </c>
      <c r="AM2176" s="2">
        <v>1</v>
      </c>
      <c r="AN2176" s="2" t="s">
        <v>982</v>
      </c>
      <c r="AO2176" s="2" t="s">
        <v>13696</v>
      </c>
    </row>
    <row r="2177" spans="17:41">
      <c r="Q2177" s="84">
        <v>0.35575231481481501</v>
      </c>
      <c r="R2177" s="85">
        <v>2</v>
      </c>
      <c r="S2177" s="85" t="s">
        <v>970</v>
      </c>
      <c r="T2177" s="87" t="s">
        <v>13694</v>
      </c>
      <c r="AL2177" s="79">
        <v>0.38278935185185198</v>
      </c>
      <c r="AM2177" s="2">
        <v>1</v>
      </c>
      <c r="AN2177" s="2" t="s">
        <v>649</v>
      </c>
      <c r="AO2177" s="2" t="s">
        <v>13694</v>
      </c>
    </row>
    <row r="2178" spans="17:41">
      <c r="Q2178" s="80">
        <v>0.35578703703703701</v>
      </c>
      <c r="R2178" s="81">
        <v>1</v>
      </c>
      <c r="S2178" s="81" t="s">
        <v>1968</v>
      </c>
      <c r="T2178" s="83" t="s">
        <v>13694</v>
      </c>
      <c r="AL2178" s="79">
        <v>0.38283564814814802</v>
      </c>
      <c r="AM2178" s="2">
        <v>1</v>
      </c>
      <c r="AN2178" s="2" t="s">
        <v>1644</v>
      </c>
      <c r="AO2178" s="2" t="s">
        <v>13690</v>
      </c>
    </row>
    <row r="2179" spans="17:41">
      <c r="Q2179" s="84">
        <v>0.35581018518518498</v>
      </c>
      <c r="R2179" s="85">
        <v>1</v>
      </c>
      <c r="S2179" s="85" t="s">
        <v>1969</v>
      </c>
      <c r="T2179" s="87" t="s">
        <v>13694</v>
      </c>
      <c r="AL2179" s="79">
        <v>0.38289351851851799</v>
      </c>
      <c r="AM2179" s="2">
        <v>1</v>
      </c>
      <c r="AN2179" s="2" t="s">
        <v>2529</v>
      </c>
      <c r="AO2179" s="2" t="s">
        <v>13694</v>
      </c>
    </row>
    <row r="2180" spans="17:41">
      <c r="Q2180" s="80">
        <v>0.35582175925925902</v>
      </c>
      <c r="R2180" s="81">
        <v>1</v>
      </c>
      <c r="S2180" s="81" t="s">
        <v>2679</v>
      </c>
      <c r="T2180" s="83" t="s">
        <v>13690</v>
      </c>
      <c r="AL2180" s="79">
        <v>0.38290509259259298</v>
      </c>
      <c r="AM2180" s="2">
        <v>1</v>
      </c>
      <c r="AN2180" s="2" t="s">
        <v>1645</v>
      </c>
      <c r="AO2180" s="2" t="s">
        <v>13693</v>
      </c>
    </row>
    <row r="2181" spans="17:41">
      <c r="Q2181" s="84">
        <v>0.35582175925925902</v>
      </c>
      <c r="R2181" s="85">
        <v>1</v>
      </c>
      <c r="S2181" s="85" t="s">
        <v>1049</v>
      </c>
      <c r="T2181" s="87" t="s">
        <v>13692</v>
      </c>
      <c r="AL2181" s="79">
        <v>0.382928240740741</v>
      </c>
      <c r="AM2181" s="2">
        <v>1</v>
      </c>
      <c r="AN2181" s="2" t="s">
        <v>2945</v>
      </c>
      <c r="AO2181" s="2" t="s">
        <v>13696</v>
      </c>
    </row>
    <row r="2182" spans="17:41">
      <c r="Q2182" s="80">
        <v>0.355833333333333</v>
      </c>
      <c r="R2182" s="81">
        <v>1</v>
      </c>
      <c r="S2182" s="81" t="s">
        <v>1563</v>
      </c>
      <c r="T2182" s="83" t="s">
        <v>13692</v>
      </c>
      <c r="AL2182" s="79">
        <v>0.382962962962963</v>
      </c>
      <c r="AM2182" s="2">
        <v>1</v>
      </c>
      <c r="AN2182" s="2" t="s">
        <v>772</v>
      </c>
      <c r="AO2182" s="2" t="s">
        <v>13695</v>
      </c>
    </row>
    <row r="2183" spans="17:41">
      <c r="Q2183" s="84">
        <v>0.355833333333333</v>
      </c>
      <c r="R2183" s="85">
        <v>1</v>
      </c>
      <c r="S2183" s="85" t="s">
        <v>1326</v>
      </c>
      <c r="T2183" s="87" t="s">
        <v>13694</v>
      </c>
      <c r="AL2183" s="79">
        <v>0.38299768518518501</v>
      </c>
      <c r="AM2183" s="2">
        <v>1</v>
      </c>
      <c r="AN2183" s="2" t="s">
        <v>5500</v>
      </c>
      <c r="AO2183" s="2" t="s">
        <v>13692</v>
      </c>
    </row>
    <row r="2184" spans="17:41">
      <c r="Q2184" s="80">
        <v>0.35585648148148102</v>
      </c>
      <c r="R2184" s="81">
        <v>2</v>
      </c>
      <c r="S2184" s="81" t="s">
        <v>5154</v>
      </c>
      <c r="T2184" s="83" t="s">
        <v>13693</v>
      </c>
      <c r="AL2184" s="79">
        <v>0.38300925925925899</v>
      </c>
      <c r="AM2184" s="2">
        <v>1</v>
      </c>
      <c r="AN2184" s="2" t="s">
        <v>2946</v>
      </c>
      <c r="AO2184" s="2" t="s">
        <v>13695</v>
      </c>
    </row>
    <row r="2185" spans="17:41">
      <c r="Q2185" s="84">
        <v>0.35586805555555601</v>
      </c>
      <c r="R2185" s="85">
        <v>2</v>
      </c>
      <c r="S2185" s="85" t="s">
        <v>5155</v>
      </c>
      <c r="T2185" s="87" t="s">
        <v>13692</v>
      </c>
      <c r="AL2185" s="79">
        <v>0.38310185185185203</v>
      </c>
      <c r="AM2185" s="2">
        <v>2</v>
      </c>
      <c r="AN2185" s="2" t="s">
        <v>650</v>
      </c>
      <c r="AO2185" s="2" t="s">
        <v>13694</v>
      </c>
    </row>
    <row r="2186" spans="17:41">
      <c r="Q2186" s="80">
        <v>0.35589120370370397</v>
      </c>
      <c r="R2186" s="81">
        <v>1</v>
      </c>
      <c r="S2186" s="81" t="s">
        <v>5156</v>
      </c>
      <c r="T2186" s="83" t="s">
        <v>13692</v>
      </c>
      <c r="AL2186" s="79">
        <v>0.38311342592592601</v>
      </c>
      <c r="AM2186" s="2">
        <v>2</v>
      </c>
      <c r="AN2186" s="2" t="s">
        <v>2947</v>
      </c>
      <c r="AO2186" s="2" t="s">
        <v>13693</v>
      </c>
    </row>
    <row r="2187" spans="17:41">
      <c r="Q2187" s="84">
        <v>0.35590277777777801</v>
      </c>
      <c r="R2187" s="85">
        <v>3</v>
      </c>
      <c r="S2187" s="85" t="s">
        <v>1050</v>
      </c>
      <c r="T2187" s="87" t="s">
        <v>13694</v>
      </c>
      <c r="AL2187" s="79">
        <v>0.38317129629629598</v>
      </c>
      <c r="AM2187" s="2">
        <v>1</v>
      </c>
      <c r="AN2187" s="2" t="s">
        <v>1198</v>
      </c>
      <c r="AO2187" s="2" t="s">
        <v>13694</v>
      </c>
    </row>
    <row r="2188" spans="17:41">
      <c r="Q2188" s="80">
        <v>0.355914351851852</v>
      </c>
      <c r="R2188" s="81">
        <v>1</v>
      </c>
      <c r="S2188" s="81" t="s">
        <v>5157</v>
      </c>
      <c r="T2188" s="83" t="s">
        <v>13693</v>
      </c>
      <c r="AL2188" s="79">
        <v>0.38318287037037002</v>
      </c>
      <c r="AM2188" s="2">
        <v>1</v>
      </c>
      <c r="AN2188" s="2" t="s">
        <v>2043</v>
      </c>
      <c r="AO2188" s="2" t="s">
        <v>13692</v>
      </c>
    </row>
    <row r="2189" spans="17:41">
      <c r="Q2189" s="84">
        <v>0.35592592592592598</v>
      </c>
      <c r="R2189" s="85">
        <v>2</v>
      </c>
      <c r="S2189" s="85" t="s">
        <v>2886</v>
      </c>
      <c r="T2189" s="87" t="s">
        <v>13695</v>
      </c>
      <c r="AL2189" s="79">
        <v>0.383194444444444</v>
      </c>
      <c r="AM2189" s="2">
        <v>1</v>
      </c>
      <c r="AN2189" s="2" t="s">
        <v>5501</v>
      </c>
      <c r="AO2189" s="2" t="s">
        <v>13692</v>
      </c>
    </row>
    <row r="2190" spans="17:41">
      <c r="Q2190" s="80">
        <v>0.35593750000000002</v>
      </c>
      <c r="R2190" s="81">
        <v>1</v>
      </c>
      <c r="S2190" s="81" t="s">
        <v>2505</v>
      </c>
      <c r="T2190" s="83" t="s">
        <v>13694</v>
      </c>
      <c r="AL2190" s="79">
        <v>0.38322916666666701</v>
      </c>
      <c r="AM2190" s="2">
        <v>1</v>
      </c>
      <c r="AN2190" s="2" t="s">
        <v>2948</v>
      </c>
      <c r="AO2190" s="2" t="s">
        <v>13693</v>
      </c>
    </row>
    <row r="2191" spans="17:41">
      <c r="Q2191" s="84">
        <v>0.35593750000000002</v>
      </c>
      <c r="R2191" s="85">
        <v>1</v>
      </c>
      <c r="S2191" s="85" t="s">
        <v>5158</v>
      </c>
      <c r="T2191" s="87" t="s">
        <v>13692</v>
      </c>
      <c r="AL2191" s="79">
        <v>0.38328703703703698</v>
      </c>
      <c r="AM2191" s="2">
        <v>2</v>
      </c>
      <c r="AN2191" s="2" t="s">
        <v>823</v>
      </c>
      <c r="AO2191" s="2" t="s">
        <v>13690</v>
      </c>
    </row>
    <row r="2192" spans="17:41">
      <c r="Q2192" s="80">
        <v>0.35597222222222202</v>
      </c>
      <c r="R2192" s="81">
        <v>1</v>
      </c>
      <c r="S2192" s="81" t="s">
        <v>5159</v>
      </c>
      <c r="T2192" s="83" t="s">
        <v>13705</v>
      </c>
      <c r="AL2192" s="79">
        <v>0.383310185185185</v>
      </c>
      <c r="AM2192" s="2">
        <v>1</v>
      </c>
      <c r="AN2192" s="2" t="s">
        <v>983</v>
      </c>
      <c r="AO2192" s="2" t="s">
        <v>13690</v>
      </c>
    </row>
    <row r="2193" spans="17:41">
      <c r="Q2193" s="84">
        <v>0.35600694444444397</v>
      </c>
      <c r="R2193" s="85">
        <v>1</v>
      </c>
      <c r="S2193" s="85" t="s">
        <v>5160</v>
      </c>
      <c r="T2193" s="87" t="s">
        <v>13694</v>
      </c>
      <c r="AL2193" s="79">
        <v>0.38334490740740701</v>
      </c>
      <c r="AM2193" s="2">
        <v>1</v>
      </c>
      <c r="AN2193" s="2" t="s">
        <v>5502</v>
      </c>
      <c r="AO2193" s="2" t="s">
        <v>13692</v>
      </c>
    </row>
    <row r="2194" spans="17:41">
      <c r="Q2194" s="80">
        <v>0.35605324074074102</v>
      </c>
      <c r="R2194" s="81">
        <v>1</v>
      </c>
      <c r="S2194" s="81" t="s">
        <v>588</v>
      </c>
      <c r="T2194" s="83" t="s">
        <v>13694</v>
      </c>
      <c r="AL2194" s="79">
        <v>0.38341435185185202</v>
      </c>
      <c r="AM2194" s="2">
        <v>1</v>
      </c>
      <c r="AN2194" s="2" t="s">
        <v>1113</v>
      </c>
      <c r="AO2194" s="2" t="s">
        <v>13693</v>
      </c>
    </row>
    <row r="2195" spans="17:41">
      <c r="Q2195" s="84">
        <v>0.35608796296296302</v>
      </c>
      <c r="R2195" s="85">
        <v>3</v>
      </c>
      <c r="S2195" s="85" t="s">
        <v>1051</v>
      </c>
      <c r="T2195" s="87" t="s">
        <v>13690</v>
      </c>
      <c r="AL2195" s="79">
        <v>0.383425925925926</v>
      </c>
      <c r="AM2195" s="2">
        <v>2</v>
      </c>
      <c r="AN2195" s="2" t="s">
        <v>307</v>
      </c>
      <c r="AO2195" s="2" t="s">
        <v>13690</v>
      </c>
    </row>
    <row r="2196" spans="17:41">
      <c r="Q2196" s="80">
        <v>0.35609953703703701</v>
      </c>
      <c r="R2196" s="81">
        <v>1</v>
      </c>
      <c r="S2196" s="81" t="s">
        <v>1127</v>
      </c>
      <c r="T2196" s="83" t="s">
        <v>13702</v>
      </c>
      <c r="AL2196" s="79">
        <v>0.38347222222222199</v>
      </c>
      <c r="AM2196" s="2">
        <v>1</v>
      </c>
      <c r="AN2196" s="2" t="s">
        <v>1066</v>
      </c>
      <c r="AO2196" s="2" t="s">
        <v>13690</v>
      </c>
    </row>
    <row r="2197" spans="17:41">
      <c r="Q2197" s="84">
        <v>0.35616898148148102</v>
      </c>
      <c r="R2197" s="85">
        <v>2</v>
      </c>
      <c r="S2197" s="85" t="s">
        <v>5161</v>
      </c>
      <c r="T2197" s="87" t="s">
        <v>13709</v>
      </c>
      <c r="AL2197" s="79">
        <v>0.38351851851851898</v>
      </c>
      <c r="AM2197" s="2">
        <v>1</v>
      </c>
      <c r="AN2197" s="2" t="s">
        <v>2949</v>
      </c>
      <c r="AO2197" s="2" t="s">
        <v>13693</v>
      </c>
    </row>
    <row r="2198" spans="17:41">
      <c r="Q2198" s="80">
        <v>0.35621527777777801</v>
      </c>
      <c r="R2198" s="81">
        <v>2</v>
      </c>
      <c r="S2198" s="81" t="s">
        <v>5162</v>
      </c>
      <c r="T2198" s="83" t="s">
        <v>13692</v>
      </c>
      <c r="AL2198" s="79">
        <v>0.38351851851851898</v>
      </c>
      <c r="AM2198" s="2">
        <v>1</v>
      </c>
      <c r="AN2198" s="2" t="s">
        <v>651</v>
      </c>
      <c r="AO2198" s="2" t="s">
        <v>13694</v>
      </c>
    </row>
    <row r="2199" spans="17:41">
      <c r="Q2199" s="84">
        <v>0.35621527777777801</v>
      </c>
      <c r="R2199" s="85">
        <v>1</v>
      </c>
      <c r="S2199" s="85" t="s">
        <v>221</v>
      </c>
      <c r="T2199" s="87" t="s">
        <v>13690</v>
      </c>
      <c r="AL2199" s="79">
        <v>0.38351851851851898</v>
      </c>
      <c r="AM2199" s="2">
        <v>1</v>
      </c>
      <c r="AN2199" s="2" t="s">
        <v>824</v>
      </c>
      <c r="AO2199" s="2" t="s">
        <v>13701</v>
      </c>
    </row>
    <row r="2200" spans="17:41">
      <c r="Q2200" s="80">
        <v>0.35623842592592603</v>
      </c>
      <c r="R2200" s="81">
        <v>1</v>
      </c>
      <c r="S2200" s="81" t="s">
        <v>5163</v>
      </c>
      <c r="T2200" s="83" t="s">
        <v>13692</v>
      </c>
      <c r="AL2200" s="79">
        <v>0.38356481481481502</v>
      </c>
      <c r="AM2200" s="2">
        <v>1</v>
      </c>
      <c r="AN2200" s="2" t="s">
        <v>2530</v>
      </c>
      <c r="AO2200" s="2" t="s">
        <v>13694</v>
      </c>
    </row>
    <row r="2201" spans="17:41">
      <c r="Q2201" s="84">
        <v>0.35626157407407399</v>
      </c>
      <c r="R2201" s="85">
        <v>1</v>
      </c>
      <c r="S2201" s="85" t="s">
        <v>1970</v>
      </c>
      <c r="T2201" s="87" t="s">
        <v>13692</v>
      </c>
      <c r="AL2201" s="79">
        <v>0.38357638888888901</v>
      </c>
      <c r="AM2201" s="2">
        <v>1</v>
      </c>
      <c r="AN2201" s="2" t="s">
        <v>825</v>
      </c>
      <c r="AO2201" s="2" t="s">
        <v>13694</v>
      </c>
    </row>
    <row r="2202" spans="17:41">
      <c r="Q2202" s="80">
        <v>0.35627314814814798</v>
      </c>
      <c r="R2202" s="81">
        <v>1</v>
      </c>
      <c r="S2202" s="81" t="s">
        <v>5164</v>
      </c>
      <c r="T2202" s="83" t="s">
        <v>13690</v>
      </c>
      <c r="AL2202" s="79">
        <v>0.38361111111111101</v>
      </c>
      <c r="AM2202" s="2">
        <v>1</v>
      </c>
      <c r="AN2202" s="2" t="s">
        <v>1646</v>
      </c>
      <c r="AO2202" s="2" t="s">
        <v>13694</v>
      </c>
    </row>
    <row r="2203" spans="17:41">
      <c r="Q2203" s="84">
        <v>0.35630787037036998</v>
      </c>
      <c r="R2203" s="85">
        <v>1</v>
      </c>
      <c r="S2203" s="85" t="s">
        <v>5165</v>
      </c>
      <c r="T2203" s="87" t="s">
        <v>13690</v>
      </c>
      <c r="AL2203" s="79">
        <v>0.383622685185185</v>
      </c>
      <c r="AM2203" s="2">
        <v>1</v>
      </c>
      <c r="AN2203" s="2" t="s">
        <v>2044</v>
      </c>
      <c r="AO2203" s="2" t="s">
        <v>13694</v>
      </c>
    </row>
    <row r="2204" spans="17:41">
      <c r="Q2204" s="80">
        <v>0.35634259259259299</v>
      </c>
      <c r="R2204" s="81">
        <v>1</v>
      </c>
      <c r="S2204" s="81" t="s">
        <v>2290</v>
      </c>
      <c r="T2204" s="83" t="s">
        <v>13693</v>
      </c>
      <c r="AL2204" s="79">
        <v>0.38364583333333302</v>
      </c>
      <c r="AM2204" s="2">
        <v>1</v>
      </c>
      <c r="AN2204" s="2" t="s">
        <v>309</v>
      </c>
      <c r="AO2204" s="2" t="s">
        <v>13690</v>
      </c>
    </row>
    <row r="2205" spans="17:41">
      <c r="Q2205" s="84">
        <v>0.35635416666666703</v>
      </c>
      <c r="R2205" s="85">
        <v>2</v>
      </c>
      <c r="S2205" s="85" t="s">
        <v>3137</v>
      </c>
      <c r="T2205" s="87" t="s">
        <v>13696</v>
      </c>
      <c r="AL2205" s="79">
        <v>0.383657407407407</v>
      </c>
      <c r="AM2205" s="2">
        <v>1</v>
      </c>
      <c r="AN2205" s="2" t="s">
        <v>2359</v>
      </c>
      <c r="AO2205" s="2" t="s">
        <v>13694</v>
      </c>
    </row>
    <row r="2206" spans="17:41">
      <c r="Q2206" s="80">
        <v>0.35636574074074101</v>
      </c>
      <c r="R2206" s="81">
        <v>2</v>
      </c>
      <c r="S2206" s="81" t="s">
        <v>5166</v>
      </c>
      <c r="T2206" s="83" t="s">
        <v>13690</v>
      </c>
      <c r="AL2206" s="79">
        <v>0.38369212962963001</v>
      </c>
      <c r="AM2206" s="2">
        <v>1</v>
      </c>
      <c r="AN2206" s="2" t="s">
        <v>2045</v>
      </c>
      <c r="AO2206" s="2" t="s">
        <v>13694</v>
      </c>
    </row>
    <row r="2207" spans="17:41">
      <c r="Q2207" s="84">
        <v>0.35636574074074101</v>
      </c>
      <c r="R2207" s="85">
        <v>1</v>
      </c>
      <c r="S2207" s="85" t="s">
        <v>1105</v>
      </c>
      <c r="T2207" s="87" t="s">
        <v>13693</v>
      </c>
      <c r="AL2207" s="79">
        <v>0.38370370370370399</v>
      </c>
      <c r="AM2207" s="2">
        <v>1</v>
      </c>
      <c r="AN2207" s="2" t="s">
        <v>2360</v>
      </c>
      <c r="AO2207" s="2" t="s">
        <v>13694</v>
      </c>
    </row>
    <row r="2208" spans="17:41">
      <c r="Q2208" s="80">
        <v>0.356412037037037</v>
      </c>
      <c r="R2208" s="81">
        <v>1</v>
      </c>
      <c r="S2208" s="81" t="s">
        <v>2291</v>
      </c>
      <c r="T2208" s="83" t="s">
        <v>13690</v>
      </c>
      <c r="AL2208" s="79">
        <v>0.38370370370370399</v>
      </c>
      <c r="AM2208" s="2">
        <v>1</v>
      </c>
      <c r="AN2208" s="2" t="s">
        <v>5503</v>
      </c>
      <c r="AO2208" s="2" t="s">
        <v>13709</v>
      </c>
    </row>
    <row r="2209" spans="17:41">
      <c r="Q2209" s="84">
        <v>0.35648148148148101</v>
      </c>
      <c r="R2209" s="85">
        <v>1</v>
      </c>
      <c r="S2209" s="85" t="s">
        <v>4371</v>
      </c>
      <c r="T2209" s="87" t="s">
        <v>13702</v>
      </c>
      <c r="AL2209" s="79">
        <v>0.38378472222222199</v>
      </c>
      <c r="AM2209" s="2">
        <v>1</v>
      </c>
      <c r="AN2209" s="2" t="s">
        <v>977</v>
      </c>
      <c r="AO2209" s="2" t="s">
        <v>13693</v>
      </c>
    </row>
    <row r="2210" spans="17:41">
      <c r="Q2210" s="80">
        <v>0.35649305555555599</v>
      </c>
      <c r="R2210" s="81">
        <v>1</v>
      </c>
      <c r="S2210" s="81" t="s">
        <v>1971</v>
      </c>
      <c r="T2210" s="83" t="s">
        <v>13694</v>
      </c>
      <c r="AL2210" s="79">
        <v>0.38380787037037001</v>
      </c>
      <c r="AM2210" s="2">
        <v>1</v>
      </c>
      <c r="AN2210" s="2" t="s">
        <v>1112</v>
      </c>
      <c r="AO2210" s="2" t="s">
        <v>13702</v>
      </c>
    </row>
    <row r="2211" spans="17:41">
      <c r="Q2211" s="84">
        <v>0.35651620370370402</v>
      </c>
      <c r="R2211" s="85">
        <v>1</v>
      </c>
      <c r="S2211" s="85" t="s">
        <v>2292</v>
      </c>
      <c r="T2211" s="87" t="s">
        <v>13694</v>
      </c>
      <c r="AL2211" s="79">
        <v>0.38386574074074098</v>
      </c>
      <c r="AM2211" s="2">
        <v>4</v>
      </c>
      <c r="AN2211" s="2" t="s">
        <v>5504</v>
      </c>
      <c r="AO2211" s="2" t="s">
        <v>13692</v>
      </c>
    </row>
    <row r="2212" spans="17:41">
      <c r="Q2212" s="80">
        <v>0.356527777777778</v>
      </c>
      <c r="R2212" s="81">
        <v>2</v>
      </c>
      <c r="S2212" s="81" t="s">
        <v>5167</v>
      </c>
      <c r="T2212" s="83" t="s">
        <v>13692</v>
      </c>
      <c r="AL2212" s="79">
        <v>0.38386574074074098</v>
      </c>
      <c r="AM2212" s="2">
        <v>1</v>
      </c>
      <c r="AN2212" s="2" t="s">
        <v>2361</v>
      </c>
      <c r="AO2212" s="2" t="s">
        <v>13690</v>
      </c>
    </row>
    <row r="2213" spans="17:41">
      <c r="Q2213" s="84">
        <v>0.35653935185185198</v>
      </c>
      <c r="R2213" s="85">
        <v>1</v>
      </c>
      <c r="S2213" s="85" t="s">
        <v>5168</v>
      </c>
      <c r="T2213" s="87" t="s">
        <v>13694</v>
      </c>
      <c r="AL2213" s="79">
        <v>0.38390046296296299</v>
      </c>
      <c r="AM2213" s="2">
        <v>1</v>
      </c>
      <c r="AN2213" s="2" t="s">
        <v>5505</v>
      </c>
      <c r="AO2213" s="2" t="s">
        <v>13692</v>
      </c>
    </row>
    <row r="2214" spans="17:41">
      <c r="Q2214" s="80">
        <v>0.35655092592592602</v>
      </c>
      <c r="R2214" s="81">
        <v>2</v>
      </c>
      <c r="S2214" s="81" t="s">
        <v>5169</v>
      </c>
      <c r="T2214" s="83" t="s">
        <v>13693</v>
      </c>
      <c r="AL2214" s="79">
        <v>0.383969907407407</v>
      </c>
      <c r="AM2214" s="2">
        <v>4</v>
      </c>
      <c r="AN2214" s="2" t="s">
        <v>984</v>
      </c>
      <c r="AO2214" s="2" t="s">
        <v>13690</v>
      </c>
    </row>
    <row r="2215" spans="17:41">
      <c r="Q2215" s="84">
        <v>0.35657407407407399</v>
      </c>
      <c r="R2215" s="85">
        <v>1</v>
      </c>
      <c r="S2215" s="85" t="s">
        <v>2293</v>
      </c>
      <c r="T2215" s="87" t="s">
        <v>13694</v>
      </c>
      <c r="AL2215" s="79">
        <v>0.38400462962963</v>
      </c>
      <c r="AM2215" s="2">
        <v>1</v>
      </c>
      <c r="AN2215" s="2" t="s">
        <v>5506</v>
      </c>
      <c r="AO2215" s="2" t="s">
        <v>13694</v>
      </c>
    </row>
    <row r="2216" spans="17:41">
      <c r="Q2216" s="80">
        <v>0.35660879629629599</v>
      </c>
      <c r="R2216" s="81">
        <v>1</v>
      </c>
      <c r="S2216" s="81" t="s">
        <v>5170</v>
      </c>
      <c r="T2216" s="83" t="s">
        <v>13699</v>
      </c>
      <c r="AL2216" s="79">
        <v>0.38402777777777802</v>
      </c>
      <c r="AM2216" s="2">
        <v>1</v>
      </c>
      <c r="AN2216" s="2" t="s">
        <v>5507</v>
      </c>
      <c r="AO2216" s="2" t="s">
        <v>13695</v>
      </c>
    </row>
    <row r="2217" spans="17:41">
      <c r="Q2217" s="84">
        <v>0.35662037037036998</v>
      </c>
      <c r="R2217" s="85">
        <v>1</v>
      </c>
      <c r="S2217" s="85" t="s">
        <v>5171</v>
      </c>
      <c r="T2217" s="87" t="s">
        <v>13702</v>
      </c>
      <c r="AL2217" s="79">
        <v>0.38405092592592599</v>
      </c>
      <c r="AM2217" s="2">
        <v>1</v>
      </c>
      <c r="AN2217" s="2" t="s">
        <v>5508</v>
      </c>
      <c r="AO2217" s="2" t="s">
        <v>13692</v>
      </c>
    </row>
    <row r="2218" spans="17:41">
      <c r="Q2218" s="80">
        <v>0.356678240740741</v>
      </c>
      <c r="R2218" s="81">
        <v>1</v>
      </c>
      <c r="S2218" s="81" t="s">
        <v>1972</v>
      </c>
      <c r="T2218" s="83" t="s">
        <v>13693</v>
      </c>
      <c r="AL2218" s="79">
        <v>0.38410879629629602</v>
      </c>
      <c r="AM2218" s="2">
        <v>2</v>
      </c>
      <c r="AN2218" s="2" t="s">
        <v>5509</v>
      </c>
      <c r="AO2218" s="2" t="s">
        <v>13692</v>
      </c>
    </row>
    <row r="2219" spans="17:41">
      <c r="Q2219" s="84">
        <v>0.35668981481481499</v>
      </c>
      <c r="R2219" s="85">
        <v>1</v>
      </c>
      <c r="S2219" s="85" t="s">
        <v>1201</v>
      </c>
      <c r="T2219" s="87" t="s">
        <v>13694</v>
      </c>
      <c r="AL2219" s="79">
        <v>0.38414351851851902</v>
      </c>
      <c r="AM2219" s="2">
        <v>1</v>
      </c>
      <c r="AN2219" s="2" t="s">
        <v>817</v>
      </c>
      <c r="AO2219" s="2" t="s">
        <v>13695</v>
      </c>
    </row>
    <row r="2220" spans="17:41">
      <c r="Q2220" s="80">
        <v>0.35670138888888903</v>
      </c>
      <c r="R2220" s="81">
        <v>3</v>
      </c>
      <c r="S2220" s="81" t="s">
        <v>5172</v>
      </c>
      <c r="T2220" s="83" t="s">
        <v>13690</v>
      </c>
      <c r="AL2220" s="79">
        <v>0.38416666666666699</v>
      </c>
      <c r="AM2220" s="2">
        <v>1</v>
      </c>
      <c r="AN2220" s="2" t="s">
        <v>5510</v>
      </c>
      <c r="AO2220" s="2" t="s">
        <v>13692</v>
      </c>
    </row>
    <row r="2221" spans="17:41">
      <c r="Q2221" s="84">
        <v>0.35672453703703699</v>
      </c>
      <c r="R2221" s="85">
        <v>2</v>
      </c>
      <c r="S2221" s="85" t="s">
        <v>5173</v>
      </c>
      <c r="T2221" s="87" t="s">
        <v>13690</v>
      </c>
      <c r="AL2221" s="79">
        <v>0.38418981481481501</v>
      </c>
      <c r="AM2221" s="2">
        <v>1</v>
      </c>
      <c r="AN2221" s="2" t="s">
        <v>1283</v>
      </c>
      <c r="AO2221" s="2" t="s">
        <v>13693</v>
      </c>
    </row>
    <row r="2222" spans="17:41">
      <c r="Q2222" s="80">
        <v>0.35672453703703699</v>
      </c>
      <c r="R2222" s="81">
        <v>1</v>
      </c>
      <c r="S2222" s="81" t="s">
        <v>2887</v>
      </c>
      <c r="T2222" s="83" t="s">
        <v>13695</v>
      </c>
      <c r="AL2222" s="79">
        <v>0.38434027777777802</v>
      </c>
      <c r="AM2222" s="2">
        <v>1</v>
      </c>
      <c r="AN2222" s="2" t="s">
        <v>1646</v>
      </c>
      <c r="AO2222" s="2" t="s">
        <v>13709</v>
      </c>
    </row>
    <row r="2223" spans="17:41">
      <c r="Q2223" s="84">
        <v>0.35673611111111098</v>
      </c>
      <c r="R2223" s="85">
        <v>1</v>
      </c>
      <c r="S2223" s="85" t="s">
        <v>5174</v>
      </c>
      <c r="T2223" s="87" t="s">
        <v>13695</v>
      </c>
      <c r="AL2223" s="79">
        <v>0.38437500000000002</v>
      </c>
      <c r="AM2223" s="2">
        <v>1</v>
      </c>
      <c r="AN2223" s="2" t="s">
        <v>2950</v>
      </c>
      <c r="AO2223" s="2" t="s">
        <v>13695</v>
      </c>
    </row>
    <row r="2224" spans="17:41">
      <c r="Q2224" s="80">
        <v>0.35674768518518502</v>
      </c>
      <c r="R2224" s="81">
        <v>1</v>
      </c>
      <c r="S2224" s="81" t="s">
        <v>5175</v>
      </c>
      <c r="T2224" s="83" t="s">
        <v>13695</v>
      </c>
      <c r="AL2224" s="79">
        <v>0.38438657407407401</v>
      </c>
      <c r="AM2224" s="2">
        <v>1</v>
      </c>
      <c r="AN2224" s="2" t="s">
        <v>4112</v>
      </c>
      <c r="AO2224" s="2" t="s">
        <v>13694</v>
      </c>
    </row>
    <row r="2225" spans="17:41">
      <c r="Q2225" s="84">
        <v>0.35674768518518502</v>
      </c>
      <c r="R2225" s="85">
        <v>1</v>
      </c>
      <c r="S2225" s="85" t="s">
        <v>1199</v>
      </c>
      <c r="T2225" s="87" t="s">
        <v>13694</v>
      </c>
      <c r="AL2225" s="79">
        <v>0.38439814814814799</v>
      </c>
      <c r="AM2225" s="2">
        <v>1</v>
      </c>
      <c r="AN2225" s="2" t="s">
        <v>5511</v>
      </c>
      <c r="AO2225" s="2" t="s">
        <v>13692</v>
      </c>
    </row>
    <row r="2226" spans="17:41">
      <c r="Q2226" s="80">
        <v>0.356793981481482</v>
      </c>
      <c r="R2226" s="81">
        <v>1</v>
      </c>
      <c r="S2226" s="81" t="s">
        <v>5176</v>
      </c>
      <c r="T2226" s="83" t="s">
        <v>13690</v>
      </c>
      <c r="AL2226" s="79">
        <v>0.38439814814814799</v>
      </c>
      <c r="AM2226" s="2">
        <v>1</v>
      </c>
      <c r="AN2226" s="2" t="s">
        <v>5512</v>
      </c>
      <c r="AO2226" s="2" t="s">
        <v>13693</v>
      </c>
    </row>
    <row r="2227" spans="17:41">
      <c r="Q2227" s="84">
        <v>0.356793981481482</v>
      </c>
      <c r="R2227" s="85">
        <v>2</v>
      </c>
      <c r="S2227" s="85" t="s">
        <v>1581</v>
      </c>
      <c r="T2227" s="87" t="s">
        <v>13696</v>
      </c>
      <c r="AL2227" s="79">
        <v>0.38443287037036999</v>
      </c>
      <c r="AM2227" s="2">
        <v>1</v>
      </c>
      <c r="AN2227" s="2" t="s">
        <v>652</v>
      </c>
      <c r="AO2227" s="2" t="s">
        <v>13693</v>
      </c>
    </row>
    <row r="2228" spans="17:41">
      <c r="Q2228" s="80">
        <v>0.35681712962963003</v>
      </c>
      <c r="R2228" s="81">
        <v>1</v>
      </c>
      <c r="S2228" s="81" t="s">
        <v>5177</v>
      </c>
      <c r="T2228" s="83" t="s">
        <v>13695</v>
      </c>
      <c r="AL2228" s="79">
        <v>0.38443287037036999</v>
      </c>
      <c r="AM2228" s="2">
        <v>1</v>
      </c>
      <c r="AN2228" s="2" t="s">
        <v>653</v>
      </c>
      <c r="AO2228" s="2" t="s">
        <v>13694</v>
      </c>
    </row>
    <row r="2229" spans="17:41">
      <c r="Q2229" s="84">
        <v>0.35682870370370401</v>
      </c>
      <c r="R2229" s="85">
        <v>1</v>
      </c>
      <c r="S2229" s="85" t="s">
        <v>3201</v>
      </c>
      <c r="T2229" s="87" t="s">
        <v>13695</v>
      </c>
      <c r="AL2229" s="79">
        <v>0.38444444444444398</v>
      </c>
      <c r="AM2229" s="2">
        <v>2</v>
      </c>
      <c r="AN2229" s="2" t="s">
        <v>654</v>
      </c>
      <c r="AO2229" s="2" t="s">
        <v>13694</v>
      </c>
    </row>
    <row r="2230" spans="17:41">
      <c r="Q2230" s="80">
        <v>0.35682870370370401</v>
      </c>
      <c r="R2230" s="81">
        <v>1</v>
      </c>
      <c r="S2230" s="81" t="s">
        <v>3201</v>
      </c>
      <c r="T2230" s="83" t="s">
        <v>13709</v>
      </c>
      <c r="AL2230" s="79">
        <v>0.384467592592593</v>
      </c>
      <c r="AM2230" s="2">
        <v>2</v>
      </c>
      <c r="AN2230" s="2" t="s">
        <v>5513</v>
      </c>
      <c r="AO2230" s="2" t="s">
        <v>13693</v>
      </c>
    </row>
    <row r="2231" spans="17:41">
      <c r="Q2231" s="84">
        <v>0.35688657407407398</v>
      </c>
      <c r="R2231" s="85">
        <v>2</v>
      </c>
      <c r="S2231" s="85" t="s">
        <v>1128</v>
      </c>
      <c r="T2231" s="87" t="s">
        <v>13696</v>
      </c>
      <c r="AL2231" s="79">
        <v>0.38449074074074102</v>
      </c>
      <c r="AM2231" s="2">
        <v>1</v>
      </c>
      <c r="AN2231" s="2" t="s">
        <v>2698</v>
      </c>
      <c r="AO2231" s="2" t="s">
        <v>13693</v>
      </c>
    </row>
    <row r="2232" spans="17:41">
      <c r="Q2232" s="80">
        <v>0.356990740740741</v>
      </c>
      <c r="R2232" s="81">
        <v>1</v>
      </c>
      <c r="S2232" s="81" t="s">
        <v>1973</v>
      </c>
      <c r="T2232" s="83" t="s">
        <v>13690</v>
      </c>
      <c r="AL2232" s="79">
        <v>0.384583333333333</v>
      </c>
      <c r="AM2232" s="2">
        <v>1</v>
      </c>
      <c r="AN2232" s="2" t="s">
        <v>1338</v>
      </c>
      <c r="AO2232" s="2" t="s">
        <v>13690</v>
      </c>
    </row>
    <row r="2233" spans="17:41">
      <c r="Q2233" s="84">
        <v>0.35707175925925899</v>
      </c>
      <c r="R2233" s="85">
        <v>1</v>
      </c>
      <c r="S2233" s="85" t="s">
        <v>1236</v>
      </c>
      <c r="T2233" s="87" t="s">
        <v>13693</v>
      </c>
      <c r="AL2233" s="79">
        <v>0.384583333333333</v>
      </c>
      <c r="AM2233" s="2">
        <v>1</v>
      </c>
      <c r="AN2233" s="2" t="s">
        <v>5514</v>
      </c>
      <c r="AO2233" s="2" t="s">
        <v>13702</v>
      </c>
    </row>
    <row r="2234" spans="17:41">
      <c r="Q2234" s="80">
        <v>0.35708333333333298</v>
      </c>
      <c r="R2234" s="81">
        <v>1</v>
      </c>
      <c r="S2234" s="81" t="s">
        <v>5178</v>
      </c>
      <c r="T2234" s="83" t="s">
        <v>13693</v>
      </c>
      <c r="AL2234" s="79">
        <v>0.38460648148148102</v>
      </c>
      <c r="AM2234" s="2">
        <v>1</v>
      </c>
      <c r="AN2234" s="2" t="s">
        <v>826</v>
      </c>
      <c r="AO2234" s="2" t="s">
        <v>13690</v>
      </c>
    </row>
    <row r="2235" spans="17:41">
      <c r="Q2235" s="84">
        <v>0.35715277777777799</v>
      </c>
      <c r="R2235" s="85">
        <v>1</v>
      </c>
      <c r="S2235" s="85" t="s">
        <v>5179</v>
      </c>
      <c r="T2235" s="87" t="s">
        <v>13691</v>
      </c>
      <c r="AL2235" s="79">
        <v>0.38462962962962999</v>
      </c>
      <c r="AM2235" s="2">
        <v>1</v>
      </c>
      <c r="AN2235" s="2" t="s">
        <v>546</v>
      </c>
      <c r="AO2235" s="2" t="s">
        <v>13696</v>
      </c>
    </row>
    <row r="2236" spans="17:41">
      <c r="Q2236" s="80">
        <v>0.35715277777777799</v>
      </c>
      <c r="R2236" s="81">
        <v>1</v>
      </c>
      <c r="S2236" s="81" t="s">
        <v>5180</v>
      </c>
      <c r="T2236" s="83" t="s">
        <v>13691</v>
      </c>
      <c r="AL2236" s="79">
        <v>0.38464120370370403</v>
      </c>
      <c r="AM2236" s="2">
        <v>2</v>
      </c>
      <c r="AN2236" s="2" t="s">
        <v>222</v>
      </c>
      <c r="AO2236" s="2" t="s">
        <v>13694</v>
      </c>
    </row>
    <row r="2237" spans="17:41">
      <c r="Q2237" s="84">
        <v>0.35716435185185202</v>
      </c>
      <c r="R2237" s="85">
        <v>2</v>
      </c>
      <c r="S2237" s="85" t="s">
        <v>2294</v>
      </c>
      <c r="T2237" s="87" t="s">
        <v>13690</v>
      </c>
      <c r="AL2237" s="79">
        <v>0.38467592592592598</v>
      </c>
      <c r="AM2237" s="2">
        <v>1</v>
      </c>
      <c r="AN2237" s="2" t="s">
        <v>1113</v>
      </c>
      <c r="AO2237" s="2" t="s">
        <v>13698</v>
      </c>
    </row>
    <row r="2238" spans="17:41">
      <c r="Q2238" s="80">
        <v>0.35723379629629598</v>
      </c>
      <c r="R2238" s="81">
        <v>1</v>
      </c>
      <c r="S2238" s="81" t="s">
        <v>5181</v>
      </c>
      <c r="T2238" s="83" t="s">
        <v>13692</v>
      </c>
      <c r="AL2238" s="79">
        <v>0.38478009259259299</v>
      </c>
      <c r="AM2238" s="2">
        <v>1</v>
      </c>
      <c r="AN2238" s="2" t="s">
        <v>985</v>
      </c>
      <c r="AO2238" s="2" t="s">
        <v>13690</v>
      </c>
    </row>
    <row r="2239" spans="17:41">
      <c r="Q2239" s="84">
        <v>0.357256944444444</v>
      </c>
      <c r="R2239" s="85">
        <v>1</v>
      </c>
      <c r="S2239" s="85" t="s">
        <v>1974</v>
      </c>
      <c r="T2239" s="87" t="s">
        <v>13692</v>
      </c>
      <c r="AL2239" s="79">
        <v>0.38480324074074101</v>
      </c>
      <c r="AM2239" s="2">
        <v>1</v>
      </c>
      <c r="AN2239" s="2" t="s">
        <v>2562</v>
      </c>
      <c r="AO2239" s="2" t="s">
        <v>13692</v>
      </c>
    </row>
    <row r="2240" spans="17:41">
      <c r="Q2240" s="80">
        <v>0.35728009259259302</v>
      </c>
      <c r="R2240" s="81">
        <v>1</v>
      </c>
      <c r="S2240" s="81" t="s">
        <v>2680</v>
      </c>
      <c r="T2240" s="83" t="s">
        <v>13694</v>
      </c>
      <c r="AL2240" s="79">
        <v>0.384814814814815</v>
      </c>
      <c r="AM2240" s="2">
        <v>1</v>
      </c>
      <c r="AN2240" s="2" t="s">
        <v>1178</v>
      </c>
      <c r="AO2240" s="2" t="s">
        <v>13694</v>
      </c>
    </row>
    <row r="2241" spans="17:41">
      <c r="Q2241" s="84">
        <v>0.35729166666666701</v>
      </c>
      <c r="R2241" s="85">
        <v>1</v>
      </c>
      <c r="S2241" s="85" t="s">
        <v>1975</v>
      </c>
      <c r="T2241" s="87" t="s">
        <v>13694</v>
      </c>
      <c r="AL2241" s="79">
        <v>0.38483796296296302</v>
      </c>
      <c r="AM2241" s="2">
        <v>1</v>
      </c>
      <c r="AN2241" s="2" t="s">
        <v>1067</v>
      </c>
      <c r="AO2241" s="2" t="s">
        <v>13690</v>
      </c>
    </row>
    <row r="2242" spans="17:41">
      <c r="Q2242" s="80">
        <v>0.35731481481481497</v>
      </c>
      <c r="R2242" s="81">
        <v>1</v>
      </c>
      <c r="S2242" s="81" t="s">
        <v>2295</v>
      </c>
      <c r="T2242" s="83" t="s">
        <v>13694</v>
      </c>
      <c r="AL2242" s="79">
        <v>0.38486111111111099</v>
      </c>
      <c r="AM2242" s="2">
        <v>4</v>
      </c>
      <c r="AN2242" s="2" t="s">
        <v>3986</v>
      </c>
      <c r="AO2242" s="2" t="s">
        <v>13690</v>
      </c>
    </row>
    <row r="2243" spans="17:41">
      <c r="Q2243" s="84">
        <v>0.357337962962963</v>
      </c>
      <c r="R2243" s="85">
        <v>1</v>
      </c>
      <c r="S2243" s="85" t="s">
        <v>5182</v>
      </c>
      <c r="T2243" s="87" t="s">
        <v>13692</v>
      </c>
      <c r="AL2243" s="79">
        <v>0.38489583333333299</v>
      </c>
      <c r="AM2243" s="2">
        <v>1</v>
      </c>
      <c r="AN2243" s="2" t="s">
        <v>2562</v>
      </c>
      <c r="AO2243" s="2" t="s">
        <v>13692</v>
      </c>
    </row>
    <row r="2244" spans="17:41">
      <c r="Q2244" s="80">
        <v>0.357372685185185</v>
      </c>
      <c r="R2244" s="81">
        <v>2</v>
      </c>
      <c r="S2244" s="81" t="s">
        <v>5183</v>
      </c>
      <c r="T2244" s="83" t="s">
        <v>13692</v>
      </c>
      <c r="AL2244" s="79">
        <v>0.38489583333333299</v>
      </c>
      <c r="AM2244" s="2">
        <v>3</v>
      </c>
      <c r="AN2244" s="2" t="s">
        <v>1169</v>
      </c>
      <c r="AO2244" s="2" t="s">
        <v>13690</v>
      </c>
    </row>
    <row r="2245" spans="17:41">
      <c r="Q2245" s="84">
        <v>0.35738425925925899</v>
      </c>
      <c r="R2245" s="85">
        <v>1</v>
      </c>
      <c r="S2245" s="85" t="s">
        <v>2888</v>
      </c>
      <c r="T2245" s="87" t="s">
        <v>13695</v>
      </c>
      <c r="AL2245" s="79">
        <v>0.38489583333333299</v>
      </c>
      <c r="AM2245" s="2">
        <v>1</v>
      </c>
      <c r="AN2245" s="2" t="s">
        <v>655</v>
      </c>
      <c r="AO2245" s="2" t="s">
        <v>13693</v>
      </c>
    </row>
    <row r="2246" spans="17:41">
      <c r="Q2246" s="80">
        <v>0.35738425925925899</v>
      </c>
      <c r="R2246" s="81">
        <v>1</v>
      </c>
      <c r="S2246" s="81" t="s">
        <v>5184</v>
      </c>
      <c r="T2246" s="83" t="s">
        <v>13690</v>
      </c>
      <c r="AL2246" s="79">
        <v>0.38490740740740698</v>
      </c>
      <c r="AM2246" s="2">
        <v>1</v>
      </c>
      <c r="AN2246" s="2" t="s">
        <v>2562</v>
      </c>
      <c r="AO2246" s="2" t="s">
        <v>13692</v>
      </c>
    </row>
    <row r="2247" spans="17:41">
      <c r="Q2247" s="84">
        <v>0.35741898148148099</v>
      </c>
      <c r="R2247" s="85">
        <v>1</v>
      </c>
      <c r="S2247" s="85" t="s">
        <v>5185</v>
      </c>
      <c r="T2247" s="87" t="s">
        <v>13690</v>
      </c>
      <c r="AL2247" s="79">
        <v>0.384930555555556</v>
      </c>
      <c r="AM2247" s="2">
        <v>1</v>
      </c>
      <c r="AN2247" s="2" t="s">
        <v>302</v>
      </c>
      <c r="AO2247" s="2" t="s">
        <v>13698</v>
      </c>
    </row>
    <row r="2248" spans="17:41">
      <c r="Q2248" s="80">
        <v>0.357453703703704</v>
      </c>
      <c r="R2248" s="81">
        <v>1</v>
      </c>
      <c r="S2248" s="81" t="s">
        <v>5186</v>
      </c>
      <c r="T2248" s="83" t="s">
        <v>13692</v>
      </c>
      <c r="AL2248" s="79">
        <v>0.38498842592592603</v>
      </c>
      <c r="AM2248" s="2">
        <v>2</v>
      </c>
      <c r="AN2248" s="2" t="s">
        <v>1647</v>
      </c>
      <c r="AO2248" s="2" t="s">
        <v>13690</v>
      </c>
    </row>
    <row r="2249" spans="17:41">
      <c r="Q2249" s="84">
        <v>0.35746527777777798</v>
      </c>
      <c r="R2249" s="85">
        <v>1</v>
      </c>
      <c r="S2249" s="85" t="s">
        <v>592</v>
      </c>
      <c r="T2249" s="87" t="s">
        <v>13690</v>
      </c>
      <c r="AL2249" s="79">
        <v>0.38498842592592603</v>
      </c>
      <c r="AM2249" s="2">
        <v>1</v>
      </c>
      <c r="AN2249" s="2" t="s">
        <v>827</v>
      </c>
      <c r="AO2249" s="2" t="s">
        <v>13694</v>
      </c>
    </row>
    <row r="2250" spans="17:41">
      <c r="Q2250" s="80">
        <v>0.35749999999999998</v>
      </c>
      <c r="R2250" s="81">
        <v>3</v>
      </c>
      <c r="S2250" s="81" t="s">
        <v>5187</v>
      </c>
      <c r="T2250" s="83" t="s">
        <v>13690</v>
      </c>
      <c r="AL2250" s="79">
        <v>0.38501157407407399</v>
      </c>
      <c r="AM2250" s="2">
        <v>2</v>
      </c>
      <c r="AN2250" s="2" t="s">
        <v>2562</v>
      </c>
      <c r="AO2250" s="2" t="s">
        <v>13692</v>
      </c>
    </row>
    <row r="2251" spans="17:41">
      <c r="Q2251" s="84">
        <v>0.35752314814814801</v>
      </c>
      <c r="R2251" s="85">
        <v>1</v>
      </c>
      <c r="S2251" s="85" t="s">
        <v>2889</v>
      </c>
      <c r="T2251" s="87" t="s">
        <v>13714</v>
      </c>
      <c r="AL2251" s="79">
        <v>0.38502314814814798</v>
      </c>
      <c r="AM2251" s="2">
        <v>2</v>
      </c>
      <c r="AN2251" s="2" t="s">
        <v>2562</v>
      </c>
      <c r="AO2251" s="2" t="s">
        <v>13692</v>
      </c>
    </row>
    <row r="2252" spans="17:41">
      <c r="Q2252" s="80">
        <v>0.35754629629629597</v>
      </c>
      <c r="R2252" s="81">
        <v>1</v>
      </c>
      <c r="S2252" s="81" t="s">
        <v>5188</v>
      </c>
      <c r="T2252" s="83" t="s">
        <v>13696</v>
      </c>
      <c r="AL2252" s="79">
        <v>0.38503472222222201</v>
      </c>
      <c r="AM2252" s="2">
        <v>2</v>
      </c>
      <c r="AN2252" s="2" t="s">
        <v>916</v>
      </c>
      <c r="AO2252" s="2" t="s">
        <v>13690</v>
      </c>
    </row>
    <row r="2253" spans="17:41">
      <c r="Q2253" s="84">
        <v>0.35755787037037001</v>
      </c>
      <c r="R2253" s="85">
        <v>1</v>
      </c>
      <c r="S2253" s="85" t="s">
        <v>5189</v>
      </c>
      <c r="T2253" s="87" t="s">
        <v>13692</v>
      </c>
      <c r="AL2253" s="79">
        <v>0.385046296296296</v>
      </c>
      <c r="AM2253" s="2">
        <v>1</v>
      </c>
      <c r="AN2253" s="2" t="s">
        <v>2562</v>
      </c>
      <c r="AO2253" s="2" t="s">
        <v>13692</v>
      </c>
    </row>
    <row r="2254" spans="17:41">
      <c r="Q2254" s="80">
        <v>0.35758101851851898</v>
      </c>
      <c r="R2254" s="81">
        <v>1</v>
      </c>
      <c r="S2254" s="81" t="s">
        <v>5190</v>
      </c>
      <c r="T2254" s="83" t="s">
        <v>13692</v>
      </c>
      <c r="AL2254" s="79">
        <v>0.38506944444444402</v>
      </c>
      <c r="AM2254" s="2">
        <v>1</v>
      </c>
      <c r="AN2254" s="2" t="s">
        <v>5515</v>
      </c>
      <c r="AO2254" s="2" t="s">
        <v>13692</v>
      </c>
    </row>
    <row r="2255" spans="17:41">
      <c r="Q2255" s="84">
        <v>0.35758101851851898</v>
      </c>
      <c r="R2255" s="85">
        <v>1</v>
      </c>
      <c r="S2255" s="85" t="s">
        <v>2296</v>
      </c>
      <c r="T2255" s="87" t="s">
        <v>13694</v>
      </c>
      <c r="AL2255" s="79">
        <v>0.38509259259259299</v>
      </c>
      <c r="AM2255" s="2">
        <v>1</v>
      </c>
      <c r="AN2255" s="2" t="s">
        <v>828</v>
      </c>
      <c r="AO2255" s="2" t="s">
        <v>13690</v>
      </c>
    </row>
    <row r="2256" spans="17:41">
      <c r="Q2256" s="80">
        <v>0.35758101851851898</v>
      </c>
      <c r="R2256" s="81">
        <v>3</v>
      </c>
      <c r="S2256" s="81" t="s">
        <v>1266</v>
      </c>
      <c r="T2256" s="83" t="s">
        <v>13692</v>
      </c>
      <c r="AL2256" s="79">
        <v>0.38510416666666702</v>
      </c>
      <c r="AM2256" s="2">
        <v>1</v>
      </c>
      <c r="AN2256" s="2" t="s">
        <v>2562</v>
      </c>
      <c r="AO2256" s="2" t="s">
        <v>13692</v>
      </c>
    </row>
    <row r="2257" spans="17:41">
      <c r="Q2257" s="84">
        <v>0.35763888888888901</v>
      </c>
      <c r="R2257" s="85">
        <v>1</v>
      </c>
      <c r="S2257" s="85" t="s">
        <v>5191</v>
      </c>
      <c r="T2257" s="87" t="s">
        <v>13692</v>
      </c>
      <c r="AL2257" s="79">
        <v>0.38512731481481499</v>
      </c>
      <c r="AM2257" s="2">
        <v>2</v>
      </c>
      <c r="AN2257" s="2" t="s">
        <v>2562</v>
      </c>
      <c r="AO2257" s="2" t="s">
        <v>13692</v>
      </c>
    </row>
    <row r="2258" spans="17:41">
      <c r="Q2258" s="80">
        <v>0.35763888888888901</v>
      </c>
      <c r="R2258" s="81">
        <v>1</v>
      </c>
      <c r="S2258" s="81" t="s">
        <v>1198</v>
      </c>
      <c r="T2258" s="83" t="s">
        <v>13699</v>
      </c>
      <c r="AL2258" s="79">
        <v>0.38513888888888897</v>
      </c>
      <c r="AM2258" s="2">
        <v>1</v>
      </c>
      <c r="AN2258" s="2" t="s">
        <v>2562</v>
      </c>
      <c r="AO2258" s="2" t="s">
        <v>13692</v>
      </c>
    </row>
    <row r="2259" spans="17:41">
      <c r="Q2259" s="84">
        <v>0.35766203703703697</v>
      </c>
      <c r="R2259" s="85">
        <v>1</v>
      </c>
      <c r="S2259" s="85" t="s">
        <v>593</v>
      </c>
      <c r="T2259" s="87" t="s">
        <v>13690</v>
      </c>
      <c r="AL2259" s="79">
        <v>0.385196759259259</v>
      </c>
      <c r="AM2259" s="2">
        <v>1</v>
      </c>
      <c r="AN2259" s="2" t="s">
        <v>2951</v>
      </c>
      <c r="AO2259" s="2" t="s">
        <v>13696</v>
      </c>
    </row>
    <row r="2260" spans="17:41">
      <c r="Q2260" s="80">
        <v>0.35767361111111101</v>
      </c>
      <c r="R2260" s="81">
        <v>2</v>
      </c>
      <c r="S2260" s="81" t="s">
        <v>4249</v>
      </c>
      <c r="T2260" s="83" t="s">
        <v>13696</v>
      </c>
      <c r="AL2260" s="79">
        <v>0.38521990740740703</v>
      </c>
      <c r="AM2260" s="2">
        <v>1</v>
      </c>
      <c r="AN2260" s="2" t="s">
        <v>5516</v>
      </c>
      <c r="AO2260" s="2" t="s">
        <v>13695</v>
      </c>
    </row>
    <row r="2261" spans="17:41">
      <c r="Q2261" s="84">
        <v>0.35767361111111101</v>
      </c>
      <c r="R2261" s="85">
        <v>1</v>
      </c>
      <c r="S2261" s="85" t="s">
        <v>228</v>
      </c>
      <c r="T2261" s="87" t="s">
        <v>13693</v>
      </c>
      <c r="AL2261" s="79">
        <v>0.38523148148148201</v>
      </c>
      <c r="AM2261" s="2">
        <v>1</v>
      </c>
      <c r="AN2261" s="2" t="s">
        <v>1284</v>
      </c>
      <c r="AO2261" s="2" t="s">
        <v>13690</v>
      </c>
    </row>
    <row r="2262" spans="17:41">
      <c r="Q2262" s="80">
        <v>0.357685185185185</v>
      </c>
      <c r="R2262" s="81">
        <v>1</v>
      </c>
      <c r="S2262" s="81" t="s">
        <v>760</v>
      </c>
      <c r="T2262" s="83" t="s">
        <v>13694</v>
      </c>
      <c r="AL2262" s="79">
        <v>0.38528935185185198</v>
      </c>
      <c r="AM2262" s="2">
        <v>1</v>
      </c>
      <c r="AN2262" s="2" t="s">
        <v>917</v>
      </c>
      <c r="AO2262" s="2" t="s">
        <v>13690</v>
      </c>
    </row>
    <row r="2263" spans="17:41">
      <c r="Q2263" s="84">
        <v>0.35769675925925898</v>
      </c>
      <c r="R2263" s="85">
        <v>4</v>
      </c>
      <c r="S2263" s="85" t="s">
        <v>5192</v>
      </c>
      <c r="T2263" s="87" t="s">
        <v>13692</v>
      </c>
      <c r="AL2263" s="79">
        <v>0.38535879629629599</v>
      </c>
      <c r="AM2263" s="2">
        <v>1</v>
      </c>
      <c r="AN2263" s="2" t="s">
        <v>1068</v>
      </c>
      <c r="AO2263" s="2" t="s">
        <v>13690</v>
      </c>
    </row>
    <row r="2264" spans="17:41">
      <c r="Q2264" s="80">
        <v>0.35773148148148098</v>
      </c>
      <c r="R2264" s="81">
        <v>4</v>
      </c>
      <c r="S2264" s="81" t="s">
        <v>5193</v>
      </c>
      <c r="T2264" s="83" t="s">
        <v>13692</v>
      </c>
      <c r="AL2264" s="79">
        <v>0.38537037037036997</v>
      </c>
      <c r="AM2264" s="2">
        <v>1</v>
      </c>
      <c r="AN2264" s="2" t="s">
        <v>1453</v>
      </c>
      <c r="AO2264" s="2" t="s">
        <v>13709</v>
      </c>
    </row>
    <row r="2265" spans="17:41">
      <c r="Q2265" s="84">
        <v>0.35778935185185201</v>
      </c>
      <c r="R2265" s="85">
        <v>4</v>
      </c>
      <c r="S2265" s="85" t="s">
        <v>5194</v>
      </c>
      <c r="T2265" s="87" t="s">
        <v>13690</v>
      </c>
      <c r="AL2265" s="79">
        <v>0.385428240740741</v>
      </c>
      <c r="AM2265" s="2">
        <v>1</v>
      </c>
      <c r="AN2265" s="2" t="s">
        <v>1648</v>
      </c>
      <c r="AO2265" s="2" t="s">
        <v>13690</v>
      </c>
    </row>
    <row r="2266" spans="17:41">
      <c r="Q2266" s="80">
        <v>0.35778935185185201</v>
      </c>
      <c r="R2266" s="81">
        <v>1</v>
      </c>
      <c r="S2266" s="81" t="s">
        <v>5195</v>
      </c>
      <c r="T2266" s="83" t="s">
        <v>13693</v>
      </c>
      <c r="AL2266" s="79">
        <v>0.385428240740741</v>
      </c>
      <c r="AM2266" s="2">
        <v>1</v>
      </c>
      <c r="AN2266" s="2" t="s">
        <v>4358</v>
      </c>
      <c r="AO2266" s="2" t="s">
        <v>13695</v>
      </c>
    </row>
    <row r="2267" spans="17:41">
      <c r="Q2267" s="84">
        <v>0.35787037037037001</v>
      </c>
      <c r="R2267" s="85">
        <v>3</v>
      </c>
      <c r="S2267" s="85" t="s">
        <v>5196</v>
      </c>
      <c r="T2267" s="87" t="s">
        <v>13692</v>
      </c>
      <c r="AL2267" s="79">
        <v>0.38546296296296301</v>
      </c>
      <c r="AM2267" s="2">
        <v>1</v>
      </c>
      <c r="AN2267" s="2" t="s">
        <v>5517</v>
      </c>
      <c r="AO2267" s="2" t="s">
        <v>13690</v>
      </c>
    </row>
    <row r="2268" spans="17:41">
      <c r="Q2268" s="80">
        <v>0.35789351851851903</v>
      </c>
      <c r="R2268" s="81">
        <v>1</v>
      </c>
      <c r="S2268" s="81" t="s">
        <v>1267</v>
      </c>
      <c r="T2268" s="83" t="s">
        <v>13694</v>
      </c>
      <c r="AL2268" s="79">
        <v>0.38556712962963002</v>
      </c>
      <c r="AM2268" s="2">
        <v>1</v>
      </c>
      <c r="AN2268" s="2" t="s">
        <v>5518</v>
      </c>
      <c r="AO2268" s="2" t="s">
        <v>13690</v>
      </c>
    </row>
    <row r="2269" spans="17:41">
      <c r="Q2269" s="84">
        <v>0.35791666666666699</v>
      </c>
      <c r="R2269" s="85">
        <v>2</v>
      </c>
      <c r="S2269" s="85" t="s">
        <v>2936</v>
      </c>
      <c r="T2269" s="87" t="s">
        <v>13696</v>
      </c>
      <c r="AL2269" s="79">
        <v>0.38557870370370401</v>
      </c>
      <c r="AM2269" s="2">
        <v>3</v>
      </c>
      <c r="AN2269" s="2" t="s">
        <v>2562</v>
      </c>
      <c r="AO2269" s="2" t="s">
        <v>13692</v>
      </c>
    </row>
    <row r="2270" spans="17:41">
      <c r="Q2270" s="80">
        <v>0.35791666666666699</v>
      </c>
      <c r="R2270" s="81">
        <v>4</v>
      </c>
      <c r="S2270" s="81" t="s">
        <v>5197</v>
      </c>
      <c r="T2270" s="83" t="s">
        <v>13690</v>
      </c>
      <c r="AL2270" s="79">
        <v>0.38567129629629598</v>
      </c>
      <c r="AM2270" s="2">
        <v>1</v>
      </c>
      <c r="AN2270" s="2" t="s">
        <v>5519</v>
      </c>
      <c r="AO2270" s="2" t="s">
        <v>13694</v>
      </c>
    </row>
    <row r="2271" spans="17:41">
      <c r="Q2271" s="84">
        <v>0.35791666666666699</v>
      </c>
      <c r="R2271" s="85">
        <v>1</v>
      </c>
      <c r="S2271" s="85" t="s">
        <v>2297</v>
      </c>
      <c r="T2271" s="87" t="s">
        <v>13691</v>
      </c>
      <c r="AL2271" s="79">
        <v>0.38570601851851899</v>
      </c>
      <c r="AM2271" s="2">
        <v>1</v>
      </c>
      <c r="AN2271" s="2" t="s">
        <v>2562</v>
      </c>
      <c r="AO2271" s="2" t="s">
        <v>13692</v>
      </c>
    </row>
    <row r="2272" spans="17:41">
      <c r="Q2272" s="80">
        <v>0.35791666666666699</v>
      </c>
      <c r="R2272" s="81">
        <v>2</v>
      </c>
      <c r="S2272" s="81" t="s">
        <v>1976</v>
      </c>
      <c r="T2272" s="83" t="s">
        <v>13692</v>
      </c>
      <c r="AL2272" s="79">
        <v>0.38572916666666701</v>
      </c>
      <c r="AM2272" s="2">
        <v>2</v>
      </c>
      <c r="AN2272" s="2" t="s">
        <v>181</v>
      </c>
      <c r="AO2272" s="2" t="s">
        <v>13709</v>
      </c>
    </row>
    <row r="2273" spans="17:41">
      <c r="Q2273" s="84">
        <v>0.35793981481481502</v>
      </c>
      <c r="R2273" s="85">
        <v>2</v>
      </c>
      <c r="S2273" s="85" t="s">
        <v>1564</v>
      </c>
      <c r="T2273" s="87" t="s">
        <v>13690</v>
      </c>
      <c r="AL2273" s="79">
        <v>0.38574074074074099</v>
      </c>
      <c r="AM2273" s="2">
        <v>1</v>
      </c>
      <c r="AN2273" s="2" t="s">
        <v>2562</v>
      </c>
      <c r="AO2273" s="2" t="s">
        <v>13692</v>
      </c>
    </row>
    <row r="2274" spans="17:41">
      <c r="Q2274" s="80">
        <v>0.357951388888889</v>
      </c>
      <c r="R2274" s="81">
        <v>1</v>
      </c>
      <c r="S2274" s="81" t="s">
        <v>2890</v>
      </c>
      <c r="T2274" s="83" t="s">
        <v>13705</v>
      </c>
      <c r="AL2274" s="79">
        <v>0.38575231481481498</v>
      </c>
      <c r="AM2274" s="2">
        <v>1</v>
      </c>
      <c r="AN2274" s="2" t="s">
        <v>2562</v>
      </c>
      <c r="AO2274" s="2" t="s">
        <v>13692</v>
      </c>
    </row>
    <row r="2275" spans="17:41">
      <c r="Q2275" s="84">
        <v>0.357951388888889</v>
      </c>
      <c r="R2275" s="85">
        <v>1</v>
      </c>
      <c r="S2275" s="85" t="s">
        <v>5198</v>
      </c>
      <c r="T2275" s="87" t="s">
        <v>13692</v>
      </c>
      <c r="AL2275" s="79">
        <v>0.38576388888888902</v>
      </c>
      <c r="AM2275" s="2">
        <v>1</v>
      </c>
      <c r="AN2275" s="2" t="s">
        <v>5520</v>
      </c>
      <c r="AO2275" s="2" t="s">
        <v>13693</v>
      </c>
    </row>
    <row r="2276" spans="17:41">
      <c r="Q2276" s="80">
        <v>0.357951388888889</v>
      </c>
      <c r="R2276" s="81">
        <v>1</v>
      </c>
      <c r="S2276" s="81" t="s">
        <v>594</v>
      </c>
      <c r="T2276" s="83" t="s">
        <v>13694</v>
      </c>
      <c r="AL2276" s="79">
        <v>0.385775462962963</v>
      </c>
      <c r="AM2276" s="2">
        <v>1</v>
      </c>
      <c r="AN2276" s="2" t="s">
        <v>5521</v>
      </c>
      <c r="AO2276" s="2" t="s">
        <v>13707</v>
      </c>
    </row>
    <row r="2277" spans="17:41">
      <c r="Q2277" s="84">
        <v>0.35797453703703702</v>
      </c>
      <c r="R2277" s="85">
        <v>1</v>
      </c>
      <c r="S2277" s="85" t="s">
        <v>1565</v>
      </c>
      <c r="T2277" s="87" t="s">
        <v>13690</v>
      </c>
      <c r="AL2277" s="79">
        <v>0.38581018518518501</v>
      </c>
      <c r="AM2277" s="2">
        <v>1</v>
      </c>
      <c r="AN2277" s="2" t="s">
        <v>1069</v>
      </c>
      <c r="AO2277" s="2" t="s">
        <v>13690</v>
      </c>
    </row>
    <row r="2278" spans="17:41">
      <c r="Q2278" s="80">
        <v>0.35798611111111101</v>
      </c>
      <c r="R2278" s="81">
        <v>1</v>
      </c>
      <c r="S2278" s="81" t="s">
        <v>5199</v>
      </c>
      <c r="T2278" s="83" t="s">
        <v>13692</v>
      </c>
      <c r="AL2278" s="79">
        <v>0.38584490740740701</v>
      </c>
      <c r="AM2278" s="2">
        <v>1</v>
      </c>
      <c r="AN2278" s="2" t="s">
        <v>2046</v>
      </c>
      <c r="AO2278" s="2" t="s">
        <v>13690</v>
      </c>
    </row>
    <row r="2279" spans="17:41">
      <c r="Q2279" s="84">
        <v>0.35798611111111101</v>
      </c>
      <c r="R2279" s="85">
        <v>2</v>
      </c>
      <c r="S2279" s="85" t="s">
        <v>2681</v>
      </c>
      <c r="T2279" s="87" t="s">
        <v>13694</v>
      </c>
      <c r="AL2279" s="79">
        <v>0.38587962962963002</v>
      </c>
      <c r="AM2279" s="2">
        <v>1</v>
      </c>
      <c r="AN2279" s="2" t="s">
        <v>2531</v>
      </c>
      <c r="AO2279" s="2" t="s">
        <v>13694</v>
      </c>
    </row>
    <row r="2280" spans="17:41">
      <c r="Q2280" s="80">
        <v>0.35799768518518499</v>
      </c>
      <c r="R2280" s="81">
        <v>1</v>
      </c>
      <c r="S2280" s="81" t="s">
        <v>886</v>
      </c>
      <c r="T2280" s="83" t="s">
        <v>13695</v>
      </c>
      <c r="AL2280" s="79">
        <v>0.38587962962963002</v>
      </c>
      <c r="AM2280" s="2">
        <v>1</v>
      </c>
      <c r="AN2280" s="2" t="s">
        <v>2562</v>
      </c>
      <c r="AO2280" s="2" t="s">
        <v>13692</v>
      </c>
    </row>
    <row r="2281" spans="17:41">
      <c r="Q2281" s="84">
        <v>0.35800925925925903</v>
      </c>
      <c r="R2281" s="85">
        <v>1</v>
      </c>
      <c r="S2281" s="85" t="s">
        <v>1237</v>
      </c>
      <c r="T2281" s="87" t="s">
        <v>13690</v>
      </c>
      <c r="AL2281" s="79">
        <v>0.385891203703704</v>
      </c>
      <c r="AM2281" s="2">
        <v>1</v>
      </c>
      <c r="AN2281" s="2" t="s">
        <v>2562</v>
      </c>
      <c r="AO2281" s="2" t="s">
        <v>13692</v>
      </c>
    </row>
    <row r="2282" spans="17:41">
      <c r="Q2282" s="80">
        <v>0.35802083333333301</v>
      </c>
      <c r="R2282" s="81">
        <v>2</v>
      </c>
      <c r="S2282" s="81" t="s">
        <v>5200</v>
      </c>
      <c r="T2282" s="83" t="s">
        <v>13690</v>
      </c>
      <c r="AL2282" s="79">
        <v>0.38593749999999999</v>
      </c>
      <c r="AM2282" s="2">
        <v>2</v>
      </c>
      <c r="AN2282" s="2" t="s">
        <v>829</v>
      </c>
      <c r="AO2282" s="2" t="s">
        <v>13701</v>
      </c>
    </row>
    <row r="2283" spans="17:41">
      <c r="Q2283" s="84">
        <v>0.35802083333333301</v>
      </c>
      <c r="R2283" s="85">
        <v>2</v>
      </c>
      <c r="S2283" s="85" t="s">
        <v>5201</v>
      </c>
      <c r="T2283" s="87" t="s">
        <v>13690</v>
      </c>
      <c r="AL2283" s="79">
        <v>0.38594907407407397</v>
      </c>
      <c r="AM2283" s="2">
        <v>1</v>
      </c>
      <c r="AN2283" s="2" t="s">
        <v>3504</v>
      </c>
      <c r="AO2283" s="2" t="s">
        <v>13693</v>
      </c>
    </row>
    <row r="2284" spans="17:41">
      <c r="Q2284" s="80">
        <v>0.35805555555555602</v>
      </c>
      <c r="R2284" s="81">
        <v>1</v>
      </c>
      <c r="S2284" s="81" t="s">
        <v>5202</v>
      </c>
      <c r="T2284" s="83" t="s">
        <v>13690</v>
      </c>
      <c r="AL2284" s="79">
        <v>0.38599537037037002</v>
      </c>
      <c r="AM2284" s="2">
        <v>2</v>
      </c>
      <c r="AN2284" s="2" t="s">
        <v>2952</v>
      </c>
      <c r="AO2284" s="2" t="s">
        <v>13695</v>
      </c>
    </row>
    <row r="2285" spans="17:41">
      <c r="Q2285" s="84">
        <v>0.35806712962963</v>
      </c>
      <c r="R2285" s="85">
        <v>2</v>
      </c>
      <c r="S2285" s="85" t="s">
        <v>3138</v>
      </c>
      <c r="T2285" s="87" t="s">
        <v>13696</v>
      </c>
      <c r="AL2285" s="79">
        <v>0.386006944444444</v>
      </c>
      <c r="AM2285" s="2">
        <v>1</v>
      </c>
      <c r="AN2285" s="2" t="s">
        <v>2362</v>
      </c>
      <c r="AO2285" s="2" t="s">
        <v>13693</v>
      </c>
    </row>
    <row r="2286" spans="17:41">
      <c r="Q2286" s="80">
        <v>0.35817129629629602</v>
      </c>
      <c r="R2286" s="81">
        <v>2</v>
      </c>
      <c r="S2286" s="81" t="s">
        <v>1977</v>
      </c>
      <c r="T2286" s="83" t="s">
        <v>13694</v>
      </c>
      <c r="AL2286" s="79">
        <v>0.38601851851851898</v>
      </c>
      <c r="AM2286" s="2">
        <v>1</v>
      </c>
      <c r="AN2286" s="2" t="s">
        <v>1247</v>
      </c>
      <c r="AO2286" s="2" t="s">
        <v>13690</v>
      </c>
    </row>
    <row r="2287" spans="17:41">
      <c r="Q2287" s="84">
        <v>0.35818287037037</v>
      </c>
      <c r="R2287" s="85">
        <v>1</v>
      </c>
      <c r="S2287" s="85" t="s">
        <v>1566</v>
      </c>
      <c r="T2287" s="87" t="s">
        <v>13694</v>
      </c>
      <c r="AL2287" s="79">
        <v>0.386041666666667</v>
      </c>
      <c r="AM2287" s="2">
        <v>1</v>
      </c>
      <c r="AN2287" s="2" t="s">
        <v>813</v>
      </c>
      <c r="AO2287" s="2" t="s">
        <v>13695</v>
      </c>
    </row>
    <row r="2288" spans="17:41">
      <c r="Q2288" s="80">
        <v>0.35818287037037</v>
      </c>
      <c r="R2288" s="81">
        <v>1</v>
      </c>
      <c r="S2288" s="81" t="s">
        <v>1268</v>
      </c>
      <c r="T2288" s="83" t="s">
        <v>13690</v>
      </c>
      <c r="AL2288" s="79">
        <v>0.38606481481481503</v>
      </c>
      <c r="AM2288" s="2">
        <v>2</v>
      </c>
      <c r="AN2288" s="2" t="s">
        <v>1248</v>
      </c>
      <c r="AO2288" s="2" t="s">
        <v>13690</v>
      </c>
    </row>
    <row r="2289" spans="17:41">
      <c r="Q2289" s="84">
        <v>0.35820601851851902</v>
      </c>
      <c r="R2289" s="85">
        <v>1</v>
      </c>
      <c r="S2289" s="85" t="s">
        <v>2562</v>
      </c>
      <c r="T2289" s="87" t="s">
        <v>13692</v>
      </c>
      <c r="AL2289" s="79">
        <v>0.38607638888888901</v>
      </c>
      <c r="AM2289" s="2">
        <v>1</v>
      </c>
      <c r="AN2289" s="2" t="s">
        <v>1170</v>
      </c>
      <c r="AO2289" s="2" t="s">
        <v>13690</v>
      </c>
    </row>
    <row r="2290" spans="17:41">
      <c r="Q2290" s="80">
        <v>0.35820601851851902</v>
      </c>
      <c r="R2290" s="81">
        <v>2</v>
      </c>
      <c r="S2290" s="81" t="s">
        <v>1052</v>
      </c>
      <c r="T2290" s="83" t="s">
        <v>13692</v>
      </c>
      <c r="AL2290" s="79">
        <v>0.38611111111111102</v>
      </c>
      <c r="AM2290" s="2">
        <v>2</v>
      </c>
      <c r="AN2290" s="2" t="s">
        <v>830</v>
      </c>
      <c r="AO2290" s="2" t="s">
        <v>13690</v>
      </c>
    </row>
    <row r="2291" spans="17:41">
      <c r="Q2291" s="84">
        <v>0.358217592592593</v>
      </c>
      <c r="R2291" s="85">
        <v>1</v>
      </c>
      <c r="S2291" s="85" t="s">
        <v>1978</v>
      </c>
      <c r="T2291" s="87" t="s">
        <v>13690</v>
      </c>
      <c r="AL2291" s="79">
        <v>0.38611111111111102</v>
      </c>
      <c r="AM2291" s="2">
        <v>2</v>
      </c>
      <c r="AN2291" s="2" t="s">
        <v>2562</v>
      </c>
      <c r="AO2291" s="2" t="s">
        <v>13692</v>
      </c>
    </row>
    <row r="2292" spans="17:41">
      <c r="Q2292" s="80">
        <v>0.35822916666666699</v>
      </c>
      <c r="R2292" s="81">
        <v>1</v>
      </c>
      <c r="S2292" s="81" t="s">
        <v>1567</v>
      </c>
      <c r="T2292" s="83" t="s">
        <v>13692</v>
      </c>
      <c r="AL2292" s="79">
        <v>0.38614583333333302</v>
      </c>
      <c r="AM2292" s="2">
        <v>1</v>
      </c>
      <c r="AN2292" s="2" t="s">
        <v>976</v>
      </c>
      <c r="AO2292" s="2" t="s">
        <v>13696</v>
      </c>
    </row>
    <row r="2293" spans="17:41">
      <c r="Q2293" s="84">
        <v>0.35824074074074103</v>
      </c>
      <c r="R2293" s="85">
        <v>1</v>
      </c>
      <c r="S2293" s="85" t="s">
        <v>1106</v>
      </c>
      <c r="T2293" s="87" t="s">
        <v>13698</v>
      </c>
      <c r="AL2293" s="79">
        <v>0.38618055555555603</v>
      </c>
      <c r="AM2293" s="2">
        <v>1</v>
      </c>
      <c r="AN2293" s="2" t="s">
        <v>5522</v>
      </c>
      <c r="AO2293" s="2" t="s">
        <v>13695</v>
      </c>
    </row>
    <row r="2294" spans="17:41">
      <c r="Q2294" s="80">
        <v>0.35824074074074103</v>
      </c>
      <c r="R2294" s="81">
        <v>1</v>
      </c>
      <c r="S2294" s="81" t="s">
        <v>1979</v>
      </c>
      <c r="T2294" s="83" t="s">
        <v>13692</v>
      </c>
      <c r="AL2294" s="79">
        <v>0.38626157407407402</v>
      </c>
      <c r="AM2294" s="2">
        <v>2</v>
      </c>
      <c r="AN2294" s="2" t="s">
        <v>325</v>
      </c>
      <c r="AO2294" s="2" t="s">
        <v>13690</v>
      </c>
    </row>
    <row r="2295" spans="17:41">
      <c r="Q2295" s="84">
        <v>0.35825231481481501</v>
      </c>
      <c r="R2295" s="85">
        <v>1</v>
      </c>
      <c r="S2295" s="85" t="s">
        <v>1238</v>
      </c>
      <c r="T2295" s="87" t="s">
        <v>13692</v>
      </c>
      <c r="AL2295" s="79">
        <v>0.386273148148148</v>
      </c>
      <c r="AM2295" s="2">
        <v>1</v>
      </c>
      <c r="AN2295" s="2" t="s">
        <v>1171</v>
      </c>
      <c r="AO2295" s="2" t="s">
        <v>13690</v>
      </c>
    </row>
    <row r="2296" spans="17:41">
      <c r="Q2296" s="80">
        <v>0.35825231481481501</v>
      </c>
      <c r="R2296" s="81">
        <v>1</v>
      </c>
      <c r="S2296" s="81" t="s">
        <v>1161</v>
      </c>
      <c r="T2296" s="83" t="s">
        <v>13691</v>
      </c>
      <c r="AL2296" s="79">
        <v>0.386273148148148</v>
      </c>
      <c r="AM2296" s="2">
        <v>1</v>
      </c>
      <c r="AN2296" s="2" t="s">
        <v>2562</v>
      </c>
      <c r="AO2296" s="2" t="s">
        <v>13692</v>
      </c>
    </row>
    <row r="2297" spans="17:41">
      <c r="Q2297" s="84">
        <v>0.35827546296296298</v>
      </c>
      <c r="R2297" s="85">
        <v>1</v>
      </c>
      <c r="S2297" s="85" t="s">
        <v>2682</v>
      </c>
      <c r="T2297" s="87" t="s">
        <v>13694</v>
      </c>
      <c r="AL2297" s="79">
        <v>0.38628472222222199</v>
      </c>
      <c r="AM2297" s="2">
        <v>2</v>
      </c>
      <c r="AN2297" s="2" t="s">
        <v>1130</v>
      </c>
      <c r="AO2297" s="2" t="s">
        <v>13702</v>
      </c>
    </row>
    <row r="2298" spans="17:41">
      <c r="Q2298" s="80">
        <v>0.35827546296296298</v>
      </c>
      <c r="R2298" s="81">
        <v>1</v>
      </c>
      <c r="S2298" s="81" t="s">
        <v>5203</v>
      </c>
      <c r="T2298" s="83" t="s">
        <v>13692</v>
      </c>
      <c r="AL2298" s="79">
        <v>0.38631944444444399</v>
      </c>
      <c r="AM2298" s="2">
        <v>1</v>
      </c>
      <c r="AN2298" s="2" t="s">
        <v>2363</v>
      </c>
      <c r="AO2298" s="2" t="s">
        <v>13690</v>
      </c>
    </row>
    <row r="2299" spans="17:41">
      <c r="Q2299" s="84">
        <v>0.358298611111111</v>
      </c>
      <c r="R2299" s="85">
        <v>1</v>
      </c>
      <c r="S2299" s="85" t="s">
        <v>5204</v>
      </c>
      <c r="T2299" s="87" t="s">
        <v>13699</v>
      </c>
      <c r="AL2299" s="79">
        <v>0.386388888888889</v>
      </c>
      <c r="AM2299" s="2">
        <v>1</v>
      </c>
      <c r="AN2299" s="2" t="s">
        <v>2047</v>
      </c>
      <c r="AO2299" s="2" t="s">
        <v>13703</v>
      </c>
    </row>
    <row r="2300" spans="17:41">
      <c r="Q2300" s="80">
        <v>0.358298611111111</v>
      </c>
      <c r="R2300" s="81">
        <v>1</v>
      </c>
      <c r="S2300" s="81" t="s">
        <v>2506</v>
      </c>
      <c r="T2300" s="83" t="s">
        <v>13694</v>
      </c>
      <c r="AL2300" s="79">
        <v>0.38643518518518499</v>
      </c>
      <c r="AM2300" s="2">
        <v>4</v>
      </c>
      <c r="AN2300" s="2" t="s">
        <v>5523</v>
      </c>
      <c r="AO2300" s="2" t="s">
        <v>13692</v>
      </c>
    </row>
    <row r="2301" spans="17:41">
      <c r="Q2301" s="84">
        <v>0.358298611111111</v>
      </c>
      <c r="R2301" s="85">
        <v>1</v>
      </c>
      <c r="S2301" s="85" t="s">
        <v>2298</v>
      </c>
      <c r="T2301" s="87" t="s">
        <v>13692</v>
      </c>
      <c r="AL2301" s="79">
        <v>0.38643518518518499</v>
      </c>
      <c r="AM2301" s="2">
        <v>1</v>
      </c>
      <c r="AN2301" s="2" t="s">
        <v>4116</v>
      </c>
      <c r="AO2301" s="2" t="s">
        <v>13693</v>
      </c>
    </row>
    <row r="2302" spans="17:41">
      <c r="Q2302" s="80">
        <v>0.35832175925925902</v>
      </c>
      <c r="R2302" s="81">
        <v>1</v>
      </c>
      <c r="S2302" s="81" t="s">
        <v>2299</v>
      </c>
      <c r="T2302" s="83" t="s">
        <v>13692</v>
      </c>
      <c r="AL2302" s="79">
        <v>0.38644675925925898</v>
      </c>
      <c r="AM2302" s="2">
        <v>1</v>
      </c>
      <c r="AN2302" s="2" t="s">
        <v>5524</v>
      </c>
      <c r="AO2302" s="2" t="s">
        <v>13702</v>
      </c>
    </row>
    <row r="2303" spans="17:41">
      <c r="Q2303" s="84">
        <v>0.35835648148148103</v>
      </c>
      <c r="R2303" s="85">
        <v>1</v>
      </c>
      <c r="S2303" s="85" t="s">
        <v>1568</v>
      </c>
      <c r="T2303" s="87" t="s">
        <v>13692</v>
      </c>
      <c r="AL2303" s="79">
        <v>0.386469907407407</v>
      </c>
      <c r="AM2303" s="2">
        <v>1</v>
      </c>
      <c r="AN2303" s="2" t="s">
        <v>5525</v>
      </c>
      <c r="AO2303" s="2" t="s">
        <v>13692</v>
      </c>
    </row>
    <row r="2304" spans="17:41">
      <c r="Q2304" s="80">
        <v>0.35836805555555601</v>
      </c>
      <c r="R2304" s="81">
        <v>1</v>
      </c>
      <c r="S2304" s="81" t="s">
        <v>316</v>
      </c>
      <c r="T2304" s="83" t="s">
        <v>13692</v>
      </c>
      <c r="AL2304" s="79">
        <v>0.38652777777777803</v>
      </c>
      <c r="AM2304" s="2">
        <v>2</v>
      </c>
      <c r="AN2304" s="2" t="s">
        <v>2562</v>
      </c>
      <c r="AO2304" s="2" t="s">
        <v>13692</v>
      </c>
    </row>
    <row r="2305" spans="17:41">
      <c r="Q2305" s="84">
        <v>0.35837962962962999</v>
      </c>
      <c r="R2305" s="85">
        <v>1</v>
      </c>
      <c r="S2305" s="85" t="s">
        <v>2300</v>
      </c>
      <c r="T2305" s="87" t="s">
        <v>13690</v>
      </c>
      <c r="AL2305" s="79">
        <v>0.38653935185185201</v>
      </c>
      <c r="AM2305" s="2">
        <v>1</v>
      </c>
      <c r="AN2305" s="2" t="s">
        <v>5526</v>
      </c>
      <c r="AO2305" s="2" t="s">
        <v>13692</v>
      </c>
    </row>
    <row r="2306" spans="17:41">
      <c r="Q2306" s="80">
        <v>0.35840277777777801</v>
      </c>
      <c r="R2306" s="81">
        <v>1</v>
      </c>
      <c r="S2306" s="81" t="s">
        <v>2507</v>
      </c>
      <c r="T2306" s="83" t="s">
        <v>13692</v>
      </c>
      <c r="AL2306" s="79">
        <v>0.38656249999999998</v>
      </c>
      <c r="AM2306" s="2">
        <v>2</v>
      </c>
      <c r="AN2306" s="2" t="s">
        <v>918</v>
      </c>
      <c r="AO2306" s="2" t="s">
        <v>13693</v>
      </c>
    </row>
    <row r="2307" spans="17:41">
      <c r="Q2307" s="84">
        <v>0.35842592592592598</v>
      </c>
      <c r="R2307" s="85">
        <v>1</v>
      </c>
      <c r="S2307" s="85" t="s">
        <v>2301</v>
      </c>
      <c r="T2307" s="87" t="s">
        <v>13694</v>
      </c>
      <c r="AL2307" s="79">
        <v>0.386585648148148</v>
      </c>
      <c r="AM2307" s="2">
        <v>1</v>
      </c>
      <c r="AN2307" s="2" t="s">
        <v>252</v>
      </c>
      <c r="AO2307" s="2" t="s">
        <v>13695</v>
      </c>
    </row>
    <row r="2308" spans="17:41">
      <c r="Q2308" s="80">
        <v>0.35846064814814799</v>
      </c>
      <c r="R2308" s="81">
        <v>2</v>
      </c>
      <c r="S2308" s="81" t="s">
        <v>2508</v>
      </c>
      <c r="T2308" s="83" t="s">
        <v>13690</v>
      </c>
      <c r="AL2308" s="79">
        <v>0.38663194444444399</v>
      </c>
      <c r="AM2308" s="2">
        <v>1</v>
      </c>
      <c r="AN2308" s="2" t="s">
        <v>1070</v>
      </c>
      <c r="AO2308" s="2" t="s">
        <v>13693</v>
      </c>
    </row>
    <row r="2309" spans="17:41">
      <c r="Q2309" s="84">
        <v>0.35851851851851901</v>
      </c>
      <c r="R2309" s="85">
        <v>1</v>
      </c>
      <c r="S2309" s="85" t="s">
        <v>2891</v>
      </c>
      <c r="T2309" s="87" t="s">
        <v>13704</v>
      </c>
      <c r="AL2309" s="79">
        <v>0.38667824074074097</v>
      </c>
      <c r="AM2309" s="2">
        <v>1</v>
      </c>
      <c r="AN2309" s="2" t="s">
        <v>657</v>
      </c>
      <c r="AO2309" s="2" t="s">
        <v>13690</v>
      </c>
    </row>
    <row r="2310" spans="17:41">
      <c r="Q2310" s="80">
        <v>0.35851851851851901</v>
      </c>
      <c r="R2310" s="81">
        <v>1</v>
      </c>
      <c r="S2310" s="81" t="s">
        <v>1160</v>
      </c>
      <c r="T2310" s="83" t="s">
        <v>13693</v>
      </c>
      <c r="AL2310" s="79">
        <v>0.38672453703703702</v>
      </c>
      <c r="AM2310" s="2">
        <v>1</v>
      </c>
      <c r="AN2310" s="2" t="s">
        <v>5527</v>
      </c>
      <c r="AO2310" s="2" t="s">
        <v>13695</v>
      </c>
    </row>
    <row r="2311" spans="17:41">
      <c r="Q2311" s="84">
        <v>0.35870370370370402</v>
      </c>
      <c r="R2311" s="85">
        <v>1</v>
      </c>
      <c r="S2311" s="85" t="s">
        <v>2302</v>
      </c>
      <c r="T2311" s="87" t="s">
        <v>13690</v>
      </c>
      <c r="AL2311" s="79">
        <v>0.38672453703703702</v>
      </c>
      <c r="AM2311" s="2">
        <v>1</v>
      </c>
      <c r="AN2311" s="2" t="s">
        <v>2562</v>
      </c>
      <c r="AO2311" s="2" t="s">
        <v>13692</v>
      </c>
    </row>
    <row r="2312" spans="17:41">
      <c r="Q2312" s="80">
        <v>0.35871527777777801</v>
      </c>
      <c r="R2312" s="81">
        <v>1</v>
      </c>
      <c r="S2312" s="81" t="s">
        <v>2892</v>
      </c>
      <c r="T2312" s="83" t="s">
        <v>13695</v>
      </c>
      <c r="AL2312" s="79">
        <v>0.38677083333333301</v>
      </c>
      <c r="AM2312" s="2">
        <v>2</v>
      </c>
      <c r="AN2312" s="2" t="s">
        <v>5528</v>
      </c>
      <c r="AO2312" s="2" t="s">
        <v>13692</v>
      </c>
    </row>
    <row r="2313" spans="17:41">
      <c r="Q2313" s="84">
        <v>0.35872685185185199</v>
      </c>
      <c r="R2313" s="85">
        <v>1</v>
      </c>
      <c r="S2313" s="85" t="s">
        <v>1980</v>
      </c>
      <c r="T2313" s="87" t="s">
        <v>13690</v>
      </c>
      <c r="AL2313" s="79">
        <v>0.38681712962963</v>
      </c>
      <c r="AM2313" s="2">
        <v>2</v>
      </c>
      <c r="AN2313" s="2" t="s">
        <v>1172</v>
      </c>
      <c r="AO2313" s="2" t="s">
        <v>13690</v>
      </c>
    </row>
    <row r="2314" spans="17:41">
      <c r="Q2314" s="80">
        <v>0.35873842592592597</v>
      </c>
      <c r="R2314" s="81">
        <v>1</v>
      </c>
      <c r="S2314" s="81" t="s">
        <v>1569</v>
      </c>
      <c r="T2314" s="83" t="s">
        <v>13690</v>
      </c>
      <c r="AL2314" s="79">
        <v>0.38687500000000002</v>
      </c>
      <c r="AM2314" s="2">
        <v>1</v>
      </c>
      <c r="AN2314" s="2" t="s">
        <v>831</v>
      </c>
      <c r="AO2314" s="2" t="s">
        <v>13690</v>
      </c>
    </row>
    <row r="2315" spans="17:41">
      <c r="Q2315" s="84">
        <v>0.358761574074074</v>
      </c>
      <c r="R2315" s="85">
        <v>1</v>
      </c>
      <c r="S2315" s="85" t="s">
        <v>1327</v>
      </c>
      <c r="T2315" s="87" t="s">
        <v>13694</v>
      </c>
      <c r="AL2315" s="79">
        <v>0.38689814814814799</v>
      </c>
      <c r="AM2315" s="2">
        <v>1</v>
      </c>
      <c r="AN2315" s="2" t="s">
        <v>2532</v>
      </c>
      <c r="AO2315" s="2" t="s">
        <v>13692</v>
      </c>
    </row>
    <row r="2316" spans="17:41">
      <c r="Q2316" s="80">
        <v>0.35881944444444402</v>
      </c>
      <c r="R2316" s="81">
        <v>1</v>
      </c>
      <c r="S2316" s="81" t="s">
        <v>1053</v>
      </c>
      <c r="T2316" s="83" t="s">
        <v>13690</v>
      </c>
      <c r="AL2316" s="79">
        <v>0.38690972222222197</v>
      </c>
      <c r="AM2316" s="2">
        <v>1</v>
      </c>
      <c r="AN2316" s="2" t="s">
        <v>832</v>
      </c>
      <c r="AO2316" s="2" t="s">
        <v>13690</v>
      </c>
    </row>
    <row r="2317" spans="17:41">
      <c r="Q2317" s="84">
        <v>0.35884259259259299</v>
      </c>
      <c r="R2317" s="85">
        <v>2</v>
      </c>
      <c r="S2317" s="85" t="s">
        <v>2303</v>
      </c>
      <c r="T2317" s="87" t="s">
        <v>13694</v>
      </c>
      <c r="AL2317" s="79">
        <v>0.38690972222222197</v>
      </c>
      <c r="AM2317" s="2">
        <v>2</v>
      </c>
      <c r="AN2317" s="2" t="s">
        <v>2598</v>
      </c>
      <c r="AO2317" s="2" t="s">
        <v>13695</v>
      </c>
    </row>
    <row r="2318" spans="17:41">
      <c r="Q2318" s="80">
        <v>0.35886574074074101</v>
      </c>
      <c r="R2318" s="81">
        <v>1</v>
      </c>
      <c r="S2318" s="81" t="s">
        <v>1570</v>
      </c>
      <c r="T2318" s="83" t="s">
        <v>13694</v>
      </c>
      <c r="AL2318" s="79">
        <v>0.38693287037037</v>
      </c>
      <c r="AM2318" s="2">
        <v>1</v>
      </c>
      <c r="AN2318" s="2" t="s">
        <v>5529</v>
      </c>
      <c r="AO2318" s="2" t="s">
        <v>13692</v>
      </c>
    </row>
    <row r="2319" spans="17:41">
      <c r="Q2319" s="84">
        <v>0.35903935185185198</v>
      </c>
      <c r="R2319" s="85">
        <v>1</v>
      </c>
      <c r="S2319" s="85" t="s">
        <v>5205</v>
      </c>
      <c r="T2319" s="87" t="s">
        <v>13695</v>
      </c>
      <c r="AL2319" s="79">
        <v>0.38695601851851902</v>
      </c>
      <c r="AM2319" s="2">
        <v>2</v>
      </c>
      <c r="AN2319" s="2" t="s">
        <v>5530</v>
      </c>
      <c r="AO2319" s="2" t="s">
        <v>13692</v>
      </c>
    </row>
    <row r="2320" spans="17:41">
      <c r="Q2320" s="80">
        <v>0.35906250000000001</v>
      </c>
      <c r="R2320" s="81">
        <v>3</v>
      </c>
      <c r="S2320" s="81" t="s">
        <v>2304</v>
      </c>
      <c r="T2320" s="83" t="s">
        <v>13690</v>
      </c>
      <c r="AL2320" s="79">
        <v>0.38697916666666698</v>
      </c>
      <c r="AM2320" s="2">
        <v>1</v>
      </c>
      <c r="AN2320" s="2" t="s">
        <v>326</v>
      </c>
      <c r="AO2320" s="2" t="s">
        <v>13690</v>
      </c>
    </row>
    <row r="2321" spans="17:41">
      <c r="Q2321" s="84">
        <v>0.35907407407407399</v>
      </c>
      <c r="R2321" s="85">
        <v>1</v>
      </c>
      <c r="S2321" s="85" t="s">
        <v>820</v>
      </c>
      <c r="T2321" s="87" t="s">
        <v>13694</v>
      </c>
      <c r="AL2321" s="79">
        <v>0.38702546296296297</v>
      </c>
      <c r="AM2321" s="2">
        <v>1</v>
      </c>
      <c r="AN2321" s="2" t="s">
        <v>2562</v>
      </c>
      <c r="AO2321" s="2" t="s">
        <v>13699</v>
      </c>
    </row>
    <row r="2322" spans="17:41">
      <c r="Q2322" s="80">
        <v>0.35908564814814797</v>
      </c>
      <c r="R2322" s="81">
        <v>1</v>
      </c>
      <c r="S2322" s="81" t="s">
        <v>5206</v>
      </c>
      <c r="T2322" s="83" t="s">
        <v>13690</v>
      </c>
      <c r="AL2322" s="79">
        <v>0.38703703703703701</v>
      </c>
      <c r="AM2322" s="2">
        <v>1</v>
      </c>
      <c r="AN2322" s="2" t="s">
        <v>5531</v>
      </c>
      <c r="AO2322" s="2" t="s">
        <v>13692</v>
      </c>
    </row>
    <row r="2323" spans="17:41">
      <c r="Q2323" s="84">
        <v>0.35915509259259298</v>
      </c>
      <c r="R2323" s="85">
        <v>1</v>
      </c>
      <c r="S2323" s="85" t="s">
        <v>2305</v>
      </c>
      <c r="T2323" s="87" t="s">
        <v>13694</v>
      </c>
      <c r="AL2323" s="79">
        <v>0.38710648148148102</v>
      </c>
      <c r="AM2323" s="2">
        <v>1</v>
      </c>
      <c r="AN2323" s="2" t="s">
        <v>1173</v>
      </c>
      <c r="AO2323" s="2" t="s">
        <v>13690</v>
      </c>
    </row>
    <row r="2324" spans="17:41">
      <c r="Q2324" s="80">
        <v>0.35918981481481499</v>
      </c>
      <c r="R2324" s="81">
        <v>1</v>
      </c>
      <c r="S2324" s="81" t="s">
        <v>158</v>
      </c>
      <c r="T2324" s="83" t="s">
        <v>13695</v>
      </c>
      <c r="AL2324" s="79">
        <v>0.38721064814814798</v>
      </c>
      <c r="AM2324" s="2">
        <v>4</v>
      </c>
      <c r="AN2324" s="2" t="s">
        <v>5532</v>
      </c>
      <c r="AO2324" s="2" t="s">
        <v>13692</v>
      </c>
    </row>
    <row r="2325" spans="17:41">
      <c r="Q2325" s="84">
        <v>0.359259259259259</v>
      </c>
      <c r="R2325" s="85">
        <v>1</v>
      </c>
      <c r="S2325" s="85" t="s">
        <v>5207</v>
      </c>
      <c r="T2325" s="87" t="s">
        <v>13690</v>
      </c>
      <c r="AL2325" s="79">
        <v>0.38724537037036999</v>
      </c>
      <c r="AM2325" s="2">
        <v>1</v>
      </c>
      <c r="AN2325" s="2" t="s">
        <v>2953</v>
      </c>
      <c r="AO2325" s="2" t="s">
        <v>13692</v>
      </c>
    </row>
    <row r="2326" spans="17:41">
      <c r="Q2326" s="80">
        <v>0.35927083333333298</v>
      </c>
      <c r="R2326" s="81">
        <v>1</v>
      </c>
      <c r="S2326" s="81" t="s">
        <v>2893</v>
      </c>
      <c r="T2326" s="83" t="s">
        <v>13706</v>
      </c>
      <c r="AL2326" s="79">
        <v>0.38724537037036999</v>
      </c>
      <c r="AM2326" s="2">
        <v>1</v>
      </c>
      <c r="AN2326" s="2" t="s">
        <v>550</v>
      </c>
      <c r="AO2326" s="2" t="s">
        <v>13690</v>
      </c>
    </row>
    <row r="2327" spans="17:41">
      <c r="Q2327" s="84">
        <v>0.35930555555555599</v>
      </c>
      <c r="R2327" s="85">
        <v>1</v>
      </c>
      <c r="S2327" s="85" t="s">
        <v>5208</v>
      </c>
      <c r="T2327" s="87" t="s">
        <v>13690</v>
      </c>
      <c r="AL2327" s="79">
        <v>0.387314814814815</v>
      </c>
      <c r="AM2327" s="2">
        <v>1</v>
      </c>
      <c r="AN2327" s="2" t="s">
        <v>2562</v>
      </c>
      <c r="AO2327" s="2" t="s">
        <v>13692</v>
      </c>
    </row>
    <row r="2328" spans="17:41">
      <c r="Q2328" s="80">
        <v>0.35932870370370401</v>
      </c>
      <c r="R2328" s="81">
        <v>1</v>
      </c>
      <c r="S2328" s="81" t="s">
        <v>5209</v>
      </c>
      <c r="T2328" s="83" t="s">
        <v>13690</v>
      </c>
      <c r="AL2328" s="79">
        <v>0.38732638888888898</v>
      </c>
      <c r="AM2328" s="2">
        <v>1</v>
      </c>
      <c r="AN2328" s="2" t="s">
        <v>2562</v>
      </c>
      <c r="AO2328" s="2" t="s">
        <v>13692</v>
      </c>
    </row>
    <row r="2329" spans="17:41">
      <c r="Q2329" s="84">
        <v>0.35932870370370401</v>
      </c>
      <c r="R2329" s="85">
        <v>1</v>
      </c>
      <c r="S2329" s="85" t="s">
        <v>5210</v>
      </c>
      <c r="T2329" s="87" t="s">
        <v>13693</v>
      </c>
      <c r="AL2329" s="79">
        <v>0.38733796296296302</v>
      </c>
      <c r="AM2329" s="2">
        <v>1</v>
      </c>
      <c r="AN2329" s="2" t="s">
        <v>608</v>
      </c>
      <c r="AO2329" s="2" t="s">
        <v>13693</v>
      </c>
    </row>
    <row r="2330" spans="17:41">
      <c r="Q2330" s="80">
        <v>0.35936342592592602</v>
      </c>
      <c r="R2330" s="81">
        <v>1</v>
      </c>
      <c r="S2330" s="81" t="s">
        <v>5211</v>
      </c>
      <c r="T2330" s="83" t="s">
        <v>13690</v>
      </c>
      <c r="AL2330" s="79">
        <v>0.38736111111111099</v>
      </c>
      <c r="AM2330" s="2">
        <v>1</v>
      </c>
      <c r="AN2330" s="2" t="s">
        <v>2954</v>
      </c>
      <c r="AO2330" s="2" t="s">
        <v>13692</v>
      </c>
    </row>
    <row r="2331" spans="17:41">
      <c r="Q2331" s="84">
        <v>0.35936342592592602</v>
      </c>
      <c r="R2331" s="85">
        <v>3</v>
      </c>
      <c r="S2331" s="85" t="s">
        <v>5212</v>
      </c>
      <c r="T2331" s="87" t="s">
        <v>13692</v>
      </c>
      <c r="AL2331" s="79">
        <v>0.387430555555556</v>
      </c>
      <c r="AM2331" s="2">
        <v>1</v>
      </c>
      <c r="AN2331" s="2" t="s">
        <v>243</v>
      </c>
      <c r="AO2331" s="2" t="s">
        <v>13693</v>
      </c>
    </row>
    <row r="2332" spans="17:41">
      <c r="Q2332" s="80">
        <v>0.35938657407407398</v>
      </c>
      <c r="R2332" s="81">
        <v>1</v>
      </c>
      <c r="S2332" s="81" t="s">
        <v>5213</v>
      </c>
      <c r="T2332" s="83" t="s">
        <v>13704</v>
      </c>
      <c r="AL2332" s="79">
        <v>0.38751157407407399</v>
      </c>
      <c r="AM2332" s="2">
        <v>1</v>
      </c>
      <c r="AN2332" s="2" t="s">
        <v>2955</v>
      </c>
      <c r="AO2332" s="2" t="s">
        <v>13692</v>
      </c>
    </row>
    <row r="2333" spans="17:41">
      <c r="Q2333" s="84">
        <v>0.35940972222222201</v>
      </c>
      <c r="R2333" s="85">
        <v>1</v>
      </c>
      <c r="S2333" s="85" t="s">
        <v>1981</v>
      </c>
      <c r="T2333" s="87" t="s">
        <v>13694</v>
      </c>
      <c r="AL2333" s="79">
        <v>0.38756944444444402</v>
      </c>
      <c r="AM2333" s="2">
        <v>1</v>
      </c>
      <c r="AN2333" s="2" t="s">
        <v>2956</v>
      </c>
      <c r="AO2333" s="2" t="s">
        <v>13692</v>
      </c>
    </row>
    <row r="2334" spans="17:41">
      <c r="Q2334" s="80">
        <v>0.35943287037036997</v>
      </c>
      <c r="R2334" s="81">
        <v>1</v>
      </c>
      <c r="S2334" s="81" t="s">
        <v>596</v>
      </c>
      <c r="T2334" s="83" t="s">
        <v>13694</v>
      </c>
      <c r="AL2334" s="79">
        <v>0.387581018518519</v>
      </c>
      <c r="AM2334" s="2">
        <v>2</v>
      </c>
      <c r="AN2334" s="2" t="s">
        <v>2957</v>
      </c>
      <c r="AO2334" s="2" t="s">
        <v>13695</v>
      </c>
    </row>
    <row r="2335" spans="17:41">
      <c r="Q2335" s="84">
        <v>0.35945601851851799</v>
      </c>
      <c r="R2335" s="85">
        <v>1</v>
      </c>
      <c r="S2335" s="85" t="s">
        <v>1982</v>
      </c>
      <c r="T2335" s="87" t="s">
        <v>13694</v>
      </c>
      <c r="AL2335" s="79">
        <v>0.38760416666666703</v>
      </c>
      <c r="AM2335" s="2">
        <v>1</v>
      </c>
      <c r="AN2335" s="2" t="s">
        <v>1646</v>
      </c>
      <c r="AO2335" s="2" t="s">
        <v>13701</v>
      </c>
    </row>
    <row r="2336" spans="17:41">
      <c r="Q2336" s="80">
        <v>0.35946759259259298</v>
      </c>
      <c r="R2336" s="81">
        <v>1</v>
      </c>
      <c r="S2336" s="81" t="s">
        <v>98</v>
      </c>
      <c r="T2336" s="83" t="s">
        <v>13693</v>
      </c>
      <c r="AL2336" s="79">
        <v>0.38770833333333299</v>
      </c>
      <c r="AM2336" s="2">
        <v>4</v>
      </c>
      <c r="AN2336" s="2" t="s">
        <v>1131</v>
      </c>
      <c r="AO2336" s="2" t="s">
        <v>13690</v>
      </c>
    </row>
    <row r="2337" spans="17:41">
      <c r="Q2337" s="84">
        <v>0.35951388888888902</v>
      </c>
      <c r="R2337" s="85">
        <v>1</v>
      </c>
      <c r="S2337" s="85" t="s">
        <v>911</v>
      </c>
      <c r="T2337" s="87" t="s">
        <v>13702</v>
      </c>
      <c r="AL2337" s="79">
        <v>0.38776620370370402</v>
      </c>
      <c r="AM2337" s="2">
        <v>1</v>
      </c>
      <c r="AN2337" s="2" t="s">
        <v>1174</v>
      </c>
      <c r="AO2337" s="2" t="s">
        <v>13693</v>
      </c>
    </row>
    <row r="2338" spans="17:41">
      <c r="Q2338" s="80">
        <v>0.359525462962963</v>
      </c>
      <c r="R2338" s="81">
        <v>1</v>
      </c>
      <c r="S2338" s="81" t="s">
        <v>5214</v>
      </c>
      <c r="T2338" s="83" t="s">
        <v>13692</v>
      </c>
      <c r="AL2338" s="79">
        <v>0.38778935185185198</v>
      </c>
      <c r="AM2338" s="2">
        <v>2</v>
      </c>
      <c r="AN2338" s="2" t="s">
        <v>2958</v>
      </c>
      <c r="AO2338" s="2" t="s">
        <v>13695</v>
      </c>
    </row>
    <row r="2339" spans="17:41">
      <c r="Q2339" s="84">
        <v>0.359525462962963</v>
      </c>
      <c r="R2339" s="85">
        <v>1</v>
      </c>
      <c r="S2339" s="85" t="s">
        <v>5215</v>
      </c>
      <c r="T2339" s="87" t="s">
        <v>13695</v>
      </c>
      <c r="AL2339" s="79">
        <v>0.38780092592592602</v>
      </c>
      <c r="AM2339" s="2">
        <v>1</v>
      </c>
      <c r="AN2339" s="2" t="s">
        <v>1649</v>
      </c>
      <c r="AO2339" s="2" t="s">
        <v>13693</v>
      </c>
    </row>
    <row r="2340" spans="17:41">
      <c r="Q2340" s="80">
        <v>0.35956018518518501</v>
      </c>
      <c r="R2340" s="81">
        <v>1</v>
      </c>
      <c r="S2340" s="81" t="s">
        <v>244</v>
      </c>
      <c r="T2340" s="83" t="s">
        <v>13693</v>
      </c>
      <c r="AL2340" s="79">
        <v>0.3878125</v>
      </c>
      <c r="AM2340" s="2">
        <v>1</v>
      </c>
      <c r="AN2340" s="2" t="s">
        <v>1650</v>
      </c>
      <c r="AO2340" s="2" t="s">
        <v>13690</v>
      </c>
    </row>
    <row r="2341" spans="17:41">
      <c r="Q2341" s="84">
        <v>0.35958333333333298</v>
      </c>
      <c r="R2341" s="85">
        <v>1</v>
      </c>
      <c r="S2341" s="85" t="s">
        <v>5216</v>
      </c>
      <c r="T2341" s="87" t="s">
        <v>13692</v>
      </c>
      <c r="AL2341" s="79">
        <v>0.38783564814814803</v>
      </c>
      <c r="AM2341" s="2">
        <v>3</v>
      </c>
      <c r="AN2341" s="2" t="s">
        <v>2959</v>
      </c>
      <c r="AO2341" s="2" t="s">
        <v>13692</v>
      </c>
    </row>
    <row r="2342" spans="17:41">
      <c r="Q2342" s="80">
        <v>0.35976851851851899</v>
      </c>
      <c r="R2342" s="81">
        <v>1</v>
      </c>
      <c r="S2342" s="81" t="s">
        <v>2306</v>
      </c>
      <c r="T2342" s="83" t="s">
        <v>13694</v>
      </c>
      <c r="AL2342" s="79">
        <v>0.38785879629629599</v>
      </c>
      <c r="AM2342" s="2">
        <v>1</v>
      </c>
      <c r="AN2342" s="2" t="s">
        <v>2960</v>
      </c>
      <c r="AO2342" s="2" t="s">
        <v>13692</v>
      </c>
    </row>
    <row r="2343" spans="17:41">
      <c r="Q2343" s="84">
        <v>0.35980324074074099</v>
      </c>
      <c r="R2343" s="85">
        <v>2</v>
      </c>
      <c r="S2343" s="85" t="s">
        <v>4456</v>
      </c>
      <c r="T2343" s="87" t="s">
        <v>13696</v>
      </c>
      <c r="AL2343" s="79">
        <v>0.38788194444444402</v>
      </c>
      <c r="AM2343" s="2">
        <v>1</v>
      </c>
      <c r="AN2343" s="2" t="s">
        <v>5533</v>
      </c>
      <c r="AO2343" s="2" t="s">
        <v>13692</v>
      </c>
    </row>
    <row r="2344" spans="17:41">
      <c r="Q2344" s="80">
        <v>0.35981481481481498</v>
      </c>
      <c r="R2344" s="81">
        <v>1</v>
      </c>
      <c r="S2344" s="81" t="s">
        <v>160</v>
      </c>
      <c r="T2344" s="83" t="s">
        <v>13695</v>
      </c>
      <c r="AL2344" s="79">
        <v>0.38788194444444402</v>
      </c>
      <c r="AM2344" s="2">
        <v>1</v>
      </c>
      <c r="AN2344" s="2" t="s">
        <v>1175</v>
      </c>
      <c r="AO2344" s="2" t="s">
        <v>13693</v>
      </c>
    </row>
    <row r="2345" spans="17:41">
      <c r="Q2345" s="84">
        <v>0.35988425925925899</v>
      </c>
      <c r="R2345" s="85">
        <v>4</v>
      </c>
      <c r="S2345" s="85" t="s">
        <v>5217</v>
      </c>
      <c r="T2345" s="87" t="s">
        <v>13692</v>
      </c>
      <c r="AL2345" s="79">
        <v>0.38791666666666702</v>
      </c>
      <c r="AM2345" s="2">
        <v>1</v>
      </c>
      <c r="AN2345" s="2" t="s">
        <v>5534</v>
      </c>
      <c r="AO2345" s="2" t="s">
        <v>13692</v>
      </c>
    </row>
    <row r="2346" spans="17:41">
      <c r="Q2346" s="80">
        <v>0.35996527777777798</v>
      </c>
      <c r="R2346" s="81">
        <v>2</v>
      </c>
      <c r="S2346" s="81" t="s">
        <v>3139</v>
      </c>
      <c r="T2346" s="83" t="s">
        <v>13696</v>
      </c>
      <c r="AL2346" s="79">
        <v>0.38791666666666702</v>
      </c>
      <c r="AM2346" s="2">
        <v>1</v>
      </c>
      <c r="AN2346" s="2" t="s">
        <v>1176</v>
      </c>
      <c r="AO2346" s="2" t="s">
        <v>13690</v>
      </c>
    </row>
    <row r="2347" spans="17:41">
      <c r="Q2347" s="84">
        <v>0.35996527777777798</v>
      </c>
      <c r="R2347" s="85">
        <v>2</v>
      </c>
      <c r="S2347" s="85" t="s">
        <v>4400</v>
      </c>
      <c r="T2347" s="87" t="s">
        <v>13698</v>
      </c>
      <c r="AL2347" s="79">
        <v>0.387928240740741</v>
      </c>
      <c r="AM2347" s="2">
        <v>1</v>
      </c>
      <c r="AN2347" s="2" t="s">
        <v>5535</v>
      </c>
      <c r="AO2347" s="2" t="s">
        <v>13692</v>
      </c>
    </row>
    <row r="2348" spans="17:41">
      <c r="Q2348" s="80">
        <v>0.35997685185185202</v>
      </c>
      <c r="R2348" s="81">
        <v>2</v>
      </c>
      <c r="S2348" s="81" t="s">
        <v>1983</v>
      </c>
      <c r="T2348" s="83" t="s">
        <v>13690</v>
      </c>
      <c r="AL2348" s="79">
        <v>0.38796296296296301</v>
      </c>
      <c r="AM2348" s="2">
        <v>2</v>
      </c>
      <c r="AN2348" s="2" t="s">
        <v>2961</v>
      </c>
      <c r="AO2348" s="2" t="s">
        <v>13692</v>
      </c>
    </row>
    <row r="2349" spans="17:41">
      <c r="Q2349" s="84">
        <v>0.360104166666667</v>
      </c>
      <c r="R2349" s="85">
        <v>1</v>
      </c>
      <c r="S2349" s="85" t="s">
        <v>5218</v>
      </c>
      <c r="T2349" s="87" t="s">
        <v>13690</v>
      </c>
      <c r="AL2349" s="79">
        <v>0.38796296296296301</v>
      </c>
      <c r="AM2349" s="2">
        <v>1</v>
      </c>
      <c r="AN2349" s="2" t="s">
        <v>3619</v>
      </c>
      <c r="AO2349" s="2" t="s">
        <v>13693</v>
      </c>
    </row>
    <row r="2350" spans="17:41">
      <c r="Q2350" s="80">
        <v>0.360104166666667</v>
      </c>
      <c r="R2350" s="81">
        <v>2</v>
      </c>
      <c r="S2350" s="81" t="s">
        <v>344</v>
      </c>
      <c r="T2350" s="83" t="s">
        <v>13694</v>
      </c>
      <c r="AL2350" s="79">
        <v>0.38803240740740702</v>
      </c>
      <c r="AM2350" s="2">
        <v>1</v>
      </c>
      <c r="AN2350" s="2" t="s">
        <v>2533</v>
      </c>
      <c r="AO2350" s="2" t="s">
        <v>13692</v>
      </c>
    </row>
    <row r="2351" spans="17:41">
      <c r="Q2351" s="84">
        <v>0.360185185185185</v>
      </c>
      <c r="R2351" s="85">
        <v>4</v>
      </c>
      <c r="S2351" s="85" t="s">
        <v>2562</v>
      </c>
      <c r="T2351" s="87" t="s">
        <v>13692</v>
      </c>
      <c r="AL2351" s="79">
        <v>0.38810185185185198</v>
      </c>
      <c r="AM2351" s="2">
        <v>1</v>
      </c>
      <c r="AN2351" s="2" t="s">
        <v>5536</v>
      </c>
      <c r="AO2351" s="2" t="s">
        <v>13693</v>
      </c>
    </row>
    <row r="2352" spans="17:41">
      <c r="Q2352" s="80">
        <v>0.36020833333333302</v>
      </c>
      <c r="R2352" s="81">
        <v>1</v>
      </c>
      <c r="S2352" s="81" t="s">
        <v>2562</v>
      </c>
      <c r="T2352" s="83" t="s">
        <v>13692</v>
      </c>
      <c r="AL2352" s="79">
        <v>0.38814814814814802</v>
      </c>
      <c r="AM2352" s="2">
        <v>1</v>
      </c>
      <c r="AN2352" s="2" t="s">
        <v>2962</v>
      </c>
      <c r="AO2352" s="2" t="s">
        <v>13692</v>
      </c>
    </row>
    <row r="2353" spans="17:41">
      <c r="Q2353" s="84">
        <v>0.36023148148148099</v>
      </c>
      <c r="R2353" s="85">
        <v>1</v>
      </c>
      <c r="S2353" s="85" t="s">
        <v>5219</v>
      </c>
      <c r="T2353" s="87" t="s">
        <v>13692</v>
      </c>
      <c r="AL2353" s="79">
        <v>0.388159722222222</v>
      </c>
      <c r="AM2353" s="2">
        <v>2</v>
      </c>
      <c r="AN2353" s="2" t="s">
        <v>2963</v>
      </c>
      <c r="AO2353" s="2" t="s">
        <v>13692</v>
      </c>
    </row>
    <row r="2354" spans="17:41">
      <c r="Q2354" s="80">
        <v>0.36028935185185201</v>
      </c>
      <c r="R2354" s="81">
        <v>1</v>
      </c>
      <c r="S2354" s="81" t="s">
        <v>2894</v>
      </c>
      <c r="T2354" s="83" t="s">
        <v>13705</v>
      </c>
      <c r="AL2354" s="79">
        <v>0.38818287037037003</v>
      </c>
      <c r="AM2354" s="2">
        <v>1</v>
      </c>
      <c r="AN2354" s="2" t="s">
        <v>2964</v>
      </c>
      <c r="AO2354" s="2" t="s">
        <v>13704</v>
      </c>
    </row>
    <row r="2355" spans="17:41">
      <c r="Q2355" s="84">
        <v>0.36031249999999998</v>
      </c>
      <c r="R2355" s="85">
        <v>2</v>
      </c>
      <c r="S2355" s="85" t="s">
        <v>2895</v>
      </c>
      <c r="T2355" s="87" t="s">
        <v>13707</v>
      </c>
      <c r="AL2355" s="79">
        <v>0.38822916666666701</v>
      </c>
      <c r="AM2355" s="2">
        <v>1</v>
      </c>
      <c r="AN2355" s="2" t="s">
        <v>2965</v>
      </c>
      <c r="AO2355" s="2" t="s">
        <v>13692</v>
      </c>
    </row>
    <row r="2356" spans="17:41">
      <c r="Q2356" s="80">
        <v>0.36032407407407402</v>
      </c>
      <c r="R2356" s="81">
        <v>1</v>
      </c>
      <c r="S2356" s="81" t="s">
        <v>5220</v>
      </c>
      <c r="T2356" s="83" t="s">
        <v>13698</v>
      </c>
      <c r="AL2356" s="79">
        <v>0.388240740740741</v>
      </c>
      <c r="AM2356" s="2">
        <v>1</v>
      </c>
      <c r="AN2356" s="2" t="s">
        <v>5537</v>
      </c>
      <c r="AO2356" s="2" t="s">
        <v>13692</v>
      </c>
    </row>
    <row r="2357" spans="17:41">
      <c r="Q2357" s="84">
        <v>0.360335648148148</v>
      </c>
      <c r="R2357" s="85">
        <v>1</v>
      </c>
      <c r="S2357" s="85" t="s">
        <v>1571</v>
      </c>
      <c r="T2357" s="87" t="s">
        <v>13692</v>
      </c>
      <c r="AL2357" s="79">
        <v>0.38826388888888902</v>
      </c>
      <c r="AM2357" s="2">
        <v>1</v>
      </c>
      <c r="AN2357" s="2" t="s">
        <v>5538</v>
      </c>
      <c r="AO2357" s="2" t="s">
        <v>13692</v>
      </c>
    </row>
    <row r="2358" spans="17:41">
      <c r="Q2358" s="80">
        <v>0.36034722222222199</v>
      </c>
      <c r="R2358" s="81">
        <v>1</v>
      </c>
      <c r="S2358" s="81" t="s">
        <v>857</v>
      </c>
      <c r="T2358" s="83" t="s">
        <v>13690</v>
      </c>
      <c r="AL2358" s="79">
        <v>0.38828703703703699</v>
      </c>
      <c r="AM2358" s="2">
        <v>1</v>
      </c>
      <c r="AN2358" s="2" t="s">
        <v>5539</v>
      </c>
      <c r="AO2358" s="2" t="s">
        <v>13692</v>
      </c>
    </row>
    <row r="2359" spans="17:41">
      <c r="Q2359" s="84">
        <v>0.36035879629629602</v>
      </c>
      <c r="R2359" s="85">
        <v>1</v>
      </c>
      <c r="S2359" s="85" t="s">
        <v>1572</v>
      </c>
      <c r="T2359" s="87" t="s">
        <v>13692</v>
      </c>
      <c r="AL2359" s="79">
        <v>0.38828703703703699</v>
      </c>
      <c r="AM2359" s="2">
        <v>1</v>
      </c>
      <c r="AN2359" s="2" t="s">
        <v>5540</v>
      </c>
      <c r="AO2359" s="2" t="s">
        <v>13695</v>
      </c>
    </row>
    <row r="2360" spans="17:41">
      <c r="Q2360" s="80">
        <v>0.36039351851851897</v>
      </c>
      <c r="R2360" s="81">
        <v>1</v>
      </c>
      <c r="S2360" s="81" t="s">
        <v>1573</v>
      </c>
      <c r="T2360" s="83" t="s">
        <v>13690</v>
      </c>
      <c r="AL2360" s="79">
        <v>0.38843749999999999</v>
      </c>
      <c r="AM2360" s="2">
        <v>1</v>
      </c>
      <c r="AN2360" s="2" t="s">
        <v>2562</v>
      </c>
      <c r="AO2360" s="2" t="s">
        <v>13692</v>
      </c>
    </row>
    <row r="2361" spans="17:41">
      <c r="Q2361" s="84">
        <v>0.36040509259259301</v>
      </c>
      <c r="R2361" s="85">
        <v>1</v>
      </c>
      <c r="S2361" s="85" t="s">
        <v>2896</v>
      </c>
      <c r="T2361" s="87" t="s">
        <v>13694</v>
      </c>
      <c r="AL2361" s="79">
        <v>0.38843749999999999</v>
      </c>
      <c r="AM2361" s="2">
        <v>4</v>
      </c>
      <c r="AN2361" s="2" t="s">
        <v>5541</v>
      </c>
      <c r="AO2361" s="2" t="s">
        <v>13692</v>
      </c>
    </row>
    <row r="2362" spans="17:41">
      <c r="Q2362" s="80">
        <v>0.36042824074074098</v>
      </c>
      <c r="R2362" s="81">
        <v>2</v>
      </c>
      <c r="S2362" s="81" t="s">
        <v>1574</v>
      </c>
      <c r="T2362" s="83" t="s">
        <v>13693</v>
      </c>
      <c r="AL2362" s="79">
        <v>0.38844907407407397</v>
      </c>
      <c r="AM2362" s="2">
        <v>2</v>
      </c>
      <c r="AN2362" s="2" t="s">
        <v>2562</v>
      </c>
      <c r="AO2362" s="2" t="s">
        <v>13692</v>
      </c>
    </row>
    <row r="2363" spans="17:41">
      <c r="Q2363" s="84">
        <v>0.36043981481481502</v>
      </c>
      <c r="R2363" s="85">
        <v>1</v>
      </c>
      <c r="S2363" s="85" t="s">
        <v>1269</v>
      </c>
      <c r="T2363" s="87" t="s">
        <v>13694</v>
      </c>
      <c r="AL2363" s="79">
        <v>0.38848379629629598</v>
      </c>
      <c r="AM2363" s="2">
        <v>4</v>
      </c>
      <c r="AN2363" s="2" t="s">
        <v>881</v>
      </c>
      <c r="AO2363" s="2" t="s">
        <v>13690</v>
      </c>
    </row>
    <row r="2364" spans="17:41">
      <c r="Q2364" s="80">
        <v>0.36047453703703702</v>
      </c>
      <c r="R2364" s="81">
        <v>1</v>
      </c>
      <c r="S2364" s="81" t="s">
        <v>4372</v>
      </c>
      <c r="T2364" s="83" t="s">
        <v>13702</v>
      </c>
      <c r="AL2364" s="79">
        <v>0.38849537037037002</v>
      </c>
      <c r="AM2364" s="2">
        <v>2</v>
      </c>
      <c r="AN2364" s="2" t="s">
        <v>2562</v>
      </c>
      <c r="AO2364" s="2" t="s">
        <v>13692</v>
      </c>
    </row>
    <row r="2365" spans="17:41">
      <c r="Q2365" s="84">
        <v>0.36048611111111101</v>
      </c>
      <c r="R2365" s="85">
        <v>1</v>
      </c>
      <c r="S2365" s="85" t="s">
        <v>851</v>
      </c>
      <c r="T2365" s="87" t="s">
        <v>13694</v>
      </c>
      <c r="AL2365" s="79">
        <v>0.388506944444444</v>
      </c>
      <c r="AM2365" s="2">
        <v>2</v>
      </c>
      <c r="AN2365" s="2" t="s">
        <v>2562</v>
      </c>
      <c r="AO2365" s="2" t="s">
        <v>13692</v>
      </c>
    </row>
    <row r="2366" spans="17:41">
      <c r="Q2366" s="80">
        <v>0.36049768518518499</v>
      </c>
      <c r="R2366" s="81">
        <v>2</v>
      </c>
      <c r="S2366" s="81" t="s">
        <v>1984</v>
      </c>
      <c r="T2366" s="83" t="s">
        <v>13690</v>
      </c>
      <c r="AL2366" s="79">
        <v>0.38853009259259302</v>
      </c>
      <c r="AM2366" s="2">
        <v>1</v>
      </c>
      <c r="AN2366" s="2" t="s">
        <v>1339</v>
      </c>
      <c r="AO2366" s="2" t="s">
        <v>13690</v>
      </c>
    </row>
    <row r="2367" spans="17:41">
      <c r="Q2367" s="84">
        <v>0.360532407407407</v>
      </c>
      <c r="R2367" s="85">
        <v>1</v>
      </c>
      <c r="S2367" s="85" t="s">
        <v>1270</v>
      </c>
      <c r="T2367" s="87" t="s">
        <v>13690</v>
      </c>
      <c r="AL2367" s="79">
        <v>0.38854166666666701</v>
      </c>
      <c r="AM2367" s="2">
        <v>1</v>
      </c>
      <c r="AN2367" s="2" t="s">
        <v>2531</v>
      </c>
      <c r="AO2367" s="2" t="s">
        <v>13699</v>
      </c>
    </row>
    <row r="2368" spans="17:41">
      <c r="Q2368" s="80">
        <v>0.36060185185185201</v>
      </c>
      <c r="R2368" s="81">
        <v>2</v>
      </c>
      <c r="S2368" s="81" t="s">
        <v>2683</v>
      </c>
      <c r="T2368" s="83" t="s">
        <v>13693</v>
      </c>
      <c r="AL2368" s="79">
        <v>0.388587962962963</v>
      </c>
      <c r="AM2368" s="2">
        <v>4</v>
      </c>
      <c r="AN2368" s="2" t="s">
        <v>1177</v>
      </c>
      <c r="AO2368" s="2" t="s">
        <v>13690</v>
      </c>
    </row>
    <row r="2369" spans="17:41">
      <c r="Q2369" s="84">
        <v>0.36060185185185201</v>
      </c>
      <c r="R2369" s="85">
        <v>1</v>
      </c>
      <c r="S2369" s="85" t="s">
        <v>1575</v>
      </c>
      <c r="T2369" s="87" t="s">
        <v>13694</v>
      </c>
      <c r="AL2369" s="79">
        <v>0.38861111111111102</v>
      </c>
      <c r="AM2369" s="2">
        <v>2</v>
      </c>
      <c r="AN2369" s="2" t="s">
        <v>658</v>
      </c>
      <c r="AO2369" s="2" t="s">
        <v>13690</v>
      </c>
    </row>
    <row r="2370" spans="17:41">
      <c r="Q2370" s="80">
        <v>0.36061342592592599</v>
      </c>
      <c r="R2370" s="81">
        <v>1</v>
      </c>
      <c r="S2370" s="81" t="s">
        <v>5221</v>
      </c>
      <c r="T2370" s="83" t="s">
        <v>13690</v>
      </c>
      <c r="AL2370" s="79">
        <v>0.388622685185185</v>
      </c>
      <c r="AM2370" s="2">
        <v>1</v>
      </c>
      <c r="AN2370" s="2" t="s">
        <v>5542</v>
      </c>
      <c r="AO2370" s="2" t="s">
        <v>13690</v>
      </c>
    </row>
    <row r="2371" spans="17:41">
      <c r="Q2371" s="84">
        <v>0.360648148148148</v>
      </c>
      <c r="R2371" s="85">
        <v>1</v>
      </c>
      <c r="S2371" s="85" t="s">
        <v>5222</v>
      </c>
      <c r="T2371" s="87" t="s">
        <v>13694</v>
      </c>
      <c r="AL2371" s="79">
        <v>0.388622685185185</v>
      </c>
      <c r="AM2371" s="2">
        <v>1</v>
      </c>
      <c r="AN2371" s="2" t="s">
        <v>986</v>
      </c>
      <c r="AO2371" s="2" t="s">
        <v>13690</v>
      </c>
    </row>
    <row r="2372" spans="17:41">
      <c r="Q2372" s="80">
        <v>0.36065972222222198</v>
      </c>
      <c r="R2372" s="81">
        <v>4</v>
      </c>
      <c r="S2372" s="81" t="s">
        <v>5223</v>
      </c>
      <c r="T2372" s="83" t="s">
        <v>13690</v>
      </c>
      <c r="AL2372" s="79">
        <v>0.38872685185185202</v>
      </c>
      <c r="AM2372" s="2">
        <v>4</v>
      </c>
      <c r="AN2372" s="2" t="s">
        <v>2048</v>
      </c>
      <c r="AO2372" s="2" t="s">
        <v>13690</v>
      </c>
    </row>
    <row r="2373" spans="17:41">
      <c r="Q2373" s="84">
        <v>0.36068287037037</v>
      </c>
      <c r="R2373" s="85">
        <v>1</v>
      </c>
      <c r="S2373" s="85" t="s">
        <v>5224</v>
      </c>
      <c r="T2373" s="87" t="s">
        <v>13690</v>
      </c>
      <c r="AL2373" s="79">
        <v>0.38876157407407402</v>
      </c>
      <c r="AM2373" s="2">
        <v>1</v>
      </c>
      <c r="AN2373" s="2" t="s">
        <v>1651</v>
      </c>
      <c r="AO2373" s="2" t="s">
        <v>13694</v>
      </c>
    </row>
    <row r="2374" spans="17:41">
      <c r="Q2374" s="80">
        <v>0.36069444444444398</v>
      </c>
      <c r="R2374" s="81">
        <v>1</v>
      </c>
      <c r="S2374" s="81" t="s">
        <v>2897</v>
      </c>
      <c r="T2374" s="83" t="s">
        <v>13699</v>
      </c>
      <c r="AL2374" s="79">
        <v>0.38877314814814801</v>
      </c>
      <c r="AM2374" s="2">
        <v>2</v>
      </c>
      <c r="AN2374" s="2" t="s">
        <v>2364</v>
      </c>
      <c r="AO2374" s="2" t="s">
        <v>13690</v>
      </c>
    </row>
    <row r="2375" spans="17:41">
      <c r="Q2375" s="84">
        <v>0.36070601851851902</v>
      </c>
      <c r="R2375" s="85">
        <v>1</v>
      </c>
      <c r="S2375" s="85" t="s">
        <v>5225</v>
      </c>
      <c r="T2375" s="87" t="s">
        <v>13694</v>
      </c>
      <c r="AL2375" s="79">
        <v>0.38878472222222199</v>
      </c>
      <c r="AM2375" s="2">
        <v>1</v>
      </c>
      <c r="AN2375" s="2" t="s">
        <v>2966</v>
      </c>
      <c r="AO2375" s="2" t="s">
        <v>13709</v>
      </c>
    </row>
    <row r="2376" spans="17:41">
      <c r="Q2376" s="80">
        <v>0.36072916666666699</v>
      </c>
      <c r="R2376" s="81">
        <v>1</v>
      </c>
      <c r="S2376" s="81" t="s">
        <v>2307</v>
      </c>
      <c r="T2376" s="83" t="s">
        <v>13690</v>
      </c>
      <c r="AL2376" s="79">
        <v>0.38878472222222199</v>
      </c>
      <c r="AM2376" s="2">
        <v>1</v>
      </c>
      <c r="AN2376" s="2" t="s">
        <v>2365</v>
      </c>
      <c r="AO2376" s="2" t="s">
        <v>13692</v>
      </c>
    </row>
    <row r="2377" spans="17:41">
      <c r="Q2377" s="84">
        <v>0.36075231481481501</v>
      </c>
      <c r="R2377" s="85">
        <v>1</v>
      </c>
      <c r="S2377" s="85" t="s">
        <v>2509</v>
      </c>
      <c r="T2377" s="87" t="s">
        <v>13690</v>
      </c>
      <c r="AL2377" s="79">
        <v>0.38880787037037001</v>
      </c>
      <c r="AM2377" s="2">
        <v>1</v>
      </c>
      <c r="AN2377" s="2" t="s">
        <v>1652</v>
      </c>
      <c r="AO2377" s="2" t="s">
        <v>13694</v>
      </c>
    </row>
    <row r="2378" spans="17:41">
      <c r="Q2378" s="80">
        <v>0.36077546296296298</v>
      </c>
      <c r="R2378" s="81">
        <v>2</v>
      </c>
      <c r="S2378" s="81" t="s">
        <v>5226</v>
      </c>
      <c r="T2378" s="83" t="s">
        <v>13692</v>
      </c>
      <c r="AL2378" s="79">
        <v>0.38883101851851898</v>
      </c>
      <c r="AM2378" s="2">
        <v>1</v>
      </c>
      <c r="AN2378" s="2" t="s">
        <v>2366</v>
      </c>
      <c r="AO2378" s="2" t="s">
        <v>13690</v>
      </c>
    </row>
    <row r="2379" spans="17:41">
      <c r="Q2379" s="84">
        <v>0.36077546296296298</v>
      </c>
      <c r="R2379" s="85">
        <v>1</v>
      </c>
      <c r="S2379" s="85" t="s">
        <v>1985</v>
      </c>
      <c r="T2379" s="87" t="s">
        <v>13690</v>
      </c>
      <c r="AL2379" s="79">
        <v>0.38888888888888901</v>
      </c>
      <c r="AM2379" s="2">
        <v>1</v>
      </c>
      <c r="AN2379" s="2" t="s">
        <v>659</v>
      </c>
      <c r="AO2379" s="2" t="s">
        <v>13690</v>
      </c>
    </row>
    <row r="2380" spans="17:41">
      <c r="Q2380" s="80">
        <v>0.36078703703703702</v>
      </c>
      <c r="R2380" s="81">
        <v>2</v>
      </c>
      <c r="S2380" s="81" t="s">
        <v>1576</v>
      </c>
      <c r="T2380" s="83" t="s">
        <v>13690</v>
      </c>
      <c r="AL2380" s="79">
        <v>0.38903935185185201</v>
      </c>
      <c r="AM2380" s="2">
        <v>1</v>
      </c>
      <c r="AN2380" s="2" t="s">
        <v>2967</v>
      </c>
      <c r="AO2380" s="2" t="s">
        <v>13692</v>
      </c>
    </row>
    <row r="2381" spans="17:41">
      <c r="Q2381" s="84">
        <v>0.36078703703703702</v>
      </c>
      <c r="R2381" s="85">
        <v>1</v>
      </c>
      <c r="S2381" s="85" t="s">
        <v>3140</v>
      </c>
      <c r="T2381" s="87" t="s">
        <v>13694</v>
      </c>
      <c r="AL2381" s="79">
        <v>0.38905092592592599</v>
      </c>
      <c r="AM2381" s="2">
        <v>1</v>
      </c>
      <c r="AN2381" s="2" t="s">
        <v>2562</v>
      </c>
      <c r="AO2381" s="2" t="s">
        <v>13692</v>
      </c>
    </row>
    <row r="2382" spans="17:41">
      <c r="Q2382" s="80">
        <v>0.36081018518518498</v>
      </c>
      <c r="R2382" s="81">
        <v>1</v>
      </c>
      <c r="S2382" s="81" t="s">
        <v>1577</v>
      </c>
      <c r="T2382" s="83" t="s">
        <v>13690</v>
      </c>
      <c r="AL2382" s="79">
        <v>0.38906249999999998</v>
      </c>
      <c r="AM2382" s="2">
        <v>1</v>
      </c>
      <c r="AN2382" s="2" t="s">
        <v>2562</v>
      </c>
      <c r="AO2382" s="2" t="s">
        <v>13692</v>
      </c>
    </row>
    <row r="2383" spans="17:41">
      <c r="Q2383" s="84">
        <v>0.36081018518518498</v>
      </c>
      <c r="R2383" s="85">
        <v>2</v>
      </c>
      <c r="S2383" s="85" t="s">
        <v>5227</v>
      </c>
      <c r="T2383" s="87" t="s">
        <v>13690</v>
      </c>
      <c r="AL2383" s="79">
        <v>0.38907407407407402</v>
      </c>
      <c r="AM2383" s="2">
        <v>1</v>
      </c>
      <c r="AN2383" s="2" t="s">
        <v>2968</v>
      </c>
      <c r="AO2383" s="2" t="s">
        <v>13692</v>
      </c>
    </row>
    <row r="2384" spans="17:41">
      <c r="Q2384" s="80">
        <v>0.36083333333333301</v>
      </c>
      <c r="R2384" s="81">
        <v>1</v>
      </c>
      <c r="S2384" s="81" t="s">
        <v>1986</v>
      </c>
      <c r="T2384" s="83" t="s">
        <v>13694</v>
      </c>
      <c r="AL2384" s="79">
        <v>0.389085648148148</v>
      </c>
      <c r="AM2384" s="2">
        <v>2</v>
      </c>
      <c r="AN2384" s="2" t="s">
        <v>2562</v>
      </c>
      <c r="AO2384" s="2" t="s">
        <v>13692</v>
      </c>
    </row>
    <row r="2385" spans="17:41">
      <c r="Q2385" s="84">
        <v>0.36083333333333301</v>
      </c>
      <c r="R2385" s="85">
        <v>3</v>
      </c>
      <c r="S2385" s="85" t="s">
        <v>3141</v>
      </c>
      <c r="T2385" s="87" t="s">
        <v>13693</v>
      </c>
      <c r="AL2385" s="79">
        <v>0.38909722222222198</v>
      </c>
      <c r="AM2385" s="2">
        <v>1</v>
      </c>
      <c r="AN2385" s="2" t="s">
        <v>2562</v>
      </c>
      <c r="AO2385" s="2" t="s">
        <v>13692</v>
      </c>
    </row>
    <row r="2386" spans="17:41">
      <c r="Q2386" s="80">
        <v>0.36084490740740699</v>
      </c>
      <c r="R2386" s="81">
        <v>2</v>
      </c>
      <c r="S2386" s="81" t="s">
        <v>2684</v>
      </c>
      <c r="T2386" s="83" t="s">
        <v>13690</v>
      </c>
      <c r="AL2386" s="79">
        <v>0.38910879629629602</v>
      </c>
      <c r="AM2386" s="2">
        <v>2</v>
      </c>
      <c r="AN2386" s="2" t="s">
        <v>5543</v>
      </c>
      <c r="AO2386" s="2" t="s">
        <v>13693</v>
      </c>
    </row>
    <row r="2387" spans="17:41">
      <c r="Q2387" s="84">
        <v>0.36084490740740699</v>
      </c>
      <c r="R2387" s="85">
        <v>1</v>
      </c>
      <c r="S2387" s="85" t="s">
        <v>2308</v>
      </c>
      <c r="T2387" s="87" t="s">
        <v>13690</v>
      </c>
      <c r="AL2387" s="79">
        <v>0.38910879629629602</v>
      </c>
      <c r="AM2387" s="2">
        <v>1</v>
      </c>
      <c r="AN2387" s="2" t="s">
        <v>1071</v>
      </c>
      <c r="AO2387" s="2" t="s">
        <v>13691</v>
      </c>
    </row>
    <row r="2388" spans="17:41">
      <c r="Q2388" s="80">
        <v>0.36086805555555601</v>
      </c>
      <c r="R2388" s="81">
        <v>1</v>
      </c>
      <c r="S2388" s="81" t="s">
        <v>911</v>
      </c>
      <c r="T2388" s="83" t="s">
        <v>13696</v>
      </c>
      <c r="AL2388" s="79">
        <v>0.38914351851851903</v>
      </c>
      <c r="AM2388" s="2">
        <v>1</v>
      </c>
      <c r="AN2388" s="2" t="s">
        <v>833</v>
      </c>
      <c r="AO2388" s="2" t="s">
        <v>13694</v>
      </c>
    </row>
    <row r="2389" spans="17:41">
      <c r="Q2389" s="84">
        <v>0.36087962962962999</v>
      </c>
      <c r="R2389" s="85">
        <v>1</v>
      </c>
      <c r="S2389" s="85" t="s">
        <v>304</v>
      </c>
      <c r="T2389" s="87" t="s">
        <v>13698</v>
      </c>
      <c r="AL2389" s="79">
        <v>0.38915509259259301</v>
      </c>
      <c r="AM2389" s="2">
        <v>1</v>
      </c>
      <c r="AN2389" s="2" t="s">
        <v>591</v>
      </c>
      <c r="AO2389" s="2" t="s">
        <v>13695</v>
      </c>
    </row>
    <row r="2390" spans="17:41">
      <c r="Q2390" s="80">
        <v>0.36087962962962999</v>
      </c>
      <c r="R2390" s="81">
        <v>2</v>
      </c>
      <c r="S2390" s="81" t="s">
        <v>599</v>
      </c>
      <c r="T2390" s="83" t="s">
        <v>13693</v>
      </c>
      <c r="AL2390" s="79">
        <v>0.38916666666666699</v>
      </c>
      <c r="AM2390" s="2">
        <v>4</v>
      </c>
      <c r="AN2390" s="2" t="s">
        <v>5544</v>
      </c>
      <c r="AO2390" s="2" t="s">
        <v>13692</v>
      </c>
    </row>
    <row r="2391" spans="17:41">
      <c r="Q2391" s="84">
        <v>0.36089120370370398</v>
      </c>
      <c r="R2391" s="85">
        <v>1</v>
      </c>
      <c r="S2391" s="85" t="s">
        <v>5228</v>
      </c>
      <c r="T2391" s="87" t="s">
        <v>13693</v>
      </c>
      <c r="AL2391" s="79">
        <v>0.38918981481481502</v>
      </c>
      <c r="AM2391" s="2">
        <v>1</v>
      </c>
      <c r="AN2391" s="2" t="s">
        <v>2049</v>
      </c>
      <c r="AO2391" s="2" t="s">
        <v>13690</v>
      </c>
    </row>
    <row r="2392" spans="17:41">
      <c r="Q2392" s="80">
        <v>0.36090277777777802</v>
      </c>
      <c r="R2392" s="81">
        <v>1</v>
      </c>
      <c r="S2392" s="81" t="s">
        <v>2309</v>
      </c>
      <c r="T2392" s="83" t="s">
        <v>13690</v>
      </c>
      <c r="AL2392" s="79">
        <v>0.38923611111111101</v>
      </c>
      <c r="AM2392" s="2">
        <v>2</v>
      </c>
      <c r="AN2392" s="2" t="s">
        <v>2562</v>
      </c>
      <c r="AO2392" s="2" t="s">
        <v>13692</v>
      </c>
    </row>
    <row r="2393" spans="17:41">
      <c r="Q2393" s="84">
        <v>0.36090277777777802</v>
      </c>
      <c r="R2393" s="85">
        <v>1</v>
      </c>
      <c r="S2393" s="85" t="s">
        <v>1271</v>
      </c>
      <c r="T2393" s="87" t="s">
        <v>13694</v>
      </c>
      <c r="AL2393" s="79">
        <v>0.38924768518518499</v>
      </c>
      <c r="AM2393" s="2">
        <v>1</v>
      </c>
      <c r="AN2393" s="2" t="s">
        <v>319</v>
      </c>
      <c r="AO2393" s="2" t="s">
        <v>13701</v>
      </c>
    </row>
    <row r="2394" spans="17:41">
      <c r="Q2394" s="80">
        <v>0.360914351851852</v>
      </c>
      <c r="R2394" s="81">
        <v>2</v>
      </c>
      <c r="S2394" s="81" t="s">
        <v>1162</v>
      </c>
      <c r="T2394" s="83" t="s">
        <v>13696</v>
      </c>
      <c r="AL2394" s="79">
        <v>0.38931712962963</v>
      </c>
      <c r="AM2394" s="2">
        <v>2</v>
      </c>
      <c r="AN2394" s="2" t="s">
        <v>2562</v>
      </c>
      <c r="AO2394" s="2" t="s">
        <v>13692</v>
      </c>
    </row>
    <row r="2395" spans="17:41">
      <c r="Q2395" s="84">
        <v>0.36094907407407401</v>
      </c>
      <c r="R2395" s="85">
        <v>1</v>
      </c>
      <c r="S2395" s="85" t="s">
        <v>2898</v>
      </c>
      <c r="T2395" s="87" t="s">
        <v>13699</v>
      </c>
      <c r="AL2395" s="79">
        <v>0.38932870370370398</v>
      </c>
      <c r="AM2395" s="2">
        <v>4</v>
      </c>
      <c r="AN2395" s="2" t="s">
        <v>5545</v>
      </c>
      <c r="AO2395" s="2" t="s">
        <v>13692</v>
      </c>
    </row>
    <row r="2396" spans="17:41">
      <c r="Q2396" s="80">
        <v>0.36108796296296303</v>
      </c>
      <c r="R2396" s="81">
        <v>1</v>
      </c>
      <c r="S2396" s="81" t="s">
        <v>5229</v>
      </c>
      <c r="T2396" s="83" t="s">
        <v>13704</v>
      </c>
      <c r="AL2396" s="79">
        <v>0.38932870370370398</v>
      </c>
      <c r="AM2396" s="2">
        <v>1</v>
      </c>
      <c r="AN2396" s="2" t="s">
        <v>546</v>
      </c>
      <c r="AO2396" s="2" t="s">
        <v>13693</v>
      </c>
    </row>
    <row r="2397" spans="17:41">
      <c r="Q2397" s="84">
        <v>0.36111111111111099</v>
      </c>
      <c r="R2397" s="85">
        <v>1</v>
      </c>
      <c r="S2397" s="85" t="s">
        <v>776</v>
      </c>
      <c r="T2397" s="87" t="s">
        <v>13694</v>
      </c>
      <c r="AL2397" s="79">
        <v>0.389351851851852</v>
      </c>
      <c r="AM2397" s="2">
        <v>1</v>
      </c>
      <c r="AN2397" s="2" t="s">
        <v>5546</v>
      </c>
      <c r="AO2397" s="2" t="s">
        <v>13692</v>
      </c>
    </row>
    <row r="2398" spans="17:41">
      <c r="Q2398" s="80">
        <v>0.36112268518518498</v>
      </c>
      <c r="R2398" s="81">
        <v>2</v>
      </c>
      <c r="S2398" s="81" t="s">
        <v>5230</v>
      </c>
      <c r="T2398" s="83" t="s">
        <v>13693</v>
      </c>
      <c r="AL2398" s="79">
        <v>0.38938657407407401</v>
      </c>
      <c r="AM2398" s="2">
        <v>1</v>
      </c>
      <c r="AN2398" s="2" t="s">
        <v>2562</v>
      </c>
      <c r="AO2398" s="2" t="s">
        <v>13692</v>
      </c>
    </row>
    <row r="2399" spans="17:41">
      <c r="Q2399" s="84">
        <v>0.36112268518518498</v>
      </c>
      <c r="R2399" s="85">
        <v>1</v>
      </c>
      <c r="S2399" s="85" t="s">
        <v>394</v>
      </c>
      <c r="T2399" s="87" t="s">
        <v>13693</v>
      </c>
      <c r="AL2399" s="79">
        <v>0.38939814814814799</v>
      </c>
      <c r="AM2399" s="2">
        <v>3</v>
      </c>
      <c r="AN2399" s="2" t="s">
        <v>5547</v>
      </c>
      <c r="AO2399" s="2" t="s">
        <v>13695</v>
      </c>
    </row>
    <row r="2400" spans="17:41">
      <c r="Q2400" s="80">
        <v>0.36113425925925902</v>
      </c>
      <c r="R2400" s="81">
        <v>1</v>
      </c>
      <c r="S2400" s="81" t="s">
        <v>798</v>
      </c>
      <c r="T2400" s="83" t="s">
        <v>13702</v>
      </c>
      <c r="AL2400" s="79">
        <v>0.38939814814814799</v>
      </c>
      <c r="AM2400" s="2">
        <v>1</v>
      </c>
      <c r="AN2400" s="2" t="s">
        <v>4666</v>
      </c>
      <c r="AO2400" s="2" t="s">
        <v>13709</v>
      </c>
    </row>
    <row r="2401" spans="17:41">
      <c r="Q2401" s="84">
        <v>0.36115740740740698</v>
      </c>
      <c r="R2401" s="85">
        <v>1</v>
      </c>
      <c r="S2401" s="85" t="s">
        <v>1046</v>
      </c>
      <c r="T2401" s="87" t="s">
        <v>13695</v>
      </c>
      <c r="AL2401" s="79">
        <v>0.38943287037037</v>
      </c>
      <c r="AM2401" s="2">
        <v>2</v>
      </c>
      <c r="AN2401" s="2" t="s">
        <v>5548</v>
      </c>
      <c r="AO2401" s="2" t="s">
        <v>13692</v>
      </c>
    </row>
    <row r="2402" spans="17:41">
      <c r="Q2402" s="80">
        <v>0.36123842592592598</v>
      </c>
      <c r="R2402" s="81">
        <v>1</v>
      </c>
      <c r="S2402" s="81" t="s">
        <v>5231</v>
      </c>
      <c r="T2402" s="83" t="s">
        <v>13699</v>
      </c>
      <c r="AL2402" s="79">
        <v>0.38943287037037</v>
      </c>
      <c r="AM2402" s="2">
        <v>2</v>
      </c>
      <c r="AN2402" s="2" t="s">
        <v>237</v>
      </c>
      <c r="AO2402" s="2" t="s">
        <v>13695</v>
      </c>
    </row>
    <row r="2403" spans="17:41">
      <c r="Q2403" s="84">
        <v>0.36128472222222202</v>
      </c>
      <c r="R2403" s="85">
        <v>1</v>
      </c>
      <c r="S2403" s="85" t="s">
        <v>566</v>
      </c>
      <c r="T2403" s="87" t="s">
        <v>13695</v>
      </c>
      <c r="AL2403" s="79">
        <v>0.38951388888888899</v>
      </c>
      <c r="AM2403" s="2">
        <v>1</v>
      </c>
      <c r="AN2403" s="2" t="s">
        <v>660</v>
      </c>
      <c r="AO2403" s="2" t="s">
        <v>13694</v>
      </c>
    </row>
    <row r="2404" spans="17:41">
      <c r="Q2404" s="80">
        <v>0.36140046296296302</v>
      </c>
      <c r="R2404" s="81">
        <v>1</v>
      </c>
      <c r="S2404" s="81" t="s">
        <v>1578</v>
      </c>
      <c r="T2404" s="83" t="s">
        <v>13690</v>
      </c>
      <c r="AL2404" s="79">
        <v>0.389548611111111</v>
      </c>
      <c r="AM2404" s="2">
        <v>1</v>
      </c>
      <c r="AN2404" s="2" t="s">
        <v>2367</v>
      </c>
      <c r="AO2404" s="2" t="s">
        <v>13690</v>
      </c>
    </row>
    <row r="2405" spans="17:41">
      <c r="Q2405" s="84">
        <v>0.36140046296296302</v>
      </c>
      <c r="R2405" s="85">
        <v>1</v>
      </c>
      <c r="S2405" s="85" t="s">
        <v>5232</v>
      </c>
      <c r="T2405" s="87" t="s">
        <v>13703</v>
      </c>
      <c r="AL2405" s="79">
        <v>0.38957175925925902</v>
      </c>
      <c r="AM2405" s="2">
        <v>1</v>
      </c>
      <c r="AN2405" s="2" t="s">
        <v>2969</v>
      </c>
      <c r="AO2405" s="2" t="s">
        <v>13695</v>
      </c>
    </row>
    <row r="2406" spans="17:41">
      <c r="Q2406" s="80">
        <v>0.36150462962962998</v>
      </c>
      <c r="R2406" s="81">
        <v>3</v>
      </c>
      <c r="S2406" s="81" t="s">
        <v>5233</v>
      </c>
      <c r="T2406" s="83" t="s">
        <v>13696</v>
      </c>
      <c r="AL2406" s="79">
        <v>0.38959490740740699</v>
      </c>
      <c r="AM2406" s="2">
        <v>1</v>
      </c>
      <c r="AN2406" s="2" t="s">
        <v>5549</v>
      </c>
      <c r="AO2406" s="2" t="s">
        <v>13692</v>
      </c>
    </row>
    <row r="2407" spans="17:41">
      <c r="Q2407" s="84">
        <v>0.361527777777778</v>
      </c>
      <c r="R2407" s="85">
        <v>1</v>
      </c>
      <c r="S2407" s="85" t="s">
        <v>5234</v>
      </c>
      <c r="T2407" s="87" t="s">
        <v>13705</v>
      </c>
      <c r="AL2407" s="79">
        <v>0.38961805555555601</v>
      </c>
      <c r="AM2407" s="2">
        <v>1</v>
      </c>
      <c r="AN2407" s="2" t="s">
        <v>5550</v>
      </c>
      <c r="AO2407" s="2" t="s">
        <v>13690</v>
      </c>
    </row>
    <row r="2408" spans="17:41">
      <c r="Q2408" s="80">
        <v>0.36153935185185199</v>
      </c>
      <c r="R2408" s="81">
        <v>1</v>
      </c>
      <c r="S2408" s="81" t="s">
        <v>1107</v>
      </c>
      <c r="T2408" s="83" t="s">
        <v>13693</v>
      </c>
      <c r="AL2408" s="79">
        <v>0.38964120370370398</v>
      </c>
      <c r="AM2408" s="2">
        <v>1</v>
      </c>
      <c r="AN2408" s="2" t="s">
        <v>5551</v>
      </c>
      <c r="AO2408" s="2" t="s">
        <v>13692</v>
      </c>
    </row>
    <row r="2409" spans="17:41">
      <c r="Q2409" s="84">
        <v>0.36157407407407399</v>
      </c>
      <c r="R2409" s="85">
        <v>3</v>
      </c>
      <c r="S2409" s="85" t="s">
        <v>5235</v>
      </c>
      <c r="T2409" s="87" t="s">
        <v>13695</v>
      </c>
      <c r="AL2409" s="79">
        <v>0.38965277777777801</v>
      </c>
      <c r="AM2409" s="2">
        <v>1</v>
      </c>
      <c r="AN2409" s="2" t="s">
        <v>5552</v>
      </c>
      <c r="AO2409" s="2" t="s">
        <v>13693</v>
      </c>
    </row>
    <row r="2410" spans="17:41">
      <c r="Q2410" s="80">
        <v>0.361608796296296</v>
      </c>
      <c r="R2410" s="81">
        <v>2</v>
      </c>
      <c r="S2410" s="81" t="s">
        <v>1239</v>
      </c>
      <c r="T2410" s="83" t="s">
        <v>13692</v>
      </c>
      <c r="AL2410" s="79">
        <v>0.38965277777777801</v>
      </c>
      <c r="AM2410" s="2">
        <v>1</v>
      </c>
      <c r="AN2410" s="2" t="s">
        <v>1653</v>
      </c>
      <c r="AO2410" s="2" t="s">
        <v>13694</v>
      </c>
    </row>
    <row r="2411" spans="17:41">
      <c r="Q2411" s="84">
        <v>0.361643518518519</v>
      </c>
      <c r="R2411" s="85">
        <v>1</v>
      </c>
      <c r="S2411" s="85" t="s">
        <v>1987</v>
      </c>
      <c r="T2411" s="87" t="s">
        <v>13690</v>
      </c>
      <c r="AL2411" s="79">
        <v>0.38967592592592598</v>
      </c>
      <c r="AM2411" s="2">
        <v>2</v>
      </c>
      <c r="AN2411" s="2" t="s">
        <v>2368</v>
      </c>
      <c r="AO2411" s="2" t="s">
        <v>13692</v>
      </c>
    </row>
    <row r="2412" spans="17:41">
      <c r="Q2412" s="80">
        <v>0.361643518518519</v>
      </c>
      <c r="R2412" s="81">
        <v>1</v>
      </c>
      <c r="S2412" s="81" t="s">
        <v>1272</v>
      </c>
      <c r="T2412" s="83" t="s">
        <v>13692</v>
      </c>
      <c r="AL2412" s="79">
        <v>0.38968750000000002</v>
      </c>
      <c r="AM2412" s="2">
        <v>1</v>
      </c>
      <c r="AN2412" s="2" t="s">
        <v>5553</v>
      </c>
      <c r="AO2412" s="2" t="s">
        <v>13690</v>
      </c>
    </row>
    <row r="2413" spans="17:41">
      <c r="Q2413" s="84">
        <v>0.36165509259259299</v>
      </c>
      <c r="R2413" s="85">
        <v>1</v>
      </c>
      <c r="S2413" s="85" t="s">
        <v>2510</v>
      </c>
      <c r="T2413" s="87" t="s">
        <v>13690</v>
      </c>
      <c r="AL2413" s="79">
        <v>0.38968750000000002</v>
      </c>
      <c r="AM2413" s="2">
        <v>1</v>
      </c>
      <c r="AN2413" s="2" t="s">
        <v>5554</v>
      </c>
      <c r="AO2413" s="2" t="s">
        <v>13695</v>
      </c>
    </row>
    <row r="2414" spans="17:41">
      <c r="Q2414" s="80">
        <v>0.36166666666666702</v>
      </c>
      <c r="R2414" s="81">
        <v>2</v>
      </c>
      <c r="S2414" s="81" t="s">
        <v>5236</v>
      </c>
      <c r="T2414" s="83" t="s">
        <v>13690</v>
      </c>
      <c r="AL2414" s="79">
        <v>0.38971064814814799</v>
      </c>
      <c r="AM2414" s="2">
        <v>1</v>
      </c>
      <c r="AN2414" s="2" t="s">
        <v>5555</v>
      </c>
      <c r="AO2414" s="2" t="s">
        <v>13692</v>
      </c>
    </row>
    <row r="2415" spans="17:41">
      <c r="Q2415" s="84">
        <v>0.36167824074074101</v>
      </c>
      <c r="R2415" s="85">
        <v>1</v>
      </c>
      <c r="S2415" s="85" t="s">
        <v>1328</v>
      </c>
      <c r="T2415" s="87" t="s">
        <v>13694</v>
      </c>
      <c r="AL2415" s="79">
        <v>0.38973379629629601</v>
      </c>
      <c r="AM2415" s="2">
        <v>1</v>
      </c>
      <c r="AN2415" s="2" t="s">
        <v>5556</v>
      </c>
      <c r="AO2415" s="2" t="s">
        <v>13692</v>
      </c>
    </row>
    <row r="2416" spans="17:41">
      <c r="Q2416" s="80">
        <v>0.36167824074074101</v>
      </c>
      <c r="R2416" s="81">
        <v>1</v>
      </c>
      <c r="S2416" s="81" t="s">
        <v>2562</v>
      </c>
      <c r="T2416" s="83" t="s">
        <v>13692</v>
      </c>
      <c r="AL2416" s="79">
        <v>0.38974537037036999</v>
      </c>
      <c r="AM2416" s="2">
        <v>1</v>
      </c>
      <c r="AN2416" s="2" t="s">
        <v>5557</v>
      </c>
      <c r="AO2416" s="2" t="s">
        <v>13692</v>
      </c>
    </row>
    <row r="2417" spans="17:41">
      <c r="Q2417" s="84">
        <v>0.36168981481481499</v>
      </c>
      <c r="R2417" s="85">
        <v>1</v>
      </c>
      <c r="S2417" s="85" t="s">
        <v>234</v>
      </c>
      <c r="T2417" s="87" t="s">
        <v>13690</v>
      </c>
      <c r="AL2417" s="79">
        <v>0.389780092592593</v>
      </c>
      <c r="AM2417" s="2">
        <v>1</v>
      </c>
      <c r="AN2417" s="2" t="s">
        <v>1112</v>
      </c>
      <c r="AO2417" s="2" t="s">
        <v>13696</v>
      </c>
    </row>
    <row r="2418" spans="17:41">
      <c r="Q2418" s="80">
        <v>0.36170138888888897</v>
      </c>
      <c r="R2418" s="81">
        <v>2</v>
      </c>
      <c r="S2418" s="81" t="s">
        <v>1273</v>
      </c>
      <c r="T2418" s="83" t="s">
        <v>13694</v>
      </c>
      <c r="AL2418" s="79">
        <v>0.389780092592593</v>
      </c>
      <c r="AM2418" s="2">
        <v>3</v>
      </c>
      <c r="AN2418" s="2" t="s">
        <v>5235</v>
      </c>
      <c r="AO2418" s="2" t="s">
        <v>13693</v>
      </c>
    </row>
    <row r="2419" spans="17:41">
      <c r="Q2419" s="84">
        <v>0.36171296296296301</v>
      </c>
      <c r="R2419" s="85">
        <v>1</v>
      </c>
      <c r="S2419" s="85" t="s">
        <v>5237</v>
      </c>
      <c r="T2419" s="87" t="s">
        <v>13690</v>
      </c>
      <c r="AL2419" s="79">
        <v>0.38982638888888899</v>
      </c>
      <c r="AM2419" s="2">
        <v>1</v>
      </c>
      <c r="AN2419" s="2" t="s">
        <v>1205</v>
      </c>
      <c r="AO2419" s="2" t="s">
        <v>13693</v>
      </c>
    </row>
    <row r="2420" spans="17:41">
      <c r="Q2420" s="80">
        <v>0.36171296296296301</v>
      </c>
      <c r="R2420" s="81">
        <v>1</v>
      </c>
      <c r="S2420" s="81" t="s">
        <v>2562</v>
      </c>
      <c r="T2420" s="83" t="s">
        <v>13692</v>
      </c>
      <c r="AL2420" s="79">
        <v>0.38983796296296302</v>
      </c>
      <c r="AM2420" s="2">
        <v>1</v>
      </c>
      <c r="AN2420" s="2" t="s">
        <v>336</v>
      </c>
      <c r="AO2420" s="2" t="s">
        <v>13690</v>
      </c>
    </row>
    <row r="2421" spans="17:41">
      <c r="Q2421" s="84">
        <v>0.361724537037037</v>
      </c>
      <c r="R2421" s="85">
        <v>1</v>
      </c>
      <c r="S2421" s="85" t="s">
        <v>1988</v>
      </c>
      <c r="T2421" s="87" t="s">
        <v>13694</v>
      </c>
      <c r="AL2421" s="79">
        <v>0.38987268518518498</v>
      </c>
      <c r="AM2421" s="2">
        <v>1</v>
      </c>
      <c r="AN2421" s="2" t="s">
        <v>1654</v>
      </c>
      <c r="AO2421" s="2" t="s">
        <v>13693</v>
      </c>
    </row>
    <row r="2422" spans="17:41">
      <c r="Q2422" s="80">
        <v>0.36174768518518502</v>
      </c>
      <c r="R2422" s="81">
        <v>2</v>
      </c>
      <c r="S2422" s="81" t="s">
        <v>880</v>
      </c>
      <c r="T2422" s="83" t="s">
        <v>13693</v>
      </c>
      <c r="AL2422" s="79">
        <v>0.389895833333333</v>
      </c>
      <c r="AM2422" s="2">
        <v>2</v>
      </c>
      <c r="AN2422" s="2" t="s">
        <v>5558</v>
      </c>
      <c r="AO2422" s="2" t="s">
        <v>13696</v>
      </c>
    </row>
    <row r="2423" spans="17:41">
      <c r="Q2423" s="84">
        <v>0.361759259259259</v>
      </c>
      <c r="R2423" s="85">
        <v>1</v>
      </c>
      <c r="S2423" s="85" t="s">
        <v>142</v>
      </c>
      <c r="T2423" s="87" t="s">
        <v>13694</v>
      </c>
      <c r="AL2423" s="79">
        <v>0.38994212962962999</v>
      </c>
      <c r="AM2423" s="2">
        <v>1</v>
      </c>
      <c r="AN2423" s="2" t="s">
        <v>2369</v>
      </c>
      <c r="AO2423" s="2" t="s">
        <v>13694</v>
      </c>
    </row>
    <row r="2424" spans="17:41">
      <c r="Q2424" s="80">
        <v>0.36180555555555599</v>
      </c>
      <c r="R2424" s="81">
        <v>1</v>
      </c>
      <c r="S2424" s="81" t="s">
        <v>2899</v>
      </c>
      <c r="T2424" s="83" t="s">
        <v>13695</v>
      </c>
      <c r="AL2424" s="79">
        <v>0.38997685185185199</v>
      </c>
      <c r="AM2424" s="2">
        <v>1</v>
      </c>
      <c r="AN2424" s="2" t="s">
        <v>5559</v>
      </c>
      <c r="AO2424" s="2" t="s">
        <v>13695</v>
      </c>
    </row>
    <row r="2425" spans="17:41">
      <c r="Q2425" s="84">
        <v>0.36188657407407399</v>
      </c>
      <c r="R2425" s="85">
        <v>1</v>
      </c>
      <c r="S2425" s="85" t="s">
        <v>3646</v>
      </c>
      <c r="T2425" s="87" t="s">
        <v>13701</v>
      </c>
      <c r="AL2425" s="79">
        <v>0.39</v>
      </c>
      <c r="AM2425" s="2">
        <v>1</v>
      </c>
      <c r="AN2425" s="2" t="s">
        <v>5560</v>
      </c>
      <c r="AO2425" s="2" t="s">
        <v>13693</v>
      </c>
    </row>
    <row r="2426" spans="17:41">
      <c r="Q2426" s="80">
        <v>0.36189814814814802</v>
      </c>
      <c r="R2426" s="81">
        <v>1</v>
      </c>
      <c r="S2426" s="81" t="s">
        <v>1202</v>
      </c>
      <c r="T2426" s="83" t="s">
        <v>13690</v>
      </c>
      <c r="AL2426" s="79">
        <v>0.390127314814815</v>
      </c>
      <c r="AM2426" s="2">
        <v>1</v>
      </c>
      <c r="AN2426" s="2" t="s">
        <v>337</v>
      </c>
      <c r="AO2426" s="2" t="s">
        <v>13690</v>
      </c>
    </row>
    <row r="2427" spans="17:41">
      <c r="Q2427" s="84">
        <v>0.36200231481481498</v>
      </c>
      <c r="R2427" s="85">
        <v>2</v>
      </c>
      <c r="S2427" s="85" t="s">
        <v>5238</v>
      </c>
      <c r="T2427" s="87" t="s">
        <v>13690</v>
      </c>
      <c r="AL2427" s="79">
        <v>0.39013888888888898</v>
      </c>
      <c r="AM2427" s="2">
        <v>1</v>
      </c>
      <c r="AN2427" s="2" t="s">
        <v>338</v>
      </c>
      <c r="AO2427" s="2" t="s">
        <v>13690</v>
      </c>
    </row>
    <row r="2428" spans="17:41">
      <c r="Q2428" s="80">
        <v>0.36201388888888902</v>
      </c>
      <c r="R2428" s="81">
        <v>1</v>
      </c>
      <c r="S2428" s="81" t="s">
        <v>2562</v>
      </c>
      <c r="T2428" s="83" t="s">
        <v>13692</v>
      </c>
      <c r="AL2428" s="79">
        <v>0.39017361111111099</v>
      </c>
      <c r="AM2428" s="2">
        <v>2</v>
      </c>
      <c r="AN2428" s="2" t="s">
        <v>2562</v>
      </c>
      <c r="AO2428" s="2" t="s">
        <v>13692</v>
      </c>
    </row>
    <row r="2429" spans="17:41">
      <c r="Q2429" s="84">
        <v>0.36203703703703699</v>
      </c>
      <c r="R2429" s="85">
        <v>1</v>
      </c>
      <c r="S2429" s="85" t="s">
        <v>1274</v>
      </c>
      <c r="T2429" s="87" t="s">
        <v>13690</v>
      </c>
      <c r="AL2429" s="79">
        <v>0.39018518518518502</v>
      </c>
      <c r="AM2429" s="2">
        <v>2</v>
      </c>
      <c r="AN2429" s="2" t="s">
        <v>2534</v>
      </c>
      <c r="AO2429" s="2" t="s">
        <v>13692</v>
      </c>
    </row>
    <row r="2430" spans="17:41">
      <c r="Q2430" s="80">
        <v>0.362071759259259</v>
      </c>
      <c r="R2430" s="81">
        <v>1</v>
      </c>
      <c r="S2430" s="81" t="s">
        <v>5239</v>
      </c>
      <c r="T2430" s="83" t="s">
        <v>13690</v>
      </c>
      <c r="AL2430" s="79">
        <v>0.39018518518518502</v>
      </c>
      <c r="AM2430" s="2">
        <v>1</v>
      </c>
      <c r="AN2430" s="2" t="s">
        <v>339</v>
      </c>
      <c r="AO2430" s="2" t="s">
        <v>13690</v>
      </c>
    </row>
    <row r="2431" spans="17:41">
      <c r="Q2431" s="84">
        <v>0.36211805555555598</v>
      </c>
      <c r="R2431" s="85">
        <v>1</v>
      </c>
      <c r="S2431" s="85" t="s">
        <v>2372</v>
      </c>
      <c r="T2431" s="87" t="s">
        <v>13694</v>
      </c>
      <c r="AL2431" s="79">
        <v>0.39019675925925901</v>
      </c>
      <c r="AM2431" s="2">
        <v>1</v>
      </c>
      <c r="AN2431" s="2" t="s">
        <v>5561</v>
      </c>
      <c r="AO2431" s="2" t="s">
        <v>13693</v>
      </c>
    </row>
    <row r="2432" spans="17:41">
      <c r="Q2432" s="80">
        <v>0.36215277777777799</v>
      </c>
      <c r="R2432" s="81">
        <v>1</v>
      </c>
      <c r="S2432" s="81" t="s">
        <v>1579</v>
      </c>
      <c r="T2432" s="83" t="s">
        <v>13694</v>
      </c>
      <c r="AL2432" s="79">
        <v>0.39021990740740697</v>
      </c>
      <c r="AM2432" s="2">
        <v>2</v>
      </c>
      <c r="AN2432" s="2" t="s">
        <v>1114</v>
      </c>
      <c r="AO2432" s="2" t="s">
        <v>13696</v>
      </c>
    </row>
    <row r="2433" spans="17:41">
      <c r="Q2433" s="84">
        <v>0.36216435185185197</v>
      </c>
      <c r="R2433" s="85">
        <v>1</v>
      </c>
      <c r="S2433" s="85" t="s">
        <v>1989</v>
      </c>
      <c r="T2433" s="87" t="s">
        <v>13694</v>
      </c>
      <c r="AL2433" s="79">
        <v>0.39021990740740697</v>
      </c>
      <c r="AM2433" s="2">
        <v>1</v>
      </c>
      <c r="AN2433" s="2" t="s">
        <v>302</v>
      </c>
      <c r="AO2433" s="2" t="s">
        <v>13693</v>
      </c>
    </row>
    <row r="2434" spans="17:41">
      <c r="Q2434" s="80">
        <v>0.3621875</v>
      </c>
      <c r="R2434" s="81">
        <v>1</v>
      </c>
      <c r="S2434" s="81" t="s">
        <v>2310</v>
      </c>
      <c r="T2434" s="83" t="s">
        <v>13694</v>
      </c>
      <c r="AL2434" s="79">
        <v>0.390243055555556</v>
      </c>
      <c r="AM2434" s="2">
        <v>1</v>
      </c>
      <c r="AN2434" s="2" t="s">
        <v>2562</v>
      </c>
      <c r="AO2434" s="2" t="s">
        <v>13692</v>
      </c>
    </row>
    <row r="2435" spans="17:41">
      <c r="Q2435" s="84">
        <v>0.3621875</v>
      </c>
      <c r="R2435" s="85">
        <v>1</v>
      </c>
      <c r="S2435" s="85" t="s">
        <v>1990</v>
      </c>
      <c r="T2435" s="87" t="s">
        <v>13694</v>
      </c>
      <c r="AL2435" s="79">
        <v>0.390243055555556</v>
      </c>
      <c r="AM2435" s="2">
        <v>1</v>
      </c>
      <c r="AN2435" s="2" t="s">
        <v>264</v>
      </c>
      <c r="AO2435" s="2" t="s">
        <v>13695</v>
      </c>
    </row>
    <row r="2436" spans="17:41">
      <c r="Q2436" s="80">
        <v>0.36221064814814802</v>
      </c>
      <c r="R2436" s="81">
        <v>4</v>
      </c>
      <c r="S2436" s="81" t="s">
        <v>5240</v>
      </c>
      <c r="T2436" s="83" t="s">
        <v>13705</v>
      </c>
      <c r="AL2436" s="79">
        <v>0.39025462962962998</v>
      </c>
      <c r="AM2436" s="2">
        <v>1</v>
      </c>
      <c r="AN2436" s="2" t="s">
        <v>2599</v>
      </c>
      <c r="AO2436" s="2" t="s">
        <v>13690</v>
      </c>
    </row>
    <row r="2437" spans="17:41">
      <c r="Q2437" s="84">
        <v>0.362222222222222</v>
      </c>
      <c r="R2437" s="85">
        <v>1</v>
      </c>
      <c r="S2437" s="85" t="s">
        <v>238</v>
      </c>
      <c r="T2437" s="87" t="s">
        <v>13693</v>
      </c>
      <c r="AL2437" s="79">
        <v>0.39026620370370402</v>
      </c>
      <c r="AM2437" s="2">
        <v>4</v>
      </c>
      <c r="AN2437" s="2" t="s">
        <v>5562</v>
      </c>
      <c r="AO2437" s="2" t="s">
        <v>13692</v>
      </c>
    </row>
    <row r="2438" spans="17:41">
      <c r="Q2438" s="80">
        <v>0.36225694444444401</v>
      </c>
      <c r="R2438" s="81">
        <v>2</v>
      </c>
      <c r="S2438" s="81" t="s">
        <v>5241</v>
      </c>
      <c r="T2438" s="83" t="s">
        <v>13692</v>
      </c>
      <c r="AL2438" s="79">
        <v>0.39028935185185198</v>
      </c>
      <c r="AM2438" s="2">
        <v>1</v>
      </c>
      <c r="AN2438" s="2" t="s">
        <v>2562</v>
      </c>
      <c r="AO2438" s="2" t="s">
        <v>13692</v>
      </c>
    </row>
    <row r="2439" spans="17:41">
      <c r="Q2439" s="84">
        <v>0.36226851851851899</v>
      </c>
      <c r="R2439" s="85">
        <v>1</v>
      </c>
      <c r="S2439" s="85" t="s">
        <v>5242</v>
      </c>
      <c r="T2439" s="87" t="s">
        <v>13692</v>
      </c>
      <c r="AL2439" s="79">
        <v>0.39028935185185198</v>
      </c>
      <c r="AM2439" s="2">
        <v>1</v>
      </c>
      <c r="AN2439" s="2" t="s">
        <v>5563</v>
      </c>
      <c r="AO2439" s="2" t="s">
        <v>13692</v>
      </c>
    </row>
    <row r="2440" spans="17:41">
      <c r="Q2440" s="80">
        <v>0.36228009259259297</v>
      </c>
      <c r="R2440" s="81">
        <v>1</v>
      </c>
      <c r="S2440" s="81" t="s">
        <v>2511</v>
      </c>
      <c r="T2440" s="83" t="s">
        <v>13694</v>
      </c>
      <c r="AL2440" s="79">
        <v>0.39045138888888897</v>
      </c>
      <c r="AM2440" s="2">
        <v>1</v>
      </c>
      <c r="AN2440" s="2" t="s">
        <v>2970</v>
      </c>
      <c r="AO2440" s="2" t="s">
        <v>13692</v>
      </c>
    </row>
    <row r="2441" spans="17:41">
      <c r="Q2441" s="84">
        <v>0.36229166666666701</v>
      </c>
      <c r="R2441" s="85">
        <v>1</v>
      </c>
      <c r="S2441" s="85" t="s">
        <v>5243</v>
      </c>
      <c r="T2441" s="87" t="s">
        <v>13692</v>
      </c>
      <c r="AL2441" s="79">
        <v>0.39046296296296301</v>
      </c>
      <c r="AM2441" s="2">
        <v>1</v>
      </c>
      <c r="AN2441" s="2" t="s">
        <v>1655</v>
      </c>
      <c r="AO2441" s="2" t="s">
        <v>13690</v>
      </c>
    </row>
    <row r="2442" spans="17:41">
      <c r="Q2442" s="80">
        <v>0.36230324074074099</v>
      </c>
      <c r="R2442" s="81">
        <v>2</v>
      </c>
      <c r="S2442" s="81" t="s">
        <v>5244</v>
      </c>
      <c r="T2442" s="83" t="s">
        <v>13692</v>
      </c>
      <c r="AL2442" s="79">
        <v>0.390474537037037</v>
      </c>
      <c r="AM2442" s="2">
        <v>1</v>
      </c>
      <c r="AN2442" s="2" t="s">
        <v>2971</v>
      </c>
      <c r="AO2442" s="2" t="s">
        <v>13695</v>
      </c>
    </row>
    <row r="2443" spans="17:41">
      <c r="Q2443" s="84">
        <v>0.36231481481481498</v>
      </c>
      <c r="R2443" s="85">
        <v>1</v>
      </c>
      <c r="S2443" s="85" t="s">
        <v>5245</v>
      </c>
      <c r="T2443" s="87" t="s">
        <v>13692</v>
      </c>
      <c r="AL2443" s="79">
        <v>0.39048611111111098</v>
      </c>
      <c r="AM2443" s="2">
        <v>1</v>
      </c>
      <c r="AN2443" s="2" t="s">
        <v>340</v>
      </c>
      <c r="AO2443" s="2" t="s">
        <v>13699</v>
      </c>
    </row>
    <row r="2444" spans="17:41">
      <c r="Q2444" s="80">
        <v>0.36234953703703698</v>
      </c>
      <c r="R2444" s="81">
        <v>1</v>
      </c>
      <c r="S2444" s="81" t="s">
        <v>791</v>
      </c>
      <c r="T2444" s="83" t="s">
        <v>13695</v>
      </c>
      <c r="AL2444" s="79">
        <v>0.39054398148148201</v>
      </c>
      <c r="AM2444" s="2">
        <v>1</v>
      </c>
      <c r="AN2444" s="2" t="s">
        <v>2972</v>
      </c>
      <c r="AO2444" s="2" t="s">
        <v>13692</v>
      </c>
    </row>
    <row r="2445" spans="17:41">
      <c r="Q2445" s="84">
        <v>0.36236111111111102</v>
      </c>
      <c r="R2445" s="85">
        <v>1</v>
      </c>
      <c r="S2445" s="85" t="s">
        <v>5246</v>
      </c>
      <c r="T2445" s="87" t="s">
        <v>13692</v>
      </c>
      <c r="AL2445" s="79">
        <v>0.39057870370370401</v>
      </c>
      <c r="AM2445" s="2">
        <v>1</v>
      </c>
      <c r="AN2445" s="2" t="s">
        <v>987</v>
      </c>
      <c r="AO2445" s="2" t="s">
        <v>13694</v>
      </c>
    </row>
    <row r="2446" spans="17:41">
      <c r="Q2446" s="80">
        <v>0.362418981481481</v>
      </c>
      <c r="R2446" s="81">
        <v>1</v>
      </c>
      <c r="S2446" s="81" t="s">
        <v>5247</v>
      </c>
      <c r="T2446" s="83" t="s">
        <v>13692</v>
      </c>
      <c r="AL2446" s="79">
        <v>0.39059027777777799</v>
      </c>
      <c r="AM2446" s="2">
        <v>1</v>
      </c>
      <c r="AN2446" s="2" t="s">
        <v>2973</v>
      </c>
      <c r="AO2446" s="2" t="s">
        <v>13692</v>
      </c>
    </row>
    <row r="2447" spans="17:41">
      <c r="Q2447" s="84">
        <v>0.362453703703704</v>
      </c>
      <c r="R2447" s="85">
        <v>4</v>
      </c>
      <c r="S2447" s="85" t="s">
        <v>2900</v>
      </c>
      <c r="T2447" s="87" t="s">
        <v>13700</v>
      </c>
      <c r="AL2447" s="79">
        <v>0.39059027777777799</v>
      </c>
      <c r="AM2447" s="2">
        <v>2</v>
      </c>
      <c r="AN2447" s="2" t="s">
        <v>830</v>
      </c>
      <c r="AO2447" s="2" t="s">
        <v>13695</v>
      </c>
    </row>
    <row r="2448" spans="17:41">
      <c r="Q2448" s="80">
        <v>0.36248842592592601</v>
      </c>
      <c r="R2448" s="81">
        <v>1</v>
      </c>
      <c r="S2448" s="81" t="s">
        <v>5248</v>
      </c>
      <c r="T2448" s="83" t="s">
        <v>13692</v>
      </c>
      <c r="AL2448" s="79">
        <v>0.390625</v>
      </c>
      <c r="AM2448" s="2">
        <v>1</v>
      </c>
      <c r="AN2448" s="2" t="s">
        <v>1064</v>
      </c>
      <c r="AO2448" s="2" t="s">
        <v>13696</v>
      </c>
    </row>
    <row r="2449" spans="17:41">
      <c r="Q2449" s="84">
        <v>0.36251157407407397</v>
      </c>
      <c r="R2449" s="85">
        <v>1</v>
      </c>
      <c r="S2449" s="85" t="s">
        <v>5249</v>
      </c>
      <c r="T2449" s="87" t="s">
        <v>13692</v>
      </c>
      <c r="AL2449" s="79">
        <v>0.39072916666666702</v>
      </c>
      <c r="AM2449" s="2">
        <v>3</v>
      </c>
      <c r="AN2449" s="2" t="s">
        <v>1668</v>
      </c>
      <c r="AO2449" s="2" t="s">
        <v>13690</v>
      </c>
    </row>
    <row r="2450" spans="17:41">
      <c r="Q2450" s="80">
        <v>0.362569444444444</v>
      </c>
      <c r="R2450" s="81">
        <v>2</v>
      </c>
      <c r="S2450" s="81" t="s">
        <v>220</v>
      </c>
      <c r="T2450" s="83" t="s">
        <v>13695</v>
      </c>
      <c r="AL2450" s="79">
        <v>0.39075231481481498</v>
      </c>
      <c r="AM2450" s="2">
        <v>1</v>
      </c>
      <c r="AN2450" s="2" t="s">
        <v>342</v>
      </c>
      <c r="AO2450" s="2" t="s">
        <v>13690</v>
      </c>
    </row>
    <row r="2451" spans="17:41">
      <c r="Q2451" s="84">
        <v>0.36258101851851898</v>
      </c>
      <c r="R2451" s="85">
        <v>1</v>
      </c>
      <c r="S2451" s="85" t="s">
        <v>5250</v>
      </c>
      <c r="T2451" s="87" t="s">
        <v>13692</v>
      </c>
      <c r="AL2451" s="79">
        <v>0.39076388888888902</v>
      </c>
      <c r="AM2451" s="2">
        <v>2</v>
      </c>
      <c r="AN2451" s="2" t="s">
        <v>661</v>
      </c>
      <c r="AO2451" s="2" t="s">
        <v>13690</v>
      </c>
    </row>
    <row r="2452" spans="17:41">
      <c r="Q2452" s="80">
        <v>0.36265046296296299</v>
      </c>
      <c r="R2452" s="81">
        <v>1</v>
      </c>
      <c r="S2452" s="81" t="s">
        <v>5251</v>
      </c>
      <c r="T2452" s="83" t="s">
        <v>13696</v>
      </c>
      <c r="AL2452" s="79">
        <v>0.39082175925925899</v>
      </c>
      <c r="AM2452" s="2">
        <v>1</v>
      </c>
      <c r="AN2452" s="2" t="s">
        <v>919</v>
      </c>
      <c r="AO2452" s="2" t="s">
        <v>13690</v>
      </c>
    </row>
    <row r="2453" spans="17:41">
      <c r="Q2453" s="84">
        <v>0.36266203703703698</v>
      </c>
      <c r="R2453" s="85">
        <v>1</v>
      </c>
      <c r="S2453" s="85" t="s">
        <v>1590</v>
      </c>
      <c r="T2453" s="87" t="s">
        <v>13698</v>
      </c>
      <c r="AL2453" s="79">
        <v>0.39083333333333298</v>
      </c>
      <c r="AM2453" s="2">
        <v>3</v>
      </c>
      <c r="AN2453" s="2" t="s">
        <v>2562</v>
      </c>
      <c r="AO2453" s="2" t="s">
        <v>13695</v>
      </c>
    </row>
    <row r="2454" spans="17:41">
      <c r="Q2454" s="80">
        <v>0.36267361111111102</v>
      </c>
      <c r="R2454" s="81">
        <v>1</v>
      </c>
      <c r="S2454" s="81" t="s">
        <v>5252</v>
      </c>
      <c r="T2454" s="83" t="s">
        <v>13692</v>
      </c>
      <c r="AL2454" s="79">
        <v>0.39084490740740702</v>
      </c>
      <c r="AM2454" s="2">
        <v>1</v>
      </c>
      <c r="AN2454" s="2" t="s">
        <v>1656</v>
      </c>
      <c r="AO2454" s="2" t="s">
        <v>13693</v>
      </c>
    </row>
    <row r="2455" spans="17:41">
      <c r="Q2455" s="84">
        <v>0.36270833333333302</v>
      </c>
      <c r="R2455" s="85">
        <v>2</v>
      </c>
      <c r="S2455" s="85" t="s">
        <v>1991</v>
      </c>
      <c r="T2455" s="87" t="s">
        <v>13690</v>
      </c>
      <c r="AL2455" s="79">
        <v>0.39087962962963002</v>
      </c>
      <c r="AM2455" s="2">
        <v>1</v>
      </c>
      <c r="AN2455" s="2" t="s">
        <v>2974</v>
      </c>
      <c r="AO2455" s="2" t="s">
        <v>13704</v>
      </c>
    </row>
    <row r="2456" spans="17:41">
      <c r="Q2456" s="80">
        <v>0.36270833333333302</v>
      </c>
      <c r="R2456" s="81">
        <v>2</v>
      </c>
      <c r="S2456" s="81" t="s">
        <v>912</v>
      </c>
      <c r="T2456" s="83" t="s">
        <v>13696</v>
      </c>
      <c r="AL2456" s="79">
        <v>0.39090277777777799</v>
      </c>
      <c r="AM2456" s="2">
        <v>1</v>
      </c>
      <c r="AN2456" s="2" t="s">
        <v>969</v>
      </c>
      <c r="AO2456" s="2" t="s">
        <v>13701</v>
      </c>
    </row>
    <row r="2457" spans="17:41">
      <c r="Q2457" s="84">
        <v>0.36273148148148099</v>
      </c>
      <c r="R2457" s="85">
        <v>1</v>
      </c>
      <c r="S2457" s="85" t="s">
        <v>1992</v>
      </c>
      <c r="T2457" s="87" t="s">
        <v>13692</v>
      </c>
      <c r="AL2457" s="79">
        <v>0.39091435185185203</v>
      </c>
      <c r="AM2457" s="2">
        <v>1</v>
      </c>
      <c r="AN2457" s="2" t="s">
        <v>2975</v>
      </c>
      <c r="AO2457" s="2" t="s">
        <v>13692</v>
      </c>
    </row>
    <row r="2458" spans="17:41">
      <c r="Q2458" s="80">
        <v>0.36275462962963001</v>
      </c>
      <c r="R2458" s="81">
        <v>2</v>
      </c>
      <c r="S2458" s="81" t="s">
        <v>296</v>
      </c>
      <c r="T2458" s="83" t="s">
        <v>13696</v>
      </c>
      <c r="AL2458" s="79">
        <v>0.39094907407407398</v>
      </c>
      <c r="AM2458" s="2">
        <v>2</v>
      </c>
      <c r="AN2458" s="2" t="s">
        <v>2562</v>
      </c>
      <c r="AO2458" s="2" t="s">
        <v>13692</v>
      </c>
    </row>
    <row r="2459" spans="17:41">
      <c r="Q2459" s="84">
        <v>0.36278935185185202</v>
      </c>
      <c r="R2459" s="85">
        <v>1</v>
      </c>
      <c r="S2459" s="85" t="s">
        <v>1264</v>
      </c>
      <c r="T2459" s="87" t="s">
        <v>13699</v>
      </c>
      <c r="AL2459" s="79">
        <v>0.39096064814814802</v>
      </c>
      <c r="AM2459" s="2">
        <v>1</v>
      </c>
      <c r="AN2459" s="2" t="s">
        <v>5564</v>
      </c>
      <c r="AO2459" s="2" t="s">
        <v>13710</v>
      </c>
    </row>
    <row r="2460" spans="17:41">
      <c r="Q2460" s="80">
        <v>0.362800925925926</v>
      </c>
      <c r="R2460" s="81">
        <v>1</v>
      </c>
      <c r="S2460" s="81" t="s">
        <v>1329</v>
      </c>
      <c r="T2460" s="83" t="s">
        <v>13694</v>
      </c>
      <c r="AL2460" s="79">
        <v>0.39098379629629598</v>
      </c>
      <c r="AM2460" s="2">
        <v>1</v>
      </c>
      <c r="AN2460" s="2" t="s">
        <v>350</v>
      </c>
      <c r="AO2460" s="2" t="s">
        <v>13690</v>
      </c>
    </row>
    <row r="2461" spans="17:41">
      <c r="Q2461" s="84">
        <v>0.36289351851851898</v>
      </c>
      <c r="R2461" s="85">
        <v>1</v>
      </c>
      <c r="S2461" s="85" t="s">
        <v>2901</v>
      </c>
      <c r="T2461" s="87" t="s">
        <v>13702</v>
      </c>
      <c r="AL2461" s="79">
        <v>0.39099537037037002</v>
      </c>
      <c r="AM2461" s="2">
        <v>1</v>
      </c>
      <c r="AN2461" s="2" t="s">
        <v>920</v>
      </c>
      <c r="AO2461" s="2" t="s">
        <v>13690</v>
      </c>
    </row>
    <row r="2462" spans="17:41">
      <c r="Q2462" s="80">
        <v>0.36296296296296299</v>
      </c>
      <c r="R2462" s="81">
        <v>1</v>
      </c>
      <c r="S2462" s="81" t="s">
        <v>603</v>
      </c>
      <c r="T2462" s="83" t="s">
        <v>13693</v>
      </c>
      <c r="AL2462" s="79">
        <v>0.39099537037037002</v>
      </c>
      <c r="AM2462" s="2">
        <v>1</v>
      </c>
      <c r="AN2462" s="2" t="s">
        <v>2562</v>
      </c>
      <c r="AO2462" s="2" t="s">
        <v>13692</v>
      </c>
    </row>
    <row r="2463" spans="17:41">
      <c r="Q2463" s="84">
        <v>0.36302083333333302</v>
      </c>
      <c r="R2463" s="85">
        <v>1</v>
      </c>
      <c r="S2463" s="85" t="s">
        <v>4459</v>
      </c>
      <c r="T2463" s="87" t="s">
        <v>13699</v>
      </c>
      <c r="AL2463" s="79">
        <v>0.39101851851851899</v>
      </c>
      <c r="AM2463" s="2">
        <v>1</v>
      </c>
      <c r="AN2463" s="2" t="s">
        <v>2976</v>
      </c>
      <c r="AO2463" s="2" t="s">
        <v>13692</v>
      </c>
    </row>
    <row r="2464" spans="17:41">
      <c r="Q2464" s="80">
        <v>0.36321759259259301</v>
      </c>
      <c r="R2464" s="81">
        <v>1</v>
      </c>
      <c r="S2464" s="81" t="s">
        <v>2562</v>
      </c>
      <c r="T2464" s="83" t="s">
        <v>13692</v>
      </c>
      <c r="AL2464" s="79">
        <v>0.39101851851851899</v>
      </c>
      <c r="AM2464" s="2">
        <v>1</v>
      </c>
      <c r="AN2464" s="2" t="s">
        <v>2562</v>
      </c>
      <c r="AO2464" s="2" t="s">
        <v>13692</v>
      </c>
    </row>
    <row r="2465" spans="17:41">
      <c r="Q2465" s="84">
        <v>0.36324074074074097</v>
      </c>
      <c r="R2465" s="85">
        <v>2</v>
      </c>
      <c r="S2465" s="85" t="s">
        <v>2562</v>
      </c>
      <c r="T2465" s="87" t="s">
        <v>13692</v>
      </c>
      <c r="AL2465" s="79">
        <v>0.39103009259259303</v>
      </c>
      <c r="AM2465" s="2">
        <v>1</v>
      </c>
      <c r="AN2465" s="2" t="s">
        <v>2562</v>
      </c>
      <c r="AO2465" s="2" t="s">
        <v>13692</v>
      </c>
    </row>
    <row r="2466" spans="17:41">
      <c r="Q2466" s="80">
        <v>0.363263888888889</v>
      </c>
      <c r="R2466" s="81">
        <v>1</v>
      </c>
      <c r="S2466" s="81" t="s">
        <v>2512</v>
      </c>
      <c r="T2466" s="83" t="s">
        <v>13690</v>
      </c>
      <c r="AL2466" s="79">
        <v>0.39104166666666701</v>
      </c>
      <c r="AM2466" s="2">
        <v>1</v>
      </c>
      <c r="AN2466" s="2" t="s">
        <v>921</v>
      </c>
      <c r="AO2466" s="2" t="s">
        <v>13690</v>
      </c>
    </row>
    <row r="2467" spans="17:41">
      <c r="Q2467" s="84">
        <v>0.36331018518518499</v>
      </c>
      <c r="R2467" s="85">
        <v>1</v>
      </c>
      <c r="S2467" s="85" t="s">
        <v>1580</v>
      </c>
      <c r="T2467" s="87" t="s">
        <v>13698</v>
      </c>
      <c r="AL2467" s="79">
        <v>0.39105324074074099</v>
      </c>
      <c r="AM2467" s="2">
        <v>1</v>
      </c>
      <c r="AN2467" s="2" t="s">
        <v>2562</v>
      </c>
      <c r="AO2467" s="2" t="s">
        <v>13692</v>
      </c>
    </row>
    <row r="2468" spans="17:41">
      <c r="Q2468" s="80">
        <v>0.36331018518518499</v>
      </c>
      <c r="R2468" s="81">
        <v>2</v>
      </c>
      <c r="S2468" s="81" t="s">
        <v>2562</v>
      </c>
      <c r="T2468" s="83" t="s">
        <v>13692</v>
      </c>
      <c r="AL2468" s="79">
        <v>0.39116898148148099</v>
      </c>
      <c r="AM2468" s="2">
        <v>1</v>
      </c>
      <c r="AN2468" s="2" t="s">
        <v>2050</v>
      </c>
      <c r="AO2468" s="2" t="s">
        <v>13694</v>
      </c>
    </row>
    <row r="2469" spans="17:41">
      <c r="Q2469" s="84">
        <v>0.36334490740740699</v>
      </c>
      <c r="R2469" s="85">
        <v>2</v>
      </c>
      <c r="S2469" s="85" t="s">
        <v>1581</v>
      </c>
      <c r="T2469" s="87" t="s">
        <v>13691</v>
      </c>
      <c r="AL2469" s="79">
        <v>0.39121527777777798</v>
      </c>
      <c r="AM2469" s="2">
        <v>1</v>
      </c>
      <c r="AN2469" s="2" t="s">
        <v>2370</v>
      </c>
      <c r="AO2469" s="2" t="s">
        <v>13694</v>
      </c>
    </row>
    <row r="2470" spans="17:41">
      <c r="Q2470" s="80">
        <v>0.36336805555555601</v>
      </c>
      <c r="R2470" s="81">
        <v>1</v>
      </c>
      <c r="S2470" s="81" t="s">
        <v>776</v>
      </c>
      <c r="T2470" s="83" t="s">
        <v>13693</v>
      </c>
      <c r="AL2470" s="79">
        <v>0.391238425925926</v>
      </c>
      <c r="AM2470" s="2">
        <v>2</v>
      </c>
      <c r="AN2470" s="2" t="s">
        <v>662</v>
      </c>
      <c r="AO2470" s="2" t="s">
        <v>13690</v>
      </c>
    </row>
    <row r="2471" spans="17:41">
      <c r="Q2471" s="84">
        <v>0.36339120370370398</v>
      </c>
      <c r="R2471" s="85">
        <v>4</v>
      </c>
      <c r="S2471" s="85" t="s">
        <v>5253</v>
      </c>
      <c r="T2471" s="87" t="s">
        <v>13690</v>
      </c>
      <c r="AL2471" s="79">
        <v>0.39127314814814801</v>
      </c>
      <c r="AM2471" s="2">
        <v>1</v>
      </c>
      <c r="AN2471" s="2" t="s">
        <v>2562</v>
      </c>
      <c r="AO2471" s="2" t="s">
        <v>13692</v>
      </c>
    </row>
    <row r="2472" spans="17:41">
      <c r="Q2472" s="80">
        <v>0.363530092592593</v>
      </c>
      <c r="R2472" s="81">
        <v>1</v>
      </c>
      <c r="S2472" s="81" t="s">
        <v>2902</v>
      </c>
      <c r="T2472" s="83" t="s">
        <v>13695</v>
      </c>
      <c r="AL2472" s="79">
        <v>0.39129629629629598</v>
      </c>
      <c r="AM2472" s="2">
        <v>2</v>
      </c>
      <c r="AN2472" s="2" t="s">
        <v>5565</v>
      </c>
      <c r="AO2472" s="2" t="s">
        <v>13695</v>
      </c>
    </row>
    <row r="2473" spans="17:41">
      <c r="Q2473" s="84">
        <v>0.363530092592593</v>
      </c>
      <c r="R2473" s="85">
        <v>1</v>
      </c>
      <c r="S2473" s="85" t="s">
        <v>2685</v>
      </c>
      <c r="T2473" s="87" t="s">
        <v>13693</v>
      </c>
      <c r="AL2473" s="79">
        <v>0.39129629629629598</v>
      </c>
      <c r="AM2473" s="2">
        <v>2</v>
      </c>
      <c r="AN2473" s="2" t="s">
        <v>912</v>
      </c>
      <c r="AO2473" s="2" t="s">
        <v>13694</v>
      </c>
    </row>
    <row r="2474" spans="17:41">
      <c r="Q2474" s="80">
        <v>0.36354166666666698</v>
      </c>
      <c r="R2474" s="81">
        <v>1</v>
      </c>
      <c r="S2474" s="81" t="s">
        <v>2513</v>
      </c>
      <c r="T2474" s="83" t="s">
        <v>13694</v>
      </c>
      <c r="AL2474" s="79">
        <v>0.39130787037037001</v>
      </c>
      <c r="AM2474" s="2">
        <v>1</v>
      </c>
      <c r="AN2474" s="2" t="s">
        <v>214</v>
      </c>
      <c r="AO2474" s="2" t="s">
        <v>13701</v>
      </c>
    </row>
    <row r="2475" spans="17:41">
      <c r="Q2475" s="84">
        <v>0.36354166666666698</v>
      </c>
      <c r="R2475" s="85">
        <v>1</v>
      </c>
      <c r="S2475" s="85" t="s">
        <v>1203</v>
      </c>
      <c r="T2475" s="87" t="s">
        <v>13690</v>
      </c>
      <c r="AL2475" s="79">
        <v>0.391319444444444</v>
      </c>
      <c r="AM2475" s="2">
        <v>1</v>
      </c>
      <c r="AN2475" s="2" t="s">
        <v>5566</v>
      </c>
      <c r="AO2475" s="2" t="s">
        <v>13692</v>
      </c>
    </row>
    <row r="2476" spans="17:41">
      <c r="Q2476" s="80">
        <v>0.36355324074074102</v>
      </c>
      <c r="R2476" s="81">
        <v>1</v>
      </c>
      <c r="S2476" s="81" t="s">
        <v>1993</v>
      </c>
      <c r="T2476" s="83" t="s">
        <v>13690</v>
      </c>
      <c r="AL2476" s="79">
        <v>0.39133101851851898</v>
      </c>
      <c r="AM2476" s="2">
        <v>1</v>
      </c>
      <c r="AN2476" s="2" t="s">
        <v>3149</v>
      </c>
      <c r="AO2476" s="2" t="s">
        <v>13694</v>
      </c>
    </row>
    <row r="2477" spans="17:41">
      <c r="Q2477" s="84">
        <v>0.36357638888888899</v>
      </c>
      <c r="R2477" s="85">
        <v>2</v>
      </c>
      <c r="S2477" s="85" t="s">
        <v>5254</v>
      </c>
      <c r="T2477" s="87" t="s">
        <v>13690</v>
      </c>
      <c r="AL2477" s="79">
        <v>0.39134259259259302</v>
      </c>
      <c r="AM2477" s="2">
        <v>1</v>
      </c>
      <c r="AN2477" s="2" t="s">
        <v>195</v>
      </c>
      <c r="AO2477" s="2" t="s">
        <v>13701</v>
      </c>
    </row>
    <row r="2478" spans="17:41">
      <c r="Q2478" s="80">
        <v>0.36359953703703701</v>
      </c>
      <c r="R2478" s="81">
        <v>1</v>
      </c>
      <c r="S2478" s="81" t="s">
        <v>1054</v>
      </c>
      <c r="T2478" s="83" t="s">
        <v>13690</v>
      </c>
      <c r="AL2478" s="79">
        <v>0.39136574074074099</v>
      </c>
      <c r="AM2478" s="2">
        <v>1</v>
      </c>
      <c r="AN2478" s="2" t="s">
        <v>4001</v>
      </c>
      <c r="AO2478" s="2" t="s">
        <v>13709</v>
      </c>
    </row>
    <row r="2479" spans="17:41">
      <c r="Q2479" s="84">
        <v>0.36362268518518498</v>
      </c>
      <c r="R2479" s="85">
        <v>1</v>
      </c>
      <c r="S2479" s="85" t="s">
        <v>5255</v>
      </c>
      <c r="T2479" s="87" t="s">
        <v>13690</v>
      </c>
      <c r="AL2479" s="79">
        <v>0.39137731481481502</v>
      </c>
      <c r="AM2479" s="2">
        <v>3</v>
      </c>
      <c r="AN2479" s="2" t="s">
        <v>2562</v>
      </c>
      <c r="AO2479" s="2" t="s">
        <v>13692</v>
      </c>
    </row>
    <row r="2480" spans="17:41">
      <c r="Q2480" s="80">
        <v>0.36363425925925902</v>
      </c>
      <c r="R2480" s="81">
        <v>4</v>
      </c>
      <c r="S2480" s="81" t="s">
        <v>5256</v>
      </c>
      <c r="T2480" s="83" t="s">
        <v>13690</v>
      </c>
      <c r="AL2480" s="79">
        <v>0.39140046296296299</v>
      </c>
      <c r="AM2480" s="2">
        <v>1</v>
      </c>
      <c r="AN2480" s="2" t="s">
        <v>5567</v>
      </c>
      <c r="AO2480" s="2" t="s">
        <v>13704</v>
      </c>
    </row>
    <row r="2481" spans="17:41">
      <c r="Q2481" s="84">
        <v>0.36365740740740699</v>
      </c>
      <c r="R2481" s="85">
        <v>1</v>
      </c>
      <c r="S2481" s="85" t="s">
        <v>5257</v>
      </c>
      <c r="T2481" s="87" t="s">
        <v>13690</v>
      </c>
      <c r="AL2481" s="79">
        <v>0.39145833333333302</v>
      </c>
      <c r="AM2481" s="2">
        <v>1</v>
      </c>
      <c r="AN2481" s="2" t="s">
        <v>646</v>
      </c>
      <c r="AO2481" s="2" t="s">
        <v>13703</v>
      </c>
    </row>
    <row r="2482" spans="17:41">
      <c r="Q2482" s="80">
        <v>0.36365740740740699</v>
      </c>
      <c r="R2482" s="81">
        <v>2</v>
      </c>
      <c r="S2482" s="81" t="s">
        <v>1055</v>
      </c>
      <c r="T2482" s="83" t="s">
        <v>13690</v>
      </c>
      <c r="AL2482" s="79">
        <v>0.39153935185185201</v>
      </c>
      <c r="AM2482" s="2">
        <v>2</v>
      </c>
      <c r="AN2482" s="2" t="s">
        <v>1657</v>
      </c>
      <c r="AO2482" s="2" t="s">
        <v>13690</v>
      </c>
    </row>
    <row r="2483" spans="17:41">
      <c r="Q2483" s="84">
        <v>0.36368055555555601</v>
      </c>
      <c r="R2483" s="85">
        <v>1</v>
      </c>
      <c r="S2483" s="85" t="s">
        <v>1994</v>
      </c>
      <c r="T2483" s="87" t="s">
        <v>13690</v>
      </c>
      <c r="AL2483" s="79">
        <v>0.39157407407407402</v>
      </c>
      <c r="AM2483" s="2">
        <v>1</v>
      </c>
      <c r="AN2483" s="2" t="s">
        <v>2562</v>
      </c>
      <c r="AO2483" s="2" t="s">
        <v>13692</v>
      </c>
    </row>
    <row r="2484" spans="17:41">
      <c r="Q2484" s="80">
        <v>0.36371527777777801</v>
      </c>
      <c r="R2484" s="81">
        <v>2</v>
      </c>
      <c r="S2484" s="81" t="s">
        <v>222</v>
      </c>
      <c r="T2484" s="83" t="s">
        <v>13696</v>
      </c>
      <c r="AL2484" s="79">
        <v>0.391585648148148</v>
      </c>
      <c r="AM2484" s="2">
        <v>1</v>
      </c>
      <c r="AN2484" s="2" t="s">
        <v>1072</v>
      </c>
      <c r="AO2484" s="2" t="s">
        <v>13690</v>
      </c>
    </row>
    <row r="2485" spans="17:41">
      <c r="Q2485" s="84">
        <v>0.36375000000000002</v>
      </c>
      <c r="R2485" s="85">
        <v>1</v>
      </c>
      <c r="S2485" s="85" t="s">
        <v>5258</v>
      </c>
      <c r="T2485" s="87" t="s">
        <v>13695</v>
      </c>
      <c r="AL2485" s="79">
        <v>0.39159722222222199</v>
      </c>
      <c r="AM2485" s="2">
        <v>1</v>
      </c>
      <c r="AN2485" s="2" t="s">
        <v>5568</v>
      </c>
      <c r="AO2485" s="2" t="s">
        <v>13690</v>
      </c>
    </row>
    <row r="2486" spans="17:41">
      <c r="Q2486" s="80">
        <v>0.363761574074074</v>
      </c>
      <c r="R2486" s="81">
        <v>1</v>
      </c>
      <c r="S2486" s="81" t="s">
        <v>1240</v>
      </c>
      <c r="T2486" s="83" t="s">
        <v>13692</v>
      </c>
      <c r="AL2486" s="79">
        <v>0.39159722222222199</v>
      </c>
      <c r="AM2486" s="2">
        <v>1</v>
      </c>
      <c r="AN2486" s="2" t="s">
        <v>2562</v>
      </c>
      <c r="AO2486" s="2" t="s">
        <v>13692</v>
      </c>
    </row>
    <row r="2487" spans="17:41">
      <c r="Q2487" s="84">
        <v>0.36377314814814798</v>
      </c>
      <c r="R2487" s="85">
        <v>1</v>
      </c>
      <c r="S2487" s="85" t="s">
        <v>5259</v>
      </c>
      <c r="T2487" s="87" t="s">
        <v>13694</v>
      </c>
      <c r="AL2487" s="79">
        <v>0.39160879629629602</v>
      </c>
      <c r="AM2487" s="2">
        <v>2</v>
      </c>
      <c r="AN2487" s="2" t="s">
        <v>5569</v>
      </c>
      <c r="AO2487" s="2" t="s">
        <v>13695</v>
      </c>
    </row>
    <row r="2488" spans="17:41">
      <c r="Q2488" s="80">
        <v>0.36377314814814798</v>
      </c>
      <c r="R2488" s="81">
        <v>1</v>
      </c>
      <c r="S2488" s="81" t="s">
        <v>2046</v>
      </c>
      <c r="T2488" s="83" t="s">
        <v>13699</v>
      </c>
      <c r="AL2488" s="79">
        <v>0.39160879629629602</v>
      </c>
      <c r="AM2488" s="2">
        <v>1</v>
      </c>
      <c r="AN2488" s="2" t="s">
        <v>2535</v>
      </c>
      <c r="AO2488" s="2" t="s">
        <v>13694</v>
      </c>
    </row>
    <row r="2489" spans="17:41">
      <c r="Q2489" s="84">
        <v>0.36386574074074102</v>
      </c>
      <c r="R2489" s="85">
        <v>1</v>
      </c>
      <c r="S2489" s="85" t="s">
        <v>5260</v>
      </c>
      <c r="T2489" s="87" t="s">
        <v>13703</v>
      </c>
      <c r="AL2489" s="79">
        <v>0.39163194444444399</v>
      </c>
      <c r="AM2489" s="2">
        <v>2</v>
      </c>
      <c r="AN2489" s="2" t="s">
        <v>2562</v>
      </c>
      <c r="AO2489" s="2" t="s">
        <v>13692</v>
      </c>
    </row>
    <row r="2490" spans="17:41">
      <c r="Q2490" s="80">
        <v>0.36396990740740698</v>
      </c>
      <c r="R2490" s="81">
        <v>1</v>
      </c>
      <c r="S2490" s="81" t="s">
        <v>1995</v>
      </c>
      <c r="T2490" s="83" t="s">
        <v>13694</v>
      </c>
      <c r="AL2490" s="79">
        <v>0.39165509259259301</v>
      </c>
      <c r="AM2490" s="2">
        <v>1</v>
      </c>
      <c r="AN2490" s="2" t="s">
        <v>5570</v>
      </c>
      <c r="AO2490" s="2" t="s">
        <v>13690</v>
      </c>
    </row>
    <row r="2491" spans="17:41">
      <c r="Q2491" s="84">
        <v>0.36396990740740698</v>
      </c>
      <c r="R2491" s="85">
        <v>1</v>
      </c>
      <c r="S2491" s="85" t="s">
        <v>142</v>
      </c>
      <c r="T2491" s="87" t="s">
        <v>13699</v>
      </c>
      <c r="AL2491" s="79">
        <v>0.39165509259259301</v>
      </c>
      <c r="AM2491" s="2">
        <v>1</v>
      </c>
      <c r="AN2491" s="2" t="s">
        <v>2371</v>
      </c>
      <c r="AO2491" s="2" t="s">
        <v>13693</v>
      </c>
    </row>
    <row r="2492" spans="17:41">
      <c r="Q2492" s="80">
        <v>0.363993055555556</v>
      </c>
      <c r="R2492" s="81">
        <v>1</v>
      </c>
      <c r="S2492" s="81" t="s">
        <v>2311</v>
      </c>
      <c r="T2492" s="83" t="s">
        <v>13693</v>
      </c>
      <c r="AL2492" s="79">
        <v>0.39165509259259301</v>
      </c>
      <c r="AM2492" s="2">
        <v>1</v>
      </c>
      <c r="AN2492" s="2" t="s">
        <v>834</v>
      </c>
      <c r="AO2492" s="2" t="s">
        <v>13694</v>
      </c>
    </row>
    <row r="2493" spans="17:41">
      <c r="Q2493" s="84">
        <v>0.36401620370370402</v>
      </c>
      <c r="R2493" s="85">
        <v>1</v>
      </c>
      <c r="S2493" s="85" t="s">
        <v>1996</v>
      </c>
      <c r="T2493" s="87" t="s">
        <v>13694</v>
      </c>
      <c r="AL2493" s="79">
        <v>0.391782407407407</v>
      </c>
      <c r="AM2493" s="2">
        <v>1</v>
      </c>
      <c r="AN2493" s="2" t="s">
        <v>2372</v>
      </c>
      <c r="AO2493" s="2" t="s">
        <v>13693</v>
      </c>
    </row>
    <row r="2494" spans="17:41">
      <c r="Q2494" s="80">
        <v>0.36402777777777801</v>
      </c>
      <c r="R2494" s="81">
        <v>1</v>
      </c>
      <c r="S2494" s="81" t="s">
        <v>851</v>
      </c>
      <c r="T2494" s="83" t="s">
        <v>13699</v>
      </c>
      <c r="AL2494" s="79">
        <v>0.39180555555555602</v>
      </c>
      <c r="AM2494" s="2">
        <v>1</v>
      </c>
      <c r="AN2494" s="2" t="s">
        <v>1115</v>
      </c>
      <c r="AO2494" s="2" t="s">
        <v>13693</v>
      </c>
    </row>
    <row r="2495" spans="17:41">
      <c r="Q2495" s="84">
        <v>0.36408564814814798</v>
      </c>
      <c r="R2495" s="85">
        <v>2</v>
      </c>
      <c r="S2495" s="85" t="s">
        <v>1163</v>
      </c>
      <c r="T2495" s="87" t="s">
        <v>13694</v>
      </c>
      <c r="AL2495" s="79">
        <v>0.39186342592592599</v>
      </c>
      <c r="AM2495" s="2">
        <v>1</v>
      </c>
      <c r="AN2495" s="2" t="s">
        <v>663</v>
      </c>
      <c r="AO2495" s="2" t="s">
        <v>13690</v>
      </c>
    </row>
    <row r="2496" spans="17:41">
      <c r="Q2496" s="80">
        <v>0.36412037037036998</v>
      </c>
      <c r="R2496" s="81">
        <v>1</v>
      </c>
      <c r="S2496" s="81" t="s">
        <v>5261</v>
      </c>
      <c r="T2496" s="83" t="s">
        <v>13692</v>
      </c>
      <c r="AL2496" s="79">
        <v>0.39187499999999997</v>
      </c>
      <c r="AM2496" s="2">
        <v>1</v>
      </c>
      <c r="AN2496" s="2" t="s">
        <v>835</v>
      </c>
      <c r="AO2496" s="2" t="s">
        <v>13694</v>
      </c>
    </row>
    <row r="2497" spans="17:41">
      <c r="Q2497" s="84">
        <v>0.36412037037036998</v>
      </c>
      <c r="R2497" s="85">
        <v>1</v>
      </c>
      <c r="S2497" s="85" t="s">
        <v>5262</v>
      </c>
      <c r="T2497" s="87" t="s">
        <v>13690</v>
      </c>
      <c r="AL2497" s="79">
        <v>0.39188657407407401</v>
      </c>
      <c r="AM2497" s="2">
        <v>1</v>
      </c>
      <c r="AN2497" s="2" t="s">
        <v>664</v>
      </c>
      <c r="AO2497" s="2" t="s">
        <v>13690</v>
      </c>
    </row>
    <row r="2498" spans="17:41">
      <c r="Q2498" s="80">
        <v>0.36420138888888898</v>
      </c>
      <c r="R2498" s="81">
        <v>1</v>
      </c>
      <c r="S2498" s="81" t="s">
        <v>2686</v>
      </c>
      <c r="T2498" s="83" t="s">
        <v>13701</v>
      </c>
      <c r="AL2498" s="79">
        <v>0.39192129629629602</v>
      </c>
      <c r="AM2498" s="2">
        <v>1</v>
      </c>
      <c r="AN2498" s="2" t="s">
        <v>5571</v>
      </c>
      <c r="AO2498" s="2" t="s">
        <v>13695</v>
      </c>
    </row>
    <row r="2499" spans="17:41">
      <c r="Q2499" s="84">
        <v>0.36425925925925901</v>
      </c>
      <c r="R2499" s="85">
        <v>1</v>
      </c>
      <c r="S2499" s="85" t="s">
        <v>2903</v>
      </c>
      <c r="T2499" s="87" t="s">
        <v>13699</v>
      </c>
      <c r="AL2499" s="79">
        <v>0.39202546296296298</v>
      </c>
      <c r="AM2499" s="2">
        <v>1</v>
      </c>
      <c r="AN2499" s="2" t="s">
        <v>2562</v>
      </c>
      <c r="AO2499" s="2" t="s">
        <v>13692</v>
      </c>
    </row>
    <row r="2500" spans="17:41">
      <c r="Q2500" s="80">
        <v>0.36425925925925901</v>
      </c>
      <c r="R2500" s="81">
        <v>1</v>
      </c>
      <c r="S2500" s="81" t="s">
        <v>241</v>
      </c>
      <c r="T2500" s="83" t="s">
        <v>13693</v>
      </c>
      <c r="AL2500" s="79">
        <v>0.39203703703703702</v>
      </c>
      <c r="AM2500" s="2">
        <v>1</v>
      </c>
      <c r="AN2500" s="2" t="s">
        <v>2562</v>
      </c>
      <c r="AO2500" s="2" t="s">
        <v>13692</v>
      </c>
    </row>
    <row r="2501" spans="17:41">
      <c r="Q2501" s="84">
        <v>0.36427083333333299</v>
      </c>
      <c r="R2501" s="85">
        <v>1</v>
      </c>
      <c r="S2501" s="85" t="s">
        <v>1241</v>
      </c>
      <c r="T2501" s="87" t="s">
        <v>13694</v>
      </c>
      <c r="AL2501" s="79">
        <v>0.39207175925925902</v>
      </c>
      <c r="AM2501" s="2">
        <v>1</v>
      </c>
      <c r="AN2501" s="2" t="s">
        <v>5572</v>
      </c>
      <c r="AO2501" s="2" t="s">
        <v>13695</v>
      </c>
    </row>
    <row r="2502" spans="17:41">
      <c r="Q2502" s="80">
        <v>0.364340277777778</v>
      </c>
      <c r="R2502" s="81">
        <v>1</v>
      </c>
      <c r="S2502" s="81" t="s">
        <v>2904</v>
      </c>
      <c r="T2502" s="83" t="s">
        <v>13705</v>
      </c>
      <c r="AL2502" s="79">
        <v>0.39212962962962999</v>
      </c>
      <c r="AM2502" s="2">
        <v>1</v>
      </c>
      <c r="AN2502" s="2" t="s">
        <v>922</v>
      </c>
      <c r="AO2502" s="2" t="s">
        <v>13690</v>
      </c>
    </row>
    <row r="2503" spans="17:41">
      <c r="Q2503" s="84">
        <v>0.364375</v>
      </c>
      <c r="R2503" s="85">
        <v>2</v>
      </c>
      <c r="S2503" s="85" t="s">
        <v>1108</v>
      </c>
      <c r="T2503" s="87" t="s">
        <v>13694</v>
      </c>
      <c r="AL2503" s="79">
        <v>0.39215277777777802</v>
      </c>
      <c r="AM2503" s="2">
        <v>1</v>
      </c>
      <c r="AN2503" s="2" t="s">
        <v>832</v>
      </c>
      <c r="AO2503" s="2" t="s">
        <v>13695</v>
      </c>
    </row>
    <row r="2504" spans="17:41">
      <c r="Q2504" s="80">
        <v>0.36439814814814803</v>
      </c>
      <c r="R2504" s="81">
        <v>1</v>
      </c>
      <c r="S2504" s="81" t="s">
        <v>5263</v>
      </c>
      <c r="T2504" s="83" t="s">
        <v>13693</v>
      </c>
      <c r="AL2504" s="79">
        <v>0.39236111111111099</v>
      </c>
      <c r="AM2504" s="2">
        <v>1</v>
      </c>
      <c r="AN2504" s="2" t="s">
        <v>2977</v>
      </c>
      <c r="AO2504" s="2" t="s">
        <v>13692</v>
      </c>
    </row>
    <row r="2505" spans="17:41">
      <c r="Q2505" s="84">
        <v>0.36442129629629599</v>
      </c>
      <c r="R2505" s="85">
        <v>1</v>
      </c>
      <c r="S2505" s="85" t="s">
        <v>1204</v>
      </c>
      <c r="T2505" s="87" t="s">
        <v>13690</v>
      </c>
      <c r="AL2505" s="79">
        <v>0.392395833333333</v>
      </c>
      <c r="AM2505" s="2">
        <v>1</v>
      </c>
      <c r="AN2505" s="2" t="s">
        <v>923</v>
      </c>
      <c r="AO2505" s="2" t="s">
        <v>13690</v>
      </c>
    </row>
    <row r="2506" spans="17:41">
      <c r="Q2506" s="80">
        <v>0.36443287037036998</v>
      </c>
      <c r="R2506" s="81">
        <v>1</v>
      </c>
      <c r="S2506" s="81" t="s">
        <v>5264</v>
      </c>
      <c r="T2506" s="83" t="s">
        <v>13694</v>
      </c>
      <c r="AL2506" s="79">
        <v>0.39240740740740698</v>
      </c>
      <c r="AM2506" s="2">
        <v>1</v>
      </c>
      <c r="AN2506" s="2" t="s">
        <v>836</v>
      </c>
      <c r="AO2506" s="2" t="s">
        <v>13694</v>
      </c>
    </row>
    <row r="2507" spans="17:41">
      <c r="Q2507" s="84">
        <v>0.36446759259259298</v>
      </c>
      <c r="R2507" s="85">
        <v>1</v>
      </c>
      <c r="S2507" s="85" t="s">
        <v>2312</v>
      </c>
      <c r="T2507" s="87" t="s">
        <v>13694</v>
      </c>
      <c r="AL2507" s="79">
        <v>0.39241898148148102</v>
      </c>
      <c r="AM2507" s="2">
        <v>1</v>
      </c>
      <c r="AN2507" s="2" t="s">
        <v>5573</v>
      </c>
      <c r="AO2507" s="2" t="s">
        <v>13692</v>
      </c>
    </row>
    <row r="2508" spans="17:41">
      <c r="Q2508" s="80">
        <v>0.36450231481481499</v>
      </c>
      <c r="R2508" s="81">
        <v>1</v>
      </c>
      <c r="S2508" s="81" t="s">
        <v>2313</v>
      </c>
      <c r="T2508" s="83" t="s">
        <v>13694</v>
      </c>
      <c r="AL2508" s="79">
        <v>0.39241898148148102</v>
      </c>
      <c r="AM2508" s="2">
        <v>1</v>
      </c>
      <c r="AN2508" s="2" t="s">
        <v>821</v>
      </c>
      <c r="AO2508" s="2" t="s">
        <v>13695</v>
      </c>
    </row>
    <row r="2509" spans="17:41">
      <c r="Q2509" s="84">
        <v>0.36451388888888903</v>
      </c>
      <c r="R2509" s="85">
        <v>1</v>
      </c>
      <c r="S2509" s="85" t="s">
        <v>5265</v>
      </c>
      <c r="T2509" s="87" t="s">
        <v>13694</v>
      </c>
      <c r="AL2509" s="79">
        <v>0.39244212962962999</v>
      </c>
      <c r="AM2509" s="2">
        <v>1</v>
      </c>
      <c r="AN2509" s="2" t="s">
        <v>5574</v>
      </c>
      <c r="AO2509" s="2" t="s">
        <v>13692</v>
      </c>
    </row>
    <row r="2510" spans="17:41">
      <c r="Q2510" s="80">
        <v>0.36464120370370401</v>
      </c>
      <c r="R2510" s="81">
        <v>1</v>
      </c>
      <c r="S2510" s="81" t="s">
        <v>789</v>
      </c>
      <c r="T2510" s="83" t="s">
        <v>13695</v>
      </c>
      <c r="AL2510" s="79">
        <v>0.39248842592592598</v>
      </c>
      <c r="AM2510" s="2">
        <v>1</v>
      </c>
      <c r="AN2510" s="2" t="s">
        <v>2373</v>
      </c>
      <c r="AO2510" s="2" t="s">
        <v>13693</v>
      </c>
    </row>
    <row r="2511" spans="17:41">
      <c r="Q2511" s="84">
        <v>0.36465277777777799</v>
      </c>
      <c r="R2511" s="85">
        <v>3</v>
      </c>
      <c r="S2511" s="85" t="s">
        <v>5266</v>
      </c>
      <c r="T2511" s="87" t="s">
        <v>13696</v>
      </c>
      <c r="AL2511" s="79">
        <v>0.39250000000000002</v>
      </c>
      <c r="AM2511" s="2">
        <v>4</v>
      </c>
      <c r="AN2511" s="2" t="s">
        <v>2978</v>
      </c>
      <c r="AO2511" s="2" t="s">
        <v>13703</v>
      </c>
    </row>
    <row r="2512" spans="17:41">
      <c r="Q2512" s="80">
        <v>0.3646875</v>
      </c>
      <c r="R2512" s="81">
        <v>1</v>
      </c>
      <c r="S2512" s="81" t="s">
        <v>5267</v>
      </c>
      <c r="T2512" s="83" t="s">
        <v>13704</v>
      </c>
      <c r="AL2512" s="79">
        <v>0.39250000000000002</v>
      </c>
      <c r="AM2512" s="2">
        <v>1</v>
      </c>
      <c r="AN2512" s="2" t="s">
        <v>2373</v>
      </c>
      <c r="AO2512" s="2" t="s">
        <v>13693</v>
      </c>
    </row>
    <row r="2513" spans="17:41">
      <c r="Q2513" s="84">
        <v>0.3646875</v>
      </c>
      <c r="R2513" s="85">
        <v>1</v>
      </c>
      <c r="S2513" s="85" t="s">
        <v>857</v>
      </c>
      <c r="T2513" s="87" t="s">
        <v>13694</v>
      </c>
      <c r="AL2513" s="79">
        <v>0.39253472222222202</v>
      </c>
      <c r="AM2513" s="2">
        <v>2</v>
      </c>
      <c r="AN2513" s="2" t="s">
        <v>2051</v>
      </c>
      <c r="AO2513" s="2" t="s">
        <v>13694</v>
      </c>
    </row>
    <row r="2514" spans="17:41">
      <c r="Q2514" s="80">
        <v>0.36471064814814802</v>
      </c>
      <c r="R2514" s="81">
        <v>1</v>
      </c>
      <c r="S2514" s="81" t="s">
        <v>1582</v>
      </c>
      <c r="T2514" s="83" t="s">
        <v>13694</v>
      </c>
      <c r="AL2514" s="79">
        <v>0.392546296296296</v>
      </c>
      <c r="AM2514" s="2">
        <v>1</v>
      </c>
      <c r="AN2514" s="2" t="s">
        <v>2699</v>
      </c>
      <c r="AO2514" s="2" t="s">
        <v>13690</v>
      </c>
    </row>
    <row r="2515" spans="17:41">
      <c r="Q2515" s="84">
        <v>0.36473379629629599</v>
      </c>
      <c r="R2515" s="85">
        <v>1</v>
      </c>
      <c r="S2515" s="85" t="s">
        <v>801</v>
      </c>
      <c r="T2515" s="87" t="s">
        <v>13694</v>
      </c>
      <c r="AL2515" s="79">
        <v>0.392546296296296</v>
      </c>
      <c r="AM2515" s="2">
        <v>1</v>
      </c>
      <c r="AN2515" s="2" t="s">
        <v>1178</v>
      </c>
      <c r="AO2515" s="2" t="s">
        <v>13696</v>
      </c>
    </row>
    <row r="2516" spans="17:41">
      <c r="Q2516" s="80">
        <v>0.36476851851851799</v>
      </c>
      <c r="R2516" s="81">
        <v>1</v>
      </c>
      <c r="S2516" s="81" t="s">
        <v>5268</v>
      </c>
      <c r="T2516" s="83" t="s">
        <v>13693</v>
      </c>
      <c r="AL2516" s="79">
        <v>0.39258101851851901</v>
      </c>
      <c r="AM2516" s="2">
        <v>1</v>
      </c>
      <c r="AN2516" s="2" t="s">
        <v>2600</v>
      </c>
      <c r="AO2516" s="2" t="s">
        <v>13694</v>
      </c>
    </row>
    <row r="2517" spans="17:41">
      <c r="Q2517" s="84">
        <v>0.364803240740741</v>
      </c>
      <c r="R2517" s="85">
        <v>1</v>
      </c>
      <c r="S2517" s="85" t="s">
        <v>1024</v>
      </c>
      <c r="T2517" s="87" t="s">
        <v>13709</v>
      </c>
      <c r="AL2517" s="79">
        <v>0.39259259259259299</v>
      </c>
      <c r="AM2517" s="2">
        <v>1</v>
      </c>
      <c r="AN2517" s="2" t="s">
        <v>665</v>
      </c>
      <c r="AO2517" s="2" t="s">
        <v>13694</v>
      </c>
    </row>
    <row r="2518" spans="17:41">
      <c r="Q2518" s="80">
        <v>0.36482638888888902</v>
      </c>
      <c r="R2518" s="81">
        <v>2</v>
      </c>
      <c r="S2518" s="81" t="s">
        <v>5269</v>
      </c>
      <c r="T2518" s="83" t="s">
        <v>13692</v>
      </c>
      <c r="AL2518" s="79">
        <v>0.39261574074074101</v>
      </c>
      <c r="AM2518" s="2">
        <v>1</v>
      </c>
      <c r="AN2518" s="2" t="s">
        <v>2536</v>
      </c>
      <c r="AO2518" s="2" t="s">
        <v>13694</v>
      </c>
    </row>
    <row r="2519" spans="17:41">
      <c r="Q2519" s="84">
        <v>0.36486111111111103</v>
      </c>
      <c r="R2519" s="85">
        <v>1</v>
      </c>
      <c r="S2519" s="85" t="s">
        <v>200</v>
      </c>
      <c r="T2519" s="87" t="s">
        <v>13694</v>
      </c>
      <c r="AL2519" s="79">
        <v>0.392627314814815</v>
      </c>
      <c r="AM2519" s="2">
        <v>1</v>
      </c>
      <c r="AN2519" s="2" t="s">
        <v>394</v>
      </c>
      <c r="AO2519" s="2" t="s">
        <v>13690</v>
      </c>
    </row>
    <row r="2520" spans="17:41">
      <c r="Q2520" s="80">
        <v>0.36487268518518501</v>
      </c>
      <c r="R2520" s="81">
        <v>1</v>
      </c>
      <c r="S2520" s="81" t="s">
        <v>1583</v>
      </c>
      <c r="T2520" s="83" t="s">
        <v>13702</v>
      </c>
      <c r="AL2520" s="79">
        <v>0.392662037037037</v>
      </c>
      <c r="AM2520" s="2">
        <v>1</v>
      </c>
      <c r="AN2520" s="2" t="s">
        <v>828</v>
      </c>
      <c r="AO2520" s="2" t="s">
        <v>13695</v>
      </c>
    </row>
    <row r="2521" spans="17:41">
      <c r="Q2521" s="84">
        <v>0.36488425925925899</v>
      </c>
      <c r="R2521" s="85">
        <v>1</v>
      </c>
      <c r="S2521" s="85" t="s">
        <v>1997</v>
      </c>
      <c r="T2521" s="87" t="s">
        <v>13692</v>
      </c>
      <c r="AL2521" s="79">
        <v>0.39267361111111099</v>
      </c>
      <c r="AM2521" s="2">
        <v>1</v>
      </c>
      <c r="AN2521" s="2" t="s">
        <v>5575</v>
      </c>
      <c r="AO2521" s="2" t="s">
        <v>13695</v>
      </c>
    </row>
    <row r="2522" spans="17:41">
      <c r="Q2522" s="80">
        <v>0.36490740740740701</v>
      </c>
      <c r="R2522" s="81">
        <v>1</v>
      </c>
      <c r="S2522" s="81" t="s">
        <v>5270</v>
      </c>
      <c r="T2522" s="83" t="s">
        <v>13693</v>
      </c>
      <c r="AL2522" s="79">
        <v>0.39270833333333299</v>
      </c>
      <c r="AM2522" s="2">
        <v>1</v>
      </c>
      <c r="AN2522" s="2" t="s">
        <v>2601</v>
      </c>
      <c r="AO2522" s="2" t="s">
        <v>13694</v>
      </c>
    </row>
    <row r="2523" spans="17:41">
      <c r="Q2523" s="84">
        <v>0.36497685185185202</v>
      </c>
      <c r="R2523" s="85">
        <v>1</v>
      </c>
      <c r="S2523" s="85" t="s">
        <v>606</v>
      </c>
      <c r="T2523" s="87" t="s">
        <v>13694</v>
      </c>
      <c r="AL2523" s="79">
        <v>0.39282407407407399</v>
      </c>
      <c r="AM2523" s="2">
        <v>2</v>
      </c>
      <c r="AN2523" s="2" t="s">
        <v>2979</v>
      </c>
      <c r="AO2523" s="2" t="s">
        <v>13707</v>
      </c>
    </row>
    <row r="2524" spans="17:41">
      <c r="Q2524" s="80">
        <v>0.36504629629629598</v>
      </c>
      <c r="R2524" s="81">
        <v>1</v>
      </c>
      <c r="S2524" s="81" t="s">
        <v>5271</v>
      </c>
      <c r="T2524" s="83" t="s">
        <v>13705</v>
      </c>
      <c r="AL2524" s="79">
        <v>0.39283564814814798</v>
      </c>
      <c r="AM2524" s="2">
        <v>1</v>
      </c>
      <c r="AN2524" s="2" t="s">
        <v>924</v>
      </c>
      <c r="AO2524" s="2" t="s">
        <v>13696</v>
      </c>
    </row>
    <row r="2525" spans="17:41">
      <c r="Q2525" s="84">
        <v>0.365069444444444</v>
      </c>
      <c r="R2525" s="85">
        <v>1</v>
      </c>
      <c r="S2525" s="85" t="s">
        <v>1584</v>
      </c>
      <c r="T2525" s="87" t="s">
        <v>13690</v>
      </c>
      <c r="AL2525" s="79">
        <v>0.39293981481481499</v>
      </c>
      <c r="AM2525" s="2">
        <v>2</v>
      </c>
      <c r="AN2525" s="2" t="s">
        <v>2562</v>
      </c>
      <c r="AO2525" s="2" t="s">
        <v>13692</v>
      </c>
    </row>
    <row r="2526" spans="17:41">
      <c r="Q2526" s="80">
        <v>0.36509259259259302</v>
      </c>
      <c r="R2526" s="81">
        <v>1</v>
      </c>
      <c r="S2526" s="81" t="s">
        <v>3798</v>
      </c>
      <c r="T2526" s="83" t="s">
        <v>13693</v>
      </c>
      <c r="AL2526" s="79">
        <v>0.39295138888888897</v>
      </c>
      <c r="AM2526" s="2">
        <v>2</v>
      </c>
      <c r="AN2526" s="2" t="s">
        <v>250</v>
      </c>
      <c r="AO2526" s="2" t="s">
        <v>13699</v>
      </c>
    </row>
    <row r="2527" spans="17:41">
      <c r="Q2527" s="84">
        <v>0.36513888888888901</v>
      </c>
      <c r="R2527" s="85">
        <v>1</v>
      </c>
      <c r="S2527" s="85" t="s">
        <v>546</v>
      </c>
      <c r="T2527" s="87" t="s">
        <v>13695</v>
      </c>
      <c r="AL2527" s="79">
        <v>0.392974537037037</v>
      </c>
      <c r="AM2527" s="2">
        <v>1</v>
      </c>
      <c r="AN2527" s="2" t="s">
        <v>5576</v>
      </c>
      <c r="AO2527" s="2" t="s">
        <v>13694</v>
      </c>
    </row>
    <row r="2528" spans="17:41">
      <c r="Q2528" s="80">
        <v>0.36517361111111102</v>
      </c>
      <c r="R2528" s="81">
        <v>1</v>
      </c>
      <c r="S2528" s="81" t="s">
        <v>2314</v>
      </c>
      <c r="T2528" s="83" t="s">
        <v>13693</v>
      </c>
      <c r="AL2528" s="79">
        <v>0.39302083333333299</v>
      </c>
      <c r="AM2528" s="2">
        <v>1</v>
      </c>
      <c r="AN2528" s="2" t="s">
        <v>5577</v>
      </c>
      <c r="AO2528" s="2" t="s">
        <v>13694</v>
      </c>
    </row>
    <row r="2529" spans="17:41">
      <c r="Q2529" s="84">
        <v>0.36520833333333302</v>
      </c>
      <c r="R2529" s="85">
        <v>2</v>
      </c>
      <c r="S2529" s="85" t="s">
        <v>5272</v>
      </c>
      <c r="T2529" s="87" t="s">
        <v>13693</v>
      </c>
      <c r="AL2529" s="79">
        <v>0.39303240740740703</v>
      </c>
      <c r="AM2529" s="2">
        <v>1</v>
      </c>
      <c r="AN2529" s="2" t="s">
        <v>925</v>
      </c>
      <c r="AO2529" s="2" t="s">
        <v>13690</v>
      </c>
    </row>
    <row r="2530" spans="17:41">
      <c r="Q2530" s="80">
        <v>0.36523148148148099</v>
      </c>
      <c r="R2530" s="81">
        <v>2</v>
      </c>
      <c r="S2530" s="81" t="s">
        <v>2315</v>
      </c>
      <c r="T2530" s="83" t="s">
        <v>13690</v>
      </c>
      <c r="AL2530" s="79">
        <v>0.39307870370370401</v>
      </c>
      <c r="AM2530" s="2">
        <v>2</v>
      </c>
      <c r="AN2530" s="2" t="s">
        <v>2562</v>
      </c>
      <c r="AO2530" s="2" t="s">
        <v>13692</v>
      </c>
    </row>
    <row r="2531" spans="17:41">
      <c r="Q2531" s="84">
        <v>0.36524305555555597</v>
      </c>
      <c r="R2531" s="85">
        <v>1</v>
      </c>
      <c r="S2531" s="85" t="s">
        <v>1585</v>
      </c>
      <c r="T2531" s="87" t="s">
        <v>13690</v>
      </c>
      <c r="AL2531" s="79">
        <v>0.39313657407407399</v>
      </c>
      <c r="AM2531" s="2">
        <v>1</v>
      </c>
      <c r="AN2531" s="2" t="s">
        <v>5578</v>
      </c>
      <c r="AO2531" s="2" t="s">
        <v>13704</v>
      </c>
    </row>
    <row r="2532" spans="17:41">
      <c r="Q2532" s="80">
        <v>0.36525462962963001</v>
      </c>
      <c r="R2532" s="81">
        <v>2</v>
      </c>
      <c r="S2532" s="81" t="s">
        <v>1998</v>
      </c>
      <c r="T2532" s="83" t="s">
        <v>13693</v>
      </c>
      <c r="AL2532" s="79">
        <v>0.39315972222222201</v>
      </c>
      <c r="AM2532" s="2">
        <v>1</v>
      </c>
      <c r="AN2532" s="2" t="s">
        <v>2562</v>
      </c>
      <c r="AO2532" s="2" t="s">
        <v>13692</v>
      </c>
    </row>
    <row r="2533" spans="17:41">
      <c r="Q2533" s="84">
        <v>0.36528935185185202</v>
      </c>
      <c r="R2533" s="85">
        <v>1</v>
      </c>
      <c r="S2533" s="85" t="s">
        <v>5273</v>
      </c>
      <c r="T2533" s="87" t="s">
        <v>13709</v>
      </c>
      <c r="AL2533" s="79">
        <v>0.39317129629629599</v>
      </c>
      <c r="AM2533" s="2">
        <v>1</v>
      </c>
      <c r="AN2533" s="2" t="s">
        <v>3150</v>
      </c>
      <c r="AO2533" s="2" t="s">
        <v>13702</v>
      </c>
    </row>
    <row r="2534" spans="17:41">
      <c r="Q2534" s="80">
        <v>0.365300925925926</v>
      </c>
      <c r="R2534" s="81">
        <v>1</v>
      </c>
      <c r="S2534" s="81" t="s">
        <v>768</v>
      </c>
      <c r="T2534" s="83" t="s">
        <v>13695</v>
      </c>
      <c r="AL2534" s="79">
        <v>0.39317129629629599</v>
      </c>
      <c r="AM2534" s="2">
        <v>1</v>
      </c>
      <c r="AN2534" s="2" t="s">
        <v>2562</v>
      </c>
      <c r="AO2534" s="2" t="s">
        <v>13692</v>
      </c>
    </row>
    <row r="2535" spans="17:41">
      <c r="Q2535" s="84">
        <v>0.36534722222222199</v>
      </c>
      <c r="R2535" s="85">
        <v>1</v>
      </c>
      <c r="S2535" s="85" t="s">
        <v>672</v>
      </c>
      <c r="T2535" s="87" t="s">
        <v>13694</v>
      </c>
      <c r="AL2535" s="79">
        <v>0.39318287037036997</v>
      </c>
      <c r="AM2535" s="2">
        <v>1</v>
      </c>
      <c r="AN2535" s="2" t="s">
        <v>5579</v>
      </c>
      <c r="AO2535" s="2" t="s">
        <v>13692</v>
      </c>
    </row>
    <row r="2536" spans="17:41">
      <c r="Q2536" s="80">
        <v>0.36535879629629597</v>
      </c>
      <c r="R2536" s="81">
        <v>1</v>
      </c>
      <c r="S2536" s="81" t="s">
        <v>589</v>
      </c>
      <c r="T2536" s="83" t="s">
        <v>13695</v>
      </c>
      <c r="AL2536" s="79">
        <v>0.39322916666666702</v>
      </c>
      <c r="AM2536" s="2">
        <v>1</v>
      </c>
      <c r="AN2536" s="2" t="s">
        <v>5580</v>
      </c>
      <c r="AO2536" s="2" t="s">
        <v>13694</v>
      </c>
    </row>
    <row r="2537" spans="17:41">
      <c r="Q2537" s="84">
        <v>0.36539351851851898</v>
      </c>
      <c r="R2537" s="85">
        <v>4</v>
      </c>
      <c r="S2537" s="85" t="s">
        <v>5274</v>
      </c>
      <c r="T2537" s="87" t="s">
        <v>13690</v>
      </c>
      <c r="AL2537" s="79">
        <v>0.39329861111111097</v>
      </c>
      <c r="AM2537" s="2">
        <v>1</v>
      </c>
      <c r="AN2537" s="2" t="s">
        <v>2980</v>
      </c>
      <c r="AO2537" s="2" t="s">
        <v>13692</v>
      </c>
    </row>
    <row r="2538" spans="17:41">
      <c r="Q2538" s="80">
        <v>0.365416666666667</v>
      </c>
      <c r="R2538" s="81">
        <v>1</v>
      </c>
      <c r="S2538" s="81" t="s">
        <v>5275</v>
      </c>
      <c r="T2538" s="83" t="s">
        <v>13690</v>
      </c>
      <c r="AL2538" s="79">
        <v>0.393321759259259</v>
      </c>
      <c r="AM2538" s="2">
        <v>1</v>
      </c>
      <c r="AN2538" s="2" t="s">
        <v>214</v>
      </c>
      <c r="AO2538" s="2" t="s">
        <v>13691</v>
      </c>
    </row>
    <row r="2539" spans="17:41">
      <c r="Q2539" s="84">
        <v>0.36543981481481502</v>
      </c>
      <c r="R2539" s="85">
        <v>1</v>
      </c>
      <c r="S2539" s="85" t="s">
        <v>5276</v>
      </c>
      <c r="T2539" s="87" t="s">
        <v>13705</v>
      </c>
      <c r="AL2539" s="79">
        <v>0.39337962962963002</v>
      </c>
      <c r="AM2539" s="2">
        <v>1</v>
      </c>
      <c r="AN2539" s="2" t="s">
        <v>5581</v>
      </c>
      <c r="AO2539" s="2" t="s">
        <v>13696</v>
      </c>
    </row>
    <row r="2540" spans="17:41">
      <c r="Q2540" s="80">
        <v>0.36545138888888901</v>
      </c>
      <c r="R2540" s="81">
        <v>1</v>
      </c>
      <c r="S2540" s="81" t="s">
        <v>1586</v>
      </c>
      <c r="T2540" s="83" t="s">
        <v>13692</v>
      </c>
      <c r="AL2540" s="79">
        <v>0.39339120370370401</v>
      </c>
      <c r="AM2540" s="2">
        <v>2</v>
      </c>
      <c r="AN2540" s="2" t="s">
        <v>5582</v>
      </c>
      <c r="AO2540" s="2" t="s">
        <v>13696</v>
      </c>
    </row>
    <row r="2541" spans="17:41">
      <c r="Q2541" s="84">
        <v>0.36546296296296299</v>
      </c>
      <c r="R2541" s="85">
        <v>1</v>
      </c>
      <c r="S2541" s="85" t="s">
        <v>1999</v>
      </c>
      <c r="T2541" s="87" t="s">
        <v>13690</v>
      </c>
      <c r="AL2541" s="79">
        <v>0.39346064814814802</v>
      </c>
      <c r="AM2541" s="2">
        <v>1</v>
      </c>
      <c r="AN2541" s="2" t="s">
        <v>837</v>
      </c>
      <c r="AO2541" s="2" t="s">
        <v>13690</v>
      </c>
    </row>
    <row r="2542" spans="17:41">
      <c r="Q2542" s="80">
        <v>0.36548611111111101</v>
      </c>
      <c r="R2542" s="81">
        <v>1</v>
      </c>
      <c r="S2542" s="81" t="s">
        <v>5277</v>
      </c>
      <c r="T2542" s="83" t="s">
        <v>13690</v>
      </c>
      <c r="AL2542" s="79">
        <v>0.39349537037037002</v>
      </c>
      <c r="AM2542" s="2">
        <v>1</v>
      </c>
      <c r="AN2542" s="2" t="s">
        <v>2981</v>
      </c>
      <c r="AO2542" s="2" t="s">
        <v>13692</v>
      </c>
    </row>
    <row r="2543" spans="17:41">
      <c r="Q2543" s="84">
        <v>0.365497685185185</v>
      </c>
      <c r="R2543" s="85">
        <v>1</v>
      </c>
      <c r="S2543" s="85" t="s">
        <v>5278</v>
      </c>
      <c r="T2543" s="87" t="s">
        <v>13690</v>
      </c>
      <c r="AL2543" s="79">
        <v>0.39350694444444401</v>
      </c>
      <c r="AM2543" s="2">
        <v>1</v>
      </c>
      <c r="AN2543" s="2" t="s">
        <v>838</v>
      </c>
      <c r="AO2543" s="2" t="s">
        <v>13690</v>
      </c>
    </row>
    <row r="2544" spans="17:41">
      <c r="Q2544" s="80">
        <v>0.365497685185185</v>
      </c>
      <c r="R2544" s="81">
        <v>1</v>
      </c>
      <c r="S2544" s="81" t="s">
        <v>2562</v>
      </c>
      <c r="T2544" s="83" t="s">
        <v>13692</v>
      </c>
      <c r="AL2544" s="79">
        <v>0.39353009259259297</v>
      </c>
      <c r="AM2544" s="2">
        <v>2</v>
      </c>
      <c r="AN2544" s="2" t="s">
        <v>5583</v>
      </c>
      <c r="AO2544" s="2" t="s">
        <v>13690</v>
      </c>
    </row>
    <row r="2545" spans="17:41">
      <c r="Q2545" s="84">
        <v>0.36550925925925898</v>
      </c>
      <c r="R2545" s="85">
        <v>1</v>
      </c>
      <c r="S2545" s="85" t="s">
        <v>2000</v>
      </c>
      <c r="T2545" s="87" t="s">
        <v>13690</v>
      </c>
      <c r="AL2545" s="79">
        <v>0.39355324074074099</v>
      </c>
      <c r="AM2545" s="2">
        <v>2</v>
      </c>
      <c r="AN2545" s="2" t="s">
        <v>344</v>
      </c>
      <c r="AO2545" s="2" t="s">
        <v>13695</v>
      </c>
    </row>
    <row r="2546" spans="17:41">
      <c r="Q2546" s="80">
        <v>0.36554398148148098</v>
      </c>
      <c r="R2546" s="81">
        <v>1</v>
      </c>
      <c r="S2546" s="81" t="s">
        <v>2514</v>
      </c>
      <c r="T2546" s="83" t="s">
        <v>13694</v>
      </c>
      <c r="AL2546" s="79">
        <v>0.39361111111111102</v>
      </c>
      <c r="AM2546" s="2">
        <v>1</v>
      </c>
      <c r="AN2546" s="2" t="s">
        <v>827</v>
      </c>
      <c r="AO2546" s="2" t="s">
        <v>13695</v>
      </c>
    </row>
    <row r="2547" spans="17:41">
      <c r="Q2547" s="84">
        <v>0.36557870370370399</v>
      </c>
      <c r="R2547" s="85">
        <v>1</v>
      </c>
      <c r="S2547" s="85" t="s">
        <v>5279</v>
      </c>
      <c r="T2547" s="87" t="s">
        <v>13693</v>
      </c>
      <c r="AL2547" s="79">
        <v>0.39368055555555598</v>
      </c>
      <c r="AM2547" s="2">
        <v>1</v>
      </c>
      <c r="AN2547" s="2" t="s">
        <v>5584</v>
      </c>
      <c r="AO2547" s="2" t="s">
        <v>13692</v>
      </c>
    </row>
    <row r="2548" spans="17:41">
      <c r="Q2548" s="80">
        <v>0.36559027777777803</v>
      </c>
      <c r="R2548" s="81">
        <v>2</v>
      </c>
      <c r="S2548" s="81" t="s">
        <v>246</v>
      </c>
      <c r="T2548" s="83" t="s">
        <v>13699</v>
      </c>
      <c r="AL2548" s="79">
        <v>0.39372685185185202</v>
      </c>
      <c r="AM2548" s="2">
        <v>2</v>
      </c>
      <c r="AN2548" s="2" t="s">
        <v>5585</v>
      </c>
      <c r="AO2548" s="2" t="s">
        <v>13690</v>
      </c>
    </row>
    <row r="2549" spans="17:41">
      <c r="Q2549" s="84">
        <v>0.36563657407407402</v>
      </c>
      <c r="R2549" s="85">
        <v>1</v>
      </c>
      <c r="S2549" s="85" t="s">
        <v>5280</v>
      </c>
      <c r="T2549" s="87" t="s">
        <v>13693</v>
      </c>
      <c r="AL2549" s="79">
        <v>0.39376157407407397</v>
      </c>
      <c r="AM2549" s="2">
        <v>2</v>
      </c>
      <c r="AN2549" s="2" t="s">
        <v>409</v>
      </c>
      <c r="AO2549" s="2" t="s">
        <v>13690</v>
      </c>
    </row>
    <row r="2550" spans="17:41">
      <c r="Q2550" s="80">
        <v>0.36567129629629602</v>
      </c>
      <c r="R2550" s="81">
        <v>1</v>
      </c>
      <c r="S2550" s="81" t="s">
        <v>5281</v>
      </c>
      <c r="T2550" s="83" t="s">
        <v>13690</v>
      </c>
      <c r="AL2550" s="79">
        <v>0.39391203703703698</v>
      </c>
      <c r="AM2550" s="2">
        <v>1</v>
      </c>
      <c r="AN2550" s="2" t="s">
        <v>1658</v>
      </c>
      <c r="AO2550" s="2" t="s">
        <v>13693</v>
      </c>
    </row>
    <row r="2551" spans="17:41">
      <c r="Q2551" s="84">
        <v>0.36568287037037001</v>
      </c>
      <c r="R2551" s="85">
        <v>1</v>
      </c>
      <c r="S2551" s="85" t="s">
        <v>5282</v>
      </c>
      <c r="T2551" s="87" t="s">
        <v>13690</v>
      </c>
      <c r="AL2551" s="79">
        <v>0.39395833333333302</v>
      </c>
      <c r="AM2551" s="2">
        <v>1</v>
      </c>
      <c r="AN2551" s="2" t="s">
        <v>667</v>
      </c>
      <c r="AO2551" s="2" t="s">
        <v>13694</v>
      </c>
    </row>
    <row r="2552" spans="17:41">
      <c r="Q2552" s="80">
        <v>0.36569444444444399</v>
      </c>
      <c r="R2552" s="81">
        <v>1</v>
      </c>
      <c r="S2552" s="81" t="s">
        <v>247</v>
      </c>
      <c r="T2552" s="83" t="s">
        <v>13693</v>
      </c>
      <c r="AL2552" s="79">
        <v>0.39396990740740701</v>
      </c>
      <c r="AM2552" s="2">
        <v>1</v>
      </c>
      <c r="AN2552" s="2" t="s">
        <v>668</v>
      </c>
      <c r="AO2552" s="2" t="s">
        <v>13693</v>
      </c>
    </row>
    <row r="2553" spans="17:41">
      <c r="Q2553" s="84">
        <v>0.36572916666666699</v>
      </c>
      <c r="R2553" s="85">
        <v>1</v>
      </c>
      <c r="S2553" s="85" t="s">
        <v>2001</v>
      </c>
      <c r="T2553" s="87" t="s">
        <v>13694</v>
      </c>
      <c r="AL2553" s="79">
        <v>0.39401620370370399</v>
      </c>
      <c r="AM2553" s="2">
        <v>1</v>
      </c>
      <c r="AN2553" s="2" t="s">
        <v>839</v>
      </c>
      <c r="AO2553" s="2" t="s">
        <v>13690</v>
      </c>
    </row>
    <row r="2554" spans="17:41">
      <c r="Q2554" s="80">
        <v>0.365763888888889</v>
      </c>
      <c r="R2554" s="81">
        <v>1</v>
      </c>
      <c r="S2554" s="81" t="s">
        <v>2316</v>
      </c>
      <c r="T2554" s="83" t="s">
        <v>13703</v>
      </c>
      <c r="AL2554" s="79">
        <v>0.39401620370370399</v>
      </c>
      <c r="AM2554" s="2">
        <v>1</v>
      </c>
      <c r="AN2554" s="2" t="s">
        <v>2562</v>
      </c>
      <c r="AO2554" s="2" t="s">
        <v>13692</v>
      </c>
    </row>
    <row r="2555" spans="17:41">
      <c r="Q2555" s="84">
        <v>0.36583333333333301</v>
      </c>
      <c r="R2555" s="85">
        <v>1</v>
      </c>
      <c r="S2555" s="85" t="s">
        <v>5283</v>
      </c>
      <c r="T2555" s="87" t="s">
        <v>13701</v>
      </c>
      <c r="AL2555" s="79">
        <v>0.39406249999999998</v>
      </c>
      <c r="AM2555" s="2">
        <v>2</v>
      </c>
      <c r="AN2555" s="2" t="s">
        <v>2982</v>
      </c>
      <c r="AO2555" s="2" t="s">
        <v>13696</v>
      </c>
    </row>
    <row r="2556" spans="17:41">
      <c r="Q2556" s="80">
        <v>0.36585648148148098</v>
      </c>
      <c r="R2556" s="81">
        <v>2</v>
      </c>
      <c r="S2556" s="81" t="s">
        <v>779</v>
      </c>
      <c r="T2556" s="83" t="s">
        <v>13695</v>
      </c>
      <c r="AL2556" s="79">
        <v>0.394085648148148</v>
      </c>
      <c r="AM2556" s="2">
        <v>1</v>
      </c>
      <c r="AN2556" s="2" t="s">
        <v>550</v>
      </c>
      <c r="AO2556" s="2" t="s">
        <v>13695</v>
      </c>
    </row>
    <row r="2557" spans="17:41">
      <c r="Q2557" s="84">
        <v>0.36587962962963</v>
      </c>
      <c r="R2557" s="85">
        <v>1</v>
      </c>
      <c r="S2557" s="85" t="s">
        <v>5284</v>
      </c>
      <c r="T2557" s="87" t="s">
        <v>13694</v>
      </c>
      <c r="AL2557" s="79">
        <v>0.394085648148148</v>
      </c>
      <c r="AM2557" s="2">
        <v>1</v>
      </c>
      <c r="AN2557" s="2" t="s">
        <v>2374</v>
      </c>
      <c r="AO2557" s="2" t="s">
        <v>13694</v>
      </c>
    </row>
    <row r="2558" spans="17:41">
      <c r="Q2558" s="80">
        <v>0.36599537037037</v>
      </c>
      <c r="R2558" s="81">
        <v>4</v>
      </c>
      <c r="S2558" s="81" t="s">
        <v>2562</v>
      </c>
      <c r="T2558" s="83" t="s">
        <v>13692</v>
      </c>
      <c r="AL2558" s="79">
        <v>0.394085648148148</v>
      </c>
      <c r="AM2558" s="2">
        <v>2</v>
      </c>
      <c r="AN2558" s="2" t="s">
        <v>840</v>
      </c>
      <c r="AO2558" s="2" t="s">
        <v>13701</v>
      </c>
    </row>
    <row r="2559" spans="17:41">
      <c r="Q2559" s="84">
        <v>0.36604166666666699</v>
      </c>
      <c r="R2559" s="85">
        <v>2</v>
      </c>
      <c r="S2559" s="85" t="s">
        <v>795</v>
      </c>
      <c r="T2559" s="87" t="s">
        <v>13695</v>
      </c>
      <c r="AL2559" s="79">
        <v>0.39410879629629603</v>
      </c>
      <c r="AM2559" s="2">
        <v>3</v>
      </c>
      <c r="AN2559" s="2" t="s">
        <v>2700</v>
      </c>
      <c r="AO2559" s="2" t="s">
        <v>13693</v>
      </c>
    </row>
    <row r="2560" spans="17:41">
      <c r="Q2560" s="80">
        <v>0.36606481481481501</v>
      </c>
      <c r="R2560" s="81">
        <v>1</v>
      </c>
      <c r="S2560" s="81" t="s">
        <v>1587</v>
      </c>
      <c r="T2560" s="83" t="s">
        <v>13690</v>
      </c>
      <c r="AL2560" s="79">
        <v>0.39410879629629603</v>
      </c>
      <c r="AM2560" s="2">
        <v>1</v>
      </c>
      <c r="AN2560" s="2" t="s">
        <v>371</v>
      </c>
      <c r="AO2560" s="2" t="s">
        <v>13690</v>
      </c>
    </row>
    <row r="2561" spans="17:41">
      <c r="Q2561" s="84">
        <v>0.366111111111111</v>
      </c>
      <c r="R2561" s="85">
        <v>1</v>
      </c>
      <c r="S2561" s="85" t="s">
        <v>2592</v>
      </c>
      <c r="T2561" s="87" t="s">
        <v>13694</v>
      </c>
      <c r="AL2561" s="79">
        <v>0.39412037037037001</v>
      </c>
      <c r="AM2561" s="2">
        <v>1</v>
      </c>
      <c r="AN2561" s="2" t="s">
        <v>2052</v>
      </c>
      <c r="AO2561" s="2" t="s">
        <v>13695</v>
      </c>
    </row>
    <row r="2562" spans="17:41">
      <c r="Q2562" s="80">
        <v>0.366111111111111</v>
      </c>
      <c r="R2562" s="81">
        <v>3</v>
      </c>
      <c r="S2562" s="81" t="s">
        <v>1588</v>
      </c>
      <c r="T2562" s="83" t="s">
        <v>13690</v>
      </c>
      <c r="AL2562" s="79">
        <v>0.39412037037037001</v>
      </c>
      <c r="AM2562" s="2">
        <v>1</v>
      </c>
      <c r="AN2562" s="2" t="s">
        <v>841</v>
      </c>
      <c r="AO2562" s="2" t="s">
        <v>13694</v>
      </c>
    </row>
    <row r="2563" spans="17:41">
      <c r="Q2563" s="84">
        <v>0.36615740740740699</v>
      </c>
      <c r="R2563" s="85">
        <v>3</v>
      </c>
      <c r="S2563" s="85" t="s">
        <v>1589</v>
      </c>
      <c r="T2563" s="87" t="s">
        <v>13690</v>
      </c>
      <c r="AL2563" s="79">
        <v>0.39413194444444399</v>
      </c>
      <c r="AM2563" s="2">
        <v>1</v>
      </c>
      <c r="AN2563" s="2" t="s">
        <v>161</v>
      </c>
      <c r="AO2563" s="2" t="s">
        <v>13690</v>
      </c>
    </row>
    <row r="2564" spans="17:41">
      <c r="Q2564" s="80">
        <v>0.36618055555555601</v>
      </c>
      <c r="R2564" s="81">
        <v>2</v>
      </c>
      <c r="S2564" s="81" t="s">
        <v>2317</v>
      </c>
      <c r="T2564" s="83" t="s">
        <v>13690</v>
      </c>
      <c r="AL2564" s="79">
        <v>0.39414351851851898</v>
      </c>
      <c r="AM2564" s="2">
        <v>1</v>
      </c>
      <c r="AN2564" s="2" t="s">
        <v>2375</v>
      </c>
      <c r="AO2564" s="2" t="s">
        <v>13694</v>
      </c>
    </row>
    <row r="2565" spans="17:41">
      <c r="Q2565" s="84">
        <v>0.36619212962962999</v>
      </c>
      <c r="R2565" s="85">
        <v>1</v>
      </c>
      <c r="S2565" s="85" t="s">
        <v>609</v>
      </c>
      <c r="T2565" s="87" t="s">
        <v>13693</v>
      </c>
      <c r="AL2565" s="79">
        <v>0.394166666666667</v>
      </c>
      <c r="AM2565" s="2">
        <v>1</v>
      </c>
      <c r="AN2565" s="2" t="s">
        <v>4345</v>
      </c>
      <c r="AO2565" s="2" t="s">
        <v>13701</v>
      </c>
    </row>
    <row r="2566" spans="17:41">
      <c r="Q2566" s="80">
        <v>0.36623842592592598</v>
      </c>
      <c r="R2566" s="81">
        <v>1</v>
      </c>
      <c r="S2566" s="81" t="s">
        <v>2318</v>
      </c>
      <c r="T2566" s="83" t="s">
        <v>13695</v>
      </c>
      <c r="AL2566" s="79">
        <v>0.39424768518518499</v>
      </c>
      <c r="AM2566" s="2">
        <v>1</v>
      </c>
      <c r="AN2566" s="2" t="s">
        <v>372</v>
      </c>
      <c r="AO2566" s="2" t="s">
        <v>13694</v>
      </c>
    </row>
    <row r="2567" spans="17:41">
      <c r="Q2567" s="84">
        <v>0.36623842592592598</v>
      </c>
      <c r="R2567" s="85">
        <v>1</v>
      </c>
      <c r="S2567" s="85" t="s">
        <v>2562</v>
      </c>
      <c r="T2567" s="87" t="s">
        <v>13692</v>
      </c>
      <c r="AL2567" s="79">
        <v>0.39429398148148098</v>
      </c>
      <c r="AM2567" s="2">
        <v>4</v>
      </c>
      <c r="AN2567" s="2" t="s">
        <v>2983</v>
      </c>
      <c r="AO2567" s="2" t="s">
        <v>13735</v>
      </c>
    </row>
    <row r="2568" spans="17:41">
      <c r="Q2568" s="80">
        <v>0.366261574074074</v>
      </c>
      <c r="R2568" s="81">
        <v>1</v>
      </c>
      <c r="S2568" s="81" t="s">
        <v>971</v>
      </c>
      <c r="T2568" s="83" t="s">
        <v>13690</v>
      </c>
      <c r="AL2568" s="79">
        <v>0.39430555555555602</v>
      </c>
      <c r="AM2568" s="2">
        <v>1</v>
      </c>
      <c r="AN2568" s="2" t="s">
        <v>3987</v>
      </c>
      <c r="AO2568" s="2" t="s">
        <v>13709</v>
      </c>
    </row>
    <row r="2569" spans="17:41">
      <c r="Q2569" s="84">
        <v>0.366261574074074</v>
      </c>
      <c r="R2569" s="85">
        <v>1</v>
      </c>
      <c r="S2569" s="85" t="s">
        <v>1590</v>
      </c>
      <c r="T2569" s="87" t="s">
        <v>13693</v>
      </c>
      <c r="AL2569" s="79">
        <v>0.39432870370370399</v>
      </c>
      <c r="AM2569" s="2">
        <v>1</v>
      </c>
      <c r="AN2569" s="2" t="s">
        <v>609</v>
      </c>
      <c r="AO2569" s="2" t="s">
        <v>13693</v>
      </c>
    </row>
    <row r="2570" spans="17:41">
      <c r="Q2570" s="80">
        <v>0.366261574074074</v>
      </c>
      <c r="R2570" s="81">
        <v>1</v>
      </c>
      <c r="S2570" s="81" t="s">
        <v>2562</v>
      </c>
      <c r="T2570" s="83" t="s">
        <v>13692</v>
      </c>
      <c r="AL2570" s="79">
        <v>0.39434027777777803</v>
      </c>
      <c r="AM2570" s="2">
        <v>5</v>
      </c>
      <c r="AN2570" s="2" t="s">
        <v>5586</v>
      </c>
      <c r="AO2570" s="2" t="s">
        <v>13692</v>
      </c>
    </row>
    <row r="2571" spans="17:41">
      <c r="Q2571" s="84">
        <v>0.36627314814814799</v>
      </c>
      <c r="R2571" s="85">
        <v>1</v>
      </c>
      <c r="S2571" s="85" t="s">
        <v>2562</v>
      </c>
      <c r="T2571" s="87" t="s">
        <v>13692</v>
      </c>
      <c r="AL2571" s="79">
        <v>0.39435185185185201</v>
      </c>
      <c r="AM2571" s="2">
        <v>1</v>
      </c>
      <c r="AN2571" s="2" t="s">
        <v>2701</v>
      </c>
      <c r="AO2571" s="2" t="s">
        <v>13693</v>
      </c>
    </row>
    <row r="2572" spans="17:41">
      <c r="Q2572" s="80">
        <v>0.36628472222222203</v>
      </c>
      <c r="R2572" s="81">
        <v>1</v>
      </c>
      <c r="S2572" s="81" t="s">
        <v>2562</v>
      </c>
      <c r="T2572" s="83" t="s">
        <v>13692</v>
      </c>
      <c r="AL2572" s="79">
        <v>0.39438657407407401</v>
      </c>
      <c r="AM2572" s="2">
        <v>1</v>
      </c>
      <c r="AN2572" s="2" t="s">
        <v>5587</v>
      </c>
      <c r="AO2572" s="2" t="s">
        <v>13692</v>
      </c>
    </row>
    <row r="2573" spans="17:41">
      <c r="Q2573" s="84">
        <v>0.36629629629629601</v>
      </c>
      <c r="R2573" s="85">
        <v>2</v>
      </c>
      <c r="S2573" s="85" t="s">
        <v>1591</v>
      </c>
      <c r="T2573" s="87" t="s">
        <v>13690</v>
      </c>
      <c r="AL2573" s="79">
        <v>0.39440972222222198</v>
      </c>
      <c r="AM2573" s="2">
        <v>1</v>
      </c>
      <c r="AN2573" s="2" t="s">
        <v>2984</v>
      </c>
      <c r="AO2573" s="2" t="s">
        <v>13696</v>
      </c>
    </row>
    <row r="2574" spans="17:41">
      <c r="Q2574" s="80">
        <v>0.36633101851851901</v>
      </c>
      <c r="R2574" s="81">
        <v>1</v>
      </c>
      <c r="S2574" s="81" t="s">
        <v>1592</v>
      </c>
      <c r="T2574" s="83" t="s">
        <v>13692</v>
      </c>
      <c r="AL2574" s="79">
        <v>0.39443287037037</v>
      </c>
      <c r="AM2574" s="2">
        <v>1</v>
      </c>
      <c r="AN2574" s="2" t="s">
        <v>1206</v>
      </c>
      <c r="AO2574" s="2" t="s">
        <v>13692</v>
      </c>
    </row>
    <row r="2575" spans="17:41">
      <c r="Q2575" s="84">
        <v>0.366342592592593</v>
      </c>
      <c r="R2575" s="85">
        <v>1</v>
      </c>
      <c r="S2575" s="85" t="s">
        <v>2562</v>
      </c>
      <c r="T2575" s="87" t="s">
        <v>13692</v>
      </c>
      <c r="AL2575" s="79">
        <v>0.39444444444444399</v>
      </c>
      <c r="AM2575" s="2">
        <v>1</v>
      </c>
      <c r="AN2575" s="2" t="s">
        <v>2562</v>
      </c>
      <c r="AO2575" s="2" t="s">
        <v>13692</v>
      </c>
    </row>
    <row r="2576" spans="17:41">
      <c r="Q2576" s="80">
        <v>0.36641203703703701</v>
      </c>
      <c r="R2576" s="81">
        <v>1</v>
      </c>
      <c r="S2576" s="81" t="s">
        <v>2562</v>
      </c>
      <c r="T2576" s="83" t="s">
        <v>13692</v>
      </c>
      <c r="AL2576" s="79">
        <v>0.39445601851851902</v>
      </c>
      <c r="AM2576" s="2">
        <v>1</v>
      </c>
      <c r="AN2576" s="2" t="s">
        <v>5588</v>
      </c>
      <c r="AO2576" s="2" t="s">
        <v>13707</v>
      </c>
    </row>
    <row r="2577" spans="17:41">
      <c r="Q2577" s="84">
        <v>0.36643518518518498</v>
      </c>
      <c r="R2577" s="85">
        <v>1</v>
      </c>
      <c r="S2577" s="85" t="s">
        <v>2562</v>
      </c>
      <c r="T2577" s="87" t="s">
        <v>13692</v>
      </c>
      <c r="AL2577" s="79">
        <v>0.39447916666666699</v>
      </c>
      <c r="AM2577" s="2">
        <v>1</v>
      </c>
      <c r="AN2577" s="2" t="s">
        <v>926</v>
      </c>
      <c r="AO2577" s="2" t="s">
        <v>13695</v>
      </c>
    </row>
    <row r="2578" spans="17:41">
      <c r="Q2578" s="80">
        <v>0.366458333333333</v>
      </c>
      <c r="R2578" s="81">
        <v>1</v>
      </c>
      <c r="S2578" s="81" t="s">
        <v>2562</v>
      </c>
      <c r="T2578" s="83" t="s">
        <v>13692</v>
      </c>
      <c r="AL2578" s="79">
        <v>0.39452546296296298</v>
      </c>
      <c r="AM2578" s="2">
        <v>1</v>
      </c>
      <c r="AN2578" s="2" t="s">
        <v>2985</v>
      </c>
      <c r="AO2578" s="2" t="s">
        <v>13736</v>
      </c>
    </row>
    <row r="2579" spans="17:41">
      <c r="Q2579" s="84">
        <v>0.366493055555556</v>
      </c>
      <c r="R2579" s="85">
        <v>1</v>
      </c>
      <c r="S2579" s="85" t="s">
        <v>799</v>
      </c>
      <c r="T2579" s="87" t="s">
        <v>13695</v>
      </c>
      <c r="AL2579" s="79">
        <v>0.39453703703703702</v>
      </c>
      <c r="AM2579" s="2">
        <v>2</v>
      </c>
      <c r="AN2579" s="2" t="s">
        <v>842</v>
      </c>
      <c r="AO2579" s="2" t="s">
        <v>13690</v>
      </c>
    </row>
    <row r="2580" spans="17:41">
      <c r="Q2580" s="80">
        <v>0.36652777777777801</v>
      </c>
      <c r="R2580" s="81">
        <v>2</v>
      </c>
      <c r="S2580" s="81" t="s">
        <v>5285</v>
      </c>
      <c r="T2580" s="83" t="s">
        <v>13693</v>
      </c>
      <c r="AL2580" s="79">
        <v>0.39456018518518499</v>
      </c>
      <c r="AM2580" s="2">
        <v>2</v>
      </c>
      <c r="AN2580" s="2" t="s">
        <v>5589</v>
      </c>
      <c r="AO2580" s="2" t="s">
        <v>13693</v>
      </c>
    </row>
    <row r="2581" spans="17:41">
      <c r="Q2581" s="84">
        <v>0.36652777777777801</v>
      </c>
      <c r="R2581" s="85">
        <v>1</v>
      </c>
      <c r="S2581" s="85" t="s">
        <v>1593</v>
      </c>
      <c r="T2581" s="87" t="s">
        <v>13690</v>
      </c>
      <c r="AL2581" s="79">
        <v>0.39461805555555601</v>
      </c>
      <c r="AM2581" s="2">
        <v>1</v>
      </c>
      <c r="AN2581" s="2" t="s">
        <v>1659</v>
      </c>
      <c r="AO2581" s="2" t="s">
        <v>13693</v>
      </c>
    </row>
    <row r="2582" spans="17:41">
      <c r="Q2582" s="80">
        <v>0.366574074074074</v>
      </c>
      <c r="R2582" s="81">
        <v>2</v>
      </c>
      <c r="S2582" s="81" t="s">
        <v>2319</v>
      </c>
      <c r="T2582" s="83" t="s">
        <v>13691</v>
      </c>
      <c r="AL2582" s="79">
        <v>0.39465277777777802</v>
      </c>
      <c r="AM2582" s="2">
        <v>1</v>
      </c>
      <c r="AN2582" s="2" t="s">
        <v>557</v>
      </c>
      <c r="AO2582" s="2" t="s">
        <v>13693</v>
      </c>
    </row>
    <row r="2583" spans="17:41">
      <c r="Q2583" s="84">
        <v>0.366608796296296</v>
      </c>
      <c r="R2583" s="85">
        <v>2</v>
      </c>
      <c r="S2583" s="85" t="s">
        <v>2562</v>
      </c>
      <c r="T2583" s="87" t="s">
        <v>13692</v>
      </c>
      <c r="AL2583" s="79">
        <v>0.39468750000000002</v>
      </c>
      <c r="AM2583" s="2">
        <v>1</v>
      </c>
      <c r="AN2583" s="2" t="s">
        <v>2053</v>
      </c>
      <c r="AO2583" s="2" t="s">
        <v>13693</v>
      </c>
    </row>
    <row r="2584" spans="17:41">
      <c r="Q2584" s="80">
        <v>0.36665509259259299</v>
      </c>
      <c r="R2584" s="81">
        <v>3</v>
      </c>
      <c r="S2584" s="81" t="s">
        <v>2562</v>
      </c>
      <c r="T2584" s="83" t="s">
        <v>13692</v>
      </c>
      <c r="AL2584" s="79">
        <v>0.39473379629629601</v>
      </c>
      <c r="AM2584" s="2">
        <v>4</v>
      </c>
      <c r="AN2584" s="2" t="s">
        <v>2562</v>
      </c>
      <c r="AO2584" s="2" t="s">
        <v>13692</v>
      </c>
    </row>
    <row r="2585" spans="17:41">
      <c r="Q2585" s="84">
        <v>0.366689814814815</v>
      </c>
      <c r="R2585" s="85">
        <v>2</v>
      </c>
      <c r="S2585" s="85" t="s">
        <v>2562</v>
      </c>
      <c r="T2585" s="87" t="s">
        <v>13692</v>
      </c>
      <c r="AL2585" s="79">
        <v>0.39474537037037</v>
      </c>
      <c r="AM2585" s="2">
        <v>1</v>
      </c>
      <c r="AN2585" s="2" t="s">
        <v>5590</v>
      </c>
      <c r="AO2585" s="2" t="s">
        <v>13693</v>
      </c>
    </row>
    <row r="2586" spans="17:41">
      <c r="Q2586" s="80">
        <v>0.36670138888888898</v>
      </c>
      <c r="R2586" s="81">
        <v>1</v>
      </c>
      <c r="S2586" s="81" t="s">
        <v>2562</v>
      </c>
      <c r="T2586" s="83" t="s">
        <v>13692</v>
      </c>
      <c r="AL2586" s="79">
        <v>0.39475694444444398</v>
      </c>
      <c r="AM2586" s="2">
        <v>1</v>
      </c>
      <c r="AN2586" s="2" t="s">
        <v>5591</v>
      </c>
      <c r="AO2586" s="2" t="s">
        <v>13692</v>
      </c>
    </row>
    <row r="2587" spans="17:41">
      <c r="Q2587" s="84">
        <v>0.366724537037037</v>
      </c>
      <c r="R2587" s="85">
        <v>1</v>
      </c>
      <c r="S2587" s="85" t="s">
        <v>3740</v>
      </c>
      <c r="T2587" s="87" t="s">
        <v>13693</v>
      </c>
      <c r="AL2587" s="79">
        <v>0.39476851851851902</v>
      </c>
      <c r="AM2587" s="2">
        <v>2</v>
      </c>
      <c r="AN2587" s="2" t="s">
        <v>5592</v>
      </c>
      <c r="AO2587" s="2" t="s">
        <v>13692</v>
      </c>
    </row>
    <row r="2588" spans="17:41">
      <c r="Q2588" s="80">
        <v>0.366724537037037</v>
      </c>
      <c r="R2588" s="81">
        <v>1</v>
      </c>
      <c r="S2588" s="81" t="s">
        <v>2562</v>
      </c>
      <c r="T2588" s="83" t="s">
        <v>13692</v>
      </c>
      <c r="AL2588" s="79">
        <v>0.39476851851851902</v>
      </c>
      <c r="AM2588" s="2">
        <v>1</v>
      </c>
      <c r="AN2588" s="2" t="s">
        <v>2562</v>
      </c>
      <c r="AO2588" s="2" t="s">
        <v>13692</v>
      </c>
    </row>
    <row r="2589" spans="17:41">
      <c r="Q2589" s="84">
        <v>0.36674768518518502</v>
      </c>
      <c r="R2589" s="85">
        <v>2</v>
      </c>
      <c r="S2589" s="85" t="s">
        <v>2562</v>
      </c>
      <c r="T2589" s="87" t="s">
        <v>13692</v>
      </c>
      <c r="AL2589" s="79">
        <v>0.39476851851851902</v>
      </c>
      <c r="AM2589" s="2">
        <v>1</v>
      </c>
      <c r="AN2589" s="2" t="s">
        <v>3151</v>
      </c>
      <c r="AO2589" s="2" t="s">
        <v>13701</v>
      </c>
    </row>
    <row r="2590" spans="17:41">
      <c r="Q2590" s="80">
        <v>0.36677083333333299</v>
      </c>
      <c r="R2590" s="81">
        <v>1</v>
      </c>
      <c r="S2590" s="81" t="s">
        <v>4426</v>
      </c>
      <c r="T2590" s="83" t="s">
        <v>13694</v>
      </c>
      <c r="AL2590" s="79">
        <v>0.394780092592593</v>
      </c>
      <c r="AM2590" s="2">
        <v>1</v>
      </c>
      <c r="AN2590" s="2" t="s">
        <v>814</v>
      </c>
      <c r="AO2590" s="2" t="s">
        <v>13695</v>
      </c>
    </row>
    <row r="2591" spans="17:41">
      <c r="Q2591" s="84">
        <v>0.36681712962962998</v>
      </c>
      <c r="R2591" s="85">
        <v>1</v>
      </c>
      <c r="S2591" s="85" t="s">
        <v>1330</v>
      </c>
      <c r="T2591" s="87" t="s">
        <v>13694</v>
      </c>
      <c r="AL2591" s="79">
        <v>0.39479166666666698</v>
      </c>
      <c r="AM2591" s="2">
        <v>1</v>
      </c>
      <c r="AN2591" s="2" t="s">
        <v>2986</v>
      </c>
      <c r="AO2591" s="2" t="s">
        <v>13709</v>
      </c>
    </row>
    <row r="2592" spans="17:41">
      <c r="Q2592" s="80">
        <v>0.36681712962962998</v>
      </c>
      <c r="R2592" s="81">
        <v>2</v>
      </c>
      <c r="S2592" s="81" t="s">
        <v>1594</v>
      </c>
      <c r="T2592" s="83" t="s">
        <v>13702</v>
      </c>
      <c r="AL2592" s="79">
        <v>0.39480324074074102</v>
      </c>
      <c r="AM2592" s="2">
        <v>1</v>
      </c>
      <c r="AN2592" s="2" t="s">
        <v>5593</v>
      </c>
      <c r="AO2592" s="2" t="s">
        <v>13693</v>
      </c>
    </row>
    <row r="2593" spans="17:41">
      <c r="Q2593" s="84">
        <v>0.366840277777778</v>
      </c>
      <c r="R2593" s="85">
        <v>1</v>
      </c>
      <c r="S2593" s="85" t="s">
        <v>1595</v>
      </c>
      <c r="T2593" s="87" t="s">
        <v>13698</v>
      </c>
      <c r="AL2593" s="79">
        <v>0.39500000000000002</v>
      </c>
      <c r="AM2593" s="2">
        <v>6</v>
      </c>
      <c r="AN2593" s="2" t="s">
        <v>5594</v>
      </c>
      <c r="AO2593" s="2" t="s">
        <v>13702</v>
      </c>
    </row>
    <row r="2594" spans="17:41">
      <c r="Q2594" s="80">
        <v>0.36685185185185198</v>
      </c>
      <c r="R2594" s="81">
        <v>2</v>
      </c>
      <c r="S2594" s="81" t="s">
        <v>2320</v>
      </c>
      <c r="T2594" s="83" t="s">
        <v>13693</v>
      </c>
      <c r="AL2594" s="79">
        <v>0.39513888888888898</v>
      </c>
      <c r="AM2594" s="2">
        <v>4</v>
      </c>
      <c r="AN2594" s="2" t="s">
        <v>5595</v>
      </c>
      <c r="AO2594" s="2" t="s">
        <v>13692</v>
      </c>
    </row>
    <row r="2595" spans="17:41">
      <c r="Q2595" s="84">
        <v>0.36685185185185198</v>
      </c>
      <c r="R2595" s="85">
        <v>1</v>
      </c>
      <c r="S2595" s="85" t="s">
        <v>239</v>
      </c>
      <c r="T2595" s="87" t="s">
        <v>13701</v>
      </c>
      <c r="AL2595" s="79">
        <v>0.39519675925925901</v>
      </c>
      <c r="AM2595" s="2">
        <v>1</v>
      </c>
      <c r="AN2595" s="2" t="s">
        <v>2987</v>
      </c>
      <c r="AO2595" s="2" t="s">
        <v>13711</v>
      </c>
    </row>
    <row r="2596" spans="17:41">
      <c r="Q2596" s="80">
        <v>0.36694444444444402</v>
      </c>
      <c r="R2596" s="81">
        <v>3</v>
      </c>
      <c r="S2596" s="81" t="s">
        <v>2905</v>
      </c>
      <c r="T2596" s="83" t="s">
        <v>13711</v>
      </c>
      <c r="AL2596" s="79">
        <v>0.39523148148148102</v>
      </c>
      <c r="AM2596" s="2">
        <v>1</v>
      </c>
      <c r="AN2596" s="2" t="s">
        <v>2988</v>
      </c>
      <c r="AO2596" s="2" t="s">
        <v>13712</v>
      </c>
    </row>
    <row r="2597" spans="17:41">
      <c r="Q2597" s="84">
        <v>0.36694444444444402</v>
      </c>
      <c r="R2597" s="85">
        <v>1</v>
      </c>
      <c r="S2597" s="85" t="s">
        <v>596</v>
      </c>
      <c r="T2597" s="87" t="s">
        <v>13693</v>
      </c>
      <c r="AL2597" s="79">
        <v>0.39526620370370402</v>
      </c>
      <c r="AM2597" s="2">
        <v>2</v>
      </c>
      <c r="AN2597" s="2" t="s">
        <v>5596</v>
      </c>
      <c r="AO2597" s="2" t="s">
        <v>13693</v>
      </c>
    </row>
    <row r="2598" spans="17:41">
      <c r="Q2598" s="80">
        <v>0.36696759259259298</v>
      </c>
      <c r="R2598" s="81">
        <v>1</v>
      </c>
      <c r="S2598" s="81" t="s">
        <v>5286</v>
      </c>
      <c r="T2598" s="83" t="s">
        <v>13701</v>
      </c>
      <c r="AL2598" s="79">
        <v>0.39527777777777801</v>
      </c>
      <c r="AM2598" s="2">
        <v>1</v>
      </c>
      <c r="AN2598" s="2" t="s">
        <v>1207</v>
      </c>
      <c r="AO2598" s="2" t="s">
        <v>13701</v>
      </c>
    </row>
    <row r="2599" spans="17:41">
      <c r="Q2599" s="84">
        <v>0.36710648148148201</v>
      </c>
      <c r="R2599" s="85">
        <v>1</v>
      </c>
      <c r="S2599" s="85" t="s">
        <v>515</v>
      </c>
      <c r="T2599" s="87" t="s">
        <v>13694</v>
      </c>
      <c r="AL2599" s="79">
        <v>0.39532407407407399</v>
      </c>
      <c r="AM2599" s="2">
        <v>1</v>
      </c>
      <c r="AN2599" s="2" t="s">
        <v>5597</v>
      </c>
      <c r="AO2599" s="2" t="s">
        <v>13690</v>
      </c>
    </row>
    <row r="2600" spans="17:41">
      <c r="Q2600" s="80">
        <v>0.36711805555555599</v>
      </c>
      <c r="R2600" s="81">
        <v>1</v>
      </c>
      <c r="S2600" s="81" t="s">
        <v>2321</v>
      </c>
      <c r="T2600" s="83" t="s">
        <v>13690</v>
      </c>
      <c r="AL2600" s="79">
        <v>0.39542824074074101</v>
      </c>
      <c r="AM2600" s="2">
        <v>2</v>
      </c>
      <c r="AN2600" s="2" t="s">
        <v>2989</v>
      </c>
      <c r="AO2600" s="2" t="s">
        <v>13696</v>
      </c>
    </row>
    <row r="2601" spans="17:41">
      <c r="Q2601" s="84">
        <v>0.36717592592592602</v>
      </c>
      <c r="R2601" s="85">
        <v>1</v>
      </c>
      <c r="S2601" s="85" t="s">
        <v>1275</v>
      </c>
      <c r="T2601" s="87" t="s">
        <v>13690</v>
      </c>
      <c r="AL2601" s="79">
        <v>0.39552083333333299</v>
      </c>
      <c r="AM2601" s="2">
        <v>1</v>
      </c>
      <c r="AN2601" s="2" t="s">
        <v>442</v>
      </c>
      <c r="AO2601" s="2" t="s">
        <v>13690</v>
      </c>
    </row>
    <row r="2602" spans="17:41">
      <c r="Q2602" s="80">
        <v>0.36717592592592602</v>
      </c>
      <c r="R2602" s="81">
        <v>1</v>
      </c>
      <c r="S2602" s="81" t="s">
        <v>2002</v>
      </c>
      <c r="T2602" s="83" t="s">
        <v>13694</v>
      </c>
      <c r="AL2602" s="79">
        <v>0.39553240740740703</v>
      </c>
      <c r="AM2602" s="2">
        <v>1</v>
      </c>
      <c r="AN2602" s="2" t="s">
        <v>2602</v>
      </c>
      <c r="AO2602" s="2" t="s">
        <v>13694</v>
      </c>
    </row>
    <row r="2603" spans="17:41">
      <c r="Q2603" s="84">
        <v>0.36719907407407398</v>
      </c>
      <c r="R2603" s="85">
        <v>1</v>
      </c>
      <c r="S2603" s="85" t="s">
        <v>1056</v>
      </c>
      <c r="T2603" s="87" t="s">
        <v>13690</v>
      </c>
      <c r="AL2603" s="79">
        <v>0.39554398148148101</v>
      </c>
      <c r="AM2603" s="2">
        <v>2</v>
      </c>
      <c r="AN2603" s="2" t="s">
        <v>2990</v>
      </c>
      <c r="AO2603" s="2" t="s">
        <v>13709</v>
      </c>
    </row>
    <row r="2604" spans="17:41">
      <c r="Q2604" s="80">
        <v>0.36721064814814802</v>
      </c>
      <c r="R2604" s="81">
        <v>2</v>
      </c>
      <c r="S2604" s="81" t="s">
        <v>2562</v>
      </c>
      <c r="T2604" s="83" t="s">
        <v>13692</v>
      </c>
      <c r="AL2604" s="79">
        <v>0.39556712962962998</v>
      </c>
      <c r="AM2604" s="2">
        <v>1</v>
      </c>
      <c r="AN2604" s="2" t="s">
        <v>5598</v>
      </c>
      <c r="AO2604" s="2" t="s">
        <v>13694</v>
      </c>
    </row>
    <row r="2605" spans="17:41">
      <c r="Q2605" s="84">
        <v>0.36724537037036997</v>
      </c>
      <c r="R2605" s="85">
        <v>6</v>
      </c>
      <c r="S2605" s="85" t="s">
        <v>2906</v>
      </c>
      <c r="T2605" s="87" t="s">
        <v>13714</v>
      </c>
      <c r="AL2605" s="79">
        <v>0.395590277777778</v>
      </c>
      <c r="AM2605" s="2">
        <v>1</v>
      </c>
      <c r="AN2605" s="2" t="s">
        <v>383</v>
      </c>
      <c r="AO2605" s="2" t="s">
        <v>13690</v>
      </c>
    </row>
    <row r="2606" spans="17:41">
      <c r="Q2606" s="80">
        <v>0.36724537037036997</v>
      </c>
      <c r="R2606" s="81">
        <v>2</v>
      </c>
      <c r="S2606" s="81" t="s">
        <v>1052</v>
      </c>
      <c r="T2606" s="83" t="s">
        <v>13709</v>
      </c>
      <c r="AL2606" s="79">
        <v>0.395590277777778</v>
      </c>
      <c r="AM2606" s="2">
        <v>4</v>
      </c>
      <c r="AN2606" s="2" t="s">
        <v>2562</v>
      </c>
      <c r="AO2606" s="2" t="s">
        <v>13692</v>
      </c>
    </row>
    <row r="2607" spans="17:41">
      <c r="Q2607" s="84">
        <v>0.36726851851851799</v>
      </c>
      <c r="R2607" s="85">
        <v>2</v>
      </c>
      <c r="S2607" s="85" t="s">
        <v>5287</v>
      </c>
      <c r="T2607" s="87" t="s">
        <v>13693</v>
      </c>
      <c r="AL2607" s="79">
        <v>0.395625</v>
      </c>
      <c r="AM2607" s="2">
        <v>1</v>
      </c>
      <c r="AN2607" s="2" t="s">
        <v>5599</v>
      </c>
      <c r="AO2607" s="2" t="s">
        <v>13695</v>
      </c>
    </row>
    <row r="2608" spans="17:41">
      <c r="Q2608" s="80">
        <v>0.36729166666666702</v>
      </c>
      <c r="R2608" s="81">
        <v>1</v>
      </c>
      <c r="S2608" s="81" t="s">
        <v>5288</v>
      </c>
      <c r="T2608" s="83" t="s">
        <v>13693</v>
      </c>
      <c r="AL2608" s="79">
        <v>0.39564814814814803</v>
      </c>
      <c r="AM2608" s="2">
        <v>1</v>
      </c>
      <c r="AN2608" s="2" t="s">
        <v>2562</v>
      </c>
      <c r="AO2608" s="2" t="s">
        <v>13692</v>
      </c>
    </row>
    <row r="2609" spans="17:41">
      <c r="Q2609" s="84">
        <v>0.367303240740741</v>
      </c>
      <c r="R2609" s="85">
        <v>1</v>
      </c>
      <c r="S2609" s="85" t="s">
        <v>5289</v>
      </c>
      <c r="T2609" s="87" t="s">
        <v>13693</v>
      </c>
      <c r="AL2609" s="79">
        <v>0.39565972222222201</v>
      </c>
      <c r="AM2609" s="2">
        <v>2</v>
      </c>
      <c r="AN2609" s="2" t="s">
        <v>670</v>
      </c>
      <c r="AO2609" s="2" t="s">
        <v>13690</v>
      </c>
    </row>
    <row r="2610" spans="17:41">
      <c r="Q2610" s="80">
        <v>0.367303240740741</v>
      </c>
      <c r="R2610" s="81">
        <v>1</v>
      </c>
      <c r="S2610" s="81" t="s">
        <v>2322</v>
      </c>
      <c r="T2610" s="83" t="s">
        <v>13694</v>
      </c>
      <c r="AL2610" s="79">
        <v>0.39565972222222201</v>
      </c>
      <c r="AM2610" s="2">
        <v>1</v>
      </c>
      <c r="AN2610" s="2" t="s">
        <v>5600</v>
      </c>
      <c r="AO2610" s="2" t="s">
        <v>13694</v>
      </c>
    </row>
    <row r="2611" spans="17:41">
      <c r="Q2611" s="84">
        <v>0.36731481481481498</v>
      </c>
      <c r="R2611" s="85">
        <v>2</v>
      </c>
      <c r="S2611" s="85" t="s">
        <v>5290</v>
      </c>
      <c r="T2611" s="87" t="s">
        <v>13693</v>
      </c>
      <c r="AL2611" s="79">
        <v>0.39565972222222201</v>
      </c>
      <c r="AM2611" s="2">
        <v>2</v>
      </c>
      <c r="AN2611" s="2" t="s">
        <v>2562</v>
      </c>
      <c r="AO2611" s="2" t="s">
        <v>13692</v>
      </c>
    </row>
    <row r="2612" spans="17:41">
      <c r="Q2612" s="80">
        <v>0.36731481481481498</v>
      </c>
      <c r="R2612" s="81">
        <v>1</v>
      </c>
      <c r="S2612" s="81" t="s">
        <v>1596</v>
      </c>
      <c r="T2612" s="83" t="s">
        <v>13694</v>
      </c>
      <c r="AL2612" s="79">
        <v>0.39565972222222201</v>
      </c>
      <c r="AM2612" s="2">
        <v>1</v>
      </c>
      <c r="AN2612" s="2" t="s">
        <v>991</v>
      </c>
      <c r="AO2612" s="2" t="s">
        <v>13702</v>
      </c>
    </row>
    <row r="2613" spans="17:41">
      <c r="Q2613" s="84">
        <v>0.36736111111111103</v>
      </c>
      <c r="R2613" s="85">
        <v>1</v>
      </c>
      <c r="S2613" s="85" t="s">
        <v>2562</v>
      </c>
      <c r="T2613" s="87" t="s">
        <v>13692</v>
      </c>
      <c r="AL2613" s="79">
        <v>0.39577546296296301</v>
      </c>
      <c r="AM2613" s="2">
        <v>1</v>
      </c>
      <c r="AN2613" s="2" t="s">
        <v>671</v>
      </c>
      <c r="AO2613" s="2" t="s">
        <v>13694</v>
      </c>
    </row>
    <row r="2614" spans="17:41">
      <c r="Q2614" s="80">
        <v>0.36737268518518501</v>
      </c>
      <c r="R2614" s="81">
        <v>1</v>
      </c>
      <c r="S2614" s="81" t="s">
        <v>972</v>
      </c>
      <c r="T2614" s="83" t="s">
        <v>13702</v>
      </c>
      <c r="AL2614" s="79">
        <v>0.39578703703703699</v>
      </c>
      <c r="AM2614" s="2">
        <v>1</v>
      </c>
      <c r="AN2614" s="2" t="s">
        <v>927</v>
      </c>
      <c r="AO2614" s="2" t="s">
        <v>13690</v>
      </c>
    </row>
    <row r="2615" spans="17:41">
      <c r="Q2615" s="84">
        <v>0.36737268518518501</v>
      </c>
      <c r="R2615" s="85">
        <v>1</v>
      </c>
      <c r="S2615" s="85" t="s">
        <v>1597</v>
      </c>
      <c r="T2615" s="87" t="s">
        <v>13690</v>
      </c>
      <c r="AL2615" s="79">
        <v>0.39579861111111098</v>
      </c>
      <c r="AM2615" s="2">
        <v>1</v>
      </c>
      <c r="AN2615" s="2" t="s">
        <v>2562</v>
      </c>
      <c r="AO2615" s="2" t="s">
        <v>13709</v>
      </c>
    </row>
    <row r="2616" spans="17:41">
      <c r="Q2616" s="80">
        <v>0.36737268518518501</v>
      </c>
      <c r="R2616" s="81">
        <v>1</v>
      </c>
      <c r="S2616" s="81" t="s">
        <v>5291</v>
      </c>
      <c r="T2616" s="83" t="s">
        <v>13694</v>
      </c>
      <c r="AL2616" s="79">
        <v>0.39581018518518502</v>
      </c>
      <c r="AM2616" s="2">
        <v>3</v>
      </c>
      <c r="AN2616" s="2" t="s">
        <v>5601</v>
      </c>
      <c r="AO2616" s="2" t="s">
        <v>13692</v>
      </c>
    </row>
    <row r="2617" spans="17:41">
      <c r="Q2617" s="84">
        <v>0.36737268518518501</v>
      </c>
      <c r="R2617" s="85">
        <v>2</v>
      </c>
      <c r="S2617" s="85" t="s">
        <v>181</v>
      </c>
      <c r="T2617" s="87" t="s">
        <v>13693</v>
      </c>
      <c r="AL2617" s="79">
        <v>0.39589120370370401</v>
      </c>
      <c r="AM2617" s="2">
        <v>5</v>
      </c>
      <c r="AN2617" s="2" t="s">
        <v>5602</v>
      </c>
      <c r="AO2617" s="2" t="s">
        <v>13693</v>
      </c>
    </row>
    <row r="2618" spans="17:41">
      <c r="Q2618" s="80">
        <v>0.367418981481481</v>
      </c>
      <c r="R2618" s="81">
        <v>1</v>
      </c>
      <c r="S2618" s="81" t="s">
        <v>2562</v>
      </c>
      <c r="T2618" s="83" t="s">
        <v>13692</v>
      </c>
      <c r="AL2618" s="79">
        <v>0.3959375</v>
      </c>
      <c r="AM2618" s="2">
        <v>1</v>
      </c>
      <c r="AN2618" s="2" t="s">
        <v>5603</v>
      </c>
      <c r="AO2618" s="2" t="s">
        <v>13694</v>
      </c>
    </row>
    <row r="2619" spans="17:41">
      <c r="Q2619" s="84">
        <v>0.36749999999999999</v>
      </c>
      <c r="R2619" s="85">
        <v>2</v>
      </c>
      <c r="S2619" s="85" t="s">
        <v>3142</v>
      </c>
      <c r="T2619" s="87" t="s">
        <v>13694</v>
      </c>
      <c r="AL2619" s="79">
        <v>0.395972222222222</v>
      </c>
      <c r="AM2619" s="2">
        <v>1</v>
      </c>
      <c r="AN2619" s="2" t="s">
        <v>2991</v>
      </c>
      <c r="AO2619" s="2" t="s">
        <v>13695</v>
      </c>
    </row>
    <row r="2620" spans="17:41">
      <c r="Q2620" s="80">
        <v>0.36752314814814802</v>
      </c>
      <c r="R2620" s="81">
        <v>1</v>
      </c>
      <c r="S2620" s="81" t="s">
        <v>5292</v>
      </c>
      <c r="T2620" s="83" t="s">
        <v>13693</v>
      </c>
      <c r="AL2620" s="79">
        <v>0.39598379629629599</v>
      </c>
      <c r="AM2620" s="2">
        <v>1</v>
      </c>
      <c r="AN2620" s="2" t="s">
        <v>413</v>
      </c>
      <c r="AO2620" s="2" t="s">
        <v>13690</v>
      </c>
    </row>
    <row r="2621" spans="17:41">
      <c r="Q2621" s="84">
        <v>0.367534722222222</v>
      </c>
      <c r="R2621" s="85">
        <v>1</v>
      </c>
      <c r="S2621" s="85" t="s">
        <v>1129</v>
      </c>
      <c r="T2621" s="87" t="s">
        <v>13694</v>
      </c>
      <c r="AL2621" s="79">
        <v>0.39599537037037003</v>
      </c>
      <c r="AM2621" s="2">
        <v>4</v>
      </c>
      <c r="AN2621" s="2" t="s">
        <v>386</v>
      </c>
      <c r="AO2621" s="2" t="s">
        <v>13690</v>
      </c>
    </row>
    <row r="2622" spans="17:41">
      <c r="Q2622" s="80">
        <v>0.36759259259259303</v>
      </c>
      <c r="R2622" s="81">
        <v>1</v>
      </c>
      <c r="S2622" s="81" t="s">
        <v>2687</v>
      </c>
      <c r="T2622" s="83" t="s">
        <v>13692</v>
      </c>
      <c r="AL2622" s="79">
        <v>0.39603009259259297</v>
      </c>
      <c r="AM2622" s="2">
        <v>2</v>
      </c>
      <c r="AN2622" s="2" t="s">
        <v>387</v>
      </c>
      <c r="AO2622" s="2" t="s">
        <v>13690</v>
      </c>
    </row>
    <row r="2623" spans="17:41">
      <c r="Q2623" s="84">
        <v>0.36760416666666701</v>
      </c>
      <c r="R2623" s="85">
        <v>1</v>
      </c>
      <c r="S2623" s="85" t="s">
        <v>5293</v>
      </c>
      <c r="T2623" s="87" t="s">
        <v>13693</v>
      </c>
      <c r="AL2623" s="79">
        <v>0.396053240740741</v>
      </c>
      <c r="AM2623" s="2">
        <v>2</v>
      </c>
      <c r="AN2623" s="2" t="s">
        <v>2992</v>
      </c>
      <c r="AO2623" s="2" t="s">
        <v>13695</v>
      </c>
    </row>
    <row r="2624" spans="17:41">
      <c r="Q2624" s="80">
        <v>0.36760416666666701</v>
      </c>
      <c r="R2624" s="81">
        <v>1</v>
      </c>
      <c r="S2624" s="81" t="s">
        <v>674</v>
      </c>
      <c r="T2624" s="83" t="s">
        <v>13694</v>
      </c>
      <c r="AL2624" s="79">
        <v>0.396053240740741</v>
      </c>
      <c r="AM2624" s="2">
        <v>1</v>
      </c>
      <c r="AN2624" s="2" t="s">
        <v>1110</v>
      </c>
      <c r="AO2624" s="2" t="s">
        <v>13693</v>
      </c>
    </row>
    <row r="2625" spans="17:41">
      <c r="Q2625" s="84">
        <v>0.36762731481481498</v>
      </c>
      <c r="R2625" s="85">
        <v>1</v>
      </c>
      <c r="S2625" s="85" t="s">
        <v>5294</v>
      </c>
      <c r="T2625" s="87" t="s">
        <v>13693</v>
      </c>
      <c r="AL2625" s="79">
        <v>0.39611111111111103</v>
      </c>
      <c r="AM2625" s="2">
        <v>1</v>
      </c>
      <c r="AN2625" s="2" t="s">
        <v>5604</v>
      </c>
      <c r="AO2625" s="2" t="s">
        <v>13694</v>
      </c>
    </row>
    <row r="2626" spans="17:41">
      <c r="Q2626" s="80">
        <v>0.367650462962963</v>
      </c>
      <c r="R2626" s="81">
        <v>5</v>
      </c>
      <c r="S2626" s="81" t="s">
        <v>2907</v>
      </c>
      <c r="T2626" s="83" t="s">
        <v>13692</v>
      </c>
      <c r="AL2626" s="79">
        <v>0.39611111111111103</v>
      </c>
      <c r="AM2626" s="2">
        <v>2</v>
      </c>
      <c r="AN2626" s="2" t="s">
        <v>5605</v>
      </c>
      <c r="AO2626" s="2" t="s">
        <v>13692</v>
      </c>
    </row>
    <row r="2627" spans="17:41">
      <c r="Q2627" s="84">
        <v>0.367650462962963</v>
      </c>
      <c r="R2627" s="85">
        <v>5</v>
      </c>
      <c r="S2627" s="85" t="s">
        <v>2562</v>
      </c>
      <c r="T2627" s="87" t="s">
        <v>13692</v>
      </c>
      <c r="AL2627" s="79">
        <v>0.39614583333333298</v>
      </c>
      <c r="AM2627" s="2">
        <v>1</v>
      </c>
      <c r="AN2627" s="2" t="s">
        <v>2562</v>
      </c>
      <c r="AO2627" s="2" t="s">
        <v>13692</v>
      </c>
    </row>
    <row r="2628" spans="17:41">
      <c r="Q2628" s="80">
        <v>0.36766203703703698</v>
      </c>
      <c r="R2628" s="81">
        <v>2</v>
      </c>
      <c r="S2628" s="81" t="s">
        <v>599</v>
      </c>
      <c r="T2628" s="83" t="s">
        <v>13695</v>
      </c>
      <c r="AL2628" s="79">
        <v>0.396168981481481</v>
      </c>
      <c r="AM2628" s="2">
        <v>1</v>
      </c>
      <c r="AN2628" s="2" t="s">
        <v>5606</v>
      </c>
      <c r="AO2628" s="2" t="s">
        <v>13694</v>
      </c>
    </row>
    <row r="2629" spans="17:41">
      <c r="Q2629" s="84">
        <v>0.367685185185185</v>
      </c>
      <c r="R2629" s="85">
        <v>1</v>
      </c>
      <c r="S2629" s="85" t="s">
        <v>5295</v>
      </c>
      <c r="T2629" s="87" t="s">
        <v>13692</v>
      </c>
      <c r="AL2629" s="79">
        <v>0.396203703703704</v>
      </c>
      <c r="AM2629" s="2">
        <v>1</v>
      </c>
      <c r="AN2629" s="2" t="s">
        <v>2562</v>
      </c>
      <c r="AO2629" s="2" t="s">
        <v>13692</v>
      </c>
    </row>
    <row r="2630" spans="17:41">
      <c r="Q2630" s="80">
        <v>0.367685185185185</v>
      </c>
      <c r="R2630" s="81">
        <v>1</v>
      </c>
      <c r="S2630" s="81" t="s">
        <v>1057</v>
      </c>
      <c r="T2630" s="83" t="s">
        <v>13702</v>
      </c>
      <c r="AL2630" s="79">
        <v>0.39621527777777799</v>
      </c>
      <c r="AM2630" s="2">
        <v>1</v>
      </c>
      <c r="AN2630" s="2" t="s">
        <v>5607</v>
      </c>
      <c r="AO2630" s="2" t="s">
        <v>13694</v>
      </c>
    </row>
    <row r="2631" spans="17:41">
      <c r="Q2631" s="84">
        <v>0.367685185185185</v>
      </c>
      <c r="R2631" s="85">
        <v>1</v>
      </c>
      <c r="S2631" s="85" t="s">
        <v>2003</v>
      </c>
      <c r="T2631" s="87" t="s">
        <v>13691</v>
      </c>
      <c r="AL2631" s="79">
        <v>0.39621527777777799</v>
      </c>
      <c r="AM2631" s="2">
        <v>4</v>
      </c>
      <c r="AN2631" s="2" t="s">
        <v>388</v>
      </c>
      <c r="AO2631" s="2" t="s">
        <v>13690</v>
      </c>
    </row>
    <row r="2632" spans="17:41">
      <c r="Q2632" s="80">
        <v>0.36773148148148099</v>
      </c>
      <c r="R2632" s="81">
        <v>1</v>
      </c>
      <c r="S2632" s="81" t="s">
        <v>5296</v>
      </c>
      <c r="T2632" s="83" t="s">
        <v>13692</v>
      </c>
      <c r="AL2632" s="79">
        <v>0.39624999999999999</v>
      </c>
      <c r="AM2632" s="2">
        <v>1</v>
      </c>
      <c r="AN2632" s="2" t="s">
        <v>389</v>
      </c>
      <c r="AO2632" s="2" t="s">
        <v>13690</v>
      </c>
    </row>
    <row r="2633" spans="17:41">
      <c r="Q2633" s="84">
        <v>0.36782407407407403</v>
      </c>
      <c r="R2633" s="85">
        <v>1</v>
      </c>
      <c r="S2633" s="85" t="s">
        <v>5297</v>
      </c>
      <c r="T2633" s="87" t="s">
        <v>13692</v>
      </c>
      <c r="AL2633" s="79">
        <v>0.39627314814814801</v>
      </c>
      <c r="AM2633" s="2">
        <v>1</v>
      </c>
      <c r="AN2633" s="2" t="s">
        <v>5608</v>
      </c>
      <c r="AO2633" s="2" t="s">
        <v>13692</v>
      </c>
    </row>
    <row r="2634" spans="17:41">
      <c r="Q2634" s="80">
        <v>0.36782407407407403</v>
      </c>
      <c r="R2634" s="81">
        <v>1</v>
      </c>
      <c r="S2634" s="81" t="s">
        <v>2562</v>
      </c>
      <c r="T2634" s="83" t="s">
        <v>13692</v>
      </c>
      <c r="AL2634" s="79">
        <v>0.396319444444444</v>
      </c>
      <c r="AM2634" s="2">
        <v>2</v>
      </c>
      <c r="AN2634" s="2" t="s">
        <v>5609</v>
      </c>
      <c r="AO2634" s="2" t="s">
        <v>13692</v>
      </c>
    </row>
    <row r="2635" spans="17:41">
      <c r="Q2635" s="84">
        <v>0.36784722222222199</v>
      </c>
      <c r="R2635" s="85">
        <v>2</v>
      </c>
      <c r="S2635" s="85" t="s">
        <v>5298</v>
      </c>
      <c r="T2635" s="87" t="s">
        <v>13692</v>
      </c>
      <c r="AL2635" s="79">
        <v>0.39634259259259302</v>
      </c>
      <c r="AM2635" s="2">
        <v>2</v>
      </c>
      <c r="AN2635" s="2" t="s">
        <v>2562</v>
      </c>
      <c r="AO2635" s="2" t="s">
        <v>13692</v>
      </c>
    </row>
    <row r="2636" spans="17:41">
      <c r="Q2636" s="80">
        <v>0.36785879629629598</v>
      </c>
      <c r="R2636" s="81">
        <v>1</v>
      </c>
      <c r="S2636" s="81" t="s">
        <v>192</v>
      </c>
      <c r="T2636" s="83" t="s">
        <v>13701</v>
      </c>
      <c r="AL2636" s="79">
        <v>0.39637731481481497</v>
      </c>
      <c r="AM2636" s="2">
        <v>1</v>
      </c>
      <c r="AN2636" s="2" t="s">
        <v>2562</v>
      </c>
      <c r="AO2636" s="2" t="s">
        <v>13692</v>
      </c>
    </row>
    <row r="2637" spans="17:41">
      <c r="Q2637" s="84">
        <v>0.36787037037037001</v>
      </c>
      <c r="R2637" s="85">
        <v>2</v>
      </c>
      <c r="S2637" s="85" t="s">
        <v>880</v>
      </c>
      <c r="T2637" s="87" t="s">
        <v>13696</v>
      </c>
      <c r="AL2637" s="79">
        <v>0.39638888888888901</v>
      </c>
      <c r="AM2637" s="2">
        <v>1</v>
      </c>
      <c r="AN2637" s="2" t="s">
        <v>2562</v>
      </c>
      <c r="AO2637" s="2" t="s">
        <v>13692</v>
      </c>
    </row>
    <row r="2638" spans="17:41">
      <c r="Q2638" s="80">
        <v>0.36800925925925898</v>
      </c>
      <c r="R2638" s="81">
        <v>1</v>
      </c>
      <c r="S2638" s="81" t="s">
        <v>5299</v>
      </c>
      <c r="T2638" s="83" t="s">
        <v>13692</v>
      </c>
      <c r="AL2638" s="79">
        <v>0.39642361111111102</v>
      </c>
      <c r="AM2638" s="2">
        <v>1</v>
      </c>
      <c r="AN2638" s="2" t="s">
        <v>2562</v>
      </c>
      <c r="AO2638" s="2" t="s">
        <v>13692</v>
      </c>
    </row>
    <row r="2639" spans="17:41">
      <c r="Q2639" s="84">
        <v>0.36804398148148099</v>
      </c>
      <c r="R2639" s="85">
        <v>1</v>
      </c>
      <c r="S2639" s="85" t="s">
        <v>5300</v>
      </c>
      <c r="T2639" s="87" t="s">
        <v>13690</v>
      </c>
      <c r="AL2639" s="79">
        <v>0.39645833333333302</v>
      </c>
      <c r="AM2639" s="2">
        <v>1</v>
      </c>
      <c r="AN2639" s="2" t="s">
        <v>1285</v>
      </c>
      <c r="AO2639" s="2" t="s">
        <v>13693</v>
      </c>
    </row>
    <row r="2640" spans="17:41">
      <c r="Q2640" s="80">
        <v>0.36805555555555602</v>
      </c>
      <c r="R2640" s="81">
        <v>1</v>
      </c>
      <c r="S2640" s="81" t="s">
        <v>614</v>
      </c>
      <c r="T2640" s="83" t="s">
        <v>13694</v>
      </c>
      <c r="AL2640" s="79">
        <v>0.39646990740740701</v>
      </c>
      <c r="AM2640" s="2">
        <v>3</v>
      </c>
      <c r="AN2640" s="2" t="s">
        <v>5610</v>
      </c>
      <c r="AO2640" s="2" t="s">
        <v>13690</v>
      </c>
    </row>
    <row r="2641" spans="17:41">
      <c r="Q2641" s="84">
        <v>0.36807870370370399</v>
      </c>
      <c r="R2641" s="85">
        <v>1</v>
      </c>
      <c r="S2641" s="85" t="s">
        <v>615</v>
      </c>
      <c r="T2641" s="87" t="s">
        <v>13690</v>
      </c>
      <c r="AL2641" s="79">
        <v>0.39662037037037001</v>
      </c>
      <c r="AM2641" s="2">
        <v>1</v>
      </c>
      <c r="AN2641" s="2" t="s">
        <v>1106</v>
      </c>
      <c r="AO2641" s="2" t="s">
        <v>13693</v>
      </c>
    </row>
    <row r="2642" spans="17:41">
      <c r="Q2642" s="80">
        <v>0.36810185185185201</v>
      </c>
      <c r="R2642" s="81">
        <v>1</v>
      </c>
      <c r="S2642" s="81" t="s">
        <v>988</v>
      </c>
      <c r="T2642" s="83" t="s">
        <v>13694</v>
      </c>
      <c r="AL2642" s="79">
        <v>0.396631944444444</v>
      </c>
      <c r="AM2642" s="2">
        <v>1</v>
      </c>
      <c r="AN2642" s="2" t="s">
        <v>668</v>
      </c>
      <c r="AO2642" s="2" t="s">
        <v>13695</v>
      </c>
    </row>
    <row r="2643" spans="17:41">
      <c r="Q2643" s="84">
        <v>0.36810185185185201</v>
      </c>
      <c r="R2643" s="85">
        <v>3</v>
      </c>
      <c r="S2643" s="85" t="s">
        <v>5301</v>
      </c>
      <c r="T2643" s="87" t="s">
        <v>13692</v>
      </c>
      <c r="AL2643" s="79">
        <v>0.39665509259259302</v>
      </c>
      <c r="AM2643" s="2">
        <v>1</v>
      </c>
      <c r="AN2643" s="2" t="s">
        <v>2054</v>
      </c>
      <c r="AO2643" s="2" t="s">
        <v>13694</v>
      </c>
    </row>
    <row r="2644" spans="17:41">
      <c r="Q2644" s="80">
        <v>0.36812499999999998</v>
      </c>
      <c r="R2644" s="81">
        <v>1</v>
      </c>
      <c r="S2644" s="81" t="s">
        <v>2515</v>
      </c>
      <c r="T2644" s="83" t="s">
        <v>13690</v>
      </c>
      <c r="AL2644" s="79">
        <v>0.39672453703703697</v>
      </c>
      <c r="AM2644" s="2">
        <v>3</v>
      </c>
      <c r="AN2644" s="2" t="s">
        <v>5611</v>
      </c>
      <c r="AO2644" s="2" t="s">
        <v>13690</v>
      </c>
    </row>
    <row r="2645" spans="17:41">
      <c r="Q2645" s="84">
        <v>0.36812499999999998</v>
      </c>
      <c r="R2645" s="85">
        <v>1</v>
      </c>
      <c r="S2645" s="85" t="s">
        <v>2562</v>
      </c>
      <c r="T2645" s="87" t="s">
        <v>13692</v>
      </c>
      <c r="AL2645" s="79">
        <v>0.39673611111111101</v>
      </c>
      <c r="AM2645" s="2">
        <v>1</v>
      </c>
      <c r="AN2645" s="2" t="s">
        <v>3152</v>
      </c>
      <c r="AO2645" s="2" t="s">
        <v>13694</v>
      </c>
    </row>
    <row r="2646" spans="17:41">
      <c r="Q2646" s="80">
        <v>0.368148148148148</v>
      </c>
      <c r="R2646" s="81">
        <v>1</v>
      </c>
      <c r="S2646" s="81" t="s">
        <v>2562</v>
      </c>
      <c r="T2646" s="83" t="s">
        <v>13692</v>
      </c>
      <c r="AL2646" s="79">
        <v>0.396747685185185</v>
      </c>
      <c r="AM2646" s="2">
        <v>1</v>
      </c>
      <c r="AN2646" s="2" t="s">
        <v>582</v>
      </c>
      <c r="AO2646" s="2" t="s">
        <v>13693</v>
      </c>
    </row>
    <row r="2647" spans="17:41">
      <c r="Q2647" s="84">
        <v>0.36817129629629602</v>
      </c>
      <c r="R2647" s="85">
        <v>1</v>
      </c>
      <c r="S2647" s="85" t="s">
        <v>2562</v>
      </c>
      <c r="T2647" s="87" t="s">
        <v>13692</v>
      </c>
      <c r="AL2647" s="79">
        <v>0.396782407407407</v>
      </c>
      <c r="AM2647" s="2">
        <v>1</v>
      </c>
      <c r="AN2647" s="2" t="s">
        <v>233</v>
      </c>
      <c r="AO2647" s="2" t="s">
        <v>13701</v>
      </c>
    </row>
    <row r="2648" spans="17:41">
      <c r="Q2648" s="80">
        <v>0.36819444444444399</v>
      </c>
      <c r="R2648" s="81">
        <v>2</v>
      </c>
      <c r="S2648" s="81" t="s">
        <v>2004</v>
      </c>
      <c r="T2648" s="83" t="s">
        <v>13695</v>
      </c>
      <c r="AL2648" s="79">
        <v>0.39679398148148098</v>
      </c>
      <c r="AM2648" s="2">
        <v>1</v>
      </c>
      <c r="AN2648" s="2" t="s">
        <v>1125</v>
      </c>
      <c r="AO2648" s="2" t="s">
        <v>13693</v>
      </c>
    </row>
    <row r="2649" spans="17:41">
      <c r="Q2649" s="84">
        <v>0.36819444444444399</v>
      </c>
      <c r="R2649" s="85">
        <v>1</v>
      </c>
      <c r="S2649" s="85" t="s">
        <v>2562</v>
      </c>
      <c r="T2649" s="87" t="s">
        <v>13692</v>
      </c>
      <c r="AL2649" s="79">
        <v>0.39684027777777803</v>
      </c>
      <c r="AM2649" s="2">
        <v>2</v>
      </c>
      <c r="AN2649" s="2" t="s">
        <v>5612</v>
      </c>
      <c r="AO2649" s="2" t="s">
        <v>13690</v>
      </c>
    </row>
    <row r="2650" spans="17:41">
      <c r="Q2650" s="80">
        <v>0.36824074074074098</v>
      </c>
      <c r="R2650" s="81">
        <v>1</v>
      </c>
      <c r="S2650" s="81" t="s">
        <v>1598</v>
      </c>
      <c r="T2650" s="83" t="s">
        <v>13691</v>
      </c>
      <c r="AL2650" s="79">
        <v>0.39684027777777803</v>
      </c>
      <c r="AM2650" s="2">
        <v>4</v>
      </c>
      <c r="AN2650" s="2" t="s">
        <v>1073</v>
      </c>
      <c r="AO2650" s="2" t="s">
        <v>13690</v>
      </c>
    </row>
    <row r="2651" spans="17:41">
      <c r="Q2651" s="84">
        <v>0.36829861111111101</v>
      </c>
      <c r="R2651" s="85">
        <v>2</v>
      </c>
      <c r="S2651" s="85" t="s">
        <v>913</v>
      </c>
      <c r="T2651" s="87" t="s">
        <v>13696</v>
      </c>
      <c r="AL2651" s="79">
        <v>0.39687499999999998</v>
      </c>
      <c r="AM2651" s="2">
        <v>2</v>
      </c>
      <c r="AN2651" s="2" t="s">
        <v>4268</v>
      </c>
      <c r="AO2651" s="2" t="s">
        <v>13695</v>
      </c>
    </row>
    <row r="2652" spans="17:41">
      <c r="Q2652" s="80">
        <v>0.36832175925925897</v>
      </c>
      <c r="R2652" s="81">
        <v>1</v>
      </c>
      <c r="S2652" s="81" t="s">
        <v>1599</v>
      </c>
      <c r="T2652" s="83" t="s">
        <v>13690</v>
      </c>
      <c r="AL2652" s="79">
        <v>0.39688657407407402</v>
      </c>
      <c r="AM2652" s="2">
        <v>1</v>
      </c>
      <c r="AN2652" s="2" t="s">
        <v>274</v>
      </c>
      <c r="AO2652" s="2" t="s">
        <v>13701</v>
      </c>
    </row>
    <row r="2653" spans="17:41">
      <c r="Q2653" s="84">
        <v>0.36832175925925897</v>
      </c>
      <c r="R2653" s="85">
        <v>1</v>
      </c>
      <c r="S2653" s="85" t="s">
        <v>2562</v>
      </c>
      <c r="T2653" s="87" t="s">
        <v>13692</v>
      </c>
      <c r="AL2653" s="79">
        <v>0.39690972222222198</v>
      </c>
      <c r="AM2653" s="2">
        <v>1</v>
      </c>
      <c r="AN2653" s="2" t="s">
        <v>5613</v>
      </c>
      <c r="AO2653" s="2" t="s">
        <v>13694</v>
      </c>
    </row>
    <row r="2654" spans="17:41">
      <c r="Q2654" s="80">
        <v>0.36833333333333301</v>
      </c>
      <c r="R2654" s="81">
        <v>4</v>
      </c>
      <c r="S2654" s="81" t="s">
        <v>5302</v>
      </c>
      <c r="T2654" s="83" t="s">
        <v>13715</v>
      </c>
      <c r="AL2654" s="79">
        <v>0.39695601851851903</v>
      </c>
      <c r="AM2654" s="2">
        <v>1</v>
      </c>
      <c r="AN2654" s="2" t="s">
        <v>674</v>
      </c>
      <c r="AO2654" s="2" t="s">
        <v>13701</v>
      </c>
    </row>
    <row r="2655" spans="17:41">
      <c r="Q2655" s="84">
        <v>0.36836805555555602</v>
      </c>
      <c r="R2655" s="85">
        <v>1</v>
      </c>
      <c r="S2655" s="85" t="s">
        <v>5303</v>
      </c>
      <c r="T2655" s="87" t="s">
        <v>13692</v>
      </c>
      <c r="AL2655" s="79">
        <v>0.39696759259259301</v>
      </c>
      <c r="AM2655" s="2">
        <v>1</v>
      </c>
      <c r="AN2655" s="2" t="s">
        <v>1115</v>
      </c>
      <c r="AO2655" s="2" t="s">
        <v>13696</v>
      </c>
    </row>
    <row r="2656" spans="17:41">
      <c r="Q2656" s="80">
        <v>0.36837962962963</v>
      </c>
      <c r="R2656" s="81">
        <v>2</v>
      </c>
      <c r="S2656" s="81" t="s">
        <v>1058</v>
      </c>
      <c r="T2656" s="83" t="s">
        <v>13690</v>
      </c>
      <c r="AL2656" s="79">
        <v>0.39697916666666699</v>
      </c>
      <c r="AM2656" s="2">
        <v>1</v>
      </c>
      <c r="AN2656" s="2" t="s">
        <v>2702</v>
      </c>
      <c r="AO2656" s="2" t="s">
        <v>13693</v>
      </c>
    </row>
    <row r="2657" spans="17:41">
      <c r="Q2657" s="84">
        <v>0.36839120370370398</v>
      </c>
      <c r="R2657" s="85">
        <v>1</v>
      </c>
      <c r="S2657" s="85" t="s">
        <v>2562</v>
      </c>
      <c r="T2657" s="87" t="s">
        <v>13692</v>
      </c>
      <c r="AL2657" s="79">
        <v>0.39702546296296298</v>
      </c>
      <c r="AM2657" s="2">
        <v>4</v>
      </c>
      <c r="AN2657" s="2" t="s">
        <v>2993</v>
      </c>
      <c r="AO2657" s="2" t="s">
        <v>13692</v>
      </c>
    </row>
    <row r="2658" spans="17:41">
      <c r="Q2658" s="80">
        <v>0.36840277777777802</v>
      </c>
      <c r="R2658" s="81">
        <v>1</v>
      </c>
      <c r="S2658" s="81" t="s">
        <v>616</v>
      </c>
      <c r="T2658" s="83" t="s">
        <v>13690</v>
      </c>
      <c r="AL2658" s="79">
        <v>0.39706018518518499</v>
      </c>
      <c r="AM2658" s="2">
        <v>1</v>
      </c>
      <c r="AN2658" s="2" t="s">
        <v>5614</v>
      </c>
      <c r="AO2658" s="2" t="s">
        <v>13707</v>
      </c>
    </row>
    <row r="2659" spans="17:41">
      <c r="Q2659" s="84">
        <v>0.36842592592592599</v>
      </c>
      <c r="R2659" s="85">
        <v>1</v>
      </c>
      <c r="S2659" s="85" t="s">
        <v>2562</v>
      </c>
      <c r="T2659" s="87" t="s">
        <v>13692</v>
      </c>
      <c r="AL2659" s="79">
        <v>0.39712962962963</v>
      </c>
      <c r="AM2659" s="2">
        <v>1</v>
      </c>
      <c r="AN2659" s="2" t="s">
        <v>2994</v>
      </c>
      <c r="AO2659" s="2" t="s">
        <v>13692</v>
      </c>
    </row>
    <row r="2660" spans="17:41">
      <c r="Q2660" s="80">
        <v>0.36843749999999997</v>
      </c>
      <c r="R2660" s="81">
        <v>1</v>
      </c>
      <c r="S2660" s="81" t="s">
        <v>5304</v>
      </c>
      <c r="T2660" s="83" t="s">
        <v>13693</v>
      </c>
      <c r="AL2660" s="79">
        <v>0.39719907407407401</v>
      </c>
      <c r="AM2660" s="2">
        <v>1</v>
      </c>
      <c r="AN2660" s="2" t="s">
        <v>5615</v>
      </c>
      <c r="AO2660" s="2" t="s">
        <v>13692</v>
      </c>
    </row>
    <row r="2661" spans="17:41">
      <c r="Q2661" s="84">
        <v>0.36844907407407401</v>
      </c>
      <c r="R2661" s="85">
        <v>1</v>
      </c>
      <c r="S2661" s="85" t="s">
        <v>5305</v>
      </c>
      <c r="T2661" s="87" t="s">
        <v>13690</v>
      </c>
      <c r="AL2661" s="79">
        <v>0.39725694444444398</v>
      </c>
      <c r="AM2661" s="2">
        <v>2</v>
      </c>
      <c r="AN2661" s="2" t="s">
        <v>2995</v>
      </c>
      <c r="AO2661" s="2" t="s">
        <v>13695</v>
      </c>
    </row>
    <row r="2662" spans="17:41">
      <c r="Q2662" s="80">
        <v>0.36844907407407401</v>
      </c>
      <c r="R2662" s="81">
        <v>2</v>
      </c>
      <c r="S2662" s="81" t="s">
        <v>5306</v>
      </c>
      <c r="T2662" s="83" t="s">
        <v>13693</v>
      </c>
      <c r="AL2662" s="79">
        <v>0.39729166666666699</v>
      </c>
      <c r="AM2662" s="2">
        <v>1</v>
      </c>
      <c r="AN2662" s="2" t="s">
        <v>988</v>
      </c>
      <c r="AO2662" s="2" t="s">
        <v>13694</v>
      </c>
    </row>
    <row r="2663" spans="17:41">
      <c r="Q2663" s="84">
        <v>0.36847222222222198</v>
      </c>
      <c r="R2663" s="85">
        <v>2</v>
      </c>
      <c r="S2663" s="85" t="s">
        <v>2562</v>
      </c>
      <c r="T2663" s="87" t="s">
        <v>13692</v>
      </c>
      <c r="AL2663" s="79">
        <v>0.39733796296296298</v>
      </c>
      <c r="AM2663" s="2">
        <v>1</v>
      </c>
      <c r="AN2663" s="2" t="s">
        <v>5616</v>
      </c>
      <c r="AO2663" s="2" t="s">
        <v>13694</v>
      </c>
    </row>
    <row r="2664" spans="17:41">
      <c r="Q2664" s="80">
        <v>0.36848379629629602</v>
      </c>
      <c r="R2664" s="81">
        <v>1</v>
      </c>
      <c r="S2664" s="81" t="s">
        <v>5307</v>
      </c>
      <c r="T2664" s="83" t="s">
        <v>13692</v>
      </c>
      <c r="AL2664" s="79">
        <v>0.39733796296296298</v>
      </c>
      <c r="AM2664" s="2">
        <v>1</v>
      </c>
      <c r="AN2664" s="2" t="s">
        <v>2562</v>
      </c>
      <c r="AO2664" s="2" t="s">
        <v>13692</v>
      </c>
    </row>
    <row r="2665" spans="17:41">
      <c r="Q2665" s="84">
        <v>0.36848379629629602</v>
      </c>
      <c r="R2665" s="85">
        <v>1</v>
      </c>
      <c r="S2665" s="85" t="s">
        <v>2562</v>
      </c>
      <c r="T2665" s="87" t="s">
        <v>13692</v>
      </c>
      <c r="AL2665" s="79">
        <v>0.39733796296296298</v>
      </c>
      <c r="AM2665" s="2">
        <v>2</v>
      </c>
      <c r="AN2665" s="2" t="s">
        <v>246</v>
      </c>
      <c r="AO2665" s="2" t="s">
        <v>13701</v>
      </c>
    </row>
    <row r="2666" spans="17:41">
      <c r="Q2666" s="80">
        <v>0.36849537037037</v>
      </c>
      <c r="R2666" s="81">
        <v>1</v>
      </c>
      <c r="S2666" s="81" t="s">
        <v>5308</v>
      </c>
      <c r="T2666" s="83" t="s">
        <v>13690</v>
      </c>
      <c r="AL2666" s="79">
        <v>0.397361111111111</v>
      </c>
      <c r="AM2666" s="2">
        <v>1</v>
      </c>
      <c r="AN2666" s="2" t="s">
        <v>2945</v>
      </c>
      <c r="AO2666" s="2" t="s">
        <v>13690</v>
      </c>
    </row>
    <row r="2667" spans="17:41">
      <c r="Q2667" s="84">
        <v>0.36849537037037</v>
      </c>
      <c r="R2667" s="85">
        <v>1</v>
      </c>
      <c r="S2667" s="85" t="s">
        <v>2323</v>
      </c>
      <c r="T2667" s="87" t="s">
        <v>13690</v>
      </c>
      <c r="AL2667" s="79">
        <v>0.39737268518518498</v>
      </c>
      <c r="AM2667" s="2">
        <v>4</v>
      </c>
      <c r="AN2667" s="2" t="s">
        <v>5617</v>
      </c>
      <c r="AO2667" s="2" t="s">
        <v>13692</v>
      </c>
    </row>
    <row r="2668" spans="17:41">
      <c r="Q2668" s="80">
        <v>0.36850694444444398</v>
      </c>
      <c r="R2668" s="81">
        <v>1</v>
      </c>
      <c r="S2668" s="81" t="s">
        <v>5309</v>
      </c>
      <c r="T2668" s="83" t="s">
        <v>13690</v>
      </c>
      <c r="AL2668" s="79">
        <v>0.397395833333333</v>
      </c>
      <c r="AM2668" s="2">
        <v>2</v>
      </c>
      <c r="AN2668" s="2" t="s">
        <v>5618</v>
      </c>
      <c r="AO2668" s="2" t="s">
        <v>13690</v>
      </c>
    </row>
    <row r="2669" spans="17:41">
      <c r="Q2669" s="84">
        <v>0.36853009259259301</v>
      </c>
      <c r="R2669" s="85">
        <v>1</v>
      </c>
      <c r="S2669" s="85" t="s">
        <v>2562</v>
      </c>
      <c r="T2669" s="87" t="s">
        <v>13692</v>
      </c>
      <c r="AL2669" s="79">
        <v>0.39743055555555601</v>
      </c>
      <c r="AM2669" s="2">
        <v>2</v>
      </c>
      <c r="AN2669" s="2" t="s">
        <v>2996</v>
      </c>
      <c r="AO2669" s="2" t="s">
        <v>13695</v>
      </c>
    </row>
    <row r="2670" spans="17:41">
      <c r="Q2670" s="80">
        <v>0.36854166666666699</v>
      </c>
      <c r="R2670" s="81">
        <v>2</v>
      </c>
      <c r="S2670" s="81" t="s">
        <v>5310</v>
      </c>
      <c r="T2670" s="83" t="s">
        <v>13690</v>
      </c>
      <c r="AL2670" s="79">
        <v>0.39745370370370398</v>
      </c>
      <c r="AM2670" s="2">
        <v>2</v>
      </c>
      <c r="AN2670" s="2" t="s">
        <v>2376</v>
      </c>
      <c r="AO2670" s="2" t="s">
        <v>13692</v>
      </c>
    </row>
    <row r="2671" spans="17:41">
      <c r="Q2671" s="84">
        <v>0.36855324074074097</v>
      </c>
      <c r="R2671" s="85">
        <v>1</v>
      </c>
      <c r="S2671" s="85" t="s">
        <v>5311</v>
      </c>
      <c r="T2671" s="87" t="s">
        <v>13692</v>
      </c>
      <c r="AL2671" s="79">
        <v>0.397476851851852</v>
      </c>
      <c r="AM2671" s="2">
        <v>1</v>
      </c>
      <c r="AN2671" s="2" t="s">
        <v>5577</v>
      </c>
      <c r="AO2671" s="2" t="s">
        <v>13698</v>
      </c>
    </row>
    <row r="2672" spans="17:41">
      <c r="Q2672" s="80">
        <v>0.36857638888888899</v>
      </c>
      <c r="R2672" s="81">
        <v>1</v>
      </c>
      <c r="S2672" s="81" t="s">
        <v>5312</v>
      </c>
      <c r="T2672" s="83" t="s">
        <v>13695</v>
      </c>
      <c r="AL2672" s="79">
        <v>0.39753472222222203</v>
      </c>
      <c r="AM2672" s="2">
        <v>2</v>
      </c>
      <c r="AN2672" s="2" t="s">
        <v>5619</v>
      </c>
      <c r="AO2672" s="2" t="s">
        <v>13694</v>
      </c>
    </row>
    <row r="2673" spans="17:41">
      <c r="Q2673" s="84">
        <v>0.36857638888888899</v>
      </c>
      <c r="R2673" s="85">
        <v>1</v>
      </c>
      <c r="S2673" s="85" t="s">
        <v>2562</v>
      </c>
      <c r="T2673" s="87" t="s">
        <v>13692</v>
      </c>
      <c r="AL2673" s="79">
        <v>0.39754629629629601</v>
      </c>
      <c r="AM2673" s="2">
        <v>2</v>
      </c>
      <c r="AN2673" s="2" t="s">
        <v>4502</v>
      </c>
      <c r="AO2673" s="2" t="s">
        <v>13696</v>
      </c>
    </row>
    <row r="2674" spans="17:41">
      <c r="Q2674" s="80">
        <v>0.36858796296296298</v>
      </c>
      <c r="R2674" s="81">
        <v>1</v>
      </c>
      <c r="S2674" s="81" t="s">
        <v>1600</v>
      </c>
      <c r="T2674" s="83" t="s">
        <v>13694</v>
      </c>
      <c r="AL2674" s="79">
        <v>0.39760416666666698</v>
      </c>
      <c r="AM2674" s="2">
        <v>1</v>
      </c>
      <c r="AN2674" s="2" t="s">
        <v>808</v>
      </c>
      <c r="AO2674" s="2" t="s">
        <v>13695</v>
      </c>
    </row>
    <row r="2675" spans="17:41">
      <c r="Q2675" s="84">
        <v>0.36859953703703702</v>
      </c>
      <c r="R2675" s="85">
        <v>1</v>
      </c>
      <c r="S2675" s="85" t="s">
        <v>2005</v>
      </c>
      <c r="T2675" s="87" t="s">
        <v>13694</v>
      </c>
      <c r="AL2675" s="79">
        <v>0.39761574074074102</v>
      </c>
      <c r="AM2675" s="2">
        <v>3</v>
      </c>
      <c r="AN2675" s="2" t="s">
        <v>2562</v>
      </c>
      <c r="AO2675" s="2" t="s">
        <v>13692</v>
      </c>
    </row>
    <row r="2676" spans="17:41">
      <c r="Q2676" s="80">
        <v>0.368611111111111</v>
      </c>
      <c r="R2676" s="81">
        <v>1</v>
      </c>
      <c r="S2676" s="81" t="s">
        <v>1601</v>
      </c>
      <c r="T2676" s="83" t="s">
        <v>13690</v>
      </c>
      <c r="AL2676" s="79">
        <v>0.39765046296296302</v>
      </c>
      <c r="AM2676" s="2">
        <v>1</v>
      </c>
      <c r="AN2676" s="2" t="s">
        <v>2562</v>
      </c>
      <c r="AO2676" s="2" t="s">
        <v>13692</v>
      </c>
    </row>
    <row r="2677" spans="17:41">
      <c r="Q2677" s="84">
        <v>0.36863425925925902</v>
      </c>
      <c r="R2677" s="85">
        <v>1</v>
      </c>
      <c r="S2677" s="85" t="s">
        <v>5313</v>
      </c>
      <c r="T2677" s="87" t="s">
        <v>13694</v>
      </c>
      <c r="AL2677" s="79">
        <v>0.39766203703703701</v>
      </c>
      <c r="AM2677" s="2">
        <v>1</v>
      </c>
      <c r="AN2677" s="2" t="s">
        <v>2562</v>
      </c>
      <c r="AO2677" s="2" t="s">
        <v>13692</v>
      </c>
    </row>
    <row r="2678" spans="17:41">
      <c r="Q2678" s="80">
        <v>0.36863425925925902</v>
      </c>
      <c r="R2678" s="81">
        <v>1</v>
      </c>
      <c r="S2678" s="81" t="s">
        <v>1164</v>
      </c>
      <c r="T2678" s="83" t="s">
        <v>13690</v>
      </c>
      <c r="AL2678" s="79">
        <v>0.39768518518518498</v>
      </c>
      <c r="AM2678" s="2">
        <v>1</v>
      </c>
      <c r="AN2678" s="2" t="s">
        <v>2056</v>
      </c>
      <c r="AO2678" s="2" t="s">
        <v>13695</v>
      </c>
    </row>
    <row r="2679" spans="17:41">
      <c r="Q2679" s="84">
        <v>0.36866898148148097</v>
      </c>
      <c r="R2679" s="85">
        <v>1</v>
      </c>
      <c r="S2679" s="85" t="s">
        <v>1602</v>
      </c>
      <c r="T2679" s="87" t="s">
        <v>13694</v>
      </c>
      <c r="AL2679" s="79">
        <v>0.39769675925925901</v>
      </c>
      <c r="AM2679" s="2">
        <v>2</v>
      </c>
      <c r="AN2679" s="2" t="s">
        <v>1660</v>
      </c>
      <c r="AO2679" s="2" t="s">
        <v>13694</v>
      </c>
    </row>
    <row r="2680" spans="17:41">
      <c r="Q2680" s="80">
        <v>0.36869212962962999</v>
      </c>
      <c r="R2680" s="81">
        <v>2</v>
      </c>
      <c r="S2680" s="81" t="s">
        <v>2006</v>
      </c>
      <c r="T2680" s="83" t="s">
        <v>13690</v>
      </c>
      <c r="AL2680" s="79">
        <v>0.39771990740740698</v>
      </c>
      <c r="AM2680" s="2">
        <v>1</v>
      </c>
      <c r="AN2680" s="2" t="s">
        <v>5620</v>
      </c>
      <c r="AO2680" s="2" t="s">
        <v>13692</v>
      </c>
    </row>
    <row r="2681" spans="17:41">
      <c r="Q2681" s="84">
        <v>0.36870370370370398</v>
      </c>
      <c r="R2681" s="85">
        <v>1</v>
      </c>
      <c r="S2681" s="85" t="s">
        <v>5314</v>
      </c>
      <c r="T2681" s="87" t="s">
        <v>13694</v>
      </c>
      <c r="AL2681" s="79">
        <v>0.39776620370370402</v>
      </c>
      <c r="AM2681" s="2">
        <v>1</v>
      </c>
      <c r="AN2681" s="2" t="s">
        <v>834</v>
      </c>
      <c r="AO2681" s="2" t="s">
        <v>13695</v>
      </c>
    </row>
    <row r="2682" spans="17:41">
      <c r="Q2682" s="80">
        <v>0.36871527777777802</v>
      </c>
      <c r="R2682" s="81">
        <v>1</v>
      </c>
      <c r="S2682" s="81" t="s">
        <v>5315</v>
      </c>
      <c r="T2682" s="83" t="s">
        <v>13694</v>
      </c>
      <c r="AL2682" s="79">
        <v>0.39777777777777801</v>
      </c>
      <c r="AM2682" s="2">
        <v>1</v>
      </c>
      <c r="AN2682" s="2" t="s">
        <v>5621</v>
      </c>
      <c r="AO2682" s="2" t="s">
        <v>13692</v>
      </c>
    </row>
    <row r="2683" spans="17:41">
      <c r="Q2683" s="84">
        <v>0.36873842592592598</v>
      </c>
      <c r="R2683" s="85">
        <v>1</v>
      </c>
      <c r="S2683" s="85" t="s">
        <v>2324</v>
      </c>
      <c r="T2683" s="87" t="s">
        <v>13690</v>
      </c>
      <c r="AL2683" s="79">
        <v>0.39777777777777801</v>
      </c>
      <c r="AM2683" s="2">
        <v>1</v>
      </c>
      <c r="AN2683" s="2" t="s">
        <v>392</v>
      </c>
      <c r="AO2683" s="2" t="s">
        <v>13690</v>
      </c>
    </row>
    <row r="2684" spans="17:41">
      <c r="Q2684" s="80">
        <v>0.36875000000000002</v>
      </c>
      <c r="R2684" s="81">
        <v>1</v>
      </c>
      <c r="S2684" s="81" t="s">
        <v>1242</v>
      </c>
      <c r="T2684" s="83" t="s">
        <v>13690</v>
      </c>
      <c r="AL2684" s="79">
        <v>0.39784722222222202</v>
      </c>
      <c r="AM2684" s="2">
        <v>1</v>
      </c>
      <c r="AN2684" s="2" t="s">
        <v>2562</v>
      </c>
      <c r="AO2684" s="2" t="s">
        <v>13692</v>
      </c>
    </row>
    <row r="2685" spans="17:41">
      <c r="Q2685" s="84">
        <v>0.36876157407407401</v>
      </c>
      <c r="R2685" s="85">
        <v>1</v>
      </c>
      <c r="S2685" s="85" t="s">
        <v>3741</v>
      </c>
      <c r="T2685" s="87" t="s">
        <v>13692</v>
      </c>
      <c r="AL2685" s="79">
        <v>0.39789351851851901</v>
      </c>
      <c r="AM2685" s="2">
        <v>1</v>
      </c>
      <c r="AN2685" s="2" t="s">
        <v>393</v>
      </c>
      <c r="AO2685" s="2" t="s">
        <v>13690</v>
      </c>
    </row>
    <row r="2686" spans="17:41">
      <c r="Q2686" s="80">
        <v>0.36877314814814799</v>
      </c>
      <c r="R2686" s="81">
        <v>1</v>
      </c>
      <c r="S2686" s="81" t="s">
        <v>2516</v>
      </c>
      <c r="T2686" s="83" t="s">
        <v>13694</v>
      </c>
      <c r="AL2686" s="79">
        <v>0.397939814814815</v>
      </c>
      <c r="AM2686" s="2">
        <v>1</v>
      </c>
      <c r="AN2686" s="2" t="s">
        <v>394</v>
      </c>
      <c r="AO2686" s="2" t="s">
        <v>13690</v>
      </c>
    </row>
    <row r="2687" spans="17:41">
      <c r="Q2687" s="84">
        <v>0.36878472222222197</v>
      </c>
      <c r="R2687" s="85">
        <v>1</v>
      </c>
      <c r="S2687" s="85" t="s">
        <v>2593</v>
      </c>
      <c r="T2687" s="87" t="s">
        <v>13694</v>
      </c>
      <c r="AL2687" s="79">
        <v>0.39795138888888898</v>
      </c>
      <c r="AM2687" s="2">
        <v>1</v>
      </c>
      <c r="AN2687" s="2" t="s">
        <v>2562</v>
      </c>
      <c r="AO2687" s="2" t="s">
        <v>13692</v>
      </c>
    </row>
    <row r="2688" spans="17:41">
      <c r="Q2688" s="80">
        <v>0.36879629629629601</v>
      </c>
      <c r="R2688" s="81">
        <v>1</v>
      </c>
      <c r="S2688" s="81" t="s">
        <v>2007</v>
      </c>
      <c r="T2688" s="83" t="s">
        <v>13694</v>
      </c>
      <c r="AL2688" s="79">
        <v>0.397974537037037</v>
      </c>
      <c r="AM2688" s="2">
        <v>1</v>
      </c>
      <c r="AN2688" s="2" t="s">
        <v>1249</v>
      </c>
      <c r="AO2688" s="2" t="s">
        <v>13694</v>
      </c>
    </row>
    <row r="2689" spans="17:41">
      <c r="Q2689" s="84">
        <v>0.36879629629629601</v>
      </c>
      <c r="R2689" s="85">
        <v>1</v>
      </c>
      <c r="S2689" s="85" t="s">
        <v>2008</v>
      </c>
      <c r="T2689" s="87" t="s">
        <v>13690</v>
      </c>
      <c r="AL2689" s="79">
        <v>0.397974537037037</v>
      </c>
      <c r="AM2689" s="2">
        <v>2</v>
      </c>
      <c r="AN2689" s="2" t="s">
        <v>2562</v>
      </c>
      <c r="AO2689" s="2" t="s">
        <v>13692</v>
      </c>
    </row>
    <row r="2690" spans="17:41">
      <c r="Q2690" s="80">
        <v>0.36888888888888899</v>
      </c>
      <c r="R2690" s="81">
        <v>1</v>
      </c>
      <c r="S2690" s="81" t="s">
        <v>1109</v>
      </c>
      <c r="T2690" s="83" t="s">
        <v>13702</v>
      </c>
      <c r="AL2690" s="79">
        <v>0.39799768518518502</v>
      </c>
      <c r="AM2690" s="2">
        <v>1</v>
      </c>
      <c r="AN2690" s="2" t="s">
        <v>5622</v>
      </c>
      <c r="AO2690" s="2" t="s">
        <v>13692</v>
      </c>
    </row>
    <row r="2691" spans="17:41">
      <c r="Q2691" s="84">
        <v>0.36892361111111099</v>
      </c>
      <c r="R2691" s="85">
        <v>4</v>
      </c>
      <c r="S2691" s="85" t="s">
        <v>2562</v>
      </c>
      <c r="T2691" s="87" t="s">
        <v>13692</v>
      </c>
      <c r="AL2691" s="79">
        <v>0.39802083333333299</v>
      </c>
      <c r="AM2691" s="2">
        <v>1</v>
      </c>
      <c r="AN2691" s="2" t="s">
        <v>5623</v>
      </c>
      <c r="AO2691" s="2" t="s">
        <v>13694</v>
      </c>
    </row>
    <row r="2692" spans="17:41">
      <c r="Q2692" s="80">
        <v>0.36893518518518498</v>
      </c>
      <c r="R2692" s="81">
        <v>1</v>
      </c>
      <c r="S2692" s="81" t="s">
        <v>5316</v>
      </c>
      <c r="T2692" s="83" t="s">
        <v>13690</v>
      </c>
      <c r="AL2692" s="79">
        <v>0.39806712962962998</v>
      </c>
      <c r="AM2692" s="2">
        <v>1</v>
      </c>
      <c r="AN2692" s="2" t="s">
        <v>5624</v>
      </c>
      <c r="AO2692" s="2" t="s">
        <v>13694</v>
      </c>
    </row>
    <row r="2693" spans="17:41">
      <c r="Q2693" s="84">
        <v>0.36893518518518498</v>
      </c>
      <c r="R2693" s="85">
        <v>1</v>
      </c>
      <c r="S2693" s="85" t="s">
        <v>2325</v>
      </c>
      <c r="T2693" s="87" t="s">
        <v>13694</v>
      </c>
      <c r="AL2693" s="79">
        <v>0.39807870370370402</v>
      </c>
      <c r="AM2693" s="2">
        <v>2</v>
      </c>
      <c r="AN2693" s="2" t="s">
        <v>5625</v>
      </c>
      <c r="AO2693" s="2" t="s">
        <v>13693</v>
      </c>
    </row>
    <row r="2694" spans="17:41">
      <c r="Q2694" s="80">
        <v>0.368958333333333</v>
      </c>
      <c r="R2694" s="81">
        <v>1</v>
      </c>
      <c r="S2694" s="81" t="s">
        <v>1603</v>
      </c>
      <c r="T2694" s="83" t="s">
        <v>13694</v>
      </c>
      <c r="AL2694" s="79">
        <v>0.39807870370370402</v>
      </c>
      <c r="AM2694" s="2">
        <v>1</v>
      </c>
      <c r="AN2694" s="2" t="s">
        <v>675</v>
      </c>
      <c r="AO2694" s="2" t="s">
        <v>13694</v>
      </c>
    </row>
    <row r="2695" spans="17:41">
      <c r="Q2695" s="84">
        <v>0.36896990740740698</v>
      </c>
      <c r="R2695" s="85">
        <v>1</v>
      </c>
      <c r="S2695" s="85" t="s">
        <v>253</v>
      </c>
      <c r="T2695" s="87" t="s">
        <v>13694</v>
      </c>
      <c r="AL2695" s="79">
        <v>0.39813657407407399</v>
      </c>
      <c r="AM2695" s="2">
        <v>1</v>
      </c>
      <c r="AN2695" s="2" t="s">
        <v>253</v>
      </c>
      <c r="AO2695" s="2" t="s">
        <v>13701</v>
      </c>
    </row>
    <row r="2696" spans="17:41">
      <c r="Q2696" s="80">
        <v>0.36898148148148102</v>
      </c>
      <c r="R2696" s="81">
        <v>1</v>
      </c>
      <c r="S2696" s="81" t="s">
        <v>5317</v>
      </c>
      <c r="T2696" s="83" t="s">
        <v>13690</v>
      </c>
      <c r="AL2696" s="79">
        <v>0.39815972222222201</v>
      </c>
      <c r="AM2696" s="2">
        <v>2</v>
      </c>
      <c r="AN2696" s="2" t="s">
        <v>989</v>
      </c>
      <c r="AO2696" s="2" t="s">
        <v>13701</v>
      </c>
    </row>
    <row r="2697" spans="17:41">
      <c r="Q2697" s="84">
        <v>0.36898148148148102</v>
      </c>
      <c r="R2697" s="85">
        <v>2</v>
      </c>
      <c r="S2697" s="85" t="s">
        <v>2326</v>
      </c>
      <c r="T2697" s="87" t="s">
        <v>13694</v>
      </c>
      <c r="AL2697" s="79">
        <v>0.39818287037036998</v>
      </c>
      <c r="AM2697" s="2">
        <v>1</v>
      </c>
      <c r="AN2697" s="2" t="s">
        <v>843</v>
      </c>
      <c r="AO2697" s="2" t="s">
        <v>13702</v>
      </c>
    </row>
    <row r="2698" spans="17:41">
      <c r="Q2698" s="80">
        <v>0.36900462962962999</v>
      </c>
      <c r="R2698" s="81">
        <v>2</v>
      </c>
      <c r="S2698" s="81" t="s">
        <v>2908</v>
      </c>
      <c r="T2698" s="83" t="s">
        <v>13695</v>
      </c>
      <c r="AL2698" s="79">
        <v>0.39821759259259298</v>
      </c>
      <c r="AM2698" s="2">
        <v>1</v>
      </c>
      <c r="AN2698" s="2" t="s">
        <v>2377</v>
      </c>
      <c r="AO2698" s="2" t="s">
        <v>13694</v>
      </c>
    </row>
    <row r="2699" spans="17:41">
      <c r="Q2699" s="84">
        <v>0.36901620370370403</v>
      </c>
      <c r="R2699" s="85">
        <v>1</v>
      </c>
      <c r="S2699" s="85" t="s">
        <v>2009</v>
      </c>
      <c r="T2699" s="87" t="s">
        <v>13690</v>
      </c>
      <c r="AL2699" s="79">
        <v>0.39827546296296301</v>
      </c>
      <c r="AM2699" s="2">
        <v>2</v>
      </c>
      <c r="AN2699" s="2" t="s">
        <v>473</v>
      </c>
      <c r="AO2699" s="2" t="s">
        <v>13693</v>
      </c>
    </row>
    <row r="2700" spans="17:41">
      <c r="Q2700" s="80">
        <v>0.36903935185185199</v>
      </c>
      <c r="R2700" s="81">
        <v>1</v>
      </c>
      <c r="S2700" s="81" t="s">
        <v>1604</v>
      </c>
      <c r="T2700" s="83" t="s">
        <v>13693</v>
      </c>
      <c r="AL2700" s="79">
        <v>0.39836805555555599</v>
      </c>
      <c r="AM2700" s="2">
        <v>2</v>
      </c>
      <c r="AN2700" s="2" t="s">
        <v>2997</v>
      </c>
      <c r="AO2700" s="2" t="s">
        <v>13692</v>
      </c>
    </row>
    <row r="2701" spans="17:41">
      <c r="Q2701" s="84">
        <v>0.36906250000000002</v>
      </c>
      <c r="R2701" s="85">
        <v>3</v>
      </c>
      <c r="S2701" s="85" t="s">
        <v>2909</v>
      </c>
      <c r="T2701" s="87" t="s">
        <v>13712</v>
      </c>
      <c r="AL2701" s="79">
        <v>0.39840277777777799</v>
      </c>
      <c r="AM2701" s="2">
        <v>2</v>
      </c>
      <c r="AN2701" s="2" t="s">
        <v>676</v>
      </c>
      <c r="AO2701" s="2" t="s">
        <v>13690</v>
      </c>
    </row>
    <row r="2702" spans="17:41">
      <c r="Q2702" s="80">
        <v>0.36906250000000002</v>
      </c>
      <c r="R2702" s="81">
        <v>1</v>
      </c>
      <c r="S2702" s="81" t="s">
        <v>5318</v>
      </c>
      <c r="T2702" s="83" t="s">
        <v>13690</v>
      </c>
      <c r="AL2702" s="79">
        <v>0.39841435185185198</v>
      </c>
      <c r="AM2702" s="2">
        <v>1</v>
      </c>
      <c r="AN2702" s="2" t="s">
        <v>5626</v>
      </c>
      <c r="AO2702" s="2" t="s">
        <v>13690</v>
      </c>
    </row>
    <row r="2703" spans="17:41">
      <c r="Q2703" s="84">
        <v>0.369074074074074</v>
      </c>
      <c r="R2703" s="85">
        <v>2</v>
      </c>
      <c r="S2703" s="85" t="s">
        <v>5319</v>
      </c>
      <c r="T2703" s="87" t="s">
        <v>13696</v>
      </c>
      <c r="AL2703" s="79">
        <v>0.39842592592592602</v>
      </c>
      <c r="AM2703" s="2">
        <v>1</v>
      </c>
      <c r="AN2703" s="2" t="s">
        <v>5627</v>
      </c>
      <c r="AO2703" s="2" t="s">
        <v>13692</v>
      </c>
    </row>
    <row r="2704" spans="17:41">
      <c r="Q2704" s="80">
        <v>0.369074074074074</v>
      </c>
      <c r="R2704" s="81">
        <v>1</v>
      </c>
      <c r="S2704" s="81" t="s">
        <v>1605</v>
      </c>
      <c r="T2704" s="83" t="s">
        <v>13694</v>
      </c>
      <c r="AL2704" s="79">
        <v>0.3984375</v>
      </c>
      <c r="AM2704" s="2">
        <v>1</v>
      </c>
      <c r="AN2704" s="2" t="s">
        <v>1179</v>
      </c>
      <c r="AO2704" s="2" t="s">
        <v>13694</v>
      </c>
    </row>
    <row r="2705" spans="17:41">
      <c r="Q2705" s="84">
        <v>0.36908564814814798</v>
      </c>
      <c r="R2705" s="85">
        <v>1</v>
      </c>
      <c r="S2705" s="85" t="s">
        <v>5320</v>
      </c>
      <c r="T2705" s="87" t="s">
        <v>13693</v>
      </c>
      <c r="AL2705" s="79">
        <v>0.39844907407407398</v>
      </c>
      <c r="AM2705" s="2">
        <v>1</v>
      </c>
      <c r="AN2705" s="2" t="s">
        <v>5628</v>
      </c>
      <c r="AO2705" s="2" t="s">
        <v>13692</v>
      </c>
    </row>
    <row r="2706" spans="17:41">
      <c r="Q2706" s="80">
        <v>0.36909722222222202</v>
      </c>
      <c r="R2706" s="81">
        <v>1</v>
      </c>
      <c r="S2706" s="81" t="s">
        <v>5321</v>
      </c>
      <c r="T2706" s="83" t="s">
        <v>13705</v>
      </c>
      <c r="AL2706" s="79">
        <v>0.39844907407407398</v>
      </c>
      <c r="AM2706" s="2">
        <v>2</v>
      </c>
      <c r="AN2706" s="2" t="s">
        <v>2378</v>
      </c>
      <c r="AO2706" s="2" t="s">
        <v>13690</v>
      </c>
    </row>
    <row r="2707" spans="17:41">
      <c r="Q2707" s="84">
        <v>0.369108796296296</v>
      </c>
      <c r="R2707" s="85">
        <v>1</v>
      </c>
      <c r="S2707" s="85" t="s">
        <v>914</v>
      </c>
      <c r="T2707" s="87" t="s">
        <v>13694</v>
      </c>
      <c r="AL2707" s="79">
        <v>0.39847222222222201</v>
      </c>
      <c r="AM2707" s="2">
        <v>1</v>
      </c>
      <c r="AN2707" s="2" t="s">
        <v>5629</v>
      </c>
      <c r="AO2707" s="2" t="s">
        <v>13692</v>
      </c>
    </row>
    <row r="2708" spans="17:41">
      <c r="Q2708" s="80">
        <v>0.36912037037036999</v>
      </c>
      <c r="R2708" s="81">
        <v>1</v>
      </c>
      <c r="S2708" s="81" t="s">
        <v>5322</v>
      </c>
      <c r="T2708" s="83" t="s">
        <v>13690</v>
      </c>
      <c r="AL2708" s="79">
        <v>0.39853009259259298</v>
      </c>
      <c r="AM2708" s="2">
        <v>1</v>
      </c>
      <c r="AN2708" s="2" t="s">
        <v>2562</v>
      </c>
      <c r="AO2708" s="2" t="s">
        <v>13709</v>
      </c>
    </row>
    <row r="2709" spans="17:41">
      <c r="Q2709" s="84">
        <v>0.36912037037036999</v>
      </c>
      <c r="R2709" s="85">
        <v>2</v>
      </c>
      <c r="S2709" s="85" t="s">
        <v>5323</v>
      </c>
      <c r="T2709" s="87" t="s">
        <v>13698</v>
      </c>
      <c r="AL2709" s="79">
        <v>0.39853009259259298</v>
      </c>
      <c r="AM2709" s="2">
        <v>1</v>
      </c>
      <c r="AN2709" s="2" t="s">
        <v>2054</v>
      </c>
      <c r="AO2709" s="2" t="s">
        <v>13709</v>
      </c>
    </row>
    <row r="2710" spans="17:41">
      <c r="Q2710" s="80">
        <v>0.36914351851851901</v>
      </c>
      <c r="R2710" s="81">
        <v>1</v>
      </c>
      <c r="S2710" s="81" t="s">
        <v>2562</v>
      </c>
      <c r="T2710" s="83" t="s">
        <v>13692</v>
      </c>
      <c r="AL2710" s="79">
        <v>0.39854166666666702</v>
      </c>
      <c r="AM2710" s="2">
        <v>1</v>
      </c>
      <c r="AN2710" s="2" t="s">
        <v>2562</v>
      </c>
      <c r="AO2710" s="2" t="s">
        <v>13692</v>
      </c>
    </row>
    <row r="2711" spans="17:41">
      <c r="Q2711" s="84">
        <v>0.36915509259259299</v>
      </c>
      <c r="R2711" s="85">
        <v>1</v>
      </c>
      <c r="S2711" s="85" t="s">
        <v>1606</v>
      </c>
      <c r="T2711" s="87" t="s">
        <v>13694</v>
      </c>
      <c r="AL2711" s="79">
        <v>0.398587962962963</v>
      </c>
      <c r="AM2711" s="2">
        <v>2</v>
      </c>
      <c r="AN2711" s="2" t="s">
        <v>473</v>
      </c>
      <c r="AO2711" s="2" t="s">
        <v>13695</v>
      </c>
    </row>
    <row r="2712" spans="17:41">
      <c r="Q2712" s="80">
        <v>0.36916666666666698</v>
      </c>
      <c r="R2712" s="81">
        <v>1</v>
      </c>
      <c r="S2712" s="81" t="s">
        <v>2562</v>
      </c>
      <c r="T2712" s="83" t="s">
        <v>13692</v>
      </c>
      <c r="AL2712" s="79">
        <v>0.39862268518518501</v>
      </c>
      <c r="AM2712" s="2">
        <v>1</v>
      </c>
      <c r="AN2712" s="2" t="s">
        <v>5630</v>
      </c>
      <c r="AO2712" s="2" t="s">
        <v>13702</v>
      </c>
    </row>
    <row r="2713" spans="17:41">
      <c r="Q2713" s="84">
        <v>0.36921296296296302</v>
      </c>
      <c r="R2713" s="85">
        <v>1</v>
      </c>
      <c r="S2713" s="85" t="s">
        <v>5324</v>
      </c>
      <c r="T2713" s="87" t="s">
        <v>13692</v>
      </c>
      <c r="AL2713" s="79">
        <v>0.39862268518518501</v>
      </c>
      <c r="AM2713" s="2">
        <v>1</v>
      </c>
      <c r="AN2713" s="2" t="s">
        <v>677</v>
      </c>
      <c r="AO2713" s="2" t="s">
        <v>13694</v>
      </c>
    </row>
    <row r="2714" spans="17:41">
      <c r="Q2714" s="80">
        <v>0.36923611111111099</v>
      </c>
      <c r="R2714" s="81">
        <v>2</v>
      </c>
      <c r="S2714" s="81" t="s">
        <v>5325</v>
      </c>
      <c r="T2714" s="83" t="s">
        <v>13694</v>
      </c>
      <c r="AL2714" s="79">
        <v>0.39864583333333298</v>
      </c>
      <c r="AM2714" s="2">
        <v>1</v>
      </c>
      <c r="AN2714" s="2" t="s">
        <v>142</v>
      </c>
      <c r="AO2714" s="2" t="s">
        <v>13694</v>
      </c>
    </row>
    <row r="2715" spans="17:41">
      <c r="Q2715" s="84">
        <v>0.36925925925925901</v>
      </c>
      <c r="R2715" s="85">
        <v>1</v>
      </c>
      <c r="S2715" s="85" t="s">
        <v>2562</v>
      </c>
      <c r="T2715" s="87" t="s">
        <v>13692</v>
      </c>
      <c r="AL2715" s="79">
        <v>0.39869212962963002</v>
      </c>
      <c r="AM2715" s="2">
        <v>2</v>
      </c>
      <c r="AN2715" s="2" t="s">
        <v>2998</v>
      </c>
      <c r="AO2715" s="2" t="s">
        <v>13693</v>
      </c>
    </row>
    <row r="2716" spans="17:41">
      <c r="Q2716" s="80">
        <v>0.36927083333333299</v>
      </c>
      <c r="R2716" s="81">
        <v>2</v>
      </c>
      <c r="S2716" s="81" t="s">
        <v>5326</v>
      </c>
      <c r="T2716" s="83" t="s">
        <v>13695</v>
      </c>
      <c r="AL2716" s="79">
        <v>0.39876157407407398</v>
      </c>
      <c r="AM2716" s="2">
        <v>2</v>
      </c>
      <c r="AN2716" s="2" t="s">
        <v>2562</v>
      </c>
      <c r="AO2716" s="2" t="s">
        <v>13696</v>
      </c>
    </row>
    <row r="2717" spans="17:41">
      <c r="Q2717" s="84">
        <v>0.36927083333333299</v>
      </c>
      <c r="R2717" s="85">
        <v>2</v>
      </c>
      <c r="S2717" s="85" t="s">
        <v>4250</v>
      </c>
      <c r="T2717" s="87" t="s">
        <v>13696</v>
      </c>
      <c r="AL2717" s="79">
        <v>0.39877314814814802</v>
      </c>
      <c r="AM2717" s="2">
        <v>2</v>
      </c>
      <c r="AN2717" s="2" t="s">
        <v>5631</v>
      </c>
      <c r="AO2717" s="2" t="s">
        <v>13692</v>
      </c>
    </row>
    <row r="2718" spans="17:41">
      <c r="Q2718" s="80">
        <v>0.36929398148148102</v>
      </c>
      <c r="R2718" s="81">
        <v>1</v>
      </c>
      <c r="S2718" s="81" t="s">
        <v>2562</v>
      </c>
      <c r="T2718" s="83" t="s">
        <v>13692</v>
      </c>
      <c r="AL2718" s="79">
        <v>0.39877314814814802</v>
      </c>
      <c r="AM2718" s="2">
        <v>1</v>
      </c>
      <c r="AN2718" s="2" t="s">
        <v>678</v>
      </c>
      <c r="AO2718" s="2" t="s">
        <v>13693</v>
      </c>
    </row>
    <row r="2719" spans="17:41">
      <c r="Q2719" s="84">
        <v>0.369305555555556</v>
      </c>
      <c r="R2719" s="85">
        <v>1</v>
      </c>
      <c r="S2719" s="85" t="s">
        <v>4689</v>
      </c>
      <c r="T2719" s="87" t="s">
        <v>13693</v>
      </c>
      <c r="AL2719" s="79">
        <v>0.39883101851851899</v>
      </c>
      <c r="AM2719" s="2">
        <v>1</v>
      </c>
      <c r="AN2719" s="2" t="s">
        <v>527</v>
      </c>
      <c r="AO2719" s="2" t="s">
        <v>13696</v>
      </c>
    </row>
    <row r="2720" spans="17:41">
      <c r="Q2720" s="80">
        <v>0.36931712962962998</v>
      </c>
      <c r="R2720" s="81">
        <v>1</v>
      </c>
      <c r="S2720" s="81" t="s">
        <v>2562</v>
      </c>
      <c r="T2720" s="83" t="s">
        <v>13692</v>
      </c>
      <c r="AL2720" s="79">
        <v>0.39891203703703698</v>
      </c>
      <c r="AM2720" s="2">
        <v>1</v>
      </c>
      <c r="AN2720" s="2" t="s">
        <v>365</v>
      </c>
      <c r="AO2720" s="2" t="s">
        <v>13693</v>
      </c>
    </row>
    <row r="2721" spans="17:41">
      <c r="Q2721" s="84">
        <v>0.36932870370370402</v>
      </c>
      <c r="R2721" s="85">
        <v>2</v>
      </c>
      <c r="S2721" s="85" t="s">
        <v>2910</v>
      </c>
      <c r="T2721" s="87" t="s">
        <v>13695</v>
      </c>
      <c r="AL2721" s="79">
        <v>0.39892361111111102</v>
      </c>
      <c r="AM2721" s="2">
        <v>2</v>
      </c>
      <c r="AN2721" s="2" t="s">
        <v>844</v>
      </c>
      <c r="AO2721" s="2" t="s">
        <v>13694</v>
      </c>
    </row>
    <row r="2722" spans="17:41">
      <c r="Q2722" s="80">
        <v>0.36940972222222201</v>
      </c>
      <c r="R2722" s="81">
        <v>1</v>
      </c>
      <c r="S2722" s="81" t="s">
        <v>2003</v>
      </c>
      <c r="T2722" s="83" t="s">
        <v>13699</v>
      </c>
      <c r="AL2722" s="79">
        <v>0.398935185185185</v>
      </c>
      <c r="AM2722" s="2">
        <v>2</v>
      </c>
      <c r="AN2722" s="2" t="s">
        <v>2999</v>
      </c>
      <c r="AO2722" s="2" t="s">
        <v>13692</v>
      </c>
    </row>
    <row r="2723" spans="17:41">
      <c r="Q2723" s="84">
        <v>0.36943287037036998</v>
      </c>
      <c r="R2723" s="85">
        <v>1</v>
      </c>
      <c r="S2723" s="85" t="s">
        <v>5327</v>
      </c>
      <c r="T2723" s="87" t="s">
        <v>13690</v>
      </c>
      <c r="AL2723" s="79">
        <v>0.39895833333333303</v>
      </c>
      <c r="AM2723" s="2">
        <v>1</v>
      </c>
      <c r="AN2723" s="2" t="s">
        <v>5632</v>
      </c>
      <c r="AO2723" s="2" t="s">
        <v>13694</v>
      </c>
    </row>
    <row r="2724" spans="17:41">
      <c r="Q2724" s="80">
        <v>0.36944444444444402</v>
      </c>
      <c r="R2724" s="81">
        <v>1</v>
      </c>
      <c r="S2724" s="81" t="s">
        <v>5328</v>
      </c>
      <c r="T2724" s="83" t="s">
        <v>13693</v>
      </c>
      <c r="AL2724" s="79">
        <v>0.39898148148148099</v>
      </c>
      <c r="AM2724" s="2">
        <v>1</v>
      </c>
      <c r="AN2724" s="2" t="s">
        <v>2562</v>
      </c>
      <c r="AO2724" s="2" t="s">
        <v>13693</v>
      </c>
    </row>
    <row r="2725" spans="17:41">
      <c r="Q2725" s="84">
        <v>0.36944444444444402</v>
      </c>
      <c r="R2725" s="85">
        <v>1</v>
      </c>
      <c r="S2725" s="85" t="s">
        <v>2562</v>
      </c>
      <c r="T2725" s="87" t="s">
        <v>13692</v>
      </c>
      <c r="AL2725" s="79">
        <v>0.39900462962963001</v>
      </c>
      <c r="AM2725" s="2">
        <v>2</v>
      </c>
      <c r="AN2725" s="2" t="s">
        <v>356</v>
      </c>
      <c r="AO2725" s="2" t="s">
        <v>13695</v>
      </c>
    </row>
    <row r="2726" spans="17:41">
      <c r="Q2726" s="80">
        <v>0.369456018518519</v>
      </c>
      <c r="R2726" s="81">
        <v>1</v>
      </c>
      <c r="S2726" s="81" t="s">
        <v>2911</v>
      </c>
      <c r="T2726" s="83" t="s">
        <v>13702</v>
      </c>
      <c r="AL2726" s="79">
        <v>0.39902777777777798</v>
      </c>
      <c r="AM2726" s="2">
        <v>1</v>
      </c>
      <c r="AN2726" s="2" t="s">
        <v>845</v>
      </c>
      <c r="AO2726" s="2" t="s">
        <v>13701</v>
      </c>
    </row>
    <row r="2727" spans="17:41">
      <c r="Q2727" s="84">
        <v>0.36946759259259299</v>
      </c>
      <c r="R2727" s="85">
        <v>1</v>
      </c>
      <c r="S2727" s="85" t="s">
        <v>2562</v>
      </c>
      <c r="T2727" s="87" t="s">
        <v>13692</v>
      </c>
      <c r="AL2727" s="79">
        <v>0.39903935185185202</v>
      </c>
      <c r="AM2727" s="2">
        <v>1</v>
      </c>
      <c r="AN2727" s="2" t="s">
        <v>5633</v>
      </c>
      <c r="AO2727" s="2" t="s">
        <v>13692</v>
      </c>
    </row>
    <row r="2728" spans="17:41">
      <c r="Q2728" s="80">
        <v>0.36947916666666702</v>
      </c>
      <c r="R2728" s="81">
        <v>1</v>
      </c>
      <c r="S2728" s="81" t="s">
        <v>5329</v>
      </c>
      <c r="T2728" s="83" t="s">
        <v>13690</v>
      </c>
      <c r="AL2728" s="79">
        <v>0.39907407407407403</v>
      </c>
      <c r="AM2728" s="2">
        <v>2</v>
      </c>
      <c r="AN2728" s="2" t="s">
        <v>344</v>
      </c>
      <c r="AO2728" s="2" t="s">
        <v>13695</v>
      </c>
    </row>
    <row r="2729" spans="17:41">
      <c r="Q2729" s="84">
        <v>0.36947916666666702</v>
      </c>
      <c r="R2729" s="85">
        <v>1</v>
      </c>
      <c r="S2729" s="85" t="s">
        <v>5330</v>
      </c>
      <c r="T2729" s="87" t="s">
        <v>13698</v>
      </c>
      <c r="AL2729" s="79">
        <v>0.39908564814814801</v>
      </c>
      <c r="AM2729" s="2">
        <v>1</v>
      </c>
      <c r="AN2729" s="2" t="s">
        <v>2562</v>
      </c>
      <c r="AO2729" s="2" t="s">
        <v>13690</v>
      </c>
    </row>
    <row r="2730" spans="17:41">
      <c r="Q2730" s="80">
        <v>0.36947916666666702</v>
      </c>
      <c r="R2730" s="81">
        <v>1</v>
      </c>
      <c r="S2730" s="81" t="s">
        <v>5331</v>
      </c>
      <c r="T2730" s="83" t="s">
        <v>13690</v>
      </c>
      <c r="AL2730" s="79">
        <v>0.39914351851851898</v>
      </c>
      <c r="AM2730" s="2">
        <v>1</v>
      </c>
      <c r="AN2730" s="2" t="s">
        <v>5634</v>
      </c>
      <c r="AO2730" s="2" t="s">
        <v>13692</v>
      </c>
    </row>
    <row r="2731" spans="17:41">
      <c r="Q2731" s="84">
        <v>0.36950231481481499</v>
      </c>
      <c r="R2731" s="85">
        <v>1</v>
      </c>
      <c r="S2731" s="85" t="s">
        <v>5332</v>
      </c>
      <c r="T2731" s="87" t="s">
        <v>13690</v>
      </c>
      <c r="AL2731" s="79">
        <v>0.399166666666667</v>
      </c>
      <c r="AM2731" s="2">
        <v>1</v>
      </c>
      <c r="AN2731" s="2" t="s">
        <v>846</v>
      </c>
      <c r="AO2731" s="2" t="s">
        <v>13701</v>
      </c>
    </row>
    <row r="2732" spans="17:41">
      <c r="Q2732" s="80">
        <v>0.36950231481481499</v>
      </c>
      <c r="R2732" s="81">
        <v>1</v>
      </c>
      <c r="S2732" s="81" t="s">
        <v>2912</v>
      </c>
      <c r="T2732" s="83" t="s">
        <v>13707</v>
      </c>
      <c r="AL2732" s="79">
        <v>0.399247685185185</v>
      </c>
      <c r="AM2732" s="2">
        <v>1</v>
      </c>
      <c r="AN2732" s="2" t="s">
        <v>5635</v>
      </c>
      <c r="AO2732" s="2" t="s">
        <v>13694</v>
      </c>
    </row>
    <row r="2733" spans="17:41">
      <c r="Q2733" s="84">
        <v>0.36950231481481499</v>
      </c>
      <c r="R2733" s="85">
        <v>1</v>
      </c>
      <c r="S2733" s="85" t="s">
        <v>2562</v>
      </c>
      <c r="T2733" s="87" t="s">
        <v>13692</v>
      </c>
      <c r="AL2733" s="79">
        <v>0.399247685185185</v>
      </c>
      <c r="AM2733" s="2">
        <v>1</v>
      </c>
      <c r="AN2733" s="2" t="s">
        <v>2562</v>
      </c>
      <c r="AO2733" s="2" t="s">
        <v>13693</v>
      </c>
    </row>
    <row r="2734" spans="17:41">
      <c r="Q2734" s="80">
        <v>0.36950231481481499</v>
      </c>
      <c r="R2734" s="81">
        <v>2</v>
      </c>
      <c r="S2734" s="81" t="s">
        <v>2010</v>
      </c>
      <c r="T2734" s="83" t="s">
        <v>13690</v>
      </c>
      <c r="AL2734" s="79">
        <v>0.39932870370370399</v>
      </c>
      <c r="AM2734" s="2">
        <v>2</v>
      </c>
      <c r="AN2734" s="2" t="s">
        <v>5636</v>
      </c>
      <c r="AO2734" s="2" t="s">
        <v>13693</v>
      </c>
    </row>
    <row r="2735" spans="17:41">
      <c r="Q2735" s="84">
        <v>0.36954861111111098</v>
      </c>
      <c r="R2735" s="85">
        <v>1</v>
      </c>
      <c r="S2735" s="85" t="s">
        <v>5333</v>
      </c>
      <c r="T2735" s="87" t="s">
        <v>13690</v>
      </c>
      <c r="AL2735" s="79">
        <v>0.39938657407407402</v>
      </c>
      <c r="AM2735" s="2">
        <v>1</v>
      </c>
      <c r="AN2735" s="2" t="s">
        <v>5637</v>
      </c>
      <c r="AO2735" s="2" t="s">
        <v>13692</v>
      </c>
    </row>
    <row r="2736" spans="17:41">
      <c r="Q2736" s="80">
        <v>0.36959490740740703</v>
      </c>
      <c r="R2736" s="81">
        <v>1</v>
      </c>
      <c r="S2736" s="81" t="s">
        <v>1110</v>
      </c>
      <c r="T2736" s="83" t="s">
        <v>13698</v>
      </c>
      <c r="AL2736" s="79">
        <v>0.39938657407407402</v>
      </c>
      <c r="AM2736" s="2">
        <v>1</v>
      </c>
      <c r="AN2736" s="2" t="s">
        <v>5638</v>
      </c>
      <c r="AO2736" s="2" t="s">
        <v>13695</v>
      </c>
    </row>
    <row r="2737" spans="17:41">
      <c r="Q2737" s="84">
        <v>0.36962962962962997</v>
      </c>
      <c r="R2737" s="85">
        <v>1</v>
      </c>
      <c r="S2737" s="85" t="s">
        <v>5334</v>
      </c>
      <c r="T2737" s="87" t="s">
        <v>13693</v>
      </c>
      <c r="AL2737" s="79">
        <v>0.39944444444444399</v>
      </c>
      <c r="AM2737" s="2">
        <v>2</v>
      </c>
      <c r="AN2737" s="2" t="s">
        <v>2562</v>
      </c>
      <c r="AO2737" s="2" t="s">
        <v>13692</v>
      </c>
    </row>
    <row r="2738" spans="17:41">
      <c r="Q2738" s="80">
        <v>0.36964120370370401</v>
      </c>
      <c r="R2738" s="81">
        <v>1</v>
      </c>
      <c r="S2738" s="81" t="s">
        <v>5335</v>
      </c>
      <c r="T2738" s="83" t="s">
        <v>13690</v>
      </c>
      <c r="AL2738" s="79">
        <v>0.39945601851851897</v>
      </c>
      <c r="AM2738" s="2">
        <v>1</v>
      </c>
      <c r="AN2738" s="2" t="s">
        <v>2562</v>
      </c>
      <c r="AO2738" s="2" t="s">
        <v>13692</v>
      </c>
    </row>
    <row r="2739" spans="17:41">
      <c r="Q2739" s="84">
        <v>0.36966435185185198</v>
      </c>
      <c r="R2739" s="85">
        <v>1</v>
      </c>
      <c r="S2739" s="85" t="s">
        <v>1607</v>
      </c>
      <c r="T2739" s="87" t="s">
        <v>13690</v>
      </c>
      <c r="AL2739" s="79">
        <v>0.39950231481481502</v>
      </c>
      <c r="AM2739" s="2">
        <v>1</v>
      </c>
      <c r="AN2739" s="2" t="s">
        <v>5639</v>
      </c>
      <c r="AO2739" s="2" t="s">
        <v>13692</v>
      </c>
    </row>
    <row r="2740" spans="17:41">
      <c r="Q2740" s="80">
        <v>0.36974537037036997</v>
      </c>
      <c r="R2740" s="81">
        <v>1</v>
      </c>
      <c r="S2740" s="81" t="s">
        <v>2562</v>
      </c>
      <c r="T2740" s="83" t="s">
        <v>13692</v>
      </c>
      <c r="AL2740" s="79">
        <v>0.39953703703703702</v>
      </c>
      <c r="AM2740" s="2">
        <v>4</v>
      </c>
      <c r="AN2740" s="2" t="s">
        <v>928</v>
      </c>
      <c r="AO2740" s="2" t="s">
        <v>13690</v>
      </c>
    </row>
    <row r="2741" spans="17:41">
      <c r="Q2741" s="84">
        <v>0.36975694444444401</v>
      </c>
      <c r="R2741" s="85">
        <v>2</v>
      </c>
      <c r="S2741" s="85" t="s">
        <v>5336</v>
      </c>
      <c r="T2741" s="87" t="s">
        <v>13690</v>
      </c>
      <c r="AL2741" s="79">
        <v>0.39956018518518499</v>
      </c>
      <c r="AM2741" s="2">
        <v>1</v>
      </c>
      <c r="AN2741" s="2" t="s">
        <v>5640</v>
      </c>
      <c r="AO2741" s="2" t="s">
        <v>13710</v>
      </c>
    </row>
    <row r="2742" spans="17:41">
      <c r="Q2742" s="80">
        <v>0.369768518518518</v>
      </c>
      <c r="R2742" s="81">
        <v>1</v>
      </c>
      <c r="S2742" s="81" t="s">
        <v>5337</v>
      </c>
      <c r="T2742" s="83" t="s">
        <v>13694</v>
      </c>
      <c r="AL2742" s="79">
        <v>0.39956018518518499</v>
      </c>
      <c r="AM2742" s="2">
        <v>1</v>
      </c>
      <c r="AN2742" s="2" t="s">
        <v>5641</v>
      </c>
      <c r="AO2742" s="2" t="s">
        <v>13695</v>
      </c>
    </row>
    <row r="2743" spans="17:41">
      <c r="Q2743" s="84">
        <v>0.36978009259259298</v>
      </c>
      <c r="R2743" s="85">
        <v>1</v>
      </c>
      <c r="S2743" s="85" t="s">
        <v>2562</v>
      </c>
      <c r="T2743" s="87" t="s">
        <v>13692</v>
      </c>
      <c r="AL2743" s="79">
        <v>0.39957175925925897</v>
      </c>
      <c r="AM2743" s="2">
        <v>1</v>
      </c>
      <c r="AN2743" s="2" t="s">
        <v>2562</v>
      </c>
      <c r="AO2743" s="2" t="s">
        <v>13692</v>
      </c>
    </row>
    <row r="2744" spans="17:41">
      <c r="Q2744" s="80">
        <v>0.36979166666666702</v>
      </c>
      <c r="R2744" s="81">
        <v>1</v>
      </c>
      <c r="S2744" s="81" t="s">
        <v>1608</v>
      </c>
      <c r="T2744" s="83" t="s">
        <v>13690</v>
      </c>
      <c r="AL2744" s="79">
        <v>0.39962962962963</v>
      </c>
      <c r="AM2744" s="2">
        <v>2</v>
      </c>
      <c r="AN2744" s="2" t="s">
        <v>1661</v>
      </c>
      <c r="AO2744" s="2" t="s">
        <v>13690</v>
      </c>
    </row>
    <row r="2745" spans="17:41">
      <c r="Q2745" s="84">
        <v>0.369803240740741</v>
      </c>
      <c r="R2745" s="85">
        <v>1</v>
      </c>
      <c r="S2745" s="85" t="s">
        <v>5338</v>
      </c>
      <c r="T2745" s="87" t="s">
        <v>13690</v>
      </c>
      <c r="AL2745" s="79">
        <v>0.39965277777777802</v>
      </c>
      <c r="AM2745" s="2">
        <v>1</v>
      </c>
      <c r="AN2745" s="2" t="s">
        <v>5642</v>
      </c>
      <c r="AO2745" s="2" t="s">
        <v>13694</v>
      </c>
    </row>
    <row r="2746" spans="17:41">
      <c r="Q2746" s="80">
        <v>0.369803240740741</v>
      </c>
      <c r="R2746" s="81">
        <v>1</v>
      </c>
      <c r="S2746" s="81" t="s">
        <v>5339</v>
      </c>
      <c r="T2746" s="83" t="s">
        <v>13692</v>
      </c>
      <c r="AL2746" s="79">
        <v>0.39975694444444398</v>
      </c>
      <c r="AM2746" s="2">
        <v>1</v>
      </c>
      <c r="AN2746" s="2" t="s">
        <v>678</v>
      </c>
      <c r="AO2746" s="2" t="s">
        <v>13695</v>
      </c>
    </row>
    <row r="2747" spans="17:41">
      <c r="Q2747" s="84">
        <v>0.36982638888888902</v>
      </c>
      <c r="R2747" s="85">
        <v>1</v>
      </c>
      <c r="S2747" s="85" t="s">
        <v>5340</v>
      </c>
      <c r="T2747" s="87" t="s">
        <v>13690</v>
      </c>
      <c r="AL2747" s="79">
        <v>0.39979166666666699</v>
      </c>
      <c r="AM2747" s="2">
        <v>1</v>
      </c>
      <c r="AN2747" s="2" t="s">
        <v>990</v>
      </c>
      <c r="AO2747" s="2" t="s">
        <v>13690</v>
      </c>
    </row>
    <row r="2748" spans="17:41">
      <c r="Q2748" s="80">
        <v>0.36982638888888902</v>
      </c>
      <c r="R2748" s="81">
        <v>1</v>
      </c>
      <c r="S2748" s="81" t="s">
        <v>4683</v>
      </c>
      <c r="T2748" s="83" t="s">
        <v>13701</v>
      </c>
      <c r="AL2748" s="79">
        <v>0.39983796296296298</v>
      </c>
      <c r="AM2748" s="2">
        <v>2</v>
      </c>
      <c r="AN2748" s="2" t="s">
        <v>5643</v>
      </c>
      <c r="AO2748" s="2" t="s">
        <v>13690</v>
      </c>
    </row>
    <row r="2749" spans="17:41">
      <c r="Q2749" s="84">
        <v>0.36986111111111097</v>
      </c>
      <c r="R2749" s="85">
        <v>2</v>
      </c>
      <c r="S2749" s="85" t="s">
        <v>2562</v>
      </c>
      <c r="T2749" s="87" t="s">
        <v>13692</v>
      </c>
      <c r="AL2749" s="79">
        <v>0.39983796296296298</v>
      </c>
      <c r="AM2749" s="2">
        <v>1</v>
      </c>
      <c r="AN2749" s="2" t="s">
        <v>929</v>
      </c>
      <c r="AO2749" s="2" t="s">
        <v>13690</v>
      </c>
    </row>
    <row r="2750" spans="17:41">
      <c r="Q2750" s="80">
        <v>0.36987268518518501</v>
      </c>
      <c r="R2750" s="81">
        <v>3</v>
      </c>
      <c r="S2750" s="81" t="s">
        <v>5341</v>
      </c>
      <c r="T2750" s="83" t="s">
        <v>13704</v>
      </c>
      <c r="AL2750" s="79">
        <v>0.39983796296296298</v>
      </c>
      <c r="AM2750" s="2">
        <v>1</v>
      </c>
      <c r="AN2750" s="2" t="s">
        <v>679</v>
      </c>
      <c r="AO2750" s="2" t="s">
        <v>13693</v>
      </c>
    </row>
    <row r="2751" spans="17:41">
      <c r="Q2751" s="84">
        <v>0.369884259259259</v>
      </c>
      <c r="R2751" s="85">
        <v>1</v>
      </c>
      <c r="S2751" s="85" t="s">
        <v>2594</v>
      </c>
      <c r="T2751" s="87" t="s">
        <v>13694</v>
      </c>
      <c r="AL2751" s="79">
        <v>0.399861111111111</v>
      </c>
      <c r="AM2751" s="2">
        <v>1</v>
      </c>
      <c r="AN2751" s="2" t="s">
        <v>2562</v>
      </c>
      <c r="AO2751" s="2" t="s">
        <v>13692</v>
      </c>
    </row>
    <row r="2752" spans="17:41">
      <c r="Q2752" s="80">
        <v>0.36989583333333298</v>
      </c>
      <c r="R2752" s="81">
        <v>1</v>
      </c>
      <c r="S2752" s="81" t="s">
        <v>5342</v>
      </c>
      <c r="T2752" s="83" t="s">
        <v>13692</v>
      </c>
      <c r="AL2752" s="79">
        <v>0.39994212962962999</v>
      </c>
      <c r="AM2752" s="2">
        <v>1</v>
      </c>
      <c r="AN2752" s="2" t="s">
        <v>1180</v>
      </c>
      <c r="AO2752" s="2" t="s">
        <v>13690</v>
      </c>
    </row>
    <row r="2753" spans="17:41">
      <c r="Q2753" s="84">
        <v>0.36990740740740702</v>
      </c>
      <c r="R2753" s="85">
        <v>1</v>
      </c>
      <c r="S2753" s="85" t="s">
        <v>2913</v>
      </c>
      <c r="T2753" s="87" t="s">
        <v>13699</v>
      </c>
      <c r="AL2753" s="79">
        <v>0.39996527777777802</v>
      </c>
      <c r="AM2753" s="2">
        <v>1</v>
      </c>
      <c r="AN2753" s="2" t="s">
        <v>3000</v>
      </c>
      <c r="AO2753" s="2" t="s">
        <v>13692</v>
      </c>
    </row>
    <row r="2754" spans="17:41">
      <c r="Q2754" s="80">
        <v>0.369918981481482</v>
      </c>
      <c r="R2754" s="81">
        <v>1</v>
      </c>
      <c r="S2754" s="81" t="s">
        <v>2011</v>
      </c>
      <c r="T2754" s="83" t="s">
        <v>13690</v>
      </c>
      <c r="AL2754" s="79">
        <v>0.399976851851852</v>
      </c>
      <c r="AM2754" s="2">
        <v>1</v>
      </c>
      <c r="AN2754" s="2" t="s">
        <v>1132</v>
      </c>
      <c r="AO2754" s="2" t="s">
        <v>13696</v>
      </c>
    </row>
    <row r="2755" spans="17:41">
      <c r="Q2755" s="84">
        <v>0.369918981481482</v>
      </c>
      <c r="R2755" s="85">
        <v>1</v>
      </c>
      <c r="S2755" s="85" t="s">
        <v>3788</v>
      </c>
      <c r="T2755" s="87" t="s">
        <v>13690</v>
      </c>
      <c r="AL2755" s="79">
        <v>0.40001157407407401</v>
      </c>
      <c r="AM2755" s="2">
        <v>1</v>
      </c>
      <c r="AN2755" s="2" t="s">
        <v>4271</v>
      </c>
      <c r="AO2755" s="2" t="s">
        <v>13693</v>
      </c>
    </row>
    <row r="2756" spans="17:41">
      <c r="Q2756" s="80">
        <v>0.36994212962963002</v>
      </c>
      <c r="R2756" s="81">
        <v>1</v>
      </c>
      <c r="S2756" s="81" t="s">
        <v>5343</v>
      </c>
      <c r="T2756" s="83" t="s">
        <v>13690</v>
      </c>
      <c r="AL2756" s="79">
        <v>0.40001157407407401</v>
      </c>
      <c r="AM2756" s="2">
        <v>1</v>
      </c>
      <c r="AN2756" s="2" t="s">
        <v>681</v>
      </c>
      <c r="AO2756" s="2" t="s">
        <v>13690</v>
      </c>
    </row>
    <row r="2757" spans="17:41">
      <c r="Q2757" s="84">
        <v>0.36994212962963002</v>
      </c>
      <c r="R2757" s="85">
        <v>1</v>
      </c>
      <c r="S2757" s="85" t="s">
        <v>1609</v>
      </c>
      <c r="T2757" s="87" t="s">
        <v>13702</v>
      </c>
      <c r="AL2757" s="79">
        <v>0.40001157407407401</v>
      </c>
      <c r="AM2757" s="2">
        <v>1</v>
      </c>
      <c r="AN2757" s="2" t="s">
        <v>4271</v>
      </c>
      <c r="AO2757" s="2" t="s">
        <v>13696</v>
      </c>
    </row>
    <row r="2758" spans="17:41">
      <c r="Q2758" s="80">
        <v>0.36998842592592601</v>
      </c>
      <c r="R2758" s="81">
        <v>1</v>
      </c>
      <c r="S2758" s="81" t="s">
        <v>5344</v>
      </c>
      <c r="T2758" s="83" t="s">
        <v>13693</v>
      </c>
      <c r="AL2758" s="79">
        <v>0.40003472222222197</v>
      </c>
      <c r="AM2758" s="2">
        <v>2</v>
      </c>
      <c r="AN2758" s="2" t="s">
        <v>5644</v>
      </c>
      <c r="AO2758" s="2" t="s">
        <v>13692</v>
      </c>
    </row>
    <row r="2759" spans="17:41">
      <c r="Q2759" s="84">
        <v>0.36998842592592601</v>
      </c>
      <c r="R2759" s="85">
        <v>2</v>
      </c>
      <c r="S2759" s="85" t="s">
        <v>2562</v>
      </c>
      <c r="T2759" s="87" t="s">
        <v>13692</v>
      </c>
      <c r="AL2759" s="79">
        <v>0.40004629629629601</v>
      </c>
      <c r="AM2759" s="2">
        <v>1</v>
      </c>
      <c r="AN2759" s="2" t="s">
        <v>652</v>
      </c>
      <c r="AO2759" s="2" t="s">
        <v>13695</v>
      </c>
    </row>
    <row r="2760" spans="17:41">
      <c r="Q2760" s="80">
        <v>0.37001157407407398</v>
      </c>
      <c r="R2760" s="81">
        <v>2</v>
      </c>
      <c r="S2760" s="81" t="s">
        <v>2562</v>
      </c>
      <c r="T2760" s="83" t="s">
        <v>13692</v>
      </c>
      <c r="AL2760" s="79">
        <v>0.40013888888888899</v>
      </c>
      <c r="AM2760" s="2">
        <v>1</v>
      </c>
      <c r="AN2760" s="2" t="s">
        <v>2379</v>
      </c>
      <c r="AO2760" s="2" t="s">
        <v>13695</v>
      </c>
    </row>
    <row r="2761" spans="17:41">
      <c r="Q2761" s="84">
        <v>0.37002314814814802</v>
      </c>
      <c r="R2761" s="85">
        <v>1</v>
      </c>
      <c r="S2761" s="85" t="s">
        <v>5345</v>
      </c>
      <c r="T2761" s="87" t="s">
        <v>13692</v>
      </c>
      <c r="AL2761" s="79">
        <v>0.40016203703703701</v>
      </c>
      <c r="AM2761" s="2">
        <v>2</v>
      </c>
      <c r="AN2761" s="2" t="s">
        <v>682</v>
      </c>
      <c r="AO2761" s="2" t="s">
        <v>13690</v>
      </c>
    </row>
    <row r="2762" spans="17:41">
      <c r="Q2762" s="80">
        <v>0.370034722222222</v>
      </c>
      <c r="R2762" s="81">
        <v>1</v>
      </c>
      <c r="S2762" s="81" t="s">
        <v>2562</v>
      </c>
      <c r="T2762" s="83" t="s">
        <v>13692</v>
      </c>
      <c r="AL2762" s="79">
        <v>0.40016203703703701</v>
      </c>
      <c r="AM2762" s="2">
        <v>1</v>
      </c>
      <c r="AN2762" s="2" t="s">
        <v>142</v>
      </c>
      <c r="AO2762" s="2" t="s">
        <v>13695</v>
      </c>
    </row>
    <row r="2763" spans="17:41">
      <c r="Q2763" s="84">
        <v>0.37004629629629598</v>
      </c>
      <c r="R2763" s="85">
        <v>2</v>
      </c>
      <c r="S2763" s="85" t="s">
        <v>5346</v>
      </c>
      <c r="T2763" s="87" t="s">
        <v>13702</v>
      </c>
      <c r="AL2763" s="79">
        <v>0.40021990740740698</v>
      </c>
      <c r="AM2763" s="2">
        <v>1</v>
      </c>
      <c r="AN2763" s="2" t="s">
        <v>5645</v>
      </c>
      <c r="AO2763" s="2" t="s">
        <v>13692</v>
      </c>
    </row>
    <row r="2764" spans="17:41">
      <c r="Q2764" s="80">
        <v>0.37006944444444401</v>
      </c>
      <c r="R2764" s="81">
        <v>2</v>
      </c>
      <c r="S2764" s="81" t="s">
        <v>5347</v>
      </c>
      <c r="T2764" s="83" t="s">
        <v>13709</v>
      </c>
      <c r="AL2764" s="79">
        <v>0.40023148148148102</v>
      </c>
      <c r="AM2764" s="2">
        <v>1</v>
      </c>
      <c r="AN2764" s="2" t="s">
        <v>1074</v>
      </c>
      <c r="AO2764" s="2" t="s">
        <v>13694</v>
      </c>
    </row>
    <row r="2765" spans="17:41">
      <c r="Q2765" s="84">
        <v>0.37009259259259297</v>
      </c>
      <c r="R2765" s="85">
        <v>1</v>
      </c>
      <c r="S2765" s="85" t="s">
        <v>2595</v>
      </c>
      <c r="T2765" s="87" t="s">
        <v>13694</v>
      </c>
      <c r="AL2765" s="79">
        <v>0.40025462962962999</v>
      </c>
      <c r="AM2765" s="2">
        <v>1</v>
      </c>
      <c r="AN2765" s="2" t="s">
        <v>5646</v>
      </c>
      <c r="AO2765" s="2" t="s">
        <v>13701</v>
      </c>
    </row>
    <row r="2766" spans="17:41">
      <c r="Q2766" s="80">
        <v>0.37009259259259297</v>
      </c>
      <c r="R2766" s="81">
        <v>1</v>
      </c>
      <c r="S2766" s="81" t="s">
        <v>2562</v>
      </c>
      <c r="T2766" s="83" t="s">
        <v>13692</v>
      </c>
      <c r="AL2766" s="79">
        <v>0.40027777777777801</v>
      </c>
      <c r="AM2766" s="2">
        <v>1</v>
      </c>
      <c r="AN2766" s="2" t="s">
        <v>847</v>
      </c>
      <c r="AO2766" s="2" t="s">
        <v>13690</v>
      </c>
    </row>
    <row r="2767" spans="17:41">
      <c r="Q2767" s="84">
        <v>0.37010416666666701</v>
      </c>
      <c r="R2767" s="85">
        <v>1</v>
      </c>
      <c r="S2767" s="85" t="s">
        <v>2012</v>
      </c>
      <c r="T2767" s="87" t="s">
        <v>13694</v>
      </c>
      <c r="AL2767" s="79">
        <v>0.40031250000000002</v>
      </c>
      <c r="AM2767" s="2">
        <v>1</v>
      </c>
      <c r="AN2767" s="2" t="s">
        <v>683</v>
      </c>
      <c r="AO2767" s="2" t="s">
        <v>13690</v>
      </c>
    </row>
    <row r="2768" spans="17:41">
      <c r="Q2768" s="80">
        <v>0.37012731481481498</v>
      </c>
      <c r="R2768" s="81">
        <v>2</v>
      </c>
      <c r="S2768" s="81" t="s">
        <v>5348</v>
      </c>
      <c r="T2768" s="83" t="s">
        <v>13693</v>
      </c>
      <c r="AL2768" s="79">
        <v>0.40040509259259299</v>
      </c>
      <c r="AM2768" s="2">
        <v>4</v>
      </c>
      <c r="AN2768" s="2" t="s">
        <v>5647</v>
      </c>
      <c r="AO2768" s="2" t="s">
        <v>13692</v>
      </c>
    </row>
    <row r="2769" spans="17:41">
      <c r="Q2769" s="84">
        <v>0.370150462962963</v>
      </c>
      <c r="R2769" s="85">
        <v>1</v>
      </c>
      <c r="S2769" s="85" t="s">
        <v>5349</v>
      </c>
      <c r="T2769" s="87" t="s">
        <v>13694</v>
      </c>
      <c r="AL2769" s="79">
        <v>0.40042824074074101</v>
      </c>
      <c r="AM2769" s="2">
        <v>1</v>
      </c>
      <c r="AN2769" s="2" t="s">
        <v>684</v>
      </c>
      <c r="AO2769" s="2" t="s">
        <v>13690</v>
      </c>
    </row>
    <row r="2770" spans="17:41">
      <c r="Q2770" s="80">
        <v>0.37016203703703698</v>
      </c>
      <c r="R2770" s="81">
        <v>1</v>
      </c>
      <c r="S2770" s="81" t="s">
        <v>2327</v>
      </c>
      <c r="T2770" s="83" t="s">
        <v>13690</v>
      </c>
      <c r="AL2770" s="79">
        <v>0.40042824074074101</v>
      </c>
      <c r="AM2770" s="2">
        <v>1</v>
      </c>
      <c r="AN2770" s="2" t="s">
        <v>2562</v>
      </c>
      <c r="AO2770" s="2" t="s">
        <v>13692</v>
      </c>
    </row>
    <row r="2771" spans="17:41">
      <c r="Q2771" s="84">
        <v>0.37019675925925899</v>
      </c>
      <c r="R2771" s="85">
        <v>1</v>
      </c>
      <c r="S2771" s="85" t="s">
        <v>5350</v>
      </c>
      <c r="T2771" s="87" t="s">
        <v>13690</v>
      </c>
      <c r="AL2771" s="79">
        <v>0.400439814814815</v>
      </c>
      <c r="AM2771" s="2">
        <v>1</v>
      </c>
      <c r="AN2771" s="2" t="s">
        <v>2562</v>
      </c>
      <c r="AO2771" s="2" t="s">
        <v>13692</v>
      </c>
    </row>
    <row r="2772" spans="17:41">
      <c r="Q2772" s="80">
        <v>0.37019675925925899</v>
      </c>
      <c r="R2772" s="81">
        <v>1</v>
      </c>
      <c r="S2772" s="81" t="s">
        <v>3742</v>
      </c>
      <c r="T2772" s="83" t="s">
        <v>13703</v>
      </c>
      <c r="AL2772" s="79">
        <v>0.40046296296296302</v>
      </c>
      <c r="AM2772" s="2">
        <v>1</v>
      </c>
      <c r="AN2772" s="2" t="s">
        <v>991</v>
      </c>
      <c r="AO2772" s="2" t="s">
        <v>13696</v>
      </c>
    </row>
    <row r="2773" spans="17:41">
      <c r="Q2773" s="84">
        <v>0.370231481481481</v>
      </c>
      <c r="R2773" s="85">
        <v>1</v>
      </c>
      <c r="S2773" s="85" t="s">
        <v>5351</v>
      </c>
      <c r="T2773" s="87" t="s">
        <v>13690</v>
      </c>
      <c r="AL2773" s="79">
        <v>0.40048611111111099</v>
      </c>
      <c r="AM2773" s="2">
        <v>1</v>
      </c>
      <c r="AN2773" s="2" t="s">
        <v>292</v>
      </c>
      <c r="AO2773" s="2" t="s">
        <v>13695</v>
      </c>
    </row>
    <row r="2774" spans="17:41">
      <c r="Q2774" s="80">
        <v>0.370231481481481</v>
      </c>
      <c r="R2774" s="81">
        <v>1</v>
      </c>
      <c r="S2774" s="81" t="s">
        <v>5352</v>
      </c>
      <c r="T2774" s="83" t="s">
        <v>13692</v>
      </c>
      <c r="AL2774" s="79">
        <v>0.40052083333333299</v>
      </c>
      <c r="AM2774" s="2">
        <v>2</v>
      </c>
      <c r="AN2774" s="2" t="s">
        <v>5648</v>
      </c>
      <c r="AO2774" s="2" t="s">
        <v>13696</v>
      </c>
    </row>
    <row r="2775" spans="17:41">
      <c r="Q2775" s="84">
        <v>0.370266203703704</v>
      </c>
      <c r="R2775" s="85">
        <v>1</v>
      </c>
      <c r="S2775" s="85" t="s">
        <v>5353</v>
      </c>
      <c r="T2775" s="87" t="s">
        <v>13692</v>
      </c>
      <c r="AL2775" s="79">
        <v>0.40053240740740698</v>
      </c>
      <c r="AM2775" s="2">
        <v>2</v>
      </c>
      <c r="AN2775" s="2" t="s">
        <v>2562</v>
      </c>
      <c r="AO2775" s="2" t="s">
        <v>13692</v>
      </c>
    </row>
    <row r="2776" spans="17:41">
      <c r="Q2776" s="80">
        <v>0.37027777777777798</v>
      </c>
      <c r="R2776" s="81">
        <v>1</v>
      </c>
      <c r="S2776" s="81" t="s">
        <v>5354</v>
      </c>
      <c r="T2776" s="83" t="s">
        <v>13692</v>
      </c>
      <c r="AL2776" s="79">
        <v>0.400555555555556</v>
      </c>
      <c r="AM2776" s="2">
        <v>1</v>
      </c>
      <c r="AN2776" s="2" t="s">
        <v>2562</v>
      </c>
      <c r="AO2776" s="2" t="s">
        <v>13692</v>
      </c>
    </row>
    <row r="2777" spans="17:41">
      <c r="Q2777" s="84">
        <v>0.37035879629629598</v>
      </c>
      <c r="R2777" s="85">
        <v>2</v>
      </c>
      <c r="S2777" s="85" t="s">
        <v>973</v>
      </c>
      <c r="T2777" s="87" t="s">
        <v>13690</v>
      </c>
      <c r="AL2777" s="79">
        <v>0.40056712962962998</v>
      </c>
      <c r="AM2777" s="2">
        <v>1</v>
      </c>
      <c r="AN2777" s="2" t="s">
        <v>1075</v>
      </c>
      <c r="AO2777" s="2" t="s">
        <v>13690</v>
      </c>
    </row>
    <row r="2778" spans="17:41">
      <c r="Q2778" s="80">
        <v>0.370381944444444</v>
      </c>
      <c r="R2778" s="81">
        <v>4</v>
      </c>
      <c r="S2778" s="81" t="s">
        <v>2562</v>
      </c>
      <c r="T2778" s="83" t="s">
        <v>13692</v>
      </c>
      <c r="AL2778" s="79">
        <v>0.40056712962962998</v>
      </c>
      <c r="AM2778" s="2">
        <v>1</v>
      </c>
      <c r="AN2778" s="2" t="s">
        <v>1076</v>
      </c>
      <c r="AO2778" s="2" t="s">
        <v>13694</v>
      </c>
    </row>
    <row r="2779" spans="17:41">
      <c r="Q2779" s="84">
        <v>0.37042824074074099</v>
      </c>
      <c r="R2779" s="85">
        <v>1</v>
      </c>
      <c r="S2779" s="85" t="s">
        <v>2328</v>
      </c>
      <c r="T2779" s="87" t="s">
        <v>13692</v>
      </c>
      <c r="AL2779" s="79">
        <v>0.40060185185185199</v>
      </c>
      <c r="AM2779" s="2">
        <v>2</v>
      </c>
      <c r="AN2779" s="2" t="s">
        <v>3001</v>
      </c>
      <c r="AO2779" s="2" t="s">
        <v>13693</v>
      </c>
    </row>
    <row r="2780" spans="17:41">
      <c r="Q2780" s="80">
        <v>0.37043981481481503</v>
      </c>
      <c r="R2780" s="81">
        <v>2</v>
      </c>
      <c r="S2780" s="81" t="s">
        <v>2562</v>
      </c>
      <c r="T2780" s="83" t="s">
        <v>13692</v>
      </c>
      <c r="AL2780" s="79">
        <v>0.40063657407407399</v>
      </c>
      <c r="AM2780" s="2">
        <v>4</v>
      </c>
      <c r="AN2780" s="2" t="s">
        <v>5649</v>
      </c>
      <c r="AO2780" s="2" t="s">
        <v>13693</v>
      </c>
    </row>
    <row r="2781" spans="17:41">
      <c r="Q2781" s="84">
        <v>0.37046296296296299</v>
      </c>
      <c r="R2781" s="85">
        <v>1</v>
      </c>
      <c r="S2781" s="85" t="s">
        <v>2329</v>
      </c>
      <c r="T2781" s="87" t="s">
        <v>13690</v>
      </c>
      <c r="AL2781" s="79">
        <v>0.40069444444444402</v>
      </c>
      <c r="AM2781" s="2">
        <v>1</v>
      </c>
      <c r="AN2781" s="2" t="s">
        <v>1110</v>
      </c>
      <c r="AO2781" s="2" t="s">
        <v>13693</v>
      </c>
    </row>
    <row r="2782" spans="17:41">
      <c r="Q2782" s="80">
        <v>0.370497685185185</v>
      </c>
      <c r="R2782" s="81">
        <v>1</v>
      </c>
      <c r="S2782" s="81" t="s">
        <v>5355</v>
      </c>
      <c r="T2782" s="83" t="s">
        <v>13690</v>
      </c>
      <c r="AL2782" s="79">
        <v>0.400706018518519</v>
      </c>
      <c r="AM2782" s="2">
        <v>1</v>
      </c>
      <c r="AN2782" s="2" t="s">
        <v>3002</v>
      </c>
      <c r="AO2782" s="2" t="s">
        <v>13692</v>
      </c>
    </row>
    <row r="2783" spans="17:41">
      <c r="Q2783" s="84">
        <v>0.37050925925925898</v>
      </c>
      <c r="R2783" s="85">
        <v>1</v>
      </c>
      <c r="S2783" s="85" t="s">
        <v>5356</v>
      </c>
      <c r="T2783" s="87" t="s">
        <v>13692</v>
      </c>
      <c r="AL2783" s="79">
        <v>0.40071759259259299</v>
      </c>
      <c r="AM2783" s="2">
        <v>1</v>
      </c>
      <c r="AN2783" s="2" t="s">
        <v>3003</v>
      </c>
      <c r="AO2783" s="2" t="s">
        <v>13735</v>
      </c>
    </row>
    <row r="2784" spans="17:41">
      <c r="Q2784" s="80">
        <v>0.37052083333333302</v>
      </c>
      <c r="R2784" s="81">
        <v>1</v>
      </c>
      <c r="S2784" s="81" t="s">
        <v>2914</v>
      </c>
      <c r="T2784" s="83" t="s">
        <v>13705</v>
      </c>
      <c r="AL2784" s="79">
        <v>0.40071759259259299</v>
      </c>
      <c r="AM2784" s="2">
        <v>4</v>
      </c>
      <c r="AN2784" s="2" t="s">
        <v>848</v>
      </c>
      <c r="AO2784" s="2" t="s">
        <v>13690</v>
      </c>
    </row>
    <row r="2785" spans="17:41">
      <c r="Q2785" s="84">
        <v>0.37055555555555603</v>
      </c>
      <c r="R2785" s="85">
        <v>1</v>
      </c>
      <c r="S2785" s="85" t="s">
        <v>5357</v>
      </c>
      <c r="T2785" s="87" t="s">
        <v>13695</v>
      </c>
      <c r="AL2785" s="79">
        <v>0.40072916666666702</v>
      </c>
      <c r="AM2785" s="2">
        <v>1</v>
      </c>
      <c r="AN2785" s="2" t="s">
        <v>347</v>
      </c>
      <c r="AO2785" s="2" t="s">
        <v>13701</v>
      </c>
    </row>
    <row r="2786" spans="17:41">
      <c r="Q2786" s="80">
        <v>0.37060185185185202</v>
      </c>
      <c r="R2786" s="81">
        <v>2</v>
      </c>
      <c r="S2786" s="81" t="s">
        <v>3942</v>
      </c>
      <c r="T2786" s="83" t="s">
        <v>13696</v>
      </c>
      <c r="AL2786" s="79">
        <v>0.40076388888888897</v>
      </c>
      <c r="AM2786" s="2">
        <v>1</v>
      </c>
      <c r="AN2786" s="2" t="s">
        <v>5650</v>
      </c>
      <c r="AO2786" s="2" t="s">
        <v>13695</v>
      </c>
    </row>
    <row r="2787" spans="17:41">
      <c r="Q2787" s="84">
        <v>0.37063657407407402</v>
      </c>
      <c r="R2787" s="85">
        <v>1</v>
      </c>
      <c r="S2787" s="85" t="s">
        <v>5358</v>
      </c>
      <c r="T2787" s="87" t="s">
        <v>13690</v>
      </c>
      <c r="AL2787" s="79">
        <v>0.40081018518518502</v>
      </c>
      <c r="AM2787" s="2">
        <v>1</v>
      </c>
      <c r="AN2787" s="2" t="s">
        <v>5651</v>
      </c>
      <c r="AO2787" s="2" t="s">
        <v>13690</v>
      </c>
    </row>
    <row r="2788" spans="17:41">
      <c r="Q2788" s="80">
        <v>0.370648148148148</v>
      </c>
      <c r="R2788" s="81">
        <v>2</v>
      </c>
      <c r="S2788" s="81" t="s">
        <v>2562</v>
      </c>
      <c r="T2788" s="83" t="s">
        <v>13692</v>
      </c>
      <c r="AL2788" s="79">
        <v>0.40087962962962997</v>
      </c>
      <c r="AM2788" s="2">
        <v>6</v>
      </c>
      <c r="AN2788" s="2" t="s">
        <v>2562</v>
      </c>
      <c r="AO2788" s="2" t="s">
        <v>13694</v>
      </c>
    </row>
    <row r="2789" spans="17:41">
      <c r="Q2789" s="84">
        <v>0.37075231481481502</v>
      </c>
      <c r="R2789" s="85">
        <v>1</v>
      </c>
      <c r="S2789" s="85" t="s">
        <v>5359</v>
      </c>
      <c r="T2789" s="87" t="s">
        <v>13693</v>
      </c>
      <c r="AL2789" s="79">
        <v>0.400902777777778</v>
      </c>
      <c r="AM2789" s="2">
        <v>1</v>
      </c>
      <c r="AN2789" s="2" t="s">
        <v>2054</v>
      </c>
      <c r="AO2789" s="2" t="s">
        <v>13709</v>
      </c>
    </row>
    <row r="2790" spans="17:41">
      <c r="Q2790" s="80">
        <v>0.37077546296296299</v>
      </c>
      <c r="R2790" s="81">
        <v>1</v>
      </c>
      <c r="S2790" s="81" t="s">
        <v>5360</v>
      </c>
      <c r="T2790" s="83" t="s">
        <v>13693</v>
      </c>
      <c r="AL2790" s="79">
        <v>0.40091435185185198</v>
      </c>
      <c r="AM2790" s="2">
        <v>2</v>
      </c>
      <c r="AN2790" s="2" t="s">
        <v>2380</v>
      </c>
      <c r="AO2790" s="2" t="s">
        <v>13690</v>
      </c>
    </row>
    <row r="2791" spans="17:41">
      <c r="Q2791" s="84">
        <v>0.37081018518518499</v>
      </c>
      <c r="R2791" s="85">
        <v>1</v>
      </c>
      <c r="S2791" s="85" t="s">
        <v>2330</v>
      </c>
      <c r="T2791" s="87" t="s">
        <v>13694</v>
      </c>
      <c r="AL2791" s="79">
        <v>0.40094907407407399</v>
      </c>
      <c r="AM2791" s="2">
        <v>2</v>
      </c>
      <c r="AN2791" s="2" t="s">
        <v>423</v>
      </c>
      <c r="AO2791" s="2" t="s">
        <v>13696</v>
      </c>
    </row>
    <row r="2792" spans="17:41">
      <c r="Q2792" s="80">
        <v>0.37082175925925898</v>
      </c>
      <c r="R2792" s="81">
        <v>1</v>
      </c>
      <c r="S2792" s="81" t="s">
        <v>5361</v>
      </c>
      <c r="T2792" s="83" t="s">
        <v>13693</v>
      </c>
      <c r="AL2792" s="79">
        <v>0.40098379629629599</v>
      </c>
      <c r="AM2792" s="2">
        <v>1</v>
      </c>
      <c r="AN2792" s="2" t="s">
        <v>930</v>
      </c>
      <c r="AO2792" s="2" t="s">
        <v>13694</v>
      </c>
    </row>
    <row r="2793" spans="17:41">
      <c r="Q2793" s="84">
        <v>0.37082175925925898</v>
      </c>
      <c r="R2793" s="85">
        <v>1</v>
      </c>
      <c r="S2793" s="85" t="s">
        <v>1243</v>
      </c>
      <c r="T2793" s="87" t="s">
        <v>13690</v>
      </c>
      <c r="AL2793" s="79">
        <v>0.40099537037036997</v>
      </c>
      <c r="AM2793" s="2">
        <v>2</v>
      </c>
      <c r="AN2793" s="2" t="s">
        <v>3004</v>
      </c>
      <c r="AO2793" s="2" t="s">
        <v>13713</v>
      </c>
    </row>
    <row r="2794" spans="17:41">
      <c r="Q2794" s="80">
        <v>0.370844907407407</v>
      </c>
      <c r="R2794" s="81">
        <v>2</v>
      </c>
      <c r="S2794" s="81" t="s">
        <v>5362</v>
      </c>
      <c r="T2794" s="83" t="s">
        <v>13690</v>
      </c>
      <c r="AL2794" s="79">
        <v>0.40100694444444401</v>
      </c>
      <c r="AM2794" s="2">
        <v>1</v>
      </c>
      <c r="AN2794" s="2" t="s">
        <v>5652</v>
      </c>
      <c r="AO2794" s="2" t="s">
        <v>13694</v>
      </c>
    </row>
    <row r="2795" spans="17:41">
      <c r="Q2795" s="84">
        <v>0.37085648148148098</v>
      </c>
      <c r="R2795" s="85">
        <v>1</v>
      </c>
      <c r="S2795" s="85" t="s">
        <v>5363</v>
      </c>
      <c r="T2795" s="87" t="s">
        <v>13693</v>
      </c>
      <c r="AL2795" s="79">
        <v>0.40106481481481498</v>
      </c>
      <c r="AM2795" s="2">
        <v>1</v>
      </c>
      <c r="AN2795" s="2" t="s">
        <v>5653</v>
      </c>
      <c r="AO2795" s="2" t="s">
        <v>13695</v>
      </c>
    </row>
    <row r="2796" spans="17:41">
      <c r="Q2796" s="80">
        <v>0.37087962962963</v>
      </c>
      <c r="R2796" s="81">
        <v>2</v>
      </c>
      <c r="S2796" s="81" t="s">
        <v>2562</v>
      </c>
      <c r="T2796" s="83" t="s">
        <v>13692</v>
      </c>
      <c r="AL2796" s="79">
        <v>0.40108796296296301</v>
      </c>
      <c r="AM2796" s="2">
        <v>1</v>
      </c>
      <c r="AN2796" s="2" t="s">
        <v>2562</v>
      </c>
      <c r="AO2796" s="2" t="s">
        <v>13692</v>
      </c>
    </row>
    <row r="2797" spans="17:41">
      <c r="Q2797" s="84">
        <v>0.37087962962963</v>
      </c>
      <c r="R2797" s="85">
        <v>1</v>
      </c>
      <c r="S2797" s="85" t="s">
        <v>644</v>
      </c>
      <c r="T2797" s="87" t="s">
        <v>13701</v>
      </c>
      <c r="AL2797" s="79">
        <v>0.40109953703703699</v>
      </c>
      <c r="AM2797" s="2">
        <v>1</v>
      </c>
      <c r="AN2797" s="2" t="s">
        <v>4143</v>
      </c>
      <c r="AO2797" s="2" t="s">
        <v>13693</v>
      </c>
    </row>
    <row r="2798" spans="17:41">
      <c r="Q2798" s="80">
        <v>0.37091435185185201</v>
      </c>
      <c r="R2798" s="81">
        <v>1</v>
      </c>
      <c r="S2798" s="81" t="s">
        <v>5364</v>
      </c>
      <c r="T2798" s="83" t="s">
        <v>13712</v>
      </c>
      <c r="AL2798" s="79">
        <v>0.40111111111111097</v>
      </c>
      <c r="AM2798" s="2">
        <v>1</v>
      </c>
      <c r="AN2798" s="2" t="s">
        <v>413</v>
      </c>
      <c r="AO2798" s="2" t="s">
        <v>13696</v>
      </c>
    </row>
    <row r="2799" spans="17:41">
      <c r="Q2799" s="84">
        <v>0.37091435185185201</v>
      </c>
      <c r="R2799" s="85">
        <v>1</v>
      </c>
      <c r="S2799" s="85" t="s">
        <v>2562</v>
      </c>
      <c r="T2799" s="87" t="s">
        <v>13692</v>
      </c>
      <c r="AL2799" s="79">
        <v>0.40115740740740702</v>
      </c>
      <c r="AM2799" s="2">
        <v>4</v>
      </c>
      <c r="AN2799" s="2" t="s">
        <v>3005</v>
      </c>
      <c r="AO2799" s="2" t="s">
        <v>13692</v>
      </c>
    </row>
    <row r="2800" spans="17:41">
      <c r="Q2800" s="80">
        <v>0.37092592592592599</v>
      </c>
      <c r="R2800" s="81">
        <v>1</v>
      </c>
      <c r="S2800" s="81" t="s">
        <v>2013</v>
      </c>
      <c r="T2800" s="83" t="s">
        <v>13694</v>
      </c>
      <c r="AL2800" s="79">
        <v>0.40119212962963002</v>
      </c>
      <c r="AM2800" s="2">
        <v>2</v>
      </c>
      <c r="AN2800" s="2" t="s">
        <v>3006</v>
      </c>
      <c r="AO2800" s="2" t="s">
        <v>13692</v>
      </c>
    </row>
    <row r="2801" spans="17:41">
      <c r="Q2801" s="84">
        <v>0.37093749999999998</v>
      </c>
      <c r="R2801" s="85">
        <v>2</v>
      </c>
      <c r="S2801" s="85" t="s">
        <v>2562</v>
      </c>
      <c r="T2801" s="87" t="s">
        <v>13703</v>
      </c>
      <c r="AL2801" s="79">
        <v>0.40127314814814802</v>
      </c>
      <c r="AM2801" s="2">
        <v>1</v>
      </c>
      <c r="AN2801" s="2" t="s">
        <v>3007</v>
      </c>
      <c r="AO2801" s="2" t="s">
        <v>13692</v>
      </c>
    </row>
    <row r="2802" spans="17:41">
      <c r="Q2802" s="80">
        <v>0.37093749999999998</v>
      </c>
      <c r="R2802" s="81">
        <v>2</v>
      </c>
      <c r="S2802" s="81" t="s">
        <v>805</v>
      </c>
      <c r="T2802" s="83" t="s">
        <v>13702</v>
      </c>
      <c r="AL2802" s="79">
        <v>0.40129629629629598</v>
      </c>
      <c r="AM2802" s="2">
        <v>1</v>
      </c>
      <c r="AN2802" s="2" t="s">
        <v>5654</v>
      </c>
      <c r="AO2802" s="2" t="s">
        <v>13692</v>
      </c>
    </row>
    <row r="2803" spans="17:41">
      <c r="Q2803" s="84">
        <v>0.370960648148148</v>
      </c>
      <c r="R2803" s="85">
        <v>1</v>
      </c>
      <c r="S2803" s="85" t="s">
        <v>5365</v>
      </c>
      <c r="T2803" s="87" t="s">
        <v>13693</v>
      </c>
      <c r="AL2803" s="79">
        <v>0.40130787037037002</v>
      </c>
      <c r="AM2803" s="2">
        <v>1</v>
      </c>
      <c r="AN2803" s="2" t="s">
        <v>5655</v>
      </c>
      <c r="AO2803" s="2" t="s">
        <v>13692</v>
      </c>
    </row>
    <row r="2804" spans="17:41">
      <c r="Q2804" s="80">
        <v>0.37100694444444399</v>
      </c>
      <c r="R2804" s="81">
        <v>1</v>
      </c>
      <c r="S2804" s="81" t="s">
        <v>2014</v>
      </c>
      <c r="T2804" s="83" t="s">
        <v>13699</v>
      </c>
      <c r="AL2804" s="79">
        <v>0.40131944444444401</v>
      </c>
      <c r="AM2804" s="2">
        <v>1</v>
      </c>
      <c r="AN2804" s="2" t="s">
        <v>4610</v>
      </c>
      <c r="AO2804" s="2" t="s">
        <v>13709</v>
      </c>
    </row>
    <row r="2805" spans="17:41">
      <c r="Q2805" s="84">
        <v>0.37103009259259301</v>
      </c>
      <c r="R2805" s="85">
        <v>1</v>
      </c>
      <c r="S2805" s="85" t="s">
        <v>2331</v>
      </c>
      <c r="T2805" s="87" t="s">
        <v>13690</v>
      </c>
      <c r="AL2805" s="79">
        <v>0.40137731481481498</v>
      </c>
      <c r="AM2805" s="2">
        <v>1</v>
      </c>
      <c r="AN2805" s="2" t="s">
        <v>685</v>
      </c>
      <c r="AO2805" s="2" t="s">
        <v>13694</v>
      </c>
    </row>
    <row r="2806" spans="17:41">
      <c r="Q2806" s="80">
        <v>0.37103009259259301</v>
      </c>
      <c r="R2806" s="81">
        <v>1</v>
      </c>
      <c r="S2806" s="81" t="s">
        <v>5366</v>
      </c>
      <c r="T2806" s="83" t="s">
        <v>13694</v>
      </c>
      <c r="AL2806" s="79">
        <v>0.401400462962963</v>
      </c>
      <c r="AM2806" s="2">
        <v>1</v>
      </c>
      <c r="AN2806" s="2" t="s">
        <v>5656</v>
      </c>
      <c r="AO2806" s="2" t="s">
        <v>13690</v>
      </c>
    </row>
    <row r="2807" spans="17:41">
      <c r="Q2807" s="84">
        <v>0.37109953703703702</v>
      </c>
      <c r="R2807" s="85">
        <v>1</v>
      </c>
      <c r="S2807" s="85" t="s">
        <v>5367</v>
      </c>
      <c r="T2807" s="87" t="s">
        <v>13690</v>
      </c>
      <c r="AL2807" s="79">
        <v>0.40141203703703698</v>
      </c>
      <c r="AM2807" s="2">
        <v>1</v>
      </c>
      <c r="AN2807" s="2" t="s">
        <v>414</v>
      </c>
      <c r="AO2807" s="2" t="s">
        <v>13690</v>
      </c>
    </row>
    <row r="2808" spans="17:41">
      <c r="Q2808" s="80">
        <v>0.37109953703703702</v>
      </c>
      <c r="R2808" s="81">
        <v>2</v>
      </c>
      <c r="S2808" s="81" t="s">
        <v>5368</v>
      </c>
      <c r="T2808" s="83" t="s">
        <v>13695</v>
      </c>
      <c r="AL2808" s="79">
        <v>0.40149305555555598</v>
      </c>
      <c r="AM2808" s="2">
        <v>1</v>
      </c>
      <c r="AN2808" s="2" t="s">
        <v>2562</v>
      </c>
      <c r="AO2808" s="2" t="s">
        <v>13692</v>
      </c>
    </row>
    <row r="2809" spans="17:41">
      <c r="Q2809" s="84">
        <v>0.37109953703703702</v>
      </c>
      <c r="R2809" s="85">
        <v>1</v>
      </c>
      <c r="S2809" s="85" t="s">
        <v>122</v>
      </c>
      <c r="T2809" s="87" t="s">
        <v>13694</v>
      </c>
      <c r="AL2809" s="79">
        <v>0.40152777777777798</v>
      </c>
      <c r="AM2809" s="2">
        <v>2</v>
      </c>
      <c r="AN2809" s="2" t="s">
        <v>5657</v>
      </c>
      <c r="AO2809" s="2" t="s">
        <v>13694</v>
      </c>
    </row>
    <row r="2810" spans="17:41">
      <c r="Q2810" s="80">
        <v>0.371111111111111</v>
      </c>
      <c r="R2810" s="81">
        <v>1</v>
      </c>
      <c r="S2810" s="81" t="s">
        <v>5369</v>
      </c>
      <c r="T2810" s="83" t="s">
        <v>13693</v>
      </c>
      <c r="AL2810" s="79">
        <v>0.40155092592592601</v>
      </c>
      <c r="AM2810" s="2">
        <v>1</v>
      </c>
      <c r="AN2810" s="2" t="s">
        <v>5658</v>
      </c>
      <c r="AO2810" s="2" t="s">
        <v>13695</v>
      </c>
    </row>
    <row r="2811" spans="17:41">
      <c r="Q2811" s="84">
        <v>0.371111111111111</v>
      </c>
      <c r="R2811" s="85">
        <v>1</v>
      </c>
      <c r="S2811" s="85" t="s">
        <v>3143</v>
      </c>
      <c r="T2811" s="87" t="s">
        <v>13701</v>
      </c>
      <c r="AL2811" s="79">
        <v>0.40156249999999999</v>
      </c>
      <c r="AM2811" s="2">
        <v>1</v>
      </c>
      <c r="AN2811" s="2" t="s">
        <v>1207</v>
      </c>
      <c r="AO2811" s="2" t="s">
        <v>13695</v>
      </c>
    </row>
    <row r="2812" spans="17:41">
      <c r="Q2812" s="80">
        <v>0.37113425925925903</v>
      </c>
      <c r="R2812" s="81">
        <v>1</v>
      </c>
      <c r="S2812" s="81" t="s">
        <v>5370</v>
      </c>
      <c r="T2812" s="83" t="s">
        <v>13692</v>
      </c>
      <c r="AL2812" s="79">
        <v>0.40156249999999999</v>
      </c>
      <c r="AM2812" s="2">
        <v>2</v>
      </c>
      <c r="AN2812" s="2" t="s">
        <v>5659</v>
      </c>
      <c r="AO2812" s="2" t="s">
        <v>13707</v>
      </c>
    </row>
    <row r="2813" spans="17:41">
      <c r="Q2813" s="84">
        <v>0.37115740740740699</v>
      </c>
      <c r="R2813" s="85">
        <v>1</v>
      </c>
      <c r="S2813" s="85" t="s">
        <v>5371</v>
      </c>
      <c r="T2813" s="87" t="s">
        <v>13690</v>
      </c>
      <c r="AL2813" s="79">
        <v>0.40157407407407397</v>
      </c>
      <c r="AM2813" s="2">
        <v>1</v>
      </c>
      <c r="AN2813" s="2" t="s">
        <v>5660</v>
      </c>
      <c r="AO2813" s="2" t="s">
        <v>13693</v>
      </c>
    </row>
    <row r="2814" spans="17:41">
      <c r="Q2814" s="80">
        <v>0.37115740740740699</v>
      </c>
      <c r="R2814" s="81">
        <v>1</v>
      </c>
      <c r="S2814" s="81" t="s">
        <v>5372</v>
      </c>
      <c r="T2814" s="83" t="s">
        <v>13695</v>
      </c>
      <c r="AL2814" s="79">
        <v>0.40162037037037002</v>
      </c>
      <c r="AM2814" s="2">
        <v>1</v>
      </c>
      <c r="AN2814" s="2" t="s">
        <v>1662</v>
      </c>
      <c r="AO2814" s="2" t="s">
        <v>13695</v>
      </c>
    </row>
    <row r="2815" spans="17:41">
      <c r="Q2815" s="84">
        <v>0.37118055555555601</v>
      </c>
      <c r="R2815" s="85">
        <v>1</v>
      </c>
      <c r="S2815" s="85" t="s">
        <v>5373</v>
      </c>
      <c r="T2815" s="87" t="s">
        <v>13709</v>
      </c>
      <c r="AL2815" s="79">
        <v>0.40165509259259302</v>
      </c>
      <c r="AM2815" s="2">
        <v>1</v>
      </c>
      <c r="AN2815" s="2" t="s">
        <v>3008</v>
      </c>
      <c r="AO2815" s="2" t="s">
        <v>13707</v>
      </c>
    </row>
    <row r="2816" spans="17:41">
      <c r="Q2816" s="80">
        <v>0.37118055555555601</v>
      </c>
      <c r="R2816" s="81">
        <v>1</v>
      </c>
      <c r="S2816" s="81" t="s">
        <v>5374</v>
      </c>
      <c r="T2816" s="83" t="s">
        <v>13690</v>
      </c>
      <c r="AL2816" s="79">
        <v>0.40165509259259302</v>
      </c>
      <c r="AM2816" s="2">
        <v>2</v>
      </c>
      <c r="AN2816" s="2" t="s">
        <v>473</v>
      </c>
      <c r="AO2816" s="2" t="s">
        <v>13698</v>
      </c>
    </row>
    <row r="2817" spans="17:41">
      <c r="Q2817" s="84">
        <v>0.37119212962963</v>
      </c>
      <c r="R2817" s="85">
        <v>1</v>
      </c>
      <c r="S2817" s="85" t="s">
        <v>2332</v>
      </c>
      <c r="T2817" s="87" t="s">
        <v>13694</v>
      </c>
      <c r="AL2817" s="79">
        <v>0.40184027777777798</v>
      </c>
      <c r="AM2817" s="2">
        <v>1</v>
      </c>
      <c r="AN2817" s="2" t="s">
        <v>5661</v>
      </c>
      <c r="AO2817" s="2" t="s">
        <v>13690</v>
      </c>
    </row>
    <row r="2818" spans="17:41">
      <c r="Q2818" s="80">
        <v>0.37123842592592599</v>
      </c>
      <c r="R2818" s="81">
        <v>1</v>
      </c>
      <c r="S2818" s="81" t="s">
        <v>974</v>
      </c>
      <c r="T2818" s="83" t="s">
        <v>13694</v>
      </c>
      <c r="AL2818" s="79">
        <v>0.40195601851851898</v>
      </c>
      <c r="AM2818" s="2">
        <v>1</v>
      </c>
      <c r="AN2818" s="2" t="s">
        <v>2537</v>
      </c>
      <c r="AO2818" s="2" t="s">
        <v>13693</v>
      </c>
    </row>
    <row r="2819" spans="17:41">
      <c r="Q2819" s="84">
        <v>0.37129629629629601</v>
      </c>
      <c r="R2819" s="85">
        <v>1</v>
      </c>
      <c r="S2819" s="85" t="s">
        <v>1633</v>
      </c>
      <c r="T2819" s="87" t="s">
        <v>13699</v>
      </c>
      <c r="AL2819" s="79">
        <v>0.40196759259259301</v>
      </c>
      <c r="AM2819" s="2">
        <v>2</v>
      </c>
      <c r="AN2819" s="2" t="s">
        <v>5662</v>
      </c>
      <c r="AO2819" s="2" t="s">
        <v>13692</v>
      </c>
    </row>
    <row r="2820" spans="17:41">
      <c r="Q2820" s="80">
        <v>0.37130787037037</v>
      </c>
      <c r="R2820" s="81">
        <v>2</v>
      </c>
      <c r="S2820" s="81" t="s">
        <v>5375</v>
      </c>
      <c r="T2820" s="83" t="s">
        <v>13695</v>
      </c>
      <c r="AL2820" s="79">
        <v>0.40200231481481502</v>
      </c>
      <c r="AM2820" s="2">
        <v>1</v>
      </c>
      <c r="AN2820" s="2" t="s">
        <v>992</v>
      </c>
      <c r="AO2820" s="2" t="s">
        <v>13690</v>
      </c>
    </row>
    <row r="2821" spans="17:41">
      <c r="Q2821" s="84">
        <v>0.37133101851851902</v>
      </c>
      <c r="R2821" s="85">
        <v>2</v>
      </c>
      <c r="S2821" s="85" t="s">
        <v>2333</v>
      </c>
      <c r="T2821" s="87" t="s">
        <v>13698</v>
      </c>
      <c r="AL2821" s="79">
        <v>0.40211805555555602</v>
      </c>
      <c r="AM2821" s="2">
        <v>1</v>
      </c>
      <c r="AN2821" s="2" t="s">
        <v>3009</v>
      </c>
      <c r="AO2821" s="2" t="s">
        <v>13695</v>
      </c>
    </row>
    <row r="2822" spans="17:41">
      <c r="Q2822" s="80">
        <v>0.37135416666666698</v>
      </c>
      <c r="R2822" s="81">
        <v>1</v>
      </c>
      <c r="S2822" s="81" t="s">
        <v>5376</v>
      </c>
      <c r="T2822" s="83" t="s">
        <v>13690</v>
      </c>
      <c r="AL2822" s="79">
        <v>0.40217592592592599</v>
      </c>
      <c r="AM2822" s="2">
        <v>1</v>
      </c>
      <c r="AN2822" s="2" t="s">
        <v>686</v>
      </c>
      <c r="AO2822" s="2" t="s">
        <v>13694</v>
      </c>
    </row>
    <row r="2823" spans="17:41">
      <c r="Q2823" s="84">
        <v>0.37138888888888899</v>
      </c>
      <c r="R2823" s="85">
        <v>4</v>
      </c>
      <c r="S2823" s="85" t="s">
        <v>5377</v>
      </c>
      <c r="T2823" s="87" t="s">
        <v>13705</v>
      </c>
      <c r="AL2823" s="79">
        <v>0.40223379629629602</v>
      </c>
      <c r="AM2823" s="2">
        <v>1</v>
      </c>
      <c r="AN2823" s="2" t="s">
        <v>687</v>
      </c>
      <c r="AO2823" s="2" t="s">
        <v>13694</v>
      </c>
    </row>
    <row r="2824" spans="17:41">
      <c r="Q2824" s="80">
        <v>0.37140046296296297</v>
      </c>
      <c r="R2824" s="81">
        <v>1</v>
      </c>
      <c r="S2824" s="81" t="s">
        <v>623</v>
      </c>
      <c r="T2824" s="83" t="s">
        <v>13690</v>
      </c>
      <c r="AL2824" s="79">
        <v>0.40225694444444399</v>
      </c>
      <c r="AM2824" s="2">
        <v>3</v>
      </c>
      <c r="AN2824" s="2" t="s">
        <v>1077</v>
      </c>
      <c r="AO2824" s="2" t="s">
        <v>13690</v>
      </c>
    </row>
    <row r="2825" spans="17:41">
      <c r="Q2825" s="84">
        <v>0.371423611111111</v>
      </c>
      <c r="R2825" s="85">
        <v>4</v>
      </c>
      <c r="S2825" s="85" t="s">
        <v>2562</v>
      </c>
      <c r="T2825" s="87" t="s">
        <v>13692</v>
      </c>
      <c r="AL2825" s="79">
        <v>0.40228009259259301</v>
      </c>
      <c r="AM2825" s="2">
        <v>1</v>
      </c>
      <c r="AN2825" s="2" t="s">
        <v>1250</v>
      </c>
      <c r="AO2825" s="2" t="s">
        <v>13690</v>
      </c>
    </row>
    <row r="2826" spans="17:41">
      <c r="Q2826" s="80">
        <v>0.371458333333333</v>
      </c>
      <c r="R2826" s="81">
        <v>1</v>
      </c>
      <c r="S2826" s="81" t="s">
        <v>5378</v>
      </c>
      <c r="T2826" s="83" t="s">
        <v>13690</v>
      </c>
      <c r="AL2826" s="79">
        <v>0.402476851851852</v>
      </c>
      <c r="AM2826" s="2">
        <v>1</v>
      </c>
      <c r="AN2826" s="2" t="s">
        <v>1078</v>
      </c>
      <c r="AO2826" s="2" t="s">
        <v>13690</v>
      </c>
    </row>
    <row r="2827" spans="17:41">
      <c r="Q2827" s="84">
        <v>0.371458333333333</v>
      </c>
      <c r="R2827" s="85">
        <v>1</v>
      </c>
      <c r="S2827" s="85" t="s">
        <v>2334</v>
      </c>
      <c r="T2827" s="87" t="s">
        <v>13694</v>
      </c>
      <c r="AL2827" s="79">
        <v>0.40251157407407401</v>
      </c>
      <c r="AM2827" s="2">
        <v>1</v>
      </c>
      <c r="AN2827" s="2" t="s">
        <v>689</v>
      </c>
      <c r="AO2827" s="2" t="s">
        <v>13690</v>
      </c>
    </row>
    <row r="2828" spans="17:41">
      <c r="Q2828" s="80">
        <v>0.37146990740740699</v>
      </c>
      <c r="R2828" s="81">
        <v>2</v>
      </c>
      <c r="S2828" s="81" t="s">
        <v>2562</v>
      </c>
      <c r="T2828" s="83" t="s">
        <v>13692</v>
      </c>
      <c r="AL2828" s="79">
        <v>0.40255787037037</v>
      </c>
      <c r="AM2828" s="2">
        <v>1</v>
      </c>
      <c r="AN2828" s="2" t="s">
        <v>2055</v>
      </c>
      <c r="AO2828" s="2" t="s">
        <v>13691</v>
      </c>
    </row>
    <row r="2829" spans="17:41">
      <c r="Q2829" s="84">
        <v>0.37148148148148102</v>
      </c>
      <c r="R2829" s="85">
        <v>2</v>
      </c>
      <c r="S2829" s="85" t="s">
        <v>2562</v>
      </c>
      <c r="T2829" s="87" t="s">
        <v>13692</v>
      </c>
      <c r="AL2829" s="79">
        <v>0.40261574074074102</v>
      </c>
      <c r="AM2829" s="2">
        <v>3</v>
      </c>
      <c r="AN2829" s="2" t="s">
        <v>5663</v>
      </c>
      <c r="AO2829" s="2" t="s">
        <v>13694</v>
      </c>
    </row>
    <row r="2830" spans="17:41">
      <c r="Q2830" s="80">
        <v>0.37149305555555601</v>
      </c>
      <c r="R2830" s="81">
        <v>1</v>
      </c>
      <c r="S2830" s="81" t="s">
        <v>2562</v>
      </c>
      <c r="T2830" s="83" t="s">
        <v>13699</v>
      </c>
      <c r="AL2830" s="79">
        <v>0.40266203703703701</v>
      </c>
      <c r="AM2830" s="2">
        <v>1</v>
      </c>
      <c r="AN2830" s="2" t="s">
        <v>3010</v>
      </c>
      <c r="AO2830" s="2" t="s">
        <v>13693</v>
      </c>
    </row>
    <row r="2831" spans="17:41">
      <c r="Q2831" s="84">
        <v>0.37150462962962999</v>
      </c>
      <c r="R2831" s="85">
        <v>2</v>
      </c>
      <c r="S2831" s="85" t="s">
        <v>2015</v>
      </c>
      <c r="T2831" s="87" t="s">
        <v>13694</v>
      </c>
      <c r="AL2831" s="79">
        <v>0.40269675925925902</v>
      </c>
      <c r="AM2831" s="2">
        <v>3</v>
      </c>
      <c r="AN2831" s="2" t="s">
        <v>690</v>
      </c>
      <c r="AO2831" s="2" t="s">
        <v>13693</v>
      </c>
    </row>
    <row r="2832" spans="17:41">
      <c r="Q2832" s="80">
        <v>0.37150462962962999</v>
      </c>
      <c r="R2832" s="81">
        <v>1</v>
      </c>
      <c r="S2832" s="81" t="s">
        <v>2562</v>
      </c>
      <c r="T2832" s="83" t="s">
        <v>13692</v>
      </c>
      <c r="AL2832" s="79">
        <v>0.40271990740740699</v>
      </c>
      <c r="AM2832" s="2">
        <v>3</v>
      </c>
      <c r="AN2832" s="2" t="s">
        <v>3011</v>
      </c>
      <c r="AO2832" s="2" t="s">
        <v>13692</v>
      </c>
    </row>
    <row r="2833" spans="17:41">
      <c r="Q2833" s="84">
        <v>0.37151620370370397</v>
      </c>
      <c r="R2833" s="85">
        <v>1</v>
      </c>
      <c r="S2833" s="85" t="s">
        <v>2688</v>
      </c>
      <c r="T2833" s="87" t="s">
        <v>13690</v>
      </c>
      <c r="AL2833" s="79">
        <v>0.40271990740740699</v>
      </c>
      <c r="AM2833" s="2">
        <v>1</v>
      </c>
      <c r="AN2833" s="2" t="s">
        <v>1079</v>
      </c>
      <c r="AO2833" s="2" t="s">
        <v>13690</v>
      </c>
    </row>
    <row r="2834" spans="17:41">
      <c r="Q2834" s="80">
        <v>0.37151620370370397</v>
      </c>
      <c r="R2834" s="81">
        <v>1</v>
      </c>
      <c r="S2834" s="81" t="s">
        <v>2562</v>
      </c>
      <c r="T2834" s="83" t="s">
        <v>13692</v>
      </c>
      <c r="AL2834" s="79">
        <v>0.40273148148148102</v>
      </c>
      <c r="AM2834" s="2">
        <v>2</v>
      </c>
      <c r="AN2834" s="2" t="s">
        <v>397</v>
      </c>
      <c r="AO2834" s="2" t="s">
        <v>13695</v>
      </c>
    </row>
    <row r="2835" spans="17:41">
      <c r="Q2835" s="84">
        <v>0.37152777777777801</v>
      </c>
      <c r="R2835" s="85">
        <v>1</v>
      </c>
      <c r="S2835" s="85" t="s">
        <v>2016</v>
      </c>
      <c r="T2835" s="87" t="s">
        <v>13694</v>
      </c>
      <c r="AL2835" s="79">
        <v>0.40274305555555601</v>
      </c>
      <c r="AM2835" s="2">
        <v>2</v>
      </c>
      <c r="AN2835" s="2" t="s">
        <v>993</v>
      </c>
      <c r="AO2835" s="2" t="s">
        <v>13690</v>
      </c>
    </row>
    <row r="2836" spans="17:41">
      <c r="Q2836" s="80">
        <v>0.371539351851852</v>
      </c>
      <c r="R2836" s="81">
        <v>4</v>
      </c>
      <c r="S2836" s="81" t="s">
        <v>5379</v>
      </c>
      <c r="T2836" s="83" t="s">
        <v>13692</v>
      </c>
      <c r="AL2836" s="79">
        <v>0.40274305555555601</v>
      </c>
      <c r="AM2836" s="2">
        <v>1</v>
      </c>
      <c r="AN2836" s="2" t="s">
        <v>1663</v>
      </c>
      <c r="AO2836" s="2" t="s">
        <v>13693</v>
      </c>
    </row>
    <row r="2837" spans="17:41">
      <c r="Q2837" s="84">
        <v>0.371539351851852</v>
      </c>
      <c r="R2837" s="85">
        <v>4</v>
      </c>
      <c r="S2837" s="85" t="s">
        <v>2562</v>
      </c>
      <c r="T2837" s="87" t="s">
        <v>13692</v>
      </c>
      <c r="AL2837" s="79">
        <v>0.40275462962962999</v>
      </c>
      <c r="AM2837" s="2">
        <v>1</v>
      </c>
      <c r="AN2837" s="2" t="s">
        <v>2381</v>
      </c>
      <c r="AO2837" s="2" t="s">
        <v>13690</v>
      </c>
    </row>
    <row r="2838" spans="17:41">
      <c r="Q2838" s="80">
        <v>0.37156250000000002</v>
      </c>
      <c r="R2838" s="81">
        <v>1</v>
      </c>
      <c r="S2838" s="81" t="s">
        <v>5380</v>
      </c>
      <c r="T2838" s="83" t="s">
        <v>13701</v>
      </c>
      <c r="AL2838" s="79">
        <v>0.40283564814814798</v>
      </c>
      <c r="AM2838" s="2">
        <v>1</v>
      </c>
      <c r="AN2838" s="2" t="s">
        <v>691</v>
      </c>
      <c r="AO2838" s="2" t="s">
        <v>13690</v>
      </c>
    </row>
    <row r="2839" spans="17:41">
      <c r="Q2839" s="84">
        <v>0.37158564814814798</v>
      </c>
      <c r="R2839" s="85">
        <v>1</v>
      </c>
      <c r="S2839" s="85" t="s">
        <v>2562</v>
      </c>
      <c r="T2839" s="87" t="s">
        <v>13692</v>
      </c>
      <c r="AL2839" s="79">
        <v>0.40284722222222202</v>
      </c>
      <c r="AM2839" s="2">
        <v>1</v>
      </c>
      <c r="AN2839" s="2" t="s">
        <v>3012</v>
      </c>
      <c r="AO2839" s="2" t="s">
        <v>13692</v>
      </c>
    </row>
    <row r="2840" spans="17:41">
      <c r="Q2840" s="80">
        <v>0.37158564814814798</v>
      </c>
      <c r="R2840" s="81">
        <v>1</v>
      </c>
      <c r="S2840" s="81" t="s">
        <v>5381</v>
      </c>
      <c r="T2840" s="83" t="s">
        <v>13701</v>
      </c>
      <c r="AL2840" s="79">
        <v>0.40285879629629601</v>
      </c>
      <c r="AM2840" s="2">
        <v>1</v>
      </c>
      <c r="AN2840" s="2" t="s">
        <v>994</v>
      </c>
      <c r="AO2840" s="2" t="s">
        <v>13690</v>
      </c>
    </row>
    <row r="2841" spans="17:41">
      <c r="Q2841" s="84">
        <v>0.37159722222222202</v>
      </c>
      <c r="R2841" s="85">
        <v>1</v>
      </c>
      <c r="S2841" s="85" t="s">
        <v>2562</v>
      </c>
      <c r="T2841" s="87" t="s">
        <v>13692</v>
      </c>
      <c r="AL2841" s="79">
        <v>0.40285879629629601</v>
      </c>
      <c r="AM2841" s="2">
        <v>3</v>
      </c>
      <c r="AN2841" s="2" t="s">
        <v>284</v>
      </c>
      <c r="AO2841" s="2" t="s">
        <v>13696</v>
      </c>
    </row>
    <row r="2842" spans="17:41">
      <c r="Q2842" s="80">
        <v>0.37160879629629601</v>
      </c>
      <c r="R2842" s="81">
        <v>3</v>
      </c>
      <c r="S2842" s="81" t="s">
        <v>2562</v>
      </c>
      <c r="T2842" s="83" t="s">
        <v>13692</v>
      </c>
      <c r="AL2842" s="79">
        <v>0.40285879629629601</v>
      </c>
      <c r="AM2842" s="2">
        <v>2</v>
      </c>
      <c r="AN2842" s="2" t="s">
        <v>692</v>
      </c>
      <c r="AO2842" s="2" t="s">
        <v>13693</v>
      </c>
    </row>
    <row r="2843" spans="17:41">
      <c r="Q2843" s="84">
        <v>0.37162037037036999</v>
      </c>
      <c r="R2843" s="85">
        <v>2</v>
      </c>
      <c r="S2843" s="85" t="s">
        <v>2017</v>
      </c>
      <c r="T2843" s="87" t="s">
        <v>13694</v>
      </c>
      <c r="AL2843" s="79">
        <v>0.40287037037036999</v>
      </c>
      <c r="AM2843" s="2">
        <v>1</v>
      </c>
      <c r="AN2843" s="2" t="s">
        <v>422</v>
      </c>
      <c r="AO2843" s="2" t="s">
        <v>13690</v>
      </c>
    </row>
    <row r="2844" spans="17:41">
      <c r="Q2844" s="80">
        <v>0.37162037037036999</v>
      </c>
      <c r="R2844" s="81">
        <v>1</v>
      </c>
      <c r="S2844" s="81" t="s">
        <v>2562</v>
      </c>
      <c r="T2844" s="83" t="s">
        <v>13692</v>
      </c>
      <c r="AL2844" s="79">
        <v>0.40292824074074102</v>
      </c>
      <c r="AM2844" s="2">
        <v>1</v>
      </c>
      <c r="AN2844" s="2" t="s">
        <v>5664</v>
      </c>
      <c r="AO2844" s="2" t="s">
        <v>13707</v>
      </c>
    </row>
    <row r="2845" spans="17:41">
      <c r="Q2845" s="84">
        <v>0.37164351851851901</v>
      </c>
      <c r="R2845" s="85">
        <v>1</v>
      </c>
      <c r="S2845" s="85" t="s">
        <v>2562</v>
      </c>
      <c r="T2845" s="87" t="s">
        <v>13692</v>
      </c>
      <c r="AL2845" s="79">
        <v>0.40295138888888898</v>
      </c>
      <c r="AM2845" s="2">
        <v>2</v>
      </c>
      <c r="AN2845" s="2" t="s">
        <v>2562</v>
      </c>
      <c r="AO2845" s="2" t="s">
        <v>13699</v>
      </c>
    </row>
    <row r="2846" spans="17:41">
      <c r="Q2846" s="80">
        <v>0.37164351851851901</v>
      </c>
      <c r="R2846" s="81">
        <v>1</v>
      </c>
      <c r="S2846" s="81" t="s">
        <v>606</v>
      </c>
      <c r="T2846" s="83" t="s">
        <v>13701</v>
      </c>
      <c r="AL2846" s="79">
        <v>0.40296296296296302</v>
      </c>
      <c r="AM2846" s="2">
        <v>1</v>
      </c>
      <c r="AN2846" s="2" t="s">
        <v>2562</v>
      </c>
      <c r="AO2846" s="2" t="s">
        <v>13699</v>
      </c>
    </row>
    <row r="2847" spans="17:41">
      <c r="Q2847" s="84">
        <v>0.37165509259259299</v>
      </c>
      <c r="R2847" s="85">
        <v>1</v>
      </c>
      <c r="S2847" s="85" t="s">
        <v>3798</v>
      </c>
      <c r="T2847" s="87" t="s">
        <v>13693</v>
      </c>
      <c r="AL2847" s="79">
        <v>0.40297453703703701</v>
      </c>
      <c r="AM2847" s="2">
        <v>1</v>
      </c>
      <c r="AN2847" s="2" t="s">
        <v>5665</v>
      </c>
      <c r="AO2847" s="2" t="s">
        <v>13692</v>
      </c>
    </row>
    <row r="2848" spans="17:41">
      <c r="Q2848" s="80">
        <v>0.37174768518518497</v>
      </c>
      <c r="R2848" s="81">
        <v>1</v>
      </c>
      <c r="S2848" s="81" t="s">
        <v>1204</v>
      </c>
      <c r="T2848" s="83" t="s">
        <v>13693</v>
      </c>
      <c r="AL2848" s="79">
        <v>0.40299768518518497</v>
      </c>
      <c r="AM2848" s="2">
        <v>1</v>
      </c>
      <c r="AN2848" s="2" t="s">
        <v>5666</v>
      </c>
      <c r="AO2848" s="2" t="s">
        <v>13694</v>
      </c>
    </row>
    <row r="2849" spans="17:41">
      <c r="Q2849" s="84">
        <v>0.37175925925925901</v>
      </c>
      <c r="R2849" s="85">
        <v>2</v>
      </c>
      <c r="S2849" s="85" t="s">
        <v>5382</v>
      </c>
      <c r="T2849" s="87" t="s">
        <v>13712</v>
      </c>
      <c r="AL2849" s="79">
        <v>0.403020833333333</v>
      </c>
      <c r="AM2849" s="2">
        <v>1</v>
      </c>
      <c r="AN2849" s="2" t="s">
        <v>5667</v>
      </c>
      <c r="AO2849" s="2" t="s">
        <v>13692</v>
      </c>
    </row>
    <row r="2850" spans="17:41">
      <c r="Q2850" s="80">
        <v>0.37178240740740698</v>
      </c>
      <c r="R2850" s="81">
        <v>2</v>
      </c>
      <c r="S2850" s="81" t="s">
        <v>5383</v>
      </c>
      <c r="T2850" s="83" t="s">
        <v>13693</v>
      </c>
      <c r="AL2850" s="79">
        <v>0.40307870370370402</v>
      </c>
      <c r="AM2850" s="2">
        <v>1</v>
      </c>
      <c r="AN2850" s="2" t="s">
        <v>5668</v>
      </c>
      <c r="AO2850" s="2" t="s">
        <v>13692</v>
      </c>
    </row>
    <row r="2851" spans="17:41">
      <c r="Q2851" s="84">
        <v>0.37178240740740698</v>
      </c>
      <c r="R2851" s="85">
        <v>1</v>
      </c>
      <c r="S2851" s="85" t="s">
        <v>5384</v>
      </c>
      <c r="T2851" s="87" t="s">
        <v>13695</v>
      </c>
      <c r="AL2851" s="79">
        <v>0.40310185185185199</v>
      </c>
      <c r="AM2851" s="2">
        <v>1</v>
      </c>
      <c r="AN2851" s="2" t="s">
        <v>672</v>
      </c>
      <c r="AO2851" s="2" t="s">
        <v>13694</v>
      </c>
    </row>
    <row r="2852" spans="17:41">
      <c r="Q2852" s="80">
        <v>0.37178240740740698</v>
      </c>
      <c r="R2852" s="81">
        <v>2</v>
      </c>
      <c r="S2852" s="81" t="s">
        <v>1610</v>
      </c>
      <c r="T2852" s="83" t="s">
        <v>13693</v>
      </c>
      <c r="AL2852" s="79">
        <v>0.40313657407407399</v>
      </c>
      <c r="AM2852" s="2">
        <v>1</v>
      </c>
      <c r="AN2852" s="2" t="s">
        <v>5669</v>
      </c>
      <c r="AO2852" s="2" t="s">
        <v>13701</v>
      </c>
    </row>
    <row r="2853" spans="17:41">
      <c r="Q2853" s="84">
        <v>0.37181712962962998</v>
      </c>
      <c r="R2853" s="85">
        <v>1</v>
      </c>
      <c r="S2853" s="85" t="s">
        <v>2915</v>
      </c>
      <c r="T2853" s="87" t="s">
        <v>13693</v>
      </c>
      <c r="AL2853" s="79">
        <v>0.40314814814814798</v>
      </c>
      <c r="AM2853" s="2">
        <v>1</v>
      </c>
      <c r="AN2853" s="2" t="s">
        <v>995</v>
      </c>
      <c r="AO2853" s="2" t="s">
        <v>13696</v>
      </c>
    </row>
    <row r="2854" spans="17:41">
      <c r="Q2854" s="80">
        <v>0.37182870370370402</v>
      </c>
      <c r="R2854" s="81">
        <v>1</v>
      </c>
      <c r="S2854" s="81" t="s">
        <v>3343</v>
      </c>
      <c r="T2854" s="83" t="s">
        <v>13702</v>
      </c>
      <c r="AL2854" s="79">
        <v>0.403206018518519</v>
      </c>
      <c r="AM2854" s="2">
        <v>1</v>
      </c>
      <c r="AN2854" s="2" t="s">
        <v>5670</v>
      </c>
      <c r="AO2854" s="2" t="s">
        <v>13692</v>
      </c>
    </row>
    <row r="2855" spans="17:41">
      <c r="Q2855" s="84">
        <v>0.37185185185185199</v>
      </c>
      <c r="R2855" s="85">
        <v>1</v>
      </c>
      <c r="S2855" s="85" t="s">
        <v>2018</v>
      </c>
      <c r="T2855" s="87" t="s">
        <v>13694</v>
      </c>
      <c r="AL2855" s="79">
        <v>0.40325231481481499</v>
      </c>
      <c r="AM2855" s="2">
        <v>6</v>
      </c>
      <c r="AN2855" s="2" t="s">
        <v>2562</v>
      </c>
      <c r="AO2855" s="2" t="s">
        <v>13695</v>
      </c>
    </row>
    <row r="2856" spans="17:41">
      <c r="Q2856" s="80">
        <v>0.37188657407407399</v>
      </c>
      <c r="R2856" s="81">
        <v>1</v>
      </c>
      <c r="S2856" s="81" t="s">
        <v>5385</v>
      </c>
      <c r="T2856" s="83" t="s">
        <v>13694</v>
      </c>
      <c r="AL2856" s="79">
        <v>0.40329861111111098</v>
      </c>
      <c r="AM2856" s="2">
        <v>1</v>
      </c>
      <c r="AN2856" s="2" t="s">
        <v>3013</v>
      </c>
      <c r="AO2856" s="2" t="s">
        <v>13692</v>
      </c>
    </row>
    <row r="2857" spans="17:41">
      <c r="Q2857" s="84">
        <v>0.37188657407407399</v>
      </c>
      <c r="R2857" s="85">
        <v>1</v>
      </c>
      <c r="S2857" s="85" t="s">
        <v>2562</v>
      </c>
      <c r="T2857" s="87" t="s">
        <v>13692</v>
      </c>
      <c r="AL2857" s="79">
        <v>0.40332175925925901</v>
      </c>
      <c r="AM2857" s="2">
        <v>1</v>
      </c>
      <c r="AN2857" s="2" t="s">
        <v>5671</v>
      </c>
      <c r="AO2857" s="2" t="s">
        <v>13692</v>
      </c>
    </row>
    <row r="2858" spans="17:41">
      <c r="Q2858" s="80">
        <v>0.371921296296296</v>
      </c>
      <c r="R2858" s="81">
        <v>1</v>
      </c>
      <c r="S2858" s="81" t="s">
        <v>2019</v>
      </c>
      <c r="T2858" s="83" t="s">
        <v>13694</v>
      </c>
      <c r="AL2858" s="79">
        <v>0.40333333333333299</v>
      </c>
      <c r="AM2858" s="2">
        <v>1</v>
      </c>
      <c r="AN2858" s="2" t="s">
        <v>659</v>
      </c>
      <c r="AO2858" s="2" t="s">
        <v>13695</v>
      </c>
    </row>
    <row r="2859" spans="17:41">
      <c r="Q2859" s="84">
        <v>0.371921296296296</v>
      </c>
      <c r="R2859" s="85">
        <v>1</v>
      </c>
      <c r="S2859" s="85" t="s">
        <v>3855</v>
      </c>
      <c r="T2859" s="87" t="s">
        <v>13693</v>
      </c>
      <c r="AL2859" s="79">
        <v>0.40334490740740703</v>
      </c>
      <c r="AM2859" s="2">
        <v>1</v>
      </c>
      <c r="AN2859" s="2" t="s">
        <v>5672</v>
      </c>
      <c r="AO2859" s="2" t="s">
        <v>13692</v>
      </c>
    </row>
    <row r="2860" spans="17:41">
      <c r="Q2860" s="80">
        <v>0.37197916666666703</v>
      </c>
      <c r="R2860" s="81">
        <v>1</v>
      </c>
      <c r="S2860" s="81" t="s">
        <v>1059</v>
      </c>
      <c r="T2860" s="83" t="s">
        <v>13690</v>
      </c>
      <c r="AL2860" s="79">
        <v>0.40336805555555599</v>
      </c>
      <c r="AM2860" s="2">
        <v>4</v>
      </c>
      <c r="AN2860" s="2" t="s">
        <v>5673</v>
      </c>
      <c r="AO2860" s="2" t="s">
        <v>13692</v>
      </c>
    </row>
    <row r="2861" spans="17:41">
      <c r="Q2861" s="84">
        <v>0.37200231481481499</v>
      </c>
      <c r="R2861" s="85">
        <v>1</v>
      </c>
      <c r="S2861" s="85" t="s">
        <v>4459</v>
      </c>
      <c r="T2861" s="87" t="s">
        <v>13690</v>
      </c>
      <c r="AL2861" s="79">
        <v>0.40339120370370402</v>
      </c>
      <c r="AM2861" s="2">
        <v>1</v>
      </c>
      <c r="AN2861" s="2" t="s">
        <v>3560</v>
      </c>
      <c r="AO2861" s="2" t="s">
        <v>13701</v>
      </c>
    </row>
    <row r="2862" spans="17:41">
      <c r="Q2862" s="80">
        <v>0.37214120370370402</v>
      </c>
      <c r="R2862" s="81">
        <v>2</v>
      </c>
      <c r="S2862" s="81" t="s">
        <v>2916</v>
      </c>
      <c r="T2862" s="83" t="s">
        <v>13695</v>
      </c>
      <c r="AL2862" s="79">
        <v>0.40346064814814803</v>
      </c>
      <c r="AM2862" s="2">
        <v>1</v>
      </c>
      <c r="AN2862" s="2" t="s">
        <v>5674</v>
      </c>
      <c r="AO2862" s="2" t="s">
        <v>13694</v>
      </c>
    </row>
    <row r="2863" spans="17:41">
      <c r="Q2863" s="84">
        <v>0.372152777777778</v>
      </c>
      <c r="R2863" s="85">
        <v>1</v>
      </c>
      <c r="S2863" s="85" t="s">
        <v>1611</v>
      </c>
      <c r="T2863" s="87" t="s">
        <v>13690</v>
      </c>
      <c r="AL2863" s="79">
        <v>0.40349537037036998</v>
      </c>
      <c r="AM2863" s="2">
        <v>1</v>
      </c>
      <c r="AN2863" s="2" t="s">
        <v>811</v>
      </c>
      <c r="AO2863" s="2" t="s">
        <v>13695</v>
      </c>
    </row>
    <row r="2864" spans="17:41">
      <c r="Q2864" s="80">
        <v>0.37219907407407399</v>
      </c>
      <c r="R2864" s="81">
        <v>1</v>
      </c>
      <c r="S2864" s="81" t="s">
        <v>1331</v>
      </c>
      <c r="T2864" s="83" t="s">
        <v>13694</v>
      </c>
      <c r="AL2864" s="79">
        <v>0.40358796296296301</v>
      </c>
      <c r="AM2864" s="2">
        <v>1</v>
      </c>
      <c r="AN2864" s="2" t="s">
        <v>664</v>
      </c>
      <c r="AO2864" s="2" t="s">
        <v>13695</v>
      </c>
    </row>
    <row r="2865" spans="17:41">
      <c r="Q2865" s="84">
        <v>0.37221064814814803</v>
      </c>
      <c r="R2865" s="85">
        <v>1</v>
      </c>
      <c r="S2865" s="85" t="s">
        <v>5386</v>
      </c>
      <c r="T2865" s="87" t="s">
        <v>13690</v>
      </c>
      <c r="AL2865" s="79">
        <v>0.40359953703703699</v>
      </c>
      <c r="AM2865" s="2">
        <v>1</v>
      </c>
      <c r="AN2865" s="2" t="s">
        <v>527</v>
      </c>
      <c r="AO2865" s="2" t="s">
        <v>13709</v>
      </c>
    </row>
    <row r="2866" spans="17:41">
      <c r="Q2866" s="80">
        <v>0.37222222222222201</v>
      </c>
      <c r="R2866" s="81">
        <v>1</v>
      </c>
      <c r="S2866" s="81" t="s">
        <v>5387</v>
      </c>
      <c r="T2866" s="83" t="s">
        <v>13694</v>
      </c>
      <c r="AL2866" s="79">
        <v>0.40364583333333298</v>
      </c>
      <c r="AM2866" s="2">
        <v>1</v>
      </c>
      <c r="AN2866" s="2" t="s">
        <v>5675</v>
      </c>
      <c r="AO2866" s="2" t="s">
        <v>13695</v>
      </c>
    </row>
    <row r="2867" spans="17:41">
      <c r="Q2867" s="84">
        <v>0.37223379629629599</v>
      </c>
      <c r="R2867" s="85">
        <v>2</v>
      </c>
      <c r="S2867" s="85" t="s">
        <v>5388</v>
      </c>
      <c r="T2867" s="87" t="s">
        <v>13690</v>
      </c>
      <c r="AL2867" s="79">
        <v>0.403668981481482</v>
      </c>
      <c r="AM2867" s="2">
        <v>1</v>
      </c>
      <c r="AN2867" s="2" t="s">
        <v>694</v>
      </c>
      <c r="AO2867" s="2" t="s">
        <v>13694</v>
      </c>
    </row>
    <row r="2868" spans="17:41">
      <c r="Q2868" s="80">
        <v>0.37225694444444402</v>
      </c>
      <c r="R2868" s="81">
        <v>1</v>
      </c>
      <c r="S2868" s="81" t="s">
        <v>5389</v>
      </c>
      <c r="T2868" s="83" t="s">
        <v>13694</v>
      </c>
      <c r="AL2868" s="79">
        <v>0.40369212962963003</v>
      </c>
      <c r="AM2868" s="2">
        <v>1</v>
      </c>
      <c r="AN2868" s="2" t="s">
        <v>426</v>
      </c>
      <c r="AO2868" s="2" t="s">
        <v>13690</v>
      </c>
    </row>
    <row r="2869" spans="17:41">
      <c r="Q2869" s="84">
        <v>0.37225694444444402</v>
      </c>
      <c r="R2869" s="85">
        <v>1</v>
      </c>
      <c r="S2869" s="85" t="s">
        <v>5390</v>
      </c>
      <c r="T2869" s="87" t="s">
        <v>13694</v>
      </c>
      <c r="AL2869" s="79">
        <v>0.40375</v>
      </c>
      <c r="AM2869" s="2">
        <v>2</v>
      </c>
      <c r="AN2869" s="2" t="s">
        <v>2562</v>
      </c>
      <c r="AO2869" s="2" t="s">
        <v>13695</v>
      </c>
    </row>
    <row r="2870" spans="17:41">
      <c r="Q2870" s="80">
        <v>0.37228009259259298</v>
      </c>
      <c r="R2870" s="81">
        <v>1</v>
      </c>
      <c r="S2870" s="81" t="s">
        <v>2020</v>
      </c>
      <c r="T2870" s="83" t="s">
        <v>13694</v>
      </c>
      <c r="AL2870" s="79">
        <v>0.40376157407407398</v>
      </c>
      <c r="AM2870" s="2">
        <v>2</v>
      </c>
      <c r="AN2870" s="2" t="s">
        <v>682</v>
      </c>
      <c r="AO2870" s="2" t="s">
        <v>13701</v>
      </c>
    </row>
    <row r="2871" spans="17:41">
      <c r="Q2871" s="84">
        <v>0.37232638888888903</v>
      </c>
      <c r="R2871" s="85">
        <v>4</v>
      </c>
      <c r="S2871" s="85" t="s">
        <v>2917</v>
      </c>
      <c r="T2871" s="87" t="s">
        <v>13697</v>
      </c>
      <c r="AL2871" s="79">
        <v>0.40379629629629599</v>
      </c>
      <c r="AM2871" s="2">
        <v>1</v>
      </c>
      <c r="AN2871" s="2" t="s">
        <v>274</v>
      </c>
      <c r="AO2871" s="2" t="s">
        <v>13694</v>
      </c>
    </row>
    <row r="2872" spans="17:41">
      <c r="Q2872" s="80">
        <v>0.37237268518518502</v>
      </c>
      <c r="R2872" s="81">
        <v>1</v>
      </c>
      <c r="S2872" s="81" t="s">
        <v>2335</v>
      </c>
      <c r="T2872" s="83" t="s">
        <v>13694</v>
      </c>
      <c r="AL2872" s="79">
        <v>0.40387731481481498</v>
      </c>
      <c r="AM2872" s="2">
        <v>3</v>
      </c>
      <c r="AN2872" s="2" t="s">
        <v>5676</v>
      </c>
      <c r="AO2872" s="2" t="s">
        <v>13693</v>
      </c>
    </row>
    <row r="2873" spans="17:41">
      <c r="Q2873" s="84">
        <v>0.37240740740740702</v>
      </c>
      <c r="R2873" s="85">
        <v>1</v>
      </c>
      <c r="S2873" s="85" t="s">
        <v>2918</v>
      </c>
      <c r="T2873" s="87" t="s">
        <v>13706</v>
      </c>
      <c r="AL2873" s="79">
        <v>0.403900462962963</v>
      </c>
      <c r="AM2873" s="2">
        <v>1</v>
      </c>
      <c r="AN2873" s="2" t="s">
        <v>3343</v>
      </c>
      <c r="AO2873" s="2" t="s">
        <v>13695</v>
      </c>
    </row>
    <row r="2874" spans="17:41">
      <c r="Q2874" s="80">
        <v>0.37244212962963003</v>
      </c>
      <c r="R2874" s="81">
        <v>1</v>
      </c>
      <c r="S2874" s="81" t="s">
        <v>915</v>
      </c>
      <c r="T2874" s="83" t="s">
        <v>13702</v>
      </c>
      <c r="AL2874" s="79">
        <v>0.40394675925925899</v>
      </c>
      <c r="AM2874" s="2">
        <v>2</v>
      </c>
      <c r="AN2874" s="2" t="s">
        <v>723</v>
      </c>
      <c r="AO2874" s="2" t="s">
        <v>13690</v>
      </c>
    </row>
    <row r="2875" spans="17:41">
      <c r="Q2875" s="84">
        <v>0.37245370370370401</v>
      </c>
      <c r="R2875" s="85">
        <v>1</v>
      </c>
      <c r="S2875" s="85" t="s">
        <v>2562</v>
      </c>
      <c r="T2875" s="87" t="s">
        <v>13699</v>
      </c>
      <c r="AL2875" s="79">
        <v>0.40400462962963002</v>
      </c>
      <c r="AM2875" s="2">
        <v>1</v>
      </c>
      <c r="AN2875" s="2" t="s">
        <v>5677</v>
      </c>
      <c r="AO2875" s="2" t="s">
        <v>13690</v>
      </c>
    </row>
    <row r="2876" spans="17:41">
      <c r="Q2876" s="80">
        <v>0.37245370370370401</v>
      </c>
      <c r="R2876" s="81">
        <v>4</v>
      </c>
      <c r="S2876" s="81" t="s">
        <v>5391</v>
      </c>
      <c r="T2876" s="83" t="s">
        <v>13694</v>
      </c>
      <c r="AL2876" s="79">
        <v>0.40405092592592601</v>
      </c>
      <c r="AM2876" s="2">
        <v>2</v>
      </c>
      <c r="AN2876" s="2" t="s">
        <v>5678</v>
      </c>
      <c r="AO2876" s="2" t="s">
        <v>13690</v>
      </c>
    </row>
    <row r="2877" spans="17:41">
      <c r="Q2877" s="84">
        <v>0.3725</v>
      </c>
      <c r="R2877" s="85">
        <v>1</v>
      </c>
      <c r="S2877" s="85" t="s">
        <v>2306</v>
      </c>
      <c r="T2877" s="87" t="s">
        <v>13690</v>
      </c>
      <c r="AL2877" s="79">
        <v>0.40406249999999999</v>
      </c>
      <c r="AM2877" s="2">
        <v>2</v>
      </c>
      <c r="AN2877" s="2" t="s">
        <v>931</v>
      </c>
      <c r="AO2877" s="2" t="s">
        <v>13694</v>
      </c>
    </row>
    <row r="2878" spans="17:41">
      <c r="Q2878" s="80">
        <v>0.372534722222222</v>
      </c>
      <c r="R2878" s="81">
        <v>1</v>
      </c>
      <c r="S2878" s="81" t="s">
        <v>5392</v>
      </c>
      <c r="T2878" s="83" t="s">
        <v>13694</v>
      </c>
      <c r="AL2878" s="79">
        <v>0.40407407407407397</v>
      </c>
      <c r="AM2878" s="2">
        <v>1</v>
      </c>
      <c r="AN2878" s="2" t="s">
        <v>3014</v>
      </c>
      <c r="AO2878" s="2" t="s">
        <v>13695</v>
      </c>
    </row>
    <row r="2879" spans="17:41">
      <c r="Q2879" s="84">
        <v>0.37268518518518501</v>
      </c>
      <c r="R2879" s="85">
        <v>1</v>
      </c>
      <c r="S2879" s="85" t="s">
        <v>2919</v>
      </c>
      <c r="T2879" s="87" t="s">
        <v>13693</v>
      </c>
      <c r="AL2879" s="79">
        <v>0.40408564814814801</v>
      </c>
      <c r="AM2879" s="2">
        <v>1</v>
      </c>
      <c r="AN2879" s="2" t="s">
        <v>5679</v>
      </c>
      <c r="AO2879" s="2" t="s">
        <v>13694</v>
      </c>
    </row>
    <row r="2880" spans="17:41">
      <c r="Q2880" s="80">
        <v>0.372731481481481</v>
      </c>
      <c r="R2880" s="81">
        <v>1</v>
      </c>
      <c r="S2880" s="81" t="s">
        <v>5393</v>
      </c>
      <c r="T2880" s="83" t="s">
        <v>13690</v>
      </c>
      <c r="AL2880" s="79">
        <v>0.40410879629629598</v>
      </c>
      <c r="AM2880" s="2">
        <v>2</v>
      </c>
      <c r="AN2880" s="2" t="s">
        <v>3015</v>
      </c>
      <c r="AO2880" s="2" t="s">
        <v>13695</v>
      </c>
    </row>
    <row r="2881" spans="17:41">
      <c r="Q2881" s="84">
        <v>0.372731481481481</v>
      </c>
      <c r="R2881" s="85">
        <v>1</v>
      </c>
      <c r="S2881" s="85" t="s">
        <v>2562</v>
      </c>
      <c r="T2881" s="87" t="s">
        <v>13692</v>
      </c>
      <c r="AL2881" s="79">
        <v>0.40410879629629598</v>
      </c>
      <c r="AM2881" s="2">
        <v>1</v>
      </c>
      <c r="AN2881" s="2" t="s">
        <v>1080</v>
      </c>
      <c r="AO2881" s="2" t="s">
        <v>13694</v>
      </c>
    </row>
    <row r="2882" spans="17:41">
      <c r="Q2882" s="80">
        <v>0.37274305555555598</v>
      </c>
      <c r="R2882" s="81">
        <v>1</v>
      </c>
      <c r="S2882" s="81" t="s">
        <v>249</v>
      </c>
      <c r="T2882" s="83" t="s">
        <v>13693</v>
      </c>
      <c r="AL2882" s="79">
        <v>0.404131944444444</v>
      </c>
      <c r="AM2882" s="2">
        <v>1</v>
      </c>
      <c r="AN2882" s="2" t="s">
        <v>5680</v>
      </c>
      <c r="AO2882" s="2" t="s">
        <v>13704</v>
      </c>
    </row>
    <row r="2883" spans="17:41">
      <c r="Q2883" s="84">
        <v>0.37275462962963002</v>
      </c>
      <c r="R2883" s="85">
        <v>1</v>
      </c>
      <c r="S2883" s="85" t="s">
        <v>5394</v>
      </c>
      <c r="T2883" s="87" t="s">
        <v>13690</v>
      </c>
      <c r="AL2883" s="79">
        <v>0.40415509259259302</v>
      </c>
      <c r="AM2883" s="2">
        <v>1</v>
      </c>
      <c r="AN2883" s="2" t="s">
        <v>2562</v>
      </c>
      <c r="AO2883" s="2" t="s">
        <v>13692</v>
      </c>
    </row>
    <row r="2884" spans="17:41">
      <c r="Q2884" s="80">
        <v>0.37278935185185202</v>
      </c>
      <c r="R2884" s="81">
        <v>3</v>
      </c>
      <c r="S2884" s="81" t="s">
        <v>5395</v>
      </c>
      <c r="T2884" s="83" t="s">
        <v>13690</v>
      </c>
      <c r="AL2884" s="79">
        <v>0.40416666666666701</v>
      </c>
      <c r="AM2884" s="2">
        <v>1</v>
      </c>
      <c r="AN2884" s="2" t="s">
        <v>2382</v>
      </c>
      <c r="AO2884" s="2" t="s">
        <v>13690</v>
      </c>
    </row>
    <row r="2885" spans="17:41">
      <c r="Q2885" s="84">
        <v>0.37281249999999999</v>
      </c>
      <c r="R2885" s="85">
        <v>1</v>
      </c>
      <c r="S2885" s="85" t="s">
        <v>257</v>
      </c>
      <c r="T2885" s="87" t="s">
        <v>13694</v>
      </c>
      <c r="AL2885" s="79">
        <v>0.40420138888888901</v>
      </c>
      <c r="AM2885" s="2">
        <v>3</v>
      </c>
      <c r="AN2885" s="2" t="s">
        <v>5681</v>
      </c>
      <c r="AO2885" s="2" t="s">
        <v>13692</v>
      </c>
    </row>
    <row r="2886" spans="17:41">
      <c r="Q2886" s="80">
        <v>0.37293981481481497</v>
      </c>
      <c r="R2886" s="81">
        <v>1</v>
      </c>
      <c r="S2886" s="81" t="s">
        <v>2920</v>
      </c>
      <c r="T2886" s="83" t="s">
        <v>13705</v>
      </c>
      <c r="AL2886" s="79">
        <v>0.404212962962963</v>
      </c>
      <c r="AM2886" s="2">
        <v>1</v>
      </c>
      <c r="AN2886" s="2" t="s">
        <v>5682</v>
      </c>
      <c r="AO2886" s="2" t="s">
        <v>13707</v>
      </c>
    </row>
    <row r="2887" spans="17:41">
      <c r="Q2887" s="84">
        <v>0.37297453703703698</v>
      </c>
      <c r="R2887" s="85">
        <v>1</v>
      </c>
      <c r="S2887" s="85" t="s">
        <v>5396</v>
      </c>
      <c r="T2887" s="87" t="s">
        <v>13690</v>
      </c>
      <c r="AL2887" s="79">
        <v>0.404212962962963</v>
      </c>
      <c r="AM2887" s="2">
        <v>1</v>
      </c>
      <c r="AN2887" s="2" t="s">
        <v>1664</v>
      </c>
      <c r="AO2887" s="2" t="s">
        <v>13690</v>
      </c>
    </row>
    <row r="2888" spans="17:41">
      <c r="Q2888" s="80">
        <v>0.37297453703703698</v>
      </c>
      <c r="R2888" s="81">
        <v>1</v>
      </c>
      <c r="S2888" s="81" t="s">
        <v>2517</v>
      </c>
      <c r="T2888" s="83" t="s">
        <v>13694</v>
      </c>
      <c r="AL2888" s="79">
        <v>0.404212962962963</v>
      </c>
      <c r="AM2888" s="2">
        <v>3</v>
      </c>
      <c r="AN2888" s="2" t="s">
        <v>5683</v>
      </c>
      <c r="AO2888" s="2" t="s">
        <v>13692</v>
      </c>
    </row>
    <row r="2889" spans="17:41">
      <c r="Q2889" s="84">
        <v>0.37297453703703698</v>
      </c>
      <c r="R2889" s="85">
        <v>2</v>
      </c>
      <c r="S2889" s="85" t="s">
        <v>178</v>
      </c>
      <c r="T2889" s="87" t="s">
        <v>13696</v>
      </c>
      <c r="AL2889" s="79">
        <v>0.40422453703703698</v>
      </c>
      <c r="AM2889" s="2">
        <v>2</v>
      </c>
      <c r="AN2889" s="2" t="s">
        <v>428</v>
      </c>
      <c r="AO2889" s="2" t="s">
        <v>13690</v>
      </c>
    </row>
    <row r="2890" spans="17:41">
      <c r="Q2890" s="80">
        <v>0.37300925925925899</v>
      </c>
      <c r="R2890" s="81">
        <v>1</v>
      </c>
      <c r="S2890" s="81" t="s">
        <v>5397</v>
      </c>
      <c r="T2890" s="83" t="s">
        <v>13690</v>
      </c>
      <c r="AL2890" s="79">
        <v>0.40422453703703698</v>
      </c>
      <c r="AM2890" s="2">
        <v>1</v>
      </c>
      <c r="AN2890" s="2" t="s">
        <v>4568</v>
      </c>
      <c r="AO2890" s="2" t="s">
        <v>13695</v>
      </c>
    </row>
    <row r="2891" spans="17:41">
      <c r="Q2891" s="84">
        <v>0.37302083333333302</v>
      </c>
      <c r="R2891" s="85">
        <v>2</v>
      </c>
      <c r="S2891" s="85" t="s">
        <v>783</v>
      </c>
      <c r="T2891" s="87" t="s">
        <v>13696</v>
      </c>
      <c r="AL2891" s="79">
        <v>0.40423611111111102</v>
      </c>
      <c r="AM2891" s="2">
        <v>2</v>
      </c>
      <c r="AN2891" s="2" t="s">
        <v>429</v>
      </c>
      <c r="AO2891" s="2" t="s">
        <v>13690</v>
      </c>
    </row>
    <row r="2892" spans="17:41">
      <c r="Q2892" s="80">
        <v>0.37302083333333302</v>
      </c>
      <c r="R2892" s="81">
        <v>1</v>
      </c>
      <c r="S2892" s="81" t="s">
        <v>809</v>
      </c>
      <c r="T2892" s="83" t="s">
        <v>13693</v>
      </c>
      <c r="AL2892" s="79">
        <v>0.404247685185185</v>
      </c>
      <c r="AM2892" s="2">
        <v>1</v>
      </c>
      <c r="AN2892" s="2" t="s">
        <v>2562</v>
      </c>
      <c r="AO2892" s="2" t="s">
        <v>13692</v>
      </c>
    </row>
    <row r="2893" spans="17:41">
      <c r="Q2893" s="84">
        <v>0.37302083333333302</v>
      </c>
      <c r="R2893" s="85">
        <v>1</v>
      </c>
      <c r="S2893" s="85" t="s">
        <v>2021</v>
      </c>
      <c r="T2893" s="87" t="s">
        <v>13694</v>
      </c>
      <c r="AL2893" s="79">
        <v>0.40425925925925899</v>
      </c>
      <c r="AM2893" s="2">
        <v>1</v>
      </c>
      <c r="AN2893" s="2" t="s">
        <v>139</v>
      </c>
      <c r="AO2893" s="2" t="s">
        <v>13692</v>
      </c>
    </row>
    <row r="2894" spans="17:41">
      <c r="Q2894" s="80">
        <v>0.37303240740740701</v>
      </c>
      <c r="R2894" s="81">
        <v>1</v>
      </c>
      <c r="S2894" s="81" t="s">
        <v>5398</v>
      </c>
      <c r="T2894" s="83" t="s">
        <v>13690</v>
      </c>
      <c r="AL2894" s="79">
        <v>0.40427083333333302</v>
      </c>
      <c r="AM2894" s="2">
        <v>2</v>
      </c>
      <c r="AN2894" s="2" t="s">
        <v>430</v>
      </c>
      <c r="AO2894" s="2" t="s">
        <v>13690</v>
      </c>
    </row>
    <row r="2895" spans="17:41">
      <c r="Q2895" s="84">
        <v>0.37306712962963001</v>
      </c>
      <c r="R2895" s="85">
        <v>1</v>
      </c>
      <c r="S2895" s="85" t="s">
        <v>2562</v>
      </c>
      <c r="T2895" s="87" t="s">
        <v>13692</v>
      </c>
      <c r="AL2895" s="79">
        <v>0.40429398148148099</v>
      </c>
      <c r="AM2895" s="2">
        <v>1</v>
      </c>
      <c r="AN2895" s="2" t="s">
        <v>431</v>
      </c>
      <c r="AO2895" s="2" t="s">
        <v>13690</v>
      </c>
    </row>
    <row r="2896" spans="17:41">
      <c r="Q2896" s="80">
        <v>0.373078703703704</v>
      </c>
      <c r="R2896" s="81">
        <v>4</v>
      </c>
      <c r="S2896" s="81" t="s">
        <v>3144</v>
      </c>
      <c r="T2896" s="83" t="s">
        <v>13690</v>
      </c>
      <c r="AL2896" s="79">
        <v>0.40431712962963001</v>
      </c>
      <c r="AM2896" s="2">
        <v>1</v>
      </c>
      <c r="AN2896" s="2" t="s">
        <v>1081</v>
      </c>
      <c r="AO2896" s="2" t="s">
        <v>13690</v>
      </c>
    </row>
    <row r="2897" spans="17:41">
      <c r="Q2897" s="84">
        <v>0.373078703703704</v>
      </c>
      <c r="R2897" s="85">
        <v>1</v>
      </c>
      <c r="S2897" s="85" t="s">
        <v>2562</v>
      </c>
      <c r="T2897" s="87" t="s">
        <v>13692</v>
      </c>
      <c r="AL2897" s="79">
        <v>0.40434027777777798</v>
      </c>
      <c r="AM2897" s="2">
        <v>1</v>
      </c>
      <c r="AN2897" s="2" t="s">
        <v>623</v>
      </c>
      <c r="AO2897" s="2" t="s">
        <v>13709</v>
      </c>
    </row>
    <row r="2898" spans="17:41">
      <c r="Q2898" s="80">
        <v>0.373113425925926</v>
      </c>
      <c r="R2898" s="81">
        <v>3</v>
      </c>
      <c r="S2898" s="81" t="s">
        <v>590</v>
      </c>
      <c r="T2898" s="83" t="s">
        <v>13696</v>
      </c>
      <c r="AL2898" s="79">
        <v>0.404363425925926</v>
      </c>
      <c r="AM2898" s="2">
        <v>1</v>
      </c>
      <c r="AN2898" s="2" t="s">
        <v>695</v>
      </c>
      <c r="AO2898" s="2" t="s">
        <v>13694</v>
      </c>
    </row>
    <row r="2899" spans="17:41">
      <c r="Q2899" s="84">
        <v>0.37312499999999998</v>
      </c>
      <c r="R2899" s="85">
        <v>1</v>
      </c>
      <c r="S2899" s="85" t="s">
        <v>2022</v>
      </c>
      <c r="T2899" s="87" t="s">
        <v>13694</v>
      </c>
      <c r="AL2899" s="79">
        <v>0.40440972222222199</v>
      </c>
      <c r="AM2899" s="2">
        <v>1</v>
      </c>
      <c r="AN2899" s="2" t="s">
        <v>2056</v>
      </c>
      <c r="AO2899" s="2" t="s">
        <v>13693</v>
      </c>
    </row>
    <row r="2900" spans="17:41">
      <c r="Q2900" s="80">
        <v>0.37312499999999998</v>
      </c>
      <c r="R2900" s="81">
        <v>1</v>
      </c>
      <c r="S2900" s="81" t="s">
        <v>2336</v>
      </c>
      <c r="T2900" s="83" t="s">
        <v>13690</v>
      </c>
      <c r="AL2900" s="79">
        <v>0.404479166666667</v>
      </c>
      <c r="AM2900" s="2">
        <v>4</v>
      </c>
      <c r="AN2900" s="2" t="s">
        <v>696</v>
      </c>
      <c r="AO2900" s="2" t="s">
        <v>13690</v>
      </c>
    </row>
    <row r="2901" spans="17:41">
      <c r="Q2901" s="84">
        <v>0.37314814814814801</v>
      </c>
      <c r="R2901" s="85">
        <v>1</v>
      </c>
      <c r="S2901" s="85" t="s">
        <v>2562</v>
      </c>
      <c r="T2901" s="87" t="s">
        <v>13692</v>
      </c>
      <c r="AL2901" s="79">
        <v>0.40449074074074098</v>
      </c>
      <c r="AM2901" s="2">
        <v>3</v>
      </c>
      <c r="AN2901" s="2" t="s">
        <v>932</v>
      </c>
      <c r="AO2901" s="2" t="s">
        <v>13693</v>
      </c>
    </row>
    <row r="2902" spans="17:41">
      <c r="Q2902" s="80">
        <v>0.37317129629629597</v>
      </c>
      <c r="R2902" s="81">
        <v>1</v>
      </c>
      <c r="S2902" s="81" t="s">
        <v>5399</v>
      </c>
      <c r="T2902" s="83" t="s">
        <v>13690</v>
      </c>
      <c r="AL2902" s="79">
        <v>0.40451388888888901</v>
      </c>
      <c r="AM2902" s="2">
        <v>1</v>
      </c>
      <c r="AN2902" s="2" t="s">
        <v>849</v>
      </c>
      <c r="AO2902" s="2" t="s">
        <v>13694</v>
      </c>
    </row>
    <row r="2903" spans="17:41">
      <c r="Q2903" s="84">
        <v>0.37318287037037001</v>
      </c>
      <c r="R2903" s="85">
        <v>1</v>
      </c>
      <c r="S2903" s="85" t="s">
        <v>2562</v>
      </c>
      <c r="T2903" s="87" t="s">
        <v>13692</v>
      </c>
      <c r="AL2903" s="79">
        <v>0.404594907407407</v>
      </c>
      <c r="AM2903" s="2">
        <v>1</v>
      </c>
      <c r="AN2903" s="2" t="s">
        <v>697</v>
      </c>
      <c r="AO2903" s="2" t="s">
        <v>13693</v>
      </c>
    </row>
    <row r="2904" spans="17:41">
      <c r="Q2904" s="80">
        <v>0.373194444444444</v>
      </c>
      <c r="R2904" s="81">
        <v>1</v>
      </c>
      <c r="S2904" s="81" t="s">
        <v>245</v>
      </c>
      <c r="T2904" s="83" t="s">
        <v>13696</v>
      </c>
      <c r="AL2904" s="79">
        <v>0.40460648148148098</v>
      </c>
      <c r="AM2904" s="2">
        <v>1</v>
      </c>
      <c r="AN2904" s="2" t="s">
        <v>2562</v>
      </c>
      <c r="AO2904" s="2" t="s">
        <v>13692</v>
      </c>
    </row>
    <row r="2905" spans="17:41">
      <c r="Q2905" s="84">
        <v>0.373194444444444</v>
      </c>
      <c r="R2905" s="85">
        <v>2</v>
      </c>
      <c r="S2905" s="85" t="s">
        <v>2006</v>
      </c>
      <c r="T2905" s="87" t="s">
        <v>13693</v>
      </c>
      <c r="AL2905" s="79">
        <v>0.40466435185185201</v>
      </c>
      <c r="AM2905" s="2">
        <v>1</v>
      </c>
      <c r="AN2905" s="2" t="s">
        <v>698</v>
      </c>
      <c r="AO2905" s="2" t="s">
        <v>13694</v>
      </c>
    </row>
    <row r="2906" spans="17:41">
      <c r="Q2906" s="80">
        <v>0.37320601851851898</v>
      </c>
      <c r="R2906" s="81">
        <v>1</v>
      </c>
      <c r="S2906" s="81" t="s">
        <v>5400</v>
      </c>
      <c r="T2906" s="83" t="s">
        <v>13701</v>
      </c>
      <c r="AL2906" s="79">
        <v>0.40468749999999998</v>
      </c>
      <c r="AM2906" s="2">
        <v>1</v>
      </c>
      <c r="AN2906" s="2" t="s">
        <v>3016</v>
      </c>
      <c r="AO2906" s="2" t="s">
        <v>13693</v>
      </c>
    </row>
    <row r="2907" spans="17:41">
      <c r="Q2907" s="84">
        <v>0.37321759259259302</v>
      </c>
      <c r="R2907" s="85">
        <v>1</v>
      </c>
      <c r="S2907" s="85" t="s">
        <v>2562</v>
      </c>
      <c r="T2907" s="87" t="s">
        <v>13692</v>
      </c>
      <c r="AL2907" s="79">
        <v>0.40469907407407402</v>
      </c>
      <c r="AM2907" s="2">
        <v>2</v>
      </c>
      <c r="AN2907" s="2" t="s">
        <v>699</v>
      </c>
      <c r="AO2907" s="2" t="s">
        <v>13690</v>
      </c>
    </row>
    <row r="2908" spans="17:41">
      <c r="Q2908" s="80">
        <v>0.37324074074074098</v>
      </c>
      <c r="R2908" s="81">
        <v>4</v>
      </c>
      <c r="S2908" s="81" t="s">
        <v>4774</v>
      </c>
      <c r="T2908" s="83" t="s">
        <v>13690</v>
      </c>
      <c r="AL2908" s="79">
        <v>0.40473379629629602</v>
      </c>
      <c r="AM2908" s="2">
        <v>1</v>
      </c>
      <c r="AN2908" s="2" t="s">
        <v>433</v>
      </c>
      <c r="AO2908" s="2" t="s">
        <v>13690</v>
      </c>
    </row>
    <row r="2909" spans="17:41">
      <c r="Q2909" s="84">
        <v>0.37325231481481502</v>
      </c>
      <c r="R2909" s="85">
        <v>1</v>
      </c>
      <c r="S2909" s="85" t="s">
        <v>5401</v>
      </c>
      <c r="T2909" s="87" t="s">
        <v>13690</v>
      </c>
      <c r="AL2909" s="79">
        <v>0.40476851851851903</v>
      </c>
      <c r="AM2909" s="2">
        <v>1</v>
      </c>
      <c r="AN2909" s="2" t="s">
        <v>1665</v>
      </c>
      <c r="AO2909" s="2" t="s">
        <v>13693</v>
      </c>
    </row>
    <row r="2910" spans="17:41">
      <c r="Q2910" s="80">
        <v>0.37327546296296299</v>
      </c>
      <c r="R2910" s="81">
        <v>1</v>
      </c>
      <c r="S2910" s="81" t="s">
        <v>2562</v>
      </c>
      <c r="T2910" s="83" t="s">
        <v>13692</v>
      </c>
      <c r="AL2910" s="79">
        <v>0.40478009259259301</v>
      </c>
      <c r="AM2910" s="2">
        <v>1</v>
      </c>
      <c r="AN2910" s="2" t="s">
        <v>850</v>
      </c>
      <c r="AO2910" s="2" t="s">
        <v>13690</v>
      </c>
    </row>
    <row r="2911" spans="17:41">
      <c r="Q2911" s="84">
        <v>0.37327546296296299</v>
      </c>
      <c r="R2911" s="85">
        <v>1</v>
      </c>
      <c r="S2911" s="85" t="s">
        <v>1612</v>
      </c>
      <c r="T2911" s="87" t="s">
        <v>13691</v>
      </c>
      <c r="AL2911" s="79">
        <v>0.40481481481481502</v>
      </c>
      <c r="AM2911" s="2">
        <v>1</v>
      </c>
      <c r="AN2911" s="2" t="s">
        <v>3017</v>
      </c>
      <c r="AO2911" s="2" t="s">
        <v>13695</v>
      </c>
    </row>
    <row r="2912" spans="17:41">
      <c r="Q2912" s="80">
        <v>0.373310185185185</v>
      </c>
      <c r="R2912" s="81">
        <v>2</v>
      </c>
      <c r="S2912" s="81" t="s">
        <v>2337</v>
      </c>
      <c r="T2912" s="83" t="s">
        <v>13694</v>
      </c>
      <c r="AL2912" s="79">
        <v>0.404826388888889</v>
      </c>
      <c r="AM2912" s="2">
        <v>1</v>
      </c>
      <c r="AN2912" s="2" t="s">
        <v>5684</v>
      </c>
      <c r="AO2912" s="2" t="s">
        <v>13694</v>
      </c>
    </row>
    <row r="2913" spans="17:41">
      <c r="Q2913" s="84">
        <v>0.37332175925925898</v>
      </c>
      <c r="R2913" s="85">
        <v>1</v>
      </c>
      <c r="S2913" s="85" t="s">
        <v>1613</v>
      </c>
      <c r="T2913" s="87" t="s">
        <v>13690</v>
      </c>
      <c r="AL2913" s="79">
        <v>0.404826388888889</v>
      </c>
      <c r="AM2913" s="2">
        <v>1</v>
      </c>
      <c r="AN2913" s="2" t="s">
        <v>2562</v>
      </c>
      <c r="AO2913" s="2" t="s">
        <v>13692</v>
      </c>
    </row>
    <row r="2914" spans="17:41">
      <c r="Q2914" s="80">
        <v>0.373344907407407</v>
      </c>
      <c r="R2914" s="81">
        <v>1</v>
      </c>
      <c r="S2914" s="81" t="s">
        <v>1614</v>
      </c>
      <c r="T2914" s="83" t="s">
        <v>13690</v>
      </c>
      <c r="AL2914" s="79">
        <v>0.40483796296296298</v>
      </c>
      <c r="AM2914" s="2">
        <v>1</v>
      </c>
      <c r="AN2914" s="2" t="s">
        <v>434</v>
      </c>
      <c r="AO2914" s="2" t="s">
        <v>13690</v>
      </c>
    </row>
    <row r="2915" spans="17:41">
      <c r="Q2915" s="84">
        <v>0.37341435185185201</v>
      </c>
      <c r="R2915" s="85">
        <v>1</v>
      </c>
      <c r="S2915" s="85" t="s">
        <v>2921</v>
      </c>
      <c r="T2915" s="87" t="s">
        <v>13695</v>
      </c>
      <c r="AL2915" s="79">
        <v>0.40487268518518499</v>
      </c>
      <c r="AM2915" s="2">
        <v>4</v>
      </c>
      <c r="AN2915" s="2" t="s">
        <v>5685</v>
      </c>
      <c r="AO2915" s="2" t="s">
        <v>13692</v>
      </c>
    </row>
    <row r="2916" spans="17:41">
      <c r="Q2916" s="80">
        <v>0.37342592592592599</v>
      </c>
      <c r="R2916" s="81">
        <v>1</v>
      </c>
      <c r="S2916" s="81" t="s">
        <v>1235</v>
      </c>
      <c r="T2916" s="83" t="s">
        <v>13690</v>
      </c>
      <c r="AL2916" s="79">
        <v>0.40487268518518499</v>
      </c>
      <c r="AM2916" s="2">
        <v>1</v>
      </c>
      <c r="AN2916" s="2" t="s">
        <v>1666</v>
      </c>
      <c r="AO2916" s="2" t="s">
        <v>13694</v>
      </c>
    </row>
    <row r="2917" spans="17:41">
      <c r="Q2917" s="84">
        <v>0.37343749999999998</v>
      </c>
      <c r="R2917" s="85">
        <v>2</v>
      </c>
      <c r="S2917" s="85" t="s">
        <v>5402</v>
      </c>
      <c r="T2917" s="87" t="s">
        <v>13706</v>
      </c>
      <c r="AL2917" s="79">
        <v>0.40488425925925903</v>
      </c>
      <c r="AM2917" s="2">
        <v>4</v>
      </c>
      <c r="AN2917" s="2" t="s">
        <v>5686</v>
      </c>
      <c r="AO2917" s="2" t="s">
        <v>13692</v>
      </c>
    </row>
    <row r="2918" spans="17:41">
      <c r="Q2918" s="80">
        <v>0.37343749999999998</v>
      </c>
      <c r="R2918" s="81">
        <v>1</v>
      </c>
      <c r="S2918" s="81" t="s">
        <v>3145</v>
      </c>
      <c r="T2918" s="83" t="s">
        <v>13693</v>
      </c>
      <c r="AL2918" s="79">
        <v>0.40493055555555602</v>
      </c>
      <c r="AM2918" s="2">
        <v>1</v>
      </c>
      <c r="AN2918" s="2" t="s">
        <v>3018</v>
      </c>
      <c r="AO2918" s="2" t="s">
        <v>13712</v>
      </c>
    </row>
    <row r="2919" spans="17:41">
      <c r="Q2919" s="84">
        <v>0.37347222222222198</v>
      </c>
      <c r="R2919" s="85">
        <v>1</v>
      </c>
      <c r="S2919" s="85" t="s">
        <v>2922</v>
      </c>
      <c r="T2919" s="87" t="s">
        <v>13695</v>
      </c>
      <c r="AL2919" s="79">
        <v>0.40503472222222198</v>
      </c>
      <c r="AM2919" s="2">
        <v>1</v>
      </c>
      <c r="AN2919" s="2" t="s">
        <v>2562</v>
      </c>
      <c r="AO2919" s="2" t="s">
        <v>13692</v>
      </c>
    </row>
    <row r="2920" spans="17:41">
      <c r="Q2920" s="80">
        <v>0.37349537037037001</v>
      </c>
      <c r="R2920" s="81">
        <v>1</v>
      </c>
      <c r="S2920" s="81" t="s">
        <v>629</v>
      </c>
      <c r="T2920" s="83" t="s">
        <v>13690</v>
      </c>
      <c r="AL2920" s="79">
        <v>0.405092592592593</v>
      </c>
      <c r="AM2920" s="2">
        <v>1</v>
      </c>
      <c r="AN2920" s="2" t="s">
        <v>851</v>
      </c>
      <c r="AO2920" s="2" t="s">
        <v>13694</v>
      </c>
    </row>
    <row r="2921" spans="17:41">
      <c r="Q2921" s="84">
        <v>0.37351851851851903</v>
      </c>
      <c r="R2921" s="85">
        <v>1</v>
      </c>
      <c r="S2921" s="85" t="s">
        <v>5403</v>
      </c>
      <c r="T2921" s="87" t="s">
        <v>13692</v>
      </c>
      <c r="AL2921" s="79">
        <v>0.40511574074074103</v>
      </c>
      <c r="AM2921" s="2">
        <v>1</v>
      </c>
      <c r="AN2921" s="2" t="s">
        <v>852</v>
      </c>
      <c r="AO2921" s="2" t="s">
        <v>13690</v>
      </c>
    </row>
    <row r="2922" spans="17:41">
      <c r="Q2922" s="80">
        <v>0.37351851851851903</v>
      </c>
      <c r="R2922" s="81">
        <v>1</v>
      </c>
      <c r="S2922" s="81" t="s">
        <v>1615</v>
      </c>
      <c r="T2922" s="83" t="s">
        <v>13690</v>
      </c>
      <c r="AL2922" s="79">
        <v>0.405208333333333</v>
      </c>
      <c r="AM2922" s="2">
        <v>2</v>
      </c>
      <c r="AN2922" s="2" t="s">
        <v>2562</v>
      </c>
      <c r="AO2922" s="2" t="s">
        <v>13692</v>
      </c>
    </row>
    <row r="2923" spans="17:41">
      <c r="Q2923" s="84">
        <v>0.37359953703703702</v>
      </c>
      <c r="R2923" s="85">
        <v>1</v>
      </c>
      <c r="S2923" s="85" t="s">
        <v>1165</v>
      </c>
      <c r="T2923" s="87" t="s">
        <v>13690</v>
      </c>
      <c r="AL2923" s="79">
        <v>0.40526620370370398</v>
      </c>
      <c r="AM2923" s="2">
        <v>1</v>
      </c>
      <c r="AN2923" s="2" t="s">
        <v>700</v>
      </c>
      <c r="AO2923" s="2" t="s">
        <v>13694</v>
      </c>
    </row>
    <row r="2924" spans="17:41">
      <c r="Q2924" s="80">
        <v>0.37361111111111101</v>
      </c>
      <c r="R2924" s="81">
        <v>1</v>
      </c>
      <c r="S2924" s="81" t="s">
        <v>1595</v>
      </c>
      <c r="T2924" s="83" t="s">
        <v>13690</v>
      </c>
      <c r="AL2924" s="79">
        <v>0.405324074074074</v>
      </c>
      <c r="AM2924" s="2">
        <v>1</v>
      </c>
      <c r="AN2924" s="2" t="s">
        <v>3019</v>
      </c>
      <c r="AO2924" s="2" t="s">
        <v>13692</v>
      </c>
    </row>
    <row r="2925" spans="17:41">
      <c r="Q2925" s="84">
        <v>0.37362268518518499</v>
      </c>
      <c r="R2925" s="85">
        <v>2</v>
      </c>
      <c r="S2925" s="85" t="s">
        <v>704</v>
      </c>
      <c r="T2925" s="87" t="s">
        <v>13701</v>
      </c>
      <c r="AL2925" s="79">
        <v>0.40535879629629601</v>
      </c>
      <c r="AM2925" s="2">
        <v>2</v>
      </c>
      <c r="AN2925" s="2" t="s">
        <v>701</v>
      </c>
      <c r="AO2925" s="2" t="s">
        <v>13690</v>
      </c>
    </row>
    <row r="2926" spans="17:41">
      <c r="Q2926" s="80">
        <v>0.37364583333333301</v>
      </c>
      <c r="R2926" s="81">
        <v>1</v>
      </c>
      <c r="S2926" s="81" t="s">
        <v>2023</v>
      </c>
      <c r="T2926" s="83" t="s">
        <v>13694</v>
      </c>
      <c r="AL2926" s="79">
        <v>0.40538194444444398</v>
      </c>
      <c r="AM2926" s="2">
        <v>2</v>
      </c>
      <c r="AN2926" s="2" t="s">
        <v>436</v>
      </c>
      <c r="AO2926" s="2" t="s">
        <v>13690</v>
      </c>
    </row>
    <row r="2927" spans="17:41">
      <c r="Q2927" s="84">
        <v>0.37369212962963</v>
      </c>
      <c r="R2927" s="85">
        <v>1</v>
      </c>
      <c r="S2927" s="85" t="s">
        <v>5404</v>
      </c>
      <c r="T2927" s="87" t="s">
        <v>13690</v>
      </c>
      <c r="AL2927" s="79">
        <v>0.40539351851851901</v>
      </c>
      <c r="AM2927" s="2">
        <v>1</v>
      </c>
      <c r="AN2927" s="2" t="s">
        <v>3020</v>
      </c>
      <c r="AO2927" s="2" t="s">
        <v>13699</v>
      </c>
    </row>
    <row r="2928" spans="17:41">
      <c r="Q2928" s="80">
        <v>0.37371527777777802</v>
      </c>
      <c r="R2928" s="81">
        <v>4</v>
      </c>
      <c r="S2928" s="81" t="s">
        <v>2923</v>
      </c>
      <c r="T2928" s="83" t="s">
        <v>13700</v>
      </c>
      <c r="AL2928" s="79">
        <v>0.40545138888888899</v>
      </c>
      <c r="AM2928" s="2">
        <v>1</v>
      </c>
      <c r="AN2928" s="2" t="s">
        <v>2562</v>
      </c>
      <c r="AO2928" s="2" t="s">
        <v>13692</v>
      </c>
    </row>
    <row r="2929" spans="17:41">
      <c r="Q2929" s="84">
        <v>0.373726851851852</v>
      </c>
      <c r="R2929" s="85">
        <v>1</v>
      </c>
      <c r="S2929" s="85" t="s">
        <v>3304</v>
      </c>
      <c r="T2929" s="87" t="s">
        <v>13690</v>
      </c>
      <c r="AL2929" s="79">
        <v>0.40546296296296302</v>
      </c>
      <c r="AM2929" s="2">
        <v>2</v>
      </c>
      <c r="AN2929" s="2" t="s">
        <v>2562</v>
      </c>
      <c r="AO2929" s="2" t="s">
        <v>13692</v>
      </c>
    </row>
    <row r="2930" spans="17:41">
      <c r="Q2930" s="80">
        <v>0.37373842592592599</v>
      </c>
      <c r="R2930" s="81">
        <v>1</v>
      </c>
      <c r="S2930" s="81" t="s">
        <v>2518</v>
      </c>
      <c r="T2930" s="83" t="s">
        <v>13693</v>
      </c>
      <c r="AL2930" s="79">
        <v>0.40548611111111099</v>
      </c>
      <c r="AM2930" s="2">
        <v>4</v>
      </c>
      <c r="AN2930" s="2" t="s">
        <v>5687</v>
      </c>
      <c r="AO2930" s="2" t="s">
        <v>13692</v>
      </c>
    </row>
    <row r="2931" spans="17:41">
      <c r="Q2931" s="84">
        <v>0.37377314814814799</v>
      </c>
      <c r="R2931" s="85">
        <v>1</v>
      </c>
      <c r="S2931" s="85" t="s">
        <v>1060</v>
      </c>
      <c r="T2931" s="87" t="s">
        <v>13691</v>
      </c>
      <c r="AL2931" s="79">
        <v>0.40554398148148102</v>
      </c>
      <c r="AM2931" s="2">
        <v>1</v>
      </c>
      <c r="AN2931" s="2" t="s">
        <v>2562</v>
      </c>
      <c r="AO2931" s="2" t="s">
        <v>13692</v>
      </c>
    </row>
    <row r="2932" spans="17:41">
      <c r="Q2932" s="80">
        <v>0.37378472222222198</v>
      </c>
      <c r="R2932" s="81">
        <v>2</v>
      </c>
      <c r="S2932" s="81" t="s">
        <v>2689</v>
      </c>
      <c r="T2932" s="83" t="s">
        <v>13694</v>
      </c>
      <c r="AL2932" s="79">
        <v>0.405636574074074</v>
      </c>
      <c r="AM2932" s="2">
        <v>1</v>
      </c>
      <c r="AN2932" s="2" t="s">
        <v>437</v>
      </c>
      <c r="AO2932" s="2" t="s">
        <v>13690</v>
      </c>
    </row>
    <row r="2933" spans="17:41">
      <c r="Q2933" s="84">
        <v>0.37378472222222198</v>
      </c>
      <c r="R2933" s="85">
        <v>2</v>
      </c>
      <c r="S2933" s="85" t="s">
        <v>2024</v>
      </c>
      <c r="T2933" s="87" t="s">
        <v>13692</v>
      </c>
      <c r="AL2933" s="79">
        <v>0.40565972222222202</v>
      </c>
      <c r="AM2933" s="2">
        <v>2</v>
      </c>
      <c r="AN2933" s="2" t="s">
        <v>2603</v>
      </c>
      <c r="AO2933" s="2" t="s">
        <v>13696</v>
      </c>
    </row>
    <row r="2934" spans="17:41">
      <c r="Q2934" s="80">
        <v>0.37380787037037</v>
      </c>
      <c r="R2934" s="81">
        <v>2</v>
      </c>
      <c r="S2934" s="81" t="s">
        <v>2025</v>
      </c>
      <c r="T2934" s="83" t="s">
        <v>13694</v>
      </c>
      <c r="AL2934" s="79">
        <v>0.40576388888888898</v>
      </c>
      <c r="AM2934" s="2">
        <v>1</v>
      </c>
      <c r="AN2934" s="2" t="s">
        <v>2383</v>
      </c>
      <c r="AO2934" s="2" t="s">
        <v>13690</v>
      </c>
    </row>
    <row r="2935" spans="17:41">
      <c r="Q2935" s="84">
        <v>0.37381944444444398</v>
      </c>
      <c r="R2935" s="85">
        <v>1</v>
      </c>
      <c r="S2935" s="85" t="s">
        <v>2026</v>
      </c>
      <c r="T2935" s="87" t="s">
        <v>13694</v>
      </c>
      <c r="AL2935" s="79">
        <v>0.40577546296296302</v>
      </c>
      <c r="AM2935" s="2">
        <v>1</v>
      </c>
      <c r="AN2935" s="2" t="s">
        <v>2562</v>
      </c>
      <c r="AO2935" s="2" t="s">
        <v>13692</v>
      </c>
    </row>
    <row r="2936" spans="17:41">
      <c r="Q2936" s="80">
        <v>0.37381944444444398</v>
      </c>
      <c r="R2936" s="81">
        <v>1</v>
      </c>
      <c r="S2936" s="81" t="s">
        <v>2338</v>
      </c>
      <c r="T2936" s="83" t="s">
        <v>13694</v>
      </c>
      <c r="AL2936" s="79">
        <v>0.405787037037037</v>
      </c>
      <c r="AM2936" s="2">
        <v>1</v>
      </c>
      <c r="AN2936" s="2" t="s">
        <v>2384</v>
      </c>
      <c r="AO2936" s="2" t="s">
        <v>13690</v>
      </c>
    </row>
    <row r="2937" spans="17:41">
      <c r="Q2937" s="84">
        <v>0.373842592592593</v>
      </c>
      <c r="R2937" s="85">
        <v>4</v>
      </c>
      <c r="S2937" s="85" t="s">
        <v>2924</v>
      </c>
      <c r="T2937" s="87" t="s">
        <v>13715</v>
      </c>
      <c r="AL2937" s="79">
        <v>0.405787037037037</v>
      </c>
      <c r="AM2937" s="2">
        <v>1</v>
      </c>
      <c r="AN2937" s="2" t="s">
        <v>3985</v>
      </c>
      <c r="AO2937" s="2" t="s">
        <v>13699</v>
      </c>
    </row>
    <row r="2938" spans="17:41">
      <c r="Q2938" s="80">
        <v>0.37387731481481501</v>
      </c>
      <c r="R2938" s="81">
        <v>3</v>
      </c>
      <c r="S2938" s="81" t="s">
        <v>2925</v>
      </c>
      <c r="T2938" s="83" t="s">
        <v>13697</v>
      </c>
      <c r="AL2938" s="79">
        <v>0.405787037037037</v>
      </c>
      <c r="AM2938" s="2">
        <v>1</v>
      </c>
      <c r="AN2938" s="2" t="s">
        <v>2562</v>
      </c>
      <c r="AO2938" s="2" t="s">
        <v>13692</v>
      </c>
    </row>
    <row r="2939" spans="17:41">
      <c r="Q2939" s="84">
        <v>0.37388888888888899</v>
      </c>
      <c r="R2939" s="85">
        <v>1</v>
      </c>
      <c r="S2939" s="85" t="s">
        <v>5405</v>
      </c>
      <c r="T2939" s="87" t="s">
        <v>13692</v>
      </c>
      <c r="AL2939" s="79">
        <v>0.40582175925925901</v>
      </c>
      <c r="AM2939" s="2">
        <v>1</v>
      </c>
      <c r="AN2939" s="2" t="s">
        <v>2562</v>
      </c>
      <c r="AO2939" s="2" t="s">
        <v>13692</v>
      </c>
    </row>
    <row r="2940" spans="17:41">
      <c r="Q2940" s="80">
        <v>0.37390046296296298</v>
      </c>
      <c r="R2940" s="81">
        <v>1</v>
      </c>
      <c r="S2940" s="81" t="s">
        <v>2339</v>
      </c>
      <c r="T2940" s="83" t="s">
        <v>13690</v>
      </c>
      <c r="AL2940" s="79">
        <v>0.40585648148148101</v>
      </c>
      <c r="AM2940" s="2">
        <v>2</v>
      </c>
      <c r="AN2940" s="2" t="s">
        <v>997</v>
      </c>
      <c r="AO2940" s="2" t="s">
        <v>13690</v>
      </c>
    </row>
    <row r="2941" spans="17:41">
      <c r="Q2941" s="84">
        <v>0.37401620370370398</v>
      </c>
      <c r="R2941" s="85">
        <v>3</v>
      </c>
      <c r="S2941" s="85" t="s">
        <v>1616</v>
      </c>
      <c r="T2941" s="87" t="s">
        <v>13690</v>
      </c>
      <c r="AL2941" s="79">
        <v>0.40585648148148101</v>
      </c>
      <c r="AM2941" s="2">
        <v>1</v>
      </c>
      <c r="AN2941" s="2" t="s">
        <v>2562</v>
      </c>
      <c r="AO2941" s="2" t="s">
        <v>13692</v>
      </c>
    </row>
    <row r="2942" spans="17:41">
      <c r="Q2942" s="80">
        <v>0.37402777777777801</v>
      </c>
      <c r="R2942" s="81">
        <v>1</v>
      </c>
      <c r="S2942" s="81" t="s">
        <v>5406</v>
      </c>
      <c r="T2942" s="83" t="s">
        <v>13711</v>
      </c>
      <c r="AL2942" s="79">
        <v>0.40587962962962998</v>
      </c>
      <c r="AM2942" s="2">
        <v>2</v>
      </c>
      <c r="AN2942" s="2" t="s">
        <v>5688</v>
      </c>
      <c r="AO2942" s="2" t="s">
        <v>13693</v>
      </c>
    </row>
    <row r="2943" spans="17:41">
      <c r="Q2943" s="84">
        <v>0.374039351851852</v>
      </c>
      <c r="R2943" s="85">
        <v>1</v>
      </c>
      <c r="S2943" s="85" t="s">
        <v>630</v>
      </c>
      <c r="T2943" s="87" t="s">
        <v>13690</v>
      </c>
      <c r="AL2943" s="79">
        <v>0.405902777777778</v>
      </c>
      <c r="AM2943" s="2">
        <v>1</v>
      </c>
      <c r="AN2943" s="2" t="s">
        <v>2562</v>
      </c>
      <c r="AO2943" s="2" t="s">
        <v>13692</v>
      </c>
    </row>
    <row r="2944" spans="17:41">
      <c r="Q2944" s="80">
        <v>0.37405092592592598</v>
      </c>
      <c r="R2944" s="81">
        <v>1</v>
      </c>
      <c r="S2944" s="81" t="s">
        <v>1617</v>
      </c>
      <c r="T2944" s="83" t="s">
        <v>13690</v>
      </c>
      <c r="AL2944" s="79">
        <v>0.40592592592592602</v>
      </c>
      <c r="AM2944" s="2">
        <v>4</v>
      </c>
      <c r="AN2944" s="2" t="s">
        <v>998</v>
      </c>
      <c r="AO2944" s="2" t="s">
        <v>13694</v>
      </c>
    </row>
    <row r="2945" spans="17:41">
      <c r="Q2945" s="84">
        <v>0.37408564814814799</v>
      </c>
      <c r="R2945" s="85">
        <v>1</v>
      </c>
      <c r="S2945" s="85" t="s">
        <v>2926</v>
      </c>
      <c r="T2945" s="87" t="s">
        <v>13712</v>
      </c>
      <c r="AL2945" s="79">
        <v>0.40597222222222201</v>
      </c>
      <c r="AM2945" s="2">
        <v>2</v>
      </c>
      <c r="AN2945" s="2" t="s">
        <v>5689</v>
      </c>
      <c r="AO2945" s="2" t="s">
        <v>13697</v>
      </c>
    </row>
    <row r="2946" spans="17:41">
      <c r="Q2946" s="80">
        <v>0.37410879629629601</v>
      </c>
      <c r="R2946" s="81">
        <v>2</v>
      </c>
      <c r="S2946" s="81" t="s">
        <v>4317</v>
      </c>
      <c r="T2946" s="83" t="s">
        <v>13690</v>
      </c>
      <c r="AL2946" s="79">
        <v>0.40600694444444402</v>
      </c>
      <c r="AM2946" s="2">
        <v>1</v>
      </c>
      <c r="AN2946" s="2" t="s">
        <v>5690</v>
      </c>
      <c r="AO2946" s="2" t="s">
        <v>13692</v>
      </c>
    </row>
    <row r="2947" spans="17:41">
      <c r="Q2947" s="84">
        <v>0.37414351851851901</v>
      </c>
      <c r="R2947" s="85">
        <v>1</v>
      </c>
      <c r="S2947" s="85" t="s">
        <v>4336</v>
      </c>
      <c r="T2947" s="87" t="s">
        <v>13690</v>
      </c>
      <c r="AL2947" s="79">
        <v>0.40604166666666702</v>
      </c>
      <c r="AM2947" s="2">
        <v>2</v>
      </c>
      <c r="AN2947" s="2" t="s">
        <v>3153</v>
      </c>
      <c r="AO2947" s="2" t="s">
        <v>13693</v>
      </c>
    </row>
    <row r="2948" spans="17:41">
      <c r="Q2948" s="80">
        <v>0.374155092592593</v>
      </c>
      <c r="R2948" s="81">
        <v>4</v>
      </c>
      <c r="S2948" s="81" t="s">
        <v>5407</v>
      </c>
      <c r="T2948" s="83" t="s">
        <v>13690</v>
      </c>
      <c r="AL2948" s="79">
        <v>0.40605324074074101</v>
      </c>
      <c r="AM2948" s="2">
        <v>1</v>
      </c>
      <c r="AN2948" s="2" t="s">
        <v>1075</v>
      </c>
      <c r="AO2948" s="2" t="s">
        <v>13695</v>
      </c>
    </row>
    <row r="2949" spans="17:41">
      <c r="Q2949" s="84">
        <v>0.374189814814815</v>
      </c>
      <c r="R2949" s="85">
        <v>1</v>
      </c>
      <c r="S2949" s="85" t="s">
        <v>5408</v>
      </c>
      <c r="T2949" s="87" t="s">
        <v>13690</v>
      </c>
      <c r="AL2949" s="79">
        <v>0.40606481481481499</v>
      </c>
      <c r="AM2949" s="2">
        <v>1</v>
      </c>
      <c r="AN2949" s="2" t="s">
        <v>2604</v>
      </c>
      <c r="AO2949" s="2" t="s">
        <v>13690</v>
      </c>
    </row>
    <row r="2950" spans="17:41">
      <c r="Q2950" s="80">
        <v>0.37423611111111099</v>
      </c>
      <c r="R2950" s="81">
        <v>1</v>
      </c>
      <c r="S2950" s="81" t="s">
        <v>5409</v>
      </c>
      <c r="T2950" s="83" t="s">
        <v>13694</v>
      </c>
      <c r="AL2950" s="79">
        <v>0.406134259259259</v>
      </c>
      <c r="AM2950" s="2">
        <v>1</v>
      </c>
      <c r="AN2950" s="2" t="s">
        <v>1116</v>
      </c>
      <c r="AO2950" s="2" t="s">
        <v>13701</v>
      </c>
    </row>
    <row r="2951" spans="17:41">
      <c r="Q2951" s="84">
        <v>0.37423611111111099</v>
      </c>
      <c r="R2951" s="85">
        <v>1</v>
      </c>
      <c r="S2951" s="85" t="s">
        <v>2927</v>
      </c>
      <c r="T2951" s="87" t="s">
        <v>13712</v>
      </c>
      <c r="AL2951" s="79">
        <v>0.40616898148148201</v>
      </c>
      <c r="AM2951" s="2">
        <v>1</v>
      </c>
      <c r="AN2951" s="2" t="s">
        <v>853</v>
      </c>
      <c r="AO2951" s="2" t="s">
        <v>13701</v>
      </c>
    </row>
    <row r="2952" spans="17:41">
      <c r="Q2952" s="80">
        <v>0.37423611111111099</v>
      </c>
      <c r="R2952" s="81">
        <v>1</v>
      </c>
      <c r="S2952" s="81" t="s">
        <v>609</v>
      </c>
      <c r="T2952" s="83" t="s">
        <v>13695</v>
      </c>
      <c r="AL2952" s="79">
        <v>0.40620370370370401</v>
      </c>
      <c r="AM2952" s="2">
        <v>2</v>
      </c>
      <c r="AN2952" s="2" t="s">
        <v>5691</v>
      </c>
      <c r="AO2952" s="2" t="s">
        <v>13694</v>
      </c>
    </row>
    <row r="2953" spans="17:41">
      <c r="Q2953" s="84">
        <v>0.37423611111111099</v>
      </c>
      <c r="R2953" s="85">
        <v>2</v>
      </c>
      <c r="S2953" s="85" t="s">
        <v>805</v>
      </c>
      <c r="T2953" s="87" t="s">
        <v>13696</v>
      </c>
      <c r="AL2953" s="79">
        <v>0.40630787037036997</v>
      </c>
      <c r="AM2953" s="2">
        <v>4</v>
      </c>
      <c r="AN2953" s="2" t="s">
        <v>2703</v>
      </c>
      <c r="AO2953" s="2" t="s">
        <v>13692</v>
      </c>
    </row>
    <row r="2954" spans="17:41">
      <c r="Q2954" s="80">
        <v>0.37424768518518498</v>
      </c>
      <c r="R2954" s="81">
        <v>1</v>
      </c>
      <c r="S2954" s="81" t="s">
        <v>2027</v>
      </c>
      <c r="T2954" s="83" t="s">
        <v>13694</v>
      </c>
      <c r="AL2954" s="79">
        <v>0.40645833333333298</v>
      </c>
      <c r="AM2954" s="2">
        <v>1</v>
      </c>
      <c r="AN2954" s="2" t="s">
        <v>702</v>
      </c>
      <c r="AO2954" s="2" t="s">
        <v>13690</v>
      </c>
    </row>
    <row r="2955" spans="17:41">
      <c r="Q2955" s="84">
        <v>0.37428240740740698</v>
      </c>
      <c r="R2955" s="85">
        <v>2</v>
      </c>
      <c r="S2955" s="85" t="s">
        <v>5410</v>
      </c>
      <c r="T2955" s="87" t="s">
        <v>13690</v>
      </c>
      <c r="AL2955" s="79">
        <v>0.406481481481481</v>
      </c>
      <c r="AM2955" s="2">
        <v>2</v>
      </c>
      <c r="AN2955" s="2" t="s">
        <v>999</v>
      </c>
      <c r="AO2955" s="2" t="s">
        <v>13690</v>
      </c>
    </row>
    <row r="2956" spans="17:41">
      <c r="Q2956" s="80">
        <v>0.37429398148148102</v>
      </c>
      <c r="R2956" s="81">
        <v>2</v>
      </c>
      <c r="S2956" s="81" t="s">
        <v>880</v>
      </c>
      <c r="T2956" s="83" t="s">
        <v>13695</v>
      </c>
      <c r="AL2956" s="79">
        <v>0.406481481481481</v>
      </c>
      <c r="AM2956" s="2">
        <v>1</v>
      </c>
      <c r="AN2956" s="2" t="s">
        <v>3021</v>
      </c>
      <c r="AO2956" s="2" t="s">
        <v>13693</v>
      </c>
    </row>
    <row r="2957" spans="17:41">
      <c r="Q2957" s="84">
        <v>0.374305555555556</v>
      </c>
      <c r="R2957" s="85">
        <v>1</v>
      </c>
      <c r="S2957" s="85" t="s">
        <v>262</v>
      </c>
      <c r="T2957" s="87" t="s">
        <v>13690</v>
      </c>
      <c r="AL2957" s="79">
        <v>0.406516203703704</v>
      </c>
      <c r="AM2957" s="2">
        <v>1</v>
      </c>
      <c r="AN2957" s="2" t="s">
        <v>3022</v>
      </c>
      <c r="AO2957" s="2" t="s">
        <v>13694</v>
      </c>
    </row>
    <row r="2958" spans="17:41">
      <c r="Q2958" s="80">
        <v>0.37432870370370402</v>
      </c>
      <c r="R2958" s="81">
        <v>1</v>
      </c>
      <c r="S2958" s="81" t="s">
        <v>5411</v>
      </c>
      <c r="T2958" s="83" t="s">
        <v>13690</v>
      </c>
      <c r="AL2958" s="79">
        <v>0.40652777777777799</v>
      </c>
      <c r="AM2958" s="2">
        <v>1</v>
      </c>
      <c r="AN2958" s="2" t="s">
        <v>854</v>
      </c>
      <c r="AO2958" s="2" t="s">
        <v>13690</v>
      </c>
    </row>
    <row r="2959" spans="17:41">
      <c r="Q2959" s="84">
        <v>0.37434027777777801</v>
      </c>
      <c r="R2959" s="85">
        <v>4</v>
      </c>
      <c r="S2959" s="85" t="s">
        <v>2928</v>
      </c>
      <c r="T2959" s="87" t="s">
        <v>13715</v>
      </c>
      <c r="AL2959" s="79">
        <v>0.40656249999999999</v>
      </c>
      <c r="AM2959" s="2">
        <v>1</v>
      </c>
      <c r="AN2959" s="2" t="s">
        <v>444</v>
      </c>
      <c r="AO2959" s="2" t="s">
        <v>13690</v>
      </c>
    </row>
    <row r="2960" spans="17:41">
      <c r="Q2960" s="80">
        <v>0.37434027777777801</v>
      </c>
      <c r="R2960" s="81">
        <v>1</v>
      </c>
      <c r="S2960" s="81" t="s">
        <v>2340</v>
      </c>
      <c r="T2960" s="83" t="s">
        <v>13693</v>
      </c>
      <c r="AL2960" s="79">
        <v>0.40657407407407398</v>
      </c>
      <c r="AM2960" s="2">
        <v>1</v>
      </c>
      <c r="AN2960" s="2" t="s">
        <v>2385</v>
      </c>
      <c r="AO2960" s="2" t="s">
        <v>13693</v>
      </c>
    </row>
    <row r="2961" spans="17:41">
      <c r="Q2961" s="84">
        <v>0.37437500000000001</v>
      </c>
      <c r="R2961" s="85">
        <v>3</v>
      </c>
      <c r="S2961" s="85" t="s">
        <v>5412</v>
      </c>
      <c r="T2961" s="87" t="s">
        <v>13692</v>
      </c>
      <c r="AL2961" s="79">
        <v>0.40658564814814802</v>
      </c>
      <c r="AM2961" s="2">
        <v>3</v>
      </c>
      <c r="AN2961" s="2" t="s">
        <v>5692</v>
      </c>
      <c r="AO2961" s="2" t="s">
        <v>13694</v>
      </c>
    </row>
    <row r="2962" spans="17:41">
      <c r="Q2962" s="80">
        <v>0.37437500000000001</v>
      </c>
      <c r="R2962" s="81">
        <v>2</v>
      </c>
      <c r="S2962" s="81" t="s">
        <v>4013</v>
      </c>
      <c r="T2962" s="83" t="s">
        <v>13690</v>
      </c>
      <c r="AL2962" s="79">
        <v>0.406712962962963</v>
      </c>
      <c r="AM2962" s="2">
        <v>1</v>
      </c>
      <c r="AN2962" s="2" t="s">
        <v>3722</v>
      </c>
      <c r="AO2962" s="2" t="s">
        <v>13694</v>
      </c>
    </row>
    <row r="2963" spans="17:41">
      <c r="Q2963" s="84">
        <v>0.37437500000000001</v>
      </c>
      <c r="R2963" s="85">
        <v>1</v>
      </c>
      <c r="S2963" s="85" t="s">
        <v>5251</v>
      </c>
      <c r="T2963" s="87" t="s">
        <v>13701</v>
      </c>
      <c r="AL2963" s="79">
        <v>0.40672453703703698</v>
      </c>
      <c r="AM2963" s="2">
        <v>1</v>
      </c>
      <c r="AN2963" s="2" t="s">
        <v>3145</v>
      </c>
      <c r="AO2963" s="2" t="s">
        <v>13695</v>
      </c>
    </row>
    <row r="2964" spans="17:41">
      <c r="Q2964" s="80">
        <v>0.37439814814814798</v>
      </c>
      <c r="R2964" s="81">
        <v>1</v>
      </c>
      <c r="S2964" s="81" t="s">
        <v>2690</v>
      </c>
      <c r="T2964" s="83" t="s">
        <v>13694</v>
      </c>
      <c r="AL2964" s="79">
        <v>0.40680555555555598</v>
      </c>
      <c r="AM2964" s="2">
        <v>1</v>
      </c>
      <c r="AN2964" s="2" t="s">
        <v>1133</v>
      </c>
      <c r="AO2964" s="2" t="s">
        <v>13690</v>
      </c>
    </row>
    <row r="2965" spans="17:41">
      <c r="Q2965" s="84">
        <v>0.374421296296296</v>
      </c>
      <c r="R2965" s="85">
        <v>1</v>
      </c>
      <c r="S2965" s="85" t="s">
        <v>263</v>
      </c>
      <c r="T2965" s="87" t="s">
        <v>13690</v>
      </c>
      <c r="AL2965" s="79">
        <v>0.406863425925926</v>
      </c>
      <c r="AM2965" s="2">
        <v>1</v>
      </c>
      <c r="AN2965" s="2" t="s">
        <v>5693</v>
      </c>
      <c r="AO2965" s="2" t="s">
        <v>13692</v>
      </c>
    </row>
    <row r="2966" spans="17:41">
      <c r="Q2966" s="80">
        <v>0.374421296296296</v>
      </c>
      <c r="R2966" s="81">
        <v>2</v>
      </c>
      <c r="S2966" s="81" t="s">
        <v>2929</v>
      </c>
      <c r="T2966" s="83" t="s">
        <v>13695</v>
      </c>
      <c r="AL2966" s="79">
        <v>0.406863425925926</v>
      </c>
      <c r="AM2966" s="2">
        <v>1</v>
      </c>
      <c r="AN2966" s="2" t="s">
        <v>3154</v>
      </c>
      <c r="AO2966" s="2" t="s">
        <v>13693</v>
      </c>
    </row>
    <row r="2967" spans="17:41">
      <c r="Q2967" s="84">
        <v>0.37443287037036999</v>
      </c>
      <c r="R2967" s="85">
        <v>2</v>
      </c>
      <c r="S2967" s="85" t="s">
        <v>5161</v>
      </c>
      <c r="T2967" s="87" t="s">
        <v>13695</v>
      </c>
      <c r="AL2967" s="79">
        <v>0.40690972222222199</v>
      </c>
      <c r="AM2967" s="2">
        <v>1</v>
      </c>
      <c r="AN2967" s="2" t="s">
        <v>5694</v>
      </c>
      <c r="AO2967" s="2" t="s">
        <v>13692</v>
      </c>
    </row>
    <row r="2968" spans="17:41">
      <c r="Q2968" s="80">
        <v>0.37445601851851901</v>
      </c>
      <c r="R2968" s="81">
        <v>1</v>
      </c>
      <c r="S2968" s="81" t="s">
        <v>5413</v>
      </c>
      <c r="T2968" s="83" t="s">
        <v>13690</v>
      </c>
      <c r="AL2968" s="79">
        <v>0.40692129629629598</v>
      </c>
      <c r="AM2968" s="2">
        <v>1</v>
      </c>
      <c r="AN2968" s="2" t="s">
        <v>3531</v>
      </c>
      <c r="AO2968" s="2" t="s">
        <v>13694</v>
      </c>
    </row>
    <row r="2969" spans="17:41">
      <c r="Q2969" s="84">
        <v>0.37445601851851901</v>
      </c>
      <c r="R2969" s="85">
        <v>1</v>
      </c>
      <c r="S2969" s="85" t="s">
        <v>5414</v>
      </c>
      <c r="T2969" s="87" t="s">
        <v>13693</v>
      </c>
      <c r="AL2969" s="79">
        <v>0.406979166666667</v>
      </c>
      <c r="AM2969" s="2">
        <v>1</v>
      </c>
      <c r="AN2969" s="2" t="s">
        <v>2538</v>
      </c>
      <c r="AO2969" s="2" t="s">
        <v>13690</v>
      </c>
    </row>
    <row r="2970" spans="17:41">
      <c r="Q2970" s="80">
        <v>0.37446759259259299</v>
      </c>
      <c r="R2970" s="81">
        <v>1</v>
      </c>
      <c r="S2970" s="81" t="s">
        <v>2562</v>
      </c>
      <c r="T2970" s="83" t="s">
        <v>13692</v>
      </c>
      <c r="AL2970" s="79">
        <v>0.40700231481481502</v>
      </c>
      <c r="AM2970" s="2">
        <v>1</v>
      </c>
      <c r="AN2970" s="2" t="s">
        <v>3023</v>
      </c>
      <c r="AO2970" s="2" t="s">
        <v>13692</v>
      </c>
    </row>
    <row r="2971" spans="17:41">
      <c r="Q2971" s="84">
        <v>0.37447916666666697</v>
      </c>
      <c r="R2971" s="85">
        <v>3</v>
      </c>
      <c r="S2971" s="85" t="s">
        <v>5415</v>
      </c>
      <c r="T2971" s="87" t="s">
        <v>13692</v>
      </c>
      <c r="AL2971" s="79">
        <v>0.40702546296296299</v>
      </c>
      <c r="AM2971" s="2">
        <v>2</v>
      </c>
      <c r="AN2971" s="2" t="s">
        <v>3024</v>
      </c>
      <c r="AO2971" s="2" t="s">
        <v>13692</v>
      </c>
    </row>
    <row r="2972" spans="17:41">
      <c r="Q2972" s="80">
        <v>0.37447916666666697</v>
      </c>
      <c r="R2972" s="81">
        <v>1</v>
      </c>
      <c r="S2972" s="81" t="s">
        <v>1332</v>
      </c>
      <c r="T2972" s="83" t="s">
        <v>13693</v>
      </c>
      <c r="AL2972" s="79">
        <v>0.40703703703703698</v>
      </c>
      <c r="AM2972" s="2">
        <v>1</v>
      </c>
      <c r="AN2972" s="2" t="s">
        <v>3988</v>
      </c>
      <c r="AO2972" s="2" t="s">
        <v>13695</v>
      </c>
    </row>
    <row r="2973" spans="17:41">
      <c r="Q2973" s="84">
        <v>0.37447916666666697</v>
      </c>
      <c r="R2973" s="85">
        <v>1</v>
      </c>
      <c r="S2973" s="85" t="s">
        <v>2562</v>
      </c>
      <c r="T2973" s="87" t="s">
        <v>13692</v>
      </c>
      <c r="AL2973" s="79">
        <v>0.40707175925925898</v>
      </c>
      <c r="AM2973" s="2">
        <v>1</v>
      </c>
      <c r="AN2973" s="2" t="s">
        <v>2562</v>
      </c>
      <c r="AO2973" s="2" t="s">
        <v>13693</v>
      </c>
    </row>
    <row r="2974" spans="17:41">
      <c r="Q2974" s="80">
        <v>0.37449074074074101</v>
      </c>
      <c r="R2974" s="81">
        <v>1</v>
      </c>
      <c r="S2974" s="81" t="s">
        <v>2562</v>
      </c>
      <c r="T2974" s="83" t="s">
        <v>13692</v>
      </c>
      <c r="AL2974" s="79">
        <v>0.40708333333333302</v>
      </c>
      <c r="AM2974" s="2">
        <v>1</v>
      </c>
      <c r="AN2974" s="2" t="s">
        <v>5695</v>
      </c>
      <c r="AO2974" s="2" t="s">
        <v>13693</v>
      </c>
    </row>
    <row r="2975" spans="17:41">
      <c r="Q2975" s="84">
        <v>0.37452546296296302</v>
      </c>
      <c r="R2975" s="85">
        <v>1</v>
      </c>
      <c r="S2975" s="85" t="s">
        <v>2341</v>
      </c>
      <c r="T2975" s="87" t="s">
        <v>13693</v>
      </c>
      <c r="AL2975" s="79">
        <v>0.40714120370370399</v>
      </c>
      <c r="AM2975" s="2">
        <v>1</v>
      </c>
      <c r="AN2975" s="2" t="s">
        <v>855</v>
      </c>
      <c r="AO2975" s="2" t="s">
        <v>13690</v>
      </c>
    </row>
    <row r="2976" spans="17:41">
      <c r="Q2976" s="80">
        <v>0.374537037037037</v>
      </c>
      <c r="R2976" s="81">
        <v>1</v>
      </c>
      <c r="S2976" s="81" t="s">
        <v>2028</v>
      </c>
      <c r="T2976" s="83" t="s">
        <v>13694</v>
      </c>
      <c r="AL2976" s="79">
        <v>0.40716435185185201</v>
      </c>
      <c r="AM2976" s="2">
        <v>1</v>
      </c>
      <c r="AN2976" s="2" t="s">
        <v>933</v>
      </c>
      <c r="AO2976" s="2" t="s">
        <v>13694</v>
      </c>
    </row>
    <row r="2977" spans="17:41">
      <c r="Q2977" s="84">
        <v>0.37454861111111099</v>
      </c>
      <c r="R2977" s="85">
        <v>1</v>
      </c>
      <c r="S2977" s="85" t="s">
        <v>2691</v>
      </c>
      <c r="T2977" s="87" t="s">
        <v>13694</v>
      </c>
      <c r="AL2977" s="79">
        <v>0.407175925925926</v>
      </c>
      <c r="AM2977" s="2">
        <v>3</v>
      </c>
      <c r="AN2977" s="2" t="s">
        <v>2562</v>
      </c>
      <c r="AO2977" s="2" t="s">
        <v>13695</v>
      </c>
    </row>
    <row r="2978" spans="17:41">
      <c r="Q2978" s="80">
        <v>0.37456018518518502</v>
      </c>
      <c r="R2978" s="81">
        <v>1</v>
      </c>
      <c r="S2978" s="81" t="s">
        <v>603</v>
      </c>
      <c r="T2978" s="83" t="s">
        <v>13690</v>
      </c>
      <c r="AL2978" s="79">
        <v>0.407210648148148</v>
      </c>
      <c r="AM2978" s="2">
        <v>2</v>
      </c>
      <c r="AN2978" s="2" t="s">
        <v>1000</v>
      </c>
      <c r="AO2978" s="2" t="s">
        <v>13690</v>
      </c>
    </row>
    <row r="2979" spans="17:41">
      <c r="Q2979" s="84">
        <v>0.37458333333333299</v>
      </c>
      <c r="R2979" s="85">
        <v>1</v>
      </c>
      <c r="S2979" s="85" t="s">
        <v>2930</v>
      </c>
      <c r="T2979" s="87" t="s">
        <v>13715</v>
      </c>
      <c r="AL2979" s="79">
        <v>0.40726851851851897</v>
      </c>
      <c r="AM2979" s="2">
        <v>1</v>
      </c>
      <c r="AN2979" s="2" t="s">
        <v>3025</v>
      </c>
      <c r="AO2979" s="2" t="s">
        <v>13692</v>
      </c>
    </row>
    <row r="2980" spans="17:41">
      <c r="Q2980" s="80">
        <v>0.37458333333333299</v>
      </c>
      <c r="R2980" s="81">
        <v>1</v>
      </c>
      <c r="S2980" s="81" t="s">
        <v>264</v>
      </c>
      <c r="T2980" s="83" t="s">
        <v>13693</v>
      </c>
      <c r="AL2980" s="79">
        <v>0.40728009259259301</v>
      </c>
      <c r="AM2980" s="2">
        <v>1</v>
      </c>
      <c r="AN2980" s="2" t="s">
        <v>2386</v>
      </c>
      <c r="AO2980" s="2" t="s">
        <v>13692</v>
      </c>
    </row>
    <row r="2981" spans="17:41">
      <c r="Q2981" s="84">
        <v>0.374652777777778</v>
      </c>
      <c r="R2981" s="85">
        <v>1</v>
      </c>
      <c r="S2981" s="85" t="s">
        <v>2931</v>
      </c>
      <c r="T2981" s="87" t="s">
        <v>13709</v>
      </c>
      <c r="AL2981" s="79">
        <v>0.40728009259259301</v>
      </c>
      <c r="AM2981" s="2">
        <v>3</v>
      </c>
      <c r="AN2981" s="2" t="s">
        <v>3485</v>
      </c>
      <c r="AO2981" s="2" t="s">
        <v>13693</v>
      </c>
    </row>
    <row r="2982" spans="17:41">
      <c r="Q2982" s="80">
        <v>0.37466435185185198</v>
      </c>
      <c r="R2982" s="81">
        <v>1</v>
      </c>
      <c r="S2982" s="81" t="s">
        <v>1052</v>
      </c>
      <c r="T2982" s="83" t="s">
        <v>13695</v>
      </c>
      <c r="AL2982" s="79">
        <v>0.40730324074074098</v>
      </c>
      <c r="AM2982" s="2">
        <v>1</v>
      </c>
      <c r="AN2982" s="2" t="s">
        <v>5696</v>
      </c>
      <c r="AO2982" s="2" t="s">
        <v>13692</v>
      </c>
    </row>
    <row r="2983" spans="17:41">
      <c r="Q2983" s="84">
        <v>0.37471064814814797</v>
      </c>
      <c r="R2983" s="85">
        <v>1</v>
      </c>
      <c r="S2983" s="85" t="s">
        <v>803</v>
      </c>
      <c r="T2983" s="87" t="s">
        <v>13695</v>
      </c>
      <c r="AL2983" s="79">
        <v>0.40730324074074098</v>
      </c>
      <c r="AM2983" s="2">
        <v>1</v>
      </c>
      <c r="AN2983" s="2" t="s">
        <v>1082</v>
      </c>
      <c r="AO2983" s="2" t="s">
        <v>13690</v>
      </c>
    </row>
    <row r="2984" spans="17:41">
      <c r="Q2984" s="80">
        <v>0.37471064814814797</v>
      </c>
      <c r="R2984" s="81">
        <v>1</v>
      </c>
      <c r="S2984" s="81" t="s">
        <v>811</v>
      </c>
      <c r="T2984" s="83" t="s">
        <v>13694</v>
      </c>
      <c r="AL2984" s="79">
        <v>0.40733796296296299</v>
      </c>
      <c r="AM2984" s="2">
        <v>1</v>
      </c>
      <c r="AN2984" s="2" t="s">
        <v>5697</v>
      </c>
      <c r="AO2984" s="2" t="s">
        <v>13692</v>
      </c>
    </row>
    <row r="2985" spans="17:41">
      <c r="Q2985" s="84">
        <v>0.37474537037036998</v>
      </c>
      <c r="R2985" s="85">
        <v>1</v>
      </c>
      <c r="S2985" s="85" t="s">
        <v>5416</v>
      </c>
      <c r="T2985" s="87" t="s">
        <v>13694</v>
      </c>
      <c r="AL2985" s="79">
        <v>0.40733796296296299</v>
      </c>
      <c r="AM2985" s="2">
        <v>3</v>
      </c>
      <c r="AN2985" s="2" t="s">
        <v>1001</v>
      </c>
      <c r="AO2985" s="2" t="s">
        <v>13690</v>
      </c>
    </row>
    <row r="2986" spans="17:41">
      <c r="Q2986" s="80">
        <v>0.37475694444444402</v>
      </c>
      <c r="R2986" s="81">
        <v>1</v>
      </c>
      <c r="S2986" s="81" t="s">
        <v>2029</v>
      </c>
      <c r="T2986" s="83" t="s">
        <v>13702</v>
      </c>
      <c r="AL2986" s="79">
        <v>0.40739583333333301</v>
      </c>
      <c r="AM2986" s="2">
        <v>2</v>
      </c>
      <c r="AN2986" s="2" t="s">
        <v>5698</v>
      </c>
      <c r="AO2986" s="2" t="s">
        <v>13692</v>
      </c>
    </row>
    <row r="2987" spans="17:41">
      <c r="Q2987" s="84">
        <v>0.37480324074074101</v>
      </c>
      <c r="R2987" s="85">
        <v>1</v>
      </c>
      <c r="S2987" s="85" t="s">
        <v>1333</v>
      </c>
      <c r="T2987" s="87" t="s">
        <v>13691</v>
      </c>
      <c r="AL2987" s="79">
        <v>0.407407407407407</v>
      </c>
      <c r="AM2987" s="2">
        <v>2</v>
      </c>
      <c r="AN2987" s="2" t="s">
        <v>3823</v>
      </c>
      <c r="AO2987" s="2" t="s">
        <v>13696</v>
      </c>
    </row>
    <row r="2988" spans="17:41">
      <c r="Q2988" s="80">
        <v>0.37481481481481499</v>
      </c>
      <c r="R2988" s="81">
        <v>1</v>
      </c>
      <c r="S2988" s="81" t="s">
        <v>2562</v>
      </c>
      <c r="T2988" s="83" t="s">
        <v>13692</v>
      </c>
      <c r="AL2988" s="79">
        <v>0.40741898148148098</v>
      </c>
      <c r="AM2988" s="2">
        <v>1</v>
      </c>
      <c r="AN2988" s="2" t="s">
        <v>5699</v>
      </c>
      <c r="AO2988" s="2" t="s">
        <v>13692</v>
      </c>
    </row>
    <row r="2989" spans="17:41">
      <c r="Q2989" s="84">
        <v>0.37481481481481499</v>
      </c>
      <c r="R2989" s="85">
        <v>1</v>
      </c>
      <c r="S2989" s="85" t="s">
        <v>4189</v>
      </c>
      <c r="T2989" s="87" t="s">
        <v>13693</v>
      </c>
      <c r="AL2989" s="79">
        <v>0.40741898148148098</v>
      </c>
      <c r="AM2989" s="2">
        <v>1</v>
      </c>
      <c r="AN2989" s="2" t="s">
        <v>847</v>
      </c>
      <c r="AO2989" s="2" t="s">
        <v>13695</v>
      </c>
    </row>
    <row r="2990" spans="17:41">
      <c r="Q2990" s="80">
        <v>0.37482638888888897</v>
      </c>
      <c r="R2990" s="81">
        <v>1</v>
      </c>
      <c r="S2990" s="81" t="s">
        <v>2562</v>
      </c>
      <c r="T2990" s="83" t="s">
        <v>13692</v>
      </c>
      <c r="AL2990" s="79">
        <v>0.40744212962963</v>
      </c>
      <c r="AM2990" s="2">
        <v>1</v>
      </c>
      <c r="AN2990" s="2" t="s">
        <v>5700</v>
      </c>
      <c r="AO2990" s="2" t="s">
        <v>13692</v>
      </c>
    </row>
    <row r="2991" spans="17:41">
      <c r="Q2991" s="84">
        <v>0.37490740740740702</v>
      </c>
      <c r="R2991" s="85">
        <v>4</v>
      </c>
      <c r="S2991" s="85" t="s">
        <v>5417</v>
      </c>
      <c r="T2991" s="87" t="s">
        <v>13690</v>
      </c>
      <c r="AL2991" s="79">
        <v>0.40744212962963</v>
      </c>
      <c r="AM2991" s="2">
        <v>1</v>
      </c>
      <c r="AN2991" s="2" t="s">
        <v>703</v>
      </c>
      <c r="AO2991" s="2" t="s">
        <v>13690</v>
      </c>
    </row>
    <row r="2992" spans="17:41">
      <c r="Q2992" s="80">
        <v>0.37493055555555599</v>
      </c>
      <c r="R2992" s="81">
        <v>1</v>
      </c>
      <c r="S2992" s="81" t="s">
        <v>265</v>
      </c>
      <c r="T2992" s="83" t="s">
        <v>13690</v>
      </c>
      <c r="AL2992" s="79">
        <v>0.40747685185185201</v>
      </c>
      <c r="AM2992" s="2">
        <v>1</v>
      </c>
      <c r="AN2992" s="2" t="s">
        <v>837</v>
      </c>
      <c r="AO2992" s="2" t="s">
        <v>13695</v>
      </c>
    </row>
    <row r="2993" spans="17:41">
      <c r="Q2993" s="84">
        <v>0.37496527777777799</v>
      </c>
      <c r="R2993" s="85">
        <v>1</v>
      </c>
      <c r="S2993" s="85" t="s">
        <v>266</v>
      </c>
      <c r="T2993" s="87" t="s">
        <v>13690</v>
      </c>
      <c r="AL2993" s="79">
        <v>0.40747685185185201</v>
      </c>
      <c r="AM2993" s="2">
        <v>2</v>
      </c>
      <c r="AN2993" s="2" t="s">
        <v>704</v>
      </c>
      <c r="AO2993" s="2" t="s">
        <v>13694</v>
      </c>
    </row>
    <row r="2994" spans="17:41">
      <c r="Q2994" s="80">
        <v>0.37497685185185198</v>
      </c>
      <c r="R2994" s="81">
        <v>1</v>
      </c>
      <c r="S2994" s="81" t="s">
        <v>2932</v>
      </c>
      <c r="T2994" s="83" t="s">
        <v>13695</v>
      </c>
      <c r="AL2994" s="79">
        <v>0.40748842592592599</v>
      </c>
      <c r="AM2994" s="2">
        <v>1</v>
      </c>
      <c r="AN2994" s="2" t="s">
        <v>5701</v>
      </c>
      <c r="AO2994" s="2" t="s">
        <v>13692</v>
      </c>
    </row>
    <row r="2995" spans="17:41">
      <c r="Q2995" s="84">
        <v>0.29180555555555598</v>
      </c>
      <c r="R2995" s="85">
        <v>1</v>
      </c>
      <c r="S2995" s="85" t="s">
        <v>2705</v>
      </c>
      <c r="T2995" s="87" t="s">
        <v>13716</v>
      </c>
      <c r="AL2995" s="79">
        <v>0.40755787037037</v>
      </c>
      <c r="AM2995" s="2">
        <v>1</v>
      </c>
      <c r="AN2995" s="2" t="s">
        <v>3026</v>
      </c>
      <c r="AO2995" s="2" t="s">
        <v>13692</v>
      </c>
    </row>
    <row r="2996" spans="17:41">
      <c r="Q2996" s="80">
        <v>0.29181712962963002</v>
      </c>
      <c r="R2996" s="81">
        <v>1</v>
      </c>
      <c r="S2996" s="81" t="s">
        <v>1672</v>
      </c>
      <c r="T2996" s="83" t="s">
        <v>13717</v>
      </c>
      <c r="AL2996" s="79">
        <v>0.40756944444444398</v>
      </c>
      <c r="AM2996" s="2">
        <v>2</v>
      </c>
      <c r="AN2996" s="2" t="s">
        <v>5702</v>
      </c>
      <c r="AO2996" s="2" t="s">
        <v>13692</v>
      </c>
    </row>
    <row r="2997" spans="17:41">
      <c r="Q2997" s="84">
        <v>0.29184027777777799</v>
      </c>
      <c r="R2997" s="85">
        <v>2</v>
      </c>
      <c r="S2997" s="85" t="s">
        <v>2562</v>
      </c>
      <c r="T2997" s="87" t="s">
        <v>13717</v>
      </c>
      <c r="AL2997" s="79">
        <v>0.40766203703703702</v>
      </c>
      <c r="AM2997" s="2">
        <v>1</v>
      </c>
      <c r="AN2997" s="2" t="s">
        <v>5703</v>
      </c>
      <c r="AO2997" s="2" t="s">
        <v>13707</v>
      </c>
    </row>
    <row r="2998" spans="17:41">
      <c r="Q2998" s="80">
        <v>0.29184027777777799</v>
      </c>
      <c r="R2998" s="81">
        <v>1</v>
      </c>
      <c r="S2998" s="81" t="s">
        <v>1673</v>
      </c>
      <c r="T2998" s="83" t="s">
        <v>13717</v>
      </c>
      <c r="AL2998" s="79">
        <v>0.40770833333333301</v>
      </c>
      <c r="AM2998" s="2">
        <v>2</v>
      </c>
      <c r="AN2998" s="2" t="s">
        <v>5704</v>
      </c>
      <c r="AO2998" s="2" t="s">
        <v>13692</v>
      </c>
    </row>
    <row r="2999" spans="17:41">
      <c r="Q2999" s="84">
        <v>0.29184027777777799</v>
      </c>
      <c r="R2999" s="85">
        <v>1</v>
      </c>
      <c r="S2999" s="85" t="s">
        <v>2609</v>
      </c>
      <c r="T2999" s="87" t="s">
        <v>13716</v>
      </c>
      <c r="AL2999" s="79">
        <v>0.40771990740740699</v>
      </c>
      <c r="AM2999" s="2">
        <v>1</v>
      </c>
      <c r="AN2999" s="2" t="s">
        <v>705</v>
      </c>
      <c r="AO2999" s="2" t="s">
        <v>13693</v>
      </c>
    </row>
    <row r="3000" spans="17:41">
      <c r="Q3000" s="80">
        <v>0.29185185185185197</v>
      </c>
      <c r="R3000" s="81">
        <v>1</v>
      </c>
      <c r="S3000" s="81" t="s">
        <v>12594</v>
      </c>
      <c r="T3000" s="83" t="s">
        <v>13718</v>
      </c>
      <c r="AL3000" s="79">
        <v>0.40771990740740699</v>
      </c>
      <c r="AM3000" s="2">
        <v>2</v>
      </c>
      <c r="AN3000" s="2" t="s">
        <v>356</v>
      </c>
      <c r="AO3000" s="2" t="s">
        <v>13701</v>
      </c>
    </row>
    <row r="3001" spans="17:41">
      <c r="Q3001" s="84">
        <v>0.291875</v>
      </c>
      <c r="R3001" s="85">
        <v>2</v>
      </c>
      <c r="S3001" s="85" t="s">
        <v>2562</v>
      </c>
      <c r="T3001" s="87" t="s">
        <v>13719</v>
      </c>
      <c r="AL3001" s="79">
        <v>0.40773148148148097</v>
      </c>
      <c r="AM3001" s="2">
        <v>1</v>
      </c>
      <c r="AN3001" s="2" t="s">
        <v>5705</v>
      </c>
      <c r="AO3001" s="2" t="s">
        <v>13693</v>
      </c>
    </row>
    <row r="3002" spans="17:41">
      <c r="Q3002" s="80">
        <v>0.291875</v>
      </c>
      <c r="R3002" s="81">
        <v>2</v>
      </c>
      <c r="S3002" s="81" t="s">
        <v>1341</v>
      </c>
      <c r="T3002" s="83" t="s">
        <v>13719</v>
      </c>
      <c r="AL3002" s="79">
        <v>0.40774305555555601</v>
      </c>
      <c r="AM3002" s="2">
        <v>1</v>
      </c>
      <c r="AN3002" s="2" t="s">
        <v>5706</v>
      </c>
      <c r="AO3002" s="2" t="s">
        <v>13693</v>
      </c>
    </row>
    <row r="3003" spans="17:41">
      <c r="Q3003" s="84">
        <v>0.29189814814814802</v>
      </c>
      <c r="R3003" s="85">
        <v>2</v>
      </c>
      <c r="S3003" s="85" t="s">
        <v>2562</v>
      </c>
      <c r="T3003" s="87" t="s">
        <v>13719</v>
      </c>
      <c r="AL3003" s="79">
        <v>0.40776620370370398</v>
      </c>
      <c r="AM3003" s="2">
        <v>1</v>
      </c>
      <c r="AN3003" s="2" t="s">
        <v>3027</v>
      </c>
      <c r="AO3003" s="2" t="s">
        <v>13692</v>
      </c>
    </row>
    <row r="3004" spans="17:41">
      <c r="Q3004" s="80">
        <v>0.29197916666666701</v>
      </c>
      <c r="R3004" s="81">
        <v>1</v>
      </c>
      <c r="S3004" s="81" t="s">
        <v>1674</v>
      </c>
      <c r="T3004" s="83" t="s">
        <v>13717</v>
      </c>
      <c r="AL3004" s="79">
        <v>0.407789351851852</v>
      </c>
      <c r="AM3004" s="2">
        <v>1</v>
      </c>
      <c r="AN3004" s="2" t="s">
        <v>5707</v>
      </c>
      <c r="AO3004" s="2" t="s">
        <v>13692</v>
      </c>
    </row>
    <row r="3005" spans="17:41">
      <c r="Q3005" s="84">
        <v>0.29199074074074099</v>
      </c>
      <c r="R3005" s="85">
        <v>1</v>
      </c>
      <c r="S3005" s="85" t="s">
        <v>1671</v>
      </c>
      <c r="T3005" s="87" t="s">
        <v>13717</v>
      </c>
      <c r="AL3005" s="79">
        <v>0.40781250000000002</v>
      </c>
      <c r="AM3005" s="2">
        <v>2</v>
      </c>
      <c r="AN3005" s="2" t="s">
        <v>5708</v>
      </c>
      <c r="AO3005" s="2" t="s">
        <v>13692</v>
      </c>
    </row>
    <row r="3006" spans="17:41">
      <c r="Q3006" s="80">
        <v>0.29200231481481498</v>
      </c>
      <c r="R3006" s="81">
        <v>1</v>
      </c>
      <c r="S3006" s="81" t="s">
        <v>2706</v>
      </c>
      <c r="T3006" s="83" t="s">
        <v>13716</v>
      </c>
      <c r="AL3006" s="79">
        <v>0.40785879629629601</v>
      </c>
      <c r="AM3006" s="2">
        <v>1</v>
      </c>
      <c r="AN3006" s="2" t="s">
        <v>452</v>
      </c>
      <c r="AO3006" s="2" t="s">
        <v>13690</v>
      </c>
    </row>
    <row r="3007" spans="17:41">
      <c r="Q3007" s="84">
        <v>0.29201388888888902</v>
      </c>
      <c r="R3007" s="85">
        <v>1</v>
      </c>
      <c r="S3007" s="85" t="s">
        <v>12595</v>
      </c>
      <c r="T3007" s="87" t="s">
        <v>13718</v>
      </c>
      <c r="AL3007" s="79">
        <v>0.40788194444444398</v>
      </c>
      <c r="AM3007" s="2">
        <v>1</v>
      </c>
      <c r="AN3007" s="2" t="s">
        <v>1002</v>
      </c>
      <c r="AO3007" s="2" t="s">
        <v>13690</v>
      </c>
    </row>
    <row r="3008" spans="17:41">
      <c r="Q3008" s="80">
        <v>0.29206018518518501</v>
      </c>
      <c r="R3008" s="81">
        <v>1</v>
      </c>
      <c r="S3008" s="81" t="s">
        <v>1675</v>
      </c>
      <c r="T3008" s="83" t="s">
        <v>13717</v>
      </c>
      <c r="AL3008" s="79">
        <v>0.40789351851851902</v>
      </c>
      <c r="AM3008" s="2">
        <v>1</v>
      </c>
      <c r="AN3008" s="2" t="s">
        <v>882</v>
      </c>
      <c r="AO3008" s="2" t="s">
        <v>13702</v>
      </c>
    </row>
    <row r="3009" spans="17:41">
      <c r="Q3009" s="84">
        <v>0.29207175925925899</v>
      </c>
      <c r="R3009" s="85">
        <v>1</v>
      </c>
      <c r="S3009" s="85" t="s">
        <v>2562</v>
      </c>
      <c r="T3009" s="87" t="s">
        <v>13716</v>
      </c>
      <c r="AL3009" s="79">
        <v>0.407905092592593</v>
      </c>
      <c r="AM3009" s="2">
        <v>1</v>
      </c>
      <c r="AN3009" s="2" t="s">
        <v>5709</v>
      </c>
      <c r="AO3009" s="2" t="s">
        <v>13690</v>
      </c>
    </row>
    <row r="3010" spans="17:41">
      <c r="Q3010" s="80">
        <v>0.29207175925925899</v>
      </c>
      <c r="R3010" s="81">
        <v>2</v>
      </c>
      <c r="S3010" s="81" t="s">
        <v>4693</v>
      </c>
      <c r="T3010" s="83" t="s">
        <v>13717</v>
      </c>
      <c r="AL3010" s="79">
        <v>0.407939814814815</v>
      </c>
      <c r="AM3010" s="2">
        <v>1</v>
      </c>
      <c r="AN3010" s="2" t="s">
        <v>5710</v>
      </c>
      <c r="AO3010" s="2" t="s">
        <v>13692</v>
      </c>
    </row>
    <row r="3011" spans="17:41">
      <c r="Q3011" s="84">
        <v>0.29209490740740701</v>
      </c>
      <c r="R3011" s="85">
        <v>1</v>
      </c>
      <c r="S3011" s="85" t="s">
        <v>2064</v>
      </c>
      <c r="T3011" s="87" t="s">
        <v>13717</v>
      </c>
      <c r="AL3011" s="79">
        <v>0.40796296296296303</v>
      </c>
      <c r="AM3011" s="2">
        <v>1</v>
      </c>
      <c r="AN3011" s="2" t="s">
        <v>5711</v>
      </c>
      <c r="AO3011" s="2" t="s">
        <v>13692</v>
      </c>
    </row>
    <row r="3012" spans="17:41">
      <c r="Q3012" s="80">
        <v>0.29209490740740701</v>
      </c>
      <c r="R3012" s="81">
        <v>1</v>
      </c>
      <c r="S3012" s="81" t="s">
        <v>1342</v>
      </c>
      <c r="T3012" s="83" t="s">
        <v>13719</v>
      </c>
      <c r="AL3012" s="79">
        <v>0.40799768518518498</v>
      </c>
      <c r="AM3012" s="2">
        <v>1</v>
      </c>
      <c r="AN3012" s="2" t="s">
        <v>2562</v>
      </c>
      <c r="AO3012" s="2" t="s">
        <v>13692</v>
      </c>
    </row>
    <row r="3013" spans="17:41">
      <c r="Q3013" s="84">
        <v>0.292106481481481</v>
      </c>
      <c r="R3013" s="85">
        <v>2</v>
      </c>
      <c r="S3013" s="85" t="s">
        <v>1343</v>
      </c>
      <c r="T3013" s="87" t="s">
        <v>13719</v>
      </c>
      <c r="AL3013" s="79">
        <v>0.40800925925925902</v>
      </c>
      <c r="AM3013" s="2">
        <v>1</v>
      </c>
      <c r="AN3013" s="2" t="s">
        <v>2562</v>
      </c>
      <c r="AO3013" s="2" t="s">
        <v>13692</v>
      </c>
    </row>
    <row r="3014" spans="17:41">
      <c r="Q3014" s="80">
        <v>0.29211805555555598</v>
      </c>
      <c r="R3014" s="81">
        <v>1</v>
      </c>
      <c r="S3014" s="81" t="s">
        <v>2562</v>
      </c>
      <c r="T3014" s="83" t="s">
        <v>13716</v>
      </c>
      <c r="AL3014" s="79">
        <v>0.40804398148148102</v>
      </c>
      <c r="AM3014" s="2">
        <v>3</v>
      </c>
      <c r="AN3014" s="2" t="s">
        <v>5712</v>
      </c>
      <c r="AO3014" s="2" t="s">
        <v>13692</v>
      </c>
    </row>
    <row r="3015" spans="17:41">
      <c r="Q3015" s="84">
        <v>0.29212962962963002</v>
      </c>
      <c r="R3015" s="85">
        <v>1</v>
      </c>
      <c r="S3015" s="85" t="s">
        <v>1344</v>
      </c>
      <c r="T3015" s="87" t="s">
        <v>13719</v>
      </c>
      <c r="AL3015" s="79">
        <v>0.40807870370370403</v>
      </c>
      <c r="AM3015" s="2">
        <v>2</v>
      </c>
      <c r="AN3015" s="2" t="s">
        <v>941</v>
      </c>
      <c r="AO3015" s="2" t="s">
        <v>13696</v>
      </c>
    </row>
    <row r="3016" spans="17:41">
      <c r="Q3016" s="80">
        <v>0.29212962962963002</v>
      </c>
      <c r="R3016" s="81">
        <v>1</v>
      </c>
      <c r="S3016" s="81" t="s">
        <v>2562</v>
      </c>
      <c r="T3016" s="83" t="s">
        <v>13720</v>
      </c>
      <c r="AL3016" s="79">
        <v>0.40811342592592598</v>
      </c>
      <c r="AM3016" s="2">
        <v>3</v>
      </c>
      <c r="AN3016" s="2" t="s">
        <v>5713</v>
      </c>
      <c r="AO3016" s="2" t="s">
        <v>13692</v>
      </c>
    </row>
    <row r="3017" spans="17:41">
      <c r="Q3017" s="84">
        <v>0.29217592592592601</v>
      </c>
      <c r="R3017" s="85">
        <v>1</v>
      </c>
      <c r="S3017" s="85" t="s">
        <v>2562</v>
      </c>
      <c r="T3017" s="87" t="s">
        <v>13717</v>
      </c>
      <c r="AL3017" s="79">
        <v>0.408136574074074</v>
      </c>
      <c r="AM3017" s="2">
        <v>1</v>
      </c>
      <c r="AN3017" s="2" t="s">
        <v>2387</v>
      </c>
      <c r="AO3017" s="2" t="s">
        <v>13702</v>
      </c>
    </row>
    <row r="3018" spans="17:41">
      <c r="Q3018" s="80">
        <v>0.292256944444444</v>
      </c>
      <c r="R3018" s="81">
        <v>1</v>
      </c>
      <c r="S3018" s="81" t="s">
        <v>2562</v>
      </c>
      <c r="T3018" s="83" t="s">
        <v>13717</v>
      </c>
      <c r="AL3018" s="79">
        <v>0.40814814814814798</v>
      </c>
      <c r="AM3018" s="2">
        <v>1</v>
      </c>
      <c r="AN3018" s="2" t="s">
        <v>3028</v>
      </c>
      <c r="AO3018" s="2" t="s">
        <v>13693</v>
      </c>
    </row>
    <row r="3019" spans="17:41">
      <c r="Q3019" s="84">
        <v>0.29228009259259302</v>
      </c>
      <c r="R3019" s="85">
        <v>1</v>
      </c>
      <c r="S3019" s="85" t="s">
        <v>2562</v>
      </c>
      <c r="T3019" s="87" t="s">
        <v>13717</v>
      </c>
      <c r="AL3019" s="79">
        <v>0.40814814814814798</v>
      </c>
      <c r="AM3019" s="2">
        <v>1</v>
      </c>
      <c r="AN3019" s="2" t="s">
        <v>856</v>
      </c>
      <c r="AO3019" s="2" t="s">
        <v>13694</v>
      </c>
    </row>
    <row r="3020" spans="17:41">
      <c r="Q3020" s="80">
        <v>0.29251157407407402</v>
      </c>
      <c r="R3020" s="81">
        <v>2</v>
      </c>
      <c r="S3020" s="81" t="s">
        <v>2562</v>
      </c>
      <c r="T3020" s="83" t="s">
        <v>13719</v>
      </c>
      <c r="AL3020" s="79">
        <v>0.40818287037036999</v>
      </c>
      <c r="AM3020" s="2">
        <v>1</v>
      </c>
      <c r="AN3020" s="2" t="s">
        <v>857</v>
      </c>
      <c r="AO3020" s="2" t="s">
        <v>13694</v>
      </c>
    </row>
    <row r="3021" spans="17:41">
      <c r="Q3021" s="84">
        <v>0.29262731481481502</v>
      </c>
      <c r="R3021" s="85">
        <v>2</v>
      </c>
      <c r="S3021" s="85" t="s">
        <v>7978</v>
      </c>
      <c r="T3021" s="87" t="s">
        <v>13721</v>
      </c>
      <c r="AL3021" s="79">
        <v>0.40824074074074101</v>
      </c>
      <c r="AM3021" s="2">
        <v>1</v>
      </c>
      <c r="AN3021" s="2" t="s">
        <v>5714</v>
      </c>
      <c r="AO3021" s="2" t="s">
        <v>13696</v>
      </c>
    </row>
    <row r="3022" spans="17:41">
      <c r="Q3022" s="80">
        <v>0.29269675925925898</v>
      </c>
      <c r="R3022" s="81">
        <v>1</v>
      </c>
      <c r="S3022" s="81" t="s">
        <v>2065</v>
      </c>
      <c r="T3022" s="83" t="s">
        <v>13717</v>
      </c>
      <c r="AL3022" s="79">
        <v>0.40833333333333299</v>
      </c>
      <c r="AM3022" s="2">
        <v>1</v>
      </c>
      <c r="AN3022" s="2" t="s">
        <v>454</v>
      </c>
      <c r="AO3022" s="2" t="s">
        <v>13690</v>
      </c>
    </row>
    <row r="3023" spans="17:41">
      <c r="Q3023" s="84">
        <v>0.292719907407407</v>
      </c>
      <c r="R3023" s="85">
        <v>1</v>
      </c>
      <c r="S3023" s="85" t="s">
        <v>2066</v>
      </c>
      <c r="T3023" s="87" t="s">
        <v>13717</v>
      </c>
      <c r="AL3023" s="79">
        <v>0.40834490740740698</v>
      </c>
      <c r="AM3023" s="2">
        <v>1</v>
      </c>
      <c r="AN3023" s="2" t="s">
        <v>706</v>
      </c>
      <c r="AO3023" s="2" t="s">
        <v>13694</v>
      </c>
    </row>
    <row r="3024" spans="17:41">
      <c r="Q3024" s="80">
        <v>0.29287037037037</v>
      </c>
      <c r="R3024" s="81">
        <v>2</v>
      </c>
      <c r="S3024" s="81" t="s">
        <v>2611</v>
      </c>
      <c r="T3024" s="83" t="s">
        <v>13719</v>
      </c>
      <c r="AL3024" s="79">
        <v>0.408368055555556</v>
      </c>
      <c r="AM3024" s="2">
        <v>2</v>
      </c>
      <c r="AN3024" s="2" t="s">
        <v>2605</v>
      </c>
      <c r="AO3024" s="2" t="s">
        <v>13692</v>
      </c>
    </row>
    <row r="3025" spans="17:41">
      <c r="Q3025" s="84">
        <v>0.29289351851851902</v>
      </c>
      <c r="R3025" s="85">
        <v>1</v>
      </c>
      <c r="S3025" s="85" t="s">
        <v>1345</v>
      </c>
      <c r="T3025" s="87" t="s">
        <v>13717</v>
      </c>
      <c r="AL3025" s="79">
        <v>0.408402777777778</v>
      </c>
      <c r="AM3025" s="2">
        <v>1</v>
      </c>
      <c r="AN3025" s="2" t="s">
        <v>3155</v>
      </c>
      <c r="AO3025" s="2" t="s">
        <v>13692</v>
      </c>
    </row>
    <row r="3026" spans="17:41">
      <c r="Q3026" s="80">
        <v>0.292986111111111</v>
      </c>
      <c r="R3026" s="81">
        <v>1</v>
      </c>
      <c r="S3026" s="81" t="s">
        <v>4596</v>
      </c>
      <c r="T3026" s="83" t="s">
        <v>13721</v>
      </c>
      <c r="AL3026" s="79">
        <v>0.40841435185185199</v>
      </c>
      <c r="AM3026" s="2">
        <v>1</v>
      </c>
      <c r="AN3026" s="2" t="s">
        <v>2562</v>
      </c>
      <c r="AO3026" s="2" t="s">
        <v>13692</v>
      </c>
    </row>
    <row r="3027" spans="17:41">
      <c r="Q3027" s="84">
        <v>0.29306712962963</v>
      </c>
      <c r="R3027" s="85">
        <v>4</v>
      </c>
      <c r="S3027" s="85" t="s">
        <v>4695</v>
      </c>
      <c r="T3027" s="87" t="s">
        <v>13719</v>
      </c>
      <c r="AL3027" s="79">
        <v>0.40841435185185199</v>
      </c>
      <c r="AM3027" s="2">
        <v>1</v>
      </c>
      <c r="AN3027" s="2" t="s">
        <v>883</v>
      </c>
      <c r="AO3027" s="2" t="s">
        <v>13690</v>
      </c>
    </row>
    <row r="3028" spans="17:41">
      <c r="Q3028" s="80">
        <v>0.29307870370370398</v>
      </c>
      <c r="R3028" s="81">
        <v>2</v>
      </c>
      <c r="S3028" s="81" t="s">
        <v>1676</v>
      </c>
      <c r="T3028" s="83" t="s">
        <v>13719</v>
      </c>
      <c r="AL3028" s="79">
        <v>0.40842592592592603</v>
      </c>
      <c r="AM3028" s="2">
        <v>1</v>
      </c>
      <c r="AN3028" s="2" t="s">
        <v>481</v>
      </c>
      <c r="AO3028" s="2" t="s">
        <v>13703</v>
      </c>
    </row>
    <row r="3029" spans="17:41">
      <c r="Q3029" s="84">
        <v>0.29315972222222197</v>
      </c>
      <c r="R3029" s="85">
        <v>1</v>
      </c>
      <c r="S3029" s="85" t="s">
        <v>2562</v>
      </c>
      <c r="T3029" s="87" t="s">
        <v>13719</v>
      </c>
      <c r="AL3029" s="79">
        <v>0.40843750000000001</v>
      </c>
      <c r="AM3029" s="2">
        <v>1</v>
      </c>
      <c r="AN3029" s="2" t="s">
        <v>2562</v>
      </c>
      <c r="AO3029" s="2" t="s">
        <v>13692</v>
      </c>
    </row>
    <row r="3030" spans="17:41">
      <c r="Q3030" s="80">
        <v>0.29315972222222197</v>
      </c>
      <c r="R3030" s="81">
        <v>1</v>
      </c>
      <c r="S3030" s="81" t="s">
        <v>1286</v>
      </c>
      <c r="T3030" s="83" t="s">
        <v>13719</v>
      </c>
      <c r="AL3030" s="79">
        <v>0.40844907407407399</v>
      </c>
      <c r="AM3030" s="2">
        <v>1</v>
      </c>
      <c r="AN3030" s="2" t="s">
        <v>5715</v>
      </c>
      <c r="AO3030" s="2" t="s">
        <v>13692</v>
      </c>
    </row>
    <row r="3031" spans="17:41">
      <c r="Q3031" s="84">
        <v>0.29319444444444398</v>
      </c>
      <c r="R3031" s="85">
        <v>2</v>
      </c>
      <c r="S3031" s="85" t="s">
        <v>2562</v>
      </c>
      <c r="T3031" s="87" t="s">
        <v>13719</v>
      </c>
      <c r="AL3031" s="79">
        <v>0.408518518518519</v>
      </c>
      <c r="AM3031" s="2">
        <v>4</v>
      </c>
      <c r="AN3031" s="2" t="s">
        <v>3029</v>
      </c>
      <c r="AO3031" s="2" t="s">
        <v>13692</v>
      </c>
    </row>
    <row r="3032" spans="17:41">
      <c r="Q3032" s="80">
        <v>0.29320601851851902</v>
      </c>
      <c r="R3032" s="81">
        <v>1</v>
      </c>
      <c r="S3032" s="81" t="s">
        <v>1347</v>
      </c>
      <c r="T3032" s="83" t="s">
        <v>13719</v>
      </c>
      <c r="AL3032" s="79">
        <v>0.40853009259259299</v>
      </c>
      <c r="AM3032" s="2">
        <v>1</v>
      </c>
      <c r="AN3032" s="2" t="s">
        <v>5716</v>
      </c>
      <c r="AO3032" s="2" t="s">
        <v>13697</v>
      </c>
    </row>
    <row r="3033" spans="17:41">
      <c r="Q3033" s="84">
        <v>0.293217592592593</v>
      </c>
      <c r="R3033" s="85">
        <v>1</v>
      </c>
      <c r="S3033" s="85" t="s">
        <v>2562</v>
      </c>
      <c r="T3033" s="87" t="s">
        <v>13722</v>
      </c>
      <c r="AL3033" s="79">
        <v>0.40855324074074101</v>
      </c>
      <c r="AM3033" s="2">
        <v>1</v>
      </c>
      <c r="AN3033" s="2" t="s">
        <v>2562</v>
      </c>
      <c r="AO3033" s="2" t="s">
        <v>13692</v>
      </c>
    </row>
    <row r="3034" spans="17:41">
      <c r="Q3034" s="80">
        <v>0.29324074074074102</v>
      </c>
      <c r="R3034" s="81">
        <v>4</v>
      </c>
      <c r="S3034" s="81" t="s">
        <v>1677</v>
      </c>
      <c r="T3034" s="83" t="s">
        <v>13717</v>
      </c>
      <c r="AL3034" s="79">
        <v>0.40855324074074101</v>
      </c>
      <c r="AM3034" s="2">
        <v>2</v>
      </c>
      <c r="AN3034" s="2" t="s">
        <v>456</v>
      </c>
      <c r="AO3034" s="2" t="s">
        <v>13690</v>
      </c>
    </row>
    <row r="3035" spans="17:41">
      <c r="Q3035" s="84">
        <v>0.29326388888888899</v>
      </c>
      <c r="R3035" s="85">
        <v>1</v>
      </c>
      <c r="S3035" s="85" t="s">
        <v>2396</v>
      </c>
      <c r="T3035" s="87" t="s">
        <v>13717</v>
      </c>
      <c r="AL3035" s="79">
        <v>0.40858796296296301</v>
      </c>
      <c r="AM3035" s="2">
        <v>1</v>
      </c>
      <c r="AN3035" s="2" t="s">
        <v>5717</v>
      </c>
      <c r="AO3035" s="2" t="s">
        <v>13692</v>
      </c>
    </row>
    <row r="3036" spans="17:41">
      <c r="Q3036" s="80">
        <v>0.29328703703703701</v>
      </c>
      <c r="R3036" s="81">
        <v>1</v>
      </c>
      <c r="S3036" s="81" t="s">
        <v>1348</v>
      </c>
      <c r="T3036" s="83" t="s">
        <v>13719</v>
      </c>
      <c r="AL3036" s="79">
        <v>0.408599537037037</v>
      </c>
      <c r="AM3036" s="2">
        <v>1</v>
      </c>
      <c r="AN3036" s="2" t="s">
        <v>2562</v>
      </c>
      <c r="AO3036" s="2" t="s">
        <v>13692</v>
      </c>
    </row>
    <row r="3037" spans="17:41">
      <c r="Q3037" s="84">
        <v>0.29332175925925902</v>
      </c>
      <c r="R3037" s="85">
        <v>2</v>
      </c>
      <c r="S3037" s="85" t="s">
        <v>2562</v>
      </c>
      <c r="T3037" s="87" t="s">
        <v>13719</v>
      </c>
      <c r="AL3037" s="79">
        <v>0.40861111111111098</v>
      </c>
      <c r="AM3037" s="2">
        <v>1</v>
      </c>
      <c r="AN3037" s="2" t="s">
        <v>5718</v>
      </c>
      <c r="AO3037" s="2" t="s">
        <v>13690</v>
      </c>
    </row>
    <row r="3038" spans="17:41">
      <c r="Q3038" s="80">
        <v>0.29332175925925902</v>
      </c>
      <c r="R3038" s="81">
        <v>4</v>
      </c>
      <c r="S3038" s="81" t="s">
        <v>2613</v>
      </c>
      <c r="T3038" s="83" t="s">
        <v>13717</v>
      </c>
      <c r="AL3038" s="79">
        <v>0.40862268518518502</v>
      </c>
      <c r="AM3038" s="2">
        <v>3</v>
      </c>
      <c r="AN3038" s="2" t="s">
        <v>5719</v>
      </c>
      <c r="AO3038" s="2" t="s">
        <v>13692</v>
      </c>
    </row>
    <row r="3039" spans="17:41">
      <c r="Q3039" s="84">
        <v>0.29339120370370397</v>
      </c>
      <c r="R3039" s="85">
        <v>1</v>
      </c>
      <c r="S3039" s="85" t="s">
        <v>2562</v>
      </c>
      <c r="T3039" s="87" t="s">
        <v>13719</v>
      </c>
      <c r="AL3039" s="79">
        <v>0.40862268518518502</v>
      </c>
      <c r="AM3039" s="2">
        <v>1</v>
      </c>
      <c r="AN3039" s="2" t="s">
        <v>1667</v>
      </c>
      <c r="AO3039" s="2" t="s">
        <v>13694</v>
      </c>
    </row>
    <row r="3040" spans="17:41">
      <c r="Q3040" s="80">
        <v>0.29340277777777801</v>
      </c>
      <c r="R3040" s="81">
        <v>2</v>
      </c>
      <c r="S3040" s="81" t="s">
        <v>2562</v>
      </c>
      <c r="T3040" s="83" t="s">
        <v>13720</v>
      </c>
      <c r="AL3040" s="79">
        <v>0.408634259259259</v>
      </c>
      <c r="AM3040" s="2">
        <v>1</v>
      </c>
      <c r="AN3040" s="2" t="s">
        <v>4635</v>
      </c>
      <c r="AO3040" s="2" t="s">
        <v>13701</v>
      </c>
    </row>
    <row r="3041" spans="17:41">
      <c r="Q3041" s="84">
        <v>0.29342592592592598</v>
      </c>
      <c r="R3041" s="85">
        <v>2</v>
      </c>
      <c r="S3041" s="85" t="s">
        <v>12596</v>
      </c>
      <c r="T3041" s="87" t="s">
        <v>13721</v>
      </c>
      <c r="AL3041" s="79">
        <v>0.40864583333333299</v>
      </c>
      <c r="AM3041" s="2">
        <v>1</v>
      </c>
      <c r="AN3041" s="2" t="s">
        <v>1251</v>
      </c>
      <c r="AO3041" s="2" t="s">
        <v>13695</v>
      </c>
    </row>
    <row r="3042" spans="17:41">
      <c r="Q3042" s="80">
        <v>0.29343750000000002</v>
      </c>
      <c r="R3042" s="81">
        <v>1</v>
      </c>
      <c r="S3042" s="81" t="s">
        <v>2392</v>
      </c>
      <c r="T3042" s="83" t="s">
        <v>13716</v>
      </c>
      <c r="AL3042" s="79">
        <v>0.40865740740740703</v>
      </c>
      <c r="AM3042" s="2">
        <v>2</v>
      </c>
      <c r="AN3042" s="2" t="s">
        <v>1668</v>
      </c>
      <c r="AO3042" s="2" t="s">
        <v>13692</v>
      </c>
    </row>
    <row r="3043" spans="17:41">
      <c r="Q3043" s="84">
        <v>0.29343750000000002</v>
      </c>
      <c r="R3043" s="85">
        <v>2</v>
      </c>
      <c r="S3043" s="85" t="s">
        <v>2562</v>
      </c>
      <c r="T3043" s="87" t="s">
        <v>13722</v>
      </c>
      <c r="AL3043" s="79">
        <v>0.40865740740740703</v>
      </c>
      <c r="AM3043" s="2">
        <v>2</v>
      </c>
      <c r="AN3043" s="2" t="s">
        <v>3030</v>
      </c>
      <c r="AO3043" s="2" t="s">
        <v>13692</v>
      </c>
    </row>
    <row r="3044" spans="17:41">
      <c r="Q3044" s="80">
        <v>0.29359953703703701</v>
      </c>
      <c r="R3044" s="81">
        <v>2</v>
      </c>
      <c r="S3044" s="81" t="s">
        <v>1349</v>
      </c>
      <c r="T3044" s="83" t="s">
        <v>13719</v>
      </c>
      <c r="AL3044" s="79">
        <v>0.40868055555555599</v>
      </c>
      <c r="AM3044" s="2">
        <v>1</v>
      </c>
      <c r="AN3044" s="2" t="s">
        <v>2388</v>
      </c>
      <c r="AO3044" s="2" t="s">
        <v>13702</v>
      </c>
    </row>
    <row r="3045" spans="17:41">
      <c r="Q3045" s="84">
        <v>0.29362268518518497</v>
      </c>
      <c r="R3045" s="85">
        <v>2</v>
      </c>
      <c r="S3045" s="85" t="s">
        <v>1679</v>
      </c>
      <c r="T3045" s="87" t="s">
        <v>13719</v>
      </c>
      <c r="AL3045" s="79">
        <v>0.40868055555555599</v>
      </c>
      <c r="AM3045" s="2">
        <v>1</v>
      </c>
      <c r="AN3045" s="2" t="s">
        <v>1083</v>
      </c>
      <c r="AO3045" s="2" t="s">
        <v>13694</v>
      </c>
    </row>
    <row r="3046" spans="17:41">
      <c r="Q3046" s="80">
        <v>0.29386574074074101</v>
      </c>
      <c r="R3046" s="81">
        <v>4</v>
      </c>
      <c r="S3046" s="81" t="s">
        <v>2709</v>
      </c>
      <c r="T3046" s="83" t="s">
        <v>13717</v>
      </c>
      <c r="AL3046" s="79">
        <v>0.40870370370370401</v>
      </c>
      <c r="AM3046" s="2">
        <v>1</v>
      </c>
      <c r="AN3046" s="2" t="s">
        <v>2389</v>
      </c>
      <c r="AO3046" s="2" t="s">
        <v>13692</v>
      </c>
    </row>
    <row r="3047" spans="17:41">
      <c r="Q3047" s="84">
        <v>0.29387731481481499</v>
      </c>
      <c r="R3047" s="85">
        <v>2</v>
      </c>
      <c r="S3047" s="85" t="s">
        <v>2612</v>
      </c>
      <c r="T3047" s="87" t="s">
        <v>13719</v>
      </c>
      <c r="AL3047" s="79">
        <v>0.40870370370370401</v>
      </c>
      <c r="AM3047" s="2">
        <v>1</v>
      </c>
      <c r="AN3047" s="2" t="s">
        <v>5720</v>
      </c>
      <c r="AO3047" s="2" t="s">
        <v>13694</v>
      </c>
    </row>
    <row r="3048" spans="17:41">
      <c r="Q3048" s="80">
        <v>0.29390046296296302</v>
      </c>
      <c r="R3048" s="81">
        <v>1</v>
      </c>
      <c r="S3048" s="81" t="s">
        <v>2070</v>
      </c>
      <c r="T3048" s="83" t="s">
        <v>13719</v>
      </c>
      <c r="AL3048" s="79">
        <v>0.40872685185185198</v>
      </c>
      <c r="AM3048" s="2">
        <v>1</v>
      </c>
      <c r="AN3048" s="2" t="s">
        <v>707</v>
      </c>
      <c r="AO3048" s="2" t="s">
        <v>13690</v>
      </c>
    </row>
    <row r="3049" spans="17:41">
      <c r="Q3049" s="84">
        <v>0.29394675925925901</v>
      </c>
      <c r="R3049" s="85">
        <v>1</v>
      </c>
      <c r="S3049" s="85" t="s">
        <v>1680</v>
      </c>
      <c r="T3049" s="87" t="s">
        <v>13719</v>
      </c>
      <c r="AL3049" s="79">
        <v>0.40872685185185198</v>
      </c>
      <c r="AM3049" s="2">
        <v>1</v>
      </c>
      <c r="AN3049" s="2" t="s">
        <v>708</v>
      </c>
      <c r="AO3049" s="2" t="s">
        <v>13691</v>
      </c>
    </row>
    <row r="3050" spans="17:41">
      <c r="Q3050" s="80">
        <v>0.29395833333333299</v>
      </c>
      <c r="R3050" s="81">
        <v>4</v>
      </c>
      <c r="S3050" s="81" t="s">
        <v>2562</v>
      </c>
      <c r="T3050" s="83" t="s">
        <v>13719</v>
      </c>
      <c r="AL3050" s="79">
        <v>0.40875</v>
      </c>
      <c r="AM3050" s="2">
        <v>1</v>
      </c>
      <c r="AN3050" s="2" t="s">
        <v>458</v>
      </c>
      <c r="AO3050" s="2" t="s">
        <v>13690</v>
      </c>
    </row>
    <row r="3051" spans="17:41">
      <c r="Q3051" s="84">
        <v>0.29396990740740703</v>
      </c>
      <c r="R3051" s="85">
        <v>4</v>
      </c>
      <c r="S3051" s="85" t="s">
        <v>2710</v>
      </c>
      <c r="T3051" s="87" t="s">
        <v>13717</v>
      </c>
      <c r="AL3051" s="79">
        <v>0.408831018518518</v>
      </c>
      <c r="AM3051" s="2">
        <v>2</v>
      </c>
      <c r="AN3051" s="2" t="s">
        <v>5721</v>
      </c>
      <c r="AO3051" s="2" t="s">
        <v>13694</v>
      </c>
    </row>
    <row r="3052" spans="17:41">
      <c r="Q3052" s="80">
        <v>0.29400462962962998</v>
      </c>
      <c r="R3052" s="81">
        <v>1</v>
      </c>
      <c r="S3052" s="81" t="s">
        <v>2708</v>
      </c>
      <c r="T3052" s="83" t="s">
        <v>13716</v>
      </c>
      <c r="AL3052" s="79">
        <v>0.40895833333333298</v>
      </c>
      <c r="AM3052" s="2">
        <v>1</v>
      </c>
      <c r="AN3052" s="2" t="s">
        <v>5722</v>
      </c>
      <c r="AO3052" s="2" t="s">
        <v>13695</v>
      </c>
    </row>
    <row r="3053" spans="17:41">
      <c r="Q3053" s="84">
        <v>0.29401620370370402</v>
      </c>
      <c r="R3053" s="85">
        <v>4</v>
      </c>
      <c r="S3053" s="85" t="s">
        <v>2072</v>
      </c>
      <c r="T3053" s="87" t="s">
        <v>13717</v>
      </c>
      <c r="AL3053" s="79">
        <v>0.408981481481482</v>
      </c>
      <c r="AM3053" s="2">
        <v>1</v>
      </c>
      <c r="AN3053" s="2" t="s">
        <v>3055</v>
      </c>
      <c r="AO3053" s="2" t="s">
        <v>13694</v>
      </c>
    </row>
    <row r="3054" spans="17:41">
      <c r="Q3054" s="80">
        <v>0.2940625</v>
      </c>
      <c r="R3054" s="81">
        <v>4</v>
      </c>
      <c r="S3054" s="81" t="s">
        <v>2711</v>
      </c>
      <c r="T3054" s="83" t="s">
        <v>13717</v>
      </c>
      <c r="AL3054" s="79">
        <v>0.40899305555555598</v>
      </c>
      <c r="AM3054" s="2">
        <v>1</v>
      </c>
      <c r="AN3054" s="2" t="s">
        <v>709</v>
      </c>
      <c r="AO3054" s="2" t="s">
        <v>13694</v>
      </c>
    </row>
    <row r="3055" spans="17:41">
      <c r="Q3055" s="84">
        <v>0.29410879629629599</v>
      </c>
      <c r="R3055" s="85">
        <v>4</v>
      </c>
      <c r="S3055" s="85" t="s">
        <v>4697</v>
      </c>
      <c r="T3055" s="87" t="s">
        <v>13717</v>
      </c>
      <c r="AL3055" s="79">
        <v>0.40913194444444401</v>
      </c>
      <c r="AM3055" s="2">
        <v>1</v>
      </c>
      <c r="AN3055" s="2" t="s">
        <v>710</v>
      </c>
      <c r="AO3055" s="2" t="s">
        <v>13690</v>
      </c>
    </row>
    <row r="3056" spans="17:41">
      <c r="Q3056" s="80">
        <v>0.29416666666666702</v>
      </c>
      <c r="R3056" s="81">
        <v>1</v>
      </c>
      <c r="S3056" s="81" t="s">
        <v>1346</v>
      </c>
      <c r="T3056" s="83" t="s">
        <v>13717</v>
      </c>
      <c r="AL3056" s="79">
        <v>0.40915509259259297</v>
      </c>
      <c r="AM3056" s="2">
        <v>1</v>
      </c>
      <c r="AN3056" s="2" t="s">
        <v>711</v>
      </c>
      <c r="AO3056" s="2" t="s">
        <v>13693</v>
      </c>
    </row>
    <row r="3057" spans="17:41">
      <c r="Q3057" s="84">
        <v>0.29420138888888903</v>
      </c>
      <c r="R3057" s="85">
        <v>2</v>
      </c>
      <c r="S3057" s="85" t="s">
        <v>2073</v>
      </c>
      <c r="T3057" s="87" t="s">
        <v>13717</v>
      </c>
      <c r="AL3057" s="79">
        <v>0.40918981481481498</v>
      </c>
      <c r="AM3057" s="2">
        <v>1</v>
      </c>
      <c r="AN3057" s="2" t="s">
        <v>2606</v>
      </c>
      <c r="AO3057" s="2" t="s">
        <v>13690</v>
      </c>
    </row>
    <row r="3058" spans="17:41">
      <c r="Q3058" s="80">
        <v>0.29421296296296301</v>
      </c>
      <c r="R3058" s="81">
        <v>1</v>
      </c>
      <c r="S3058" s="81" t="s">
        <v>2562</v>
      </c>
      <c r="T3058" s="83" t="s">
        <v>13722</v>
      </c>
      <c r="AL3058" s="79">
        <v>0.40920138888888902</v>
      </c>
      <c r="AM3058" s="2">
        <v>1</v>
      </c>
      <c r="AN3058" s="2" t="s">
        <v>3031</v>
      </c>
      <c r="AO3058" s="2" t="s">
        <v>13692</v>
      </c>
    </row>
    <row r="3059" spans="17:41">
      <c r="Q3059" s="84">
        <v>0.29422453703703699</v>
      </c>
      <c r="R3059" s="85">
        <v>1</v>
      </c>
      <c r="S3059" s="85" t="s">
        <v>1682</v>
      </c>
      <c r="T3059" s="87" t="s">
        <v>13719</v>
      </c>
      <c r="AL3059" s="79">
        <v>0.40923611111111102</v>
      </c>
      <c r="AM3059" s="2">
        <v>1</v>
      </c>
      <c r="AN3059" s="2" t="s">
        <v>2539</v>
      </c>
      <c r="AO3059" s="2" t="s">
        <v>13690</v>
      </c>
    </row>
    <row r="3060" spans="17:41">
      <c r="Q3060" s="80">
        <v>0.29423611111111098</v>
      </c>
      <c r="R3060" s="81">
        <v>1</v>
      </c>
      <c r="S3060" s="81" t="s">
        <v>1681</v>
      </c>
      <c r="T3060" s="83" t="s">
        <v>13717</v>
      </c>
      <c r="AL3060" s="79">
        <v>0.40925925925925899</v>
      </c>
      <c r="AM3060" s="2">
        <v>1</v>
      </c>
      <c r="AN3060" s="2" t="s">
        <v>2562</v>
      </c>
      <c r="AO3060" s="2" t="s">
        <v>13692</v>
      </c>
    </row>
    <row r="3061" spans="17:41">
      <c r="Q3061" s="84">
        <v>0.29424768518518502</v>
      </c>
      <c r="R3061" s="85">
        <v>1</v>
      </c>
      <c r="S3061" s="85" t="s">
        <v>2071</v>
      </c>
      <c r="T3061" s="87" t="s">
        <v>13719</v>
      </c>
      <c r="AL3061" s="79">
        <v>0.40935185185185202</v>
      </c>
      <c r="AM3061" s="2">
        <v>3</v>
      </c>
      <c r="AN3061" s="2" t="s">
        <v>432</v>
      </c>
      <c r="AO3061" s="2" t="s">
        <v>13709</v>
      </c>
    </row>
    <row r="3062" spans="17:41">
      <c r="Q3062" s="80">
        <v>0.29445601851851799</v>
      </c>
      <c r="R3062" s="81">
        <v>1</v>
      </c>
      <c r="S3062" s="81" t="s">
        <v>2562</v>
      </c>
      <c r="T3062" s="83" t="s">
        <v>13722</v>
      </c>
      <c r="AL3062" s="79">
        <v>0.40938657407407397</v>
      </c>
      <c r="AM3062" s="2">
        <v>2</v>
      </c>
      <c r="AN3062" s="2" t="s">
        <v>5723</v>
      </c>
      <c r="AO3062" s="2" t="s">
        <v>13698</v>
      </c>
    </row>
    <row r="3063" spans="17:41">
      <c r="Q3063" s="84">
        <v>0.29446759259259297</v>
      </c>
      <c r="R3063" s="85">
        <v>1</v>
      </c>
      <c r="S3063" s="85" t="s">
        <v>2074</v>
      </c>
      <c r="T3063" s="87" t="s">
        <v>13717</v>
      </c>
      <c r="AL3063" s="79">
        <v>0.40940972222222199</v>
      </c>
      <c r="AM3063" s="2">
        <v>1</v>
      </c>
      <c r="AN3063" s="2" t="s">
        <v>3156</v>
      </c>
      <c r="AO3063" s="2" t="s">
        <v>13701</v>
      </c>
    </row>
    <row r="3064" spans="17:41">
      <c r="Q3064" s="80">
        <v>0.29447916666666701</v>
      </c>
      <c r="R3064" s="81">
        <v>1</v>
      </c>
      <c r="S3064" s="81" t="s">
        <v>1350</v>
      </c>
      <c r="T3064" s="83" t="s">
        <v>13719</v>
      </c>
      <c r="AL3064" s="79">
        <v>0.40945601851851898</v>
      </c>
      <c r="AM3064" s="2">
        <v>1</v>
      </c>
      <c r="AN3064" s="2" t="s">
        <v>5724</v>
      </c>
      <c r="AO3064" s="2" t="s">
        <v>13695</v>
      </c>
    </row>
    <row r="3065" spans="17:41">
      <c r="Q3065" s="84">
        <v>0.294525462962963</v>
      </c>
      <c r="R3065" s="85">
        <v>1</v>
      </c>
      <c r="S3065" s="85" t="s">
        <v>1185</v>
      </c>
      <c r="T3065" s="87" t="s">
        <v>13718</v>
      </c>
      <c r="AL3065" s="79">
        <v>0.40946759259259302</v>
      </c>
      <c r="AM3065" s="2">
        <v>1</v>
      </c>
      <c r="AN3065" s="2" t="s">
        <v>2057</v>
      </c>
      <c r="AO3065" s="2" t="s">
        <v>13690</v>
      </c>
    </row>
    <row r="3066" spans="17:41">
      <c r="Q3066" s="80">
        <v>0.29458333333333298</v>
      </c>
      <c r="R3066" s="81">
        <v>1</v>
      </c>
      <c r="S3066" s="81" t="s">
        <v>3805</v>
      </c>
      <c r="T3066" s="83" t="s">
        <v>13718</v>
      </c>
      <c r="AL3066" s="79">
        <v>0.40957175925925898</v>
      </c>
      <c r="AM3066" s="2">
        <v>1</v>
      </c>
      <c r="AN3066" s="2" t="s">
        <v>858</v>
      </c>
      <c r="AO3066" s="2" t="s">
        <v>13690</v>
      </c>
    </row>
    <row r="3067" spans="17:41">
      <c r="Q3067" s="84">
        <v>0.29467592592592601</v>
      </c>
      <c r="R3067" s="85">
        <v>1</v>
      </c>
      <c r="S3067" s="85" t="s">
        <v>1684</v>
      </c>
      <c r="T3067" s="87" t="s">
        <v>13717</v>
      </c>
      <c r="AL3067" s="79">
        <v>0.40959490740740701</v>
      </c>
      <c r="AM3067" s="2">
        <v>1</v>
      </c>
      <c r="AN3067" s="2" t="s">
        <v>3032</v>
      </c>
      <c r="AO3067" s="2" t="s">
        <v>13692</v>
      </c>
    </row>
    <row r="3068" spans="17:41">
      <c r="Q3068" s="80">
        <v>0.29468749999999999</v>
      </c>
      <c r="R3068" s="81">
        <v>1</v>
      </c>
      <c r="S3068" s="81" t="s">
        <v>2562</v>
      </c>
      <c r="T3068" s="83" t="s">
        <v>13717</v>
      </c>
      <c r="AL3068" s="79">
        <v>0.40961805555555603</v>
      </c>
      <c r="AM3068" s="2">
        <v>1</v>
      </c>
      <c r="AN3068" s="2" t="s">
        <v>2562</v>
      </c>
      <c r="AO3068" s="2" t="s">
        <v>13692</v>
      </c>
    </row>
    <row r="3069" spans="17:41">
      <c r="Q3069" s="84">
        <v>0.29471064814814801</v>
      </c>
      <c r="R3069" s="85">
        <v>1</v>
      </c>
      <c r="S3069" s="85" t="s">
        <v>1685</v>
      </c>
      <c r="T3069" s="87" t="s">
        <v>13717</v>
      </c>
      <c r="AL3069" s="79">
        <v>0.40965277777777798</v>
      </c>
      <c r="AM3069" s="2">
        <v>1</v>
      </c>
      <c r="AN3069" s="2" t="s">
        <v>3033</v>
      </c>
      <c r="AO3069" s="2" t="s">
        <v>13692</v>
      </c>
    </row>
    <row r="3070" spans="17:41">
      <c r="Q3070" s="80">
        <v>0.294722222222222</v>
      </c>
      <c r="R3070" s="81">
        <v>1</v>
      </c>
      <c r="S3070" s="81" t="s">
        <v>2076</v>
      </c>
      <c r="T3070" s="83" t="s">
        <v>13717</v>
      </c>
      <c r="AL3070" s="79">
        <v>0.40966435185185202</v>
      </c>
      <c r="AM3070" s="2">
        <v>1</v>
      </c>
      <c r="AN3070" s="2" t="s">
        <v>859</v>
      </c>
      <c r="AO3070" s="2" t="s">
        <v>13694</v>
      </c>
    </row>
    <row r="3071" spans="17:41">
      <c r="Q3071" s="84">
        <v>0.29474537037037002</v>
      </c>
      <c r="R3071" s="85">
        <v>1</v>
      </c>
      <c r="S3071" s="85" t="s">
        <v>2398</v>
      </c>
      <c r="T3071" s="87" t="s">
        <v>13717</v>
      </c>
      <c r="AL3071" s="79">
        <v>0.40969907407407402</v>
      </c>
      <c r="AM3071" s="2">
        <v>1</v>
      </c>
      <c r="AN3071" s="2" t="s">
        <v>2562</v>
      </c>
      <c r="AO3071" s="2" t="s">
        <v>13692</v>
      </c>
    </row>
    <row r="3072" spans="17:41">
      <c r="Q3072" s="80">
        <v>0.29476851851851898</v>
      </c>
      <c r="R3072" s="81">
        <v>1</v>
      </c>
      <c r="S3072" s="81" t="s">
        <v>2077</v>
      </c>
      <c r="T3072" s="83" t="s">
        <v>13717</v>
      </c>
      <c r="AL3072" s="79">
        <v>0.409710648148148</v>
      </c>
      <c r="AM3072" s="2">
        <v>1</v>
      </c>
      <c r="AN3072" s="2" t="s">
        <v>2562</v>
      </c>
      <c r="AO3072" s="2" t="s">
        <v>13692</v>
      </c>
    </row>
    <row r="3073" spans="17:41">
      <c r="Q3073" s="84">
        <v>0.29480324074074099</v>
      </c>
      <c r="R3073" s="85">
        <v>1</v>
      </c>
      <c r="S3073" s="85" t="s">
        <v>2562</v>
      </c>
      <c r="T3073" s="87" t="s">
        <v>13722</v>
      </c>
      <c r="AL3073" s="79">
        <v>0.40973379629629603</v>
      </c>
      <c r="AM3073" s="2">
        <v>1</v>
      </c>
      <c r="AN3073" s="2" t="s">
        <v>2562</v>
      </c>
      <c r="AO3073" s="2" t="s">
        <v>13692</v>
      </c>
    </row>
    <row r="3074" spans="17:41">
      <c r="Q3074" s="80">
        <v>0.29482638888888901</v>
      </c>
      <c r="R3074" s="81">
        <v>1</v>
      </c>
      <c r="S3074" s="81" t="s">
        <v>1288</v>
      </c>
      <c r="T3074" s="83" t="s">
        <v>13717</v>
      </c>
      <c r="AL3074" s="79">
        <v>0.40974537037037001</v>
      </c>
      <c r="AM3074" s="2">
        <v>1</v>
      </c>
      <c r="AN3074" s="2" t="s">
        <v>5725</v>
      </c>
      <c r="AO3074" s="2" t="s">
        <v>13692</v>
      </c>
    </row>
    <row r="3075" spans="17:41">
      <c r="Q3075" s="84">
        <v>0.29486111111111102</v>
      </c>
      <c r="R3075" s="85">
        <v>1</v>
      </c>
      <c r="S3075" s="85" t="s">
        <v>3983</v>
      </c>
      <c r="T3075" s="87" t="s">
        <v>13718</v>
      </c>
      <c r="AL3075" s="79">
        <v>0.40975694444444399</v>
      </c>
      <c r="AM3075" s="2">
        <v>1</v>
      </c>
      <c r="AN3075" s="2" t="s">
        <v>2562</v>
      </c>
      <c r="AO3075" s="2" t="s">
        <v>13692</v>
      </c>
    </row>
    <row r="3076" spans="17:41">
      <c r="Q3076" s="80">
        <v>0.29496527777777798</v>
      </c>
      <c r="R3076" s="81">
        <v>1</v>
      </c>
      <c r="S3076" s="81" t="s">
        <v>2562</v>
      </c>
      <c r="T3076" s="83" t="s">
        <v>13717</v>
      </c>
      <c r="AL3076" s="79">
        <v>0.40978009259259301</v>
      </c>
      <c r="AM3076" s="2">
        <v>1</v>
      </c>
      <c r="AN3076" s="2" t="s">
        <v>1112</v>
      </c>
      <c r="AO3076" s="2" t="s">
        <v>13695</v>
      </c>
    </row>
    <row r="3077" spans="17:41">
      <c r="Q3077" s="84">
        <v>0.29502314814814801</v>
      </c>
      <c r="R3077" s="85">
        <v>1</v>
      </c>
      <c r="S3077" s="85" t="s">
        <v>2562</v>
      </c>
      <c r="T3077" s="87" t="s">
        <v>13719</v>
      </c>
      <c r="AL3077" s="79">
        <v>0.40978009259259301</v>
      </c>
      <c r="AM3077" s="2">
        <v>1</v>
      </c>
      <c r="AN3077" s="2" t="s">
        <v>138</v>
      </c>
      <c r="AO3077" s="2" t="s">
        <v>13694</v>
      </c>
    </row>
    <row r="3078" spans="17:41">
      <c r="Q3078" s="80">
        <v>0.29503472222222199</v>
      </c>
      <c r="R3078" s="81">
        <v>1</v>
      </c>
      <c r="S3078" s="81" t="s">
        <v>2397</v>
      </c>
      <c r="T3078" s="83" t="s">
        <v>13719</v>
      </c>
      <c r="AL3078" s="79">
        <v>0.40978009259259301</v>
      </c>
      <c r="AM3078" s="2">
        <v>1</v>
      </c>
      <c r="AN3078" s="2" t="s">
        <v>2562</v>
      </c>
      <c r="AO3078" s="2" t="s">
        <v>13692</v>
      </c>
    </row>
    <row r="3079" spans="17:41">
      <c r="Q3079" s="84">
        <v>0.29509259259259302</v>
      </c>
      <c r="R3079" s="85">
        <v>1</v>
      </c>
      <c r="S3079" s="85" t="s">
        <v>11580</v>
      </c>
      <c r="T3079" s="87" t="s">
        <v>13718</v>
      </c>
      <c r="AL3079" s="79">
        <v>0.409791666666667</v>
      </c>
      <c r="AM3079" s="2">
        <v>1</v>
      </c>
      <c r="AN3079" s="2" t="s">
        <v>2562</v>
      </c>
      <c r="AO3079" s="2" t="s">
        <v>13692</v>
      </c>
    </row>
    <row r="3080" spans="17:41">
      <c r="Q3080" s="80">
        <v>0.29511574074074098</v>
      </c>
      <c r="R3080" s="81">
        <v>1</v>
      </c>
      <c r="S3080" s="81" t="s">
        <v>2075</v>
      </c>
      <c r="T3080" s="83" t="s">
        <v>13716</v>
      </c>
      <c r="AL3080" s="79">
        <v>0.40983796296296299</v>
      </c>
      <c r="AM3080" s="2">
        <v>1</v>
      </c>
      <c r="AN3080" s="2" t="s">
        <v>5726</v>
      </c>
      <c r="AO3080" s="2" t="s">
        <v>13695</v>
      </c>
    </row>
    <row r="3081" spans="17:41">
      <c r="Q3081" s="84">
        <v>0.29528935185185201</v>
      </c>
      <c r="R3081" s="85">
        <v>1</v>
      </c>
      <c r="S3081" s="85" t="s">
        <v>2562</v>
      </c>
      <c r="T3081" s="87" t="s">
        <v>13717</v>
      </c>
      <c r="AL3081" s="79">
        <v>0.40986111111111101</v>
      </c>
      <c r="AM3081" s="2">
        <v>4</v>
      </c>
      <c r="AN3081" s="2" t="s">
        <v>460</v>
      </c>
      <c r="AO3081" s="2" t="s">
        <v>13690</v>
      </c>
    </row>
    <row r="3082" spans="17:41">
      <c r="Q3082" s="80">
        <v>0.29531249999999998</v>
      </c>
      <c r="R3082" s="81">
        <v>2</v>
      </c>
      <c r="S3082" s="81" t="s">
        <v>2069</v>
      </c>
      <c r="T3082" s="83" t="s">
        <v>13718</v>
      </c>
      <c r="AL3082" s="79">
        <v>0.40987268518518499</v>
      </c>
      <c r="AM3082" s="2">
        <v>1</v>
      </c>
      <c r="AN3082" s="2" t="s">
        <v>2058</v>
      </c>
      <c r="AO3082" s="2" t="s">
        <v>13690</v>
      </c>
    </row>
    <row r="3083" spans="17:41">
      <c r="Q3083" s="84">
        <v>0.29540509259259301</v>
      </c>
      <c r="R3083" s="85">
        <v>1</v>
      </c>
      <c r="S3083" s="85" t="s">
        <v>199</v>
      </c>
      <c r="T3083" s="87" t="s">
        <v>13718</v>
      </c>
      <c r="AL3083" s="79">
        <v>0.40988425925925898</v>
      </c>
      <c r="AM3083" s="2">
        <v>1</v>
      </c>
      <c r="AN3083" s="2" t="s">
        <v>1080</v>
      </c>
      <c r="AO3083" s="2" t="s">
        <v>13695</v>
      </c>
    </row>
    <row r="3084" spans="17:41">
      <c r="Q3084" s="80">
        <v>0.29555555555555602</v>
      </c>
      <c r="R3084" s="81">
        <v>1</v>
      </c>
      <c r="S3084" s="81" t="s">
        <v>2562</v>
      </c>
      <c r="T3084" s="83" t="s">
        <v>13722</v>
      </c>
      <c r="AL3084" s="79">
        <v>0.40989583333333302</v>
      </c>
      <c r="AM3084" s="2">
        <v>1</v>
      </c>
      <c r="AN3084" s="2" t="s">
        <v>5727</v>
      </c>
      <c r="AO3084" s="2" t="s">
        <v>13691</v>
      </c>
    </row>
    <row r="3085" spans="17:41">
      <c r="Q3085" s="84">
        <v>0.29569444444444398</v>
      </c>
      <c r="R3085" s="85">
        <v>1</v>
      </c>
      <c r="S3085" s="85" t="s">
        <v>2562</v>
      </c>
      <c r="T3085" s="87" t="s">
        <v>13722</v>
      </c>
      <c r="AL3085" s="79">
        <v>0.40989583333333302</v>
      </c>
      <c r="AM3085" s="2">
        <v>1</v>
      </c>
      <c r="AN3085" s="2" t="s">
        <v>5728</v>
      </c>
      <c r="AO3085" s="2" t="s">
        <v>13691</v>
      </c>
    </row>
    <row r="3086" spans="17:41">
      <c r="Q3086" s="80">
        <v>0.295798611111111</v>
      </c>
      <c r="R3086" s="81">
        <v>1</v>
      </c>
      <c r="S3086" s="81" t="s">
        <v>1353</v>
      </c>
      <c r="T3086" s="83" t="s">
        <v>13719</v>
      </c>
      <c r="AL3086" s="79">
        <v>0.409907407407407</v>
      </c>
      <c r="AM3086" s="2">
        <v>1</v>
      </c>
      <c r="AN3086" s="2" t="s">
        <v>860</v>
      </c>
      <c r="AO3086" s="2" t="s">
        <v>13694</v>
      </c>
    </row>
    <row r="3087" spans="17:41">
      <c r="Q3087" s="84">
        <v>0.29581018518518498</v>
      </c>
      <c r="R3087" s="85">
        <v>1</v>
      </c>
      <c r="S3087" s="85" t="s">
        <v>1683</v>
      </c>
      <c r="T3087" s="87" t="s">
        <v>13717</v>
      </c>
      <c r="AL3087" s="79">
        <v>0.40991898148148098</v>
      </c>
      <c r="AM3087" s="2">
        <v>3</v>
      </c>
      <c r="AN3087" s="2" t="s">
        <v>3034</v>
      </c>
      <c r="AO3087" s="2" t="s">
        <v>13696</v>
      </c>
    </row>
    <row r="3088" spans="17:41">
      <c r="Q3088" s="80">
        <v>0.29584490740740699</v>
      </c>
      <c r="R3088" s="81">
        <v>1</v>
      </c>
      <c r="S3088" s="81" t="s">
        <v>2562</v>
      </c>
      <c r="T3088" s="83" t="s">
        <v>13722</v>
      </c>
      <c r="AL3088" s="79">
        <v>0.40991898148148098</v>
      </c>
      <c r="AM3088" s="2">
        <v>2</v>
      </c>
      <c r="AN3088" s="2" t="s">
        <v>2704</v>
      </c>
      <c r="AO3088" s="2" t="s">
        <v>13695</v>
      </c>
    </row>
    <row r="3089" spans="17:41">
      <c r="Q3089" s="84">
        <v>0.29589120370370398</v>
      </c>
      <c r="R3089" s="85">
        <v>1</v>
      </c>
      <c r="S3089" s="85" t="s">
        <v>2562</v>
      </c>
      <c r="T3089" s="87" t="s">
        <v>13722</v>
      </c>
      <c r="AL3089" s="79">
        <v>0.40993055555555602</v>
      </c>
      <c r="AM3089" s="2">
        <v>1</v>
      </c>
      <c r="AN3089" s="2" t="s">
        <v>601</v>
      </c>
      <c r="AO3089" s="2" t="s">
        <v>13690</v>
      </c>
    </row>
    <row r="3090" spans="17:41">
      <c r="Q3090" s="80">
        <v>0.29590277777777801</v>
      </c>
      <c r="R3090" s="81">
        <v>7</v>
      </c>
      <c r="S3090" s="81" t="s">
        <v>2562</v>
      </c>
      <c r="T3090" s="83" t="s">
        <v>13717</v>
      </c>
      <c r="AL3090" s="79">
        <v>0.40995370370370399</v>
      </c>
      <c r="AM3090" s="2">
        <v>1</v>
      </c>
      <c r="AN3090" s="2" t="s">
        <v>335</v>
      </c>
      <c r="AO3090" s="2" t="s">
        <v>13693</v>
      </c>
    </row>
    <row r="3091" spans="17:41">
      <c r="Q3091" s="84">
        <v>0.29593750000000002</v>
      </c>
      <c r="R3091" s="85">
        <v>1</v>
      </c>
      <c r="S3091" s="85" t="s">
        <v>2399</v>
      </c>
      <c r="T3091" s="87" t="s">
        <v>13717</v>
      </c>
      <c r="AL3091" s="79">
        <v>0.40996527777777803</v>
      </c>
      <c r="AM3091" s="2">
        <v>1</v>
      </c>
      <c r="AN3091" s="2" t="s">
        <v>1003</v>
      </c>
      <c r="AO3091" s="2" t="s">
        <v>13690</v>
      </c>
    </row>
    <row r="3092" spans="17:41">
      <c r="Q3092" s="80">
        <v>0.29593750000000002</v>
      </c>
      <c r="R3092" s="81">
        <v>1</v>
      </c>
      <c r="S3092" s="81" t="s">
        <v>2562</v>
      </c>
      <c r="T3092" s="83" t="s">
        <v>13722</v>
      </c>
      <c r="AL3092" s="79">
        <v>0.41</v>
      </c>
      <c r="AM3092" s="2">
        <v>1</v>
      </c>
      <c r="AN3092" s="2" t="s">
        <v>3035</v>
      </c>
      <c r="AO3092" s="2" t="s">
        <v>13692</v>
      </c>
    </row>
    <row r="3093" spans="17:41">
      <c r="Q3093" s="84">
        <v>0.29596064814814799</v>
      </c>
      <c r="R3093" s="85">
        <v>1</v>
      </c>
      <c r="S3093" s="85" t="s">
        <v>2615</v>
      </c>
      <c r="T3093" s="87" t="s">
        <v>13717</v>
      </c>
      <c r="AL3093" s="79">
        <v>0.41003472222222198</v>
      </c>
      <c r="AM3093" s="2">
        <v>1</v>
      </c>
      <c r="AN3093" s="2" t="s">
        <v>3989</v>
      </c>
      <c r="AO3093" s="2" t="s">
        <v>13691</v>
      </c>
    </row>
    <row r="3094" spans="17:41">
      <c r="Q3094" s="80">
        <v>0.29596064814814799</v>
      </c>
      <c r="R3094" s="81">
        <v>2</v>
      </c>
      <c r="S3094" s="81" t="s">
        <v>4699</v>
      </c>
      <c r="T3094" s="83" t="s">
        <v>13717</v>
      </c>
      <c r="AL3094" s="79">
        <v>0.41004629629629602</v>
      </c>
      <c r="AM3094" s="2">
        <v>1</v>
      </c>
      <c r="AN3094" s="2" t="s">
        <v>461</v>
      </c>
      <c r="AO3094" s="2" t="s">
        <v>13690</v>
      </c>
    </row>
    <row r="3095" spans="17:41">
      <c r="Q3095" s="84">
        <v>0.29598379629629601</v>
      </c>
      <c r="R3095" s="85">
        <v>1</v>
      </c>
      <c r="S3095" s="85" t="s">
        <v>12119</v>
      </c>
      <c r="T3095" s="87" t="s">
        <v>13718</v>
      </c>
      <c r="AL3095" s="79">
        <v>0.41004629629629602</v>
      </c>
      <c r="AM3095" s="2">
        <v>1</v>
      </c>
      <c r="AN3095" s="2" t="s">
        <v>3669</v>
      </c>
      <c r="AO3095" s="2" t="s">
        <v>13695</v>
      </c>
    </row>
    <row r="3096" spans="17:41">
      <c r="Q3096" s="80">
        <v>0.29607638888888899</v>
      </c>
      <c r="R3096" s="81">
        <v>1</v>
      </c>
      <c r="S3096" s="81" t="s">
        <v>2562</v>
      </c>
      <c r="T3096" s="83" t="s">
        <v>13722</v>
      </c>
      <c r="AL3096" s="79">
        <v>0.41004629629629602</v>
      </c>
      <c r="AM3096" s="2">
        <v>1</v>
      </c>
      <c r="AN3096" s="2" t="s">
        <v>861</v>
      </c>
      <c r="AO3096" s="2" t="s">
        <v>13701</v>
      </c>
    </row>
    <row r="3097" spans="17:41">
      <c r="Q3097" s="84">
        <v>0.29612268518518498</v>
      </c>
      <c r="R3097" s="85">
        <v>1</v>
      </c>
      <c r="S3097" s="85" t="s">
        <v>1354</v>
      </c>
      <c r="T3097" s="87" t="s">
        <v>13717</v>
      </c>
      <c r="AL3097" s="79">
        <v>0.41005787037037</v>
      </c>
      <c r="AM3097" s="2">
        <v>1</v>
      </c>
      <c r="AN3097" s="2" t="s">
        <v>1181</v>
      </c>
      <c r="AO3097" s="2" t="s">
        <v>13690</v>
      </c>
    </row>
    <row r="3098" spans="17:41">
      <c r="Q3098" s="80">
        <v>0.296145833333333</v>
      </c>
      <c r="R3098" s="81">
        <v>2</v>
      </c>
      <c r="S3098" s="81" t="s">
        <v>2400</v>
      </c>
      <c r="T3098" s="83" t="s">
        <v>13717</v>
      </c>
      <c r="AL3098" s="79">
        <v>0.41008101851851902</v>
      </c>
      <c r="AM3098" s="2">
        <v>1</v>
      </c>
      <c r="AN3098" s="2" t="s">
        <v>712</v>
      </c>
      <c r="AO3098" s="2" t="s">
        <v>13694</v>
      </c>
    </row>
    <row r="3099" spans="17:41">
      <c r="Q3099" s="84">
        <v>0.29628472222222202</v>
      </c>
      <c r="R3099" s="85">
        <v>1</v>
      </c>
      <c r="S3099" s="85" t="s">
        <v>2079</v>
      </c>
      <c r="T3099" s="87" t="s">
        <v>13717</v>
      </c>
      <c r="AL3099" s="79">
        <v>0.41009259259259301</v>
      </c>
      <c r="AM3099" s="2">
        <v>1</v>
      </c>
      <c r="AN3099" s="2" t="s">
        <v>462</v>
      </c>
      <c r="AO3099" s="2" t="s">
        <v>13690</v>
      </c>
    </row>
    <row r="3100" spans="17:41">
      <c r="Q3100" s="80">
        <v>0.29630787037036999</v>
      </c>
      <c r="R3100" s="81">
        <v>1</v>
      </c>
      <c r="S3100" s="81" t="s">
        <v>1688</v>
      </c>
      <c r="T3100" s="83" t="s">
        <v>13717</v>
      </c>
      <c r="AL3100" s="79">
        <v>0.41011574074074097</v>
      </c>
      <c r="AM3100" s="2">
        <v>2</v>
      </c>
      <c r="AN3100" s="2" t="s">
        <v>463</v>
      </c>
      <c r="AO3100" s="2" t="s">
        <v>13696</v>
      </c>
    </row>
    <row r="3101" spans="17:41">
      <c r="Q3101" s="84">
        <v>0.29634259259259299</v>
      </c>
      <c r="R3101" s="85">
        <v>1</v>
      </c>
      <c r="S3101" s="85" t="s">
        <v>1687</v>
      </c>
      <c r="T3101" s="87" t="s">
        <v>13719</v>
      </c>
      <c r="AL3101" s="79">
        <v>0.410138888888889</v>
      </c>
      <c r="AM3101" s="2">
        <v>2</v>
      </c>
      <c r="AN3101" s="2" t="s">
        <v>464</v>
      </c>
      <c r="AO3101" s="2" t="s">
        <v>13690</v>
      </c>
    </row>
    <row r="3102" spans="17:41">
      <c r="Q3102" s="80">
        <v>0.29635416666666697</v>
      </c>
      <c r="R3102" s="81">
        <v>1</v>
      </c>
      <c r="S3102" s="81" t="s">
        <v>2401</v>
      </c>
      <c r="T3102" s="83" t="s">
        <v>13717</v>
      </c>
      <c r="AL3102" s="79">
        <v>0.41021990740740699</v>
      </c>
      <c r="AM3102" s="2">
        <v>1</v>
      </c>
      <c r="AN3102" s="2" t="s">
        <v>713</v>
      </c>
      <c r="AO3102" s="2" t="s">
        <v>13690</v>
      </c>
    </row>
    <row r="3103" spans="17:41">
      <c r="Q3103" s="84">
        <v>0.29635416666666697</v>
      </c>
      <c r="R3103" s="85">
        <v>1</v>
      </c>
      <c r="S3103" s="85" t="s">
        <v>12597</v>
      </c>
      <c r="T3103" s="87" t="s">
        <v>13717</v>
      </c>
      <c r="AL3103" s="79">
        <v>0.41023148148148098</v>
      </c>
      <c r="AM3103" s="2">
        <v>2</v>
      </c>
      <c r="AN3103" s="2" t="s">
        <v>2562</v>
      </c>
      <c r="AO3103" s="2" t="s">
        <v>13696</v>
      </c>
    </row>
    <row r="3104" spans="17:41">
      <c r="Q3104" s="80">
        <v>0.29638888888888898</v>
      </c>
      <c r="R3104" s="81">
        <v>1</v>
      </c>
      <c r="S3104" s="81" t="s">
        <v>1691</v>
      </c>
      <c r="T3104" s="83" t="s">
        <v>13717</v>
      </c>
      <c r="AL3104" s="79">
        <v>0.410289351851852</v>
      </c>
      <c r="AM3104" s="2">
        <v>1</v>
      </c>
      <c r="AN3104" s="2" t="s">
        <v>3036</v>
      </c>
      <c r="AO3104" s="2" t="s">
        <v>13704</v>
      </c>
    </row>
    <row r="3105" spans="17:41">
      <c r="Q3105" s="84">
        <v>0.296412037037037</v>
      </c>
      <c r="R3105" s="85">
        <v>1</v>
      </c>
      <c r="S3105" s="85" t="s">
        <v>1692</v>
      </c>
      <c r="T3105" s="87" t="s">
        <v>13717</v>
      </c>
      <c r="AL3105" s="79">
        <v>0.410289351851852</v>
      </c>
      <c r="AM3105" s="2">
        <v>1</v>
      </c>
      <c r="AN3105" s="2" t="s">
        <v>3744</v>
      </c>
      <c r="AO3105" s="2" t="s">
        <v>13693</v>
      </c>
    </row>
    <row r="3106" spans="17:41">
      <c r="Q3106" s="80">
        <v>0.29645833333333299</v>
      </c>
      <c r="R3106" s="81">
        <v>2</v>
      </c>
      <c r="S3106" s="81" t="s">
        <v>9410</v>
      </c>
      <c r="T3106" s="83" t="s">
        <v>13718</v>
      </c>
      <c r="AL3106" s="79">
        <v>0.410289351851852</v>
      </c>
      <c r="AM3106" s="2">
        <v>1</v>
      </c>
      <c r="AN3106" s="2" t="s">
        <v>5729</v>
      </c>
      <c r="AO3106" s="2" t="s">
        <v>13694</v>
      </c>
    </row>
    <row r="3107" spans="17:41">
      <c r="Q3107" s="84">
        <v>0.29646990740740697</v>
      </c>
      <c r="R3107" s="85">
        <v>1</v>
      </c>
      <c r="S3107" s="85" t="s">
        <v>858</v>
      </c>
      <c r="T3107" s="87" t="s">
        <v>13720</v>
      </c>
      <c r="AL3107" s="79">
        <v>0.41030092592592599</v>
      </c>
      <c r="AM3107" s="2">
        <v>1</v>
      </c>
      <c r="AN3107" s="2" t="s">
        <v>934</v>
      </c>
      <c r="AO3107" s="2" t="s">
        <v>13690</v>
      </c>
    </row>
    <row r="3108" spans="17:41">
      <c r="Q3108" s="80">
        <v>0.29648148148148101</v>
      </c>
      <c r="R3108" s="81">
        <v>4</v>
      </c>
      <c r="S3108" s="81" t="s">
        <v>2562</v>
      </c>
      <c r="T3108" s="83" t="s">
        <v>13721</v>
      </c>
      <c r="AL3108" s="79">
        <v>0.41033564814814799</v>
      </c>
      <c r="AM3108" s="2">
        <v>2</v>
      </c>
      <c r="AN3108" s="2" t="s">
        <v>862</v>
      </c>
      <c r="AO3108" s="2" t="s">
        <v>13690</v>
      </c>
    </row>
    <row r="3109" spans="17:41">
      <c r="Q3109" s="84">
        <v>0.296493055555556</v>
      </c>
      <c r="R3109" s="85">
        <v>4</v>
      </c>
      <c r="S3109" s="85" t="s">
        <v>1696</v>
      </c>
      <c r="T3109" s="87" t="s">
        <v>13719</v>
      </c>
      <c r="AL3109" s="79">
        <v>0.41041666666666698</v>
      </c>
      <c r="AM3109" s="2">
        <v>2</v>
      </c>
      <c r="AN3109" s="2" t="s">
        <v>1084</v>
      </c>
      <c r="AO3109" s="2" t="s">
        <v>13690</v>
      </c>
    </row>
    <row r="3110" spans="17:41">
      <c r="Q3110" s="80">
        <v>0.29650462962962998</v>
      </c>
      <c r="R3110" s="81">
        <v>1</v>
      </c>
      <c r="S3110" s="81" t="s">
        <v>1693</v>
      </c>
      <c r="T3110" s="83" t="s">
        <v>13717</v>
      </c>
      <c r="AL3110" s="79">
        <v>0.41046296296296297</v>
      </c>
      <c r="AM3110" s="2">
        <v>1</v>
      </c>
      <c r="AN3110" s="2" t="s">
        <v>935</v>
      </c>
      <c r="AO3110" s="2" t="s">
        <v>13690</v>
      </c>
    </row>
    <row r="3111" spans="17:41">
      <c r="Q3111" s="84">
        <v>0.29651620370370402</v>
      </c>
      <c r="R3111" s="85">
        <v>2</v>
      </c>
      <c r="S3111" s="85" t="s">
        <v>1290</v>
      </c>
      <c r="T3111" s="87" t="s">
        <v>13719</v>
      </c>
      <c r="AL3111" s="79">
        <v>0.41049768518518498</v>
      </c>
      <c r="AM3111" s="2">
        <v>1</v>
      </c>
      <c r="AN3111" s="2" t="s">
        <v>714</v>
      </c>
      <c r="AO3111" s="2" t="s">
        <v>13690</v>
      </c>
    </row>
    <row r="3112" spans="17:41">
      <c r="Q3112" s="80">
        <v>0.296527777777778</v>
      </c>
      <c r="R3112" s="81">
        <v>2</v>
      </c>
      <c r="S3112" s="81" t="s">
        <v>1356</v>
      </c>
      <c r="T3112" s="83" t="s">
        <v>13717</v>
      </c>
      <c r="AL3112" s="79">
        <v>0.41057870370370397</v>
      </c>
      <c r="AM3112" s="2">
        <v>1</v>
      </c>
      <c r="AN3112" s="2" t="s">
        <v>1240</v>
      </c>
      <c r="AO3112" s="2" t="s">
        <v>13695</v>
      </c>
    </row>
    <row r="3113" spans="17:41">
      <c r="Q3113" s="84">
        <v>0.29671296296296301</v>
      </c>
      <c r="R3113" s="85">
        <v>2</v>
      </c>
      <c r="S3113" s="85" t="s">
        <v>3944</v>
      </c>
      <c r="T3113" s="87" t="s">
        <v>13718</v>
      </c>
      <c r="AL3113" s="79">
        <v>0.41084490740740698</v>
      </c>
      <c r="AM3113" s="2">
        <v>1</v>
      </c>
      <c r="AN3113" s="2" t="s">
        <v>3037</v>
      </c>
      <c r="AO3113" s="2" t="s">
        <v>13692</v>
      </c>
    </row>
    <row r="3114" spans="17:41">
      <c r="Q3114" s="80">
        <v>0.29684027777777799</v>
      </c>
      <c r="R3114" s="81">
        <v>1</v>
      </c>
      <c r="S3114" s="81" t="s">
        <v>12598</v>
      </c>
      <c r="T3114" s="83" t="s">
        <v>13722</v>
      </c>
      <c r="AL3114" s="79">
        <v>0.41084490740740698</v>
      </c>
      <c r="AM3114" s="2">
        <v>1</v>
      </c>
      <c r="AN3114" s="2" t="s">
        <v>1669</v>
      </c>
      <c r="AO3114" s="2" t="s">
        <v>13695</v>
      </c>
    </row>
    <row r="3115" spans="17:41">
      <c r="Q3115" s="84">
        <v>0.29688657407407398</v>
      </c>
      <c r="R3115" s="85">
        <v>2</v>
      </c>
      <c r="S3115" s="85" t="s">
        <v>1698</v>
      </c>
      <c r="T3115" s="87" t="s">
        <v>13717</v>
      </c>
      <c r="AL3115" s="79">
        <v>0.41085648148148102</v>
      </c>
      <c r="AM3115" s="2">
        <v>1</v>
      </c>
      <c r="AN3115" s="2" t="s">
        <v>2562</v>
      </c>
      <c r="AO3115" s="2" t="s">
        <v>13692</v>
      </c>
    </row>
    <row r="3116" spans="17:41">
      <c r="Q3116" s="80">
        <v>0.29688657407407398</v>
      </c>
      <c r="R3116" s="81">
        <v>1</v>
      </c>
      <c r="S3116" s="81" t="s">
        <v>1689</v>
      </c>
      <c r="T3116" s="83" t="s">
        <v>13719</v>
      </c>
      <c r="AL3116" s="79">
        <v>0.41089120370370402</v>
      </c>
      <c r="AM3116" s="2">
        <v>1</v>
      </c>
      <c r="AN3116" s="2" t="s">
        <v>863</v>
      </c>
      <c r="AO3116" s="2" t="s">
        <v>13694</v>
      </c>
    </row>
    <row r="3117" spans="17:41">
      <c r="Q3117" s="84">
        <v>0.29689814814814802</v>
      </c>
      <c r="R3117" s="85">
        <v>3</v>
      </c>
      <c r="S3117" s="85" t="s">
        <v>2562</v>
      </c>
      <c r="T3117" s="87" t="s">
        <v>13717</v>
      </c>
      <c r="AL3117" s="79">
        <v>0.41091435185185199</v>
      </c>
      <c r="AM3117" s="2">
        <v>1</v>
      </c>
      <c r="AN3117" s="2" t="s">
        <v>716</v>
      </c>
      <c r="AO3117" s="2" t="s">
        <v>13694</v>
      </c>
    </row>
    <row r="3118" spans="17:41">
      <c r="Q3118" s="80">
        <v>0.29689814814814802</v>
      </c>
      <c r="R3118" s="81">
        <v>1</v>
      </c>
      <c r="S3118" s="81" t="s">
        <v>2078</v>
      </c>
      <c r="T3118" s="83" t="s">
        <v>13723</v>
      </c>
      <c r="AL3118" s="79">
        <v>0.41092592592592603</v>
      </c>
      <c r="AM3118" s="2">
        <v>1</v>
      </c>
      <c r="AN3118" s="2" t="s">
        <v>3038</v>
      </c>
      <c r="AO3118" s="2" t="s">
        <v>13693</v>
      </c>
    </row>
    <row r="3119" spans="17:41">
      <c r="Q3119" s="84">
        <v>0.29690972222222201</v>
      </c>
      <c r="R3119" s="85">
        <v>1</v>
      </c>
      <c r="S3119" s="85" t="s">
        <v>2403</v>
      </c>
      <c r="T3119" s="87" t="s">
        <v>13717</v>
      </c>
      <c r="AL3119" s="79">
        <v>0.41094907407407399</v>
      </c>
      <c r="AM3119" s="2">
        <v>1</v>
      </c>
      <c r="AN3119" s="2" t="s">
        <v>622</v>
      </c>
      <c r="AO3119" s="2" t="s">
        <v>13701</v>
      </c>
    </row>
    <row r="3120" spans="17:41">
      <c r="Q3120" s="80">
        <v>0.29693287037036997</v>
      </c>
      <c r="R3120" s="81">
        <v>1</v>
      </c>
      <c r="S3120" s="81" t="s">
        <v>1690</v>
      </c>
      <c r="T3120" s="83" t="s">
        <v>13716</v>
      </c>
      <c r="AL3120" s="79">
        <v>0.41099537037036998</v>
      </c>
      <c r="AM3120" s="2">
        <v>1</v>
      </c>
      <c r="AN3120" s="2" t="s">
        <v>864</v>
      </c>
      <c r="AO3120" s="2" t="s">
        <v>13694</v>
      </c>
    </row>
    <row r="3121" spans="17:41">
      <c r="Q3121" s="84">
        <v>0.29693287037036997</v>
      </c>
      <c r="R3121" s="85">
        <v>1</v>
      </c>
      <c r="S3121" s="85" t="s">
        <v>12599</v>
      </c>
      <c r="T3121" s="87" t="s">
        <v>13723</v>
      </c>
      <c r="AL3121" s="79">
        <v>0.41106481481481499</v>
      </c>
      <c r="AM3121" s="2">
        <v>4</v>
      </c>
      <c r="AN3121" s="2" t="s">
        <v>3039</v>
      </c>
      <c r="AO3121" s="2" t="s">
        <v>13692</v>
      </c>
    </row>
    <row r="3122" spans="17:41">
      <c r="Q3122" s="80">
        <v>0.296990740740741</v>
      </c>
      <c r="R3122" s="81">
        <v>1</v>
      </c>
      <c r="S3122" s="81" t="s">
        <v>1291</v>
      </c>
      <c r="T3122" s="83" t="s">
        <v>13719</v>
      </c>
      <c r="AL3122" s="79">
        <v>0.41107638888888898</v>
      </c>
      <c r="AM3122" s="2">
        <v>1</v>
      </c>
      <c r="AN3122" s="2" t="s">
        <v>5730</v>
      </c>
      <c r="AO3122" s="2" t="s">
        <v>13692</v>
      </c>
    </row>
    <row r="3123" spans="17:41">
      <c r="Q3123" s="84">
        <v>0.29701388888888902</v>
      </c>
      <c r="R3123" s="85">
        <v>1</v>
      </c>
      <c r="S3123" s="85" t="s">
        <v>1697</v>
      </c>
      <c r="T3123" s="87" t="s">
        <v>13719</v>
      </c>
      <c r="AL3123" s="79">
        <v>0.41111111111111098</v>
      </c>
      <c r="AM3123" s="2">
        <v>1</v>
      </c>
      <c r="AN3123" s="2" t="s">
        <v>2562</v>
      </c>
      <c r="AO3123" s="2" t="s">
        <v>13692</v>
      </c>
    </row>
    <row r="3124" spans="17:41">
      <c r="Q3124" s="80">
        <v>0.29704861111111103</v>
      </c>
      <c r="R3124" s="81">
        <v>2</v>
      </c>
      <c r="S3124" s="81" t="s">
        <v>2714</v>
      </c>
      <c r="T3124" s="83" t="s">
        <v>13719</v>
      </c>
      <c r="AL3124" s="79">
        <v>0.41113425925925901</v>
      </c>
      <c r="AM3124" s="2">
        <v>1</v>
      </c>
      <c r="AN3124" s="2" t="s">
        <v>1252</v>
      </c>
      <c r="AO3124" s="2" t="s">
        <v>13692</v>
      </c>
    </row>
    <row r="3125" spans="17:41">
      <c r="Q3125" s="84">
        <v>0.29706018518518501</v>
      </c>
      <c r="R3125" s="85">
        <v>1</v>
      </c>
      <c r="S3125" s="85" t="s">
        <v>2081</v>
      </c>
      <c r="T3125" s="87" t="s">
        <v>13719</v>
      </c>
      <c r="AL3125" s="79">
        <v>0.41115740740740703</v>
      </c>
      <c r="AM3125" s="2">
        <v>1</v>
      </c>
      <c r="AN3125" s="2" t="s">
        <v>3040</v>
      </c>
      <c r="AO3125" s="2" t="s">
        <v>13692</v>
      </c>
    </row>
    <row r="3126" spans="17:41">
      <c r="Q3126" s="80">
        <v>0.29709490740740702</v>
      </c>
      <c r="R3126" s="81">
        <v>3</v>
      </c>
      <c r="S3126" s="81" t="s">
        <v>4701</v>
      </c>
      <c r="T3126" s="83" t="s">
        <v>13719</v>
      </c>
      <c r="AL3126" s="79">
        <v>0.41115740740740703</v>
      </c>
      <c r="AM3126" s="2">
        <v>2</v>
      </c>
      <c r="AN3126" s="2" t="s">
        <v>469</v>
      </c>
      <c r="AO3126" s="2" t="s">
        <v>13690</v>
      </c>
    </row>
    <row r="3127" spans="17:41">
      <c r="Q3127" s="84">
        <v>0.297141203703704</v>
      </c>
      <c r="R3127" s="85">
        <v>1</v>
      </c>
      <c r="S3127" s="85" t="s">
        <v>1358</v>
      </c>
      <c r="T3127" s="87" t="s">
        <v>13719</v>
      </c>
      <c r="AL3127" s="79">
        <v>0.41116898148148101</v>
      </c>
      <c r="AM3127" s="2">
        <v>1</v>
      </c>
      <c r="AN3127" s="2" t="s">
        <v>2562</v>
      </c>
      <c r="AO3127" s="2" t="s">
        <v>13692</v>
      </c>
    </row>
    <row r="3128" spans="17:41">
      <c r="Q3128" s="80">
        <v>0.29721064814814802</v>
      </c>
      <c r="R3128" s="81">
        <v>1</v>
      </c>
      <c r="S3128" s="81" t="s">
        <v>2082</v>
      </c>
      <c r="T3128" s="83" t="s">
        <v>13717</v>
      </c>
      <c r="AL3128" s="79">
        <v>0.411215277777778</v>
      </c>
      <c r="AM3128" s="2">
        <v>1</v>
      </c>
      <c r="AN3128" s="2" t="s">
        <v>2540</v>
      </c>
      <c r="AO3128" s="2" t="s">
        <v>13690</v>
      </c>
    </row>
    <row r="3129" spans="17:41">
      <c r="Q3129" s="84">
        <v>0.29729166666666701</v>
      </c>
      <c r="R3129" s="85">
        <v>1</v>
      </c>
      <c r="S3129" s="85" t="s">
        <v>2617</v>
      </c>
      <c r="T3129" s="87" t="s">
        <v>13719</v>
      </c>
      <c r="AL3129" s="79">
        <v>0.41131944444444402</v>
      </c>
      <c r="AM3129" s="2">
        <v>2</v>
      </c>
      <c r="AN3129" s="2" t="s">
        <v>473</v>
      </c>
      <c r="AO3129" s="2" t="s">
        <v>13696</v>
      </c>
    </row>
    <row r="3130" spans="17:41">
      <c r="Q3130" s="80">
        <v>0.297372685185185</v>
      </c>
      <c r="R3130" s="81">
        <v>1</v>
      </c>
      <c r="S3130" s="81" t="s">
        <v>2083</v>
      </c>
      <c r="T3130" s="83" t="s">
        <v>13717</v>
      </c>
      <c r="AL3130" s="79">
        <v>0.41135416666666702</v>
      </c>
      <c r="AM3130" s="2">
        <v>1</v>
      </c>
      <c r="AN3130" s="2" t="s">
        <v>274</v>
      </c>
      <c r="AO3130" s="2" t="s">
        <v>13695</v>
      </c>
    </row>
    <row r="3131" spans="17:41">
      <c r="Q3131" s="84">
        <v>0.297569444444444</v>
      </c>
      <c r="R3131" s="85">
        <v>1</v>
      </c>
      <c r="S3131" s="85" t="s">
        <v>12600</v>
      </c>
      <c r="T3131" s="87" t="s">
        <v>13718</v>
      </c>
      <c r="AL3131" s="79">
        <v>0.41137731481481499</v>
      </c>
      <c r="AM3131" s="2">
        <v>1</v>
      </c>
      <c r="AN3131" s="2" t="s">
        <v>5731</v>
      </c>
      <c r="AO3131" s="2" t="s">
        <v>13695</v>
      </c>
    </row>
    <row r="3132" spans="17:41">
      <c r="Q3132" s="80">
        <v>0.29766203703703698</v>
      </c>
      <c r="R3132" s="81">
        <v>1</v>
      </c>
      <c r="S3132" s="81" t="s">
        <v>2084</v>
      </c>
      <c r="T3132" s="83" t="s">
        <v>13717</v>
      </c>
      <c r="AL3132" s="79">
        <v>0.41142361111111098</v>
      </c>
      <c r="AM3132" s="2">
        <v>1</v>
      </c>
      <c r="AN3132" s="2" t="s">
        <v>5732</v>
      </c>
      <c r="AO3132" s="2" t="s">
        <v>13690</v>
      </c>
    </row>
    <row r="3133" spans="17:41">
      <c r="Q3133" s="84">
        <v>0.29769675925925898</v>
      </c>
      <c r="R3133" s="85">
        <v>1</v>
      </c>
      <c r="S3133" s="85" t="s">
        <v>2562</v>
      </c>
      <c r="T3133" s="87" t="s">
        <v>13719</v>
      </c>
      <c r="AL3133" s="79">
        <v>0.41143518518518502</v>
      </c>
      <c r="AM3133" s="2">
        <v>2</v>
      </c>
      <c r="AN3133" s="2" t="s">
        <v>865</v>
      </c>
      <c r="AO3133" s="2" t="s">
        <v>13690</v>
      </c>
    </row>
    <row r="3134" spans="17:41">
      <c r="Q3134" s="80">
        <v>0.29770833333333302</v>
      </c>
      <c r="R3134" s="81">
        <v>1</v>
      </c>
      <c r="S3134" s="81" t="s">
        <v>1694</v>
      </c>
      <c r="T3134" s="83" t="s">
        <v>13717</v>
      </c>
      <c r="AL3134" s="79">
        <v>0.411446759259259</v>
      </c>
      <c r="AM3134" s="2">
        <v>1</v>
      </c>
      <c r="AN3134" s="2" t="s">
        <v>5733</v>
      </c>
      <c r="AO3134" s="2" t="s">
        <v>13695</v>
      </c>
    </row>
    <row r="3135" spans="17:41">
      <c r="Q3135" s="84">
        <v>0.29775462962963001</v>
      </c>
      <c r="R3135" s="85">
        <v>2</v>
      </c>
      <c r="S3135" s="85" t="s">
        <v>1695</v>
      </c>
      <c r="T3135" s="87" t="s">
        <v>13717</v>
      </c>
      <c r="AL3135" s="79">
        <v>0.41146990740740702</v>
      </c>
      <c r="AM3135" s="2">
        <v>3</v>
      </c>
      <c r="AN3135" s="2" t="s">
        <v>475</v>
      </c>
      <c r="AO3135" s="2" t="s">
        <v>13690</v>
      </c>
    </row>
    <row r="3136" spans="17:41">
      <c r="Q3136" s="80">
        <v>0.29776620370370399</v>
      </c>
      <c r="R3136" s="81">
        <v>2</v>
      </c>
      <c r="S3136" s="81" t="s">
        <v>2402</v>
      </c>
      <c r="T3136" s="83" t="s">
        <v>13716</v>
      </c>
      <c r="AL3136" s="79">
        <v>0.41149305555555599</v>
      </c>
      <c r="AM3136" s="2">
        <v>1</v>
      </c>
      <c r="AN3136" s="2" t="s">
        <v>717</v>
      </c>
      <c r="AO3136" s="2" t="s">
        <v>13690</v>
      </c>
    </row>
    <row r="3137" spans="17:41">
      <c r="Q3137" s="84">
        <v>0.29776620370370399</v>
      </c>
      <c r="R3137" s="85">
        <v>2</v>
      </c>
      <c r="S3137" s="85" t="s">
        <v>4700</v>
      </c>
      <c r="T3137" s="87" t="s">
        <v>13716</v>
      </c>
      <c r="AL3137" s="79">
        <v>0.41152777777777799</v>
      </c>
      <c r="AM3137" s="2">
        <v>1</v>
      </c>
      <c r="AN3137" s="2" t="s">
        <v>5734</v>
      </c>
      <c r="AO3137" s="2" t="s">
        <v>13692</v>
      </c>
    </row>
    <row r="3138" spans="17:41">
      <c r="Q3138" s="80">
        <v>0.29782407407407402</v>
      </c>
      <c r="R3138" s="81">
        <v>1</v>
      </c>
      <c r="S3138" s="81" t="s">
        <v>2716</v>
      </c>
      <c r="T3138" s="83" t="s">
        <v>13717</v>
      </c>
      <c r="AL3138" s="79">
        <v>0.41153935185185198</v>
      </c>
      <c r="AM3138" s="2">
        <v>1</v>
      </c>
      <c r="AN3138" s="2" t="s">
        <v>5735</v>
      </c>
      <c r="AO3138" s="2" t="s">
        <v>13692</v>
      </c>
    </row>
    <row r="3139" spans="17:41">
      <c r="Q3139" s="84">
        <v>0.29784722222222199</v>
      </c>
      <c r="R3139" s="85">
        <v>1</v>
      </c>
      <c r="S3139" s="85" t="s">
        <v>2562</v>
      </c>
      <c r="T3139" s="87" t="s">
        <v>13722</v>
      </c>
      <c r="AL3139" s="79">
        <v>0.41155092592592601</v>
      </c>
      <c r="AM3139" s="2">
        <v>1</v>
      </c>
      <c r="AN3139" s="2" t="s">
        <v>5736</v>
      </c>
      <c r="AO3139" s="2" t="s">
        <v>13692</v>
      </c>
    </row>
    <row r="3140" spans="17:41">
      <c r="Q3140" s="80">
        <v>0.29802083333333301</v>
      </c>
      <c r="R3140" s="81">
        <v>1</v>
      </c>
      <c r="S3140" s="81" t="s">
        <v>1699</v>
      </c>
      <c r="T3140" s="83" t="s">
        <v>13719</v>
      </c>
      <c r="AL3140" s="79">
        <v>0.41157407407407398</v>
      </c>
      <c r="AM3140" s="2">
        <v>1</v>
      </c>
      <c r="AN3140" s="2" t="s">
        <v>5737</v>
      </c>
      <c r="AO3140" s="2" t="s">
        <v>13692</v>
      </c>
    </row>
    <row r="3141" spans="17:41">
      <c r="Q3141" s="84">
        <v>0.29806712962963</v>
      </c>
      <c r="R3141" s="85">
        <v>1</v>
      </c>
      <c r="S3141" s="85" t="s">
        <v>728</v>
      </c>
      <c r="T3141" s="87" t="s">
        <v>13718</v>
      </c>
      <c r="AL3141" s="79">
        <v>0.41160879629629599</v>
      </c>
      <c r="AM3141" s="2">
        <v>1</v>
      </c>
      <c r="AN3141" s="2" t="s">
        <v>5738</v>
      </c>
      <c r="AO3141" s="2" t="s">
        <v>13692</v>
      </c>
    </row>
    <row r="3142" spans="17:41">
      <c r="Q3142" s="80">
        <v>0.29810185185185201</v>
      </c>
      <c r="R3142" s="81">
        <v>6</v>
      </c>
      <c r="S3142" s="81" t="s">
        <v>2562</v>
      </c>
      <c r="T3142" s="83" t="s">
        <v>13716</v>
      </c>
      <c r="AL3142" s="79">
        <v>0.41164351851851799</v>
      </c>
      <c r="AM3142" s="2">
        <v>1</v>
      </c>
      <c r="AN3142" s="2" t="s">
        <v>477</v>
      </c>
      <c r="AO3142" s="2" t="s">
        <v>13690</v>
      </c>
    </row>
    <row r="3143" spans="17:41">
      <c r="Q3143" s="84">
        <v>0.29822916666666699</v>
      </c>
      <c r="R3143" s="85">
        <v>1</v>
      </c>
      <c r="S3143" s="85" t="s">
        <v>13724</v>
      </c>
      <c r="T3143" s="87" t="s">
        <v>13720</v>
      </c>
      <c r="AL3143" s="79">
        <v>0.41164351851851799</v>
      </c>
      <c r="AM3143" s="2">
        <v>1</v>
      </c>
      <c r="AN3143" s="2" t="s">
        <v>2562</v>
      </c>
      <c r="AO3143" s="2" t="s">
        <v>13696</v>
      </c>
    </row>
    <row r="3144" spans="17:41">
      <c r="Q3144" s="80">
        <v>0.29836805555555601</v>
      </c>
      <c r="R3144" s="81">
        <v>2</v>
      </c>
      <c r="S3144" s="81" t="s">
        <v>1186</v>
      </c>
      <c r="T3144" s="83" t="s">
        <v>13718</v>
      </c>
      <c r="AL3144" s="79">
        <v>0.41165509259259297</v>
      </c>
      <c r="AM3144" s="2">
        <v>1</v>
      </c>
      <c r="AN3144" s="2" t="s">
        <v>3041</v>
      </c>
      <c r="AO3144" s="2" t="s">
        <v>13692</v>
      </c>
    </row>
    <row r="3145" spans="17:41">
      <c r="Q3145" s="84">
        <v>0.2983912037037037</v>
      </c>
      <c r="R3145" s="85">
        <v>2</v>
      </c>
      <c r="S3145" s="85" t="s">
        <v>2717</v>
      </c>
      <c r="T3145" s="87" t="s">
        <v>13719</v>
      </c>
      <c r="AL3145" s="79">
        <v>0.41166666666666701</v>
      </c>
      <c r="AM3145" s="2">
        <v>1</v>
      </c>
      <c r="AN3145" s="2" t="s">
        <v>1004</v>
      </c>
      <c r="AO3145" s="2" t="s">
        <v>13694</v>
      </c>
    </row>
    <row r="3146" spans="17:41">
      <c r="Q3146" s="80">
        <v>0.29843750000000002</v>
      </c>
      <c r="R3146" s="81">
        <v>4</v>
      </c>
      <c r="S3146" s="81" t="s">
        <v>2086</v>
      </c>
      <c r="T3146" s="83" t="s">
        <v>13717</v>
      </c>
      <c r="AL3146" s="79">
        <v>0.411678240740741</v>
      </c>
      <c r="AM3146" s="2">
        <v>2</v>
      </c>
      <c r="AN3146" s="2" t="s">
        <v>5739</v>
      </c>
      <c r="AO3146" s="2" t="s">
        <v>13693</v>
      </c>
    </row>
    <row r="3147" spans="17:41">
      <c r="Q3147" s="84">
        <v>0.29854166666666698</v>
      </c>
      <c r="R3147" s="85">
        <v>1</v>
      </c>
      <c r="S3147" s="85" t="s">
        <v>1702</v>
      </c>
      <c r="T3147" s="87" t="s">
        <v>13717</v>
      </c>
      <c r="AL3147" s="79">
        <v>0.411678240740741</v>
      </c>
      <c r="AM3147" s="2">
        <v>1</v>
      </c>
      <c r="AN3147" s="2" t="s">
        <v>2562</v>
      </c>
      <c r="AO3147" s="2" t="s">
        <v>13692</v>
      </c>
    </row>
    <row r="3148" spans="17:41">
      <c r="Q3148" s="80">
        <v>0.29857638888888899</v>
      </c>
      <c r="R3148" s="81">
        <v>2</v>
      </c>
      <c r="S3148" s="81" t="s">
        <v>1361</v>
      </c>
      <c r="T3148" s="83" t="s">
        <v>13719</v>
      </c>
      <c r="AL3148" s="79">
        <v>0.41170138888888902</v>
      </c>
      <c r="AM3148" s="2">
        <v>1</v>
      </c>
      <c r="AN3148" s="2" t="s">
        <v>2056</v>
      </c>
      <c r="AO3148" s="2" t="s">
        <v>13699</v>
      </c>
    </row>
    <row r="3149" spans="17:41">
      <c r="Q3149" s="84">
        <v>0.298645833333333</v>
      </c>
      <c r="R3149" s="85">
        <v>1</v>
      </c>
      <c r="S3149" s="85" t="s">
        <v>2087</v>
      </c>
      <c r="T3149" s="87" t="s">
        <v>13717</v>
      </c>
      <c r="AL3149" s="79">
        <v>0.411712962962963</v>
      </c>
      <c r="AM3149" s="2">
        <v>2</v>
      </c>
      <c r="AN3149" s="2" t="s">
        <v>2562</v>
      </c>
      <c r="AO3149" s="2" t="s">
        <v>13692</v>
      </c>
    </row>
    <row r="3150" spans="17:41">
      <c r="Q3150" s="80">
        <v>0.298680555555556</v>
      </c>
      <c r="R3150" s="81">
        <v>1</v>
      </c>
      <c r="S3150" s="81" t="s">
        <v>2406</v>
      </c>
      <c r="T3150" s="83" t="s">
        <v>13716</v>
      </c>
      <c r="AL3150" s="79">
        <v>0.411712962962963</v>
      </c>
      <c r="AM3150" s="2">
        <v>1</v>
      </c>
      <c r="AN3150" s="2" t="s">
        <v>5740</v>
      </c>
      <c r="AO3150" s="2" t="s">
        <v>13692</v>
      </c>
    </row>
    <row r="3151" spans="17:41">
      <c r="Q3151" s="84">
        <v>0.29869212962962999</v>
      </c>
      <c r="R3151" s="85">
        <v>1</v>
      </c>
      <c r="S3151" s="85" t="s">
        <v>1360</v>
      </c>
      <c r="T3151" s="87" t="s">
        <v>13717</v>
      </c>
      <c r="AL3151" s="79">
        <v>0.41172453703703699</v>
      </c>
      <c r="AM3151" s="2">
        <v>2</v>
      </c>
      <c r="AN3151" s="2" t="s">
        <v>2562</v>
      </c>
      <c r="AO3151" s="2" t="s">
        <v>13692</v>
      </c>
    </row>
    <row r="3152" spans="17:41">
      <c r="Q3152" s="80">
        <v>0.29871527777777801</v>
      </c>
      <c r="R3152" s="81">
        <v>2</v>
      </c>
      <c r="S3152" s="81" t="s">
        <v>2088</v>
      </c>
      <c r="T3152" s="83" t="s">
        <v>13717</v>
      </c>
      <c r="AL3152" s="79">
        <v>0.41173611111111103</v>
      </c>
      <c r="AM3152" s="2">
        <v>1</v>
      </c>
      <c r="AN3152" s="2" t="s">
        <v>2562</v>
      </c>
      <c r="AO3152" s="2" t="s">
        <v>13692</v>
      </c>
    </row>
    <row r="3153" spans="17:41">
      <c r="Q3153" s="84">
        <v>0.29873842592592598</v>
      </c>
      <c r="R3153" s="85">
        <v>1</v>
      </c>
      <c r="S3153" s="85" t="s">
        <v>1703</v>
      </c>
      <c r="T3153" s="87" t="s">
        <v>13717</v>
      </c>
      <c r="AL3153" s="79">
        <v>0.41177083333333298</v>
      </c>
      <c r="AM3153" s="2">
        <v>3</v>
      </c>
      <c r="AN3153" s="2" t="s">
        <v>718</v>
      </c>
      <c r="AO3153" s="2" t="s">
        <v>13690</v>
      </c>
    </row>
    <row r="3154" spans="17:41">
      <c r="Q3154" s="80">
        <v>0.29877314814814798</v>
      </c>
      <c r="R3154" s="81">
        <v>1</v>
      </c>
      <c r="S3154" s="81" t="s">
        <v>2618</v>
      </c>
      <c r="T3154" s="83" t="s">
        <v>13716</v>
      </c>
      <c r="AL3154" s="79">
        <v>0.41177083333333298</v>
      </c>
      <c r="AM3154" s="2">
        <v>1</v>
      </c>
      <c r="AN3154" s="2" t="s">
        <v>424</v>
      </c>
      <c r="AO3154" s="2" t="s">
        <v>13696</v>
      </c>
    </row>
    <row r="3155" spans="17:41">
      <c r="Q3155" s="84">
        <v>0.29878472222222202</v>
      </c>
      <c r="R3155" s="85">
        <v>1</v>
      </c>
      <c r="S3155" s="85" t="s">
        <v>1359</v>
      </c>
      <c r="T3155" s="87" t="s">
        <v>13716</v>
      </c>
      <c r="AL3155" s="79">
        <v>0.411793981481481</v>
      </c>
      <c r="AM3155" s="2">
        <v>1</v>
      </c>
      <c r="AN3155" s="2" t="s">
        <v>719</v>
      </c>
      <c r="AO3155" s="2" t="s">
        <v>13694</v>
      </c>
    </row>
    <row r="3156" spans="17:41">
      <c r="Q3156" s="80">
        <v>0.29881944444444403</v>
      </c>
      <c r="R3156" s="81">
        <v>1</v>
      </c>
      <c r="S3156" s="81" t="s">
        <v>2562</v>
      </c>
      <c r="T3156" s="83" t="s">
        <v>13722</v>
      </c>
      <c r="AL3156" s="79">
        <v>0.41180555555555598</v>
      </c>
      <c r="AM3156" s="2">
        <v>2</v>
      </c>
      <c r="AN3156" s="2" t="s">
        <v>2059</v>
      </c>
      <c r="AO3156" s="2" t="s">
        <v>13690</v>
      </c>
    </row>
    <row r="3157" spans="17:41">
      <c r="Q3157" s="84">
        <v>0.29883101851851901</v>
      </c>
      <c r="R3157" s="85">
        <v>1</v>
      </c>
      <c r="S3157" s="85" t="s">
        <v>2404</v>
      </c>
      <c r="T3157" s="87" t="s">
        <v>13717</v>
      </c>
      <c r="AL3157" s="79">
        <v>0.41188657407407397</v>
      </c>
      <c r="AM3157" s="2">
        <v>3</v>
      </c>
      <c r="AN3157" s="2" t="s">
        <v>5741</v>
      </c>
      <c r="AO3157" s="2" t="s">
        <v>13707</v>
      </c>
    </row>
    <row r="3158" spans="17:41">
      <c r="Q3158" s="80">
        <v>0.29883101851851901</v>
      </c>
      <c r="R3158" s="81">
        <v>1</v>
      </c>
      <c r="S3158" s="81" t="s">
        <v>13725</v>
      </c>
      <c r="T3158" s="83" t="s">
        <v>13720</v>
      </c>
      <c r="AL3158" s="79">
        <v>0.41193287037037002</v>
      </c>
      <c r="AM3158" s="2">
        <v>1</v>
      </c>
      <c r="AN3158" s="2" t="s">
        <v>2562</v>
      </c>
      <c r="AO3158" s="2" t="s">
        <v>13692</v>
      </c>
    </row>
    <row r="3159" spans="17:41">
      <c r="Q3159" s="84">
        <v>0.29888888888888898</v>
      </c>
      <c r="R3159" s="85">
        <v>1</v>
      </c>
      <c r="S3159" s="85" t="s">
        <v>2718</v>
      </c>
      <c r="T3159" s="87" t="s">
        <v>13717</v>
      </c>
      <c r="AL3159" s="79">
        <v>0.411944444444444</v>
      </c>
      <c r="AM3159" s="2">
        <v>1</v>
      </c>
      <c r="AN3159" s="2" t="s">
        <v>5742</v>
      </c>
      <c r="AO3159" s="2" t="s">
        <v>13692</v>
      </c>
    </row>
    <row r="3160" spans="17:41">
      <c r="Q3160" s="80">
        <v>0.29893518518518503</v>
      </c>
      <c r="R3160" s="81">
        <v>2</v>
      </c>
      <c r="S3160" s="81" t="s">
        <v>2562</v>
      </c>
      <c r="T3160" s="83" t="s">
        <v>13719</v>
      </c>
      <c r="AL3160" s="79">
        <v>0.411944444444444</v>
      </c>
      <c r="AM3160" s="2">
        <v>1</v>
      </c>
      <c r="AN3160" s="2" t="s">
        <v>720</v>
      </c>
      <c r="AO3160" s="2" t="s">
        <v>13690</v>
      </c>
    </row>
    <row r="3161" spans="17:41">
      <c r="Q3161" s="84">
        <v>0.29903935185185199</v>
      </c>
      <c r="R3161" s="85">
        <v>1</v>
      </c>
      <c r="S3161" s="85" t="s">
        <v>2544</v>
      </c>
      <c r="T3161" s="87" t="s">
        <v>13718</v>
      </c>
      <c r="AL3161" s="79">
        <v>0.411944444444444</v>
      </c>
      <c r="AM3161" s="2">
        <v>1</v>
      </c>
      <c r="AN3161" s="2" t="s">
        <v>1037</v>
      </c>
      <c r="AO3161" s="2" t="s">
        <v>13696</v>
      </c>
    </row>
    <row r="3162" spans="17:41">
      <c r="Q3162" s="80">
        <v>0.29908564814814798</v>
      </c>
      <c r="R3162" s="81">
        <v>3</v>
      </c>
      <c r="S3162" s="81" t="s">
        <v>4703</v>
      </c>
      <c r="T3162" s="83" t="s">
        <v>13719</v>
      </c>
      <c r="AL3162" s="79">
        <v>0.41197916666666701</v>
      </c>
      <c r="AM3162" s="2">
        <v>1</v>
      </c>
      <c r="AN3162" s="2" t="s">
        <v>5743</v>
      </c>
      <c r="AO3162" s="2" t="s">
        <v>13692</v>
      </c>
    </row>
    <row r="3163" spans="17:41">
      <c r="Q3163" s="84">
        <v>0.29909722222222201</v>
      </c>
      <c r="R3163" s="85">
        <v>1</v>
      </c>
      <c r="S3163" s="85" t="s">
        <v>4704</v>
      </c>
      <c r="T3163" s="87" t="s">
        <v>13719</v>
      </c>
      <c r="AL3163" s="79">
        <v>0.41199074074074099</v>
      </c>
      <c r="AM3163" s="2">
        <v>2</v>
      </c>
      <c r="AN3163" s="2" t="s">
        <v>721</v>
      </c>
      <c r="AO3163" s="2" t="s">
        <v>13694</v>
      </c>
    </row>
    <row r="3164" spans="17:41">
      <c r="Q3164" s="80">
        <v>0.29918981481481499</v>
      </c>
      <c r="R3164" s="81">
        <v>1</v>
      </c>
      <c r="S3164" s="81" t="s">
        <v>2085</v>
      </c>
      <c r="T3164" s="83" t="s">
        <v>13717</v>
      </c>
      <c r="AL3164" s="79">
        <v>0.41200231481481497</v>
      </c>
      <c r="AM3164" s="2">
        <v>2</v>
      </c>
      <c r="AN3164" s="2" t="s">
        <v>866</v>
      </c>
      <c r="AO3164" s="2" t="s">
        <v>13690</v>
      </c>
    </row>
    <row r="3165" spans="17:41">
      <c r="Q3165" s="84">
        <v>0.29920138888888897</v>
      </c>
      <c r="R3165" s="85">
        <v>1</v>
      </c>
      <c r="S3165" s="85" t="s">
        <v>1701</v>
      </c>
      <c r="T3165" s="87" t="s">
        <v>13717</v>
      </c>
      <c r="AL3165" s="79">
        <v>0.41201388888888901</v>
      </c>
      <c r="AM3165" s="2">
        <v>1</v>
      </c>
      <c r="AN3165" s="2" t="s">
        <v>5744</v>
      </c>
      <c r="AO3165" s="2" t="s">
        <v>13694</v>
      </c>
    </row>
    <row r="3166" spans="17:41">
      <c r="Q3166" s="80">
        <v>0.29924768518518502</v>
      </c>
      <c r="R3166" s="81">
        <v>1</v>
      </c>
      <c r="S3166" s="81" t="s">
        <v>2562</v>
      </c>
      <c r="T3166" s="83" t="s">
        <v>13722</v>
      </c>
      <c r="AL3166" s="79">
        <v>0.41201388888888901</v>
      </c>
      <c r="AM3166" s="2">
        <v>1</v>
      </c>
      <c r="AN3166" s="2" t="s">
        <v>1064</v>
      </c>
      <c r="AO3166" s="2" t="s">
        <v>13695</v>
      </c>
    </row>
    <row r="3167" spans="17:41">
      <c r="Q3167" s="84">
        <v>0.29928240740740703</v>
      </c>
      <c r="R3167" s="85">
        <v>6</v>
      </c>
      <c r="S3167" s="85" t="s">
        <v>4702</v>
      </c>
      <c r="T3167" s="87" t="s">
        <v>13716</v>
      </c>
      <c r="AL3167" s="79">
        <v>0.412060185185185</v>
      </c>
      <c r="AM3167" s="2">
        <v>2</v>
      </c>
      <c r="AN3167" s="2" t="s">
        <v>165</v>
      </c>
      <c r="AO3167" s="2" t="s">
        <v>13695</v>
      </c>
    </row>
    <row r="3168" spans="17:41">
      <c r="Q3168" s="80">
        <v>0.29936342592592602</v>
      </c>
      <c r="R3168" s="81">
        <v>1</v>
      </c>
      <c r="S3168" s="81" t="s">
        <v>12601</v>
      </c>
      <c r="T3168" s="83" t="s">
        <v>13721</v>
      </c>
      <c r="AL3168" s="79">
        <v>0.41207175925925899</v>
      </c>
      <c r="AM3168" s="2">
        <v>1</v>
      </c>
      <c r="AN3168" s="2" t="s">
        <v>843</v>
      </c>
      <c r="AO3168" s="2" t="s">
        <v>13695</v>
      </c>
    </row>
    <row r="3169" spans="17:41">
      <c r="Q3169" s="84">
        <v>0.29939814814814802</v>
      </c>
      <c r="R3169" s="85">
        <v>1</v>
      </c>
      <c r="S3169" s="85" t="s">
        <v>4707</v>
      </c>
      <c r="T3169" s="87" t="s">
        <v>13719</v>
      </c>
      <c r="AL3169" s="79">
        <v>0.41207175925925899</v>
      </c>
      <c r="AM3169" s="2">
        <v>1</v>
      </c>
      <c r="AN3169" s="2" t="s">
        <v>843</v>
      </c>
      <c r="AO3169" s="2" t="s">
        <v>13696</v>
      </c>
    </row>
    <row r="3170" spans="17:41">
      <c r="Q3170" s="80">
        <v>0.29939814814814802</v>
      </c>
      <c r="R3170" s="81">
        <v>2</v>
      </c>
      <c r="S3170" s="81" t="s">
        <v>1704</v>
      </c>
      <c r="T3170" s="83" t="s">
        <v>13719</v>
      </c>
      <c r="AL3170" s="79">
        <v>0.41215277777777798</v>
      </c>
      <c r="AM3170" s="2">
        <v>1</v>
      </c>
      <c r="AN3170" s="2" t="s">
        <v>5745</v>
      </c>
      <c r="AO3170" s="2" t="s">
        <v>13692</v>
      </c>
    </row>
    <row r="3171" spans="17:41">
      <c r="Q3171" s="84">
        <v>0.29951388888888902</v>
      </c>
      <c r="R3171" s="85">
        <v>3</v>
      </c>
      <c r="S3171" s="85" t="s">
        <v>12602</v>
      </c>
      <c r="T3171" s="87" t="s">
        <v>13726</v>
      </c>
      <c r="AL3171" s="79">
        <v>0.412175925925926</v>
      </c>
      <c r="AM3171" s="2">
        <v>2</v>
      </c>
      <c r="AN3171" s="2" t="s">
        <v>1670</v>
      </c>
      <c r="AO3171" s="2" t="s">
        <v>13690</v>
      </c>
    </row>
    <row r="3172" spans="17:41">
      <c r="Q3172" s="80">
        <v>0.299571759259259</v>
      </c>
      <c r="R3172" s="81">
        <v>1</v>
      </c>
      <c r="S3172" s="81" t="s">
        <v>2743</v>
      </c>
      <c r="T3172" s="83" t="s">
        <v>13722</v>
      </c>
      <c r="AL3172" s="79">
        <v>0.41219907407407402</v>
      </c>
      <c r="AM3172" s="2">
        <v>1</v>
      </c>
      <c r="AN3172" s="2" t="s">
        <v>484</v>
      </c>
      <c r="AO3172" s="2" t="s">
        <v>13690</v>
      </c>
    </row>
    <row r="3173" spans="17:41">
      <c r="Q3173" s="84">
        <v>0.29958333333333298</v>
      </c>
      <c r="R3173" s="85">
        <v>1</v>
      </c>
      <c r="S3173" s="85" t="s">
        <v>4362</v>
      </c>
      <c r="T3173" s="87" t="s">
        <v>13718</v>
      </c>
      <c r="AL3173" s="79">
        <v>0.41223379629629597</v>
      </c>
      <c r="AM3173" s="2">
        <v>1</v>
      </c>
      <c r="AN3173" s="2" t="s">
        <v>4639</v>
      </c>
      <c r="AO3173" s="2" t="s">
        <v>13695</v>
      </c>
    </row>
    <row r="3174" spans="17:41">
      <c r="Q3174" s="80">
        <v>0.29967592592592601</v>
      </c>
      <c r="R3174" s="81">
        <v>2</v>
      </c>
      <c r="S3174" s="81" t="s">
        <v>2089</v>
      </c>
      <c r="T3174" s="83" t="s">
        <v>13719</v>
      </c>
      <c r="AL3174" s="79">
        <v>0.41224537037037001</v>
      </c>
      <c r="AM3174" s="2">
        <v>1</v>
      </c>
      <c r="AN3174" s="2" t="s">
        <v>1005</v>
      </c>
      <c r="AO3174" s="2" t="s">
        <v>13690</v>
      </c>
    </row>
    <row r="3175" spans="17:41">
      <c r="Q3175" s="84">
        <v>0.29974537037037002</v>
      </c>
      <c r="R3175" s="85">
        <v>3</v>
      </c>
      <c r="S3175" s="85" t="s">
        <v>1363</v>
      </c>
      <c r="T3175" s="87" t="s">
        <v>13719</v>
      </c>
      <c r="AL3175" s="79">
        <v>0.412256944444444</v>
      </c>
      <c r="AM3175" s="2">
        <v>1</v>
      </c>
      <c r="AN3175" s="2" t="s">
        <v>2562</v>
      </c>
      <c r="AO3175" s="2" t="s">
        <v>13692</v>
      </c>
    </row>
    <row r="3176" spans="17:41">
      <c r="Q3176" s="80">
        <v>0.29975694444444401</v>
      </c>
      <c r="R3176" s="81">
        <v>1</v>
      </c>
      <c r="S3176" s="81" t="s">
        <v>4705</v>
      </c>
      <c r="T3176" s="83" t="s">
        <v>13716</v>
      </c>
      <c r="AL3176" s="79">
        <v>0.41236111111111101</v>
      </c>
      <c r="AM3176" s="2">
        <v>2</v>
      </c>
      <c r="AN3176" s="2" t="s">
        <v>3042</v>
      </c>
      <c r="AO3176" s="2" t="s">
        <v>13695</v>
      </c>
    </row>
    <row r="3177" spans="17:41">
      <c r="Q3177" s="84">
        <v>0.29976851851851899</v>
      </c>
      <c r="R3177" s="85">
        <v>1</v>
      </c>
      <c r="S3177" s="85" t="s">
        <v>1364</v>
      </c>
      <c r="T3177" s="87" t="s">
        <v>13719</v>
      </c>
      <c r="AL3177" s="79">
        <v>0.41239583333333302</v>
      </c>
      <c r="AM3177" s="2">
        <v>2</v>
      </c>
      <c r="AN3177" s="2" t="s">
        <v>3574</v>
      </c>
      <c r="AO3177" s="2" t="s">
        <v>13694</v>
      </c>
    </row>
    <row r="3178" spans="17:41">
      <c r="Q3178" s="80">
        <v>0.29988425925925899</v>
      </c>
      <c r="R3178" s="81">
        <v>1</v>
      </c>
      <c r="S3178" s="81" t="s">
        <v>12603</v>
      </c>
      <c r="T3178" s="83" t="s">
        <v>13722</v>
      </c>
      <c r="AL3178" s="79">
        <v>0.41241898148148098</v>
      </c>
      <c r="AM3178" s="2">
        <v>1</v>
      </c>
      <c r="AN3178" s="2" t="s">
        <v>5746</v>
      </c>
      <c r="AO3178" s="2" t="s">
        <v>13692</v>
      </c>
    </row>
    <row r="3179" spans="17:41">
      <c r="Q3179" s="84">
        <v>0.299953703703704</v>
      </c>
      <c r="R3179" s="85">
        <v>1</v>
      </c>
      <c r="S3179" s="85" t="s">
        <v>937</v>
      </c>
      <c r="T3179" s="87" t="s">
        <v>13727</v>
      </c>
      <c r="AL3179" s="79">
        <v>0.41244212962963001</v>
      </c>
      <c r="AM3179" s="2">
        <v>1</v>
      </c>
      <c r="AN3179" s="2" t="s">
        <v>5747</v>
      </c>
      <c r="AO3179" s="2" t="s">
        <v>13692</v>
      </c>
    </row>
    <row r="3180" spans="17:41">
      <c r="Q3180" s="80">
        <v>0.30002314814814801</v>
      </c>
      <c r="R3180" s="81">
        <v>3</v>
      </c>
      <c r="S3180" s="81" t="s">
        <v>12604</v>
      </c>
      <c r="T3180" s="83" t="s">
        <v>13718</v>
      </c>
      <c r="AL3180" s="79">
        <v>0.41251157407407402</v>
      </c>
      <c r="AM3180" s="2">
        <v>1</v>
      </c>
      <c r="AN3180" s="2" t="s">
        <v>722</v>
      </c>
      <c r="AO3180" s="2" t="s">
        <v>13694</v>
      </c>
    </row>
    <row r="3181" spans="17:41">
      <c r="Q3181" s="84">
        <v>0.30013888888888901</v>
      </c>
      <c r="R3181" s="85">
        <v>1</v>
      </c>
      <c r="S3181" s="85" t="s">
        <v>2719</v>
      </c>
      <c r="T3181" s="87" t="s">
        <v>13718</v>
      </c>
      <c r="AL3181" s="79">
        <v>0.41261574074074098</v>
      </c>
      <c r="AM3181" s="2">
        <v>2</v>
      </c>
      <c r="AN3181" s="2" t="s">
        <v>5748</v>
      </c>
      <c r="AO3181" s="2" t="s">
        <v>13692</v>
      </c>
    </row>
    <row r="3182" spans="17:41">
      <c r="Q3182" s="80">
        <v>0.30023148148148099</v>
      </c>
      <c r="R3182" s="81">
        <v>4</v>
      </c>
      <c r="S3182" s="81" t="s">
        <v>2407</v>
      </c>
      <c r="T3182" s="83" t="s">
        <v>13717</v>
      </c>
      <c r="AL3182" s="79">
        <v>0.41262731481481502</v>
      </c>
      <c r="AM3182" s="2">
        <v>2</v>
      </c>
      <c r="AN3182" s="2" t="s">
        <v>867</v>
      </c>
      <c r="AO3182" s="2" t="s">
        <v>13690</v>
      </c>
    </row>
    <row r="3183" spans="17:41">
      <c r="Q3183" s="84">
        <v>0.30023148148148099</v>
      </c>
      <c r="R3183" s="85">
        <v>1</v>
      </c>
      <c r="S3183" s="85" t="s">
        <v>1365</v>
      </c>
      <c r="T3183" s="87" t="s">
        <v>13719</v>
      </c>
      <c r="AL3183" s="79">
        <v>0.41265046296296298</v>
      </c>
      <c r="AM3183" s="2">
        <v>1</v>
      </c>
      <c r="AN3183" s="2" t="s">
        <v>2541</v>
      </c>
      <c r="AO3183" s="2" t="s">
        <v>13690</v>
      </c>
    </row>
    <row r="3184" spans="17:41">
      <c r="Q3184" s="80">
        <v>0.30025462962963001</v>
      </c>
      <c r="R3184" s="81">
        <v>1</v>
      </c>
      <c r="S3184" s="81" t="s">
        <v>12605</v>
      </c>
      <c r="T3184" s="83" t="s">
        <v>13728</v>
      </c>
      <c r="AL3184" s="79">
        <v>0.41269675925925903</v>
      </c>
      <c r="AM3184" s="2">
        <v>1</v>
      </c>
      <c r="AN3184" s="2" t="s">
        <v>868</v>
      </c>
      <c r="AO3184" s="2" t="s">
        <v>13690</v>
      </c>
    </row>
    <row r="3185" spans="17:41">
      <c r="Q3185" s="84">
        <v>0.30038194444444399</v>
      </c>
      <c r="R3185" s="85">
        <v>2</v>
      </c>
      <c r="S3185" s="85" t="s">
        <v>9411</v>
      </c>
      <c r="T3185" s="87" t="s">
        <v>13718</v>
      </c>
      <c r="AL3185" s="79">
        <v>0.41274305555555602</v>
      </c>
      <c r="AM3185" s="2">
        <v>1</v>
      </c>
      <c r="AN3185" s="2" t="s">
        <v>3043</v>
      </c>
      <c r="AO3185" s="2" t="s">
        <v>13692</v>
      </c>
    </row>
    <row r="3186" spans="17:41">
      <c r="Q3186" s="80">
        <v>0.300416666666667</v>
      </c>
      <c r="R3186" s="81">
        <v>1</v>
      </c>
      <c r="S3186" s="81" t="s">
        <v>1362</v>
      </c>
      <c r="T3186" s="83" t="s">
        <v>13716</v>
      </c>
      <c r="AL3186" s="79">
        <v>0.41280092592592599</v>
      </c>
      <c r="AM3186" s="2">
        <v>2</v>
      </c>
      <c r="AN3186" s="2" t="s">
        <v>3044</v>
      </c>
      <c r="AO3186" s="2" t="s">
        <v>13692</v>
      </c>
    </row>
    <row r="3187" spans="17:41">
      <c r="Q3187" s="84">
        <v>0.30050925925925898</v>
      </c>
      <c r="R3187" s="85">
        <v>1</v>
      </c>
      <c r="S3187" s="85" t="s">
        <v>2091</v>
      </c>
      <c r="T3187" s="87" t="s">
        <v>13717</v>
      </c>
      <c r="AL3187" s="79">
        <v>0.41280092592592599</v>
      </c>
      <c r="AM3187" s="2">
        <v>1</v>
      </c>
      <c r="AN3187" s="2" t="s">
        <v>936</v>
      </c>
      <c r="AO3187" s="2" t="s">
        <v>13690</v>
      </c>
    </row>
    <row r="3188" spans="17:41">
      <c r="Q3188" s="80">
        <v>0.30050925925925898</v>
      </c>
      <c r="R3188" s="81">
        <v>1</v>
      </c>
      <c r="S3188" s="81" t="s">
        <v>2720</v>
      </c>
      <c r="T3188" s="83" t="s">
        <v>13717</v>
      </c>
      <c r="AL3188" s="79">
        <v>0.41282407407407401</v>
      </c>
      <c r="AM3188" s="2">
        <v>4</v>
      </c>
      <c r="AN3188" s="2" t="s">
        <v>1006</v>
      </c>
      <c r="AO3188" s="2" t="s">
        <v>13690</v>
      </c>
    </row>
    <row r="3189" spans="17:41">
      <c r="Q3189" s="84">
        <v>0.30063657407407401</v>
      </c>
      <c r="R3189" s="85">
        <v>4</v>
      </c>
      <c r="S3189" s="85" t="s">
        <v>1367</v>
      </c>
      <c r="T3189" s="87" t="s">
        <v>13717</v>
      </c>
      <c r="AL3189" s="79">
        <v>0.41285879629629602</v>
      </c>
      <c r="AM3189" s="2">
        <v>1</v>
      </c>
      <c r="AN3189" s="2" t="s">
        <v>3045</v>
      </c>
      <c r="AO3189" s="2" t="s">
        <v>13691</v>
      </c>
    </row>
    <row r="3190" spans="17:41">
      <c r="Q3190" s="80">
        <v>0.300763888888889</v>
      </c>
      <c r="R3190" s="81">
        <v>2</v>
      </c>
      <c r="S3190" s="81" t="s">
        <v>2092</v>
      </c>
      <c r="T3190" s="83" t="s">
        <v>13717</v>
      </c>
      <c r="AL3190" s="79">
        <v>0.41288194444444398</v>
      </c>
      <c r="AM3190" s="2">
        <v>1</v>
      </c>
      <c r="AN3190" s="2" t="s">
        <v>869</v>
      </c>
      <c r="AO3190" s="2" t="s">
        <v>13690</v>
      </c>
    </row>
    <row r="3191" spans="17:41">
      <c r="Q3191" s="84">
        <v>0.30082175925925903</v>
      </c>
      <c r="R3191" s="85">
        <v>1</v>
      </c>
      <c r="S3191" s="85" t="s">
        <v>2090</v>
      </c>
      <c r="T3191" s="87" t="s">
        <v>13719</v>
      </c>
      <c r="AL3191" s="79">
        <v>0.41291666666666699</v>
      </c>
      <c r="AM3191" s="2">
        <v>1</v>
      </c>
      <c r="AN3191" s="2" t="s">
        <v>3046</v>
      </c>
      <c r="AO3191" s="2" t="s">
        <v>13702</v>
      </c>
    </row>
    <row r="3192" spans="17:41">
      <c r="Q3192" s="80">
        <v>0.300914351851852</v>
      </c>
      <c r="R3192" s="81">
        <v>1</v>
      </c>
      <c r="S3192" s="81" t="s">
        <v>1706</v>
      </c>
      <c r="T3192" s="83" t="s">
        <v>13717</v>
      </c>
      <c r="AL3192" s="79">
        <v>0.41303240740740699</v>
      </c>
      <c r="AM3192" s="2">
        <v>1</v>
      </c>
      <c r="AN3192" s="2" t="s">
        <v>3047</v>
      </c>
      <c r="AO3192" s="2" t="s">
        <v>13693</v>
      </c>
    </row>
    <row r="3193" spans="17:41">
      <c r="Q3193" s="84">
        <v>0.30121527777777801</v>
      </c>
      <c r="R3193" s="85">
        <v>1</v>
      </c>
      <c r="S3193" s="85" t="s">
        <v>1707</v>
      </c>
      <c r="T3193" s="87" t="s">
        <v>13717</v>
      </c>
      <c r="AL3193" s="79">
        <v>0.41307870370370398</v>
      </c>
      <c r="AM3193" s="2">
        <v>2</v>
      </c>
      <c r="AN3193" s="2" t="s">
        <v>473</v>
      </c>
      <c r="AO3193" s="2" t="s">
        <v>13703</v>
      </c>
    </row>
    <row r="3194" spans="17:41">
      <c r="Q3194" s="80">
        <v>0.30123842592592598</v>
      </c>
      <c r="R3194" s="81">
        <v>2</v>
      </c>
      <c r="S3194" s="81" t="s">
        <v>2550</v>
      </c>
      <c r="T3194" s="83" t="s">
        <v>13717</v>
      </c>
      <c r="AL3194" s="79">
        <v>0.41315972222222203</v>
      </c>
      <c r="AM3194" s="2">
        <v>2</v>
      </c>
      <c r="AN3194" s="2" t="s">
        <v>723</v>
      </c>
      <c r="AO3194" s="2" t="s">
        <v>13693</v>
      </c>
    </row>
    <row r="3195" spans="17:41">
      <c r="Q3195" s="84">
        <v>0.30125000000000002</v>
      </c>
      <c r="R3195" s="85">
        <v>1</v>
      </c>
      <c r="S3195" s="85" t="s">
        <v>1369</v>
      </c>
      <c r="T3195" s="87" t="s">
        <v>13719</v>
      </c>
      <c r="AL3195" s="79">
        <v>0.41315972222222203</v>
      </c>
      <c r="AM3195" s="2">
        <v>1</v>
      </c>
      <c r="AN3195" s="2" t="s">
        <v>724</v>
      </c>
      <c r="AO3195" s="2" t="s">
        <v>13694</v>
      </c>
    </row>
    <row r="3196" spans="17:41">
      <c r="Q3196" s="80">
        <v>0.301261574074074</v>
      </c>
      <c r="R3196" s="81">
        <v>1</v>
      </c>
      <c r="S3196" s="81" t="s">
        <v>2549</v>
      </c>
      <c r="T3196" s="83" t="s">
        <v>13716</v>
      </c>
      <c r="AL3196" s="79">
        <v>0.41318287037036999</v>
      </c>
      <c r="AM3196" s="2">
        <v>1</v>
      </c>
      <c r="AN3196" s="2" t="s">
        <v>3048</v>
      </c>
      <c r="AO3196" s="2" t="s">
        <v>13694</v>
      </c>
    </row>
    <row r="3197" spans="17:41">
      <c r="Q3197" s="84">
        <v>0.30127314814814798</v>
      </c>
      <c r="R3197" s="85">
        <v>1</v>
      </c>
      <c r="S3197" s="85" t="s">
        <v>1370</v>
      </c>
      <c r="T3197" s="87" t="s">
        <v>13719</v>
      </c>
      <c r="AL3197" s="79">
        <v>0.41320601851851901</v>
      </c>
      <c r="AM3197" s="2">
        <v>2</v>
      </c>
      <c r="AN3197" s="2" t="s">
        <v>2337</v>
      </c>
      <c r="AO3197" s="2" t="s">
        <v>13695</v>
      </c>
    </row>
    <row r="3198" spans="17:41">
      <c r="Q3198" s="80">
        <v>0.30128472222222202</v>
      </c>
      <c r="R3198" s="81">
        <v>1</v>
      </c>
      <c r="S3198" s="81" t="s">
        <v>2410</v>
      </c>
      <c r="T3198" s="83" t="s">
        <v>13717</v>
      </c>
      <c r="AL3198" s="79">
        <v>0.41320601851851901</v>
      </c>
      <c r="AM3198" s="2">
        <v>1</v>
      </c>
      <c r="AN3198" s="2" t="s">
        <v>725</v>
      </c>
      <c r="AO3198" s="2" t="s">
        <v>13694</v>
      </c>
    </row>
    <row r="3199" spans="17:41">
      <c r="Q3199" s="84">
        <v>0.30129629629629601</v>
      </c>
      <c r="R3199" s="85">
        <v>1</v>
      </c>
      <c r="S3199" s="85" t="s">
        <v>1293</v>
      </c>
      <c r="T3199" s="87" t="s">
        <v>13719</v>
      </c>
      <c r="AL3199" s="79">
        <v>0.41327546296296302</v>
      </c>
      <c r="AM3199" s="2">
        <v>1</v>
      </c>
      <c r="AN3199" s="2" t="s">
        <v>3049</v>
      </c>
      <c r="AO3199" s="2" t="s">
        <v>13694</v>
      </c>
    </row>
    <row r="3200" spans="17:41">
      <c r="Q3200" s="80">
        <v>0.30131944444444397</v>
      </c>
      <c r="R3200" s="81">
        <v>1</v>
      </c>
      <c r="S3200" s="81" t="s">
        <v>1708</v>
      </c>
      <c r="T3200" s="83" t="s">
        <v>13719</v>
      </c>
      <c r="AL3200" s="79">
        <v>0.41342592592592597</v>
      </c>
      <c r="AM3200" s="2">
        <v>1</v>
      </c>
      <c r="AN3200" s="2" t="s">
        <v>3050</v>
      </c>
      <c r="AO3200" s="2" t="s">
        <v>13694</v>
      </c>
    </row>
    <row r="3201" spans="17:41">
      <c r="Q3201" s="84">
        <v>0.30143518518518497</v>
      </c>
      <c r="R3201" s="85">
        <v>2</v>
      </c>
      <c r="S3201" s="85" t="s">
        <v>2548</v>
      </c>
      <c r="T3201" s="87" t="s">
        <v>13719</v>
      </c>
      <c r="AL3201" s="79">
        <v>0.413564814814815</v>
      </c>
      <c r="AM3201" s="2">
        <v>1</v>
      </c>
      <c r="AN3201" s="2" t="s">
        <v>726</v>
      </c>
      <c r="AO3201" s="2" t="s">
        <v>13694</v>
      </c>
    </row>
    <row r="3202" spans="17:41">
      <c r="Q3202" s="80">
        <v>0.30144675925925901</v>
      </c>
      <c r="R3202" s="81">
        <v>1</v>
      </c>
      <c r="S3202" s="81" t="s">
        <v>798</v>
      </c>
      <c r="T3202" s="83" t="s">
        <v>13726</v>
      </c>
      <c r="AL3202" s="79">
        <v>0.41361111111111099</v>
      </c>
      <c r="AM3202" s="2">
        <v>1</v>
      </c>
      <c r="AN3202" s="2" t="s">
        <v>3051</v>
      </c>
      <c r="AO3202" s="2" t="s">
        <v>13692</v>
      </c>
    </row>
    <row r="3203" spans="17:41">
      <c r="Q3203" s="84">
        <v>0.30150462962962998</v>
      </c>
      <c r="R3203" s="85">
        <v>1</v>
      </c>
      <c r="S3203" s="85" t="s">
        <v>12606</v>
      </c>
      <c r="T3203" s="87" t="s">
        <v>13718</v>
      </c>
      <c r="AL3203" s="79">
        <v>0.41362268518518502</v>
      </c>
      <c r="AM3203" s="2">
        <v>2</v>
      </c>
      <c r="AN3203" s="2" t="s">
        <v>3052</v>
      </c>
      <c r="AO3203" s="2" t="s">
        <v>13693</v>
      </c>
    </row>
    <row r="3204" spans="17:41">
      <c r="Q3204" s="80">
        <v>0.30151620370370402</v>
      </c>
      <c r="R3204" s="81">
        <v>1</v>
      </c>
      <c r="S3204" s="81" t="s">
        <v>1366</v>
      </c>
      <c r="T3204" s="83" t="s">
        <v>13716</v>
      </c>
      <c r="AL3204" s="79">
        <v>0.41362268518518502</v>
      </c>
      <c r="AM3204" s="2">
        <v>3</v>
      </c>
      <c r="AN3204" s="2" t="s">
        <v>1085</v>
      </c>
      <c r="AO3204" s="2" t="s">
        <v>13690</v>
      </c>
    </row>
    <row r="3205" spans="17:41">
      <c r="Q3205" s="84">
        <v>0.30156250000000001</v>
      </c>
      <c r="R3205" s="85">
        <v>1</v>
      </c>
      <c r="S3205" s="85" t="s">
        <v>3954</v>
      </c>
      <c r="T3205" s="87" t="s">
        <v>13721</v>
      </c>
      <c r="AL3205" s="79">
        <v>0.41363425925925901</v>
      </c>
      <c r="AM3205" s="2">
        <v>3</v>
      </c>
      <c r="AN3205" s="2" t="s">
        <v>3053</v>
      </c>
      <c r="AO3205" s="2" t="s">
        <v>13693</v>
      </c>
    </row>
    <row r="3206" spans="17:41">
      <c r="Q3206" s="80">
        <v>0.30166666666666703</v>
      </c>
      <c r="R3206" s="81">
        <v>2</v>
      </c>
      <c r="S3206" s="81" t="s">
        <v>2562</v>
      </c>
      <c r="T3206" s="83" t="s">
        <v>13719</v>
      </c>
      <c r="AL3206" s="79">
        <v>0.41363425925925901</v>
      </c>
      <c r="AM3206" s="2">
        <v>2</v>
      </c>
      <c r="AN3206" s="2" t="s">
        <v>2385</v>
      </c>
      <c r="AO3206" s="2" t="s">
        <v>13694</v>
      </c>
    </row>
    <row r="3207" spans="17:41">
      <c r="Q3207" s="84">
        <v>0.30170138888888898</v>
      </c>
      <c r="R3207" s="85">
        <v>1</v>
      </c>
      <c r="S3207" s="85" t="s">
        <v>12607</v>
      </c>
      <c r="T3207" s="87" t="s">
        <v>13728</v>
      </c>
      <c r="AL3207" s="79">
        <v>0.41364583333333299</v>
      </c>
      <c r="AM3207" s="2">
        <v>1</v>
      </c>
      <c r="AN3207" s="2" t="s">
        <v>5749</v>
      </c>
      <c r="AO3207" s="2" t="s">
        <v>13695</v>
      </c>
    </row>
    <row r="3208" spans="17:41">
      <c r="Q3208" s="80">
        <v>0.30185185185185198</v>
      </c>
      <c r="R3208" s="81">
        <v>1</v>
      </c>
      <c r="S3208" s="81" t="s">
        <v>12608</v>
      </c>
      <c r="T3208" s="83" t="s">
        <v>13716</v>
      </c>
      <c r="AL3208" s="79">
        <v>0.413680555555556</v>
      </c>
      <c r="AM3208" s="2">
        <v>1</v>
      </c>
      <c r="AN3208" s="2" t="s">
        <v>3054</v>
      </c>
      <c r="AO3208" s="2" t="s">
        <v>13692</v>
      </c>
    </row>
    <row r="3209" spans="17:41">
      <c r="Q3209" s="84">
        <v>0.30194444444444402</v>
      </c>
      <c r="R3209" s="85">
        <v>1</v>
      </c>
      <c r="S3209" s="85" t="s">
        <v>2093</v>
      </c>
      <c r="T3209" s="87" t="s">
        <v>13717</v>
      </c>
      <c r="AL3209" s="79">
        <v>0.413715277777778</v>
      </c>
      <c r="AM3209" s="2">
        <v>2</v>
      </c>
      <c r="AN3209" s="2" t="s">
        <v>5750</v>
      </c>
      <c r="AO3209" s="2" t="s">
        <v>13695</v>
      </c>
    </row>
    <row r="3210" spans="17:41">
      <c r="Q3210" s="80">
        <v>0.301956018518518</v>
      </c>
      <c r="R3210" s="81">
        <v>1</v>
      </c>
      <c r="S3210" s="81" t="s">
        <v>1709</v>
      </c>
      <c r="T3210" s="83" t="s">
        <v>13717</v>
      </c>
      <c r="AL3210" s="79">
        <v>0.41378472222222201</v>
      </c>
      <c r="AM3210" s="2">
        <v>4</v>
      </c>
      <c r="AN3210" s="2" t="s">
        <v>1182</v>
      </c>
      <c r="AO3210" s="2" t="s">
        <v>13690</v>
      </c>
    </row>
    <row r="3211" spans="17:41">
      <c r="Q3211" s="84">
        <v>0.30214120370370401</v>
      </c>
      <c r="R3211" s="85">
        <v>1</v>
      </c>
      <c r="S3211" s="85" t="s">
        <v>4708</v>
      </c>
      <c r="T3211" s="87" t="s">
        <v>13716</v>
      </c>
      <c r="AL3211" s="79">
        <v>0.413831018518519</v>
      </c>
      <c r="AM3211" s="2">
        <v>1</v>
      </c>
      <c r="AN3211" s="2" t="s">
        <v>3055</v>
      </c>
      <c r="AO3211" s="2" t="s">
        <v>13699</v>
      </c>
    </row>
    <row r="3212" spans="17:41">
      <c r="Q3212" s="80">
        <v>0.30232638888888902</v>
      </c>
      <c r="R3212" s="81">
        <v>1</v>
      </c>
      <c r="S3212" s="81" t="s">
        <v>4709</v>
      </c>
      <c r="T3212" s="83" t="s">
        <v>13719</v>
      </c>
      <c r="AL3212" s="79">
        <v>0.41384259259259298</v>
      </c>
      <c r="AM3212" s="2">
        <v>2</v>
      </c>
      <c r="AN3212" s="2" t="s">
        <v>1007</v>
      </c>
      <c r="AO3212" s="2" t="s">
        <v>13690</v>
      </c>
    </row>
    <row r="3213" spans="17:41">
      <c r="Q3213" s="84">
        <v>0.30237268518518501</v>
      </c>
      <c r="R3213" s="85">
        <v>1</v>
      </c>
      <c r="S3213" s="85" t="s">
        <v>2721</v>
      </c>
      <c r="T3213" s="87" t="s">
        <v>13717</v>
      </c>
      <c r="AL3213" s="79">
        <v>0.41393518518518502</v>
      </c>
      <c r="AM3213" s="2">
        <v>3</v>
      </c>
      <c r="AN3213" s="2" t="s">
        <v>5751</v>
      </c>
      <c r="AO3213" s="2" t="s">
        <v>13690</v>
      </c>
    </row>
    <row r="3214" spans="17:41">
      <c r="Q3214" s="80">
        <v>0.30237268518518501</v>
      </c>
      <c r="R3214" s="81">
        <v>1</v>
      </c>
      <c r="S3214" s="81" t="s">
        <v>2409</v>
      </c>
      <c r="T3214" s="83" t="s">
        <v>13717</v>
      </c>
      <c r="AL3214" s="79">
        <v>0.41393518518518502</v>
      </c>
      <c r="AM3214" s="2">
        <v>1</v>
      </c>
      <c r="AN3214" s="2" t="s">
        <v>636</v>
      </c>
      <c r="AO3214" s="2" t="s">
        <v>13696</v>
      </c>
    </row>
    <row r="3215" spans="17:41">
      <c r="Q3215" s="84">
        <v>0.30249999999999999</v>
      </c>
      <c r="R3215" s="85">
        <v>1</v>
      </c>
      <c r="S3215" s="85" t="s">
        <v>1711</v>
      </c>
      <c r="T3215" s="87" t="s">
        <v>13717</v>
      </c>
      <c r="AL3215" s="79">
        <v>0.41413194444444401</v>
      </c>
      <c r="AM3215" s="2">
        <v>1</v>
      </c>
      <c r="AN3215" s="2" t="s">
        <v>5752</v>
      </c>
      <c r="AO3215" s="2" t="s">
        <v>13707</v>
      </c>
    </row>
    <row r="3216" spans="17:41">
      <c r="Q3216" s="80">
        <v>0.30254629629629598</v>
      </c>
      <c r="R3216" s="81">
        <v>2</v>
      </c>
      <c r="S3216" s="81" t="s">
        <v>1712</v>
      </c>
      <c r="T3216" s="83" t="s">
        <v>13717</v>
      </c>
      <c r="AL3216" s="79">
        <v>0.41414351851851799</v>
      </c>
      <c r="AM3216" s="2">
        <v>1</v>
      </c>
      <c r="AN3216" s="2" t="s">
        <v>494</v>
      </c>
      <c r="AO3216" s="2" t="s">
        <v>13690</v>
      </c>
    </row>
    <row r="3217" spans="17:41">
      <c r="Q3217" s="84">
        <v>0.302650462962963</v>
      </c>
      <c r="R3217" s="85">
        <v>1</v>
      </c>
      <c r="S3217" s="85" t="s">
        <v>2722</v>
      </c>
      <c r="T3217" s="87" t="s">
        <v>13719</v>
      </c>
      <c r="AL3217" s="79">
        <v>0.41416666666666702</v>
      </c>
      <c r="AM3217" s="2">
        <v>2</v>
      </c>
      <c r="AN3217" s="2" t="s">
        <v>4273</v>
      </c>
      <c r="AO3217" s="2" t="s">
        <v>13699</v>
      </c>
    </row>
    <row r="3218" spans="17:41">
      <c r="Q3218" s="80">
        <v>0.30270833333333302</v>
      </c>
      <c r="R3218" s="81">
        <v>4</v>
      </c>
      <c r="S3218" s="81" t="s">
        <v>1714</v>
      </c>
      <c r="T3218" s="83" t="s">
        <v>13717</v>
      </c>
      <c r="AL3218" s="79">
        <v>0.414178240740741</v>
      </c>
      <c r="AM3218" s="2">
        <v>1</v>
      </c>
      <c r="AN3218" s="2" t="s">
        <v>5753</v>
      </c>
      <c r="AO3218" s="2" t="s">
        <v>13692</v>
      </c>
    </row>
    <row r="3219" spans="17:41">
      <c r="Q3219" s="84">
        <v>0.30274305555555597</v>
      </c>
      <c r="R3219" s="85">
        <v>2</v>
      </c>
      <c r="S3219" s="85" t="s">
        <v>1716</v>
      </c>
      <c r="T3219" s="87" t="s">
        <v>13717</v>
      </c>
      <c r="AL3219" s="79">
        <v>0.41420138888888902</v>
      </c>
      <c r="AM3219" s="2">
        <v>2</v>
      </c>
      <c r="AN3219" s="2" t="s">
        <v>5754</v>
      </c>
      <c r="AO3219" s="2" t="s">
        <v>13690</v>
      </c>
    </row>
    <row r="3220" spans="17:41">
      <c r="Q3220" s="80">
        <v>0.30274305555555597</v>
      </c>
      <c r="R3220" s="81">
        <v>1</v>
      </c>
      <c r="S3220" s="81" t="s">
        <v>12609</v>
      </c>
      <c r="T3220" s="83" t="s">
        <v>13718</v>
      </c>
      <c r="AL3220" s="79">
        <v>0.41422453703703699</v>
      </c>
      <c r="AM3220" s="2">
        <v>1</v>
      </c>
      <c r="AN3220" s="2" t="s">
        <v>5755</v>
      </c>
      <c r="AO3220" s="2" t="s">
        <v>13690</v>
      </c>
    </row>
    <row r="3221" spans="17:41">
      <c r="Q3221" s="84">
        <v>0.30278935185185202</v>
      </c>
      <c r="R3221" s="85">
        <v>2</v>
      </c>
      <c r="S3221" s="85" t="s">
        <v>1012</v>
      </c>
      <c r="T3221" s="87" t="s">
        <v>13722</v>
      </c>
      <c r="AL3221" s="79">
        <v>0.414293981481481</v>
      </c>
      <c r="AM3221" s="2">
        <v>1</v>
      </c>
      <c r="AN3221" s="2" t="s">
        <v>843</v>
      </c>
      <c r="AO3221" s="2" t="s">
        <v>13694</v>
      </c>
    </row>
    <row r="3222" spans="17:41">
      <c r="Q3222" s="80">
        <v>0.30282407407407402</v>
      </c>
      <c r="R3222" s="81">
        <v>3</v>
      </c>
      <c r="S3222" s="81" t="s">
        <v>2552</v>
      </c>
      <c r="T3222" s="83" t="s">
        <v>13717</v>
      </c>
      <c r="AL3222" s="79">
        <v>0.414328703703704</v>
      </c>
      <c r="AM3222" s="2">
        <v>1</v>
      </c>
      <c r="AN3222" s="2" t="s">
        <v>3056</v>
      </c>
      <c r="AO3222" s="2" t="s">
        <v>13694</v>
      </c>
    </row>
    <row r="3223" spans="17:41">
      <c r="Q3223" s="84">
        <v>0.30289351851851898</v>
      </c>
      <c r="R3223" s="85">
        <v>1</v>
      </c>
      <c r="S3223" s="85" t="s">
        <v>1718</v>
      </c>
      <c r="T3223" s="87" t="s">
        <v>13717</v>
      </c>
      <c r="AL3223" s="79">
        <v>0.41434027777777799</v>
      </c>
      <c r="AM3223" s="2">
        <v>1</v>
      </c>
      <c r="AN3223" s="2" t="s">
        <v>3057</v>
      </c>
      <c r="AO3223" s="2" t="s">
        <v>13693</v>
      </c>
    </row>
    <row r="3224" spans="17:41">
      <c r="Q3224" s="80">
        <v>0.30290509259259302</v>
      </c>
      <c r="R3224" s="81">
        <v>1</v>
      </c>
      <c r="S3224" s="81" t="s">
        <v>4710</v>
      </c>
      <c r="T3224" s="83" t="s">
        <v>13716</v>
      </c>
      <c r="AL3224" s="79">
        <v>0.41436342592592601</v>
      </c>
      <c r="AM3224" s="2">
        <v>2</v>
      </c>
      <c r="AN3224" s="2" t="s">
        <v>3058</v>
      </c>
      <c r="AO3224" s="2" t="s">
        <v>13690</v>
      </c>
    </row>
    <row r="3225" spans="17:41">
      <c r="Q3225" s="84">
        <v>0.302916666666667</v>
      </c>
      <c r="R3225" s="85">
        <v>1</v>
      </c>
      <c r="S3225" s="85" t="s">
        <v>1719</v>
      </c>
      <c r="T3225" s="87" t="s">
        <v>13717</v>
      </c>
      <c r="AL3225" s="79">
        <v>0.41436342592592601</v>
      </c>
      <c r="AM3225" s="2">
        <v>1</v>
      </c>
      <c r="AN3225" s="2" t="s">
        <v>5756</v>
      </c>
      <c r="AO3225" s="2" t="s">
        <v>13694</v>
      </c>
    </row>
    <row r="3226" spans="17:41">
      <c r="Q3226" s="80">
        <v>0.302916666666667</v>
      </c>
      <c r="R3226" s="81">
        <v>1</v>
      </c>
      <c r="S3226" s="81" t="s">
        <v>12610</v>
      </c>
      <c r="T3226" s="83" t="s">
        <v>13722</v>
      </c>
      <c r="AL3226" s="79">
        <v>0.41439814814814802</v>
      </c>
      <c r="AM3226" s="2">
        <v>1</v>
      </c>
      <c r="AN3226" s="2" t="s">
        <v>870</v>
      </c>
      <c r="AO3226" s="2" t="s">
        <v>13694</v>
      </c>
    </row>
    <row r="3227" spans="17:41">
      <c r="Q3227" s="84">
        <v>0.30304398148148098</v>
      </c>
      <c r="R3227" s="85">
        <v>1</v>
      </c>
      <c r="S3227" s="85" t="s">
        <v>1713</v>
      </c>
      <c r="T3227" s="87" t="s">
        <v>13716</v>
      </c>
      <c r="AL3227" s="79">
        <v>0.414409722222222</v>
      </c>
      <c r="AM3227" s="2">
        <v>1</v>
      </c>
      <c r="AN3227" s="2" t="s">
        <v>1096</v>
      </c>
      <c r="AO3227" s="2" t="s">
        <v>13696</v>
      </c>
    </row>
    <row r="3228" spans="17:41">
      <c r="Q3228" s="80">
        <v>0.30309027777777803</v>
      </c>
      <c r="R3228" s="81">
        <v>1</v>
      </c>
      <c r="S3228" s="81" t="s">
        <v>1373</v>
      </c>
      <c r="T3228" s="83" t="s">
        <v>13716</v>
      </c>
      <c r="AL3228" s="79">
        <v>0.414444444444444</v>
      </c>
      <c r="AM3228" s="2">
        <v>2</v>
      </c>
      <c r="AN3228" s="2" t="s">
        <v>1008</v>
      </c>
      <c r="AO3228" s="2" t="s">
        <v>13690</v>
      </c>
    </row>
    <row r="3229" spans="17:41">
      <c r="Q3229" s="84">
        <v>0.30311342592592599</v>
      </c>
      <c r="R3229" s="85">
        <v>1</v>
      </c>
      <c r="S3229" s="85" t="s">
        <v>1720</v>
      </c>
      <c r="T3229" s="87" t="s">
        <v>13717</v>
      </c>
      <c r="AL3229" s="79">
        <v>0.41447916666666701</v>
      </c>
      <c r="AM3229" s="2">
        <v>4</v>
      </c>
      <c r="AN3229" s="2" t="s">
        <v>3059</v>
      </c>
      <c r="AO3229" s="2" t="s">
        <v>13690</v>
      </c>
    </row>
    <row r="3230" spans="17:41">
      <c r="Q3230" s="80">
        <v>0.30317129629629602</v>
      </c>
      <c r="R3230" s="81">
        <v>1</v>
      </c>
      <c r="S3230" s="81" t="s">
        <v>2412</v>
      </c>
      <c r="T3230" s="83" t="s">
        <v>13716</v>
      </c>
      <c r="AL3230" s="79">
        <v>0.41450231481481498</v>
      </c>
      <c r="AM3230" s="2">
        <v>1</v>
      </c>
      <c r="AN3230" s="2" t="s">
        <v>3060</v>
      </c>
      <c r="AO3230" s="2" t="s">
        <v>13690</v>
      </c>
    </row>
    <row r="3231" spans="17:41">
      <c r="Q3231" s="84">
        <v>0.30319444444444399</v>
      </c>
      <c r="R3231" s="85">
        <v>1</v>
      </c>
      <c r="S3231" s="85" t="s">
        <v>1371</v>
      </c>
      <c r="T3231" s="87" t="s">
        <v>13717</v>
      </c>
      <c r="AL3231" s="79">
        <v>0.41450231481481498</v>
      </c>
      <c r="AM3231" s="2">
        <v>1</v>
      </c>
      <c r="AN3231" s="2" t="s">
        <v>2562</v>
      </c>
      <c r="AO3231" s="2" t="s">
        <v>13692</v>
      </c>
    </row>
    <row r="3232" spans="17:41">
      <c r="Q3232" s="80">
        <v>0.30321759259259301</v>
      </c>
      <c r="R3232" s="81">
        <v>1</v>
      </c>
      <c r="S3232" s="81" t="s">
        <v>1722</v>
      </c>
      <c r="T3232" s="83" t="s">
        <v>13717</v>
      </c>
      <c r="AL3232" s="79">
        <v>0.41451388888888901</v>
      </c>
      <c r="AM3232" s="2">
        <v>1</v>
      </c>
      <c r="AN3232" s="2" t="s">
        <v>5757</v>
      </c>
      <c r="AO3232" s="2" t="s">
        <v>13690</v>
      </c>
    </row>
    <row r="3233" spans="17:41">
      <c r="Q3233" s="84">
        <v>0.30325231481481502</v>
      </c>
      <c r="R3233" s="85">
        <v>1</v>
      </c>
      <c r="S3233" s="85" t="s">
        <v>1376</v>
      </c>
      <c r="T3233" s="87" t="s">
        <v>13717</v>
      </c>
      <c r="AL3233" s="79">
        <v>0.41451388888888901</v>
      </c>
      <c r="AM3233" s="2">
        <v>1</v>
      </c>
      <c r="AN3233" s="2" t="s">
        <v>871</v>
      </c>
      <c r="AO3233" s="2" t="s">
        <v>13694</v>
      </c>
    </row>
    <row r="3234" spans="17:41">
      <c r="Q3234" s="80">
        <v>0.30329861111111101</v>
      </c>
      <c r="R3234" s="81">
        <v>3</v>
      </c>
      <c r="S3234" s="81" t="s">
        <v>2413</v>
      </c>
      <c r="T3234" s="83" t="s">
        <v>13717</v>
      </c>
      <c r="AL3234" s="79">
        <v>0.41453703703703698</v>
      </c>
      <c r="AM3234" s="2">
        <v>1</v>
      </c>
      <c r="AN3234" s="2" t="s">
        <v>3061</v>
      </c>
      <c r="AO3234" s="2" t="s">
        <v>13692</v>
      </c>
    </row>
    <row r="3235" spans="17:41">
      <c r="Q3235" s="84">
        <v>0.30336805555555602</v>
      </c>
      <c r="R3235" s="85">
        <v>1</v>
      </c>
      <c r="S3235" s="85" t="s">
        <v>2095</v>
      </c>
      <c r="T3235" s="87" t="s">
        <v>13717</v>
      </c>
      <c r="AL3235" s="79">
        <v>0.41454861111111102</v>
      </c>
      <c r="AM3235" s="2">
        <v>1</v>
      </c>
      <c r="AN3235" s="2" t="s">
        <v>2562</v>
      </c>
      <c r="AO3235" s="2" t="s">
        <v>13692</v>
      </c>
    </row>
    <row r="3236" spans="17:41">
      <c r="Q3236" s="80">
        <v>0.30336805555555602</v>
      </c>
      <c r="R3236" s="81">
        <v>1</v>
      </c>
      <c r="S3236" s="81" t="s">
        <v>1717</v>
      </c>
      <c r="T3236" s="83" t="s">
        <v>13719</v>
      </c>
      <c r="AL3236" s="79">
        <v>0.414560185185185</v>
      </c>
      <c r="AM3236" s="2">
        <v>1</v>
      </c>
      <c r="AN3236" s="2" t="s">
        <v>2562</v>
      </c>
      <c r="AO3236" s="2" t="s">
        <v>13692</v>
      </c>
    </row>
    <row r="3237" spans="17:41">
      <c r="Q3237" s="84">
        <v>0.30340277777777802</v>
      </c>
      <c r="R3237" s="85">
        <v>1</v>
      </c>
      <c r="S3237" s="85" t="s">
        <v>2414</v>
      </c>
      <c r="T3237" s="87" t="s">
        <v>13717</v>
      </c>
      <c r="AL3237" s="79">
        <v>0.41458333333333303</v>
      </c>
      <c r="AM3237" s="2">
        <v>2</v>
      </c>
      <c r="AN3237" s="2" t="s">
        <v>2562</v>
      </c>
      <c r="AO3237" s="2" t="s">
        <v>13692</v>
      </c>
    </row>
    <row r="3238" spans="17:41">
      <c r="Q3238" s="80">
        <v>0.30347222222222198</v>
      </c>
      <c r="R3238" s="81">
        <v>5</v>
      </c>
      <c r="S3238" s="81" t="s">
        <v>2562</v>
      </c>
      <c r="T3238" s="83" t="s">
        <v>13719</v>
      </c>
      <c r="AL3238" s="79">
        <v>0.41461805555555598</v>
      </c>
      <c r="AM3238" s="2">
        <v>1</v>
      </c>
      <c r="AN3238" s="2" t="s">
        <v>1208</v>
      </c>
      <c r="AO3238" s="2" t="s">
        <v>13690</v>
      </c>
    </row>
    <row r="3239" spans="17:41">
      <c r="Q3239" s="84">
        <v>0.30347222222222198</v>
      </c>
      <c r="R3239" s="85">
        <v>1</v>
      </c>
      <c r="S3239" s="85" t="s">
        <v>1377</v>
      </c>
      <c r="T3239" s="87" t="s">
        <v>13717</v>
      </c>
      <c r="AL3239" s="79">
        <v>0.41461805555555598</v>
      </c>
      <c r="AM3239" s="2">
        <v>1</v>
      </c>
      <c r="AN3239" s="2" t="s">
        <v>2562</v>
      </c>
      <c r="AO3239" s="2" t="s">
        <v>13692</v>
      </c>
    </row>
    <row r="3240" spans="17:41">
      <c r="Q3240" s="80">
        <v>0.30349537037037</v>
      </c>
      <c r="R3240" s="81">
        <v>1</v>
      </c>
      <c r="S3240" s="81" t="s">
        <v>2097</v>
      </c>
      <c r="T3240" s="83" t="s">
        <v>13717</v>
      </c>
      <c r="AL3240" s="79">
        <v>0.414641203703704</v>
      </c>
      <c r="AM3240" s="2">
        <v>2</v>
      </c>
      <c r="AN3240" s="2" t="s">
        <v>2562</v>
      </c>
      <c r="AO3240" s="2" t="s">
        <v>13692</v>
      </c>
    </row>
    <row r="3241" spans="17:41">
      <c r="Q3241" s="84">
        <v>0.30365740740740699</v>
      </c>
      <c r="R3241" s="85">
        <v>2</v>
      </c>
      <c r="S3241" s="85" t="s">
        <v>1721</v>
      </c>
      <c r="T3241" s="87" t="s">
        <v>13719</v>
      </c>
      <c r="AL3241" s="79">
        <v>0.41466435185185202</v>
      </c>
      <c r="AM3241" s="2">
        <v>2</v>
      </c>
      <c r="AN3241" s="2" t="s">
        <v>2562</v>
      </c>
      <c r="AO3241" s="2" t="s">
        <v>13692</v>
      </c>
    </row>
    <row r="3242" spans="17:41">
      <c r="Q3242" s="80">
        <v>0.30371527777777801</v>
      </c>
      <c r="R3242" s="81">
        <v>1</v>
      </c>
      <c r="S3242" s="81" t="s">
        <v>1375</v>
      </c>
      <c r="T3242" s="83" t="s">
        <v>13719</v>
      </c>
      <c r="AL3242" s="79">
        <v>0.41468749999999999</v>
      </c>
      <c r="AM3242" s="2">
        <v>1</v>
      </c>
      <c r="AN3242" s="2" t="s">
        <v>3062</v>
      </c>
      <c r="AO3242" s="2" t="s">
        <v>13707</v>
      </c>
    </row>
    <row r="3243" spans="17:41">
      <c r="Q3243" s="84">
        <v>0.30383101851851901</v>
      </c>
      <c r="R3243" s="85">
        <v>1</v>
      </c>
      <c r="S3243" s="85" t="s">
        <v>1372</v>
      </c>
      <c r="T3243" s="87" t="s">
        <v>13716</v>
      </c>
      <c r="AL3243" s="79">
        <v>0.41472222222222199</v>
      </c>
      <c r="AM3243" s="2">
        <v>1</v>
      </c>
      <c r="AN3243" s="2" t="s">
        <v>831</v>
      </c>
      <c r="AO3243" s="2" t="s">
        <v>13693</v>
      </c>
    </row>
    <row r="3244" spans="17:41">
      <c r="Q3244" s="80">
        <v>0.30386574074074102</v>
      </c>
      <c r="R3244" s="81">
        <v>1</v>
      </c>
      <c r="S3244" s="81" t="s">
        <v>1379</v>
      </c>
      <c r="T3244" s="83" t="s">
        <v>13719</v>
      </c>
      <c r="AL3244" s="79">
        <v>0.41472222222222199</v>
      </c>
      <c r="AM3244" s="2">
        <v>1</v>
      </c>
      <c r="AN3244" s="2" t="s">
        <v>2562</v>
      </c>
      <c r="AO3244" s="2" t="s">
        <v>13692</v>
      </c>
    </row>
    <row r="3245" spans="17:41">
      <c r="Q3245" s="84">
        <v>0.30388888888888899</v>
      </c>
      <c r="R3245" s="85">
        <v>2</v>
      </c>
      <c r="S3245" s="85" t="s">
        <v>2723</v>
      </c>
      <c r="T3245" s="87" t="s">
        <v>13719</v>
      </c>
      <c r="AL3245" s="79">
        <v>0.41473379629629598</v>
      </c>
      <c r="AM3245" s="2">
        <v>1</v>
      </c>
      <c r="AN3245" s="2" t="s">
        <v>3157</v>
      </c>
      <c r="AO3245" s="2" t="s">
        <v>13692</v>
      </c>
    </row>
    <row r="3246" spans="17:41">
      <c r="Q3246" s="80">
        <v>0.303958333333333</v>
      </c>
      <c r="R3246" s="81">
        <v>1</v>
      </c>
      <c r="S3246" s="81" t="s">
        <v>1380</v>
      </c>
      <c r="T3246" s="83" t="s">
        <v>13719</v>
      </c>
      <c r="AL3246" s="79">
        <v>0.41476851851851898</v>
      </c>
      <c r="AM3246" s="2">
        <v>1</v>
      </c>
      <c r="AN3246" s="2" t="s">
        <v>5758</v>
      </c>
      <c r="AO3246" s="2" t="s">
        <v>13712</v>
      </c>
    </row>
    <row r="3247" spans="17:41">
      <c r="Q3247" s="84">
        <v>0.30431712962962998</v>
      </c>
      <c r="R3247" s="85">
        <v>1</v>
      </c>
      <c r="S3247" s="85" t="s">
        <v>4712</v>
      </c>
      <c r="T3247" s="87" t="s">
        <v>13719</v>
      </c>
      <c r="AL3247" s="79">
        <v>0.41476851851851898</v>
      </c>
      <c r="AM3247" s="2">
        <v>1</v>
      </c>
      <c r="AN3247" s="2" t="s">
        <v>4288</v>
      </c>
      <c r="AO3247" s="2" t="s">
        <v>13702</v>
      </c>
    </row>
    <row r="3248" spans="17:41">
      <c r="Q3248" s="80">
        <v>0.30446759259259298</v>
      </c>
      <c r="R3248" s="81">
        <v>1</v>
      </c>
      <c r="S3248" s="81" t="s">
        <v>2562</v>
      </c>
      <c r="T3248" s="83" t="s">
        <v>13716</v>
      </c>
      <c r="AL3248" s="79">
        <v>0.41478009259259302</v>
      </c>
      <c r="AM3248" s="2">
        <v>1</v>
      </c>
      <c r="AN3248" s="2" t="s">
        <v>5759</v>
      </c>
      <c r="AO3248" s="2" t="s">
        <v>13693</v>
      </c>
    </row>
    <row r="3249" spans="17:41">
      <c r="Q3249" s="84">
        <v>0.30447916666666702</v>
      </c>
      <c r="R3249" s="85">
        <v>3</v>
      </c>
      <c r="S3249" s="85" t="s">
        <v>4713</v>
      </c>
      <c r="T3249" s="87" t="s">
        <v>13719</v>
      </c>
      <c r="AL3249" s="79">
        <v>0.41481481481481502</v>
      </c>
      <c r="AM3249" s="2">
        <v>2</v>
      </c>
      <c r="AN3249" s="2" t="s">
        <v>1009</v>
      </c>
      <c r="AO3249" s="2" t="s">
        <v>13694</v>
      </c>
    </row>
    <row r="3250" spans="17:41">
      <c r="Q3250" s="80">
        <v>0.30447916666666702</v>
      </c>
      <c r="R3250" s="81">
        <v>1</v>
      </c>
      <c r="S3250" s="81" t="s">
        <v>2101</v>
      </c>
      <c r="T3250" s="83" t="s">
        <v>13719</v>
      </c>
      <c r="AL3250" s="79">
        <v>0.41482638888888901</v>
      </c>
      <c r="AM3250" s="2">
        <v>1</v>
      </c>
      <c r="AN3250" s="2" t="s">
        <v>5760</v>
      </c>
      <c r="AO3250" s="2" t="s">
        <v>13693</v>
      </c>
    </row>
    <row r="3251" spans="17:41">
      <c r="Q3251" s="84">
        <v>0.30450231481481499</v>
      </c>
      <c r="R3251" s="85">
        <v>5</v>
      </c>
      <c r="S3251" s="85" t="s">
        <v>2416</v>
      </c>
      <c r="T3251" s="87" t="s">
        <v>13717</v>
      </c>
      <c r="AL3251" s="79">
        <v>0.414872685185185</v>
      </c>
      <c r="AM3251" s="2">
        <v>6</v>
      </c>
      <c r="AN3251" s="2" t="s">
        <v>2562</v>
      </c>
      <c r="AO3251" s="2" t="s">
        <v>13692</v>
      </c>
    </row>
    <row r="3252" spans="17:41">
      <c r="Q3252" s="80">
        <v>0.30451388888888897</v>
      </c>
      <c r="R3252" s="81">
        <v>1</v>
      </c>
      <c r="S3252" s="81" t="s">
        <v>4711</v>
      </c>
      <c r="T3252" s="83" t="s">
        <v>13719</v>
      </c>
      <c r="AL3252" s="79">
        <v>0.41488425925925898</v>
      </c>
      <c r="AM3252" s="2">
        <v>2</v>
      </c>
      <c r="AN3252" s="2" t="s">
        <v>5761</v>
      </c>
      <c r="AO3252" s="2" t="s">
        <v>13694</v>
      </c>
    </row>
    <row r="3253" spans="17:41">
      <c r="Q3253" s="84">
        <v>0.304537037037037</v>
      </c>
      <c r="R3253" s="85">
        <v>2</v>
      </c>
      <c r="S3253" s="85" t="s">
        <v>1136</v>
      </c>
      <c r="T3253" s="87" t="s">
        <v>13728</v>
      </c>
      <c r="AL3253" s="79">
        <v>0.41488425925925898</v>
      </c>
      <c r="AM3253" s="2">
        <v>3</v>
      </c>
      <c r="AN3253" s="2" t="s">
        <v>516</v>
      </c>
      <c r="AO3253" s="2" t="s">
        <v>13694</v>
      </c>
    </row>
    <row r="3254" spans="17:41">
      <c r="Q3254" s="80">
        <v>0.30460648148148201</v>
      </c>
      <c r="R3254" s="81">
        <v>1</v>
      </c>
      <c r="S3254" s="81" t="s">
        <v>2417</v>
      </c>
      <c r="T3254" s="83" t="s">
        <v>13717</v>
      </c>
      <c r="AL3254" s="79">
        <v>0.41496527777777797</v>
      </c>
      <c r="AM3254" s="2">
        <v>1</v>
      </c>
      <c r="AN3254" s="2" t="s">
        <v>3063</v>
      </c>
      <c r="AO3254" s="2" t="s">
        <v>13692</v>
      </c>
    </row>
    <row r="3255" spans="17:41">
      <c r="Q3255" s="84">
        <v>0.30460648148148201</v>
      </c>
      <c r="R3255" s="85">
        <v>1</v>
      </c>
      <c r="S3255" s="85" t="s">
        <v>2098</v>
      </c>
      <c r="T3255" s="87" t="s">
        <v>13719</v>
      </c>
      <c r="AL3255" s="79">
        <v>0.414988425925926</v>
      </c>
      <c r="AM3255" s="2">
        <v>2</v>
      </c>
      <c r="AN3255" s="2" t="s">
        <v>3064</v>
      </c>
      <c r="AO3255" s="2" t="s">
        <v>13694</v>
      </c>
    </row>
    <row r="3256" spans="17:41">
      <c r="Q3256" s="80">
        <v>0.30462962962963003</v>
      </c>
      <c r="R3256" s="81">
        <v>1</v>
      </c>
      <c r="S3256" s="81" t="s">
        <v>1381</v>
      </c>
      <c r="T3256" s="83" t="s">
        <v>13719</v>
      </c>
      <c r="AL3256" s="79">
        <v>0.414988425925926</v>
      </c>
      <c r="AM3256" s="2">
        <v>1</v>
      </c>
      <c r="AN3256" s="2" t="s">
        <v>860</v>
      </c>
      <c r="AO3256" s="2" t="s">
        <v>13695</v>
      </c>
    </row>
    <row r="3257" spans="17:41">
      <c r="Q3257" s="84">
        <v>0.30462962962963003</v>
      </c>
      <c r="R3257" s="85">
        <v>2</v>
      </c>
      <c r="S3257" s="85" t="s">
        <v>4122</v>
      </c>
      <c r="T3257" s="87" t="s">
        <v>13718</v>
      </c>
      <c r="AL3257" s="79">
        <v>0.41501157407407402</v>
      </c>
      <c r="AM3257" s="2">
        <v>1</v>
      </c>
      <c r="AN3257" s="2" t="s">
        <v>5762</v>
      </c>
      <c r="AO3257" s="2" t="s">
        <v>13692</v>
      </c>
    </row>
    <row r="3258" spans="17:41">
      <c r="Q3258" s="80">
        <v>0.30475694444444401</v>
      </c>
      <c r="R3258" s="81">
        <v>1</v>
      </c>
      <c r="S3258" s="81" t="s">
        <v>1294</v>
      </c>
      <c r="T3258" s="83" t="s">
        <v>13722</v>
      </c>
      <c r="AL3258" s="79">
        <v>0.41501157407407402</v>
      </c>
      <c r="AM3258" s="2">
        <v>1</v>
      </c>
      <c r="AN3258" s="2" t="s">
        <v>1209</v>
      </c>
      <c r="AO3258" s="2" t="s">
        <v>13695</v>
      </c>
    </row>
    <row r="3259" spans="17:41">
      <c r="Q3259" s="84">
        <v>0.30478009259259298</v>
      </c>
      <c r="R3259" s="85">
        <v>1</v>
      </c>
      <c r="S3259" s="85" t="s">
        <v>12611</v>
      </c>
      <c r="T3259" s="87" t="s">
        <v>13717</v>
      </c>
      <c r="AL3259" s="79">
        <v>0.41503472222222199</v>
      </c>
      <c r="AM3259" s="2">
        <v>1</v>
      </c>
      <c r="AN3259" s="2" t="s">
        <v>495</v>
      </c>
      <c r="AO3259" s="2" t="s">
        <v>13690</v>
      </c>
    </row>
    <row r="3260" spans="17:41">
      <c r="Q3260" s="80">
        <v>0.30479166666666702</v>
      </c>
      <c r="R3260" s="81">
        <v>1</v>
      </c>
      <c r="S3260" s="81" t="s">
        <v>2096</v>
      </c>
      <c r="T3260" s="83" t="s">
        <v>13717</v>
      </c>
      <c r="AL3260" s="79">
        <v>0.41503472222222199</v>
      </c>
      <c r="AM3260" s="2">
        <v>3</v>
      </c>
      <c r="AN3260" s="2" t="s">
        <v>2562</v>
      </c>
      <c r="AO3260" s="2" t="s">
        <v>13692</v>
      </c>
    </row>
    <row r="3261" spans="17:41">
      <c r="Q3261" s="84">
        <v>0.30479166666666702</v>
      </c>
      <c r="R3261" s="85">
        <v>2</v>
      </c>
      <c r="S3261" s="85" t="s">
        <v>87</v>
      </c>
      <c r="T3261" s="87" t="s">
        <v>13718</v>
      </c>
      <c r="AL3261" s="79">
        <v>0.41504629629629602</v>
      </c>
      <c r="AM3261" s="2">
        <v>2</v>
      </c>
      <c r="AN3261" s="2" t="s">
        <v>5763</v>
      </c>
      <c r="AO3261" s="2" t="s">
        <v>13692</v>
      </c>
    </row>
    <row r="3262" spans="17:41">
      <c r="Q3262" s="80">
        <v>0.30481481481481498</v>
      </c>
      <c r="R3262" s="81">
        <v>1</v>
      </c>
      <c r="S3262" s="81" t="s">
        <v>2724</v>
      </c>
      <c r="T3262" s="83" t="s">
        <v>13719</v>
      </c>
      <c r="AL3262" s="79">
        <v>0.41516203703703702</v>
      </c>
      <c r="AM3262" s="2">
        <v>1</v>
      </c>
      <c r="AN3262" s="2" t="s">
        <v>711</v>
      </c>
      <c r="AO3262" s="2" t="s">
        <v>13695</v>
      </c>
    </row>
    <row r="3263" spans="17:41">
      <c r="Q3263" s="84">
        <v>0.30482638888888902</v>
      </c>
      <c r="R3263" s="85">
        <v>2</v>
      </c>
      <c r="S3263" s="85" t="s">
        <v>12612</v>
      </c>
      <c r="T3263" s="87" t="s">
        <v>13717</v>
      </c>
      <c r="AL3263" s="79">
        <v>0.41518518518518499</v>
      </c>
      <c r="AM3263" s="2">
        <v>1</v>
      </c>
      <c r="AN3263" s="2" t="s">
        <v>5764</v>
      </c>
      <c r="AO3263" s="2" t="s">
        <v>13692</v>
      </c>
    </row>
    <row r="3264" spans="17:41">
      <c r="Q3264" s="80">
        <v>0.30484953703703699</v>
      </c>
      <c r="R3264" s="81">
        <v>1</v>
      </c>
      <c r="S3264" s="81" t="s">
        <v>12613</v>
      </c>
      <c r="T3264" s="83" t="s">
        <v>13718</v>
      </c>
      <c r="AL3264" s="79">
        <v>0.41519675925925897</v>
      </c>
      <c r="AM3264" s="2">
        <v>1</v>
      </c>
      <c r="AN3264" s="2" t="s">
        <v>2562</v>
      </c>
      <c r="AO3264" s="2" t="s">
        <v>13692</v>
      </c>
    </row>
    <row r="3265" spans="17:41">
      <c r="Q3265" s="84">
        <v>0.30486111111111103</v>
      </c>
      <c r="R3265" s="85">
        <v>1</v>
      </c>
      <c r="S3265" s="85" t="s">
        <v>2725</v>
      </c>
      <c r="T3265" s="87" t="s">
        <v>13719</v>
      </c>
      <c r="AL3265" s="79">
        <v>0.41520833333333301</v>
      </c>
      <c r="AM3265" s="2">
        <v>1</v>
      </c>
      <c r="AN3265" s="2" t="s">
        <v>468</v>
      </c>
      <c r="AO3265" s="2" t="s">
        <v>13693</v>
      </c>
    </row>
    <row r="3266" spans="17:41">
      <c r="Q3266" s="80">
        <v>0.30499999999999999</v>
      </c>
      <c r="R3266" s="81">
        <v>2</v>
      </c>
      <c r="S3266" s="81" t="s">
        <v>1378</v>
      </c>
      <c r="T3266" s="83" t="s">
        <v>13717</v>
      </c>
      <c r="AL3266" s="79">
        <v>0.41527777777777802</v>
      </c>
      <c r="AM3266" s="2">
        <v>1</v>
      </c>
      <c r="AN3266" s="2" t="s">
        <v>5765</v>
      </c>
      <c r="AO3266" s="2" t="s">
        <v>13693</v>
      </c>
    </row>
    <row r="3267" spans="17:41">
      <c r="Q3267" s="84">
        <v>0.30499999999999999</v>
      </c>
      <c r="R3267" s="85">
        <v>1</v>
      </c>
      <c r="S3267" s="85" t="s">
        <v>4226</v>
      </c>
      <c r="T3267" s="87" t="s">
        <v>13717</v>
      </c>
      <c r="AL3267" s="79">
        <v>0.415335648148148</v>
      </c>
      <c r="AM3267" s="2">
        <v>1</v>
      </c>
      <c r="AN3267" s="2" t="s">
        <v>2060</v>
      </c>
      <c r="AO3267" s="2" t="s">
        <v>13692</v>
      </c>
    </row>
    <row r="3268" spans="17:41">
      <c r="Q3268" s="80">
        <v>0.30512731481481498</v>
      </c>
      <c r="R3268" s="81">
        <v>2</v>
      </c>
      <c r="S3268" s="81" t="s">
        <v>12614</v>
      </c>
      <c r="T3268" s="83" t="s">
        <v>13717</v>
      </c>
      <c r="AL3268" s="79">
        <v>0.41534722222222198</v>
      </c>
      <c r="AM3268" s="2">
        <v>4</v>
      </c>
      <c r="AN3268" s="2" t="s">
        <v>3158</v>
      </c>
      <c r="AO3268" s="2" t="s">
        <v>13690</v>
      </c>
    </row>
    <row r="3269" spans="17:41">
      <c r="Q3269" s="84">
        <v>0.30528935185185202</v>
      </c>
      <c r="R3269" s="85">
        <v>1</v>
      </c>
      <c r="S3269" s="85" t="s">
        <v>12615</v>
      </c>
      <c r="T3269" s="87" t="s">
        <v>13722</v>
      </c>
      <c r="AL3269" s="79">
        <v>0.41534722222222198</v>
      </c>
      <c r="AM3269" s="2">
        <v>1</v>
      </c>
      <c r="AN3269" s="2" t="s">
        <v>2562</v>
      </c>
      <c r="AO3269" s="2" t="s">
        <v>13692</v>
      </c>
    </row>
    <row r="3270" spans="17:41">
      <c r="Q3270" s="80">
        <v>0.30543981481481502</v>
      </c>
      <c r="R3270" s="81">
        <v>1</v>
      </c>
      <c r="S3270" s="81" t="s">
        <v>199</v>
      </c>
      <c r="T3270" s="83" t="s">
        <v>13729</v>
      </c>
      <c r="AL3270" s="79">
        <v>0.41537037037037</v>
      </c>
      <c r="AM3270" s="2">
        <v>2</v>
      </c>
      <c r="AN3270" s="2" t="s">
        <v>5766</v>
      </c>
      <c r="AO3270" s="2" t="s">
        <v>13692</v>
      </c>
    </row>
    <row r="3271" spans="17:41">
      <c r="Q3271" s="84">
        <v>0.305648148148148</v>
      </c>
      <c r="R3271" s="85">
        <v>1</v>
      </c>
      <c r="S3271" s="85" t="s">
        <v>1384</v>
      </c>
      <c r="T3271" s="87" t="s">
        <v>13719</v>
      </c>
      <c r="AL3271" s="79">
        <v>0.41542824074074097</v>
      </c>
      <c r="AM3271" s="2">
        <v>1</v>
      </c>
      <c r="AN3271" s="2" t="s">
        <v>3065</v>
      </c>
      <c r="AO3271" s="2" t="s">
        <v>13693</v>
      </c>
    </row>
    <row r="3272" spans="17:41">
      <c r="Q3272" s="80">
        <v>0.305763888888889</v>
      </c>
      <c r="R3272" s="81">
        <v>1</v>
      </c>
      <c r="S3272" s="81" t="s">
        <v>12616</v>
      </c>
      <c r="T3272" s="83" t="s">
        <v>13722</v>
      </c>
      <c r="AL3272" s="79">
        <v>0.41545138888888899</v>
      </c>
      <c r="AM3272" s="2">
        <v>1</v>
      </c>
      <c r="AN3272" s="2" t="s">
        <v>5767</v>
      </c>
      <c r="AO3272" s="2" t="s">
        <v>13692</v>
      </c>
    </row>
    <row r="3273" spans="17:41">
      <c r="Q3273" s="84">
        <v>0.30577546296296299</v>
      </c>
      <c r="R3273" s="85">
        <v>1</v>
      </c>
      <c r="S3273" s="85" t="s">
        <v>2726</v>
      </c>
      <c r="T3273" s="87" t="s">
        <v>13719</v>
      </c>
      <c r="AL3273" s="79">
        <v>0.41555555555555601</v>
      </c>
      <c r="AM3273" s="2">
        <v>1</v>
      </c>
      <c r="AN3273" s="2" t="s">
        <v>5768</v>
      </c>
      <c r="AO3273" s="2" t="s">
        <v>13692</v>
      </c>
    </row>
    <row r="3274" spans="17:41">
      <c r="Q3274" s="80">
        <v>0.305960648148148</v>
      </c>
      <c r="R3274" s="81">
        <v>2</v>
      </c>
      <c r="S3274" s="81" t="s">
        <v>97</v>
      </c>
      <c r="T3274" s="83" t="s">
        <v>13717</v>
      </c>
      <c r="AL3274" s="79">
        <v>0.41556712962962999</v>
      </c>
      <c r="AM3274" s="2">
        <v>1</v>
      </c>
      <c r="AN3274" s="2" t="s">
        <v>5769</v>
      </c>
      <c r="AO3274" s="2" t="s">
        <v>13693</v>
      </c>
    </row>
    <row r="3275" spans="17:41">
      <c r="Q3275" s="84">
        <v>0.30608796296296298</v>
      </c>
      <c r="R3275" s="85">
        <v>4</v>
      </c>
      <c r="S3275" s="85" t="s">
        <v>1724</v>
      </c>
      <c r="T3275" s="87" t="s">
        <v>13719</v>
      </c>
      <c r="AL3275" s="79">
        <v>0.41559027777777802</v>
      </c>
      <c r="AM3275" s="2">
        <v>3</v>
      </c>
      <c r="AN3275" s="2" t="s">
        <v>3159</v>
      </c>
      <c r="AO3275" s="2" t="s">
        <v>13690</v>
      </c>
    </row>
    <row r="3276" spans="17:41">
      <c r="Q3276" s="80">
        <v>0.30612268518518498</v>
      </c>
      <c r="R3276" s="81">
        <v>2</v>
      </c>
      <c r="S3276" s="81" t="s">
        <v>1726</v>
      </c>
      <c r="T3276" s="83" t="s">
        <v>13719</v>
      </c>
      <c r="AL3276" s="79">
        <v>0.41561342592592598</v>
      </c>
      <c r="AM3276" s="2">
        <v>1</v>
      </c>
      <c r="AN3276" s="2" t="s">
        <v>4507</v>
      </c>
      <c r="AO3276" s="2" t="s">
        <v>13690</v>
      </c>
    </row>
    <row r="3277" spans="17:41">
      <c r="Q3277" s="84">
        <v>0.30613425925925902</v>
      </c>
      <c r="R3277" s="85">
        <v>1</v>
      </c>
      <c r="S3277" s="85" t="s">
        <v>1727</v>
      </c>
      <c r="T3277" s="87" t="s">
        <v>13719</v>
      </c>
      <c r="AL3277" s="79">
        <v>0.41563657407407401</v>
      </c>
      <c r="AM3277" s="2">
        <v>1</v>
      </c>
      <c r="AN3277" s="2" t="s">
        <v>3160</v>
      </c>
      <c r="AO3277" s="2" t="s">
        <v>13690</v>
      </c>
    </row>
    <row r="3278" spans="17:41">
      <c r="Q3278" s="80">
        <v>0.30618055555555601</v>
      </c>
      <c r="R3278" s="81">
        <v>2</v>
      </c>
      <c r="S3278" s="81" t="s">
        <v>1389</v>
      </c>
      <c r="T3278" s="83" t="s">
        <v>13719</v>
      </c>
      <c r="AL3278" s="79">
        <v>0.41564814814814799</v>
      </c>
      <c r="AM3278" s="2">
        <v>1</v>
      </c>
      <c r="AN3278" s="2" t="s">
        <v>5770</v>
      </c>
      <c r="AO3278" s="2" t="s">
        <v>13690</v>
      </c>
    </row>
    <row r="3279" spans="17:41">
      <c r="Q3279" s="84">
        <v>0.30631944444444398</v>
      </c>
      <c r="R3279" s="85">
        <v>2</v>
      </c>
      <c r="S3279" s="85" t="s">
        <v>503</v>
      </c>
      <c r="T3279" s="87" t="s">
        <v>13730</v>
      </c>
      <c r="AL3279" s="79">
        <v>0.41567129629629601</v>
      </c>
      <c r="AM3279" s="2">
        <v>1</v>
      </c>
      <c r="AN3279" s="2" t="s">
        <v>3161</v>
      </c>
      <c r="AO3279" s="2" t="s">
        <v>13690</v>
      </c>
    </row>
    <row r="3280" spans="17:41">
      <c r="Q3280" s="80">
        <v>0.30633101851851902</v>
      </c>
      <c r="R3280" s="81">
        <v>1</v>
      </c>
      <c r="S3280" s="81" t="s">
        <v>1728</v>
      </c>
      <c r="T3280" s="83" t="s">
        <v>13719</v>
      </c>
      <c r="AL3280" s="79">
        <v>0.41569444444444398</v>
      </c>
      <c r="AM3280" s="2">
        <v>3</v>
      </c>
      <c r="AN3280" s="2" t="s">
        <v>5771</v>
      </c>
      <c r="AO3280" s="2" t="s">
        <v>13696</v>
      </c>
    </row>
    <row r="3281" spans="17:41">
      <c r="Q3281" s="84">
        <v>0.30641203703703701</v>
      </c>
      <c r="R3281" s="85">
        <v>1</v>
      </c>
      <c r="S3281" s="85" t="s">
        <v>2100</v>
      </c>
      <c r="T3281" s="87" t="s">
        <v>13716</v>
      </c>
      <c r="AL3281" s="79">
        <v>0.41569444444444398</v>
      </c>
      <c r="AM3281" s="2">
        <v>1</v>
      </c>
      <c r="AN3281" s="2" t="s">
        <v>3162</v>
      </c>
      <c r="AO3281" s="2" t="s">
        <v>13690</v>
      </c>
    </row>
    <row r="3282" spans="17:41">
      <c r="Q3282" s="80">
        <v>0.30642361111111099</v>
      </c>
      <c r="R3282" s="81">
        <v>1</v>
      </c>
      <c r="S3282" s="81" t="s">
        <v>1383</v>
      </c>
      <c r="T3282" s="83" t="s">
        <v>13717</v>
      </c>
      <c r="AL3282" s="79">
        <v>0.41569444444444398</v>
      </c>
      <c r="AM3282" s="2">
        <v>2</v>
      </c>
      <c r="AN3282" s="2" t="s">
        <v>1117</v>
      </c>
      <c r="AO3282" s="2" t="s">
        <v>13694</v>
      </c>
    </row>
    <row r="3283" spans="17:41">
      <c r="Q3283" s="84">
        <v>0.30656250000000002</v>
      </c>
      <c r="R3283" s="85">
        <v>1</v>
      </c>
      <c r="S3283" s="85" t="s">
        <v>2102</v>
      </c>
      <c r="T3283" s="87" t="s">
        <v>13719</v>
      </c>
      <c r="AL3283" s="79">
        <v>0.41570601851851902</v>
      </c>
      <c r="AM3283" s="2">
        <v>1</v>
      </c>
      <c r="AN3283" s="2" t="s">
        <v>5772</v>
      </c>
      <c r="AO3283" s="2" t="s">
        <v>13690</v>
      </c>
    </row>
    <row r="3284" spans="17:41">
      <c r="Q3284" s="80">
        <v>0.30657407407407405</v>
      </c>
      <c r="R3284" s="81">
        <v>2</v>
      </c>
      <c r="S3284" s="81" t="s">
        <v>2728</v>
      </c>
      <c r="T3284" s="83" t="s">
        <v>13719</v>
      </c>
      <c r="AL3284" s="79">
        <v>0.41570601851851902</v>
      </c>
      <c r="AM3284" s="2">
        <v>1</v>
      </c>
      <c r="AN3284" s="2" t="s">
        <v>1183</v>
      </c>
      <c r="AO3284" s="2" t="s">
        <v>13699</v>
      </c>
    </row>
    <row r="3285" spans="17:41">
      <c r="Q3285" s="84">
        <v>0.30659722222222202</v>
      </c>
      <c r="R3285" s="85">
        <v>2</v>
      </c>
      <c r="S3285" s="85" t="s">
        <v>4715</v>
      </c>
      <c r="T3285" s="87" t="s">
        <v>13719</v>
      </c>
      <c r="AL3285" s="79">
        <v>0.41572916666666698</v>
      </c>
      <c r="AM3285" s="2">
        <v>1</v>
      </c>
      <c r="AN3285" s="2" t="s">
        <v>3066</v>
      </c>
      <c r="AO3285" s="2" t="s">
        <v>13690</v>
      </c>
    </row>
    <row r="3286" spans="17:41">
      <c r="Q3286" s="80">
        <v>0.30662037037036999</v>
      </c>
      <c r="R3286" s="81">
        <v>1</v>
      </c>
      <c r="S3286" s="81" t="s">
        <v>2103</v>
      </c>
      <c r="T3286" s="83" t="s">
        <v>13719</v>
      </c>
      <c r="AL3286" s="79">
        <v>0.415752314814815</v>
      </c>
      <c r="AM3286" s="2">
        <v>4</v>
      </c>
      <c r="AN3286" s="2" t="s">
        <v>3163</v>
      </c>
      <c r="AO3286" s="2" t="s">
        <v>13690</v>
      </c>
    </row>
    <row r="3287" spans="17:41">
      <c r="Q3287" s="84">
        <v>0.30665509259259299</v>
      </c>
      <c r="R3287" s="85">
        <v>1</v>
      </c>
      <c r="S3287" s="85" t="s">
        <v>1385</v>
      </c>
      <c r="T3287" s="87" t="s">
        <v>13717</v>
      </c>
      <c r="AL3287" s="79">
        <v>0.41577546296296303</v>
      </c>
      <c r="AM3287" s="2">
        <v>2</v>
      </c>
      <c r="AN3287" s="2" t="s">
        <v>3067</v>
      </c>
      <c r="AO3287" s="2" t="s">
        <v>13690</v>
      </c>
    </row>
    <row r="3288" spans="17:41">
      <c r="Q3288" s="80">
        <v>0.30673611111111099</v>
      </c>
      <c r="R3288" s="81">
        <v>2</v>
      </c>
      <c r="S3288" s="81" t="s">
        <v>12617</v>
      </c>
      <c r="T3288" s="83" t="s">
        <v>13717</v>
      </c>
      <c r="AL3288" s="79">
        <v>0.41579861111111099</v>
      </c>
      <c r="AM3288" s="2">
        <v>1</v>
      </c>
      <c r="AN3288" s="2" t="s">
        <v>5773</v>
      </c>
      <c r="AO3288" s="2" t="s">
        <v>13690</v>
      </c>
    </row>
    <row r="3289" spans="17:41">
      <c r="Q3289" s="84">
        <v>0.30682870370370402</v>
      </c>
      <c r="R3289" s="85">
        <v>2</v>
      </c>
      <c r="S3289" s="85" t="s">
        <v>2419</v>
      </c>
      <c r="T3289" s="87" t="s">
        <v>13717</v>
      </c>
      <c r="AL3289" s="79">
        <v>0.41579861111111099</v>
      </c>
      <c r="AM3289" s="2">
        <v>1</v>
      </c>
      <c r="AN3289" s="2" t="s">
        <v>4112</v>
      </c>
      <c r="AO3289" s="2" t="s">
        <v>13690</v>
      </c>
    </row>
    <row r="3290" spans="17:41">
      <c r="Q3290" s="80">
        <v>0.30688657407407399</v>
      </c>
      <c r="R3290" s="81">
        <v>1</v>
      </c>
      <c r="S3290" s="81" t="s">
        <v>2730</v>
      </c>
      <c r="T3290" s="83" t="s">
        <v>13717</v>
      </c>
      <c r="AL3290" s="79">
        <v>0.41582175925925902</v>
      </c>
      <c r="AM3290" s="2">
        <v>1</v>
      </c>
      <c r="AN3290" s="2" t="s">
        <v>3745</v>
      </c>
      <c r="AO3290" s="2" t="s">
        <v>13690</v>
      </c>
    </row>
    <row r="3291" spans="17:41">
      <c r="Q3291" s="84">
        <v>0.30688657407407399</v>
      </c>
      <c r="R3291" s="85">
        <v>6</v>
      </c>
      <c r="S3291" s="85" t="s">
        <v>2562</v>
      </c>
      <c r="T3291" s="87" t="s">
        <v>13718</v>
      </c>
      <c r="AL3291" s="79">
        <v>0.415833333333333</v>
      </c>
      <c r="AM3291" s="2">
        <v>1</v>
      </c>
      <c r="AN3291" s="2" t="s">
        <v>3068</v>
      </c>
      <c r="AO3291" s="2" t="s">
        <v>13696</v>
      </c>
    </row>
    <row r="3292" spans="17:41">
      <c r="Q3292" s="80">
        <v>0.306956018518519</v>
      </c>
      <c r="R3292" s="81">
        <v>2</v>
      </c>
      <c r="S3292" s="81" t="s">
        <v>1390</v>
      </c>
      <c r="T3292" s="83" t="s">
        <v>13716</v>
      </c>
      <c r="AL3292" s="79">
        <v>0.41589120370370403</v>
      </c>
      <c r="AM3292" s="2">
        <v>3</v>
      </c>
      <c r="AN3292" s="2" t="s">
        <v>3164</v>
      </c>
      <c r="AO3292" s="2" t="s">
        <v>13690</v>
      </c>
    </row>
    <row r="3293" spans="17:41">
      <c r="Q3293" s="84">
        <v>0.30696759259259299</v>
      </c>
      <c r="R3293" s="85">
        <v>1</v>
      </c>
      <c r="S3293" s="85" t="s">
        <v>1387</v>
      </c>
      <c r="T3293" s="87" t="s">
        <v>13717</v>
      </c>
      <c r="AL3293" s="79">
        <v>0.41596064814814798</v>
      </c>
      <c r="AM3293" s="2">
        <v>1</v>
      </c>
      <c r="AN3293" s="2" t="s">
        <v>3165</v>
      </c>
      <c r="AO3293" s="2" t="s">
        <v>13694</v>
      </c>
    </row>
    <row r="3294" spans="17:41">
      <c r="Q3294" s="80">
        <v>0.30700231481481499</v>
      </c>
      <c r="R3294" s="81">
        <v>1</v>
      </c>
      <c r="S3294" s="81" t="s">
        <v>4714</v>
      </c>
      <c r="T3294" s="83" t="s">
        <v>13717</v>
      </c>
      <c r="AL3294" s="79">
        <v>0.41597222222222202</v>
      </c>
      <c r="AM3294" s="2">
        <v>1</v>
      </c>
      <c r="AN3294" s="2" t="s">
        <v>5774</v>
      </c>
      <c r="AO3294" s="2" t="s">
        <v>13693</v>
      </c>
    </row>
    <row r="3295" spans="17:41">
      <c r="Q3295" s="84">
        <v>0.30701388888888897</v>
      </c>
      <c r="R3295" s="85">
        <v>3</v>
      </c>
      <c r="S3295" s="85" t="s">
        <v>2733</v>
      </c>
      <c r="T3295" s="87" t="s">
        <v>13719</v>
      </c>
      <c r="AL3295" s="79">
        <v>0.416064814814815</v>
      </c>
      <c r="AM3295" s="2">
        <v>1</v>
      </c>
      <c r="AN3295" s="2" t="s">
        <v>5775</v>
      </c>
      <c r="AO3295" s="2" t="s">
        <v>13696</v>
      </c>
    </row>
    <row r="3296" spans="17:41">
      <c r="Q3296" s="80">
        <v>0.30701388888888897</v>
      </c>
      <c r="R3296" s="81">
        <v>1</v>
      </c>
      <c r="S3296" s="81" t="s">
        <v>1725</v>
      </c>
      <c r="T3296" s="83" t="s">
        <v>13717</v>
      </c>
      <c r="AL3296" s="79">
        <v>0.41607638888888898</v>
      </c>
      <c r="AM3296" s="2">
        <v>1</v>
      </c>
      <c r="AN3296" s="2" t="s">
        <v>3166</v>
      </c>
      <c r="AO3296" s="2" t="s">
        <v>13690</v>
      </c>
    </row>
    <row r="3297" spans="17:41">
      <c r="Q3297" s="84">
        <v>0.30702546296296301</v>
      </c>
      <c r="R3297" s="85">
        <v>1</v>
      </c>
      <c r="S3297" s="85" t="s">
        <v>874</v>
      </c>
      <c r="T3297" s="87" t="s">
        <v>13722</v>
      </c>
      <c r="AL3297" s="79">
        <v>0.416099537037037</v>
      </c>
      <c r="AM3297" s="2">
        <v>1</v>
      </c>
      <c r="AN3297" s="2" t="s">
        <v>3167</v>
      </c>
      <c r="AO3297" s="2" t="s">
        <v>13690</v>
      </c>
    </row>
    <row r="3298" spans="17:41">
      <c r="Q3298" s="80">
        <v>0.307037037037037</v>
      </c>
      <c r="R3298" s="81">
        <v>1</v>
      </c>
      <c r="S3298" s="81" t="s">
        <v>4716</v>
      </c>
      <c r="T3298" s="83" t="s">
        <v>13719</v>
      </c>
      <c r="AL3298" s="79">
        <v>0.416099537037037</v>
      </c>
      <c r="AM3298" s="2">
        <v>1</v>
      </c>
      <c r="AN3298" s="2" t="s">
        <v>3189</v>
      </c>
      <c r="AO3298" s="2" t="s">
        <v>13696</v>
      </c>
    </row>
    <row r="3299" spans="17:41">
      <c r="Q3299" s="84">
        <v>0.307037037037037</v>
      </c>
      <c r="R3299" s="85">
        <v>1</v>
      </c>
      <c r="S3299" s="85" t="s">
        <v>1729</v>
      </c>
      <c r="T3299" s="87" t="s">
        <v>13719</v>
      </c>
      <c r="AL3299" s="79">
        <v>0.41611111111111099</v>
      </c>
      <c r="AM3299" s="2">
        <v>2</v>
      </c>
      <c r="AN3299" s="2" t="s">
        <v>4289</v>
      </c>
      <c r="AO3299" s="2" t="s">
        <v>13690</v>
      </c>
    </row>
    <row r="3300" spans="17:41">
      <c r="Q3300" s="80">
        <v>0.307071759259259</v>
      </c>
      <c r="R3300" s="81">
        <v>1</v>
      </c>
      <c r="S3300" s="81" t="s">
        <v>1730</v>
      </c>
      <c r="T3300" s="83" t="s">
        <v>13717</v>
      </c>
      <c r="AL3300" s="79">
        <v>0.41613425925925901</v>
      </c>
      <c r="AM3300" s="2">
        <v>2</v>
      </c>
      <c r="AN3300" s="2" t="s">
        <v>5776</v>
      </c>
      <c r="AO3300" s="2" t="s">
        <v>13695</v>
      </c>
    </row>
    <row r="3301" spans="17:41">
      <c r="Q3301" s="84">
        <v>0.30709490740740703</v>
      </c>
      <c r="R3301" s="85">
        <v>1</v>
      </c>
      <c r="S3301" s="85" t="s">
        <v>2554</v>
      </c>
      <c r="T3301" s="87" t="s">
        <v>13717</v>
      </c>
      <c r="AL3301" s="79">
        <v>0.41614583333333299</v>
      </c>
      <c r="AM3301" s="2">
        <v>1</v>
      </c>
      <c r="AN3301" s="2" t="s">
        <v>3168</v>
      </c>
      <c r="AO3301" s="2" t="s">
        <v>13690</v>
      </c>
    </row>
    <row r="3302" spans="17:41">
      <c r="Q3302" s="80">
        <v>0.30717592592592602</v>
      </c>
      <c r="R3302" s="81">
        <v>4</v>
      </c>
      <c r="S3302" s="81" t="s">
        <v>2105</v>
      </c>
      <c r="T3302" s="83" t="s">
        <v>13717</v>
      </c>
      <c r="AL3302" s="79">
        <v>0.416180555555556</v>
      </c>
      <c r="AM3302" s="2">
        <v>2</v>
      </c>
      <c r="AN3302" s="2" t="s">
        <v>3169</v>
      </c>
      <c r="AO3302" s="2" t="s">
        <v>13690</v>
      </c>
    </row>
    <row r="3303" spans="17:41">
      <c r="Q3303" s="84">
        <v>0.30719907407407399</v>
      </c>
      <c r="R3303" s="85">
        <v>1</v>
      </c>
      <c r="S3303" s="85" t="s">
        <v>2562</v>
      </c>
      <c r="T3303" s="87" t="s">
        <v>13719</v>
      </c>
      <c r="AL3303" s="79">
        <v>0.41622685185185199</v>
      </c>
      <c r="AM3303" s="2">
        <v>1</v>
      </c>
      <c r="AN3303" s="2" t="s">
        <v>3069</v>
      </c>
      <c r="AO3303" s="2" t="s">
        <v>13690</v>
      </c>
    </row>
    <row r="3304" spans="17:41">
      <c r="Q3304" s="80">
        <v>0.30723379629629599</v>
      </c>
      <c r="R3304" s="81">
        <v>4</v>
      </c>
      <c r="S3304" s="81" t="s">
        <v>2555</v>
      </c>
      <c r="T3304" s="83" t="s">
        <v>13717</v>
      </c>
      <c r="AL3304" s="79">
        <v>0.41627314814814798</v>
      </c>
      <c r="AM3304" s="2">
        <v>1</v>
      </c>
      <c r="AN3304" s="2" t="s">
        <v>1110</v>
      </c>
      <c r="AO3304" s="2" t="s">
        <v>13690</v>
      </c>
    </row>
    <row r="3305" spans="17:41">
      <c r="Q3305" s="84">
        <v>0.30724537037036997</v>
      </c>
      <c r="R3305" s="85">
        <v>4</v>
      </c>
      <c r="S3305" s="85" t="s">
        <v>2420</v>
      </c>
      <c r="T3305" s="87" t="s">
        <v>13717</v>
      </c>
      <c r="AL3305" s="79">
        <v>0.416296296296296</v>
      </c>
      <c r="AM3305" s="2">
        <v>1</v>
      </c>
      <c r="AN3305" s="2" t="s">
        <v>3170</v>
      </c>
      <c r="AO3305" s="2" t="s">
        <v>13690</v>
      </c>
    </row>
    <row r="3306" spans="17:41">
      <c r="Q3306" s="80">
        <v>0.30725694444444401</v>
      </c>
      <c r="R3306" s="81">
        <v>2</v>
      </c>
      <c r="S3306" s="81" t="s">
        <v>2729</v>
      </c>
      <c r="T3306" s="83" t="s">
        <v>13716</v>
      </c>
      <c r="AL3306" s="79">
        <v>0.416331018518519</v>
      </c>
      <c r="AM3306" s="2">
        <v>1</v>
      </c>
      <c r="AN3306" s="2" t="s">
        <v>5777</v>
      </c>
      <c r="AO3306" s="2" t="s">
        <v>13693</v>
      </c>
    </row>
    <row r="3307" spans="17:41">
      <c r="Q3307" s="84">
        <v>0.30728009259259298</v>
      </c>
      <c r="R3307" s="85">
        <v>1</v>
      </c>
      <c r="S3307" s="85" t="s">
        <v>1731</v>
      </c>
      <c r="T3307" s="87" t="s">
        <v>13717</v>
      </c>
      <c r="AL3307" s="79">
        <v>0.41635416666666702</v>
      </c>
      <c r="AM3307" s="2">
        <v>1</v>
      </c>
      <c r="AN3307" s="2" t="s">
        <v>5778</v>
      </c>
      <c r="AO3307" s="2" t="s">
        <v>13695</v>
      </c>
    </row>
    <row r="3308" spans="17:41">
      <c r="Q3308" s="80">
        <v>0.307303240740741</v>
      </c>
      <c r="R3308" s="81">
        <v>1</v>
      </c>
      <c r="S3308" s="81" t="s">
        <v>2421</v>
      </c>
      <c r="T3308" s="83" t="s">
        <v>13717</v>
      </c>
      <c r="AL3308" s="79">
        <v>0.41636574074074101</v>
      </c>
      <c r="AM3308" s="2">
        <v>3</v>
      </c>
      <c r="AN3308" s="2" t="s">
        <v>3824</v>
      </c>
      <c r="AO3308" s="2" t="s">
        <v>13692</v>
      </c>
    </row>
    <row r="3309" spans="17:41">
      <c r="Q3309" s="84">
        <v>0.307303240740741</v>
      </c>
      <c r="R3309" s="85">
        <v>1</v>
      </c>
      <c r="S3309" s="85" t="s">
        <v>1388</v>
      </c>
      <c r="T3309" s="87" t="s">
        <v>13717</v>
      </c>
      <c r="AL3309" s="79">
        <v>0.41638888888888897</v>
      </c>
      <c r="AM3309" s="2">
        <v>3</v>
      </c>
      <c r="AN3309" s="2" t="s">
        <v>2562</v>
      </c>
      <c r="AO3309" s="2" t="s">
        <v>13692</v>
      </c>
    </row>
    <row r="3310" spans="17:41">
      <c r="Q3310" s="80">
        <v>0.30731481481481498</v>
      </c>
      <c r="R3310" s="81">
        <v>3</v>
      </c>
      <c r="S3310" s="81" t="s">
        <v>940</v>
      </c>
      <c r="T3310" s="83" t="s">
        <v>13726</v>
      </c>
      <c r="AL3310" s="79">
        <v>0.41643518518518502</v>
      </c>
      <c r="AM3310" s="2">
        <v>2</v>
      </c>
      <c r="AN3310" s="2" t="s">
        <v>5779</v>
      </c>
      <c r="AO3310" s="2" t="s">
        <v>13693</v>
      </c>
    </row>
    <row r="3311" spans="17:41">
      <c r="Q3311" s="84">
        <v>0.30734953703703699</v>
      </c>
      <c r="R3311" s="85">
        <v>1</v>
      </c>
      <c r="S3311" s="85" t="s">
        <v>1396</v>
      </c>
      <c r="T3311" s="87" t="s">
        <v>13717</v>
      </c>
      <c r="AL3311" s="79">
        <v>0.41645833333333299</v>
      </c>
      <c r="AM3311" s="2">
        <v>1</v>
      </c>
      <c r="AN3311" s="2" t="s">
        <v>335</v>
      </c>
      <c r="AO3311" s="2" t="s">
        <v>13709</v>
      </c>
    </row>
    <row r="3312" spans="17:41">
      <c r="Q3312" s="80">
        <v>0.30744212962963002</v>
      </c>
      <c r="R3312" s="81">
        <v>2</v>
      </c>
      <c r="S3312" s="81" t="s">
        <v>98</v>
      </c>
      <c r="T3312" s="83" t="s">
        <v>13717</v>
      </c>
      <c r="AL3312" s="79">
        <v>0.41646990740740703</v>
      </c>
      <c r="AM3312" s="2">
        <v>1</v>
      </c>
      <c r="AN3312" s="2" t="s">
        <v>4508</v>
      </c>
      <c r="AO3312" s="2" t="s">
        <v>13693</v>
      </c>
    </row>
    <row r="3313" spans="17:41">
      <c r="Q3313" s="84">
        <v>0.30746527777777799</v>
      </c>
      <c r="R3313" s="85">
        <v>1</v>
      </c>
      <c r="S3313" s="85" t="s">
        <v>2104</v>
      </c>
      <c r="T3313" s="87" t="s">
        <v>13719</v>
      </c>
      <c r="AL3313" s="79">
        <v>0.41653935185185198</v>
      </c>
      <c r="AM3313" s="2">
        <v>1</v>
      </c>
      <c r="AN3313" s="2" t="s">
        <v>3746</v>
      </c>
      <c r="AO3313" s="2" t="s">
        <v>13693</v>
      </c>
    </row>
    <row r="3314" spans="17:41">
      <c r="Q3314" s="80">
        <v>0.30746527777777799</v>
      </c>
      <c r="R3314" s="81">
        <v>2</v>
      </c>
      <c r="S3314" s="81" t="s">
        <v>506</v>
      </c>
      <c r="T3314" s="83" t="s">
        <v>13722</v>
      </c>
      <c r="AL3314" s="79">
        <v>0.41657407407407399</v>
      </c>
      <c r="AM3314" s="2">
        <v>3</v>
      </c>
      <c r="AN3314" s="2" t="s">
        <v>5780</v>
      </c>
      <c r="AO3314" s="2" t="s">
        <v>13692</v>
      </c>
    </row>
    <row r="3315" spans="17:41">
      <c r="Q3315" s="84">
        <v>0.30748842592592601</v>
      </c>
      <c r="R3315" s="85">
        <v>1</v>
      </c>
      <c r="S3315" s="85" t="s">
        <v>99</v>
      </c>
      <c r="T3315" s="87" t="s">
        <v>13717</v>
      </c>
      <c r="AL3315" s="79">
        <v>0.41657407407407399</v>
      </c>
      <c r="AM3315" s="2">
        <v>1</v>
      </c>
      <c r="AN3315" s="2" t="s">
        <v>1115</v>
      </c>
      <c r="AO3315" s="2" t="s">
        <v>13693</v>
      </c>
    </row>
    <row r="3316" spans="17:41">
      <c r="Q3316" s="80">
        <v>0.30748842592592601</v>
      </c>
      <c r="R3316" s="81">
        <v>1</v>
      </c>
      <c r="S3316" s="81" t="s">
        <v>1011</v>
      </c>
      <c r="T3316" s="83" t="s">
        <v>13722</v>
      </c>
      <c r="AL3316" s="79">
        <v>0.416643518518518</v>
      </c>
      <c r="AM3316" s="2">
        <v>3</v>
      </c>
      <c r="AN3316" s="2" t="s">
        <v>5781</v>
      </c>
      <c r="AO3316" s="2" t="s">
        <v>13692</v>
      </c>
    </row>
    <row r="3317" spans="17:41">
      <c r="Q3317" s="84">
        <v>0.307534722222222</v>
      </c>
      <c r="R3317" s="85">
        <v>2</v>
      </c>
      <c r="S3317" s="85" t="s">
        <v>4717</v>
      </c>
      <c r="T3317" s="87" t="s">
        <v>13719</v>
      </c>
      <c r="AL3317" s="79">
        <v>0.3334375</v>
      </c>
      <c r="AM3317" s="2">
        <v>1</v>
      </c>
      <c r="AN3317" s="2" t="s">
        <v>1874</v>
      </c>
      <c r="AO3317" s="2" t="s">
        <v>13717</v>
      </c>
    </row>
    <row r="3318" spans="17:41">
      <c r="Q3318" s="80">
        <v>0.30758101851851899</v>
      </c>
      <c r="R3318" s="81">
        <v>4</v>
      </c>
      <c r="S3318" s="81" t="s">
        <v>2106</v>
      </c>
      <c r="T3318" s="83" t="s">
        <v>13719</v>
      </c>
      <c r="AL3318" s="79">
        <v>0.33349537037037003</v>
      </c>
      <c r="AM3318" s="2">
        <v>1</v>
      </c>
      <c r="AN3318" s="2" t="s">
        <v>2219</v>
      </c>
      <c r="AO3318" s="2" t="s">
        <v>13717</v>
      </c>
    </row>
    <row r="3319" spans="17:41">
      <c r="Q3319" s="84">
        <v>0.30760416666666701</v>
      </c>
      <c r="R3319" s="85">
        <v>1</v>
      </c>
      <c r="S3319" s="85" t="s">
        <v>1395</v>
      </c>
      <c r="T3319" s="87" t="s">
        <v>13719</v>
      </c>
      <c r="AL3319" s="79">
        <v>0.33351851851851799</v>
      </c>
      <c r="AM3319" s="2">
        <v>1</v>
      </c>
      <c r="AN3319" s="2" t="s">
        <v>3798</v>
      </c>
      <c r="AO3319" s="2" t="s">
        <v>13718</v>
      </c>
    </row>
    <row r="3320" spans="17:41">
      <c r="Q3320" s="80">
        <v>0.30761574074074099</v>
      </c>
      <c r="R3320" s="81">
        <v>1</v>
      </c>
      <c r="S3320" s="81" t="s">
        <v>2727</v>
      </c>
      <c r="T3320" s="83" t="s">
        <v>13721</v>
      </c>
      <c r="AL3320" s="79">
        <v>0.333587962962963</v>
      </c>
      <c r="AM3320" s="2">
        <v>1</v>
      </c>
      <c r="AN3320" s="2" t="s">
        <v>4863</v>
      </c>
      <c r="AO3320" s="2" t="s">
        <v>13717</v>
      </c>
    </row>
    <row r="3321" spans="17:41">
      <c r="Q3321" s="84">
        <v>0.30762731481481498</v>
      </c>
      <c r="R3321" s="85">
        <v>2</v>
      </c>
      <c r="S3321" s="85" t="s">
        <v>1397</v>
      </c>
      <c r="T3321" s="87" t="s">
        <v>13719</v>
      </c>
      <c r="AL3321" s="79">
        <v>0.333587962962963</v>
      </c>
      <c r="AM3321" s="2">
        <v>1</v>
      </c>
      <c r="AN3321" s="2" t="s">
        <v>2212</v>
      </c>
      <c r="AO3321" s="2" t="s">
        <v>13717</v>
      </c>
    </row>
    <row r="3322" spans="17:41">
      <c r="Q3322" s="80">
        <v>0.30766203703703698</v>
      </c>
      <c r="R3322" s="81">
        <v>1</v>
      </c>
      <c r="S3322" s="81" t="s">
        <v>1398</v>
      </c>
      <c r="T3322" s="83" t="s">
        <v>13719</v>
      </c>
      <c r="AL3322" s="79">
        <v>0.33359953703703699</v>
      </c>
      <c r="AM3322" s="2">
        <v>1</v>
      </c>
      <c r="AN3322" s="2" t="s">
        <v>1497</v>
      </c>
      <c r="AO3322" s="2" t="s">
        <v>13717</v>
      </c>
    </row>
    <row r="3323" spans="17:41">
      <c r="Q3323" s="84">
        <v>0.30780092592592601</v>
      </c>
      <c r="R3323" s="85">
        <v>3</v>
      </c>
      <c r="S3323" s="85" t="s">
        <v>12618</v>
      </c>
      <c r="T3323" s="87" t="s">
        <v>13721</v>
      </c>
      <c r="AL3323" s="79">
        <v>0.33359953703703699</v>
      </c>
      <c r="AM3323" s="2">
        <v>2</v>
      </c>
      <c r="AN3323" s="2" t="s">
        <v>553</v>
      </c>
      <c r="AO3323" s="2" t="s">
        <v>13730</v>
      </c>
    </row>
    <row r="3324" spans="17:41">
      <c r="Q3324" s="80">
        <v>0.30781249999999999</v>
      </c>
      <c r="R3324" s="81">
        <v>1</v>
      </c>
      <c r="S3324" s="81" t="s">
        <v>2732</v>
      </c>
      <c r="T3324" s="83" t="s">
        <v>13716</v>
      </c>
      <c r="AL3324" s="79">
        <v>0.33363425925925899</v>
      </c>
      <c r="AM3324" s="2">
        <v>1</v>
      </c>
      <c r="AN3324" s="2" t="s">
        <v>2218</v>
      </c>
      <c r="AO3324" s="2" t="s">
        <v>13719</v>
      </c>
    </row>
    <row r="3325" spans="17:41">
      <c r="Q3325" s="84">
        <v>0.30784722222222199</v>
      </c>
      <c r="R3325" s="85">
        <v>2</v>
      </c>
      <c r="S3325" s="85" t="s">
        <v>2731</v>
      </c>
      <c r="T3325" s="87" t="s">
        <v>13716</v>
      </c>
      <c r="AL3325" s="79">
        <v>0.33363425925925899</v>
      </c>
      <c r="AM3325" s="2">
        <v>2</v>
      </c>
      <c r="AN3325" s="2" t="s">
        <v>739</v>
      </c>
      <c r="AO3325" s="2" t="s">
        <v>13718</v>
      </c>
    </row>
    <row r="3326" spans="17:41">
      <c r="Q3326" s="80">
        <v>0.30784722222222199</v>
      </c>
      <c r="R3326" s="81">
        <v>1</v>
      </c>
      <c r="S3326" s="81" t="s">
        <v>1087</v>
      </c>
      <c r="T3326" s="83" t="s">
        <v>13721</v>
      </c>
      <c r="AL3326" s="79">
        <v>0.33365740740740701</v>
      </c>
      <c r="AM3326" s="2">
        <v>1</v>
      </c>
      <c r="AN3326" s="2" t="s">
        <v>2467</v>
      </c>
      <c r="AO3326" s="2" t="s">
        <v>13717</v>
      </c>
    </row>
    <row r="3327" spans="17:41">
      <c r="Q3327" s="84">
        <v>0.30784722222222199</v>
      </c>
      <c r="R3327" s="85">
        <v>2</v>
      </c>
      <c r="S3327" s="85" t="s">
        <v>1012</v>
      </c>
      <c r="T3327" s="87" t="s">
        <v>13718</v>
      </c>
      <c r="AL3327" s="79">
        <v>0.333668981481481</v>
      </c>
      <c r="AM3327" s="2">
        <v>4</v>
      </c>
      <c r="AN3327" s="2" t="s">
        <v>2472</v>
      </c>
      <c r="AO3327" s="2" t="s">
        <v>13717</v>
      </c>
    </row>
    <row r="3328" spans="17:41">
      <c r="Q3328" s="80">
        <v>0.30797453703703698</v>
      </c>
      <c r="R3328" s="81">
        <v>1</v>
      </c>
      <c r="S3328" s="81" t="s">
        <v>1394</v>
      </c>
      <c r="T3328" s="83" t="s">
        <v>13719</v>
      </c>
      <c r="AL3328" s="79">
        <v>0.33369212962963002</v>
      </c>
      <c r="AM3328" s="2">
        <v>1</v>
      </c>
      <c r="AN3328" s="2" t="s">
        <v>4869</v>
      </c>
      <c r="AO3328" s="2" t="s">
        <v>13716</v>
      </c>
    </row>
    <row r="3329" spans="17:41">
      <c r="Q3329" s="84">
        <v>0.30803240740740701</v>
      </c>
      <c r="R3329" s="85">
        <v>2</v>
      </c>
      <c r="S3329" s="85" t="s">
        <v>12619</v>
      </c>
      <c r="T3329" s="87" t="s">
        <v>13721</v>
      </c>
      <c r="AL3329" s="79">
        <v>0.333703703703704</v>
      </c>
      <c r="AM3329" s="2">
        <v>1</v>
      </c>
      <c r="AN3329" s="2" t="s">
        <v>1490</v>
      </c>
      <c r="AO3329" s="2" t="s">
        <v>13720</v>
      </c>
    </row>
    <row r="3330" spans="17:41">
      <c r="Q3330" s="80">
        <v>0.30806712962963001</v>
      </c>
      <c r="R3330" s="81">
        <v>4</v>
      </c>
      <c r="S3330" s="81" t="s">
        <v>2621</v>
      </c>
      <c r="T3330" s="83" t="s">
        <v>13717</v>
      </c>
      <c r="AL3330" s="79">
        <v>0.33374999999999999</v>
      </c>
      <c r="AM3330" s="2">
        <v>1</v>
      </c>
      <c r="AN3330" s="2" t="s">
        <v>1028</v>
      </c>
      <c r="AO3330" s="2" t="s">
        <v>13721</v>
      </c>
    </row>
    <row r="3331" spans="17:41">
      <c r="Q3331" s="84">
        <v>0.30809027777777798</v>
      </c>
      <c r="R3331" s="85">
        <v>4</v>
      </c>
      <c r="S3331" s="85" t="s">
        <v>1732</v>
      </c>
      <c r="T3331" s="87" t="s">
        <v>13719</v>
      </c>
      <c r="AL3331" s="79">
        <v>0.33374999999999999</v>
      </c>
      <c r="AM3331" s="2">
        <v>1</v>
      </c>
      <c r="AN3331" s="2" t="s">
        <v>151</v>
      </c>
      <c r="AO3331" s="2" t="s">
        <v>13722</v>
      </c>
    </row>
    <row r="3332" spans="17:41">
      <c r="Q3332" s="80">
        <v>0.30812499999999998</v>
      </c>
      <c r="R3332" s="81">
        <v>2</v>
      </c>
      <c r="S3332" s="81" t="s">
        <v>1733</v>
      </c>
      <c r="T3332" s="83" t="s">
        <v>13719</v>
      </c>
      <c r="AL3332" s="79">
        <v>0.33376157407407397</v>
      </c>
      <c r="AM3332" s="2">
        <v>1</v>
      </c>
      <c r="AN3332" s="2" t="s">
        <v>4866</v>
      </c>
      <c r="AO3332" s="2" t="s">
        <v>13719</v>
      </c>
    </row>
    <row r="3333" spans="17:41">
      <c r="Q3333" s="84">
        <v>0.308148148148148</v>
      </c>
      <c r="R3333" s="85">
        <v>4</v>
      </c>
      <c r="S3333" s="85" t="s">
        <v>2736</v>
      </c>
      <c r="T3333" s="87" t="s">
        <v>13719</v>
      </c>
      <c r="AL3333" s="79">
        <v>0.333784722222222</v>
      </c>
      <c r="AM3333" s="2">
        <v>2</v>
      </c>
      <c r="AN3333" s="2" t="s">
        <v>12690</v>
      </c>
      <c r="AO3333" s="2" t="s">
        <v>13716</v>
      </c>
    </row>
    <row r="3334" spans="17:41">
      <c r="Q3334" s="80">
        <v>0.308263888888889</v>
      </c>
      <c r="R3334" s="81">
        <v>1</v>
      </c>
      <c r="S3334" s="81" t="s">
        <v>2562</v>
      </c>
      <c r="T3334" s="83" t="s">
        <v>13719</v>
      </c>
      <c r="AL3334" s="79">
        <v>0.333784722222222</v>
      </c>
      <c r="AM3334" s="2">
        <v>2</v>
      </c>
      <c r="AN3334" s="2" t="s">
        <v>12691</v>
      </c>
      <c r="AO3334" s="2" t="s">
        <v>13722</v>
      </c>
    </row>
    <row r="3335" spans="17:41">
      <c r="Q3335" s="84">
        <v>0.30829861111111101</v>
      </c>
      <c r="R3335" s="85">
        <v>1</v>
      </c>
      <c r="S3335" s="85" t="s">
        <v>1734</v>
      </c>
      <c r="T3335" s="87" t="s">
        <v>13719</v>
      </c>
      <c r="AL3335" s="79">
        <v>0.33383101851851898</v>
      </c>
      <c r="AM3335" s="2">
        <v>1</v>
      </c>
      <c r="AN3335" s="2" t="s">
        <v>2562</v>
      </c>
      <c r="AO3335" s="2" t="s">
        <v>13716</v>
      </c>
    </row>
    <row r="3336" spans="17:41">
      <c r="Q3336" s="80">
        <v>0.30831018518518521</v>
      </c>
      <c r="R3336" s="81">
        <v>1</v>
      </c>
      <c r="S3336" s="81" t="s">
        <v>2734</v>
      </c>
      <c r="T3336" s="83" t="s">
        <v>13719</v>
      </c>
      <c r="AL3336" s="79">
        <v>0.33384259259259302</v>
      </c>
      <c r="AM3336" s="2">
        <v>1</v>
      </c>
      <c r="AN3336" s="2" t="s">
        <v>1875</v>
      </c>
      <c r="AO3336" s="2" t="s">
        <v>13719</v>
      </c>
    </row>
    <row r="3337" spans="17:41">
      <c r="Q3337" s="84">
        <v>0.30841435185185201</v>
      </c>
      <c r="R3337" s="85">
        <v>1</v>
      </c>
      <c r="S3337" s="85" t="s">
        <v>505</v>
      </c>
      <c r="T3337" s="87" t="s">
        <v>13723</v>
      </c>
      <c r="AL3337" s="79">
        <v>0.33386574074074099</v>
      </c>
      <c r="AM3337" s="2">
        <v>1</v>
      </c>
      <c r="AN3337" s="2" t="s">
        <v>12692</v>
      </c>
      <c r="AO3337" s="2" t="s">
        <v>13716</v>
      </c>
    </row>
    <row r="3338" spans="17:41">
      <c r="Q3338" s="80">
        <v>0.30849537037037</v>
      </c>
      <c r="R3338" s="81">
        <v>1</v>
      </c>
      <c r="S3338" s="81" t="s">
        <v>2620</v>
      </c>
      <c r="T3338" s="83" t="s">
        <v>13717</v>
      </c>
      <c r="AL3338" s="79">
        <v>0.33386574074074099</v>
      </c>
      <c r="AM3338" s="2">
        <v>1</v>
      </c>
      <c r="AN3338" s="2" t="s">
        <v>531</v>
      </c>
      <c r="AO3338" s="2" t="s">
        <v>13718</v>
      </c>
    </row>
    <row r="3339" spans="17:41">
      <c r="Q3339" s="84">
        <v>0.30868055555555601</v>
      </c>
      <c r="R3339" s="85">
        <v>1</v>
      </c>
      <c r="S3339" s="85" t="s">
        <v>2737</v>
      </c>
      <c r="T3339" s="87" t="s">
        <v>13719</v>
      </c>
      <c r="AL3339" s="79">
        <v>0.33388888888888901</v>
      </c>
      <c r="AM3339" s="2">
        <v>1</v>
      </c>
      <c r="AN3339" s="2" t="s">
        <v>2650</v>
      </c>
      <c r="AO3339" s="2" t="s">
        <v>13717</v>
      </c>
    </row>
    <row r="3340" spans="17:41">
      <c r="Q3340" s="80">
        <v>0.308726851851852</v>
      </c>
      <c r="R3340" s="81">
        <v>1</v>
      </c>
      <c r="S3340" s="81" t="s">
        <v>108</v>
      </c>
      <c r="T3340" s="83" t="s">
        <v>13721</v>
      </c>
      <c r="AL3340" s="79">
        <v>0.333900462962963</v>
      </c>
      <c r="AM3340" s="2">
        <v>1</v>
      </c>
      <c r="AN3340" s="2" t="s">
        <v>1879</v>
      </c>
      <c r="AO3340" s="2" t="s">
        <v>13717</v>
      </c>
    </row>
    <row r="3341" spans="17:41">
      <c r="Q3341" s="84">
        <v>0.30873842592592599</v>
      </c>
      <c r="R3341" s="85">
        <v>1</v>
      </c>
      <c r="S3341" s="85" t="s">
        <v>1735</v>
      </c>
      <c r="T3341" s="87" t="s">
        <v>13719</v>
      </c>
      <c r="AL3341" s="79">
        <v>0.33391203703703698</v>
      </c>
      <c r="AM3341" s="2">
        <v>1</v>
      </c>
      <c r="AN3341" s="2" t="s">
        <v>4196</v>
      </c>
      <c r="AO3341" s="2" t="s">
        <v>13721</v>
      </c>
    </row>
    <row r="3342" spans="17:41">
      <c r="Q3342" s="80">
        <v>0.30876157407407401</v>
      </c>
      <c r="R3342" s="81">
        <v>4</v>
      </c>
      <c r="S3342" s="81" t="s">
        <v>2738</v>
      </c>
      <c r="T3342" s="83" t="s">
        <v>13717</v>
      </c>
      <c r="AL3342" s="79">
        <v>0.33392361111111102</v>
      </c>
      <c r="AM3342" s="2">
        <v>1</v>
      </c>
      <c r="AN3342" s="2" t="s">
        <v>2807</v>
      </c>
      <c r="AO3342" s="2" t="s">
        <v>13719</v>
      </c>
    </row>
    <row r="3343" spans="17:41">
      <c r="Q3343" s="84">
        <v>0.30878472222222197</v>
      </c>
      <c r="R3343" s="85">
        <v>2</v>
      </c>
      <c r="S3343" s="85" t="s">
        <v>2424</v>
      </c>
      <c r="T3343" s="87" t="s">
        <v>13717</v>
      </c>
      <c r="AL3343" s="79">
        <v>0.333935185185185</v>
      </c>
      <c r="AM3343" s="2">
        <v>2</v>
      </c>
      <c r="AN3343" s="2" t="s">
        <v>153</v>
      </c>
      <c r="AO3343" s="2" t="s">
        <v>13721</v>
      </c>
    </row>
    <row r="3344" spans="17:41">
      <c r="Q3344" s="80">
        <v>0.30881944444444398</v>
      </c>
      <c r="R3344" s="81">
        <v>1</v>
      </c>
      <c r="S3344" s="81" t="s">
        <v>1736</v>
      </c>
      <c r="T3344" s="83" t="s">
        <v>13719</v>
      </c>
      <c r="AL3344" s="79">
        <v>0.33394675925925899</v>
      </c>
      <c r="AM3344" s="2">
        <v>2</v>
      </c>
      <c r="AN3344" s="2" t="s">
        <v>2222</v>
      </c>
      <c r="AO3344" s="2" t="s">
        <v>13717</v>
      </c>
    </row>
    <row r="3345" spans="17:41">
      <c r="Q3345" s="84">
        <v>0.308842592592593</v>
      </c>
      <c r="R3345" s="85">
        <v>1</v>
      </c>
      <c r="S3345" s="85" t="s">
        <v>1737</v>
      </c>
      <c r="T3345" s="87" t="s">
        <v>13717</v>
      </c>
      <c r="AL3345" s="79">
        <v>0.33396990740740701</v>
      </c>
      <c r="AM3345" s="2">
        <v>1</v>
      </c>
      <c r="AN3345" s="2" t="s">
        <v>1877</v>
      </c>
      <c r="AO3345" s="2" t="s">
        <v>13719</v>
      </c>
    </row>
    <row r="3346" spans="17:41">
      <c r="Q3346" s="80">
        <v>0.30885416666666698</v>
      </c>
      <c r="R3346" s="81">
        <v>2</v>
      </c>
      <c r="S3346" s="81" t="s">
        <v>1738</v>
      </c>
      <c r="T3346" s="83" t="s">
        <v>13717</v>
      </c>
      <c r="AL3346" s="79">
        <v>0.33396990740740701</v>
      </c>
      <c r="AM3346" s="2">
        <v>1</v>
      </c>
      <c r="AN3346" s="2" t="s">
        <v>12693</v>
      </c>
      <c r="AO3346" s="2" t="s">
        <v>13721</v>
      </c>
    </row>
    <row r="3347" spans="17:41">
      <c r="Q3347" s="84">
        <v>0.30888888888888899</v>
      </c>
      <c r="R3347" s="85">
        <v>1</v>
      </c>
      <c r="S3347" s="85" t="s">
        <v>2422</v>
      </c>
      <c r="T3347" s="87" t="s">
        <v>13716</v>
      </c>
      <c r="AL3347" s="79">
        <v>0.33398148148148099</v>
      </c>
      <c r="AM3347" s="2">
        <v>1</v>
      </c>
      <c r="AN3347" s="2" t="s">
        <v>2813</v>
      </c>
      <c r="AO3347" s="2" t="s">
        <v>13719</v>
      </c>
    </row>
    <row r="3348" spans="17:41">
      <c r="Q3348" s="80">
        <v>0.30891203703703701</v>
      </c>
      <c r="R3348" s="81">
        <v>2</v>
      </c>
      <c r="S3348" s="81" t="s">
        <v>1739</v>
      </c>
      <c r="T3348" s="83" t="s">
        <v>13717</v>
      </c>
      <c r="AL3348" s="79">
        <v>0.33399305555555597</v>
      </c>
      <c r="AM3348" s="2">
        <v>1</v>
      </c>
      <c r="AN3348" s="2" t="s">
        <v>4871</v>
      </c>
      <c r="AO3348" s="2" t="s">
        <v>13719</v>
      </c>
    </row>
    <row r="3349" spans="17:41">
      <c r="Q3349" s="84">
        <v>0.30894675925925902</v>
      </c>
      <c r="R3349" s="85">
        <v>4</v>
      </c>
      <c r="S3349" s="85" t="s">
        <v>12620</v>
      </c>
      <c r="T3349" s="87" t="s">
        <v>13717</v>
      </c>
      <c r="AL3349" s="79">
        <v>0.33400462962963001</v>
      </c>
      <c r="AM3349" s="2">
        <v>1</v>
      </c>
      <c r="AN3349" s="2" t="s">
        <v>1098</v>
      </c>
      <c r="AO3349" s="2" t="s">
        <v>13721</v>
      </c>
    </row>
    <row r="3350" spans="17:41">
      <c r="Q3350" s="80">
        <v>0.30896990740740699</v>
      </c>
      <c r="R3350" s="81">
        <v>2</v>
      </c>
      <c r="S3350" s="81" t="s">
        <v>102</v>
      </c>
      <c r="T3350" s="83" t="s">
        <v>13717</v>
      </c>
      <c r="AL3350" s="79">
        <v>0.33402777777777798</v>
      </c>
      <c r="AM3350" s="2">
        <v>4</v>
      </c>
      <c r="AN3350" s="2" t="s">
        <v>4872</v>
      </c>
      <c r="AO3350" s="2" t="s">
        <v>13719</v>
      </c>
    </row>
    <row r="3351" spans="17:41">
      <c r="Q3351" s="84">
        <v>0.30900462962962999</v>
      </c>
      <c r="R3351" s="85">
        <v>1</v>
      </c>
      <c r="S3351" s="85" t="s">
        <v>4597</v>
      </c>
      <c r="T3351" s="87" t="s">
        <v>13717</v>
      </c>
      <c r="AL3351" s="79">
        <v>0.33403935185185202</v>
      </c>
      <c r="AM3351" s="2">
        <v>1</v>
      </c>
      <c r="AN3351" s="2" t="s">
        <v>1193</v>
      </c>
      <c r="AO3351" s="2" t="s">
        <v>13728</v>
      </c>
    </row>
    <row r="3352" spans="17:41">
      <c r="Q3352" s="80">
        <v>0.30901620370370397</v>
      </c>
      <c r="R3352" s="81">
        <v>1</v>
      </c>
      <c r="S3352" s="81" t="s">
        <v>4598</v>
      </c>
      <c r="T3352" s="83" t="s">
        <v>13717</v>
      </c>
      <c r="AL3352" s="79">
        <v>0.33403935185185202</v>
      </c>
      <c r="AM3352" s="2">
        <v>1</v>
      </c>
      <c r="AN3352" s="2" t="s">
        <v>11509</v>
      </c>
      <c r="AO3352" s="2" t="s">
        <v>13718</v>
      </c>
    </row>
    <row r="3353" spans="17:41">
      <c r="Q3353" s="84">
        <v>0.309039351851852</v>
      </c>
      <c r="R3353" s="85">
        <v>1</v>
      </c>
      <c r="S3353" s="85" t="s">
        <v>4227</v>
      </c>
      <c r="T3353" s="87" t="s">
        <v>13717</v>
      </c>
      <c r="AL3353" s="79">
        <v>0.334050925925926</v>
      </c>
      <c r="AM3353" s="2">
        <v>2</v>
      </c>
      <c r="AN3353" s="2" t="s">
        <v>4873</v>
      </c>
      <c r="AO3353" s="2" t="s">
        <v>13719</v>
      </c>
    </row>
    <row r="3354" spans="17:41">
      <c r="Q3354" s="80">
        <v>0.30905092592592598</v>
      </c>
      <c r="R3354" s="81">
        <v>1</v>
      </c>
      <c r="S3354" s="81" t="s">
        <v>12621</v>
      </c>
      <c r="T3354" s="83" t="s">
        <v>13717</v>
      </c>
      <c r="AL3354" s="79">
        <v>0.33407407407407402</v>
      </c>
      <c r="AM3354" s="2">
        <v>1</v>
      </c>
      <c r="AN3354" s="2" t="s">
        <v>4874</v>
      </c>
      <c r="AO3354" s="2" t="s">
        <v>13719</v>
      </c>
    </row>
    <row r="3355" spans="17:41">
      <c r="Q3355" s="84">
        <v>0.309074074074074</v>
      </c>
      <c r="R3355" s="85">
        <v>1</v>
      </c>
      <c r="S3355" s="85" t="s">
        <v>1742</v>
      </c>
      <c r="T3355" s="87" t="s">
        <v>13717</v>
      </c>
      <c r="AL3355" s="79">
        <v>0.33408564814814801</v>
      </c>
      <c r="AM3355" s="2">
        <v>1</v>
      </c>
      <c r="AN3355" s="2" t="s">
        <v>4876</v>
      </c>
      <c r="AO3355" s="2" t="s">
        <v>13719</v>
      </c>
    </row>
    <row r="3356" spans="17:41">
      <c r="Q3356" s="80">
        <v>0.309074074074074</v>
      </c>
      <c r="R3356" s="81">
        <v>1</v>
      </c>
      <c r="S3356" s="81" t="s">
        <v>4599</v>
      </c>
      <c r="T3356" s="83" t="s">
        <v>13717</v>
      </c>
      <c r="AL3356" s="79">
        <v>0.33410879629629597</v>
      </c>
      <c r="AM3356" s="2">
        <v>1</v>
      </c>
      <c r="AN3356" s="2" t="s">
        <v>2808</v>
      </c>
      <c r="AO3356" s="2" t="s">
        <v>13719</v>
      </c>
    </row>
    <row r="3357" spans="17:41">
      <c r="Q3357" s="84">
        <v>0.30912037037036999</v>
      </c>
      <c r="R3357" s="85">
        <v>2</v>
      </c>
      <c r="S3357" s="85" t="s">
        <v>12622</v>
      </c>
      <c r="T3357" s="87" t="s">
        <v>13717</v>
      </c>
      <c r="AL3357" s="79">
        <v>0.33410879629629597</v>
      </c>
      <c r="AM3357" s="2">
        <v>2</v>
      </c>
      <c r="AN3357" s="2" t="s">
        <v>2562</v>
      </c>
      <c r="AO3357" s="2" t="s">
        <v>13719</v>
      </c>
    </row>
    <row r="3358" spans="17:41">
      <c r="Q3358" s="80">
        <v>0.30915509259259299</v>
      </c>
      <c r="R3358" s="81">
        <v>1</v>
      </c>
      <c r="S3358" s="81" t="s">
        <v>2735</v>
      </c>
      <c r="T3358" s="83" t="s">
        <v>13716</v>
      </c>
      <c r="AL3358" s="79">
        <v>0.33410879629629597</v>
      </c>
      <c r="AM3358" s="2">
        <v>1</v>
      </c>
      <c r="AN3358" s="2" t="s">
        <v>758</v>
      </c>
      <c r="AO3358" s="2" t="s">
        <v>13722</v>
      </c>
    </row>
    <row r="3359" spans="17:41">
      <c r="Q3359" s="84">
        <v>0.30915509259259299</v>
      </c>
      <c r="R3359" s="85">
        <v>3</v>
      </c>
      <c r="S3359" s="85" t="s">
        <v>4225</v>
      </c>
      <c r="T3359" s="87" t="s">
        <v>13717</v>
      </c>
      <c r="AL3359" s="79">
        <v>0.33410879629629597</v>
      </c>
      <c r="AM3359" s="2">
        <v>1</v>
      </c>
      <c r="AN3359" s="2" t="s">
        <v>4877</v>
      </c>
      <c r="AO3359" s="2" t="s">
        <v>13719</v>
      </c>
    </row>
    <row r="3360" spans="17:41">
      <c r="Q3360" s="80">
        <v>0.30917824074074102</v>
      </c>
      <c r="R3360" s="81">
        <v>2</v>
      </c>
      <c r="S3360" s="81" t="s">
        <v>4228</v>
      </c>
      <c r="T3360" s="83" t="s">
        <v>13717</v>
      </c>
      <c r="AL3360" s="79">
        <v>0.33412037037037001</v>
      </c>
      <c r="AM3360" s="2">
        <v>3</v>
      </c>
      <c r="AN3360" s="2" t="s">
        <v>4867</v>
      </c>
      <c r="AO3360" s="2" t="s">
        <v>13717</v>
      </c>
    </row>
    <row r="3361" spans="17:41">
      <c r="Q3361" s="84">
        <v>0.30920138888888898</v>
      </c>
      <c r="R3361" s="85">
        <v>1</v>
      </c>
      <c r="S3361" s="85" t="s">
        <v>12623</v>
      </c>
      <c r="T3361" s="87" t="s">
        <v>13722</v>
      </c>
      <c r="AL3361" s="79">
        <v>0.334166666666667</v>
      </c>
      <c r="AM3361" s="2">
        <v>1</v>
      </c>
      <c r="AN3361" s="2" t="s">
        <v>2651</v>
      </c>
      <c r="AO3361" s="2" t="s">
        <v>13719</v>
      </c>
    </row>
    <row r="3362" spans="17:41">
      <c r="Q3362" s="80">
        <v>0.30923611111111099</v>
      </c>
      <c r="R3362" s="81">
        <v>1</v>
      </c>
      <c r="S3362" s="81" t="s">
        <v>2556</v>
      </c>
      <c r="T3362" s="83" t="s">
        <v>13717</v>
      </c>
      <c r="AL3362" s="79">
        <v>0.334166666666667</v>
      </c>
      <c r="AM3362" s="2">
        <v>1</v>
      </c>
      <c r="AN3362" s="2" t="s">
        <v>4878</v>
      </c>
      <c r="AO3362" s="2" t="s">
        <v>13719</v>
      </c>
    </row>
    <row r="3363" spans="17:41">
      <c r="Q3363" s="84">
        <v>0.30924768518518497</v>
      </c>
      <c r="R3363" s="85">
        <v>3</v>
      </c>
      <c r="S3363" s="85" t="s">
        <v>2562</v>
      </c>
      <c r="T3363" s="87" t="s">
        <v>13716</v>
      </c>
      <c r="AL3363" s="79">
        <v>0.33417824074074098</v>
      </c>
      <c r="AM3363" s="2">
        <v>1</v>
      </c>
      <c r="AN3363" s="2" t="s">
        <v>12694</v>
      </c>
      <c r="AO3363" s="2" t="s">
        <v>13721</v>
      </c>
    </row>
    <row r="3364" spans="17:41">
      <c r="Q3364" s="80">
        <v>0.30935185185185199</v>
      </c>
      <c r="R3364" s="81">
        <v>1</v>
      </c>
      <c r="S3364" s="81" t="s">
        <v>1296</v>
      </c>
      <c r="T3364" s="83" t="s">
        <v>13717</v>
      </c>
      <c r="AL3364" s="79">
        <v>0.33421296296296299</v>
      </c>
      <c r="AM3364" s="2">
        <v>1</v>
      </c>
      <c r="AN3364" s="2" t="s">
        <v>4879</v>
      </c>
      <c r="AO3364" s="2" t="s">
        <v>13719</v>
      </c>
    </row>
    <row r="3365" spans="17:41">
      <c r="Q3365" s="84">
        <v>0.30938657407407399</v>
      </c>
      <c r="R3365" s="85">
        <v>1</v>
      </c>
      <c r="S3365" s="85" t="s">
        <v>1400</v>
      </c>
      <c r="T3365" s="87" t="s">
        <v>13717</v>
      </c>
      <c r="AL3365" s="79">
        <v>0.33422453703703697</v>
      </c>
      <c r="AM3365" s="2">
        <v>1</v>
      </c>
      <c r="AN3365" s="2" t="s">
        <v>4854</v>
      </c>
      <c r="AO3365" s="2" t="s">
        <v>13720</v>
      </c>
    </row>
    <row r="3366" spans="17:41">
      <c r="Q3366" s="80">
        <v>0.30940972222222202</v>
      </c>
      <c r="R3366" s="81">
        <v>1</v>
      </c>
      <c r="S3366" s="81" t="s">
        <v>1743</v>
      </c>
      <c r="T3366" s="83" t="s">
        <v>13717</v>
      </c>
      <c r="AL3366" s="79">
        <v>0.33423611111111101</v>
      </c>
      <c r="AM3366" s="2">
        <v>2</v>
      </c>
      <c r="AN3366" s="2" t="s">
        <v>2475</v>
      </c>
      <c r="AO3366" s="2" t="s">
        <v>13719</v>
      </c>
    </row>
    <row r="3367" spans="17:41">
      <c r="Q3367" s="84">
        <v>0.30952546296296302</v>
      </c>
      <c r="R3367" s="85">
        <v>1</v>
      </c>
      <c r="S3367" s="85" t="s">
        <v>2108</v>
      </c>
      <c r="T3367" s="87" t="s">
        <v>13719</v>
      </c>
      <c r="AL3367" s="79">
        <v>0.334247685185185</v>
      </c>
      <c r="AM3367" s="2">
        <v>2</v>
      </c>
      <c r="AN3367" s="2" t="s">
        <v>1876</v>
      </c>
      <c r="AO3367" s="2" t="s">
        <v>13716</v>
      </c>
    </row>
    <row r="3368" spans="17:41">
      <c r="Q3368" s="80">
        <v>0.30952546296296302</v>
      </c>
      <c r="R3368" s="81">
        <v>2</v>
      </c>
      <c r="S3368" s="81" t="s">
        <v>12624</v>
      </c>
      <c r="T3368" s="83" t="s">
        <v>13717</v>
      </c>
      <c r="AL3368" s="79">
        <v>0.334247685185185</v>
      </c>
      <c r="AM3368" s="2">
        <v>1</v>
      </c>
      <c r="AN3368" s="2" t="s">
        <v>12695</v>
      </c>
      <c r="AO3368" s="2" t="s">
        <v>13721</v>
      </c>
    </row>
    <row r="3369" spans="17:41">
      <c r="Q3369" s="84">
        <v>0.30959490740740703</v>
      </c>
      <c r="R3369" s="85">
        <v>1</v>
      </c>
      <c r="S3369" s="85" t="s">
        <v>2112</v>
      </c>
      <c r="T3369" s="87" t="s">
        <v>13717</v>
      </c>
      <c r="AL3369" s="79">
        <v>0.33427083333333302</v>
      </c>
      <c r="AM3369" s="2">
        <v>1</v>
      </c>
      <c r="AN3369" s="2" t="s">
        <v>4884</v>
      </c>
      <c r="AO3369" s="2" t="s">
        <v>13719</v>
      </c>
    </row>
    <row r="3370" spans="17:41">
      <c r="Q3370" s="80">
        <v>0.30961805555555599</v>
      </c>
      <c r="R3370" s="81">
        <v>2</v>
      </c>
      <c r="S3370" s="81" t="s">
        <v>1013</v>
      </c>
      <c r="T3370" s="83" t="s">
        <v>13726</v>
      </c>
      <c r="AL3370" s="79">
        <v>0.33427083333333302</v>
      </c>
      <c r="AM3370" s="2">
        <v>1</v>
      </c>
      <c r="AN3370" s="2" t="s">
        <v>12696</v>
      </c>
      <c r="AO3370" s="2" t="s">
        <v>13728</v>
      </c>
    </row>
    <row r="3371" spans="17:41">
      <c r="Q3371" s="84">
        <v>0.30962962962962998</v>
      </c>
      <c r="R3371" s="85">
        <v>1</v>
      </c>
      <c r="S3371" s="85" t="s">
        <v>2121</v>
      </c>
      <c r="T3371" s="87" t="s">
        <v>13722</v>
      </c>
      <c r="AL3371" s="79">
        <v>0.33430555555555602</v>
      </c>
      <c r="AM3371" s="2">
        <v>1</v>
      </c>
      <c r="AN3371" s="2" t="s">
        <v>13733</v>
      </c>
      <c r="AO3371" s="2" t="s">
        <v>13720</v>
      </c>
    </row>
    <row r="3372" spans="17:41">
      <c r="Q3372" s="80">
        <v>0.30964120370370402</v>
      </c>
      <c r="R3372" s="81">
        <v>1</v>
      </c>
      <c r="S3372" s="81" t="s">
        <v>12625</v>
      </c>
      <c r="T3372" s="83" t="s">
        <v>13717</v>
      </c>
      <c r="AL3372" s="79">
        <v>0.33432870370370399</v>
      </c>
      <c r="AM3372" s="2">
        <v>1</v>
      </c>
      <c r="AN3372" s="2" t="s">
        <v>4885</v>
      </c>
      <c r="AO3372" s="2" t="s">
        <v>13719</v>
      </c>
    </row>
    <row r="3373" spans="17:41">
      <c r="Q3373" s="84">
        <v>0.3096990740740741</v>
      </c>
      <c r="R3373" s="85">
        <v>2</v>
      </c>
      <c r="S3373" s="85" t="s">
        <v>2741</v>
      </c>
      <c r="T3373" s="87" t="s">
        <v>13719</v>
      </c>
      <c r="AL3373" s="79">
        <v>0.33438657407407402</v>
      </c>
      <c r="AM3373" s="2">
        <v>2</v>
      </c>
      <c r="AN3373" s="2" t="s">
        <v>4883</v>
      </c>
      <c r="AO3373" s="2" t="s">
        <v>13719</v>
      </c>
    </row>
    <row r="3374" spans="17:41">
      <c r="Q3374" s="80">
        <v>0.30975694444444402</v>
      </c>
      <c r="R3374" s="81">
        <v>1</v>
      </c>
      <c r="S3374" s="81" t="s">
        <v>108</v>
      </c>
      <c r="T3374" s="83" t="s">
        <v>13726</v>
      </c>
      <c r="AL3374" s="79">
        <v>0.334398148148148</v>
      </c>
      <c r="AM3374" s="2">
        <v>1</v>
      </c>
      <c r="AN3374" s="2" t="s">
        <v>1884</v>
      </c>
      <c r="AO3374" s="2" t="s">
        <v>13717</v>
      </c>
    </row>
    <row r="3375" spans="17:41">
      <c r="Q3375" s="84">
        <v>0.30979166666666702</v>
      </c>
      <c r="R3375" s="85">
        <v>3</v>
      </c>
      <c r="S3375" s="85" t="s">
        <v>2562</v>
      </c>
      <c r="T3375" s="87" t="s">
        <v>13717</v>
      </c>
      <c r="AL3375" s="79">
        <v>0.33440972222222198</v>
      </c>
      <c r="AM3375" s="2">
        <v>1</v>
      </c>
      <c r="AN3375" s="2" t="s">
        <v>2473</v>
      </c>
      <c r="AO3375" s="2" t="s">
        <v>13716</v>
      </c>
    </row>
    <row r="3376" spans="17:41">
      <c r="Q3376" s="80">
        <v>0.30986111111111109</v>
      </c>
      <c r="R3376" s="81">
        <v>1</v>
      </c>
      <c r="S3376" s="81" t="s">
        <v>4719</v>
      </c>
      <c r="T3376" s="83" t="s">
        <v>13719</v>
      </c>
      <c r="AL3376" s="79">
        <v>0.33444444444444399</v>
      </c>
      <c r="AM3376" s="2">
        <v>1</v>
      </c>
      <c r="AN3376" s="2" t="s">
        <v>5920</v>
      </c>
      <c r="AO3376" s="2" t="s">
        <v>13721</v>
      </c>
    </row>
    <row r="3377" spans="17:41">
      <c r="Q3377" s="84">
        <v>0.30994212962963003</v>
      </c>
      <c r="R3377" s="85">
        <v>4</v>
      </c>
      <c r="S3377" s="85" t="s">
        <v>2426</v>
      </c>
      <c r="T3377" s="87" t="s">
        <v>13717</v>
      </c>
      <c r="AL3377" s="79">
        <v>0.33446759259259301</v>
      </c>
      <c r="AM3377" s="2">
        <v>1</v>
      </c>
      <c r="AN3377" s="2" t="s">
        <v>2811</v>
      </c>
      <c r="AO3377" s="2" t="s">
        <v>13716</v>
      </c>
    </row>
    <row r="3378" spans="17:41">
      <c r="Q3378" s="80">
        <v>0.31</v>
      </c>
      <c r="R3378" s="81">
        <v>1</v>
      </c>
      <c r="S3378" s="81" t="s">
        <v>2111</v>
      </c>
      <c r="T3378" s="83" t="s">
        <v>13719</v>
      </c>
      <c r="AL3378" s="79">
        <v>0.33446759259259301</v>
      </c>
      <c r="AM3378" s="2">
        <v>1</v>
      </c>
      <c r="AN3378" s="2" t="s">
        <v>4870</v>
      </c>
      <c r="AO3378" s="2" t="s">
        <v>13716</v>
      </c>
    </row>
    <row r="3379" spans="17:41">
      <c r="Q3379" s="84">
        <v>0.31002314814814802</v>
      </c>
      <c r="R3379" s="85">
        <v>4</v>
      </c>
      <c r="S3379" s="85" t="s">
        <v>4229</v>
      </c>
      <c r="T3379" s="87" t="s">
        <v>13717</v>
      </c>
      <c r="AL3379" s="79">
        <v>0.334513888888889</v>
      </c>
      <c r="AM3379" s="2">
        <v>4</v>
      </c>
      <c r="AN3379" s="2" t="s">
        <v>150</v>
      </c>
      <c r="AO3379" s="2" t="s">
        <v>13717</v>
      </c>
    </row>
    <row r="3380" spans="17:41">
      <c r="Q3380" s="80">
        <v>0.310034722222222</v>
      </c>
      <c r="R3380" s="81">
        <v>1</v>
      </c>
      <c r="S3380" s="81" t="s">
        <v>12626</v>
      </c>
      <c r="T3380" s="83" t="s">
        <v>13717</v>
      </c>
      <c r="AL3380" s="79">
        <v>0.334513888888889</v>
      </c>
      <c r="AM3380" s="2">
        <v>2</v>
      </c>
      <c r="AN3380" s="2" t="s">
        <v>757</v>
      </c>
      <c r="AO3380" s="2" t="s">
        <v>13722</v>
      </c>
    </row>
    <row r="3381" spans="17:41">
      <c r="Q3381" s="84">
        <v>0.31010416666666701</v>
      </c>
      <c r="R3381" s="85">
        <v>2</v>
      </c>
      <c r="S3381" s="85" t="s">
        <v>1741</v>
      </c>
      <c r="T3381" s="87" t="s">
        <v>13717</v>
      </c>
      <c r="AL3381" s="79">
        <v>0.33453703703703702</v>
      </c>
      <c r="AM3381" s="2">
        <v>1</v>
      </c>
      <c r="AN3381" s="2" t="s">
        <v>1885</v>
      </c>
      <c r="AO3381" s="2" t="s">
        <v>13717</v>
      </c>
    </row>
    <row r="3382" spans="17:41">
      <c r="Q3382" s="80">
        <v>0.31010416666666701</v>
      </c>
      <c r="R3382" s="81">
        <v>1</v>
      </c>
      <c r="S3382" s="81" t="s">
        <v>4363</v>
      </c>
      <c r="T3382" s="83" t="s">
        <v>13721</v>
      </c>
      <c r="AL3382" s="79">
        <v>0.33453703703703702</v>
      </c>
      <c r="AM3382" s="2">
        <v>1</v>
      </c>
      <c r="AN3382" s="2" t="s">
        <v>759</v>
      </c>
      <c r="AO3382" s="2" t="s">
        <v>13722</v>
      </c>
    </row>
    <row r="3383" spans="17:41">
      <c r="Q3383" s="84">
        <v>0.31013888888888902</v>
      </c>
      <c r="R3383" s="85">
        <v>1</v>
      </c>
      <c r="S3383" s="85" t="s">
        <v>4364</v>
      </c>
      <c r="T3383" s="87" t="s">
        <v>13721</v>
      </c>
      <c r="AL3383" s="79">
        <v>0.33454861111111101</v>
      </c>
      <c r="AM3383" s="2">
        <v>2</v>
      </c>
      <c r="AN3383" s="2" t="s">
        <v>1100</v>
      </c>
      <c r="AO3383" s="2" t="s">
        <v>13721</v>
      </c>
    </row>
    <row r="3384" spans="17:41">
      <c r="Q3384" s="80">
        <v>0.310150462962963</v>
      </c>
      <c r="R3384" s="81">
        <v>1</v>
      </c>
      <c r="S3384" s="81" t="s">
        <v>12627</v>
      </c>
      <c r="T3384" s="83" t="s">
        <v>13717</v>
      </c>
      <c r="AL3384" s="79">
        <v>0.33457175925925903</v>
      </c>
      <c r="AM3384" s="2">
        <v>3</v>
      </c>
      <c r="AN3384" s="2" t="s">
        <v>3749</v>
      </c>
      <c r="AO3384" s="2" t="s">
        <v>13717</v>
      </c>
    </row>
    <row r="3385" spans="17:41">
      <c r="Q3385" s="84">
        <v>0.31016203703703699</v>
      </c>
      <c r="R3385" s="85">
        <v>1</v>
      </c>
      <c r="S3385" s="85" t="s">
        <v>1744</v>
      </c>
      <c r="T3385" s="87" t="s">
        <v>13719</v>
      </c>
      <c r="AL3385" s="79">
        <v>0.33457175925925903</v>
      </c>
      <c r="AM3385" s="2">
        <v>1</v>
      </c>
      <c r="AN3385" s="2" t="s">
        <v>10251</v>
      </c>
      <c r="AO3385" s="2" t="s">
        <v>13721</v>
      </c>
    </row>
    <row r="3386" spans="17:41">
      <c r="Q3386" s="80">
        <v>0.31018518518518501</v>
      </c>
      <c r="R3386" s="81">
        <v>1</v>
      </c>
      <c r="S3386" s="81" t="s">
        <v>1745</v>
      </c>
      <c r="T3386" s="83" t="s">
        <v>13719</v>
      </c>
      <c r="AL3386" s="79">
        <v>0.33457175925925903</v>
      </c>
      <c r="AM3386" s="2">
        <v>2</v>
      </c>
      <c r="AN3386" s="2" t="s">
        <v>532</v>
      </c>
      <c r="AO3386" s="2" t="s">
        <v>13723</v>
      </c>
    </row>
    <row r="3387" spans="17:41">
      <c r="Q3387" s="84">
        <v>0.31019675925925899</v>
      </c>
      <c r="R3387" s="85">
        <v>1</v>
      </c>
      <c r="S3387" s="85" t="s">
        <v>2113</v>
      </c>
      <c r="T3387" s="87" t="s">
        <v>13717</v>
      </c>
      <c r="AL3387" s="79">
        <v>0.33458333333333301</v>
      </c>
      <c r="AM3387" s="2">
        <v>1</v>
      </c>
      <c r="AN3387" s="2" t="s">
        <v>136</v>
      </c>
      <c r="AO3387" s="2" t="s">
        <v>13716</v>
      </c>
    </row>
    <row r="3388" spans="17:41">
      <c r="Q3388" s="80">
        <v>0.31021990740740701</v>
      </c>
      <c r="R3388" s="81">
        <v>1</v>
      </c>
      <c r="S3388" s="81" t="s">
        <v>2622</v>
      </c>
      <c r="T3388" s="83" t="s">
        <v>13717</v>
      </c>
      <c r="AL3388" s="79">
        <v>0.33465277777777802</v>
      </c>
      <c r="AM3388" s="2">
        <v>1</v>
      </c>
      <c r="AN3388" s="2" t="s">
        <v>760</v>
      </c>
      <c r="AO3388" s="2" t="s">
        <v>13722</v>
      </c>
    </row>
    <row r="3389" spans="17:41">
      <c r="Q3389" s="84">
        <v>0.31027777777777799</v>
      </c>
      <c r="R3389" s="85">
        <v>1</v>
      </c>
      <c r="S3389" s="85" t="s">
        <v>2742</v>
      </c>
      <c r="T3389" s="87" t="s">
        <v>13719</v>
      </c>
      <c r="AL3389" s="79">
        <v>0.33467592592592599</v>
      </c>
      <c r="AM3389" s="2">
        <v>2</v>
      </c>
      <c r="AN3389" s="2" t="s">
        <v>1881</v>
      </c>
      <c r="AO3389" s="2" t="s">
        <v>13719</v>
      </c>
    </row>
    <row r="3390" spans="17:41">
      <c r="Q3390" s="80">
        <v>0.31027777777777799</v>
      </c>
      <c r="R3390" s="81">
        <v>1</v>
      </c>
      <c r="S3390" s="81" t="s">
        <v>12628</v>
      </c>
      <c r="T3390" s="83" t="s">
        <v>13717</v>
      </c>
      <c r="AL3390" s="79">
        <v>0.33468750000000003</v>
      </c>
      <c r="AM3390" s="2">
        <v>1</v>
      </c>
      <c r="AN3390" s="2" t="s">
        <v>899</v>
      </c>
      <c r="AO3390" s="2" t="s">
        <v>13721</v>
      </c>
    </row>
    <row r="3391" spans="17:41">
      <c r="Q3391" s="84">
        <v>0.31033564814814801</v>
      </c>
      <c r="R3391" s="85">
        <v>2</v>
      </c>
      <c r="S3391" s="85" t="s">
        <v>2427</v>
      </c>
      <c r="T3391" s="87" t="s">
        <v>13717</v>
      </c>
      <c r="AL3391" s="79">
        <v>0.33471064814814799</v>
      </c>
      <c r="AM3391" s="2">
        <v>1</v>
      </c>
      <c r="AN3391" s="2" t="s">
        <v>2226</v>
      </c>
      <c r="AO3391" s="2" t="s">
        <v>13717</v>
      </c>
    </row>
    <row r="3392" spans="17:41">
      <c r="Q3392" s="80">
        <v>0.31039351851851898</v>
      </c>
      <c r="R3392" s="81">
        <v>2</v>
      </c>
      <c r="S3392" s="81" t="s">
        <v>2739</v>
      </c>
      <c r="T3392" s="83" t="s">
        <v>13716</v>
      </c>
      <c r="AL3392" s="79">
        <v>0.33472222222222198</v>
      </c>
      <c r="AM3392" s="2">
        <v>1</v>
      </c>
      <c r="AN3392" s="2" t="s">
        <v>2476</v>
      </c>
      <c r="AO3392" s="2" t="s">
        <v>13717</v>
      </c>
    </row>
    <row r="3393" spans="17:41">
      <c r="Q3393" s="84">
        <v>0.31052083333333302</v>
      </c>
      <c r="R3393" s="85">
        <v>2</v>
      </c>
      <c r="S3393" s="85" t="s">
        <v>1374</v>
      </c>
      <c r="T3393" s="87" t="s">
        <v>13718</v>
      </c>
      <c r="AL3393" s="79">
        <v>0.33473379629629602</v>
      </c>
      <c r="AM3393" s="2">
        <v>4</v>
      </c>
      <c r="AN3393" s="2" t="s">
        <v>2562</v>
      </c>
      <c r="AO3393" s="2" t="s">
        <v>13717</v>
      </c>
    </row>
    <row r="3394" spans="17:41">
      <c r="Q3394" s="80">
        <v>0.31056712962963001</v>
      </c>
      <c r="R3394" s="81">
        <v>4</v>
      </c>
      <c r="S3394" s="81" t="s">
        <v>2429</v>
      </c>
      <c r="T3394" s="83" t="s">
        <v>13719</v>
      </c>
      <c r="AL3394" s="79">
        <v>0.33475694444444398</v>
      </c>
      <c r="AM3394" s="2">
        <v>2</v>
      </c>
      <c r="AN3394" s="2" t="s">
        <v>2583</v>
      </c>
      <c r="AO3394" s="2" t="s">
        <v>13716</v>
      </c>
    </row>
    <row r="3395" spans="17:41">
      <c r="Q3395" s="84">
        <v>0.31060185185185202</v>
      </c>
      <c r="R3395" s="85">
        <v>1</v>
      </c>
      <c r="S3395" s="85" t="s">
        <v>2114</v>
      </c>
      <c r="T3395" s="87" t="s">
        <v>13719</v>
      </c>
      <c r="AL3395" s="79">
        <v>0.33476851851851902</v>
      </c>
      <c r="AM3395" s="2">
        <v>1</v>
      </c>
      <c r="AN3395" s="2" t="s">
        <v>2470</v>
      </c>
      <c r="AO3395" s="2" t="s">
        <v>13717</v>
      </c>
    </row>
    <row r="3396" spans="17:41">
      <c r="Q3396" s="80">
        <v>0.31062499999999998</v>
      </c>
      <c r="R3396" s="81">
        <v>4</v>
      </c>
      <c r="S3396" s="81" t="s">
        <v>1748</v>
      </c>
      <c r="T3396" s="83" t="s">
        <v>13719</v>
      </c>
      <c r="AL3396" s="79">
        <v>0.334780092592593</v>
      </c>
      <c r="AM3396" s="2">
        <v>2</v>
      </c>
      <c r="AN3396" s="2" t="s">
        <v>154</v>
      </c>
      <c r="AO3396" s="2" t="s">
        <v>13722</v>
      </c>
    </row>
    <row r="3397" spans="17:41">
      <c r="Q3397" s="84">
        <v>0.31062499999999998</v>
      </c>
      <c r="R3397" s="85">
        <v>1</v>
      </c>
      <c r="S3397" s="85" t="s">
        <v>10887</v>
      </c>
      <c r="T3397" s="87" t="s">
        <v>13722</v>
      </c>
      <c r="AL3397" s="79">
        <v>0.33484953703703701</v>
      </c>
      <c r="AM3397" s="2">
        <v>1</v>
      </c>
      <c r="AN3397" s="2" t="s">
        <v>2227</v>
      </c>
      <c r="AO3397" s="2" t="s">
        <v>13717</v>
      </c>
    </row>
    <row r="3398" spans="17:41">
      <c r="Q3398" s="80">
        <v>0.310694444444444</v>
      </c>
      <c r="R3398" s="81">
        <v>1</v>
      </c>
      <c r="S3398" s="81" t="s">
        <v>1119</v>
      </c>
      <c r="T3398" s="83" t="s">
        <v>13721</v>
      </c>
      <c r="AL3398" s="79">
        <v>0.334861111111111</v>
      </c>
      <c r="AM3398" s="2">
        <v>1</v>
      </c>
      <c r="AN3398" s="2" t="s">
        <v>13734</v>
      </c>
      <c r="AO3398" s="2" t="s">
        <v>13720</v>
      </c>
    </row>
    <row r="3399" spans="17:41">
      <c r="Q3399" s="84">
        <v>0.31071759259259302</v>
      </c>
      <c r="R3399" s="85">
        <v>4</v>
      </c>
      <c r="S3399" s="85" t="s">
        <v>2115</v>
      </c>
      <c r="T3399" s="87" t="s">
        <v>13719</v>
      </c>
      <c r="AL3399" s="79">
        <v>0.33488425925925902</v>
      </c>
      <c r="AM3399" s="2">
        <v>1</v>
      </c>
      <c r="AN3399" s="2" t="s">
        <v>533</v>
      </c>
      <c r="AO3399" s="2" t="s">
        <v>13718</v>
      </c>
    </row>
    <row r="3400" spans="17:41">
      <c r="Q3400" s="80">
        <v>0.31077546296296299</v>
      </c>
      <c r="R3400" s="81">
        <v>2</v>
      </c>
      <c r="S3400" s="81" t="s">
        <v>1749</v>
      </c>
      <c r="T3400" s="83" t="s">
        <v>13719</v>
      </c>
      <c r="AL3400" s="79">
        <v>0.33491898148148103</v>
      </c>
      <c r="AM3400" s="2">
        <v>1</v>
      </c>
      <c r="AN3400" s="2" t="s">
        <v>762</v>
      </c>
      <c r="AO3400" s="2" t="s">
        <v>13722</v>
      </c>
    </row>
    <row r="3401" spans="17:41">
      <c r="Q3401" s="84">
        <v>0.31078703703703697</v>
      </c>
      <c r="R3401" s="85">
        <v>1</v>
      </c>
      <c r="S3401" s="85" t="s">
        <v>2117</v>
      </c>
      <c r="T3401" s="87" t="s">
        <v>13719</v>
      </c>
      <c r="AL3401" s="79">
        <v>0.33493055555555601</v>
      </c>
      <c r="AM3401" s="2">
        <v>1</v>
      </c>
      <c r="AN3401" s="2" t="s">
        <v>4875</v>
      </c>
      <c r="AO3401" s="2" t="s">
        <v>13716</v>
      </c>
    </row>
    <row r="3402" spans="17:41">
      <c r="Q3402" s="80">
        <v>0.31082175925925898</v>
      </c>
      <c r="R3402" s="81">
        <v>1</v>
      </c>
      <c r="S3402" s="81" t="s">
        <v>2118</v>
      </c>
      <c r="T3402" s="83" t="s">
        <v>13719</v>
      </c>
      <c r="AL3402" s="79">
        <v>0.33493055555555601</v>
      </c>
      <c r="AM3402" s="2">
        <v>1</v>
      </c>
      <c r="AN3402" s="2" t="s">
        <v>2809</v>
      </c>
      <c r="AO3402" s="2" t="s">
        <v>13716</v>
      </c>
    </row>
    <row r="3403" spans="17:41">
      <c r="Q3403" s="84">
        <v>0.31083333333333302</v>
      </c>
      <c r="R3403" s="85">
        <v>1</v>
      </c>
      <c r="S3403" s="85" t="s">
        <v>1750</v>
      </c>
      <c r="T3403" s="87" t="s">
        <v>13719</v>
      </c>
      <c r="AL3403" s="79">
        <v>0.33493055555555601</v>
      </c>
      <c r="AM3403" s="2">
        <v>2</v>
      </c>
      <c r="AN3403" s="2" t="s">
        <v>1878</v>
      </c>
      <c r="AO3403" s="2" t="s">
        <v>13717</v>
      </c>
    </row>
    <row r="3404" spans="17:41">
      <c r="Q3404" s="80">
        <v>0.310844907407407</v>
      </c>
      <c r="R3404" s="81">
        <v>1</v>
      </c>
      <c r="S3404" s="81" t="s">
        <v>2746</v>
      </c>
      <c r="T3404" s="83" t="s">
        <v>13719</v>
      </c>
      <c r="AL3404" s="79">
        <v>0.334976851851852</v>
      </c>
      <c r="AM3404" s="2">
        <v>1</v>
      </c>
      <c r="AN3404" s="2" t="s">
        <v>1880</v>
      </c>
      <c r="AO3404" s="2" t="s">
        <v>13717</v>
      </c>
    </row>
    <row r="3405" spans="17:41">
      <c r="Q3405" s="84">
        <v>0.310844907407407</v>
      </c>
      <c r="R3405" s="85">
        <v>2</v>
      </c>
      <c r="S3405" s="85" t="s">
        <v>509</v>
      </c>
      <c r="T3405" s="87" t="s">
        <v>13721</v>
      </c>
      <c r="AL3405" s="79">
        <v>0.335011574074074</v>
      </c>
      <c r="AM3405" s="2">
        <v>1</v>
      </c>
      <c r="AN3405" s="2" t="s">
        <v>2810</v>
      </c>
      <c r="AO3405" s="2" t="s">
        <v>13719</v>
      </c>
    </row>
    <row r="3406" spans="17:41">
      <c r="Q3406" s="80">
        <v>0.31086805555555602</v>
      </c>
      <c r="R3406" s="81">
        <v>1</v>
      </c>
      <c r="S3406" s="81" t="s">
        <v>1403</v>
      </c>
      <c r="T3406" s="83" t="s">
        <v>13716</v>
      </c>
      <c r="AL3406" s="79">
        <v>0.33504629629629601</v>
      </c>
      <c r="AM3406" s="2">
        <v>1</v>
      </c>
      <c r="AN3406" s="2" t="s">
        <v>12697</v>
      </c>
      <c r="AO3406" s="2" t="s">
        <v>13716</v>
      </c>
    </row>
    <row r="3407" spans="17:41">
      <c r="Q3407" s="84">
        <v>0.31090277777777803</v>
      </c>
      <c r="R3407" s="85">
        <v>1</v>
      </c>
      <c r="S3407" s="85" t="s">
        <v>12629</v>
      </c>
      <c r="T3407" s="87" t="s">
        <v>13717</v>
      </c>
      <c r="AL3407" s="79">
        <v>0.33505787037036999</v>
      </c>
      <c r="AM3407" s="2">
        <v>1</v>
      </c>
      <c r="AN3407" s="2" t="s">
        <v>1740</v>
      </c>
      <c r="AO3407" s="2" t="s">
        <v>13721</v>
      </c>
    </row>
    <row r="3408" spans="17:41">
      <c r="Q3408" s="80">
        <v>0.31104166666666699</v>
      </c>
      <c r="R3408" s="81">
        <v>1</v>
      </c>
      <c r="S3408" s="81" t="s">
        <v>4722</v>
      </c>
      <c r="T3408" s="83" t="s">
        <v>13719</v>
      </c>
      <c r="AL3408" s="79">
        <v>0.33508101851851901</v>
      </c>
      <c r="AM3408" s="2">
        <v>1</v>
      </c>
      <c r="AN3408" s="2" t="s">
        <v>2805</v>
      </c>
      <c r="AO3408" s="2" t="s">
        <v>13721</v>
      </c>
    </row>
    <row r="3409" spans="17:41">
      <c r="Q3409" s="84">
        <v>0.31115740740740699</v>
      </c>
      <c r="R3409" s="85">
        <v>1</v>
      </c>
      <c r="S3409" s="85" t="s">
        <v>111</v>
      </c>
      <c r="T3409" s="87" t="s">
        <v>13722</v>
      </c>
      <c r="AL3409" s="79">
        <v>0.335127314814815</v>
      </c>
      <c r="AM3409" s="2">
        <v>1</v>
      </c>
      <c r="AN3409" s="2" t="s">
        <v>4882</v>
      </c>
      <c r="AO3409" s="2" t="s">
        <v>13719</v>
      </c>
    </row>
    <row r="3410" spans="17:41">
      <c r="Q3410" s="80">
        <v>0.31116898148148098</v>
      </c>
      <c r="R3410" s="81">
        <v>3</v>
      </c>
      <c r="S3410" s="81" t="s">
        <v>4728</v>
      </c>
      <c r="T3410" s="83" t="s">
        <v>13719</v>
      </c>
      <c r="AL3410" s="79">
        <v>0.335127314814815</v>
      </c>
      <c r="AM3410" s="2">
        <v>1</v>
      </c>
      <c r="AN3410" s="2" t="s">
        <v>4889</v>
      </c>
      <c r="AO3410" s="2" t="s">
        <v>13719</v>
      </c>
    </row>
    <row r="3411" spans="17:41">
      <c r="Q3411" s="84">
        <v>0.31121527777777802</v>
      </c>
      <c r="R3411" s="85">
        <v>1</v>
      </c>
      <c r="S3411" s="85" t="s">
        <v>1753</v>
      </c>
      <c r="T3411" s="87" t="s">
        <v>13719</v>
      </c>
      <c r="AL3411" s="79">
        <v>0.33513888888888899</v>
      </c>
      <c r="AM3411" s="2">
        <v>1</v>
      </c>
      <c r="AN3411" s="2" t="s">
        <v>4890</v>
      </c>
      <c r="AO3411" s="2" t="s">
        <v>13719</v>
      </c>
    </row>
    <row r="3412" spans="17:41">
      <c r="Q3412" s="80">
        <v>0.311226851851852</v>
      </c>
      <c r="R3412" s="81">
        <v>4</v>
      </c>
      <c r="S3412" s="81" t="s">
        <v>1754</v>
      </c>
      <c r="T3412" s="83" t="s">
        <v>13719</v>
      </c>
      <c r="AL3412" s="79">
        <v>0.33516203703703701</v>
      </c>
      <c r="AM3412" s="2">
        <v>2</v>
      </c>
      <c r="AN3412" s="2" t="s">
        <v>12698</v>
      </c>
      <c r="AO3412" s="2" t="s">
        <v>13726</v>
      </c>
    </row>
    <row r="3413" spans="17:41">
      <c r="Q3413" s="84">
        <v>0.31125000000000003</v>
      </c>
      <c r="R3413" s="85">
        <v>1</v>
      </c>
      <c r="S3413" s="85" t="s">
        <v>2116</v>
      </c>
      <c r="T3413" s="87" t="s">
        <v>13717</v>
      </c>
      <c r="AL3413" s="79">
        <v>0.33517361111111099</v>
      </c>
      <c r="AM3413" s="2">
        <v>1</v>
      </c>
      <c r="AN3413" s="2" t="s">
        <v>4891</v>
      </c>
      <c r="AO3413" s="2" t="s">
        <v>13719</v>
      </c>
    </row>
    <row r="3414" spans="17:41">
      <c r="Q3414" s="80">
        <v>0.31126157407407401</v>
      </c>
      <c r="R3414" s="81">
        <v>1</v>
      </c>
      <c r="S3414" s="81" t="s">
        <v>4721</v>
      </c>
      <c r="T3414" s="83" t="s">
        <v>13716</v>
      </c>
      <c r="AL3414" s="79">
        <v>0.335208333333333</v>
      </c>
      <c r="AM3414" s="2">
        <v>1</v>
      </c>
      <c r="AN3414" s="2" t="s">
        <v>4234</v>
      </c>
      <c r="AO3414" s="2" t="s">
        <v>13717</v>
      </c>
    </row>
    <row r="3415" spans="17:41">
      <c r="Q3415" s="84">
        <v>0.31128472222222198</v>
      </c>
      <c r="R3415" s="85">
        <v>1</v>
      </c>
      <c r="S3415" s="85" t="s">
        <v>4368</v>
      </c>
      <c r="T3415" s="87" t="s">
        <v>13728</v>
      </c>
      <c r="AL3415" s="79">
        <v>0.33523148148148102</v>
      </c>
      <c r="AM3415" s="2">
        <v>1</v>
      </c>
      <c r="AN3415" s="2" t="s">
        <v>4892</v>
      </c>
      <c r="AO3415" s="2" t="s">
        <v>13719</v>
      </c>
    </row>
    <row r="3416" spans="17:41">
      <c r="Q3416" s="80">
        <v>0.31129629629629602</v>
      </c>
      <c r="R3416" s="81">
        <v>1</v>
      </c>
      <c r="S3416" s="81" t="s">
        <v>427</v>
      </c>
      <c r="T3416" s="83" t="s">
        <v>13721</v>
      </c>
      <c r="AL3416" s="79">
        <v>0.335243055555556</v>
      </c>
      <c r="AM3416" s="2">
        <v>2</v>
      </c>
      <c r="AN3416" s="2" t="s">
        <v>2562</v>
      </c>
      <c r="AO3416" s="2" t="s">
        <v>13717</v>
      </c>
    </row>
    <row r="3417" spans="17:41">
      <c r="Q3417" s="84">
        <v>0.31130787037037</v>
      </c>
      <c r="R3417" s="85">
        <v>1</v>
      </c>
      <c r="S3417" s="85" t="s">
        <v>1755</v>
      </c>
      <c r="T3417" s="87" t="s">
        <v>13719</v>
      </c>
      <c r="AL3417" s="79">
        <v>0.33525462962962999</v>
      </c>
      <c r="AM3417" s="2">
        <v>1</v>
      </c>
      <c r="AN3417" s="2" t="s">
        <v>4893</v>
      </c>
      <c r="AO3417" s="2" t="s">
        <v>13719</v>
      </c>
    </row>
    <row r="3418" spans="17:41">
      <c r="Q3418" s="80">
        <v>0.31144675925925902</v>
      </c>
      <c r="R3418" s="81">
        <v>1</v>
      </c>
      <c r="S3418" s="81" t="s">
        <v>2428</v>
      </c>
      <c r="T3418" s="83" t="s">
        <v>13716</v>
      </c>
      <c r="AL3418" s="79">
        <v>0.33527777777777801</v>
      </c>
      <c r="AM3418" s="2">
        <v>1</v>
      </c>
      <c r="AN3418" s="2" t="s">
        <v>4886</v>
      </c>
      <c r="AO3418" s="2" t="s">
        <v>13719</v>
      </c>
    </row>
    <row r="3419" spans="17:41">
      <c r="Q3419" s="84">
        <v>0.311539351851852</v>
      </c>
      <c r="R3419" s="85">
        <v>1</v>
      </c>
      <c r="S3419" s="85" t="s">
        <v>12630</v>
      </c>
      <c r="T3419" s="87" t="s">
        <v>13722</v>
      </c>
      <c r="AL3419" s="79">
        <v>0.33527777777777801</v>
      </c>
      <c r="AM3419" s="2">
        <v>1</v>
      </c>
      <c r="AN3419" s="2" t="s">
        <v>534</v>
      </c>
      <c r="AO3419" s="2" t="s">
        <v>13722</v>
      </c>
    </row>
    <row r="3420" spans="17:41">
      <c r="Q3420" s="80">
        <v>0.31155092592592598</v>
      </c>
      <c r="R3420" s="81">
        <v>2</v>
      </c>
      <c r="S3420" s="81" t="s">
        <v>2744</v>
      </c>
      <c r="T3420" s="83" t="s">
        <v>13719</v>
      </c>
      <c r="AL3420" s="79">
        <v>0.33534722222222202</v>
      </c>
      <c r="AM3420" s="2">
        <v>1</v>
      </c>
      <c r="AN3420" s="2" t="s">
        <v>2581</v>
      </c>
      <c r="AO3420" s="2" t="s">
        <v>13720</v>
      </c>
    </row>
    <row r="3421" spans="17:41">
      <c r="Q3421" s="84">
        <v>0.31172453703703701</v>
      </c>
      <c r="R3421" s="85">
        <v>1</v>
      </c>
      <c r="S3421" s="85" t="s">
        <v>1011</v>
      </c>
      <c r="T3421" s="87" t="s">
        <v>13729</v>
      </c>
      <c r="AL3421" s="79">
        <v>0.335358796296296</v>
      </c>
      <c r="AM3421" s="2">
        <v>2</v>
      </c>
      <c r="AN3421" s="2" t="s">
        <v>1029</v>
      </c>
      <c r="AO3421" s="2" t="s">
        <v>13721</v>
      </c>
    </row>
    <row r="3422" spans="17:41">
      <c r="Q3422" s="80">
        <v>0.31173611111111099</v>
      </c>
      <c r="R3422" s="81">
        <v>1</v>
      </c>
      <c r="S3422" s="81" t="s">
        <v>2623</v>
      </c>
      <c r="T3422" s="83" t="s">
        <v>13719</v>
      </c>
      <c r="AL3422" s="79">
        <v>0.33537037037036999</v>
      </c>
      <c r="AM3422" s="2">
        <v>2</v>
      </c>
      <c r="AN3422" s="2" t="s">
        <v>155</v>
      </c>
      <c r="AO3422" s="2" t="s">
        <v>13718</v>
      </c>
    </row>
    <row r="3423" spans="17:41">
      <c r="Q3423" s="84">
        <v>0.31184027777777801</v>
      </c>
      <c r="R3423" s="85">
        <v>2</v>
      </c>
      <c r="S3423" s="85" t="s">
        <v>4725</v>
      </c>
      <c r="T3423" s="87" t="s">
        <v>13719</v>
      </c>
      <c r="AL3423" s="79">
        <v>0.33541666666666697</v>
      </c>
      <c r="AM3423" s="2">
        <v>2</v>
      </c>
      <c r="AN3423" s="2" t="s">
        <v>3574</v>
      </c>
      <c r="AO3423" s="2" t="s">
        <v>13718</v>
      </c>
    </row>
    <row r="3424" spans="17:41">
      <c r="Q3424" s="80">
        <v>0.311921296296296</v>
      </c>
      <c r="R3424" s="81">
        <v>2</v>
      </c>
      <c r="S3424" s="81" t="s">
        <v>1407</v>
      </c>
      <c r="T3424" s="83" t="s">
        <v>13719</v>
      </c>
      <c r="AL3424" s="79">
        <v>0.33545138888888898</v>
      </c>
      <c r="AM3424" s="2">
        <v>1</v>
      </c>
      <c r="AN3424" s="2" t="s">
        <v>2463</v>
      </c>
      <c r="AO3424" s="2" t="s">
        <v>13726</v>
      </c>
    </row>
    <row r="3425" spans="17:41">
      <c r="Q3425" s="84">
        <v>0.31194444444444402</v>
      </c>
      <c r="R3425" s="85">
        <v>4</v>
      </c>
      <c r="S3425" s="85" t="s">
        <v>4230</v>
      </c>
      <c r="T3425" s="87" t="s">
        <v>13717</v>
      </c>
      <c r="AL3425" s="79">
        <v>0.335474537037037</v>
      </c>
      <c r="AM3425" s="2">
        <v>2</v>
      </c>
      <c r="AN3425" s="2" t="s">
        <v>536</v>
      </c>
      <c r="AO3425" s="2" t="s">
        <v>13721</v>
      </c>
    </row>
    <row r="3426" spans="17:41">
      <c r="Q3426" s="80">
        <v>0.31196759259259299</v>
      </c>
      <c r="R3426" s="81">
        <v>1</v>
      </c>
      <c r="S3426" s="81" t="s">
        <v>1016</v>
      </c>
      <c r="T3426" s="83" t="s">
        <v>13720</v>
      </c>
      <c r="AL3426" s="79">
        <v>0.33548611111111099</v>
      </c>
      <c r="AM3426" s="2">
        <v>1</v>
      </c>
      <c r="AN3426" s="2" t="s">
        <v>12699</v>
      </c>
      <c r="AO3426" s="2" t="s">
        <v>13722</v>
      </c>
    </row>
    <row r="3427" spans="17:41">
      <c r="Q3427" s="84">
        <v>0.312037037037037</v>
      </c>
      <c r="R3427" s="85">
        <v>2</v>
      </c>
      <c r="S3427" s="85" t="s">
        <v>104</v>
      </c>
      <c r="T3427" s="87" t="s">
        <v>13718</v>
      </c>
      <c r="AL3427" s="79">
        <v>0.33552083333333299</v>
      </c>
      <c r="AM3427" s="2">
        <v>1</v>
      </c>
      <c r="AN3427" s="2" t="s">
        <v>2224</v>
      </c>
      <c r="AO3427" s="2" t="s">
        <v>13717</v>
      </c>
    </row>
    <row r="3428" spans="17:41">
      <c r="Q3428" s="80">
        <v>0.31206018518518502</v>
      </c>
      <c r="R3428" s="81">
        <v>1</v>
      </c>
      <c r="S3428" s="81" t="s">
        <v>12631</v>
      </c>
      <c r="T3428" s="83" t="s">
        <v>13717</v>
      </c>
      <c r="AL3428" s="79">
        <v>0.33557870370370402</v>
      </c>
      <c r="AM3428" s="2">
        <v>1</v>
      </c>
      <c r="AN3428" s="2" t="s">
        <v>2584</v>
      </c>
      <c r="AO3428" s="2" t="s">
        <v>13717</v>
      </c>
    </row>
    <row r="3429" spans="17:41">
      <c r="Q3429" s="84">
        <v>0.31209490740740697</v>
      </c>
      <c r="R3429" s="85">
        <v>1</v>
      </c>
      <c r="S3429" s="85" t="s">
        <v>1740</v>
      </c>
      <c r="T3429" s="87" t="s">
        <v>13720</v>
      </c>
      <c r="AL3429" s="79">
        <v>0.33557870370370402</v>
      </c>
      <c r="AM3429" s="2">
        <v>1</v>
      </c>
      <c r="AN3429" s="2" t="s">
        <v>4887</v>
      </c>
      <c r="AO3429" s="2" t="s">
        <v>13719</v>
      </c>
    </row>
    <row r="3430" spans="17:41">
      <c r="Q3430" s="80">
        <v>0.31209490740740697</v>
      </c>
      <c r="R3430" s="81">
        <v>1</v>
      </c>
      <c r="S3430" s="81" t="s">
        <v>12632</v>
      </c>
      <c r="T3430" s="83" t="s">
        <v>13722</v>
      </c>
      <c r="AL3430" s="79">
        <v>0.33561342592592602</v>
      </c>
      <c r="AM3430" s="2">
        <v>1</v>
      </c>
      <c r="AN3430" s="2" t="s">
        <v>12700</v>
      </c>
      <c r="AO3430" s="2" t="s">
        <v>13716</v>
      </c>
    </row>
    <row r="3431" spans="17:41">
      <c r="Q3431" s="84">
        <v>0.31214120370370402</v>
      </c>
      <c r="R3431" s="85">
        <v>1</v>
      </c>
      <c r="S3431" s="85" t="s">
        <v>4600</v>
      </c>
      <c r="T3431" s="87" t="s">
        <v>13717</v>
      </c>
      <c r="AL3431" s="79">
        <v>0.33563657407407399</v>
      </c>
      <c r="AM3431" s="2">
        <v>1</v>
      </c>
      <c r="AN3431" s="2" t="s">
        <v>2562</v>
      </c>
      <c r="AO3431" s="2" t="s">
        <v>13717</v>
      </c>
    </row>
    <row r="3432" spans="17:41">
      <c r="Q3432" s="80">
        <v>0.31219907407407399</v>
      </c>
      <c r="R3432" s="81">
        <v>2</v>
      </c>
      <c r="S3432" s="81" t="s">
        <v>1752</v>
      </c>
      <c r="T3432" s="83" t="s">
        <v>13716</v>
      </c>
      <c r="AL3432" s="79">
        <v>0.33565972222222201</v>
      </c>
      <c r="AM3432" s="2">
        <v>1</v>
      </c>
      <c r="AN3432" s="2" t="s">
        <v>3715</v>
      </c>
      <c r="AO3432" s="2" t="s">
        <v>13721</v>
      </c>
    </row>
    <row r="3433" spans="17:41">
      <c r="Q3433" s="84">
        <v>0.31225694444444402</v>
      </c>
      <c r="R3433" s="85">
        <v>1</v>
      </c>
      <c r="S3433" s="85" t="s">
        <v>1406</v>
      </c>
      <c r="T3433" s="87" t="s">
        <v>13717</v>
      </c>
      <c r="AL3433" s="79">
        <v>0.33569444444444402</v>
      </c>
      <c r="AM3433" s="2">
        <v>1</v>
      </c>
      <c r="AN3433" s="2" t="s">
        <v>2814</v>
      </c>
      <c r="AO3433" s="2" t="s">
        <v>13719</v>
      </c>
    </row>
    <row r="3434" spans="17:41">
      <c r="Q3434" s="80">
        <v>0.312349537037037</v>
      </c>
      <c r="R3434" s="81">
        <v>4</v>
      </c>
      <c r="S3434" s="81" t="s">
        <v>2749</v>
      </c>
      <c r="T3434" s="83" t="s">
        <v>13719</v>
      </c>
      <c r="AL3434" s="79">
        <v>0.33572916666666702</v>
      </c>
      <c r="AM3434" s="2">
        <v>2</v>
      </c>
      <c r="AN3434" s="2" t="s">
        <v>761</v>
      </c>
      <c r="AO3434" s="2" t="s">
        <v>13718</v>
      </c>
    </row>
    <row r="3435" spans="17:41">
      <c r="Q3435" s="84">
        <v>0.31236111111111098</v>
      </c>
      <c r="R3435" s="85">
        <v>2</v>
      </c>
      <c r="S3435" s="85" t="s">
        <v>2745</v>
      </c>
      <c r="T3435" s="87" t="s">
        <v>13717</v>
      </c>
      <c r="AL3435" s="79">
        <v>0.33574074074074101</v>
      </c>
      <c r="AM3435" s="2">
        <v>2</v>
      </c>
      <c r="AN3435" s="2" t="s">
        <v>4888</v>
      </c>
      <c r="AO3435" s="2" t="s">
        <v>13719</v>
      </c>
    </row>
    <row r="3436" spans="17:41">
      <c r="Q3436" s="80">
        <v>0.31236111111111098</v>
      </c>
      <c r="R3436" s="81">
        <v>2</v>
      </c>
      <c r="S3436" s="81" t="s">
        <v>4726</v>
      </c>
      <c r="T3436" s="83" t="s">
        <v>13717</v>
      </c>
      <c r="AL3436" s="79">
        <v>0.33575231481481499</v>
      </c>
      <c r="AM3436" s="2">
        <v>1</v>
      </c>
      <c r="AN3436" s="2" t="s">
        <v>1313</v>
      </c>
      <c r="AO3436" s="2" t="s">
        <v>13717</v>
      </c>
    </row>
    <row r="3437" spans="17:41">
      <c r="Q3437" s="84">
        <v>0.31243055555555599</v>
      </c>
      <c r="R3437" s="85">
        <v>1</v>
      </c>
      <c r="S3437" s="85" t="s">
        <v>4601</v>
      </c>
      <c r="T3437" s="87" t="s">
        <v>13717</v>
      </c>
      <c r="AL3437" s="79">
        <v>0.33575231481481499</v>
      </c>
      <c r="AM3437" s="2">
        <v>2</v>
      </c>
      <c r="AN3437" s="2" t="s">
        <v>1501</v>
      </c>
      <c r="AO3437" s="2" t="s">
        <v>13719</v>
      </c>
    </row>
    <row r="3438" spans="17:41">
      <c r="Q3438" s="80">
        <v>0.31254629629629599</v>
      </c>
      <c r="R3438" s="81">
        <v>4</v>
      </c>
      <c r="S3438" s="81" t="s">
        <v>4731</v>
      </c>
      <c r="T3438" s="83" t="s">
        <v>13719</v>
      </c>
      <c r="AL3438" s="79">
        <v>0.33575231481481499</v>
      </c>
      <c r="AM3438" s="2">
        <v>1</v>
      </c>
      <c r="AN3438" s="2" t="s">
        <v>4895</v>
      </c>
      <c r="AO3438" s="2" t="s">
        <v>13719</v>
      </c>
    </row>
    <row r="3439" spans="17:41">
      <c r="Q3439" s="84">
        <v>0.31254629629629599</v>
      </c>
      <c r="R3439" s="85">
        <v>2</v>
      </c>
      <c r="S3439" s="85" t="s">
        <v>1189</v>
      </c>
      <c r="T3439" s="87" t="s">
        <v>13729</v>
      </c>
      <c r="AL3439" s="79">
        <v>0.33576388888888897</v>
      </c>
      <c r="AM3439" s="2">
        <v>1</v>
      </c>
      <c r="AN3439" s="2" t="s">
        <v>2815</v>
      </c>
      <c r="AO3439" s="2" t="s">
        <v>13719</v>
      </c>
    </row>
    <row r="3440" spans="17:41">
      <c r="Q3440" s="80">
        <v>0.31258101851851799</v>
      </c>
      <c r="R3440" s="81">
        <v>1</v>
      </c>
      <c r="S3440" s="81" t="s">
        <v>1757</v>
      </c>
      <c r="T3440" s="83" t="s">
        <v>13719</v>
      </c>
      <c r="AL3440" s="79">
        <v>0.33577546296296301</v>
      </c>
      <c r="AM3440" s="2">
        <v>1</v>
      </c>
      <c r="AN3440" s="2" t="s">
        <v>1500</v>
      </c>
      <c r="AO3440" s="2" t="s">
        <v>13717</v>
      </c>
    </row>
    <row r="3441" spans="17:41">
      <c r="Q3441" s="84">
        <v>0.312650462962963</v>
      </c>
      <c r="R3441" s="85">
        <v>1</v>
      </c>
      <c r="S3441" s="85" t="s">
        <v>2122</v>
      </c>
      <c r="T3441" s="87" t="s">
        <v>13719</v>
      </c>
      <c r="AL3441" s="79">
        <v>0.33579861111111098</v>
      </c>
      <c r="AM3441" s="2">
        <v>1</v>
      </c>
      <c r="AN3441" s="2" t="s">
        <v>4880</v>
      </c>
      <c r="AO3441" s="2" t="s">
        <v>13717</v>
      </c>
    </row>
    <row r="3442" spans="17:41">
      <c r="Q3442" s="80">
        <v>0.31266203703703699</v>
      </c>
      <c r="R3442" s="81">
        <v>1</v>
      </c>
      <c r="S3442" s="81" t="s">
        <v>12633</v>
      </c>
      <c r="T3442" s="83" t="s">
        <v>13730</v>
      </c>
      <c r="AL3442" s="79">
        <v>0.33579861111111098</v>
      </c>
      <c r="AM3442" s="2">
        <v>1</v>
      </c>
      <c r="AN3442" s="2" t="s">
        <v>1882</v>
      </c>
      <c r="AO3442" s="2" t="s">
        <v>13717</v>
      </c>
    </row>
    <row r="3443" spans="17:41">
      <c r="Q3443" s="84">
        <v>0.31267361111111103</v>
      </c>
      <c r="R3443" s="85">
        <v>4</v>
      </c>
      <c r="S3443" s="85" t="s">
        <v>2562</v>
      </c>
      <c r="T3443" s="87" t="s">
        <v>13719</v>
      </c>
      <c r="AL3443" s="79">
        <v>0.33579861111111098</v>
      </c>
      <c r="AM3443" s="2">
        <v>1</v>
      </c>
      <c r="AN3443" s="2" t="s">
        <v>2806</v>
      </c>
      <c r="AO3443" s="2" t="s">
        <v>13720</v>
      </c>
    </row>
    <row r="3444" spans="17:41">
      <c r="Q3444" s="80">
        <v>0.31269675925925899</v>
      </c>
      <c r="R3444" s="81">
        <v>1</v>
      </c>
      <c r="S3444" s="81" t="s">
        <v>4730</v>
      </c>
      <c r="T3444" s="83" t="s">
        <v>13717</v>
      </c>
      <c r="AL3444" s="79">
        <v>0.335821759259259</v>
      </c>
      <c r="AM3444" s="2">
        <v>1</v>
      </c>
      <c r="AN3444" s="2" t="s">
        <v>2653</v>
      </c>
      <c r="AO3444" s="2" t="s">
        <v>13719</v>
      </c>
    </row>
    <row r="3445" spans="17:41">
      <c r="Q3445" s="84">
        <v>0.31275462962962963</v>
      </c>
      <c r="R3445" s="85">
        <v>1</v>
      </c>
      <c r="S3445" s="85" t="s">
        <v>4727</v>
      </c>
      <c r="T3445" s="87" t="s">
        <v>13719</v>
      </c>
      <c r="AL3445" s="79">
        <v>0.33592592592592602</v>
      </c>
      <c r="AM3445" s="2">
        <v>1</v>
      </c>
      <c r="AN3445" s="2" t="s">
        <v>2652</v>
      </c>
      <c r="AO3445" s="2" t="s">
        <v>13719</v>
      </c>
    </row>
    <row r="3446" spans="17:41">
      <c r="Q3446" s="80">
        <v>0.31277777777777777</v>
      </c>
      <c r="R3446" s="81">
        <v>1</v>
      </c>
      <c r="S3446" s="81" t="s">
        <v>2747</v>
      </c>
      <c r="T3446" s="83" t="s">
        <v>13719</v>
      </c>
      <c r="AL3446" s="79">
        <v>0.33594907407407398</v>
      </c>
      <c r="AM3446" s="2">
        <v>1</v>
      </c>
      <c r="AN3446" s="2" t="s">
        <v>4860</v>
      </c>
      <c r="AO3446" s="2" t="s">
        <v>13720</v>
      </c>
    </row>
    <row r="3447" spans="17:41">
      <c r="Q3447" s="84">
        <v>0.31281249999999999</v>
      </c>
      <c r="R3447" s="85">
        <v>1</v>
      </c>
      <c r="S3447" s="85" t="s">
        <v>1751</v>
      </c>
      <c r="T3447" s="87" t="s">
        <v>13717</v>
      </c>
      <c r="AL3447" s="79">
        <v>0.33600694444444401</v>
      </c>
      <c r="AM3447" s="2">
        <v>1</v>
      </c>
      <c r="AN3447" s="2" t="s">
        <v>2819</v>
      </c>
      <c r="AO3447" s="2" t="s">
        <v>13717</v>
      </c>
    </row>
    <row r="3448" spans="17:41">
      <c r="Q3448" s="80">
        <v>0.312847222222222</v>
      </c>
      <c r="R3448" s="81">
        <v>1</v>
      </c>
      <c r="S3448" s="81" t="s">
        <v>1756</v>
      </c>
      <c r="T3448" s="83" t="s">
        <v>13717</v>
      </c>
      <c r="AL3448" s="79">
        <v>0.33600694444444401</v>
      </c>
      <c r="AM3448" s="2">
        <v>1</v>
      </c>
      <c r="AN3448" s="2" t="s">
        <v>4897</v>
      </c>
      <c r="AO3448" s="2" t="s">
        <v>13719</v>
      </c>
    </row>
    <row r="3449" spans="17:41">
      <c r="Q3449" s="84">
        <v>0.31287037037037002</v>
      </c>
      <c r="R3449" s="85">
        <v>2</v>
      </c>
      <c r="S3449" s="85" t="s">
        <v>1408</v>
      </c>
      <c r="T3449" s="87" t="s">
        <v>13717</v>
      </c>
      <c r="AL3449" s="79">
        <v>0.336053240740741</v>
      </c>
      <c r="AM3449" s="2">
        <v>2</v>
      </c>
      <c r="AN3449" s="2" t="s">
        <v>754</v>
      </c>
      <c r="AO3449" s="2" t="s">
        <v>13718</v>
      </c>
    </row>
    <row r="3450" spans="17:41">
      <c r="Q3450" s="80">
        <v>0.31304398148148099</v>
      </c>
      <c r="R3450" s="81">
        <v>1</v>
      </c>
      <c r="S3450" s="81" t="s">
        <v>2109</v>
      </c>
      <c r="T3450" s="83" t="s">
        <v>13721</v>
      </c>
      <c r="AL3450" s="79">
        <v>0.336087962962963</v>
      </c>
      <c r="AM3450" s="2">
        <v>1</v>
      </c>
      <c r="AN3450" s="2" t="s">
        <v>2477</v>
      </c>
      <c r="AO3450" s="2" t="s">
        <v>13717</v>
      </c>
    </row>
    <row r="3451" spans="17:41">
      <c r="Q3451" s="84">
        <v>0.313113425925926</v>
      </c>
      <c r="R3451" s="85">
        <v>1</v>
      </c>
      <c r="S3451" s="85" t="s">
        <v>1410</v>
      </c>
      <c r="T3451" s="87" t="s">
        <v>13719</v>
      </c>
      <c r="AL3451" s="79">
        <v>0.336087962962963</v>
      </c>
      <c r="AM3451" s="2">
        <v>1</v>
      </c>
      <c r="AN3451" s="2" t="s">
        <v>12701</v>
      </c>
      <c r="AO3451" s="2" t="s">
        <v>13728</v>
      </c>
    </row>
    <row r="3452" spans="17:41">
      <c r="Q3452" s="80">
        <v>0.31312499999999999</v>
      </c>
      <c r="R3452" s="81">
        <v>4</v>
      </c>
      <c r="S3452" s="81" t="s">
        <v>2751</v>
      </c>
      <c r="T3452" s="83" t="s">
        <v>13719</v>
      </c>
      <c r="AL3452" s="79">
        <v>0.33609953703703699</v>
      </c>
      <c r="AM3452" s="2">
        <v>1</v>
      </c>
      <c r="AN3452" s="2" t="s">
        <v>535</v>
      </c>
      <c r="AO3452" s="2" t="s">
        <v>13718</v>
      </c>
    </row>
    <row r="3453" spans="17:41">
      <c r="Q3453" s="84">
        <v>0.31314814814814801</v>
      </c>
      <c r="R3453" s="85">
        <v>1</v>
      </c>
      <c r="S3453" s="85" t="s">
        <v>12634</v>
      </c>
      <c r="T3453" s="87" t="s">
        <v>13716</v>
      </c>
      <c r="AL3453" s="79">
        <v>0.336168981481481</v>
      </c>
      <c r="AM3453" s="2">
        <v>4</v>
      </c>
      <c r="AN3453" s="2" t="s">
        <v>2479</v>
      </c>
      <c r="AO3453" s="2" t="s">
        <v>13717</v>
      </c>
    </row>
    <row r="3454" spans="17:41">
      <c r="Q3454" s="80">
        <v>0.31317129629629598</v>
      </c>
      <c r="R3454" s="81">
        <v>1</v>
      </c>
      <c r="S3454" s="81" t="s">
        <v>2753</v>
      </c>
      <c r="T3454" s="83" t="s">
        <v>13719</v>
      </c>
      <c r="AL3454" s="79">
        <v>0.33623842592592601</v>
      </c>
      <c r="AM3454" s="2">
        <v>1</v>
      </c>
      <c r="AN3454" s="2" t="s">
        <v>2834</v>
      </c>
      <c r="AO3454" s="2" t="s">
        <v>13722</v>
      </c>
    </row>
    <row r="3455" spans="17:41">
      <c r="Q3455" s="84">
        <v>0.31318287037037001</v>
      </c>
      <c r="R3455" s="85">
        <v>2</v>
      </c>
      <c r="S3455" s="85" t="s">
        <v>12635</v>
      </c>
      <c r="T3455" s="87" t="s">
        <v>13722</v>
      </c>
      <c r="AL3455" s="79">
        <v>0.33626157407407398</v>
      </c>
      <c r="AM3455" s="2">
        <v>1</v>
      </c>
      <c r="AN3455" s="2" t="s">
        <v>5034</v>
      </c>
      <c r="AO3455" s="2" t="s">
        <v>13730</v>
      </c>
    </row>
    <row r="3456" spans="17:41">
      <c r="Q3456" s="80">
        <v>0.31321759259259302</v>
      </c>
      <c r="R3456" s="81">
        <v>1</v>
      </c>
      <c r="S3456" s="81" t="s">
        <v>12636</v>
      </c>
      <c r="T3456" s="83" t="s">
        <v>13717</v>
      </c>
      <c r="AL3456" s="79">
        <v>0.336319444444444</v>
      </c>
      <c r="AM3456" s="2">
        <v>1</v>
      </c>
      <c r="AN3456" s="2" t="s">
        <v>763</v>
      </c>
      <c r="AO3456" s="2" t="s">
        <v>13718</v>
      </c>
    </row>
    <row r="3457" spans="17:41">
      <c r="Q3457" s="84">
        <v>0.313344907407407</v>
      </c>
      <c r="R3457" s="85">
        <v>2</v>
      </c>
      <c r="S3457" s="85" t="s">
        <v>12637</v>
      </c>
      <c r="T3457" s="87" t="s">
        <v>13718</v>
      </c>
      <c r="AL3457" s="79">
        <v>0.33634259259259303</v>
      </c>
      <c r="AM3457" s="2">
        <v>1</v>
      </c>
      <c r="AN3457" s="2" t="s">
        <v>4899</v>
      </c>
      <c r="AO3457" s="2" t="s">
        <v>13717</v>
      </c>
    </row>
    <row r="3458" spans="17:41">
      <c r="Q3458" s="80">
        <v>0.31337962962963001</v>
      </c>
      <c r="R3458" s="81">
        <v>2</v>
      </c>
      <c r="S3458" s="81" t="s">
        <v>1092</v>
      </c>
      <c r="T3458" s="83" t="s">
        <v>13721</v>
      </c>
      <c r="AL3458" s="79">
        <v>0.33636574074074099</v>
      </c>
      <c r="AM3458" s="2">
        <v>1</v>
      </c>
      <c r="AN3458" s="2" t="s">
        <v>2816</v>
      </c>
      <c r="AO3458" s="2" t="s">
        <v>13719</v>
      </c>
    </row>
    <row r="3459" spans="17:41">
      <c r="Q3459" s="84">
        <v>0.31341435185185201</v>
      </c>
      <c r="R3459" s="85">
        <v>1</v>
      </c>
      <c r="S3459" s="85" t="s">
        <v>1409</v>
      </c>
      <c r="T3459" s="87" t="s">
        <v>13719</v>
      </c>
      <c r="AL3459" s="79">
        <v>0.33638888888888901</v>
      </c>
      <c r="AM3459" s="2">
        <v>1</v>
      </c>
      <c r="AN3459" s="2" t="s">
        <v>1886</v>
      </c>
      <c r="AO3459" s="2" t="s">
        <v>13717</v>
      </c>
    </row>
    <row r="3460" spans="17:41">
      <c r="Q3460" s="80">
        <v>0.31343749999999998</v>
      </c>
      <c r="R3460" s="81">
        <v>2</v>
      </c>
      <c r="S3460" s="81" t="s">
        <v>2119</v>
      </c>
      <c r="T3460" s="83" t="s">
        <v>13717</v>
      </c>
      <c r="AL3460" s="79">
        <v>0.33638888888888901</v>
      </c>
      <c r="AM3460" s="2">
        <v>4</v>
      </c>
      <c r="AN3460" s="2" t="s">
        <v>4906</v>
      </c>
      <c r="AO3460" s="2" t="s">
        <v>13719</v>
      </c>
    </row>
    <row r="3461" spans="17:41">
      <c r="Q3461" s="84">
        <v>0.31344907407407407</v>
      </c>
      <c r="R3461" s="85">
        <v>4</v>
      </c>
      <c r="S3461" s="85" t="s">
        <v>2750</v>
      </c>
      <c r="T3461" s="87" t="s">
        <v>13719</v>
      </c>
      <c r="AL3461" s="79">
        <v>0.33641203703703698</v>
      </c>
      <c r="AM3461" s="2">
        <v>1</v>
      </c>
      <c r="AN3461" s="2" t="s">
        <v>4907</v>
      </c>
      <c r="AO3461" s="2" t="s">
        <v>13719</v>
      </c>
    </row>
    <row r="3462" spans="17:41">
      <c r="Q3462" s="80">
        <v>0.313460648148148</v>
      </c>
      <c r="R3462" s="81">
        <v>2</v>
      </c>
      <c r="S3462" s="81" t="s">
        <v>1759</v>
      </c>
      <c r="T3462" s="83" t="s">
        <v>13719</v>
      </c>
      <c r="AL3462" s="79">
        <v>0.33645833333333303</v>
      </c>
      <c r="AM3462" s="2">
        <v>1</v>
      </c>
      <c r="AN3462" s="2" t="s">
        <v>2822</v>
      </c>
      <c r="AO3462" s="2" t="s">
        <v>13719</v>
      </c>
    </row>
    <row r="3463" spans="17:41">
      <c r="Q3463" s="84">
        <v>0.31348379629629602</v>
      </c>
      <c r="R3463" s="85">
        <v>1</v>
      </c>
      <c r="S3463" s="85" t="s">
        <v>1760</v>
      </c>
      <c r="T3463" s="87" t="s">
        <v>13719</v>
      </c>
      <c r="AL3463" s="79">
        <v>0.33646990740740701</v>
      </c>
      <c r="AM3463" s="2">
        <v>2</v>
      </c>
      <c r="AN3463" s="2" t="s">
        <v>4908</v>
      </c>
      <c r="AO3463" s="2" t="s">
        <v>13719</v>
      </c>
    </row>
    <row r="3464" spans="17:41">
      <c r="Q3464" s="80">
        <v>0.31349537037037001</v>
      </c>
      <c r="R3464" s="81">
        <v>4</v>
      </c>
      <c r="S3464" s="81" t="s">
        <v>2562</v>
      </c>
      <c r="T3464" s="83" t="s">
        <v>13719</v>
      </c>
      <c r="AL3464" s="79">
        <v>0.33646990740740701</v>
      </c>
      <c r="AM3464" s="2">
        <v>1</v>
      </c>
      <c r="AN3464" s="2" t="s">
        <v>9441</v>
      </c>
      <c r="AO3464" s="2" t="s">
        <v>13718</v>
      </c>
    </row>
    <row r="3465" spans="17:41">
      <c r="Q3465" s="84">
        <v>0.31350694444444399</v>
      </c>
      <c r="R3465" s="85">
        <v>1</v>
      </c>
      <c r="S3465" s="85" t="s">
        <v>10558</v>
      </c>
      <c r="T3465" s="87" t="s">
        <v>13721</v>
      </c>
      <c r="AL3465" s="79">
        <v>0.33649305555555598</v>
      </c>
      <c r="AM3465" s="2">
        <v>1</v>
      </c>
      <c r="AN3465" s="2" t="s">
        <v>1496</v>
      </c>
      <c r="AO3465" s="2" t="s">
        <v>13720</v>
      </c>
    </row>
    <row r="3466" spans="17:41">
      <c r="Q3466" s="80">
        <v>0.31353009259259301</v>
      </c>
      <c r="R3466" s="81">
        <v>1</v>
      </c>
      <c r="S3466" s="81" t="s">
        <v>2430</v>
      </c>
      <c r="T3466" s="83" t="s">
        <v>13717</v>
      </c>
      <c r="AL3466" s="79">
        <v>0.33652777777777798</v>
      </c>
      <c r="AM3466" s="2">
        <v>2</v>
      </c>
      <c r="AN3466" s="2" t="s">
        <v>2230</v>
      </c>
      <c r="AO3466" s="2" t="s">
        <v>13719</v>
      </c>
    </row>
    <row r="3467" spans="17:41">
      <c r="Q3467" s="84">
        <v>0.31356481481481502</v>
      </c>
      <c r="R3467" s="85">
        <v>2</v>
      </c>
      <c r="S3467" s="85" t="s">
        <v>1412</v>
      </c>
      <c r="T3467" s="87" t="s">
        <v>13719</v>
      </c>
      <c r="AL3467" s="79">
        <v>0.33652777777777798</v>
      </c>
      <c r="AM3467" s="2">
        <v>1</v>
      </c>
      <c r="AN3467" s="2" t="s">
        <v>764</v>
      </c>
      <c r="AO3467" s="2" t="s">
        <v>13718</v>
      </c>
    </row>
    <row r="3468" spans="17:41">
      <c r="Q3468" s="80">
        <v>0.31358796296296299</v>
      </c>
      <c r="R3468" s="81">
        <v>1</v>
      </c>
      <c r="S3468" s="81" t="s">
        <v>1414</v>
      </c>
      <c r="T3468" s="83" t="s">
        <v>13719</v>
      </c>
      <c r="AL3468" s="79">
        <v>0.33653935185185202</v>
      </c>
      <c r="AM3468" s="2">
        <v>1</v>
      </c>
      <c r="AN3468" s="2" t="s">
        <v>4909</v>
      </c>
      <c r="AO3468" s="2" t="s">
        <v>13719</v>
      </c>
    </row>
    <row r="3469" spans="17:41">
      <c r="Q3469" s="84">
        <v>0.31359953703703702</v>
      </c>
      <c r="R3469" s="85">
        <v>1</v>
      </c>
      <c r="S3469" s="85" t="s">
        <v>12638</v>
      </c>
      <c r="T3469" s="87" t="s">
        <v>13717</v>
      </c>
      <c r="AL3469" s="79">
        <v>0.336550925925926</v>
      </c>
      <c r="AM3469" s="2">
        <v>1</v>
      </c>
      <c r="AN3469" s="2" t="s">
        <v>4910</v>
      </c>
      <c r="AO3469" s="2" t="s">
        <v>13719</v>
      </c>
    </row>
    <row r="3470" spans="17:41">
      <c r="Q3470" s="80">
        <v>0.31361111111111101</v>
      </c>
      <c r="R3470" s="81">
        <v>1</v>
      </c>
      <c r="S3470" s="81" t="s">
        <v>1761</v>
      </c>
      <c r="T3470" s="83" t="s">
        <v>13719</v>
      </c>
      <c r="AL3470" s="79">
        <v>0.33656249999999999</v>
      </c>
      <c r="AM3470" s="2">
        <v>1</v>
      </c>
      <c r="AN3470" s="2" t="s">
        <v>4898</v>
      </c>
      <c r="AO3470" s="2" t="s">
        <v>13719</v>
      </c>
    </row>
    <row r="3471" spans="17:41">
      <c r="Q3471" s="84">
        <v>0.313657407407407</v>
      </c>
      <c r="R3471" s="85">
        <v>1</v>
      </c>
      <c r="S3471" s="85" t="s">
        <v>2752</v>
      </c>
      <c r="T3471" s="87" t="s">
        <v>13717</v>
      </c>
      <c r="AL3471" s="79">
        <v>0.33656249999999999</v>
      </c>
      <c r="AM3471" s="2">
        <v>1</v>
      </c>
      <c r="AN3471" s="2" t="s">
        <v>3953</v>
      </c>
      <c r="AO3471" s="2" t="s">
        <v>13722</v>
      </c>
    </row>
    <row r="3472" spans="17:41">
      <c r="Q3472" s="80">
        <v>0.31369212962963</v>
      </c>
      <c r="R3472" s="81">
        <v>1</v>
      </c>
      <c r="S3472" s="81" t="s">
        <v>12639</v>
      </c>
      <c r="T3472" s="83" t="s">
        <v>13717</v>
      </c>
      <c r="AL3472" s="79">
        <v>0.33657407407407403</v>
      </c>
      <c r="AM3472" s="2">
        <v>1</v>
      </c>
      <c r="AN3472" s="2" t="s">
        <v>12702</v>
      </c>
      <c r="AO3472" s="2" t="s">
        <v>13730</v>
      </c>
    </row>
    <row r="3473" spans="17:41">
      <c r="Q3473" s="84">
        <v>0.31373842592592599</v>
      </c>
      <c r="R3473" s="85">
        <v>1</v>
      </c>
      <c r="S3473" s="85" t="s">
        <v>2123</v>
      </c>
      <c r="T3473" s="87" t="s">
        <v>13717</v>
      </c>
      <c r="AL3473" s="79">
        <v>0.33660879629629598</v>
      </c>
      <c r="AM3473" s="2">
        <v>1</v>
      </c>
      <c r="AN3473" s="2" t="s">
        <v>2231</v>
      </c>
      <c r="AO3473" s="2" t="s">
        <v>13717</v>
      </c>
    </row>
    <row r="3474" spans="17:41">
      <c r="Q3474" s="80">
        <v>0.31373842592592599</v>
      </c>
      <c r="R3474" s="81">
        <v>1</v>
      </c>
      <c r="S3474" s="81" t="s">
        <v>2624</v>
      </c>
      <c r="T3474" s="83" t="s">
        <v>13719</v>
      </c>
      <c r="AL3474" s="79">
        <v>0.33665509259259302</v>
      </c>
      <c r="AM3474" s="2">
        <v>2</v>
      </c>
      <c r="AN3474" s="2" t="s">
        <v>765</v>
      </c>
      <c r="AO3474" s="2" t="s">
        <v>13718</v>
      </c>
    </row>
    <row r="3475" spans="17:41">
      <c r="Q3475" s="84">
        <v>0.31376157407407401</v>
      </c>
      <c r="R3475" s="85">
        <v>1</v>
      </c>
      <c r="S3475" s="85" t="s">
        <v>510</v>
      </c>
      <c r="T3475" s="87" t="s">
        <v>13722</v>
      </c>
      <c r="AL3475" s="79">
        <v>0.33671296296296299</v>
      </c>
      <c r="AM3475" s="2">
        <v>4</v>
      </c>
      <c r="AN3475" s="2" t="s">
        <v>1890</v>
      </c>
      <c r="AO3475" s="2" t="s">
        <v>13717</v>
      </c>
    </row>
    <row r="3476" spans="17:41">
      <c r="Q3476" s="80">
        <v>0.313773148148148</v>
      </c>
      <c r="R3476" s="81">
        <v>2</v>
      </c>
      <c r="S3476" s="81" t="s">
        <v>2120</v>
      </c>
      <c r="T3476" s="83" t="s">
        <v>13716</v>
      </c>
      <c r="AL3476" s="79">
        <v>0.336782407407407</v>
      </c>
      <c r="AM3476" s="2">
        <v>1</v>
      </c>
      <c r="AN3476" s="2" t="s">
        <v>2826</v>
      </c>
      <c r="AO3476" s="2" t="s">
        <v>13719</v>
      </c>
    </row>
    <row r="3477" spans="17:41">
      <c r="Q3477" s="84">
        <v>0.313773148148148</v>
      </c>
      <c r="R3477" s="85">
        <v>1</v>
      </c>
      <c r="S3477" s="85" t="s">
        <v>2557</v>
      </c>
      <c r="T3477" s="87" t="s">
        <v>13719</v>
      </c>
      <c r="AL3477" s="79">
        <v>0.33684027777777797</v>
      </c>
      <c r="AM3477" s="2">
        <v>2</v>
      </c>
      <c r="AN3477" s="2" t="s">
        <v>2654</v>
      </c>
      <c r="AO3477" s="2" t="s">
        <v>13719</v>
      </c>
    </row>
    <row r="3478" spans="17:41">
      <c r="Q3478" s="80">
        <v>0.31378472222222198</v>
      </c>
      <c r="R3478" s="81">
        <v>1</v>
      </c>
      <c r="S3478" s="81" t="s">
        <v>1762</v>
      </c>
      <c r="T3478" s="83" t="s">
        <v>13719</v>
      </c>
      <c r="AL3478" s="79">
        <v>0.336863425925926</v>
      </c>
      <c r="AM3478" s="2">
        <v>1</v>
      </c>
      <c r="AN3478" s="2" t="s">
        <v>1891</v>
      </c>
      <c r="AO3478" s="2" t="s">
        <v>13717</v>
      </c>
    </row>
    <row r="3479" spans="17:41">
      <c r="Q3479" s="84">
        <v>0.31384259259259301</v>
      </c>
      <c r="R3479" s="85">
        <v>1</v>
      </c>
      <c r="S3479" s="85" t="s">
        <v>1758</v>
      </c>
      <c r="T3479" s="87" t="s">
        <v>13719</v>
      </c>
      <c r="AL3479" s="79">
        <v>0.336863425925926</v>
      </c>
      <c r="AM3479" s="2">
        <v>1</v>
      </c>
      <c r="AN3479" s="2" t="s">
        <v>2229</v>
      </c>
      <c r="AO3479" s="2" t="s">
        <v>13717</v>
      </c>
    </row>
    <row r="3480" spans="17:41">
      <c r="Q3480" s="80">
        <v>0.31388888888888899</v>
      </c>
      <c r="R3480" s="81">
        <v>1</v>
      </c>
      <c r="S3480" s="81" t="s">
        <v>12640</v>
      </c>
      <c r="T3480" s="83" t="s">
        <v>13721</v>
      </c>
      <c r="AL3480" s="79">
        <v>0.33688657407407402</v>
      </c>
      <c r="AM3480" s="2">
        <v>1</v>
      </c>
      <c r="AN3480" s="2" t="s">
        <v>1892</v>
      </c>
      <c r="AO3480" s="2" t="s">
        <v>13717</v>
      </c>
    </row>
    <row r="3481" spans="17:41">
      <c r="Q3481" s="84">
        <v>0.31391203703703702</v>
      </c>
      <c r="R3481" s="85">
        <v>1</v>
      </c>
      <c r="S3481" s="85" t="s">
        <v>1415</v>
      </c>
      <c r="T3481" s="87" t="s">
        <v>13719</v>
      </c>
      <c r="AL3481" s="79">
        <v>0.33692129629629602</v>
      </c>
      <c r="AM3481" s="2">
        <v>1</v>
      </c>
      <c r="AN3481" s="2" t="s">
        <v>2820</v>
      </c>
      <c r="AO3481" s="2" t="s">
        <v>13720</v>
      </c>
    </row>
    <row r="3482" spans="17:41">
      <c r="Q3482" s="80">
        <v>0.31391203703703702</v>
      </c>
      <c r="R3482" s="81">
        <v>1</v>
      </c>
      <c r="S3482" s="81" t="s">
        <v>12641</v>
      </c>
      <c r="T3482" s="83" t="s">
        <v>13717</v>
      </c>
      <c r="AL3482" s="79">
        <v>0.33693287037037001</v>
      </c>
      <c r="AM3482" s="2">
        <v>2</v>
      </c>
      <c r="AN3482" s="2" t="s">
        <v>267</v>
      </c>
      <c r="AO3482" s="2" t="s">
        <v>13730</v>
      </c>
    </row>
    <row r="3483" spans="17:41">
      <c r="Q3483" s="84">
        <v>0.31394675925925902</v>
      </c>
      <c r="R3483" s="85">
        <v>1</v>
      </c>
      <c r="S3483" s="85" t="s">
        <v>1416</v>
      </c>
      <c r="T3483" s="87" t="s">
        <v>13719</v>
      </c>
      <c r="AL3483" s="79">
        <v>0.33694444444444399</v>
      </c>
      <c r="AM3483" s="2">
        <v>1</v>
      </c>
      <c r="AN3483" s="2" t="s">
        <v>1499</v>
      </c>
      <c r="AO3483" s="2" t="s">
        <v>13720</v>
      </c>
    </row>
    <row r="3484" spans="17:41">
      <c r="Q3484" s="80">
        <v>0.31402777777777802</v>
      </c>
      <c r="R3484" s="81">
        <v>3</v>
      </c>
      <c r="S3484" s="81" t="s">
        <v>10484</v>
      </c>
      <c r="T3484" s="83" t="s">
        <v>13718</v>
      </c>
      <c r="AL3484" s="79">
        <v>0.33706018518518499</v>
      </c>
      <c r="AM3484" s="2">
        <v>1</v>
      </c>
      <c r="AN3484" s="2" t="s">
        <v>3974</v>
      </c>
      <c r="AO3484" s="2" t="s">
        <v>13722</v>
      </c>
    </row>
    <row r="3485" spans="17:41">
      <c r="Q3485" s="84">
        <v>0.31420138888888899</v>
      </c>
      <c r="R3485" s="85">
        <v>1</v>
      </c>
      <c r="S3485" s="85" t="s">
        <v>735</v>
      </c>
      <c r="T3485" s="87" t="s">
        <v>13716</v>
      </c>
      <c r="AL3485" s="79">
        <v>0.33708333333333301</v>
      </c>
      <c r="AM3485" s="2">
        <v>1</v>
      </c>
      <c r="AN3485" s="2" t="s">
        <v>4896</v>
      </c>
      <c r="AO3485" s="2" t="s">
        <v>13717</v>
      </c>
    </row>
    <row r="3486" spans="17:41">
      <c r="Q3486" s="80">
        <v>0.31422453703703701</v>
      </c>
      <c r="R3486" s="81">
        <v>1</v>
      </c>
      <c r="S3486" s="81" t="s">
        <v>4733</v>
      </c>
      <c r="T3486" s="83" t="s">
        <v>13717</v>
      </c>
      <c r="AL3486" s="79">
        <v>0.337094907407407</v>
      </c>
      <c r="AM3486" s="2">
        <v>1</v>
      </c>
      <c r="AN3486" s="2" t="s">
        <v>2818</v>
      </c>
      <c r="AO3486" s="2" t="s">
        <v>13719</v>
      </c>
    </row>
    <row r="3487" spans="17:41">
      <c r="Q3487" s="84">
        <v>0.31423611111111099</v>
      </c>
      <c r="R3487" s="85">
        <v>4</v>
      </c>
      <c r="S3487" s="85" t="s">
        <v>4732</v>
      </c>
      <c r="T3487" s="87" t="s">
        <v>13717</v>
      </c>
      <c r="AL3487" s="79">
        <v>0.337094907407407</v>
      </c>
      <c r="AM3487" s="2">
        <v>1</v>
      </c>
      <c r="AN3487" s="2" t="s">
        <v>767</v>
      </c>
      <c r="AO3487" s="2" t="s">
        <v>13722</v>
      </c>
    </row>
    <row r="3488" spans="17:41">
      <c r="Q3488" s="80">
        <v>0.314270833333333</v>
      </c>
      <c r="R3488" s="81">
        <v>1</v>
      </c>
      <c r="S3488" s="81" t="s">
        <v>886</v>
      </c>
      <c r="T3488" s="83" t="s">
        <v>13722</v>
      </c>
      <c r="AL3488" s="79">
        <v>0.33711805555555602</v>
      </c>
      <c r="AM3488" s="2">
        <v>1</v>
      </c>
      <c r="AN3488" s="2" t="s">
        <v>4902</v>
      </c>
      <c r="AO3488" s="2" t="s">
        <v>13719</v>
      </c>
    </row>
    <row r="3489" spans="17:41">
      <c r="Q3489" s="84">
        <v>0.31431712962962999</v>
      </c>
      <c r="R3489" s="85">
        <v>3</v>
      </c>
      <c r="S3489" s="85" t="s">
        <v>12642</v>
      </c>
      <c r="T3489" s="87" t="s">
        <v>13717</v>
      </c>
      <c r="AL3489" s="79">
        <v>0.33716435185185201</v>
      </c>
      <c r="AM3489" s="2">
        <v>1</v>
      </c>
      <c r="AN3489" s="2" t="s">
        <v>2824</v>
      </c>
      <c r="AO3489" s="2" t="s">
        <v>13719</v>
      </c>
    </row>
    <row r="3490" spans="17:41">
      <c r="Q3490" s="80">
        <v>0.31434027777777801</v>
      </c>
      <c r="R3490" s="81">
        <v>1</v>
      </c>
      <c r="S3490" s="81" t="s">
        <v>1422</v>
      </c>
      <c r="T3490" s="83" t="s">
        <v>13719</v>
      </c>
      <c r="AL3490" s="79">
        <v>0.337210648148148</v>
      </c>
      <c r="AM3490" s="2">
        <v>1</v>
      </c>
      <c r="AN3490" s="2" t="s">
        <v>2821</v>
      </c>
      <c r="AO3490" s="2" t="s">
        <v>13719</v>
      </c>
    </row>
    <row r="3491" spans="17:41">
      <c r="Q3491" s="84">
        <v>0.31436342592592598</v>
      </c>
      <c r="R3491" s="85">
        <v>2</v>
      </c>
      <c r="S3491" s="85" t="s">
        <v>1766</v>
      </c>
      <c r="T3491" s="87" t="s">
        <v>13719</v>
      </c>
      <c r="AL3491" s="79">
        <v>0.33725694444444398</v>
      </c>
      <c r="AM3491" s="2">
        <v>1</v>
      </c>
      <c r="AN3491" s="2" t="s">
        <v>152</v>
      </c>
      <c r="AO3491" s="2" t="s">
        <v>13730</v>
      </c>
    </row>
    <row r="3492" spans="17:41">
      <c r="Q3492" s="80">
        <v>0.31443287037036999</v>
      </c>
      <c r="R3492" s="81">
        <v>1</v>
      </c>
      <c r="S3492" s="81" t="s">
        <v>4602</v>
      </c>
      <c r="T3492" s="83" t="s">
        <v>13718</v>
      </c>
      <c r="AL3492" s="79">
        <v>0.33732638888888899</v>
      </c>
      <c r="AM3492" s="2">
        <v>2</v>
      </c>
      <c r="AN3492" s="2" t="s">
        <v>2827</v>
      </c>
      <c r="AO3492" s="2" t="s">
        <v>13719</v>
      </c>
    </row>
    <row r="3493" spans="17:41">
      <c r="Q3493" s="84">
        <v>0.31444444444444403</v>
      </c>
      <c r="R3493" s="85">
        <v>2</v>
      </c>
      <c r="S3493" s="85" t="s">
        <v>2562</v>
      </c>
      <c r="T3493" s="87" t="s">
        <v>13719</v>
      </c>
      <c r="AL3493" s="79">
        <v>0.33733796296296298</v>
      </c>
      <c r="AM3493" s="2">
        <v>2</v>
      </c>
      <c r="AN3493" s="2" t="s">
        <v>4901</v>
      </c>
      <c r="AO3493" s="2" t="s">
        <v>13717</v>
      </c>
    </row>
    <row r="3494" spans="17:41">
      <c r="Q3494" s="80">
        <v>0.31447916666666698</v>
      </c>
      <c r="R3494" s="81">
        <v>1</v>
      </c>
      <c r="S3494" s="81" t="s">
        <v>12643</v>
      </c>
      <c r="T3494" s="83" t="s">
        <v>13717</v>
      </c>
      <c r="AL3494" s="79">
        <v>0.33740740740740699</v>
      </c>
      <c r="AM3494" s="2">
        <v>1</v>
      </c>
      <c r="AN3494" s="2" t="s">
        <v>4911</v>
      </c>
      <c r="AO3494" s="2" t="s">
        <v>13719</v>
      </c>
    </row>
    <row r="3495" spans="17:41">
      <c r="Q3495" s="84">
        <v>0.31449074074074101</v>
      </c>
      <c r="R3495" s="85">
        <v>1</v>
      </c>
      <c r="S3495" s="85" t="s">
        <v>1764</v>
      </c>
      <c r="T3495" s="87" t="s">
        <v>13719</v>
      </c>
      <c r="AL3495" s="79">
        <v>0.33740740740740699</v>
      </c>
      <c r="AM3495" s="2">
        <v>1</v>
      </c>
      <c r="AN3495" s="2" t="s">
        <v>2825</v>
      </c>
      <c r="AO3495" s="2" t="s">
        <v>13719</v>
      </c>
    </row>
    <row r="3496" spans="17:41">
      <c r="Q3496" s="80">
        <v>0.31456018518518503</v>
      </c>
      <c r="R3496" s="81">
        <v>1</v>
      </c>
      <c r="S3496" s="81" t="s">
        <v>1093</v>
      </c>
      <c r="T3496" s="83" t="s">
        <v>13721</v>
      </c>
      <c r="AL3496" s="79">
        <v>0.33740740740740699</v>
      </c>
      <c r="AM3496" s="2">
        <v>1</v>
      </c>
      <c r="AN3496" s="2" t="s">
        <v>538</v>
      </c>
      <c r="AO3496" s="2" t="s">
        <v>13718</v>
      </c>
    </row>
    <row r="3497" spans="17:41">
      <c r="Q3497" s="84">
        <v>0.314733796296296</v>
      </c>
      <c r="R3497" s="85">
        <v>4</v>
      </c>
      <c r="S3497" s="85" t="s">
        <v>2626</v>
      </c>
      <c r="T3497" s="87" t="s">
        <v>13719</v>
      </c>
      <c r="AL3497" s="79">
        <v>0.33740740740740699</v>
      </c>
      <c r="AM3497" s="2">
        <v>1</v>
      </c>
      <c r="AN3497" s="2" t="s">
        <v>1889</v>
      </c>
      <c r="AO3497" s="2" t="s">
        <v>13719</v>
      </c>
    </row>
    <row r="3498" spans="17:41">
      <c r="Q3498" s="80">
        <v>0.31479166666666702</v>
      </c>
      <c r="R3498" s="81">
        <v>2</v>
      </c>
      <c r="S3498" s="81" t="s">
        <v>2562</v>
      </c>
      <c r="T3498" s="83" t="s">
        <v>13719</v>
      </c>
      <c r="AL3498" s="79">
        <v>0.337476851851852</v>
      </c>
      <c r="AM3498" s="2">
        <v>5</v>
      </c>
      <c r="AN3498" s="2" t="s">
        <v>2562</v>
      </c>
      <c r="AO3498" s="2" t="s">
        <v>13719</v>
      </c>
    </row>
    <row r="3499" spans="17:41">
      <c r="Q3499" s="84">
        <v>0.31483796296296301</v>
      </c>
      <c r="R3499" s="85">
        <v>4</v>
      </c>
      <c r="S3499" s="85" t="s">
        <v>2562</v>
      </c>
      <c r="T3499" s="87" t="s">
        <v>13719</v>
      </c>
      <c r="AL3499" s="79">
        <v>0.33748842592592598</v>
      </c>
      <c r="AM3499" s="2">
        <v>1</v>
      </c>
      <c r="AN3499" s="2" t="s">
        <v>1505</v>
      </c>
      <c r="AO3499" s="2" t="s">
        <v>13717</v>
      </c>
    </row>
    <row r="3500" spans="17:41">
      <c r="Q3500" s="80">
        <v>0.31505787037036997</v>
      </c>
      <c r="R3500" s="81">
        <v>1</v>
      </c>
      <c r="S3500" s="81" t="s">
        <v>2756</v>
      </c>
      <c r="T3500" s="83" t="s">
        <v>13716</v>
      </c>
      <c r="AL3500" s="79">
        <v>0.33751157407407401</v>
      </c>
      <c r="AM3500" s="2">
        <v>1</v>
      </c>
      <c r="AN3500" s="2" t="s">
        <v>766</v>
      </c>
      <c r="AO3500" s="2" t="s">
        <v>13722</v>
      </c>
    </row>
    <row r="3501" spans="17:41">
      <c r="Q3501" s="84">
        <v>0.31520833333333298</v>
      </c>
      <c r="R3501" s="85">
        <v>1</v>
      </c>
      <c r="S3501" s="85" t="s">
        <v>4736</v>
      </c>
      <c r="T3501" s="87" t="s">
        <v>13719</v>
      </c>
      <c r="AL3501" s="79">
        <v>0.33752314814814799</v>
      </c>
      <c r="AM3501" s="2">
        <v>1</v>
      </c>
      <c r="AN3501" s="2" t="s">
        <v>4900</v>
      </c>
      <c r="AO3501" s="2" t="s">
        <v>13719</v>
      </c>
    </row>
    <row r="3502" spans="17:41">
      <c r="Q3502" s="80">
        <v>0.31520833333333298</v>
      </c>
      <c r="R3502" s="81">
        <v>1</v>
      </c>
      <c r="S3502" s="81" t="s">
        <v>4737</v>
      </c>
      <c r="T3502" s="83" t="s">
        <v>13719</v>
      </c>
      <c r="AL3502" s="79">
        <v>0.33755787037036999</v>
      </c>
      <c r="AM3502" s="2">
        <v>4</v>
      </c>
      <c r="AN3502" s="2" t="s">
        <v>4925</v>
      </c>
      <c r="AO3502" s="2" t="s">
        <v>13719</v>
      </c>
    </row>
    <row r="3503" spans="17:41">
      <c r="Q3503" s="84">
        <v>0.315231481481482</v>
      </c>
      <c r="R3503" s="85">
        <v>2</v>
      </c>
      <c r="S3503" s="85" t="s">
        <v>2126</v>
      </c>
      <c r="T3503" s="87" t="s">
        <v>13719</v>
      </c>
      <c r="AL3503" s="79">
        <v>0.33756944444444398</v>
      </c>
      <c r="AM3503" s="2">
        <v>1</v>
      </c>
      <c r="AN3503" s="2" t="s">
        <v>4917</v>
      </c>
      <c r="AO3503" s="2" t="s">
        <v>13719</v>
      </c>
    </row>
    <row r="3504" spans="17:41">
      <c r="Q3504" s="80">
        <v>0.31526620370370401</v>
      </c>
      <c r="R3504" s="81">
        <v>1</v>
      </c>
      <c r="S3504" s="81" t="s">
        <v>1767</v>
      </c>
      <c r="T3504" s="83" t="s">
        <v>13719</v>
      </c>
      <c r="AL3504" s="79">
        <v>0.33756944444444398</v>
      </c>
      <c r="AM3504" s="2">
        <v>1</v>
      </c>
      <c r="AN3504" s="2" t="s">
        <v>3953</v>
      </c>
      <c r="AO3504" s="2" t="s">
        <v>13718</v>
      </c>
    </row>
    <row r="3505" spans="17:41">
      <c r="Q3505" s="84">
        <v>0.31535879629629598</v>
      </c>
      <c r="R3505" s="85">
        <v>1</v>
      </c>
      <c r="S3505" s="85" t="s">
        <v>4734</v>
      </c>
      <c r="T3505" s="87" t="s">
        <v>13719</v>
      </c>
      <c r="AL3505" s="79">
        <v>0.337592592592593</v>
      </c>
      <c r="AM3505" s="2">
        <v>1</v>
      </c>
      <c r="AN3505" s="2" t="s">
        <v>4918</v>
      </c>
      <c r="AO3505" s="2" t="s">
        <v>13719</v>
      </c>
    </row>
    <row r="3506" spans="17:41">
      <c r="Q3506" s="80">
        <v>0.31538194444444401</v>
      </c>
      <c r="R3506" s="81">
        <v>2</v>
      </c>
      <c r="S3506" s="81" t="s">
        <v>4739</v>
      </c>
      <c r="T3506" s="83" t="s">
        <v>13719</v>
      </c>
      <c r="AL3506" s="79">
        <v>0.337592592592593</v>
      </c>
      <c r="AM3506" s="2">
        <v>1</v>
      </c>
      <c r="AN3506" s="2" t="s">
        <v>4926</v>
      </c>
      <c r="AO3506" s="2" t="s">
        <v>13719</v>
      </c>
    </row>
    <row r="3507" spans="17:41">
      <c r="Q3507" s="84">
        <v>0.31538194444444401</v>
      </c>
      <c r="R3507" s="85">
        <v>2</v>
      </c>
      <c r="S3507" s="85" t="s">
        <v>2432</v>
      </c>
      <c r="T3507" s="87" t="s">
        <v>13719</v>
      </c>
      <c r="AL3507" s="79">
        <v>0.33761574074074102</v>
      </c>
      <c r="AM3507" s="2">
        <v>1</v>
      </c>
      <c r="AN3507" s="2" t="s">
        <v>4919</v>
      </c>
      <c r="AO3507" s="2" t="s">
        <v>13719</v>
      </c>
    </row>
    <row r="3508" spans="17:41">
      <c r="Q3508" s="80">
        <v>0.31539351851851899</v>
      </c>
      <c r="R3508" s="81">
        <v>4</v>
      </c>
      <c r="S3508" s="81" t="s">
        <v>2435</v>
      </c>
      <c r="T3508" s="83" t="s">
        <v>13717</v>
      </c>
      <c r="AL3508" s="79">
        <v>0.337627314814815</v>
      </c>
      <c r="AM3508" s="2">
        <v>2</v>
      </c>
      <c r="AN3508" s="2" t="s">
        <v>4927</v>
      </c>
      <c r="AO3508" s="2" t="s">
        <v>13719</v>
      </c>
    </row>
    <row r="3509" spans="17:41">
      <c r="Q3509" s="84">
        <v>0.31545138888888902</v>
      </c>
      <c r="R3509" s="85">
        <v>1</v>
      </c>
      <c r="S3509" s="85" t="s">
        <v>2757</v>
      </c>
      <c r="T3509" s="87" t="s">
        <v>13719</v>
      </c>
      <c r="AL3509" s="79">
        <v>0.33765046296296303</v>
      </c>
      <c r="AM3509" s="2">
        <v>1</v>
      </c>
      <c r="AN3509" s="2" t="s">
        <v>2232</v>
      </c>
      <c r="AO3509" s="2" t="s">
        <v>13717</v>
      </c>
    </row>
    <row r="3510" spans="17:41">
      <c r="Q3510" s="80">
        <v>0.315462962962963</v>
      </c>
      <c r="R3510" s="81">
        <v>4</v>
      </c>
      <c r="S3510" s="81" t="s">
        <v>2131</v>
      </c>
      <c r="T3510" s="83" t="s">
        <v>13717</v>
      </c>
      <c r="AL3510" s="79">
        <v>0.33768518518518498</v>
      </c>
      <c r="AM3510" s="2">
        <v>3</v>
      </c>
      <c r="AN3510" s="2" t="s">
        <v>4928</v>
      </c>
      <c r="AO3510" s="2" t="s">
        <v>13719</v>
      </c>
    </row>
    <row r="3511" spans="17:41">
      <c r="Q3511" s="84">
        <v>0.31552083333333297</v>
      </c>
      <c r="R3511" s="85">
        <v>1</v>
      </c>
      <c r="S3511" s="85" t="s">
        <v>1424</v>
      </c>
      <c r="T3511" s="87" t="s">
        <v>13719</v>
      </c>
      <c r="AL3511" s="79">
        <v>0.33769675925925902</v>
      </c>
      <c r="AM3511" s="2">
        <v>1</v>
      </c>
      <c r="AN3511" s="2" t="s">
        <v>4929</v>
      </c>
      <c r="AO3511" s="2" t="s">
        <v>13719</v>
      </c>
    </row>
    <row r="3512" spans="17:41">
      <c r="Q3512" s="80">
        <v>0.31555555555555598</v>
      </c>
      <c r="R3512" s="81">
        <v>1</v>
      </c>
      <c r="S3512" s="81" t="s">
        <v>4735</v>
      </c>
      <c r="T3512" s="83" t="s">
        <v>13719</v>
      </c>
      <c r="AL3512" s="79">
        <v>0.33771990740740698</v>
      </c>
      <c r="AM3512" s="2">
        <v>1</v>
      </c>
      <c r="AN3512" s="2" t="s">
        <v>4930</v>
      </c>
      <c r="AO3512" s="2" t="s">
        <v>13719</v>
      </c>
    </row>
    <row r="3513" spans="17:41">
      <c r="Q3513" s="84">
        <v>0.31556712962963002</v>
      </c>
      <c r="R3513" s="85">
        <v>3</v>
      </c>
      <c r="S3513" s="85" t="s">
        <v>2132</v>
      </c>
      <c r="T3513" s="87" t="s">
        <v>13717</v>
      </c>
      <c r="AL3513" s="79">
        <v>0.33773148148148102</v>
      </c>
      <c r="AM3513" s="2">
        <v>3</v>
      </c>
      <c r="AN3513" s="2" t="s">
        <v>2585</v>
      </c>
      <c r="AO3513" s="2" t="s">
        <v>13716</v>
      </c>
    </row>
    <row r="3514" spans="17:41">
      <c r="Q3514" s="80">
        <v>0.315578703703704</v>
      </c>
      <c r="R3514" s="81">
        <v>4</v>
      </c>
      <c r="S3514" s="81" t="s">
        <v>2434</v>
      </c>
      <c r="T3514" s="83" t="s">
        <v>13719</v>
      </c>
      <c r="AL3514" s="79">
        <v>0.33776620370370403</v>
      </c>
      <c r="AM3514" s="2">
        <v>1</v>
      </c>
      <c r="AN3514" s="2" t="s">
        <v>4931</v>
      </c>
      <c r="AO3514" s="2" t="s">
        <v>13719</v>
      </c>
    </row>
    <row r="3515" spans="17:41">
      <c r="Q3515" s="84">
        <v>0.31563657407407397</v>
      </c>
      <c r="R3515" s="85">
        <v>1</v>
      </c>
      <c r="S3515" s="85" t="s">
        <v>1429</v>
      </c>
      <c r="T3515" s="87" t="s">
        <v>13717</v>
      </c>
      <c r="AL3515" s="79">
        <v>0.33776620370370403</v>
      </c>
      <c r="AM3515" s="2">
        <v>1</v>
      </c>
      <c r="AN3515" s="2" t="s">
        <v>151</v>
      </c>
      <c r="AO3515" s="2" t="s">
        <v>13721</v>
      </c>
    </row>
    <row r="3516" spans="17:41">
      <c r="Q3516" s="80">
        <v>0.31563657407407397</v>
      </c>
      <c r="R3516" s="81">
        <v>4</v>
      </c>
      <c r="S3516" s="81" t="s">
        <v>2759</v>
      </c>
      <c r="T3516" s="83" t="s">
        <v>13719</v>
      </c>
      <c r="AL3516" s="79">
        <v>0.33777777777777801</v>
      </c>
      <c r="AM3516" s="2">
        <v>1</v>
      </c>
      <c r="AN3516" s="2" t="s">
        <v>12703</v>
      </c>
      <c r="AO3516" s="2" t="s">
        <v>13716</v>
      </c>
    </row>
    <row r="3517" spans="17:41">
      <c r="Q3517" s="84">
        <v>0.31563657407407397</v>
      </c>
      <c r="R3517" s="85">
        <v>1</v>
      </c>
      <c r="S3517" s="85" t="s">
        <v>1299</v>
      </c>
      <c r="T3517" s="87" t="s">
        <v>13719</v>
      </c>
      <c r="AL3517" s="79">
        <v>0.33780092592592598</v>
      </c>
      <c r="AM3517" s="2">
        <v>1</v>
      </c>
      <c r="AN3517" s="2" t="s">
        <v>4914</v>
      </c>
      <c r="AO3517" s="2" t="s">
        <v>13719</v>
      </c>
    </row>
    <row r="3518" spans="17:41">
      <c r="Q3518" s="80">
        <v>0.31564814814814801</v>
      </c>
      <c r="R3518" s="81">
        <v>1</v>
      </c>
      <c r="S3518" s="81" t="s">
        <v>1769</v>
      </c>
      <c r="T3518" s="83" t="s">
        <v>13719</v>
      </c>
      <c r="AL3518" s="79">
        <v>0.337824074074074</v>
      </c>
      <c r="AM3518" s="2">
        <v>3</v>
      </c>
      <c r="AN3518" s="2" t="s">
        <v>2233</v>
      </c>
      <c r="AO3518" s="2" t="s">
        <v>13717</v>
      </c>
    </row>
    <row r="3519" spans="17:41">
      <c r="Q3519" s="84">
        <v>0.31568287037037002</v>
      </c>
      <c r="R3519" s="85">
        <v>2</v>
      </c>
      <c r="S3519" s="85" t="s">
        <v>2130</v>
      </c>
      <c r="T3519" s="87" t="s">
        <v>13719</v>
      </c>
      <c r="AL3519" s="79">
        <v>0.33784722222222202</v>
      </c>
      <c r="AM3519" s="2">
        <v>1</v>
      </c>
      <c r="AN3519" s="2" t="s">
        <v>158</v>
      </c>
      <c r="AO3519" s="2" t="s">
        <v>13722</v>
      </c>
    </row>
    <row r="3520" spans="17:41">
      <c r="Q3520" s="80">
        <v>0.315694444444444</v>
      </c>
      <c r="R3520" s="81">
        <v>1</v>
      </c>
      <c r="S3520" s="81" t="s">
        <v>1774</v>
      </c>
      <c r="T3520" s="83" t="s">
        <v>13717</v>
      </c>
      <c r="AL3520" s="79">
        <v>0.33787037037036999</v>
      </c>
      <c r="AM3520" s="2">
        <v>1</v>
      </c>
      <c r="AN3520" s="2" t="s">
        <v>2655</v>
      </c>
      <c r="AO3520" s="2" t="s">
        <v>13716</v>
      </c>
    </row>
    <row r="3521" spans="17:41">
      <c r="Q3521" s="84">
        <v>0.31570601851851898</v>
      </c>
      <c r="R3521" s="85">
        <v>3</v>
      </c>
      <c r="S3521" s="85" t="s">
        <v>2628</v>
      </c>
      <c r="T3521" s="87" t="s">
        <v>13719</v>
      </c>
      <c r="AL3521" s="79">
        <v>0.33788194444444403</v>
      </c>
      <c r="AM3521" s="2">
        <v>1</v>
      </c>
      <c r="AN3521" s="2" t="s">
        <v>4913</v>
      </c>
      <c r="AO3521" s="2" t="s">
        <v>13717</v>
      </c>
    </row>
    <row r="3522" spans="17:41">
      <c r="Q3522" s="80">
        <v>0.31571759259259302</v>
      </c>
      <c r="R3522" s="81">
        <v>2</v>
      </c>
      <c r="S3522" s="81" t="s">
        <v>2134</v>
      </c>
      <c r="T3522" s="83" t="s">
        <v>13717</v>
      </c>
      <c r="AL3522" s="79">
        <v>0.33789351851851901</v>
      </c>
      <c r="AM3522" s="2">
        <v>2</v>
      </c>
      <c r="AN3522" s="2" t="s">
        <v>2480</v>
      </c>
      <c r="AO3522" s="2" t="s">
        <v>13717</v>
      </c>
    </row>
    <row r="3523" spans="17:41">
      <c r="Q3523" s="84">
        <v>0.31571759259259302</v>
      </c>
      <c r="R3523" s="85">
        <v>4</v>
      </c>
      <c r="S3523" s="85" t="s">
        <v>4740</v>
      </c>
      <c r="T3523" s="87" t="s">
        <v>13719</v>
      </c>
      <c r="AL3523" s="79">
        <v>0.33791666666666698</v>
      </c>
      <c r="AM3523" s="2">
        <v>3</v>
      </c>
      <c r="AN3523" s="2" t="s">
        <v>4912</v>
      </c>
      <c r="AO3523" s="2" t="s">
        <v>13716</v>
      </c>
    </row>
    <row r="3524" spans="17:41">
      <c r="Q3524" s="80">
        <v>0.31574074074074099</v>
      </c>
      <c r="R3524" s="81">
        <v>1</v>
      </c>
      <c r="S3524" s="81" t="s">
        <v>1776</v>
      </c>
      <c r="T3524" s="83" t="s">
        <v>13717</v>
      </c>
      <c r="AL3524" s="79">
        <v>0.33791666666666698</v>
      </c>
      <c r="AM3524" s="2">
        <v>1</v>
      </c>
      <c r="AN3524" s="2" t="s">
        <v>344</v>
      </c>
      <c r="AO3524" s="2" t="s">
        <v>13722</v>
      </c>
    </row>
    <row r="3525" spans="17:41">
      <c r="Q3525" s="84">
        <v>0.31575231481481503</v>
      </c>
      <c r="R3525" s="85">
        <v>1</v>
      </c>
      <c r="S3525" s="85" t="s">
        <v>2562</v>
      </c>
      <c r="T3525" s="87" t="s">
        <v>13717</v>
      </c>
      <c r="AL3525" s="79">
        <v>0.33795138888888898</v>
      </c>
      <c r="AM3525" s="2">
        <v>2</v>
      </c>
      <c r="AN3525" s="2" t="s">
        <v>742</v>
      </c>
      <c r="AO3525" s="2" t="s">
        <v>13718</v>
      </c>
    </row>
    <row r="3526" spans="17:41">
      <c r="Q3526" s="80">
        <v>0.31577546296296299</v>
      </c>
      <c r="R3526" s="81">
        <v>1</v>
      </c>
      <c r="S3526" s="81" t="s">
        <v>1777</v>
      </c>
      <c r="T3526" s="83" t="s">
        <v>13717</v>
      </c>
      <c r="AL3526" s="79">
        <v>0.337974537037037</v>
      </c>
      <c r="AM3526" s="2">
        <v>4</v>
      </c>
      <c r="AN3526" s="2" t="s">
        <v>4922</v>
      </c>
      <c r="AO3526" s="2" t="s">
        <v>13719</v>
      </c>
    </row>
    <row r="3527" spans="17:41">
      <c r="Q3527" s="84">
        <v>0.315810185185185</v>
      </c>
      <c r="R3527" s="85">
        <v>2</v>
      </c>
      <c r="S3527" s="85" t="s">
        <v>2627</v>
      </c>
      <c r="T3527" s="87" t="s">
        <v>13719</v>
      </c>
      <c r="AL3527" s="79">
        <v>0.337974537037037</v>
      </c>
      <c r="AM3527" s="2">
        <v>1</v>
      </c>
      <c r="AN3527" s="2" t="s">
        <v>4933</v>
      </c>
      <c r="AO3527" s="2" t="s">
        <v>13719</v>
      </c>
    </row>
    <row r="3528" spans="17:41">
      <c r="Q3528" s="80">
        <v>0.315810185185185</v>
      </c>
      <c r="R3528" s="81">
        <v>1</v>
      </c>
      <c r="S3528" s="81" t="s">
        <v>1770</v>
      </c>
      <c r="T3528" s="83" t="s">
        <v>13719</v>
      </c>
      <c r="AL3528" s="79">
        <v>0.33799768518518503</v>
      </c>
      <c r="AM3528" s="2">
        <v>1</v>
      </c>
      <c r="AN3528" s="2" t="s">
        <v>2831</v>
      </c>
      <c r="AO3528" s="2" t="s">
        <v>13719</v>
      </c>
    </row>
    <row r="3529" spans="17:41">
      <c r="Q3529" s="84">
        <v>0.31582175925925898</v>
      </c>
      <c r="R3529" s="85">
        <v>4</v>
      </c>
      <c r="S3529" s="85" t="s">
        <v>4742</v>
      </c>
      <c r="T3529" s="87" t="s">
        <v>13719</v>
      </c>
      <c r="AL3529" s="79">
        <v>0.33799768518518503</v>
      </c>
      <c r="AM3529" s="2">
        <v>2</v>
      </c>
      <c r="AN3529" s="2" t="s">
        <v>4934</v>
      </c>
      <c r="AO3529" s="2" t="s">
        <v>13719</v>
      </c>
    </row>
    <row r="3530" spans="17:41">
      <c r="Q3530" s="80">
        <v>0.31585648148148099</v>
      </c>
      <c r="R3530" s="81">
        <v>3</v>
      </c>
      <c r="S3530" s="81" t="s">
        <v>12644</v>
      </c>
      <c r="T3530" s="83" t="s">
        <v>13722</v>
      </c>
      <c r="AL3530" s="79">
        <v>0.33804398148148102</v>
      </c>
      <c r="AM3530" s="2">
        <v>1</v>
      </c>
      <c r="AN3530" s="2" t="s">
        <v>4935</v>
      </c>
      <c r="AO3530" s="2" t="s">
        <v>13719</v>
      </c>
    </row>
    <row r="3531" spans="17:41">
      <c r="Q3531" s="84">
        <v>0.31587962962963001</v>
      </c>
      <c r="R3531" s="85">
        <v>2</v>
      </c>
      <c r="S3531" s="85" t="s">
        <v>2562</v>
      </c>
      <c r="T3531" s="87" t="s">
        <v>13719</v>
      </c>
      <c r="AL3531" s="79">
        <v>0.33806712962962998</v>
      </c>
      <c r="AM3531" s="2">
        <v>1</v>
      </c>
      <c r="AN3531" s="2" t="s">
        <v>1897</v>
      </c>
      <c r="AO3531" s="2" t="s">
        <v>13717</v>
      </c>
    </row>
    <row r="3532" spans="17:41">
      <c r="Q3532" s="80">
        <v>0.31587962962963001</v>
      </c>
      <c r="R3532" s="81">
        <v>1</v>
      </c>
      <c r="S3532" s="81" t="s">
        <v>1778</v>
      </c>
      <c r="T3532" s="83" t="s">
        <v>13717</v>
      </c>
      <c r="AL3532" s="79">
        <v>0.33811342592592603</v>
      </c>
      <c r="AM3532" s="2">
        <v>1</v>
      </c>
      <c r="AN3532" s="2" t="s">
        <v>1507</v>
      </c>
      <c r="AO3532" s="2" t="s">
        <v>13717</v>
      </c>
    </row>
    <row r="3533" spans="17:41">
      <c r="Q3533" s="84">
        <v>0.31591435185185202</v>
      </c>
      <c r="R3533" s="85">
        <v>1</v>
      </c>
      <c r="S3533" s="85" t="s">
        <v>12645</v>
      </c>
      <c r="T3533" s="87" t="s">
        <v>13717</v>
      </c>
      <c r="AL3533" s="79">
        <v>0.33811342592592603</v>
      </c>
      <c r="AM3533" s="2">
        <v>1</v>
      </c>
      <c r="AN3533" s="2" t="s">
        <v>1506</v>
      </c>
      <c r="AO3533" s="2" t="s">
        <v>13719</v>
      </c>
    </row>
    <row r="3534" spans="17:41">
      <c r="Q3534" s="80">
        <v>0.31593749999999998</v>
      </c>
      <c r="R3534" s="81">
        <v>1</v>
      </c>
      <c r="S3534" s="81" t="s">
        <v>1779</v>
      </c>
      <c r="T3534" s="83" t="s">
        <v>13717</v>
      </c>
      <c r="AL3534" s="79">
        <v>0.338206018518519</v>
      </c>
      <c r="AM3534" s="2">
        <v>1</v>
      </c>
      <c r="AN3534" s="2" t="s">
        <v>2562</v>
      </c>
      <c r="AO3534" s="2" t="s">
        <v>13719</v>
      </c>
    </row>
    <row r="3535" spans="17:41">
      <c r="Q3535" s="84">
        <v>0.31594907407407402</v>
      </c>
      <c r="R3535" s="85">
        <v>1</v>
      </c>
      <c r="S3535" s="85" t="s">
        <v>1768</v>
      </c>
      <c r="T3535" s="87" t="s">
        <v>13719</v>
      </c>
      <c r="AL3535" s="79">
        <v>0.338206018518519</v>
      </c>
      <c r="AM3535" s="2">
        <v>1</v>
      </c>
      <c r="AN3535" s="2" t="s">
        <v>2832</v>
      </c>
      <c r="AO3535" s="2" t="s">
        <v>13717</v>
      </c>
    </row>
    <row r="3536" spans="17:41">
      <c r="Q3536" s="80">
        <v>0.31599537037037001</v>
      </c>
      <c r="R3536" s="81">
        <v>2</v>
      </c>
      <c r="S3536" s="81" t="s">
        <v>1428</v>
      </c>
      <c r="T3536" s="83" t="s">
        <v>13719</v>
      </c>
      <c r="AL3536" s="79">
        <v>0.33822916666666702</v>
      </c>
      <c r="AM3536" s="2">
        <v>4</v>
      </c>
      <c r="AN3536" s="2" t="s">
        <v>4495</v>
      </c>
      <c r="AO3536" s="2" t="s">
        <v>13717</v>
      </c>
    </row>
    <row r="3537" spans="17:41">
      <c r="Q3537" s="84">
        <v>0.31601851851851898</v>
      </c>
      <c r="R3537" s="85">
        <v>1</v>
      </c>
      <c r="S3537" s="85" t="s">
        <v>1780</v>
      </c>
      <c r="T3537" s="87" t="s">
        <v>13717</v>
      </c>
      <c r="AL3537" s="79">
        <v>0.33825231481481499</v>
      </c>
      <c r="AM3537" s="2">
        <v>1</v>
      </c>
      <c r="AN3537" s="2" t="s">
        <v>768</v>
      </c>
      <c r="AO3537" s="2" t="s">
        <v>13722</v>
      </c>
    </row>
    <row r="3538" spans="17:41">
      <c r="Q3538" s="80">
        <v>0.31606481481481502</v>
      </c>
      <c r="R3538" s="81">
        <v>3</v>
      </c>
      <c r="S3538" s="81" t="s">
        <v>4741</v>
      </c>
      <c r="T3538" s="83" t="s">
        <v>13719</v>
      </c>
      <c r="AL3538" s="79">
        <v>0.33831018518518502</v>
      </c>
      <c r="AM3538" s="2">
        <v>1</v>
      </c>
      <c r="AN3538" s="2" t="s">
        <v>4915</v>
      </c>
      <c r="AO3538" s="2" t="s">
        <v>13717</v>
      </c>
    </row>
    <row r="3539" spans="17:41">
      <c r="Q3539" s="84">
        <v>0.316076388888889</v>
      </c>
      <c r="R3539" s="85">
        <v>1</v>
      </c>
      <c r="S3539" s="85" t="s">
        <v>2135</v>
      </c>
      <c r="T3539" s="87" t="s">
        <v>13717</v>
      </c>
      <c r="AL3539" s="79">
        <v>0.33831018518518502</v>
      </c>
      <c r="AM3539" s="2">
        <v>1</v>
      </c>
      <c r="AN3539" s="2" t="s">
        <v>2836</v>
      </c>
      <c r="AO3539" s="2" t="s">
        <v>13719</v>
      </c>
    </row>
    <row r="3540" spans="17:41">
      <c r="Q3540" s="80">
        <v>0.31618055555555602</v>
      </c>
      <c r="R3540" s="81">
        <v>1</v>
      </c>
      <c r="S3540" s="81" t="s">
        <v>731</v>
      </c>
      <c r="T3540" s="83" t="s">
        <v>13718</v>
      </c>
      <c r="AL3540" s="79">
        <v>0.33831018518518502</v>
      </c>
      <c r="AM3540" s="2">
        <v>1</v>
      </c>
      <c r="AN3540" s="2" t="s">
        <v>4936</v>
      </c>
      <c r="AO3540" s="2" t="s">
        <v>13719</v>
      </c>
    </row>
    <row r="3541" spans="17:41">
      <c r="Q3541" s="84">
        <v>0.31621527777777803</v>
      </c>
      <c r="R3541" s="85">
        <v>1</v>
      </c>
      <c r="S3541" s="85" t="s">
        <v>12646</v>
      </c>
      <c r="T3541" s="87" t="s">
        <v>13718</v>
      </c>
      <c r="AL3541" s="79">
        <v>0.338321759259259</v>
      </c>
      <c r="AM3541" s="2">
        <v>1</v>
      </c>
      <c r="AN3541" s="2" t="s">
        <v>4924</v>
      </c>
      <c r="AO3541" s="2" t="s">
        <v>13719</v>
      </c>
    </row>
    <row r="3542" spans="17:41">
      <c r="Q3542" s="80">
        <v>0.31622685185185201</v>
      </c>
      <c r="R3542" s="81">
        <v>3</v>
      </c>
      <c r="S3542" s="81" t="s">
        <v>2629</v>
      </c>
      <c r="T3542" s="83" t="s">
        <v>13717</v>
      </c>
      <c r="AL3542" s="79">
        <v>0.338321759259259</v>
      </c>
      <c r="AM3542" s="2">
        <v>1</v>
      </c>
      <c r="AN3542" s="2" t="s">
        <v>1893</v>
      </c>
      <c r="AO3542" s="2" t="s">
        <v>13717</v>
      </c>
    </row>
    <row r="3543" spans="17:41">
      <c r="Q3543" s="84">
        <v>0.31623842592592599</v>
      </c>
      <c r="R3543" s="85">
        <v>2</v>
      </c>
      <c r="S3543" s="85" t="s">
        <v>1771</v>
      </c>
      <c r="T3543" s="87" t="s">
        <v>13719</v>
      </c>
      <c r="AL3543" s="79">
        <v>0.33834490740740703</v>
      </c>
      <c r="AM3543" s="2">
        <v>1</v>
      </c>
      <c r="AN3543" s="2" t="s">
        <v>544</v>
      </c>
      <c r="AO3543" s="2" t="s">
        <v>13722</v>
      </c>
    </row>
    <row r="3544" spans="17:41">
      <c r="Q3544" s="80">
        <v>0.31631944444444399</v>
      </c>
      <c r="R3544" s="81">
        <v>1</v>
      </c>
      <c r="S3544" s="81" t="s">
        <v>1301</v>
      </c>
      <c r="T3544" s="83" t="s">
        <v>13717</v>
      </c>
      <c r="AL3544" s="79">
        <v>0.33835648148148201</v>
      </c>
      <c r="AM3544" s="2">
        <v>1</v>
      </c>
      <c r="AN3544" s="2" t="s">
        <v>4916</v>
      </c>
      <c r="AO3544" s="2" t="s">
        <v>13717</v>
      </c>
    </row>
    <row r="3545" spans="17:41">
      <c r="Q3545" s="84">
        <v>0.31633101851851902</v>
      </c>
      <c r="R3545" s="85">
        <v>1</v>
      </c>
      <c r="S3545" s="85" t="s">
        <v>1417</v>
      </c>
      <c r="T3545" s="87" t="s">
        <v>13718</v>
      </c>
      <c r="AL3545" s="79">
        <v>0.33837962962962997</v>
      </c>
      <c r="AM3545" s="2">
        <v>1</v>
      </c>
      <c r="AN3545" s="2" t="s">
        <v>1894</v>
      </c>
      <c r="AO3545" s="2" t="s">
        <v>13717</v>
      </c>
    </row>
    <row r="3546" spans="17:41">
      <c r="Q3546" s="80">
        <v>0.31640046296296298</v>
      </c>
      <c r="R3546" s="81">
        <v>1</v>
      </c>
      <c r="S3546" s="81" t="s">
        <v>1431</v>
      </c>
      <c r="T3546" s="83" t="s">
        <v>13717</v>
      </c>
      <c r="AL3546" s="79">
        <v>0.33837962962962997</v>
      </c>
      <c r="AM3546" s="2">
        <v>1</v>
      </c>
      <c r="AN3546" s="2" t="s">
        <v>4920</v>
      </c>
      <c r="AO3546" s="2" t="s">
        <v>13722</v>
      </c>
    </row>
    <row r="3547" spans="17:41">
      <c r="Q3547" s="84">
        <v>0.31640046296296298</v>
      </c>
      <c r="R3547" s="85">
        <v>1</v>
      </c>
      <c r="S3547" s="85" t="s">
        <v>110</v>
      </c>
      <c r="T3547" s="87" t="s">
        <v>13729</v>
      </c>
      <c r="AL3547" s="79">
        <v>0.338402777777778</v>
      </c>
      <c r="AM3547" s="2">
        <v>1</v>
      </c>
      <c r="AN3547" s="2" t="s">
        <v>1504</v>
      </c>
      <c r="AO3547" s="2" t="s">
        <v>13717</v>
      </c>
    </row>
    <row r="3548" spans="17:41">
      <c r="Q3548" s="80">
        <v>0.31650462962963</v>
      </c>
      <c r="R3548" s="81">
        <v>2</v>
      </c>
      <c r="S3548" s="81" t="s">
        <v>891</v>
      </c>
      <c r="T3548" s="83" t="s">
        <v>13722</v>
      </c>
      <c r="AL3548" s="79">
        <v>0.33846064814814802</v>
      </c>
      <c r="AM3548" s="2">
        <v>4</v>
      </c>
      <c r="AN3548" s="2" t="s">
        <v>4932</v>
      </c>
      <c r="AO3548" s="2" t="s">
        <v>13717</v>
      </c>
    </row>
    <row r="3549" spans="17:41">
      <c r="Q3549" s="84">
        <v>0.316655092592593</v>
      </c>
      <c r="R3549" s="85">
        <v>1</v>
      </c>
      <c r="S3549" s="85" t="s">
        <v>876</v>
      </c>
      <c r="T3549" s="87" t="s">
        <v>13722</v>
      </c>
      <c r="AL3549" s="79">
        <v>0.33849537037036997</v>
      </c>
      <c r="AM3549" s="2">
        <v>4</v>
      </c>
      <c r="AN3549" s="2" t="s">
        <v>2481</v>
      </c>
      <c r="AO3549" s="2" t="s">
        <v>13717</v>
      </c>
    </row>
    <row r="3550" spans="17:41">
      <c r="Q3550" s="80">
        <v>0.316655092592593</v>
      </c>
      <c r="R3550" s="81">
        <v>2</v>
      </c>
      <c r="S3550" s="81" t="s">
        <v>946</v>
      </c>
      <c r="T3550" s="83" t="s">
        <v>13723</v>
      </c>
      <c r="AL3550" s="79">
        <v>0.33850694444444401</v>
      </c>
      <c r="AM3550" s="2">
        <v>2</v>
      </c>
      <c r="AN3550" s="2" t="s">
        <v>12704</v>
      </c>
      <c r="AO3550" s="2" t="s">
        <v>13716</v>
      </c>
    </row>
    <row r="3551" spans="17:41">
      <c r="Q3551" s="84">
        <v>0.31668981481481501</v>
      </c>
      <c r="R3551" s="85">
        <v>1</v>
      </c>
      <c r="S3551" s="85" t="s">
        <v>877</v>
      </c>
      <c r="T3551" s="87" t="s">
        <v>13722</v>
      </c>
      <c r="AL3551" s="79">
        <v>0.33853009259259298</v>
      </c>
      <c r="AM3551" s="2">
        <v>1</v>
      </c>
      <c r="AN3551" s="2" t="s">
        <v>1898</v>
      </c>
      <c r="AO3551" s="2" t="s">
        <v>13717</v>
      </c>
    </row>
    <row r="3552" spans="17:41">
      <c r="Q3552" s="80">
        <v>0.31674768518518498</v>
      </c>
      <c r="R3552" s="81">
        <v>1</v>
      </c>
      <c r="S3552" s="81" t="s">
        <v>945</v>
      </c>
      <c r="T3552" s="83" t="s">
        <v>13721</v>
      </c>
      <c r="AL3552" s="79">
        <v>0.33853009259259298</v>
      </c>
      <c r="AM3552" s="2">
        <v>1</v>
      </c>
      <c r="AN3552" s="2" t="s">
        <v>2833</v>
      </c>
      <c r="AO3552" s="2" t="s">
        <v>13720</v>
      </c>
    </row>
    <row r="3553" spans="17:41">
      <c r="Q3553" s="84">
        <v>0.31679398148148102</v>
      </c>
      <c r="R3553" s="85">
        <v>2</v>
      </c>
      <c r="S3553" s="85" t="s">
        <v>2138</v>
      </c>
      <c r="T3553" s="87" t="s">
        <v>13717</v>
      </c>
      <c r="AL3553" s="79">
        <v>0.33854166666666702</v>
      </c>
      <c r="AM3553" s="2">
        <v>1</v>
      </c>
      <c r="AN3553" s="2" t="s">
        <v>2234</v>
      </c>
      <c r="AO3553" s="2" t="s">
        <v>13717</v>
      </c>
    </row>
    <row r="3554" spans="17:41">
      <c r="Q3554" s="80">
        <v>0.31679398148148102</v>
      </c>
      <c r="R3554" s="81">
        <v>2</v>
      </c>
      <c r="S3554" s="81" t="s">
        <v>12647</v>
      </c>
      <c r="T3554" s="83" t="s">
        <v>13722</v>
      </c>
      <c r="AL3554" s="79">
        <v>0.33857638888888902</v>
      </c>
      <c r="AM3554" s="2">
        <v>3</v>
      </c>
      <c r="AN3554" s="2" t="s">
        <v>4923</v>
      </c>
      <c r="AO3554" s="2" t="s">
        <v>13716</v>
      </c>
    </row>
    <row r="3555" spans="17:41">
      <c r="Q3555" s="84">
        <v>0.316851851851852</v>
      </c>
      <c r="R3555" s="85">
        <v>1</v>
      </c>
      <c r="S3555" s="85" t="s">
        <v>1432</v>
      </c>
      <c r="T3555" s="87" t="s">
        <v>13717</v>
      </c>
      <c r="AL3555" s="79">
        <v>0.33859953703703699</v>
      </c>
      <c r="AM3555" s="2">
        <v>2</v>
      </c>
      <c r="AN3555" s="2" t="s">
        <v>540</v>
      </c>
      <c r="AO3555" s="2" t="s">
        <v>13721</v>
      </c>
    </row>
    <row r="3556" spans="17:41">
      <c r="Q3556" s="80">
        <v>0.31689814814814798</v>
      </c>
      <c r="R3556" s="81">
        <v>1</v>
      </c>
      <c r="S3556" s="81" t="s">
        <v>1423</v>
      </c>
      <c r="T3556" s="83" t="s">
        <v>13716</v>
      </c>
      <c r="AL3556" s="79">
        <v>0.33862268518518501</v>
      </c>
      <c r="AM3556" s="2">
        <v>1</v>
      </c>
      <c r="AN3556" s="2" t="s">
        <v>4941</v>
      </c>
      <c r="AO3556" s="2" t="s">
        <v>13719</v>
      </c>
    </row>
    <row r="3557" spans="17:41">
      <c r="Q3557" s="84">
        <v>0.31701388888888898</v>
      </c>
      <c r="R3557" s="85">
        <v>1</v>
      </c>
      <c r="S3557" s="85" t="s">
        <v>1302</v>
      </c>
      <c r="T3557" s="87" t="s">
        <v>13717</v>
      </c>
      <c r="AL3557" s="79">
        <v>0.33864583333333298</v>
      </c>
      <c r="AM3557" s="2">
        <v>4</v>
      </c>
      <c r="AN3557" s="2" t="s">
        <v>2656</v>
      </c>
      <c r="AO3557" s="2" t="s">
        <v>13717</v>
      </c>
    </row>
    <row r="3558" spans="17:41">
      <c r="Q3558" s="80">
        <v>0.31702546296296302</v>
      </c>
      <c r="R3558" s="81">
        <v>2</v>
      </c>
      <c r="S3558" s="81" t="s">
        <v>2137</v>
      </c>
      <c r="T3558" s="83" t="s">
        <v>13716</v>
      </c>
      <c r="AL3558" s="79">
        <v>0.338668981481482</v>
      </c>
      <c r="AM3558" s="2">
        <v>1</v>
      </c>
      <c r="AN3558" s="2" t="s">
        <v>2237</v>
      </c>
      <c r="AO3558" s="2" t="s">
        <v>13717</v>
      </c>
    </row>
    <row r="3559" spans="17:41">
      <c r="Q3559" s="84">
        <v>0.31702546296296302</v>
      </c>
      <c r="R3559" s="85">
        <v>1</v>
      </c>
      <c r="S3559" s="85" t="s">
        <v>4743</v>
      </c>
      <c r="T3559" s="87" t="s">
        <v>13717</v>
      </c>
      <c r="AL3559" s="79">
        <v>0.33870370370370401</v>
      </c>
      <c r="AM3559" s="2">
        <v>1</v>
      </c>
      <c r="AN3559" s="2" t="s">
        <v>2829</v>
      </c>
      <c r="AO3559" s="2" t="s">
        <v>13718</v>
      </c>
    </row>
    <row r="3560" spans="17:41">
      <c r="Q3560" s="80">
        <v>0.31702546296296302</v>
      </c>
      <c r="R3560" s="81">
        <v>2</v>
      </c>
      <c r="S3560" s="81" t="s">
        <v>1782</v>
      </c>
      <c r="T3560" s="83" t="s">
        <v>13719</v>
      </c>
      <c r="AL3560" s="79">
        <v>0.33871527777777799</v>
      </c>
      <c r="AM3560" s="2">
        <v>1</v>
      </c>
      <c r="AN3560" s="2" t="s">
        <v>2837</v>
      </c>
      <c r="AO3560" s="2" t="s">
        <v>13719</v>
      </c>
    </row>
    <row r="3561" spans="17:41">
      <c r="Q3561" s="84">
        <v>0.31704861111111099</v>
      </c>
      <c r="R3561" s="85">
        <v>3</v>
      </c>
      <c r="S3561" s="85" t="s">
        <v>4744</v>
      </c>
      <c r="T3561" s="87" t="s">
        <v>13719</v>
      </c>
      <c r="AL3561" s="79">
        <v>0.33881944444444401</v>
      </c>
      <c r="AM3561" s="2">
        <v>1</v>
      </c>
      <c r="AN3561" s="2" t="s">
        <v>2235</v>
      </c>
      <c r="AO3561" s="2" t="s">
        <v>13719</v>
      </c>
    </row>
    <row r="3562" spans="17:41">
      <c r="Q3562" s="80">
        <v>0.317118055555556</v>
      </c>
      <c r="R3562" s="81">
        <v>1</v>
      </c>
      <c r="S3562" s="81" t="s">
        <v>1773</v>
      </c>
      <c r="T3562" s="83" t="s">
        <v>13719</v>
      </c>
      <c r="AL3562" s="79">
        <v>0.33887731481481498</v>
      </c>
      <c r="AM3562" s="2">
        <v>1</v>
      </c>
      <c r="AN3562" s="2" t="s">
        <v>12705</v>
      </c>
      <c r="AO3562" s="2" t="s">
        <v>13721</v>
      </c>
    </row>
    <row r="3563" spans="17:41">
      <c r="Q3563" s="84">
        <v>0.31715277777777801</v>
      </c>
      <c r="R3563" s="85">
        <v>1</v>
      </c>
      <c r="S3563" s="85" t="s">
        <v>1783</v>
      </c>
      <c r="T3563" s="87" t="s">
        <v>13717</v>
      </c>
      <c r="AL3563" s="79">
        <v>0.33887731481481498</v>
      </c>
      <c r="AM3563" s="2">
        <v>1</v>
      </c>
      <c r="AN3563" s="2" t="s">
        <v>543</v>
      </c>
      <c r="AO3563" s="2" t="s">
        <v>13722</v>
      </c>
    </row>
    <row r="3564" spans="17:41">
      <c r="Q3564" s="80">
        <v>0.31715277777777801</v>
      </c>
      <c r="R3564" s="81">
        <v>1</v>
      </c>
      <c r="S3564" s="81" t="s">
        <v>515</v>
      </c>
      <c r="T3564" s="83" t="s">
        <v>13730</v>
      </c>
      <c r="AL3564" s="79">
        <v>0.33892361111111102</v>
      </c>
      <c r="AM3564" s="2">
        <v>2</v>
      </c>
      <c r="AN3564" s="2" t="s">
        <v>4677</v>
      </c>
      <c r="AO3564" s="2" t="s">
        <v>13722</v>
      </c>
    </row>
    <row r="3565" spans="17:41">
      <c r="Q3565" s="84">
        <v>0.31729166666666703</v>
      </c>
      <c r="R3565" s="85">
        <v>1</v>
      </c>
      <c r="S3565" s="85" t="s">
        <v>1781</v>
      </c>
      <c r="T3565" s="87" t="s">
        <v>13719</v>
      </c>
      <c r="AL3565" s="79">
        <v>0.33903935185185202</v>
      </c>
      <c r="AM3565" s="2">
        <v>1</v>
      </c>
      <c r="AN3565" s="2" t="s">
        <v>559</v>
      </c>
      <c r="AO3565" s="2" t="s">
        <v>13718</v>
      </c>
    </row>
    <row r="3566" spans="17:41">
      <c r="Q3566" s="80">
        <v>0.31733796296296302</v>
      </c>
      <c r="R3566" s="81">
        <v>1</v>
      </c>
      <c r="S3566" s="81" t="s">
        <v>1433</v>
      </c>
      <c r="T3566" s="83" t="s">
        <v>13717</v>
      </c>
      <c r="AL3566" s="79">
        <v>0.33905092592592601</v>
      </c>
      <c r="AM3566" s="2">
        <v>2</v>
      </c>
      <c r="AN3566" s="2" t="s">
        <v>2236</v>
      </c>
      <c r="AO3566" s="2" t="s">
        <v>13719</v>
      </c>
    </row>
    <row r="3567" spans="17:41">
      <c r="Q3567" s="84">
        <v>0.31744212962962998</v>
      </c>
      <c r="R3567" s="85">
        <v>1</v>
      </c>
      <c r="S3567" s="85" t="s">
        <v>2136</v>
      </c>
      <c r="T3567" s="87" t="s">
        <v>13719</v>
      </c>
      <c r="AL3567" s="79">
        <v>0.33910879629629598</v>
      </c>
      <c r="AM3567" s="2">
        <v>2</v>
      </c>
      <c r="AN3567" s="2" t="s">
        <v>11229</v>
      </c>
      <c r="AO3567" s="2" t="s">
        <v>13721</v>
      </c>
    </row>
    <row r="3568" spans="17:41">
      <c r="Q3568" s="80">
        <v>0.31748842592592602</v>
      </c>
      <c r="R3568" s="81">
        <v>2</v>
      </c>
      <c r="S3568" s="81" t="s">
        <v>10023</v>
      </c>
      <c r="T3568" s="83" t="s">
        <v>13722</v>
      </c>
      <c r="AL3568" s="79">
        <v>0.33910879629629598</v>
      </c>
      <c r="AM3568" s="2">
        <v>1</v>
      </c>
      <c r="AN3568" s="2" t="s">
        <v>548</v>
      </c>
      <c r="AO3568" s="2" t="s">
        <v>13722</v>
      </c>
    </row>
    <row r="3569" spans="17:41">
      <c r="Q3569" s="84">
        <v>0.31763888888888903</v>
      </c>
      <c r="R3569" s="85">
        <v>2</v>
      </c>
      <c r="S3569" s="85" t="s">
        <v>12648</v>
      </c>
      <c r="T3569" s="87" t="s">
        <v>13716</v>
      </c>
      <c r="AL3569" s="79">
        <v>0.339131944444444</v>
      </c>
      <c r="AM3569" s="2">
        <v>2</v>
      </c>
      <c r="AN3569" s="2" t="s">
        <v>155</v>
      </c>
      <c r="AO3569" s="2" t="s">
        <v>13721</v>
      </c>
    </row>
    <row r="3570" spans="17:41">
      <c r="Q3570" s="80">
        <v>0.31766203703703699</v>
      </c>
      <c r="R3570" s="81">
        <v>4</v>
      </c>
      <c r="S3570" s="81" t="s">
        <v>4231</v>
      </c>
      <c r="T3570" s="83" t="s">
        <v>13717</v>
      </c>
      <c r="AL3570" s="79">
        <v>0.33914351851851898</v>
      </c>
      <c r="AM3570" s="2">
        <v>4</v>
      </c>
      <c r="AN3570" s="2" t="s">
        <v>4944</v>
      </c>
      <c r="AO3570" s="2" t="s">
        <v>13719</v>
      </c>
    </row>
    <row r="3571" spans="17:41">
      <c r="Q3571" s="84">
        <v>0.31768518518518502</v>
      </c>
      <c r="R3571" s="85">
        <v>4</v>
      </c>
      <c r="S3571" s="85" t="s">
        <v>4232</v>
      </c>
      <c r="T3571" s="87" t="s">
        <v>13717</v>
      </c>
      <c r="AL3571" s="79">
        <v>0.33915509259259302</v>
      </c>
      <c r="AM3571" s="2">
        <v>1</v>
      </c>
      <c r="AN3571" s="2" t="s">
        <v>4945</v>
      </c>
      <c r="AO3571" s="2" t="s">
        <v>13719</v>
      </c>
    </row>
    <row r="3572" spans="17:41">
      <c r="Q3572" s="80">
        <v>0.317696759259259</v>
      </c>
      <c r="R3572" s="81">
        <v>1</v>
      </c>
      <c r="S3572" s="81" t="s">
        <v>12649</v>
      </c>
      <c r="T3572" s="83" t="s">
        <v>13730</v>
      </c>
      <c r="AL3572" s="79">
        <v>0.33915509259259302</v>
      </c>
      <c r="AM3572" s="2">
        <v>1</v>
      </c>
      <c r="AN3572" s="2" t="s">
        <v>12706</v>
      </c>
      <c r="AO3572" s="2" t="s">
        <v>13718</v>
      </c>
    </row>
    <row r="3573" spans="17:41">
      <c r="Q3573" s="84">
        <v>0.31770833333333298</v>
      </c>
      <c r="R3573" s="85">
        <v>1</v>
      </c>
      <c r="S3573" s="85" t="s">
        <v>4603</v>
      </c>
      <c r="T3573" s="87" t="s">
        <v>13717</v>
      </c>
      <c r="AL3573" s="79">
        <v>0.339166666666667</v>
      </c>
      <c r="AM3573" s="2">
        <v>1</v>
      </c>
      <c r="AN3573" s="2" t="s">
        <v>162</v>
      </c>
      <c r="AO3573" s="2" t="s">
        <v>13722</v>
      </c>
    </row>
    <row r="3574" spans="17:41">
      <c r="Q3574" s="80">
        <v>0.31777777777777799</v>
      </c>
      <c r="R3574" s="81">
        <v>1</v>
      </c>
      <c r="S3574" s="81" t="s">
        <v>12650</v>
      </c>
      <c r="T3574" s="83" t="s">
        <v>13717</v>
      </c>
      <c r="AL3574" s="79">
        <v>0.33917824074074099</v>
      </c>
      <c r="AM3574" s="2">
        <v>3</v>
      </c>
      <c r="AN3574" s="2" t="s">
        <v>2239</v>
      </c>
      <c r="AO3574" s="2" t="s">
        <v>13717</v>
      </c>
    </row>
    <row r="3575" spans="17:41">
      <c r="Q3575" s="84">
        <v>0.31780092592592601</v>
      </c>
      <c r="R3575" s="85">
        <v>1</v>
      </c>
      <c r="S3575" s="85" t="s">
        <v>1016</v>
      </c>
      <c r="T3575" s="87" t="s">
        <v>13718</v>
      </c>
      <c r="AL3575" s="79">
        <v>0.33918981481481503</v>
      </c>
      <c r="AM3575" s="2">
        <v>1</v>
      </c>
      <c r="AN3575" s="2" t="s">
        <v>4946</v>
      </c>
      <c r="AO3575" s="2" t="s">
        <v>13719</v>
      </c>
    </row>
    <row r="3576" spans="17:41">
      <c r="Q3576" s="80">
        <v>0.31785879629629599</v>
      </c>
      <c r="R3576" s="81">
        <v>1</v>
      </c>
      <c r="S3576" s="81" t="s">
        <v>12651</v>
      </c>
      <c r="T3576" s="83" t="s">
        <v>13717</v>
      </c>
      <c r="AL3576" s="79">
        <v>0.33920138888888901</v>
      </c>
      <c r="AM3576" s="2">
        <v>1</v>
      </c>
      <c r="AN3576" s="2" t="s">
        <v>541</v>
      </c>
      <c r="AO3576" s="2" t="s">
        <v>13718</v>
      </c>
    </row>
    <row r="3577" spans="17:41">
      <c r="Q3577" s="84">
        <v>0.31788194444444401</v>
      </c>
      <c r="R3577" s="85">
        <v>1</v>
      </c>
      <c r="S3577" s="85" t="s">
        <v>4738</v>
      </c>
      <c r="T3577" s="87" t="s">
        <v>13722</v>
      </c>
      <c r="AL3577" s="79">
        <v>0.33921296296296299</v>
      </c>
      <c r="AM3577" s="2">
        <v>2</v>
      </c>
      <c r="AN3577" s="2" t="s">
        <v>1899</v>
      </c>
      <c r="AO3577" s="2" t="s">
        <v>13719</v>
      </c>
    </row>
    <row r="3578" spans="17:41">
      <c r="Q3578" s="80">
        <v>0.317928240740741</v>
      </c>
      <c r="R3578" s="81">
        <v>2</v>
      </c>
      <c r="S3578" s="81" t="s">
        <v>2560</v>
      </c>
      <c r="T3578" s="83" t="s">
        <v>13719</v>
      </c>
      <c r="AL3578" s="79">
        <v>0.33921296296296299</v>
      </c>
      <c r="AM3578" s="2">
        <v>1</v>
      </c>
      <c r="AN3578" s="2" t="s">
        <v>4948</v>
      </c>
      <c r="AO3578" s="2" t="s">
        <v>13719</v>
      </c>
    </row>
    <row r="3579" spans="17:41">
      <c r="Q3579" s="84">
        <v>0.31795138888888902</v>
      </c>
      <c r="R3579" s="85">
        <v>1</v>
      </c>
      <c r="S3579" s="85" t="s">
        <v>1120</v>
      </c>
      <c r="T3579" s="87" t="s">
        <v>13721</v>
      </c>
      <c r="AL3579" s="79">
        <v>0.339247685185185</v>
      </c>
      <c r="AM3579" s="2">
        <v>1</v>
      </c>
      <c r="AN3579" s="2" t="s">
        <v>1896</v>
      </c>
      <c r="AO3579" s="2" t="s">
        <v>13717</v>
      </c>
    </row>
    <row r="3580" spans="17:41">
      <c r="Q3580" s="80">
        <v>0.318043981481481</v>
      </c>
      <c r="R3580" s="81">
        <v>1</v>
      </c>
      <c r="S3580" s="81" t="s">
        <v>2562</v>
      </c>
      <c r="T3580" s="83" t="s">
        <v>13716</v>
      </c>
      <c r="AL3580" s="79">
        <v>0.33925925925925898</v>
      </c>
      <c r="AM3580" s="2">
        <v>1</v>
      </c>
      <c r="AN3580" s="2" t="s">
        <v>4938</v>
      </c>
      <c r="AO3580" s="2" t="s">
        <v>13719</v>
      </c>
    </row>
    <row r="3581" spans="17:41">
      <c r="Q3581" s="84">
        <v>0.318043981481481</v>
      </c>
      <c r="R3581" s="85">
        <v>1</v>
      </c>
      <c r="S3581" s="85" t="s">
        <v>12652</v>
      </c>
      <c r="T3581" s="87" t="s">
        <v>13717</v>
      </c>
      <c r="AL3581" s="79">
        <v>0.33929398148148099</v>
      </c>
      <c r="AM3581" s="2">
        <v>2</v>
      </c>
      <c r="AN3581" s="2" t="s">
        <v>4949</v>
      </c>
      <c r="AO3581" s="2" t="s">
        <v>13719</v>
      </c>
    </row>
    <row r="3582" spans="17:41">
      <c r="Q3582" s="80">
        <v>0.31805555555555598</v>
      </c>
      <c r="R3582" s="81">
        <v>1</v>
      </c>
      <c r="S3582" s="81" t="s">
        <v>12653</v>
      </c>
      <c r="T3582" s="83" t="s">
        <v>13718</v>
      </c>
      <c r="AL3582" s="79">
        <v>0.33929398148148099</v>
      </c>
      <c r="AM3582" s="2">
        <v>2</v>
      </c>
      <c r="AN3582" s="2" t="s">
        <v>12707</v>
      </c>
      <c r="AO3582" s="2" t="s">
        <v>13721</v>
      </c>
    </row>
    <row r="3583" spans="17:41">
      <c r="Q3583" s="84">
        <v>0.318078703703704</v>
      </c>
      <c r="R3583" s="85">
        <v>4</v>
      </c>
      <c r="S3583" s="85" t="s">
        <v>4745</v>
      </c>
      <c r="T3583" s="87" t="s">
        <v>13719</v>
      </c>
      <c r="AL3583" s="79">
        <v>0.33930555555555603</v>
      </c>
      <c r="AM3583" s="2">
        <v>1</v>
      </c>
      <c r="AN3583" s="2" t="s">
        <v>1900</v>
      </c>
      <c r="AO3583" s="2" t="s">
        <v>13719</v>
      </c>
    </row>
    <row r="3584" spans="17:41">
      <c r="Q3584" s="80">
        <v>0.318078703703704</v>
      </c>
      <c r="R3584" s="81">
        <v>1</v>
      </c>
      <c r="S3584" s="81" t="s">
        <v>12654</v>
      </c>
      <c r="T3584" s="83" t="s">
        <v>13717</v>
      </c>
      <c r="AL3584" s="79">
        <v>0.33931712962963001</v>
      </c>
      <c r="AM3584" s="2">
        <v>2</v>
      </c>
      <c r="AN3584" s="2" t="s">
        <v>4609</v>
      </c>
      <c r="AO3584" s="2" t="s">
        <v>13721</v>
      </c>
    </row>
    <row r="3585" spans="17:41">
      <c r="Q3585" s="84">
        <v>0.31810185185185202</v>
      </c>
      <c r="R3585" s="85">
        <v>1</v>
      </c>
      <c r="S3585" s="85" t="s">
        <v>2562</v>
      </c>
      <c r="T3585" s="87" t="s">
        <v>13717</v>
      </c>
      <c r="AL3585" s="79">
        <v>0.33931712962963001</v>
      </c>
      <c r="AM3585" s="2">
        <v>1</v>
      </c>
      <c r="AN3585" s="2" t="s">
        <v>542</v>
      </c>
      <c r="AO3585" s="2" t="s">
        <v>13718</v>
      </c>
    </row>
    <row r="3586" spans="17:41">
      <c r="Q3586" s="80">
        <v>0.31812499999999999</v>
      </c>
      <c r="R3586" s="81">
        <v>1</v>
      </c>
      <c r="S3586" s="81" t="s">
        <v>12655</v>
      </c>
      <c r="T3586" s="83" t="s">
        <v>13717</v>
      </c>
      <c r="AL3586" s="79">
        <v>0.33934027777777798</v>
      </c>
      <c r="AM3586" s="2">
        <v>1</v>
      </c>
      <c r="AN3586" s="2" t="s">
        <v>12708</v>
      </c>
      <c r="AO3586" s="2" t="s">
        <v>13718</v>
      </c>
    </row>
    <row r="3587" spans="17:41">
      <c r="Q3587" s="84">
        <v>0.318159722222222</v>
      </c>
      <c r="R3587" s="85">
        <v>4</v>
      </c>
      <c r="S3587" s="85" t="s">
        <v>1784</v>
      </c>
      <c r="T3587" s="87" t="s">
        <v>13719</v>
      </c>
      <c r="AL3587" s="79">
        <v>0.33935185185185202</v>
      </c>
      <c r="AM3587" s="2">
        <v>1</v>
      </c>
      <c r="AN3587" s="2" t="s">
        <v>12709</v>
      </c>
      <c r="AO3587" s="2" t="s">
        <v>13716</v>
      </c>
    </row>
    <row r="3588" spans="17:41">
      <c r="Q3588" s="80">
        <v>0.31818287037037002</v>
      </c>
      <c r="R3588" s="81">
        <v>1</v>
      </c>
      <c r="S3588" s="81" t="s">
        <v>1435</v>
      </c>
      <c r="T3588" s="83" t="s">
        <v>13719</v>
      </c>
      <c r="AL3588" s="79">
        <v>0.33944444444444399</v>
      </c>
      <c r="AM3588" s="2">
        <v>1</v>
      </c>
      <c r="AN3588" s="2" t="s">
        <v>547</v>
      </c>
      <c r="AO3588" s="2" t="s">
        <v>13722</v>
      </c>
    </row>
    <row r="3589" spans="17:41">
      <c r="Q3589" s="84">
        <v>0.318194444444444</v>
      </c>
      <c r="R3589" s="85">
        <v>1</v>
      </c>
      <c r="S3589" s="85" t="s">
        <v>1436</v>
      </c>
      <c r="T3589" s="87" t="s">
        <v>13719</v>
      </c>
      <c r="AL3589" s="79">
        <v>0.33954861111111101</v>
      </c>
      <c r="AM3589" s="2">
        <v>4</v>
      </c>
      <c r="AN3589" s="2" t="s">
        <v>4950</v>
      </c>
      <c r="AO3589" s="2" t="s">
        <v>13719</v>
      </c>
    </row>
    <row r="3590" spans="17:41">
      <c r="Q3590" s="80">
        <v>0.31820601851851898</v>
      </c>
      <c r="R3590" s="81">
        <v>1</v>
      </c>
      <c r="S3590" s="81" t="s">
        <v>572</v>
      </c>
      <c r="T3590" s="83" t="s">
        <v>13722</v>
      </c>
      <c r="AL3590" s="79">
        <v>0.33960648148148098</v>
      </c>
      <c r="AM3590" s="2">
        <v>2</v>
      </c>
      <c r="AN3590" s="2" t="s">
        <v>2240</v>
      </c>
      <c r="AO3590" s="2" t="s">
        <v>13719</v>
      </c>
    </row>
    <row r="3591" spans="17:41">
      <c r="Q3591" s="84">
        <v>0.31821759259259302</v>
      </c>
      <c r="R3591" s="85">
        <v>3</v>
      </c>
      <c r="S3591" s="85" t="s">
        <v>1437</v>
      </c>
      <c r="T3591" s="87" t="s">
        <v>13719</v>
      </c>
      <c r="AL3591" s="79">
        <v>0.33961805555555602</v>
      </c>
      <c r="AM3591" s="2">
        <v>1</v>
      </c>
      <c r="AN3591" s="2" t="s">
        <v>1901</v>
      </c>
      <c r="AO3591" s="2" t="s">
        <v>13716</v>
      </c>
    </row>
    <row r="3592" spans="17:41">
      <c r="Q3592" s="80">
        <v>0.31821759259259302</v>
      </c>
      <c r="R3592" s="81">
        <v>1</v>
      </c>
      <c r="S3592" s="81" t="s">
        <v>947</v>
      </c>
      <c r="T3592" s="83" t="s">
        <v>13718</v>
      </c>
      <c r="AL3592" s="79">
        <v>0.33961805555555602</v>
      </c>
      <c r="AM3592" s="2">
        <v>1</v>
      </c>
      <c r="AN3592" s="2" t="s">
        <v>4943</v>
      </c>
      <c r="AO3592" s="2" t="s">
        <v>13719</v>
      </c>
    </row>
    <row r="3593" spans="17:41">
      <c r="Q3593" s="84">
        <v>0.31826388888888901</v>
      </c>
      <c r="R3593" s="85">
        <v>1</v>
      </c>
      <c r="S3593" s="85" t="s">
        <v>2139</v>
      </c>
      <c r="T3593" s="87" t="s">
        <v>13717</v>
      </c>
      <c r="AL3593" s="79">
        <v>0.33964120370370399</v>
      </c>
      <c r="AM3593" s="2">
        <v>1</v>
      </c>
      <c r="AN3593" s="2" t="s">
        <v>769</v>
      </c>
      <c r="AO3593" s="2" t="s">
        <v>13722</v>
      </c>
    </row>
    <row r="3594" spans="17:41">
      <c r="Q3594" s="80">
        <v>0.31828703703703698</v>
      </c>
      <c r="R3594" s="81">
        <v>1</v>
      </c>
      <c r="S3594" s="81" t="s">
        <v>4233</v>
      </c>
      <c r="T3594" s="83" t="s">
        <v>13717</v>
      </c>
      <c r="AL3594" s="79">
        <v>0.33967592592592599</v>
      </c>
      <c r="AM3594" s="2">
        <v>3</v>
      </c>
      <c r="AN3594" s="2" t="s">
        <v>4951</v>
      </c>
      <c r="AO3594" s="2" t="s">
        <v>13719</v>
      </c>
    </row>
    <row r="3595" spans="17:41">
      <c r="Q3595" s="84">
        <v>0.318310185185185</v>
      </c>
      <c r="R3595" s="85">
        <v>1</v>
      </c>
      <c r="S3595" s="85" t="s">
        <v>1438</v>
      </c>
      <c r="T3595" s="87" t="s">
        <v>13719</v>
      </c>
      <c r="AL3595" s="79">
        <v>0.33969907407407401</v>
      </c>
      <c r="AM3595" s="2">
        <v>1</v>
      </c>
      <c r="AN3595" s="2" t="s">
        <v>4952</v>
      </c>
      <c r="AO3595" s="2" t="s">
        <v>13719</v>
      </c>
    </row>
    <row r="3596" spans="17:41">
      <c r="Q3596" s="80">
        <v>0.318425925925926</v>
      </c>
      <c r="R3596" s="81">
        <v>1</v>
      </c>
      <c r="S3596" s="81" t="s">
        <v>12656</v>
      </c>
      <c r="T3596" s="83" t="s">
        <v>13717</v>
      </c>
      <c r="AL3596" s="79">
        <v>0.339710648148148</v>
      </c>
      <c r="AM3596" s="2">
        <v>1</v>
      </c>
      <c r="AN3596" s="2" t="s">
        <v>4953</v>
      </c>
      <c r="AO3596" s="2" t="s">
        <v>13719</v>
      </c>
    </row>
    <row r="3597" spans="17:41">
      <c r="Q3597" s="84">
        <v>0.318541666666667</v>
      </c>
      <c r="R3597" s="85">
        <v>2</v>
      </c>
      <c r="S3597" s="85" t="s">
        <v>517</v>
      </c>
      <c r="T3597" s="87" t="s">
        <v>13730</v>
      </c>
      <c r="AL3597" s="79">
        <v>0.33972222222222198</v>
      </c>
      <c r="AM3597" s="2">
        <v>1</v>
      </c>
      <c r="AN3597" s="2" t="s">
        <v>4955</v>
      </c>
      <c r="AO3597" s="2" t="s">
        <v>13719</v>
      </c>
    </row>
    <row r="3598" spans="17:41">
      <c r="Q3598" s="80">
        <v>0.31855324074074098</v>
      </c>
      <c r="R3598" s="81">
        <v>1</v>
      </c>
      <c r="S3598" s="81" t="s">
        <v>119</v>
      </c>
      <c r="T3598" s="83" t="s">
        <v>13717</v>
      </c>
      <c r="AL3598" s="79">
        <v>0.33976851851851902</v>
      </c>
      <c r="AM3598" s="2">
        <v>2</v>
      </c>
      <c r="AN3598" s="2" t="s">
        <v>4940</v>
      </c>
      <c r="AO3598" s="2" t="s">
        <v>13717</v>
      </c>
    </row>
    <row r="3599" spans="17:41">
      <c r="Q3599" s="84">
        <v>0.31857638888888901</v>
      </c>
      <c r="R3599" s="85">
        <v>1</v>
      </c>
      <c r="S3599" s="85" t="s">
        <v>2140</v>
      </c>
      <c r="T3599" s="87" t="s">
        <v>13717</v>
      </c>
      <c r="AL3599" s="79">
        <v>0.33980324074074097</v>
      </c>
      <c r="AM3599" s="2">
        <v>1</v>
      </c>
      <c r="AN3599" s="2" t="s">
        <v>4939</v>
      </c>
      <c r="AO3599" s="2" t="s">
        <v>13719</v>
      </c>
    </row>
    <row r="3600" spans="17:41">
      <c r="Q3600" s="80">
        <v>0.318622685185185</v>
      </c>
      <c r="R3600" s="81">
        <v>1</v>
      </c>
      <c r="S3600" s="81" t="s">
        <v>12657</v>
      </c>
      <c r="T3600" s="83" t="s">
        <v>13717</v>
      </c>
      <c r="AL3600" s="79">
        <v>0.339826388888889</v>
      </c>
      <c r="AM3600" s="2">
        <v>1</v>
      </c>
      <c r="AN3600" s="2" t="s">
        <v>1902</v>
      </c>
      <c r="AO3600" s="2" t="s">
        <v>13719</v>
      </c>
    </row>
    <row r="3601" spans="17:41">
      <c r="Q3601" s="84">
        <v>0.318622685185185</v>
      </c>
      <c r="R3601" s="85">
        <v>3</v>
      </c>
      <c r="S3601" s="85" t="s">
        <v>507</v>
      </c>
      <c r="T3601" s="87" t="s">
        <v>13729</v>
      </c>
      <c r="AL3601" s="79">
        <v>0.33984953703703702</v>
      </c>
      <c r="AM3601" s="2">
        <v>1</v>
      </c>
      <c r="AN3601" s="2" t="s">
        <v>2238</v>
      </c>
      <c r="AO3601" s="2" t="s">
        <v>13717</v>
      </c>
    </row>
    <row r="3602" spans="17:41">
      <c r="Q3602" s="80">
        <v>0.31866898148148098</v>
      </c>
      <c r="R3602" s="81">
        <v>3</v>
      </c>
      <c r="S3602" s="81" t="s">
        <v>2561</v>
      </c>
      <c r="T3602" s="83" t="s">
        <v>13719</v>
      </c>
      <c r="AL3602" s="79">
        <v>0.33990740740740699</v>
      </c>
      <c r="AM3602" s="2">
        <v>1</v>
      </c>
      <c r="AN3602" s="2" t="s">
        <v>4942</v>
      </c>
      <c r="AO3602" s="2" t="s">
        <v>13717</v>
      </c>
    </row>
    <row r="3603" spans="17:41">
      <c r="Q3603" s="84">
        <v>0.31871527777777803</v>
      </c>
      <c r="R3603" s="85">
        <v>1</v>
      </c>
      <c r="S3603" s="85" t="s">
        <v>1785</v>
      </c>
      <c r="T3603" s="87" t="s">
        <v>13717</v>
      </c>
      <c r="AL3603" s="79">
        <v>0.34003472222222197</v>
      </c>
      <c r="AM3603" s="2">
        <v>1</v>
      </c>
      <c r="AN3603" s="2" t="s">
        <v>515</v>
      </c>
      <c r="AO3603" s="2" t="s">
        <v>13716</v>
      </c>
    </row>
    <row r="3604" spans="17:41">
      <c r="Q3604" s="80">
        <v>0.31872685185185201</v>
      </c>
      <c r="R3604" s="81">
        <v>3</v>
      </c>
      <c r="S3604" s="81" t="s">
        <v>12658</v>
      </c>
      <c r="T3604" s="83" t="s">
        <v>13717</v>
      </c>
      <c r="AL3604" s="79">
        <v>0.34006944444444398</v>
      </c>
      <c r="AM3604" s="2">
        <v>2</v>
      </c>
      <c r="AN3604" s="2" t="s">
        <v>2838</v>
      </c>
      <c r="AO3604" s="2" t="s">
        <v>13719</v>
      </c>
    </row>
    <row r="3605" spans="17:41">
      <c r="Q3605" s="84">
        <v>0.31896990740740699</v>
      </c>
      <c r="R3605" s="85">
        <v>2</v>
      </c>
      <c r="S3605" s="85" t="s">
        <v>732</v>
      </c>
      <c r="T3605" s="87" t="s">
        <v>13716</v>
      </c>
      <c r="AL3605" s="79">
        <v>0.34008101851851902</v>
      </c>
      <c r="AM3605" s="2">
        <v>1</v>
      </c>
      <c r="AN3605" s="2" t="s">
        <v>2839</v>
      </c>
      <c r="AO3605" s="2" t="s">
        <v>13719</v>
      </c>
    </row>
    <row r="3606" spans="17:41">
      <c r="Q3606" s="80">
        <v>0.31896990740740699</v>
      </c>
      <c r="R3606" s="81">
        <v>1</v>
      </c>
      <c r="S3606" s="81" t="s">
        <v>12659</v>
      </c>
      <c r="T3606" s="83" t="s">
        <v>13722</v>
      </c>
      <c r="AL3606" s="79">
        <v>0.34010416666666698</v>
      </c>
      <c r="AM3606" s="2">
        <v>1</v>
      </c>
      <c r="AN3606" s="2" t="s">
        <v>4954</v>
      </c>
      <c r="AO3606" s="2" t="s">
        <v>13717</v>
      </c>
    </row>
    <row r="3607" spans="17:41">
      <c r="Q3607" s="84">
        <v>0.31896990740740699</v>
      </c>
      <c r="R3607" s="85">
        <v>1</v>
      </c>
      <c r="S3607" s="85" t="s">
        <v>893</v>
      </c>
      <c r="T3607" s="87" t="s">
        <v>13730</v>
      </c>
      <c r="AL3607" s="79">
        <v>0.34010416666666698</v>
      </c>
      <c r="AM3607" s="2">
        <v>1</v>
      </c>
      <c r="AN3607" s="2" t="s">
        <v>770</v>
      </c>
      <c r="AO3607" s="2" t="s">
        <v>13722</v>
      </c>
    </row>
    <row r="3608" spans="17:41">
      <c r="Q3608" s="80">
        <v>0.31902777777777802</v>
      </c>
      <c r="R3608" s="81">
        <v>1</v>
      </c>
      <c r="S3608" s="81" t="s">
        <v>12660</v>
      </c>
      <c r="T3608" s="83" t="s">
        <v>13717</v>
      </c>
      <c r="AL3608" s="79">
        <v>0.34012731481481501</v>
      </c>
      <c r="AM3608" s="2">
        <v>1</v>
      </c>
      <c r="AN3608" s="2" t="s">
        <v>537</v>
      </c>
      <c r="AO3608" s="2" t="s">
        <v>13716</v>
      </c>
    </row>
    <row r="3609" spans="17:41">
      <c r="Q3609" s="84">
        <v>0.31913194444444398</v>
      </c>
      <c r="R3609" s="85">
        <v>3</v>
      </c>
      <c r="S3609" s="85" t="s">
        <v>2562</v>
      </c>
      <c r="T3609" s="87" t="s">
        <v>13717</v>
      </c>
      <c r="AL3609" s="79">
        <v>0.34013888888888899</v>
      </c>
      <c r="AM3609" s="2">
        <v>1</v>
      </c>
      <c r="AN3609" s="2" t="s">
        <v>1509</v>
      </c>
      <c r="AO3609" s="2" t="s">
        <v>13716</v>
      </c>
    </row>
    <row r="3610" spans="17:41">
      <c r="Q3610" s="80">
        <v>0.31913194444444398</v>
      </c>
      <c r="R3610" s="81">
        <v>1</v>
      </c>
      <c r="S3610" s="81" t="s">
        <v>2630</v>
      </c>
      <c r="T3610" s="83" t="s">
        <v>13717</v>
      </c>
      <c r="AL3610" s="79">
        <v>0.340208333333333</v>
      </c>
      <c r="AM3610" s="2">
        <v>1</v>
      </c>
      <c r="AN3610" s="2" t="s">
        <v>1508</v>
      </c>
      <c r="AO3610" s="2" t="s">
        <v>13717</v>
      </c>
    </row>
    <row r="3611" spans="17:41">
      <c r="Q3611" s="84">
        <v>0.31917824074074103</v>
      </c>
      <c r="R3611" s="85">
        <v>1</v>
      </c>
      <c r="S3611" s="85" t="s">
        <v>1434</v>
      </c>
      <c r="T3611" s="87" t="s">
        <v>13717</v>
      </c>
      <c r="AL3611" s="79">
        <v>0.34031250000000002</v>
      </c>
      <c r="AM3611" s="2">
        <v>1</v>
      </c>
      <c r="AN3611" s="2" t="s">
        <v>1510</v>
      </c>
      <c r="AO3611" s="2" t="s">
        <v>13719</v>
      </c>
    </row>
    <row r="3612" spans="17:41">
      <c r="Q3612" s="80">
        <v>0.31921296296296298</v>
      </c>
      <c r="R3612" s="81">
        <v>1</v>
      </c>
      <c r="S3612" s="81" t="s">
        <v>12661</v>
      </c>
      <c r="T3612" s="83" t="s">
        <v>13717</v>
      </c>
      <c r="AL3612" s="79">
        <v>0.34034722222222202</v>
      </c>
      <c r="AM3612" s="2">
        <v>1</v>
      </c>
      <c r="AN3612" s="2" t="s">
        <v>771</v>
      </c>
      <c r="AO3612" s="2" t="s">
        <v>13723</v>
      </c>
    </row>
    <row r="3613" spans="17:41">
      <c r="Q3613" s="84">
        <v>0.319236111111111</v>
      </c>
      <c r="R3613" s="85">
        <v>1</v>
      </c>
      <c r="S3613" s="85" t="s">
        <v>2760</v>
      </c>
      <c r="T3613" s="87" t="s">
        <v>13717</v>
      </c>
      <c r="AL3613" s="79">
        <v>0.34039351851851901</v>
      </c>
      <c r="AM3613" s="2">
        <v>2</v>
      </c>
      <c r="AN3613" s="2" t="s">
        <v>165</v>
      </c>
      <c r="AO3613" s="2" t="s">
        <v>13721</v>
      </c>
    </row>
    <row r="3614" spans="17:41">
      <c r="Q3614" s="80">
        <v>0.31929398148148103</v>
      </c>
      <c r="R3614" s="81">
        <v>2</v>
      </c>
      <c r="S3614" s="81" t="s">
        <v>2441</v>
      </c>
      <c r="T3614" s="83" t="s">
        <v>13717</v>
      </c>
      <c r="AL3614" s="79">
        <v>0.340439814814815</v>
      </c>
      <c r="AM3614" s="2">
        <v>1</v>
      </c>
      <c r="AN3614" s="2" t="s">
        <v>772</v>
      </c>
      <c r="AO3614" s="2" t="s">
        <v>13722</v>
      </c>
    </row>
    <row r="3615" spans="17:41">
      <c r="Q3615" s="84">
        <v>0.31929398148148103</v>
      </c>
      <c r="R3615" s="85">
        <v>1</v>
      </c>
      <c r="S3615" s="85" t="s">
        <v>2631</v>
      </c>
      <c r="T3615" s="87" t="s">
        <v>13719</v>
      </c>
      <c r="AL3615" s="79">
        <v>0.34048611111111099</v>
      </c>
      <c r="AM3615" s="2">
        <v>1</v>
      </c>
      <c r="AN3615" s="2" t="s">
        <v>2483</v>
      </c>
      <c r="AO3615" s="2" t="s">
        <v>13717</v>
      </c>
    </row>
    <row r="3616" spans="17:41">
      <c r="Q3616" s="80">
        <v>0.319351851851852</v>
      </c>
      <c r="R3616" s="81">
        <v>2</v>
      </c>
      <c r="S3616" s="81" t="s">
        <v>12662</v>
      </c>
      <c r="T3616" s="83" t="s">
        <v>13717</v>
      </c>
      <c r="AL3616" s="79">
        <v>0.34048611111111099</v>
      </c>
      <c r="AM3616" s="2">
        <v>1</v>
      </c>
      <c r="AN3616" s="2" t="s">
        <v>12710</v>
      </c>
      <c r="AO3616" s="2" t="s">
        <v>13716</v>
      </c>
    </row>
    <row r="3617" spans="17:41">
      <c r="Q3617" s="84">
        <v>0.319386574074074</v>
      </c>
      <c r="R3617" s="85">
        <v>1</v>
      </c>
      <c r="S3617" s="85" t="s">
        <v>12663</v>
      </c>
      <c r="T3617" s="87" t="s">
        <v>13717</v>
      </c>
      <c r="AL3617" s="79">
        <v>0.34063657407407399</v>
      </c>
      <c r="AM3617" s="2">
        <v>4</v>
      </c>
      <c r="AN3617" s="2" t="s">
        <v>4960</v>
      </c>
      <c r="AO3617" s="2" t="s">
        <v>13719</v>
      </c>
    </row>
    <row r="3618" spans="17:41">
      <c r="Q3618" s="80">
        <v>0.31940972222222203</v>
      </c>
      <c r="R3618" s="81">
        <v>1</v>
      </c>
      <c r="S3618" s="81" t="s">
        <v>4748</v>
      </c>
      <c r="T3618" s="83" t="s">
        <v>13719</v>
      </c>
      <c r="AL3618" s="79">
        <v>0.34069444444444402</v>
      </c>
      <c r="AM3618" s="2">
        <v>1</v>
      </c>
      <c r="AN3618" s="2" t="s">
        <v>4956</v>
      </c>
      <c r="AO3618" s="2" t="s">
        <v>13719</v>
      </c>
    </row>
    <row r="3619" spans="17:41">
      <c r="Q3619" s="84">
        <v>0.31942129629629601</v>
      </c>
      <c r="R3619" s="85">
        <v>1</v>
      </c>
      <c r="S3619" s="85" t="s">
        <v>11578</v>
      </c>
      <c r="T3619" s="87" t="s">
        <v>13717</v>
      </c>
      <c r="AL3619" s="79">
        <v>0.340706018518519</v>
      </c>
      <c r="AM3619" s="2">
        <v>4</v>
      </c>
      <c r="AN3619" s="2" t="s">
        <v>4959</v>
      </c>
      <c r="AO3619" s="2" t="s">
        <v>13717</v>
      </c>
    </row>
    <row r="3620" spans="17:41">
      <c r="Q3620" s="80">
        <v>0.31943287037036999</v>
      </c>
      <c r="R3620" s="81">
        <v>1</v>
      </c>
      <c r="S3620" s="81" t="s">
        <v>12664</v>
      </c>
      <c r="T3620" s="83" t="s">
        <v>13722</v>
      </c>
      <c r="AL3620" s="79">
        <v>0.340706018518519</v>
      </c>
      <c r="AM3620" s="2">
        <v>2</v>
      </c>
      <c r="AN3620" s="2" t="s">
        <v>773</v>
      </c>
      <c r="AO3620" s="2" t="s">
        <v>13723</v>
      </c>
    </row>
    <row r="3621" spans="17:41">
      <c r="Q3621" s="84">
        <v>0.31954861111111099</v>
      </c>
      <c r="R3621" s="85">
        <v>4</v>
      </c>
      <c r="S3621" s="85" t="s">
        <v>2142</v>
      </c>
      <c r="T3621" s="87" t="s">
        <v>13717</v>
      </c>
      <c r="AL3621" s="79">
        <v>0.34071759259259299</v>
      </c>
      <c r="AM3621" s="2">
        <v>2</v>
      </c>
      <c r="AN3621" s="2" t="s">
        <v>2482</v>
      </c>
      <c r="AO3621" s="2" t="s">
        <v>13719</v>
      </c>
    </row>
    <row r="3622" spans="17:41">
      <c r="Q3622" s="80">
        <v>0.31954861111111099</v>
      </c>
      <c r="R3622" s="81">
        <v>1</v>
      </c>
      <c r="S3622" s="81" t="s">
        <v>4604</v>
      </c>
      <c r="T3622" s="83" t="s">
        <v>13718</v>
      </c>
      <c r="AL3622" s="79">
        <v>0.34071759259259299</v>
      </c>
      <c r="AM3622" s="2">
        <v>1</v>
      </c>
      <c r="AN3622" s="2" t="s">
        <v>775</v>
      </c>
      <c r="AO3622" s="2" t="s">
        <v>13722</v>
      </c>
    </row>
    <row r="3623" spans="17:41">
      <c r="Q3623" s="84">
        <v>0.31956018518518498</v>
      </c>
      <c r="R3623" s="85">
        <v>1</v>
      </c>
      <c r="S3623" s="85" t="s">
        <v>2562</v>
      </c>
      <c r="T3623" s="87" t="s">
        <v>13717</v>
      </c>
      <c r="AL3623" s="79">
        <v>0.34077546296296302</v>
      </c>
      <c r="AM3623" s="2">
        <v>1</v>
      </c>
      <c r="AN3623" s="2" t="s">
        <v>1903</v>
      </c>
      <c r="AO3623" s="2" t="s">
        <v>13717</v>
      </c>
    </row>
    <row r="3624" spans="17:41">
      <c r="Q3624" s="80">
        <v>0.319583333333333</v>
      </c>
      <c r="R3624" s="81">
        <v>1</v>
      </c>
      <c r="S3624" s="81" t="s">
        <v>108</v>
      </c>
      <c r="T3624" s="83" t="s">
        <v>13721</v>
      </c>
      <c r="AL3624" s="79">
        <v>0.340787037037037</v>
      </c>
      <c r="AM3624" s="2">
        <v>2</v>
      </c>
      <c r="AN3624" s="2" t="s">
        <v>1512</v>
      </c>
      <c r="AO3624" s="2" t="s">
        <v>13717</v>
      </c>
    </row>
    <row r="3625" spans="17:41">
      <c r="Q3625" s="84">
        <v>0.31959490740740698</v>
      </c>
      <c r="R3625" s="85">
        <v>4</v>
      </c>
      <c r="S3625" s="85" t="s">
        <v>2635</v>
      </c>
      <c r="T3625" s="87" t="s">
        <v>13717</v>
      </c>
      <c r="AL3625" s="79">
        <v>0.340787037037037</v>
      </c>
      <c r="AM3625" s="2">
        <v>2</v>
      </c>
      <c r="AN3625" s="2" t="s">
        <v>1231</v>
      </c>
      <c r="AO3625" s="2" t="s">
        <v>13716</v>
      </c>
    </row>
    <row r="3626" spans="17:41">
      <c r="Q3626" s="80">
        <v>0.31962962962962999</v>
      </c>
      <c r="R3626" s="81">
        <v>1</v>
      </c>
      <c r="S3626" s="81" t="s">
        <v>1788</v>
      </c>
      <c r="T3626" s="83" t="s">
        <v>13717</v>
      </c>
      <c r="AL3626" s="79">
        <v>0.34083333333333299</v>
      </c>
      <c r="AM3626" s="2">
        <v>1</v>
      </c>
      <c r="AN3626" s="2" t="s">
        <v>549</v>
      </c>
      <c r="AO3626" s="2" t="s">
        <v>13718</v>
      </c>
    </row>
    <row r="3627" spans="17:41">
      <c r="Q3627" s="84">
        <v>0.31966435185185199</v>
      </c>
      <c r="R3627" s="85">
        <v>1</v>
      </c>
      <c r="S3627" s="85" t="s">
        <v>10172</v>
      </c>
      <c r="T3627" s="87" t="s">
        <v>13718</v>
      </c>
      <c r="AL3627" s="79">
        <v>0.34089120370370402</v>
      </c>
      <c r="AM3627" s="2">
        <v>1</v>
      </c>
      <c r="AN3627" s="2" t="s">
        <v>2491</v>
      </c>
      <c r="AO3627" s="2" t="s">
        <v>13722</v>
      </c>
    </row>
    <row r="3628" spans="17:41">
      <c r="Q3628" s="80">
        <v>0.31971064814814798</v>
      </c>
      <c r="R3628" s="81">
        <v>1</v>
      </c>
      <c r="S3628" s="81" t="s">
        <v>2145</v>
      </c>
      <c r="T3628" s="83" t="s">
        <v>13717</v>
      </c>
      <c r="AL3628" s="79">
        <v>0.340902777777778</v>
      </c>
      <c r="AM3628" s="2">
        <v>1</v>
      </c>
      <c r="AN3628" s="2" t="s">
        <v>4610</v>
      </c>
      <c r="AO3628" s="2" t="s">
        <v>13723</v>
      </c>
    </row>
    <row r="3629" spans="17:41">
      <c r="Q3629" s="84">
        <v>0.319733796296296</v>
      </c>
      <c r="R3629" s="85">
        <v>1</v>
      </c>
      <c r="S3629" s="85" t="s">
        <v>1789</v>
      </c>
      <c r="T3629" s="87" t="s">
        <v>13717</v>
      </c>
      <c r="AL3629" s="79">
        <v>0.34092592592592602</v>
      </c>
      <c r="AM3629" s="2">
        <v>1</v>
      </c>
      <c r="AN3629" s="2" t="s">
        <v>4962</v>
      </c>
      <c r="AO3629" s="2" t="s">
        <v>13717</v>
      </c>
    </row>
    <row r="3630" spans="17:41">
      <c r="Q3630" s="80">
        <v>0.31975694444444402</v>
      </c>
      <c r="R3630" s="81">
        <v>1</v>
      </c>
      <c r="S3630" s="81" t="s">
        <v>2146</v>
      </c>
      <c r="T3630" s="83" t="s">
        <v>13717</v>
      </c>
      <c r="AL3630" s="79">
        <v>0.34092592592592602</v>
      </c>
      <c r="AM3630" s="2">
        <v>1</v>
      </c>
      <c r="AN3630" s="2" t="s">
        <v>4963</v>
      </c>
      <c r="AO3630" s="2" t="s">
        <v>13717</v>
      </c>
    </row>
    <row r="3631" spans="17:41">
      <c r="Q3631" s="84">
        <v>0.31976851851851901</v>
      </c>
      <c r="R3631" s="85">
        <v>2</v>
      </c>
      <c r="S3631" s="85" t="s">
        <v>1443</v>
      </c>
      <c r="T3631" s="87" t="s">
        <v>13716</v>
      </c>
      <c r="AL3631" s="79">
        <v>0.34094907407407399</v>
      </c>
      <c r="AM3631" s="2">
        <v>1</v>
      </c>
      <c r="AN3631" s="2" t="s">
        <v>2657</v>
      </c>
      <c r="AO3631" s="2" t="s">
        <v>13719</v>
      </c>
    </row>
    <row r="3632" spans="17:41">
      <c r="Q3632" s="80">
        <v>0.31978009259259299</v>
      </c>
      <c r="R3632" s="81">
        <v>2</v>
      </c>
      <c r="S3632" s="81" t="s">
        <v>877</v>
      </c>
      <c r="T3632" s="83" t="s">
        <v>13718</v>
      </c>
      <c r="AL3632" s="79">
        <v>0.34104166666666702</v>
      </c>
      <c r="AM3632" s="2">
        <v>2</v>
      </c>
      <c r="AN3632" s="2" t="s">
        <v>774</v>
      </c>
      <c r="AO3632" s="2" t="s">
        <v>13722</v>
      </c>
    </row>
    <row r="3633" spans="17:41">
      <c r="Q3633" s="84">
        <v>0.31980324074074101</v>
      </c>
      <c r="R3633" s="85">
        <v>1</v>
      </c>
      <c r="S3633" s="85" t="s">
        <v>1790</v>
      </c>
      <c r="T3633" s="87" t="s">
        <v>13717</v>
      </c>
      <c r="AL3633" s="79">
        <v>0.34106481481481499</v>
      </c>
      <c r="AM3633" s="2">
        <v>1</v>
      </c>
      <c r="AN3633" s="2" t="s">
        <v>4957</v>
      </c>
      <c r="AO3633" s="2" t="s">
        <v>13719</v>
      </c>
    </row>
    <row r="3634" spans="17:41">
      <c r="Q3634" s="80">
        <v>0.319814814814815</v>
      </c>
      <c r="R3634" s="81">
        <v>1</v>
      </c>
      <c r="S3634" s="81" t="s">
        <v>1444</v>
      </c>
      <c r="T3634" s="83" t="s">
        <v>13717</v>
      </c>
      <c r="AL3634" s="79">
        <v>0.34111111111111098</v>
      </c>
      <c r="AM3634" s="2">
        <v>1</v>
      </c>
      <c r="AN3634" s="2" t="s">
        <v>2562</v>
      </c>
      <c r="AO3634" s="2" t="s">
        <v>13728</v>
      </c>
    </row>
    <row r="3635" spans="17:41">
      <c r="Q3635" s="84">
        <v>0.31983796296296302</v>
      </c>
      <c r="R3635" s="85">
        <v>1</v>
      </c>
      <c r="S3635" s="85" t="s">
        <v>4747</v>
      </c>
      <c r="T3635" s="87" t="s">
        <v>13717</v>
      </c>
      <c r="AL3635" s="79">
        <v>0.34112268518518502</v>
      </c>
      <c r="AM3635" s="2">
        <v>4</v>
      </c>
      <c r="AN3635" s="2" t="s">
        <v>4964</v>
      </c>
      <c r="AO3635" s="2" t="s">
        <v>13719</v>
      </c>
    </row>
    <row r="3636" spans="17:41">
      <c r="Q3636" s="80">
        <v>0.319849537037037</v>
      </c>
      <c r="R3636" s="81">
        <v>1</v>
      </c>
      <c r="S3636" s="81" t="s">
        <v>1791</v>
      </c>
      <c r="T3636" s="83" t="s">
        <v>13717</v>
      </c>
      <c r="AL3636" s="79">
        <v>0.34112268518518502</v>
      </c>
      <c r="AM3636" s="2">
        <v>1</v>
      </c>
      <c r="AN3636" s="2" t="s">
        <v>776</v>
      </c>
      <c r="AO3636" s="2" t="s">
        <v>13722</v>
      </c>
    </row>
    <row r="3637" spans="17:41">
      <c r="Q3637" s="84">
        <v>0.31987268518518502</v>
      </c>
      <c r="R3637" s="85">
        <v>1</v>
      </c>
      <c r="S3637" s="85" t="s">
        <v>1303</v>
      </c>
      <c r="T3637" s="87" t="s">
        <v>13717</v>
      </c>
      <c r="AL3637" s="79">
        <v>0.341134259259259</v>
      </c>
      <c r="AM3637" s="2">
        <v>1</v>
      </c>
      <c r="AN3637" s="2" t="s">
        <v>4961</v>
      </c>
      <c r="AO3637" s="2" t="s">
        <v>13717</v>
      </c>
    </row>
    <row r="3638" spans="17:41">
      <c r="Q3638" s="80">
        <v>0.31988425925925901</v>
      </c>
      <c r="R3638" s="81">
        <v>2</v>
      </c>
      <c r="S3638" s="81" t="s">
        <v>11396</v>
      </c>
      <c r="T3638" s="83" t="s">
        <v>13720</v>
      </c>
      <c r="AL3638" s="79">
        <v>0.34115740740740702</v>
      </c>
      <c r="AM3638" s="2">
        <v>1</v>
      </c>
      <c r="AN3638" s="2" t="s">
        <v>2245</v>
      </c>
      <c r="AO3638" s="2" t="s">
        <v>13717</v>
      </c>
    </row>
    <row r="3639" spans="17:41">
      <c r="Q3639" s="84">
        <v>0.31988425925925901</v>
      </c>
      <c r="R3639" s="85">
        <v>1</v>
      </c>
      <c r="S3639" s="85" t="s">
        <v>12665</v>
      </c>
      <c r="T3639" s="87" t="s">
        <v>13722</v>
      </c>
      <c r="AL3639" s="79">
        <v>0.34120370370370401</v>
      </c>
      <c r="AM3639" s="2">
        <v>2</v>
      </c>
      <c r="AN3639" s="2" t="s">
        <v>532</v>
      </c>
      <c r="AO3639" s="2" t="s">
        <v>13723</v>
      </c>
    </row>
    <row r="3640" spans="17:41">
      <c r="Q3640" s="80">
        <v>0.31989583333333299</v>
      </c>
      <c r="R3640" s="81">
        <v>2</v>
      </c>
      <c r="S3640" s="81" t="s">
        <v>1793</v>
      </c>
      <c r="T3640" s="83" t="s">
        <v>13717</v>
      </c>
      <c r="AL3640" s="79">
        <v>0.34122685185185198</v>
      </c>
      <c r="AM3640" s="2">
        <v>2</v>
      </c>
      <c r="AN3640" s="2" t="s">
        <v>4235</v>
      </c>
      <c r="AO3640" s="2" t="s">
        <v>13717</v>
      </c>
    </row>
    <row r="3641" spans="17:41">
      <c r="Q3641" s="84">
        <v>0.31990740740740697</v>
      </c>
      <c r="R3641" s="85">
        <v>1</v>
      </c>
      <c r="S3641" s="85" t="s">
        <v>1442</v>
      </c>
      <c r="T3641" s="87" t="s">
        <v>13719</v>
      </c>
      <c r="AL3641" s="79">
        <v>0.34129629629629599</v>
      </c>
      <c r="AM3641" s="2">
        <v>1</v>
      </c>
      <c r="AN3641" s="2" t="s">
        <v>2484</v>
      </c>
      <c r="AO3641" s="2" t="s">
        <v>13717</v>
      </c>
    </row>
    <row r="3642" spans="17:41">
      <c r="Q3642" s="80">
        <v>0.319930555555556</v>
      </c>
      <c r="R3642" s="81">
        <v>2</v>
      </c>
      <c r="S3642" s="81" t="s">
        <v>1445</v>
      </c>
      <c r="T3642" s="83" t="s">
        <v>13717</v>
      </c>
      <c r="AL3642" s="79">
        <v>0.34129629629629599</v>
      </c>
      <c r="AM3642" s="2">
        <v>2</v>
      </c>
      <c r="AN3642" s="2" t="s">
        <v>2842</v>
      </c>
      <c r="AO3642" s="2" t="s">
        <v>13719</v>
      </c>
    </row>
    <row r="3643" spans="17:41">
      <c r="Q3643" s="84">
        <v>0.319965277777778</v>
      </c>
      <c r="R3643" s="85">
        <v>1</v>
      </c>
      <c r="S3643" s="85" t="s">
        <v>2149</v>
      </c>
      <c r="T3643" s="87" t="s">
        <v>13717</v>
      </c>
      <c r="AL3643" s="79">
        <v>0.34134259259259297</v>
      </c>
      <c r="AM3643" s="2">
        <v>1</v>
      </c>
      <c r="AN3643" s="2" t="s">
        <v>4966</v>
      </c>
      <c r="AO3643" s="2" t="s">
        <v>13719</v>
      </c>
    </row>
    <row r="3644" spans="17:41">
      <c r="Q3644" s="80">
        <v>0.319965277777778</v>
      </c>
      <c r="R3644" s="81">
        <v>1</v>
      </c>
      <c r="S3644" s="81" t="s">
        <v>2148</v>
      </c>
      <c r="T3644" s="83" t="s">
        <v>13717</v>
      </c>
      <c r="AL3644" s="79">
        <v>0.34134259259259297</v>
      </c>
      <c r="AM3644" s="2">
        <v>1</v>
      </c>
      <c r="AN3644" s="2" t="s">
        <v>1909</v>
      </c>
      <c r="AO3644" s="2" t="s">
        <v>13719</v>
      </c>
    </row>
    <row r="3645" spans="17:41">
      <c r="Q3645" s="84">
        <v>0.31998842592592602</v>
      </c>
      <c r="R3645" s="85">
        <v>1</v>
      </c>
      <c r="S3645" s="85" t="s">
        <v>1446</v>
      </c>
      <c r="T3645" s="87" t="s">
        <v>13717</v>
      </c>
      <c r="AL3645" s="79">
        <v>0.34137731481481498</v>
      </c>
      <c r="AM3645" s="2">
        <v>2</v>
      </c>
      <c r="AN3645" s="2" t="s">
        <v>2841</v>
      </c>
      <c r="AO3645" s="2" t="s">
        <v>13719</v>
      </c>
    </row>
    <row r="3646" spans="17:41">
      <c r="Q3646" s="80">
        <v>0.32002314814814797</v>
      </c>
      <c r="R3646" s="81">
        <v>1</v>
      </c>
      <c r="S3646" s="81" t="s">
        <v>2147</v>
      </c>
      <c r="T3646" s="83" t="s">
        <v>13717</v>
      </c>
      <c r="AL3646" s="79">
        <v>0.341400462962963</v>
      </c>
      <c r="AM3646" s="2">
        <v>1</v>
      </c>
      <c r="AN3646" s="2" t="s">
        <v>2246</v>
      </c>
      <c r="AO3646" s="2" t="s">
        <v>13717</v>
      </c>
    </row>
    <row r="3647" spans="17:41">
      <c r="Q3647" s="84">
        <v>0.32003472222222201</v>
      </c>
      <c r="R3647" s="85">
        <v>1</v>
      </c>
      <c r="S3647" s="85" t="s">
        <v>2632</v>
      </c>
      <c r="T3647" s="87" t="s">
        <v>13717</v>
      </c>
      <c r="AL3647" s="79">
        <v>0.34142361111111103</v>
      </c>
      <c r="AM3647" s="2">
        <v>1</v>
      </c>
      <c r="AN3647" s="2" t="s">
        <v>2247</v>
      </c>
      <c r="AO3647" s="2" t="s">
        <v>13717</v>
      </c>
    </row>
    <row r="3648" spans="17:41">
      <c r="Q3648" s="80">
        <v>0.32003472222222201</v>
      </c>
      <c r="R3648" s="81">
        <v>1</v>
      </c>
      <c r="S3648" s="81" t="s">
        <v>2761</v>
      </c>
      <c r="T3648" s="83" t="s">
        <v>13717</v>
      </c>
      <c r="AL3648" s="79">
        <v>0.341481481481481</v>
      </c>
      <c r="AM3648" s="2">
        <v>1</v>
      </c>
      <c r="AN3648" s="2" t="s">
        <v>1904</v>
      </c>
      <c r="AO3648" s="2" t="s">
        <v>13719</v>
      </c>
    </row>
    <row r="3649" spans="17:41">
      <c r="Q3649" s="84">
        <v>0.320046296296296</v>
      </c>
      <c r="R3649" s="85">
        <v>1</v>
      </c>
      <c r="S3649" s="85" t="s">
        <v>1794</v>
      </c>
      <c r="T3649" s="87" t="s">
        <v>13717</v>
      </c>
      <c r="AL3649" s="79">
        <v>0.34150462962963002</v>
      </c>
      <c r="AM3649" s="2">
        <v>1</v>
      </c>
      <c r="AN3649" s="2" t="s">
        <v>550</v>
      </c>
      <c r="AO3649" s="2" t="s">
        <v>13722</v>
      </c>
    </row>
    <row r="3650" spans="17:41">
      <c r="Q3650" s="80">
        <v>0.32015046296296301</v>
      </c>
      <c r="R3650" s="81">
        <v>1</v>
      </c>
      <c r="S3650" s="81" t="s">
        <v>1787</v>
      </c>
      <c r="T3650" s="83" t="s">
        <v>13717</v>
      </c>
      <c r="AL3650" s="79">
        <v>0.34152777777777799</v>
      </c>
      <c r="AM3650" s="2">
        <v>3</v>
      </c>
      <c r="AN3650" s="2" t="s">
        <v>1905</v>
      </c>
      <c r="AO3650" s="2" t="s">
        <v>13716</v>
      </c>
    </row>
    <row r="3651" spans="17:41">
      <c r="Q3651" s="84">
        <v>0.320196759259259</v>
      </c>
      <c r="R3651" s="85">
        <v>2</v>
      </c>
      <c r="S3651" s="85" t="s">
        <v>2562</v>
      </c>
      <c r="T3651" s="87" t="s">
        <v>13719</v>
      </c>
      <c r="AL3651" s="79">
        <v>0.341631944444444</v>
      </c>
      <c r="AM3651" s="2">
        <v>1</v>
      </c>
      <c r="AN3651" s="2" t="s">
        <v>2843</v>
      </c>
      <c r="AO3651" s="2" t="s">
        <v>13722</v>
      </c>
    </row>
    <row r="3652" spans="17:41">
      <c r="Q3652" s="80">
        <v>0.320196759259259</v>
      </c>
      <c r="R3652" s="81">
        <v>4</v>
      </c>
      <c r="S3652" s="81" t="s">
        <v>4754</v>
      </c>
      <c r="T3652" s="83" t="s">
        <v>13719</v>
      </c>
      <c r="AL3652" s="79">
        <v>0.34166666666666701</v>
      </c>
      <c r="AM3652" s="2">
        <v>1</v>
      </c>
      <c r="AN3652" s="2" t="s">
        <v>1513</v>
      </c>
      <c r="AO3652" s="2" t="s">
        <v>13717</v>
      </c>
    </row>
    <row r="3653" spans="17:41">
      <c r="Q3653" s="84">
        <v>0.32020833333333298</v>
      </c>
      <c r="R3653" s="85">
        <v>1</v>
      </c>
      <c r="S3653" s="85" t="s">
        <v>2637</v>
      </c>
      <c r="T3653" s="87" t="s">
        <v>13719</v>
      </c>
      <c r="AL3653" s="79">
        <v>0.341747685185185</v>
      </c>
      <c r="AM3653" s="2">
        <v>1</v>
      </c>
      <c r="AN3653" s="2" t="s">
        <v>1198</v>
      </c>
      <c r="AO3653" s="2" t="s">
        <v>13718</v>
      </c>
    </row>
    <row r="3654" spans="17:41">
      <c r="Q3654" s="80">
        <v>0.32021990740740702</v>
      </c>
      <c r="R3654" s="81">
        <v>1</v>
      </c>
      <c r="S3654" s="81" t="s">
        <v>4750</v>
      </c>
      <c r="T3654" s="83" t="s">
        <v>13719</v>
      </c>
      <c r="AL3654" s="79">
        <v>0.34175925925925899</v>
      </c>
      <c r="AM3654" s="2">
        <v>1</v>
      </c>
      <c r="AN3654" s="2" t="s">
        <v>1264</v>
      </c>
      <c r="AO3654" s="2" t="s">
        <v>13718</v>
      </c>
    </row>
    <row r="3655" spans="17:41">
      <c r="Q3655" s="84">
        <v>0.32024305555555599</v>
      </c>
      <c r="R3655" s="85">
        <v>1</v>
      </c>
      <c r="S3655" s="85" t="s">
        <v>1448</v>
      </c>
      <c r="T3655" s="87" t="s">
        <v>13719</v>
      </c>
      <c r="AL3655" s="79">
        <v>0.34193287037037001</v>
      </c>
      <c r="AM3655" s="2">
        <v>1</v>
      </c>
      <c r="AN3655" s="2" t="s">
        <v>2248</v>
      </c>
      <c r="AO3655" s="2" t="s">
        <v>13717</v>
      </c>
    </row>
    <row r="3656" spans="17:41">
      <c r="Q3656" s="80">
        <v>0.32025462962963003</v>
      </c>
      <c r="R3656" s="81">
        <v>1</v>
      </c>
      <c r="S3656" s="81" t="s">
        <v>1795</v>
      </c>
      <c r="T3656" s="83" t="s">
        <v>13719</v>
      </c>
      <c r="AL3656" s="79">
        <v>0.34196759259259302</v>
      </c>
      <c r="AM3656" s="2">
        <v>1</v>
      </c>
      <c r="AN3656" s="2" t="s">
        <v>2586</v>
      </c>
      <c r="AO3656" s="2" t="s">
        <v>13717</v>
      </c>
    </row>
    <row r="3657" spans="17:41">
      <c r="Q3657" s="84">
        <v>0.3203125</v>
      </c>
      <c r="R3657" s="85">
        <v>1</v>
      </c>
      <c r="S3657" s="85" t="s">
        <v>2763</v>
      </c>
      <c r="T3657" s="87" t="s">
        <v>13717</v>
      </c>
      <c r="AL3657" s="79">
        <v>0.34199074074074098</v>
      </c>
      <c r="AM3657" s="2">
        <v>2</v>
      </c>
      <c r="AN3657" s="2" t="s">
        <v>1911</v>
      </c>
      <c r="AO3657" s="2" t="s">
        <v>13719</v>
      </c>
    </row>
    <row r="3658" spans="17:41">
      <c r="Q3658" s="80">
        <v>0.32032407407407398</v>
      </c>
      <c r="R3658" s="81">
        <v>1</v>
      </c>
      <c r="S3658" s="81" t="s">
        <v>1796</v>
      </c>
      <c r="T3658" s="83" t="s">
        <v>13719</v>
      </c>
      <c r="AL3658" s="79">
        <v>0.34207175925925898</v>
      </c>
      <c r="AM3658" s="2">
        <v>5</v>
      </c>
      <c r="AN3658" s="2" t="s">
        <v>2244</v>
      </c>
      <c r="AO3658" s="2" t="s">
        <v>13717</v>
      </c>
    </row>
    <row r="3659" spans="17:41">
      <c r="Q3659" s="84">
        <v>0.32034722222222201</v>
      </c>
      <c r="R3659" s="85">
        <v>1</v>
      </c>
      <c r="S3659" s="85" t="s">
        <v>117</v>
      </c>
      <c r="T3659" s="87" t="s">
        <v>13721</v>
      </c>
      <c r="AL3659" s="79">
        <v>0.34211805555555602</v>
      </c>
      <c r="AM3659" s="2">
        <v>1</v>
      </c>
      <c r="AN3659" s="2" t="s">
        <v>1515</v>
      </c>
      <c r="AO3659" s="2" t="s">
        <v>13719</v>
      </c>
    </row>
    <row r="3660" spans="17:41">
      <c r="Q3660" s="80">
        <v>0.32035879629629599</v>
      </c>
      <c r="R3660" s="81">
        <v>1</v>
      </c>
      <c r="S3660" s="81" t="s">
        <v>1797</v>
      </c>
      <c r="T3660" s="83" t="s">
        <v>13719</v>
      </c>
      <c r="AL3660" s="79">
        <v>0.342210648148148</v>
      </c>
      <c r="AM3660" s="2">
        <v>4</v>
      </c>
      <c r="AN3660" s="2" t="s">
        <v>2486</v>
      </c>
      <c r="AO3660" s="2" t="s">
        <v>13717</v>
      </c>
    </row>
    <row r="3661" spans="17:41">
      <c r="Q3661" s="84">
        <v>0.32037037037036997</v>
      </c>
      <c r="R3661" s="85">
        <v>1</v>
      </c>
      <c r="S3661" s="85" t="s">
        <v>2443</v>
      </c>
      <c r="T3661" s="87" t="s">
        <v>13717</v>
      </c>
      <c r="AL3661" s="79">
        <v>0.34224537037037001</v>
      </c>
      <c r="AM3661" s="2">
        <v>1</v>
      </c>
      <c r="AN3661" s="2" t="s">
        <v>1906</v>
      </c>
      <c r="AO3661" s="2" t="s">
        <v>13717</v>
      </c>
    </row>
    <row r="3662" spans="17:41">
      <c r="Q3662" s="80">
        <v>0.32038194444444401</v>
      </c>
      <c r="R3662" s="81">
        <v>2</v>
      </c>
      <c r="S3662" s="81" t="s">
        <v>2150</v>
      </c>
      <c r="T3662" s="83" t="s">
        <v>13719</v>
      </c>
      <c r="AL3662" s="79">
        <v>0.34229166666666699</v>
      </c>
      <c r="AM3662" s="2">
        <v>1</v>
      </c>
      <c r="AN3662" s="2" t="s">
        <v>1315</v>
      </c>
      <c r="AO3662" s="2" t="s">
        <v>13717</v>
      </c>
    </row>
    <row r="3663" spans="17:41">
      <c r="Q3663" s="84">
        <v>0.32041666666666702</v>
      </c>
      <c r="R3663" s="85">
        <v>1</v>
      </c>
      <c r="S3663" s="85" t="s">
        <v>1450</v>
      </c>
      <c r="T3663" s="87" t="s">
        <v>13717</v>
      </c>
      <c r="AL3663" s="79">
        <v>0.34230324074074098</v>
      </c>
      <c r="AM3663" s="2">
        <v>1</v>
      </c>
      <c r="AN3663" s="2" t="s">
        <v>4968</v>
      </c>
      <c r="AO3663" s="2" t="s">
        <v>13719</v>
      </c>
    </row>
    <row r="3664" spans="17:41">
      <c r="Q3664" s="80">
        <v>0.320462962962963</v>
      </c>
      <c r="R3664" s="81">
        <v>1</v>
      </c>
      <c r="S3664" s="81" t="s">
        <v>4752</v>
      </c>
      <c r="T3664" s="83" t="s">
        <v>13719</v>
      </c>
      <c r="AL3664" s="79">
        <v>0.34230324074074098</v>
      </c>
      <c r="AM3664" s="2">
        <v>1</v>
      </c>
      <c r="AN3664" s="2" t="s">
        <v>2840</v>
      </c>
      <c r="AO3664" s="2" t="s">
        <v>13721</v>
      </c>
    </row>
    <row r="3665" spans="17:41">
      <c r="Q3665" s="84">
        <v>0.32048611111111103</v>
      </c>
      <c r="R3665" s="85">
        <v>1</v>
      </c>
      <c r="S3665" s="85" t="s">
        <v>2768</v>
      </c>
      <c r="T3665" s="87" t="s">
        <v>13717</v>
      </c>
      <c r="AL3665" s="79">
        <v>0.34236111111111101</v>
      </c>
      <c r="AM3665" s="2">
        <v>1</v>
      </c>
      <c r="AN3665" s="2" t="s">
        <v>12711</v>
      </c>
      <c r="AO3665" s="2" t="s">
        <v>13716</v>
      </c>
    </row>
    <row r="3666" spans="17:41">
      <c r="Q3666" s="80">
        <v>0.32052083333333298</v>
      </c>
      <c r="R3666" s="81">
        <v>1</v>
      </c>
      <c r="S3666" s="81" t="s">
        <v>12666</v>
      </c>
      <c r="T3666" s="83" t="s">
        <v>13721</v>
      </c>
      <c r="AL3666" s="79">
        <v>0.34240740740740699</v>
      </c>
      <c r="AM3666" s="2">
        <v>1</v>
      </c>
      <c r="AN3666" s="2" t="s">
        <v>1907</v>
      </c>
      <c r="AO3666" s="2" t="s">
        <v>13717</v>
      </c>
    </row>
    <row r="3667" spans="17:41">
      <c r="Q3667" s="84">
        <v>0.32056712962963002</v>
      </c>
      <c r="R3667" s="85">
        <v>1</v>
      </c>
      <c r="S3667" s="85" t="s">
        <v>1094</v>
      </c>
      <c r="T3667" s="87" t="s">
        <v>13721</v>
      </c>
      <c r="AL3667" s="79">
        <v>0.34241898148148098</v>
      </c>
      <c r="AM3667" s="2">
        <v>2</v>
      </c>
      <c r="AN3667" s="2" t="s">
        <v>2252</v>
      </c>
      <c r="AO3667" s="2" t="s">
        <v>13717</v>
      </c>
    </row>
    <row r="3668" spans="17:41">
      <c r="Q3668" s="80">
        <v>0.32059027777777799</v>
      </c>
      <c r="R3668" s="81">
        <v>2</v>
      </c>
      <c r="S3668" s="81" t="s">
        <v>4753</v>
      </c>
      <c r="T3668" s="83" t="s">
        <v>13719</v>
      </c>
      <c r="AL3668" s="79">
        <v>0.34241898148148098</v>
      </c>
      <c r="AM3668" s="2">
        <v>1</v>
      </c>
      <c r="AN3668" s="2" t="s">
        <v>2844</v>
      </c>
      <c r="AO3668" s="2" t="s">
        <v>13717</v>
      </c>
    </row>
    <row r="3669" spans="17:41">
      <c r="Q3669" s="84">
        <v>0.320694444444444</v>
      </c>
      <c r="R3669" s="85">
        <v>2</v>
      </c>
      <c r="S3669" s="85" t="s">
        <v>1454</v>
      </c>
      <c r="T3669" s="87" t="s">
        <v>13719</v>
      </c>
      <c r="AL3669" s="79">
        <v>0.34255787037037</v>
      </c>
      <c r="AM3669" s="2">
        <v>1</v>
      </c>
      <c r="AN3669" s="2" t="s">
        <v>4965</v>
      </c>
      <c r="AO3669" s="2" t="s">
        <v>13717</v>
      </c>
    </row>
    <row r="3670" spans="17:41">
      <c r="Q3670" s="80">
        <v>0.32075231481481498</v>
      </c>
      <c r="R3670" s="81">
        <v>1</v>
      </c>
      <c r="S3670" s="81" t="s">
        <v>12667</v>
      </c>
      <c r="T3670" s="83" t="s">
        <v>13716</v>
      </c>
      <c r="AL3670" s="79">
        <v>0.34255787037037</v>
      </c>
      <c r="AM3670" s="2">
        <v>1</v>
      </c>
      <c r="AN3670" s="2" t="s">
        <v>2250</v>
      </c>
      <c r="AO3670" s="2" t="s">
        <v>13719</v>
      </c>
    </row>
    <row r="3671" spans="17:41">
      <c r="Q3671" s="84">
        <v>0.320810185185185</v>
      </c>
      <c r="R3671" s="85">
        <v>2</v>
      </c>
      <c r="S3671" s="85" t="s">
        <v>1798</v>
      </c>
      <c r="T3671" s="87" t="s">
        <v>13719</v>
      </c>
      <c r="AL3671" s="79">
        <v>0.34258101851851902</v>
      </c>
      <c r="AM3671" s="2">
        <v>1</v>
      </c>
      <c r="AN3671" s="2" t="s">
        <v>2588</v>
      </c>
      <c r="AO3671" s="2" t="s">
        <v>13717</v>
      </c>
    </row>
    <row r="3672" spans="17:41">
      <c r="Q3672" s="80">
        <v>0.32083333333333303</v>
      </c>
      <c r="R3672" s="81">
        <v>2</v>
      </c>
      <c r="S3672" s="81" t="s">
        <v>2636</v>
      </c>
      <c r="T3672" s="83" t="s">
        <v>13719</v>
      </c>
      <c r="AL3672" s="79">
        <v>0.34260416666666699</v>
      </c>
      <c r="AM3672" s="2">
        <v>1</v>
      </c>
      <c r="AN3672" s="2" t="s">
        <v>2659</v>
      </c>
      <c r="AO3672" s="2" t="s">
        <v>13719</v>
      </c>
    </row>
    <row r="3673" spans="17:41">
      <c r="Q3673" s="84">
        <v>0.32083333333333303</v>
      </c>
      <c r="R3673" s="85">
        <v>1</v>
      </c>
      <c r="S3673" s="85" t="s">
        <v>1799</v>
      </c>
      <c r="T3673" s="87" t="s">
        <v>13719</v>
      </c>
      <c r="AL3673" s="79">
        <v>0.34261574074074103</v>
      </c>
      <c r="AM3673" s="2">
        <v>1</v>
      </c>
      <c r="AN3673" s="2" t="s">
        <v>4967</v>
      </c>
      <c r="AO3673" s="2" t="s">
        <v>13719</v>
      </c>
    </row>
    <row r="3674" spans="17:41">
      <c r="Q3674" s="80">
        <v>0.32086805555555598</v>
      </c>
      <c r="R3674" s="81">
        <v>1</v>
      </c>
      <c r="S3674" s="81" t="s">
        <v>2151</v>
      </c>
      <c r="T3674" s="83" t="s">
        <v>13717</v>
      </c>
      <c r="AL3674" s="79">
        <v>0.34261574074074103</v>
      </c>
      <c r="AM3674" s="2">
        <v>1</v>
      </c>
      <c r="AN3674" s="2" t="s">
        <v>2249</v>
      </c>
      <c r="AO3674" s="2" t="s">
        <v>13719</v>
      </c>
    </row>
    <row r="3675" spans="17:41">
      <c r="Q3675" s="84">
        <v>0.32094907407407403</v>
      </c>
      <c r="R3675" s="85">
        <v>1</v>
      </c>
      <c r="S3675" s="85" t="s">
        <v>4749</v>
      </c>
      <c r="T3675" s="87" t="s">
        <v>13716</v>
      </c>
      <c r="AL3675" s="79">
        <v>0.34263888888888899</v>
      </c>
      <c r="AM3675" s="2">
        <v>1</v>
      </c>
      <c r="AN3675" s="2" t="s">
        <v>12712</v>
      </c>
      <c r="AO3675" s="2" t="s">
        <v>13722</v>
      </c>
    </row>
    <row r="3676" spans="17:41">
      <c r="Q3676" s="80">
        <v>0.32098379629629598</v>
      </c>
      <c r="R3676" s="81">
        <v>1</v>
      </c>
      <c r="S3676" s="81" t="s">
        <v>2764</v>
      </c>
      <c r="T3676" s="83" t="s">
        <v>13719</v>
      </c>
      <c r="AL3676" s="79">
        <v>0.342673611111111</v>
      </c>
      <c r="AM3676" s="2">
        <v>2</v>
      </c>
      <c r="AN3676" s="2" t="s">
        <v>553</v>
      </c>
      <c r="AO3676" s="2" t="s">
        <v>13722</v>
      </c>
    </row>
    <row r="3677" spans="17:41">
      <c r="Q3677" s="84">
        <v>0.32111111111111101</v>
      </c>
      <c r="R3677" s="85">
        <v>4</v>
      </c>
      <c r="S3677" s="85" t="s">
        <v>4756</v>
      </c>
      <c r="T3677" s="87" t="s">
        <v>13719</v>
      </c>
      <c r="AL3677" s="79">
        <v>0.34268518518518498</v>
      </c>
      <c r="AM3677" s="2">
        <v>1</v>
      </c>
      <c r="AN3677" s="2" t="s">
        <v>777</v>
      </c>
      <c r="AO3677" s="2" t="s">
        <v>13718</v>
      </c>
    </row>
    <row r="3678" spans="17:41">
      <c r="Q3678" s="80">
        <v>0.321122685185185</v>
      </c>
      <c r="R3678" s="81">
        <v>1</v>
      </c>
      <c r="S3678" s="81" t="s">
        <v>2158</v>
      </c>
      <c r="T3678" s="83" t="s">
        <v>13719</v>
      </c>
      <c r="AL3678" s="79">
        <v>0.34280092592592598</v>
      </c>
      <c r="AM3678" s="2">
        <v>1</v>
      </c>
      <c r="AN3678" s="2" t="s">
        <v>2658</v>
      </c>
      <c r="AO3678" s="2" t="s">
        <v>13716</v>
      </c>
    </row>
    <row r="3679" spans="17:41">
      <c r="Q3679" s="84">
        <v>0.32114583333333302</v>
      </c>
      <c r="R3679" s="85">
        <v>2</v>
      </c>
      <c r="S3679" s="85" t="s">
        <v>12668</v>
      </c>
      <c r="T3679" s="87" t="s">
        <v>13722</v>
      </c>
      <c r="AL3679" s="79">
        <v>0.34287037037036999</v>
      </c>
      <c r="AM3679" s="2">
        <v>3</v>
      </c>
      <c r="AN3679" s="2" t="s">
        <v>2485</v>
      </c>
      <c r="AO3679" s="2" t="s">
        <v>13717</v>
      </c>
    </row>
    <row r="3680" spans="17:41">
      <c r="Q3680" s="80">
        <v>0.321157407407407</v>
      </c>
      <c r="R3680" s="81">
        <v>1</v>
      </c>
      <c r="S3680" s="81" t="s">
        <v>1800</v>
      </c>
      <c r="T3680" s="83" t="s">
        <v>13719</v>
      </c>
      <c r="AL3680" s="79">
        <v>0.34288194444444398</v>
      </c>
      <c r="AM3680" s="2">
        <v>1</v>
      </c>
      <c r="AN3680" s="2" t="s">
        <v>2845</v>
      </c>
      <c r="AO3680" s="2" t="s">
        <v>13719</v>
      </c>
    </row>
    <row r="3681" spans="17:41">
      <c r="Q3681" s="84">
        <v>0.32119212962963001</v>
      </c>
      <c r="R3681" s="85">
        <v>1</v>
      </c>
      <c r="S3681" s="85" t="s">
        <v>2638</v>
      </c>
      <c r="T3681" s="87" t="s">
        <v>13719</v>
      </c>
      <c r="AL3681" s="79">
        <v>0.34288194444444398</v>
      </c>
      <c r="AM3681" s="2">
        <v>1</v>
      </c>
      <c r="AN3681" s="2" t="s">
        <v>4969</v>
      </c>
      <c r="AO3681" s="2" t="s">
        <v>13719</v>
      </c>
    </row>
    <row r="3682" spans="17:41">
      <c r="Q3682" s="80">
        <v>0.32121527777777797</v>
      </c>
      <c r="R3682" s="81">
        <v>1</v>
      </c>
      <c r="S3682" s="81" t="s">
        <v>1802</v>
      </c>
      <c r="T3682" s="83" t="s">
        <v>13717</v>
      </c>
      <c r="AL3682" s="79">
        <v>0.34289351851851901</v>
      </c>
      <c r="AM3682" s="2">
        <v>1</v>
      </c>
      <c r="AN3682" s="2" t="s">
        <v>2846</v>
      </c>
      <c r="AO3682" s="2" t="s">
        <v>13719</v>
      </c>
    </row>
    <row r="3683" spans="17:41">
      <c r="Q3683" s="84">
        <v>0.32121527777777797</v>
      </c>
      <c r="R3683" s="85">
        <v>1</v>
      </c>
      <c r="S3683" s="85" t="s">
        <v>1792</v>
      </c>
      <c r="T3683" s="87" t="s">
        <v>13716</v>
      </c>
      <c r="AL3683" s="79">
        <v>0.34292824074074102</v>
      </c>
      <c r="AM3683" s="2">
        <v>1</v>
      </c>
      <c r="AN3683" s="2" t="s">
        <v>4970</v>
      </c>
      <c r="AO3683" s="2" t="s">
        <v>13717</v>
      </c>
    </row>
    <row r="3684" spans="17:41">
      <c r="Q3684" s="80">
        <v>0.321238425925926</v>
      </c>
      <c r="R3684" s="81">
        <v>1</v>
      </c>
      <c r="S3684" s="81" t="s">
        <v>2156</v>
      </c>
      <c r="T3684" s="83" t="s">
        <v>13717</v>
      </c>
      <c r="AL3684" s="79">
        <v>0.34304398148148102</v>
      </c>
      <c r="AM3684" s="2">
        <v>1</v>
      </c>
      <c r="AN3684" s="2" t="s">
        <v>1912</v>
      </c>
      <c r="AO3684" s="2" t="s">
        <v>13719</v>
      </c>
    </row>
    <row r="3685" spans="17:41">
      <c r="Q3685" s="84">
        <v>0.32126157407407402</v>
      </c>
      <c r="R3685" s="85">
        <v>1</v>
      </c>
      <c r="S3685" s="85" t="s">
        <v>1801</v>
      </c>
      <c r="T3685" s="87" t="s">
        <v>13719</v>
      </c>
      <c r="AL3685" s="79">
        <v>0.343136574074074</v>
      </c>
      <c r="AM3685" s="2">
        <v>1</v>
      </c>
      <c r="AN3685" s="2" t="s">
        <v>168</v>
      </c>
      <c r="AO3685" s="2" t="s">
        <v>13717</v>
      </c>
    </row>
    <row r="3686" spans="17:41">
      <c r="Q3686" s="80">
        <v>0.32130787037037001</v>
      </c>
      <c r="R3686" s="81">
        <v>1</v>
      </c>
      <c r="S3686" s="81" t="s">
        <v>2157</v>
      </c>
      <c r="T3686" s="83" t="s">
        <v>13717</v>
      </c>
      <c r="AL3686" s="79">
        <v>0.34315972222222202</v>
      </c>
      <c r="AM3686" s="2">
        <v>4</v>
      </c>
      <c r="AN3686" s="2" t="s">
        <v>2253</v>
      </c>
      <c r="AO3686" s="2" t="s">
        <v>13717</v>
      </c>
    </row>
    <row r="3687" spans="17:41">
      <c r="Q3687" s="84">
        <v>0.32131944444444399</v>
      </c>
      <c r="R3687" s="85">
        <v>2</v>
      </c>
      <c r="S3687" s="85" t="s">
        <v>2154</v>
      </c>
      <c r="T3687" s="87" t="s">
        <v>13719</v>
      </c>
      <c r="AL3687" s="79">
        <v>0.34315972222222202</v>
      </c>
      <c r="AM3687" s="2">
        <v>1</v>
      </c>
      <c r="AN3687" s="2" t="s">
        <v>2251</v>
      </c>
      <c r="AO3687" s="2" t="s">
        <v>13716</v>
      </c>
    </row>
    <row r="3688" spans="17:41">
      <c r="Q3688" s="80">
        <v>0.32131944444444399</v>
      </c>
      <c r="R3688" s="81">
        <v>1</v>
      </c>
      <c r="S3688" s="81" t="s">
        <v>2639</v>
      </c>
      <c r="T3688" s="83" t="s">
        <v>13719</v>
      </c>
      <c r="AL3688" s="79">
        <v>0.343171296296296</v>
      </c>
      <c r="AM3688" s="2">
        <v>1</v>
      </c>
      <c r="AN3688" s="2" t="s">
        <v>2662</v>
      </c>
      <c r="AO3688" s="2" t="s">
        <v>13719</v>
      </c>
    </row>
    <row r="3689" spans="17:41">
      <c r="Q3689" s="84">
        <v>0.32143518518518499</v>
      </c>
      <c r="R3689" s="85">
        <v>1</v>
      </c>
      <c r="S3689" s="85" t="s">
        <v>1447</v>
      </c>
      <c r="T3689" s="87" t="s">
        <v>13717</v>
      </c>
      <c r="AL3689" s="79">
        <v>0.34320601851851901</v>
      </c>
      <c r="AM3689" s="2">
        <v>1</v>
      </c>
      <c r="AN3689" s="2" t="s">
        <v>551</v>
      </c>
      <c r="AO3689" s="2" t="s">
        <v>13722</v>
      </c>
    </row>
    <row r="3690" spans="17:41">
      <c r="Q3690" s="80">
        <v>0.32144675925925897</v>
      </c>
      <c r="R3690" s="81">
        <v>1</v>
      </c>
      <c r="S3690" s="81" t="s">
        <v>878</v>
      </c>
      <c r="T3690" s="83" t="s">
        <v>13722</v>
      </c>
      <c r="AL3690" s="79">
        <v>0.34322916666666697</v>
      </c>
      <c r="AM3690" s="2">
        <v>1</v>
      </c>
      <c r="AN3690" s="2" t="s">
        <v>4973</v>
      </c>
      <c r="AO3690" s="2" t="s">
        <v>13719</v>
      </c>
    </row>
    <row r="3691" spans="17:41">
      <c r="Q3691" s="84">
        <v>0.32145833333333301</v>
      </c>
      <c r="R3691" s="85">
        <v>1</v>
      </c>
      <c r="S3691" s="85" t="s">
        <v>2562</v>
      </c>
      <c r="T3691" s="87" t="s">
        <v>13719</v>
      </c>
      <c r="AL3691" s="79">
        <v>0.34333333333333299</v>
      </c>
      <c r="AM3691" s="2">
        <v>1</v>
      </c>
      <c r="AN3691" s="2" t="s">
        <v>1525</v>
      </c>
      <c r="AO3691" s="2" t="s">
        <v>13717</v>
      </c>
    </row>
    <row r="3692" spans="17:41">
      <c r="Q3692" s="80">
        <v>0.321469907407407</v>
      </c>
      <c r="R3692" s="81">
        <v>1</v>
      </c>
      <c r="S3692" s="81" t="s">
        <v>2153</v>
      </c>
      <c r="T3692" s="83" t="s">
        <v>13719</v>
      </c>
      <c r="AL3692" s="79">
        <v>0.34346064814814797</v>
      </c>
      <c r="AM3692" s="2">
        <v>1</v>
      </c>
      <c r="AN3692" s="2" t="s">
        <v>1526</v>
      </c>
      <c r="AO3692" s="2" t="s">
        <v>13717</v>
      </c>
    </row>
    <row r="3693" spans="17:41">
      <c r="Q3693" s="84">
        <v>0.32155092592592599</v>
      </c>
      <c r="R3693" s="85">
        <v>2</v>
      </c>
      <c r="S3693" s="85" t="s">
        <v>2565</v>
      </c>
      <c r="T3693" s="87" t="s">
        <v>13717</v>
      </c>
      <c r="AL3693" s="79">
        <v>0.34346064814814797</v>
      </c>
      <c r="AM3693" s="2">
        <v>2</v>
      </c>
      <c r="AN3693" s="2" t="s">
        <v>2661</v>
      </c>
      <c r="AO3693" s="2" t="s">
        <v>13719</v>
      </c>
    </row>
    <row r="3694" spans="17:41">
      <c r="Q3694" s="80">
        <v>0.32156249999999997</v>
      </c>
      <c r="R3694" s="81">
        <v>1</v>
      </c>
      <c r="S3694" s="81" t="s">
        <v>1449</v>
      </c>
      <c r="T3694" s="83" t="s">
        <v>13717</v>
      </c>
      <c r="AL3694" s="79">
        <v>0.343483796296296</v>
      </c>
      <c r="AM3694" s="2">
        <v>2</v>
      </c>
      <c r="AN3694" s="2" t="s">
        <v>2254</v>
      </c>
      <c r="AO3694" s="2" t="s">
        <v>13717</v>
      </c>
    </row>
    <row r="3695" spans="17:41">
      <c r="Q3695" s="84">
        <v>0.32162037037037</v>
      </c>
      <c r="R3695" s="85">
        <v>1</v>
      </c>
      <c r="S3695" s="85" t="s">
        <v>2568</v>
      </c>
      <c r="T3695" s="87" t="s">
        <v>13717</v>
      </c>
      <c r="AL3695" s="79">
        <v>0.34349537037036998</v>
      </c>
      <c r="AM3695" s="2">
        <v>1</v>
      </c>
      <c r="AN3695" s="2" t="s">
        <v>1913</v>
      </c>
      <c r="AO3695" s="2" t="s">
        <v>13716</v>
      </c>
    </row>
    <row r="3696" spans="17:41">
      <c r="Q3696" s="80">
        <v>0.32162037037037</v>
      </c>
      <c r="R3696" s="81">
        <v>2</v>
      </c>
      <c r="S3696" s="81" t="s">
        <v>1304</v>
      </c>
      <c r="T3696" s="83" t="s">
        <v>13719</v>
      </c>
      <c r="AL3696" s="79">
        <v>0.34350694444444402</v>
      </c>
      <c r="AM3696" s="2">
        <v>1</v>
      </c>
      <c r="AN3696" s="2" t="s">
        <v>2852</v>
      </c>
      <c r="AO3696" s="2" t="s">
        <v>13719</v>
      </c>
    </row>
    <row r="3697" spans="17:41">
      <c r="Q3697" s="84">
        <v>0.32163194444444398</v>
      </c>
      <c r="R3697" s="85">
        <v>2</v>
      </c>
      <c r="S3697" s="85" t="s">
        <v>1804</v>
      </c>
      <c r="T3697" s="87" t="s">
        <v>13717</v>
      </c>
      <c r="AL3697" s="79">
        <v>0.34353009259259298</v>
      </c>
      <c r="AM3697" s="2">
        <v>1</v>
      </c>
      <c r="AN3697" s="2" t="s">
        <v>552</v>
      </c>
      <c r="AO3697" s="2" t="s">
        <v>13718</v>
      </c>
    </row>
    <row r="3698" spans="17:41">
      <c r="Q3698" s="80">
        <v>0.32164351851851902</v>
      </c>
      <c r="R3698" s="81">
        <v>1</v>
      </c>
      <c r="S3698" s="81" t="s">
        <v>1806</v>
      </c>
      <c r="T3698" s="83" t="s">
        <v>13719</v>
      </c>
      <c r="AL3698" s="79">
        <v>0.34356481481481499</v>
      </c>
      <c r="AM3698" s="2">
        <v>1</v>
      </c>
      <c r="AN3698" s="2" t="s">
        <v>1524</v>
      </c>
      <c r="AO3698" s="2" t="s">
        <v>13716</v>
      </c>
    </row>
    <row r="3699" spans="17:41">
      <c r="Q3699" s="84">
        <v>0.32165509259259301</v>
      </c>
      <c r="R3699" s="85">
        <v>1</v>
      </c>
      <c r="S3699" s="85" t="s">
        <v>1805</v>
      </c>
      <c r="T3699" s="87" t="s">
        <v>13717</v>
      </c>
      <c r="AL3699" s="79">
        <v>0.34358796296296301</v>
      </c>
      <c r="AM3699" s="2">
        <v>3</v>
      </c>
      <c r="AN3699" s="2" t="s">
        <v>958</v>
      </c>
      <c r="AO3699" s="2" t="s">
        <v>13726</v>
      </c>
    </row>
    <row r="3700" spans="17:41">
      <c r="Q3700" s="80">
        <v>0.32165509259259301</v>
      </c>
      <c r="R3700" s="81">
        <v>1</v>
      </c>
      <c r="S3700" s="81" t="s">
        <v>1456</v>
      </c>
      <c r="T3700" s="83" t="s">
        <v>13719</v>
      </c>
      <c r="AL3700" s="79">
        <v>0.34361111111111098</v>
      </c>
      <c r="AM3700" s="2">
        <v>1</v>
      </c>
      <c r="AN3700" s="2" t="s">
        <v>2850</v>
      </c>
      <c r="AO3700" s="2" t="s">
        <v>13717</v>
      </c>
    </row>
    <row r="3701" spans="17:41">
      <c r="Q3701" s="84">
        <v>0.32174768518518498</v>
      </c>
      <c r="R3701" s="85">
        <v>1</v>
      </c>
      <c r="S3701" s="85" t="s">
        <v>1441</v>
      </c>
      <c r="T3701" s="87" t="s">
        <v>13718</v>
      </c>
      <c r="AL3701" s="79">
        <v>0.343634259259259</v>
      </c>
      <c r="AM3701" s="2">
        <v>1</v>
      </c>
      <c r="AN3701" s="2" t="s">
        <v>2487</v>
      </c>
      <c r="AO3701" s="2" t="s">
        <v>13717</v>
      </c>
    </row>
    <row r="3702" spans="17:41">
      <c r="Q3702" s="80">
        <v>0.32182870370370398</v>
      </c>
      <c r="R3702" s="81">
        <v>1</v>
      </c>
      <c r="S3702" s="81" t="s">
        <v>1017</v>
      </c>
      <c r="T3702" s="83" t="s">
        <v>13723</v>
      </c>
      <c r="AL3702" s="79">
        <v>0.34368055555555599</v>
      </c>
      <c r="AM3702" s="2">
        <v>1</v>
      </c>
      <c r="AN3702" s="2" t="s">
        <v>4975</v>
      </c>
      <c r="AO3702" s="2" t="s">
        <v>13719</v>
      </c>
    </row>
    <row r="3703" spans="17:41">
      <c r="Q3703" s="84">
        <v>0.32189814814814799</v>
      </c>
      <c r="R3703" s="85">
        <v>1</v>
      </c>
      <c r="S3703" s="85" t="s">
        <v>1257</v>
      </c>
      <c r="T3703" s="87" t="s">
        <v>13718</v>
      </c>
      <c r="AL3703" s="79">
        <v>0.34369212962963003</v>
      </c>
      <c r="AM3703" s="2">
        <v>1</v>
      </c>
      <c r="AN3703" s="2" t="s">
        <v>4976</v>
      </c>
      <c r="AO3703" s="2" t="s">
        <v>13719</v>
      </c>
    </row>
    <row r="3704" spans="17:41">
      <c r="Q3704" s="80">
        <v>0.322002314814815</v>
      </c>
      <c r="R3704" s="81">
        <v>1</v>
      </c>
      <c r="S3704" s="81" t="s">
        <v>2446</v>
      </c>
      <c r="T3704" s="83" t="s">
        <v>13717</v>
      </c>
      <c r="AL3704" s="79">
        <v>0.34371527777777799</v>
      </c>
      <c r="AM3704" s="2">
        <v>1</v>
      </c>
      <c r="AN3704" s="2" t="s">
        <v>2666</v>
      </c>
      <c r="AO3704" s="2" t="s">
        <v>13719</v>
      </c>
    </row>
    <row r="3705" spans="17:41">
      <c r="Q3705" s="84">
        <v>0.32204861111111099</v>
      </c>
      <c r="R3705" s="85">
        <v>1</v>
      </c>
      <c r="S3705" s="85" t="s">
        <v>4755</v>
      </c>
      <c r="T3705" s="87" t="s">
        <v>13717</v>
      </c>
      <c r="AL3705" s="79">
        <v>0.34372685185185198</v>
      </c>
      <c r="AM3705" s="2">
        <v>3</v>
      </c>
      <c r="AN3705" s="2" t="s">
        <v>2663</v>
      </c>
      <c r="AO3705" s="2" t="s">
        <v>13719</v>
      </c>
    </row>
    <row r="3706" spans="17:41">
      <c r="Q3706" s="80">
        <v>0.32206018518518498</v>
      </c>
      <c r="R3706" s="81">
        <v>1</v>
      </c>
      <c r="S3706" s="81" t="s">
        <v>1808</v>
      </c>
      <c r="T3706" s="83" t="s">
        <v>13717</v>
      </c>
      <c r="AL3706" s="79">
        <v>0.34378472222222201</v>
      </c>
      <c r="AM3706" s="2">
        <v>1</v>
      </c>
      <c r="AN3706" s="2" t="s">
        <v>4977</v>
      </c>
      <c r="AO3706" s="2" t="s">
        <v>13719</v>
      </c>
    </row>
    <row r="3707" spans="17:41">
      <c r="Q3707" s="84">
        <v>0.32207175925925902</v>
      </c>
      <c r="R3707" s="85">
        <v>1</v>
      </c>
      <c r="S3707" s="85" t="s">
        <v>2448</v>
      </c>
      <c r="T3707" s="87" t="s">
        <v>13719</v>
      </c>
      <c r="AL3707" s="79">
        <v>0.34381944444444401</v>
      </c>
      <c r="AM3707" s="2">
        <v>1</v>
      </c>
      <c r="AN3707" s="2" t="s">
        <v>1915</v>
      </c>
      <c r="AO3707" s="2" t="s">
        <v>13717</v>
      </c>
    </row>
    <row r="3708" spans="17:41">
      <c r="Q3708" s="80">
        <v>0.322083333333333</v>
      </c>
      <c r="R3708" s="81">
        <v>1</v>
      </c>
      <c r="S3708" s="81" t="s">
        <v>4757</v>
      </c>
      <c r="T3708" s="83" t="s">
        <v>13717</v>
      </c>
      <c r="AL3708" s="79">
        <v>0.34384259259259298</v>
      </c>
      <c r="AM3708" s="2">
        <v>1</v>
      </c>
      <c r="AN3708" s="2" t="s">
        <v>2562</v>
      </c>
      <c r="AO3708" s="2" t="s">
        <v>13717</v>
      </c>
    </row>
    <row r="3709" spans="17:41">
      <c r="Q3709" s="84">
        <v>0.322083333333333</v>
      </c>
      <c r="R3709" s="85">
        <v>1</v>
      </c>
      <c r="S3709" s="85" t="s">
        <v>894</v>
      </c>
      <c r="T3709" s="87" t="s">
        <v>13722</v>
      </c>
      <c r="AL3709" s="79">
        <v>0.34391203703703699</v>
      </c>
      <c r="AM3709" s="2">
        <v>1</v>
      </c>
      <c r="AN3709" s="2" t="s">
        <v>2849</v>
      </c>
      <c r="AO3709" s="2" t="s">
        <v>13716</v>
      </c>
    </row>
    <row r="3710" spans="17:41">
      <c r="Q3710" s="80">
        <v>0.32209490740740698</v>
      </c>
      <c r="R3710" s="81">
        <v>3</v>
      </c>
      <c r="S3710" s="81" t="s">
        <v>4760</v>
      </c>
      <c r="T3710" s="83" t="s">
        <v>13719</v>
      </c>
      <c r="AL3710" s="79">
        <v>0.34392361111111103</v>
      </c>
      <c r="AM3710" s="2">
        <v>1</v>
      </c>
      <c r="AN3710" s="2" t="s">
        <v>12713</v>
      </c>
      <c r="AO3710" s="2" t="s">
        <v>13716</v>
      </c>
    </row>
    <row r="3711" spans="17:41">
      <c r="Q3711" s="84">
        <v>0.32214120370370403</v>
      </c>
      <c r="R3711" s="85">
        <v>4</v>
      </c>
      <c r="S3711" s="85" t="s">
        <v>2562</v>
      </c>
      <c r="T3711" s="87" t="s">
        <v>13719</v>
      </c>
      <c r="AL3711" s="79">
        <v>0.34392361111111103</v>
      </c>
      <c r="AM3711" s="2">
        <v>2</v>
      </c>
      <c r="AN3711" s="2" t="s">
        <v>2856</v>
      </c>
      <c r="AO3711" s="2" t="s">
        <v>13722</v>
      </c>
    </row>
    <row r="3712" spans="17:41">
      <c r="Q3712" s="80">
        <v>0.32217592592592598</v>
      </c>
      <c r="R3712" s="81">
        <v>1</v>
      </c>
      <c r="S3712" s="81" t="s">
        <v>1455</v>
      </c>
      <c r="T3712" s="83" t="s">
        <v>13717</v>
      </c>
      <c r="AL3712" s="79">
        <v>0.34399305555555598</v>
      </c>
      <c r="AM3712" s="2">
        <v>3</v>
      </c>
      <c r="AN3712" s="2" t="s">
        <v>4980</v>
      </c>
      <c r="AO3712" s="2" t="s">
        <v>13719</v>
      </c>
    </row>
    <row r="3713" spans="17:41">
      <c r="Q3713" s="84">
        <v>0.322199074074074</v>
      </c>
      <c r="R3713" s="85">
        <v>3</v>
      </c>
      <c r="S3713" s="85" t="s">
        <v>2562</v>
      </c>
      <c r="T3713" s="87" t="s">
        <v>13719</v>
      </c>
      <c r="AL3713" s="79">
        <v>0.34400462962963002</v>
      </c>
      <c r="AM3713" s="2">
        <v>1</v>
      </c>
      <c r="AN3713" s="2" t="s">
        <v>2851</v>
      </c>
      <c r="AO3713" s="2" t="s">
        <v>13719</v>
      </c>
    </row>
    <row r="3714" spans="17:41">
      <c r="Q3714" s="80">
        <v>0.32221064814814798</v>
      </c>
      <c r="R3714" s="81">
        <v>1</v>
      </c>
      <c r="S3714" s="81" t="s">
        <v>2152</v>
      </c>
      <c r="T3714" s="83" t="s">
        <v>13717</v>
      </c>
      <c r="AL3714" s="79">
        <v>0.344016203703704</v>
      </c>
      <c r="AM3714" s="2">
        <v>2</v>
      </c>
      <c r="AN3714" s="2" t="s">
        <v>1918</v>
      </c>
      <c r="AO3714" s="2" t="s">
        <v>13719</v>
      </c>
    </row>
    <row r="3715" spans="17:41">
      <c r="Q3715" s="84">
        <v>0.32224537037036999</v>
      </c>
      <c r="R3715" s="85">
        <v>2</v>
      </c>
      <c r="S3715" s="85" t="s">
        <v>2640</v>
      </c>
      <c r="T3715" s="87" t="s">
        <v>13719</v>
      </c>
      <c r="AL3715" s="79">
        <v>0.34402777777777799</v>
      </c>
      <c r="AM3715" s="2">
        <v>1</v>
      </c>
      <c r="AN3715" s="2" t="s">
        <v>3974</v>
      </c>
      <c r="AO3715" s="2" t="s">
        <v>13728</v>
      </c>
    </row>
    <row r="3716" spans="17:41">
      <c r="Q3716" s="80">
        <v>0.32225694444444403</v>
      </c>
      <c r="R3716" s="81">
        <v>1</v>
      </c>
      <c r="S3716" s="81" t="s">
        <v>12669</v>
      </c>
      <c r="T3716" s="83" t="s">
        <v>13721</v>
      </c>
      <c r="AL3716" s="79">
        <v>0.34403935185185203</v>
      </c>
      <c r="AM3716" s="2">
        <v>4</v>
      </c>
      <c r="AN3716" s="2" t="s">
        <v>4981</v>
      </c>
      <c r="AO3716" s="2" t="s">
        <v>13719</v>
      </c>
    </row>
    <row r="3717" spans="17:41">
      <c r="Q3717" s="84">
        <v>0.32230324074074101</v>
      </c>
      <c r="R3717" s="85">
        <v>1</v>
      </c>
      <c r="S3717" s="85" t="s">
        <v>2447</v>
      </c>
      <c r="T3717" s="87" t="s">
        <v>13717</v>
      </c>
      <c r="AL3717" s="79">
        <v>0.34412037037037002</v>
      </c>
      <c r="AM3717" s="2">
        <v>2</v>
      </c>
      <c r="AN3717" s="2" t="s">
        <v>4983</v>
      </c>
      <c r="AO3717" s="2" t="s">
        <v>13719</v>
      </c>
    </row>
    <row r="3718" spans="17:41">
      <c r="Q3718" s="80">
        <v>0.32230324074074101</v>
      </c>
      <c r="R3718" s="81">
        <v>1</v>
      </c>
      <c r="S3718" s="81" t="s">
        <v>4762</v>
      </c>
      <c r="T3718" s="83" t="s">
        <v>13719</v>
      </c>
      <c r="AL3718" s="79">
        <v>0.34414351851851899</v>
      </c>
      <c r="AM3718" s="2">
        <v>1</v>
      </c>
      <c r="AN3718" s="2" t="s">
        <v>4984</v>
      </c>
      <c r="AO3718" s="2" t="s">
        <v>13719</v>
      </c>
    </row>
    <row r="3719" spans="17:41">
      <c r="Q3719" s="84">
        <v>0.32240740740740698</v>
      </c>
      <c r="R3719" s="85">
        <v>1</v>
      </c>
      <c r="S3719" s="85" t="s">
        <v>1807</v>
      </c>
      <c r="T3719" s="87" t="s">
        <v>13719</v>
      </c>
      <c r="AL3719" s="79">
        <v>0.34416666666666701</v>
      </c>
      <c r="AM3719" s="2">
        <v>1</v>
      </c>
      <c r="AN3719" s="2" t="s">
        <v>1914</v>
      </c>
      <c r="AO3719" s="2" t="s">
        <v>13717</v>
      </c>
    </row>
    <row r="3720" spans="17:41">
      <c r="Q3720" s="80">
        <v>0.32241898148148102</v>
      </c>
      <c r="R3720" s="81">
        <v>1</v>
      </c>
      <c r="S3720" s="81" t="s">
        <v>4758</v>
      </c>
      <c r="T3720" s="83" t="s">
        <v>13717</v>
      </c>
      <c r="AL3720" s="79">
        <v>0.34416666666666701</v>
      </c>
      <c r="AM3720" s="2">
        <v>1</v>
      </c>
      <c r="AN3720" s="2" t="s">
        <v>4982</v>
      </c>
      <c r="AO3720" s="2" t="s">
        <v>13719</v>
      </c>
    </row>
    <row r="3721" spans="17:41">
      <c r="Q3721" s="84">
        <v>0.32245370370370402</v>
      </c>
      <c r="R3721" s="85">
        <v>2</v>
      </c>
      <c r="S3721" s="85" t="s">
        <v>1311</v>
      </c>
      <c r="T3721" s="87" t="s">
        <v>13718</v>
      </c>
      <c r="AL3721" s="79">
        <v>0.34417824074074099</v>
      </c>
      <c r="AM3721" s="2">
        <v>4</v>
      </c>
      <c r="AN3721" s="2" t="s">
        <v>2664</v>
      </c>
      <c r="AO3721" s="2" t="s">
        <v>13717</v>
      </c>
    </row>
    <row r="3722" spans="17:41">
      <c r="Q3722" s="80">
        <v>0.32247685185185199</v>
      </c>
      <c r="R3722" s="81">
        <v>1</v>
      </c>
      <c r="S3722" s="81" t="s">
        <v>1457</v>
      </c>
      <c r="T3722" s="83" t="s">
        <v>13719</v>
      </c>
      <c r="AL3722" s="79">
        <v>0.34417824074074099</v>
      </c>
      <c r="AM3722" s="2">
        <v>1</v>
      </c>
      <c r="AN3722" s="2" t="s">
        <v>4985</v>
      </c>
      <c r="AO3722" s="2" t="s">
        <v>13719</v>
      </c>
    </row>
    <row r="3723" spans="17:41">
      <c r="Q3723" s="84">
        <v>0.32250000000000001</v>
      </c>
      <c r="R3723" s="85">
        <v>2</v>
      </c>
      <c r="S3723" s="85" t="s">
        <v>148</v>
      </c>
      <c r="T3723" s="87" t="s">
        <v>13722</v>
      </c>
      <c r="AL3723" s="79">
        <v>0.34417824074074099</v>
      </c>
      <c r="AM3723" s="2">
        <v>2</v>
      </c>
      <c r="AN3723" s="2" t="s">
        <v>153</v>
      </c>
      <c r="AO3723" s="2" t="s">
        <v>13726</v>
      </c>
    </row>
    <row r="3724" spans="17:41">
      <c r="Q3724" s="80">
        <v>0.32251157407407399</v>
      </c>
      <c r="R3724" s="81">
        <v>1</v>
      </c>
      <c r="S3724" s="81" t="s">
        <v>2769</v>
      </c>
      <c r="T3724" s="83" t="s">
        <v>13717</v>
      </c>
      <c r="AL3724" s="79">
        <v>0.34418981481481498</v>
      </c>
      <c r="AM3724" s="2">
        <v>1</v>
      </c>
      <c r="AN3724" s="2" t="s">
        <v>1919</v>
      </c>
      <c r="AO3724" s="2" t="s">
        <v>13717</v>
      </c>
    </row>
    <row r="3725" spans="17:41">
      <c r="Q3725" s="84">
        <v>0.322546296296296</v>
      </c>
      <c r="R3725" s="85">
        <v>1</v>
      </c>
      <c r="S3725" s="85" t="s">
        <v>4759</v>
      </c>
      <c r="T3725" s="87" t="s">
        <v>13717</v>
      </c>
      <c r="AL3725" s="79">
        <v>0.34420138888888901</v>
      </c>
      <c r="AM3725" s="2">
        <v>1</v>
      </c>
      <c r="AN3725" s="2" t="s">
        <v>4986</v>
      </c>
      <c r="AO3725" s="2" t="s">
        <v>13719</v>
      </c>
    </row>
    <row r="3726" spans="17:41">
      <c r="Q3726" s="80">
        <v>0.32256944444444402</v>
      </c>
      <c r="R3726" s="81">
        <v>1</v>
      </c>
      <c r="S3726" s="81" t="s">
        <v>4761</v>
      </c>
      <c r="T3726" s="83" t="s">
        <v>13719</v>
      </c>
      <c r="AL3726" s="79">
        <v>0.344212962962963</v>
      </c>
      <c r="AM3726" s="2">
        <v>1</v>
      </c>
      <c r="AN3726" s="2" t="s">
        <v>2255</v>
      </c>
      <c r="AO3726" s="2" t="s">
        <v>13719</v>
      </c>
    </row>
    <row r="3727" spans="17:41">
      <c r="Q3727" s="84">
        <v>0.32256944444444446</v>
      </c>
      <c r="R3727" s="85">
        <v>2</v>
      </c>
      <c r="S3727" s="85" t="s">
        <v>2767</v>
      </c>
      <c r="T3727" s="87" t="s">
        <v>13719</v>
      </c>
      <c r="AL3727" s="79">
        <v>0.34425925925925899</v>
      </c>
      <c r="AM3727" s="2">
        <v>3</v>
      </c>
      <c r="AN3727" s="2" t="s">
        <v>2490</v>
      </c>
      <c r="AO3727" s="2" t="s">
        <v>13717</v>
      </c>
    </row>
    <row r="3728" spans="17:41">
      <c r="Q3728" s="80">
        <v>0.32261574074074101</v>
      </c>
      <c r="R3728" s="81">
        <v>1</v>
      </c>
      <c r="S3728" s="81" t="s">
        <v>12670</v>
      </c>
      <c r="T3728" s="83" t="s">
        <v>13716</v>
      </c>
      <c r="AL3728" s="79">
        <v>0.34425925925925899</v>
      </c>
      <c r="AM3728" s="2">
        <v>1</v>
      </c>
      <c r="AN3728" s="2" t="s">
        <v>4987</v>
      </c>
      <c r="AO3728" s="2" t="s">
        <v>13719</v>
      </c>
    </row>
    <row r="3729" spans="17:41">
      <c r="Q3729" s="84">
        <v>0.32262731481481499</v>
      </c>
      <c r="R3729" s="85">
        <v>2</v>
      </c>
      <c r="S3729" s="85" t="s">
        <v>2765</v>
      </c>
      <c r="T3729" s="87" t="s">
        <v>13716</v>
      </c>
      <c r="AL3729" s="79">
        <v>0.34427083333333303</v>
      </c>
      <c r="AM3729" s="2">
        <v>1</v>
      </c>
      <c r="AN3729" s="2" t="s">
        <v>2562</v>
      </c>
      <c r="AO3729" s="2" t="s">
        <v>13717</v>
      </c>
    </row>
    <row r="3730" spans="17:41">
      <c r="Q3730" s="80">
        <v>0.32263888888888897</v>
      </c>
      <c r="R3730" s="81">
        <v>3</v>
      </c>
      <c r="S3730" s="81" t="s">
        <v>3919</v>
      </c>
      <c r="T3730" s="83" t="s">
        <v>13722</v>
      </c>
      <c r="AL3730" s="79">
        <v>0.34427083333333303</v>
      </c>
      <c r="AM3730" s="2">
        <v>1</v>
      </c>
      <c r="AN3730" s="2" t="s">
        <v>2488</v>
      </c>
      <c r="AO3730" s="2" t="s">
        <v>13719</v>
      </c>
    </row>
    <row r="3731" spans="17:41">
      <c r="Q3731" s="84">
        <v>0.32267361111111098</v>
      </c>
      <c r="R3731" s="85">
        <v>2</v>
      </c>
      <c r="S3731" s="85" t="s">
        <v>10811</v>
      </c>
      <c r="T3731" s="87" t="s">
        <v>13718</v>
      </c>
      <c r="AL3731" s="79">
        <v>0.34427083333333303</v>
      </c>
      <c r="AM3731" s="2">
        <v>1</v>
      </c>
      <c r="AN3731" s="2" t="s">
        <v>12714</v>
      </c>
      <c r="AO3731" s="2" t="s">
        <v>13728</v>
      </c>
    </row>
    <row r="3732" spans="17:41">
      <c r="Q3732" s="80">
        <v>0.32270833333333299</v>
      </c>
      <c r="R3732" s="81">
        <v>1</v>
      </c>
      <c r="S3732" s="81" t="s">
        <v>2771</v>
      </c>
      <c r="T3732" s="83" t="s">
        <v>13719</v>
      </c>
      <c r="AL3732" s="79">
        <v>0.34428240740740701</v>
      </c>
      <c r="AM3732" s="2">
        <v>1</v>
      </c>
      <c r="AN3732" s="2" t="s">
        <v>1922</v>
      </c>
      <c r="AO3732" s="2" t="s">
        <v>13719</v>
      </c>
    </row>
    <row r="3733" spans="17:41">
      <c r="Q3733" s="84">
        <v>0.32271990740740703</v>
      </c>
      <c r="R3733" s="85">
        <v>2</v>
      </c>
      <c r="S3733" s="85" t="s">
        <v>2449</v>
      </c>
      <c r="T3733" s="87" t="s">
        <v>13716</v>
      </c>
      <c r="AL3733" s="79">
        <v>0.344328703703704</v>
      </c>
      <c r="AM3733" s="2">
        <v>1</v>
      </c>
      <c r="AN3733" s="2" t="s">
        <v>4988</v>
      </c>
      <c r="AO3733" s="2" t="s">
        <v>13719</v>
      </c>
    </row>
    <row r="3734" spans="17:41">
      <c r="Q3734" s="80">
        <v>0.32273148148148201</v>
      </c>
      <c r="R3734" s="81">
        <v>1</v>
      </c>
      <c r="S3734" s="81" t="s">
        <v>2155</v>
      </c>
      <c r="T3734" s="83" t="s">
        <v>13716</v>
      </c>
      <c r="AL3734" s="79">
        <v>0.34434027777777798</v>
      </c>
      <c r="AM3734" s="2">
        <v>1</v>
      </c>
      <c r="AN3734" s="2" t="s">
        <v>4990</v>
      </c>
      <c r="AO3734" s="2" t="s">
        <v>13719</v>
      </c>
    </row>
    <row r="3735" spans="17:41">
      <c r="Q3735" s="84">
        <v>0.32276620370370401</v>
      </c>
      <c r="R3735" s="85">
        <v>1</v>
      </c>
      <c r="S3735" s="85" t="s">
        <v>4764</v>
      </c>
      <c r="T3735" s="87" t="s">
        <v>13719</v>
      </c>
      <c r="AL3735" s="79">
        <v>0.34435185185185202</v>
      </c>
      <c r="AM3735" s="2">
        <v>1</v>
      </c>
      <c r="AN3735" s="2" t="s">
        <v>2256</v>
      </c>
      <c r="AO3735" s="2" t="s">
        <v>13717</v>
      </c>
    </row>
    <row r="3736" spans="17:41">
      <c r="Q3736" s="80">
        <v>0.32280092592592602</v>
      </c>
      <c r="R3736" s="81">
        <v>1</v>
      </c>
      <c r="S3736" s="81" t="s">
        <v>2163</v>
      </c>
      <c r="T3736" s="83" t="s">
        <v>13717</v>
      </c>
      <c r="AL3736" s="79">
        <v>0.34437499999999999</v>
      </c>
      <c r="AM3736" s="2">
        <v>1</v>
      </c>
      <c r="AN3736" s="2" t="s">
        <v>1531</v>
      </c>
      <c r="AO3736" s="2" t="s">
        <v>13717</v>
      </c>
    </row>
    <row r="3737" spans="17:41">
      <c r="Q3737" s="84">
        <v>0.32287037037036997</v>
      </c>
      <c r="R3737" s="85">
        <v>2</v>
      </c>
      <c r="S3737" s="85" t="s">
        <v>10951</v>
      </c>
      <c r="T3737" s="87" t="s">
        <v>13718</v>
      </c>
      <c r="AL3737" s="79">
        <v>0.34438657407407403</v>
      </c>
      <c r="AM3737" s="2">
        <v>1</v>
      </c>
      <c r="AN3737" s="2" t="s">
        <v>4992</v>
      </c>
      <c r="AO3737" s="2" t="s">
        <v>13719</v>
      </c>
    </row>
    <row r="3738" spans="17:41">
      <c r="Q3738" s="80">
        <v>0.32288194444444401</v>
      </c>
      <c r="R3738" s="81">
        <v>1</v>
      </c>
      <c r="S3738" s="81" t="s">
        <v>4765</v>
      </c>
      <c r="T3738" s="83" t="s">
        <v>13719</v>
      </c>
      <c r="AL3738" s="79">
        <v>0.34439814814814801</v>
      </c>
      <c r="AM3738" s="2">
        <v>3</v>
      </c>
      <c r="AN3738" s="2" t="s">
        <v>1920</v>
      </c>
      <c r="AO3738" s="2" t="s">
        <v>13717</v>
      </c>
    </row>
    <row r="3739" spans="17:41">
      <c r="Q3739" s="84">
        <v>0.322928240740741</v>
      </c>
      <c r="R3739" s="85">
        <v>1</v>
      </c>
      <c r="S3739" s="85" t="s">
        <v>131</v>
      </c>
      <c r="T3739" s="87" t="s">
        <v>13723</v>
      </c>
      <c r="AL3739" s="79">
        <v>0.34439814814814801</v>
      </c>
      <c r="AM3739" s="2">
        <v>1</v>
      </c>
      <c r="AN3739" s="2" t="s">
        <v>1916</v>
      </c>
      <c r="AO3739" s="2" t="s">
        <v>13719</v>
      </c>
    </row>
    <row r="3740" spans="17:41">
      <c r="Q3740" s="80">
        <v>0.32297453703703699</v>
      </c>
      <c r="R3740" s="81">
        <v>1</v>
      </c>
      <c r="S3740" s="81" t="s">
        <v>2165</v>
      </c>
      <c r="T3740" s="83" t="s">
        <v>13719</v>
      </c>
      <c r="AL3740" s="79">
        <v>0.34440972222222199</v>
      </c>
      <c r="AM3740" s="2">
        <v>1</v>
      </c>
      <c r="AN3740" s="2" t="s">
        <v>4994</v>
      </c>
      <c r="AO3740" s="2" t="s">
        <v>13719</v>
      </c>
    </row>
    <row r="3741" spans="17:41">
      <c r="Q3741" s="84">
        <v>0.32305555555555598</v>
      </c>
      <c r="R3741" s="85">
        <v>1</v>
      </c>
      <c r="S3741" s="85" t="s">
        <v>1121</v>
      </c>
      <c r="T3741" s="87" t="s">
        <v>13721</v>
      </c>
      <c r="AL3741" s="79">
        <v>0.34443287037037001</v>
      </c>
      <c r="AM3741" s="2">
        <v>1</v>
      </c>
      <c r="AN3741" s="2" t="s">
        <v>4997</v>
      </c>
      <c r="AO3741" s="2" t="s">
        <v>13719</v>
      </c>
    </row>
    <row r="3742" spans="17:41">
      <c r="Q3742" s="80">
        <v>0.32309027777777799</v>
      </c>
      <c r="R3742" s="81">
        <v>1</v>
      </c>
      <c r="S3742" s="81" t="s">
        <v>1814</v>
      </c>
      <c r="T3742" s="83" t="s">
        <v>13719</v>
      </c>
      <c r="AL3742" s="79">
        <v>0.344444444444444</v>
      </c>
      <c r="AM3742" s="2">
        <v>1</v>
      </c>
      <c r="AN3742" s="2" t="s">
        <v>4998</v>
      </c>
      <c r="AO3742" s="2" t="s">
        <v>13719</v>
      </c>
    </row>
    <row r="3743" spans="17:41">
      <c r="Q3743" s="84">
        <v>0.32311342592592601</v>
      </c>
      <c r="R3743" s="85">
        <v>4</v>
      </c>
      <c r="S3743" s="85" t="s">
        <v>2450</v>
      </c>
      <c r="T3743" s="87" t="s">
        <v>13717</v>
      </c>
      <c r="AL3743" s="79">
        <v>0.34446759259259302</v>
      </c>
      <c r="AM3743" s="2">
        <v>1</v>
      </c>
      <c r="AN3743" s="2" t="s">
        <v>2562</v>
      </c>
      <c r="AO3743" s="2" t="s">
        <v>13716</v>
      </c>
    </row>
    <row r="3744" spans="17:41">
      <c r="Q3744" s="80">
        <v>0.32311342592592601</v>
      </c>
      <c r="R3744" s="81">
        <v>1</v>
      </c>
      <c r="S3744" s="81" t="s">
        <v>2159</v>
      </c>
      <c r="T3744" s="83" t="s">
        <v>13717</v>
      </c>
      <c r="AL3744" s="79">
        <v>0.34449074074074099</v>
      </c>
      <c r="AM3744" s="2">
        <v>1</v>
      </c>
      <c r="AN3744" s="2" t="s">
        <v>2562</v>
      </c>
      <c r="AO3744" s="2" t="s">
        <v>13719</v>
      </c>
    </row>
    <row r="3745" spans="17:41">
      <c r="Q3745" s="84">
        <v>0.32317129629629598</v>
      </c>
      <c r="R3745" s="85">
        <v>1</v>
      </c>
      <c r="S3745" s="85" t="s">
        <v>1812</v>
      </c>
      <c r="T3745" s="87" t="s">
        <v>13717</v>
      </c>
      <c r="AL3745" s="79">
        <v>0.34449074074074099</v>
      </c>
      <c r="AM3745" s="2">
        <v>2</v>
      </c>
      <c r="AN3745" s="2" t="s">
        <v>5003</v>
      </c>
      <c r="AO3745" s="2" t="s">
        <v>13719</v>
      </c>
    </row>
    <row r="3746" spans="17:41">
      <c r="Q3746" s="80">
        <v>0.32319444444444401</v>
      </c>
      <c r="R3746" s="81">
        <v>1</v>
      </c>
      <c r="S3746" s="81" t="s">
        <v>1813</v>
      </c>
      <c r="T3746" s="83" t="s">
        <v>13717</v>
      </c>
      <c r="AL3746" s="79">
        <v>0.34449074074074099</v>
      </c>
      <c r="AM3746" s="2">
        <v>2</v>
      </c>
      <c r="AN3746" s="2" t="s">
        <v>554</v>
      </c>
      <c r="AO3746" s="2" t="s">
        <v>13718</v>
      </c>
    </row>
    <row r="3747" spans="17:41">
      <c r="Q3747" s="84">
        <v>0.32324074074074099</v>
      </c>
      <c r="R3747" s="85">
        <v>1</v>
      </c>
      <c r="S3747" s="85" t="s">
        <v>1305</v>
      </c>
      <c r="T3747" s="87" t="s">
        <v>13717</v>
      </c>
      <c r="AL3747" s="79">
        <v>0.34453703703703698</v>
      </c>
      <c r="AM3747" s="2">
        <v>1</v>
      </c>
      <c r="AN3747" s="2" t="s">
        <v>119</v>
      </c>
      <c r="AO3747" s="2" t="s">
        <v>13716</v>
      </c>
    </row>
    <row r="3748" spans="17:41">
      <c r="Q3748" s="80">
        <v>0.32326388888888902</v>
      </c>
      <c r="R3748" s="81">
        <v>1</v>
      </c>
      <c r="S3748" s="81" t="s">
        <v>1461</v>
      </c>
      <c r="T3748" s="83" t="s">
        <v>13717</v>
      </c>
      <c r="AL3748" s="79">
        <v>0.34454861111111101</v>
      </c>
      <c r="AM3748" s="2">
        <v>1</v>
      </c>
      <c r="AN3748" s="2" t="s">
        <v>555</v>
      </c>
      <c r="AO3748" s="2" t="s">
        <v>13718</v>
      </c>
    </row>
    <row r="3749" spans="17:41">
      <c r="Q3749" s="84">
        <v>0.323275462962963</v>
      </c>
      <c r="R3749" s="85">
        <v>1</v>
      </c>
      <c r="S3749" s="85" t="s">
        <v>2770</v>
      </c>
      <c r="T3749" s="87" t="s">
        <v>13717</v>
      </c>
      <c r="AL3749" s="79">
        <v>0.344560185185185</v>
      </c>
      <c r="AM3749" s="2">
        <v>1</v>
      </c>
      <c r="AN3749" s="2" t="s">
        <v>560</v>
      </c>
      <c r="AO3749" s="2" t="s">
        <v>13730</v>
      </c>
    </row>
    <row r="3750" spans="17:41">
      <c r="Q3750" s="80">
        <v>0.323275462962963</v>
      </c>
      <c r="R3750" s="81">
        <v>1</v>
      </c>
      <c r="S3750" s="81" t="s">
        <v>4763</v>
      </c>
      <c r="T3750" s="83" t="s">
        <v>13717</v>
      </c>
      <c r="AL3750" s="79">
        <v>0.34457175925925898</v>
      </c>
      <c r="AM3750" s="2">
        <v>1</v>
      </c>
      <c r="AN3750" s="2" t="s">
        <v>780</v>
      </c>
      <c r="AO3750" s="2" t="s">
        <v>13722</v>
      </c>
    </row>
    <row r="3751" spans="17:41">
      <c r="Q3751" s="84">
        <v>0.32334490740740701</v>
      </c>
      <c r="R3751" s="85">
        <v>2</v>
      </c>
      <c r="S3751" s="85" t="s">
        <v>2451</v>
      </c>
      <c r="T3751" s="87" t="s">
        <v>13717</v>
      </c>
      <c r="AL3751" s="79">
        <v>0.344594907407407</v>
      </c>
      <c r="AM3751" s="2">
        <v>2</v>
      </c>
      <c r="AN3751" s="2" t="s">
        <v>180</v>
      </c>
      <c r="AO3751" s="2" t="s">
        <v>13722</v>
      </c>
    </row>
    <row r="3752" spans="17:41">
      <c r="Q3752" s="80">
        <v>0.323356481481481</v>
      </c>
      <c r="R3752" s="81">
        <v>2</v>
      </c>
      <c r="S3752" s="81" t="s">
        <v>1458</v>
      </c>
      <c r="T3752" s="83" t="s">
        <v>13717</v>
      </c>
      <c r="AL3752" s="79">
        <v>0.34464120370370399</v>
      </c>
      <c r="AM3752" s="2">
        <v>1</v>
      </c>
      <c r="AN3752" s="2" t="s">
        <v>1923</v>
      </c>
      <c r="AO3752" s="2" t="s">
        <v>13717</v>
      </c>
    </row>
    <row r="3753" spans="17:41">
      <c r="Q3753" s="84">
        <v>0.32343749999999999</v>
      </c>
      <c r="R3753" s="85">
        <v>1</v>
      </c>
      <c r="S3753" s="85" t="s">
        <v>2167</v>
      </c>
      <c r="T3753" s="87" t="s">
        <v>13717</v>
      </c>
      <c r="AL3753" s="79">
        <v>0.34466435185185201</v>
      </c>
      <c r="AM3753" s="2">
        <v>1</v>
      </c>
      <c r="AN3753" s="2" t="s">
        <v>1534</v>
      </c>
      <c r="AO3753" s="2" t="s">
        <v>13717</v>
      </c>
    </row>
    <row r="3754" spans="17:41">
      <c r="Q3754" s="80">
        <v>0.32349537037037002</v>
      </c>
      <c r="R3754" s="81">
        <v>1</v>
      </c>
      <c r="S3754" s="81" t="s">
        <v>4767</v>
      </c>
      <c r="T3754" s="83" t="s">
        <v>13717</v>
      </c>
      <c r="AL3754" s="79">
        <v>0.34466435185185201</v>
      </c>
      <c r="AM3754" s="2">
        <v>1</v>
      </c>
      <c r="AN3754" s="2" t="s">
        <v>2853</v>
      </c>
      <c r="AO3754" s="2" t="s">
        <v>13719</v>
      </c>
    </row>
    <row r="3755" spans="17:41">
      <c r="Q3755" s="84">
        <v>0.32355324074074099</v>
      </c>
      <c r="R3755" s="85">
        <v>1</v>
      </c>
      <c r="S3755" s="85" t="s">
        <v>736</v>
      </c>
      <c r="T3755" s="87" t="s">
        <v>13720</v>
      </c>
      <c r="AL3755" s="79">
        <v>0.34469907407407402</v>
      </c>
      <c r="AM3755" s="2">
        <v>1</v>
      </c>
      <c r="AN3755" s="2" t="s">
        <v>2492</v>
      </c>
      <c r="AO3755" s="2" t="s">
        <v>13717</v>
      </c>
    </row>
    <row r="3756" spans="17:41">
      <c r="Q3756" s="80">
        <v>0.32357638888888901</v>
      </c>
      <c r="R3756" s="81">
        <v>1</v>
      </c>
      <c r="S3756" s="81" t="s">
        <v>1809</v>
      </c>
      <c r="T3756" s="83" t="s">
        <v>13717</v>
      </c>
      <c r="AL3756" s="79">
        <v>0.344710648148148</v>
      </c>
      <c r="AM3756" s="2">
        <v>2</v>
      </c>
      <c r="AN3756" s="2" t="s">
        <v>4974</v>
      </c>
      <c r="AO3756" s="2" t="s">
        <v>13716</v>
      </c>
    </row>
    <row r="3757" spans="17:41">
      <c r="Q3757" s="84">
        <v>0.32363425925925898</v>
      </c>
      <c r="R3757" s="85">
        <v>1</v>
      </c>
      <c r="S3757" s="85" t="s">
        <v>1818</v>
      </c>
      <c r="T3757" s="87" t="s">
        <v>13719</v>
      </c>
      <c r="AL3757" s="79">
        <v>0.344710648148148</v>
      </c>
      <c r="AM3757" s="2">
        <v>2</v>
      </c>
      <c r="AN3757" s="2" t="s">
        <v>4496</v>
      </c>
      <c r="AO3757" s="2" t="s">
        <v>13722</v>
      </c>
    </row>
    <row r="3758" spans="17:41">
      <c r="Q3758" s="80">
        <v>0.32365740740740701</v>
      </c>
      <c r="R3758" s="81">
        <v>1</v>
      </c>
      <c r="S3758" s="81" t="s">
        <v>2166</v>
      </c>
      <c r="T3758" s="83" t="s">
        <v>13719</v>
      </c>
      <c r="AL3758" s="79">
        <v>0.34472222222222199</v>
      </c>
      <c r="AM3758" s="2">
        <v>1</v>
      </c>
      <c r="AN3758" s="2" t="s">
        <v>5004</v>
      </c>
      <c r="AO3758" s="2" t="s">
        <v>13719</v>
      </c>
    </row>
    <row r="3759" spans="17:41">
      <c r="Q3759" s="84">
        <v>0.32368055555555603</v>
      </c>
      <c r="R3759" s="85">
        <v>2</v>
      </c>
      <c r="S3759" s="85" t="s">
        <v>1816</v>
      </c>
      <c r="T3759" s="87" t="s">
        <v>13719</v>
      </c>
      <c r="AL3759" s="79">
        <v>0.34473379629629602</v>
      </c>
      <c r="AM3759" s="2">
        <v>1</v>
      </c>
      <c r="AN3759" s="2" t="s">
        <v>5006</v>
      </c>
      <c r="AO3759" s="2" t="s">
        <v>13719</v>
      </c>
    </row>
    <row r="3760" spans="17:41">
      <c r="Q3760" s="80">
        <v>0.323738425925926</v>
      </c>
      <c r="R3760" s="81">
        <v>1</v>
      </c>
      <c r="S3760" s="81" t="s">
        <v>2168</v>
      </c>
      <c r="T3760" s="83" t="s">
        <v>13719</v>
      </c>
      <c r="AL3760" s="79">
        <v>0.34475694444444399</v>
      </c>
      <c r="AM3760" s="2">
        <v>1</v>
      </c>
      <c r="AN3760" s="2" t="s">
        <v>5007</v>
      </c>
      <c r="AO3760" s="2" t="s">
        <v>13719</v>
      </c>
    </row>
    <row r="3761" spans="17:41">
      <c r="Q3761" s="84">
        <v>0.32376157407407402</v>
      </c>
      <c r="R3761" s="85">
        <v>1</v>
      </c>
      <c r="S3761" s="85" t="s">
        <v>1817</v>
      </c>
      <c r="T3761" s="87" t="s">
        <v>13719</v>
      </c>
      <c r="AL3761" s="79">
        <v>0.34476851851851897</v>
      </c>
      <c r="AM3761" s="2">
        <v>2</v>
      </c>
      <c r="AN3761" s="2" t="s">
        <v>2260</v>
      </c>
      <c r="AO3761" s="2" t="s">
        <v>13719</v>
      </c>
    </row>
    <row r="3762" spans="17:41">
      <c r="Q3762" s="80">
        <v>0.32381944444444399</v>
      </c>
      <c r="R3762" s="81">
        <v>6</v>
      </c>
      <c r="S3762" s="81" t="s">
        <v>2642</v>
      </c>
      <c r="T3762" s="83" t="s">
        <v>13717</v>
      </c>
      <c r="AL3762" s="79">
        <v>0.34476851851851897</v>
      </c>
      <c r="AM3762" s="2">
        <v>2</v>
      </c>
      <c r="AN3762" s="2" t="s">
        <v>779</v>
      </c>
      <c r="AO3762" s="2" t="s">
        <v>13722</v>
      </c>
    </row>
    <row r="3763" spans="17:41">
      <c r="Q3763" s="84">
        <v>0.32381944444444399</v>
      </c>
      <c r="R3763" s="85">
        <v>2</v>
      </c>
      <c r="S3763" s="85" t="s">
        <v>4768</v>
      </c>
      <c r="T3763" s="87" t="s">
        <v>13716</v>
      </c>
      <c r="AL3763" s="79">
        <v>0.34476851851851897</v>
      </c>
      <c r="AM3763" s="2">
        <v>1</v>
      </c>
      <c r="AN3763" s="2" t="s">
        <v>556</v>
      </c>
      <c r="AO3763" s="2" t="s">
        <v>13718</v>
      </c>
    </row>
    <row r="3764" spans="17:41">
      <c r="Q3764" s="80">
        <v>0.32384259259259301</v>
      </c>
      <c r="R3764" s="81">
        <v>2</v>
      </c>
      <c r="S3764" s="81" t="s">
        <v>12671</v>
      </c>
      <c r="T3764" s="83" t="s">
        <v>13722</v>
      </c>
      <c r="AL3764" s="79">
        <v>0.34478009259259301</v>
      </c>
      <c r="AM3764" s="2">
        <v>1</v>
      </c>
      <c r="AN3764" s="2" t="s">
        <v>1532</v>
      </c>
      <c r="AO3764" s="2" t="s">
        <v>13719</v>
      </c>
    </row>
    <row r="3765" spans="17:41">
      <c r="Q3765" s="84">
        <v>0.323888888888889</v>
      </c>
      <c r="R3765" s="85">
        <v>4</v>
      </c>
      <c r="S3765" s="85" t="s">
        <v>2570</v>
      </c>
      <c r="T3765" s="87" t="s">
        <v>13717</v>
      </c>
      <c r="AL3765" s="79">
        <v>0.344791666666667</v>
      </c>
      <c r="AM3765" s="2">
        <v>1</v>
      </c>
      <c r="AN3765" s="2" t="s">
        <v>5008</v>
      </c>
      <c r="AO3765" s="2" t="s">
        <v>13719</v>
      </c>
    </row>
    <row r="3766" spans="17:41">
      <c r="Q3766" s="80">
        <v>0.32391203703703703</v>
      </c>
      <c r="R3766" s="81">
        <v>1</v>
      </c>
      <c r="S3766" s="81" t="s">
        <v>1811</v>
      </c>
      <c r="T3766" s="83" t="s">
        <v>13717</v>
      </c>
      <c r="AL3766" s="79">
        <v>0.34480324074074098</v>
      </c>
      <c r="AM3766" s="2">
        <v>1</v>
      </c>
      <c r="AN3766" s="2" t="s">
        <v>1125</v>
      </c>
      <c r="AO3766" s="2" t="s">
        <v>13718</v>
      </c>
    </row>
    <row r="3767" spans="17:41">
      <c r="Q3767" s="84">
        <v>0.32394675925925898</v>
      </c>
      <c r="R3767" s="85">
        <v>1</v>
      </c>
      <c r="S3767" s="85" t="s">
        <v>1819</v>
      </c>
      <c r="T3767" s="87" t="s">
        <v>13717</v>
      </c>
      <c r="AL3767" s="79">
        <v>0.344826388888889</v>
      </c>
      <c r="AM3767" s="2">
        <v>4</v>
      </c>
      <c r="AN3767" s="2" t="s">
        <v>2257</v>
      </c>
      <c r="AO3767" s="2" t="s">
        <v>13717</v>
      </c>
    </row>
    <row r="3768" spans="17:41">
      <c r="Q3768" s="80">
        <v>0.32399305555555602</v>
      </c>
      <c r="R3768" s="81">
        <v>1</v>
      </c>
      <c r="S3768" s="81" t="s">
        <v>2171</v>
      </c>
      <c r="T3768" s="83" t="s">
        <v>13717</v>
      </c>
      <c r="AL3768" s="79">
        <v>0.344826388888889</v>
      </c>
      <c r="AM3768" s="2">
        <v>1</v>
      </c>
      <c r="AN3768" s="2" t="s">
        <v>2854</v>
      </c>
      <c r="AO3768" s="2" t="s">
        <v>13719</v>
      </c>
    </row>
    <row r="3769" spans="17:41">
      <c r="Q3769" s="84">
        <v>0.32401620370370399</v>
      </c>
      <c r="R3769" s="85">
        <v>2</v>
      </c>
      <c r="S3769" s="85" t="s">
        <v>12672</v>
      </c>
      <c r="T3769" s="87" t="s">
        <v>13716</v>
      </c>
      <c r="AL3769" s="79">
        <v>0.344826388888889</v>
      </c>
      <c r="AM3769" s="2">
        <v>4</v>
      </c>
      <c r="AN3769" s="2" t="s">
        <v>5009</v>
      </c>
      <c r="AO3769" s="2" t="s">
        <v>13719</v>
      </c>
    </row>
    <row r="3770" spans="17:41">
      <c r="Q3770" s="80">
        <v>0.32403935185185201</v>
      </c>
      <c r="R3770" s="81">
        <v>3</v>
      </c>
      <c r="S3770" s="81" t="s">
        <v>2173</v>
      </c>
      <c r="T3770" s="83" t="s">
        <v>13717</v>
      </c>
      <c r="AL3770" s="79">
        <v>0.34483796296296299</v>
      </c>
      <c r="AM3770" s="2">
        <v>1</v>
      </c>
      <c r="AN3770" s="2" t="s">
        <v>1533</v>
      </c>
      <c r="AO3770" s="2" t="s">
        <v>13719</v>
      </c>
    </row>
    <row r="3771" spans="17:41">
      <c r="Q3771" s="84">
        <v>0.32403935185185201</v>
      </c>
      <c r="R3771" s="85">
        <v>1</v>
      </c>
      <c r="S3771" s="85" t="s">
        <v>5919</v>
      </c>
      <c r="T3771" s="87" t="s">
        <v>13723</v>
      </c>
      <c r="AL3771" s="79">
        <v>0.34484953703703702</v>
      </c>
      <c r="AM3771" s="2">
        <v>2</v>
      </c>
      <c r="AN3771" s="2" t="s">
        <v>182</v>
      </c>
      <c r="AO3771" s="2" t="s">
        <v>13722</v>
      </c>
    </row>
    <row r="3772" spans="17:41">
      <c r="Q3772" s="80">
        <v>0.32406249999999998</v>
      </c>
      <c r="R3772" s="81">
        <v>3</v>
      </c>
      <c r="S3772" s="81" t="s">
        <v>2174</v>
      </c>
      <c r="T3772" s="83" t="s">
        <v>13717</v>
      </c>
      <c r="AL3772" s="79">
        <v>0.34486111111111101</v>
      </c>
      <c r="AM3772" s="2">
        <v>1</v>
      </c>
      <c r="AN3772" s="2" t="s">
        <v>5010</v>
      </c>
      <c r="AO3772" s="2" t="s">
        <v>13719</v>
      </c>
    </row>
    <row r="3773" spans="17:41">
      <c r="Q3773" s="84">
        <v>0.32407407407407401</v>
      </c>
      <c r="R3773" s="85">
        <v>1</v>
      </c>
      <c r="S3773" s="85" t="s">
        <v>4769</v>
      </c>
      <c r="T3773" s="87" t="s">
        <v>13717</v>
      </c>
      <c r="AL3773" s="79">
        <v>0.34488425925925897</v>
      </c>
      <c r="AM3773" s="2">
        <v>1</v>
      </c>
      <c r="AN3773" s="2" t="s">
        <v>557</v>
      </c>
      <c r="AO3773" s="2" t="s">
        <v>13718</v>
      </c>
    </row>
    <row r="3774" spans="17:41">
      <c r="Q3774" s="80">
        <v>0.324085648148148</v>
      </c>
      <c r="R3774" s="81">
        <v>1</v>
      </c>
      <c r="S3774" s="81" t="s">
        <v>2169</v>
      </c>
      <c r="T3774" s="83" t="s">
        <v>13716</v>
      </c>
      <c r="AL3774" s="79">
        <v>0.34489583333333301</v>
      </c>
      <c r="AM3774" s="2">
        <v>1</v>
      </c>
      <c r="AN3774" s="2" t="s">
        <v>2262</v>
      </c>
      <c r="AO3774" s="2" t="s">
        <v>13719</v>
      </c>
    </row>
    <row r="3775" spans="17:41">
      <c r="Q3775" s="84">
        <v>0.32409722222222198</v>
      </c>
      <c r="R3775" s="85">
        <v>1</v>
      </c>
      <c r="S3775" s="85" t="s">
        <v>2170</v>
      </c>
      <c r="T3775" s="87" t="s">
        <v>13716</v>
      </c>
      <c r="AL3775" s="79">
        <v>0.34489583333333301</v>
      </c>
      <c r="AM3775" s="2">
        <v>1</v>
      </c>
      <c r="AN3775" s="2" t="s">
        <v>558</v>
      </c>
      <c r="AO3775" s="2" t="s">
        <v>13718</v>
      </c>
    </row>
    <row r="3776" spans="17:41">
      <c r="Q3776" s="80">
        <v>0.32414351851851902</v>
      </c>
      <c r="R3776" s="81">
        <v>1</v>
      </c>
      <c r="S3776" s="81" t="s">
        <v>1822</v>
      </c>
      <c r="T3776" s="83" t="s">
        <v>13717</v>
      </c>
      <c r="AL3776" s="79">
        <v>0.34491898148148098</v>
      </c>
      <c r="AM3776" s="2">
        <v>1</v>
      </c>
      <c r="AN3776" s="2" t="s">
        <v>5011</v>
      </c>
      <c r="AO3776" s="2" t="s">
        <v>13719</v>
      </c>
    </row>
    <row r="3777" spans="17:41">
      <c r="Q3777" s="84">
        <v>0.324201388888889</v>
      </c>
      <c r="R3777" s="85">
        <v>1</v>
      </c>
      <c r="S3777" s="85" t="s">
        <v>1824</v>
      </c>
      <c r="T3777" s="87" t="s">
        <v>13717</v>
      </c>
      <c r="AL3777" s="79">
        <v>0.34493055555555602</v>
      </c>
      <c r="AM3777" s="2">
        <v>1</v>
      </c>
      <c r="AN3777" s="2" t="s">
        <v>5012</v>
      </c>
      <c r="AO3777" s="2" t="s">
        <v>13719</v>
      </c>
    </row>
    <row r="3778" spans="17:41">
      <c r="Q3778" s="80">
        <v>0.32421296296296298</v>
      </c>
      <c r="R3778" s="81">
        <v>1</v>
      </c>
      <c r="S3778" s="81" t="s">
        <v>2164</v>
      </c>
      <c r="T3778" s="83" t="s">
        <v>13717</v>
      </c>
      <c r="AL3778" s="79">
        <v>0.34495370370370398</v>
      </c>
      <c r="AM3778" s="2">
        <v>1</v>
      </c>
      <c r="AN3778" s="2" t="s">
        <v>2258</v>
      </c>
      <c r="AO3778" s="2" t="s">
        <v>13717</v>
      </c>
    </row>
    <row r="3779" spans="17:41">
      <c r="Q3779" s="84">
        <v>0.32424768518518499</v>
      </c>
      <c r="R3779" s="85">
        <v>1</v>
      </c>
      <c r="S3779" s="85" t="s">
        <v>1825</v>
      </c>
      <c r="T3779" s="87" t="s">
        <v>13717</v>
      </c>
      <c r="AL3779" s="79">
        <v>0.34497685185185201</v>
      </c>
      <c r="AM3779" s="2">
        <v>1</v>
      </c>
      <c r="AN3779" s="2" t="s">
        <v>12715</v>
      </c>
      <c r="AO3779" s="2" t="s">
        <v>13730</v>
      </c>
    </row>
    <row r="3780" spans="17:41">
      <c r="Q3780" s="80">
        <v>0.32429398148148098</v>
      </c>
      <c r="R3780" s="81">
        <v>1</v>
      </c>
      <c r="S3780" s="81" t="s">
        <v>4773</v>
      </c>
      <c r="T3780" s="83" t="s">
        <v>13719</v>
      </c>
      <c r="AL3780" s="79">
        <v>0.34498842592592599</v>
      </c>
      <c r="AM3780" s="2">
        <v>1</v>
      </c>
      <c r="AN3780" s="2" t="s">
        <v>2493</v>
      </c>
      <c r="AO3780" s="2" t="s">
        <v>13717</v>
      </c>
    </row>
    <row r="3781" spans="17:41">
      <c r="Q3781" s="84">
        <v>0.32430555555555601</v>
      </c>
      <c r="R3781" s="85">
        <v>1</v>
      </c>
      <c r="S3781" s="85" t="s">
        <v>2175</v>
      </c>
      <c r="T3781" s="87" t="s">
        <v>13717</v>
      </c>
      <c r="AL3781" s="79">
        <v>0.34503472222222198</v>
      </c>
      <c r="AM3781" s="2">
        <v>2</v>
      </c>
      <c r="AN3781" s="2" t="s">
        <v>98</v>
      </c>
      <c r="AO3781" s="2" t="s">
        <v>13718</v>
      </c>
    </row>
    <row r="3782" spans="17:41">
      <c r="Q3782" s="80">
        <v>0.32430555555555601</v>
      </c>
      <c r="R3782" s="81">
        <v>1</v>
      </c>
      <c r="S3782" s="81" t="s">
        <v>131</v>
      </c>
      <c r="T3782" s="83" t="s">
        <v>13720</v>
      </c>
      <c r="AL3782" s="79">
        <v>0.34503472222222198</v>
      </c>
      <c r="AM3782" s="2">
        <v>1</v>
      </c>
      <c r="AN3782" s="2" t="s">
        <v>778</v>
      </c>
      <c r="AO3782" s="2" t="s">
        <v>13730</v>
      </c>
    </row>
    <row r="3783" spans="17:41">
      <c r="Q3783" s="84">
        <v>0.32432870370370398</v>
      </c>
      <c r="R3783" s="85">
        <v>2</v>
      </c>
      <c r="S3783" s="85" t="s">
        <v>2562</v>
      </c>
      <c r="T3783" s="87" t="s">
        <v>13716</v>
      </c>
      <c r="AL3783" s="79">
        <v>0.34504629629629602</v>
      </c>
      <c r="AM3783" s="2">
        <v>2</v>
      </c>
      <c r="AN3783" s="2" t="s">
        <v>5013</v>
      </c>
      <c r="AO3783" s="2" t="s">
        <v>13719</v>
      </c>
    </row>
    <row r="3784" spans="17:41">
      <c r="Q3784" s="80">
        <v>0.32443287037037</v>
      </c>
      <c r="R3784" s="81">
        <v>1</v>
      </c>
      <c r="S3784" s="81" t="s">
        <v>2571</v>
      </c>
      <c r="T3784" s="83" t="s">
        <v>13717</v>
      </c>
      <c r="AL3784" s="79">
        <v>0.34504629629629602</v>
      </c>
      <c r="AM3784" s="2">
        <v>1</v>
      </c>
      <c r="AN3784" s="2" t="s">
        <v>4611</v>
      </c>
      <c r="AO3784" s="2" t="s">
        <v>13718</v>
      </c>
    </row>
    <row r="3785" spans="17:41">
      <c r="Q3785" s="84">
        <v>0.324467592592593</v>
      </c>
      <c r="R3785" s="85">
        <v>1</v>
      </c>
      <c r="S3785" s="85" t="s">
        <v>2455</v>
      </c>
      <c r="T3785" s="87" t="s">
        <v>13717</v>
      </c>
      <c r="AL3785" s="79">
        <v>0.34506944444444398</v>
      </c>
      <c r="AM3785" s="2">
        <v>1</v>
      </c>
      <c r="AN3785" s="2" t="s">
        <v>1318</v>
      </c>
      <c r="AO3785" s="2" t="s">
        <v>13717</v>
      </c>
    </row>
    <row r="3786" spans="17:41">
      <c r="Q3786" s="80">
        <v>0.32447916666666698</v>
      </c>
      <c r="R3786" s="81">
        <v>4</v>
      </c>
      <c r="S3786" s="81" t="s">
        <v>4776</v>
      </c>
      <c r="T3786" s="83" t="s">
        <v>13719</v>
      </c>
      <c r="AL3786" s="79">
        <v>0.34510416666666699</v>
      </c>
      <c r="AM3786" s="2">
        <v>1</v>
      </c>
      <c r="AN3786" s="2" t="s">
        <v>5005</v>
      </c>
      <c r="AO3786" s="2" t="s">
        <v>13717</v>
      </c>
    </row>
    <row r="3787" spans="17:41">
      <c r="Q3787" s="84">
        <v>0.32450231481481501</v>
      </c>
      <c r="R3787" s="85">
        <v>2</v>
      </c>
      <c r="S3787" s="85" t="s">
        <v>2176</v>
      </c>
      <c r="T3787" s="87" t="s">
        <v>13719</v>
      </c>
      <c r="AL3787" s="79">
        <v>0.34510416666666699</v>
      </c>
      <c r="AM3787" s="2">
        <v>2</v>
      </c>
      <c r="AN3787" s="2" t="s">
        <v>5001</v>
      </c>
      <c r="AO3787" s="2" t="s">
        <v>13719</v>
      </c>
    </row>
    <row r="3788" spans="17:41">
      <c r="Q3788" s="80">
        <v>0.32451388888888899</v>
      </c>
      <c r="R3788" s="81">
        <v>1</v>
      </c>
      <c r="S3788" s="81" t="s">
        <v>2456</v>
      </c>
      <c r="T3788" s="83" t="s">
        <v>13719</v>
      </c>
      <c r="AL3788" s="79">
        <v>0.34511574074074097</v>
      </c>
      <c r="AM3788" s="2">
        <v>1</v>
      </c>
      <c r="AN3788" s="2" t="s">
        <v>1926</v>
      </c>
      <c r="AO3788" s="2" t="s">
        <v>13717</v>
      </c>
    </row>
    <row r="3789" spans="17:41">
      <c r="Q3789" s="84">
        <v>0.32453703703703701</v>
      </c>
      <c r="R3789" s="85">
        <v>2</v>
      </c>
      <c r="S3789" s="85" t="s">
        <v>2641</v>
      </c>
      <c r="T3789" s="87" t="s">
        <v>13719</v>
      </c>
      <c r="AL3789" s="79">
        <v>0.34512731481481501</v>
      </c>
      <c r="AM3789" s="2">
        <v>2</v>
      </c>
      <c r="AN3789" s="2" t="s">
        <v>5014</v>
      </c>
      <c r="AO3789" s="2" t="s">
        <v>13719</v>
      </c>
    </row>
    <row r="3790" spans="17:41">
      <c r="Q3790" s="80">
        <v>0.32453703703703701</v>
      </c>
      <c r="R3790" s="81">
        <v>4</v>
      </c>
      <c r="S3790" s="81" t="s">
        <v>4777</v>
      </c>
      <c r="T3790" s="83" t="s">
        <v>13719</v>
      </c>
      <c r="AL3790" s="79">
        <v>0.34513888888888899</v>
      </c>
      <c r="AM3790" s="2">
        <v>1</v>
      </c>
      <c r="AN3790" s="2" t="s">
        <v>1316</v>
      </c>
      <c r="AO3790" s="2" t="s">
        <v>13717</v>
      </c>
    </row>
    <row r="3791" spans="17:41">
      <c r="Q3791" s="84">
        <v>0.32454861111111111</v>
      </c>
      <c r="R3791" s="85">
        <v>1</v>
      </c>
      <c r="S3791" s="85" t="s">
        <v>4771</v>
      </c>
      <c r="T3791" s="87" t="s">
        <v>13719</v>
      </c>
      <c r="AL3791" s="79">
        <v>0.34515046296296298</v>
      </c>
      <c r="AM3791" s="2">
        <v>1</v>
      </c>
      <c r="AN3791" s="2" t="s">
        <v>5015</v>
      </c>
      <c r="AO3791" s="2" t="s">
        <v>13719</v>
      </c>
    </row>
    <row r="3792" spans="17:41">
      <c r="Q3792" s="80">
        <v>0.32457175925925902</v>
      </c>
      <c r="R3792" s="81">
        <v>1</v>
      </c>
      <c r="S3792" s="81" t="s">
        <v>2177</v>
      </c>
      <c r="T3792" s="83" t="s">
        <v>13719</v>
      </c>
      <c r="AL3792" s="79">
        <v>0.34516203703703702</v>
      </c>
      <c r="AM3792" s="2">
        <v>1</v>
      </c>
      <c r="AN3792" s="2" t="s">
        <v>1536</v>
      </c>
      <c r="AO3792" s="2" t="s">
        <v>13717</v>
      </c>
    </row>
    <row r="3793" spans="17:41">
      <c r="Q3793" s="84">
        <v>0.324583333333333</v>
      </c>
      <c r="R3793" s="85">
        <v>1</v>
      </c>
      <c r="S3793" s="85" t="s">
        <v>4779</v>
      </c>
      <c r="T3793" s="87" t="s">
        <v>13719</v>
      </c>
      <c r="AL3793" s="79">
        <v>0.34516203703703702</v>
      </c>
      <c r="AM3793" s="2">
        <v>1</v>
      </c>
      <c r="AN3793" s="2" t="s">
        <v>2495</v>
      </c>
      <c r="AO3793" s="2" t="s">
        <v>13719</v>
      </c>
    </row>
    <row r="3794" spans="17:41">
      <c r="Q3794" s="80">
        <v>0.32461805555555601</v>
      </c>
      <c r="R3794" s="81">
        <v>1</v>
      </c>
      <c r="S3794" s="81" t="s">
        <v>4772</v>
      </c>
      <c r="T3794" s="83" t="s">
        <v>13717</v>
      </c>
      <c r="AL3794" s="79">
        <v>0.345173611111111</v>
      </c>
      <c r="AM3794" s="2">
        <v>1</v>
      </c>
      <c r="AN3794" s="2" t="s">
        <v>2835</v>
      </c>
      <c r="AO3794" s="2" t="s">
        <v>13721</v>
      </c>
    </row>
    <row r="3795" spans="17:41">
      <c r="Q3795" s="84">
        <v>0.32461805555555601</v>
      </c>
      <c r="R3795" s="85">
        <v>1</v>
      </c>
      <c r="S3795" s="85" t="s">
        <v>1463</v>
      </c>
      <c r="T3795" s="87" t="s">
        <v>13719</v>
      </c>
      <c r="AL3795" s="79">
        <v>0.34519675925925902</v>
      </c>
      <c r="AM3795" s="2">
        <v>1</v>
      </c>
      <c r="AN3795" s="2" t="s">
        <v>3133</v>
      </c>
      <c r="AO3795" s="2" t="s">
        <v>13721</v>
      </c>
    </row>
    <row r="3796" spans="17:41">
      <c r="Q3796" s="80">
        <v>0.32462962962962999</v>
      </c>
      <c r="R3796" s="81">
        <v>1</v>
      </c>
      <c r="S3796" s="81" t="s">
        <v>1306</v>
      </c>
      <c r="T3796" s="83" t="s">
        <v>13717</v>
      </c>
      <c r="AL3796" s="79">
        <v>0.34521990740740699</v>
      </c>
      <c r="AM3796" s="2">
        <v>1</v>
      </c>
      <c r="AN3796" s="2" t="s">
        <v>1925</v>
      </c>
      <c r="AO3796" s="2" t="s">
        <v>13719</v>
      </c>
    </row>
    <row r="3797" spans="17:41">
      <c r="Q3797" s="84">
        <v>0.32465277777777801</v>
      </c>
      <c r="R3797" s="85">
        <v>1</v>
      </c>
      <c r="S3797" s="85" t="s">
        <v>1820</v>
      </c>
      <c r="T3797" s="87" t="s">
        <v>13719</v>
      </c>
      <c r="AL3797" s="79">
        <v>0.34524305555555601</v>
      </c>
      <c r="AM3797" s="2">
        <v>1</v>
      </c>
      <c r="AN3797" s="2" t="s">
        <v>534</v>
      </c>
      <c r="AO3797" s="2" t="s">
        <v>13721</v>
      </c>
    </row>
    <row r="3798" spans="17:41">
      <c r="Q3798" s="80">
        <v>0.32465277777777801</v>
      </c>
      <c r="R3798" s="81">
        <v>1</v>
      </c>
      <c r="S3798" s="81" t="s">
        <v>1220</v>
      </c>
      <c r="T3798" s="83" t="s">
        <v>13718</v>
      </c>
      <c r="AL3798" s="79">
        <v>0.34525462962962999</v>
      </c>
      <c r="AM3798" s="2">
        <v>1</v>
      </c>
      <c r="AN3798" s="2" t="s">
        <v>12716</v>
      </c>
      <c r="AO3798" s="2" t="s">
        <v>13721</v>
      </c>
    </row>
    <row r="3799" spans="17:41">
      <c r="Q3799" s="84">
        <v>0.32467592592592598</v>
      </c>
      <c r="R3799" s="85">
        <v>2</v>
      </c>
      <c r="S3799" s="85" t="s">
        <v>1464</v>
      </c>
      <c r="T3799" s="87" t="s">
        <v>13719</v>
      </c>
      <c r="AL3799" s="79">
        <v>0.34526620370370398</v>
      </c>
      <c r="AM3799" s="2">
        <v>1</v>
      </c>
      <c r="AN3799" s="2" t="s">
        <v>559</v>
      </c>
      <c r="AO3799" s="2" t="s">
        <v>13718</v>
      </c>
    </row>
    <row r="3800" spans="17:41">
      <c r="Q3800" s="80">
        <v>0.32468750000000002</v>
      </c>
      <c r="R3800" s="81">
        <v>1</v>
      </c>
      <c r="S3800" s="81" t="s">
        <v>2453</v>
      </c>
      <c r="T3800" s="83" t="s">
        <v>13719</v>
      </c>
      <c r="AL3800" s="79">
        <v>0.345289351851852</v>
      </c>
      <c r="AM3800" s="2">
        <v>1</v>
      </c>
      <c r="AN3800" s="2" t="s">
        <v>1196</v>
      </c>
      <c r="AO3800" s="2" t="s">
        <v>13721</v>
      </c>
    </row>
    <row r="3801" spans="17:41">
      <c r="Q3801" s="84">
        <v>0.324699074074074</v>
      </c>
      <c r="R3801" s="85">
        <v>1</v>
      </c>
      <c r="S3801" s="85" t="s">
        <v>6648</v>
      </c>
      <c r="T3801" s="87" t="s">
        <v>13728</v>
      </c>
      <c r="AL3801" s="79">
        <v>0.34530092592592598</v>
      </c>
      <c r="AM3801" s="2">
        <v>2</v>
      </c>
      <c r="AN3801" s="2" t="s">
        <v>1518</v>
      </c>
      <c r="AO3801" s="2" t="s">
        <v>13720</v>
      </c>
    </row>
    <row r="3802" spans="17:41">
      <c r="Q3802" s="80">
        <v>0.32471064814814798</v>
      </c>
      <c r="R3802" s="81">
        <v>1</v>
      </c>
      <c r="S3802" s="81" t="s">
        <v>2179</v>
      </c>
      <c r="T3802" s="83" t="s">
        <v>13719</v>
      </c>
      <c r="AL3802" s="79">
        <v>0.34535879629629601</v>
      </c>
      <c r="AM3802" s="2">
        <v>2</v>
      </c>
      <c r="AN3802" s="2" t="s">
        <v>178</v>
      </c>
      <c r="AO3802" s="2" t="s">
        <v>13721</v>
      </c>
    </row>
    <row r="3803" spans="17:41">
      <c r="Q3803" s="84">
        <v>0.32483796296296302</v>
      </c>
      <c r="R3803" s="85">
        <v>1</v>
      </c>
      <c r="S3803" s="85" t="s">
        <v>13731</v>
      </c>
      <c r="T3803" s="87" t="s">
        <v>13720</v>
      </c>
      <c r="AL3803" s="79">
        <v>0.34535879629629601</v>
      </c>
      <c r="AM3803" s="2">
        <v>4</v>
      </c>
      <c r="AN3803" s="2" t="s">
        <v>4612</v>
      </c>
      <c r="AO3803" s="2" t="s">
        <v>13718</v>
      </c>
    </row>
    <row r="3804" spans="17:41">
      <c r="Q3804" s="80">
        <v>0.324930555555556</v>
      </c>
      <c r="R3804" s="81">
        <v>1</v>
      </c>
      <c r="S3804" s="81" t="s">
        <v>12673</v>
      </c>
      <c r="T3804" s="83" t="s">
        <v>13721</v>
      </c>
      <c r="AL3804" s="79">
        <v>0.345405092592593</v>
      </c>
      <c r="AM3804" s="2">
        <v>1</v>
      </c>
      <c r="AN3804" s="2" t="s">
        <v>12717</v>
      </c>
      <c r="AO3804" s="2" t="s">
        <v>13717</v>
      </c>
    </row>
    <row r="3805" spans="17:41">
      <c r="Q3805" s="84">
        <v>0.32501157407407405</v>
      </c>
      <c r="R3805" s="85">
        <v>1</v>
      </c>
      <c r="S3805" s="85" t="s">
        <v>2775</v>
      </c>
      <c r="T3805" s="87" t="s">
        <v>13719</v>
      </c>
      <c r="AL3805" s="79">
        <v>0.34546296296296303</v>
      </c>
      <c r="AM3805" s="2">
        <v>1</v>
      </c>
      <c r="AN3805" s="2" t="s">
        <v>2261</v>
      </c>
      <c r="AO3805" s="2" t="s">
        <v>13719</v>
      </c>
    </row>
    <row r="3806" spans="17:41">
      <c r="Q3806" s="80">
        <v>0.32509259259259299</v>
      </c>
      <c r="R3806" s="81">
        <v>3</v>
      </c>
      <c r="S3806" s="81" t="s">
        <v>2562</v>
      </c>
      <c r="T3806" s="83" t="s">
        <v>13721</v>
      </c>
      <c r="AL3806" s="79">
        <v>0.34547453703703701</v>
      </c>
      <c r="AM3806" s="2">
        <v>5</v>
      </c>
      <c r="AN3806" s="2" t="s">
        <v>2670</v>
      </c>
      <c r="AO3806" s="2" t="s">
        <v>13717</v>
      </c>
    </row>
    <row r="3807" spans="17:41">
      <c r="Q3807" s="84">
        <v>0.32513888888888898</v>
      </c>
      <c r="R3807" s="85">
        <v>3</v>
      </c>
      <c r="S3807" s="85" t="s">
        <v>4606</v>
      </c>
      <c r="T3807" s="87" t="s">
        <v>13721</v>
      </c>
      <c r="AL3807" s="79">
        <v>0.34550925925925902</v>
      </c>
      <c r="AM3807" s="2">
        <v>1</v>
      </c>
      <c r="AN3807" s="2" t="s">
        <v>1928</v>
      </c>
      <c r="AO3807" s="2" t="s">
        <v>13717</v>
      </c>
    </row>
    <row r="3808" spans="17:41">
      <c r="Q3808" s="80">
        <v>0.32515046296296302</v>
      </c>
      <c r="R3808" s="81">
        <v>1</v>
      </c>
      <c r="S3808" s="81" t="s">
        <v>4365</v>
      </c>
      <c r="T3808" s="83" t="s">
        <v>13730</v>
      </c>
      <c r="AL3808" s="79">
        <v>0.34554398148148102</v>
      </c>
      <c r="AM3808" s="2">
        <v>1</v>
      </c>
      <c r="AN3808" s="2" t="s">
        <v>1319</v>
      </c>
      <c r="AO3808" s="2" t="s">
        <v>13717</v>
      </c>
    </row>
    <row r="3809" spans="17:41">
      <c r="Q3809" s="84">
        <v>0.325162037037037</v>
      </c>
      <c r="R3809" s="85">
        <v>1</v>
      </c>
      <c r="S3809" s="85" t="s">
        <v>4605</v>
      </c>
      <c r="T3809" s="87" t="s">
        <v>13718</v>
      </c>
      <c r="AL3809" s="79">
        <v>0.345555555555556</v>
      </c>
      <c r="AM3809" s="2">
        <v>1</v>
      </c>
      <c r="AN3809" s="2" t="s">
        <v>4999</v>
      </c>
      <c r="AO3809" s="2" t="s">
        <v>13716</v>
      </c>
    </row>
    <row r="3810" spans="17:41">
      <c r="Q3810" s="80">
        <v>0.32524305555555599</v>
      </c>
      <c r="R3810" s="81">
        <v>1</v>
      </c>
      <c r="S3810" s="81" t="s">
        <v>4778</v>
      </c>
      <c r="T3810" s="83" t="s">
        <v>13719</v>
      </c>
      <c r="AL3810" s="79">
        <v>0.345555555555556</v>
      </c>
      <c r="AM3810" s="2">
        <v>2</v>
      </c>
      <c r="AN3810" s="2" t="s">
        <v>1147</v>
      </c>
      <c r="AO3810" s="2" t="s">
        <v>13718</v>
      </c>
    </row>
    <row r="3811" spans="17:41">
      <c r="Q3811" s="84">
        <v>0.32524305555555599</v>
      </c>
      <c r="R3811" s="85">
        <v>1</v>
      </c>
      <c r="S3811" s="85" t="s">
        <v>1827</v>
      </c>
      <c r="T3811" s="87" t="s">
        <v>13719</v>
      </c>
      <c r="AL3811" s="79">
        <v>0.34556712962962999</v>
      </c>
      <c r="AM3811" s="2">
        <v>5</v>
      </c>
      <c r="AN3811" s="2" t="s">
        <v>2562</v>
      </c>
      <c r="AO3811" s="2" t="s">
        <v>13719</v>
      </c>
    </row>
    <row r="3812" spans="17:41">
      <c r="Q3812" s="80">
        <v>0.32526620370370402</v>
      </c>
      <c r="R3812" s="81">
        <v>1</v>
      </c>
      <c r="S3812" s="81" t="s">
        <v>1821</v>
      </c>
      <c r="T3812" s="83" t="s">
        <v>13717</v>
      </c>
      <c r="AL3812" s="79">
        <v>0.34557870370370403</v>
      </c>
      <c r="AM3812" s="2">
        <v>2</v>
      </c>
      <c r="AN3812" s="2" t="s">
        <v>181</v>
      </c>
      <c r="AO3812" s="2" t="s">
        <v>13722</v>
      </c>
    </row>
    <row r="3813" spans="17:41">
      <c r="Q3813" s="84">
        <v>0.32532407407407399</v>
      </c>
      <c r="R3813" s="85">
        <v>2</v>
      </c>
      <c r="S3813" s="85" t="s">
        <v>521</v>
      </c>
      <c r="T3813" s="87" t="s">
        <v>13730</v>
      </c>
      <c r="AL3813" s="79">
        <v>0.34562500000000002</v>
      </c>
      <c r="AM3813" s="2">
        <v>1</v>
      </c>
      <c r="AN3813" s="2" t="s">
        <v>1927</v>
      </c>
      <c r="AO3813" s="2" t="s">
        <v>13719</v>
      </c>
    </row>
    <row r="3814" spans="17:41">
      <c r="Q3814" s="80">
        <v>0.32538194444444402</v>
      </c>
      <c r="R3814" s="81">
        <v>5</v>
      </c>
      <c r="S3814" s="81" t="s">
        <v>4793</v>
      </c>
      <c r="T3814" s="83" t="s">
        <v>13719</v>
      </c>
      <c r="AL3814" s="79">
        <v>0.34564814814814798</v>
      </c>
      <c r="AM3814" s="2">
        <v>3</v>
      </c>
      <c r="AN3814" s="2" t="s">
        <v>5016</v>
      </c>
      <c r="AO3814" s="2" t="s">
        <v>13719</v>
      </c>
    </row>
    <row r="3815" spans="17:41">
      <c r="Q3815" s="84">
        <v>0.32540509259259298</v>
      </c>
      <c r="R3815" s="85">
        <v>1</v>
      </c>
      <c r="S3815" s="85" t="s">
        <v>1466</v>
      </c>
      <c r="T3815" s="87" t="s">
        <v>13717</v>
      </c>
      <c r="AL3815" s="79">
        <v>0.34564814814814798</v>
      </c>
      <c r="AM3815" s="2">
        <v>1</v>
      </c>
      <c r="AN3815" s="2" t="s">
        <v>563</v>
      </c>
      <c r="AO3815" s="2" t="s">
        <v>13722</v>
      </c>
    </row>
    <row r="3816" spans="17:41">
      <c r="Q3816" s="80">
        <v>0.32546296296296301</v>
      </c>
      <c r="R3816" s="81">
        <v>1</v>
      </c>
      <c r="S3816" s="81" t="s">
        <v>2573</v>
      </c>
      <c r="T3816" s="83" t="s">
        <v>13717</v>
      </c>
      <c r="AL3816" s="79">
        <v>0.34568287037036999</v>
      </c>
      <c r="AM3816" s="2">
        <v>4</v>
      </c>
      <c r="AN3816" s="2" t="s">
        <v>2265</v>
      </c>
      <c r="AO3816" s="2" t="s">
        <v>13717</v>
      </c>
    </row>
    <row r="3817" spans="17:41">
      <c r="Q3817" s="84">
        <v>0.32546296296296301</v>
      </c>
      <c r="R3817" s="85">
        <v>2</v>
      </c>
      <c r="S3817" s="85" t="s">
        <v>946</v>
      </c>
      <c r="T3817" s="87" t="s">
        <v>13721</v>
      </c>
      <c r="AL3817" s="79">
        <v>0.345752314814815</v>
      </c>
      <c r="AM3817" s="2">
        <v>1</v>
      </c>
      <c r="AN3817" s="2" t="s">
        <v>5021</v>
      </c>
      <c r="AO3817" s="2" t="s">
        <v>13717</v>
      </c>
    </row>
    <row r="3818" spans="17:41">
      <c r="Q3818" s="80">
        <v>0.32548611111111098</v>
      </c>
      <c r="R3818" s="81">
        <v>1</v>
      </c>
      <c r="S3818" s="81" t="s">
        <v>1828</v>
      </c>
      <c r="T3818" s="83" t="s">
        <v>13716</v>
      </c>
      <c r="AL3818" s="79">
        <v>0.345752314814815</v>
      </c>
      <c r="AM3818" s="2">
        <v>2</v>
      </c>
      <c r="AN3818" s="2" t="s">
        <v>4613</v>
      </c>
      <c r="AO3818" s="2" t="s">
        <v>13728</v>
      </c>
    </row>
    <row r="3819" spans="17:41">
      <c r="Q3819" s="84">
        <v>0.325509259259259</v>
      </c>
      <c r="R3819" s="85">
        <v>1</v>
      </c>
      <c r="S3819" s="85" t="s">
        <v>1823</v>
      </c>
      <c r="T3819" s="87" t="s">
        <v>13717</v>
      </c>
      <c r="AL3819" s="79">
        <v>0.34576388888888898</v>
      </c>
      <c r="AM3819" s="2">
        <v>2</v>
      </c>
      <c r="AN3819" s="2" t="s">
        <v>562</v>
      </c>
      <c r="AO3819" s="2" t="s">
        <v>13721</v>
      </c>
    </row>
    <row r="3820" spans="17:41">
      <c r="Q3820" s="80">
        <v>0.32553240740740702</v>
      </c>
      <c r="R3820" s="81">
        <v>1</v>
      </c>
      <c r="S3820" s="81" t="s">
        <v>2180</v>
      </c>
      <c r="T3820" s="83" t="s">
        <v>13716</v>
      </c>
      <c r="AL3820" s="79">
        <v>0.34576388888888898</v>
      </c>
      <c r="AM3820" s="2">
        <v>1</v>
      </c>
      <c r="AN3820" s="2" t="s">
        <v>1044</v>
      </c>
      <c r="AO3820" s="2" t="s">
        <v>13722</v>
      </c>
    </row>
    <row r="3821" spans="17:41">
      <c r="Q3821" s="84">
        <v>0.32555555555555599</v>
      </c>
      <c r="R3821" s="85">
        <v>1</v>
      </c>
      <c r="S3821" s="85" t="s">
        <v>1307</v>
      </c>
      <c r="T3821" s="87" t="s">
        <v>13717</v>
      </c>
      <c r="AL3821" s="79">
        <v>0.34577546296296302</v>
      </c>
      <c r="AM3821" s="2">
        <v>1</v>
      </c>
      <c r="AN3821" s="2" t="s">
        <v>2562</v>
      </c>
      <c r="AO3821" s="2" t="s">
        <v>13719</v>
      </c>
    </row>
    <row r="3822" spans="17:41">
      <c r="Q3822" s="80">
        <v>0.32557870370370401</v>
      </c>
      <c r="R3822" s="81">
        <v>1</v>
      </c>
      <c r="S3822" s="81" t="s">
        <v>1830</v>
      </c>
      <c r="T3822" s="83" t="s">
        <v>13717</v>
      </c>
      <c r="AL3822" s="79">
        <v>0.34579861111111099</v>
      </c>
      <c r="AM3822" s="2">
        <v>1</v>
      </c>
      <c r="AN3822" s="2" t="s">
        <v>2668</v>
      </c>
      <c r="AO3822" s="2" t="s">
        <v>13719</v>
      </c>
    </row>
    <row r="3823" spans="17:41">
      <c r="Q3823" s="84">
        <v>0.32561342592592601</v>
      </c>
      <c r="R3823" s="85">
        <v>2</v>
      </c>
      <c r="S3823" s="85" t="s">
        <v>2181</v>
      </c>
      <c r="T3823" s="87" t="s">
        <v>13719</v>
      </c>
      <c r="AL3823" s="79">
        <v>0.34579861111111099</v>
      </c>
      <c r="AM3823" s="2">
        <v>1</v>
      </c>
      <c r="AN3823" s="2" t="s">
        <v>2669</v>
      </c>
      <c r="AO3823" s="2" t="s">
        <v>13719</v>
      </c>
    </row>
    <row r="3824" spans="17:41">
      <c r="Q3824" s="80">
        <v>0.325625</v>
      </c>
      <c r="R3824" s="81">
        <v>1</v>
      </c>
      <c r="S3824" s="81" t="s">
        <v>12674</v>
      </c>
      <c r="T3824" s="83" t="s">
        <v>13722</v>
      </c>
      <c r="AL3824" s="79">
        <v>0.34581018518518503</v>
      </c>
      <c r="AM3824" s="2">
        <v>1</v>
      </c>
      <c r="AN3824" s="2" t="s">
        <v>5017</v>
      </c>
      <c r="AO3824" s="2" t="s">
        <v>13719</v>
      </c>
    </row>
    <row r="3825" spans="17:41">
      <c r="Q3825" s="84">
        <v>0.325625</v>
      </c>
      <c r="R3825" s="85">
        <v>1</v>
      </c>
      <c r="S3825" s="85" t="s">
        <v>459</v>
      </c>
      <c r="T3825" s="87" t="s">
        <v>13718</v>
      </c>
      <c r="AL3825" s="79">
        <v>0.34584490740740698</v>
      </c>
      <c r="AM3825" s="2">
        <v>1</v>
      </c>
      <c r="AN3825" s="2" t="s">
        <v>2667</v>
      </c>
      <c r="AO3825" s="2" t="s">
        <v>13719</v>
      </c>
    </row>
    <row r="3826" spans="17:41">
      <c r="Q3826" s="80">
        <v>0.32564814814814802</v>
      </c>
      <c r="R3826" s="81">
        <v>1</v>
      </c>
      <c r="S3826" s="81" t="s">
        <v>1465</v>
      </c>
      <c r="T3826" s="83" t="s">
        <v>13719</v>
      </c>
      <c r="AL3826" s="79">
        <v>0.34584490740740698</v>
      </c>
      <c r="AM3826" s="2">
        <v>1</v>
      </c>
      <c r="AN3826" s="2" t="s">
        <v>4995</v>
      </c>
      <c r="AO3826" s="2" t="s">
        <v>13719</v>
      </c>
    </row>
    <row r="3827" spans="17:41">
      <c r="Q3827" s="84">
        <v>0.32569444444444401</v>
      </c>
      <c r="R3827" s="85">
        <v>2</v>
      </c>
      <c r="S3827" s="85" t="s">
        <v>1829</v>
      </c>
      <c r="T3827" s="87" t="s">
        <v>13719</v>
      </c>
      <c r="AL3827" s="79">
        <v>0.34585648148148102</v>
      </c>
      <c r="AM3827" s="2">
        <v>1</v>
      </c>
      <c r="AN3827" s="2" t="s">
        <v>12718</v>
      </c>
      <c r="AO3827" s="2" t="s">
        <v>13716</v>
      </c>
    </row>
    <row r="3828" spans="17:41">
      <c r="Q3828" s="80">
        <v>0.325740740740741</v>
      </c>
      <c r="R3828" s="81">
        <v>2</v>
      </c>
      <c r="S3828" s="81" t="s">
        <v>4791</v>
      </c>
      <c r="T3828" s="83" t="s">
        <v>13717</v>
      </c>
      <c r="AL3828" s="79">
        <v>0.345902777777778</v>
      </c>
      <c r="AM3828" s="2">
        <v>1</v>
      </c>
      <c r="AN3828" s="2" t="s">
        <v>12719</v>
      </c>
      <c r="AO3828" s="2" t="s">
        <v>13716</v>
      </c>
    </row>
    <row r="3829" spans="17:41">
      <c r="Q3829" s="84">
        <v>0.32576388888888902</v>
      </c>
      <c r="R3829" s="85">
        <v>1</v>
      </c>
      <c r="S3829" s="85" t="s">
        <v>1308</v>
      </c>
      <c r="T3829" s="87" t="s">
        <v>13717</v>
      </c>
      <c r="AL3829" s="79">
        <v>0.34593750000000001</v>
      </c>
      <c r="AM3829" s="2">
        <v>2</v>
      </c>
      <c r="AN3829" s="2" t="s">
        <v>1924</v>
      </c>
      <c r="AO3829" s="2" t="s">
        <v>13717</v>
      </c>
    </row>
    <row r="3830" spans="17:41">
      <c r="Q3830" s="80">
        <v>0.32576388888888902</v>
      </c>
      <c r="R3830" s="81">
        <v>1</v>
      </c>
      <c r="S3830" s="81" t="s">
        <v>2457</v>
      </c>
      <c r="T3830" s="83" t="s">
        <v>13719</v>
      </c>
      <c r="AL3830" s="79">
        <v>0.34596064814814798</v>
      </c>
      <c r="AM3830" s="2">
        <v>1</v>
      </c>
      <c r="AN3830" s="2" t="s">
        <v>4996</v>
      </c>
      <c r="AO3830" s="2" t="s">
        <v>13719</v>
      </c>
    </row>
    <row r="3831" spans="17:41">
      <c r="Q3831" s="84">
        <v>0.32582175925925899</v>
      </c>
      <c r="R3831" s="85">
        <v>2</v>
      </c>
      <c r="S3831" s="85" t="s">
        <v>4786</v>
      </c>
      <c r="T3831" s="87" t="s">
        <v>13719</v>
      </c>
      <c r="AL3831" s="79">
        <v>0.34599537037036998</v>
      </c>
      <c r="AM3831" s="2">
        <v>3</v>
      </c>
      <c r="AN3831" s="2" t="s">
        <v>5018</v>
      </c>
      <c r="AO3831" s="2" t="s">
        <v>13719</v>
      </c>
    </row>
    <row r="3832" spans="17:41">
      <c r="Q3832" s="80">
        <v>0.32582175925925899</v>
      </c>
      <c r="R3832" s="81">
        <v>2</v>
      </c>
      <c r="S3832" s="81" t="s">
        <v>124</v>
      </c>
      <c r="T3832" s="83" t="s">
        <v>13718</v>
      </c>
      <c r="AL3832" s="79">
        <v>0.34599537037036998</v>
      </c>
      <c r="AM3832" s="2">
        <v>1</v>
      </c>
      <c r="AN3832" s="2" t="s">
        <v>11098</v>
      </c>
      <c r="AO3832" s="2" t="s">
        <v>13721</v>
      </c>
    </row>
    <row r="3833" spans="17:41">
      <c r="Q3833" s="84">
        <v>0.32583333333333298</v>
      </c>
      <c r="R3833" s="85">
        <v>1</v>
      </c>
      <c r="S3833" s="85" t="s">
        <v>2777</v>
      </c>
      <c r="T3833" s="87" t="s">
        <v>13717</v>
      </c>
      <c r="AL3833" s="79">
        <v>0.346018518518519</v>
      </c>
      <c r="AM3833" s="2">
        <v>1</v>
      </c>
      <c r="AN3833" s="2" t="s">
        <v>2859</v>
      </c>
      <c r="AO3833" s="2" t="s">
        <v>13719</v>
      </c>
    </row>
    <row r="3834" spans="17:41">
      <c r="Q3834" s="80">
        <v>0.325856481481481</v>
      </c>
      <c r="R3834" s="81">
        <v>2</v>
      </c>
      <c r="S3834" s="81" t="s">
        <v>1832</v>
      </c>
      <c r="T3834" s="83" t="s">
        <v>13719</v>
      </c>
      <c r="AL3834" s="79">
        <v>0.346018518518519</v>
      </c>
      <c r="AM3834" s="2">
        <v>3</v>
      </c>
      <c r="AN3834" s="2" t="s">
        <v>5019</v>
      </c>
      <c r="AO3834" s="2" t="s">
        <v>13719</v>
      </c>
    </row>
    <row r="3835" spans="17:41">
      <c r="Q3835" s="84">
        <v>0.32586805555555598</v>
      </c>
      <c r="R3835" s="85">
        <v>1</v>
      </c>
      <c r="S3835" s="85" t="s">
        <v>4787</v>
      </c>
      <c r="T3835" s="87" t="s">
        <v>13719</v>
      </c>
      <c r="AL3835" s="79">
        <v>0.34603009259259299</v>
      </c>
      <c r="AM3835" s="2">
        <v>2</v>
      </c>
      <c r="AN3835" s="2" t="s">
        <v>2266</v>
      </c>
      <c r="AO3835" s="2" t="s">
        <v>13719</v>
      </c>
    </row>
    <row r="3836" spans="17:41">
      <c r="Q3836" s="80">
        <v>0.32586805555555598</v>
      </c>
      <c r="R3836" s="81">
        <v>1</v>
      </c>
      <c r="S3836" s="81" t="s">
        <v>4493</v>
      </c>
      <c r="T3836" s="83" t="s">
        <v>13722</v>
      </c>
      <c r="AL3836" s="79">
        <v>0.34606481481481499</v>
      </c>
      <c r="AM3836" s="2">
        <v>1</v>
      </c>
      <c r="AN3836" s="2" t="s">
        <v>5020</v>
      </c>
      <c r="AO3836" s="2" t="s">
        <v>13719</v>
      </c>
    </row>
    <row r="3837" spans="17:41">
      <c r="Q3837" s="84">
        <v>0.32590277777777799</v>
      </c>
      <c r="R3837" s="85">
        <v>1</v>
      </c>
      <c r="S3837" s="85" t="s">
        <v>4788</v>
      </c>
      <c r="T3837" s="87" t="s">
        <v>13719</v>
      </c>
      <c r="AL3837" s="79">
        <v>0.34608796296296301</v>
      </c>
      <c r="AM3837" s="2">
        <v>1</v>
      </c>
      <c r="AN3837" s="2" t="s">
        <v>4614</v>
      </c>
      <c r="AO3837" s="2" t="s">
        <v>13718</v>
      </c>
    </row>
    <row r="3838" spans="17:41">
      <c r="Q3838" s="80">
        <v>0.32592592592592601</v>
      </c>
      <c r="R3838" s="81">
        <v>1</v>
      </c>
      <c r="S3838" s="81" t="s">
        <v>1462</v>
      </c>
      <c r="T3838" s="83" t="s">
        <v>13717</v>
      </c>
      <c r="AL3838" s="79">
        <v>0.346099537037037</v>
      </c>
      <c r="AM3838" s="2">
        <v>6</v>
      </c>
      <c r="AN3838" s="2" t="s">
        <v>2562</v>
      </c>
      <c r="AO3838" s="2" t="s">
        <v>13717</v>
      </c>
    </row>
    <row r="3839" spans="17:41">
      <c r="Q3839" s="84">
        <v>0.32592592592592601</v>
      </c>
      <c r="R3839" s="85">
        <v>4</v>
      </c>
      <c r="S3839" s="85" t="s">
        <v>4789</v>
      </c>
      <c r="T3839" s="87" t="s">
        <v>13719</v>
      </c>
      <c r="AL3839" s="79">
        <v>0.346099537037037</v>
      </c>
      <c r="AM3839" s="2">
        <v>1</v>
      </c>
      <c r="AN3839" s="2" t="s">
        <v>1537</v>
      </c>
      <c r="AO3839" s="2" t="s">
        <v>13717</v>
      </c>
    </row>
    <row r="3840" spans="17:41">
      <c r="Q3840" s="80">
        <v>0.32593749999999999</v>
      </c>
      <c r="R3840" s="81">
        <v>1</v>
      </c>
      <c r="S3840" s="81" t="s">
        <v>12675</v>
      </c>
      <c r="T3840" s="83" t="s">
        <v>13721</v>
      </c>
      <c r="AL3840" s="79">
        <v>0.346099537037037</v>
      </c>
      <c r="AM3840" s="2">
        <v>2</v>
      </c>
      <c r="AN3840" s="2" t="s">
        <v>5022</v>
      </c>
      <c r="AO3840" s="2" t="s">
        <v>13719</v>
      </c>
    </row>
    <row r="3841" spans="17:41">
      <c r="Q3841" s="84">
        <v>0.32594907407407397</v>
      </c>
      <c r="R3841" s="85">
        <v>1</v>
      </c>
      <c r="S3841" s="85" t="s">
        <v>2575</v>
      </c>
      <c r="T3841" s="87" t="s">
        <v>13719</v>
      </c>
      <c r="AL3841" s="79">
        <v>0.34612268518518502</v>
      </c>
      <c r="AM3841" s="2">
        <v>1</v>
      </c>
      <c r="AN3841" s="2" t="s">
        <v>4989</v>
      </c>
      <c r="AO3841" s="2" t="s">
        <v>13719</v>
      </c>
    </row>
    <row r="3842" spans="17:41">
      <c r="Q3842" s="80">
        <v>0.32596064814814801</v>
      </c>
      <c r="R3842" s="81">
        <v>1</v>
      </c>
      <c r="S3842" s="81" t="s">
        <v>4785</v>
      </c>
      <c r="T3842" s="83" t="s">
        <v>13717</v>
      </c>
      <c r="AL3842" s="79">
        <v>0.34612268518518502</v>
      </c>
      <c r="AM3842" s="2">
        <v>1</v>
      </c>
      <c r="AN3842" s="2" t="s">
        <v>4237</v>
      </c>
      <c r="AO3842" s="2" t="s">
        <v>13717</v>
      </c>
    </row>
    <row r="3843" spans="17:41">
      <c r="Q3843" s="84">
        <v>0.32596064814814801</v>
      </c>
      <c r="R3843" s="85">
        <v>1</v>
      </c>
      <c r="S3843" s="85" t="s">
        <v>2178</v>
      </c>
      <c r="T3843" s="87" t="s">
        <v>13717</v>
      </c>
      <c r="AL3843" s="79">
        <v>0.346134259259259</v>
      </c>
      <c r="AM3843" s="2">
        <v>4</v>
      </c>
      <c r="AN3843" s="2" t="s">
        <v>5023</v>
      </c>
      <c r="AO3843" s="2" t="s">
        <v>13719</v>
      </c>
    </row>
    <row r="3844" spans="17:41">
      <c r="Q3844" s="80">
        <v>0.32598379629629598</v>
      </c>
      <c r="R3844" s="81">
        <v>1</v>
      </c>
      <c r="S3844" s="81" t="s">
        <v>2183</v>
      </c>
      <c r="T3844" s="83" t="s">
        <v>13719</v>
      </c>
      <c r="AL3844" s="79">
        <v>0.34615740740740703</v>
      </c>
      <c r="AM3844" s="2">
        <v>1</v>
      </c>
      <c r="AN3844" s="2" t="s">
        <v>4991</v>
      </c>
      <c r="AO3844" s="2" t="s">
        <v>13716</v>
      </c>
    </row>
    <row r="3845" spans="17:41">
      <c r="Q3845" s="84">
        <v>0.32598379629629598</v>
      </c>
      <c r="R3845" s="85">
        <v>1</v>
      </c>
      <c r="S3845" s="85" t="s">
        <v>1470</v>
      </c>
      <c r="T3845" s="87" t="s">
        <v>13719</v>
      </c>
      <c r="AL3845" s="79">
        <v>0.34619212962962997</v>
      </c>
      <c r="AM3845" s="2">
        <v>1</v>
      </c>
      <c r="AN3845" s="2" t="s">
        <v>7802</v>
      </c>
      <c r="AO3845" s="2" t="s">
        <v>13728</v>
      </c>
    </row>
    <row r="3846" spans="17:41">
      <c r="Q3846" s="80">
        <v>0.32599537037037002</v>
      </c>
      <c r="R3846" s="81">
        <v>1</v>
      </c>
      <c r="S3846" s="81" t="s">
        <v>4790</v>
      </c>
      <c r="T3846" s="83" t="s">
        <v>13719</v>
      </c>
      <c r="AL3846" s="79">
        <v>0.34620370370370401</v>
      </c>
      <c r="AM3846" s="2">
        <v>4</v>
      </c>
      <c r="AN3846" s="2" t="s">
        <v>5027</v>
      </c>
      <c r="AO3846" s="2" t="s">
        <v>13719</v>
      </c>
    </row>
    <row r="3847" spans="17:41">
      <c r="Q3847" s="84">
        <v>0.326006944444444</v>
      </c>
      <c r="R3847" s="85">
        <v>3</v>
      </c>
      <c r="S3847" s="85" t="s">
        <v>3749</v>
      </c>
      <c r="T3847" s="87" t="s">
        <v>13721</v>
      </c>
      <c r="AL3847" s="79">
        <v>0.346215277777778</v>
      </c>
      <c r="AM3847" s="2">
        <v>2</v>
      </c>
      <c r="AN3847" s="2" t="s">
        <v>1541</v>
      </c>
      <c r="AO3847" s="2" t="s">
        <v>13717</v>
      </c>
    </row>
    <row r="3848" spans="17:41">
      <c r="Q3848" s="80">
        <v>0.32604166666666701</v>
      </c>
      <c r="R3848" s="81">
        <v>2</v>
      </c>
      <c r="S3848" s="81" t="s">
        <v>2773</v>
      </c>
      <c r="T3848" s="83" t="s">
        <v>13721</v>
      </c>
      <c r="AL3848" s="79">
        <v>0.34622685185185198</v>
      </c>
      <c r="AM3848" s="2">
        <v>1</v>
      </c>
      <c r="AN3848" s="2" t="s">
        <v>2268</v>
      </c>
      <c r="AO3848" s="2" t="s">
        <v>13717</v>
      </c>
    </row>
    <row r="3849" spans="17:41">
      <c r="Q3849" s="84">
        <v>0.32605324074074099</v>
      </c>
      <c r="R3849" s="85">
        <v>1</v>
      </c>
      <c r="S3849" s="85" t="s">
        <v>12676</v>
      </c>
      <c r="T3849" s="87" t="s">
        <v>13716</v>
      </c>
      <c r="AL3849" s="79">
        <v>0.34625</v>
      </c>
      <c r="AM3849" s="2">
        <v>1</v>
      </c>
      <c r="AN3849" s="2" t="s">
        <v>5028</v>
      </c>
      <c r="AO3849" s="2" t="s">
        <v>13719</v>
      </c>
    </row>
    <row r="3850" spans="17:41">
      <c r="Q3850" s="80">
        <v>0.326122685185185</v>
      </c>
      <c r="R3850" s="81">
        <v>1</v>
      </c>
      <c r="S3850" s="81" t="s">
        <v>10464</v>
      </c>
      <c r="T3850" s="83" t="s">
        <v>13721</v>
      </c>
      <c r="AL3850" s="79">
        <v>0.34626157407407399</v>
      </c>
      <c r="AM3850" s="2">
        <v>1</v>
      </c>
      <c r="AN3850" s="2" t="s">
        <v>781</v>
      </c>
      <c r="AO3850" s="2" t="s">
        <v>13722</v>
      </c>
    </row>
    <row r="3851" spans="17:41">
      <c r="Q3851" s="84">
        <v>0.32614583333333302</v>
      </c>
      <c r="R3851" s="85">
        <v>4</v>
      </c>
      <c r="S3851" s="85" t="s">
        <v>2458</v>
      </c>
      <c r="T3851" s="87" t="s">
        <v>13717</v>
      </c>
      <c r="AL3851" s="79">
        <v>0.34627314814814802</v>
      </c>
      <c r="AM3851" s="2">
        <v>1</v>
      </c>
      <c r="AN3851" s="2" t="s">
        <v>1931</v>
      </c>
      <c r="AO3851" s="2" t="s">
        <v>13719</v>
      </c>
    </row>
    <row r="3852" spans="17:41">
      <c r="Q3852" s="80">
        <v>0.32614583333333302</v>
      </c>
      <c r="R3852" s="81">
        <v>1</v>
      </c>
      <c r="S3852" s="81" t="s">
        <v>4780</v>
      </c>
      <c r="T3852" s="83" t="s">
        <v>13717</v>
      </c>
      <c r="AL3852" s="79">
        <v>0.34630787037036997</v>
      </c>
      <c r="AM3852" s="2">
        <v>1</v>
      </c>
      <c r="AN3852" s="2" t="s">
        <v>2269</v>
      </c>
      <c r="AO3852" s="2" t="s">
        <v>13717</v>
      </c>
    </row>
    <row r="3853" spans="17:41">
      <c r="Q3853" s="84">
        <v>0.32615740740740701</v>
      </c>
      <c r="R3853" s="85">
        <v>1</v>
      </c>
      <c r="S3853" s="85" t="s">
        <v>1834</v>
      </c>
      <c r="T3853" s="87" t="s">
        <v>13719</v>
      </c>
      <c r="AL3853" s="79">
        <v>0.34630787037036997</v>
      </c>
      <c r="AM3853" s="2">
        <v>2</v>
      </c>
      <c r="AN3853" s="2" t="s">
        <v>1932</v>
      </c>
      <c r="AO3853" s="2" t="s">
        <v>13717</v>
      </c>
    </row>
    <row r="3854" spans="17:41">
      <c r="Q3854" s="80">
        <v>0.32616898148148099</v>
      </c>
      <c r="R3854" s="81">
        <v>2</v>
      </c>
      <c r="S3854" s="81" t="s">
        <v>2184</v>
      </c>
      <c r="T3854" s="83" t="s">
        <v>13717</v>
      </c>
      <c r="AL3854" s="79">
        <v>0.34630787037036997</v>
      </c>
      <c r="AM3854" s="2">
        <v>1</v>
      </c>
      <c r="AN3854" s="2" t="s">
        <v>2861</v>
      </c>
      <c r="AO3854" s="2" t="s">
        <v>13719</v>
      </c>
    </row>
    <row r="3855" spans="17:41">
      <c r="Q3855" s="84">
        <v>0.32621527777777798</v>
      </c>
      <c r="R3855" s="85">
        <v>1</v>
      </c>
      <c r="S3855" s="85" t="s">
        <v>4782</v>
      </c>
      <c r="T3855" s="87" t="s">
        <v>13717</v>
      </c>
      <c r="AL3855" s="79">
        <v>0.34631944444444401</v>
      </c>
      <c r="AM3855" s="2">
        <v>2</v>
      </c>
      <c r="AN3855" s="2" t="s">
        <v>5000</v>
      </c>
      <c r="AO3855" s="2" t="s">
        <v>13716</v>
      </c>
    </row>
    <row r="3856" spans="17:41">
      <c r="Q3856" s="80">
        <v>0.32626157407407402</v>
      </c>
      <c r="R3856" s="81">
        <v>1</v>
      </c>
      <c r="S3856" s="81" t="s">
        <v>1826</v>
      </c>
      <c r="T3856" s="83" t="s">
        <v>13717</v>
      </c>
      <c r="AL3856" s="79">
        <v>0.346331018518518</v>
      </c>
      <c r="AM3856" s="2">
        <v>2</v>
      </c>
      <c r="AN3856" s="2" t="s">
        <v>1929</v>
      </c>
      <c r="AO3856" s="2" t="s">
        <v>13716</v>
      </c>
    </row>
    <row r="3857" spans="17:41">
      <c r="Q3857" s="84">
        <v>0.32626157407407402</v>
      </c>
      <c r="R3857" s="85">
        <v>1</v>
      </c>
      <c r="S3857" s="85" t="s">
        <v>2186</v>
      </c>
      <c r="T3857" s="87" t="s">
        <v>13719</v>
      </c>
      <c r="AL3857" s="79">
        <v>0.34637731481481498</v>
      </c>
      <c r="AM3857" s="2">
        <v>1</v>
      </c>
      <c r="AN3857" s="2" t="s">
        <v>5031</v>
      </c>
      <c r="AO3857" s="2" t="s">
        <v>13717</v>
      </c>
    </row>
    <row r="3858" spans="17:41">
      <c r="Q3858" s="80">
        <v>0.32627314814814801</v>
      </c>
      <c r="R3858" s="81">
        <v>1</v>
      </c>
      <c r="S3858" s="81" t="s">
        <v>141</v>
      </c>
      <c r="T3858" s="83" t="s">
        <v>13720</v>
      </c>
      <c r="AL3858" s="79">
        <v>0.34642361111111097</v>
      </c>
      <c r="AM3858" s="2">
        <v>1</v>
      </c>
      <c r="AN3858" s="2" t="s">
        <v>2672</v>
      </c>
      <c r="AO3858" s="2" t="s">
        <v>13719</v>
      </c>
    </row>
    <row r="3859" spans="17:41">
      <c r="Q3859" s="84">
        <v>0.32633101851851898</v>
      </c>
      <c r="R3859" s="85">
        <v>1</v>
      </c>
      <c r="S3859" s="85" t="s">
        <v>1831</v>
      </c>
      <c r="T3859" s="87" t="s">
        <v>13716</v>
      </c>
      <c r="AL3859" s="79">
        <v>0.34643518518518501</v>
      </c>
      <c r="AM3859" s="2">
        <v>1</v>
      </c>
      <c r="AN3859" s="2" t="s">
        <v>564</v>
      </c>
      <c r="AO3859" s="2" t="s">
        <v>13722</v>
      </c>
    </row>
    <row r="3860" spans="17:41">
      <c r="Q3860" s="80">
        <v>0.32633101851851898</v>
      </c>
      <c r="R3860" s="81">
        <v>1</v>
      </c>
      <c r="S3860" s="81" t="s">
        <v>4783</v>
      </c>
      <c r="T3860" s="83" t="s">
        <v>13717</v>
      </c>
      <c r="AL3860" s="79">
        <v>0.346446759259259</v>
      </c>
      <c r="AM3860" s="2">
        <v>1</v>
      </c>
      <c r="AN3860" s="2" t="s">
        <v>2562</v>
      </c>
      <c r="AO3860" s="2" t="s">
        <v>13717</v>
      </c>
    </row>
    <row r="3861" spans="17:41">
      <c r="Q3861" s="84">
        <v>0.32641203703703703</v>
      </c>
      <c r="R3861" s="85">
        <v>1</v>
      </c>
      <c r="S3861" s="85" t="s">
        <v>2779</v>
      </c>
      <c r="T3861" s="87" t="s">
        <v>13719</v>
      </c>
      <c r="AL3861" s="79">
        <v>0.34645833333333298</v>
      </c>
      <c r="AM3861" s="2">
        <v>1</v>
      </c>
      <c r="AN3861" s="2" t="s">
        <v>2562</v>
      </c>
      <c r="AO3861" s="2" t="s">
        <v>13717</v>
      </c>
    </row>
    <row r="3862" spans="17:41">
      <c r="Q3862" s="80">
        <v>0.326469907407407</v>
      </c>
      <c r="R3862" s="81">
        <v>1</v>
      </c>
      <c r="S3862" s="81" t="s">
        <v>12677</v>
      </c>
      <c r="T3862" s="83" t="s">
        <v>13722</v>
      </c>
      <c r="AL3862" s="79">
        <v>0.34650462962963002</v>
      </c>
      <c r="AM3862" s="2">
        <v>2</v>
      </c>
      <c r="AN3862" s="2" t="s">
        <v>1933</v>
      </c>
      <c r="AO3862" s="2" t="s">
        <v>13717</v>
      </c>
    </row>
    <row r="3863" spans="17:41">
      <c r="Q3863" s="84">
        <v>0.32655092592592599</v>
      </c>
      <c r="R3863" s="85">
        <v>1</v>
      </c>
      <c r="S3863" s="85" t="s">
        <v>2778</v>
      </c>
      <c r="T3863" s="87" t="s">
        <v>13717</v>
      </c>
      <c r="AL3863" s="79">
        <v>0.34651620370370401</v>
      </c>
      <c r="AM3863" s="2">
        <v>1</v>
      </c>
      <c r="AN3863" s="2" t="s">
        <v>5002</v>
      </c>
      <c r="AO3863" s="2" t="s">
        <v>13716</v>
      </c>
    </row>
    <row r="3864" spans="17:41">
      <c r="Q3864" s="80">
        <v>0.32655092592592599</v>
      </c>
      <c r="R3864" s="81">
        <v>1</v>
      </c>
      <c r="S3864" s="81" t="s">
        <v>12678</v>
      </c>
      <c r="T3864" s="83" t="s">
        <v>13716</v>
      </c>
      <c r="AL3864" s="79">
        <v>0.34651620370370401</v>
      </c>
      <c r="AM3864" s="2">
        <v>2</v>
      </c>
      <c r="AN3864" s="2" t="s">
        <v>4497</v>
      </c>
      <c r="AO3864" s="2" t="s">
        <v>13722</v>
      </c>
    </row>
    <row r="3865" spans="17:41">
      <c r="Q3865" s="84">
        <v>0.32657407407407402</v>
      </c>
      <c r="R3865" s="85">
        <v>1</v>
      </c>
      <c r="S3865" s="85" t="s">
        <v>2781</v>
      </c>
      <c r="T3865" s="87" t="s">
        <v>13717</v>
      </c>
      <c r="AL3865" s="79">
        <v>0.34653935185185197</v>
      </c>
      <c r="AM3865" s="2">
        <v>1</v>
      </c>
      <c r="AN3865" s="2" t="s">
        <v>1934</v>
      </c>
      <c r="AO3865" s="2" t="s">
        <v>13717</v>
      </c>
    </row>
    <row r="3866" spans="17:41">
      <c r="Q3866" s="80">
        <v>0.32657407407407402</v>
      </c>
      <c r="R3866" s="81">
        <v>1</v>
      </c>
      <c r="S3866" s="81" t="s">
        <v>1835</v>
      </c>
      <c r="T3866" s="83" t="s">
        <v>13717</v>
      </c>
      <c r="AL3866" s="79">
        <v>0.34655092592592601</v>
      </c>
      <c r="AM3866" s="2">
        <v>1</v>
      </c>
      <c r="AN3866" s="2" t="s">
        <v>1539</v>
      </c>
      <c r="AO3866" s="2" t="s">
        <v>13717</v>
      </c>
    </row>
    <row r="3867" spans="17:41">
      <c r="Q3867" s="84">
        <v>0.32659722222222198</v>
      </c>
      <c r="R3867" s="85">
        <v>1</v>
      </c>
      <c r="S3867" s="85" t="s">
        <v>2188</v>
      </c>
      <c r="T3867" s="87" t="s">
        <v>13717</v>
      </c>
      <c r="AL3867" s="79">
        <v>0.3465625</v>
      </c>
      <c r="AM3867" s="2">
        <v>1</v>
      </c>
      <c r="AN3867" s="2" t="s">
        <v>4673</v>
      </c>
      <c r="AO3867" s="2" t="s">
        <v>13722</v>
      </c>
    </row>
    <row r="3868" spans="17:41">
      <c r="Q3868" s="80">
        <v>0.32660879629629602</v>
      </c>
      <c r="R3868" s="81">
        <v>1</v>
      </c>
      <c r="S3868" s="81" t="s">
        <v>2577</v>
      </c>
      <c r="T3868" s="83" t="s">
        <v>13717</v>
      </c>
      <c r="AL3868" s="79">
        <v>0.34658564814814802</v>
      </c>
      <c r="AM3868" s="2">
        <v>2</v>
      </c>
      <c r="AN3868" s="2" t="s">
        <v>960</v>
      </c>
      <c r="AO3868" s="2" t="s">
        <v>13728</v>
      </c>
    </row>
    <row r="3869" spans="17:41">
      <c r="Q3869" s="84">
        <v>0.32664351851851903</v>
      </c>
      <c r="R3869" s="85">
        <v>1</v>
      </c>
      <c r="S3869" s="85" t="s">
        <v>2189</v>
      </c>
      <c r="T3869" s="87" t="s">
        <v>13717</v>
      </c>
      <c r="AL3869" s="79">
        <v>0.34666666666666701</v>
      </c>
      <c r="AM3869" s="2">
        <v>1</v>
      </c>
      <c r="AN3869" s="2" t="s">
        <v>4978</v>
      </c>
      <c r="AO3869" s="2" t="s">
        <v>13718</v>
      </c>
    </row>
    <row r="3870" spans="17:41">
      <c r="Q3870" s="80">
        <v>0.32667824074074076</v>
      </c>
      <c r="R3870" s="81">
        <v>1</v>
      </c>
      <c r="S3870" s="81" t="s">
        <v>2780</v>
      </c>
      <c r="T3870" s="83" t="s">
        <v>13719</v>
      </c>
      <c r="AL3870" s="79">
        <v>0.346712962962963</v>
      </c>
      <c r="AM3870" s="2">
        <v>1</v>
      </c>
      <c r="AN3870" s="2" t="s">
        <v>5029</v>
      </c>
      <c r="AO3870" s="2" t="s">
        <v>13717</v>
      </c>
    </row>
    <row r="3871" spans="17:41">
      <c r="Q3871" s="84">
        <v>0.32674768518518499</v>
      </c>
      <c r="R3871" s="85">
        <v>1</v>
      </c>
      <c r="S3871" s="85" t="s">
        <v>2454</v>
      </c>
      <c r="T3871" s="87" t="s">
        <v>13718</v>
      </c>
      <c r="AL3871" s="79">
        <v>0.346712962962963</v>
      </c>
      <c r="AM3871" s="2">
        <v>4</v>
      </c>
      <c r="AN3871" s="2" t="s">
        <v>4238</v>
      </c>
      <c r="AO3871" s="2" t="s">
        <v>13717</v>
      </c>
    </row>
    <row r="3872" spans="17:41">
      <c r="Q3872" s="80">
        <v>0.326851851851852</v>
      </c>
      <c r="R3872" s="81">
        <v>1</v>
      </c>
      <c r="S3872" s="81" t="s">
        <v>1837</v>
      </c>
      <c r="T3872" s="83" t="s">
        <v>13717</v>
      </c>
      <c r="AL3872" s="79">
        <v>0.34673611111111102</v>
      </c>
      <c r="AM3872" s="2">
        <v>1</v>
      </c>
      <c r="AN3872" s="2" t="s">
        <v>2562</v>
      </c>
      <c r="AO3872" s="2" t="s">
        <v>13717</v>
      </c>
    </row>
    <row r="3873" spans="17:41">
      <c r="Q3873" s="84">
        <v>0.32689814814814799</v>
      </c>
      <c r="R3873" s="85">
        <v>2</v>
      </c>
      <c r="S3873" s="85" t="s">
        <v>1469</v>
      </c>
      <c r="T3873" s="87" t="s">
        <v>13716</v>
      </c>
      <c r="AL3873" s="79">
        <v>0.34674768518518501</v>
      </c>
      <c r="AM3873" s="2">
        <v>3</v>
      </c>
      <c r="AN3873" s="2" t="s">
        <v>1036</v>
      </c>
      <c r="AO3873" s="2" t="s">
        <v>13721</v>
      </c>
    </row>
    <row r="3874" spans="17:41">
      <c r="Q3874" s="80">
        <v>0.32689814814814799</v>
      </c>
      <c r="R3874" s="81">
        <v>1</v>
      </c>
      <c r="S3874" s="81" t="s">
        <v>2187</v>
      </c>
      <c r="T3874" s="83" t="s">
        <v>13719</v>
      </c>
      <c r="AL3874" s="79">
        <v>0.34681712962963002</v>
      </c>
      <c r="AM3874" s="2">
        <v>1</v>
      </c>
      <c r="AN3874" s="2" t="s">
        <v>12720</v>
      </c>
      <c r="AO3874" s="2" t="s">
        <v>13718</v>
      </c>
    </row>
    <row r="3875" spans="17:41">
      <c r="Q3875" s="84">
        <v>0.32692129629629602</v>
      </c>
      <c r="R3875" s="85">
        <v>1</v>
      </c>
      <c r="S3875" s="85" t="s">
        <v>1838</v>
      </c>
      <c r="T3875" s="87" t="s">
        <v>13717</v>
      </c>
      <c r="AL3875" s="79">
        <v>0.346828703703704</v>
      </c>
      <c r="AM3875" s="2">
        <v>1</v>
      </c>
      <c r="AN3875" s="2" t="s">
        <v>4239</v>
      </c>
      <c r="AO3875" s="2" t="s">
        <v>13717</v>
      </c>
    </row>
    <row r="3876" spans="17:41">
      <c r="Q3876" s="80">
        <v>0.32693287037037</v>
      </c>
      <c r="R3876" s="81">
        <v>1</v>
      </c>
      <c r="S3876" s="81" t="s">
        <v>1836</v>
      </c>
      <c r="T3876" s="83" t="s">
        <v>13719</v>
      </c>
      <c r="AL3876" s="79">
        <v>0.34689814814814801</v>
      </c>
      <c r="AM3876" s="2">
        <v>1</v>
      </c>
      <c r="AN3876" s="2" t="s">
        <v>4241</v>
      </c>
      <c r="AO3876" s="2" t="s">
        <v>13722</v>
      </c>
    </row>
    <row r="3877" spans="17:41">
      <c r="Q3877" s="84">
        <v>0.32695601851851902</v>
      </c>
      <c r="R3877" s="85">
        <v>1</v>
      </c>
      <c r="S3877" s="85" t="s">
        <v>1309</v>
      </c>
      <c r="T3877" s="87" t="s">
        <v>13717</v>
      </c>
      <c r="AL3877" s="79">
        <v>0.34690972222222199</v>
      </c>
      <c r="AM3877" s="2">
        <v>4</v>
      </c>
      <c r="AN3877" s="2" t="s">
        <v>4240</v>
      </c>
      <c r="AO3877" s="2" t="s">
        <v>13717</v>
      </c>
    </row>
    <row r="3878" spans="17:41">
      <c r="Q3878" s="80">
        <v>0.326967592592593</v>
      </c>
      <c r="R3878" s="81">
        <v>2</v>
      </c>
      <c r="S3878" s="81" t="s">
        <v>2774</v>
      </c>
      <c r="T3878" s="83" t="s">
        <v>13722</v>
      </c>
      <c r="AL3878" s="79">
        <v>0.34693287037037002</v>
      </c>
      <c r="AM3878" s="2">
        <v>1</v>
      </c>
      <c r="AN3878" s="2" t="s">
        <v>5030</v>
      </c>
      <c r="AO3878" s="2" t="s">
        <v>13719</v>
      </c>
    </row>
    <row r="3879" spans="17:41">
      <c r="Q3879" s="84">
        <v>0.32697916666666699</v>
      </c>
      <c r="R3879" s="85">
        <v>1</v>
      </c>
      <c r="S3879" s="85" t="s">
        <v>675</v>
      </c>
      <c r="T3879" s="87" t="s">
        <v>13723</v>
      </c>
      <c r="AL3879" s="79">
        <v>0.34696759259259302</v>
      </c>
      <c r="AM3879" s="2">
        <v>4</v>
      </c>
      <c r="AN3879" s="2" t="s">
        <v>2270</v>
      </c>
      <c r="AO3879" s="2" t="s">
        <v>13717</v>
      </c>
    </row>
    <row r="3880" spans="17:41">
      <c r="Q3880" s="80">
        <v>0.32702546296296298</v>
      </c>
      <c r="R3880" s="81">
        <v>3</v>
      </c>
      <c r="S3880" s="81" t="s">
        <v>2783</v>
      </c>
      <c r="T3880" s="83" t="s">
        <v>13719</v>
      </c>
      <c r="AL3880" s="79">
        <v>0.346979166666667</v>
      </c>
      <c r="AM3880" s="2">
        <v>1</v>
      </c>
      <c r="AN3880" s="2" t="s">
        <v>5032</v>
      </c>
      <c r="AO3880" s="2" t="s">
        <v>13719</v>
      </c>
    </row>
    <row r="3881" spans="17:41">
      <c r="Q3881" s="84">
        <v>0.32710648148148103</v>
      </c>
      <c r="R3881" s="85">
        <v>1</v>
      </c>
      <c r="S3881" s="85" t="s">
        <v>2782</v>
      </c>
      <c r="T3881" s="87" t="s">
        <v>13717</v>
      </c>
      <c r="AL3881" s="79">
        <v>0.34699074074074099</v>
      </c>
      <c r="AM3881" s="2">
        <v>1</v>
      </c>
      <c r="AN3881" s="2" t="s">
        <v>511</v>
      </c>
      <c r="AO3881" s="2" t="s">
        <v>13718</v>
      </c>
    </row>
    <row r="3882" spans="17:41">
      <c r="Q3882" s="80">
        <v>0.32711805555555601</v>
      </c>
      <c r="R3882" s="81">
        <v>1</v>
      </c>
      <c r="S3882" s="81" t="s">
        <v>2786</v>
      </c>
      <c r="T3882" s="83" t="s">
        <v>13717</v>
      </c>
      <c r="AL3882" s="79">
        <v>0.34701388888888901</v>
      </c>
      <c r="AM3882" s="2">
        <v>1</v>
      </c>
      <c r="AN3882" s="2" t="s">
        <v>5024</v>
      </c>
      <c r="AO3882" s="2" t="s">
        <v>13719</v>
      </c>
    </row>
    <row r="3883" spans="17:41">
      <c r="Q3883" s="84">
        <v>0.327164351851852</v>
      </c>
      <c r="R3883" s="85">
        <v>1</v>
      </c>
      <c r="S3883" s="85" t="s">
        <v>4795</v>
      </c>
      <c r="T3883" s="87" t="s">
        <v>13717</v>
      </c>
      <c r="AL3883" s="79">
        <v>0.347060185185185</v>
      </c>
      <c r="AM3883" s="2">
        <v>1</v>
      </c>
      <c r="AN3883" s="2" t="s">
        <v>2858</v>
      </c>
      <c r="AO3883" s="2" t="s">
        <v>13719</v>
      </c>
    </row>
    <row r="3884" spans="17:41">
      <c r="Q3884" s="80">
        <v>0.32718750000000002</v>
      </c>
      <c r="R3884" s="81">
        <v>1</v>
      </c>
      <c r="S3884" s="81" t="s">
        <v>1840</v>
      </c>
      <c r="T3884" s="83" t="s">
        <v>13717</v>
      </c>
      <c r="AL3884" s="79">
        <v>0.34712962962963001</v>
      </c>
      <c r="AM3884" s="2">
        <v>2</v>
      </c>
      <c r="AN3884" s="2" t="s">
        <v>1544</v>
      </c>
      <c r="AO3884" s="2" t="s">
        <v>13716</v>
      </c>
    </row>
    <row r="3885" spans="17:41">
      <c r="Q3885" s="84">
        <v>0.32722222222222203</v>
      </c>
      <c r="R3885" s="85">
        <v>1</v>
      </c>
      <c r="S3885" s="85" t="s">
        <v>1841</v>
      </c>
      <c r="T3885" s="87" t="s">
        <v>13717</v>
      </c>
      <c r="AL3885" s="79">
        <v>0.34715277777777798</v>
      </c>
      <c r="AM3885" s="2">
        <v>1</v>
      </c>
      <c r="AN3885" s="2" t="s">
        <v>5038</v>
      </c>
      <c r="AO3885" s="2" t="s">
        <v>13717</v>
      </c>
    </row>
    <row r="3886" spans="17:41">
      <c r="Q3886" s="80">
        <v>0.32726851851851901</v>
      </c>
      <c r="R3886" s="81">
        <v>1</v>
      </c>
      <c r="S3886" s="81" t="s">
        <v>10374</v>
      </c>
      <c r="T3886" s="83" t="s">
        <v>13722</v>
      </c>
      <c r="AL3886" s="79">
        <v>0.34718749999999998</v>
      </c>
      <c r="AM3886" s="2">
        <v>2</v>
      </c>
      <c r="AN3886" s="2" t="s">
        <v>782</v>
      </c>
      <c r="AO3886" s="2" t="s">
        <v>13722</v>
      </c>
    </row>
    <row r="3887" spans="17:41">
      <c r="Q3887" s="84">
        <v>0.327280092592593</v>
      </c>
      <c r="R3887" s="85">
        <v>1</v>
      </c>
      <c r="S3887" s="85" t="s">
        <v>2452</v>
      </c>
      <c r="T3887" s="87" t="s">
        <v>13721</v>
      </c>
      <c r="AL3887" s="79">
        <v>0.34719907407407402</v>
      </c>
      <c r="AM3887" s="2">
        <v>1</v>
      </c>
      <c r="AN3887" s="2" t="s">
        <v>5039</v>
      </c>
      <c r="AO3887" s="2" t="s">
        <v>13717</v>
      </c>
    </row>
    <row r="3888" spans="17:41">
      <c r="Q3888" s="80">
        <v>0.327314814814815</v>
      </c>
      <c r="R3888" s="81">
        <v>2</v>
      </c>
      <c r="S3888" s="81" t="s">
        <v>4797</v>
      </c>
      <c r="T3888" s="83" t="s">
        <v>13719</v>
      </c>
      <c r="AL3888" s="79">
        <v>0.34724537037037001</v>
      </c>
      <c r="AM3888" s="2">
        <v>1</v>
      </c>
      <c r="AN3888" s="2" t="s">
        <v>1938</v>
      </c>
      <c r="AO3888" s="2" t="s">
        <v>13717</v>
      </c>
    </row>
    <row r="3889" spans="17:41">
      <c r="Q3889" s="84">
        <v>0.32744212962962999</v>
      </c>
      <c r="R3889" s="85">
        <v>2</v>
      </c>
      <c r="S3889" s="85" t="s">
        <v>4800</v>
      </c>
      <c r="T3889" s="87" t="s">
        <v>13719</v>
      </c>
      <c r="AL3889" s="79">
        <v>0.34725694444444399</v>
      </c>
      <c r="AM3889" s="2">
        <v>1</v>
      </c>
      <c r="AN3889" s="2" t="s">
        <v>1939</v>
      </c>
      <c r="AO3889" s="2" t="s">
        <v>13717</v>
      </c>
    </row>
    <row r="3890" spans="17:41">
      <c r="Q3890" s="80">
        <v>0.32758101851851901</v>
      </c>
      <c r="R3890" s="81">
        <v>1</v>
      </c>
      <c r="S3890" s="81" t="s">
        <v>2185</v>
      </c>
      <c r="T3890" s="83" t="s">
        <v>13717</v>
      </c>
      <c r="AL3890" s="79">
        <v>0.34725694444444399</v>
      </c>
      <c r="AM3890" s="2">
        <v>1</v>
      </c>
      <c r="AN3890" s="2" t="s">
        <v>1542</v>
      </c>
      <c r="AO3890" s="2" t="s">
        <v>13719</v>
      </c>
    </row>
    <row r="3891" spans="17:41">
      <c r="Q3891" s="84">
        <v>0.32760416666666664</v>
      </c>
      <c r="R3891" s="85">
        <v>2</v>
      </c>
      <c r="S3891" s="85" t="s">
        <v>4792</v>
      </c>
      <c r="T3891" s="87" t="s">
        <v>13719</v>
      </c>
      <c r="AL3891" s="79">
        <v>0.347326388888889</v>
      </c>
      <c r="AM3891" s="2">
        <v>1</v>
      </c>
      <c r="AN3891" s="2" t="s">
        <v>566</v>
      </c>
      <c r="AO3891" s="2" t="s">
        <v>13722</v>
      </c>
    </row>
    <row r="3892" spans="17:41">
      <c r="Q3892" s="80">
        <v>0.32761574074074101</v>
      </c>
      <c r="R3892" s="81">
        <v>1</v>
      </c>
      <c r="S3892" s="81" t="s">
        <v>4801</v>
      </c>
      <c r="T3892" s="83" t="s">
        <v>13719</v>
      </c>
      <c r="AL3892" s="79">
        <v>0.34736111111111101</v>
      </c>
      <c r="AM3892" s="2">
        <v>1</v>
      </c>
      <c r="AN3892" s="2" t="s">
        <v>1930</v>
      </c>
      <c r="AO3892" s="2" t="s">
        <v>13717</v>
      </c>
    </row>
    <row r="3893" spans="17:41">
      <c r="Q3893" s="84">
        <v>0.32761574074074101</v>
      </c>
      <c r="R3893" s="85">
        <v>1</v>
      </c>
      <c r="S3893" s="85" t="s">
        <v>4784</v>
      </c>
      <c r="T3893" s="87" t="s">
        <v>13716</v>
      </c>
      <c r="AL3893" s="79">
        <v>0.34736111111111101</v>
      </c>
      <c r="AM3893" s="2">
        <v>3</v>
      </c>
      <c r="AN3893" s="2" t="s">
        <v>2272</v>
      </c>
      <c r="AO3893" s="2" t="s">
        <v>13719</v>
      </c>
    </row>
    <row r="3894" spans="17:41">
      <c r="Q3894" s="80">
        <v>0.32769675925925901</v>
      </c>
      <c r="R3894" s="81">
        <v>1</v>
      </c>
      <c r="S3894" s="81" t="s">
        <v>2193</v>
      </c>
      <c r="T3894" s="83" t="s">
        <v>13719</v>
      </c>
      <c r="AL3894" s="79">
        <v>0.34739583333333302</v>
      </c>
      <c r="AM3894" s="2">
        <v>1</v>
      </c>
      <c r="AN3894" s="2" t="s">
        <v>1543</v>
      </c>
      <c r="AO3894" s="2" t="s">
        <v>13719</v>
      </c>
    </row>
    <row r="3895" spans="17:41">
      <c r="Q3895" s="84">
        <v>0.32773148148148101</v>
      </c>
      <c r="R3895" s="85">
        <v>2</v>
      </c>
      <c r="S3895" s="85" t="s">
        <v>4805</v>
      </c>
      <c r="T3895" s="87" t="s">
        <v>13719</v>
      </c>
      <c r="AL3895" s="79">
        <v>0.34739583333333302</v>
      </c>
      <c r="AM3895" s="2">
        <v>1</v>
      </c>
      <c r="AN3895" s="2" t="s">
        <v>5041</v>
      </c>
      <c r="AO3895" s="2" t="s">
        <v>13719</v>
      </c>
    </row>
    <row r="3896" spans="17:41">
      <c r="Q3896" s="80">
        <v>0.32776620370370402</v>
      </c>
      <c r="R3896" s="81">
        <v>1</v>
      </c>
      <c r="S3896" s="81" t="s">
        <v>1475</v>
      </c>
      <c r="T3896" s="83" t="s">
        <v>13719</v>
      </c>
      <c r="AL3896" s="79">
        <v>0.34741898148148098</v>
      </c>
      <c r="AM3896" s="2">
        <v>2</v>
      </c>
      <c r="AN3896" s="2" t="s">
        <v>5042</v>
      </c>
      <c r="AO3896" s="2" t="s">
        <v>13719</v>
      </c>
    </row>
    <row r="3897" spans="17:41">
      <c r="Q3897" s="84">
        <v>0.32783564814814797</v>
      </c>
      <c r="R3897" s="85">
        <v>1</v>
      </c>
      <c r="S3897" s="85" t="s">
        <v>4806</v>
      </c>
      <c r="T3897" s="87" t="s">
        <v>13719</v>
      </c>
      <c r="AL3897" s="79">
        <v>0.34741898148148098</v>
      </c>
      <c r="AM3897" s="2">
        <v>1</v>
      </c>
      <c r="AN3897" s="2" t="s">
        <v>568</v>
      </c>
      <c r="AO3897" s="2" t="s">
        <v>13722</v>
      </c>
    </row>
    <row r="3898" spans="17:41">
      <c r="Q3898" s="80">
        <v>0.32787037037036998</v>
      </c>
      <c r="R3898" s="81">
        <v>1</v>
      </c>
      <c r="S3898" s="81" t="s">
        <v>4366</v>
      </c>
      <c r="T3898" s="83" t="s">
        <v>13721</v>
      </c>
      <c r="AL3898" s="79">
        <v>0.34744212962963</v>
      </c>
      <c r="AM3898" s="2">
        <v>1</v>
      </c>
      <c r="AN3898" s="2" t="s">
        <v>5043</v>
      </c>
      <c r="AO3898" s="2" t="s">
        <v>13719</v>
      </c>
    </row>
    <row r="3899" spans="17:41">
      <c r="Q3899" s="84">
        <v>0.327893518518519</v>
      </c>
      <c r="R3899" s="85">
        <v>4</v>
      </c>
      <c r="S3899" s="85" t="s">
        <v>2192</v>
      </c>
      <c r="T3899" s="87" t="s">
        <v>13717</v>
      </c>
      <c r="AL3899" s="79">
        <v>0.34745370370370399</v>
      </c>
      <c r="AM3899" s="2">
        <v>1</v>
      </c>
      <c r="AN3899" s="2" t="s">
        <v>1038</v>
      </c>
      <c r="AO3899" s="2" t="s">
        <v>13722</v>
      </c>
    </row>
    <row r="3900" spans="17:41">
      <c r="Q3900" s="80">
        <v>0.32793981481481499</v>
      </c>
      <c r="R3900" s="81">
        <v>4</v>
      </c>
      <c r="S3900" s="81" t="s">
        <v>2579</v>
      </c>
      <c r="T3900" s="83" t="s">
        <v>13717</v>
      </c>
      <c r="AL3900" s="79">
        <v>0.34746527777777803</v>
      </c>
      <c r="AM3900" s="2">
        <v>1</v>
      </c>
      <c r="AN3900" s="2" t="s">
        <v>5044</v>
      </c>
      <c r="AO3900" s="2" t="s">
        <v>13719</v>
      </c>
    </row>
    <row r="3901" spans="17:41">
      <c r="Q3901" s="84">
        <v>0.32793981481481499</v>
      </c>
      <c r="R3901" s="85">
        <v>2</v>
      </c>
      <c r="S3901" s="85" t="s">
        <v>4796</v>
      </c>
      <c r="T3901" s="87" t="s">
        <v>13719</v>
      </c>
      <c r="AL3901" s="79">
        <v>0.34748842592592599</v>
      </c>
      <c r="AM3901" s="2">
        <v>1</v>
      </c>
      <c r="AN3901" s="2" t="s">
        <v>5047</v>
      </c>
      <c r="AO3901" s="2" t="s">
        <v>13719</v>
      </c>
    </row>
    <row r="3902" spans="17:41">
      <c r="Q3902" s="80">
        <v>0.32802083333333298</v>
      </c>
      <c r="R3902" s="81">
        <v>1</v>
      </c>
      <c r="S3902" s="81" t="s">
        <v>139</v>
      </c>
      <c r="T3902" s="83" t="s">
        <v>13728</v>
      </c>
      <c r="AL3902" s="79">
        <v>0.34749999999999998</v>
      </c>
      <c r="AM3902" s="2">
        <v>4</v>
      </c>
      <c r="AN3902" s="2" t="s">
        <v>5046</v>
      </c>
      <c r="AO3902" s="2" t="s">
        <v>13717</v>
      </c>
    </row>
    <row r="3903" spans="17:41">
      <c r="Q3903" s="84">
        <v>0.32803240740740702</v>
      </c>
      <c r="R3903" s="85">
        <v>1</v>
      </c>
      <c r="S3903" s="85" t="s">
        <v>539</v>
      </c>
      <c r="T3903" s="87" t="s">
        <v>13723</v>
      </c>
      <c r="AL3903" s="79">
        <v>0.34749999999999998</v>
      </c>
      <c r="AM3903" s="2">
        <v>2</v>
      </c>
      <c r="AN3903" s="2" t="s">
        <v>5025</v>
      </c>
      <c r="AO3903" s="2" t="s">
        <v>13716</v>
      </c>
    </row>
    <row r="3904" spans="17:41">
      <c r="Q3904" s="80">
        <v>0.32805555555555599</v>
      </c>
      <c r="R3904" s="81">
        <v>2</v>
      </c>
      <c r="S3904" s="81" t="s">
        <v>2194</v>
      </c>
      <c r="T3904" s="83" t="s">
        <v>13717</v>
      </c>
      <c r="AL3904" s="79">
        <v>0.347523148148148</v>
      </c>
      <c r="AM3904" s="2">
        <v>2</v>
      </c>
      <c r="AN3904" s="2" t="s">
        <v>5026</v>
      </c>
      <c r="AO3904" s="2" t="s">
        <v>13716</v>
      </c>
    </row>
    <row r="3905" spans="17:41">
      <c r="Q3905" s="84">
        <v>0.32807870370370401</v>
      </c>
      <c r="R3905" s="85">
        <v>1</v>
      </c>
      <c r="S3905" s="85" t="s">
        <v>1476</v>
      </c>
      <c r="T3905" s="87" t="s">
        <v>13717</v>
      </c>
      <c r="AL3905" s="79">
        <v>0.34754629629629602</v>
      </c>
      <c r="AM3905" s="2">
        <v>3</v>
      </c>
      <c r="AN3905" s="2" t="s">
        <v>2864</v>
      </c>
      <c r="AO3905" s="2" t="s">
        <v>13719</v>
      </c>
    </row>
    <row r="3906" spans="17:41">
      <c r="Q3906" s="80">
        <v>0.32810185185185198</v>
      </c>
      <c r="R3906" s="81">
        <v>4</v>
      </c>
      <c r="S3906" s="81" t="s">
        <v>2562</v>
      </c>
      <c r="T3906" s="83" t="s">
        <v>13719</v>
      </c>
      <c r="AL3906" s="79">
        <v>0.34755787037037</v>
      </c>
      <c r="AM3906" s="2">
        <v>2</v>
      </c>
      <c r="AN3906" s="2" t="s">
        <v>1594</v>
      </c>
      <c r="AO3906" s="2" t="s">
        <v>13716</v>
      </c>
    </row>
    <row r="3907" spans="17:41">
      <c r="Q3907" s="84">
        <v>0.32815972222222201</v>
      </c>
      <c r="R3907" s="85">
        <v>1</v>
      </c>
      <c r="S3907" s="85" t="s">
        <v>4808</v>
      </c>
      <c r="T3907" s="87" t="s">
        <v>13717</v>
      </c>
      <c r="AL3907" s="79">
        <v>0.34758101851851902</v>
      </c>
      <c r="AM3907" s="2">
        <v>1</v>
      </c>
      <c r="AN3907" s="2" t="s">
        <v>2862</v>
      </c>
      <c r="AO3907" s="2" t="s">
        <v>13719</v>
      </c>
    </row>
    <row r="3908" spans="17:41">
      <c r="Q3908" s="80">
        <v>0.32818287037036997</v>
      </c>
      <c r="R3908" s="81">
        <v>1</v>
      </c>
      <c r="S3908" s="81" t="s">
        <v>4794</v>
      </c>
      <c r="T3908" s="83" t="s">
        <v>13716</v>
      </c>
      <c r="AL3908" s="79">
        <v>0.34760416666666699</v>
      </c>
      <c r="AM3908" s="2">
        <v>1</v>
      </c>
      <c r="AN3908" s="2" t="s">
        <v>5049</v>
      </c>
      <c r="AO3908" s="2" t="s">
        <v>13719</v>
      </c>
    </row>
    <row r="3909" spans="17:41">
      <c r="Q3909" s="84">
        <v>0.32820601851851799</v>
      </c>
      <c r="R3909" s="85">
        <v>1</v>
      </c>
      <c r="S3909" s="85" t="s">
        <v>1847</v>
      </c>
      <c r="T3909" s="87" t="s">
        <v>13717</v>
      </c>
      <c r="AL3909" s="79">
        <v>0.34761574074074097</v>
      </c>
      <c r="AM3909" s="2">
        <v>1</v>
      </c>
      <c r="AN3909" s="2" t="s">
        <v>5051</v>
      </c>
      <c r="AO3909" s="2" t="s">
        <v>13719</v>
      </c>
    </row>
    <row r="3910" spans="17:41">
      <c r="Q3910" s="80">
        <v>0.32825231481481498</v>
      </c>
      <c r="R3910" s="81">
        <v>1</v>
      </c>
      <c r="S3910" s="81" t="s">
        <v>1472</v>
      </c>
      <c r="T3910" s="83" t="s">
        <v>13717</v>
      </c>
      <c r="AL3910" s="79">
        <v>0.347673611111111</v>
      </c>
      <c r="AM3910" s="2">
        <v>1</v>
      </c>
      <c r="AN3910" s="2" t="s">
        <v>1946</v>
      </c>
      <c r="AO3910" s="2" t="s">
        <v>13717</v>
      </c>
    </row>
    <row r="3911" spans="17:41">
      <c r="Q3911" s="84">
        <v>0.32829861111111103</v>
      </c>
      <c r="R3911" s="85">
        <v>1</v>
      </c>
      <c r="S3911" s="85" t="s">
        <v>1848</v>
      </c>
      <c r="T3911" s="87" t="s">
        <v>13717</v>
      </c>
      <c r="AL3911" s="79">
        <v>0.347673611111111</v>
      </c>
      <c r="AM3911" s="2">
        <v>1</v>
      </c>
      <c r="AN3911" s="2" t="s">
        <v>2271</v>
      </c>
      <c r="AO3911" s="2" t="s">
        <v>13719</v>
      </c>
    </row>
    <row r="3912" spans="17:41">
      <c r="Q3912" s="80">
        <v>0.32832175925925899</v>
      </c>
      <c r="R3912" s="81">
        <v>1</v>
      </c>
      <c r="S3912" s="81" t="s">
        <v>141</v>
      </c>
      <c r="T3912" s="83" t="s">
        <v>13722</v>
      </c>
      <c r="AL3912" s="79">
        <v>0.34768518518518499</v>
      </c>
      <c r="AM3912" s="2">
        <v>1</v>
      </c>
      <c r="AN3912" s="2" t="s">
        <v>5052</v>
      </c>
      <c r="AO3912" s="2" t="s">
        <v>13719</v>
      </c>
    </row>
    <row r="3913" spans="17:41">
      <c r="Q3913" s="84">
        <v>0.32836805555555598</v>
      </c>
      <c r="R3913" s="85">
        <v>1</v>
      </c>
      <c r="S3913" s="85" t="s">
        <v>1843</v>
      </c>
      <c r="T3913" s="87" t="s">
        <v>13716</v>
      </c>
      <c r="AL3913" s="79">
        <v>0.34780092592592599</v>
      </c>
      <c r="AM3913" s="2">
        <v>2</v>
      </c>
      <c r="AN3913" s="2" t="s">
        <v>565</v>
      </c>
      <c r="AO3913" s="2" t="s">
        <v>13718</v>
      </c>
    </row>
    <row r="3914" spans="17:41">
      <c r="Q3914" s="80">
        <v>0.32837962962963002</v>
      </c>
      <c r="R3914" s="81">
        <v>1</v>
      </c>
      <c r="S3914" s="81" t="s">
        <v>2461</v>
      </c>
      <c r="T3914" s="83" t="s">
        <v>13717</v>
      </c>
      <c r="AL3914" s="79">
        <v>0.34781250000000002</v>
      </c>
      <c r="AM3914" s="2">
        <v>1</v>
      </c>
      <c r="AN3914" s="2" t="s">
        <v>5054</v>
      </c>
      <c r="AO3914" s="2" t="s">
        <v>13719</v>
      </c>
    </row>
    <row r="3915" spans="17:41">
      <c r="Q3915" s="84">
        <v>0.328391203703704</v>
      </c>
      <c r="R3915" s="85">
        <v>1</v>
      </c>
      <c r="S3915" s="85" t="s">
        <v>2805</v>
      </c>
      <c r="T3915" s="87" t="s">
        <v>13723</v>
      </c>
      <c r="AL3915" s="79">
        <v>0.34783564814814799</v>
      </c>
      <c r="AM3915" s="2">
        <v>1</v>
      </c>
      <c r="AN3915" s="2" t="s">
        <v>5055</v>
      </c>
      <c r="AO3915" s="2" t="s">
        <v>13719</v>
      </c>
    </row>
    <row r="3916" spans="17:41">
      <c r="Q3916" s="80">
        <v>0.32840277777777799</v>
      </c>
      <c r="R3916" s="81">
        <v>1</v>
      </c>
      <c r="S3916" s="81" t="s">
        <v>4798</v>
      </c>
      <c r="T3916" s="83" t="s">
        <v>13717</v>
      </c>
      <c r="AL3916" s="79">
        <v>0.34784722222222197</v>
      </c>
      <c r="AM3916" s="2">
        <v>1</v>
      </c>
      <c r="AN3916" s="2" t="s">
        <v>5057</v>
      </c>
      <c r="AO3916" s="2" t="s">
        <v>13717</v>
      </c>
    </row>
    <row r="3917" spans="17:41">
      <c r="Q3917" s="84">
        <v>0.32841435185185203</v>
      </c>
      <c r="R3917" s="85">
        <v>1</v>
      </c>
      <c r="S3917" s="85" t="s">
        <v>4607</v>
      </c>
      <c r="T3917" s="87" t="s">
        <v>13718</v>
      </c>
      <c r="AL3917" s="79">
        <v>0.34785879629629601</v>
      </c>
      <c r="AM3917" s="2">
        <v>1</v>
      </c>
      <c r="AN3917" s="2" t="s">
        <v>1943</v>
      </c>
      <c r="AO3917" s="2" t="s">
        <v>13719</v>
      </c>
    </row>
    <row r="3918" spans="17:41">
      <c r="Q3918" s="80">
        <v>0.32844907407407398</v>
      </c>
      <c r="R3918" s="81">
        <v>2</v>
      </c>
      <c r="S3918" s="81" t="s">
        <v>4803</v>
      </c>
      <c r="T3918" s="83" t="s">
        <v>13716</v>
      </c>
      <c r="AL3918" s="79">
        <v>0.34787037037037</v>
      </c>
      <c r="AM3918" s="2">
        <v>2</v>
      </c>
      <c r="AN3918" s="2" t="s">
        <v>1265</v>
      </c>
      <c r="AO3918" s="2" t="s">
        <v>13718</v>
      </c>
    </row>
    <row r="3919" spans="17:41">
      <c r="Q3919" s="84">
        <v>0.328472222222222</v>
      </c>
      <c r="R3919" s="85">
        <v>1</v>
      </c>
      <c r="S3919" s="85" t="s">
        <v>1845</v>
      </c>
      <c r="T3919" s="87" t="s">
        <v>13719</v>
      </c>
      <c r="AL3919" s="79">
        <v>0.34788194444444398</v>
      </c>
      <c r="AM3919" s="2">
        <v>1</v>
      </c>
      <c r="AN3919" s="2" t="s">
        <v>2865</v>
      </c>
      <c r="AO3919" s="2" t="s">
        <v>13719</v>
      </c>
    </row>
    <row r="3920" spans="17:41">
      <c r="Q3920" s="80">
        <v>0.328472222222222</v>
      </c>
      <c r="R3920" s="81">
        <v>1</v>
      </c>
      <c r="S3920" s="81" t="s">
        <v>4494</v>
      </c>
      <c r="T3920" s="83" t="s">
        <v>13722</v>
      </c>
      <c r="AL3920" s="79">
        <v>0.34789351851851902</v>
      </c>
      <c r="AM3920" s="2">
        <v>1</v>
      </c>
      <c r="AN3920" s="2" t="s">
        <v>5056</v>
      </c>
      <c r="AO3920" s="2" t="s">
        <v>13719</v>
      </c>
    </row>
    <row r="3921" spans="17:41">
      <c r="Q3921" s="84">
        <v>0.32848379629629598</v>
      </c>
      <c r="R3921" s="85">
        <v>1</v>
      </c>
      <c r="S3921" s="85" t="s">
        <v>1850</v>
      </c>
      <c r="T3921" s="87" t="s">
        <v>13717</v>
      </c>
      <c r="AL3921" s="79">
        <v>0.34791666666666698</v>
      </c>
      <c r="AM3921" s="2">
        <v>1</v>
      </c>
      <c r="AN3921" s="2" t="s">
        <v>1546</v>
      </c>
      <c r="AO3921" s="2" t="s">
        <v>13719</v>
      </c>
    </row>
    <row r="3922" spans="17:41">
      <c r="Q3922" s="80">
        <v>0.328587962962963</v>
      </c>
      <c r="R3922" s="81">
        <v>1</v>
      </c>
      <c r="S3922" s="81" t="s">
        <v>1310</v>
      </c>
      <c r="T3922" s="83" t="s">
        <v>13717</v>
      </c>
      <c r="AL3922" s="79">
        <v>0.34793981481481501</v>
      </c>
      <c r="AM3922" s="2">
        <v>1</v>
      </c>
      <c r="AN3922" s="2" t="s">
        <v>2863</v>
      </c>
      <c r="AO3922" s="2" t="s">
        <v>13719</v>
      </c>
    </row>
    <row r="3923" spans="17:41">
      <c r="Q3923" s="84">
        <v>0.328622685185185</v>
      </c>
      <c r="R3923" s="85">
        <v>1</v>
      </c>
      <c r="S3923" s="85" t="s">
        <v>2191</v>
      </c>
      <c r="T3923" s="87" t="s">
        <v>13717</v>
      </c>
      <c r="AL3923" s="79">
        <v>0.34793981481481501</v>
      </c>
      <c r="AM3923" s="2">
        <v>1</v>
      </c>
      <c r="AN3923" s="2" t="s">
        <v>1936</v>
      </c>
      <c r="AO3923" s="2" t="s">
        <v>13719</v>
      </c>
    </row>
    <row r="3924" spans="17:41">
      <c r="Q3924" s="80">
        <v>0.32865740740740701</v>
      </c>
      <c r="R3924" s="81">
        <v>1</v>
      </c>
      <c r="S3924" s="81" t="s">
        <v>2562</v>
      </c>
      <c r="T3924" s="83" t="s">
        <v>13717</v>
      </c>
      <c r="AL3924" s="79">
        <v>0.34795138888888899</v>
      </c>
      <c r="AM3924" s="2">
        <v>1</v>
      </c>
      <c r="AN3924" s="2" t="s">
        <v>189</v>
      </c>
      <c r="AO3924" s="2" t="s">
        <v>13721</v>
      </c>
    </row>
    <row r="3925" spans="17:41">
      <c r="Q3925" s="84">
        <v>0.32868055555555598</v>
      </c>
      <c r="R3925" s="85">
        <v>1</v>
      </c>
      <c r="S3925" s="85" t="s">
        <v>9135</v>
      </c>
      <c r="T3925" s="87" t="s">
        <v>13721</v>
      </c>
      <c r="AL3925" s="79">
        <v>0.34795138888888899</v>
      </c>
      <c r="AM3925" s="2">
        <v>1</v>
      </c>
      <c r="AN3925" s="2" t="s">
        <v>12721</v>
      </c>
      <c r="AO3925" s="2" t="s">
        <v>13728</v>
      </c>
    </row>
    <row r="3926" spans="17:41">
      <c r="Q3926" s="80">
        <v>0.328703703703704</v>
      </c>
      <c r="R3926" s="81">
        <v>1</v>
      </c>
      <c r="S3926" s="81" t="s">
        <v>1478</v>
      </c>
      <c r="T3926" s="83" t="s">
        <v>13717</v>
      </c>
      <c r="AL3926" s="79">
        <v>0.34799768518518498</v>
      </c>
      <c r="AM3926" s="2">
        <v>2</v>
      </c>
      <c r="AN3926" s="2" t="s">
        <v>5033</v>
      </c>
      <c r="AO3926" s="2" t="s">
        <v>13717</v>
      </c>
    </row>
    <row r="3927" spans="17:41">
      <c r="Q3927" s="84">
        <v>0.328703703703704</v>
      </c>
      <c r="R3927" s="85">
        <v>1</v>
      </c>
      <c r="S3927" s="85" t="s">
        <v>2790</v>
      </c>
      <c r="T3927" s="87" t="s">
        <v>13719</v>
      </c>
      <c r="AL3927" s="79">
        <v>0.34799768518518498</v>
      </c>
      <c r="AM3927" s="2">
        <v>1</v>
      </c>
      <c r="AN3927" s="2" t="s">
        <v>5059</v>
      </c>
      <c r="AO3927" s="2" t="s">
        <v>13719</v>
      </c>
    </row>
    <row r="3928" spans="17:41">
      <c r="Q3928" s="80">
        <v>0.32871527777777798</v>
      </c>
      <c r="R3928" s="81">
        <v>1</v>
      </c>
      <c r="S3928" s="81" t="s">
        <v>85</v>
      </c>
      <c r="T3928" s="83" t="s">
        <v>13728</v>
      </c>
      <c r="AL3928" s="79">
        <v>0.34803240740740699</v>
      </c>
      <c r="AM3928" s="2">
        <v>1</v>
      </c>
      <c r="AN3928" s="2" t="s">
        <v>1940</v>
      </c>
      <c r="AO3928" s="2" t="s">
        <v>13719</v>
      </c>
    </row>
    <row r="3929" spans="17:41">
      <c r="Q3929" s="84">
        <v>0.32874999999999999</v>
      </c>
      <c r="R3929" s="85">
        <v>1</v>
      </c>
      <c r="S3929" s="85" t="s">
        <v>2195</v>
      </c>
      <c r="T3929" s="87" t="s">
        <v>13716</v>
      </c>
      <c r="AL3929" s="79">
        <v>0.34805555555555601</v>
      </c>
      <c r="AM3929" s="2">
        <v>1</v>
      </c>
      <c r="AN3929" s="2" t="s">
        <v>5048</v>
      </c>
      <c r="AO3929" s="2" t="s">
        <v>13719</v>
      </c>
    </row>
    <row r="3930" spans="17:41">
      <c r="Q3930" s="80">
        <v>0.32876157407407403</v>
      </c>
      <c r="R3930" s="81">
        <v>1</v>
      </c>
      <c r="S3930" s="81" t="s">
        <v>4809</v>
      </c>
      <c r="T3930" s="83" t="s">
        <v>13719</v>
      </c>
      <c r="AL3930" s="79">
        <v>0.348136574074074</v>
      </c>
      <c r="AM3930" s="2">
        <v>1</v>
      </c>
      <c r="AN3930" s="2" t="s">
        <v>568</v>
      </c>
      <c r="AO3930" s="2" t="s">
        <v>13718</v>
      </c>
    </row>
    <row r="3931" spans="17:41">
      <c r="Q3931" s="84">
        <v>0.32878472222222199</v>
      </c>
      <c r="R3931" s="85">
        <v>2</v>
      </c>
      <c r="S3931" s="85" t="s">
        <v>2788</v>
      </c>
      <c r="T3931" s="87" t="s">
        <v>13719</v>
      </c>
      <c r="AL3931" s="79">
        <v>0.34822916666666698</v>
      </c>
      <c r="AM3931" s="2">
        <v>2</v>
      </c>
      <c r="AN3931" s="2" t="s">
        <v>4615</v>
      </c>
      <c r="AO3931" s="2" t="s">
        <v>13717</v>
      </c>
    </row>
    <row r="3932" spans="17:41">
      <c r="Q3932" s="80">
        <v>0.32884259259259302</v>
      </c>
      <c r="R3932" s="81">
        <v>1</v>
      </c>
      <c r="S3932" s="81" t="s">
        <v>12679</v>
      </c>
      <c r="T3932" s="83" t="s">
        <v>13716</v>
      </c>
      <c r="AL3932" s="79">
        <v>0.34826388888888898</v>
      </c>
      <c r="AM3932" s="2">
        <v>2</v>
      </c>
      <c r="AN3932" s="2" t="s">
        <v>1935</v>
      </c>
      <c r="AO3932" s="2" t="s">
        <v>13717</v>
      </c>
    </row>
    <row r="3933" spans="17:41">
      <c r="Q3933" s="84">
        <v>0.3288773148148148</v>
      </c>
      <c r="R3933" s="85">
        <v>1</v>
      </c>
      <c r="S3933" s="85" t="s">
        <v>4802</v>
      </c>
      <c r="T3933" s="87" t="s">
        <v>13719</v>
      </c>
      <c r="AL3933" s="79">
        <v>0.34828703703703701</v>
      </c>
      <c r="AM3933" s="2">
        <v>2</v>
      </c>
      <c r="AN3933" s="2" t="s">
        <v>2673</v>
      </c>
      <c r="AO3933" s="2" t="s">
        <v>13716</v>
      </c>
    </row>
    <row r="3934" spans="17:41">
      <c r="Q3934" s="80">
        <v>0.32887731481481502</v>
      </c>
      <c r="R3934" s="81">
        <v>1</v>
      </c>
      <c r="S3934" s="81" t="s">
        <v>144</v>
      </c>
      <c r="T3934" s="83" t="s">
        <v>13720</v>
      </c>
      <c r="AL3934" s="79">
        <v>0.34829861111111099</v>
      </c>
      <c r="AM3934" s="2">
        <v>1</v>
      </c>
      <c r="AN3934" s="2" t="s">
        <v>4369</v>
      </c>
      <c r="AO3934" s="2" t="s">
        <v>13721</v>
      </c>
    </row>
    <row r="3935" spans="17:41">
      <c r="Q3935" s="84">
        <v>0.32888888888888901</v>
      </c>
      <c r="R3935" s="85">
        <v>1</v>
      </c>
      <c r="S3935" s="85" t="s">
        <v>523</v>
      </c>
      <c r="T3935" s="87" t="s">
        <v>13722</v>
      </c>
      <c r="AL3935" s="79">
        <v>0.34834490740740698</v>
      </c>
      <c r="AM3935" s="2">
        <v>1</v>
      </c>
      <c r="AN3935" s="2" t="s">
        <v>5058</v>
      </c>
      <c r="AO3935" s="2" t="s">
        <v>13717</v>
      </c>
    </row>
    <row r="3936" spans="17:41">
      <c r="Q3936" s="80">
        <v>0.32890046296296299</v>
      </c>
      <c r="R3936" s="81">
        <v>4</v>
      </c>
      <c r="S3936" s="81" t="s">
        <v>4810</v>
      </c>
      <c r="T3936" s="83" t="s">
        <v>13719</v>
      </c>
      <c r="AL3936" s="79">
        <v>0.34834490740740698</v>
      </c>
      <c r="AM3936" s="2">
        <v>1</v>
      </c>
      <c r="AN3936" s="2" t="s">
        <v>4616</v>
      </c>
      <c r="AO3936" s="2" t="s">
        <v>13717</v>
      </c>
    </row>
    <row r="3937" spans="17:41">
      <c r="Q3937" s="84">
        <v>0.32891203703703698</v>
      </c>
      <c r="R3937" s="85">
        <v>1</v>
      </c>
      <c r="S3937" s="85" t="s">
        <v>12680</v>
      </c>
      <c r="T3937" s="87" t="s">
        <v>13716</v>
      </c>
      <c r="AL3937" s="79">
        <v>0.34839120370370402</v>
      </c>
      <c r="AM3937" s="2">
        <v>1</v>
      </c>
      <c r="AN3937" s="2" t="s">
        <v>12722</v>
      </c>
      <c r="AO3937" s="2" t="s">
        <v>13717</v>
      </c>
    </row>
    <row r="3938" spans="17:41">
      <c r="Q3938" s="80">
        <v>0.328935185185185</v>
      </c>
      <c r="R3938" s="81">
        <v>3</v>
      </c>
      <c r="S3938" s="81" t="s">
        <v>5266</v>
      </c>
      <c r="T3938" s="83" t="s">
        <v>13721</v>
      </c>
      <c r="AL3938" s="79">
        <v>0.34843750000000001</v>
      </c>
      <c r="AM3938" s="2">
        <v>2</v>
      </c>
      <c r="AN3938" s="2" t="s">
        <v>4236</v>
      </c>
      <c r="AO3938" s="2" t="s">
        <v>13717</v>
      </c>
    </row>
    <row r="3939" spans="17:41">
      <c r="Q3939" s="84">
        <v>0.32894675925925898</v>
      </c>
      <c r="R3939" s="85">
        <v>2</v>
      </c>
      <c r="S3939" s="85" t="s">
        <v>1477</v>
      </c>
      <c r="T3939" s="87" t="s">
        <v>13719</v>
      </c>
      <c r="AL3939" s="79">
        <v>0.34844907407407399</v>
      </c>
      <c r="AM3939" s="2">
        <v>1</v>
      </c>
      <c r="AN3939" s="2" t="s">
        <v>5035</v>
      </c>
      <c r="AO3939" s="2" t="s">
        <v>13719</v>
      </c>
    </row>
    <row r="3940" spans="17:41">
      <c r="Q3940" s="80">
        <v>0.32903935185185201</v>
      </c>
      <c r="R3940" s="81">
        <v>4</v>
      </c>
      <c r="S3940" s="81" t="s">
        <v>4807</v>
      </c>
      <c r="T3940" s="83" t="s">
        <v>13716</v>
      </c>
      <c r="AL3940" s="79">
        <v>0.34844907407407399</v>
      </c>
      <c r="AM3940" s="2">
        <v>1</v>
      </c>
      <c r="AN3940" s="2" t="s">
        <v>982</v>
      </c>
      <c r="AO3940" s="2" t="s">
        <v>13721</v>
      </c>
    </row>
    <row r="3941" spans="17:41">
      <c r="Q3941" s="84">
        <v>0.32907407407407402</v>
      </c>
      <c r="R3941" s="85">
        <v>1</v>
      </c>
      <c r="S3941" s="85" t="s">
        <v>2829</v>
      </c>
      <c r="T3941" s="87" t="s">
        <v>13722</v>
      </c>
      <c r="AL3941" s="79">
        <v>0.348483796296296</v>
      </c>
      <c r="AM3941" s="2">
        <v>2</v>
      </c>
      <c r="AN3941" s="2" t="s">
        <v>2867</v>
      </c>
      <c r="AO3941" s="2" t="s">
        <v>13719</v>
      </c>
    </row>
    <row r="3942" spans="17:41">
      <c r="Q3942" s="80">
        <v>0.329085648148148</v>
      </c>
      <c r="R3942" s="81">
        <v>1</v>
      </c>
      <c r="S3942" s="81" t="s">
        <v>4811</v>
      </c>
      <c r="T3942" s="83" t="s">
        <v>13719</v>
      </c>
      <c r="AL3942" s="79">
        <v>0.34849537037036998</v>
      </c>
      <c r="AM3942" s="2">
        <v>1</v>
      </c>
      <c r="AN3942" s="2" t="s">
        <v>12723</v>
      </c>
      <c r="AO3942" s="2" t="s">
        <v>13717</v>
      </c>
    </row>
    <row r="3943" spans="17:41">
      <c r="Q3943" s="84">
        <v>0.32909722222222199</v>
      </c>
      <c r="R3943" s="85">
        <v>1</v>
      </c>
      <c r="S3943" s="85" t="s">
        <v>2197</v>
      </c>
      <c r="T3943" s="87" t="s">
        <v>13719</v>
      </c>
      <c r="AL3943" s="79">
        <v>0.34849537037036998</v>
      </c>
      <c r="AM3943" s="2">
        <v>1</v>
      </c>
      <c r="AN3943" s="2" t="s">
        <v>1101</v>
      </c>
      <c r="AO3943" s="2" t="s">
        <v>13718</v>
      </c>
    </row>
    <row r="3944" spans="17:41">
      <c r="Q3944" s="80">
        <v>0.32909722222222199</v>
      </c>
      <c r="R3944" s="81">
        <v>1</v>
      </c>
      <c r="S3944" s="81" t="s">
        <v>2562</v>
      </c>
      <c r="T3944" s="83" t="s">
        <v>13721</v>
      </c>
      <c r="AL3944" s="79">
        <v>0.34854166666666703</v>
      </c>
      <c r="AM3944" s="2">
        <v>1</v>
      </c>
      <c r="AN3944" s="2" t="s">
        <v>1937</v>
      </c>
      <c r="AO3944" s="2" t="s">
        <v>13717</v>
      </c>
    </row>
    <row r="3945" spans="17:41">
      <c r="Q3945" s="84">
        <v>0.32914351851851897</v>
      </c>
      <c r="R3945" s="85">
        <v>1</v>
      </c>
      <c r="S3945" s="85" t="s">
        <v>12681</v>
      </c>
      <c r="T3945" s="87" t="s">
        <v>13721</v>
      </c>
      <c r="AL3945" s="79">
        <v>0.34855324074074101</v>
      </c>
      <c r="AM3945" s="2">
        <v>1</v>
      </c>
      <c r="AN3945" s="2" t="s">
        <v>577</v>
      </c>
      <c r="AO3945" s="2" t="s">
        <v>13722</v>
      </c>
    </row>
    <row r="3946" spans="17:41">
      <c r="Q3946" s="80">
        <v>0.32915509259259301</v>
      </c>
      <c r="R3946" s="81">
        <v>2</v>
      </c>
      <c r="S3946" s="81" t="s">
        <v>4812</v>
      </c>
      <c r="T3946" s="83" t="s">
        <v>13719</v>
      </c>
      <c r="AL3946" s="79">
        <v>0.34856481481481499</v>
      </c>
      <c r="AM3946" s="2">
        <v>1</v>
      </c>
      <c r="AN3946" s="2" t="s">
        <v>5061</v>
      </c>
      <c r="AO3946" s="2" t="s">
        <v>13719</v>
      </c>
    </row>
    <row r="3947" spans="17:41">
      <c r="Q3947" s="84">
        <v>0.32917824074074098</v>
      </c>
      <c r="R3947" s="85">
        <v>2</v>
      </c>
      <c r="S3947" s="85" t="s">
        <v>1481</v>
      </c>
      <c r="T3947" s="87" t="s">
        <v>13717</v>
      </c>
      <c r="AL3947" s="79">
        <v>0.34857638888888898</v>
      </c>
      <c r="AM3947" s="2">
        <v>2</v>
      </c>
      <c r="AN3947" s="2" t="s">
        <v>5062</v>
      </c>
      <c r="AO3947" s="2" t="s">
        <v>13719</v>
      </c>
    </row>
    <row r="3948" spans="17:41">
      <c r="Q3948" s="80">
        <v>0.329201388888889</v>
      </c>
      <c r="R3948" s="81">
        <v>1</v>
      </c>
      <c r="S3948" s="81" t="s">
        <v>1853</v>
      </c>
      <c r="T3948" s="83" t="s">
        <v>13717</v>
      </c>
      <c r="AL3948" s="79">
        <v>0.34858796296296302</v>
      </c>
      <c r="AM3948" s="2">
        <v>1</v>
      </c>
      <c r="AN3948" s="2" t="s">
        <v>5050</v>
      </c>
      <c r="AO3948" s="2" t="s">
        <v>13719</v>
      </c>
    </row>
    <row r="3949" spans="17:41">
      <c r="Q3949" s="84">
        <v>0.329201388888889</v>
      </c>
      <c r="R3949" s="85">
        <v>1</v>
      </c>
      <c r="S3949" s="85" t="s">
        <v>4814</v>
      </c>
      <c r="T3949" s="87" t="s">
        <v>13719</v>
      </c>
      <c r="AL3949" s="79">
        <v>0.348599537037037</v>
      </c>
      <c r="AM3949" s="2">
        <v>1</v>
      </c>
      <c r="AN3949" s="2" t="s">
        <v>5036</v>
      </c>
      <c r="AO3949" s="2" t="s">
        <v>13719</v>
      </c>
    </row>
    <row r="3950" spans="17:41">
      <c r="Q3950" s="80">
        <v>0.32921296296296299</v>
      </c>
      <c r="R3950" s="81">
        <v>1</v>
      </c>
      <c r="S3950" s="81" t="s">
        <v>4815</v>
      </c>
      <c r="T3950" s="83" t="s">
        <v>13719</v>
      </c>
      <c r="AL3950" s="79">
        <v>0.34862268518518502</v>
      </c>
      <c r="AM3950" s="2">
        <v>2</v>
      </c>
      <c r="AN3950" s="2" t="s">
        <v>12724</v>
      </c>
      <c r="AO3950" s="2" t="s">
        <v>13716</v>
      </c>
    </row>
    <row r="3951" spans="17:41">
      <c r="Q3951" s="84">
        <v>0.32925925925925897</v>
      </c>
      <c r="R3951" s="85">
        <v>1</v>
      </c>
      <c r="S3951" s="85" t="s">
        <v>4817</v>
      </c>
      <c r="T3951" s="87" t="s">
        <v>13719</v>
      </c>
      <c r="AL3951" s="79">
        <v>0.34869212962962998</v>
      </c>
      <c r="AM3951" s="2">
        <v>1</v>
      </c>
      <c r="AN3951" s="2" t="s">
        <v>12725</v>
      </c>
      <c r="AO3951" s="2" t="s">
        <v>13716</v>
      </c>
    </row>
    <row r="3952" spans="17:41">
      <c r="Q3952" s="80">
        <v>0.32925925925925897</v>
      </c>
      <c r="R3952" s="81">
        <v>1</v>
      </c>
      <c r="S3952" s="81" t="s">
        <v>2578</v>
      </c>
      <c r="T3952" s="83" t="s">
        <v>13720</v>
      </c>
      <c r="AL3952" s="79">
        <v>0.348715277777778</v>
      </c>
      <c r="AM3952" s="2">
        <v>1</v>
      </c>
      <c r="AN3952" s="2" t="s">
        <v>5053</v>
      </c>
      <c r="AO3952" s="2" t="s">
        <v>13719</v>
      </c>
    </row>
    <row r="3953" spans="17:41">
      <c r="Q3953" s="84">
        <v>0.32927083333333301</v>
      </c>
      <c r="R3953" s="85">
        <v>1</v>
      </c>
      <c r="S3953" s="85" t="s">
        <v>1479</v>
      </c>
      <c r="T3953" s="87" t="s">
        <v>13719</v>
      </c>
      <c r="AL3953" s="79">
        <v>0.348715277777778</v>
      </c>
      <c r="AM3953" s="2">
        <v>1</v>
      </c>
      <c r="AN3953" s="2" t="s">
        <v>1944</v>
      </c>
      <c r="AO3953" s="2" t="s">
        <v>13719</v>
      </c>
    </row>
    <row r="3954" spans="17:41">
      <c r="Q3954" s="80">
        <v>0.329282407407407</v>
      </c>
      <c r="R3954" s="81">
        <v>1</v>
      </c>
      <c r="S3954" s="81" t="s">
        <v>2462</v>
      </c>
      <c r="T3954" s="83" t="s">
        <v>13717</v>
      </c>
      <c r="AL3954" s="79">
        <v>0.34872685185185198</v>
      </c>
      <c r="AM3954" s="2">
        <v>2</v>
      </c>
      <c r="AN3954" s="2" t="s">
        <v>1947</v>
      </c>
      <c r="AO3954" s="2" t="s">
        <v>13717</v>
      </c>
    </row>
    <row r="3955" spans="17:41">
      <c r="Q3955" s="84">
        <v>0.32936342592592599</v>
      </c>
      <c r="R3955" s="85">
        <v>1</v>
      </c>
      <c r="S3955" s="85" t="s">
        <v>12682</v>
      </c>
      <c r="T3955" s="87" t="s">
        <v>13730</v>
      </c>
      <c r="AL3955" s="79">
        <v>0.34872685185185198</v>
      </c>
      <c r="AM3955" s="2">
        <v>1</v>
      </c>
      <c r="AN3955" s="2" t="s">
        <v>567</v>
      </c>
      <c r="AO3955" s="2" t="s">
        <v>13718</v>
      </c>
    </row>
    <row r="3956" spans="17:41">
      <c r="Q3956" s="80">
        <v>0.32940972222222198</v>
      </c>
      <c r="R3956" s="81">
        <v>1</v>
      </c>
      <c r="S3956" s="81" t="s">
        <v>2791</v>
      </c>
      <c r="T3956" s="83" t="s">
        <v>13719</v>
      </c>
      <c r="AL3956" s="79">
        <v>0.34873842592592602</v>
      </c>
      <c r="AM3956" s="2">
        <v>1</v>
      </c>
      <c r="AN3956" s="2" t="s">
        <v>5040</v>
      </c>
      <c r="AO3956" s="2" t="s">
        <v>13717</v>
      </c>
    </row>
    <row r="3957" spans="17:41">
      <c r="Q3957" s="84">
        <v>0.32940972222222198</v>
      </c>
      <c r="R3957" s="85">
        <v>1</v>
      </c>
      <c r="S3957" s="85" t="s">
        <v>1849</v>
      </c>
      <c r="T3957" s="87" t="s">
        <v>13717</v>
      </c>
      <c r="AL3957" s="79">
        <v>0.34873842592592602</v>
      </c>
      <c r="AM3957" s="2">
        <v>1</v>
      </c>
      <c r="AN3957" s="2" t="s">
        <v>192</v>
      </c>
      <c r="AO3957" s="2" t="s">
        <v>13722</v>
      </c>
    </row>
    <row r="3958" spans="17:41">
      <c r="Q3958" s="80">
        <v>0.32944444444444398</v>
      </c>
      <c r="R3958" s="81">
        <v>1</v>
      </c>
      <c r="S3958" s="81" t="s">
        <v>12683</v>
      </c>
      <c r="T3958" s="83" t="s">
        <v>13716</v>
      </c>
      <c r="AL3958" s="79">
        <v>0.34880787037036998</v>
      </c>
      <c r="AM3958" s="2">
        <v>1</v>
      </c>
      <c r="AN3958" s="2" t="s">
        <v>11110</v>
      </c>
      <c r="AO3958" s="2" t="s">
        <v>13721</v>
      </c>
    </row>
    <row r="3959" spans="17:41">
      <c r="Q3959" s="84">
        <v>0.32944444444444398</v>
      </c>
      <c r="R3959" s="85">
        <v>2</v>
      </c>
      <c r="S3959" s="85" t="s">
        <v>521</v>
      </c>
      <c r="T3959" s="87" t="s">
        <v>13721</v>
      </c>
      <c r="AL3959" s="79">
        <v>0.34885416666666702</v>
      </c>
      <c r="AM3959" s="2">
        <v>1</v>
      </c>
      <c r="AN3959" s="2" t="s">
        <v>569</v>
      </c>
      <c r="AO3959" s="2" t="s">
        <v>13722</v>
      </c>
    </row>
    <row r="3960" spans="17:41">
      <c r="Q3960" s="80">
        <v>0.32951388888888899</v>
      </c>
      <c r="R3960" s="81">
        <v>4</v>
      </c>
      <c r="S3960" s="81" t="s">
        <v>4818</v>
      </c>
      <c r="T3960" s="83" t="s">
        <v>13719</v>
      </c>
      <c r="AL3960" s="79">
        <v>0.348865740740741</v>
      </c>
      <c r="AM3960" s="2">
        <v>1</v>
      </c>
      <c r="AN3960" s="2" t="s">
        <v>1233</v>
      </c>
      <c r="AO3960" s="2" t="s">
        <v>13718</v>
      </c>
    </row>
    <row r="3961" spans="17:41">
      <c r="Q3961" s="84">
        <v>0.32951388888888899</v>
      </c>
      <c r="R3961" s="85">
        <v>1</v>
      </c>
      <c r="S3961" s="85" t="s">
        <v>4503</v>
      </c>
      <c r="T3961" s="87" t="s">
        <v>13721</v>
      </c>
      <c r="AL3961" s="79">
        <v>0.34892361111111098</v>
      </c>
      <c r="AM3961" s="2">
        <v>1</v>
      </c>
      <c r="AN3961" s="2" t="s">
        <v>4617</v>
      </c>
      <c r="AO3961" s="2" t="s">
        <v>13717</v>
      </c>
    </row>
    <row r="3962" spans="17:41">
      <c r="Q3962" s="80">
        <v>0.32953703703703702</v>
      </c>
      <c r="R3962" s="81">
        <v>1</v>
      </c>
      <c r="S3962" s="81" t="s">
        <v>4819</v>
      </c>
      <c r="T3962" s="83" t="s">
        <v>13719</v>
      </c>
      <c r="AL3962" s="79">
        <v>0.34893518518518502</v>
      </c>
      <c r="AM3962" s="2">
        <v>1</v>
      </c>
      <c r="AN3962" s="2" t="s">
        <v>12726</v>
      </c>
      <c r="AO3962" s="2" t="s">
        <v>13716</v>
      </c>
    </row>
    <row r="3963" spans="17:41">
      <c r="Q3963" s="84">
        <v>0.32957175925925902</v>
      </c>
      <c r="R3963" s="85">
        <v>1</v>
      </c>
      <c r="S3963" s="85" t="s">
        <v>4820</v>
      </c>
      <c r="T3963" s="87" t="s">
        <v>13719</v>
      </c>
      <c r="AL3963" s="79">
        <v>0.34895833333333298</v>
      </c>
      <c r="AM3963" s="2">
        <v>3</v>
      </c>
      <c r="AN3963" s="2" t="s">
        <v>570</v>
      </c>
      <c r="AO3963" s="2" t="s">
        <v>13718</v>
      </c>
    </row>
    <row r="3964" spans="17:41">
      <c r="Q3964" s="80">
        <v>0.32959490740740699</v>
      </c>
      <c r="R3964" s="81">
        <v>2</v>
      </c>
      <c r="S3964" s="81" t="s">
        <v>1852</v>
      </c>
      <c r="T3964" s="83" t="s">
        <v>13716</v>
      </c>
      <c r="AL3964" s="79">
        <v>0.34896990740740702</v>
      </c>
      <c r="AM3964" s="2">
        <v>2</v>
      </c>
      <c r="AN3964" s="2" t="s">
        <v>2675</v>
      </c>
      <c r="AO3964" s="2" t="s">
        <v>13719</v>
      </c>
    </row>
    <row r="3965" spans="17:41">
      <c r="Q3965" s="84">
        <v>0.32960648148148097</v>
      </c>
      <c r="R3965" s="85">
        <v>1</v>
      </c>
      <c r="S3965" s="85" t="s">
        <v>4821</v>
      </c>
      <c r="T3965" s="87" t="s">
        <v>13719</v>
      </c>
      <c r="AL3965" s="79">
        <v>0.34905092592592601</v>
      </c>
      <c r="AM3965" s="2">
        <v>2</v>
      </c>
      <c r="AN3965" s="2" t="s">
        <v>5069</v>
      </c>
      <c r="AO3965" s="2" t="s">
        <v>13719</v>
      </c>
    </row>
    <row r="3966" spans="17:41">
      <c r="Q3966" s="80">
        <v>0.32961805555555601</v>
      </c>
      <c r="R3966" s="81">
        <v>1</v>
      </c>
      <c r="S3966" s="81" t="s">
        <v>4816</v>
      </c>
      <c r="T3966" s="83" t="s">
        <v>13717</v>
      </c>
      <c r="AL3966" s="79">
        <v>0.3490625</v>
      </c>
      <c r="AM3966" s="2">
        <v>1</v>
      </c>
      <c r="AN3966" s="2" t="s">
        <v>576</v>
      </c>
      <c r="AO3966" s="2" t="s">
        <v>13722</v>
      </c>
    </row>
    <row r="3967" spans="17:41">
      <c r="Q3967" s="84">
        <v>0.32961805555555601</v>
      </c>
      <c r="R3967" s="85">
        <v>1</v>
      </c>
      <c r="S3967" s="85" t="s">
        <v>4825</v>
      </c>
      <c r="T3967" s="87" t="s">
        <v>13719</v>
      </c>
      <c r="AL3967" s="79">
        <v>0.34908564814814802</v>
      </c>
      <c r="AM3967" s="2">
        <v>1</v>
      </c>
      <c r="AN3967" s="2" t="s">
        <v>571</v>
      </c>
      <c r="AO3967" s="2" t="s">
        <v>13722</v>
      </c>
    </row>
    <row r="3968" spans="17:41">
      <c r="Q3968" s="80">
        <v>0.32964120370370398</v>
      </c>
      <c r="R3968" s="81">
        <v>1</v>
      </c>
      <c r="S3968" s="81" t="s">
        <v>1854</v>
      </c>
      <c r="T3968" s="83" t="s">
        <v>13717</v>
      </c>
      <c r="AL3968" s="79">
        <v>0.349097222222222</v>
      </c>
      <c r="AM3968" s="2">
        <v>1</v>
      </c>
      <c r="AN3968" s="2" t="s">
        <v>5070</v>
      </c>
      <c r="AO3968" s="2" t="s">
        <v>13719</v>
      </c>
    </row>
    <row r="3969" spans="17:41">
      <c r="Q3969" s="84">
        <v>0.32979166666666698</v>
      </c>
      <c r="R3969" s="85">
        <v>2</v>
      </c>
      <c r="S3969" s="85" t="s">
        <v>12668</v>
      </c>
      <c r="T3969" s="87" t="s">
        <v>13721</v>
      </c>
      <c r="AL3969" s="79">
        <v>0.34910879629629599</v>
      </c>
      <c r="AM3969" s="2">
        <v>1</v>
      </c>
      <c r="AN3969" s="2" t="s">
        <v>5071</v>
      </c>
      <c r="AO3969" s="2" t="s">
        <v>13719</v>
      </c>
    </row>
    <row r="3970" spans="17:41">
      <c r="Q3970" s="80">
        <v>0.32980324074074102</v>
      </c>
      <c r="R3970" s="81">
        <v>2</v>
      </c>
      <c r="S3970" s="81" t="s">
        <v>1482</v>
      </c>
      <c r="T3970" s="83" t="s">
        <v>13717</v>
      </c>
      <c r="AL3970" s="79">
        <v>0.34915509259259297</v>
      </c>
      <c r="AM3970" s="2">
        <v>2</v>
      </c>
      <c r="AN3970" s="2" t="s">
        <v>5072</v>
      </c>
      <c r="AO3970" s="2" t="s">
        <v>13719</v>
      </c>
    </row>
    <row r="3971" spans="17:41">
      <c r="Q3971" s="84">
        <v>0.32980324074074102</v>
      </c>
      <c r="R3971" s="85">
        <v>2</v>
      </c>
      <c r="S3971" s="85" t="s">
        <v>2812</v>
      </c>
      <c r="T3971" s="87" t="s">
        <v>13722</v>
      </c>
      <c r="AL3971" s="79">
        <v>0.349178240740741</v>
      </c>
      <c r="AM3971" s="2">
        <v>4</v>
      </c>
      <c r="AN3971" s="2" t="s">
        <v>5074</v>
      </c>
      <c r="AO3971" s="2" t="s">
        <v>13719</v>
      </c>
    </row>
    <row r="3972" spans="17:41">
      <c r="Q3972" s="80">
        <v>0.32988425925925902</v>
      </c>
      <c r="R3972" s="81">
        <v>7</v>
      </c>
      <c r="S3972" s="81" t="s">
        <v>2562</v>
      </c>
      <c r="T3972" s="83" t="s">
        <v>13721</v>
      </c>
      <c r="AL3972" s="79">
        <v>0.34922453703703699</v>
      </c>
      <c r="AM3972" s="2">
        <v>1</v>
      </c>
      <c r="AN3972" s="2" t="s">
        <v>5045</v>
      </c>
      <c r="AO3972" s="2" t="s">
        <v>13717</v>
      </c>
    </row>
    <row r="3973" spans="17:41">
      <c r="Q3973" s="84">
        <v>0.329895833333333</v>
      </c>
      <c r="R3973" s="85">
        <v>1</v>
      </c>
      <c r="S3973" s="85" t="s">
        <v>2792</v>
      </c>
      <c r="T3973" s="87" t="s">
        <v>13717</v>
      </c>
      <c r="AL3973" s="79">
        <v>0.34924768518518501</v>
      </c>
      <c r="AM3973" s="2">
        <v>1</v>
      </c>
      <c r="AN3973" s="2" t="s">
        <v>573</v>
      </c>
      <c r="AO3973" s="2" t="s">
        <v>13722</v>
      </c>
    </row>
    <row r="3974" spans="17:41">
      <c r="Q3974" s="80">
        <v>0.32998842592592598</v>
      </c>
      <c r="R3974" s="81">
        <v>1</v>
      </c>
      <c r="S3974" s="81" t="s">
        <v>2793</v>
      </c>
      <c r="T3974" s="83" t="s">
        <v>13719</v>
      </c>
      <c r="AL3974" s="79">
        <v>0.34927083333333298</v>
      </c>
      <c r="AM3974" s="2">
        <v>4</v>
      </c>
      <c r="AN3974" s="2" t="s">
        <v>12727</v>
      </c>
      <c r="AO3974" s="2" t="s">
        <v>13717</v>
      </c>
    </row>
    <row r="3975" spans="17:41">
      <c r="Q3975" s="84">
        <v>0.33</v>
      </c>
      <c r="R3975" s="85">
        <v>2</v>
      </c>
      <c r="S3975" s="85" t="s">
        <v>1483</v>
      </c>
      <c r="T3975" s="87" t="s">
        <v>13717</v>
      </c>
      <c r="AL3975" s="79">
        <v>0.34930555555555598</v>
      </c>
      <c r="AM3975" s="2">
        <v>1</v>
      </c>
      <c r="AN3975" s="2" t="s">
        <v>1942</v>
      </c>
      <c r="AO3975" s="2" t="s">
        <v>13717</v>
      </c>
    </row>
    <row r="3976" spans="17:41">
      <c r="Q3976" s="80">
        <v>0.330011574074074</v>
      </c>
      <c r="R3976" s="81">
        <v>1</v>
      </c>
      <c r="S3976" s="81" t="s">
        <v>954</v>
      </c>
      <c r="T3976" s="83" t="s">
        <v>13730</v>
      </c>
      <c r="AL3976" s="79">
        <v>0.34935185185185202</v>
      </c>
      <c r="AM3976" s="2">
        <v>1</v>
      </c>
      <c r="AN3976" s="2" t="s">
        <v>12728</v>
      </c>
      <c r="AO3976" s="2" t="s">
        <v>13718</v>
      </c>
    </row>
    <row r="3977" spans="17:41">
      <c r="Q3977" s="84">
        <v>0.33005787037036999</v>
      </c>
      <c r="R3977" s="85">
        <v>1</v>
      </c>
      <c r="S3977" s="85" t="s">
        <v>1842</v>
      </c>
      <c r="T3977" s="87" t="s">
        <v>13721</v>
      </c>
      <c r="AL3977" s="79">
        <v>0.34936342592592601</v>
      </c>
      <c r="AM3977" s="2">
        <v>1</v>
      </c>
      <c r="AN3977" s="2" t="s">
        <v>12729</v>
      </c>
      <c r="AO3977" s="2" t="s">
        <v>13716</v>
      </c>
    </row>
    <row r="3978" spans="17:41">
      <c r="Q3978" s="80">
        <v>0.33006944444444403</v>
      </c>
      <c r="R3978" s="81">
        <v>1</v>
      </c>
      <c r="S3978" s="81" t="s">
        <v>749</v>
      </c>
      <c r="T3978" s="83" t="s">
        <v>13722</v>
      </c>
      <c r="AL3978" s="79">
        <v>0.34939814814814801</v>
      </c>
      <c r="AM3978" s="2">
        <v>1</v>
      </c>
      <c r="AN3978" s="2" t="s">
        <v>1548</v>
      </c>
      <c r="AO3978" s="2" t="s">
        <v>13719</v>
      </c>
    </row>
    <row r="3979" spans="17:41">
      <c r="Q3979" s="84">
        <v>0.33009259259259299</v>
      </c>
      <c r="R3979" s="85">
        <v>1</v>
      </c>
      <c r="S3979" s="85" t="s">
        <v>4813</v>
      </c>
      <c r="T3979" s="87" t="s">
        <v>13719</v>
      </c>
      <c r="AL3979" s="79">
        <v>0.34942129629629598</v>
      </c>
      <c r="AM3979" s="2">
        <v>3</v>
      </c>
      <c r="AN3979" s="2" t="s">
        <v>2870</v>
      </c>
      <c r="AO3979" s="2" t="s">
        <v>13719</v>
      </c>
    </row>
    <row r="3980" spans="17:41">
      <c r="Q3980" s="80">
        <v>0.33017361111111099</v>
      </c>
      <c r="R3980" s="81">
        <v>1</v>
      </c>
      <c r="S3980" s="81" t="s">
        <v>1851</v>
      </c>
      <c r="T3980" s="83" t="s">
        <v>13716</v>
      </c>
      <c r="AL3980" s="79">
        <v>0.34943287037037002</v>
      </c>
      <c r="AM3980" s="2">
        <v>1</v>
      </c>
      <c r="AN3980" s="2" t="s">
        <v>12730</v>
      </c>
      <c r="AO3980" s="2" t="s">
        <v>13716</v>
      </c>
    </row>
    <row r="3981" spans="17:41">
      <c r="Q3981" s="84">
        <v>0.33021990740740698</v>
      </c>
      <c r="R3981" s="85">
        <v>1</v>
      </c>
      <c r="S3981" s="85" t="s">
        <v>4461</v>
      </c>
      <c r="T3981" s="87" t="s">
        <v>13720</v>
      </c>
      <c r="AL3981" s="79">
        <v>0.34943287037037002</v>
      </c>
      <c r="AM3981" s="2">
        <v>3</v>
      </c>
      <c r="AN3981" s="2" t="s">
        <v>219</v>
      </c>
      <c r="AO3981" s="2" t="s">
        <v>13718</v>
      </c>
    </row>
    <row r="3982" spans="17:41">
      <c r="Q3982" s="80">
        <v>0.33023148148148102</v>
      </c>
      <c r="R3982" s="81">
        <v>1</v>
      </c>
      <c r="S3982" s="81" t="s">
        <v>2199</v>
      </c>
      <c r="T3982" s="83" t="s">
        <v>13716</v>
      </c>
      <c r="AL3982" s="79">
        <v>0.34945601851851898</v>
      </c>
      <c r="AM3982" s="2">
        <v>1</v>
      </c>
      <c r="AN3982" s="2" t="s">
        <v>1945</v>
      </c>
      <c r="AO3982" s="2" t="s">
        <v>13717</v>
      </c>
    </row>
    <row r="3983" spans="17:41">
      <c r="Q3983" s="84">
        <v>0.330243055555556</v>
      </c>
      <c r="R3983" s="85">
        <v>1</v>
      </c>
      <c r="S3983" s="85" t="s">
        <v>4832</v>
      </c>
      <c r="T3983" s="87" t="s">
        <v>13717</v>
      </c>
      <c r="AL3983" s="79">
        <v>0.34947916666666701</v>
      </c>
      <c r="AM3983" s="2">
        <v>2</v>
      </c>
      <c r="AN3983" s="2" t="s">
        <v>773</v>
      </c>
      <c r="AO3983" s="2" t="s">
        <v>13721</v>
      </c>
    </row>
    <row r="3984" spans="17:41">
      <c r="Q3984" s="80">
        <v>0.33025462962962998</v>
      </c>
      <c r="R3984" s="81">
        <v>1</v>
      </c>
      <c r="S3984" s="81" t="s">
        <v>1857</v>
      </c>
      <c r="T3984" s="83" t="s">
        <v>13719</v>
      </c>
      <c r="AL3984" s="79">
        <v>0.349560185185185</v>
      </c>
      <c r="AM3984" s="2">
        <v>1</v>
      </c>
      <c r="AN3984" s="2" t="s">
        <v>1321</v>
      </c>
      <c r="AO3984" s="2" t="s">
        <v>13719</v>
      </c>
    </row>
    <row r="3985" spans="17:41">
      <c r="Q3985" s="84">
        <v>0.33026620370370402</v>
      </c>
      <c r="R3985" s="85">
        <v>2</v>
      </c>
      <c r="S3985" s="85" t="s">
        <v>4851</v>
      </c>
      <c r="T3985" s="87" t="s">
        <v>13717</v>
      </c>
      <c r="AL3985" s="79">
        <v>0.34958333333333302</v>
      </c>
      <c r="AM3985" s="2">
        <v>1</v>
      </c>
      <c r="AN3985" s="2" t="s">
        <v>784</v>
      </c>
      <c r="AO3985" s="2" t="s">
        <v>13722</v>
      </c>
    </row>
    <row r="3986" spans="17:41">
      <c r="Q3986" s="80">
        <v>0.33028935185185199</v>
      </c>
      <c r="R3986" s="81">
        <v>1</v>
      </c>
      <c r="S3986" s="81" t="s">
        <v>4824</v>
      </c>
      <c r="T3986" s="83" t="s">
        <v>13716</v>
      </c>
      <c r="AL3986" s="79">
        <v>0.34961805555555597</v>
      </c>
      <c r="AM3986" s="2">
        <v>1</v>
      </c>
      <c r="AN3986" s="2" t="s">
        <v>1547</v>
      </c>
      <c r="AO3986" s="2" t="s">
        <v>13717</v>
      </c>
    </row>
    <row r="3987" spans="17:41">
      <c r="Q3987" s="84">
        <v>0.330358796296296</v>
      </c>
      <c r="R3987" s="85">
        <v>1</v>
      </c>
      <c r="S3987" s="85" t="s">
        <v>2200</v>
      </c>
      <c r="T3987" s="87" t="s">
        <v>13717</v>
      </c>
      <c r="AL3987" s="79">
        <v>0.34962962962963001</v>
      </c>
      <c r="AM3987" s="2">
        <v>1</v>
      </c>
      <c r="AN3987" s="2" t="s">
        <v>5067</v>
      </c>
      <c r="AO3987" s="2" t="s">
        <v>13719</v>
      </c>
    </row>
    <row r="3988" spans="17:41">
      <c r="Q3988" s="80">
        <v>0.33042824074074101</v>
      </c>
      <c r="R3988" s="81">
        <v>1</v>
      </c>
      <c r="S3988" s="81" t="s">
        <v>2562</v>
      </c>
      <c r="T3988" s="83" t="s">
        <v>13717</v>
      </c>
      <c r="AL3988" s="79">
        <v>0.349675925925926</v>
      </c>
      <c r="AM3988" s="2">
        <v>1</v>
      </c>
      <c r="AN3988" s="2" t="s">
        <v>5068</v>
      </c>
      <c r="AO3988" s="2" t="s">
        <v>13719</v>
      </c>
    </row>
    <row r="3989" spans="17:41">
      <c r="Q3989" s="84">
        <v>0.33042824074074101</v>
      </c>
      <c r="R3989" s="85">
        <v>2</v>
      </c>
      <c r="S3989" s="85" t="s">
        <v>4823</v>
      </c>
      <c r="T3989" s="87" t="s">
        <v>13719</v>
      </c>
      <c r="AL3989" s="79">
        <v>0.34971064814814801</v>
      </c>
      <c r="AM3989" s="2">
        <v>1</v>
      </c>
      <c r="AN3989" s="2" t="s">
        <v>5073</v>
      </c>
      <c r="AO3989" s="2" t="s">
        <v>13717</v>
      </c>
    </row>
    <row r="3990" spans="17:41">
      <c r="Q3990" s="80">
        <v>0.33046296296296301</v>
      </c>
      <c r="R3990" s="81">
        <v>1</v>
      </c>
      <c r="S3990" s="81" t="s">
        <v>2562</v>
      </c>
      <c r="T3990" s="83" t="s">
        <v>13717</v>
      </c>
      <c r="AL3990" s="79">
        <v>0.34971064814814801</v>
      </c>
      <c r="AM3990" s="2">
        <v>2</v>
      </c>
      <c r="AN3990" s="2" t="s">
        <v>12731</v>
      </c>
      <c r="AO3990" s="2" t="s">
        <v>13722</v>
      </c>
    </row>
    <row r="3991" spans="17:41">
      <c r="Q3991" s="84">
        <v>0.33046296296296301</v>
      </c>
      <c r="R3991" s="85">
        <v>3</v>
      </c>
      <c r="S3991" s="85" t="s">
        <v>2794</v>
      </c>
      <c r="T3991" s="87" t="s">
        <v>13719</v>
      </c>
      <c r="AL3991" s="79">
        <v>0.34971064814814801</v>
      </c>
      <c r="AM3991" s="2">
        <v>1</v>
      </c>
      <c r="AN3991" s="2" t="s">
        <v>3515</v>
      </c>
      <c r="AO3991" s="2" t="s">
        <v>13730</v>
      </c>
    </row>
    <row r="3992" spans="17:41">
      <c r="Q3992" s="80">
        <v>0.330474537037037</v>
      </c>
      <c r="R3992" s="81">
        <v>1</v>
      </c>
      <c r="S3992" s="81" t="s">
        <v>1149</v>
      </c>
      <c r="T3992" s="83" t="s">
        <v>13721</v>
      </c>
      <c r="AL3992" s="79">
        <v>0.34978009259259302</v>
      </c>
      <c r="AM3992" s="2">
        <v>1</v>
      </c>
      <c r="AN3992" s="2" t="s">
        <v>4618</v>
      </c>
      <c r="AO3992" s="2" t="s">
        <v>13718</v>
      </c>
    </row>
    <row r="3993" spans="17:41">
      <c r="Q3993" s="84">
        <v>0.330474537037037</v>
      </c>
      <c r="R3993" s="85">
        <v>1</v>
      </c>
      <c r="S3993" s="85" t="s">
        <v>524</v>
      </c>
      <c r="T3993" s="87" t="s">
        <v>13718</v>
      </c>
      <c r="AL3993" s="79">
        <v>0.349791666666667</v>
      </c>
      <c r="AM3993" s="2">
        <v>2</v>
      </c>
      <c r="AN3993" s="2" t="s">
        <v>2497</v>
      </c>
      <c r="AO3993" s="2" t="s">
        <v>13717</v>
      </c>
    </row>
    <row r="3994" spans="17:41">
      <c r="Q3994" s="80">
        <v>0.33053240740740703</v>
      </c>
      <c r="R3994" s="81">
        <v>1</v>
      </c>
      <c r="S3994" s="81" t="s">
        <v>13732</v>
      </c>
      <c r="T3994" s="83" t="s">
        <v>13720</v>
      </c>
      <c r="AL3994" s="79">
        <v>0.34980324074074098</v>
      </c>
      <c r="AM3994" s="2">
        <v>1</v>
      </c>
      <c r="AN3994" s="2" t="s">
        <v>5063</v>
      </c>
      <c r="AO3994" s="2" t="s">
        <v>13719</v>
      </c>
    </row>
    <row r="3995" spans="17:41">
      <c r="Q3995" s="84">
        <v>0.33054398148148201</v>
      </c>
      <c r="R3995" s="85">
        <v>1</v>
      </c>
      <c r="S3995" s="85" t="s">
        <v>4367</v>
      </c>
      <c r="T3995" s="87" t="s">
        <v>13721</v>
      </c>
      <c r="AL3995" s="79">
        <v>0.34982638888888901</v>
      </c>
      <c r="AM3995" s="2">
        <v>1</v>
      </c>
      <c r="AN3995" s="2" t="s">
        <v>12732</v>
      </c>
      <c r="AO3995" s="2" t="s">
        <v>13716</v>
      </c>
    </row>
    <row r="3996" spans="17:41">
      <c r="Q3996" s="80">
        <v>0.33063657407407399</v>
      </c>
      <c r="R3996" s="81">
        <v>1</v>
      </c>
      <c r="S3996" s="81" t="s">
        <v>4826</v>
      </c>
      <c r="T3996" s="83" t="s">
        <v>13719</v>
      </c>
      <c r="AL3996" s="79">
        <v>0.34983796296296299</v>
      </c>
      <c r="AM3996" s="2">
        <v>2</v>
      </c>
      <c r="AN3996" s="2" t="s">
        <v>2496</v>
      </c>
      <c r="AO3996" s="2" t="s">
        <v>13719</v>
      </c>
    </row>
    <row r="3997" spans="17:41">
      <c r="Q3997" s="84">
        <v>0.33064814814814802</v>
      </c>
      <c r="R3997" s="85">
        <v>3</v>
      </c>
      <c r="S3997" s="85" t="s">
        <v>2647</v>
      </c>
      <c r="T3997" s="87" t="s">
        <v>13719</v>
      </c>
      <c r="AL3997" s="79">
        <v>0.34983796296296299</v>
      </c>
      <c r="AM3997" s="2">
        <v>1</v>
      </c>
      <c r="AN3997" s="2" t="s">
        <v>785</v>
      </c>
      <c r="AO3997" s="2" t="s">
        <v>13718</v>
      </c>
    </row>
    <row r="3998" spans="17:41">
      <c r="Q3998" s="80">
        <v>0.33067129629629599</v>
      </c>
      <c r="R3998" s="81">
        <v>1</v>
      </c>
      <c r="S3998" s="81" t="s">
        <v>4827</v>
      </c>
      <c r="T3998" s="83" t="s">
        <v>13719</v>
      </c>
      <c r="AL3998" s="79">
        <v>0.34984953703703697</v>
      </c>
      <c r="AM3998" s="2">
        <v>1</v>
      </c>
      <c r="AN3998" s="2" t="s">
        <v>578</v>
      </c>
      <c r="AO3998" s="2" t="s">
        <v>13723</v>
      </c>
    </row>
    <row r="3999" spans="17:41">
      <c r="Q3999" s="84">
        <v>0.33067129629629599</v>
      </c>
      <c r="R3999" s="85">
        <v>1</v>
      </c>
      <c r="S3999" s="85" t="s">
        <v>4838</v>
      </c>
      <c r="T3999" s="87" t="s">
        <v>13719</v>
      </c>
      <c r="AL3999" s="79">
        <v>0.34986111111111101</v>
      </c>
      <c r="AM3999" s="2">
        <v>1</v>
      </c>
      <c r="AN3999" s="2" t="s">
        <v>180</v>
      </c>
      <c r="AO3999" s="2" t="s">
        <v>13717</v>
      </c>
    </row>
    <row r="4000" spans="17:41">
      <c r="Q4000" s="80">
        <v>0.33069444444444401</v>
      </c>
      <c r="R4000" s="81">
        <v>2</v>
      </c>
      <c r="S4000" s="81" t="s">
        <v>4839</v>
      </c>
      <c r="T4000" s="83" t="s">
        <v>13719</v>
      </c>
      <c r="AL4000" s="79">
        <v>0.349872685185185</v>
      </c>
      <c r="AM4000" s="2">
        <v>1</v>
      </c>
      <c r="AN4000" s="2" t="s">
        <v>1198</v>
      </c>
      <c r="AO4000" s="2" t="s">
        <v>13728</v>
      </c>
    </row>
    <row r="4001" spans="17:41">
      <c r="Q4001" s="84">
        <v>0.33071759259259298</v>
      </c>
      <c r="R4001" s="85">
        <v>1</v>
      </c>
      <c r="S4001" s="85" t="s">
        <v>2795</v>
      </c>
      <c r="T4001" s="87" t="s">
        <v>13719</v>
      </c>
      <c r="AL4001" s="79">
        <v>0.349872685185185</v>
      </c>
      <c r="AM4001" s="2">
        <v>1</v>
      </c>
      <c r="AN4001" s="2" t="s">
        <v>786</v>
      </c>
      <c r="AO4001" s="2" t="s">
        <v>13718</v>
      </c>
    </row>
    <row r="4002" spans="17:41">
      <c r="Q4002" s="80">
        <v>0.33071759259259298</v>
      </c>
      <c r="R4002" s="81">
        <v>1</v>
      </c>
      <c r="S4002" s="81" t="s">
        <v>1862</v>
      </c>
      <c r="T4002" s="83" t="s">
        <v>13719</v>
      </c>
      <c r="AL4002" s="79">
        <v>0.34989583333333302</v>
      </c>
      <c r="AM4002" s="2">
        <v>3</v>
      </c>
      <c r="AN4002" s="2" t="s">
        <v>5075</v>
      </c>
      <c r="AO4002" s="2" t="s">
        <v>13717</v>
      </c>
    </row>
    <row r="4003" spans="17:41">
      <c r="Q4003" s="84">
        <v>0.33077546296296301</v>
      </c>
      <c r="R4003" s="85">
        <v>4</v>
      </c>
      <c r="S4003" s="85" t="s">
        <v>4843</v>
      </c>
      <c r="T4003" s="87" t="s">
        <v>13719</v>
      </c>
      <c r="AL4003" s="79">
        <v>0.349907407407407</v>
      </c>
      <c r="AM4003" s="2">
        <v>1</v>
      </c>
      <c r="AN4003" s="2" t="s">
        <v>2871</v>
      </c>
      <c r="AO4003" s="2" t="s">
        <v>13717</v>
      </c>
    </row>
    <row r="4004" spans="17:41">
      <c r="Q4004" s="80">
        <v>0.33078703703703699</v>
      </c>
      <c r="R4004" s="81">
        <v>1</v>
      </c>
      <c r="S4004" s="81" t="s">
        <v>1489</v>
      </c>
      <c r="T4004" s="83" t="s">
        <v>13722</v>
      </c>
      <c r="AL4004" s="79">
        <v>0.349907407407407</v>
      </c>
      <c r="AM4004" s="2">
        <v>1</v>
      </c>
      <c r="AN4004" s="2" t="s">
        <v>5060</v>
      </c>
      <c r="AO4004" s="2" t="s">
        <v>13717</v>
      </c>
    </row>
    <row r="4005" spans="17:41">
      <c r="Q4005" s="84">
        <v>0.33079861111111097</v>
      </c>
      <c r="R4005" s="85">
        <v>1</v>
      </c>
      <c r="S4005" s="85" t="s">
        <v>4846</v>
      </c>
      <c r="T4005" s="87" t="s">
        <v>13719</v>
      </c>
      <c r="AL4005" s="79">
        <v>0.349907407407407</v>
      </c>
      <c r="AM4005" s="2">
        <v>2</v>
      </c>
      <c r="AN4005" s="2" t="s">
        <v>12733</v>
      </c>
      <c r="AO4005" s="2" t="s">
        <v>13718</v>
      </c>
    </row>
    <row r="4006" spans="17:41">
      <c r="Q4006" s="80">
        <v>0.33079861111111097</v>
      </c>
      <c r="R4006" s="81">
        <v>2</v>
      </c>
      <c r="S4006" s="81" t="s">
        <v>12684</v>
      </c>
      <c r="T4006" s="83" t="s">
        <v>13716</v>
      </c>
      <c r="AL4006" s="79">
        <v>0.34994212962963001</v>
      </c>
      <c r="AM4006" s="2">
        <v>2</v>
      </c>
      <c r="AN4006" s="2" t="s">
        <v>5076</v>
      </c>
      <c r="AO4006" s="2" t="s">
        <v>13717</v>
      </c>
    </row>
    <row r="4007" spans="17:41">
      <c r="Q4007" s="84">
        <v>0.33084490740740702</v>
      </c>
      <c r="R4007" s="85">
        <v>1</v>
      </c>
      <c r="S4007" s="85" t="s">
        <v>2208</v>
      </c>
      <c r="T4007" s="87" t="s">
        <v>13719</v>
      </c>
      <c r="AL4007" s="79">
        <v>0.35003472222222198</v>
      </c>
      <c r="AM4007" s="2">
        <v>1</v>
      </c>
      <c r="AN4007" s="2" t="s">
        <v>2869</v>
      </c>
      <c r="AO4007" s="2" t="s">
        <v>13717</v>
      </c>
    </row>
    <row r="4008" spans="17:41">
      <c r="Q4008" s="80">
        <v>0.33087962962963002</v>
      </c>
      <c r="R4008" s="81">
        <v>1</v>
      </c>
      <c r="S4008" s="81" t="s">
        <v>4849</v>
      </c>
      <c r="T4008" s="83" t="s">
        <v>13719</v>
      </c>
      <c r="AL4008" s="79">
        <v>0.35003472222222198</v>
      </c>
      <c r="AM4008" s="2">
        <v>2</v>
      </c>
      <c r="AN4008" s="2" t="s">
        <v>2872</v>
      </c>
      <c r="AO4008" s="2" t="s">
        <v>13719</v>
      </c>
    </row>
    <row r="4009" spans="17:41">
      <c r="Q4009" s="84">
        <v>0.33090277777777799</v>
      </c>
      <c r="R4009" s="85">
        <v>1</v>
      </c>
      <c r="S4009" s="85" t="s">
        <v>4850</v>
      </c>
      <c r="T4009" s="87" t="s">
        <v>13719</v>
      </c>
      <c r="AL4009" s="79">
        <v>0.35009259259259301</v>
      </c>
      <c r="AM4009" s="2">
        <v>1</v>
      </c>
      <c r="AN4009" s="2" t="s">
        <v>2674</v>
      </c>
      <c r="AO4009" s="2" t="s">
        <v>13719</v>
      </c>
    </row>
    <row r="4010" spans="17:41">
      <c r="Q4010" s="80">
        <v>0.3309375</v>
      </c>
      <c r="R4010" s="81">
        <v>1</v>
      </c>
      <c r="S4010" s="81" t="s">
        <v>4852</v>
      </c>
      <c r="T4010" s="83" t="s">
        <v>13719</v>
      </c>
      <c r="AL4010" s="79">
        <v>0.35011574074074098</v>
      </c>
      <c r="AM4010" s="2">
        <v>3</v>
      </c>
      <c r="AN4010" s="2" t="s">
        <v>2562</v>
      </c>
      <c r="AO4010" s="2" t="s">
        <v>13716</v>
      </c>
    </row>
    <row r="4011" spans="17:41">
      <c r="Q4011" s="84">
        <v>0.330972222222222</v>
      </c>
      <c r="R4011" s="85">
        <v>2</v>
      </c>
      <c r="S4011" s="85" t="s">
        <v>2320</v>
      </c>
      <c r="T4011" s="87" t="s">
        <v>13718</v>
      </c>
      <c r="AL4011" s="79">
        <v>0.35012731481481502</v>
      </c>
      <c r="AM4011" s="2">
        <v>1</v>
      </c>
      <c r="AN4011" s="2" t="s">
        <v>788</v>
      </c>
      <c r="AO4011" s="2" t="s">
        <v>13722</v>
      </c>
    </row>
    <row r="4012" spans="17:41">
      <c r="Q4012" s="80">
        <v>0.33098379629629598</v>
      </c>
      <c r="R4012" s="81">
        <v>1</v>
      </c>
      <c r="S4012" s="81" t="s">
        <v>1491</v>
      </c>
      <c r="T4012" s="83" t="s">
        <v>13719</v>
      </c>
      <c r="AL4012" s="79">
        <v>0.35012731481481502</v>
      </c>
      <c r="AM4012" s="2">
        <v>1</v>
      </c>
      <c r="AN4012" s="2" t="s">
        <v>1234</v>
      </c>
      <c r="AO4012" s="2" t="s">
        <v>13718</v>
      </c>
    </row>
    <row r="4013" spans="17:41">
      <c r="Q4013" s="84">
        <v>0.33099537037037002</v>
      </c>
      <c r="R4013" s="85">
        <v>2</v>
      </c>
      <c r="S4013" s="85" t="s">
        <v>2204</v>
      </c>
      <c r="T4013" s="87" t="s">
        <v>13717</v>
      </c>
      <c r="AL4013" s="79">
        <v>0.350138888888889</v>
      </c>
      <c r="AM4013" s="2">
        <v>1</v>
      </c>
      <c r="AN4013" s="2" t="s">
        <v>787</v>
      </c>
      <c r="AO4013" s="2" t="s">
        <v>13718</v>
      </c>
    </row>
    <row r="4014" spans="17:41">
      <c r="Q4014" s="80">
        <v>0.33111111111111102</v>
      </c>
      <c r="R4014" s="81">
        <v>4</v>
      </c>
      <c r="S4014" s="81" t="s">
        <v>4835</v>
      </c>
      <c r="T4014" s="83" t="s">
        <v>13719</v>
      </c>
      <c r="AL4014" s="79">
        <v>0.35016203703703702</v>
      </c>
      <c r="AM4014" s="2">
        <v>1</v>
      </c>
      <c r="AN4014" s="2" t="s">
        <v>12734</v>
      </c>
      <c r="AO4014" s="2" t="s">
        <v>13716</v>
      </c>
    </row>
    <row r="4015" spans="17:41">
      <c r="Q4015" s="84">
        <v>0.33111111111111102</v>
      </c>
      <c r="R4015" s="85">
        <v>1</v>
      </c>
      <c r="S4015" s="85" t="s">
        <v>2206</v>
      </c>
      <c r="T4015" s="87" t="s">
        <v>13719</v>
      </c>
      <c r="AL4015" s="79">
        <v>0.35016203703703702</v>
      </c>
      <c r="AM4015" s="2">
        <v>2</v>
      </c>
      <c r="AN4015" s="2" t="s">
        <v>551</v>
      </c>
      <c r="AO4015" s="2" t="s">
        <v>13718</v>
      </c>
    </row>
    <row r="4016" spans="17:41">
      <c r="Q4016" s="80">
        <v>0.33112268518518501</v>
      </c>
      <c r="R4016" s="81">
        <v>1</v>
      </c>
      <c r="S4016" s="81" t="s">
        <v>13731</v>
      </c>
      <c r="T4016" s="83" t="s">
        <v>13720</v>
      </c>
      <c r="AL4016" s="79">
        <v>0.35018518518518499</v>
      </c>
      <c r="AM4016" s="2">
        <v>1</v>
      </c>
      <c r="AN4016" s="2" t="s">
        <v>5064</v>
      </c>
      <c r="AO4016" s="2" t="s">
        <v>13717</v>
      </c>
    </row>
    <row r="4017" spans="17:41">
      <c r="Q4017" s="84">
        <v>0.33113425925925899</v>
      </c>
      <c r="R4017" s="85">
        <v>1</v>
      </c>
      <c r="S4017" s="85" t="s">
        <v>2466</v>
      </c>
      <c r="T4017" s="87" t="s">
        <v>13717</v>
      </c>
      <c r="AL4017" s="79">
        <v>0.35019675925925903</v>
      </c>
      <c r="AM4017" s="2">
        <v>1</v>
      </c>
      <c r="AN4017" s="2" t="s">
        <v>197</v>
      </c>
      <c r="AO4017" s="2" t="s">
        <v>13722</v>
      </c>
    </row>
    <row r="4018" spans="17:41">
      <c r="Q4018" s="80">
        <v>0.33113425925925899</v>
      </c>
      <c r="R4018" s="81">
        <v>1</v>
      </c>
      <c r="S4018" s="81" t="s">
        <v>2078</v>
      </c>
      <c r="T4018" s="83" t="s">
        <v>13722</v>
      </c>
      <c r="AL4018" s="79">
        <v>0.35023148148148098</v>
      </c>
      <c r="AM4018" s="2">
        <v>1</v>
      </c>
      <c r="AN4018" s="2" t="s">
        <v>2874</v>
      </c>
      <c r="AO4018" s="2" t="s">
        <v>13719</v>
      </c>
    </row>
    <row r="4019" spans="17:41">
      <c r="Q4019" s="84">
        <v>0.33115740740740701</v>
      </c>
      <c r="R4019" s="85">
        <v>1</v>
      </c>
      <c r="S4019" s="85" t="s">
        <v>1261</v>
      </c>
      <c r="T4019" s="87" t="s">
        <v>13717</v>
      </c>
      <c r="AL4019" s="79">
        <v>0.35026620370370398</v>
      </c>
      <c r="AM4019" s="2">
        <v>1</v>
      </c>
      <c r="AN4019" s="2" t="s">
        <v>4217</v>
      </c>
      <c r="AO4019" s="2" t="s">
        <v>13722</v>
      </c>
    </row>
    <row r="4020" spans="17:41">
      <c r="Q4020" s="80">
        <v>0.33115740740740701</v>
      </c>
      <c r="R4020" s="81">
        <v>1</v>
      </c>
      <c r="S4020" s="81" t="s">
        <v>2649</v>
      </c>
      <c r="T4020" s="83" t="s">
        <v>13719</v>
      </c>
      <c r="AL4020" s="79">
        <v>0.350289351851852</v>
      </c>
      <c r="AM4020" s="2">
        <v>2</v>
      </c>
      <c r="AN4020" s="2" t="s">
        <v>5065</v>
      </c>
      <c r="AO4020" s="2" t="s">
        <v>13719</v>
      </c>
    </row>
    <row r="4021" spans="17:41">
      <c r="Q4021" s="84">
        <v>0.33119212962963002</v>
      </c>
      <c r="R4021" s="85">
        <v>1</v>
      </c>
      <c r="S4021" s="85" t="s">
        <v>2205</v>
      </c>
      <c r="T4021" s="87" t="s">
        <v>13717</v>
      </c>
      <c r="AL4021" s="79">
        <v>0.35032407407407401</v>
      </c>
      <c r="AM4021" s="2">
        <v>1</v>
      </c>
      <c r="AN4021" s="2" t="s">
        <v>2677</v>
      </c>
      <c r="AO4021" s="2" t="s">
        <v>13719</v>
      </c>
    </row>
    <row r="4022" spans="17:41">
      <c r="Q4022" s="80">
        <v>0.331203703703704</v>
      </c>
      <c r="R4022" s="81">
        <v>1</v>
      </c>
      <c r="S4022" s="81" t="s">
        <v>2648</v>
      </c>
      <c r="T4022" s="83" t="s">
        <v>13717</v>
      </c>
      <c r="AL4022" s="79">
        <v>0.35033564814814799</v>
      </c>
      <c r="AM4022" s="2">
        <v>2</v>
      </c>
      <c r="AN4022" s="2" t="s">
        <v>5079</v>
      </c>
      <c r="AO4022" s="2" t="s">
        <v>13719</v>
      </c>
    </row>
    <row r="4023" spans="17:41">
      <c r="Q4023" s="84">
        <v>0.331203703703704</v>
      </c>
      <c r="R4023" s="85">
        <v>4</v>
      </c>
      <c r="S4023" s="85" t="s">
        <v>2209</v>
      </c>
      <c r="T4023" s="87" t="s">
        <v>13719</v>
      </c>
      <c r="AL4023" s="79">
        <v>0.35033564814814799</v>
      </c>
      <c r="AM4023" s="2">
        <v>1</v>
      </c>
      <c r="AN4023" s="2" t="s">
        <v>789</v>
      </c>
      <c r="AO4023" s="2" t="s">
        <v>13722</v>
      </c>
    </row>
    <row r="4024" spans="17:41">
      <c r="Q4024" s="80">
        <v>0.33122685185185202</v>
      </c>
      <c r="R4024" s="81">
        <v>1</v>
      </c>
      <c r="S4024" s="81" t="s">
        <v>1863</v>
      </c>
      <c r="T4024" s="83" t="s">
        <v>13717</v>
      </c>
      <c r="AL4024" s="79">
        <v>0.35038194444444398</v>
      </c>
      <c r="AM4024" s="2">
        <v>1</v>
      </c>
      <c r="AN4024" s="2" t="s">
        <v>5080</v>
      </c>
      <c r="AO4024" s="2" t="s">
        <v>13719</v>
      </c>
    </row>
    <row r="4025" spans="17:41">
      <c r="Q4025" s="84">
        <v>0.33123842592592601</v>
      </c>
      <c r="R4025" s="85">
        <v>1</v>
      </c>
      <c r="S4025" s="85" t="s">
        <v>2562</v>
      </c>
      <c r="T4025" s="87" t="s">
        <v>13717</v>
      </c>
      <c r="AL4025" s="79">
        <v>0.35038194444444398</v>
      </c>
      <c r="AM4025" s="2">
        <v>1</v>
      </c>
      <c r="AN4025" s="2" t="s">
        <v>1199</v>
      </c>
      <c r="AO4025" s="2" t="s">
        <v>13730</v>
      </c>
    </row>
    <row r="4026" spans="17:41">
      <c r="Q4026" s="80">
        <v>0.33124999999999999</v>
      </c>
      <c r="R4026" s="81">
        <v>1</v>
      </c>
      <c r="S4026" s="81" t="s">
        <v>4844</v>
      </c>
      <c r="T4026" s="83" t="s">
        <v>13717</v>
      </c>
      <c r="AL4026" s="79">
        <v>0.350405092592593</v>
      </c>
      <c r="AM4026" s="2">
        <v>1</v>
      </c>
      <c r="AN4026" s="2" t="s">
        <v>5082</v>
      </c>
      <c r="AO4026" s="2" t="s">
        <v>13719</v>
      </c>
    </row>
    <row r="4027" spans="17:41">
      <c r="Q4027" s="84">
        <v>0.331319444444444</v>
      </c>
      <c r="R4027" s="85">
        <v>1</v>
      </c>
      <c r="S4027" s="85" t="s">
        <v>4831</v>
      </c>
      <c r="T4027" s="87" t="s">
        <v>13717</v>
      </c>
      <c r="AL4027" s="79">
        <v>0.35042824074074103</v>
      </c>
      <c r="AM4027" s="2">
        <v>1</v>
      </c>
      <c r="AN4027" s="2" t="s">
        <v>5083</v>
      </c>
      <c r="AO4027" s="2" t="s">
        <v>13719</v>
      </c>
    </row>
    <row r="4028" spans="17:41">
      <c r="Q4028" s="80">
        <v>0.33133101851851898</v>
      </c>
      <c r="R4028" s="81">
        <v>1</v>
      </c>
      <c r="S4028" s="81" t="s">
        <v>2207</v>
      </c>
      <c r="T4028" s="83" t="s">
        <v>13717</v>
      </c>
      <c r="AL4028" s="79">
        <v>0.35049768518518498</v>
      </c>
      <c r="AM4028" s="2">
        <v>1</v>
      </c>
      <c r="AN4028" s="2" t="s">
        <v>5085</v>
      </c>
      <c r="AO4028" s="2" t="s">
        <v>13719</v>
      </c>
    </row>
    <row r="4029" spans="17:41">
      <c r="Q4029" s="84">
        <v>0.331354166666667</v>
      </c>
      <c r="R4029" s="85">
        <v>2</v>
      </c>
      <c r="S4029" s="85" t="s">
        <v>12685</v>
      </c>
      <c r="T4029" s="87" t="s">
        <v>13722</v>
      </c>
      <c r="AL4029" s="79">
        <v>0.350601851851852</v>
      </c>
      <c r="AM4029" s="2">
        <v>4</v>
      </c>
      <c r="AN4029" s="2" t="s">
        <v>5090</v>
      </c>
      <c r="AO4029" s="2" t="s">
        <v>13719</v>
      </c>
    </row>
    <row r="4030" spans="17:41">
      <c r="Q4030" s="80">
        <v>0.33136574074074099</v>
      </c>
      <c r="R4030" s="81">
        <v>1</v>
      </c>
      <c r="S4030" s="81" t="s">
        <v>2203</v>
      </c>
      <c r="T4030" s="83" t="s">
        <v>13716</v>
      </c>
      <c r="AL4030" s="79">
        <v>0.35062500000000002</v>
      </c>
      <c r="AM4030" s="2">
        <v>4</v>
      </c>
      <c r="AN4030" s="2" t="s">
        <v>5091</v>
      </c>
      <c r="AO4030" s="2" t="s">
        <v>13719</v>
      </c>
    </row>
    <row r="4031" spans="17:41">
      <c r="Q4031" s="84">
        <v>0.33138888888888901</v>
      </c>
      <c r="R4031" s="85">
        <v>1</v>
      </c>
      <c r="S4031" s="85" t="s">
        <v>898</v>
      </c>
      <c r="T4031" s="87" t="s">
        <v>13730</v>
      </c>
      <c r="AL4031" s="79">
        <v>0.35064814814814799</v>
      </c>
      <c r="AM4031" s="2">
        <v>1</v>
      </c>
      <c r="AN4031" s="2" t="s">
        <v>5094</v>
      </c>
      <c r="AO4031" s="2" t="s">
        <v>13719</v>
      </c>
    </row>
    <row r="4032" spans="17:41">
      <c r="Q4032" s="80">
        <v>0.33140046296296299</v>
      </c>
      <c r="R4032" s="81">
        <v>1</v>
      </c>
      <c r="S4032" s="81" t="s">
        <v>2797</v>
      </c>
      <c r="T4032" s="83" t="s">
        <v>13719</v>
      </c>
      <c r="AL4032" s="79">
        <v>0.350752314814815</v>
      </c>
      <c r="AM4032" s="2">
        <v>1</v>
      </c>
      <c r="AN4032" s="2" t="s">
        <v>12735</v>
      </c>
      <c r="AO4032" s="2" t="s">
        <v>13717</v>
      </c>
    </row>
    <row r="4033" spans="17:41">
      <c r="Q4033" s="84">
        <v>0.33141203703703698</v>
      </c>
      <c r="R4033" s="85">
        <v>6</v>
      </c>
      <c r="S4033" s="85" t="s">
        <v>2562</v>
      </c>
      <c r="T4033" s="87" t="s">
        <v>13718</v>
      </c>
      <c r="AL4033" s="79">
        <v>0.35077546296296302</v>
      </c>
      <c r="AM4033" s="2">
        <v>1</v>
      </c>
      <c r="AN4033" s="2" t="s">
        <v>756</v>
      </c>
      <c r="AO4033" s="2" t="s">
        <v>13718</v>
      </c>
    </row>
    <row r="4034" spans="17:41">
      <c r="Q4034" s="80">
        <v>0.331435185185185</v>
      </c>
      <c r="R4034" s="81">
        <v>1</v>
      </c>
      <c r="S4034" s="81" t="s">
        <v>2645</v>
      </c>
      <c r="T4034" s="83" t="s">
        <v>13720</v>
      </c>
      <c r="AL4034" s="79">
        <v>0.35077546296296302</v>
      </c>
      <c r="AM4034" s="2">
        <v>1</v>
      </c>
      <c r="AN4034" s="2" t="s">
        <v>12736</v>
      </c>
      <c r="AO4034" s="2" t="s">
        <v>13730</v>
      </c>
    </row>
    <row r="4035" spans="17:41">
      <c r="Q4035" s="84">
        <v>0.33144675925925898</v>
      </c>
      <c r="R4035" s="85">
        <v>1</v>
      </c>
      <c r="S4035" s="85" t="s">
        <v>147</v>
      </c>
      <c r="T4035" s="87" t="s">
        <v>13722</v>
      </c>
      <c r="AL4035" s="79">
        <v>0.350833333333333</v>
      </c>
      <c r="AM4035" s="2">
        <v>1</v>
      </c>
      <c r="AN4035" s="2" t="s">
        <v>8071</v>
      </c>
      <c r="AO4035" s="2" t="s">
        <v>13718</v>
      </c>
    </row>
    <row r="4036" spans="17:41">
      <c r="Q4036" s="80">
        <v>0.33149305555555603</v>
      </c>
      <c r="R4036" s="81">
        <v>1</v>
      </c>
      <c r="S4036" s="81" t="s">
        <v>1865</v>
      </c>
      <c r="T4036" s="83" t="s">
        <v>13717</v>
      </c>
      <c r="AL4036" s="79">
        <v>0.35085648148148102</v>
      </c>
      <c r="AM4036" s="2">
        <v>1</v>
      </c>
      <c r="AN4036" s="2" t="s">
        <v>579</v>
      </c>
      <c r="AO4036" s="2" t="s">
        <v>13718</v>
      </c>
    </row>
    <row r="4037" spans="17:41">
      <c r="Q4037" s="84">
        <v>0.33152777777777798</v>
      </c>
      <c r="R4037" s="85">
        <v>1</v>
      </c>
      <c r="S4037" s="85" t="s">
        <v>4388</v>
      </c>
      <c r="T4037" s="87" t="s">
        <v>13718</v>
      </c>
      <c r="AL4037" s="79">
        <v>0.35087962962962999</v>
      </c>
      <c r="AM4037" s="2">
        <v>1</v>
      </c>
      <c r="AN4037" s="2" t="s">
        <v>4120</v>
      </c>
      <c r="AO4037" s="2" t="s">
        <v>13723</v>
      </c>
    </row>
    <row r="4038" spans="17:41">
      <c r="Q4038" s="80">
        <v>0.33157407407407402</v>
      </c>
      <c r="R4038" s="81">
        <v>2</v>
      </c>
      <c r="S4038" s="81" t="s">
        <v>12686</v>
      </c>
      <c r="T4038" s="83" t="s">
        <v>13730</v>
      </c>
      <c r="AL4038" s="79">
        <v>0.35092592592592597</v>
      </c>
      <c r="AM4038" s="2">
        <v>1</v>
      </c>
      <c r="AN4038" s="2" t="s">
        <v>1102</v>
      </c>
      <c r="AO4038" s="2" t="s">
        <v>13718</v>
      </c>
    </row>
    <row r="4039" spans="17:41">
      <c r="Q4039" s="84">
        <v>0.331585648148148</v>
      </c>
      <c r="R4039" s="85">
        <v>1</v>
      </c>
      <c r="S4039" s="85" t="s">
        <v>4841</v>
      </c>
      <c r="T4039" s="87" t="s">
        <v>13719</v>
      </c>
      <c r="AL4039" s="79">
        <v>0.350949074074074</v>
      </c>
      <c r="AM4039" s="2">
        <v>1</v>
      </c>
      <c r="AN4039" s="2" t="s">
        <v>5081</v>
      </c>
      <c r="AO4039" s="2" t="s">
        <v>13716</v>
      </c>
    </row>
    <row r="4040" spans="17:41">
      <c r="Q4040" s="80">
        <v>0.33165509259259301</v>
      </c>
      <c r="R4040" s="81">
        <v>1</v>
      </c>
      <c r="S4040" s="81" t="s">
        <v>1866</v>
      </c>
      <c r="T4040" s="83" t="s">
        <v>13719</v>
      </c>
      <c r="AL4040" s="79">
        <v>0.35101851851851901</v>
      </c>
      <c r="AM4040" s="2">
        <v>1</v>
      </c>
      <c r="AN4040" s="2" t="s">
        <v>2500</v>
      </c>
      <c r="AO4040" s="2" t="s">
        <v>13717</v>
      </c>
    </row>
    <row r="4041" spans="17:41">
      <c r="Q4041" s="84">
        <v>0.33167824074074098</v>
      </c>
      <c r="R4041" s="85">
        <v>1</v>
      </c>
      <c r="S4041" s="85" t="s">
        <v>1024</v>
      </c>
      <c r="T4041" s="87" t="s">
        <v>13723</v>
      </c>
      <c r="AL4041" s="79">
        <v>0.35101851851851901</v>
      </c>
      <c r="AM4041" s="2">
        <v>2</v>
      </c>
      <c r="AN4041" s="2" t="s">
        <v>5077</v>
      </c>
      <c r="AO4041" s="2" t="s">
        <v>13719</v>
      </c>
    </row>
    <row r="4042" spans="17:41">
      <c r="Q4042" s="80">
        <v>0.33168981481481502</v>
      </c>
      <c r="R4042" s="81">
        <v>1</v>
      </c>
      <c r="S4042" s="81" t="s">
        <v>2210</v>
      </c>
      <c r="T4042" s="83" t="s">
        <v>13719</v>
      </c>
      <c r="AL4042" s="79">
        <v>0.35104166666666697</v>
      </c>
      <c r="AM4042" s="2">
        <v>2</v>
      </c>
      <c r="AN4042" s="2" t="s">
        <v>2283</v>
      </c>
      <c r="AO4042" s="2" t="s">
        <v>13717</v>
      </c>
    </row>
    <row r="4043" spans="17:41">
      <c r="Q4043" s="84">
        <v>0.331701388888889</v>
      </c>
      <c r="R4043" s="85">
        <v>1</v>
      </c>
      <c r="S4043" s="85" t="s">
        <v>1151</v>
      </c>
      <c r="T4043" s="87" t="s">
        <v>13730</v>
      </c>
      <c r="AL4043" s="79">
        <v>0.351064814814815</v>
      </c>
      <c r="AM4043" s="2">
        <v>1</v>
      </c>
      <c r="AN4043" s="2" t="s">
        <v>790</v>
      </c>
      <c r="AO4043" s="2" t="s">
        <v>13718</v>
      </c>
    </row>
    <row r="4044" spans="17:41">
      <c r="Q4044" s="80">
        <v>0.33171296296296299</v>
      </c>
      <c r="R4044" s="81">
        <v>2</v>
      </c>
      <c r="S4044" s="81" t="s">
        <v>4855</v>
      </c>
      <c r="T4044" s="83" t="s">
        <v>13719</v>
      </c>
      <c r="AL4044" s="79">
        <v>0.35107638888888898</v>
      </c>
      <c r="AM4044" s="2">
        <v>1</v>
      </c>
      <c r="AN4044" s="2" t="s">
        <v>4243</v>
      </c>
      <c r="AO4044" s="2" t="s">
        <v>13717</v>
      </c>
    </row>
    <row r="4045" spans="17:41">
      <c r="Q4045" s="84">
        <v>0.33172453703703703</v>
      </c>
      <c r="R4045" s="85">
        <v>1</v>
      </c>
      <c r="S4045" s="85" t="s">
        <v>4856</v>
      </c>
      <c r="T4045" s="87" t="s">
        <v>13719</v>
      </c>
      <c r="AL4045" s="79">
        <v>0.35107638888888898</v>
      </c>
      <c r="AM4045" s="2">
        <v>1</v>
      </c>
      <c r="AN4045" s="2" t="s">
        <v>1042</v>
      </c>
      <c r="AO4045" s="2" t="s">
        <v>13721</v>
      </c>
    </row>
    <row r="4046" spans="17:41">
      <c r="Q4046" s="80">
        <v>0.33173611111111101</v>
      </c>
      <c r="R4046" s="81">
        <v>1</v>
      </c>
      <c r="S4046" s="81" t="s">
        <v>4857</v>
      </c>
      <c r="T4046" s="83" t="s">
        <v>13719</v>
      </c>
      <c r="AL4046" s="79">
        <v>0.35111111111111099</v>
      </c>
      <c r="AM4046" s="2">
        <v>1</v>
      </c>
      <c r="AN4046" s="2" t="s">
        <v>2284</v>
      </c>
      <c r="AO4046" s="2" t="s">
        <v>13717</v>
      </c>
    </row>
    <row r="4047" spans="17:41">
      <c r="Q4047" s="84">
        <v>0.33173611111111101</v>
      </c>
      <c r="R4047" s="85">
        <v>2</v>
      </c>
      <c r="S4047" s="85" t="s">
        <v>11013</v>
      </c>
      <c r="T4047" s="87" t="s">
        <v>13722</v>
      </c>
      <c r="AL4047" s="79">
        <v>0.35111111111111099</v>
      </c>
      <c r="AM4047" s="2">
        <v>1</v>
      </c>
      <c r="AN4047" s="2" t="s">
        <v>1951</v>
      </c>
      <c r="AO4047" s="2" t="s">
        <v>13717</v>
      </c>
    </row>
    <row r="4048" spans="17:41">
      <c r="Q4048" s="80">
        <v>0.33173611111111112</v>
      </c>
      <c r="R4048" s="81">
        <v>1</v>
      </c>
      <c r="S4048" s="81" t="s">
        <v>4833</v>
      </c>
      <c r="T4048" s="83" t="s">
        <v>13719</v>
      </c>
      <c r="AL4048" s="79">
        <v>0.35111111111111099</v>
      </c>
      <c r="AM4048" s="2">
        <v>1</v>
      </c>
      <c r="AN4048" s="2" t="s">
        <v>199</v>
      </c>
      <c r="AO4048" s="2" t="s">
        <v>13717</v>
      </c>
    </row>
    <row r="4049" spans="17:41">
      <c r="Q4049" s="84">
        <v>0.33177083333333302</v>
      </c>
      <c r="R4049" s="85">
        <v>1</v>
      </c>
      <c r="S4049" s="85" t="s">
        <v>2216</v>
      </c>
      <c r="T4049" s="87" t="s">
        <v>13719</v>
      </c>
      <c r="AL4049" s="79">
        <v>0.35113425925925901</v>
      </c>
      <c r="AM4049" s="2">
        <v>1</v>
      </c>
      <c r="AN4049" s="2" t="s">
        <v>12737</v>
      </c>
      <c r="AO4049" s="2" t="s">
        <v>13728</v>
      </c>
    </row>
    <row r="4050" spans="17:41">
      <c r="Q4050" s="80">
        <v>0.33180555555555602</v>
      </c>
      <c r="R4050" s="81">
        <v>1</v>
      </c>
      <c r="S4050" s="81" t="s">
        <v>1859</v>
      </c>
      <c r="T4050" s="83" t="s">
        <v>13717</v>
      </c>
      <c r="AL4050" s="79">
        <v>0.35115740740740697</v>
      </c>
      <c r="AM4050" s="2">
        <v>1</v>
      </c>
      <c r="AN4050" s="2" t="s">
        <v>1552</v>
      </c>
      <c r="AO4050" s="2" t="s">
        <v>13717</v>
      </c>
    </row>
    <row r="4051" spans="17:41">
      <c r="Q4051" s="84">
        <v>0.33180555555555602</v>
      </c>
      <c r="R4051" s="85">
        <v>1</v>
      </c>
      <c r="S4051" s="85" t="s">
        <v>2198</v>
      </c>
      <c r="T4051" s="87" t="s">
        <v>13720</v>
      </c>
      <c r="AL4051" s="79">
        <v>0.351180555555556</v>
      </c>
      <c r="AM4051" s="2">
        <v>1</v>
      </c>
      <c r="AN4051" s="2" t="s">
        <v>2499</v>
      </c>
      <c r="AO4051" s="2" t="s">
        <v>13719</v>
      </c>
    </row>
    <row r="4052" spans="17:41">
      <c r="Q4052" s="80">
        <v>0.33182870370370399</v>
      </c>
      <c r="R4052" s="81">
        <v>1</v>
      </c>
      <c r="S4052" s="81" t="s">
        <v>4834</v>
      </c>
      <c r="T4052" s="83" t="s">
        <v>13716</v>
      </c>
      <c r="AL4052" s="79">
        <v>0.351215277777778</v>
      </c>
      <c r="AM4052" s="2">
        <v>2</v>
      </c>
      <c r="AN4052" s="2" t="s">
        <v>5097</v>
      </c>
      <c r="AO4052" s="2" t="s">
        <v>13719</v>
      </c>
    </row>
    <row r="4053" spans="17:41">
      <c r="Q4053" s="84">
        <v>0.33184027777777803</v>
      </c>
      <c r="R4053" s="85">
        <v>1</v>
      </c>
      <c r="S4053" s="85" t="s">
        <v>1860</v>
      </c>
      <c r="T4053" s="87" t="s">
        <v>13717</v>
      </c>
      <c r="AL4053" s="79">
        <v>0.35122685185185198</v>
      </c>
      <c r="AM4053" s="2">
        <v>3</v>
      </c>
      <c r="AN4053" s="2" t="s">
        <v>5096</v>
      </c>
      <c r="AO4053" s="2" t="s">
        <v>13717</v>
      </c>
    </row>
    <row r="4054" spans="17:41">
      <c r="Q4054" s="80">
        <v>0.33185185185185201</v>
      </c>
      <c r="R4054" s="81">
        <v>1</v>
      </c>
      <c r="S4054" s="81" t="s">
        <v>1858</v>
      </c>
      <c r="T4054" s="83" t="s">
        <v>13717</v>
      </c>
      <c r="AL4054" s="79">
        <v>0.35122685185185198</v>
      </c>
      <c r="AM4054" s="2">
        <v>1</v>
      </c>
      <c r="AN4054" s="2" t="s">
        <v>1323</v>
      </c>
      <c r="AO4054" s="2" t="s">
        <v>13719</v>
      </c>
    </row>
    <row r="4055" spans="17:41">
      <c r="Q4055" s="84">
        <v>0.33185185185185201</v>
      </c>
      <c r="R4055" s="85">
        <v>1</v>
      </c>
      <c r="S4055" s="85" t="s">
        <v>4836</v>
      </c>
      <c r="T4055" s="87" t="s">
        <v>13716</v>
      </c>
      <c r="AL4055" s="79">
        <v>0.35128472222222201</v>
      </c>
      <c r="AM4055" s="2">
        <v>1</v>
      </c>
      <c r="AN4055" s="2" t="s">
        <v>1952</v>
      </c>
      <c r="AO4055" s="2" t="s">
        <v>13717</v>
      </c>
    </row>
    <row r="4056" spans="17:41">
      <c r="Q4056" s="80">
        <v>0.33192129629629602</v>
      </c>
      <c r="R4056" s="81">
        <v>1</v>
      </c>
      <c r="S4056" s="81" t="s">
        <v>2202</v>
      </c>
      <c r="T4056" s="83" t="s">
        <v>13717</v>
      </c>
      <c r="AL4056" s="79">
        <v>0.35128472222222201</v>
      </c>
      <c r="AM4056" s="2">
        <v>5</v>
      </c>
      <c r="AN4056" s="2" t="s">
        <v>5142</v>
      </c>
      <c r="AO4056" s="2" t="s">
        <v>13719</v>
      </c>
    </row>
    <row r="4057" spans="17:41">
      <c r="Q4057" s="84">
        <v>0.33192129629629602</v>
      </c>
      <c r="R4057" s="85">
        <v>1</v>
      </c>
      <c r="S4057" s="85" t="s">
        <v>2201</v>
      </c>
      <c r="T4057" s="87" t="s">
        <v>13717</v>
      </c>
      <c r="AL4057" s="79">
        <v>0.35130787037036998</v>
      </c>
      <c r="AM4057" s="2">
        <v>1</v>
      </c>
      <c r="AN4057" s="2" t="s">
        <v>5098</v>
      </c>
      <c r="AO4057" s="2" t="s">
        <v>13719</v>
      </c>
    </row>
    <row r="4058" spans="17:41">
      <c r="Q4058" s="80">
        <v>0.33196759259259301</v>
      </c>
      <c r="R4058" s="81">
        <v>2</v>
      </c>
      <c r="S4058" s="81" t="s">
        <v>528</v>
      </c>
      <c r="T4058" s="83" t="s">
        <v>13722</v>
      </c>
      <c r="AL4058" s="79">
        <v>0.351331018518519</v>
      </c>
      <c r="AM4058" s="2">
        <v>1</v>
      </c>
      <c r="AN4058" s="2" t="s">
        <v>2285</v>
      </c>
      <c r="AO4058" s="2" t="s">
        <v>13719</v>
      </c>
    </row>
    <row r="4059" spans="17:41">
      <c r="Q4059" s="84">
        <v>0.332048611111111</v>
      </c>
      <c r="R4059" s="85">
        <v>1</v>
      </c>
      <c r="S4059" s="85" t="s">
        <v>4858</v>
      </c>
      <c r="T4059" s="87" t="s">
        <v>13719</v>
      </c>
      <c r="AL4059" s="79">
        <v>0.35134259259259298</v>
      </c>
      <c r="AM4059" s="2">
        <v>1</v>
      </c>
      <c r="AN4059" s="2" t="s">
        <v>5099</v>
      </c>
      <c r="AO4059" s="2" t="s">
        <v>13719</v>
      </c>
    </row>
    <row r="4060" spans="17:41">
      <c r="Q4060" s="80">
        <v>0.33206018518518499</v>
      </c>
      <c r="R4060" s="81">
        <v>1</v>
      </c>
      <c r="S4060" s="81" t="s">
        <v>1861</v>
      </c>
      <c r="T4060" s="83" t="s">
        <v>13717</v>
      </c>
      <c r="AL4060" s="79">
        <v>0.351412037037037</v>
      </c>
      <c r="AM4060" s="2">
        <v>1</v>
      </c>
      <c r="AN4060" s="2" t="s">
        <v>5100</v>
      </c>
      <c r="AO4060" s="2" t="s">
        <v>13719</v>
      </c>
    </row>
    <row r="4061" spans="17:41">
      <c r="Q4061" s="84">
        <v>0.33207175925925903</v>
      </c>
      <c r="R4061" s="85">
        <v>1</v>
      </c>
      <c r="S4061" s="85" t="s">
        <v>4845</v>
      </c>
      <c r="T4061" s="87" t="s">
        <v>13716</v>
      </c>
      <c r="AL4061" s="79">
        <v>0.35142361111111098</v>
      </c>
      <c r="AM4061" s="2">
        <v>3</v>
      </c>
      <c r="AN4061" s="2" t="s">
        <v>5102</v>
      </c>
      <c r="AO4061" s="2" t="s">
        <v>13717</v>
      </c>
    </row>
    <row r="4062" spans="17:41">
      <c r="Q4062" s="80">
        <v>0.33208333333333301</v>
      </c>
      <c r="R4062" s="81">
        <v>1</v>
      </c>
      <c r="S4062" s="81" t="s">
        <v>4859</v>
      </c>
      <c r="T4062" s="83" t="s">
        <v>13719</v>
      </c>
      <c r="AL4062" s="79">
        <v>0.35145833333333298</v>
      </c>
      <c r="AM4062" s="2">
        <v>3</v>
      </c>
      <c r="AN4062" s="2" t="s">
        <v>5103</v>
      </c>
      <c r="AO4062" s="2" t="s">
        <v>13717</v>
      </c>
    </row>
    <row r="4063" spans="17:41">
      <c r="Q4063" s="84">
        <v>0.33214120370370398</v>
      </c>
      <c r="R4063" s="85">
        <v>1</v>
      </c>
      <c r="S4063" s="85" t="s">
        <v>1868</v>
      </c>
      <c r="T4063" s="87" t="s">
        <v>13719</v>
      </c>
      <c r="AL4063" s="79">
        <v>0.35145833333333298</v>
      </c>
      <c r="AM4063" s="2">
        <v>4</v>
      </c>
      <c r="AN4063" s="2" t="s">
        <v>5086</v>
      </c>
      <c r="AO4063" s="2" t="s">
        <v>13719</v>
      </c>
    </row>
    <row r="4064" spans="17:41">
      <c r="Q4064" s="80">
        <v>0.332164351851852</v>
      </c>
      <c r="R4064" s="81">
        <v>1</v>
      </c>
      <c r="S4064" s="81" t="s">
        <v>1864</v>
      </c>
      <c r="T4064" s="83" t="s">
        <v>13717</v>
      </c>
      <c r="AL4064" s="79">
        <v>0.35146990740740702</v>
      </c>
      <c r="AM4064" s="2">
        <v>1</v>
      </c>
      <c r="AN4064" s="2" t="s">
        <v>1955</v>
      </c>
      <c r="AO4064" s="2" t="s">
        <v>13719</v>
      </c>
    </row>
    <row r="4065" spans="17:41">
      <c r="Q4065" s="84">
        <v>0.332164351851852</v>
      </c>
      <c r="R4065" s="85">
        <v>1</v>
      </c>
      <c r="S4065" s="85" t="s">
        <v>12687</v>
      </c>
      <c r="T4065" s="87" t="s">
        <v>13722</v>
      </c>
      <c r="AL4065" s="79">
        <v>0.35146990740740702</v>
      </c>
      <c r="AM4065" s="2">
        <v>1</v>
      </c>
      <c r="AN4065" s="2" t="s">
        <v>1041</v>
      </c>
      <c r="AO4065" s="2" t="s">
        <v>13721</v>
      </c>
    </row>
    <row r="4066" spans="17:41">
      <c r="Q4066" s="80">
        <v>0.33219907407407401</v>
      </c>
      <c r="R4066" s="81">
        <v>2</v>
      </c>
      <c r="S4066" s="81" t="s">
        <v>148</v>
      </c>
      <c r="T4066" s="83" t="s">
        <v>13718</v>
      </c>
      <c r="AL4066" s="79">
        <v>0.35150462962963003</v>
      </c>
      <c r="AM4066" s="2">
        <v>1</v>
      </c>
      <c r="AN4066" s="2" t="s">
        <v>1957</v>
      </c>
      <c r="AO4066" s="2" t="s">
        <v>13717</v>
      </c>
    </row>
    <row r="4067" spans="17:41">
      <c r="Q4067" s="84">
        <v>0.33224537037037</v>
      </c>
      <c r="R4067" s="85">
        <v>1</v>
      </c>
      <c r="S4067" s="85" t="s">
        <v>4840</v>
      </c>
      <c r="T4067" s="87" t="s">
        <v>13716</v>
      </c>
      <c r="AL4067" s="79">
        <v>0.35157407407407398</v>
      </c>
      <c r="AM4067" s="2">
        <v>1</v>
      </c>
      <c r="AN4067" s="2" t="s">
        <v>1953</v>
      </c>
      <c r="AO4067" s="2" t="s">
        <v>13719</v>
      </c>
    </row>
    <row r="4068" spans="17:41">
      <c r="Q4068" s="80">
        <v>0.33231481481481479</v>
      </c>
      <c r="R4068" s="81">
        <v>1</v>
      </c>
      <c r="S4068" s="81" t="s">
        <v>2800</v>
      </c>
      <c r="T4068" s="83" t="s">
        <v>13719</v>
      </c>
      <c r="AL4068" s="79">
        <v>0.35159722222222201</v>
      </c>
      <c r="AM4068" s="2">
        <v>1</v>
      </c>
      <c r="AN4068" s="2" t="s">
        <v>2277</v>
      </c>
      <c r="AO4068" s="2" t="s">
        <v>13717</v>
      </c>
    </row>
    <row r="4069" spans="17:41">
      <c r="Q4069" s="84">
        <v>0.332395833333333</v>
      </c>
      <c r="R4069" s="85">
        <v>2</v>
      </c>
      <c r="S4069" s="85" t="s">
        <v>1026</v>
      </c>
      <c r="T4069" s="87" t="s">
        <v>13726</v>
      </c>
      <c r="AL4069" s="79">
        <v>0.35160879629629599</v>
      </c>
      <c r="AM4069" s="2">
        <v>1</v>
      </c>
      <c r="AN4069" s="2" t="s">
        <v>5088</v>
      </c>
      <c r="AO4069" s="2" t="s">
        <v>13719</v>
      </c>
    </row>
    <row r="4070" spans="17:41">
      <c r="Q4070" s="80">
        <v>0.33243055555555601</v>
      </c>
      <c r="R4070" s="81">
        <v>2</v>
      </c>
      <c r="S4070" s="81" t="s">
        <v>4865</v>
      </c>
      <c r="T4070" s="83" t="s">
        <v>13717</v>
      </c>
      <c r="AL4070" s="79">
        <v>0.35160879629629599</v>
      </c>
      <c r="AM4070" s="2">
        <v>1</v>
      </c>
      <c r="AN4070" s="2" t="s">
        <v>2503</v>
      </c>
      <c r="AO4070" s="2" t="s">
        <v>13717</v>
      </c>
    </row>
    <row r="4071" spans="17:41">
      <c r="Q4071" s="84">
        <v>0.33243055555555601</v>
      </c>
      <c r="R4071" s="85">
        <v>1</v>
      </c>
      <c r="S4071" s="85" t="s">
        <v>1856</v>
      </c>
      <c r="T4071" s="87" t="s">
        <v>13720</v>
      </c>
      <c r="AL4071" s="79">
        <v>0.35160879629629599</v>
      </c>
      <c r="AM4071" s="2">
        <v>1</v>
      </c>
      <c r="AN4071" s="2" t="s">
        <v>3631</v>
      </c>
      <c r="AO4071" s="2" t="s">
        <v>13716</v>
      </c>
    </row>
    <row r="4072" spans="17:41">
      <c r="Q4072" s="80">
        <v>0.33245370370370397</v>
      </c>
      <c r="R4072" s="81">
        <v>2</v>
      </c>
      <c r="S4072" s="81" t="s">
        <v>1869</v>
      </c>
      <c r="T4072" s="83" t="s">
        <v>13719</v>
      </c>
      <c r="AL4072" s="79">
        <v>0.35163194444444401</v>
      </c>
      <c r="AM4072" s="2">
        <v>1</v>
      </c>
      <c r="AN4072" s="2" t="s">
        <v>5089</v>
      </c>
      <c r="AO4072" s="2" t="s">
        <v>13719</v>
      </c>
    </row>
    <row r="4073" spans="17:41">
      <c r="Q4073" s="84">
        <v>0.33250000000000002</v>
      </c>
      <c r="R4073" s="85">
        <v>1</v>
      </c>
      <c r="S4073" s="85" t="s">
        <v>526</v>
      </c>
      <c r="T4073" s="87" t="s">
        <v>13723</v>
      </c>
      <c r="AL4073" s="79">
        <v>0.35168981481481498</v>
      </c>
      <c r="AM4073" s="2">
        <v>5</v>
      </c>
      <c r="AN4073" s="2" t="s">
        <v>1551</v>
      </c>
      <c r="AO4073" s="2" t="s">
        <v>13717</v>
      </c>
    </row>
    <row r="4074" spans="17:41">
      <c r="Q4074" s="80">
        <v>0.33254629629629601</v>
      </c>
      <c r="R4074" s="81">
        <v>1</v>
      </c>
      <c r="S4074" s="81" t="s">
        <v>2801</v>
      </c>
      <c r="T4074" s="83" t="s">
        <v>13717</v>
      </c>
      <c r="AL4074" s="79">
        <v>0.35170138888888902</v>
      </c>
      <c r="AM4074" s="2">
        <v>4</v>
      </c>
      <c r="AN4074" s="2" t="s">
        <v>5108</v>
      </c>
      <c r="AO4074" s="2" t="s">
        <v>13717</v>
      </c>
    </row>
    <row r="4075" spans="17:41">
      <c r="Q4075" s="84">
        <v>0.33254629629629601</v>
      </c>
      <c r="R4075" s="85">
        <v>1</v>
      </c>
      <c r="S4075" s="85" t="s">
        <v>3935</v>
      </c>
      <c r="T4075" s="87" t="s">
        <v>13721</v>
      </c>
      <c r="AL4075" s="79">
        <v>0.35178240740740702</v>
      </c>
      <c r="AM4075" s="2">
        <v>1</v>
      </c>
      <c r="AN4075" s="2" t="s">
        <v>2676</v>
      </c>
      <c r="AO4075" s="2" t="s">
        <v>13716</v>
      </c>
    </row>
    <row r="4076" spans="17:41">
      <c r="Q4076" s="80">
        <v>0.33258101851851901</v>
      </c>
      <c r="R4076" s="81">
        <v>1</v>
      </c>
      <c r="S4076" s="81" t="s">
        <v>1870</v>
      </c>
      <c r="T4076" s="83" t="s">
        <v>13719</v>
      </c>
      <c r="AL4076" s="79">
        <v>0.351793981481481</v>
      </c>
      <c r="AM4076" s="2">
        <v>1</v>
      </c>
      <c r="AN4076" s="2" t="s">
        <v>5109</v>
      </c>
      <c r="AO4076" s="2" t="s">
        <v>13717</v>
      </c>
    </row>
    <row r="4077" spans="17:41">
      <c r="Q4077" s="84">
        <v>0.33267361111111099</v>
      </c>
      <c r="R4077" s="85">
        <v>1</v>
      </c>
      <c r="S4077" s="85" t="s">
        <v>2740</v>
      </c>
      <c r="T4077" s="87" t="s">
        <v>13720</v>
      </c>
      <c r="AL4077" s="79">
        <v>0.35180555555555598</v>
      </c>
      <c r="AM4077" s="2">
        <v>1</v>
      </c>
      <c r="AN4077" s="2" t="s">
        <v>5084</v>
      </c>
      <c r="AO4077" s="2" t="s">
        <v>13717</v>
      </c>
    </row>
    <row r="4078" spans="17:41">
      <c r="Q4078" s="80">
        <v>0.33268518518518497</v>
      </c>
      <c r="R4078" s="81">
        <v>1</v>
      </c>
      <c r="S4078" s="81" t="s">
        <v>2217</v>
      </c>
      <c r="T4078" s="83" t="s">
        <v>13717</v>
      </c>
      <c r="AL4078" s="79">
        <v>0.35180555555555598</v>
      </c>
      <c r="AM4078" s="2">
        <v>1</v>
      </c>
      <c r="AN4078" s="2" t="s">
        <v>12738</v>
      </c>
      <c r="AO4078" s="2" t="s">
        <v>13717</v>
      </c>
    </row>
    <row r="4079" spans="17:41">
      <c r="Q4079" s="84">
        <v>0.33271990740740698</v>
      </c>
      <c r="R4079" s="85">
        <v>2</v>
      </c>
      <c r="S4079" s="85" t="s">
        <v>1871</v>
      </c>
      <c r="T4079" s="87" t="s">
        <v>13717</v>
      </c>
      <c r="AL4079" s="79">
        <v>0.35185185185185203</v>
      </c>
      <c r="AM4079" s="2">
        <v>1</v>
      </c>
      <c r="AN4079" s="2" t="s">
        <v>5110</v>
      </c>
      <c r="AO4079" s="2" t="s">
        <v>13717</v>
      </c>
    </row>
    <row r="4080" spans="17:41">
      <c r="Q4080" s="80">
        <v>0.332743055555556</v>
      </c>
      <c r="R4080" s="81">
        <v>1</v>
      </c>
      <c r="S4080" s="81" t="s">
        <v>4842</v>
      </c>
      <c r="T4080" s="83" t="s">
        <v>13716</v>
      </c>
      <c r="AL4080" s="79">
        <v>0.35187499999999999</v>
      </c>
      <c r="AM4080" s="2">
        <v>2</v>
      </c>
      <c r="AN4080" s="2" t="s">
        <v>1958</v>
      </c>
      <c r="AO4080" s="2" t="s">
        <v>13717</v>
      </c>
    </row>
    <row r="4081" spans="17:41">
      <c r="Q4081" s="84">
        <v>0.33276620370370402</v>
      </c>
      <c r="R4081" s="85">
        <v>1</v>
      </c>
      <c r="S4081" s="85" t="s">
        <v>2799</v>
      </c>
      <c r="T4081" s="87" t="s">
        <v>13716</v>
      </c>
      <c r="AL4081" s="79">
        <v>0.351909722222222</v>
      </c>
      <c r="AM4081" s="2">
        <v>1</v>
      </c>
      <c r="AN4081" s="2" t="s">
        <v>1959</v>
      </c>
      <c r="AO4081" s="2" t="s">
        <v>13717</v>
      </c>
    </row>
    <row r="4082" spans="17:41">
      <c r="Q4082" s="80">
        <v>0.33281250000000001</v>
      </c>
      <c r="R4082" s="81">
        <v>1</v>
      </c>
      <c r="S4082" s="81" t="s">
        <v>2582</v>
      </c>
      <c r="T4082" s="83" t="s">
        <v>13717</v>
      </c>
      <c r="AL4082" s="79">
        <v>0.35196759259259303</v>
      </c>
      <c r="AM4082" s="2">
        <v>1</v>
      </c>
      <c r="AN4082" s="2" t="s">
        <v>5111</v>
      </c>
      <c r="AO4082" s="2" t="s">
        <v>13717</v>
      </c>
    </row>
    <row r="4083" spans="17:41">
      <c r="Q4083" s="84">
        <v>0.332858796296296</v>
      </c>
      <c r="R4083" s="85">
        <v>1</v>
      </c>
      <c r="S4083" s="85" t="s">
        <v>2211</v>
      </c>
      <c r="T4083" s="87" t="s">
        <v>13719</v>
      </c>
      <c r="AL4083" s="79">
        <v>0.35197916666666701</v>
      </c>
      <c r="AM4083" s="2">
        <v>2</v>
      </c>
      <c r="AN4083" s="2" t="s">
        <v>153</v>
      </c>
      <c r="AO4083" s="2" t="s">
        <v>13726</v>
      </c>
    </row>
    <row r="4084" spans="17:41">
      <c r="Q4084" s="80">
        <v>0.33287037037036998</v>
      </c>
      <c r="R4084" s="81">
        <v>1</v>
      </c>
      <c r="S4084" s="81" t="s">
        <v>2562</v>
      </c>
      <c r="T4084" s="83" t="s">
        <v>13719</v>
      </c>
      <c r="AL4084" s="79">
        <v>0.35197916666666701</v>
      </c>
      <c r="AM4084" s="2">
        <v>1</v>
      </c>
      <c r="AN4084" s="2" t="s">
        <v>4619</v>
      </c>
      <c r="AO4084" s="2" t="s">
        <v>13718</v>
      </c>
    </row>
    <row r="4085" spans="17:41">
      <c r="Q4085" s="84">
        <v>0.33295138888888898</v>
      </c>
      <c r="R4085" s="85">
        <v>1</v>
      </c>
      <c r="S4085" s="85" t="s">
        <v>2214</v>
      </c>
      <c r="T4085" s="87" t="s">
        <v>13719</v>
      </c>
      <c r="AL4085" s="79">
        <v>0.35199074074074099</v>
      </c>
      <c r="AM4085" s="2">
        <v>1</v>
      </c>
      <c r="AN4085" s="2" t="s">
        <v>5112</v>
      </c>
      <c r="AO4085" s="2" t="s">
        <v>13717</v>
      </c>
    </row>
    <row r="4086" spans="17:41">
      <c r="Q4086" s="80">
        <v>0.33295138888888898</v>
      </c>
      <c r="R4086" s="81">
        <v>1</v>
      </c>
      <c r="S4086" s="81" t="s">
        <v>1096</v>
      </c>
      <c r="T4086" s="83" t="s">
        <v>13721</v>
      </c>
      <c r="AL4086" s="79">
        <v>0.35200231481481498</v>
      </c>
      <c r="AM4086" s="2">
        <v>1</v>
      </c>
      <c r="AN4086" s="2" t="s">
        <v>5114</v>
      </c>
      <c r="AO4086" s="2" t="s">
        <v>13717</v>
      </c>
    </row>
    <row r="4087" spans="17:41">
      <c r="Q4087" s="84">
        <v>0.332974537037037</v>
      </c>
      <c r="R4087" s="85">
        <v>1</v>
      </c>
      <c r="S4087" s="85" t="s">
        <v>12688</v>
      </c>
      <c r="T4087" s="87" t="s">
        <v>13730</v>
      </c>
      <c r="AL4087" s="79">
        <v>0.35204861111111102</v>
      </c>
      <c r="AM4087" s="2">
        <v>2</v>
      </c>
      <c r="AN4087" s="2" t="s">
        <v>5115</v>
      </c>
      <c r="AO4087" s="2" t="s">
        <v>13717</v>
      </c>
    </row>
    <row r="4088" spans="17:41">
      <c r="Q4088" s="80">
        <v>0.33302083333333299</v>
      </c>
      <c r="R4088" s="81">
        <v>1</v>
      </c>
      <c r="S4088" s="81" t="s">
        <v>1872</v>
      </c>
      <c r="T4088" s="83" t="s">
        <v>13719</v>
      </c>
      <c r="AL4088" s="79">
        <v>0.35204861111111102</v>
      </c>
      <c r="AM4088" s="2">
        <v>2</v>
      </c>
      <c r="AN4088" s="2" t="s">
        <v>2498</v>
      </c>
      <c r="AO4088" s="2" t="s">
        <v>13717</v>
      </c>
    </row>
    <row r="4089" spans="17:41">
      <c r="Q4089" s="84">
        <v>0.33306712962962998</v>
      </c>
      <c r="R4089" s="85">
        <v>4</v>
      </c>
      <c r="S4089" s="85" t="s">
        <v>2469</v>
      </c>
      <c r="T4089" s="87" t="s">
        <v>13717</v>
      </c>
      <c r="AL4089" s="79">
        <v>0.35209490740740701</v>
      </c>
      <c r="AM4089" s="2">
        <v>1</v>
      </c>
      <c r="AN4089" s="2" t="s">
        <v>12739</v>
      </c>
      <c r="AO4089" s="2" t="s">
        <v>13722</v>
      </c>
    </row>
    <row r="4090" spans="17:41">
      <c r="Q4090" s="80">
        <v>0.33306712962962998</v>
      </c>
      <c r="R4090" s="81">
        <v>1</v>
      </c>
      <c r="S4090" s="81" t="s">
        <v>4608</v>
      </c>
      <c r="T4090" s="83" t="s">
        <v>13718</v>
      </c>
      <c r="AL4090" s="79">
        <v>0.35216435185185202</v>
      </c>
      <c r="AM4090" s="2">
        <v>1</v>
      </c>
      <c r="AN4090" s="2" t="s">
        <v>4620</v>
      </c>
      <c r="AO4090" s="2" t="s">
        <v>13718</v>
      </c>
    </row>
    <row r="4091" spans="17:41">
      <c r="Q4091" s="84">
        <v>0.333090277777778</v>
      </c>
      <c r="R4091" s="85">
        <v>1</v>
      </c>
      <c r="S4091" s="85" t="s">
        <v>12689</v>
      </c>
      <c r="T4091" s="87" t="s">
        <v>13728</v>
      </c>
      <c r="AL4091" s="79">
        <v>0.35218749999999999</v>
      </c>
      <c r="AM4091" s="2">
        <v>1</v>
      </c>
      <c r="AN4091" s="2" t="s">
        <v>5116</v>
      </c>
      <c r="AO4091" s="2" t="s">
        <v>13717</v>
      </c>
    </row>
    <row r="4092" spans="17:41">
      <c r="Q4092" s="80">
        <v>0.333090277777778</v>
      </c>
      <c r="R4092" s="81">
        <v>1</v>
      </c>
      <c r="S4092" s="81" t="s">
        <v>3500</v>
      </c>
      <c r="T4092" s="83" t="s">
        <v>13720</v>
      </c>
      <c r="AL4092" s="79">
        <v>0.35224537037037001</v>
      </c>
      <c r="AM4092" s="2">
        <v>1</v>
      </c>
      <c r="AN4092" s="2" t="s">
        <v>5087</v>
      </c>
      <c r="AO4092" s="2" t="s">
        <v>13716</v>
      </c>
    </row>
    <row r="4093" spans="17:41">
      <c r="Q4093" s="84">
        <v>0.33311342592592602</v>
      </c>
      <c r="R4093" s="85">
        <v>1</v>
      </c>
      <c r="S4093" s="85" t="s">
        <v>2215</v>
      </c>
      <c r="T4093" s="87" t="s">
        <v>13719</v>
      </c>
      <c r="AL4093" s="79">
        <v>0.352256944444444</v>
      </c>
      <c r="AM4093" s="2">
        <v>1</v>
      </c>
      <c r="AN4093" s="2" t="s">
        <v>2502</v>
      </c>
      <c r="AO4093" s="2" t="s">
        <v>13719</v>
      </c>
    </row>
    <row r="4094" spans="17:41">
      <c r="Q4094" s="80">
        <v>0.33317129629629599</v>
      </c>
      <c r="R4094" s="81">
        <v>1</v>
      </c>
      <c r="S4094" s="81" t="s">
        <v>4853</v>
      </c>
      <c r="T4094" s="83" t="s">
        <v>13719</v>
      </c>
      <c r="AL4094" s="79">
        <v>0.35226851851851898</v>
      </c>
      <c r="AM4094" s="2">
        <v>1</v>
      </c>
      <c r="AN4094" s="2" t="s">
        <v>5120</v>
      </c>
      <c r="AO4094" s="2" t="s">
        <v>13717</v>
      </c>
    </row>
    <row r="4095" spans="17:41">
      <c r="Q4095" s="84">
        <v>0.33319444444444402</v>
      </c>
      <c r="R4095" s="85">
        <v>1</v>
      </c>
      <c r="S4095" s="85" t="s">
        <v>2468</v>
      </c>
      <c r="T4095" s="87" t="s">
        <v>13716</v>
      </c>
      <c r="AL4095" s="79">
        <v>0.35230324074074099</v>
      </c>
      <c r="AM4095" s="2">
        <v>1</v>
      </c>
      <c r="AN4095" s="2" t="s">
        <v>1556</v>
      </c>
      <c r="AO4095" s="2" t="s">
        <v>13719</v>
      </c>
    </row>
    <row r="4096" spans="17:41">
      <c r="Q4096" s="80">
        <v>0.33322916666666702</v>
      </c>
      <c r="R4096" s="81">
        <v>1</v>
      </c>
      <c r="S4096" s="81" t="s">
        <v>1873</v>
      </c>
      <c r="T4096" s="83" t="s">
        <v>13717</v>
      </c>
      <c r="AL4096" s="79">
        <v>0.35236111111111101</v>
      </c>
      <c r="AM4096" s="2">
        <v>1</v>
      </c>
      <c r="AN4096" s="2" t="s">
        <v>1453</v>
      </c>
      <c r="AO4096" s="2" t="s">
        <v>13723</v>
      </c>
    </row>
    <row r="4097" spans="4:41">
      <c r="Q4097" s="84">
        <v>0.33326388888888903</v>
      </c>
      <c r="R4097" s="85">
        <v>1</v>
      </c>
      <c r="S4097" s="85" t="s">
        <v>1495</v>
      </c>
      <c r="T4097" s="87" t="s">
        <v>13716</v>
      </c>
      <c r="AL4097" s="79">
        <v>0.35244212962963001</v>
      </c>
      <c r="AM4097" s="2">
        <v>1</v>
      </c>
      <c r="AN4097" s="2" t="s">
        <v>1553</v>
      </c>
      <c r="AO4097" s="2" t="s">
        <v>13717</v>
      </c>
    </row>
    <row r="4098" spans="4:41">
      <c r="Q4098" s="80">
        <v>0.3334375</v>
      </c>
      <c r="R4098" s="81">
        <v>1</v>
      </c>
      <c r="S4098" s="81" t="s">
        <v>1874</v>
      </c>
      <c r="T4098" s="83" t="s">
        <v>13717</v>
      </c>
      <c r="AL4098" s="79">
        <v>0.35246527777777797</v>
      </c>
      <c r="AM4098" s="2">
        <v>1</v>
      </c>
      <c r="AN4098" s="2" t="s">
        <v>2876</v>
      </c>
      <c r="AO4098" s="2" t="s">
        <v>13716</v>
      </c>
    </row>
    <row r="4099" spans="4:41">
      <c r="Q4099" s="84">
        <v>0.33349537037037003</v>
      </c>
      <c r="R4099" s="85">
        <v>1</v>
      </c>
      <c r="S4099" s="85" t="s">
        <v>2219</v>
      </c>
      <c r="T4099" s="87" t="s">
        <v>13717</v>
      </c>
      <c r="AL4099" s="79">
        <v>0.35247685185185201</v>
      </c>
      <c r="AM4099" s="2">
        <v>1</v>
      </c>
      <c r="AN4099" s="2" t="s">
        <v>2501</v>
      </c>
      <c r="AO4099" s="2" t="s">
        <v>13717</v>
      </c>
    </row>
    <row r="4100" spans="4:41">
      <c r="Q4100" s="80">
        <v>0.33351851851851799</v>
      </c>
      <c r="R4100" s="81">
        <v>1</v>
      </c>
      <c r="S4100" s="81" t="s">
        <v>3798</v>
      </c>
      <c r="T4100" s="83" t="s">
        <v>13718</v>
      </c>
      <c r="AL4100" s="79">
        <v>0.35249999999999998</v>
      </c>
      <c r="AM4100" s="2">
        <v>4</v>
      </c>
      <c r="AN4100" s="2" t="s">
        <v>2591</v>
      </c>
      <c r="AO4100" s="2" t="s">
        <v>13717</v>
      </c>
    </row>
    <row r="4101" spans="4:41">
      <c r="Q4101" s="84">
        <v>0.333587962962963</v>
      </c>
      <c r="R4101" s="85">
        <v>1</v>
      </c>
      <c r="S4101" s="85" t="s">
        <v>4863</v>
      </c>
      <c r="T4101" s="87" t="s">
        <v>13717</v>
      </c>
      <c r="AL4101" s="79">
        <v>0.35255787037037001</v>
      </c>
      <c r="AM4101" s="2">
        <v>4</v>
      </c>
      <c r="AN4101" s="2" t="s">
        <v>2287</v>
      </c>
      <c r="AO4101" s="2" t="s">
        <v>13717</v>
      </c>
    </row>
    <row r="4102" spans="4:41">
      <c r="D4102" s="90"/>
      <c r="J4102" s="90"/>
      <c r="Q4102" s="80">
        <v>0.333587962962963</v>
      </c>
      <c r="R4102" s="81">
        <v>1</v>
      </c>
      <c r="S4102" s="81" t="s">
        <v>2212</v>
      </c>
      <c r="T4102" s="83" t="s">
        <v>13717</v>
      </c>
      <c r="AL4102" s="79">
        <v>0.35258101851851897</v>
      </c>
      <c r="AM4102" s="2">
        <v>1</v>
      </c>
      <c r="AN4102" s="2" t="s">
        <v>1961</v>
      </c>
      <c r="AO4102" s="2" t="s">
        <v>13717</v>
      </c>
    </row>
    <row r="4103" spans="4:41">
      <c r="Q4103" s="84">
        <v>0.33359953703703699</v>
      </c>
      <c r="R4103" s="85">
        <v>1</v>
      </c>
      <c r="S4103" s="85" t="s">
        <v>1497</v>
      </c>
      <c r="T4103" s="87" t="s">
        <v>13717</v>
      </c>
      <c r="AL4103" s="79">
        <v>0.352604166666667</v>
      </c>
      <c r="AM4103" s="2">
        <v>1</v>
      </c>
      <c r="AN4103" s="2" t="s">
        <v>5125</v>
      </c>
      <c r="AO4103" s="2" t="s">
        <v>13717</v>
      </c>
    </row>
    <row r="4104" spans="4:41">
      <c r="Q4104" s="80">
        <v>0.33359953703703699</v>
      </c>
      <c r="R4104" s="81">
        <v>2</v>
      </c>
      <c r="S4104" s="81" t="s">
        <v>553</v>
      </c>
      <c r="T4104" s="83" t="s">
        <v>13730</v>
      </c>
      <c r="AL4104" s="79">
        <v>0.35261574074074098</v>
      </c>
      <c r="AM4104" s="2">
        <v>1</v>
      </c>
      <c r="AN4104" s="2" t="s">
        <v>5127</v>
      </c>
      <c r="AO4104" s="2" t="s">
        <v>13717</v>
      </c>
    </row>
    <row r="4105" spans="4:41">
      <c r="Q4105" s="84">
        <v>0.33363425925925899</v>
      </c>
      <c r="R4105" s="85">
        <v>1</v>
      </c>
      <c r="S4105" s="85" t="s">
        <v>2218</v>
      </c>
      <c r="T4105" s="87" t="s">
        <v>13719</v>
      </c>
      <c r="AL4105" s="79">
        <v>0.35262731481481502</v>
      </c>
      <c r="AM4105" s="2">
        <v>1</v>
      </c>
      <c r="AN4105" s="2" t="s">
        <v>1558</v>
      </c>
      <c r="AO4105" s="2" t="s">
        <v>13719</v>
      </c>
    </row>
    <row r="4106" spans="4:41">
      <c r="Q4106" s="80">
        <v>0.33363425925925899</v>
      </c>
      <c r="R4106" s="81">
        <v>2</v>
      </c>
      <c r="S4106" s="81" t="s">
        <v>739</v>
      </c>
      <c r="T4106" s="83" t="s">
        <v>13718</v>
      </c>
      <c r="AL4106" s="79">
        <v>0.35269675925925897</v>
      </c>
      <c r="AM4106" s="2">
        <v>1</v>
      </c>
      <c r="AN4106" s="2" t="s">
        <v>1554</v>
      </c>
      <c r="AO4106" s="2" t="s">
        <v>13717</v>
      </c>
    </row>
    <row r="4107" spans="4:41">
      <c r="Q4107" s="84">
        <v>0.33365740740740701</v>
      </c>
      <c r="R4107" s="85">
        <v>1</v>
      </c>
      <c r="S4107" s="85" t="s">
        <v>2467</v>
      </c>
      <c r="T4107" s="87" t="s">
        <v>13717</v>
      </c>
      <c r="AL4107" s="79">
        <v>0.352719907407407</v>
      </c>
      <c r="AM4107" s="2">
        <v>4</v>
      </c>
      <c r="AN4107" s="2" t="s">
        <v>5122</v>
      </c>
      <c r="AO4107" s="2" t="s">
        <v>13719</v>
      </c>
    </row>
    <row r="4108" spans="4:41">
      <c r="Q4108" s="80">
        <v>0.333668981481481</v>
      </c>
      <c r="R4108" s="81">
        <v>4</v>
      </c>
      <c r="S4108" s="81" t="s">
        <v>2472</v>
      </c>
      <c r="T4108" s="83" t="s">
        <v>13717</v>
      </c>
      <c r="AL4108" s="79">
        <v>0.35274305555555602</v>
      </c>
      <c r="AM4108" s="2">
        <v>4</v>
      </c>
      <c r="AN4108" s="2" t="s">
        <v>5123</v>
      </c>
      <c r="AO4108" s="2" t="s">
        <v>13719</v>
      </c>
    </row>
    <row r="4109" spans="4:41">
      <c r="Q4109" s="84">
        <v>0.33369212962963002</v>
      </c>
      <c r="R4109" s="85">
        <v>1</v>
      </c>
      <c r="S4109" s="85" t="s">
        <v>4869</v>
      </c>
      <c r="T4109" s="87" t="s">
        <v>13716</v>
      </c>
      <c r="AL4109" s="79">
        <v>0.35275462962963</v>
      </c>
      <c r="AM4109" s="2">
        <v>1</v>
      </c>
      <c r="AN4109" s="2" t="s">
        <v>5130</v>
      </c>
      <c r="AO4109" s="2" t="s">
        <v>13717</v>
      </c>
    </row>
    <row r="4110" spans="4:41">
      <c r="Q4110" s="80">
        <v>0.33374999999999999</v>
      </c>
      <c r="R4110" s="81">
        <v>1</v>
      </c>
      <c r="S4110" s="81" t="s">
        <v>1028</v>
      </c>
      <c r="T4110" s="83" t="s">
        <v>13721</v>
      </c>
      <c r="AL4110" s="79">
        <v>0.35275462962963</v>
      </c>
      <c r="AM4110" s="2">
        <v>1</v>
      </c>
      <c r="AN4110" s="2" t="s">
        <v>1324</v>
      </c>
      <c r="AO4110" s="2" t="s">
        <v>13719</v>
      </c>
    </row>
    <row r="4111" spans="4:41">
      <c r="Q4111" s="84">
        <v>0.33376157407407397</v>
      </c>
      <c r="R4111" s="85">
        <v>1</v>
      </c>
      <c r="S4111" s="85" t="s">
        <v>4866</v>
      </c>
      <c r="T4111" s="87" t="s">
        <v>13719</v>
      </c>
      <c r="AL4111" s="79">
        <v>0.35276620370370398</v>
      </c>
      <c r="AM4111" s="2">
        <v>2</v>
      </c>
      <c r="AN4111" s="2" t="s">
        <v>5126</v>
      </c>
      <c r="AO4111" s="2" t="s">
        <v>13719</v>
      </c>
    </row>
    <row r="4112" spans="4:41">
      <c r="Q4112" s="80">
        <v>0.333784722222222</v>
      </c>
      <c r="R4112" s="81">
        <v>2</v>
      </c>
      <c r="S4112" s="81" t="s">
        <v>12690</v>
      </c>
      <c r="T4112" s="83" t="s">
        <v>13716</v>
      </c>
      <c r="AL4112" s="79">
        <v>0.35277777777777802</v>
      </c>
      <c r="AM4112" s="2">
        <v>1</v>
      </c>
      <c r="AN4112" s="2" t="s">
        <v>5092</v>
      </c>
      <c r="AO4112" s="2" t="s">
        <v>13716</v>
      </c>
    </row>
    <row r="4113" spans="17:41">
      <c r="Q4113" s="84">
        <v>0.333784722222222</v>
      </c>
      <c r="R4113" s="85">
        <v>2</v>
      </c>
      <c r="S4113" s="85" t="s">
        <v>12691</v>
      </c>
      <c r="T4113" s="87" t="s">
        <v>13722</v>
      </c>
      <c r="AL4113" s="79">
        <v>0.35278935185185201</v>
      </c>
      <c r="AM4113" s="2">
        <v>1</v>
      </c>
      <c r="AN4113" s="2" t="s">
        <v>1963</v>
      </c>
      <c r="AO4113" s="2" t="s">
        <v>13717</v>
      </c>
    </row>
    <row r="4114" spans="17:41">
      <c r="Q4114" s="80">
        <v>0.33383101851851898</v>
      </c>
      <c r="R4114" s="81">
        <v>1</v>
      </c>
      <c r="S4114" s="81" t="s">
        <v>2562</v>
      </c>
      <c r="T4114" s="83" t="s">
        <v>13716</v>
      </c>
      <c r="AL4114" s="79">
        <v>0.35278935185185201</v>
      </c>
      <c r="AM4114" s="2">
        <v>2</v>
      </c>
      <c r="AN4114" s="2" t="s">
        <v>210</v>
      </c>
      <c r="AO4114" s="2" t="s">
        <v>13722</v>
      </c>
    </row>
    <row r="4115" spans="17:41">
      <c r="Q4115" s="84">
        <v>0.33384259259259302</v>
      </c>
      <c r="R4115" s="85">
        <v>1</v>
      </c>
      <c r="S4115" s="85" t="s">
        <v>1875</v>
      </c>
      <c r="T4115" s="87" t="s">
        <v>13719</v>
      </c>
      <c r="AL4115" s="79">
        <v>0.35280092592592599</v>
      </c>
      <c r="AM4115" s="2">
        <v>1</v>
      </c>
      <c r="AN4115" s="2" t="s">
        <v>5133</v>
      </c>
      <c r="AO4115" s="2" t="s">
        <v>13717</v>
      </c>
    </row>
    <row r="4116" spans="17:41">
      <c r="Q4116" s="80">
        <v>0.33386574074074099</v>
      </c>
      <c r="R4116" s="81">
        <v>1</v>
      </c>
      <c r="S4116" s="81" t="s">
        <v>12692</v>
      </c>
      <c r="T4116" s="83" t="s">
        <v>13716</v>
      </c>
      <c r="AL4116" s="79">
        <v>0.35280092592592599</v>
      </c>
      <c r="AM4116" s="2">
        <v>1</v>
      </c>
      <c r="AN4116" s="2" t="s">
        <v>5104</v>
      </c>
      <c r="AO4116" s="2" t="s">
        <v>13717</v>
      </c>
    </row>
    <row r="4117" spans="17:41">
      <c r="Q4117" s="84">
        <v>0.33388888888888901</v>
      </c>
      <c r="R4117" s="85">
        <v>1</v>
      </c>
      <c r="S4117" s="85" t="s">
        <v>2650</v>
      </c>
      <c r="T4117" s="87" t="s">
        <v>13717</v>
      </c>
      <c r="AL4117" s="79">
        <v>0.35281249999999997</v>
      </c>
      <c r="AM4117" s="2">
        <v>1</v>
      </c>
      <c r="AN4117" s="2" t="s">
        <v>5128</v>
      </c>
      <c r="AO4117" s="2" t="s">
        <v>13719</v>
      </c>
    </row>
    <row r="4118" spans="17:41">
      <c r="Q4118" s="80">
        <v>0.333900462962963</v>
      </c>
      <c r="R4118" s="81">
        <v>1</v>
      </c>
      <c r="S4118" s="81" t="s">
        <v>1879</v>
      </c>
      <c r="T4118" s="83" t="s">
        <v>13717</v>
      </c>
      <c r="AL4118" s="79">
        <v>0.352835648148148</v>
      </c>
      <c r="AM4118" s="2">
        <v>1</v>
      </c>
      <c r="AN4118" s="2" t="s">
        <v>5129</v>
      </c>
      <c r="AO4118" s="2" t="s">
        <v>13719</v>
      </c>
    </row>
    <row r="4119" spans="17:41">
      <c r="Q4119" s="84">
        <v>0.33391203703703698</v>
      </c>
      <c r="R4119" s="85">
        <v>1</v>
      </c>
      <c r="S4119" s="85" t="s">
        <v>4196</v>
      </c>
      <c r="T4119" s="87" t="s">
        <v>13721</v>
      </c>
      <c r="AL4119" s="79">
        <v>0.352835648148148</v>
      </c>
      <c r="AM4119" s="2">
        <v>1</v>
      </c>
      <c r="AN4119" s="2" t="s">
        <v>5188</v>
      </c>
      <c r="AO4119" s="2" t="s">
        <v>13721</v>
      </c>
    </row>
    <row r="4120" spans="17:41">
      <c r="Q4120" s="80">
        <v>0.33392361111111102</v>
      </c>
      <c r="R4120" s="81">
        <v>1</v>
      </c>
      <c r="S4120" s="81" t="s">
        <v>2807</v>
      </c>
      <c r="T4120" s="83" t="s">
        <v>13719</v>
      </c>
      <c r="AL4120" s="79">
        <v>0.35285879629629602</v>
      </c>
      <c r="AM4120" s="2">
        <v>1</v>
      </c>
      <c r="AN4120" s="2" t="s">
        <v>2879</v>
      </c>
      <c r="AO4120" s="2" t="s">
        <v>13719</v>
      </c>
    </row>
    <row r="4121" spans="17:41">
      <c r="Q4121" s="84">
        <v>0.333935185185185</v>
      </c>
      <c r="R4121" s="85">
        <v>2</v>
      </c>
      <c r="S4121" s="85" t="s">
        <v>153</v>
      </c>
      <c r="T4121" s="87" t="s">
        <v>13721</v>
      </c>
      <c r="AL4121" s="79">
        <v>0.35287037037037</v>
      </c>
      <c r="AM4121" s="2">
        <v>1</v>
      </c>
      <c r="AN4121" s="2" t="s">
        <v>5132</v>
      </c>
      <c r="AO4121" s="2" t="s">
        <v>13719</v>
      </c>
    </row>
    <row r="4122" spans="17:41">
      <c r="Q4122" s="80">
        <v>0.33394675925925899</v>
      </c>
      <c r="R4122" s="81">
        <v>2</v>
      </c>
      <c r="S4122" s="81" t="s">
        <v>2222</v>
      </c>
      <c r="T4122" s="83" t="s">
        <v>13717</v>
      </c>
      <c r="AL4122" s="79">
        <v>0.35288194444444398</v>
      </c>
      <c r="AM4122" s="2">
        <v>1</v>
      </c>
      <c r="AN4122" s="2" t="s">
        <v>5136</v>
      </c>
      <c r="AO4122" s="2" t="s">
        <v>13719</v>
      </c>
    </row>
    <row r="4123" spans="17:41">
      <c r="Q4123" s="84">
        <v>0.33396990740740701</v>
      </c>
      <c r="R4123" s="85">
        <v>1</v>
      </c>
      <c r="S4123" s="85" t="s">
        <v>1877</v>
      </c>
      <c r="T4123" s="87" t="s">
        <v>13719</v>
      </c>
      <c r="AL4123" s="79">
        <v>0.35293981481481501</v>
      </c>
      <c r="AM4123" s="2">
        <v>1</v>
      </c>
      <c r="AN4123" s="2" t="s">
        <v>5137</v>
      </c>
      <c r="AO4123" s="2" t="s">
        <v>13719</v>
      </c>
    </row>
    <row r="4124" spans="17:41">
      <c r="Q4124" s="80">
        <v>0.33396990740740701</v>
      </c>
      <c r="R4124" s="81">
        <v>1</v>
      </c>
      <c r="S4124" s="81" t="s">
        <v>12693</v>
      </c>
      <c r="T4124" s="83" t="s">
        <v>13721</v>
      </c>
      <c r="AL4124" s="79">
        <v>0.35295138888888899</v>
      </c>
      <c r="AM4124" s="2">
        <v>1</v>
      </c>
      <c r="AN4124" s="2" t="s">
        <v>2881</v>
      </c>
      <c r="AO4124" s="2" t="s">
        <v>13717</v>
      </c>
    </row>
    <row r="4125" spans="17:41">
      <c r="Q4125" s="84">
        <v>0.33398148148148099</v>
      </c>
      <c r="R4125" s="85">
        <v>1</v>
      </c>
      <c r="S4125" s="85" t="s">
        <v>2813</v>
      </c>
      <c r="T4125" s="87" t="s">
        <v>13719</v>
      </c>
      <c r="AL4125" s="79">
        <v>0.35296296296296298</v>
      </c>
      <c r="AM4125" s="2">
        <v>1</v>
      </c>
      <c r="AN4125" s="2" t="s">
        <v>5138</v>
      </c>
      <c r="AO4125" s="2" t="s">
        <v>13719</v>
      </c>
    </row>
    <row r="4126" spans="17:41">
      <c r="Q4126" s="80">
        <v>0.33399305555555597</v>
      </c>
      <c r="R4126" s="81">
        <v>1</v>
      </c>
      <c r="S4126" s="81" t="s">
        <v>4871</v>
      </c>
      <c r="T4126" s="83" t="s">
        <v>13719</v>
      </c>
      <c r="AL4126" s="79">
        <v>0.35297453703703702</v>
      </c>
      <c r="AM4126" s="2">
        <v>1</v>
      </c>
      <c r="AN4126" s="2" t="s">
        <v>5105</v>
      </c>
      <c r="AO4126" s="2" t="s">
        <v>13716</v>
      </c>
    </row>
    <row r="4127" spans="17:41">
      <c r="Q4127" s="84">
        <v>0.33400462962963001</v>
      </c>
      <c r="R4127" s="85">
        <v>1</v>
      </c>
      <c r="S4127" s="85" t="s">
        <v>1098</v>
      </c>
      <c r="T4127" s="87" t="s">
        <v>13721</v>
      </c>
      <c r="AL4127" s="79">
        <v>0.35297453703703702</v>
      </c>
      <c r="AM4127" s="2">
        <v>1</v>
      </c>
      <c r="AN4127" s="2" t="s">
        <v>5139</v>
      </c>
      <c r="AO4127" s="2" t="s">
        <v>13719</v>
      </c>
    </row>
    <row r="4128" spans="17:41">
      <c r="Q4128" s="80">
        <v>0.33402777777777798</v>
      </c>
      <c r="R4128" s="81">
        <v>4</v>
      </c>
      <c r="S4128" s="81" t="s">
        <v>4872</v>
      </c>
      <c r="T4128" s="83" t="s">
        <v>13719</v>
      </c>
      <c r="AL4128" s="79">
        <v>0.352986111111111</v>
      </c>
      <c r="AM4128" s="2">
        <v>1</v>
      </c>
      <c r="AN4128" s="2" t="s">
        <v>2878</v>
      </c>
      <c r="AO4128" s="2" t="s">
        <v>13719</v>
      </c>
    </row>
    <row r="4129" spans="17:41">
      <c r="Q4129" s="84">
        <v>0.33403935185185202</v>
      </c>
      <c r="R4129" s="85">
        <v>1</v>
      </c>
      <c r="S4129" s="85" t="s">
        <v>1193</v>
      </c>
      <c r="T4129" s="87" t="s">
        <v>13728</v>
      </c>
      <c r="AL4129" s="79">
        <v>0.35304398148148097</v>
      </c>
      <c r="AM4129" s="2">
        <v>2</v>
      </c>
      <c r="AN4129" s="2" t="s">
        <v>4244</v>
      </c>
      <c r="AO4129" s="2" t="s">
        <v>13717</v>
      </c>
    </row>
    <row r="4130" spans="17:41">
      <c r="Q4130" s="80">
        <v>0.33403935185185202</v>
      </c>
      <c r="R4130" s="81">
        <v>1</v>
      </c>
      <c r="S4130" s="81" t="s">
        <v>11509</v>
      </c>
      <c r="T4130" s="83" t="s">
        <v>13718</v>
      </c>
      <c r="AL4130" s="79">
        <v>0.353101851851852</v>
      </c>
      <c r="AM4130" s="2">
        <v>2</v>
      </c>
      <c r="AN4130" s="2" t="s">
        <v>5144</v>
      </c>
      <c r="AO4130" s="2" t="s">
        <v>13719</v>
      </c>
    </row>
    <row r="4131" spans="17:41">
      <c r="Q4131" s="84">
        <v>0.334050925925926</v>
      </c>
      <c r="R4131" s="85">
        <v>2</v>
      </c>
      <c r="S4131" s="85" t="s">
        <v>4873</v>
      </c>
      <c r="T4131" s="87" t="s">
        <v>13719</v>
      </c>
      <c r="AL4131" s="79">
        <v>0.35313657407407401</v>
      </c>
      <c r="AM4131" s="2">
        <v>4</v>
      </c>
      <c r="AN4131" s="2" t="s">
        <v>5141</v>
      </c>
      <c r="AO4131" s="2" t="s">
        <v>13717</v>
      </c>
    </row>
    <row r="4132" spans="17:41">
      <c r="Q4132" s="80">
        <v>0.33407407407407402</v>
      </c>
      <c r="R4132" s="81">
        <v>1</v>
      </c>
      <c r="S4132" s="81" t="s">
        <v>4874</v>
      </c>
      <c r="T4132" s="83" t="s">
        <v>13719</v>
      </c>
      <c r="AL4132" s="79">
        <v>0.35313657407407401</v>
      </c>
      <c r="AM4132" s="2">
        <v>2</v>
      </c>
      <c r="AN4132" s="2" t="s">
        <v>960</v>
      </c>
      <c r="AO4132" s="2" t="s">
        <v>13718</v>
      </c>
    </row>
    <row r="4133" spans="17:41">
      <c r="Q4133" s="84">
        <v>0.33408564814814801</v>
      </c>
      <c r="R4133" s="85">
        <v>1</v>
      </c>
      <c r="S4133" s="85" t="s">
        <v>4876</v>
      </c>
      <c r="T4133" s="87" t="s">
        <v>13719</v>
      </c>
      <c r="AL4133" s="79">
        <v>0.35315972222222197</v>
      </c>
      <c r="AM4133" s="2">
        <v>1</v>
      </c>
      <c r="AN4133" s="2" t="s">
        <v>5113</v>
      </c>
      <c r="AO4133" s="2" t="s">
        <v>13716</v>
      </c>
    </row>
    <row r="4134" spans="17:41">
      <c r="Q4134" s="80">
        <v>0.33410879629629597</v>
      </c>
      <c r="R4134" s="81">
        <v>1</v>
      </c>
      <c r="S4134" s="81" t="s">
        <v>2808</v>
      </c>
      <c r="T4134" s="83" t="s">
        <v>13719</v>
      </c>
      <c r="AL4134" s="79">
        <v>0.35317129629629601</v>
      </c>
      <c r="AM4134" s="2">
        <v>1</v>
      </c>
      <c r="AN4134" s="2" t="s">
        <v>3560</v>
      </c>
      <c r="AO4134" s="2" t="s">
        <v>13718</v>
      </c>
    </row>
    <row r="4135" spans="17:41">
      <c r="Q4135" s="84">
        <v>0.33410879629629597</v>
      </c>
      <c r="R4135" s="85">
        <v>2</v>
      </c>
      <c r="S4135" s="85" t="s">
        <v>2562</v>
      </c>
      <c r="T4135" s="87" t="s">
        <v>13719</v>
      </c>
      <c r="AL4135" s="79">
        <v>0.35319444444444398</v>
      </c>
      <c r="AM4135" s="2">
        <v>1</v>
      </c>
      <c r="AN4135" s="2" t="s">
        <v>2289</v>
      </c>
      <c r="AO4135" s="2" t="s">
        <v>13717</v>
      </c>
    </row>
    <row r="4136" spans="17:41">
      <c r="Q4136" s="80">
        <v>0.33410879629629597</v>
      </c>
      <c r="R4136" s="81">
        <v>1</v>
      </c>
      <c r="S4136" s="81" t="s">
        <v>4877</v>
      </c>
      <c r="T4136" s="83" t="s">
        <v>13719</v>
      </c>
      <c r="AL4136" s="79">
        <v>0.35319444444444398</v>
      </c>
      <c r="AM4136" s="2">
        <v>1</v>
      </c>
      <c r="AN4136" s="2" t="s">
        <v>5146</v>
      </c>
      <c r="AO4136" s="2" t="s">
        <v>13719</v>
      </c>
    </row>
    <row r="4137" spans="17:41">
      <c r="Q4137" s="84">
        <v>0.33412037037037001</v>
      </c>
      <c r="R4137" s="85">
        <v>3</v>
      </c>
      <c r="S4137" s="85" t="s">
        <v>4867</v>
      </c>
      <c r="T4137" s="87" t="s">
        <v>13717</v>
      </c>
      <c r="AL4137" s="79">
        <v>0.35322916666666698</v>
      </c>
      <c r="AM4137" s="2">
        <v>1</v>
      </c>
      <c r="AN4137" s="2" t="s">
        <v>5143</v>
      </c>
      <c r="AO4137" s="2" t="s">
        <v>13717</v>
      </c>
    </row>
    <row r="4138" spans="17:41">
      <c r="Q4138" s="80">
        <v>0.334166666666667</v>
      </c>
      <c r="R4138" s="81">
        <v>1</v>
      </c>
      <c r="S4138" s="81" t="s">
        <v>2651</v>
      </c>
      <c r="T4138" s="83" t="s">
        <v>13719</v>
      </c>
      <c r="AL4138" s="79">
        <v>0.353252314814815</v>
      </c>
      <c r="AM4138" s="2">
        <v>2</v>
      </c>
      <c r="AN4138" s="2" t="s">
        <v>5149</v>
      </c>
      <c r="AO4138" s="2" t="s">
        <v>13719</v>
      </c>
    </row>
    <row r="4139" spans="17:41">
      <c r="Q4139" s="84">
        <v>0.334166666666667</v>
      </c>
      <c r="R4139" s="85">
        <v>1</v>
      </c>
      <c r="S4139" s="85" t="s">
        <v>4878</v>
      </c>
      <c r="T4139" s="87" t="s">
        <v>13719</v>
      </c>
      <c r="AL4139" s="79">
        <v>0.35326388888888899</v>
      </c>
      <c r="AM4139" s="2">
        <v>1</v>
      </c>
      <c r="AN4139" s="2" t="s">
        <v>5145</v>
      </c>
      <c r="AO4139" s="2" t="s">
        <v>13717</v>
      </c>
    </row>
    <row r="4140" spans="17:41">
      <c r="Q4140" s="80">
        <v>0.33417824074074098</v>
      </c>
      <c r="R4140" s="81">
        <v>1</v>
      </c>
      <c r="S4140" s="81" t="s">
        <v>12694</v>
      </c>
      <c r="T4140" s="83" t="s">
        <v>13721</v>
      </c>
      <c r="AL4140" s="79">
        <v>0.35326388888888899</v>
      </c>
      <c r="AM4140" s="2">
        <v>1</v>
      </c>
      <c r="AN4140" s="2" t="s">
        <v>582</v>
      </c>
      <c r="AO4140" s="2" t="s">
        <v>13722</v>
      </c>
    </row>
    <row r="4141" spans="17:41">
      <c r="Q4141" s="84">
        <v>0.33421296296296299</v>
      </c>
      <c r="R4141" s="85">
        <v>1</v>
      </c>
      <c r="S4141" s="85" t="s">
        <v>4879</v>
      </c>
      <c r="T4141" s="87" t="s">
        <v>13719</v>
      </c>
      <c r="AL4141" s="79">
        <v>0.35327546296296303</v>
      </c>
      <c r="AM4141" s="2">
        <v>1</v>
      </c>
      <c r="AN4141" s="2" t="s">
        <v>5150</v>
      </c>
      <c r="AO4141" s="2" t="s">
        <v>13719</v>
      </c>
    </row>
    <row r="4142" spans="17:41">
      <c r="Q4142" s="80">
        <v>0.33422453703703697</v>
      </c>
      <c r="R4142" s="81">
        <v>1</v>
      </c>
      <c r="S4142" s="81" t="s">
        <v>4854</v>
      </c>
      <c r="T4142" s="83" t="s">
        <v>13720</v>
      </c>
      <c r="AL4142" s="79">
        <v>0.35329861111111099</v>
      </c>
      <c r="AM4142" s="2">
        <v>2</v>
      </c>
      <c r="AN4142" s="2" t="s">
        <v>5151</v>
      </c>
      <c r="AO4142" s="2" t="s">
        <v>13719</v>
      </c>
    </row>
    <row r="4143" spans="17:41">
      <c r="Q4143" s="84">
        <v>0.33423611111111101</v>
      </c>
      <c r="R4143" s="85">
        <v>2</v>
      </c>
      <c r="S4143" s="85" t="s">
        <v>2475</v>
      </c>
      <c r="T4143" s="87" t="s">
        <v>13719</v>
      </c>
      <c r="AL4143" s="79">
        <v>0.35331018518518498</v>
      </c>
      <c r="AM4143" s="2">
        <v>1</v>
      </c>
      <c r="AN4143" s="2" t="s">
        <v>5148</v>
      </c>
      <c r="AO4143" s="2" t="s">
        <v>13717</v>
      </c>
    </row>
    <row r="4144" spans="17:41">
      <c r="Q4144" s="80">
        <v>0.334247685185185</v>
      </c>
      <c r="R4144" s="81">
        <v>2</v>
      </c>
      <c r="S4144" s="81" t="s">
        <v>1876</v>
      </c>
      <c r="T4144" s="83" t="s">
        <v>13716</v>
      </c>
      <c r="AL4144" s="79">
        <v>0.35331018518518498</v>
      </c>
      <c r="AM4144" s="2">
        <v>2</v>
      </c>
      <c r="AN4144" s="2" t="s">
        <v>5152</v>
      </c>
      <c r="AO4144" s="2" t="s">
        <v>13719</v>
      </c>
    </row>
    <row r="4145" spans="17:41">
      <c r="Q4145" s="84">
        <v>0.334247685185185</v>
      </c>
      <c r="R4145" s="85">
        <v>1</v>
      </c>
      <c r="S4145" s="85" t="s">
        <v>12695</v>
      </c>
      <c r="T4145" s="87" t="s">
        <v>13721</v>
      </c>
      <c r="AL4145" s="79">
        <v>0.35331018518518498</v>
      </c>
      <c r="AM4145" s="2">
        <v>1</v>
      </c>
      <c r="AN4145" s="2" t="s">
        <v>1300</v>
      </c>
      <c r="AO4145" s="2" t="s">
        <v>13730</v>
      </c>
    </row>
    <row r="4146" spans="17:41">
      <c r="Q4146" s="80">
        <v>0.33427083333333302</v>
      </c>
      <c r="R4146" s="81">
        <v>1</v>
      </c>
      <c r="S4146" s="81" t="s">
        <v>4884</v>
      </c>
      <c r="T4146" s="83" t="s">
        <v>13719</v>
      </c>
      <c r="AL4146" s="79">
        <v>0.35332175925925902</v>
      </c>
      <c r="AM4146" s="2">
        <v>7</v>
      </c>
      <c r="AN4146" s="2" t="s">
        <v>2562</v>
      </c>
      <c r="AO4146" s="2" t="s">
        <v>13717</v>
      </c>
    </row>
    <row r="4147" spans="17:41">
      <c r="Q4147" s="84">
        <v>0.33427083333333302</v>
      </c>
      <c r="R4147" s="85">
        <v>1</v>
      </c>
      <c r="S4147" s="85" t="s">
        <v>12696</v>
      </c>
      <c r="T4147" s="87" t="s">
        <v>13728</v>
      </c>
      <c r="AL4147" s="79">
        <v>0.35334490740740698</v>
      </c>
      <c r="AM4147" s="2">
        <v>1</v>
      </c>
      <c r="AN4147" s="2" t="s">
        <v>1964</v>
      </c>
      <c r="AO4147" s="2" t="s">
        <v>13717</v>
      </c>
    </row>
    <row r="4148" spans="17:41">
      <c r="Q4148" s="80">
        <v>0.33430555555555602</v>
      </c>
      <c r="R4148" s="81">
        <v>1</v>
      </c>
      <c r="S4148" s="81" t="s">
        <v>13733</v>
      </c>
      <c r="T4148" s="83" t="s">
        <v>13720</v>
      </c>
      <c r="AL4148" s="79">
        <v>0.35340277777777801</v>
      </c>
      <c r="AM4148" s="2">
        <v>1</v>
      </c>
      <c r="AN4148" s="2" t="s">
        <v>1562</v>
      </c>
      <c r="AO4148" s="2" t="s">
        <v>13717</v>
      </c>
    </row>
    <row r="4149" spans="17:41">
      <c r="Q4149" s="84">
        <v>0.33432870370370399</v>
      </c>
      <c r="R4149" s="85">
        <v>1</v>
      </c>
      <c r="S4149" s="85" t="s">
        <v>4885</v>
      </c>
      <c r="T4149" s="87" t="s">
        <v>13719</v>
      </c>
      <c r="AL4149" s="79">
        <v>0.35340277777777801</v>
      </c>
      <c r="AM4149" s="2">
        <v>1</v>
      </c>
      <c r="AN4149" s="2" t="s">
        <v>5118</v>
      </c>
      <c r="AO4149" s="2" t="s">
        <v>13716</v>
      </c>
    </row>
    <row r="4150" spans="17:41">
      <c r="Q4150" s="80">
        <v>0.33438657407407402</v>
      </c>
      <c r="R4150" s="81">
        <v>2</v>
      </c>
      <c r="S4150" s="81" t="s">
        <v>4883</v>
      </c>
      <c r="T4150" s="83" t="s">
        <v>13719</v>
      </c>
      <c r="AL4150" s="79">
        <v>0.35342592592592598</v>
      </c>
      <c r="AM4150" s="2">
        <v>2</v>
      </c>
      <c r="AN4150" s="2" t="s">
        <v>2880</v>
      </c>
      <c r="AO4150" s="2" t="s">
        <v>13716</v>
      </c>
    </row>
    <row r="4151" spans="17:41">
      <c r="Q4151" s="84">
        <v>0.334398148148148</v>
      </c>
      <c r="R4151" s="85">
        <v>1</v>
      </c>
      <c r="S4151" s="85" t="s">
        <v>1884</v>
      </c>
      <c r="T4151" s="87" t="s">
        <v>13717</v>
      </c>
      <c r="AL4151" s="79">
        <v>0.35343750000000002</v>
      </c>
      <c r="AM4151" s="2">
        <v>1</v>
      </c>
      <c r="AN4151" s="2" t="s">
        <v>580</v>
      </c>
      <c r="AO4151" s="2" t="s">
        <v>13718</v>
      </c>
    </row>
    <row r="4152" spans="17:41">
      <c r="Q4152" s="80">
        <v>0.33440972222222198</v>
      </c>
      <c r="R4152" s="81">
        <v>1</v>
      </c>
      <c r="S4152" s="81" t="s">
        <v>2473</v>
      </c>
      <c r="T4152" s="83" t="s">
        <v>13716</v>
      </c>
      <c r="AL4152" s="79">
        <v>0.35347222222222202</v>
      </c>
      <c r="AM4152" s="2">
        <v>1</v>
      </c>
      <c r="AN4152" s="2" t="s">
        <v>791</v>
      </c>
      <c r="AO4152" s="2" t="s">
        <v>13722</v>
      </c>
    </row>
    <row r="4153" spans="17:41">
      <c r="Q4153" s="84">
        <v>0.33444444444444399</v>
      </c>
      <c r="R4153" s="85">
        <v>1</v>
      </c>
      <c r="S4153" s="85" t="s">
        <v>5920</v>
      </c>
      <c r="T4153" s="87" t="s">
        <v>13721</v>
      </c>
      <c r="AL4153" s="79">
        <v>0.35355324074074101</v>
      </c>
      <c r="AM4153" s="2">
        <v>1</v>
      </c>
      <c r="AN4153" s="2" t="s">
        <v>1960</v>
      </c>
      <c r="AO4153" s="2" t="s">
        <v>13717</v>
      </c>
    </row>
    <row r="4154" spans="17:41">
      <c r="Q4154" s="80">
        <v>0.33446759259259301</v>
      </c>
      <c r="R4154" s="81">
        <v>1</v>
      </c>
      <c r="S4154" s="81" t="s">
        <v>2811</v>
      </c>
      <c r="T4154" s="83" t="s">
        <v>13716</v>
      </c>
      <c r="AL4154" s="79">
        <v>0.35357638888888898</v>
      </c>
      <c r="AM4154" s="2">
        <v>2</v>
      </c>
      <c r="AN4154" s="2" t="s">
        <v>1962</v>
      </c>
      <c r="AO4154" s="2" t="s">
        <v>13717</v>
      </c>
    </row>
    <row r="4155" spans="17:41">
      <c r="Q4155" s="84">
        <v>0.33446759259259301</v>
      </c>
      <c r="R4155" s="85">
        <v>1</v>
      </c>
      <c r="S4155" s="85" t="s">
        <v>4870</v>
      </c>
      <c r="T4155" s="87" t="s">
        <v>13716</v>
      </c>
      <c r="AL4155" s="79">
        <v>0.35357638888888898</v>
      </c>
      <c r="AM4155" s="2">
        <v>2</v>
      </c>
      <c r="AN4155" s="2" t="s">
        <v>5155</v>
      </c>
      <c r="AO4155" s="2" t="s">
        <v>13719</v>
      </c>
    </row>
    <row r="4156" spans="17:41">
      <c r="Q4156" s="80">
        <v>0.334513888888889</v>
      </c>
      <c r="R4156" s="81">
        <v>4</v>
      </c>
      <c r="S4156" s="81" t="s">
        <v>150</v>
      </c>
      <c r="T4156" s="83" t="s">
        <v>13717</v>
      </c>
      <c r="AL4156" s="79">
        <v>0.353599537037037</v>
      </c>
      <c r="AM4156" s="2">
        <v>1</v>
      </c>
      <c r="AN4156" s="2" t="s">
        <v>5156</v>
      </c>
      <c r="AO4156" s="2" t="s">
        <v>13719</v>
      </c>
    </row>
    <row r="4157" spans="17:41">
      <c r="Q4157" s="84">
        <v>0.33453703703703702</v>
      </c>
      <c r="R4157" s="85">
        <v>1</v>
      </c>
      <c r="S4157" s="85" t="s">
        <v>1885</v>
      </c>
      <c r="T4157" s="87" t="s">
        <v>13717</v>
      </c>
      <c r="AL4157" s="79">
        <v>0.35362268518518503</v>
      </c>
      <c r="AM4157" s="2">
        <v>1</v>
      </c>
      <c r="AN4157" s="2" t="s">
        <v>12740</v>
      </c>
      <c r="AO4157" s="2" t="s">
        <v>13730</v>
      </c>
    </row>
    <row r="4158" spans="17:41">
      <c r="Q4158" s="80">
        <v>0.33454861111111101</v>
      </c>
      <c r="R4158" s="81">
        <v>2</v>
      </c>
      <c r="S4158" s="81" t="s">
        <v>1100</v>
      </c>
      <c r="T4158" s="83" t="s">
        <v>13721</v>
      </c>
      <c r="AL4158" s="79">
        <v>0.35364583333333299</v>
      </c>
      <c r="AM4158" s="2">
        <v>1</v>
      </c>
      <c r="AN4158" s="2" t="s">
        <v>5158</v>
      </c>
      <c r="AO4158" s="2" t="s">
        <v>13719</v>
      </c>
    </row>
    <row r="4159" spans="17:41">
      <c r="Q4159" s="84">
        <v>0.33457175925925903</v>
      </c>
      <c r="R4159" s="85">
        <v>3</v>
      </c>
      <c r="S4159" s="85" t="s">
        <v>3749</v>
      </c>
      <c r="T4159" s="87" t="s">
        <v>13717</v>
      </c>
      <c r="AL4159" s="79">
        <v>0.35373842592592603</v>
      </c>
      <c r="AM4159" s="2">
        <v>1</v>
      </c>
      <c r="AN4159" s="2" t="s">
        <v>10625</v>
      </c>
      <c r="AO4159" s="2" t="s">
        <v>13722</v>
      </c>
    </row>
    <row r="4160" spans="17:41">
      <c r="Q4160" s="80">
        <v>0.33457175925925903</v>
      </c>
      <c r="R4160" s="81">
        <v>1</v>
      </c>
      <c r="S4160" s="81" t="s">
        <v>10251</v>
      </c>
      <c r="T4160" s="83" t="s">
        <v>13721</v>
      </c>
      <c r="AL4160" s="79">
        <v>0.35375000000000001</v>
      </c>
      <c r="AM4160" s="2">
        <v>1</v>
      </c>
      <c r="AN4160" s="2" t="s">
        <v>5119</v>
      </c>
      <c r="AO4160" s="2" t="s">
        <v>13719</v>
      </c>
    </row>
    <row r="4161" spans="17:41">
      <c r="Q4161" s="84">
        <v>0.33457175925925903</v>
      </c>
      <c r="R4161" s="85">
        <v>2</v>
      </c>
      <c r="S4161" s="85" t="s">
        <v>532</v>
      </c>
      <c r="T4161" s="87" t="s">
        <v>13723</v>
      </c>
      <c r="AL4161" s="79">
        <v>0.35378472222222201</v>
      </c>
      <c r="AM4161" s="2">
        <v>1</v>
      </c>
      <c r="AN4161" s="2" t="s">
        <v>910</v>
      </c>
      <c r="AO4161" s="2" t="s">
        <v>13730</v>
      </c>
    </row>
    <row r="4162" spans="17:41">
      <c r="Q4162" s="80">
        <v>0.33458333333333301</v>
      </c>
      <c r="R4162" s="81">
        <v>1</v>
      </c>
      <c r="S4162" s="81" t="s">
        <v>136</v>
      </c>
      <c r="T4162" s="83" t="s">
        <v>13716</v>
      </c>
      <c r="AL4162" s="79">
        <v>0.353796296296296</v>
      </c>
      <c r="AM4162" s="2">
        <v>1</v>
      </c>
      <c r="AN4162" s="2" t="s">
        <v>5131</v>
      </c>
      <c r="AO4162" s="2" t="s">
        <v>13719</v>
      </c>
    </row>
    <row r="4163" spans="17:41">
      <c r="Q4163" s="84">
        <v>0.33467592592592599</v>
      </c>
      <c r="R4163" s="85">
        <v>2</v>
      </c>
      <c r="S4163" s="85" t="s">
        <v>1881</v>
      </c>
      <c r="T4163" s="87" t="s">
        <v>13719</v>
      </c>
      <c r="AL4163" s="79">
        <v>0.353796296296296</v>
      </c>
      <c r="AM4163" s="2">
        <v>1</v>
      </c>
      <c r="AN4163" s="2" t="s">
        <v>899</v>
      </c>
      <c r="AO4163" s="2" t="s">
        <v>13721</v>
      </c>
    </row>
    <row r="4164" spans="17:41">
      <c r="Q4164" s="80">
        <v>0.33471064814814799</v>
      </c>
      <c r="R4164" s="81">
        <v>1</v>
      </c>
      <c r="S4164" s="81" t="s">
        <v>2226</v>
      </c>
      <c r="T4164" s="83" t="s">
        <v>13717</v>
      </c>
      <c r="AL4164" s="79">
        <v>0.35380787037036998</v>
      </c>
      <c r="AM4164" s="2">
        <v>1</v>
      </c>
      <c r="AN4164" s="2" t="s">
        <v>1322</v>
      </c>
      <c r="AO4164" s="2" t="s">
        <v>13718</v>
      </c>
    </row>
    <row r="4165" spans="17:41">
      <c r="Q4165" s="84">
        <v>0.33472222222222198</v>
      </c>
      <c r="R4165" s="85">
        <v>1</v>
      </c>
      <c r="S4165" s="85" t="s">
        <v>2476</v>
      </c>
      <c r="T4165" s="87" t="s">
        <v>13717</v>
      </c>
      <c r="AL4165" s="79">
        <v>0.353831018518519</v>
      </c>
      <c r="AM4165" s="2">
        <v>2</v>
      </c>
      <c r="AN4165" s="2" t="s">
        <v>1956</v>
      </c>
      <c r="AO4165" s="2" t="s">
        <v>13716</v>
      </c>
    </row>
    <row r="4166" spans="17:41">
      <c r="Q4166" s="80">
        <v>0.33473379629629602</v>
      </c>
      <c r="R4166" s="81">
        <v>4</v>
      </c>
      <c r="S4166" s="81" t="s">
        <v>2562</v>
      </c>
      <c r="T4166" s="83" t="s">
        <v>13717</v>
      </c>
      <c r="AL4166" s="79">
        <v>0.35386574074074101</v>
      </c>
      <c r="AM4166" s="2">
        <v>2</v>
      </c>
      <c r="AN4166" s="2" t="s">
        <v>2504</v>
      </c>
      <c r="AO4166" s="2" t="s">
        <v>13717</v>
      </c>
    </row>
    <row r="4167" spans="17:41">
      <c r="Q4167" s="84">
        <v>0.33475694444444398</v>
      </c>
      <c r="R4167" s="85">
        <v>2</v>
      </c>
      <c r="S4167" s="85" t="s">
        <v>2583</v>
      </c>
      <c r="T4167" s="87" t="s">
        <v>13716</v>
      </c>
      <c r="AL4167" s="79">
        <v>0.35387731481481499</v>
      </c>
      <c r="AM4167" s="2">
        <v>1</v>
      </c>
      <c r="AN4167" s="2" t="s">
        <v>581</v>
      </c>
      <c r="AO4167" s="2" t="s">
        <v>13718</v>
      </c>
    </row>
    <row r="4168" spans="17:41">
      <c r="Q4168" s="80">
        <v>0.33476851851851902</v>
      </c>
      <c r="R4168" s="81">
        <v>1</v>
      </c>
      <c r="S4168" s="81" t="s">
        <v>2470</v>
      </c>
      <c r="T4168" s="83" t="s">
        <v>13717</v>
      </c>
      <c r="AL4168" s="79">
        <v>0.35388888888888897</v>
      </c>
      <c r="AM4168" s="2">
        <v>1</v>
      </c>
      <c r="AN4168" s="2" t="s">
        <v>4245</v>
      </c>
      <c r="AO4168" s="2" t="s">
        <v>13717</v>
      </c>
    </row>
    <row r="4169" spans="17:41">
      <c r="Q4169" s="84">
        <v>0.33484953703703701</v>
      </c>
      <c r="R4169" s="85">
        <v>1</v>
      </c>
      <c r="S4169" s="85" t="s">
        <v>2227</v>
      </c>
      <c r="T4169" s="87" t="s">
        <v>13717</v>
      </c>
      <c r="AL4169" s="79">
        <v>0.35390046296296301</v>
      </c>
      <c r="AM4169" s="2">
        <v>1</v>
      </c>
      <c r="AN4169" s="2" t="s">
        <v>1326</v>
      </c>
      <c r="AO4169" s="2" t="s">
        <v>13719</v>
      </c>
    </row>
    <row r="4170" spans="17:41">
      <c r="Q4170" s="80">
        <v>0.334861111111111</v>
      </c>
      <c r="R4170" s="81">
        <v>1</v>
      </c>
      <c r="S4170" s="81" t="s">
        <v>13734</v>
      </c>
      <c r="T4170" s="83" t="s">
        <v>13720</v>
      </c>
      <c r="AL4170" s="79">
        <v>0.353946759259259</v>
      </c>
      <c r="AM4170" s="2">
        <v>2</v>
      </c>
      <c r="AN4170" s="2" t="s">
        <v>2883</v>
      </c>
      <c r="AO4170" s="2" t="s">
        <v>13719</v>
      </c>
    </row>
    <row r="4171" spans="17:41">
      <c r="Q4171" s="84">
        <v>0.33493055555555601</v>
      </c>
      <c r="R4171" s="85">
        <v>1</v>
      </c>
      <c r="S4171" s="85" t="s">
        <v>4875</v>
      </c>
      <c r="T4171" s="87" t="s">
        <v>13716</v>
      </c>
      <c r="AL4171" s="79">
        <v>0.35401620370370401</v>
      </c>
      <c r="AM4171" s="2">
        <v>1</v>
      </c>
      <c r="AN4171" s="2" t="s">
        <v>4246</v>
      </c>
      <c r="AO4171" s="2" t="s">
        <v>13717</v>
      </c>
    </row>
    <row r="4172" spans="17:41">
      <c r="Q4172" s="80">
        <v>0.33493055555555601</v>
      </c>
      <c r="R4172" s="81">
        <v>1</v>
      </c>
      <c r="S4172" s="81" t="s">
        <v>2809</v>
      </c>
      <c r="T4172" s="83" t="s">
        <v>13716</v>
      </c>
      <c r="AL4172" s="79">
        <v>0.35405092592592602</v>
      </c>
      <c r="AM4172" s="2">
        <v>1</v>
      </c>
      <c r="AN4172" s="2" t="s">
        <v>5135</v>
      </c>
      <c r="AO4172" s="2" t="s">
        <v>13717</v>
      </c>
    </row>
    <row r="4173" spans="17:41">
      <c r="Q4173" s="84">
        <v>0.33493055555555601</v>
      </c>
      <c r="R4173" s="85">
        <v>2</v>
      </c>
      <c r="S4173" s="85" t="s">
        <v>1878</v>
      </c>
      <c r="T4173" s="87" t="s">
        <v>13717</v>
      </c>
      <c r="AL4173" s="79">
        <v>0.35405092592592602</v>
      </c>
      <c r="AM4173" s="2">
        <v>2</v>
      </c>
      <c r="AN4173" s="2" t="s">
        <v>5162</v>
      </c>
      <c r="AO4173" s="2" t="s">
        <v>13719</v>
      </c>
    </row>
    <row r="4174" spans="17:41">
      <c r="Q4174" s="80">
        <v>0.334976851851852</v>
      </c>
      <c r="R4174" s="81">
        <v>1</v>
      </c>
      <c r="S4174" s="81" t="s">
        <v>1880</v>
      </c>
      <c r="T4174" s="83" t="s">
        <v>13717</v>
      </c>
      <c r="AL4174" s="79">
        <v>0.35407407407407399</v>
      </c>
      <c r="AM4174" s="2">
        <v>2</v>
      </c>
      <c r="AN4174" s="2" t="s">
        <v>5153</v>
      </c>
      <c r="AO4174" s="2" t="s">
        <v>13719</v>
      </c>
    </row>
    <row r="4175" spans="17:41">
      <c r="Q4175" s="84">
        <v>0.335011574074074</v>
      </c>
      <c r="R4175" s="85">
        <v>1</v>
      </c>
      <c r="S4175" s="85" t="s">
        <v>2810</v>
      </c>
      <c r="T4175" s="87" t="s">
        <v>13719</v>
      </c>
      <c r="AL4175" s="79">
        <v>0.35407407407407399</v>
      </c>
      <c r="AM4175" s="2">
        <v>1</v>
      </c>
      <c r="AN4175" s="2" t="s">
        <v>5163</v>
      </c>
      <c r="AO4175" s="2" t="s">
        <v>13719</v>
      </c>
    </row>
    <row r="4176" spans="17:41">
      <c r="Q4176" s="80">
        <v>0.33504629629629601</v>
      </c>
      <c r="R4176" s="81">
        <v>1</v>
      </c>
      <c r="S4176" s="81" t="s">
        <v>12697</v>
      </c>
      <c r="T4176" s="83" t="s">
        <v>13716</v>
      </c>
      <c r="AL4176" s="79">
        <v>0.35408564814814802</v>
      </c>
      <c r="AM4176" s="2">
        <v>1</v>
      </c>
      <c r="AN4176" s="2" t="s">
        <v>1970</v>
      </c>
      <c r="AO4176" s="2" t="s">
        <v>13719</v>
      </c>
    </row>
    <row r="4177" spans="17:41">
      <c r="Q4177" s="84">
        <v>0.33505787037036999</v>
      </c>
      <c r="R4177" s="85">
        <v>1</v>
      </c>
      <c r="S4177" s="85" t="s">
        <v>1740</v>
      </c>
      <c r="T4177" s="87" t="s">
        <v>13721</v>
      </c>
      <c r="AL4177" s="79">
        <v>0.35409722222222201</v>
      </c>
      <c r="AM4177" s="2">
        <v>1</v>
      </c>
      <c r="AN4177" s="2" t="s">
        <v>4621</v>
      </c>
      <c r="AO4177" s="2" t="s">
        <v>13723</v>
      </c>
    </row>
    <row r="4178" spans="17:41">
      <c r="Q4178" s="80">
        <v>0.33508101851851901</v>
      </c>
      <c r="R4178" s="81">
        <v>1</v>
      </c>
      <c r="S4178" s="81" t="s">
        <v>2805</v>
      </c>
      <c r="T4178" s="83" t="s">
        <v>13721</v>
      </c>
      <c r="AL4178" s="79">
        <v>0.35413194444444401</v>
      </c>
      <c r="AM4178" s="2">
        <v>1</v>
      </c>
      <c r="AN4178" s="2" t="s">
        <v>1555</v>
      </c>
      <c r="AO4178" s="2" t="s">
        <v>13723</v>
      </c>
    </row>
    <row r="4179" spans="17:41">
      <c r="Q4179" s="84">
        <v>0.335127314814815</v>
      </c>
      <c r="R4179" s="85">
        <v>1</v>
      </c>
      <c r="S4179" s="85" t="s">
        <v>4882</v>
      </c>
      <c r="T4179" s="87" t="s">
        <v>13719</v>
      </c>
      <c r="AL4179" s="79">
        <v>0.35416666666666702</v>
      </c>
      <c r="AM4179" s="2">
        <v>1</v>
      </c>
      <c r="AN4179" s="2" t="s">
        <v>5134</v>
      </c>
      <c r="AO4179" s="2" t="s">
        <v>13716</v>
      </c>
    </row>
    <row r="4180" spans="17:41">
      <c r="Q4180" s="80">
        <v>0.335127314814815</v>
      </c>
      <c r="R4180" s="81">
        <v>1</v>
      </c>
      <c r="S4180" s="81" t="s">
        <v>4889</v>
      </c>
      <c r="T4180" s="83" t="s">
        <v>13719</v>
      </c>
      <c r="AL4180" s="79">
        <v>0.35418981481481498</v>
      </c>
      <c r="AM4180" s="2">
        <v>1</v>
      </c>
      <c r="AN4180" s="2" t="s">
        <v>2679</v>
      </c>
      <c r="AO4180" s="2" t="s">
        <v>13717</v>
      </c>
    </row>
    <row r="4181" spans="17:41">
      <c r="Q4181" s="84">
        <v>0.33513888888888899</v>
      </c>
      <c r="R4181" s="85">
        <v>1</v>
      </c>
      <c r="S4181" s="85" t="s">
        <v>4890</v>
      </c>
      <c r="T4181" s="87" t="s">
        <v>13719</v>
      </c>
      <c r="AL4181" s="79">
        <v>0.35420138888888902</v>
      </c>
      <c r="AM4181" s="2">
        <v>1</v>
      </c>
      <c r="AN4181" s="2" t="s">
        <v>214</v>
      </c>
      <c r="AO4181" s="2" t="s">
        <v>13729</v>
      </c>
    </row>
    <row r="4182" spans="17:41">
      <c r="Q4182" s="80">
        <v>0.33516203703703701</v>
      </c>
      <c r="R4182" s="81">
        <v>2</v>
      </c>
      <c r="S4182" s="81" t="s">
        <v>12698</v>
      </c>
      <c r="T4182" s="83" t="s">
        <v>13726</v>
      </c>
      <c r="AL4182" s="79">
        <v>0.35421296296296301</v>
      </c>
      <c r="AM4182" s="2">
        <v>1</v>
      </c>
      <c r="AN4182" s="2" t="s">
        <v>1044</v>
      </c>
      <c r="AO4182" s="2" t="s">
        <v>13721</v>
      </c>
    </row>
    <row r="4183" spans="17:41">
      <c r="Q4183" s="84">
        <v>0.33517361111111099</v>
      </c>
      <c r="R4183" s="85">
        <v>1</v>
      </c>
      <c r="S4183" s="85" t="s">
        <v>4891</v>
      </c>
      <c r="T4183" s="87" t="s">
        <v>13719</v>
      </c>
      <c r="AL4183" s="79">
        <v>0.35422453703703699</v>
      </c>
      <c r="AM4183" s="2">
        <v>2</v>
      </c>
      <c r="AN4183" s="2" t="s">
        <v>5154</v>
      </c>
      <c r="AO4183" s="2" t="s">
        <v>13719</v>
      </c>
    </row>
    <row r="4184" spans="17:41">
      <c r="Q4184" s="80">
        <v>0.335208333333333</v>
      </c>
      <c r="R4184" s="81">
        <v>1</v>
      </c>
      <c r="S4184" s="81" t="s">
        <v>4234</v>
      </c>
      <c r="T4184" s="83" t="s">
        <v>13717</v>
      </c>
      <c r="AL4184" s="79">
        <v>0.354259259259259</v>
      </c>
      <c r="AM4184" s="2">
        <v>1</v>
      </c>
      <c r="AN4184" s="2" t="s">
        <v>584</v>
      </c>
      <c r="AO4184" s="2" t="s">
        <v>13722</v>
      </c>
    </row>
    <row r="4185" spans="17:41">
      <c r="Q4185" s="84">
        <v>0.33523148148148102</v>
      </c>
      <c r="R4185" s="85">
        <v>1</v>
      </c>
      <c r="S4185" s="85" t="s">
        <v>4892</v>
      </c>
      <c r="T4185" s="87" t="s">
        <v>13719</v>
      </c>
      <c r="AL4185" s="79">
        <v>0.35427083333333298</v>
      </c>
      <c r="AM4185" s="2">
        <v>1</v>
      </c>
      <c r="AN4185" s="2" t="s">
        <v>4622</v>
      </c>
      <c r="AO4185" s="2" t="s">
        <v>13723</v>
      </c>
    </row>
    <row r="4186" spans="17:41">
      <c r="Q4186" s="80">
        <v>0.335243055555556</v>
      </c>
      <c r="R4186" s="81">
        <v>2</v>
      </c>
      <c r="S4186" s="81" t="s">
        <v>2562</v>
      </c>
      <c r="T4186" s="83" t="s">
        <v>13717</v>
      </c>
      <c r="AL4186" s="79">
        <v>0.35431712962963002</v>
      </c>
      <c r="AM4186" s="2">
        <v>1</v>
      </c>
      <c r="AN4186" s="2" t="s">
        <v>1971</v>
      </c>
      <c r="AO4186" s="2" t="s">
        <v>13719</v>
      </c>
    </row>
    <row r="4187" spans="17:41">
      <c r="Q4187" s="84">
        <v>0.33525462962962999</v>
      </c>
      <c r="R4187" s="85">
        <v>1</v>
      </c>
      <c r="S4187" s="85" t="s">
        <v>4893</v>
      </c>
      <c r="T4187" s="87" t="s">
        <v>13719</v>
      </c>
      <c r="AL4187" s="79">
        <v>0.35431712962963002</v>
      </c>
      <c r="AM4187" s="2">
        <v>1</v>
      </c>
      <c r="AN4187" s="2" t="s">
        <v>1104</v>
      </c>
      <c r="AO4187" s="2" t="s">
        <v>13721</v>
      </c>
    </row>
    <row r="4188" spans="17:41">
      <c r="Q4188" s="80">
        <v>0.33527777777777801</v>
      </c>
      <c r="R4188" s="81">
        <v>1</v>
      </c>
      <c r="S4188" s="81" t="s">
        <v>4886</v>
      </c>
      <c r="T4188" s="83" t="s">
        <v>13719</v>
      </c>
      <c r="AL4188" s="79">
        <v>0.35436342592592601</v>
      </c>
      <c r="AM4188" s="2">
        <v>1</v>
      </c>
      <c r="AN4188" s="2" t="s">
        <v>2292</v>
      </c>
      <c r="AO4188" s="2" t="s">
        <v>13719</v>
      </c>
    </row>
    <row r="4189" spans="17:41">
      <c r="Q4189" s="84">
        <v>0.33527777777777801</v>
      </c>
      <c r="R4189" s="85">
        <v>1</v>
      </c>
      <c r="S4189" s="85" t="s">
        <v>534</v>
      </c>
      <c r="T4189" s="87" t="s">
        <v>13722</v>
      </c>
      <c r="AL4189" s="79">
        <v>0.354409722222222</v>
      </c>
      <c r="AM4189" s="2">
        <v>2</v>
      </c>
      <c r="AN4189" s="2" t="s">
        <v>1518</v>
      </c>
      <c r="AO4189" s="2" t="s">
        <v>13726</v>
      </c>
    </row>
    <row r="4190" spans="17:41">
      <c r="Q4190" s="80">
        <v>0.33534722222222202</v>
      </c>
      <c r="R4190" s="81">
        <v>1</v>
      </c>
      <c r="S4190" s="81" t="s">
        <v>2581</v>
      </c>
      <c r="T4190" s="83" t="s">
        <v>13720</v>
      </c>
      <c r="AL4190" s="79">
        <v>0.35442129629629598</v>
      </c>
      <c r="AM4190" s="2">
        <v>1</v>
      </c>
      <c r="AN4190" s="2" t="s">
        <v>5168</v>
      </c>
      <c r="AO4190" s="2" t="s">
        <v>13719</v>
      </c>
    </row>
    <row r="4191" spans="17:41">
      <c r="Q4191" s="84">
        <v>0.335358796296296</v>
      </c>
      <c r="R4191" s="85">
        <v>2</v>
      </c>
      <c r="S4191" s="85" t="s">
        <v>1029</v>
      </c>
      <c r="T4191" s="87" t="s">
        <v>13721</v>
      </c>
      <c r="AL4191" s="79">
        <v>0.35445601851851899</v>
      </c>
      <c r="AM4191" s="2">
        <v>2</v>
      </c>
      <c r="AN4191" s="2" t="s">
        <v>2678</v>
      </c>
      <c r="AO4191" s="2" t="s">
        <v>13716</v>
      </c>
    </row>
    <row r="4192" spans="17:41">
      <c r="Q4192" s="80">
        <v>0.33537037037036999</v>
      </c>
      <c r="R4192" s="81">
        <v>2</v>
      </c>
      <c r="S4192" s="81" t="s">
        <v>155</v>
      </c>
      <c r="T4192" s="83" t="s">
        <v>13718</v>
      </c>
      <c r="AL4192" s="79">
        <v>0.35447916666666701</v>
      </c>
      <c r="AM4192" s="2">
        <v>2</v>
      </c>
      <c r="AN4192" s="2" t="s">
        <v>583</v>
      </c>
      <c r="AO4192" s="2" t="s">
        <v>13721</v>
      </c>
    </row>
    <row r="4193" spans="17:41">
      <c r="Q4193" s="84">
        <v>0.33541666666666697</v>
      </c>
      <c r="R4193" s="85">
        <v>2</v>
      </c>
      <c r="S4193" s="85" t="s">
        <v>3574</v>
      </c>
      <c r="T4193" s="87" t="s">
        <v>13718</v>
      </c>
      <c r="AL4193" s="79">
        <v>0.35451388888888902</v>
      </c>
      <c r="AM4193" s="2">
        <v>1</v>
      </c>
      <c r="AN4193" s="2" t="s">
        <v>12741</v>
      </c>
      <c r="AO4193" s="2" t="s">
        <v>13722</v>
      </c>
    </row>
    <row r="4194" spans="17:41">
      <c r="Q4194" s="80">
        <v>0.33545138888888898</v>
      </c>
      <c r="R4194" s="81">
        <v>1</v>
      </c>
      <c r="S4194" s="81" t="s">
        <v>2463</v>
      </c>
      <c r="T4194" s="83" t="s">
        <v>13726</v>
      </c>
      <c r="AL4194" s="79">
        <v>0.35453703703703698</v>
      </c>
      <c r="AM4194" s="2">
        <v>1</v>
      </c>
      <c r="AN4194" s="2" t="s">
        <v>1037</v>
      </c>
      <c r="AO4194" s="2" t="s">
        <v>13721</v>
      </c>
    </row>
    <row r="4195" spans="17:41">
      <c r="Q4195" s="84">
        <v>0.33548611111111099</v>
      </c>
      <c r="R4195" s="85">
        <v>1</v>
      </c>
      <c r="S4195" s="85" t="s">
        <v>12699</v>
      </c>
      <c r="T4195" s="87" t="s">
        <v>13722</v>
      </c>
      <c r="AL4195" s="79">
        <v>0.35454861111111102</v>
      </c>
      <c r="AM4195" s="2">
        <v>1</v>
      </c>
      <c r="AN4195" s="2" t="s">
        <v>2056</v>
      </c>
      <c r="AO4195" s="2" t="s">
        <v>13722</v>
      </c>
    </row>
    <row r="4196" spans="17:41">
      <c r="Q4196" s="80">
        <v>0.33552083333333299</v>
      </c>
      <c r="R4196" s="81">
        <v>1</v>
      </c>
      <c r="S4196" s="81" t="s">
        <v>2224</v>
      </c>
      <c r="T4196" s="83" t="s">
        <v>13717</v>
      </c>
      <c r="AL4196" s="79">
        <v>0.35456018518518501</v>
      </c>
      <c r="AM4196" s="2">
        <v>1</v>
      </c>
      <c r="AN4196" s="2" t="s">
        <v>2884</v>
      </c>
      <c r="AO4196" s="2" t="s">
        <v>13717</v>
      </c>
    </row>
    <row r="4197" spans="17:41">
      <c r="Q4197" s="84">
        <v>0.33557870370370402</v>
      </c>
      <c r="R4197" s="85">
        <v>1</v>
      </c>
      <c r="S4197" s="85" t="s">
        <v>2584</v>
      </c>
      <c r="T4197" s="87" t="s">
        <v>13717</v>
      </c>
      <c r="AL4197" s="79">
        <v>0.35456018518518501</v>
      </c>
      <c r="AM4197" s="2">
        <v>1</v>
      </c>
      <c r="AN4197" s="2" t="s">
        <v>1103</v>
      </c>
      <c r="AO4197" s="2" t="s">
        <v>13716</v>
      </c>
    </row>
    <row r="4198" spans="17:41">
      <c r="Q4198" s="80">
        <v>0.33557870370370402</v>
      </c>
      <c r="R4198" s="81">
        <v>1</v>
      </c>
      <c r="S4198" s="81" t="s">
        <v>4887</v>
      </c>
      <c r="T4198" s="83" t="s">
        <v>13719</v>
      </c>
      <c r="AL4198" s="79">
        <v>0.35461805555555598</v>
      </c>
      <c r="AM4198" s="2">
        <v>1</v>
      </c>
      <c r="AN4198" s="2" t="s">
        <v>1557</v>
      </c>
      <c r="AO4198" s="2" t="s">
        <v>13717</v>
      </c>
    </row>
    <row r="4199" spans="17:41">
      <c r="Q4199" s="84">
        <v>0.33561342592592602</v>
      </c>
      <c r="R4199" s="85">
        <v>1</v>
      </c>
      <c r="S4199" s="85" t="s">
        <v>12700</v>
      </c>
      <c r="T4199" s="87" t="s">
        <v>13716</v>
      </c>
      <c r="AL4199" s="79">
        <v>0.35462962962963002</v>
      </c>
      <c r="AM4199" s="2">
        <v>1</v>
      </c>
      <c r="AN4199" s="2" t="s">
        <v>5157</v>
      </c>
      <c r="AO4199" s="2" t="s">
        <v>13719</v>
      </c>
    </row>
    <row r="4200" spans="17:41">
      <c r="Q4200" s="80">
        <v>0.33563657407407399</v>
      </c>
      <c r="R4200" s="81">
        <v>1</v>
      </c>
      <c r="S4200" s="81" t="s">
        <v>2562</v>
      </c>
      <c r="T4200" s="83" t="s">
        <v>13717</v>
      </c>
      <c r="AL4200" s="79">
        <v>0.35465277777777798</v>
      </c>
      <c r="AM4200" s="2">
        <v>1</v>
      </c>
      <c r="AN4200" s="2" t="s">
        <v>2885</v>
      </c>
      <c r="AO4200" s="2" t="s">
        <v>13716</v>
      </c>
    </row>
    <row r="4201" spans="17:41">
      <c r="Q4201" s="84">
        <v>0.33565972222222201</v>
      </c>
      <c r="R4201" s="85">
        <v>1</v>
      </c>
      <c r="S4201" s="85" t="s">
        <v>3715</v>
      </c>
      <c r="T4201" s="87" t="s">
        <v>13721</v>
      </c>
      <c r="AL4201" s="79">
        <v>0.35468749999999999</v>
      </c>
      <c r="AM4201" s="2">
        <v>1</v>
      </c>
      <c r="AN4201" s="2" t="s">
        <v>5165</v>
      </c>
      <c r="AO4201" s="2" t="s">
        <v>13717</v>
      </c>
    </row>
    <row r="4202" spans="17:41">
      <c r="Q4202" s="80">
        <v>0.33569444444444402</v>
      </c>
      <c r="R4202" s="81">
        <v>1</v>
      </c>
      <c r="S4202" s="81" t="s">
        <v>2814</v>
      </c>
      <c r="T4202" s="83" t="s">
        <v>13719</v>
      </c>
      <c r="AL4202" s="79">
        <v>0.35474537037037002</v>
      </c>
      <c r="AM4202" s="2">
        <v>2</v>
      </c>
      <c r="AN4202" s="2" t="s">
        <v>5166</v>
      </c>
      <c r="AO4202" s="2" t="s">
        <v>13717</v>
      </c>
    </row>
    <row r="4203" spans="17:41">
      <c r="Q4203" s="84">
        <v>0.33574074074074101</v>
      </c>
      <c r="R4203" s="85">
        <v>2</v>
      </c>
      <c r="S4203" s="85" t="s">
        <v>4888</v>
      </c>
      <c r="T4203" s="87" t="s">
        <v>13719</v>
      </c>
      <c r="AL4203" s="79">
        <v>0.35478009259259302</v>
      </c>
      <c r="AM4203" s="2">
        <v>3</v>
      </c>
      <c r="AN4203" s="2" t="s">
        <v>5172</v>
      </c>
      <c r="AO4203" s="2" t="s">
        <v>13717</v>
      </c>
    </row>
    <row r="4204" spans="17:41">
      <c r="Q4204" s="80">
        <v>0.33575231481481499</v>
      </c>
      <c r="R4204" s="81">
        <v>1</v>
      </c>
      <c r="S4204" s="81" t="s">
        <v>1313</v>
      </c>
      <c r="T4204" s="83" t="s">
        <v>13717</v>
      </c>
      <c r="AL4204" s="79">
        <v>0.354791666666667</v>
      </c>
      <c r="AM4204" s="2">
        <v>1</v>
      </c>
      <c r="AN4204" s="2" t="s">
        <v>5181</v>
      </c>
      <c r="AO4204" s="2" t="s">
        <v>13719</v>
      </c>
    </row>
    <row r="4205" spans="17:41">
      <c r="Q4205" s="84">
        <v>0.33575231481481499</v>
      </c>
      <c r="R4205" s="85">
        <v>2</v>
      </c>
      <c r="S4205" s="85" t="s">
        <v>1501</v>
      </c>
      <c r="T4205" s="87" t="s">
        <v>13719</v>
      </c>
      <c r="AL4205" s="79">
        <v>0.35480324074074099</v>
      </c>
      <c r="AM4205" s="2">
        <v>1</v>
      </c>
      <c r="AN4205" s="2" t="s">
        <v>5164</v>
      </c>
      <c r="AO4205" s="2" t="s">
        <v>13716</v>
      </c>
    </row>
    <row r="4206" spans="17:41">
      <c r="Q4206" s="80">
        <v>0.33575231481481499</v>
      </c>
      <c r="R4206" s="81">
        <v>1</v>
      </c>
      <c r="S4206" s="81" t="s">
        <v>4895</v>
      </c>
      <c r="T4206" s="83" t="s">
        <v>13719</v>
      </c>
      <c r="AL4206" s="79">
        <v>0.35480324074074099</v>
      </c>
      <c r="AM4206" s="2">
        <v>1</v>
      </c>
      <c r="AN4206" s="2" t="s">
        <v>1974</v>
      </c>
      <c r="AO4206" s="2" t="s">
        <v>13719</v>
      </c>
    </row>
    <row r="4207" spans="17:41">
      <c r="Q4207" s="84">
        <v>0.33576388888888897</v>
      </c>
      <c r="R4207" s="85">
        <v>1</v>
      </c>
      <c r="S4207" s="85" t="s">
        <v>2815</v>
      </c>
      <c r="T4207" s="87" t="s">
        <v>13719</v>
      </c>
      <c r="AL4207" s="79">
        <v>0.35482638888888901</v>
      </c>
      <c r="AM4207" s="2">
        <v>1</v>
      </c>
      <c r="AN4207" s="2" t="s">
        <v>4247</v>
      </c>
      <c r="AO4207" s="2" t="s">
        <v>13718</v>
      </c>
    </row>
    <row r="4208" spans="17:41">
      <c r="Q4208" s="80">
        <v>0.33577546296296301</v>
      </c>
      <c r="R4208" s="81">
        <v>1</v>
      </c>
      <c r="S4208" s="81" t="s">
        <v>1500</v>
      </c>
      <c r="T4208" s="83" t="s">
        <v>13717</v>
      </c>
      <c r="AL4208" s="79">
        <v>0.35488425925925898</v>
      </c>
      <c r="AM4208" s="2">
        <v>2</v>
      </c>
      <c r="AN4208" s="2" t="s">
        <v>5173</v>
      </c>
      <c r="AO4208" s="2" t="s">
        <v>13717</v>
      </c>
    </row>
    <row r="4209" spans="17:41">
      <c r="Q4209" s="84">
        <v>0.33579861111111098</v>
      </c>
      <c r="R4209" s="85">
        <v>1</v>
      </c>
      <c r="S4209" s="85" t="s">
        <v>4880</v>
      </c>
      <c r="T4209" s="87" t="s">
        <v>13717</v>
      </c>
      <c r="AL4209" s="79">
        <v>0.35490740740740701</v>
      </c>
      <c r="AM4209" s="2">
        <v>1</v>
      </c>
      <c r="AN4209" s="2" t="s">
        <v>1965</v>
      </c>
      <c r="AO4209" s="2" t="s">
        <v>13717</v>
      </c>
    </row>
    <row r="4210" spans="17:41">
      <c r="Q4210" s="80">
        <v>0.33579861111111098</v>
      </c>
      <c r="R4210" s="81">
        <v>1</v>
      </c>
      <c r="S4210" s="81" t="s">
        <v>1882</v>
      </c>
      <c r="T4210" s="83" t="s">
        <v>13717</v>
      </c>
      <c r="AL4210" s="79">
        <v>0.35491898148148099</v>
      </c>
      <c r="AM4210" s="2">
        <v>1</v>
      </c>
      <c r="AN4210" s="2" t="s">
        <v>5176</v>
      </c>
      <c r="AO4210" s="2" t="s">
        <v>13717</v>
      </c>
    </row>
    <row r="4211" spans="17:41">
      <c r="Q4211" s="84">
        <v>0.335821759259259</v>
      </c>
      <c r="R4211" s="85">
        <v>1</v>
      </c>
      <c r="S4211" s="85" t="s">
        <v>2653</v>
      </c>
      <c r="T4211" s="87" t="s">
        <v>13719</v>
      </c>
      <c r="AL4211" s="79">
        <v>0.35495370370370399</v>
      </c>
      <c r="AM4211" s="2">
        <v>1</v>
      </c>
      <c r="AN4211" s="2" t="s">
        <v>1967</v>
      </c>
      <c r="AO4211" s="2" t="s">
        <v>13717</v>
      </c>
    </row>
    <row r="4212" spans="17:41">
      <c r="Q4212" s="80">
        <v>0.33592592592592602</v>
      </c>
      <c r="R4212" s="81">
        <v>1</v>
      </c>
      <c r="S4212" s="81" t="s">
        <v>2652</v>
      </c>
      <c r="T4212" s="83" t="s">
        <v>13719</v>
      </c>
      <c r="AL4212" s="79">
        <v>0.354988425925926</v>
      </c>
      <c r="AM4212" s="2">
        <v>1</v>
      </c>
      <c r="AN4212" s="2" t="s">
        <v>5159</v>
      </c>
      <c r="AO4212" s="2" t="s">
        <v>13717</v>
      </c>
    </row>
    <row r="4213" spans="17:41">
      <c r="Q4213" s="84">
        <v>0.33594907407407398</v>
      </c>
      <c r="R4213" s="85">
        <v>1</v>
      </c>
      <c r="S4213" s="85" t="s">
        <v>4860</v>
      </c>
      <c r="T4213" s="87" t="s">
        <v>13720</v>
      </c>
      <c r="AL4213" s="79">
        <v>0.35499999999999998</v>
      </c>
      <c r="AM4213" s="2">
        <v>1</v>
      </c>
      <c r="AN4213" s="2" t="s">
        <v>1968</v>
      </c>
      <c r="AO4213" s="2" t="s">
        <v>13717</v>
      </c>
    </row>
    <row r="4214" spans="17:41">
      <c r="Q4214" s="80">
        <v>0.33600694444444401</v>
      </c>
      <c r="R4214" s="81">
        <v>1</v>
      </c>
      <c r="S4214" s="81" t="s">
        <v>2819</v>
      </c>
      <c r="T4214" s="83" t="s">
        <v>13717</v>
      </c>
      <c r="AL4214" s="79">
        <v>0.35505787037037001</v>
      </c>
      <c r="AM4214" s="2">
        <v>1</v>
      </c>
      <c r="AN4214" s="2" t="s">
        <v>2562</v>
      </c>
      <c r="AO4214" s="2" t="s">
        <v>13717</v>
      </c>
    </row>
    <row r="4215" spans="17:41">
      <c r="Q4215" s="84">
        <v>0.33600694444444401</v>
      </c>
      <c r="R4215" s="85">
        <v>1</v>
      </c>
      <c r="S4215" s="85" t="s">
        <v>4897</v>
      </c>
      <c r="T4215" s="87" t="s">
        <v>13719</v>
      </c>
      <c r="AL4215" s="79">
        <v>0.35505787037037001</v>
      </c>
      <c r="AM4215" s="2">
        <v>1</v>
      </c>
      <c r="AN4215" s="2" t="s">
        <v>1969</v>
      </c>
      <c r="AO4215" s="2" t="s">
        <v>13717</v>
      </c>
    </row>
    <row r="4216" spans="17:41">
      <c r="Q4216" s="80">
        <v>0.336053240740741</v>
      </c>
      <c r="R4216" s="81">
        <v>2</v>
      </c>
      <c r="S4216" s="81" t="s">
        <v>754</v>
      </c>
      <c r="T4216" s="83" t="s">
        <v>13718</v>
      </c>
      <c r="AL4216" s="79">
        <v>0.355104166666667</v>
      </c>
      <c r="AM4216" s="2">
        <v>2</v>
      </c>
      <c r="AN4216" s="2" t="s">
        <v>1977</v>
      </c>
      <c r="AO4216" s="2" t="s">
        <v>13719</v>
      </c>
    </row>
    <row r="4217" spans="17:41">
      <c r="Q4217" s="84">
        <v>0.336087962962963</v>
      </c>
      <c r="R4217" s="85">
        <v>1</v>
      </c>
      <c r="S4217" s="85" t="s">
        <v>2477</v>
      </c>
      <c r="T4217" s="87" t="s">
        <v>13717</v>
      </c>
      <c r="AL4217" s="79">
        <v>0.355138888888889</v>
      </c>
      <c r="AM4217" s="2">
        <v>1</v>
      </c>
      <c r="AN4217" s="2" t="s">
        <v>5182</v>
      </c>
      <c r="AO4217" s="2" t="s">
        <v>13719</v>
      </c>
    </row>
    <row r="4218" spans="17:41">
      <c r="Q4218" s="80">
        <v>0.336087962962963</v>
      </c>
      <c r="R4218" s="81">
        <v>1</v>
      </c>
      <c r="S4218" s="81" t="s">
        <v>12701</v>
      </c>
      <c r="T4218" s="83" t="s">
        <v>13728</v>
      </c>
      <c r="AL4218" s="79">
        <v>0.35516203703703703</v>
      </c>
      <c r="AM4218" s="2">
        <v>2</v>
      </c>
      <c r="AN4218" s="2" t="s">
        <v>5183</v>
      </c>
      <c r="AO4218" s="2" t="s">
        <v>13719</v>
      </c>
    </row>
    <row r="4219" spans="17:41">
      <c r="Q4219" s="84">
        <v>0.336168981481481</v>
      </c>
      <c r="R4219" s="85">
        <v>4</v>
      </c>
      <c r="S4219" s="85" t="s">
        <v>2479</v>
      </c>
      <c r="T4219" s="87" t="s">
        <v>13717</v>
      </c>
      <c r="AL4219" s="79">
        <v>0.35517361111111101</v>
      </c>
      <c r="AM4219" s="2">
        <v>1</v>
      </c>
      <c r="AN4219" s="2" t="s">
        <v>5186</v>
      </c>
      <c r="AO4219" s="2" t="s">
        <v>13719</v>
      </c>
    </row>
    <row r="4220" spans="17:41">
      <c r="Q4220" s="80">
        <v>0.33623842592592601</v>
      </c>
      <c r="R4220" s="81">
        <v>1</v>
      </c>
      <c r="S4220" s="81" t="s">
        <v>2834</v>
      </c>
      <c r="T4220" s="83" t="s">
        <v>13722</v>
      </c>
      <c r="AL4220" s="79">
        <v>0.35520833333333302</v>
      </c>
      <c r="AM4220" s="2">
        <v>1</v>
      </c>
      <c r="AN4220" s="2" t="s">
        <v>5195</v>
      </c>
      <c r="AO4220" s="2" t="s">
        <v>13719</v>
      </c>
    </row>
    <row r="4221" spans="17:41">
      <c r="Q4221" s="84">
        <v>0.33626157407407398</v>
      </c>
      <c r="R4221" s="85">
        <v>1</v>
      </c>
      <c r="S4221" s="85" t="s">
        <v>5034</v>
      </c>
      <c r="T4221" s="87" t="s">
        <v>13730</v>
      </c>
      <c r="AL4221" s="79">
        <v>0.35520833333333302</v>
      </c>
      <c r="AM4221" s="2">
        <v>1</v>
      </c>
      <c r="AN4221" s="2" t="s">
        <v>2301</v>
      </c>
      <c r="AO4221" s="2" t="s">
        <v>13719</v>
      </c>
    </row>
    <row r="4222" spans="17:41">
      <c r="Q4222" s="80">
        <v>0.33634259259259303</v>
      </c>
      <c r="R4222" s="81">
        <v>1</v>
      </c>
      <c r="S4222" s="81" t="s">
        <v>4899</v>
      </c>
      <c r="T4222" s="83" t="s">
        <v>13717</v>
      </c>
      <c r="AL4222" s="79">
        <v>0.35527777777777803</v>
      </c>
      <c r="AM4222" s="2">
        <v>1</v>
      </c>
      <c r="AN4222" s="2" t="s">
        <v>12742</v>
      </c>
      <c r="AO4222" s="2" t="s">
        <v>13717</v>
      </c>
    </row>
    <row r="4223" spans="17:41">
      <c r="Q4223" s="84">
        <v>0.33636574074074099</v>
      </c>
      <c r="R4223" s="85">
        <v>1</v>
      </c>
      <c r="S4223" s="85" t="s">
        <v>2816</v>
      </c>
      <c r="T4223" s="87" t="s">
        <v>13719</v>
      </c>
      <c r="AL4223" s="79">
        <v>0.35528935185185201</v>
      </c>
      <c r="AM4223" s="2">
        <v>1</v>
      </c>
      <c r="AN4223" s="2" t="s">
        <v>2505</v>
      </c>
      <c r="AO4223" s="2" t="s">
        <v>13717</v>
      </c>
    </row>
    <row r="4224" spans="17:41">
      <c r="Q4224" s="80">
        <v>0.33638888888888901</v>
      </c>
      <c r="R4224" s="81">
        <v>1</v>
      </c>
      <c r="S4224" s="81" t="s">
        <v>1886</v>
      </c>
      <c r="T4224" s="83" t="s">
        <v>13717</v>
      </c>
      <c r="AL4224" s="79">
        <v>0.35528935185185201</v>
      </c>
      <c r="AM4224" s="2">
        <v>1</v>
      </c>
      <c r="AN4224" s="2" t="s">
        <v>546</v>
      </c>
      <c r="AO4224" s="2" t="s">
        <v>13722</v>
      </c>
    </row>
    <row r="4225" spans="17:41">
      <c r="Q4225" s="84">
        <v>0.33638888888888901</v>
      </c>
      <c r="R4225" s="85">
        <v>4</v>
      </c>
      <c r="S4225" s="85" t="s">
        <v>4906</v>
      </c>
      <c r="T4225" s="87" t="s">
        <v>13719</v>
      </c>
      <c r="AL4225" s="79">
        <v>0.35532407407407401</v>
      </c>
      <c r="AM4225" s="2">
        <v>5</v>
      </c>
      <c r="AN4225" s="2" t="s">
        <v>2562</v>
      </c>
      <c r="AO4225" s="2" t="s">
        <v>13719</v>
      </c>
    </row>
    <row r="4226" spans="17:41">
      <c r="Q4226" s="80">
        <v>0.33641203703703698</v>
      </c>
      <c r="R4226" s="81">
        <v>1</v>
      </c>
      <c r="S4226" s="81" t="s">
        <v>4907</v>
      </c>
      <c r="T4226" s="83" t="s">
        <v>13719</v>
      </c>
      <c r="AL4226" s="79">
        <v>0.355335648148148</v>
      </c>
      <c r="AM4226" s="2">
        <v>1</v>
      </c>
      <c r="AN4226" s="2" t="s">
        <v>5170</v>
      </c>
      <c r="AO4226" s="2" t="s">
        <v>13717</v>
      </c>
    </row>
    <row r="4227" spans="17:41">
      <c r="Q4227" s="84">
        <v>0.33645833333333303</v>
      </c>
      <c r="R4227" s="85">
        <v>1</v>
      </c>
      <c r="S4227" s="85" t="s">
        <v>2822</v>
      </c>
      <c r="T4227" s="87" t="s">
        <v>13719</v>
      </c>
      <c r="AL4227" s="79">
        <v>0.35534722222222198</v>
      </c>
      <c r="AM4227" s="2">
        <v>1</v>
      </c>
      <c r="AN4227" s="2" t="s">
        <v>1047</v>
      </c>
      <c r="AO4227" s="2" t="s">
        <v>13726</v>
      </c>
    </row>
    <row r="4228" spans="17:41">
      <c r="Q4228" s="80">
        <v>0.33646990740740701</v>
      </c>
      <c r="R4228" s="81">
        <v>2</v>
      </c>
      <c r="S4228" s="81" t="s">
        <v>4908</v>
      </c>
      <c r="T4228" s="83" t="s">
        <v>13719</v>
      </c>
      <c r="AL4228" s="79">
        <v>0.35540509259259301</v>
      </c>
      <c r="AM4228" s="2">
        <v>1</v>
      </c>
      <c r="AN4228" s="2" t="s">
        <v>1973</v>
      </c>
      <c r="AO4228" s="2" t="s">
        <v>13717</v>
      </c>
    </row>
    <row r="4229" spans="17:41">
      <c r="Q4229" s="84">
        <v>0.33646990740740701</v>
      </c>
      <c r="R4229" s="85">
        <v>1</v>
      </c>
      <c r="S4229" s="85" t="s">
        <v>9441</v>
      </c>
      <c r="T4229" s="87" t="s">
        <v>13718</v>
      </c>
      <c r="AL4229" s="79">
        <v>0.35540509259259301</v>
      </c>
      <c r="AM4229" s="2">
        <v>1</v>
      </c>
      <c r="AN4229" s="2" t="s">
        <v>2680</v>
      </c>
      <c r="AO4229" s="2" t="s">
        <v>13719</v>
      </c>
    </row>
    <row r="4230" spans="17:41">
      <c r="Q4230" s="80">
        <v>0.33649305555555598</v>
      </c>
      <c r="R4230" s="81">
        <v>1</v>
      </c>
      <c r="S4230" s="81" t="s">
        <v>1496</v>
      </c>
      <c r="T4230" s="83" t="s">
        <v>13720</v>
      </c>
      <c r="AL4230" s="79">
        <v>0.35543981481481501</v>
      </c>
      <c r="AM4230" s="2">
        <v>1</v>
      </c>
      <c r="AN4230" s="2" t="s">
        <v>3807</v>
      </c>
      <c r="AO4230" s="2" t="s">
        <v>13728</v>
      </c>
    </row>
    <row r="4231" spans="17:41">
      <c r="Q4231" s="84">
        <v>0.33652777777777798</v>
      </c>
      <c r="R4231" s="85">
        <v>2</v>
      </c>
      <c r="S4231" s="85" t="s">
        <v>2230</v>
      </c>
      <c r="T4231" s="87" t="s">
        <v>13719</v>
      </c>
      <c r="AL4231" s="79">
        <v>0.355451388888889</v>
      </c>
      <c r="AM4231" s="2">
        <v>2</v>
      </c>
      <c r="AN4231" s="2" t="s">
        <v>2562</v>
      </c>
      <c r="AO4231" s="2" t="s">
        <v>13719</v>
      </c>
    </row>
    <row r="4232" spans="17:41">
      <c r="Q4232" s="80">
        <v>0.33653935185185202</v>
      </c>
      <c r="R4232" s="81">
        <v>1</v>
      </c>
      <c r="S4232" s="81" t="s">
        <v>4909</v>
      </c>
      <c r="T4232" s="83" t="s">
        <v>13719</v>
      </c>
      <c r="AL4232" s="79">
        <v>0.355486111111111</v>
      </c>
      <c r="AM4232" s="2">
        <v>1</v>
      </c>
      <c r="AN4232" s="2" t="s">
        <v>793</v>
      </c>
      <c r="AO4232" s="2" t="s">
        <v>13722</v>
      </c>
    </row>
    <row r="4233" spans="17:41">
      <c r="Q4233" s="84">
        <v>0.336550925925926</v>
      </c>
      <c r="R4233" s="85">
        <v>1</v>
      </c>
      <c r="S4233" s="85" t="s">
        <v>4910</v>
      </c>
      <c r="T4233" s="87" t="s">
        <v>13719</v>
      </c>
      <c r="AL4233" s="79">
        <v>0.35553240740740699</v>
      </c>
      <c r="AM4233" s="2">
        <v>1</v>
      </c>
      <c r="AN4233" s="2" t="s">
        <v>2889</v>
      </c>
      <c r="AO4233" s="2" t="s">
        <v>13719</v>
      </c>
    </row>
    <row r="4234" spans="17:41">
      <c r="Q4234" s="80">
        <v>0.33656249999999999</v>
      </c>
      <c r="R4234" s="81">
        <v>1</v>
      </c>
      <c r="S4234" s="81" t="s">
        <v>4898</v>
      </c>
      <c r="T4234" s="83" t="s">
        <v>13719</v>
      </c>
      <c r="AL4234" s="79">
        <v>0.35561342592592599</v>
      </c>
      <c r="AM4234" s="2">
        <v>1</v>
      </c>
      <c r="AN4234" s="2" t="s">
        <v>2295</v>
      </c>
      <c r="AO4234" s="2" t="s">
        <v>13719</v>
      </c>
    </row>
    <row r="4235" spans="17:41">
      <c r="Q4235" s="84">
        <v>0.33656249999999999</v>
      </c>
      <c r="R4235" s="85">
        <v>1</v>
      </c>
      <c r="S4235" s="85" t="s">
        <v>3953</v>
      </c>
      <c r="T4235" s="87" t="s">
        <v>13722</v>
      </c>
      <c r="AL4235" s="79">
        <v>0.35564814814814799</v>
      </c>
      <c r="AM4235" s="2">
        <v>4</v>
      </c>
      <c r="AN4235" s="2" t="s">
        <v>5192</v>
      </c>
      <c r="AO4235" s="2" t="s">
        <v>13719</v>
      </c>
    </row>
    <row r="4236" spans="17:41">
      <c r="Q4236" s="80">
        <v>0.33657407407407403</v>
      </c>
      <c r="R4236" s="81">
        <v>1</v>
      </c>
      <c r="S4236" s="81" t="s">
        <v>12702</v>
      </c>
      <c r="T4236" s="83" t="s">
        <v>13730</v>
      </c>
      <c r="AL4236" s="79">
        <v>0.35567129629629601</v>
      </c>
      <c r="AM4236" s="2">
        <v>1</v>
      </c>
      <c r="AN4236" s="2" t="s">
        <v>5185</v>
      </c>
      <c r="AO4236" s="2" t="s">
        <v>13717</v>
      </c>
    </row>
    <row r="4237" spans="17:41">
      <c r="Q4237" s="84">
        <v>0.33660879629629598</v>
      </c>
      <c r="R4237" s="85">
        <v>1</v>
      </c>
      <c r="S4237" s="85" t="s">
        <v>2231</v>
      </c>
      <c r="T4237" s="87" t="s">
        <v>13717</v>
      </c>
      <c r="AL4237" s="79">
        <v>0.35570601851851902</v>
      </c>
      <c r="AM4237" s="2">
        <v>4</v>
      </c>
      <c r="AN4237" s="2" t="s">
        <v>5193</v>
      </c>
      <c r="AO4237" s="2" t="s">
        <v>13719</v>
      </c>
    </row>
    <row r="4238" spans="17:41">
      <c r="Q4238" s="80">
        <v>0.33671296296296299</v>
      </c>
      <c r="R4238" s="81">
        <v>4</v>
      </c>
      <c r="S4238" s="81" t="s">
        <v>1890</v>
      </c>
      <c r="T4238" s="83" t="s">
        <v>13717</v>
      </c>
      <c r="AL4238" s="79">
        <v>0.355717592592593</v>
      </c>
      <c r="AM4238" s="2">
        <v>1</v>
      </c>
      <c r="AN4238" s="2" t="s">
        <v>12743</v>
      </c>
      <c r="AO4238" s="2" t="s">
        <v>13718</v>
      </c>
    </row>
    <row r="4239" spans="17:41">
      <c r="Q4239" s="84">
        <v>0.336782407407407</v>
      </c>
      <c r="R4239" s="85">
        <v>1</v>
      </c>
      <c r="S4239" s="85" t="s">
        <v>2826</v>
      </c>
      <c r="T4239" s="87" t="s">
        <v>13719</v>
      </c>
      <c r="AL4239" s="79">
        <v>0.35572916666666698</v>
      </c>
      <c r="AM4239" s="2">
        <v>3</v>
      </c>
      <c r="AN4239" s="2" t="s">
        <v>5187</v>
      </c>
      <c r="AO4239" s="2" t="s">
        <v>13717</v>
      </c>
    </row>
    <row r="4240" spans="17:41">
      <c r="Q4240" s="80">
        <v>0.33682870370370399</v>
      </c>
      <c r="R4240" s="81">
        <v>1</v>
      </c>
      <c r="S4240" s="81" t="s">
        <v>158</v>
      </c>
      <c r="T4240" s="83" t="s">
        <v>13720</v>
      </c>
      <c r="AL4240" s="79">
        <v>0.35574074074074102</v>
      </c>
      <c r="AM4240" s="2">
        <v>1</v>
      </c>
      <c r="AN4240" s="2" t="s">
        <v>5189</v>
      </c>
      <c r="AO4240" s="2" t="s">
        <v>13719</v>
      </c>
    </row>
    <row r="4241" spans="17:41">
      <c r="Q4241" s="84">
        <v>0.33684027777777797</v>
      </c>
      <c r="R4241" s="85">
        <v>2</v>
      </c>
      <c r="S4241" s="85" t="s">
        <v>2654</v>
      </c>
      <c r="T4241" s="87" t="s">
        <v>13719</v>
      </c>
      <c r="AL4241" s="79">
        <v>0.35575231481481501</v>
      </c>
      <c r="AM4241" s="2">
        <v>1</v>
      </c>
      <c r="AN4241" s="2" t="s">
        <v>5190</v>
      </c>
      <c r="AO4241" s="2" t="s">
        <v>13719</v>
      </c>
    </row>
    <row r="4242" spans="17:41">
      <c r="Q4242" s="80">
        <v>0.336863425925926</v>
      </c>
      <c r="R4242" s="81">
        <v>1</v>
      </c>
      <c r="S4242" s="81" t="s">
        <v>1891</v>
      </c>
      <c r="T4242" s="83" t="s">
        <v>13717</v>
      </c>
      <c r="AL4242" s="79">
        <v>0.35575231481481501</v>
      </c>
      <c r="AM4242" s="2">
        <v>2</v>
      </c>
      <c r="AN4242" s="2" t="s">
        <v>227</v>
      </c>
      <c r="AO4242" s="2" t="s">
        <v>13726</v>
      </c>
    </row>
    <row r="4243" spans="17:41">
      <c r="Q4243" s="84">
        <v>0.336863425925926</v>
      </c>
      <c r="R4243" s="85">
        <v>1</v>
      </c>
      <c r="S4243" s="85" t="s">
        <v>2229</v>
      </c>
      <c r="T4243" s="87" t="s">
        <v>13717</v>
      </c>
      <c r="AL4243" s="79">
        <v>0.35578703703703701</v>
      </c>
      <c r="AM4243" s="2">
        <v>2</v>
      </c>
      <c r="AN4243" s="2" t="s">
        <v>2294</v>
      </c>
      <c r="AO4243" s="2" t="s">
        <v>13716</v>
      </c>
    </row>
    <row r="4244" spans="17:41">
      <c r="Q4244" s="80">
        <v>0.33688657407407402</v>
      </c>
      <c r="R4244" s="81">
        <v>1</v>
      </c>
      <c r="S4244" s="81" t="s">
        <v>1892</v>
      </c>
      <c r="T4244" s="83" t="s">
        <v>13717</v>
      </c>
      <c r="AL4244" s="79">
        <v>0.35578703703703701</v>
      </c>
      <c r="AM4244" s="2">
        <v>1</v>
      </c>
      <c r="AN4244" s="2" t="s">
        <v>2293</v>
      </c>
      <c r="AO4244" s="2" t="s">
        <v>13717</v>
      </c>
    </row>
    <row r="4245" spans="17:41">
      <c r="Q4245" s="84">
        <v>0.33692129629629602</v>
      </c>
      <c r="R4245" s="85">
        <v>1</v>
      </c>
      <c r="S4245" s="85" t="s">
        <v>2820</v>
      </c>
      <c r="T4245" s="87" t="s">
        <v>13720</v>
      </c>
      <c r="AL4245" s="79">
        <v>0.355798611111111</v>
      </c>
      <c r="AM4245" s="2">
        <v>1</v>
      </c>
      <c r="AN4245" s="2" t="s">
        <v>995</v>
      </c>
      <c r="AO4245" s="2" t="s">
        <v>13721</v>
      </c>
    </row>
    <row r="4246" spans="17:41">
      <c r="Q4246" s="80">
        <v>0.33693287037037001</v>
      </c>
      <c r="R4246" s="81">
        <v>2</v>
      </c>
      <c r="S4246" s="81" t="s">
        <v>267</v>
      </c>
      <c r="T4246" s="83" t="s">
        <v>13730</v>
      </c>
      <c r="AL4246" s="79">
        <v>0.35581018518518498</v>
      </c>
      <c r="AM4246" s="2">
        <v>2</v>
      </c>
      <c r="AN4246" s="2" t="s">
        <v>5167</v>
      </c>
      <c r="AO4246" s="2" t="s">
        <v>13716</v>
      </c>
    </row>
    <row r="4247" spans="17:41">
      <c r="Q4247" s="84">
        <v>0.33694444444444399</v>
      </c>
      <c r="R4247" s="85">
        <v>1</v>
      </c>
      <c r="S4247" s="85" t="s">
        <v>1499</v>
      </c>
      <c r="T4247" s="87" t="s">
        <v>13720</v>
      </c>
      <c r="AL4247" s="79">
        <v>0.355833333333333</v>
      </c>
      <c r="AM4247" s="2">
        <v>1</v>
      </c>
      <c r="AN4247" s="2" t="s">
        <v>11301</v>
      </c>
      <c r="AO4247" s="2" t="s">
        <v>13728</v>
      </c>
    </row>
    <row r="4248" spans="17:41">
      <c r="Q4248" s="80">
        <v>0.33706018518518499</v>
      </c>
      <c r="R4248" s="81">
        <v>1</v>
      </c>
      <c r="S4248" s="81" t="s">
        <v>3974</v>
      </c>
      <c r="T4248" s="83" t="s">
        <v>13722</v>
      </c>
      <c r="AL4248" s="79">
        <v>0.35585648148148102</v>
      </c>
      <c r="AM4248" s="2">
        <v>1</v>
      </c>
      <c r="AN4248" s="2" t="s">
        <v>5191</v>
      </c>
      <c r="AO4248" s="2" t="s">
        <v>13719</v>
      </c>
    </row>
    <row r="4249" spans="17:41">
      <c r="Q4249" s="84">
        <v>0.33708333333333301</v>
      </c>
      <c r="R4249" s="85">
        <v>1</v>
      </c>
      <c r="S4249" s="85" t="s">
        <v>4896</v>
      </c>
      <c r="T4249" s="87" t="s">
        <v>13717</v>
      </c>
      <c r="AL4249" s="79">
        <v>0.35587962962962999</v>
      </c>
      <c r="AM4249" s="2">
        <v>4</v>
      </c>
      <c r="AN4249" s="2" t="s">
        <v>5194</v>
      </c>
      <c r="AO4249" s="2" t="s">
        <v>13717</v>
      </c>
    </row>
    <row r="4250" spans="17:41">
      <c r="Q4250" s="80">
        <v>0.337094907407407</v>
      </c>
      <c r="R4250" s="81">
        <v>1</v>
      </c>
      <c r="S4250" s="81" t="s">
        <v>2818</v>
      </c>
      <c r="T4250" s="83" t="s">
        <v>13719</v>
      </c>
      <c r="AL4250" s="79">
        <v>0.35596064814814798</v>
      </c>
      <c r="AM4250" s="2">
        <v>1</v>
      </c>
      <c r="AN4250" s="2" t="s">
        <v>12744</v>
      </c>
      <c r="AO4250" s="2" t="s">
        <v>13718</v>
      </c>
    </row>
    <row r="4251" spans="17:41">
      <c r="Q4251" s="84">
        <v>0.33711805555555602</v>
      </c>
      <c r="R4251" s="85">
        <v>1</v>
      </c>
      <c r="S4251" s="85" t="s">
        <v>4902</v>
      </c>
      <c r="T4251" s="87" t="s">
        <v>13719</v>
      </c>
      <c r="AL4251" s="79">
        <v>0.35605324074074102</v>
      </c>
      <c r="AM4251" s="2">
        <v>3</v>
      </c>
      <c r="AN4251" s="2" t="s">
        <v>585</v>
      </c>
      <c r="AO4251" s="2" t="s">
        <v>13718</v>
      </c>
    </row>
    <row r="4252" spans="17:41">
      <c r="Q4252" s="80">
        <v>0.33716435185185201</v>
      </c>
      <c r="R4252" s="81">
        <v>1</v>
      </c>
      <c r="S4252" s="81" t="s">
        <v>2824</v>
      </c>
      <c r="T4252" s="83" t="s">
        <v>13719</v>
      </c>
      <c r="AL4252" s="79">
        <v>0.35619212962962998</v>
      </c>
      <c r="AM4252" s="2">
        <v>1</v>
      </c>
      <c r="AN4252" s="2" t="s">
        <v>2887</v>
      </c>
      <c r="AO4252" s="2" t="s">
        <v>13716</v>
      </c>
    </row>
    <row r="4253" spans="17:41">
      <c r="Q4253" s="84">
        <v>0.337210648148148</v>
      </c>
      <c r="R4253" s="85">
        <v>1</v>
      </c>
      <c r="S4253" s="85" t="s">
        <v>2821</v>
      </c>
      <c r="T4253" s="87" t="s">
        <v>13719</v>
      </c>
      <c r="AL4253" s="79">
        <v>0.35620370370370402</v>
      </c>
      <c r="AM4253" s="2">
        <v>2</v>
      </c>
      <c r="AN4253" s="2" t="s">
        <v>5200</v>
      </c>
      <c r="AO4253" s="2" t="s">
        <v>13717</v>
      </c>
    </row>
    <row r="4254" spans="17:41">
      <c r="Q4254" s="80">
        <v>0.33732638888888899</v>
      </c>
      <c r="R4254" s="81">
        <v>2</v>
      </c>
      <c r="S4254" s="81" t="s">
        <v>2827</v>
      </c>
      <c r="T4254" s="83" t="s">
        <v>13719</v>
      </c>
      <c r="AL4254" s="79">
        <v>0.35625000000000001</v>
      </c>
      <c r="AM4254" s="2">
        <v>1</v>
      </c>
      <c r="AN4254" s="2" t="s">
        <v>5202</v>
      </c>
      <c r="AO4254" s="2" t="s">
        <v>13717</v>
      </c>
    </row>
    <row r="4255" spans="17:41">
      <c r="Q4255" s="84">
        <v>0.33733796296296298</v>
      </c>
      <c r="R4255" s="85">
        <v>2</v>
      </c>
      <c r="S4255" s="85" t="s">
        <v>4901</v>
      </c>
      <c r="T4255" s="87" t="s">
        <v>13717</v>
      </c>
      <c r="AL4255" s="79">
        <v>0.35630787037036998</v>
      </c>
      <c r="AM4255" s="2">
        <v>1</v>
      </c>
      <c r="AN4255" s="2" t="s">
        <v>2300</v>
      </c>
      <c r="AO4255" s="2" t="s">
        <v>13717</v>
      </c>
    </row>
    <row r="4256" spans="17:41">
      <c r="Q4256" s="80">
        <v>0.33740740740740699</v>
      </c>
      <c r="R4256" s="81">
        <v>1</v>
      </c>
      <c r="S4256" s="81" t="s">
        <v>4911</v>
      </c>
      <c r="T4256" s="83" t="s">
        <v>13719</v>
      </c>
      <c r="AL4256" s="79">
        <v>0.35630787037036998</v>
      </c>
      <c r="AM4256" s="2">
        <v>2</v>
      </c>
      <c r="AN4256" s="2" t="s">
        <v>5169</v>
      </c>
      <c r="AO4256" s="2" t="s">
        <v>13719</v>
      </c>
    </row>
    <row r="4257" spans="17:41">
      <c r="Q4257" s="84">
        <v>0.33740740740740699</v>
      </c>
      <c r="R4257" s="85">
        <v>1</v>
      </c>
      <c r="S4257" s="85" t="s">
        <v>2825</v>
      </c>
      <c r="T4257" s="87" t="s">
        <v>13719</v>
      </c>
      <c r="AL4257" s="79">
        <v>0.35634259259259299</v>
      </c>
      <c r="AM4257" s="2">
        <v>2</v>
      </c>
      <c r="AN4257" s="2" t="s">
        <v>2508</v>
      </c>
      <c r="AO4257" s="2" t="s">
        <v>13717</v>
      </c>
    </row>
    <row r="4258" spans="17:41">
      <c r="Q4258" s="80">
        <v>0.33740740740740699</v>
      </c>
      <c r="R4258" s="81">
        <v>1</v>
      </c>
      <c r="S4258" s="81" t="s">
        <v>1889</v>
      </c>
      <c r="T4258" s="83" t="s">
        <v>13719</v>
      </c>
      <c r="AL4258" s="79">
        <v>0.35635416666666703</v>
      </c>
      <c r="AM4258" s="2">
        <v>1</v>
      </c>
      <c r="AN4258" s="2" t="s">
        <v>12745</v>
      </c>
      <c r="AO4258" s="2" t="s">
        <v>13722</v>
      </c>
    </row>
    <row r="4259" spans="17:41">
      <c r="Q4259" s="84">
        <v>0.337476851851852</v>
      </c>
      <c r="R4259" s="85">
        <v>5</v>
      </c>
      <c r="S4259" s="85" t="s">
        <v>2562</v>
      </c>
      <c r="T4259" s="87" t="s">
        <v>13719</v>
      </c>
      <c r="AL4259" s="79">
        <v>0.356412037037037</v>
      </c>
      <c r="AM4259" s="2">
        <v>1</v>
      </c>
      <c r="AN4259" s="2" t="s">
        <v>2888</v>
      </c>
      <c r="AO4259" s="2" t="s">
        <v>13717</v>
      </c>
    </row>
    <row r="4260" spans="17:41">
      <c r="Q4260" s="80">
        <v>0.33748842592592598</v>
      </c>
      <c r="R4260" s="81">
        <v>1</v>
      </c>
      <c r="S4260" s="81" t="s">
        <v>1505</v>
      </c>
      <c r="T4260" s="83" t="s">
        <v>13717</v>
      </c>
      <c r="AL4260" s="79">
        <v>0.35643518518518502</v>
      </c>
      <c r="AM4260" s="2">
        <v>1</v>
      </c>
      <c r="AN4260" s="2" t="s">
        <v>588</v>
      </c>
      <c r="AO4260" s="2" t="s">
        <v>13730</v>
      </c>
    </row>
    <row r="4261" spans="17:41">
      <c r="Q4261" s="84">
        <v>0.33752314814814799</v>
      </c>
      <c r="R4261" s="85">
        <v>1</v>
      </c>
      <c r="S4261" s="85" t="s">
        <v>4900</v>
      </c>
      <c r="T4261" s="87" t="s">
        <v>13719</v>
      </c>
      <c r="AL4261" s="79">
        <v>0.35649305555555599</v>
      </c>
      <c r="AM4261" s="2">
        <v>1</v>
      </c>
      <c r="AN4261" s="2" t="s">
        <v>586</v>
      </c>
      <c r="AO4261" s="2" t="s">
        <v>13721</v>
      </c>
    </row>
    <row r="4262" spans="17:41">
      <c r="Q4262" s="80">
        <v>0.33755787037036999</v>
      </c>
      <c r="R4262" s="81">
        <v>4</v>
      </c>
      <c r="S4262" s="81" t="s">
        <v>4925</v>
      </c>
      <c r="T4262" s="83" t="s">
        <v>13719</v>
      </c>
      <c r="AL4262" s="79">
        <v>0.356527777777778</v>
      </c>
      <c r="AM4262" s="2">
        <v>2</v>
      </c>
      <c r="AN4262" s="2" t="s">
        <v>4248</v>
      </c>
      <c r="AO4262" s="2" t="s">
        <v>13717</v>
      </c>
    </row>
    <row r="4263" spans="17:41">
      <c r="Q4263" s="84">
        <v>0.33756944444444398</v>
      </c>
      <c r="R4263" s="85">
        <v>1</v>
      </c>
      <c r="S4263" s="85" t="s">
        <v>4917</v>
      </c>
      <c r="T4263" s="87" t="s">
        <v>13719</v>
      </c>
      <c r="AL4263" s="79">
        <v>0.3565625</v>
      </c>
      <c r="AM4263" s="2">
        <v>1</v>
      </c>
      <c r="AN4263" s="2" t="s">
        <v>1975</v>
      </c>
      <c r="AO4263" s="2" t="s">
        <v>13717</v>
      </c>
    </row>
    <row r="4264" spans="17:41">
      <c r="Q4264" s="80">
        <v>0.33756944444444398</v>
      </c>
      <c r="R4264" s="81">
        <v>1</v>
      </c>
      <c r="S4264" s="81" t="s">
        <v>3953</v>
      </c>
      <c r="T4264" s="83" t="s">
        <v>13718</v>
      </c>
      <c r="AL4264" s="79">
        <v>0.3565625</v>
      </c>
      <c r="AM4264" s="2">
        <v>1</v>
      </c>
      <c r="AN4264" s="2" t="s">
        <v>1049</v>
      </c>
      <c r="AO4264" s="2" t="s">
        <v>13723</v>
      </c>
    </row>
    <row r="4265" spans="17:41">
      <c r="Q4265" s="84">
        <v>0.337592592592593</v>
      </c>
      <c r="R4265" s="85">
        <v>1</v>
      </c>
      <c r="S4265" s="85" t="s">
        <v>4918</v>
      </c>
      <c r="T4265" s="87" t="s">
        <v>13719</v>
      </c>
      <c r="AL4265" s="79">
        <v>0.35658564814814803</v>
      </c>
      <c r="AM4265" s="2">
        <v>1</v>
      </c>
      <c r="AN4265" s="2" t="s">
        <v>5179</v>
      </c>
      <c r="AO4265" s="2" t="s">
        <v>13717</v>
      </c>
    </row>
    <row r="4266" spans="17:41">
      <c r="Q4266" s="80">
        <v>0.337592592592593</v>
      </c>
      <c r="R4266" s="81">
        <v>1</v>
      </c>
      <c r="S4266" s="81" t="s">
        <v>4926</v>
      </c>
      <c r="T4266" s="83" t="s">
        <v>13719</v>
      </c>
      <c r="AL4266" s="79">
        <v>0.35658564814814803</v>
      </c>
      <c r="AM4266" s="2">
        <v>1</v>
      </c>
      <c r="AN4266" s="2" t="s">
        <v>5180</v>
      </c>
      <c r="AO4266" s="2" t="s">
        <v>13717</v>
      </c>
    </row>
    <row r="4267" spans="17:41">
      <c r="Q4267" s="84">
        <v>0.33761574074074102</v>
      </c>
      <c r="R4267" s="85">
        <v>1</v>
      </c>
      <c r="S4267" s="85" t="s">
        <v>4919</v>
      </c>
      <c r="T4267" s="87" t="s">
        <v>13719</v>
      </c>
      <c r="AL4267" s="79">
        <v>0.35658564814814803</v>
      </c>
      <c r="AM4267" s="2">
        <v>1</v>
      </c>
      <c r="AN4267" s="2" t="s">
        <v>1105</v>
      </c>
      <c r="AO4267" s="2" t="s">
        <v>13723</v>
      </c>
    </row>
    <row r="4268" spans="17:41">
      <c r="Q4268" s="80">
        <v>0.337627314814815</v>
      </c>
      <c r="R4268" s="81">
        <v>2</v>
      </c>
      <c r="S4268" s="81" t="s">
        <v>4927</v>
      </c>
      <c r="T4268" s="83" t="s">
        <v>13719</v>
      </c>
      <c r="AL4268" s="79">
        <v>0.35666666666666702</v>
      </c>
      <c r="AM4268" s="2">
        <v>1</v>
      </c>
      <c r="AN4268" s="2" t="s">
        <v>5178</v>
      </c>
      <c r="AO4268" s="2" t="s">
        <v>13719</v>
      </c>
    </row>
    <row r="4269" spans="17:41">
      <c r="Q4269" s="84">
        <v>0.33765046296296303</v>
      </c>
      <c r="R4269" s="85">
        <v>1</v>
      </c>
      <c r="S4269" s="85" t="s">
        <v>2232</v>
      </c>
      <c r="T4269" s="87" t="s">
        <v>13717</v>
      </c>
      <c r="AL4269" s="79">
        <v>0.35666666666666702</v>
      </c>
      <c r="AM4269" s="2">
        <v>2</v>
      </c>
      <c r="AN4269" s="2" t="s">
        <v>5161</v>
      </c>
      <c r="AO4269" s="2" t="s">
        <v>13722</v>
      </c>
    </row>
    <row r="4270" spans="17:41">
      <c r="Q4270" s="80">
        <v>0.33768518518518498</v>
      </c>
      <c r="R4270" s="81">
        <v>3</v>
      </c>
      <c r="S4270" s="81" t="s">
        <v>4928</v>
      </c>
      <c r="T4270" s="83" t="s">
        <v>13719</v>
      </c>
      <c r="AL4270" s="79">
        <v>0.356678240740741</v>
      </c>
      <c r="AM4270" s="2">
        <v>1</v>
      </c>
      <c r="AN4270" s="2" t="s">
        <v>5210</v>
      </c>
      <c r="AO4270" s="2" t="s">
        <v>13719</v>
      </c>
    </row>
    <row r="4271" spans="17:41">
      <c r="Q4271" s="84">
        <v>0.33769675925925902</v>
      </c>
      <c r="R4271" s="85">
        <v>1</v>
      </c>
      <c r="S4271" s="85" t="s">
        <v>4929</v>
      </c>
      <c r="T4271" s="87" t="s">
        <v>13719</v>
      </c>
      <c r="AL4271" s="79">
        <v>0.35674768518518502</v>
      </c>
      <c r="AM4271" s="2">
        <v>1</v>
      </c>
      <c r="AN4271" s="2" t="s">
        <v>8257</v>
      </c>
      <c r="AO4271" s="2" t="s">
        <v>13727</v>
      </c>
    </row>
    <row r="4272" spans="17:41">
      <c r="Q4272" s="80">
        <v>0.33771990740740698</v>
      </c>
      <c r="R4272" s="81">
        <v>1</v>
      </c>
      <c r="S4272" s="81" t="s">
        <v>4930</v>
      </c>
      <c r="T4272" s="83" t="s">
        <v>13719</v>
      </c>
      <c r="AL4272" s="79">
        <v>0.35677083333333298</v>
      </c>
      <c r="AM4272" s="2">
        <v>1</v>
      </c>
      <c r="AN4272" s="2" t="s">
        <v>4371</v>
      </c>
      <c r="AO4272" s="2" t="s">
        <v>13721</v>
      </c>
    </row>
    <row r="4273" spans="17:41">
      <c r="Q4273" s="84">
        <v>0.33773148148148102</v>
      </c>
      <c r="R4273" s="85">
        <v>3</v>
      </c>
      <c r="S4273" s="85" t="s">
        <v>2585</v>
      </c>
      <c r="T4273" s="87" t="s">
        <v>13716</v>
      </c>
      <c r="AL4273" s="79">
        <v>0.356793981481482</v>
      </c>
      <c r="AM4273" s="2">
        <v>2</v>
      </c>
      <c r="AN4273" s="2" t="s">
        <v>794</v>
      </c>
      <c r="AO4273" s="2" t="s">
        <v>13722</v>
      </c>
    </row>
    <row r="4274" spans="17:41">
      <c r="Q4274" s="80">
        <v>0.33776620370370403</v>
      </c>
      <c r="R4274" s="81">
        <v>1</v>
      </c>
      <c r="S4274" s="81" t="s">
        <v>4931</v>
      </c>
      <c r="T4274" s="83" t="s">
        <v>13719</v>
      </c>
      <c r="AL4274" s="79">
        <v>0.35686342592592601</v>
      </c>
      <c r="AM4274" s="2">
        <v>1</v>
      </c>
      <c r="AN4274" s="2" t="s">
        <v>589</v>
      </c>
      <c r="AO4274" s="2" t="s">
        <v>13722</v>
      </c>
    </row>
    <row r="4275" spans="17:41">
      <c r="Q4275" s="84">
        <v>0.33776620370370403</v>
      </c>
      <c r="R4275" s="85">
        <v>1</v>
      </c>
      <c r="S4275" s="85" t="s">
        <v>151</v>
      </c>
      <c r="T4275" s="87" t="s">
        <v>13721</v>
      </c>
      <c r="AL4275" s="79">
        <v>0.35689814814814802</v>
      </c>
      <c r="AM4275" s="2">
        <v>1</v>
      </c>
      <c r="AN4275" s="2" t="s">
        <v>1978</v>
      </c>
      <c r="AO4275" s="2" t="s">
        <v>13716</v>
      </c>
    </row>
    <row r="4276" spans="17:41">
      <c r="Q4276" s="80">
        <v>0.33777777777777801</v>
      </c>
      <c r="R4276" s="81">
        <v>1</v>
      </c>
      <c r="S4276" s="81" t="s">
        <v>12703</v>
      </c>
      <c r="T4276" s="83" t="s">
        <v>13716</v>
      </c>
      <c r="AL4276" s="79">
        <v>0.35692129629629599</v>
      </c>
      <c r="AM4276" s="2">
        <v>1</v>
      </c>
      <c r="AN4276" s="2" t="s">
        <v>2302</v>
      </c>
      <c r="AO4276" s="2" t="s">
        <v>13717</v>
      </c>
    </row>
    <row r="4277" spans="17:41">
      <c r="Q4277" s="84">
        <v>0.33780092592592598</v>
      </c>
      <c r="R4277" s="85">
        <v>1</v>
      </c>
      <c r="S4277" s="85" t="s">
        <v>4914</v>
      </c>
      <c r="T4277" s="87" t="s">
        <v>13719</v>
      </c>
      <c r="AL4277" s="79">
        <v>0.35693287037037003</v>
      </c>
      <c r="AM4277" s="2">
        <v>2</v>
      </c>
      <c r="AN4277" s="2" t="s">
        <v>795</v>
      </c>
      <c r="AO4277" s="2" t="s">
        <v>13722</v>
      </c>
    </row>
    <row r="4278" spans="17:41">
      <c r="Q4278" s="80">
        <v>0.337824074074074</v>
      </c>
      <c r="R4278" s="81">
        <v>3</v>
      </c>
      <c r="S4278" s="81" t="s">
        <v>2233</v>
      </c>
      <c r="T4278" s="83" t="s">
        <v>13717</v>
      </c>
      <c r="AL4278" s="79">
        <v>0.35694444444444401</v>
      </c>
      <c r="AM4278" s="2">
        <v>1</v>
      </c>
      <c r="AN4278" s="2" t="s">
        <v>1980</v>
      </c>
      <c r="AO4278" s="2" t="s">
        <v>13717</v>
      </c>
    </row>
    <row r="4279" spans="17:41">
      <c r="Q4279" s="84">
        <v>0.33787037037036999</v>
      </c>
      <c r="R4279" s="85">
        <v>1</v>
      </c>
      <c r="S4279" s="85" t="s">
        <v>2655</v>
      </c>
      <c r="T4279" s="87" t="s">
        <v>13716</v>
      </c>
      <c r="AL4279" s="79">
        <v>0.35695601851851799</v>
      </c>
      <c r="AM4279" s="2">
        <v>1</v>
      </c>
      <c r="AN4279" s="2" t="s">
        <v>587</v>
      </c>
      <c r="AO4279" s="2" t="s">
        <v>13718</v>
      </c>
    </row>
    <row r="4280" spans="17:41">
      <c r="Q4280" s="80">
        <v>0.33788194444444403</v>
      </c>
      <c r="R4280" s="81">
        <v>1</v>
      </c>
      <c r="S4280" s="81" t="s">
        <v>4913</v>
      </c>
      <c r="T4280" s="83" t="s">
        <v>13717</v>
      </c>
      <c r="AL4280" s="79">
        <v>0.35696759259259297</v>
      </c>
      <c r="AM4280" s="2">
        <v>4</v>
      </c>
      <c r="AN4280" s="2" t="s">
        <v>5240</v>
      </c>
      <c r="AO4280" s="2" t="s">
        <v>13719</v>
      </c>
    </row>
    <row r="4281" spans="17:41">
      <c r="Q4281" s="84">
        <v>0.33789351851851901</v>
      </c>
      <c r="R4281" s="85">
        <v>2</v>
      </c>
      <c r="S4281" s="85" t="s">
        <v>2480</v>
      </c>
      <c r="T4281" s="87" t="s">
        <v>13717</v>
      </c>
      <c r="AL4281" s="79">
        <v>0.356990740740741</v>
      </c>
      <c r="AM4281" s="2">
        <v>2</v>
      </c>
      <c r="AN4281" s="2" t="s">
        <v>220</v>
      </c>
      <c r="AO4281" s="2" t="s">
        <v>13722</v>
      </c>
    </row>
    <row r="4282" spans="17:41">
      <c r="Q4282" s="80">
        <v>0.33791666666666698</v>
      </c>
      <c r="R4282" s="81">
        <v>3</v>
      </c>
      <c r="S4282" s="81" t="s">
        <v>4912</v>
      </c>
      <c r="T4282" s="83" t="s">
        <v>13716</v>
      </c>
      <c r="AL4282" s="79">
        <v>0.35700231481481498</v>
      </c>
      <c r="AM4282" s="2">
        <v>1</v>
      </c>
      <c r="AN4282" s="2" t="s">
        <v>1569</v>
      </c>
      <c r="AO4282" s="2" t="s">
        <v>13717</v>
      </c>
    </row>
    <row r="4283" spans="17:41">
      <c r="Q4283" s="84">
        <v>0.33795138888888898</v>
      </c>
      <c r="R4283" s="85">
        <v>2</v>
      </c>
      <c r="S4283" s="85" t="s">
        <v>742</v>
      </c>
      <c r="T4283" s="87" t="s">
        <v>13718</v>
      </c>
      <c r="AL4283" s="79">
        <v>0.35700231481481498</v>
      </c>
      <c r="AM4283" s="2">
        <v>2</v>
      </c>
      <c r="AN4283" s="2" t="s">
        <v>783</v>
      </c>
      <c r="AO4283" s="2" t="s">
        <v>13721</v>
      </c>
    </row>
    <row r="4284" spans="17:41">
      <c r="Q4284" s="80">
        <v>0.337974537037037</v>
      </c>
      <c r="R4284" s="81">
        <v>4</v>
      </c>
      <c r="S4284" s="81" t="s">
        <v>4922</v>
      </c>
      <c r="T4284" s="83" t="s">
        <v>13719</v>
      </c>
      <c r="AL4284" s="79">
        <v>0.35700231481481498</v>
      </c>
      <c r="AM4284" s="2">
        <v>1</v>
      </c>
      <c r="AN4284" s="2" t="s">
        <v>224</v>
      </c>
      <c r="AO4284" s="2" t="s">
        <v>13730</v>
      </c>
    </row>
    <row r="4285" spans="17:41">
      <c r="Q4285" s="84">
        <v>0.337974537037037</v>
      </c>
      <c r="R4285" s="85">
        <v>1</v>
      </c>
      <c r="S4285" s="85" t="s">
        <v>4933</v>
      </c>
      <c r="T4285" s="87" t="s">
        <v>13719</v>
      </c>
      <c r="AL4285" s="79">
        <v>0.35718749999999999</v>
      </c>
      <c r="AM4285" s="2">
        <v>1</v>
      </c>
      <c r="AN4285" s="2" t="s">
        <v>2890</v>
      </c>
      <c r="AO4285" s="2" t="s">
        <v>13716</v>
      </c>
    </row>
    <row r="4286" spans="17:41">
      <c r="Q4286" s="80">
        <v>0.33799768518518503</v>
      </c>
      <c r="R4286" s="81">
        <v>1</v>
      </c>
      <c r="S4286" s="81" t="s">
        <v>2831</v>
      </c>
      <c r="T4286" s="83" t="s">
        <v>13719</v>
      </c>
      <c r="AL4286" s="79">
        <v>0.35719907407407397</v>
      </c>
      <c r="AM4286" s="2">
        <v>4</v>
      </c>
      <c r="AN4286" s="2" t="s">
        <v>2562</v>
      </c>
      <c r="AO4286" s="2" t="s">
        <v>13719</v>
      </c>
    </row>
    <row r="4287" spans="17:41">
      <c r="Q4287" s="84">
        <v>0.33799768518518503</v>
      </c>
      <c r="R4287" s="85">
        <v>2</v>
      </c>
      <c r="S4287" s="85" t="s">
        <v>4934</v>
      </c>
      <c r="T4287" s="87" t="s">
        <v>13719</v>
      </c>
      <c r="AL4287" s="79">
        <v>0.35726851851851898</v>
      </c>
      <c r="AM4287" s="2">
        <v>3</v>
      </c>
      <c r="AN4287" s="2" t="s">
        <v>5235</v>
      </c>
      <c r="AO4287" s="2" t="s">
        <v>13722</v>
      </c>
    </row>
    <row r="4288" spans="17:41">
      <c r="Q4288" s="80">
        <v>0.33800925925925901</v>
      </c>
      <c r="R4288" s="81">
        <v>1</v>
      </c>
      <c r="S4288" s="81" t="s">
        <v>539</v>
      </c>
      <c r="T4288" s="83" t="s">
        <v>13717</v>
      </c>
      <c r="AL4288" s="79">
        <v>0.35730324074074099</v>
      </c>
      <c r="AM4288" s="2">
        <v>3</v>
      </c>
      <c r="AN4288" s="2" t="s">
        <v>2304</v>
      </c>
      <c r="AO4288" s="2" t="s">
        <v>13717</v>
      </c>
    </row>
    <row r="4289" spans="17:41">
      <c r="Q4289" s="84">
        <v>0.33804398148148102</v>
      </c>
      <c r="R4289" s="85">
        <v>1</v>
      </c>
      <c r="S4289" s="85" t="s">
        <v>4935</v>
      </c>
      <c r="T4289" s="87" t="s">
        <v>13719</v>
      </c>
      <c r="AL4289" s="79">
        <v>0.35732638888888901</v>
      </c>
      <c r="AM4289" s="2">
        <v>1</v>
      </c>
      <c r="AN4289" s="2" t="s">
        <v>5206</v>
      </c>
      <c r="AO4289" s="2" t="s">
        <v>13717</v>
      </c>
    </row>
    <row r="4290" spans="17:41">
      <c r="Q4290" s="80">
        <v>0.33806712962962998</v>
      </c>
      <c r="R4290" s="81">
        <v>1</v>
      </c>
      <c r="S4290" s="81" t="s">
        <v>1897</v>
      </c>
      <c r="T4290" s="83" t="s">
        <v>13717</v>
      </c>
      <c r="AL4290" s="79">
        <v>0.35736111111111102</v>
      </c>
      <c r="AM4290" s="2">
        <v>1</v>
      </c>
      <c r="AN4290" s="2" t="s">
        <v>5198</v>
      </c>
      <c r="AO4290" s="2" t="s">
        <v>13719</v>
      </c>
    </row>
    <row r="4291" spans="17:41">
      <c r="Q4291" s="84">
        <v>0.33811342592592603</v>
      </c>
      <c r="R4291" s="85">
        <v>1</v>
      </c>
      <c r="S4291" s="85" t="s">
        <v>1507</v>
      </c>
      <c r="T4291" s="87" t="s">
        <v>13717</v>
      </c>
      <c r="AL4291" s="79">
        <v>0.357372685185185</v>
      </c>
      <c r="AM4291" s="2">
        <v>1</v>
      </c>
      <c r="AN4291" s="2" t="s">
        <v>5199</v>
      </c>
      <c r="AO4291" s="2" t="s">
        <v>13719</v>
      </c>
    </row>
    <row r="4292" spans="17:41">
      <c r="Q4292" s="80">
        <v>0.33811342592592603</v>
      </c>
      <c r="R4292" s="81">
        <v>1</v>
      </c>
      <c r="S4292" s="81" t="s">
        <v>1506</v>
      </c>
      <c r="T4292" s="83" t="s">
        <v>13719</v>
      </c>
      <c r="AL4292" s="79">
        <v>0.35744212962963001</v>
      </c>
      <c r="AM4292" s="2">
        <v>1</v>
      </c>
      <c r="AN4292" s="2" t="s">
        <v>1566</v>
      </c>
      <c r="AO4292" s="2" t="s">
        <v>13717</v>
      </c>
    </row>
    <row r="4293" spans="17:41">
      <c r="Q4293" s="84">
        <v>0.338206018518519</v>
      </c>
      <c r="R4293" s="85">
        <v>1</v>
      </c>
      <c r="S4293" s="85" t="s">
        <v>2562</v>
      </c>
      <c r="T4293" s="87" t="s">
        <v>13719</v>
      </c>
      <c r="AL4293" s="79">
        <v>0.357488425925926</v>
      </c>
      <c r="AM4293" s="2">
        <v>2</v>
      </c>
      <c r="AN4293" s="2" t="s">
        <v>2562</v>
      </c>
      <c r="AO4293" s="2" t="s">
        <v>13719</v>
      </c>
    </row>
    <row r="4294" spans="17:41">
      <c r="Q4294" s="80">
        <v>0.338206018518519</v>
      </c>
      <c r="R4294" s="81">
        <v>1</v>
      </c>
      <c r="S4294" s="81" t="s">
        <v>2832</v>
      </c>
      <c r="T4294" s="83" t="s">
        <v>13717</v>
      </c>
      <c r="AL4294" s="79">
        <v>0.35749999999999998</v>
      </c>
      <c r="AM4294" s="2">
        <v>1</v>
      </c>
      <c r="AN4294" s="2" t="s">
        <v>2562</v>
      </c>
      <c r="AO4294" s="2" t="s">
        <v>13719</v>
      </c>
    </row>
    <row r="4295" spans="17:41">
      <c r="Q4295" s="84">
        <v>0.33822916666666702</v>
      </c>
      <c r="R4295" s="85">
        <v>4</v>
      </c>
      <c r="S4295" s="85" t="s">
        <v>4495</v>
      </c>
      <c r="T4295" s="87" t="s">
        <v>13717</v>
      </c>
      <c r="AL4295" s="79">
        <v>0.35749999999999998</v>
      </c>
      <c r="AM4295" s="2">
        <v>1</v>
      </c>
      <c r="AN4295" s="2" t="s">
        <v>591</v>
      </c>
      <c r="AO4295" s="2" t="s">
        <v>13722</v>
      </c>
    </row>
    <row r="4296" spans="17:41">
      <c r="Q4296" s="80">
        <v>0.33831018518518502</v>
      </c>
      <c r="R4296" s="81">
        <v>1</v>
      </c>
      <c r="S4296" s="81" t="s">
        <v>4915</v>
      </c>
      <c r="T4296" s="83" t="s">
        <v>13717</v>
      </c>
      <c r="AL4296" s="79">
        <v>0.35752314814814801</v>
      </c>
      <c r="AM4296" s="2">
        <v>1</v>
      </c>
      <c r="AN4296" s="2" t="s">
        <v>2562</v>
      </c>
      <c r="AO4296" s="2" t="s">
        <v>13717</v>
      </c>
    </row>
    <row r="4297" spans="17:41">
      <c r="Q4297" s="84">
        <v>0.33831018518518502</v>
      </c>
      <c r="R4297" s="85">
        <v>1</v>
      </c>
      <c r="S4297" s="85" t="s">
        <v>2836</v>
      </c>
      <c r="T4297" s="87" t="s">
        <v>13719</v>
      </c>
      <c r="AL4297" s="79">
        <v>0.35753472222222199</v>
      </c>
      <c r="AM4297" s="2">
        <v>2</v>
      </c>
      <c r="AN4297" s="2" t="s">
        <v>2303</v>
      </c>
      <c r="AO4297" s="2" t="s">
        <v>13719</v>
      </c>
    </row>
    <row r="4298" spans="17:41">
      <c r="Q4298" s="80">
        <v>0.33831018518518502</v>
      </c>
      <c r="R4298" s="81">
        <v>1</v>
      </c>
      <c r="S4298" s="81" t="s">
        <v>4936</v>
      </c>
      <c r="T4298" s="83" t="s">
        <v>13719</v>
      </c>
      <c r="AL4298" s="79">
        <v>0.35754629629629597</v>
      </c>
      <c r="AM4298" s="2">
        <v>1</v>
      </c>
      <c r="AN4298" s="2" t="s">
        <v>5207</v>
      </c>
      <c r="AO4298" s="2" t="s">
        <v>13717</v>
      </c>
    </row>
    <row r="4299" spans="17:41">
      <c r="Q4299" s="84">
        <v>0.338321759259259</v>
      </c>
      <c r="R4299" s="85">
        <v>1</v>
      </c>
      <c r="S4299" s="85" t="s">
        <v>4924</v>
      </c>
      <c r="T4299" s="87" t="s">
        <v>13719</v>
      </c>
      <c r="AL4299" s="79">
        <v>0.35754629629629597</v>
      </c>
      <c r="AM4299" s="2">
        <v>1</v>
      </c>
      <c r="AN4299" s="2" t="s">
        <v>1570</v>
      </c>
      <c r="AO4299" s="2" t="s">
        <v>13719</v>
      </c>
    </row>
    <row r="4300" spans="17:41">
      <c r="Q4300" s="80">
        <v>0.338321759259259</v>
      </c>
      <c r="R4300" s="81">
        <v>1</v>
      </c>
      <c r="S4300" s="81" t="s">
        <v>1893</v>
      </c>
      <c r="T4300" s="83" t="s">
        <v>13717</v>
      </c>
      <c r="AL4300" s="79">
        <v>0.35754629629629597</v>
      </c>
      <c r="AM4300" s="2">
        <v>1</v>
      </c>
      <c r="AN4300" s="2" t="s">
        <v>4414</v>
      </c>
      <c r="AO4300" s="2" t="s">
        <v>13718</v>
      </c>
    </row>
    <row r="4301" spans="17:41">
      <c r="Q4301" s="84">
        <v>0.33834490740740703</v>
      </c>
      <c r="R4301" s="85">
        <v>1</v>
      </c>
      <c r="S4301" s="85" t="s">
        <v>544</v>
      </c>
      <c r="T4301" s="87" t="s">
        <v>13722</v>
      </c>
      <c r="AL4301" s="79">
        <v>0.357604166666667</v>
      </c>
      <c r="AM4301" s="2">
        <v>1</v>
      </c>
      <c r="AN4301" s="2" t="s">
        <v>5208</v>
      </c>
      <c r="AO4301" s="2" t="s">
        <v>13717</v>
      </c>
    </row>
    <row r="4302" spans="17:41">
      <c r="Q4302" s="80">
        <v>0.33835648148148201</v>
      </c>
      <c r="R4302" s="81">
        <v>1</v>
      </c>
      <c r="S4302" s="81" t="s">
        <v>4916</v>
      </c>
      <c r="T4302" s="83" t="s">
        <v>13717</v>
      </c>
      <c r="AL4302" s="79">
        <v>0.35761574074074098</v>
      </c>
      <c r="AM4302" s="2">
        <v>1</v>
      </c>
      <c r="AN4302" s="2" t="s">
        <v>2562</v>
      </c>
      <c r="AO4302" s="2" t="s">
        <v>13717</v>
      </c>
    </row>
    <row r="4303" spans="17:41">
      <c r="Q4303" s="84">
        <v>0.33837962962962997</v>
      </c>
      <c r="R4303" s="85">
        <v>1</v>
      </c>
      <c r="S4303" s="85" t="s">
        <v>1894</v>
      </c>
      <c r="T4303" s="87" t="s">
        <v>13717</v>
      </c>
      <c r="AL4303" s="79">
        <v>0.35766203703703697</v>
      </c>
      <c r="AM4303" s="2">
        <v>1</v>
      </c>
      <c r="AN4303" s="2" t="s">
        <v>2562</v>
      </c>
      <c r="AO4303" s="2" t="s">
        <v>13719</v>
      </c>
    </row>
    <row r="4304" spans="17:41">
      <c r="Q4304" s="80">
        <v>0.33837962962962997</v>
      </c>
      <c r="R4304" s="81">
        <v>1</v>
      </c>
      <c r="S4304" s="81" t="s">
        <v>4920</v>
      </c>
      <c r="T4304" s="83" t="s">
        <v>13722</v>
      </c>
      <c r="AL4304" s="79">
        <v>0.35766203703703697</v>
      </c>
      <c r="AM4304" s="2">
        <v>1</v>
      </c>
      <c r="AN4304" s="2" t="s">
        <v>5214</v>
      </c>
      <c r="AO4304" s="2" t="s">
        <v>13719</v>
      </c>
    </row>
    <row r="4305" spans="17:41">
      <c r="Q4305" s="84">
        <v>0.338402777777778</v>
      </c>
      <c r="R4305" s="85">
        <v>1</v>
      </c>
      <c r="S4305" s="85" t="s">
        <v>1504</v>
      </c>
      <c r="T4305" s="87" t="s">
        <v>13717</v>
      </c>
      <c r="AL4305" s="79">
        <v>0.357685185185185</v>
      </c>
      <c r="AM4305" s="2">
        <v>1</v>
      </c>
      <c r="AN4305" s="2" t="s">
        <v>5209</v>
      </c>
      <c r="AO4305" s="2" t="s">
        <v>13717</v>
      </c>
    </row>
    <row r="4306" spans="17:41">
      <c r="Q4306" s="80">
        <v>0.33846064814814802</v>
      </c>
      <c r="R4306" s="81">
        <v>4</v>
      </c>
      <c r="S4306" s="81" t="s">
        <v>4932</v>
      </c>
      <c r="T4306" s="83" t="s">
        <v>13717</v>
      </c>
      <c r="AL4306" s="79">
        <v>0.35776620370370399</v>
      </c>
      <c r="AM4306" s="2">
        <v>1</v>
      </c>
      <c r="AN4306" s="2" t="s">
        <v>2562</v>
      </c>
      <c r="AO4306" s="2" t="s">
        <v>13719</v>
      </c>
    </row>
    <row r="4307" spans="17:41">
      <c r="Q4307" s="84">
        <v>0.33849537037036997</v>
      </c>
      <c r="R4307" s="85">
        <v>4</v>
      </c>
      <c r="S4307" s="85" t="s">
        <v>2481</v>
      </c>
      <c r="T4307" s="87" t="s">
        <v>13717</v>
      </c>
      <c r="AL4307" s="79">
        <v>0.35776620370370399</v>
      </c>
      <c r="AM4307" s="2">
        <v>1</v>
      </c>
      <c r="AN4307" s="2" t="s">
        <v>5211</v>
      </c>
      <c r="AO4307" s="2" t="s">
        <v>13717</v>
      </c>
    </row>
    <row r="4308" spans="17:41">
      <c r="Q4308" s="80">
        <v>0.33850694444444401</v>
      </c>
      <c r="R4308" s="81">
        <v>2</v>
      </c>
      <c r="S4308" s="81" t="s">
        <v>12704</v>
      </c>
      <c r="T4308" s="83" t="s">
        <v>13716</v>
      </c>
      <c r="AL4308" s="79">
        <v>0.35788194444444399</v>
      </c>
      <c r="AM4308" s="2">
        <v>1</v>
      </c>
      <c r="AN4308" s="2" t="s">
        <v>5216</v>
      </c>
      <c r="AO4308" s="2" t="s">
        <v>13719</v>
      </c>
    </row>
    <row r="4309" spans="17:41">
      <c r="Q4309" s="84">
        <v>0.33853009259259298</v>
      </c>
      <c r="R4309" s="85">
        <v>1</v>
      </c>
      <c r="S4309" s="85" t="s">
        <v>1898</v>
      </c>
      <c r="T4309" s="87" t="s">
        <v>13717</v>
      </c>
      <c r="AL4309" s="79">
        <v>0.35789351851851903</v>
      </c>
      <c r="AM4309" s="2">
        <v>1</v>
      </c>
      <c r="AN4309" s="2" t="s">
        <v>2891</v>
      </c>
      <c r="AO4309" s="2" t="s">
        <v>13719</v>
      </c>
    </row>
    <row r="4310" spans="17:41">
      <c r="Q4310" s="80">
        <v>0.33854166666666702</v>
      </c>
      <c r="R4310" s="81">
        <v>1</v>
      </c>
      <c r="S4310" s="81" t="s">
        <v>2234</v>
      </c>
      <c r="T4310" s="83" t="s">
        <v>13717</v>
      </c>
      <c r="AL4310" s="79">
        <v>0.35790509259259301</v>
      </c>
      <c r="AM4310" s="2">
        <v>3</v>
      </c>
      <c r="AN4310" s="2" t="s">
        <v>5212</v>
      </c>
      <c r="AO4310" s="2" t="s">
        <v>13719</v>
      </c>
    </row>
    <row r="4311" spans="17:41">
      <c r="Q4311" s="84">
        <v>0.33857638888888902</v>
      </c>
      <c r="R4311" s="85">
        <v>3</v>
      </c>
      <c r="S4311" s="85" t="s">
        <v>4923</v>
      </c>
      <c r="T4311" s="87" t="s">
        <v>13716</v>
      </c>
      <c r="AL4311" s="79">
        <v>0.35797453703703702</v>
      </c>
      <c r="AM4311" s="2">
        <v>1</v>
      </c>
      <c r="AN4311" s="2" t="s">
        <v>12746</v>
      </c>
      <c r="AO4311" s="2" t="s">
        <v>13717</v>
      </c>
    </row>
    <row r="4312" spans="17:41">
      <c r="Q4312" s="80">
        <v>0.33862268518518501</v>
      </c>
      <c r="R4312" s="81">
        <v>1</v>
      </c>
      <c r="S4312" s="81" t="s">
        <v>4941</v>
      </c>
      <c r="T4312" s="83" t="s">
        <v>13719</v>
      </c>
      <c r="AL4312" s="79">
        <v>0.35809027777777802</v>
      </c>
      <c r="AM4312" s="2">
        <v>3</v>
      </c>
      <c r="AN4312" s="2" t="s">
        <v>590</v>
      </c>
      <c r="AO4312" s="2" t="s">
        <v>13721</v>
      </c>
    </row>
    <row r="4313" spans="17:41">
      <c r="Q4313" s="84">
        <v>0.33864583333333298</v>
      </c>
      <c r="R4313" s="85">
        <v>4</v>
      </c>
      <c r="S4313" s="85" t="s">
        <v>2656</v>
      </c>
      <c r="T4313" s="87" t="s">
        <v>13717</v>
      </c>
      <c r="AL4313" s="79">
        <v>0.35814814814814799</v>
      </c>
      <c r="AM4313" s="2">
        <v>2</v>
      </c>
      <c r="AN4313" s="2" t="s">
        <v>1128</v>
      </c>
      <c r="AO4313" s="2" t="s">
        <v>13718</v>
      </c>
    </row>
    <row r="4314" spans="17:41">
      <c r="Q4314" s="80">
        <v>0.338668981481482</v>
      </c>
      <c r="R4314" s="81">
        <v>1</v>
      </c>
      <c r="S4314" s="81" t="s">
        <v>2237</v>
      </c>
      <c r="T4314" s="83" t="s">
        <v>13717</v>
      </c>
      <c r="AL4314" s="79">
        <v>0.35827546296296298</v>
      </c>
      <c r="AM4314" s="2">
        <v>1</v>
      </c>
      <c r="AN4314" s="2" t="s">
        <v>593</v>
      </c>
      <c r="AO4314" s="2" t="s">
        <v>13721</v>
      </c>
    </row>
    <row r="4315" spans="17:41">
      <c r="Q4315" s="84">
        <v>0.33870370370370401</v>
      </c>
      <c r="R4315" s="85">
        <v>1</v>
      </c>
      <c r="S4315" s="85" t="s">
        <v>2829</v>
      </c>
      <c r="T4315" s="87" t="s">
        <v>13718</v>
      </c>
      <c r="AL4315" s="79">
        <v>0.35834490740740699</v>
      </c>
      <c r="AM4315" s="2">
        <v>2</v>
      </c>
      <c r="AN4315" s="2" t="s">
        <v>1581</v>
      </c>
      <c r="AO4315" s="2" t="s">
        <v>13729</v>
      </c>
    </row>
    <row r="4316" spans="17:41">
      <c r="Q4316" s="80">
        <v>0.33871527777777799</v>
      </c>
      <c r="R4316" s="81">
        <v>1</v>
      </c>
      <c r="S4316" s="81" t="s">
        <v>2837</v>
      </c>
      <c r="T4316" s="83" t="s">
        <v>13719</v>
      </c>
      <c r="AL4316" s="79">
        <v>0.35843750000000002</v>
      </c>
      <c r="AM4316" s="2">
        <v>2</v>
      </c>
      <c r="AN4316" s="2" t="s">
        <v>2683</v>
      </c>
      <c r="AO4316" s="2" t="s">
        <v>13719</v>
      </c>
    </row>
    <row r="4317" spans="17:41">
      <c r="Q4317" s="84">
        <v>0.33881944444444401</v>
      </c>
      <c r="R4317" s="85">
        <v>1</v>
      </c>
      <c r="S4317" s="85" t="s">
        <v>2235</v>
      </c>
      <c r="T4317" s="87" t="s">
        <v>13719</v>
      </c>
      <c r="AL4317" s="79">
        <v>0.35850694444444398</v>
      </c>
      <c r="AM4317" s="2">
        <v>1</v>
      </c>
      <c r="AN4317" s="2" t="s">
        <v>5213</v>
      </c>
      <c r="AO4317" s="2" t="s">
        <v>13716</v>
      </c>
    </row>
    <row r="4318" spans="17:41">
      <c r="Q4318" s="80">
        <v>0.33887731481481498</v>
      </c>
      <c r="R4318" s="81">
        <v>1</v>
      </c>
      <c r="S4318" s="81" t="s">
        <v>12705</v>
      </c>
      <c r="T4318" s="83" t="s">
        <v>13721</v>
      </c>
      <c r="AL4318" s="79">
        <v>0.35850694444444398</v>
      </c>
      <c r="AM4318" s="2">
        <v>1</v>
      </c>
      <c r="AN4318" s="2" t="s">
        <v>12747</v>
      </c>
      <c r="AO4318" s="2" t="s">
        <v>13718</v>
      </c>
    </row>
    <row r="4319" spans="17:41">
      <c r="Q4319" s="84">
        <v>0.33892361111111102</v>
      </c>
      <c r="R4319" s="85">
        <v>2</v>
      </c>
      <c r="S4319" s="85" t="s">
        <v>4677</v>
      </c>
      <c r="T4319" s="87" t="s">
        <v>13722</v>
      </c>
      <c r="AL4319" s="79">
        <v>0.35861111111111099</v>
      </c>
      <c r="AM4319" s="2">
        <v>1</v>
      </c>
      <c r="AN4319" s="2" t="s">
        <v>5205</v>
      </c>
      <c r="AO4319" s="2" t="s">
        <v>13716</v>
      </c>
    </row>
    <row r="4320" spans="17:41">
      <c r="Q4320" s="80">
        <v>0.33903935185185202</v>
      </c>
      <c r="R4320" s="81">
        <v>1</v>
      </c>
      <c r="S4320" s="81" t="s">
        <v>559</v>
      </c>
      <c r="T4320" s="83" t="s">
        <v>13718</v>
      </c>
      <c r="AL4320" s="79">
        <v>0.35862268518518498</v>
      </c>
      <c r="AM4320" s="2">
        <v>1</v>
      </c>
      <c r="AN4320" s="2" t="s">
        <v>2893</v>
      </c>
      <c r="AO4320" s="2" t="s">
        <v>13719</v>
      </c>
    </row>
    <row r="4321" spans="17:41">
      <c r="Q4321" s="84">
        <v>0.33905092592592601</v>
      </c>
      <c r="R4321" s="85">
        <v>2</v>
      </c>
      <c r="S4321" s="85" t="s">
        <v>2236</v>
      </c>
      <c r="T4321" s="87" t="s">
        <v>13719</v>
      </c>
      <c r="AL4321" s="79">
        <v>0.358680555555556</v>
      </c>
      <c r="AM4321" s="2">
        <v>1</v>
      </c>
      <c r="AN4321" s="2" t="s">
        <v>5218</v>
      </c>
      <c r="AO4321" s="2" t="s">
        <v>13717</v>
      </c>
    </row>
    <row r="4322" spans="17:41">
      <c r="Q4322" s="80">
        <v>0.33910879629629598</v>
      </c>
      <c r="R4322" s="81">
        <v>2</v>
      </c>
      <c r="S4322" s="81" t="s">
        <v>11229</v>
      </c>
      <c r="T4322" s="83" t="s">
        <v>13721</v>
      </c>
      <c r="AL4322" s="79">
        <v>0.35871527777777801</v>
      </c>
      <c r="AM4322" s="2">
        <v>1</v>
      </c>
      <c r="AN4322" s="2" t="s">
        <v>2280</v>
      </c>
      <c r="AO4322" s="2" t="s">
        <v>13726</v>
      </c>
    </row>
    <row r="4323" spans="17:41">
      <c r="Q4323" s="84">
        <v>0.33910879629629598</v>
      </c>
      <c r="R4323" s="85">
        <v>1</v>
      </c>
      <c r="S4323" s="85" t="s">
        <v>548</v>
      </c>
      <c r="T4323" s="87" t="s">
        <v>13722</v>
      </c>
      <c r="AL4323" s="79">
        <v>0.35871527777777801</v>
      </c>
      <c r="AM4323" s="2">
        <v>1</v>
      </c>
      <c r="AN4323" s="2" t="s">
        <v>592</v>
      </c>
      <c r="AO4323" s="2" t="s">
        <v>13723</v>
      </c>
    </row>
    <row r="4324" spans="17:41">
      <c r="Q4324" s="80">
        <v>0.33914351851851898</v>
      </c>
      <c r="R4324" s="81">
        <v>4</v>
      </c>
      <c r="S4324" s="81" t="s">
        <v>4944</v>
      </c>
      <c r="T4324" s="83" t="s">
        <v>13719</v>
      </c>
      <c r="AL4324" s="79">
        <v>0.358796296296296</v>
      </c>
      <c r="AM4324" s="2">
        <v>2</v>
      </c>
      <c r="AN4324" s="2" t="s">
        <v>1983</v>
      </c>
      <c r="AO4324" s="2" t="s">
        <v>13716</v>
      </c>
    </row>
    <row r="4325" spans="17:41">
      <c r="Q4325" s="84">
        <v>0.33915509259259302</v>
      </c>
      <c r="R4325" s="85">
        <v>1</v>
      </c>
      <c r="S4325" s="85" t="s">
        <v>4945</v>
      </c>
      <c r="T4325" s="87" t="s">
        <v>13719</v>
      </c>
      <c r="AL4325" s="79">
        <v>0.35884259259259299</v>
      </c>
      <c r="AM4325" s="2">
        <v>2</v>
      </c>
      <c r="AN4325" s="2" t="s">
        <v>2936</v>
      </c>
      <c r="AO4325" s="2" t="s">
        <v>13728</v>
      </c>
    </row>
    <row r="4326" spans="17:41">
      <c r="Q4326" s="80">
        <v>0.33915509259259302</v>
      </c>
      <c r="R4326" s="81">
        <v>1</v>
      </c>
      <c r="S4326" s="81" t="s">
        <v>12706</v>
      </c>
      <c r="T4326" s="83" t="s">
        <v>13718</v>
      </c>
      <c r="AL4326" s="79">
        <v>0.358912037037037</v>
      </c>
      <c r="AM4326" s="2">
        <v>1</v>
      </c>
      <c r="AN4326" s="2" t="s">
        <v>796</v>
      </c>
      <c r="AO4326" s="2" t="s">
        <v>13722</v>
      </c>
    </row>
    <row r="4327" spans="17:41">
      <c r="Q4327" s="84">
        <v>0.33917824074074099</v>
      </c>
      <c r="R4327" s="85">
        <v>3</v>
      </c>
      <c r="S4327" s="85" t="s">
        <v>2239</v>
      </c>
      <c r="T4327" s="87" t="s">
        <v>13717</v>
      </c>
      <c r="AL4327" s="79">
        <v>0.35893518518518502</v>
      </c>
      <c r="AM4327" s="2">
        <v>1</v>
      </c>
      <c r="AN4327" s="2" t="s">
        <v>1577</v>
      </c>
      <c r="AO4327" s="2" t="s">
        <v>13717</v>
      </c>
    </row>
    <row r="4328" spans="17:41">
      <c r="Q4328" s="80">
        <v>0.33918981481481503</v>
      </c>
      <c r="R4328" s="81">
        <v>1</v>
      </c>
      <c r="S4328" s="81" t="s">
        <v>4946</v>
      </c>
      <c r="T4328" s="83" t="s">
        <v>13719</v>
      </c>
      <c r="AL4328" s="79">
        <v>0.35894675925925901</v>
      </c>
      <c r="AM4328" s="2">
        <v>2</v>
      </c>
      <c r="AN4328" s="2" t="s">
        <v>10811</v>
      </c>
      <c r="AO4328" s="2" t="s">
        <v>13722</v>
      </c>
    </row>
    <row r="4329" spans="17:41">
      <c r="Q4329" s="84">
        <v>0.33921296296296299</v>
      </c>
      <c r="R4329" s="85">
        <v>2</v>
      </c>
      <c r="S4329" s="85" t="s">
        <v>1899</v>
      </c>
      <c r="T4329" s="87" t="s">
        <v>13719</v>
      </c>
      <c r="AL4329" s="79">
        <v>0.35898148148148101</v>
      </c>
      <c r="AM4329" s="2">
        <v>1</v>
      </c>
      <c r="AN4329" s="2" t="s">
        <v>1573</v>
      </c>
      <c r="AO4329" s="2" t="s">
        <v>13716</v>
      </c>
    </row>
    <row r="4330" spans="17:41">
      <c r="Q4330" s="80">
        <v>0.33921296296296299</v>
      </c>
      <c r="R4330" s="81">
        <v>1</v>
      </c>
      <c r="S4330" s="81" t="s">
        <v>4948</v>
      </c>
      <c r="T4330" s="83" t="s">
        <v>13719</v>
      </c>
      <c r="AL4330" s="79">
        <v>0.35905092592592602</v>
      </c>
      <c r="AM4330" s="2">
        <v>2</v>
      </c>
      <c r="AN4330" s="2" t="s">
        <v>2684</v>
      </c>
      <c r="AO4330" s="2" t="s">
        <v>13717</v>
      </c>
    </row>
    <row r="4331" spans="17:41">
      <c r="Q4331" s="84">
        <v>0.339247685185185</v>
      </c>
      <c r="R4331" s="85">
        <v>1</v>
      </c>
      <c r="S4331" s="85" t="s">
        <v>1896</v>
      </c>
      <c r="T4331" s="87" t="s">
        <v>13717</v>
      </c>
      <c r="AL4331" s="79">
        <v>0.359108796296296</v>
      </c>
      <c r="AM4331" s="2">
        <v>2</v>
      </c>
      <c r="AN4331" s="2" t="s">
        <v>1052</v>
      </c>
      <c r="AO4331" s="2" t="s">
        <v>13723</v>
      </c>
    </row>
    <row r="4332" spans="17:41">
      <c r="Q4332" s="80">
        <v>0.33925925925925898</v>
      </c>
      <c r="R4332" s="81">
        <v>1</v>
      </c>
      <c r="S4332" s="81" t="s">
        <v>4938</v>
      </c>
      <c r="T4332" s="83" t="s">
        <v>13719</v>
      </c>
      <c r="AL4332" s="79">
        <v>0.35915509259259298</v>
      </c>
      <c r="AM4332" s="2">
        <v>1</v>
      </c>
      <c r="AN4332" s="2" t="s">
        <v>1106</v>
      </c>
      <c r="AO4332" s="2" t="s">
        <v>13718</v>
      </c>
    </row>
    <row r="4333" spans="17:41">
      <c r="Q4333" s="84">
        <v>0.33929398148148099</v>
      </c>
      <c r="R4333" s="85">
        <v>2</v>
      </c>
      <c r="S4333" s="85" t="s">
        <v>4949</v>
      </c>
      <c r="T4333" s="87" t="s">
        <v>13719</v>
      </c>
      <c r="AL4333" s="79">
        <v>0.35923611111111098</v>
      </c>
      <c r="AM4333" s="2">
        <v>1</v>
      </c>
      <c r="AN4333" s="2" t="s">
        <v>2562</v>
      </c>
      <c r="AO4333" s="2" t="s">
        <v>13719</v>
      </c>
    </row>
    <row r="4334" spans="17:41">
      <c r="Q4334" s="80">
        <v>0.33929398148148099</v>
      </c>
      <c r="R4334" s="81">
        <v>2</v>
      </c>
      <c r="S4334" s="81" t="s">
        <v>12707</v>
      </c>
      <c r="T4334" s="83" t="s">
        <v>13721</v>
      </c>
      <c r="AL4334" s="79">
        <v>0.35923611111111098</v>
      </c>
      <c r="AM4334" s="2">
        <v>2</v>
      </c>
      <c r="AN4334" s="2" t="s">
        <v>4249</v>
      </c>
      <c r="AO4334" s="2" t="s">
        <v>13729</v>
      </c>
    </row>
    <row r="4335" spans="17:41">
      <c r="Q4335" s="84">
        <v>0.33930555555555603</v>
      </c>
      <c r="R4335" s="85">
        <v>1</v>
      </c>
      <c r="S4335" s="85" t="s">
        <v>1900</v>
      </c>
      <c r="T4335" s="87" t="s">
        <v>13719</v>
      </c>
      <c r="AL4335" s="79">
        <v>0.35924768518518502</v>
      </c>
      <c r="AM4335" s="2">
        <v>1</v>
      </c>
      <c r="AN4335" s="2" t="s">
        <v>5220</v>
      </c>
      <c r="AO4335" s="2" t="s">
        <v>13717</v>
      </c>
    </row>
    <row r="4336" spans="17:41">
      <c r="Q4336" s="80">
        <v>0.33931712962963001</v>
      </c>
      <c r="R4336" s="81">
        <v>2</v>
      </c>
      <c r="S4336" s="81" t="s">
        <v>4609</v>
      </c>
      <c r="T4336" s="83" t="s">
        <v>13721</v>
      </c>
      <c r="AL4336" s="79">
        <v>0.35927083333333298</v>
      </c>
      <c r="AM4336" s="2">
        <v>1</v>
      </c>
      <c r="AN4336" s="2" t="s">
        <v>2894</v>
      </c>
      <c r="AO4336" s="2" t="s">
        <v>13717</v>
      </c>
    </row>
    <row r="4337" spans="17:41">
      <c r="Q4337" s="84">
        <v>0.33934027777777798</v>
      </c>
      <c r="R4337" s="85">
        <v>1</v>
      </c>
      <c r="S4337" s="85" t="s">
        <v>12708</v>
      </c>
      <c r="T4337" s="87" t="s">
        <v>13718</v>
      </c>
      <c r="AL4337" s="79">
        <v>0.359375</v>
      </c>
      <c r="AM4337" s="2">
        <v>1</v>
      </c>
      <c r="AN4337" s="2" t="s">
        <v>12748</v>
      </c>
      <c r="AO4337" s="2" t="s">
        <v>13718</v>
      </c>
    </row>
    <row r="4338" spans="17:41">
      <c r="Q4338" s="80">
        <v>0.33935185185185202</v>
      </c>
      <c r="R4338" s="81">
        <v>1</v>
      </c>
      <c r="S4338" s="81" t="s">
        <v>12709</v>
      </c>
      <c r="T4338" s="83" t="s">
        <v>13716</v>
      </c>
      <c r="AL4338" s="79">
        <v>0.35944444444444401</v>
      </c>
      <c r="AM4338" s="2">
        <v>1</v>
      </c>
      <c r="AN4338" s="2" t="s">
        <v>2897</v>
      </c>
      <c r="AO4338" s="2" t="s">
        <v>13717</v>
      </c>
    </row>
    <row r="4339" spans="17:41">
      <c r="Q4339" s="84">
        <v>0.33954861111111101</v>
      </c>
      <c r="R4339" s="85">
        <v>4</v>
      </c>
      <c r="S4339" s="85" t="s">
        <v>4950</v>
      </c>
      <c r="T4339" s="87" t="s">
        <v>13719</v>
      </c>
      <c r="AL4339" s="79">
        <v>0.35958333333333298</v>
      </c>
      <c r="AM4339" s="2">
        <v>2</v>
      </c>
      <c r="AN4339" s="2" t="s">
        <v>2895</v>
      </c>
      <c r="AO4339" s="2" t="s">
        <v>13719</v>
      </c>
    </row>
    <row r="4340" spans="17:41">
      <c r="Q4340" s="80">
        <v>0.33960648148148098</v>
      </c>
      <c r="R4340" s="81">
        <v>2</v>
      </c>
      <c r="S4340" s="81" t="s">
        <v>2240</v>
      </c>
      <c r="T4340" s="83" t="s">
        <v>13719</v>
      </c>
      <c r="AL4340" s="79">
        <v>0.35958333333333298</v>
      </c>
      <c r="AM4340" s="2">
        <v>1</v>
      </c>
      <c r="AN4340" s="2" t="s">
        <v>2562</v>
      </c>
      <c r="AO4340" s="2" t="s">
        <v>13730</v>
      </c>
    </row>
    <row r="4341" spans="17:41">
      <c r="Q4341" s="84">
        <v>0.33961805555555602</v>
      </c>
      <c r="R4341" s="85">
        <v>1</v>
      </c>
      <c r="S4341" s="85" t="s">
        <v>1901</v>
      </c>
      <c r="T4341" s="87" t="s">
        <v>13716</v>
      </c>
      <c r="AL4341" s="79">
        <v>0.359606481481481</v>
      </c>
      <c r="AM4341" s="2">
        <v>1</v>
      </c>
      <c r="AN4341" s="2" t="s">
        <v>2562</v>
      </c>
      <c r="AO4341" s="2" t="s">
        <v>13716</v>
      </c>
    </row>
    <row r="4342" spans="17:41">
      <c r="Q4342" s="80">
        <v>0.33961805555555602</v>
      </c>
      <c r="R4342" s="81">
        <v>1</v>
      </c>
      <c r="S4342" s="81" t="s">
        <v>4943</v>
      </c>
      <c r="T4342" s="83" t="s">
        <v>13719</v>
      </c>
      <c r="AL4342" s="79">
        <v>0.35967592592592601</v>
      </c>
      <c r="AM4342" s="2">
        <v>3</v>
      </c>
      <c r="AN4342" s="2" t="s">
        <v>2562</v>
      </c>
      <c r="AO4342" s="2" t="s">
        <v>13721</v>
      </c>
    </row>
    <row r="4343" spans="17:41">
      <c r="Q4343" s="84">
        <v>0.33967592592592599</v>
      </c>
      <c r="R4343" s="85">
        <v>3</v>
      </c>
      <c r="S4343" s="85" t="s">
        <v>4951</v>
      </c>
      <c r="T4343" s="87" t="s">
        <v>13719</v>
      </c>
      <c r="AL4343" s="79">
        <v>0.35973379629629598</v>
      </c>
      <c r="AM4343" s="2">
        <v>1</v>
      </c>
      <c r="AN4343" s="2" t="s">
        <v>1578</v>
      </c>
      <c r="AO4343" s="2" t="s">
        <v>13717</v>
      </c>
    </row>
    <row r="4344" spans="17:41">
      <c r="Q4344" s="80">
        <v>0.33968749999999998</v>
      </c>
      <c r="R4344" s="81">
        <v>3</v>
      </c>
      <c r="S4344" s="81" t="s">
        <v>545</v>
      </c>
      <c r="T4344" s="83" t="s">
        <v>13722</v>
      </c>
      <c r="AL4344" s="79">
        <v>0.35974537037037002</v>
      </c>
      <c r="AM4344" s="2">
        <v>2</v>
      </c>
      <c r="AN4344" s="2" t="s">
        <v>2562</v>
      </c>
      <c r="AO4344" s="2" t="s">
        <v>13719</v>
      </c>
    </row>
    <row r="4345" spans="17:41">
      <c r="Q4345" s="84">
        <v>0.33969907407407401</v>
      </c>
      <c r="R4345" s="85">
        <v>1</v>
      </c>
      <c r="S4345" s="85" t="s">
        <v>4952</v>
      </c>
      <c r="T4345" s="87" t="s">
        <v>13719</v>
      </c>
      <c r="AL4345" s="79">
        <v>0.359756944444444</v>
      </c>
      <c r="AM4345" s="2">
        <v>1</v>
      </c>
      <c r="AN4345" s="2" t="s">
        <v>2562</v>
      </c>
      <c r="AO4345" s="2" t="s">
        <v>13719</v>
      </c>
    </row>
    <row r="4346" spans="17:41">
      <c r="Q4346" s="80">
        <v>0.339710648148148</v>
      </c>
      <c r="R4346" s="81">
        <v>1</v>
      </c>
      <c r="S4346" s="81" t="s">
        <v>4953</v>
      </c>
      <c r="T4346" s="83" t="s">
        <v>13719</v>
      </c>
      <c r="AL4346" s="79">
        <v>0.35979166666666701</v>
      </c>
      <c r="AM4346" s="2">
        <v>1</v>
      </c>
      <c r="AN4346" s="2" t="s">
        <v>2898</v>
      </c>
      <c r="AO4346" s="2" t="s">
        <v>13717</v>
      </c>
    </row>
    <row r="4347" spans="17:41">
      <c r="Q4347" s="84">
        <v>0.33972222222222198</v>
      </c>
      <c r="R4347" s="85">
        <v>1</v>
      </c>
      <c r="S4347" s="85" t="s">
        <v>4955</v>
      </c>
      <c r="T4347" s="87" t="s">
        <v>13719</v>
      </c>
      <c r="AL4347" s="79">
        <v>0.35980324074074099</v>
      </c>
      <c r="AM4347" s="2">
        <v>2</v>
      </c>
      <c r="AN4347" s="2" t="s">
        <v>5230</v>
      </c>
      <c r="AO4347" s="2" t="s">
        <v>13719</v>
      </c>
    </row>
    <row r="4348" spans="17:41">
      <c r="Q4348" s="80">
        <v>0.33976851851851902</v>
      </c>
      <c r="R4348" s="81">
        <v>2</v>
      </c>
      <c r="S4348" s="81" t="s">
        <v>4940</v>
      </c>
      <c r="T4348" s="83" t="s">
        <v>13717</v>
      </c>
      <c r="AL4348" s="79">
        <v>0.35982638888888901</v>
      </c>
      <c r="AM4348" s="2">
        <v>2</v>
      </c>
      <c r="AN4348" s="2" t="s">
        <v>2562</v>
      </c>
      <c r="AO4348" s="2" t="s">
        <v>13719</v>
      </c>
    </row>
    <row r="4349" spans="17:41">
      <c r="Q4349" s="84">
        <v>0.33980324074074097</v>
      </c>
      <c r="R4349" s="85">
        <v>1</v>
      </c>
      <c r="S4349" s="85" t="s">
        <v>4939</v>
      </c>
      <c r="T4349" s="87" t="s">
        <v>13719</v>
      </c>
      <c r="AL4349" s="79">
        <v>0.35986111111111102</v>
      </c>
      <c r="AM4349" s="2">
        <v>1</v>
      </c>
      <c r="AN4349" s="2" t="s">
        <v>12749</v>
      </c>
      <c r="AO4349" s="2" t="s">
        <v>13716</v>
      </c>
    </row>
    <row r="4350" spans="17:41">
      <c r="Q4350" s="80">
        <v>0.339826388888889</v>
      </c>
      <c r="R4350" s="81">
        <v>1</v>
      </c>
      <c r="S4350" s="81" t="s">
        <v>1902</v>
      </c>
      <c r="T4350" s="83" t="s">
        <v>13719</v>
      </c>
      <c r="AL4350" s="79">
        <v>0.35986111111111102</v>
      </c>
      <c r="AM4350" s="2">
        <v>1</v>
      </c>
      <c r="AN4350" s="2" t="s">
        <v>12750</v>
      </c>
      <c r="AO4350" s="2" t="s">
        <v>13721</v>
      </c>
    </row>
    <row r="4351" spans="17:41">
      <c r="Q4351" s="84">
        <v>0.33984953703703702</v>
      </c>
      <c r="R4351" s="85">
        <v>1</v>
      </c>
      <c r="S4351" s="85" t="s">
        <v>2238</v>
      </c>
      <c r="T4351" s="87" t="s">
        <v>13717</v>
      </c>
      <c r="AL4351" s="79">
        <v>0.35986111111111102</v>
      </c>
      <c r="AM4351" s="2">
        <v>1</v>
      </c>
      <c r="AN4351" s="2" t="s">
        <v>596</v>
      </c>
      <c r="AO4351" s="2" t="s">
        <v>13730</v>
      </c>
    </row>
    <row r="4352" spans="17:41">
      <c r="Q4352" s="80">
        <v>0.33990740740740699</v>
      </c>
      <c r="R4352" s="81">
        <v>1</v>
      </c>
      <c r="S4352" s="81" t="s">
        <v>4942</v>
      </c>
      <c r="T4352" s="83" t="s">
        <v>13717</v>
      </c>
      <c r="AL4352" s="79">
        <v>0.35989583333333303</v>
      </c>
      <c r="AM4352" s="2">
        <v>1</v>
      </c>
      <c r="AN4352" s="2" t="s">
        <v>12751</v>
      </c>
      <c r="AO4352" s="2" t="s">
        <v>13723</v>
      </c>
    </row>
    <row r="4353" spans="17:41">
      <c r="Q4353" s="84">
        <v>0.34006944444444398</v>
      </c>
      <c r="R4353" s="85">
        <v>2</v>
      </c>
      <c r="S4353" s="85" t="s">
        <v>2838</v>
      </c>
      <c r="T4353" s="87" t="s">
        <v>13719</v>
      </c>
      <c r="AL4353" s="79">
        <v>0.35990740740740701</v>
      </c>
      <c r="AM4353" s="2">
        <v>2</v>
      </c>
      <c r="AN4353" s="2" t="s">
        <v>5241</v>
      </c>
      <c r="AO4353" s="2" t="s">
        <v>13719</v>
      </c>
    </row>
    <row r="4354" spans="17:41">
      <c r="Q4354" s="80">
        <v>0.34008101851851902</v>
      </c>
      <c r="R4354" s="81">
        <v>1</v>
      </c>
      <c r="S4354" s="81" t="s">
        <v>2839</v>
      </c>
      <c r="T4354" s="83" t="s">
        <v>13719</v>
      </c>
      <c r="AL4354" s="79">
        <v>0.35991898148148099</v>
      </c>
      <c r="AM4354" s="2">
        <v>1</v>
      </c>
      <c r="AN4354" s="2" t="s">
        <v>5242</v>
      </c>
      <c r="AO4354" s="2" t="s">
        <v>13719</v>
      </c>
    </row>
    <row r="4355" spans="17:41">
      <c r="Q4355" s="84">
        <v>0.34010416666666698</v>
      </c>
      <c r="R4355" s="85">
        <v>1</v>
      </c>
      <c r="S4355" s="85" t="s">
        <v>4954</v>
      </c>
      <c r="T4355" s="87" t="s">
        <v>13717</v>
      </c>
      <c r="AL4355" s="79">
        <v>0.35994212962963001</v>
      </c>
      <c r="AM4355" s="2">
        <v>3</v>
      </c>
      <c r="AN4355" s="2" t="s">
        <v>5233</v>
      </c>
      <c r="AO4355" s="2" t="s">
        <v>13716</v>
      </c>
    </row>
    <row r="4356" spans="17:41">
      <c r="Q4356" s="80">
        <v>0.34013888888888899</v>
      </c>
      <c r="R4356" s="81">
        <v>1</v>
      </c>
      <c r="S4356" s="81" t="s">
        <v>1509</v>
      </c>
      <c r="T4356" s="83" t="s">
        <v>13716</v>
      </c>
      <c r="AL4356" s="79">
        <v>0.359953703703704</v>
      </c>
      <c r="AM4356" s="2">
        <v>1</v>
      </c>
      <c r="AN4356" s="2" t="s">
        <v>5243</v>
      </c>
      <c r="AO4356" s="2" t="s">
        <v>13719</v>
      </c>
    </row>
    <row r="4357" spans="17:41">
      <c r="Q4357" s="84">
        <v>0.340208333333333</v>
      </c>
      <c r="R4357" s="85">
        <v>1</v>
      </c>
      <c r="S4357" s="85" t="s">
        <v>1508</v>
      </c>
      <c r="T4357" s="87" t="s">
        <v>13717</v>
      </c>
      <c r="AL4357" s="79">
        <v>0.35996527777777798</v>
      </c>
      <c r="AM4357" s="2">
        <v>1</v>
      </c>
      <c r="AN4357" s="2" t="s">
        <v>5222</v>
      </c>
      <c r="AO4357" s="2" t="s">
        <v>13717</v>
      </c>
    </row>
    <row r="4358" spans="17:41">
      <c r="Q4358" s="80">
        <v>0.34031250000000002</v>
      </c>
      <c r="R4358" s="81">
        <v>1</v>
      </c>
      <c r="S4358" s="81" t="s">
        <v>1510</v>
      </c>
      <c r="T4358" s="83" t="s">
        <v>13719</v>
      </c>
      <c r="AL4358" s="79">
        <v>0.36001157407407403</v>
      </c>
      <c r="AM4358" s="2">
        <v>1</v>
      </c>
      <c r="AN4358" s="2" t="s">
        <v>160</v>
      </c>
      <c r="AO4358" s="2" t="s">
        <v>13718</v>
      </c>
    </row>
    <row r="4359" spans="17:41">
      <c r="Q4359" s="84">
        <v>0.34034722222222202</v>
      </c>
      <c r="R4359" s="85">
        <v>1</v>
      </c>
      <c r="S4359" s="85" t="s">
        <v>771</v>
      </c>
      <c r="T4359" s="87" t="s">
        <v>13723</v>
      </c>
      <c r="AL4359" s="79">
        <v>0.36004629629629598</v>
      </c>
      <c r="AM4359" s="2">
        <v>2</v>
      </c>
      <c r="AN4359" s="2" t="s">
        <v>5226</v>
      </c>
      <c r="AO4359" s="2" t="s">
        <v>13716</v>
      </c>
    </row>
    <row r="4360" spans="17:41">
      <c r="Q4360" s="80">
        <v>0.34048611111111099</v>
      </c>
      <c r="R4360" s="81">
        <v>1</v>
      </c>
      <c r="S4360" s="81" t="s">
        <v>2483</v>
      </c>
      <c r="T4360" s="83" t="s">
        <v>13717</v>
      </c>
      <c r="AL4360" s="79">
        <v>0.36005787037037001</v>
      </c>
      <c r="AM4360" s="2">
        <v>2</v>
      </c>
      <c r="AN4360" s="2" t="s">
        <v>5244</v>
      </c>
      <c r="AO4360" s="2" t="s">
        <v>13719</v>
      </c>
    </row>
    <row r="4361" spans="17:41">
      <c r="Q4361" s="84">
        <v>0.34048611111111099</v>
      </c>
      <c r="R4361" s="85">
        <v>1</v>
      </c>
      <c r="S4361" s="85" t="s">
        <v>12710</v>
      </c>
      <c r="T4361" s="87" t="s">
        <v>13716</v>
      </c>
      <c r="AL4361" s="79">
        <v>0.360069444444444</v>
      </c>
      <c r="AM4361" s="2">
        <v>1</v>
      </c>
      <c r="AN4361" s="2" t="s">
        <v>879</v>
      </c>
      <c r="AO4361" s="2" t="s">
        <v>13718</v>
      </c>
    </row>
    <row r="4362" spans="17:41">
      <c r="Q4362" s="80">
        <v>0.34063657407407399</v>
      </c>
      <c r="R4362" s="81">
        <v>4</v>
      </c>
      <c r="S4362" s="81" t="s">
        <v>4960</v>
      </c>
      <c r="T4362" s="83" t="s">
        <v>13719</v>
      </c>
      <c r="AL4362" s="79">
        <v>0.36008101851851898</v>
      </c>
      <c r="AM4362" s="2">
        <v>1</v>
      </c>
      <c r="AN4362" s="2" t="s">
        <v>5245</v>
      </c>
      <c r="AO4362" s="2" t="s">
        <v>13719</v>
      </c>
    </row>
    <row r="4363" spans="17:41">
      <c r="Q4363" s="84">
        <v>0.34069444444444402</v>
      </c>
      <c r="R4363" s="85">
        <v>1</v>
      </c>
      <c r="S4363" s="85" t="s">
        <v>4956</v>
      </c>
      <c r="T4363" s="87" t="s">
        <v>13719</v>
      </c>
      <c r="AL4363" s="79">
        <v>0.36013888888888901</v>
      </c>
      <c r="AM4363" s="2">
        <v>1</v>
      </c>
      <c r="AN4363" s="2" t="s">
        <v>5231</v>
      </c>
      <c r="AO4363" s="2" t="s">
        <v>13717</v>
      </c>
    </row>
    <row r="4364" spans="17:41">
      <c r="Q4364" s="80">
        <v>0.340706018518519</v>
      </c>
      <c r="R4364" s="81">
        <v>4</v>
      </c>
      <c r="S4364" s="81" t="s">
        <v>4959</v>
      </c>
      <c r="T4364" s="83" t="s">
        <v>13717</v>
      </c>
      <c r="AL4364" s="79">
        <v>0.36013888888888901</v>
      </c>
      <c r="AM4364" s="2">
        <v>1</v>
      </c>
      <c r="AN4364" s="2" t="s">
        <v>1986</v>
      </c>
      <c r="AO4364" s="2" t="s">
        <v>13717</v>
      </c>
    </row>
    <row r="4365" spans="17:41">
      <c r="Q4365" s="84">
        <v>0.340706018518519</v>
      </c>
      <c r="R4365" s="85">
        <v>2</v>
      </c>
      <c r="S4365" s="85" t="s">
        <v>773</v>
      </c>
      <c r="T4365" s="87" t="s">
        <v>13723</v>
      </c>
      <c r="AL4365" s="79">
        <v>0.36013888888888901</v>
      </c>
      <c r="AM4365" s="2">
        <v>1</v>
      </c>
      <c r="AN4365" s="2" t="s">
        <v>5246</v>
      </c>
      <c r="AO4365" s="2" t="s">
        <v>13719</v>
      </c>
    </row>
    <row r="4366" spans="17:41">
      <c r="Q4366" s="80">
        <v>0.34071759259259299</v>
      </c>
      <c r="R4366" s="81">
        <v>2</v>
      </c>
      <c r="S4366" s="81" t="s">
        <v>2482</v>
      </c>
      <c r="T4366" s="83" t="s">
        <v>13719</v>
      </c>
      <c r="AL4366" s="79">
        <v>0.360185185185185</v>
      </c>
      <c r="AM4366" s="2">
        <v>1</v>
      </c>
      <c r="AN4366" s="2" t="s">
        <v>595</v>
      </c>
      <c r="AO4366" s="2" t="s">
        <v>13718</v>
      </c>
    </row>
    <row r="4367" spans="17:41">
      <c r="Q4367" s="84">
        <v>0.34076388888888898</v>
      </c>
      <c r="R4367" s="85">
        <v>2</v>
      </c>
      <c r="S4367" s="85" t="s">
        <v>154</v>
      </c>
      <c r="T4367" s="87" t="s">
        <v>13718</v>
      </c>
      <c r="AL4367" s="79">
        <v>0.36019675925925898</v>
      </c>
      <c r="AM4367" s="2">
        <v>1</v>
      </c>
      <c r="AN4367" s="2" t="s">
        <v>5247</v>
      </c>
      <c r="AO4367" s="2" t="s">
        <v>13719</v>
      </c>
    </row>
    <row r="4368" spans="17:41">
      <c r="Q4368" s="80">
        <v>0.34077546296296302</v>
      </c>
      <c r="R4368" s="81">
        <v>1</v>
      </c>
      <c r="S4368" s="81" t="s">
        <v>1903</v>
      </c>
      <c r="T4368" s="83" t="s">
        <v>13717</v>
      </c>
      <c r="AL4368" s="79">
        <v>0.36025462962963001</v>
      </c>
      <c r="AM4368" s="2">
        <v>1</v>
      </c>
      <c r="AN4368" s="2" t="s">
        <v>5248</v>
      </c>
      <c r="AO4368" s="2" t="s">
        <v>13719</v>
      </c>
    </row>
    <row r="4369" spans="17:41">
      <c r="Q4369" s="84">
        <v>0.340787037037037</v>
      </c>
      <c r="R4369" s="85">
        <v>2</v>
      </c>
      <c r="S4369" s="85" t="s">
        <v>1512</v>
      </c>
      <c r="T4369" s="87" t="s">
        <v>13717</v>
      </c>
      <c r="AL4369" s="79">
        <v>0.36026620370370399</v>
      </c>
      <c r="AM4369" s="2">
        <v>1</v>
      </c>
      <c r="AN4369" s="2" t="s">
        <v>2562</v>
      </c>
      <c r="AO4369" s="2" t="s">
        <v>13719</v>
      </c>
    </row>
    <row r="4370" spans="17:41">
      <c r="Q4370" s="80">
        <v>0.340787037037037</v>
      </c>
      <c r="R4370" s="81">
        <v>2</v>
      </c>
      <c r="S4370" s="81" t="s">
        <v>1231</v>
      </c>
      <c r="T4370" s="83" t="s">
        <v>13716</v>
      </c>
      <c r="AL4370" s="79">
        <v>0.36026620370370399</v>
      </c>
      <c r="AM4370" s="2">
        <v>1</v>
      </c>
      <c r="AN4370" s="2" t="s">
        <v>5249</v>
      </c>
      <c r="AO4370" s="2" t="s">
        <v>13719</v>
      </c>
    </row>
    <row r="4371" spans="17:41">
      <c r="Q4371" s="84">
        <v>0.34089120370370402</v>
      </c>
      <c r="R4371" s="85">
        <v>1</v>
      </c>
      <c r="S4371" s="85" t="s">
        <v>2491</v>
      </c>
      <c r="T4371" s="87" t="s">
        <v>13722</v>
      </c>
      <c r="AL4371" s="79">
        <v>0.36028935185185201</v>
      </c>
      <c r="AM4371" s="2">
        <v>1</v>
      </c>
      <c r="AN4371" s="2" t="s">
        <v>5229</v>
      </c>
      <c r="AO4371" s="2" t="s">
        <v>13719</v>
      </c>
    </row>
    <row r="4372" spans="17:41">
      <c r="Q4372" s="80">
        <v>0.340902777777778</v>
      </c>
      <c r="R4372" s="81">
        <v>1</v>
      </c>
      <c r="S4372" s="81" t="s">
        <v>4610</v>
      </c>
      <c r="T4372" s="83" t="s">
        <v>13723</v>
      </c>
      <c r="AL4372" s="79">
        <v>0.36028935185185201</v>
      </c>
      <c r="AM4372" s="2">
        <v>1</v>
      </c>
      <c r="AN4372" s="2" t="s">
        <v>5250</v>
      </c>
      <c r="AO4372" s="2" t="s">
        <v>13719</v>
      </c>
    </row>
    <row r="4373" spans="17:41">
      <c r="Q4373" s="84">
        <v>0.34092592592592602</v>
      </c>
      <c r="R4373" s="85">
        <v>1</v>
      </c>
      <c r="S4373" s="85" t="s">
        <v>4962</v>
      </c>
      <c r="T4373" s="87" t="s">
        <v>13717</v>
      </c>
      <c r="AL4373" s="79">
        <v>0.360300925925926</v>
      </c>
      <c r="AM4373" s="2">
        <v>1</v>
      </c>
      <c r="AN4373" s="2" t="s">
        <v>2562</v>
      </c>
      <c r="AO4373" s="2" t="s">
        <v>13719</v>
      </c>
    </row>
    <row r="4374" spans="17:41">
      <c r="Q4374" s="80">
        <v>0.34092592592592602</v>
      </c>
      <c r="R4374" s="81">
        <v>1</v>
      </c>
      <c r="S4374" s="81" t="s">
        <v>4963</v>
      </c>
      <c r="T4374" s="83" t="s">
        <v>13717</v>
      </c>
      <c r="AL4374" s="79">
        <v>0.36032407407407402</v>
      </c>
      <c r="AM4374" s="2">
        <v>1</v>
      </c>
      <c r="AN4374" s="2" t="s">
        <v>5228</v>
      </c>
      <c r="AO4374" s="2" t="s">
        <v>13719</v>
      </c>
    </row>
    <row r="4375" spans="17:41">
      <c r="Q4375" s="84">
        <v>0.34094907407407399</v>
      </c>
      <c r="R4375" s="85">
        <v>1</v>
      </c>
      <c r="S4375" s="85" t="s">
        <v>2657</v>
      </c>
      <c r="T4375" s="87" t="s">
        <v>13719</v>
      </c>
      <c r="AL4375" s="79">
        <v>0.36061342592592599</v>
      </c>
      <c r="AM4375" s="2">
        <v>1</v>
      </c>
      <c r="AN4375" s="2" t="s">
        <v>12752</v>
      </c>
      <c r="AO4375" s="2" t="s">
        <v>13730</v>
      </c>
    </row>
    <row r="4376" spans="17:41">
      <c r="Q4376" s="80">
        <v>0.34106481481481499</v>
      </c>
      <c r="R4376" s="81">
        <v>1</v>
      </c>
      <c r="S4376" s="81" t="s">
        <v>4957</v>
      </c>
      <c r="T4376" s="83" t="s">
        <v>13719</v>
      </c>
      <c r="AL4376" s="79">
        <v>0.360648148148148</v>
      </c>
      <c r="AM4376" s="2">
        <v>1</v>
      </c>
      <c r="AN4376" s="2" t="s">
        <v>5234</v>
      </c>
      <c r="AO4376" s="2" t="s">
        <v>13716</v>
      </c>
    </row>
    <row r="4377" spans="17:41">
      <c r="Q4377" s="84">
        <v>0.34111111111111098</v>
      </c>
      <c r="R4377" s="85">
        <v>1</v>
      </c>
      <c r="S4377" s="85" t="s">
        <v>2562</v>
      </c>
      <c r="T4377" s="87" t="s">
        <v>13728</v>
      </c>
      <c r="AL4377" s="79">
        <v>0.360648148148148</v>
      </c>
      <c r="AM4377" s="2">
        <v>1</v>
      </c>
      <c r="AN4377" s="2" t="s">
        <v>12753</v>
      </c>
      <c r="AO4377" s="2" t="s">
        <v>13716</v>
      </c>
    </row>
    <row r="4378" spans="17:41">
      <c r="Q4378" s="80">
        <v>0.34112268518518502</v>
      </c>
      <c r="R4378" s="81">
        <v>4</v>
      </c>
      <c r="S4378" s="81" t="s">
        <v>4964</v>
      </c>
      <c r="T4378" s="83" t="s">
        <v>13719</v>
      </c>
      <c r="AL4378" s="79">
        <v>0.36076388888888899</v>
      </c>
      <c r="AM4378" s="2">
        <v>1</v>
      </c>
      <c r="AN4378" s="2" t="s">
        <v>4372</v>
      </c>
      <c r="AO4378" s="2" t="s">
        <v>13721</v>
      </c>
    </row>
    <row r="4379" spans="17:41">
      <c r="Q4379" s="84">
        <v>0.341134259259259</v>
      </c>
      <c r="R4379" s="85">
        <v>1</v>
      </c>
      <c r="S4379" s="85" t="s">
        <v>4961</v>
      </c>
      <c r="T4379" s="87" t="s">
        <v>13717</v>
      </c>
      <c r="AL4379" s="79">
        <v>0.36087962962962999</v>
      </c>
      <c r="AM4379" s="2">
        <v>1</v>
      </c>
      <c r="AN4379" s="2" t="s">
        <v>5252</v>
      </c>
      <c r="AO4379" s="2" t="s">
        <v>13719</v>
      </c>
    </row>
    <row r="4380" spans="17:41">
      <c r="Q4380" s="80">
        <v>0.34115740740740702</v>
      </c>
      <c r="R4380" s="81">
        <v>1</v>
      </c>
      <c r="S4380" s="81" t="s">
        <v>2245</v>
      </c>
      <c r="T4380" s="83" t="s">
        <v>13717</v>
      </c>
      <c r="AL4380" s="79">
        <v>0.36089120370370398</v>
      </c>
      <c r="AM4380" s="2">
        <v>1</v>
      </c>
      <c r="AN4380" s="2" t="s">
        <v>5258</v>
      </c>
      <c r="AO4380" s="2" t="s">
        <v>13722</v>
      </c>
    </row>
    <row r="4381" spans="17:41">
      <c r="Q4381" s="84">
        <v>0.34120370370370401</v>
      </c>
      <c r="R4381" s="85">
        <v>2</v>
      </c>
      <c r="S4381" s="85" t="s">
        <v>532</v>
      </c>
      <c r="T4381" s="87" t="s">
        <v>13723</v>
      </c>
      <c r="AL4381" s="79">
        <v>0.36090277777777802</v>
      </c>
      <c r="AM4381" s="2">
        <v>1</v>
      </c>
      <c r="AN4381" s="2" t="s">
        <v>2899</v>
      </c>
      <c r="AO4381" s="2" t="s">
        <v>13717</v>
      </c>
    </row>
    <row r="4382" spans="17:41">
      <c r="Q4382" s="80">
        <v>0.34122685185185198</v>
      </c>
      <c r="R4382" s="81">
        <v>2</v>
      </c>
      <c r="S4382" s="81" t="s">
        <v>4235</v>
      </c>
      <c r="T4382" s="83" t="s">
        <v>13717</v>
      </c>
      <c r="AL4382" s="79">
        <v>0.36093750000000002</v>
      </c>
      <c r="AM4382" s="2">
        <v>1</v>
      </c>
      <c r="AN4382" s="2" t="s">
        <v>2562</v>
      </c>
      <c r="AO4382" s="2" t="s">
        <v>13718</v>
      </c>
    </row>
    <row r="4383" spans="17:41">
      <c r="Q4383" s="84">
        <v>0.34129629629629599</v>
      </c>
      <c r="R4383" s="85">
        <v>1</v>
      </c>
      <c r="S4383" s="85" t="s">
        <v>2484</v>
      </c>
      <c r="T4383" s="87" t="s">
        <v>13717</v>
      </c>
      <c r="AL4383" s="79">
        <v>0.36098379629629601</v>
      </c>
      <c r="AM4383" s="2">
        <v>1</v>
      </c>
      <c r="AN4383" s="2" t="s">
        <v>231</v>
      </c>
      <c r="AO4383" s="2" t="s">
        <v>13722</v>
      </c>
    </row>
    <row r="4384" spans="17:41">
      <c r="Q4384" s="80">
        <v>0.34129629629629599</v>
      </c>
      <c r="R4384" s="81">
        <v>2</v>
      </c>
      <c r="S4384" s="81" t="s">
        <v>2842</v>
      </c>
      <c r="T4384" s="83" t="s">
        <v>13719</v>
      </c>
      <c r="AL4384" s="79">
        <v>0.36099537037036999</v>
      </c>
      <c r="AM4384" s="2">
        <v>1</v>
      </c>
      <c r="AN4384" s="2" t="s">
        <v>5260</v>
      </c>
      <c r="AO4384" s="2" t="s">
        <v>13717</v>
      </c>
    </row>
    <row r="4385" spans="17:41">
      <c r="Q4385" s="84">
        <v>0.34134259259259297</v>
      </c>
      <c r="R4385" s="85">
        <v>1</v>
      </c>
      <c r="S4385" s="85" t="s">
        <v>4966</v>
      </c>
      <c r="T4385" s="87" t="s">
        <v>13719</v>
      </c>
      <c r="AL4385" s="79">
        <v>0.36100694444444398</v>
      </c>
      <c r="AM4385" s="2">
        <v>2</v>
      </c>
      <c r="AN4385" s="2" t="s">
        <v>1273</v>
      </c>
      <c r="AO4385" s="2" t="s">
        <v>13717</v>
      </c>
    </row>
    <row r="4386" spans="17:41">
      <c r="Q4386" s="80">
        <v>0.34134259259259297</v>
      </c>
      <c r="R4386" s="81">
        <v>1</v>
      </c>
      <c r="S4386" s="81" t="s">
        <v>1909</v>
      </c>
      <c r="T4386" s="83" t="s">
        <v>13719</v>
      </c>
      <c r="AL4386" s="79">
        <v>0.36105324074074102</v>
      </c>
      <c r="AM4386" s="2">
        <v>1</v>
      </c>
      <c r="AN4386" s="2" t="s">
        <v>2562</v>
      </c>
      <c r="AO4386" s="2" t="s">
        <v>13718</v>
      </c>
    </row>
    <row r="4387" spans="17:41">
      <c r="Q4387" s="84">
        <v>0.34137731481481498</v>
      </c>
      <c r="R4387" s="85">
        <v>2</v>
      </c>
      <c r="S4387" s="85" t="s">
        <v>2841</v>
      </c>
      <c r="T4387" s="87" t="s">
        <v>13719</v>
      </c>
      <c r="AL4387" s="79">
        <v>0.361064814814815</v>
      </c>
      <c r="AM4387" s="2">
        <v>2</v>
      </c>
      <c r="AN4387" s="2" t="s">
        <v>599</v>
      </c>
      <c r="AO4387" s="2" t="s">
        <v>13722</v>
      </c>
    </row>
    <row r="4388" spans="17:41">
      <c r="Q4388" s="80">
        <v>0.341400462962963</v>
      </c>
      <c r="R4388" s="81">
        <v>1</v>
      </c>
      <c r="S4388" s="81" t="s">
        <v>2246</v>
      </c>
      <c r="T4388" s="83" t="s">
        <v>13717</v>
      </c>
      <c r="AL4388" s="79">
        <v>0.36113425925925902</v>
      </c>
      <c r="AM4388" s="2">
        <v>4</v>
      </c>
      <c r="AN4388" s="2" t="s">
        <v>2900</v>
      </c>
      <c r="AO4388" s="2" t="s">
        <v>13719</v>
      </c>
    </row>
    <row r="4389" spans="17:41">
      <c r="Q4389" s="84">
        <v>0.34142361111111103</v>
      </c>
      <c r="R4389" s="85">
        <v>1</v>
      </c>
      <c r="S4389" s="85" t="s">
        <v>2247</v>
      </c>
      <c r="T4389" s="87" t="s">
        <v>13717</v>
      </c>
      <c r="AL4389" s="79">
        <v>0.36119212962962999</v>
      </c>
      <c r="AM4389" s="2">
        <v>1</v>
      </c>
      <c r="AN4389" s="2" t="s">
        <v>3343</v>
      </c>
      <c r="AO4389" s="2" t="s">
        <v>13726</v>
      </c>
    </row>
    <row r="4390" spans="17:41">
      <c r="Q4390" s="80">
        <v>0.341481481481481</v>
      </c>
      <c r="R4390" s="81">
        <v>1</v>
      </c>
      <c r="S4390" s="81" t="s">
        <v>1904</v>
      </c>
      <c r="T4390" s="83" t="s">
        <v>13719</v>
      </c>
      <c r="AL4390" s="79">
        <v>0.36121527777777801</v>
      </c>
      <c r="AM4390" s="2">
        <v>1</v>
      </c>
      <c r="AN4390" s="2" t="s">
        <v>597</v>
      </c>
      <c r="AO4390" s="2" t="s">
        <v>13721</v>
      </c>
    </row>
    <row r="4391" spans="17:41">
      <c r="Q4391" s="84">
        <v>0.34150462962963002</v>
      </c>
      <c r="R4391" s="85">
        <v>1</v>
      </c>
      <c r="S4391" s="85" t="s">
        <v>550</v>
      </c>
      <c r="T4391" s="87" t="s">
        <v>13722</v>
      </c>
      <c r="AL4391" s="79">
        <v>0.361261574074074</v>
      </c>
      <c r="AM4391" s="2">
        <v>1</v>
      </c>
      <c r="AN4391" s="2" t="s">
        <v>1989</v>
      </c>
      <c r="AO4391" s="2" t="s">
        <v>13717</v>
      </c>
    </row>
    <row r="4392" spans="17:41">
      <c r="Q4392" s="80">
        <v>0.34152777777777799</v>
      </c>
      <c r="R4392" s="81">
        <v>3</v>
      </c>
      <c r="S4392" s="81" t="s">
        <v>1905</v>
      </c>
      <c r="T4392" s="83" t="s">
        <v>13716</v>
      </c>
      <c r="AL4392" s="79">
        <v>0.36128472222222202</v>
      </c>
      <c r="AM4392" s="2">
        <v>1</v>
      </c>
      <c r="AN4392" s="2" t="s">
        <v>2310</v>
      </c>
      <c r="AO4392" s="2" t="s">
        <v>13717</v>
      </c>
    </row>
    <row r="4393" spans="17:41">
      <c r="Q4393" s="84">
        <v>0.341631944444444</v>
      </c>
      <c r="R4393" s="85">
        <v>1</v>
      </c>
      <c r="S4393" s="85" t="s">
        <v>2843</v>
      </c>
      <c r="T4393" s="87" t="s">
        <v>13722</v>
      </c>
      <c r="AL4393" s="79">
        <v>0.36133101851851901</v>
      </c>
      <c r="AM4393" s="2">
        <v>1</v>
      </c>
      <c r="AN4393" s="2" t="s">
        <v>2511</v>
      </c>
      <c r="AO4393" s="2" t="s">
        <v>13717</v>
      </c>
    </row>
    <row r="4394" spans="17:41">
      <c r="Q4394" s="80">
        <v>0.34166666666666701</v>
      </c>
      <c r="R4394" s="81">
        <v>1</v>
      </c>
      <c r="S4394" s="81" t="s">
        <v>1513</v>
      </c>
      <c r="T4394" s="83" t="s">
        <v>13717</v>
      </c>
      <c r="AL4394" s="79">
        <v>0.36135416666666698</v>
      </c>
      <c r="AM4394" s="2">
        <v>2</v>
      </c>
      <c r="AN4394" s="2" t="s">
        <v>1991</v>
      </c>
      <c r="AO4394" s="2" t="s">
        <v>13716</v>
      </c>
    </row>
    <row r="4395" spans="17:41">
      <c r="Q4395" s="84">
        <v>0.341747685185185</v>
      </c>
      <c r="R4395" s="85">
        <v>1</v>
      </c>
      <c r="S4395" s="85" t="s">
        <v>1198</v>
      </c>
      <c r="T4395" s="87" t="s">
        <v>13718</v>
      </c>
      <c r="AL4395" s="79">
        <v>0.361377314814815</v>
      </c>
      <c r="AM4395" s="2">
        <v>1</v>
      </c>
      <c r="AN4395" s="2" t="s">
        <v>2512</v>
      </c>
      <c r="AO4395" s="2" t="s">
        <v>13717</v>
      </c>
    </row>
    <row r="4396" spans="17:41">
      <c r="Q4396" s="80">
        <v>0.34175925925925899</v>
      </c>
      <c r="R4396" s="81">
        <v>1</v>
      </c>
      <c r="S4396" s="81" t="s">
        <v>1264</v>
      </c>
      <c r="T4396" s="83" t="s">
        <v>13718</v>
      </c>
      <c r="AL4396" s="79">
        <v>0.36142361111111099</v>
      </c>
      <c r="AM4396" s="2">
        <v>4</v>
      </c>
      <c r="AN4396" s="2" t="s">
        <v>5253</v>
      </c>
      <c r="AO4396" s="2" t="s">
        <v>13717</v>
      </c>
    </row>
    <row r="4397" spans="17:41">
      <c r="Q4397" s="84">
        <v>0.34193287037037001</v>
      </c>
      <c r="R4397" s="85">
        <v>1</v>
      </c>
      <c r="S4397" s="85" t="s">
        <v>2248</v>
      </c>
      <c r="T4397" s="87" t="s">
        <v>13717</v>
      </c>
      <c r="AL4397" s="79">
        <v>0.36143518518518503</v>
      </c>
      <c r="AM4397" s="2">
        <v>1</v>
      </c>
      <c r="AN4397" s="2" t="s">
        <v>851</v>
      </c>
      <c r="AO4397" s="2" t="s">
        <v>13728</v>
      </c>
    </row>
    <row r="4398" spans="17:41">
      <c r="Q4398" s="80">
        <v>0.34196759259259302</v>
      </c>
      <c r="R4398" s="81">
        <v>1</v>
      </c>
      <c r="S4398" s="81" t="s">
        <v>2586</v>
      </c>
      <c r="T4398" s="83" t="s">
        <v>13717</v>
      </c>
      <c r="AL4398" s="79">
        <v>0.36143518518518503</v>
      </c>
      <c r="AM4398" s="2">
        <v>1</v>
      </c>
      <c r="AN4398" s="2" t="s">
        <v>2562</v>
      </c>
      <c r="AO4398" s="2" t="s">
        <v>13718</v>
      </c>
    </row>
    <row r="4399" spans="17:41">
      <c r="Q4399" s="84">
        <v>0.34199074074074098</v>
      </c>
      <c r="R4399" s="85">
        <v>2</v>
      </c>
      <c r="S4399" s="85" t="s">
        <v>1911</v>
      </c>
      <c r="T4399" s="87" t="s">
        <v>13719</v>
      </c>
      <c r="AL4399" s="79">
        <v>0.36148148148148102</v>
      </c>
      <c r="AM4399" s="2">
        <v>1</v>
      </c>
      <c r="AN4399" s="2" t="s">
        <v>1993</v>
      </c>
      <c r="AO4399" s="2" t="s">
        <v>13717</v>
      </c>
    </row>
    <row r="4400" spans="17:41">
      <c r="Q4400" s="80">
        <v>0.34207175925925898</v>
      </c>
      <c r="R4400" s="81">
        <v>5</v>
      </c>
      <c r="S4400" s="81" t="s">
        <v>2244</v>
      </c>
      <c r="T4400" s="83" t="s">
        <v>13717</v>
      </c>
      <c r="AL4400" s="79">
        <v>0.361493055555556</v>
      </c>
      <c r="AM4400" s="2">
        <v>2</v>
      </c>
      <c r="AN4400" s="2" t="s">
        <v>5254</v>
      </c>
      <c r="AO4400" s="2" t="s">
        <v>13717</v>
      </c>
    </row>
    <row r="4401" spans="17:41">
      <c r="Q4401" s="84">
        <v>0.34211805555555602</v>
      </c>
      <c r="R4401" s="85">
        <v>1</v>
      </c>
      <c r="S4401" s="85" t="s">
        <v>1515</v>
      </c>
      <c r="T4401" s="87" t="s">
        <v>13719</v>
      </c>
      <c r="AL4401" s="79">
        <v>0.361527777777778</v>
      </c>
      <c r="AM4401" s="2">
        <v>4</v>
      </c>
      <c r="AN4401" s="2" t="s">
        <v>5256</v>
      </c>
      <c r="AO4401" s="2" t="s">
        <v>13717</v>
      </c>
    </row>
    <row r="4402" spans="17:41">
      <c r="Q4402" s="80">
        <v>0.342210648148148</v>
      </c>
      <c r="R4402" s="81">
        <v>4</v>
      </c>
      <c r="S4402" s="81" t="s">
        <v>2486</v>
      </c>
      <c r="T4402" s="83" t="s">
        <v>13717</v>
      </c>
      <c r="AL4402" s="79">
        <v>0.36155092592592603</v>
      </c>
      <c r="AM4402" s="2">
        <v>1</v>
      </c>
      <c r="AN4402" s="2" t="s">
        <v>5257</v>
      </c>
      <c r="AO4402" s="2" t="s">
        <v>13717</v>
      </c>
    </row>
    <row r="4403" spans="17:41">
      <c r="Q4403" s="84">
        <v>0.34224537037037001</v>
      </c>
      <c r="R4403" s="85">
        <v>1</v>
      </c>
      <c r="S4403" s="85" t="s">
        <v>1906</v>
      </c>
      <c r="T4403" s="87" t="s">
        <v>13717</v>
      </c>
      <c r="AL4403" s="79">
        <v>0.36157407407407399</v>
      </c>
      <c r="AM4403" s="2">
        <v>1</v>
      </c>
      <c r="AN4403" s="2" t="s">
        <v>1994</v>
      </c>
      <c r="AO4403" s="2" t="s">
        <v>13717</v>
      </c>
    </row>
    <row r="4404" spans="17:41">
      <c r="Q4404" s="80">
        <v>0.34229166666666699</v>
      </c>
      <c r="R4404" s="81">
        <v>1</v>
      </c>
      <c r="S4404" s="81" t="s">
        <v>1315</v>
      </c>
      <c r="T4404" s="83" t="s">
        <v>13717</v>
      </c>
      <c r="AL4404" s="79">
        <v>0.36159722222222201</v>
      </c>
      <c r="AM4404" s="2">
        <v>2</v>
      </c>
      <c r="AN4404" s="2" t="s">
        <v>797</v>
      </c>
      <c r="AO4404" s="2" t="s">
        <v>13718</v>
      </c>
    </row>
    <row r="4405" spans="17:41">
      <c r="Q4405" s="84">
        <v>0.34230324074074098</v>
      </c>
      <c r="R4405" s="85">
        <v>1</v>
      </c>
      <c r="S4405" s="85" t="s">
        <v>4968</v>
      </c>
      <c r="T4405" s="87" t="s">
        <v>13719</v>
      </c>
      <c r="AL4405" s="79">
        <v>0.36163194444444402</v>
      </c>
      <c r="AM4405" s="2">
        <v>1</v>
      </c>
      <c r="AN4405" s="2" t="s">
        <v>1992</v>
      </c>
      <c r="AO4405" s="2" t="s">
        <v>13719</v>
      </c>
    </row>
    <row r="4406" spans="17:41">
      <c r="Q4406" s="80">
        <v>0.34230324074074098</v>
      </c>
      <c r="R4406" s="81">
        <v>1</v>
      </c>
      <c r="S4406" s="81" t="s">
        <v>2840</v>
      </c>
      <c r="T4406" s="83" t="s">
        <v>13721</v>
      </c>
      <c r="AL4406" s="79">
        <v>0.36165509259259299</v>
      </c>
      <c r="AM4406" s="2">
        <v>1</v>
      </c>
      <c r="AN4406" s="2" t="s">
        <v>2562</v>
      </c>
      <c r="AO4406" s="2" t="s">
        <v>13730</v>
      </c>
    </row>
    <row r="4407" spans="17:41">
      <c r="Q4407" s="84">
        <v>0.34236111111111101</v>
      </c>
      <c r="R4407" s="85">
        <v>1</v>
      </c>
      <c r="S4407" s="85" t="s">
        <v>12711</v>
      </c>
      <c r="T4407" s="87" t="s">
        <v>13716</v>
      </c>
      <c r="AL4407" s="79">
        <v>0.36179398148148201</v>
      </c>
      <c r="AM4407" s="2">
        <v>1</v>
      </c>
      <c r="AN4407" s="2" t="s">
        <v>1270</v>
      </c>
      <c r="AO4407" s="2" t="s">
        <v>13716</v>
      </c>
    </row>
    <row r="4408" spans="17:41">
      <c r="Q4408" s="80">
        <v>0.34240740740740699</v>
      </c>
      <c r="R4408" s="81">
        <v>1</v>
      </c>
      <c r="S4408" s="81" t="s">
        <v>1907</v>
      </c>
      <c r="T4408" s="83" t="s">
        <v>13717</v>
      </c>
      <c r="AL4408" s="79">
        <v>0.36180555555555599</v>
      </c>
      <c r="AM4408" s="2">
        <v>2</v>
      </c>
      <c r="AN4408" s="2" t="s">
        <v>2562</v>
      </c>
      <c r="AO4408" s="2" t="s">
        <v>13718</v>
      </c>
    </row>
    <row r="4409" spans="17:41">
      <c r="Q4409" s="84">
        <v>0.34241898148148098</v>
      </c>
      <c r="R4409" s="85">
        <v>2</v>
      </c>
      <c r="S4409" s="85" t="s">
        <v>2252</v>
      </c>
      <c r="T4409" s="87" t="s">
        <v>13717</v>
      </c>
      <c r="AL4409" s="79">
        <v>0.361875</v>
      </c>
      <c r="AM4409" s="2">
        <v>3</v>
      </c>
      <c r="AN4409" s="2" t="s">
        <v>598</v>
      </c>
      <c r="AO4409" s="2" t="s">
        <v>13718</v>
      </c>
    </row>
    <row r="4410" spans="17:41">
      <c r="Q4410" s="80">
        <v>0.34241898148148098</v>
      </c>
      <c r="R4410" s="81">
        <v>1</v>
      </c>
      <c r="S4410" s="81" t="s">
        <v>2844</v>
      </c>
      <c r="T4410" s="83" t="s">
        <v>13717</v>
      </c>
      <c r="AL4410" s="79">
        <v>0.36194444444444401</v>
      </c>
      <c r="AM4410" s="2">
        <v>1</v>
      </c>
      <c r="AN4410" s="2" t="s">
        <v>4215</v>
      </c>
      <c r="AO4410" s="2" t="s">
        <v>13730</v>
      </c>
    </row>
    <row r="4411" spans="17:41">
      <c r="Q4411" s="84">
        <v>0.34255787037037</v>
      </c>
      <c r="R4411" s="85">
        <v>1</v>
      </c>
      <c r="S4411" s="85" t="s">
        <v>4965</v>
      </c>
      <c r="T4411" s="87" t="s">
        <v>13717</v>
      </c>
      <c r="AL4411" s="79">
        <v>0.36211805555555598</v>
      </c>
      <c r="AM4411" s="2">
        <v>1</v>
      </c>
      <c r="AN4411" s="2" t="s">
        <v>600</v>
      </c>
      <c r="AO4411" s="2" t="s">
        <v>13721</v>
      </c>
    </row>
    <row r="4412" spans="17:41">
      <c r="Q4412" s="80">
        <v>0.34255787037037</v>
      </c>
      <c r="R4412" s="81">
        <v>1</v>
      </c>
      <c r="S4412" s="81" t="s">
        <v>2250</v>
      </c>
      <c r="T4412" s="83" t="s">
        <v>13719</v>
      </c>
      <c r="AL4412" s="79">
        <v>0.36231481481481498</v>
      </c>
      <c r="AM4412" s="2">
        <v>1</v>
      </c>
      <c r="AN4412" s="2" t="s">
        <v>4200</v>
      </c>
      <c r="AO4412" s="2" t="s">
        <v>13723</v>
      </c>
    </row>
    <row r="4413" spans="17:41">
      <c r="Q4413" s="84">
        <v>0.34258101851851902</v>
      </c>
      <c r="R4413" s="85">
        <v>1</v>
      </c>
      <c r="S4413" s="85" t="s">
        <v>2588</v>
      </c>
      <c r="T4413" s="87" t="s">
        <v>13717</v>
      </c>
      <c r="AL4413" s="79">
        <v>0.36232638888888902</v>
      </c>
      <c r="AM4413" s="2">
        <v>1</v>
      </c>
      <c r="AN4413" s="2" t="s">
        <v>911</v>
      </c>
      <c r="AO4413" s="2" t="s">
        <v>13722</v>
      </c>
    </row>
    <row r="4414" spans="17:41">
      <c r="Q4414" s="80">
        <v>0.34260416666666699</v>
      </c>
      <c r="R4414" s="81">
        <v>1</v>
      </c>
      <c r="S4414" s="81" t="s">
        <v>2659</v>
      </c>
      <c r="T4414" s="83" t="s">
        <v>13719</v>
      </c>
      <c r="AL4414" s="79">
        <v>0.362453703703704</v>
      </c>
      <c r="AM4414" s="2">
        <v>1</v>
      </c>
      <c r="AN4414" s="2" t="s">
        <v>2513</v>
      </c>
      <c r="AO4414" s="2" t="s">
        <v>13719</v>
      </c>
    </row>
    <row r="4415" spans="17:41">
      <c r="Q4415" s="84">
        <v>0.34261574074074103</v>
      </c>
      <c r="R4415" s="85">
        <v>1</v>
      </c>
      <c r="S4415" s="85" t="s">
        <v>4967</v>
      </c>
      <c r="T4415" s="87" t="s">
        <v>13719</v>
      </c>
      <c r="AL4415" s="79">
        <v>0.36247685185185202</v>
      </c>
      <c r="AM4415" s="2">
        <v>1</v>
      </c>
      <c r="AN4415" s="2" t="s">
        <v>2685</v>
      </c>
      <c r="AO4415" s="2" t="s">
        <v>13719</v>
      </c>
    </row>
    <row r="4416" spans="17:41">
      <c r="Q4416" s="80">
        <v>0.34261574074074103</v>
      </c>
      <c r="R4416" s="81">
        <v>1</v>
      </c>
      <c r="S4416" s="81" t="s">
        <v>2249</v>
      </c>
      <c r="T4416" s="83" t="s">
        <v>13719</v>
      </c>
      <c r="AL4416" s="79">
        <v>0.36249999999999999</v>
      </c>
      <c r="AM4416" s="2">
        <v>1</v>
      </c>
      <c r="AN4416" s="2" t="s">
        <v>2902</v>
      </c>
      <c r="AO4416" s="2" t="s">
        <v>13717</v>
      </c>
    </row>
    <row r="4417" spans="17:41">
      <c r="Q4417" s="84">
        <v>0.34263888888888899</v>
      </c>
      <c r="R4417" s="85">
        <v>1</v>
      </c>
      <c r="S4417" s="85" t="s">
        <v>12712</v>
      </c>
      <c r="T4417" s="87" t="s">
        <v>13722</v>
      </c>
      <c r="AL4417" s="79">
        <v>0.36249999999999999</v>
      </c>
      <c r="AM4417" s="2">
        <v>3</v>
      </c>
      <c r="AN4417" s="2" t="s">
        <v>1050</v>
      </c>
      <c r="AO4417" s="2" t="s">
        <v>13718</v>
      </c>
    </row>
    <row r="4418" spans="17:41">
      <c r="Q4418" s="80">
        <v>0.342673611111111</v>
      </c>
      <c r="R4418" s="81">
        <v>2</v>
      </c>
      <c r="S4418" s="81" t="s">
        <v>553</v>
      </c>
      <c r="T4418" s="83" t="s">
        <v>13722</v>
      </c>
      <c r="AL4418" s="79">
        <v>0.36255787037037002</v>
      </c>
      <c r="AM4418" s="2">
        <v>1</v>
      </c>
      <c r="AN4418" s="2" t="s">
        <v>2562</v>
      </c>
      <c r="AO4418" s="2" t="s">
        <v>13718</v>
      </c>
    </row>
    <row r="4419" spans="17:41">
      <c r="Q4419" s="84">
        <v>0.34280092592592598</v>
      </c>
      <c r="R4419" s="85">
        <v>1</v>
      </c>
      <c r="S4419" s="85" t="s">
        <v>2658</v>
      </c>
      <c r="T4419" s="87" t="s">
        <v>13716</v>
      </c>
      <c r="AL4419" s="79">
        <v>0.36266203703703698</v>
      </c>
      <c r="AM4419" s="2">
        <v>1</v>
      </c>
      <c r="AN4419" s="2" t="s">
        <v>12754</v>
      </c>
      <c r="AO4419" s="2" t="s">
        <v>13728</v>
      </c>
    </row>
    <row r="4420" spans="17:41">
      <c r="Q4420" s="80">
        <v>0.34287037037036999</v>
      </c>
      <c r="R4420" s="81">
        <v>3</v>
      </c>
      <c r="S4420" s="81" t="s">
        <v>2485</v>
      </c>
      <c r="T4420" s="83" t="s">
        <v>13717</v>
      </c>
      <c r="AL4420" s="79">
        <v>0.36273148148148099</v>
      </c>
      <c r="AM4420" s="2">
        <v>1</v>
      </c>
      <c r="AN4420" s="2" t="s">
        <v>1107</v>
      </c>
      <c r="AO4420" s="2" t="s">
        <v>13721</v>
      </c>
    </row>
    <row r="4421" spans="17:41">
      <c r="Q4421" s="84">
        <v>0.34288194444444398</v>
      </c>
      <c r="R4421" s="85">
        <v>1</v>
      </c>
      <c r="S4421" s="85" t="s">
        <v>2845</v>
      </c>
      <c r="T4421" s="87" t="s">
        <v>13719</v>
      </c>
      <c r="AL4421" s="79">
        <v>0.36276620370370399</v>
      </c>
      <c r="AM4421" s="2">
        <v>2</v>
      </c>
      <c r="AN4421" s="2" t="s">
        <v>880</v>
      </c>
      <c r="AO4421" s="2" t="s">
        <v>13721</v>
      </c>
    </row>
    <row r="4422" spans="17:41">
      <c r="Q4422" s="80">
        <v>0.34288194444444398</v>
      </c>
      <c r="R4422" s="81">
        <v>1</v>
      </c>
      <c r="S4422" s="81" t="s">
        <v>4969</v>
      </c>
      <c r="T4422" s="83" t="s">
        <v>13719</v>
      </c>
      <c r="AL4422" s="79">
        <v>0.36277777777777798</v>
      </c>
      <c r="AM4422" s="2">
        <v>1</v>
      </c>
      <c r="AN4422" s="2" t="s">
        <v>602</v>
      </c>
      <c r="AO4422" s="2" t="s">
        <v>13722</v>
      </c>
    </row>
    <row r="4423" spans="17:41">
      <c r="Q4423" s="84">
        <v>0.34289351851851901</v>
      </c>
      <c r="R4423" s="85">
        <v>1</v>
      </c>
      <c r="S4423" s="85" t="s">
        <v>2846</v>
      </c>
      <c r="T4423" s="87" t="s">
        <v>13719</v>
      </c>
      <c r="AL4423" s="79">
        <v>0.362835648148148</v>
      </c>
      <c r="AM4423" s="2">
        <v>1</v>
      </c>
      <c r="AN4423" s="2" t="s">
        <v>1995</v>
      </c>
      <c r="AO4423" s="2" t="s">
        <v>13719</v>
      </c>
    </row>
    <row r="4424" spans="17:41">
      <c r="Q4424" s="80">
        <v>0.34292824074074102</v>
      </c>
      <c r="R4424" s="81">
        <v>1</v>
      </c>
      <c r="S4424" s="81" t="s">
        <v>4970</v>
      </c>
      <c r="T4424" s="83" t="s">
        <v>13717</v>
      </c>
      <c r="AL4424" s="79">
        <v>0.36284722222222199</v>
      </c>
      <c r="AM4424" s="2">
        <v>1</v>
      </c>
      <c r="AN4424" s="2" t="s">
        <v>235</v>
      </c>
      <c r="AO4424" s="2" t="s">
        <v>13721</v>
      </c>
    </row>
    <row r="4425" spans="17:41">
      <c r="Q4425" s="84">
        <v>0.34304398148148102</v>
      </c>
      <c r="R4425" s="85">
        <v>1</v>
      </c>
      <c r="S4425" s="85" t="s">
        <v>1912</v>
      </c>
      <c r="T4425" s="87" t="s">
        <v>13719</v>
      </c>
      <c r="AL4425" s="79">
        <v>0.36285879629629603</v>
      </c>
      <c r="AM4425" s="2">
        <v>1</v>
      </c>
      <c r="AN4425" s="2" t="s">
        <v>3343</v>
      </c>
      <c r="AO4425" s="2" t="s">
        <v>13730</v>
      </c>
    </row>
    <row r="4426" spans="17:41">
      <c r="Q4426" s="80">
        <v>0.343136574074074</v>
      </c>
      <c r="R4426" s="81">
        <v>1</v>
      </c>
      <c r="S4426" s="81" t="s">
        <v>168</v>
      </c>
      <c r="T4426" s="83" t="s">
        <v>13717</v>
      </c>
      <c r="AL4426" s="79">
        <v>0.36287037037037001</v>
      </c>
      <c r="AM4426" s="2">
        <v>1</v>
      </c>
      <c r="AN4426" s="2" t="s">
        <v>3626</v>
      </c>
      <c r="AO4426" s="2" t="s">
        <v>13716</v>
      </c>
    </row>
    <row r="4427" spans="17:41">
      <c r="Q4427" s="84">
        <v>0.34315972222222202</v>
      </c>
      <c r="R4427" s="85">
        <v>4</v>
      </c>
      <c r="S4427" s="85" t="s">
        <v>2253</v>
      </c>
      <c r="T4427" s="87" t="s">
        <v>13717</v>
      </c>
      <c r="AL4427" s="79">
        <v>0.36289351851851898</v>
      </c>
      <c r="AM4427" s="2">
        <v>2</v>
      </c>
      <c r="AN4427" s="2" t="s">
        <v>236</v>
      </c>
      <c r="AO4427" s="2" t="s">
        <v>13721</v>
      </c>
    </row>
    <row r="4428" spans="17:41">
      <c r="Q4428" s="80">
        <v>0.34315972222222202</v>
      </c>
      <c r="R4428" s="81">
        <v>1</v>
      </c>
      <c r="S4428" s="81" t="s">
        <v>2251</v>
      </c>
      <c r="T4428" s="83" t="s">
        <v>13716</v>
      </c>
      <c r="AL4428" s="79">
        <v>0.36290509259259301</v>
      </c>
      <c r="AM4428" s="2">
        <v>1</v>
      </c>
      <c r="AN4428" s="2" t="s">
        <v>799</v>
      </c>
      <c r="AO4428" s="2" t="s">
        <v>13722</v>
      </c>
    </row>
    <row r="4429" spans="17:41">
      <c r="Q4429" s="84">
        <v>0.343171296296296</v>
      </c>
      <c r="R4429" s="85">
        <v>1</v>
      </c>
      <c r="S4429" s="85" t="s">
        <v>2662</v>
      </c>
      <c r="T4429" s="87" t="s">
        <v>13719</v>
      </c>
      <c r="AL4429" s="79">
        <v>0.36296296296296299</v>
      </c>
      <c r="AM4429" s="2">
        <v>2</v>
      </c>
      <c r="AN4429" s="2" t="s">
        <v>237</v>
      </c>
      <c r="AO4429" s="2" t="s">
        <v>13721</v>
      </c>
    </row>
    <row r="4430" spans="17:41">
      <c r="Q4430" s="80">
        <v>0.34322916666666697</v>
      </c>
      <c r="R4430" s="81">
        <v>1</v>
      </c>
      <c r="S4430" s="81" t="s">
        <v>4973</v>
      </c>
      <c r="T4430" s="83" t="s">
        <v>13719</v>
      </c>
      <c r="AL4430" s="79">
        <v>0.36302083333333302</v>
      </c>
      <c r="AM4430" s="2">
        <v>1</v>
      </c>
      <c r="AN4430" s="2" t="s">
        <v>601</v>
      </c>
      <c r="AO4430" s="2" t="s">
        <v>13718</v>
      </c>
    </row>
    <row r="4431" spans="17:41">
      <c r="Q4431" s="84">
        <v>0.34333333333333299</v>
      </c>
      <c r="R4431" s="85">
        <v>1</v>
      </c>
      <c r="S4431" s="85" t="s">
        <v>1525</v>
      </c>
      <c r="T4431" s="87" t="s">
        <v>13717</v>
      </c>
      <c r="AL4431" s="79">
        <v>0.36311342592592599</v>
      </c>
      <c r="AM4431" s="2">
        <v>1</v>
      </c>
      <c r="AN4431" s="2" t="s">
        <v>5259</v>
      </c>
      <c r="AO4431" s="2" t="s">
        <v>13717</v>
      </c>
    </row>
    <row r="4432" spans="17:41">
      <c r="Q4432" s="80">
        <v>0.34346064814814797</v>
      </c>
      <c r="R4432" s="81">
        <v>1</v>
      </c>
      <c r="S4432" s="81" t="s">
        <v>1526</v>
      </c>
      <c r="T4432" s="83" t="s">
        <v>13717</v>
      </c>
      <c r="AL4432" s="79">
        <v>0.36317129629629602</v>
      </c>
      <c r="AM4432" s="2">
        <v>1</v>
      </c>
      <c r="AN4432" s="2" t="s">
        <v>5261</v>
      </c>
      <c r="AO4432" s="2" t="s">
        <v>13719</v>
      </c>
    </row>
    <row r="4433" spans="17:41">
      <c r="Q4433" s="84">
        <v>0.34346064814814797</v>
      </c>
      <c r="R4433" s="85">
        <v>2</v>
      </c>
      <c r="S4433" s="85" t="s">
        <v>2661</v>
      </c>
      <c r="T4433" s="87" t="s">
        <v>13719</v>
      </c>
      <c r="AL4433" s="79">
        <v>0.36319444444444399</v>
      </c>
      <c r="AM4433" s="2">
        <v>2</v>
      </c>
      <c r="AN4433" s="2" t="s">
        <v>2315</v>
      </c>
      <c r="AO4433" s="2" t="s">
        <v>13717</v>
      </c>
    </row>
    <row r="4434" spans="17:41">
      <c r="Q4434" s="80">
        <v>0.343483796296296</v>
      </c>
      <c r="R4434" s="81">
        <v>2</v>
      </c>
      <c r="S4434" s="81" t="s">
        <v>2254</v>
      </c>
      <c r="T4434" s="83" t="s">
        <v>13717</v>
      </c>
      <c r="AL4434" s="79">
        <v>0.36319444444444399</v>
      </c>
      <c r="AM4434" s="2">
        <v>1</v>
      </c>
      <c r="AN4434" s="2" t="s">
        <v>5232</v>
      </c>
      <c r="AO4434" s="2" t="s">
        <v>13728</v>
      </c>
    </row>
    <row r="4435" spans="17:41">
      <c r="Q4435" s="84">
        <v>0.34349537037036998</v>
      </c>
      <c r="R4435" s="85">
        <v>1</v>
      </c>
      <c r="S4435" s="85" t="s">
        <v>1913</v>
      </c>
      <c r="T4435" s="87" t="s">
        <v>13716</v>
      </c>
      <c r="AL4435" s="79">
        <v>0.36322916666666699</v>
      </c>
      <c r="AM4435" s="2">
        <v>1</v>
      </c>
      <c r="AN4435" s="2" t="s">
        <v>1585</v>
      </c>
      <c r="AO4435" s="2" t="s">
        <v>13717</v>
      </c>
    </row>
    <row r="4436" spans="17:41">
      <c r="Q4436" s="80">
        <v>0.34350694444444402</v>
      </c>
      <c r="R4436" s="81">
        <v>1</v>
      </c>
      <c r="S4436" s="81" t="s">
        <v>2852</v>
      </c>
      <c r="T4436" s="83" t="s">
        <v>13719</v>
      </c>
      <c r="AL4436" s="79">
        <v>0.363263888888889</v>
      </c>
      <c r="AM4436" s="2">
        <v>2</v>
      </c>
      <c r="AN4436" s="2" t="s">
        <v>5269</v>
      </c>
      <c r="AO4436" s="2" t="s">
        <v>13719</v>
      </c>
    </row>
    <row r="4437" spans="17:41">
      <c r="Q4437" s="84">
        <v>0.34356481481481499</v>
      </c>
      <c r="R4437" s="85">
        <v>1</v>
      </c>
      <c r="S4437" s="85" t="s">
        <v>1524</v>
      </c>
      <c r="T4437" s="87" t="s">
        <v>13716</v>
      </c>
      <c r="AL4437" s="79">
        <v>0.363263888888889</v>
      </c>
      <c r="AM4437" s="2">
        <v>1</v>
      </c>
      <c r="AN4437" s="2" t="s">
        <v>2562</v>
      </c>
      <c r="AO4437" s="2" t="s">
        <v>13718</v>
      </c>
    </row>
    <row r="4438" spans="17:41">
      <c r="Q4438" s="80">
        <v>0.34358796296296301</v>
      </c>
      <c r="R4438" s="81">
        <v>3</v>
      </c>
      <c r="S4438" s="81" t="s">
        <v>958</v>
      </c>
      <c r="T4438" s="83" t="s">
        <v>13726</v>
      </c>
      <c r="AL4438" s="79">
        <v>0.36327546296296298</v>
      </c>
      <c r="AM4438" s="2">
        <v>1</v>
      </c>
      <c r="AN4438" s="2" t="s">
        <v>1997</v>
      </c>
      <c r="AO4438" s="2" t="s">
        <v>13719</v>
      </c>
    </row>
    <row r="4439" spans="17:41">
      <c r="Q4439" s="84">
        <v>0.34361111111111098</v>
      </c>
      <c r="R4439" s="85">
        <v>1</v>
      </c>
      <c r="S4439" s="85" t="s">
        <v>2850</v>
      </c>
      <c r="T4439" s="87" t="s">
        <v>13717</v>
      </c>
      <c r="AL4439" s="79">
        <v>0.36328703703703702</v>
      </c>
      <c r="AM4439" s="2">
        <v>4</v>
      </c>
      <c r="AN4439" s="2" t="s">
        <v>5274</v>
      </c>
      <c r="AO4439" s="2" t="s">
        <v>13717</v>
      </c>
    </row>
    <row r="4440" spans="17:41">
      <c r="Q4440" s="80">
        <v>0.343634259259259</v>
      </c>
      <c r="R4440" s="81">
        <v>1</v>
      </c>
      <c r="S4440" s="81" t="s">
        <v>2487</v>
      </c>
      <c r="T4440" s="83" t="s">
        <v>13717</v>
      </c>
      <c r="AL4440" s="79">
        <v>0.363298611111111</v>
      </c>
      <c r="AM4440" s="2">
        <v>2</v>
      </c>
      <c r="AN4440" s="2" t="s">
        <v>912</v>
      </c>
      <c r="AO4440" s="2" t="s">
        <v>13726</v>
      </c>
    </row>
    <row r="4441" spans="17:41">
      <c r="Q4441" s="84">
        <v>0.34368055555555599</v>
      </c>
      <c r="R4441" s="85">
        <v>1</v>
      </c>
      <c r="S4441" s="85" t="s">
        <v>4975</v>
      </c>
      <c r="T4441" s="87" t="s">
        <v>13719</v>
      </c>
      <c r="AL4441" s="79">
        <v>0.36331018518518499</v>
      </c>
      <c r="AM4441" s="2">
        <v>1</v>
      </c>
      <c r="AN4441" s="2" t="s">
        <v>5275</v>
      </c>
      <c r="AO4441" s="2" t="s">
        <v>13717</v>
      </c>
    </row>
    <row r="4442" spans="17:41">
      <c r="Q4442" s="80">
        <v>0.34369212962963003</v>
      </c>
      <c r="R4442" s="81">
        <v>1</v>
      </c>
      <c r="S4442" s="81" t="s">
        <v>4976</v>
      </c>
      <c r="T4442" s="83" t="s">
        <v>13719</v>
      </c>
      <c r="AL4442" s="79">
        <v>0.36331018518518499</v>
      </c>
      <c r="AM4442" s="2">
        <v>1</v>
      </c>
      <c r="AN4442" s="2" t="s">
        <v>2901</v>
      </c>
      <c r="AO4442" s="2" t="s">
        <v>13721</v>
      </c>
    </row>
    <row r="4443" spans="17:41">
      <c r="Q4443" s="84">
        <v>0.34371527777777799</v>
      </c>
      <c r="R4443" s="85">
        <v>1</v>
      </c>
      <c r="S4443" s="85" t="s">
        <v>2666</v>
      </c>
      <c r="T4443" s="87" t="s">
        <v>13719</v>
      </c>
      <c r="AL4443" s="79">
        <v>0.36335648148148098</v>
      </c>
      <c r="AM4443" s="2">
        <v>1</v>
      </c>
      <c r="AN4443" s="2" t="s">
        <v>2904</v>
      </c>
      <c r="AO4443" s="2" t="s">
        <v>13717</v>
      </c>
    </row>
    <row r="4444" spans="17:41">
      <c r="Q4444" s="80">
        <v>0.34372685185185198</v>
      </c>
      <c r="R4444" s="81">
        <v>3</v>
      </c>
      <c r="S4444" s="81" t="s">
        <v>2663</v>
      </c>
      <c r="T4444" s="83" t="s">
        <v>13719</v>
      </c>
      <c r="AL4444" s="79">
        <v>0.36335648148148098</v>
      </c>
      <c r="AM4444" s="2">
        <v>1</v>
      </c>
      <c r="AN4444" s="2" t="s">
        <v>1996</v>
      </c>
      <c r="AO4444" s="2" t="s">
        <v>13717</v>
      </c>
    </row>
    <row r="4445" spans="17:41">
      <c r="Q4445" s="84">
        <v>0.34378472222222201</v>
      </c>
      <c r="R4445" s="85">
        <v>1</v>
      </c>
      <c r="S4445" s="85" t="s">
        <v>4977</v>
      </c>
      <c r="T4445" s="87" t="s">
        <v>13719</v>
      </c>
      <c r="AL4445" s="79">
        <v>0.36339120370370398</v>
      </c>
      <c r="AM4445" s="2">
        <v>1</v>
      </c>
      <c r="AN4445" s="2" t="s">
        <v>1999</v>
      </c>
      <c r="AO4445" s="2" t="s">
        <v>13717</v>
      </c>
    </row>
    <row r="4446" spans="17:41">
      <c r="Q4446" s="80">
        <v>0.34381944444444401</v>
      </c>
      <c r="R4446" s="81">
        <v>1</v>
      </c>
      <c r="S4446" s="81" t="s">
        <v>1915</v>
      </c>
      <c r="T4446" s="83" t="s">
        <v>13717</v>
      </c>
      <c r="AL4446" s="79">
        <v>0.36339120370370398</v>
      </c>
      <c r="AM4446" s="2">
        <v>1</v>
      </c>
      <c r="AN4446" s="2" t="s">
        <v>2313</v>
      </c>
      <c r="AO4446" s="2" t="s">
        <v>13719</v>
      </c>
    </row>
    <row r="4447" spans="17:41">
      <c r="Q4447" s="84">
        <v>0.34384259259259298</v>
      </c>
      <c r="R4447" s="85">
        <v>1</v>
      </c>
      <c r="S4447" s="85" t="s">
        <v>2562</v>
      </c>
      <c r="T4447" s="87" t="s">
        <v>13717</v>
      </c>
      <c r="AL4447" s="79">
        <v>0.36340277777777802</v>
      </c>
      <c r="AM4447" s="2">
        <v>1</v>
      </c>
      <c r="AN4447" s="2" t="s">
        <v>5263</v>
      </c>
      <c r="AO4447" s="2" t="s">
        <v>13717</v>
      </c>
    </row>
    <row r="4448" spans="17:41">
      <c r="Q4448" s="80">
        <v>0.34391203703703699</v>
      </c>
      <c r="R4448" s="81">
        <v>1</v>
      </c>
      <c r="S4448" s="81" t="s">
        <v>2849</v>
      </c>
      <c r="T4448" s="83" t="s">
        <v>13716</v>
      </c>
      <c r="AL4448" s="79">
        <v>0.363414351851852</v>
      </c>
      <c r="AM4448" s="2">
        <v>1</v>
      </c>
      <c r="AN4448" s="2" t="s">
        <v>5277</v>
      </c>
      <c r="AO4448" s="2" t="s">
        <v>13717</v>
      </c>
    </row>
    <row r="4449" spans="17:41">
      <c r="Q4449" s="84">
        <v>0.34392361111111103</v>
      </c>
      <c r="R4449" s="85">
        <v>1</v>
      </c>
      <c r="S4449" s="85" t="s">
        <v>12713</v>
      </c>
      <c r="T4449" s="87" t="s">
        <v>13716</v>
      </c>
      <c r="AL4449" s="79">
        <v>0.36343750000000002</v>
      </c>
      <c r="AM4449" s="2">
        <v>1</v>
      </c>
      <c r="AN4449" s="2" t="s">
        <v>2000</v>
      </c>
      <c r="AO4449" s="2" t="s">
        <v>13717</v>
      </c>
    </row>
    <row r="4450" spans="17:41">
      <c r="Q4450" s="80">
        <v>0.34392361111111103</v>
      </c>
      <c r="R4450" s="81">
        <v>1</v>
      </c>
      <c r="S4450" s="81" t="s">
        <v>169</v>
      </c>
      <c r="T4450" s="83" t="s">
        <v>13717</v>
      </c>
      <c r="AL4450" s="79">
        <v>0.36347222222222197</v>
      </c>
      <c r="AM4450" s="2">
        <v>2</v>
      </c>
      <c r="AN4450" s="2" t="s">
        <v>3148</v>
      </c>
      <c r="AO4450" s="2" t="s">
        <v>13721</v>
      </c>
    </row>
    <row r="4451" spans="17:41">
      <c r="Q4451" s="84">
        <v>0.34392361111111103</v>
      </c>
      <c r="R4451" s="85">
        <v>2</v>
      </c>
      <c r="S4451" s="85" t="s">
        <v>2856</v>
      </c>
      <c r="T4451" s="87" t="s">
        <v>13722</v>
      </c>
      <c r="AL4451" s="79">
        <v>0.36350694444444398</v>
      </c>
      <c r="AM4451" s="2">
        <v>1</v>
      </c>
      <c r="AN4451" s="2" t="s">
        <v>5270</v>
      </c>
      <c r="AO4451" s="2" t="s">
        <v>13719</v>
      </c>
    </row>
    <row r="4452" spans="17:41">
      <c r="Q4452" s="80">
        <v>0.34399305555555598</v>
      </c>
      <c r="R4452" s="81">
        <v>3</v>
      </c>
      <c r="S4452" s="81" t="s">
        <v>4980</v>
      </c>
      <c r="T4452" s="83" t="s">
        <v>13719</v>
      </c>
      <c r="AL4452" s="79">
        <v>0.36358796296296297</v>
      </c>
      <c r="AM4452" s="2">
        <v>1</v>
      </c>
      <c r="AN4452" s="2" t="s">
        <v>5281</v>
      </c>
      <c r="AO4452" s="2" t="s">
        <v>13717</v>
      </c>
    </row>
    <row r="4453" spans="17:41">
      <c r="Q4453" s="84">
        <v>0.34400462962963002</v>
      </c>
      <c r="R4453" s="85">
        <v>1</v>
      </c>
      <c r="S4453" s="85" t="s">
        <v>2851</v>
      </c>
      <c r="T4453" s="87" t="s">
        <v>13719</v>
      </c>
      <c r="AL4453" s="79">
        <v>0.363645833333333</v>
      </c>
      <c r="AM4453" s="2">
        <v>1</v>
      </c>
      <c r="AN4453" s="2" t="s">
        <v>5282</v>
      </c>
      <c r="AO4453" s="2" t="s">
        <v>13717</v>
      </c>
    </row>
    <row r="4454" spans="17:41">
      <c r="Q4454" s="80">
        <v>0.344016203703704</v>
      </c>
      <c r="R4454" s="81">
        <v>2</v>
      </c>
      <c r="S4454" s="81" t="s">
        <v>1918</v>
      </c>
      <c r="T4454" s="83" t="s">
        <v>13719</v>
      </c>
      <c r="AL4454" s="79">
        <v>0.363726851851852</v>
      </c>
      <c r="AM4454" s="2">
        <v>1</v>
      </c>
      <c r="AN4454" s="2" t="s">
        <v>12755</v>
      </c>
      <c r="AO4454" s="2" t="s">
        <v>13716</v>
      </c>
    </row>
    <row r="4455" spans="17:41">
      <c r="Q4455" s="84">
        <v>0.34402777777777799</v>
      </c>
      <c r="R4455" s="85">
        <v>1</v>
      </c>
      <c r="S4455" s="85" t="s">
        <v>3974</v>
      </c>
      <c r="T4455" s="87" t="s">
        <v>13728</v>
      </c>
      <c r="AL4455" s="79">
        <v>0.36378472222222202</v>
      </c>
      <c r="AM4455" s="2">
        <v>1</v>
      </c>
      <c r="AN4455" s="2" t="s">
        <v>12756</v>
      </c>
      <c r="AO4455" s="2" t="s">
        <v>13718</v>
      </c>
    </row>
    <row r="4456" spans="17:41">
      <c r="Q4456" s="80">
        <v>0.34403935185185203</v>
      </c>
      <c r="R4456" s="81">
        <v>4</v>
      </c>
      <c r="S4456" s="81" t="s">
        <v>4981</v>
      </c>
      <c r="T4456" s="83" t="s">
        <v>13719</v>
      </c>
      <c r="AL4456" s="79">
        <v>0.36379629629629601</v>
      </c>
      <c r="AM4456" s="2">
        <v>1</v>
      </c>
      <c r="AN4456" s="2" t="s">
        <v>2686</v>
      </c>
      <c r="AO4456" s="2" t="s">
        <v>13717</v>
      </c>
    </row>
    <row r="4457" spans="17:41">
      <c r="Q4457" s="84">
        <v>0.34412037037037002</v>
      </c>
      <c r="R4457" s="85">
        <v>2</v>
      </c>
      <c r="S4457" s="85" t="s">
        <v>4983</v>
      </c>
      <c r="T4457" s="87" t="s">
        <v>13719</v>
      </c>
      <c r="AL4457" s="79">
        <v>0.36394675925925901</v>
      </c>
      <c r="AM4457" s="2">
        <v>1</v>
      </c>
      <c r="AN4457" s="2" t="s">
        <v>12757</v>
      </c>
      <c r="AO4457" s="2" t="s">
        <v>13716</v>
      </c>
    </row>
    <row r="4458" spans="17:41">
      <c r="Q4458" s="80">
        <v>0.34414351851851899</v>
      </c>
      <c r="R4458" s="81">
        <v>1</v>
      </c>
      <c r="S4458" s="81" t="s">
        <v>4984</v>
      </c>
      <c r="T4458" s="83" t="s">
        <v>13719</v>
      </c>
      <c r="AL4458" s="79">
        <v>0.36400462962962998</v>
      </c>
      <c r="AM4458" s="2">
        <v>2</v>
      </c>
      <c r="AN4458" s="2" t="s">
        <v>222</v>
      </c>
      <c r="AO4458" s="2" t="s">
        <v>13726</v>
      </c>
    </row>
    <row r="4459" spans="17:41">
      <c r="Q4459" s="84">
        <v>0.34416666666666701</v>
      </c>
      <c r="R4459" s="85">
        <v>1</v>
      </c>
      <c r="S4459" s="85" t="s">
        <v>1914</v>
      </c>
      <c r="T4459" s="87" t="s">
        <v>13717</v>
      </c>
      <c r="AL4459" s="79">
        <v>0.36406250000000001</v>
      </c>
      <c r="AM4459" s="2">
        <v>1</v>
      </c>
      <c r="AN4459" s="2" t="s">
        <v>5267</v>
      </c>
      <c r="AO4459" s="2" t="s">
        <v>13719</v>
      </c>
    </row>
    <row r="4460" spans="17:41">
      <c r="Q4460" s="80">
        <v>0.34416666666666701</v>
      </c>
      <c r="R4460" s="81">
        <v>1</v>
      </c>
      <c r="S4460" s="81" t="s">
        <v>4982</v>
      </c>
      <c r="T4460" s="83" t="s">
        <v>13719</v>
      </c>
      <c r="AL4460" s="79">
        <v>0.36412037037036998</v>
      </c>
      <c r="AM4460" s="2">
        <v>2</v>
      </c>
      <c r="AN4460" s="2" t="s">
        <v>2004</v>
      </c>
      <c r="AO4460" s="2" t="s">
        <v>13722</v>
      </c>
    </row>
    <row r="4461" spans="17:41">
      <c r="Q4461" s="84">
        <v>0.34417824074074099</v>
      </c>
      <c r="R4461" s="85">
        <v>4</v>
      </c>
      <c r="S4461" s="85" t="s">
        <v>2664</v>
      </c>
      <c r="T4461" s="87" t="s">
        <v>13717</v>
      </c>
      <c r="AL4461" s="79">
        <v>0.36416666666666703</v>
      </c>
      <c r="AM4461" s="2">
        <v>1</v>
      </c>
      <c r="AN4461" s="2" t="s">
        <v>1587</v>
      </c>
      <c r="AO4461" s="2" t="s">
        <v>13717</v>
      </c>
    </row>
    <row r="4462" spans="17:41">
      <c r="Q4462" s="80">
        <v>0.34417824074074099</v>
      </c>
      <c r="R4462" s="81">
        <v>1</v>
      </c>
      <c r="S4462" s="81" t="s">
        <v>4985</v>
      </c>
      <c r="T4462" s="83" t="s">
        <v>13719</v>
      </c>
      <c r="AL4462" s="79">
        <v>0.36421296296296302</v>
      </c>
      <c r="AM4462" s="2">
        <v>1</v>
      </c>
      <c r="AN4462" s="2" t="s">
        <v>5280</v>
      </c>
      <c r="AO4462" s="2" t="s">
        <v>13719</v>
      </c>
    </row>
    <row r="4463" spans="17:41">
      <c r="Q4463" s="84">
        <v>0.34418981481481498</v>
      </c>
      <c r="R4463" s="85">
        <v>1</v>
      </c>
      <c r="S4463" s="85" t="s">
        <v>1919</v>
      </c>
      <c r="T4463" s="87" t="s">
        <v>13717</v>
      </c>
      <c r="AL4463" s="79">
        <v>0.36429398148148101</v>
      </c>
      <c r="AM4463" s="2">
        <v>1</v>
      </c>
      <c r="AN4463" s="2" t="s">
        <v>5271</v>
      </c>
      <c r="AO4463" s="2" t="s">
        <v>13719</v>
      </c>
    </row>
    <row r="4464" spans="17:41">
      <c r="Q4464" s="80">
        <v>0.34420138888888901</v>
      </c>
      <c r="R4464" s="81">
        <v>1</v>
      </c>
      <c r="S4464" s="81" t="s">
        <v>4986</v>
      </c>
      <c r="T4464" s="83" t="s">
        <v>13719</v>
      </c>
      <c r="AL4464" s="79">
        <v>0.36431712962962998</v>
      </c>
      <c r="AM4464" s="2">
        <v>1</v>
      </c>
      <c r="AN4464" s="2" t="s">
        <v>12758</v>
      </c>
      <c r="AO4464" s="2" t="s">
        <v>13730</v>
      </c>
    </row>
    <row r="4465" spans="17:41">
      <c r="Q4465" s="84">
        <v>0.344212962962963</v>
      </c>
      <c r="R4465" s="85">
        <v>1</v>
      </c>
      <c r="S4465" s="85" t="s">
        <v>2255</v>
      </c>
      <c r="T4465" s="87" t="s">
        <v>13719</v>
      </c>
      <c r="AL4465" s="79">
        <v>0.36447916666666702</v>
      </c>
      <c r="AM4465" s="2">
        <v>1</v>
      </c>
      <c r="AN4465" s="2" t="s">
        <v>1582</v>
      </c>
      <c r="AO4465" s="2" t="s">
        <v>13719</v>
      </c>
    </row>
    <row r="4466" spans="17:41">
      <c r="Q4466" s="80">
        <v>0.34425925925925899</v>
      </c>
      <c r="R4466" s="81">
        <v>3</v>
      </c>
      <c r="S4466" s="81" t="s">
        <v>2490</v>
      </c>
      <c r="T4466" s="83" t="s">
        <v>13717</v>
      </c>
      <c r="AL4466" s="79">
        <v>0.364490740740741</v>
      </c>
      <c r="AM4466" s="2">
        <v>2</v>
      </c>
      <c r="AN4466" s="2" t="s">
        <v>12759</v>
      </c>
      <c r="AO4466" s="2" t="s">
        <v>13718</v>
      </c>
    </row>
    <row r="4467" spans="17:41">
      <c r="Q4467" s="84">
        <v>0.34425925925925899</v>
      </c>
      <c r="R4467" s="85">
        <v>1</v>
      </c>
      <c r="S4467" s="85" t="s">
        <v>4987</v>
      </c>
      <c r="T4467" s="87" t="s">
        <v>13719</v>
      </c>
      <c r="AL4467" s="79">
        <v>0.36464120370370401</v>
      </c>
      <c r="AM4467" s="2">
        <v>2</v>
      </c>
      <c r="AN4467" s="2" t="s">
        <v>5272</v>
      </c>
      <c r="AO4467" s="2" t="s">
        <v>13719</v>
      </c>
    </row>
    <row r="4468" spans="17:41">
      <c r="Q4468" s="80">
        <v>0.34427083333333303</v>
      </c>
      <c r="R4468" s="81">
        <v>1</v>
      </c>
      <c r="S4468" s="81" t="s">
        <v>2562</v>
      </c>
      <c r="T4468" s="83" t="s">
        <v>13717</v>
      </c>
      <c r="AL4468" s="79">
        <v>0.36464120370370401</v>
      </c>
      <c r="AM4468" s="2">
        <v>1</v>
      </c>
      <c r="AN4468" s="2" t="s">
        <v>2562</v>
      </c>
      <c r="AO4468" s="2" t="s">
        <v>13718</v>
      </c>
    </row>
    <row r="4469" spans="17:41">
      <c r="Q4469" s="84">
        <v>0.34427083333333303</v>
      </c>
      <c r="R4469" s="85">
        <v>1</v>
      </c>
      <c r="S4469" s="85" t="s">
        <v>2488</v>
      </c>
      <c r="T4469" s="87" t="s">
        <v>13719</v>
      </c>
      <c r="AL4469" s="79">
        <v>0.3646875</v>
      </c>
      <c r="AM4469" s="2">
        <v>1</v>
      </c>
      <c r="AN4469" s="2" t="s">
        <v>2562</v>
      </c>
      <c r="AO4469" s="2" t="s">
        <v>13718</v>
      </c>
    </row>
    <row r="4470" spans="17:41">
      <c r="Q4470" s="80">
        <v>0.34427083333333303</v>
      </c>
      <c r="R4470" s="81">
        <v>1</v>
      </c>
      <c r="S4470" s="81" t="s">
        <v>12714</v>
      </c>
      <c r="T4470" s="83" t="s">
        <v>13728</v>
      </c>
      <c r="AL4470" s="79">
        <v>0.36469907407407398</v>
      </c>
      <c r="AM4470" s="2">
        <v>2</v>
      </c>
      <c r="AN4470" s="2" t="s">
        <v>1998</v>
      </c>
      <c r="AO4470" s="2" t="s">
        <v>13716</v>
      </c>
    </row>
    <row r="4471" spans="17:41">
      <c r="Q4471" s="84">
        <v>0.34428240740740701</v>
      </c>
      <c r="R4471" s="85">
        <v>1</v>
      </c>
      <c r="S4471" s="85" t="s">
        <v>1922</v>
      </c>
      <c r="T4471" s="87" t="s">
        <v>13719</v>
      </c>
      <c r="AL4471" s="79">
        <v>0.36469907407407398</v>
      </c>
      <c r="AM4471" s="2">
        <v>1</v>
      </c>
      <c r="AN4471" s="2" t="s">
        <v>2908</v>
      </c>
      <c r="AO4471" s="2" t="s">
        <v>13722</v>
      </c>
    </row>
    <row r="4472" spans="17:41">
      <c r="Q4472" s="80">
        <v>0.344328703703704</v>
      </c>
      <c r="R4472" s="81">
        <v>1</v>
      </c>
      <c r="S4472" s="81" t="s">
        <v>4988</v>
      </c>
      <c r="T4472" s="83" t="s">
        <v>13719</v>
      </c>
      <c r="AL4472" s="79">
        <v>0.364722222222222</v>
      </c>
      <c r="AM4472" s="2">
        <v>1</v>
      </c>
      <c r="AN4472" s="2" t="s">
        <v>5276</v>
      </c>
      <c r="AO4472" s="2" t="s">
        <v>13717</v>
      </c>
    </row>
    <row r="4473" spans="17:41">
      <c r="Q4473" s="84">
        <v>0.34434027777777798</v>
      </c>
      <c r="R4473" s="85">
        <v>1</v>
      </c>
      <c r="S4473" s="85" t="s">
        <v>4990</v>
      </c>
      <c r="T4473" s="87" t="s">
        <v>13719</v>
      </c>
      <c r="AL4473" s="79">
        <v>0.36476851851851799</v>
      </c>
      <c r="AM4473" s="2">
        <v>1</v>
      </c>
      <c r="AN4473" s="2" t="s">
        <v>3855</v>
      </c>
      <c r="AO4473" s="2" t="s">
        <v>13726</v>
      </c>
    </row>
    <row r="4474" spans="17:41">
      <c r="Q4474" s="80">
        <v>0.34435185185185202</v>
      </c>
      <c r="R4474" s="81">
        <v>1</v>
      </c>
      <c r="S4474" s="81" t="s">
        <v>2256</v>
      </c>
      <c r="T4474" s="83" t="s">
        <v>13717</v>
      </c>
      <c r="AL4474" s="79">
        <v>0.36476851851851799</v>
      </c>
      <c r="AM4474" s="2">
        <v>1</v>
      </c>
      <c r="AN4474" s="2" t="s">
        <v>2562</v>
      </c>
      <c r="AO4474" s="2" t="s">
        <v>13718</v>
      </c>
    </row>
    <row r="4475" spans="17:41">
      <c r="Q4475" s="84">
        <v>0.34437499999999999</v>
      </c>
      <c r="R4475" s="85">
        <v>1</v>
      </c>
      <c r="S4475" s="85" t="s">
        <v>1531</v>
      </c>
      <c r="T4475" s="87" t="s">
        <v>13717</v>
      </c>
      <c r="AL4475" s="79">
        <v>0.364803240740741</v>
      </c>
      <c r="AM4475" s="2">
        <v>1</v>
      </c>
      <c r="AN4475" s="2" t="s">
        <v>2069</v>
      </c>
      <c r="AO4475" s="2" t="s">
        <v>13722</v>
      </c>
    </row>
    <row r="4476" spans="17:41">
      <c r="Q4476" s="80">
        <v>0.34438657407407403</v>
      </c>
      <c r="R4476" s="81">
        <v>1</v>
      </c>
      <c r="S4476" s="81" t="s">
        <v>4992</v>
      </c>
      <c r="T4476" s="83" t="s">
        <v>13719</v>
      </c>
      <c r="AL4476" s="79">
        <v>0.36487268518518501</v>
      </c>
      <c r="AM4476" s="2">
        <v>1</v>
      </c>
      <c r="AN4476" s="2" t="s">
        <v>2514</v>
      </c>
      <c r="AO4476" s="2" t="s">
        <v>13717</v>
      </c>
    </row>
    <row r="4477" spans="17:41">
      <c r="Q4477" s="84">
        <v>0.34439814814814801</v>
      </c>
      <c r="R4477" s="85">
        <v>3</v>
      </c>
      <c r="S4477" s="85" t="s">
        <v>1920</v>
      </c>
      <c r="T4477" s="87" t="s">
        <v>13717</v>
      </c>
      <c r="AL4477" s="79">
        <v>0.36488425925925899</v>
      </c>
      <c r="AM4477" s="2">
        <v>1</v>
      </c>
      <c r="AN4477" s="2" t="s">
        <v>12760</v>
      </c>
      <c r="AO4477" s="2" t="s">
        <v>13730</v>
      </c>
    </row>
    <row r="4478" spans="17:41">
      <c r="Q4478" s="80">
        <v>0.34439814814814801</v>
      </c>
      <c r="R4478" s="81">
        <v>1</v>
      </c>
      <c r="S4478" s="81" t="s">
        <v>1916</v>
      </c>
      <c r="T4478" s="83" t="s">
        <v>13719</v>
      </c>
      <c r="AL4478" s="79">
        <v>0.364918981481481</v>
      </c>
      <c r="AM4478" s="2">
        <v>3</v>
      </c>
      <c r="AN4478" s="2" t="s">
        <v>344</v>
      </c>
      <c r="AO4478" s="2" t="s">
        <v>13718</v>
      </c>
    </row>
    <row r="4479" spans="17:41">
      <c r="Q4479" s="84">
        <v>0.34440972222222199</v>
      </c>
      <c r="R4479" s="85">
        <v>1</v>
      </c>
      <c r="S4479" s="85" t="s">
        <v>4994</v>
      </c>
      <c r="T4479" s="87" t="s">
        <v>13719</v>
      </c>
      <c r="AL4479" s="79">
        <v>0.36505787037037002</v>
      </c>
      <c r="AM4479" s="2">
        <v>1</v>
      </c>
      <c r="AN4479" s="2" t="s">
        <v>5273</v>
      </c>
      <c r="AO4479" s="2" t="s">
        <v>13716</v>
      </c>
    </row>
    <row r="4480" spans="17:41">
      <c r="Q4480" s="80">
        <v>0.34443287037037001</v>
      </c>
      <c r="R4480" s="81">
        <v>1</v>
      </c>
      <c r="S4480" s="81" t="s">
        <v>4997</v>
      </c>
      <c r="T4480" s="83" t="s">
        <v>13719</v>
      </c>
      <c r="AL4480" s="79">
        <v>0.365185185185185</v>
      </c>
      <c r="AM4480" s="2">
        <v>1</v>
      </c>
      <c r="AN4480" s="2" t="s">
        <v>1583</v>
      </c>
      <c r="AO4480" s="2" t="s">
        <v>13721</v>
      </c>
    </row>
    <row r="4481" spans="17:41">
      <c r="Q4481" s="84">
        <v>0.344444444444444</v>
      </c>
      <c r="R4481" s="85">
        <v>1</v>
      </c>
      <c r="S4481" s="85" t="s">
        <v>4998</v>
      </c>
      <c r="T4481" s="87" t="s">
        <v>13719</v>
      </c>
      <c r="AL4481" s="79">
        <v>0.36525462962963001</v>
      </c>
      <c r="AM4481" s="2">
        <v>1</v>
      </c>
      <c r="AN4481" s="2" t="s">
        <v>2318</v>
      </c>
      <c r="AO4481" s="2" t="s">
        <v>13717</v>
      </c>
    </row>
    <row r="4482" spans="17:41">
      <c r="Q4482" s="80">
        <v>0.34446759259259302</v>
      </c>
      <c r="R4482" s="81">
        <v>1</v>
      </c>
      <c r="S4482" s="81" t="s">
        <v>2562</v>
      </c>
      <c r="T4482" s="83" t="s">
        <v>13716</v>
      </c>
      <c r="AL4482" s="79">
        <v>0.365266203703704</v>
      </c>
      <c r="AM4482" s="2">
        <v>1</v>
      </c>
      <c r="AN4482" s="2" t="s">
        <v>800</v>
      </c>
      <c r="AO4482" s="2" t="s">
        <v>13722</v>
      </c>
    </row>
    <row r="4483" spans="17:41">
      <c r="Q4483" s="84">
        <v>0.34449074074074099</v>
      </c>
      <c r="R4483" s="85">
        <v>1</v>
      </c>
      <c r="S4483" s="85" t="s">
        <v>2562</v>
      </c>
      <c r="T4483" s="87" t="s">
        <v>13719</v>
      </c>
      <c r="AL4483" s="79">
        <v>0.365300925925926</v>
      </c>
      <c r="AM4483" s="2">
        <v>6</v>
      </c>
      <c r="AN4483" s="2" t="s">
        <v>2906</v>
      </c>
      <c r="AO4483" s="2" t="s">
        <v>13719</v>
      </c>
    </row>
    <row r="4484" spans="17:41">
      <c r="Q4484" s="80">
        <v>0.34449074074074099</v>
      </c>
      <c r="R4484" s="81">
        <v>2</v>
      </c>
      <c r="S4484" s="81" t="s">
        <v>5003</v>
      </c>
      <c r="T4484" s="83" t="s">
        <v>13719</v>
      </c>
      <c r="AL4484" s="79">
        <v>0.36539351851851898</v>
      </c>
      <c r="AM4484" s="2">
        <v>1</v>
      </c>
      <c r="AN4484" s="2" t="s">
        <v>5283</v>
      </c>
      <c r="AO4484" s="2" t="s">
        <v>13717</v>
      </c>
    </row>
    <row r="4485" spans="17:41">
      <c r="Q4485" s="84">
        <v>0.344560185185185</v>
      </c>
      <c r="R4485" s="85">
        <v>1</v>
      </c>
      <c r="S4485" s="85" t="s">
        <v>560</v>
      </c>
      <c r="T4485" s="87" t="s">
        <v>13730</v>
      </c>
      <c r="AL4485" s="79">
        <v>0.365416666666667</v>
      </c>
      <c r="AM4485" s="2">
        <v>1</v>
      </c>
      <c r="AN4485" s="2" t="s">
        <v>12761</v>
      </c>
      <c r="AO4485" s="2" t="s">
        <v>13718</v>
      </c>
    </row>
    <row r="4486" spans="17:41">
      <c r="Q4486" s="80">
        <v>0.344594907407407</v>
      </c>
      <c r="R4486" s="81">
        <v>2</v>
      </c>
      <c r="S4486" s="81" t="s">
        <v>180</v>
      </c>
      <c r="T4486" s="83" t="s">
        <v>13722</v>
      </c>
      <c r="AL4486" s="79">
        <v>0.36543981481481502</v>
      </c>
      <c r="AM4486" s="2">
        <v>1</v>
      </c>
      <c r="AN4486" s="2" t="s">
        <v>606</v>
      </c>
      <c r="AO4486" s="2" t="s">
        <v>13730</v>
      </c>
    </row>
    <row r="4487" spans="17:41">
      <c r="Q4487" s="84">
        <v>0.34464120370370399</v>
      </c>
      <c r="R4487" s="85">
        <v>1</v>
      </c>
      <c r="S4487" s="85" t="s">
        <v>1923</v>
      </c>
      <c r="T4487" s="87" t="s">
        <v>13717</v>
      </c>
      <c r="AL4487" s="79">
        <v>0.36547453703703697</v>
      </c>
      <c r="AM4487" s="2">
        <v>1</v>
      </c>
      <c r="AN4487" s="2" t="s">
        <v>2687</v>
      </c>
      <c r="AO4487" s="2" t="s">
        <v>13719</v>
      </c>
    </row>
    <row r="4488" spans="17:41">
      <c r="Q4488" s="80">
        <v>0.34466435185185201</v>
      </c>
      <c r="R4488" s="81">
        <v>1</v>
      </c>
      <c r="S4488" s="81" t="s">
        <v>1534</v>
      </c>
      <c r="T4488" s="83" t="s">
        <v>13717</v>
      </c>
      <c r="AL4488" s="79">
        <v>0.36554398148148098</v>
      </c>
      <c r="AM4488" s="2">
        <v>1</v>
      </c>
      <c r="AN4488" s="2" t="s">
        <v>5279</v>
      </c>
      <c r="AO4488" s="2" t="s">
        <v>13719</v>
      </c>
    </row>
    <row r="4489" spans="17:41">
      <c r="Q4489" s="84">
        <v>0.34466435185185201</v>
      </c>
      <c r="R4489" s="85">
        <v>1</v>
      </c>
      <c r="S4489" s="85" t="s">
        <v>2853</v>
      </c>
      <c r="T4489" s="87" t="s">
        <v>13719</v>
      </c>
      <c r="AL4489" s="79">
        <v>0.36557870370370399</v>
      </c>
      <c r="AM4489" s="2">
        <v>1</v>
      </c>
      <c r="AN4489" s="2" t="s">
        <v>5295</v>
      </c>
      <c r="AO4489" s="2" t="s">
        <v>13719</v>
      </c>
    </row>
    <row r="4490" spans="17:41">
      <c r="Q4490" s="80">
        <v>0.34469907407407402</v>
      </c>
      <c r="R4490" s="81">
        <v>1</v>
      </c>
      <c r="S4490" s="81" t="s">
        <v>2492</v>
      </c>
      <c r="T4490" s="83" t="s">
        <v>13717</v>
      </c>
      <c r="AL4490" s="79">
        <v>0.36561342592592599</v>
      </c>
      <c r="AM4490" s="2">
        <v>1</v>
      </c>
      <c r="AN4490" s="2" t="s">
        <v>2001</v>
      </c>
      <c r="AO4490" s="2" t="s">
        <v>13719</v>
      </c>
    </row>
    <row r="4491" spans="17:41">
      <c r="Q4491" s="84">
        <v>0.344710648148148</v>
      </c>
      <c r="R4491" s="85">
        <v>2</v>
      </c>
      <c r="S4491" s="85" t="s">
        <v>4974</v>
      </c>
      <c r="T4491" s="87" t="s">
        <v>13716</v>
      </c>
      <c r="AL4491" s="79">
        <v>0.36565972222222198</v>
      </c>
      <c r="AM4491" s="2">
        <v>1</v>
      </c>
      <c r="AN4491" s="2" t="s">
        <v>5284</v>
      </c>
      <c r="AO4491" s="2" t="s">
        <v>13719</v>
      </c>
    </row>
    <row r="4492" spans="17:41">
      <c r="Q4492" s="80">
        <v>0.344710648148148</v>
      </c>
      <c r="R4492" s="81">
        <v>2</v>
      </c>
      <c r="S4492" s="81" t="s">
        <v>4496</v>
      </c>
      <c r="T4492" s="83" t="s">
        <v>13722</v>
      </c>
      <c r="AL4492" s="79">
        <v>0.36570601851851903</v>
      </c>
      <c r="AM4492" s="2">
        <v>1</v>
      </c>
      <c r="AN4492" s="2" t="s">
        <v>2562</v>
      </c>
      <c r="AO4492" s="2" t="s">
        <v>13730</v>
      </c>
    </row>
    <row r="4493" spans="17:41">
      <c r="Q4493" s="84">
        <v>0.34472222222222199</v>
      </c>
      <c r="R4493" s="85">
        <v>1</v>
      </c>
      <c r="S4493" s="85" t="s">
        <v>5004</v>
      </c>
      <c r="T4493" s="87" t="s">
        <v>13719</v>
      </c>
      <c r="AL4493" s="79">
        <v>0.36571759259259301</v>
      </c>
      <c r="AM4493" s="2">
        <v>1</v>
      </c>
      <c r="AN4493" s="2" t="s">
        <v>2592</v>
      </c>
      <c r="AO4493" s="2" t="s">
        <v>13719</v>
      </c>
    </row>
    <row r="4494" spans="17:41">
      <c r="Q4494" s="80">
        <v>0.34473379629629602</v>
      </c>
      <c r="R4494" s="81">
        <v>1</v>
      </c>
      <c r="S4494" s="81" t="s">
        <v>5006</v>
      </c>
      <c r="T4494" s="83" t="s">
        <v>13719</v>
      </c>
      <c r="AL4494" s="79">
        <v>0.36575231481481502</v>
      </c>
      <c r="AM4494" s="2">
        <v>1</v>
      </c>
      <c r="AN4494" s="2" t="s">
        <v>240</v>
      </c>
      <c r="AO4494" s="2" t="s">
        <v>13721</v>
      </c>
    </row>
    <row r="4495" spans="17:41">
      <c r="Q4495" s="84">
        <v>0.34475694444444399</v>
      </c>
      <c r="R4495" s="85">
        <v>1</v>
      </c>
      <c r="S4495" s="85" t="s">
        <v>5007</v>
      </c>
      <c r="T4495" s="87" t="s">
        <v>13719</v>
      </c>
      <c r="AL4495" s="79">
        <v>0.36577546296296298</v>
      </c>
      <c r="AM4495" s="2">
        <v>2</v>
      </c>
      <c r="AN4495" s="2" t="s">
        <v>5285</v>
      </c>
      <c r="AO4495" s="2" t="s">
        <v>13717</v>
      </c>
    </row>
    <row r="4496" spans="17:41">
      <c r="Q4496" s="80">
        <v>0.34476851851851897</v>
      </c>
      <c r="R4496" s="81">
        <v>2</v>
      </c>
      <c r="S4496" s="81" t="s">
        <v>2260</v>
      </c>
      <c r="T4496" s="83" t="s">
        <v>13719</v>
      </c>
      <c r="AL4496" s="79">
        <v>0.36583333333333301</v>
      </c>
      <c r="AM4496" s="2">
        <v>1</v>
      </c>
      <c r="AN4496" s="2" t="s">
        <v>5286</v>
      </c>
      <c r="AO4496" s="2" t="s">
        <v>13717</v>
      </c>
    </row>
    <row r="4497" spans="17:41">
      <c r="Q4497" s="84">
        <v>0.34476851851851897</v>
      </c>
      <c r="R4497" s="85">
        <v>2</v>
      </c>
      <c r="S4497" s="85" t="s">
        <v>779</v>
      </c>
      <c r="T4497" s="87" t="s">
        <v>13722</v>
      </c>
      <c r="AL4497" s="79">
        <v>0.36584490740740699</v>
      </c>
      <c r="AM4497" s="2">
        <v>1</v>
      </c>
      <c r="AN4497" s="2" t="s">
        <v>5296</v>
      </c>
      <c r="AO4497" s="2" t="s">
        <v>13719</v>
      </c>
    </row>
    <row r="4498" spans="17:41">
      <c r="Q4498" s="80">
        <v>0.34478009259259301</v>
      </c>
      <c r="R4498" s="81">
        <v>1</v>
      </c>
      <c r="S4498" s="81" t="s">
        <v>1532</v>
      </c>
      <c r="T4498" s="83" t="s">
        <v>13719</v>
      </c>
      <c r="AL4498" s="79">
        <v>0.36586805555555602</v>
      </c>
      <c r="AM4498" s="2">
        <v>1</v>
      </c>
      <c r="AN4498" s="2" t="s">
        <v>5297</v>
      </c>
      <c r="AO4498" s="2" t="s">
        <v>13719</v>
      </c>
    </row>
    <row r="4499" spans="17:41">
      <c r="Q4499" s="84">
        <v>0.344791666666667</v>
      </c>
      <c r="R4499" s="85">
        <v>1</v>
      </c>
      <c r="S4499" s="85" t="s">
        <v>5008</v>
      </c>
      <c r="T4499" s="87" t="s">
        <v>13719</v>
      </c>
      <c r="AL4499" s="79">
        <v>0.36589120370370398</v>
      </c>
      <c r="AM4499" s="2">
        <v>1</v>
      </c>
      <c r="AN4499" s="2" t="s">
        <v>1330</v>
      </c>
      <c r="AO4499" s="2" t="s">
        <v>13717</v>
      </c>
    </row>
    <row r="4500" spans="17:41">
      <c r="Q4500" s="80">
        <v>0.34480324074074098</v>
      </c>
      <c r="R4500" s="81">
        <v>1</v>
      </c>
      <c r="S4500" s="81" t="s">
        <v>1125</v>
      </c>
      <c r="T4500" s="83" t="s">
        <v>13718</v>
      </c>
      <c r="AL4500" s="79">
        <v>0.36601851851851902</v>
      </c>
      <c r="AM4500" s="2">
        <v>1</v>
      </c>
      <c r="AN4500" s="2" t="s">
        <v>5300</v>
      </c>
      <c r="AO4500" s="2" t="s">
        <v>13717</v>
      </c>
    </row>
    <row r="4501" spans="17:41">
      <c r="Q4501" s="84">
        <v>0.344826388888889</v>
      </c>
      <c r="R4501" s="85">
        <v>4</v>
      </c>
      <c r="S4501" s="85" t="s">
        <v>2257</v>
      </c>
      <c r="T4501" s="87" t="s">
        <v>13717</v>
      </c>
      <c r="AL4501" s="79">
        <v>0.36608796296296298</v>
      </c>
      <c r="AM4501" s="2">
        <v>1</v>
      </c>
      <c r="AN4501" s="2" t="s">
        <v>5293</v>
      </c>
      <c r="AO4501" s="2" t="s">
        <v>13717</v>
      </c>
    </row>
    <row r="4502" spans="17:41">
      <c r="Q4502" s="80">
        <v>0.344826388888889</v>
      </c>
      <c r="R4502" s="81">
        <v>1</v>
      </c>
      <c r="S4502" s="81" t="s">
        <v>2854</v>
      </c>
      <c r="T4502" s="83" t="s">
        <v>13719</v>
      </c>
      <c r="AL4502" s="79">
        <v>0.36609953703703701</v>
      </c>
      <c r="AM4502" s="2">
        <v>2</v>
      </c>
      <c r="AN4502" s="2" t="s">
        <v>546</v>
      </c>
      <c r="AO4502" s="2" t="s">
        <v>13721</v>
      </c>
    </row>
    <row r="4503" spans="17:41">
      <c r="Q4503" s="84">
        <v>0.344826388888889</v>
      </c>
      <c r="R4503" s="85">
        <v>4</v>
      </c>
      <c r="S4503" s="85" t="s">
        <v>5009</v>
      </c>
      <c r="T4503" s="87" t="s">
        <v>13719</v>
      </c>
      <c r="AL4503" s="79">
        <v>0.36620370370370398</v>
      </c>
      <c r="AM4503" s="2">
        <v>1</v>
      </c>
      <c r="AN4503" s="2" t="s">
        <v>2322</v>
      </c>
      <c r="AO4503" s="2" t="s">
        <v>13717</v>
      </c>
    </row>
    <row r="4504" spans="17:41">
      <c r="Q4504" s="80">
        <v>0.34483796296296299</v>
      </c>
      <c r="R4504" s="81">
        <v>1</v>
      </c>
      <c r="S4504" s="81" t="s">
        <v>1533</v>
      </c>
      <c r="T4504" s="83" t="s">
        <v>13719</v>
      </c>
      <c r="AL4504" s="79">
        <v>0.36621527777777801</v>
      </c>
      <c r="AM4504" s="2">
        <v>1</v>
      </c>
      <c r="AN4504" s="2" t="s">
        <v>5305</v>
      </c>
      <c r="AO4504" s="2" t="s">
        <v>13717</v>
      </c>
    </row>
    <row r="4505" spans="17:41">
      <c r="Q4505" s="84">
        <v>0.34486111111111101</v>
      </c>
      <c r="R4505" s="85">
        <v>1</v>
      </c>
      <c r="S4505" s="85" t="s">
        <v>5010</v>
      </c>
      <c r="T4505" s="87" t="s">
        <v>13719</v>
      </c>
      <c r="AL4505" s="79">
        <v>0.366226851851852</v>
      </c>
      <c r="AM4505" s="2">
        <v>1</v>
      </c>
      <c r="AN4505" s="2" t="s">
        <v>5308</v>
      </c>
      <c r="AO4505" s="2" t="s">
        <v>13717</v>
      </c>
    </row>
    <row r="4506" spans="17:41">
      <c r="Q4506" s="80">
        <v>0.34489583333333301</v>
      </c>
      <c r="R4506" s="81">
        <v>1</v>
      </c>
      <c r="S4506" s="81" t="s">
        <v>2262</v>
      </c>
      <c r="T4506" s="83" t="s">
        <v>13719</v>
      </c>
      <c r="AL4506" s="79">
        <v>0.366226851851852</v>
      </c>
      <c r="AM4506" s="2">
        <v>2</v>
      </c>
      <c r="AN4506" s="2" t="s">
        <v>5298</v>
      </c>
      <c r="AO4506" s="2" t="s">
        <v>13719</v>
      </c>
    </row>
    <row r="4507" spans="17:41">
      <c r="Q4507" s="84">
        <v>0.34491898148148098</v>
      </c>
      <c r="R4507" s="85">
        <v>1</v>
      </c>
      <c r="S4507" s="85" t="s">
        <v>5011</v>
      </c>
      <c r="T4507" s="87" t="s">
        <v>13719</v>
      </c>
      <c r="AL4507" s="79">
        <v>0.366261574074074</v>
      </c>
      <c r="AM4507" s="2">
        <v>1</v>
      </c>
      <c r="AN4507" s="2" t="s">
        <v>1600</v>
      </c>
      <c r="AO4507" s="2" t="s">
        <v>13719</v>
      </c>
    </row>
    <row r="4508" spans="17:41">
      <c r="Q4508" s="80">
        <v>0.34493055555555602</v>
      </c>
      <c r="R4508" s="81">
        <v>1</v>
      </c>
      <c r="S4508" s="81" t="s">
        <v>5012</v>
      </c>
      <c r="T4508" s="83" t="s">
        <v>13719</v>
      </c>
      <c r="AL4508" s="79">
        <v>0.366261574074074</v>
      </c>
      <c r="AM4508" s="2">
        <v>1</v>
      </c>
      <c r="AN4508" s="2" t="s">
        <v>9270</v>
      </c>
      <c r="AO4508" s="2" t="s">
        <v>13720</v>
      </c>
    </row>
    <row r="4509" spans="17:41">
      <c r="Q4509" s="84">
        <v>0.34495370370370398</v>
      </c>
      <c r="R4509" s="85">
        <v>1</v>
      </c>
      <c r="S4509" s="85" t="s">
        <v>2258</v>
      </c>
      <c r="T4509" s="87" t="s">
        <v>13717</v>
      </c>
      <c r="AL4509" s="79">
        <v>0.36627314814814799</v>
      </c>
      <c r="AM4509" s="2">
        <v>1</v>
      </c>
      <c r="AN4509" s="2" t="s">
        <v>5309</v>
      </c>
      <c r="AO4509" s="2" t="s">
        <v>13717</v>
      </c>
    </row>
    <row r="4510" spans="17:41">
      <c r="Q4510" s="80">
        <v>0.34497685185185201</v>
      </c>
      <c r="R4510" s="81">
        <v>1</v>
      </c>
      <c r="S4510" s="81" t="s">
        <v>12715</v>
      </c>
      <c r="T4510" s="83" t="s">
        <v>13730</v>
      </c>
      <c r="AL4510" s="79">
        <v>0.36627314814814799</v>
      </c>
      <c r="AM4510" s="2">
        <v>1</v>
      </c>
      <c r="AN4510" s="2" t="s">
        <v>2005</v>
      </c>
      <c r="AO4510" s="2" t="s">
        <v>13719</v>
      </c>
    </row>
    <row r="4511" spans="17:41">
      <c r="Q4511" s="84">
        <v>0.34498842592592599</v>
      </c>
      <c r="R4511" s="85">
        <v>1</v>
      </c>
      <c r="S4511" s="85" t="s">
        <v>2493</v>
      </c>
      <c r="T4511" s="87" t="s">
        <v>13717</v>
      </c>
      <c r="AL4511" s="79">
        <v>0.36627314814814799</v>
      </c>
      <c r="AM4511" s="2">
        <v>1</v>
      </c>
      <c r="AN4511" s="2" t="s">
        <v>12762</v>
      </c>
      <c r="AO4511" s="2" t="s">
        <v>13718</v>
      </c>
    </row>
    <row r="4512" spans="17:41">
      <c r="Q4512" s="80">
        <v>0.34503472222222198</v>
      </c>
      <c r="R4512" s="81">
        <v>2</v>
      </c>
      <c r="S4512" s="81" t="s">
        <v>98</v>
      </c>
      <c r="T4512" s="83" t="s">
        <v>13718</v>
      </c>
      <c r="AL4512" s="79">
        <v>0.36629629629629601</v>
      </c>
      <c r="AM4512" s="2">
        <v>1</v>
      </c>
      <c r="AN4512" s="2" t="s">
        <v>12763</v>
      </c>
      <c r="AO4512" s="2" t="s">
        <v>13730</v>
      </c>
    </row>
    <row r="4513" spans="17:41">
      <c r="Q4513" s="84">
        <v>0.34503472222222198</v>
      </c>
      <c r="R4513" s="85">
        <v>1</v>
      </c>
      <c r="S4513" s="85" t="s">
        <v>778</v>
      </c>
      <c r="T4513" s="87" t="s">
        <v>13730</v>
      </c>
      <c r="AL4513" s="79">
        <v>0.36633101851851901</v>
      </c>
      <c r="AM4513" s="2">
        <v>1</v>
      </c>
      <c r="AN4513" s="2" t="s">
        <v>5316</v>
      </c>
      <c r="AO4513" s="2" t="s">
        <v>13717</v>
      </c>
    </row>
    <row r="4514" spans="17:41">
      <c r="Q4514" s="80">
        <v>0.34504629629629602</v>
      </c>
      <c r="R4514" s="81">
        <v>2</v>
      </c>
      <c r="S4514" s="81" t="s">
        <v>5013</v>
      </c>
      <c r="T4514" s="83" t="s">
        <v>13719</v>
      </c>
      <c r="AL4514" s="79">
        <v>0.36633101851851901</v>
      </c>
      <c r="AM4514" s="2">
        <v>1</v>
      </c>
      <c r="AN4514" s="2" t="s">
        <v>5313</v>
      </c>
      <c r="AO4514" s="2" t="s">
        <v>13719</v>
      </c>
    </row>
    <row r="4515" spans="17:41">
      <c r="Q4515" s="84">
        <v>0.34504629629629602</v>
      </c>
      <c r="R4515" s="85">
        <v>1</v>
      </c>
      <c r="S4515" s="85" t="s">
        <v>4611</v>
      </c>
      <c r="T4515" s="87" t="s">
        <v>13718</v>
      </c>
      <c r="AL4515" s="79">
        <v>0.366342592592593</v>
      </c>
      <c r="AM4515" s="2">
        <v>1</v>
      </c>
      <c r="AN4515" s="2" t="s">
        <v>609</v>
      </c>
      <c r="AO4515" s="2" t="s">
        <v>13722</v>
      </c>
    </row>
    <row r="4516" spans="17:41">
      <c r="Q4516" s="80">
        <v>0.34506944444444398</v>
      </c>
      <c r="R4516" s="81">
        <v>1</v>
      </c>
      <c r="S4516" s="81" t="s">
        <v>1318</v>
      </c>
      <c r="T4516" s="83" t="s">
        <v>13717</v>
      </c>
      <c r="AL4516" s="79">
        <v>0.36635416666666698</v>
      </c>
      <c r="AM4516" s="2">
        <v>1</v>
      </c>
      <c r="AN4516" s="2" t="s">
        <v>5317</v>
      </c>
      <c r="AO4516" s="2" t="s">
        <v>13717</v>
      </c>
    </row>
    <row r="4517" spans="17:41">
      <c r="Q4517" s="84">
        <v>0.34510416666666699</v>
      </c>
      <c r="R4517" s="85">
        <v>1</v>
      </c>
      <c r="S4517" s="85" t="s">
        <v>5005</v>
      </c>
      <c r="T4517" s="87" t="s">
        <v>13717</v>
      </c>
      <c r="AL4517" s="79">
        <v>0.36635416666666698</v>
      </c>
      <c r="AM4517" s="2">
        <v>1</v>
      </c>
      <c r="AN4517" s="2" t="s">
        <v>5303</v>
      </c>
      <c r="AO4517" s="2" t="s">
        <v>13719</v>
      </c>
    </row>
    <row r="4518" spans="17:41">
      <c r="Q4518" s="80">
        <v>0.34510416666666699</v>
      </c>
      <c r="R4518" s="81">
        <v>2</v>
      </c>
      <c r="S4518" s="81" t="s">
        <v>5001</v>
      </c>
      <c r="T4518" s="83" t="s">
        <v>13719</v>
      </c>
      <c r="AL4518" s="79">
        <v>0.36636574074074102</v>
      </c>
      <c r="AM4518" s="2">
        <v>4</v>
      </c>
      <c r="AN4518" s="2" t="s">
        <v>5302</v>
      </c>
      <c r="AO4518" s="2" t="s">
        <v>13719</v>
      </c>
    </row>
    <row r="4519" spans="17:41">
      <c r="Q4519" s="84">
        <v>0.34511574074074097</v>
      </c>
      <c r="R4519" s="85">
        <v>1</v>
      </c>
      <c r="S4519" s="85" t="s">
        <v>1926</v>
      </c>
      <c r="T4519" s="87" t="s">
        <v>13717</v>
      </c>
      <c r="AL4519" s="79">
        <v>0.366377314814815</v>
      </c>
      <c r="AM4519" s="2">
        <v>1</v>
      </c>
      <c r="AN4519" s="2" t="s">
        <v>2009</v>
      </c>
      <c r="AO4519" s="2" t="s">
        <v>13717</v>
      </c>
    </row>
    <row r="4520" spans="17:41">
      <c r="Q4520" s="80">
        <v>0.34512731481481501</v>
      </c>
      <c r="R4520" s="81">
        <v>2</v>
      </c>
      <c r="S4520" s="81" t="s">
        <v>5014</v>
      </c>
      <c r="T4520" s="83" t="s">
        <v>13719</v>
      </c>
      <c r="AL4520" s="79">
        <v>0.366377314814815</v>
      </c>
      <c r="AM4520" s="2">
        <v>1</v>
      </c>
      <c r="AN4520" s="2" t="s">
        <v>5314</v>
      </c>
      <c r="AO4520" s="2" t="s">
        <v>13719</v>
      </c>
    </row>
    <row r="4521" spans="17:41">
      <c r="Q4521" s="84">
        <v>0.34513888888888899</v>
      </c>
      <c r="R4521" s="85">
        <v>1</v>
      </c>
      <c r="S4521" s="85" t="s">
        <v>1316</v>
      </c>
      <c r="T4521" s="87" t="s">
        <v>13717</v>
      </c>
      <c r="AL4521" s="79">
        <v>0.36638888888888899</v>
      </c>
      <c r="AM4521" s="2">
        <v>2</v>
      </c>
      <c r="AN4521" s="2" t="s">
        <v>5319</v>
      </c>
      <c r="AO4521" s="2" t="s">
        <v>13716</v>
      </c>
    </row>
    <row r="4522" spans="17:41">
      <c r="Q4522" s="80">
        <v>0.34515046296296298</v>
      </c>
      <c r="R4522" s="81">
        <v>1</v>
      </c>
      <c r="S4522" s="81" t="s">
        <v>5015</v>
      </c>
      <c r="T4522" s="83" t="s">
        <v>13719</v>
      </c>
      <c r="AL4522" s="79">
        <v>0.36640046296296302</v>
      </c>
      <c r="AM4522" s="2">
        <v>2</v>
      </c>
      <c r="AN4522" s="2" t="s">
        <v>5310</v>
      </c>
      <c r="AO4522" s="2" t="s">
        <v>13716</v>
      </c>
    </row>
    <row r="4523" spans="17:41">
      <c r="Q4523" s="84">
        <v>0.34516203703703702</v>
      </c>
      <c r="R4523" s="85">
        <v>1</v>
      </c>
      <c r="S4523" s="85" t="s">
        <v>1536</v>
      </c>
      <c r="T4523" s="87" t="s">
        <v>13717</v>
      </c>
      <c r="AL4523" s="79">
        <v>0.36642361111111099</v>
      </c>
      <c r="AM4523" s="2">
        <v>1</v>
      </c>
      <c r="AN4523" s="2" t="s">
        <v>5315</v>
      </c>
      <c r="AO4523" s="2" t="s">
        <v>13719</v>
      </c>
    </row>
    <row r="4524" spans="17:41">
      <c r="Q4524" s="80">
        <v>0.34516203703703702</v>
      </c>
      <c r="R4524" s="81">
        <v>1</v>
      </c>
      <c r="S4524" s="81" t="s">
        <v>2495</v>
      </c>
      <c r="T4524" s="83" t="s">
        <v>13719</v>
      </c>
      <c r="AL4524" s="79">
        <v>0.36643518518518498</v>
      </c>
      <c r="AM4524" s="2">
        <v>1</v>
      </c>
      <c r="AN4524" s="2" t="s">
        <v>5318</v>
      </c>
      <c r="AO4524" s="2" t="s">
        <v>13717</v>
      </c>
    </row>
    <row r="4525" spans="17:41">
      <c r="Q4525" s="84">
        <v>0.345173611111111</v>
      </c>
      <c r="R4525" s="85">
        <v>1</v>
      </c>
      <c r="S4525" s="85" t="s">
        <v>2835</v>
      </c>
      <c r="T4525" s="87" t="s">
        <v>13721</v>
      </c>
      <c r="AL4525" s="79">
        <v>0.366458333333333</v>
      </c>
      <c r="AM4525" s="2">
        <v>1</v>
      </c>
      <c r="AN4525" s="2" t="s">
        <v>5322</v>
      </c>
      <c r="AO4525" s="2" t="s">
        <v>13717</v>
      </c>
    </row>
    <row r="4526" spans="17:41">
      <c r="Q4526" s="80">
        <v>0.34519675925925902</v>
      </c>
      <c r="R4526" s="81">
        <v>1</v>
      </c>
      <c r="S4526" s="81" t="s">
        <v>3133</v>
      </c>
      <c r="T4526" s="83" t="s">
        <v>13721</v>
      </c>
      <c r="AL4526" s="79">
        <v>0.366458333333333</v>
      </c>
      <c r="AM4526" s="2">
        <v>1</v>
      </c>
      <c r="AN4526" s="2" t="s">
        <v>12764</v>
      </c>
      <c r="AO4526" s="2" t="s">
        <v>13723</v>
      </c>
    </row>
    <row r="4527" spans="17:41">
      <c r="Q4527" s="84">
        <v>0.34521990740740699</v>
      </c>
      <c r="R4527" s="85">
        <v>1</v>
      </c>
      <c r="S4527" s="85" t="s">
        <v>1925</v>
      </c>
      <c r="T4527" s="87" t="s">
        <v>13719</v>
      </c>
      <c r="AL4527" s="79">
        <v>0.36646990740740698</v>
      </c>
      <c r="AM4527" s="2">
        <v>1</v>
      </c>
      <c r="AN4527" s="2" t="s">
        <v>5278</v>
      </c>
      <c r="AO4527" s="2" t="s">
        <v>13720</v>
      </c>
    </row>
    <row r="4528" spans="17:41">
      <c r="Q4528" s="80">
        <v>0.34524305555555601</v>
      </c>
      <c r="R4528" s="81">
        <v>1</v>
      </c>
      <c r="S4528" s="81" t="s">
        <v>534</v>
      </c>
      <c r="T4528" s="83" t="s">
        <v>13721</v>
      </c>
      <c r="AL4528" s="79">
        <v>0.36646990740740698</v>
      </c>
      <c r="AM4528" s="2">
        <v>1</v>
      </c>
      <c r="AN4528" s="2" t="s">
        <v>246</v>
      </c>
      <c r="AO4528" s="2" t="s">
        <v>13730</v>
      </c>
    </row>
    <row r="4529" spans="17:41">
      <c r="Q4529" s="84">
        <v>0.34525462962962999</v>
      </c>
      <c r="R4529" s="85">
        <v>1</v>
      </c>
      <c r="S4529" s="85" t="s">
        <v>12716</v>
      </c>
      <c r="T4529" s="87" t="s">
        <v>13721</v>
      </c>
      <c r="AL4529" s="79">
        <v>0.36648148148148102</v>
      </c>
      <c r="AM4529" s="2">
        <v>1</v>
      </c>
      <c r="AN4529" s="2" t="s">
        <v>5307</v>
      </c>
      <c r="AO4529" s="2" t="s">
        <v>13719</v>
      </c>
    </row>
    <row r="4530" spans="17:41">
      <c r="Q4530" s="80">
        <v>0.345289351851852</v>
      </c>
      <c r="R4530" s="81">
        <v>1</v>
      </c>
      <c r="S4530" s="81" t="s">
        <v>1196</v>
      </c>
      <c r="T4530" s="83" t="s">
        <v>13721</v>
      </c>
      <c r="AL4530" s="79">
        <v>0.366493055555556</v>
      </c>
      <c r="AM4530" s="2">
        <v>1</v>
      </c>
      <c r="AN4530" s="2" t="s">
        <v>2516</v>
      </c>
      <c r="AO4530" s="2" t="s">
        <v>13719</v>
      </c>
    </row>
    <row r="4531" spans="17:41">
      <c r="Q4531" s="84">
        <v>0.34530092592592598</v>
      </c>
      <c r="R4531" s="85">
        <v>2</v>
      </c>
      <c r="S4531" s="85" t="s">
        <v>1518</v>
      </c>
      <c r="T4531" s="87" t="s">
        <v>13720</v>
      </c>
      <c r="AL4531" s="79">
        <v>0.36650462962962999</v>
      </c>
      <c r="AM4531" s="2">
        <v>3</v>
      </c>
      <c r="AN4531" s="2" t="s">
        <v>607</v>
      </c>
      <c r="AO4531" s="2" t="s">
        <v>13718</v>
      </c>
    </row>
    <row r="4532" spans="17:41">
      <c r="Q4532" s="80">
        <v>0.34535879629629601</v>
      </c>
      <c r="R4532" s="81">
        <v>4</v>
      </c>
      <c r="S4532" s="81" t="s">
        <v>4612</v>
      </c>
      <c r="T4532" s="83" t="s">
        <v>13718</v>
      </c>
      <c r="AL4532" s="79">
        <v>0.36652777777777801</v>
      </c>
      <c r="AM4532" s="2">
        <v>3</v>
      </c>
      <c r="AN4532" s="2" t="s">
        <v>2905</v>
      </c>
      <c r="AO4532" s="2" t="s">
        <v>13719</v>
      </c>
    </row>
    <row r="4533" spans="17:41">
      <c r="Q4533" s="84">
        <v>0.345405092592593</v>
      </c>
      <c r="R4533" s="85">
        <v>1</v>
      </c>
      <c r="S4533" s="85" t="s">
        <v>12717</v>
      </c>
      <c r="T4533" s="87" t="s">
        <v>13717</v>
      </c>
      <c r="AL4533" s="79">
        <v>0.36653935185185199</v>
      </c>
      <c r="AM4533" s="2">
        <v>1</v>
      </c>
      <c r="AN4533" s="2" t="s">
        <v>5311</v>
      </c>
      <c r="AO4533" s="2" t="s">
        <v>13719</v>
      </c>
    </row>
    <row r="4534" spans="17:41">
      <c r="Q4534" s="80">
        <v>0.34546296296296303</v>
      </c>
      <c r="R4534" s="81">
        <v>1</v>
      </c>
      <c r="S4534" s="81" t="s">
        <v>2261</v>
      </c>
      <c r="T4534" s="83" t="s">
        <v>13719</v>
      </c>
      <c r="AL4534" s="79">
        <v>0.36656250000000001</v>
      </c>
      <c r="AM4534" s="2">
        <v>1</v>
      </c>
      <c r="AN4534" s="2" t="s">
        <v>1334</v>
      </c>
      <c r="AO4534" s="2" t="s">
        <v>13722</v>
      </c>
    </row>
    <row r="4535" spans="17:41">
      <c r="Q4535" s="84">
        <v>0.34547453703703701</v>
      </c>
      <c r="R4535" s="85">
        <v>5</v>
      </c>
      <c r="S4535" s="85" t="s">
        <v>2670</v>
      </c>
      <c r="T4535" s="87" t="s">
        <v>13717</v>
      </c>
      <c r="AL4535" s="79">
        <v>0.36663194444444402</v>
      </c>
      <c r="AM4535" s="2">
        <v>2</v>
      </c>
      <c r="AN4535" s="2" t="s">
        <v>5287</v>
      </c>
      <c r="AO4535" s="2" t="s">
        <v>13719</v>
      </c>
    </row>
    <row r="4536" spans="17:41">
      <c r="Q4536" s="80">
        <v>0.34550925925925902</v>
      </c>
      <c r="R4536" s="81">
        <v>1</v>
      </c>
      <c r="S4536" s="81" t="s">
        <v>1928</v>
      </c>
      <c r="T4536" s="83" t="s">
        <v>13717</v>
      </c>
      <c r="AL4536" s="79">
        <v>0.36664351851851901</v>
      </c>
      <c r="AM4536" s="2">
        <v>2</v>
      </c>
      <c r="AN4536" s="2" t="s">
        <v>12765</v>
      </c>
      <c r="AO4536" s="2" t="s">
        <v>13718</v>
      </c>
    </row>
    <row r="4537" spans="17:41">
      <c r="Q4537" s="84">
        <v>0.34554398148148102</v>
      </c>
      <c r="R4537" s="85">
        <v>1</v>
      </c>
      <c r="S4537" s="85" t="s">
        <v>1319</v>
      </c>
      <c r="T4537" s="87" t="s">
        <v>13717</v>
      </c>
      <c r="AL4537" s="79">
        <v>0.36665509259259299</v>
      </c>
      <c r="AM4537" s="2">
        <v>1</v>
      </c>
      <c r="AN4537" s="2" t="s">
        <v>5288</v>
      </c>
      <c r="AO4537" s="2" t="s">
        <v>13719</v>
      </c>
    </row>
    <row r="4538" spans="17:41">
      <c r="Q4538" s="80">
        <v>0.345555555555556</v>
      </c>
      <c r="R4538" s="81">
        <v>1</v>
      </c>
      <c r="S4538" s="81" t="s">
        <v>4999</v>
      </c>
      <c r="T4538" s="83" t="s">
        <v>13716</v>
      </c>
      <c r="AL4538" s="79">
        <v>0.366689814814815</v>
      </c>
      <c r="AM4538" s="2">
        <v>1</v>
      </c>
      <c r="AN4538" s="2" t="s">
        <v>5289</v>
      </c>
      <c r="AO4538" s="2" t="s">
        <v>13719</v>
      </c>
    </row>
    <row r="4539" spans="17:41">
      <c r="Q4539" s="84">
        <v>0.345555555555556</v>
      </c>
      <c r="R4539" s="85">
        <v>2</v>
      </c>
      <c r="S4539" s="85" t="s">
        <v>1147</v>
      </c>
      <c r="T4539" s="87" t="s">
        <v>13718</v>
      </c>
      <c r="AL4539" s="79">
        <v>0.366689814814815</v>
      </c>
      <c r="AM4539" s="2">
        <v>1</v>
      </c>
      <c r="AN4539" s="2" t="s">
        <v>2007</v>
      </c>
      <c r="AO4539" s="2" t="s">
        <v>13719</v>
      </c>
    </row>
    <row r="4540" spans="17:41">
      <c r="Q4540" s="80">
        <v>0.34556712962962999</v>
      </c>
      <c r="R4540" s="81">
        <v>5</v>
      </c>
      <c r="S4540" s="81" t="s">
        <v>2562</v>
      </c>
      <c r="T4540" s="83" t="s">
        <v>13719</v>
      </c>
      <c r="AL4540" s="79">
        <v>0.366689814814815</v>
      </c>
      <c r="AM4540" s="2">
        <v>1</v>
      </c>
      <c r="AN4540" s="2" t="s">
        <v>12766</v>
      </c>
      <c r="AO4540" s="2" t="s">
        <v>13722</v>
      </c>
    </row>
    <row r="4541" spans="17:41">
      <c r="Q4541" s="84">
        <v>0.34557870370370403</v>
      </c>
      <c r="R4541" s="85">
        <v>2</v>
      </c>
      <c r="S4541" s="85" t="s">
        <v>181</v>
      </c>
      <c r="T4541" s="87" t="s">
        <v>13722</v>
      </c>
      <c r="AL4541" s="79">
        <v>0.36670138888888898</v>
      </c>
      <c r="AM4541" s="2">
        <v>1</v>
      </c>
      <c r="AN4541" s="2" t="s">
        <v>2325</v>
      </c>
      <c r="AO4541" s="2" t="s">
        <v>13719</v>
      </c>
    </row>
    <row r="4542" spans="17:41">
      <c r="Q4542" s="80">
        <v>0.34562500000000002</v>
      </c>
      <c r="R4542" s="81">
        <v>1</v>
      </c>
      <c r="S4542" s="81" t="s">
        <v>1927</v>
      </c>
      <c r="T4542" s="83" t="s">
        <v>13719</v>
      </c>
      <c r="AL4542" s="79">
        <v>0.36674768518518502</v>
      </c>
      <c r="AM4542" s="2">
        <v>2</v>
      </c>
      <c r="AN4542" s="2" t="s">
        <v>2326</v>
      </c>
      <c r="AO4542" s="2" t="s">
        <v>13719</v>
      </c>
    </row>
    <row r="4543" spans="17:41">
      <c r="Q4543" s="84">
        <v>0.34564814814814798</v>
      </c>
      <c r="R4543" s="85">
        <v>3</v>
      </c>
      <c r="S4543" s="85" t="s">
        <v>5016</v>
      </c>
      <c r="T4543" s="87" t="s">
        <v>13719</v>
      </c>
      <c r="AL4543" s="79">
        <v>0.36677083333333299</v>
      </c>
      <c r="AM4543" s="2">
        <v>2</v>
      </c>
      <c r="AN4543" s="2" t="s">
        <v>4115</v>
      </c>
      <c r="AO4543" s="2" t="s">
        <v>13722</v>
      </c>
    </row>
    <row r="4544" spans="17:41">
      <c r="Q4544" s="80">
        <v>0.34568287037036999</v>
      </c>
      <c r="R4544" s="81">
        <v>4</v>
      </c>
      <c r="S4544" s="81" t="s">
        <v>2265</v>
      </c>
      <c r="T4544" s="83" t="s">
        <v>13717</v>
      </c>
      <c r="AL4544" s="79">
        <v>0.36678240740740697</v>
      </c>
      <c r="AM4544" s="2">
        <v>1</v>
      </c>
      <c r="AN4544" s="2" t="s">
        <v>5292</v>
      </c>
      <c r="AO4544" s="2" t="s">
        <v>13719</v>
      </c>
    </row>
    <row r="4545" spans="17:41">
      <c r="Q4545" s="84">
        <v>0.345752314814815</v>
      </c>
      <c r="R4545" s="85">
        <v>1</v>
      </c>
      <c r="S4545" s="85" t="s">
        <v>5021</v>
      </c>
      <c r="T4545" s="87" t="s">
        <v>13717</v>
      </c>
      <c r="AL4545" s="79">
        <v>0.366805555555556</v>
      </c>
      <c r="AM4545" s="2">
        <v>1</v>
      </c>
      <c r="AN4545" s="2" t="s">
        <v>1590</v>
      </c>
      <c r="AO4545" s="2" t="s">
        <v>13720</v>
      </c>
    </row>
    <row r="4546" spans="17:41">
      <c r="Q4546" s="80">
        <v>0.345752314814815</v>
      </c>
      <c r="R4546" s="81">
        <v>2</v>
      </c>
      <c r="S4546" s="81" t="s">
        <v>4613</v>
      </c>
      <c r="T4546" s="83" t="s">
        <v>13728</v>
      </c>
      <c r="AL4546" s="79">
        <v>0.366805555555556</v>
      </c>
      <c r="AM4546" s="2">
        <v>1</v>
      </c>
      <c r="AN4546" s="2" t="s">
        <v>2562</v>
      </c>
      <c r="AO4546" s="2" t="s">
        <v>13718</v>
      </c>
    </row>
    <row r="4547" spans="17:41">
      <c r="Q4547" s="84">
        <v>0.34576388888888898</v>
      </c>
      <c r="R4547" s="85">
        <v>1</v>
      </c>
      <c r="S4547" s="85" t="s">
        <v>1044</v>
      </c>
      <c r="T4547" s="87" t="s">
        <v>13722</v>
      </c>
      <c r="AL4547" s="79">
        <v>0.36681712962962998</v>
      </c>
      <c r="AM4547" s="2">
        <v>1</v>
      </c>
      <c r="AN4547" s="2" t="s">
        <v>12767</v>
      </c>
      <c r="AO4547" s="2" t="s">
        <v>13723</v>
      </c>
    </row>
    <row r="4548" spans="17:41">
      <c r="Q4548" s="80">
        <v>0.34577546296296302</v>
      </c>
      <c r="R4548" s="81">
        <v>1</v>
      </c>
      <c r="S4548" s="81" t="s">
        <v>2562</v>
      </c>
      <c r="T4548" s="83" t="s">
        <v>13719</v>
      </c>
      <c r="AL4548" s="79">
        <v>0.366840277777778</v>
      </c>
      <c r="AM4548" s="2">
        <v>2</v>
      </c>
      <c r="AN4548" s="2" t="s">
        <v>5326</v>
      </c>
      <c r="AO4548" s="2" t="s">
        <v>13719</v>
      </c>
    </row>
    <row r="4549" spans="17:41">
      <c r="Q4549" s="84">
        <v>0.34579861111111099</v>
      </c>
      <c r="R4549" s="85">
        <v>1</v>
      </c>
      <c r="S4549" s="85" t="s">
        <v>2668</v>
      </c>
      <c r="T4549" s="87" t="s">
        <v>13719</v>
      </c>
      <c r="AL4549" s="79">
        <v>0.36685185185185198</v>
      </c>
      <c r="AM4549" s="2">
        <v>1</v>
      </c>
      <c r="AN4549" s="2" t="s">
        <v>1244</v>
      </c>
      <c r="AO4549" s="2" t="s">
        <v>13730</v>
      </c>
    </row>
    <row r="4550" spans="17:41">
      <c r="Q4550" s="80">
        <v>0.34579861111111099</v>
      </c>
      <c r="R4550" s="81">
        <v>1</v>
      </c>
      <c r="S4550" s="81" t="s">
        <v>2669</v>
      </c>
      <c r="T4550" s="83" t="s">
        <v>13719</v>
      </c>
      <c r="AL4550" s="79">
        <v>0.36686342592592602</v>
      </c>
      <c r="AM4550" s="2">
        <v>1</v>
      </c>
      <c r="AN4550" s="2" t="s">
        <v>10456</v>
      </c>
      <c r="AO4550" s="2" t="s">
        <v>13723</v>
      </c>
    </row>
    <row r="4551" spans="17:41">
      <c r="Q4551" s="84">
        <v>0.34581018518518503</v>
      </c>
      <c r="R4551" s="85">
        <v>1</v>
      </c>
      <c r="S4551" s="85" t="s">
        <v>5017</v>
      </c>
      <c r="T4551" s="87" t="s">
        <v>13719</v>
      </c>
      <c r="AL4551" s="79">
        <v>0.36690972222222201</v>
      </c>
      <c r="AM4551" s="2">
        <v>1</v>
      </c>
      <c r="AN4551" s="2" t="s">
        <v>122</v>
      </c>
      <c r="AO4551" s="2" t="s">
        <v>13716</v>
      </c>
    </row>
    <row r="4552" spans="17:41">
      <c r="Q4552" s="80">
        <v>0.34584490740740698</v>
      </c>
      <c r="R4552" s="81">
        <v>1</v>
      </c>
      <c r="S4552" s="81" t="s">
        <v>2667</v>
      </c>
      <c r="T4552" s="83" t="s">
        <v>13719</v>
      </c>
      <c r="AL4552" s="79">
        <v>0.36690972222222201</v>
      </c>
      <c r="AM4552" s="2">
        <v>1</v>
      </c>
      <c r="AN4552" s="2" t="s">
        <v>10498</v>
      </c>
      <c r="AO4552" s="2" t="s">
        <v>13723</v>
      </c>
    </row>
    <row r="4553" spans="17:41">
      <c r="Q4553" s="84">
        <v>0.34584490740740698</v>
      </c>
      <c r="R4553" s="85">
        <v>1</v>
      </c>
      <c r="S4553" s="85" t="s">
        <v>4995</v>
      </c>
      <c r="T4553" s="87" t="s">
        <v>13719</v>
      </c>
      <c r="AL4553" s="79">
        <v>0.366921296296296</v>
      </c>
      <c r="AM4553" s="2">
        <v>1</v>
      </c>
      <c r="AN4553" s="2" t="s">
        <v>2562</v>
      </c>
      <c r="AO4553" s="2" t="s">
        <v>13728</v>
      </c>
    </row>
    <row r="4554" spans="17:41">
      <c r="Q4554" s="80">
        <v>0.34585648148148102</v>
      </c>
      <c r="R4554" s="81">
        <v>1</v>
      </c>
      <c r="S4554" s="81" t="s">
        <v>12718</v>
      </c>
      <c r="T4554" s="83" t="s">
        <v>13716</v>
      </c>
      <c r="AL4554" s="79">
        <v>0.367037037037037</v>
      </c>
      <c r="AM4554" s="2">
        <v>1</v>
      </c>
      <c r="AN4554" s="2" t="s">
        <v>12768</v>
      </c>
      <c r="AO4554" s="2" t="s">
        <v>13716</v>
      </c>
    </row>
    <row r="4555" spans="17:41">
      <c r="Q4555" s="84">
        <v>0.345902777777778</v>
      </c>
      <c r="R4555" s="85">
        <v>1</v>
      </c>
      <c r="S4555" s="85" t="s">
        <v>12719</v>
      </c>
      <c r="T4555" s="87" t="s">
        <v>13716</v>
      </c>
      <c r="AL4555" s="79">
        <v>0.367037037037037</v>
      </c>
      <c r="AM4555" s="2">
        <v>1</v>
      </c>
      <c r="AN4555" s="2" t="s">
        <v>1604</v>
      </c>
      <c r="AO4555" s="2" t="s">
        <v>13730</v>
      </c>
    </row>
    <row r="4556" spans="17:41">
      <c r="Q4556" s="80">
        <v>0.34593750000000001</v>
      </c>
      <c r="R4556" s="81">
        <v>2</v>
      </c>
      <c r="S4556" s="81" t="s">
        <v>1924</v>
      </c>
      <c r="T4556" s="83" t="s">
        <v>13717</v>
      </c>
      <c r="AL4556" s="79">
        <v>0.36706018518518502</v>
      </c>
      <c r="AM4556" s="2">
        <v>2</v>
      </c>
      <c r="AN4556" s="2" t="s">
        <v>2910</v>
      </c>
      <c r="AO4556" s="2" t="s">
        <v>13719</v>
      </c>
    </row>
    <row r="4557" spans="17:41">
      <c r="Q4557" s="84">
        <v>0.34596064814814798</v>
      </c>
      <c r="R4557" s="85">
        <v>1</v>
      </c>
      <c r="S4557" s="85" t="s">
        <v>4996</v>
      </c>
      <c r="T4557" s="87" t="s">
        <v>13719</v>
      </c>
      <c r="AL4557" s="79">
        <v>0.367071759259259</v>
      </c>
      <c r="AM4557" s="2">
        <v>2</v>
      </c>
      <c r="AN4557" s="2" t="s">
        <v>5290</v>
      </c>
      <c r="AO4557" s="2" t="s">
        <v>13716</v>
      </c>
    </row>
    <row r="4558" spans="17:41">
      <c r="Q4558" s="80">
        <v>0.34599537037036998</v>
      </c>
      <c r="R4558" s="81">
        <v>3</v>
      </c>
      <c r="S4558" s="81" t="s">
        <v>5018</v>
      </c>
      <c r="T4558" s="83" t="s">
        <v>13719</v>
      </c>
      <c r="AL4558" s="79">
        <v>0.36708333333333298</v>
      </c>
      <c r="AM4558" s="2">
        <v>1</v>
      </c>
      <c r="AN4558" s="2" t="s">
        <v>3947</v>
      </c>
      <c r="AO4558" s="2" t="s">
        <v>13716</v>
      </c>
    </row>
    <row r="4559" spans="17:41">
      <c r="Q4559" s="84">
        <v>0.34599537037036998</v>
      </c>
      <c r="R4559" s="85">
        <v>1</v>
      </c>
      <c r="S4559" s="85" t="s">
        <v>11098</v>
      </c>
      <c r="T4559" s="87" t="s">
        <v>13721</v>
      </c>
      <c r="AL4559" s="79">
        <v>0.36708333333333298</v>
      </c>
      <c r="AM4559" s="2">
        <v>1</v>
      </c>
      <c r="AN4559" s="2" t="s">
        <v>12769</v>
      </c>
      <c r="AO4559" s="2" t="s">
        <v>13730</v>
      </c>
    </row>
    <row r="4560" spans="17:41">
      <c r="Q4560" s="80">
        <v>0.346018518518519</v>
      </c>
      <c r="R4560" s="81">
        <v>1</v>
      </c>
      <c r="S4560" s="81" t="s">
        <v>2859</v>
      </c>
      <c r="T4560" s="83" t="s">
        <v>13719</v>
      </c>
      <c r="AL4560" s="79">
        <v>0.36708333333333298</v>
      </c>
      <c r="AM4560" s="2">
        <v>1</v>
      </c>
      <c r="AN4560" s="2" t="s">
        <v>1161</v>
      </c>
      <c r="AO4560" s="2" t="s">
        <v>13729</v>
      </c>
    </row>
    <row r="4561" spans="17:41">
      <c r="Q4561" s="84">
        <v>0.346018518518519</v>
      </c>
      <c r="R4561" s="85">
        <v>3</v>
      </c>
      <c r="S4561" s="85" t="s">
        <v>5019</v>
      </c>
      <c r="T4561" s="87" t="s">
        <v>13719</v>
      </c>
      <c r="AL4561" s="79">
        <v>0.36709490740740702</v>
      </c>
      <c r="AM4561" s="2">
        <v>1</v>
      </c>
      <c r="AN4561" s="2" t="s">
        <v>5329</v>
      </c>
      <c r="AO4561" s="2" t="s">
        <v>13717</v>
      </c>
    </row>
    <row r="4562" spans="17:41">
      <c r="Q4562" s="80">
        <v>0.34603009259259299</v>
      </c>
      <c r="R4562" s="81">
        <v>2</v>
      </c>
      <c r="S4562" s="81" t="s">
        <v>2266</v>
      </c>
      <c r="T4562" s="83" t="s">
        <v>13719</v>
      </c>
      <c r="AL4562" s="79">
        <v>0.36712962962963003</v>
      </c>
      <c r="AM4562" s="2">
        <v>2</v>
      </c>
      <c r="AN4562" s="2" t="s">
        <v>1594</v>
      </c>
      <c r="AO4562" s="2" t="s">
        <v>13721</v>
      </c>
    </row>
    <row r="4563" spans="17:41">
      <c r="Q4563" s="84">
        <v>0.34606481481481499</v>
      </c>
      <c r="R4563" s="85">
        <v>1</v>
      </c>
      <c r="S4563" s="85" t="s">
        <v>5020</v>
      </c>
      <c r="T4563" s="87" t="s">
        <v>13719</v>
      </c>
      <c r="AL4563" s="79">
        <v>0.36712962962963003</v>
      </c>
      <c r="AM4563" s="2">
        <v>1</v>
      </c>
      <c r="AN4563" s="2" t="s">
        <v>2003</v>
      </c>
      <c r="AO4563" s="2" t="s">
        <v>13729</v>
      </c>
    </row>
    <row r="4564" spans="17:41">
      <c r="Q4564" s="80">
        <v>0.34608796296296301</v>
      </c>
      <c r="R4564" s="81">
        <v>1</v>
      </c>
      <c r="S4564" s="81" t="s">
        <v>4614</v>
      </c>
      <c r="T4564" s="83" t="s">
        <v>13718</v>
      </c>
      <c r="AL4564" s="79">
        <v>0.36714120370370401</v>
      </c>
      <c r="AM4564" s="2">
        <v>1</v>
      </c>
      <c r="AN4564" s="2" t="s">
        <v>5332</v>
      </c>
      <c r="AO4564" s="2" t="s">
        <v>13717</v>
      </c>
    </row>
    <row r="4565" spans="17:41">
      <c r="Q4565" s="84">
        <v>0.346099537037037</v>
      </c>
      <c r="R4565" s="85">
        <v>6</v>
      </c>
      <c r="S4565" s="85" t="s">
        <v>2562</v>
      </c>
      <c r="T4565" s="87" t="s">
        <v>13717</v>
      </c>
      <c r="AL4565" s="79">
        <v>0.36714120370370401</v>
      </c>
      <c r="AM4565" s="2">
        <v>1</v>
      </c>
      <c r="AN4565" s="2" t="s">
        <v>252</v>
      </c>
      <c r="AO4565" s="2" t="s">
        <v>13718</v>
      </c>
    </row>
    <row r="4566" spans="17:41">
      <c r="Q4566" s="80">
        <v>0.346099537037037</v>
      </c>
      <c r="R4566" s="81">
        <v>1</v>
      </c>
      <c r="S4566" s="81" t="s">
        <v>1537</v>
      </c>
      <c r="T4566" s="83" t="s">
        <v>13717</v>
      </c>
      <c r="AL4566" s="79">
        <v>0.36715277777777799</v>
      </c>
      <c r="AM4566" s="2">
        <v>1</v>
      </c>
      <c r="AN4566" s="2" t="s">
        <v>12035</v>
      </c>
      <c r="AO4566" s="2" t="s">
        <v>13730</v>
      </c>
    </row>
    <row r="4567" spans="17:41">
      <c r="Q4567" s="84">
        <v>0.346099537037037</v>
      </c>
      <c r="R4567" s="85">
        <v>2</v>
      </c>
      <c r="S4567" s="85" t="s">
        <v>5022</v>
      </c>
      <c r="T4567" s="87" t="s">
        <v>13719</v>
      </c>
      <c r="AL4567" s="79">
        <v>0.36721064814814802</v>
      </c>
      <c r="AM4567" s="2">
        <v>1</v>
      </c>
      <c r="AN4567" s="2" t="s">
        <v>5335</v>
      </c>
      <c r="AO4567" s="2" t="s">
        <v>13717</v>
      </c>
    </row>
    <row r="4568" spans="17:41">
      <c r="Q4568" s="80">
        <v>0.34612268518518502</v>
      </c>
      <c r="R4568" s="81">
        <v>1</v>
      </c>
      <c r="S4568" s="81" t="s">
        <v>4989</v>
      </c>
      <c r="T4568" s="83" t="s">
        <v>13719</v>
      </c>
      <c r="AL4568" s="79">
        <v>0.36723379629629599</v>
      </c>
      <c r="AM4568" s="2">
        <v>1</v>
      </c>
      <c r="AN4568" s="2" t="s">
        <v>1607</v>
      </c>
      <c r="AO4568" s="2" t="s">
        <v>13717</v>
      </c>
    </row>
    <row r="4569" spans="17:41">
      <c r="Q4569" s="84">
        <v>0.34612268518518502</v>
      </c>
      <c r="R4569" s="85">
        <v>1</v>
      </c>
      <c r="S4569" s="85" t="s">
        <v>4237</v>
      </c>
      <c r="T4569" s="87" t="s">
        <v>13717</v>
      </c>
      <c r="AL4569" s="79">
        <v>0.36724537037036997</v>
      </c>
      <c r="AM4569" s="2">
        <v>2</v>
      </c>
      <c r="AN4569" s="2" t="s">
        <v>5325</v>
      </c>
      <c r="AO4569" s="2" t="s">
        <v>13719</v>
      </c>
    </row>
    <row r="4570" spans="17:41">
      <c r="Q4570" s="80">
        <v>0.346134259259259</v>
      </c>
      <c r="R4570" s="81">
        <v>4</v>
      </c>
      <c r="S4570" s="81" t="s">
        <v>5023</v>
      </c>
      <c r="T4570" s="83" t="s">
        <v>13719</v>
      </c>
      <c r="AL4570" s="79">
        <v>0.36724537037036997</v>
      </c>
      <c r="AM4570" s="2">
        <v>1</v>
      </c>
      <c r="AN4570" s="2" t="s">
        <v>802</v>
      </c>
      <c r="AO4570" s="2" t="s">
        <v>13722</v>
      </c>
    </row>
    <row r="4571" spans="17:41">
      <c r="Q4571" s="84">
        <v>0.34615740740740703</v>
      </c>
      <c r="R4571" s="85">
        <v>1</v>
      </c>
      <c r="S4571" s="85" t="s">
        <v>4991</v>
      </c>
      <c r="T4571" s="87" t="s">
        <v>13716</v>
      </c>
      <c r="AL4571" s="79">
        <v>0.36725694444444401</v>
      </c>
      <c r="AM4571" s="2">
        <v>1</v>
      </c>
      <c r="AN4571" s="2" t="s">
        <v>5338</v>
      </c>
      <c r="AO4571" s="2" t="s">
        <v>13717</v>
      </c>
    </row>
    <row r="4572" spans="17:41">
      <c r="Q4572" s="80">
        <v>0.34619212962962997</v>
      </c>
      <c r="R4572" s="81">
        <v>1</v>
      </c>
      <c r="S4572" s="81" t="s">
        <v>7802</v>
      </c>
      <c r="T4572" s="83" t="s">
        <v>13728</v>
      </c>
      <c r="AL4572" s="79">
        <v>0.36725694444444401</v>
      </c>
      <c r="AM4572" s="2">
        <v>1</v>
      </c>
      <c r="AN4572" s="2" t="s">
        <v>3855</v>
      </c>
      <c r="AO4572" s="2" t="s">
        <v>13730</v>
      </c>
    </row>
    <row r="4573" spans="17:41">
      <c r="Q4573" s="84">
        <v>0.34620370370370401</v>
      </c>
      <c r="R4573" s="85">
        <v>4</v>
      </c>
      <c r="S4573" s="85" t="s">
        <v>5027</v>
      </c>
      <c r="T4573" s="87" t="s">
        <v>13719</v>
      </c>
      <c r="AL4573" s="79">
        <v>0.36728009259259298</v>
      </c>
      <c r="AM4573" s="2">
        <v>1</v>
      </c>
      <c r="AN4573" s="2" t="s">
        <v>608</v>
      </c>
      <c r="AO4573" s="2" t="s">
        <v>13718</v>
      </c>
    </row>
    <row r="4574" spans="17:41">
      <c r="Q4574" s="80">
        <v>0.346215277777778</v>
      </c>
      <c r="R4574" s="81">
        <v>2</v>
      </c>
      <c r="S4574" s="81" t="s">
        <v>1541</v>
      </c>
      <c r="T4574" s="83" t="s">
        <v>13717</v>
      </c>
      <c r="AL4574" s="79">
        <v>0.36732638888888902</v>
      </c>
      <c r="AM4574" s="2">
        <v>1</v>
      </c>
      <c r="AN4574" s="2" t="s">
        <v>5324</v>
      </c>
      <c r="AO4574" s="2" t="s">
        <v>13719</v>
      </c>
    </row>
    <row r="4575" spans="17:41">
      <c r="Q4575" s="84">
        <v>0.34622685185185198</v>
      </c>
      <c r="R4575" s="85">
        <v>1</v>
      </c>
      <c r="S4575" s="85" t="s">
        <v>2268</v>
      </c>
      <c r="T4575" s="87" t="s">
        <v>13717</v>
      </c>
      <c r="AL4575" s="79">
        <v>0.367337962962963</v>
      </c>
      <c r="AM4575" s="2">
        <v>1</v>
      </c>
      <c r="AN4575" s="2" t="s">
        <v>5340</v>
      </c>
      <c r="AO4575" s="2" t="s">
        <v>13717</v>
      </c>
    </row>
    <row r="4576" spans="17:41">
      <c r="Q4576" s="80">
        <v>0.34625</v>
      </c>
      <c r="R4576" s="81">
        <v>1</v>
      </c>
      <c r="S4576" s="81" t="s">
        <v>5028</v>
      </c>
      <c r="T4576" s="83" t="s">
        <v>13719</v>
      </c>
      <c r="AL4576" s="79">
        <v>0.36738425925925899</v>
      </c>
      <c r="AM4576" s="2">
        <v>3</v>
      </c>
      <c r="AN4576" s="2" t="s">
        <v>2909</v>
      </c>
      <c r="AO4576" s="2" t="s">
        <v>13719</v>
      </c>
    </row>
    <row r="4577" spans="17:41">
      <c r="Q4577" s="84">
        <v>0.34625</v>
      </c>
      <c r="R4577" s="85">
        <v>1</v>
      </c>
      <c r="S4577" s="85" t="s">
        <v>561</v>
      </c>
      <c r="T4577" s="87" t="s">
        <v>13723</v>
      </c>
      <c r="AL4577" s="79">
        <v>0.36740740740740702</v>
      </c>
      <c r="AM4577" s="2">
        <v>1</v>
      </c>
      <c r="AN4577" s="2" t="s">
        <v>2011</v>
      </c>
      <c r="AO4577" s="2" t="s">
        <v>13717</v>
      </c>
    </row>
    <row r="4578" spans="17:41">
      <c r="Q4578" s="80">
        <v>0.34627314814814802</v>
      </c>
      <c r="R4578" s="81">
        <v>1</v>
      </c>
      <c r="S4578" s="81" t="s">
        <v>1931</v>
      </c>
      <c r="T4578" s="83" t="s">
        <v>13719</v>
      </c>
      <c r="AL4578" s="79">
        <v>0.367418981481481</v>
      </c>
      <c r="AM4578" s="2">
        <v>2</v>
      </c>
      <c r="AN4578" s="2" t="s">
        <v>5347</v>
      </c>
      <c r="AO4578" s="2" t="s">
        <v>13723</v>
      </c>
    </row>
    <row r="4579" spans="17:41">
      <c r="Q4579" s="84">
        <v>0.34630787037036997</v>
      </c>
      <c r="R4579" s="85">
        <v>1</v>
      </c>
      <c r="S4579" s="85" t="s">
        <v>2269</v>
      </c>
      <c r="T4579" s="87" t="s">
        <v>13717</v>
      </c>
      <c r="AL4579" s="79">
        <v>0.36743055555555598</v>
      </c>
      <c r="AM4579" s="2">
        <v>1</v>
      </c>
      <c r="AN4579" s="2" t="s">
        <v>5299</v>
      </c>
      <c r="AO4579" s="2" t="s">
        <v>13716</v>
      </c>
    </row>
    <row r="4580" spans="17:41">
      <c r="Q4580" s="80">
        <v>0.34630787037036997</v>
      </c>
      <c r="R4580" s="81">
        <v>2</v>
      </c>
      <c r="S4580" s="81" t="s">
        <v>1932</v>
      </c>
      <c r="T4580" s="83" t="s">
        <v>13717</v>
      </c>
      <c r="AL4580" s="79">
        <v>0.36746527777777799</v>
      </c>
      <c r="AM4580" s="2">
        <v>1</v>
      </c>
      <c r="AN4580" s="2" t="s">
        <v>5343</v>
      </c>
      <c r="AO4580" s="2" t="s">
        <v>13717</v>
      </c>
    </row>
    <row r="4581" spans="17:41">
      <c r="Q4581" s="84">
        <v>0.34630787037036997</v>
      </c>
      <c r="R4581" s="85">
        <v>1</v>
      </c>
      <c r="S4581" s="85" t="s">
        <v>2861</v>
      </c>
      <c r="T4581" s="87" t="s">
        <v>13719</v>
      </c>
      <c r="AL4581" s="79">
        <v>0.36749999999999999</v>
      </c>
      <c r="AM4581" s="2">
        <v>1</v>
      </c>
      <c r="AN4581" s="2" t="s">
        <v>5304</v>
      </c>
      <c r="AO4581" s="2" t="s">
        <v>13719</v>
      </c>
    </row>
    <row r="4582" spans="17:41">
      <c r="Q4582" s="80">
        <v>0.34631944444444401</v>
      </c>
      <c r="R4582" s="81">
        <v>2</v>
      </c>
      <c r="S4582" s="81" t="s">
        <v>5000</v>
      </c>
      <c r="T4582" s="83" t="s">
        <v>13716</v>
      </c>
      <c r="AL4582" s="79">
        <v>0.36755787037037002</v>
      </c>
      <c r="AM4582" s="2">
        <v>1</v>
      </c>
      <c r="AN4582" s="2" t="s">
        <v>2562</v>
      </c>
      <c r="AO4582" s="2" t="s">
        <v>13719</v>
      </c>
    </row>
    <row r="4583" spans="17:41">
      <c r="Q4583" s="84">
        <v>0.346331018518518</v>
      </c>
      <c r="R4583" s="85">
        <v>2</v>
      </c>
      <c r="S4583" s="85" t="s">
        <v>1929</v>
      </c>
      <c r="T4583" s="87" t="s">
        <v>13716</v>
      </c>
      <c r="AL4583" s="79">
        <v>0.367569444444444</v>
      </c>
      <c r="AM4583" s="2">
        <v>1</v>
      </c>
      <c r="AN4583" s="2" t="s">
        <v>4568</v>
      </c>
      <c r="AO4583" s="2" t="s">
        <v>13722</v>
      </c>
    </row>
    <row r="4584" spans="17:41">
      <c r="Q4584" s="80">
        <v>0.34637731481481498</v>
      </c>
      <c r="R4584" s="81">
        <v>1</v>
      </c>
      <c r="S4584" s="81" t="s">
        <v>5031</v>
      </c>
      <c r="T4584" s="83" t="s">
        <v>13717</v>
      </c>
      <c r="AL4584" s="79">
        <v>0.36758101851851899</v>
      </c>
      <c r="AM4584" s="2">
        <v>2</v>
      </c>
      <c r="AN4584" s="2" t="s">
        <v>5306</v>
      </c>
      <c r="AO4584" s="2" t="s">
        <v>13719</v>
      </c>
    </row>
    <row r="4585" spans="17:41">
      <c r="Q4585" s="84">
        <v>0.34642361111111097</v>
      </c>
      <c r="R4585" s="85">
        <v>1</v>
      </c>
      <c r="S4585" s="85" t="s">
        <v>2672</v>
      </c>
      <c r="T4585" s="87" t="s">
        <v>13719</v>
      </c>
      <c r="AL4585" s="79">
        <v>0.36758101851851899</v>
      </c>
      <c r="AM4585" s="2">
        <v>1</v>
      </c>
      <c r="AN4585" s="2" t="s">
        <v>5514</v>
      </c>
      <c r="AO4585" s="2" t="s">
        <v>13726</v>
      </c>
    </row>
    <row r="4586" spans="17:41">
      <c r="Q4586" s="80">
        <v>0.346446759259259</v>
      </c>
      <c r="R4586" s="81">
        <v>1</v>
      </c>
      <c r="S4586" s="81" t="s">
        <v>2562</v>
      </c>
      <c r="T4586" s="83" t="s">
        <v>13717</v>
      </c>
      <c r="AL4586" s="79">
        <v>0.36758101851851899</v>
      </c>
      <c r="AM4586" s="2">
        <v>1</v>
      </c>
      <c r="AN4586" s="2" t="s">
        <v>249</v>
      </c>
      <c r="AO4586" s="2" t="s">
        <v>13730</v>
      </c>
    </row>
    <row r="4587" spans="17:41">
      <c r="Q4587" s="84">
        <v>0.34645833333333298</v>
      </c>
      <c r="R4587" s="85">
        <v>1</v>
      </c>
      <c r="S4587" s="85" t="s">
        <v>2562</v>
      </c>
      <c r="T4587" s="87" t="s">
        <v>13717</v>
      </c>
      <c r="AL4587" s="79">
        <v>0.367650462962963</v>
      </c>
      <c r="AM4587" s="2">
        <v>5</v>
      </c>
      <c r="AN4587" s="2" t="s">
        <v>2525</v>
      </c>
      <c r="AO4587" s="2" t="s">
        <v>13719</v>
      </c>
    </row>
    <row r="4588" spans="17:41">
      <c r="Q4588" s="80">
        <v>0.34650462962963002</v>
      </c>
      <c r="R4588" s="81">
        <v>2</v>
      </c>
      <c r="S4588" s="81" t="s">
        <v>1933</v>
      </c>
      <c r="T4588" s="83" t="s">
        <v>13717</v>
      </c>
      <c r="AL4588" s="79">
        <v>0.36767361111111102</v>
      </c>
      <c r="AM4588" s="2">
        <v>1</v>
      </c>
      <c r="AN4588" s="2" t="s">
        <v>799</v>
      </c>
      <c r="AO4588" s="2" t="s">
        <v>13721</v>
      </c>
    </row>
    <row r="4589" spans="17:41">
      <c r="Q4589" s="84">
        <v>0.34651620370370401</v>
      </c>
      <c r="R4589" s="85">
        <v>1</v>
      </c>
      <c r="S4589" s="85" t="s">
        <v>5002</v>
      </c>
      <c r="T4589" s="87" t="s">
        <v>13716</v>
      </c>
      <c r="AL4589" s="79">
        <v>0.36774305555555598</v>
      </c>
      <c r="AM4589" s="2">
        <v>2</v>
      </c>
      <c r="AN4589" s="2" t="s">
        <v>1052</v>
      </c>
      <c r="AO4589" s="2" t="s">
        <v>13722</v>
      </c>
    </row>
    <row r="4590" spans="17:41">
      <c r="Q4590" s="80">
        <v>0.34651620370370401</v>
      </c>
      <c r="R4590" s="81">
        <v>2</v>
      </c>
      <c r="S4590" s="81" t="s">
        <v>4497</v>
      </c>
      <c r="T4590" s="83" t="s">
        <v>13722</v>
      </c>
      <c r="AL4590" s="79">
        <v>0.36775462962963001</v>
      </c>
      <c r="AM4590" s="2">
        <v>1</v>
      </c>
      <c r="AN4590" s="2" t="s">
        <v>4583</v>
      </c>
      <c r="AO4590" s="2" t="s">
        <v>13721</v>
      </c>
    </row>
    <row r="4591" spans="17:41">
      <c r="Q4591" s="84">
        <v>0.34653935185185197</v>
      </c>
      <c r="R4591" s="85">
        <v>1</v>
      </c>
      <c r="S4591" s="85" t="s">
        <v>1934</v>
      </c>
      <c r="T4591" s="87" t="s">
        <v>13717</v>
      </c>
      <c r="AL4591" s="79">
        <v>0.367766203703704</v>
      </c>
      <c r="AM4591" s="2">
        <v>1</v>
      </c>
      <c r="AN4591" s="2" t="s">
        <v>610</v>
      </c>
      <c r="AO4591" s="2" t="s">
        <v>13718</v>
      </c>
    </row>
    <row r="4592" spans="17:41">
      <c r="Q4592" s="80">
        <v>0.34655092592592601</v>
      </c>
      <c r="R4592" s="81">
        <v>1</v>
      </c>
      <c r="S4592" s="81" t="s">
        <v>1539</v>
      </c>
      <c r="T4592" s="83" t="s">
        <v>13717</v>
      </c>
      <c r="AL4592" s="79">
        <v>0.367800925925926</v>
      </c>
      <c r="AM4592" s="2">
        <v>1</v>
      </c>
      <c r="AN4592" s="2" t="s">
        <v>4683</v>
      </c>
      <c r="AO4592" s="2" t="s">
        <v>13730</v>
      </c>
    </row>
    <row r="4593" spans="17:41">
      <c r="Q4593" s="84">
        <v>0.3465625</v>
      </c>
      <c r="R4593" s="85">
        <v>1</v>
      </c>
      <c r="S4593" s="85" t="s">
        <v>4673</v>
      </c>
      <c r="T4593" s="87" t="s">
        <v>13722</v>
      </c>
      <c r="AL4593" s="79">
        <v>0.36784722222222199</v>
      </c>
      <c r="AM4593" s="2">
        <v>3</v>
      </c>
      <c r="AN4593" s="2" t="s">
        <v>5341</v>
      </c>
      <c r="AO4593" s="2" t="s">
        <v>13717</v>
      </c>
    </row>
    <row r="4594" spans="17:41">
      <c r="Q4594" s="80">
        <v>0.34658564814814802</v>
      </c>
      <c r="R4594" s="81">
        <v>2</v>
      </c>
      <c r="S4594" s="81" t="s">
        <v>960</v>
      </c>
      <c r="T4594" s="83" t="s">
        <v>13728</v>
      </c>
      <c r="AL4594" s="79">
        <v>0.36787037037037001</v>
      </c>
      <c r="AM4594" s="2">
        <v>1</v>
      </c>
      <c r="AN4594" s="2" t="s">
        <v>5339</v>
      </c>
      <c r="AO4594" s="2" t="s">
        <v>13719</v>
      </c>
    </row>
    <row r="4595" spans="17:41">
      <c r="Q4595" s="84">
        <v>0.34666666666666701</v>
      </c>
      <c r="R4595" s="85">
        <v>1</v>
      </c>
      <c r="S4595" s="85" t="s">
        <v>4978</v>
      </c>
      <c r="T4595" s="87" t="s">
        <v>13718</v>
      </c>
      <c r="AL4595" s="79">
        <v>0.36790509259259302</v>
      </c>
      <c r="AM4595" s="2">
        <v>1</v>
      </c>
      <c r="AN4595" s="2" t="s">
        <v>11575</v>
      </c>
      <c r="AO4595" s="2" t="s">
        <v>13723</v>
      </c>
    </row>
    <row r="4596" spans="17:41">
      <c r="Q4596" s="80">
        <v>0.346712962962963</v>
      </c>
      <c r="R4596" s="81">
        <v>1</v>
      </c>
      <c r="S4596" s="81" t="s">
        <v>5029</v>
      </c>
      <c r="T4596" s="83" t="s">
        <v>13717</v>
      </c>
      <c r="AL4596" s="79">
        <v>0.36792824074074099</v>
      </c>
      <c r="AM4596" s="2">
        <v>1</v>
      </c>
      <c r="AN4596" s="2" t="s">
        <v>611</v>
      </c>
      <c r="AO4596" s="2" t="s">
        <v>13722</v>
      </c>
    </row>
    <row r="4597" spans="17:41">
      <c r="Q4597" s="84">
        <v>0.346712962962963</v>
      </c>
      <c r="R4597" s="85">
        <v>4</v>
      </c>
      <c r="S4597" s="85" t="s">
        <v>4238</v>
      </c>
      <c r="T4597" s="87" t="s">
        <v>13717</v>
      </c>
      <c r="AL4597" s="79">
        <v>0.367997685185185</v>
      </c>
      <c r="AM4597" s="2">
        <v>1</v>
      </c>
      <c r="AN4597" s="2" t="s">
        <v>5320</v>
      </c>
      <c r="AO4597" s="2" t="s">
        <v>13717</v>
      </c>
    </row>
    <row r="4598" spans="17:41">
      <c r="Q4598" s="80">
        <v>0.34673611111111102</v>
      </c>
      <c r="R4598" s="81">
        <v>1</v>
      </c>
      <c r="S4598" s="81" t="s">
        <v>2562</v>
      </c>
      <c r="T4598" s="83" t="s">
        <v>13717</v>
      </c>
      <c r="AL4598" s="79">
        <v>0.36800925925925898</v>
      </c>
      <c r="AM4598" s="2">
        <v>1</v>
      </c>
      <c r="AN4598" s="2" t="s">
        <v>12770</v>
      </c>
      <c r="AO4598" s="2" t="s">
        <v>13723</v>
      </c>
    </row>
    <row r="4599" spans="17:41">
      <c r="Q4599" s="84">
        <v>0.34674768518518501</v>
      </c>
      <c r="R4599" s="85">
        <v>3</v>
      </c>
      <c r="S4599" s="85" t="s">
        <v>1036</v>
      </c>
      <c r="T4599" s="87" t="s">
        <v>13721</v>
      </c>
      <c r="AL4599" s="79">
        <v>0.368032407407407</v>
      </c>
      <c r="AM4599" s="2">
        <v>1</v>
      </c>
      <c r="AN4599" s="2" t="s">
        <v>972</v>
      </c>
      <c r="AO4599" s="2" t="s">
        <v>13727</v>
      </c>
    </row>
    <row r="4600" spans="17:41">
      <c r="Q4600" s="80">
        <v>0.34681712962963002</v>
      </c>
      <c r="R4600" s="81">
        <v>1</v>
      </c>
      <c r="S4600" s="81" t="s">
        <v>12720</v>
      </c>
      <c r="T4600" s="83" t="s">
        <v>13718</v>
      </c>
      <c r="AL4600" s="79">
        <v>0.36806712962963001</v>
      </c>
      <c r="AM4600" s="2">
        <v>1</v>
      </c>
      <c r="AN4600" s="2" t="s">
        <v>1057</v>
      </c>
      <c r="AO4600" s="2" t="s">
        <v>13721</v>
      </c>
    </row>
    <row r="4601" spans="17:41">
      <c r="Q4601" s="84">
        <v>0.346828703703704</v>
      </c>
      <c r="R4601" s="85">
        <v>1</v>
      </c>
      <c r="S4601" s="85" t="s">
        <v>4239</v>
      </c>
      <c r="T4601" s="87" t="s">
        <v>13717</v>
      </c>
      <c r="AL4601" s="79">
        <v>0.36806712962963001</v>
      </c>
      <c r="AM4601" s="2">
        <v>1</v>
      </c>
      <c r="AN4601" s="2" t="s">
        <v>12771</v>
      </c>
      <c r="AO4601" s="2" t="s">
        <v>13730</v>
      </c>
    </row>
    <row r="4602" spans="17:41">
      <c r="Q4602" s="80">
        <v>0.34689814814814801</v>
      </c>
      <c r="R4602" s="81">
        <v>1</v>
      </c>
      <c r="S4602" s="81" t="s">
        <v>4241</v>
      </c>
      <c r="T4602" s="83" t="s">
        <v>13722</v>
      </c>
      <c r="AL4602" s="79">
        <v>0.36807870370370399</v>
      </c>
      <c r="AM4602" s="2">
        <v>1</v>
      </c>
      <c r="AN4602" s="2" t="s">
        <v>2912</v>
      </c>
      <c r="AO4602" s="2" t="s">
        <v>13716</v>
      </c>
    </row>
    <row r="4603" spans="17:41">
      <c r="Q4603" s="84">
        <v>0.34690972222222199</v>
      </c>
      <c r="R4603" s="85">
        <v>4</v>
      </c>
      <c r="S4603" s="85" t="s">
        <v>4240</v>
      </c>
      <c r="T4603" s="87" t="s">
        <v>13717</v>
      </c>
      <c r="AL4603" s="79">
        <v>0.36810185185185201</v>
      </c>
      <c r="AM4603" s="2">
        <v>1</v>
      </c>
      <c r="AN4603" s="2" t="s">
        <v>12772</v>
      </c>
      <c r="AO4603" s="2" t="s">
        <v>13730</v>
      </c>
    </row>
    <row r="4604" spans="17:41">
      <c r="Q4604" s="80">
        <v>0.34693287037037002</v>
      </c>
      <c r="R4604" s="81">
        <v>1</v>
      </c>
      <c r="S4604" s="81" t="s">
        <v>5030</v>
      </c>
      <c r="T4604" s="83" t="s">
        <v>13719</v>
      </c>
      <c r="AL4604" s="79">
        <v>0.368113425925926</v>
      </c>
      <c r="AM4604" s="2">
        <v>1</v>
      </c>
      <c r="AN4604" s="2" t="s">
        <v>5342</v>
      </c>
      <c r="AO4604" s="2" t="s">
        <v>13719</v>
      </c>
    </row>
    <row r="4605" spans="17:41">
      <c r="Q4605" s="84">
        <v>0.34696759259259302</v>
      </c>
      <c r="R4605" s="85">
        <v>4</v>
      </c>
      <c r="S4605" s="85" t="s">
        <v>2270</v>
      </c>
      <c r="T4605" s="87" t="s">
        <v>13717</v>
      </c>
      <c r="AL4605" s="79">
        <v>0.36815972222222199</v>
      </c>
      <c r="AM4605" s="2">
        <v>1</v>
      </c>
      <c r="AN4605" s="2" t="s">
        <v>2327</v>
      </c>
      <c r="AO4605" s="2" t="s">
        <v>13717</v>
      </c>
    </row>
    <row r="4606" spans="17:41">
      <c r="Q4606" s="80">
        <v>0.346979166666667</v>
      </c>
      <c r="R4606" s="81">
        <v>1</v>
      </c>
      <c r="S4606" s="81" t="s">
        <v>5032</v>
      </c>
      <c r="T4606" s="83" t="s">
        <v>13719</v>
      </c>
      <c r="AL4606" s="79">
        <v>0.36820601851851897</v>
      </c>
      <c r="AM4606" s="2">
        <v>1</v>
      </c>
      <c r="AN4606" s="2" t="s">
        <v>5350</v>
      </c>
      <c r="AO4606" s="2" t="s">
        <v>13717</v>
      </c>
    </row>
    <row r="4607" spans="17:41">
      <c r="Q4607" s="84">
        <v>0.34699074074074099</v>
      </c>
      <c r="R4607" s="85">
        <v>1</v>
      </c>
      <c r="S4607" s="85" t="s">
        <v>511</v>
      </c>
      <c r="T4607" s="87" t="s">
        <v>13718</v>
      </c>
      <c r="AL4607" s="79">
        <v>0.36820601851851897</v>
      </c>
      <c r="AM4607" s="2">
        <v>1</v>
      </c>
      <c r="AN4607" s="2" t="s">
        <v>849</v>
      </c>
      <c r="AO4607" s="2" t="s">
        <v>13722</v>
      </c>
    </row>
    <row r="4608" spans="17:41">
      <c r="Q4608" s="80">
        <v>0.34701388888888901</v>
      </c>
      <c r="R4608" s="81">
        <v>1</v>
      </c>
      <c r="S4608" s="81" t="s">
        <v>5024</v>
      </c>
      <c r="T4608" s="83" t="s">
        <v>13719</v>
      </c>
      <c r="AL4608" s="79">
        <v>0.36825231481481502</v>
      </c>
      <c r="AM4608" s="2">
        <v>1</v>
      </c>
      <c r="AN4608" s="2" t="s">
        <v>5352</v>
      </c>
      <c r="AO4608" s="2" t="s">
        <v>13719</v>
      </c>
    </row>
    <row r="4609" spans="17:41">
      <c r="Q4609" s="84">
        <v>0.347060185185185</v>
      </c>
      <c r="R4609" s="85">
        <v>1</v>
      </c>
      <c r="S4609" s="85" t="s">
        <v>2858</v>
      </c>
      <c r="T4609" s="87" t="s">
        <v>13719</v>
      </c>
      <c r="AL4609" s="79">
        <v>0.368263888888889</v>
      </c>
      <c r="AM4609" s="2">
        <v>2</v>
      </c>
      <c r="AN4609" s="2" t="s">
        <v>5323</v>
      </c>
      <c r="AO4609" s="2" t="s">
        <v>13719</v>
      </c>
    </row>
    <row r="4610" spans="17:41">
      <c r="Q4610" s="80">
        <v>0.34712962962963001</v>
      </c>
      <c r="R4610" s="81">
        <v>2</v>
      </c>
      <c r="S4610" s="81" t="s">
        <v>1544</v>
      </c>
      <c r="T4610" s="83" t="s">
        <v>13716</v>
      </c>
      <c r="AL4610" s="79">
        <v>0.36827546296296299</v>
      </c>
      <c r="AM4610" s="2">
        <v>1</v>
      </c>
      <c r="AN4610" s="2" t="s">
        <v>5353</v>
      </c>
      <c r="AO4610" s="2" t="s">
        <v>13719</v>
      </c>
    </row>
    <row r="4611" spans="17:41">
      <c r="Q4611" s="84">
        <v>0.34715277777777798</v>
      </c>
      <c r="R4611" s="85">
        <v>1</v>
      </c>
      <c r="S4611" s="85" t="s">
        <v>5038</v>
      </c>
      <c r="T4611" s="87" t="s">
        <v>13717</v>
      </c>
      <c r="AL4611" s="79">
        <v>0.36828703703703702</v>
      </c>
      <c r="AM4611" s="2">
        <v>1</v>
      </c>
      <c r="AN4611" s="2" t="s">
        <v>5351</v>
      </c>
      <c r="AO4611" s="2" t="s">
        <v>13717</v>
      </c>
    </row>
    <row r="4612" spans="17:41">
      <c r="Q4612" s="80">
        <v>0.34718749999999998</v>
      </c>
      <c r="R4612" s="81">
        <v>2</v>
      </c>
      <c r="S4612" s="81" t="s">
        <v>782</v>
      </c>
      <c r="T4612" s="83" t="s">
        <v>13722</v>
      </c>
      <c r="AL4612" s="79">
        <v>0.36828703703703702</v>
      </c>
      <c r="AM4612" s="2">
        <v>1</v>
      </c>
      <c r="AN4612" s="2" t="s">
        <v>5359</v>
      </c>
      <c r="AO4612" s="2" t="s">
        <v>13719</v>
      </c>
    </row>
    <row r="4613" spans="17:41">
      <c r="Q4613" s="84">
        <v>0.34719907407407402</v>
      </c>
      <c r="R4613" s="85">
        <v>1</v>
      </c>
      <c r="S4613" s="85" t="s">
        <v>5039</v>
      </c>
      <c r="T4613" s="87" t="s">
        <v>13717</v>
      </c>
      <c r="AL4613" s="79">
        <v>0.36829861111111101</v>
      </c>
      <c r="AM4613" s="2">
        <v>1</v>
      </c>
      <c r="AN4613" s="2" t="s">
        <v>5354</v>
      </c>
      <c r="AO4613" s="2" t="s">
        <v>13719</v>
      </c>
    </row>
    <row r="4614" spans="17:41">
      <c r="Q4614" s="80">
        <v>0.34724537037037001</v>
      </c>
      <c r="R4614" s="81">
        <v>1</v>
      </c>
      <c r="S4614" s="81" t="s">
        <v>1938</v>
      </c>
      <c r="T4614" s="83" t="s">
        <v>13717</v>
      </c>
      <c r="AL4614" s="79">
        <v>0.36832175925925897</v>
      </c>
      <c r="AM4614" s="2">
        <v>1</v>
      </c>
      <c r="AN4614" s="2" t="s">
        <v>2328</v>
      </c>
      <c r="AO4614" s="2" t="s">
        <v>13719</v>
      </c>
    </row>
    <row r="4615" spans="17:41">
      <c r="Q4615" s="84">
        <v>0.34724537037037001</v>
      </c>
      <c r="R4615" s="85">
        <v>4</v>
      </c>
      <c r="S4615" s="85" t="s">
        <v>176</v>
      </c>
      <c r="T4615" s="87" t="s">
        <v>13718</v>
      </c>
      <c r="AL4615" s="79">
        <v>0.368344907407407</v>
      </c>
      <c r="AM4615" s="2">
        <v>1</v>
      </c>
      <c r="AN4615" s="2" t="s">
        <v>2562</v>
      </c>
      <c r="AO4615" s="2" t="s">
        <v>13719</v>
      </c>
    </row>
    <row r="4616" spans="17:41">
      <c r="Q4616" s="80">
        <v>0.34725694444444399</v>
      </c>
      <c r="R4616" s="81">
        <v>1</v>
      </c>
      <c r="S4616" s="81" t="s">
        <v>1939</v>
      </c>
      <c r="T4616" s="83" t="s">
        <v>13717</v>
      </c>
      <c r="AL4616" s="79">
        <v>0.36835648148148098</v>
      </c>
      <c r="AM4616" s="2">
        <v>2</v>
      </c>
      <c r="AN4616" s="2" t="s">
        <v>5336</v>
      </c>
      <c r="AO4616" s="2" t="s">
        <v>13716</v>
      </c>
    </row>
    <row r="4617" spans="17:41">
      <c r="Q4617" s="84">
        <v>0.34725694444444399</v>
      </c>
      <c r="R4617" s="85">
        <v>1</v>
      </c>
      <c r="S4617" s="85" t="s">
        <v>1542</v>
      </c>
      <c r="T4617" s="87" t="s">
        <v>13719</v>
      </c>
      <c r="AL4617" s="79">
        <v>0.36836805555555602</v>
      </c>
      <c r="AM4617" s="2">
        <v>1</v>
      </c>
      <c r="AN4617" s="2" t="s">
        <v>5356</v>
      </c>
      <c r="AO4617" s="2" t="s">
        <v>13719</v>
      </c>
    </row>
    <row r="4618" spans="17:41">
      <c r="Q4618" s="80">
        <v>0.34736111111111101</v>
      </c>
      <c r="R4618" s="81">
        <v>1</v>
      </c>
      <c r="S4618" s="81" t="s">
        <v>1930</v>
      </c>
      <c r="T4618" s="83" t="s">
        <v>13717</v>
      </c>
      <c r="AL4618" s="79">
        <v>0.36837962962963</v>
      </c>
      <c r="AM4618" s="2">
        <v>1</v>
      </c>
      <c r="AN4618" s="2" t="s">
        <v>5312</v>
      </c>
      <c r="AO4618" s="2" t="s">
        <v>13722</v>
      </c>
    </row>
    <row r="4619" spans="17:41">
      <c r="Q4619" s="84">
        <v>0.34736111111111101</v>
      </c>
      <c r="R4619" s="85">
        <v>3</v>
      </c>
      <c r="S4619" s="85" t="s">
        <v>2272</v>
      </c>
      <c r="T4619" s="87" t="s">
        <v>13719</v>
      </c>
      <c r="AL4619" s="79">
        <v>0.36841435185185201</v>
      </c>
      <c r="AM4619" s="2">
        <v>1</v>
      </c>
      <c r="AN4619" s="2" t="s">
        <v>5321</v>
      </c>
      <c r="AO4619" s="2" t="s">
        <v>13716</v>
      </c>
    </row>
    <row r="4620" spans="17:41">
      <c r="Q4620" s="80">
        <v>0.34739583333333302</v>
      </c>
      <c r="R4620" s="81">
        <v>1</v>
      </c>
      <c r="S4620" s="81" t="s">
        <v>1543</v>
      </c>
      <c r="T4620" s="83" t="s">
        <v>13719</v>
      </c>
      <c r="AL4620" s="79">
        <v>0.36843749999999997</v>
      </c>
      <c r="AM4620" s="2">
        <v>1</v>
      </c>
      <c r="AN4620" s="2" t="s">
        <v>614</v>
      </c>
      <c r="AO4620" s="2" t="s">
        <v>13730</v>
      </c>
    </row>
    <row r="4621" spans="17:41">
      <c r="Q4621" s="84">
        <v>0.34739583333333302</v>
      </c>
      <c r="R4621" s="85">
        <v>1</v>
      </c>
      <c r="S4621" s="85" t="s">
        <v>5041</v>
      </c>
      <c r="T4621" s="87" t="s">
        <v>13719</v>
      </c>
      <c r="AL4621" s="79">
        <v>0.36844907407407401</v>
      </c>
      <c r="AM4621" s="2">
        <v>1</v>
      </c>
      <c r="AN4621" s="2" t="s">
        <v>5334</v>
      </c>
      <c r="AO4621" s="2" t="s">
        <v>13717</v>
      </c>
    </row>
    <row r="4622" spans="17:41">
      <c r="Q4622" s="80">
        <v>0.34741898148148098</v>
      </c>
      <c r="R4622" s="81">
        <v>2</v>
      </c>
      <c r="S4622" s="81" t="s">
        <v>5042</v>
      </c>
      <c r="T4622" s="83" t="s">
        <v>13719</v>
      </c>
      <c r="AL4622" s="79">
        <v>0.368460648148148</v>
      </c>
      <c r="AM4622" s="2">
        <v>1</v>
      </c>
      <c r="AN4622" s="2" t="s">
        <v>2329</v>
      </c>
      <c r="AO4622" s="2" t="s">
        <v>13717</v>
      </c>
    </row>
    <row r="4623" spans="17:41">
      <c r="Q4623" s="84">
        <v>0.34741898148148098</v>
      </c>
      <c r="R4623" s="85">
        <v>1</v>
      </c>
      <c r="S4623" s="85" t="s">
        <v>568</v>
      </c>
      <c r="T4623" s="87" t="s">
        <v>13722</v>
      </c>
      <c r="AL4623" s="79">
        <v>0.36847222222222198</v>
      </c>
      <c r="AM4623" s="2">
        <v>1</v>
      </c>
      <c r="AN4623" s="2" t="s">
        <v>5328</v>
      </c>
      <c r="AO4623" s="2" t="s">
        <v>13716</v>
      </c>
    </row>
    <row r="4624" spans="17:41">
      <c r="Q4624" s="80">
        <v>0.34744212962963</v>
      </c>
      <c r="R4624" s="81">
        <v>1</v>
      </c>
      <c r="S4624" s="81" t="s">
        <v>5043</v>
      </c>
      <c r="T4624" s="83" t="s">
        <v>13719</v>
      </c>
      <c r="AL4624" s="79">
        <v>0.36847222222222198</v>
      </c>
      <c r="AM4624" s="2">
        <v>1</v>
      </c>
      <c r="AN4624" s="2" t="s">
        <v>1606</v>
      </c>
      <c r="AO4624" s="2" t="s">
        <v>13719</v>
      </c>
    </row>
    <row r="4625" spans="17:41">
      <c r="Q4625" s="84">
        <v>0.34745370370370399</v>
      </c>
      <c r="R4625" s="85">
        <v>1</v>
      </c>
      <c r="S4625" s="85" t="s">
        <v>1038</v>
      </c>
      <c r="T4625" s="87" t="s">
        <v>13722</v>
      </c>
      <c r="AL4625" s="79">
        <v>0.36848379629629602</v>
      </c>
      <c r="AM4625" s="2">
        <v>1</v>
      </c>
      <c r="AN4625" s="2" t="s">
        <v>2316</v>
      </c>
      <c r="AO4625" s="2" t="s">
        <v>13718</v>
      </c>
    </row>
    <row r="4626" spans="17:41">
      <c r="Q4626" s="80">
        <v>0.34746527777777803</v>
      </c>
      <c r="R4626" s="81">
        <v>1</v>
      </c>
      <c r="S4626" s="81" t="s">
        <v>5044</v>
      </c>
      <c r="T4626" s="83" t="s">
        <v>13719</v>
      </c>
      <c r="AL4626" s="79">
        <v>0.36851851851851902</v>
      </c>
      <c r="AM4626" s="2">
        <v>2</v>
      </c>
      <c r="AN4626" s="2" t="s">
        <v>12773</v>
      </c>
      <c r="AO4626" s="2" t="s">
        <v>13718</v>
      </c>
    </row>
    <row r="4627" spans="17:41">
      <c r="Q4627" s="84">
        <v>0.34748842592592599</v>
      </c>
      <c r="R4627" s="85">
        <v>1</v>
      </c>
      <c r="S4627" s="85" t="s">
        <v>5047</v>
      </c>
      <c r="T4627" s="87" t="s">
        <v>13719</v>
      </c>
      <c r="AL4627" s="79">
        <v>0.36854166666666699</v>
      </c>
      <c r="AM4627" s="2">
        <v>2</v>
      </c>
      <c r="AN4627" s="2" t="s">
        <v>227</v>
      </c>
      <c r="AO4627" s="2" t="s">
        <v>13726</v>
      </c>
    </row>
    <row r="4628" spans="17:41">
      <c r="Q4628" s="80">
        <v>0.34749999999999998</v>
      </c>
      <c r="R4628" s="81">
        <v>4</v>
      </c>
      <c r="S4628" s="81" t="s">
        <v>5046</v>
      </c>
      <c r="T4628" s="83" t="s">
        <v>13717</v>
      </c>
      <c r="AL4628" s="79">
        <v>0.36864583333333301</v>
      </c>
      <c r="AM4628" s="2">
        <v>1</v>
      </c>
      <c r="AN4628" s="2" t="s">
        <v>5358</v>
      </c>
      <c r="AO4628" s="2" t="s">
        <v>13717</v>
      </c>
    </row>
    <row r="4629" spans="17:41">
      <c r="Q4629" s="84">
        <v>0.34749999999999998</v>
      </c>
      <c r="R4629" s="85">
        <v>2</v>
      </c>
      <c r="S4629" s="85" t="s">
        <v>5025</v>
      </c>
      <c r="T4629" s="87" t="s">
        <v>13716</v>
      </c>
      <c r="AL4629" s="79">
        <v>0.36864583333333301</v>
      </c>
      <c r="AM4629" s="2">
        <v>1</v>
      </c>
      <c r="AN4629" s="2" t="s">
        <v>12774</v>
      </c>
      <c r="AO4629" s="2" t="s">
        <v>13716</v>
      </c>
    </row>
    <row r="4630" spans="17:41">
      <c r="Q4630" s="80">
        <v>0.347523148148148</v>
      </c>
      <c r="R4630" s="81">
        <v>2</v>
      </c>
      <c r="S4630" s="81" t="s">
        <v>5026</v>
      </c>
      <c r="T4630" s="83" t="s">
        <v>13716</v>
      </c>
      <c r="AL4630" s="79">
        <v>0.36864583333333301</v>
      </c>
      <c r="AM4630" s="2">
        <v>1</v>
      </c>
      <c r="AN4630" s="2" t="s">
        <v>247</v>
      </c>
      <c r="AO4630" s="2" t="s">
        <v>13721</v>
      </c>
    </row>
    <row r="4631" spans="17:41">
      <c r="Q4631" s="84">
        <v>0.34754629629629602</v>
      </c>
      <c r="R4631" s="85">
        <v>3</v>
      </c>
      <c r="S4631" s="85" t="s">
        <v>2864</v>
      </c>
      <c r="T4631" s="87" t="s">
        <v>13719</v>
      </c>
      <c r="AL4631" s="79">
        <v>0.36866898148148097</v>
      </c>
      <c r="AM4631" s="2">
        <v>1</v>
      </c>
      <c r="AN4631" s="2" t="s">
        <v>5370</v>
      </c>
      <c r="AO4631" s="2" t="s">
        <v>13719</v>
      </c>
    </row>
    <row r="4632" spans="17:41">
      <c r="Q4632" s="80">
        <v>0.34754629629629602</v>
      </c>
      <c r="R4632" s="81">
        <v>2</v>
      </c>
      <c r="S4632" s="81" t="s">
        <v>182</v>
      </c>
      <c r="T4632" s="83" t="s">
        <v>13718</v>
      </c>
      <c r="AL4632" s="79">
        <v>0.36869212962962999</v>
      </c>
      <c r="AM4632" s="2">
        <v>1</v>
      </c>
      <c r="AN4632" s="2" t="s">
        <v>192</v>
      </c>
      <c r="AO4632" s="2" t="s">
        <v>13723</v>
      </c>
    </row>
    <row r="4633" spans="17:41">
      <c r="Q4633" s="84">
        <v>0.34755787037037</v>
      </c>
      <c r="R4633" s="85">
        <v>2</v>
      </c>
      <c r="S4633" s="85" t="s">
        <v>1594</v>
      </c>
      <c r="T4633" s="87" t="s">
        <v>13716</v>
      </c>
      <c r="AL4633" s="79">
        <v>0.36870370370370398</v>
      </c>
      <c r="AM4633" s="2">
        <v>1</v>
      </c>
      <c r="AN4633" s="2" t="s">
        <v>615</v>
      </c>
      <c r="AO4633" s="2" t="s">
        <v>13721</v>
      </c>
    </row>
    <row r="4634" spans="17:41">
      <c r="Q4634" s="80">
        <v>0.34758101851851902</v>
      </c>
      <c r="R4634" s="81">
        <v>1</v>
      </c>
      <c r="S4634" s="81" t="s">
        <v>2862</v>
      </c>
      <c r="T4634" s="83" t="s">
        <v>13719</v>
      </c>
      <c r="AL4634" s="79">
        <v>0.368726851851852</v>
      </c>
      <c r="AM4634" s="2">
        <v>1</v>
      </c>
      <c r="AN4634" s="2" t="s">
        <v>5372</v>
      </c>
      <c r="AO4634" s="2" t="s">
        <v>13719</v>
      </c>
    </row>
    <row r="4635" spans="17:41">
      <c r="Q4635" s="84">
        <v>0.34760416666666699</v>
      </c>
      <c r="R4635" s="85">
        <v>1</v>
      </c>
      <c r="S4635" s="85" t="s">
        <v>5049</v>
      </c>
      <c r="T4635" s="87" t="s">
        <v>13719</v>
      </c>
      <c r="AL4635" s="79">
        <v>0.36876157407407401</v>
      </c>
      <c r="AM4635" s="2">
        <v>1</v>
      </c>
      <c r="AN4635" s="2" t="s">
        <v>5337</v>
      </c>
      <c r="AO4635" s="2" t="s">
        <v>13717</v>
      </c>
    </row>
    <row r="4636" spans="17:41">
      <c r="Q4636" s="80">
        <v>0.34761574074074097</v>
      </c>
      <c r="R4636" s="81">
        <v>1</v>
      </c>
      <c r="S4636" s="81" t="s">
        <v>5051</v>
      </c>
      <c r="T4636" s="83" t="s">
        <v>13719</v>
      </c>
      <c r="AL4636" s="79">
        <v>0.368842592592593</v>
      </c>
      <c r="AM4636" s="2">
        <v>1</v>
      </c>
      <c r="AN4636" s="2" t="s">
        <v>2595</v>
      </c>
      <c r="AO4636" s="2" t="s">
        <v>13719</v>
      </c>
    </row>
    <row r="4637" spans="17:41">
      <c r="Q4637" s="84">
        <v>0.347673611111111</v>
      </c>
      <c r="R4637" s="85">
        <v>1</v>
      </c>
      <c r="S4637" s="85" t="s">
        <v>1946</v>
      </c>
      <c r="T4637" s="87" t="s">
        <v>13717</v>
      </c>
      <c r="AL4637" s="79">
        <v>0.368877314814815</v>
      </c>
      <c r="AM4637" s="2">
        <v>1</v>
      </c>
      <c r="AN4637" s="2" t="s">
        <v>2594</v>
      </c>
      <c r="AO4637" s="2" t="s">
        <v>13717</v>
      </c>
    </row>
    <row r="4638" spans="17:41">
      <c r="Q4638" s="80">
        <v>0.347673611111111</v>
      </c>
      <c r="R4638" s="81">
        <v>1</v>
      </c>
      <c r="S4638" s="81" t="s">
        <v>2271</v>
      </c>
      <c r="T4638" s="83" t="s">
        <v>13719</v>
      </c>
      <c r="AL4638" s="79">
        <v>0.36892361111111099</v>
      </c>
      <c r="AM4638" s="2">
        <v>1</v>
      </c>
      <c r="AN4638" s="2" t="s">
        <v>5349</v>
      </c>
      <c r="AO4638" s="2" t="s">
        <v>13719</v>
      </c>
    </row>
    <row r="4639" spans="17:41">
      <c r="Q4639" s="84">
        <v>0.34768518518518499</v>
      </c>
      <c r="R4639" s="85">
        <v>1</v>
      </c>
      <c r="S4639" s="85" t="s">
        <v>5052</v>
      </c>
      <c r="T4639" s="87" t="s">
        <v>13719</v>
      </c>
      <c r="AL4639" s="79">
        <v>0.36894675925925902</v>
      </c>
      <c r="AM4639" s="2">
        <v>1</v>
      </c>
      <c r="AN4639" s="2" t="s">
        <v>5360</v>
      </c>
      <c r="AO4639" s="2" t="s">
        <v>13719</v>
      </c>
    </row>
    <row r="4640" spans="17:41">
      <c r="Q4640" s="80">
        <v>0.34781250000000002</v>
      </c>
      <c r="R4640" s="81">
        <v>1</v>
      </c>
      <c r="S4640" s="81" t="s">
        <v>5054</v>
      </c>
      <c r="T4640" s="83" t="s">
        <v>13719</v>
      </c>
      <c r="AL4640" s="79">
        <v>0.36896990740740698</v>
      </c>
      <c r="AM4640" s="2">
        <v>1</v>
      </c>
      <c r="AN4640" s="2" t="s">
        <v>2562</v>
      </c>
      <c r="AO4640" s="2" t="s">
        <v>13728</v>
      </c>
    </row>
    <row r="4641" spans="17:41">
      <c r="Q4641" s="84">
        <v>0.34783564814814799</v>
      </c>
      <c r="R4641" s="85">
        <v>1</v>
      </c>
      <c r="S4641" s="85" t="s">
        <v>5055</v>
      </c>
      <c r="T4641" s="87" t="s">
        <v>13719</v>
      </c>
      <c r="AL4641" s="79">
        <v>0.36902777777777801</v>
      </c>
      <c r="AM4641" s="2">
        <v>1</v>
      </c>
      <c r="AN4641" s="2" t="s">
        <v>5330</v>
      </c>
      <c r="AO4641" s="2" t="s">
        <v>13719</v>
      </c>
    </row>
    <row r="4642" spans="17:41">
      <c r="Q4642" s="80">
        <v>0.34784722222222197</v>
      </c>
      <c r="R4642" s="81">
        <v>1</v>
      </c>
      <c r="S4642" s="81" t="s">
        <v>5057</v>
      </c>
      <c r="T4642" s="83" t="s">
        <v>13717</v>
      </c>
      <c r="AL4642" s="79">
        <v>0.36908564814814798</v>
      </c>
      <c r="AM4642" s="2">
        <v>2</v>
      </c>
      <c r="AN4642" s="2" t="s">
        <v>880</v>
      </c>
      <c r="AO4642" s="2" t="s">
        <v>13722</v>
      </c>
    </row>
    <row r="4643" spans="17:41">
      <c r="Q4643" s="84">
        <v>0.34785879629629601</v>
      </c>
      <c r="R4643" s="85">
        <v>1</v>
      </c>
      <c r="S4643" s="85" t="s">
        <v>1943</v>
      </c>
      <c r="T4643" s="87" t="s">
        <v>13719</v>
      </c>
      <c r="AL4643" s="79">
        <v>0.36909722222222202</v>
      </c>
      <c r="AM4643" s="2">
        <v>1</v>
      </c>
      <c r="AN4643" s="2" t="s">
        <v>11152</v>
      </c>
      <c r="AO4643" s="2" t="s">
        <v>13723</v>
      </c>
    </row>
    <row r="4644" spans="17:41">
      <c r="Q4644" s="80">
        <v>0.34787037037037</v>
      </c>
      <c r="R4644" s="81">
        <v>2</v>
      </c>
      <c r="S4644" s="81" t="s">
        <v>1265</v>
      </c>
      <c r="T4644" s="83" t="s">
        <v>13718</v>
      </c>
      <c r="AL4644" s="79">
        <v>0.369108796296296</v>
      </c>
      <c r="AM4644" s="2">
        <v>1</v>
      </c>
      <c r="AN4644" s="2" t="s">
        <v>11086</v>
      </c>
      <c r="AO4644" s="2" t="s">
        <v>13718</v>
      </c>
    </row>
    <row r="4645" spans="17:41">
      <c r="Q4645" s="84">
        <v>0.34788194444444398</v>
      </c>
      <c r="R4645" s="85">
        <v>1</v>
      </c>
      <c r="S4645" s="85" t="s">
        <v>2865</v>
      </c>
      <c r="T4645" s="87" t="s">
        <v>13719</v>
      </c>
      <c r="AL4645" s="79">
        <v>0.36913194444444403</v>
      </c>
      <c r="AM4645" s="2">
        <v>1</v>
      </c>
      <c r="AN4645" s="2" t="s">
        <v>2331</v>
      </c>
      <c r="AO4645" s="2" t="s">
        <v>13717</v>
      </c>
    </row>
    <row r="4646" spans="17:41">
      <c r="Q4646" s="80">
        <v>0.34789351851851902</v>
      </c>
      <c r="R4646" s="81">
        <v>1</v>
      </c>
      <c r="S4646" s="81" t="s">
        <v>5056</v>
      </c>
      <c r="T4646" s="83" t="s">
        <v>13719</v>
      </c>
      <c r="AL4646" s="79">
        <v>0.36916666666666698</v>
      </c>
      <c r="AM4646" s="2">
        <v>1</v>
      </c>
      <c r="AN4646" s="2" t="s">
        <v>5367</v>
      </c>
      <c r="AO4646" s="2" t="s">
        <v>13717</v>
      </c>
    </row>
    <row r="4647" spans="17:41">
      <c r="Q4647" s="84">
        <v>0.34791666666666698</v>
      </c>
      <c r="R4647" s="85">
        <v>1</v>
      </c>
      <c r="S4647" s="85" t="s">
        <v>1546</v>
      </c>
      <c r="T4647" s="87" t="s">
        <v>13719</v>
      </c>
      <c r="AL4647" s="79">
        <v>0.36916666666666698</v>
      </c>
      <c r="AM4647" s="2">
        <v>1</v>
      </c>
      <c r="AN4647" s="2" t="s">
        <v>2334</v>
      </c>
      <c r="AO4647" s="2" t="s">
        <v>13719</v>
      </c>
    </row>
    <row r="4648" spans="17:41">
      <c r="Q4648" s="80">
        <v>0.34793981481481501</v>
      </c>
      <c r="R4648" s="81">
        <v>1</v>
      </c>
      <c r="S4648" s="81" t="s">
        <v>2863</v>
      </c>
      <c r="T4648" s="83" t="s">
        <v>13719</v>
      </c>
      <c r="AL4648" s="79">
        <v>0.36921296296296302</v>
      </c>
      <c r="AM4648" s="2">
        <v>1</v>
      </c>
      <c r="AN4648" s="2" t="s">
        <v>1109</v>
      </c>
      <c r="AO4648" s="2" t="s">
        <v>13721</v>
      </c>
    </row>
    <row r="4649" spans="17:41">
      <c r="Q4649" s="84">
        <v>0.34793981481481501</v>
      </c>
      <c r="R4649" s="85">
        <v>1</v>
      </c>
      <c r="S4649" s="85" t="s">
        <v>1936</v>
      </c>
      <c r="T4649" s="87" t="s">
        <v>13719</v>
      </c>
      <c r="AL4649" s="79">
        <v>0.369224537037037</v>
      </c>
      <c r="AM4649" s="2">
        <v>1</v>
      </c>
      <c r="AN4649" s="2" t="s">
        <v>5371</v>
      </c>
      <c r="AO4649" s="2" t="s">
        <v>13717</v>
      </c>
    </row>
    <row r="4650" spans="17:41">
      <c r="Q4650" s="80">
        <v>0.34795138888888899</v>
      </c>
      <c r="R4650" s="81">
        <v>1</v>
      </c>
      <c r="S4650" s="81" t="s">
        <v>12721</v>
      </c>
      <c r="T4650" s="83" t="s">
        <v>13728</v>
      </c>
      <c r="AL4650" s="79">
        <v>0.36927083333333299</v>
      </c>
      <c r="AM4650" s="2">
        <v>5</v>
      </c>
      <c r="AN4650" s="2" t="s">
        <v>612</v>
      </c>
      <c r="AO4650" s="2" t="s">
        <v>13718</v>
      </c>
    </row>
    <row r="4651" spans="17:41">
      <c r="Q4651" s="84">
        <v>0.34799768518518498</v>
      </c>
      <c r="R4651" s="85">
        <v>2</v>
      </c>
      <c r="S4651" s="85" t="s">
        <v>5033</v>
      </c>
      <c r="T4651" s="87" t="s">
        <v>13717</v>
      </c>
      <c r="AL4651" s="79">
        <v>0.36928240740740698</v>
      </c>
      <c r="AM4651" s="2">
        <v>1</v>
      </c>
      <c r="AN4651" s="2" t="s">
        <v>12775</v>
      </c>
      <c r="AO4651" s="2" t="s">
        <v>13716</v>
      </c>
    </row>
    <row r="4652" spans="17:41">
      <c r="Q4652" s="80">
        <v>0.34799768518518498</v>
      </c>
      <c r="R4652" s="81">
        <v>1</v>
      </c>
      <c r="S4652" s="81" t="s">
        <v>5059</v>
      </c>
      <c r="T4652" s="83" t="s">
        <v>13719</v>
      </c>
      <c r="AL4652" s="79">
        <v>0.36932870370370402</v>
      </c>
      <c r="AM4652" s="2">
        <v>1</v>
      </c>
      <c r="AN4652" s="2" t="s">
        <v>5365</v>
      </c>
      <c r="AO4652" s="2" t="s">
        <v>13719</v>
      </c>
    </row>
    <row r="4653" spans="17:41">
      <c r="Q4653" s="84">
        <v>0.34803240740740699</v>
      </c>
      <c r="R4653" s="85">
        <v>1</v>
      </c>
      <c r="S4653" s="85" t="s">
        <v>1940</v>
      </c>
      <c r="T4653" s="87" t="s">
        <v>13719</v>
      </c>
      <c r="AL4653" s="79">
        <v>0.36932870370370402</v>
      </c>
      <c r="AM4653" s="2">
        <v>1</v>
      </c>
      <c r="AN4653" s="2" t="s">
        <v>613</v>
      </c>
      <c r="AO4653" s="2" t="s">
        <v>13718</v>
      </c>
    </row>
    <row r="4654" spans="17:41">
      <c r="Q4654" s="80">
        <v>0.34805555555555601</v>
      </c>
      <c r="R4654" s="81">
        <v>1</v>
      </c>
      <c r="S4654" s="81" t="s">
        <v>5048</v>
      </c>
      <c r="T4654" s="83" t="s">
        <v>13719</v>
      </c>
      <c r="AL4654" s="79">
        <v>0.369340277777778</v>
      </c>
      <c r="AM4654" s="2">
        <v>1</v>
      </c>
      <c r="AN4654" s="2" t="s">
        <v>5345</v>
      </c>
      <c r="AO4654" s="2" t="s">
        <v>13716</v>
      </c>
    </row>
    <row r="4655" spans="17:41">
      <c r="Q4655" s="84">
        <v>0.348136574074074</v>
      </c>
      <c r="R4655" s="85">
        <v>1</v>
      </c>
      <c r="S4655" s="85" t="s">
        <v>568</v>
      </c>
      <c r="T4655" s="87" t="s">
        <v>13718</v>
      </c>
      <c r="AL4655" s="79">
        <v>0.36936342592592603</v>
      </c>
      <c r="AM4655" s="2">
        <v>2</v>
      </c>
      <c r="AN4655" s="2" t="s">
        <v>2015</v>
      </c>
      <c r="AO4655" s="2" t="s">
        <v>13719</v>
      </c>
    </row>
    <row r="4656" spans="17:41">
      <c r="Q4656" s="80">
        <v>0.34822916666666698</v>
      </c>
      <c r="R4656" s="81">
        <v>2</v>
      </c>
      <c r="S4656" s="81" t="s">
        <v>4615</v>
      </c>
      <c r="T4656" s="83" t="s">
        <v>13717</v>
      </c>
      <c r="AL4656" s="79">
        <v>0.369456018518519</v>
      </c>
      <c r="AM4656" s="2">
        <v>1</v>
      </c>
      <c r="AN4656" s="2" t="s">
        <v>2016</v>
      </c>
      <c r="AO4656" s="2" t="s">
        <v>13719</v>
      </c>
    </row>
    <row r="4657" spans="17:41">
      <c r="Q4657" s="84">
        <v>0.34826388888888898</v>
      </c>
      <c r="R4657" s="85">
        <v>2</v>
      </c>
      <c r="S4657" s="85" t="s">
        <v>1935</v>
      </c>
      <c r="T4657" s="87" t="s">
        <v>13717</v>
      </c>
      <c r="AL4657" s="79">
        <v>0.36950231481481499</v>
      </c>
      <c r="AM4657" s="2">
        <v>1</v>
      </c>
      <c r="AN4657" s="2" t="s">
        <v>5369</v>
      </c>
      <c r="AO4657" s="2" t="s">
        <v>13719</v>
      </c>
    </row>
    <row r="4658" spans="17:41">
      <c r="Q4658" s="80">
        <v>0.34828703703703701</v>
      </c>
      <c r="R4658" s="81">
        <v>2</v>
      </c>
      <c r="S4658" s="81" t="s">
        <v>2673</v>
      </c>
      <c r="T4658" s="83" t="s">
        <v>13716</v>
      </c>
      <c r="AL4658" s="79">
        <v>0.369537037037037</v>
      </c>
      <c r="AM4658" s="2">
        <v>1</v>
      </c>
      <c r="AN4658" s="2" t="s">
        <v>3201</v>
      </c>
      <c r="AO4658" s="2" t="s">
        <v>13723</v>
      </c>
    </row>
    <row r="4659" spans="17:41">
      <c r="Q4659" s="84">
        <v>0.34829861111111099</v>
      </c>
      <c r="R4659" s="85">
        <v>1</v>
      </c>
      <c r="S4659" s="85" t="s">
        <v>4369</v>
      </c>
      <c r="T4659" s="87" t="s">
        <v>13721</v>
      </c>
      <c r="AL4659" s="79">
        <v>0.36954861111111098</v>
      </c>
      <c r="AM4659" s="2">
        <v>1</v>
      </c>
      <c r="AN4659" s="2" t="s">
        <v>3327</v>
      </c>
      <c r="AO4659" s="2" t="s">
        <v>13718</v>
      </c>
    </row>
    <row r="4660" spans="17:41">
      <c r="Q4660" s="80">
        <v>0.34834490740740698</v>
      </c>
      <c r="R4660" s="81">
        <v>1</v>
      </c>
      <c r="S4660" s="81" t="s">
        <v>5058</v>
      </c>
      <c r="T4660" s="83" t="s">
        <v>13717</v>
      </c>
      <c r="AL4660" s="79">
        <v>0.369571759259259</v>
      </c>
      <c r="AM4660" s="2">
        <v>1</v>
      </c>
      <c r="AN4660" s="2" t="s">
        <v>319</v>
      </c>
      <c r="AO4660" s="2" t="s">
        <v>13722</v>
      </c>
    </row>
    <row r="4661" spans="17:41">
      <c r="Q4661" s="84">
        <v>0.34834490740740698</v>
      </c>
      <c r="R4661" s="85">
        <v>1</v>
      </c>
      <c r="S4661" s="85" t="s">
        <v>4616</v>
      </c>
      <c r="T4661" s="87" t="s">
        <v>13717</v>
      </c>
      <c r="AL4661" s="79">
        <v>0.36962962962962997</v>
      </c>
      <c r="AM4661" s="2">
        <v>2</v>
      </c>
      <c r="AN4661" s="2" t="s">
        <v>165</v>
      </c>
      <c r="AO4661" s="2" t="s">
        <v>13726</v>
      </c>
    </row>
    <row r="4662" spans="17:41">
      <c r="Q4662" s="80">
        <v>0.34839120370370402</v>
      </c>
      <c r="R4662" s="81">
        <v>1</v>
      </c>
      <c r="S4662" s="81" t="s">
        <v>12722</v>
      </c>
      <c r="T4662" s="83" t="s">
        <v>13717</v>
      </c>
      <c r="AL4662" s="79">
        <v>0.36964120370370401</v>
      </c>
      <c r="AM4662" s="2">
        <v>1</v>
      </c>
      <c r="AN4662" s="2" t="s">
        <v>199</v>
      </c>
      <c r="AO4662" s="2" t="s">
        <v>13729</v>
      </c>
    </row>
    <row r="4663" spans="17:41">
      <c r="Q4663" s="84">
        <v>0.34843750000000001</v>
      </c>
      <c r="R4663" s="85">
        <v>2</v>
      </c>
      <c r="S4663" s="85" t="s">
        <v>4236</v>
      </c>
      <c r="T4663" s="87" t="s">
        <v>13717</v>
      </c>
      <c r="AL4663" s="79">
        <v>0.369652777777778</v>
      </c>
      <c r="AM4663" s="2">
        <v>1</v>
      </c>
      <c r="AN4663" s="2" t="s">
        <v>5344</v>
      </c>
      <c r="AO4663" s="2" t="s">
        <v>13716</v>
      </c>
    </row>
    <row r="4664" spans="17:41">
      <c r="Q4664" s="80">
        <v>0.34844907407407399</v>
      </c>
      <c r="R4664" s="81">
        <v>1</v>
      </c>
      <c r="S4664" s="81" t="s">
        <v>5035</v>
      </c>
      <c r="T4664" s="83" t="s">
        <v>13719</v>
      </c>
      <c r="AL4664" s="79">
        <v>0.369652777777778</v>
      </c>
      <c r="AM4664" s="2">
        <v>1</v>
      </c>
      <c r="AN4664" s="2" t="s">
        <v>12776</v>
      </c>
      <c r="AO4664" s="2" t="s">
        <v>13721</v>
      </c>
    </row>
    <row r="4665" spans="17:41">
      <c r="Q4665" s="84">
        <v>0.34844907407407399</v>
      </c>
      <c r="R4665" s="85">
        <v>1</v>
      </c>
      <c r="S4665" s="85" t="s">
        <v>193</v>
      </c>
      <c r="T4665" s="87" t="s">
        <v>13717</v>
      </c>
      <c r="AL4665" s="79">
        <v>0.36967592592592602</v>
      </c>
      <c r="AM4665" s="2">
        <v>1</v>
      </c>
      <c r="AN4665" s="2" t="s">
        <v>617</v>
      </c>
      <c r="AO4665" s="2" t="s">
        <v>13718</v>
      </c>
    </row>
    <row r="4666" spans="17:41">
      <c r="Q4666" s="80">
        <v>0.34844907407407399</v>
      </c>
      <c r="R4666" s="81">
        <v>1</v>
      </c>
      <c r="S4666" s="81" t="s">
        <v>982</v>
      </c>
      <c r="T4666" s="83" t="s">
        <v>13721</v>
      </c>
      <c r="AL4666" s="79">
        <v>0.36973379629629599</v>
      </c>
      <c r="AM4666" s="2">
        <v>1</v>
      </c>
      <c r="AN4666" s="2" t="s">
        <v>2914</v>
      </c>
      <c r="AO4666" s="2" t="s">
        <v>13719</v>
      </c>
    </row>
    <row r="4667" spans="17:41">
      <c r="Q4667" s="84">
        <v>0.348483796296296</v>
      </c>
      <c r="R4667" s="85">
        <v>2</v>
      </c>
      <c r="S4667" s="85" t="s">
        <v>2867</v>
      </c>
      <c r="T4667" s="87" t="s">
        <v>13719</v>
      </c>
      <c r="AL4667" s="79">
        <v>0.36973379629629599</v>
      </c>
      <c r="AM4667" s="2">
        <v>1</v>
      </c>
      <c r="AN4667" s="2" t="s">
        <v>5357</v>
      </c>
      <c r="AO4667" s="2" t="s">
        <v>13719</v>
      </c>
    </row>
    <row r="4668" spans="17:41">
      <c r="Q4668" s="80">
        <v>0.34849537037036998</v>
      </c>
      <c r="R4668" s="81">
        <v>1</v>
      </c>
      <c r="S4668" s="81" t="s">
        <v>12723</v>
      </c>
      <c r="T4668" s="83" t="s">
        <v>13717</v>
      </c>
      <c r="AL4668" s="79">
        <v>0.36978009259259298</v>
      </c>
      <c r="AM4668" s="2">
        <v>1</v>
      </c>
      <c r="AN4668" s="2" t="s">
        <v>5361</v>
      </c>
      <c r="AO4668" s="2" t="s">
        <v>13719</v>
      </c>
    </row>
    <row r="4669" spans="17:41">
      <c r="Q4669" s="84">
        <v>0.34849537037036998</v>
      </c>
      <c r="R4669" s="85">
        <v>1</v>
      </c>
      <c r="S4669" s="85" t="s">
        <v>1101</v>
      </c>
      <c r="T4669" s="87" t="s">
        <v>13718</v>
      </c>
      <c r="AL4669" s="79">
        <v>0.36979166666666702</v>
      </c>
      <c r="AM4669" s="2">
        <v>1</v>
      </c>
      <c r="AN4669" s="2" t="s">
        <v>4352</v>
      </c>
      <c r="AO4669" s="2" t="s">
        <v>13722</v>
      </c>
    </row>
    <row r="4670" spans="17:41">
      <c r="Q4670" s="80">
        <v>0.34854166666666703</v>
      </c>
      <c r="R4670" s="81">
        <v>1</v>
      </c>
      <c r="S4670" s="81" t="s">
        <v>1937</v>
      </c>
      <c r="T4670" s="83" t="s">
        <v>13717</v>
      </c>
      <c r="AL4670" s="79">
        <v>0.369803240740741</v>
      </c>
      <c r="AM4670" s="2">
        <v>1</v>
      </c>
      <c r="AN4670" s="2" t="s">
        <v>5378</v>
      </c>
      <c r="AO4670" s="2" t="s">
        <v>13717</v>
      </c>
    </row>
    <row r="4671" spans="17:41">
      <c r="Q4671" s="84">
        <v>0.34856481481481499</v>
      </c>
      <c r="R4671" s="85">
        <v>1</v>
      </c>
      <c r="S4671" s="85" t="s">
        <v>5061</v>
      </c>
      <c r="T4671" s="87" t="s">
        <v>13719</v>
      </c>
      <c r="AL4671" s="79">
        <v>0.36982638888888902</v>
      </c>
      <c r="AM4671" s="2">
        <v>1</v>
      </c>
      <c r="AN4671" s="2" t="s">
        <v>2688</v>
      </c>
      <c r="AO4671" s="2" t="s">
        <v>13717</v>
      </c>
    </row>
    <row r="4672" spans="17:41">
      <c r="Q4672" s="80">
        <v>0.34857638888888898</v>
      </c>
      <c r="R4672" s="81">
        <v>2</v>
      </c>
      <c r="S4672" s="81" t="s">
        <v>5062</v>
      </c>
      <c r="T4672" s="83" t="s">
        <v>13719</v>
      </c>
      <c r="AL4672" s="79">
        <v>0.36984953703703699</v>
      </c>
      <c r="AM4672" s="2">
        <v>1</v>
      </c>
      <c r="AN4672" s="2" t="s">
        <v>801</v>
      </c>
      <c r="AO4672" s="2" t="s">
        <v>13718</v>
      </c>
    </row>
    <row r="4673" spans="17:41">
      <c r="Q4673" s="84">
        <v>0.34858796296296302</v>
      </c>
      <c r="R4673" s="85">
        <v>1</v>
      </c>
      <c r="S4673" s="85" t="s">
        <v>5050</v>
      </c>
      <c r="T4673" s="87" t="s">
        <v>13719</v>
      </c>
      <c r="AL4673" s="79">
        <v>0.36984953703703699</v>
      </c>
      <c r="AM4673" s="2">
        <v>1</v>
      </c>
      <c r="AN4673" s="2" t="s">
        <v>8575</v>
      </c>
      <c r="AO4673" s="2" t="s">
        <v>13729</v>
      </c>
    </row>
    <row r="4674" spans="17:41">
      <c r="Q4674" s="80">
        <v>0.348599537037037</v>
      </c>
      <c r="R4674" s="81">
        <v>1</v>
      </c>
      <c r="S4674" s="81" t="s">
        <v>5036</v>
      </c>
      <c r="T4674" s="83" t="s">
        <v>13719</v>
      </c>
      <c r="AL4674" s="79">
        <v>0.36987268518518501</v>
      </c>
      <c r="AM4674" s="2">
        <v>2</v>
      </c>
      <c r="AN4674" s="2" t="s">
        <v>5348</v>
      </c>
      <c r="AO4674" s="2" t="s">
        <v>13716</v>
      </c>
    </row>
    <row r="4675" spans="17:41">
      <c r="Q4675" s="84">
        <v>0.34862268518518502</v>
      </c>
      <c r="R4675" s="85">
        <v>2</v>
      </c>
      <c r="S4675" s="85" t="s">
        <v>12724</v>
      </c>
      <c r="T4675" s="87" t="s">
        <v>13716</v>
      </c>
      <c r="AL4675" s="79">
        <v>0.36990740740740702</v>
      </c>
      <c r="AM4675" s="2">
        <v>2</v>
      </c>
      <c r="AN4675" s="2" t="s">
        <v>5375</v>
      </c>
      <c r="AO4675" s="2" t="s">
        <v>13719</v>
      </c>
    </row>
    <row r="4676" spans="17:41">
      <c r="Q4676" s="80">
        <v>0.34863425925925901</v>
      </c>
      <c r="R4676" s="81">
        <v>1</v>
      </c>
      <c r="S4676" s="81" t="s">
        <v>572</v>
      </c>
      <c r="T4676" s="83" t="s">
        <v>13722</v>
      </c>
      <c r="AL4676" s="79">
        <v>0.36990740740740702</v>
      </c>
      <c r="AM4676" s="2">
        <v>2</v>
      </c>
      <c r="AN4676" s="2" t="s">
        <v>2017</v>
      </c>
      <c r="AO4676" s="2" t="s">
        <v>13719</v>
      </c>
    </row>
    <row r="4677" spans="17:41">
      <c r="Q4677" s="84">
        <v>0.34869212962962998</v>
      </c>
      <c r="R4677" s="85">
        <v>1</v>
      </c>
      <c r="S4677" s="85" t="s">
        <v>12725</v>
      </c>
      <c r="T4677" s="87" t="s">
        <v>13716</v>
      </c>
      <c r="AL4677" s="79">
        <v>0.369918981481482</v>
      </c>
      <c r="AM4677" s="2">
        <v>4</v>
      </c>
      <c r="AN4677" s="2" t="s">
        <v>5377</v>
      </c>
      <c r="AO4677" s="2" t="s">
        <v>13719</v>
      </c>
    </row>
    <row r="4678" spans="17:41">
      <c r="Q4678" s="80">
        <v>0.348715277777778</v>
      </c>
      <c r="R4678" s="81">
        <v>1</v>
      </c>
      <c r="S4678" s="81" t="s">
        <v>5053</v>
      </c>
      <c r="T4678" s="83" t="s">
        <v>13719</v>
      </c>
      <c r="AL4678" s="79">
        <v>0.36994212962963002</v>
      </c>
      <c r="AM4678" s="2">
        <v>1</v>
      </c>
      <c r="AN4678" s="2" t="s">
        <v>2330</v>
      </c>
      <c r="AO4678" s="2" t="s">
        <v>13717</v>
      </c>
    </row>
    <row r="4679" spans="17:41">
      <c r="Q4679" s="84">
        <v>0.348715277777778</v>
      </c>
      <c r="R4679" s="85">
        <v>1</v>
      </c>
      <c r="S4679" s="85" t="s">
        <v>1944</v>
      </c>
      <c r="T4679" s="87" t="s">
        <v>13719</v>
      </c>
      <c r="AL4679" s="79">
        <v>0.36994212962963002</v>
      </c>
      <c r="AM4679" s="2">
        <v>1</v>
      </c>
      <c r="AN4679" s="2" t="s">
        <v>803</v>
      </c>
      <c r="AO4679" s="2" t="s">
        <v>13722</v>
      </c>
    </row>
    <row r="4680" spans="17:41">
      <c r="Q4680" s="80">
        <v>0.34872685185185198</v>
      </c>
      <c r="R4680" s="81">
        <v>2</v>
      </c>
      <c r="S4680" s="81" t="s">
        <v>1947</v>
      </c>
      <c r="T4680" s="83" t="s">
        <v>13717</v>
      </c>
      <c r="AL4680" s="79">
        <v>0.36995370370370401</v>
      </c>
      <c r="AM4680" s="2">
        <v>1</v>
      </c>
      <c r="AN4680" s="2" t="s">
        <v>602</v>
      </c>
      <c r="AO4680" s="2" t="s">
        <v>13718</v>
      </c>
    </row>
    <row r="4681" spans="17:41">
      <c r="Q4681" s="84">
        <v>0.34873842592592602</v>
      </c>
      <c r="R4681" s="85">
        <v>1</v>
      </c>
      <c r="S4681" s="85" t="s">
        <v>5040</v>
      </c>
      <c r="T4681" s="87" t="s">
        <v>13717</v>
      </c>
      <c r="AL4681" s="79">
        <v>0.37001157407407398</v>
      </c>
      <c r="AM4681" s="2">
        <v>1</v>
      </c>
      <c r="AN4681" s="2" t="s">
        <v>2562</v>
      </c>
      <c r="AO4681" s="2" t="s">
        <v>13719</v>
      </c>
    </row>
    <row r="4682" spans="17:41">
      <c r="Q4682" s="80">
        <v>0.34880787037036998</v>
      </c>
      <c r="R4682" s="81">
        <v>1</v>
      </c>
      <c r="S4682" s="81" t="s">
        <v>11110</v>
      </c>
      <c r="T4682" s="83" t="s">
        <v>13721</v>
      </c>
      <c r="AL4682" s="79">
        <v>0.370034722222222</v>
      </c>
      <c r="AM4682" s="2">
        <v>1</v>
      </c>
      <c r="AN4682" s="2" t="s">
        <v>2013</v>
      </c>
      <c r="AO4682" s="2" t="s">
        <v>13717</v>
      </c>
    </row>
    <row r="4683" spans="17:41">
      <c r="Q4683" s="84">
        <v>0.348865740740741</v>
      </c>
      <c r="R4683" s="85">
        <v>1</v>
      </c>
      <c r="S4683" s="85" t="s">
        <v>1233</v>
      </c>
      <c r="T4683" s="87" t="s">
        <v>13718</v>
      </c>
      <c r="AL4683" s="79">
        <v>0.37008101851851899</v>
      </c>
      <c r="AM4683" s="2">
        <v>1</v>
      </c>
      <c r="AN4683" s="2" t="s">
        <v>5400</v>
      </c>
      <c r="AO4683" s="2" t="s">
        <v>13730</v>
      </c>
    </row>
    <row r="4684" spans="17:41">
      <c r="Q4684" s="80">
        <v>0.34892361111111098</v>
      </c>
      <c r="R4684" s="81">
        <v>1</v>
      </c>
      <c r="S4684" s="81" t="s">
        <v>4617</v>
      </c>
      <c r="T4684" s="83" t="s">
        <v>13717</v>
      </c>
      <c r="AL4684" s="79">
        <v>0.37013888888888902</v>
      </c>
      <c r="AM4684" s="2">
        <v>1</v>
      </c>
      <c r="AN4684" s="2" t="s">
        <v>5380</v>
      </c>
      <c r="AO4684" s="2" t="s">
        <v>13719</v>
      </c>
    </row>
    <row r="4685" spans="17:41">
      <c r="Q4685" s="84">
        <v>0.34893518518518502</v>
      </c>
      <c r="R4685" s="85">
        <v>1</v>
      </c>
      <c r="S4685" s="85" t="s">
        <v>12726</v>
      </c>
      <c r="T4685" s="87" t="s">
        <v>13716</v>
      </c>
      <c r="AL4685" s="79">
        <v>0.370150462962963</v>
      </c>
      <c r="AM4685" s="2">
        <v>1</v>
      </c>
      <c r="AN4685" s="2" t="s">
        <v>5364</v>
      </c>
      <c r="AO4685" s="2" t="s">
        <v>13717</v>
      </c>
    </row>
    <row r="4686" spans="17:41">
      <c r="Q4686" s="80">
        <v>0.34896990740740702</v>
      </c>
      <c r="R4686" s="81">
        <v>2</v>
      </c>
      <c r="S4686" s="81" t="s">
        <v>2675</v>
      </c>
      <c r="T4686" s="83" t="s">
        <v>13719</v>
      </c>
      <c r="AL4686" s="79">
        <v>0.370150462962963</v>
      </c>
      <c r="AM4686" s="2">
        <v>1</v>
      </c>
      <c r="AN4686" s="2" t="s">
        <v>2018</v>
      </c>
      <c r="AO4686" s="2" t="s">
        <v>13719</v>
      </c>
    </row>
    <row r="4687" spans="17:41">
      <c r="Q4687" s="84">
        <v>0.34905092592592601</v>
      </c>
      <c r="R4687" s="85">
        <v>2</v>
      </c>
      <c r="S4687" s="85" t="s">
        <v>5069</v>
      </c>
      <c r="T4687" s="87" t="s">
        <v>13719</v>
      </c>
      <c r="AL4687" s="79">
        <v>0.37017361111111102</v>
      </c>
      <c r="AM4687" s="2">
        <v>1</v>
      </c>
      <c r="AN4687" s="2" t="s">
        <v>5363</v>
      </c>
      <c r="AO4687" s="2" t="s">
        <v>13719</v>
      </c>
    </row>
    <row r="4688" spans="17:41">
      <c r="Q4688" s="80">
        <v>0.34905092592592601</v>
      </c>
      <c r="R4688" s="81">
        <v>1</v>
      </c>
      <c r="S4688" s="81" t="s">
        <v>190</v>
      </c>
      <c r="T4688" s="83" t="s">
        <v>13730</v>
      </c>
      <c r="AL4688" s="79">
        <v>0.37021990740740701</v>
      </c>
      <c r="AM4688" s="2">
        <v>1</v>
      </c>
      <c r="AN4688" s="2" t="s">
        <v>5381</v>
      </c>
      <c r="AO4688" s="2" t="s">
        <v>13719</v>
      </c>
    </row>
    <row r="4689" spans="17:41">
      <c r="Q4689" s="84">
        <v>0.3490625</v>
      </c>
      <c r="R4689" s="85">
        <v>1</v>
      </c>
      <c r="S4689" s="85" t="s">
        <v>576</v>
      </c>
      <c r="T4689" s="87" t="s">
        <v>13722</v>
      </c>
      <c r="AL4689" s="79">
        <v>0.37024305555555598</v>
      </c>
      <c r="AM4689" s="2">
        <v>1</v>
      </c>
      <c r="AN4689" s="2" t="s">
        <v>1110</v>
      </c>
      <c r="AO4689" s="2" t="s">
        <v>13718</v>
      </c>
    </row>
    <row r="4690" spans="17:41">
      <c r="Q4690" s="80">
        <v>0.349097222222222</v>
      </c>
      <c r="R4690" s="81">
        <v>1</v>
      </c>
      <c r="S4690" s="81" t="s">
        <v>5070</v>
      </c>
      <c r="T4690" s="83" t="s">
        <v>13719</v>
      </c>
      <c r="AL4690" s="79">
        <v>0.370266203703704</v>
      </c>
      <c r="AM4690" s="2">
        <v>1</v>
      </c>
      <c r="AN4690" s="2" t="s">
        <v>5386</v>
      </c>
      <c r="AO4690" s="2" t="s">
        <v>13717</v>
      </c>
    </row>
    <row r="4691" spans="17:41">
      <c r="Q4691" s="84">
        <v>0.34910879629629599</v>
      </c>
      <c r="R4691" s="85">
        <v>1</v>
      </c>
      <c r="S4691" s="85" t="s">
        <v>5071</v>
      </c>
      <c r="T4691" s="87" t="s">
        <v>13719</v>
      </c>
      <c r="AL4691" s="79">
        <v>0.37030092592592601</v>
      </c>
      <c r="AM4691" s="2">
        <v>1</v>
      </c>
      <c r="AN4691" s="2" t="s">
        <v>3307</v>
      </c>
      <c r="AO4691" s="2" t="s">
        <v>13723</v>
      </c>
    </row>
    <row r="4692" spans="17:41">
      <c r="Q4692" s="80">
        <v>0.34915509259259297</v>
      </c>
      <c r="R4692" s="81">
        <v>2</v>
      </c>
      <c r="S4692" s="81" t="s">
        <v>5072</v>
      </c>
      <c r="T4692" s="83" t="s">
        <v>13719</v>
      </c>
      <c r="AL4692" s="79">
        <v>0.37031249999999999</v>
      </c>
      <c r="AM4692" s="2">
        <v>1</v>
      </c>
      <c r="AN4692" s="2" t="s">
        <v>12777</v>
      </c>
      <c r="AO4692" s="2" t="s">
        <v>13718</v>
      </c>
    </row>
    <row r="4693" spans="17:41">
      <c r="Q4693" s="84">
        <v>0.349178240740741</v>
      </c>
      <c r="R4693" s="85">
        <v>4</v>
      </c>
      <c r="S4693" s="85" t="s">
        <v>5074</v>
      </c>
      <c r="T4693" s="87" t="s">
        <v>13719</v>
      </c>
      <c r="AL4693" s="79">
        <v>0.37034722222222199</v>
      </c>
      <c r="AM4693" s="2">
        <v>1</v>
      </c>
      <c r="AN4693" s="2" t="s">
        <v>12778</v>
      </c>
      <c r="AO4693" s="2" t="s">
        <v>13721</v>
      </c>
    </row>
    <row r="4694" spans="17:41">
      <c r="Q4694" s="80">
        <v>0.34922453703703699</v>
      </c>
      <c r="R4694" s="81">
        <v>1</v>
      </c>
      <c r="S4694" s="81" t="s">
        <v>5045</v>
      </c>
      <c r="T4694" s="83" t="s">
        <v>13717</v>
      </c>
      <c r="AL4694" s="79">
        <v>0.37040509259259302</v>
      </c>
      <c r="AM4694" s="2">
        <v>1</v>
      </c>
      <c r="AN4694" s="2" t="s">
        <v>12779</v>
      </c>
      <c r="AO4694" s="2" t="s">
        <v>13722</v>
      </c>
    </row>
    <row r="4695" spans="17:41">
      <c r="Q4695" s="84">
        <v>0.34927083333333298</v>
      </c>
      <c r="R4695" s="85">
        <v>4</v>
      </c>
      <c r="S4695" s="85" t="s">
        <v>12727</v>
      </c>
      <c r="T4695" s="87" t="s">
        <v>13717</v>
      </c>
      <c r="AL4695" s="79">
        <v>0.370416666666667</v>
      </c>
      <c r="AM4695" s="2">
        <v>1</v>
      </c>
      <c r="AN4695" s="2" t="s">
        <v>5385</v>
      </c>
      <c r="AO4695" s="2" t="s">
        <v>13719</v>
      </c>
    </row>
    <row r="4696" spans="17:41">
      <c r="Q4696" s="80">
        <v>0.34930555555555598</v>
      </c>
      <c r="R4696" s="81">
        <v>1</v>
      </c>
      <c r="S4696" s="81" t="s">
        <v>1942</v>
      </c>
      <c r="T4696" s="83" t="s">
        <v>13717</v>
      </c>
      <c r="AL4696" s="79">
        <v>0.37042824074074099</v>
      </c>
      <c r="AM4696" s="2">
        <v>1</v>
      </c>
      <c r="AN4696" s="2" t="s">
        <v>4214</v>
      </c>
      <c r="AO4696" s="2" t="s">
        <v>13718</v>
      </c>
    </row>
    <row r="4697" spans="17:41">
      <c r="Q4697" s="84">
        <v>0.34935185185185202</v>
      </c>
      <c r="R4697" s="85">
        <v>1</v>
      </c>
      <c r="S4697" s="85" t="s">
        <v>12728</v>
      </c>
      <c r="T4697" s="87" t="s">
        <v>13718</v>
      </c>
      <c r="AL4697" s="79">
        <v>0.37046296296296299</v>
      </c>
      <c r="AM4697" s="2">
        <v>2</v>
      </c>
      <c r="AN4697" s="2" t="s">
        <v>805</v>
      </c>
      <c r="AO4697" s="2" t="s">
        <v>13726</v>
      </c>
    </row>
    <row r="4698" spans="17:41">
      <c r="Q4698" s="80">
        <v>0.34936342592592601</v>
      </c>
      <c r="R4698" s="81">
        <v>1</v>
      </c>
      <c r="S4698" s="81" t="s">
        <v>12729</v>
      </c>
      <c r="T4698" s="83" t="s">
        <v>13716</v>
      </c>
      <c r="AL4698" s="79">
        <v>0.37050925925925898</v>
      </c>
      <c r="AM4698" s="2">
        <v>1</v>
      </c>
      <c r="AN4698" s="2" t="s">
        <v>2019</v>
      </c>
      <c r="AO4698" s="2" t="s">
        <v>13719</v>
      </c>
    </row>
    <row r="4699" spans="17:41">
      <c r="Q4699" s="84">
        <v>0.34939814814814801</v>
      </c>
      <c r="R4699" s="85">
        <v>1</v>
      </c>
      <c r="S4699" s="85" t="s">
        <v>1548</v>
      </c>
      <c r="T4699" s="87" t="s">
        <v>13719</v>
      </c>
      <c r="AL4699" s="79">
        <v>0.37050925925925898</v>
      </c>
      <c r="AM4699" s="2">
        <v>1</v>
      </c>
      <c r="AN4699" s="2" t="s">
        <v>12780</v>
      </c>
      <c r="AO4699" s="2" t="s">
        <v>13730</v>
      </c>
    </row>
    <row r="4700" spans="17:41">
      <c r="Q4700" s="80">
        <v>0.34942129629629598</v>
      </c>
      <c r="R4700" s="81">
        <v>3</v>
      </c>
      <c r="S4700" s="81" t="s">
        <v>2870</v>
      </c>
      <c r="T4700" s="83" t="s">
        <v>13719</v>
      </c>
      <c r="AL4700" s="79">
        <v>0.37052083333333302</v>
      </c>
      <c r="AM4700" s="2">
        <v>1</v>
      </c>
      <c r="AN4700" s="2" t="s">
        <v>5373</v>
      </c>
      <c r="AO4700" s="2" t="s">
        <v>13717</v>
      </c>
    </row>
    <row r="4701" spans="17:41">
      <c r="Q4701" s="84">
        <v>0.34943287037037002</v>
      </c>
      <c r="R4701" s="85">
        <v>1</v>
      </c>
      <c r="S4701" s="85" t="s">
        <v>12730</v>
      </c>
      <c r="T4701" s="87" t="s">
        <v>13716</v>
      </c>
      <c r="AL4701" s="79">
        <v>0.37053240740740701</v>
      </c>
      <c r="AM4701" s="2">
        <v>1</v>
      </c>
      <c r="AN4701" s="2" t="s">
        <v>2332</v>
      </c>
      <c r="AO4701" s="2" t="s">
        <v>13717</v>
      </c>
    </row>
    <row r="4702" spans="17:41">
      <c r="Q4702" s="80">
        <v>0.34943287037037002</v>
      </c>
      <c r="R4702" s="81">
        <v>3</v>
      </c>
      <c r="S4702" s="81" t="s">
        <v>219</v>
      </c>
      <c r="T4702" s="83" t="s">
        <v>13718</v>
      </c>
      <c r="AL4702" s="79">
        <v>0.37056712962963001</v>
      </c>
      <c r="AM4702" s="2">
        <v>2</v>
      </c>
      <c r="AN4702" s="2" t="s">
        <v>5388</v>
      </c>
      <c r="AO4702" s="2" t="s">
        <v>13716</v>
      </c>
    </row>
    <row r="4703" spans="17:41">
      <c r="Q4703" s="84">
        <v>0.34945601851851898</v>
      </c>
      <c r="R4703" s="85">
        <v>1</v>
      </c>
      <c r="S4703" s="85" t="s">
        <v>1945</v>
      </c>
      <c r="T4703" s="87" t="s">
        <v>13717</v>
      </c>
      <c r="AL4703" s="79">
        <v>0.37060185185185202</v>
      </c>
      <c r="AM4703" s="2">
        <v>1</v>
      </c>
      <c r="AN4703" s="2" t="s">
        <v>5393</v>
      </c>
      <c r="AO4703" s="2" t="s">
        <v>13717</v>
      </c>
    </row>
    <row r="4704" spans="17:41">
      <c r="Q4704" s="80">
        <v>0.34947916666666701</v>
      </c>
      <c r="R4704" s="81">
        <v>2</v>
      </c>
      <c r="S4704" s="81" t="s">
        <v>773</v>
      </c>
      <c r="T4704" s="83" t="s">
        <v>13721</v>
      </c>
      <c r="AL4704" s="79">
        <v>0.37060185185185202</v>
      </c>
      <c r="AM4704" s="2">
        <v>1</v>
      </c>
      <c r="AN4704" s="2" t="s">
        <v>2931</v>
      </c>
      <c r="AO4704" s="2" t="s">
        <v>13723</v>
      </c>
    </row>
    <row r="4705" spans="17:41">
      <c r="Q4705" s="84">
        <v>0.349560185185185</v>
      </c>
      <c r="R4705" s="85">
        <v>1</v>
      </c>
      <c r="S4705" s="85" t="s">
        <v>1321</v>
      </c>
      <c r="T4705" s="87" t="s">
        <v>13719</v>
      </c>
      <c r="AL4705" s="79">
        <v>0.37062499999999998</v>
      </c>
      <c r="AM4705" s="2">
        <v>1</v>
      </c>
      <c r="AN4705" s="2" t="s">
        <v>5387</v>
      </c>
      <c r="AO4705" s="2" t="s">
        <v>13719</v>
      </c>
    </row>
    <row r="4706" spans="17:41">
      <c r="Q4706" s="80">
        <v>0.34961805555555597</v>
      </c>
      <c r="R4706" s="81">
        <v>1</v>
      </c>
      <c r="S4706" s="81" t="s">
        <v>1547</v>
      </c>
      <c r="T4706" s="83" t="s">
        <v>13717</v>
      </c>
      <c r="AL4706" s="79">
        <v>0.37063657407407402</v>
      </c>
      <c r="AM4706" s="2">
        <v>1</v>
      </c>
      <c r="AN4706" s="2" t="s">
        <v>5394</v>
      </c>
      <c r="AO4706" s="2" t="s">
        <v>13717</v>
      </c>
    </row>
    <row r="4707" spans="17:41">
      <c r="Q4707" s="84">
        <v>0.34962962962963001</v>
      </c>
      <c r="R4707" s="85">
        <v>1</v>
      </c>
      <c r="S4707" s="85" t="s">
        <v>5067</v>
      </c>
      <c r="T4707" s="87" t="s">
        <v>13719</v>
      </c>
      <c r="AL4707" s="79">
        <v>0.37065972222222199</v>
      </c>
      <c r="AM4707" s="2">
        <v>3</v>
      </c>
      <c r="AN4707" s="2" t="s">
        <v>5395</v>
      </c>
      <c r="AO4707" s="2" t="s">
        <v>13717</v>
      </c>
    </row>
    <row r="4708" spans="17:41">
      <c r="Q4708" s="80">
        <v>0.349675925925926</v>
      </c>
      <c r="R4708" s="81">
        <v>1</v>
      </c>
      <c r="S4708" s="81" t="s">
        <v>5068</v>
      </c>
      <c r="T4708" s="83" t="s">
        <v>13719</v>
      </c>
      <c r="AL4708" s="79">
        <v>0.37069444444444399</v>
      </c>
      <c r="AM4708" s="2">
        <v>1</v>
      </c>
      <c r="AN4708" s="2" t="s">
        <v>804</v>
      </c>
      <c r="AO4708" s="2" t="s">
        <v>13718</v>
      </c>
    </row>
    <row r="4709" spans="17:41">
      <c r="Q4709" s="84">
        <v>0.34971064814814801</v>
      </c>
      <c r="R4709" s="85">
        <v>1</v>
      </c>
      <c r="S4709" s="85" t="s">
        <v>5073</v>
      </c>
      <c r="T4709" s="87" t="s">
        <v>13717</v>
      </c>
      <c r="AL4709" s="79">
        <v>0.37070601851851898</v>
      </c>
      <c r="AM4709" s="2">
        <v>1</v>
      </c>
      <c r="AN4709" s="2" t="s">
        <v>12781</v>
      </c>
      <c r="AO4709" s="2" t="s">
        <v>13716</v>
      </c>
    </row>
    <row r="4710" spans="17:41">
      <c r="Q4710" s="80">
        <v>0.34971064814814801</v>
      </c>
      <c r="R4710" s="81">
        <v>2</v>
      </c>
      <c r="S4710" s="81" t="s">
        <v>12731</v>
      </c>
      <c r="T4710" s="83" t="s">
        <v>13722</v>
      </c>
      <c r="AL4710" s="79">
        <v>0.37070601851851898</v>
      </c>
      <c r="AM4710" s="2">
        <v>1</v>
      </c>
      <c r="AN4710" s="2" t="s">
        <v>4538</v>
      </c>
      <c r="AO4710" s="2" t="s">
        <v>13727</v>
      </c>
    </row>
    <row r="4711" spans="17:41">
      <c r="Q4711" s="84">
        <v>0.34971064814814801</v>
      </c>
      <c r="R4711" s="85">
        <v>1</v>
      </c>
      <c r="S4711" s="85" t="s">
        <v>3515</v>
      </c>
      <c r="T4711" s="87" t="s">
        <v>13730</v>
      </c>
      <c r="AL4711" s="79">
        <v>0.37071759259259301</v>
      </c>
      <c r="AM4711" s="2">
        <v>1</v>
      </c>
      <c r="AN4711" s="2" t="s">
        <v>5396</v>
      </c>
      <c r="AO4711" s="2" t="s">
        <v>13717</v>
      </c>
    </row>
    <row r="4712" spans="17:41">
      <c r="Q4712" s="80">
        <v>0.34978009259259302</v>
      </c>
      <c r="R4712" s="81">
        <v>1</v>
      </c>
      <c r="S4712" s="81" t="s">
        <v>4618</v>
      </c>
      <c r="T4712" s="83" t="s">
        <v>13718</v>
      </c>
      <c r="AL4712" s="79">
        <v>0.370729166666667</v>
      </c>
      <c r="AM4712" s="2">
        <v>1</v>
      </c>
      <c r="AN4712" s="2" t="s">
        <v>5397</v>
      </c>
      <c r="AO4712" s="2" t="s">
        <v>13717</v>
      </c>
    </row>
    <row r="4713" spans="17:41">
      <c r="Q4713" s="84">
        <v>0.349791666666667</v>
      </c>
      <c r="R4713" s="85">
        <v>2</v>
      </c>
      <c r="S4713" s="85" t="s">
        <v>2497</v>
      </c>
      <c r="T4713" s="87" t="s">
        <v>13717</v>
      </c>
      <c r="AL4713" s="79">
        <v>0.37075231481481502</v>
      </c>
      <c r="AM4713" s="2">
        <v>2</v>
      </c>
      <c r="AN4713" s="2" t="s">
        <v>4457</v>
      </c>
      <c r="AO4713" s="2" t="s">
        <v>13718</v>
      </c>
    </row>
    <row r="4714" spans="17:41">
      <c r="Q4714" s="80">
        <v>0.34980324074074098</v>
      </c>
      <c r="R4714" s="81">
        <v>1</v>
      </c>
      <c r="S4714" s="81" t="s">
        <v>5063</v>
      </c>
      <c r="T4714" s="83" t="s">
        <v>13719</v>
      </c>
      <c r="AL4714" s="79">
        <v>0.370763888888889</v>
      </c>
      <c r="AM4714" s="2">
        <v>2</v>
      </c>
      <c r="AN4714" s="2" t="s">
        <v>5383</v>
      </c>
      <c r="AO4714" s="2" t="s">
        <v>13719</v>
      </c>
    </row>
    <row r="4715" spans="17:41">
      <c r="Q4715" s="84">
        <v>0.34982638888888901</v>
      </c>
      <c r="R4715" s="85">
        <v>1</v>
      </c>
      <c r="S4715" s="85" t="s">
        <v>12732</v>
      </c>
      <c r="T4715" s="87" t="s">
        <v>13716</v>
      </c>
      <c r="AL4715" s="79">
        <v>0.370763888888889</v>
      </c>
      <c r="AM4715" s="2">
        <v>5</v>
      </c>
      <c r="AN4715" s="2" t="s">
        <v>8578</v>
      </c>
      <c r="AO4715" s="2" t="s">
        <v>13722</v>
      </c>
    </row>
    <row r="4716" spans="17:41">
      <c r="Q4716" s="80">
        <v>0.34983796296296299</v>
      </c>
      <c r="R4716" s="81">
        <v>2</v>
      </c>
      <c r="S4716" s="81" t="s">
        <v>2496</v>
      </c>
      <c r="T4716" s="83" t="s">
        <v>13719</v>
      </c>
      <c r="AL4716" s="79">
        <v>0.37077546296296299</v>
      </c>
      <c r="AM4716" s="2">
        <v>1</v>
      </c>
      <c r="AN4716" s="2" t="s">
        <v>5398</v>
      </c>
      <c r="AO4716" s="2" t="s">
        <v>13717</v>
      </c>
    </row>
    <row r="4717" spans="17:41">
      <c r="Q4717" s="84">
        <v>0.34984953703703697</v>
      </c>
      <c r="R4717" s="85">
        <v>1</v>
      </c>
      <c r="S4717" s="85" t="s">
        <v>578</v>
      </c>
      <c r="T4717" s="87" t="s">
        <v>13723</v>
      </c>
      <c r="AL4717" s="79">
        <v>0.37079861111111101</v>
      </c>
      <c r="AM4717" s="2">
        <v>1</v>
      </c>
      <c r="AN4717" s="2" t="s">
        <v>2915</v>
      </c>
      <c r="AO4717" s="2" t="s">
        <v>13719</v>
      </c>
    </row>
    <row r="4718" spans="17:41">
      <c r="Q4718" s="80">
        <v>0.34986111111111101</v>
      </c>
      <c r="R4718" s="81">
        <v>1</v>
      </c>
      <c r="S4718" s="81" t="s">
        <v>180</v>
      </c>
      <c r="T4718" s="83" t="s">
        <v>13717</v>
      </c>
      <c r="AL4718" s="79">
        <v>0.370844907407407</v>
      </c>
      <c r="AM4718" s="2">
        <v>1</v>
      </c>
      <c r="AN4718" s="2" t="s">
        <v>3958</v>
      </c>
      <c r="AO4718" s="2" t="s">
        <v>13722</v>
      </c>
    </row>
    <row r="4719" spans="17:41">
      <c r="Q4719" s="84">
        <v>0.349872685185185</v>
      </c>
      <c r="R4719" s="85">
        <v>1</v>
      </c>
      <c r="S4719" s="85" t="s">
        <v>786</v>
      </c>
      <c r="T4719" s="87" t="s">
        <v>13718</v>
      </c>
      <c r="AL4719" s="79">
        <v>0.37085648148148098</v>
      </c>
      <c r="AM4719" s="2">
        <v>1</v>
      </c>
      <c r="AN4719" s="2" t="s">
        <v>2562</v>
      </c>
      <c r="AO4719" s="2" t="s">
        <v>13717</v>
      </c>
    </row>
    <row r="4720" spans="17:41">
      <c r="Q4720" s="80">
        <v>0.34989583333333302</v>
      </c>
      <c r="R4720" s="81">
        <v>3</v>
      </c>
      <c r="S4720" s="81" t="s">
        <v>5075</v>
      </c>
      <c r="T4720" s="83" t="s">
        <v>13717</v>
      </c>
      <c r="AL4720" s="79">
        <v>0.37087962962963</v>
      </c>
      <c r="AM4720" s="2">
        <v>2</v>
      </c>
      <c r="AN4720" s="2" t="s">
        <v>12782</v>
      </c>
      <c r="AO4720" s="2" t="s">
        <v>13726</v>
      </c>
    </row>
    <row r="4721" spans="17:41">
      <c r="Q4721" s="84">
        <v>0.349907407407407</v>
      </c>
      <c r="R4721" s="85">
        <v>1</v>
      </c>
      <c r="S4721" s="85" t="s">
        <v>2871</v>
      </c>
      <c r="T4721" s="87" t="s">
        <v>13717</v>
      </c>
      <c r="AL4721" s="79">
        <v>0.37087962962963</v>
      </c>
      <c r="AM4721" s="2">
        <v>1</v>
      </c>
      <c r="AN4721" s="2" t="s">
        <v>2562</v>
      </c>
      <c r="AO4721" s="2" t="s">
        <v>13728</v>
      </c>
    </row>
    <row r="4722" spans="17:41">
      <c r="Q4722" s="80">
        <v>0.349907407407407</v>
      </c>
      <c r="R4722" s="81">
        <v>1</v>
      </c>
      <c r="S4722" s="81" t="s">
        <v>5060</v>
      </c>
      <c r="T4722" s="83" t="s">
        <v>13717</v>
      </c>
      <c r="AL4722" s="79">
        <v>0.37093749999999998</v>
      </c>
      <c r="AM4722" s="2">
        <v>1</v>
      </c>
      <c r="AN4722" s="2" t="s">
        <v>619</v>
      </c>
      <c r="AO4722" s="2" t="s">
        <v>13721</v>
      </c>
    </row>
    <row r="4723" spans="17:41">
      <c r="Q4723" s="84">
        <v>0.349907407407407</v>
      </c>
      <c r="R4723" s="85">
        <v>2</v>
      </c>
      <c r="S4723" s="85" t="s">
        <v>12733</v>
      </c>
      <c r="T4723" s="87" t="s">
        <v>13718</v>
      </c>
      <c r="AL4723" s="79">
        <v>0.370960648148148</v>
      </c>
      <c r="AM4723" s="2">
        <v>1</v>
      </c>
      <c r="AN4723" s="2" t="s">
        <v>5399</v>
      </c>
      <c r="AO4723" s="2" t="s">
        <v>13717</v>
      </c>
    </row>
    <row r="4724" spans="17:41">
      <c r="Q4724" s="80">
        <v>0.34994212962963001</v>
      </c>
      <c r="R4724" s="81">
        <v>2</v>
      </c>
      <c r="S4724" s="81" t="s">
        <v>5076</v>
      </c>
      <c r="T4724" s="83" t="s">
        <v>13717</v>
      </c>
      <c r="AL4724" s="79">
        <v>0.37100694444444399</v>
      </c>
      <c r="AM4724" s="2">
        <v>2</v>
      </c>
      <c r="AN4724" s="2" t="s">
        <v>5382</v>
      </c>
      <c r="AO4724" s="2" t="s">
        <v>13719</v>
      </c>
    </row>
    <row r="4725" spans="17:41">
      <c r="Q4725" s="84">
        <v>0.35003472222222198</v>
      </c>
      <c r="R4725" s="85">
        <v>1</v>
      </c>
      <c r="S4725" s="85" t="s">
        <v>2869</v>
      </c>
      <c r="T4725" s="87" t="s">
        <v>13717</v>
      </c>
      <c r="AL4725" s="79">
        <v>0.37104166666666699</v>
      </c>
      <c r="AM4725" s="2">
        <v>4</v>
      </c>
      <c r="AN4725" s="2" t="s">
        <v>2917</v>
      </c>
      <c r="AO4725" s="2" t="s">
        <v>13719</v>
      </c>
    </row>
    <row r="4726" spans="17:41">
      <c r="Q4726" s="80">
        <v>0.35003472222222198</v>
      </c>
      <c r="R4726" s="81">
        <v>2</v>
      </c>
      <c r="S4726" s="81" t="s">
        <v>2872</v>
      </c>
      <c r="T4726" s="83" t="s">
        <v>13719</v>
      </c>
      <c r="AL4726" s="79">
        <v>0.371111111111111</v>
      </c>
      <c r="AM4726" s="2">
        <v>1</v>
      </c>
      <c r="AN4726" s="2" t="s">
        <v>7852</v>
      </c>
      <c r="AO4726" s="2" t="s">
        <v>13729</v>
      </c>
    </row>
    <row r="4727" spans="17:41">
      <c r="Q4727" s="84">
        <v>0.35003472222222198</v>
      </c>
      <c r="R4727" s="85">
        <v>1</v>
      </c>
      <c r="S4727" s="85" t="s">
        <v>194</v>
      </c>
      <c r="T4727" s="87" t="s">
        <v>13717</v>
      </c>
      <c r="AL4727" s="79">
        <v>0.37125000000000002</v>
      </c>
      <c r="AM4727" s="2">
        <v>1</v>
      </c>
      <c r="AN4727" s="2" t="s">
        <v>2562</v>
      </c>
      <c r="AO4727" s="2" t="s">
        <v>13728</v>
      </c>
    </row>
    <row r="4728" spans="17:41">
      <c r="Q4728" s="80">
        <v>0.35009259259259301</v>
      </c>
      <c r="R4728" s="81">
        <v>1</v>
      </c>
      <c r="S4728" s="81" t="s">
        <v>2674</v>
      </c>
      <c r="T4728" s="83" t="s">
        <v>13719</v>
      </c>
      <c r="AL4728" s="79">
        <v>0.37126157407407401</v>
      </c>
      <c r="AM4728" s="2">
        <v>2</v>
      </c>
      <c r="AN4728" s="2" t="s">
        <v>2916</v>
      </c>
      <c r="AO4728" s="2" t="s">
        <v>13717</v>
      </c>
    </row>
    <row r="4729" spans="17:41">
      <c r="Q4729" s="84">
        <v>0.35011574074074098</v>
      </c>
      <c r="R4729" s="85">
        <v>3</v>
      </c>
      <c r="S4729" s="85" t="s">
        <v>2562</v>
      </c>
      <c r="T4729" s="87" t="s">
        <v>13716</v>
      </c>
      <c r="AL4729" s="79">
        <v>0.37129629629629601</v>
      </c>
      <c r="AM4729" s="2">
        <v>2</v>
      </c>
      <c r="AN4729" s="2" t="s">
        <v>774</v>
      </c>
      <c r="AO4729" s="2" t="s">
        <v>13722</v>
      </c>
    </row>
    <row r="4730" spans="17:41">
      <c r="Q4730" s="80">
        <v>0.35012731481481502</v>
      </c>
      <c r="R4730" s="81">
        <v>1</v>
      </c>
      <c r="S4730" s="81" t="s">
        <v>1234</v>
      </c>
      <c r="T4730" s="83" t="s">
        <v>13718</v>
      </c>
      <c r="AL4730" s="79">
        <v>0.37140046296296297</v>
      </c>
      <c r="AM4730" s="2">
        <v>1</v>
      </c>
      <c r="AN4730" s="2" t="s">
        <v>5390</v>
      </c>
      <c r="AO4730" s="2" t="s">
        <v>13719</v>
      </c>
    </row>
    <row r="4731" spans="17:41">
      <c r="Q4731" s="84">
        <v>0.350138888888889</v>
      </c>
      <c r="R4731" s="85">
        <v>1</v>
      </c>
      <c r="S4731" s="85" t="s">
        <v>787</v>
      </c>
      <c r="T4731" s="87" t="s">
        <v>13718</v>
      </c>
      <c r="AL4731" s="79">
        <v>0.37141203703703701</v>
      </c>
      <c r="AM4731" s="2">
        <v>1</v>
      </c>
      <c r="AN4731" s="2" t="s">
        <v>1331</v>
      </c>
      <c r="AO4731" s="2" t="s">
        <v>13717</v>
      </c>
    </row>
    <row r="4732" spans="17:41">
      <c r="Q4732" s="80">
        <v>0.35016203703703702</v>
      </c>
      <c r="R4732" s="81">
        <v>1</v>
      </c>
      <c r="S4732" s="81" t="s">
        <v>12734</v>
      </c>
      <c r="T4732" s="83" t="s">
        <v>13716</v>
      </c>
      <c r="AL4732" s="79">
        <v>0.37146990740740699</v>
      </c>
      <c r="AM4732" s="2">
        <v>1</v>
      </c>
      <c r="AN4732" s="2" t="s">
        <v>2020</v>
      </c>
      <c r="AO4732" s="2" t="s">
        <v>13719</v>
      </c>
    </row>
    <row r="4733" spans="17:41">
      <c r="Q4733" s="84">
        <v>0.35016203703703702</v>
      </c>
      <c r="R4733" s="85">
        <v>2</v>
      </c>
      <c r="S4733" s="85" t="s">
        <v>551</v>
      </c>
      <c r="T4733" s="87" t="s">
        <v>13718</v>
      </c>
      <c r="AL4733" s="79">
        <v>0.37148148148148102</v>
      </c>
      <c r="AM4733" s="2">
        <v>2</v>
      </c>
      <c r="AN4733" s="2" t="s">
        <v>805</v>
      </c>
      <c r="AO4733" s="2" t="s">
        <v>13721</v>
      </c>
    </row>
    <row r="4734" spans="17:41">
      <c r="Q4734" s="80">
        <v>0.35018518518518499</v>
      </c>
      <c r="R4734" s="81">
        <v>1</v>
      </c>
      <c r="S4734" s="81" t="s">
        <v>5064</v>
      </c>
      <c r="T4734" s="83" t="s">
        <v>13717</v>
      </c>
      <c r="AL4734" s="79">
        <v>0.37149305555555601</v>
      </c>
      <c r="AM4734" s="2">
        <v>1</v>
      </c>
      <c r="AN4734" s="2" t="s">
        <v>5389</v>
      </c>
      <c r="AO4734" s="2" t="s">
        <v>13717</v>
      </c>
    </row>
    <row r="4735" spans="17:41">
      <c r="Q4735" s="84">
        <v>0.35019675925925903</v>
      </c>
      <c r="R4735" s="85">
        <v>1</v>
      </c>
      <c r="S4735" s="85" t="s">
        <v>197</v>
      </c>
      <c r="T4735" s="87" t="s">
        <v>13722</v>
      </c>
      <c r="AL4735" s="79">
        <v>0.371539351851852</v>
      </c>
      <c r="AM4735" s="2">
        <v>4</v>
      </c>
      <c r="AN4735" s="2" t="s">
        <v>5419</v>
      </c>
      <c r="AO4735" s="2" t="s">
        <v>13719</v>
      </c>
    </row>
    <row r="4736" spans="17:41">
      <c r="Q4736" s="80">
        <v>0.35023148148148098</v>
      </c>
      <c r="R4736" s="81">
        <v>1</v>
      </c>
      <c r="S4736" s="81" t="s">
        <v>2874</v>
      </c>
      <c r="T4736" s="83" t="s">
        <v>13719</v>
      </c>
      <c r="AL4736" s="79">
        <v>0.37155092592592598</v>
      </c>
      <c r="AM4736" s="2">
        <v>1</v>
      </c>
      <c r="AN4736" s="2" t="s">
        <v>2517</v>
      </c>
      <c r="AO4736" s="2" t="s">
        <v>13719</v>
      </c>
    </row>
    <row r="4737" spans="17:41">
      <c r="Q4737" s="84">
        <v>0.35026620370370398</v>
      </c>
      <c r="R4737" s="85">
        <v>1</v>
      </c>
      <c r="S4737" s="85" t="s">
        <v>4217</v>
      </c>
      <c r="T4737" s="87" t="s">
        <v>13722</v>
      </c>
      <c r="AL4737" s="79">
        <v>0.37155092592592598</v>
      </c>
      <c r="AM4737" s="2">
        <v>2</v>
      </c>
      <c r="AN4737" s="2" t="s">
        <v>981</v>
      </c>
      <c r="AO4737" s="2" t="s">
        <v>13721</v>
      </c>
    </row>
    <row r="4738" spans="17:41">
      <c r="Q4738" s="80">
        <v>0.350289351851852</v>
      </c>
      <c r="R4738" s="81">
        <v>2</v>
      </c>
      <c r="S4738" s="81" t="s">
        <v>5065</v>
      </c>
      <c r="T4738" s="83" t="s">
        <v>13719</v>
      </c>
      <c r="AL4738" s="79">
        <v>0.37156250000000002</v>
      </c>
      <c r="AM4738" s="2">
        <v>1</v>
      </c>
      <c r="AN4738" s="2" t="s">
        <v>2335</v>
      </c>
      <c r="AO4738" s="2" t="s">
        <v>13717</v>
      </c>
    </row>
    <row r="4739" spans="17:41">
      <c r="Q4739" s="84">
        <v>0.35032407407407401</v>
      </c>
      <c r="R4739" s="85">
        <v>1</v>
      </c>
      <c r="S4739" s="85" t="s">
        <v>2677</v>
      </c>
      <c r="T4739" s="87" t="s">
        <v>13719</v>
      </c>
      <c r="AL4739" s="79">
        <v>0.37158564814814798</v>
      </c>
      <c r="AM4739" s="2">
        <v>1</v>
      </c>
      <c r="AN4739" s="2" t="s">
        <v>644</v>
      </c>
      <c r="AO4739" s="2" t="s">
        <v>13722</v>
      </c>
    </row>
    <row r="4740" spans="17:41">
      <c r="Q4740" s="80">
        <v>0.35033564814814799</v>
      </c>
      <c r="R4740" s="81">
        <v>2</v>
      </c>
      <c r="S4740" s="81" t="s">
        <v>5079</v>
      </c>
      <c r="T4740" s="83" t="s">
        <v>13719</v>
      </c>
      <c r="AL4740" s="79">
        <v>0.37162037037036999</v>
      </c>
      <c r="AM4740" s="2">
        <v>1</v>
      </c>
      <c r="AN4740" s="2" t="s">
        <v>4193</v>
      </c>
      <c r="AO4740" s="2" t="s">
        <v>13721</v>
      </c>
    </row>
    <row r="4741" spans="17:41">
      <c r="Q4741" s="84">
        <v>0.35038194444444398</v>
      </c>
      <c r="R4741" s="85">
        <v>1</v>
      </c>
      <c r="S4741" s="85" t="s">
        <v>5080</v>
      </c>
      <c r="T4741" s="87" t="s">
        <v>13719</v>
      </c>
      <c r="AL4741" s="79">
        <v>0.37162037037036999</v>
      </c>
      <c r="AM4741" s="2">
        <v>1</v>
      </c>
      <c r="AN4741" s="2" t="s">
        <v>12783</v>
      </c>
      <c r="AO4741" s="2" t="s">
        <v>13730</v>
      </c>
    </row>
    <row r="4742" spans="17:41">
      <c r="Q4742" s="80">
        <v>0.35038194444444398</v>
      </c>
      <c r="R4742" s="81">
        <v>1</v>
      </c>
      <c r="S4742" s="81" t="s">
        <v>1199</v>
      </c>
      <c r="T4742" s="83" t="s">
        <v>13730</v>
      </c>
      <c r="AL4742" s="79">
        <v>0.37164351851851901</v>
      </c>
      <c r="AM4742" s="2">
        <v>1</v>
      </c>
      <c r="AN4742" s="2" t="s">
        <v>5420</v>
      </c>
      <c r="AO4742" s="2" t="s">
        <v>13719</v>
      </c>
    </row>
    <row r="4743" spans="17:41">
      <c r="Q4743" s="84">
        <v>0.350405092592593</v>
      </c>
      <c r="R4743" s="85">
        <v>1</v>
      </c>
      <c r="S4743" s="85" t="s">
        <v>5082</v>
      </c>
      <c r="T4743" s="87" t="s">
        <v>13719</v>
      </c>
      <c r="AL4743" s="79">
        <v>0.37171296296296302</v>
      </c>
      <c r="AM4743" s="2">
        <v>1</v>
      </c>
      <c r="AN4743" s="2" t="s">
        <v>5392</v>
      </c>
      <c r="AO4743" s="2" t="s">
        <v>13717</v>
      </c>
    </row>
    <row r="4744" spans="17:41">
      <c r="Q4744" s="80">
        <v>0.35042824074074103</v>
      </c>
      <c r="R4744" s="81">
        <v>1</v>
      </c>
      <c r="S4744" s="81" t="s">
        <v>5083</v>
      </c>
      <c r="T4744" s="83" t="s">
        <v>13719</v>
      </c>
      <c r="AL4744" s="79">
        <v>0.37178240740740698</v>
      </c>
      <c r="AM4744" s="2">
        <v>1</v>
      </c>
      <c r="AN4744" s="2" t="s">
        <v>4415</v>
      </c>
      <c r="AO4744" s="2" t="s">
        <v>13722</v>
      </c>
    </row>
    <row r="4745" spans="17:41">
      <c r="Q4745" s="84">
        <v>0.35049768518518498</v>
      </c>
      <c r="R4745" s="85">
        <v>1</v>
      </c>
      <c r="S4745" s="85" t="s">
        <v>5085</v>
      </c>
      <c r="T4745" s="87" t="s">
        <v>13719</v>
      </c>
      <c r="AL4745" s="79">
        <v>0.37178240740740698</v>
      </c>
      <c r="AM4745" s="2">
        <v>1</v>
      </c>
      <c r="AN4745" s="2" t="s">
        <v>3143</v>
      </c>
      <c r="AO4745" s="2" t="s">
        <v>13718</v>
      </c>
    </row>
    <row r="4746" spans="17:41">
      <c r="Q4746" s="80">
        <v>0.350601851851852</v>
      </c>
      <c r="R4746" s="81">
        <v>4</v>
      </c>
      <c r="S4746" s="81" t="s">
        <v>5090</v>
      </c>
      <c r="T4746" s="83" t="s">
        <v>13719</v>
      </c>
      <c r="AL4746" s="79">
        <v>0.37181712962962998</v>
      </c>
      <c r="AM4746" s="2">
        <v>1</v>
      </c>
      <c r="AN4746" s="2" t="s">
        <v>2918</v>
      </c>
      <c r="AO4746" s="2" t="s">
        <v>13719</v>
      </c>
    </row>
    <row r="4747" spans="17:41">
      <c r="Q4747" s="84">
        <v>0.35062500000000002</v>
      </c>
      <c r="R4747" s="85">
        <v>4</v>
      </c>
      <c r="S4747" s="85" t="s">
        <v>5091</v>
      </c>
      <c r="T4747" s="87" t="s">
        <v>13719</v>
      </c>
      <c r="AL4747" s="79">
        <v>0.37186342592592603</v>
      </c>
      <c r="AM4747" s="2">
        <v>1</v>
      </c>
      <c r="AN4747" s="2" t="s">
        <v>2022</v>
      </c>
      <c r="AO4747" s="2" t="s">
        <v>13719</v>
      </c>
    </row>
    <row r="4748" spans="17:41">
      <c r="Q4748" s="80">
        <v>0.35064814814814799</v>
      </c>
      <c r="R4748" s="81">
        <v>1</v>
      </c>
      <c r="S4748" s="81" t="s">
        <v>5094</v>
      </c>
      <c r="T4748" s="83" t="s">
        <v>13719</v>
      </c>
      <c r="AL4748" s="79">
        <v>0.37193287037036998</v>
      </c>
      <c r="AM4748" s="2">
        <v>1</v>
      </c>
      <c r="AN4748" s="2" t="s">
        <v>717</v>
      </c>
      <c r="AO4748" s="2" t="s">
        <v>13721</v>
      </c>
    </row>
    <row r="4749" spans="17:41">
      <c r="Q4749" s="84">
        <v>0.350752314814815</v>
      </c>
      <c r="R4749" s="85">
        <v>1</v>
      </c>
      <c r="S4749" s="85" t="s">
        <v>12735</v>
      </c>
      <c r="T4749" s="87" t="s">
        <v>13717</v>
      </c>
      <c r="AL4749" s="79">
        <v>0.37194444444444402</v>
      </c>
      <c r="AM4749" s="2">
        <v>2</v>
      </c>
      <c r="AN4749" s="2" t="s">
        <v>806</v>
      </c>
      <c r="AO4749" s="2" t="s">
        <v>13722</v>
      </c>
    </row>
    <row r="4750" spans="17:41">
      <c r="Q4750" s="80">
        <v>0.35077546296296302</v>
      </c>
      <c r="R4750" s="81">
        <v>1</v>
      </c>
      <c r="S4750" s="81" t="s">
        <v>756</v>
      </c>
      <c r="T4750" s="83" t="s">
        <v>13718</v>
      </c>
      <c r="AL4750" s="79">
        <v>0.37200231481481499</v>
      </c>
      <c r="AM4750" s="2">
        <v>1</v>
      </c>
      <c r="AN4750" s="2" t="s">
        <v>2920</v>
      </c>
      <c r="AO4750" s="2" t="s">
        <v>13717</v>
      </c>
    </row>
    <row r="4751" spans="17:41">
      <c r="Q4751" s="84">
        <v>0.35077546296296302</v>
      </c>
      <c r="R4751" s="85">
        <v>1</v>
      </c>
      <c r="S4751" s="85" t="s">
        <v>12736</v>
      </c>
      <c r="T4751" s="87" t="s">
        <v>13730</v>
      </c>
      <c r="AL4751" s="79">
        <v>0.37201388888888898</v>
      </c>
      <c r="AM4751" s="2">
        <v>1</v>
      </c>
      <c r="AN4751" s="2" t="s">
        <v>5411</v>
      </c>
      <c r="AO4751" s="2" t="s">
        <v>13717</v>
      </c>
    </row>
    <row r="4752" spans="17:41">
      <c r="Q4752" s="80">
        <v>0.350833333333333</v>
      </c>
      <c r="R4752" s="81">
        <v>1</v>
      </c>
      <c r="S4752" s="81" t="s">
        <v>8071</v>
      </c>
      <c r="T4752" s="83" t="s">
        <v>13718</v>
      </c>
      <c r="AL4752" s="79">
        <v>0.372037037037037</v>
      </c>
      <c r="AM4752" s="2">
        <v>1</v>
      </c>
      <c r="AN4752" s="2" t="s">
        <v>5421</v>
      </c>
      <c r="AO4752" s="2" t="s">
        <v>13719</v>
      </c>
    </row>
    <row r="4753" spans="17:41">
      <c r="Q4753" s="84">
        <v>0.35087962962962999</v>
      </c>
      <c r="R4753" s="85">
        <v>1</v>
      </c>
      <c r="S4753" s="85" t="s">
        <v>4120</v>
      </c>
      <c r="T4753" s="87" t="s">
        <v>13723</v>
      </c>
      <c r="AL4753" s="79">
        <v>0.37204861111111098</v>
      </c>
      <c r="AM4753" s="2">
        <v>2</v>
      </c>
      <c r="AN4753" s="2" t="s">
        <v>2562</v>
      </c>
      <c r="AO4753" s="2" t="s">
        <v>13717</v>
      </c>
    </row>
    <row r="4754" spans="17:41">
      <c r="Q4754" s="80">
        <v>0.35092592592592597</v>
      </c>
      <c r="R4754" s="81">
        <v>1</v>
      </c>
      <c r="S4754" s="81" t="s">
        <v>1102</v>
      </c>
      <c r="T4754" s="83" t="s">
        <v>13718</v>
      </c>
      <c r="AL4754" s="79">
        <v>0.37204861111111098</v>
      </c>
      <c r="AM4754" s="2">
        <v>1</v>
      </c>
      <c r="AN4754" s="2" t="s">
        <v>622</v>
      </c>
      <c r="AO4754" s="2" t="s">
        <v>13721</v>
      </c>
    </row>
    <row r="4755" spans="17:41">
      <c r="Q4755" s="84">
        <v>0.350949074074074</v>
      </c>
      <c r="R4755" s="85">
        <v>1</v>
      </c>
      <c r="S4755" s="85" t="s">
        <v>5081</v>
      </c>
      <c r="T4755" s="87" t="s">
        <v>13716</v>
      </c>
      <c r="AL4755" s="79">
        <v>0.37206018518518502</v>
      </c>
      <c r="AM4755" s="2">
        <v>1</v>
      </c>
      <c r="AN4755" s="2" t="s">
        <v>5422</v>
      </c>
      <c r="AO4755" s="2" t="s">
        <v>13719</v>
      </c>
    </row>
    <row r="4756" spans="17:41">
      <c r="Q4756" s="80">
        <v>0.35101851851851901</v>
      </c>
      <c r="R4756" s="81">
        <v>1</v>
      </c>
      <c r="S4756" s="81" t="s">
        <v>2500</v>
      </c>
      <c r="T4756" s="83" t="s">
        <v>13717</v>
      </c>
      <c r="AL4756" s="79">
        <v>0.37219907407407399</v>
      </c>
      <c r="AM4756" s="2">
        <v>4</v>
      </c>
      <c r="AN4756" s="2" t="s">
        <v>2924</v>
      </c>
      <c r="AO4756" s="2" t="s">
        <v>13719</v>
      </c>
    </row>
    <row r="4757" spans="17:41">
      <c r="Q4757" s="84">
        <v>0.35101851851851901</v>
      </c>
      <c r="R4757" s="85">
        <v>2</v>
      </c>
      <c r="S4757" s="85" t="s">
        <v>5077</v>
      </c>
      <c r="T4757" s="87" t="s">
        <v>13719</v>
      </c>
      <c r="AL4757" s="79">
        <v>0.37224537037036998</v>
      </c>
      <c r="AM4757" s="2">
        <v>3</v>
      </c>
      <c r="AN4757" s="2" t="s">
        <v>2925</v>
      </c>
      <c r="AO4757" s="2" t="s">
        <v>13719</v>
      </c>
    </row>
    <row r="4758" spans="17:41">
      <c r="Q4758" s="80">
        <v>0.35104166666666697</v>
      </c>
      <c r="R4758" s="81">
        <v>2</v>
      </c>
      <c r="S4758" s="81" t="s">
        <v>2283</v>
      </c>
      <c r="T4758" s="83" t="s">
        <v>13717</v>
      </c>
      <c r="AL4758" s="79">
        <v>0.37229166666666702</v>
      </c>
      <c r="AM4758" s="2">
        <v>1</v>
      </c>
      <c r="AN4758" s="2" t="s">
        <v>1633</v>
      </c>
      <c r="AO4758" s="2" t="s">
        <v>13722</v>
      </c>
    </row>
    <row r="4759" spans="17:41">
      <c r="Q4759" s="84">
        <v>0.35107638888888898</v>
      </c>
      <c r="R4759" s="85">
        <v>1</v>
      </c>
      <c r="S4759" s="85" t="s">
        <v>4243</v>
      </c>
      <c r="T4759" s="87" t="s">
        <v>13717</v>
      </c>
      <c r="AL4759" s="79">
        <v>0.37232638888888903</v>
      </c>
      <c r="AM4759" s="2">
        <v>1</v>
      </c>
      <c r="AN4759" s="2" t="s">
        <v>621</v>
      </c>
      <c r="AO4759" s="2" t="s">
        <v>13722</v>
      </c>
    </row>
    <row r="4760" spans="17:41">
      <c r="Q4760" s="80">
        <v>0.35107638888888898</v>
      </c>
      <c r="R4760" s="81">
        <v>1</v>
      </c>
      <c r="S4760" s="81" t="s">
        <v>1042</v>
      </c>
      <c r="T4760" s="83" t="s">
        <v>13721</v>
      </c>
      <c r="AL4760" s="79">
        <v>0.37232638888888903</v>
      </c>
      <c r="AM4760" s="2">
        <v>1</v>
      </c>
      <c r="AN4760" s="2" t="s">
        <v>7259</v>
      </c>
      <c r="AO4760" s="2" t="s">
        <v>13723</v>
      </c>
    </row>
    <row r="4761" spans="17:41">
      <c r="Q4761" s="84">
        <v>0.35111111111111099</v>
      </c>
      <c r="R4761" s="85">
        <v>1</v>
      </c>
      <c r="S4761" s="85" t="s">
        <v>2284</v>
      </c>
      <c r="T4761" s="87" t="s">
        <v>13717</v>
      </c>
      <c r="AL4761" s="79">
        <v>0.37233796296296301</v>
      </c>
      <c r="AM4761" s="2">
        <v>1</v>
      </c>
      <c r="AN4761" s="2" t="s">
        <v>5403</v>
      </c>
      <c r="AO4761" s="2" t="s">
        <v>13719</v>
      </c>
    </row>
    <row r="4762" spans="17:41">
      <c r="Q4762" s="80">
        <v>0.35111111111111099</v>
      </c>
      <c r="R4762" s="81">
        <v>1</v>
      </c>
      <c r="S4762" s="81" t="s">
        <v>1951</v>
      </c>
      <c r="T4762" s="83" t="s">
        <v>13717</v>
      </c>
      <c r="AL4762" s="79">
        <v>0.37236111111111098</v>
      </c>
      <c r="AM4762" s="2">
        <v>1</v>
      </c>
      <c r="AN4762" s="2" t="s">
        <v>2023</v>
      </c>
      <c r="AO4762" s="2" t="s">
        <v>13717</v>
      </c>
    </row>
    <row r="4763" spans="17:41">
      <c r="Q4763" s="84">
        <v>0.35111111111111099</v>
      </c>
      <c r="R4763" s="85">
        <v>1</v>
      </c>
      <c r="S4763" s="85" t="s">
        <v>199</v>
      </c>
      <c r="T4763" s="87" t="s">
        <v>13717</v>
      </c>
      <c r="AL4763" s="79">
        <v>0.37236111111111098</v>
      </c>
      <c r="AM4763" s="2">
        <v>3</v>
      </c>
      <c r="AN4763" s="2" t="s">
        <v>5412</v>
      </c>
      <c r="AO4763" s="2" t="s">
        <v>13719</v>
      </c>
    </row>
    <row r="4764" spans="17:41">
      <c r="Q4764" s="80">
        <v>0.35113425925925901</v>
      </c>
      <c r="R4764" s="81">
        <v>1</v>
      </c>
      <c r="S4764" s="81" t="s">
        <v>12737</v>
      </c>
      <c r="T4764" s="83" t="s">
        <v>13728</v>
      </c>
      <c r="AL4764" s="79">
        <v>0.37236111111111098</v>
      </c>
      <c r="AM4764" s="2">
        <v>1</v>
      </c>
      <c r="AN4764" s="2" t="s">
        <v>12784</v>
      </c>
      <c r="AO4764" s="2" t="s">
        <v>13718</v>
      </c>
    </row>
    <row r="4765" spans="17:41">
      <c r="Q4765" s="84">
        <v>0.35115740740740697</v>
      </c>
      <c r="R4765" s="85">
        <v>1</v>
      </c>
      <c r="S4765" s="85" t="s">
        <v>1552</v>
      </c>
      <c r="T4765" s="87" t="s">
        <v>13717</v>
      </c>
      <c r="AL4765" s="79">
        <v>0.372418981481482</v>
      </c>
      <c r="AM4765" s="2">
        <v>1</v>
      </c>
      <c r="AN4765" s="2" t="s">
        <v>2921</v>
      </c>
      <c r="AO4765" s="2" t="s">
        <v>13719</v>
      </c>
    </row>
    <row r="4766" spans="17:41">
      <c r="Q4766" s="80">
        <v>0.351180555555556</v>
      </c>
      <c r="R4766" s="81">
        <v>1</v>
      </c>
      <c r="S4766" s="81" t="s">
        <v>2499</v>
      </c>
      <c r="T4766" s="83" t="s">
        <v>13719</v>
      </c>
      <c r="AL4766" s="79">
        <v>0.37252314814814802</v>
      </c>
      <c r="AM4766" s="2">
        <v>1</v>
      </c>
      <c r="AN4766" s="2" t="s">
        <v>620</v>
      </c>
      <c r="AO4766" s="2" t="s">
        <v>13718</v>
      </c>
    </row>
    <row r="4767" spans="17:41">
      <c r="Q4767" s="84">
        <v>0.351215277777778</v>
      </c>
      <c r="R4767" s="85">
        <v>2</v>
      </c>
      <c r="S4767" s="85" t="s">
        <v>5097</v>
      </c>
      <c r="T4767" s="87" t="s">
        <v>13719</v>
      </c>
      <c r="AL4767" s="79">
        <v>0.37256944444444401</v>
      </c>
      <c r="AM4767" s="2">
        <v>3</v>
      </c>
      <c r="AN4767" s="2" t="s">
        <v>5415</v>
      </c>
      <c r="AO4767" s="2" t="s">
        <v>13719</v>
      </c>
    </row>
    <row r="4768" spans="17:41">
      <c r="Q4768" s="80">
        <v>0.35122685185185198</v>
      </c>
      <c r="R4768" s="81">
        <v>3</v>
      </c>
      <c r="S4768" s="81" t="s">
        <v>5096</v>
      </c>
      <c r="T4768" s="83" t="s">
        <v>13717</v>
      </c>
      <c r="AL4768" s="79">
        <v>0.372615740740741</v>
      </c>
      <c r="AM4768" s="2">
        <v>4</v>
      </c>
      <c r="AN4768" s="2" t="s">
        <v>2923</v>
      </c>
      <c r="AO4768" s="2" t="s">
        <v>13719</v>
      </c>
    </row>
    <row r="4769" spans="17:41">
      <c r="Q4769" s="84">
        <v>0.35122685185185198</v>
      </c>
      <c r="R4769" s="85">
        <v>1</v>
      </c>
      <c r="S4769" s="85" t="s">
        <v>1323</v>
      </c>
      <c r="T4769" s="87" t="s">
        <v>13719</v>
      </c>
      <c r="AL4769" s="79">
        <v>0.37266203703703699</v>
      </c>
      <c r="AM4769" s="2">
        <v>1</v>
      </c>
      <c r="AN4769" s="2" t="s">
        <v>2338</v>
      </c>
      <c r="AO4769" s="2" t="s">
        <v>13717</v>
      </c>
    </row>
    <row r="4770" spans="17:41">
      <c r="Q4770" s="80">
        <v>0.35128472222222201</v>
      </c>
      <c r="R4770" s="81">
        <v>1</v>
      </c>
      <c r="S4770" s="81" t="s">
        <v>1952</v>
      </c>
      <c r="T4770" s="83" t="s">
        <v>13717</v>
      </c>
      <c r="AL4770" s="79">
        <v>0.37266203703703699</v>
      </c>
      <c r="AM4770" s="2">
        <v>1</v>
      </c>
      <c r="AN4770" s="2" t="s">
        <v>624</v>
      </c>
      <c r="AO4770" s="2" t="s">
        <v>13718</v>
      </c>
    </row>
    <row r="4771" spans="17:41">
      <c r="Q4771" s="84">
        <v>0.35128472222222201</v>
      </c>
      <c r="R4771" s="85">
        <v>5</v>
      </c>
      <c r="S4771" s="85" t="s">
        <v>5142</v>
      </c>
      <c r="T4771" s="87" t="s">
        <v>13719</v>
      </c>
      <c r="AL4771" s="79">
        <v>0.37268518518518501</v>
      </c>
      <c r="AM4771" s="2">
        <v>2</v>
      </c>
      <c r="AN4771" s="2" t="s">
        <v>2689</v>
      </c>
      <c r="AO4771" s="2" t="s">
        <v>13719</v>
      </c>
    </row>
    <row r="4772" spans="17:41">
      <c r="Q4772" s="80">
        <v>0.35130787037036998</v>
      </c>
      <c r="R4772" s="81">
        <v>1</v>
      </c>
      <c r="S4772" s="81" t="s">
        <v>5098</v>
      </c>
      <c r="T4772" s="83" t="s">
        <v>13719</v>
      </c>
      <c r="AL4772" s="79">
        <v>0.37269675925925899</v>
      </c>
      <c r="AM4772" s="2">
        <v>2</v>
      </c>
      <c r="AN4772" s="2" t="s">
        <v>12785</v>
      </c>
      <c r="AO4772" s="2" t="s">
        <v>13718</v>
      </c>
    </row>
    <row r="4773" spans="17:41">
      <c r="Q4773" s="84">
        <v>0.351331018518519</v>
      </c>
      <c r="R4773" s="85">
        <v>1</v>
      </c>
      <c r="S4773" s="85" t="s">
        <v>2285</v>
      </c>
      <c r="T4773" s="87" t="s">
        <v>13719</v>
      </c>
      <c r="AL4773" s="79">
        <v>0.372731481481481</v>
      </c>
      <c r="AM4773" s="2">
        <v>2</v>
      </c>
      <c r="AN4773" s="2" t="s">
        <v>2025</v>
      </c>
      <c r="AO4773" s="2" t="s">
        <v>13719</v>
      </c>
    </row>
    <row r="4774" spans="17:41">
      <c r="Q4774" s="80">
        <v>0.35134259259259298</v>
      </c>
      <c r="R4774" s="81">
        <v>1</v>
      </c>
      <c r="S4774" s="81" t="s">
        <v>5099</v>
      </c>
      <c r="T4774" s="83" t="s">
        <v>13719</v>
      </c>
      <c r="AL4774" s="79">
        <v>0.37275462962963002</v>
      </c>
      <c r="AM4774" s="2">
        <v>2</v>
      </c>
      <c r="AN4774" s="2" t="s">
        <v>5402</v>
      </c>
      <c r="AO4774" s="2" t="s">
        <v>13719</v>
      </c>
    </row>
    <row r="4775" spans="17:41">
      <c r="Q4775" s="84">
        <v>0.351412037037037</v>
      </c>
      <c r="R4775" s="85">
        <v>1</v>
      </c>
      <c r="S4775" s="85" t="s">
        <v>5100</v>
      </c>
      <c r="T4775" s="87" t="s">
        <v>13719</v>
      </c>
      <c r="AL4775" s="79">
        <v>0.37275462962963002</v>
      </c>
      <c r="AM4775" s="2">
        <v>1</v>
      </c>
      <c r="AN4775" s="2" t="s">
        <v>2562</v>
      </c>
      <c r="AO4775" s="2" t="s">
        <v>13728</v>
      </c>
    </row>
    <row r="4776" spans="17:41">
      <c r="Q4776" s="80">
        <v>0.35142361111111098</v>
      </c>
      <c r="R4776" s="81">
        <v>3</v>
      </c>
      <c r="S4776" s="81" t="s">
        <v>5102</v>
      </c>
      <c r="T4776" s="83" t="s">
        <v>13717</v>
      </c>
      <c r="AL4776" s="79">
        <v>0.37281249999999999</v>
      </c>
      <c r="AM4776" s="2">
        <v>1</v>
      </c>
      <c r="AN4776" s="2" t="s">
        <v>2026</v>
      </c>
      <c r="AO4776" s="2" t="s">
        <v>13719</v>
      </c>
    </row>
    <row r="4777" spans="17:41">
      <c r="Q4777" s="84">
        <v>0.35145833333333298</v>
      </c>
      <c r="R4777" s="85">
        <v>3</v>
      </c>
      <c r="S4777" s="85" t="s">
        <v>5103</v>
      </c>
      <c r="T4777" s="87" t="s">
        <v>13717</v>
      </c>
      <c r="AL4777" s="79">
        <v>0.372847222222222</v>
      </c>
      <c r="AM4777" s="2">
        <v>1</v>
      </c>
      <c r="AN4777" s="2" t="s">
        <v>2562</v>
      </c>
      <c r="AO4777" s="2" t="s">
        <v>13718</v>
      </c>
    </row>
    <row r="4778" spans="17:41">
      <c r="Q4778" s="80">
        <v>0.35145833333333298</v>
      </c>
      <c r="R4778" s="81">
        <v>4</v>
      </c>
      <c r="S4778" s="81" t="s">
        <v>5086</v>
      </c>
      <c r="T4778" s="83" t="s">
        <v>13719</v>
      </c>
      <c r="AL4778" s="79">
        <v>0.37287037037037002</v>
      </c>
      <c r="AM4778" s="2">
        <v>1</v>
      </c>
      <c r="AN4778" s="2" t="s">
        <v>3742</v>
      </c>
      <c r="AO4778" s="2" t="s">
        <v>13730</v>
      </c>
    </row>
    <row r="4779" spans="17:41">
      <c r="Q4779" s="84">
        <v>0.35146990740740702</v>
      </c>
      <c r="R4779" s="85">
        <v>1</v>
      </c>
      <c r="S4779" s="85" t="s">
        <v>1955</v>
      </c>
      <c r="T4779" s="87" t="s">
        <v>13719</v>
      </c>
      <c r="AL4779" s="79">
        <v>0.372881944444444</v>
      </c>
      <c r="AM4779" s="2">
        <v>1</v>
      </c>
      <c r="AN4779" s="2" t="s">
        <v>2922</v>
      </c>
      <c r="AO4779" s="2" t="s">
        <v>13719</v>
      </c>
    </row>
    <row r="4780" spans="17:41">
      <c r="Q4780" s="80">
        <v>0.35146990740740702</v>
      </c>
      <c r="R4780" s="81">
        <v>1</v>
      </c>
      <c r="S4780" s="81" t="s">
        <v>1041</v>
      </c>
      <c r="T4780" s="83" t="s">
        <v>13721</v>
      </c>
      <c r="AL4780" s="79">
        <v>0.37293981481481497</v>
      </c>
      <c r="AM4780" s="2">
        <v>1</v>
      </c>
      <c r="AN4780" s="2" t="s">
        <v>142</v>
      </c>
      <c r="AO4780" s="2" t="s">
        <v>13718</v>
      </c>
    </row>
    <row r="4781" spans="17:41">
      <c r="Q4781" s="84">
        <v>0.35150462962963003</v>
      </c>
      <c r="R4781" s="85">
        <v>1</v>
      </c>
      <c r="S4781" s="85" t="s">
        <v>1957</v>
      </c>
      <c r="T4781" s="87" t="s">
        <v>13717</v>
      </c>
      <c r="AL4781" s="79">
        <v>0.372962962962963</v>
      </c>
      <c r="AM4781" s="2">
        <v>1</v>
      </c>
      <c r="AN4781" s="2" t="s">
        <v>5437</v>
      </c>
      <c r="AO4781" s="2" t="s">
        <v>13730</v>
      </c>
    </row>
    <row r="4782" spans="17:41">
      <c r="Q4782" s="80">
        <v>0.35157407407407398</v>
      </c>
      <c r="R4782" s="81">
        <v>1</v>
      </c>
      <c r="S4782" s="81" t="s">
        <v>1953</v>
      </c>
      <c r="T4782" s="83" t="s">
        <v>13719</v>
      </c>
      <c r="AL4782" s="79">
        <v>0.37298611111111102</v>
      </c>
      <c r="AM4782" s="2">
        <v>2</v>
      </c>
      <c r="AN4782" s="2" t="s">
        <v>12786</v>
      </c>
      <c r="AO4782" s="2" t="s">
        <v>13721</v>
      </c>
    </row>
    <row r="4783" spans="17:41">
      <c r="Q4783" s="84">
        <v>0.35159722222222201</v>
      </c>
      <c r="R4783" s="85">
        <v>1</v>
      </c>
      <c r="S4783" s="85" t="s">
        <v>2277</v>
      </c>
      <c r="T4783" s="87" t="s">
        <v>13717</v>
      </c>
      <c r="AL4783" s="79">
        <v>0.37303240740740701</v>
      </c>
      <c r="AM4783" s="2">
        <v>1</v>
      </c>
      <c r="AN4783" s="2" t="s">
        <v>3902</v>
      </c>
      <c r="AO4783" s="2" t="s">
        <v>13718</v>
      </c>
    </row>
    <row r="4784" spans="17:41">
      <c r="Q4784" s="80">
        <v>0.35160879629629599</v>
      </c>
      <c r="R4784" s="81">
        <v>1</v>
      </c>
      <c r="S4784" s="81" t="s">
        <v>5088</v>
      </c>
      <c r="T4784" s="83" t="s">
        <v>13719</v>
      </c>
      <c r="AL4784" s="79">
        <v>0.37306712962963001</v>
      </c>
      <c r="AM4784" s="2">
        <v>1</v>
      </c>
      <c r="AN4784" s="2" t="s">
        <v>807</v>
      </c>
      <c r="AO4784" s="2" t="s">
        <v>13718</v>
      </c>
    </row>
    <row r="4785" spans="17:41">
      <c r="Q4785" s="84">
        <v>0.35160879629629599</v>
      </c>
      <c r="R4785" s="85">
        <v>1</v>
      </c>
      <c r="S4785" s="85" t="s">
        <v>2503</v>
      </c>
      <c r="T4785" s="87" t="s">
        <v>13717</v>
      </c>
      <c r="AL4785" s="79">
        <v>0.373078703703704</v>
      </c>
      <c r="AM4785" s="2">
        <v>1</v>
      </c>
      <c r="AN4785" s="2" t="s">
        <v>5406</v>
      </c>
      <c r="AO4785" s="2" t="s">
        <v>13717</v>
      </c>
    </row>
    <row r="4786" spans="17:41">
      <c r="Q4786" s="80">
        <v>0.35160879629629599</v>
      </c>
      <c r="R4786" s="81">
        <v>1</v>
      </c>
      <c r="S4786" s="81" t="s">
        <v>3631</v>
      </c>
      <c r="T4786" s="83" t="s">
        <v>13716</v>
      </c>
      <c r="AL4786" s="79">
        <v>0.373113425925926</v>
      </c>
      <c r="AM4786" s="2">
        <v>2</v>
      </c>
      <c r="AN4786" s="2" t="s">
        <v>2024</v>
      </c>
      <c r="AO4786" s="2" t="s">
        <v>13716</v>
      </c>
    </row>
    <row r="4787" spans="17:41">
      <c r="Q4787" s="84">
        <v>0.35163194444444401</v>
      </c>
      <c r="R4787" s="85">
        <v>1</v>
      </c>
      <c r="S4787" s="85" t="s">
        <v>5089</v>
      </c>
      <c r="T4787" s="87" t="s">
        <v>13719</v>
      </c>
      <c r="AL4787" s="79">
        <v>0.37312499999999998</v>
      </c>
      <c r="AM4787" s="2">
        <v>1</v>
      </c>
      <c r="AN4787" s="2" t="s">
        <v>5405</v>
      </c>
      <c r="AO4787" s="2" t="s">
        <v>13719</v>
      </c>
    </row>
    <row r="4788" spans="17:41">
      <c r="Q4788" s="80">
        <v>0.35168981481481498</v>
      </c>
      <c r="R4788" s="81">
        <v>5</v>
      </c>
      <c r="S4788" s="81" t="s">
        <v>1551</v>
      </c>
      <c r="T4788" s="83" t="s">
        <v>13717</v>
      </c>
      <c r="AL4788" s="79">
        <v>0.37312499999999998</v>
      </c>
      <c r="AM4788" s="2">
        <v>1</v>
      </c>
      <c r="AN4788" s="2" t="s">
        <v>4666</v>
      </c>
      <c r="AO4788" s="2" t="s">
        <v>13723</v>
      </c>
    </row>
    <row r="4789" spans="17:41">
      <c r="Q4789" s="84">
        <v>0.35170138888888902</v>
      </c>
      <c r="R4789" s="85">
        <v>4</v>
      </c>
      <c r="S4789" s="85" t="s">
        <v>5108</v>
      </c>
      <c r="T4789" s="87" t="s">
        <v>13717</v>
      </c>
      <c r="AL4789" s="79">
        <v>0.37313657407407402</v>
      </c>
      <c r="AM4789" s="2">
        <v>1</v>
      </c>
      <c r="AN4789" s="2" t="s">
        <v>2518</v>
      </c>
      <c r="AO4789" s="2" t="s">
        <v>13719</v>
      </c>
    </row>
    <row r="4790" spans="17:41">
      <c r="Q4790" s="80">
        <v>0.35178240740740702</v>
      </c>
      <c r="R4790" s="81">
        <v>1</v>
      </c>
      <c r="S4790" s="81" t="s">
        <v>2676</v>
      </c>
      <c r="T4790" s="83" t="s">
        <v>13716</v>
      </c>
      <c r="AL4790" s="79">
        <v>0.37315972222222199</v>
      </c>
      <c r="AM4790" s="2">
        <v>1</v>
      </c>
      <c r="AN4790" s="2" t="s">
        <v>12787</v>
      </c>
      <c r="AO4790" s="2" t="s">
        <v>13716</v>
      </c>
    </row>
    <row r="4791" spans="17:41">
      <c r="Q4791" s="84">
        <v>0.351793981481481</v>
      </c>
      <c r="R4791" s="85">
        <v>1</v>
      </c>
      <c r="S4791" s="85" t="s">
        <v>5109</v>
      </c>
      <c r="T4791" s="87" t="s">
        <v>13717</v>
      </c>
      <c r="AL4791" s="79">
        <v>0.37317129629629597</v>
      </c>
      <c r="AM4791" s="2">
        <v>1</v>
      </c>
      <c r="AN4791" s="2" t="s">
        <v>4242</v>
      </c>
      <c r="AO4791" s="2" t="s">
        <v>13718</v>
      </c>
    </row>
    <row r="4792" spans="17:41">
      <c r="Q4792" s="80">
        <v>0.35180555555555598</v>
      </c>
      <c r="R4792" s="81">
        <v>1</v>
      </c>
      <c r="S4792" s="81" t="s">
        <v>5084</v>
      </c>
      <c r="T4792" s="83" t="s">
        <v>13717</v>
      </c>
      <c r="AL4792" s="79">
        <v>0.37318287037037001</v>
      </c>
      <c r="AM4792" s="2">
        <v>1</v>
      </c>
      <c r="AN4792" s="2" t="s">
        <v>2926</v>
      </c>
      <c r="AO4792" s="2" t="s">
        <v>13717</v>
      </c>
    </row>
    <row r="4793" spans="17:41">
      <c r="Q4793" s="84">
        <v>0.35180555555555598</v>
      </c>
      <c r="R4793" s="85">
        <v>1</v>
      </c>
      <c r="S4793" s="85" t="s">
        <v>12738</v>
      </c>
      <c r="T4793" s="87" t="s">
        <v>13717</v>
      </c>
      <c r="AL4793" s="79">
        <v>0.37321759259259302</v>
      </c>
      <c r="AM4793" s="2">
        <v>1</v>
      </c>
      <c r="AN4793" s="2" t="s">
        <v>2927</v>
      </c>
      <c r="AO4793" s="2" t="s">
        <v>13717</v>
      </c>
    </row>
    <row r="4794" spans="17:41">
      <c r="Q4794" s="80">
        <v>0.35185185185185203</v>
      </c>
      <c r="R4794" s="81">
        <v>1</v>
      </c>
      <c r="S4794" s="81" t="s">
        <v>5110</v>
      </c>
      <c r="T4794" s="83" t="s">
        <v>13717</v>
      </c>
      <c r="AL4794" s="79">
        <v>0.373229166666667</v>
      </c>
      <c r="AM4794" s="2">
        <v>1</v>
      </c>
      <c r="AN4794" s="2" t="s">
        <v>679</v>
      </c>
      <c r="AO4794" s="2" t="s">
        <v>13730</v>
      </c>
    </row>
    <row r="4795" spans="17:41">
      <c r="Q4795" s="84">
        <v>0.35187499999999999</v>
      </c>
      <c r="R4795" s="85">
        <v>2</v>
      </c>
      <c r="S4795" s="85" t="s">
        <v>1958</v>
      </c>
      <c r="T4795" s="87" t="s">
        <v>13717</v>
      </c>
      <c r="AL4795" s="79">
        <v>0.37325231481481502</v>
      </c>
      <c r="AM4795" s="2">
        <v>2</v>
      </c>
      <c r="AN4795" s="2" t="s">
        <v>5423</v>
      </c>
      <c r="AO4795" s="2" t="s">
        <v>13719</v>
      </c>
    </row>
    <row r="4796" spans="17:41">
      <c r="Q4796" s="80">
        <v>0.351909722222222</v>
      </c>
      <c r="R4796" s="81">
        <v>1</v>
      </c>
      <c r="S4796" s="81" t="s">
        <v>1959</v>
      </c>
      <c r="T4796" s="83" t="s">
        <v>13717</v>
      </c>
      <c r="AL4796" s="79">
        <v>0.37327546296296299</v>
      </c>
      <c r="AM4796" s="2">
        <v>2</v>
      </c>
      <c r="AN4796" s="2" t="s">
        <v>989</v>
      </c>
      <c r="AO4796" s="2" t="s">
        <v>13730</v>
      </c>
    </row>
    <row r="4797" spans="17:41">
      <c r="Q4797" s="84">
        <v>0.35196759259259303</v>
      </c>
      <c r="R4797" s="85">
        <v>1</v>
      </c>
      <c r="S4797" s="85" t="s">
        <v>5111</v>
      </c>
      <c r="T4797" s="87" t="s">
        <v>13717</v>
      </c>
      <c r="AL4797" s="79">
        <v>0.373310185185185</v>
      </c>
      <c r="AM4797" s="2">
        <v>1</v>
      </c>
      <c r="AN4797" s="2" t="s">
        <v>5424</v>
      </c>
      <c r="AO4797" s="2" t="s">
        <v>13719</v>
      </c>
    </row>
    <row r="4798" spans="17:41">
      <c r="Q4798" s="80">
        <v>0.35197916666666701</v>
      </c>
      <c r="R4798" s="81">
        <v>2</v>
      </c>
      <c r="S4798" s="81" t="s">
        <v>153</v>
      </c>
      <c r="T4798" s="83" t="s">
        <v>13726</v>
      </c>
      <c r="AL4798" s="79">
        <v>0.373310185185185</v>
      </c>
      <c r="AM4798" s="2">
        <v>2</v>
      </c>
      <c r="AN4798" s="2" t="s">
        <v>181</v>
      </c>
      <c r="AO4798" s="2" t="s">
        <v>13723</v>
      </c>
    </row>
    <row r="4799" spans="17:41">
      <c r="Q4799" s="84">
        <v>0.35197916666666701</v>
      </c>
      <c r="R4799" s="85">
        <v>1</v>
      </c>
      <c r="S4799" s="85" t="s">
        <v>4619</v>
      </c>
      <c r="T4799" s="87" t="s">
        <v>13718</v>
      </c>
      <c r="AL4799" s="79">
        <v>0.37332175925925898</v>
      </c>
      <c r="AM4799" s="2">
        <v>1</v>
      </c>
      <c r="AN4799" s="2" t="s">
        <v>915</v>
      </c>
      <c r="AO4799" s="2" t="s">
        <v>13727</v>
      </c>
    </row>
    <row r="4800" spans="17:41">
      <c r="Q4800" s="80">
        <v>0.35199074074074099</v>
      </c>
      <c r="R4800" s="81">
        <v>1</v>
      </c>
      <c r="S4800" s="81" t="s">
        <v>5112</v>
      </c>
      <c r="T4800" s="83" t="s">
        <v>13717</v>
      </c>
      <c r="AL4800" s="79">
        <v>0.37332175925925898</v>
      </c>
      <c r="AM4800" s="2">
        <v>1</v>
      </c>
      <c r="AN4800" s="2" t="s">
        <v>627</v>
      </c>
      <c r="AO4800" s="2" t="s">
        <v>13722</v>
      </c>
    </row>
    <row r="4801" spans="17:41">
      <c r="Q4801" s="84">
        <v>0.35200231481481498</v>
      </c>
      <c r="R4801" s="85">
        <v>1</v>
      </c>
      <c r="S4801" s="85" t="s">
        <v>5114</v>
      </c>
      <c r="T4801" s="87" t="s">
        <v>13717</v>
      </c>
      <c r="AL4801" s="79">
        <v>0.37335648148148098</v>
      </c>
      <c r="AM4801" s="2">
        <v>1</v>
      </c>
      <c r="AN4801" s="2" t="s">
        <v>5425</v>
      </c>
      <c r="AO4801" s="2" t="s">
        <v>13719</v>
      </c>
    </row>
    <row r="4802" spans="17:41">
      <c r="Q4802" s="80">
        <v>0.35204861111111102</v>
      </c>
      <c r="R4802" s="81">
        <v>2</v>
      </c>
      <c r="S4802" s="81" t="s">
        <v>5115</v>
      </c>
      <c r="T4802" s="83" t="s">
        <v>13717</v>
      </c>
      <c r="AL4802" s="79">
        <v>0.37336805555555602</v>
      </c>
      <c r="AM4802" s="2">
        <v>1</v>
      </c>
      <c r="AN4802" s="2" t="s">
        <v>5409</v>
      </c>
      <c r="AO4802" s="2" t="s">
        <v>13719</v>
      </c>
    </row>
    <row r="4803" spans="17:41">
      <c r="Q4803" s="84">
        <v>0.35204861111111102</v>
      </c>
      <c r="R4803" s="85">
        <v>2</v>
      </c>
      <c r="S4803" s="85" t="s">
        <v>2498</v>
      </c>
      <c r="T4803" s="87" t="s">
        <v>13717</v>
      </c>
      <c r="AL4803" s="79">
        <v>0.37337962962963001</v>
      </c>
      <c r="AM4803" s="2">
        <v>1</v>
      </c>
      <c r="AN4803" s="2" t="s">
        <v>5426</v>
      </c>
      <c r="AO4803" s="2" t="s">
        <v>13719</v>
      </c>
    </row>
    <row r="4804" spans="17:41">
      <c r="Q4804" s="80">
        <v>0.35209490740740701</v>
      </c>
      <c r="R4804" s="81">
        <v>1</v>
      </c>
      <c r="S4804" s="81" t="s">
        <v>12739</v>
      </c>
      <c r="T4804" s="83" t="s">
        <v>13722</v>
      </c>
      <c r="AL4804" s="79">
        <v>0.37339120370370399</v>
      </c>
      <c r="AM4804" s="2">
        <v>1</v>
      </c>
      <c r="AN4804" s="2" t="s">
        <v>808</v>
      </c>
      <c r="AO4804" s="2" t="s">
        <v>13722</v>
      </c>
    </row>
    <row r="4805" spans="17:41">
      <c r="Q4805" s="84">
        <v>0.35216435185185202</v>
      </c>
      <c r="R4805" s="85">
        <v>1</v>
      </c>
      <c r="S4805" s="85" t="s">
        <v>4620</v>
      </c>
      <c r="T4805" s="87" t="s">
        <v>13718</v>
      </c>
      <c r="AL4805" s="79">
        <v>0.37343749999999998</v>
      </c>
      <c r="AM4805" s="2">
        <v>2</v>
      </c>
      <c r="AN4805" s="2" t="s">
        <v>2692</v>
      </c>
      <c r="AO4805" s="2" t="s">
        <v>13716</v>
      </c>
    </row>
    <row r="4806" spans="17:41">
      <c r="Q4806" s="80">
        <v>0.35218749999999999</v>
      </c>
      <c r="R4806" s="81">
        <v>1</v>
      </c>
      <c r="S4806" s="81" t="s">
        <v>5116</v>
      </c>
      <c r="T4806" s="83" t="s">
        <v>13717</v>
      </c>
      <c r="AL4806" s="79">
        <v>0.37347222222222198</v>
      </c>
      <c r="AM4806" s="2">
        <v>4</v>
      </c>
      <c r="AN4806" s="2" t="s">
        <v>5427</v>
      </c>
      <c r="AO4806" s="2" t="s">
        <v>13719</v>
      </c>
    </row>
    <row r="4807" spans="17:41">
      <c r="Q4807" s="84">
        <v>0.35224537037037001</v>
      </c>
      <c r="R4807" s="85">
        <v>1</v>
      </c>
      <c r="S4807" s="85" t="s">
        <v>5087</v>
      </c>
      <c r="T4807" s="87" t="s">
        <v>13716</v>
      </c>
      <c r="AL4807" s="79">
        <v>0.37350694444444399</v>
      </c>
      <c r="AM4807" s="2">
        <v>1</v>
      </c>
      <c r="AN4807" s="2" t="s">
        <v>245</v>
      </c>
      <c r="AO4807" s="2" t="s">
        <v>13726</v>
      </c>
    </row>
    <row r="4808" spans="17:41">
      <c r="Q4808" s="80">
        <v>0.352256944444444</v>
      </c>
      <c r="R4808" s="81">
        <v>1</v>
      </c>
      <c r="S4808" s="81" t="s">
        <v>2502</v>
      </c>
      <c r="T4808" s="83" t="s">
        <v>13719</v>
      </c>
      <c r="AL4808" s="79">
        <v>0.37359953703703702</v>
      </c>
      <c r="AM4808" s="2">
        <v>1</v>
      </c>
      <c r="AN4808" s="2" t="s">
        <v>2562</v>
      </c>
      <c r="AO4808" s="2" t="s">
        <v>13728</v>
      </c>
    </row>
    <row r="4809" spans="17:41">
      <c r="Q4809" s="84">
        <v>0.35226851851851898</v>
      </c>
      <c r="R4809" s="85">
        <v>1</v>
      </c>
      <c r="S4809" s="85" t="s">
        <v>5120</v>
      </c>
      <c r="T4809" s="87" t="s">
        <v>13717</v>
      </c>
      <c r="AL4809" s="79">
        <v>0.37361111111111101</v>
      </c>
      <c r="AM4809" s="2">
        <v>4</v>
      </c>
      <c r="AN4809" s="2" t="s">
        <v>2928</v>
      </c>
      <c r="AO4809" s="2" t="s">
        <v>13719</v>
      </c>
    </row>
    <row r="4810" spans="17:41">
      <c r="Q4810" s="80">
        <v>0.35230324074074099</v>
      </c>
      <c r="R4810" s="81">
        <v>1</v>
      </c>
      <c r="S4810" s="81" t="s">
        <v>1556</v>
      </c>
      <c r="T4810" s="83" t="s">
        <v>13719</v>
      </c>
      <c r="AL4810" s="79">
        <v>0.37362268518518499</v>
      </c>
      <c r="AM4810" s="2">
        <v>1</v>
      </c>
      <c r="AN4810" s="2" t="s">
        <v>12788</v>
      </c>
      <c r="AO4810" s="2" t="s">
        <v>13718</v>
      </c>
    </row>
    <row r="4811" spans="17:41">
      <c r="Q4811" s="84">
        <v>0.35236111111111101</v>
      </c>
      <c r="R4811" s="85">
        <v>1</v>
      </c>
      <c r="S4811" s="85" t="s">
        <v>1453</v>
      </c>
      <c r="T4811" s="87" t="s">
        <v>13723</v>
      </c>
      <c r="AL4811" s="79">
        <v>0.37364583333333301</v>
      </c>
      <c r="AM4811" s="2">
        <v>1</v>
      </c>
      <c r="AN4811" s="2" t="s">
        <v>977</v>
      </c>
      <c r="AO4811" s="2" t="s">
        <v>13718</v>
      </c>
    </row>
    <row r="4812" spans="17:41">
      <c r="Q4812" s="80">
        <v>0.35244212962963001</v>
      </c>
      <c r="R4812" s="81">
        <v>1</v>
      </c>
      <c r="S4812" s="81" t="s">
        <v>1553</v>
      </c>
      <c r="T4812" s="83" t="s">
        <v>13717</v>
      </c>
      <c r="AL4812" s="79">
        <v>0.37368055555555602</v>
      </c>
      <c r="AM4812" s="2">
        <v>2</v>
      </c>
      <c r="AN4812" s="2" t="s">
        <v>618</v>
      </c>
      <c r="AO4812" s="2" t="s">
        <v>13723</v>
      </c>
    </row>
    <row r="4813" spans="17:41">
      <c r="Q4813" s="84">
        <v>0.35246527777777797</v>
      </c>
      <c r="R4813" s="85">
        <v>1</v>
      </c>
      <c r="S4813" s="85" t="s">
        <v>2876</v>
      </c>
      <c r="T4813" s="87" t="s">
        <v>13716</v>
      </c>
      <c r="AL4813" s="79">
        <v>0.37373842592592599</v>
      </c>
      <c r="AM4813" s="2">
        <v>1</v>
      </c>
      <c r="AN4813" s="2" t="s">
        <v>2935</v>
      </c>
      <c r="AO4813" s="2" t="s">
        <v>13719</v>
      </c>
    </row>
    <row r="4814" spans="17:41">
      <c r="Q4814" s="80">
        <v>0.35247685185185201</v>
      </c>
      <c r="R4814" s="81">
        <v>1</v>
      </c>
      <c r="S4814" s="81" t="s">
        <v>2501</v>
      </c>
      <c r="T4814" s="83" t="s">
        <v>13717</v>
      </c>
      <c r="AL4814" s="79">
        <v>0.37375000000000003</v>
      </c>
      <c r="AM4814" s="2">
        <v>1</v>
      </c>
      <c r="AN4814" s="2" t="s">
        <v>2930</v>
      </c>
      <c r="AO4814" s="2" t="s">
        <v>13719</v>
      </c>
    </row>
    <row r="4815" spans="17:41">
      <c r="Q4815" s="84">
        <v>0.35249999999999998</v>
      </c>
      <c r="R4815" s="85">
        <v>4</v>
      </c>
      <c r="S4815" s="85" t="s">
        <v>2591</v>
      </c>
      <c r="T4815" s="87" t="s">
        <v>13717</v>
      </c>
      <c r="AL4815" s="79">
        <v>0.37376157407407401</v>
      </c>
      <c r="AM4815" s="2">
        <v>1</v>
      </c>
      <c r="AN4815" s="2" t="s">
        <v>11150</v>
      </c>
      <c r="AO4815" s="2" t="s">
        <v>13721</v>
      </c>
    </row>
    <row r="4816" spans="17:41">
      <c r="Q4816" s="80">
        <v>0.35255787037037001</v>
      </c>
      <c r="R4816" s="81">
        <v>4</v>
      </c>
      <c r="S4816" s="81" t="s">
        <v>2287</v>
      </c>
      <c r="T4816" s="83" t="s">
        <v>13717</v>
      </c>
      <c r="AL4816" s="79">
        <v>0.37377314814814799</v>
      </c>
      <c r="AM4816" s="2">
        <v>2</v>
      </c>
      <c r="AN4816" s="2" t="s">
        <v>178</v>
      </c>
      <c r="AO4816" s="2" t="s">
        <v>13727</v>
      </c>
    </row>
    <row r="4817" spans="17:41">
      <c r="Q4817" s="84">
        <v>0.35258101851851897</v>
      </c>
      <c r="R4817" s="85">
        <v>1</v>
      </c>
      <c r="S4817" s="85" t="s">
        <v>1961</v>
      </c>
      <c r="T4817" s="87" t="s">
        <v>13717</v>
      </c>
      <c r="AL4817" s="79">
        <v>0.37379629629629602</v>
      </c>
      <c r="AM4817" s="2">
        <v>1</v>
      </c>
      <c r="AN4817" s="2" t="s">
        <v>2027</v>
      </c>
      <c r="AO4817" s="2" t="s">
        <v>13719</v>
      </c>
    </row>
    <row r="4818" spans="17:41">
      <c r="Q4818" s="80">
        <v>0.352604166666667</v>
      </c>
      <c r="R4818" s="81">
        <v>1</v>
      </c>
      <c r="S4818" s="81" t="s">
        <v>5125</v>
      </c>
      <c r="T4818" s="83" t="s">
        <v>13717</v>
      </c>
      <c r="AL4818" s="79">
        <v>0.37381944444444398</v>
      </c>
      <c r="AM4818" s="2">
        <v>1</v>
      </c>
      <c r="AN4818" s="2" t="s">
        <v>2562</v>
      </c>
      <c r="AO4818" s="2" t="s">
        <v>13719</v>
      </c>
    </row>
    <row r="4819" spans="17:41">
      <c r="Q4819" s="84">
        <v>0.35261574074074098</v>
      </c>
      <c r="R4819" s="85">
        <v>1</v>
      </c>
      <c r="S4819" s="85" t="s">
        <v>5127</v>
      </c>
      <c r="T4819" s="87" t="s">
        <v>13717</v>
      </c>
      <c r="AL4819" s="79">
        <v>0.37381944444444398</v>
      </c>
      <c r="AM4819" s="2">
        <v>2</v>
      </c>
      <c r="AN4819" s="2" t="s">
        <v>783</v>
      </c>
      <c r="AO4819" s="2" t="s">
        <v>13727</v>
      </c>
    </row>
    <row r="4820" spans="17:41">
      <c r="Q4820" s="80">
        <v>0.35262731481481502</v>
      </c>
      <c r="R4820" s="81">
        <v>1</v>
      </c>
      <c r="S4820" s="81" t="s">
        <v>1558</v>
      </c>
      <c r="T4820" s="83" t="s">
        <v>13719</v>
      </c>
      <c r="AL4820" s="79">
        <v>0.37383101851851902</v>
      </c>
      <c r="AM4820" s="2">
        <v>1</v>
      </c>
      <c r="AN4820" s="2" t="s">
        <v>5400</v>
      </c>
      <c r="AO4820" s="2" t="s">
        <v>13722</v>
      </c>
    </row>
    <row r="4821" spans="17:41">
      <c r="Q4821" s="84">
        <v>0.35269675925925897</v>
      </c>
      <c r="R4821" s="85">
        <v>1</v>
      </c>
      <c r="S4821" s="85" t="s">
        <v>1554</v>
      </c>
      <c r="T4821" s="87" t="s">
        <v>13717</v>
      </c>
      <c r="AL4821" s="79">
        <v>0.37386574074074103</v>
      </c>
      <c r="AM4821" s="2">
        <v>1</v>
      </c>
      <c r="AN4821" s="2" t="s">
        <v>2690</v>
      </c>
      <c r="AO4821" s="2" t="s">
        <v>13719</v>
      </c>
    </row>
    <row r="4822" spans="17:41">
      <c r="Q4822" s="80">
        <v>0.352719907407407</v>
      </c>
      <c r="R4822" s="81">
        <v>4</v>
      </c>
      <c r="S4822" s="81" t="s">
        <v>5122</v>
      </c>
      <c r="T4822" s="83" t="s">
        <v>13719</v>
      </c>
      <c r="AL4822" s="79">
        <v>0.37391203703703701</v>
      </c>
      <c r="AM4822" s="2">
        <v>1</v>
      </c>
      <c r="AN4822" s="2" t="s">
        <v>2932</v>
      </c>
      <c r="AO4822" s="2" t="s">
        <v>13717</v>
      </c>
    </row>
    <row r="4823" spans="17:41">
      <c r="Q4823" s="84">
        <v>0.35274305555555602</v>
      </c>
      <c r="R4823" s="85">
        <v>4</v>
      </c>
      <c r="S4823" s="85" t="s">
        <v>5123</v>
      </c>
      <c r="T4823" s="87" t="s">
        <v>13719</v>
      </c>
      <c r="AL4823" s="79">
        <v>0.37401620370370398</v>
      </c>
      <c r="AM4823" s="2">
        <v>1</v>
      </c>
      <c r="AN4823" s="2" t="s">
        <v>12789</v>
      </c>
      <c r="AO4823" s="2" t="s">
        <v>13716</v>
      </c>
    </row>
    <row r="4824" spans="17:41">
      <c r="Q4824" s="80">
        <v>0.35274305555555602</v>
      </c>
      <c r="R4824" s="81">
        <v>1</v>
      </c>
      <c r="S4824" s="81" t="s">
        <v>192</v>
      </c>
      <c r="T4824" s="83" t="s">
        <v>13718</v>
      </c>
      <c r="AL4824" s="79">
        <v>0.374074074074074</v>
      </c>
      <c r="AM4824" s="2">
        <v>1</v>
      </c>
      <c r="AN4824" s="2" t="s">
        <v>5431</v>
      </c>
      <c r="AO4824" s="2" t="s">
        <v>13719</v>
      </c>
    </row>
    <row r="4825" spans="17:41">
      <c r="Q4825" s="84">
        <v>0.35275462962963</v>
      </c>
      <c r="R4825" s="85">
        <v>1</v>
      </c>
      <c r="S4825" s="85" t="s">
        <v>5130</v>
      </c>
      <c r="T4825" s="87" t="s">
        <v>13717</v>
      </c>
      <c r="AL4825" s="79">
        <v>0.37412037037036999</v>
      </c>
      <c r="AM4825" s="2">
        <v>1</v>
      </c>
      <c r="AN4825" s="2" t="s">
        <v>2028</v>
      </c>
      <c r="AO4825" s="2" t="s">
        <v>13719</v>
      </c>
    </row>
    <row r="4826" spans="17:41">
      <c r="Q4826" s="80">
        <v>0.35275462962963</v>
      </c>
      <c r="R4826" s="81">
        <v>1</v>
      </c>
      <c r="S4826" s="81" t="s">
        <v>1324</v>
      </c>
      <c r="T4826" s="83" t="s">
        <v>13719</v>
      </c>
      <c r="AL4826" s="79">
        <v>0.37414351851851901</v>
      </c>
      <c r="AM4826" s="2">
        <v>4</v>
      </c>
      <c r="AN4826" s="2" t="s">
        <v>5432</v>
      </c>
      <c r="AO4826" s="2" t="s">
        <v>13719</v>
      </c>
    </row>
    <row r="4827" spans="17:41">
      <c r="Q4827" s="84">
        <v>0.35276620370370398</v>
      </c>
      <c r="R4827" s="85">
        <v>2</v>
      </c>
      <c r="S4827" s="85" t="s">
        <v>5126</v>
      </c>
      <c r="T4827" s="87" t="s">
        <v>13719</v>
      </c>
      <c r="AL4827" s="79">
        <v>0.374155092592593</v>
      </c>
      <c r="AM4827" s="2">
        <v>1</v>
      </c>
      <c r="AN4827" s="2" t="s">
        <v>2691</v>
      </c>
      <c r="AO4827" s="2" t="s">
        <v>13719</v>
      </c>
    </row>
    <row r="4828" spans="17:41">
      <c r="Q4828" s="80">
        <v>0.35277777777777802</v>
      </c>
      <c r="R4828" s="81">
        <v>1</v>
      </c>
      <c r="S4828" s="81" t="s">
        <v>5092</v>
      </c>
      <c r="T4828" s="83" t="s">
        <v>13716</v>
      </c>
      <c r="AL4828" s="79">
        <v>0.37416666666666698</v>
      </c>
      <c r="AM4828" s="2">
        <v>1</v>
      </c>
      <c r="AN4828" s="2" t="s">
        <v>5433</v>
      </c>
      <c r="AO4828" s="2" t="s">
        <v>13719</v>
      </c>
    </row>
    <row r="4829" spans="17:41">
      <c r="Q4829" s="84">
        <v>0.35278935185185201</v>
      </c>
      <c r="R4829" s="85">
        <v>1</v>
      </c>
      <c r="S4829" s="85" t="s">
        <v>1963</v>
      </c>
      <c r="T4829" s="87" t="s">
        <v>13717</v>
      </c>
      <c r="AL4829" s="79">
        <v>0.37417824074074102</v>
      </c>
      <c r="AM4829" s="2">
        <v>1</v>
      </c>
      <c r="AN4829" s="2" t="s">
        <v>5434</v>
      </c>
      <c r="AO4829" s="2" t="s">
        <v>13719</v>
      </c>
    </row>
    <row r="4830" spans="17:41">
      <c r="Q4830" s="80">
        <v>0.35280092592592599</v>
      </c>
      <c r="R4830" s="81">
        <v>1</v>
      </c>
      <c r="S4830" s="81" t="s">
        <v>5133</v>
      </c>
      <c r="T4830" s="83" t="s">
        <v>13717</v>
      </c>
      <c r="AL4830" s="79">
        <v>0.37420138888888899</v>
      </c>
      <c r="AM4830" s="2">
        <v>1</v>
      </c>
      <c r="AN4830" s="2" t="s">
        <v>2694</v>
      </c>
      <c r="AO4830" s="2" t="s">
        <v>13716</v>
      </c>
    </row>
    <row r="4831" spans="17:41">
      <c r="Q4831" s="84">
        <v>0.35280092592592599</v>
      </c>
      <c r="R4831" s="85">
        <v>1</v>
      </c>
      <c r="S4831" s="85" t="s">
        <v>5104</v>
      </c>
      <c r="T4831" s="87" t="s">
        <v>13717</v>
      </c>
      <c r="AL4831" s="79">
        <v>0.37420138888888899</v>
      </c>
      <c r="AM4831" s="2">
        <v>2</v>
      </c>
      <c r="AN4831" s="2" t="s">
        <v>5435</v>
      </c>
      <c r="AO4831" s="2" t="s">
        <v>13719</v>
      </c>
    </row>
    <row r="4832" spans="17:41">
      <c r="Q4832" s="80">
        <v>0.35281249999999997</v>
      </c>
      <c r="R4832" s="81">
        <v>1</v>
      </c>
      <c r="S4832" s="81" t="s">
        <v>5128</v>
      </c>
      <c r="T4832" s="83" t="s">
        <v>13719</v>
      </c>
      <c r="AL4832" s="79">
        <v>0.37423611111111099</v>
      </c>
      <c r="AM4832" s="2">
        <v>1</v>
      </c>
      <c r="AN4832" s="2" t="s">
        <v>5436</v>
      </c>
      <c r="AO4832" s="2" t="s">
        <v>13719</v>
      </c>
    </row>
    <row r="4833" spans="17:41">
      <c r="Q4833" s="84">
        <v>0.352835648148148</v>
      </c>
      <c r="R4833" s="85">
        <v>1</v>
      </c>
      <c r="S4833" s="85" t="s">
        <v>5129</v>
      </c>
      <c r="T4833" s="87" t="s">
        <v>13719</v>
      </c>
      <c r="AL4833" s="79">
        <v>0.37424768518518498</v>
      </c>
      <c r="AM4833" s="2">
        <v>1</v>
      </c>
      <c r="AN4833" s="2" t="s">
        <v>5438</v>
      </c>
      <c r="AO4833" s="2" t="s">
        <v>13719</v>
      </c>
    </row>
    <row r="4834" spans="17:41">
      <c r="Q4834" s="80">
        <v>0.352835648148148</v>
      </c>
      <c r="R4834" s="81">
        <v>1</v>
      </c>
      <c r="S4834" s="81" t="s">
        <v>5188</v>
      </c>
      <c r="T4834" s="83" t="s">
        <v>13721</v>
      </c>
      <c r="AL4834" s="79">
        <v>0.37425925925925901</v>
      </c>
      <c r="AM4834" s="2">
        <v>1</v>
      </c>
      <c r="AN4834" s="2" t="s">
        <v>6939</v>
      </c>
      <c r="AO4834" s="2" t="s">
        <v>13722</v>
      </c>
    </row>
    <row r="4835" spans="17:41">
      <c r="Q4835" s="84">
        <v>0.35285879629629602</v>
      </c>
      <c r="R4835" s="85">
        <v>1</v>
      </c>
      <c r="S4835" s="85" t="s">
        <v>2879</v>
      </c>
      <c r="T4835" s="87" t="s">
        <v>13719</v>
      </c>
      <c r="AL4835" s="79">
        <v>0.37432870370370402</v>
      </c>
      <c r="AM4835" s="2">
        <v>2</v>
      </c>
      <c r="AN4835" s="2" t="s">
        <v>5430</v>
      </c>
      <c r="AO4835" s="2" t="s">
        <v>13716</v>
      </c>
    </row>
    <row r="4836" spans="17:41">
      <c r="Q4836" s="80">
        <v>0.35287037037037</v>
      </c>
      <c r="R4836" s="81">
        <v>1</v>
      </c>
      <c r="S4836" s="81" t="s">
        <v>5132</v>
      </c>
      <c r="T4836" s="83" t="s">
        <v>13719</v>
      </c>
      <c r="AL4836" s="79">
        <v>0.37436342592592597</v>
      </c>
      <c r="AM4836" s="2">
        <v>1</v>
      </c>
      <c r="AN4836" s="2" t="s">
        <v>3259</v>
      </c>
      <c r="AO4836" s="2" t="s">
        <v>13721</v>
      </c>
    </row>
    <row r="4837" spans="17:41">
      <c r="Q4837" s="84">
        <v>0.35288194444444398</v>
      </c>
      <c r="R4837" s="85">
        <v>1</v>
      </c>
      <c r="S4837" s="85" t="s">
        <v>5136</v>
      </c>
      <c r="T4837" s="87" t="s">
        <v>13719</v>
      </c>
      <c r="AL4837" s="79">
        <v>0.37437500000000001</v>
      </c>
      <c r="AM4837" s="2">
        <v>2</v>
      </c>
      <c r="AN4837" s="2" t="s">
        <v>2522</v>
      </c>
      <c r="AO4837" s="2" t="s">
        <v>13719</v>
      </c>
    </row>
    <row r="4838" spans="17:41">
      <c r="Q4838" s="80">
        <v>0.35293981481481501</v>
      </c>
      <c r="R4838" s="81">
        <v>1</v>
      </c>
      <c r="S4838" s="81" t="s">
        <v>5137</v>
      </c>
      <c r="T4838" s="83" t="s">
        <v>13719</v>
      </c>
      <c r="AL4838" s="79">
        <v>0.374386574074074</v>
      </c>
      <c r="AM4838" s="2">
        <v>1</v>
      </c>
      <c r="AN4838" s="2" t="s">
        <v>625</v>
      </c>
      <c r="AO4838" s="2" t="s">
        <v>13721</v>
      </c>
    </row>
    <row r="4839" spans="17:41">
      <c r="Q4839" s="84">
        <v>0.35295138888888899</v>
      </c>
      <c r="R4839" s="85">
        <v>1</v>
      </c>
      <c r="S4839" s="85" t="s">
        <v>2881</v>
      </c>
      <c r="T4839" s="87" t="s">
        <v>13717</v>
      </c>
      <c r="AL4839" s="79">
        <v>0.374386574074074</v>
      </c>
      <c r="AM4839" s="2">
        <v>1</v>
      </c>
      <c r="AN4839" s="2" t="s">
        <v>1060</v>
      </c>
      <c r="AO4839" s="2" t="s">
        <v>13722</v>
      </c>
    </row>
    <row r="4840" spans="17:41">
      <c r="Q4840" s="80">
        <v>0.35296296296296298</v>
      </c>
      <c r="R4840" s="81">
        <v>1</v>
      </c>
      <c r="S4840" s="81" t="s">
        <v>5138</v>
      </c>
      <c r="T4840" s="83" t="s">
        <v>13719</v>
      </c>
      <c r="AL4840" s="79">
        <v>0.374421296296296</v>
      </c>
      <c r="AM4840" s="2">
        <v>1</v>
      </c>
      <c r="AN4840" s="2" t="s">
        <v>626</v>
      </c>
      <c r="AO4840" s="2" t="s">
        <v>13721</v>
      </c>
    </row>
    <row r="4841" spans="17:41">
      <c r="Q4841" s="84">
        <v>0.35297453703703702</v>
      </c>
      <c r="R4841" s="85">
        <v>1</v>
      </c>
      <c r="S4841" s="85" t="s">
        <v>5105</v>
      </c>
      <c r="T4841" s="87" t="s">
        <v>13716</v>
      </c>
      <c r="AL4841" s="79">
        <v>0.37444444444444402</v>
      </c>
      <c r="AM4841" s="2">
        <v>1</v>
      </c>
      <c r="AN4841" s="2" t="s">
        <v>12790</v>
      </c>
      <c r="AO4841" s="2" t="s">
        <v>13722</v>
      </c>
    </row>
    <row r="4842" spans="17:41">
      <c r="Q4842" s="80">
        <v>0.35297453703703702</v>
      </c>
      <c r="R4842" s="81">
        <v>1</v>
      </c>
      <c r="S4842" s="81" t="s">
        <v>5139</v>
      </c>
      <c r="T4842" s="83" t="s">
        <v>13719</v>
      </c>
      <c r="AL4842" s="79">
        <v>0.37445601851851901</v>
      </c>
      <c r="AM4842" s="2">
        <v>1</v>
      </c>
      <c r="AN4842" s="2" t="s">
        <v>5439</v>
      </c>
      <c r="AO4842" s="2" t="s">
        <v>13719</v>
      </c>
    </row>
    <row r="4843" spans="17:41">
      <c r="Q4843" s="84">
        <v>0.352986111111111</v>
      </c>
      <c r="R4843" s="85">
        <v>1</v>
      </c>
      <c r="S4843" s="85" t="s">
        <v>2878</v>
      </c>
      <c r="T4843" s="87" t="s">
        <v>13719</v>
      </c>
      <c r="AL4843" s="79">
        <v>0.37446759259259299</v>
      </c>
      <c r="AM4843" s="2">
        <v>1</v>
      </c>
      <c r="AN4843" s="2" t="s">
        <v>260</v>
      </c>
      <c r="AO4843" s="2" t="s">
        <v>13721</v>
      </c>
    </row>
    <row r="4844" spans="17:41">
      <c r="Q4844" s="80">
        <v>0.35304398148148097</v>
      </c>
      <c r="R4844" s="81">
        <v>2</v>
      </c>
      <c r="S4844" s="81" t="s">
        <v>4244</v>
      </c>
      <c r="T4844" s="83" t="s">
        <v>13717</v>
      </c>
      <c r="AL4844" s="79">
        <v>0.37447916666666697</v>
      </c>
      <c r="AM4844" s="2">
        <v>1</v>
      </c>
      <c r="AN4844" s="2" t="s">
        <v>2695</v>
      </c>
      <c r="AO4844" s="2" t="s">
        <v>13716</v>
      </c>
    </row>
    <row r="4845" spans="17:41">
      <c r="Q4845" s="84">
        <v>0.353101851851852</v>
      </c>
      <c r="R4845" s="85">
        <v>2</v>
      </c>
      <c r="S4845" s="85" t="s">
        <v>5144</v>
      </c>
      <c r="T4845" s="87" t="s">
        <v>13719</v>
      </c>
      <c r="AL4845" s="79">
        <v>0.37451388888888898</v>
      </c>
      <c r="AM4845" s="2">
        <v>1</v>
      </c>
      <c r="AN4845" s="2" t="s">
        <v>5441</v>
      </c>
      <c r="AO4845" s="2" t="s">
        <v>13719</v>
      </c>
    </row>
    <row r="4846" spans="17:41">
      <c r="Q4846" s="80">
        <v>0.35313657407407401</v>
      </c>
      <c r="R4846" s="81">
        <v>4</v>
      </c>
      <c r="S4846" s="81" t="s">
        <v>5141</v>
      </c>
      <c r="T4846" s="83" t="s">
        <v>13717</v>
      </c>
      <c r="AL4846" s="79">
        <v>0.37451388888888898</v>
      </c>
      <c r="AM4846" s="2">
        <v>1</v>
      </c>
      <c r="AN4846" s="2" t="s">
        <v>635</v>
      </c>
      <c r="AO4846" s="2" t="s">
        <v>13718</v>
      </c>
    </row>
    <row r="4847" spans="17:41">
      <c r="Q4847" s="84">
        <v>0.35313657407407401</v>
      </c>
      <c r="R4847" s="85">
        <v>2</v>
      </c>
      <c r="S4847" s="85" t="s">
        <v>960</v>
      </c>
      <c r="T4847" s="87" t="s">
        <v>13718</v>
      </c>
      <c r="AL4847" s="79">
        <v>0.37452546296296302</v>
      </c>
      <c r="AM4847" s="2">
        <v>1</v>
      </c>
      <c r="AN4847" s="2" t="s">
        <v>5442</v>
      </c>
      <c r="AO4847" s="2" t="s">
        <v>13719</v>
      </c>
    </row>
    <row r="4848" spans="17:41">
      <c r="Q4848" s="80">
        <v>0.35315972222222197</v>
      </c>
      <c r="R4848" s="81">
        <v>1</v>
      </c>
      <c r="S4848" s="81" t="s">
        <v>5113</v>
      </c>
      <c r="T4848" s="83" t="s">
        <v>13716</v>
      </c>
      <c r="AL4848" s="79">
        <v>0.374537037037037</v>
      </c>
      <c r="AM4848" s="2">
        <v>1</v>
      </c>
      <c r="AN4848" s="2" t="s">
        <v>12791</v>
      </c>
      <c r="AO4848" s="2" t="s">
        <v>13718</v>
      </c>
    </row>
    <row r="4849" spans="17:41">
      <c r="Q4849" s="84">
        <v>0.35317129629629601</v>
      </c>
      <c r="R4849" s="85">
        <v>1</v>
      </c>
      <c r="S4849" s="85" t="s">
        <v>3560</v>
      </c>
      <c r="T4849" s="87" t="s">
        <v>13718</v>
      </c>
      <c r="AL4849" s="79">
        <v>0.37457175925925901</v>
      </c>
      <c r="AM4849" s="2">
        <v>1</v>
      </c>
      <c r="AN4849" s="2" t="s">
        <v>609</v>
      </c>
      <c r="AO4849" s="2" t="s">
        <v>13718</v>
      </c>
    </row>
    <row r="4850" spans="17:41">
      <c r="Q4850" s="80">
        <v>0.35319444444444398</v>
      </c>
      <c r="R4850" s="81">
        <v>1</v>
      </c>
      <c r="S4850" s="81" t="s">
        <v>2289</v>
      </c>
      <c r="T4850" s="83" t="s">
        <v>13717</v>
      </c>
      <c r="AL4850" s="79">
        <v>0.374652777777778</v>
      </c>
      <c r="AM4850" s="2">
        <v>2</v>
      </c>
      <c r="AN4850" s="2" t="s">
        <v>2933</v>
      </c>
      <c r="AO4850" s="2" t="s">
        <v>13719</v>
      </c>
    </row>
    <row r="4851" spans="17:41">
      <c r="Q4851" s="84">
        <v>0.35319444444444398</v>
      </c>
      <c r="R4851" s="85">
        <v>1</v>
      </c>
      <c r="S4851" s="85" t="s">
        <v>5146</v>
      </c>
      <c r="T4851" s="87" t="s">
        <v>13719</v>
      </c>
      <c r="AL4851" s="79">
        <v>0.37468750000000001</v>
      </c>
      <c r="AM4851" s="2">
        <v>1</v>
      </c>
      <c r="AN4851" s="2" t="s">
        <v>810</v>
      </c>
      <c r="AO4851" s="2" t="s">
        <v>13722</v>
      </c>
    </row>
    <row r="4852" spans="17:41">
      <c r="Q4852" s="80">
        <v>0.35322916666666698</v>
      </c>
      <c r="R4852" s="81">
        <v>1</v>
      </c>
      <c r="S4852" s="81" t="s">
        <v>5143</v>
      </c>
      <c r="T4852" s="83" t="s">
        <v>13717</v>
      </c>
      <c r="AL4852" s="79">
        <v>0.37472222222222201</v>
      </c>
      <c r="AM4852" s="2">
        <v>1</v>
      </c>
      <c r="AN4852" s="2" t="s">
        <v>1595</v>
      </c>
      <c r="AO4852" s="2" t="s">
        <v>13720</v>
      </c>
    </row>
    <row r="4853" spans="17:41">
      <c r="Q4853" s="84">
        <v>0.353252314814815</v>
      </c>
      <c r="R4853" s="85">
        <v>2</v>
      </c>
      <c r="S4853" s="85" t="s">
        <v>5149</v>
      </c>
      <c r="T4853" s="87" t="s">
        <v>13719</v>
      </c>
      <c r="AL4853" s="79">
        <v>0.374733796296296</v>
      </c>
      <c r="AM4853" s="2">
        <v>1</v>
      </c>
      <c r="AN4853" s="2" t="s">
        <v>259</v>
      </c>
      <c r="AO4853" s="2" t="s">
        <v>13718</v>
      </c>
    </row>
    <row r="4854" spans="17:41">
      <c r="Q4854" s="80">
        <v>0.35326388888888899</v>
      </c>
      <c r="R4854" s="81">
        <v>1</v>
      </c>
      <c r="S4854" s="81" t="s">
        <v>5145</v>
      </c>
      <c r="T4854" s="83" t="s">
        <v>13717</v>
      </c>
      <c r="AL4854" s="79">
        <v>0.374768518518519</v>
      </c>
      <c r="AM4854" s="2">
        <v>1</v>
      </c>
      <c r="AN4854" s="2" t="s">
        <v>2030</v>
      </c>
      <c r="AO4854" s="2" t="s">
        <v>13719</v>
      </c>
    </row>
    <row r="4855" spans="17:41">
      <c r="Q4855" s="84">
        <v>0.35327546296296303</v>
      </c>
      <c r="R4855" s="85">
        <v>1</v>
      </c>
      <c r="S4855" s="85" t="s">
        <v>5150</v>
      </c>
      <c r="T4855" s="87" t="s">
        <v>13719</v>
      </c>
      <c r="AL4855" s="79">
        <v>0.37481481481481499</v>
      </c>
      <c r="AM4855" s="2">
        <v>1</v>
      </c>
      <c r="AN4855" s="2" t="s">
        <v>4251</v>
      </c>
      <c r="AO4855" s="2" t="s">
        <v>13726</v>
      </c>
    </row>
    <row r="4856" spans="17:41">
      <c r="Q4856" s="80">
        <v>0.35329861111111099</v>
      </c>
      <c r="R4856" s="81">
        <v>2</v>
      </c>
      <c r="S4856" s="81" t="s">
        <v>5151</v>
      </c>
      <c r="T4856" s="83" t="s">
        <v>13719</v>
      </c>
      <c r="AL4856" s="79">
        <v>0.37486111111111098</v>
      </c>
      <c r="AM4856" s="2">
        <v>1</v>
      </c>
      <c r="AN4856" s="2" t="s">
        <v>5443</v>
      </c>
      <c r="AO4856" s="2" t="s">
        <v>13719</v>
      </c>
    </row>
    <row r="4857" spans="17:41">
      <c r="Q4857" s="84">
        <v>0.35331018518518498</v>
      </c>
      <c r="R4857" s="85">
        <v>1</v>
      </c>
      <c r="S4857" s="85" t="s">
        <v>5148</v>
      </c>
      <c r="T4857" s="87" t="s">
        <v>13717</v>
      </c>
      <c r="AL4857" s="79">
        <v>0.37486111111111098</v>
      </c>
      <c r="AM4857" s="2">
        <v>1</v>
      </c>
      <c r="AN4857" s="2" t="s">
        <v>628</v>
      </c>
      <c r="AO4857" s="2" t="s">
        <v>13722</v>
      </c>
    </row>
    <row r="4858" spans="17:41">
      <c r="Q4858" s="80">
        <v>0.35331018518518498</v>
      </c>
      <c r="R4858" s="81">
        <v>2</v>
      </c>
      <c r="S4858" s="81" t="s">
        <v>5152</v>
      </c>
      <c r="T4858" s="83" t="s">
        <v>13719</v>
      </c>
      <c r="AL4858" s="79">
        <v>0.374884259259259</v>
      </c>
      <c r="AM4858" s="2">
        <v>2</v>
      </c>
      <c r="AN4858" s="2" t="s">
        <v>2693</v>
      </c>
      <c r="AO4858" s="2" t="s">
        <v>13716</v>
      </c>
    </row>
    <row r="4859" spans="17:41">
      <c r="Q4859" s="84">
        <v>0.35331018518518498</v>
      </c>
      <c r="R4859" s="85">
        <v>1</v>
      </c>
      <c r="S4859" s="85" t="s">
        <v>1300</v>
      </c>
      <c r="T4859" s="87" t="s">
        <v>13730</v>
      </c>
      <c r="AL4859" s="79">
        <v>0.37491898148148201</v>
      </c>
      <c r="AM4859" s="2">
        <v>1</v>
      </c>
      <c r="AN4859" s="2" t="s">
        <v>4484</v>
      </c>
      <c r="AO4859" s="2" t="s">
        <v>13721</v>
      </c>
    </row>
    <row r="4860" spans="17:41">
      <c r="Q4860" s="80">
        <v>0.35332175925925902</v>
      </c>
      <c r="R4860" s="81">
        <v>7</v>
      </c>
      <c r="S4860" s="81" t="s">
        <v>2562</v>
      </c>
      <c r="T4860" s="83" t="s">
        <v>13717</v>
      </c>
      <c r="AL4860" s="79">
        <v>0.37494212962963003</v>
      </c>
      <c r="AM4860" s="2">
        <v>1</v>
      </c>
      <c r="AN4860" s="2" t="s">
        <v>12792</v>
      </c>
      <c r="AO4860" s="2" t="s">
        <v>13721</v>
      </c>
    </row>
    <row r="4861" spans="17:41">
      <c r="Q4861" s="84">
        <v>0.35334490740740698</v>
      </c>
      <c r="R4861" s="85">
        <v>1</v>
      </c>
      <c r="S4861" s="85" t="s">
        <v>1964</v>
      </c>
      <c r="T4861" s="87" t="s">
        <v>13717</v>
      </c>
      <c r="AL4861" s="79">
        <v>0.37496527777777799</v>
      </c>
      <c r="AM4861" s="2">
        <v>1</v>
      </c>
      <c r="AN4861" s="2" t="s">
        <v>4498</v>
      </c>
      <c r="AO4861" s="2" t="s">
        <v>13722</v>
      </c>
    </row>
    <row r="4862" spans="17:41">
      <c r="Q4862" s="80">
        <v>0.35340277777777801</v>
      </c>
      <c r="R4862" s="81">
        <v>1</v>
      </c>
      <c r="S4862" s="81" t="s">
        <v>1562</v>
      </c>
      <c r="T4862" s="83" t="s">
        <v>13717</v>
      </c>
      <c r="AL4862" s="79">
        <v>0.375</v>
      </c>
      <c r="AM4862" s="2">
        <v>1</v>
      </c>
      <c r="AN4862" s="2" t="s">
        <v>2696</v>
      </c>
      <c r="AO4862" s="2" t="s">
        <v>13716</v>
      </c>
    </row>
    <row r="4863" spans="17:41">
      <c r="Q4863" s="84">
        <v>0.35340277777777801</v>
      </c>
      <c r="R4863" s="85">
        <v>1</v>
      </c>
      <c r="S4863" s="85" t="s">
        <v>5118</v>
      </c>
      <c r="T4863" s="87" t="s">
        <v>13716</v>
      </c>
      <c r="AL4863" s="79">
        <v>0.375</v>
      </c>
      <c r="AM4863" s="2">
        <v>1</v>
      </c>
      <c r="AN4863" s="2" t="s">
        <v>629</v>
      </c>
      <c r="AO4863" s="2" t="s">
        <v>13718</v>
      </c>
    </row>
    <row r="4864" spans="17:41">
      <c r="Q4864" s="80">
        <v>0.35342592592592598</v>
      </c>
      <c r="R4864" s="81">
        <v>2</v>
      </c>
      <c r="S4864" s="81" t="s">
        <v>2880</v>
      </c>
      <c r="T4864" s="83" t="s">
        <v>13716</v>
      </c>
      <c r="AL4864" s="79">
        <v>0.37504629629629599</v>
      </c>
      <c r="AM4864" s="2">
        <v>1</v>
      </c>
      <c r="AN4864" s="2" t="s">
        <v>5444</v>
      </c>
      <c r="AO4864" s="2" t="s">
        <v>13719</v>
      </c>
    </row>
    <row r="4865" spans="17:41">
      <c r="Q4865" s="84">
        <v>0.35355324074074101</v>
      </c>
      <c r="R4865" s="85">
        <v>1</v>
      </c>
      <c r="S4865" s="85" t="s">
        <v>1960</v>
      </c>
      <c r="T4865" s="87" t="s">
        <v>13717</v>
      </c>
      <c r="AL4865" s="79">
        <v>0.37508101851851799</v>
      </c>
      <c r="AM4865" s="2">
        <v>1</v>
      </c>
      <c r="AN4865" s="2" t="s">
        <v>2562</v>
      </c>
      <c r="AO4865" s="2" t="s">
        <v>13717</v>
      </c>
    </row>
    <row r="4866" spans="17:41">
      <c r="Q4866" s="80">
        <v>0.35357638888888898</v>
      </c>
      <c r="R4866" s="81">
        <v>2</v>
      </c>
      <c r="S4866" s="81" t="s">
        <v>1962</v>
      </c>
      <c r="T4866" s="83" t="s">
        <v>13717</v>
      </c>
      <c r="AL4866" s="79">
        <v>0.375115740740741</v>
      </c>
      <c r="AM4866" s="2">
        <v>2</v>
      </c>
      <c r="AN4866" s="2" t="s">
        <v>12793</v>
      </c>
      <c r="AO4866" s="2" t="s">
        <v>13722</v>
      </c>
    </row>
    <row r="4867" spans="17:41">
      <c r="Q4867" s="84">
        <v>0.35357638888888898</v>
      </c>
      <c r="R4867" s="85">
        <v>2</v>
      </c>
      <c r="S4867" s="85" t="s">
        <v>5155</v>
      </c>
      <c r="T4867" s="87" t="s">
        <v>13719</v>
      </c>
      <c r="AL4867" s="79">
        <v>0.375150462962963</v>
      </c>
      <c r="AM4867" s="2">
        <v>4</v>
      </c>
      <c r="AN4867" s="2" t="s">
        <v>2562</v>
      </c>
      <c r="AO4867" s="2" t="s">
        <v>13719</v>
      </c>
    </row>
    <row r="4868" spans="17:41">
      <c r="Q4868" s="80">
        <v>0.353599537037037</v>
      </c>
      <c r="R4868" s="81">
        <v>1</v>
      </c>
      <c r="S4868" s="81" t="s">
        <v>5156</v>
      </c>
      <c r="T4868" s="83" t="s">
        <v>13719</v>
      </c>
      <c r="AL4868" s="79">
        <v>0.375150462962963</v>
      </c>
      <c r="AM4868" s="2">
        <v>1</v>
      </c>
      <c r="AN4868" s="2" t="s">
        <v>4385</v>
      </c>
      <c r="AO4868" s="2" t="s">
        <v>13721</v>
      </c>
    </row>
    <row r="4869" spans="17:41">
      <c r="Q4869" s="84">
        <v>0.35362268518518503</v>
      </c>
      <c r="R4869" s="85">
        <v>1</v>
      </c>
      <c r="S4869" s="85" t="s">
        <v>12740</v>
      </c>
      <c r="T4869" s="87" t="s">
        <v>13730</v>
      </c>
      <c r="AL4869" s="79">
        <v>0.37516203703703699</v>
      </c>
      <c r="AM4869" s="2">
        <v>1</v>
      </c>
      <c r="AN4869" s="2" t="s">
        <v>2562</v>
      </c>
      <c r="AO4869" s="2" t="s">
        <v>13719</v>
      </c>
    </row>
    <row r="4870" spans="17:41">
      <c r="Q4870" s="80">
        <v>0.35364583333333299</v>
      </c>
      <c r="R4870" s="81">
        <v>1</v>
      </c>
      <c r="S4870" s="81" t="s">
        <v>5158</v>
      </c>
      <c r="T4870" s="83" t="s">
        <v>13719</v>
      </c>
      <c r="AL4870" s="79">
        <v>0.37516203703703699</v>
      </c>
      <c r="AM4870" s="2">
        <v>1</v>
      </c>
      <c r="AN4870" s="2" t="s">
        <v>2562</v>
      </c>
      <c r="AO4870" s="2" t="s">
        <v>13717</v>
      </c>
    </row>
    <row r="4871" spans="17:41">
      <c r="Q4871" s="84">
        <v>0.35373842592592603</v>
      </c>
      <c r="R4871" s="85">
        <v>1</v>
      </c>
      <c r="S4871" s="85" t="s">
        <v>10625</v>
      </c>
      <c r="T4871" s="87" t="s">
        <v>13722</v>
      </c>
      <c r="AL4871" s="79">
        <v>0.37516203703703699</v>
      </c>
      <c r="AM4871" s="2">
        <v>1</v>
      </c>
      <c r="AN4871" s="2" t="s">
        <v>481</v>
      </c>
      <c r="AO4871" s="2" t="s">
        <v>13727</v>
      </c>
    </row>
    <row r="4872" spans="17:41">
      <c r="Q4872" s="80">
        <v>0.35375000000000001</v>
      </c>
      <c r="R4872" s="81">
        <v>1</v>
      </c>
      <c r="S4872" s="81" t="s">
        <v>5119</v>
      </c>
      <c r="T4872" s="83" t="s">
        <v>13719</v>
      </c>
      <c r="AL4872" s="79">
        <v>0.37517361111111103</v>
      </c>
      <c r="AM4872" s="2">
        <v>1</v>
      </c>
      <c r="AN4872" s="2" t="s">
        <v>5445</v>
      </c>
      <c r="AO4872" s="2" t="s">
        <v>13719</v>
      </c>
    </row>
    <row r="4873" spans="17:41">
      <c r="Q4873" s="84">
        <v>0.35378472222222201</v>
      </c>
      <c r="R4873" s="85">
        <v>1</v>
      </c>
      <c r="S4873" s="85" t="s">
        <v>910</v>
      </c>
      <c r="T4873" s="87" t="s">
        <v>13730</v>
      </c>
      <c r="AL4873" s="79">
        <v>0.37518518518518501</v>
      </c>
      <c r="AM4873" s="2">
        <v>1</v>
      </c>
      <c r="AN4873" s="2" t="s">
        <v>2562</v>
      </c>
      <c r="AO4873" s="2" t="s">
        <v>13719</v>
      </c>
    </row>
    <row r="4874" spans="17:41">
      <c r="Q4874" s="80">
        <v>0.353796296296296</v>
      </c>
      <c r="R4874" s="81">
        <v>1</v>
      </c>
      <c r="S4874" s="81" t="s">
        <v>5131</v>
      </c>
      <c r="T4874" s="83" t="s">
        <v>13719</v>
      </c>
      <c r="AL4874" s="79">
        <v>0.37525462962963002</v>
      </c>
      <c r="AM4874" s="2">
        <v>2</v>
      </c>
      <c r="AN4874" s="2" t="s">
        <v>5448</v>
      </c>
      <c r="AO4874" s="2" t="s">
        <v>13719</v>
      </c>
    </row>
    <row r="4875" spans="17:41">
      <c r="Q4875" s="84">
        <v>0.353796296296296</v>
      </c>
      <c r="R4875" s="85">
        <v>1</v>
      </c>
      <c r="S4875" s="85" t="s">
        <v>899</v>
      </c>
      <c r="T4875" s="87" t="s">
        <v>13721</v>
      </c>
      <c r="AL4875" s="79">
        <v>0.37525462962963002</v>
      </c>
      <c r="AM4875" s="2">
        <v>1</v>
      </c>
      <c r="AN4875" s="2" t="s">
        <v>811</v>
      </c>
      <c r="AO4875" s="2" t="s">
        <v>13722</v>
      </c>
    </row>
    <row r="4876" spans="17:41">
      <c r="Q4876" s="80">
        <v>0.35380787037036998</v>
      </c>
      <c r="R4876" s="81">
        <v>1</v>
      </c>
      <c r="S4876" s="81" t="s">
        <v>1322</v>
      </c>
      <c r="T4876" s="83" t="s">
        <v>13718</v>
      </c>
      <c r="AL4876" s="79">
        <v>0.37527777777777799</v>
      </c>
      <c r="AM4876" s="2">
        <v>1</v>
      </c>
      <c r="AN4876" s="2" t="s">
        <v>5428</v>
      </c>
      <c r="AO4876" s="2" t="s">
        <v>13719</v>
      </c>
    </row>
    <row r="4877" spans="17:41">
      <c r="Q4877" s="84">
        <v>0.353831018518519</v>
      </c>
      <c r="R4877" s="85">
        <v>2</v>
      </c>
      <c r="S4877" s="85" t="s">
        <v>1956</v>
      </c>
      <c r="T4877" s="87" t="s">
        <v>13716</v>
      </c>
      <c r="AL4877" s="79">
        <v>0.37528935185185203</v>
      </c>
      <c r="AM4877" s="2">
        <v>1</v>
      </c>
      <c r="AN4877" s="2" t="s">
        <v>2562</v>
      </c>
      <c r="AO4877" s="2" t="s">
        <v>13719</v>
      </c>
    </row>
    <row r="4878" spans="17:41">
      <c r="Q4878" s="80">
        <v>0.35386574074074101</v>
      </c>
      <c r="R4878" s="81">
        <v>2</v>
      </c>
      <c r="S4878" s="81" t="s">
        <v>2504</v>
      </c>
      <c r="T4878" s="83" t="s">
        <v>13717</v>
      </c>
      <c r="AL4878" s="79">
        <v>0.37530092592592601</v>
      </c>
      <c r="AM4878" s="2">
        <v>1</v>
      </c>
      <c r="AN4878" s="2" t="s">
        <v>12794</v>
      </c>
      <c r="AO4878" s="2" t="s">
        <v>13716</v>
      </c>
    </row>
    <row r="4879" spans="17:41">
      <c r="Q4879" s="84">
        <v>0.35388888888888897</v>
      </c>
      <c r="R4879" s="85">
        <v>1</v>
      </c>
      <c r="S4879" s="85" t="s">
        <v>4245</v>
      </c>
      <c r="T4879" s="87" t="s">
        <v>13717</v>
      </c>
      <c r="AL4879" s="79">
        <v>0.37532407407407398</v>
      </c>
      <c r="AM4879" s="2">
        <v>1</v>
      </c>
      <c r="AN4879" s="2" t="s">
        <v>630</v>
      </c>
      <c r="AO4879" s="2" t="s">
        <v>13718</v>
      </c>
    </row>
    <row r="4880" spans="17:41">
      <c r="Q4880" s="80">
        <v>0.35390046296296301</v>
      </c>
      <c r="R4880" s="81">
        <v>1</v>
      </c>
      <c r="S4880" s="81" t="s">
        <v>1326</v>
      </c>
      <c r="T4880" s="83" t="s">
        <v>13719</v>
      </c>
      <c r="AL4880" s="79">
        <v>0.37545138888888901</v>
      </c>
      <c r="AM4880" s="2">
        <v>3</v>
      </c>
      <c r="AN4880" s="2" t="s">
        <v>2562</v>
      </c>
      <c r="AO4880" s="2" t="s">
        <v>13717</v>
      </c>
    </row>
    <row r="4881" spans="17:41">
      <c r="Q4881" s="84">
        <v>0.353946759259259</v>
      </c>
      <c r="R4881" s="85">
        <v>2</v>
      </c>
      <c r="S4881" s="85" t="s">
        <v>2883</v>
      </c>
      <c r="T4881" s="87" t="s">
        <v>13719</v>
      </c>
      <c r="AL4881" s="79">
        <v>0.375462962962963</v>
      </c>
      <c r="AM4881" s="2">
        <v>2</v>
      </c>
      <c r="AN4881" s="2" t="s">
        <v>2031</v>
      </c>
      <c r="AO4881" s="2" t="s">
        <v>13719</v>
      </c>
    </row>
    <row r="4882" spans="17:41">
      <c r="Q4882" s="80">
        <v>0.35401620370370401</v>
      </c>
      <c r="R4882" s="81">
        <v>1</v>
      </c>
      <c r="S4882" s="81" t="s">
        <v>4246</v>
      </c>
      <c r="T4882" s="83" t="s">
        <v>13717</v>
      </c>
      <c r="AL4882" s="79">
        <v>0.37547453703703698</v>
      </c>
      <c r="AM4882" s="2">
        <v>1</v>
      </c>
      <c r="AN4882" s="2" t="s">
        <v>2562</v>
      </c>
      <c r="AO4882" s="2" t="s">
        <v>13717</v>
      </c>
    </row>
    <row r="4883" spans="17:41">
      <c r="Q4883" s="84">
        <v>0.35405092592592602</v>
      </c>
      <c r="R4883" s="85">
        <v>1</v>
      </c>
      <c r="S4883" s="85" t="s">
        <v>5135</v>
      </c>
      <c r="T4883" s="87" t="s">
        <v>13717</v>
      </c>
      <c r="AL4883" s="79">
        <v>0.37548611111111102</v>
      </c>
      <c r="AM4883" s="2">
        <v>1</v>
      </c>
      <c r="AN4883" s="2" t="s">
        <v>2562</v>
      </c>
      <c r="AO4883" s="2" t="s">
        <v>13717</v>
      </c>
    </row>
    <row r="4884" spans="17:41">
      <c r="Q4884" s="80">
        <v>0.35405092592592602</v>
      </c>
      <c r="R4884" s="81">
        <v>2</v>
      </c>
      <c r="S4884" s="81" t="s">
        <v>5162</v>
      </c>
      <c r="T4884" s="83" t="s">
        <v>13719</v>
      </c>
      <c r="AL4884" s="79">
        <v>0.37550925925925899</v>
      </c>
      <c r="AM4884" s="2">
        <v>1</v>
      </c>
      <c r="AN4884" s="2" t="s">
        <v>2562</v>
      </c>
      <c r="AO4884" s="2" t="s">
        <v>13717</v>
      </c>
    </row>
    <row r="4885" spans="17:41">
      <c r="Q4885" s="84">
        <v>0.35407407407407399</v>
      </c>
      <c r="R4885" s="85">
        <v>2</v>
      </c>
      <c r="S4885" s="85" t="s">
        <v>5153</v>
      </c>
      <c r="T4885" s="87" t="s">
        <v>13719</v>
      </c>
      <c r="AL4885" s="79">
        <v>0.37552083333333303</v>
      </c>
      <c r="AM4885" s="2">
        <v>3</v>
      </c>
      <c r="AN4885" s="2" t="s">
        <v>12795</v>
      </c>
      <c r="AO4885" s="2" t="s">
        <v>13716</v>
      </c>
    </row>
    <row r="4886" spans="17:41">
      <c r="Q4886" s="80">
        <v>0.35407407407407399</v>
      </c>
      <c r="R4886" s="81">
        <v>1</v>
      </c>
      <c r="S4886" s="81" t="s">
        <v>5163</v>
      </c>
      <c r="T4886" s="83" t="s">
        <v>13719</v>
      </c>
      <c r="AL4886" s="79">
        <v>0.375578703703704</v>
      </c>
      <c r="AM4886" s="2">
        <v>1</v>
      </c>
      <c r="AN4886" s="2" t="s">
        <v>2562</v>
      </c>
      <c r="AO4886" s="2" t="s">
        <v>13717</v>
      </c>
    </row>
    <row r="4887" spans="17:41">
      <c r="Q4887" s="84">
        <v>0.35408564814814802</v>
      </c>
      <c r="R4887" s="85">
        <v>1</v>
      </c>
      <c r="S4887" s="85" t="s">
        <v>1970</v>
      </c>
      <c r="T4887" s="87" t="s">
        <v>13719</v>
      </c>
      <c r="AL4887" s="79">
        <v>0.375578703703704</v>
      </c>
      <c r="AM4887" s="2">
        <v>1</v>
      </c>
      <c r="AN4887" s="2" t="s">
        <v>2562</v>
      </c>
      <c r="AO4887" s="2" t="s">
        <v>13728</v>
      </c>
    </row>
    <row r="4888" spans="17:41">
      <c r="Q4888" s="80">
        <v>0.35409722222222201</v>
      </c>
      <c r="R4888" s="81">
        <v>1</v>
      </c>
      <c r="S4888" s="81" t="s">
        <v>4621</v>
      </c>
      <c r="T4888" s="83" t="s">
        <v>13723</v>
      </c>
      <c r="AL4888" s="79">
        <v>0.37563657407407403</v>
      </c>
      <c r="AM4888" s="2">
        <v>1</v>
      </c>
      <c r="AN4888" s="2" t="s">
        <v>2562</v>
      </c>
      <c r="AO4888" s="2" t="s">
        <v>13717</v>
      </c>
    </row>
    <row r="4889" spans="17:41">
      <c r="Q4889" s="84">
        <v>0.35413194444444401</v>
      </c>
      <c r="R4889" s="85">
        <v>1</v>
      </c>
      <c r="S4889" s="85" t="s">
        <v>1555</v>
      </c>
      <c r="T4889" s="87" t="s">
        <v>13723</v>
      </c>
      <c r="AL4889" s="79">
        <v>0.37563657407407403</v>
      </c>
      <c r="AM4889" s="2">
        <v>1</v>
      </c>
      <c r="AN4889" s="2" t="s">
        <v>12796</v>
      </c>
      <c r="AO4889" s="2" t="s">
        <v>13721</v>
      </c>
    </row>
    <row r="4890" spans="17:41">
      <c r="Q4890" s="80">
        <v>0.35416666666666702</v>
      </c>
      <c r="R4890" s="81">
        <v>1</v>
      </c>
      <c r="S4890" s="81" t="s">
        <v>5134</v>
      </c>
      <c r="T4890" s="83" t="s">
        <v>13716</v>
      </c>
      <c r="AL4890" s="79">
        <v>0.37576388888888901</v>
      </c>
      <c r="AM4890" s="2">
        <v>4</v>
      </c>
      <c r="AN4890" s="2" t="s">
        <v>5450</v>
      </c>
      <c r="AO4890" s="2" t="s">
        <v>13719</v>
      </c>
    </row>
    <row r="4891" spans="17:41">
      <c r="Q4891" s="84">
        <v>0.35418981481481498</v>
      </c>
      <c r="R4891" s="85">
        <v>1</v>
      </c>
      <c r="S4891" s="85" t="s">
        <v>2679</v>
      </c>
      <c r="T4891" s="87" t="s">
        <v>13717</v>
      </c>
      <c r="AL4891" s="79">
        <v>0.37577546296296299</v>
      </c>
      <c r="AM4891" s="2">
        <v>2</v>
      </c>
      <c r="AN4891" s="2" t="s">
        <v>2562</v>
      </c>
      <c r="AO4891" s="2" t="s">
        <v>13719</v>
      </c>
    </row>
    <row r="4892" spans="17:41">
      <c r="Q4892" s="80">
        <v>0.35420138888888902</v>
      </c>
      <c r="R4892" s="81">
        <v>1</v>
      </c>
      <c r="S4892" s="81" t="s">
        <v>214</v>
      </c>
      <c r="T4892" s="83" t="s">
        <v>13729</v>
      </c>
      <c r="AL4892" s="79">
        <v>0.37578703703703698</v>
      </c>
      <c r="AM4892" s="2">
        <v>1</v>
      </c>
      <c r="AN4892" s="2" t="s">
        <v>5451</v>
      </c>
      <c r="AO4892" s="2" t="s">
        <v>13719</v>
      </c>
    </row>
    <row r="4893" spans="17:41">
      <c r="Q4893" s="84">
        <v>0.35421296296296301</v>
      </c>
      <c r="R4893" s="85">
        <v>1</v>
      </c>
      <c r="S4893" s="85" t="s">
        <v>1044</v>
      </c>
      <c r="T4893" s="87" t="s">
        <v>13721</v>
      </c>
      <c r="AL4893" s="79">
        <v>0.37586805555555602</v>
      </c>
      <c r="AM4893" s="2">
        <v>1</v>
      </c>
      <c r="AN4893" s="2" t="s">
        <v>5452</v>
      </c>
      <c r="AO4893" s="2" t="s">
        <v>13719</v>
      </c>
    </row>
    <row r="4894" spans="17:41">
      <c r="Q4894" s="80">
        <v>0.35422453703703699</v>
      </c>
      <c r="R4894" s="81">
        <v>2</v>
      </c>
      <c r="S4894" s="81" t="s">
        <v>5154</v>
      </c>
      <c r="T4894" s="83" t="s">
        <v>13719</v>
      </c>
      <c r="AL4894" s="79">
        <v>0.37589120370370399</v>
      </c>
      <c r="AM4894" s="2">
        <v>1</v>
      </c>
      <c r="AN4894" s="2" t="s">
        <v>5453</v>
      </c>
      <c r="AO4894" s="2" t="s">
        <v>13719</v>
      </c>
    </row>
    <row r="4895" spans="17:41">
      <c r="Q4895" s="84">
        <v>0.35427083333333298</v>
      </c>
      <c r="R4895" s="85">
        <v>1</v>
      </c>
      <c r="S4895" s="85" t="s">
        <v>4622</v>
      </c>
      <c r="T4895" s="87" t="s">
        <v>13723</v>
      </c>
      <c r="AL4895" s="79">
        <v>0.37608796296296299</v>
      </c>
      <c r="AM4895" s="2">
        <v>1</v>
      </c>
      <c r="AN4895" s="2" t="s">
        <v>5440</v>
      </c>
      <c r="AO4895" s="2" t="s">
        <v>13719</v>
      </c>
    </row>
    <row r="4896" spans="17:41">
      <c r="Q4896" s="80">
        <v>0.35431712962963002</v>
      </c>
      <c r="R4896" s="81">
        <v>1</v>
      </c>
      <c r="S4896" s="81" t="s">
        <v>1971</v>
      </c>
      <c r="T4896" s="83" t="s">
        <v>13719</v>
      </c>
      <c r="AL4896" s="79">
        <v>0.37609953703703702</v>
      </c>
      <c r="AM4896" s="2">
        <v>2</v>
      </c>
      <c r="AN4896" s="2" t="s">
        <v>2562</v>
      </c>
      <c r="AO4896" s="2" t="s">
        <v>13717</v>
      </c>
    </row>
    <row r="4897" spans="17:41">
      <c r="Q4897" s="84">
        <v>0.35431712962963002</v>
      </c>
      <c r="R4897" s="85">
        <v>1</v>
      </c>
      <c r="S4897" s="85" t="s">
        <v>1104</v>
      </c>
      <c r="T4897" s="87" t="s">
        <v>13721</v>
      </c>
      <c r="AL4897" s="79">
        <v>0.37614583333333301</v>
      </c>
      <c r="AM4897" s="2">
        <v>2</v>
      </c>
      <c r="AN4897" s="2" t="s">
        <v>1052</v>
      </c>
      <c r="AO4897" s="2" t="s">
        <v>13721</v>
      </c>
    </row>
    <row r="4898" spans="17:41">
      <c r="Q4898" s="80">
        <v>0.35432870370370401</v>
      </c>
      <c r="R4898" s="81">
        <v>1</v>
      </c>
      <c r="S4898" s="81" t="s">
        <v>212</v>
      </c>
      <c r="T4898" s="83" t="s">
        <v>13723</v>
      </c>
      <c r="AL4898" s="79">
        <v>0.376157407407407</v>
      </c>
      <c r="AM4898" s="2">
        <v>4</v>
      </c>
      <c r="AN4898" s="2" t="s">
        <v>2562</v>
      </c>
      <c r="AO4898" s="2" t="s">
        <v>13717</v>
      </c>
    </row>
    <row r="4899" spans="17:41">
      <c r="Q4899" s="84">
        <v>0.35436342592592601</v>
      </c>
      <c r="R4899" s="85">
        <v>1</v>
      </c>
      <c r="S4899" s="85" t="s">
        <v>2292</v>
      </c>
      <c r="T4899" s="87" t="s">
        <v>13719</v>
      </c>
      <c r="AL4899" s="79">
        <v>0.37624999999999997</v>
      </c>
      <c r="AM4899" s="2">
        <v>1</v>
      </c>
      <c r="AN4899" s="2" t="s">
        <v>2562</v>
      </c>
      <c r="AO4899" s="2" t="s">
        <v>13717</v>
      </c>
    </row>
    <row r="4900" spans="17:41">
      <c r="Q4900" s="80">
        <v>0.354409722222222</v>
      </c>
      <c r="R4900" s="81">
        <v>2</v>
      </c>
      <c r="S4900" s="81" t="s">
        <v>1518</v>
      </c>
      <c r="T4900" s="83" t="s">
        <v>13726</v>
      </c>
      <c r="AL4900" s="79">
        <v>0.376273148148148</v>
      </c>
      <c r="AM4900" s="2">
        <v>1</v>
      </c>
      <c r="AN4900" s="2" t="s">
        <v>205</v>
      </c>
      <c r="AO4900" s="2" t="s">
        <v>13729</v>
      </c>
    </row>
    <row r="4901" spans="17:41">
      <c r="Q4901" s="84">
        <v>0.35442129629629598</v>
      </c>
      <c r="R4901" s="85">
        <v>1</v>
      </c>
      <c r="S4901" s="85" t="s">
        <v>5168</v>
      </c>
      <c r="T4901" s="87" t="s">
        <v>13719</v>
      </c>
      <c r="AL4901" s="79">
        <v>0.37631944444444398</v>
      </c>
      <c r="AM4901" s="2">
        <v>2</v>
      </c>
      <c r="AN4901" s="2" t="s">
        <v>5449</v>
      </c>
      <c r="AO4901" s="2" t="s">
        <v>13716</v>
      </c>
    </row>
    <row r="4902" spans="17:41">
      <c r="Q4902" s="80">
        <v>0.35445601851851899</v>
      </c>
      <c r="R4902" s="81">
        <v>2</v>
      </c>
      <c r="S4902" s="81" t="s">
        <v>2678</v>
      </c>
      <c r="T4902" s="83" t="s">
        <v>13716</v>
      </c>
      <c r="AL4902" s="79">
        <v>0.37633101851851902</v>
      </c>
      <c r="AM4902" s="2">
        <v>2</v>
      </c>
      <c r="AN4902" s="2" t="s">
        <v>270</v>
      </c>
      <c r="AO4902" s="2" t="s">
        <v>13722</v>
      </c>
    </row>
    <row r="4903" spans="17:41">
      <c r="Q4903" s="84">
        <v>0.35451388888888902</v>
      </c>
      <c r="R4903" s="85">
        <v>1</v>
      </c>
      <c r="S4903" s="85" t="s">
        <v>12741</v>
      </c>
      <c r="T4903" s="87" t="s">
        <v>13722</v>
      </c>
      <c r="AL4903" s="79">
        <v>0.37636574074074097</v>
      </c>
      <c r="AM4903" s="2">
        <v>1</v>
      </c>
      <c r="AN4903" s="2" t="s">
        <v>2033</v>
      </c>
      <c r="AO4903" s="2" t="s">
        <v>13719</v>
      </c>
    </row>
    <row r="4904" spans="17:41">
      <c r="Q4904" s="80">
        <v>0.35453703703703698</v>
      </c>
      <c r="R4904" s="81">
        <v>1</v>
      </c>
      <c r="S4904" s="81" t="s">
        <v>1037</v>
      </c>
      <c r="T4904" s="83" t="s">
        <v>13721</v>
      </c>
      <c r="AL4904" s="79">
        <v>0.37644675925925902</v>
      </c>
      <c r="AM4904" s="2">
        <v>1</v>
      </c>
      <c r="AN4904" s="2" t="s">
        <v>3259</v>
      </c>
      <c r="AO4904" s="2" t="s">
        <v>13726</v>
      </c>
    </row>
    <row r="4905" spans="17:41">
      <c r="Q4905" s="84">
        <v>0.35454861111111102</v>
      </c>
      <c r="R4905" s="85">
        <v>1</v>
      </c>
      <c r="S4905" s="85" t="s">
        <v>2056</v>
      </c>
      <c r="T4905" s="87" t="s">
        <v>13722</v>
      </c>
      <c r="AL4905" s="79">
        <v>0.37648148148148097</v>
      </c>
      <c r="AM4905" s="2">
        <v>1</v>
      </c>
      <c r="AN4905" s="2" t="s">
        <v>4624</v>
      </c>
      <c r="AO4905" s="2" t="s">
        <v>13718</v>
      </c>
    </row>
    <row r="4906" spans="17:41">
      <c r="Q4906" s="80">
        <v>0.35456018518518501</v>
      </c>
      <c r="R4906" s="81">
        <v>1</v>
      </c>
      <c r="S4906" s="81" t="s">
        <v>2884</v>
      </c>
      <c r="T4906" s="83" t="s">
        <v>13717</v>
      </c>
      <c r="AL4906" s="79">
        <v>0.37651620370370398</v>
      </c>
      <c r="AM4906" s="2">
        <v>1</v>
      </c>
      <c r="AN4906" s="2" t="s">
        <v>812</v>
      </c>
      <c r="AO4906" s="2" t="s">
        <v>13718</v>
      </c>
    </row>
    <row r="4907" spans="17:41">
      <c r="Q4907" s="84">
        <v>0.35456018518518501</v>
      </c>
      <c r="R4907" s="85">
        <v>1</v>
      </c>
      <c r="S4907" s="85" t="s">
        <v>1103</v>
      </c>
      <c r="T4907" s="87" t="s">
        <v>13716</v>
      </c>
      <c r="AL4907" s="79">
        <v>0.376539351851852</v>
      </c>
      <c r="AM4907" s="2">
        <v>1</v>
      </c>
      <c r="AN4907" s="2" t="s">
        <v>4039</v>
      </c>
      <c r="AO4907" s="2" t="s">
        <v>13718</v>
      </c>
    </row>
    <row r="4908" spans="17:41">
      <c r="Q4908" s="80">
        <v>0.35461805555555598</v>
      </c>
      <c r="R4908" s="81">
        <v>1</v>
      </c>
      <c r="S4908" s="81" t="s">
        <v>1557</v>
      </c>
      <c r="T4908" s="83" t="s">
        <v>13717</v>
      </c>
      <c r="AL4908" s="79">
        <v>0.37662037037036999</v>
      </c>
      <c r="AM4908" s="2">
        <v>1</v>
      </c>
      <c r="AN4908" s="2" t="s">
        <v>1634</v>
      </c>
      <c r="AO4908" s="2" t="s">
        <v>13730</v>
      </c>
    </row>
    <row r="4909" spans="17:41">
      <c r="Q4909" s="84">
        <v>0.35462962962963002</v>
      </c>
      <c r="R4909" s="85">
        <v>1</v>
      </c>
      <c r="S4909" s="85" t="s">
        <v>5157</v>
      </c>
      <c r="T4909" s="87" t="s">
        <v>13719</v>
      </c>
      <c r="AL4909" s="79">
        <v>0.37663194444444398</v>
      </c>
      <c r="AM4909" s="2">
        <v>1</v>
      </c>
      <c r="AN4909" s="2" t="s">
        <v>5454</v>
      </c>
      <c r="AO4909" s="2" t="s">
        <v>13719</v>
      </c>
    </row>
    <row r="4910" spans="17:41">
      <c r="Q4910" s="80">
        <v>0.35465277777777798</v>
      </c>
      <c r="R4910" s="81">
        <v>1</v>
      </c>
      <c r="S4910" s="81" t="s">
        <v>2885</v>
      </c>
      <c r="T4910" s="83" t="s">
        <v>13716</v>
      </c>
      <c r="AL4910" s="79">
        <v>0.376655092592593</v>
      </c>
      <c r="AM4910" s="2">
        <v>1</v>
      </c>
      <c r="AN4910" s="2" t="s">
        <v>1624</v>
      </c>
      <c r="AO4910" s="2" t="s">
        <v>13719</v>
      </c>
    </row>
    <row r="4911" spans="17:41">
      <c r="Q4911" s="84">
        <v>0.35468749999999999</v>
      </c>
      <c r="R4911" s="85">
        <v>1</v>
      </c>
      <c r="S4911" s="85" t="s">
        <v>5165</v>
      </c>
      <c r="T4911" s="87" t="s">
        <v>13717</v>
      </c>
      <c r="AL4911" s="79">
        <v>0.376655092592593</v>
      </c>
      <c r="AM4911" s="2">
        <v>1</v>
      </c>
      <c r="AN4911" s="2" t="s">
        <v>274</v>
      </c>
      <c r="AO4911" s="2" t="s">
        <v>13718</v>
      </c>
    </row>
    <row r="4912" spans="17:41">
      <c r="Q4912" s="80">
        <v>0.35474537037037002</v>
      </c>
      <c r="R4912" s="81">
        <v>2</v>
      </c>
      <c r="S4912" s="81" t="s">
        <v>5166</v>
      </c>
      <c r="T4912" s="83" t="s">
        <v>13717</v>
      </c>
      <c r="AL4912" s="79">
        <v>0.37666666666666698</v>
      </c>
      <c r="AM4912" s="2">
        <v>1</v>
      </c>
      <c r="AN4912" s="2" t="s">
        <v>12797</v>
      </c>
      <c r="AO4912" s="2" t="s">
        <v>13721</v>
      </c>
    </row>
    <row r="4913" spans="17:41">
      <c r="Q4913" s="84">
        <v>0.35478009259259302</v>
      </c>
      <c r="R4913" s="85">
        <v>3</v>
      </c>
      <c r="S4913" s="85" t="s">
        <v>5172</v>
      </c>
      <c r="T4913" s="87" t="s">
        <v>13717</v>
      </c>
      <c r="AL4913" s="79">
        <v>0.37670138888888899</v>
      </c>
      <c r="AM4913" s="2">
        <v>1</v>
      </c>
      <c r="AN4913" s="2" t="s">
        <v>2562</v>
      </c>
      <c r="AO4913" s="2" t="s">
        <v>13719</v>
      </c>
    </row>
    <row r="4914" spans="17:41">
      <c r="Q4914" s="80">
        <v>0.354791666666667</v>
      </c>
      <c r="R4914" s="81">
        <v>1</v>
      </c>
      <c r="S4914" s="81" t="s">
        <v>5181</v>
      </c>
      <c r="T4914" s="83" t="s">
        <v>13719</v>
      </c>
      <c r="AL4914" s="79">
        <v>0.37671296296296303</v>
      </c>
      <c r="AM4914" s="2">
        <v>1</v>
      </c>
      <c r="AN4914" s="2" t="s">
        <v>2523</v>
      </c>
      <c r="AO4914" s="2" t="s">
        <v>13719</v>
      </c>
    </row>
    <row r="4915" spans="17:41">
      <c r="Q4915" s="84">
        <v>0.35480324074074099</v>
      </c>
      <c r="R4915" s="85">
        <v>1</v>
      </c>
      <c r="S4915" s="85" t="s">
        <v>5164</v>
      </c>
      <c r="T4915" s="87" t="s">
        <v>13716</v>
      </c>
      <c r="AL4915" s="79">
        <v>0.37672453703703701</v>
      </c>
      <c r="AM4915" s="2">
        <v>1</v>
      </c>
      <c r="AN4915" s="2" t="s">
        <v>1334</v>
      </c>
      <c r="AO4915" s="2" t="s">
        <v>13721</v>
      </c>
    </row>
    <row r="4916" spans="17:41">
      <c r="Q4916" s="80">
        <v>0.35480324074074099</v>
      </c>
      <c r="R4916" s="81">
        <v>1</v>
      </c>
      <c r="S4916" s="81" t="s">
        <v>1974</v>
      </c>
      <c r="T4916" s="83" t="s">
        <v>13719</v>
      </c>
      <c r="AL4916" s="79">
        <v>0.376805555555556</v>
      </c>
      <c r="AM4916" s="2">
        <v>1</v>
      </c>
      <c r="AN4916" s="2" t="s">
        <v>5461</v>
      </c>
      <c r="AO4916" s="2" t="s">
        <v>13719</v>
      </c>
    </row>
    <row r="4917" spans="17:41">
      <c r="Q4917" s="84">
        <v>0.35482638888888901</v>
      </c>
      <c r="R4917" s="85">
        <v>1</v>
      </c>
      <c r="S4917" s="85" t="s">
        <v>4247</v>
      </c>
      <c r="T4917" s="87" t="s">
        <v>13718</v>
      </c>
      <c r="AL4917" s="79">
        <v>0.37682870370370403</v>
      </c>
      <c r="AM4917" s="2">
        <v>1</v>
      </c>
      <c r="AN4917" s="2" t="s">
        <v>201</v>
      </c>
      <c r="AO4917" s="2" t="s">
        <v>13730</v>
      </c>
    </row>
    <row r="4918" spans="17:41">
      <c r="Q4918" s="80">
        <v>0.35488425925925898</v>
      </c>
      <c r="R4918" s="81">
        <v>2</v>
      </c>
      <c r="S4918" s="81" t="s">
        <v>5173</v>
      </c>
      <c r="T4918" s="83" t="s">
        <v>13717</v>
      </c>
      <c r="AL4918" s="79">
        <v>0.376886574074074</v>
      </c>
      <c r="AM4918" s="2">
        <v>3</v>
      </c>
      <c r="AN4918" s="2" t="s">
        <v>631</v>
      </c>
      <c r="AO4918" s="2" t="s">
        <v>13718</v>
      </c>
    </row>
    <row r="4919" spans="17:41">
      <c r="Q4919" s="84">
        <v>0.35490740740740701</v>
      </c>
      <c r="R4919" s="85">
        <v>1</v>
      </c>
      <c r="S4919" s="85" t="s">
        <v>1965</v>
      </c>
      <c r="T4919" s="87" t="s">
        <v>13717</v>
      </c>
      <c r="AL4919" s="79">
        <v>0.37694444444444403</v>
      </c>
      <c r="AM4919" s="2">
        <v>1</v>
      </c>
      <c r="AN4919" s="2" t="s">
        <v>1613</v>
      </c>
      <c r="AO4919" s="2" t="s">
        <v>13720</v>
      </c>
    </row>
    <row r="4920" spans="17:41">
      <c r="Q4920" s="80">
        <v>0.35491898148148099</v>
      </c>
      <c r="R4920" s="81">
        <v>1</v>
      </c>
      <c r="S4920" s="81" t="s">
        <v>5176</v>
      </c>
      <c r="T4920" s="83" t="s">
        <v>13717</v>
      </c>
      <c r="AL4920" s="79">
        <v>0.37694444444444403</v>
      </c>
      <c r="AM4920" s="2">
        <v>1</v>
      </c>
      <c r="AN4920" s="2" t="s">
        <v>635</v>
      </c>
      <c r="AO4920" s="2" t="s">
        <v>13722</v>
      </c>
    </row>
    <row r="4921" spans="17:41">
      <c r="Q4921" s="84">
        <v>0.35495370370370399</v>
      </c>
      <c r="R4921" s="85">
        <v>1</v>
      </c>
      <c r="S4921" s="85" t="s">
        <v>1967</v>
      </c>
      <c r="T4921" s="87" t="s">
        <v>13717</v>
      </c>
      <c r="AL4921" s="79">
        <v>0.37695601851851901</v>
      </c>
      <c r="AM4921" s="2">
        <v>1</v>
      </c>
      <c r="AN4921" s="2" t="s">
        <v>621</v>
      </c>
      <c r="AO4921" s="2" t="s">
        <v>13717</v>
      </c>
    </row>
    <row r="4922" spans="17:41">
      <c r="Q4922" s="80">
        <v>0.354988425925926</v>
      </c>
      <c r="R4922" s="81">
        <v>1</v>
      </c>
      <c r="S4922" s="81" t="s">
        <v>5159</v>
      </c>
      <c r="T4922" s="83" t="s">
        <v>13717</v>
      </c>
      <c r="AL4922" s="79">
        <v>0.37696759259259299</v>
      </c>
      <c r="AM4922" s="2">
        <v>1</v>
      </c>
      <c r="AN4922" s="2" t="s">
        <v>12798</v>
      </c>
      <c r="AO4922" s="2" t="s">
        <v>13717</v>
      </c>
    </row>
    <row r="4923" spans="17:41">
      <c r="Q4923" s="84">
        <v>0.35499999999999998</v>
      </c>
      <c r="R4923" s="85">
        <v>1</v>
      </c>
      <c r="S4923" s="85" t="s">
        <v>1968</v>
      </c>
      <c r="T4923" s="87" t="s">
        <v>13717</v>
      </c>
      <c r="AL4923" s="79">
        <v>0.37699074074074101</v>
      </c>
      <c r="AM4923" s="2">
        <v>1</v>
      </c>
      <c r="AN4923" s="2" t="s">
        <v>2034</v>
      </c>
      <c r="AO4923" s="2" t="s">
        <v>13719</v>
      </c>
    </row>
    <row r="4924" spans="17:41">
      <c r="Q4924" s="80">
        <v>0.35505787037037001</v>
      </c>
      <c r="R4924" s="81">
        <v>1</v>
      </c>
      <c r="S4924" s="81" t="s">
        <v>2562</v>
      </c>
      <c r="T4924" s="83" t="s">
        <v>13717</v>
      </c>
      <c r="AL4924" s="79">
        <v>0.377002314814815</v>
      </c>
      <c r="AM4924" s="2">
        <v>1</v>
      </c>
      <c r="AN4924" s="2" t="s">
        <v>5462</v>
      </c>
      <c r="AO4924" s="2" t="s">
        <v>13719</v>
      </c>
    </row>
    <row r="4925" spans="17:41">
      <c r="Q4925" s="84">
        <v>0.35505787037037001</v>
      </c>
      <c r="R4925" s="85">
        <v>1</v>
      </c>
      <c r="S4925" s="85" t="s">
        <v>1969</v>
      </c>
      <c r="T4925" s="87" t="s">
        <v>13717</v>
      </c>
      <c r="AL4925" s="79">
        <v>0.377037037037037</v>
      </c>
      <c r="AM4925" s="2">
        <v>2</v>
      </c>
      <c r="AN4925" s="2" t="s">
        <v>2597</v>
      </c>
      <c r="AO4925" s="2" t="s">
        <v>13719</v>
      </c>
    </row>
    <row r="4926" spans="17:41">
      <c r="Q4926" s="80">
        <v>0.355104166666667</v>
      </c>
      <c r="R4926" s="81">
        <v>2</v>
      </c>
      <c r="S4926" s="81" t="s">
        <v>1977</v>
      </c>
      <c r="T4926" s="83" t="s">
        <v>13719</v>
      </c>
      <c r="AL4926" s="79">
        <v>0.377037037037037</v>
      </c>
      <c r="AM4926" s="2">
        <v>1</v>
      </c>
      <c r="AN4926" s="2" t="s">
        <v>12799</v>
      </c>
      <c r="AO4926" s="2" t="s">
        <v>13718</v>
      </c>
    </row>
    <row r="4927" spans="17:41">
      <c r="Q4927" s="84">
        <v>0.355138888888889</v>
      </c>
      <c r="R4927" s="85">
        <v>1</v>
      </c>
      <c r="S4927" s="85" t="s">
        <v>5182</v>
      </c>
      <c r="T4927" s="87" t="s">
        <v>13719</v>
      </c>
      <c r="AL4927" s="79">
        <v>0.37706018518518503</v>
      </c>
      <c r="AM4927" s="2">
        <v>1</v>
      </c>
      <c r="AN4927" s="2" t="s">
        <v>2562</v>
      </c>
      <c r="AO4927" s="2" t="s">
        <v>13719</v>
      </c>
    </row>
    <row r="4928" spans="17:41">
      <c r="Q4928" s="80">
        <v>0.35516203703703703</v>
      </c>
      <c r="R4928" s="81">
        <v>2</v>
      </c>
      <c r="S4928" s="81" t="s">
        <v>5183</v>
      </c>
      <c r="T4928" s="83" t="s">
        <v>13719</v>
      </c>
      <c r="AL4928" s="79">
        <v>0.37706018518518503</v>
      </c>
      <c r="AM4928" s="2">
        <v>2</v>
      </c>
      <c r="AN4928" s="2" t="s">
        <v>5463</v>
      </c>
      <c r="AO4928" s="2" t="s">
        <v>13719</v>
      </c>
    </row>
    <row r="4929" spans="17:41">
      <c r="Q4929" s="84">
        <v>0.35517361111111101</v>
      </c>
      <c r="R4929" s="85">
        <v>1</v>
      </c>
      <c r="S4929" s="85" t="s">
        <v>5186</v>
      </c>
      <c r="T4929" s="87" t="s">
        <v>13719</v>
      </c>
      <c r="AL4929" s="79">
        <v>0.37707175925925901</v>
      </c>
      <c r="AM4929" s="2">
        <v>2</v>
      </c>
      <c r="AN4929" s="2" t="s">
        <v>540</v>
      </c>
      <c r="AO4929" s="2" t="s">
        <v>13722</v>
      </c>
    </row>
    <row r="4930" spans="17:41">
      <c r="Q4930" s="80">
        <v>0.35520833333333302</v>
      </c>
      <c r="R4930" s="81">
        <v>1</v>
      </c>
      <c r="S4930" s="81" t="s">
        <v>5195</v>
      </c>
      <c r="T4930" s="83" t="s">
        <v>13719</v>
      </c>
      <c r="AL4930" s="79">
        <v>0.37708333333333299</v>
      </c>
      <c r="AM4930" s="2">
        <v>1</v>
      </c>
      <c r="AN4930" s="2" t="s">
        <v>5464</v>
      </c>
      <c r="AO4930" s="2" t="s">
        <v>13719</v>
      </c>
    </row>
    <row r="4931" spans="17:41">
      <c r="Q4931" s="84">
        <v>0.35520833333333302</v>
      </c>
      <c r="R4931" s="85">
        <v>1</v>
      </c>
      <c r="S4931" s="85" t="s">
        <v>2301</v>
      </c>
      <c r="T4931" s="87" t="s">
        <v>13719</v>
      </c>
      <c r="AL4931" s="79">
        <v>0.37709490740740698</v>
      </c>
      <c r="AM4931" s="2">
        <v>1</v>
      </c>
      <c r="AN4931" s="2" t="s">
        <v>2351</v>
      </c>
      <c r="AO4931" s="2" t="s">
        <v>13719</v>
      </c>
    </row>
    <row r="4932" spans="17:41">
      <c r="Q4932" s="80">
        <v>0.35527777777777803</v>
      </c>
      <c r="R4932" s="81">
        <v>1</v>
      </c>
      <c r="S4932" s="81" t="s">
        <v>12742</v>
      </c>
      <c r="T4932" s="83" t="s">
        <v>13717</v>
      </c>
      <c r="AL4932" s="79">
        <v>0.37710648148148102</v>
      </c>
      <c r="AM4932" s="2">
        <v>1</v>
      </c>
      <c r="AN4932" s="2" t="s">
        <v>5251</v>
      </c>
      <c r="AO4932" s="2" t="s">
        <v>13727</v>
      </c>
    </row>
    <row r="4933" spans="17:41">
      <c r="Q4933" s="84">
        <v>0.35528935185185201</v>
      </c>
      <c r="R4933" s="85">
        <v>1</v>
      </c>
      <c r="S4933" s="85" t="s">
        <v>2505</v>
      </c>
      <c r="T4933" s="87" t="s">
        <v>13717</v>
      </c>
      <c r="AL4933" s="79">
        <v>0.37718750000000001</v>
      </c>
      <c r="AM4933" s="2">
        <v>1</v>
      </c>
      <c r="AN4933" s="2" t="s">
        <v>5467</v>
      </c>
      <c r="AO4933" s="2" t="s">
        <v>13719</v>
      </c>
    </row>
    <row r="4934" spans="17:41">
      <c r="Q4934" s="80">
        <v>0.35528935185185201</v>
      </c>
      <c r="R4934" s="81">
        <v>1</v>
      </c>
      <c r="S4934" s="81" t="s">
        <v>546</v>
      </c>
      <c r="T4934" s="83" t="s">
        <v>13722</v>
      </c>
      <c r="AL4934" s="79">
        <v>0.37719907407407399</v>
      </c>
      <c r="AM4934" s="2">
        <v>1</v>
      </c>
      <c r="AN4934" s="2" t="s">
        <v>3228</v>
      </c>
      <c r="AO4934" s="2" t="s">
        <v>13718</v>
      </c>
    </row>
    <row r="4935" spans="17:41">
      <c r="Q4935" s="84">
        <v>0.35532407407407401</v>
      </c>
      <c r="R4935" s="85">
        <v>5</v>
      </c>
      <c r="S4935" s="85" t="s">
        <v>2562</v>
      </c>
      <c r="T4935" s="87" t="s">
        <v>13719</v>
      </c>
      <c r="AL4935" s="79">
        <v>0.37724537037036998</v>
      </c>
      <c r="AM4935" s="2">
        <v>1</v>
      </c>
      <c r="AN4935" s="2" t="s">
        <v>12800</v>
      </c>
      <c r="AO4935" s="2" t="s">
        <v>13717</v>
      </c>
    </row>
    <row r="4936" spans="17:41">
      <c r="Q4936" s="80">
        <v>0.355335648148148</v>
      </c>
      <c r="R4936" s="81">
        <v>1</v>
      </c>
      <c r="S4936" s="81" t="s">
        <v>5170</v>
      </c>
      <c r="T4936" s="83" t="s">
        <v>13717</v>
      </c>
      <c r="AL4936" s="79">
        <v>0.37725694444444402</v>
      </c>
      <c r="AM4936" s="2">
        <v>3</v>
      </c>
      <c r="AN4936" s="2" t="s">
        <v>327</v>
      </c>
      <c r="AO4936" s="2" t="s">
        <v>13718</v>
      </c>
    </row>
    <row r="4937" spans="17:41">
      <c r="Q4937" s="84">
        <v>0.35534722222222198</v>
      </c>
      <c r="R4937" s="85">
        <v>1</v>
      </c>
      <c r="S4937" s="85" t="s">
        <v>1047</v>
      </c>
      <c r="T4937" s="87" t="s">
        <v>13726</v>
      </c>
      <c r="AL4937" s="79">
        <v>0.37730324074074101</v>
      </c>
      <c r="AM4937" s="2">
        <v>1</v>
      </c>
      <c r="AN4937" s="2" t="s">
        <v>2562</v>
      </c>
      <c r="AO4937" s="2" t="s">
        <v>13728</v>
      </c>
    </row>
    <row r="4938" spans="17:41">
      <c r="Q4938" s="80">
        <v>0.35540509259259301</v>
      </c>
      <c r="R4938" s="81">
        <v>1</v>
      </c>
      <c r="S4938" s="81" t="s">
        <v>1973</v>
      </c>
      <c r="T4938" s="83" t="s">
        <v>13717</v>
      </c>
      <c r="AL4938" s="79">
        <v>0.37731481481481499</v>
      </c>
      <c r="AM4938" s="2">
        <v>2</v>
      </c>
      <c r="AN4938" s="2" t="s">
        <v>1111</v>
      </c>
      <c r="AO4938" s="2" t="s">
        <v>13718</v>
      </c>
    </row>
    <row r="4939" spans="17:41">
      <c r="Q4939" s="84">
        <v>0.35540509259259301</v>
      </c>
      <c r="R4939" s="85">
        <v>1</v>
      </c>
      <c r="S4939" s="85" t="s">
        <v>2680</v>
      </c>
      <c r="T4939" s="87" t="s">
        <v>13719</v>
      </c>
      <c r="AL4939" s="79">
        <v>0.37733796296296301</v>
      </c>
      <c r="AM4939" s="2">
        <v>1</v>
      </c>
      <c r="AN4939" s="2" t="s">
        <v>2348</v>
      </c>
      <c r="AO4939" s="2" t="s">
        <v>13719</v>
      </c>
    </row>
    <row r="4940" spans="17:41">
      <c r="Q4940" s="80">
        <v>0.35543981481481501</v>
      </c>
      <c r="R4940" s="81">
        <v>1</v>
      </c>
      <c r="S4940" s="81" t="s">
        <v>3807</v>
      </c>
      <c r="T4940" s="83" t="s">
        <v>13728</v>
      </c>
      <c r="AL4940" s="79">
        <v>0.377384259259259</v>
      </c>
      <c r="AM4940" s="2">
        <v>1</v>
      </c>
      <c r="AN4940" s="2" t="s">
        <v>1633</v>
      </c>
      <c r="AO4940" s="2" t="s">
        <v>13730</v>
      </c>
    </row>
    <row r="4941" spans="17:41">
      <c r="Q4941" s="84">
        <v>0.355451388888889</v>
      </c>
      <c r="R4941" s="85">
        <v>2</v>
      </c>
      <c r="S4941" s="85" t="s">
        <v>2562</v>
      </c>
      <c r="T4941" s="87" t="s">
        <v>13719</v>
      </c>
      <c r="AL4941" s="79">
        <v>0.37739583333333299</v>
      </c>
      <c r="AM4941" s="2">
        <v>4</v>
      </c>
      <c r="AN4941" s="2" t="s">
        <v>268</v>
      </c>
      <c r="AO4941" s="2" t="s">
        <v>13717</v>
      </c>
    </row>
    <row r="4942" spans="17:41">
      <c r="Q4942" s="80">
        <v>0.35553240740740699</v>
      </c>
      <c r="R4942" s="81">
        <v>1</v>
      </c>
      <c r="S4942" s="81" t="s">
        <v>2889</v>
      </c>
      <c r="T4942" s="83" t="s">
        <v>13719</v>
      </c>
      <c r="AL4942" s="79">
        <v>0.37741898148148201</v>
      </c>
      <c r="AM4942" s="2">
        <v>1</v>
      </c>
      <c r="AN4942" s="2" t="s">
        <v>2349</v>
      </c>
      <c r="AO4942" s="2" t="s">
        <v>13719</v>
      </c>
    </row>
    <row r="4943" spans="17:41">
      <c r="Q4943" s="84">
        <v>0.35561342592592599</v>
      </c>
      <c r="R4943" s="85">
        <v>1</v>
      </c>
      <c r="S4943" s="85" t="s">
        <v>2295</v>
      </c>
      <c r="T4943" s="87" t="s">
        <v>13719</v>
      </c>
      <c r="AL4943" s="79">
        <v>0.37741898148148201</v>
      </c>
      <c r="AM4943" s="2">
        <v>1</v>
      </c>
      <c r="AN4943" s="2" t="s">
        <v>977</v>
      </c>
      <c r="AO4943" s="2" t="s">
        <v>13723</v>
      </c>
    </row>
    <row r="4944" spans="17:41">
      <c r="Q4944" s="80">
        <v>0.35564814814814799</v>
      </c>
      <c r="R4944" s="81">
        <v>4</v>
      </c>
      <c r="S4944" s="81" t="s">
        <v>5192</v>
      </c>
      <c r="T4944" s="83" t="s">
        <v>13719</v>
      </c>
      <c r="AL4944" s="79">
        <v>0.37744212962962997</v>
      </c>
      <c r="AM4944" s="2">
        <v>1</v>
      </c>
      <c r="AN4944" s="2" t="s">
        <v>5457</v>
      </c>
      <c r="AO4944" s="2" t="s">
        <v>13719</v>
      </c>
    </row>
    <row r="4945" spans="17:41">
      <c r="Q4945" s="84">
        <v>0.35567129629629601</v>
      </c>
      <c r="R4945" s="85">
        <v>1</v>
      </c>
      <c r="S4945" s="85" t="s">
        <v>5185</v>
      </c>
      <c r="T4945" s="87" t="s">
        <v>13717</v>
      </c>
      <c r="AL4945" s="79">
        <v>0.37745370370370401</v>
      </c>
      <c r="AM4945" s="2">
        <v>4</v>
      </c>
      <c r="AN4945" s="2" t="s">
        <v>4252</v>
      </c>
      <c r="AO4945" s="2" t="s">
        <v>13717</v>
      </c>
    </row>
    <row r="4946" spans="17:41">
      <c r="Q4946" s="80">
        <v>0.35570601851851902</v>
      </c>
      <c r="R4946" s="81">
        <v>4</v>
      </c>
      <c r="S4946" s="81" t="s">
        <v>5193</v>
      </c>
      <c r="T4946" s="83" t="s">
        <v>13719</v>
      </c>
      <c r="AL4946" s="79">
        <v>0.37747685185185198</v>
      </c>
      <c r="AM4946" s="2">
        <v>1</v>
      </c>
      <c r="AN4946" s="2" t="s">
        <v>636</v>
      </c>
      <c r="AO4946" s="2" t="s">
        <v>13721</v>
      </c>
    </row>
    <row r="4947" spans="17:41">
      <c r="Q4947" s="84">
        <v>0.355717592592593</v>
      </c>
      <c r="R4947" s="85">
        <v>1</v>
      </c>
      <c r="S4947" s="85" t="s">
        <v>12743</v>
      </c>
      <c r="T4947" s="87" t="s">
        <v>13718</v>
      </c>
      <c r="AL4947" s="79">
        <v>0.37755787037036997</v>
      </c>
      <c r="AM4947" s="2">
        <v>1</v>
      </c>
      <c r="AN4947" s="2" t="s">
        <v>5466</v>
      </c>
      <c r="AO4947" s="2" t="s">
        <v>13719</v>
      </c>
    </row>
    <row r="4948" spans="17:41">
      <c r="Q4948" s="80">
        <v>0.35572916666666698</v>
      </c>
      <c r="R4948" s="81">
        <v>3</v>
      </c>
      <c r="S4948" s="81" t="s">
        <v>5187</v>
      </c>
      <c r="T4948" s="83" t="s">
        <v>13717</v>
      </c>
      <c r="AL4948" s="79">
        <v>0.37755787037036997</v>
      </c>
      <c r="AM4948" s="2">
        <v>1</v>
      </c>
      <c r="AN4948" s="2" t="s">
        <v>12801</v>
      </c>
      <c r="AO4948" s="2" t="s">
        <v>13717</v>
      </c>
    </row>
    <row r="4949" spans="17:41">
      <c r="Q4949" s="84">
        <v>0.35574074074074102</v>
      </c>
      <c r="R4949" s="85">
        <v>1</v>
      </c>
      <c r="S4949" s="85" t="s">
        <v>5189</v>
      </c>
      <c r="T4949" s="87" t="s">
        <v>13719</v>
      </c>
      <c r="AL4949" s="79">
        <v>0.37759259259259298</v>
      </c>
      <c r="AM4949" s="2">
        <v>1</v>
      </c>
      <c r="AN4949" s="2" t="s">
        <v>276</v>
      </c>
      <c r="AO4949" s="2" t="s">
        <v>13722</v>
      </c>
    </row>
    <row r="4950" spans="17:41">
      <c r="Q4950" s="80">
        <v>0.35575231481481501</v>
      </c>
      <c r="R4950" s="81">
        <v>1</v>
      </c>
      <c r="S4950" s="81" t="s">
        <v>5190</v>
      </c>
      <c r="T4950" s="83" t="s">
        <v>13719</v>
      </c>
      <c r="AL4950" s="79">
        <v>0.37763888888888902</v>
      </c>
      <c r="AM4950" s="2">
        <v>1</v>
      </c>
      <c r="AN4950" s="2" t="s">
        <v>12802</v>
      </c>
      <c r="AO4950" s="2" t="s">
        <v>13717</v>
      </c>
    </row>
    <row r="4951" spans="17:41">
      <c r="Q4951" s="84">
        <v>0.35575231481481501</v>
      </c>
      <c r="R4951" s="85">
        <v>2</v>
      </c>
      <c r="S4951" s="85" t="s">
        <v>227</v>
      </c>
      <c r="T4951" s="87" t="s">
        <v>13726</v>
      </c>
      <c r="AL4951" s="79">
        <v>0.37768518518518501</v>
      </c>
      <c r="AM4951" s="2">
        <v>1</v>
      </c>
      <c r="AN4951" s="2" t="s">
        <v>2352</v>
      </c>
      <c r="AO4951" s="2" t="s">
        <v>13719</v>
      </c>
    </row>
    <row r="4952" spans="17:41">
      <c r="Q4952" s="80">
        <v>0.35577546296296297</v>
      </c>
      <c r="R4952" s="81">
        <v>1</v>
      </c>
      <c r="S4952" s="81" t="s">
        <v>214</v>
      </c>
      <c r="T4952" s="83" t="s">
        <v>13730</v>
      </c>
      <c r="AL4952" s="79">
        <v>0.37770833333333298</v>
      </c>
      <c r="AM4952" s="2">
        <v>1</v>
      </c>
      <c r="AN4952" s="2" t="s">
        <v>813</v>
      </c>
      <c r="AO4952" s="2" t="s">
        <v>13722</v>
      </c>
    </row>
    <row r="4953" spans="17:41">
      <c r="Q4953" s="84">
        <v>0.35578703703703701</v>
      </c>
      <c r="R4953" s="85">
        <v>2</v>
      </c>
      <c r="S4953" s="85" t="s">
        <v>2294</v>
      </c>
      <c r="T4953" s="87" t="s">
        <v>13716</v>
      </c>
      <c r="AL4953" s="79">
        <v>0.37774305555555598</v>
      </c>
      <c r="AM4953" s="2">
        <v>1</v>
      </c>
      <c r="AN4953" s="2" t="s">
        <v>633</v>
      </c>
      <c r="AO4953" s="2" t="s">
        <v>13718</v>
      </c>
    </row>
    <row r="4954" spans="17:41">
      <c r="Q4954" s="80">
        <v>0.35578703703703701</v>
      </c>
      <c r="R4954" s="81">
        <v>1</v>
      </c>
      <c r="S4954" s="81" t="s">
        <v>2293</v>
      </c>
      <c r="T4954" s="83" t="s">
        <v>13717</v>
      </c>
      <c r="AL4954" s="79">
        <v>0.37780092592592601</v>
      </c>
      <c r="AM4954" s="2">
        <v>1</v>
      </c>
      <c r="AN4954" s="2" t="s">
        <v>2350</v>
      </c>
      <c r="AO4954" s="2" t="s">
        <v>13722</v>
      </c>
    </row>
    <row r="4955" spans="17:41">
      <c r="Q4955" s="84">
        <v>0.355798611111111</v>
      </c>
      <c r="R4955" s="85">
        <v>1</v>
      </c>
      <c r="S4955" s="85" t="s">
        <v>995</v>
      </c>
      <c r="T4955" s="87" t="s">
        <v>13721</v>
      </c>
      <c r="AL4955" s="79">
        <v>0.3778125</v>
      </c>
      <c r="AM4955" s="2">
        <v>1</v>
      </c>
      <c r="AN4955" s="2" t="s">
        <v>5465</v>
      </c>
      <c r="AO4955" s="2" t="s">
        <v>13719</v>
      </c>
    </row>
    <row r="4956" spans="17:41">
      <c r="Q4956" s="80">
        <v>0.35581018518518498</v>
      </c>
      <c r="R4956" s="81">
        <v>2</v>
      </c>
      <c r="S4956" s="81" t="s">
        <v>5167</v>
      </c>
      <c r="T4956" s="83" t="s">
        <v>13716</v>
      </c>
      <c r="AL4956" s="79">
        <v>0.37783564814814802</v>
      </c>
      <c r="AM4956" s="2">
        <v>1</v>
      </c>
      <c r="AN4956" s="2" t="s">
        <v>2036</v>
      </c>
      <c r="AO4956" s="2" t="s">
        <v>13719</v>
      </c>
    </row>
    <row r="4957" spans="17:41">
      <c r="Q4957" s="84">
        <v>0.355833333333333</v>
      </c>
      <c r="R4957" s="85">
        <v>1</v>
      </c>
      <c r="S4957" s="85" t="s">
        <v>11301</v>
      </c>
      <c r="T4957" s="87" t="s">
        <v>13728</v>
      </c>
      <c r="AL4957" s="79">
        <v>0.37783564814814802</v>
      </c>
      <c r="AM4957" s="2">
        <v>1</v>
      </c>
      <c r="AN4957" s="2" t="s">
        <v>4186</v>
      </c>
      <c r="AO4957" s="2" t="s">
        <v>13718</v>
      </c>
    </row>
    <row r="4958" spans="17:41">
      <c r="Q4958" s="80">
        <v>0.35585648148148102</v>
      </c>
      <c r="R4958" s="81">
        <v>1</v>
      </c>
      <c r="S4958" s="81" t="s">
        <v>5191</v>
      </c>
      <c r="T4958" s="83" t="s">
        <v>13719</v>
      </c>
      <c r="AL4958" s="79">
        <v>0.377847222222222</v>
      </c>
      <c r="AM4958" s="2">
        <v>1</v>
      </c>
      <c r="AN4958" s="2" t="s">
        <v>814</v>
      </c>
      <c r="AO4958" s="2" t="s">
        <v>13722</v>
      </c>
    </row>
    <row r="4959" spans="17:41">
      <c r="Q4959" s="84">
        <v>0.35587962962962999</v>
      </c>
      <c r="R4959" s="85">
        <v>4</v>
      </c>
      <c r="S4959" s="85" t="s">
        <v>5194</v>
      </c>
      <c r="T4959" s="87" t="s">
        <v>13717</v>
      </c>
      <c r="AL4959" s="79">
        <v>0.37788194444444401</v>
      </c>
      <c r="AM4959" s="2">
        <v>4</v>
      </c>
      <c r="AN4959" s="2" t="s">
        <v>5470</v>
      </c>
      <c r="AO4959" s="2" t="s">
        <v>13719</v>
      </c>
    </row>
    <row r="4960" spans="17:41">
      <c r="Q4960" s="80">
        <v>0.35596064814814798</v>
      </c>
      <c r="R4960" s="81">
        <v>1</v>
      </c>
      <c r="S4960" s="81" t="s">
        <v>12744</v>
      </c>
      <c r="T4960" s="83" t="s">
        <v>13718</v>
      </c>
      <c r="AL4960" s="79">
        <v>0.37791666666666701</v>
      </c>
      <c r="AM4960" s="2">
        <v>4</v>
      </c>
      <c r="AN4960" s="2" t="s">
        <v>2526</v>
      </c>
      <c r="AO4960" s="2" t="s">
        <v>13719</v>
      </c>
    </row>
    <row r="4961" spans="17:41">
      <c r="Q4961" s="84">
        <v>0.356180555555556</v>
      </c>
      <c r="R4961" s="85">
        <v>2</v>
      </c>
      <c r="S4961" s="85" t="s">
        <v>210</v>
      </c>
      <c r="T4961" s="87" t="s">
        <v>13718</v>
      </c>
      <c r="AL4961" s="79">
        <v>0.37791666666666701</v>
      </c>
      <c r="AM4961" s="2">
        <v>1</v>
      </c>
      <c r="AN4961" s="2" t="s">
        <v>12803</v>
      </c>
      <c r="AO4961" s="2" t="s">
        <v>13730</v>
      </c>
    </row>
    <row r="4962" spans="17:41">
      <c r="Q4962" s="80">
        <v>0.35619212962962998</v>
      </c>
      <c r="R4962" s="81">
        <v>1</v>
      </c>
      <c r="S4962" s="81" t="s">
        <v>2887</v>
      </c>
      <c r="T4962" s="83" t="s">
        <v>13716</v>
      </c>
      <c r="AL4962" s="79">
        <v>0.37793981481481498</v>
      </c>
      <c r="AM4962" s="2">
        <v>1</v>
      </c>
      <c r="AN4962" s="2" t="s">
        <v>2353</v>
      </c>
      <c r="AO4962" s="2" t="s">
        <v>13719</v>
      </c>
    </row>
    <row r="4963" spans="17:41">
      <c r="Q4963" s="84">
        <v>0.35620370370370402</v>
      </c>
      <c r="R4963" s="85">
        <v>2</v>
      </c>
      <c r="S4963" s="85" t="s">
        <v>5200</v>
      </c>
      <c r="T4963" s="87" t="s">
        <v>13717</v>
      </c>
      <c r="AL4963" s="79">
        <v>0.37795138888888902</v>
      </c>
      <c r="AM4963" s="2">
        <v>4</v>
      </c>
      <c r="AN4963" s="2" t="s">
        <v>5471</v>
      </c>
      <c r="AO4963" s="2" t="s">
        <v>13719</v>
      </c>
    </row>
    <row r="4964" spans="17:41">
      <c r="Q4964" s="80">
        <v>0.35625000000000001</v>
      </c>
      <c r="R4964" s="81">
        <v>1</v>
      </c>
      <c r="S4964" s="81" t="s">
        <v>5202</v>
      </c>
      <c r="T4964" s="83" t="s">
        <v>13717</v>
      </c>
      <c r="AL4964" s="79">
        <v>0.37798611111111102</v>
      </c>
      <c r="AM4964" s="2">
        <v>1</v>
      </c>
      <c r="AN4964" s="2" t="s">
        <v>2037</v>
      </c>
      <c r="AO4964" s="2" t="s">
        <v>13719</v>
      </c>
    </row>
    <row r="4965" spans="17:41">
      <c r="Q4965" s="84">
        <v>0.35630787037036998</v>
      </c>
      <c r="R4965" s="85">
        <v>1</v>
      </c>
      <c r="S4965" s="85" t="s">
        <v>2300</v>
      </c>
      <c r="T4965" s="87" t="s">
        <v>13717</v>
      </c>
      <c r="AL4965" s="79">
        <v>0.37800925925925899</v>
      </c>
      <c r="AM4965" s="2">
        <v>1</v>
      </c>
      <c r="AN4965" s="2" t="s">
        <v>5472</v>
      </c>
      <c r="AO4965" s="2" t="s">
        <v>13719</v>
      </c>
    </row>
    <row r="4966" spans="17:41">
      <c r="Q4966" s="80">
        <v>0.35630787037036998</v>
      </c>
      <c r="R4966" s="81">
        <v>2</v>
      </c>
      <c r="S4966" s="81" t="s">
        <v>5169</v>
      </c>
      <c r="T4966" s="83" t="s">
        <v>13719</v>
      </c>
      <c r="AL4966" s="79">
        <v>0.37802083333333297</v>
      </c>
      <c r="AM4966" s="2">
        <v>1</v>
      </c>
      <c r="AN4966" s="2" t="s">
        <v>2038</v>
      </c>
      <c r="AO4966" s="2" t="s">
        <v>13719</v>
      </c>
    </row>
    <row r="4967" spans="17:41">
      <c r="Q4967" s="84">
        <v>0.35634259259259299</v>
      </c>
      <c r="R4967" s="85">
        <v>2</v>
      </c>
      <c r="S4967" s="85" t="s">
        <v>2508</v>
      </c>
      <c r="T4967" s="87" t="s">
        <v>13717</v>
      </c>
      <c r="AL4967" s="79">
        <v>0.37803240740740701</v>
      </c>
      <c r="AM4967" s="2">
        <v>1</v>
      </c>
      <c r="AN4967" s="2" t="s">
        <v>12804</v>
      </c>
      <c r="AO4967" s="2" t="s">
        <v>13717</v>
      </c>
    </row>
    <row r="4968" spans="17:41">
      <c r="Q4968" s="80">
        <v>0.35635416666666703</v>
      </c>
      <c r="R4968" s="81">
        <v>1</v>
      </c>
      <c r="S4968" s="81" t="s">
        <v>12745</v>
      </c>
      <c r="T4968" s="83" t="s">
        <v>13722</v>
      </c>
      <c r="AL4968" s="79">
        <v>0.378078703703704</v>
      </c>
      <c r="AM4968" s="2">
        <v>1</v>
      </c>
      <c r="AN4968" s="2" t="s">
        <v>637</v>
      </c>
      <c r="AO4968" s="2" t="s">
        <v>13721</v>
      </c>
    </row>
    <row r="4969" spans="17:41">
      <c r="Q4969" s="84">
        <v>0.356412037037037</v>
      </c>
      <c r="R4969" s="85">
        <v>1</v>
      </c>
      <c r="S4969" s="85" t="s">
        <v>2888</v>
      </c>
      <c r="T4969" s="87" t="s">
        <v>13717</v>
      </c>
      <c r="AL4969" s="79">
        <v>0.378078703703704</v>
      </c>
      <c r="AM4969" s="2">
        <v>1</v>
      </c>
      <c r="AN4969" s="2" t="s">
        <v>3743</v>
      </c>
      <c r="AO4969" s="2" t="s">
        <v>13720</v>
      </c>
    </row>
    <row r="4970" spans="17:41">
      <c r="Q4970" s="80">
        <v>0.35643518518518502</v>
      </c>
      <c r="R4970" s="81">
        <v>1</v>
      </c>
      <c r="S4970" s="81" t="s">
        <v>588</v>
      </c>
      <c r="T4970" s="83" t="s">
        <v>13730</v>
      </c>
      <c r="AL4970" s="79">
        <v>0.37810185185185202</v>
      </c>
      <c r="AM4970" s="2">
        <v>2</v>
      </c>
      <c r="AN4970" s="2" t="s">
        <v>2940</v>
      </c>
      <c r="AO4970" s="2" t="s">
        <v>13719</v>
      </c>
    </row>
    <row r="4971" spans="17:41">
      <c r="Q4971" s="84">
        <v>0.356527777777778</v>
      </c>
      <c r="R4971" s="85">
        <v>2</v>
      </c>
      <c r="S4971" s="85" t="s">
        <v>4248</v>
      </c>
      <c r="T4971" s="87" t="s">
        <v>13717</v>
      </c>
      <c r="AL4971" s="79">
        <v>0.37815972222222199</v>
      </c>
      <c r="AM4971" s="2">
        <v>1</v>
      </c>
      <c r="AN4971" s="2" t="s">
        <v>3246</v>
      </c>
      <c r="AO4971" s="2" t="s">
        <v>13718</v>
      </c>
    </row>
    <row r="4972" spans="17:41">
      <c r="Q4972" s="80">
        <v>0.3565625</v>
      </c>
      <c r="R4972" s="81">
        <v>1</v>
      </c>
      <c r="S4972" s="81" t="s">
        <v>1975</v>
      </c>
      <c r="T4972" s="83" t="s">
        <v>13717</v>
      </c>
      <c r="AL4972" s="79">
        <v>0.37817129629629598</v>
      </c>
      <c r="AM4972" s="2">
        <v>2</v>
      </c>
      <c r="AN4972" s="2" t="s">
        <v>473</v>
      </c>
      <c r="AO4972" s="2" t="s">
        <v>13729</v>
      </c>
    </row>
    <row r="4973" spans="17:41">
      <c r="Q4973" s="84">
        <v>0.3565625</v>
      </c>
      <c r="R4973" s="85">
        <v>1</v>
      </c>
      <c r="S4973" s="85" t="s">
        <v>1049</v>
      </c>
      <c r="T4973" s="87" t="s">
        <v>13723</v>
      </c>
      <c r="AL4973" s="79">
        <v>0.37821759259259302</v>
      </c>
      <c r="AM4973" s="2">
        <v>2</v>
      </c>
      <c r="AN4973" s="2" t="s">
        <v>12805</v>
      </c>
      <c r="AO4973" s="2" t="s">
        <v>13717</v>
      </c>
    </row>
    <row r="4974" spans="17:41">
      <c r="Q4974" s="80">
        <v>0.35658564814814803</v>
      </c>
      <c r="R4974" s="81">
        <v>1</v>
      </c>
      <c r="S4974" s="81" t="s">
        <v>5179</v>
      </c>
      <c r="T4974" s="83" t="s">
        <v>13717</v>
      </c>
      <c r="AL4974" s="79">
        <v>0.37826388888888901</v>
      </c>
      <c r="AM4974" s="2">
        <v>1</v>
      </c>
      <c r="AN4974" s="2" t="s">
        <v>2035</v>
      </c>
      <c r="AO4974" s="2" t="s">
        <v>13719</v>
      </c>
    </row>
    <row r="4975" spans="17:41">
      <c r="Q4975" s="84">
        <v>0.35658564814814803</v>
      </c>
      <c r="R4975" s="85">
        <v>1</v>
      </c>
      <c r="S4975" s="85" t="s">
        <v>5180</v>
      </c>
      <c r="T4975" s="87" t="s">
        <v>13717</v>
      </c>
      <c r="AL4975" s="79">
        <v>0.37826388888888901</v>
      </c>
      <c r="AM4975" s="2">
        <v>2</v>
      </c>
      <c r="AN4975" s="2" t="s">
        <v>618</v>
      </c>
      <c r="AO4975" s="2" t="s">
        <v>13717</v>
      </c>
    </row>
    <row r="4976" spans="17:41">
      <c r="Q4976" s="80">
        <v>0.35658564814814803</v>
      </c>
      <c r="R4976" s="81">
        <v>1</v>
      </c>
      <c r="S4976" s="81" t="s">
        <v>1105</v>
      </c>
      <c r="T4976" s="83" t="s">
        <v>13723</v>
      </c>
      <c r="AL4976" s="79">
        <v>0.37836805555555603</v>
      </c>
      <c r="AM4976" s="2">
        <v>6</v>
      </c>
      <c r="AN4976" s="2" t="s">
        <v>12806</v>
      </c>
      <c r="AO4976" s="2" t="s">
        <v>13717</v>
      </c>
    </row>
    <row r="4977" spans="17:41">
      <c r="Q4977" s="84">
        <v>0.35666666666666702</v>
      </c>
      <c r="R4977" s="85">
        <v>1</v>
      </c>
      <c r="S4977" s="85" t="s">
        <v>5178</v>
      </c>
      <c r="T4977" s="87" t="s">
        <v>13719</v>
      </c>
      <c r="AL4977" s="79">
        <v>0.37839120370370399</v>
      </c>
      <c r="AM4977" s="2">
        <v>2</v>
      </c>
      <c r="AN4977" s="2" t="s">
        <v>5458</v>
      </c>
      <c r="AO4977" s="2" t="s">
        <v>13719</v>
      </c>
    </row>
    <row r="4978" spans="17:41">
      <c r="Q4978" s="80">
        <v>0.35666666666666702</v>
      </c>
      <c r="R4978" s="81">
        <v>2</v>
      </c>
      <c r="S4978" s="81" t="s">
        <v>5161</v>
      </c>
      <c r="T4978" s="83" t="s">
        <v>13722</v>
      </c>
      <c r="AL4978" s="79">
        <v>0.378460648148148</v>
      </c>
      <c r="AM4978" s="2">
        <v>1</v>
      </c>
      <c r="AN4978" s="2" t="s">
        <v>5473</v>
      </c>
      <c r="AO4978" s="2" t="s">
        <v>13719</v>
      </c>
    </row>
    <row r="4979" spans="17:41">
      <c r="Q4979" s="84">
        <v>0.356678240740741</v>
      </c>
      <c r="R4979" s="85">
        <v>1</v>
      </c>
      <c r="S4979" s="85" t="s">
        <v>5210</v>
      </c>
      <c r="T4979" s="87" t="s">
        <v>13719</v>
      </c>
      <c r="AL4979" s="79">
        <v>0.37848379629629603</v>
      </c>
      <c r="AM4979" s="2">
        <v>2</v>
      </c>
      <c r="AN4979" s="2" t="s">
        <v>638</v>
      </c>
      <c r="AO4979" s="2" t="s">
        <v>13717</v>
      </c>
    </row>
    <row r="4980" spans="17:41">
      <c r="Q4980" s="80">
        <v>0.35674768518518502</v>
      </c>
      <c r="R4980" s="81">
        <v>1</v>
      </c>
      <c r="S4980" s="81" t="s">
        <v>8257</v>
      </c>
      <c r="T4980" s="83" t="s">
        <v>13727</v>
      </c>
      <c r="AL4980" s="79">
        <v>0.37849537037037001</v>
      </c>
      <c r="AM4980" s="2">
        <v>1</v>
      </c>
      <c r="AN4980" s="2" t="s">
        <v>5474</v>
      </c>
      <c r="AO4980" s="2" t="s">
        <v>13719</v>
      </c>
    </row>
    <row r="4981" spans="17:41">
      <c r="Q4981" s="84">
        <v>0.35677083333333298</v>
      </c>
      <c r="R4981" s="85">
        <v>1</v>
      </c>
      <c r="S4981" s="85" t="s">
        <v>4371</v>
      </c>
      <c r="T4981" s="87" t="s">
        <v>13721</v>
      </c>
      <c r="AL4981" s="79">
        <v>0.37850694444444399</v>
      </c>
      <c r="AM4981" s="2">
        <v>1</v>
      </c>
      <c r="AN4981" s="2" t="s">
        <v>2354</v>
      </c>
      <c r="AO4981" s="2" t="s">
        <v>13719</v>
      </c>
    </row>
    <row r="4982" spans="17:41">
      <c r="Q4982" s="80">
        <v>0.35689814814814802</v>
      </c>
      <c r="R4982" s="81">
        <v>1</v>
      </c>
      <c r="S4982" s="81" t="s">
        <v>1978</v>
      </c>
      <c r="T4982" s="83" t="s">
        <v>13716</v>
      </c>
      <c r="AL4982" s="79">
        <v>0.37853009259259301</v>
      </c>
      <c r="AM4982" s="2">
        <v>1</v>
      </c>
      <c r="AN4982" s="2" t="s">
        <v>12807</v>
      </c>
      <c r="AO4982" s="2" t="s">
        <v>13717</v>
      </c>
    </row>
    <row r="4983" spans="17:41">
      <c r="Q4983" s="84">
        <v>0.35692129629629599</v>
      </c>
      <c r="R4983" s="85">
        <v>1</v>
      </c>
      <c r="S4983" s="85" t="s">
        <v>2302</v>
      </c>
      <c r="T4983" s="87" t="s">
        <v>13717</v>
      </c>
      <c r="AL4983" s="79">
        <v>0.37856481481481502</v>
      </c>
      <c r="AM4983" s="2">
        <v>2</v>
      </c>
      <c r="AN4983" s="2" t="s">
        <v>277</v>
      </c>
      <c r="AO4983" s="2" t="s">
        <v>13717</v>
      </c>
    </row>
    <row r="4984" spans="17:41">
      <c r="Q4984" s="80">
        <v>0.35694444444444401</v>
      </c>
      <c r="R4984" s="81">
        <v>1</v>
      </c>
      <c r="S4984" s="81" t="s">
        <v>1980</v>
      </c>
      <c r="T4984" s="83" t="s">
        <v>13717</v>
      </c>
      <c r="AL4984" s="79">
        <v>0.378576388888889</v>
      </c>
      <c r="AM4984" s="2">
        <v>1</v>
      </c>
      <c r="AN4984" s="2" t="s">
        <v>5476</v>
      </c>
      <c r="AO4984" s="2" t="s">
        <v>13719</v>
      </c>
    </row>
    <row r="4985" spans="17:41">
      <c r="Q4985" s="84">
        <v>0.35696759259259297</v>
      </c>
      <c r="R4985" s="85">
        <v>4</v>
      </c>
      <c r="S4985" s="85" t="s">
        <v>5240</v>
      </c>
      <c r="T4985" s="87" t="s">
        <v>13719</v>
      </c>
      <c r="AL4985" s="79">
        <v>0.37859953703703703</v>
      </c>
      <c r="AM4985" s="2">
        <v>1</v>
      </c>
      <c r="AN4985" s="2" t="s">
        <v>5477</v>
      </c>
      <c r="AO4985" s="2" t="s">
        <v>13719</v>
      </c>
    </row>
    <row r="4986" spans="17:41">
      <c r="Q4986" s="80">
        <v>0.35700231481481498</v>
      </c>
      <c r="R4986" s="81">
        <v>1</v>
      </c>
      <c r="S4986" s="81" t="s">
        <v>1569</v>
      </c>
      <c r="T4986" s="83" t="s">
        <v>13717</v>
      </c>
      <c r="AL4986" s="79">
        <v>0.37861111111111101</v>
      </c>
      <c r="AM4986" s="2">
        <v>1</v>
      </c>
      <c r="AN4986" s="2" t="s">
        <v>5478</v>
      </c>
      <c r="AO4986" s="2" t="s">
        <v>13719</v>
      </c>
    </row>
    <row r="4987" spans="17:41">
      <c r="Q4987" s="84">
        <v>0.35700231481481498</v>
      </c>
      <c r="R4987" s="85">
        <v>2</v>
      </c>
      <c r="S4987" s="85" t="s">
        <v>783</v>
      </c>
      <c r="T4987" s="87" t="s">
        <v>13721</v>
      </c>
      <c r="AL4987" s="79">
        <v>0.37863425925925898</v>
      </c>
      <c r="AM4987" s="2">
        <v>1</v>
      </c>
      <c r="AN4987" s="2" t="s">
        <v>2562</v>
      </c>
      <c r="AO4987" s="2" t="s">
        <v>13717</v>
      </c>
    </row>
    <row r="4988" spans="17:41">
      <c r="Q4988" s="80">
        <v>0.35718749999999999</v>
      </c>
      <c r="R4988" s="81">
        <v>1</v>
      </c>
      <c r="S4988" s="81" t="s">
        <v>2890</v>
      </c>
      <c r="T4988" s="83" t="s">
        <v>13716</v>
      </c>
      <c r="AL4988" s="79">
        <v>0.37872685185185201</v>
      </c>
      <c r="AM4988" s="2">
        <v>1</v>
      </c>
      <c r="AN4988" s="2" t="s">
        <v>2562</v>
      </c>
      <c r="AO4988" s="2" t="s">
        <v>13717</v>
      </c>
    </row>
    <row r="4989" spans="17:41">
      <c r="Q4989" s="84">
        <v>0.35719907407407397</v>
      </c>
      <c r="R4989" s="85">
        <v>4</v>
      </c>
      <c r="S4989" s="85" t="s">
        <v>2562</v>
      </c>
      <c r="T4989" s="87" t="s">
        <v>13719</v>
      </c>
      <c r="AL4989" s="79">
        <v>0.37885416666666699</v>
      </c>
      <c r="AM4989" s="2">
        <v>2</v>
      </c>
      <c r="AN4989" s="2" t="s">
        <v>2952</v>
      </c>
      <c r="AO4989" s="2" t="s">
        <v>13722</v>
      </c>
    </row>
    <row r="4990" spans="17:41">
      <c r="Q4990" s="80">
        <v>0.35726851851851898</v>
      </c>
      <c r="R4990" s="81">
        <v>3</v>
      </c>
      <c r="S4990" s="81" t="s">
        <v>5235</v>
      </c>
      <c r="T4990" s="83" t="s">
        <v>13722</v>
      </c>
      <c r="AL4990" s="79">
        <v>0.378888888888889</v>
      </c>
      <c r="AM4990" s="2">
        <v>4</v>
      </c>
      <c r="AN4990" s="2" t="s">
        <v>5482</v>
      </c>
      <c r="AO4990" s="2" t="s">
        <v>13719</v>
      </c>
    </row>
    <row r="4991" spans="17:41">
      <c r="Q4991" s="84">
        <v>0.35730324074074099</v>
      </c>
      <c r="R4991" s="85">
        <v>3</v>
      </c>
      <c r="S4991" s="85" t="s">
        <v>2304</v>
      </c>
      <c r="T4991" s="87" t="s">
        <v>13717</v>
      </c>
      <c r="AL4991" s="79">
        <v>0.378888888888889</v>
      </c>
      <c r="AM4991" s="2">
        <v>1</v>
      </c>
      <c r="AN4991" s="2" t="s">
        <v>622</v>
      </c>
      <c r="AO4991" s="2" t="s">
        <v>13730</v>
      </c>
    </row>
    <row r="4992" spans="17:41">
      <c r="Q4992" s="80">
        <v>0.35732638888888901</v>
      </c>
      <c r="R4992" s="81">
        <v>1</v>
      </c>
      <c r="S4992" s="81" t="s">
        <v>5206</v>
      </c>
      <c r="T4992" s="83" t="s">
        <v>13717</v>
      </c>
      <c r="AL4992" s="79">
        <v>0.37890046296296298</v>
      </c>
      <c r="AM4992" s="2">
        <v>5</v>
      </c>
      <c r="AN4992" s="2" t="s">
        <v>2562</v>
      </c>
      <c r="AO4992" s="2" t="s">
        <v>13719</v>
      </c>
    </row>
    <row r="4993" spans="17:41">
      <c r="Q4993" s="84">
        <v>0.35736111111111102</v>
      </c>
      <c r="R4993" s="85">
        <v>1</v>
      </c>
      <c r="S4993" s="85" t="s">
        <v>5198</v>
      </c>
      <c r="T4993" s="87" t="s">
        <v>13719</v>
      </c>
      <c r="AL4993" s="79">
        <v>0.378923611111111</v>
      </c>
      <c r="AM4993" s="2">
        <v>1</v>
      </c>
      <c r="AN4993" s="2" t="s">
        <v>3156</v>
      </c>
      <c r="AO4993" s="2" t="s">
        <v>13730</v>
      </c>
    </row>
    <row r="4994" spans="17:41">
      <c r="Q4994" s="80">
        <v>0.357372685185185</v>
      </c>
      <c r="R4994" s="81">
        <v>1</v>
      </c>
      <c r="S4994" s="81" t="s">
        <v>5199</v>
      </c>
      <c r="T4994" s="83" t="s">
        <v>13719</v>
      </c>
      <c r="AL4994" s="79">
        <v>0.37894675925925903</v>
      </c>
      <c r="AM4994" s="2">
        <v>1</v>
      </c>
      <c r="AN4994" s="2" t="s">
        <v>816</v>
      </c>
      <c r="AO4994" s="2" t="s">
        <v>13722</v>
      </c>
    </row>
    <row r="4995" spans="17:41">
      <c r="Q4995" s="84">
        <v>0.35744212962963001</v>
      </c>
      <c r="R4995" s="85">
        <v>1</v>
      </c>
      <c r="S4995" s="85" t="s">
        <v>1566</v>
      </c>
      <c r="T4995" s="87" t="s">
        <v>13717</v>
      </c>
      <c r="AL4995" s="79">
        <v>0.37896990740740699</v>
      </c>
      <c r="AM4995" s="2">
        <v>1</v>
      </c>
      <c r="AN4995" s="2" t="s">
        <v>9515</v>
      </c>
      <c r="AO4995" s="2" t="s">
        <v>13720</v>
      </c>
    </row>
    <row r="4996" spans="17:41">
      <c r="Q4996" s="80">
        <v>0.357488425925926</v>
      </c>
      <c r="R4996" s="81">
        <v>2</v>
      </c>
      <c r="S4996" s="81" t="s">
        <v>2562</v>
      </c>
      <c r="T4996" s="83" t="s">
        <v>13719</v>
      </c>
      <c r="AL4996" s="79">
        <v>0.37902777777777802</v>
      </c>
      <c r="AM4996" s="2">
        <v>1</v>
      </c>
      <c r="AN4996" s="2" t="s">
        <v>285</v>
      </c>
      <c r="AO4996" s="2" t="s">
        <v>13722</v>
      </c>
    </row>
    <row r="4997" spans="17:41">
      <c r="Q4997" s="84">
        <v>0.35749999999999998</v>
      </c>
      <c r="R4997" s="85">
        <v>1</v>
      </c>
      <c r="S4997" s="85" t="s">
        <v>2562</v>
      </c>
      <c r="T4997" s="87" t="s">
        <v>13719</v>
      </c>
      <c r="AL4997" s="79">
        <v>0.37908564814814799</v>
      </c>
      <c r="AM4997" s="2">
        <v>1</v>
      </c>
      <c r="AN4997" s="2" t="s">
        <v>2945</v>
      </c>
      <c r="AO4997" s="2" t="s">
        <v>13721</v>
      </c>
    </row>
    <row r="4998" spans="17:41">
      <c r="Q4998" s="80">
        <v>0.35752314814814801</v>
      </c>
      <c r="R4998" s="81">
        <v>1</v>
      </c>
      <c r="S4998" s="81" t="s">
        <v>2562</v>
      </c>
      <c r="T4998" s="83" t="s">
        <v>13717</v>
      </c>
      <c r="AL4998" s="79">
        <v>0.37921296296296297</v>
      </c>
      <c r="AM4998" s="2">
        <v>1</v>
      </c>
      <c r="AN4998" s="2" t="s">
        <v>2562</v>
      </c>
      <c r="AO4998" s="2" t="s">
        <v>13719</v>
      </c>
    </row>
    <row r="4999" spans="17:41">
      <c r="Q4999" s="84">
        <v>0.35753472222222199</v>
      </c>
      <c r="R4999" s="85">
        <v>2</v>
      </c>
      <c r="S4999" s="85" t="s">
        <v>2303</v>
      </c>
      <c r="T4999" s="87" t="s">
        <v>13719</v>
      </c>
      <c r="AL4999" s="79">
        <v>0.37922453703703701</v>
      </c>
      <c r="AM4999" s="2">
        <v>1</v>
      </c>
      <c r="AN4999" s="2" t="s">
        <v>2944</v>
      </c>
      <c r="AO4999" s="2" t="s">
        <v>13723</v>
      </c>
    </row>
    <row r="5000" spans="17:41">
      <c r="Q5000" s="80">
        <v>0.35754629629629597</v>
      </c>
      <c r="R5000" s="81">
        <v>1</v>
      </c>
      <c r="S5000" s="81" t="s">
        <v>5207</v>
      </c>
      <c r="T5000" s="83" t="s">
        <v>13717</v>
      </c>
      <c r="AL5000" s="79">
        <v>0.379270833333333</v>
      </c>
      <c r="AM5000" s="2">
        <v>1</v>
      </c>
      <c r="AN5000" s="2" t="s">
        <v>640</v>
      </c>
      <c r="AO5000" s="2" t="s">
        <v>13722</v>
      </c>
    </row>
    <row r="5001" spans="17:41">
      <c r="Q5001" s="84">
        <v>0.35754629629629597</v>
      </c>
      <c r="R5001" s="85">
        <v>1</v>
      </c>
      <c r="S5001" s="85" t="s">
        <v>1570</v>
      </c>
      <c r="T5001" s="87" t="s">
        <v>13719</v>
      </c>
      <c r="AL5001" s="79">
        <v>0.37931712962962999</v>
      </c>
      <c r="AM5001" s="2">
        <v>1</v>
      </c>
      <c r="AN5001" s="2" t="s">
        <v>5599</v>
      </c>
      <c r="AO5001" s="2" t="s">
        <v>13722</v>
      </c>
    </row>
    <row r="5002" spans="17:41">
      <c r="Q5002" s="80">
        <v>0.35754629629629597</v>
      </c>
      <c r="R5002" s="81">
        <v>1</v>
      </c>
      <c r="S5002" s="81" t="s">
        <v>4414</v>
      </c>
      <c r="T5002" s="83" t="s">
        <v>13718</v>
      </c>
      <c r="AL5002" s="79">
        <v>0.379351851851852</v>
      </c>
      <c r="AM5002" s="2">
        <v>6</v>
      </c>
      <c r="AN5002" s="2" t="s">
        <v>10992</v>
      </c>
      <c r="AO5002" s="2" t="s">
        <v>13717</v>
      </c>
    </row>
    <row r="5003" spans="17:41">
      <c r="Q5003" s="84">
        <v>0.357604166666667</v>
      </c>
      <c r="R5003" s="85">
        <v>1</v>
      </c>
      <c r="S5003" s="85" t="s">
        <v>5208</v>
      </c>
      <c r="T5003" s="87" t="s">
        <v>13717</v>
      </c>
      <c r="AL5003" s="79">
        <v>0.37937500000000002</v>
      </c>
      <c r="AM5003" s="2">
        <v>1</v>
      </c>
      <c r="AN5003" s="2" t="s">
        <v>2562</v>
      </c>
      <c r="AO5003" s="2" t="s">
        <v>13717</v>
      </c>
    </row>
    <row r="5004" spans="17:41">
      <c r="Q5004" s="80">
        <v>0.35761574074074098</v>
      </c>
      <c r="R5004" s="81">
        <v>1</v>
      </c>
      <c r="S5004" s="81" t="s">
        <v>2562</v>
      </c>
      <c r="T5004" s="83" t="s">
        <v>13717</v>
      </c>
      <c r="AL5004" s="79">
        <v>0.37939814814814798</v>
      </c>
      <c r="AM5004" s="2">
        <v>2</v>
      </c>
      <c r="AN5004" s="2" t="s">
        <v>4253</v>
      </c>
      <c r="AO5004" s="2" t="s">
        <v>13717</v>
      </c>
    </row>
    <row r="5005" spans="17:41">
      <c r="Q5005" s="84">
        <v>0.35766203703703697</v>
      </c>
      <c r="R5005" s="85">
        <v>1</v>
      </c>
      <c r="S5005" s="85" t="s">
        <v>2562</v>
      </c>
      <c r="T5005" s="87" t="s">
        <v>13719</v>
      </c>
      <c r="AL5005" s="79">
        <v>0.37940972222222202</v>
      </c>
      <c r="AM5005" s="2">
        <v>1</v>
      </c>
      <c r="AN5005" s="2" t="s">
        <v>2562</v>
      </c>
      <c r="AO5005" s="2" t="s">
        <v>13717</v>
      </c>
    </row>
    <row r="5006" spans="17:41">
      <c r="Q5006" s="80">
        <v>0.35766203703703697</v>
      </c>
      <c r="R5006" s="81">
        <v>1</v>
      </c>
      <c r="S5006" s="81" t="s">
        <v>5214</v>
      </c>
      <c r="T5006" s="83" t="s">
        <v>13719</v>
      </c>
      <c r="AL5006" s="79">
        <v>0.37943287037036999</v>
      </c>
      <c r="AM5006" s="2">
        <v>1</v>
      </c>
      <c r="AN5006" s="2" t="s">
        <v>12808</v>
      </c>
      <c r="AO5006" s="2" t="s">
        <v>13717</v>
      </c>
    </row>
    <row r="5007" spans="17:41">
      <c r="Q5007" s="84">
        <v>0.357685185185185</v>
      </c>
      <c r="R5007" s="85">
        <v>1</v>
      </c>
      <c r="S5007" s="85" t="s">
        <v>5209</v>
      </c>
      <c r="T5007" s="87" t="s">
        <v>13717</v>
      </c>
      <c r="AL5007" s="79">
        <v>0.37945601851851901</v>
      </c>
      <c r="AM5007" s="2">
        <v>1</v>
      </c>
      <c r="AN5007" s="2" t="s">
        <v>12809</v>
      </c>
      <c r="AO5007" s="2" t="s">
        <v>13717</v>
      </c>
    </row>
    <row r="5008" spans="17:41">
      <c r="Q5008" s="80">
        <v>0.35776620370370399</v>
      </c>
      <c r="R5008" s="81">
        <v>1</v>
      </c>
      <c r="S5008" s="81" t="s">
        <v>2562</v>
      </c>
      <c r="T5008" s="83" t="s">
        <v>13719</v>
      </c>
      <c r="AL5008" s="79">
        <v>0.37945601851851901</v>
      </c>
      <c r="AM5008" s="2">
        <v>1</v>
      </c>
      <c r="AN5008" s="2" t="s">
        <v>5507</v>
      </c>
      <c r="AO5008" s="2" t="s">
        <v>13722</v>
      </c>
    </row>
    <row r="5009" spans="17:41">
      <c r="Q5009" s="84">
        <v>0.35776620370370399</v>
      </c>
      <c r="R5009" s="85">
        <v>1</v>
      </c>
      <c r="S5009" s="85" t="s">
        <v>5211</v>
      </c>
      <c r="T5009" s="87" t="s">
        <v>13717</v>
      </c>
      <c r="AL5009" s="79">
        <v>0.37949074074074102</v>
      </c>
      <c r="AM5009" s="2">
        <v>4</v>
      </c>
      <c r="AN5009" s="2" t="s">
        <v>5486</v>
      </c>
      <c r="AO5009" s="2" t="s">
        <v>13719</v>
      </c>
    </row>
    <row r="5010" spans="17:41">
      <c r="Q5010" s="80">
        <v>0.35788194444444399</v>
      </c>
      <c r="R5010" s="81">
        <v>1</v>
      </c>
      <c r="S5010" s="81" t="s">
        <v>5216</v>
      </c>
      <c r="T5010" s="83" t="s">
        <v>13719</v>
      </c>
      <c r="AL5010" s="79">
        <v>0.37949074074074102</v>
      </c>
      <c r="AM5010" s="2">
        <v>2</v>
      </c>
      <c r="AN5010" s="2" t="s">
        <v>12810</v>
      </c>
      <c r="AO5010" s="2" t="s">
        <v>13717</v>
      </c>
    </row>
    <row r="5011" spans="17:41">
      <c r="Q5011" s="84">
        <v>0.35789351851851903</v>
      </c>
      <c r="R5011" s="85">
        <v>1</v>
      </c>
      <c r="S5011" s="85" t="s">
        <v>2891</v>
      </c>
      <c r="T5011" s="87" t="s">
        <v>13719</v>
      </c>
      <c r="AL5011" s="79">
        <v>0.379502314814815</v>
      </c>
      <c r="AM5011" s="2">
        <v>2</v>
      </c>
      <c r="AN5011" s="2" t="s">
        <v>2562</v>
      </c>
      <c r="AO5011" s="2" t="s">
        <v>13727</v>
      </c>
    </row>
    <row r="5012" spans="17:41">
      <c r="Q5012" s="80">
        <v>0.35790509259259301</v>
      </c>
      <c r="R5012" s="81">
        <v>3</v>
      </c>
      <c r="S5012" s="81" t="s">
        <v>5212</v>
      </c>
      <c r="T5012" s="83" t="s">
        <v>13719</v>
      </c>
      <c r="AL5012" s="79">
        <v>0.37956018518518497</v>
      </c>
      <c r="AM5012" s="2">
        <v>2</v>
      </c>
      <c r="AN5012" s="2" t="s">
        <v>1638</v>
      </c>
      <c r="AO5012" s="2" t="s">
        <v>13719</v>
      </c>
    </row>
    <row r="5013" spans="17:41">
      <c r="Q5013" s="84">
        <v>0.35797453703703702</v>
      </c>
      <c r="R5013" s="85">
        <v>1</v>
      </c>
      <c r="S5013" s="85" t="s">
        <v>12746</v>
      </c>
      <c r="T5013" s="87" t="s">
        <v>13717</v>
      </c>
      <c r="AL5013" s="79">
        <v>0.37957175925925901</v>
      </c>
      <c r="AM5013" s="2">
        <v>1</v>
      </c>
      <c r="AN5013" s="2" t="s">
        <v>911</v>
      </c>
      <c r="AO5013" s="2" t="s">
        <v>13721</v>
      </c>
    </row>
    <row r="5014" spans="17:41">
      <c r="Q5014" s="80">
        <v>0.35803240740740699</v>
      </c>
      <c r="R5014" s="81">
        <v>1</v>
      </c>
      <c r="S5014" s="81" t="s">
        <v>221</v>
      </c>
      <c r="T5014" s="83" t="s">
        <v>13717</v>
      </c>
      <c r="AL5014" s="79">
        <v>0.37960648148148102</v>
      </c>
      <c r="AM5014" s="2">
        <v>2</v>
      </c>
      <c r="AN5014" s="2" t="s">
        <v>5479</v>
      </c>
      <c r="AO5014" s="2" t="s">
        <v>13719</v>
      </c>
    </row>
    <row r="5015" spans="17:41">
      <c r="Q5015" s="84">
        <v>0.35814814814814799</v>
      </c>
      <c r="R5015" s="85">
        <v>2</v>
      </c>
      <c r="S5015" s="85" t="s">
        <v>1128</v>
      </c>
      <c r="T5015" s="87" t="s">
        <v>13718</v>
      </c>
      <c r="AL5015" s="79">
        <v>0.379618055555556</v>
      </c>
      <c r="AM5015" s="2">
        <v>1</v>
      </c>
      <c r="AN5015" s="2" t="s">
        <v>12811</v>
      </c>
      <c r="AO5015" s="2" t="s">
        <v>13717</v>
      </c>
    </row>
    <row r="5016" spans="17:41">
      <c r="Q5016" s="80">
        <v>0.35827546296296298</v>
      </c>
      <c r="R5016" s="81">
        <v>1</v>
      </c>
      <c r="S5016" s="81" t="s">
        <v>593</v>
      </c>
      <c r="T5016" s="83" t="s">
        <v>13721</v>
      </c>
      <c r="AL5016" s="79">
        <v>0.37965277777777801</v>
      </c>
      <c r="AM5016" s="2">
        <v>1</v>
      </c>
      <c r="AN5016" s="2" t="s">
        <v>2562</v>
      </c>
      <c r="AO5016" s="2" t="s">
        <v>13717</v>
      </c>
    </row>
    <row r="5017" spans="17:41">
      <c r="Q5017" s="84">
        <v>0.35834490740740699</v>
      </c>
      <c r="R5017" s="85">
        <v>2</v>
      </c>
      <c r="S5017" s="85" t="s">
        <v>1581</v>
      </c>
      <c r="T5017" s="87" t="s">
        <v>13729</v>
      </c>
      <c r="AL5017" s="79">
        <v>0.37966435185185199</v>
      </c>
      <c r="AM5017" s="2">
        <v>1</v>
      </c>
      <c r="AN5017" s="2" t="s">
        <v>10877</v>
      </c>
      <c r="AO5017" s="2" t="s">
        <v>13718</v>
      </c>
    </row>
    <row r="5018" spans="17:41">
      <c r="Q5018" s="80">
        <v>0.35843750000000002</v>
      </c>
      <c r="R5018" s="81">
        <v>2</v>
      </c>
      <c r="S5018" s="81" t="s">
        <v>2683</v>
      </c>
      <c r="T5018" s="83" t="s">
        <v>13719</v>
      </c>
      <c r="AL5018" s="79">
        <v>0.37971064814814798</v>
      </c>
      <c r="AM5018" s="2">
        <v>1</v>
      </c>
      <c r="AN5018" s="2" t="s">
        <v>287</v>
      </c>
      <c r="AO5018" s="2" t="s">
        <v>13721</v>
      </c>
    </row>
    <row r="5019" spans="17:41">
      <c r="Q5019" s="84">
        <v>0.35850694444444398</v>
      </c>
      <c r="R5019" s="85">
        <v>1</v>
      </c>
      <c r="S5019" s="85" t="s">
        <v>5213</v>
      </c>
      <c r="T5019" s="87" t="s">
        <v>13716</v>
      </c>
      <c r="AL5019" s="79">
        <v>0.37971064814814798</v>
      </c>
      <c r="AM5019" s="2">
        <v>1</v>
      </c>
      <c r="AN5019" s="2" t="s">
        <v>977</v>
      </c>
      <c r="AO5019" s="2" t="s">
        <v>13718</v>
      </c>
    </row>
    <row r="5020" spans="17:41">
      <c r="Q5020" s="80">
        <v>0.35850694444444398</v>
      </c>
      <c r="R5020" s="81">
        <v>1</v>
      </c>
      <c r="S5020" s="81" t="s">
        <v>12747</v>
      </c>
      <c r="T5020" s="83" t="s">
        <v>13718</v>
      </c>
      <c r="AL5020" s="79">
        <v>0.37975694444444402</v>
      </c>
      <c r="AM5020" s="2">
        <v>2</v>
      </c>
      <c r="AN5020" s="2" t="s">
        <v>1639</v>
      </c>
      <c r="AO5020" s="2" t="s">
        <v>13716</v>
      </c>
    </row>
    <row r="5021" spans="17:41">
      <c r="Q5021" s="84">
        <v>0.35861111111111099</v>
      </c>
      <c r="R5021" s="85">
        <v>1</v>
      </c>
      <c r="S5021" s="85" t="s">
        <v>5205</v>
      </c>
      <c r="T5021" s="87" t="s">
        <v>13716</v>
      </c>
      <c r="AL5021" s="79">
        <v>0.37975694444444402</v>
      </c>
      <c r="AM5021" s="2">
        <v>2</v>
      </c>
      <c r="AN5021" s="2" t="s">
        <v>2040</v>
      </c>
      <c r="AO5021" s="2" t="s">
        <v>13716</v>
      </c>
    </row>
    <row r="5022" spans="17:41">
      <c r="Q5022" s="80">
        <v>0.35862268518518498</v>
      </c>
      <c r="R5022" s="81">
        <v>1</v>
      </c>
      <c r="S5022" s="81" t="s">
        <v>2893</v>
      </c>
      <c r="T5022" s="83" t="s">
        <v>13719</v>
      </c>
      <c r="AL5022" s="79">
        <v>0.37975694444444402</v>
      </c>
      <c r="AM5022" s="2">
        <v>2</v>
      </c>
      <c r="AN5022" s="2" t="s">
        <v>12812</v>
      </c>
      <c r="AO5022" s="2" t="s">
        <v>13722</v>
      </c>
    </row>
    <row r="5023" spans="17:41">
      <c r="Q5023" s="84">
        <v>0.358680555555556</v>
      </c>
      <c r="R5023" s="85">
        <v>1</v>
      </c>
      <c r="S5023" s="85" t="s">
        <v>5218</v>
      </c>
      <c r="T5023" s="87" t="s">
        <v>13717</v>
      </c>
      <c r="AL5023" s="79">
        <v>0.37978009259259299</v>
      </c>
      <c r="AM5023" s="2">
        <v>1</v>
      </c>
      <c r="AN5023" s="2" t="s">
        <v>2562</v>
      </c>
      <c r="AO5023" s="2" t="s">
        <v>13717</v>
      </c>
    </row>
    <row r="5024" spans="17:41">
      <c r="Q5024" s="80">
        <v>0.358680555555556</v>
      </c>
      <c r="R5024" s="81">
        <v>1</v>
      </c>
      <c r="S5024" s="81" t="s">
        <v>594</v>
      </c>
      <c r="T5024" s="83" t="s">
        <v>13717</v>
      </c>
      <c r="AL5024" s="79">
        <v>0.37981481481481499</v>
      </c>
      <c r="AM5024" s="2">
        <v>3</v>
      </c>
      <c r="AN5024" s="2" t="s">
        <v>2697</v>
      </c>
      <c r="AO5024" s="2" t="s">
        <v>13716</v>
      </c>
    </row>
    <row r="5025" spans="17:41">
      <c r="Q5025" s="84">
        <v>0.35871527777777801</v>
      </c>
      <c r="R5025" s="85">
        <v>1</v>
      </c>
      <c r="S5025" s="85" t="s">
        <v>2280</v>
      </c>
      <c r="T5025" s="87" t="s">
        <v>13726</v>
      </c>
      <c r="AL5025" s="79">
        <v>0.37983796296296302</v>
      </c>
      <c r="AM5025" s="2">
        <v>2</v>
      </c>
      <c r="AN5025" s="2" t="s">
        <v>2562</v>
      </c>
      <c r="AO5025" s="2" t="s">
        <v>13717</v>
      </c>
    </row>
    <row r="5026" spans="17:41">
      <c r="Q5026" s="80">
        <v>0.35871527777777801</v>
      </c>
      <c r="R5026" s="81">
        <v>1</v>
      </c>
      <c r="S5026" s="81" t="s">
        <v>592</v>
      </c>
      <c r="T5026" s="83" t="s">
        <v>13723</v>
      </c>
      <c r="AL5026" s="79">
        <v>0.379849537037037</v>
      </c>
      <c r="AM5026" s="2">
        <v>3</v>
      </c>
      <c r="AN5026" s="2" t="s">
        <v>5487</v>
      </c>
      <c r="AO5026" s="2" t="s">
        <v>13719</v>
      </c>
    </row>
    <row r="5027" spans="17:41">
      <c r="Q5027" s="84">
        <v>0.358796296296296</v>
      </c>
      <c r="R5027" s="85">
        <v>2</v>
      </c>
      <c r="S5027" s="85" t="s">
        <v>1983</v>
      </c>
      <c r="T5027" s="87" t="s">
        <v>13716</v>
      </c>
      <c r="AL5027" s="79">
        <v>0.37986111111111098</v>
      </c>
      <c r="AM5027" s="2">
        <v>1</v>
      </c>
      <c r="AN5027" s="2" t="s">
        <v>5488</v>
      </c>
      <c r="AO5027" s="2" t="s">
        <v>13719</v>
      </c>
    </row>
    <row r="5028" spans="17:41">
      <c r="Q5028" s="80">
        <v>0.35884259259259299</v>
      </c>
      <c r="R5028" s="81">
        <v>2</v>
      </c>
      <c r="S5028" s="81" t="s">
        <v>2936</v>
      </c>
      <c r="T5028" s="83" t="s">
        <v>13728</v>
      </c>
      <c r="AL5028" s="79">
        <v>0.37989583333333299</v>
      </c>
      <c r="AM5028" s="2">
        <v>1</v>
      </c>
      <c r="AN5028" s="2" t="s">
        <v>12813</v>
      </c>
      <c r="AO5028" s="2" t="s">
        <v>13717</v>
      </c>
    </row>
    <row r="5029" spans="17:41">
      <c r="Q5029" s="84">
        <v>0.35893518518518502</v>
      </c>
      <c r="R5029" s="85">
        <v>1</v>
      </c>
      <c r="S5029" s="85" t="s">
        <v>1577</v>
      </c>
      <c r="T5029" s="87" t="s">
        <v>13717</v>
      </c>
      <c r="AL5029" s="79">
        <v>0.37991898148148101</v>
      </c>
      <c r="AM5029" s="2">
        <v>1</v>
      </c>
      <c r="AN5029" s="2" t="s">
        <v>12814</v>
      </c>
      <c r="AO5029" s="2" t="s">
        <v>13718</v>
      </c>
    </row>
    <row r="5030" spans="17:41">
      <c r="Q5030" s="80">
        <v>0.35894675925925901</v>
      </c>
      <c r="R5030" s="81">
        <v>2</v>
      </c>
      <c r="S5030" s="81" t="s">
        <v>10811</v>
      </c>
      <c r="T5030" s="83" t="s">
        <v>13722</v>
      </c>
      <c r="AL5030" s="79">
        <v>0.37993055555555599</v>
      </c>
      <c r="AM5030" s="2">
        <v>1</v>
      </c>
      <c r="AN5030" s="2" t="s">
        <v>12815</v>
      </c>
      <c r="AO5030" s="2" t="s">
        <v>13722</v>
      </c>
    </row>
    <row r="5031" spans="17:41">
      <c r="Q5031" s="84">
        <v>0.35898148148148101</v>
      </c>
      <c r="R5031" s="85">
        <v>1</v>
      </c>
      <c r="S5031" s="85" t="s">
        <v>1573</v>
      </c>
      <c r="T5031" s="87" t="s">
        <v>13716</v>
      </c>
      <c r="AL5031" s="79">
        <v>0.37994212962962998</v>
      </c>
      <c r="AM5031" s="2">
        <v>1</v>
      </c>
      <c r="AN5031" s="2" t="s">
        <v>2562</v>
      </c>
      <c r="AO5031" s="2" t="s">
        <v>13717</v>
      </c>
    </row>
    <row r="5032" spans="17:41">
      <c r="Q5032" s="80">
        <v>0.35905092592592602</v>
      </c>
      <c r="R5032" s="81">
        <v>2</v>
      </c>
      <c r="S5032" s="81" t="s">
        <v>2684</v>
      </c>
      <c r="T5032" s="83" t="s">
        <v>13717</v>
      </c>
      <c r="AL5032" s="79">
        <v>0.38</v>
      </c>
      <c r="AM5032" s="2">
        <v>4</v>
      </c>
      <c r="AN5032" s="2" t="s">
        <v>639</v>
      </c>
      <c r="AO5032" s="2" t="s">
        <v>13718</v>
      </c>
    </row>
    <row r="5033" spans="17:41">
      <c r="Q5033" s="84">
        <v>0.359108796296296</v>
      </c>
      <c r="R5033" s="85">
        <v>2</v>
      </c>
      <c r="S5033" s="85" t="s">
        <v>1052</v>
      </c>
      <c r="T5033" s="87" t="s">
        <v>13723</v>
      </c>
      <c r="AL5033" s="79">
        <v>0.38003472222222201</v>
      </c>
      <c r="AM5033" s="2">
        <v>1</v>
      </c>
      <c r="AN5033" s="2" t="s">
        <v>201</v>
      </c>
      <c r="AO5033" s="2" t="s">
        <v>13722</v>
      </c>
    </row>
    <row r="5034" spans="17:41">
      <c r="Q5034" s="80">
        <v>0.35915509259259298</v>
      </c>
      <c r="R5034" s="81">
        <v>1</v>
      </c>
      <c r="S5034" s="81" t="s">
        <v>1106</v>
      </c>
      <c r="T5034" s="83" t="s">
        <v>13718</v>
      </c>
      <c r="AL5034" s="79">
        <v>0.38003472222222201</v>
      </c>
      <c r="AM5034" s="2">
        <v>1</v>
      </c>
      <c r="AN5034" s="2" t="s">
        <v>5495</v>
      </c>
      <c r="AO5034" s="2" t="s">
        <v>13716</v>
      </c>
    </row>
    <row r="5035" spans="17:41">
      <c r="Q5035" s="84">
        <v>0.35923611111111098</v>
      </c>
      <c r="R5035" s="85">
        <v>1</v>
      </c>
      <c r="S5035" s="85" t="s">
        <v>2562</v>
      </c>
      <c r="T5035" s="87" t="s">
        <v>13719</v>
      </c>
      <c r="AL5035" s="79">
        <v>0.38003472222222201</v>
      </c>
      <c r="AM5035" s="2">
        <v>2</v>
      </c>
      <c r="AN5035" s="2" t="s">
        <v>473</v>
      </c>
      <c r="AO5035" s="2" t="s">
        <v>13730</v>
      </c>
    </row>
    <row r="5036" spans="17:41">
      <c r="Q5036" s="80">
        <v>0.35923611111111098</v>
      </c>
      <c r="R5036" s="81">
        <v>2</v>
      </c>
      <c r="S5036" s="81" t="s">
        <v>4249</v>
      </c>
      <c r="T5036" s="83" t="s">
        <v>13729</v>
      </c>
      <c r="AL5036" s="79">
        <v>0.38003472222222201</v>
      </c>
      <c r="AM5036" s="2">
        <v>1</v>
      </c>
      <c r="AN5036" s="2" t="s">
        <v>5475</v>
      </c>
      <c r="AO5036" s="2" t="s">
        <v>13723</v>
      </c>
    </row>
    <row r="5037" spans="17:41">
      <c r="Q5037" s="84">
        <v>0.35924768518518502</v>
      </c>
      <c r="R5037" s="85">
        <v>1</v>
      </c>
      <c r="S5037" s="85" t="s">
        <v>5220</v>
      </c>
      <c r="T5037" s="87" t="s">
        <v>13717</v>
      </c>
      <c r="AL5037" s="79">
        <v>0.38005787037036998</v>
      </c>
      <c r="AM5037" s="2">
        <v>1</v>
      </c>
      <c r="AN5037" s="2" t="s">
        <v>3009</v>
      </c>
      <c r="AO5037" s="2" t="s">
        <v>13722</v>
      </c>
    </row>
    <row r="5038" spans="17:41">
      <c r="Q5038" s="80">
        <v>0.35927083333333298</v>
      </c>
      <c r="R5038" s="81">
        <v>1</v>
      </c>
      <c r="S5038" s="81" t="s">
        <v>2894</v>
      </c>
      <c r="T5038" s="83" t="s">
        <v>13717</v>
      </c>
      <c r="AL5038" s="79">
        <v>0.380081018518518</v>
      </c>
      <c r="AM5038" s="2">
        <v>2</v>
      </c>
      <c r="AN5038" s="2" t="s">
        <v>5490</v>
      </c>
      <c r="AO5038" s="2" t="s">
        <v>13719</v>
      </c>
    </row>
    <row r="5039" spans="17:41">
      <c r="Q5039" s="84">
        <v>0.35930555555555599</v>
      </c>
      <c r="R5039" s="85">
        <v>1</v>
      </c>
      <c r="S5039" s="85" t="s">
        <v>582</v>
      </c>
      <c r="T5039" s="87" t="s">
        <v>13730</v>
      </c>
      <c r="AL5039" s="79">
        <v>0.38010416666666702</v>
      </c>
      <c r="AM5039" s="2">
        <v>1</v>
      </c>
      <c r="AN5039" s="2" t="s">
        <v>5491</v>
      </c>
      <c r="AO5039" s="2" t="s">
        <v>13719</v>
      </c>
    </row>
    <row r="5040" spans="17:41">
      <c r="Q5040" s="80">
        <v>0.359375</v>
      </c>
      <c r="R5040" s="81">
        <v>1</v>
      </c>
      <c r="S5040" s="81" t="s">
        <v>12748</v>
      </c>
      <c r="T5040" s="83" t="s">
        <v>13718</v>
      </c>
      <c r="AL5040" s="79">
        <v>0.38013888888888903</v>
      </c>
      <c r="AM5040" s="2">
        <v>1</v>
      </c>
      <c r="AN5040" s="2" t="s">
        <v>5492</v>
      </c>
      <c r="AO5040" s="2" t="s">
        <v>13719</v>
      </c>
    </row>
    <row r="5041" spans="17:41">
      <c r="Q5041" s="84">
        <v>0.35944444444444401</v>
      </c>
      <c r="R5041" s="85">
        <v>1</v>
      </c>
      <c r="S5041" s="85" t="s">
        <v>2897</v>
      </c>
      <c r="T5041" s="87" t="s">
        <v>13717</v>
      </c>
      <c r="AL5041" s="79">
        <v>0.38016203703703699</v>
      </c>
      <c r="AM5041" s="2">
        <v>1</v>
      </c>
      <c r="AN5041" s="2" t="s">
        <v>5493</v>
      </c>
      <c r="AO5041" s="2" t="s">
        <v>13719</v>
      </c>
    </row>
    <row r="5042" spans="17:41">
      <c r="Q5042" s="80">
        <v>0.35958333333333298</v>
      </c>
      <c r="R5042" s="81">
        <v>2</v>
      </c>
      <c r="S5042" s="81" t="s">
        <v>2895</v>
      </c>
      <c r="T5042" s="83" t="s">
        <v>13719</v>
      </c>
      <c r="AL5042" s="79">
        <v>0.38017361111111098</v>
      </c>
      <c r="AM5042" s="2">
        <v>1</v>
      </c>
      <c r="AN5042" s="2" t="s">
        <v>5494</v>
      </c>
      <c r="AO5042" s="2" t="s">
        <v>13719</v>
      </c>
    </row>
    <row r="5043" spans="17:41">
      <c r="Q5043" s="84">
        <v>0.35958333333333298</v>
      </c>
      <c r="R5043" s="85">
        <v>1</v>
      </c>
      <c r="S5043" s="85" t="s">
        <v>2562</v>
      </c>
      <c r="T5043" s="87" t="s">
        <v>13730</v>
      </c>
      <c r="AL5043" s="79">
        <v>0.380231481481482</v>
      </c>
      <c r="AM5043" s="2">
        <v>1</v>
      </c>
      <c r="AN5043" s="2" t="s">
        <v>2356</v>
      </c>
      <c r="AO5043" s="2" t="s">
        <v>13719</v>
      </c>
    </row>
    <row r="5044" spans="17:41">
      <c r="Q5044" s="80">
        <v>0.359606481481481</v>
      </c>
      <c r="R5044" s="81">
        <v>1</v>
      </c>
      <c r="S5044" s="81" t="s">
        <v>2562</v>
      </c>
      <c r="T5044" s="83" t="s">
        <v>13716</v>
      </c>
      <c r="AL5044" s="79">
        <v>0.38026620370370401</v>
      </c>
      <c r="AM5044" s="2">
        <v>1</v>
      </c>
      <c r="AN5044" s="2" t="s">
        <v>1281</v>
      </c>
      <c r="AO5044" s="2" t="s">
        <v>13718</v>
      </c>
    </row>
    <row r="5045" spans="17:41">
      <c r="Q5045" s="84">
        <v>0.35967592592592601</v>
      </c>
      <c r="R5045" s="85">
        <v>3</v>
      </c>
      <c r="S5045" s="85" t="s">
        <v>2562</v>
      </c>
      <c r="T5045" s="87" t="s">
        <v>13721</v>
      </c>
      <c r="AL5045" s="79">
        <v>0.3803125</v>
      </c>
      <c r="AM5045" s="2">
        <v>3</v>
      </c>
      <c r="AN5045" s="2" t="s">
        <v>4373</v>
      </c>
      <c r="AO5045" s="2" t="s">
        <v>13717</v>
      </c>
    </row>
    <row r="5046" spans="17:41">
      <c r="Q5046" s="80">
        <v>0.35973379629629598</v>
      </c>
      <c r="R5046" s="81">
        <v>1</v>
      </c>
      <c r="S5046" s="81" t="s">
        <v>1578</v>
      </c>
      <c r="T5046" s="83" t="s">
        <v>13717</v>
      </c>
      <c r="AL5046" s="79">
        <v>0.38033564814814802</v>
      </c>
      <c r="AM5046" s="2">
        <v>1</v>
      </c>
      <c r="AN5046" s="2" t="s">
        <v>2562</v>
      </c>
      <c r="AO5046" s="2" t="s">
        <v>13717</v>
      </c>
    </row>
    <row r="5047" spans="17:41">
      <c r="Q5047" s="84">
        <v>0.35974537037037002</v>
      </c>
      <c r="R5047" s="85">
        <v>2</v>
      </c>
      <c r="S5047" s="85" t="s">
        <v>2562</v>
      </c>
      <c r="T5047" s="87" t="s">
        <v>13719</v>
      </c>
      <c r="AL5047" s="79">
        <v>0.38043981481481498</v>
      </c>
      <c r="AM5047" s="2">
        <v>1</v>
      </c>
      <c r="AN5047" s="2" t="s">
        <v>5498</v>
      </c>
      <c r="AO5047" s="2" t="s">
        <v>13719</v>
      </c>
    </row>
    <row r="5048" spans="17:41">
      <c r="Q5048" s="80">
        <v>0.359756944444444</v>
      </c>
      <c r="R5048" s="81">
        <v>1</v>
      </c>
      <c r="S5048" s="81" t="s">
        <v>2562</v>
      </c>
      <c r="T5048" s="83" t="s">
        <v>13719</v>
      </c>
      <c r="AL5048" s="79">
        <v>0.380462962962963</v>
      </c>
      <c r="AM5048" s="2">
        <v>1</v>
      </c>
      <c r="AN5048" s="2" t="s">
        <v>5499</v>
      </c>
      <c r="AO5048" s="2" t="s">
        <v>13719</v>
      </c>
    </row>
    <row r="5049" spans="17:41">
      <c r="Q5049" s="84">
        <v>0.35979166666666701</v>
      </c>
      <c r="R5049" s="85">
        <v>1</v>
      </c>
      <c r="S5049" s="85" t="s">
        <v>2898</v>
      </c>
      <c r="T5049" s="87" t="s">
        <v>13717</v>
      </c>
      <c r="AL5049" s="79">
        <v>0.38047453703703699</v>
      </c>
      <c r="AM5049" s="2">
        <v>2</v>
      </c>
      <c r="AN5049" s="2" t="s">
        <v>5481</v>
      </c>
      <c r="AO5049" s="2" t="s">
        <v>13719</v>
      </c>
    </row>
    <row r="5050" spans="17:41">
      <c r="Q5050" s="80">
        <v>0.35980324074074099</v>
      </c>
      <c r="R5050" s="81">
        <v>2</v>
      </c>
      <c r="S5050" s="81" t="s">
        <v>5230</v>
      </c>
      <c r="T5050" s="83" t="s">
        <v>13719</v>
      </c>
      <c r="AL5050" s="79">
        <v>0.38049768518518501</v>
      </c>
      <c r="AM5050" s="2">
        <v>1</v>
      </c>
      <c r="AN5050" s="2" t="s">
        <v>5500</v>
      </c>
      <c r="AO5050" s="2" t="s">
        <v>13719</v>
      </c>
    </row>
    <row r="5051" spans="17:41">
      <c r="Q5051" s="84">
        <v>0.35982638888888901</v>
      </c>
      <c r="R5051" s="85">
        <v>2</v>
      </c>
      <c r="S5051" s="85" t="s">
        <v>2562</v>
      </c>
      <c r="T5051" s="87" t="s">
        <v>13719</v>
      </c>
      <c r="AL5051" s="79">
        <v>0.380543981481481</v>
      </c>
      <c r="AM5051" s="2">
        <v>1</v>
      </c>
      <c r="AN5051" s="2" t="s">
        <v>276</v>
      </c>
      <c r="AO5051" s="2" t="s">
        <v>13718</v>
      </c>
    </row>
    <row r="5052" spans="17:41">
      <c r="Q5052" s="80">
        <v>0.35986111111111102</v>
      </c>
      <c r="R5052" s="81">
        <v>1</v>
      </c>
      <c r="S5052" s="81" t="s">
        <v>12749</v>
      </c>
      <c r="T5052" s="83" t="s">
        <v>13716</v>
      </c>
      <c r="AL5052" s="79">
        <v>0.38055555555555598</v>
      </c>
      <c r="AM5052" s="2">
        <v>3</v>
      </c>
      <c r="AN5052" s="2" t="s">
        <v>12816</v>
      </c>
      <c r="AO5052" s="2" t="s">
        <v>13717</v>
      </c>
    </row>
    <row r="5053" spans="17:41">
      <c r="Q5053" s="84">
        <v>0.35986111111111102</v>
      </c>
      <c r="R5053" s="85">
        <v>1</v>
      </c>
      <c r="S5053" s="85" t="s">
        <v>12750</v>
      </c>
      <c r="T5053" s="87" t="s">
        <v>13721</v>
      </c>
      <c r="AL5053" s="79">
        <v>0.38059027777777799</v>
      </c>
      <c r="AM5053" s="2">
        <v>1</v>
      </c>
      <c r="AN5053" s="2" t="s">
        <v>292</v>
      </c>
      <c r="AO5053" s="2" t="s">
        <v>13722</v>
      </c>
    </row>
    <row r="5054" spans="17:41">
      <c r="Q5054" s="80">
        <v>0.35986111111111102</v>
      </c>
      <c r="R5054" s="81">
        <v>1</v>
      </c>
      <c r="S5054" s="81" t="s">
        <v>596</v>
      </c>
      <c r="T5054" s="83" t="s">
        <v>13730</v>
      </c>
      <c r="AL5054" s="79">
        <v>0.38060185185185202</v>
      </c>
      <c r="AM5054" s="2">
        <v>1</v>
      </c>
      <c r="AN5054" s="2" t="s">
        <v>12817</v>
      </c>
      <c r="AO5054" s="2" t="s">
        <v>13717</v>
      </c>
    </row>
    <row r="5055" spans="17:41">
      <c r="Q5055" s="84">
        <v>0.35989583333333303</v>
      </c>
      <c r="R5055" s="85">
        <v>1</v>
      </c>
      <c r="S5055" s="85" t="s">
        <v>12751</v>
      </c>
      <c r="T5055" s="87" t="s">
        <v>13723</v>
      </c>
      <c r="AL5055" s="79">
        <v>0.38062499999999999</v>
      </c>
      <c r="AM5055" s="2">
        <v>1</v>
      </c>
      <c r="AN5055" s="2" t="s">
        <v>1631</v>
      </c>
      <c r="AO5055" s="2" t="s">
        <v>13718</v>
      </c>
    </row>
    <row r="5056" spans="17:41">
      <c r="Q5056" s="80">
        <v>0.35990740740740701</v>
      </c>
      <c r="R5056" s="81">
        <v>2</v>
      </c>
      <c r="S5056" s="81" t="s">
        <v>5241</v>
      </c>
      <c r="T5056" s="83" t="s">
        <v>13719</v>
      </c>
      <c r="AL5056" s="79">
        <v>0.38063657407407397</v>
      </c>
      <c r="AM5056" s="2">
        <v>2</v>
      </c>
      <c r="AN5056" s="2" t="s">
        <v>12818</v>
      </c>
      <c r="AO5056" s="2" t="s">
        <v>13717</v>
      </c>
    </row>
    <row r="5057" spans="17:41">
      <c r="Q5057" s="84">
        <v>0.35991898148148099</v>
      </c>
      <c r="R5057" s="85">
        <v>1</v>
      </c>
      <c r="S5057" s="85" t="s">
        <v>5242</v>
      </c>
      <c r="T5057" s="87" t="s">
        <v>13719</v>
      </c>
      <c r="AL5057" s="79">
        <v>0.38063657407407397</v>
      </c>
      <c r="AM5057" s="2">
        <v>1</v>
      </c>
      <c r="AN5057" s="2" t="s">
        <v>7214</v>
      </c>
      <c r="AO5057" s="2" t="s">
        <v>13721</v>
      </c>
    </row>
    <row r="5058" spans="17:41">
      <c r="Q5058" s="80">
        <v>0.35994212962963001</v>
      </c>
      <c r="R5058" s="81">
        <v>3</v>
      </c>
      <c r="S5058" s="81" t="s">
        <v>5233</v>
      </c>
      <c r="T5058" s="83" t="s">
        <v>13716</v>
      </c>
      <c r="AL5058" s="79">
        <v>0.380659722222222</v>
      </c>
      <c r="AM5058" s="2">
        <v>1</v>
      </c>
      <c r="AN5058" s="2" t="s">
        <v>12819</v>
      </c>
      <c r="AO5058" s="2" t="s">
        <v>13728</v>
      </c>
    </row>
    <row r="5059" spans="17:41">
      <c r="Q5059" s="84">
        <v>0.359953703703704</v>
      </c>
      <c r="R5059" s="85">
        <v>1</v>
      </c>
      <c r="S5059" s="85" t="s">
        <v>5243</v>
      </c>
      <c r="T5059" s="87" t="s">
        <v>13719</v>
      </c>
      <c r="AL5059" s="79">
        <v>0.38068287037037002</v>
      </c>
      <c r="AM5059" s="2">
        <v>1</v>
      </c>
      <c r="AN5059" s="2" t="s">
        <v>4641</v>
      </c>
      <c r="AO5059" s="2" t="s">
        <v>13717</v>
      </c>
    </row>
    <row r="5060" spans="17:41">
      <c r="Q5060" s="80">
        <v>0.35996527777777798</v>
      </c>
      <c r="R5060" s="81">
        <v>1</v>
      </c>
      <c r="S5060" s="81" t="s">
        <v>5222</v>
      </c>
      <c r="T5060" s="83" t="s">
        <v>13717</v>
      </c>
      <c r="AL5060" s="79">
        <v>0.38070601851851898</v>
      </c>
      <c r="AM5060" s="2">
        <v>1</v>
      </c>
      <c r="AN5060" s="2" t="s">
        <v>12820</v>
      </c>
      <c r="AO5060" s="2" t="s">
        <v>13717</v>
      </c>
    </row>
    <row r="5061" spans="17:41">
      <c r="Q5061" s="84">
        <v>0.36001157407407403</v>
      </c>
      <c r="R5061" s="85">
        <v>1</v>
      </c>
      <c r="S5061" s="85" t="s">
        <v>160</v>
      </c>
      <c r="T5061" s="87" t="s">
        <v>13718</v>
      </c>
      <c r="AL5061" s="79">
        <v>0.38072916666666701</v>
      </c>
      <c r="AM5061" s="2">
        <v>2</v>
      </c>
      <c r="AN5061" s="2" t="s">
        <v>12821</v>
      </c>
      <c r="AO5061" s="2" t="s">
        <v>13717</v>
      </c>
    </row>
    <row r="5062" spans="17:41">
      <c r="Q5062" s="80">
        <v>0.36004629629629598</v>
      </c>
      <c r="R5062" s="81">
        <v>2</v>
      </c>
      <c r="S5062" s="81" t="s">
        <v>5226</v>
      </c>
      <c r="T5062" s="83" t="s">
        <v>13716</v>
      </c>
      <c r="AL5062" s="79">
        <v>0.38078703703703698</v>
      </c>
      <c r="AM5062" s="2">
        <v>2</v>
      </c>
      <c r="AN5062" s="2" t="s">
        <v>5485</v>
      </c>
      <c r="AO5062" s="2" t="s">
        <v>13716</v>
      </c>
    </row>
    <row r="5063" spans="17:41">
      <c r="Q5063" s="84">
        <v>0.36005787037037001</v>
      </c>
      <c r="R5063" s="85">
        <v>2</v>
      </c>
      <c r="S5063" s="85" t="s">
        <v>5244</v>
      </c>
      <c r="T5063" s="87" t="s">
        <v>13719</v>
      </c>
      <c r="AL5063" s="79">
        <v>0.38078703703703698</v>
      </c>
      <c r="AM5063" s="2">
        <v>2</v>
      </c>
      <c r="AN5063" s="2" t="s">
        <v>237</v>
      </c>
      <c r="AO5063" s="2" t="s">
        <v>13722</v>
      </c>
    </row>
    <row r="5064" spans="17:41">
      <c r="Q5064" s="80">
        <v>0.360069444444444</v>
      </c>
      <c r="R5064" s="81">
        <v>1</v>
      </c>
      <c r="S5064" s="81" t="s">
        <v>879</v>
      </c>
      <c r="T5064" s="83" t="s">
        <v>13718</v>
      </c>
      <c r="AL5064" s="79">
        <v>0.38078703703703698</v>
      </c>
      <c r="AM5064" s="2">
        <v>1</v>
      </c>
      <c r="AN5064" s="2" t="s">
        <v>12822</v>
      </c>
      <c r="AO5064" s="2" t="s">
        <v>13729</v>
      </c>
    </row>
    <row r="5065" spans="17:41">
      <c r="Q5065" s="84">
        <v>0.36008101851851898</v>
      </c>
      <c r="R5065" s="85">
        <v>1</v>
      </c>
      <c r="S5065" s="85" t="s">
        <v>5245</v>
      </c>
      <c r="T5065" s="87" t="s">
        <v>13719</v>
      </c>
      <c r="AL5065" s="79">
        <v>0.38082175925925899</v>
      </c>
      <c r="AM5065" s="2">
        <v>2</v>
      </c>
      <c r="AN5065" s="2" t="s">
        <v>236</v>
      </c>
      <c r="AO5065" s="2" t="s">
        <v>13722</v>
      </c>
    </row>
    <row r="5066" spans="17:41">
      <c r="Q5066" s="80">
        <v>0.36013888888888901</v>
      </c>
      <c r="R5066" s="81">
        <v>1</v>
      </c>
      <c r="S5066" s="81" t="s">
        <v>5231</v>
      </c>
      <c r="T5066" s="83" t="s">
        <v>13717</v>
      </c>
      <c r="AL5066" s="79">
        <v>0.38083333333333302</v>
      </c>
      <c r="AM5066" s="2">
        <v>1</v>
      </c>
      <c r="AN5066" s="2" t="s">
        <v>5475</v>
      </c>
      <c r="AO5066" s="2" t="s">
        <v>13718</v>
      </c>
    </row>
    <row r="5067" spans="17:41">
      <c r="Q5067" s="84">
        <v>0.36013888888888901</v>
      </c>
      <c r="R5067" s="85">
        <v>1</v>
      </c>
      <c r="S5067" s="85" t="s">
        <v>1986</v>
      </c>
      <c r="T5067" s="87" t="s">
        <v>13717</v>
      </c>
      <c r="AL5067" s="79">
        <v>0.38091435185185202</v>
      </c>
      <c r="AM5067" s="2">
        <v>1</v>
      </c>
      <c r="AN5067" s="2" t="s">
        <v>817</v>
      </c>
      <c r="AO5067" s="2" t="s">
        <v>13722</v>
      </c>
    </row>
    <row r="5068" spans="17:41">
      <c r="Q5068" s="80">
        <v>0.36013888888888901</v>
      </c>
      <c r="R5068" s="81">
        <v>1</v>
      </c>
      <c r="S5068" s="81" t="s">
        <v>5246</v>
      </c>
      <c r="T5068" s="83" t="s">
        <v>13719</v>
      </c>
      <c r="AL5068" s="79">
        <v>0.380925925925926</v>
      </c>
      <c r="AM5068" s="2">
        <v>1</v>
      </c>
      <c r="AN5068" s="2" t="s">
        <v>2562</v>
      </c>
      <c r="AO5068" s="2" t="s">
        <v>13719</v>
      </c>
    </row>
    <row r="5069" spans="17:41">
      <c r="Q5069" s="84">
        <v>0.36019675925925898</v>
      </c>
      <c r="R5069" s="85">
        <v>1</v>
      </c>
      <c r="S5069" s="85" t="s">
        <v>5247</v>
      </c>
      <c r="T5069" s="87" t="s">
        <v>13719</v>
      </c>
      <c r="AL5069" s="79">
        <v>0.38096064814814801</v>
      </c>
      <c r="AM5069" s="2">
        <v>1</v>
      </c>
      <c r="AN5069" s="2" t="s">
        <v>2562</v>
      </c>
      <c r="AO5069" s="2" t="s">
        <v>13728</v>
      </c>
    </row>
    <row r="5070" spans="17:41">
      <c r="Q5070" s="80">
        <v>0.36025462962963001</v>
      </c>
      <c r="R5070" s="81">
        <v>1</v>
      </c>
      <c r="S5070" s="81" t="s">
        <v>5248</v>
      </c>
      <c r="T5070" s="83" t="s">
        <v>13719</v>
      </c>
      <c r="AL5070" s="79">
        <v>0.381006944444444</v>
      </c>
      <c r="AM5070" s="2">
        <v>1</v>
      </c>
      <c r="AN5070" s="2" t="s">
        <v>4358</v>
      </c>
      <c r="AO5070" s="2" t="s">
        <v>13722</v>
      </c>
    </row>
    <row r="5071" spans="17:41">
      <c r="Q5071" s="84">
        <v>0.36026620370370399</v>
      </c>
      <c r="R5071" s="85">
        <v>1</v>
      </c>
      <c r="S5071" s="85" t="s">
        <v>2562</v>
      </c>
      <c r="T5071" s="87" t="s">
        <v>13719</v>
      </c>
      <c r="AL5071" s="79">
        <v>0.38101851851851898</v>
      </c>
      <c r="AM5071" s="2">
        <v>1</v>
      </c>
      <c r="AN5071" s="2" t="s">
        <v>5497</v>
      </c>
      <c r="AO5071" s="2" t="s">
        <v>13716</v>
      </c>
    </row>
    <row r="5072" spans="17:41">
      <c r="Q5072" s="80">
        <v>0.36026620370370399</v>
      </c>
      <c r="R5072" s="81">
        <v>1</v>
      </c>
      <c r="S5072" s="81" t="s">
        <v>5249</v>
      </c>
      <c r="T5072" s="83" t="s">
        <v>13719</v>
      </c>
      <c r="AL5072" s="79">
        <v>0.38101851851851898</v>
      </c>
      <c r="AM5072" s="2">
        <v>1</v>
      </c>
      <c r="AN5072" s="2" t="s">
        <v>12823</v>
      </c>
      <c r="AO5072" s="2" t="s">
        <v>13716</v>
      </c>
    </row>
    <row r="5073" spans="17:41">
      <c r="Q5073" s="84">
        <v>0.36028935185185201</v>
      </c>
      <c r="R5073" s="85">
        <v>1</v>
      </c>
      <c r="S5073" s="85" t="s">
        <v>5229</v>
      </c>
      <c r="T5073" s="87" t="s">
        <v>13719</v>
      </c>
      <c r="AL5073" s="79">
        <v>0.381041666666667</v>
      </c>
      <c r="AM5073" s="2">
        <v>1</v>
      </c>
      <c r="AN5073" s="2" t="s">
        <v>5496</v>
      </c>
      <c r="AO5073" s="2" t="s">
        <v>13716</v>
      </c>
    </row>
    <row r="5074" spans="17:41">
      <c r="Q5074" s="80">
        <v>0.36028935185185201</v>
      </c>
      <c r="R5074" s="81">
        <v>1</v>
      </c>
      <c r="S5074" s="81" t="s">
        <v>5250</v>
      </c>
      <c r="T5074" s="83" t="s">
        <v>13719</v>
      </c>
      <c r="AL5074" s="79">
        <v>0.381122685185185</v>
      </c>
      <c r="AM5074" s="2">
        <v>1</v>
      </c>
      <c r="AN5074" s="2" t="s">
        <v>12824</v>
      </c>
      <c r="AO5074" s="2" t="s">
        <v>13728</v>
      </c>
    </row>
    <row r="5075" spans="17:41">
      <c r="Q5075" s="84">
        <v>0.360300925925926</v>
      </c>
      <c r="R5075" s="85">
        <v>1</v>
      </c>
      <c r="S5075" s="85" t="s">
        <v>2562</v>
      </c>
      <c r="T5075" s="87" t="s">
        <v>13719</v>
      </c>
      <c r="AL5075" s="79">
        <v>0.38114583333333302</v>
      </c>
      <c r="AM5075" s="2">
        <v>4</v>
      </c>
      <c r="AN5075" s="2" t="s">
        <v>2978</v>
      </c>
      <c r="AO5075" s="2" t="s">
        <v>13727</v>
      </c>
    </row>
    <row r="5076" spans="17:41">
      <c r="Q5076" s="80">
        <v>0.36032407407407402</v>
      </c>
      <c r="R5076" s="81">
        <v>1</v>
      </c>
      <c r="S5076" s="81" t="s">
        <v>5228</v>
      </c>
      <c r="T5076" s="83" t="s">
        <v>13719</v>
      </c>
      <c r="AL5076" s="79">
        <v>0.381157407407407</v>
      </c>
      <c r="AM5076" s="2">
        <v>1</v>
      </c>
      <c r="AN5076" s="2" t="s">
        <v>641</v>
      </c>
      <c r="AO5076" s="2" t="s">
        <v>13722</v>
      </c>
    </row>
    <row r="5077" spans="17:41">
      <c r="Q5077" s="84">
        <v>0.36061342592592599</v>
      </c>
      <c r="R5077" s="85">
        <v>1</v>
      </c>
      <c r="S5077" s="85" t="s">
        <v>12752</v>
      </c>
      <c r="T5077" s="87" t="s">
        <v>13730</v>
      </c>
      <c r="AL5077" s="79">
        <v>0.38118055555555602</v>
      </c>
      <c r="AM5077" s="2">
        <v>2</v>
      </c>
      <c r="AN5077" s="2" t="s">
        <v>2042</v>
      </c>
      <c r="AO5077" s="2" t="s">
        <v>13716</v>
      </c>
    </row>
    <row r="5078" spans="17:41">
      <c r="Q5078" s="80">
        <v>0.360648148148148</v>
      </c>
      <c r="R5078" s="81">
        <v>1</v>
      </c>
      <c r="S5078" s="81" t="s">
        <v>5234</v>
      </c>
      <c r="T5078" s="83" t="s">
        <v>13716</v>
      </c>
      <c r="AL5078" s="79">
        <v>0.38118055555555602</v>
      </c>
      <c r="AM5078" s="2">
        <v>1</v>
      </c>
      <c r="AN5078" s="2" t="s">
        <v>12825</v>
      </c>
      <c r="AO5078" s="2" t="s">
        <v>13716</v>
      </c>
    </row>
    <row r="5079" spans="17:41">
      <c r="Q5079" s="84">
        <v>0.360648148148148</v>
      </c>
      <c r="R5079" s="85">
        <v>1</v>
      </c>
      <c r="S5079" s="85" t="s">
        <v>12753</v>
      </c>
      <c r="T5079" s="87" t="s">
        <v>13716</v>
      </c>
      <c r="AL5079" s="79">
        <v>0.38118055555555602</v>
      </c>
      <c r="AM5079" s="2">
        <v>1</v>
      </c>
      <c r="AN5079" s="2" t="s">
        <v>6009</v>
      </c>
      <c r="AO5079" s="2" t="s">
        <v>13728</v>
      </c>
    </row>
    <row r="5080" spans="17:41">
      <c r="Q5080" s="80">
        <v>0.36076388888888899</v>
      </c>
      <c r="R5080" s="81">
        <v>1</v>
      </c>
      <c r="S5080" s="81" t="s">
        <v>4372</v>
      </c>
      <c r="T5080" s="83" t="s">
        <v>13721</v>
      </c>
      <c r="AL5080" s="79">
        <v>0.38123842592592599</v>
      </c>
      <c r="AM5080" s="2">
        <v>1</v>
      </c>
      <c r="AN5080" s="2" t="s">
        <v>6473</v>
      </c>
      <c r="AO5080" s="2" t="s">
        <v>13718</v>
      </c>
    </row>
    <row r="5081" spans="17:41">
      <c r="Q5081" s="84">
        <v>0.36087962962962999</v>
      </c>
      <c r="R5081" s="85">
        <v>1</v>
      </c>
      <c r="S5081" s="85" t="s">
        <v>5252</v>
      </c>
      <c r="T5081" s="87" t="s">
        <v>13719</v>
      </c>
      <c r="AL5081" s="79">
        <v>0.38130787037037001</v>
      </c>
      <c r="AM5081" s="2">
        <v>3</v>
      </c>
      <c r="AN5081" s="2" t="s">
        <v>3141</v>
      </c>
      <c r="AO5081" s="2" t="s">
        <v>13722</v>
      </c>
    </row>
    <row r="5082" spans="17:41">
      <c r="Q5082" s="80">
        <v>0.36089120370370398</v>
      </c>
      <c r="R5082" s="81">
        <v>1</v>
      </c>
      <c r="S5082" s="81" t="s">
        <v>228</v>
      </c>
      <c r="T5082" s="83" t="s">
        <v>13721</v>
      </c>
      <c r="AL5082" s="79">
        <v>0.38131944444444399</v>
      </c>
      <c r="AM5082" s="2">
        <v>1</v>
      </c>
      <c r="AN5082" s="2" t="s">
        <v>2043</v>
      </c>
      <c r="AO5082" s="2" t="s">
        <v>13719</v>
      </c>
    </row>
    <row r="5083" spans="17:41">
      <c r="Q5083" s="84">
        <v>0.36089120370370398</v>
      </c>
      <c r="R5083" s="85">
        <v>1</v>
      </c>
      <c r="S5083" s="85" t="s">
        <v>5258</v>
      </c>
      <c r="T5083" s="87" t="s">
        <v>13722</v>
      </c>
      <c r="AL5083" s="79">
        <v>0.38133101851851903</v>
      </c>
      <c r="AM5083" s="2">
        <v>1</v>
      </c>
      <c r="AN5083" s="2" t="s">
        <v>5501</v>
      </c>
      <c r="AO5083" s="2" t="s">
        <v>13719</v>
      </c>
    </row>
    <row r="5084" spans="17:41">
      <c r="Q5084" s="80">
        <v>0.36090277777777802</v>
      </c>
      <c r="R5084" s="81">
        <v>1</v>
      </c>
      <c r="S5084" s="81" t="s">
        <v>2899</v>
      </c>
      <c r="T5084" s="83" t="s">
        <v>13717</v>
      </c>
      <c r="AL5084" s="79">
        <v>0.38136574074074098</v>
      </c>
      <c r="AM5084" s="2">
        <v>2</v>
      </c>
      <c r="AN5084" s="2" t="s">
        <v>2041</v>
      </c>
      <c r="AO5084" s="2" t="s">
        <v>13719</v>
      </c>
    </row>
    <row r="5085" spans="17:41">
      <c r="Q5085" s="84">
        <v>0.36093750000000002</v>
      </c>
      <c r="R5085" s="85">
        <v>1</v>
      </c>
      <c r="S5085" s="85" t="s">
        <v>2562</v>
      </c>
      <c r="T5085" s="87" t="s">
        <v>13718</v>
      </c>
      <c r="AL5085" s="79">
        <v>0.38136574074074098</v>
      </c>
      <c r="AM5085" s="2">
        <v>1</v>
      </c>
      <c r="AN5085" s="2" t="s">
        <v>12826</v>
      </c>
      <c r="AO5085" s="2" t="s">
        <v>13717</v>
      </c>
    </row>
    <row r="5086" spans="17:41">
      <c r="Q5086" s="80">
        <v>0.36099537037036999</v>
      </c>
      <c r="R5086" s="81">
        <v>1</v>
      </c>
      <c r="S5086" s="81" t="s">
        <v>5260</v>
      </c>
      <c r="T5086" s="83" t="s">
        <v>13717</v>
      </c>
      <c r="AL5086" s="79">
        <v>0.38141203703703702</v>
      </c>
      <c r="AM5086" s="2">
        <v>1</v>
      </c>
      <c r="AN5086" s="2" t="s">
        <v>2562</v>
      </c>
      <c r="AO5086" s="2" t="s">
        <v>13719</v>
      </c>
    </row>
    <row r="5087" spans="17:41">
      <c r="Q5087" s="84">
        <v>0.36100694444444398</v>
      </c>
      <c r="R5087" s="85">
        <v>2</v>
      </c>
      <c r="S5087" s="85" t="s">
        <v>1273</v>
      </c>
      <c r="T5087" s="87" t="s">
        <v>13717</v>
      </c>
      <c r="AL5087" s="79">
        <v>0.38145833333333301</v>
      </c>
      <c r="AM5087" s="2">
        <v>1</v>
      </c>
      <c r="AN5087" s="2" t="s">
        <v>5502</v>
      </c>
      <c r="AO5087" s="2" t="s">
        <v>13719</v>
      </c>
    </row>
    <row r="5088" spans="17:41">
      <c r="Q5088" s="80">
        <v>0.36105324074074102</v>
      </c>
      <c r="R5088" s="81">
        <v>1</v>
      </c>
      <c r="S5088" s="81" t="s">
        <v>2562</v>
      </c>
      <c r="T5088" s="83" t="s">
        <v>13718</v>
      </c>
      <c r="AL5088" s="79">
        <v>0.38148148148148098</v>
      </c>
      <c r="AM5088" s="2">
        <v>1</v>
      </c>
      <c r="AN5088" s="2" t="s">
        <v>5489</v>
      </c>
      <c r="AO5088" s="2" t="s">
        <v>13716</v>
      </c>
    </row>
    <row r="5089" spans="17:41">
      <c r="Q5089" s="84">
        <v>0.361064814814815</v>
      </c>
      <c r="R5089" s="85">
        <v>2</v>
      </c>
      <c r="S5089" s="85" t="s">
        <v>599</v>
      </c>
      <c r="T5089" s="87" t="s">
        <v>13722</v>
      </c>
      <c r="AL5089" s="79">
        <v>0.381539351851852</v>
      </c>
      <c r="AM5089" s="2">
        <v>1</v>
      </c>
      <c r="AN5089" s="2" t="s">
        <v>1990</v>
      </c>
      <c r="AO5089" s="2" t="s">
        <v>13722</v>
      </c>
    </row>
    <row r="5090" spans="17:41">
      <c r="Q5090" s="80">
        <v>0.36113425925925902</v>
      </c>
      <c r="R5090" s="81">
        <v>4</v>
      </c>
      <c r="S5090" s="81" t="s">
        <v>2900</v>
      </c>
      <c r="T5090" s="83" t="s">
        <v>13719</v>
      </c>
      <c r="AL5090" s="79">
        <v>0.38158564814814799</v>
      </c>
      <c r="AM5090" s="2">
        <v>2</v>
      </c>
      <c r="AN5090" s="2" t="s">
        <v>12827</v>
      </c>
      <c r="AO5090" s="2" t="s">
        <v>13722</v>
      </c>
    </row>
    <row r="5091" spans="17:41">
      <c r="Q5091" s="84">
        <v>0.36119212962962999</v>
      </c>
      <c r="R5091" s="85">
        <v>1</v>
      </c>
      <c r="S5091" s="85" t="s">
        <v>3343</v>
      </c>
      <c r="T5091" s="87" t="s">
        <v>13726</v>
      </c>
      <c r="AL5091" s="79">
        <v>0.38168981481481501</v>
      </c>
      <c r="AM5091" s="2">
        <v>1</v>
      </c>
      <c r="AN5091" s="2" t="s">
        <v>289</v>
      </c>
      <c r="AO5091" s="2" t="s">
        <v>13717</v>
      </c>
    </row>
    <row r="5092" spans="17:41">
      <c r="Q5092" s="80">
        <v>0.361261574074074</v>
      </c>
      <c r="R5092" s="81">
        <v>1</v>
      </c>
      <c r="S5092" s="81" t="s">
        <v>1989</v>
      </c>
      <c r="T5092" s="83" t="s">
        <v>13717</v>
      </c>
      <c r="AL5092" s="79">
        <v>0.38179398148148103</v>
      </c>
      <c r="AM5092" s="2">
        <v>4</v>
      </c>
      <c r="AN5092" s="2" t="s">
        <v>5504</v>
      </c>
      <c r="AO5092" s="2" t="s">
        <v>13719</v>
      </c>
    </row>
    <row r="5093" spans="17:41">
      <c r="Q5093" s="84">
        <v>0.36128472222222202</v>
      </c>
      <c r="R5093" s="85">
        <v>1</v>
      </c>
      <c r="S5093" s="85" t="s">
        <v>2310</v>
      </c>
      <c r="T5093" s="87" t="s">
        <v>13717</v>
      </c>
      <c r="AL5093" s="79">
        <v>0.38179398148148103</v>
      </c>
      <c r="AM5093" s="2">
        <v>1</v>
      </c>
      <c r="AN5093" s="2" t="s">
        <v>643</v>
      </c>
      <c r="AO5093" s="2" t="s">
        <v>13717</v>
      </c>
    </row>
    <row r="5094" spans="17:41">
      <c r="Q5094" s="80">
        <v>0.36133101851851901</v>
      </c>
      <c r="R5094" s="81">
        <v>1</v>
      </c>
      <c r="S5094" s="81" t="s">
        <v>2511</v>
      </c>
      <c r="T5094" s="83" t="s">
        <v>13717</v>
      </c>
      <c r="AL5094" s="79">
        <v>0.38181712962962999</v>
      </c>
      <c r="AM5094" s="2">
        <v>1</v>
      </c>
      <c r="AN5094" s="2" t="s">
        <v>5505</v>
      </c>
      <c r="AO5094" s="2" t="s">
        <v>13719</v>
      </c>
    </row>
    <row r="5095" spans="17:41">
      <c r="Q5095" s="84">
        <v>0.36135416666666698</v>
      </c>
      <c r="R5095" s="85">
        <v>2</v>
      </c>
      <c r="S5095" s="85" t="s">
        <v>1991</v>
      </c>
      <c r="T5095" s="87" t="s">
        <v>13716</v>
      </c>
      <c r="AL5095" s="79">
        <v>0.38184027777777801</v>
      </c>
      <c r="AM5095" s="2">
        <v>1</v>
      </c>
      <c r="AN5095" s="2" t="s">
        <v>5508</v>
      </c>
      <c r="AO5095" s="2" t="s">
        <v>13719</v>
      </c>
    </row>
    <row r="5096" spans="17:41">
      <c r="Q5096" s="80">
        <v>0.361377314814815</v>
      </c>
      <c r="R5096" s="81">
        <v>1</v>
      </c>
      <c r="S5096" s="81" t="s">
        <v>2512</v>
      </c>
      <c r="T5096" s="83" t="s">
        <v>13717</v>
      </c>
      <c r="AL5096" s="79">
        <v>0.38186342592592598</v>
      </c>
      <c r="AM5096" s="2">
        <v>2</v>
      </c>
      <c r="AN5096" s="2" t="s">
        <v>5509</v>
      </c>
      <c r="AO5096" s="2" t="s">
        <v>13719</v>
      </c>
    </row>
    <row r="5097" spans="17:41">
      <c r="Q5097" s="84">
        <v>0.36142361111111099</v>
      </c>
      <c r="R5097" s="85">
        <v>4</v>
      </c>
      <c r="S5097" s="85" t="s">
        <v>5253</v>
      </c>
      <c r="T5097" s="87" t="s">
        <v>13717</v>
      </c>
      <c r="AL5097" s="79">
        <v>0.38186342592592598</v>
      </c>
      <c r="AM5097" s="2">
        <v>1</v>
      </c>
      <c r="AN5097" s="2" t="s">
        <v>290</v>
      </c>
      <c r="AO5097" s="2" t="s">
        <v>13717</v>
      </c>
    </row>
    <row r="5098" spans="17:41">
      <c r="Q5098" s="80">
        <v>0.36143518518518503</v>
      </c>
      <c r="R5098" s="81">
        <v>1</v>
      </c>
      <c r="S5098" s="81" t="s">
        <v>851</v>
      </c>
      <c r="T5098" s="83" t="s">
        <v>13728</v>
      </c>
      <c r="AL5098" s="79">
        <v>0.38186342592592598</v>
      </c>
      <c r="AM5098" s="2">
        <v>1</v>
      </c>
      <c r="AN5098" s="2" t="s">
        <v>821</v>
      </c>
      <c r="AO5098" s="2" t="s">
        <v>13722</v>
      </c>
    </row>
    <row r="5099" spans="17:41">
      <c r="Q5099" s="84">
        <v>0.36143518518518503</v>
      </c>
      <c r="R5099" s="85">
        <v>1</v>
      </c>
      <c r="S5099" s="85" t="s">
        <v>2562</v>
      </c>
      <c r="T5099" s="87" t="s">
        <v>13718</v>
      </c>
      <c r="AL5099" s="79">
        <v>0.381886574074074</v>
      </c>
      <c r="AM5099" s="2">
        <v>1</v>
      </c>
      <c r="AN5099" s="2" t="s">
        <v>642</v>
      </c>
      <c r="AO5099" s="2" t="s">
        <v>13721</v>
      </c>
    </row>
    <row r="5100" spans="17:41">
      <c r="Q5100" s="80">
        <v>0.36148148148148102</v>
      </c>
      <c r="R5100" s="81">
        <v>1</v>
      </c>
      <c r="S5100" s="81" t="s">
        <v>1993</v>
      </c>
      <c r="T5100" s="83" t="s">
        <v>13717</v>
      </c>
      <c r="AL5100" s="79">
        <v>0.38189814814814799</v>
      </c>
      <c r="AM5100" s="2">
        <v>1</v>
      </c>
      <c r="AN5100" s="2" t="s">
        <v>5510</v>
      </c>
      <c r="AO5100" s="2" t="s">
        <v>13719</v>
      </c>
    </row>
    <row r="5101" spans="17:41">
      <c r="Q5101" s="84">
        <v>0.361493055555556</v>
      </c>
      <c r="R5101" s="85">
        <v>2</v>
      </c>
      <c r="S5101" s="85" t="s">
        <v>5254</v>
      </c>
      <c r="T5101" s="87" t="s">
        <v>13717</v>
      </c>
      <c r="AL5101" s="79">
        <v>0.38190972222222203</v>
      </c>
      <c r="AM5101" s="2">
        <v>1</v>
      </c>
      <c r="AN5101" s="2" t="s">
        <v>5511</v>
      </c>
      <c r="AO5101" s="2" t="s">
        <v>13719</v>
      </c>
    </row>
    <row r="5102" spans="17:41">
      <c r="Q5102" s="80">
        <v>0.361527777777778</v>
      </c>
      <c r="R5102" s="81">
        <v>4</v>
      </c>
      <c r="S5102" s="81" t="s">
        <v>5256</v>
      </c>
      <c r="T5102" s="83" t="s">
        <v>13717</v>
      </c>
      <c r="AL5102" s="79">
        <v>0.38194444444444398</v>
      </c>
      <c r="AM5102" s="2">
        <v>5</v>
      </c>
      <c r="AN5102" s="2" t="s">
        <v>2562</v>
      </c>
      <c r="AO5102" s="2" t="s">
        <v>13719</v>
      </c>
    </row>
    <row r="5103" spans="17:41">
      <c r="Q5103" s="84">
        <v>0.36155092592592603</v>
      </c>
      <c r="R5103" s="85">
        <v>1</v>
      </c>
      <c r="S5103" s="85" t="s">
        <v>5257</v>
      </c>
      <c r="T5103" s="87" t="s">
        <v>13717</v>
      </c>
      <c r="AL5103" s="79">
        <v>0.38195601851851901</v>
      </c>
      <c r="AM5103" s="2">
        <v>2</v>
      </c>
      <c r="AN5103" s="2" t="s">
        <v>981</v>
      </c>
      <c r="AO5103" s="2" t="s">
        <v>13726</v>
      </c>
    </row>
    <row r="5104" spans="17:41">
      <c r="Q5104" s="80">
        <v>0.36157407407407399</v>
      </c>
      <c r="R5104" s="81">
        <v>1</v>
      </c>
      <c r="S5104" s="81" t="s">
        <v>1994</v>
      </c>
      <c r="T5104" s="83" t="s">
        <v>13717</v>
      </c>
      <c r="AL5104" s="79">
        <v>0.381967592592593</v>
      </c>
      <c r="AM5104" s="2">
        <v>2</v>
      </c>
      <c r="AN5104" s="2" t="s">
        <v>270</v>
      </c>
      <c r="AO5104" s="2" t="s">
        <v>13717</v>
      </c>
    </row>
    <row r="5105" spans="17:41">
      <c r="Q5105" s="84">
        <v>0.36163194444444402</v>
      </c>
      <c r="R5105" s="85">
        <v>1</v>
      </c>
      <c r="S5105" s="85" t="s">
        <v>1992</v>
      </c>
      <c r="T5105" s="87" t="s">
        <v>13719</v>
      </c>
      <c r="AL5105" s="79">
        <v>0.38197916666666698</v>
      </c>
      <c r="AM5105" s="2">
        <v>1</v>
      </c>
      <c r="AN5105" s="2" t="s">
        <v>2044</v>
      </c>
      <c r="AO5105" s="2" t="s">
        <v>13719</v>
      </c>
    </row>
    <row r="5106" spans="17:41">
      <c r="Q5106" s="80">
        <v>0.36165509259259299</v>
      </c>
      <c r="R5106" s="81">
        <v>1</v>
      </c>
      <c r="S5106" s="81" t="s">
        <v>2562</v>
      </c>
      <c r="T5106" s="83" t="s">
        <v>13730</v>
      </c>
      <c r="AL5106" s="79">
        <v>0.38197916666666698</v>
      </c>
      <c r="AM5106" s="2">
        <v>1</v>
      </c>
      <c r="AN5106" s="2" t="s">
        <v>645</v>
      </c>
      <c r="AO5106" s="2" t="s">
        <v>13717</v>
      </c>
    </row>
    <row r="5107" spans="17:41">
      <c r="Q5107" s="84">
        <v>0.36179398148148201</v>
      </c>
      <c r="R5107" s="85">
        <v>1</v>
      </c>
      <c r="S5107" s="85" t="s">
        <v>1270</v>
      </c>
      <c r="T5107" s="87" t="s">
        <v>13716</v>
      </c>
      <c r="AL5107" s="79">
        <v>0.382002314814815</v>
      </c>
      <c r="AM5107" s="2">
        <v>1</v>
      </c>
      <c r="AN5107" s="2" t="s">
        <v>822</v>
      </c>
      <c r="AO5107" s="2" t="s">
        <v>13722</v>
      </c>
    </row>
    <row r="5108" spans="17:41">
      <c r="Q5108" s="80">
        <v>0.36180555555555599</v>
      </c>
      <c r="R5108" s="81">
        <v>2</v>
      </c>
      <c r="S5108" s="81" t="s">
        <v>2562</v>
      </c>
      <c r="T5108" s="83" t="s">
        <v>13718</v>
      </c>
      <c r="AL5108" s="79">
        <v>0.38214120370370402</v>
      </c>
      <c r="AM5108" s="2">
        <v>1</v>
      </c>
      <c r="AN5108" s="2" t="s">
        <v>2359</v>
      </c>
      <c r="AO5108" s="2" t="s">
        <v>13719</v>
      </c>
    </row>
    <row r="5109" spans="17:41">
      <c r="Q5109" s="84">
        <v>0.36194444444444401</v>
      </c>
      <c r="R5109" s="85">
        <v>1</v>
      </c>
      <c r="S5109" s="85" t="s">
        <v>4215</v>
      </c>
      <c r="T5109" s="87" t="s">
        <v>13730</v>
      </c>
      <c r="AL5109" s="79">
        <v>0.38218750000000001</v>
      </c>
      <c r="AM5109" s="2">
        <v>1</v>
      </c>
      <c r="AN5109" s="2" t="s">
        <v>5515</v>
      </c>
      <c r="AO5109" s="2" t="s">
        <v>13719</v>
      </c>
    </row>
    <row r="5110" spans="17:41">
      <c r="Q5110" s="80">
        <v>0.36231481481481498</v>
      </c>
      <c r="R5110" s="81">
        <v>1</v>
      </c>
      <c r="S5110" s="81" t="s">
        <v>4200</v>
      </c>
      <c r="T5110" s="83" t="s">
        <v>13723</v>
      </c>
      <c r="AL5110" s="79">
        <v>0.38221064814814798</v>
      </c>
      <c r="AM5110" s="2">
        <v>1</v>
      </c>
      <c r="AN5110" s="2" t="s">
        <v>2045</v>
      </c>
      <c r="AO5110" s="2" t="s">
        <v>13719</v>
      </c>
    </row>
    <row r="5111" spans="17:41">
      <c r="Q5111" s="84">
        <v>0.36232638888888902</v>
      </c>
      <c r="R5111" s="85">
        <v>1</v>
      </c>
      <c r="S5111" s="85" t="s">
        <v>911</v>
      </c>
      <c r="T5111" s="87" t="s">
        <v>13722</v>
      </c>
      <c r="AL5111" s="79">
        <v>0.382233796296296</v>
      </c>
      <c r="AM5111" s="2">
        <v>1</v>
      </c>
      <c r="AN5111" s="2" t="s">
        <v>293</v>
      </c>
      <c r="AO5111" s="2" t="s">
        <v>13717</v>
      </c>
    </row>
    <row r="5112" spans="17:41">
      <c r="Q5112" s="80">
        <v>0.362453703703704</v>
      </c>
      <c r="R5112" s="81">
        <v>1</v>
      </c>
      <c r="S5112" s="81" t="s">
        <v>2513</v>
      </c>
      <c r="T5112" s="83" t="s">
        <v>13719</v>
      </c>
      <c r="AL5112" s="79">
        <v>0.38224537037036999</v>
      </c>
      <c r="AM5112" s="2">
        <v>1</v>
      </c>
      <c r="AN5112" s="2" t="s">
        <v>2562</v>
      </c>
      <c r="AO5112" s="2" t="s">
        <v>13716</v>
      </c>
    </row>
    <row r="5113" spans="17:41">
      <c r="Q5113" s="84">
        <v>0.36247685185185202</v>
      </c>
      <c r="R5113" s="85">
        <v>1</v>
      </c>
      <c r="S5113" s="85" t="s">
        <v>2685</v>
      </c>
      <c r="T5113" s="87" t="s">
        <v>13719</v>
      </c>
      <c r="AL5113" s="79">
        <v>0.38225694444444402</v>
      </c>
      <c r="AM5113" s="2">
        <v>1</v>
      </c>
      <c r="AN5113" s="2" t="s">
        <v>2360</v>
      </c>
      <c r="AO5113" s="2" t="s">
        <v>13719</v>
      </c>
    </row>
    <row r="5114" spans="17:41">
      <c r="Q5114" s="80">
        <v>0.36249999999999999</v>
      </c>
      <c r="R5114" s="81">
        <v>1</v>
      </c>
      <c r="S5114" s="81" t="s">
        <v>2902</v>
      </c>
      <c r="T5114" s="83" t="s">
        <v>13717</v>
      </c>
      <c r="AL5114" s="79">
        <v>0.38225694444444402</v>
      </c>
      <c r="AM5114" s="2">
        <v>1</v>
      </c>
      <c r="AN5114" s="2" t="s">
        <v>648</v>
      </c>
      <c r="AO5114" s="2" t="s">
        <v>13717</v>
      </c>
    </row>
    <row r="5115" spans="17:41">
      <c r="Q5115" s="84">
        <v>0.36249999999999999</v>
      </c>
      <c r="R5115" s="85">
        <v>3</v>
      </c>
      <c r="S5115" s="85" t="s">
        <v>1050</v>
      </c>
      <c r="T5115" s="87" t="s">
        <v>13718</v>
      </c>
      <c r="AL5115" s="79">
        <v>0.38228009259259299</v>
      </c>
      <c r="AM5115" s="2">
        <v>1</v>
      </c>
      <c r="AN5115" s="2" t="s">
        <v>2562</v>
      </c>
      <c r="AO5115" s="2" t="s">
        <v>13719</v>
      </c>
    </row>
    <row r="5116" spans="17:41">
      <c r="Q5116" s="80">
        <v>0.36255787037037002</v>
      </c>
      <c r="R5116" s="81">
        <v>1</v>
      </c>
      <c r="S5116" s="81" t="s">
        <v>2562</v>
      </c>
      <c r="T5116" s="83" t="s">
        <v>13718</v>
      </c>
      <c r="AL5116" s="79">
        <v>0.38230324074074101</v>
      </c>
      <c r="AM5116" s="2">
        <v>1</v>
      </c>
      <c r="AN5116" s="2" t="s">
        <v>647</v>
      </c>
      <c r="AO5116" s="2" t="s">
        <v>13721</v>
      </c>
    </row>
    <row r="5117" spans="17:41">
      <c r="Q5117" s="84">
        <v>0.36266203703703698</v>
      </c>
      <c r="R5117" s="85">
        <v>1</v>
      </c>
      <c r="S5117" s="85" t="s">
        <v>12754</v>
      </c>
      <c r="T5117" s="87" t="s">
        <v>13728</v>
      </c>
      <c r="AL5117" s="79">
        <v>0.38233796296296302</v>
      </c>
      <c r="AM5117" s="2">
        <v>1</v>
      </c>
      <c r="AN5117" s="2" t="s">
        <v>818</v>
      </c>
      <c r="AO5117" s="2" t="s">
        <v>13722</v>
      </c>
    </row>
    <row r="5118" spans="17:41">
      <c r="Q5118" s="80">
        <v>0.36273148148148099</v>
      </c>
      <c r="R5118" s="81">
        <v>1</v>
      </c>
      <c r="S5118" s="81" t="s">
        <v>1107</v>
      </c>
      <c r="T5118" s="83" t="s">
        <v>13721</v>
      </c>
      <c r="AL5118" s="79">
        <v>0.38236111111111099</v>
      </c>
      <c r="AM5118" s="2">
        <v>1</v>
      </c>
      <c r="AN5118" s="2" t="s">
        <v>2562</v>
      </c>
      <c r="AO5118" s="2" t="s">
        <v>13719</v>
      </c>
    </row>
    <row r="5119" spans="17:41">
      <c r="Q5119" s="84">
        <v>0.36276620370370399</v>
      </c>
      <c r="R5119" s="85">
        <v>2</v>
      </c>
      <c r="S5119" s="85" t="s">
        <v>880</v>
      </c>
      <c r="T5119" s="87" t="s">
        <v>13721</v>
      </c>
      <c r="AL5119" s="79">
        <v>0.38241898148148101</v>
      </c>
      <c r="AM5119" s="2">
        <v>1</v>
      </c>
      <c r="AN5119" s="2" t="s">
        <v>911</v>
      </c>
      <c r="AO5119" s="2" t="s">
        <v>13726</v>
      </c>
    </row>
    <row r="5120" spans="17:41">
      <c r="Q5120" s="80">
        <v>0.362800925925926</v>
      </c>
      <c r="R5120" s="81">
        <v>2</v>
      </c>
      <c r="S5120" s="81" t="s">
        <v>220</v>
      </c>
      <c r="T5120" s="83" t="s">
        <v>13718</v>
      </c>
      <c r="AL5120" s="79">
        <v>0.38256944444444402</v>
      </c>
      <c r="AM5120" s="2">
        <v>1</v>
      </c>
      <c r="AN5120" s="2" t="s">
        <v>819</v>
      </c>
      <c r="AO5120" s="2" t="s">
        <v>13722</v>
      </c>
    </row>
    <row r="5121" spans="17:41">
      <c r="Q5121" s="84">
        <v>0.362835648148148</v>
      </c>
      <c r="R5121" s="85">
        <v>1</v>
      </c>
      <c r="S5121" s="85" t="s">
        <v>1995</v>
      </c>
      <c r="T5121" s="87" t="s">
        <v>13719</v>
      </c>
      <c r="AL5121" s="79">
        <v>0.38265046296296301</v>
      </c>
      <c r="AM5121" s="2">
        <v>1</v>
      </c>
      <c r="AN5121" s="2" t="s">
        <v>1064</v>
      </c>
      <c r="AO5121" s="2" t="s">
        <v>13721</v>
      </c>
    </row>
    <row r="5122" spans="17:41">
      <c r="Q5122" s="80">
        <v>0.36285879629629603</v>
      </c>
      <c r="R5122" s="81">
        <v>1</v>
      </c>
      <c r="S5122" s="81" t="s">
        <v>3343</v>
      </c>
      <c r="T5122" s="83" t="s">
        <v>13730</v>
      </c>
      <c r="AL5122" s="79">
        <v>0.38265046296296301</v>
      </c>
      <c r="AM5122" s="2">
        <v>1</v>
      </c>
      <c r="AN5122" s="2" t="s">
        <v>820</v>
      </c>
      <c r="AO5122" s="2" t="s">
        <v>13722</v>
      </c>
    </row>
    <row r="5123" spans="17:41">
      <c r="Q5123" s="84">
        <v>0.36287037037037001</v>
      </c>
      <c r="R5123" s="85">
        <v>1</v>
      </c>
      <c r="S5123" s="85" t="s">
        <v>3626</v>
      </c>
      <c r="T5123" s="87" t="s">
        <v>13716</v>
      </c>
      <c r="AL5123" s="79">
        <v>0.38267361111111098</v>
      </c>
      <c r="AM5123" s="2">
        <v>1</v>
      </c>
      <c r="AN5123" s="2" t="s">
        <v>12828</v>
      </c>
      <c r="AO5123" s="2" t="s">
        <v>13716</v>
      </c>
    </row>
    <row r="5124" spans="17:41">
      <c r="Q5124" s="80">
        <v>0.36311342592592599</v>
      </c>
      <c r="R5124" s="81">
        <v>1</v>
      </c>
      <c r="S5124" s="81" t="s">
        <v>5259</v>
      </c>
      <c r="T5124" s="83" t="s">
        <v>13717</v>
      </c>
      <c r="AL5124" s="79">
        <v>0.38274305555555599</v>
      </c>
      <c r="AM5124" s="2">
        <v>1</v>
      </c>
      <c r="AN5124" s="2" t="s">
        <v>4572</v>
      </c>
      <c r="AO5124" s="2" t="s">
        <v>13717</v>
      </c>
    </row>
    <row r="5125" spans="17:41">
      <c r="Q5125" s="84">
        <v>0.36317129629629602</v>
      </c>
      <c r="R5125" s="85">
        <v>1</v>
      </c>
      <c r="S5125" s="85" t="s">
        <v>5261</v>
      </c>
      <c r="T5125" s="87" t="s">
        <v>13719</v>
      </c>
      <c r="AL5125" s="79">
        <v>0.38282407407407398</v>
      </c>
      <c r="AM5125" s="2">
        <v>2</v>
      </c>
      <c r="AN5125" s="2" t="s">
        <v>2947</v>
      </c>
      <c r="AO5125" s="2" t="s">
        <v>13716</v>
      </c>
    </row>
    <row r="5126" spans="17:41">
      <c r="Q5126" s="80">
        <v>0.36319444444444399</v>
      </c>
      <c r="R5126" s="81">
        <v>2</v>
      </c>
      <c r="S5126" s="81" t="s">
        <v>2315</v>
      </c>
      <c r="T5126" s="83" t="s">
        <v>13717</v>
      </c>
      <c r="AL5126" s="79">
        <v>0.38284722222222201</v>
      </c>
      <c r="AM5126" s="2">
        <v>1</v>
      </c>
      <c r="AN5126" s="2" t="s">
        <v>798</v>
      </c>
      <c r="AO5126" s="2" t="s">
        <v>13726</v>
      </c>
    </row>
    <row r="5127" spans="17:41">
      <c r="Q5127" s="84">
        <v>0.36319444444444399</v>
      </c>
      <c r="R5127" s="85">
        <v>1</v>
      </c>
      <c r="S5127" s="85" t="s">
        <v>5232</v>
      </c>
      <c r="T5127" s="87" t="s">
        <v>13728</v>
      </c>
      <c r="AL5127" s="79">
        <v>0.38285879629629599</v>
      </c>
      <c r="AM5127" s="2">
        <v>1</v>
      </c>
      <c r="AN5127" s="2" t="s">
        <v>646</v>
      </c>
      <c r="AO5127" s="2" t="s">
        <v>13727</v>
      </c>
    </row>
    <row r="5128" spans="17:41">
      <c r="Q5128" s="80">
        <v>0.36322916666666699</v>
      </c>
      <c r="R5128" s="81">
        <v>1</v>
      </c>
      <c r="S5128" s="81" t="s">
        <v>1585</v>
      </c>
      <c r="T5128" s="83" t="s">
        <v>13717</v>
      </c>
      <c r="AL5128" s="79">
        <v>0.38288194444444401</v>
      </c>
      <c r="AM5128" s="2">
        <v>1</v>
      </c>
      <c r="AN5128" s="2" t="s">
        <v>4255</v>
      </c>
      <c r="AO5128" s="2" t="s">
        <v>13717</v>
      </c>
    </row>
    <row r="5129" spans="17:41">
      <c r="Q5129" s="84">
        <v>0.363263888888889</v>
      </c>
      <c r="R5129" s="85">
        <v>2</v>
      </c>
      <c r="S5129" s="85" t="s">
        <v>5269</v>
      </c>
      <c r="T5129" s="87" t="s">
        <v>13719</v>
      </c>
      <c r="AL5129" s="79">
        <v>0.38289351851851799</v>
      </c>
      <c r="AM5129" s="2">
        <v>1</v>
      </c>
      <c r="AN5129" s="2" t="s">
        <v>5516</v>
      </c>
      <c r="AO5129" s="2" t="s">
        <v>13719</v>
      </c>
    </row>
    <row r="5130" spans="17:41">
      <c r="Q5130" s="80">
        <v>0.363263888888889</v>
      </c>
      <c r="R5130" s="81">
        <v>1</v>
      </c>
      <c r="S5130" s="81" t="s">
        <v>2562</v>
      </c>
      <c r="T5130" s="83" t="s">
        <v>13718</v>
      </c>
      <c r="AL5130" s="79">
        <v>0.38289351851851799</v>
      </c>
      <c r="AM5130" s="2">
        <v>1</v>
      </c>
      <c r="AN5130" s="2" t="s">
        <v>1246</v>
      </c>
      <c r="AO5130" s="2" t="s">
        <v>13727</v>
      </c>
    </row>
    <row r="5131" spans="17:41">
      <c r="Q5131" s="84">
        <v>0.36327546296296298</v>
      </c>
      <c r="R5131" s="85">
        <v>1</v>
      </c>
      <c r="S5131" s="85" t="s">
        <v>1997</v>
      </c>
      <c r="T5131" s="87" t="s">
        <v>13719</v>
      </c>
      <c r="AL5131" s="79">
        <v>0.38290509259259298</v>
      </c>
      <c r="AM5131" s="2">
        <v>1</v>
      </c>
      <c r="AN5131" s="2" t="s">
        <v>302</v>
      </c>
      <c r="AO5131" s="2" t="s">
        <v>13720</v>
      </c>
    </row>
    <row r="5132" spans="17:41">
      <c r="Q5132" s="80">
        <v>0.36328703703703702</v>
      </c>
      <c r="R5132" s="81">
        <v>4</v>
      </c>
      <c r="S5132" s="81" t="s">
        <v>5274</v>
      </c>
      <c r="T5132" s="83" t="s">
        <v>13717</v>
      </c>
      <c r="AL5132" s="79">
        <v>0.382928240740741</v>
      </c>
      <c r="AM5132" s="2">
        <v>1</v>
      </c>
      <c r="AN5132" s="2" t="s">
        <v>238</v>
      </c>
      <c r="AO5132" s="2" t="s">
        <v>13718</v>
      </c>
    </row>
    <row r="5133" spans="17:41">
      <c r="Q5133" s="84">
        <v>0.363298611111111</v>
      </c>
      <c r="R5133" s="85">
        <v>2</v>
      </c>
      <c r="S5133" s="85" t="s">
        <v>912</v>
      </c>
      <c r="T5133" s="87" t="s">
        <v>13726</v>
      </c>
      <c r="AL5133" s="79">
        <v>0.38299768518518501</v>
      </c>
      <c r="AM5133" s="2">
        <v>1</v>
      </c>
      <c r="AN5133" s="2" t="s">
        <v>5520</v>
      </c>
      <c r="AO5133" s="2" t="s">
        <v>13719</v>
      </c>
    </row>
    <row r="5134" spans="17:41">
      <c r="Q5134" s="80">
        <v>0.36331018518518499</v>
      </c>
      <c r="R5134" s="81">
        <v>1</v>
      </c>
      <c r="S5134" s="81" t="s">
        <v>5275</v>
      </c>
      <c r="T5134" s="83" t="s">
        <v>13717</v>
      </c>
      <c r="AL5134" s="79">
        <v>0.38299768518518501</v>
      </c>
      <c r="AM5134" s="2">
        <v>2</v>
      </c>
      <c r="AN5134" s="2" t="s">
        <v>12829</v>
      </c>
      <c r="AO5134" s="2" t="s">
        <v>13730</v>
      </c>
    </row>
    <row r="5135" spans="17:41">
      <c r="Q5135" s="84">
        <v>0.36331018518518499</v>
      </c>
      <c r="R5135" s="85">
        <v>1</v>
      </c>
      <c r="S5135" s="85" t="s">
        <v>2901</v>
      </c>
      <c r="T5135" s="87" t="s">
        <v>13721</v>
      </c>
      <c r="AL5135" s="79">
        <v>0.38299768518518501</v>
      </c>
      <c r="AM5135" s="2">
        <v>1</v>
      </c>
      <c r="AN5135" s="2" t="s">
        <v>195</v>
      </c>
      <c r="AO5135" s="2" t="s">
        <v>13730</v>
      </c>
    </row>
    <row r="5136" spans="17:41">
      <c r="Q5136" s="80">
        <v>0.36335648148148098</v>
      </c>
      <c r="R5136" s="81">
        <v>1</v>
      </c>
      <c r="S5136" s="81" t="s">
        <v>2904</v>
      </c>
      <c r="T5136" s="83" t="s">
        <v>13717</v>
      </c>
      <c r="AL5136" s="79">
        <v>0.38310185185185203</v>
      </c>
      <c r="AM5136" s="2">
        <v>1</v>
      </c>
      <c r="AN5136" s="2" t="s">
        <v>2358</v>
      </c>
      <c r="AO5136" s="2" t="s">
        <v>13717</v>
      </c>
    </row>
    <row r="5137" spans="17:41">
      <c r="Q5137" s="84">
        <v>0.36335648148148098</v>
      </c>
      <c r="R5137" s="85">
        <v>1</v>
      </c>
      <c r="S5137" s="85" t="s">
        <v>1996</v>
      </c>
      <c r="T5137" s="87" t="s">
        <v>13717</v>
      </c>
      <c r="AL5137" s="79">
        <v>0.38311342592592601</v>
      </c>
      <c r="AM5137" s="2">
        <v>2</v>
      </c>
      <c r="AN5137" s="2" t="s">
        <v>5513</v>
      </c>
      <c r="AO5137" s="2" t="s">
        <v>13719</v>
      </c>
    </row>
    <row r="5138" spans="17:41">
      <c r="Q5138" s="80">
        <v>0.36339120370370398</v>
      </c>
      <c r="R5138" s="81">
        <v>1</v>
      </c>
      <c r="S5138" s="81" t="s">
        <v>1999</v>
      </c>
      <c r="T5138" s="83" t="s">
        <v>13717</v>
      </c>
      <c r="AL5138" s="79">
        <v>0.38312499999999999</v>
      </c>
      <c r="AM5138" s="2">
        <v>1</v>
      </c>
      <c r="AN5138" s="2" t="s">
        <v>982</v>
      </c>
      <c r="AO5138" s="2" t="s">
        <v>13726</v>
      </c>
    </row>
    <row r="5139" spans="17:41">
      <c r="Q5139" s="84">
        <v>0.36339120370370398</v>
      </c>
      <c r="R5139" s="85">
        <v>1</v>
      </c>
      <c r="S5139" s="85" t="s">
        <v>2313</v>
      </c>
      <c r="T5139" s="87" t="s">
        <v>13719</v>
      </c>
      <c r="AL5139" s="79">
        <v>0.38321759259259303</v>
      </c>
      <c r="AM5139" s="2">
        <v>1</v>
      </c>
      <c r="AN5139" s="2" t="s">
        <v>2949</v>
      </c>
      <c r="AO5139" s="2" t="s">
        <v>13716</v>
      </c>
    </row>
    <row r="5140" spans="17:41">
      <c r="Q5140" s="80">
        <v>0.36340277777777802</v>
      </c>
      <c r="R5140" s="81">
        <v>1</v>
      </c>
      <c r="S5140" s="81" t="s">
        <v>5263</v>
      </c>
      <c r="T5140" s="83" t="s">
        <v>13717</v>
      </c>
      <c r="AL5140" s="79">
        <v>0.38322916666666701</v>
      </c>
      <c r="AM5140" s="2">
        <v>1</v>
      </c>
      <c r="AN5140" s="2" t="s">
        <v>2698</v>
      </c>
      <c r="AO5140" s="2" t="s">
        <v>13719</v>
      </c>
    </row>
    <row r="5141" spans="17:41">
      <c r="Q5141" s="84">
        <v>0.363414351851852</v>
      </c>
      <c r="R5141" s="85">
        <v>1</v>
      </c>
      <c r="S5141" s="85" t="s">
        <v>5277</v>
      </c>
      <c r="T5141" s="87" t="s">
        <v>13717</v>
      </c>
      <c r="AL5141" s="79">
        <v>0.38329861111111102</v>
      </c>
      <c r="AM5141" s="2">
        <v>1</v>
      </c>
      <c r="AN5141" s="2" t="s">
        <v>13737</v>
      </c>
      <c r="AO5141" s="2" t="s">
        <v>13720</v>
      </c>
    </row>
    <row r="5142" spans="17:41">
      <c r="Q5142" s="80">
        <v>0.36343750000000002</v>
      </c>
      <c r="R5142" s="81">
        <v>1</v>
      </c>
      <c r="S5142" s="81" t="s">
        <v>2000</v>
      </c>
      <c r="T5142" s="83" t="s">
        <v>13717</v>
      </c>
      <c r="AL5142" s="79">
        <v>0.38329861111111102</v>
      </c>
      <c r="AM5142" s="2">
        <v>1</v>
      </c>
      <c r="AN5142" s="2" t="s">
        <v>3987</v>
      </c>
      <c r="AO5142" s="2" t="s">
        <v>13723</v>
      </c>
    </row>
    <row r="5143" spans="17:41">
      <c r="Q5143" s="84">
        <v>0.36347222222222197</v>
      </c>
      <c r="R5143" s="85">
        <v>2</v>
      </c>
      <c r="S5143" s="85" t="s">
        <v>3148</v>
      </c>
      <c r="T5143" s="87" t="s">
        <v>13721</v>
      </c>
      <c r="AL5143" s="79">
        <v>0.38335648148148099</v>
      </c>
      <c r="AM5143" s="2">
        <v>1</v>
      </c>
      <c r="AN5143" s="2" t="s">
        <v>649</v>
      </c>
      <c r="AO5143" s="2" t="s">
        <v>13722</v>
      </c>
    </row>
    <row r="5144" spans="17:41">
      <c r="Q5144" s="80">
        <v>0.36350694444444398</v>
      </c>
      <c r="R5144" s="81">
        <v>1</v>
      </c>
      <c r="S5144" s="81" t="s">
        <v>5270</v>
      </c>
      <c r="T5144" s="83" t="s">
        <v>13719</v>
      </c>
      <c r="AL5144" s="79">
        <v>0.38341435185185202</v>
      </c>
      <c r="AM5144" s="2">
        <v>1</v>
      </c>
      <c r="AN5144" s="2" t="s">
        <v>1641</v>
      </c>
      <c r="AO5144" s="2" t="s">
        <v>13717</v>
      </c>
    </row>
    <row r="5145" spans="17:41">
      <c r="Q5145" s="84">
        <v>0.36358796296296297</v>
      </c>
      <c r="R5145" s="85">
        <v>1</v>
      </c>
      <c r="S5145" s="85" t="s">
        <v>5281</v>
      </c>
      <c r="T5145" s="87" t="s">
        <v>13717</v>
      </c>
      <c r="AL5145" s="79">
        <v>0.38344907407407403</v>
      </c>
      <c r="AM5145" s="2">
        <v>1</v>
      </c>
      <c r="AN5145" s="2" t="s">
        <v>4499</v>
      </c>
      <c r="AO5145" s="2" t="s">
        <v>13717</v>
      </c>
    </row>
    <row r="5146" spans="17:41">
      <c r="Q5146" s="80">
        <v>0.36362268518518498</v>
      </c>
      <c r="R5146" s="81">
        <v>1</v>
      </c>
      <c r="S5146" s="81" t="s">
        <v>234</v>
      </c>
      <c r="T5146" s="83" t="s">
        <v>13730</v>
      </c>
      <c r="AL5146" s="79">
        <v>0.38347222222222199</v>
      </c>
      <c r="AM5146" s="2">
        <v>1</v>
      </c>
      <c r="AN5146" s="2" t="s">
        <v>5527</v>
      </c>
      <c r="AO5146" s="2" t="s">
        <v>13719</v>
      </c>
    </row>
    <row r="5147" spans="17:41">
      <c r="Q5147" s="84">
        <v>0.363645833333333</v>
      </c>
      <c r="R5147" s="85">
        <v>1</v>
      </c>
      <c r="S5147" s="85" t="s">
        <v>5282</v>
      </c>
      <c r="T5147" s="87" t="s">
        <v>13717</v>
      </c>
      <c r="AL5147" s="79">
        <v>0.38347222222222199</v>
      </c>
      <c r="AM5147" s="2">
        <v>1</v>
      </c>
      <c r="AN5147" s="2" t="s">
        <v>4254</v>
      </c>
      <c r="AO5147" s="2" t="s">
        <v>13716</v>
      </c>
    </row>
    <row r="5148" spans="17:41">
      <c r="Q5148" s="80">
        <v>0.363726851851852</v>
      </c>
      <c r="R5148" s="81">
        <v>1</v>
      </c>
      <c r="S5148" s="81" t="s">
        <v>12755</v>
      </c>
      <c r="T5148" s="83" t="s">
        <v>13716</v>
      </c>
      <c r="AL5148" s="79">
        <v>0.383506944444444</v>
      </c>
      <c r="AM5148" s="2">
        <v>1</v>
      </c>
      <c r="AN5148" s="2" t="s">
        <v>12830</v>
      </c>
      <c r="AO5148" s="2" t="s">
        <v>13717</v>
      </c>
    </row>
    <row r="5149" spans="17:41">
      <c r="Q5149" s="84">
        <v>0.36378472222222202</v>
      </c>
      <c r="R5149" s="85">
        <v>1</v>
      </c>
      <c r="S5149" s="85" t="s">
        <v>12756</v>
      </c>
      <c r="T5149" s="87" t="s">
        <v>13718</v>
      </c>
      <c r="AL5149" s="79">
        <v>0.38369212962963001</v>
      </c>
      <c r="AM5149" s="2">
        <v>1</v>
      </c>
      <c r="AN5149" s="2" t="s">
        <v>641</v>
      </c>
      <c r="AO5149" s="2" t="s">
        <v>13718</v>
      </c>
    </row>
    <row r="5150" spans="17:41">
      <c r="Q5150" s="80">
        <v>0.36379629629629601</v>
      </c>
      <c r="R5150" s="81">
        <v>1</v>
      </c>
      <c r="S5150" s="81" t="s">
        <v>2686</v>
      </c>
      <c r="T5150" s="83" t="s">
        <v>13717</v>
      </c>
      <c r="AL5150" s="79">
        <v>0.38376157407407402</v>
      </c>
      <c r="AM5150" s="2">
        <v>1</v>
      </c>
      <c r="AN5150" s="2" t="s">
        <v>1646</v>
      </c>
      <c r="AO5150" s="2" t="s">
        <v>13723</v>
      </c>
    </row>
    <row r="5151" spans="17:41">
      <c r="Q5151" s="84">
        <v>0.36394675925925901</v>
      </c>
      <c r="R5151" s="85">
        <v>1</v>
      </c>
      <c r="S5151" s="85" t="s">
        <v>12757</v>
      </c>
      <c r="T5151" s="87" t="s">
        <v>13716</v>
      </c>
      <c r="AL5151" s="79">
        <v>0.38378472222222199</v>
      </c>
      <c r="AM5151" s="2">
        <v>2</v>
      </c>
      <c r="AN5151" s="2" t="s">
        <v>650</v>
      </c>
      <c r="AO5151" s="2" t="s">
        <v>13717</v>
      </c>
    </row>
    <row r="5152" spans="17:41">
      <c r="Q5152" s="80">
        <v>0.36400462962962998</v>
      </c>
      <c r="R5152" s="81">
        <v>2</v>
      </c>
      <c r="S5152" s="81" t="s">
        <v>222</v>
      </c>
      <c r="T5152" s="83" t="s">
        <v>13726</v>
      </c>
      <c r="AL5152" s="79">
        <v>0.38383101851851897</v>
      </c>
      <c r="AM5152" s="2">
        <v>1</v>
      </c>
      <c r="AN5152" s="2" t="s">
        <v>12766</v>
      </c>
      <c r="AO5152" s="2" t="s">
        <v>13717</v>
      </c>
    </row>
    <row r="5153" spans="17:41">
      <c r="Q5153" s="84">
        <v>0.36406250000000001</v>
      </c>
      <c r="R5153" s="85">
        <v>1</v>
      </c>
      <c r="S5153" s="85" t="s">
        <v>5267</v>
      </c>
      <c r="T5153" s="87" t="s">
        <v>13719</v>
      </c>
      <c r="AL5153" s="79">
        <v>0.38383101851851897</v>
      </c>
      <c r="AM5153" s="2">
        <v>2</v>
      </c>
      <c r="AN5153" s="2" t="s">
        <v>4502</v>
      </c>
      <c r="AO5153" s="2" t="s">
        <v>13721</v>
      </c>
    </row>
    <row r="5154" spans="17:41">
      <c r="Q5154" s="80">
        <v>0.36412037037036998</v>
      </c>
      <c r="R5154" s="81">
        <v>2</v>
      </c>
      <c r="S5154" s="81" t="s">
        <v>2004</v>
      </c>
      <c r="T5154" s="83" t="s">
        <v>13722</v>
      </c>
      <c r="AL5154" s="79">
        <v>0.38387731481481502</v>
      </c>
      <c r="AM5154" s="2">
        <v>1</v>
      </c>
      <c r="AN5154" s="2" t="s">
        <v>825</v>
      </c>
      <c r="AO5154" s="2" t="s">
        <v>13722</v>
      </c>
    </row>
    <row r="5155" spans="17:41">
      <c r="Q5155" s="84">
        <v>0.36416666666666703</v>
      </c>
      <c r="R5155" s="85">
        <v>1</v>
      </c>
      <c r="S5155" s="85" t="s">
        <v>1587</v>
      </c>
      <c r="T5155" s="87" t="s">
        <v>13717</v>
      </c>
      <c r="AL5155" s="79">
        <v>0.38391203703703702</v>
      </c>
      <c r="AM5155" s="2">
        <v>1</v>
      </c>
      <c r="AN5155" s="2" t="s">
        <v>824</v>
      </c>
      <c r="AO5155" s="2" t="s">
        <v>13717</v>
      </c>
    </row>
    <row r="5156" spans="17:41">
      <c r="Q5156" s="80">
        <v>0.36421296296296302</v>
      </c>
      <c r="R5156" s="81">
        <v>1</v>
      </c>
      <c r="S5156" s="81" t="s">
        <v>5280</v>
      </c>
      <c r="T5156" s="83" t="s">
        <v>13719</v>
      </c>
      <c r="AL5156" s="79">
        <v>0.38393518518518499</v>
      </c>
      <c r="AM5156" s="2">
        <v>1</v>
      </c>
      <c r="AN5156" s="2" t="s">
        <v>1113</v>
      </c>
      <c r="AO5156" s="2" t="s">
        <v>13720</v>
      </c>
    </row>
    <row r="5157" spans="17:41">
      <c r="Q5157" s="84">
        <v>0.36429398148148101</v>
      </c>
      <c r="R5157" s="85">
        <v>1</v>
      </c>
      <c r="S5157" s="85" t="s">
        <v>5271</v>
      </c>
      <c r="T5157" s="87" t="s">
        <v>13719</v>
      </c>
      <c r="AL5157" s="79">
        <v>0.38395833333333301</v>
      </c>
      <c r="AM5157" s="2">
        <v>1</v>
      </c>
      <c r="AN5157" s="2" t="s">
        <v>12831</v>
      </c>
      <c r="AO5157" s="2" t="s">
        <v>13717</v>
      </c>
    </row>
    <row r="5158" spans="17:41">
      <c r="Q5158" s="80">
        <v>0.36431712962962998</v>
      </c>
      <c r="R5158" s="81">
        <v>1</v>
      </c>
      <c r="S5158" s="81" t="s">
        <v>12758</v>
      </c>
      <c r="T5158" s="83" t="s">
        <v>13730</v>
      </c>
      <c r="AL5158" s="79">
        <v>0.38398148148148098</v>
      </c>
      <c r="AM5158" s="2">
        <v>1</v>
      </c>
      <c r="AN5158" s="2" t="s">
        <v>2950</v>
      </c>
      <c r="AO5158" s="2" t="s">
        <v>13716</v>
      </c>
    </row>
    <row r="5159" spans="17:41">
      <c r="Q5159" s="84">
        <v>0.36447916666666702</v>
      </c>
      <c r="R5159" s="85">
        <v>1</v>
      </c>
      <c r="S5159" s="85" t="s">
        <v>1582</v>
      </c>
      <c r="T5159" s="87" t="s">
        <v>13719</v>
      </c>
      <c r="AL5159" s="79">
        <v>0.38413194444444398</v>
      </c>
      <c r="AM5159" s="2">
        <v>1</v>
      </c>
      <c r="AN5159" s="2" t="s">
        <v>1112</v>
      </c>
      <c r="AO5159" s="2" t="s">
        <v>13721</v>
      </c>
    </row>
    <row r="5160" spans="17:41">
      <c r="Q5160" s="80">
        <v>0.364490740740741</v>
      </c>
      <c r="R5160" s="81">
        <v>2</v>
      </c>
      <c r="S5160" s="81" t="s">
        <v>12759</v>
      </c>
      <c r="T5160" s="83" t="s">
        <v>13718</v>
      </c>
      <c r="AL5160" s="79">
        <v>0.38414351851851902</v>
      </c>
      <c r="AM5160" s="2">
        <v>1</v>
      </c>
      <c r="AN5160" s="2" t="s">
        <v>651</v>
      </c>
      <c r="AO5160" s="2" t="s">
        <v>13717</v>
      </c>
    </row>
    <row r="5161" spans="17:41">
      <c r="Q5161" s="84">
        <v>0.36464120370370401</v>
      </c>
      <c r="R5161" s="85">
        <v>2</v>
      </c>
      <c r="S5161" s="85" t="s">
        <v>5272</v>
      </c>
      <c r="T5161" s="87" t="s">
        <v>13719</v>
      </c>
      <c r="AL5161" s="79">
        <v>0.38431712962962999</v>
      </c>
      <c r="AM5161" s="2">
        <v>2</v>
      </c>
      <c r="AN5161" s="2" t="s">
        <v>823</v>
      </c>
      <c r="AO5161" s="2" t="s">
        <v>13718</v>
      </c>
    </row>
    <row r="5162" spans="17:41">
      <c r="Q5162" s="80">
        <v>0.36464120370370401</v>
      </c>
      <c r="R5162" s="81">
        <v>1</v>
      </c>
      <c r="S5162" s="81" t="s">
        <v>2562</v>
      </c>
      <c r="T5162" s="83" t="s">
        <v>13718</v>
      </c>
      <c r="AL5162" s="79">
        <v>0.384351851851852</v>
      </c>
      <c r="AM5162" s="2">
        <v>1</v>
      </c>
      <c r="AN5162" s="2" t="s">
        <v>2951</v>
      </c>
      <c r="AO5162" s="2" t="s">
        <v>13719</v>
      </c>
    </row>
    <row r="5163" spans="17:41">
      <c r="Q5163" s="84">
        <v>0.3646875</v>
      </c>
      <c r="R5163" s="85">
        <v>1</v>
      </c>
      <c r="S5163" s="85" t="s">
        <v>2562</v>
      </c>
      <c r="T5163" s="87" t="s">
        <v>13718</v>
      </c>
      <c r="AL5163" s="79">
        <v>0.38437500000000002</v>
      </c>
      <c r="AM5163" s="2">
        <v>1</v>
      </c>
      <c r="AN5163" s="2" t="s">
        <v>304</v>
      </c>
      <c r="AO5163" s="2" t="s">
        <v>13717</v>
      </c>
    </row>
    <row r="5164" spans="17:41">
      <c r="Q5164" s="80">
        <v>0.36469907407407398</v>
      </c>
      <c r="R5164" s="81">
        <v>2</v>
      </c>
      <c r="S5164" s="81" t="s">
        <v>1998</v>
      </c>
      <c r="T5164" s="83" t="s">
        <v>13716</v>
      </c>
      <c r="AL5164" s="79">
        <v>0.38440972222222197</v>
      </c>
      <c r="AM5164" s="2">
        <v>1</v>
      </c>
      <c r="AN5164" s="2" t="s">
        <v>1335</v>
      </c>
      <c r="AO5164" s="2" t="s">
        <v>13721</v>
      </c>
    </row>
    <row r="5165" spans="17:41">
      <c r="Q5165" s="84">
        <v>0.36469907407407398</v>
      </c>
      <c r="R5165" s="85">
        <v>1</v>
      </c>
      <c r="S5165" s="85" t="s">
        <v>2908</v>
      </c>
      <c r="T5165" s="87" t="s">
        <v>13722</v>
      </c>
      <c r="AL5165" s="79">
        <v>0.384618055555556</v>
      </c>
      <c r="AM5165" s="2">
        <v>4</v>
      </c>
      <c r="AN5165" s="2" t="s">
        <v>5523</v>
      </c>
      <c r="AO5165" s="2" t="s">
        <v>13719</v>
      </c>
    </row>
    <row r="5166" spans="17:41">
      <c r="Q5166" s="80">
        <v>0.364722222222222</v>
      </c>
      <c r="R5166" s="81">
        <v>1</v>
      </c>
      <c r="S5166" s="81" t="s">
        <v>5276</v>
      </c>
      <c r="T5166" s="83" t="s">
        <v>13717</v>
      </c>
      <c r="AL5166" s="79">
        <v>0.38462962962962999</v>
      </c>
      <c r="AM5166" s="2">
        <v>1</v>
      </c>
      <c r="AN5166" s="2" t="s">
        <v>652</v>
      </c>
      <c r="AO5166" s="2" t="s">
        <v>13722</v>
      </c>
    </row>
    <row r="5167" spans="17:41">
      <c r="Q5167" s="84">
        <v>0.36476851851851799</v>
      </c>
      <c r="R5167" s="85">
        <v>1</v>
      </c>
      <c r="S5167" s="85" t="s">
        <v>3855</v>
      </c>
      <c r="T5167" s="87" t="s">
        <v>13726</v>
      </c>
      <c r="AL5167" s="79">
        <v>0.38472222222222202</v>
      </c>
      <c r="AM5167" s="2">
        <v>1</v>
      </c>
      <c r="AN5167" s="2" t="s">
        <v>5525</v>
      </c>
      <c r="AO5167" s="2" t="s">
        <v>13719</v>
      </c>
    </row>
    <row r="5168" spans="17:41">
      <c r="Q5168" s="80">
        <v>0.36476851851851799</v>
      </c>
      <c r="R5168" s="81">
        <v>1</v>
      </c>
      <c r="S5168" s="81" t="s">
        <v>2562</v>
      </c>
      <c r="T5168" s="83" t="s">
        <v>13718</v>
      </c>
      <c r="AL5168" s="79">
        <v>0.384733796296296</v>
      </c>
      <c r="AM5168" s="2">
        <v>1</v>
      </c>
      <c r="AN5168" s="2" t="s">
        <v>1198</v>
      </c>
      <c r="AO5168" s="2" t="s">
        <v>13729</v>
      </c>
    </row>
    <row r="5169" spans="17:41">
      <c r="Q5169" s="84">
        <v>0.364803240740741</v>
      </c>
      <c r="R5169" s="85">
        <v>1</v>
      </c>
      <c r="S5169" s="85" t="s">
        <v>2069</v>
      </c>
      <c r="T5169" s="87" t="s">
        <v>13722</v>
      </c>
      <c r="AL5169" s="79">
        <v>0.38474537037036999</v>
      </c>
      <c r="AM5169" s="2">
        <v>1</v>
      </c>
      <c r="AN5169" s="2" t="s">
        <v>5526</v>
      </c>
      <c r="AO5169" s="2" t="s">
        <v>13719</v>
      </c>
    </row>
    <row r="5170" spans="17:41">
      <c r="Q5170" s="80">
        <v>0.36487268518518501</v>
      </c>
      <c r="R5170" s="81">
        <v>1</v>
      </c>
      <c r="S5170" s="81" t="s">
        <v>2514</v>
      </c>
      <c r="T5170" s="83" t="s">
        <v>13717</v>
      </c>
      <c r="AL5170" s="79">
        <v>0.38476851851851901</v>
      </c>
      <c r="AM5170" s="2">
        <v>1</v>
      </c>
      <c r="AN5170" s="2" t="s">
        <v>12832</v>
      </c>
      <c r="AO5170" s="2" t="s">
        <v>13723</v>
      </c>
    </row>
    <row r="5171" spans="17:41">
      <c r="Q5171" s="84">
        <v>0.36488425925925899</v>
      </c>
      <c r="R5171" s="85">
        <v>1</v>
      </c>
      <c r="S5171" s="85" t="s">
        <v>12760</v>
      </c>
      <c r="T5171" s="87" t="s">
        <v>13730</v>
      </c>
      <c r="AL5171" s="79">
        <v>0.38482638888888898</v>
      </c>
      <c r="AM5171" s="2">
        <v>1</v>
      </c>
      <c r="AN5171" s="2" t="s">
        <v>1283</v>
      </c>
      <c r="AO5171" s="2" t="s">
        <v>13717</v>
      </c>
    </row>
    <row r="5172" spans="17:41">
      <c r="Q5172" s="80">
        <v>0.364918981481481</v>
      </c>
      <c r="R5172" s="81">
        <v>3</v>
      </c>
      <c r="S5172" s="81" t="s">
        <v>344</v>
      </c>
      <c r="T5172" s="83" t="s">
        <v>13718</v>
      </c>
      <c r="AL5172" s="79">
        <v>0.38483796296296302</v>
      </c>
      <c r="AM5172" s="2">
        <v>2</v>
      </c>
      <c r="AN5172" s="2" t="s">
        <v>5528</v>
      </c>
      <c r="AO5172" s="2" t="s">
        <v>13719</v>
      </c>
    </row>
    <row r="5173" spans="17:41">
      <c r="Q5173" s="84">
        <v>0.36505787037037002</v>
      </c>
      <c r="R5173" s="85">
        <v>1</v>
      </c>
      <c r="S5173" s="85" t="s">
        <v>5273</v>
      </c>
      <c r="T5173" s="87" t="s">
        <v>13716</v>
      </c>
      <c r="AL5173" s="79">
        <v>0.38488425925925901</v>
      </c>
      <c r="AM5173" s="2">
        <v>1</v>
      </c>
      <c r="AN5173" s="2" t="s">
        <v>2532</v>
      </c>
      <c r="AO5173" s="2" t="s">
        <v>13719</v>
      </c>
    </row>
    <row r="5174" spans="17:41">
      <c r="Q5174" s="80">
        <v>0.365185185185185</v>
      </c>
      <c r="R5174" s="81">
        <v>1</v>
      </c>
      <c r="S5174" s="81" t="s">
        <v>1583</v>
      </c>
      <c r="T5174" s="83" t="s">
        <v>13721</v>
      </c>
      <c r="AL5174" s="79">
        <v>0.384930555555556</v>
      </c>
      <c r="AM5174" s="2">
        <v>1</v>
      </c>
      <c r="AN5174" s="2" t="s">
        <v>5529</v>
      </c>
      <c r="AO5174" s="2" t="s">
        <v>13719</v>
      </c>
    </row>
    <row r="5175" spans="17:41">
      <c r="Q5175" s="84">
        <v>0.36525462962963001</v>
      </c>
      <c r="R5175" s="85">
        <v>1</v>
      </c>
      <c r="S5175" s="85" t="s">
        <v>2318</v>
      </c>
      <c r="T5175" s="87" t="s">
        <v>13717</v>
      </c>
      <c r="AL5175" s="79">
        <v>0.384930555555556</v>
      </c>
      <c r="AM5175" s="2">
        <v>1</v>
      </c>
      <c r="AN5175" s="2" t="s">
        <v>1658</v>
      </c>
      <c r="AO5175" s="2" t="s">
        <v>13718</v>
      </c>
    </row>
    <row r="5176" spans="17:41">
      <c r="Q5176" s="80">
        <v>0.365300925925926</v>
      </c>
      <c r="R5176" s="81">
        <v>6</v>
      </c>
      <c r="S5176" s="81" t="s">
        <v>2906</v>
      </c>
      <c r="T5176" s="83" t="s">
        <v>13719</v>
      </c>
      <c r="AL5176" s="79">
        <v>0.38494212962962998</v>
      </c>
      <c r="AM5176" s="2">
        <v>2</v>
      </c>
      <c r="AN5176" s="2" t="s">
        <v>5530</v>
      </c>
      <c r="AO5176" s="2" t="s">
        <v>13719</v>
      </c>
    </row>
    <row r="5177" spans="17:41">
      <c r="Q5177" s="84">
        <v>0.36539351851851898</v>
      </c>
      <c r="R5177" s="85">
        <v>1</v>
      </c>
      <c r="S5177" s="85" t="s">
        <v>5283</v>
      </c>
      <c r="T5177" s="87" t="s">
        <v>13717</v>
      </c>
      <c r="AL5177" s="79">
        <v>0.38494212962962998</v>
      </c>
      <c r="AM5177" s="2">
        <v>1</v>
      </c>
      <c r="AN5177" s="2" t="s">
        <v>4256</v>
      </c>
      <c r="AO5177" s="2" t="s">
        <v>13717</v>
      </c>
    </row>
    <row r="5178" spans="17:41">
      <c r="Q5178" s="80">
        <v>0.365416666666667</v>
      </c>
      <c r="R5178" s="81">
        <v>1</v>
      </c>
      <c r="S5178" s="81" t="s">
        <v>12761</v>
      </c>
      <c r="T5178" s="83" t="s">
        <v>13718</v>
      </c>
      <c r="AL5178" s="79">
        <v>0.384965277777778</v>
      </c>
      <c r="AM5178" s="2">
        <v>1</v>
      </c>
      <c r="AN5178" s="2" t="s">
        <v>809</v>
      </c>
      <c r="AO5178" s="2" t="s">
        <v>13718</v>
      </c>
    </row>
    <row r="5179" spans="17:41">
      <c r="Q5179" s="84">
        <v>0.36543981481481502</v>
      </c>
      <c r="R5179" s="85">
        <v>1</v>
      </c>
      <c r="S5179" s="85" t="s">
        <v>606</v>
      </c>
      <c r="T5179" s="87" t="s">
        <v>13730</v>
      </c>
      <c r="AL5179" s="79">
        <v>0.38497685185185199</v>
      </c>
      <c r="AM5179" s="2">
        <v>1</v>
      </c>
      <c r="AN5179" s="2" t="s">
        <v>5531</v>
      </c>
      <c r="AO5179" s="2" t="s">
        <v>13719</v>
      </c>
    </row>
    <row r="5180" spans="17:41">
      <c r="Q5180" s="80">
        <v>0.36547453703703697</v>
      </c>
      <c r="R5180" s="81">
        <v>1</v>
      </c>
      <c r="S5180" s="81" t="s">
        <v>2687</v>
      </c>
      <c r="T5180" s="83" t="s">
        <v>13719</v>
      </c>
      <c r="AL5180" s="79">
        <v>0.385081018518519</v>
      </c>
      <c r="AM5180" s="2">
        <v>4</v>
      </c>
      <c r="AN5180" s="2" t="s">
        <v>5532</v>
      </c>
      <c r="AO5180" s="2" t="s">
        <v>13719</v>
      </c>
    </row>
    <row r="5181" spans="17:41">
      <c r="Q5181" s="84">
        <v>0.36550925925925898</v>
      </c>
      <c r="R5181" s="85">
        <v>1</v>
      </c>
      <c r="S5181" s="85" t="s">
        <v>231</v>
      </c>
      <c r="T5181" s="87" t="s">
        <v>13718</v>
      </c>
      <c r="AL5181" s="79">
        <v>0.385081018518519</v>
      </c>
      <c r="AM5181" s="2">
        <v>1</v>
      </c>
      <c r="AN5181" s="2" t="s">
        <v>653</v>
      </c>
      <c r="AO5181" s="2" t="s">
        <v>13717</v>
      </c>
    </row>
    <row r="5182" spans="17:41">
      <c r="Q5182" s="80">
        <v>0.36554398148148098</v>
      </c>
      <c r="R5182" s="81">
        <v>1</v>
      </c>
      <c r="S5182" s="81" t="s">
        <v>5279</v>
      </c>
      <c r="T5182" s="83" t="s">
        <v>13719</v>
      </c>
      <c r="AL5182" s="79">
        <v>0.38509259259259299</v>
      </c>
      <c r="AM5182" s="2">
        <v>1</v>
      </c>
      <c r="AN5182" s="2" t="s">
        <v>654</v>
      </c>
      <c r="AO5182" s="2" t="s">
        <v>13717</v>
      </c>
    </row>
    <row r="5183" spans="17:41">
      <c r="Q5183" s="84">
        <v>0.36557870370370399</v>
      </c>
      <c r="R5183" s="85">
        <v>1</v>
      </c>
      <c r="S5183" s="85" t="s">
        <v>5295</v>
      </c>
      <c r="T5183" s="87" t="s">
        <v>13719</v>
      </c>
      <c r="AL5183" s="79">
        <v>0.38511574074074101</v>
      </c>
      <c r="AM5183" s="2">
        <v>1</v>
      </c>
      <c r="AN5183" s="2" t="s">
        <v>2953</v>
      </c>
      <c r="AO5183" s="2" t="s">
        <v>13719</v>
      </c>
    </row>
    <row r="5184" spans="17:41">
      <c r="Q5184" s="80">
        <v>0.36561342592592599</v>
      </c>
      <c r="R5184" s="81">
        <v>1</v>
      </c>
      <c r="S5184" s="81" t="s">
        <v>2001</v>
      </c>
      <c r="T5184" s="83" t="s">
        <v>13719</v>
      </c>
      <c r="AL5184" s="79">
        <v>0.38515046296296301</v>
      </c>
      <c r="AM5184" s="2">
        <v>1</v>
      </c>
      <c r="AN5184" s="2" t="s">
        <v>2954</v>
      </c>
      <c r="AO5184" s="2" t="s">
        <v>13719</v>
      </c>
    </row>
    <row r="5185" spans="17:41">
      <c r="Q5185" s="84">
        <v>0.36565972222222198</v>
      </c>
      <c r="R5185" s="85">
        <v>1</v>
      </c>
      <c r="S5185" s="85" t="s">
        <v>5284</v>
      </c>
      <c r="T5185" s="87" t="s">
        <v>13719</v>
      </c>
      <c r="AL5185" s="79">
        <v>0.38517361111111098</v>
      </c>
      <c r="AM5185" s="2">
        <v>1</v>
      </c>
      <c r="AN5185" s="2" t="s">
        <v>2955</v>
      </c>
      <c r="AO5185" s="2" t="s">
        <v>13719</v>
      </c>
    </row>
    <row r="5186" spans="17:41">
      <c r="Q5186" s="80">
        <v>0.36570601851851903</v>
      </c>
      <c r="R5186" s="81">
        <v>1</v>
      </c>
      <c r="S5186" s="81" t="s">
        <v>2562</v>
      </c>
      <c r="T5186" s="83" t="s">
        <v>13730</v>
      </c>
      <c r="AL5186" s="79">
        <v>0.385196759259259</v>
      </c>
      <c r="AM5186" s="2">
        <v>2</v>
      </c>
      <c r="AN5186" s="2" t="s">
        <v>307</v>
      </c>
      <c r="AO5186" s="2" t="s">
        <v>13717</v>
      </c>
    </row>
    <row r="5187" spans="17:41">
      <c r="Q5187" s="84">
        <v>0.36571759259259301</v>
      </c>
      <c r="R5187" s="85">
        <v>1</v>
      </c>
      <c r="S5187" s="85" t="s">
        <v>2592</v>
      </c>
      <c r="T5187" s="87" t="s">
        <v>13719</v>
      </c>
      <c r="AL5187" s="79">
        <v>0.38524305555555599</v>
      </c>
      <c r="AM5187" s="2">
        <v>1</v>
      </c>
      <c r="AN5187" s="2" t="s">
        <v>655</v>
      </c>
      <c r="AO5187" s="2" t="s">
        <v>13722</v>
      </c>
    </row>
    <row r="5188" spans="17:41">
      <c r="Q5188" s="80">
        <v>0.36577546296296298</v>
      </c>
      <c r="R5188" s="81">
        <v>2</v>
      </c>
      <c r="S5188" s="81" t="s">
        <v>5285</v>
      </c>
      <c r="T5188" s="83" t="s">
        <v>13717</v>
      </c>
      <c r="AL5188" s="79">
        <v>0.38525462962962997</v>
      </c>
      <c r="AM5188" s="2">
        <v>1</v>
      </c>
      <c r="AN5188" s="2" t="s">
        <v>2956</v>
      </c>
      <c r="AO5188" s="2" t="s">
        <v>13719</v>
      </c>
    </row>
    <row r="5189" spans="17:41">
      <c r="Q5189" s="84">
        <v>0.36583333333333301</v>
      </c>
      <c r="R5189" s="85">
        <v>1</v>
      </c>
      <c r="S5189" s="85" t="s">
        <v>5286</v>
      </c>
      <c r="T5189" s="87" t="s">
        <v>13717</v>
      </c>
      <c r="AL5189" s="79">
        <v>0.38526620370370401</v>
      </c>
      <c r="AM5189" s="2">
        <v>1</v>
      </c>
      <c r="AN5189" s="2" t="s">
        <v>1113</v>
      </c>
      <c r="AO5189" s="2" t="s">
        <v>13718</v>
      </c>
    </row>
    <row r="5190" spans="17:41">
      <c r="Q5190" s="80">
        <v>0.36584490740740699</v>
      </c>
      <c r="R5190" s="81">
        <v>1</v>
      </c>
      <c r="S5190" s="81" t="s">
        <v>5296</v>
      </c>
      <c r="T5190" s="83" t="s">
        <v>13719</v>
      </c>
      <c r="AL5190" s="79">
        <v>0.385277777777778</v>
      </c>
      <c r="AM5190" s="2">
        <v>1</v>
      </c>
      <c r="AN5190" s="2" t="s">
        <v>827</v>
      </c>
      <c r="AO5190" s="2" t="s">
        <v>13722</v>
      </c>
    </row>
    <row r="5191" spans="17:41">
      <c r="Q5191" s="84">
        <v>0.36586805555555602</v>
      </c>
      <c r="R5191" s="85">
        <v>1</v>
      </c>
      <c r="S5191" s="85" t="s">
        <v>5297</v>
      </c>
      <c r="T5191" s="87" t="s">
        <v>13719</v>
      </c>
      <c r="AL5191" s="79">
        <v>0.38532407407407399</v>
      </c>
      <c r="AM5191" s="2">
        <v>2</v>
      </c>
      <c r="AN5191" s="2" t="s">
        <v>222</v>
      </c>
      <c r="AO5191" s="2" t="s">
        <v>13717</v>
      </c>
    </row>
    <row r="5192" spans="17:41">
      <c r="Q5192" s="80">
        <v>0.36589120370370398</v>
      </c>
      <c r="R5192" s="81">
        <v>1</v>
      </c>
      <c r="S5192" s="81" t="s">
        <v>1330</v>
      </c>
      <c r="T5192" s="83" t="s">
        <v>13717</v>
      </c>
      <c r="AL5192" s="79">
        <v>0.38533564814814802</v>
      </c>
      <c r="AM5192" s="2">
        <v>1</v>
      </c>
      <c r="AN5192" s="2" t="s">
        <v>5521</v>
      </c>
      <c r="AO5192" s="2" t="s">
        <v>13719</v>
      </c>
    </row>
    <row r="5193" spans="17:41">
      <c r="Q5193" s="84">
        <v>0.36601851851851902</v>
      </c>
      <c r="R5193" s="85">
        <v>1</v>
      </c>
      <c r="S5193" s="85" t="s">
        <v>5300</v>
      </c>
      <c r="T5193" s="87" t="s">
        <v>13717</v>
      </c>
      <c r="AL5193" s="79">
        <v>0.38549768518518501</v>
      </c>
      <c r="AM5193" s="2">
        <v>3</v>
      </c>
      <c r="AN5193" s="2" t="s">
        <v>2959</v>
      </c>
      <c r="AO5193" s="2" t="s">
        <v>13719</v>
      </c>
    </row>
    <row r="5194" spans="17:41">
      <c r="Q5194" s="80">
        <v>0.36608796296296298</v>
      </c>
      <c r="R5194" s="81">
        <v>1</v>
      </c>
      <c r="S5194" s="81" t="s">
        <v>5293</v>
      </c>
      <c r="T5194" s="83" t="s">
        <v>13717</v>
      </c>
      <c r="AL5194" s="79">
        <v>0.38552083333333298</v>
      </c>
      <c r="AM5194" s="2">
        <v>1</v>
      </c>
      <c r="AN5194" s="2" t="s">
        <v>2960</v>
      </c>
      <c r="AO5194" s="2" t="s">
        <v>13719</v>
      </c>
    </row>
    <row r="5195" spans="17:41">
      <c r="Q5195" s="84">
        <v>0.36609953703703701</v>
      </c>
      <c r="R5195" s="85">
        <v>2</v>
      </c>
      <c r="S5195" s="85" t="s">
        <v>546</v>
      </c>
      <c r="T5195" s="87" t="s">
        <v>13721</v>
      </c>
      <c r="AL5195" s="79">
        <v>0.385543981481482</v>
      </c>
      <c r="AM5195" s="2">
        <v>1</v>
      </c>
      <c r="AN5195" s="2" t="s">
        <v>5533</v>
      </c>
      <c r="AO5195" s="2" t="s">
        <v>13719</v>
      </c>
    </row>
    <row r="5196" spans="17:41">
      <c r="Q5196" s="80">
        <v>0.36620370370370398</v>
      </c>
      <c r="R5196" s="81">
        <v>1</v>
      </c>
      <c r="S5196" s="81" t="s">
        <v>2322</v>
      </c>
      <c r="T5196" s="83" t="s">
        <v>13717</v>
      </c>
      <c r="AL5196" s="79">
        <v>0.38560185185185197</v>
      </c>
      <c r="AM5196" s="2">
        <v>1</v>
      </c>
      <c r="AN5196" s="2" t="s">
        <v>5534</v>
      </c>
      <c r="AO5196" s="2" t="s">
        <v>13719</v>
      </c>
    </row>
    <row r="5197" spans="17:41">
      <c r="Q5197" s="84">
        <v>0.36621527777777801</v>
      </c>
      <c r="R5197" s="85">
        <v>1</v>
      </c>
      <c r="S5197" s="85" t="s">
        <v>5305</v>
      </c>
      <c r="T5197" s="87" t="s">
        <v>13717</v>
      </c>
      <c r="AL5197" s="79">
        <v>0.385625</v>
      </c>
      <c r="AM5197" s="2">
        <v>1</v>
      </c>
      <c r="AN5197" s="2" t="s">
        <v>5535</v>
      </c>
      <c r="AO5197" s="2" t="s">
        <v>13719</v>
      </c>
    </row>
    <row r="5198" spans="17:41">
      <c r="Q5198" s="80">
        <v>0.366226851851852</v>
      </c>
      <c r="R5198" s="81">
        <v>1</v>
      </c>
      <c r="S5198" s="81" t="s">
        <v>5308</v>
      </c>
      <c r="T5198" s="83" t="s">
        <v>13717</v>
      </c>
      <c r="AL5198" s="79">
        <v>0.38564814814814802</v>
      </c>
      <c r="AM5198" s="2">
        <v>2</v>
      </c>
      <c r="AN5198" s="2" t="s">
        <v>2961</v>
      </c>
      <c r="AO5198" s="2" t="s">
        <v>13719</v>
      </c>
    </row>
    <row r="5199" spans="17:41">
      <c r="Q5199" s="84">
        <v>0.366226851851852</v>
      </c>
      <c r="R5199" s="85">
        <v>2</v>
      </c>
      <c r="S5199" s="85" t="s">
        <v>5298</v>
      </c>
      <c r="T5199" s="87" t="s">
        <v>13719</v>
      </c>
      <c r="AL5199" s="79">
        <v>0.38564814814814802</v>
      </c>
      <c r="AM5199" s="2">
        <v>1</v>
      </c>
      <c r="AN5199" s="2" t="s">
        <v>826</v>
      </c>
      <c r="AO5199" s="2" t="s">
        <v>13722</v>
      </c>
    </row>
    <row r="5200" spans="17:41">
      <c r="Q5200" s="80">
        <v>0.366261574074074</v>
      </c>
      <c r="R5200" s="81">
        <v>1</v>
      </c>
      <c r="S5200" s="81" t="s">
        <v>1600</v>
      </c>
      <c r="T5200" s="83" t="s">
        <v>13719</v>
      </c>
      <c r="AL5200" s="79">
        <v>0.38572916666666701</v>
      </c>
      <c r="AM5200" s="2">
        <v>1</v>
      </c>
      <c r="AN5200" s="2" t="s">
        <v>2533</v>
      </c>
      <c r="AO5200" s="2" t="s">
        <v>13719</v>
      </c>
    </row>
    <row r="5201" spans="17:41">
      <c r="Q5201" s="84">
        <v>0.366261574074074</v>
      </c>
      <c r="R5201" s="85">
        <v>1</v>
      </c>
      <c r="S5201" s="85" t="s">
        <v>9270</v>
      </c>
      <c r="T5201" s="87" t="s">
        <v>13720</v>
      </c>
      <c r="AL5201" s="79">
        <v>0.38575231481481498</v>
      </c>
      <c r="AM5201" s="2">
        <v>1</v>
      </c>
      <c r="AN5201" s="2" t="s">
        <v>12833</v>
      </c>
      <c r="AO5201" s="2" t="s">
        <v>13717</v>
      </c>
    </row>
    <row r="5202" spans="17:41">
      <c r="Q5202" s="80">
        <v>0.36627314814814799</v>
      </c>
      <c r="R5202" s="81">
        <v>1</v>
      </c>
      <c r="S5202" s="81" t="s">
        <v>5309</v>
      </c>
      <c r="T5202" s="83" t="s">
        <v>13717</v>
      </c>
      <c r="AL5202" s="79">
        <v>0.38576388888888902</v>
      </c>
      <c r="AM5202" s="2">
        <v>1</v>
      </c>
      <c r="AN5202" s="2" t="s">
        <v>1067</v>
      </c>
      <c r="AO5202" s="2" t="s">
        <v>13726</v>
      </c>
    </row>
    <row r="5203" spans="17:41">
      <c r="Q5203" s="84">
        <v>0.36627314814814799</v>
      </c>
      <c r="R5203" s="85">
        <v>1</v>
      </c>
      <c r="S5203" s="85" t="s">
        <v>2005</v>
      </c>
      <c r="T5203" s="87" t="s">
        <v>13719</v>
      </c>
      <c r="AL5203" s="79">
        <v>0.38583333333333297</v>
      </c>
      <c r="AM5203" s="2">
        <v>4</v>
      </c>
      <c r="AN5203" s="2" t="s">
        <v>4257</v>
      </c>
      <c r="AO5203" s="2" t="s">
        <v>13717</v>
      </c>
    </row>
    <row r="5204" spans="17:41">
      <c r="Q5204" s="80">
        <v>0.36627314814814799</v>
      </c>
      <c r="R5204" s="81">
        <v>1</v>
      </c>
      <c r="S5204" s="81" t="s">
        <v>12762</v>
      </c>
      <c r="T5204" s="83" t="s">
        <v>13718</v>
      </c>
      <c r="AL5204" s="79">
        <v>0.38587962962963002</v>
      </c>
      <c r="AM5204" s="2">
        <v>1</v>
      </c>
      <c r="AN5204" s="2" t="s">
        <v>2562</v>
      </c>
      <c r="AO5204" s="2" t="s">
        <v>13716</v>
      </c>
    </row>
    <row r="5205" spans="17:41">
      <c r="Q5205" s="84">
        <v>0.36629629629629601</v>
      </c>
      <c r="R5205" s="85">
        <v>1</v>
      </c>
      <c r="S5205" s="85" t="s">
        <v>12763</v>
      </c>
      <c r="T5205" s="87" t="s">
        <v>13730</v>
      </c>
      <c r="AL5205" s="79">
        <v>0.38587962962963002</v>
      </c>
      <c r="AM5205" s="2">
        <v>1</v>
      </c>
      <c r="AN5205" s="2" t="s">
        <v>546</v>
      </c>
      <c r="AO5205" s="2" t="s">
        <v>13718</v>
      </c>
    </row>
    <row r="5206" spans="17:41">
      <c r="Q5206" s="80">
        <v>0.36633101851851901</v>
      </c>
      <c r="R5206" s="81">
        <v>1</v>
      </c>
      <c r="S5206" s="81" t="s">
        <v>5316</v>
      </c>
      <c r="T5206" s="83" t="s">
        <v>13717</v>
      </c>
      <c r="AL5206" s="79">
        <v>0.38592592592592601</v>
      </c>
      <c r="AM5206" s="2">
        <v>1</v>
      </c>
      <c r="AN5206" s="2" t="s">
        <v>2962</v>
      </c>
      <c r="AO5206" s="2" t="s">
        <v>13719</v>
      </c>
    </row>
    <row r="5207" spans="17:41">
      <c r="Q5207" s="84">
        <v>0.36633101851851901</v>
      </c>
      <c r="R5207" s="85">
        <v>1</v>
      </c>
      <c r="S5207" s="85" t="s">
        <v>5313</v>
      </c>
      <c r="T5207" s="87" t="s">
        <v>13719</v>
      </c>
      <c r="AL5207" s="79">
        <v>0.38593749999999999</v>
      </c>
      <c r="AM5207" s="2">
        <v>2</v>
      </c>
      <c r="AN5207" s="2" t="s">
        <v>12834</v>
      </c>
      <c r="AO5207" s="2" t="s">
        <v>13722</v>
      </c>
    </row>
    <row r="5208" spans="17:41">
      <c r="Q5208" s="80">
        <v>0.366342592592593</v>
      </c>
      <c r="R5208" s="81">
        <v>1</v>
      </c>
      <c r="S5208" s="81" t="s">
        <v>609</v>
      </c>
      <c r="T5208" s="83" t="s">
        <v>13722</v>
      </c>
      <c r="AL5208" s="79">
        <v>0.38594907407407397</v>
      </c>
      <c r="AM5208" s="2">
        <v>2</v>
      </c>
      <c r="AN5208" s="2" t="s">
        <v>2963</v>
      </c>
      <c r="AO5208" s="2" t="s">
        <v>13719</v>
      </c>
    </row>
    <row r="5209" spans="17:41">
      <c r="Q5209" s="84">
        <v>0.36635416666666698</v>
      </c>
      <c r="R5209" s="85">
        <v>1</v>
      </c>
      <c r="S5209" s="85" t="s">
        <v>5317</v>
      </c>
      <c r="T5209" s="87" t="s">
        <v>13717</v>
      </c>
      <c r="AL5209" s="79">
        <v>0.38597222222222199</v>
      </c>
      <c r="AM5209" s="2">
        <v>1</v>
      </c>
      <c r="AN5209" s="2" t="s">
        <v>2965</v>
      </c>
      <c r="AO5209" s="2" t="s">
        <v>13719</v>
      </c>
    </row>
    <row r="5210" spans="17:41">
      <c r="Q5210" s="80">
        <v>0.36635416666666698</v>
      </c>
      <c r="R5210" s="81">
        <v>1</v>
      </c>
      <c r="S5210" s="81" t="s">
        <v>5303</v>
      </c>
      <c r="T5210" s="83" t="s">
        <v>13719</v>
      </c>
      <c r="AL5210" s="79">
        <v>0.38598379629629598</v>
      </c>
      <c r="AM5210" s="2">
        <v>1</v>
      </c>
      <c r="AN5210" s="2" t="s">
        <v>5538</v>
      </c>
      <c r="AO5210" s="2" t="s">
        <v>13719</v>
      </c>
    </row>
    <row r="5211" spans="17:41">
      <c r="Q5211" s="84">
        <v>0.36636574074074102</v>
      </c>
      <c r="R5211" s="85">
        <v>4</v>
      </c>
      <c r="S5211" s="85" t="s">
        <v>5302</v>
      </c>
      <c r="T5211" s="87" t="s">
        <v>13719</v>
      </c>
      <c r="AL5211" s="79">
        <v>0.386006944444444</v>
      </c>
      <c r="AM5211" s="2">
        <v>1</v>
      </c>
      <c r="AN5211" s="2" t="s">
        <v>5539</v>
      </c>
      <c r="AO5211" s="2" t="s">
        <v>13719</v>
      </c>
    </row>
    <row r="5212" spans="17:41">
      <c r="Q5212" s="80">
        <v>0.366377314814815</v>
      </c>
      <c r="R5212" s="81">
        <v>1</v>
      </c>
      <c r="S5212" s="81" t="s">
        <v>2009</v>
      </c>
      <c r="T5212" s="83" t="s">
        <v>13717</v>
      </c>
      <c r="AL5212" s="79">
        <v>0.386122685185185</v>
      </c>
      <c r="AM5212" s="2">
        <v>1</v>
      </c>
      <c r="AN5212" s="2" t="s">
        <v>4501</v>
      </c>
      <c r="AO5212" s="2" t="s">
        <v>13721</v>
      </c>
    </row>
    <row r="5213" spans="17:41">
      <c r="Q5213" s="84">
        <v>0.366377314814815</v>
      </c>
      <c r="R5213" s="85">
        <v>1</v>
      </c>
      <c r="S5213" s="85" t="s">
        <v>5314</v>
      </c>
      <c r="T5213" s="87" t="s">
        <v>13719</v>
      </c>
      <c r="AL5213" s="79">
        <v>0.38614583333333302</v>
      </c>
      <c r="AM5213" s="2">
        <v>2</v>
      </c>
      <c r="AN5213" s="2" t="s">
        <v>12835</v>
      </c>
      <c r="AO5213" s="2" t="s">
        <v>13717</v>
      </c>
    </row>
    <row r="5214" spans="17:41">
      <c r="Q5214" s="80">
        <v>0.36638888888888899</v>
      </c>
      <c r="R5214" s="81">
        <v>2</v>
      </c>
      <c r="S5214" s="81" t="s">
        <v>5319</v>
      </c>
      <c r="T5214" s="83" t="s">
        <v>13716</v>
      </c>
      <c r="AL5214" s="79">
        <v>0.38618055555555603</v>
      </c>
      <c r="AM5214" s="2">
        <v>1</v>
      </c>
      <c r="AN5214" s="2" t="s">
        <v>1453</v>
      </c>
      <c r="AO5214" s="2" t="s">
        <v>13717</v>
      </c>
    </row>
    <row r="5215" spans="17:41">
      <c r="Q5215" s="84">
        <v>0.36640046296296302</v>
      </c>
      <c r="R5215" s="85">
        <v>2</v>
      </c>
      <c r="S5215" s="85" t="s">
        <v>5310</v>
      </c>
      <c r="T5215" s="87" t="s">
        <v>13716</v>
      </c>
      <c r="AL5215" s="79">
        <v>0.386273148148148</v>
      </c>
      <c r="AM5215" s="2">
        <v>1</v>
      </c>
      <c r="AN5215" s="2" t="s">
        <v>2562</v>
      </c>
      <c r="AO5215" s="2" t="s">
        <v>13717</v>
      </c>
    </row>
    <row r="5216" spans="17:41">
      <c r="Q5216" s="80">
        <v>0.36642361111111099</v>
      </c>
      <c r="R5216" s="81">
        <v>1</v>
      </c>
      <c r="S5216" s="81" t="s">
        <v>5315</v>
      </c>
      <c r="T5216" s="83" t="s">
        <v>13719</v>
      </c>
      <c r="AL5216" s="79">
        <v>0.38634259259259301</v>
      </c>
      <c r="AM5216" s="2">
        <v>2</v>
      </c>
      <c r="AN5216" s="2" t="s">
        <v>12836</v>
      </c>
      <c r="AO5216" s="2" t="s">
        <v>13717</v>
      </c>
    </row>
    <row r="5217" spans="17:41">
      <c r="Q5217" s="84">
        <v>0.36643518518518498</v>
      </c>
      <c r="R5217" s="85">
        <v>1</v>
      </c>
      <c r="S5217" s="85" t="s">
        <v>5318</v>
      </c>
      <c r="T5217" s="87" t="s">
        <v>13717</v>
      </c>
      <c r="AL5217" s="79">
        <v>0.38637731481481502</v>
      </c>
      <c r="AM5217" s="2">
        <v>1</v>
      </c>
      <c r="AN5217" s="2" t="s">
        <v>828</v>
      </c>
      <c r="AO5217" s="2" t="s">
        <v>13722</v>
      </c>
    </row>
    <row r="5218" spans="17:41">
      <c r="Q5218" s="80">
        <v>0.366458333333333</v>
      </c>
      <c r="R5218" s="81">
        <v>1</v>
      </c>
      <c r="S5218" s="81" t="s">
        <v>5322</v>
      </c>
      <c r="T5218" s="83" t="s">
        <v>13717</v>
      </c>
      <c r="AL5218" s="79">
        <v>0.386388888888889</v>
      </c>
      <c r="AM5218" s="2">
        <v>1</v>
      </c>
      <c r="AN5218" s="2" t="s">
        <v>3721</v>
      </c>
      <c r="AO5218" s="2" t="s">
        <v>13721</v>
      </c>
    </row>
    <row r="5219" spans="17:41">
      <c r="Q5219" s="84">
        <v>0.366458333333333</v>
      </c>
      <c r="R5219" s="85">
        <v>1</v>
      </c>
      <c r="S5219" s="85" t="s">
        <v>12764</v>
      </c>
      <c r="T5219" s="87" t="s">
        <v>13723</v>
      </c>
      <c r="AL5219" s="79">
        <v>0.38642361111111101</v>
      </c>
      <c r="AM5219" s="2">
        <v>2</v>
      </c>
      <c r="AN5219" s="2" t="s">
        <v>829</v>
      </c>
      <c r="AO5219" s="2" t="s">
        <v>13717</v>
      </c>
    </row>
    <row r="5220" spans="17:41">
      <c r="Q5220" s="80">
        <v>0.36646990740740698</v>
      </c>
      <c r="R5220" s="81">
        <v>1</v>
      </c>
      <c r="S5220" s="81" t="s">
        <v>5278</v>
      </c>
      <c r="T5220" s="83" t="s">
        <v>13720</v>
      </c>
      <c r="AL5220" s="79">
        <v>0.38643518518518499</v>
      </c>
      <c r="AM5220" s="2">
        <v>1</v>
      </c>
      <c r="AN5220" s="2" t="s">
        <v>4258</v>
      </c>
      <c r="AO5220" s="2" t="s">
        <v>13717</v>
      </c>
    </row>
    <row r="5221" spans="17:41">
      <c r="Q5221" s="84">
        <v>0.36646990740740698</v>
      </c>
      <c r="R5221" s="85">
        <v>1</v>
      </c>
      <c r="S5221" s="85" t="s">
        <v>246</v>
      </c>
      <c r="T5221" s="87" t="s">
        <v>13730</v>
      </c>
      <c r="AL5221" s="79">
        <v>0.38648148148148098</v>
      </c>
      <c r="AM5221" s="2">
        <v>4</v>
      </c>
      <c r="AN5221" s="2" t="s">
        <v>5541</v>
      </c>
      <c r="AO5221" s="2" t="s">
        <v>13719</v>
      </c>
    </row>
    <row r="5222" spans="17:41">
      <c r="Q5222" s="80">
        <v>0.36648148148148102</v>
      </c>
      <c r="R5222" s="81">
        <v>1</v>
      </c>
      <c r="S5222" s="81" t="s">
        <v>5307</v>
      </c>
      <c r="T5222" s="83" t="s">
        <v>13719</v>
      </c>
      <c r="AL5222" s="79">
        <v>0.38656249999999998</v>
      </c>
      <c r="AM5222" s="2">
        <v>1</v>
      </c>
      <c r="AN5222" s="2" t="s">
        <v>2562</v>
      </c>
      <c r="AO5222" s="2" t="s">
        <v>13728</v>
      </c>
    </row>
    <row r="5223" spans="17:41">
      <c r="Q5223" s="84">
        <v>0.366493055555556</v>
      </c>
      <c r="R5223" s="85">
        <v>1</v>
      </c>
      <c r="S5223" s="85" t="s">
        <v>2516</v>
      </c>
      <c r="T5223" s="87" t="s">
        <v>13719</v>
      </c>
      <c r="AL5223" s="79">
        <v>0.38662037037037</v>
      </c>
      <c r="AM5223" s="2">
        <v>1</v>
      </c>
      <c r="AN5223" s="2" t="s">
        <v>4031</v>
      </c>
      <c r="AO5223" s="2" t="s">
        <v>13722</v>
      </c>
    </row>
    <row r="5224" spans="17:41">
      <c r="Q5224" s="80">
        <v>0.36652777777777801</v>
      </c>
      <c r="R5224" s="81">
        <v>3</v>
      </c>
      <c r="S5224" s="81" t="s">
        <v>2905</v>
      </c>
      <c r="T5224" s="83" t="s">
        <v>13719</v>
      </c>
      <c r="AL5224" s="79">
        <v>0.38663194444444399</v>
      </c>
      <c r="AM5224" s="2">
        <v>1</v>
      </c>
      <c r="AN5224" s="2" t="s">
        <v>4374</v>
      </c>
      <c r="AO5224" s="2" t="s">
        <v>13717</v>
      </c>
    </row>
    <row r="5225" spans="17:41">
      <c r="Q5225" s="84">
        <v>0.36653935185185199</v>
      </c>
      <c r="R5225" s="85">
        <v>1</v>
      </c>
      <c r="S5225" s="85" t="s">
        <v>5311</v>
      </c>
      <c r="T5225" s="87" t="s">
        <v>13719</v>
      </c>
      <c r="AL5225" s="79">
        <v>0.38668981481481501</v>
      </c>
      <c r="AM5225" s="2">
        <v>3</v>
      </c>
      <c r="AN5225" s="2" t="s">
        <v>3986</v>
      </c>
      <c r="AO5225" s="2" t="s">
        <v>13729</v>
      </c>
    </row>
    <row r="5226" spans="17:41">
      <c r="Q5226" s="80">
        <v>0.36656250000000001</v>
      </c>
      <c r="R5226" s="81">
        <v>1</v>
      </c>
      <c r="S5226" s="81" t="s">
        <v>1334</v>
      </c>
      <c r="T5226" s="83" t="s">
        <v>13722</v>
      </c>
      <c r="AL5226" s="79">
        <v>0.386736111111111</v>
      </c>
      <c r="AM5226" s="2">
        <v>1</v>
      </c>
      <c r="AN5226" s="2" t="s">
        <v>11747</v>
      </c>
      <c r="AO5226" s="2" t="s">
        <v>13723</v>
      </c>
    </row>
    <row r="5227" spans="17:41">
      <c r="Q5227" s="84">
        <v>0.36663194444444402</v>
      </c>
      <c r="R5227" s="85">
        <v>2</v>
      </c>
      <c r="S5227" s="85" t="s">
        <v>5287</v>
      </c>
      <c r="T5227" s="87" t="s">
        <v>13719</v>
      </c>
      <c r="AL5227" s="79">
        <v>0.38682870370370398</v>
      </c>
      <c r="AM5227" s="2">
        <v>1</v>
      </c>
      <c r="AN5227" s="2" t="s">
        <v>12837</v>
      </c>
      <c r="AO5227" s="2" t="s">
        <v>13723</v>
      </c>
    </row>
    <row r="5228" spans="17:41">
      <c r="Q5228" s="80">
        <v>0.36664351851851901</v>
      </c>
      <c r="R5228" s="81">
        <v>2</v>
      </c>
      <c r="S5228" s="81" t="s">
        <v>12765</v>
      </c>
      <c r="T5228" s="83" t="s">
        <v>13718</v>
      </c>
      <c r="AL5228" s="79">
        <v>0.386851851851852</v>
      </c>
      <c r="AM5228" s="2">
        <v>1</v>
      </c>
      <c r="AN5228" s="2" t="s">
        <v>2290</v>
      </c>
      <c r="AO5228" s="2" t="s">
        <v>13718</v>
      </c>
    </row>
    <row r="5229" spans="17:41">
      <c r="Q5229" s="84">
        <v>0.36665509259259299</v>
      </c>
      <c r="R5229" s="85">
        <v>1</v>
      </c>
      <c r="S5229" s="85" t="s">
        <v>5288</v>
      </c>
      <c r="T5229" s="87" t="s">
        <v>13719</v>
      </c>
      <c r="AL5229" s="79">
        <v>0.38692129629629601</v>
      </c>
      <c r="AM5229" s="2">
        <v>1</v>
      </c>
      <c r="AN5229" s="2" t="s">
        <v>2562</v>
      </c>
      <c r="AO5229" s="2" t="s">
        <v>13719</v>
      </c>
    </row>
    <row r="5230" spans="17:41">
      <c r="Q5230" s="80">
        <v>0.366689814814815</v>
      </c>
      <c r="R5230" s="81">
        <v>1</v>
      </c>
      <c r="S5230" s="81" t="s">
        <v>5289</v>
      </c>
      <c r="T5230" s="83" t="s">
        <v>13719</v>
      </c>
      <c r="AL5230" s="79">
        <v>0.38692129629629601</v>
      </c>
      <c r="AM5230" s="2">
        <v>1</v>
      </c>
      <c r="AN5230" s="2" t="s">
        <v>4626</v>
      </c>
      <c r="AO5230" s="2" t="s">
        <v>13722</v>
      </c>
    </row>
    <row r="5231" spans="17:41">
      <c r="Q5231" s="84">
        <v>0.366689814814815</v>
      </c>
      <c r="R5231" s="85">
        <v>1</v>
      </c>
      <c r="S5231" s="85" t="s">
        <v>2007</v>
      </c>
      <c r="T5231" s="87" t="s">
        <v>13719</v>
      </c>
      <c r="AL5231" s="79">
        <v>0.386967592592593</v>
      </c>
      <c r="AM5231" s="2">
        <v>1</v>
      </c>
      <c r="AN5231" s="2" t="s">
        <v>2365</v>
      </c>
      <c r="AO5231" s="2" t="s">
        <v>13719</v>
      </c>
    </row>
    <row r="5232" spans="17:41">
      <c r="Q5232" s="80">
        <v>0.366689814814815</v>
      </c>
      <c r="R5232" s="81">
        <v>1</v>
      </c>
      <c r="S5232" s="81" t="s">
        <v>12766</v>
      </c>
      <c r="T5232" s="83" t="s">
        <v>13722</v>
      </c>
      <c r="AL5232" s="79">
        <v>0.386967592592593</v>
      </c>
      <c r="AM5232" s="2">
        <v>1</v>
      </c>
      <c r="AN5232" s="2" t="s">
        <v>2562</v>
      </c>
      <c r="AO5232" s="2" t="s">
        <v>13718</v>
      </c>
    </row>
    <row r="5233" spans="17:41">
      <c r="Q5233" s="84">
        <v>0.36670138888888898</v>
      </c>
      <c r="R5233" s="85">
        <v>1</v>
      </c>
      <c r="S5233" s="85" t="s">
        <v>2325</v>
      </c>
      <c r="T5233" s="87" t="s">
        <v>13719</v>
      </c>
      <c r="AL5233" s="79">
        <v>0.38697916666666698</v>
      </c>
      <c r="AM5233" s="2">
        <v>1</v>
      </c>
      <c r="AN5233" s="2" t="s">
        <v>2967</v>
      </c>
      <c r="AO5233" s="2" t="s">
        <v>13719</v>
      </c>
    </row>
    <row r="5234" spans="17:41">
      <c r="Q5234" s="80">
        <v>0.36674768518518502</v>
      </c>
      <c r="R5234" s="81">
        <v>2</v>
      </c>
      <c r="S5234" s="81" t="s">
        <v>2326</v>
      </c>
      <c r="T5234" s="83" t="s">
        <v>13719</v>
      </c>
      <c r="AL5234" s="79">
        <v>0.38703703703703701</v>
      </c>
      <c r="AM5234" s="2">
        <v>2</v>
      </c>
      <c r="AN5234" s="2" t="s">
        <v>12838</v>
      </c>
      <c r="AO5234" s="2" t="s">
        <v>13727</v>
      </c>
    </row>
    <row r="5235" spans="17:41">
      <c r="Q5235" s="84">
        <v>0.36677083333333299</v>
      </c>
      <c r="R5235" s="85">
        <v>2</v>
      </c>
      <c r="S5235" s="85" t="s">
        <v>4115</v>
      </c>
      <c r="T5235" s="87" t="s">
        <v>13722</v>
      </c>
      <c r="AL5235" s="79">
        <v>0.387048611111111</v>
      </c>
      <c r="AM5235" s="2">
        <v>1</v>
      </c>
      <c r="AN5235" s="2" t="s">
        <v>2562</v>
      </c>
      <c r="AO5235" s="2" t="s">
        <v>13728</v>
      </c>
    </row>
    <row r="5236" spans="17:41">
      <c r="Q5236" s="80">
        <v>0.36678240740740697</v>
      </c>
      <c r="R5236" s="81">
        <v>1</v>
      </c>
      <c r="S5236" s="81" t="s">
        <v>5292</v>
      </c>
      <c r="T5236" s="83" t="s">
        <v>13719</v>
      </c>
      <c r="AL5236" s="79">
        <v>0.38706018518518498</v>
      </c>
      <c r="AM5236" s="2">
        <v>3</v>
      </c>
      <c r="AN5236" s="2" t="s">
        <v>12839</v>
      </c>
      <c r="AO5236" s="2" t="s">
        <v>13717</v>
      </c>
    </row>
    <row r="5237" spans="17:41">
      <c r="Q5237" s="84">
        <v>0.366805555555556</v>
      </c>
      <c r="R5237" s="85">
        <v>1</v>
      </c>
      <c r="S5237" s="85" t="s">
        <v>1590</v>
      </c>
      <c r="T5237" s="87" t="s">
        <v>13720</v>
      </c>
      <c r="AL5237" s="79">
        <v>0.38707175925925902</v>
      </c>
      <c r="AM5237" s="2">
        <v>1</v>
      </c>
      <c r="AN5237" s="2" t="s">
        <v>813</v>
      </c>
      <c r="AO5237" s="2" t="s">
        <v>13717</v>
      </c>
    </row>
    <row r="5238" spans="17:41">
      <c r="Q5238" s="80">
        <v>0.366805555555556</v>
      </c>
      <c r="R5238" s="81">
        <v>1</v>
      </c>
      <c r="S5238" s="81" t="s">
        <v>2562</v>
      </c>
      <c r="T5238" s="83" t="s">
        <v>13718</v>
      </c>
      <c r="AL5238" s="79">
        <v>0.387083333333333</v>
      </c>
      <c r="AM5238" s="2">
        <v>1</v>
      </c>
      <c r="AN5238" s="2" t="s">
        <v>12840</v>
      </c>
      <c r="AO5238" s="2" t="s">
        <v>13721</v>
      </c>
    </row>
    <row r="5239" spans="17:41">
      <c r="Q5239" s="84">
        <v>0.36681712962962998</v>
      </c>
      <c r="R5239" s="85">
        <v>1</v>
      </c>
      <c r="S5239" s="85" t="s">
        <v>12767</v>
      </c>
      <c r="T5239" s="87" t="s">
        <v>13723</v>
      </c>
      <c r="AL5239" s="79">
        <v>0.38710648148148102</v>
      </c>
      <c r="AM5239" s="2">
        <v>3</v>
      </c>
      <c r="AN5239" s="2" t="s">
        <v>12841</v>
      </c>
      <c r="AO5239" s="2" t="s">
        <v>13717</v>
      </c>
    </row>
    <row r="5240" spans="17:41">
      <c r="Q5240" s="80">
        <v>0.366840277777778</v>
      </c>
      <c r="R5240" s="81">
        <v>2</v>
      </c>
      <c r="S5240" s="81" t="s">
        <v>5326</v>
      </c>
      <c r="T5240" s="83" t="s">
        <v>13719</v>
      </c>
      <c r="AL5240" s="79">
        <v>0.38711805555555601</v>
      </c>
      <c r="AM5240" s="2">
        <v>1</v>
      </c>
      <c r="AN5240" s="2" t="s">
        <v>2968</v>
      </c>
      <c r="AO5240" s="2" t="s">
        <v>13719</v>
      </c>
    </row>
    <row r="5241" spans="17:41">
      <c r="Q5241" s="84">
        <v>0.36685185185185198</v>
      </c>
      <c r="R5241" s="85">
        <v>1</v>
      </c>
      <c r="S5241" s="85" t="s">
        <v>1244</v>
      </c>
      <c r="T5241" s="87" t="s">
        <v>13730</v>
      </c>
      <c r="AL5241" s="79">
        <v>0.38712962962962999</v>
      </c>
      <c r="AM5241" s="2">
        <v>1</v>
      </c>
      <c r="AN5241" s="2" t="s">
        <v>12842</v>
      </c>
      <c r="AO5241" s="2" t="s">
        <v>13717</v>
      </c>
    </row>
    <row r="5242" spans="17:41">
      <c r="Q5242" s="80">
        <v>0.36686342592592602</v>
      </c>
      <c r="R5242" s="81">
        <v>1</v>
      </c>
      <c r="S5242" s="81" t="s">
        <v>10456</v>
      </c>
      <c r="T5242" s="83" t="s">
        <v>13723</v>
      </c>
      <c r="AL5242" s="79">
        <v>0.38714120370370397</v>
      </c>
      <c r="AM5242" s="2">
        <v>2</v>
      </c>
      <c r="AN5242" s="2" t="s">
        <v>830</v>
      </c>
      <c r="AO5242" s="2" t="s">
        <v>13722</v>
      </c>
    </row>
    <row r="5243" spans="17:41">
      <c r="Q5243" s="84">
        <v>0.36690972222222201</v>
      </c>
      <c r="R5243" s="85">
        <v>1</v>
      </c>
      <c r="S5243" s="85" t="s">
        <v>122</v>
      </c>
      <c r="T5243" s="87" t="s">
        <v>13716</v>
      </c>
      <c r="AL5243" s="79">
        <v>0.387164351851852</v>
      </c>
      <c r="AM5243" s="2">
        <v>2</v>
      </c>
      <c r="AN5243" s="2" t="s">
        <v>2562</v>
      </c>
      <c r="AO5243" s="2" t="s">
        <v>13719</v>
      </c>
    </row>
    <row r="5244" spans="17:41">
      <c r="Q5244" s="80">
        <v>0.36690972222222201</v>
      </c>
      <c r="R5244" s="81">
        <v>1</v>
      </c>
      <c r="S5244" s="81" t="s">
        <v>10498</v>
      </c>
      <c r="T5244" s="83" t="s">
        <v>13723</v>
      </c>
      <c r="AL5244" s="79">
        <v>0.38717592592592598</v>
      </c>
      <c r="AM5244" s="2">
        <v>2</v>
      </c>
      <c r="AN5244" s="2" t="s">
        <v>2562</v>
      </c>
      <c r="AO5244" s="2" t="s">
        <v>13717</v>
      </c>
    </row>
    <row r="5245" spans="17:41">
      <c r="Q5245" s="84">
        <v>0.366921296296296</v>
      </c>
      <c r="R5245" s="85">
        <v>1</v>
      </c>
      <c r="S5245" s="85" t="s">
        <v>2562</v>
      </c>
      <c r="T5245" s="87" t="s">
        <v>13728</v>
      </c>
      <c r="AL5245" s="79">
        <v>0.38721064814814798</v>
      </c>
      <c r="AM5245" s="2">
        <v>1</v>
      </c>
      <c r="AN5245" s="2" t="s">
        <v>12843</v>
      </c>
      <c r="AO5245" s="2" t="s">
        <v>13717</v>
      </c>
    </row>
    <row r="5246" spans="17:41">
      <c r="Q5246" s="80">
        <v>0.367037037037037</v>
      </c>
      <c r="R5246" s="81">
        <v>1</v>
      </c>
      <c r="S5246" s="81" t="s">
        <v>12768</v>
      </c>
      <c r="T5246" s="83" t="s">
        <v>13716</v>
      </c>
      <c r="AL5246" s="79">
        <v>0.38723379629629601</v>
      </c>
      <c r="AM5246" s="2">
        <v>2</v>
      </c>
      <c r="AN5246" s="2" t="s">
        <v>4259</v>
      </c>
      <c r="AO5246" s="2" t="s">
        <v>13717</v>
      </c>
    </row>
    <row r="5247" spans="17:41">
      <c r="Q5247" s="84">
        <v>0.367037037037037</v>
      </c>
      <c r="R5247" s="85">
        <v>1</v>
      </c>
      <c r="S5247" s="85" t="s">
        <v>1604</v>
      </c>
      <c r="T5247" s="87" t="s">
        <v>13730</v>
      </c>
      <c r="AL5247" s="79">
        <v>0.38726851851851901</v>
      </c>
      <c r="AM5247" s="2">
        <v>1</v>
      </c>
      <c r="AN5247" s="2" t="s">
        <v>7002</v>
      </c>
      <c r="AO5247" s="2" t="s">
        <v>13717</v>
      </c>
    </row>
    <row r="5248" spans="17:41">
      <c r="Q5248" s="80">
        <v>0.36706018518518502</v>
      </c>
      <c r="R5248" s="81">
        <v>2</v>
      </c>
      <c r="S5248" s="81" t="s">
        <v>2910</v>
      </c>
      <c r="T5248" s="83" t="s">
        <v>13719</v>
      </c>
      <c r="AL5248" s="79">
        <v>0.38729166666666698</v>
      </c>
      <c r="AM5248" s="2">
        <v>4</v>
      </c>
      <c r="AN5248" s="2" t="s">
        <v>5544</v>
      </c>
      <c r="AO5248" s="2" t="s">
        <v>13719</v>
      </c>
    </row>
    <row r="5249" spans="17:41">
      <c r="Q5249" s="84">
        <v>0.367071759259259</v>
      </c>
      <c r="R5249" s="85">
        <v>2</v>
      </c>
      <c r="S5249" s="85" t="s">
        <v>5290</v>
      </c>
      <c r="T5249" s="87" t="s">
        <v>13716</v>
      </c>
      <c r="AL5249" s="79">
        <v>0.38733796296296302</v>
      </c>
      <c r="AM5249" s="2">
        <v>1</v>
      </c>
      <c r="AN5249" s="2" t="s">
        <v>4260</v>
      </c>
      <c r="AO5249" s="2" t="s">
        <v>13717</v>
      </c>
    </row>
    <row r="5250" spans="17:41">
      <c r="Q5250" s="80">
        <v>0.36708333333333298</v>
      </c>
      <c r="R5250" s="81">
        <v>1</v>
      </c>
      <c r="S5250" s="81" t="s">
        <v>3947</v>
      </c>
      <c r="T5250" s="83" t="s">
        <v>13716</v>
      </c>
      <c r="AL5250" s="79">
        <v>0.38734953703703701</v>
      </c>
      <c r="AM5250" s="2">
        <v>2</v>
      </c>
      <c r="AN5250" s="2" t="s">
        <v>2562</v>
      </c>
      <c r="AO5250" s="2" t="s">
        <v>13719</v>
      </c>
    </row>
    <row r="5251" spans="17:41">
      <c r="Q5251" s="84">
        <v>0.36708333333333298</v>
      </c>
      <c r="R5251" s="85">
        <v>1</v>
      </c>
      <c r="S5251" s="85" t="s">
        <v>12769</v>
      </c>
      <c r="T5251" s="87" t="s">
        <v>13730</v>
      </c>
      <c r="AL5251" s="79">
        <v>0.38737268518518497</v>
      </c>
      <c r="AM5251" s="2">
        <v>4</v>
      </c>
      <c r="AN5251" s="2" t="s">
        <v>5545</v>
      </c>
      <c r="AO5251" s="2" t="s">
        <v>13719</v>
      </c>
    </row>
    <row r="5252" spans="17:41">
      <c r="Q5252" s="80">
        <v>0.36708333333333298</v>
      </c>
      <c r="R5252" s="81">
        <v>1</v>
      </c>
      <c r="S5252" s="81" t="s">
        <v>1161</v>
      </c>
      <c r="T5252" s="83" t="s">
        <v>13729</v>
      </c>
      <c r="AL5252" s="79">
        <v>0.38740740740740698</v>
      </c>
      <c r="AM5252" s="2">
        <v>1</v>
      </c>
      <c r="AN5252" s="2" t="s">
        <v>5546</v>
      </c>
      <c r="AO5252" s="2" t="s">
        <v>13719</v>
      </c>
    </row>
    <row r="5253" spans="17:41">
      <c r="Q5253" s="84">
        <v>0.36709490740740702</v>
      </c>
      <c r="R5253" s="85">
        <v>1</v>
      </c>
      <c r="S5253" s="85" t="s">
        <v>5329</v>
      </c>
      <c r="T5253" s="87" t="s">
        <v>13717</v>
      </c>
      <c r="AL5253" s="79">
        <v>0.38740740740740698</v>
      </c>
      <c r="AM5253" s="2">
        <v>1</v>
      </c>
      <c r="AN5253" s="2" t="s">
        <v>657</v>
      </c>
      <c r="AO5253" s="2" t="s">
        <v>13721</v>
      </c>
    </row>
    <row r="5254" spans="17:41">
      <c r="Q5254" s="80">
        <v>0.36712962962963003</v>
      </c>
      <c r="R5254" s="81">
        <v>2</v>
      </c>
      <c r="S5254" s="81" t="s">
        <v>1594</v>
      </c>
      <c r="T5254" s="83" t="s">
        <v>13721</v>
      </c>
      <c r="AL5254" s="79">
        <v>0.387430555555556</v>
      </c>
      <c r="AM5254" s="2">
        <v>2</v>
      </c>
      <c r="AN5254" s="2" t="s">
        <v>5548</v>
      </c>
      <c r="AO5254" s="2" t="s">
        <v>13719</v>
      </c>
    </row>
    <row r="5255" spans="17:41">
      <c r="Q5255" s="84">
        <v>0.36712962962963003</v>
      </c>
      <c r="R5255" s="85">
        <v>1</v>
      </c>
      <c r="S5255" s="85" t="s">
        <v>2003</v>
      </c>
      <c r="T5255" s="87" t="s">
        <v>13729</v>
      </c>
      <c r="AL5255" s="79">
        <v>0.38745370370370402</v>
      </c>
      <c r="AM5255" s="2">
        <v>1</v>
      </c>
      <c r="AN5255" s="2" t="s">
        <v>5537</v>
      </c>
      <c r="AO5255" s="2" t="s">
        <v>13716</v>
      </c>
    </row>
    <row r="5256" spans="17:41">
      <c r="Q5256" s="80">
        <v>0.36714120370370401</v>
      </c>
      <c r="R5256" s="81">
        <v>1</v>
      </c>
      <c r="S5256" s="81" t="s">
        <v>5332</v>
      </c>
      <c r="T5256" s="83" t="s">
        <v>13717</v>
      </c>
      <c r="AL5256" s="79">
        <v>0.38753472222222202</v>
      </c>
      <c r="AM5256" s="2">
        <v>1</v>
      </c>
      <c r="AN5256" s="2" t="s">
        <v>2562</v>
      </c>
      <c r="AO5256" s="2" t="s">
        <v>13719</v>
      </c>
    </row>
    <row r="5257" spans="17:41">
      <c r="Q5257" s="84">
        <v>0.36714120370370401</v>
      </c>
      <c r="R5257" s="85">
        <v>1</v>
      </c>
      <c r="S5257" s="85" t="s">
        <v>252</v>
      </c>
      <c r="T5257" s="87" t="s">
        <v>13718</v>
      </c>
      <c r="AL5257" s="79">
        <v>0.38756944444444402</v>
      </c>
      <c r="AM5257" s="2">
        <v>2</v>
      </c>
      <c r="AN5257" s="2" t="s">
        <v>12844</v>
      </c>
      <c r="AO5257" s="2" t="s">
        <v>13717</v>
      </c>
    </row>
    <row r="5258" spans="17:41">
      <c r="Q5258" s="80">
        <v>0.36715277777777799</v>
      </c>
      <c r="R5258" s="81">
        <v>1</v>
      </c>
      <c r="S5258" s="81" t="s">
        <v>12035</v>
      </c>
      <c r="T5258" s="83" t="s">
        <v>13730</v>
      </c>
      <c r="AL5258" s="79">
        <v>0.387581018518519</v>
      </c>
      <c r="AM5258" s="2">
        <v>1</v>
      </c>
      <c r="AN5258" s="2" t="s">
        <v>5551</v>
      </c>
      <c r="AO5258" s="2" t="s">
        <v>13719</v>
      </c>
    </row>
    <row r="5259" spans="17:41">
      <c r="Q5259" s="84">
        <v>0.36721064814814802</v>
      </c>
      <c r="R5259" s="85">
        <v>1</v>
      </c>
      <c r="S5259" s="85" t="s">
        <v>5335</v>
      </c>
      <c r="T5259" s="87" t="s">
        <v>13717</v>
      </c>
      <c r="AL5259" s="79">
        <v>0.38759259259259299</v>
      </c>
      <c r="AM5259" s="2">
        <v>1</v>
      </c>
      <c r="AN5259" s="2" t="s">
        <v>12845</v>
      </c>
      <c r="AO5259" s="2" t="s">
        <v>13717</v>
      </c>
    </row>
    <row r="5260" spans="17:41">
      <c r="Q5260" s="80">
        <v>0.36723379629629599</v>
      </c>
      <c r="R5260" s="81">
        <v>1</v>
      </c>
      <c r="S5260" s="81" t="s">
        <v>1607</v>
      </c>
      <c r="T5260" s="83" t="s">
        <v>13717</v>
      </c>
      <c r="AL5260" s="79">
        <v>0.38761574074074101</v>
      </c>
      <c r="AM5260" s="2">
        <v>2</v>
      </c>
      <c r="AN5260" s="2" t="s">
        <v>2368</v>
      </c>
      <c r="AO5260" s="2" t="s">
        <v>13719</v>
      </c>
    </row>
    <row r="5261" spans="17:41">
      <c r="Q5261" s="84">
        <v>0.36724537037036997</v>
      </c>
      <c r="R5261" s="85">
        <v>2</v>
      </c>
      <c r="S5261" s="85" t="s">
        <v>5325</v>
      </c>
      <c r="T5261" s="87" t="s">
        <v>13719</v>
      </c>
      <c r="AL5261" s="79">
        <v>0.38763888888888898</v>
      </c>
      <c r="AM5261" s="2">
        <v>1</v>
      </c>
      <c r="AN5261" s="2" t="s">
        <v>2562</v>
      </c>
      <c r="AO5261" s="2" t="s">
        <v>13719</v>
      </c>
    </row>
    <row r="5262" spans="17:41">
      <c r="Q5262" s="80">
        <v>0.36725694444444401</v>
      </c>
      <c r="R5262" s="81">
        <v>1</v>
      </c>
      <c r="S5262" s="81" t="s">
        <v>5338</v>
      </c>
      <c r="T5262" s="83" t="s">
        <v>13717</v>
      </c>
      <c r="AL5262" s="79">
        <v>0.38765046296296302</v>
      </c>
      <c r="AM5262" s="2">
        <v>1</v>
      </c>
      <c r="AN5262" s="2" t="s">
        <v>2562</v>
      </c>
      <c r="AO5262" s="2" t="s">
        <v>13719</v>
      </c>
    </row>
    <row r="5263" spans="17:41">
      <c r="Q5263" s="84">
        <v>0.36725694444444401</v>
      </c>
      <c r="R5263" s="85">
        <v>1</v>
      </c>
      <c r="S5263" s="85" t="s">
        <v>3855</v>
      </c>
      <c r="T5263" s="87" t="s">
        <v>13730</v>
      </c>
      <c r="AL5263" s="79">
        <v>0.38768518518518502</v>
      </c>
      <c r="AM5263" s="2">
        <v>1</v>
      </c>
      <c r="AN5263" s="2" t="s">
        <v>11596</v>
      </c>
      <c r="AO5263" s="2" t="s">
        <v>13717</v>
      </c>
    </row>
    <row r="5264" spans="17:41">
      <c r="Q5264" s="80">
        <v>0.36732638888888902</v>
      </c>
      <c r="R5264" s="81">
        <v>1</v>
      </c>
      <c r="S5264" s="81" t="s">
        <v>5324</v>
      </c>
      <c r="T5264" s="83" t="s">
        <v>13719</v>
      </c>
      <c r="AL5264" s="79">
        <v>0.38770833333333299</v>
      </c>
      <c r="AM5264" s="2">
        <v>1</v>
      </c>
      <c r="AN5264" s="2" t="s">
        <v>5555</v>
      </c>
      <c r="AO5264" s="2" t="s">
        <v>13719</v>
      </c>
    </row>
    <row r="5265" spans="17:41">
      <c r="Q5265" s="84">
        <v>0.367337962962963</v>
      </c>
      <c r="R5265" s="85">
        <v>1</v>
      </c>
      <c r="S5265" s="85" t="s">
        <v>5340</v>
      </c>
      <c r="T5265" s="87" t="s">
        <v>13717</v>
      </c>
      <c r="AL5265" s="79">
        <v>0.38773148148148101</v>
      </c>
      <c r="AM5265" s="2">
        <v>1</v>
      </c>
      <c r="AN5265" s="2" t="s">
        <v>5542</v>
      </c>
      <c r="AO5265" s="2" t="s">
        <v>13716</v>
      </c>
    </row>
    <row r="5266" spans="17:41">
      <c r="Q5266" s="80">
        <v>0.36738425925925899</v>
      </c>
      <c r="R5266" s="81">
        <v>3</v>
      </c>
      <c r="S5266" s="81" t="s">
        <v>2909</v>
      </c>
      <c r="T5266" s="83" t="s">
        <v>13719</v>
      </c>
      <c r="AL5266" s="79">
        <v>0.38773148148148101</v>
      </c>
      <c r="AM5266" s="2">
        <v>1</v>
      </c>
      <c r="AN5266" s="2" t="s">
        <v>5536</v>
      </c>
      <c r="AO5266" s="2" t="s">
        <v>13716</v>
      </c>
    </row>
    <row r="5267" spans="17:41">
      <c r="Q5267" s="84">
        <v>0.36740740740740702</v>
      </c>
      <c r="R5267" s="85">
        <v>1</v>
      </c>
      <c r="S5267" s="85" t="s">
        <v>2011</v>
      </c>
      <c r="T5267" s="87" t="s">
        <v>13717</v>
      </c>
      <c r="AL5267" s="79">
        <v>0.38783564814814803</v>
      </c>
      <c r="AM5267" s="2">
        <v>1</v>
      </c>
      <c r="AN5267" s="2" t="s">
        <v>2964</v>
      </c>
      <c r="AO5267" s="2" t="s">
        <v>13719</v>
      </c>
    </row>
    <row r="5268" spans="17:41">
      <c r="Q5268" s="80">
        <v>0.367418981481481</v>
      </c>
      <c r="R5268" s="81">
        <v>2</v>
      </c>
      <c r="S5268" s="81" t="s">
        <v>5347</v>
      </c>
      <c r="T5268" s="83" t="s">
        <v>13723</v>
      </c>
      <c r="AL5268" s="79">
        <v>0.38784722222222201</v>
      </c>
      <c r="AM5268" s="2">
        <v>1</v>
      </c>
      <c r="AN5268" s="2" t="s">
        <v>2049</v>
      </c>
      <c r="AO5268" s="2" t="s">
        <v>13716</v>
      </c>
    </row>
    <row r="5269" spans="17:41">
      <c r="Q5269" s="84">
        <v>0.36743055555555598</v>
      </c>
      <c r="R5269" s="85">
        <v>1</v>
      </c>
      <c r="S5269" s="85" t="s">
        <v>5299</v>
      </c>
      <c r="T5269" s="87" t="s">
        <v>13716</v>
      </c>
      <c r="AL5269" s="79">
        <v>0.38785879629629599</v>
      </c>
      <c r="AM5269" s="2">
        <v>2</v>
      </c>
      <c r="AN5269" s="2" t="s">
        <v>5543</v>
      </c>
      <c r="AO5269" s="2" t="s">
        <v>13719</v>
      </c>
    </row>
    <row r="5270" spans="17:41">
      <c r="Q5270" s="80">
        <v>0.36746527777777799</v>
      </c>
      <c r="R5270" s="81">
        <v>1</v>
      </c>
      <c r="S5270" s="81" t="s">
        <v>5343</v>
      </c>
      <c r="T5270" s="83" t="s">
        <v>13717</v>
      </c>
      <c r="AL5270" s="79">
        <v>0.38791666666666702</v>
      </c>
      <c r="AM5270" s="2">
        <v>2</v>
      </c>
      <c r="AN5270" s="2" t="s">
        <v>818</v>
      </c>
      <c r="AO5270" s="2" t="s">
        <v>13717</v>
      </c>
    </row>
    <row r="5271" spans="17:41">
      <c r="Q5271" s="84">
        <v>0.36749999999999999</v>
      </c>
      <c r="R5271" s="85">
        <v>1</v>
      </c>
      <c r="S5271" s="85" t="s">
        <v>5304</v>
      </c>
      <c r="T5271" s="87" t="s">
        <v>13719</v>
      </c>
      <c r="AL5271" s="79">
        <v>0.38795138888888903</v>
      </c>
      <c r="AM5271" s="2">
        <v>1</v>
      </c>
      <c r="AN5271" s="2" t="s">
        <v>5557</v>
      </c>
      <c r="AO5271" s="2" t="s">
        <v>13719</v>
      </c>
    </row>
    <row r="5272" spans="17:41">
      <c r="Q5272" s="80">
        <v>0.36755787037037002</v>
      </c>
      <c r="R5272" s="81">
        <v>1</v>
      </c>
      <c r="S5272" s="81" t="s">
        <v>2562</v>
      </c>
      <c r="T5272" s="83" t="s">
        <v>13719</v>
      </c>
      <c r="AL5272" s="79">
        <v>0.38795138888888903</v>
      </c>
      <c r="AM5272" s="2">
        <v>1</v>
      </c>
      <c r="AN5272" s="2" t="s">
        <v>832</v>
      </c>
      <c r="AO5272" s="2" t="s">
        <v>13722</v>
      </c>
    </row>
    <row r="5273" spans="17:41">
      <c r="Q5273" s="84">
        <v>0.367569444444444</v>
      </c>
      <c r="R5273" s="85">
        <v>1</v>
      </c>
      <c r="S5273" s="85" t="s">
        <v>4568</v>
      </c>
      <c r="T5273" s="87" t="s">
        <v>13722</v>
      </c>
      <c r="AL5273" s="79">
        <v>0.38795138888888903</v>
      </c>
      <c r="AM5273" s="2">
        <v>1</v>
      </c>
      <c r="AN5273" s="2" t="s">
        <v>831</v>
      </c>
      <c r="AO5273" s="2" t="s">
        <v>13718</v>
      </c>
    </row>
    <row r="5274" spans="17:41">
      <c r="Q5274" s="80">
        <v>0.36758101851851899</v>
      </c>
      <c r="R5274" s="81">
        <v>2</v>
      </c>
      <c r="S5274" s="81" t="s">
        <v>5306</v>
      </c>
      <c r="T5274" s="83" t="s">
        <v>13719</v>
      </c>
      <c r="AL5274" s="79">
        <v>0.388009259259259</v>
      </c>
      <c r="AM5274" s="2">
        <v>1</v>
      </c>
      <c r="AN5274" s="2" t="s">
        <v>5561</v>
      </c>
      <c r="AO5274" s="2" t="s">
        <v>13716</v>
      </c>
    </row>
    <row r="5275" spans="17:41">
      <c r="Q5275" s="84">
        <v>0.36758101851851899</v>
      </c>
      <c r="R5275" s="85">
        <v>1</v>
      </c>
      <c r="S5275" s="85" t="s">
        <v>5514</v>
      </c>
      <c r="T5275" s="87" t="s">
        <v>13726</v>
      </c>
      <c r="AL5275" s="79">
        <v>0.38805555555555599</v>
      </c>
      <c r="AM5275" s="2">
        <v>2</v>
      </c>
      <c r="AN5275" s="2" t="s">
        <v>325</v>
      </c>
      <c r="AO5275" s="2" t="s">
        <v>13717</v>
      </c>
    </row>
    <row r="5276" spans="17:41">
      <c r="Q5276" s="80">
        <v>0.367650462962963</v>
      </c>
      <c r="R5276" s="81">
        <v>5</v>
      </c>
      <c r="S5276" s="81" t="s">
        <v>2525</v>
      </c>
      <c r="T5276" s="83" t="s">
        <v>13719</v>
      </c>
      <c r="AL5276" s="79">
        <v>0.38807870370370401</v>
      </c>
      <c r="AM5276" s="2">
        <v>1</v>
      </c>
      <c r="AN5276" s="2" t="s">
        <v>2562</v>
      </c>
      <c r="AO5276" s="2" t="s">
        <v>13719</v>
      </c>
    </row>
    <row r="5277" spans="17:41">
      <c r="Q5277" s="84">
        <v>0.36767361111111102</v>
      </c>
      <c r="R5277" s="85">
        <v>1</v>
      </c>
      <c r="S5277" s="85" t="s">
        <v>799</v>
      </c>
      <c r="T5277" s="87" t="s">
        <v>13721</v>
      </c>
      <c r="AL5277" s="79">
        <v>0.38807870370370401</v>
      </c>
      <c r="AM5277" s="2">
        <v>1</v>
      </c>
      <c r="AN5277" s="2" t="s">
        <v>12846</v>
      </c>
      <c r="AO5277" s="2" t="s">
        <v>13717</v>
      </c>
    </row>
    <row r="5278" spans="17:41">
      <c r="Q5278" s="80">
        <v>0.36774305555555598</v>
      </c>
      <c r="R5278" s="81">
        <v>2</v>
      </c>
      <c r="S5278" s="81" t="s">
        <v>1052</v>
      </c>
      <c r="T5278" s="83" t="s">
        <v>13722</v>
      </c>
      <c r="AL5278" s="79">
        <v>0.38810185185185198</v>
      </c>
      <c r="AM5278" s="2">
        <v>1</v>
      </c>
      <c r="AN5278" s="2" t="s">
        <v>2562</v>
      </c>
      <c r="AO5278" s="2" t="s">
        <v>13719</v>
      </c>
    </row>
    <row r="5279" spans="17:41">
      <c r="Q5279" s="84">
        <v>0.36775462962963001</v>
      </c>
      <c r="R5279" s="85">
        <v>1</v>
      </c>
      <c r="S5279" s="85" t="s">
        <v>4583</v>
      </c>
      <c r="T5279" s="87" t="s">
        <v>13721</v>
      </c>
      <c r="AL5279" s="79">
        <v>0.38813657407407398</v>
      </c>
      <c r="AM5279" s="2">
        <v>3</v>
      </c>
      <c r="AN5279" s="2" t="s">
        <v>5547</v>
      </c>
      <c r="AO5279" s="2" t="s">
        <v>13719</v>
      </c>
    </row>
    <row r="5280" spans="17:41">
      <c r="Q5280" s="80">
        <v>0.367800925925926</v>
      </c>
      <c r="R5280" s="81">
        <v>1</v>
      </c>
      <c r="S5280" s="81" t="s">
        <v>4683</v>
      </c>
      <c r="T5280" s="83" t="s">
        <v>13730</v>
      </c>
      <c r="AL5280" s="79">
        <v>0.38813657407407398</v>
      </c>
      <c r="AM5280" s="2">
        <v>4</v>
      </c>
      <c r="AN5280" s="2" t="s">
        <v>5562</v>
      </c>
      <c r="AO5280" s="2" t="s">
        <v>13719</v>
      </c>
    </row>
    <row r="5281" spans="17:41">
      <c r="Q5281" s="84">
        <v>0.36784722222222199</v>
      </c>
      <c r="R5281" s="85">
        <v>3</v>
      </c>
      <c r="S5281" s="85" t="s">
        <v>5341</v>
      </c>
      <c r="T5281" s="87" t="s">
        <v>13717</v>
      </c>
      <c r="AL5281" s="79">
        <v>0.388159722222222</v>
      </c>
      <c r="AM5281" s="2">
        <v>1</v>
      </c>
      <c r="AN5281" s="2" t="s">
        <v>5563</v>
      </c>
      <c r="AO5281" s="2" t="s">
        <v>13719</v>
      </c>
    </row>
    <row r="5282" spans="17:41">
      <c r="Q5282" s="80">
        <v>0.36787037037037001</v>
      </c>
      <c r="R5282" s="81">
        <v>1</v>
      </c>
      <c r="S5282" s="81" t="s">
        <v>5339</v>
      </c>
      <c r="T5282" s="83" t="s">
        <v>13719</v>
      </c>
      <c r="AL5282" s="79">
        <v>0.38818287037037003</v>
      </c>
      <c r="AM5282" s="2">
        <v>1</v>
      </c>
      <c r="AN5282" s="2" t="s">
        <v>2970</v>
      </c>
      <c r="AO5282" s="2" t="s">
        <v>13719</v>
      </c>
    </row>
    <row r="5283" spans="17:41">
      <c r="Q5283" s="84">
        <v>0.36790509259259302</v>
      </c>
      <c r="R5283" s="85">
        <v>1</v>
      </c>
      <c r="S5283" s="85" t="s">
        <v>11575</v>
      </c>
      <c r="T5283" s="87" t="s">
        <v>13723</v>
      </c>
      <c r="AL5283" s="79">
        <v>0.38820601851851799</v>
      </c>
      <c r="AM5283" s="2">
        <v>1</v>
      </c>
      <c r="AN5283" s="2" t="s">
        <v>2969</v>
      </c>
      <c r="AO5283" s="2" t="s">
        <v>13719</v>
      </c>
    </row>
    <row r="5284" spans="17:41">
      <c r="Q5284" s="80">
        <v>0.367997685185185</v>
      </c>
      <c r="R5284" s="81">
        <v>1</v>
      </c>
      <c r="S5284" s="81" t="s">
        <v>5320</v>
      </c>
      <c r="T5284" s="83" t="s">
        <v>13717</v>
      </c>
      <c r="AL5284" s="79">
        <v>0.38826388888888902</v>
      </c>
      <c r="AM5284" s="2">
        <v>2</v>
      </c>
      <c r="AN5284" s="2" t="s">
        <v>12847</v>
      </c>
      <c r="AO5284" s="2" t="s">
        <v>13717</v>
      </c>
    </row>
    <row r="5285" spans="17:41">
      <c r="Q5285" s="84">
        <v>0.36800925925925898</v>
      </c>
      <c r="R5285" s="85">
        <v>1</v>
      </c>
      <c r="S5285" s="85" t="s">
        <v>12770</v>
      </c>
      <c r="T5285" s="87" t="s">
        <v>13723</v>
      </c>
      <c r="AL5285" s="79">
        <v>0.38832175925925899</v>
      </c>
      <c r="AM5285" s="2">
        <v>1</v>
      </c>
      <c r="AN5285" s="2" t="s">
        <v>12848</v>
      </c>
      <c r="AO5285" s="2" t="s">
        <v>13730</v>
      </c>
    </row>
    <row r="5286" spans="17:41">
      <c r="Q5286" s="80">
        <v>0.368032407407407</v>
      </c>
      <c r="R5286" s="81">
        <v>1</v>
      </c>
      <c r="S5286" s="81" t="s">
        <v>972</v>
      </c>
      <c r="T5286" s="83" t="s">
        <v>13727</v>
      </c>
      <c r="AL5286" s="79">
        <v>0.38833333333333298</v>
      </c>
      <c r="AM5286" s="2">
        <v>3</v>
      </c>
      <c r="AN5286" s="2" t="s">
        <v>2562</v>
      </c>
      <c r="AO5286" s="2" t="s">
        <v>13722</v>
      </c>
    </row>
    <row r="5287" spans="17:41">
      <c r="Q5287" s="84">
        <v>0.36806712962963001</v>
      </c>
      <c r="R5287" s="85">
        <v>1</v>
      </c>
      <c r="S5287" s="85" t="s">
        <v>1057</v>
      </c>
      <c r="T5287" s="87" t="s">
        <v>13721</v>
      </c>
      <c r="AL5287" s="79">
        <v>0.38834490740740701</v>
      </c>
      <c r="AM5287" s="2">
        <v>1</v>
      </c>
      <c r="AN5287" s="2" t="s">
        <v>1174</v>
      </c>
      <c r="AO5287" s="2" t="s">
        <v>13730</v>
      </c>
    </row>
    <row r="5288" spans="17:41">
      <c r="Q5288" s="80">
        <v>0.36806712962963001</v>
      </c>
      <c r="R5288" s="81">
        <v>1</v>
      </c>
      <c r="S5288" s="81" t="s">
        <v>12771</v>
      </c>
      <c r="T5288" s="83" t="s">
        <v>13730</v>
      </c>
      <c r="AL5288" s="79">
        <v>0.38843749999999999</v>
      </c>
      <c r="AM5288" s="2">
        <v>1</v>
      </c>
      <c r="AN5288" s="2" t="s">
        <v>1175</v>
      </c>
      <c r="AO5288" s="2" t="s">
        <v>13730</v>
      </c>
    </row>
    <row r="5289" spans="17:41">
      <c r="Q5289" s="84">
        <v>0.36807870370370399</v>
      </c>
      <c r="R5289" s="85">
        <v>1</v>
      </c>
      <c r="S5289" s="85" t="s">
        <v>2912</v>
      </c>
      <c r="T5289" s="87" t="s">
        <v>13716</v>
      </c>
      <c r="AL5289" s="79">
        <v>0.38846064814814801</v>
      </c>
      <c r="AM5289" s="2">
        <v>1</v>
      </c>
      <c r="AN5289" s="2" t="s">
        <v>2972</v>
      </c>
      <c r="AO5289" s="2" t="s">
        <v>13719</v>
      </c>
    </row>
    <row r="5290" spans="17:41">
      <c r="Q5290" s="80">
        <v>0.36810185185185201</v>
      </c>
      <c r="R5290" s="81">
        <v>1</v>
      </c>
      <c r="S5290" s="81" t="s">
        <v>12772</v>
      </c>
      <c r="T5290" s="83" t="s">
        <v>13730</v>
      </c>
      <c r="AL5290" s="79">
        <v>0.38849537037037002</v>
      </c>
      <c r="AM5290" s="2">
        <v>1</v>
      </c>
      <c r="AN5290" s="2" t="s">
        <v>550</v>
      </c>
      <c r="AO5290" s="2" t="s">
        <v>13722</v>
      </c>
    </row>
    <row r="5291" spans="17:41">
      <c r="Q5291" s="84">
        <v>0.368113425925926</v>
      </c>
      <c r="R5291" s="85">
        <v>1</v>
      </c>
      <c r="S5291" s="85" t="s">
        <v>5342</v>
      </c>
      <c r="T5291" s="87" t="s">
        <v>13719</v>
      </c>
      <c r="AL5291" s="79">
        <v>0.38853009259259302</v>
      </c>
      <c r="AM5291" s="2">
        <v>1</v>
      </c>
      <c r="AN5291" s="2" t="s">
        <v>2973</v>
      </c>
      <c r="AO5291" s="2" t="s">
        <v>13719</v>
      </c>
    </row>
    <row r="5292" spans="17:41">
      <c r="Q5292" s="80">
        <v>0.36815972222222199</v>
      </c>
      <c r="R5292" s="81">
        <v>1</v>
      </c>
      <c r="S5292" s="81" t="s">
        <v>2327</v>
      </c>
      <c r="T5292" s="83" t="s">
        <v>13717</v>
      </c>
      <c r="AL5292" s="79">
        <v>0.38856481481481497</v>
      </c>
      <c r="AM5292" s="2">
        <v>1</v>
      </c>
      <c r="AN5292" s="2" t="s">
        <v>2966</v>
      </c>
      <c r="AO5292" s="2" t="s">
        <v>13716</v>
      </c>
    </row>
    <row r="5293" spans="17:41">
      <c r="Q5293" s="84">
        <v>0.36820601851851897</v>
      </c>
      <c r="R5293" s="85">
        <v>1</v>
      </c>
      <c r="S5293" s="85" t="s">
        <v>5350</v>
      </c>
      <c r="T5293" s="87" t="s">
        <v>13717</v>
      </c>
      <c r="AL5293" s="79">
        <v>0.38857638888888901</v>
      </c>
      <c r="AM5293" s="2">
        <v>2</v>
      </c>
      <c r="AN5293" s="2" t="s">
        <v>12849</v>
      </c>
      <c r="AO5293" s="2" t="s">
        <v>13730</v>
      </c>
    </row>
    <row r="5294" spans="17:41">
      <c r="Q5294" s="80">
        <v>0.36820601851851897</v>
      </c>
      <c r="R5294" s="81">
        <v>1</v>
      </c>
      <c r="S5294" s="81" t="s">
        <v>849</v>
      </c>
      <c r="T5294" s="83" t="s">
        <v>13722</v>
      </c>
      <c r="AL5294" s="79">
        <v>0.38857638888888901</v>
      </c>
      <c r="AM5294" s="2">
        <v>1</v>
      </c>
      <c r="AN5294" s="2" t="s">
        <v>4169</v>
      </c>
      <c r="AO5294" s="2" t="s">
        <v>13730</v>
      </c>
    </row>
    <row r="5295" spans="17:41">
      <c r="Q5295" s="84">
        <v>0.36825231481481502</v>
      </c>
      <c r="R5295" s="85">
        <v>1</v>
      </c>
      <c r="S5295" s="85" t="s">
        <v>5352</v>
      </c>
      <c r="T5295" s="87" t="s">
        <v>13719</v>
      </c>
      <c r="AL5295" s="79">
        <v>0.38859953703703698</v>
      </c>
      <c r="AM5295" s="2">
        <v>1</v>
      </c>
      <c r="AN5295" s="2" t="s">
        <v>5559</v>
      </c>
      <c r="AO5295" s="2" t="s">
        <v>13719</v>
      </c>
    </row>
    <row r="5296" spans="17:41">
      <c r="Q5296" s="80">
        <v>0.368263888888889</v>
      </c>
      <c r="R5296" s="81">
        <v>2</v>
      </c>
      <c r="S5296" s="81" t="s">
        <v>5323</v>
      </c>
      <c r="T5296" s="83" t="s">
        <v>13719</v>
      </c>
      <c r="AL5296" s="79">
        <v>0.38863425925925899</v>
      </c>
      <c r="AM5296" s="2">
        <v>1</v>
      </c>
      <c r="AN5296" s="2" t="s">
        <v>5560</v>
      </c>
      <c r="AO5296" s="2" t="s">
        <v>13719</v>
      </c>
    </row>
    <row r="5297" spans="17:41">
      <c r="Q5297" s="84">
        <v>0.36827546296296299</v>
      </c>
      <c r="R5297" s="85">
        <v>1</v>
      </c>
      <c r="S5297" s="85" t="s">
        <v>5353</v>
      </c>
      <c r="T5297" s="87" t="s">
        <v>13719</v>
      </c>
      <c r="AL5297" s="79">
        <v>0.38865740740740701</v>
      </c>
      <c r="AM5297" s="2">
        <v>1</v>
      </c>
      <c r="AN5297" s="2" t="s">
        <v>12850</v>
      </c>
      <c r="AO5297" s="2" t="s">
        <v>13716</v>
      </c>
    </row>
    <row r="5298" spans="17:41">
      <c r="Q5298" s="80">
        <v>0.36828703703703702</v>
      </c>
      <c r="R5298" s="81">
        <v>1</v>
      </c>
      <c r="S5298" s="81" t="s">
        <v>5351</v>
      </c>
      <c r="T5298" s="83" t="s">
        <v>13717</v>
      </c>
      <c r="AL5298" s="79">
        <v>0.38868055555555597</v>
      </c>
      <c r="AM5298" s="2">
        <v>2</v>
      </c>
      <c r="AN5298" s="2" t="s">
        <v>5558</v>
      </c>
      <c r="AO5298" s="2" t="s">
        <v>13719</v>
      </c>
    </row>
    <row r="5299" spans="17:41">
      <c r="Q5299" s="84">
        <v>0.36828703703703702</v>
      </c>
      <c r="R5299" s="85">
        <v>1</v>
      </c>
      <c r="S5299" s="85" t="s">
        <v>5359</v>
      </c>
      <c r="T5299" s="87" t="s">
        <v>13719</v>
      </c>
      <c r="AL5299" s="79">
        <v>0.38868055555555597</v>
      </c>
      <c r="AM5299" s="2">
        <v>1</v>
      </c>
      <c r="AN5299" s="2" t="s">
        <v>4625</v>
      </c>
      <c r="AO5299" s="2" t="s">
        <v>13721</v>
      </c>
    </row>
    <row r="5300" spans="17:41">
      <c r="Q5300" s="80">
        <v>0.36829861111111101</v>
      </c>
      <c r="R5300" s="81">
        <v>1</v>
      </c>
      <c r="S5300" s="81" t="s">
        <v>5354</v>
      </c>
      <c r="T5300" s="83" t="s">
        <v>13719</v>
      </c>
      <c r="AL5300" s="79">
        <v>0.38874999999999998</v>
      </c>
      <c r="AM5300" s="2">
        <v>1</v>
      </c>
      <c r="AN5300" s="2" t="s">
        <v>326</v>
      </c>
      <c r="AO5300" s="2" t="s">
        <v>13717</v>
      </c>
    </row>
    <row r="5301" spans="17:41">
      <c r="Q5301" s="84">
        <v>0.36832175925925897</v>
      </c>
      <c r="R5301" s="85">
        <v>1</v>
      </c>
      <c r="S5301" s="85" t="s">
        <v>2328</v>
      </c>
      <c r="T5301" s="87" t="s">
        <v>13719</v>
      </c>
      <c r="AL5301" s="79">
        <v>0.38880787037037001</v>
      </c>
      <c r="AM5301" s="2">
        <v>2</v>
      </c>
      <c r="AN5301" s="2" t="s">
        <v>12851</v>
      </c>
      <c r="AO5301" s="2" t="s">
        <v>13721</v>
      </c>
    </row>
    <row r="5302" spans="17:41">
      <c r="Q5302" s="80">
        <v>0.368344907407407</v>
      </c>
      <c r="R5302" s="81">
        <v>1</v>
      </c>
      <c r="S5302" s="81" t="s">
        <v>2562</v>
      </c>
      <c r="T5302" s="83" t="s">
        <v>13719</v>
      </c>
      <c r="AL5302" s="79">
        <v>0.38890046296296299</v>
      </c>
      <c r="AM5302" s="2">
        <v>1</v>
      </c>
      <c r="AN5302" s="2" t="s">
        <v>2367</v>
      </c>
      <c r="AO5302" s="2" t="s">
        <v>13716</v>
      </c>
    </row>
    <row r="5303" spans="17:41">
      <c r="Q5303" s="84">
        <v>0.36835648148148098</v>
      </c>
      <c r="R5303" s="85">
        <v>2</v>
      </c>
      <c r="S5303" s="85" t="s">
        <v>5336</v>
      </c>
      <c r="T5303" s="87" t="s">
        <v>13716</v>
      </c>
      <c r="AL5303" s="79">
        <v>0.388935185185185</v>
      </c>
      <c r="AM5303" s="2">
        <v>1</v>
      </c>
      <c r="AN5303" s="2" t="s">
        <v>7722</v>
      </c>
      <c r="AO5303" s="2" t="s">
        <v>13721</v>
      </c>
    </row>
    <row r="5304" spans="17:41">
      <c r="Q5304" s="80">
        <v>0.36836805555555602</v>
      </c>
      <c r="R5304" s="81">
        <v>1</v>
      </c>
      <c r="S5304" s="81" t="s">
        <v>5356</v>
      </c>
      <c r="T5304" s="83" t="s">
        <v>13719</v>
      </c>
      <c r="AL5304" s="79">
        <v>0.38894675925925898</v>
      </c>
      <c r="AM5304" s="2">
        <v>1</v>
      </c>
      <c r="AN5304" s="2" t="s">
        <v>5549</v>
      </c>
      <c r="AO5304" s="2" t="s">
        <v>13716</v>
      </c>
    </row>
    <row r="5305" spans="17:41">
      <c r="Q5305" s="84">
        <v>0.36837962962963</v>
      </c>
      <c r="R5305" s="85">
        <v>1</v>
      </c>
      <c r="S5305" s="85" t="s">
        <v>5312</v>
      </c>
      <c r="T5305" s="87" t="s">
        <v>13722</v>
      </c>
      <c r="AL5305" s="79">
        <v>0.388969907407407</v>
      </c>
      <c r="AM5305" s="2">
        <v>1</v>
      </c>
      <c r="AN5305" s="2" t="s">
        <v>2975</v>
      </c>
      <c r="AO5305" s="2" t="s">
        <v>13719</v>
      </c>
    </row>
    <row r="5306" spans="17:41">
      <c r="Q5306" s="80">
        <v>0.36841435185185201</v>
      </c>
      <c r="R5306" s="81">
        <v>1</v>
      </c>
      <c r="S5306" s="81" t="s">
        <v>5321</v>
      </c>
      <c r="T5306" s="83" t="s">
        <v>13716</v>
      </c>
      <c r="AL5306" s="79">
        <v>0.388969907407407</v>
      </c>
      <c r="AM5306" s="2">
        <v>2</v>
      </c>
      <c r="AN5306" s="2" t="s">
        <v>12852</v>
      </c>
      <c r="AO5306" s="2" t="s">
        <v>13723</v>
      </c>
    </row>
    <row r="5307" spans="17:41">
      <c r="Q5307" s="84">
        <v>0.36843749999999997</v>
      </c>
      <c r="R5307" s="85">
        <v>1</v>
      </c>
      <c r="S5307" s="85" t="s">
        <v>614</v>
      </c>
      <c r="T5307" s="87" t="s">
        <v>13730</v>
      </c>
      <c r="AL5307" s="79">
        <v>0.38900462962963001</v>
      </c>
      <c r="AM5307" s="2">
        <v>1</v>
      </c>
      <c r="AN5307" s="2" t="s">
        <v>5556</v>
      </c>
      <c r="AO5307" s="2" t="s">
        <v>13716</v>
      </c>
    </row>
    <row r="5308" spans="17:41">
      <c r="Q5308" s="80">
        <v>0.36844907407407401</v>
      </c>
      <c r="R5308" s="81">
        <v>1</v>
      </c>
      <c r="S5308" s="81" t="s">
        <v>5334</v>
      </c>
      <c r="T5308" s="83" t="s">
        <v>13717</v>
      </c>
      <c r="AL5308" s="79">
        <v>0.38906249999999998</v>
      </c>
      <c r="AM5308" s="2">
        <v>1</v>
      </c>
      <c r="AN5308" s="2" t="s">
        <v>2971</v>
      </c>
      <c r="AO5308" s="2" t="s">
        <v>13719</v>
      </c>
    </row>
    <row r="5309" spans="17:41">
      <c r="Q5309" s="84">
        <v>0.368460648148148</v>
      </c>
      <c r="R5309" s="85">
        <v>1</v>
      </c>
      <c r="S5309" s="85" t="s">
        <v>2329</v>
      </c>
      <c r="T5309" s="87" t="s">
        <v>13717</v>
      </c>
      <c r="AL5309" s="79">
        <v>0.38907407407407402</v>
      </c>
      <c r="AM5309" s="2">
        <v>1</v>
      </c>
      <c r="AN5309" s="2" t="s">
        <v>5553</v>
      </c>
      <c r="AO5309" s="2" t="s">
        <v>13716</v>
      </c>
    </row>
    <row r="5310" spans="17:41">
      <c r="Q5310" s="80">
        <v>0.36847222222222198</v>
      </c>
      <c r="R5310" s="81">
        <v>1</v>
      </c>
      <c r="S5310" s="81" t="s">
        <v>5328</v>
      </c>
      <c r="T5310" s="83" t="s">
        <v>13716</v>
      </c>
      <c r="AL5310" s="79">
        <v>0.38915509259259301</v>
      </c>
      <c r="AM5310" s="2">
        <v>1</v>
      </c>
      <c r="AN5310" s="2" t="s">
        <v>2562</v>
      </c>
      <c r="AO5310" s="2" t="s">
        <v>13717</v>
      </c>
    </row>
    <row r="5311" spans="17:41">
      <c r="Q5311" s="84">
        <v>0.36847222222222198</v>
      </c>
      <c r="R5311" s="85">
        <v>1</v>
      </c>
      <c r="S5311" s="85" t="s">
        <v>1606</v>
      </c>
      <c r="T5311" s="87" t="s">
        <v>13719</v>
      </c>
      <c r="AL5311" s="79">
        <v>0.38929398148148098</v>
      </c>
      <c r="AM5311" s="2">
        <v>1</v>
      </c>
      <c r="AN5311" s="2" t="s">
        <v>2562</v>
      </c>
      <c r="AO5311" s="2" t="s">
        <v>13719</v>
      </c>
    </row>
    <row r="5312" spans="17:41">
      <c r="Q5312" s="80">
        <v>0.36848379629629602</v>
      </c>
      <c r="R5312" s="81">
        <v>1</v>
      </c>
      <c r="S5312" s="81" t="s">
        <v>2316</v>
      </c>
      <c r="T5312" s="83" t="s">
        <v>13718</v>
      </c>
      <c r="AL5312" s="79">
        <v>0.38937500000000003</v>
      </c>
      <c r="AM5312" s="2">
        <v>2</v>
      </c>
      <c r="AN5312" s="2" t="s">
        <v>3148</v>
      </c>
      <c r="AO5312" s="2" t="s">
        <v>13718</v>
      </c>
    </row>
    <row r="5313" spans="17:41">
      <c r="Q5313" s="84">
        <v>0.36851851851851902</v>
      </c>
      <c r="R5313" s="85">
        <v>2</v>
      </c>
      <c r="S5313" s="85" t="s">
        <v>12773</v>
      </c>
      <c r="T5313" s="87" t="s">
        <v>13718</v>
      </c>
      <c r="AL5313" s="79">
        <v>0.38939814814814799</v>
      </c>
      <c r="AM5313" s="2">
        <v>1</v>
      </c>
      <c r="AN5313" s="2" t="s">
        <v>12853</v>
      </c>
      <c r="AO5313" s="2" t="s">
        <v>13717</v>
      </c>
    </row>
    <row r="5314" spans="17:41">
      <c r="Q5314" s="80">
        <v>0.36854166666666699</v>
      </c>
      <c r="R5314" s="81">
        <v>2</v>
      </c>
      <c r="S5314" s="81" t="s">
        <v>227</v>
      </c>
      <c r="T5314" s="83" t="s">
        <v>13726</v>
      </c>
      <c r="AL5314" s="79">
        <v>0.38947916666666699</v>
      </c>
      <c r="AM5314" s="2">
        <v>1</v>
      </c>
      <c r="AN5314" s="2" t="s">
        <v>12854</v>
      </c>
      <c r="AO5314" s="2" t="s">
        <v>13721</v>
      </c>
    </row>
    <row r="5315" spans="17:41">
      <c r="Q5315" s="84">
        <v>0.36864583333333301</v>
      </c>
      <c r="R5315" s="85">
        <v>1</v>
      </c>
      <c r="S5315" s="85" t="s">
        <v>5358</v>
      </c>
      <c r="T5315" s="87" t="s">
        <v>13717</v>
      </c>
      <c r="AL5315" s="79">
        <v>0.38949074074074103</v>
      </c>
      <c r="AM5315" s="2">
        <v>1</v>
      </c>
      <c r="AN5315" s="2" t="s">
        <v>833</v>
      </c>
      <c r="AO5315" s="2" t="s">
        <v>13722</v>
      </c>
    </row>
    <row r="5316" spans="17:41">
      <c r="Q5316" s="80">
        <v>0.36864583333333301</v>
      </c>
      <c r="R5316" s="81">
        <v>1</v>
      </c>
      <c r="S5316" s="81" t="s">
        <v>12774</v>
      </c>
      <c r="T5316" s="83" t="s">
        <v>13716</v>
      </c>
      <c r="AL5316" s="79">
        <v>0.38950231481481501</v>
      </c>
      <c r="AM5316" s="2">
        <v>1</v>
      </c>
      <c r="AN5316" s="2" t="s">
        <v>12855</v>
      </c>
      <c r="AO5316" s="2" t="s">
        <v>13721</v>
      </c>
    </row>
    <row r="5317" spans="17:41">
      <c r="Q5317" s="84">
        <v>0.36864583333333301</v>
      </c>
      <c r="R5317" s="85">
        <v>1</v>
      </c>
      <c r="S5317" s="85" t="s">
        <v>247</v>
      </c>
      <c r="T5317" s="87" t="s">
        <v>13721</v>
      </c>
      <c r="AL5317" s="79">
        <v>0.38953703703703701</v>
      </c>
      <c r="AM5317" s="2">
        <v>4</v>
      </c>
      <c r="AN5317" s="2" t="s">
        <v>12856</v>
      </c>
      <c r="AO5317" s="2" t="s">
        <v>13717</v>
      </c>
    </row>
    <row r="5318" spans="17:41">
      <c r="Q5318" s="80">
        <v>0.36866898148148097</v>
      </c>
      <c r="R5318" s="81">
        <v>1</v>
      </c>
      <c r="S5318" s="81" t="s">
        <v>5370</v>
      </c>
      <c r="T5318" s="83" t="s">
        <v>13719</v>
      </c>
      <c r="AL5318" s="79">
        <v>0.389548611111111</v>
      </c>
      <c r="AM5318" s="2">
        <v>1</v>
      </c>
      <c r="AN5318" s="2" t="s">
        <v>2562</v>
      </c>
      <c r="AO5318" s="2" t="s">
        <v>13719</v>
      </c>
    </row>
    <row r="5319" spans="17:41">
      <c r="Q5319" s="84">
        <v>0.36869212962962999</v>
      </c>
      <c r="R5319" s="85">
        <v>1</v>
      </c>
      <c r="S5319" s="85" t="s">
        <v>192</v>
      </c>
      <c r="T5319" s="87" t="s">
        <v>13723</v>
      </c>
      <c r="AL5319" s="79">
        <v>0.38959490740740699</v>
      </c>
      <c r="AM5319" s="2">
        <v>1</v>
      </c>
      <c r="AN5319" s="2" t="s">
        <v>12857</v>
      </c>
      <c r="AO5319" s="2" t="s">
        <v>13717</v>
      </c>
    </row>
    <row r="5320" spans="17:41">
      <c r="Q5320" s="80">
        <v>0.36870370370370398</v>
      </c>
      <c r="R5320" s="81">
        <v>1</v>
      </c>
      <c r="S5320" s="81" t="s">
        <v>615</v>
      </c>
      <c r="T5320" s="83" t="s">
        <v>13721</v>
      </c>
      <c r="AL5320" s="79">
        <v>0.389699074074074</v>
      </c>
      <c r="AM5320" s="2">
        <v>1</v>
      </c>
      <c r="AN5320" s="2" t="s">
        <v>12858</v>
      </c>
      <c r="AO5320" s="2" t="s">
        <v>13717</v>
      </c>
    </row>
    <row r="5321" spans="17:41">
      <c r="Q5321" s="84">
        <v>0.368726851851852</v>
      </c>
      <c r="R5321" s="85">
        <v>1</v>
      </c>
      <c r="S5321" s="85" t="s">
        <v>5372</v>
      </c>
      <c r="T5321" s="87" t="s">
        <v>13719</v>
      </c>
      <c r="AL5321" s="79">
        <v>0.38973379629629601</v>
      </c>
      <c r="AM5321" s="2">
        <v>1</v>
      </c>
      <c r="AN5321" s="2" t="s">
        <v>12859</v>
      </c>
      <c r="AO5321" s="2" t="s">
        <v>13717</v>
      </c>
    </row>
    <row r="5322" spans="17:41">
      <c r="Q5322" s="80">
        <v>0.36876157407407401</v>
      </c>
      <c r="R5322" s="81">
        <v>1</v>
      </c>
      <c r="S5322" s="81" t="s">
        <v>5337</v>
      </c>
      <c r="T5322" s="83" t="s">
        <v>13717</v>
      </c>
      <c r="AL5322" s="79">
        <v>0.38980324074074102</v>
      </c>
      <c r="AM5322" s="2">
        <v>2</v>
      </c>
      <c r="AN5322" s="2" t="s">
        <v>237</v>
      </c>
      <c r="AO5322" s="2" t="s">
        <v>13718</v>
      </c>
    </row>
    <row r="5323" spans="17:41">
      <c r="Q5323" s="84">
        <v>0.368842592592593</v>
      </c>
      <c r="R5323" s="85">
        <v>1</v>
      </c>
      <c r="S5323" s="85" t="s">
        <v>2595</v>
      </c>
      <c r="T5323" s="87" t="s">
        <v>13719</v>
      </c>
      <c r="AL5323" s="79">
        <v>0.389930555555556</v>
      </c>
      <c r="AM5323" s="2">
        <v>1</v>
      </c>
      <c r="AN5323" s="2" t="s">
        <v>12860</v>
      </c>
      <c r="AO5323" s="2" t="s">
        <v>13717</v>
      </c>
    </row>
    <row r="5324" spans="17:41">
      <c r="Q5324" s="80">
        <v>0.368877314814815</v>
      </c>
      <c r="R5324" s="81">
        <v>1</v>
      </c>
      <c r="S5324" s="81" t="s">
        <v>2594</v>
      </c>
      <c r="T5324" s="83" t="s">
        <v>13717</v>
      </c>
      <c r="AL5324" s="79">
        <v>0.39002314814814798</v>
      </c>
      <c r="AM5324" s="2">
        <v>1</v>
      </c>
      <c r="AN5324" s="2" t="s">
        <v>1071</v>
      </c>
      <c r="AO5324" s="2" t="s">
        <v>13722</v>
      </c>
    </row>
    <row r="5325" spans="17:41">
      <c r="Q5325" s="84">
        <v>0.36892361111111099</v>
      </c>
      <c r="R5325" s="85">
        <v>1</v>
      </c>
      <c r="S5325" s="85" t="s">
        <v>5349</v>
      </c>
      <c r="T5325" s="87" t="s">
        <v>13719</v>
      </c>
      <c r="AL5325" s="79">
        <v>0.390046296296296</v>
      </c>
      <c r="AM5325" s="2">
        <v>1</v>
      </c>
      <c r="AN5325" s="2" t="s">
        <v>5564</v>
      </c>
      <c r="AO5325" s="2" t="s">
        <v>13716</v>
      </c>
    </row>
    <row r="5326" spans="17:41">
      <c r="Q5326" s="80">
        <v>0.36894675925925902</v>
      </c>
      <c r="R5326" s="81">
        <v>1</v>
      </c>
      <c r="S5326" s="81" t="s">
        <v>5360</v>
      </c>
      <c r="T5326" s="83" t="s">
        <v>13719</v>
      </c>
      <c r="AL5326" s="79">
        <v>0.39011574074074101</v>
      </c>
      <c r="AM5326" s="2">
        <v>1</v>
      </c>
      <c r="AN5326" s="2" t="s">
        <v>660</v>
      </c>
      <c r="AO5326" s="2" t="s">
        <v>13717</v>
      </c>
    </row>
    <row r="5327" spans="17:41">
      <c r="Q5327" s="84">
        <v>0.36896990740740698</v>
      </c>
      <c r="R5327" s="85">
        <v>1</v>
      </c>
      <c r="S5327" s="85" t="s">
        <v>2562</v>
      </c>
      <c r="T5327" s="87" t="s">
        <v>13728</v>
      </c>
      <c r="AL5327" s="79">
        <v>0.39015046296296302</v>
      </c>
      <c r="AM5327" s="2">
        <v>2</v>
      </c>
      <c r="AN5327" s="2" t="s">
        <v>5565</v>
      </c>
      <c r="AO5327" s="2" t="s">
        <v>13719</v>
      </c>
    </row>
    <row r="5328" spans="17:41">
      <c r="Q5328" s="80">
        <v>0.36902777777777801</v>
      </c>
      <c r="R5328" s="81">
        <v>1</v>
      </c>
      <c r="S5328" s="81" t="s">
        <v>5330</v>
      </c>
      <c r="T5328" s="83" t="s">
        <v>13719</v>
      </c>
      <c r="AL5328" s="79">
        <v>0.39019675925925901</v>
      </c>
      <c r="AM5328" s="2">
        <v>1</v>
      </c>
      <c r="AN5328" s="2" t="s">
        <v>4375</v>
      </c>
      <c r="AO5328" s="2" t="s">
        <v>13717</v>
      </c>
    </row>
    <row r="5329" spans="17:41">
      <c r="Q5329" s="84">
        <v>0.36908564814814798</v>
      </c>
      <c r="R5329" s="85">
        <v>2</v>
      </c>
      <c r="S5329" s="85" t="s">
        <v>880</v>
      </c>
      <c r="T5329" s="87" t="s">
        <v>13722</v>
      </c>
      <c r="AL5329" s="79">
        <v>0.39020833333333299</v>
      </c>
      <c r="AM5329" s="2">
        <v>1</v>
      </c>
      <c r="AN5329" s="2" t="s">
        <v>2976</v>
      </c>
      <c r="AO5329" s="2" t="s">
        <v>13716</v>
      </c>
    </row>
    <row r="5330" spans="17:41">
      <c r="Q5330" s="80">
        <v>0.36909722222222202</v>
      </c>
      <c r="R5330" s="81">
        <v>1</v>
      </c>
      <c r="S5330" s="81" t="s">
        <v>11152</v>
      </c>
      <c r="T5330" s="83" t="s">
        <v>13723</v>
      </c>
      <c r="AL5330" s="79">
        <v>0.39021990740740697</v>
      </c>
      <c r="AM5330" s="2">
        <v>1</v>
      </c>
      <c r="AN5330" s="2" t="s">
        <v>5579</v>
      </c>
      <c r="AO5330" s="2" t="s">
        <v>13719</v>
      </c>
    </row>
    <row r="5331" spans="17:41">
      <c r="Q5331" s="84">
        <v>0.369108796296296</v>
      </c>
      <c r="R5331" s="85">
        <v>1</v>
      </c>
      <c r="S5331" s="85" t="s">
        <v>11086</v>
      </c>
      <c r="T5331" s="87" t="s">
        <v>13718</v>
      </c>
      <c r="AL5331" s="79">
        <v>0.39025462962962998</v>
      </c>
      <c r="AM5331" s="2">
        <v>1</v>
      </c>
      <c r="AN5331" s="2" t="s">
        <v>5566</v>
      </c>
      <c r="AO5331" s="2" t="s">
        <v>13716</v>
      </c>
    </row>
    <row r="5332" spans="17:41">
      <c r="Q5332" s="80">
        <v>0.36913194444444403</v>
      </c>
      <c r="R5332" s="81">
        <v>1</v>
      </c>
      <c r="S5332" s="81" t="s">
        <v>2331</v>
      </c>
      <c r="T5332" s="83" t="s">
        <v>13717</v>
      </c>
      <c r="AL5332" s="79">
        <v>0.39025462962962998</v>
      </c>
      <c r="AM5332" s="2">
        <v>2</v>
      </c>
      <c r="AN5332" s="2" t="s">
        <v>658</v>
      </c>
      <c r="AO5332" s="2" t="s">
        <v>13722</v>
      </c>
    </row>
    <row r="5333" spans="17:41">
      <c r="Q5333" s="84">
        <v>0.36916666666666698</v>
      </c>
      <c r="R5333" s="85">
        <v>1</v>
      </c>
      <c r="S5333" s="85" t="s">
        <v>5367</v>
      </c>
      <c r="T5333" s="87" t="s">
        <v>13717</v>
      </c>
      <c r="AL5333" s="79">
        <v>0.39028935185185198</v>
      </c>
      <c r="AM5333" s="2">
        <v>2</v>
      </c>
      <c r="AN5333" s="2" t="s">
        <v>5569</v>
      </c>
      <c r="AO5333" s="2" t="s">
        <v>13719</v>
      </c>
    </row>
    <row r="5334" spans="17:41">
      <c r="Q5334" s="80">
        <v>0.36916666666666698</v>
      </c>
      <c r="R5334" s="81">
        <v>1</v>
      </c>
      <c r="S5334" s="81" t="s">
        <v>2334</v>
      </c>
      <c r="T5334" s="83" t="s">
        <v>13719</v>
      </c>
      <c r="AL5334" s="79">
        <v>0.39030092592592602</v>
      </c>
      <c r="AM5334" s="2">
        <v>1</v>
      </c>
      <c r="AN5334" s="2" t="s">
        <v>2977</v>
      </c>
      <c r="AO5334" s="2" t="s">
        <v>13719</v>
      </c>
    </row>
    <row r="5335" spans="17:41">
      <c r="Q5335" s="84">
        <v>0.36921296296296302</v>
      </c>
      <c r="R5335" s="85">
        <v>1</v>
      </c>
      <c r="S5335" s="85" t="s">
        <v>1109</v>
      </c>
      <c r="T5335" s="87" t="s">
        <v>13721</v>
      </c>
      <c r="AL5335" s="79">
        <v>0.39033564814814797</v>
      </c>
      <c r="AM5335" s="2">
        <v>1</v>
      </c>
      <c r="AN5335" s="2" t="s">
        <v>2980</v>
      </c>
      <c r="AO5335" s="2" t="s">
        <v>13719</v>
      </c>
    </row>
    <row r="5336" spans="17:41">
      <c r="Q5336" s="80">
        <v>0.369224537037037</v>
      </c>
      <c r="R5336" s="81">
        <v>1</v>
      </c>
      <c r="S5336" s="81" t="s">
        <v>5371</v>
      </c>
      <c r="T5336" s="83" t="s">
        <v>13717</v>
      </c>
      <c r="AL5336" s="79">
        <v>0.39034722222222201</v>
      </c>
      <c r="AM5336" s="2">
        <v>1</v>
      </c>
      <c r="AN5336" s="2" t="s">
        <v>1205</v>
      </c>
      <c r="AO5336" s="2" t="s">
        <v>13729</v>
      </c>
    </row>
    <row r="5337" spans="17:41">
      <c r="Q5337" s="84">
        <v>0.36928240740740698</v>
      </c>
      <c r="R5337" s="85">
        <v>1</v>
      </c>
      <c r="S5337" s="85" t="s">
        <v>12775</v>
      </c>
      <c r="T5337" s="87" t="s">
        <v>13716</v>
      </c>
      <c r="AL5337" s="79">
        <v>0.39037037037036998</v>
      </c>
      <c r="AM5337" s="2">
        <v>1</v>
      </c>
      <c r="AN5337" s="2" t="s">
        <v>2370</v>
      </c>
      <c r="AO5337" s="2" t="s">
        <v>13719</v>
      </c>
    </row>
    <row r="5338" spans="17:41">
      <c r="Q5338" s="80">
        <v>0.36932870370370402</v>
      </c>
      <c r="R5338" s="81">
        <v>1</v>
      </c>
      <c r="S5338" s="81" t="s">
        <v>5365</v>
      </c>
      <c r="T5338" s="83" t="s">
        <v>13719</v>
      </c>
      <c r="AL5338" s="79">
        <v>0.390393518518519</v>
      </c>
      <c r="AM5338" s="2">
        <v>1</v>
      </c>
      <c r="AN5338" s="2" t="s">
        <v>5573</v>
      </c>
      <c r="AO5338" s="2" t="s">
        <v>13719</v>
      </c>
    </row>
    <row r="5339" spans="17:41">
      <c r="Q5339" s="84">
        <v>0.369340277777778</v>
      </c>
      <c r="R5339" s="85">
        <v>1</v>
      </c>
      <c r="S5339" s="85" t="s">
        <v>5345</v>
      </c>
      <c r="T5339" s="87" t="s">
        <v>13716</v>
      </c>
      <c r="AL5339" s="79">
        <v>0.39040509259259298</v>
      </c>
      <c r="AM5339" s="2">
        <v>1</v>
      </c>
      <c r="AN5339" s="2" t="s">
        <v>5574</v>
      </c>
      <c r="AO5339" s="2" t="s">
        <v>13719</v>
      </c>
    </row>
    <row r="5340" spans="17:41">
      <c r="Q5340" s="80">
        <v>0.36936342592592603</v>
      </c>
      <c r="R5340" s="81">
        <v>2</v>
      </c>
      <c r="S5340" s="81" t="s">
        <v>2015</v>
      </c>
      <c r="T5340" s="83" t="s">
        <v>13719</v>
      </c>
      <c r="AL5340" s="79">
        <v>0.390474537037037</v>
      </c>
      <c r="AM5340" s="2">
        <v>1</v>
      </c>
      <c r="AN5340" s="2" t="s">
        <v>2974</v>
      </c>
      <c r="AO5340" s="2" t="s">
        <v>13719</v>
      </c>
    </row>
    <row r="5341" spans="17:41">
      <c r="Q5341" s="84">
        <v>0.369456018518519</v>
      </c>
      <c r="R5341" s="85">
        <v>1</v>
      </c>
      <c r="S5341" s="85" t="s">
        <v>2016</v>
      </c>
      <c r="T5341" s="87" t="s">
        <v>13719</v>
      </c>
      <c r="AL5341" s="79">
        <v>0.39052083333333298</v>
      </c>
      <c r="AM5341" s="2">
        <v>1</v>
      </c>
      <c r="AN5341" s="2" t="s">
        <v>2562</v>
      </c>
      <c r="AO5341" s="2" t="s">
        <v>13719</v>
      </c>
    </row>
    <row r="5342" spans="17:41">
      <c r="Q5342" s="80">
        <v>0.36950231481481499</v>
      </c>
      <c r="R5342" s="81">
        <v>1</v>
      </c>
      <c r="S5342" s="81" t="s">
        <v>5369</v>
      </c>
      <c r="T5342" s="83" t="s">
        <v>13719</v>
      </c>
      <c r="AL5342" s="79">
        <v>0.39055555555555599</v>
      </c>
      <c r="AM5342" s="2">
        <v>2</v>
      </c>
      <c r="AN5342" s="2" t="s">
        <v>2562</v>
      </c>
      <c r="AO5342" s="2" t="s">
        <v>13719</v>
      </c>
    </row>
    <row r="5343" spans="17:41">
      <c r="Q5343" s="84">
        <v>0.369537037037037</v>
      </c>
      <c r="R5343" s="85">
        <v>1</v>
      </c>
      <c r="S5343" s="85" t="s">
        <v>3201</v>
      </c>
      <c r="T5343" s="87" t="s">
        <v>13723</v>
      </c>
      <c r="AL5343" s="79">
        <v>0.39060185185185198</v>
      </c>
      <c r="AM5343" s="2">
        <v>7</v>
      </c>
      <c r="AN5343" s="2" t="s">
        <v>2562</v>
      </c>
      <c r="AO5343" s="2" t="s">
        <v>13717</v>
      </c>
    </row>
    <row r="5344" spans="17:41">
      <c r="Q5344" s="80">
        <v>0.36954861111111098</v>
      </c>
      <c r="R5344" s="81">
        <v>1</v>
      </c>
      <c r="S5344" s="81" t="s">
        <v>3327</v>
      </c>
      <c r="T5344" s="83" t="s">
        <v>13718</v>
      </c>
      <c r="AL5344" s="79">
        <v>0.39061342592592602</v>
      </c>
      <c r="AM5344" s="2">
        <v>7</v>
      </c>
      <c r="AN5344" s="2" t="s">
        <v>2562</v>
      </c>
      <c r="AO5344" s="2" t="s">
        <v>13717</v>
      </c>
    </row>
    <row r="5345" spans="17:41">
      <c r="Q5345" s="84">
        <v>0.369571759259259</v>
      </c>
      <c r="R5345" s="85">
        <v>1</v>
      </c>
      <c r="S5345" s="85" t="s">
        <v>319</v>
      </c>
      <c r="T5345" s="87" t="s">
        <v>13722</v>
      </c>
      <c r="AL5345" s="79">
        <v>0.39063657407407398</v>
      </c>
      <c r="AM5345" s="2">
        <v>1</v>
      </c>
      <c r="AN5345" s="2" t="s">
        <v>659</v>
      </c>
      <c r="AO5345" s="2" t="s">
        <v>13722</v>
      </c>
    </row>
    <row r="5346" spans="17:41">
      <c r="Q5346" s="80">
        <v>0.36962962962962997</v>
      </c>
      <c r="R5346" s="81">
        <v>2</v>
      </c>
      <c r="S5346" s="81" t="s">
        <v>165</v>
      </c>
      <c r="T5346" s="83" t="s">
        <v>13726</v>
      </c>
      <c r="AL5346" s="79">
        <v>0.39064814814814802</v>
      </c>
      <c r="AM5346" s="2">
        <v>7</v>
      </c>
      <c r="AN5346" s="2" t="s">
        <v>2562</v>
      </c>
      <c r="AO5346" s="2" t="s">
        <v>13717</v>
      </c>
    </row>
    <row r="5347" spans="17:41">
      <c r="Q5347" s="84">
        <v>0.36964120370370401</v>
      </c>
      <c r="R5347" s="85">
        <v>1</v>
      </c>
      <c r="S5347" s="85" t="s">
        <v>199</v>
      </c>
      <c r="T5347" s="87" t="s">
        <v>13729</v>
      </c>
      <c r="AL5347" s="79">
        <v>0.390740740740741</v>
      </c>
      <c r="AM5347" s="2">
        <v>1</v>
      </c>
      <c r="AN5347" s="2" t="s">
        <v>12861</v>
      </c>
      <c r="AO5347" s="2" t="s">
        <v>13717</v>
      </c>
    </row>
    <row r="5348" spans="17:41">
      <c r="Q5348" s="80">
        <v>0.369652777777778</v>
      </c>
      <c r="R5348" s="81">
        <v>1</v>
      </c>
      <c r="S5348" s="81" t="s">
        <v>5344</v>
      </c>
      <c r="T5348" s="83" t="s">
        <v>13716</v>
      </c>
      <c r="AL5348" s="79">
        <v>0.39076388888888902</v>
      </c>
      <c r="AM5348" s="2">
        <v>1</v>
      </c>
      <c r="AN5348" s="2" t="s">
        <v>2981</v>
      </c>
      <c r="AO5348" s="2" t="s">
        <v>13719</v>
      </c>
    </row>
    <row r="5349" spans="17:41">
      <c r="Q5349" s="84">
        <v>0.369652777777778</v>
      </c>
      <c r="R5349" s="85">
        <v>1</v>
      </c>
      <c r="S5349" s="85" t="s">
        <v>12776</v>
      </c>
      <c r="T5349" s="87" t="s">
        <v>13721</v>
      </c>
      <c r="AL5349" s="79">
        <v>0.39078703703703699</v>
      </c>
      <c r="AM5349" s="2">
        <v>2</v>
      </c>
      <c r="AN5349" s="2" t="s">
        <v>2562</v>
      </c>
      <c r="AO5349" s="2" t="s">
        <v>13716</v>
      </c>
    </row>
    <row r="5350" spans="17:41">
      <c r="Q5350" s="80">
        <v>0.36973379629629599</v>
      </c>
      <c r="R5350" s="81">
        <v>1</v>
      </c>
      <c r="S5350" s="81" t="s">
        <v>2914</v>
      </c>
      <c r="T5350" s="83" t="s">
        <v>13719</v>
      </c>
      <c r="AL5350" s="79">
        <v>0.39079861111111103</v>
      </c>
      <c r="AM5350" s="2">
        <v>2</v>
      </c>
      <c r="AN5350" s="2" t="s">
        <v>2051</v>
      </c>
      <c r="AO5350" s="2" t="s">
        <v>13719</v>
      </c>
    </row>
    <row r="5351" spans="17:41">
      <c r="Q5351" s="84">
        <v>0.36973379629629599</v>
      </c>
      <c r="R5351" s="85">
        <v>1</v>
      </c>
      <c r="S5351" s="85" t="s">
        <v>5357</v>
      </c>
      <c r="T5351" s="87" t="s">
        <v>13719</v>
      </c>
      <c r="AL5351" s="79">
        <v>0.39086805555555598</v>
      </c>
      <c r="AM5351" s="2">
        <v>1</v>
      </c>
      <c r="AN5351" s="2" t="s">
        <v>2600</v>
      </c>
      <c r="AO5351" s="2" t="s">
        <v>13719</v>
      </c>
    </row>
    <row r="5352" spans="17:41">
      <c r="Q5352" s="80">
        <v>0.369768518518518</v>
      </c>
      <c r="R5352" s="81">
        <v>1</v>
      </c>
      <c r="S5352" s="81" t="s">
        <v>616</v>
      </c>
      <c r="T5352" s="83" t="s">
        <v>13723</v>
      </c>
      <c r="AL5352" s="79">
        <v>0.390891203703704</v>
      </c>
      <c r="AM5352" s="2">
        <v>5</v>
      </c>
      <c r="AN5352" s="2" t="s">
        <v>5586</v>
      </c>
      <c r="AO5352" s="2" t="s">
        <v>13719</v>
      </c>
    </row>
    <row r="5353" spans="17:41">
      <c r="Q5353" s="84">
        <v>0.36978009259259298</v>
      </c>
      <c r="R5353" s="85">
        <v>1</v>
      </c>
      <c r="S5353" s="85" t="s">
        <v>5361</v>
      </c>
      <c r="T5353" s="87" t="s">
        <v>13719</v>
      </c>
      <c r="AL5353" s="79">
        <v>0.39091435185185203</v>
      </c>
      <c r="AM5353" s="2">
        <v>1</v>
      </c>
      <c r="AN5353" s="2" t="s">
        <v>5584</v>
      </c>
      <c r="AO5353" s="2" t="s">
        <v>13719</v>
      </c>
    </row>
    <row r="5354" spans="17:41">
      <c r="Q5354" s="80">
        <v>0.36979166666666702</v>
      </c>
      <c r="R5354" s="81">
        <v>1</v>
      </c>
      <c r="S5354" s="81" t="s">
        <v>4352</v>
      </c>
      <c r="T5354" s="83" t="s">
        <v>13722</v>
      </c>
      <c r="AL5354" s="79">
        <v>0.390972222222222</v>
      </c>
      <c r="AM5354" s="2">
        <v>1</v>
      </c>
      <c r="AN5354" s="2" t="s">
        <v>5587</v>
      </c>
      <c r="AO5354" s="2" t="s">
        <v>13719</v>
      </c>
    </row>
    <row r="5355" spans="17:41">
      <c r="Q5355" s="84">
        <v>0.369803240740741</v>
      </c>
      <c r="R5355" s="85">
        <v>1</v>
      </c>
      <c r="S5355" s="85" t="s">
        <v>5378</v>
      </c>
      <c r="T5355" s="87" t="s">
        <v>13717</v>
      </c>
      <c r="AL5355" s="79">
        <v>0.391006944444444</v>
      </c>
      <c r="AM5355" s="2">
        <v>1</v>
      </c>
      <c r="AN5355" s="2" t="s">
        <v>425</v>
      </c>
      <c r="AO5355" s="2" t="s">
        <v>13718</v>
      </c>
    </row>
    <row r="5356" spans="17:41">
      <c r="Q5356" s="80">
        <v>0.36982638888888902</v>
      </c>
      <c r="R5356" s="81">
        <v>1</v>
      </c>
      <c r="S5356" s="81" t="s">
        <v>2688</v>
      </c>
      <c r="T5356" s="83" t="s">
        <v>13717</v>
      </c>
      <c r="AL5356" s="79">
        <v>0.39101851851851899</v>
      </c>
      <c r="AM5356" s="2">
        <v>1</v>
      </c>
      <c r="AN5356" s="2" t="s">
        <v>2562</v>
      </c>
      <c r="AO5356" s="2" t="s">
        <v>13719</v>
      </c>
    </row>
    <row r="5357" spans="17:41">
      <c r="Q5357" s="84">
        <v>0.36984953703703699</v>
      </c>
      <c r="R5357" s="85">
        <v>1</v>
      </c>
      <c r="S5357" s="85" t="s">
        <v>801</v>
      </c>
      <c r="T5357" s="87" t="s">
        <v>13718</v>
      </c>
      <c r="AL5357" s="79">
        <v>0.39101851851851899</v>
      </c>
      <c r="AM5357" s="2">
        <v>1</v>
      </c>
      <c r="AN5357" s="2" t="s">
        <v>5570</v>
      </c>
      <c r="AO5357" s="2" t="s">
        <v>13716</v>
      </c>
    </row>
    <row r="5358" spans="17:41">
      <c r="Q5358" s="80">
        <v>0.36984953703703699</v>
      </c>
      <c r="R5358" s="81">
        <v>1</v>
      </c>
      <c r="S5358" s="81" t="s">
        <v>8575</v>
      </c>
      <c r="T5358" s="83" t="s">
        <v>13729</v>
      </c>
      <c r="AL5358" s="79">
        <v>0.39101851851851899</v>
      </c>
      <c r="AM5358" s="2">
        <v>1</v>
      </c>
      <c r="AN5358" s="2" t="s">
        <v>1656</v>
      </c>
      <c r="AO5358" s="2" t="s">
        <v>13723</v>
      </c>
    </row>
    <row r="5359" spans="17:41">
      <c r="Q5359" s="84">
        <v>0.36987268518518501</v>
      </c>
      <c r="R5359" s="85">
        <v>2</v>
      </c>
      <c r="S5359" s="85" t="s">
        <v>5348</v>
      </c>
      <c r="T5359" s="87" t="s">
        <v>13716</v>
      </c>
      <c r="AL5359" s="79">
        <v>0.39103009259259303</v>
      </c>
      <c r="AM5359" s="2">
        <v>1</v>
      </c>
      <c r="AN5359" s="2" t="s">
        <v>5591</v>
      </c>
      <c r="AO5359" s="2" t="s">
        <v>13719</v>
      </c>
    </row>
    <row r="5360" spans="17:41">
      <c r="Q5360" s="80">
        <v>0.36990740740740702</v>
      </c>
      <c r="R5360" s="81">
        <v>2</v>
      </c>
      <c r="S5360" s="81" t="s">
        <v>5375</v>
      </c>
      <c r="T5360" s="83" t="s">
        <v>13719</v>
      </c>
      <c r="AL5360" s="79">
        <v>0.39105324074074099</v>
      </c>
      <c r="AM5360" s="2">
        <v>1</v>
      </c>
      <c r="AN5360" s="2" t="s">
        <v>5567</v>
      </c>
      <c r="AO5360" s="2" t="s">
        <v>13719</v>
      </c>
    </row>
    <row r="5361" spans="17:41">
      <c r="Q5361" s="84">
        <v>0.36990740740740702</v>
      </c>
      <c r="R5361" s="85">
        <v>2</v>
      </c>
      <c r="S5361" s="85" t="s">
        <v>2017</v>
      </c>
      <c r="T5361" s="87" t="s">
        <v>13719</v>
      </c>
      <c r="AL5361" s="79">
        <v>0.39105324074074099</v>
      </c>
      <c r="AM5361" s="2">
        <v>1</v>
      </c>
      <c r="AN5361" s="2" t="s">
        <v>5882</v>
      </c>
      <c r="AO5361" s="2" t="s">
        <v>13723</v>
      </c>
    </row>
    <row r="5362" spans="17:41">
      <c r="Q5362" s="80">
        <v>0.369918981481482</v>
      </c>
      <c r="R5362" s="81">
        <v>4</v>
      </c>
      <c r="S5362" s="81" t="s">
        <v>5377</v>
      </c>
      <c r="T5362" s="83" t="s">
        <v>13719</v>
      </c>
      <c r="AL5362" s="79">
        <v>0.39106481481481498</v>
      </c>
      <c r="AM5362" s="2">
        <v>1</v>
      </c>
      <c r="AN5362" s="2" t="s">
        <v>2562</v>
      </c>
      <c r="AO5362" s="2" t="s">
        <v>13719</v>
      </c>
    </row>
    <row r="5363" spans="17:41">
      <c r="Q5363" s="84">
        <v>0.36994212962963002</v>
      </c>
      <c r="R5363" s="85">
        <v>1</v>
      </c>
      <c r="S5363" s="85" t="s">
        <v>2330</v>
      </c>
      <c r="T5363" s="87" t="s">
        <v>13717</v>
      </c>
      <c r="AL5363" s="79">
        <v>0.391087962962963</v>
      </c>
      <c r="AM5363" s="2">
        <v>1</v>
      </c>
      <c r="AN5363" s="2" t="s">
        <v>340</v>
      </c>
      <c r="AO5363" s="2" t="s">
        <v>13718</v>
      </c>
    </row>
    <row r="5364" spans="17:41">
      <c r="Q5364" s="80">
        <v>0.36995370370370401</v>
      </c>
      <c r="R5364" s="81">
        <v>1</v>
      </c>
      <c r="S5364" s="81" t="s">
        <v>602</v>
      </c>
      <c r="T5364" s="83" t="s">
        <v>13718</v>
      </c>
      <c r="AL5364" s="79">
        <v>0.39111111111111102</v>
      </c>
      <c r="AM5364" s="2">
        <v>1</v>
      </c>
      <c r="AN5364" s="2" t="s">
        <v>12862</v>
      </c>
      <c r="AO5364" s="2" t="s">
        <v>13722</v>
      </c>
    </row>
    <row r="5365" spans="17:41">
      <c r="Q5365" s="84">
        <v>0.37001157407407398</v>
      </c>
      <c r="R5365" s="85">
        <v>1</v>
      </c>
      <c r="S5365" s="85" t="s">
        <v>2562</v>
      </c>
      <c r="T5365" s="87" t="s">
        <v>13719</v>
      </c>
      <c r="AL5365" s="79">
        <v>0.391122685185185</v>
      </c>
      <c r="AM5365" s="2">
        <v>1</v>
      </c>
      <c r="AN5365" s="2" t="s">
        <v>2536</v>
      </c>
      <c r="AO5365" s="2" t="s">
        <v>13719</v>
      </c>
    </row>
    <row r="5366" spans="17:41">
      <c r="Q5366" s="80">
        <v>0.370034722222222</v>
      </c>
      <c r="R5366" s="81">
        <v>1</v>
      </c>
      <c r="S5366" s="81" t="s">
        <v>2013</v>
      </c>
      <c r="T5366" s="83" t="s">
        <v>13717</v>
      </c>
      <c r="AL5366" s="79">
        <v>0.39113425925925899</v>
      </c>
      <c r="AM5366" s="2">
        <v>4</v>
      </c>
      <c r="AN5366" s="2" t="s">
        <v>12863</v>
      </c>
      <c r="AO5366" s="2" t="s">
        <v>13717</v>
      </c>
    </row>
    <row r="5367" spans="17:41">
      <c r="Q5367" s="84">
        <v>0.37008101851851899</v>
      </c>
      <c r="R5367" s="85">
        <v>1</v>
      </c>
      <c r="S5367" s="85" t="s">
        <v>5400</v>
      </c>
      <c r="T5367" s="87" t="s">
        <v>13730</v>
      </c>
      <c r="AL5367" s="79">
        <v>0.39114583333333303</v>
      </c>
      <c r="AM5367" s="2">
        <v>1</v>
      </c>
      <c r="AN5367" s="2" t="s">
        <v>2601</v>
      </c>
      <c r="AO5367" s="2" t="s">
        <v>13719</v>
      </c>
    </row>
    <row r="5368" spans="17:41">
      <c r="Q5368" s="80">
        <v>0.37013888888888902</v>
      </c>
      <c r="R5368" s="81">
        <v>1</v>
      </c>
      <c r="S5368" s="81" t="s">
        <v>5380</v>
      </c>
      <c r="T5368" s="83" t="s">
        <v>13719</v>
      </c>
      <c r="AL5368" s="79">
        <v>0.39115740740740701</v>
      </c>
      <c r="AM5368" s="2">
        <v>1</v>
      </c>
      <c r="AN5368" s="2" t="s">
        <v>846</v>
      </c>
      <c r="AO5368" s="2" t="s">
        <v>13718</v>
      </c>
    </row>
    <row r="5369" spans="17:41">
      <c r="Q5369" s="84">
        <v>0.370150462962963</v>
      </c>
      <c r="R5369" s="85">
        <v>1</v>
      </c>
      <c r="S5369" s="85" t="s">
        <v>5364</v>
      </c>
      <c r="T5369" s="87" t="s">
        <v>13717</v>
      </c>
      <c r="AL5369" s="79">
        <v>0.39118055555555598</v>
      </c>
      <c r="AM5369" s="2">
        <v>1</v>
      </c>
      <c r="AN5369" s="2" t="s">
        <v>4251</v>
      </c>
      <c r="AO5369" s="2" t="s">
        <v>13717</v>
      </c>
    </row>
    <row r="5370" spans="17:41">
      <c r="Q5370" s="80">
        <v>0.370150462962963</v>
      </c>
      <c r="R5370" s="81">
        <v>1</v>
      </c>
      <c r="S5370" s="81" t="s">
        <v>2018</v>
      </c>
      <c r="T5370" s="83" t="s">
        <v>13719</v>
      </c>
      <c r="AL5370" s="79">
        <v>0.39122685185185202</v>
      </c>
      <c r="AM5370" s="2">
        <v>1</v>
      </c>
      <c r="AN5370" s="2" t="s">
        <v>344</v>
      </c>
      <c r="AO5370" s="2" t="s">
        <v>13722</v>
      </c>
    </row>
    <row r="5371" spans="17:41">
      <c r="Q5371" s="84">
        <v>0.37017361111111102</v>
      </c>
      <c r="R5371" s="85">
        <v>1</v>
      </c>
      <c r="S5371" s="85" t="s">
        <v>5363</v>
      </c>
      <c r="T5371" s="87" t="s">
        <v>13719</v>
      </c>
      <c r="AL5371" s="79">
        <v>0.39136574074074099</v>
      </c>
      <c r="AM5371" s="2">
        <v>2</v>
      </c>
      <c r="AN5371" s="2" t="s">
        <v>12864</v>
      </c>
      <c r="AO5371" s="2" t="s">
        <v>13717</v>
      </c>
    </row>
    <row r="5372" spans="17:41">
      <c r="Q5372" s="80">
        <v>0.37021990740740701</v>
      </c>
      <c r="R5372" s="81">
        <v>1</v>
      </c>
      <c r="S5372" s="81" t="s">
        <v>5381</v>
      </c>
      <c r="T5372" s="83" t="s">
        <v>13719</v>
      </c>
      <c r="AL5372" s="79">
        <v>0.39140046296296299</v>
      </c>
      <c r="AM5372" s="2">
        <v>2</v>
      </c>
      <c r="AN5372" s="2" t="s">
        <v>4261</v>
      </c>
      <c r="AO5372" s="2" t="s">
        <v>13717</v>
      </c>
    </row>
    <row r="5373" spans="17:41">
      <c r="Q5373" s="84">
        <v>0.37024305555555598</v>
      </c>
      <c r="R5373" s="85">
        <v>1</v>
      </c>
      <c r="S5373" s="85" t="s">
        <v>1110</v>
      </c>
      <c r="T5373" s="87" t="s">
        <v>13718</v>
      </c>
      <c r="AL5373" s="79">
        <v>0.39140046296296299</v>
      </c>
      <c r="AM5373" s="2">
        <v>2</v>
      </c>
      <c r="AN5373" s="2" t="s">
        <v>912</v>
      </c>
      <c r="AO5373" s="2" t="s">
        <v>13723</v>
      </c>
    </row>
    <row r="5374" spans="17:41">
      <c r="Q5374" s="80">
        <v>0.370266203703704</v>
      </c>
      <c r="R5374" s="81">
        <v>1</v>
      </c>
      <c r="S5374" s="81" t="s">
        <v>5386</v>
      </c>
      <c r="T5374" s="83" t="s">
        <v>13717</v>
      </c>
      <c r="AL5374" s="79">
        <v>0.391469907407407</v>
      </c>
      <c r="AM5374" s="2">
        <v>1</v>
      </c>
      <c r="AN5374" s="2" t="s">
        <v>2699</v>
      </c>
      <c r="AO5374" s="2" t="s">
        <v>13716</v>
      </c>
    </row>
    <row r="5375" spans="17:41">
      <c r="Q5375" s="84">
        <v>0.37030092592592601</v>
      </c>
      <c r="R5375" s="85">
        <v>1</v>
      </c>
      <c r="S5375" s="85" t="s">
        <v>3307</v>
      </c>
      <c r="T5375" s="87" t="s">
        <v>13723</v>
      </c>
      <c r="AL5375" s="79">
        <v>0.391469907407407</v>
      </c>
      <c r="AM5375" s="2">
        <v>1</v>
      </c>
      <c r="AN5375" s="2" t="s">
        <v>5571</v>
      </c>
      <c r="AO5375" s="2" t="s">
        <v>13716</v>
      </c>
    </row>
    <row r="5376" spans="17:41">
      <c r="Q5376" s="80">
        <v>0.37031249999999999</v>
      </c>
      <c r="R5376" s="81">
        <v>1</v>
      </c>
      <c r="S5376" s="81" t="s">
        <v>12777</v>
      </c>
      <c r="T5376" s="83" t="s">
        <v>13718</v>
      </c>
      <c r="AL5376" s="79">
        <v>0.39148148148148099</v>
      </c>
      <c r="AM5376" s="2">
        <v>1</v>
      </c>
      <c r="AN5376" s="2" t="s">
        <v>336</v>
      </c>
      <c r="AO5376" s="2" t="s">
        <v>13717</v>
      </c>
    </row>
    <row r="5377" spans="17:41">
      <c r="Q5377" s="84">
        <v>0.37034722222222199</v>
      </c>
      <c r="R5377" s="85">
        <v>1</v>
      </c>
      <c r="S5377" s="85" t="s">
        <v>12778</v>
      </c>
      <c r="T5377" s="87" t="s">
        <v>13721</v>
      </c>
      <c r="AL5377" s="79">
        <v>0.39149305555555602</v>
      </c>
      <c r="AM5377" s="2">
        <v>1</v>
      </c>
      <c r="AN5377" s="2" t="s">
        <v>214</v>
      </c>
      <c r="AO5377" s="2" t="s">
        <v>13729</v>
      </c>
    </row>
    <row r="5378" spans="17:41">
      <c r="Q5378" s="80">
        <v>0.37040509259259302</v>
      </c>
      <c r="R5378" s="81">
        <v>1</v>
      </c>
      <c r="S5378" s="81" t="s">
        <v>12779</v>
      </c>
      <c r="T5378" s="83" t="s">
        <v>13722</v>
      </c>
      <c r="AL5378" s="79">
        <v>0.39152777777777797</v>
      </c>
      <c r="AM5378" s="2">
        <v>1</v>
      </c>
      <c r="AN5378" s="2" t="s">
        <v>5572</v>
      </c>
      <c r="AO5378" s="2" t="s">
        <v>13716</v>
      </c>
    </row>
    <row r="5379" spans="17:41">
      <c r="Q5379" s="84">
        <v>0.370416666666667</v>
      </c>
      <c r="R5379" s="85">
        <v>1</v>
      </c>
      <c r="S5379" s="85" t="s">
        <v>5385</v>
      </c>
      <c r="T5379" s="87" t="s">
        <v>13719</v>
      </c>
      <c r="AL5379" s="79">
        <v>0.39152777777777797</v>
      </c>
      <c r="AM5379" s="2">
        <v>2</v>
      </c>
      <c r="AN5379" s="2" t="s">
        <v>1114</v>
      </c>
      <c r="AO5379" s="2" t="s">
        <v>13718</v>
      </c>
    </row>
    <row r="5380" spans="17:41">
      <c r="Q5380" s="80">
        <v>0.37042824074074099</v>
      </c>
      <c r="R5380" s="81">
        <v>1</v>
      </c>
      <c r="S5380" s="81" t="s">
        <v>4214</v>
      </c>
      <c r="T5380" s="83" t="s">
        <v>13718</v>
      </c>
      <c r="AL5380" s="79">
        <v>0.391666666666667</v>
      </c>
      <c r="AM5380" s="2">
        <v>2</v>
      </c>
      <c r="AN5380" s="2" t="s">
        <v>250</v>
      </c>
      <c r="AO5380" s="2" t="s">
        <v>13728</v>
      </c>
    </row>
    <row r="5381" spans="17:41">
      <c r="Q5381" s="84">
        <v>0.37046296296296299</v>
      </c>
      <c r="R5381" s="85">
        <v>2</v>
      </c>
      <c r="S5381" s="85" t="s">
        <v>805</v>
      </c>
      <c r="T5381" s="87" t="s">
        <v>13726</v>
      </c>
      <c r="AL5381" s="79">
        <v>0.391666666666667</v>
      </c>
      <c r="AM5381" s="2">
        <v>1</v>
      </c>
      <c r="AN5381" s="2" t="s">
        <v>2050</v>
      </c>
      <c r="AO5381" s="2" t="s">
        <v>13720</v>
      </c>
    </row>
    <row r="5382" spans="17:41">
      <c r="Q5382" s="80">
        <v>0.37050925925925898</v>
      </c>
      <c r="R5382" s="81">
        <v>1</v>
      </c>
      <c r="S5382" s="81" t="s">
        <v>2019</v>
      </c>
      <c r="T5382" s="83" t="s">
        <v>13719</v>
      </c>
      <c r="AL5382" s="79">
        <v>0.39173611111111101</v>
      </c>
      <c r="AM5382" s="2">
        <v>1</v>
      </c>
      <c r="AN5382" s="2" t="s">
        <v>3869</v>
      </c>
      <c r="AO5382" s="2" t="s">
        <v>13717</v>
      </c>
    </row>
    <row r="5383" spans="17:41">
      <c r="Q5383" s="84">
        <v>0.37050925925925898</v>
      </c>
      <c r="R5383" s="85">
        <v>1</v>
      </c>
      <c r="S5383" s="85" t="s">
        <v>12780</v>
      </c>
      <c r="T5383" s="87" t="s">
        <v>13730</v>
      </c>
      <c r="AL5383" s="79">
        <v>0.39174768518518499</v>
      </c>
      <c r="AM5383" s="2">
        <v>1</v>
      </c>
      <c r="AN5383" s="2" t="s">
        <v>12865</v>
      </c>
      <c r="AO5383" s="2" t="s">
        <v>13717</v>
      </c>
    </row>
    <row r="5384" spans="17:41">
      <c r="Q5384" s="80">
        <v>0.37052083333333302</v>
      </c>
      <c r="R5384" s="81">
        <v>1</v>
      </c>
      <c r="S5384" s="81" t="s">
        <v>5373</v>
      </c>
      <c r="T5384" s="83" t="s">
        <v>13717</v>
      </c>
      <c r="AL5384" s="79">
        <v>0.39177083333333301</v>
      </c>
      <c r="AM5384" s="2">
        <v>1</v>
      </c>
      <c r="AN5384" s="2" t="s">
        <v>3135</v>
      </c>
      <c r="AO5384" s="2" t="s">
        <v>13728</v>
      </c>
    </row>
    <row r="5385" spans="17:41">
      <c r="Q5385" s="84">
        <v>0.37053240740740701</v>
      </c>
      <c r="R5385" s="85">
        <v>1</v>
      </c>
      <c r="S5385" s="85" t="s">
        <v>2332</v>
      </c>
      <c r="T5385" s="87" t="s">
        <v>13717</v>
      </c>
      <c r="AL5385" s="79">
        <v>0.39180555555555602</v>
      </c>
      <c r="AM5385" s="2">
        <v>1</v>
      </c>
      <c r="AN5385" s="2" t="s">
        <v>337</v>
      </c>
      <c r="AO5385" s="2" t="s">
        <v>13717</v>
      </c>
    </row>
    <row r="5386" spans="17:41">
      <c r="Q5386" s="80">
        <v>0.37056712962963001</v>
      </c>
      <c r="R5386" s="81">
        <v>2</v>
      </c>
      <c r="S5386" s="81" t="s">
        <v>5388</v>
      </c>
      <c r="T5386" s="83" t="s">
        <v>13716</v>
      </c>
      <c r="AL5386" s="79">
        <v>0.39182870370370398</v>
      </c>
      <c r="AM5386" s="2">
        <v>1</v>
      </c>
      <c r="AN5386" s="2" t="s">
        <v>338</v>
      </c>
      <c r="AO5386" s="2" t="s">
        <v>13717</v>
      </c>
    </row>
    <row r="5387" spans="17:41">
      <c r="Q5387" s="84">
        <v>0.37060185185185202</v>
      </c>
      <c r="R5387" s="85">
        <v>1</v>
      </c>
      <c r="S5387" s="85" t="s">
        <v>5393</v>
      </c>
      <c r="T5387" s="87" t="s">
        <v>13717</v>
      </c>
      <c r="AL5387" s="79">
        <v>0.39184027777777802</v>
      </c>
      <c r="AM5387" s="2">
        <v>1</v>
      </c>
      <c r="AN5387" s="2" t="s">
        <v>339</v>
      </c>
      <c r="AO5387" s="2" t="s">
        <v>13717</v>
      </c>
    </row>
    <row r="5388" spans="17:41">
      <c r="Q5388" s="80">
        <v>0.37060185185185202</v>
      </c>
      <c r="R5388" s="81">
        <v>1</v>
      </c>
      <c r="S5388" s="81" t="s">
        <v>2931</v>
      </c>
      <c r="T5388" s="83" t="s">
        <v>13723</v>
      </c>
      <c r="AL5388" s="79">
        <v>0.39186342592592599</v>
      </c>
      <c r="AM5388" s="2">
        <v>1</v>
      </c>
      <c r="AN5388" s="2" t="s">
        <v>2562</v>
      </c>
      <c r="AO5388" s="2" t="s">
        <v>13717</v>
      </c>
    </row>
    <row r="5389" spans="17:41">
      <c r="Q5389" s="84">
        <v>0.37062499999999998</v>
      </c>
      <c r="R5389" s="85">
        <v>1</v>
      </c>
      <c r="S5389" s="85" t="s">
        <v>5387</v>
      </c>
      <c r="T5389" s="87" t="s">
        <v>13719</v>
      </c>
      <c r="AL5389" s="79">
        <v>0.39187499999999997</v>
      </c>
      <c r="AM5389" s="2">
        <v>3</v>
      </c>
      <c r="AN5389" s="2" t="s">
        <v>2562</v>
      </c>
      <c r="AO5389" s="2" t="s">
        <v>13721</v>
      </c>
    </row>
    <row r="5390" spans="17:41">
      <c r="Q5390" s="80">
        <v>0.37063657407407402</v>
      </c>
      <c r="R5390" s="81">
        <v>1</v>
      </c>
      <c r="S5390" s="81" t="s">
        <v>5394</v>
      </c>
      <c r="T5390" s="83" t="s">
        <v>13717</v>
      </c>
      <c r="AL5390" s="79">
        <v>0.39187499999999997</v>
      </c>
      <c r="AM5390" s="2">
        <v>1</v>
      </c>
      <c r="AN5390" s="2" t="s">
        <v>2052</v>
      </c>
      <c r="AO5390" s="2" t="s">
        <v>13722</v>
      </c>
    </row>
    <row r="5391" spans="17:41">
      <c r="Q5391" s="84">
        <v>0.37065972222222199</v>
      </c>
      <c r="R5391" s="85">
        <v>3</v>
      </c>
      <c r="S5391" s="85" t="s">
        <v>5395</v>
      </c>
      <c r="T5391" s="87" t="s">
        <v>13717</v>
      </c>
      <c r="AL5391" s="79">
        <v>0.39190972222222198</v>
      </c>
      <c r="AM5391" s="2">
        <v>2</v>
      </c>
      <c r="AN5391" s="2" t="s">
        <v>5583</v>
      </c>
      <c r="AO5391" s="2" t="s">
        <v>13716</v>
      </c>
    </row>
    <row r="5392" spans="17:41">
      <c r="Q5392" s="80">
        <v>0.37070601851851898</v>
      </c>
      <c r="R5392" s="81">
        <v>1</v>
      </c>
      <c r="S5392" s="81" t="s">
        <v>12781</v>
      </c>
      <c r="T5392" s="83" t="s">
        <v>13716</v>
      </c>
      <c r="AL5392" s="79">
        <v>0.39196759259259301</v>
      </c>
      <c r="AM5392" s="2">
        <v>1</v>
      </c>
      <c r="AN5392" s="2" t="s">
        <v>1064</v>
      </c>
      <c r="AO5392" s="2" t="s">
        <v>13722</v>
      </c>
    </row>
    <row r="5393" spans="17:41">
      <c r="Q5393" s="84">
        <v>0.37070601851851898</v>
      </c>
      <c r="R5393" s="85">
        <v>1</v>
      </c>
      <c r="S5393" s="85" t="s">
        <v>4538</v>
      </c>
      <c r="T5393" s="87" t="s">
        <v>13727</v>
      </c>
      <c r="AL5393" s="79">
        <v>0.39197916666666699</v>
      </c>
      <c r="AM5393" s="2">
        <v>1</v>
      </c>
      <c r="AN5393" s="2" t="s">
        <v>350</v>
      </c>
      <c r="AO5393" s="2" t="s">
        <v>13721</v>
      </c>
    </row>
    <row r="5394" spans="17:41">
      <c r="Q5394" s="80">
        <v>0.37071759259259301</v>
      </c>
      <c r="R5394" s="81">
        <v>1</v>
      </c>
      <c r="S5394" s="81" t="s">
        <v>5396</v>
      </c>
      <c r="T5394" s="83" t="s">
        <v>13717</v>
      </c>
      <c r="AL5394" s="79">
        <v>0.39199074074074097</v>
      </c>
      <c r="AM5394" s="2">
        <v>1</v>
      </c>
      <c r="AN5394" s="2" t="s">
        <v>195</v>
      </c>
      <c r="AO5394" s="2" t="s">
        <v>13717</v>
      </c>
    </row>
    <row r="5395" spans="17:41">
      <c r="Q5395" s="84">
        <v>0.370729166666667</v>
      </c>
      <c r="R5395" s="85">
        <v>1</v>
      </c>
      <c r="S5395" s="85" t="s">
        <v>5397</v>
      </c>
      <c r="T5395" s="87" t="s">
        <v>13717</v>
      </c>
      <c r="AL5395" s="79">
        <v>0.39210648148148097</v>
      </c>
      <c r="AM5395" s="2">
        <v>1</v>
      </c>
      <c r="AN5395" s="2" t="s">
        <v>646</v>
      </c>
      <c r="AO5395" s="2" t="s">
        <v>13726</v>
      </c>
    </row>
    <row r="5396" spans="17:41">
      <c r="Q5396" s="80">
        <v>0.37075231481481502</v>
      </c>
      <c r="R5396" s="81">
        <v>2</v>
      </c>
      <c r="S5396" s="81" t="s">
        <v>4457</v>
      </c>
      <c r="T5396" s="83" t="s">
        <v>13718</v>
      </c>
      <c r="AL5396" s="79">
        <v>0.39211805555555601</v>
      </c>
      <c r="AM5396" s="2">
        <v>2</v>
      </c>
      <c r="AN5396" s="2" t="s">
        <v>661</v>
      </c>
      <c r="AO5396" s="2" t="s">
        <v>13723</v>
      </c>
    </row>
    <row r="5397" spans="17:41">
      <c r="Q5397" s="84">
        <v>0.370763888888889</v>
      </c>
      <c r="R5397" s="85">
        <v>2</v>
      </c>
      <c r="S5397" s="85" t="s">
        <v>5383</v>
      </c>
      <c r="T5397" s="87" t="s">
        <v>13719</v>
      </c>
      <c r="AL5397" s="79">
        <v>0.39218750000000002</v>
      </c>
      <c r="AM5397" s="2">
        <v>1</v>
      </c>
      <c r="AN5397" s="2" t="s">
        <v>834</v>
      </c>
      <c r="AO5397" s="2" t="s">
        <v>13722</v>
      </c>
    </row>
    <row r="5398" spans="17:41">
      <c r="Q5398" s="80">
        <v>0.370763888888889</v>
      </c>
      <c r="R5398" s="81">
        <v>5</v>
      </c>
      <c r="S5398" s="81" t="s">
        <v>8578</v>
      </c>
      <c r="T5398" s="83" t="s">
        <v>13722</v>
      </c>
      <c r="AL5398" s="79">
        <v>0.392280092592593</v>
      </c>
      <c r="AM5398" s="2">
        <v>2</v>
      </c>
      <c r="AN5398" s="2" t="s">
        <v>2979</v>
      </c>
      <c r="AO5398" s="2" t="s">
        <v>13719</v>
      </c>
    </row>
    <row r="5399" spans="17:41">
      <c r="Q5399" s="84">
        <v>0.37077546296296299</v>
      </c>
      <c r="R5399" s="85">
        <v>1</v>
      </c>
      <c r="S5399" s="85" t="s">
        <v>5398</v>
      </c>
      <c r="T5399" s="87" t="s">
        <v>13717</v>
      </c>
      <c r="AL5399" s="79">
        <v>0.392280092592593</v>
      </c>
      <c r="AM5399" s="2">
        <v>1</v>
      </c>
      <c r="AN5399" s="2" t="s">
        <v>835</v>
      </c>
      <c r="AO5399" s="2" t="s">
        <v>13722</v>
      </c>
    </row>
    <row r="5400" spans="17:41">
      <c r="Q5400" s="80">
        <v>0.37079861111111101</v>
      </c>
      <c r="R5400" s="81">
        <v>1</v>
      </c>
      <c r="S5400" s="81" t="s">
        <v>2915</v>
      </c>
      <c r="T5400" s="83" t="s">
        <v>13719</v>
      </c>
      <c r="AL5400" s="79">
        <v>0.39230324074074102</v>
      </c>
      <c r="AM5400" s="2">
        <v>1</v>
      </c>
      <c r="AN5400" s="2" t="s">
        <v>2562</v>
      </c>
      <c r="AO5400" s="2" t="s">
        <v>13719</v>
      </c>
    </row>
    <row r="5401" spans="17:41">
      <c r="Q5401" s="84">
        <v>0.370844907407407</v>
      </c>
      <c r="R5401" s="85">
        <v>1</v>
      </c>
      <c r="S5401" s="85" t="s">
        <v>3958</v>
      </c>
      <c r="T5401" s="87" t="s">
        <v>13722</v>
      </c>
      <c r="AL5401" s="79">
        <v>0.39234953703703701</v>
      </c>
      <c r="AM5401" s="2">
        <v>1</v>
      </c>
      <c r="AN5401" s="2" t="s">
        <v>4431</v>
      </c>
      <c r="AO5401" s="2" t="s">
        <v>13718</v>
      </c>
    </row>
    <row r="5402" spans="17:41">
      <c r="Q5402" s="80">
        <v>0.37085648148148098</v>
      </c>
      <c r="R5402" s="81">
        <v>1</v>
      </c>
      <c r="S5402" s="81" t="s">
        <v>2562</v>
      </c>
      <c r="T5402" s="83" t="s">
        <v>13717</v>
      </c>
      <c r="AL5402" s="79">
        <v>0.39241898148148102</v>
      </c>
      <c r="AM5402" s="2">
        <v>1</v>
      </c>
      <c r="AN5402" s="2" t="s">
        <v>3961</v>
      </c>
      <c r="AO5402" s="2" t="s">
        <v>13721</v>
      </c>
    </row>
    <row r="5403" spans="17:41">
      <c r="Q5403" s="84">
        <v>0.37087962962963</v>
      </c>
      <c r="R5403" s="85">
        <v>2</v>
      </c>
      <c r="S5403" s="85" t="s">
        <v>12782</v>
      </c>
      <c r="T5403" s="87" t="s">
        <v>13726</v>
      </c>
      <c r="AL5403" s="79">
        <v>0.39248842592592598</v>
      </c>
      <c r="AM5403" s="2">
        <v>1</v>
      </c>
      <c r="AN5403" s="2" t="s">
        <v>2701</v>
      </c>
      <c r="AO5403" s="2" t="s">
        <v>13719</v>
      </c>
    </row>
    <row r="5404" spans="17:41">
      <c r="Q5404" s="80">
        <v>0.37087962962963</v>
      </c>
      <c r="R5404" s="81">
        <v>1</v>
      </c>
      <c r="S5404" s="81" t="s">
        <v>2562</v>
      </c>
      <c r="T5404" s="83" t="s">
        <v>13728</v>
      </c>
      <c r="AL5404" s="79">
        <v>0.39248842592592598</v>
      </c>
      <c r="AM5404" s="2">
        <v>1</v>
      </c>
      <c r="AN5404" s="2" t="s">
        <v>342</v>
      </c>
      <c r="AO5404" s="2" t="s">
        <v>13717</v>
      </c>
    </row>
    <row r="5405" spans="17:41">
      <c r="Q5405" s="84">
        <v>0.370960648148148</v>
      </c>
      <c r="R5405" s="85">
        <v>1</v>
      </c>
      <c r="S5405" s="85" t="s">
        <v>5399</v>
      </c>
      <c r="T5405" s="87" t="s">
        <v>13717</v>
      </c>
      <c r="AL5405" s="79">
        <v>0.392627314814815</v>
      </c>
      <c r="AM5405" s="2">
        <v>1</v>
      </c>
      <c r="AN5405" s="2" t="s">
        <v>1115</v>
      </c>
      <c r="AO5405" s="2" t="s">
        <v>13721</v>
      </c>
    </row>
    <row r="5406" spans="17:41">
      <c r="Q5406" s="80">
        <v>0.37100694444444399</v>
      </c>
      <c r="R5406" s="81">
        <v>2</v>
      </c>
      <c r="S5406" s="81" t="s">
        <v>5382</v>
      </c>
      <c r="T5406" s="83" t="s">
        <v>13719</v>
      </c>
      <c r="AL5406" s="79">
        <v>0.39268518518518503</v>
      </c>
      <c r="AM5406" s="2">
        <v>1</v>
      </c>
      <c r="AN5406" s="2" t="s">
        <v>5578</v>
      </c>
      <c r="AO5406" s="2" t="s">
        <v>13719</v>
      </c>
    </row>
    <row r="5407" spans="17:41">
      <c r="Q5407" s="84">
        <v>0.37104166666666699</v>
      </c>
      <c r="R5407" s="85">
        <v>4</v>
      </c>
      <c r="S5407" s="85" t="s">
        <v>2917</v>
      </c>
      <c r="T5407" s="87" t="s">
        <v>13719</v>
      </c>
      <c r="AL5407" s="79">
        <v>0.39270833333333299</v>
      </c>
      <c r="AM5407" s="2">
        <v>1</v>
      </c>
      <c r="AN5407" s="2" t="s">
        <v>836</v>
      </c>
      <c r="AO5407" s="2" t="s">
        <v>13722</v>
      </c>
    </row>
    <row r="5408" spans="17:41">
      <c r="Q5408" s="80">
        <v>0.371111111111111</v>
      </c>
      <c r="R5408" s="81">
        <v>1</v>
      </c>
      <c r="S5408" s="81" t="s">
        <v>7852</v>
      </c>
      <c r="T5408" s="83" t="s">
        <v>13729</v>
      </c>
      <c r="AL5408" s="79">
        <v>0.392777777777778</v>
      </c>
      <c r="AM5408" s="2">
        <v>2</v>
      </c>
      <c r="AN5408" s="2" t="s">
        <v>2982</v>
      </c>
      <c r="AO5408" s="2" t="s">
        <v>13719</v>
      </c>
    </row>
    <row r="5409" spans="17:41">
      <c r="Q5409" s="84">
        <v>0.37125000000000002</v>
      </c>
      <c r="R5409" s="85">
        <v>1</v>
      </c>
      <c r="S5409" s="85" t="s">
        <v>2562</v>
      </c>
      <c r="T5409" s="87" t="s">
        <v>13728</v>
      </c>
      <c r="AL5409" s="79">
        <v>0.392777777777778</v>
      </c>
      <c r="AM5409" s="2">
        <v>1</v>
      </c>
      <c r="AN5409" s="2" t="s">
        <v>12866</v>
      </c>
      <c r="AO5409" s="2" t="s">
        <v>13722</v>
      </c>
    </row>
    <row r="5410" spans="17:41">
      <c r="Q5410" s="80">
        <v>0.37126157407407401</v>
      </c>
      <c r="R5410" s="81">
        <v>2</v>
      </c>
      <c r="S5410" s="81" t="s">
        <v>2916</v>
      </c>
      <c r="T5410" s="83" t="s">
        <v>13717</v>
      </c>
      <c r="AL5410" s="79">
        <v>0.39283564814814798</v>
      </c>
      <c r="AM5410" s="2">
        <v>1</v>
      </c>
      <c r="AN5410" s="2" t="s">
        <v>4262</v>
      </c>
      <c r="AO5410" s="2" t="s">
        <v>13717</v>
      </c>
    </row>
    <row r="5411" spans="17:41">
      <c r="Q5411" s="84">
        <v>0.37129629629629601</v>
      </c>
      <c r="R5411" s="85">
        <v>2</v>
      </c>
      <c r="S5411" s="85" t="s">
        <v>774</v>
      </c>
      <c r="T5411" s="87" t="s">
        <v>13722</v>
      </c>
      <c r="AL5411" s="79">
        <v>0.392858796296296</v>
      </c>
      <c r="AM5411" s="2">
        <v>1</v>
      </c>
      <c r="AN5411" s="2" t="s">
        <v>4501</v>
      </c>
      <c r="AO5411" s="2" t="s">
        <v>13726</v>
      </c>
    </row>
    <row r="5412" spans="17:41">
      <c r="Q5412" s="80">
        <v>0.37140046296296297</v>
      </c>
      <c r="R5412" s="81">
        <v>1</v>
      </c>
      <c r="S5412" s="81" t="s">
        <v>5390</v>
      </c>
      <c r="T5412" s="83" t="s">
        <v>13719</v>
      </c>
      <c r="AL5412" s="79">
        <v>0.39290509259259299</v>
      </c>
      <c r="AM5412" s="2">
        <v>1</v>
      </c>
      <c r="AN5412" s="2" t="s">
        <v>2984</v>
      </c>
      <c r="AO5412" s="2" t="s">
        <v>13719</v>
      </c>
    </row>
    <row r="5413" spans="17:41">
      <c r="Q5413" s="84">
        <v>0.37141203703703701</v>
      </c>
      <c r="R5413" s="85">
        <v>1</v>
      </c>
      <c r="S5413" s="85" t="s">
        <v>1331</v>
      </c>
      <c r="T5413" s="87" t="s">
        <v>13717</v>
      </c>
      <c r="AL5413" s="79">
        <v>0.39296296296296301</v>
      </c>
      <c r="AM5413" s="2">
        <v>1</v>
      </c>
      <c r="AN5413" s="2" t="s">
        <v>2562</v>
      </c>
      <c r="AO5413" s="2" t="s">
        <v>13719</v>
      </c>
    </row>
    <row r="5414" spans="17:41">
      <c r="Q5414" s="80">
        <v>0.37146990740740699</v>
      </c>
      <c r="R5414" s="81">
        <v>1</v>
      </c>
      <c r="S5414" s="81" t="s">
        <v>2020</v>
      </c>
      <c r="T5414" s="83" t="s">
        <v>13719</v>
      </c>
      <c r="AL5414" s="79">
        <v>0.39298611111111098</v>
      </c>
      <c r="AM5414" s="2">
        <v>2</v>
      </c>
      <c r="AN5414" s="2" t="s">
        <v>662</v>
      </c>
      <c r="AO5414" s="2" t="s">
        <v>13722</v>
      </c>
    </row>
    <row r="5415" spans="17:41">
      <c r="Q5415" s="84">
        <v>0.37148148148148102</v>
      </c>
      <c r="R5415" s="85">
        <v>2</v>
      </c>
      <c r="S5415" s="85" t="s">
        <v>805</v>
      </c>
      <c r="T5415" s="87" t="s">
        <v>13721</v>
      </c>
      <c r="AL5415" s="79">
        <v>0.39315972222222201</v>
      </c>
      <c r="AM5415" s="2">
        <v>1</v>
      </c>
      <c r="AN5415" s="2" t="s">
        <v>665</v>
      </c>
      <c r="AO5415" s="2" t="s">
        <v>13717</v>
      </c>
    </row>
    <row r="5416" spans="17:41">
      <c r="Q5416" s="80">
        <v>0.37149305555555601</v>
      </c>
      <c r="R5416" s="81">
        <v>1</v>
      </c>
      <c r="S5416" s="81" t="s">
        <v>5389</v>
      </c>
      <c r="T5416" s="83" t="s">
        <v>13717</v>
      </c>
      <c r="AL5416" s="79">
        <v>0.393240740740741</v>
      </c>
      <c r="AM5416" s="2">
        <v>1</v>
      </c>
      <c r="AN5416" s="2" t="s">
        <v>2562</v>
      </c>
      <c r="AO5416" s="2" t="s">
        <v>13719</v>
      </c>
    </row>
    <row r="5417" spans="17:41">
      <c r="Q5417" s="84">
        <v>0.371539351851852</v>
      </c>
      <c r="R5417" s="85">
        <v>4</v>
      </c>
      <c r="S5417" s="85" t="s">
        <v>5419</v>
      </c>
      <c r="T5417" s="87" t="s">
        <v>13719</v>
      </c>
      <c r="AL5417" s="79">
        <v>0.393240740740741</v>
      </c>
      <c r="AM5417" s="2">
        <v>2</v>
      </c>
      <c r="AN5417" s="2" t="s">
        <v>5589</v>
      </c>
      <c r="AO5417" s="2" t="s">
        <v>13719</v>
      </c>
    </row>
    <row r="5418" spans="17:41">
      <c r="Q5418" s="80">
        <v>0.37155092592592598</v>
      </c>
      <c r="R5418" s="81">
        <v>1</v>
      </c>
      <c r="S5418" s="81" t="s">
        <v>2517</v>
      </c>
      <c r="T5418" s="83" t="s">
        <v>13719</v>
      </c>
      <c r="AL5418" s="79">
        <v>0.39325231481481498</v>
      </c>
      <c r="AM5418" s="2">
        <v>1</v>
      </c>
      <c r="AN5418" s="2" t="s">
        <v>924</v>
      </c>
      <c r="AO5418" s="2" t="s">
        <v>13726</v>
      </c>
    </row>
    <row r="5419" spans="17:41">
      <c r="Q5419" s="84">
        <v>0.37155092592592598</v>
      </c>
      <c r="R5419" s="85">
        <v>2</v>
      </c>
      <c r="S5419" s="85" t="s">
        <v>981</v>
      </c>
      <c r="T5419" s="87" t="s">
        <v>13721</v>
      </c>
      <c r="AL5419" s="79">
        <v>0.39325231481481498</v>
      </c>
      <c r="AM5419" s="2">
        <v>1</v>
      </c>
      <c r="AN5419" s="2" t="s">
        <v>5882</v>
      </c>
      <c r="AO5419" s="2" t="s">
        <v>13721</v>
      </c>
    </row>
    <row r="5420" spans="17:41">
      <c r="Q5420" s="80">
        <v>0.37156250000000002</v>
      </c>
      <c r="R5420" s="81">
        <v>1</v>
      </c>
      <c r="S5420" s="81" t="s">
        <v>2335</v>
      </c>
      <c r="T5420" s="83" t="s">
        <v>13717</v>
      </c>
      <c r="AL5420" s="79">
        <v>0.39334490740740702</v>
      </c>
      <c r="AM5420" s="2">
        <v>1</v>
      </c>
      <c r="AN5420" s="2" t="s">
        <v>2562</v>
      </c>
      <c r="AO5420" s="2" t="s">
        <v>13718</v>
      </c>
    </row>
    <row r="5421" spans="17:41">
      <c r="Q5421" s="84">
        <v>0.37158564814814798</v>
      </c>
      <c r="R5421" s="85">
        <v>1</v>
      </c>
      <c r="S5421" s="85" t="s">
        <v>644</v>
      </c>
      <c r="T5421" s="87" t="s">
        <v>13722</v>
      </c>
      <c r="AL5421" s="79">
        <v>0.393356481481482</v>
      </c>
      <c r="AM5421" s="2">
        <v>1</v>
      </c>
      <c r="AN5421" s="2" t="s">
        <v>828</v>
      </c>
      <c r="AO5421" s="2" t="s">
        <v>13717</v>
      </c>
    </row>
    <row r="5422" spans="17:41">
      <c r="Q5422" s="80">
        <v>0.37162037037036999</v>
      </c>
      <c r="R5422" s="81">
        <v>1</v>
      </c>
      <c r="S5422" s="81" t="s">
        <v>4193</v>
      </c>
      <c r="T5422" s="83" t="s">
        <v>13721</v>
      </c>
      <c r="AL5422" s="79">
        <v>0.39337962962963002</v>
      </c>
      <c r="AM5422" s="2">
        <v>1</v>
      </c>
      <c r="AN5422" s="2" t="s">
        <v>664</v>
      </c>
      <c r="AO5422" s="2" t="s">
        <v>13722</v>
      </c>
    </row>
    <row r="5423" spans="17:41">
      <c r="Q5423" s="84">
        <v>0.37162037037036999</v>
      </c>
      <c r="R5423" s="85">
        <v>1</v>
      </c>
      <c r="S5423" s="85" t="s">
        <v>12783</v>
      </c>
      <c r="T5423" s="87" t="s">
        <v>13730</v>
      </c>
      <c r="AL5423" s="79">
        <v>0.39341435185185197</v>
      </c>
      <c r="AM5423" s="2">
        <v>1</v>
      </c>
      <c r="AN5423" s="2" t="s">
        <v>4263</v>
      </c>
      <c r="AO5423" s="2" t="s">
        <v>13717</v>
      </c>
    </row>
    <row r="5424" spans="17:41">
      <c r="Q5424" s="80">
        <v>0.37164351851851901</v>
      </c>
      <c r="R5424" s="81">
        <v>1</v>
      </c>
      <c r="S5424" s="81" t="s">
        <v>5420</v>
      </c>
      <c r="T5424" s="83" t="s">
        <v>13719</v>
      </c>
      <c r="AL5424" s="79">
        <v>0.3934375</v>
      </c>
      <c r="AM5424" s="2">
        <v>1</v>
      </c>
      <c r="AN5424" s="2" t="s">
        <v>12867</v>
      </c>
      <c r="AO5424" s="2" t="s">
        <v>13717</v>
      </c>
    </row>
    <row r="5425" spans="17:41">
      <c r="Q5425" s="84">
        <v>0.37171296296296302</v>
      </c>
      <c r="R5425" s="85">
        <v>1</v>
      </c>
      <c r="S5425" s="85" t="s">
        <v>5392</v>
      </c>
      <c r="T5425" s="87" t="s">
        <v>13717</v>
      </c>
      <c r="AL5425" s="79">
        <v>0.3934375</v>
      </c>
      <c r="AM5425" s="2">
        <v>2</v>
      </c>
      <c r="AN5425" s="2" t="s">
        <v>463</v>
      </c>
      <c r="AO5425" s="2" t="s">
        <v>13721</v>
      </c>
    </row>
    <row r="5426" spans="17:41">
      <c r="Q5426" s="80">
        <v>0.37178240740740698</v>
      </c>
      <c r="R5426" s="81">
        <v>1</v>
      </c>
      <c r="S5426" s="81" t="s">
        <v>4415</v>
      </c>
      <c r="T5426" s="83" t="s">
        <v>13722</v>
      </c>
      <c r="AL5426" s="79">
        <v>0.39344907407407398</v>
      </c>
      <c r="AM5426" s="2">
        <v>1</v>
      </c>
      <c r="AN5426" s="2" t="s">
        <v>663</v>
      </c>
      <c r="AO5426" s="2" t="s">
        <v>13718</v>
      </c>
    </row>
    <row r="5427" spans="17:41">
      <c r="Q5427" s="84">
        <v>0.37178240740740698</v>
      </c>
      <c r="R5427" s="85">
        <v>1</v>
      </c>
      <c r="S5427" s="85" t="s">
        <v>3143</v>
      </c>
      <c r="T5427" s="87" t="s">
        <v>13718</v>
      </c>
      <c r="AL5427" s="79">
        <v>0.39346064814814802</v>
      </c>
      <c r="AM5427" s="2">
        <v>1</v>
      </c>
      <c r="AN5427" s="2" t="s">
        <v>2986</v>
      </c>
      <c r="AO5427" s="2" t="s">
        <v>13719</v>
      </c>
    </row>
    <row r="5428" spans="17:41">
      <c r="Q5428" s="80">
        <v>0.37181712962962998</v>
      </c>
      <c r="R5428" s="81">
        <v>1</v>
      </c>
      <c r="S5428" s="81" t="s">
        <v>2918</v>
      </c>
      <c r="T5428" s="83" t="s">
        <v>13719</v>
      </c>
      <c r="AL5428" s="79">
        <v>0.39354166666666701</v>
      </c>
      <c r="AM5428" s="2">
        <v>1</v>
      </c>
      <c r="AN5428" s="2" t="s">
        <v>10656</v>
      </c>
      <c r="AO5428" s="2" t="s">
        <v>13718</v>
      </c>
    </row>
    <row r="5429" spans="17:41">
      <c r="Q5429" s="84">
        <v>0.37186342592592603</v>
      </c>
      <c r="R5429" s="85">
        <v>1</v>
      </c>
      <c r="S5429" s="85" t="s">
        <v>2022</v>
      </c>
      <c r="T5429" s="87" t="s">
        <v>13719</v>
      </c>
      <c r="AL5429" s="79">
        <v>0.39363425925925899</v>
      </c>
      <c r="AM5429" s="2">
        <v>1</v>
      </c>
      <c r="AN5429" s="2" t="s">
        <v>4264</v>
      </c>
      <c r="AO5429" s="2" t="s">
        <v>13717</v>
      </c>
    </row>
    <row r="5430" spans="17:41">
      <c r="Q5430" s="80">
        <v>0.37193287037036998</v>
      </c>
      <c r="R5430" s="81">
        <v>1</v>
      </c>
      <c r="S5430" s="81" t="s">
        <v>717</v>
      </c>
      <c r="T5430" s="83" t="s">
        <v>13721</v>
      </c>
      <c r="AL5430" s="79">
        <v>0.39372685185185202</v>
      </c>
      <c r="AM5430" s="2">
        <v>4</v>
      </c>
      <c r="AN5430" s="2" t="s">
        <v>2983</v>
      </c>
      <c r="AO5430" s="2" t="s">
        <v>13719</v>
      </c>
    </row>
    <row r="5431" spans="17:41">
      <c r="Q5431" s="84">
        <v>0.37200231481481499</v>
      </c>
      <c r="R5431" s="85">
        <v>1</v>
      </c>
      <c r="S5431" s="85" t="s">
        <v>2920</v>
      </c>
      <c r="T5431" s="87" t="s">
        <v>13717</v>
      </c>
      <c r="AL5431" s="79">
        <v>0.39374999999999999</v>
      </c>
      <c r="AM5431" s="2">
        <v>2</v>
      </c>
      <c r="AN5431" s="2" t="s">
        <v>2990</v>
      </c>
      <c r="AO5431" s="2" t="s">
        <v>13719</v>
      </c>
    </row>
    <row r="5432" spans="17:41">
      <c r="Q5432" s="80">
        <v>0.37201388888888898</v>
      </c>
      <c r="R5432" s="81">
        <v>1</v>
      </c>
      <c r="S5432" s="81" t="s">
        <v>5411</v>
      </c>
      <c r="T5432" s="83" t="s">
        <v>13717</v>
      </c>
      <c r="AL5432" s="79">
        <v>0.39380787037037002</v>
      </c>
      <c r="AM5432" s="2">
        <v>3</v>
      </c>
      <c r="AN5432" s="2" t="s">
        <v>2700</v>
      </c>
      <c r="AO5432" s="2" t="s">
        <v>13716</v>
      </c>
    </row>
    <row r="5433" spans="17:41">
      <c r="Q5433" s="84">
        <v>0.372037037037037</v>
      </c>
      <c r="R5433" s="85">
        <v>1</v>
      </c>
      <c r="S5433" s="85" t="s">
        <v>5421</v>
      </c>
      <c r="T5433" s="87" t="s">
        <v>13719</v>
      </c>
      <c r="AL5433" s="79">
        <v>0.39383101851851898</v>
      </c>
      <c r="AM5433" s="2">
        <v>1</v>
      </c>
      <c r="AN5433" s="2" t="s">
        <v>5588</v>
      </c>
      <c r="AO5433" s="2" t="s">
        <v>13719</v>
      </c>
    </row>
    <row r="5434" spans="17:41">
      <c r="Q5434" s="80">
        <v>0.37204861111111098</v>
      </c>
      <c r="R5434" s="81">
        <v>2</v>
      </c>
      <c r="S5434" s="81" t="s">
        <v>2562</v>
      </c>
      <c r="T5434" s="83" t="s">
        <v>13717</v>
      </c>
      <c r="AL5434" s="79">
        <v>0.393854166666667</v>
      </c>
      <c r="AM5434" s="2">
        <v>1</v>
      </c>
      <c r="AN5434" s="2" t="s">
        <v>2985</v>
      </c>
      <c r="AO5434" s="2" t="s">
        <v>13719</v>
      </c>
    </row>
    <row r="5435" spans="17:41">
      <c r="Q5435" s="84">
        <v>0.37206018518518502</v>
      </c>
      <c r="R5435" s="85">
        <v>1</v>
      </c>
      <c r="S5435" s="85" t="s">
        <v>5422</v>
      </c>
      <c r="T5435" s="87" t="s">
        <v>13719</v>
      </c>
      <c r="AL5435" s="79">
        <v>0.39387731481481503</v>
      </c>
      <c r="AM5435" s="2">
        <v>1</v>
      </c>
      <c r="AN5435" s="2" t="s">
        <v>12868</v>
      </c>
      <c r="AO5435" s="2" t="s">
        <v>13716</v>
      </c>
    </row>
    <row r="5436" spans="17:41">
      <c r="Q5436" s="80">
        <v>0.37219907407407399</v>
      </c>
      <c r="R5436" s="81">
        <v>4</v>
      </c>
      <c r="S5436" s="81" t="s">
        <v>2924</v>
      </c>
      <c r="T5436" s="83" t="s">
        <v>13719</v>
      </c>
      <c r="AL5436" s="79">
        <v>0.39388888888888901</v>
      </c>
      <c r="AM5436" s="2">
        <v>1</v>
      </c>
      <c r="AN5436" s="2" t="s">
        <v>2988</v>
      </c>
      <c r="AO5436" s="2" t="s">
        <v>13719</v>
      </c>
    </row>
    <row r="5437" spans="17:41">
      <c r="Q5437" s="84">
        <v>0.37224537037036998</v>
      </c>
      <c r="R5437" s="85">
        <v>3</v>
      </c>
      <c r="S5437" s="85" t="s">
        <v>2925</v>
      </c>
      <c r="T5437" s="87" t="s">
        <v>13719</v>
      </c>
      <c r="AL5437" s="79">
        <v>0.39390046296296299</v>
      </c>
      <c r="AM5437" s="2">
        <v>1</v>
      </c>
      <c r="AN5437" s="2" t="s">
        <v>9087</v>
      </c>
      <c r="AO5437" s="2" t="s">
        <v>13717</v>
      </c>
    </row>
    <row r="5438" spans="17:41">
      <c r="Q5438" s="80">
        <v>0.37229166666666702</v>
      </c>
      <c r="R5438" s="81">
        <v>1</v>
      </c>
      <c r="S5438" s="81" t="s">
        <v>1633</v>
      </c>
      <c r="T5438" s="83" t="s">
        <v>13722</v>
      </c>
      <c r="AL5438" s="79">
        <v>0.39392361111111102</v>
      </c>
      <c r="AM5438" s="2">
        <v>1</v>
      </c>
      <c r="AN5438" s="2" t="s">
        <v>2602</v>
      </c>
      <c r="AO5438" s="2" t="s">
        <v>13719</v>
      </c>
    </row>
    <row r="5439" spans="17:41">
      <c r="Q5439" s="84">
        <v>0.37232638888888903</v>
      </c>
      <c r="R5439" s="85">
        <v>1</v>
      </c>
      <c r="S5439" s="85" t="s">
        <v>7259</v>
      </c>
      <c r="T5439" s="87" t="s">
        <v>13723</v>
      </c>
      <c r="AL5439" s="79">
        <v>0.393935185185185</v>
      </c>
      <c r="AM5439" s="2">
        <v>1</v>
      </c>
      <c r="AN5439" s="2" t="s">
        <v>5576</v>
      </c>
      <c r="AO5439" s="2" t="s">
        <v>13720</v>
      </c>
    </row>
    <row r="5440" spans="17:41">
      <c r="Q5440" s="80">
        <v>0.37233796296296301</v>
      </c>
      <c r="R5440" s="81">
        <v>1</v>
      </c>
      <c r="S5440" s="81" t="s">
        <v>5403</v>
      </c>
      <c r="T5440" s="83" t="s">
        <v>13719</v>
      </c>
      <c r="AL5440" s="79">
        <v>0.39394675925925898</v>
      </c>
      <c r="AM5440" s="2">
        <v>1</v>
      </c>
      <c r="AN5440" s="2" t="s">
        <v>2562</v>
      </c>
      <c r="AO5440" s="2" t="s">
        <v>13716</v>
      </c>
    </row>
    <row r="5441" spans="17:41">
      <c r="Q5441" s="84">
        <v>0.37236111111111098</v>
      </c>
      <c r="R5441" s="85">
        <v>1</v>
      </c>
      <c r="S5441" s="85" t="s">
        <v>2023</v>
      </c>
      <c r="T5441" s="87" t="s">
        <v>13717</v>
      </c>
      <c r="AL5441" s="79">
        <v>0.39394675925925898</v>
      </c>
      <c r="AM5441" s="2">
        <v>1</v>
      </c>
      <c r="AN5441" s="2" t="s">
        <v>4500</v>
      </c>
      <c r="AO5441" s="2" t="s">
        <v>13717</v>
      </c>
    </row>
    <row r="5442" spans="17:41">
      <c r="Q5442" s="80">
        <v>0.37236111111111098</v>
      </c>
      <c r="R5442" s="81">
        <v>3</v>
      </c>
      <c r="S5442" s="81" t="s">
        <v>5412</v>
      </c>
      <c r="T5442" s="83" t="s">
        <v>13719</v>
      </c>
      <c r="AL5442" s="79">
        <v>0.39395833333333302</v>
      </c>
      <c r="AM5442" s="2">
        <v>3</v>
      </c>
      <c r="AN5442" s="2" t="s">
        <v>5601</v>
      </c>
      <c r="AO5442" s="2" t="s">
        <v>13719</v>
      </c>
    </row>
    <row r="5443" spans="17:41">
      <c r="Q5443" s="84">
        <v>0.37236111111111098</v>
      </c>
      <c r="R5443" s="85">
        <v>1</v>
      </c>
      <c r="S5443" s="85" t="s">
        <v>12784</v>
      </c>
      <c r="T5443" s="87" t="s">
        <v>13718</v>
      </c>
      <c r="AL5443" s="79">
        <v>0.39395833333333302</v>
      </c>
      <c r="AM5443" s="2">
        <v>1</v>
      </c>
      <c r="AN5443" s="2" t="s">
        <v>5577</v>
      </c>
      <c r="AO5443" s="2" t="s">
        <v>13720</v>
      </c>
    </row>
    <row r="5444" spans="17:41">
      <c r="Q5444" s="80">
        <v>0.372418981481482</v>
      </c>
      <c r="R5444" s="81">
        <v>1</v>
      </c>
      <c r="S5444" s="81" t="s">
        <v>2921</v>
      </c>
      <c r="T5444" s="83" t="s">
        <v>13719</v>
      </c>
      <c r="AL5444" s="79">
        <v>0.39396990740740701</v>
      </c>
      <c r="AM5444" s="2">
        <v>2</v>
      </c>
      <c r="AN5444" s="2" t="s">
        <v>12869</v>
      </c>
      <c r="AO5444" s="2" t="s">
        <v>13717</v>
      </c>
    </row>
    <row r="5445" spans="17:41">
      <c r="Q5445" s="84">
        <v>0.37256944444444401</v>
      </c>
      <c r="R5445" s="85">
        <v>3</v>
      </c>
      <c r="S5445" s="85" t="s">
        <v>5415</v>
      </c>
      <c r="T5445" s="87" t="s">
        <v>13719</v>
      </c>
      <c r="AL5445" s="79">
        <v>0.39396990740740701</v>
      </c>
      <c r="AM5445" s="2">
        <v>2</v>
      </c>
      <c r="AN5445" s="2" t="s">
        <v>370</v>
      </c>
      <c r="AO5445" s="2" t="s">
        <v>13722</v>
      </c>
    </row>
    <row r="5446" spans="17:41">
      <c r="Q5446" s="80">
        <v>0.372615740740741</v>
      </c>
      <c r="R5446" s="81">
        <v>4</v>
      </c>
      <c r="S5446" s="81" t="s">
        <v>2923</v>
      </c>
      <c r="T5446" s="83" t="s">
        <v>13719</v>
      </c>
      <c r="AL5446" s="79">
        <v>0.39403935185185202</v>
      </c>
      <c r="AM5446" s="2">
        <v>1</v>
      </c>
      <c r="AN5446" s="2" t="s">
        <v>5598</v>
      </c>
      <c r="AO5446" s="2" t="s">
        <v>13719</v>
      </c>
    </row>
    <row r="5447" spans="17:41">
      <c r="Q5447" s="84">
        <v>0.37266203703703699</v>
      </c>
      <c r="R5447" s="85">
        <v>1</v>
      </c>
      <c r="S5447" s="85" t="s">
        <v>2338</v>
      </c>
      <c r="T5447" s="87" t="s">
        <v>13717</v>
      </c>
      <c r="AL5447" s="79">
        <v>0.39407407407407402</v>
      </c>
      <c r="AM5447" s="2">
        <v>1</v>
      </c>
      <c r="AN5447" s="2" t="s">
        <v>5597</v>
      </c>
      <c r="AO5447" s="2" t="s">
        <v>13716</v>
      </c>
    </row>
    <row r="5448" spans="17:41">
      <c r="Q5448" s="80">
        <v>0.37268518518518501</v>
      </c>
      <c r="R5448" s="81">
        <v>2</v>
      </c>
      <c r="S5448" s="81" t="s">
        <v>2689</v>
      </c>
      <c r="T5448" s="83" t="s">
        <v>13719</v>
      </c>
      <c r="AL5448" s="79">
        <v>0.39415509259259301</v>
      </c>
      <c r="AM5448" s="2">
        <v>1</v>
      </c>
      <c r="AN5448" s="2" t="s">
        <v>4265</v>
      </c>
      <c r="AO5448" s="2" t="s">
        <v>13717</v>
      </c>
    </row>
    <row r="5449" spans="17:41">
      <c r="Q5449" s="84">
        <v>0.37269675925925899</v>
      </c>
      <c r="R5449" s="85">
        <v>2</v>
      </c>
      <c r="S5449" s="85" t="s">
        <v>12785</v>
      </c>
      <c r="T5449" s="87" t="s">
        <v>13718</v>
      </c>
      <c r="AL5449" s="79">
        <v>0.39418981481481502</v>
      </c>
      <c r="AM5449" s="2">
        <v>1</v>
      </c>
      <c r="AN5449" s="2" t="s">
        <v>5603</v>
      </c>
      <c r="AO5449" s="2" t="s">
        <v>13719</v>
      </c>
    </row>
    <row r="5450" spans="17:41">
      <c r="Q5450" s="80">
        <v>0.372731481481481</v>
      </c>
      <c r="R5450" s="81">
        <v>2</v>
      </c>
      <c r="S5450" s="81" t="s">
        <v>2025</v>
      </c>
      <c r="T5450" s="83" t="s">
        <v>13719</v>
      </c>
      <c r="AL5450" s="79">
        <v>0.39422453703703703</v>
      </c>
      <c r="AM5450" s="2">
        <v>1</v>
      </c>
      <c r="AN5450" s="2" t="s">
        <v>5604</v>
      </c>
      <c r="AO5450" s="2" t="s">
        <v>13719</v>
      </c>
    </row>
    <row r="5451" spans="17:41">
      <c r="Q5451" s="84">
        <v>0.37275462962963002</v>
      </c>
      <c r="R5451" s="85">
        <v>2</v>
      </c>
      <c r="S5451" s="85" t="s">
        <v>5402</v>
      </c>
      <c r="T5451" s="87" t="s">
        <v>13719</v>
      </c>
      <c r="AL5451" s="79">
        <v>0.39424768518518499</v>
      </c>
      <c r="AM5451" s="2">
        <v>1</v>
      </c>
      <c r="AN5451" s="2" t="s">
        <v>668</v>
      </c>
      <c r="AO5451" s="2" t="s">
        <v>13722</v>
      </c>
    </row>
    <row r="5452" spans="17:41">
      <c r="Q5452" s="80">
        <v>0.37275462962963002</v>
      </c>
      <c r="R5452" s="81">
        <v>1</v>
      </c>
      <c r="S5452" s="81" t="s">
        <v>2562</v>
      </c>
      <c r="T5452" s="83" t="s">
        <v>13728</v>
      </c>
      <c r="AL5452" s="79">
        <v>0.394282407407407</v>
      </c>
      <c r="AM5452" s="2">
        <v>1</v>
      </c>
      <c r="AN5452" s="2" t="s">
        <v>5600</v>
      </c>
      <c r="AO5452" s="2" t="s">
        <v>13719</v>
      </c>
    </row>
    <row r="5453" spans="17:41">
      <c r="Q5453" s="84">
        <v>0.37281249999999999</v>
      </c>
      <c r="R5453" s="85">
        <v>1</v>
      </c>
      <c r="S5453" s="85" t="s">
        <v>2026</v>
      </c>
      <c r="T5453" s="87" t="s">
        <v>13719</v>
      </c>
      <c r="AL5453" s="79">
        <v>0.39432870370370399</v>
      </c>
      <c r="AM5453" s="2">
        <v>1</v>
      </c>
      <c r="AN5453" s="2" t="s">
        <v>5608</v>
      </c>
      <c r="AO5453" s="2" t="s">
        <v>13719</v>
      </c>
    </row>
    <row r="5454" spans="17:41">
      <c r="Q5454" s="80">
        <v>0.372847222222222</v>
      </c>
      <c r="R5454" s="81">
        <v>1</v>
      </c>
      <c r="S5454" s="81" t="s">
        <v>2562</v>
      </c>
      <c r="T5454" s="83" t="s">
        <v>13718</v>
      </c>
      <c r="AL5454" s="79">
        <v>0.39434027777777803</v>
      </c>
      <c r="AM5454" s="2">
        <v>1</v>
      </c>
      <c r="AN5454" s="2" t="s">
        <v>12870</v>
      </c>
      <c r="AO5454" s="2" t="s">
        <v>13728</v>
      </c>
    </row>
    <row r="5455" spans="17:41">
      <c r="Q5455" s="84">
        <v>0.37287037037037002</v>
      </c>
      <c r="R5455" s="85">
        <v>1</v>
      </c>
      <c r="S5455" s="85" t="s">
        <v>3742</v>
      </c>
      <c r="T5455" s="87" t="s">
        <v>13730</v>
      </c>
      <c r="AL5455" s="79">
        <v>0.39435185185185201</v>
      </c>
      <c r="AM5455" s="2">
        <v>1</v>
      </c>
      <c r="AN5455" s="2" t="s">
        <v>2562</v>
      </c>
      <c r="AO5455" s="2" t="s">
        <v>13719</v>
      </c>
    </row>
    <row r="5456" spans="17:41">
      <c r="Q5456" s="80">
        <v>0.372881944444444</v>
      </c>
      <c r="R5456" s="81">
        <v>1</v>
      </c>
      <c r="S5456" s="81" t="s">
        <v>2922</v>
      </c>
      <c r="T5456" s="83" t="s">
        <v>13719</v>
      </c>
      <c r="AL5456" s="79">
        <v>0.39435185185185201</v>
      </c>
      <c r="AM5456" s="2">
        <v>2</v>
      </c>
      <c r="AN5456" s="2" t="s">
        <v>5609</v>
      </c>
      <c r="AO5456" s="2" t="s">
        <v>13719</v>
      </c>
    </row>
    <row r="5457" spans="17:41">
      <c r="Q5457" s="84">
        <v>0.37295138888888901</v>
      </c>
      <c r="R5457" s="85">
        <v>1</v>
      </c>
      <c r="S5457" s="85" t="s">
        <v>623</v>
      </c>
      <c r="T5457" s="87" t="s">
        <v>13723</v>
      </c>
      <c r="AL5457" s="79">
        <v>0.39437499999999998</v>
      </c>
      <c r="AM5457" s="2">
        <v>2</v>
      </c>
      <c r="AN5457" s="2" t="s">
        <v>5592</v>
      </c>
      <c r="AO5457" s="2" t="s">
        <v>13719</v>
      </c>
    </row>
    <row r="5458" spans="17:41">
      <c r="Q5458" s="80">
        <v>0.372962962962963</v>
      </c>
      <c r="R5458" s="81">
        <v>1</v>
      </c>
      <c r="S5458" s="81" t="s">
        <v>5437</v>
      </c>
      <c r="T5458" s="83" t="s">
        <v>13730</v>
      </c>
      <c r="AL5458" s="79">
        <v>0.39438657407407401</v>
      </c>
      <c r="AM5458" s="2">
        <v>1</v>
      </c>
      <c r="AN5458" s="2" t="s">
        <v>4266</v>
      </c>
      <c r="AO5458" s="2" t="s">
        <v>13717</v>
      </c>
    </row>
    <row r="5459" spans="17:41">
      <c r="Q5459" s="84">
        <v>0.37298611111111102</v>
      </c>
      <c r="R5459" s="85">
        <v>2</v>
      </c>
      <c r="S5459" s="85" t="s">
        <v>12786</v>
      </c>
      <c r="T5459" s="87" t="s">
        <v>13721</v>
      </c>
      <c r="AL5459" s="79">
        <v>0.39438657407407401</v>
      </c>
      <c r="AM5459" s="2">
        <v>1</v>
      </c>
      <c r="AN5459" s="2" t="s">
        <v>4649</v>
      </c>
      <c r="AO5459" s="2" t="s">
        <v>13722</v>
      </c>
    </row>
    <row r="5460" spans="17:41">
      <c r="Q5460" s="80">
        <v>0.37303240740740701</v>
      </c>
      <c r="R5460" s="81">
        <v>1</v>
      </c>
      <c r="S5460" s="81" t="s">
        <v>3902</v>
      </c>
      <c r="T5460" s="83" t="s">
        <v>13718</v>
      </c>
      <c r="AL5460" s="79">
        <v>0.394398148148148</v>
      </c>
      <c r="AM5460" s="2">
        <v>4</v>
      </c>
      <c r="AN5460" s="2" t="s">
        <v>5617</v>
      </c>
      <c r="AO5460" s="2" t="s">
        <v>13719</v>
      </c>
    </row>
    <row r="5461" spans="17:41">
      <c r="Q5461" s="84">
        <v>0.373078703703704</v>
      </c>
      <c r="R5461" s="85">
        <v>1</v>
      </c>
      <c r="S5461" s="85" t="s">
        <v>5406</v>
      </c>
      <c r="T5461" s="87" t="s">
        <v>13717</v>
      </c>
      <c r="AL5461" s="79">
        <v>0.39443287037037</v>
      </c>
      <c r="AM5461" s="2">
        <v>1</v>
      </c>
      <c r="AN5461" s="2" t="s">
        <v>841</v>
      </c>
      <c r="AO5461" s="2" t="s">
        <v>13722</v>
      </c>
    </row>
    <row r="5462" spans="17:41">
      <c r="Q5462" s="80">
        <v>0.373113425925926</v>
      </c>
      <c r="R5462" s="81">
        <v>2</v>
      </c>
      <c r="S5462" s="81" t="s">
        <v>2024</v>
      </c>
      <c r="T5462" s="83" t="s">
        <v>13716</v>
      </c>
      <c r="AL5462" s="79">
        <v>0.39446759259259301</v>
      </c>
      <c r="AM5462" s="2">
        <v>1</v>
      </c>
      <c r="AN5462" s="2" t="s">
        <v>2987</v>
      </c>
      <c r="AO5462" s="2" t="s">
        <v>13719</v>
      </c>
    </row>
    <row r="5463" spans="17:41">
      <c r="Q5463" s="84">
        <v>0.37312499999999998</v>
      </c>
      <c r="R5463" s="85">
        <v>1</v>
      </c>
      <c r="S5463" s="85" t="s">
        <v>5405</v>
      </c>
      <c r="T5463" s="87" t="s">
        <v>13719</v>
      </c>
      <c r="AL5463" s="79">
        <v>0.39446759259259301</v>
      </c>
      <c r="AM5463" s="2">
        <v>2</v>
      </c>
      <c r="AN5463" s="2" t="s">
        <v>840</v>
      </c>
      <c r="AO5463" s="2" t="s">
        <v>13717</v>
      </c>
    </row>
    <row r="5464" spans="17:41">
      <c r="Q5464" s="80">
        <v>0.37312499999999998</v>
      </c>
      <c r="R5464" s="81">
        <v>1</v>
      </c>
      <c r="S5464" s="81" t="s">
        <v>4666</v>
      </c>
      <c r="T5464" s="83" t="s">
        <v>13723</v>
      </c>
      <c r="AL5464" s="79">
        <v>0.39447916666666699</v>
      </c>
      <c r="AM5464" s="2">
        <v>1</v>
      </c>
      <c r="AN5464" s="2" t="s">
        <v>837</v>
      </c>
      <c r="AO5464" s="2" t="s">
        <v>13722</v>
      </c>
    </row>
    <row r="5465" spans="17:41">
      <c r="Q5465" s="84">
        <v>0.37313657407407402</v>
      </c>
      <c r="R5465" s="85">
        <v>1</v>
      </c>
      <c r="S5465" s="85" t="s">
        <v>2518</v>
      </c>
      <c r="T5465" s="87" t="s">
        <v>13719</v>
      </c>
      <c r="AL5465" s="79">
        <v>0.39452546296296298</v>
      </c>
      <c r="AM5465" s="2">
        <v>1</v>
      </c>
      <c r="AN5465" s="2" t="s">
        <v>4176</v>
      </c>
      <c r="AO5465" s="2" t="s">
        <v>13722</v>
      </c>
    </row>
    <row r="5466" spans="17:41">
      <c r="Q5466" s="80">
        <v>0.37315972222222199</v>
      </c>
      <c r="R5466" s="81">
        <v>1</v>
      </c>
      <c r="S5466" s="81" t="s">
        <v>12787</v>
      </c>
      <c r="T5466" s="83" t="s">
        <v>13716</v>
      </c>
      <c r="AL5466" s="79">
        <v>0.39452546296296298</v>
      </c>
      <c r="AM5466" s="2">
        <v>1</v>
      </c>
      <c r="AN5466" s="2" t="s">
        <v>838</v>
      </c>
      <c r="AO5466" s="2" t="s">
        <v>13718</v>
      </c>
    </row>
    <row r="5467" spans="17:41">
      <c r="Q5467" s="84">
        <v>0.37317129629629597</v>
      </c>
      <c r="R5467" s="85">
        <v>1</v>
      </c>
      <c r="S5467" s="85" t="s">
        <v>4242</v>
      </c>
      <c r="T5467" s="87" t="s">
        <v>13718</v>
      </c>
      <c r="AL5467" s="79">
        <v>0.39453703703703702</v>
      </c>
      <c r="AM5467" s="2">
        <v>1</v>
      </c>
      <c r="AN5467" s="2" t="s">
        <v>667</v>
      </c>
      <c r="AO5467" s="2" t="s">
        <v>13717</v>
      </c>
    </row>
    <row r="5468" spans="17:41">
      <c r="Q5468" s="80">
        <v>0.37318287037037001</v>
      </c>
      <c r="R5468" s="81">
        <v>1</v>
      </c>
      <c r="S5468" s="81" t="s">
        <v>2926</v>
      </c>
      <c r="T5468" s="83" t="s">
        <v>13717</v>
      </c>
      <c r="AL5468" s="79">
        <v>0.394548611111111</v>
      </c>
      <c r="AM5468" s="2">
        <v>5</v>
      </c>
      <c r="AN5468" s="2" t="s">
        <v>5602</v>
      </c>
      <c r="AO5468" s="2" t="s">
        <v>13719</v>
      </c>
    </row>
    <row r="5469" spans="17:41">
      <c r="Q5469" s="84">
        <v>0.37321759259259302</v>
      </c>
      <c r="R5469" s="85">
        <v>1</v>
      </c>
      <c r="S5469" s="85" t="s">
        <v>2927</v>
      </c>
      <c r="T5469" s="87" t="s">
        <v>13717</v>
      </c>
      <c r="AL5469" s="79">
        <v>0.39457175925925903</v>
      </c>
      <c r="AM5469" s="2">
        <v>2</v>
      </c>
      <c r="AN5469" s="2" t="s">
        <v>2989</v>
      </c>
      <c r="AO5469" s="2" t="s">
        <v>13719</v>
      </c>
    </row>
    <row r="5470" spans="17:41">
      <c r="Q5470" s="80">
        <v>0.373229166666667</v>
      </c>
      <c r="R5470" s="81">
        <v>1</v>
      </c>
      <c r="S5470" s="81" t="s">
        <v>679</v>
      </c>
      <c r="T5470" s="83" t="s">
        <v>13730</v>
      </c>
      <c r="AL5470" s="79">
        <v>0.39462962962963</v>
      </c>
      <c r="AM5470" s="2">
        <v>1</v>
      </c>
      <c r="AN5470" s="2" t="s">
        <v>2562</v>
      </c>
      <c r="AO5470" s="2" t="s">
        <v>13719</v>
      </c>
    </row>
    <row r="5471" spans="17:41">
      <c r="Q5471" s="84">
        <v>0.37325231481481502</v>
      </c>
      <c r="R5471" s="85">
        <v>2</v>
      </c>
      <c r="S5471" s="85" t="s">
        <v>5423</v>
      </c>
      <c r="T5471" s="87" t="s">
        <v>13719</v>
      </c>
      <c r="AL5471" s="79">
        <v>0.39464120370370398</v>
      </c>
      <c r="AM5471" s="2">
        <v>1</v>
      </c>
      <c r="AN5471" s="2" t="s">
        <v>5606</v>
      </c>
      <c r="AO5471" s="2" t="s">
        <v>13719</v>
      </c>
    </row>
    <row r="5472" spans="17:41">
      <c r="Q5472" s="80">
        <v>0.37327546296296299</v>
      </c>
      <c r="R5472" s="81">
        <v>2</v>
      </c>
      <c r="S5472" s="81" t="s">
        <v>989</v>
      </c>
      <c r="T5472" s="83" t="s">
        <v>13730</v>
      </c>
      <c r="AL5472" s="79">
        <v>0.39468750000000002</v>
      </c>
      <c r="AM5472" s="2">
        <v>4</v>
      </c>
      <c r="AN5472" s="2" t="s">
        <v>2993</v>
      </c>
      <c r="AO5472" s="2" t="s">
        <v>13719</v>
      </c>
    </row>
    <row r="5473" spans="17:41">
      <c r="Q5473" s="84">
        <v>0.373310185185185</v>
      </c>
      <c r="R5473" s="85">
        <v>1</v>
      </c>
      <c r="S5473" s="85" t="s">
        <v>5424</v>
      </c>
      <c r="T5473" s="87" t="s">
        <v>13719</v>
      </c>
      <c r="AL5473" s="79">
        <v>0.39471064814814799</v>
      </c>
      <c r="AM5473" s="2">
        <v>1</v>
      </c>
      <c r="AN5473" s="2" t="s">
        <v>5607</v>
      </c>
      <c r="AO5473" s="2" t="s">
        <v>13719</v>
      </c>
    </row>
    <row r="5474" spans="17:41">
      <c r="Q5474" s="80">
        <v>0.373310185185185</v>
      </c>
      <c r="R5474" s="81">
        <v>2</v>
      </c>
      <c r="S5474" s="81" t="s">
        <v>181</v>
      </c>
      <c r="T5474" s="83" t="s">
        <v>13723</v>
      </c>
      <c r="AL5474" s="79">
        <v>0.39472222222222197</v>
      </c>
      <c r="AM5474" s="2">
        <v>1</v>
      </c>
      <c r="AN5474" s="2" t="s">
        <v>2994</v>
      </c>
      <c r="AO5474" s="2" t="s">
        <v>13719</v>
      </c>
    </row>
    <row r="5475" spans="17:41">
      <c r="Q5475" s="84">
        <v>0.37332175925925898</v>
      </c>
      <c r="R5475" s="85">
        <v>1</v>
      </c>
      <c r="S5475" s="85" t="s">
        <v>915</v>
      </c>
      <c r="T5475" s="87" t="s">
        <v>13727</v>
      </c>
      <c r="AL5475" s="79">
        <v>0.39475694444444398</v>
      </c>
      <c r="AM5475" s="2">
        <v>1</v>
      </c>
      <c r="AN5475" s="2" t="s">
        <v>2562</v>
      </c>
      <c r="AO5475" s="2" t="s">
        <v>13719</v>
      </c>
    </row>
    <row r="5476" spans="17:41">
      <c r="Q5476" s="80">
        <v>0.37335648148148098</v>
      </c>
      <c r="R5476" s="81">
        <v>1</v>
      </c>
      <c r="S5476" s="81" t="s">
        <v>5425</v>
      </c>
      <c r="T5476" s="83" t="s">
        <v>13719</v>
      </c>
      <c r="AL5476" s="79">
        <v>0.394780092592593</v>
      </c>
      <c r="AM5476" s="2">
        <v>1</v>
      </c>
      <c r="AN5476" s="2" t="s">
        <v>409</v>
      </c>
      <c r="AO5476" s="2" t="s">
        <v>13722</v>
      </c>
    </row>
    <row r="5477" spans="17:41">
      <c r="Q5477" s="84">
        <v>0.37336805555555602</v>
      </c>
      <c r="R5477" s="85">
        <v>1</v>
      </c>
      <c r="S5477" s="85" t="s">
        <v>5409</v>
      </c>
      <c r="T5477" s="87" t="s">
        <v>13719</v>
      </c>
      <c r="AL5477" s="79">
        <v>0.39479166666666698</v>
      </c>
      <c r="AM5477" s="2">
        <v>3</v>
      </c>
      <c r="AN5477" s="2" t="s">
        <v>5610</v>
      </c>
      <c r="AO5477" s="2" t="s">
        <v>13716</v>
      </c>
    </row>
    <row r="5478" spans="17:41">
      <c r="Q5478" s="80">
        <v>0.37337962962963001</v>
      </c>
      <c r="R5478" s="81">
        <v>1</v>
      </c>
      <c r="S5478" s="81" t="s">
        <v>5426</v>
      </c>
      <c r="T5478" s="83" t="s">
        <v>13719</v>
      </c>
      <c r="AL5478" s="79">
        <v>0.39479166666666698</v>
      </c>
      <c r="AM5478" s="2">
        <v>2</v>
      </c>
      <c r="AN5478" s="2" t="s">
        <v>2376</v>
      </c>
      <c r="AO5478" s="2" t="s">
        <v>13719</v>
      </c>
    </row>
    <row r="5479" spans="17:41">
      <c r="Q5479" s="84">
        <v>0.37343749999999998</v>
      </c>
      <c r="R5479" s="85">
        <v>2</v>
      </c>
      <c r="S5479" s="85" t="s">
        <v>2692</v>
      </c>
      <c r="T5479" s="87" t="s">
        <v>13716</v>
      </c>
      <c r="AL5479" s="79">
        <v>0.39481481481481501</v>
      </c>
      <c r="AM5479" s="2">
        <v>1</v>
      </c>
      <c r="AN5479" s="2" t="s">
        <v>372</v>
      </c>
      <c r="AO5479" s="2" t="s">
        <v>13730</v>
      </c>
    </row>
    <row r="5480" spans="17:41">
      <c r="Q5480" s="80">
        <v>0.37347222222222198</v>
      </c>
      <c r="R5480" s="81">
        <v>4</v>
      </c>
      <c r="S5480" s="81" t="s">
        <v>5427</v>
      </c>
      <c r="T5480" s="83" t="s">
        <v>13719</v>
      </c>
      <c r="AL5480" s="79">
        <v>0.39484953703703701</v>
      </c>
      <c r="AM5480" s="2">
        <v>1</v>
      </c>
      <c r="AN5480" s="2" t="s">
        <v>7813</v>
      </c>
      <c r="AO5480" s="2" t="s">
        <v>13721</v>
      </c>
    </row>
    <row r="5481" spans="17:41">
      <c r="Q5481" s="84">
        <v>0.37350694444444399</v>
      </c>
      <c r="R5481" s="85">
        <v>1</v>
      </c>
      <c r="S5481" s="85" t="s">
        <v>245</v>
      </c>
      <c r="T5481" s="87" t="s">
        <v>13726</v>
      </c>
      <c r="AL5481" s="79">
        <v>0.394976851851852</v>
      </c>
      <c r="AM5481" s="2">
        <v>2</v>
      </c>
      <c r="AN5481" s="2" t="s">
        <v>5596</v>
      </c>
      <c r="AO5481" s="2" t="s">
        <v>13716</v>
      </c>
    </row>
    <row r="5482" spans="17:41">
      <c r="Q5482" s="80">
        <v>0.37359953703703702</v>
      </c>
      <c r="R5482" s="81">
        <v>1</v>
      </c>
      <c r="S5482" s="81" t="s">
        <v>2562</v>
      </c>
      <c r="T5482" s="83" t="s">
        <v>13728</v>
      </c>
      <c r="AL5482" s="79">
        <v>0.395011574074074</v>
      </c>
      <c r="AM5482" s="2">
        <v>1</v>
      </c>
      <c r="AN5482" s="2" t="s">
        <v>839</v>
      </c>
      <c r="AO5482" s="2" t="s">
        <v>13722</v>
      </c>
    </row>
    <row r="5483" spans="17:41">
      <c r="Q5483" s="84">
        <v>0.37361111111111101</v>
      </c>
      <c r="R5483" s="85">
        <v>4</v>
      </c>
      <c r="S5483" s="85" t="s">
        <v>2928</v>
      </c>
      <c r="T5483" s="87" t="s">
        <v>13719</v>
      </c>
      <c r="AL5483" s="79">
        <v>0.39505787037036999</v>
      </c>
      <c r="AM5483" s="2">
        <v>1</v>
      </c>
      <c r="AN5483" s="2" t="s">
        <v>814</v>
      </c>
      <c r="AO5483" s="2" t="s">
        <v>13718</v>
      </c>
    </row>
    <row r="5484" spans="17:41">
      <c r="Q5484" s="80">
        <v>0.37362268518518499</v>
      </c>
      <c r="R5484" s="81">
        <v>1</v>
      </c>
      <c r="S5484" s="81" t="s">
        <v>12788</v>
      </c>
      <c r="T5484" s="83" t="s">
        <v>13718</v>
      </c>
      <c r="AL5484" s="79">
        <v>0.39516203703703701</v>
      </c>
      <c r="AM5484" s="2">
        <v>3</v>
      </c>
      <c r="AN5484" s="2" t="s">
        <v>5611</v>
      </c>
      <c r="AO5484" s="2" t="s">
        <v>13716</v>
      </c>
    </row>
    <row r="5485" spans="17:41">
      <c r="Q5485" s="84">
        <v>0.37364583333333301</v>
      </c>
      <c r="R5485" s="85">
        <v>1</v>
      </c>
      <c r="S5485" s="85" t="s">
        <v>977</v>
      </c>
      <c r="T5485" s="87" t="s">
        <v>13718</v>
      </c>
      <c r="AL5485" s="79">
        <v>0.39517361111111099</v>
      </c>
      <c r="AM5485" s="2">
        <v>1</v>
      </c>
      <c r="AN5485" s="2" t="s">
        <v>4267</v>
      </c>
      <c r="AO5485" s="2" t="s">
        <v>13717</v>
      </c>
    </row>
    <row r="5486" spans="17:41">
      <c r="Q5486" s="80">
        <v>0.37373842592592599</v>
      </c>
      <c r="R5486" s="81">
        <v>1</v>
      </c>
      <c r="S5486" s="81" t="s">
        <v>2935</v>
      </c>
      <c r="T5486" s="83" t="s">
        <v>13719</v>
      </c>
      <c r="AL5486" s="79">
        <v>0.39518518518518497</v>
      </c>
      <c r="AM5486" s="2">
        <v>1</v>
      </c>
      <c r="AN5486" s="2" t="s">
        <v>5620</v>
      </c>
      <c r="AO5486" s="2" t="s">
        <v>13719</v>
      </c>
    </row>
    <row r="5487" spans="17:41">
      <c r="Q5487" s="84">
        <v>0.37375000000000003</v>
      </c>
      <c r="R5487" s="85">
        <v>1</v>
      </c>
      <c r="S5487" s="85" t="s">
        <v>2930</v>
      </c>
      <c r="T5487" s="87" t="s">
        <v>13719</v>
      </c>
      <c r="AL5487" s="79">
        <v>0.395208333333333</v>
      </c>
      <c r="AM5487" s="2">
        <v>1</v>
      </c>
      <c r="AN5487" s="2" t="s">
        <v>5621</v>
      </c>
      <c r="AO5487" s="2" t="s">
        <v>13719</v>
      </c>
    </row>
    <row r="5488" spans="17:41">
      <c r="Q5488" s="80">
        <v>0.37376157407407401</v>
      </c>
      <c r="R5488" s="81">
        <v>1</v>
      </c>
      <c r="S5488" s="81" t="s">
        <v>11150</v>
      </c>
      <c r="T5488" s="83" t="s">
        <v>13721</v>
      </c>
      <c r="AL5488" s="79">
        <v>0.39530092592592603</v>
      </c>
      <c r="AM5488" s="2">
        <v>4</v>
      </c>
      <c r="AN5488" s="2" t="s">
        <v>881</v>
      </c>
      <c r="AO5488" s="2" t="s">
        <v>13717</v>
      </c>
    </row>
    <row r="5489" spans="17:41">
      <c r="Q5489" s="84">
        <v>0.37377314814814799</v>
      </c>
      <c r="R5489" s="85">
        <v>2</v>
      </c>
      <c r="S5489" s="85" t="s">
        <v>178</v>
      </c>
      <c r="T5489" s="87" t="s">
        <v>13727</v>
      </c>
      <c r="AL5489" s="79">
        <v>0.395358796296296</v>
      </c>
      <c r="AM5489" s="2">
        <v>1</v>
      </c>
      <c r="AN5489" s="2" t="s">
        <v>3987</v>
      </c>
      <c r="AO5489" s="2" t="s">
        <v>13717</v>
      </c>
    </row>
    <row r="5490" spans="17:41">
      <c r="Q5490" s="80">
        <v>0.37379629629629602</v>
      </c>
      <c r="R5490" s="81">
        <v>1</v>
      </c>
      <c r="S5490" s="81" t="s">
        <v>2027</v>
      </c>
      <c r="T5490" s="83" t="s">
        <v>13719</v>
      </c>
      <c r="AL5490" s="79">
        <v>0.39537037037036998</v>
      </c>
      <c r="AM5490" s="2">
        <v>1</v>
      </c>
      <c r="AN5490" s="2" t="s">
        <v>926</v>
      </c>
      <c r="AO5490" s="2" t="s">
        <v>13717</v>
      </c>
    </row>
    <row r="5491" spans="17:41">
      <c r="Q5491" s="84">
        <v>0.37381944444444398</v>
      </c>
      <c r="R5491" s="85">
        <v>1</v>
      </c>
      <c r="S5491" s="85" t="s">
        <v>2562</v>
      </c>
      <c r="T5491" s="87" t="s">
        <v>13719</v>
      </c>
      <c r="AL5491" s="79">
        <v>0.39538194444444402</v>
      </c>
      <c r="AM5491" s="2">
        <v>2</v>
      </c>
      <c r="AN5491" s="2" t="s">
        <v>356</v>
      </c>
      <c r="AO5491" s="2" t="s">
        <v>13722</v>
      </c>
    </row>
    <row r="5492" spans="17:41">
      <c r="Q5492" s="80">
        <v>0.37381944444444398</v>
      </c>
      <c r="R5492" s="81">
        <v>2</v>
      </c>
      <c r="S5492" s="81" t="s">
        <v>783</v>
      </c>
      <c r="T5492" s="83" t="s">
        <v>13727</v>
      </c>
      <c r="AL5492" s="79">
        <v>0.395393518518519</v>
      </c>
      <c r="AM5492" s="2">
        <v>1</v>
      </c>
      <c r="AN5492" s="2" t="s">
        <v>5613</v>
      </c>
      <c r="AO5492" s="2" t="s">
        <v>13719</v>
      </c>
    </row>
    <row r="5493" spans="17:41">
      <c r="Q5493" s="84">
        <v>0.37383101851851902</v>
      </c>
      <c r="R5493" s="85">
        <v>1</v>
      </c>
      <c r="S5493" s="85" t="s">
        <v>5400</v>
      </c>
      <c r="T5493" s="87" t="s">
        <v>13722</v>
      </c>
      <c r="AL5493" s="79">
        <v>0.39548611111111098</v>
      </c>
      <c r="AM5493" s="2">
        <v>1</v>
      </c>
      <c r="AN5493" s="2" t="s">
        <v>5622</v>
      </c>
      <c r="AO5493" s="2" t="s">
        <v>13719</v>
      </c>
    </row>
    <row r="5494" spans="17:41">
      <c r="Q5494" s="80">
        <v>0.37386574074074103</v>
      </c>
      <c r="R5494" s="81">
        <v>1</v>
      </c>
      <c r="S5494" s="81" t="s">
        <v>2690</v>
      </c>
      <c r="T5494" s="83" t="s">
        <v>13719</v>
      </c>
      <c r="AL5494" s="79">
        <v>0.39553240740740703</v>
      </c>
      <c r="AM5494" s="2">
        <v>1</v>
      </c>
      <c r="AN5494" s="2" t="s">
        <v>2379</v>
      </c>
      <c r="AO5494" s="2" t="s">
        <v>13722</v>
      </c>
    </row>
    <row r="5495" spans="17:41">
      <c r="Q5495" s="84">
        <v>0.37391203703703701</v>
      </c>
      <c r="R5495" s="85">
        <v>1</v>
      </c>
      <c r="S5495" s="85" t="s">
        <v>2932</v>
      </c>
      <c r="T5495" s="87" t="s">
        <v>13717</v>
      </c>
      <c r="AL5495" s="79">
        <v>0.39555555555555599</v>
      </c>
      <c r="AM5495" s="2">
        <v>2</v>
      </c>
      <c r="AN5495" s="2" t="s">
        <v>5612</v>
      </c>
      <c r="AO5495" s="2" t="s">
        <v>13716</v>
      </c>
    </row>
    <row r="5496" spans="17:41">
      <c r="Q5496" s="80">
        <v>0.37401620370370398</v>
      </c>
      <c r="R5496" s="81">
        <v>1</v>
      </c>
      <c r="S5496" s="81" t="s">
        <v>12789</v>
      </c>
      <c r="T5496" s="83" t="s">
        <v>13716</v>
      </c>
      <c r="AL5496" s="79">
        <v>0.39555555555555599</v>
      </c>
      <c r="AM5496" s="2">
        <v>2</v>
      </c>
      <c r="AN5496" s="2" t="s">
        <v>5605</v>
      </c>
      <c r="AO5496" s="2" t="s">
        <v>13716</v>
      </c>
    </row>
    <row r="5497" spans="17:41">
      <c r="Q5497" s="84">
        <v>0.374074074074074</v>
      </c>
      <c r="R5497" s="85">
        <v>1</v>
      </c>
      <c r="S5497" s="85" t="s">
        <v>5431</v>
      </c>
      <c r="T5497" s="87" t="s">
        <v>13719</v>
      </c>
      <c r="AL5497" s="79">
        <v>0.39561342592592602</v>
      </c>
      <c r="AM5497" s="2">
        <v>4</v>
      </c>
      <c r="AN5497" s="2" t="s">
        <v>12871</v>
      </c>
      <c r="AO5497" s="2" t="s">
        <v>13718</v>
      </c>
    </row>
    <row r="5498" spans="17:41">
      <c r="Q5498" s="80">
        <v>0.37412037037036999</v>
      </c>
      <c r="R5498" s="81">
        <v>1</v>
      </c>
      <c r="S5498" s="81" t="s">
        <v>2028</v>
      </c>
      <c r="T5498" s="83" t="s">
        <v>13719</v>
      </c>
      <c r="AL5498" s="79">
        <v>0.39568287037036998</v>
      </c>
      <c r="AM5498" s="2">
        <v>1</v>
      </c>
      <c r="AN5498" s="2" t="s">
        <v>12872</v>
      </c>
      <c r="AO5498" s="2" t="s">
        <v>13722</v>
      </c>
    </row>
    <row r="5499" spans="17:41">
      <c r="Q5499" s="84">
        <v>0.37414351851851901</v>
      </c>
      <c r="R5499" s="85">
        <v>4</v>
      </c>
      <c r="S5499" s="85" t="s">
        <v>5432</v>
      </c>
      <c r="T5499" s="87" t="s">
        <v>13719</v>
      </c>
      <c r="AL5499" s="79">
        <v>0.39568287037036998</v>
      </c>
      <c r="AM5499" s="2">
        <v>4</v>
      </c>
      <c r="AN5499" s="2" t="s">
        <v>2754</v>
      </c>
      <c r="AO5499" s="2" t="s">
        <v>13718</v>
      </c>
    </row>
    <row r="5500" spans="17:41">
      <c r="Q5500" s="80">
        <v>0.374155092592593</v>
      </c>
      <c r="R5500" s="81">
        <v>1</v>
      </c>
      <c r="S5500" s="81" t="s">
        <v>2691</v>
      </c>
      <c r="T5500" s="83" t="s">
        <v>13719</v>
      </c>
      <c r="AL5500" s="79">
        <v>0.39576388888888903</v>
      </c>
      <c r="AM5500" s="2">
        <v>2</v>
      </c>
      <c r="AN5500" s="2" t="s">
        <v>842</v>
      </c>
      <c r="AO5500" s="2" t="s">
        <v>13722</v>
      </c>
    </row>
    <row r="5501" spans="17:41">
      <c r="Q5501" s="84">
        <v>0.37416666666666698</v>
      </c>
      <c r="R5501" s="85">
        <v>1</v>
      </c>
      <c r="S5501" s="85" t="s">
        <v>5433</v>
      </c>
      <c r="T5501" s="87" t="s">
        <v>13719</v>
      </c>
      <c r="AL5501" s="79">
        <v>0.39579861111111098</v>
      </c>
      <c r="AM5501" s="2">
        <v>1</v>
      </c>
      <c r="AN5501" s="2" t="s">
        <v>12873</v>
      </c>
      <c r="AO5501" s="2" t="s">
        <v>13722</v>
      </c>
    </row>
    <row r="5502" spans="17:41">
      <c r="Q5502" s="80">
        <v>0.37417824074074102</v>
      </c>
      <c r="R5502" s="81">
        <v>1</v>
      </c>
      <c r="S5502" s="81" t="s">
        <v>5434</v>
      </c>
      <c r="T5502" s="83" t="s">
        <v>13719</v>
      </c>
      <c r="AL5502" s="79">
        <v>0.39581018518518502</v>
      </c>
      <c r="AM5502" s="2">
        <v>1</v>
      </c>
      <c r="AN5502" s="2" t="s">
        <v>371</v>
      </c>
      <c r="AO5502" s="2" t="s">
        <v>13717</v>
      </c>
    </row>
    <row r="5503" spans="17:41">
      <c r="Q5503" s="84">
        <v>0.37420138888888899</v>
      </c>
      <c r="R5503" s="85">
        <v>1</v>
      </c>
      <c r="S5503" s="85" t="s">
        <v>2694</v>
      </c>
      <c r="T5503" s="87" t="s">
        <v>13716</v>
      </c>
      <c r="AL5503" s="79">
        <v>0.395856481481482</v>
      </c>
      <c r="AM5503" s="2">
        <v>1</v>
      </c>
      <c r="AN5503" s="2" t="s">
        <v>3151</v>
      </c>
      <c r="AO5503" s="2" t="s">
        <v>13722</v>
      </c>
    </row>
    <row r="5504" spans="17:41">
      <c r="Q5504" s="80">
        <v>0.37420138888888899</v>
      </c>
      <c r="R5504" s="81">
        <v>2</v>
      </c>
      <c r="S5504" s="81" t="s">
        <v>5435</v>
      </c>
      <c r="T5504" s="83" t="s">
        <v>13719</v>
      </c>
      <c r="AL5504" s="79">
        <v>0.39587962962963003</v>
      </c>
      <c r="AM5504" s="2">
        <v>4</v>
      </c>
      <c r="AN5504" s="2" t="s">
        <v>4376</v>
      </c>
      <c r="AO5504" s="2" t="s">
        <v>13717</v>
      </c>
    </row>
    <row r="5505" spans="17:41">
      <c r="Q5505" s="84">
        <v>0.37423611111111099</v>
      </c>
      <c r="R5505" s="85">
        <v>1</v>
      </c>
      <c r="S5505" s="85" t="s">
        <v>5436</v>
      </c>
      <c r="T5505" s="87" t="s">
        <v>13719</v>
      </c>
      <c r="AL5505" s="79">
        <v>0.39590277777777799</v>
      </c>
      <c r="AM5505" s="2">
        <v>1</v>
      </c>
      <c r="AN5505" s="2" t="s">
        <v>5616</v>
      </c>
      <c r="AO5505" s="2" t="s">
        <v>13719</v>
      </c>
    </row>
    <row r="5506" spans="17:41">
      <c r="Q5506" s="80">
        <v>0.37424768518518498</v>
      </c>
      <c r="R5506" s="81">
        <v>1</v>
      </c>
      <c r="S5506" s="81" t="s">
        <v>5438</v>
      </c>
      <c r="T5506" s="83" t="s">
        <v>13719</v>
      </c>
      <c r="AL5506" s="79">
        <v>0.39600694444444401</v>
      </c>
      <c r="AM5506" s="2">
        <v>2</v>
      </c>
      <c r="AN5506" s="2" t="s">
        <v>2997</v>
      </c>
      <c r="AO5506" s="2" t="s">
        <v>13719</v>
      </c>
    </row>
    <row r="5507" spans="17:41">
      <c r="Q5507" s="84">
        <v>0.37425925925925901</v>
      </c>
      <c r="R5507" s="85">
        <v>1</v>
      </c>
      <c r="S5507" s="85" t="s">
        <v>6939</v>
      </c>
      <c r="T5507" s="87" t="s">
        <v>13722</v>
      </c>
      <c r="AL5507" s="79">
        <v>0.39604166666666701</v>
      </c>
      <c r="AM5507" s="2">
        <v>1</v>
      </c>
      <c r="AN5507" s="2" t="s">
        <v>5627</v>
      </c>
      <c r="AO5507" s="2" t="s">
        <v>13719</v>
      </c>
    </row>
    <row r="5508" spans="17:41">
      <c r="Q5508" s="80">
        <v>0.37432870370370402</v>
      </c>
      <c r="R5508" s="81">
        <v>2</v>
      </c>
      <c r="S5508" s="81" t="s">
        <v>5430</v>
      </c>
      <c r="T5508" s="83" t="s">
        <v>13716</v>
      </c>
      <c r="AL5508" s="79">
        <v>0.39607638888888902</v>
      </c>
      <c r="AM5508" s="2">
        <v>1</v>
      </c>
      <c r="AN5508" s="2" t="s">
        <v>5628</v>
      </c>
      <c r="AO5508" s="2" t="s">
        <v>13719</v>
      </c>
    </row>
    <row r="5509" spans="17:41">
      <c r="Q5509" s="84">
        <v>0.37436342592592597</v>
      </c>
      <c r="R5509" s="85">
        <v>1</v>
      </c>
      <c r="S5509" s="85" t="s">
        <v>3259</v>
      </c>
      <c r="T5509" s="87" t="s">
        <v>13721</v>
      </c>
      <c r="AL5509" s="79">
        <v>0.39609953703703699</v>
      </c>
      <c r="AM5509" s="2">
        <v>1</v>
      </c>
      <c r="AN5509" s="2" t="s">
        <v>5629</v>
      </c>
      <c r="AO5509" s="2" t="s">
        <v>13719</v>
      </c>
    </row>
    <row r="5510" spans="17:41">
      <c r="Q5510" s="80">
        <v>0.37437500000000001</v>
      </c>
      <c r="R5510" s="81">
        <v>2</v>
      </c>
      <c r="S5510" s="81" t="s">
        <v>2522</v>
      </c>
      <c r="T5510" s="83" t="s">
        <v>13719</v>
      </c>
      <c r="AL5510" s="79">
        <v>0.39611111111111103</v>
      </c>
      <c r="AM5510" s="2">
        <v>1</v>
      </c>
      <c r="AN5510" s="2" t="s">
        <v>4110</v>
      </c>
      <c r="AO5510" s="2" t="s">
        <v>13722</v>
      </c>
    </row>
    <row r="5511" spans="17:41">
      <c r="Q5511" s="84">
        <v>0.374386574074074</v>
      </c>
      <c r="R5511" s="85">
        <v>1</v>
      </c>
      <c r="S5511" s="85" t="s">
        <v>1060</v>
      </c>
      <c r="T5511" s="87" t="s">
        <v>13722</v>
      </c>
      <c r="AL5511" s="79">
        <v>0.39613425925925899</v>
      </c>
      <c r="AM5511" s="2">
        <v>1</v>
      </c>
      <c r="AN5511" s="2" t="s">
        <v>991</v>
      </c>
      <c r="AO5511" s="2" t="s">
        <v>13721</v>
      </c>
    </row>
    <row r="5512" spans="17:41">
      <c r="Q5512" s="80">
        <v>0.37444444444444402</v>
      </c>
      <c r="R5512" s="81">
        <v>1</v>
      </c>
      <c r="S5512" s="81" t="s">
        <v>12790</v>
      </c>
      <c r="T5512" s="83" t="s">
        <v>13722</v>
      </c>
      <c r="AL5512" s="79">
        <v>0.39614583333333298</v>
      </c>
      <c r="AM5512" s="2">
        <v>1</v>
      </c>
      <c r="AN5512" s="2" t="s">
        <v>1659</v>
      </c>
      <c r="AO5512" s="2" t="s">
        <v>13718</v>
      </c>
    </row>
    <row r="5513" spans="17:41">
      <c r="Q5513" s="84">
        <v>0.37445601851851901</v>
      </c>
      <c r="R5513" s="85">
        <v>1</v>
      </c>
      <c r="S5513" s="85" t="s">
        <v>5439</v>
      </c>
      <c r="T5513" s="87" t="s">
        <v>13719</v>
      </c>
      <c r="AL5513" s="79">
        <v>0.39619212962963002</v>
      </c>
      <c r="AM5513" s="2">
        <v>1</v>
      </c>
      <c r="AN5513" s="2" t="s">
        <v>1132</v>
      </c>
      <c r="AO5513" s="2" t="s">
        <v>13721</v>
      </c>
    </row>
    <row r="5514" spans="17:41">
      <c r="Q5514" s="80">
        <v>0.37447916666666697</v>
      </c>
      <c r="R5514" s="81">
        <v>1</v>
      </c>
      <c r="S5514" s="81" t="s">
        <v>2695</v>
      </c>
      <c r="T5514" s="83" t="s">
        <v>13716</v>
      </c>
      <c r="AL5514" s="79">
        <v>0.396284722222222</v>
      </c>
      <c r="AM5514" s="2">
        <v>1</v>
      </c>
      <c r="AN5514" s="2" t="s">
        <v>822</v>
      </c>
      <c r="AO5514" s="2" t="s">
        <v>13718</v>
      </c>
    </row>
    <row r="5515" spans="17:41">
      <c r="Q5515" s="84">
        <v>0.37451388888888898</v>
      </c>
      <c r="R5515" s="85">
        <v>1</v>
      </c>
      <c r="S5515" s="85" t="s">
        <v>5441</v>
      </c>
      <c r="T5515" s="87" t="s">
        <v>13719</v>
      </c>
      <c r="AL5515" s="79">
        <v>0.39642361111111102</v>
      </c>
      <c r="AM5515" s="2">
        <v>1</v>
      </c>
      <c r="AN5515" s="2" t="s">
        <v>671</v>
      </c>
      <c r="AO5515" s="2" t="s">
        <v>13717</v>
      </c>
    </row>
    <row r="5516" spans="17:41">
      <c r="Q5516" s="80">
        <v>0.37451388888888898</v>
      </c>
      <c r="R5516" s="81">
        <v>1</v>
      </c>
      <c r="S5516" s="81" t="s">
        <v>635</v>
      </c>
      <c r="T5516" s="83" t="s">
        <v>13718</v>
      </c>
      <c r="AL5516" s="79">
        <v>0.39642361111111102</v>
      </c>
      <c r="AM5516" s="2">
        <v>2</v>
      </c>
      <c r="AN5516" s="2" t="s">
        <v>670</v>
      </c>
      <c r="AO5516" s="2" t="s">
        <v>13721</v>
      </c>
    </row>
    <row r="5517" spans="17:41">
      <c r="Q5517" s="84">
        <v>0.37452546296296302</v>
      </c>
      <c r="R5517" s="85">
        <v>1</v>
      </c>
      <c r="S5517" s="85" t="s">
        <v>5442</v>
      </c>
      <c r="T5517" s="87" t="s">
        <v>13719</v>
      </c>
      <c r="AL5517" s="79">
        <v>0.39645833333333302</v>
      </c>
      <c r="AM5517" s="2">
        <v>1</v>
      </c>
      <c r="AN5517" s="2" t="s">
        <v>5615</v>
      </c>
      <c r="AO5517" s="2" t="s">
        <v>13716</v>
      </c>
    </row>
    <row r="5518" spans="17:41">
      <c r="Q5518" s="80">
        <v>0.374537037037037</v>
      </c>
      <c r="R5518" s="81">
        <v>1</v>
      </c>
      <c r="S5518" s="81" t="s">
        <v>12791</v>
      </c>
      <c r="T5518" s="83" t="s">
        <v>13718</v>
      </c>
      <c r="AL5518" s="79">
        <v>0.39645833333333302</v>
      </c>
      <c r="AM5518" s="2">
        <v>1</v>
      </c>
      <c r="AN5518" s="2" t="s">
        <v>3217</v>
      </c>
      <c r="AO5518" s="2" t="s">
        <v>13722</v>
      </c>
    </row>
    <row r="5519" spans="17:41">
      <c r="Q5519" s="84">
        <v>0.37457175925925901</v>
      </c>
      <c r="R5519" s="85">
        <v>1</v>
      </c>
      <c r="S5519" s="85" t="s">
        <v>609</v>
      </c>
      <c r="T5519" s="87" t="s">
        <v>13718</v>
      </c>
      <c r="AL5519" s="79">
        <v>0.396550925925926</v>
      </c>
      <c r="AM5519" s="2">
        <v>1</v>
      </c>
      <c r="AN5519" s="2" t="s">
        <v>442</v>
      </c>
      <c r="AO5519" s="2" t="s">
        <v>13722</v>
      </c>
    </row>
    <row r="5520" spans="17:41">
      <c r="Q5520" s="80">
        <v>0.374652777777778</v>
      </c>
      <c r="R5520" s="81">
        <v>2</v>
      </c>
      <c r="S5520" s="81" t="s">
        <v>2933</v>
      </c>
      <c r="T5520" s="83" t="s">
        <v>13719</v>
      </c>
      <c r="AL5520" s="79">
        <v>0.39662037037037001</v>
      </c>
      <c r="AM5520" s="2">
        <v>1</v>
      </c>
      <c r="AN5520" s="2" t="s">
        <v>1110</v>
      </c>
      <c r="AO5520" s="2" t="s">
        <v>13718</v>
      </c>
    </row>
    <row r="5521" spans="17:41">
      <c r="Q5521" s="84">
        <v>0.37472222222222201</v>
      </c>
      <c r="R5521" s="85">
        <v>1</v>
      </c>
      <c r="S5521" s="85" t="s">
        <v>1595</v>
      </c>
      <c r="T5521" s="87" t="s">
        <v>13720</v>
      </c>
      <c r="AL5521" s="79">
        <v>0.39665509259259302</v>
      </c>
      <c r="AM5521" s="2">
        <v>1</v>
      </c>
      <c r="AN5521" s="2" t="s">
        <v>2702</v>
      </c>
      <c r="AO5521" s="2" t="s">
        <v>13716</v>
      </c>
    </row>
    <row r="5522" spans="17:41">
      <c r="Q5522" s="80">
        <v>0.374768518518519</v>
      </c>
      <c r="R5522" s="81">
        <v>1</v>
      </c>
      <c r="S5522" s="81" t="s">
        <v>2030</v>
      </c>
      <c r="T5522" s="83" t="s">
        <v>13719</v>
      </c>
      <c r="AL5522" s="79">
        <v>0.396666666666667</v>
      </c>
      <c r="AM5522" s="2">
        <v>1</v>
      </c>
      <c r="AN5522" s="2" t="s">
        <v>5614</v>
      </c>
      <c r="AO5522" s="2" t="s">
        <v>13719</v>
      </c>
    </row>
    <row r="5523" spans="17:41">
      <c r="Q5523" s="84">
        <v>0.37481481481481499</v>
      </c>
      <c r="R5523" s="85">
        <v>1</v>
      </c>
      <c r="S5523" s="85" t="s">
        <v>4251</v>
      </c>
      <c r="T5523" s="87" t="s">
        <v>13726</v>
      </c>
      <c r="AL5523" s="79">
        <v>0.39667824074074098</v>
      </c>
      <c r="AM5523" s="2">
        <v>1</v>
      </c>
      <c r="AN5523" s="2" t="s">
        <v>2562</v>
      </c>
      <c r="AO5523" s="2" t="s">
        <v>13719</v>
      </c>
    </row>
    <row r="5524" spans="17:41">
      <c r="Q5524" s="80">
        <v>0.37486111111111098</v>
      </c>
      <c r="R5524" s="81">
        <v>1</v>
      </c>
      <c r="S5524" s="81" t="s">
        <v>5443</v>
      </c>
      <c r="T5524" s="83" t="s">
        <v>13719</v>
      </c>
      <c r="AL5524" s="79">
        <v>0.39667824074074098</v>
      </c>
      <c r="AM5524" s="2">
        <v>1</v>
      </c>
      <c r="AN5524" s="2" t="s">
        <v>5623</v>
      </c>
      <c r="AO5524" s="2" t="s">
        <v>13719</v>
      </c>
    </row>
    <row r="5525" spans="17:41">
      <c r="Q5525" s="84">
        <v>0.374884259259259</v>
      </c>
      <c r="R5525" s="85">
        <v>2</v>
      </c>
      <c r="S5525" s="85" t="s">
        <v>2693</v>
      </c>
      <c r="T5525" s="87" t="s">
        <v>13716</v>
      </c>
      <c r="AL5525" s="79">
        <v>0.39675925925925898</v>
      </c>
      <c r="AM5525" s="2">
        <v>2</v>
      </c>
      <c r="AN5525" s="2" t="s">
        <v>2995</v>
      </c>
      <c r="AO5525" s="2" t="s">
        <v>13716</v>
      </c>
    </row>
    <row r="5526" spans="17:41">
      <c r="Q5526" s="80">
        <v>0.37491898148148201</v>
      </c>
      <c r="R5526" s="81">
        <v>1</v>
      </c>
      <c r="S5526" s="81" t="s">
        <v>4484</v>
      </c>
      <c r="T5526" s="83" t="s">
        <v>13721</v>
      </c>
      <c r="AL5526" s="79">
        <v>0.39677083333333302</v>
      </c>
      <c r="AM5526" s="2">
        <v>1</v>
      </c>
      <c r="AN5526" s="2" t="s">
        <v>413</v>
      </c>
      <c r="AO5526" s="2" t="s">
        <v>13721</v>
      </c>
    </row>
    <row r="5527" spans="17:41">
      <c r="Q5527" s="84">
        <v>0.37494212962963003</v>
      </c>
      <c r="R5527" s="85">
        <v>1</v>
      </c>
      <c r="S5527" s="85" t="s">
        <v>12792</v>
      </c>
      <c r="T5527" s="87" t="s">
        <v>13721</v>
      </c>
      <c r="AL5527" s="79">
        <v>0.39680555555555602</v>
      </c>
      <c r="AM5527" s="2">
        <v>1</v>
      </c>
      <c r="AN5527" s="2" t="s">
        <v>5624</v>
      </c>
      <c r="AO5527" s="2" t="s">
        <v>13719</v>
      </c>
    </row>
    <row r="5528" spans="17:41">
      <c r="Q5528" s="80">
        <v>0.37496527777777799</v>
      </c>
      <c r="R5528" s="81">
        <v>1</v>
      </c>
      <c r="S5528" s="81" t="s">
        <v>4498</v>
      </c>
      <c r="T5528" s="83" t="s">
        <v>13722</v>
      </c>
      <c r="AL5528" s="79">
        <v>0.39684027777777803</v>
      </c>
      <c r="AM5528" s="2">
        <v>1</v>
      </c>
      <c r="AN5528" s="2" t="s">
        <v>2054</v>
      </c>
      <c r="AO5528" s="2" t="s">
        <v>13723</v>
      </c>
    </row>
    <row r="5529" spans="17:41">
      <c r="Q5529">
        <v>0.4896875</v>
      </c>
      <c r="R5529">
        <v>1</v>
      </c>
      <c r="S5529" t="s">
        <v>6834</v>
      </c>
      <c r="T5529" t="s">
        <v>3075</v>
      </c>
      <c r="AL5529" s="79">
        <v>0.39685185185185201</v>
      </c>
      <c r="AM5529" s="2">
        <v>1</v>
      </c>
      <c r="AN5529" s="2" t="s">
        <v>2377</v>
      </c>
      <c r="AO5529" s="2" t="s">
        <v>13719</v>
      </c>
    </row>
    <row r="5530" spans="17:41">
      <c r="Q5530">
        <v>0.48971064814814802</v>
      </c>
      <c r="R5530">
        <v>3</v>
      </c>
      <c r="S5530" t="s">
        <v>6835</v>
      </c>
      <c r="T5530" t="s">
        <v>3070</v>
      </c>
      <c r="AL5530" s="79">
        <v>0.39687499999999998</v>
      </c>
      <c r="AM5530" s="2">
        <v>2</v>
      </c>
      <c r="AN5530" s="2" t="s">
        <v>5631</v>
      </c>
      <c r="AO5530" s="2" t="s">
        <v>13719</v>
      </c>
    </row>
    <row r="5531" spans="17:41">
      <c r="Q5531">
        <v>0.48973379629629599</v>
      </c>
      <c r="R5531">
        <v>1</v>
      </c>
      <c r="S5531" t="s">
        <v>6836</v>
      </c>
      <c r="T5531" t="s">
        <v>3071</v>
      </c>
      <c r="AL5531" s="79">
        <v>0.396898148148148</v>
      </c>
      <c r="AM5531" s="2">
        <v>2</v>
      </c>
      <c r="AN5531" s="2" t="s">
        <v>3996</v>
      </c>
      <c r="AO5531" s="2" t="s">
        <v>13721</v>
      </c>
    </row>
    <row r="5532" spans="17:41">
      <c r="Q5532">
        <v>0.48981481481481498</v>
      </c>
      <c r="R5532">
        <v>1</v>
      </c>
      <c r="S5532" t="s">
        <v>3334</v>
      </c>
      <c r="T5532" t="s">
        <v>3074</v>
      </c>
      <c r="AL5532" s="79">
        <v>0.396898148148148</v>
      </c>
      <c r="AM5532" s="2">
        <v>6</v>
      </c>
      <c r="AN5532" s="2" t="s">
        <v>2562</v>
      </c>
      <c r="AO5532" s="2" t="s">
        <v>13722</v>
      </c>
    </row>
    <row r="5533" spans="17:41">
      <c r="Q5533">
        <v>0.48996527777777799</v>
      </c>
      <c r="R5533">
        <v>2</v>
      </c>
      <c r="S5533" t="s">
        <v>605</v>
      </c>
      <c r="T5533" t="s">
        <v>3129</v>
      </c>
      <c r="AL5533" s="79">
        <v>0.39696759259259301</v>
      </c>
      <c r="AM5533" s="2">
        <v>1</v>
      </c>
      <c r="AN5533" s="2" t="s">
        <v>3343</v>
      </c>
      <c r="AO5533" s="2" t="s">
        <v>13722</v>
      </c>
    </row>
    <row r="5534" spans="17:41">
      <c r="Q5534">
        <v>0.48998842592592601</v>
      </c>
      <c r="R5534">
        <v>1</v>
      </c>
      <c r="S5534" t="s">
        <v>6837</v>
      </c>
      <c r="T5534" t="s">
        <v>3129</v>
      </c>
      <c r="AL5534" s="79">
        <v>0.39697916666666699</v>
      </c>
      <c r="AM5534" s="2">
        <v>1</v>
      </c>
      <c r="AN5534" s="2" t="s">
        <v>2562</v>
      </c>
      <c r="AO5534" s="2" t="s">
        <v>13716</v>
      </c>
    </row>
    <row r="5535" spans="17:41">
      <c r="Q5535">
        <v>0.49008101851851898</v>
      </c>
      <c r="R5535">
        <v>1</v>
      </c>
      <c r="S5535" t="s">
        <v>4631</v>
      </c>
      <c r="T5535" t="s">
        <v>3075</v>
      </c>
      <c r="AL5535" s="79">
        <v>0.39704861111111101</v>
      </c>
      <c r="AM5535" s="2">
        <v>1</v>
      </c>
      <c r="AN5535" s="2" t="s">
        <v>1106</v>
      </c>
      <c r="AO5535" s="2" t="s">
        <v>13720</v>
      </c>
    </row>
    <row r="5536" spans="17:41">
      <c r="Q5536">
        <v>0.49009259259259302</v>
      </c>
      <c r="R5536">
        <v>1</v>
      </c>
      <c r="S5536" t="s">
        <v>6838</v>
      </c>
      <c r="T5536" t="s">
        <v>3129</v>
      </c>
      <c r="AL5536" s="79">
        <v>0.39704861111111101</v>
      </c>
      <c r="AM5536" s="2">
        <v>1</v>
      </c>
      <c r="AN5536" s="2" t="s">
        <v>705</v>
      </c>
      <c r="AO5536" s="2" t="s">
        <v>13718</v>
      </c>
    </row>
    <row r="5537" spans="17:41">
      <c r="Q5537">
        <v>0.49010416666666701</v>
      </c>
      <c r="R5537">
        <v>2</v>
      </c>
      <c r="S5537" t="s">
        <v>213</v>
      </c>
      <c r="T5537" t="s">
        <v>3071</v>
      </c>
      <c r="AL5537" s="79">
        <v>0.39707175925925903</v>
      </c>
      <c r="AM5537" s="2">
        <v>2</v>
      </c>
      <c r="AN5537" s="2" t="s">
        <v>2999</v>
      </c>
      <c r="AO5537" s="2" t="s">
        <v>13719</v>
      </c>
    </row>
    <row r="5538" spans="17:41">
      <c r="Q5538">
        <v>0.49011574074074099</v>
      </c>
      <c r="R5538">
        <v>1</v>
      </c>
      <c r="S5538" t="s">
        <v>6839</v>
      </c>
      <c r="T5538" t="s">
        <v>3129</v>
      </c>
      <c r="AL5538" s="79">
        <v>0.39708333333333301</v>
      </c>
      <c r="AM5538" s="2">
        <v>1</v>
      </c>
      <c r="AN5538" s="2" t="s">
        <v>9913</v>
      </c>
      <c r="AO5538" s="2" t="s">
        <v>13723</v>
      </c>
    </row>
    <row r="5539" spans="17:41">
      <c r="Q5539">
        <v>0.49013888888888901</v>
      </c>
      <c r="R5539">
        <v>1</v>
      </c>
      <c r="S5539" t="s">
        <v>6840</v>
      </c>
      <c r="T5539" t="s">
        <v>3129</v>
      </c>
      <c r="AL5539" s="79">
        <v>0.39711805555555602</v>
      </c>
      <c r="AM5539" s="2">
        <v>1</v>
      </c>
      <c r="AN5539" s="2" t="s">
        <v>5626</v>
      </c>
      <c r="AO5539" s="2" t="s">
        <v>13716</v>
      </c>
    </row>
    <row r="5540" spans="17:41">
      <c r="Q5540">
        <v>0.49016203703703698</v>
      </c>
      <c r="R5540">
        <v>1</v>
      </c>
      <c r="S5540" t="s">
        <v>6841</v>
      </c>
      <c r="T5540" t="s">
        <v>3074</v>
      </c>
      <c r="AL5540" s="79">
        <v>0.39711805555555602</v>
      </c>
      <c r="AM5540" s="2">
        <v>1</v>
      </c>
      <c r="AN5540" s="2" t="s">
        <v>5633</v>
      </c>
      <c r="AO5540" s="2" t="s">
        <v>13719</v>
      </c>
    </row>
    <row r="5541" spans="17:41">
      <c r="Q5541">
        <v>0.490266203703704</v>
      </c>
      <c r="R5541">
        <v>1</v>
      </c>
      <c r="S5541" t="s">
        <v>315</v>
      </c>
      <c r="T5541" t="s">
        <v>3074</v>
      </c>
      <c r="AL5541" s="79">
        <v>0.39718750000000003</v>
      </c>
      <c r="AM5541" s="2">
        <v>1</v>
      </c>
      <c r="AN5541" s="2" t="s">
        <v>383</v>
      </c>
      <c r="AO5541" s="2" t="s">
        <v>13717</v>
      </c>
    </row>
    <row r="5542" spans="17:41">
      <c r="Q5542">
        <v>0.49040509259259302</v>
      </c>
      <c r="R5542">
        <v>1</v>
      </c>
      <c r="S5542" t="s">
        <v>6842</v>
      </c>
      <c r="T5542" t="s">
        <v>3075</v>
      </c>
      <c r="AL5542" s="79">
        <v>0.39721064814814799</v>
      </c>
      <c r="AM5542" s="2">
        <v>1</v>
      </c>
      <c r="AN5542" s="2" t="s">
        <v>5634</v>
      </c>
      <c r="AO5542" s="2" t="s">
        <v>13719</v>
      </c>
    </row>
    <row r="5543" spans="17:41">
      <c r="Q5543">
        <v>0.49042824074074098</v>
      </c>
      <c r="R5543">
        <v>1</v>
      </c>
      <c r="S5543" t="s">
        <v>3313</v>
      </c>
      <c r="T5543" t="s">
        <v>3074</v>
      </c>
      <c r="AL5543" s="79">
        <v>0.39731481481481501</v>
      </c>
      <c r="AM5543" s="2">
        <v>1</v>
      </c>
      <c r="AN5543" s="2" t="s">
        <v>12726</v>
      </c>
      <c r="AO5543" s="2" t="s">
        <v>13717</v>
      </c>
    </row>
    <row r="5544" spans="17:41">
      <c r="Q5544">
        <v>0.49043981481481502</v>
      </c>
      <c r="R5544">
        <v>1</v>
      </c>
      <c r="S5544" t="s">
        <v>6843</v>
      </c>
      <c r="T5544" t="s">
        <v>3070</v>
      </c>
      <c r="AL5544" s="79">
        <v>0.39734953703703701</v>
      </c>
      <c r="AM5544" s="2">
        <v>1</v>
      </c>
      <c r="AN5544" s="2" t="s">
        <v>12874</v>
      </c>
      <c r="AO5544" s="2" t="s">
        <v>13728</v>
      </c>
    </row>
    <row r="5545" spans="17:41">
      <c r="Q5545">
        <v>0.49043981481481502</v>
      </c>
      <c r="R5545">
        <v>1</v>
      </c>
      <c r="S5545" t="s">
        <v>3218</v>
      </c>
      <c r="T5545" t="s">
        <v>3086</v>
      </c>
      <c r="AL5545" s="79">
        <v>0.39734953703703701</v>
      </c>
      <c r="AM5545" s="2">
        <v>1</v>
      </c>
      <c r="AN5545" s="2" t="s">
        <v>1240</v>
      </c>
      <c r="AO5545" s="2" t="s">
        <v>13722</v>
      </c>
    </row>
    <row r="5546" spans="17:41">
      <c r="Q5546">
        <v>0.49045138888888901</v>
      </c>
      <c r="R5546">
        <v>2</v>
      </c>
      <c r="S5546" t="s">
        <v>6844</v>
      </c>
      <c r="T5546" t="s">
        <v>3075</v>
      </c>
      <c r="AL5546" s="79">
        <v>0.39734953703703701</v>
      </c>
      <c r="AM5546" s="2">
        <v>1</v>
      </c>
      <c r="AN5546" s="2" t="s">
        <v>3438</v>
      </c>
      <c r="AO5546" s="2" t="s">
        <v>13730</v>
      </c>
    </row>
    <row r="5547" spans="17:41">
      <c r="Q5547">
        <v>0.49052083333333302</v>
      </c>
      <c r="R5547">
        <v>1</v>
      </c>
      <c r="S5547" t="s">
        <v>6845</v>
      </c>
      <c r="T5547" t="s">
        <v>3075</v>
      </c>
      <c r="AL5547" s="79">
        <v>0.397395833333333</v>
      </c>
      <c r="AM5547" s="2">
        <v>1</v>
      </c>
      <c r="AN5547" s="2" t="s">
        <v>233</v>
      </c>
      <c r="AO5547" s="2" t="s">
        <v>13718</v>
      </c>
    </row>
    <row r="5548" spans="17:41">
      <c r="Q5548">
        <v>0.490532407407407</v>
      </c>
      <c r="R5548">
        <v>1</v>
      </c>
      <c r="S5548" t="s">
        <v>6846</v>
      </c>
      <c r="T5548" t="s">
        <v>3075</v>
      </c>
      <c r="AL5548" s="79">
        <v>0.39743055555555601</v>
      </c>
      <c r="AM5548" s="2">
        <v>1</v>
      </c>
      <c r="AN5548" s="2" t="s">
        <v>5637</v>
      </c>
      <c r="AO5548" s="2" t="s">
        <v>13719</v>
      </c>
    </row>
    <row r="5549" spans="17:41">
      <c r="Q5549">
        <v>0.490532407407407</v>
      </c>
      <c r="R5549">
        <v>2</v>
      </c>
      <c r="S5549" t="s">
        <v>528</v>
      </c>
      <c r="T5549" t="s">
        <v>3129</v>
      </c>
      <c r="AL5549" s="79">
        <v>0.39758101851851901</v>
      </c>
      <c r="AM5549" s="2">
        <v>2</v>
      </c>
      <c r="AN5549" s="2" t="s">
        <v>662</v>
      </c>
      <c r="AO5549" s="2" t="s">
        <v>13717</v>
      </c>
    </row>
    <row r="5550" spans="17:41">
      <c r="Q5550">
        <v>0.49054398148148098</v>
      </c>
      <c r="R5550">
        <v>1</v>
      </c>
      <c r="S5550" t="s">
        <v>6847</v>
      </c>
      <c r="T5550" t="s">
        <v>3074</v>
      </c>
      <c r="AL5550" s="79">
        <v>0.39767361111111099</v>
      </c>
      <c r="AM5550" s="2">
        <v>1</v>
      </c>
      <c r="AN5550" s="2" t="s">
        <v>5632</v>
      </c>
      <c r="AO5550" s="2" t="s">
        <v>13719</v>
      </c>
    </row>
    <row r="5551" spans="17:41">
      <c r="Q5551">
        <v>0.49056712962963001</v>
      </c>
      <c r="R5551">
        <v>1</v>
      </c>
      <c r="S5551" t="s">
        <v>4188</v>
      </c>
      <c r="T5551" t="s">
        <v>3127</v>
      </c>
      <c r="AL5551" s="79">
        <v>0.39767361111111099</v>
      </c>
      <c r="AM5551" s="2">
        <v>1</v>
      </c>
      <c r="AN5551" s="2" t="s">
        <v>3000</v>
      </c>
      <c r="AO5551" s="2" t="s">
        <v>13719</v>
      </c>
    </row>
    <row r="5552" spans="17:41">
      <c r="Q5552">
        <v>0.49056712962963001</v>
      </c>
      <c r="R5552">
        <v>1</v>
      </c>
      <c r="S5552" t="s">
        <v>6848</v>
      </c>
      <c r="T5552" t="s">
        <v>3071</v>
      </c>
      <c r="AL5552" s="79">
        <v>0.39768518518518498</v>
      </c>
      <c r="AM5552" s="2">
        <v>2</v>
      </c>
      <c r="AN5552" s="2" t="s">
        <v>5644</v>
      </c>
      <c r="AO5552" s="2" t="s">
        <v>13719</v>
      </c>
    </row>
    <row r="5553" spans="17:41">
      <c r="Q5553">
        <v>0.49057870370370399</v>
      </c>
      <c r="R5553">
        <v>1</v>
      </c>
      <c r="S5553" t="s">
        <v>6849</v>
      </c>
      <c r="T5553" t="s">
        <v>3127</v>
      </c>
      <c r="AL5553" s="79">
        <v>0.397708333333333</v>
      </c>
      <c r="AM5553" s="2">
        <v>1</v>
      </c>
      <c r="AN5553" s="2" t="s">
        <v>3798</v>
      </c>
      <c r="AO5553" s="2" t="s">
        <v>13730</v>
      </c>
    </row>
    <row r="5554" spans="17:41">
      <c r="Q5554">
        <v>0.49065972222222198</v>
      </c>
      <c r="R5554">
        <v>2</v>
      </c>
      <c r="S5554" t="s">
        <v>6850</v>
      </c>
      <c r="T5554" t="s">
        <v>3071</v>
      </c>
      <c r="AL5554" s="79">
        <v>0.39773148148148102</v>
      </c>
      <c r="AM5554" s="2">
        <v>1</v>
      </c>
      <c r="AN5554" s="2" t="s">
        <v>5635</v>
      </c>
      <c r="AO5554" s="2" t="s">
        <v>13719</v>
      </c>
    </row>
    <row r="5555" spans="17:41">
      <c r="Q5555">
        <v>0.49068287037037001</v>
      </c>
      <c r="R5555">
        <v>1</v>
      </c>
      <c r="S5555" t="s">
        <v>6851</v>
      </c>
      <c r="T5555" t="s">
        <v>3075</v>
      </c>
      <c r="AL5555" s="79">
        <v>0.397743055555556</v>
      </c>
      <c r="AM5555" s="2">
        <v>4</v>
      </c>
      <c r="AN5555" s="2" t="s">
        <v>386</v>
      </c>
      <c r="AO5555" s="2" t="s">
        <v>13717</v>
      </c>
    </row>
    <row r="5556" spans="17:41">
      <c r="Q5556">
        <v>0.49070601851851903</v>
      </c>
      <c r="R5556">
        <v>1</v>
      </c>
      <c r="S5556" t="s">
        <v>6852</v>
      </c>
      <c r="T5556" t="s">
        <v>3076</v>
      </c>
      <c r="AL5556" s="79">
        <v>0.397743055555556</v>
      </c>
      <c r="AM5556" s="2">
        <v>1</v>
      </c>
      <c r="AN5556" s="2" t="s">
        <v>674</v>
      </c>
      <c r="AO5556" s="2" t="s">
        <v>13722</v>
      </c>
    </row>
    <row r="5557" spans="17:41">
      <c r="Q5557">
        <v>0.49071759259259301</v>
      </c>
      <c r="R5557">
        <v>1</v>
      </c>
      <c r="S5557" t="s">
        <v>6853</v>
      </c>
      <c r="T5557" t="s">
        <v>3075</v>
      </c>
      <c r="AL5557" s="79">
        <v>0.39777777777777801</v>
      </c>
      <c r="AM5557" s="2">
        <v>2</v>
      </c>
      <c r="AN5557" s="2" t="s">
        <v>387</v>
      </c>
      <c r="AO5557" s="2" t="s">
        <v>13717</v>
      </c>
    </row>
    <row r="5558" spans="17:41">
      <c r="Q5558">
        <v>0.49074074074074098</v>
      </c>
      <c r="R5558">
        <v>2</v>
      </c>
      <c r="S5558" t="s">
        <v>2562</v>
      </c>
      <c r="T5558" t="s">
        <v>3129</v>
      </c>
      <c r="AL5558" s="79">
        <v>0.39778935185185199</v>
      </c>
      <c r="AM5558" s="2">
        <v>2</v>
      </c>
      <c r="AN5558" s="2" t="s">
        <v>5625</v>
      </c>
      <c r="AO5558" s="2" t="s">
        <v>13716</v>
      </c>
    </row>
    <row r="5559" spans="17:41">
      <c r="Q5559">
        <v>0.49077546296296298</v>
      </c>
      <c r="R5559">
        <v>1</v>
      </c>
      <c r="S5559" t="s">
        <v>6854</v>
      </c>
      <c r="T5559" t="s">
        <v>3084</v>
      </c>
      <c r="AL5559" s="79">
        <v>0.39795138888888898</v>
      </c>
      <c r="AM5559" s="2">
        <v>4</v>
      </c>
      <c r="AN5559" s="2" t="s">
        <v>388</v>
      </c>
      <c r="AO5559" s="2" t="s">
        <v>13717</v>
      </c>
    </row>
    <row r="5560" spans="17:41">
      <c r="Q5560">
        <v>0.49081018518518499</v>
      </c>
      <c r="R5560">
        <v>1</v>
      </c>
      <c r="S5560" t="s">
        <v>6855</v>
      </c>
      <c r="T5560" t="s">
        <v>3075</v>
      </c>
      <c r="AL5560" s="79">
        <v>0.397974537037037</v>
      </c>
      <c r="AM5560" s="2">
        <v>2</v>
      </c>
      <c r="AN5560" s="2" t="s">
        <v>389</v>
      </c>
      <c r="AO5560" s="2" t="s">
        <v>13717</v>
      </c>
    </row>
    <row r="5561" spans="17:41">
      <c r="Q5561">
        <v>0.49084490740740699</v>
      </c>
      <c r="R5561">
        <v>1</v>
      </c>
      <c r="S5561" t="s">
        <v>6856</v>
      </c>
      <c r="T5561" t="s">
        <v>3075</v>
      </c>
      <c r="AL5561" s="79">
        <v>0.39798611111111099</v>
      </c>
      <c r="AM5561" s="2">
        <v>1</v>
      </c>
      <c r="AN5561" s="2" t="s">
        <v>2056</v>
      </c>
      <c r="AO5561" s="2" t="s">
        <v>13718</v>
      </c>
    </row>
    <row r="5562" spans="17:41">
      <c r="Q5562">
        <v>0.49086805555555602</v>
      </c>
      <c r="R5562">
        <v>1</v>
      </c>
      <c r="S5562" t="s">
        <v>6857</v>
      </c>
      <c r="T5562" t="s">
        <v>3088</v>
      </c>
      <c r="AL5562" s="79">
        <v>0.39800925925925901</v>
      </c>
      <c r="AM5562" s="2">
        <v>1</v>
      </c>
      <c r="AN5562" s="2" t="s">
        <v>808</v>
      </c>
      <c r="AO5562" s="2" t="s">
        <v>13723</v>
      </c>
    </row>
    <row r="5563" spans="17:41">
      <c r="Q5563">
        <v>0.49087962962963</v>
      </c>
      <c r="R5563">
        <v>2</v>
      </c>
      <c r="S5563" t="s">
        <v>6858</v>
      </c>
      <c r="T5563" t="s">
        <v>3075</v>
      </c>
      <c r="AL5563" s="79">
        <v>0.398055555555556</v>
      </c>
      <c r="AM5563" s="2">
        <v>1</v>
      </c>
      <c r="AN5563" s="2" t="s">
        <v>845</v>
      </c>
      <c r="AO5563" s="2" t="s">
        <v>13718</v>
      </c>
    </row>
    <row r="5564" spans="17:41">
      <c r="Q5564">
        <v>0.49096064814814799</v>
      </c>
      <c r="R5564">
        <v>1</v>
      </c>
      <c r="S5564" t="s">
        <v>6859</v>
      </c>
      <c r="T5564" t="s">
        <v>3127</v>
      </c>
      <c r="AL5564" s="79">
        <v>0.39812500000000001</v>
      </c>
      <c r="AM5564" s="2">
        <v>4</v>
      </c>
      <c r="AN5564" s="2" t="s">
        <v>4627</v>
      </c>
      <c r="AO5564" s="2" t="s">
        <v>13718</v>
      </c>
    </row>
    <row r="5565" spans="17:41">
      <c r="Q5565">
        <v>0.49098379629629602</v>
      </c>
      <c r="R5565">
        <v>1</v>
      </c>
      <c r="S5565" t="s">
        <v>6860</v>
      </c>
      <c r="T5565" t="s">
        <v>3075</v>
      </c>
      <c r="AL5565" s="79">
        <v>0.39813657407407399</v>
      </c>
      <c r="AM5565" s="2">
        <v>1</v>
      </c>
      <c r="AN5565" s="2" t="s">
        <v>3641</v>
      </c>
      <c r="AO5565" s="2" t="s">
        <v>13722</v>
      </c>
    </row>
    <row r="5566" spans="17:41">
      <c r="Q5566">
        <v>0.49104166666666699</v>
      </c>
      <c r="R5566">
        <v>1</v>
      </c>
      <c r="S5566" t="s">
        <v>6861</v>
      </c>
      <c r="T5566" t="s">
        <v>3075</v>
      </c>
      <c r="AL5566" s="79">
        <v>0.39815972222222201</v>
      </c>
      <c r="AM5566" s="2">
        <v>2</v>
      </c>
      <c r="AN5566" s="2" t="s">
        <v>973</v>
      </c>
      <c r="AO5566" s="2" t="s">
        <v>13717</v>
      </c>
    </row>
    <row r="5567" spans="17:41">
      <c r="Q5567">
        <v>0.49115740740740699</v>
      </c>
      <c r="R5567">
        <v>1</v>
      </c>
      <c r="S5567" t="s">
        <v>6862</v>
      </c>
      <c r="T5567" t="s">
        <v>3075</v>
      </c>
      <c r="AL5567" s="79">
        <v>0.39826388888888897</v>
      </c>
      <c r="AM5567" s="2">
        <v>1</v>
      </c>
      <c r="AN5567" s="2" t="s">
        <v>4590</v>
      </c>
      <c r="AO5567" s="2" t="s">
        <v>13721</v>
      </c>
    </row>
    <row r="5568" spans="17:41">
      <c r="Q5568">
        <v>0.49121527777777801</v>
      </c>
      <c r="R5568">
        <v>1</v>
      </c>
      <c r="S5568" t="s">
        <v>6863</v>
      </c>
      <c r="T5568" t="s">
        <v>3075</v>
      </c>
      <c r="AL5568" s="79">
        <v>0.39826388888888897</v>
      </c>
      <c r="AM5568" s="2">
        <v>1</v>
      </c>
      <c r="AN5568" s="2" t="s">
        <v>1115</v>
      </c>
      <c r="AO5568" s="2" t="s">
        <v>13718</v>
      </c>
    </row>
    <row r="5569" spans="17:41">
      <c r="Q5569">
        <v>0.49123842592592598</v>
      </c>
      <c r="R5569">
        <v>1</v>
      </c>
      <c r="S5569" t="s">
        <v>1171</v>
      </c>
      <c r="T5569" t="s">
        <v>3074</v>
      </c>
      <c r="AL5569" s="79">
        <v>0.398287037037037</v>
      </c>
      <c r="AM5569" s="2">
        <v>1</v>
      </c>
      <c r="AN5569" s="2" t="s">
        <v>4271</v>
      </c>
      <c r="AO5569" s="2" t="s">
        <v>13721</v>
      </c>
    </row>
    <row r="5570" spans="17:41">
      <c r="Q5570">
        <v>0.49125000000000002</v>
      </c>
      <c r="R5570">
        <v>1</v>
      </c>
      <c r="S5570" t="s">
        <v>6864</v>
      </c>
      <c r="T5570" t="s">
        <v>3074</v>
      </c>
      <c r="AL5570" s="79">
        <v>0.39829861111111098</v>
      </c>
      <c r="AM5570" s="2">
        <v>1</v>
      </c>
      <c r="AN5570" s="2" t="s">
        <v>2562</v>
      </c>
      <c r="AO5570" s="2" t="s">
        <v>13719</v>
      </c>
    </row>
    <row r="5571" spans="17:41">
      <c r="Q5571">
        <v>0.491261574074074</v>
      </c>
      <c r="R5571">
        <v>1</v>
      </c>
      <c r="S5571" t="s">
        <v>6865</v>
      </c>
      <c r="T5571" t="s">
        <v>3075</v>
      </c>
      <c r="AL5571" s="79">
        <v>0.39834490740740702</v>
      </c>
      <c r="AM5571" s="2">
        <v>2</v>
      </c>
      <c r="AN5571" s="2" t="s">
        <v>2998</v>
      </c>
      <c r="AO5571" s="2" t="s">
        <v>13716</v>
      </c>
    </row>
    <row r="5572" spans="17:41">
      <c r="Q5572">
        <v>0.49127314814814799</v>
      </c>
      <c r="R5572">
        <v>1</v>
      </c>
      <c r="S5572" t="s">
        <v>6866</v>
      </c>
      <c r="T5572" t="s">
        <v>3070</v>
      </c>
      <c r="AL5572" s="79">
        <v>0.39846064814814802</v>
      </c>
      <c r="AM5572" s="2">
        <v>2</v>
      </c>
      <c r="AN5572" s="2" t="s">
        <v>5643</v>
      </c>
      <c r="AO5572" s="2" t="s">
        <v>13716</v>
      </c>
    </row>
    <row r="5573" spans="17:41">
      <c r="Q5573">
        <v>0.49128472222222203</v>
      </c>
      <c r="R5573">
        <v>1</v>
      </c>
      <c r="S5573" t="s">
        <v>6867</v>
      </c>
      <c r="T5573" t="s">
        <v>3071</v>
      </c>
      <c r="AL5573" s="79">
        <v>0.39846064814814802</v>
      </c>
      <c r="AM5573" s="2">
        <v>2</v>
      </c>
      <c r="AN5573" s="2" t="s">
        <v>473</v>
      </c>
      <c r="AO5573" s="2" t="s">
        <v>13722</v>
      </c>
    </row>
    <row r="5574" spans="17:41">
      <c r="Q5574">
        <v>0.49129629629629601</v>
      </c>
      <c r="R5574">
        <v>1</v>
      </c>
      <c r="S5574" t="s">
        <v>2562</v>
      </c>
      <c r="T5574" t="s">
        <v>3070</v>
      </c>
      <c r="AL5574" s="79">
        <v>0.39848379629629599</v>
      </c>
      <c r="AM5574" s="2">
        <v>4</v>
      </c>
      <c r="AN5574" s="2" t="s">
        <v>5647</v>
      </c>
      <c r="AO5574" s="2" t="s">
        <v>13719</v>
      </c>
    </row>
    <row r="5575" spans="17:41">
      <c r="Q5575">
        <v>0.49130787037036999</v>
      </c>
      <c r="R5575">
        <v>1</v>
      </c>
      <c r="S5575" t="s">
        <v>6868</v>
      </c>
      <c r="T5575" t="s">
        <v>3075</v>
      </c>
      <c r="AL5575" s="79">
        <v>0.39850694444444401</v>
      </c>
      <c r="AM5575" s="2">
        <v>3</v>
      </c>
      <c r="AN5575" s="2" t="s">
        <v>2562</v>
      </c>
      <c r="AO5575" s="2" t="s">
        <v>13722</v>
      </c>
    </row>
    <row r="5576" spans="17:41">
      <c r="Q5576">
        <v>0.49140046296296302</v>
      </c>
      <c r="R5576">
        <v>1</v>
      </c>
      <c r="S5576" t="s">
        <v>3850</v>
      </c>
      <c r="T5576" t="s">
        <v>3074</v>
      </c>
      <c r="AL5576" s="79">
        <v>0.39851851851851799</v>
      </c>
      <c r="AM5576" s="2">
        <v>1</v>
      </c>
      <c r="AN5576" s="2" t="s">
        <v>5641</v>
      </c>
      <c r="AO5576" s="2" t="s">
        <v>13719</v>
      </c>
    </row>
    <row r="5577" spans="17:41">
      <c r="Q5577">
        <v>0.49148148148148102</v>
      </c>
      <c r="R5577">
        <v>1</v>
      </c>
      <c r="S5577" t="s">
        <v>6869</v>
      </c>
      <c r="T5577" t="s">
        <v>3075</v>
      </c>
      <c r="AL5577" s="79">
        <v>0.39853009259259298</v>
      </c>
      <c r="AM5577" s="2">
        <v>1</v>
      </c>
      <c r="AN5577" s="2" t="s">
        <v>2945</v>
      </c>
      <c r="AO5577" s="2" t="s">
        <v>13727</v>
      </c>
    </row>
    <row r="5578" spans="17:41">
      <c r="Q5578">
        <v>0.491493055555556</v>
      </c>
      <c r="R5578">
        <v>1</v>
      </c>
      <c r="S5578" t="s">
        <v>6870</v>
      </c>
      <c r="T5578" t="s">
        <v>3075</v>
      </c>
      <c r="AL5578" s="79">
        <v>0.39854166666666702</v>
      </c>
      <c r="AM5578" s="2">
        <v>1</v>
      </c>
      <c r="AN5578" s="2" t="s">
        <v>1249</v>
      </c>
      <c r="AO5578" s="2" t="s">
        <v>13720</v>
      </c>
    </row>
    <row r="5579" spans="17:41">
      <c r="Q5579">
        <v>0.49151620370370402</v>
      </c>
      <c r="R5579">
        <v>1</v>
      </c>
      <c r="S5579" t="s">
        <v>6871</v>
      </c>
      <c r="T5579" t="s">
        <v>3071</v>
      </c>
      <c r="AL5579" s="79">
        <v>0.39856481481481498</v>
      </c>
      <c r="AM5579" s="2">
        <v>1</v>
      </c>
      <c r="AN5579" s="2" t="s">
        <v>3002</v>
      </c>
      <c r="AO5579" s="2" t="s">
        <v>13719</v>
      </c>
    </row>
    <row r="5580" spans="17:41">
      <c r="Q5580">
        <v>0.49155092592592597</v>
      </c>
      <c r="R5580">
        <v>1</v>
      </c>
      <c r="S5580" t="s">
        <v>6872</v>
      </c>
      <c r="T5580" t="s">
        <v>3071</v>
      </c>
      <c r="AL5580" s="79">
        <v>0.39856481481481498</v>
      </c>
      <c r="AM5580" s="2">
        <v>1</v>
      </c>
      <c r="AN5580" s="2" t="s">
        <v>843</v>
      </c>
      <c r="AO5580" s="2" t="s">
        <v>13721</v>
      </c>
    </row>
    <row r="5581" spans="17:41">
      <c r="Q5581">
        <v>0.49162037037036999</v>
      </c>
      <c r="R5581">
        <v>1</v>
      </c>
      <c r="S5581" t="s">
        <v>6873</v>
      </c>
      <c r="T5581" t="s">
        <v>3074</v>
      </c>
      <c r="AL5581" s="79">
        <v>0.39862268518518501</v>
      </c>
      <c r="AM5581" s="2">
        <v>1</v>
      </c>
      <c r="AN5581" s="2" t="s">
        <v>675</v>
      </c>
      <c r="AO5581" s="2" t="s">
        <v>13717</v>
      </c>
    </row>
    <row r="5582" spans="17:41">
      <c r="Q5582">
        <v>0.49166666666666697</v>
      </c>
      <c r="R5582">
        <v>1</v>
      </c>
      <c r="S5582" t="s">
        <v>4168</v>
      </c>
      <c r="T5582" t="s">
        <v>3129</v>
      </c>
      <c r="AL5582" s="79">
        <v>0.39865740740740702</v>
      </c>
      <c r="AM5582" s="2">
        <v>1</v>
      </c>
      <c r="AN5582" s="2" t="s">
        <v>12875</v>
      </c>
      <c r="AO5582" s="2" t="s">
        <v>13728</v>
      </c>
    </row>
    <row r="5583" spans="17:41">
      <c r="Q5583">
        <v>0.49170138888888898</v>
      </c>
      <c r="R5583">
        <v>1</v>
      </c>
      <c r="S5583" t="s">
        <v>6874</v>
      </c>
      <c r="T5583" t="s">
        <v>3129</v>
      </c>
      <c r="AL5583" s="79">
        <v>0.39868055555555598</v>
      </c>
      <c r="AM5583" s="2">
        <v>1</v>
      </c>
      <c r="AN5583" s="2" t="s">
        <v>5660</v>
      </c>
      <c r="AO5583" s="2" t="s">
        <v>13719</v>
      </c>
    </row>
    <row r="5584" spans="17:41">
      <c r="Q5584">
        <v>0.49177083333333299</v>
      </c>
      <c r="R5584">
        <v>2</v>
      </c>
      <c r="S5584" t="s">
        <v>6875</v>
      </c>
      <c r="T5584" t="s">
        <v>3074</v>
      </c>
      <c r="AL5584" s="79">
        <v>0.39871527777777799</v>
      </c>
      <c r="AM5584" s="2">
        <v>1</v>
      </c>
      <c r="AN5584" s="2" t="s">
        <v>253</v>
      </c>
      <c r="AO5584" s="2" t="s">
        <v>13716</v>
      </c>
    </row>
    <row r="5585" spans="17:41">
      <c r="Q5585">
        <v>0.49177083333333299</v>
      </c>
      <c r="R5585">
        <v>2</v>
      </c>
      <c r="S5585" t="s">
        <v>6875</v>
      </c>
      <c r="T5585" t="s">
        <v>3129</v>
      </c>
      <c r="AL5585" s="79">
        <v>0.39871527777777799</v>
      </c>
      <c r="AM5585" s="2">
        <v>1</v>
      </c>
      <c r="AN5585" s="2" t="s">
        <v>12876</v>
      </c>
      <c r="AO5585" s="2" t="s">
        <v>13718</v>
      </c>
    </row>
    <row r="5586" spans="17:41">
      <c r="Q5586">
        <v>0.49182870370370402</v>
      </c>
      <c r="R5586">
        <v>1</v>
      </c>
      <c r="S5586" t="s">
        <v>6876</v>
      </c>
      <c r="T5586" t="s">
        <v>3075</v>
      </c>
      <c r="AL5586" s="79">
        <v>0.39873842592592601</v>
      </c>
      <c r="AM5586" s="2">
        <v>1</v>
      </c>
      <c r="AN5586" s="2" t="s">
        <v>5640</v>
      </c>
      <c r="AO5586" s="2" t="s">
        <v>13716</v>
      </c>
    </row>
    <row r="5587" spans="17:41">
      <c r="Q5587">
        <v>0.491840277777778</v>
      </c>
      <c r="R5587">
        <v>2</v>
      </c>
      <c r="S5587" t="s">
        <v>6877</v>
      </c>
      <c r="T5587" t="s">
        <v>3086</v>
      </c>
      <c r="AL5587" s="79">
        <v>0.398819444444444</v>
      </c>
      <c r="AM5587" s="2">
        <v>4</v>
      </c>
      <c r="AN5587" s="2" t="s">
        <v>3005</v>
      </c>
      <c r="AO5587" s="2" t="s">
        <v>13719</v>
      </c>
    </row>
    <row r="5588" spans="17:41">
      <c r="Q5588">
        <v>0.49189814814814797</v>
      </c>
      <c r="R5588">
        <v>1</v>
      </c>
      <c r="S5588" t="s">
        <v>6878</v>
      </c>
      <c r="T5588" t="s">
        <v>3075</v>
      </c>
      <c r="AL5588" s="79">
        <v>0.39885416666666701</v>
      </c>
      <c r="AM5588" s="2">
        <v>2</v>
      </c>
      <c r="AN5588" s="2" t="s">
        <v>3006</v>
      </c>
      <c r="AO5588" s="2" t="s">
        <v>13719</v>
      </c>
    </row>
    <row r="5589" spans="17:41">
      <c r="Q5589">
        <v>0.49189814814814797</v>
      </c>
      <c r="R5589">
        <v>1</v>
      </c>
      <c r="S5589" t="s">
        <v>6879</v>
      </c>
      <c r="T5589" t="s">
        <v>3075</v>
      </c>
      <c r="AL5589" s="79">
        <v>0.39885416666666701</v>
      </c>
      <c r="AM5589" s="2">
        <v>1</v>
      </c>
      <c r="AN5589" s="2" t="s">
        <v>12877</v>
      </c>
      <c r="AO5589" s="2" t="s">
        <v>13717</v>
      </c>
    </row>
    <row r="5590" spans="17:41">
      <c r="Q5590">
        <v>0.491921296296296</v>
      </c>
      <c r="R5590">
        <v>1</v>
      </c>
      <c r="S5590" t="s">
        <v>6880</v>
      </c>
      <c r="T5590" t="s">
        <v>3075</v>
      </c>
      <c r="AL5590" s="79">
        <v>0.39886574074074099</v>
      </c>
      <c r="AM5590" s="2">
        <v>1</v>
      </c>
      <c r="AN5590" s="2" t="s">
        <v>3988</v>
      </c>
      <c r="AO5590" s="2" t="s">
        <v>13722</v>
      </c>
    </row>
    <row r="5591" spans="17:41">
      <c r="Q5591">
        <v>0.491921296296296</v>
      </c>
      <c r="R5591">
        <v>1</v>
      </c>
      <c r="S5591" t="s">
        <v>6881</v>
      </c>
      <c r="T5591" t="s">
        <v>3070</v>
      </c>
      <c r="AL5591" s="79">
        <v>0.39887731481481498</v>
      </c>
      <c r="AM5591" s="2">
        <v>1</v>
      </c>
      <c r="AN5591" s="2" t="s">
        <v>5639</v>
      </c>
      <c r="AO5591" s="2" t="s">
        <v>13716</v>
      </c>
    </row>
    <row r="5592" spans="17:41">
      <c r="Q5592">
        <v>0.49196759259259298</v>
      </c>
      <c r="R5592">
        <v>1</v>
      </c>
      <c r="S5592" t="s">
        <v>6882</v>
      </c>
      <c r="T5592" t="s">
        <v>3070</v>
      </c>
      <c r="AL5592" s="79">
        <v>0.39888888888888901</v>
      </c>
      <c r="AM5592" s="2">
        <v>2</v>
      </c>
      <c r="AN5592" s="2" t="s">
        <v>989</v>
      </c>
      <c r="AO5592" s="2" t="s">
        <v>13722</v>
      </c>
    </row>
    <row r="5593" spans="17:41">
      <c r="Q5593">
        <v>0.49199074074074101</v>
      </c>
      <c r="R5593">
        <v>1</v>
      </c>
      <c r="S5593" t="s">
        <v>6883</v>
      </c>
      <c r="T5593" t="s">
        <v>3075</v>
      </c>
      <c r="AL5593" s="79">
        <v>0.398900462962963</v>
      </c>
      <c r="AM5593" s="2">
        <v>1</v>
      </c>
      <c r="AN5593" s="2" t="s">
        <v>3007</v>
      </c>
      <c r="AO5593" s="2" t="s">
        <v>13719</v>
      </c>
    </row>
    <row r="5594" spans="17:41">
      <c r="Q5594">
        <v>0.49201388888888897</v>
      </c>
      <c r="R5594">
        <v>1</v>
      </c>
      <c r="S5594" t="s">
        <v>3046</v>
      </c>
      <c r="T5594" t="s">
        <v>3074</v>
      </c>
      <c r="AL5594" s="79">
        <v>0.39892361111111102</v>
      </c>
      <c r="AM5594" s="2">
        <v>1</v>
      </c>
      <c r="AN5594" s="2" t="s">
        <v>678</v>
      </c>
      <c r="AO5594" s="2" t="s">
        <v>13722</v>
      </c>
    </row>
    <row r="5595" spans="17:41">
      <c r="Q5595">
        <v>0.49201388888888897</v>
      </c>
      <c r="R5595">
        <v>1</v>
      </c>
      <c r="S5595" t="s">
        <v>3046</v>
      </c>
      <c r="T5595" t="s">
        <v>3129</v>
      </c>
      <c r="AL5595" s="79">
        <v>0.398935185185185</v>
      </c>
      <c r="AM5595" s="2">
        <v>1</v>
      </c>
      <c r="AN5595" s="2" t="s">
        <v>5654</v>
      </c>
      <c r="AO5595" s="2" t="s">
        <v>13719</v>
      </c>
    </row>
    <row r="5596" spans="17:41">
      <c r="Q5596">
        <v>0.492037037037037</v>
      </c>
      <c r="R5596">
        <v>1</v>
      </c>
      <c r="S5596" t="s">
        <v>6884</v>
      </c>
      <c r="T5596" t="s">
        <v>3074</v>
      </c>
      <c r="AL5596" s="79">
        <v>0.39894675925925899</v>
      </c>
      <c r="AM5596" s="2">
        <v>1</v>
      </c>
      <c r="AN5596" s="2" t="s">
        <v>1207</v>
      </c>
      <c r="AO5596" s="2" t="s">
        <v>13722</v>
      </c>
    </row>
    <row r="5597" spans="17:41">
      <c r="Q5597">
        <v>0.49209490740740702</v>
      </c>
      <c r="R5597">
        <v>1</v>
      </c>
      <c r="S5597" t="s">
        <v>6885</v>
      </c>
      <c r="T5597" t="s">
        <v>3070</v>
      </c>
      <c r="AL5597" s="79">
        <v>0.39895833333333303</v>
      </c>
      <c r="AM5597" s="2">
        <v>1</v>
      </c>
      <c r="AN5597" s="2" t="s">
        <v>142</v>
      </c>
      <c r="AO5597" s="2" t="s">
        <v>13722</v>
      </c>
    </row>
    <row r="5598" spans="17:41">
      <c r="Q5598">
        <v>0.49210648148148201</v>
      </c>
      <c r="R5598">
        <v>1</v>
      </c>
      <c r="S5598" t="s">
        <v>6886</v>
      </c>
      <c r="T5598" t="s">
        <v>3075</v>
      </c>
      <c r="AL5598" s="79">
        <v>0.39907407407407403</v>
      </c>
      <c r="AM5598" s="2">
        <v>2</v>
      </c>
      <c r="AN5598" s="2" t="s">
        <v>5636</v>
      </c>
      <c r="AO5598" s="2" t="s">
        <v>13716</v>
      </c>
    </row>
    <row r="5599" spans="17:41">
      <c r="Q5599">
        <v>0.49212962962963003</v>
      </c>
      <c r="R5599">
        <v>1</v>
      </c>
      <c r="S5599" t="s">
        <v>6887</v>
      </c>
      <c r="T5599" t="s">
        <v>3075</v>
      </c>
      <c r="AL5599" s="79">
        <v>0.39920138888888901</v>
      </c>
      <c r="AM5599" s="2">
        <v>4</v>
      </c>
      <c r="AN5599" s="2" t="s">
        <v>5649</v>
      </c>
      <c r="AO5599" s="2" t="s">
        <v>13719</v>
      </c>
    </row>
    <row r="5600" spans="17:41">
      <c r="Q5600">
        <v>0.49215277777777799</v>
      </c>
      <c r="R5600">
        <v>1</v>
      </c>
      <c r="S5600" t="s">
        <v>6888</v>
      </c>
      <c r="T5600" t="s">
        <v>3075</v>
      </c>
      <c r="AL5600" s="79">
        <v>0.39923611111111101</v>
      </c>
      <c r="AM5600" s="2">
        <v>1</v>
      </c>
      <c r="AN5600" s="2" t="s">
        <v>5642</v>
      </c>
      <c r="AO5600" s="2" t="s">
        <v>13719</v>
      </c>
    </row>
    <row r="5601" spans="17:41">
      <c r="Q5601">
        <v>0.49216435185185198</v>
      </c>
      <c r="R5601">
        <v>2</v>
      </c>
      <c r="S5601" t="s">
        <v>6889</v>
      </c>
      <c r="T5601" t="s">
        <v>3070</v>
      </c>
      <c r="AL5601" s="79">
        <v>0.399247685185185</v>
      </c>
      <c r="AM5601" s="2">
        <v>2</v>
      </c>
      <c r="AN5601" s="2" t="s">
        <v>844</v>
      </c>
      <c r="AO5601" s="2" t="s">
        <v>13722</v>
      </c>
    </row>
    <row r="5602" spans="17:41">
      <c r="Q5602">
        <v>0.4921875</v>
      </c>
      <c r="R5602">
        <v>1</v>
      </c>
      <c r="S5602" t="s">
        <v>6890</v>
      </c>
      <c r="T5602" t="s">
        <v>3070</v>
      </c>
      <c r="AL5602" s="79">
        <v>0.39927083333333302</v>
      </c>
      <c r="AM5602" s="2">
        <v>1</v>
      </c>
      <c r="AN5602" s="2" t="s">
        <v>808</v>
      </c>
      <c r="AO5602" s="2" t="s">
        <v>13717</v>
      </c>
    </row>
    <row r="5603" spans="17:41">
      <c r="Q5603">
        <v>0.4921875</v>
      </c>
      <c r="R5603">
        <v>2</v>
      </c>
      <c r="S5603" t="s">
        <v>6891</v>
      </c>
      <c r="T5603" t="s">
        <v>3129</v>
      </c>
      <c r="AL5603" s="79">
        <v>0.39930555555555602</v>
      </c>
      <c r="AM5603" s="2">
        <v>1</v>
      </c>
      <c r="AN5603" s="2" t="s">
        <v>344</v>
      </c>
      <c r="AO5603" s="2" t="s">
        <v>13718</v>
      </c>
    </row>
    <row r="5604" spans="17:41">
      <c r="Q5604">
        <v>0.49222222222222201</v>
      </c>
      <c r="R5604">
        <v>1</v>
      </c>
      <c r="S5604" t="s">
        <v>6892</v>
      </c>
      <c r="T5604" t="s">
        <v>3075</v>
      </c>
      <c r="AL5604" s="79">
        <v>0.39931712962963001</v>
      </c>
      <c r="AM5604" s="2">
        <v>1</v>
      </c>
      <c r="AN5604" s="2" t="s">
        <v>677</v>
      </c>
      <c r="AO5604" s="2" t="s">
        <v>13717</v>
      </c>
    </row>
    <row r="5605" spans="17:41">
      <c r="Q5605">
        <v>0.49224537037036997</v>
      </c>
      <c r="R5605">
        <v>2</v>
      </c>
      <c r="S5605" t="s">
        <v>6893</v>
      </c>
      <c r="T5605" t="s">
        <v>3070</v>
      </c>
      <c r="AL5605" s="79">
        <v>0.39934027777777797</v>
      </c>
      <c r="AM5605" s="2">
        <v>1</v>
      </c>
      <c r="AN5605" s="2" t="s">
        <v>4176</v>
      </c>
      <c r="AO5605" s="2" t="s">
        <v>13717</v>
      </c>
    </row>
    <row r="5606" spans="17:41">
      <c r="Q5606">
        <v>0.49231481481481498</v>
      </c>
      <c r="R5606">
        <v>1</v>
      </c>
      <c r="S5606" t="s">
        <v>4387</v>
      </c>
      <c r="T5606" t="s">
        <v>3074</v>
      </c>
      <c r="AL5606" s="79">
        <v>0.39938657407407402</v>
      </c>
      <c r="AM5606" s="2">
        <v>1</v>
      </c>
      <c r="AN5606" s="2" t="s">
        <v>392</v>
      </c>
      <c r="AO5606" s="2" t="s">
        <v>13717</v>
      </c>
    </row>
    <row r="5607" spans="17:41">
      <c r="Q5607">
        <v>0.49234953703703699</v>
      </c>
      <c r="R5607">
        <v>1</v>
      </c>
      <c r="S5607" t="s">
        <v>6894</v>
      </c>
      <c r="T5607" t="s">
        <v>3071</v>
      </c>
      <c r="AL5607" s="79">
        <v>0.39942129629629602</v>
      </c>
      <c r="AM5607" s="2">
        <v>2</v>
      </c>
      <c r="AN5607" s="2" t="s">
        <v>5648</v>
      </c>
      <c r="AO5607" s="2" t="s">
        <v>13719</v>
      </c>
    </row>
    <row r="5608" spans="17:41">
      <c r="Q5608">
        <v>0.49237268518518501</v>
      </c>
      <c r="R5608">
        <v>1</v>
      </c>
      <c r="S5608" t="s">
        <v>6895</v>
      </c>
      <c r="T5608" t="s">
        <v>3129</v>
      </c>
      <c r="AL5608" s="79">
        <v>0.39942129629629602</v>
      </c>
      <c r="AM5608" s="2">
        <v>2</v>
      </c>
      <c r="AN5608" s="2" t="s">
        <v>4502</v>
      </c>
      <c r="AO5608" s="2" t="s">
        <v>13717</v>
      </c>
    </row>
    <row r="5609" spans="17:41">
      <c r="Q5609">
        <v>0.492418981481481</v>
      </c>
      <c r="R5609">
        <v>1</v>
      </c>
      <c r="S5609" t="s">
        <v>4532</v>
      </c>
      <c r="T5609" t="s">
        <v>3074</v>
      </c>
      <c r="AL5609" s="79">
        <v>0.39943287037037001</v>
      </c>
      <c r="AM5609" s="2">
        <v>1</v>
      </c>
      <c r="AN5609" s="2" t="s">
        <v>5650</v>
      </c>
      <c r="AO5609" s="2" t="s">
        <v>13719</v>
      </c>
    </row>
    <row r="5610" spans="17:41">
      <c r="Q5610">
        <v>0.49254629629629598</v>
      </c>
      <c r="R5610">
        <v>1</v>
      </c>
      <c r="S5610" t="s">
        <v>6827</v>
      </c>
      <c r="T5610" t="s">
        <v>3071</v>
      </c>
      <c r="AL5610" s="79">
        <v>0.399513888888889</v>
      </c>
      <c r="AM5610" s="2">
        <v>1</v>
      </c>
      <c r="AN5610" s="2" t="s">
        <v>3575</v>
      </c>
      <c r="AO5610" s="2" t="s">
        <v>13718</v>
      </c>
    </row>
    <row r="5611" spans="17:41">
      <c r="Q5611">
        <v>0.49258101851851899</v>
      </c>
      <c r="R5611">
        <v>2</v>
      </c>
      <c r="S5611" t="s">
        <v>2562</v>
      </c>
      <c r="T5611" t="s">
        <v>3129</v>
      </c>
      <c r="AL5611" s="79">
        <v>0.39953703703703702</v>
      </c>
      <c r="AM5611" s="2">
        <v>2</v>
      </c>
      <c r="AN5611" s="2" t="s">
        <v>165</v>
      </c>
      <c r="AO5611" s="2" t="s">
        <v>13721</v>
      </c>
    </row>
    <row r="5612" spans="17:41">
      <c r="Q5612">
        <v>0.49266203703703698</v>
      </c>
      <c r="R5612">
        <v>1</v>
      </c>
      <c r="S5612" t="s">
        <v>6896</v>
      </c>
      <c r="T5612" t="s">
        <v>3071</v>
      </c>
      <c r="AL5612" s="79">
        <v>0.39954861111111101</v>
      </c>
      <c r="AM5612" s="2">
        <v>1</v>
      </c>
      <c r="AN5612" s="2" t="s">
        <v>5645</v>
      </c>
      <c r="AO5612" s="2" t="s">
        <v>13716</v>
      </c>
    </row>
    <row r="5613" spans="17:41">
      <c r="Q5613">
        <v>0.49267361111111102</v>
      </c>
      <c r="R5613">
        <v>1</v>
      </c>
      <c r="S5613" t="s">
        <v>6897</v>
      </c>
      <c r="T5613" t="s">
        <v>3071</v>
      </c>
      <c r="AL5613" s="79">
        <v>0.39954861111111101</v>
      </c>
      <c r="AM5613" s="2">
        <v>1</v>
      </c>
      <c r="AN5613" s="2" t="s">
        <v>12878</v>
      </c>
      <c r="AO5613" s="2" t="s">
        <v>13722</v>
      </c>
    </row>
    <row r="5614" spans="17:41">
      <c r="Q5614">
        <v>0.49267361111111102</v>
      </c>
      <c r="R5614">
        <v>4</v>
      </c>
      <c r="S5614" t="s">
        <v>6898</v>
      </c>
      <c r="T5614" t="s">
        <v>3070</v>
      </c>
      <c r="AL5614" s="79">
        <v>0.399594907407407</v>
      </c>
      <c r="AM5614" s="2">
        <v>1</v>
      </c>
      <c r="AN5614" s="2" t="s">
        <v>5964</v>
      </c>
      <c r="AO5614" s="2" t="s">
        <v>13718</v>
      </c>
    </row>
    <row r="5615" spans="17:41">
      <c r="Q5615">
        <v>0.49270833333333303</v>
      </c>
      <c r="R5615">
        <v>2</v>
      </c>
      <c r="S5615" t="s">
        <v>6899</v>
      </c>
      <c r="T5615" t="s">
        <v>3072</v>
      </c>
      <c r="AL5615" s="79">
        <v>0.39960648148148098</v>
      </c>
      <c r="AM5615" s="2">
        <v>1</v>
      </c>
      <c r="AN5615" s="2" t="s">
        <v>845</v>
      </c>
      <c r="AO5615" s="2" t="s">
        <v>13717</v>
      </c>
    </row>
    <row r="5616" spans="17:41">
      <c r="Q5616">
        <v>0.49275462962963001</v>
      </c>
      <c r="R5616">
        <v>1</v>
      </c>
      <c r="S5616" t="s">
        <v>6900</v>
      </c>
      <c r="T5616" t="s">
        <v>3075</v>
      </c>
      <c r="AL5616" s="79">
        <v>0.39961805555555602</v>
      </c>
      <c r="AM5616" s="2">
        <v>1</v>
      </c>
      <c r="AN5616" s="2" t="s">
        <v>393</v>
      </c>
      <c r="AO5616" s="2" t="s">
        <v>13717</v>
      </c>
    </row>
    <row r="5617" spans="17:41">
      <c r="Q5617">
        <v>0.49284722222222199</v>
      </c>
      <c r="R5617">
        <v>1</v>
      </c>
      <c r="S5617" t="s">
        <v>6901</v>
      </c>
      <c r="T5617" t="s">
        <v>3129</v>
      </c>
      <c r="AL5617" s="79">
        <v>0.39961805555555602</v>
      </c>
      <c r="AM5617" s="2">
        <v>1</v>
      </c>
      <c r="AN5617" s="2" t="s">
        <v>397</v>
      </c>
      <c r="AO5617" s="2" t="s">
        <v>13722</v>
      </c>
    </row>
    <row r="5618" spans="17:41">
      <c r="Q5618">
        <v>0.49287037037037001</v>
      </c>
      <c r="R5618">
        <v>4</v>
      </c>
      <c r="S5618" t="s">
        <v>6902</v>
      </c>
      <c r="T5618" t="s">
        <v>3075</v>
      </c>
      <c r="AL5618" s="79">
        <v>0.39964120370370398</v>
      </c>
      <c r="AM5618" s="2">
        <v>1</v>
      </c>
      <c r="AN5618" s="2" t="s">
        <v>3003</v>
      </c>
      <c r="AO5618" s="2" t="s">
        <v>13716</v>
      </c>
    </row>
    <row r="5619" spans="17:41">
      <c r="Q5619">
        <v>0.493113425925926</v>
      </c>
      <c r="R5619">
        <v>1</v>
      </c>
      <c r="S5619" t="s">
        <v>6903</v>
      </c>
      <c r="T5619" t="s">
        <v>3075</v>
      </c>
      <c r="AL5619" s="79">
        <v>0.39964120370370398</v>
      </c>
      <c r="AM5619" s="2">
        <v>1</v>
      </c>
      <c r="AN5619" s="2" t="s">
        <v>846</v>
      </c>
      <c r="AO5619" s="2" t="s">
        <v>13717</v>
      </c>
    </row>
    <row r="5620" spans="17:41">
      <c r="Q5620">
        <v>0.49315972222222199</v>
      </c>
      <c r="R5620">
        <v>1</v>
      </c>
      <c r="S5620" t="s">
        <v>6904</v>
      </c>
      <c r="T5620" t="s">
        <v>3075</v>
      </c>
      <c r="AL5620" s="79">
        <v>0.39965277777777802</v>
      </c>
      <c r="AM5620" s="2">
        <v>1</v>
      </c>
      <c r="AN5620" s="2" t="s">
        <v>5656</v>
      </c>
      <c r="AO5620" s="2" t="s">
        <v>13716</v>
      </c>
    </row>
    <row r="5621" spans="17:41">
      <c r="Q5621">
        <v>0.49320601851851897</v>
      </c>
      <c r="R5621">
        <v>3</v>
      </c>
      <c r="S5621" t="s">
        <v>6905</v>
      </c>
      <c r="T5621" t="s">
        <v>3075</v>
      </c>
      <c r="AL5621" s="79">
        <v>0.399710648148148</v>
      </c>
      <c r="AM5621" s="2">
        <v>2</v>
      </c>
      <c r="AN5621" s="2" t="s">
        <v>676</v>
      </c>
      <c r="AO5621" s="2" t="s">
        <v>13717</v>
      </c>
    </row>
    <row r="5622" spans="17:41">
      <c r="Q5622">
        <v>0.49320601851851897</v>
      </c>
      <c r="R5622">
        <v>1</v>
      </c>
      <c r="S5622" t="s">
        <v>6906</v>
      </c>
      <c r="T5622" t="s">
        <v>3075</v>
      </c>
      <c r="AL5622" s="79">
        <v>0.39981481481481501</v>
      </c>
      <c r="AM5622" s="2">
        <v>1</v>
      </c>
      <c r="AN5622" s="2" t="s">
        <v>3017</v>
      </c>
      <c r="AO5622" s="2" t="s">
        <v>13722</v>
      </c>
    </row>
    <row r="5623" spans="17:41">
      <c r="Q5623">
        <v>0.49321759259259301</v>
      </c>
      <c r="R5623">
        <v>1</v>
      </c>
      <c r="S5623" t="s">
        <v>6907</v>
      </c>
      <c r="T5623" t="s">
        <v>3075</v>
      </c>
      <c r="AL5623" s="79">
        <v>0.399861111111111</v>
      </c>
      <c r="AM5623" s="2">
        <v>1</v>
      </c>
      <c r="AN5623" s="2" t="s">
        <v>5646</v>
      </c>
      <c r="AO5623" s="2" t="s">
        <v>13716</v>
      </c>
    </row>
    <row r="5624" spans="17:41">
      <c r="Q5624">
        <v>0.49321759259259301</v>
      </c>
      <c r="R5624">
        <v>3</v>
      </c>
      <c r="S5624" t="s">
        <v>6908</v>
      </c>
      <c r="T5624" t="s">
        <v>3075</v>
      </c>
      <c r="AL5624" s="79">
        <v>0.39987268518518498</v>
      </c>
      <c r="AM5624" s="2">
        <v>2</v>
      </c>
      <c r="AN5624" s="2" t="s">
        <v>2562</v>
      </c>
      <c r="AO5624" s="2" t="s">
        <v>13719</v>
      </c>
    </row>
    <row r="5625" spans="17:41">
      <c r="Q5625">
        <v>0.49327546296296299</v>
      </c>
      <c r="R5625">
        <v>4</v>
      </c>
      <c r="S5625" t="s">
        <v>6909</v>
      </c>
      <c r="T5625" t="s">
        <v>3070</v>
      </c>
      <c r="AL5625" s="79">
        <v>0.39993055555555601</v>
      </c>
      <c r="AM5625" s="2">
        <v>1</v>
      </c>
      <c r="AN5625" s="2" t="s">
        <v>2562</v>
      </c>
      <c r="AO5625" s="2" t="s">
        <v>13719</v>
      </c>
    </row>
    <row r="5626" spans="17:41">
      <c r="Q5626">
        <v>0.49329861111111101</v>
      </c>
      <c r="R5626">
        <v>2</v>
      </c>
      <c r="S5626" t="s">
        <v>6910</v>
      </c>
      <c r="T5626" t="s">
        <v>3072</v>
      </c>
      <c r="AL5626" s="79">
        <v>0.40002314814814799</v>
      </c>
      <c r="AM5626" s="2">
        <v>1</v>
      </c>
      <c r="AN5626" s="2" t="s">
        <v>679</v>
      </c>
      <c r="AO5626" s="2" t="s">
        <v>13722</v>
      </c>
    </row>
    <row r="5627" spans="17:41">
      <c r="Q5627">
        <v>0.49335648148148098</v>
      </c>
      <c r="R5627">
        <v>1</v>
      </c>
      <c r="S5627" t="s">
        <v>6911</v>
      </c>
      <c r="T5627" t="s">
        <v>3082</v>
      </c>
      <c r="AL5627" s="79">
        <v>0.40006944444444398</v>
      </c>
      <c r="AM5627" s="2">
        <v>1</v>
      </c>
      <c r="AN5627" s="2" t="s">
        <v>680</v>
      </c>
      <c r="AO5627" s="2" t="s">
        <v>13722</v>
      </c>
    </row>
    <row r="5628" spans="17:41">
      <c r="Q5628">
        <v>0.49336805555555602</v>
      </c>
      <c r="R5628">
        <v>1</v>
      </c>
      <c r="S5628" t="s">
        <v>6912</v>
      </c>
      <c r="T5628" t="s">
        <v>3075</v>
      </c>
      <c r="AL5628" s="79">
        <v>0.40008101851851902</v>
      </c>
      <c r="AM5628" s="2">
        <v>2</v>
      </c>
      <c r="AN5628" s="2" t="s">
        <v>5657</v>
      </c>
      <c r="AO5628" s="2" t="s">
        <v>13719</v>
      </c>
    </row>
    <row r="5629" spans="17:41">
      <c r="Q5629">
        <v>0.49340277777777802</v>
      </c>
      <c r="R5629">
        <v>1</v>
      </c>
      <c r="S5629" t="s">
        <v>6913</v>
      </c>
      <c r="T5629" t="s">
        <v>3075</v>
      </c>
      <c r="AL5629" s="79">
        <v>0.40008101851851902</v>
      </c>
      <c r="AM5629" s="2">
        <v>1</v>
      </c>
      <c r="AN5629" s="2" t="s">
        <v>12879</v>
      </c>
      <c r="AO5629" s="2" t="s">
        <v>13723</v>
      </c>
    </row>
    <row r="5630" spans="17:41">
      <c r="Q5630">
        <v>0.49342592592592599</v>
      </c>
      <c r="R5630">
        <v>2</v>
      </c>
      <c r="S5630" t="s">
        <v>6914</v>
      </c>
      <c r="T5630" t="s">
        <v>3129</v>
      </c>
      <c r="AL5630" s="79">
        <v>0.400092592592593</v>
      </c>
      <c r="AM5630" s="2">
        <v>1</v>
      </c>
      <c r="AN5630" s="2" t="s">
        <v>5661</v>
      </c>
      <c r="AO5630" s="2" t="s">
        <v>13716</v>
      </c>
    </row>
    <row r="5631" spans="17:41">
      <c r="Q5631">
        <v>0.49344907407407401</v>
      </c>
      <c r="R5631">
        <v>1</v>
      </c>
      <c r="S5631" t="s">
        <v>6915</v>
      </c>
      <c r="T5631" t="s">
        <v>3071</v>
      </c>
      <c r="AL5631" s="79">
        <v>0.400092592592593</v>
      </c>
      <c r="AM5631" s="2">
        <v>2</v>
      </c>
      <c r="AN5631" s="2" t="s">
        <v>2378</v>
      </c>
      <c r="AO5631" s="2" t="s">
        <v>13729</v>
      </c>
    </row>
    <row r="5632" spans="17:41">
      <c r="Q5632">
        <v>0.49351851851851902</v>
      </c>
      <c r="R5632">
        <v>1</v>
      </c>
      <c r="S5632" t="s">
        <v>3838</v>
      </c>
      <c r="T5632" t="s">
        <v>3071</v>
      </c>
      <c r="AL5632" s="79">
        <v>0.40015046296296303</v>
      </c>
      <c r="AM5632" s="2">
        <v>1</v>
      </c>
      <c r="AN5632" s="2" t="s">
        <v>2562</v>
      </c>
      <c r="AO5632" s="2" t="s">
        <v>13719</v>
      </c>
    </row>
    <row r="5633" spans="17:41">
      <c r="Q5633">
        <v>0.49355324074074097</v>
      </c>
      <c r="R5633">
        <v>2</v>
      </c>
      <c r="S5633" t="s">
        <v>6916</v>
      </c>
      <c r="T5633" t="s">
        <v>3074</v>
      </c>
      <c r="AL5633" s="79">
        <v>0.40031250000000002</v>
      </c>
      <c r="AM5633" s="2">
        <v>1</v>
      </c>
      <c r="AN5633" s="2" t="s">
        <v>5749</v>
      </c>
      <c r="AO5633" s="2" t="s">
        <v>13722</v>
      </c>
    </row>
    <row r="5634" spans="17:41">
      <c r="Q5634">
        <v>0.49356481481481501</v>
      </c>
      <c r="R5634">
        <v>1</v>
      </c>
      <c r="S5634" t="s">
        <v>672</v>
      </c>
      <c r="T5634" t="s">
        <v>3127</v>
      </c>
      <c r="AL5634" s="79">
        <v>0.400324074074074</v>
      </c>
      <c r="AM5634" s="2">
        <v>2</v>
      </c>
      <c r="AN5634" s="2" t="s">
        <v>473</v>
      </c>
      <c r="AO5634" s="2" t="s">
        <v>13720</v>
      </c>
    </row>
    <row r="5635" spans="17:41">
      <c r="Q5635">
        <v>0.49358796296296298</v>
      </c>
      <c r="R5635">
        <v>1</v>
      </c>
      <c r="S5635" t="s">
        <v>6917</v>
      </c>
      <c r="T5635" t="s">
        <v>3070</v>
      </c>
      <c r="AL5635" s="79">
        <v>0.400474537037037</v>
      </c>
      <c r="AM5635" s="2">
        <v>3</v>
      </c>
      <c r="AN5635" s="2" t="s">
        <v>3011</v>
      </c>
      <c r="AO5635" s="2" t="s">
        <v>13719</v>
      </c>
    </row>
    <row r="5636" spans="17:41">
      <c r="Q5636">
        <v>0.49366898148148097</v>
      </c>
      <c r="R5636">
        <v>1</v>
      </c>
      <c r="S5636" t="s">
        <v>6918</v>
      </c>
      <c r="T5636" t="s">
        <v>3075</v>
      </c>
      <c r="AL5636" s="79">
        <v>0.40056712962962998</v>
      </c>
      <c r="AM5636" s="2">
        <v>1</v>
      </c>
      <c r="AN5636" s="2" t="s">
        <v>3012</v>
      </c>
      <c r="AO5636" s="2" t="s">
        <v>13719</v>
      </c>
    </row>
    <row r="5637" spans="17:41">
      <c r="Q5637">
        <v>0.49375000000000002</v>
      </c>
      <c r="R5637">
        <v>2</v>
      </c>
      <c r="S5637" t="s">
        <v>6919</v>
      </c>
      <c r="T5637" t="s">
        <v>3075</v>
      </c>
      <c r="AL5637" s="79">
        <v>0.400590277777778</v>
      </c>
      <c r="AM5637" s="2">
        <v>1</v>
      </c>
      <c r="AN5637" s="2" t="s">
        <v>12880</v>
      </c>
      <c r="AO5637" s="2" t="s">
        <v>13721</v>
      </c>
    </row>
    <row r="5638" spans="17:41">
      <c r="Q5638">
        <v>0.49390046296296303</v>
      </c>
      <c r="R5638">
        <v>1</v>
      </c>
      <c r="S5638" t="s">
        <v>6920</v>
      </c>
      <c r="T5638" t="s">
        <v>3070</v>
      </c>
      <c r="AL5638" s="79">
        <v>0.40060185185185199</v>
      </c>
      <c r="AM5638" s="2">
        <v>1</v>
      </c>
      <c r="AN5638" s="2" t="s">
        <v>5655</v>
      </c>
      <c r="AO5638" s="2" t="s">
        <v>13716</v>
      </c>
    </row>
    <row r="5639" spans="17:41">
      <c r="Q5639">
        <v>0.49392361111111099</v>
      </c>
      <c r="R5639">
        <v>2</v>
      </c>
      <c r="S5639" t="s">
        <v>6921</v>
      </c>
      <c r="T5639" t="s">
        <v>3074</v>
      </c>
      <c r="AL5639" s="79">
        <v>0.40061342592592603</v>
      </c>
      <c r="AM5639" s="2">
        <v>1</v>
      </c>
      <c r="AN5639" s="2" t="s">
        <v>5653</v>
      </c>
      <c r="AO5639" s="2" t="s">
        <v>13716</v>
      </c>
    </row>
    <row r="5640" spans="17:41">
      <c r="Q5640">
        <v>0.49392361111111099</v>
      </c>
      <c r="R5640">
        <v>1</v>
      </c>
      <c r="S5640" t="s">
        <v>6922</v>
      </c>
      <c r="T5640" t="s">
        <v>3071</v>
      </c>
      <c r="AL5640" s="79">
        <v>0.40062500000000001</v>
      </c>
      <c r="AM5640" s="2">
        <v>1</v>
      </c>
      <c r="AN5640" s="2" t="s">
        <v>5665</v>
      </c>
      <c r="AO5640" s="2" t="s">
        <v>13719</v>
      </c>
    </row>
    <row r="5641" spans="17:41">
      <c r="Q5641">
        <v>0.49392361111111099</v>
      </c>
      <c r="R5641">
        <v>1</v>
      </c>
      <c r="S5641" t="s">
        <v>6923</v>
      </c>
      <c r="T5641" t="s">
        <v>3129</v>
      </c>
      <c r="AL5641" s="79">
        <v>0.40065972222222201</v>
      </c>
      <c r="AM5641" s="2">
        <v>1</v>
      </c>
      <c r="AN5641" s="2" t="s">
        <v>5667</v>
      </c>
      <c r="AO5641" s="2" t="s">
        <v>13719</v>
      </c>
    </row>
    <row r="5642" spans="17:41">
      <c r="Q5642">
        <v>0.493958333333333</v>
      </c>
      <c r="R5642">
        <v>1</v>
      </c>
      <c r="S5642" t="s">
        <v>6924</v>
      </c>
      <c r="T5642" t="s">
        <v>3070</v>
      </c>
      <c r="AL5642" s="79">
        <v>0.40069444444444402</v>
      </c>
      <c r="AM5642" s="2">
        <v>1</v>
      </c>
      <c r="AN5642" s="2" t="s">
        <v>2562</v>
      </c>
      <c r="AO5642" s="2" t="s">
        <v>13719</v>
      </c>
    </row>
    <row r="5643" spans="17:41">
      <c r="Q5643">
        <v>0.49398148148148102</v>
      </c>
      <c r="R5643">
        <v>1</v>
      </c>
      <c r="S5643" t="s">
        <v>4008</v>
      </c>
      <c r="T5643" t="s">
        <v>3129</v>
      </c>
      <c r="AL5643" s="79">
        <v>0.400706018518519</v>
      </c>
      <c r="AM5643" s="2">
        <v>1</v>
      </c>
      <c r="AN5643" s="2" t="s">
        <v>4628</v>
      </c>
      <c r="AO5643" s="2" t="s">
        <v>13717</v>
      </c>
    </row>
    <row r="5644" spans="17:41">
      <c r="Q5644">
        <v>0.493993055555556</v>
      </c>
      <c r="R5644">
        <v>1</v>
      </c>
      <c r="S5644" t="s">
        <v>4008</v>
      </c>
      <c r="T5644" t="s">
        <v>3129</v>
      </c>
      <c r="AL5644" s="79">
        <v>0.40071759259259299</v>
      </c>
      <c r="AM5644" s="2">
        <v>2</v>
      </c>
      <c r="AN5644" s="2" t="s">
        <v>5659</v>
      </c>
      <c r="AO5644" s="2" t="s">
        <v>13719</v>
      </c>
    </row>
    <row r="5645" spans="17:41">
      <c r="Q5645">
        <v>0.49406250000000002</v>
      </c>
      <c r="R5645">
        <v>1</v>
      </c>
      <c r="S5645" t="s">
        <v>6925</v>
      </c>
      <c r="T5645" t="s">
        <v>3072</v>
      </c>
      <c r="AL5645" s="79">
        <v>0.40074074074074101</v>
      </c>
      <c r="AM5645" s="2">
        <v>1</v>
      </c>
      <c r="AN5645" s="2" t="s">
        <v>5668</v>
      </c>
      <c r="AO5645" s="2" t="s">
        <v>13719</v>
      </c>
    </row>
    <row r="5646" spans="17:41">
      <c r="Q5646">
        <v>0.49423611111111099</v>
      </c>
      <c r="R5646">
        <v>1</v>
      </c>
      <c r="S5646" t="s">
        <v>6926</v>
      </c>
      <c r="T5646" t="s">
        <v>3086</v>
      </c>
      <c r="AL5646" s="79">
        <v>0.40077546296296301</v>
      </c>
      <c r="AM5646" s="2">
        <v>1</v>
      </c>
      <c r="AN5646" s="2" t="s">
        <v>853</v>
      </c>
      <c r="AO5646" s="2" t="s">
        <v>13718</v>
      </c>
    </row>
    <row r="5647" spans="17:41">
      <c r="Q5647">
        <v>0.49425925925925901</v>
      </c>
      <c r="R5647">
        <v>2</v>
      </c>
      <c r="S5647" t="s">
        <v>6927</v>
      </c>
      <c r="T5647" t="s">
        <v>3075</v>
      </c>
      <c r="AL5647" s="79">
        <v>0.40081018518518502</v>
      </c>
      <c r="AM5647" s="2">
        <v>1</v>
      </c>
      <c r="AN5647" s="2" t="s">
        <v>5670</v>
      </c>
      <c r="AO5647" s="2" t="s">
        <v>13719</v>
      </c>
    </row>
    <row r="5648" spans="17:41">
      <c r="Q5648">
        <v>0.494305555555556</v>
      </c>
      <c r="R5648">
        <v>2</v>
      </c>
      <c r="S5648" t="s">
        <v>6928</v>
      </c>
      <c r="T5648" t="s">
        <v>3086</v>
      </c>
      <c r="AL5648" s="79">
        <v>0.400821759259259</v>
      </c>
      <c r="AM5648" s="2">
        <v>2</v>
      </c>
      <c r="AN5648" s="2" t="s">
        <v>3004</v>
      </c>
      <c r="AO5648" s="2" t="s">
        <v>13716</v>
      </c>
    </row>
    <row r="5649" spans="17:41">
      <c r="Q5649">
        <v>0.49431712962962998</v>
      </c>
      <c r="R5649">
        <v>3</v>
      </c>
      <c r="S5649" t="s">
        <v>6929</v>
      </c>
      <c r="T5649" t="s">
        <v>3075</v>
      </c>
      <c r="AL5649" s="79">
        <v>0.40085648148148201</v>
      </c>
      <c r="AM5649" s="2">
        <v>1</v>
      </c>
      <c r="AN5649" s="2" t="s">
        <v>292</v>
      </c>
      <c r="AO5649" s="2" t="s">
        <v>13718</v>
      </c>
    </row>
    <row r="5650" spans="17:41">
      <c r="Q5650">
        <v>0.49436342592592603</v>
      </c>
      <c r="R5650">
        <v>1</v>
      </c>
      <c r="S5650" t="s">
        <v>6930</v>
      </c>
      <c r="T5650" t="s">
        <v>3074</v>
      </c>
      <c r="AL5650" s="79">
        <v>0.40086805555555599</v>
      </c>
      <c r="AM5650" s="2">
        <v>1</v>
      </c>
      <c r="AN5650" s="2" t="s">
        <v>991</v>
      </c>
      <c r="AO5650" s="2" t="s">
        <v>13726</v>
      </c>
    </row>
    <row r="5651" spans="17:41">
      <c r="Q5651">
        <v>0.49440972222222201</v>
      </c>
      <c r="R5651">
        <v>1</v>
      </c>
      <c r="S5651" t="s">
        <v>4393</v>
      </c>
      <c r="T5651" t="s">
        <v>3072</v>
      </c>
      <c r="AL5651" s="79">
        <v>0.40092592592592602</v>
      </c>
      <c r="AM5651" s="2">
        <v>3</v>
      </c>
      <c r="AN5651" s="2" t="s">
        <v>5663</v>
      </c>
      <c r="AO5651" s="2" t="s">
        <v>13719</v>
      </c>
    </row>
    <row r="5652" spans="17:41">
      <c r="Q5652">
        <v>0.49446759259259299</v>
      </c>
      <c r="R5652">
        <v>2</v>
      </c>
      <c r="S5652" t="s">
        <v>6931</v>
      </c>
      <c r="T5652" t="s">
        <v>3070</v>
      </c>
      <c r="AL5652" s="79">
        <v>0.401053240740741</v>
      </c>
      <c r="AM5652" s="2">
        <v>1</v>
      </c>
      <c r="AN5652" s="2" t="s">
        <v>527</v>
      </c>
      <c r="AO5652" s="2" t="s">
        <v>13723</v>
      </c>
    </row>
    <row r="5653" spans="17:41">
      <c r="Q5653">
        <v>0.49446759259259299</v>
      </c>
      <c r="R5653">
        <v>1</v>
      </c>
      <c r="S5653" t="s">
        <v>4661</v>
      </c>
      <c r="T5653" t="s">
        <v>3071</v>
      </c>
      <c r="AL5653" s="79">
        <v>0.40111111111111097</v>
      </c>
      <c r="AM5653" s="2">
        <v>1</v>
      </c>
      <c r="AN5653" s="2" t="s">
        <v>2519</v>
      </c>
      <c r="AO5653" s="2" t="s">
        <v>13717</v>
      </c>
    </row>
    <row r="5654" spans="17:41">
      <c r="Q5654">
        <v>0.49446759259259299</v>
      </c>
      <c r="R5654">
        <v>1</v>
      </c>
      <c r="S5654" t="s">
        <v>3285</v>
      </c>
      <c r="T5654" t="s">
        <v>3127</v>
      </c>
      <c r="AL5654" s="79">
        <v>0.401134259259259</v>
      </c>
      <c r="AM5654" s="2">
        <v>1</v>
      </c>
      <c r="AN5654" s="2" t="s">
        <v>3013</v>
      </c>
      <c r="AO5654" s="2" t="s">
        <v>13719</v>
      </c>
    </row>
    <row r="5655" spans="17:41">
      <c r="Q5655">
        <v>0.49454861111111098</v>
      </c>
      <c r="R5655">
        <v>1</v>
      </c>
      <c r="S5655" t="s">
        <v>6932</v>
      </c>
      <c r="T5655" t="s">
        <v>3075</v>
      </c>
      <c r="AL5655" s="79">
        <v>0.40119212962963002</v>
      </c>
      <c r="AM5655" s="2">
        <v>1</v>
      </c>
      <c r="AN5655" s="2" t="s">
        <v>5671</v>
      </c>
      <c r="AO5655" s="2" t="s">
        <v>13719</v>
      </c>
    </row>
    <row r="5656" spans="17:41">
      <c r="Q5656">
        <v>0.49460648148148201</v>
      </c>
      <c r="R5656">
        <v>1</v>
      </c>
      <c r="S5656" t="s">
        <v>6933</v>
      </c>
      <c r="T5656" t="s">
        <v>3075</v>
      </c>
      <c r="AL5656" s="79">
        <v>0.40121527777777799</v>
      </c>
      <c r="AM5656" s="2">
        <v>1</v>
      </c>
      <c r="AN5656" s="2" t="s">
        <v>3008</v>
      </c>
      <c r="AO5656" s="2" t="s">
        <v>13719</v>
      </c>
    </row>
    <row r="5657" spans="17:41">
      <c r="Q5657">
        <v>0.49461805555555599</v>
      </c>
      <c r="R5657">
        <v>1</v>
      </c>
      <c r="S5657" t="s">
        <v>6934</v>
      </c>
      <c r="T5657" t="s">
        <v>3075</v>
      </c>
      <c r="AL5657" s="79">
        <v>0.40122685185185197</v>
      </c>
      <c r="AM5657" s="2">
        <v>1</v>
      </c>
      <c r="AN5657" s="2" t="s">
        <v>4270</v>
      </c>
      <c r="AO5657" s="2" t="s">
        <v>13722</v>
      </c>
    </row>
    <row r="5658" spans="17:41">
      <c r="Q5658">
        <v>0.49461805555555599</v>
      </c>
      <c r="R5658">
        <v>1</v>
      </c>
      <c r="S5658" t="s">
        <v>947</v>
      </c>
      <c r="T5658" t="s">
        <v>3071</v>
      </c>
      <c r="AL5658" s="79">
        <v>0.40123842592592601</v>
      </c>
      <c r="AM5658" s="2">
        <v>1</v>
      </c>
      <c r="AN5658" s="2" t="s">
        <v>5672</v>
      </c>
      <c r="AO5658" s="2" t="s">
        <v>13719</v>
      </c>
    </row>
    <row r="5659" spans="17:41">
      <c r="Q5659">
        <v>0.49462962962962997</v>
      </c>
      <c r="R5659">
        <v>1</v>
      </c>
      <c r="S5659" t="s">
        <v>6935</v>
      </c>
      <c r="T5659" t="s">
        <v>3074</v>
      </c>
      <c r="AL5659" s="79">
        <v>0.40125</v>
      </c>
      <c r="AM5659" s="2">
        <v>1</v>
      </c>
      <c r="AN5659" s="2" t="s">
        <v>4629</v>
      </c>
      <c r="AO5659" s="2" t="s">
        <v>13717</v>
      </c>
    </row>
    <row r="5660" spans="17:41">
      <c r="Q5660">
        <v>0.49466435185185198</v>
      </c>
      <c r="R5660">
        <v>1</v>
      </c>
      <c r="S5660" t="s">
        <v>6936</v>
      </c>
      <c r="T5660" t="s">
        <v>3071</v>
      </c>
      <c r="AL5660" s="79">
        <v>0.40126157407407398</v>
      </c>
      <c r="AM5660" s="2">
        <v>4</v>
      </c>
      <c r="AN5660" s="2" t="s">
        <v>5673</v>
      </c>
      <c r="AO5660" s="2" t="s">
        <v>13719</v>
      </c>
    </row>
    <row r="5661" spans="17:41">
      <c r="Q5661">
        <v>0.49466435185185198</v>
      </c>
      <c r="R5661">
        <v>1</v>
      </c>
      <c r="S5661" t="s">
        <v>2362</v>
      </c>
      <c r="T5661" t="s">
        <v>3129</v>
      </c>
      <c r="AL5661" s="79">
        <v>0.401284722222222</v>
      </c>
      <c r="AM5661" s="2">
        <v>2</v>
      </c>
      <c r="AN5661" s="2" t="s">
        <v>5662</v>
      </c>
      <c r="AO5661" s="2" t="s">
        <v>13716</v>
      </c>
    </row>
    <row r="5662" spans="17:41">
      <c r="Q5662">
        <v>0.49467592592592602</v>
      </c>
      <c r="R5662">
        <v>1</v>
      </c>
      <c r="S5662" t="s">
        <v>6937</v>
      </c>
      <c r="T5662" t="s">
        <v>3070</v>
      </c>
      <c r="AL5662" s="79">
        <v>0.401284722222222</v>
      </c>
      <c r="AM5662" s="2">
        <v>2</v>
      </c>
      <c r="AN5662" s="2" t="s">
        <v>423</v>
      </c>
      <c r="AO5662" s="2" t="s">
        <v>13726</v>
      </c>
    </row>
    <row r="5663" spans="17:41">
      <c r="Q5663">
        <v>0.4946875</v>
      </c>
      <c r="R5663">
        <v>1</v>
      </c>
      <c r="S5663" t="s">
        <v>6938</v>
      </c>
      <c r="T5663" t="s">
        <v>3129</v>
      </c>
      <c r="AL5663" s="79">
        <v>0.40134259259259297</v>
      </c>
      <c r="AM5663" s="2">
        <v>1</v>
      </c>
      <c r="AN5663" s="2" t="s">
        <v>5666</v>
      </c>
      <c r="AO5663" s="2" t="s">
        <v>13719</v>
      </c>
    </row>
    <row r="5664" spans="17:41">
      <c r="Q5664">
        <v>0.49473379629629599</v>
      </c>
      <c r="R5664">
        <v>1</v>
      </c>
      <c r="S5664" t="s">
        <v>6939</v>
      </c>
      <c r="T5664" t="s">
        <v>3075</v>
      </c>
      <c r="AL5664" s="79">
        <v>0.40136574074074099</v>
      </c>
      <c r="AM5664" s="2">
        <v>1</v>
      </c>
      <c r="AN5664" s="2" t="s">
        <v>2537</v>
      </c>
      <c r="AO5664" s="2" t="s">
        <v>13719</v>
      </c>
    </row>
    <row r="5665" spans="17:41">
      <c r="Q5665">
        <v>0.494768518518518</v>
      </c>
      <c r="R5665">
        <v>1</v>
      </c>
      <c r="S5665" t="s">
        <v>6940</v>
      </c>
      <c r="T5665" t="s">
        <v>3071</v>
      </c>
      <c r="AL5665" s="79">
        <v>0.401400462962963</v>
      </c>
      <c r="AM5665" s="2">
        <v>1</v>
      </c>
      <c r="AN5665" s="2" t="s">
        <v>2562</v>
      </c>
      <c r="AO5665" s="2" t="s">
        <v>13719</v>
      </c>
    </row>
    <row r="5666" spans="17:41">
      <c r="Q5666">
        <v>0.49498842592592601</v>
      </c>
      <c r="R5666">
        <v>1</v>
      </c>
      <c r="S5666" t="s">
        <v>3369</v>
      </c>
      <c r="T5666" t="s">
        <v>3071</v>
      </c>
      <c r="AL5666" s="79">
        <v>0.401400462962963</v>
      </c>
      <c r="AM5666" s="2">
        <v>1</v>
      </c>
      <c r="AN5666" s="2" t="s">
        <v>4630</v>
      </c>
      <c r="AO5666" s="2" t="s">
        <v>13718</v>
      </c>
    </row>
    <row r="5667" spans="17:41">
      <c r="Q5667">
        <v>0.495034722222222</v>
      </c>
      <c r="R5667">
        <v>2</v>
      </c>
      <c r="S5667" t="s">
        <v>6941</v>
      </c>
      <c r="T5667" t="s">
        <v>3129</v>
      </c>
      <c r="AL5667" s="79">
        <v>0.40156249999999999</v>
      </c>
      <c r="AM5667" s="2">
        <v>1</v>
      </c>
      <c r="AN5667" s="2" t="s">
        <v>847</v>
      </c>
      <c r="AO5667" s="2" t="s">
        <v>13722</v>
      </c>
    </row>
    <row r="5668" spans="17:41">
      <c r="Q5668">
        <v>0.49505787037037002</v>
      </c>
      <c r="R5668">
        <v>2</v>
      </c>
      <c r="S5668" t="s">
        <v>6942</v>
      </c>
      <c r="T5668" t="s">
        <v>3082</v>
      </c>
      <c r="AL5668" s="79">
        <v>0.40156249999999999</v>
      </c>
      <c r="AM5668" s="2">
        <v>1</v>
      </c>
      <c r="AN5668" s="2" t="s">
        <v>681</v>
      </c>
      <c r="AO5668" s="2" t="s">
        <v>13718</v>
      </c>
    </row>
    <row r="5669" spans="17:41">
      <c r="Q5669">
        <v>0.49512731481481498</v>
      </c>
      <c r="R5669">
        <v>1</v>
      </c>
      <c r="S5669" t="s">
        <v>6943</v>
      </c>
      <c r="T5669" t="s">
        <v>3070</v>
      </c>
      <c r="AL5669" s="79">
        <v>0.40162037037037002</v>
      </c>
      <c r="AM5669" s="2">
        <v>1</v>
      </c>
      <c r="AN5669" s="2" t="s">
        <v>3010</v>
      </c>
      <c r="AO5669" s="2" t="s">
        <v>13719</v>
      </c>
    </row>
    <row r="5670" spans="17:41">
      <c r="Q5670">
        <v>0.49512731481481498</v>
      </c>
      <c r="R5670">
        <v>1</v>
      </c>
      <c r="S5670" t="s">
        <v>6944</v>
      </c>
      <c r="T5670" t="s">
        <v>3071</v>
      </c>
      <c r="AL5670" s="79">
        <v>0.40162037037037002</v>
      </c>
      <c r="AM5670" s="2">
        <v>2</v>
      </c>
      <c r="AN5670" s="2" t="s">
        <v>682</v>
      </c>
      <c r="AO5670" s="2" t="s">
        <v>13718</v>
      </c>
    </row>
    <row r="5671" spans="17:41">
      <c r="Q5671">
        <v>0.495150462962963</v>
      </c>
      <c r="R5671">
        <v>1</v>
      </c>
      <c r="S5671" t="s">
        <v>6945</v>
      </c>
      <c r="T5671" t="s">
        <v>3070</v>
      </c>
      <c r="AL5671" s="79">
        <v>0.401631944444444</v>
      </c>
      <c r="AM5671" s="2">
        <v>6</v>
      </c>
      <c r="AN5671" s="2" t="s">
        <v>2562</v>
      </c>
      <c r="AO5671" s="2" t="s">
        <v>13717</v>
      </c>
    </row>
    <row r="5672" spans="17:41">
      <c r="Q5672">
        <v>0.49521990740740701</v>
      </c>
      <c r="R5672">
        <v>1</v>
      </c>
      <c r="S5672" t="s">
        <v>6946</v>
      </c>
      <c r="T5672" t="s">
        <v>3075</v>
      </c>
      <c r="AL5672" s="79">
        <v>0.40164351851851898</v>
      </c>
      <c r="AM5672" s="2">
        <v>1</v>
      </c>
      <c r="AN5672" s="2" t="s">
        <v>683</v>
      </c>
      <c r="AO5672" s="2" t="s">
        <v>13718</v>
      </c>
    </row>
    <row r="5673" spans="17:41">
      <c r="Q5673">
        <v>0.495266203703704</v>
      </c>
      <c r="R5673">
        <v>1</v>
      </c>
      <c r="S5673" t="s">
        <v>6947</v>
      </c>
      <c r="T5673" t="s">
        <v>3071</v>
      </c>
      <c r="AL5673" s="79">
        <v>0.401666666666667</v>
      </c>
      <c r="AM5673" s="2">
        <v>1</v>
      </c>
      <c r="AN5673" s="2" t="s">
        <v>4272</v>
      </c>
      <c r="AO5673" s="2" t="s">
        <v>13722</v>
      </c>
    </row>
    <row r="5674" spans="17:41">
      <c r="Q5674">
        <v>0.495266203703704</v>
      </c>
      <c r="R5674">
        <v>1</v>
      </c>
      <c r="S5674" t="s">
        <v>4649</v>
      </c>
      <c r="T5674" t="s">
        <v>3127</v>
      </c>
      <c r="AL5674" s="79">
        <v>0.40175925925925898</v>
      </c>
      <c r="AM5674" s="2">
        <v>2</v>
      </c>
      <c r="AN5674" s="2" t="s">
        <v>4273</v>
      </c>
      <c r="AO5674" s="2" t="s">
        <v>13728</v>
      </c>
    </row>
    <row r="5675" spans="17:41">
      <c r="Q5675">
        <v>0.49534722222222199</v>
      </c>
      <c r="R5675">
        <v>4</v>
      </c>
      <c r="S5675" t="s">
        <v>6948</v>
      </c>
      <c r="T5675" t="s">
        <v>3075</v>
      </c>
      <c r="AL5675" s="79">
        <v>0.40178240740740701</v>
      </c>
      <c r="AM5675" s="2">
        <v>3</v>
      </c>
      <c r="AN5675" s="2" t="s">
        <v>4269</v>
      </c>
      <c r="AO5675" s="2" t="s">
        <v>13717</v>
      </c>
    </row>
    <row r="5676" spans="17:41">
      <c r="Q5676">
        <v>0.49534722222222199</v>
      </c>
      <c r="R5676">
        <v>1</v>
      </c>
      <c r="S5676" t="s">
        <v>2562</v>
      </c>
      <c r="T5676" t="s">
        <v>3129</v>
      </c>
      <c r="AL5676" s="79">
        <v>0.40182870370370399</v>
      </c>
      <c r="AM5676" s="2">
        <v>1</v>
      </c>
      <c r="AN5676" s="2" t="s">
        <v>4345</v>
      </c>
      <c r="AO5676" s="2" t="s">
        <v>13718</v>
      </c>
    </row>
    <row r="5677" spans="17:41">
      <c r="Q5677">
        <v>0.49537037037037002</v>
      </c>
      <c r="R5677">
        <v>1</v>
      </c>
      <c r="S5677" t="s">
        <v>6949</v>
      </c>
      <c r="T5677" t="s">
        <v>3070</v>
      </c>
      <c r="AL5677" s="79">
        <v>0.401863425925926</v>
      </c>
      <c r="AM5677" s="2">
        <v>2</v>
      </c>
      <c r="AN5677" s="2" t="s">
        <v>267</v>
      </c>
      <c r="AO5677" s="2" t="s">
        <v>13717</v>
      </c>
    </row>
    <row r="5678" spans="17:41">
      <c r="Q5678">
        <v>0.49537037037037002</v>
      </c>
      <c r="R5678">
        <v>1</v>
      </c>
      <c r="S5678" t="s">
        <v>6950</v>
      </c>
      <c r="T5678" t="s">
        <v>3075</v>
      </c>
      <c r="AL5678" s="79">
        <v>0.40196759259259301</v>
      </c>
      <c r="AM5678" s="2">
        <v>2</v>
      </c>
      <c r="AN5678" s="2" t="s">
        <v>473</v>
      </c>
      <c r="AO5678" s="2" t="s">
        <v>13728</v>
      </c>
    </row>
    <row r="5679" spans="17:41">
      <c r="Q5679">
        <v>0.495416666666667</v>
      </c>
      <c r="R5679">
        <v>1</v>
      </c>
      <c r="S5679" t="s">
        <v>6951</v>
      </c>
      <c r="T5679" t="s">
        <v>3075</v>
      </c>
      <c r="AL5679" s="79">
        <v>0.401979166666667</v>
      </c>
      <c r="AM5679" s="2">
        <v>1</v>
      </c>
      <c r="AN5679" s="2" t="s">
        <v>1207</v>
      </c>
      <c r="AO5679" s="2" t="s">
        <v>13718</v>
      </c>
    </row>
    <row r="5680" spans="17:41">
      <c r="Q5680">
        <v>0.49542824074074099</v>
      </c>
      <c r="R5680">
        <v>2</v>
      </c>
      <c r="S5680" t="s">
        <v>6952</v>
      </c>
      <c r="T5680" t="s">
        <v>3075</v>
      </c>
      <c r="AL5680" s="79">
        <v>0.40200231481481502</v>
      </c>
      <c r="AM5680" s="2">
        <v>1</v>
      </c>
      <c r="AN5680" s="2" t="s">
        <v>5674</v>
      </c>
      <c r="AO5680" s="2" t="s">
        <v>13719</v>
      </c>
    </row>
    <row r="5681" spans="17:41">
      <c r="Q5681">
        <v>0.49545138888888901</v>
      </c>
      <c r="R5681">
        <v>2</v>
      </c>
      <c r="S5681" t="s">
        <v>6953</v>
      </c>
      <c r="T5681" t="s">
        <v>3075</v>
      </c>
      <c r="AL5681" s="79">
        <v>0.40200231481481502</v>
      </c>
      <c r="AM5681" s="2">
        <v>1</v>
      </c>
      <c r="AN5681" s="2" t="s">
        <v>685</v>
      </c>
      <c r="AO5681" s="2" t="s">
        <v>13717</v>
      </c>
    </row>
    <row r="5682" spans="17:41">
      <c r="Q5682">
        <v>0.49547453703703698</v>
      </c>
      <c r="R5682">
        <v>1</v>
      </c>
      <c r="S5682" t="s">
        <v>6954</v>
      </c>
      <c r="T5682" t="s">
        <v>3075</v>
      </c>
      <c r="AL5682" s="79">
        <v>0.40214120370370399</v>
      </c>
      <c r="AM5682" s="2">
        <v>1</v>
      </c>
      <c r="AN5682" s="2" t="s">
        <v>4610</v>
      </c>
      <c r="AO5682" s="2" t="s">
        <v>13730</v>
      </c>
    </row>
    <row r="5683" spans="17:41">
      <c r="Q5683">
        <v>0.49555555555555603</v>
      </c>
      <c r="R5683">
        <v>2</v>
      </c>
      <c r="S5683" t="s">
        <v>6955</v>
      </c>
      <c r="T5683" t="s">
        <v>3129</v>
      </c>
      <c r="AL5683" s="79">
        <v>0.40223379629629602</v>
      </c>
      <c r="AM5683" s="2">
        <v>1</v>
      </c>
      <c r="AN5683" s="2" t="s">
        <v>12881</v>
      </c>
      <c r="AO5683" s="2" t="s">
        <v>13717</v>
      </c>
    </row>
    <row r="5684" spans="17:41">
      <c r="Q5684">
        <v>0.49560185185185202</v>
      </c>
      <c r="R5684">
        <v>1</v>
      </c>
      <c r="S5684" t="s">
        <v>6956</v>
      </c>
      <c r="T5684" t="s">
        <v>3070</v>
      </c>
      <c r="AL5684" s="79">
        <v>0.40223379629629602</v>
      </c>
      <c r="AM5684" s="2">
        <v>1</v>
      </c>
      <c r="AN5684" s="2" t="s">
        <v>1209</v>
      </c>
      <c r="AO5684" s="2" t="s">
        <v>13722</v>
      </c>
    </row>
    <row r="5685" spans="17:41">
      <c r="Q5685">
        <v>0.495648148148148</v>
      </c>
      <c r="R5685">
        <v>1</v>
      </c>
      <c r="S5685" t="s">
        <v>6957</v>
      </c>
      <c r="T5685" t="s">
        <v>3084</v>
      </c>
      <c r="AL5685" s="79">
        <v>0.402326388888889</v>
      </c>
      <c r="AM5685" s="2">
        <v>1</v>
      </c>
      <c r="AN5685" s="2" t="s">
        <v>5677</v>
      </c>
      <c r="AO5685" s="2" t="s">
        <v>13716</v>
      </c>
    </row>
    <row r="5686" spans="17:41">
      <c r="Q5686">
        <v>0.49568287037037001</v>
      </c>
      <c r="R5686">
        <v>1</v>
      </c>
      <c r="S5686" t="s">
        <v>6958</v>
      </c>
      <c r="T5686" t="s">
        <v>3075</v>
      </c>
      <c r="AL5686" s="79">
        <v>0.40233796296296298</v>
      </c>
      <c r="AM5686" s="2">
        <v>1</v>
      </c>
      <c r="AN5686" s="2" t="s">
        <v>5664</v>
      </c>
      <c r="AO5686" s="2" t="s">
        <v>13719</v>
      </c>
    </row>
    <row r="5687" spans="17:41">
      <c r="Q5687">
        <v>0.49571759259259301</v>
      </c>
      <c r="R5687">
        <v>1</v>
      </c>
      <c r="S5687" t="s">
        <v>6959</v>
      </c>
      <c r="T5687" t="s">
        <v>3074</v>
      </c>
      <c r="AL5687" s="79">
        <v>0.40238425925925903</v>
      </c>
      <c r="AM5687" s="2">
        <v>1</v>
      </c>
      <c r="AN5687" s="2" t="s">
        <v>4089</v>
      </c>
      <c r="AO5687" s="2" t="s">
        <v>13717</v>
      </c>
    </row>
    <row r="5688" spans="17:41">
      <c r="Q5688">
        <v>0.49571759259259301</v>
      </c>
      <c r="R5688">
        <v>1</v>
      </c>
      <c r="S5688" t="s">
        <v>6960</v>
      </c>
      <c r="T5688" t="s">
        <v>3075</v>
      </c>
      <c r="AL5688" s="79">
        <v>0.40243055555555601</v>
      </c>
      <c r="AM5688" s="2">
        <v>2</v>
      </c>
      <c r="AN5688" s="2" t="s">
        <v>5678</v>
      </c>
      <c r="AO5688" s="2" t="s">
        <v>13716</v>
      </c>
    </row>
    <row r="5689" spans="17:41">
      <c r="Q5689">
        <v>0.49574074074074098</v>
      </c>
      <c r="R5689">
        <v>1</v>
      </c>
      <c r="S5689" t="s">
        <v>6961</v>
      </c>
      <c r="T5689" t="s">
        <v>3075</v>
      </c>
      <c r="AL5689" s="79">
        <v>0.40246527777777802</v>
      </c>
      <c r="AM5689" s="2">
        <v>1</v>
      </c>
      <c r="AN5689" s="2" t="s">
        <v>5669</v>
      </c>
      <c r="AO5689" s="2" t="s">
        <v>13719</v>
      </c>
    </row>
    <row r="5690" spans="17:41">
      <c r="Q5690">
        <v>0.49583333333333302</v>
      </c>
      <c r="R5690">
        <v>1</v>
      </c>
      <c r="S5690" t="s">
        <v>6962</v>
      </c>
      <c r="T5690" t="s">
        <v>3074</v>
      </c>
      <c r="AL5690" s="79">
        <v>0.40256944444444398</v>
      </c>
      <c r="AM5690" s="2">
        <v>3</v>
      </c>
      <c r="AN5690" s="2" t="s">
        <v>5676</v>
      </c>
      <c r="AO5690" s="2" t="s">
        <v>13719</v>
      </c>
    </row>
    <row r="5691" spans="17:41">
      <c r="Q5691">
        <v>0.49583333333333302</v>
      </c>
      <c r="R5691">
        <v>1</v>
      </c>
      <c r="S5691" t="s">
        <v>151</v>
      </c>
      <c r="T5691" t="s">
        <v>3071</v>
      </c>
      <c r="AL5691" s="79">
        <v>0.40265046296296297</v>
      </c>
      <c r="AM5691" s="2">
        <v>1</v>
      </c>
      <c r="AN5691" s="2" t="s">
        <v>5679</v>
      </c>
      <c r="AO5691" s="2" t="s">
        <v>13719</v>
      </c>
    </row>
    <row r="5692" spans="17:41">
      <c r="Q5692">
        <v>0.49586805555555602</v>
      </c>
      <c r="R5692">
        <v>1</v>
      </c>
      <c r="S5692" t="s">
        <v>6963</v>
      </c>
      <c r="T5692" t="s">
        <v>3074</v>
      </c>
      <c r="AL5692" s="79">
        <v>0.40266203703703701</v>
      </c>
      <c r="AM5692" s="2">
        <v>1</v>
      </c>
      <c r="AN5692" s="2" t="s">
        <v>842</v>
      </c>
      <c r="AO5692" s="2" t="s">
        <v>13717</v>
      </c>
    </row>
    <row r="5693" spans="17:41">
      <c r="Q5693">
        <v>0.49589120370370399</v>
      </c>
      <c r="R5693">
        <v>1</v>
      </c>
      <c r="S5693" t="s">
        <v>6964</v>
      </c>
      <c r="T5693" t="s">
        <v>3085</v>
      </c>
      <c r="AL5693" s="79">
        <v>0.402673611111111</v>
      </c>
      <c r="AM5693" s="2">
        <v>1</v>
      </c>
      <c r="AN5693" s="2" t="s">
        <v>2562</v>
      </c>
      <c r="AO5693" s="2" t="s">
        <v>13719</v>
      </c>
    </row>
    <row r="5694" spans="17:41">
      <c r="Q5694">
        <v>0.49600694444444399</v>
      </c>
      <c r="R5694">
        <v>1</v>
      </c>
      <c r="S5694" t="s">
        <v>6965</v>
      </c>
      <c r="T5694" t="s">
        <v>3075</v>
      </c>
      <c r="AL5694" s="79">
        <v>0.40276620370370397</v>
      </c>
      <c r="AM5694" s="2">
        <v>1</v>
      </c>
      <c r="AN5694" s="2" t="s">
        <v>2562</v>
      </c>
      <c r="AO5694" s="2" t="s">
        <v>13719</v>
      </c>
    </row>
    <row r="5695" spans="17:41">
      <c r="Q5695">
        <v>0.49614583333333301</v>
      </c>
      <c r="R5695">
        <v>2</v>
      </c>
      <c r="S5695" t="s">
        <v>6966</v>
      </c>
      <c r="T5695" t="s">
        <v>3075</v>
      </c>
      <c r="AL5695" s="79">
        <v>0.402789351851852</v>
      </c>
      <c r="AM5695" s="2">
        <v>1</v>
      </c>
      <c r="AN5695" s="2" t="s">
        <v>686</v>
      </c>
      <c r="AO5695" s="2" t="s">
        <v>13717</v>
      </c>
    </row>
    <row r="5696" spans="17:41">
      <c r="Q5696">
        <v>0.49616898148148098</v>
      </c>
      <c r="R5696">
        <v>1</v>
      </c>
      <c r="S5696" t="s">
        <v>6967</v>
      </c>
      <c r="T5696" t="s">
        <v>3075</v>
      </c>
      <c r="AL5696" s="79">
        <v>0.40281250000000002</v>
      </c>
      <c r="AM5696" s="2">
        <v>1</v>
      </c>
      <c r="AN5696" s="2" t="s">
        <v>2382</v>
      </c>
      <c r="AO5696" s="2" t="s">
        <v>13716</v>
      </c>
    </row>
    <row r="5697" spans="17:41">
      <c r="Q5697">
        <v>0.49620370370370398</v>
      </c>
      <c r="R5697">
        <v>1</v>
      </c>
      <c r="S5697" t="s">
        <v>6968</v>
      </c>
      <c r="T5697" t="s">
        <v>3078</v>
      </c>
      <c r="AL5697" s="79">
        <v>0.40284722222222202</v>
      </c>
      <c r="AM5697" s="2">
        <v>2</v>
      </c>
      <c r="AN5697" s="2" t="s">
        <v>690</v>
      </c>
      <c r="AO5697" s="2" t="s">
        <v>13722</v>
      </c>
    </row>
    <row r="5698" spans="17:41">
      <c r="Q5698">
        <v>0.49621527777777802</v>
      </c>
      <c r="R5698">
        <v>1</v>
      </c>
      <c r="S5698" t="s">
        <v>6969</v>
      </c>
      <c r="T5698" t="s">
        <v>3127</v>
      </c>
      <c r="AL5698" s="79">
        <v>0.40287037037036999</v>
      </c>
      <c r="AM5698" s="2">
        <v>1</v>
      </c>
      <c r="AN5698" s="2" t="s">
        <v>687</v>
      </c>
      <c r="AO5698" s="2" t="s">
        <v>13717</v>
      </c>
    </row>
    <row r="5699" spans="17:41">
      <c r="Q5699">
        <v>0.49621527777777802</v>
      </c>
      <c r="R5699">
        <v>1</v>
      </c>
      <c r="S5699" t="s">
        <v>6970</v>
      </c>
      <c r="T5699" t="s">
        <v>3075</v>
      </c>
      <c r="AL5699" s="79">
        <v>0.40289351851851901</v>
      </c>
      <c r="AM5699" s="2">
        <v>1</v>
      </c>
      <c r="AN5699" s="2" t="s">
        <v>3584</v>
      </c>
      <c r="AO5699" s="2" t="s">
        <v>13718</v>
      </c>
    </row>
    <row r="5700" spans="17:41">
      <c r="Q5700">
        <v>0.49629629629629601</v>
      </c>
      <c r="R5700">
        <v>2</v>
      </c>
      <c r="S5700" t="s">
        <v>6971</v>
      </c>
      <c r="T5700" t="s">
        <v>3071</v>
      </c>
      <c r="AL5700" s="79">
        <v>0.40300925925925901</v>
      </c>
      <c r="AM5700" s="2">
        <v>2</v>
      </c>
      <c r="AN5700" s="2" t="s">
        <v>692</v>
      </c>
      <c r="AO5700" s="2" t="s">
        <v>13722</v>
      </c>
    </row>
    <row r="5701" spans="17:41">
      <c r="Q5701">
        <v>0.496342592592593</v>
      </c>
      <c r="R5701">
        <v>1</v>
      </c>
      <c r="S5701" t="s">
        <v>6972</v>
      </c>
      <c r="T5701" t="s">
        <v>3129</v>
      </c>
      <c r="AL5701" s="79">
        <v>0.40311342592592603</v>
      </c>
      <c r="AM5701" s="2">
        <v>1</v>
      </c>
      <c r="AN5701" s="2" t="s">
        <v>414</v>
      </c>
      <c r="AO5701" s="2" t="s">
        <v>13717</v>
      </c>
    </row>
    <row r="5702" spans="17:41">
      <c r="Q5702">
        <v>0.49641203703703701</v>
      </c>
      <c r="R5702">
        <v>2</v>
      </c>
      <c r="S5702" t="s">
        <v>6973</v>
      </c>
      <c r="T5702" t="s">
        <v>3075</v>
      </c>
      <c r="AL5702" s="79">
        <v>0.40314814814814798</v>
      </c>
      <c r="AM5702" s="2">
        <v>1</v>
      </c>
      <c r="AN5702" s="2" t="s">
        <v>3742</v>
      </c>
      <c r="AO5702" s="2" t="s">
        <v>13722</v>
      </c>
    </row>
    <row r="5703" spans="17:41">
      <c r="Q5703">
        <v>0.496423611111111</v>
      </c>
      <c r="R5703">
        <v>1</v>
      </c>
      <c r="S5703" t="s">
        <v>6974</v>
      </c>
      <c r="T5703" t="s">
        <v>3075</v>
      </c>
      <c r="AL5703" s="79">
        <v>0.40326388888888898</v>
      </c>
      <c r="AM5703" s="2">
        <v>1</v>
      </c>
      <c r="AN5703" s="2" t="s">
        <v>2562</v>
      </c>
      <c r="AO5703" s="2" t="s">
        <v>13719</v>
      </c>
    </row>
    <row r="5704" spans="17:41">
      <c r="Q5704">
        <v>0.496423611111111</v>
      </c>
      <c r="R5704">
        <v>1</v>
      </c>
      <c r="S5704" t="s">
        <v>6975</v>
      </c>
      <c r="T5704" t="s">
        <v>3075</v>
      </c>
      <c r="AL5704" s="79">
        <v>0.403402777777778</v>
      </c>
      <c r="AM5704" s="2">
        <v>1</v>
      </c>
      <c r="AN5704" s="2" t="s">
        <v>2562</v>
      </c>
      <c r="AO5704" s="2" t="s">
        <v>13719</v>
      </c>
    </row>
    <row r="5705" spans="17:41">
      <c r="Q5705">
        <v>0.496423611111111</v>
      </c>
      <c r="R5705">
        <v>2</v>
      </c>
      <c r="S5705" t="s">
        <v>3556</v>
      </c>
      <c r="T5705" t="s">
        <v>3075</v>
      </c>
      <c r="AL5705" s="79">
        <v>0.40342592592592602</v>
      </c>
      <c r="AM5705" s="2">
        <v>1</v>
      </c>
      <c r="AN5705" s="2" t="s">
        <v>995</v>
      </c>
      <c r="AO5705" s="2" t="s">
        <v>13726</v>
      </c>
    </row>
    <row r="5706" spans="17:41">
      <c r="Q5706">
        <v>0.496458333333333</v>
      </c>
      <c r="R5706">
        <v>4</v>
      </c>
      <c r="S5706" t="s">
        <v>6976</v>
      </c>
      <c r="T5706" t="s">
        <v>3075</v>
      </c>
      <c r="AL5706" s="79">
        <v>0.4034375</v>
      </c>
      <c r="AM5706" s="2">
        <v>1</v>
      </c>
      <c r="AN5706" s="2" t="s">
        <v>3014</v>
      </c>
      <c r="AO5706" s="2" t="s">
        <v>13716</v>
      </c>
    </row>
    <row r="5707" spans="17:41">
      <c r="Q5707">
        <v>0.49646990740740699</v>
      </c>
      <c r="R5707">
        <v>4</v>
      </c>
      <c r="S5707" t="s">
        <v>6977</v>
      </c>
      <c r="T5707" t="s">
        <v>3075</v>
      </c>
      <c r="AL5707" s="79">
        <v>0.40348379629629599</v>
      </c>
      <c r="AM5707" s="2">
        <v>1</v>
      </c>
      <c r="AN5707" s="2" t="s">
        <v>5682</v>
      </c>
      <c r="AO5707" s="2" t="s">
        <v>13719</v>
      </c>
    </row>
    <row r="5708" spans="17:41">
      <c r="Q5708">
        <v>0.49649305555555601</v>
      </c>
      <c r="R5708">
        <v>3</v>
      </c>
      <c r="S5708" t="s">
        <v>2562</v>
      </c>
      <c r="T5708" t="s">
        <v>3075</v>
      </c>
      <c r="AL5708" s="79">
        <v>0.40348379629629599</v>
      </c>
      <c r="AM5708" s="2">
        <v>3</v>
      </c>
      <c r="AN5708" s="2" t="s">
        <v>12882</v>
      </c>
      <c r="AO5708" s="2" t="s">
        <v>13722</v>
      </c>
    </row>
    <row r="5709" spans="17:41">
      <c r="Q5709">
        <v>0.49652777777777801</v>
      </c>
      <c r="R5709">
        <v>1</v>
      </c>
      <c r="S5709" t="s">
        <v>6978</v>
      </c>
      <c r="T5709" t="s">
        <v>3075</v>
      </c>
      <c r="AL5709" s="79">
        <v>0.40357638888888903</v>
      </c>
      <c r="AM5709" s="2">
        <v>1</v>
      </c>
      <c r="AN5709" s="2" t="s">
        <v>2381</v>
      </c>
      <c r="AO5709" s="2" t="s">
        <v>13728</v>
      </c>
    </row>
    <row r="5710" spans="17:41">
      <c r="Q5710">
        <v>0.49655092592592598</v>
      </c>
      <c r="R5710">
        <v>1</v>
      </c>
      <c r="S5710" t="s">
        <v>1028</v>
      </c>
      <c r="T5710" t="s">
        <v>3072</v>
      </c>
      <c r="AL5710" s="79">
        <v>0.40358796296296301</v>
      </c>
      <c r="AM5710" s="2">
        <v>1</v>
      </c>
      <c r="AN5710" s="2" t="s">
        <v>5680</v>
      </c>
      <c r="AO5710" s="2" t="s">
        <v>13719</v>
      </c>
    </row>
    <row r="5711" spans="17:41">
      <c r="Q5711">
        <v>0.49664351851851901</v>
      </c>
      <c r="R5711">
        <v>1</v>
      </c>
      <c r="S5711" t="s">
        <v>6979</v>
      </c>
      <c r="T5711" t="s">
        <v>3075</v>
      </c>
      <c r="AL5711" s="79">
        <v>0.40358796296296301</v>
      </c>
      <c r="AM5711" s="2">
        <v>1</v>
      </c>
      <c r="AN5711" s="2" t="s">
        <v>4505</v>
      </c>
      <c r="AO5711" s="2" t="s">
        <v>13722</v>
      </c>
    </row>
    <row r="5712" spans="17:41">
      <c r="Q5712">
        <v>0.49672453703703701</v>
      </c>
      <c r="R5712">
        <v>1</v>
      </c>
      <c r="S5712" t="s">
        <v>6980</v>
      </c>
      <c r="T5712" t="s">
        <v>3129</v>
      </c>
      <c r="AL5712" s="79">
        <v>0.40361111111111098</v>
      </c>
      <c r="AM5712" s="2">
        <v>1</v>
      </c>
      <c r="AN5712" s="2" t="s">
        <v>3018</v>
      </c>
      <c r="AO5712" s="2" t="s">
        <v>13719</v>
      </c>
    </row>
    <row r="5713" spans="17:41">
      <c r="Q5713">
        <v>0.49679398148148102</v>
      </c>
      <c r="R5713">
        <v>1</v>
      </c>
      <c r="S5713" t="s">
        <v>6981</v>
      </c>
      <c r="T5713" t="s">
        <v>3129</v>
      </c>
      <c r="AL5713" s="79">
        <v>0.40369212962963003</v>
      </c>
      <c r="AM5713" s="2">
        <v>1</v>
      </c>
      <c r="AN5713" s="2" t="s">
        <v>3016</v>
      </c>
      <c r="AO5713" s="2" t="s">
        <v>13719</v>
      </c>
    </row>
    <row r="5714" spans="17:41">
      <c r="Q5714">
        <v>0.49699074074074101</v>
      </c>
      <c r="R5714">
        <v>1</v>
      </c>
      <c r="S5714" t="s">
        <v>6982</v>
      </c>
      <c r="T5714" t="s">
        <v>3129</v>
      </c>
      <c r="AL5714" s="79">
        <v>0.403784722222222</v>
      </c>
      <c r="AM5714" s="2">
        <v>1</v>
      </c>
      <c r="AN5714" s="2" t="s">
        <v>12883</v>
      </c>
      <c r="AO5714" s="2" t="s">
        <v>13722</v>
      </c>
    </row>
    <row r="5715" spans="17:41">
      <c r="Q5715">
        <v>0.49699074074074101</v>
      </c>
      <c r="R5715">
        <v>1</v>
      </c>
      <c r="S5715" t="s">
        <v>4009</v>
      </c>
      <c r="T5715" t="s">
        <v>3071</v>
      </c>
      <c r="AL5715" s="79">
        <v>0.40388888888888902</v>
      </c>
      <c r="AM5715" s="2">
        <v>1</v>
      </c>
      <c r="AN5715" s="2" t="s">
        <v>689</v>
      </c>
      <c r="AO5715" s="2" t="s">
        <v>13718</v>
      </c>
    </row>
    <row r="5716" spans="17:41">
      <c r="Q5716">
        <v>0.49708333333333299</v>
      </c>
      <c r="R5716">
        <v>1</v>
      </c>
      <c r="S5716" t="s">
        <v>6983</v>
      </c>
      <c r="T5716" t="s">
        <v>3070</v>
      </c>
      <c r="AL5716" s="79">
        <v>0.40391203703703699</v>
      </c>
      <c r="AM5716" s="2">
        <v>1</v>
      </c>
      <c r="AN5716" s="2" t="s">
        <v>4274</v>
      </c>
      <c r="AO5716" s="2" t="s">
        <v>13717</v>
      </c>
    </row>
    <row r="5717" spans="17:41">
      <c r="Q5717">
        <v>0.49710648148148101</v>
      </c>
      <c r="R5717">
        <v>2</v>
      </c>
      <c r="S5717" t="s">
        <v>6984</v>
      </c>
      <c r="T5717" t="s">
        <v>3129</v>
      </c>
      <c r="AL5717" s="79">
        <v>0.40392361111111103</v>
      </c>
      <c r="AM5717" s="2">
        <v>1</v>
      </c>
      <c r="AN5717" s="2" t="s">
        <v>421</v>
      </c>
      <c r="AO5717" s="2" t="s">
        <v>13722</v>
      </c>
    </row>
    <row r="5718" spans="17:41">
      <c r="Q5718">
        <v>0.49722222222222201</v>
      </c>
      <c r="R5718">
        <v>2</v>
      </c>
      <c r="S5718" t="s">
        <v>6985</v>
      </c>
      <c r="T5718" t="s">
        <v>3075</v>
      </c>
      <c r="AL5718" s="79">
        <v>0.404016203703704</v>
      </c>
      <c r="AM5718" s="2">
        <v>1</v>
      </c>
      <c r="AN5718" s="2" t="s">
        <v>3019</v>
      </c>
      <c r="AO5718" s="2" t="s">
        <v>13719</v>
      </c>
    </row>
    <row r="5719" spans="17:41">
      <c r="Q5719">
        <v>0.49723379629629599</v>
      </c>
      <c r="R5719">
        <v>2</v>
      </c>
      <c r="S5719" t="s">
        <v>6986</v>
      </c>
      <c r="T5719" t="s">
        <v>3075</v>
      </c>
      <c r="AL5719" s="79">
        <v>0.40402777777777799</v>
      </c>
      <c r="AM5719" s="2">
        <v>1</v>
      </c>
      <c r="AN5719" s="2" t="s">
        <v>274</v>
      </c>
      <c r="AO5719" s="2" t="s">
        <v>13722</v>
      </c>
    </row>
    <row r="5720" spans="17:41">
      <c r="Q5720">
        <v>0.49728009259259298</v>
      </c>
      <c r="R5720">
        <v>1</v>
      </c>
      <c r="S5720" t="s">
        <v>6987</v>
      </c>
      <c r="T5720" t="s">
        <v>3075</v>
      </c>
      <c r="AL5720" s="79">
        <v>0.40405092592592601</v>
      </c>
      <c r="AM5720" s="2">
        <v>1</v>
      </c>
      <c r="AN5720" s="2" t="s">
        <v>2562</v>
      </c>
      <c r="AO5720" s="2" t="s">
        <v>13719</v>
      </c>
    </row>
    <row r="5721" spans="17:41">
      <c r="Q5721">
        <v>0.49732638888888903</v>
      </c>
      <c r="R5721">
        <v>1</v>
      </c>
      <c r="S5721" t="s">
        <v>6988</v>
      </c>
      <c r="T5721" t="s">
        <v>3071</v>
      </c>
      <c r="AL5721" s="79">
        <v>0.40406249999999999</v>
      </c>
      <c r="AM5721" s="2">
        <v>1</v>
      </c>
      <c r="AN5721" s="2" t="s">
        <v>691</v>
      </c>
      <c r="AO5721" s="2" t="s">
        <v>13723</v>
      </c>
    </row>
    <row r="5722" spans="17:41">
      <c r="Q5722">
        <v>0.49739583333333298</v>
      </c>
      <c r="R5722">
        <v>1</v>
      </c>
      <c r="S5722" t="s">
        <v>5232</v>
      </c>
      <c r="T5722" t="s">
        <v>3073</v>
      </c>
      <c r="AL5722" s="79">
        <v>0.40410879629629598</v>
      </c>
      <c r="AM5722" s="2">
        <v>4</v>
      </c>
      <c r="AN5722" s="2" t="s">
        <v>2703</v>
      </c>
      <c r="AO5722" s="2" t="s">
        <v>13719</v>
      </c>
    </row>
    <row r="5723" spans="17:41">
      <c r="Q5723">
        <v>0.49751157407407398</v>
      </c>
      <c r="R5723">
        <v>1</v>
      </c>
      <c r="S5723" t="s">
        <v>6989</v>
      </c>
      <c r="T5723" t="s">
        <v>3075</v>
      </c>
      <c r="AL5723" s="79">
        <v>0.404247685185185</v>
      </c>
      <c r="AM5723" s="2">
        <v>1</v>
      </c>
      <c r="AN5723" s="2" t="s">
        <v>527</v>
      </c>
      <c r="AO5723" s="2" t="s">
        <v>13717</v>
      </c>
    </row>
    <row r="5724" spans="17:41">
      <c r="Q5724">
        <v>0.497534722222222</v>
      </c>
      <c r="R5724">
        <v>2</v>
      </c>
      <c r="S5724" t="s">
        <v>6990</v>
      </c>
      <c r="T5724" t="s">
        <v>3075</v>
      </c>
      <c r="AL5724" s="79">
        <v>0.40428240740740701</v>
      </c>
      <c r="AM5724" s="2">
        <v>1</v>
      </c>
      <c r="AN5724" s="2" t="s">
        <v>694</v>
      </c>
      <c r="AO5724" s="2" t="s">
        <v>13717</v>
      </c>
    </row>
    <row r="5725" spans="17:41">
      <c r="Q5725">
        <v>0.49755787037037003</v>
      </c>
      <c r="R5725">
        <v>1</v>
      </c>
      <c r="S5725" t="s">
        <v>6991</v>
      </c>
      <c r="T5725" t="s">
        <v>3074</v>
      </c>
      <c r="AL5725" s="79">
        <v>0.40430555555555597</v>
      </c>
      <c r="AM5725" s="2">
        <v>2</v>
      </c>
      <c r="AN5725" s="2" t="s">
        <v>3564</v>
      </c>
      <c r="AO5725" s="2" t="s">
        <v>13718</v>
      </c>
    </row>
    <row r="5726" spans="17:41">
      <c r="Q5726">
        <v>0.49760416666666701</v>
      </c>
      <c r="R5726">
        <v>3</v>
      </c>
      <c r="S5726" t="s">
        <v>6992</v>
      </c>
      <c r="T5726" t="s">
        <v>3075</v>
      </c>
      <c r="AL5726" s="79">
        <v>0.40434027777777798</v>
      </c>
      <c r="AM5726" s="2">
        <v>1</v>
      </c>
      <c r="AN5726" s="2" t="s">
        <v>2383</v>
      </c>
      <c r="AO5726" s="2" t="s">
        <v>13716</v>
      </c>
    </row>
    <row r="5727" spans="17:41">
      <c r="Q5727">
        <v>0.49766203703703699</v>
      </c>
      <c r="R5727">
        <v>1</v>
      </c>
      <c r="S5727" t="s">
        <v>6993</v>
      </c>
      <c r="T5727" t="s">
        <v>3075</v>
      </c>
      <c r="AL5727" s="79">
        <v>0.40435185185185202</v>
      </c>
      <c r="AM5727" s="2">
        <v>1</v>
      </c>
      <c r="AN5727" s="2" t="s">
        <v>2384</v>
      </c>
      <c r="AO5727" s="2" t="s">
        <v>13716</v>
      </c>
    </row>
    <row r="5728" spans="17:41">
      <c r="Q5728">
        <v>0.49769675925925899</v>
      </c>
      <c r="R5728">
        <v>3</v>
      </c>
      <c r="S5728" t="s">
        <v>6994</v>
      </c>
      <c r="T5728" t="s">
        <v>3075</v>
      </c>
      <c r="AL5728" s="79">
        <v>0.40443287037037001</v>
      </c>
      <c r="AM5728" s="2">
        <v>6</v>
      </c>
      <c r="AN5728" s="2" t="s">
        <v>2562</v>
      </c>
      <c r="AO5728" s="2" t="s">
        <v>13717</v>
      </c>
    </row>
    <row r="5729" spans="17:41">
      <c r="Q5729">
        <v>0.49771990740740701</v>
      </c>
      <c r="R5729">
        <v>1</v>
      </c>
      <c r="S5729" t="s">
        <v>6995</v>
      </c>
      <c r="T5729" t="s">
        <v>3129</v>
      </c>
      <c r="AL5729" s="79">
        <v>0.40445601851851898</v>
      </c>
      <c r="AM5729" s="2">
        <v>1</v>
      </c>
      <c r="AN5729" s="2" t="s">
        <v>12884</v>
      </c>
      <c r="AO5729" s="2" t="s">
        <v>13717</v>
      </c>
    </row>
    <row r="5730" spans="17:41">
      <c r="Q5730">
        <v>0.49775462962963002</v>
      </c>
      <c r="R5730">
        <v>1</v>
      </c>
      <c r="S5730" t="s">
        <v>6996</v>
      </c>
      <c r="T5730" t="s">
        <v>3074</v>
      </c>
      <c r="AL5730" s="79">
        <v>0.404479166666667</v>
      </c>
      <c r="AM5730" s="2">
        <v>1</v>
      </c>
      <c r="AN5730" s="2" t="s">
        <v>12885</v>
      </c>
      <c r="AO5730" s="2" t="s">
        <v>13722</v>
      </c>
    </row>
    <row r="5731" spans="17:41">
      <c r="Q5731">
        <v>0.49777777777777799</v>
      </c>
      <c r="R5731">
        <v>3</v>
      </c>
      <c r="S5731" t="s">
        <v>6997</v>
      </c>
      <c r="T5731" t="s">
        <v>3070</v>
      </c>
      <c r="AL5731" s="79">
        <v>0.40451388888888901</v>
      </c>
      <c r="AM5731" s="2">
        <v>1</v>
      </c>
      <c r="AN5731" s="2" t="s">
        <v>664</v>
      </c>
      <c r="AO5731" s="2" t="s">
        <v>13717</v>
      </c>
    </row>
    <row r="5732" spans="17:41">
      <c r="Q5732">
        <v>0.49777777777777799</v>
      </c>
      <c r="R5732">
        <v>1</v>
      </c>
      <c r="S5732" t="s">
        <v>6998</v>
      </c>
      <c r="T5732" t="s">
        <v>3073</v>
      </c>
      <c r="AL5732" s="79">
        <v>0.40453703703703697</v>
      </c>
      <c r="AM5732" s="2">
        <v>2</v>
      </c>
      <c r="AN5732" s="2" t="s">
        <v>4275</v>
      </c>
      <c r="AO5732" s="2" t="s">
        <v>13717</v>
      </c>
    </row>
    <row r="5733" spans="17:41">
      <c r="Q5733">
        <v>0.49781249999999999</v>
      </c>
      <c r="R5733">
        <v>1</v>
      </c>
      <c r="S5733" t="s">
        <v>6999</v>
      </c>
      <c r="T5733" t="s">
        <v>3075</v>
      </c>
      <c r="AL5733" s="79">
        <v>0.40454861111111101</v>
      </c>
      <c r="AM5733" s="2">
        <v>1</v>
      </c>
      <c r="AN5733" s="2" t="s">
        <v>2604</v>
      </c>
      <c r="AO5733" s="2" t="s">
        <v>13716</v>
      </c>
    </row>
    <row r="5734" spans="17:41">
      <c r="Q5734">
        <v>0.49787037037037002</v>
      </c>
      <c r="R5734">
        <v>1</v>
      </c>
      <c r="S5734" t="s">
        <v>7000</v>
      </c>
      <c r="T5734" t="s">
        <v>3075</v>
      </c>
      <c r="AL5734" s="79">
        <v>0.404560185185185</v>
      </c>
      <c r="AM5734" s="2">
        <v>1</v>
      </c>
      <c r="AN5734" s="2" t="s">
        <v>3984</v>
      </c>
      <c r="AO5734" s="2" t="s">
        <v>13717</v>
      </c>
    </row>
    <row r="5735" spans="17:41">
      <c r="Q5735">
        <v>0.49789351851851898</v>
      </c>
      <c r="R5735">
        <v>1</v>
      </c>
      <c r="S5735" t="s">
        <v>7001</v>
      </c>
      <c r="T5735" t="s">
        <v>3074</v>
      </c>
      <c r="AL5735" s="79">
        <v>0.40458333333333302</v>
      </c>
      <c r="AM5735" s="2">
        <v>1</v>
      </c>
      <c r="AN5735" s="2" t="s">
        <v>422</v>
      </c>
      <c r="AO5735" s="2" t="s">
        <v>13717</v>
      </c>
    </row>
    <row r="5736" spans="17:41">
      <c r="Q5736">
        <v>0.49789351851851898</v>
      </c>
      <c r="R5736">
        <v>2</v>
      </c>
      <c r="S5736" t="s">
        <v>1037</v>
      </c>
      <c r="T5736" t="s">
        <v>3074</v>
      </c>
      <c r="AL5736" s="79">
        <v>0.40461805555555602</v>
      </c>
      <c r="AM5736" s="2">
        <v>2</v>
      </c>
      <c r="AN5736" s="2" t="s">
        <v>5691</v>
      </c>
      <c r="AO5736" s="2" t="s">
        <v>13719</v>
      </c>
    </row>
    <row r="5737" spans="17:41">
      <c r="Q5737">
        <v>0.49789351851851898</v>
      </c>
      <c r="R5737">
        <v>1</v>
      </c>
      <c r="S5737" t="s">
        <v>7002</v>
      </c>
      <c r="T5737" t="s">
        <v>3075</v>
      </c>
      <c r="AL5737" s="79">
        <v>0.40462962962963001</v>
      </c>
      <c r="AM5737" s="2">
        <v>1</v>
      </c>
      <c r="AN5737" s="2" t="s">
        <v>3343</v>
      </c>
      <c r="AO5737" s="2" t="s">
        <v>13717</v>
      </c>
    </row>
    <row r="5738" spans="17:41">
      <c r="Q5738">
        <v>0.49800925925925899</v>
      </c>
      <c r="R5738">
        <v>1</v>
      </c>
      <c r="S5738" t="s">
        <v>335</v>
      </c>
      <c r="T5738" t="s">
        <v>3071</v>
      </c>
      <c r="AL5738" s="79">
        <v>0.404710648148148</v>
      </c>
      <c r="AM5738" s="2">
        <v>1</v>
      </c>
      <c r="AN5738" s="2" t="s">
        <v>2538</v>
      </c>
      <c r="AO5738" s="2" t="s">
        <v>13716</v>
      </c>
    </row>
    <row r="5739" spans="17:41">
      <c r="Q5739">
        <v>0.49803240740740701</v>
      </c>
      <c r="R5739">
        <v>2</v>
      </c>
      <c r="S5739" t="s">
        <v>7003</v>
      </c>
      <c r="T5739" t="s">
        <v>3071</v>
      </c>
      <c r="AL5739" s="79">
        <v>0.40473379629629602</v>
      </c>
      <c r="AM5739" s="2">
        <v>1</v>
      </c>
      <c r="AN5739" s="2" t="s">
        <v>849</v>
      </c>
      <c r="AO5739" s="2" t="s">
        <v>13722</v>
      </c>
    </row>
    <row r="5740" spans="17:41">
      <c r="Q5740">
        <v>0.49809027777777798</v>
      </c>
      <c r="R5740">
        <v>4</v>
      </c>
      <c r="S5740" t="s">
        <v>7004</v>
      </c>
      <c r="T5740" t="s">
        <v>3075</v>
      </c>
      <c r="AL5740" s="79">
        <v>0.40474537037037001</v>
      </c>
      <c r="AM5740" s="2">
        <v>1</v>
      </c>
      <c r="AN5740" s="2" t="s">
        <v>3022</v>
      </c>
      <c r="AO5740" s="2" t="s">
        <v>13719</v>
      </c>
    </row>
    <row r="5741" spans="17:41">
      <c r="Q5741">
        <v>0.49810185185185202</v>
      </c>
      <c r="R5741">
        <v>1</v>
      </c>
      <c r="S5741" t="s">
        <v>7005</v>
      </c>
      <c r="T5741" t="s">
        <v>3070</v>
      </c>
      <c r="AL5741" s="79">
        <v>0.40474537037037001</v>
      </c>
      <c r="AM5741" s="2">
        <v>2</v>
      </c>
      <c r="AN5741" s="2" t="s">
        <v>682</v>
      </c>
      <c r="AO5741" s="2" t="s">
        <v>13720</v>
      </c>
    </row>
    <row r="5742" spans="17:41">
      <c r="Q5742">
        <v>0.498113425925926</v>
      </c>
      <c r="R5742">
        <v>1</v>
      </c>
      <c r="S5742" t="s">
        <v>7006</v>
      </c>
      <c r="T5742" t="s">
        <v>3071</v>
      </c>
      <c r="AL5742" s="79">
        <v>0.40478009259259301</v>
      </c>
      <c r="AM5742" s="2">
        <v>1</v>
      </c>
      <c r="AN5742" s="2" t="s">
        <v>3145</v>
      </c>
      <c r="AO5742" s="2" t="s">
        <v>13722</v>
      </c>
    </row>
    <row r="5743" spans="17:41">
      <c r="Q5743">
        <v>0.49814814814814801</v>
      </c>
      <c r="R5743">
        <v>1</v>
      </c>
      <c r="S5743" t="s">
        <v>7007</v>
      </c>
      <c r="T5743" t="s">
        <v>3129</v>
      </c>
      <c r="AL5743" s="79">
        <v>0.40483796296296298</v>
      </c>
      <c r="AM5743" s="2">
        <v>1</v>
      </c>
      <c r="AN5743" s="2" t="s">
        <v>4270</v>
      </c>
      <c r="AO5743" s="2" t="s">
        <v>13717</v>
      </c>
    </row>
    <row r="5744" spans="17:41">
      <c r="Q5744">
        <v>0.49817129629629597</v>
      </c>
      <c r="R5744">
        <v>1</v>
      </c>
      <c r="S5744" t="s">
        <v>7008</v>
      </c>
      <c r="T5744" t="s">
        <v>3074</v>
      </c>
      <c r="AL5744" s="79">
        <v>0.40489583333333301</v>
      </c>
      <c r="AM5744" s="2">
        <v>1</v>
      </c>
      <c r="AN5744" s="2" t="s">
        <v>623</v>
      </c>
      <c r="AO5744" s="2" t="s">
        <v>13718</v>
      </c>
    </row>
    <row r="5745" spans="17:41">
      <c r="Q5745">
        <v>0.49818287037037001</v>
      </c>
      <c r="R5745">
        <v>1</v>
      </c>
      <c r="S5745" t="s">
        <v>7009</v>
      </c>
      <c r="T5745" t="s">
        <v>3070</v>
      </c>
      <c r="AL5745" s="79">
        <v>0.40490740740740699</v>
      </c>
      <c r="AM5745" s="2">
        <v>1</v>
      </c>
      <c r="AN5745" s="2" t="s">
        <v>3023</v>
      </c>
      <c r="AO5745" s="2" t="s">
        <v>13719</v>
      </c>
    </row>
    <row r="5746" spans="17:41">
      <c r="Q5746">
        <v>0.49820601851851898</v>
      </c>
      <c r="R5746">
        <v>1</v>
      </c>
      <c r="S5746" t="s">
        <v>7010</v>
      </c>
      <c r="T5746" t="s">
        <v>3071</v>
      </c>
      <c r="AL5746" s="79">
        <v>0.40491898148148098</v>
      </c>
      <c r="AM5746" s="2">
        <v>2</v>
      </c>
      <c r="AN5746" s="2" t="s">
        <v>3024</v>
      </c>
      <c r="AO5746" s="2" t="s">
        <v>13719</v>
      </c>
    </row>
    <row r="5747" spans="17:41">
      <c r="Q5747">
        <v>0.498229166666667</v>
      </c>
      <c r="R5747">
        <v>1</v>
      </c>
      <c r="S5747" t="s">
        <v>7011</v>
      </c>
      <c r="T5747" t="s">
        <v>3070</v>
      </c>
      <c r="AL5747" s="79">
        <v>0.40494212962963</v>
      </c>
      <c r="AM5747" s="2">
        <v>1</v>
      </c>
      <c r="AN5747" s="2" t="s">
        <v>695</v>
      </c>
      <c r="AO5747" s="2" t="s">
        <v>13717</v>
      </c>
    </row>
    <row r="5748" spans="17:41">
      <c r="Q5748">
        <v>0.49824074074074098</v>
      </c>
      <c r="R5748">
        <v>2</v>
      </c>
      <c r="S5748" t="s">
        <v>7012</v>
      </c>
      <c r="T5748" t="s">
        <v>3075</v>
      </c>
      <c r="AL5748" s="79">
        <v>0.40498842592592599</v>
      </c>
      <c r="AM5748" s="2">
        <v>2</v>
      </c>
      <c r="AN5748" s="2" t="s">
        <v>723</v>
      </c>
      <c r="AO5748" s="2" t="s">
        <v>13718</v>
      </c>
    </row>
    <row r="5749" spans="17:41">
      <c r="Q5749">
        <v>0.49825231481481502</v>
      </c>
      <c r="R5749">
        <v>1</v>
      </c>
      <c r="S5749" t="s">
        <v>7013</v>
      </c>
      <c r="T5749" t="s">
        <v>3075</v>
      </c>
      <c r="AL5749" s="79">
        <v>0.40500000000000003</v>
      </c>
      <c r="AM5749" s="2">
        <v>1</v>
      </c>
      <c r="AN5749" s="2" t="s">
        <v>309</v>
      </c>
      <c r="AO5749" s="2" t="s">
        <v>13726</v>
      </c>
    </row>
    <row r="5750" spans="17:41">
      <c r="Q5750">
        <v>0.49826388888888901</v>
      </c>
      <c r="R5750">
        <v>1</v>
      </c>
      <c r="S5750" t="s">
        <v>7014</v>
      </c>
      <c r="T5750" t="s">
        <v>3075</v>
      </c>
      <c r="AL5750" s="79">
        <v>0.40503472222222198</v>
      </c>
      <c r="AM5750" s="2">
        <v>1</v>
      </c>
      <c r="AN5750" s="2" t="s">
        <v>12886</v>
      </c>
      <c r="AO5750" s="2" t="s">
        <v>13728</v>
      </c>
    </row>
    <row r="5751" spans="17:41">
      <c r="Q5751">
        <v>0.49844907407407402</v>
      </c>
      <c r="R5751">
        <v>1</v>
      </c>
      <c r="S5751" t="s">
        <v>7015</v>
      </c>
      <c r="T5751" t="s">
        <v>3075</v>
      </c>
      <c r="AL5751" s="79">
        <v>0.40506944444444398</v>
      </c>
      <c r="AM5751" s="2">
        <v>1</v>
      </c>
      <c r="AN5751" s="2" t="s">
        <v>3025</v>
      </c>
      <c r="AO5751" s="2" t="s">
        <v>13719</v>
      </c>
    </row>
    <row r="5752" spans="17:41">
      <c r="Q5752">
        <v>0.49848379629629602</v>
      </c>
      <c r="R5752">
        <v>1</v>
      </c>
      <c r="S5752" t="s">
        <v>4529</v>
      </c>
      <c r="T5752" t="s">
        <v>3074</v>
      </c>
      <c r="AL5752" s="79">
        <v>0.40506944444444398</v>
      </c>
      <c r="AM5752" s="2">
        <v>4</v>
      </c>
      <c r="AN5752" s="2" t="s">
        <v>3822</v>
      </c>
      <c r="AO5752" s="2" t="s">
        <v>13717</v>
      </c>
    </row>
    <row r="5753" spans="17:41">
      <c r="Q5753">
        <v>0.49848379629629602</v>
      </c>
      <c r="R5753">
        <v>2</v>
      </c>
      <c r="S5753" t="s">
        <v>344</v>
      </c>
      <c r="T5753" t="s">
        <v>3129</v>
      </c>
      <c r="AL5753" s="79">
        <v>0.40508101851851902</v>
      </c>
      <c r="AM5753" s="2">
        <v>1</v>
      </c>
      <c r="AN5753" s="2" t="s">
        <v>2386</v>
      </c>
      <c r="AO5753" s="2" t="s">
        <v>13719</v>
      </c>
    </row>
    <row r="5754" spans="17:41">
      <c r="Q5754">
        <v>0.49851851851851903</v>
      </c>
      <c r="R5754">
        <v>1</v>
      </c>
      <c r="S5754" t="s">
        <v>7016</v>
      </c>
      <c r="T5754" t="s">
        <v>3075</v>
      </c>
      <c r="AL5754" s="79">
        <v>0.40511574074074103</v>
      </c>
      <c r="AM5754" s="2">
        <v>1</v>
      </c>
      <c r="AN5754" s="2" t="s">
        <v>5696</v>
      </c>
      <c r="AO5754" s="2" t="s">
        <v>13719</v>
      </c>
    </row>
    <row r="5755" spans="17:41">
      <c r="Q5755">
        <v>0.49851851851851903</v>
      </c>
      <c r="R5755">
        <v>1</v>
      </c>
      <c r="S5755" t="s">
        <v>4003</v>
      </c>
      <c r="T5755" t="s">
        <v>3075</v>
      </c>
      <c r="AL5755" s="79">
        <v>0.40512731481481501</v>
      </c>
      <c r="AM5755" s="2">
        <v>1</v>
      </c>
      <c r="AN5755" s="2" t="s">
        <v>5697</v>
      </c>
      <c r="AO5755" s="2" t="s">
        <v>13719</v>
      </c>
    </row>
    <row r="5756" spans="17:41">
      <c r="Q5756">
        <v>0.498576388888889</v>
      </c>
      <c r="R5756">
        <v>1</v>
      </c>
      <c r="S5756" t="s">
        <v>7017</v>
      </c>
      <c r="T5756" t="s">
        <v>3075</v>
      </c>
      <c r="AL5756" s="79">
        <v>0.40513888888888899</v>
      </c>
      <c r="AM5756" s="2">
        <v>1</v>
      </c>
      <c r="AN5756" s="2" t="s">
        <v>6151</v>
      </c>
      <c r="AO5756" s="2" t="s">
        <v>13722</v>
      </c>
    </row>
    <row r="5757" spans="17:41">
      <c r="Q5757">
        <v>0.49859953703703702</v>
      </c>
      <c r="R5757">
        <v>1</v>
      </c>
      <c r="S5757" t="s">
        <v>3196</v>
      </c>
      <c r="T5757" t="s">
        <v>3074</v>
      </c>
      <c r="AL5757" s="79">
        <v>0.40515046296296298</v>
      </c>
      <c r="AM5757" s="2">
        <v>2</v>
      </c>
      <c r="AN5757" s="2" t="s">
        <v>5698</v>
      </c>
      <c r="AO5757" s="2" t="s">
        <v>13719</v>
      </c>
    </row>
    <row r="5758" spans="17:41">
      <c r="Q5758">
        <v>0.49873842592592599</v>
      </c>
      <c r="R5758">
        <v>1</v>
      </c>
      <c r="S5758" t="s">
        <v>3366</v>
      </c>
      <c r="T5758" t="s">
        <v>3127</v>
      </c>
      <c r="AL5758" s="79">
        <v>0.40518518518518498</v>
      </c>
      <c r="AM5758" s="2">
        <v>1</v>
      </c>
      <c r="AN5758" s="2" t="s">
        <v>5690</v>
      </c>
      <c r="AO5758" s="2" t="s">
        <v>13716</v>
      </c>
    </row>
    <row r="5759" spans="17:41">
      <c r="Q5759">
        <v>0.49886574074074103</v>
      </c>
      <c r="R5759">
        <v>1</v>
      </c>
      <c r="S5759" t="s">
        <v>7018</v>
      </c>
      <c r="T5759" t="s">
        <v>3071</v>
      </c>
      <c r="AL5759" s="79">
        <v>0.405208333333333</v>
      </c>
      <c r="AM5759" s="2">
        <v>1</v>
      </c>
      <c r="AN5759" s="2" t="s">
        <v>4568</v>
      </c>
      <c r="AO5759" s="2" t="s">
        <v>13717</v>
      </c>
    </row>
    <row r="5760" spans="17:41">
      <c r="Q5760">
        <v>0.49899305555555601</v>
      </c>
      <c r="R5760">
        <v>1</v>
      </c>
      <c r="S5760" t="s">
        <v>7019</v>
      </c>
      <c r="T5760" t="s">
        <v>3129</v>
      </c>
      <c r="AL5760" s="79">
        <v>0.40521990740740699</v>
      </c>
      <c r="AM5760" s="2">
        <v>1</v>
      </c>
      <c r="AN5760" s="2" t="s">
        <v>11535</v>
      </c>
      <c r="AO5760" s="2" t="s">
        <v>13718</v>
      </c>
    </row>
    <row r="5761" spans="17:41">
      <c r="Q5761">
        <v>0.49900462962962999</v>
      </c>
      <c r="R5761">
        <v>1</v>
      </c>
      <c r="S5761" t="s">
        <v>1204</v>
      </c>
      <c r="T5761" t="s">
        <v>3075</v>
      </c>
      <c r="AL5761" s="79">
        <v>0.40523148148148103</v>
      </c>
      <c r="AM5761" s="2">
        <v>1</v>
      </c>
      <c r="AN5761" s="2" t="s">
        <v>5699</v>
      </c>
      <c r="AO5761" s="2" t="s">
        <v>13719</v>
      </c>
    </row>
    <row r="5762" spans="17:41">
      <c r="Q5762">
        <v>0.49916666666666698</v>
      </c>
      <c r="R5762">
        <v>1</v>
      </c>
      <c r="S5762" t="s">
        <v>4527</v>
      </c>
      <c r="T5762" t="s">
        <v>3074</v>
      </c>
      <c r="AL5762" s="79">
        <v>0.40525462962962999</v>
      </c>
      <c r="AM5762" s="2">
        <v>1</v>
      </c>
      <c r="AN5762" s="2" t="s">
        <v>5700</v>
      </c>
      <c r="AO5762" s="2" t="s">
        <v>13719</v>
      </c>
    </row>
    <row r="5763" spans="17:41">
      <c r="Q5763">
        <v>0.49924768518518498</v>
      </c>
      <c r="R5763">
        <v>1</v>
      </c>
      <c r="S5763" t="s">
        <v>2562</v>
      </c>
      <c r="T5763" t="s">
        <v>3074</v>
      </c>
      <c r="AL5763" s="79">
        <v>0.40527777777777801</v>
      </c>
      <c r="AM5763" s="2">
        <v>1</v>
      </c>
      <c r="AN5763" s="2" t="s">
        <v>5701</v>
      </c>
      <c r="AO5763" s="2" t="s">
        <v>13719</v>
      </c>
    </row>
    <row r="5764" spans="17:41">
      <c r="Q5764">
        <v>0.49925925925925901</v>
      </c>
      <c r="R5764">
        <v>3</v>
      </c>
      <c r="S5764" t="s">
        <v>7020</v>
      </c>
      <c r="T5764" t="s">
        <v>3071</v>
      </c>
      <c r="AL5764" s="79">
        <v>0.405289351851852</v>
      </c>
      <c r="AM5764" s="2">
        <v>1</v>
      </c>
      <c r="AN5764" s="2" t="s">
        <v>12786</v>
      </c>
      <c r="AO5764" s="2" t="s">
        <v>13717</v>
      </c>
    </row>
    <row r="5765" spans="17:41">
      <c r="Q5765">
        <v>0.49935185185185199</v>
      </c>
      <c r="R5765">
        <v>1</v>
      </c>
      <c r="S5765" t="s">
        <v>2562</v>
      </c>
      <c r="T5765" t="s">
        <v>3129</v>
      </c>
      <c r="AL5765" s="79">
        <v>0.40531250000000002</v>
      </c>
      <c r="AM5765" s="2">
        <v>1</v>
      </c>
      <c r="AN5765" s="2" t="s">
        <v>3026</v>
      </c>
      <c r="AO5765" s="2" t="s">
        <v>13719</v>
      </c>
    </row>
    <row r="5766" spans="17:41">
      <c r="Q5766">
        <v>0.49936342592592597</v>
      </c>
      <c r="R5766">
        <v>2</v>
      </c>
      <c r="S5766" t="s">
        <v>7021</v>
      </c>
      <c r="T5766" t="s">
        <v>3074</v>
      </c>
      <c r="AL5766" s="79">
        <v>0.40531250000000002</v>
      </c>
      <c r="AM5766" s="2">
        <v>3</v>
      </c>
      <c r="AN5766" s="2" t="s">
        <v>598</v>
      </c>
      <c r="AO5766" s="2" t="s">
        <v>13717</v>
      </c>
    </row>
    <row r="5767" spans="17:41">
      <c r="Q5767">
        <v>0.49939814814814798</v>
      </c>
      <c r="R5767">
        <v>4</v>
      </c>
      <c r="S5767" t="s">
        <v>7022</v>
      </c>
      <c r="T5767" t="s">
        <v>3075</v>
      </c>
      <c r="AL5767" s="79">
        <v>0.40533564814814799</v>
      </c>
      <c r="AM5767" s="2">
        <v>1</v>
      </c>
      <c r="AN5767" s="2" t="s">
        <v>697</v>
      </c>
      <c r="AO5767" s="2" t="s">
        <v>13717</v>
      </c>
    </row>
    <row r="5768" spans="17:41">
      <c r="Q5768">
        <v>0.49951388888888898</v>
      </c>
      <c r="R5768">
        <v>2</v>
      </c>
      <c r="S5768" t="s">
        <v>7023</v>
      </c>
      <c r="T5768" t="s">
        <v>3075</v>
      </c>
      <c r="AL5768" s="79">
        <v>0.40534722222222203</v>
      </c>
      <c r="AM5768" s="2">
        <v>1</v>
      </c>
      <c r="AN5768" s="2" t="s">
        <v>426</v>
      </c>
      <c r="AO5768" s="2" t="s">
        <v>13717</v>
      </c>
    </row>
    <row r="5769" spans="17:41">
      <c r="Q5769">
        <v>0.49951388888888898</v>
      </c>
      <c r="R5769">
        <v>1</v>
      </c>
      <c r="S5769" t="s">
        <v>7024</v>
      </c>
      <c r="T5769" t="s">
        <v>3075</v>
      </c>
      <c r="AL5769" s="79">
        <v>0.40535879629629601</v>
      </c>
      <c r="AM5769" s="2">
        <v>2</v>
      </c>
      <c r="AN5769" s="2" t="s">
        <v>5702</v>
      </c>
      <c r="AO5769" s="2" t="s">
        <v>13719</v>
      </c>
    </row>
    <row r="5770" spans="17:41">
      <c r="Q5770">
        <v>0.499537037037037</v>
      </c>
      <c r="R5770">
        <v>2</v>
      </c>
      <c r="S5770" t="s">
        <v>7025</v>
      </c>
      <c r="T5770" t="s">
        <v>3075</v>
      </c>
      <c r="AL5770" s="79">
        <v>0.40537037037036999</v>
      </c>
      <c r="AM5770" s="2">
        <v>1</v>
      </c>
      <c r="AN5770" s="2" t="s">
        <v>851</v>
      </c>
      <c r="AO5770" s="2" t="s">
        <v>13722</v>
      </c>
    </row>
    <row r="5771" spans="17:41">
      <c r="Q5771">
        <v>0.49958333333333299</v>
      </c>
      <c r="R5771">
        <v>1</v>
      </c>
      <c r="S5771" t="s">
        <v>7026</v>
      </c>
      <c r="T5771" t="s">
        <v>3075</v>
      </c>
      <c r="AL5771" s="79">
        <v>0.40538194444444398</v>
      </c>
      <c r="AM5771" s="2">
        <v>2</v>
      </c>
      <c r="AN5771" s="2" t="s">
        <v>698</v>
      </c>
      <c r="AO5771" s="2" t="s">
        <v>13717</v>
      </c>
    </row>
    <row r="5772" spans="17:41">
      <c r="Q5772">
        <v>0.49959490740740697</v>
      </c>
      <c r="R5772">
        <v>1</v>
      </c>
      <c r="S5772" t="s">
        <v>6413</v>
      </c>
      <c r="T5772" t="s">
        <v>3074</v>
      </c>
      <c r="AL5772" s="79">
        <v>0.40539351851851901</v>
      </c>
      <c r="AM5772" s="2">
        <v>1</v>
      </c>
      <c r="AN5772" s="2" t="s">
        <v>1665</v>
      </c>
      <c r="AO5772" s="2" t="s">
        <v>13717</v>
      </c>
    </row>
    <row r="5773" spans="17:41">
      <c r="Q5773">
        <v>0.49962962962962998</v>
      </c>
      <c r="R5773">
        <v>1</v>
      </c>
      <c r="S5773" t="s">
        <v>7027</v>
      </c>
      <c r="T5773" t="s">
        <v>3075</v>
      </c>
      <c r="AL5773" s="79">
        <v>0.405439814814815</v>
      </c>
      <c r="AM5773" s="2">
        <v>1</v>
      </c>
      <c r="AN5773" s="2" t="s">
        <v>12887</v>
      </c>
      <c r="AO5773" s="2" t="s">
        <v>13728</v>
      </c>
    </row>
    <row r="5774" spans="17:41">
      <c r="Q5774">
        <v>0.49964120370370402</v>
      </c>
      <c r="R5774">
        <v>1</v>
      </c>
      <c r="S5774" t="s">
        <v>3271</v>
      </c>
      <c r="T5774" t="s">
        <v>3075</v>
      </c>
      <c r="AL5774" s="79">
        <v>0.40550925925925901</v>
      </c>
      <c r="AM5774" s="2">
        <v>2</v>
      </c>
      <c r="AN5774" s="2" t="s">
        <v>5704</v>
      </c>
      <c r="AO5774" s="2" t="s">
        <v>13719</v>
      </c>
    </row>
    <row r="5775" spans="17:41">
      <c r="Q5775">
        <v>0.49966435185185198</v>
      </c>
      <c r="R5775">
        <v>2</v>
      </c>
      <c r="S5775" t="s">
        <v>7028</v>
      </c>
      <c r="T5775" t="s">
        <v>3075</v>
      </c>
      <c r="AL5775" s="79">
        <v>0.40553240740740698</v>
      </c>
      <c r="AM5775" s="2">
        <v>2</v>
      </c>
      <c r="AN5775" s="2" t="s">
        <v>5688</v>
      </c>
      <c r="AO5775" s="2" t="s">
        <v>13716</v>
      </c>
    </row>
    <row r="5776" spans="17:41">
      <c r="Q5776">
        <v>0.49969907407407399</v>
      </c>
      <c r="R5776">
        <v>1</v>
      </c>
      <c r="S5776" t="s">
        <v>7029</v>
      </c>
      <c r="T5776" t="s">
        <v>3075</v>
      </c>
      <c r="AL5776" s="79">
        <v>0.40553240740740698</v>
      </c>
      <c r="AM5776" s="2">
        <v>1</v>
      </c>
      <c r="AN5776" s="2" t="s">
        <v>3017</v>
      </c>
      <c r="AO5776" s="2" t="s">
        <v>13717</v>
      </c>
    </row>
    <row r="5777" spans="17:41">
      <c r="Q5777">
        <v>0.49972222222222201</v>
      </c>
      <c r="R5777">
        <v>1</v>
      </c>
      <c r="S5777" t="s">
        <v>7030</v>
      </c>
      <c r="T5777" t="s">
        <v>3070</v>
      </c>
      <c r="AL5777" s="79">
        <v>0.40556712962962999</v>
      </c>
      <c r="AM5777" s="2">
        <v>1</v>
      </c>
      <c r="AN5777" s="2" t="s">
        <v>3027</v>
      </c>
      <c r="AO5777" s="2" t="s">
        <v>13719</v>
      </c>
    </row>
    <row r="5778" spans="17:41">
      <c r="Q5778">
        <v>0.499768518518519</v>
      </c>
      <c r="R5778">
        <v>1</v>
      </c>
      <c r="S5778" t="s">
        <v>7031</v>
      </c>
      <c r="T5778" t="s">
        <v>3075</v>
      </c>
      <c r="AL5778" s="79">
        <v>0.40557870370370402</v>
      </c>
      <c r="AM5778" s="2">
        <v>1</v>
      </c>
      <c r="AN5778" s="2" t="s">
        <v>4632</v>
      </c>
      <c r="AO5778" s="2" t="s">
        <v>13718</v>
      </c>
    </row>
    <row r="5779" spans="17:41">
      <c r="Q5779">
        <v>0.49980324074074101</v>
      </c>
      <c r="R5779">
        <v>2</v>
      </c>
      <c r="S5779" t="s">
        <v>7032</v>
      </c>
      <c r="T5779" t="s">
        <v>3088</v>
      </c>
      <c r="AL5779" s="79">
        <v>0.40559027777777801</v>
      </c>
      <c r="AM5779" s="2">
        <v>2</v>
      </c>
      <c r="AN5779" s="2" t="s">
        <v>5708</v>
      </c>
      <c r="AO5779" s="2" t="s">
        <v>13719</v>
      </c>
    </row>
    <row r="5780" spans="17:41">
      <c r="Q5780">
        <v>0.49983796296296301</v>
      </c>
      <c r="R5780">
        <v>1</v>
      </c>
      <c r="S5780" t="s">
        <v>7033</v>
      </c>
      <c r="T5780" t="s">
        <v>3074</v>
      </c>
      <c r="AL5780" s="79">
        <v>0.405636574074074</v>
      </c>
      <c r="AM5780" s="2">
        <v>1</v>
      </c>
      <c r="AN5780" s="2" t="s">
        <v>5693</v>
      </c>
      <c r="AO5780" s="2" t="s">
        <v>13716</v>
      </c>
    </row>
    <row r="5781" spans="17:41">
      <c r="Q5781">
        <v>0.49989583333333298</v>
      </c>
      <c r="R5781">
        <v>1</v>
      </c>
      <c r="S5781" t="s">
        <v>7034</v>
      </c>
      <c r="T5781" t="s">
        <v>3075</v>
      </c>
      <c r="AL5781" s="79">
        <v>0.40564814814814798</v>
      </c>
      <c r="AM5781" s="2">
        <v>1</v>
      </c>
      <c r="AN5781" s="2" t="s">
        <v>139</v>
      </c>
      <c r="AO5781" s="2" t="s">
        <v>13728</v>
      </c>
    </row>
    <row r="5782" spans="17:41">
      <c r="Q5782">
        <v>0.49996527777777799</v>
      </c>
      <c r="R5782">
        <v>2</v>
      </c>
      <c r="S5782" t="s">
        <v>7035</v>
      </c>
      <c r="T5782" t="s">
        <v>3075</v>
      </c>
      <c r="AL5782" s="79">
        <v>0.40565972222222202</v>
      </c>
      <c r="AM5782" s="2">
        <v>1</v>
      </c>
      <c r="AN5782" s="2" t="s">
        <v>5710</v>
      </c>
      <c r="AO5782" s="2" t="s">
        <v>13719</v>
      </c>
    </row>
    <row r="5783" spans="17:41">
      <c r="Q5783">
        <v>0.50006944444444401</v>
      </c>
      <c r="R5783">
        <v>1</v>
      </c>
      <c r="S5783" t="s">
        <v>7036</v>
      </c>
      <c r="T5783" t="s">
        <v>3089</v>
      </c>
      <c r="AL5783" s="79">
        <v>0.405671296296296</v>
      </c>
      <c r="AM5783" s="2">
        <v>2</v>
      </c>
      <c r="AN5783" s="2" t="s">
        <v>5689</v>
      </c>
      <c r="AO5783" s="2" t="s">
        <v>13716</v>
      </c>
    </row>
    <row r="5784" spans="17:41">
      <c r="Q5784">
        <v>0.50012731481481498</v>
      </c>
      <c r="R5784">
        <v>1</v>
      </c>
      <c r="S5784" t="s">
        <v>7037</v>
      </c>
      <c r="T5784" t="s">
        <v>3091</v>
      </c>
      <c r="AL5784" s="79">
        <v>0.40568287037036999</v>
      </c>
      <c r="AM5784" s="2">
        <v>1</v>
      </c>
      <c r="AN5784" s="2" t="s">
        <v>5711</v>
      </c>
      <c r="AO5784" s="2" t="s">
        <v>13719</v>
      </c>
    </row>
    <row r="5785" spans="17:41">
      <c r="Q5785">
        <v>0.50012731481481498</v>
      </c>
      <c r="R5785">
        <v>1</v>
      </c>
      <c r="S5785" t="s">
        <v>3669</v>
      </c>
      <c r="T5785" t="s">
        <v>3077</v>
      </c>
      <c r="AL5785" s="79">
        <v>0.40570601851851901</v>
      </c>
      <c r="AM5785" s="2">
        <v>3</v>
      </c>
      <c r="AN5785" s="2" t="s">
        <v>5712</v>
      </c>
      <c r="AO5785" s="2" t="s">
        <v>13719</v>
      </c>
    </row>
    <row r="5786" spans="17:41">
      <c r="Q5786">
        <v>0.50020833333333303</v>
      </c>
      <c r="R5786">
        <v>1</v>
      </c>
      <c r="S5786" t="s">
        <v>7038</v>
      </c>
      <c r="T5786" t="s">
        <v>3070</v>
      </c>
      <c r="AL5786" s="79">
        <v>0.40574074074074101</v>
      </c>
      <c r="AM5786" s="2">
        <v>3</v>
      </c>
      <c r="AN5786" s="2" t="s">
        <v>5713</v>
      </c>
      <c r="AO5786" s="2" t="s">
        <v>13719</v>
      </c>
    </row>
    <row r="5787" spans="17:41">
      <c r="Q5787">
        <v>0.50031250000000005</v>
      </c>
      <c r="R5787">
        <v>1</v>
      </c>
      <c r="S5787" t="s">
        <v>7039</v>
      </c>
      <c r="T5787" t="s">
        <v>3070</v>
      </c>
      <c r="AL5787" s="79">
        <v>0.40577546296296302</v>
      </c>
      <c r="AM5787" s="2">
        <v>4</v>
      </c>
      <c r="AN5787" s="2" t="s">
        <v>696</v>
      </c>
      <c r="AO5787" s="2" t="s">
        <v>13718</v>
      </c>
    </row>
    <row r="5788" spans="17:41">
      <c r="Q5788">
        <v>0.50035879629629598</v>
      </c>
      <c r="R5788">
        <v>1</v>
      </c>
      <c r="S5788" t="s">
        <v>3362</v>
      </c>
      <c r="T5788" t="s">
        <v>3074</v>
      </c>
      <c r="AL5788" s="79">
        <v>0.40581018518518502</v>
      </c>
      <c r="AM5788" s="2">
        <v>1</v>
      </c>
      <c r="AN5788" s="2" t="s">
        <v>5694</v>
      </c>
      <c r="AO5788" s="2" t="s">
        <v>13716</v>
      </c>
    </row>
    <row r="5789" spans="17:41">
      <c r="Q5789">
        <v>0.50037037037037002</v>
      </c>
      <c r="R5789">
        <v>2</v>
      </c>
      <c r="S5789" t="s">
        <v>473</v>
      </c>
      <c r="T5789" t="s">
        <v>3075</v>
      </c>
      <c r="AL5789" s="79">
        <v>0.40585648148148101</v>
      </c>
      <c r="AM5789" s="2">
        <v>1</v>
      </c>
      <c r="AN5789" s="2" t="s">
        <v>700</v>
      </c>
      <c r="AO5789" s="2" t="s">
        <v>13717</v>
      </c>
    </row>
    <row r="5790" spans="17:41">
      <c r="Q5790">
        <v>0.500462962962963</v>
      </c>
      <c r="R5790">
        <v>1</v>
      </c>
      <c r="S5790" t="s">
        <v>3194</v>
      </c>
      <c r="T5790" t="s">
        <v>3076</v>
      </c>
      <c r="AL5790" s="79">
        <v>0.405868055555556</v>
      </c>
      <c r="AM5790" s="2">
        <v>1</v>
      </c>
      <c r="AN5790" s="2" t="s">
        <v>850</v>
      </c>
      <c r="AO5790" s="2" t="s">
        <v>13722</v>
      </c>
    </row>
    <row r="5791" spans="17:41">
      <c r="Q5791">
        <v>0.50048611111111097</v>
      </c>
      <c r="R5791">
        <v>1</v>
      </c>
      <c r="S5791" t="s">
        <v>7040</v>
      </c>
      <c r="T5791" t="s">
        <v>3070</v>
      </c>
      <c r="AL5791" s="79">
        <v>0.40587962962962998</v>
      </c>
      <c r="AM5791" s="2">
        <v>2</v>
      </c>
      <c r="AN5791" s="2" t="s">
        <v>428</v>
      </c>
      <c r="AO5791" s="2" t="s">
        <v>13717</v>
      </c>
    </row>
    <row r="5792" spans="17:41">
      <c r="Q5792">
        <v>0.50054398148148105</v>
      </c>
      <c r="R5792">
        <v>1</v>
      </c>
      <c r="S5792" t="s">
        <v>7041</v>
      </c>
      <c r="T5792" t="s">
        <v>3129</v>
      </c>
      <c r="AL5792" s="79">
        <v>0.40589120370370402</v>
      </c>
      <c r="AM5792" s="2">
        <v>2</v>
      </c>
      <c r="AN5792" s="2" t="s">
        <v>699</v>
      </c>
      <c r="AO5792" s="2" t="s">
        <v>13718</v>
      </c>
    </row>
    <row r="5793" spans="17:41">
      <c r="Q5793">
        <v>0.50059027777777798</v>
      </c>
      <c r="R5793">
        <v>1</v>
      </c>
      <c r="S5793" t="s">
        <v>7042</v>
      </c>
      <c r="T5793" t="s">
        <v>3129</v>
      </c>
      <c r="AL5793" s="79">
        <v>0.405902777777778</v>
      </c>
      <c r="AM5793" s="2">
        <v>2</v>
      </c>
      <c r="AN5793" s="2" t="s">
        <v>429</v>
      </c>
      <c r="AO5793" s="2" t="s">
        <v>13717</v>
      </c>
    </row>
    <row r="5794" spans="17:41">
      <c r="Q5794">
        <v>0.50060185185185202</v>
      </c>
      <c r="R5794">
        <v>1</v>
      </c>
      <c r="S5794" t="s">
        <v>7043</v>
      </c>
      <c r="T5794" t="s">
        <v>3070</v>
      </c>
      <c r="AL5794" s="79">
        <v>0.40592592592592602</v>
      </c>
      <c r="AM5794" s="2">
        <v>2</v>
      </c>
      <c r="AN5794" s="2" t="s">
        <v>430</v>
      </c>
      <c r="AO5794" s="2" t="s">
        <v>13717</v>
      </c>
    </row>
    <row r="5795" spans="17:41">
      <c r="Q5795">
        <v>0.50067129629629603</v>
      </c>
      <c r="R5795">
        <v>2</v>
      </c>
      <c r="S5795" t="s">
        <v>7044</v>
      </c>
      <c r="T5795" t="s">
        <v>3129</v>
      </c>
      <c r="AL5795" s="79">
        <v>0.40597222222222201</v>
      </c>
      <c r="AM5795" s="2">
        <v>1</v>
      </c>
      <c r="AN5795" s="2" t="s">
        <v>431</v>
      </c>
      <c r="AO5795" s="2" t="s">
        <v>13717</v>
      </c>
    </row>
    <row r="5796" spans="17:41">
      <c r="Q5796">
        <v>0.50068287037036996</v>
      </c>
      <c r="R5796">
        <v>1</v>
      </c>
      <c r="S5796" t="s">
        <v>7045</v>
      </c>
      <c r="T5796" t="s">
        <v>3070</v>
      </c>
      <c r="AL5796" s="79">
        <v>0.40608796296296301</v>
      </c>
      <c r="AM5796" s="2">
        <v>1</v>
      </c>
      <c r="AN5796" s="2" t="s">
        <v>3669</v>
      </c>
      <c r="AO5796" s="2" t="s">
        <v>13722</v>
      </c>
    </row>
    <row r="5797" spans="17:41">
      <c r="Q5797">
        <v>0.50077546296296305</v>
      </c>
      <c r="R5797">
        <v>1</v>
      </c>
      <c r="S5797" t="s">
        <v>7046</v>
      </c>
      <c r="T5797" t="s">
        <v>3072</v>
      </c>
      <c r="AL5797" s="79">
        <v>0.40614583333333298</v>
      </c>
      <c r="AM5797" s="2">
        <v>1</v>
      </c>
      <c r="AN5797" s="2" t="s">
        <v>12888</v>
      </c>
      <c r="AO5797" s="2" t="s">
        <v>13721</v>
      </c>
    </row>
    <row r="5798" spans="17:41">
      <c r="Q5798">
        <v>0.50083333333333302</v>
      </c>
      <c r="R5798">
        <v>1</v>
      </c>
      <c r="S5798" t="s">
        <v>3329</v>
      </c>
      <c r="T5798" t="s">
        <v>3074</v>
      </c>
      <c r="AL5798" s="79">
        <v>0.40615740740740702</v>
      </c>
      <c r="AM5798" s="2">
        <v>1</v>
      </c>
      <c r="AN5798" s="2" t="s">
        <v>852</v>
      </c>
      <c r="AO5798" s="2" t="s">
        <v>13722</v>
      </c>
    </row>
    <row r="5799" spans="17:41">
      <c r="Q5799">
        <v>0.50085648148148099</v>
      </c>
      <c r="R5799">
        <v>3</v>
      </c>
      <c r="S5799" t="s">
        <v>7047</v>
      </c>
      <c r="T5799" t="s">
        <v>3084</v>
      </c>
      <c r="AL5799" s="79">
        <v>0.40616898148148201</v>
      </c>
      <c r="AM5799" s="2">
        <v>2</v>
      </c>
      <c r="AN5799" s="2" t="s">
        <v>989</v>
      </c>
      <c r="AO5799" s="2" t="s">
        <v>13721</v>
      </c>
    </row>
    <row r="5800" spans="17:41">
      <c r="Q5800">
        <v>0.50087962962962995</v>
      </c>
      <c r="R5800">
        <v>1</v>
      </c>
      <c r="S5800" t="s">
        <v>7048</v>
      </c>
      <c r="T5800" t="s">
        <v>3076</v>
      </c>
      <c r="AL5800" s="79">
        <v>0.40627314814814802</v>
      </c>
      <c r="AM5800" s="2">
        <v>3</v>
      </c>
      <c r="AN5800" s="2" t="s">
        <v>5719</v>
      </c>
      <c r="AO5800" s="2" t="s">
        <v>13719</v>
      </c>
    </row>
    <row r="5801" spans="17:41">
      <c r="Q5801">
        <v>0.50089120370370399</v>
      </c>
      <c r="R5801">
        <v>1</v>
      </c>
      <c r="S5801" t="s">
        <v>7049</v>
      </c>
      <c r="T5801" t="s">
        <v>3078</v>
      </c>
      <c r="AL5801" s="79">
        <v>0.40634259259259298</v>
      </c>
      <c r="AM5801" s="2">
        <v>3</v>
      </c>
      <c r="AN5801" s="2" t="s">
        <v>2562</v>
      </c>
      <c r="AO5801" s="2" t="s">
        <v>13719</v>
      </c>
    </row>
    <row r="5802" spans="17:41">
      <c r="Q5802">
        <v>0.500925925925926</v>
      </c>
      <c r="R5802">
        <v>1</v>
      </c>
      <c r="S5802" t="s">
        <v>3180</v>
      </c>
      <c r="T5802" t="s">
        <v>3074</v>
      </c>
      <c r="AL5802" s="79">
        <v>0.40642361111111103</v>
      </c>
      <c r="AM5802" s="2">
        <v>1</v>
      </c>
      <c r="AN5802" s="2" t="s">
        <v>2562</v>
      </c>
      <c r="AO5802" s="2" t="s">
        <v>13719</v>
      </c>
    </row>
    <row r="5803" spans="17:41">
      <c r="Q5803">
        <v>0.500960648148148</v>
      </c>
      <c r="R5803">
        <v>1</v>
      </c>
      <c r="S5803" t="s">
        <v>7050</v>
      </c>
      <c r="T5803" t="s">
        <v>3075</v>
      </c>
      <c r="AL5803" s="79">
        <v>0.40642361111111103</v>
      </c>
      <c r="AM5803" s="2">
        <v>1</v>
      </c>
      <c r="AN5803" s="2" t="s">
        <v>433</v>
      </c>
      <c r="AO5803" s="2" t="s">
        <v>13717</v>
      </c>
    </row>
    <row r="5804" spans="17:41">
      <c r="Q5804">
        <v>0.50098379629629597</v>
      </c>
      <c r="R5804">
        <v>2</v>
      </c>
      <c r="S5804" t="s">
        <v>2562</v>
      </c>
      <c r="T5804" t="s">
        <v>3075</v>
      </c>
      <c r="AL5804" s="79">
        <v>0.40643518518518501</v>
      </c>
      <c r="AM5804" s="2">
        <v>1</v>
      </c>
      <c r="AN5804" s="2" t="s">
        <v>5705</v>
      </c>
      <c r="AO5804" s="2" t="s">
        <v>13719</v>
      </c>
    </row>
    <row r="5805" spans="17:41">
      <c r="Q5805">
        <v>0.50099537037037001</v>
      </c>
      <c r="R5805">
        <v>2</v>
      </c>
      <c r="S5805" t="s">
        <v>7051</v>
      </c>
      <c r="T5805" t="s">
        <v>3070</v>
      </c>
      <c r="AL5805" s="79">
        <v>0.406481481481481</v>
      </c>
      <c r="AM5805" s="2">
        <v>1</v>
      </c>
      <c r="AN5805" s="2" t="s">
        <v>434</v>
      </c>
      <c r="AO5805" s="2" t="s">
        <v>13717</v>
      </c>
    </row>
    <row r="5806" spans="17:41">
      <c r="Q5806">
        <v>0.50101851851851897</v>
      </c>
      <c r="R5806">
        <v>1</v>
      </c>
      <c r="S5806" t="s">
        <v>7052</v>
      </c>
      <c r="T5806" t="s">
        <v>3075</v>
      </c>
      <c r="AL5806" s="79">
        <v>0.40650462962963002</v>
      </c>
      <c r="AM5806" s="2">
        <v>2</v>
      </c>
      <c r="AN5806" s="2" t="s">
        <v>701</v>
      </c>
      <c r="AO5806" s="2" t="s">
        <v>13718</v>
      </c>
    </row>
    <row r="5807" spans="17:41">
      <c r="Q5807">
        <v>0.50103009259259301</v>
      </c>
      <c r="R5807">
        <v>1</v>
      </c>
      <c r="S5807" t="s">
        <v>7053</v>
      </c>
      <c r="T5807" t="s">
        <v>3071</v>
      </c>
      <c r="AL5807" s="79">
        <v>0.406516203703704</v>
      </c>
      <c r="AM5807" s="2">
        <v>2</v>
      </c>
      <c r="AN5807" s="2" t="s">
        <v>3030</v>
      </c>
      <c r="AO5807" s="2" t="s">
        <v>13719</v>
      </c>
    </row>
    <row r="5808" spans="17:41">
      <c r="Q5808">
        <v>0.50103009259259301</v>
      </c>
      <c r="R5808">
        <v>1</v>
      </c>
      <c r="S5808" t="s">
        <v>280</v>
      </c>
      <c r="T5808" t="s">
        <v>3075</v>
      </c>
      <c r="AL5808" s="79">
        <v>0.406516203703704</v>
      </c>
      <c r="AM5808" s="2">
        <v>1</v>
      </c>
      <c r="AN5808" s="2" t="s">
        <v>684</v>
      </c>
      <c r="AO5808" s="2" t="s">
        <v>13717</v>
      </c>
    </row>
    <row r="5809" spans="17:41">
      <c r="Q5809">
        <v>0.50108796296296299</v>
      </c>
      <c r="R5809">
        <v>1</v>
      </c>
      <c r="S5809" t="s">
        <v>7054</v>
      </c>
      <c r="T5809" t="s">
        <v>3075</v>
      </c>
      <c r="AL5809" s="79">
        <v>0.40657407407407398</v>
      </c>
      <c r="AM5809" s="2">
        <v>1</v>
      </c>
      <c r="AN5809" s="2" t="s">
        <v>2008</v>
      </c>
      <c r="AO5809" s="2" t="s">
        <v>13718</v>
      </c>
    </row>
    <row r="5810" spans="17:41">
      <c r="Q5810">
        <v>0.50113425925925903</v>
      </c>
      <c r="R5810">
        <v>1</v>
      </c>
      <c r="S5810" t="s">
        <v>7055</v>
      </c>
      <c r="T5810" t="s">
        <v>3071</v>
      </c>
      <c r="AL5810" s="79">
        <v>0.40658564814814802</v>
      </c>
      <c r="AM5810" s="2">
        <v>1</v>
      </c>
      <c r="AN5810" s="2" t="s">
        <v>1597</v>
      </c>
      <c r="AO5810" s="2" t="s">
        <v>13722</v>
      </c>
    </row>
    <row r="5811" spans="17:41">
      <c r="Q5811">
        <v>0.50113425925925903</v>
      </c>
      <c r="R5811">
        <v>2</v>
      </c>
      <c r="S5811" t="s">
        <v>3391</v>
      </c>
      <c r="T5811" t="s">
        <v>3073</v>
      </c>
      <c r="AL5811" s="79">
        <v>0.406597222222222</v>
      </c>
      <c r="AM5811" s="2">
        <v>1</v>
      </c>
      <c r="AN5811" s="2" t="s">
        <v>853</v>
      </c>
      <c r="AO5811" s="2" t="s">
        <v>13717</v>
      </c>
    </row>
    <row r="5812" spans="17:41">
      <c r="Q5812">
        <v>0.501157407407407</v>
      </c>
      <c r="R5812">
        <v>1</v>
      </c>
      <c r="S5812" t="s">
        <v>7056</v>
      </c>
      <c r="T5812" t="s">
        <v>3071</v>
      </c>
      <c r="AL5812" s="79">
        <v>0.40667824074074099</v>
      </c>
      <c r="AM5812" s="2">
        <v>2</v>
      </c>
      <c r="AN5812" s="2" t="s">
        <v>3153</v>
      </c>
      <c r="AO5812" s="2" t="s">
        <v>13717</v>
      </c>
    </row>
    <row r="5813" spans="17:41">
      <c r="Q5813">
        <v>0.50116898148148104</v>
      </c>
      <c r="R5813">
        <v>2</v>
      </c>
      <c r="S5813" t="s">
        <v>3331</v>
      </c>
      <c r="T5813" t="s">
        <v>3074</v>
      </c>
      <c r="AL5813" s="79">
        <v>0.40678240740740701</v>
      </c>
      <c r="AM5813" s="2">
        <v>1</v>
      </c>
      <c r="AN5813" s="2" t="s">
        <v>3985</v>
      </c>
      <c r="AO5813" s="2" t="s">
        <v>13726</v>
      </c>
    </row>
    <row r="5814" spans="17:41">
      <c r="Q5814">
        <v>0.50120370370370404</v>
      </c>
      <c r="R5814">
        <v>1</v>
      </c>
      <c r="S5814" t="s">
        <v>7057</v>
      </c>
      <c r="T5814" t="s">
        <v>3075</v>
      </c>
      <c r="AL5814" s="79">
        <v>0.40684027777777798</v>
      </c>
      <c r="AM5814" s="2">
        <v>1</v>
      </c>
      <c r="AN5814" s="2" t="s">
        <v>4272</v>
      </c>
      <c r="AO5814" s="2" t="s">
        <v>13717</v>
      </c>
    </row>
    <row r="5815" spans="17:41">
      <c r="Q5815">
        <v>0.50123842592592605</v>
      </c>
      <c r="R5815">
        <v>2</v>
      </c>
      <c r="S5815" t="s">
        <v>7058</v>
      </c>
      <c r="T5815" t="s">
        <v>3070</v>
      </c>
      <c r="AL5815" s="79">
        <v>0.40692129629629598</v>
      </c>
      <c r="AM5815" s="2">
        <v>1</v>
      </c>
      <c r="AN5815" s="2" t="s">
        <v>413</v>
      </c>
      <c r="AO5815" s="2" t="s">
        <v>13718</v>
      </c>
    </row>
    <row r="5816" spans="17:41">
      <c r="Q5816">
        <v>0.50123842592592605</v>
      </c>
      <c r="R5816">
        <v>2</v>
      </c>
      <c r="S5816" t="s">
        <v>436</v>
      </c>
      <c r="T5816" t="s">
        <v>3086</v>
      </c>
      <c r="AL5816" s="79">
        <v>0.40696759259259302</v>
      </c>
      <c r="AM5816" s="2">
        <v>4</v>
      </c>
      <c r="AN5816" s="2" t="s">
        <v>4633</v>
      </c>
      <c r="AO5816" s="2" t="s">
        <v>13717</v>
      </c>
    </row>
    <row r="5817" spans="17:41">
      <c r="Q5817">
        <v>0.50128472222222198</v>
      </c>
      <c r="R5817">
        <v>1</v>
      </c>
      <c r="S5817" t="s">
        <v>7059</v>
      </c>
      <c r="T5817" t="s">
        <v>3075</v>
      </c>
      <c r="AL5817" s="79">
        <v>0.406979166666667</v>
      </c>
      <c r="AM5817" s="2">
        <v>4</v>
      </c>
      <c r="AN5817" s="2" t="s">
        <v>2562</v>
      </c>
      <c r="AO5817" s="2" t="s">
        <v>13719</v>
      </c>
    </row>
    <row r="5818" spans="17:41">
      <c r="Q5818">
        <v>0.50129629629629602</v>
      </c>
      <c r="R5818">
        <v>1</v>
      </c>
      <c r="S5818" t="s">
        <v>620</v>
      </c>
      <c r="T5818" t="s">
        <v>3129</v>
      </c>
      <c r="AL5818" s="79">
        <v>0.40699074074074099</v>
      </c>
      <c r="AM5818" s="2">
        <v>2</v>
      </c>
      <c r="AN5818" s="2" t="s">
        <v>436</v>
      </c>
      <c r="AO5818" s="2" t="s">
        <v>13717</v>
      </c>
    </row>
    <row r="5819" spans="17:41">
      <c r="Q5819">
        <v>0.50134259259259295</v>
      </c>
      <c r="R5819">
        <v>1</v>
      </c>
      <c r="S5819" t="s">
        <v>3191</v>
      </c>
      <c r="T5819" t="s">
        <v>3078</v>
      </c>
      <c r="AL5819" s="79">
        <v>0.40699074074074099</v>
      </c>
      <c r="AM5819" s="2">
        <v>2</v>
      </c>
      <c r="AN5819" s="2" t="s">
        <v>3145</v>
      </c>
      <c r="AO5819" s="2" t="s">
        <v>13718</v>
      </c>
    </row>
    <row r="5820" spans="17:41">
      <c r="Q5820">
        <v>0.50134259259259295</v>
      </c>
      <c r="R5820">
        <v>2</v>
      </c>
      <c r="S5820" t="s">
        <v>7060</v>
      </c>
      <c r="T5820" t="s">
        <v>3129</v>
      </c>
      <c r="AL5820" s="79">
        <v>0.40702546296296299</v>
      </c>
      <c r="AM5820" s="2">
        <v>1</v>
      </c>
      <c r="AN5820" s="2" t="s">
        <v>5720</v>
      </c>
      <c r="AO5820" s="2" t="s">
        <v>13719</v>
      </c>
    </row>
    <row r="5821" spans="17:41">
      <c r="Q5821">
        <v>0.50136574074074103</v>
      </c>
      <c r="R5821">
        <v>2</v>
      </c>
      <c r="S5821" t="s">
        <v>7061</v>
      </c>
      <c r="T5821" t="s">
        <v>3084</v>
      </c>
      <c r="AL5821" s="79">
        <v>0.40703703703703698</v>
      </c>
      <c r="AM5821" s="2">
        <v>1</v>
      </c>
      <c r="AN5821" s="2" t="s">
        <v>4378</v>
      </c>
      <c r="AO5821" s="2" t="s">
        <v>13718</v>
      </c>
    </row>
    <row r="5822" spans="17:41">
      <c r="Q5822">
        <v>0.50140046296296303</v>
      </c>
      <c r="R5822">
        <v>1</v>
      </c>
      <c r="S5822" t="s">
        <v>7062</v>
      </c>
      <c r="T5822" t="s">
        <v>3129</v>
      </c>
      <c r="AL5822" s="79">
        <v>0.40716435185185201</v>
      </c>
      <c r="AM5822" s="2">
        <v>1</v>
      </c>
      <c r="AN5822" s="2" t="s">
        <v>165</v>
      </c>
      <c r="AO5822" s="2" t="s">
        <v>13722</v>
      </c>
    </row>
    <row r="5823" spans="17:41">
      <c r="Q5823">
        <v>0.50143518518518504</v>
      </c>
      <c r="R5823">
        <v>1</v>
      </c>
      <c r="S5823" t="s">
        <v>7063</v>
      </c>
      <c r="T5823" t="s">
        <v>3090</v>
      </c>
      <c r="AL5823" s="79">
        <v>0.407175925925926</v>
      </c>
      <c r="AM5823" s="2">
        <v>1</v>
      </c>
      <c r="AN5823" s="2" t="s">
        <v>5703</v>
      </c>
      <c r="AO5823" s="2" t="s">
        <v>13719</v>
      </c>
    </row>
    <row r="5824" spans="17:41">
      <c r="Q5824">
        <v>0.50144675925925897</v>
      </c>
      <c r="R5824">
        <v>1</v>
      </c>
      <c r="S5824" t="s">
        <v>7064</v>
      </c>
      <c r="T5824" t="s">
        <v>3075</v>
      </c>
      <c r="AL5824" s="79">
        <v>0.407175925925926</v>
      </c>
      <c r="AM5824" s="2">
        <v>1</v>
      </c>
      <c r="AN5824" s="2" t="s">
        <v>5714</v>
      </c>
      <c r="AO5824" s="2" t="s">
        <v>13719</v>
      </c>
    </row>
    <row r="5825" spans="17:41">
      <c r="Q5825">
        <v>0.50151620370370398</v>
      </c>
      <c r="R5825">
        <v>1</v>
      </c>
      <c r="S5825" t="s">
        <v>7065</v>
      </c>
      <c r="T5825" t="s">
        <v>3075</v>
      </c>
      <c r="AL5825" s="79">
        <v>0.40718749999999998</v>
      </c>
      <c r="AM5825" s="2">
        <v>1</v>
      </c>
      <c r="AN5825" s="2" t="s">
        <v>5716</v>
      </c>
      <c r="AO5825" s="2" t="s">
        <v>13719</v>
      </c>
    </row>
    <row r="5826" spans="17:41">
      <c r="Q5826">
        <v>0.50159722222222203</v>
      </c>
      <c r="R5826">
        <v>1</v>
      </c>
      <c r="S5826" t="s">
        <v>7066</v>
      </c>
      <c r="T5826" t="s">
        <v>3075</v>
      </c>
      <c r="AL5826" s="79">
        <v>0.40728009259259301</v>
      </c>
      <c r="AM5826" s="2">
        <v>1</v>
      </c>
      <c r="AN5826" s="2" t="s">
        <v>702</v>
      </c>
      <c r="AO5826" s="2" t="s">
        <v>13721</v>
      </c>
    </row>
    <row r="5827" spans="17:41">
      <c r="Q5827">
        <v>0.50159722222222203</v>
      </c>
      <c r="R5827">
        <v>1</v>
      </c>
      <c r="S5827" t="s">
        <v>152</v>
      </c>
      <c r="T5827" t="s">
        <v>3086</v>
      </c>
      <c r="AL5827" s="79">
        <v>0.40728009259259301</v>
      </c>
      <c r="AM5827" s="2">
        <v>1</v>
      </c>
      <c r="AN5827" s="2" t="s">
        <v>3988</v>
      </c>
      <c r="AO5827" s="2" t="s">
        <v>13718</v>
      </c>
    </row>
    <row r="5828" spans="17:41">
      <c r="Q5828">
        <v>0.50160879629629596</v>
      </c>
      <c r="R5828">
        <v>1</v>
      </c>
      <c r="S5828" t="s">
        <v>4653</v>
      </c>
      <c r="T5828" t="s">
        <v>3075</v>
      </c>
      <c r="AL5828" s="79">
        <v>0.40730324074074098</v>
      </c>
      <c r="AM5828" s="2">
        <v>1</v>
      </c>
      <c r="AN5828" s="2" t="s">
        <v>5955</v>
      </c>
      <c r="AO5828" s="2" t="s">
        <v>13722</v>
      </c>
    </row>
    <row r="5829" spans="17:41">
      <c r="Q5829">
        <v>0.50162037037036999</v>
      </c>
      <c r="R5829">
        <v>3</v>
      </c>
      <c r="S5829" t="s">
        <v>2562</v>
      </c>
      <c r="T5829" t="s">
        <v>3072</v>
      </c>
      <c r="AL5829" s="79">
        <v>0.40736111111111101</v>
      </c>
      <c r="AM5829" s="2">
        <v>1</v>
      </c>
      <c r="AN5829" s="2" t="s">
        <v>437</v>
      </c>
      <c r="AO5829" s="2" t="s">
        <v>13717</v>
      </c>
    </row>
    <row r="5830" spans="17:41">
      <c r="Q5830">
        <v>0.50162037037036999</v>
      </c>
      <c r="R5830">
        <v>2</v>
      </c>
      <c r="S5830" t="s">
        <v>7067</v>
      </c>
      <c r="T5830" t="s">
        <v>3074</v>
      </c>
      <c r="AL5830" s="79">
        <v>0.40746527777777802</v>
      </c>
      <c r="AM5830" s="2">
        <v>2</v>
      </c>
      <c r="AN5830" s="2" t="s">
        <v>3485</v>
      </c>
      <c r="AO5830" s="2" t="s">
        <v>13718</v>
      </c>
    </row>
    <row r="5831" spans="17:41">
      <c r="Q5831">
        <v>0.50170138888888904</v>
      </c>
      <c r="R5831">
        <v>1</v>
      </c>
      <c r="S5831" t="s">
        <v>7068</v>
      </c>
      <c r="T5831" t="s">
        <v>3075</v>
      </c>
      <c r="AL5831" s="79">
        <v>0.40748842592592599</v>
      </c>
      <c r="AM5831" s="2">
        <v>1</v>
      </c>
      <c r="AN5831" s="2" t="s">
        <v>5706</v>
      </c>
      <c r="AO5831" s="2" t="s">
        <v>13716</v>
      </c>
    </row>
    <row r="5832" spans="17:41">
      <c r="Q5832">
        <v>0.50171296296296297</v>
      </c>
      <c r="R5832">
        <v>1</v>
      </c>
      <c r="S5832" t="s">
        <v>7069</v>
      </c>
      <c r="T5832" t="s">
        <v>3075</v>
      </c>
      <c r="AL5832" s="79">
        <v>0.40751157407407401</v>
      </c>
      <c r="AM5832" s="2">
        <v>2</v>
      </c>
      <c r="AN5832" s="2" t="s">
        <v>5721</v>
      </c>
      <c r="AO5832" s="2" t="s">
        <v>13719</v>
      </c>
    </row>
    <row r="5833" spans="17:41">
      <c r="Q5833">
        <v>0.50175925925925902</v>
      </c>
      <c r="R5833">
        <v>2</v>
      </c>
      <c r="S5833" t="s">
        <v>7070</v>
      </c>
      <c r="T5833" t="s">
        <v>3075</v>
      </c>
      <c r="AL5833" s="79">
        <v>0.40756944444444398</v>
      </c>
      <c r="AM5833" s="2">
        <v>1</v>
      </c>
      <c r="AN5833" s="2" t="s">
        <v>447</v>
      </c>
      <c r="AO5833" s="2" t="s">
        <v>13722</v>
      </c>
    </row>
    <row r="5834" spans="17:41">
      <c r="Q5834">
        <v>0.50177083333333306</v>
      </c>
      <c r="R5834">
        <v>2</v>
      </c>
      <c r="S5834" t="s">
        <v>2562</v>
      </c>
      <c r="T5834" t="s">
        <v>3075</v>
      </c>
      <c r="AL5834" s="79">
        <v>0.40761574074074097</v>
      </c>
      <c r="AM5834" s="2">
        <v>1</v>
      </c>
      <c r="AN5834" s="2" t="s">
        <v>4635</v>
      </c>
      <c r="AO5834" s="2" t="s">
        <v>13718</v>
      </c>
    </row>
    <row r="5835" spans="17:41">
      <c r="Q5835">
        <v>0.50178240740740698</v>
      </c>
      <c r="R5835">
        <v>1</v>
      </c>
      <c r="S5835" t="s">
        <v>7071</v>
      </c>
      <c r="T5835" t="s">
        <v>3075</v>
      </c>
      <c r="AL5835" s="79">
        <v>0.40766203703703702</v>
      </c>
      <c r="AM5835" s="2">
        <v>1</v>
      </c>
      <c r="AN5835" s="2" t="s">
        <v>3871</v>
      </c>
      <c r="AO5835" s="2" t="s">
        <v>13721</v>
      </c>
    </row>
    <row r="5836" spans="17:41">
      <c r="Q5836">
        <v>0.50178240740740698</v>
      </c>
      <c r="R5836">
        <v>4</v>
      </c>
      <c r="S5836" t="s">
        <v>7072</v>
      </c>
      <c r="T5836" t="s">
        <v>3075</v>
      </c>
      <c r="AL5836" s="79">
        <v>0.40771990740740699</v>
      </c>
      <c r="AM5836" s="2">
        <v>2</v>
      </c>
      <c r="AN5836" s="2" t="s">
        <v>3142</v>
      </c>
      <c r="AO5836" s="2" t="s">
        <v>13717</v>
      </c>
    </row>
    <row r="5837" spans="17:41">
      <c r="Q5837">
        <v>0.50179398148148102</v>
      </c>
      <c r="R5837">
        <v>1</v>
      </c>
      <c r="S5837" t="s">
        <v>2562</v>
      </c>
      <c r="T5837" t="s">
        <v>3075</v>
      </c>
      <c r="AL5837" s="79">
        <v>0.40771990740740699</v>
      </c>
      <c r="AM5837" s="2">
        <v>1</v>
      </c>
      <c r="AN5837" s="2" t="s">
        <v>4634</v>
      </c>
      <c r="AO5837" s="2" t="s">
        <v>13722</v>
      </c>
    </row>
    <row r="5838" spans="17:41">
      <c r="Q5838">
        <v>0.50181712962962999</v>
      </c>
      <c r="R5838">
        <v>2</v>
      </c>
      <c r="S5838" t="s">
        <v>7073</v>
      </c>
      <c r="T5838" t="s">
        <v>3075</v>
      </c>
      <c r="AL5838" s="79">
        <v>0.40775462962962999</v>
      </c>
      <c r="AM5838" s="2">
        <v>1</v>
      </c>
      <c r="AN5838" s="2" t="s">
        <v>2562</v>
      </c>
      <c r="AO5838" s="2" t="s">
        <v>13719</v>
      </c>
    </row>
    <row r="5839" spans="17:41">
      <c r="Q5839">
        <v>0.50184027777777795</v>
      </c>
      <c r="R5839">
        <v>2</v>
      </c>
      <c r="S5839" t="s">
        <v>7074</v>
      </c>
      <c r="T5839" t="s">
        <v>3074</v>
      </c>
      <c r="AL5839" s="79">
        <v>0.40776620370370398</v>
      </c>
      <c r="AM5839" s="2">
        <v>2</v>
      </c>
      <c r="AN5839" s="2" t="s">
        <v>446</v>
      </c>
      <c r="AO5839" s="2" t="s">
        <v>13722</v>
      </c>
    </row>
    <row r="5840" spans="17:41">
      <c r="Q5840">
        <v>0.50185185185185199</v>
      </c>
      <c r="R5840">
        <v>4</v>
      </c>
      <c r="S5840" t="s">
        <v>7075</v>
      </c>
      <c r="T5840" t="s">
        <v>3075</v>
      </c>
      <c r="AL5840" s="79">
        <v>0.407789351851852</v>
      </c>
      <c r="AM5840" s="2">
        <v>1</v>
      </c>
      <c r="AN5840" s="2" t="s">
        <v>2606</v>
      </c>
      <c r="AO5840" s="2" t="s">
        <v>13716</v>
      </c>
    </row>
    <row r="5841" spans="17:41">
      <c r="Q5841">
        <v>0.50186342592592603</v>
      </c>
      <c r="R5841">
        <v>1</v>
      </c>
      <c r="S5841" t="s">
        <v>7076</v>
      </c>
      <c r="T5841" t="s">
        <v>6317</v>
      </c>
      <c r="AL5841" s="79">
        <v>0.407789351851852</v>
      </c>
      <c r="AM5841" s="2">
        <v>1</v>
      </c>
      <c r="AN5841" s="2" t="s">
        <v>4636</v>
      </c>
      <c r="AO5841" s="2" t="s">
        <v>13718</v>
      </c>
    </row>
    <row r="5842" spans="17:41">
      <c r="Q5842">
        <v>0.50190972222222197</v>
      </c>
      <c r="R5842">
        <v>1</v>
      </c>
      <c r="S5842" t="s">
        <v>7077</v>
      </c>
      <c r="T5842" t="s">
        <v>3075</v>
      </c>
      <c r="AL5842" s="79">
        <v>0.40782407407407401</v>
      </c>
      <c r="AM5842" s="2">
        <v>3</v>
      </c>
      <c r="AN5842" s="2" t="s">
        <v>284</v>
      </c>
      <c r="AO5842" s="2" t="s">
        <v>13717</v>
      </c>
    </row>
    <row r="5843" spans="17:41">
      <c r="Q5843">
        <v>0.501921296296296</v>
      </c>
      <c r="R5843">
        <v>1</v>
      </c>
      <c r="S5843" t="s">
        <v>7078</v>
      </c>
      <c r="T5843" t="s">
        <v>3070</v>
      </c>
      <c r="AL5843" s="79">
        <v>0.40783564814814799</v>
      </c>
      <c r="AM5843" s="2">
        <v>1</v>
      </c>
      <c r="AN5843" s="2" t="s">
        <v>2539</v>
      </c>
      <c r="AO5843" s="2" t="s">
        <v>13716</v>
      </c>
    </row>
    <row r="5844" spans="17:41">
      <c r="Q5844">
        <v>0.50199074074074101</v>
      </c>
      <c r="R5844">
        <v>1</v>
      </c>
      <c r="S5844" t="s">
        <v>7079</v>
      </c>
      <c r="T5844" t="s">
        <v>3075</v>
      </c>
      <c r="AL5844" s="79">
        <v>0.40784722222222197</v>
      </c>
      <c r="AM5844" s="2">
        <v>2</v>
      </c>
      <c r="AN5844" s="2" t="s">
        <v>356</v>
      </c>
      <c r="AO5844" s="2" t="s">
        <v>13729</v>
      </c>
    </row>
    <row r="5845" spans="17:41">
      <c r="Q5845">
        <v>0.50202546296296302</v>
      </c>
      <c r="R5845">
        <v>1</v>
      </c>
      <c r="S5845" t="s">
        <v>7080</v>
      </c>
      <c r="T5845" t="s">
        <v>3074</v>
      </c>
      <c r="AL5845" s="79">
        <v>0.407905092592593</v>
      </c>
      <c r="AM5845" s="2">
        <v>1</v>
      </c>
      <c r="AN5845" s="2" t="s">
        <v>705</v>
      </c>
      <c r="AO5845" s="2" t="s">
        <v>13722</v>
      </c>
    </row>
    <row r="5846" spans="17:41">
      <c r="Q5846">
        <v>0.50202546296296302</v>
      </c>
      <c r="R5846">
        <v>3</v>
      </c>
      <c r="S5846" t="s">
        <v>7081</v>
      </c>
      <c r="T5846" t="s">
        <v>3075</v>
      </c>
      <c r="AL5846" s="79">
        <v>0.40803240740740698</v>
      </c>
      <c r="AM5846" s="2">
        <v>1</v>
      </c>
      <c r="AN5846" s="2" t="s">
        <v>855</v>
      </c>
      <c r="AO5846" s="2" t="s">
        <v>13722</v>
      </c>
    </row>
    <row r="5847" spans="17:41">
      <c r="Q5847">
        <v>0.50206018518518503</v>
      </c>
      <c r="R5847">
        <v>1</v>
      </c>
      <c r="S5847" t="s">
        <v>3860</v>
      </c>
      <c r="T5847" t="s">
        <v>3074</v>
      </c>
      <c r="AL5847" s="79">
        <v>0.40804398148148102</v>
      </c>
      <c r="AM5847" s="2">
        <v>2</v>
      </c>
      <c r="AN5847" s="2" t="s">
        <v>704</v>
      </c>
      <c r="AO5847" s="2" t="s">
        <v>13717</v>
      </c>
    </row>
    <row r="5848" spans="17:41">
      <c r="Q5848">
        <v>0.50207175925925895</v>
      </c>
      <c r="R5848">
        <v>1</v>
      </c>
      <c r="S5848" t="s">
        <v>7082</v>
      </c>
      <c r="T5848" t="s">
        <v>3075</v>
      </c>
      <c r="AL5848" s="79">
        <v>0.408136574074074</v>
      </c>
      <c r="AM5848" s="2">
        <v>1</v>
      </c>
      <c r="AN5848" s="2" t="s">
        <v>2562</v>
      </c>
      <c r="AO5848" s="2" t="s">
        <v>13719</v>
      </c>
    </row>
    <row r="5849" spans="17:41">
      <c r="Q5849">
        <v>0.50208333333333299</v>
      </c>
      <c r="R5849">
        <v>1</v>
      </c>
      <c r="S5849" t="s">
        <v>7083</v>
      </c>
      <c r="T5849" t="s">
        <v>3075</v>
      </c>
      <c r="AL5849" s="79">
        <v>0.408136574074074</v>
      </c>
      <c r="AM5849" s="2">
        <v>1</v>
      </c>
      <c r="AN5849" s="2" t="s">
        <v>1082</v>
      </c>
      <c r="AO5849" s="2" t="s">
        <v>13726</v>
      </c>
    </row>
    <row r="5850" spans="17:41">
      <c r="Q5850">
        <v>0.50212962962963004</v>
      </c>
      <c r="R5850">
        <v>2</v>
      </c>
      <c r="S5850" t="s">
        <v>7084</v>
      </c>
      <c r="T5850" t="s">
        <v>3075</v>
      </c>
      <c r="AL5850" s="79">
        <v>0.40814814814814798</v>
      </c>
      <c r="AM5850" s="2">
        <v>1</v>
      </c>
      <c r="AN5850" s="2" t="s">
        <v>3035</v>
      </c>
      <c r="AO5850" s="2" t="s">
        <v>13719</v>
      </c>
    </row>
    <row r="5851" spans="17:41">
      <c r="Q5851">
        <v>0.50216435185185204</v>
      </c>
      <c r="R5851">
        <v>1</v>
      </c>
      <c r="S5851" t="s">
        <v>7085</v>
      </c>
      <c r="T5851" t="s">
        <v>3075</v>
      </c>
      <c r="AL5851" s="79">
        <v>0.40826388888888898</v>
      </c>
      <c r="AM5851" s="2">
        <v>3</v>
      </c>
      <c r="AN5851" s="2" t="s">
        <v>12889</v>
      </c>
      <c r="AO5851" s="2" t="s">
        <v>13717</v>
      </c>
    </row>
    <row r="5852" spans="17:41">
      <c r="Q5852">
        <v>0.50218750000000001</v>
      </c>
      <c r="R5852">
        <v>1</v>
      </c>
      <c r="S5852" t="s">
        <v>7086</v>
      </c>
      <c r="T5852" t="s">
        <v>3129</v>
      </c>
      <c r="AL5852" s="79">
        <v>0.40829861111111099</v>
      </c>
      <c r="AM5852" s="2">
        <v>2</v>
      </c>
      <c r="AN5852" s="2" t="s">
        <v>4276</v>
      </c>
      <c r="AO5852" s="2" t="s">
        <v>13717</v>
      </c>
    </row>
    <row r="5853" spans="17:41">
      <c r="Q5853">
        <v>0.50221064814814798</v>
      </c>
      <c r="R5853">
        <v>3</v>
      </c>
      <c r="S5853" t="s">
        <v>7087</v>
      </c>
      <c r="T5853" t="s">
        <v>3071</v>
      </c>
      <c r="AL5853" s="79">
        <v>0.40833333333333299</v>
      </c>
      <c r="AM5853" s="2">
        <v>1</v>
      </c>
      <c r="AN5853" s="2" t="s">
        <v>847</v>
      </c>
      <c r="AO5853" s="2" t="s">
        <v>13717</v>
      </c>
    </row>
    <row r="5854" spans="17:41">
      <c r="Q5854">
        <v>0.50223379629629605</v>
      </c>
      <c r="R5854">
        <v>1</v>
      </c>
      <c r="S5854" t="s">
        <v>7088</v>
      </c>
      <c r="T5854" t="s">
        <v>3071</v>
      </c>
      <c r="AL5854" s="79">
        <v>0.40835648148148102</v>
      </c>
      <c r="AM5854" s="2">
        <v>1</v>
      </c>
      <c r="AN5854" s="2" t="s">
        <v>444</v>
      </c>
      <c r="AO5854" s="2" t="s">
        <v>13717</v>
      </c>
    </row>
    <row r="5855" spans="17:41">
      <c r="Q5855">
        <v>0.50225694444444402</v>
      </c>
      <c r="R5855">
        <v>2</v>
      </c>
      <c r="S5855" t="s">
        <v>7089</v>
      </c>
      <c r="T5855" t="s">
        <v>3075</v>
      </c>
      <c r="AL5855" s="79">
        <v>0.40837962962962998</v>
      </c>
      <c r="AM5855" s="2">
        <v>2</v>
      </c>
      <c r="AN5855" s="2" t="s">
        <v>941</v>
      </c>
      <c r="AO5855" s="2" t="s">
        <v>13726</v>
      </c>
    </row>
    <row r="5856" spans="17:41">
      <c r="Q5856">
        <v>0.50225694444444402</v>
      </c>
      <c r="R5856">
        <v>1</v>
      </c>
      <c r="S5856" t="s">
        <v>2562</v>
      </c>
      <c r="T5856" t="s">
        <v>3075</v>
      </c>
      <c r="AL5856" s="79">
        <v>0.40844907407407399</v>
      </c>
      <c r="AM5856" s="2">
        <v>2</v>
      </c>
      <c r="AN5856" s="2" t="s">
        <v>5723</v>
      </c>
      <c r="AO5856" s="2" t="s">
        <v>13716</v>
      </c>
    </row>
    <row r="5857" spans="17:41">
      <c r="Q5857">
        <v>0.50228009259259299</v>
      </c>
      <c r="R5857">
        <v>2</v>
      </c>
      <c r="S5857" t="s">
        <v>7090</v>
      </c>
      <c r="T5857" t="s">
        <v>3075</v>
      </c>
      <c r="AL5857" s="79">
        <v>0.40846064814814798</v>
      </c>
      <c r="AM5857" s="2">
        <v>1</v>
      </c>
      <c r="AN5857" s="2" t="s">
        <v>856</v>
      </c>
      <c r="AO5857" s="2" t="s">
        <v>13722</v>
      </c>
    </row>
    <row r="5858" spans="17:41">
      <c r="Q5858">
        <v>0.50229166666666702</v>
      </c>
      <c r="R5858">
        <v>3</v>
      </c>
      <c r="S5858" t="s">
        <v>2067</v>
      </c>
      <c r="T5858" t="s">
        <v>3072</v>
      </c>
      <c r="AL5858" s="79">
        <v>0.40847222222222201</v>
      </c>
      <c r="AM5858" s="2">
        <v>1</v>
      </c>
      <c r="AN5858" s="2" t="s">
        <v>2562</v>
      </c>
      <c r="AO5858" s="2" t="s">
        <v>13719</v>
      </c>
    </row>
    <row r="5859" spans="17:41">
      <c r="Q5859">
        <v>0.50229166666666702</v>
      </c>
      <c r="R5859">
        <v>1</v>
      </c>
      <c r="S5859" t="s">
        <v>7091</v>
      </c>
      <c r="T5859" t="s">
        <v>3075</v>
      </c>
      <c r="AL5859" s="79">
        <v>0.40849537037036998</v>
      </c>
      <c r="AM5859" s="2">
        <v>1</v>
      </c>
      <c r="AN5859" s="2" t="s">
        <v>5722</v>
      </c>
      <c r="AO5859" s="2" t="s">
        <v>13716</v>
      </c>
    </row>
    <row r="5860" spans="17:41">
      <c r="Q5860">
        <v>0.50230324074074095</v>
      </c>
      <c r="R5860">
        <v>1</v>
      </c>
      <c r="S5860" t="s">
        <v>7092</v>
      </c>
      <c r="T5860" t="s">
        <v>3070</v>
      </c>
      <c r="AL5860" s="79">
        <v>0.40849537037036998</v>
      </c>
      <c r="AM5860" s="2">
        <v>1</v>
      </c>
      <c r="AN5860" s="2" t="s">
        <v>857</v>
      </c>
      <c r="AO5860" s="2" t="s">
        <v>13722</v>
      </c>
    </row>
    <row r="5861" spans="17:41">
      <c r="Q5861">
        <v>0.50230324074074095</v>
      </c>
      <c r="R5861">
        <v>1</v>
      </c>
      <c r="S5861" t="s">
        <v>7093</v>
      </c>
      <c r="T5861" t="s">
        <v>3075</v>
      </c>
      <c r="AL5861" s="79">
        <v>0.40856481481481499</v>
      </c>
      <c r="AM5861" s="2">
        <v>1</v>
      </c>
      <c r="AN5861" s="2" t="s">
        <v>1116</v>
      </c>
      <c r="AO5861" s="2" t="s">
        <v>13718</v>
      </c>
    </row>
    <row r="5862" spans="17:41">
      <c r="Q5862">
        <v>0.50230324074074095</v>
      </c>
      <c r="R5862">
        <v>3</v>
      </c>
      <c r="S5862" t="s">
        <v>2067</v>
      </c>
      <c r="T5862" t="s">
        <v>3072</v>
      </c>
      <c r="AL5862" s="79">
        <v>0.40865740740740703</v>
      </c>
      <c r="AM5862" s="2">
        <v>3</v>
      </c>
      <c r="AN5862" s="2" t="s">
        <v>3034</v>
      </c>
      <c r="AO5862" s="2" t="s">
        <v>13719</v>
      </c>
    </row>
    <row r="5863" spans="17:41">
      <c r="Q5863">
        <v>0.50232638888888903</v>
      </c>
      <c r="R5863">
        <v>2</v>
      </c>
      <c r="S5863" t="s">
        <v>7094</v>
      </c>
      <c r="T5863" t="s">
        <v>3075</v>
      </c>
      <c r="AL5863" s="79">
        <v>0.40878472222222201</v>
      </c>
      <c r="AM5863" s="2">
        <v>1</v>
      </c>
      <c r="AN5863" s="2" t="s">
        <v>703</v>
      </c>
      <c r="AO5863" s="2" t="s">
        <v>13718</v>
      </c>
    </row>
    <row r="5864" spans="17:41">
      <c r="Q5864">
        <v>0.50233796296296296</v>
      </c>
      <c r="R5864">
        <v>1</v>
      </c>
      <c r="S5864" t="s">
        <v>3861</v>
      </c>
      <c r="T5864" t="s">
        <v>3074</v>
      </c>
      <c r="AL5864" s="79">
        <v>0.40880787037036997</v>
      </c>
      <c r="AM5864" s="2">
        <v>2</v>
      </c>
      <c r="AN5864" s="2" t="s">
        <v>3823</v>
      </c>
      <c r="AO5864" s="2" t="s">
        <v>13718</v>
      </c>
    </row>
    <row r="5865" spans="17:41">
      <c r="Q5865">
        <v>0.50233796296296296</v>
      </c>
      <c r="R5865">
        <v>2</v>
      </c>
      <c r="S5865" t="s">
        <v>7095</v>
      </c>
      <c r="T5865" t="s">
        <v>3129</v>
      </c>
      <c r="AL5865" s="79">
        <v>0.40887731481481498</v>
      </c>
      <c r="AM5865" s="2">
        <v>1</v>
      </c>
      <c r="AN5865" s="2" t="s">
        <v>706</v>
      </c>
      <c r="AO5865" s="2" t="s">
        <v>13730</v>
      </c>
    </row>
    <row r="5866" spans="17:41">
      <c r="Q5866">
        <v>0.502384259259259</v>
      </c>
      <c r="R5866">
        <v>4</v>
      </c>
      <c r="S5866" t="s">
        <v>7096</v>
      </c>
      <c r="T5866" t="s">
        <v>3075</v>
      </c>
      <c r="AL5866" s="79">
        <v>0.40891203703703699</v>
      </c>
      <c r="AM5866" s="2">
        <v>1</v>
      </c>
      <c r="AN5866" s="2" t="s">
        <v>12890</v>
      </c>
      <c r="AO5866" s="2" t="s">
        <v>13722</v>
      </c>
    </row>
    <row r="5867" spans="17:41">
      <c r="Q5867">
        <v>0.50239583333333304</v>
      </c>
      <c r="R5867">
        <v>4</v>
      </c>
      <c r="S5867" t="s">
        <v>2562</v>
      </c>
      <c r="T5867" t="s">
        <v>3075</v>
      </c>
      <c r="AL5867" s="79">
        <v>0.40901620370370401</v>
      </c>
      <c r="AM5867" s="2">
        <v>1</v>
      </c>
      <c r="AN5867" s="2" t="s">
        <v>394</v>
      </c>
      <c r="AO5867" s="2" t="s">
        <v>13722</v>
      </c>
    </row>
    <row r="5868" spans="17:41">
      <c r="Q5868">
        <v>0.50243055555555605</v>
      </c>
      <c r="R5868">
        <v>1</v>
      </c>
      <c r="S5868" t="s">
        <v>7097</v>
      </c>
      <c r="T5868" t="s">
        <v>3070</v>
      </c>
      <c r="AL5868" s="79">
        <v>0.40908564814814802</v>
      </c>
      <c r="AM5868" s="2">
        <v>2</v>
      </c>
      <c r="AN5868" s="2" t="s">
        <v>4277</v>
      </c>
      <c r="AO5868" s="2" t="s">
        <v>13717</v>
      </c>
    </row>
    <row r="5869" spans="17:41">
      <c r="Q5869">
        <v>0.50247685185185198</v>
      </c>
      <c r="R5869">
        <v>1</v>
      </c>
      <c r="S5869" t="s">
        <v>7098</v>
      </c>
      <c r="T5869" t="s">
        <v>3075</v>
      </c>
      <c r="AL5869" s="79">
        <v>0.40910879629629598</v>
      </c>
      <c r="AM5869" s="2">
        <v>1</v>
      </c>
      <c r="AN5869" s="2" t="s">
        <v>882</v>
      </c>
      <c r="AO5869" s="2" t="s">
        <v>13727</v>
      </c>
    </row>
    <row r="5870" spans="17:41">
      <c r="Q5870">
        <v>0.50248842592592602</v>
      </c>
      <c r="R5870">
        <v>1</v>
      </c>
      <c r="S5870" t="s">
        <v>7099</v>
      </c>
      <c r="T5870" t="s">
        <v>3075</v>
      </c>
      <c r="AL5870" s="79">
        <v>0.40916666666666701</v>
      </c>
      <c r="AM5870" s="2">
        <v>4</v>
      </c>
      <c r="AN5870" s="2" t="s">
        <v>3039</v>
      </c>
      <c r="AO5870" s="2" t="s">
        <v>13719</v>
      </c>
    </row>
    <row r="5871" spans="17:41">
      <c r="Q5871">
        <v>0.50249999999999995</v>
      </c>
      <c r="R5871">
        <v>1</v>
      </c>
      <c r="S5871" t="s">
        <v>7100</v>
      </c>
      <c r="T5871" t="s">
        <v>3075</v>
      </c>
      <c r="AL5871" s="79">
        <v>0.40917824074074099</v>
      </c>
      <c r="AM5871" s="2">
        <v>2</v>
      </c>
      <c r="AN5871" s="2" t="s">
        <v>2337</v>
      </c>
      <c r="AO5871" s="2" t="s">
        <v>13722</v>
      </c>
    </row>
    <row r="5872" spans="17:41">
      <c r="Q5872">
        <v>0.50252314814814802</v>
      </c>
      <c r="R5872">
        <v>1</v>
      </c>
      <c r="S5872" t="s">
        <v>7101</v>
      </c>
      <c r="T5872" t="s">
        <v>3075</v>
      </c>
      <c r="AL5872" s="79">
        <v>0.40918981481481498</v>
      </c>
      <c r="AM5872" s="2">
        <v>1</v>
      </c>
      <c r="AN5872" s="2" t="s">
        <v>5730</v>
      </c>
      <c r="AO5872" s="2" t="s">
        <v>13719</v>
      </c>
    </row>
    <row r="5873" spans="17:41">
      <c r="Q5873">
        <v>0.50256944444444396</v>
      </c>
      <c r="R5873">
        <v>1</v>
      </c>
      <c r="S5873" t="s">
        <v>7102</v>
      </c>
      <c r="T5873" t="s">
        <v>3127</v>
      </c>
      <c r="AL5873" s="79">
        <v>0.409212962962963</v>
      </c>
      <c r="AM5873" s="2">
        <v>1</v>
      </c>
      <c r="AN5873" s="2" t="s">
        <v>3032</v>
      </c>
      <c r="AO5873" s="2" t="s">
        <v>13716</v>
      </c>
    </row>
    <row r="5874" spans="17:41">
      <c r="Q5874">
        <v>0.50259259259259303</v>
      </c>
      <c r="R5874">
        <v>2</v>
      </c>
      <c r="S5874" t="s">
        <v>7103</v>
      </c>
      <c r="T5874" t="s">
        <v>3127</v>
      </c>
      <c r="AL5874" s="79">
        <v>0.40923611111111102</v>
      </c>
      <c r="AM5874" s="2">
        <v>3</v>
      </c>
      <c r="AN5874" s="2" t="s">
        <v>4278</v>
      </c>
      <c r="AO5874" s="2" t="s">
        <v>13717</v>
      </c>
    </row>
    <row r="5875" spans="17:41">
      <c r="Q5875">
        <v>0.50265046296296301</v>
      </c>
      <c r="R5875">
        <v>1</v>
      </c>
      <c r="S5875" t="s">
        <v>3366</v>
      </c>
      <c r="T5875" t="s">
        <v>3086</v>
      </c>
      <c r="AL5875" s="79">
        <v>0.40924768518518501</v>
      </c>
      <c r="AM5875" s="2">
        <v>1</v>
      </c>
      <c r="AN5875" s="2" t="s">
        <v>3033</v>
      </c>
      <c r="AO5875" s="2" t="s">
        <v>13716</v>
      </c>
    </row>
    <row r="5876" spans="17:41">
      <c r="Q5876">
        <v>0.50275462962963002</v>
      </c>
      <c r="R5876">
        <v>1</v>
      </c>
      <c r="S5876" t="s">
        <v>7104</v>
      </c>
      <c r="T5876" t="s">
        <v>3074</v>
      </c>
      <c r="AL5876" s="79">
        <v>0.40925925925925899</v>
      </c>
      <c r="AM5876" s="2">
        <v>1</v>
      </c>
      <c r="AN5876" s="2" t="s">
        <v>2562</v>
      </c>
      <c r="AO5876" s="2" t="s">
        <v>13718</v>
      </c>
    </row>
    <row r="5877" spans="17:41">
      <c r="Q5877">
        <v>0.50287037037036997</v>
      </c>
      <c r="R5877">
        <v>1</v>
      </c>
      <c r="S5877" t="s">
        <v>7105</v>
      </c>
      <c r="T5877" t="s">
        <v>3075</v>
      </c>
      <c r="AL5877" s="79">
        <v>0.40928240740740701</v>
      </c>
      <c r="AM5877" s="2">
        <v>1</v>
      </c>
      <c r="AN5877" s="2" t="s">
        <v>2562</v>
      </c>
      <c r="AO5877" s="2" t="s">
        <v>13730</v>
      </c>
    </row>
    <row r="5878" spans="17:41">
      <c r="Q5878">
        <v>0.50288194444444401</v>
      </c>
      <c r="R5878">
        <v>1</v>
      </c>
      <c r="S5878" t="s">
        <v>7106</v>
      </c>
      <c r="T5878" t="s">
        <v>3075</v>
      </c>
      <c r="AL5878" s="79">
        <v>0.40931712962963002</v>
      </c>
      <c r="AM5878" s="2">
        <v>1</v>
      </c>
      <c r="AN5878" s="2" t="s">
        <v>12891</v>
      </c>
      <c r="AO5878" s="2" t="s">
        <v>13730</v>
      </c>
    </row>
    <row r="5879" spans="17:41">
      <c r="Q5879">
        <v>0.50290509259259297</v>
      </c>
      <c r="R5879">
        <v>2</v>
      </c>
      <c r="S5879" t="s">
        <v>7107</v>
      </c>
      <c r="T5879" t="s">
        <v>3075</v>
      </c>
      <c r="AL5879" s="79">
        <v>0.40934027777777798</v>
      </c>
      <c r="AM5879" s="2">
        <v>1</v>
      </c>
      <c r="AN5879" s="2" t="s">
        <v>711</v>
      </c>
      <c r="AO5879" s="2" t="s">
        <v>13722</v>
      </c>
    </row>
    <row r="5880" spans="17:41">
      <c r="Q5880">
        <v>0.50292824074074105</v>
      </c>
      <c r="R5880">
        <v>1</v>
      </c>
      <c r="S5880" t="s">
        <v>7108</v>
      </c>
      <c r="T5880" t="s">
        <v>3074</v>
      </c>
      <c r="AL5880" s="79">
        <v>0.40940972222222199</v>
      </c>
      <c r="AM5880" s="2">
        <v>1</v>
      </c>
      <c r="AN5880" s="2" t="s">
        <v>5727</v>
      </c>
      <c r="AO5880" s="2" t="s">
        <v>13716</v>
      </c>
    </row>
    <row r="5881" spans="17:41">
      <c r="Q5881">
        <v>0.50292824074074105</v>
      </c>
      <c r="R5881">
        <v>1</v>
      </c>
      <c r="S5881" t="s">
        <v>7109</v>
      </c>
      <c r="T5881" t="s">
        <v>3075</v>
      </c>
      <c r="AL5881" s="79">
        <v>0.40940972222222199</v>
      </c>
      <c r="AM5881" s="2">
        <v>1</v>
      </c>
      <c r="AN5881" s="2" t="s">
        <v>5728</v>
      </c>
      <c r="AO5881" s="2" t="s">
        <v>13716</v>
      </c>
    </row>
    <row r="5882" spans="17:41">
      <c r="Q5882">
        <v>0.50293981481481498</v>
      </c>
      <c r="R5882">
        <v>4</v>
      </c>
      <c r="S5882" t="s">
        <v>7110</v>
      </c>
      <c r="T5882" t="s">
        <v>3075</v>
      </c>
      <c r="AL5882" s="79">
        <v>0.40942129629629598</v>
      </c>
      <c r="AM5882" s="2">
        <v>1</v>
      </c>
      <c r="AN5882" s="2" t="s">
        <v>708</v>
      </c>
      <c r="AO5882" s="2" t="s">
        <v>13717</v>
      </c>
    </row>
    <row r="5883" spans="17:41">
      <c r="Q5883">
        <v>0.50296296296296295</v>
      </c>
      <c r="R5883">
        <v>1</v>
      </c>
      <c r="S5883" t="s">
        <v>7111</v>
      </c>
      <c r="T5883" t="s">
        <v>3070</v>
      </c>
      <c r="AL5883" s="79">
        <v>0.40949074074074099</v>
      </c>
      <c r="AM5883" s="2">
        <v>1</v>
      </c>
      <c r="AN5883" s="2" t="s">
        <v>709</v>
      </c>
      <c r="AO5883" s="2" t="s">
        <v>13730</v>
      </c>
    </row>
    <row r="5884" spans="17:41">
      <c r="Q5884">
        <v>0.50298611111111102</v>
      </c>
      <c r="R5884">
        <v>1</v>
      </c>
      <c r="S5884" t="s">
        <v>7112</v>
      </c>
      <c r="T5884" t="s">
        <v>3075</v>
      </c>
      <c r="AL5884" s="79">
        <v>0.40952546296296299</v>
      </c>
      <c r="AM5884" s="2">
        <v>2</v>
      </c>
      <c r="AN5884" s="2" t="s">
        <v>2562</v>
      </c>
      <c r="AO5884" s="2" t="s">
        <v>13719</v>
      </c>
    </row>
    <row r="5885" spans="17:41">
      <c r="Q5885">
        <v>0.50299768518518495</v>
      </c>
      <c r="R5885">
        <v>1</v>
      </c>
      <c r="S5885" t="s">
        <v>7113</v>
      </c>
      <c r="T5885" t="s">
        <v>3075</v>
      </c>
      <c r="AL5885" s="79">
        <v>0.40954861111111102</v>
      </c>
      <c r="AM5885" s="2">
        <v>1</v>
      </c>
      <c r="AN5885" s="2" t="s">
        <v>690</v>
      </c>
      <c r="AO5885" s="2" t="s">
        <v>13717</v>
      </c>
    </row>
    <row r="5886" spans="17:41">
      <c r="Q5886">
        <v>0.50305555555555603</v>
      </c>
      <c r="R5886">
        <v>1</v>
      </c>
      <c r="S5886" t="s">
        <v>7114</v>
      </c>
      <c r="T5886" t="s">
        <v>3075</v>
      </c>
      <c r="AL5886" s="79">
        <v>0.40958333333333302</v>
      </c>
      <c r="AM5886" s="2">
        <v>1</v>
      </c>
      <c r="AN5886" s="2" t="s">
        <v>5734</v>
      </c>
      <c r="AO5886" s="2" t="s">
        <v>13719</v>
      </c>
    </row>
    <row r="5887" spans="17:41">
      <c r="Q5887">
        <v>0.50314814814814801</v>
      </c>
      <c r="R5887">
        <v>1</v>
      </c>
      <c r="S5887" t="s">
        <v>3360</v>
      </c>
      <c r="T5887" t="s">
        <v>3074</v>
      </c>
      <c r="AL5887" s="79">
        <v>0.40959490740740701</v>
      </c>
      <c r="AM5887" s="2">
        <v>1</v>
      </c>
      <c r="AN5887" s="2" t="s">
        <v>4211</v>
      </c>
      <c r="AO5887" s="2" t="s">
        <v>13723</v>
      </c>
    </row>
    <row r="5888" spans="17:41">
      <c r="Q5888">
        <v>0.50315972222222205</v>
      </c>
      <c r="R5888">
        <v>1</v>
      </c>
      <c r="S5888" t="s">
        <v>7115</v>
      </c>
      <c r="T5888" t="s">
        <v>3070</v>
      </c>
      <c r="AL5888" s="79">
        <v>0.40962962962963001</v>
      </c>
      <c r="AM5888" s="2">
        <v>1</v>
      </c>
      <c r="AN5888" s="2" t="s">
        <v>5736</v>
      </c>
      <c r="AO5888" s="2" t="s">
        <v>13719</v>
      </c>
    </row>
    <row r="5889" spans="17:41">
      <c r="Q5889">
        <v>0.50317129629629598</v>
      </c>
      <c r="R5889">
        <v>3</v>
      </c>
      <c r="S5889" t="s">
        <v>7116</v>
      </c>
      <c r="T5889" t="s">
        <v>3129</v>
      </c>
      <c r="AL5889" s="79">
        <v>0.40962962962963001</v>
      </c>
      <c r="AM5889" s="2">
        <v>1</v>
      </c>
      <c r="AN5889" s="2" t="s">
        <v>452</v>
      </c>
      <c r="AO5889" s="2" t="s">
        <v>13717</v>
      </c>
    </row>
    <row r="5890" spans="17:41">
      <c r="Q5890">
        <v>0.50317129629629598</v>
      </c>
      <c r="R5890">
        <v>1</v>
      </c>
      <c r="S5890" t="s">
        <v>3579</v>
      </c>
      <c r="T5890" t="s">
        <v>3129</v>
      </c>
      <c r="AL5890" s="79">
        <v>0.40965277777777798</v>
      </c>
      <c r="AM5890" s="2">
        <v>1</v>
      </c>
      <c r="AN5890" s="2" t="s">
        <v>5737</v>
      </c>
      <c r="AO5890" s="2" t="s">
        <v>13719</v>
      </c>
    </row>
    <row r="5891" spans="17:41">
      <c r="Q5891">
        <v>0.50322916666666695</v>
      </c>
      <c r="R5891">
        <v>3</v>
      </c>
      <c r="S5891" t="s">
        <v>7117</v>
      </c>
      <c r="T5891" t="s">
        <v>3075</v>
      </c>
      <c r="AL5891" s="79">
        <v>0.409675925925926</v>
      </c>
      <c r="AM5891" s="2">
        <v>1</v>
      </c>
      <c r="AN5891" s="2" t="s">
        <v>4279</v>
      </c>
      <c r="AO5891" s="2" t="s">
        <v>13717</v>
      </c>
    </row>
    <row r="5892" spans="17:41">
      <c r="Q5892">
        <v>0.50333333333333297</v>
      </c>
      <c r="R5892">
        <v>1</v>
      </c>
      <c r="S5892" t="s">
        <v>7118</v>
      </c>
      <c r="T5892" t="s">
        <v>3081</v>
      </c>
      <c r="AL5892" s="79">
        <v>0.40968749999999998</v>
      </c>
      <c r="AM5892" s="2">
        <v>1</v>
      </c>
      <c r="AN5892" s="2" t="s">
        <v>5738</v>
      </c>
      <c r="AO5892" s="2" t="s">
        <v>13719</v>
      </c>
    </row>
    <row r="5893" spans="17:41">
      <c r="Q5893">
        <v>0.50335648148148104</v>
      </c>
      <c r="R5893">
        <v>1</v>
      </c>
      <c r="S5893" t="s">
        <v>7119</v>
      </c>
      <c r="T5893" t="s">
        <v>3129</v>
      </c>
      <c r="AL5893" s="79">
        <v>0.40972222222222199</v>
      </c>
      <c r="AM5893" s="2">
        <v>1</v>
      </c>
      <c r="AN5893" s="2" t="s">
        <v>3041</v>
      </c>
      <c r="AO5893" s="2" t="s">
        <v>13719</v>
      </c>
    </row>
    <row r="5894" spans="17:41">
      <c r="Q5894">
        <v>0.50339120370370405</v>
      </c>
      <c r="R5894">
        <v>1</v>
      </c>
      <c r="S5894" t="s">
        <v>7120</v>
      </c>
      <c r="T5894" t="s">
        <v>3084</v>
      </c>
      <c r="AL5894" s="79">
        <v>0.40976851851851898</v>
      </c>
      <c r="AM5894" s="2">
        <v>1</v>
      </c>
      <c r="AN5894" s="2" t="s">
        <v>5740</v>
      </c>
      <c r="AO5894" s="2" t="s">
        <v>13719</v>
      </c>
    </row>
    <row r="5895" spans="17:41">
      <c r="Q5895">
        <v>0.50339120370370405</v>
      </c>
      <c r="R5895">
        <v>1</v>
      </c>
      <c r="S5895" t="s">
        <v>2562</v>
      </c>
      <c r="T5895" t="s">
        <v>3075</v>
      </c>
      <c r="AL5895" s="79">
        <v>0.40980324074074098</v>
      </c>
      <c r="AM5895" s="2">
        <v>1</v>
      </c>
      <c r="AN5895" s="2" t="s">
        <v>3055</v>
      </c>
      <c r="AO5895" s="2" t="s">
        <v>13728</v>
      </c>
    </row>
    <row r="5896" spans="17:41">
      <c r="Q5896">
        <v>0.50340277777777798</v>
      </c>
      <c r="R5896">
        <v>1</v>
      </c>
      <c r="S5896" t="s">
        <v>3874</v>
      </c>
      <c r="T5896" t="s">
        <v>3129</v>
      </c>
      <c r="AL5896" s="79">
        <v>0.40981481481481502</v>
      </c>
      <c r="AM5896" s="2">
        <v>2</v>
      </c>
      <c r="AN5896" s="2" t="s">
        <v>432</v>
      </c>
      <c r="AO5896" s="2" t="s">
        <v>13717</v>
      </c>
    </row>
    <row r="5897" spans="17:41">
      <c r="Q5897">
        <v>0.50341435185185202</v>
      </c>
      <c r="R5897">
        <v>1</v>
      </c>
      <c r="S5897" t="s">
        <v>1204</v>
      </c>
      <c r="T5897" t="s">
        <v>3071</v>
      </c>
      <c r="AL5897" s="79">
        <v>0.40986111111111101</v>
      </c>
      <c r="AM5897" s="2">
        <v>1</v>
      </c>
      <c r="AN5897" s="2" t="s">
        <v>707</v>
      </c>
      <c r="AO5897" s="2" t="s">
        <v>13718</v>
      </c>
    </row>
    <row r="5898" spans="17:41">
      <c r="Q5898">
        <v>0.50347222222222199</v>
      </c>
      <c r="R5898">
        <v>1</v>
      </c>
      <c r="S5898" t="s">
        <v>7121</v>
      </c>
      <c r="T5898" t="s">
        <v>3075</v>
      </c>
      <c r="AL5898" s="79">
        <v>0.40991898148148098</v>
      </c>
      <c r="AM5898" s="2">
        <v>1</v>
      </c>
      <c r="AN5898" s="2" t="s">
        <v>3036</v>
      </c>
      <c r="AO5898" s="2" t="s">
        <v>13719</v>
      </c>
    </row>
    <row r="5899" spans="17:41">
      <c r="Q5899">
        <v>0.50349537037036995</v>
      </c>
      <c r="R5899">
        <v>1</v>
      </c>
      <c r="S5899" t="s">
        <v>7122</v>
      </c>
      <c r="T5899" t="s">
        <v>3070</v>
      </c>
      <c r="AL5899" s="79">
        <v>0.40991898148148098</v>
      </c>
      <c r="AM5899" s="2">
        <v>1</v>
      </c>
      <c r="AN5899" s="2" t="s">
        <v>5742</v>
      </c>
      <c r="AO5899" s="2" t="s">
        <v>13719</v>
      </c>
    </row>
    <row r="5900" spans="17:41">
      <c r="Q5900">
        <v>0.503541666666667</v>
      </c>
      <c r="R5900">
        <v>1</v>
      </c>
      <c r="S5900" t="s">
        <v>6573</v>
      </c>
      <c r="T5900" t="s">
        <v>3129</v>
      </c>
      <c r="AL5900" s="79">
        <v>0.40994212962963</v>
      </c>
      <c r="AM5900" s="2">
        <v>1</v>
      </c>
      <c r="AN5900" s="2" t="s">
        <v>2562</v>
      </c>
      <c r="AO5900" s="2" t="s">
        <v>13719</v>
      </c>
    </row>
    <row r="5901" spans="17:41">
      <c r="Q5901">
        <v>0.503541666666667</v>
      </c>
      <c r="R5901">
        <v>2</v>
      </c>
      <c r="S5901" t="s">
        <v>7123</v>
      </c>
      <c r="T5901" t="s">
        <v>3075</v>
      </c>
      <c r="AL5901" s="79">
        <v>0.40995370370370399</v>
      </c>
      <c r="AM5901" s="2">
        <v>1</v>
      </c>
      <c r="AN5901" s="2" t="s">
        <v>5744</v>
      </c>
      <c r="AO5901" s="2" t="s">
        <v>13719</v>
      </c>
    </row>
    <row r="5902" spans="17:41">
      <c r="Q5902">
        <v>0.50355324074074104</v>
      </c>
      <c r="R5902">
        <v>1</v>
      </c>
      <c r="S5902" t="s">
        <v>6573</v>
      </c>
      <c r="T5902" t="s">
        <v>3129</v>
      </c>
      <c r="AL5902" s="79">
        <v>0.40995370370370399</v>
      </c>
      <c r="AM5902" s="2">
        <v>1</v>
      </c>
      <c r="AN5902" s="2" t="s">
        <v>5743</v>
      </c>
      <c r="AO5902" s="2" t="s">
        <v>13719</v>
      </c>
    </row>
    <row r="5903" spans="17:41">
      <c r="Q5903">
        <v>0.503576388888889</v>
      </c>
      <c r="R5903">
        <v>1</v>
      </c>
      <c r="S5903" t="s">
        <v>243</v>
      </c>
      <c r="T5903" t="s">
        <v>3086</v>
      </c>
      <c r="AL5903" s="79">
        <v>0.40995370370370399</v>
      </c>
      <c r="AM5903" s="2">
        <v>1</v>
      </c>
      <c r="AN5903" s="2" t="s">
        <v>883</v>
      </c>
      <c r="AO5903" s="2" t="s">
        <v>13730</v>
      </c>
    </row>
    <row r="5904" spans="17:41">
      <c r="Q5904">
        <v>0.50358796296296304</v>
      </c>
      <c r="R5904">
        <v>1</v>
      </c>
      <c r="S5904" t="s">
        <v>7124</v>
      </c>
      <c r="T5904" t="s">
        <v>3084</v>
      </c>
      <c r="AL5904" s="79">
        <v>0.40996527777777803</v>
      </c>
      <c r="AM5904" s="2">
        <v>2</v>
      </c>
      <c r="AN5904" s="2" t="s">
        <v>1661</v>
      </c>
      <c r="AO5904" s="2" t="s">
        <v>13717</v>
      </c>
    </row>
    <row r="5905" spans="17:41">
      <c r="Q5905">
        <v>0.50363425925925898</v>
      </c>
      <c r="R5905">
        <v>1</v>
      </c>
      <c r="S5905" t="s">
        <v>344</v>
      </c>
      <c r="T5905" t="s">
        <v>3071</v>
      </c>
      <c r="AL5905" s="79">
        <v>0.40997685185185201</v>
      </c>
      <c r="AM5905" s="2">
        <v>1</v>
      </c>
      <c r="AN5905" s="2" t="s">
        <v>2562</v>
      </c>
      <c r="AO5905" s="2" t="s">
        <v>13719</v>
      </c>
    </row>
    <row r="5906" spans="17:41">
      <c r="Q5906">
        <v>0.50381944444444404</v>
      </c>
      <c r="R5906">
        <v>1</v>
      </c>
      <c r="S5906" t="s">
        <v>7125</v>
      </c>
      <c r="T5906" t="s">
        <v>3129</v>
      </c>
      <c r="AL5906" s="79">
        <v>0.410023148148148</v>
      </c>
      <c r="AM5906" s="2">
        <v>1</v>
      </c>
      <c r="AN5906" s="2" t="s">
        <v>12892</v>
      </c>
      <c r="AO5906" s="2" t="s">
        <v>13722</v>
      </c>
    </row>
    <row r="5907" spans="17:41">
      <c r="Q5907">
        <v>0.50386574074074097</v>
      </c>
      <c r="R5907">
        <v>2</v>
      </c>
      <c r="S5907" t="s">
        <v>7126</v>
      </c>
      <c r="T5907" t="s">
        <v>3072</v>
      </c>
      <c r="AL5907" s="79">
        <v>0.41003472222222198</v>
      </c>
      <c r="AM5907" s="2">
        <v>1</v>
      </c>
      <c r="AN5907" s="2" t="s">
        <v>5732</v>
      </c>
      <c r="AO5907" s="2" t="s">
        <v>13716</v>
      </c>
    </row>
    <row r="5908" spans="17:41">
      <c r="Q5908">
        <v>0.50393518518518499</v>
      </c>
      <c r="R5908">
        <v>1</v>
      </c>
      <c r="S5908" t="s">
        <v>7127</v>
      </c>
      <c r="T5908" t="s">
        <v>3071</v>
      </c>
      <c r="AL5908" s="79">
        <v>0.41003472222222198</v>
      </c>
      <c r="AM5908" s="2">
        <v>1</v>
      </c>
      <c r="AN5908" s="2" t="s">
        <v>454</v>
      </c>
      <c r="AO5908" s="2" t="s">
        <v>13717</v>
      </c>
    </row>
    <row r="5909" spans="17:41">
      <c r="Q5909">
        <v>0.50402777777777796</v>
      </c>
      <c r="R5909">
        <v>1</v>
      </c>
      <c r="S5909" t="s">
        <v>7128</v>
      </c>
      <c r="T5909" t="s">
        <v>3071</v>
      </c>
      <c r="AL5909" s="79">
        <v>0.41012731481481501</v>
      </c>
      <c r="AM5909" s="2">
        <v>1</v>
      </c>
      <c r="AN5909" s="2" t="s">
        <v>859</v>
      </c>
      <c r="AO5909" s="2" t="s">
        <v>13722</v>
      </c>
    </row>
    <row r="5910" spans="17:41">
      <c r="Q5910">
        <v>0.50406249999999997</v>
      </c>
      <c r="R5910">
        <v>2</v>
      </c>
      <c r="S5910" t="s">
        <v>7129</v>
      </c>
      <c r="T5910" t="s">
        <v>3075</v>
      </c>
      <c r="AL5910" s="79">
        <v>0.410138888888889</v>
      </c>
      <c r="AM5910" s="2">
        <v>1</v>
      </c>
      <c r="AN5910" s="2" t="s">
        <v>5731</v>
      </c>
      <c r="AO5910" s="2" t="s">
        <v>13719</v>
      </c>
    </row>
    <row r="5911" spans="17:41">
      <c r="Q5911">
        <v>0.50407407407407401</v>
      </c>
      <c r="R5911">
        <v>1</v>
      </c>
      <c r="S5911" t="s">
        <v>7130</v>
      </c>
      <c r="T5911" t="s">
        <v>3070</v>
      </c>
      <c r="AL5911" s="79">
        <v>0.41018518518518499</v>
      </c>
      <c r="AM5911" s="2">
        <v>1</v>
      </c>
      <c r="AN5911" s="2" t="s">
        <v>860</v>
      </c>
      <c r="AO5911" s="2" t="s">
        <v>13722</v>
      </c>
    </row>
    <row r="5912" spans="17:41">
      <c r="Q5912">
        <v>0.50408564814814805</v>
      </c>
      <c r="R5912">
        <v>1</v>
      </c>
      <c r="S5912" t="s">
        <v>7131</v>
      </c>
      <c r="T5912" t="s">
        <v>3129</v>
      </c>
      <c r="AL5912" s="79">
        <v>0.41020833333333301</v>
      </c>
      <c r="AM5912" s="2">
        <v>2</v>
      </c>
      <c r="AN5912" s="2" t="s">
        <v>456</v>
      </c>
      <c r="AO5912" s="2" t="s">
        <v>13717</v>
      </c>
    </row>
    <row r="5913" spans="17:41">
      <c r="Q5913">
        <v>0.50413194444444398</v>
      </c>
      <c r="R5913">
        <v>1</v>
      </c>
      <c r="S5913" t="s">
        <v>7132</v>
      </c>
      <c r="T5913" t="s">
        <v>3070</v>
      </c>
      <c r="AL5913" s="79">
        <v>0.41020833333333301</v>
      </c>
      <c r="AM5913" s="2">
        <v>1</v>
      </c>
      <c r="AN5913" s="2" t="s">
        <v>335</v>
      </c>
      <c r="AO5913" s="2" t="s">
        <v>13723</v>
      </c>
    </row>
    <row r="5914" spans="17:41">
      <c r="Q5914">
        <v>0.504270833333333</v>
      </c>
      <c r="R5914">
        <v>1</v>
      </c>
      <c r="S5914" t="s">
        <v>3260</v>
      </c>
      <c r="T5914" t="s">
        <v>3077</v>
      </c>
      <c r="AL5914" s="79">
        <v>0.41023148148148098</v>
      </c>
      <c r="AM5914" s="2">
        <v>1</v>
      </c>
      <c r="AN5914" s="2" t="s">
        <v>5733</v>
      </c>
      <c r="AO5914" s="2" t="s">
        <v>13719</v>
      </c>
    </row>
    <row r="5915" spans="17:41">
      <c r="Q5915">
        <v>0.50429398148148197</v>
      </c>
      <c r="R5915">
        <v>1</v>
      </c>
      <c r="S5915" t="s">
        <v>3313</v>
      </c>
      <c r="T5915" t="s">
        <v>3071</v>
      </c>
      <c r="AL5915" s="79">
        <v>0.41025462962963</v>
      </c>
      <c r="AM5915" s="2">
        <v>1</v>
      </c>
      <c r="AN5915" s="2" t="s">
        <v>2562</v>
      </c>
      <c r="AO5915" s="2" t="s">
        <v>13719</v>
      </c>
    </row>
    <row r="5916" spans="17:41">
      <c r="Q5916">
        <v>0.50440972222222202</v>
      </c>
      <c r="R5916">
        <v>1</v>
      </c>
      <c r="S5916" t="s">
        <v>3191</v>
      </c>
      <c r="T5916" t="s">
        <v>3129</v>
      </c>
      <c r="AL5916" s="79">
        <v>0.41025462962963</v>
      </c>
      <c r="AM5916" s="2">
        <v>2</v>
      </c>
      <c r="AN5916" s="2" t="s">
        <v>2059</v>
      </c>
      <c r="AO5916" s="2" t="s">
        <v>13716</v>
      </c>
    </row>
    <row r="5917" spans="17:41">
      <c r="Q5917">
        <v>0.50445601851851896</v>
      </c>
      <c r="R5917">
        <v>1</v>
      </c>
      <c r="S5917" t="s">
        <v>7133</v>
      </c>
      <c r="T5917" t="s">
        <v>3071</v>
      </c>
      <c r="AL5917" s="79">
        <v>0.41026620370370398</v>
      </c>
      <c r="AM5917" s="2">
        <v>1</v>
      </c>
      <c r="AN5917" s="2" t="s">
        <v>2562</v>
      </c>
      <c r="AO5917" s="2" t="s">
        <v>13719</v>
      </c>
    </row>
    <row r="5918" spans="17:41">
      <c r="Q5918">
        <v>0.50447916666666703</v>
      </c>
      <c r="R5918">
        <v>1</v>
      </c>
      <c r="S5918" t="s">
        <v>7134</v>
      </c>
      <c r="T5918" t="s">
        <v>3075</v>
      </c>
      <c r="AL5918" s="79">
        <v>0.410289351851852</v>
      </c>
      <c r="AM5918" s="2">
        <v>1</v>
      </c>
      <c r="AN5918" s="2" t="s">
        <v>3669</v>
      </c>
      <c r="AO5918" s="2" t="s">
        <v>13718</v>
      </c>
    </row>
    <row r="5919" spans="17:41">
      <c r="Q5919">
        <v>0.50452546296296297</v>
      </c>
      <c r="R5919">
        <v>1</v>
      </c>
      <c r="S5919" t="s">
        <v>7135</v>
      </c>
      <c r="T5919" t="s">
        <v>3129</v>
      </c>
      <c r="AL5919" s="79">
        <v>0.41034722222222197</v>
      </c>
      <c r="AM5919" s="2">
        <v>1</v>
      </c>
      <c r="AN5919" s="2" t="s">
        <v>710</v>
      </c>
      <c r="AO5919" s="2" t="s">
        <v>13718</v>
      </c>
    </row>
    <row r="5920" spans="17:41">
      <c r="Q5920">
        <v>0.50457175925925901</v>
      </c>
      <c r="R5920">
        <v>1</v>
      </c>
      <c r="S5920" t="s">
        <v>7136</v>
      </c>
      <c r="T5920" t="s">
        <v>3129</v>
      </c>
      <c r="AL5920" s="79">
        <v>0.41039351851851902</v>
      </c>
      <c r="AM5920" s="2">
        <v>1</v>
      </c>
      <c r="AN5920" s="2" t="s">
        <v>2562</v>
      </c>
      <c r="AO5920" s="2" t="s">
        <v>13719</v>
      </c>
    </row>
    <row r="5921" spans="17:41">
      <c r="Q5921">
        <v>0.50460648148148102</v>
      </c>
      <c r="R5921">
        <v>1</v>
      </c>
      <c r="S5921" t="s">
        <v>4531</v>
      </c>
      <c r="T5921" t="s">
        <v>3074</v>
      </c>
      <c r="AL5921" s="79">
        <v>0.41041666666666698</v>
      </c>
      <c r="AM5921" s="2">
        <v>1</v>
      </c>
      <c r="AN5921" s="2" t="s">
        <v>861</v>
      </c>
      <c r="AO5921" s="2" t="s">
        <v>13717</v>
      </c>
    </row>
    <row r="5922" spans="17:41">
      <c r="Q5922">
        <v>0.50464120370370402</v>
      </c>
      <c r="R5922">
        <v>1</v>
      </c>
      <c r="S5922" t="s">
        <v>4533</v>
      </c>
      <c r="T5922" t="s">
        <v>3074</v>
      </c>
      <c r="AL5922" s="79">
        <v>0.41041666666666698</v>
      </c>
      <c r="AM5922" s="2">
        <v>1</v>
      </c>
      <c r="AN5922" s="2" t="s">
        <v>1669</v>
      </c>
      <c r="AO5922" s="2" t="s">
        <v>13722</v>
      </c>
    </row>
    <row r="5923" spans="17:41">
      <c r="Q5923">
        <v>0.50465277777777795</v>
      </c>
      <c r="R5923">
        <v>1</v>
      </c>
      <c r="S5923" t="s">
        <v>7137</v>
      </c>
      <c r="T5923" t="s">
        <v>3070</v>
      </c>
      <c r="AL5923" s="79">
        <v>0.41045138888888899</v>
      </c>
      <c r="AM5923" s="2">
        <v>1</v>
      </c>
      <c r="AN5923" s="2" t="s">
        <v>2562</v>
      </c>
      <c r="AO5923" s="2" t="s">
        <v>13719</v>
      </c>
    </row>
    <row r="5924" spans="17:41">
      <c r="Q5924">
        <v>0.50472222222222196</v>
      </c>
      <c r="R5924">
        <v>1</v>
      </c>
      <c r="S5924" t="s">
        <v>7138</v>
      </c>
      <c r="T5924" t="s">
        <v>3129</v>
      </c>
      <c r="AL5924" s="79">
        <v>0.41045138888888899</v>
      </c>
      <c r="AM5924" s="2">
        <v>1</v>
      </c>
      <c r="AN5924" s="2" t="s">
        <v>458</v>
      </c>
      <c r="AO5924" s="2" t="s">
        <v>13717</v>
      </c>
    </row>
    <row r="5925" spans="17:41">
      <c r="Q5925">
        <v>0.504733796296296</v>
      </c>
      <c r="R5925">
        <v>1</v>
      </c>
      <c r="S5925" t="s">
        <v>7139</v>
      </c>
      <c r="T5925" t="s">
        <v>3071</v>
      </c>
      <c r="AL5925" s="79">
        <v>0.410520833333333</v>
      </c>
      <c r="AM5925" s="2">
        <v>1</v>
      </c>
      <c r="AN5925" s="2" t="s">
        <v>3989</v>
      </c>
      <c r="AO5925" s="2" t="s">
        <v>13717</v>
      </c>
    </row>
    <row r="5926" spans="17:41">
      <c r="Q5926">
        <v>0.504733796296296</v>
      </c>
      <c r="R5926">
        <v>1</v>
      </c>
      <c r="S5926" t="s">
        <v>4564</v>
      </c>
      <c r="T5926" t="s">
        <v>3075</v>
      </c>
      <c r="AL5926" s="79">
        <v>0.41055555555555601</v>
      </c>
      <c r="AM5926" s="2">
        <v>1</v>
      </c>
      <c r="AN5926" s="2" t="s">
        <v>5745</v>
      </c>
      <c r="AO5926" s="2" t="s">
        <v>13719</v>
      </c>
    </row>
    <row r="5927" spans="17:41">
      <c r="Q5927">
        <v>0.50479166666666697</v>
      </c>
      <c r="R5927">
        <v>1</v>
      </c>
      <c r="S5927" t="s">
        <v>7140</v>
      </c>
      <c r="T5927" t="s">
        <v>3074</v>
      </c>
      <c r="AL5927" s="79">
        <v>0.41057870370370397</v>
      </c>
      <c r="AM5927" s="2">
        <v>4</v>
      </c>
      <c r="AN5927" s="2" t="s">
        <v>2562</v>
      </c>
      <c r="AO5927" s="2" t="s">
        <v>13719</v>
      </c>
    </row>
    <row r="5928" spans="17:41">
      <c r="Q5928">
        <v>0.50483796296296302</v>
      </c>
      <c r="R5928">
        <v>1</v>
      </c>
      <c r="S5928" t="s">
        <v>3279</v>
      </c>
      <c r="T5928" t="s">
        <v>3127</v>
      </c>
      <c r="AL5928" s="79">
        <v>0.410601851851852</v>
      </c>
      <c r="AM5928" s="2">
        <v>1</v>
      </c>
      <c r="AN5928" s="2" t="s">
        <v>4083</v>
      </c>
      <c r="AO5928" s="2" t="s">
        <v>13728</v>
      </c>
    </row>
    <row r="5929" spans="17:41">
      <c r="Q5929">
        <v>0.50490740740740703</v>
      </c>
      <c r="R5929">
        <v>1</v>
      </c>
      <c r="S5929" t="s">
        <v>7141</v>
      </c>
      <c r="T5929" t="s">
        <v>3129</v>
      </c>
      <c r="AL5929" s="79">
        <v>0.41061342592592598</v>
      </c>
      <c r="AM5929" s="2">
        <v>1</v>
      </c>
      <c r="AN5929" s="2" t="s">
        <v>712</v>
      </c>
      <c r="AO5929" s="2" t="s">
        <v>13717</v>
      </c>
    </row>
    <row r="5930" spans="17:41">
      <c r="Q5930">
        <v>0.50490740740740703</v>
      </c>
      <c r="R5930">
        <v>1</v>
      </c>
      <c r="S5930" t="s">
        <v>7142</v>
      </c>
      <c r="T5930" t="s">
        <v>3075</v>
      </c>
      <c r="AL5930" s="79">
        <v>0.41064814814814798</v>
      </c>
      <c r="AM5930" s="2">
        <v>1</v>
      </c>
      <c r="AN5930" s="2" t="s">
        <v>2562</v>
      </c>
      <c r="AO5930" s="2" t="s">
        <v>13719</v>
      </c>
    </row>
    <row r="5931" spans="17:41">
      <c r="Q5931">
        <v>0.50502314814814797</v>
      </c>
      <c r="R5931">
        <v>1</v>
      </c>
      <c r="S5931" t="s">
        <v>7143</v>
      </c>
      <c r="T5931" t="s">
        <v>3072</v>
      </c>
      <c r="AL5931" s="79">
        <v>0.41064814814814798</v>
      </c>
      <c r="AM5931" s="2">
        <v>1</v>
      </c>
      <c r="AN5931" s="2" t="s">
        <v>3038</v>
      </c>
      <c r="AO5931" s="2" t="s">
        <v>13716</v>
      </c>
    </row>
    <row r="5932" spans="17:41">
      <c r="Q5932">
        <v>0.50508101851851805</v>
      </c>
      <c r="R5932">
        <v>1</v>
      </c>
      <c r="S5932" t="s">
        <v>4475</v>
      </c>
      <c r="T5932" t="s">
        <v>3070</v>
      </c>
      <c r="AL5932" s="79">
        <v>0.41064814814814798</v>
      </c>
      <c r="AM5932" s="2">
        <v>1</v>
      </c>
      <c r="AN5932" s="2" t="s">
        <v>4195</v>
      </c>
      <c r="AO5932" s="2" t="s">
        <v>13718</v>
      </c>
    </row>
    <row r="5933" spans="17:41">
      <c r="Q5933">
        <v>0.50510416666666702</v>
      </c>
      <c r="R5933">
        <v>2</v>
      </c>
      <c r="S5933" t="s">
        <v>7144</v>
      </c>
      <c r="T5933" t="s">
        <v>3082</v>
      </c>
      <c r="AL5933" s="79">
        <v>0.41065972222222202</v>
      </c>
      <c r="AM5933" s="2">
        <v>2</v>
      </c>
      <c r="AN5933" s="2" t="s">
        <v>12893</v>
      </c>
      <c r="AO5933" s="2" t="s">
        <v>13721</v>
      </c>
    </row>
    <row r="5934" spans="17:41">
      <c r="Q5934">
        <v>0.50511574074074095</v>
      </c>
      <c r="R5934">
        <v>1</v>
      </c>
      <c r="S5934" t="s">
        <v>3852</v>
      </c>
      <c r="T5934" t="s">
        <v>3074</v>
      </c>
      <c r="AL5934" s="79">
        <v>0.41065972222222202</v>
      </c>
      <c r="AM5934" s="2">
        <v>1</v>
      </c>
      <c r="AN5934" s="2" t="s">
        <v>12894</v>
      </c>
      <c r="AO5934" s="2" t="s">
        <v>13722</v>
      </c>
    </row>
    <row r="5935" spans="17:41">
      <c r="Q5935">
        <v>0.50516203703703699</v>
      </c>
      <c r="R5935">
        <v>1</v>
      </c>
      <c r="S5935" t="s">
        <v>2562</v>
      </c>
      <c r="T5935" t="s">
        <v>3075</v>
      </c>
      <c r="AL5935" s="79">
        <v>0.41068287037036999</v>
      </c>
      <c r="AM5935" s="2">
        <v>1</v>
      </c>
      <c r="AN5935" s="2" t="s">
        <v>2562</v>
      </c>
      <c r="AO5935" s="2" t="s">
        <v>13719</v>
      </c>
    </row>
    <row r="5936" spans="17:41">
      <c r="Q5936">
        <v>0.50518518518518496</v>
      </c>
      <c r="R5936">
        <v>2</v>
      </c>
      <c r="S5936" t="s">
        <v>2562</v>
      </c>
      <c r="T5936" t="s">
        <v>3075</v>
      </c>
      <c r="AL5936" s="79">
        <v>0.41070601851851901</v>
      </c>
      <c r="AM5936" s="2">
        <v>1</v>
      </c>
      <c r="AN5936" s="2" t="s">
        <v>2562</v>
      </c>
      <c r="AO5936" s="2" t="s">
        <v>13719</v>
      </c>
    </row>
    <row r="5937" spans="17:41">
      <c r="Q5937">
        <v>0.505196759259259</v>
      </c>
      <c r="R5937">
        <v>1</v>
      </c>
      <c r="S5937" t="s">
        <v>7145</v>
      </c>
      <c r="T5937" t="s">
        <v>3074</v>
      </c>
      <c r="AL5937" s="79">
        <v>0.41074074074074102</v>
      </c>
      <c r="AM5937" s="2">
        <v>1</v>
      </c>
      <c r="AN5937" s="2" t="s">
        <v>3744</v>
      </c>
      <c r="AO5937" s="2" t="s">
        <v>13718</v>
      </c>
    </row>
    <row r="5938" spans="17:41">
      <c r="Q5938">
        <v>0.50520833333333304</v>
      </c>
      <c r="R5938">
        <v>1</v>
      </c>
      <c r="S5938" t="s">
        <v>7146</v>
      </c>
      <c r="T5938" t="s">
        <v>3071</v>
      </c>
      <c r="AL5938" s="79">
        <v>0.410752314814815</v>
      </c>
      <c r="AM5938" s="2">
        <v>1</v>
      </c>
      <c r="AN5938" s="2" t="s">
        <v>858</v>
      </c>
      <c r="AO5938" s="2" t="s">
        <v>13722</v>
      </c>
    </row>
    <row r="5939" spans="17:41">
      <c r="Q5939">
        <v>0.505231481481481</v>
      </c>
      <c r="R5939">
        <v>1</v>
      </c>
      <c r="S5939" t="s">
        <v>7147</v>
      </c>
      <c r="T5939" t="s">
        <v>3075</v>
      </c>
      <c r="AL5939" s="79">
        <v>0.41081018518518497</v>
      </c>
      <c r="AM5939" s="2">
        <v>2</v>
      </c>
      <c r="AN5939" s="2" t="s">
        <v>5748</v>
      </c>
      <c r="AO5939" s="2" t="s">
        <v>13719</v>
      </c>
    </row>
    <row r="5940" spans="17:41">
      <c r="Q5940">
        <v>0.50525462962962997</v>
      </c>
      <c r="R5940">
        <v>2</v>
      </c>
      <c r="S5940" t="s">
        <v>7148</v>
      </c>
      <c r="T5940" t="s">
        <v>3075</v>
      </c>
      <c r="AL5940" s="79">
        <v>0.410833333333333</v>
      </c>
      <c r="AM5940" s="2">
        <v>1</v>
      </c>
      <c r="AN5940" s="2" t="s">
        <v>3043</v>
      </c>
      <c r="AO5940" s="2" t="s">
        <v>13719</v>
      </c>
    </row>
    <row r="5941" spans="17:41">
      <c r="Q5941">
        <v>0.50530092592592601</v>
      </c>
      <c r="R5941">
        <v>2</v>
      </c>
      <c r="S5941" t="s">
        <v>7149</v>
      </c>
      <c r="T5941" t="s">
        <v>3072</v>
      </c>
      <c r="AL5941" s="79">
        <v>0.41089120370370402</v>
      </c>
      <c r="AM5941" s="2">
        <v>1</v>
      </c>
      <c r="AN5941" s="2" t="s">
        <v>2562</v>
      </c>
      <c r="AO5941" s="2" t="s">
        <v>13719</v>
      </c>
    </row>
    <row r="5942" spans="17:41">
      <c r="Q5942">
        <v>0.50534722222222195</v>
      </c>
      <c r="R5942">
        <v>1</v>
      </c>
      <c r="S5942" t="s">
        <v>4660</v>
      </c>
      <c r="T5942" t="s">
        <v>3071</v>
      </c>
      <c r="AL5942" s="79">
        <v>0.410983796296296</v>
      </c>
      <c r="AM5942" s="2">
        <v>1</v>
      </c>
      <c r="AN5942" s="2" t="s">
        <v>1112</v>
      </c>
      <c r="AO5942" s="2" t="s">
        <v>13726</v>
      </c>
    </row>
    <row r="5943" spans="17:41">
      <c r="Q5943">
        <v>0.50537037037037003</v>
      </c>
      <c r="R5943">
        <v>2</v>
      </c>
      <c r="S5943" t="s">
        <v>7150</v>
      </c>
      <c r="T5943" t="s">
        <v>3071</v>
      </c>
      <c r="AL5943" s="79">
        <v>0.410983796296296</v>
      </c>
      <c r="AM5943" s="2">
        <v>1</v>
      </c>
      <c r="AN5943" s="2" t="s">
        <v>1240</v>
      </c>
      <c r="AO5943" s="2" t="s">
        <v>13718</v>
      </c>
    </row>
    <row r="5944" spans="17:41">
      <c r="Q5944">
        <v>0.50540509259259303</v>
      </c>
      <c r="R5944">
        <v>1</v>
      </c>
      <c r="S5944" t="s">
        <v>7151</v>
      </c>
      <c r="T5944" t="s">
        <v>3075</v>
      </c>
      <c r="AL5944" s="79">
        <v>0.41104166666666703</v>
      </c>
      <c r="AM5944" s="2">
        <v>1</v>
      </c>
      <c r="AN5944" s="2" t="s">
        <v>5735</v>
      </c>
      <c r="AO5944" s="2" t="s">
        <v>13716</v>
      </c>
    </row>
    <row r="5945" spans="17:41">
      <c r="Q5945">
        <v>0.50541666666666696</v>
      </c>
      <c r="R5945">
        <v>2</v>
      </c>
      <c r="S5945" t="s">
        <v>7152</v>
      </c>
      <c r="T5945" t="s">
        <v>3075</v>
      </c>
      <c r="AL5945" s="79">
        <v>0.41106481481481499</v>
      </c>
      <c r="AM5945" s="2">
        <v>2</v>
      </c>
      <c r="AN5945" s="2" t="s">
        <v>3044</v>
      </c>
      <c r="AO5945" s="2" t="s">
        <v>13719</v>
      </c>
    </row>
    <row r="5946" spans="17:41">
      <c r="Q5946">
        <v>0.505428240740741</v>
      </c>
      <c r="R5946">
        <v>1</v>
      </c>
      <c r="S5946" t="s">
        <v>4379</v>
      </c>
      <c r="T5946" t="s">
        <v>3072</v>
      </c>
      <c r="AL5946" s="79">
        <v>0.411099537037037</v>
      </c>
      <c r="AM5946" s="2">
        <v>1</v>
      </c>
      <c r="AN5946" s="2" t="s">
        <v>2562</v>
      </c>
      <c r="AO5946" s="2" t="s">
        <v>13719</v>
      </c>
    </row>
    <row r="5947" spans="17:41">
      <c r="Q5947">
        <v>0.50545138888888896</v>
      </c>
      <c r="R5947">
        <v>1</v>
      </c>
      <c r="S5947" t="s">
        <v>7153</v>
      </c>
      <c r="T5947" t="s">
        <v>3070</v>
      </c>
      <c r="AL5947" s="79">
        <v>0.41112268518518502</v>
      </c>
      <c r="AM5947" s="2">
        <v>1</v>
      </c>
      <c r="AN5947" s="2" t="s">
        <v>2562</v>
      </c>
      <c r="AO5947" s="2" t="s">
        <v>13719</v>
      </c>
    </row>
    <row r="5948" spans="17:41">
      <c r="Q5948">
        <v>0.50549768518518501</v>
      </c>
      <c r="R5948">
        <v>1</v>
      </c>
      <c r="S5948" t="s">
        <v>1049</v>
      </c>
      <c r="T5948" t="s">
        <v>3086</v>
      </c>
      <c r="AL5948" s="79">
        <v>0.41116898148148101</v>
      </c>
      <c r="AM5948" s="2">
        <v>1</v>
      </c>
      <c r="AN5948" s="2" t="s">
        <v>863</v>
      </c>
      <c r="AO5948" s="2" t="s">
        <v>13722</v>
      </c>
    </row>
    <row r="5949" spans="17:41">
      <c r="Q5949">
        <v>0.50554398148148105</v>
      </c>
      <c r="R5949">
        <v>1</v>
      </c>
      <c r="S5949" t="s">
        <v>3862</v>
      </c>
      <c r="T5949" t="s">
        <v>3074</v>
      </c>
      <c r="AL5949" s="79">
        <v>0.41119212962962998</v>
      </c>
      <c r="AM5949" s="2">
        <v>1</v>
      </c>
      <c r="AN5949" s="2" t="s">
        <v>2541</v>
      </c>
      <c r="AO5949" s="2" t="s">
        <v>13716</v>
      </c>
    </row>
    <row r="5950" spans="17:41">
      <c r="Q5950">
        <v>0.50556712962963002</v>
      </c>
      <c r="R5950">
        <v>1</v>
      </c>
      <c r="S5950" t="s">
        <v>3352</v>
      </c>
      <c r="T5950" t="s">
        <v>3071</v>
      </c>
      <c r="AL5950" s="79">
        <v>0.41126157407407399</v>
      </c>
      <c r="AM5950" s="2">
        <v>3</v>
      </c>
      <c r="AN5950" s="2" t="s">
        <v>5741</v>
      </c>
      <c r="AO5950" s="2" t="s">
        <v>13719</v>
      </c>
    </row>
    <row r="5951" spans="17:41">
      <c r="Q5951">
        <v>0.50557870370370395</v>
      </c>
      <c r="R5951">
        <v>1</v>
      </c>
      <c r="S5951" t="s">
        <v>7154</v>
      </c>
      <c r="T5951" t="s">
        <v>3071</v>
      </c>
      <c r="AL5951" s="79">
        <v>0.41126157407407399</v>
      </c>
      <c r="AM5951" s="2">
        <v>1</v>
      </c>
      <c r="AN5951" s="2" t="s">
        <v>864</v>
      </c>
      <c r="AO5951" s="2" t="s">
        <v>13722</v>
      </c>
    </row>
    <row r="5952" spans="17:41">
      <c r="Q5952">
        <v>0.50559027777777799</v>
      </c>
      <c r="R5952">
        <v>1</v>
      </c>
      <c r="S5952" t="s">
        <v>3371</v>
      </c>
      <c r="T5952" t="s">
        <v>3072</v>
      </c>
      <c r="AL5952" s="79">
        <v>0.41126157407407399</v>
      </c>
      <c r="AM5952" s="2">
        <v>1</v>
      </c>
      <c r="AN5952" s="2" t="s">
        <v>2562</v>
      </c>
      <c r="AO5952" s="2" t="s">
        <v>13718</v>
      </c>
    </row>
    <row r="5953" spans="17:41">
      <c r="Q5953">
        <v>0.50560185185185202</v>
      </c>
      <c r="R5953">
        <v>2</v>
      </c>
      <c r="S5953" t="s">
        <v>473</v>
      </c>
      <c r="T5953" t="s">
        <v>3070</v>
      </c>
      <c r="AL5953" s="79">
        <v>0.41130787037036998</v>
      </c>
      <c r="AM5953" s="2">
        <v>2</v>
      </c>
      <c r="AN5953" s="2" t="s">
        <v>5739</v>
      </c>
      <c r="AO5953" s="2" t="s">
        <v>13716</v>
      </c>
    </row>
    <row r="5954" spans="17:41">
      <c r="Q5954">
        <v>0.50561342592592595</v>
      </c>
      <c r="R5954">
        <v>1</v>
      </c>
      <c r="S5954" t="s">
        <v>7155</v>
      </c>
      <c r="T5954" t="s">
        <v>3129</v>
      </c>
      <c r="AL5954" s="79">
        <v>0.41134259259259298</v>
      </c>
      <c r="AM5954" s="2">
        <v>1</v>
      </c>
      <c r="AN5954" s="2" t="s">
        <v>4675</v>
      </c>
      <c r="AO5954" s="2" t="s">
        <v>13727</v>
      </c>
    </row>
    <row r="5955" spans="17:41">
      <c r="Q5955">
        <v>0.50563657407407403</v>
      </c>
      <c r="R5955">
        <v>1</v>
      </c>
      <c r="S5955" t="s">
        <v>7156</v>
      </c>
      <c r="T5955" t="s">
        <v>3129</v>
      </c>
      <c r="AL5955" s="79">
        <v>0.41137731481481499</v>
      </c>
      <c r="AM5955" s="2">
        <v>1</v>
      </c>
      <c r="AN5955" s="2" t="s">
        <v>4634</v>
      </c>
      <c r="AO5955" s="2" t="s">
        <v>13721</v>
      </c>
    </row>
    <row r="5956" spans="17:41">
      <c r="Q5956">
        <v>0.50563657407407403</v>
      </c>
      <c r="R5956">
        <v>1</v>
      </c>
      <c r="S5956" t="s">
        <v>3196</v>
      </c>
      <c r="T5956" t="s">
        <v>3072</v>
      </c>
      <c r="AL5956" s="79">
        <v>0.411446759259259</v>
      </c>
      <c r="AM5956" s="2">
        <v>1</v>
      </c>
      <c r="AN5956" s="2" t="s">
        <v>716</v>
      </c>
      <c r="AO5956" s="2" t="s">
        <v>13717</v>
      </c>
    </row>
    <row r="5957" spans="17:41">
      <c r="Q5957">
        <v>0.50564814814814796</v>
      </c>
      <c r="R5957">
        <v>1</v>
      </c>
      <c r="S5957" t="s">
        <v>7157</v>
      </c>
      <c r="T5957" t="s">
        <v>3127</v>
      </c>
      <c r="AL5957" s="79">
        <v>0.4115625</v>
      </c>
      <c r="AM5957" s="2">
        <v>1</v>
      </c>
      <c r="AN5957" s="2" t="s">
        <v>862</v>
      </c>
      <c r="AO5957" s="2" t="s">
        <v>13722</v>
      </c>
    </row>
    <row r="5958" spans="17:41">
      <c r="Q5958">
        <v>0.505694444444444</v>
      </c>
      <c r="R5958">
        <v>1</v>
      </c>
      <c r="S5958" t="s">
        <v>7158</v>
      </c>
      <c r="T5958" t="s">
        <v>3074</v>
      </c>
      <c r="AL5958" s="79">
        <v>0.41162037037037003</v>
      </c>
      <c r="AM5958" s="2">
        <v>4</v>
      </c>
      <c r="AN5958" s="2" t="s">
        <v>460</v>
      </c>
      <c r="AO5958" s="2" t="s">
        <v>13717</v>
      </c>
    </row>
    <row r="5959" spans="17:41">
      <c r="Q5959">
        <v>0.50570601851851804</v>
      </c>
      <c r="R5959">
        <v>1</v>
      </c>
      <c r="S5959" t="s">
        <v>7159</v>
      </c>
      <c r="T5959" t="s">
        <v>3070</v>
      </c>
      <c r="AL5959" s="79">
        <v>0.41163194444444401</v>
      </c>
      <c r="AM5959" s="2">
        <v>1</v>
      </c>
      <c r="AN5959" s="2" t="s">
        <v>2562</v>
      </c>
      <c r="AO5959" s="2" t="s">
        <v>13719</v>
      </c>
    </row>
    <row r="5960" spans="17:41">
      <c r="Q5960">
        <v>0.50570601851851804</v>
      </c>
      <c r="R5960">
        <v>1</v>
      </c>
      <c r="S5960" t="s">
        <v>3515</v>
      </c>
      <c r="T5960" t="s">
        <v>3070</v>
      </c>
      <c r="AL5960" s="79">
        <v>0.41165509259259297</v>
      </c>
      <c r="AM5960" s="2">
        <v>1</v>
      </c>
      <c r="AN5960" s="2" t="s">
        <v>3051</v>
      </c>
      <c r="AO5960" s="2" t="s">
        <v>13719</v>
      </c>
    </row>
    <row r="5961" spans="17:41">
      <c r="Q5961">
        <v>0.50572916666666701</v>
      </c>
      <c r="R5961">
        <v>1</v>
      </c>
      <c r="S5961" t="s">
        <v>7160</v>
      </c>
      <c r="T5961" t="s">
        <v>3074</v>
      </c>
      <c r="AL5961" s="79">
        <v>0.41165509259259297</v>
      </c>
      <c r="AM5961" s="2">
        <v>1</v>
      </c>
      <c r="AN5961" s="2" t="s">
        <v>4282</v>
      </c>
      <c r="AO5961" s="2" t="s">
        <v>13722</v>
      </c>
    </row>
    <row r="5962" spans="17:41">
      <c r="Q5962">
        <v>0.50572916666666701</v>
      </c>
      <c r="R5962">
        <v>1</v>
      </c>
      <c r="S5962" t="s">
        <v>7161</v>
      </c>
      <c r="T5962" t="s">
        <v>3070</v>
      </c>
      <c r="AL5962" s="79">
        <v>0.41166666666666701</v>
      </c>
      <c r="AM5962" s="2">
        <v>1</v>
      </c>
      <c r="AN5962" s="2" t="s">
        <v>4280</v>
      </c>
      <c r="AO5962" s="2" t="s">
        <v>13717</v>
      </c>
    </row>
    <row r="5963" spans="17:41">
      <c r="Q5963">
        <v>0.50583333333333302</v>
      </c>
      <c r="R5963">
        <v>4</v>
      </c>
      <c r="S5963" t="s">
        <v>7162</v>
      </c>
      <c r="T5963" t="s">
        <v>3075</v>
      </c>
      <c r="AL5963" s="79">
        <v>0.41168981481481498</v>
      </c>
      <c r="AM5963" s="2">
        <v>1</v>
      </c>
      <c r="AN5963" s="2" t="s">
        <v>2562</v>
      </c>
      <c r="AO5963" s="2" t="s">
        <v>13719</v>
      </c>
    </row>
    <row r="5964" spans="17:41">
      <c r="Q5964">
        <v>0.50587962962962996</v>
      </c>
      <c r="R5964">
        <v>2</v>
      </c>
      <c r="S5964" t="s">
        <v>7163</v>
      </c>
      <c r="T5964" t="s">
        <v>3075</v>
      </c>
      <c r="AL5964" s="79">
        <v>0.41168981481481498</v>
      </c>
      <c r="AM5964" s="2">
        <v>1</v>
      </c>
      <c r="AN5964" s="2" t="s">
        <v>5746</v>
      </c>
      <c r="AO5964" s="2" t="s">
        <v>13716</v>
      </c>
    </row>
    <row r="5965" spans="17:41">
      <c r="Q5965">
        <v>0.50593750000000004</v>
      </c>
      <c r="R5965">
        <v>1</v>
      </c>
      <c r="S5965" t="s">
        <v>3669</v>
      </c>
      <c r="T5965" t="s">
        <v>3071</v>
      </c>
      <c r="AL5965" s="79">
        <v>0.41173611111111103</v>
      </c>
      <c r="AM5965" s="2">
        <v>1</v>
      </c>
      <c r="AN5965" s="2" t="s">
        <v>461</v>
      </c>
      <c r="AO5965" s="2" t="s">
        <v>13717</v>
      </c>
    </row>
    <row r="5966" spans="17:41">
      <c r="Q5966">
        <v>0.50593750000000004</v>
      </c>
      <c r="R5966">
        <v>2</v>
      </c>
      <c r="S5966" t="s">
        <v>4534</v>
      </c>
      <c r="T5966" t="s">
        <v>3086</v>
      </c>
      <c r="AL5966" s="79">
        <v>0.41174768518518501</v>
      </c>
      <c r="AM5966" s="2">
        <v>1</v>
      </c>
      <c r="AN5966" s="2" t="s">
        <v>3054</v>
      </c>
      <c r="AO5966" s="2" t="s">
        <v>13719</v>
      </c>
    </row>
    <row r="5967" spans="17:41">
      <c r="Q5967">
        <v>0.50594907407407397</v>
      </c>
      <c r="R5967">
        <v>1</v>
      </c>
      <c r="S5967" t="s">
        <v>7164</v>
      </c>
      <c r="T5967" t="s">
        <v>3075</v>
      </c>
      <c r="AL5967" s="79">
        <v>0.41175925925925899</v>
      </c>
      <c r="AM5967" s="2">
        <v>1</v>
      </c>
      <c r="AN5967" s="2" t="s">
        <v>11873</v>
      </c>
      <c r="AO5967" s="2" t="s">
        <v>13717</v>
      </c>
    </row>
    <row r="5968" spans="17:41">
      <c r="Q5968">
        <v>0.50596064814814801</v>
      </c>
      <c r="R5968">
        <v>4</v>
      </c>
      <c r="S5968" t="s">
        <v>3134</v>
      </c>
      <c r="T5968" t="s">
        <v>3129</v>
      </c>
      <c r="AL5968" s="79">
        <v>0.41177083333333298</v>
      </c>
      <c r="AM5968" s="2">
        <v>1</v>
      </c>
      <c r="AN5968" s="2" t="s">
        <v>3048</v>
      </c>
      <c r="AO5968" s="2" t="s">
        <v>13719</v>
      </c>
    </row>
    <row r="5969" spans="17:41">
      <c r="Q5969">
        <v>0.506122685185185</v>
      </c>
      <c r="R5969">
        <v>1</v>
      </c>
      <c r="S5969" t="s">
        <v>7165</v>
      </c>
      <c r="T5969" t="s">
        <v>3129</v>
      </c>
      <c r="AL5969" s="79">
        <v>0.41178240740740701</v>
      </c>
      <c r="AM5969" s="2">
        <v>1</v>
      </c>
      <c r="AN5969" s="2" t="s">
        <v>462</v>
      </c>
      <c r="AO5969" s="2" t="s">
        <v>13717</v>
      </c>
    </row>
    <row r="5970" spans="17:41">
      <c r="Q5970">
        <v>0.50614583333333296</v>
      </c>
      <c r="R5970">
        <v>1</v>
      </c>
      <c r="S5970" t="s">
        <v>7166</v>
      </c>
      <c r="T5970" t="s">
        <v>3129</v>
      </c>
      <c r="AL5970" s="79">
        <v>0.411793981481481</v>
      </c>
      <c r="AM5970" s="2">
        <v>1</v>
      </c>
      <c r="AN5970" s="2" t="s">
        <v>5747</v>
      </c>
      <c r="AO5970" s="2" t="s">
        <v>13716</v>
      </c>
    </row>
    <row r="5971" spans="17:41">
      <c r="Q5971">
        <v>0.50616898148148104</v>
      </c>
      <c r="R5971">
        <v>1</v>
      </c>
      <c r="S5971" t="s">
        <v>7167</v>
      </c>
      <c r="T5971" t="s">
        <v>3075</v>
      </c>
      <c r="AL5971" s="79">
        <v>0.411793981481481</v>
      </c>
      <c r="AM5971" s="2">
        <v>1</v>
      </c>
      <c r="AN5971" s="2" t="s">
        <v>714</v>
      </c>
      <c r="AO5971" s="2" t="s">
        <v>13718</v>
      </c>
    </row>
    <row r="5972" spans="17:41">
      <c r="Q5972">
        <v>0.50618055555555597</v>
      </c>
      <c r="R5972">
        <v>1</v>
      </c>
      <c r="S5972" t="s">
        <v>7168</v>
      </c>
      <c r="T5972" t="s">
        <v>3071</v>
      </c>
      <c r="AL5972" s="79">
        <v>0.41181712962963002</v>
      </c>
      <c r="AM5972" s="2">
        <v>2</v>
      </c>
      <c r="AN5972" s="2" t="s">
        <v>518</v>
      </c>
      <c r="AO5972" s="2" t="s">
        <v>13722</v>
      </c>
    </row>
    <row r="5973" spans="17:41">
      <c r="Q5973">
        <v>0.50622685185185201</v>
      </c>
      <c r="R5973">
        <v>2</v>
      </c>
      <c r="S5973" t="s">
        <v>7169</v>
      </c>
      <c r="T5973" t="s">
        <v>3070</v>
      </c>
      <c r="AL5973" s="79">
        <v>0.41193287037037002</v>
      </c>
      <c r="AM5973" s="2">
        <v>2</v>
      </c>
      <c r="AN5973" s="2" t="s">
        <v>464</v>
      </c>
      <c r="AO5973" s="2" t="s">
        <v>13717</v>
      </c>
    </row>
    <row r="5974" spans="17:41">
      <c r="Q5974">
        <v>0.50624999999999998</v>
      </c>
      <c r="R5974">
        <v>1</v>
      </c>
      <c r="S5974" t="s">
        <v>1921</v>
      </c>
      <c r="T5974" t="s">
        <v>3072</v>
      </c>
      <c r="AL5974" s="79">
        <v>0.411944444444444</v>
      </c>
      <c r="AM5974" s="2">
        <v>2</v>
      </c>
      <c r="AN5974" s="2" t="s">
        <v>6955</v>
      </c>
      <c r="AO5974" s="2" t="s">
        <v>13722</v>
      </c>
    </row>
    <row r="5975" spans="17:41">
      <c r="Q5975">
        <v>0.50649305555555602</v>
      </c>
      <c r="R5975">
        <v>1</v>
      </c>
      <c r="S5975" t="s">
        <v>7170</v>
      </c>
      <c r="T5975" t="s">
        <v>3129</v>
      </c>
      <c r="AL5975" s="79">
        <v>0.41203703703703698</v>
      </c>
      <c r="AM5975" s="2">
        <v>1</v>
      </c>
      <c r="AN5975" s="2" t="s">
        <v>713</v>
      </c>
      <c r="AO5975" s="2" t="s">
        <v>13730</v>
      </c>
    </row>
    <row r="5976" spans="17:41">
      <c r="Q5976">
        <v>0.50655092592592599</v>
      </c>
      <c r="R5976">
        <v>1</v>
      </c>
      <c r="S5976" t="s">
        <v>6696</v>
      </c>
      <c r="T5976" t="s">
        <v>3075</v>
      </c>
      <c r="AL5976" s="79">
        <v>0.412060185185185</v>
      </c>
      <c r="AM5976" s="2">
        <v>1</v>
      </c>
      <c r="AN5976" s="2" t="s">
        <v>3050</v>
      </c>
      <c r="AO5976" s="2" t="s">
        <v>13719</v>
      </c>
    </row>
    <row r="5977" spans="17:41">
      <c r="Q5977">
        <v>0.50655092592592599</v>
      </c>
      <c r="R5977">
        <v>1</v>
      </c>
      <c r="S5977" t="s">
        <v>6696</v>
      </c>
      <c r="T5977" t="s">
        <v>3077</v>
      </c>
      <c r="AL5977" s="79">
        <v>0.41212962962963001</v>
      </c>
      <c r="AM5977" s="2">
        <v>1</v>
      </c>
      <c r="AN5977" s="2" t="s">
        <v>3045</v>
      </c>
      <c r="AO5977" s="2" t="s">
        <v>13729</v>
      </c>
    </row>
    <row r="5978" spans="17:41">
      <c r="Q5978">
        <v>0.50660879629629596</v>
      </c>
      <c r="R5978">
        <v>2</v>
      </c>
      <c r="S5978" t="s">
        <v>7171</v>
      </c>
      <c r="T5978" t="s">
        <v>3072</v>
      </c>
      <c r="AL5978" s="79">
        <v>0.41224537037037001</v>
      </c>
      <c r="AM5978" s="2">
        <v>2</v>
      </c>
      <c r="AN5978" s="2" t="s">
        <v>1064</v>
      </c>
      <c r="AO5978" s="2" t="s">
        <v>13718</v>
      </c>
    </row>
    <row r="5979" spans="17:41">
      <c r="Q5979">
        <v>0.50666666666666704</v>
      </c>
      <c r="R5979">
        <v>1</v>
      </c>
      <c r="S5979" t="s">
        <v>7172</v>
      </c>
      <c r="T5979" t="s">
        <v>3075</v>
      </c>
      <c r="AL5979" s="79">
        <v>0.412291666666667</v>
      </c>
      <c r="AM5979" s="2">
        <v>1</v>
      </c>
      <c r="AN5979" s="2" t="s">
        <v>5753</v>
      </c>
      <c r="AO5979" s="2" t="s">
        <v>13719</v>
      </c>
    </row>
    <row r="5980" spans="17:41">
      <c r="Q5980">
        <v>0.50677083333333295</v>
      </c>
      <c r="R5980">
        <v>2</v>
      </c>
      <c r="S5980" t="s">
        <v>7173</v>
      </c>
      <c r="T5980" t="s">
        <v>3075</v>
      </c>
      <c r="AL5980" s="79">
        <v>0.41230324074074098</v>
      </c>
      <c r="AM5980" s="2">
        <v>1</v>
      </c>
      <c r="AN5980" s="2" t="s">
        <v>302</v>
      </c>
      <c r="AO5980" s="2" t="s">
        <v>13721</v>
      </c>
    </row>
    <row r="5981" spans="17:41">
      <c r="Q5981">
        <v>0.50680555555555595</v>
      </c>
      <c r="R5981">
        <v>1</v>
      </c>
      <c r="S5981" t="s">
        <v>7174</v>
      </c>
      <c r="T5981" t="s">
        <v>3075</v>
      </c>
      <c r="AL5981" s="79">
        <v>0.41234953703703697</v>
      </c>
      <c r="AM5981" s="2">
        <v>3</v>
      </c>
      <c r="AN5981" s="2" t="s">
        <v>3144</v>
      </c>
      <c r="AO5981" s="2" t="s">
        <v>13722</v>
      </c>
    </row>
    <row r="5982" spans="17:41">
      <c r="Q5982">
        <v>0.50690972222222197</v>
      </c>
      <c r="R5982">
        <v>4</v>
      </c>
      <c r="S5982" t="s">
        <v>3864</v>
      </c>
      <c r="T5982" t="s">
        <v>3086</v>
      </c>
      <c r="AL5982" s="79">
        <v>0.412372685185185</v>
      </c>
      <c r="AM5982" s="2">
        <v>1</v>
      </c>
      <c r="AN5982" s="2" t="s">
        <v>12895</v>
      </c>
      <c r="AO5982" s="2" t="s">
        <v>13730</v>
      </c>
    </row>
    <row r="5983" spans="17:41">
      <c r="Q5983">
        <v>0.50715277777777801</v>
      </c>
      <c r="R5983">
        <v>1</v>
      </c>
      <c r="S5983" t="s">
        <v>7175</v>
      </c>
      <c r="T5983" t="s">
        <v>3071</v>
      </c>
      <c r="AL5983" s="79">
        <v>0.41238425925925898</v>
      </c>
      <c r="AM5983" s="2">
        <v>2</v>
      </c>
      <c r="AN5983" s="2" t="s">
        <v>468</v>
      </c>
      <c r="AO5983" s="2" t="s">
        <v>13718</v>
      </c>
    </row>
    <row r="5984" spans="17:41">
      <c r="Q5984">
        <v>0.50716435185185205</v>
      </c>
      <c r="R5984">
        <v>2</v>
      </c>
      <c r="S5984" t="s">
        <v>7176</v>
      </c>
      <c r="T5984" t="s">
        <v>3126</v>
      </c>
      <c r="AL5984" s="79">
        <v>0.41239583333333302</v>
      </c>
      <c r="AM5984" s="2">
        <v>1</v>
      </c>
      <c r="AN5984" s="2" t="s">
        <v>4638</v>
      </c>
      <c r="AO5984" s="2" t="s">
        <v>13717</v>
      </c>
    </row>
    <row r="5985" spans="17:41">
      <c r="Q5985">
        <v>0.50716435185185205</v>
      </c>
      <c r="R5985">
        <v>2</v>
      </c>
      <c r="S5985" t="s">
        <v>7177</v>
      </c>
      <c r="T5985" t="s">
        <v>3126</v>
      </c>
      <c r="AL5985" s="79">
        <v>0.41241898148148098</v>
      </c>
      <c r="AM5985" s="2">
        <v>1</v>
      </c>
      <c r="AN5985" s="2" t="s">
        <v>2562</v>
      </c>
      <c r="AO5985" s="2" t="s">
        <v>13718</v>
      </c>
    </row>
    <row r="5986" spans="17:41">
      <c r="Q5986">
        <v>0.50724537037036999</v>
      </c>
      <c r="R5986">
        <v>1</v>
      </c>
      <c r="S5986" t="s">
        <v>3235</v>
      </c>
      <c r="T5986" t="s">
        <v>3129</v>
      </c>
      <c r="AL5986" s="79">
        <v>0.41241898148148098</v>
      </c>
      <c r="AM5986" s="2">
        <v>1</v>
      </c>
      <c r="AN5986" s="2" t="s">
        <v>4213</v>
      </c>
      <c r="AO5986" s="2" t="s">
        <v>13723</v>
      </c>
    </row>
    <row r="5987" spans="17:41">
      <c r="Q5987">
        <v>0.50728009259259299</v>
      </c>
      <c r="R5987">
        <v>2</v>
      </c>
      <c r="S5987" t="s">
        <v>7178</v>
      </c>
      <c r="T5987" t="s">
        <v>3081</v>
      </c>
      <c r="AL5987" s="79">
        <v>0.41243055555555602</v>
      </c>
      <c r="AM5987" s="2">
        <v>2</v>
      </c>
      <c r="AN5987" s="2" t="s">
        <v>473</v>
      </c>
      <c r="AO5987" s="2" t="s">
        <v>13727</v>
      </c>
    </row>
    <row r="5988" spans="17:41">
      <c r="Q5988">
        <v>0.50736111111111104</v>
      </c>
      <c r="R5988">
        <v>1</v>
      </c>
      <c r="S5988" t="s">
        <v>3055</v>
      </c>
      <c r="T5988" t="s">
        <v>3129</v>
      </c>
      <c r="AL5988" s="79">
        <v>0.41244212962963001</v>
      </c>
      <c r="AM5988" s="2">
        <v>1</v>
      </c>
      <c r="AN5988" s="2" t="s">
        <v>4281</v>
      </c>
      <c r="AO5988" s="2" t="s">
        <v>13717</v>
      </c>
    </row>
    <row r="5989" spans="17:41">
      <c r="Q5989">
        <v>0.50738425925925901</v>
      </c>
      <c r="R5989">
        <v>2</v>
      </c>
      <c r="S5989" t="s">
        <v>7179</v>
      </c>
      <c r="T5989" t="s">
        <v>3070</v>
      </c>
      <c r="AL5989" s="79">
        <v>0.41244212962963001</v>
      </c>
      <c r="AM5989" s="2">
        <v>1</v>
      </c>
      <c r="AN5989" s="2" t="s">
        <v>843</v>
      </c>
      <c r="AO5989" s="2" t="s">
        <v>13726</v>
      </c>
    </row>
    <row r="5990" spans="17:41">
      <c r="Q5990">
        <v>0.50744212962962998</v>
      </c>
      <c r="R5990">
        <v>1</v>
      </c>
      <c r="S5990" t="s">
        <v>7180</v>
      </c>
      <c r="T5990" t="s">
        <v>3075</v>
      </c>
      <c r="AL5990" s="79">
        <v>0.41248842592592599</v>
      </c>
      <c r="AM5990" s="2">
        <v>1</v>
      </c>
      <c r="AN5990" s="2" t="s">
        <v>719</v>
      </c>
      <c r="AO5990" s="2" t="s">
        <v>13717</v>
      </c>
    </row>
    <row r="5991" spans="17:41">
      <c r="Q5991">
        <v>0.50747685185185198</v>
      </c>
      <c r="R5991">
        <v>1</v>
      </c>
      <c r="S5991" t="s">
        <v>3755</v>
      </c>
      <c r="T5991" t="s">
        <v>3075</v>
      </c>
      <c r="AL5991" s="79">
        <v>0.41248842592592599</v>
      </c>
      <c r="AM5991" s="2">
        <v>1</v>
      </c>
      <c r="AN5991" s="2" t="s">
        <v>5908</v>
      </c>
      <c r="AO5991" s="2" t="s">
        <v>13722</v>
      </c>
    </row>
    <row r="5992" spans="17:41">
      <c r="Q5992">
        <v>0.50749999999999995</v>
      </c>
      <c r="R5992">
        <v>1</v>
      </c>
      <c r="S5992" t="s">
        <v>7181</v>
      </c>
      <c r="T5992" t="s">
        <v>3075</v>
      </c>
      <c r="AL5992" s="79">
        <v>0.41251157407407402</v>
      </c>
      <c r="AM5992" s="2">
        <v>1</v>
      </c>
      <c r="AN5992" s="2" t="s">
        <v>4283</v>
      </c>
      <c r="AO5992" s="2" t="s">
        <v>13717</v>
      </c>
    </row>
    <row r="5993" spans="17:41">
      <c r="Q5993">
        <v>0.50751157407407399</v>
      </c>
      <c r="R5993">
        <v>1</v>
      </c>
      <c r="S5993" t="s">
        <v>7182</v>
      </c>
      <c r="T5993" t="s">
        <v>3071</v>
      </c>
      <c r="AL5993" s="79">
        <v>0.41253472222222198</v>
      </c>
      <c r="AM5993" s="2">
        <v>2</v>
      </c>
      <c r="AN5993" s="2" t="s">
        <v>5750</v>
      </c>
      <c r="AO5993" s="2" t="s">
        <v>13716</v>
      </c>
    </row>
    <row r="5994" spans="17:41">
      <c r="Q5994">
        <v>0.50755787037037003</v>
      </c>
      <c r="R5994">
        <v>1</v>
      </c>
      <c r="S5994" t="s">
        <v>7183</v>
      </c>
      <c r="T5994" t="s">
        <v>3071</v>
      </c>
      <c r="AL5994" s="79">
        <v>0.41253472222222198</v>
      </c>
      <c r="AM5994" s="2">
        <v>2</v>
      </c>
      <c r="AN5994" s="2" t="s">
        <v>463</v>
      </c>
      <c r="AO5994" s="2" t="s">
        <v>13717</v>
      </c>
    </row>
    <row r="5995" spans="17:41">
      <c r="Q5995">
        <v>0.50785879629629604</v>
      </c>
      <c r="R5995">
        <v>1</v>
      </c>
      <c r="S5995" t="s">
        <v>3386</v>
      </c>
      <c r="T5995" t="s">
        <v>3074</v>
      </c>
      <c r="AL5995" s="79">
        <v>0.41254629629629602</v>
      </c>
      <c r="AM5995" s="2">
        <v>2</v>
      </c>
      <c r="AN5995" s="2" t="s">
        <v>865</v>
      </c>
      <c r="AO5995" s="2" t="s">
        <v>13722</v>
      </c>
    </row>
    <row r="5996" spans="17:41">
      <c r="Q5996">
        <v>0.50790509259259298</v>
      </c>
      <c r="R5996">
        <v>1</v>
      </c>
      <c r="S5996" t="s">
        <v>7184</v>
      </c>
      <c r="T5996" t="s">
        <v>3071</v>
      </c>
      <c r="AL5996" s="79">
        <v>0.41261574074074098</v>
      </c>
      <c r="AM5996" s="2">
        <v>1</v>
      </c>
      <c r="AN5996" s="2" t="s">
        <v>3047</v>
      </c>
      <c r="AO5996" s="2" t="s">
        <v>13718</v>
      </c>
    </row>
    <row r="5997" spans="17:41">
      <c r="Q5997">
        <v>0.50792824074074105</v>
      </c>
      <c r="R5997">
        <v>1</v>
      </c>
      <c r="S5997" t="s">
        <v>7185</v>
      </c>
      <c r="T5997" t="s">
        <v>3070</v>
      </c>
      <c r="AL5997" s="79">
        <v>0.41266203703703702</v>
      </c>
      <c r="AM5997" s="2">
        <v>3</v>
      </c>
      <c r="AN5997" s="2" t="s">
        <v>5751</v>
      </c>
      <c r="AO5997" s="2" t="s">
        <v>13716</v>
      </c>
    </row>
    <row r="5998" spans="17:41">
      <c r="Q5998">
        <v>0.50793981481481498</v>
      </c>
      <c r="R5998">
        <v>1</v>
      </c>
      <c r="S5998" t="s">
        <v>7186</v>
      </c>
      <c r="T5998" t="s">
        <v>3071</v>
      </c>
      <c r="AL5998" s="79">
        <v>0.41267361111111101</v>
      </c>
      <c r="AM5998" s="2">
        <v>1</v>
      </c>
      <c r="AN5998" s="2" t="s">
        <v>721</v>
      </c>
      <c r="AO5998" s="2" t="s">
        <v>13717</v>
      </c>
    </row>
    <row r="5999" spans="17:41">
      <c r="Q5999">
        <v>0.50809027777777804</v>
      </c>
      <c r="R5999">
        <v>1</v>
      </c>
      <c r="S5999" t="s">
        <v>7187</v>
      </c>
      <c r="T5999" t="s">
        <v>3070</v>
      </c>
      <c r="AL5999" s="79">
        <v>0.41269675925925903</v>
      </c>
      <c r="AM5999" s="2">
        <v>1</v>
      </c>
      <c r="AN5999" s="2" t="s">
        <v>2562</v>
      </c>
      <c r="AO5999" s="2" t="s">
        <v>13719</v>
      </c>
    </row>
    <row r="6000" spans="17:41">
      <c r="Q6000">
        <v>0.50818287037037002</v>
      </c>
      <c r="R6000">
        <v>1</v>
      </c>
      <c r="S6000" t="s">
        <v>4058</v>
      </c>
      <c r="T6000" t="s">
        <v>3127</v>
      </c>
      <c r="AL6000" s="79">
        <v>0.41271990740740699</v>
      </c>
      <c r="AM6000" s="2">
        <v>2</v>
      </c>
      <c r="AN6000" s="2" t="s">
        <v>5754</v>
      </c>
      <c r="AO6000" s="2" t="s">
        <v>13716</v>
      </c>
    </row>
    <row r="6001" spans="17:41">
      <c r="Q6001">
        <v>0.508310185185185</v>
      </c>
      <c r="R6001">
        <v>1</v>
      </c>
      <c r="S6001" t="s">
        <v>7188</v>
      </c>
      <c r="T6001" t="s">
        <v>3129</v>
      </c>
      <c r="AL6001" s="79">
        <v>0.41274305555555602</v>
      </c>
      <c r="AM6001" s="2">
        <v>1</v>
      </c>
      <c r="AN6001" s="2" t="s">
        <v>5755</v>
      </c>
      <c r="AO6001" s="2" t="s">
        <v>13716</v>
      </c>
    </row>
    <row r="6002" spans="17:41">
      <c r="Q6002">
        <v>0.50833333333333297</v>
      </c>
      <c r="R6002">
        <v>1</v>
      </c>
      <c r="S6002" t="s">
        <v>7189</v>
      </c>
      <c r="T6002" t="s">
        <v>3074</v>
      </c>
      <c r="AL6002" s="79">
        <v>0.41276620370370398</v>
      </c>
      <c r="AM6002" s="2">
        <v>1</v>
      </c>
      <c r="AN6002" s="2" t="s">
        <v>2562</v>
      </c>
      <c r="AO6002" s="2" t="s">
        <v>13719</v>
      </c>
    </row>
    <row r="6003" spans="17:41">
      <c r="Q6003">
        <v>0.50836805555555598</v>
      </c>
      <c r="R6003">
        <v>1</v>
      </c>
      <c r="S6003" t="s">
        <v>7190</v>
      </c>
      <c r="T6003" t="s">
        <v>3129</v>
      </c>
      <c r="AL6003" s="79">
        <v>0.41280092592592599</v>
      </c>
      <c r="AM6003" s="2">
        <v>1</v>
      </c>
      <c r="AN6003" s="2" t="s">
        <v>717</v>
      </c>
      <c r="AO6003" s="2" t="s">
        <v>13723</v>
      </c>
    </row>
    <row r="6004" spans="17:41">
      <c r="Q6004">
        <v>0.50839120370370405</v>
      </c>
      <c r="R6004">
        <v>1</v>
      </c>
      <c r="S6004" t="s">
        <v>7191</v>
      </c>
      <c r="T6004" t="s">
        <v>3071</v>
      </c>
      <c r="AL6004" s="79">
        <v>0.41283564814814799</v>
      </c>
      <c r="AM6004" s="2">
        <v>1</v>
      </c>
      <c r="AN6004" s="2" t="s">
        <v>3056</v>
      </c>
      <c r="AO6004" s="2" t="s">
        <v>13719</v>
      </c>
    </row>
    <row r="6005" spans="17:41">
      <c r="Q6005">
        <v>0.50842592592592595</v>
      </c>
      <c r="R6005">
        <v>2</v>
      </c>
      <c r="S6005" t="s">
        <v>7192</v>
      </c>
      <c r="T6005" t="s">
        <v>3070</v>
      </c>
      <c r="AL6005" s="79">
        <v>0.41285879629629602</v>
      </c>
      <c r="AM6005" s="2">
        <v>2</v>
      </c>
      <c r="AN6005" s="2" t="s">
        <v>3058</v>
      </c>
      <c r="AO6005" s="2" t="s">
        <v>13716</v>
      </c>
    </row>
    <row r="6006" spans="17:41">
      <c r="Q6006">
        <v>0.50858796296296305</v>
      </c>
      <c r="R6006">
        <v>4</v>
      </c>
      <c r="S6006" t="s">
        <v>7193</v>
      </c>
      <c r="T6006" t="s">
        <v>3075</v>
      </c>
      <c r="AL6006" s="79">
        <v>0.41287037037037</v>
      </c>
      <c r="AM6006" s="2">
        <v>3</v>
      </c>
      <c r="AN6006" s="2" t="s">
        <v>5771</v>
      </c>
      <c r="AO6006" s="2" t="s">
        <v>13719</v>
      </c>
    </row>
    <row r="6007" spans="17:41">
      <c r="Q6007">
        <v>0.50861111111111101</v>
      </c>
      <c r="R6007">
        <v>2</v>
      </c>
      <c r="S6007" t="s">
        <v>7194</v>
      </c>
      <c r="T6007" t="s">
        <v>3075</v>
      </c>
      <c r="AL6007" s="79">
        <v>0.412905092592593</v>
      </c>
      <c r="AM6007" s="2">
        <v>1</v>
      </c>
      <c r="AN6007" s="2" t="s">
        <v>3776</v>
      </c>
      <c r="AO6007" s="2" t="s">
        <v>13722</v>
      </c>
    </row>
    <row r="6008" spans="17:41">
      <c r="Q6008">
        <v>0.50866898148148099</v>
      </c>
      <c r="R6008">
        <v>1</v>
      </c>
      <c r="S6008" t="s">
        <v>7195</v>
      </c>
      <c r="T6008" t="s">
        <v>3075</v>
      </c>
      <c r="AL6008" s="79">
        <v>0.41292824074074103</v>
      </c>
      <c r="AM6008" s="2">
        <v>2</v>
      </c>
      <c r="AN6008" s="2" t="s">
        <v>469</v>
      </c>
      <c r="AO6008" s="2" t="s">
        <v>13717</v>
      </c>
    </row>
    <row r="6009" spans="17:41">
      <c r="Q6009">
        <v>0.50872685185185196</v>
      </c>
      <c r="R6009">
        <v>1</v>
      </c>
      <c r="S6009" t="s">
        <v>7196</v>
      </c>
      <c r="T6009" t="s">
        <v>3070</v>
      </c>
      <c r="AL6009" s="79">
        <v>0.41296296296296298</v>
      </c>
      <c r="AM6009" s="2">
        <v>1</v>
      </c>
      <c r="AN6009" s="2" t="s">
        <v>722</v>
      </c>
      <c r="AO6009" s="2" t="s">
        <v>13730</v>
      </c>
    </row>
    <row r="6010" spans="17:41">
      <c r="Q6010">
        <v>0.50875000000000004</v>
      </c>
      <c r="R6010">
        <v>1</v>
      </c>
      <c r="S6010" t="s">
        <v>7197</v>
      </c>
      <c r="T6010" t="s">
        <v>3075</v>
      </c>
      <c r="AL6010" s="79">
        <v>0.412986111111111</v>
      </c>
      <c r="AM6010" s="2">
        <v>1</v>
      </c>
      <c r="AN6010" s="2" t="s">
        <v>5757</v>
      </c>
      <c r="AO6010" s="2" t="s">
        <v>13716</v>
      </c>
    </row>
    <row r="6011" spans="17:41">
      <c r="Q6011">
        <v>0.508773148148148</v>
      </c>
      <c r="R6011">
        <v>1</v>
      </c>
      <c r="S6011" t="s">
        <v>7198</v>
      </c>
      <c r="T6011" t="s">
        <v>3071</v>
      </c>
      <c r="AL6011" s="79">
        <v>0.41299768518518498</v>
      </c>
      <c r="AM6011" s="2">
        <v>3</v>
      </c>
      <c r="AN6011" s="2" t="s">
        <v>718</v>
      </c>
      <c r="AO6011" s="2" t="s">
        <v>13718</v>
      </c>
    </row>
    <row r="6012" spans="17:41">
      <c r="Q6012">
        <v>0.50886574074074098</v>
      </c>
      <c r="R6012">
        <v>1</v>
      </c>
      <c r="S6012" t="s">
        <v>7199</v>
      </c>
      <c r="T6012" t="s">
        <v>3127</v>
      </c>
      <c r="AL6012" s="79">
        <v>0.41303240740740699</v>
      </c>
      <c r="AM6012" s="2">
        <v>1</v>
      </c>
      <c r="AN6012" s="2" t="s">
        <v>2562</v>
      </c>
      <c r="AO6012" s="2" t="s">
        <v>13719</v>
      </c>
    </row>
    <row r="6013" spans="17:41">
      <c r="Q6013">
        <v>0.50888888888888895</v>
      </c>
      <c r="R6013">
        <v>1</v>
      </c>
      <c r="S6013" t="s">
        <v>7200</v>
      </c>
      <c r="T6013" t="s">
        <v>3075</v>
      </c>
      <c r="AL6013" s="79">
        <v>0.41303240740740699</v>
      </c>
      <c r="AM6013" s="2">
        <v>1</v>
      </c>
      <c r="AN6013" s="2" t="s">
        <v>3057</v>
      </c>
      <c r="AO6013" s="2" t="s">
        <v>13719</v>
      </c>
    </row>
    <row r="6014" spans="17:41">
      <c r="Q6014">
        <v>0.50893518518518499</v>
      </c>
      <c r="R6014">
        <v>2</v>
      </c>
      <c r="S6014" t="s">
        <v>7201</v>
      </c>
      <c r="T6014" t="s">
        <v>3075</v>
      </c>
      <c r="AL6014" s="79">
        <v>0.41303240740740699</v>
      </c>
      <c r="AM6014" s="2">
        <v>2</v>
      </c>
      <c r="AN6014" s="2" t="s">
        <v>866</v>
      </c>
      <c r="AO6014" s="2" t="s">
        <v>13722</v>
      </c>
    </row>
    <row r="6015" spans="17:41">
      <c r="Q6015">
        <v>0.50893518518518499</v>
      </c>
      <c r="R6015">
        <v>1</v>
      </c>
      <c r="S6015" t="s">
        <v>7049</v>
      </c>
      <c r="T6015" t="s">
        <v>3072</v>
      </c>
      <c r="AL6015" s="79">
        <v>0.41305555555555601</v>
      </c>
      <c r="AM6015" s="2">
        <v>1</v>
      </c>
      <c r="AN6015" s="2" t="s">
        <v>3993</v>
      </c>
      <c r="AO6015" s="2" t="s">
        <v>13718</v>
      </c>
    </row>
    <row r="6016" spans="17:41">
      <c r="Q6016">
        <v>0.50894675925925903</v>
      </c>
      <c r="R6016">
        <v>2</v>
      </c>
      <c r="S6016" t="s">
        <v>7202</v>
      </c>
      <c r="T6016" t="s">
        <v>3074</v>
      </c>
      <c r="AL6016" s="79">
        <v>0.41311342592592598</v>
      </c>
      <c r="AM6016" s="2">
        <v>1</v>
      </c>
      <c r="AN6016" s="2" t="s">
        <v>720</v>
      </c>
      <c r="AO6016" s="2" t="s">
        <v>13718</v>
      </c>
    </row>
    <row r="6017" spans="17:41">
      <c r="Q6017">
        <v>0.50895833333333296</v>
      </c>
      <c r="R6017">
        <v>1</v>
      </c>
      <c r="S6017" t="s">
        <v>7203</v>
      </c>
      <c r="T6017" t="s">
        <v>3129</v>
      </c>
      <c r="AL6017" s="79">
        <v>0.413136574074074</v>
      </c>
      <c r="AM6017" s="2">
        <v>1</v>
      </c>
      <c r="AN6017" s="2" t="s">
        <v>2562</v>
      </c>
      <c r="AO6017" s="2" t="s">
        <v>13719</v>
      </c>
    </row>
    <row r="6018" spans="17:41">
      <c r="Q6018">
        <v>0.508969907407407</v>
      </c>
      <c r="R6018">
        <v>1</v>
      </c>
      <c r="S6018" t="s">
        <v>7204</v>
      </c>
      <c r="T6018" t="s">
        <v>3070</v>
      </c>
      <c r="AL6018" s="79">
        <v>0.41320601851851901</v>
      </c>
      <c r="AM6018" s="2">
        <v>3</v>
      </c>
      <c r="AN6018" s="2" t="s">
        <v>475</v>
      </c>
      <c r="AO6018" s="2" t="s">
        <v>13717</v>
      </c>
    </row>
    <row r="6019" spans="17:41">
      <c r="Q6019">
        <v>0.508969907407407</v>
      </c>
      <c r="R6019">
        <v>1</v>
      </c>
      <c r="S6019" t="s">
        <v>7205</v>
      </c>
      <c r="T6019" t="s">
        <v>3074</v>
      </c>
      <c r="AL6019" s="79">
        <v>0.41322916666666698</v>
      </c>
      <c r="AM6019" s="2">
        <v>1</v>
      </c>
      <c r="AN6019" s="2" t="s">
        <v>3068</v>
      </c>
      <c r="AO6019" s="2" t="s">
        <v>13719</v>
      </c>
    </row>
    <row r="6020" spans="17:41">
      <c r="Q6020">
        <v>0.50906249999999997</v>
      </c>
      <c r="R6020">
        <v>1</v>
      </c>
      <c r="S6020" t="s">
        <v>7206</v>
      </c>
      <c r="T6020" t="s">
        <v>3071</v>
      </c>
      <c r="AL6020" s="79">
        <v>0.41324074074074102</v>
      </c>
      <c r="AM6020" s="2">
        <v>1</v>
      </c>
      <c r="AN6020" s="2" t="s">
        <v>5756</v>
      </c>
      <c r="AO6020" s="2" t="s">
        <v>13719</v>
      </c>
    </row>
    <row r="6021" spans="17:41">
      <c r="Q6021">
        <v>0.50927083333333301</v>
      </c>
      <c r="R6021">
        <v>1</v>
      </c>
      <c r="S6021" t="s">
        <v>7207</v>
      </c>
      <c r="T6021" t="s">
        <v>3074</v>
      </c>
      <c r="AL6021" s="79">
        <v>0.41327546296296302</v>
      </c>
      <c r="AM6021" s="2">
        <v>1</v>
      </c>
      <c r="AN6021" s="2" t="s">
        <v>5758</v>
      </c>
      <c r="AO6021" s="2" t="s">
        <v>13716</v>
      </c>
    </row>
    <row r="6022" spans="17:41">
      <c r="Q6022">
        <v>0.50927083333333301</v>
      </c>
      <c r="R6022">
        <v>3</v>
      </c>
      <c r="S6022" t="s">
        <v>7208</v>
      </c>
      <c r="T6022" t="s">
        <v>3075</v>
      </c>
      <c r="AL6022" s="79">
        <v>0.41342592592592597</v>
      </c>
      <c r="AM6022" s="2">
        <v>2</v>
      </c>
      <c r="AN6022" s="2" t="s">
        <v>5761</v>
      </c>
      <c r="AO6022" s="2" t="s">
        <v>13719</v>
      </c>
    </row>
    <row r="6023" spans="17:41">
      <c r="Q6023">
        <v>0.50928240740740705</v>
      </c>
      <c r="R6023">
        <v>1</v>
      </c>
      <c r="S6023" t="s">
        <v>7209</v>
      </c>
      <c r="T6023" t="s">
        <v>3070</v>
      </c>
      <c r="AL6023" s="79">
        <v>0.413449074074074</v>
      </c>
      <c r="AM6023" s="2">
        <v>1</v>
      </c>
      <c r="AN6023" s="2" t="s">
        <v>477</v>
      </c>
      <c r="AO6023" s="2" t="s">
        <v>13717</v>
      </c>
    </row>
    <row r="6024" spans="17:41">
      <c r="Q6024">
        <v>0.50929398148148197</v>
      </c>
      <c r="R6024">
        <v>1</v>
      </c>
      <c r="S6024" t="s">
        <v>7210</v>
      </c>
      <c r="T6024" t="s">
        <v>3075</v>
      </c>
      <c r="AL6024" s="79">
        <v>0.41346064814814798</v>
      </c>
      <c r="AM6024" s="2">
        <v>1</v>
      </c>
      <c r="AN6024" s="2" t="s">
        <v>5759</v>
      </c>
      <c r="AO6024" s="2" t="s">
        <v>13719</v>
      </c>
    </row>
    <row r="6025" spans="17:41">
      <c r="Q6025">
        <v>0.50931712962963005</v>
      </c>
      <c r="R6025">
        <v>1</v>
      </c>
      <c r="S6025" t="s">
        <v>4049</v>
      </c>
      <c r="T6025" t="s">
        <v>3071</v>
      </c>
      <c r="AL6025" s="79">
        <v>0.41362268518518502</v>
      </c>
      <c r="AM6025" s="2">
        <v>2</v>
      </c>
      <c r="AN6025" s="2" t="s">
        <v>5766</v>
      </c>
      <c r="AO6025" s="2" t="s">
        <v>13719</v>
      </c>
    </row>
    <row r="6026" spans="17:41">
      <c r="Q6026">
        <v>0.50935185185185206</v>
      </c>
      <c r="R6026">
        <v>1</v>
      </c>
      <c r="S6026" t="s">
        <v>7211</v>
      </c>
      <c r="T6026" t="s">
        <v>3075</v>
      </c>
      <c r="AL6026" s="79">
        <v>0.41363425925925901</v>
      </c>
      <c r="AM6026" s="2">
        <v>1</v>
      </c>
      <c r="AN6026" s="2" t="s">
        <v>5752</v>
      </c>
      <c r="AO6026" s="2" t="s">
        <v>13719</v>
      </c>
    </row>
    <row r="6027" spans="17:41">
      <c r="Q6027">
        <v>0.50939814814814799</v>
      </c>
      <c r="R6027">
        <v>2</v>
      </c>
      <c r="S6027" t="s">
        <v>7212</v>
      </c>
      <c r="T6027" t="s">
        <v>3075</v>
      </c>
      <c r="AL6027" s="79">
        <v>0.41365740740740697</v>
      </c>
      <c r="AM6027" s="2">
        <v>2</v>
      </c>
      <c r="AN6027" s="2" t="s">
        <v>2562</v>
      </c>
      <c r="AO6027" s="2" t="s">
        <v>13719</v>
      </c>
    </row>
    <row r="6028" spans="17:41">
      <c r="Q6028">
        <v>0.50942129629629596</v>
      </c>
      <c r="R6028">
        <v>1</v>
      </c>
      <c r="S6028" t="s">
        <v>7213</v>
      </c>
      <c r="T6028" t="s">
        <v>3074</v>
      </c>
      <c r="AL6028" s="79">
        <v>0.41369212962962998</v>
      </c>
      <c r="AM6028" s="2">
        <v>2</v>
      </c>
      <c r="AN6028" s="2" t="s">
        <v>867</v>
      </c>
      <c r="AO6028" s="2" t="s">
        <v>13722</v>
      </c>
    </row>
    <row r="6029" spans="17:41">
      <c r="Q6029">
        <v>0.50944444444444403</v>
      </c>
      <c r="R6029">
        <v>1</v>
      </c>
      <c r="S6029" t="s">
        <v>3388</v>
      </c>
      <c r="T6029" t="s">
        <v>3074</v>
      </c>
      <c r="AL6029" s="79">
        <v>0.41375000000000001</v>
      </c>
      <c r="AM6029" s="2">
        <v>1</v>
      </c>
      <c r="AN6029" s="2" t="s">
        <v>724</v>
      </c>
      <c r="AO6029" s="2" t="s">
        <v>13717</v>
      </c>
    </row>
    <row r="6030" spans="17:41">
      <c r="Q6030">
        <v>0.50949074074074097</v>
      </c>
      <c r="R6030">
        <v>1</v>
      </c>
      <c r="S6030" t="s">
        <v>7214</v>
      </c>
      <c r="T6030" t="s">
        <v>3072</v>
      </c>
      <c r="AL6030" s="79">
        <v>0.41377314814814797</v>
      </c>
      <c r="AM6030" s="2">
        <v>1</v>
      </c>
      <c r="AN6030" s="2" t="s">
        <v>5769</v>
      </c>
      <c r="AO6030" s="2" t="s">
        <v>13719</v>
      </c>
    </row>
    <row r="6031" spans="17:41">
      <c r="Q6031">
        <v>0.50967592592592603</v>
      </c>
      <c r="R6031">
        <v>1</v>
      </c>
      <c r="S6031" t="s">
        <v>7215</v>
      </c>
      <c r="T6031" t="s">
        <v>3074</v>
      </c>
      <c r="AL6031" s="79">
        <v>0.41390046296296301</v>
      </c>
      <c r="AM6031" s="2">
        <v>1</v>
      </c>
      <c r="AN6031" s="2" t="s">
        <v>725</v>
      </c>
      <c r="AO6031" s="2" t="s">
        <v>13717</v>
      </c>
    </row>
    <row r="6032" spans="17:41">
      <c r="Q6032">
        <v>0.50975694444444397</v>
      </c>
      <c r="R6032">
        <v>1</v>
      </c>
      <c r="S6032" t="s">
        <v>7216</v>
      </c>
      <c r="T6032" t="s">
        <v>3129</v>
      </c>
      <c r="AL6032" s="79">
        <v>0.41393518518518502</v>
      </c>
      <c r="AM6032" s="2">
        <v>1</v>
      </c>
      <c r="AN6032" s="2" t="s">
        <v>484</v>
      </c>
      <c r="AO6032" s="2" t="s">
        <v>13717</v>
      </c>
    </row>
    <row r="6033" spans="17:41">
      <c r="Q6033">
        <v>0.50984953703703695</v>
      </c>
      <c r="R6033">
        <v>2</v>
      </c>
      <c r="S6033" t="s">
        <v>7217</v>
      </c>
      <c r="T6033" t="s">
        <v>3075</v>
      </c>
      <c r="AL6033" s="79">
        <v>0.41395833333333298</v>
      </c>
      <c r="AM6033" s="2">
        <v>1</v>
      </c>
      <c r="AN6033" s="2" t="s">
        <v>4284</v>
      </c>
      <c r="AO6033" s="2" t="s">
        <v>13717</v>
      </c>
    </row>
    <row r="6034" spans="17:41">
      <c r="Q6034">
        <v>0.50987268518518503</v>
      </c>
      <c r="R6034">
        <v>1</v>
      </c>
      <c r="S6034" t="s">
        <v>3347</v>
      </c>
      <c r="T6034" t="s">
        <v>3075</v>
      </c>
      <c r="AL6034" s="79">
        <v>0.41402777777777799</v>
      </c>
      <c r="AM6034" s="2">
        <v>2</v>
      </c>
      <c r="AN6034" s="2" t="s">
        <v>723</v>
      </c>
      <c r="AO6034" s="2" t="s">
        <v>13717</v>
      </c>
    </row>
    <row r="6035" spans="17:41">
      <c r="Q6035">
        <v>0.50988425925925895</v>
      </c>
      <c r="R6035">
        <v>1</v>
      </c>
      <c r="S6035" t="s">
        <v>7218</v>
      </c>
      <c r="T6035" t="s">
        <v>3129</v>
      </c>
      <c r="AL6035" s="79">
        <v>0.41402777777777799</v>
      </c>
      <c r="AM6035" s="2">
        <v>1</v>
      </c>
      <c r="AN6035" s="2" t="s">
        <v>3669</v>
      </c>
      <c r="AO6035" s="2" t="s">
        <v>13720</v>
      </c>
    </row>
    <row r="6036" spans="17:41">
      <c r="Q6036">
        <v>0.50991898148148196</v>
      </c>
      <c r="R6036">
        <v>1</v>
      </c>
      <c r="S6036" t="s">
        <v>3190</v>
      </c>
      <c r="T6036" t="s">
        <v>3074</v>
      </c>
      <c r="AL6036" s="79">
        <v>0.41403935185185198</v>
      </c>
      <c r="AM6036" s="2">
        <v>1</v>
      </c>
      <c r="AN6036" s="2" t="s">
        <v>726</v>
      </c>
      <c r="AO6036" s="2" t="s">
        <v>13717</v>
      </c>
    </row>
    <row r="6037" spans="17:41">
      <c r="Q6037">
        <v>0.51</v>
      </c>
      <c r="R6037">
        <v>1</v>
      </c>
      <c r="S6037" t="s">
        <v>7219</v>
      </c>
      <c r="T6037" t="s">
        <v>3070</v>
      </c>
      <c r="AL6037" s="79">
        <v>0.41407407407407398</v>
      </c>
      <c r="AM6037" s="2">
        <v>1</v>
      </c>
      <c r="AN6037" s="2" t="s">
        <v>5782</v>
      </c>
      <c r="AO6037" s="2" t="s">
        <v>13716</v>
      </c>
    </row>
    <row r="6038" spans="17:41">
      <c r="Q6038">
        <v>0.51001157407407405</v>
      </c>
      <c r="R6038">
        <v>1</v>
      </c>
      <c r="S6038" t="s">
        <v>7220</v>
      </c>
      <c r="T6038" t="s">
        <v>3070</v>
      </c>
      <c r="AL6038" s="79">
        <v>0.414293981481481</v>
      </c>
      <c r="AM6038" s="2">
        <v>1</v>
      </c>
      <c r="AN6038" s="2" t="s">
        <v>3062</v>
      </c>
      <c r="AO6038" s="2" t="s">
        <v>13719</v>
      </c>
    </row>
    <row r="6039" spans="17:41">
      <c r="Q6039">
        <v>0.51005787037036998</v>
      </c>
      <c r="R6039">
        <v>2</v>
      </c>
      <c r="S6039" t="s">
        <v>7221</v>
      </c>
      <c r="T6039" t="s">
        <v>3075</v>
      </c>
      <c r="AL6039" s="79">
        <v>0.414328703703704</v>
      </c>
      <c r="AM6039" s="2">
        <v>3</v>
      </c>
      <c r="AN6039" s="2" t="s">
        <v>5780</v>
      </c>
      <c r="AO6039" s="2" t="s">
        <v>13719</v>
      </c>
    </row>
    <row r="6040" spans="17:41">
      <c r="Q6040">
        <v>0.51005787037036998</v>
      </c>
      <c r="R6040">
        <v>2</v>
      </c>
      <c r="S6040" t="s">
        <v>2562</v>
      </c>
      <c r="T6040" t="s">
        <v>3075</v>
      </c>
      <c r="AL6040" s="79">
        <v>0.41434027777777799</v>
      </c>
      <c r="AM6040" s="2">
        <v>1</v>
      </c>
      <c r="AN6040" s="2" t="s">
        <v>2562</v>
      </c>
      <c r="AO6040" s="2" t="s">
        <v>13719</v>
      </c>
    </row>
    <row r="6041" spans="17:41">
      <c r="Q6041">
        <v>0.51009259259259299</v>
      </c>
      <c r="R6041">
        <v>1</v>
      </c>
      <c r="S6041" t="s">
        <v>7222</v>
      </c>
      <c r="T6041" t="s">
        <v>3070</v>
      </c>
      <c r="AL6041" s="79">
        <v>0.41435185185185203</v>
      </c>
      <c r="AM6041" s="2">
        <v>3</v>
      </c>
      <c r="AN6041" s="2" t="s">
        <v>5781</v>
      </c>
      <c r="AO6041" s="2" t="s">
        <v>13719</v>
      </c>
    </row>
    <row r="6042" spans="17:41">
      <c r="Q6042">
        <v>0.51013888888888903</v>
      </c>
      <c r="R6042">
        <v>1</v>
      </c>
      <c r="S6042" t="s">
        <v>4650</v>
      </c>
      <c r="T6042" t="s">
        <v>3071</v>
      </c>
      <c r="AL6042" s="79">
        <v>0.41435185185185203</v>
      </c>
      <c r="AM6042" s="2">
        <v>1</v>
      </c>
      <c r="AN6042" s="2" t="s">
        <v>868</v>
      </c>
      <c r="AO6042" s="2" t="s">
        <v>13730</v>
      </c>
    </row>
    <row r="6043" spans="17:41">
      <c r="Q6043">
        <v>0.510162037037037</v>
      </c>
      <c r="R6043">
        <v>1</v>
      </c>
      <c r="S6043" t="s">
        <v>4045</v>
      </c>
      <c r="T6043" t="s">
        <v>3075</v>
      </c>
      <c r="AL6043" s="79">
        <v>0.41437499999999999</v>
      </c>
      <c r="AM6043" s="2">
        <v>1</v>
      </c>
      <c r="AN6043" s="2" t="s">
        <v>5783</v>
      </c>
      <c r="AO6043" s="2" t="s">
        <v>13719</v>
      </c>
    </row>
    <row r="6044" spans="17:41">
      <c r="Q6044">
        <v>0.51018518518518496</v>
      </c>
      <c r="R6044">
        <v>2</v>
      </c>
      <c r="S6044" t="s">
        <v>7223</v>
      </c>
      <c r="T6044" t="s">
        <v>3072</v>
      </c>
      <c r="AL6044" s="79">
        <v>0.41439814814814802</v>
      </c>
      <c r="AM6044" s="2">
        <v>4</v>
      </c>
      <c r="AN6044" s="2" t="s">
        <v>5784</v>
      </c>
      <c r="AO6044" s="2" t="s">
        <v>13719</v>
      </c>
    </row>
    <row r="6045" spans="17:41">
      <c r="Q6045">
        <v>0.51020833333333304</v>
      </c>
      <c r="R6045">
        <v>1</v>
      </c>
      <c r="S6045" t="s">
        <v>3572</v>
      </c>
      <c r="T6045" t="s">
        <v>3127</v>
      </c>
      <c r="AL6045" s="79">
        <v>0.414409722222222</v>
      </c>
      <c r="AM6045" s="2">
        <v>1</v>
      </c>
      <c r="AN6045" s="2" t="s">
        <v>5787</v>
      </c>
      <c r="AO6045" s="2" t="s">
        <v>13719</v>
      </c>
    </row>
    <row r="6046" spans="17:41">
      <c r="Q6046">
        <v>0.51023148148148101</v>
      </c>
      <c r="R6046">
        <v>2</v>
      </c>
      <c r="S6046" t="s">
        <v>7224</v>
      </c>
      <c r="T6046" t="s">
        <v>3079</v>
      </c>
      <c r="AL6046" s="79">
        <v>0.41443287037037002</v>
      </c>
      <c r="AM6046" s="2">
        <v>2</v>
      </c>
      <c r="AN6046" s="2" t="s">
        <v>3064</v>
      </c>
      <c r="AO6046" s="2" t="s">
        <v>13719</v>
      </c>
    </row>
    <row r="6047" spans="17:41">
      <c r="Q6047">
        <v>0.51024305555555605</v>
      </c>
      <c r="R6047">
        <v>1</v>
      </c>
      <c r="S6047" t="s">
        <v>7225</v>
      </c>
      <c r="T6047" t="s">
        <v>3075</v>
      </c>
      <c r="AL6047" s="79">
        <v>0.414444444444444</v>
      </c>
      <c r="AM6047" s="2">
        <v>2</v>
      </c>
      <c r="AN6047" s="2" t="s">
        <v>5785</v>
      </c>
      <c r="AO6047" s="2" t="s">
        <v>13719</v>
      </c>
    </row>
    <row r="6048" spans="17:41">
      <c r="Q6048">
        <v>0.51025462962962997</v>
      </c>
      <c r="R6048">
        <v>1</v>
      </c>
      <c r="S6048" t="s">
        <v>4372</v>
      </c>
      <c r="T6048" t="s">
        <v>3129</v>
      </c>
      <c r="AL6048" s="79">
        <v>0.41449074074074099</v>
      </c>
      <c r="AM6048" s="2">
        <v>1</v>
      </c>
      <c r="AN6048" s="2" t="s">
        <v>5788</v>
      </c>
      <c r="AO6048" s="2" t="s">
        <v>13719</v>
      </c>
    </row>
    <row r="6049" spans="17:41">
      <c r="Q6049">
        <v>0.51026620370370401</v>
      </c>
      <c r="R6049">
        <v>1</v>
      </c>
      <c r="S6049" t="s">
        <v>7226</v>
      </c>
      <c r="T6049" t="s">
        <v>3075</v>
      </c>
      <c r="AL6049" s="79">
        <v>0.414525462962963</v>
      </c>
      <c r="AM6049" s="2">
        <v>1</v>
      </c>
      <c r="AN6049" s="2" t="s">
        <v>5789</v>
      </c>
      <c r="AO6049" s="2" t="s">
        <v>13719</v>
      </c>
    </row>
    <row r="6050" spans="17:41">
      <c r="Q6050">
        <v>0.51045138888888897</v>
      </c>
      <c r="R6050">
        <v>1</v>
      </c>
      <c r="S6050" t="s">
        <v>7227</v>
      </c>
      <c r="T6050" t="s">
        <v>3080</v>
      </c>
      <c r="AL6050" s="79">
        <v>0.41459490740740701</v>
      </c>
      <c r="AM6050" s="2">
        <v>1</v>
      </c>
      <c r="AN6050" s="2" t="s">
        <v>869</v>
      </c>
      <c r="AO6050" s="2" t="s">
        <v>13730</v>
      </c>
    </row>
    <row r="6051" spans="17:41">
      <c r="Q6051">
        <v>0.51046296296296301</v>
      </c>
      <c r="R6051">
        <v>6</v>
      </c>
      <c r="S6051" t="s">
        <v>2562</v>
      </c>
      <c r="T6051" t="s">
        <v>3071</v>
      </c>
      <c r="AL6051" s="79">
        <v>0.41460648148148099</v>
      </c>
      <c r="AM6051" s="2">
        <v>1</v>
      </c>
      <c r="AN6051" s="2" t="s">
        <v>843</v>
      </c>
      <c r="AO6051" s="2" t="s">
        <v>13722</v>
      </c>
    </row>
    <row r="6052" spans="17:41">
      <c r="Q6052">
        <v>0.51046296296296301</v>
      </c>
      <c r="R6052">
        <v>1</v>
      </c>
      <c r="S6052" t="s">
        <v>2562</v>
      </c>
      <c r="T6052" t="s">
        <v>3075</v>
      </c>
      <c r="AL6052" s="79">
        <v>0.41466435185185202</v>
      </c>
      <c r="AM6052" s="2">
        <v>1</v>
      </c>
      <c r="AN6052" s="2" t="s">
        <v>12896</v>
      </c>
      <c r="AO6052" s="2" t="s">
        <v>13717</v>
      </c>
    </row>
    <row r="6053" spans="17:41">
      <c r="Q6053">
        <v>0.51050925925925905</v>
      </c>
      <c r="R6053">
        <v>1</v>
      </c>
      <c r="S6053" t="s">
        <v>3302</v>
      </c>
      <c r="T6053" t="s">
        <v>3075</v>
      </c>
      <c r="AL6053" s="79">
        <v>0.41466435185185202</v>
      </c>
      <c r="AM6053" s="2">
        <v>1</v>
      </c>
      <c r="AN6053" s="2" t="s">
        <v>870</v>
      </c>
      <c r="AO6053" s="2" t="s">
        <v>13722</v>
      </c>
    </row>
    <row r="6054" spans="17:41">
      <c r="Q6054">
        <v>0.51057870370370395</v>
      </c>
      <c r="R6054">
        <v>2</v>
      </c>
      <c r="S6054" t="s">
        <v>7228</v>
      </c>
      <c r="T6054" t="s">
        <v>3075</v>
      </c>
      <c r="AL6054" s="79">
        <v>0.41468749999999999</v>
      </c>
      <c r="AM6054" s="2">
        <v>1</v>
      </c>
      <c r="AN6054" s="2" t="s">
        <v>5791</v>
      </c>
      <c r="AO6054" s="2" t="s">
        <v>13719</v>
      </c>
    </row>
    <row r="6055" spans="17:41">
      <c r="Q6055">
        <v>0.51059027777777799</v>
      </c>
      <c r="R6055">
        <v>1</v>
      </c>
      <c r="S6055" t="s">
        <v>7229</v>
      </c>
      <c r="T6055" t="s">
        <v>3075</v>
      </c>
      <c r="AL6055" s="79">
        <v>0.41471064814814801</v>
      </c>
      <c r="AM6055" s="2">
        <v>1</v>
      </c>
      <c r="AN6055" s="2" t="s">
        <v>5773</v>
      </c>
      <c r="AO6055" s="2" t="s">
        <v>13716</v>
      </c>
    </row>
    <row r="6056" spans="17:41">
      <c r="Q6056">
        <v>0.51060185185185203</v>
      </c>
      <c r="R6056">
        <v>1</v>
      </c>
      <c r="S6056" t="s">
        <v>3285</v>
      </c>
      <c r="T6056" t="s">
        <v>3074</v>
      </c>
      <c r="AL6056" s="79">
        <v>0.41472222222222199</v>
      </c>
      <c r="AM6056" s="2">
        <v>4</v>
      </c>
      <c r="AN6056" s="2" t="s">
        <v>4286</v>
      </c>
      <c r="AO6056" s="2" t="s">
        <v>13717</v>
      </c>
    </row>
    <row r="6057" spans="17:41">
      <c r="Q6057">
        <v>0.51074074074074105</v>
      </c>
      <c r="R6057">
        <v>1</v>
      </c>
      <c r="S6057" t="s">
        <v>7230</v>
      </c>
      <c r="T6057" t="s">
        <v>3072</v>
      </c>
      <c r="AL6057" s="79">
        <v>0.414756944444444</v>
      </c>
      <c r="AM6057" s="2">
        <v>1</v>
      </c>
      <c r="AN6057" s="2" t="s">
        <v>871</v>
      </c>
      <c r="AO6057" s="2" t="s">
        <v>13722</v>
      </c>
    </row>
    <row r="6058" spans="17:41">
      <c r="Q6058">
        <v>0.51081018518518495</v>
      </c>
      <c r="R6058">
        <v>1</v>
      </c>
      <c r="S6058" t="s">
        <v>7231</v>
      </c>
      <c r="T6058" t="s">
        <v>3074</v>
      </c>
      <c r="AL6058" s="79">
        <v>0.41478009259259302</v>
      </c>
      <c r="AM6058" s="2">
        <v>1</v>
      </c>
      <c r="AN6058" s="2" t="s">
        <v>855</v>
      </c>
      <c r="AO6058" s="2" t="s">
        <v>13717</v>
      </c>
    </row>
    <row r="6059" spans="17:41">
      <c r="Q6059">
        <v>0.51092592592592601</v>
      </c>
      <c r="R6059">
        <v>2</v>
      </c>
      <c r="S6059" t="s">
        <v>7232</v>
      </c>
      <c r="T6059" t="s">
        <v>3072</v>
      </c>
      <c r="AL6059" s="79">
        <v>0.41483796296296299</v>
      </c>
      <c r="AM6059" s="2">
        <v>1</v>
      </c>
      <c r="AN6059" s="2" t="s">
        <v>2056</v>
      </c>
      <c r="AO6059" s="2" t="s">
        <v>13721</v>
      </c>
    </row>
    <row r="6060" spans="17:41">
      <c r="Q6060">
        <v>0.51093750000000004</v>
      </c>
      <c r="R6060">
        <v>1</v>
      </c>
      <c r="S6060" t="s">
        <v>4503</v>
      </c>
      <c r="T6060" t="s">
        <v>3072</v>
      </c>
      <c r="AL6060" s="79">
        <v>0.41484953703703698</v>
      </c>
      <c r="AM6060" s="2">
        <v>1</v>
      </c>
      <c r="AN6060" s="2" t="s">
        <v>5765</v>
      </c>
      <c r="AO6060" s="2" t="s">
        <v>13716</v>
      </c>
    </row>
    <row r="6061" spans="17:41">
      <c r="Q6061">
        <v>0.51096064814814801</v>
      </c>
      <c r="R6061">
        <v>1</v>
      </c>
      <c r="S6061" t="s">
        <v>4114</v>
      </c>
      <c r="T6061" t="s">
        <v>3129</v>
      </c>
      <c r="AL6061" s="79">
        <v>0.41489583333333302</v>
      </c>
      <c r="AM6061" s="2">
        <v>2</v>
      </c>
      <c r="AN6061" s="2" t="s">
        <v>165</v>
      </c>
      <c r="AO6061" s="2" t="s">
        <v>13721</v>
      </c>
    </row>
    <row r="6062" spans="17:41">
      <c r="Q6062">
        <v>0.51097222222222205</v>
      </c>
      <c r="R6062">
        <v>4</v>
      </c>
      <c r="S6062" t="s">
        <v>7233</v>
      </c>
      <c r="T6062" t="s">
        <v>3075</v>
      </c>
      <c r="AL6062" s="79">
        <v>0.414907407407407</v>
      </c>
      <c r="AM6062" s="2">
        <v>4</v>
      </c>
      <c r="AN6062" s="2" t="s">
        <v>5801</v>
      </c>
      <c r="AO6062" s="2" t="s">
        <v>13719</v>
      </c>
    </row>
    <row r="6063" spans="17:41">
      <c r="Q6063">
        <v>0.51099537037037002</v>
      </c>
      <c r="R6063">
        <v>4</v>
      </c>
      <c r="S6063" t="s">
        <v>7234</v>
      </c>
      <c r="T6063" t="s">
        <v>3075</v>
      </c>
      <c r="AL6063" s="79">
        <v>0.41493055555555602</v>
      </c>
      <c r="AM6063" s="2">
        <v>1</v>
      </c>
      <c r="AN6063" s="2" t="s">
        <v>5775</v>
      </c>
      <c r="AO6063" s="2" t="s">
        <v>13719</v>
      </c>
    </row>
    <row r="6064" spans="17:41">
      <c r="Q6064">
        <v>0.51100694444444394</v>
      </c>
      <c r="R6064">
        <v>4</v>
      </c>
      <c r="S6064" t="s">
        <v>2562</v>
      </c>
      <c r="T6064" t="s">
        <v>3075</v>
      </c>
      <c r="AL6064" s="79">
        <v>0.41494212962963001</v>
      </c>
      <c r="AM6064" s="2">
        <v>2</v>
      </c>
      <c r="AN6064" s="2" t="s">
        <v>2562</v>
      </c>
      <c r="AO6064" s="2" t="s">
        <v>13719</v>
      </c>
    </row>
    <row r="6065" spans="17:41">
      <c r="Q6065">
        <v>0.51107638888888896</v>
      </c>
      <c r="R6065">
        <v>1</v>
      </c>
      <c r="S6065" t="s">
        <v>7235</v>
      </c>
      <c r="T6065" t="s">
        <v>3092</v>
      </c>
      <c r="AL6065" s="79">
        <v>0.41495370370370399</v>
      </c>
      <c r="AM6065" s="2">
        <v>1</v>
      </c>
      <c r="AN6065" s="2" t="s">
        <v>12897</v>
      </c>
      <c r="AO6065" s="2" t="s">
        <v>13721</v>
      </c>
    </row>
    <row r="6066" spans="17:41">
      <c r="Q6066">
        <v>0.51108796296296299</v>
      </c>
      <c r="R6066">
        <v>1</v>
      </c>
      <c r="S6066" t="s">
        <v>3229</v>
      </c>
      <c r="T6066" t="s">
        <v>3075</v>
      </c>
      <c r="AL6066" s="79">
        <v>0.41497685185185201</v>
      </c>
      <c r="AM6066" s="2">
        <v>1</v>
      </c>
      <c r="AN6066" s="2" t="s">
        <v>5767</v>
      </c>
      <c r="AO6066" s="2" t="s">
        <v>13716</v>
      </c>
    </row>
    <row r="6067" spans="17:41">
      <c r="Q6067">
        <v>0.51109953703703703</v>
      </c>
      <c r="R6067">
        <v>1</v>
      </c>
      <c r="S6067" t="s">
        <v>7236</v>
      </c>
      <c r="T6067" t="s">
        <v>3075</v>
      </c>
      <c r="AL6067" s="79">
        <v>0.414988425925926</v>
      </c>
      <c r="AM6067" s="2">
        <v>1</v>
      </c>
      <c r="AN6067" s="2" t="s">
        <v>5777</v>
      </c>
      <c r="AO6067" s="2" t="s">
        <v>13719</v>
      </c>
    </row>
    <row r="6068" spans="17:41">
      <c r="Q6068">
        <v>0.51114583333333297</v>
      </c>
      <c r="R6068">
        <v>1</v>
      </c>
      <c r="S6068" t="s">
        <v>3371</v>
      </c>
      <c r="T6068" t="s">
        <v>3074</v>
      </c>
      <c r="AL6068" s="79">
        <v>0.415023148148148</v>
      </c>
      <c r="AM6068" s="2">
        <v>2</v>
      </c>
      <c r="AN6068" s="2" t="s">
        <v>3990</v>
      </c>
      <c r="AO6068" s="2" t="s">
        <v>13722</v>
      </c>
    </row>
    <row r="6069" spans="17:41">
      <c r="Q6069">
        <v>0.51116898148148104</v>
      </c>
      <c r="R6069">
        <v>1</v>
      </c>
      <c r="S6069" t="s">
        <v>4655</v>
      </c>
      <c r="T6069" t="s">
        <v>3086</v>
      </c>
      <c r="AL6069" s="79">
        <v>0.41505787037037001</v>
      </c>
      <c r="AM6069" s="2">
        <v>1</v>
      </c>
      <c r="AN6069" s="2" t="s">
        <v>5778</v>
      </c>
      <c r="AO6069" s="2" t="s">
        <v>13719</v>
      </c>
    </row>
    <row r="6070" spans="17:41">
      <c r="Q6070">
        <v>0.51118055555555597</v>
      </c>
      <c r="R6070">
        <v>1</v>
      </c>
      <c r="S6070" t="s">
        <v>7237</v>
      </c>
      <c r="T6070" t="s">
        <v>3071</v>
      </c>
      <c r="AL6070" s="79">
        <v>0.41505787037037001</v>
      </c>
      <c r="AM6070" s="2">
        <v>1</v>
      </c>
      <c r="AN6070" s="2" t="s">
        <v>5768</v>
      </c>
      <c r="AO6070" s="2" t="s">
        <v>13716</v>
      </c>
    </row>
    <row r="6071" spans="17:41">
      <c r="Q6071">
        <v>0.51120370370370405</v>
      </c>
      <c r="R6071">
        <v>2</v>
      </c>
      <c r="S6071" t="s">
        <v>7238</v>
      </c>
      <c r="T6071" t="s">
        <v>3092</v>
      </c>
      <c r="AL6071" s="79">
        <v>0.415104166666667</v>
      </c>
      <c r="AM6071" s="2">
        <v>1</v>
      </c>
      <c r="AN6071" s="2" t="s">
        <v>4144</v>
      </c>
      <c r="AO6071" s="2" t="s">
        <v>13729</v>
      </c>
    </row>
    <row r="6072" spans="17:41">
      <c r="Q6072">
        <v>0.51120370370370405</v>
      </c>
      <c r="R6072">
        <v>1</v>
      </c>
      <c r="S6072" t="s">
        <v>7239</v>
      </c>
      <c r="T6072" t="s">
        <v>3070</v>
      </c>
      <c r="AL6072" s="79">
        <v>0.41515046296296299</v>
      </c>
      <c r="AM6072" s="2">
        <v>2</v>
      </c>
      <c r="AN6072" s="2" t="s">
        <v>5779</v>
      </c>
      <c r="AO6072" s="2" t="s">
        <v>13719</v>
      </c>
    </row>
    <row r="6073" spans="17:41">
      <c r="Q6073">
        <v>0.51121527777777798</v>
      </c>
      <c r="R6073">
        <v>3</v>
      </c>
      <c r="S6073" t="s">
        <v>7240</v>
      </c>
      <c r="T6073" t="s">
        <v>3072</v>
      </c>
      <c r="AL6073" s="79">
        <v>0.41519675925925897</v>
      </c>
      <c r="AM6073" s="2">
        <v>2</v>
      </c>
      <c r="AN6073" s="2" t="s">
        <v>5776</v>
      </c>
      <c r="AO6073" s="2" t="s">
        <v>13716</v>
      </c>
    </row>
    <row r="6074" spans="17:41">
      <c r="Q6074">
        <v>0.51121527777777798</v>
      </c>
      <c r="R6074">
        <v>1</v>
      </c>
      <c r="S6074" t="s">
        <v>7241</v>
      </c>
      <c r="T6074" t="s">
        <v>3075</v>
      </c>
      <c r="AL6074" s="79">
        <v>0.41523148148148098</v>
      </c>
      <c r="AM6074" s="2">
        <v>1</v>
      </c>
      <c r="AN6074" s="2" t="s">
        <v>4288</v>
      </c>
      <c r="AO6074" s="2" t="s">
        <v>13721</v>
      </c>
    </row>
    <row r="6075" spans="17:41">
      <c r="Q6075">
        <v>0.51122685185185202</v>
      </c>
      <c r="R6075">
        <v>2</v>
      </c>
      <c r="S6075" t="s">
        <v>7242</v>
      </c>
      <c r="T6075" t="s">
        <v>3071</v>
      </c>
      <c r="AL6075" s="79">
        <v>0.41525462962963</v>
      </c>
      <c r="AM6075" s="2">
        <v>2</v>
      </c>
      <c r="AN6075" s="2" t="s">
        <v>4654</v>
      </c>
      <c r="AO6075" s="2" t="s">
        <v>13729</v>
      </c>
    </row>
    <row r="6076" spans="17:41">
      <c r="Q6076">
        <v>0.51129629629629603</v>
      </c>
      <c r="R6076">
        <v>1</v>
      </c>
      <c r="S6076" t="s">
        <v>7243</v>
      </c>
      <c r="T6076" t="s">
        <v>3075</v>
      </c>
      <c r="AL6076" s="79">
        <v>0.41538194444444398</v>
      </c>
      <c r="AM6076" s="2">
        <v>1</v>
      </c>
      <c r="AN6076" s="2" t="s">
        <v>5790</v>
      </c>
      <c r="AO6076" s="2" t="s">
        <v>13719</v>
      </c>
    </row>
    <row r="6077" spans="17:41">
      <c r="Q6077">
        <v>0.51134259259259296</v>
      </c>
      <c r="R6077">
        <v>1</v>
      </c>
      <c r="S6077" t="s">
        <v>7244</v>
      </c>
      <c r="T6077" t="s">
        <v>3129</v>
      </c>
      <c r="AL6077" s="79">
        <v>0.41541666666666699</v>
      </c>
      <c r="AM6077" s="2">
        <v>1</v>
      </c>
      <c r="AN6077" s="2" t="s">
        <v>5793</v>
      </c>
      <c r="AO6077" s="2" t="s">
        <v>13719</v>
      </c>
    </row>
    <row r="6078" spans="17:41">
      <c r="Q6078">
        <v>0.51134259259259296</v>
      </c>
      <c r="R6078">
        <v>1</v>
      </c>
      <c r="S6078" t="s">
        <v>7245</v>
      </c>
      <c r="T6078" t="s">
        <v>3075</v>
      </c>
      <c r="AL6078" s="79">
        <v>0.41542824074074097</v>
      </c>
      <c r="AM6078" s="2">
        <v>1</v>
      </c>
      <c r="AN6078" s="2" t="s">
        <v>711</v>
      </c>
      <c r="AO6078" s="2" t="s">
        <v>13718</v>
      </c>
    </row>
    <row r="6079" spans="17:41">
      <c r="Q6079">
        <v>0.511388888888889</v>
      </c>
      <c r="R6079">
        <v>1</v>
      </c>
      <c r="S6079" t="s">
        <v>7246</v>
      </c>
      <c r="T6079" t="s">
        <v>3129</v>
      </c>
      <c r="AL6079" s="79">
        <v>0.41545138888888899</v>
      </c>
      <c r="AM6079" s="2">
        <v>2</v>
      </c>
      <c r="AN6079" s="2" t="s">
        <v>4273</v>
      </c>
      <c r="AO6079" s="2" t="s">
        <v>13717</v>
      </c>
    </row>
    <row r="6080" spans="17:41">
      <c r="Q6080">
        <v>0.51142361111111101</v>
      </c>
      <c r="R6080">
        <v>4</v>
      </c>
      <c r="S6080" t="s">
        <v>7247</v>
      </c>
      <c r="T6080" t="s">
        <v>3070</v>
      </c>
      <c r="AL6080" s="79">
        <v>0.41554398148148097</v>
      </c>
      <c r="AM6080" s="2">
        <v>4</v>
      </c>
      <c r="AN6080" s="2" t="s">
        <v>2562</v>
      </c>
      <c r="AO6080" s="2" t="s">
        <v>13721</v>
      </c>
    </row>
    <row r="6081" spans="17:41">
      <c r="Q6081">
        <v>0.51146990740740705</v>
      </c>
      <c r="R6081">
        <v>1</v>
      </c>
      <c r="S6081" t="s">
        <v>4372</v>
      </c>
      <c r="T6081" t="s">
        <v>3077</v>
      </c>
      <c r="AL6081" s="79">
        <v>0.41559027777777802</v>
      </c>
      <c r="AM6081" s="2">
        <v>1</v>
      </c>
      <c r="AN6081" s="2" t="s">
        <v>12898</v>
      </c>
      <c r="AO6081" s="2" t="s">
        <v>13722</v>
      </c>
    </row>
    <row r="6082" spans="17:41">
      <c r="Q6082">
        <v>0.51153935185185195</v>
      </c>
      <c r="R6082">
        <v>1</v>
      </c>
      <c r="S6082" t="s">
        <v>7248</v>
      </c>
      <c r="T6082" t="s">
        <v>3090</v>
      </c>
      <c r="AL6082" s="79">
        <v>0.415601851851852</v>
      </c>
      <c r="AM6082" s="2">
        <v>1</v>
      </c>
      <c r="AN6082" s="2" t="s">
        <v>5774</v>
      </c>
      <c r="AO6082" s="2" t="s">
        <v>13716</v>
      </c>
    </row>
    <row r="6083" spans="17:41">
      <c r="Q6083">
        <v>0.51153935185185195</v>
      </c>
      <c r="R6083">
        <v>1</v>
      </c>
      <c r="S6083" t="s">
        <v>3055</v>
      </c>
      <c r="T6083" t="s">
        <v>3074</v>
      </c>
      <c r="AL6083" s="79">
        <v>0.41561342592592598</v>
      </c>
      <c r="AM6083" s="2">
        <v>3</v>
      </c>
      <c r="AN6083" s="2" t="s">
        <v>4506</v>
      </c>
      <c r="AO6083" s="2" t="s">
        <v>13717</v>
      </c>
    </row>
    <row r="6084" spans="17:41">
      <c r="Q6084">
        <v>0.51157407407407396</v>
      </c>
      <c r="R6084">
        <v>1</v>
      </c>
      <c r="S6084" t="s">
        <v>7249</v>
      </c>
      <c r="T6084" t="s">
        <v>3071</v>
      </c>
      <c r="AL6084" s="79">
        <v>0.41562500000000002</v>
      </c>
      <c r="AM6084" s="2">
        <v>2</v>
      </c>
      <c r="AN6084" s="2" t="s">
        <v>692</v>
      </c>
      <c r="AO6084" s="2" t="s">
        <v>13721</v>
      </c>
    </row>
    <row r="6085" spans="17:41">
      <c r="Q6085">
        <v>0.51168981481481501</v>
      </c>
      <c r="R6085">
        <v>1</v>
      </c>
      <c r="S6085" t="s">
        <v>7250</v>
      </c>
      <c r="T6085" t="s">
        <v>3074</v>
      </c>
      <c r="AL6085" s="79">
        <v>0.41563657407407401</v>
      </c>
      <c r="AM6085" s="2">
        <v>1</v>
      </c>
      <c r="AN6085" s="2" t="s">
        <v>4640</v>
      </c>
      <c r="AO6085" s="2" t="s">
        <v>13717</v>
      </c>
    </row>
    <row r="6086" spans="17:41">
      <c r="Q6086">
        <v>0.51171296296296298</v>
      </c>
      <c r="R6086">
        <v>1</v>
      </c>
      <c r="S6086" t="s">
        <v>7251</v>
      </c>
      <c r="T6086" t="s">
        <v>3075</v>
      </c>
      <c r="AL6086" s="79">
        <v>0.41565972222222197</v>
      </c>
      <c r="AM6086" s="2">
        <v>1</v>
      </c>
      <c r="AN6086" s="2" t="s">
        <v>5786</v>
      </c>
      <c r="AO6086" s="2" t="s">
        <v>13716</v>
      </c>
    </row>
    <row r="6087" spans="17:41">
      <c r="Q6087">
        <v>0.51180555555555596</v>
      </c>
      <c r="R6087">
        <v>1</v>
      </c>
      <c r="S6087" t="s">
        <v>7252</v>
      </c>
      <c r="T6087" t="s">
        <v>3127</v>
      </c>
      <c r="AL6087" s="79">
        <v>0.41570601851851902</v>
      </c>
      <c r="AM6087" s="2">
        <v>1</v>
      </c>
      <c r="AN6087" s="2" t="s">
        <v>5878</v>
      </c>
      <c r="AO6087" s="2" t="s">
        <v>13718</v>
      </c>
    </row>
    <row r="6088" spans="17:41">
      <c r="Q6088">
        <v>0.51180555555555596</v>
      </c>
      <c r="R6088">
        <v>3</v>
      </c>
      <c r="S6088" t="s">
        <v>7253</v>
      </c>
      <c r="T6088" t="s">
        <v>3070</v>
      </c>
      <c r="AL6088" s="79">
        <v>0.415717592592593</v>
      </c>
      <c r="AM6088" s="2">
        <v>4</v>
      </c>
      <c r="AN6088" s="2" t="s">
        <v>12899</v>
      </c>
      <c r="AO6088" s="2" t="s">
        <v>13717</v>
      </c>
    </row>
    <row r="6089" spans="17:41">
      <c r="Q6089">
        <v>0.51190972222222197</v>
      </c>
      <c r="R6089">
        <v>1</v>
      </c>
      <c r="S6089" t="s">
        <v>4646</v>
      </c>
      <c r="T6089" t="s">
        <v>3072</v>
      </c>
      <c r="AL6089" s="79">
        <v>0.41572916666666698</v>
      </c>
      <c r="AM6089" s="2">
        <v>2</v>
      </c>
      <c r="AN6089" s="2" t="s">
        <v>5794</v>
      </c>
      <c r="AO6089" s="2" t="s">
        <v>13716</v>
      </c>
    </row>
    <row r="6090" spans="17:41">
      <c r="Q6090">
        <v>0.51192129629629601</v>
      </c>
      <c r="R6090">
        <v>2</v>
      </c>
      <c r="S6090" t="s">
        <v>7254</v>
      </c>
      <c r="T6090" t="s">
        <v>3074</v>
      </c>
      <c r="AL6090" s="79">
        <v>0.41572916666666698</v>
      </c>
      <c r="AM6090" s="2">
        <v>1</v>
      </c>
      <c r="AN6090" s="2" t="s">
        <v>5795</v>
      </c>
      <c r="AO6090" s="2" t="s">
        <v>13719</v>
      </c>
    </row>
    <row r="6091" spans="17:41">
      <c r="Q6091">
        <v>0.51193287037037005</v>
      </c>
      <c r="R6091">
        <v>4</v>
      </c>
      <c r="S6091" t="s">
        <v>7255</v>
      </c>
      <c r="T6091" t="s">
        <v>3075</v>
      </c>
      <c r="AL6091" s="79">
        <v>0.415752314814815</v>
      </c>
      <c r="AM6091" s="2">
        <v>2</v>
      </c>
      <c r="AN6091" s="2" t="s">
        <v>13738</v>
      </c>
      <c r="AO6091" s="2" t="s">
        <v>13720</v>
      </c>
    </row>
    <row r="6092" spans="17:41">
      <c r="Q6092">
        <v>0.51196759259259295</v>
      </c>
      <c r="R6092">
        <v>4</v>
      </c>
      <c r="S6092" t="s">
        <v>7256</v>
      </c>
      <c r="T6092" t="s">
        <v>3075</v>
      </c>
      <c r="AL6092" s="79">
        <v>0.41576388888888899</v>
      </c>
      <c r="AM6092" s="2">
        <v>4</v>
      </c>
      <c r="AN6092" s="2" t="s">
        <v>5808</v>
      </c>
      <c r="AO6092" s="2" t="s">
        <v>13719</v>
      </c>
    </row>
    <row r="6093" spans="17:41">
      <c r="Q6093">
        <v>0.51200231481481495</v>
      </c>
      <c r="R6093">
        <v>3</v>
      </c>
      <c r="S6093" t="s">
        <v>7257</v>
      </c>
      <c r="T6093" t="s">
        <v>3075</v>
      </c>
      <c r="AL6093" s="79">
        <v>0.41577546296296303</v>
      </c>
      <c r="AM6093" s="2">
        <v>1</v>
      </c>
      <c r="AN6093" s="2" t="s">
        <v>1209</v>
      </c>
      <c r="AO6093" s="2" t="s">
        <v>13717</v>
      </c>
    </row>
    <row r="6094" spans="17:41">
      <c r="Q6094">
        <v>0.51202546296296303</v>
      </c>
      <c r="R6094">
        <v>1</v>
      </c>
      <c r="S6094" t="s">
        <v>4525</v>
      </c>
      <c r="T6094" t="s">
        <v>3074</v>
      </c>
      <c r="AL6094" s="79">
        <v>0.41578703703703701</v>
      </c>
      <c r="AM6094" s="2">
        <v>1</v>
      </c>
      <c r="AN6094" s="2" t="s">
        <v>5804</v>
      </c>
      <c r="AO6094" s="2" t="s">
        <v>13716</v>
      </c>
    </row>
    <row r="6095" spans="17:41">
      <c r="Q6095">
        <v>0.51203703703703696</v>
      </c>
      <c r="R6095">
        <v>1</v>
      </c>
      <c r="S6095" t="s">
        <v>7258</v>
      </c>
      <c r="T6095" t="s">
        <v>3075</v>
      </c>
      <c r="AL6095" s="79">
        <v>0.415833333333333</v>
      </c>
      <c r="AM6095" s="2">
        <v>1</v>
      </c>
      <c r="AN6095" s="2" t="s">
        <v>5806</v>
      </c>
      <c r="AO6095" s="2" t="s">
        <v>13719</v>
      </c>
    </row>
    <row r="6096" spans="17:41">
      <c r="Q6096">
        <v>0.51203703703703696</v>
      </c>
      <c r="R6096">
        <v>1</v>
      </c>
      <c r="S6096" t="s">
        <v>4377</v>
      </c>
      <c r="T6096" t="s">
        <v>3072</v>
      </c>
      <c r="AL6096" s="79">
        <v>0.41590277777777801</v>
      </c>
      <c r="AM6096" s="2">
        <v>1</v>
      </c>
      <c r="AN6096" s="2" t="s">
        <v>494</v>
      </c>
      <c r="AO6096" s="2" t="s">
        <v>13717</v>
      </c>
    </row>
    <row r="6097" spans="17:41">
      <c r="Q6097">
        <v>0.512048611111111</v>
      </c>
      <c r="R6097">
        <v>1</v>
      </c>
      <c r="S6097" t="s">
        <v>7259</v>
      </c>
      <c r="T6097" t="s">
        <v>3086</v>
      </c>
      <c r="AL6097" s="79">
        <v>0.41599537037036999</v>
      </c>
      <c r="AM6097" s="2">
        <v>1</v>
      </c>
      <c r="AN6097" s="2" t="s">
        <v>12900</v>
      </c>
      <c r="AO6097" s="2" t="s">
        <v>13722</v>
      </c>
    </row>
    <row r="6098" spans="17:41">
      <c r="Q6098">
        <v>0.51207175925925896</v>
      </c>
      <c r="R6098">
        <v>1</v>
      </c>
      <c r="S6098" t="s">
        <v>7260</v>
      </c>
      <c r="T6098" t="s">
        <v>3075</v>
      </c>
      <c r="AL6098" s="79">
        <v>0.41611111111111099</v>
      </c>
      <c r="AM6098" s="2">
        <v>1</v>
      </c>
      <c r="AN6098" s="2" t="s">
        <v>420</v>
      </c>
      <c r="AO6098" s="2" t="s">
        <v>13722</v>
      </c>
    </row>
    <row r="6099" spans="17:41">
      <c r="Q6099">
        <v>0.512083333333333</v>
      </c>
      <c r="R6099">
        <v>2</v>
      </c>
      <c r="S6099" t="s">
        <v>7261</v>
      </c>
      <c r="T6099" t="s">
        <v>3074</v>
      </c>
      <c r="AL6099" s="79">
        <v>0.416215277777778</v>
      </c>
      <c r="AM6099" s="2">
        <v>1</v>
      </c>
      <c r="AN6099" s="2" t="s">
        <v>2562</v>
      </c>
      <c r="AO6099" s="2" t="s">
        <v>13719</v>
      </c>
    </row>
    <row r="6100" spans="17:41">
      <c r="Q6100">
        <v>0.51211805555555601</v>
      </c>
      <c r="R6100">
        <v>2</v>
      </c>
      <c r="S6100" t="s">
        <v>7262</v>
      </c>
      <c r="T6100" t="s">
        <v>3129</v>
      </c>
      <c r="AL6100" s="79">
        <v>0.416215277777778</v>
      </c>
      <c r="AM6100" s="2">
        <v>1</v>
      </c>
      <c r="AN6100" s="2" t="s">
        <v>12901</v>
      </c>
      <c r="AO6100" s="2" t="s">
        <v>13717</v>
      </c>
    </row>
    <row r="6101" spans="17:41">
      <c r="Q6101">
        <v>0.51212962962963005</v>
      </c>
      <c r="R6101">
        <v>1</v>
      </c>
      <c r="S6101" t="s">
        <v>4285</v>
      </c>
      <c r="T6101" t="s">
        <v>3074</v>
      </c>
      <c r="AL6101" s="79">
        <v>0.41622685185185199</v>
      </c>
      <c r="AM6101" s="2">
        <v>2</v>
      </c>
      <c r="AN6101" s="2" t="s">
        <v>4287</v>
      </c>
      <c r="AO6101" s="2" t="s">
        <v>13717</v>
      </c>
    </row>
    <row r="6102" spans="17:41">
      <c r="Q6102">
        <v>0.51216435185185205</v>
      </c>
      <c r="R6102">
        <v>1</v>
      </c>
      <c r="S6102" t="s">
        <v>7263</v>
      </c>
      <c r="T6102" t="s">
        <v>3071</v>
      </c>
      <c r="AL6102" s="79">
        <v>0.41625000000000001</v>
      </c>
      <c r="AM6102" s="2">
        <v>1</v>
      </c>
      <c r="AN6102" s="2" t="s">
        <v>12902</v>
      </c>
      <c r="AO6102" s="2" t="s">
        <v>13717</v>
      </c>
    </row>
    <row r="6103" spans="17:41">
      <c r="Q6103">
        <v>0.51216435185185205</v>
      </c>
      <c r="R6103">
        <v>1</v>
      </c>
      <c r="S6103" t="s">
        <v>7264</v>
      </c>
      <c r="T6103" t="s">
        <v>3129</v>
      </c>
      <c r="AL6103" s="79">
        <v>0.41625000000000001</v>
      </c>
      <c r="AM6103" s="2">
        <v>1</v>
      </c>
      <c r="AN6103" s="2" t="s">
        <v>860</v>
      </c>
      <c r="AO6103" s="2" t="s">
        <v>13721</v>
      </c>
    </row>
    <row r="6104" spans="17:41">
      <c r="Q6104">
        <v>0.51219907407407395</v>
      </c>
      <c r="R6104">
        <v>1</v>
      </c>
      <c r="S6104" t="s">
        <v>4637</v>
      </c>
      <c r="T6104" t="s">
        <v>3074</v>
      </c>
      <c r="AL6104" s="79">
        <v>0.41625000000000001</v>
      </c>
      <c r="AM6104" s="2">
        <v>1</v>
      </c>
      <c r="AN6104" s="2" t="s">
        <v>1183</v>
      </c>
      <c r="AO6104" s="2" t="s">
        <v>13718</v>
      </c>
    </row>
    <row r="6105" spans="17:41">
      <c r="Q6105">
        <v>0.51221064814814798</v>
      </c>
      <c r="R6105">
        <v>2</v>
      </c>
      <c r="S6105" t="s">
        <v>237</v>
      </c>
      <c r="T6105" t="s">
        <v>3072</v>
      </c>
      <c r="AL6105" s="79">
        <v>0.41627314814814798</v>
      </c>
      <c r="AM6105" s="2">
        <v>1</v>
      </c>
      <c r="AN6105" s="2" t="s">
        <v>5805</v>
      </c>
      <c r="AO6105" s="2" t="s">
        <v>13716</v>
      </c>
    </row>
    <row r="6106" spans="17:41">
      <c r="Q6106">
        <v>0.51229166666666703</v>
      </c>
      <c r="R6106">
        <v>1</v>
      </c>
      <c r="S6106" t="s">
        <v>3865</v>
      </c>
      <c r="T6106" t="s">
        <v>3074</v>
      </c>
      <c r="AL6106" s="79">
        <v>0.416296296296296</v>
      </c>
      <c r="AM6106" s="2">
        <v>2</v>
      </c>
      <c r="AN6106" s="2" t="s">
        <v>12903</v>
      </c>
      <c r="AO6106" s="2" t="s">
        <v>13721</v>
      </c>
    </row>
    <row r="6107" spans="17:41">
      <c r="Q6107">
        <v>0.512314814814815</v>
      </c>
      <c r="R6107">
        <v>4</v>
      </c>
      <c r="S6107" t="s">
        <v>7265</v>
      </c>
      <c r="T6107" t="s">
        <v>3075</v>
      </c>
      <c r="AL6107" s="79">
        <v>0.416331018518519</v>
      </c>
      <c r="AM6107" s="2">
        <v>1</v>
      </c>
      <c r="AN6107" s="2" t="s">
        <v>2562</v>
      </c>
      <c r="AO6107" s="2" t="s">
        <v>13718</v>
      </c>
    </row>
    <row r="6108" spans="17:41">
      <c r="Q6108">
        <v>0.51233796296296297</v>
      </c>
      <c r="R6108">
        <v>1</v>
      </c>
      <c r="S6108" t="s">
        <v>7266</v>
      </c>
      <c r="T6108" t="s">
        <v>3075</v>
      </c>
      <c r="AL6108" s="79">
        <v>0.416412037037037</v>
      </c>
      <c r="AM6108" s="2">
        <v>2</v>
      </c>
      <c r="AN6108" s="2" t="s">
        <v>5814</v>
      </c>
      <c r="AO6108" s="2" t="s">
        <v>13719</v>
      </c>
    </row>
    <row r="6109" spans="17:41">
      <c r="Q6109">
        <v>0.51233796296296297</v>
      </c>
      <c r="R6109">
        <v>4</v>
      </c>
      <c r="S6109" t="s">
        <v>7267</v>
      </c>
      <c r="T6109" t="s">
        <v>3075</v>
      </c>
      <c r="AL6109" s="79">
        <v>0.41648148148148201</v>
      </c>
      <c r="AM6109" s="2">
        <v>1</v>
      </c>
      <c r="AN6109" s="2" t="s">
        <v>5807</v>
      </c>
      <c r="AO6109" s="2" t="s">
        <v>13716</v>
      </c>
    </row>
    <row r="6110" spans="17:41">
      <c r="Q6110">
        <v>0.51238425925925901</v>
      </c>
      <c r="R6110">
        <v>1</v>
      </c>
      <c r="S6110" t="s">
        <v>7268</v>
      </c>
      <c r="T6110" t="s">
        <v>3081</v>
      </c>
      <c r="AL6110" s="79">
        <v>0.41651620370370401</v>
      </c>
      <c r="AM6110" s="2">
        <v>4</v>
      </c>
      <c r="AN6110" s="2" t="s">
        <v>2562</v>
      </c>
      <c r="AO6110" s="2" t="s">
        <v>13721</v>
      </c>
    </row>
    <row r="6111" spans="17:41">
      <c r="Q6111">
        <v>0.51238425925925901</v>
      </c>
      <c r="R6111">
        <v>1</v>
      </c>
      <c r="S6111" t="s">
        <v>7269</v>
      </c>
      <c r="T6111" t="s">
        <v>3071</v>
      </c>
      <c r="AL6111" s="79">
        <v>0.416643518518518</v>
      </c>
      <c r="AM6111" s="2">
        <v>1</v>
      </c>
      <c r="AN6111" s="2" t="s">
        <v>495</v>
      </c>
      <c r="AO6111" s="2" t="s">
        <v>13717</v>
      </c>
    </row>
    <row r="6112" spans="17:41">
      <c r="Q6112">
        <v>0.51248842592592603</v>
      </c>
      <c r="R6112">
        <v>1</v>
      </c>
      <c r="S6112" t="s">
        <v>7270</v>
      </c>
      <c r="T6112" t="s">
        <v>3075</v>
      </c>
    </row>
    <row r="6113" spans="17:20">
      <c r="Q6113">
        <v>0.51251157407407399</v>
      </c>
      <c r="R6113">
        <v>1</v>
      </c>
      <c r="S6113" t="s">
        <v>7271</v>
      </c>
      <c r="T6113" t="s">
        <v>3075</v>
      </c>
    </row>
    <row r="6114" spans="17:20">
      <c r="Q6114">
        <v>0.51253472222222196</v>
      </c>
      <c r="R6114">
        <v>2</v>
      </c>
      <c r="S6114" t="s">
        <v>7272</v>
      </c>
      <c r="T6114" t="s">
        <v>3093</v>
      </c>
    </row>
    <row r="6115" spans="17:20">
      <c r="Q6115">
        <v>0.512546296296296</v>
      </c>
      <c r="R6115">
        <v>4</v>
      </c>
      <c r="S6115" t="s">
        <v>7273</v>
      </c>
      <c r="T6115" t="s">
        <v>3075</v>
      </c>
    </row>
    <row r="6116" spans="17:20">
      <c r="Q6116">
        <v>0.51255787037037004</v>
      </c>
      <c r="R6116">
        <v>4</v>
      </c>
      <c r="S6116" t="s">
        <v>7274</v>
      </c>
      <c r="T6116" t="s">
        <v>3075</v>
      </c>
    </row>
    <row r="6117" spans="17:20">
      <c r="Q6117">
        <v>0.51255787037037004</v>
      </c>
      <c r="R6117">
        <v>1</v>
      </c>
      <c r="S6117" t="s">
        <v>7275</v>
      </c>
      <c r="T6117" t="s">
        <v>3071</v>
      </c>
    </row>
    <row r="6118" spans="17:20">
      <c r="Q6118">
        <v>0.51262731481481505</v>
      </c>
      <c r="R6118">
        <v>1</v>
      </c>
      <c r="S6118" t="s">
        <v>7276</v>
      </c>
      <c r="T6118" t="s">
        <v>3075</v>
      </c>
    </row>
    <row r="6119" spans="17:20">
      <c r="Q6119">
        <v>0.51265046296296302</v>
      </c>
      <c r="R6119">
        <v>1</v>
      </c>
      <c r="S6119" t="s">
        <v>7277</v>
      </c>
      <c r="T6119" t="s">
        <v>3075</v>
      </c>
    </row>
    <row r="6120" spans="17:20">
      <c r="Q6120">
        <v>0.51267361111111098</v>
      </c>
      <c r="R6120">
        <v>1</v>
      </c>
      <c r="S6120" t="s">
        <v>7278</v>
      </c>
      <c r="T6120" t="s">
        <v>3083</v>
      </c>
    </row>
    <row r="6121" spans="17:20">
      <c r="Q6121">
        <v>0.51269675925925895</v>
      </c>
      <c r="R6121">
        <v>1</v>
      </c>
      <c r="S6121" t="s">
        <v>695</v>
      </c>
      <c r="T6121" t="s">
        <v>3075</v>
      </c>
    </row>
    <row r="6122" spans="17:20">
      <c r="Q6122">
        <v>0.51274305555555599</v>
      </c>
      <c r="R6122">
        <v>1</v>
      </c>
      <c r="S6122" t="s">
        <v>7279</v>
      </c>
      <c r="T6122" t="s">
        <v>3083</v>
      </c>
    </row>
    <row r="6123" spans="17:20">
      <c r="Q6123">
        <v>0.51280092592592597</v>
      </c>
      <c r="R6123">
        <v>3</v>
      </c>
      <c r="S6123" t="s">
        <v>7280</v>
      </c>
      <c r="T6123" t="s">
        <v>3075</v>
      </c>
    </row>
    <row r="6124" spans="17:20">
      <c r="Q6124">
        <v>0.5128125</v>
      </c>
      <c r="R6124">
        <v>3</v>
      </c>
      <c r="S6124" t="s">
        <v>7281</v>
      </c>
      <c r="T6124" t="s">
        <v>3071</v>
      </c>
    </row>
    <row r="6125" spans="17:20">
      <c r="Q6125">
        <v>0.51282407407407404</v>
      </c>
      <c r="R6125">
        <v>1</v>
      </c>
      <c r="S6125" t="s">
        <v>7282</v>
      </c>
      <c r="T6125" t="s">
        <v>3074</v>
      </c>
    </row>
    <row r="6126" spans="17:20">
      <c r="Q6126">
        <v>0.51282407407407404</v>
      </c>
      <c r="R6126">
        <v>1</v>
      </c>
      <c r="S6126" t="s">
        <v>7283</v>
      </c>
      <c r="T6126" t="s">
        <v>3075</v>
      </c>
    </row>
    <row r="6127" spans="17:20">
      <c r="Q6127">
        <v>0.51288194444444402</v>
      </c>
      <c r="R6127">
        <v>2</v>
      </c>
      <c r="S6127" t="s">
        <v>7284</v>
      </c>
      <c r="T6127" t="s">
        <v>3087</v>
      </c>
    </row>
    <row r="6128" spans="17:20">
      <c r="Q6128">
        <v>0.51290509259259298</v>
      </c>
      <c r="R6128">
        <v>1</v>
      </c>
      <c r="S6128" t="s">
        <v>7285</v>
      </c>
      <c r="T6128" t="s">
        <v>3075</v>
      </c>
    </row>
    <row r="6129" spans="17:20">
      <c r="Q6129">
        <v>0.51296296296296295</v>
      </c>
      <c r="R6129">
        <v>2</v>
      </c>
      <c r="S6129" t="s">
        <v>7286</v>
      </c>
      <c r="T6129" t="s">
        <v>3071</v>
      </c>
    </row>
    <row r="6130" spans="17:20">
      <c r="Q6130">
        <v>0.513009259259259</v>
      </c>
      <c r="R6130">
        <v>1</v>
      </c>
      <c r="S6130" t="s">
        <v>7287</v>
      </c>
      <c r="T6130" t="s">
        <v>3075</v>
      </c>
    </row>
    <row r="6131" spans="17:20">
      <c r="Q6131">
        <v>0.51302083333333304</v>
      </c>
      <c r="R6131">
        <v>4</v>
      </c>
      <c r="S6131" t="s">
        <v>7288</v>
      </c>
      <c r="T6131" t="s">
        <v>3075</v>
      </c>
    </row>
    <row r="6132" spans="17:20">
      <c r="Q6132">
        <v>0.51306712962962997</v>
      </c>
      <c r="R6132">
        <v>1</v>
      </c>
      <c r="S6132" t="s">
        <v>7289</v>
      </c>
      <c r="T6132" t="s">
        <v>3082</v>
      </c>
    </row>
    <row r="6133" spans="17:20">
      <c r="Q6133">
        <v>0.51306712962962997</v>
      </c>
      <c r="R6133">
        <v>1</v>
      </c>
      <c r="S6133" t="s">
        <v>7290</v>
      </c>
      <c r="T6133" t="s">
        <v>3070</v>
      </c>
    </row>
    <row r="6134" spans="17:20">
      <c r="Q6134">
        <v>0.51310185185185198</v>
      </c>
      <c r="R6134">
        <v>1</v>
      </c>
      <c r="S6134" t="s">
        <v>7291</v>
      </c>
      <c r="T6134" t="s">
        <v>3089</v>
      </c>
    </row>
    <row r="6135" spans="17:20">
      <c r="Q6135">
        <v>0.51312500000000005</v>
      </c>
      <c r="R6135">
        <v>1</v>
      </c>
      <c r="S6135" t="s">
        <v>7292</v>
      </c>
      <c r="T6135" t="s">
        <v>3083</v>
      </c>
    </row>
    <row r="6136" spans="17:20">
      <c r="Q6136">
        <v>0.51313657407407398</v>
      </c>
      <c r="R6136">
        <v>1</v>
      </c>
      <c r="S6136" t="s">
        <v>7293</v>
      </c>
      <c r="T6136" t="s">
        <v>3127</v>
      </c>
    </row>
    <row r="6137" spans="17:20">
      <c r="Q6137">
        <v>0.51319444444444395</v>
      </c>
      <c r="R6137">
        <v>1</v>
      </c>
      <c r="S6137" t="s">
        <v>7294</v>
      </c>
      <c r="T6137" t="s">
        <v>3080</v>
      </c>
    </row>
    <row r="6138" spans="17:20">
      <c r="Q6138">
        <v>0.51325231481481504</v>
      </c>
      <c r="R6138">
        <v>1</v>
      </c>
      <c r="S6138" t="s">
        <v>7295</v>
      </c>
      <c r="T6138" t="s">
        <v>3083</v>
      </c>
    </row>
    <row r="6139" spans="17:20">
      <c r="Q6139">
        <v>0.51335648148148105</v>
      </c>
      <c r="R6139">
        <v>1</v>
      </c>
      <c r="S6139" t="s">
        <v>7296</v>
      </c>
      <c r="T6139" t="s">
        <v>3075</v>
      </c>
    </row>
    <row r="6140" spans="17:20">
      <c r="Q6140">
        <v>0.51337962962963002</v>
      </c>
      <c r="R6140">
        <v>1</v>
      </c>
      <c r="S6140" t="s">
        <v>7297</v>
      </c>
      <c r="T6140" t="s">
        <v>3074</v>
      </c>
    </row>
    <row r="6141" spans="17:20">
      <c r="Q6141">
        <v>0.51339120370370395</v>
      </c>
      <c r="R6141">
        <v>4</v>
      </c>
      <c r="S6141" t="s">
        <v>7298</v>
      </c>
      <c r="T6141" t="s">
        <v>3075</v>
      </c>
    </row>
    <row r="6142" spans="17:20">
      <c r="Q6142">
        <v>0.51348379629629604</v>
      </c>
      <c r="R6142">
        <v>1</v>
      </c>
      <c r="S6142" t="s">
        <v>4475</v>
      </c>
      <c r="T6142" t="s">
        <v>3071</v>
      </c>
    </row>
    <row r="6143" spans="17:20">
      <c r="Q6143">
        <v>0.51356481481481497</v>
      </c>
      <c r="R6143">
        <v>1</v>
      </c>
      <c r="S6143" t="s">
        <v>7299</v>
      </c>
      <c r="T6143" t="s">
        <v>3129</v>
      </c>
    </row>
    <row r="6144" spans="17:20">
      <c r="Q6144">
        <v>0.51357638888888901</v>
      </c>
      <c r="R6144">
        <v>1</v>
      </c>
      <c r="S6144" t="s">
        <v>7300</v>
      </c>
      <c r="T6144" t="s">
        <v>3071</v>
      </c>
    </row>
    <row r="6145" spans="17:20">
      <c r="Q6145">
        <v>0.51357638888888901</v>
      </c>
      <c r="R6145">
        <v>1</v>
      </c>
      <c r="S6145" t="s">
        <v>7301</v>
      </c>
      <c r="T6145" t="s">
        <v>3129</v>
      </c>
    </row>
    <row r="6146" spans="17:20">
      <c r="Q6146">
        <v>0.51358796296296305</v>
      </c>
      <c r="R6146">
        <v>4</v>
      </c>
      <c r="S6146" t="s">
        <v>7302</v>
      </c>
      <c r="T6146" t="s">
        <v>3080</v>
      </c>
    </row>
    <row r="6147" spans="17:20">
      <c r="Q6147">
        <v>0.51364583333333302</v>
      </c>
      <c r="R6147">
        <v>1</v>
      </c>
      <c r="S6147" t="s">
        <v>4066</v>
      </c>
      <c r="T6147" t="s">
        <v>3071</v>
      </c>
    </row>
    <row r="6148" spans="17:20">
      <c r="Q6148">
        <v>0.51366898148148099</v>
      </c>
      <c r="R6148">
        <v>1</v>
      </c>
      <c r="S6148" t="s">
        <v>7303</v>
      </c>
      <c r="T6148" t="s">
        <v>3075</v>
      </c>
    </row>
    <row r="6149" spans="17:20">
      <c r="Q6149">
        <v>0.513703703703704</v>
      </c>
      <c r="R6149">
        <v>1</v>
      </c>
      <c r="S6149" t="s">
        <v>7304</v>
      </c>
      <c r="T6149" t="s">
        <v>3075</v>
      </c>
    </row>
    <row r="6150" spans="17:20">
      <c r="Q6150">
        <v>0.51375000000000004</v>
      </c>
      <c r="R6150">
        <v>1</v>
      </c>
      <c r="S6150" t="s">
        <v>7305</v>
      </c>
      <c r="T6150" t="s">
        <v>3084</v>
      </c>
    </row>
    <row r="6151" spans="17:20">
      <c r="Q6151">
        <v>0.51375000000000004</v>
      </c>
      <c r="R6151">
        <v>4</v>
      </c>
      <c r="S6151" t="s">
        <v>7306</v>
      </c>
      <c r="T6151" t="s">
        <v>3071</v>
      </c>
    </row>
    <row r="6152" spans="17:20">
      <c r="Q6152">
        <v>0.51378472222222205</v>
      </c>
      <c r="R6152">
        <v>1</v>
      </c>
      <c r="S6152" t="s">
        <v>4684</v>
      </c>
      <c r="T6152" t="s">
        <v>3129</v>
      </c>
    </row>
    <row r="6153" spans="17:20">
      <c r="Q6153">
        <v>0.51379629629629597</v>
      </c>
      <c r="R6153">
        <v>1</v>
      </c>
      <c r="S6153" t="s">
        <v>2562</v>
      </c>
      <c r="T6153" t="s">
        <v>3075</v>
      </c>
    </row>
    <row r="6154" spans="17:20">
      <c r="Q6154">
        <v>0.51380787037037001</v>
      </c>
      <c r="R6154">
        <v>1</v>
      </c>
      <c r="S6154" t="s">
        <v>7307</v>
      </c>
      <c r="T6154" t="s">
        <v>3075</v>
      </c>
    </row>
    <row r="6155" spans="17:20">
      <c r="Q6155">
        <v>0.51383101851851898</v>
      </c>
      <c r="R6155">
        <v>1</v>
      </c>
      <c r="S6155" t="s">
        <v>7308</v>
      </c>
      <c r="T6155" t="s">
        <v>3087</v>
      </c>
    </row>
    <row r="6156" spans="17:20">
      <c r="Q6156">
        <v>0.51387731481481502</v>
      </c>
      <c r="R6156">
        <v>1</v>
      </c>
      <c r="S6156" t="s">
        <v>7309</v>
      </c>
      <c r="T6156" t="s">
        <v>3075</v>
      </c>
    </row>
    <row r="6157" spans="17:20">
      <c r="Q6157">
        <v>0.51395833333333296</v>
      </c>
      <c r="R6157">
        <v>1</v>
      </c>
      <c r="S6157" t="s">
        <v>7310</v>
      </c>
      <c r="T6157" t="s">
        <v>3075</v>
      </c>
    </row>
    <row r="6158" spans="17:20">
      <c r="Q6158">
        <v>0.51398148148148104</v>
      </c>
      <c r="R6158">
        <v>1</v>
      </c>
      <c r="S6158" t="s">
        <v>7311</v>
      </c>
      <c r="T6158" t="s">
        <v>3071</v>
      </c>
    </row>
    <row r="6159" spans="17:20">
      <c r="Q6159">
        <v>0.51406249999999998</v>
      </c>
      <c r="R6159">
        <v>2</v>
      </c>
      <c r="S6159" t="s">
        <v>3402</v>
      </c>
      <c r="T6159" t="s">
        <v>3074</v>
      </c>
    </row>
    <row r="6160" spans="17:20">
      <c r="Q6160">
        <v>0.51408564814814794</v>
      </c>
      <c r="R6160">
        <v>1</v>
      </c>
      <c r="S6160" t="s">
        <v>7166</v>
      </c>
      <c r="T6160" t="s">
        <v>3072</v>
      </c>
    </row>
    <row r="6161" spans="17:20">
      <c r="Q6161">
        <v>0.51413194444444399</v>
      </c>
      <c r="R6161">
        <v>1</v>
      </c>
      <c r="S6161" t="s">
        <v>7312</v>
      </c>
      <c r="T6161" t="s">
        <v>3075</v>
      </c>
    </row>
    <row r="6162" spans="17:20">
      <c r="Q6162">
        <v>0.51414351851851803</v>
      </c>
      <c r="R6162">
        <v>1</v>
      </c>
      <c r="S6162" t="s">
        <v>7313</v>
      </c>
      <c r="T6162" t="s">
        <v>3070</v>
      </c>
    </row>
    <row r="6163" spans="17:20">
      <c r="Q6163">
        <v>0.51416666666666699</v>
      </c>
      <c r="R6163">
        <v>1</v>
      </c>
      <c r="S6163" t="s">
        <v>584</v>
      </c>
      <c r="T6163" t="s">
        <v>3086</v>
      </c>
    </row>
    <row r="6164" spans="17:20">
      <c r="Q6164">
        <v>0.51418981481481496</v>
      </c>
      <c r="R6164">
        <v>2</v>
      </c>
      <c r="S6164" t="s">
        <v>7314</v>
      </c>
      <c r="T6164" t="s">
        <v>3075</v>
      </c>
    </row>
    <row r="6165" spans="17:20">
      <c r="Q6165">
        <v>0.51423611111111101</v>
      </c>
      <c r="R6165">
        <v>1</v>
      </c>
      <c r="S6165" t="s">
        <v>7315</v>
      </c>
      <c r="T6165" t="s">
        <v>3070</v>
      </c>
    </row>
    <row r="6166" spans="17:20">
      <c r="Q6166">
        <v>0.51429398148148198</v>
      </c>
      <c r="R6166">
        <v>2</v>
      </c>
      <c r="S6166" t="s">
        <v>7316</v>
      </c>
      <c r="T6166" t="s">
        <v>3075</v>
      </c>
    </row>
    <row r="6167" spans="17:20">
      <c r="Q6167">
        <v>0.51431712962963005</v>
      </c>
      <c r="R6167">
        <v>1</v>
      </c>
      <c r="S6167" t="s">
        <v>7317</v>
      </c>
      <c r="T6167" t="s">
        <v>3075</v>
      </c>
    </row>
    <row r="6168" spans="17:20">
      <c r="Q6168">
        <v>0.51434027777777802</v>
      </c>
      <c r="R6168">
        <v>1</v>
      </c>
      <c r="S6168" t="s">
        <v>7318</v>
      </c>
      <c r="T6168" t="s">
        <v>3075</v>
      </c>
    </row>
    <row r="6169" spans="17:20">
      <c r="Q6169">
        <v>0.51436342592592599</v>
      </c>
      <c r="R6169">
        <v>1</v>
      </c>
      <c r="S6169" t="s">
        <v>7319</v>
      </c>
      <c r="T6169" t="s">
        <v>3075</v>
      </c>
    </row>
    <row r="6170" spans="17:20">
      <c r="Q6170">
        <v>0.51438657407407395</v>
      </c>
      <c r="R6170">
        <v>1</v>
      </c>
      <c r="S6170" t="s">
        <v>7320</v>
      </c>
      <c r="T6170" t="s">
        <v>3074</v>
      </c>
    </row>
    <row r="6171" spans="17:20">
      <c r="Q6171">
        <v>0.51442129629629596</v>
      </c>
      <c r="R6171">
        <v>1</v>
      </c>
      <c r="S6171" t="s">
        <v>3396</v>
      </c>
      <c r="T6171" t="s">
        <v>3127</v>
      </c>
    </row>
    <row r="6172" spans="17:20">
      <c r="Q6172">
        <v>0.51447916666666704</v>
      </c>
      <c r="R6172">
        <v>1</v>
      </c>
      <c r="S6172" t="s">
        <v>4490</v>
      </c>
      <c r="T6172" t="s">
        <v>3074</v>
      </c>
    </row>
    <row r="6173" spans="17:20">
      <c r="Q6173">
        <v>0.51453703703703701</v>
      </c>
      <c r="R6173">
        <v>2</v>
      </c>
      <c r="S6173" t="s">
        <v>3260</v>
      </c>
      <c r="T6173" t="s">
        <v>3074</v>
      </c>
    </row>
    <row r="6174" spans="17:20">
      <c r="Q6174">
        <v>0.51459490740740699</v>
      </c>
      <c r="R6174">
        <v>1</v>
      </c>
      <c r="S6174" t="s">
        <v>4520</v>
      </c>
      <c r="T6174" t="s">
        <v>3074</v>
      </c>
    </row>
    <row r="6175" spans="17:20">
      <c r="Q6175">
        <v>0.51471064814814804</v>
      </c>
      <c r="R6175">
        <v>1</v>
      </c>
      <c r="S6175" t="s">
        <v>4396</v>
      </c>
      <c r="T6175" t="s">
        <v>3074</v>
      </c>
    </row>
    <row r="6176" spans="17:20">
      <c r="Q6176">
        <v>0.51472222222222197</v>
      </c>
      <c r="R6176">
        <v>1</v>
      </c>
      <c r="S6176" t="s">
        <v>7321</v>
      </c>
      <c r="T6176" t="s">
        <v>3075</v>
      </c>
    </row>
    <row r="6177" spans="17:20">
      <c r="Q6177">
        <v>0.51474537037037005</v>
      </c>
      <c r="R6177">
        <v>1</v>
      </c>
      <c r="S6177" t="s">
        <v>7322</v>
      </c>
      <c r="T6177" t="s">
        <v>3075</v>
      </c>
    </row>
    <row r="6178" spans="17:20">
      <c r="Q6178">
        <v>0.51476851851851901</v>
      </c>
      <c r="R6178">
        <v>1</v>
      </c>
      <c r="S6178" t="s">
        <v>7323</v>
      </c>
      <c r="T6178" t="s">
        <v>3070</v>
      </c>
    </row>
    <row r="6179" spans="17:20">
      <c r="Q6179">
        <v>0.51478009259259305</v>
      </c>
      <c r="R6179">
        <v>1</v>
      </c>
      <c r="S6179" t="s">
        <v>7324</v>
      </c>
      <c r="T6179" t="s">
        <v>3071</v>
      </c>
    </row>
    <row r="6180" spans="17:20">
      <c r="Q6180">
        <v>0.51482638888888899</v>
      </c>
      <c r="R6180">
        <v>2</v>
      </c>
      <c r="S6180" t="s">
        <v>7325</v>
      </c>
      <c r="T6180" t="s">
        <v>3084</v>
      </c>
    </row>
    <row r="6181" spans="17:20">
      <c r="Q6181">
        <v>0.514895833333333</v>
      </c>
      <c r="R6181">
        <v>1</v>
      </c>
      <c r="S6181" t="s">
        <v>7326</v>
      </c>
      <c r="T6181" t="s">
        <v>3075</v>
      </c>
    </row>
    <row r="6182" spans="17:20">
      <c r="Q6182">
        <v>0.51501157407407405</v>
      </c>
      <c r="R6182">
        <v>1</v>
      </c>
      <c r="S6182" t="s">
        <v>7327</v>
      </c>
      <c r="T6182" t="s">
        <v>3075</v>
      </c>
    </row>
    <row r="6183" spans="17:20">
      <c r="Q6183">
        <v>0.51501157407407405</v>
      </c>
      <c r="R6183">
        <v>1</v>
      </c>
      <c r="S6183" t="s">
        <v>7328</v>
      </c>
      <c r="T6183" t="s">
        <v>3078</v>
      </c>
    </row>
    <row r="6184" spans="17:20">
      <c r="Q6184">
        <v>0.51502314814814798</v>
      </c>
      <c r="R6184">
        <v>1</v>
      </c>
      <c r="S6184" t="s">
        <v>7329</v>
      </c>
      <c r="T6184" t="s">
        <v>3075</v>
      </c>
    </row>
    <row r="6185" spans="17:20">
      <c r="Q6185">
        <v>0.51508101851851895</v>
      </c>
      <c r="R6185">
        <v>2</v>
      </c>
      <c r="S6185" t="s">
        <v>7330</v>
      </c>
      <c r="T6185" t="s">
        <v>3074</v>
      </c>
    </row>
    <row r="6186" spans="17:20">
      <c r="Q6186">
        <v>0.51511574074074096</v>
      </c>
      <c r="R6186">
        <v>1</v>
      </c>
      <c r="S6186" t="s">
        <v>1049</v>
      </c>
      <c r="T6186" t="s">
        <v>3074</v>
      </c>
    </row>
    <row r="6187" spans="17:20">
      <c r="Q6187">
        <v>0.51521990740740697</v>
      </c>
      <c r="R6187">
        <v>1</v>
      </c>
      <c r="S6187" t="s">
        <v>7331</v>
      </c>
      <c r="T6187" t="s">
        <v>3071</v>
      </c>
    </row>
    <row r="6188" spans="17:20">
      <c r="Q6188">
        <v>0.51525462962962998</v>
      </c>
      <c r="R6188">
        <v>1</v>
      </c>
      <c r="S6188" t="s">
        <v>7332</v>
      </c>
      <c r="T6188" t="s">
        <v>3129</v>
      </c>
    </row>
    <row r="6189" spans="17:20">
      <c r="Q6189">
        <v>0.51528935185185198</v>
      </c>
      <c r="R6189">
        <v>1</v>
      </c>
      <c r="S6189" t="s">
        <v>7333</v>
      </c>
      <c r="T6189" t="s">
        <v>3075</v>
      </c>
    </row>
    <row r="6190" spans="17:20">
      <c r="Q6190">
        <v>0.51538194444444396</v>
      </c>
      <c r="R6190">
        <v>1</v>
      </c>
      <c r="S6190" t="s">
        <v>7334</v>
      </c>
      <c r="T6190" t="s">
        <v>3083</v>
      </c>
    </row>
    <row r="6191" spans="17:20">
      <c r="Q6191">
        <v>0.51541666666666697</v>
      </c>
      <c r="R6191">
        <v>3</v>
      </c>
      <c r="S6191" t="s">
        <v>7335</v>
      </c>
      <c r="T6191" t="s">
        <v>3070</v>
      </c>
    </row>
    <row r="6192" spans="17:20">
      <c r="Q6192">
        <v>0.51542824074074101</v>
      </c>
      <c r="R6192">
        <v>1</v>
      </c>
      <c r="S6192" t="s">
        <v>140</v>
      </c>
      <c r="T6192" t="s">
        <v>3074</v>
      </c>
    </row>
    <row r="6193" spans="17:20">
      <c r="Q6193">
        <v>0.51548611111111098</v>
      </c>
      <c r="R6193">
        <v>4</v>
      </c>
      <c r="S6193" t="s">
        <v>7336</v>
      </c>
      <c r="T6193" t="s">
        <v>3075</v>
      </c>
    </row>
    <row r="6194" spans="17:20">
      <c r="Q6194">
        <v>0.51552083333333298</v>
      </c>
      <c r="R6194">
        <v>1</v>
      </c>
      <c r="S6194" t="s">
        <v>7337</v>
      </c>
      <c r="T6194" t="s">
        <v>3080</v>
      </c>
    </row>
    <row r="6195" spans="17:20">
      <c r="Q6195">
        <v>0.51552083333333298</v>
      </c>
      <c r="R6195">
        <v>1</v>
      </c>
      <c r="S6195" t="s">
        <v>7338</v>
      </c>
      <c r="T6195" t="s">
        <v>3071</v>
      </c>
    </row>
    <row r="6196" spans="17:20">
      <c r="Q6196">
        <v>0.51555555555555599</v>
      </c>
      <c r="R6196">
        <v>1</v>
      </c>
      <c r="S6196" t="s">
        <v>7339</v>
      </c>
      <c r="T6196" t="s">
        <v>3075</v>
      </c>
    </row>
    <row r="6197" spans="17:20">
      <c r="Q6197">
        <v>0.51559027777777799</v>
      </c>
      <c r="R6197">
        <v>1</v>
      </c>
      <c r="S6197" t="s">
        <v>7340</v>
      </c>
      <c r="T6197" t="s">
        <v>3075</v>
      </c>
    </row>
    <row r="6198" spans="17:20">
      <c r="Q6198">
        <v>0.51560185185185203</v>
      </c>
      <c r="R6198">
        <v>1</v>
      </c>
      <c r="S6198" t="s">
        <v>7341</v>
      </c>
      <c r="T6198" t="s">
        <v>3075</v>
      </c>
    </row>
    <row r="6199" spans="17:20">
      <c r="Q6199">
        <v>0.51563657407407404</v>
      </c>
      <c r="R6199">
        <v>1</v>
      </c>
      <c r="S6199" t="s">
        <v>7342</v>
      </c>
      <c r="T6199" t="s">
        <v>3075</v>
      </c>
    </row>
    <row r="6200" spans="17:20">
      <c r="Q6200">
        <v>0.51567129629629604</v>
      </c>
      <c r="R6200">
        <v>2</v>
      </c>
      <c r="S6200" t="s">
        <v>7343</v>
      </c>
      <c r="T6200" t="s">
        <v>3129</v>
      </c>
    </row>
    <row r="6201" spans="17:20">
      <c r="Q6201">
        <v>0.51570601851851805</v>
      </c>
      <c r="R6201">
        <v>4</v>
      </c>
      <c r="S6201" t="s">
        <v>7344</v>
      </c>
      <c r="T6201" t="s">
        <v>3075</v>
      </c>
    </row>
    <row r="6202" spans="17:20">
      <c r="Q6202">
        <v>0.51570601851851805</v>
      </c>
      <c r="R6202">
        <v>2</v>
      </c>
      <c r="S6202" t="s">
        <v>2774</v>
      </c>
      <c r="T6202" t="s">
        <v>3070</v>
      </c>
    </row>
    <row r="6203" spans="17:20">
      <c r="Q6203">
        <v>0.51576388888888902</v>
      </c>
      <c r="R6203">
        <v>3</v>
      </c>
      <c r="S6203" t="s">
        <v>7345</v>
      </c>
      <c r="T6203" t="s">
        <v>3075</v>
      </c>
    </row>
    <row r="6204" spans="17:20">
      <c r="Q6204">
        <v>0.51577546296296295</v>
      </c>
      <c r="R6204">
        <v>1</v>
      </c>
      <c r="S6204" t="s">
        <v>7346</v>
      </c>
      <c r="T6204" t="s">
        <v>3072</v>
      </c>
    </row>
    <row r="6205" spans="17:20">
      <c r="Q6205">
        <v>0.51578703703703699</v>
      </c>
      <c r="R6205">
        <v>1</v>
      </c>
      <c r="S6205" t="s">
        <v>7347</v>
      </c>
      <c r="T6205" t="s">
        <v>3070</v>
      </c>
    </row>
    <row r="6206" spans="17:20">
      <c r="Q6206">
        <v>0.51581018518518496</v>
      </c>
      <c r="R6206">
        <v>2</v>
      </c>
      <c r="S6206" t="s">
        <v>7348</v>
      </c>
      <c r="T6206" t="s">
        <v>3071</v>
      </c>
    </row>
    <row r="6207" spans="17:20">
      <c r="Q6207">
        <v>0.51583333333333303</v>
      </c>
      <c r="R6207">
        <v>1</v>
      </c>
      <c r="S6207" t="s">
        <v>6231</v>
      </c>
      <c r="T6207" t="s">
        <v>3127</v>
      </c>
    </row>
    <row r="6208" spans="17:20">
      <c r="Q6208">
        <v>0.51586805555555604</v>
      </c>
      <c r="R6208">
        <v>1</v>
      </c>
      <c r="S6208" t="s">
        <v>7349</v>
      </c>
      <c r="T6208" t="s">
        <v>3075</v>
      </c>
    </row>
    <row r="6209" spans="17:20">
      <c r="Q6209">
        <v>0.51587962962962997</v>
      </c>
      <c r="R6209">
        <v>3</v>
      </c>
      <c r="S6209" t="s">
        <v>7350</v>
      </c>
      <c r="T6209" t="s">
        <v>3074</v>
      </c>
    </row>
    <row r="6210" spans="17:20">
      <c r="Q6210">
        <v>0.51592592592592601</v>
      </c>
      <c r="R6210">
        <v>1</v>
      </c>
      <c r="S6210" t="s">
        <v>7351</v>
      </c>
      <c r="T6210" t="s">
        <v>3087</v>
      </c>
    </row>
    <row r="6211" spans="17:20">
      <c r="Q6211">
        <v>0.51594907407407398</v>
      </c>
      <c r="R6211">
        <v>1</v>
      </c>
      <c r="S6211" t="s">
        <v>7352</v>
      </c>
      <c r="T6211" t="s">
        <v>3075</v>
      </c>
    </row>
    <row r="6212" spans="17:20">
      <c r="Q6212">
        <v>0.51594907407407398</v>
      </c>
      <c r="R6212">
        <v>1</v>
      </c>
      <c r="S6212" t="s">
        <v>7353</v>
      </c>
      <c r="T6212" t="s">
        <v>3071</v>
      </c>
    </row>
    <row r="6213" spans="17:20">
      <c r="Q6213">
        <v>0.51596064814814802</v>
      </c>
      <c r="R6213">
        <v>1</v>
      </c>
      <c r="S6213" t="s">
        <v>7354</v>
      </c>
      <c r="T6213" t="s">
        <v>3070</v>
      </c>
    </row>
    <row r="6214" spans="17:20">
      <c r="Q6214">
        <v>0.51604166666666695</v>
      </c>
      <c r="R6214">
        <v>2</v>
      </c>
      <c r="S6214" t="s">
        <v>7355</v>
      </c>
      <c r="T6214" t="s">
        <v>3075</v>
      </c>
    </row>
    <row r="6215" spans="17:20">
      <c r="Q6215">
        <v>0.51606481481481503</v>
      </c>
      <c r="R6215">
        <v>1</v>
      </c>
      <c r="S6215" t="s">
        <v>7356</v>
      </c>
      <c r="T6215" t="s">
        <v>3075</v>
      </c>
    </row>
    <row r="6216" spans="17:20">
      <c r="Q6216">
        <v>0.516087962962963</v>
      </c>
      <c r="R6216">
        <v>3</v>
      </c>
      <c r="S6216" t="s">
        <v>7357</v>
      </c>
      <c r="T6216" t="s">
        <v>3075</v>
      </c>
    </row>
    <row r="6217" spans="17:20">
      <c r="Q6217">
        <v>0.516122685185185</v>
      </c>
      <c r="R6217">
        <v>1</v>
      </c>
      <c r="S6217" t="s">
        <v>7358</v>
      </c>
      <c r="T6217" t="s">
        <v>3077</v>
      </c>
    </row>
    <row r="6218" spans="17:20">
      <c r="Q6218">
        <v>0.51614583333333297</v>
      </c>
      <c r="R6218">
        <v>1</v>
      </c>
      <c r="S6218" t="s">
        <v>3332</v>
      </c>
      <c r="T6218" t="s">
        <v>3077</v>
      </c>
    </row>
    <row r="6219" spans="17:20">
      <c r="Q6219">
        <v>0.51615740740740701</v>
      </c>
      <c r="R6219">
        <v>1</v>
      </c>
      <c r="S6219" t="s">
        <v>7359</v>
      </c>
      <c r="T6219" t="s">
        <v>3074</v>
      </c>
    </row>
    <row r="6220" spans="17:20">
      <c r="Q6220">
        <v>0.51622685185185202</v>
      </c>
      <c r="R6220">
        <v>1</v>
      </c>
      <c r="S6220" t="s">
        <v>7360</v>
      </c>
      <c r="T6220" t="s">
        <v>3070</v>
      </c>
    </row>
    <row r="6221" spans="17:20">
      <c r="Q6221">
        <v>0.51633101851851804</v>
      </c>
      <c r="R6221">
        <v>1</v>
      </c>
      <c r="S6221" t="s">
        <v>7361</v>
      </c>
      <c r="T6221" t="s">
        <v>3070</v>
      </c>
    </row>
    <row r="6222" spans="17:20">
      <c r="Q6222">
        <v>0.516354166666667</v>
      </c>
      <c r="R6222">
        <v>1</v>
      </c>
      <c r="S6222" t="s">
        <v>969</v>
      </c>
      <c r="T6222" t="s">
        <v>3129</v>
      </c>
    </row>
    <row r="6223" spans="17:20">
      <c r="Q6223">
        <v>0.51643518518518505</v>
      </c>
      <c r="R6223">
        <v>1</v>
      </c>
      <c r="S6223" t="s">
        <v>7362</v>
      </c>
      <c r="T6223" t="s">
        <v>3071</v>
      </c>
    </row>
    <row r="6224" spans="17:20">
      <c r="Q6224">
        <v>0.51650462962962995</v>
      </c>
      <c r="R6224">
        <v>1</v>
      </c>
      <c r="S6224" t="s">
        <v>7363</v>
      </c>
      <c r="T6224" t="s">
        <v>3075</v>
      </c>
    </row>
    <row r="6225" spans="17:20">
      <c r="Q6225">
        <v>0.51653935185185196</v>
      </c>
      <c r="R6225">
        <v>1</v>
      </c>
      <c r="S6225" t="s">
        <v>4138</v>
      </c>
      <c r="T6225" t="s">
        <v>3071</v>
      </c>
    </row>
    <row r="6226" spans="17:20">
      <c r="Q6226">
        <v>0.51663194444444405</v>
      </c>
      <c r="R6226">
        <v>1</v>
      </c>
      <c r="S6226" t="s">
        <v>7364</v>
      </c>
      <c r="T6226" t="s">
        <v>3075</v>
      </c>
    </row>
    <row r="6227" spans="17:20">
      <c r="Q6227">
        <v>0.51666666666666705</v>
      </c>
      <c r="R6227">
        <v>1</v>
      </c>
      <c r="S6227" t="s">
        <v>7365</v>
      </c>
      <c r="T6227" t="s">
        <v>3075</v>
      </c>
    </row>
    <row r="6228" spans="17:20">
      <c r="Q6228">
        <v>0.51671296296296299</v>
      </c>
      <c r="R6228">
        <v>1</v>
      </c>
      <c r="S6228" t="s">
        <v>7366</v>
      </c>
      <c r="T6228" t="s">
        <v>3072</v>
      </c>
    </row>
    <row r="6229" spans="17:20">
      <c r="Q6229">
        <v>0.51672453703703702</v>
      </c>
      <c r="R6229">
        <v>1</v>
      </c>
      <c r="S6229" t="s">
        <v>7367</v>
      </c>
      <c r="T6229" t="s">
        <v>3090</v>
      </c>
    </row>
    <row r="6230" spans="17:20">
      <c r="Q6230">
        <v>0.51675925925925903</v>
      </c>
      <c r="R6230">
        <v>1</v>
      </c>
      <c r="S6230" t="s">
        <v>7368</v>
      </c>
      <c r="T6230" t="s">
        <v>3075</v>
      </c>
    </row>
    <row r="6231" spans="17:20">
      <c r="Q6231">
        <v>0.516782407407407</v>
      </c>
      <c r="R6231">
        <v>4</v>
      </c>
      <c r="S6231" t="s">
        <v>7369</v>
      </c>
      <c r="T6231" t="s">
        <v>3075</v>
      </c>
    </row>
    <row r="6232" spans="17:20">
      <c r="Q6232">
        <v>0.51679398148148104</v>
      </c>
      <c r="R6232">
        <v>4</v>
      </c>
      <c r="S6232" t="s">
        <v>2562</v>
      </c>
      <c r="T6232" t="s">
        <v>3075</v>
      </c>
    </row>
    <row r="6233" spans="17:20">
      <c r="Q6233">
        <v>0.51681712962963</v>
      </c>
      <c r="R6233">
        <v>1</v>
      </c>
      <c r="S6233" t="s">
        <v>4397</v>
      </c>
      <c r="T6233" t="s">
        <v>3074</v>
      </c>
    </row>
    <row r="6234" spans="17:20">
      <c r="Q6234">
        <v>0.51685185185185201</v>
      </c>
      <c r="R6234">
        <v>1</v>
      </c>
      <c r="S6234" t="s">
        <v>7370</v>
      </c>
      <c r="T6234" t="s">
        <v>3070</v>
      </c>
    </row>
    <row r="6235" spans="17:20">
      <c r="Q6235">
        <v>0.51692129629629602</v>
      </c>
      <c r="R6235">
        <v>1</v>
      </c>
      <c r="S6235" t="s">
        <v>1580</v>
      </c>
      <c r="T6235" t="s">
        <v>3070</v>
      </c>
    </row>
    <row r="6236" spans="17:20">
      <c r="Q6236">
        <v>0.51695601851851802</v>
      </c>
      <c r="R6236">
        <v>3</v>
      </c>
      <c r="S6236" t="s">
        <v>7371</v>
      </c>
      <c r="T6236" t="s">
        <v>3070</v>
      </c>
    </row>
    <row r="6237" spans="17:20">
      <c r="Q6237">
        <v>0.51695601851851802</v>
      </c>
      <c r="R6237">
        <v>1</v>
      </c>
      <c r="S6237" t="s">
        <v>3755</v>
      </c>
      <c r="T6237" t="s">
        <v>3071</v>
      </c>
    </row>
    <row r="6238" spans="17:20">
      <c r="Q6238">
        <v>0.51700231481481496</v>
      </c>
      <c r="R6238">
        <v>1</v>
      </c>
      <c r="S6238" t="s">
        <v>7372</v>
      </c>
      <c r="T6238" t="s">
        <v>3129</v>
      </c>
    </row>
    <row r="6239" spans="17:20">
      <c r="Q6239">
        <v>0.51701388888888899</v>
      </c>
      <c r="R6239">
        <v>1</v>
      </c>
      <c r="S6239" t="s">
        <v>4402</v>
      </c>
      <c r="T6239" t="s">
        <v>3072</v>
      </c>
    </row>
    <row r="6240" spans="17:20">
      <c r="Q6240">
        <v>0.517048611111111</v>
      </c>
      <c r="R6240">
        <v>1</v>
      </c>
      <c r="S6240" t="s">
        <v>7373</v>
      </c>
      <c r="T6240" t="s">
        <v>3070</v>
      </c>
    </row>
    <row r="6241" spans="17:20">
      <c r="Q6241">
        <v>0.51708333333333301</v>
      </c>
      <c r="R6241">
        <v>3</v>
      </c>
      <c r="S6241" t="s">
        <v>3356</v>
      </c>
      <c r="T6241" t="s">
        <v>3072</v>
      </c>
    </row>
    <row r="6242" spans="17:20">
      <c r="Q6242">
        <v>0.51714120370370398</v>
      </c>
      <c r="R6242">
        <v>1</v>
      </c>
      <c r="S6242" t="s">
        <v>624</v>
      </c>
      <c r="T6242" t="s">
        <v>3071</v>
      </c>
    </row>
    <row r="6243" spans="17:20">
      <c r="Q6243">
        <v>0.51715277777777802</v>
      </c>
      <c r="R6243">
        <v>1</v>
      </c>
      <c r="S6243" t="s">
        <v>7374</v>
      </c>
      <c r="T6243" t="s">
        <v>3074</v>
      </c>
    </row>
    <row r="6244" spans="17:20">
      <c r="Q6244">
        <v>0.51724537037036999</v>
      </c>
      <c r="R6244">
        <v>1</v>
      </c>
      <c r="S6244" t="s">
        <v>7375</v>
      </c>
      <c r="T6244" t="s">
        <v>3070</v>
      </c>
    </row>
    <row r="6245" spans="17:20">
      <c r="Q6245">
        <v>0.517314814814815</v>
      </c>
      <c r="R6245">
        <v>4</v>
      </c>
      <c r="S6245" t="s">
        <v>7376</v>
      </c>
      <c r="T6245" t="s">
        <v>3075</v>
      </c>
    </row>
    <row r="6246" spans="17:20">
      <c r="Q6246">
        <v>0.51732638888888904</v>
      </c>
      <c r="R6246">
        <v>1</v>
      </c>
      <c r="S6246" t="s">
        <v>7377</v>
      </c>
      <c r="T6246" t="s">
        <v>3073</v>
      </c>
    </row>
    <row r="6247" spans="17:20">
      <c r="Q6247">
        <v>0.51732638888888904</v>
      </c>
      <c r="R6247">
        <v>4</v>
      </c>
      <c r="S6247" t="s">
        <v>7378</v>
      </c>
      <c r="T6247" t="s">
        <v>3075</v>
      </c>
    </row>
    <row r="6248" spans="17:20">
      <c r="Q6248">
        <v>0.51736111111111105</v>
      </c>
      <c r="R6248">
        <v>1</v>
      </c>
      <c r="S6248" t="s">
        <v>7379</v>
      </c>
      <c r="T6248" t="s">
        <v>3071</v>
      </c>
    </row>
    <row r="6249" spans="17:20">
      <c r="Q6249">
        <v>0.51736111111111105</v>
      </c>
      <c r="R6249">
        <v>2</v>
      </c>
      <c r="S6249" t="s">
        <v>7380</v>
      </c>
      <c r="T6249" t="s">
        <v>3075</v>
      </c>
    </row>
    <row r="6250" spans="17:20">
      <c r="Q6250">
        <v>0.51740740740740698</v>
      </c>
      <c r="R6250">
        <v>1</v>
      </c>
      <c r="S6250" t="s">
        <v>7381</v>
      </c>
      <c r="T6250" t="s">
        <v>3075</v>
      </c>
    </row>
    <row r="6251" spans="17:20">
      <c r="Q6251">
        <v>0.51743055555555595</v>
      </c>
      <c r="R6251">
        <v>1</v>
      </c>
      <c r="S6251" t="s">
        <v>7382</v>
      </c>
      <c r="T6251" t="s">
        <v>3072</v>
      </c>
    </row>
    <row r="6252" spans="17:20">
      <c r="Q6252">
        <v>0.51744212962962999</v>
      </c>
      <c r="R6252">
        <v>2</v>
      </c>
      <c r="S6252" t="s">
        <v>7383</v>
      </c>
      <c r="T6252" t="s">
        <v>3075</v>
      </c>
    </row>
    <row r="6253" spans="17:20">
      <c r="Q6253">
        <v>0.51746527777777795</v>
      </c>
      <c r="R6253">
        <v>1</v>
      </c>
      <c r="S6253" t="s">
        <v>7384</v>
      </c>
      <c r="T6253" t="s">
        <v>3072</v>
      </c>
    </row>
    <row r="6254" spans="17:20">
      <c r="Q6254">
        <v>0.51749999999999996</v>
      </c>
      <c r="R6254">
        <v>1</v>
      </c>
      <c r="S6254" t="s">
        <v>3165</v>
      </c>
      <c r="T6254" t="s">
        <v>3075</v>
      </c>
    </row>
    <row r="6255" spans="17:20">
      <c r="Q6255">
        <v>0.51762731481481505</v>
      </c>
      <c r="R6255">
        <v>1</v>
      </c>
      <c r="S6255" t="s">
        <v>4059</v>
      </c>
      <c r="T6255" t="s">
        <v>3071</v>
      </c>
    </row>
    <row r="6256" spans="17:20">
      <c r="Q6256">
        <v>0.51766203703703695</v>
      </c>
      <c r="R6256">
        <v>1</v>
      </c>
      <c r="S6256" t="s">
        <v>7385</v>
      </c>
      <c r="T6256" t="s">
        <v>3071</v>
      </c>
    </row>
    <row r="6257" spans="17:20">
      <c r="Q6257">
        <v>0.51767361111111099</v>
      </c>
      <c r="R6257">
        <v>1</v>
      </c>
      <c r="S6257" t="s">
        <v>3583</v>
      </c>
      <c r="T6257" t="s">
        <v>3072</v>
      </c>
    </row>
    <row r="6258" spans="17:20">
      <c r="Q6258">
        <v>0.51773148148148196</v>
      </c>
      <c r="R6258">
        <v>1</v>
      </c>
      <c r="S6258" t="s">
        <v>7386</v>
      </c>
      <c r="T6258" t="s">
        <v>3129</v>
      </c>
    </row>
    <row r="6259" spans="17:20">
      <c r="Q6259">
        <v>0.51788194444444402</v>
      </c>
      <c r="R6259">
        <v>1</v>
      </c>
      <c r="S6259" t="s">
        <v>7387</v>
      </c>
      <c r="T6259" t="s">
        <v>3075</v>
      </c>
    </row>
    <row r="6260" spans="17:20">
      <c r="Q6260">
        <v>0.51796296296296296</v>
      </c>
      <c r="R6260">
        <v>1</v>
      </c>
      <c r="S6260" t="s">
        <v>7388</v>
      </c>
      <c r="T6260" t="s">
        <v>3091</v>
      </c>
    </row>
    <row r="6261" spans="17:20">
      <c r="Q6261">
        <v>0.51799768518518496</v>
      </c>
      <c r="R6261">
        <v>1</v>
      </c>
      <c r="S6261" t="s">
        <v>7389</v>
      </c>
      <c r="T6261" t="s">
        <v>3084</v>
      </c>
    </row>
    <row r="6262" spans="17:20">
      <c r="Q6262">
        <v>0.518009259259259</v>
      </c>
      <c r="R6262">
        <v>1</v>
      </c>
      <c r="S6262" t="s">
        <v>3533</v>
      </c>
      <c r="T6262" t="s">
        <v>3129</v>
      </c>
    </row>
    <row r="6263" spans="17:20">
      <c r="Q6263">
        <v>0.51809027777777805</v>
      </c>
      <c r="R6263">
        <v>1</v>
      </c>
      <c r="S6263" t="s">
        <v>7390</v>
      </c>
      <c r="T6263" t="s">
        <v>3129</v>
      </c>
    </row>
    <row r="6264" spans="17:20">
      <c r="Q6264">
        <v>0.51811342592592602</v>
      </c>
      <c r="R6264">
        <v>1</v>
      </c>
      <c r="S6264" t="s">
        <v>7391</v>
      </c>
      <c r="T6264" t="s">
        <v>3073</v>
      </c>
    </row>
    <row r="6265" spans="17:20">
      <c r="Q6265">
        <v>0.51813657407407399</v>
      </c>
      <c r="R6265">
        <v>1</v>
      </c>
      <c r="S6265" t="s">
        <v>7392</v>
      </c>
      <c r="T6265" t="s">
        <v>3129</v>
      </c>
    </row>
    <row r="6266" spans="17:20">
      <c r="Q6266">
        <v>0.51814814814814802</v>
      </c>
      <c r="R6266">
        <v>1</v>
      </c>
      <c r="S6266" t="s">
        <v>7393</v>
      </c>
      <c r="T6266" t="s">
        <v>3071</v>
      </c>
    </row>
    <row r="6267" spans="17:20">
      <c r="Q6267">
        <v>0.51817129629629599</v>
      </c>
      <c r="R6267">
        <v>1</v>
      </c>
      <c r="S6267" t="s">
        <v>2562</v>
      </c>
      <c r="T6267" t="s">
        <v>3129</v>
      </c>
    </row>
    <row r="6268" spans="17:20">
      <c r="Q6268">
        <v>0.51818287037037003</v>
      </c>
      <c r="R6268">
        <v>1</v>
      </c>
      <c r="S6268" t="s">
        <v>7394</v>
      </c>
      <c r="T6268" t="s">
        <v>3072</v>
      </c>
    </row>
    <row r="6269" spans="17:20">
      <c r="Q6269">
        <v>0.51822916666666696</v>
      </c>
      <c r="R6269">
        <v>2</v>
      </c>
      <c r="S6269" t="s">
        <v>7395</v>
      </c>
      <c r="T6269" t="s">
        <v>3074</v>
      </c>
    </row>
    <row r="6270" spans="17:20">
      <c r="Q6270">
        <v>0.51828703703703705</v>
      </c>
      <c r="R6270">
        <v>1</v>
      </c>
      <c r="S6270" t="s">
        <v>7396</v>
      </c>
      <c r="T6270" t="s">
        <v>3078</v>
      </c>
    </row>
    <row r="6271" spans="17:20">
      <c r="Q6271">
        <v>0.51828703703703705</v>
      </c>
      <c r="R6271">
        <v>1</v>
      </c>
      <c r="S6271" t="s">
        <v>3412</v>
      </c>
      <c r="T6271" t="s">
        <v>3074</v>
      </c>
    </row>
    <row r="6272" spans="17:20">
      <c r="Q6272">
        <v>0.51832175925925905</v>
      </c>
      <c r="R6272">
        <v>1</v>
      </c>
      <c r="S6272" t="s">
        <v>7397</v>
      </c>
      <c r="T6272" t="s">
        <v>3071</v>
      </c>
    </row>
    <row r="6273" spans="17:20">
      <c r="Q6273">
        <v>0.51839120370370395</v>
      </c>
      <c r="R6273">
        <v>1</v>
      </c>
      <c r="S6273" t="s">
        <v>7398</v>
      </c>
      <c r="T6273" t="s">
        <v>3070</v>
      </c>
    </row>
    <row r="6274" spans="17:20">
      <c r="Q6274">
        <v>0.51842592592592596</v>
      </c>
      <c r="R6274">
        <v>1</v>
      </c>
      <c r="S6274" t="s">
        <v>7399</v>
      </c>
      <c r="T6274" t="s">
        <v>3075</v>
      </c>
    </row>
    <row r="6275" spans="17:20">
      <c r="Q6275">
        <v>0.51842592592592596</v>
      </c>
      <c r="R6275">
        <v>1</v>
      </c>
      <c r="S6275" t="s">
        <v>7400</v>
      </c>
      <c r="T6275" t="s">
        <v>3071</v>
      </c>
    </row>
    <row r="6276" spans="17:20">
      <c r="Q6276">
        <v>0.5184375</v>
      </c>
      <c r="R6276">
        <v>1</v>
      </c>
      <c r="S6276" t="s">
        <v>7401</v>
      </c>
      <c r="T6276" t="s">
        <v>3075</v>
      </c>
    </row>
    <row r="6277" spans="17:20">
      <c r="Q6277">
        <v>0.51849537037036997</v>
      </c>
      <c r="R6277">
        <v>2</v>
      </c>
      <c r="S6277" t="s">
        <v>7402</v>
      </c>
      <c r="T6277" t="s">
        <v>3075</v>
      </c>
    </row>
    <row r="6278" spans="17:20">
      <c r="Q6278">
        <v>0.51850694444444401</v>
      </c>
      <c r="R6278">
        <v>1</v>
      </c>
      <c r="S6278" t="s">
        <v>4037</v>
      </c>
      <c r="T6278" t="s">
        <v>3126</v>
      </c>
    </row>
    <row r="6279" spans="17:20">
      <c r="Q6279">
        <v>0.51850694444444401</v>
      </c>
      <c r="R6279">
        <v>1</v>
      </c>
      <c r="S6279" t="s">
        <v>7403</v>
      </c>
      <c r="T6279" t="s">
        <v>3075</v>
      </c>
    </row>
    <row r="6280" spans="17:20">
      <c r="Q6280">
        <v>0.51853009259259297</v>
      </c>
      <c r="R6280">
        <v>1</v>
      </c>
      <c r="S6280" t="s">
        <v>7404</v>
      </c>
      <c r="T6280" t="s">
        <v>3074</v>
      </c>
    </row>
    <row r="6281" spans="17:20">
      <c r="Q6281">
        <v>0.51854166666666701</v>
      </c>
      <c r="R6281">
        <v>1</v>
      </c>
      <c r="S6281" t="s">
        <v>495</v>
      </c>
      <c r="T6281" t="s">
        <v>3075</v>
      </c>
    </row>
    <row r="6282" spans="17:20">
      <c r="Q6282">
        <v>0.51880787037037002</v>
      </c>
      <c r="R6282">
        <v>4</v>
      </c>
      <c r="S6282" t="s">
        <v>7405</v>
      </c>
      <c r="T6282" t="s">
        <v>3075</v>
      </c>
    </row>
    <row r="6283" spans="17:20">
      <c r="Q6283">
        <v>0.51881944444444394</v>
      </c>
      <c r="R6283">
        <v>1</v>
      </c>
      <c r="S6283" t="s">
        <v>7406</v>
      </c>
      <c r="T6283" t="s">
        <v>3075</v>
      </c>
    </row>
    <row r="6284" spans="17:20">
      <c r="Q6284">
        <v>0.51883101851851898</v>
      </c>
      <c r="R6284">
        <v>1</v>
      </c>
      <c r="S6284" t="s">
        <v>1972</v>
      </c>
      <c r="T6284" t="s">
        <v>3070</v>
      </c>
    </row>
    <row r="6285" spans="17:20">
      <c r="Q6285">
        <v>0.51884259259259302</v>
      </c>
      <c r="R6285">
        <v>1</v>
      </c>
      <c r="S6285" t="s">
        <v>7407</v>
      </c>
      <c r="T6285" t="s">
        <v>3075</v>
      </c>
    </row>
    <row r="6286" spans="17:20">
      <c r="Q6286">
        <v>0.51886574074074099</v>
      </c>
      <c r="R6286">
        <v>2</v>
      </c>
      <c r="S6286" t="s">
        <v>7408</v>
      </c>
      <c r="T6286" t="s">
        <v>3075</v>
      </c>
    </row>
    <row r="6287" spans="17:20">
      <c r="Q6287">
        <v>0.51887731481481503</v>
      </c>
      <c r="R6287">
        <v>1</v>
      </c>
      <c r="S6287" t="s">
        <v>7409</v>
      </c>
      <c r="T6287" t="s">
        <v>3072</v>
      </c>
    </row>
    <row r="6288" spans="17:20">
      <c r="Q6288">
        <v>0.51892361111111096</v>
      </c>
      <c r="R6288">
        <v>1</v>
      </c>
      <c r="S6288" t="s">
        <v>7410</v>
      </c>
      <c r="T6288" t="s">
        <v>3075</v>
      </c>
    </row>
    <row r="6289" spans="17:20">
      <c r="Q6289">
        <v>0.51894675925925904</v>
      </c>
      <c r="R6289">
        <v>1</v>
      </c>
      <c r="S6289" t="s">
        <v>7411</v>
      </c>
      <c r="T6289" t="s">
        <v>3075</v>
      </c>
    </row>
    <row r="6290" spans="17:20">
      <c r="Q6290">
        <v>0.51896990740740701</v>
      </c>
      <c r="R6290">
        <v>3</v>
      </c>
      <c r="S6290" t="s">
        <v>2562</v>
      </c>
      <c r="T6290" t="s">
        <v>3072</v>
      </c>
    </row>
    <row r="6291" spans="17:20">
      <c r="Q6291">
        <v>0.51896990740740701</v>
      </c>
      <c r="R6291">
        <v>1</v>
      </c>
      <c r="S6291" t="s">
        <v>7412</v>
      </c>
      <c r="T6291" t="s">
        <v>3075</v>
      </c>
    </row>
    <row r="6292" spans="17:20">
      <c r="Q6292">
        <v>0.51898148148148104</v>
      </c>
      <c r="R6292">
        <v>3</v>
      </c>
      <c r="S6292" t="s">
        <v>2562</v>
      </c>
      <c r="T6292" t="s">
        <v>3072</v>
      </c>
    </row>
    <row r="6293" spans="17:20">
      <c r="Q6293">
        <v>0.51899305555555597</v>
      </c>
      <c r="R6293">
        <v>1</v>
      </c>
      <c r="S6293" t="s">
        <v>515</v>
      </c>
      <c r="T6293" t="s">
        <v>3070</v>
      </c>
    </row>
    <row r="6294" spans="17:20">
      <c r="Q6294">
        <v>0.51901620370370405</v>
      </c>
      <c r="R6294">
        <v>1</v>
      </c>
      <c r="S6294" t="s">
        <v>7413</v>
      </c>
      <c r="T6294" t="s">
        <v>3071</v>
      </c>
    </row>
    <row r="6295" spans="17:20">
      <c r="Q6295">
        <v>0.51901620370370405</v>
      </c>
      <c r="R6295">
        <v>1</v>
      </c>
      <c r="S6295" t="s">
        <v>2388</v>
      </c>
      <c r="T6295" t="s">
        <v>3070</v>
      </c>
    </row>
    <row r="6296" spans="17:20">
      <c r="Q6296">
        <v>0.51915509259259296</v>
      </c>
      <c r="R6296">
        <v>2</v>
      </c>
      <c r="S6296" t="s">
        <v>3392</v>
      </c>
      <c r="T6296" t="s">
        <v>3074</v>
      </c>
    </row>
    <row r="6297" spans="17:20">
      <c r="Q6297">
        <v>0.51923611111111101</v>
      </c>
      <c r="R6297">
        <v>1</v>
      </c>
      <c r="S6297" t="s">
        <v>7414</v>
      </c>
      <c r="T6297" t="s">
        <v>3129</v>
      </c>
    </row>
    <row r="6298" spans="17:20">
      <c r="Q6298">
        <v>0.51923611111111101</v>
      </c>
      <c r="R6298">
        <v>1</v>
      </c>
      <c r="S6298" t="s">
        <v>7415</v>
      </c>
      <c r="T6298" t="s">
        <v>3129</v>
      </c>
    </row>
    <row r="6299" spans="17:20">
      <c r="Q6299">
        <v>0.51925925925925898</v>
      </c>
      <c r="R6299">
        <v>1</v>
      </c>
      <c r="S6299" t="s">
        <v>7416</v>
      </c>
      <c r="T6299" t="s">
        <v>3075</v>
      </c>
    </row>
    <row r="6300" spans="17:20">
      <c r="Q6300">
        <v>0.51928240740740705</v>
      </c>
      <c r="R6300">
        <v>1</v>
      </c>
      <c r="S6300" t="s">
        <v>7417</v>
      </c>
      <c r="T6300" t="s">
        <v>3129</v>
      </c>
    </row>
    <row r="6301" spans="17:20">
      <c r="Q6301">
        <v>0.51937500000000003</v>
      </c>
      <c r="R6301">
        <v>1</v>
      </c>
      <c r="S6301" t="s">
        <v>4043</v>
      </c>
      <c r="T6301" t="s">
        <v>3071</v>
      </c>
    </row>
    <row r="6302" spans="17:20">
      <c r="Q6302">
        <v>0.51949074074074097</v>
      </c>
      <c r="R6302">
        <v>1</v>
      </c>
      <c r="S6302" t="s">
        <v>4067</v>
      </c>
      <c r="T6302" t="s">
        <v>3126</v>
      </c>
    </row>
    <row r="6303" spans="17:20">
      <c r="Q6303">
        <v>0.51950231481481501</v>
      </c>
      <c r="R6303">
        <v>1</v>
      </c>
      <c r="S6303" t="s">
        <v>7418</v>
      </c>
      <c r="T6303" t="s">
        <v>3126</v>
      </c>
    </row>
    <row r="6304" spans="17:20">
      <c r="Q6304">
        <v>0.51954861111111095</v>
      </c>
      <c r="R6304">
        <v>1</v>
      </c>
      <c r="S6304" t="s">
        <v>7419</v>
      </c>
      <c r="T6304" t="s">
        <v>3075</v>
      </c>
    </row>
    <row r="6305" spans="17:20">
      <c r="Q6305">
        <v>0.51954861111111095</v>
      </c>
      <c r="R6305">
        <v>1</v>
      </c>
      <c r="S6305" t="s">
        <v>3998</v>
      </c>
      <c r="T6305" t="s">
        <v>3071</v>
      </c>
    </row>
    <row r="6306" spans="17:20">
      <c r="Q6306">
        <v>0.51965277777777796</v>
      </c>
      <c r="R6306">
        <v>1</v>
      </c>
      <c r="S6306" t="s">
        <v>596</v>
      </c>
      <c r="T6306" t="s">
        <v>3071</v>
      </c>
    </row>
    <row r="6307" spans="17:20">
      <c r="Q6307">
        <v>0.51975694444444398</v>
      </c>
      <c r="R6307">
        <v>1</v>
      </c>
      <c r="S6307" t="s">
        <v>6981</v>
      </c>
      <c r="T6307" t="s">
        <v>3071</v>
      </c>
    </row>
    <row r="6308" spans="17:20">
      <c r="Q6308">
        <v>0.51979166666666698</v>
      </c>
      <c r="R6308">
        <v>1</v>
      </c>
      <c r="S6308" t="s">
        <v>7420</v>
      </c>
      <c r="T6308" t="s">
        <v>3071</v>
      </c>
    </row>
    <row r="6309" spans="17:20">
      <c r="Q6309">
        <v>0.51981481481481495</v>
      </c>
      <c r="R6309">
        <v>1</v>
      </c>
      <c r="S6309" t="s">
        <v>7421</v>
      </c>
      <c r="T6309" t="s">
        <v>3075</v>
      </c>
    </row>
    <row r="6310" spans="17:20">
      <c r="Q6310">
        <v>0.51982638888888899</v>
      </c>
      <c r="R6310">
        <v>2</v>
      </c>
      <c r="S6310" t="s">
        <v>7422</v>
      </c>
      <c r="T6310" t="s">
        <v>3075</v>
      </c>
    </row>
    <row r="6311" spans="17:20">
      <c r="Q6311">
        <v>0.51983796296296303</v>
      </c>
      <c r="R6311">
        <v>2</v>
      </c>
      <c r="S6311" t="s">
        <v>7423</v>
      </c>
      <c r="T6311" t="s">
        <v>3071</v>
      </c>
    </row>
    <row r="6312" spans="17:20">
      <c r="Q6312">
        <v>0.51996527777777801</v>
      </c>
      <c r="R6312">
        <v>1</v>
      </c>
      <c r="S6312" t="s">
        <v>7424</v>
      </c>
      <c r="T6312" t="s">
        <v>3075</v>
      </c>
    </row>
    <row r="6313" spans="17:20">
      <c r="Q6313">
        <v>0.51998842592592598</v>
      </c>
      <c r="R6313">
        <v>1</v>
      </c>
      <c r="S6313" t="s">
        <v>7425</v>
      </c>
      <c r="T6313" t="s">
        <v>3075</v>
      </c>
    </row>
    <row r="6314" spans="17:20">
      <c r="Q6314">
        <v>0.52</v>
      </c>
      <c r="R6314">
        <v>1</v>
      </c>
      <c r="S6314" t="s">
        <v>7426</v>
      </c>
      <c r="T6314" t="s">
        <v>3092</v>
      </c>
    </row>
    <row r="6315" spans="17:20">
      <c r="Q6315">
        <v>0.52008101851851896</v>
      </c>
      <c r="R6315">
        <v>1</v>
      </c>
      <c r="S6315" t="s">
        <v>7427</v>
      </c>
      <c r="T6315" t="s">
        <v>3071</v>
      </c>
    </row>
    <row r="6316" spans="17:20">
      <c r="Q6316">
        <v>0.52010416666666703</v>
      </c>
      <c r="R6316">
        <v>1</v>
      </c>
      <c r="S6316" t="s">
        <v>7428</v>
      </c>
      <c r="T6316" t="s">
        <v>3129</v>
      </c>
    </row>
    <row r="6317" spans="17:20">
      <c r="Q6317">
        <v>0.52019675925925901</v>
      </c>
      <c r="R6317">
        <v>3</v>
      </c>
      <c r="S6317" t="s">
        <v>7429</v>
      </c>
      <c r="T6317" t="s">
        <v>3129</v>
      </c>
    </row>
    <row r="6318" spans="17:20">
      <c r="Q6318">
        <v>0.52023148148148102</v>
      </c>
      <c r="R6318">
        <v>1</v>
      </c>
      <c r="S6318" t="s">
        <v>7430</v>
      </c>
      <c r="T6318" t="s">
        <v>3074</v>
      </c>
    </row>
    <row r="6319" spans="17:20">
      <c r="Q6319">
        <v>0.52024305555555606</v>
      </c>
      <c r="R6319">
        <v>1</v>
      </c>
      <c r="S6319" t="s">
        <v>7431</v>
      </c>
      <c r="T6319" t="s">
        <v>3071</v>
      </c>
    </row>
    <row r="6320" spans="17:20">
      <c r="Q6320">
        <v>0.52034722222222196</v>
      </c>
      <c r="R6320">
        <v>2</v>
      </c>
      <c r="S6320" t="s">
        <v>2562</v>
      </c>
      <c r="T6320" t="s">
        <v>3074</v>
      </c>
    </row>
    <row r="6321" spans="17:20">
      <c r="Q6321">
        <v>0.52038194444444397</v>
      </c>
      <c r="R6321">
        <v>1</v>
      </c>
      <c r="S6321" t="s">
        <v>4089</v>
      </c>
      <c r="T6321" t="s">
        <v>3071</v>
      </c>
    </row>
    <row r="6322" spans="17:20">
      <c r="Q6322">
        <v>0.52064814814814797</v>
      </c>
      <c r="R6322">
        <v>4</v>
      </c>
      <c r="S6322" t="s">
        <v>7432</v>
      </c>
      <c r="T6322" t="s">
        <v>3075</v>
      </c>
    </row>
    <row r="6323" spans="17:20">
      <c r="Q6323">
        <v>0.52065972222222201</v>
      </c>
      <c r="R6323">
        <v>1</v>
      </c>
      <c r="S6323" t="s">
        <v>7433</v>
      </c>
      <c r="T6323" t="s">
        <v>3129</v>
      </c>
    </row>
    <row r="6324" spans="17:20">
      <c r="Q6324">
        <v>0.52065972222222201</v>
      </c>
      <c r="R6324">
        <v>4</v>
      </c>
      <c r="S6324" t="s">
        <v>7434</v>
      </c>
      <c r="T6324" t="s">
        <v>3075</v>
      </c>
    </row>
    <row r="6325" spans="17:20">
      <c r="Q6325">
        <v>0.52067129629629605</v>
      </c>
      <c r="R6325">
        <v>1</v>
      </c>
      <c r="S6325" t="s">
        <v>7435</v>
      </c>
      <c r="T6325" t="s">
        <v>3072</v>
      </c>
    </row>
    <row r="6326" spans="17:20">
      <c r="Q6326">
        <v>0.52070601851851805</v>
      </c>
      <c r="R6326">
        <v>1</v>
      </c>
      <c r="S6326" t="s">
        <v>7436</v>
      </c>
      <c r="T6326" t="s">
        <v>3074</v>
      </c>
    </row>
    <row r="6327" spans="17:20">
      <c r="Q6327">
        <v>0.52079861111111103</v>
      </c>
      <c r="R6327">
        <v>1</v>
      </c>
      <c r="S6327" t="s">
        <v>2562</v>
      </c>
      <c r="T6327" t="s">
        <v>3075</v>
      </c>
    </row>
    <row r="6328" spans="17:20">
      <c r="Q6328">
        <v>0.52081018518518496</v>
      </c>
      <c r="R6328">
        <v>1</v>
      </c>
      <c r="S6328" t="s">
        <v>3368</v>
      </c>
      <c r="T6328" t="s">
        <v>3075</v>
      </c>
    </row>
    <row r="6329" spans="17:20">
      <c r="Q6329">
        <v>0.52093750000000005</v>
      </c>
      <c r="R6329">
        <v>1</v>
      </c>
      <c r="S6329" t="s">
        <v>7437</v>
      </c>
      <c r="T6329" t="s">
        <v>3075</v>
      </c>
    </row>
    <row r="6330" spans="17:20">
      <c r="Q6330">
        <v>0.52094907407407398</v>
      </c>
      <c r="R6330">
        <v>1</v>
      </c>
      <c r="S6330" t="s">
        <v>7438</v>
      </c>
      <c r="T6330" t="s">
        <v>3075</v>
      </c>
    </row>
    <row r="6331" spans="17:20">
      <c r="Q6331">
        <v>0.52096064814814802</v>
      </c>
      <c r="R6331">
        <v>1</v>
      </c>
      <c r="S6331" t="s">
        <v>2562</v>
      </c>
      <c r="T6331" t="s">
        <v>3075</v>
      </c>
    </row>
    <row r="6332" spans="17:20">
      <c r="Q6332">
        <v>0.52099537037037003</v>
      </c>
      <c r="R6332">
        <v>1</v>
      </c>
      <c r="S6332" t="s">
        <v>2562</v>
      </c>
      <c r="T6332" t="s">
        <v>3075</v>
      </c>
    </row>
    <row r="6333" spans="17:20">
      <c r="Q6333">
        <v>0.52100694444444395</v>
      </c>
      <c r="R6333">
        <v>2</v>
      </c>
      <c r="S6333" t="s">
        <v>2562</v>
      </c>
      <c r="T6333" t="s">
        <v>3075</v>
      </c>
    </row>
    <row r="6334" spans="17:20">
      <c r="Q6334">
        <v>0.52101851851851899</v>
      </c>
      <c r="R6334">
        <v>1</v>
      </c>
      <c r="S6334" t="s">
        <v>7439</v>
      </c>
      <c r="T6334" t="s">
        <v>3071</v>
      </c>
    </row>
    <row r="6335" spans="17:20">
      <c r="Q6335">
        <v>0.52103009259259303</v>
      </c>
      <c r="R6335">
        <v>1</v>
      </c>
      <c r="S6335" t="s">
        <v>2562</v>
      </c>
      <c r="T6335" t="s">
        <v>3075</v>
      </c>
    </row>
    <row r="6336" spans="17:20">
      <c r="Q6336">
        <v>0.521087962962963</v>
      </c>
      <c r="R6336">
        <v>1</v>
      </c>
      <c r="S6336" t="s">
        <v>7440</v>
      </c>
      <c r="T6336" t="s">
        <v>3074</v>
      </c>
    </row>
    <row r="6337" spans="17:20">
      <c r="Q6337">
        <v>0.52109953703703704</v>
      </c>
      <c r="R6337">
        <v>1</v>
      </c>
      <c r="S6337" t="s">
        <v>7441</v>
      </c>
      <c r="T6337" t="s">
        <v>3127</v>
      </c>
    </row>
    <row r="6338" spans="17:20">
      <c r="Q6338">
        <v>0.52114583333333298</v>
      </c>
      <c r="R6338">
        <v>1</v>
      </c>
      <c r="S6338" t="s">
        <v>7442</v>
      </c>
      <c r="T6338" t="s">
        <v>3075</v>
      </c>
    </row>
    <row r="6339" spans="17:20">
      <c r="Q6339">
        <v>0.52116898148148105</v>
      </c>
      <c r="R6339">
        <v>1</v>
      </c>
      <c r="S6339" t="s">
        <v>7443</v>
      </c>
      <c r="T6339" t="s">
        <v>3075</v>
      </c>
    </row>
    <row r="6340" spans="17:20">
      <c r="Q6340">
        <v>0.52118055555555598</v>
      </c>
      <c r="R6340">
        <v>1</v>
      </c>
      <c r="S6340" t="s">
        <v>7444</v>
      </c>
      <c r="T6340" t="s">
        <v>3075</v>
      </c>
    </row>
    <row r="6341" spans="17:20">
      <c r="Q6341">
        <v>0.52126157407407403</v>
      </c>
      <c r="R6341">
        <v>1</v>
      </c>
      <c r="S6341" t="s">
        <v>7445</v>
      </c>
      <c r="T6341" t="s">
        <v>3075</v>
      </c>
    </row>
    <row r="6342" spans="17:20">
      <c r="Q6342">
        <v>0.52130787037036996</v>
      </c>
      <c r="R6342">
        <v>1</v>
      </c>
      <c r="S6342" t="s">
        <v>7446</v>
      </c>
      <c r="T6342" t="s">
        <v>3071</v>
      </c>
    </row>
    <row r="6343" spans="17:20">
      <c r="Q6343">
        <v>0.521319444444444</v>
      </c>
      <c r="R6343">
        <v>1</v>
      </c>
      <c r="S6343" t="s">
        <v>7447</v>
      </c>
      <c r="T6343" t="s">
        <v>3075</v>
      </c>
    </row>
    <row r="6344" spans="17:20">
      <c r="Q6344">
        <v>0.52141203703703698</v>
      </c>
      <c r="R6344">
        <v>1</v>
      </c>
      <c r="S6344" t="s">
        <v>3165</v>
      </c>
      <c r="T6344" t="s">
        <v>3073</v>
      </c>
    </row>
    <row r="6345" spans="17:20">
      <c r="Q6345">
        <v>0.52144675925925899</v>
      </c>
      <c r="R6345">
        <v>1</v>
      </c>
      <c r="S6345" t="s">
        <v>3304</v>
      </c>
      <c r="T6345" t="s">
        <v>3073</v>
      </c>
    </row>
    <row r="6346" spans="17:20">
      <c r="Q6346">
        <v>0.52149305555555603</v>
      </c>
      <c r="R6346">
        <v>1</v>
      </c>
      <c r="S6346" t="s">
        <v>7448</v>
      </c>
      <c r="T6346" t="s">
        <v>3127</v>
      </c>
    </row>
    <row r="6347" spans="17:20">
      <c r="Q6347">
        <v>0.52149305555555603</v>
      </c>
      <c r="R6347">
        <v>1</v>
      </c>
      <c r="S6347" t="s">
        <v>7449</v>
      </c>
      <c r="T6347" t="s">
        <v>3075</v>
      </c>
    </row>
    <row r="6348" spans="17:20">
      <c r="Q6348">
        <v>0.52152777777777803</v>
      </c>
      <c r="R6348">
        <v>1</v>
      </c>
      <c r="S6348" t="s">
        <v>7450</v>
      </c>
      <c r="T6348" t="s">
        <v>3129</v>
      </c>
    </row>
    <row r="6349" spans="17:20">
      <c r="Q6349">
        <v>0.52158564814814801</v>
      </c>
      <c r="R6349">
        <v>1</v>
      </c>
      <c r="S6349" t="s">
        <v>7451</v>
      </c>
      <c r="T6349" t="s">
        <v>3129</v>
      </c>
    </row>
    <row r="6350" spans="17:20">
      <c r="Q6350">
        <v>0.52159722222222205</v>
      </c>
      <c r="R6350">
        <v>1</v>
      </c>
      <c r="S6350" t="s">
        <v>7452</v>
      </c>
      <c r="T6350" t="s">
        <v>3129</v>
      </c>
    </row>
    <row r="6351" spans="17:20">
      <c r="Q6351">
        <v>0.52165509259259302</v>
      </c>
      <c r="R6351">
        <v>1</v>
      </c>
      <c r="S6351" t="s">
        <v>7453</v>
      </c>
      <c r="T6351" t="s">
        <v>3070</v>
      </c>
    </row>
    <row r="6352" spans="17:20">
      <c r="Q6352">
        <v>0.52188657407407402</v>
      </c>
      <c r="R6352">
        <v>1</v>
      </c>
      <c r="S6352" t="s">
        <v>7454</v>
      </c>
      <c r="T6352" t="s">
        <v>3070</v>
      </c>
    </row>
    <row r="6353" spans="17:20">
      <c r="Q6353">
        <v>0.52190972222222198</v>
      </c>
      <c r="R6353">
        <v>1</v>
      </c>
      <c r="S6353" t="s">
        <v>4138</v>
      </c>
      <c r="T6353" t="s">
        <v>3086</v>
      </c>
    </row>
    <row r="6354" spans="17:20">
      <c r="Q6354">
        <v>0.52194444444444399</v>
      </c>
      <c r="R6354">
        <v>1</v>
      </c>
      <c r="S6354" t="s">
        <v>7455</v>
      </c>
      <c r="T6354" t="s">
        <v>3070</v>
      </c>
    </row>
    <row r="6355" spans="17:20">
      <c r="Q6355">
        <v>0.52195601851851803</v>
      </c>
      <c r="R6355">
        <v>1</v>
      </c>
      <c r="S6355" t="s">
        <v>3426</v>
      </c>
      <c r="T6355" t="s">
        <v>3074</v>
      </c>
    </row>
    <row r="6356" spans="17:20">
      <c r="Q6356">
        <v>0.522013888888889</v>
      </c>
      <c r="R6356">
        <v>1</v>
      </c>
      <c r="S6356" t="s">
        <v>7456</v>
      </c>
      <c r="T6356" t="s">
        <v>3085</v>
      </c>
    </row>
    <row r="6357" spans="17:20">
      <c r="Q6357">
        <v>0.52206018518518504</v>
      </c>
      <c r="R6357">
        <v>1</v>
      </c>
      <c r="S6357" t="s">
        <v>7457</v>
      </c>
      <c r="T6357" t="s">
        <v>3075</v>
      </c>
    </row>
    <row r="6358" spans="17:20">
      <c r="Q6358">
        <v>0.52214120370370398</v>
      </c>
      <c r="R6358">
        <v>1</v>
      </c>
      <c r="S6358" t="s">
        <v>7458</v>
      </c>
      <c r="T6358" t="s">
        <v>3070</v>
      </c>
    </row>
    <row r="6359" spans="17:20">
      <c r="Q6359">
        <v>0.52221064814814799</v>
      </c>
      <c r="R6359">
        <v>1</v>
      </c>
      <c r="S6359" t="s">
        <v>7459</v>
      </c>
      <c r="T6359" t="s">
        <v>3129</v>
      </c>
    </row>
    <row r="6360" spans="17:20">
      <c r="Q6360">
        <v>0.52221064814814799</v>
      </c>
      <c r="R6360">
        <v>1</v>
      </c>
      <c r="S6360" t="s">
        <v>7460</v>
      </c>
      <c r="T6360" t="s">
        <v>3074</v>
      </c>
    </row>
    <row r="6361" spans="17:20">
      <c r="Q6361">
        <v>0.52225694444444404</v>
      </c>
      <c r="R6361">
        <v>1</v>
      </c>
      <c r="S6361" t="s">
        <v>7461</v>
      </c>
      <c r="T6361" t="s">
        <v>3075</v>
      </c>
    </row>
    <row r="6362" spans="17:20">
      <c r="Q6362">
        <v>0.52230324074074097</v>
      </c>
      <c r="R6362">
        <v>1</v>
      </c>
      <c r="S6362" t="s">
        <v>7462</v>
      </c>
      <c r="T6362" t="s">
        <v>3129</v>
      </c>
    </row>
    <row r="6363" spans="17:20">
      <c r="Q6363">
        <v>0.52232638888888905</v>
      </c>
      <c r="R6363">
        <v>1</v>
      </c>
      <c r="S6363" t="s">
        <v>7463</v>
      </c>
      <c r="T6363" t="s">
        <v>3129</v>
      </c>
    </row>
    <row r="6364" spans="17:20">
      <c r="Q6364">
        <v>0.52233796296296298</v>
      </c>
      <c r="R6364">
        <v>1</v>
      </c>
      <c r="S6364" t="s">
        <v>7464</v>
      </c>
      <c r="T6364" t="s">
        <v>3085</v>
      </c>
    </row>
    <row r="6365" spans="17:20">
      <c r="Q6365">
        <v>0.52234953703703701</v>
      </c>
      <c r="R6365">
        <v>1</v>
      </c>
      <c r="S6365" t="s">
        <v>7465</v>
      </c>
      <c r="T6365" t="s">
        <v>3084</v>
      </c>
    </row>
    <row r="6366" spans="17:20">
      <c r="Q6366">
        <v>0.52238425925925902</v>
      </c>
      <c r="R6366">
        <v>1</v>
      </c>
      <c r="S6366" t="s">
        <v>1142</v>
      </c>
      <c r="T6366" t="s">
        <v>3072</v>
      </c>
    </row>
    <row r="6367" spans="17:20">
      <c r="Q6367">
        <v>0.52239583333333295</v>
      </c>
      <c r="R6367">
        <v>1</v>
      </c>
      <c r="S6367" t="s">
        <v>7466</v>
      </c>
      <c r="T6367" t="s">
        <v>3070</v>
      </c>
    </row>
    <row r="6368" spans="17:20">
      <c r="Q6368">
        <v>0.52248842592592604</v>
      </c>
      <c r="R6368">
        <v>1</v>
      </c>
      <c r="S6368" t="s">
        <v>7467</v>
      </c>
      <c r="T6368" t="s">
        <v>3074</v>
      </c>
    </row>
    <row r="6369" spans="17:20">
      <c r="Q6369">
        <v>0.52269675925925896</v>
      </c>
      <c r="R6369">
        <v>1</v>
      </c>
      <c r="S6369" t="s">
        <v>4085</v>
      </c>
      <c r="T6369" t="s">
        <v>3071</v>
      </c>
    </row>
    <row r="6370" spans="17:20">
      <c r="Q6370">
        <v>0.52273148148148196</v>
      </c>
      <c r="R6370">
        <v>2</v>
      </c>
      <c r="S6370" t="s">
        <v>7468</v>
      </c>
      <c r="T6370" t="s">
        <v>3075</v>
      </c>
    </row>
    <row r="6371" spans="17:20">
      <c r="Q6371">
        <v>0.52273148148148196</v>
      </c>
      <c r="R6371">
        <v>2</v>
      </c>
      <c r="S6371" t="s">
        <v>3767</v>
      </c>
      <c r="T6371" t="s">
        <v>3071</v>
      </c>
    </row>
    <row r="6372" spans="17:20">
      <c r="Q6372">
        <v>0.52276620370370397</v>
      </c>
      <c r="R6372">
        <v>1</v>
      </c>
      <c r="S6372" t="s">
        <v>7469</v>
      </c>
      <c r="T6372" t="s">
        <v>3071</v>
      </c>
    </row>
    <row r="6373" spans="17:20">
      <c r="Q6373">
        <v>0.52276620370370397</v>
      </c>
      <c r="R6373">
        <v>1</v>
      </c>
      <c r="S6373" t="s">
        <v>7470</v>
      </c>
      <c r="T6373" t="s">
        <v>3075</v>
      </c>
    </row>
    <row r="6374" spans="17:20">
      <c r="Q6374">
        <v>0.52277777777777801</v>
      </c>
      <c r="R6374">
        <v>1</v>
      </c>
      <c r="S6374" t="s">
        <v>7471</v>
      </c>
      <c r="T6374" t="s">
        <v>3075</v>
      </c>
    </row>
    <row r="6375" spans="17:20">
      <c r="Q6375">
        <v>0.52282407407407405</v>
      </c>
      <c r="R6375">
        <v>1</v>
      </c>
      <c r="S6375" t="s">
        <v>5418</v>
      </c>
      <c r="T6375" t="s">
        <v>3129</v>
      </c>
    </row>
    <row r="6376" spans="17:20">
      <c r="Q6376">
        <v>0.52291666666666703</v>
      </c>
      <c r="R6376">
        <v>2</v>
      </c>
      <c r="S6376" t="s">
        <v>7472</v>
      </c>
      <c r="T6376" t="s">
        <v>3070</v>
      </c>
    </row>
    <row r="6377" spans="17:20">
      <c r="Q6377">
        <v>0.52298611111111104</v>
      </c>
      <c r="R6377">
        <v>1</v>
      </c>
      <c r="S6377" t="s">
        <v>7473</v>
      </c>
      <c r="T6377" t="s">
        <v>3075</v>
      </c>
    </row>
    <row r="6378" spans="17:20">
      <c r="Q6378">
        <v>0.52299768518518497</v>
      </c>
      <c r="R6378">
        <v>2</v>
      </c>
      <c r="S6378" t="s">
        <v>7474</v>
      </c>
      <c r="T6378" t="s">
        <v>3075</v>
      </c>
    </row>
    <row r="6379" spans="17:20">
      <c r="Q6379">
        <v>0.52300925925925901</v>
      </c>
      <c r="R6379">
        <v>1</v>
      </c>
      <c r="S6379" t="s">
        <v>7475</v>
      </c>
      <c r="T6379" t="s">
        <v>3075</v>
      </c>
    </row>
    <row r="6380" spans="17:20">
      <c r="Q6380">
        <v>0.52306712962962998</v>
      </c>
      <c r="R6380">
        <v>1</v>
      </c>
      <c r="S6380" t="s">
        <v>7476</v>
      </c>
      <c r="T6380" t="s">
        <v>3075</v>
      </c>
    </row>
    <row r="6381" spans="17:20">
      <c r="Q6381">
        <v>0.52309027777777795</v>
      </c>
      <c r="R6381">
        <v>1</v>
      </c>
      <c r="S6381" t="s">
        <v>7477</v>
      </c>
      <c r="T6381" t="s">
        <v>3129</v>
      </c>
    </row>
    <row r="6382" spans="17:20">
      <c r="Q6382">
        <v>0.52311342592592602</v>
      </c>
      <c r="R6382">
        <v>4</v>
      </c>
      <c r="S6382" t="s">
        <v>7478</v>
      </c>
      <c r="T6382" t="s">
        <v>3075</v>
      </c>
    </row>
    <row r="6383" spans="17:20">
      <c r="Q6383">
        <v>0.52313657407407399</v>
      </c>
      <c r="R6383">
        <v>1</v>
      </c>
      <c r="S6383" t="s">
        <v>1205</v>
      </c>
      <c r="T6383" t="s">
        <v>3126</v>
      </c>
    </row>
    <row r="6384" spans="17:20">
      <c r="Q6384">
        <v>0.52319444444444396</v>
      </c>
      <c r="R6384">
        <v>1</v>
      </c>
      <c r="S6384" t="s">
        <v>7479</v>
      </c>
      <c r="T6384" t="s">
        <v>3075</v>
      </c>
    </row>
    <row r="6385" spans="17:20">
      <c r="Q6385">
        <v>0.52331018518518502</v>
      </c>
      <c r="R6385">
        <v>1</v>
      </c>
      <c r="S6385" t="s">
        <v>7480</v>
      </c>
      <c r="T6385" t="s">
        <v>3084</v>
      </c>
    </row>
    <row r="6386" spans="17:20">
      <c r="Q6386">
        <v>0.52333333333333298</v>
      </c>
      <c r="R6386">
        <v>2</v>
      </c>
      <c r="S6386" t="s">
        <v>7481</v>
      </c>
      <c r="T6386" t="s">
        <v>3071</v>
      </c>
    </row>
    <row r="6387" spans="17:20">
      <c r="Q6387">
        <v>0.52336805555555599</v>
      </c>
      <c r="R6387">
        <v>3</v>
      </c>
      <c r="S6387" t="s">
        <v>7482</v>
      </c>
      <c r="T6387" t="s">
        <v>3071</v>
      </c>
    </row>
    <row r="6388" spans="17:20">
      <c r="Q6388">
        <v>0.52340277777777799</v>
      </c>
      <c r="R6388">
        <v>3</v>
      </c>
      <c r="S6388" t="s">
        <v>7483</v>
      </c>
      <c r="T6388" t="s">
        <v>3070</v>
      </c>
    </row>
    <row r="6389" spans="17:20">
      <c r="Q6389">
        <v>0.52342592592592596</v>
      </c>
      <c r="R6389">
        <v>4</v>
      </c>
      <c r="S6389" t="s">
        <v>7484</v>
      </c>
      <c r="T6389" t="s">
        <v>3075</v>
      </c>
    </row>
    <row r="6390" spans="17:20">
      <c r="Q6390">
        <v>0.52344907407407404</v>
      </c>
      <c r="R6390">
        <v>1</v>
      </c>
      <c r="S6390" t="s">
        <v>7485</v>
      </c>
      <c r="T6390" t="s">
        <v>3070</v>
      </c>
    </row>
    <row r="6391" spans="17:20">
      <c r="Q6391">
        <v>0.52346064814814797</v>
      </c>
      <c r="R6391">
        <v>4</v>
      </c>
      <c r="S6391" t="s">
        <v>7486</v>
      </c>
      <c r="T6391" t="s">
        <v>3070</v>
      </c>
    </row>
    <row r="6392" spans="17:20">
      <c r="Q6392">
        <v>0.52354166666666702</v>
      </c>
      <c r="R6392">
        <v>1</v>
      </c>
      <c r="S6392" t="s">
        <v>7487</v>
      </c>
      <c r="T6392" t="s">
        <v>3075</v>
      </c>
    </row>
    <row r="6393" spans="17:20">
      <c r="Q6393">
        <v>0.52361111111111103</v>
      </c>
      <c r="R6393">
        <v>1</v>
      </c>
      <c r="S6393" t="s">
        <v>4092</v>
      </c>
      <c r="T6393" t="s">
        <v>3086</v>
      </c>
    </row>
    <row r="6394" spans="17:20">
      <c r="Q6394">
        <v>0.52365740740740696</v>
      </c>
      <c r="R6394">
        <v>2</v>
      </c>
      <c r="S6394" t="s">
        <v>7488</v>
      </c>
      <c r="T6394" t="s">
        <v>3072</v>
      </c>
    </row>
    <row r="6395" spans="17:20">
      <c r="Q6395">
        <v>0.52365740740740696</v>
      </c>
      <c r="R6395">
        <v>1</v>
      </c>
      <c r="S6395" t="s">
        <v>7489</v>
      </c>
      <c r="T6395" t="s">
        <v>3071</v>
      </c>
    </row>
    <row r="6396" spans="17:20">
      <c r="Q6396">
        <v>0.52368055555555604</v>
      </c>
      <c r="R6396">
        <v>1</v>
      </c>
      <c r="S6396" t="s">
        <v>2562</v>
      </c>
      <c r="T6396" t="s">
        <v>3075</v>
      </c>
    </row>
    <row r="6397" spans="17:20">
      <c r="Q6397">
        <v>0.52369212962962997</v>
      </c>
      <c r="R6397">
        <v>1</v>
      </c>
      <c r="S6397" t="s">
        <v>4010</v>
      </c>
      <c r="T6397" t="s">
        <v>3075</v>
      </c>
    </row>
    <row r="6398" spans="17:20">
      <c r="Q6398">
        <v>0.523703703703704</v>
      </c>
      <c r="R6398">
        <v>2</v>
      </c>
      <c r="S6398" t="s">
        <v>2562</v>
      </c>
      <c r="T6398" t="s">
        <v>3075</v>
      </c>
    </row>
    <row r="6399" spans="17:20">
      <c r="Q6399">
        <v>0.52371527777777804</v>
      </c>
      <c r="R6399">
        <v>2</v>
      </c>
      <c r="S6399" t="s">
        <v>7490</v>
      </c>
      <c r="T6399" t="s">
        <v>3075</v>
      </c>
    </row>
    <row r="6400" spans="17:20">
      <c r="Q6400">
        <v>0.52373842592592601</v>
      </c>
      <c r="R6400">
        <v>1</v>
      </c>
      <c r="S6400" t="s">
        <v>7491</v>
      </c>
      <c r="T6400" t="s">
        <v>3129</v>
      </c>
    </row>
    <row r="6401" spans="17:20">
      <c r="Q6401">
        <v>0.52375000000000005</v>
      </c>
      <c r="R6401">
        <v>1</v>
      </c>
      <c r="S6401" t="s">
        <v>2562</v>
      </c>
      <c r="T6401" t="s">
        <v>3075</v>
      </c>
    </row>
    <row r="6402" spans="17:20">
      <c r="Q6402">
        <v>0.52378472222222205</v>
      </c>
      <c r="R6402">
        <v>1</v>
      </c>
      <c r="S6402" t="s">
        <v>7492</v>
      </c>
      <c r="T6402" t="s">
        <v>3129</v>
      </c>
    </row>
    <row r="6403" spans="17:20">
      <c r="Q6403">
        <v>0.52381944444444395</v>
      </c>
      <c r="R6403">
        <v>2</v>
      </c>
      <c r="S6403" t="s">
        <v>3236</v>
      </c>
      <c r="T6403" t="s">
        <v>3129</v>
      </c>
    </row>
    <row r="6404" spans="17:20">
      <c r="Q6404">
        <v>0.52383101851851899</v>
      </c>
      <c r="R6404">
        <v>1</v>
      </c>
      <c r="S6404" t="s">
        <v>7493</v>
      </c>
      <c r="T6404" t="s">
        <v>3073</v>
      </c>
    </row>
    <row r="6405" spans="17:20">
      <c r="Q6405">
        <v>0.52385416666666695</v>
      </c>
      <c r="R6405">
        <v>1</v>
      </c>
      <c r="S6405" t="s">
        <v>7494</v>
      </c>
      <c r="T6405" t="s">
        <v>3129</v>
      </c>
    </row>
    <row r="6406" spans="17:20">
      <c r="Q6406">
        <v>0.52418981481481497</v>
      </c>
      <c r="R6406">
        <v>1</v>
      </c>
      <c r="S6406" t="s">
        <v>7495</v>
      </c>
      <c r="T6406" t="s">
        <v>3075</v>
      </c>
    </row>
    <row r="6407" spans="17:20">
      <c r="Q6407">
        <v>0.52420138888888901</v>
      </c>
      <c r="R6407">
        <v>2</v>
      </c>
      <c r="S6407" t="s">
        <v>7496</v>
      </c>
      <c r="T6407" t="s">
        <v>3075</v>
      </c>
    </row>
    <row r="6408" spans="17:20">
      <c r="Q6408">
        <v>0.52428240740740695</v>
      </c>
      <c r="R6408">
        <v>1</v>
      </c>
      <c r="S6408" t="s">
        <v>7497</v>
      </c>
      <c r="T6408" t="s">
        <v>3075</v>
      </c>
    </row>
    <row r="6409" spans="17:20">
      <c r="Q6409">
        <v>0.52435185185185196</v>
      </c>
      <c r="R6409">
        <v>3</v>
      </c>
      <c r="S6409" t="s">
        <v>7498</v>
      </c>
      <c r="T6409" t="s">
        <v>3070</v>
      </c>
    </row>
    <row r="6410" spans="17:20">
      <c r="Q6410">
        <v>0.524398148148148</v>
      </c>
      <c r="R6410">
        <v>1</v>
      </c>
      <c r="S6410" t="s">
        <v>7499</v>
      </c>
      <c r="T6410" t="s">
        <v>3070</v>
      </c>
    </row>
    <row r="6411" spans="17:20">
      <c r="Q6411">
        <v>0.524398148148148</v>
      </c>
      <c r="R6411">
        <v>1</v>
      </c>
      <c r="S6411" t="s">
        <v>3763</v>
      </c>
      <c r="T6411" t="s">
        <v>3075</v>
      </c>
    </row>
    <row r="6412" spans="17:20">
      <c r="Q6412">
        <v>0.52446759259259301</v>
      </c>
      <c r="R6412">
        <v>2</v>
      </c>
      <c r="S6412" t="s">
        <v>7500</v>
      </c>
      <c r="T6412" t="s">
        <v>3075</v>
      </c>
    </row>
    <row r="6413" spans="17:20">
      <c r="Q6413">
        <v>0.52447916666666705</v>
      </c>
      <c r="R6413">
        <v>1</v>
      </c>
      <c r="S6413" t="s">
        <v>4276</v>
      </c>
      <c r="T6413" t="s">
        <v>3075</v>
      </c>
    </row>
    <row r="6414" spans="17:20">
      <c r="Q6414">
        <v>0.52456018518518499</v>
      </c>
      <c r="R6414">
        <v>1</v>
      </c>
      <c r="S6414" t="s">
        <v>7501</v>
      </c>
      <c r="T6414" t="s">
        <v>3070</v>
      </c>
    </row>
    <row r="6415" spans="17:20">
      <c r="Q6415">
        <v>0.524594907407407</v>
      </c>
      <c r="R6415">
        <v>1</v>
      </c>
      <c r="S6415" t="s">
        <v>7502</v>
      </c>
      <c r="T6415" t="s">
        <v>3070</v>
      </c>
    </row>
    <row r="6416" spans="17:20">
      <c r="Q6416">
        <v>0.524594907407407</v>
      </c>
      <c r="R6416">
        <v>1</v>
      </c>
      <c r="S6416" t="s">
        <v>7503</v>
      </c>
      <c r="T6416" t="s">
        <v>3074</v>
      </c>
    </row>
    <row r="6417" spans="17:20">
      <c r="Q6417">
        <v>0.52460648148148104</v>
      </c>
      <c r="R6417">
        <v>1</v>
      </c>
      <c r="S6417" t="s">
        <v>3177</v>
      </c>
      <c r="T6417" t="s">
        <v>3075</v>
      </c>
    </row>
    <row r="6418" spans="17:20">
      <c r="Q6418">
        <v>0.52466435185185201</v>
      </c>
      <c r="R6418">
        <v>2</v>
      </c>
      <c r="S6418" t="s">
        <v>7504</v>
      </c>
      <c r="T6418" t="s">
        <v>3072</v>
      </c>
    </row>
    <row r="6419" spans="17:20">
      <c r="Q6419">
        <v>0.52468749999999997</v>
      </c>
      <c r="R6419">
        <v>1</v>
      </c>
      <c r="S6419" t="s">
        <v>2562</v>
      </c>
      <c r="T6419" t="s">
        <v>3075</v>
      </c>
    </row>
    <row r="6420" spans="17:20">
      <c r="Q6420">
        <v>0.52471064814814805</v>
      </c>
      <c r="R6420">
        <v>2</v>
      </c>
      <c r="S6420" t="s">
        <v>3875</v>
      </c>
      <c r="T6420" t="s">
        <v>3074</v>
      </c>
    </row>
    <row r="6421" spans="17:20">
      <c r="Q6421">
        <v>0.52484953703703696</v>
      </c>
      <c r="R6421">
        <v>1</v>
      </c>
      <c r="S6421" t="s">
        <v>7505</v>
      </c>
      <c r="T6421" t="s">
        <v>3071</v>
      </c>
    </row>
    <row r="6422" spans="17:20">
      <c r="Q6422">
        <v>0.52484953703703696</v>
      </c>
      <c r="R6422">
        <v>1</v>
      </c>
      <c r="S6422" t="s">
        <v>3870</v>
      </c>
      <c r="T6422" t="s">
        <v>3072</v>
      </c>
    </row>
    <row r="6423" spans="17:20">
      <c r="Q6423">
        <v>0.524861111111111</v>
      </c>
      <c r="R6423">
        <v>1</v>
      </c>
      <c r="S6423" t="s">
        <v>7506</v>
      </c>
      <c r="T6423" t="s">
        <v>3075</v>
      </c>
    </row>
    <row r="6424" spans="17:20">
      <c r="Q6424">
        <v>0.524861111111111</v>
      </c>
      <c r="R6424">
        <v>1</v>
      </c>
      <c r="S6424" t="s">
        <v>7506</v>
      </c>
      <c r="T6424" t="s">
        <v>3129</v>
      </c>
    </row>
    <row r="6425" spans="17:20">
      <c r="Q6425">
        <v>0.52487268518518504</v>
      </c>
      <c r="R6425">
        <v>1</v>
      </c>
      <c r="S6425" t="s">
        <v>7507</v>
      </c>
      <c r="T6425" t="s">
        <v>3071</v>
      </c>
    </row>
    <row r="6426" spans="17:20">
      <c r="Q6426">
        <v>0.52489583333333301</v>
      </c>
      <c r="R6426">
        <v>1</v>
      </c>
      <c r="S6426" t="s">
        <v>4223</v>
      </c>
      <c r="T6426" t="s">
        <v>3129</v>
      </c>
    </row>
    <row r="6427" spans="17:20">
      <c r="Q6427">
        <v>0.52489583333333301</v>
      </c>
      <c r="R6427">
        <v>1</v>
      </c>
      <c r="S6427" t="s">
        <v>7508</v>
      </c>
      <c r="T6427" t="s">
        <v>3075</v>
      </c>
    </row>
    <row r="6428" spans="17:20">
      <c r="Q6428">
        <v>0.52503472222222203</v>
      </c>
      <c r="R6428">
        <v>1</v>
      </c>
      <c r="S6428" t="s">
        <v>7509</v>
      </c>
      <c r="T6428" t="s">
        <v>3070</v>
      </c>
    </row>
    <row r="6429" spans="17:20">
      <c r="Q6429">
        <v>0.52503472222222203</v>
      </c>
      <c r="R6429">
        <v>1</v>
      </c>
      <c r="S6429" t="s">
        <v>7510</v>
      </c>
      <c r="T6429" t="s">
        <v>3075</v>
      </c>
    </row>
    <row r="6430" spans="17:20">
      <c r="Q6430">
        <v>0.52506944444444403</v>
      </c>
      <c r="R6430">
        <v>1</v>
      </c>
      <c r="S6430" t="s">
        <v>7511</v>
      </c>
      <c r="T6430" t="s">
        <v>3074</v>
      </c>
    </row>
    <row r="6431" spans="17:20">
      <c r="Q6431">
        <v>0.52508101851851896</v>
      </c>
      <c r="R6431">
        <v>1</v>
      </c>
      <c r="S6431" t="s">
        <v>7512</v>
      </c>
      <c r="T6431" t="s">
        <v>3074</v>
      </c>
    </row>
    <row r="6432" spans="17:20">
      <c r="Q6432">
        <v>0.52510416666666704</v>
      </c>
      <c r="R6432">
        <v>1</v>
      </c>
      <c r="S6432" t="s">
        <v>7513</v>
      </c>
      <c r="T6432" t="s">
        <v>3129</v>
      </c>
    </row>
    <row r="6433" spans="17:20">
      <c r="Q6433">
        <v>0.52526620370370403</v>
      </c>
      <c r="R6433">
        <v>1</v>
      </c>
      <c r="S6433" t="s">
        <v>7514</v>
      </c>
      <c r="T6433" t="s">
        <v>3073</v>
      </c>
    </row>
    <row r="6434" spans="17:20">
      <c r="Q6434">
        <v>0.52531249999999996</v>
      </c>
      <c r="R6434">
        <v>1</v>
      </c>
      <c r="S6434" t="s">
        <v>4316</v>
      </c>
      <c r="T6434" t="s">
        <v>3075</v>
      </c>
    </row>
    <row r="6435" spans="17:20">
      <c r="Q6435">
        <v>0.525324074074074</v>
      </c>
      <c r="R6435">
        <v>1</v>
      </c>
      <c r="S6435" t="s">
        <v>7515</v>
      </c>
      <c r="T6435" t="s">
        <v>3072</v>
      </c>
    </row>
    <row r="6436" spans="17:20">
      <c r="Q6436">
        <v>0.52538194444444397</v>
      </c>
      <c r="R6436">
        <v>1</v>
      </c>
      <c r="S6436" t="s">
        <v>7516</v>
      </c>
      <c r="T6436" t="s">
        <v>3075</v>
      </c>
    </row>
    <row r="6437" spans="17:20">
      <c r="Q6437">
        <v>0.52553240740740703</v>
      </c>
      <c r="R6437">
        <v>2</v>
      </c>
      <c r="S6437" t="s">
        <v>4307</v>
      </c>
      <c r="T6437" t="s">
        <v>3070</v>
      </c>
    </row>
    <row r="6438" spans="17:20">
      <c r="Q6438">
        <v>0.52576388888888903</v>
      </c>
      <c r="R6438">
        <v>2</v>
      </c>
      <c r="S6438" t="s">
        <v>7517</v>
      </c>
      <c r="T6438" t="s">
        <v>3075</v>
      </c>
    </row>
    <row r="6439" spans="17:20">
      <c r="Q6439">
        <v>0.525787037037037</v>
      </c>
      <c r="R6439">
        <v>2</v>
      </c>
      <c r="S6439" t="s">
        <v>7518</v>
      </c>
      <c r="T6439" t="s">
        <v>3075</v>
      </c>
    </row>
    <row r="6440" spans="17:20">
      <c r="Q6440">
        <v>0.525821759259259</v>
      </c>
      <c r="R6440">
        <v>1</v>
      </c>
      <c r="S6440" t="s">
        <v>799</v>
      </c>
      <c r="T6440" t="s">
        <v>3072</v>
      </c>
    </row>
    <row r="6441" spans="17:20">
      <c r="Q6441">
        <v>0.52587962962962997</v>
      </c>
      <c r="R6441">
        <v>1</v>
      </c>
      <c r="S6441" t="s">
        <v>7519</v>
      </c>
      <c r="T6441" t="s">
        <v>3075</v>
      </c>
    </row>
    <row r="6442" spans="17:20">
      <c r="Q6442">
        <v>0.52591435185185198</v>
      </c>
      <c r="R6442">
        <v>2</v>
      </c>
      <c r="S6442" t="s">
        <v>7520</v>
      </c>
      <c r="T6442" t="s">
        <v>3129</v>
      </c>
    </row>
    <row r="6443" spans="17:20">
      <c r="Q6443">
        <v>0.52592592592592602</v>
      </c>
      <c r="R6443">
        <v>1</v>
      </c>
      <c r="S6443" t="s">
        <v>7521</v>
      </c>
      <c r="T6443" t="s">
        <v>3077</v>
      </c>
    </row>
    <row r="6444" spans="17:20">
      <c r="Q6444">
        <v>0.52594907407407399</v>
      </c>
      <c r="R6444">
        <v>1</v>
      </c>
      <c r="S6444" t="s">
        <v>7522</v>
      </c>
      <c r="T6444" t="s">
        <v>3074</v>
      </c>
    </row>
    <row r="6445" spans="17:20">
      <c r="Q6445">
        <v>0.52594907407407399</v>
      </c>
      <c r="R6445">
        <v>1</v>
      </c>
      <c r="S6445" t="s">
        <v>335</v>
      </c>
      <c r="T6445" t="s">
        <v>3129</v>
      </c>
    </row>
    <row r="6446" spans="17:20">
      <c r="Q6446">
        <v>0.52604166666666696</v>
      </c>
      <c r="R6446">
        <v>1</v>
      </c>
      <c r="S6446" t="s">
        <v>6939</v>
      </c>
      <c r="T6446" t="s">
        <v>3127</v>
      </c>
    </row>
    <row r="6447" spans="17:20">
      <c r="Q6447">
        <v>0.52608796296296301</v>
      </c>
      <c r="R6447">
        <v>1</v>
      </c>
      <c r="S6447" t="s">
        <v>7523</v>
      </c>
      <c r="T6447" t="s">
        <v>3075</v>
      </c>
    </row>
    <row r="6448" spans="17:20">
      <c r="Q6448">
        <v>0.52614583333333298</v>
      </c>
      <c r="R6448">
        <v>1</v>
      </c>
      <c r="S6448" t="s">
        <v>7524</v>
      </c>
      <c r="T6448" t="s">
        <v>3075</v>
      </c>
    </row>
    <row r="6449" spans="17:20">
      <c r="Q6449">
        <v>0.52615740740740702</v>
      </c>
      <c r="R6449">
        <v>1</v>
      </c>
      <c r="S6449" t="s">
        <v>7525</v>
      </c>
      <c r="T6449" t="s">
        <v>3129</v>
      </c>
    </row>
    <row r="6450" spans="17:20">
      <c r="Q6450">
        <v>0.52619212962963002</v>
      </c>
      <c r="R6450">
        <v>1</v>
      </c>
      <c r="S6450" t="s">
        <v>4536</v>
      </c>
      <c r="T6450" t="s">
        <v>3074</v>
      </c>
    </row>
    <row r="6451" spans="17:20">
      <c r="Q6451">
        <v>0.52626157407407403</v>
      </c>
      <c r="R6451">
        <v>1</v>
      </c>
      <c r="S6451" t="s">
        <v>7526</v>
      </c>
      <c r="T6451" t="s">
        <v>3071</v>
      </c>
    </row>
    <row r="6452" spans="17:20">
      <c r="Q6452">
        <v>0.52629629629629604</v>
      </c>
      <c r="R6452">
        <v>1</v>
      </c>
      <c r="S6452" t="s">
        <v>7527</v>
      </c>
      <c r="T6452" t="s">
        <v>3075</v>
      </c>
    </row>
    <row r="6453" spans="17:20">
      <c r="Q6453">
        <v>0.52633101851851805</v>
      </c>
      <c r="R6453">
        <v>1</v>
      </c>
      <c r="S6453" t="s">
        <v>7528</v>
      </c>
      <c r="T6453" t="s">
        <v>3070</v>
      </c>
    </row>
    <row r="6454" spans="17:20">
      <c r="Q6454">
        <v>0.52633101851851805</v>
      </c>
      <c r="R6454">
        <v>1</v>
      </c>
      <c r="S6454" t="s">
        <v>7529</v>
      </c>
      <c r="T6454" t="s">
        <v>3075</v>
      </c>
    </row>
    <row r="6455" spans="17:20">
      <c r="Q6455">
        <v>0.52634259259259297</v>
      </c>
      <c r="R6455">
        <v>1</v>
      </c>
      <c r="S6455" t="s">
        <v>7530</v>
      </c>
      <c r="T6455" t="s">
        <v>3071</v>
      </c>
    </row>
    <row r="6456" spans="17:20">
      <c r="Q6456">
        <v>0.52634259259259297</v>
      </c>
      <c r="R6456">
        <v>1</v>
      </c>
      <c r="S6456" t="s">
        <v>7531</v>
      </c>
      <c r="T6456" t="s">
        <v>3070</v>
      </c>
    </row>
    <row r="6457" spans="17:20">
      <c r="Q6457">
        <v>0.52636574074074105</v>
      </c>
      <c r="R6457">
        <v>1</v>
      </c>
      <c r="S6457" t="s">
        <v>7532</v>
      </c>
      <c r="T6457" t="s">
        <v>3075</v>
      </c>
    </row>
    <row r="6458" spans="17:20">
      <c r="Q6458">
        <v>0.52642361111111102</v>
      </c>
      <c r="R6458">
        <v>1</v>
      </c>
      <c r="S6458" t="s">
        <v>3416</v>
      </c>
      <c r="T6458" t="s">
        <v>3074</v>
      </c>
    </row>
    <row r="6459" spans="17:20">
      <c r="Q6459">
        <v>0.52644675925925899</v>
      </c>
      <c r="R6459">
        <v>1</v>
      </c>
      <c r="S6459" t="s">
        <v>7533</v>
      </c>
      <c r="T6459" t="s">
        <v>3129</v>
      </c>
    </row>
    <row r="6460" spans="17:20">
      <c r="Q6460">
        <v>0.526516203703704</v>
      </c>
      <c r="R6460">
        <v>1</v>
      </c>
      <c r="S6460" t="s">
        <v>7534</v>
      </c>
      <c r="T6460" t="s">
        <v>3075</v>
      </c>
    </row>
    <row r="6461" spans="17:20">
      <c r="Q6461">
        <v>0.52653935185185197</v>
      </c>
      <c r="R6461">
        <v>2</v>
      </c>
      <c r="S6461" t="s">
        <v>7535</v>
      </c>
      <c r="T6461" t="s">
        <v>3085</v>
      </c>
    </row>
    <row r="6462" spans="17:20">
      <c r="Q6462">
        <v>0.52657407407407397</v>
      </c>
      <c r="R6462">
        <v>1</v>
      </c>
      <c r="S6462" t="s">
        <v>7536</v>
      </c>
      <c r="T6462" t="s">
        <v>3075</v>
      </c>
    </row>
    <row r="6463" spans="17:20">
      <c r="Q6463">
        <v>0.52657407407407397</v>
      </c>
      <c r="R6463">
        <v>2</v>
      </c>
      <c r="S6463" t="s">
        <v>7537</v>
      </c>
      <c r="T6463" t="s">
        <v>3126</v>
      </c>
    </row>
    <row r="6464" spans="17:20">
      <c r="Q6464">
        <v>0.52657407407407397</v>
      </c>
      <c r="R6464">
        <v>1</v>
      </c>
      <c r="S6464" t="s">
        <v>7538</v>
      </c>
      <c r="T6464" t="s">
        <v>3075</v>
      </c>
    </row>
    <row r="6465" spans="17:20">
      <c r="Q6465">
        <v>0.52657407407407397</v>
      </c>
      <c r="R6465">
        <v>4</v>
      </c>
      <c r="S6465" t="s">
        <v>7539</v>
      </c>
      <c r="T6465" t="s">
        <v>3075</v>
      </c>
    </row>
    <row r="6466" spans="17:20">
      <c r="Q6466">
        <v>0.52659722222222205</v>
      </c>
      <c r="R6466">
        <v>2</v>
      </c>
      <c r="S6466" t="s">
        <v>7537</v>
      </c>
      <c r="T6466" t="s">
        <v>3071</v>
      </c>
    </row>
    <row r="6467" spans="17:20">
      <c r="Q6467">
        <v>0.52662037037037002</v>
      </c>
      <c r="R6467">
        <v>1</v>
      </c>
      <c r="S6467" t="s">
        <v>7540</v>
      </c>
      <c r="T6467" t="s">
        <v>3129</v>
      </c>
    </row>
    <row r="6468" spans="17:20">
      <c r="Q6468">
        <v>0.52663194444444394</v>
      </c>
      <c r="R6468">
        <v>2</v>
      </c>
      <c r="S6468" t="s">
        <v>7541</v>
      </c>
      <c r="T6468" t="s">
        <v>3075</v>
      </c>
    </row>
    <row r="6469" spans="17:20">
      <c r="Q6469">
        <v>0.52665509259259302</v>
      </c>
      <c r="R6469">
        <v>4</v>
      </c>
      <c r="S6469" t="s">
        <v>7542</v>
      </c>
      <c r="T6469" t="s">
        <v>3075</v>
      </c>
    </row>
    <row r="6470" spans="17:20">
      <c r="Q6470">
        <v>0.52665509259259302</v>
      </c>
      <c r="R6470">
        <v>1</v>
      </c>
      <c r="S6470" t="s">
        <v>4662</v>
      </c>
      <c r="T6470" t="s">
        <v>3077</v>
      </c>
    </row>
    <row r="6471" spans="17:20">
      <c r="Q6471">
        <v>0.526747685185185</v>
      </c>
      <c r="R6471">
        <v>4</v>
      </c>
      <c r="S6471" t="s">
        <v>7543</v>
      </c>
      <c r="T6471" t="s">
        <v>3075</v>
      </c>
    </row>
    <row r="6472" spans="17:20">
      <c r="Q6472">
        <v>0.52681712962963001</v>
      </c>
      <c r="R6472">
        <v>1</v>
      </c>
      <c r="S6472" t="s">
        <v>7544</v>
      </c>
      <c r="T6472" t="s">
        <v>3074</v>
      </c>
    </row>
    <row r="6473" spans="17:20">
      <c r="Q6473">
        <v>0.52682870370370405</v>
      </c>
      <c r="R6473">
        <v>1</v>
      </c>
      <c r="S6473" t="s">
        <v>7545</v>
      </c>
      <c r="T6473" t="s">
        <v>3071</v>
      </c>
    </row>
    <row r="6474" spans="17:20">
      <c r="Q6474">
        <v>0.52684027777777798</v>
      </c>
      <c r="R6474">
        <v>2</v>
      </c>
      <c r="S6474" t="s">
        <v>7546</v>
      </c>
      <c r="T6474" t="s">
        <v>3075</v>
      </c>
    </row>
    <row r="6475" spans="17:20">
      <c r="Q6475">
        <v>0.52685185185185202</v>
      </c>
      <c r="R6475">
        <v>1</v>
      </c>
      <c r="S6475" t="s">
        <v>7547</v>
      </c>
      <c r="T6475" t="s">
        <v>3075</v>
      </c>
    </row>
    <row r="6476" spans="17:20">
      <c r="Q6476">
        <v>0.52688657407407402</v>
      </c>
      <c r="R6476">
        <v>2</v>
      </c>
      <c r="S6476" t="s">
        <v>7548</v>
      </c>
      <c r="T6476" t="s">
        <v>3075</v>
      </c>
    </row>
    <row r="6477" spans="17:20">
      <c r="Q6477">
        <v>0.52693287037036995</v>
      </c>
      <c r="R6477">
        <v>1</v>
      </c>
      <c r="S6477" t="s">
        <v>7549</v>
      </c>
      <c r="T6477" t="s">
        <v>3075</v>
      </c>
    </row>
    <row r="6478" spans="17:20">
      <c r="Q6478">
        <v>0.52696759259259296</v>
      </c>
      <c r="R6478">
        <v>1</v>
      </c>
      <c r="S6478" t="s">
        <v>7550</v>
      </c>
      <c r="T6478" t="s">
        <v>3075</v>
      </c>
    </row>
    <row r="6479" spans="17:20">
      <c r="Q6479">
        <v>0.52696759259259296</v>
      </c>
      <c r="R6479">
        <v>2</v>
      </c>
      <c r="S6479" t="s">
        <v>3422</v>
      </c>
      <c r="T6479" t="s">
        <v>3074</v>
      </c>
    </row>
    <row r="6480" spans="17:20">
      <c r="Q6480">
        <v>0.52706018518518505</v>
      </c>
      <c r="R6480">
        <v>5</v>
      </c>
      <c r="S6480" t="s">
        <v>7551</v>
      </c>
      <c r="T6480" t="s">
        <v>3075</v>
      </c>
    </row>
    <row r="6481" spans="17:20">
      <c r="Q6481">
        <v>0.52708333333333302</v>
      </c>
      <c r="R6481">
        <v>4</v>
      </c>
      <c r="S6481" t="s">
        <v>7552</v>
      </c>
      <c r="T6481" t="s">
        <v>3075</v>
      </c>
    </row>
    <row r="6482" spans="17:20">
      <c r="Q6482">
        <v>0.52710648148148198</v>
      </c>
      <c r="R6482">
        <v>1</v>
      </c>
      <c r="S6482" t="s">
        <v>3366</v>
      </c>
      <c r="T6482" t="s">
        <v>3074</v>
      </c>
    </row>
    <row r="6483" spans="17:20">
      <c r="Q6483">
        <v>0.52717592592592599</v>
      </c>
      <c r="R6483">
        <v>1</v>
      </c>
      <c r="S6483" t="s">
        <v>7553</v>
      </c>
      <c r="T6483" t="s">
        <v>3075</v>
      </c>
    </row>
    <row r="6484" spans="17:20">
      <c r="Q6484">
        <v>0.52717592592592599</v>
      </c>
      <c r="R6484">
        <v>2</v>
      </c>
      <c r="S6484" t="s">
        <v>7554</v>
      </c>
      <c r="T6484" t="s">
        <v>3075</v>
      </c>
    </row>
    <row r="6485" spans="17:20">
      <c r="Q6485">
        <v>0.52723379629629596</v>
      </c>
      <c r="R6485">
        <v>1</v>
      </c>
      <c r="S6485" t="s">
        <v>7555</v>
      </c>
      <c r="T6485" t="s">
        <v>3075</v>
      </c>
    </row>
    <row r="6486" spans="17:20">
      <c r="Q6486">
        <v>0.52724537037037</v>
      </c>
      <c r="R6486">
        <v>1</v>
      </c>
      <c r="S6486" t="s">
        <v>7556</v>
      </c>
      <c r="T6486" t="s">
        <v>3075</v>
      </c>
    </row>
    <row r="6487" spans="17:20">
      <c r="Q6487">
        <v>0.52728009259259301</v>
      </c>
      <c r="R6487">
        <v>1</v>
      </c>
      <c r="S6487" t="s">
        <v>7557</v>
      </c>
      <c r="T6487" t="s">
        <v>3072</v>
      </c>
    </row>
    <row r="6488" spans="17:20">
      <c r="Q6488">
        <v>0.52731481481481501</v>
      </c>
      <c r="R6488">
        <v>1</v>
      </c>
      <c r="S6488" t="s">
        <v>7558</v>
      </c>
      <c r="T6488" t="s">
        <v>3072</v>
      </c>
    </row>
    <row r="6489" spans="17:20">
      <c r="Q6489">
        <v>0.52731481481481501</v>
      </c>
      <c r="R6489">
        <v>1</v>
      </c>
      <c r="S6489" t="s">
        <v>3298</v>
      </c>
      <c r="T6489" t="s">
        <v>3075</v>
      </c>
    </row>
    <row r="6490" spans="17:20">
      <c r="Q6490">
        <v>0.52732638888888905</v>
      </c>
      <c r="R6490">
        <v>1</v>
      </c>
      <c r="S6490" t="s">
        <v>7559</v>
      </c>
      <c r="T6490" t="s">
        <v>3129</v>
      </c>
    </row>
    <row r="6491" spans="17:20">
      <c r="Q6491">
        <v>0.52733796296296298</v>
      </c>
      <c r="R6491">
        <v>1</v>
      </c>
      <c r="S6491" t="s">
        <v>7560</v>
      </c>
      <c r="T6491" t="s">
        <v>3074</v>
      </c>
    </row>
    <row r="6492" spans="17:20">
      <c r="Q6492">
        <v>0.52734953703703702</v>
      </c>
      <c r="R6492">
        <v>1</v>
      </c>
      <c r="S6492" t="s">
        <v>7561</v>
      </c>
      <c r="T6492" t="s">
        <v>3077</v>
      </c>
    </row>
    <row r="6493" spans="17:20">
      <c r="Q6493">
        <v>0.52738425925925903</v>
      </c>
      <c r="R6493">
        <v>1</v>
      </c>
      <c r="S6493" t="s">
        <v>571</v>
      </c>
      <c r="T6493" t="s">
        <v>3074</v>
      </c>
    </row>
    <row r="6494" spans="17:20">
      <c r="Q6494">
        <v>0.52746527777777796</v>
      </c>
      <c r="R6494">
        <v>3</v>
      </c>
      <c r="S6494" t="s">
        <v>3770</v>
      </c>
      <c r="T6494" t="s">
        <v>3074</v>
      </c>
    </row>
    <row r="6495" spans="17:20">
      <c r="Q6495">
        <v>0.52751157407407401</v>
      </c>
      <c r="R6495">
        <v>1</v>
      </c>
      <c r="S6495" t="s">
        <v>7562</v>
      </c>
      <c r="T6495" t="s">
        <v>3074</v>
      </c>
    </row>
    <row r="6496" spans="17:20">
      <c r="Q6496">
        <v>0.52752314814814805</v>
      </c>
      <c r="R6496">
        <v>3</v>
      </c>
      <c r="S6496" t="s">
        <v>7563</v>
      </c>
      <c r="T6496" t="s">
        <v>3071</v>
      </c>
    </row>
    <row r="6497" spans="17:20">
      <c r="Q6497">
        <v>0.527708333333333</v>
      </c>
      <c r="R6497">
        <v>1</v>
      </c>
      <c r="S6497" t="s">
        <v>4043</v>
      </c>
      <c r="T6497" t="s">
        <v>3086</v>
      </c>
    </row>
    <row r="6498" spans="17:20">
      <c r="Q6498">
        <v>0.52771990740740704</v>
      </c>
      <c r="R6498">
        <v>1</v>
      </c>
      <c r="S6498" t="s">
        <v>7564</v>
      </c>
      <c r="T6498" t="s">
        <v>3070</v>
      </c>
    </row>
    <row r="6499" spans="17:20">
      <c r="Q6499">
        <v>0.52783564814814798</v>
      </c>
      <c r="R6499">
        <v>1</v>
      </c>
      <c r="S6499" t="s">
        <v>7565</v>
      </c>
      <c r="T6499" t="s">
        <v>3086</v>
      </c>
    </row>
    <row r="6500" spans="17:20">
      <c r="Q6500">
        <v>0.52795138888888904</v>
      </c>
      <c r="R6500">
        <v>2</v>
      </c>
      <c r="S6500" t="s">
        <v>7566</v>
      </c>
      <c r="T6500" t="s">
        <v>3075</v>
      </c>
    </row>
    <row r="6501" spans="17:20">
      <c r="Q6501">
        <v>0.52813657407407399</v>
      </c>
      <c r="R6501">
        <v>3</v>
      </c>
      <c r="S6501" t="s">
        <v>7567</v>
      </c>
      <c r="T6501" t="s">
        <v>3075</v>
      </c>
    </row>
    <row r="6502" spans="17:20">
      <c r="Q6502">
        <v>0.528171296296296</v>
      </c>
      <c r="R6502">
        <v>1</v>
      </c>
      <c r="S6502" t="s">
        <v>1049</v>
      </c>
      <c r="T6502" t="s">
        <v>3072</v>
      </c>
    </row>
    <row r="6503" spans="17:20">
      <c r="Q6503">
        <v>0.52827546296296302</v>
      </c>
      <c r="R6503">
        <v>1</v>
      </c>
      <c r="S6503" t="s">
        <v>7568</v>
      </c>
      <c r="T6503" t="s">
        <v>3074</v>
      </c>
    </row>
    <row r="6504" spans="17:20">
      <c r="Q6504">
        <v>0.52829861111111098</v>
      </c>
      <c r="R6504">
        <v>2</v>
      </c>
      <c r="S6504" t="s">
        <v>546</v>
      </c>
      <c r="T6504" t="s">
        <v>3071</v>
      </c>
    </row>
    <row r="6505" spans="17:20">
      <c r="Q6505">
        <v>0.52831018518518502</v>
      </c>
      <c r="R6505">
        <v>2</v>
      </c>
      <c r="S6505" t="s">
        <v>7569</v>
      </c>
      <c r="T6505" t="s">
        <v>3129</v>
      </c>
    </row>
    <row r="6506" spans="17:20">
      <c r="Q6506">
        <v>0.52837962962963003</v>
      </c>
      <c r="R6506">
        <v>1</v>
      </c>
      <c r="S6506" t="s">
        <v>7570</v>
      </c>
      <c r="T6506" t="s">
        <v>3074</v>
      </c>
    </row>
    <row r="6507" spans="17:20">
      <c r="Q6507">
        <v>0.52841435185185204</v>
      </c>
      <c r="R6507">
        <v>1</v>
      </c>
      <c r="S6507" t="s">
        <v>7571</v>
      </c>
      <c r="T6507" t="s">
        <v>3074</v>
      </c>
    </row>
    <row r="6508" spans="17:20">
      <c r="Q6508">
        <v>0.5284375</v>
      </c>
      <c r="R6508">
        <v>1</v>
      </c>
      <c r="S6508" t="s">
        <v>7572</v>
      </c>
      <c r="T6508" t="s">
        <v>3070</v>
      </c>
    </row>
    <row r="6509" spans="17:20">
      <c r="Q6509">
        <v>0.52848379629629605</v>
      </c>
      <c r="R6509">
        <v>2</v>
      </c>
      <c r="S6509" t="s">
        <v>7573</v>
      </c>
      <c r="T6509" t="s">
        <v>3070</v>
      </c>
    </row>
    <row r="6510" spans="17:20">
      <c r="Q6510">
        <v>0.52865740740740697</v>
      </c>
      <c r="R6510">
        <v>1</v>
      </c>
      <c r="S6510" t="s">
        <v>7574</v>
      </c>
      <c r="T6510" t="s">
        <v>3071</v>
      </c>
    </row>
    <row r="6511" spans="17:20">
      <c r="Q6511">
        <v>0.52870370370370401</v>
      </c>
      <c r="R6511">
        <v>1</v>
      </c>
      <c r="S6511" t="s">
        <v>7575</v>
      </c>
      <c r="T6511" t="s">
        <v>3072</v>
      </c>
    </row>
    <row r="6512" spans="17:20">
      <c r="Q6512">
        <v>0.52878472222222195</v>
      </c>
      <c r="R6512">
        <v>1</v>
      </c>
      <c r="S6512" t="s">
        <v>7576</v>
      </c>
      <c r="T6512" t="s">
        <v>3071</v>
      </c>
    </row>
    <row r="6513" spans="17:20">
      <c r="Q6513">
        <v>0.52880787037037003</v>
      </c>
      <c r="R6513">
        <v>1</v>
      </c>
      <c r="S6513" t="s">
        <v>7577</v>
      </c>
      <c r="T6513" t="s">
        <v>3086</v>
      </c>
    </row>
    <row r="6514" spans="17:20">
      <c r="Q6514">
        <v>0.52885416666666696</v>
      </c>
      <c r="R6514">
        <v>1</v>
      </c>
      <c r="S6514" t="s">
        <v>7578</v>
      </c>
      <c r="T6514" t="s">
        <v>3075</v>
      </c>
    </row>
    <row r="6515" spans="17:20">
      <c r="Q6515">
        <v>0.52887731481481504</v>
      </c>
      <c r="R6515">
        <v>1</v>
      </c>
      <c r="S6515" t="s">
        <v>7579</v>
      </c>
      <c r="T6515" t="s">
        <v>3075</v>
      </c>
    </row>
    <row r="6516" spans="17:20">
      <c r="Q6516">
        <v>0.52888888888888896</v>
      </c>
      <c r="R6516">
        <v>1</v>
      </c>
      <c r="S6516" t="s">
        <v>7165</v>
      </c>
      <c r="T6516" t="s">
        <v>3074</v>
      </c>
    </row>
    <row r="6517" spans="17:20">
      <c r="Q6517">
        <v>0.52892361111111097</v>
      </c>
      <c r="R6517">
        <v>2</v>
      </c>
      <c r="S6517" t="s">
        <v>7580</v>
      </c>
      <c r="T6517" t="s">
        <v>3129</v>
      </c>
    </row>
    <row r="6518" spans="17:20">
      <c r="Q6518">
        <v>0.52898148148148105</v>
      </c>
      <c r="R6518">
        <v>2</v>
      </c>
      <c r="S6518" t="s">
        <v>7581</v>
      </c>
      <c r="T6518" t="s">
        <v>3072</v>
      </c>
    </row>
    <row r="6519" spans="17:20">
      <c r="Q6519">
        <v>0.52899305555555598</v>
      </c>
      <c r="R6519">
        <v>2</v>
      </c>
      <c r="S6519" t="s">
        <v>7582</v>
      </c>
      <c r="T6519" t="s">
        <v>3075</v>
      </c>
    </row>
    <row r="6520" spans="17:20">
      <c r="Q6520">
        <v>0.52905092592592595</v>
      </c>
      <c r="R6520">
        <v>1</v>
      </c>
      <c r="S6520" t="s">
        <v>2053</v>
      </c>
      <c r="T6520" t="s">
        <v>3129</v>
      </c>
    </row>
    <row r="6521" spans="17:20">
      <c r="Q6521">
        <v>0.529097222222222</v>
      </c>
      <c r="R6521">
        <v>1</v>
      </c>
      <c r="S6521" t="s">
        <v>7583</v>
      </c>
      <c r="T6521" t="s">
        <v>3070</v>
      </c>
    </row>
    <row r="6522" spans="17:20">
      <c r="Q6522">
        <v>0.52910879629629604</v>
      </c>
      <c r="R6522">
        <v>4</v>
      </c>
      <c r="S6522" t="s">
        <v>7584</v>
      </c>
      <c r="T6522" t="s">
        <v>3075</v>
      </c>
    </row>
    <row r="6523" spans="17:20">
      <c r="Q6523">
        <v>0.529131944444444</v>
      </c>
      <c r="R6523">
        <v>1</v>
      </c>
      <c r="S6523" t="s">
        <v>7585</v>
      </c>
      <c r="T6523" t="s">
        <v>3075</v>
      </c>
    </row>
    <row r="6524" spans="17:20">
      <c r="Q6524">
        <v>0.52917824074074105</v>
      </c>
      <c r="R6524">
        <v>1</v>
      </c>
      <c r="S6524" t="s">
        <v>7586</v>
      </c>
      <c r="T6524" t="s">
        <v>3074</v>
      </c>
    </row>
    <row r="6525" spans="17:20">
      <c r="Q6525">
        <v>0.52921296296296305</v>
      </c>
      <c r="R6525">
        <v>1</v>
      </c>
      <c r="S6525" t="s">
        <v>7587</v>
      </c>
      <c r="T6525" t="s">
        <v>3074</v>
      </c>
    </row>
    <row r="6526" spans="17:20">
      <c r="Q6526">
        <v>0.52922453703703698</v>
      </c>
      <c r="R6526">
        <v>1</v>
      </c>
      <c r="S6526" t="s">
        <v>7588</v>
      </c>
      <c r="T6526" t="s">
        <v>3129</v>
      </c>
    </row>
    <row r="6527" spans="17:20">
      <c r="Q6527">
        <v>0.52925925925925899</v>
      </c>
      <c r="R6527">
        <v>1</v>
      </c>
      <c r="S6527" t="s">
        <v>7589</v>
      </c>
      <c r="T6527" t="s">
        <v>3074</v>
      </c>
    </row>
    <row r="6528" spans="17:20">
      <c r="Q6528">
        <v>0.52925925925925899</v>
      </c>
      <c r="R6528">
        <v>1</v>
      </c>
      <c r="S6528" t="s">
        <v>3151</v>
      </c>
      <c r="T6528" t="s">
        <v>3078</v>
      </c>
    </row>
    <row r="6529" spans="17:20">
      <c r="Q6529">
        <v>0.529328703703704</v>
      </c>
      <c r="R6529">
        <v>1</v>
      </c>
      <c r="S6529" t="s">
        <v>7590</v>
      </c>
      <c r="T6529" t="s">
        <v>3129</v>
      </c>
    </row>
    <row r="6530" spans="17:20">
      <c r="Q6530">
        <v>0.52935185185185196</v>
      </c>
      <c r="R6530">
        <v>1</v>
      </c>
      <c r="S6530" t="s">
        <v>3599</v>
      </c>
      <c r="T6530" t="s">
        <v>3075</v>
      </c>
    </row>
    <row r="6531" spans="17:20">
      <c r="Q6531">
        <v>0.52943287037037001</v>
      </c>
      <c r="R6531">
        <v>1</v>
      </c>
      <c r="S6531" t="s">
        <v>7591</v>
      </c>
      <c r="T6531" t="s">
        <v>3075</v>
      </c>
    </row>
    <row r="6532" spans="17:20">
      <c r="Q6532">
        <v>0.52943287037037001</v>
      </c>
      <c r="R6532">
        <v>2</v>
      </c>
      <c r="S6532" t="s">
        <v>7592</v>
      </c>
      <c r="T6532" t="s">
        <v>3129</v>
      </c>
    </row>
    <row r="6533" spans="17:20">
      <c r="Q6533">
        <v>0.52953703703703703</v>
      </c>
      <c r="R6533">
        <v>1</v>
      </c>
      <c r="S6533" t="s">
        <v>3877</v>
      </c>
      <c r="T6533" t="s">
        <v>3086</v>
      </c>
    </row>
    <row r="6534" spans="17:20">
      <c r="Q6534">
        <v>0.529594907407407</v>
      </c>
      <c r="R6534">
        <v>1</v>
      </c>
      <c r="S6534" t="s">
        <v>7593</v>
      </c>
      <c r="T6534" t="s">
        <v>3074</v>
      </c>
    </row>
    <row r="6535" spans="17:20">
      <c r="Q6535">
        <v>0.52961805555555597</v>
      </c>
      <c r="R6535">
        <v>1</v>
      </c>
      <c r="S6535" t="s">
        <v>7594</v>
      </c>
      <c r="T6535" t="s">
        <v>3129</v>
      </c>
    </row>
    <row r="6536" spans="17:20">
      <c r="Q6536">
        <v>0.52961805555555597</v>
      </c>
      <c r="R6536">
        <v>1</v>
      </c>
      <c r="S6536" t="s">
        <v>3260</v>
      </c>
      <c r="T6536" t="s">
        <v>3070</v>
      </c>
    </row>
    <row r="6537" spans="17:20">
      <c r="Q6537">
        <v>0.52961805555555597</v>
      </c>
      <c r="R6537">
        <v>4</v>
      </c>
      <c r="S6537" t="s">
        <v>7595</v>
      </c>
      <c r="T6537" t="s">
        <v>3075</v>
      </c>
    </row>
    <row r="6538" spans="17:20">
      <c r="Q6538">
        <v>0.52962962962963001</v>
      </c>
      <c r="R6538">
        <v>4</v>
      </c>
      <c r="S6538" t="s">
        <v>3292</v>
      </c>
      <c r="T6538" t="s">
        <v>3075</v>
      </c>
    </row>
    <row r="6539" spans="17:20">
      <c r="Q6539">
        <v>0.52968749999999998</v>
      </c>
      <c r="R6539">
        <v>1</v>
      </c>
      <c r="S6539" t="s">
        <v>7596</v>
      </c>
      <c r="T6539" t="s">
        <v>3127</v>
      </c>
    </row>
    <row r="6540" spans="17:20">
      <c r="Q6540">
        <v>0.52971064814814794</v>
      </c>
      <c r="R6540">
        <v>4</v>
      </c>
      <c r="S6540" t="s">
        <v>7597</v>
      </c>
      <c r="T6540" t="s">
        <v>3129</v>
      </c>
    </row>
    <row r="6541" spans="17:20">
      <c r="Q6541">
        <v>0.52974537037036995</v>
      </c>
      <c r="R6541">
        <v>1</v>
      </c>
      <c r="S6541" t="s">
        <v>4403</v>
      </c>
      <c r="T6541" t="s">
        <v>3074</v>
      </c>
    </row>
    <row r="6542" spans="17:20">
      <c r="Q6542">
        <v>0.52979166666666699</v>
      </c>
      <c r="R6542">
        <v>1</v>
      </c>
      <c r="S6542" t="s">
        <v>4170</v>
      </c>
      <c r="T6542" t="s">
        <v>3129</v>
      </c>
    </row>
    <row r="6543" spans="17:20">
      <c r="Q6543">
        <v>0.529826388888889</v>
      </c>
      <c r="R6543">
        <v>2</v>
      </c>
      <c r="S6543" t="s">
        <v>7598</v>
      </c>
      <c r="T6543" t="s">
        <v>3072</v>
      </c>
    </row>
    <row r="6544" spans="17:20">
      <c r="Q6544">
        <v>0.52989583333333301</v>
      </c>
      <c r="R6544">
        <v>1</v>
      </c>
      <c r="S6544" t="s">
        <v>3963</v>
      </c>
      <c r="T6544" t="s">
        <v>3127</v>
      </c>
    </row>
    <row r="6545" spans="17:20">
      <c r="Q6545">
        <v>0.53010416666666704</v>
      </c>
      <c r="R6545">
        <v>1</v>
      </c>
      <c r="S6545" t="s">
        <v>7599</v>
      </c>
      <c r="T6545" t="s">
        <v>3075</v>
      </c>
    </row>
    <row r="6546" spans="17:20">
      <c r="Q6546">
        <v>0.53013888888888905</v>
      </c>
      <c r="R6546">
        <v>1</v>
      </c>
      <c r="S6546" t="s">
        <v>3878</v>
      </c>
      <c r="T6546" t="s">
        <v>3074</v>
      </c>
    </row>
    <row r="6547" spans="17:20">
      <c r="Q6547">
        <v>0.53018518518518498</v>
      </c>
      <c r="R6547">
        <v>1</v>
      </c>
      <c r="S6547" t="s">
        <v>7600</v>
      </c>
      <c r="T6547" t="s">
        <v>3129</v>
      </c>
    </row>
    <row r="6548" spans="17:20">
      <c r="Q6548">
        <v>0.53019675925925902</v>
      </c>
      <c r="R6548">
        <v>1</v>
      </c>
      <c r="S6548" t="s">
        <v>7601</v>
      </c>
      <c r="T6548" t="s">
        <v>3075</v>
      </c>
    </row>
    <row r="6549" spans="17:20">
      <c r="Q6549">
        <v>0.53023148148148103</v>
      </c>
      <c r="R6549">
        <v>1</v>
      </c>
      <c r="S6549" t="s">
        <v>7602</v>
      </c>
      <c r="T6549" t="s">
        <v>3075</v>
      </c>
    </row>
    <row r="6550" spans="17:20">
      <c r="Q6550">
        <v>0.53024305555555595</v>
      </c>
      <c r="R6550">
        <v>1</v>
      </c>
      <c r="S6550" t="s">
        <v>7603</v>
      </c>
      <c r="T6550" t="s">
        <v>3093</v>
      </c>
    </row>
    <row r="6551" spans="17:20">
      <c r="Q6551">
        <v>0.53024305555555595</v>
      </c>
      <c r="R6551">
        <v>1</v>
      </c>
      <c r="S6551" t="s">
        <v>7604</v>
      </c>
      <c r="T6551" t="s">
        <v>3070</v>
      </c>
    </row>
    <row r="6552" spans="17:20">
      <c r="Q6552">
        <v>0.53024305555555595</v>
      </c>
      <c r="R6552">
        <v>1</v>
      </c>
      <c r="S6552" t="s">
        <v>7605</v>
      </c>
      <c r="T6552" t="s">
        <v>3075</v>
      </c>
    </row>
    <row r="6553" spans="17:20">
      <c r="Q6553">
        <v>0.53025462962962999</v>
      </c>
      <c r="R6553">
        <v>1</v>
      </c>
      <c r="S6553" t="s">
        <v>7606</v>
      </c>
      <c r="T6553" t="s">
        <v>3075</v>
      </c>
    </row>
    <row r="6554" spans="17:20">
      <c r="Q6554">
        <v>0.53025462962962999</v>
      </c>
      <c r="R6554">
        <v>1</v>
      </c>
      <c r="S6554" t="s">
        <v>7607</v>
      </c>
      <c r="T6554" t="s">
        <v>3075</v>
      </c>
    </row>
    <row r="6555" spans="17:20">
      <c r="Q6555">
        <v>0.53026620370370403</v>
      </c>
      <c r="R6555">
        <v>1</v>
      </c>
      <c r="S6555" t="s">
        <v>7608</v>
      </c>
      <c r="T6555" t="s">
        <v>3075</v>
      </c>
    </row>
    <row r="6556" spans="17:20">
      <c r="Q6556">
        <v>0.53030092592592604</v>
      </c>
      <c r="R6556">
        <v>1</v>
      </c>
      <c r="S6556" t="s">
        <v>7609</v>
      </c>
      <c r="T6556" t="s">
        <v>3070</v>
      </c>
    </row>
    <row r="6557" spans="17:20">
      <c r="Q6557">
        <v>0.53031249999999996</v>
      </c>
      <c r="R6557">
        <v>1</v>
      </c>
      <c r="S6557" t="s">
        <v>3380</v>
      </c>
      <c r="T6557" t="s">
        <v>3074</v>
      </c>
    </row>
    <row r="6558" spans="17:20">
      <c r="Q6558">
        <v>0.53035879629629601</v>
      </c>
      <c r="R6558">
        <v>2</v>
      </c>
      <c r="S6558" t="s">
        <v>3153</v>
      </c>
      <c r="T6558" t="s">
        <v>3071</v>
      </c>
    </row>
    <row r="6559" spans="17:20">
      <c r="Q6559">
        <v>0.530520833333333</v>
      </c>
      <c r="R6559">
        <v>1</v>
      </c>
      <c r="S6559" t="s">
        <v>1842</v>
      </c>
      <c r="T6559" t="s">
        <v>3129</v>
      </c>
    </row>
    <row r="6560" spans="17:20">
      <c r="Q6560">
        <v>0.53053240740740704</v>
      </c>
      <c r="R6560">
        <v>1</v>
      </c>
      <c r="S6560" t="s">
        <v>7610</v>
      </c>
      <c r="T6560" t="s">
        <v>3071</v>
      </c>
    </row>
    <row r="6561" spans="17:20">
      <c r="Q6561">
        <v>0.53063657407407405</v>
      </c>
      <c r="R6561">
        <v>3</v>
      </c>
      <c r="S6561" t="s">
        <v>7611</v>
      </c>
      <c r="T6561" t="s">
        <v>3129</v>
      </c>
    </row>
    <row r="6562" spans="17:20">
      <c r="Q6562">
        <v>0.53064814814814798</v>
      </c>
      <c r="R6562">
        <v>1</v>
      </c>
      <c r="S6562" t="s">
        <v>7612</v>
      </c>
      <c r="T6562" t="s">
        <v>3074</v>
      </c>
    </row>
    <row r="6563" spans="17:20">
      <c r="Q6563">
        <v>0.53069444444444402</v>
      </c>
      <c r="R6563">
        <v>2</v>
      </c>
      <c r="S6563" t="s">
        <v>7613</v>
      </c>
      <c r="T6563" t="s">
        <v>3129</v>
      </c>
    </row>
    <row r="6564" spans="17:20">
      <c r="Q6564">
        <v>0.53071759259259299</v>
      </c>
      <c r="R6564">
        <v>1</v>
      </c>
      <c r="S6564" t="s">
        <v>7614</v>
      </c>
      <c r="T6564" t="s">
        <v>3129</v>
      </c>
    </row>
    <row r="6565" spans="17:20">
      <c r="Q6565">
        <v>0.53072916666666703</v>
      </c>
      <c r="R6565">
        <v>1</v>
      </c>
      <c r="S6565" t="s">
        <v>7615</v>
      </c>
      <c r="T6565" t="s">
        <v>3129</v>
      </c>
    </row>
    <row r="6566" spans="17:20">
      <c r="Q6566">
        <v>0.530752314814815</v>
      </c>
      <c r="R6566">
        <v>1</v>
      </c>
      <c r="S6566" t="s">
        <v>4207</v>
      </c>
      <c r="T6566" t="s">
        <v>3075</v>
      </c>
    </row>
    <row r="6567" spans="17:20">
      <c r="Q6567">
        <v>0.53077546296296296</v>
      </c>
      <c r="R6567">
        <v>1</v>
      </c>
      <c r="S6567" t="s">
        <v>7616</v>
      </c>
      <c r="T6567" t="s">
        <v>3129</v>
      </c>
    </row>
    <row r="6568" spans="17:20">
      <c r="Q6568">
        <v>0.530787037037037</v>
      </c>
      <c r="R6568">
        <v>2</v>
      </c>
      <c r="S6568" t="s">
        <v>7617</v>
      </c>
      <c r="T6568" t="s">
        <v>3075</v>
      </c>
    </row>
    <row r="6569" spans="17:20">
      <c r="Q6569">
        <v>0.53089120370370402</v>
      </c>
      <c r="R6569">
        <v>1</v>
      </c>
      <c r="S6569" t="s">
        <v>7618</v>
      </c>
      <c r="T6569" t="s">
        <v>3074</v>
      </c>
    </row>
    <row r="6570" spans="17:20">
      <c r="Q6570">
        <v>0.53108796296296301</v>
      </c>
      <c r="R6570">
        <v>3</v>
      </c>
      <c r="S6570" t="s">
        <v>7619</v>
      </c>
      <c r="T6570" t="s">
        <v>3071</v>
      </c>
    </row>
    <row r="6571" spans="17:20">
      <c r="Q6571">
        <v>0.53109953703703705</v>
      </c>
      <c r="R6571">
        <v>1</v>
      </c>
      <c r="S6571" t="s">
        <v>7620</v>
      </c>
      <c r="T6571" t="s">
        <v>3074</v>
      </c>
    </row>
    <row r="6572" spans="17:20">
      <c r="Q6572">
        <v>0.53113425925925895</v>
      </c>
      <c r="R6572">
        <v>1</v>
      </c>
      <c r="S6572" t="s">
        <v>3963</v>
      </c>
      <c r="T6572" t="s">
        <v>3127</v>
      </c>
    </row>
    <row r="6573" spans="17:20">
      <c r="Q6573">
        <v>0.53120370370370396</v>
      </c>
      <c r="R6573">
        <v>1</v>
      </c>
      <c r="S6573" t="s">
        <v>7621</v>
      </c>
      <c r="T6573" t="s">
        <v>3074</v>
      </c>
    </row>
    <row r="6574" spans="17:20">
      <c r="Q6574">
        <v>0.53120370370370396</v>
      </c>
      <c r="R6574">
        <v>2</v>
      </c>
      <c r="S6574" t="s">
        <v>7622</v>
      </c>
      <c r="T6574" t="s">
        <v>3075</v>
      </c>
    </row>
    <row r="6575" spans="17:20">
      <c r="Q6575">
        <v>0.53121527777777799</v>
      </c>
      <c r="R6575">
        <v>2</v>
      </c>
      <c r="S6575" t="s">
        <v>7623</v>
      </c>
      <c r="T6575" t="s">
        <v>3075</v>
      </c>
    </row>
    <row r="6576" spans="17:20">
      <c r="Q6576">
        <v>0.53122685185185203</v>
      </c>
      <c r="R6576">
        <v>1</v>
      </c>
      <c r="S6576" t="s">
        <v>7624</v>
      </c>
      <c r="T6576" t="s">
        <v>3074</v>
      </c>
    </row>
    <row r="6577" spans="17:20">
      <c r="Q6577">
        <v>0.53127314814814797</v>
      </c>
      <c r="R6577">
        <v>2</v>
      </c>
      <c r="S6577" t="s">
        <v>7625</v>
      </c>
      <c r="T6577" t="s">
        <v>3075</v>
      </c>
    </row>
    <row r="6578" spans="17:20">
      <c r="Q6578">
        <v>0.53133101851851805</v>
      </c>
      <c r="R6578">
        <v>1</v>
      </c>
      <c r="S6578" t="s">
        <v>7626</v>
      </c>
      <c r="T6578" t="s">
        <v>3075</v>
      </c>
    </row>
    <row r="6579" spans="17:20">
      <c r="Q6579">
        <v>0.53133101851851805</v>
      </c>
      <c r="R6579">
        <v>1</v>
      </c>
      <c r="S6579" t="s">
        <v>7627</v>
      </c>
      <c r="T6579" t="s">
        <v>3075</v>
      </c>
    </row>
    <row r="6580" spans="17:20">
      <c r="Q6580">
        <v>0.53134259259259298</v>
      </c>
      <c r="R6580">
        <v>1</v>
      </c>
      <c r="S6580" t="s">
        <v>7628</v>
      </c>
      <c r="T6580" t="s">
        <v>3075</v>
      </c>
    </row>
    <row r="6581" spans="17:20">
      <c r="Q6581">
        <v>0.53135416666666702</v>
      </c>
      <c r="R6581">
        <v>1</v>
      </c>
      <c r="S6581" t="s">
        <v>4065</v>
      </c>
      <c r="T6581" t="s">
        <v>3071</v>
      </c>
    </row>
    <row r="6582" spans="17:20">
      <c r="Q6582">
        <v>0.53136574074074105</v>
      </c>
      <c r="R6582">
        <v>1</v>
      </c>
      <c r="S6582" t="s">
        <v>7629</v>
      </c>
      <c r="T6582" t="s">
        <v>3072</v>
      </c>
    </row>
    <row r="6583" spans="17:20">
      <c r="Q6583">
        <v>0.53143518518518496</v>
      </c>
      <c r="R6583">
        <v>1</v>
      </c>
      <c r="S6583" t="s">
        <v>7630</v>
      </c>
      <c r="T6583" t="s">
        <v>3129</v>
      </c>
    </row>
    <row r="6584" spans="17:20">
      <c r="Q6584">
        <v>0.53152777777777804</v>
      </c>
      <c r="R6584">
        <v>1</v>
      </c>
      <c r="S6584" t="s">
        <v>7631</v>
      </c>
      <c r="T6584" t="s">
        <v>3070</v>
      </c>
    </row>
    <row r="6585" spans="17:20">
      <c r="Q6585">
        <v>0.53153935185185197</v>
      </c>
      <c r="R6585">
        <v>1</v>
      </c>
      <c r="S6585" t="s">
        <v>1605</v>
      </c>
      <c r="T6585" t="s">
        <v>3073</v>
      </c>
    </row>
    <row r="6586" spans="17:20">
      <c r="Q6586">
        <v>0.53155092592592601</v>
      </c>
      <c r="R6586">
        <v>1</v>
      </c>
      <c r="S6586" t="s">
        <v>2562</v>
      </c>
      <c r="T6586" t="s">
        <v>3071</v>
      </c>
    </row>
    <row r="6587" spans="17:20">
      <c r="Q6587">
        <v>0.53155092592592601</v>
      </c>
      <c r="R6587">
        <v>1</v>
      </c>
      <c r="S6587" t="s">
        <v>3773</v>
      </c>
      <c r="T6587" t="s">
        <v>3072</v>
      </c>
    </row>
    <row r="6588" spans="17:20">
      <c r="Q6588">
        <v>0.53156250000000005</v>
      </c>
      <c r="R6588">
        <v>1</v>
      </c>
      <c r="S6588" t="s">
        <v>2562</v>
      </c>
      <c r="T6588" t="s">
        <v>3071</v>
      </c>
    </row>
    <row r="6589" spans="17:20">
      <c r="Q6589">
        <v>0.53158564814814802</v>
      </c>
      <c r="R6589">
        <v>2</v>
      </c>
      <c r="S6589" t="s">
        <v>2562</v>
      </c>
      <c r="T6589" t="s">
        <v>3072</v>
      </c>
    </row>
    <row r="6590" spans="17:20">
      <c r="Q6590">
        <v>0.53159722222222205</v>
      </c>
      <c r="R6590">
        <v>1</v>
      </c>
      <c r="S6590" t="s">
        <v>7632</v>
      </c>
      <c r="T6590" t="s">
        <v>3070</v>
      </c>
    </row>
    <row r="6591" spans="17:20">
      <c r="Q6591">
        <v>0.531747685185185</v>
      </c>
      <c r="R6591">
        <v>1</v>
      </c>
      <c r="S6591" t="s">
        <v>7633</v>
      </c>
      <c r="T6591" t="s">
        <v>3071</v>
      </c>
    </row>
    <row r="6592" spans="17:20">
      <c r="Q6592">
        <v>0.531747685185185</v>
      </c>
      <c r="R6592">
        <v>1</v>
      </c>
      <c r="S6592" t="s">
        <v>3352</v>
      </c>
      <c r="T6592" t="s">
        <v>3127</v>
      </c>
    </row>
    <row r="6593" spans="17:20">
      <c r="Q6593">
        <v>0.53175925925925904</v>
      </c>
      <c r="R6593">
        <v>1</v>
      </c>
      <c r="S6593" t="s">
        <v>274</v>
      </c>
      <c r="T6593" t="s">
        <v>3073</v>
      </c>
    </row>
    <row r="6594" spans="17:20">
      <c r="Q6594">
        <v>0.53178240740740701</v>
      </c>
      <c r="R6594">
        <v>1</v>
      </c>
      <c r="S6594" t="s">
        <v>4410</v>
      </c>
      <c r="T6594" t="s">
        <v>3077</v>
      </c>
    </row>
    <row r="6595" spans="17:20">
      <c r="Q6595">
        <v>0.53178240740740701</v>
      </c>
      <c r="R6595">
        <v>1</v>
      </c>
      <c r="S6595" t="s">
        <v>3477</v>
      </c>
      <c r="T6595" t="s">
        <v>3078</v>
      </c>
    </row>
    <row r="6596" spans="17:20">
      <c r="Q6596">
        <v>0.53179398148148105</v>
      </c>
      <c r="R6596">
        <v>1</v>
      </c>
      <c r="S6596" t="s">
        <v>7634</v>
      </c>
      <c r="T6596" t="s">
        <v>3074</v>
      </c>
    </row>
    <row r="6597" spans="17:20">
      <c r="Q6597">
        <v>0.53181712962963001</v>
      </c>
      <c r="R6597">
        <v>2</v>
      </c>
      <c r="S6597" t="s">
        <v>7635</v>
      </c>
      <c r="T6597" t="s">
        <v>3075</v>
      </c>
    </row>
    <row r="6598" spans="17:20">
      <c r="Q6598">
        <v>0.53190972222222199</v>
      </c>
      <c r="R6598">
        <v>1</v>
      </c>
      <c r="S6598" t="s">
        <v>3844</v>
      </c>
      <c r="T6598" t="s">
        <v>3074</v>
      </c>
    </row>
    <row r="6599" spans="17:20">
      <c r="Q6599">
        <v>0.53193287037036996</v>
      </c>
      <c r="R6599">
        <v>1</v>
      </c>
      <c r="S6599" t="s">
        <v>7636</v>
      </c>
      <c r="T6599" t="s">
        <v>3072</v>
      </c>
    </row>
    <row r="6600" spans="17:20">
      <c r="Q6600">
        <v>0.53196759259259296</v>
      </c>
      <c r="R6600">
        <v>1</v>
      </c>
      <c r="S6600" t="s">
        <v>7637</v>
      </c>
      <c r="T6600" t="s">
        <v>3075</v>
      </c>
    </row>
    <row r="6601" spans="17:20">
      <c r="Q6601">
        <v>0.531979166666667</v>
      </c>
      <c r="R6601">
        <v>1</v>
      </c>
      <c r="S6601" t="s">
        <v>7638</v>
      </c>
      <c r="T6601" t="s">
        <v>3074</v>
      </c>
    </row>
    <row r="6602" spans="17:20">
      <c r="Q6602">
        <v>0.53199074074074104</v>
      </c>
      <c r="R6602">
        <v>1</v>
      </c>
      <c r="S6602" t="s">
        <v>7639</v>
      </c>
      <c r="T6602" t="s">
        <v>3075</v>
      </c>
    </row>
    <row r="6603" spans="17:20">
      <c r="Q6603">
        <v>0.53200231481481497</v>
      </c>
      <c r="R6603">
        <v>1</v>
      </c>
      <c r="S6603" t="s">
        <v>7640</v>
      </c>
      <c r="T6603" t="s">
        <v>3074</v>
      </c>
    </row>
    <row r="6604" spans="17:20">
      <c r="Q6604">
        <v>0.53201388888888901</v>
      </c>
      <c r="R6604">
        <v>1</v>
      </c>
      <c r="S6604" t="s">
        <v>7641</v>
      </c>
      <c r="T6604" t="s">
        <v>3075</v>
      </c>
    </row>
    <row r="6605" spans="17:20">
      <c r="Q6605">
        <v>0.53202546296296305</v>
      </c>
      <c r="R6605">
        <v>4</v>
      </c>
      <c r="S6605" t="s">
        <v>7642</v>
      </c>
      <c r="T6605" t="s">
        <v>3070</v>
      </c>
    </row>
    <row r="6606" spans="17:20">
      <c r="Q6606">
        <v>0.53206018518518505</v>
      </c>
      <c r="R6606">
        <v>1</v>
      </c>
      <c r="S6606" t="s">
        <v>7643</v>
      </c>
      <c r="T6606" t="s">
        <v>3070</v>
      </c>
    </row>
    <row r="6607" spans="17:20">
      <c r="Q6607">
        <v>0.53208333333333302</v>
      </c>
      <c r="R6607">
        <v>1</v>
      </c>
      <c r="S6607" t="s">
        <v>7644</v>
      </c>
      <c r="T6607" t="s">
        <v>3070</v>
      </c>
    </row>
    <row r="6608" spans="17:20">
      <c r="Q6608">
        <v>0.53210648148148099</v>
      </c>
      <c r="R6608">
        <v>1</v>
      </c>
      <c r="S6608" t="s">
        <v>4394</v>
      </c>
      <c r="T6608" t="s">
        <v>3074</v>
      </c>
    </row>
    <row r="6609" spans="17:20">
      <c r="Q6609">
        <v>0.53212962962962995</v>
      </c>
      <c r="R6609">
        <v>1</v>
      </c>
      <c r="S6609" t="s">
        <v>7645</v>
      </c>
      <c r="T6609" t="s">
        <v>3075</v>
      </c>
    </row>
    <row r="6610" spans="17:20">
      <c r="Q6610">
        <v>0.53215277777777803</v>
      </c>
      <c r="R6610">
        <v>1</v>
      </c>
      <c r="S6610" t="s">
        <v>7646</v>
      </c>
      <c r="T6610" t="s">
        <v>3075</v>
      </c>
    </row>
    <row r="6611" spans="17:20">
      <c r="Q6611">
        <v>0.53216435185185196</v>
      </c>
      <c r="R6611">
        <v>2</v>
      </c>
      <c r="S6611" t="s">
        <v>7647</v>
      </c>
      <c r="T6611" t="s">
        <v>3077</v>
      </c>
    </row>
    <row r="6612" spans="17:20">
      <c r="Q6612">
        <v>0.53224537037037001</v>
      </c>
      <c r="R6612">
        <v>4</v>
      </c>
      <c r="S6612" t="s">
        <v>7648</v>
      </c>
      <c r="T6612" t="s">
        <v>3075</v>
      </c>
    </row>
    <row r="6613" spans="17:20">
      <c r="Q6613">
        <v>0.53225694444444405</v>
      </c>
      <c r="R6613">
        <v>1</v>
      </c>
      <c r="S6613" t="s">
        <v>7649</v>
      </c>
      <c r="T6613" t="s">
        <v>3074</v>
      </c>
    </row>
    <row r="6614" spans="17:20">
      <c r="Q6614">
        <v>0.53237268518518499</v>
      </c>
      <c r="R6614">
        <v>1</v>
      </c>
      <c r="S6614" t="s">
        <v>7650</v>
      </c>
      <c r="T6614" t="s">
        <v>3075</v>
      </c>
    </row>
    <row r="6615" spans="17:20">
      <c r="Q6615">
        <v>0.53248842592592605</v>
      </c>
      <c r="R6615">
        <v>1</v>
      </c>
      <c r="S6615" t="s">
        <v>7651</v>
      </c>
      <c r="T6615" t="s">
        <v>3071</v>
      </c>
    </row>
    <row r="6616" spans="17:20">
      <c r="Q6616">
        <v>0.53252314814814805</v>
      </c>
      <c r="R6616">
        <v>1</v>
      </c>
      <c r="S6616" t="s">
        <v>7652</v>
      </c>
      <c r="T6616" t="s">
        <v>3074</v>
      </c>
    </row>
    <row r="6617" spans="17:20">
      <c r="Q6617">
        <v>0.53254629629629602</v>
      </c>
      <c r="R6617">
        <v>1</v>
      </c>
      <c r="S6617" t="s">
        <v>7653</v>
      </c>
      <c r="T6617" t="s">
        <v>3070</v>
      </c>
    </row>
    <row r="6618" spans="17:20">
      <c r="Q6618">
        <v>0.53263888888888899</v>
      </c>
      <c r="R6618">
        <v>1</v>
      </c>
      <c r="S6618" t="s">
        <v>7654</v>
      </c>
      <c r="T6618" t="s">
        <v>3070</v>
      </c>
    </row>
    <row r="6619" spans="17:20">
      <c r="Q6619">
        <v>0.53265046296296303</v>
      </c>
      <c r="R6619">
        <v>1</v>
      </c>
      <c r="S6619" t="s">
        <v>7655</v>
      </c>
      <c r="T6619" t="s">
        <v>3079</v>
      </c>
    </row>
    <row r="6620" spans="17:20">
      <c r="Q6620">
        <v>0.53265046296296303</v>
      </c>
      <c r="R6620">
        <v>1</v>
      </c>
      <c r="S6620" t="s">
        <v>7656</v>
      </c>
      <c r="T6620" t="s">
        <v>3070</v>
      </c>
    </row>
    <row r="6621" spans="17:20">
      <c r="Q6621">
        <v>0.53270833333333301</v>
      </c>
      <c r="R6621">
        <v>1</v>
      </c>
      <c r="S6621" t="s">
        <v>7657</v>
      </c>
      <c r="T6621" t="s">
        <v>3081</v>
      </c>
    </row>
    <row r="6622" spans="17:20">
      <c r="Q6622">
        <v>0.53271990740740705</v>
      </c>
      <c r="R6622">
        <v>3</v>
      </c>
      <c r="S6622" t="s">
        <v>7658</v>
      </c>
      <c r="T6622" t="s">
        <v>3075</v>
      </c>
    </row>
    <row r="6623" spans="17:20">
      <c r="Q6623">
        <v>0.53274305555555601</v>
      </c>
      <c r="R6623">
        <v>1</v>
      </c>
      <c r="S6623" t="s">
        <v>7659</v>
      </c>
      <c r="T6623" t="s">
        <v>3075</v>
      </c>
    </row>
    <row r="6624" spans="17:20">
      <c r="Q6624">
        <v>0.53278935185185206</v>
      </c>
      <c r="R6624">
        <v>1</v>
      </c>
      <c r="S6624" t="s">
        <v>7660</v>
      </c>
      <c r="T6624" t="s">
        <v>3075</v>
      </c>
    </row>
    <row r="6625" spans="17:20">
      <c r="Q6625">
        <v>0.53281250000000002</v>
      </c>
      <c r="R6625">
        <v>4</v>
      </c>
      <c r="S6625" t="s">
        <v>3986</v>
      </c>
      <c r="T6625" t="s">
        <v>3071</v>
      </c>
    </row>
    <row r="6626" spans="17:20">
      <c r="Q6626">
        <v>0.53291666666666704</v>
      </c>
      <c r="R6626">
        <v>1</v>
      </c>
      <c r="S6626" t="s">
        <v>546</v>
      </c>
      <c r="T6626" t="s">
        <v>3074</v>
      </c>
    </row>
    <row r="6627" spans="17:20">
      <c r="Q6627">
        <v>0.53296296296296297</v>
      </c>
      <c r="R6627">
        <v>3</v>
      </c>
      <c r="S6627" t="s">
        <v>3390</v>
      </c>
      <c r="T6627" t="s">
        <v>3072</v>
      </c>
    </row>
    <row r="6628" spans="17:20">
      <c r="Q6628">
        <v>0.53299768518518498</v>
      </c>
      <c r="R6628">
        <v>1</v>
      </c>
      <c r="S6628" t="s">
        <v>7661</v>
      </c>
      <c r="T6628" t="s">
        <v>3072</v>
      </c>
    </row>
    <row r="6629" spans="17:20">
      <c r="Q6629">
        <v>0.53302083333333306</v>
      </c>
      <c r="R6629">
        <v>2</v>
      </c>
      <c r="S6629" t="s">
        <v>7662</v>
      </c>
      <c r="T6629" t="s">
        <v>3075</v>
      </c>
    </row>
    <row r="6630" spans="17:20">
      <c r="Q6630">
        <v>0.53304398148148102</v>
      </c>
      <c r="R6630">
        <v>1</v>
      </c>
      <c r="S6630" t="s">
        <v>7663</v>
      </c>
      <c r="T6630" t="s">
        <v>3075</v>
      </c>
    </row>
    <row r="6631" spans="17:20">
      <c r="Q6631">
        <v>0.53307870370370403</v>
      </c>
      <c r="R6631">
        <v>1</v>
      </c>
      <c r="S6631" t="s">
        <v>7664</v>
      </c>
      <c r="T6631" t="s">
        <v>3070</v>
      </c>
    </row>
    <row r="6632" spans="17:20">
      <c r="Q6632">
        <v>0.53325231481481505</v>
      </c>
      <c r="R6632">
        <v>1</v>
      </c>
      <c r="S6632" t="s">
        <v>7665</v>
      </c>
      <c r="T6632" t="s">
        <v>3075</v>
      </c>
    </row>
    <row r="6633" spans="17:20">
      <c r="Q6633">
        <v>0.53326388888888898</v>
      </c>
      <c r="R6633">
        <v>1</v>
      </c>
      <c r="S6633" t="s">
        <v>7666</v>
      </c>
      <c r="T6633" t="s">
        <v>3070</v>
      </c>
    </row>
    <row r="6634" spans="17:20">
      <c r="Q6634">
        <v>0.53327546296296302</v>
      </c>
      <c r="R6634">
        <v>1</v>
      </c>
      <c r="S6634" t="s">
        <v>7667</v>
      </c>
      <c r="T6634" t="s">
        <v>3075</v>
      </c>
    </row>
    <row r="6635" spans="17:20">
      <c r="Q6635">
        <v>0.53331018518518503</v>
      </c>
      <c r="R6635">
        <v>1</v>
      </c>
      <c r="S6635" t="s">
        <v>7668</v>
      </c>
      <c r="T6635" t="s">
        <v>3090</v>
      </c>
    </row>
    <row r="6636" spans="17:20">
      <c r="Q6636">
        <v>0.53332175925925895</v>
      </c>
      <c r="R6636">
        <v>2</v>
      </c>
      <c r="S6636" t="s">
        <v>7669</v>
      </c>
      <c r="T6636" t="s">
        <v>3075</v>
      </c>
    </row>
    <row r="6637" spans="17:20">
      <c r="Q6637">
        <v>0.53337962962963004</v>
      </c>
      <c r="R6637">
        <v>1</v>
      </c>
      <c r="S6637" t="s">
        <v>7670</v>
      </c>
      <c r="T6637" t="s">
        <v>3127</v>
      </c>
    </row>
    <row r="6638" spans="17:20">
      <c r="Q6638">
        <v>0.53348379629629605</v>
      </c>
      <c r="R6638">
        <v>1</v>
      </c>
      <c r="S6638" t="s">
        <v>7671</v>
      </c>
      <c r="T6638" t="s">
        <v>3075</v>
      </c>
    </row>
    <row r="6639" spans="17:20">
      <c r="Q6639">
        <v>0.53354166666666702</v>
      </c>
      <c r="R6639">
        <v>1</v>
      </c>
      <c r="S6639" t="s">
        <v>7672</v>
      </c>
      <c r="T6639" t="s">
        <v>3075</v>
      </c>
    </row>
    <row r="6640" spans="17:20">
      <c r="Q6640">
        <v>0.53354166666666702</v>
      </c>
      <c r="R6640">
        <v>2</v>
      </c>
      <c r="S6640" t="s">
        <v>7673</v>
      </c>
      <c r="T6640" t="s">
        <v>3075</v>
      </c>
    </row>
    <row r="6641" spans="17:20">
      <c r="Q6641">
        <v>0.53356481481481499</v>
      </c>
      <c r="R6641">
        <v>1</v>
      </c>
      <c r="S6641" t="s">
        <v>7674</v>
      </c>
      <c r="T6641" t="s">
        <v>3127</v>
      </c>
    </row>
    <row r="6642" spans="17:20">
      <c r="Q6642">
        <v>0.53361111111111104</v>
      </c>
      <c r="R6642">
        <v>2</v>
      </c>
      <c r="S6642" t="s">
        <v>2385</v>
      </c>
      <c r="T6642" t="s">
        <v>3129</v>
      </c>
    </row>
    <row r="6643" spans="17:20">
      <c r="Q6643">
        <v>0.53368055555555605</v>
      </c>
      <c r="R6643">
        <v>1</v>
      </c>
      <c r="S6643" t="s">
        <v>7675</v>
      </c>
      <c r="T6643" t="s">
        <v>3072</v>
      </c>
    </row>
    <row r="6644" spans="17:20">
      <c r="Q6644">
        <v>0.53369212962962997</v>
      </c>
      <c r="R6644">
        <v>1</v>
      </c>
      <c r="S6644" t="s">
        <v>7676</v>
      </c>
      <c r="T6644" t="s">
        <v>3129</v>
      </c>
    </row>
    <row r="6645" spans="17:20">
      <c r="Q6645">
        <v>0.53370370370370401</v>
      </c>
      <c r="R6645">
        <v>2</v>
      </c>
      <c r="S6645" t="s">
        <v>7677</v>
      </c>
      <c r="T6645" t="s">
        <v>3071</v>
      </c>
    </row>
    <row r="6646" spans="17:20">
      <c r="Q6646">
        <v>0.53376157407407399</v>
      </c>
      <c r="R6646">
        <v>1</v>
      </c>
      <c r="S6646" t="s">
        <v>7678</v>
      </c>
      <c r="T6646" t="s">
        <v>3127</v>
      </c>
    </row>
    <row r="6647" spans="17:20">
      <c r="Q6647">
        <v>0.53376157407407399</v>
      </c>
      <c r="R6647">
        <v>1</v>
      </c>
      <c r="S6647" t="s">
        <v>4401</v>
      </c>
      <c r="T6647" t="s">
        <v>3074</v>
      </c>
    </row>
    <row r="6648" spans="17:20">
      <c r="Q6648">
        <v>0.533865740740741</v>
      </c>
      <c r="R6648">
        <v>1</v>
      </c>
      <c r="S6648" t="s">
        <v>7679</v>
      </c>
      <c r="T6648" t="s">
        <v>3075</v>
      </c>
    </row>
    <row r="6649" spans="17:20">
      <c r="Q6649">
        <v>0.53390046296296301</v>
      </c>
      <c r="R6649">
        <v>2</v>
      </c>
      <c r="S6649" t="s">
        <v>7680</v>
      </c>
      <c r="T6649" t="s">
        <v>3075</v>
      </c>
    </row>
    <row r="6650" spans="17:20">
      <c r="Q6650">
        <v>0.53391203703703705</v>
      </c>
      <c r="R6650">
        <v>1</v>
      </c>
      <c r="S6650" t="s">
        <v>7681</v>
      </c>
      <c r="T6650" t="s">
        <v>3129</v>
      </c>
    </row>
    <row r="6651" spans="17:20">
      <c r="Q6651">
        <v>0.53393518518518501</v>
      </c>
      <c r="R6651">
        <v>1</v>
      </c>
      <c r="S6651" t="s">
        <v>3879</v>
      </c>
      <c r="T6651" t="s">
        <v>3127</v>
      </c>
    </row>
    <row r="6652" spans="17:20">
      <c r="Q6652">
        <v>0.53396990740740702</v>
      </c>
      <c r="R6652">
        <v>1</v>
      </c>
      <c r="S6652" t="s">
        <v>3373</v>
      </c>
      <c r="T6652" t="s">
        <v>3071</v>
      </c>
    </row>
    <row r="6653" spans="17:20">
      <c r="Q6653">
        <v>0.53403935185185203</v>
      </c>
      <c r="R6653">
        <v>1</v>
      </c>
      <c r="S6653" t="s">
        <v>7682</v>
      </c>
      <c r="T6653" t="s">
        <v>3084</v>
      </c>
    </row>
    <row r="6654" spans="17:20">
      <c r="Q6654">
        <v>0.53408564814814796</v>
      </c>
      <c r="R6654">
        <v>1</v>
      </c>
      <c r="S6654" t="s">
        <v>7683</v>
      </c>
      <c r="T6654" t="s">
        <v>3129</v>
      </c>
    </row>
    <row r="6655" spans="17:20">
      <c r="Q6655">
        <v>0.53410879629629604</v>
      </c>
      <c r="R6655">
        <v>2</v>
      </c>
      <c r="S6655" t="s">
        <v>1839</v>
      </c>
      <c r="T6655" t="s">
        <v>3072</v>
      </c>
    </row>
    <row r="6656" spans="17:20">
      <c r="Q6656">
        <v>0.53423611111111102</v>
      </c>
      <c r="R6656">
        <v>1</v>
      </c>
      <c r="S6656" t="s">
        <v>7684</v>
      </c>
      <c r="T6656" t="s">
        <v>3070</v>
      </c>
    </row>
    <row r="6657" spans="17:20">
      <c r="Q6657">
        <v>0.53423611111111102</v>
      </c>
      <c r="R6657">
        <v>1</v>
      </c>
      <c r="S6657" t="s">
        <v>7685</v>
      </c>
      <c r="T6657" t="s">
        <v>3071</v>
      </c>
    </row>
    <row r="6658" spans="17:20">
      <c r="Q6658">
        <v>0.53436342592592601</v>
      </c>
      <c r="R6658">
        <v>1</v>
      </c>
      <c r="S6658" t="s">
        <v>3872</v>
      </c>
      <c r="T6658" t="s">
        <v>3074</v>
      </c>
    </row>
    <row r="6659" spans="17:20">
      <c r="Q6659">
        <v>0.53440972222222205</v>
      </c>
      <c r="R6659">
        <v>1</v>
      </c>
      <c r="S6659" t="s">
        <v>7686</v>
      </c>
      <c r="T6659" t="s">
        <v>3073</v>
      </c>
    </row>
    <row r="6660" spans="17:20">
      <c r="Q6660">
        <v>0.53449074074074099</v>
      </c>
      <c r="R6660">
        <v>1</v>
      </c>
      <c r="S6660" t="s">
        <v>4061</v>
      </c>
      <c r="T6660" t="s">
        <v>3071</v>
      </c>
    </row>
    <row r="6661" spans="17:20">
      <c r="Q6661">
        <v>0.53449074074074099</v>
      </c>
      <c r="R6661">
        <v>1</v>
      </c>
      <c r="S6661" t="s">
        <v>7687</v>
      </c>
      <c r="T6661" t="s">
        <v>3075</v>
      </c>
    </row>
    <row r="6662" spans="17:20">
      <c r="Q6662">
        <v>0.53450231481481503</v>
      </c>
      <c r="R6662">
        <v>1</v>
      </c>
      <c r="S6662" t="s">
        <v>7688</v>
      </c>
      <c r="T6662" t="s">
        <v>3075</v>
      </c>
    </row>
    <row r="6663" spans="17:20">
      <c r="Q6663">
        <v>0.53454861111111096</v>
      </c>
      <c r="R6663">
        <v>4</v>
      </c>
      <c r="S6663" t="s">
        <v>4774</v>
      </c>
      <c r="T6663" t="s">
        <v>3075</v>
      </c>
    </row>
    <row r="6664" spans="17:20">
      <c r="Q6664">
        <v>0.53460648148148104</v>
      </c>
      <c r="R6664">
        <v>1</v>
      </c>
      <c r="S6664" t="s">
        <v>3753</v>
      </c>
      <c r="T6664" t="s">
        <v>3072</v>
      </c>
    </row>
    <row r="6665" spans="17:20">
      <c r="Q6665">
        <v>0.53483796296296304</v>
      </c>
      <c r="R6665">
        <v>2</v>
      </c>
      <c r="S6665" t="s">
        <v>7689</v>
      </c>
      <c r="T6665" t="s">
        <v>3075</v>
      </c>
    </row>
    <row r="6666" spans="17:20">
      <c r="Q6666">
        <v>0.53494212962962995</v>
      </c>
      <c r="R6666">
        <v>1</v>
      </c>
      <c r="S6666" t="s">
        <v>7690</v>
      </c>
      <c r="T6666" t="s">
        <v>3071</v>
      </c>
    </row>
    <row r="6667" spans="17:20">
      <c r="Q6667">
        <v>0.53500000000000003</v>
      </c>
      <c r="R6667">
        <v>1</v>
      </c>
      <c r="S6667" t="s">
        <v>7691</v>
      </c>
      <c r="T6667" t="s">
        <v>3071</v>
      </c>
    </row>
    <row r="6668" spans="17:20">
      <c r="Q6668">
        <v>0.53505787037037</v>
      </c>
      <c r="R6668">
        <v>2</v>
      </c>
      <c r="S6668" t="s">
        <v>7692</v>
      </c>
      <c r="T6668" t="s">
        <v>3129</v>
      </c>
    </row>
    <row r="6669" spans="17:20">
      <c r="Q6669">
        <v>0.53509259259259301</v>
      </c>
      <c r="R6669">
        <v>2</v>
      </c>
      <c r="S6669" t="s">
        <v>7693</v>
      </c>
      <c r="T6669" t="s">
        <v>3129</v>
      </c>
    </row>
    <row r="6670" spans="17:20">
      <c r="Q6670">
        <v>0.53512731481481501</v>
      </c>
      <c r="R6670">
        <v>1</v>
      </c>
      <c r="S6670" t="s">
        <v>7694</v>
      </c>
      <c r="T6670" t="s">
        <v>3129</v>
      </c>
    </row>
    <row r="6671" spans="17:20">
      <c r="Q6671">
        <v>0.53516203703703702</v>
      </c>
      <c r="R6671">
        <v>1</v>
      </c>
      <c r="S6671" t="s">
        <v>7695</v>
      </c>
      <c r="T6671" t="s">
        <v>3071</v>
      </c>
    </row>
    <row r="6672" spans="17:20">
      <c r="Q6672">
        <v>0.53518518518518499</v>
      </c>
      <c r="R6672">
        <v>2</v>
      </c>
      <c r="S6672" t="s">
        <v>7696</v>
      </c>
      <c r="T6672" t="s">
        <v>3129</v>
      </c>
    </row>
    <row r="6673" spans="17:20">
      <c r="Q6673">
        <v>0.53538194444444398</v>
      </c>
      <c r="R6673">
        <v>1</v>
      </c>
      <c r="S6673" t="s">
        <v>3445</v>
      </c>
      <c r="T6673" t="s">
        <v>3086</v>
      </c>
    </row>
    <row r="6674" spans="17:20">
      <c r="Q6674">
        <v>0.53553240740740704</v>
      </c>
      <c r="R6674">
        <v>1</v>
      </c>
      <c r="S6674" t="s">
        <v>7697</v>
      </c>
      <c r="T6674" t="s">
        <v>3072</v>
      </c>
    </row>
    <row r="6675" spans="17:20">
      <c r="Q6675">
        <v>0.53559027777777801</v>
      </c>
      <c r="R6675">
        <v>1</v>
      </c>
      <c r="S6675" t="s">
        <v>3238</v>
      </c>
      <c r="T6675" t="s">
        <v>3129</v>
      </c>
    </row>
    <row r="6676" spans="17:20">
      <c r="Q6676">
        <v>0.53561342592592598</v>
      </c>
      <c r="R6676">
        <v>2</v>
      </c>
      <c r="S6676" t="s">
        <v>4321</v>
      </c>
      <c r="T6676" t="s">
        <v>3074</v>
      </c>
    </row>
    <row r="6677" spans="17:20">
      <c r="Q6677">
        <v>0.53572916666666703</v>
      </c>
      <c r="R6677">
        <v>1</v>
      </c>
      <c r="S6677" t="s">
        <v>3772</v>
      </c>
      <c r="T6677" t="s">
        <v>3074</v>
      </c>
    </row>
    <row r="6678" spans="17:20">
      <c r="Q6678">
        <v>0.53582175925925901</v>
      </c>
      <c r="R6678">
        <v>1</v>
      </c>
      <c r="S6678" t="s">
        <v>868</v>
      </c>
      <c r="T6678" t="s">
        <v>3127</v>
      </c>
    </row>
    <row r="6679" spans="17:20">
      <c r="Q6679">
        <v>0.53583333333333305</v>
      </c>
      <c r="R6679">
        <v>1</v>
      </c>
      <c r="S6679" t="s">
        <v>7698</v>
      </c>
      <c r="T6679" t="s">
        <v>3075</v>
      </c>
    </row>
    <row r="6680" spans="17:20">
      <c r="Q6680">
        <v>0.53584490740740698</v>
      </c>
      <c r="R6680">
        <v>1</v>
      </c>
      <c r="S6680" t="s">
        <v>7699</v>
      </c>
      <c r="T6680" t="s">
        <v>3075</v>
      </c>
    </row>
    <row r="6681" spans="17:20">
      <c r="Q6681">
        <v>0.53585648148148102</v>
      </c>
      <c r="R6681">
        <v>1</v>
      </c>
      <c r="S6681" t="s">
        <v>7700</v>
      </c>
      <c r="T6681" t="s">
        <v>3075</v>
      </c>
    </row>
    <row r="6682" spans="17:20">
      <c r="Q6682">
        <v>0.53591435185185199</v>
      </c>
      <c r="R6682">
        <v>2</v>
      </c>
      <c r="S6682" t="s">
        <v>7701</v>
      </c>
      <c r="T6682" t="s">
        <v>3071</v>
      </c>
    </row>
    <row r="6683" spans="17:20">
      <c r="Q6683">
        <v>0.53594907407407399</v>
      </c>
      <c r="R6683">
        <v>1</v>
      </c>
      <c r="S6683" t="s">
        <v>7702</v>
      </c>
      <c r="T6683" t="s">
        <v>3074</v>
      </c>
    </row>
    <row r="6684" spans="17:20">
      <c r="Q6684">
        <v>0.53596064814814803</v>
      </c>
      <c r="R6684">
        <v>1</v>
      </c>
      <c r="S6684" t="s">
        <v>4522</v>
      </c>
      <c r="T6684" t="s">
        <v>3074</v>
      </c>
    </row>
    <row r="6685" spans="17:20">
      <c r="Q6685">
        <v>0.53600694444444397</v>
      </c>
      <c r="R6685">
        <v>2</v>
      </c>
      <c r="S6685" t="s">
        <v>2936</v>
      </c>
      <c r="T6685" t="s">
        <v>3070</v>
      </c>
    </row>
    <row r="6686" spans="17:20">
      <c r="Q6686">
        <v>0.53607638888888898</v>
      </c>
      <c r="R6686">
        <v>1</v>
      </c>
      <c r="S6686" t="s">
        <v>7703</v>
      </c>
      <c r="T6686" t="s">
        <v>3126</v>
      </c>
    </row>
    <row r="6687" spans="17:20">
      <c r="Q6687">
        <v>0.53607638888888898</v>
      </c>
      <c r="R6687">
        <v>1</v>
      </c>
      <c r="S6687" t="s">
        <v>7704</v>
      </c>
      <c r="T6687" t="s">
        <v>3126</v>
      </c>
    </row>
    <row r="6688" spans="17:20">
      <c r="Q6688">
        <v>0.53615740740740703</v>
      </c>
      <c r="R6688">
        <v>1</v>
      </c>
      <c r="S6688" t="s">
        <v>7705</v>
      </c>
      <c r="T6688" t="s">
        <v>3071</v>
      </c>
    </row>
    <row r="6689" spans="17:20">
      <c r="Q6689">
        <v>0.53615740740740703</v>
      </c>
      <c r="R6689">
        <v>1</v>
      </c>
      <c r="S6689" t="s">
        <v>3260</v>
      </c>
      <c r="T6689" t="s">
        <v>3073</v>
      </c>
    </row>
    <row r="6690" spans="17:20">
      <c r="Q6690">
        <v>0.53622685185185204</v>
      </c>
      <c r="R6690">
        <v>6</v>
      </c>
      <c r="S6690" t="s">
        <v>2562</v>
      </c>
      <c r="T6690" t="s">
        <v>3075</v>
      </c>
    </row>
    <row r="6691" spans="17:20">
      <c r="Q6691">
        <v>0.53623842592592597</v>
      </c>
      <c r="R6691">
        <v>1</v>
      </c>
      <c r="S6691" t="s">
        <v>3884</v>
      </c>
      <c r="T6691" t="s">
        <v>3074</v>
      </c>
    </row>
    <row r="6692" spans="17:20">
      <c r="Q6692">
        <v>0.53638888888888903</v>
      </c>
      <c r="R6692">
        <v>1</v>
      </c>
      <c r="S6692" t="s">
        <v>7706</v>
      </c>
      <c r="T6692" t="s">
        <v>3075</v>
      </c>
    </row>
    <row r="6693" spans="17:20">
      <c r="Q6693">
        <v>0.536446759259259</v>
      </c>
      <c r="R6693">
        <v>2</v>
      </c>
      <c r="S6693" t="s">
        <v>7707</v>
      </c>
      <c r="T6693" t="s">
        <v>3074</v>
      </c>
    </row>
    <row r="6694" spans="17:20">
      <c r="Q6694">
        <v>0.53649305555555604</v>
      </c>
      <c r="R6694">
        <v>1</v>
      </c>
      <c r="S6694" t="s">
        <v>7708</v>
      </c>
      <c r="T6694" t="s">
        <v>3075</v>
      </c>
    </row>
    <row r="6695" spans="17:20">
      <c r="Q6695">
        <v>0.53650462962962997</v>
      </c>
      <c r="R6695">
        <v>1</v>
      </c>
      <c r="S6695" t="s">
        <v>4314</v>
      </c>
      <c r="T6695" t="s">
        <v>3075</v>
      </c>
    </row>
    <row r="6696" spans="17:20">
      <c r="Q6696">
        <v>0.53653935185185198</v>
      </c>
      <c r="R6696">
        <v>1</v>
      </c>
      <c r="S6696" t="s">
        <v>7709</v>
      </c>
      <c r="T6696" t="s">
        <v>3072</v>
      </c>
    </row>
    <row r="6697" spans="17:20">
      <c r="Q6697">
        <v>0.53653935185185198</v>
      </c>
      <c r="R6697">
        <v>2</v>
      </c>
      <c r="S6697" t="s">
        <v>1581</v>
      </c>
      <c r="T6697" t="s">
        <v>3070</v>
      </c>
    </row>
    <row r="6698" spans="17:20">
      <c r="Q6698">
        <v>0.53657407407407398</v>
      </c>
      <c r="R6698">
        <v>1</v>
      </c>
      <c r="S6698" t="s">
        <v>7710</v>
      </c>
      <c r="T6698" t="s">
        <v>3075</v>
      </c>
    </row>
    <row r="6699" spans="17:20">
      <c r="Q6699">
        <v>0.53657407407407398</v>
      </c>
      <c r="R6699">
        <v>1</v>
      </c>
      <c r="S6699" t="s">
        <v>2562</v>
      </c>
      <c r="T6699" t="s">
        <v>3129</v>
      </c>
    </row>
    <row r="6700" spans="17:20">
      <c r="Q6700">
        <v>0.53659722222222195</v>
      </c>
      <c r="R6700">
        <v>4</v>
      </c>
      <c r="S6700" t="s">
        <v>7711</v>
      </c>
      <c r="T6700" t="s">
        <v>3075</v>
      </c>
    </row>
    <row r="6701" spans="17:20">
      <c r="Q6701">
        <v>0.53662037037037003</v>
      </c>
      <c r="R6701">
        <v>1</v>
      </c>
      <c r="S6701" t="s">
        <v>4055</v>
      </c>
      <c r="T6701" t="s">
        <v>3074</v>
      </c>
    </row>
    <row r="6702" spans="17:20">
      <c r="Q6702">
        <v>0.53664351851851899</v>
      </c>
      <c r="R6702">
        <v>1</v>
      </c>
      <c r="S6702" t="s">
        <v>7712</v>
      </c>
      <c r="T6702" t="s">
        <v>3129</v>
      </c>
    </row>
    <row r="6703" spans="17:20">
      <c r="Q6703">
        <v>0.53666666666666696</v>
      </c>
      <c r="R6703">
        <v>1</v>
      </c>
      <c r="S6703" t="s">
        <v>7713</v>
      </c>
      <c r="T6703" t="s">
        <v>3074</v>
      </c>
    </row>
    <row r="6704" spans="17:20">
      <c r="Q6704">
        <v>0.53668981481481504</v>
      </c>
      <c r="R6704">
        <v>1</v>
      </c>
      <c r="S6704" t="s">
        <v>7714</v>
      </c>
      <c r="T6704" t="s">
        <v>3075</v>
      </c>
    </row>
    <row r="6705" spans="17:20">
      <c r="Q6705">
        <v>0.53670138888888896</v>
      </c>
      <c r="R6705">
        <v>1</v>
      </c>
      <c r="S6705" t="s">
        <v>3419</v>
      </c>
      <c r="T6705" t="s">
        <v>3075</v>
      </c>
    </row>
    <row r="6706" spans="17:20">
      <c r="Q6706">
        <v>0.536712962962963</v>
      </c>
      <c r="R6706">
        <v>1</v>
      </c>
      <c r="S6706" t="s">
        <v>4662</v>
      </c>
      <c r="T6706" t="s">
        <v>3086</v>
      </c>
    </row>
    <row r="6707" spans="17:20">
      <c r="Q6707">
        <v>0.53682870370370395</v>
      </c>
      <c r="R6707">
        <v>3</v>
      </c>
      <c r="S6707" t="s">
        <v>7715</v>
      </c>
      <c r="T6707" t="s">
        <v>3075</v>
      </c>
    </row>
    <row r="6708" spans="17:20">
      <c r="Q6708">
        <v>0.53685185185185202</v>
      </c>
      <c r="R6708">
        <v>1</v>
      </c>
      <c r="S6708" t="s">
        <v>2562</v>
      </c>
      <c r="T6708" t="s">
        <v>3075</v>
      </c>
    </row>
    <row r="6709" spans="17:20">
      <c r="Q6709">
        <v>0.53686342592592595</v>
      </c>
      <c r="R6709">
        <v>1</v>
      </c>
      <c r="S6709" t="s">
        <v>7716</v>
      </c>
      <c r="T6709" t="s">
        <v>3075</v>
      </c>
    </row>
    <row r="6710" spans="17:20">
      <c r="Q6710">
        <v>0.53688657407407403</v>
      </c>
      <c r="R6710">
        <v>1</v>
      </c>
      <c r="S6710" t="s">
        <v>3880</v>
      </c>
      <c r="T6710" t="s">
        <v>3074</v>
      </c>
    </row>
    <row r="6711" spans="17:20">
      <c r="Q6711">
        <v>0.53689814814814796</v>
      </c>
      <c r="R6711">
        <v>1</v>
      </c>
      <c r="S6711" t="s">
        <v>7717</v>
      </c>
      <c r="T6711" t="s">
        <v>3084</v>
      </c>
    </row>
    <row r="6712" spans="17:20">
      <c r="Q6712">
        <v>0.53695601851851804</v>
      </c>
      <c r="R6712">
        <v>1</v>
      </c>
      <c r="S6712" t="s">
        <v>7718</v>
      </c>
      <c r="T6712" t="s">
        <v>3075</v>
      </c>
    </row>
    <row r="6713" spans="17:20">
      <c r="Q6713">
        <v>0.53700231481481497</v>
      </c>
      <c r="R6713">
        <v>1</v>
      </c>
      <c r="S6713" t="s">
        <v>4658</v>
      </c>
      <c r="T6713" t="s">
        <v>3073</v>
      </c>
    </row>
    <row r="6714" spans="17:20">
      <c r="Q6714">
        <v>0.53703703703703698</v>
      </c>
      <c r="R6714">
        <v>1</v>
      </c>
      <c r="S6714" t="s">
        <v>7719</v>
      </c>
      <c r="T6714" t="s">
        <v>3071</v>
      </c>
    </row>
    <row r="6715" spans="17:20">
      <c r="Q6715">
        <v>0.53704861111111102</v>
      </c>
      <c r="R6715">
        <v>1</v>
      </c>
      <c r="S6715" t="s">
        <v>7720</v>
      </c>
      <c r="T6715" t="s">
        <v>3072</v>
      </c>
    </row>
    <row r="6716" spans="17:20">
      <c r="Q6716">
        <v>0.53711805555555603</v>
      </c>
      <c r="R6716">
        <v>1</v>
      </c>
      <c r="S6716" t="s">
        <v>4539</v>
      </c>
      <c r="T6716" t="s">
        <v>3074</v>
      </c>
    </row>
    <row r="6717" spans="17:20">
      <c r="Q6717">
        <v>0.537141203703704</v>
      </c>
      <c r="R6717">
        <v>1</v>
      </c>
      <c r="S6717" t="s">
        <v>7721</v>
      </c>
      <c r="T6717" t="s">
        <v>3071</v>
      </c>
    </row>
    <row r="6718" spans="17:20">
      <c r="Q6718">
        <v>0.53718750000000004</v>
      </c>
      <c r="R6718">
        <v>1</v>
      </c>
      <c r="S6718" t="s">
        <v>7722</v>
      </c>
      <c r="T6718" t="s">
        <v>3072</v>
      </c>
    </row>
    <row r="6719" spans="17:20">
      <c r="Q6719">
        <v>0.53724537037037001</v>
      </c>
      <c r="R6719">
        <v>2</v>
      </c>
      <c r="S6719" t="s">
        <v>7723</v>
      </c>
      <c r="T6719" t="s">
        <v>3075</v>
      </c>
    </row>
    <row r="6720" spans="17:20">
      <c r="Q6720">
        <v>0.53725694444444405</v>
      </c>
      <c r="R6720">
        <v>1</v>
      </c>
      <c r="S6720" t="s">
        <v>2544</v>
      </c>
      <c r="T6720" t="s">
        <v>3071</v>
      </c>
    </row>
    <row r="6721" spans="17:20">
      <c r="Q6721">
        <v>0.53738425925925903</v>
      </c>
      <c r="R6721">
        <v>1</v>
      </c>
      <c r="S6721" t="s">
        <v>7724</v>
      </c>
      <c r="T6721" t="s">
        <v>3070</v>
      </c>
    </row>
    <row r="6722" spans="17:20">
      <c r="Q6722">
        <v>0.53738425925925903</v>
      </c>
      <c r="R6722">
        <v>1</v>
      </c>
      <c r="S6722" t="s">
        <v>3135</v>
      </c>
      <c r="T6722" t="s">
        <v>3071</v>
      </c>
    </row>
    <row r="6723" spans="17:20">
      <c r="Q6723">
        <v>0.53744212962963001</v>
      </c>
      <c r="R6723">
        <v>1</v>
      </c>
      <c r="S6723" t="s">
        <v>7725</v>
      </c>
      <c r="T6723" t="s">
        <v>3072</v>
      </c>
    </row>
    <row r="6724" spans="17:20">
      <c r="Q6724">
        <v>0.53744212962963001</v>
      </c>
      <c r="R6724">
        <v>1</v>
      </c>
      <c r="S6724" t="s">
        <v>7726</v>
      </c>
      <c r="T6724" t="s">
        <v>3074</v>
      </c>
    </row>
    <row r="6725" spans="17:20">
      <c r="Q6725">
        <v>0.53745370370370404</v>
      </c>
      <c r="R6725">
        <v>1</v>
      </c>
      <c r="S6725" t="s">
        <v>7727</v>
      </c>
      <c r="T6725" t="s">
        <v>3075</v>
      </c>
    </row>
    <row r="6726" spans="17:20">
      <c r="Q6726">
        <v>0.53754629629629602</v>
      </c>
      <c r="R6726">
        <v>1</v>
      </c>
      <c r="S6726" t="s">
        <v>7728</v>
      </c>
      <c r="T6726" t="s">
        <v>3071</v>
      </c>
    </row>
    <row r="6727" spans="17:20">
      <c r="Q6727">
        <v>0.53758101851851803</v>
      </c>
      <c r="R6727">
        <v>1</v>
      </c>
      <c r="S6727" t="s">
        <v>7729</v>
      </c>
      <c r="T6727" t="s">
        <v>3071</v>
      </c>
    </row>
    <row r="6728" spans="17:20">
      <c r="Q6728">
        <v>0.53762731481481496</v>
      </c>
      <c r="R6728">
        <v>1</v>
      </c>
      <c r="S6728" t="s">
        <v>7730</v>
      </c>
      <c r="T6728" t="s">
        <v>3075</v>
      </c>
    </row>
    <row r="6729" spans="17:20">
      <c r="Q6729">
        <v>0.53765046296296304</v>
      </c>
      <c r="R6729">
        <v>1</v>
      </c>
      <c r="S6729" t="s">
        <v>4322</v>
      </c>
      <c r="T6729" t="s">
        <v>3072</v>
      </c>
    </row>
    <row r="6730" spans="17:20">
      <c r="Q6730">
        <v>0.53773148148148198</v>
      </c>
      <c r="R6730">
        <v>2</v>
      </c>
      <c r="S6730" t="s">
        <v>7731</v>
      </c>
      <c r="T6730" t="s">
        <v>3075</v>
      </c>
    </row>
    <row r="6731" spans="17:20">
      <c r="Q6731">
        <v>0.53777777777777802</v>
      </c>
      <c r="R6731">
        <v>1</v>
      </c>
      <c r="S6731" t="s">
        <v>7732</v>
      </c>
      <c r="T6731" t="s">
        <v>3086</v>
      </c>
    </row>
    <row r="6732" spans="17:20">
      <c r="Q6732">
        <v>0.53778935185185195</v>
      </c>
      <c r="R6732">
        <v>1</v>
      </c>
      <c r="S6732" t="s">
        <v>7733</v>
      </c>
      <c r="T6732" t="s">
        <v>3070</v>
      </c>
    </row>
    <row r="6733" spans="17:20">
      <c r="Q6733">
        <v>0.53780092592592599</v>
      </c>
      <c r="R6733">
        <v>1</v>
      </c>
      <c r="S6733" t="s">
        <v>7734</v>
      </c>
      <c r="T6733" t="s">
        <v>3075</v>
      </c>
    </row>
    <row r="6734" spans="17:20">
      <c r="Q6734">
        <v>0.53783564814814799</v>
      </c>
      <c r="R6734">
        <v>1</v>
      </c>
      <c r="S6734" t="s">
        <v>7735</v>
      </c>
      <c r="T6734" t="s">
        <v>3075</v>
      </c>
    </row>
    <row r="6735" spans="17:20">
      <c r="Q6735">
        <v>0.53784722222222203</v>
      </c>
      <c r="R6735">
        <v>1</v>
      </c>
      <c r="S6735" t="s">
        <v>7736</v>
      </c>
      <c r="T6735" t="s">
        <v>3075</v>
      </c>
    </row>
    <row r="6736" spans="17:20">
      <c r="Q6736">
        <v>0.53788194444444404</v>
      </c>
      <c r="R6736">
        <v>2</v>
      </c>
      <c r="S6736" t="s">
        <v>7737</v>
      </c>
      <c r="T6736" t="s">
        <v>3070</v>
      </c>
    </row>
    <row r="6737" spans="17:20">
      <c r="Q6737">
        <v>0.53791666666666704</v>
      </c>
      <c r="R6737">
        <v>2</v>
      </c>
      <c r="S6737" t="s">
        <v>2562</v>
      </c>
      <c r="T6737" t="s">
        <v>3075</v>
      </c>
    </row>
    <row r="6738" spans="17:20">
      <c r="Q6738">
        <v>0.53795138888888905</v>
      </c>
      <c r="R6738">
        <v>1</v>
      </c>
      <c r="S6738" t="s">
        <v>2562</v>
      </c>
      <c r="T6738" t="s">
        <v>3075</v>
      </c>
    </row>
    <row r="6739" spans="17:20">
      <c r="Q6739">
        <v>0.53804398148148103</v>
      </c>
      <c r="R6739">
        <v>3</v>
      </c>
      <c r="S6739" t="s">
        <v>7738</v>
      </c>
      <c r="T6739" t="s">
        <v>3071</v>
      </c>
    </row>
    <row r="6740" spans="17:20">
      <c r="Q6740">
        <v>0.53807870370370403</v>
      </c>
      <c r="R6740">
        <v>1</v>
      </c>
      <c r="S6740" t="s">
        <v>7739</v>
      </c>
      <c r="T6740" t="s">
        <v>3083</v>
      </c>
    </row>
    <row r="6741" spans="17:20">
      <c r="Q6741">
        <v>0.53807870370370403</v>
      </c>
      <c r="R6741">
        <v>2</v>
      </c>
      <c r="S6741" t="s">
        <v>7740</v>
      </c>
      <c r="T6741" t="s">
        <v>3070</v>
      </c>
    </row>
    <row r="6742" spans="17:20">
      <c r="Q6742">
        <v>0.53807870370370403</v>
      </c>
      <c r="R6742">
        <v>2</v>
      </c>
      <c r="S6742" t="s">
        <v>2562</v>
      </c>
      <c r="T6742" t="s">
        <v>3075</v>
      </c>
    </row>
    <row r="6743" spans="17:20">
      <c r="Q6743">
        <v>0.53809027777777796</v>
      </c>
      <c r="R6743">
        <v>2</v>
      </c>
      <c r="S6743" t="s">
        <v>7741</v>
      </c>
      <c r="T6743" t="s">
        <v>3075</v>
      </c>
    </row>
    <row r="6744" spans="17:20">
      <c r="Q6744">
        <v>0.53814814814814804</v>
      </c>
      <c r="R6744">
        <v>1</v>
      </c>
      <c r="S6744" t="s">
        <v>7742</v>
      </c>
      <c r="T6744" t="s">
        <v>3076</v>
      </c>
    </row>
    <row r="6745" spans="17:20">
      <c r="Q6745">
        <v>0.53828703703703695</v>
      </c>
      <c r="R6745">
        <v>1</v>
      </c>
      <c r="S6745" t="s">
        <v>7743</v>
      </c>
      <c r="T6745" t="s">
        <v>3075</v>
      </c>
    </row>
    <row r="6746" spans="17:20">
      <c r="Q6746">
        <v>0.53832175925925896</v>
      </c>
      <c r="R6746">
        <v>2</v>
      </c>
      <c r="S6746" t="s">
        <v>165</v>
      </c>
      <c r="T6746" t="s">
        <v>3072</v>
      </c>
    </row>
    <row r="6747" spans="17:20">
      <c r="Q6747">
        <v>0.53832175925925896</v>
      </c>
      <c r="R6747">
        <v>1</v>
      </c>
      <c r="S6747" t="s">
        <v>4395</v>
      </c>
      <c r="T6747" t="s">
        <v>3074</v>
      </c>
    </row>
    <row r="6748" spans="17:20">
      <c r="Q6748">
        <v>0.53832175925925896</v>
      </c>
      <c r="R6748">
        <v>1</v>
      </c>
      <c r="S6748" t="s">
        <v>2939</v>
      </c>
      <c r="T6748" t="s">
        <v>3129</v>
      </c>
    </row>
    <row r="6749" spans="17:20">
      <c r="Q6749">
        <v>0.53834490740740704</v>
      </c>
      <c r="R6749">
        <v>1</v>
      </c>
      <c r="S6749" t="s">
        <v>2562</v>
      </c>
      <c r="T6749" t="s">
        <v>3075</v>
      </c>
    </row>
    <row r="6750" spans="17:20">
      <c r="Q6750">
        <v>0.53835648148148196</v>
      </c>
      <c r="R6750">
        <v>1</v>
      </c>
      <c r="S6750" t="s">
        <v>7744</v>
      </c>
      <c r="T6750" t="s">
        <v>3074</v>
      </c>
    </row>
    <row r="6751" spans="17:20">
      <c r="Q6751">
        <v>0.53835648148148196</v>
      </c>
      <c r="R6751">
        <v>1</v>
      </c>
      <c r="S6751" t="s">
        <v>7745</v>
      </c>
      <c r="T6751" t="s">
        <v>3075</v>
      </c>
    </row>
    <row r="6752" spans="17:20">
      <c r="Q6752">
        <v>0.53841435185185205</v>
      </c>
      <c r="R6752">
        <v>1</v>
      </c>
      <c r="S6752" t="s">
        <v>7746</v>
      </c>
      <c r="T6752" t="s">
        <v>3075</v>
      </c>
    </row>
    <row r="6753" spans="17:20">
      <c r="Q6753">
        <v>0.53843750000000001</v>
      </c>
      <c r="R6753">
        <v>3</v>
      </c>
      <c r="S6753" t="s">
        <v>2562</v>
      </c>
      <c r="T6753" t="s">
        <v>3075</v>
      </c>
    </row>
    <row r="6754" spans="17:20">
      <c r="Q6754">
        <v>0.53857638888888903</v>
      </c>
      <c r="R6754">
        <v>2</v>
      </c>
      <c r="S6754" t="s">
        <v>7747</v>
      </c>
      <c r="T6754" t="s">
        <v>3070</v>
      </c>
    </row>
    <row r="6755" spans="17:20">
      <c r="Q6755">
        <v>0.53857638888888903</v>
      </c>
      <c r="R6755">
        <v>1</v>
      </c>
      <c r="S6755" t="s">
        <v>2055</v>
      </c>
      <c r="T6755" t="s">
        <v>3071</v>
      </c>
    </row>
    <row r="6756" spans="17:20">
      <c r="Q6756">
        <v>0.53862268518518497</v>
      </c>
      <c r="R6756">
        <v>1</v>
      </c>
      <c r="S6756" t="s">
        <v>7748</v>
      </c>
      <c r="T6756" t="s">
        <v>3075</v>
      </c>
    </row>
    <row r="6757" spans="17:20">
      <c r="Q6757">
        <v>0.53865740740740697</v>
      </c>
      <c r="R6757">
        <v>4</v>
      </c>
      <c r="S6757" t="s">
        <v>7749</v>
      </c>
      <c r="T6757" t="s">
        <v>3075</v>
      </c>
    </row>
    <row r="6758" spans="17:20">
      <c r="Q6758">
        <v>0.53869212962962998</v>
      </c>
      <c r="R6758">
        <v>2</v>
      </c>
      <c r="S6758" t="s">
        <v>3868</v>
      </c>
      <c r="T6758" t="s">
        <v>3077</v>
      </c>
    </row>
    <row r="6759" spans="17:20">
      <c r="Q6759">
        <v>0.53870370370370402</v>
      </c>
      <c r="R6759">
        <v>1</v>
      </c>
      <c r="S6759" t="s">
        <v>7750</v>
      </c>
      <c r="T6759" t="s">
        <v>3071</v>
      </c>
    </row>
    <row r="6760" spans="17:20">
      <c r="Q6760">
        <v>0.538796296296296</v>
      </c>
      <c r="R6760">
        <v>1</v>
      </c>
      <c r="S6760" t="s">
        <v>7751</v>
      </c>
      <c r="T6760" t="s">
        <v>3075</v>
      </c>
    </row>
    <row r="6761" spans="17:20">
      <c r="Q6761">
        <v>0.53892361111111098</v>
      </c>
      <c r="R6761">
        <v>1</v>
      </c>
      <c r="S6761" t="s">
        <v>7752</v>
      </c>
      <c r="T6761" t="s">
        <v>3077</v>
      </c>
    </row>
    <row r="6762" spans="17:20">
      <c r="Q6762">
        <v>0.53892361111111098</v>
      </c>
      <c r="R6762">
        <v>1</v>
      </c>
      <c r="S6762" t="s">
        <v>7753</v>
      </c>
      <c r="T6762" t="s">
        <v>3075</v>
      </c>
    </row>
    <row r="6763" spans="17:20">
      <c r="Q6763">
        <v>0.53899305555555599</v>
      </c>
      <c r="R6763">
        <v>1</v>
      </c>
      <c r="S6763" t="s">
        <v>7754</v>
      </c>
      <c r="T6763" t="s">
        <v>3076</v>
      </c>
    </row>
    <row r="6764" spans="17:20">
      <c r="Q6764">
        <v>0.53902777777777799</v>
      </c>
      <c r="R6764">
        <v>1</v>
      </c>
      <c r="S6764" t="s">
        <v>7755</v>
      </c>
      <c r="T6764" t="s">
        <v>3075</v>
      </c>
    </row>
    <row r="6765" spans="17:20">
      <c r="Q6765">
        <v>0.53907407407407404</v>
      </c>
      <c r="R6765">
        <v>1</v>
      </c>
      <c r="S6765" t="s">
        <v>7756</v>
      </c>
      <c r="T6765" t="s">
        <v>3129</v>
      </c>
    </row>
    <row r="6766" spans="17:20">
      <c r="Q6766">
        <v>0.53907407407407404</v>
      </c>
      <c r="R6766">
        <v>1</v>
      </c>
      <c r="S6766" t="s">
        <v>7757</v>
      </c>
      <c r="T6766" t="s">
        <v>3075</v>
      </c>
    </row>
    <row r="6767" spans="17:20">
      <c r="Q6767">
        <v>0.53912037037036997</v>
      </c>
      <c r="R6767">
        <v>1</v>
      </c>
      <c r="S6767" t="s">
        <v>7758</v>
      </c>
      <c r="T6767" t="s">
        <v>3129</v>
      </c>
    </row>
    <row r="6768" spans="17:20">
      <c r="Q6768">
        <v>0.53914351851851805</v>
      </c>
      <c r="R6768">
        <v>1</v>
      </c>
      <c r="S6768" t="s">
        <v>7759</v>
      </c>
      <c r="T6768" t="s">
        <v>3075</v>
      </c>
    </row>
    <row r="6769" spans="17:20">
      <c r="Q6769">
        <v>0.53915509259259298</v>
      </c>
      <c r="R6769">
        <v>1</v>
      </c>
      <c r="S6769" t="s">
        <v>7760</v>
      </c>
      <c r="T6769" t="s">
        <v>3075</v>
      </c>
    </row>
    <row r="6770" spans="17:20">
      <c r="Q6770">
        <v>0.53916666666666702</v>
      </c>
      <c r="R6770">
        <v>1</v>
      </c>
      <c r="S6770" t="s">
        <v>7761</v>
      </c>
      <c r="T6770" t="s">
        <v>3087</v>
      </c>
    </row>
    <row r="6771" spans="17:20">
      <c r="Q6771">
        <v>0.53916666666666702</v>
      </c>
      <c r="R6771">
        <v>1</v>
      </c>
      <c r="S6771" t="s">
        <v>7762</v>
      </c>
      <c r="T6771" t="s">
        <v>3075</v>
      </c>
    </row>
    <row r="6772" spans="17:20">
      <c r="Q6772">
        <v>0.53921296296296295</v>
      </c>
      <c r="R6772">
        <v>2</v>
      </c>
      <c r="S6772" t="s">
        <v>7763</v>
      </c>
      <c r="T6772" t="s">
        <v>3078</v>
      </c>
    </row>
    <row r="6773" spans="17:20">
      <c r="Q6773">
        <v>0.53922453703703699</v>
      </c>
      <c r="R6773">
        <v>3</v>
      </c>
      <c r="S6773" t="s">
        <v>7764</v>
      </c>
      <c r="T6773" t="s">
        <v>3075</v>
      </c>
    </row>
    <row r="6774" spans="17:20">
      <c r="Q6774">
        <v>0.53922453703703699</v>
      </c>
      <c r="R6774">
        <v>1</v>
      </c>
      <c r="S6774" t="s">
        <v>2305</v>
      </c>
      <c r="T6774" t="s">
        <v>3129</v>
      </c>
    </row>
    <row r="6775" spans="17:20">
      <c r="Q6775">
        <v>0.53923611111111103</v>
      </c>
      <c r="R6775">
        <v>1</v>
      </c>
      <c r="S6775" t="s">
        <v>7765</v>
      </c>
      <c r="T6775" t="s">
        <v>3070</v>
      </c>
    </row>
    <row r="6776" spans="17:20">
      <c r="Q6776">
        <v>0.53924768518518496</v>
      </c>
      <c r="R6776">
        <v>1</v>
      </c>
      <c r="S6776" t="s">
        <v>7766</v>
      </c>
      <c r="T6776" t="s">
        <v>3086</v>
      </c>
    </row>
    <row r="6777" spans="17:20">
      <c r="Q6777">
        <v>0.539328703703704</v>
      </c>
      <c r="R6777">
        <v>2</v>
      </c>
      <c r="S6777" t="s">
        <v>7767</v>
      </c>
      <c r="T6777" t="s">
        <v>3075</v>
      </c>
    </row>
    <row r="6778" spans="17:20">
      <c r="Q6778">
        <v>0.53934027777777804</v>
      </c>
      <c r="R6778">
        <v>1</v>
      </c>
      <c r="S6778" t="s">
        <v>7768</v>
      </c>
      <c r="T6778" t="s">
        <v>3075</v>
      </c>
    </row>
    <row r="6779" spans="17:20">
      <c r="Q6779">
        <v>0.53936342592592601</v>
      </c>
      <c r="R6779">
        <v>1</v>
      </c>
      <c r="S6779" t="s">
        <v>3417</v>
      </c>
      <c r="T6779" t="s">
        <v>3074</v>
      </c>
    </row>
    <row r="6780" spans="17:20">
      <c r="Q6780">
        <v>0.53937500000000005</v>
      </c>
      <c r="R6780">
        <v>2</v>
      </c>
      <c r="S6780" t="s">
        <v>7769</v>
      </c>
      <c r="T6780" t="s">
        <v>3075</v>
      </c>
    </row>
    <row r="6781" spans="17:20">
      <c r="Q6781">
        <v>0.53940972222222205</v>
      </c>
      <c r="R6781">
        <v>1</v>
      </c>
      <c r="S6781" t="s">
        <v>7770</v>
      </c>
      <c r="T6781" t="s">
        <v>3075</v>
      </c>
    </row>
    <row r="6782" spans="17:20">
      <c r="Q6782">
        <v>0.53942129629629598</v>
      </c>
      <c r="R6782">
        <v>1</v>
      </c>
      <c r="S6782" t="s">
        <v>7771</v>
      </c>
      <c r="T6782" t="s">
        <v>3075</v>
      </c>
    </row>
    <row r="6783" spans="17:20">
      <c r="Q6783">
        <v>0.53949074074074099</v>
      </c>
      <c r="R6783">
        <v>1</v>
      </c>
      <c r="S6783" t="s">
        <v>7772</v>
      </c>
      <c r="T6783" t="s">
        <v>3072</v>
      </c>
    </row>
    <row r="6784" spans="17:20">
      <c r="Q6784">
        <v>0.53953703703703704</v>
      </c>
      <c r="R6784">
        <v>1</v>
      </c>
      <c r="S6784" t="s">
        <v>7773</v>
      </c>
      <c r="T6784" t="s">
        <v>3072</v>
      </c>
    </row>
    <row r="6785" spans="17:20">
      <c r="Q6785">
        <v>0.53953703703703704</v>
      </c>
      <c r="R6785">
        <v>1</v>
      </c>
      <c r="S6785" t="s">
        <v>4503</v>
      </c>
      <c r="T6785" t="s">
        <v>3070</v>
      </c>
    </row>
    <row r="6786" spans="17:20">
      <c r="Q6786">
        <v>0.53965277777777798</v>
      </c>
      <c r="R6786">
        <v>1</v>
      </c>
      <c r="S6786" t="s">
        <v>1042</v>
      </c>
      <c r="T6786" t="s">
        <v>3074</v>
      </c>
    </row>
    <row r="6787" spans="17:20">
      <c r="Q6787">
        <v>0.53967592592592595</v>
      </c>
      <c r="R6787">
        <v>2</v>
      </c>
      <c r="S6787" t="s">
        <v>7774</v>
      </c>
      <c r="T6787" t="s">
        <v>3075</v>
      </c>
    </row>
    <row r="6788" spans="17:20">
      <c r="Q6788">
        <v>0.53973379629629603</v>
      </c>
      <c r="R6788">
        <v>2</v>
      </c>
      <c r="S6788" t="s">
        <v>7775</v>
      </c>
      <c r="T6788" t="s">
        <v>3075</v>
      </c>
    </row>
    <row r="6789" spans="17:20">
      <c r="Q6789">
        <v>0.53973379629629603</v>
      </c>
      <c r="R6789">
        <v>4</v>
      </c>
      <c r="S6789" t="s">
        <v>2562</v>
      </c>
      <c r="T6789" t="s">
        <v>3075</v>
      </c>
    </row>
    <row r="6790" spans="17:20">
      <c r="Q6790">
        <v>0.53984953703703698</v>
      </c>
      <c r="R6790">
        <v>1</v>
      </c>
      <c r="S6790" t="s">
        <v>152</v>
      </c>
      <c r="T6790" t="s">
        <v>3073</v>
      </c>
    </row>
    <row r="6791" spans="17:20">
      <c r="Q6791">
        <v>0.53986111111111101</v>
      </c>
      <c r="R6791">
        <v>4</v>
      </c>
      <c r="S6791" t="s">
        <v>3734</v>
      </c>
      <c r="T6791" t="s">
        <v>3075</v>
      </c>
    </row>
    <row r="6792" spans="17:20">
      <c r="Q6792">
        <v>0.53986111111111101</v>
      </c>
      <c r="R6792">
        <v>1</v>
      </c>
      <c r="S6792" t="s">
        <v>7776</v>
      </c>
      <c r="T6792" t="s">
        <v>3127</v>
      </c>
    </row>
    <row r="6793" spans="17:20">
      <c r="Q6793">
        <v>0.53987268518518505</v>
      </c>
      <c r="R6793">
        <v>4</v>
      </c>
      <c r="S6793" t="s">
        <v>7777</v>
      </c>
      <c r="T6793" t="s">
        <v>3075</v>
      </c>
    </row>
    <row r="6794" spans="17:20">
      <c r="Q6794">
        <v>0.53988425925925898</v>
      </c>
      <c r="R6794">
        <v>1</v>
      </c>
      <c r="S6794" t="s">
        <v>7778</v>
      </c>
      <c r="T6794" t="s">
        <v>3129</v>
      </c>
    </row>
    <row r="6795" spans="17:20">
      <c r="Q6795">
        <v>0.53991898148148099</v>
      </c>
      <c r="R6795">
        <v>1</v>
      </c>
      <c r="S6795" t="s">
        <v>7779</v>
      </c>
      <c r="T6795" t="s">
        <v>3075</v>
      </c>
    </row>
    <row r="6796" spans="17:20">
      <c r="Q6796">
        <v>0.53993055555555602</v>
      </c>
      <c r="R6796">
        <v>1</v>
      </c>
      <c r="S6796" t="s">
        <v>2562</v>
      </c>
      <c r="T6796" t="s">
        <v>3075</v>
      </c>
    </row>
    <row r="6797" spans="17:20">
      <c r="Q6797">
        <v>0.54</v>
      </c>
      <c r="R6797">
        <v>1</v>
      </c>
      <c r="S6797" t="s">
        <v>7780</v>
      </c>
      <c r="T6797" t="s">
        <v>3074</v>
      </c>
    </row>
    <row r="6798" spans="17:20">
      <c r="Q6798">
        <v>0.54001157407407396</v>
      </c>
      <c r="R6798">
        <v>1</v>
      </c>
      <c r="S6798" t="s">
        <v>7781</v>
      </c>
      <c r="T6798" t="s">
        <v>3075</v>
      </c>
    </row>
    <row r="6799" spans="17:20">
      <c r="Q6799">
        <v>0.54001157407407396</v>
      </c>
      <c r="R6799">
        <v>2</v>
      </c>
      <c r="S6799" t="s">
        <v>7782</v>
      </c>
      <c r="T6799" t="s">
        <v>3075</v>
      </c>
    </row>
    <row r="6800" spans="17:20">
      <c r="Q6800">
        <v>0.540023148148148</v>
      </c>
      <c r="R6800">
        <v>1</v>
      </c>
      <c r="S6800" t="s">
        <v>7783</v>
      </c>
      <c r="T6800" t="s">
        <v>3075</v>
      </c>
    </row>
    <row r="6801" spans="17:20">
      <c r="Q6801">
        <v>0.54003472222222204</v>
      </c>
      <c r="R6801">
        <v>1</v>
      </c>
      <c r="S6801" t="s">
        <v>7784</v>
      </c>
      <c r="T6801" t="s">
        <v>3129</v>
      </c>
    </row>
    <row r="6802" spans="17:20">
      <c r="Q6802">
        <v>0.54004629629629597</v>
      </c>
      <c r="R6802">
        <v>1</v>
      </c>
      <c r="S6802" t="s">
        <v>7785</v>
      </c>
      <c r="T6802" t="s">
        <v>3075</v>
      </c>
    </row>
    <row r="6803" spans="17:20">
      <c r="Q6803">
        <v>0.54005787037037001</v>
      </c>
      <c r="R6803">
        <v>1</v>
      </c>
      <c r="S6803" t="s">
        <v>2562</v>
      </c>
      <c r="T6803" t="s">
        <v>3075</v>
      </c>
    </row>
    <row r="6804" spans="17:20">
      <c r="Q6804">
        <v>0.54008101851851897</v>
      </c>
      <c r="R6804">
        <v>1</v>
      </c>
      <c r="S6804" t="s">
        <v>7786</v>
      </c>
      <c r="T6804" t="s">
        <v>3070</v>
      </c>
    </row>
    <row r="6805" spans="17:20">
      <c r="Q6805">
        <v>0.54010416666666705</v>
      </c>
      <c r="R6805">
        <v>1</v>
      </c>
      <c r="S6805" t="s">
        <v>7787</v>
      </c>
      <c r="T6805" t="s">
        <v>3075</v>
      </c>
    </row>
    <row r="6806" spans="17:20">
      <c r="Q6806">
        <v>0.54011574074074098</v>
      </c>
      <c r="R6806">
        <v>1</v>
      </c>
      <c r="S6806" t="s">
        <v>7788</v>
      </c>
      <c r="T6806" t="s">
        <v>3070</v>
      </c>
    </row>
    <row r="6807" spans="17:20">
      <c r="Q6807">
        <v>0.54012731481481502</v>
      </c>
      <c r="R6807">
        <v>1</v>
      </c>
      <c r="S6807" t="s">
        <v>7789</v>
      </c>
      <c r="T6807" t="s">
        <v>3075</v>
      </c>
    </row>
    <row r="6808" spans="17:20">
      <c r="Q6808">
        <v>0.54015046296296299</v>
      </c>
      <c r="R6808">
        <v>1</v>
      </c>
      <c r="S6808" t="s">
        <v>2442</v>
      </c>
      <c r="T6808" t="s">
        <v>3073</v>
      </c>
    </row>
    <row r="6809" spans="17:20">
      <c r="Q6809">
        <v>0.54025462962963</v>
      </c>
      <c r="R6809">
        <v>1</v>
      </c>
      <c r="S6809" t="s">
        <v>5101</v>
      </c>
      <c r="T6809" t="s">
        <v>3086</v>
      </c>
    </row>
    <row r="6810" spans="17:20">
      <c r="Q6810">
        <v>0.54040509259259295</v>
      </c>
      <c r="R6810">
        <v>1</v>
      </c>
      <c r="S6810" t="s">
        <v>4026</v>
      </c>
      <c r="T6810" t="s">
        <v>3075</v>
      </c>
    </row>
    <row r="6811" spans="17:20">
      <c r="Q6811">
        <v>0.54041666666666699</v>
      </c>
      <c r="R6811">
        <v>1</v>
      </c>
      <c r="S6811" t="s">
        <v>7790</v>
      </c>
      <c r="T6811" t="s">
        <v>3075</v>
      </c>
    </row>
    <row r="6812" spans="17:20">
      <c r="Q6812">
        <v>0.54042824074074103</v>
      </c>
      <c r="R6812">
        <v>1</v>
      </c>
      <c r="S6812" t="s">
        <v>4036</v>
      </c>
      <c r="T6812" t="s">
        <v>3075</v>
      </c>
    </row>
    <row r="6813" spans="17:20">
      <c r="Q6813">
        <v>0.54043981481481496</v>
      </c>
      <c r="R6813">
        <v>1</v>
      </c>
      <c r="S6813" t="s">
        <v>2562</v>
      </c>
      <c r="T6813" t="s">
        <v>3075</v>
      </c>
    </row>
    <row r="6814" spans="17:20">
      <c r="Q6814">
        <v>0.54062500000000002</v>
      </c>
      <c r="R6814">
        <v>1</v>
      </c>
      <c r="S6814" t="s">
        <v>7791</v>
      </c>
      <c r="T6814" t="s">
        <v>3075</v>
      </c>
    </row>
    <row r="6815" spans="17:20">
      <c r="Q6815">
        <v>0.54063657407407395</v>
      </c>
      <c r="R6815">
        <v>1</v>
      </c>
      <c r="S6815" t="s">
        <v>7792</v>
      </c>
      <c r="T6815" t="s">
        <v>3071</v>
      </c>
    </row>
    <row r="6816" spans="17:20">
      <c r="Q6816">
        <v>0.54067129629629596</v>
      </c>
      <c r="R6816">
        <v>1</v>
      </c>
      <c r="S6816" t="s">
        <v>7793</v>
      </c>
      <c r="T6816" t="s">
        <v>3071</v>
      </c>
    </row>
    <row r="6817" spans="17:20">
      <c r="Q6817">
        <v>0.54069444444444403</v>
      </c>
      <c r="R6817">
        <v>4</v>
      </c>
      <c r="S6817" t="s">
        <v>7794</v>
      </c>
      <c r="T6817" t="s">
        <v>3075</v>
      </c>
    </row>
    <row r="6818" spans="17:20">
      <c r="Q6818">
        <v>0.54070601851851896</v>
      </c>
      <c r="R6818">
        <v>2</v>
      </c>
      <c r="S6818" t="s">
        <v>3434</v>
      </c>
      <c r="T6818" t="s">
        <v>3072</v>
      </c>
    </row>
    <row r="6819" spans="17:20">
      <c r="Q6819">
        <v>0.54070601851851896</v>
      </c>
      <c r="R6819">
        <v>1</v>
      </c>
      <c r="S6819" t="s">
        <v>7795</v>
      </c>
      <c r="T6819" t="s">
        <v>3129</v>
      </c>
    </row>
    <row r="6820" spans="17:20">
      <c r="Q6820">
        <v>0.540717592592593</v>
      </c>
      <c r="R6820">
        <v>2</v>
      </c>
      <c r="S6820" t="s">
        <v>7796</v>
      </c>
      <c r="T6820" t="s">
        <v>3081</v>
      </c>
    </row>
    <row r="6821" spans="17:20">
      <c r="Q6821">
        <v>0.540717592592593</v>
      </c>
      <c r="R6821">
        <v>1</v>
      </c>
      <c r="S6821" t="s">
        <v>7797</v>
      </c>
      <c r="T6821" t="s">
        <v>3075</v>
      </c>
    </row>
    <row r="6822" spans="17:20">
      <c r="Q6822">
        <v>0.540752314814815</v>
      </c>
      <c r="R6822">
        <v>1</v>
      </c>
      <c r="S6822" t="s">
        <v>7798</v>
      </c>
      <c r="T6822" t="s">
        <v>3081</v>
      </c>
    </row>
    <row r="6823" spans="17:20">
      <c r="Q6823">
        <v>0.54079861111111105</v>
      </c>
      <c r="R6823">
        <v>1</v>
      </c>
      <c r="S6823" t="s">
        <v>7799</v>
      </c>
      <c r="T6823" t="s">
        <v>3071</v>
      </c>
    </row>
    <row r="6824" spans="17:20">
      <c r="Q6824">
        <v>0.54082175925925902</v>
      </c>
      <c r="R6824">
        <v>2</v>
      </c>
      <c r="S6824" t="s">
        <v>7800</v>
      </c>
      <c r="T6824" t="s">
        <v>3075</v>
      </c>
    </row>
    <row r="6825" spans="17:20">
      <c r="Q6825">
        <v>0.54083333333333306</v>
      </c>
      <c r="R6825">
        <v>2</v>
      </c>
      <c r="S6825" t="s">
        <v>2562</v>
      </c>
      <c r="T6825" t="s">
        <v>3075</v>
      </c>
    </row>
    <row r="6826" spans="17:20">
      <c r="Q6826">
        <v>0.54091435185185199</v>
      </c>
      <c r="R6826">
        <v>1</v>
      </c>
      <c r="S6826" t="s">
        <v>7801</v>
      </c>
      <c r="T6826" t="s">
        <v>3075</v>
      </c>
    </row>
    <row r="6827" spans="17:20">
      <c r="Q6827">
        <v>0.54093749999999996</v>
      </c>
      <c r="R6827">
        <v>1</v>
      </c>
      <c r="S6827" t="s">
        <v>3753</v>
      </c>
      <c r="T6827" t="s">
        <v>3129</v>
      </c>
    </row>
    <row r="6828" spans="17:20">
      <c r="Q6828">
        <v>0.54097222222222197</v>
      </c>
      <c r="R6828">
        <v>1</v>
      </c>
      <c r="S6828" t="s">
        <v>1895</v>
      </c>
      <c r="T6828" t="s">
        <v>3129</v>
      </c>
    </row>
    <row r="6829" spans="17:20">
      <c r="Q6829">
        <v>0.54107638888888898</v>
      </c>
      <c r="R6829">
        <v>1</v>
      </c>
      <c r="S6829" t="s">
        <v>7802</v>
      </c>
      <c r="T6829" t="s">
        <v>3075</v>
      </c>
    </row>
    <row r="6830" spans="17:20">
      <c r="Q6830">
        <v>0.54116898148148196</v>
      </c>
      <c r="R6830">
        <v>1</v>
      </c>
      <c r="S6830" t="s">
        <v>3454</v>
      </c>
      <c r="T6830" t="s">
        <v>3074</v>
      </c>
    </row>
    <row r="6831" spans="17:20">
      <c r="Q6831">
        <v>0.54120370370370396</v>
      </c>
      <c r="R6831">
        <v>1</v>
      </c>
      <c r="S6831" t="s">
        <v>4411</v>
      </c>
      <c r="T6831" t="s">
        <v>3074</v>
      </c>
    </row>
    <row r="6832" spans="17:20">
      <c r="Q6832">
        <v>0.54130787037036998</v>
      </c>
      <c r="R6832">
        <v>2</v>
      </c>
      <c r="S6832" t="s">
        <v>7803</v>
      </c>
      <c r="T6832" t="s">
        <v>3129</v>
      </c>
    </row>
    <row r="6833" spans="17:20">
      <c r="Q6833">
        <v>0.54133101851851895</v>
      </c>
      <c r="R6833">
        <v>1</v>
      </c>
      <c r="S6833" t="s">
        <v>7804</v>
      </c>
      <c r="T6833" t="s">
        <v>3073</v>
      </c>
    </row>
    <row r="6834" spans="17:20">
      <c r="Q6834">
        <v>0.54134259259259299</v>
      </c>
      <c r="R6834">
        <v>1</v>
      </c>
      <c r="S6834" t="s">
        <v>7805</v>
      </c>
      <c r="T6834" t="s">
        <v>3075</v>
      </c>
    </row>
    <row r="6835" spans="17:20">
      <c r="Q6835">
        <v>0.54134259259259299</v>
      </c>
      <c r="R6835">
        <v>1</v>
      </c>
      <c r="S6835" t="s">
        <v>3442</v>
      </c>
      <c r="T6835" t="s">
        <v>3074</v>
      </c>
    </row>
    <row r="6836" spans="17:20">
      <c r="Q6836">
        <v>0.54135416666666702</v>
      </c>
      <c r="R6836">
        <v>2</v>
      </c>
      <c r="S6836" t="s">
        <v>7806</v>
      </c>
      <c r="T6836" t="s">
        <v>3072</v>
      </c>
    </row>
    <row r="6837" spans="17:20">
      <c r="Q6837">
        <v>0.54135416666666702</v>
      </c>
      <c r="R6837">
        <v>1</v>
      </c>
      <c r="S6837" t="s">
        <v>3445</v>
      </c>
      <c r="T6837" t="s">
        <v>3071</v>
      </c>
    </row>
    <row r="6838" spans="17:20">
      <c r="Q6838">
        <v>0.54137731481481499</v>
      </c>
      <c r="R6838">
        <v>1</v>
      </c>
      <c r="S6838" t="s">
        <v>7807</v>
      </c>
      <c r="T6838" t="s">
        <v>3070</v>
      </c>
    </row>
    <row r="6839" spans="17:20">
      <c r="Q6839">
        <v>0.541412037037037</v>
      </c>
      <c r="R6839">
        <v>1</v>
      </c>
      <c r="S6839" t="s">
        <v>3458</v>
      </c>
      <c r="T6839" t="s">
        <v>3074</v>
      </c>
    </row>
    <row r="6840" spans="17:20">
      <c r="Q6840">
        <v>0.54145833333333304</v>
      </c>
      <c r="R6840">
        <v>1</v>
      </c>
      <c r="S6840" t="s">
        <v>7808</v>
      </c>
      <c r="T6840" t="s">
        <v>3071</v>
      </c>
    </row>
    <row r="6841" spans="17:20">
      <c r="Q6841">
        <v>0.54146990740740697</v>
      </c>
      <c r="R6841">
        <v>1</v>
      </c>
      <c r="S6841" t="s">
        <v>7809</v>
      </c>
      <c r="T6841" t="s">
        <v>3074</v>
      </c>
    </row>
    <row r="6842" spans="17:20">
      <c r="Q6842">
        <v>0.54155092592592602</v>
      </c>
      <c r="R6842">
        <v>1</v>
      </c>
      <c r="S6842" t="s">
        <v>7810</v>
      </c>
      <c r="T6842" t="s">
        <v>3070</v>
      </c>
    </row>
    <row r="6843" spans="17:20">
      <c r="Q6843">
        <v>0.54160879629629599</v>
      </c>
      <c r="R6843">
        <v>1</v>
      </c>
      <c r="S6843" t="s">
        <v>7811</v>
      </c>
      <c r="T6843" t="s">
        <v>6317</v>
      </c>
    </row>
    <row r="6844" spans="17:20">
      <c r="Q6844">
        <v>0.54160879629629599</v>
      </c>
      <c r="R6844">
        <v>2</v>
      </c>
      <c r="S6844" t="s">
        <v>7812</v>
      </c>
      <c r="T6844" t="s">
        <v>3129</v>
      </c>
    </row>
    <row r="6845" spans="17:20">
      <c r="Q6845">
        <v>0.54171296296296301</v>
      </c>
      <c r="R6845">
        <v>1</v>
      </c>
      <c r="S6845" t="s">
        <v>7813</v>
      </c>
      <c r="T6845" t="s">
        <v>3074</v>
      </c>
    </row>
    <row r="6846" spans="17:20">
      <c r="Q6846">
        <v>0.54172453703703705</v>
      </c>
      <c r="R6846">
        <v>1</v>
      </c>
      <c r="S6846" t="s">
        <v>4004</v>
      </c>
      <c r="T6846" t="s">
        <v>3070</v>
      </c>
    </row>
    <row r="6847" spans="17:20">
      <c r="Q6847">
        <v>0.54178240740740702</v>
      </c>
      <c r="R6847">
        <v>1</v>
      </c>
      <c r="S6847" t="s">
        <v>4215</v>
      </c>
      <c r="T6847" t="s">
        <v>3070</v>
      </c>
    </row>
    <row r="6848" spans="17:20">
      <c r="Q6848">
        <v>0.54178240740740702</v>
      </c>
      <c r="R6848">
        <v>2</v>
      </c>
      <c r="S6848" t="s">
        <v>3767</v>
      </c>
      <c r="T6848" t="s">
        <v>3074</v>
      </c>
    </row>
    <row r="6849" spans="17:20">
      <c r="Q6849">
        <v>0.54179398148148195</v>
      </c>
      <c r="R6849">
        <v>1</v>
      </c>
      <c r="S6849" t="s">
        <v>7814</v>
      </c>
      <c r="T6849" t="s">
        <v>3070</v>
      </c>
    </row>
    <row r="6850" spans="17:20">
      <c r="Q6850">
        <v>0.54179398148148195</v>
      </c>
      <c r="R6850">
        <v>1</v>
      </c>
      <c r="S6850" t="s">
        <v>7815</v>
      </c>
      <c r="T6850" t="s">
        <v>3072</v>
      </c>
    </row>
    <row r="6851" spans="17:20">
      <c r="Q6851">
        <v>0.54193287037036997</v>
      </c>
      <c r="R6851">
        <v>1</v>
      </c>
      <c r="S6851" t="s">
        <v>3382</v>
      </c>
      <c r="T6851" t="s">
        <v>3074</v>
      </c>
    </row>
    <row r="6852" spans="17:20">
      <c r="Q6852">
        <v>0.54195601851851805</v>
      </c>
      <c r="R6852">
        <v>4</v>
      </c>
      <c r="S6852" t="s">
        <v>7816</v>
      </c>
      <c r="T6852" t="s">
        <v>3075</v>
      </c>
    </row>
    <row r="6853" spans="17:20">
      <c r="Q6853">
        <v>0.54199074074074105</v>
      </c>
      <c r="R6853">
        <v>1</v>
      </c>
      <c r="S6853" t="s">
        <v>7817</v>
      </c>
      <c r="T6853" t="s">
        <v>3076</v>
      </c>
    </row>
    <row r="6854" spans="17:20">
      <c r="Q6854">
        <v>0.54216435185185197</v>
      </c>
      <c r="R6854">
        <v>1</v>
      </c>
      <c r="S6854" t="s">
        <v>7818</v>
      </c>
      <c r="T6854" t="s">
        <v>3075</v>
      </c>
    </row>
    <row r="6855" spans="17:20">
      <c r="Q6855">
        <v>0.54217592592592601</v>
      </c>
      <c r="R6855">
        <v>2</v>
      </c>
      <c r="S6855" t="s">
        <v>2562</v>
      </c>
      <c r="T6855" t="s">
        <v>3072</v>
      </c>
    </row>
    <row r="6856" spans="17:20">
      <c r="Q6856">
        <v>0.54218750000000004</v>
      </c>
      <c r="R6856">
        <v>2</v>
      </c>
      <c r="S6856" t="s">
        <v>7819</v>
      </c>
      <c r="T6856" t="s">
        <v>3072</v>
      </c>
    </row>
    <row r="6857" spans="17:20">
      <c r="Q6857">
        <v>0.54223379629629598</v>
      </c>
      <c r="R6857">
        <v>4</v>
      </c>
      <c r="S6857" t="s">
        <v>3420</v>
      </c>
      <c r="T6857" t="s">
        <v>3071</v>
      </c>
    </row>
    <row r="6858" spans="17:20">
      <c r="Q6858">
        <v>0.54233796296296299</v>
      </c>
      <c r="R6858">
        <v>1</v>
      </c>
      <c r="S6858" t="s">
        <v>7820</v>
      </c>
      <c r="T6858" t="s">
        <v>3075</v>
      </c>
    </row>
    <row r="6859" spans="17:20">
      <c r="Q6859">
        <v>0.54240740740740701</v>
      </c>
      <c r="R6859">
        <v>1</v>
      </c>
      <c r="S6859" t="s">
        <v>7821</v>
      </c>
      <c r="T6859" t="s">
        <v>3127</v>
      </c>
    </row>
    <row r="6860" spans="17:20">
      <c r="Q6860">
        <v>0.54251157407407402</v>
      </c>
      <c r="R6860">
        <v>1</v>
      </c>
      <c r="S6860" t="s">
        <v>7822</v>
      </c>
      <c r="T6860" t="s">
        <v>3070</v>
      </c>
    </row>
    <row r="6861" spans="17:20">
      <c r="Q6861">
        <v>0.54252314814814795</v>
      </c>
      <c r="R6861">
        <v>1</v>
      </c>
      <c r="S6861" t="s">
        <v>7823</v>
      </c>
      <c r="T6861" t="s">
        <v>3070</v>
      </c>
    </row>
    <row r="6862" spans="17:20">
      <c r="Q6862">
        <v>0.54259259259259296</v>
      </c>
      <c r="R6862">
        <v>1</v>
      </c>
      <c r="S6862" t="s">
        <v>7824</v>
      </c>
      <c r="T6862" t="s">
        <v>3075</v>
      </c>
    </row>
    <row r="6863" spans="17:20">
      <c r="Q6863">
        <v>0.54262731481481496</v>
      </c>
      <c r="R6863">
        <v>1</v>
      </c>
      <c r="S6863" t="s">
        <v>7825</v>
      </c>
      <c r="T6863" t="s">
        <v>3075</v>
      </c>
    </row>
    <row r="6864" spans="17:20">
      <c r="Q6864">
        <v>0.54270833333333302</v>
      </c>
      <c r="R6864">
        <v>1</v>
      </c>
      <c r="S6864" t="s">
        <v>7826</v>
      </c>
      <c r="T6864" t="s">
        <v>3075</v>
      </c>
    </row>
    <row r="6865" spans="17:20">
      <c r="Q6865">
        <v>0.54273148148148198</v>
      </c>
      <c r="R6865">
        <v>2</v>
      </c>
      <c r="S6865" t="s">
        <v>7827</v>
      </c>
      <c r="T6865" t="s">
        <v>3075</v>
      </c>
    </row>
    <row r="6866" spans="17:20">
      <c r="Q6866">
        <v>0.54276620370370399</v>
      </c>
      <c r="R6866">
        <v>1</v>
      </c>
      <c r="S6866" t="s">
        <v>7828</v>
      </c>
      <c r="T6866" t="s">
        <v>3072</v>
      </c>
    </row>
    <row r="6867" spans="17:20">
      <c r="Q6867">
        <v>0.54281250000000003</v>
      </c>
      <c r="R6867">
        <v>1</v>
      </c>
      <c r="S6867" t="s">
        <v>7829</v>
      </c>
      <c r="T6867" t="s">
        <v>3129</v>
      </c>
    </row>
    <row r="6868" spans="17:20">
      <c r="Q6868">
        <v>0.54284722222222204</v>
      </c>
      <c r="R6868">
        <v>2</v>
      </c>
      <c r="S6868" t="s">
        <v>7830</v>
      </c>
      <c r="T6868" t="s">
        <v>3075</v>
      </c>
    </row>
    <row r="6869" spans="17:20">
      <c r="Q6869">
        <v>0.54287037037037</v>
      </c>
      <c r="R6869">
        <v>1</v>
      </c>
      <c r="S6869" t="s">
        <v>4418</v>
      </c>
      <c r="T6869" t="s">
        <v>3078</v>
      </c>
    </row>
    <row r="6870" spans="17:20">
      <c r="Q6870">
        <v>0.54289351851851897</v>
      </c>
      <c r="R6870">
        <v>1</v>
      </c>
      <c r="S6870" t="s">
        <v>3373</v>
      </c>
      <c r="T6870" t="s">
        <v>3129</v>
      </c>
    </row>
    <row r="6871" spans="17:20">
      <c r="Q6871">
        <v>0.54299768518518499</v>
      </c>
      <c r="R6871">
        <v>1</v>
      </c>
      <c r="S6871" t="s">
        <v>7831</v>
      </c>
      <c r="T6871" t="s">
        <v>3074</v>
      </c>
    </row>
    <row r="6872" spans="17:20">
      <c r="Q6872">
        <v>0.54299768518518499</v>
      </c>
      <c r="R6872">
        <v>1</v>
      </c>
      <c r="S6872" t="s">
        <v>3710</v>
      </c>
      <c r="T6872" t="s">
        <v>3072</v>
      </c>
    </row>
    <row r="6873" spans="17:20">
      <c r="Q6873">
        <v>0.54300925925925903</v>
      </c>
      <c r="R6873">
        <v>1</v>
      </c>
      <c r="S6873" t="s">
        <v>7832</v>
      </c>
      <c r="T6873" t="s">
        <v>3129</v>
      </c>
    </row>
    <row r="6874" spans="17:20">
      <c r="Q6874">
        <v>0.54303240740740699</v>
      </c>
      <c r="R6874">
        <v>1</v>
      </c>
      <c r="S6874" t="s">
        <v>7833</v>
      </c>
      <c r="T6874" t="s">
        <v>3071</v>
      </c>
    </row>
    <row r="6875" spans="17:20">
      <c r="Q6875">
        <v>0.54318287037037005</v>
      </c>
      <c r="R6875">
        <v>2</v>
      </c>
      <c r="S6875" t="s">
        <v>7834</v>
      </c>
      <c r="T6875" t="s">
        <v>3070</v>
      </c>
    </row>
    <row r="6876" spans="17:20">
      <c r="Q6876">
        <v>0.54318287037037005</v>
      </c>
      <c r="R6876">
        <v>1</v>
      </c>
      <c r="S6876" t="s">
        <v>3327</v>
      </c>
      <c r="T6876" t="s">
        <v>3074</v>
      </c>
    </row>
    <row r="6877" spans="17:20">
      <c r="Q6877">
        <v>0.54322916666666698</v>
      </c>
      <c r="R6877">
        <v>2</v>
      </c>
      <c r="S6877" t="s">
        <v>7835</v>
      </c>
      <c r="T6877" t="s">
        <v>3075</v>
      </c>
    </row>
    <row r="6878" spans="17:20">
      <c r="Q6878">
        <v>0.54324074074074102</v>
      </c>
      <c r="R6878">
        <v>2</v>
      </c>
      <c r="S6878" t="s">
        <v>2562</v>
      </c>
      <c r="T6878" t="s">
        <v>3075</v>
      </c>
    </row>
    <row r="6879" spans="17:20">
      <c r="Q6879">
        <v>0.54326388888888899</v>
      </c>
      <c r="R6879">
        <v>1</v>
      </c>
      <c r="S6879" t="s">
        <v>3873</v>
      </c>
      <c r="T6879" t="s">
        <v>3074</v>
      </c>
    </row>
    <row r="6880" spans="17:20">
      <c r="Q6880">
        <v>0.54327546296296303</v>
      </c>
      <c r="R6880">
        <v>1</v>
      </c>
      <c r="S6880" t="s">
        <v>7836</v>
      </c>
      <c r="T6880" t="s">
        <v>3070</v>
      </c>
    </row>
    <row r="6881" spans="17:20">
      <c r="Q6881">
        <v>0.54328703703703696</v>
      </c>
      <c r="R6881">
        <v>1</v>
      </c>
      <c r="S6881" t="s">
        <v>4409</v>
      </c>
      <c r="T6881" t="s">
        <v>3074</v>
      </c>
    </row>
    <row r="6882" spans="17:20">
      <c r="Q6882">
        <v>0.543298611111111</v>
      </c>
      <c r="R6882">
        <v>1</v>
      </c>
      <c r="S6882" t="s">
        <v>7837</v>
      </c>
      <c r="T6882" t="s">
        <v>3071</v>
      </c>
    </row>
    <row r="6883" spans="17:20">
      <c r="Q6883">
        <v>0.543333333333333</v>
      </c>
      <c r="R6883">
        <v>1</v>
      </c>
      <c r="S6883" t="s">
        <v>7838</v>
      </c>
      <c r="T6883" t="s">
        <v>3070</v>
      </c>
    </row>
    <row r="6884" spans="17:20">
      <c r="Q6884">
        <v>0.543333333333333</v>
      </c>
      <c r="R6884">
        <v>1</v>
      </c>
      <c r="S6884" t="s">
        <v>3866</v>
      </c>
      <c r="T6884" t="s">
        <v>3071</v>
      </c>
    </row>
    <row r="6885" spans="17:20">
      <c r="Q6885">
        <v>0.54337962962963005</v>
      </c>
      <c r="R6885">
        <v>2</v>
      </c>
      <c r="S6885" t="s">
        <v>7839</v>
      </c>
      <c r="T6885" t="s">
        <v>3070</v>
      </c>
    </row>
    <row r="6886" spans="17:20">
      <c r="Q6886">
        <v>0.54340277777777801</v>
      </c>
      <c r="R6886">
        <v>1</v>
      </c>
      <c r="S6886" t="s">
        <v>7840</v>
      </c>
      <c r="T6886" t="s">
        <v>3070</v>
      </c>
    </row>
    <row r="6887" spans="17:20">
      <c r="Q6887">
        <v>0.54342592592592598</v>
      </c>
      <c r="R6887">
        <v>1</v>
      </c>
      <c r="S6887" t="s">
        <v>7841</v>
      </c>
      <c r="T6887" t="s">
        <v>3129</v>
      </c>
    </row>
    <row r="6888" spans="17:20">
      <c r="Q6888">
        <v>0.54343750000000002</v>
      </c>
      <c r="R6888">
        <v>1</v>
      </c>
      <c r="S6888" t="s">
        <v>7784</v>
      </c>
      <c r="T6888" t="s">
        <v>3071</v>
      </c>
    </row>
    <row r="6889" spans="17:20">
      <c r="Q6889">
        <v>0.54346064814814798</v>
      </c>
      <c r="R6889">
        <v>1</v>
      </c>
      <c r="S6889" t="s">
        <v>7842</v>
      </c>
      <c r="T6889" t="s">
        <v>3071</v>
      </c>
    </row>
    <row r="6890" spans="17:20">
      <c r="Q6890">
        <v>0.54347222222222202</v>
      </c>
      <c r="R6890">
        <v>1</v>
      </c>
      <c r="S6890" t="s">
        <v>713</v>
      </c>
      <c r="T6890" t="s">
        <v>3127</v>
      </c>
    </row>
    <row r="6891" spans="17:20">
      <c r="Q6891">
        <v>0.54349537037036999</v>
      </c>
      <c r="R6891">
        <v>2</v>
      </c>
      <c r="S6891" t="s">
        <v>7843</v>
      </c>
      <c r="T6891" t="s">
        <v>3075</v>
      </c>
    </row>
    <row r="6892" spans="17:20">
      <c r="Q6892">
        <v>0.54354166666666703</v>
      </c>
      <c r="R6892">
        <v>1</v>
      </c>
      <c r="S6892" t="s">
        <v>7844</v>
      </c>
      <c r="T6892" t="s">
        <v>3129</v>
      </c>
    </row>
    <row r="6893" spans="17:20">
      <c r="Q6893">
        <v>0.54363425925925901</v>
      </c>
      <c r="R6893">
        <v>1</v>
      </c>
      <c r="S6893" t="s">
        <v>7845</v>
      </c>
      <c r="T6893" t="s">
        <v>3070</v>
      </c>
    </row>
    <row r="6894" spans="17:20">
      <c r="Q6894">
        <v>0.54374999999999996</v>
      </c>
      <c r="R6894">
        <v>2</v>
      </c>
      <c r="S6894" t="s">
        <v>4327</v>
      </c>
      <c r="T6894" t="s">
        <v>3072</v>
      </c>
    </row>
    <row r="6895" spans="17:20">
      <c r="Q6895">
        <v>0.54376157407407399</v>
      </c>
      <c r="R6895">
        <v>1</v>
      </c>
      <c r="S6895" t="s">
        <v>3204</v>
      </c>
      <c r="T6895" t="s">
        <v>3073</v>
      </c>
    </row>
    <row r="6896" spans="17:20">
      <c r="Q6896">
        <v>0.54391203703703705</v>
      </c>
      <c r="R6896">
        <v>2</v>
      </c>
      <c r="S6896" t="s">
        <v>7846</v>
      </c>
      <c r="T6896" t="s">
        <v>3071</v>
      </c>
    </row>
    <row r="6897" spans="17:20">
      <c r="Q6897">
        <v>0.54395833333333299</v>
      </c>
      <c r="R6897">
        <v>2</v>
      </c>
      <c r="S6897" t="s">
        <v>2562</v>
      </c>
      <c r="T6897" t="s">
        <v>3074</v>
      </c>
    </row>
    <row r="6898" spans="17:20">
      <c r="Q6898">
        <v>0.54398148148148195</v>
      </c>
      <c r="R6898">
        <v>1</v>
      </c>
      <c r="S6898" t="s">
        <v>152</v>
      </c>
      <c r="T6898" t="s">
        <v>3072</v>
      </c>
    </row>
    <row r="6899" spans="17:20">
      <c r="Q6899">
        <v>0.54400462962963003</v>
      </c>
      <c r="R6899">
        <v>1</v>
      </c>
      <c r="S6899" t="s">
        <v>7847</v>
      </c>
      <c r="T6899" t="s">
        <v>3075</v>
      </c>
    </row>
    <row r="6900" spans="17:20">
      <c r="Q6900">
        <v>0.54412037037036998</v>
      </c>
      <c r="R6900">
        <v>1</v>
      </c>
      <c r="S6900" t="s">
        <v>4057</v>
      </c>
      <c r="T6900" t="s">
        <v>3074</v>
      </c>
    </row>
    <row r="6901" spans="17:20">
      <c r="Q6901">
        <v>0.54417824074074095</v>
      </c>
      <c r="R6901">
        <v>1</v>
      </c>
      <c r="S6901" t="s">
        <v>7848</v>
      </c>
      <c r="T6901" t="s">
        <v>3075</v>
      </c>
    </row>
    <row r="6902" spans="17:20">
      <c r="Q6902">
        <v>0.54417824074074095</v>
      </c>
      <c r="R6902">
        <v>1</v>
      </c>
      <c r="S6902" t="s">
        <v>7849</v>
      </c>
      <c r="T6902" t="s">
        <v>3126</v>
      </c>
    </row>
    <row r="6903" spans="17:20">
      <c r="Q6903">
        <v>0.54418981481481499</v>
      </c>
      <c r="R6903">
        <v>1</v>
      </c>
      <c r="S6903" t="s">
        <v>7850</v>
      </c>
      <c r="T6903" t="s">
        <v>3075</v>
      </c>
    </row>
    <row r="6904" spans="17:20">
      <c r="Q6904">
        <v>0.54421296296296295</v>
      </c>
      <c r="R6904">
        <v>1</v>
      </c>
      <c r="S6904" t="s">
        <v>7851</v>
      </c>
      <c r="T6904" t="s">
        <v>3075</v>
      </c>
    </row>
    <row r="6905" spans="17:20">
      <c r="Q6905">
        <v>0.54423611111111103</v>
      </c>
      <c r="R6905">
        <v>1</v>
      </c>
      <c r="S6905" t="s">
        <v>7852</v>
      </c>
      <c r="T6905" t="s">
        <v>3126</v>
      </c>
    </row>
    <row r="6906" spans="17:20">
      <c r="Q6906">
        <v>0.544259259259259</v>
      </c>
      <c r="R6906">
        <v>1</v>
      </c>
      <c r="S6906" t="s">
        <v>3380</v>
      </c>
      <c r="T6906" t="s">
        <v>3127</v>
      </c>
    </row>
    <row r="6907" spans="17:20">
      <c r="Q6907">
        <v>0.54427083333333304</v>
      </c>
      <c r="R6907">
        <v>2</v>
      </c>
      <c r="S6907" t="s">
        <v>7853</v>
      </c>
      <c r="T6907" t="s">
        <v>3129</v>
      </c>
    </row>
    <row r="6908" spans="17:20">
      <c r="Q6908">
        <v>0.54432870370370401</v>
      </c>
      <c r="R6908">
        <v>1</v>
      </c>
      <c r="S6908" t="s">
        <v>3883</v>
      </c>
      <c r="T6908" t="s">
        <v>3074</v>
      </c>
    </row>
    <row r="6909" spans="17:20">
      <c r="Q6909">
        <v>0.54436342592592601</v>
      </c>
      <c r="R6909">
        <v>1</v>
      </c>
      <c r="S6909" t="s">
        <v>7854</v>
      </c>
      <c r="T6909" t="s">
        <v>3070</v>
      </c>
    </row>
    <row r="6910" spans="17:20">
      <c r="Q6910">
        <v>0.54454861111111097</v>
      </c>
      <c r="R6910">
        <v>1</v>
      </c>
      <c r="S6910" t="s">
        <v>1803</v>
      </c>
      <c r="T6910" t="s">
        <v>3074</v>
      </c>
    </row>
    <row r="6911" spans="17:20">
      <c r="Q6911">
        <v>0.54464120370370395</v>
      </c>
      <c r="R6911">
        <v>6</v>
      </c>
      <c r="S6911" t="s">
        <v>7855</v>
      </c>
      <c r="T6911" t="s">
        <v>3093</v>
      </c>
    </row>
    <row r="6912" spans="17:20">
      <c r="Q6912">
        <v>0.54465277777777799</v>
      </c>
      <c r="R6912">
        <v>2</v>
      </c>
      <c r="S6912" t="s">
        <v>7856</v>
      </c>
      <c r="T6912" t="s">
        <v>3126</v>
      </c>
    </row>
    <row r="6913" spans="17:20">
      <c r="Q6913">
        <v>0.54465277777777799</v>
      </c>
      <c r="R6913">
        <v>2</v>
      </c>
      <c r="S6913" t="s">
        <v>7857</v>
      </c>
      <c r="T6913" t="s">
        <v>3126</v>
      </c>
    </row>
    <row r="6914" spans="17:20">
      <c r="Q6914">
        <v>0.54488425925925899</v>
      </c>
      <c r="R6914">
        <v>1</v>
      </c>
      <c r="S6914" t="s">
        <v>7858</v>
      </c>
      <c r="T6914" t="s">
        <v>3129</v>
      </c>
    </row>
    <row r="6915" spans="17:20">
      <c r="Q6915">
        <v>0.54508101851851898</v>
      </c>
      <c r="R6915">
        <v>1</v>
      </c>
      <c r="S6915" t="s">
        <v>7859</v>
      </c>
      <c r="T6915" t="s">
        <v>3071</v>
      </c>
    </row>
    <row r="6916" spans="17:20">
      <c r="Q6916">
        <v>0.54511574074074098</v>
      </c>
      <c r="R6916">
        <v>1</v>
      </c>
      <c r="S6916" t="s">
        <v>7860</v>
      </c>
      <c r="T6916" t="s">
        <v>3071</v>
      </c>
    </row>
    <row r="6917" spans="17:20">
      <c r="Q6917">
        <v>0.54515046296296299</v>
      </c>
      <c r="R6917">
        <v>4</v>
      </c>
      <c r="S6917" t="s">
        <v>7861</v>
      </c>
      <c r="T6917" t="s">
        <v>3075</v>
      </c>
    </row>
    <row r="6918" spans="17:20">
      <c r="Q6918">
        <v>0.54523148148148104</v>
      </c>
      <c r="R6918">
        <v>2</v>
      </c>
      <c r="S6918" t="s">
        <v>3321</v>
      </c>
      <c r="T6918" t="s">
        <v>3070</v>
      </c>
    </row>
    <row r="6919" spans="17:20">
      <c r="Q6919">
        <v>0.54526620370370404</v>
      </c>
      <c r="R6919">
        <v>6</v>
      </c>
      <c r="S6919" t="s">
        <v>2562</v>
      </c>
      <c r="T6919" t="s">
        <v>3129</v>
      </c>
    </row>
    <row r="6920" spans="17:20">
      <c r="Q6920">
        <v>0.54528935185185201</v>
      </c>
      <c r="R6920">
        <v>2</v>
      </c>
      <c r="S6920" t="s">
        <v>7862</v>
      </c>
      <c r="T6920" t="s">
        <v>3070</v>
      </c>
    </row>
    <row r="6921" spans="17:20">
      <c r="Q6921">
        <v>0.54530092592592605</v>
      </c>
      <c r="R6921">
        <v>1</v>
      </c>
      <c r="S6921" t="s">
        <v>7863</v>
      </c>
      <c r="T6921" t="s">
        <v>3129</v>
      </c>
    </row>
    <row r="6922" spans="17:20">
      <c r="Q6922">
        <v>0.54531249999999998</v>
      </c>
      <c r="R6922">
        <v>1</v>
      </c>
      <c r="S6922" t="s">
        <v>7864</v>
      </c>
      <c r="T6922" t="s">
        <v>3070</v>
      </c>
    </row>
    <row r="6923" spans="17:20">
      <c r="Q6923">
        <v>0.54531249999999998</v>
      </c>
      <c r="R6923">
        <v>1</v>
      </c>
      <c r="S6923" t="s">
        <v>2843</v>
      </c>
      <c r="T6923" t="s">
        <v>3070</v>
      </c>
    </row>
    <row r="6924" spans="17:20">
      <c r="Q6924">
        <v>0.54543981481481496</v>
      </c>
      <c r="R6924">
        <v>2</v>
      </c>
      <c r="S6924" t="s">
        <v>7865</v>
      </c>
      <c r="T6924" t="s">
        <v>3075</v>
      </c>
    </row>
    <row r="6925" spans="17:20">
      <c r="Q6925">
        <v>0.545451388888889</v>
      </c>
      <c r="R6925">
        <v>1</v>
      </c>
      <c r="S6925" t="s">
        <v>7866</v>
      </c>
      <c r="T6925" t="s">
        <v>3070</v>
      </c>
    </row>
    <row r="6926" spans="17:20">
      <c r="Q6926">
        <v>0.54549768518518504</v>
      </c>
      <c r="R6926">
        <v>1</v>
      </c>
      <c r="S6926" t="s">
        <v>7867</v>
      </c>
      <c r="T6926" t="s">
        <v>3071</v>
      </c>
    </row>
    <row r="6927" spans="17:20">
      <c r="Q6927">
        <v>0.54553240740740705</v>
      </c>
      <c r="R6927">
        <v>2</v>
      </c>
      <c r="S6927" t="s">
        <v>7868</v>
      </c>
      <c r="T6927" t="s">
        <v>3075</v>
      </c>
    </row>
    <row r="6928" spans="17:20">
      <c r="Q6928">
        <v>0.54556712962963005</v>
      </c>
      <c r="R6928">
        <v>1</v>
      </c>
      <c r="S6928" t="s">
        <v>7869</v>
      </c>
      <c r="T6928" t="s">
        <v>3074</v>
      </c>
    </row>
    <row r="6929" spans="17:20">
      <c r="Q6929">
        <v>0.54559027777777802</v>
      </c>
      <c r="R6929">
        <v>1</v>
      </c>
      <c r="S6929" t="s">
        <v>3238</v>
      </c>
      <c r="T6929" t="s">
        <v>3074</v>
      </c>
    </row>
    <row r="6930" spans="17:20">
      <c r="Q6930">
        <v>0.54564814814814799</v>
      </c>
      <c r="R6930">
        <v>1</v>
      </c>
      <c r="S6930" t="s">
        <v>7870</v>
      </c>
      <c r="T6930" t="s">
        <v>3071</v>
      </c>
    </row>
    <row r="6931" spans="17:20">
      <c r="Q6931">
        <v>0.54565972222222203</v>
      </c>
      <c r="R6931">
        <v>1</v>
      </c>
      <c r="S6931" t="s">
        <v>7871</v>
      </c>
      <c r="T6931" t="s">
        <v>3072</v>
      </c>
    </row>
    <row r="6932" spans="17:20">
      <c r="Q6932">
        <v>0.54565972222222203</v>
      </c>
      <c r="R6932">
        <v>1</v>
      </c>
      <c r="S6932" t="s">
        <v>4075</v>
      </c>
      <c r="T6932" t="s">
        <v>3071</v>
      </c>
    </row>
    <row r="6933" spans="17:20">
      <c r="Q6933">
        <v>0.54567129629629596</v>
      </c>
      <c r="R6933">
        <v>1</v>
      </c>
      <c r="S6933" t="s">
        <v>7872</v>
      </c>
      <c r="T6933" t="s">
        <v>3075</v>
      </c>
    </row>
    <row r="6934" spans="17:20">
      <c r="Q6934">
        <v>0.54569444444444404</v>
      </c>
      <c r="R6934">
        <v>4</v>
      </c>
      <c r="S6934" t="s">
        <v>7873</v>
      </c>
      <c r="T6934" t="s">
        <v>3075</v>
      </c>
    </row>
    <row r="6935" spans="17:20">
      <c r="Q6935">
        <v>0.545717592592593</v>
      </c>
      <c r="R6935">
        <v>1</v>
      </c>
      <c r="S6935" t="s">
        <v>2058</v>
      </c>
      <c r="T6935" t="s">
        <v>3070</v>
      </c>
    </row>
    <row r="6936" spans="17:20">
      <c r="Q6936">
        <v>0.54579861111111105</v>
      </c>
      <c r="R6936">
        <v>2</v>
      </c>
      <c r="S6936" t="s">
        <v>4077</v>
      </c>
      <c r="T6936" t="s">
        <v>3076</v>
      </c>
    </row>
    <row r="6937" spans="17:20">
      <c r="Q6937">
        <v>0.54582175925925902</v>
      </c>
      <c r="R6937">
        <v>3</v>
      </c>
      <c r="S6937" t="s">
        <v>7874</v>
      </c>
      <c r="T6937" t="s">
        <v>3071</v>
      </c>
    </row>
    <row r="6938" spans="17:20">
      <c r="Q6938">
        <v>0.54585648148148103</v>
      </c>
      <c r="R6938">
        <v>2</v>
      </c>
      <c r="S6938" t="s">
        <v>7875</v>
      </c>
      <c r="T6938" t="s">
        <v>3071</v>
      </c>
    </row>
    <row r="6939" spans="17:20">
      <c r="Q6939">
        <v>0.54586805555555595</v>
      </c>
      <c r="R6939">
        <v>2</v>
      </c>
      <c r="S6939" t="s">
        <v>7875</v>
      </c>
      <c r="T6939" t="s">
        <v>3129</v>
      </c>
    </row>
    <row r="6940" spans="17:20">
      <c r="Q6940">
        <v>0.54596064814814804</v>
      </c>
      <c r="R6940">
        <v>1</v>
      </c>
      <c r="S6940" t="s">
        <v>3047</v>
      </c>
      <c r="T6940" t="s">
        <v>3129</v>
      </c>
    </row>
    <row r="6941" spans="17:20">
      <c r="Q6941">
        <v>0.54603009259259305</v>
      </c>
      <c r="R6941">
        <v>1</v>
      </c>
      <c r="S6941" t="s">
        <v>7876</v>
      </c>
      <c r="T6941" t="s">
        <v>3129</v>
      </c>
    </row>
    <row r="6942" spans="17:20">
      <c r="Q6942">
        <v>0.546145833333333</v>
      </c>
      <c r="R6942">
        <v>1</v>
      </c>
      <c r="S6942" t="s">
        <v>7877</v>
      </c>
      <c r="T6942" t="s">
        <v>3075</v>
      </c>
    </row>
    <row r="6943" spans="17:20">
      <c r="Q6943">
        <v>0.54616898148148196</v>
      </c>
      <c r="R6943">
        <v>1</v>
      </c>
      <c r="S6943" t="s">
        <v>7878</v>
      </c>
      <c r="T6943" t="s">
        <v>3075</v>
      </c>
    </row>
    <row r="6944" spans="17:20">
      <c r="Q6944">
        <v>0.54625000000000001</v>
      </c>
      <c r="R6944">
        <v>1</v>
      </c>
      <c r="S6944" t="s">
        <v>7879</v>
      </c>
      <c r="T6944" t="s">
        <v>3070</v>
      </c>
    </row>
    <row r="6945" spans="17:20">
      <c r="Q6945">
        <v>0.54627314814814798</v>
      </c>
      <c r="R6945">
        <v>1</v>
      </c>
      <c r="S6945" t="s">
        <v>3259</v>
      </c>
      <c r="T6945" t="s">
        <v>3070</v>
      </c>
    </row>
    <row r="6946" spans="17:20">
      <c r="Q6946">
        <v>0.54630787037036999</v>
      </c>
      <c r="R6946">
        <v>1</v>
      </c>
      <c r="S6946" t="s">
        <v>7880</v>
      </c>
      <c r="T6946" t="s">
        <v>3070</v>
      </c>
    </row>
    <row r="6947" spans="17:20">
      <c r="Q6947">
        <v>0.54630787037036999</v>
      </c>
      <c r="R6947">
        <v>1</v>
      </c>
      <c r="S6947" t="s">
        <v>4194</v>
      </c>
      <c r="T6947" t="s">
        <v>3070</v>
      </c>
    </row>
    <row r="6948" spans="17:20">
      <c r="Q6948">
        <v>0.54630787037036999</v>
      </c>
      <c r="R6948">
        <v>1</v>
      </c>
      <c r="S6948" t="s">
        <v>4328</v>
      </c>
      <c r="T6948" t="s">
        <v>3071</v>
      </c>
    </row>
    <row r="6949" spans="17:20">
      <c r="Q6949">
        <v>0.54635416666666703</v>
      </c>
      <c r="R6949">
        <v>1</v>
      </c>
      <c r="S6949" t="s">
        <v>481</v>
      </c>
      <c r="T6949" t="s">
        <v>3074</v>
      </c>
    </row>
    <row r="6950" spans="17:20">
      <c r="Q6950">
        <v>0.54638888888888903</v>
      </c>
      <c r="R6950">
        <v>2</v>
      </c>
      <c r="S6950" t="s">
        <v>7881</v>
      </c>
      <c r="T6950" t="s">
        <v>3075</v>
      </c>
    </row>
    <row r="6951" spans="17:20">
      <c r="Q6951">
        <v>0.54642361111111104</v>
      </c>
      <c r="R6951">
        <v>1</v>
      </c>
      <c r="S6951" t="s">
        <v>7882</v>
      </c>
      <c r="T6951" t="s">
        <v>3075</v>
      </c>
    </row>
    <row r="6952" spans="17:20">
      <c r="Q6952">
        <v>0.54642361111111104</v>
      </c>
      <c r="R6952">
        <v>1</v>
      </c>
      <c r="S6952" t="s">
        <v>7883</v>
      </c>
      <c r="T6952" t="s">
        <v>3076</v>
      </c>
    </row>
    <row r="6953" spans="17:20">
      <c r="Q6953">
        <v>0.54646990740740697</v>
      </c>
      <c r="R6953">
        <v>1</v>
      </c>
      <c r="S6953" t="s">
        <v>7884</v>
      </c>
      <c r="T6953" t="s">
        <v>3075</v>
      </c>
    </row>
    <row r="6954" spans="17:20">
      <c r="Q6954">
        <v>0.54656249999999995</v>
      </c>
      <c r="R6954">
        <v>1</v>
      </c>
      <c r="S6954" t="s">
        <v>3151</v>
      </c>
      <c r="T6954" t="s">
        <v>3074</v>
      </c>
    </row>
    <row r="6955" spans="17:20">
      <c r="Q6955">
        <v>0.54659722222222196</v>
      </c>
      <c r="R6955">
        <v>1</v>
      </c>
      <c r="S6955" t="s">
        <v>7885</v>
      </c>
      <c r="T6955" t="s">
        <v>3075</v>
      </c>
    </row>
    <row r="6956" spans="17:20">
      <c r="Q6956">
        <v>0.54674768518518502</v>
      </c>
      <c r="R6956">
        <v>1</v>
      </c>
      <c r="S6956" t="s">
        <v>7886</v>
      </c>
      <c r="T6956" t="s">
        <v>3070</v>
      </c>
    </row>
    <row r="6957" spans="17:20">
      <c r="Q6957">
        <v>0.54677083333333298</v>
      </c>
      <c r="R6957">
        <v>1</v>
      </c>
      <c r="S6957" t="s">
        <v>7887</v>
      </c>
      <c r="T6957" t="s">
        <v>3078</v>
      </c>
    </row>
    <row r="6958" spans="17:20">
      <c r="Q6958">
        <v>0.54677083333333298</v>
      </c>
      <c r="R6958">
        <v>1</v>
      </c>
      <c r="S6958" t="s">
        <v>7888</v>
      </c>
      <c r="T6958" t="s">
        <v>3075</v>
      </c>
    </row>
    <row r="6959" spans="17:20">
      <c r="Q6959">
        <v>0.54680555555555599</v>
      </c>
      <c r="R6959">
        <v>2</v>
      </c>
      <c r="S6959" t="s">
        <v>3604</v>
      </c>
      <c r="T6959" t="s">
        <v>3129</v>
      </c>
    </row>
    <row r="6960" spans="17:20">
      <c r="Q6960">
        <v>0.54685185185185203</v>
      </c>
      <c r="R6960">
        <v>1</v>
      </c>
      <c r="S6960" t="s">
        <v>1245</v>
      </c>
      <c r="T6960" t="s">
        <v>3129</v>
      </c>
    </row>
    <row r="6961" spans="17:20">
      <c r="Q6961">
        <v>0.54686342592592596</v>
      </c>
      <c r="R6961">
        <v>1</v>
      </c>
      <c r="S6961" t="s">
        <v>1046</v>
      </c>
      <c r="T6961" t="s">
        <v>3071</v>
      </c>
    </row>
    <row r="6962" spans="17:20">
      <c r="Q6962">
        <v>0.546875</v>
      </c>
      <c r="R6962">
        <v>6</v>
      </c>
      <c r="S6962" t="s">
        <v>7889</v>
      </c>
      <c r="T6962" t="s">
        <v>3075</v>
      </c>
    </row>
    <row r="6963" spans="17:20">
      <c r="Q6963">
        <v>0.54692129629629604</v>
      </c>
      <c r="R6963">
        <v>1</v>
      </c>
      <c r="S6963" t="s">
        <v>1635</v>
      </c>
      <c r="T6963" t="s">
        <v>3129</v>
      </c>
    </row>
    <row r="6964" spans="17:20">
      <c r="Q6964">
        <v>0.54695601851851805</v>
      </c>
      <c r="R6964">
        <v>2</v>
      </c>
      <c r="S6964" t="s">
        <v>7890</v>
      </c>
      <c r="T6964" t="s">
        <v>3084</v>
      </c>
    </row>
    <row r="6965" spans="17:20">
      <c r="Q6965">
        <v>0.54695601851851805</v>
      </c>
      <c r="R6965">
        <v>1</v>
      </c>
      <c r="S6965" t="s">
        <v>1908</v>
      </c>
      <c r="T6965" t="s">
        <v>3129</v>
      </c>
    </row>
    <row r="6966" spans="17:20">
      <c r="Q6966">
        <v>0.54702546296296295</v>
      </c>
      <c r="R6966">
        <v>1</v>
      </c>
      <c r="S6966" t="s">
        <v>441</v>
      </c>
      <c r="T6966" t="s">
        <v>3075</v>
      </c>
    </row>
    <row r="6967" spans="17:20">
      <c r="Q6967">
        <v>0.54703703703703699</v>
      </c>
      <c r="R6967">
        <v>1</v>
      </c>
      <c r="S6967" t="s">
        <v>7891</v>
      </c>
      <c r="T6967" t="s">
        <v>3129</v>
      </c>
    </row>
    <row r="6968" spans="17:20">
      <c r="Q6968">
        <v>0.54706018518518496</v>
      </c>
      <c r="R6968">
        <v>1</v>
      </c>
      <c r="S6968" t="s">
        <v>7892</v>
      </c>
      <c r="T6968" t="s">
        <v>3129</v>
      </c>
    </row>
    <row r="6969" spans="17:20">
      <c r="Q6969">
        <v>0.54717592592592601</v>
      </c>
      <c r="R6969">
        <v>1</v>
      </c>
      <c r="S6969" t="s">
        <v>2039</v>
      </c>
      <c r="T6969" t="s">
        <v>3129</v>
      </c>
    </row>
    <row r="6970" spans="17:20">
      <c r="Q6970">
        <v>0.54723379629629598</v>
      </c>
      <c r="R6970">
        <v>1</v>
      </c>
      <c r="S6970" t="s">
        <v>4326</v>
      </c>
      <c r="T6970" t="s">
        <v>3078</v>
      </c>
    </row>
    <row r="6971" spans="17:20">
      <c r="Q6971">
        <v>0.54724537037037002</v>
      </c>
      <c r="R6971">
        <v>1</v>
      </c>
      <c r="S6971" t="s">
        <v>7893</v>
      </c>
      <c r="T6971" t="s">
        <v>3071</v>
      </c>
    </row>
    <row r="6972" spans="17:20">
      <c r="Q6972">
        <v>0.54724537037037002</v>
      </c>
      <c r="R6972">
        <v>1</v>
      </c>
      <c r="S6972" t="s">
        <v>7894</v>
      </c>
      <c r="T6972" t="s">
        <v>3075</v>
      </c>
    </row>
    <row r="6973" spans="17:20">
      <c r="Q6973">
        <v>0.54725694444444395</v>
      </c>
      <c r="R6973">
        <v>4</v>
      </c>
      <c r="S6973" t="s">
        <v>7895</v>
      </c>
      <c r="T6973" t="s">
        <v>3070</v>
      </c>
    </row>
    <row r="6974" spans="17:20">
      <c r="Q6974">
        <v>0.54729166666666695</v>
      </c>
      <c r="R6974">
        <v>1</v>
      </c>
      <c r="S6974" t="s">
        <v>7896</v>
      </c>
      <c r="T6974" t="s">
        <v>3070</v>
      </c>
    </row>
    <row r="6975" spans="17:20">
      <c r="Q6975">
        <v>0.54730324074074099</v>
      </c>
      <c r="R6975">
        <v>1</v>
      </c>
      <c r="S6975" t="s">
        <v>3455</v>
      </c>
      <c r="T6975" t="s">
        <v>3074</v>
      </c>
    </row>
    <row r="6976" spans="17:20">
      <c r="Q6976">
        <v>0.54732638888888896</v>
      </c>
      <c r="R6976">
        <v>1</v>
      </c>
      <c r="S6976" t="s">
        <v>883</v>
      </c>
      <c r="T6976" t="s">
        <v>3127</v>
      </c>
    </row>
    <row r="6977" spans="17:20">
      <c r="Q6977">
        <v>0.54736111111111097</v>
      </c>
      <c r="R6977">
        <v>1</v>
      </c>
      <c r="S6977" t="s">
        <v>7897</v>
      </c>
      <c r="T6977" t="s">
        <v>3070</v>
      </c>
    </row>
    <row r="6978" spans="17:20">
      <c r="Q6978">
        <v>0.54739583333333297</v>
      </c>
      <c r="R6978">
        <v>1</v>
      </c>
      <c r="S6978" t="s">
        <v>7898</v>
      </c>
      <c r="T6978" t="s">
        <v>3072</v>
      </c>
    </row>
    <row r="6979" spans="17:20">
      <c r="Q6979">
        <v>0.54740740740740701</v>
      </c>
      <c r="R6979">
        <v>2</v>
      </c>
      <c r="S6979" t="s">
        <v>2385</v>
      </c>
      <c r="T6979" t="s">
        <v>3071</v>
      </c>
    </row>
    <row r="6980" spans="17:20">
      <c r="Q6980">
        <v>0.54744212962963001</v>
      </c>
      <c r="R6980">
        <v>1</v>
      </c>
      <c r="S6980" t="s">
        <v>7899</v>
      </c>
      <c r="T6980" t="s">
        <v>3070</v>
      </c>
    </row>
    <row r="6981" spans="17:20">
      <c r="Q6981">
        <v>0.54747685185185202</v>
      </c>
      <c r="R6981">
        <v>1</v>
      </c>
      <c r="S6981" t="s">
        <v>7900</v>
      </c>
      <c r="T6981" t="s">
        <v>3072</v>
      </c>
    </row>
    <row r="6982" spans="17:20">
      <c r="Q6982">
        <v>0.54759259259259296</v>
      </c>
      <c r="R6982">
        <v>1</v>
      </c>
      <c r="S6982" t="s">
        <v>7901</v>
      </c>
      <c r="T6982" t="s">
        <v>3071</v>
      </c>
    </row>
    <row r="6983" spans="17:20">
      <c r="Q6983">
        <v>0.54771990740740695</v>
      </c>
      <c r="R6983">
        <v>1</v>
      </c>
      <c r="S6983" t="s">
        <v>195</v>
      </c>
      <c r="T6983" t="s">
        <v>3129</v>
      </c>
    </row>
    <row r="6984" spans="17:20">
      <c r="Q6984">
        <v>0.54776620370370399</v>
      </c>
      <c r="R6984">
        <v>1</v>
      </c>
      <c r="S6984" t="s">
        <v>7902</v>
      </c>
      <c r="T6984" t="s">
        <v>3075</v>
      </c>
    </row>
    <row r="6985" spans="17:20">
      <c r="Q6985">
        <v>0.54782407407407396</v>
      </c>
      <c r="R6985">
        <v>1</v>
      </c>
      <c r="S6985" t="s">
        <v>7903</v>
      </c>
      <c r="T6985" t="s">
        <v>3071</v>
      </c>
    </row>
    <row r="6986" spans="17:20">
      <c r="Q6986">
        <v>0.547835648148148</v>
      </c>
      <c r="R6986">
        <v>1</v>
      </c>
      <c r="S6986" t="s">
        <v>7904</v>
      </c>
      <c r="T6986" t="s">
        <v>3075</v>
      </c>
    </row>
    <row r="6987" spans="17:20">
      <c r="Q6987">
        <v>0.54785879629629597</v>
      </c>
      <c r="R6987">
        <v>1</v>
      </c>
      <c r="S6987" t="s">
        <v>4056</v>
      </c>
      <c r="T6987" t="s">
        <v>3074</v>
      </c>
    </row>
    <row r="6988" spans="17:20">
      <c r="Q6988">
        <v>0.54789351851851897</v>
      </c>
      <c r="R6988">
        <v>1</v>
      </c>
      <c r="S6988" t="s">
        <v>7905</v>
      </c>
      <c r="T6988" t="s">
        <v>3129</v>
      </c>
    </row>
    <row r="6989" spans="17:20">
      <c r="Q6989">
        <v>0.54790509259259301</v>
      </c>
      <c r="R6989">
        <v>1</v>
      </c>
      <c r="S6989" t="s">
        <v>7906</v>
      </c>
      <c r="T6989" t="s">
        <v>3071</v>
      </c>
    </row>
    <row r="6990" spans="17:20">
      <c r="Q6990">
        <v>0.54792824074074098</v>
      </c>
      <c r="R6990">
        <v>1</v>
      </c>
      <c r="S6990" t="s">
        <v>7907</v>
      </c>
      <c r="T6990" t="s">
        <v>3072</v>
      </c>
    </row>
    <row r="6991" spans="17:20">
      <c r="Q6991">
        <v>0.54796296296296299</v>
      </c>
      <c r="R6991">
        <v>1</v>
      </c>
      <c r="S6991" t="s">
        <v>7908</v>
      </c>
      <c r="T6991" t="s">
        <v>3075</v>
      </c>
    </row>
    <row r="6992" spans="17:20">
      <c r="Q6992">
        <v>0.54798611111111095</v>
      </c>
      <c r="R6992">
        <v>2</v>
      </c>
      <c r="S6992" t="s">
        <v>7909</v>
      </c>
      <c r="T6992" t="s">
        <v>3075</v>
      </c>
    </row>
    <row r="6993" spans="17:20">
      <c r="Q6993">
        <v>0.54802083333333296</v>
      </c>
      <c r="R6993">
        <v>2</v>
      </c>
      <c r="S6993" t="s">
        <v>7910</v>
      </c>
      <c r="T6993" t="s">
        <v>3075</v>
      </c>
    </row>
    <row r="6994" spans="17:20">
      <c r="Q6994">
        <v>0.54807870370370404</v>
      </c>
      <c r="R6994">
        <v>1</v>
      </c>
      <c r="S6994" t="s">
        <v>7911</v>
      </c>
      <c r="T6994" t="s">
        <v>3074</v>
      </c>
    </row>
    <row r="6995" spans="17:20">
      <c r="Q6995">
        <v>0.54807870370370404</v>
      </c>
      <c r="R6995">
        <v>1</v>
      </c>
      <c r="S6995" t="s">
        <v>3398</v>
      </c>
      <c r="T6995" t="s">
        <v>3071</v>
      </c>
    </row>
    <row r="6996" spans="17:20">
      <c r="Q6996">
        <v>0.54812499999999997</v>
      </c>
      <c r="R6996">
        <v>1</v>
      </c>
      <c r="S6996" t="s">
        <v>7912</v>
      </c>
      <c r="T6996" t="s">
        <v>3129</v>
      </c>
    </row>
    <row r="6997" spans="17:20">
      <c r="Q6997">
        <v>0.54813657407407401</v>
      </c>
      <c r="R6997">
        <v>2</v>
      </c>
      <c r="S6997" t="s">
        <v>7913</v>
      </c>
      <c r="T6997" t="s">
        <v>3074</v>
      </c>
    </row>
    <row r="6998" spans="17:20">
      <c r="Q6998">
        <v>0.54814814814814805</v>
      </c>
      <c r="R6998">
        <v>1</v>
      </c>
      <c r="S6998" t="s">
        <v>4407</v>
      </c>
      <c r="T6998" t="s">
        <v>3075</v>
      </c>
    </row>
    <row r="6999" spans="17:20">
      <c r="Q6999">
        <v>0.54822916666666699</v>
      </c>
      <c r="R6999">
        <v>1</v>
      </c>
      <c r="S6999" t="s">
        <v>7914</v>
      </c>
      <c r="T6999" t="s">
        <v>3072</v>
      </c>
    </row>
    <row r="7000" spans="17:20">
      <c r="Q7000">
        <v>0.54824074074074103</v>
      </c>
      <c r="R7000">
        <v>1</v>
      </c>
      <c r="S7000" t="s">
        <v>7915</v>
      </c>
      <c r="T7000" t="s">
        <v>3071</v>
      </c>
    </row>
    <row r="7001" spans="17:20">
      <c r="Q7001">
        <v>0.54824074074074103</v>
      </c>
      <c r="R7001">
        <v>1</v>
      </c>
      <c r="S7001" t="s">
        <v>3385</v>
      </c>
      <c r="T7001" t="s">
        <v>3071</v>
      </c>
    </row>
    <row r="7002" spans="17:20">
      <c r="Q7002">
        <v>0.54826388888888899</v>
      </c>
      <c r="R7002">
        <v>2</v>
      </c>
      <c r="S7002" t="s">
        <v>2562</v>
      </c>
      <c r="T7002" t="s">
        <v>3074</v>
      </c>
    </row>
    <row r="7003" spans="17:20">
      <c r="Q7003">
        <v>0.54832175925925897</v>
      </c>
      <c r="R7003">
        <v>1</v>
      </c>
      <c r="S7003" t="s">
        <v>7916</v>
      </c>
      <c r="T7003" t="s">
        <v>3071</v>
      </c>
    </row>
    <row r="7004" spans="17:20">
      <c r="Q7004">
        <v>0.54833333333333301</v>
      </c>
      <c r="R7004">
        <v>1</v>
      </c>
      <c r="S7004" t="s">
        <v>7917</v>
      </c>
      <c r="T7004" t="s">
        <v>3074</v>
      </c>
    </row>
    <row r="7005" spans="17:20">
      <c r="Q7005">
        <v>0.54834490740740705</v>
      </c>
      <c r="R7005">
        <v>1</v>
      </c>
      <c r="S7005" t="s">
        <v>7918</v>
      </c>
      <c r="T7005" t="s">
        <v>3129</v>
      </c>
    </row>
    <row r="7006" spans="17:20">
      <c r="Q7006">
        <v>0.54837962962963005</v>
      </c>
      <c r="R7006">
        <v>1</v>
      </c>
      <c r="S7006" t="s">
        <v>7919</v>
      </c>
      <c r="T7006" t="s">
        <v>3129</v>
      </c>
    </row>
    <row r="7007" spans="17:20">
      <c r="Q7007">
        <v>0.54846064814814799</v>
      </c>
      <c r="R7007">
        <v>1</v>
      </c>
      <c r="S7007" t="s">
        <v>7920</v>
      </c>
      <c r="T7007" t="s">
        <v>3071</v>
      </c>
    </row>
    <row r="7008" spans="17:20">
      <c r="Q7008">
        <v>0.54848379629629596</v>
      </c>
      <c r="R7008">
        <v>1</v>
      </c>
      <c r="S7008" t="s">
        <v>7921</v>
      </c>
      <c r="T7008" t="s">
        <v>3074</v>
      </c>
    </row>
    <row r="7009" spans="17:20">
      <c r="Q7009">
        <v>0.54849537037036999</v>
      </c>
      <c r="R7009">
        <v>1</v>
      </c>
      <c r="S7009" t="s">
        <v>7922</v>
      </c>
      <c r="T7009" t="s">
        <v>3129</v>
      </c>
    </row>
    <row r="7010" spans="17:20">
      <c r="Q7010">
        <v>0.54849537037036999</v>
      </c>
      <c r="R7010">
        <v>1</v>
      </c>
      <c r="S7010" t="s">
        <v>2562</v>
      </c>
      <c r="T7010" t="s">
        <v>3074</v>
      </c>
    </row>
    <row r="7011" spans="17:20">
      <c r="Q7011">
        <v>0.54855324074074097</v>
      </c>
      <c r="R7011">
        <v>1</v>
      </c>
      <c r="S7011" t="s">
        <v>7923</v>
      </c>
      <c r="T7011" t="s">
        <v>3074</v>
      </c>
    </row>
    <row r="7012" spans="17:20">
      <c r="Q7012">
        <v>0.54855324074074097</v>
      </c>
      <c r="R7012">
        <v>1</v>
      </c>
      <c r="S7012" t="s">
        <v>5475</v>
      </c>
      <c r="T7012" t="s">
        <v>3127</v>
      </c>
    </row>
    <row r="7013" spans="17:20">
      <c r="Q7013">
        <v>0.54861111111111105</v>
      </c>
      <c r="R7013">
        <v>1</v>
      </c>
      <c r="S7013" t="s">
        <v>3776</v>
      </c>
      <c r="T7013" t="s">
        <v>3074</v>
      </c>
    </row>
    <row r="7014" spans="17:20">
      <c r="Q7014">
        <v>0.54862268518518498</v>
      </c>
      <c r="R7014">
        <v>1</v>
      </c>
      <c r="S7014" t="s">
        <v>7924</v>
      </c>
      <c r="T7014" t="s">
        <v>3074</v>
      </c>
    </row>
    <row r="7015" spans="17:20">
      <c r="Q7015">
        <v>0.548761574074074</v>
      </c>
      <c r="R7015">
        <v>1</v>
      </c>
      <c r="S7015" t="s">
        <v>7925</v>
      </c>
      <c r="T7015" t="s">
        <v>3070</v>
      </c>
    </row>
    <row r="7016" spans="17:20">
      <c r="Q7016">
        <v>0.54883101851851901</v>
      </c>
      <c r="R7016">
        <v>1</v>
      </c>
      <c r="S7016" t="s">
        <v>4482</v>
      </c>
      <c r="T7016" t="s">
        <v>3071</v>
      </c>
    </row>
    <row r="7017" spans="17:20">
      <c r="Q7017">
        <v>0.54884259259259305</v>
      </c>
      <c r="R7017">
        <v>1</v>
      </c>
      <c r="S7017" t="s">
        <v>4482</v>
      </c>
      <c r="T7017" t="s">
        <v>3129</v>
      </c>
    </row>
    <row r="7018" spans="17:20">
      <c r="Q7018">
        <v>0.54890046296296302</v>
      </c>
      <c r="R7018">
        <v>1</v>
      </c>
      <c r="S7018" t="s">
        <v>7926</v>
      </c>
      <c r="T7018" t="s">
        <v>3071</v>
      </c>
    </row>
    <row r="7019" spans="17:20">
      <c r="Q7019">
        <v>0.54894675925925895</v>
      </c>
      <c r="R7019">
        <v>1</v>
      </c>
      <c r="S7019" t="s">
        <v>7927</v>
      </c>
      <c r="T7019" t="s">
        <v>3075</v>
      </c>
    </row>
    <row r="7020" spans="17:20">
      <c r="Q7020">
        <v>0.549027777777778</v>
      </c>
      <c r="R7020">
        <v>4</v>
      </c>
      <c r="S7020" t="s">
        <v>7928</v>
      </c>
      <c r="T7020" t="s">
        <v>3075</v>
      </c>
    </row>
    <row r="7021" spans="17:20">
      <c r="Q7021">
        <v>0.54908564814814798</v>
      </c>
      <c r="R7021">
        <v>1</v>
      </c>
      <c r="S7021" t="s">
        <v>7929</v>
      </c>
      <c r="T7021" t="s">
        <v>3075</v>
      </c>
    </row>
    <row r="7022" spans="17:20">
      <c r="Q7022">
        <v>0.54910879629629605</v>
      </c>
      <c r="R7022">
        <v>1</v>
      </c>
      <c r="S7022" t="s">
        <v>7930</v>
      </c>
      <c r="T7022" t="s">
        <v>3075</v>
      </c>
    </row>
    <row r="7023" spans="17:20">
      <c r="Q7023">
        <v>0.54910879629629605</v>
      </c>
      <c r="R7023">
        <v>2</v>
      </c>
      <c r="S7023" t="s">
        <v>7931</v>
      </c>
      <c r="T7023" t="s">
        <v>3075</v>
      </c>
    </row>
    <row r="7024" spans="17:20">
      <c r="Q7024">
        <v>0.54912037037036998</v>
      </c>
      <c r="R7024">
        <v>2</v>
      </c>
      <c r="S7024" t="s">
        <v>7932</v>
      </c>
      <c r="T7024" t="s">
        <v>3075</v>
      </c>
    </row>
    <row r="7025" spans="17:20">
      <c r="Q7025">
        <v>0.54913194444444402</v>
      </c>
      <c r="R7025">
        <v>1</v>
      </c>
      <c r="S7025" t="s">
        <v>7933</v>
      </c>
      <c r="T7025" t="s">
        <v>3075</v>
      </c>
    </row>
    <row r="7026" spans="17:20">
      <c r="Q7026">
        <v>0.54913194444444402</v>
      </c>
      <c r="R7026">
        <v>1</v>
      </c>
      <c r="S7026" t="s">
        <v>7934</v>
      </c>
      <c r="T7026" t="s">
        <v>3129</v>
      </c>
    </row>
    <row r="7027" spans="17:20">
      <c r="Q7027">
        <v>0.54915509259259299</v>
      </c>
      <c r="R7027">
        <v>1</v>
      </c>
      <c r="S7027" t="s">
        <v>7935</v>
      </c>
      <c r="T7027" t="s">
        <v>3075</v>
      </c>
    </row>
    <row r="7028" spans="17:20">
      <c r="Q7028">
        <v>0.54916666666666702</v>
      </c>
      <c r="R7028">
        <v>1</v>
      </c>
      <c r="S7028" t="s">
        <v>7936</v>
      </c>
      <c r="T7028" t="s">
        <v>3075</v>
      </c>
    </row>
    <row r="7029" spans="17:20">
      <c r="Q7029">
        <v>0.54920138888888903</v>
      </c>
      <c r="R7029">
        <v>1</v>
      </c>
      <c r="S7029" t="s">
        <v>7937</v>
      </c>
      <c r="T7029" t="s">
        <v>3075</v>
      </c>
    </row>
    <row r="7030" spans="17:20">
      <c r="Q7030">
        <v>0.54923611111111104</v>
      </c>
      <c r="R7030">
        <v>1</v>
      </c>
      <c r="S7030" t="s">
        <v>7938</v>
      </c>
      <c r="T7030" t="s">
        <v>3075</v>
      </c>
    </row>
    <row r="7031" spans="17:20">
      <c r="Q7031">
        <v>0.54928240740740697</v>
      </c>
      <c r="R7031">
        <v>2</v>
      </c>
      <c r="S7031" t="s">
        <v>7939</v>
      </c>
      <c r="T7031" t="s">
        <v>3129</v>
      </c>
    </row>
    <row r="7032" spans="17:20">
      <c r="Q7032">
        <v>0.54930555555555605</v>
      </c>
      <c r="R7032">
        <v>1</v>
      </c>
      <c r="S7032" t="s">
        <v>7940</v>
      </c>
      <c r="T7032" t="s">
        <v>3075</v>
      </c>
    </row>
    <row r="7033" spans="17:20">
      <c r="Q7033">
        <v>0.54934027777777805</v>
      </c>
      <c r="R7033">
        <v>4</v>
      </c>
      <c r="S7033" t="s">
        <v>7941</v>
      </c>
      <c r="T7033" t="s">
        <v>3075</v>
      </c>
    </row>
    <row r="7034" spans="17:20">
      <c r="Q7034">
        <v>0.54938657407407399</v>
      </c>
      <c r="R7034">
        <v>1</v>
      </c>
      <c r="S7034" t="s">
        <v>7942</v>
      </c>
      <c r="T7034" t="s">
        <v>3072</v>
      </c>
    </row>
    <row r="7035" spans="17:20">
      <c r="Q7035">
        <v>0.54940972222222195</v>
      </c>
      <c r="R7035">
        <v>1</v>
      </c>
      <c r="S7035" t="s">
        <v>7943</v>
      </c>
      <c r="T7035" t="s">
        <v>3075</v>
      </c>
    </row>
    <row r="7036" spans="17:20">
      <c r="Q7036">
        <v>0.54953703703703705</v>
      </c>
      <c r="R7036">
        <v>3</v>
      </c>
      <c r="S7036" t="s">
        <v>2562</v>
      </c>
      <c r="T7036" t="s">
        <v>3074</v>
      </c>
    </row>
    <row r="7037" spans="17:20">
      <c r="Q7037">
        <v>0.54957175925925905</v>
      </c>
      <c r="R7037">
        <v>1</v>
      </c>
      <c r="S7037" t="s">
        <v>7944</v>
      </c>
      <c r="T7037" t="s">
        <v>3071</v>
      </c>
    </row>
    <row r="7038" spans="17:20">
      <c r="Q7038">
        <v>0.54958333333333298</v>
      </c>
      <c r="R7038">
        <v>1</v>
      </c>
      <c r="S7038" t="s">
        <v>1300</v>
      </c>
      <c r="T7038" t="s">
        <v>3071</v>
      </c>
    </row>
    <row r="7039" spans="17:20">
      <c r="Q7039">
        <v>0.54959490740740702</v>
      </c>
      <c r="R7039">
        <v>1</v>
      </c>
      <c r="S7039" t="s">
        <v>7945</v>
      </c>
      <c r="T7039" t="s">
        <v>3129</v>
      </c>
    </row>
    <row r="7040" spans="17:20">
      <c r="Q7040">
        <v>0.54964120370370395</v>
      </c>
      <c r="R7040">
        <v>1</v>
      </c>
      <c r="S7040" t="s">
        <v>7946</v>
      </c>
      <c r="T7040" t="s">
        <v>3075</v>
      </c>
    </row>
    <row r="7041" spans="17:20">
      <c r="Q7041">
        <v>0.54966435185185203</v>
      </c>
      <c r="R7041">
        <v>1</v>
      </c>
      <c r="S7041" t="s">
        <v>7947</v>
      </c>
      <c r="T7041" t="s">
        <v>3075</v>
      </c>
    </row>
    <row r="7042" spans="17:20">
      <c r="Q7042">
        <v>0.54967592592592596</v>
      </c>
      <c r="R7042">
        <v>1</v>
      </c>
      <c r="S7042" t="s">
        <v>7948</v>
      </c>
      <c r="T7042" t="s">
        <v>3071</v>
      </c>
    </row>
    <row r="7043" spans="17:20">
      <c r="Q7043">
        <v>0.54969907407407403</v>
      </c>
      <c r="R7043">
        <v>2</v>
      </c>
      <c r="S7043" t="s">
        <v>7949</v>
      </c>
      <c r="T7043" t="s">
        <v>3075</v>
      </c>
    </row>
    <row r="7044" spans="17:20">
      <c r="Q7044">
        <v>0.54974537037036997</v>
      </c>
      <c r="R7044">
        <v>1</v>
      </c>
      <c r="S7044" t="s">
        <v>7950</v>
      </c>
      <c r="T7044" t="s">
        <v>3129</v>
      </c>
    </row>
    <row r="7045" spans="17:20">
      <c r="Q7045">
        <v>0.54979166666666701</v>
      </c>
      <c r="R7045">
        <v>1</v>
      </c>
      <c r="S7045" t="s">
        <v>7951</v>
      </c>
      <c r="T7045" t="s">
        <v>3077</v>
      </c>
    </row>
    <row r="7046" spans="17:20">
      <c r="Q7046">
        <v>0.54979166666666701</v>
      </c>
      <c r="R7046">
        <v>2</v>
      </c>
      <c r="S7046" t="s">
        <v>3868</v>
      </c>
      <c r="T7046" t="s">
        <v>3072</v>
      </c>
    </row>
    <row r="7047" spans="17:20">
      <c r="Q7047">
        <v>0.54980324074074105</v>
      </c>
      <c r="R7047">
        <v>1</v>
      </c>
      <c r="S7047" t="s">
        <v>7952</v>
      </c>
      <c r="T7047" t="s">
        <v>3071</v>
      </c>
    </row>
    <row r="7048" spans="17:20">
      <c r="Q7048">
        <v>0.54981481481481498</v>
      </c>
      <c r="R7048">
        <v>1</v>
      </c>
      <c r="S7048" t="s">
        <v>7953</v>
      </c>
      <c r="T7048" t="s">
        <v>3075</v>
      </c>
    </row>
    <row r="7049" spans="17:20">
      <c r="Q7049">
        <v>0.54982638888888902</v>
      </c>
      <c r="R7049">
        <v>3</v>
      </c>
      <c r="S7049" t="s">
        <v>2562</v>
      </c>
      <c r="T7049" t="s">
        <v>3074</v>
      </c>
    </row>
    <row r="7050" spans="17:20">
      <c r="Q7050">
        <v>0.54997685185185197</v>
      </c>
      <c r="R7050">
        <v>2</v>
      </c>
      <c r="S7050" t="s">
        <v>7954</v>
      </c>
      <c r="T7050" t="s">
        <v>3075</v>
      </c>
    </row>
    <row r="7051" spans="17:20">
      <c r="Q7051">
        <v>0.55005787037037002</v>
      </c>
      <c r="R7051">
        <v>4</v>
      </c>
      <c r="S7051" t="s">
        <v>7955</v>
      </c>
      <c r="T7051" t="s">
        <v>3075</v>
      </c>
    </row>
    <row r="7052" spans="17:20">
      <c r="Q7052">
        <v>0.55013888888888896</v>
      </c>
      <c r="R7052">
        <v>3</v>
      </c>
      <c r="S7052" t="s">
        <v>7956</v>
      </c>
      <c r="T7052" t="s">
        <v>3075</v>
      </c>
    </row>
    <row r="7053" spans="17:20">
      <c r="Q7053">
        <v>0.55020833333333297</v>
      </c>
      <c r="R7053">
        <v>4</v>
      </c>
      <c r="S7053" t="s">
        <v>7957</v>
      </c>
      <c r="T7053" t="s">
        <v>3075</v>
      </c>
    </row>
    <row r="7054" spans="17:20">
      <c r="Q7054">
        <v>0.55032407407407402</v>
      </c>
      <c r="R7054">
        <v>2</v>
      </c>
      <c r="S7054" t="s">
        <v>7958</v>
      </c>
      <c r="T7054" t="s">
        <v>3127</v>
      </c>
    </row>
    <row r="7055" spans="17:20">
      <c r="Q7055">
        <v>0.55033564814814795</v>
      </c>
      <c r="R7055">
        <v>2</v>
      </c>
      <c r="S7055" t="s">
        <v>222</v>
      </c>
      <c r="T7055" t="s">
        <v>3072</v>
      </c>
    </row>
    <row r="7056" spans="17:20">
      <c r="Q7056">
        <v>0.55034722222222199</v>
      </c>
      <c r="R7056">
        <v>1</v>
      </c>
      <c r="S7056" t="s">
        <v>7959</v>
      </c>
      <c r="T7056" t="s">
        <v>3075</v>
      </c>
    </row>
    <row r="7057" spans="17:20">
      <c r="Q7057">
        <v>0.55038194444444399</v>
      </c>
      <c r="R7057">
        <v>2</v>
      </c>
      <c r="S7057" t="s">
        <v>7960</v>
      </c>
      <c r="T7057" t="s">
        <v>3075</v>
      </c>
    </row>
    <row r="7058" spans="17:20">
      <c r="Q7058">
        <v>0.55042824074074104</v>
      </c>
      <c r="R7058">
        <v>1</v>
      </c>
      <c r="S7058" t="s">
        <v>7961</v>
      </c>
      <c r="T7058" t="s">
        <v>3075</v>
      </c>
    </row>
    <row r="7059" spans="17:20">
      <c r="Q7059">
        <v>0.550451388888889</v>
      </c>
      <c r="R7059">
        <v>1</v>
      </c>
      <c r="S7059" t="s">
        <v>7962</v>
      </c>
      <c r="T7059" t="s">
        <v>3075</v>
      </c>
    </row>
    <row r="7060" spans="17:20">
      <c r="Q7060">
        <v>0.55049768518518505</v>
      </c>
      <c r="R7060">
        <v>2</v>
      </c>
      <c r="S7060" t="s">
        <v>7963</v>
      </c>
      <c r="T7060" t="s">
        <v>3074</v>
      </c>
    </row>
    <row r="7061" spans="17:20">
      <c r="Q7061">
        <v>0.55050925925925898</v>
      </c>
      <c r="R7061">
        <v>2</v>
      </c>
      <c r="S7061" t="s">
        <v>7964</v>
      </c>
      <c r="T7061" t="s">
        <v>3071</v>
      </c>
    </row>
    <row r="7062" spans="17:20">
      <c r="Q7062">
        <v>0.55054398148148198</v>
      </c>
      <c r="R7062">
        <v>1</v>
      </c>
      <c r="S7062" t="s">
        <v>7965</v>
      </c>
      <c r="T7062" t="s">
        <v>3075</v>
      </c>
    </row>
    <row r="7063" spans="17:20">
      <c r="Q7063">
        <v>0.55059027777777803</v>
      </c>
      <c r="R7063">
        <v>1</v>
      </c>
      <c r="S7063" t="s">
        <v>717</v>
      </c>
      <c r="T7063" t="s">
        <v>3086</v>
      </c>
    </row>
    <row r="7064" spans="17:20">
      <c r="Q7064">
        <v>0.55067129629629596</v>
      </c>
      <c r="R7064">
        <v>3</v>
      </c>
      <c r="S7064" t="s">
        <v>7966</v>
      </c>
      <c r="T7064" t="s">
        <v>3129</v>
      </c>
    </row>
    <row r="7065" spans="17:20">
      <c r="Q7065">
        <v>0.55075231481481501</v>
      </c>
      <c r="R7065">
        <v>1</v>
      </c>
      <c r="S7065" t="s">
        <v>7967</v>
      </c>
      <c r="T7065" t="s">
        <v>3075</v>
      </c>
    </row>
    <row r="7066" spans="17:20">
      <c r="Q7066">
        <v>0.55077546296296298</v>
      </c>
      <c r="R7066">
        <v>1</v>
      </c>
      <c r="S7066" t="s">
        <v>7968</v>
      </c>
      <c r="T7066" t="s">
        <v>3075</v>
      </c>
    </row>
    <row r="7067" spans="17:20">
      <c r="Q7067">
        <v>0.55078703703703702</v>
      </c>
      <c r="R7067">
        <v>1</v>
      </c>
      <c r="S7067" t="s">
        <v>7969</v>
      </c>
      <c r="T7067" t="s">
        <v>3075</v>
      </c>
    </row>
    <row r="7068" spans="17:20">
      <c r="Q7068">
        <v>0.55089120370370404</v>
      </c>
      <c r="R7068">
        <v>1</v>
      </c>
      <c r="S7068" t="s">
        <v>4410</v>
      </c>
      <c r="T7068" t="s">
        <v>3074</v>
      </c>
    </row>
    <row r="7069" spans="17:20">
      <c r="Q7069">
        <v>0.550914351851852</v>
      </c>
      <c r="R7069">
        <v>2</v>
      </c>
      <c r="S7069" t="s">
        <v>7970</v>
      </c>
      <c r="T7069" t="s">
        <v>3075</v>
      </c>
    </row>
    <row r="7070" spans="17:20">
      <c r="Q7070">
        <v>0.55094907407407401</v>
      </c>
      <c r="R7070">
        <v>1</v>
      </c>
      <c r="S7070" t="s">
        <v>3199</v>
      </c>
      <c r="T7070" t="s">
        <v>3071</v>
      </c>
    </row>
    <row r="7071" spans="17:20">
      <c r="Q7071">
        <v>0.55098379629629601</v>
      </c>
      <c r="R7071">
        <v>1</v>
      </c>
      <c r="S7071" t="s">
        <v>7971</v>
      </c>
      <c r="T7071" t="s">
        <v>3071</v>
      </c>
    </row>
    <row r="7072" spans="17:20">
      <c r="Q7072">
        <v>0.55099537037037005</v>
      </c>
      <c r="R7072">
        <v>1</v>
      </c>
      <c r="S7072" t="s">
        <v>7972</v>
      </c>
      <c r="T7072" t="s">
        <v>3075</v>
      </c>
    </row>
    <row r="7073" spans="17:20">
      <c r="Q7073">
        <v>0.55099537037037005</v>
      </c>
      <c r="R7073">
        <v>1</v>
      </c>
      <c r="S7073" t="s">
        <v>3779</v>
      </c>
      <c r="T7073" t="s">
        <v>3074</v>
      </c>
    </row>
    <row r="7074" spans="17:20">
      <c r="Q7074">
        <v>0.55105324074074102</v>
      </c>
      <c r="R7074">
        <v>1</v>
      </c>
      <c r="S7074" t="s">
        <v>7973</v>
      </c>
      <c r="T7074" t="s">
        <v>3075</v>
      </c>
    </row>
    <row r="7075" spans="17:20">
      <c r="Q7075">
        <v>0.55107638888888899</v>
      </c>
      <c r="R7075">
        <v>1</v>
      </c>
      <c r="S7075" t="s">
        <v>7974</v>
      </c>
      <c r="T7075" t="s">
        <v>3071</v>
      </c>
    </row>
    <row r="7076" spans="17:20">
      <c r="Q7076">
        <v>0.55108796296296303</v>
      </c>
      <c r="R7076">
        <v>1</v>
      </c>
      <c r="S7076" t="s">
        <v>3133</v>
      </c>
      <c r="T7076" t="s">
        <v>3129</v>
      </c>
    </row>
    <row r="7077" spans="17:20">
      <c r="Q7077">
        <v>0.551111111111111</v>
      </c>
      <c r="R7077">
        <v>1</v>
      </c>
      <c r="S7077" t="s">
        <v>7975</v>
      </c>
      <c r="T7077" t="s">
        <v>3075</v>
      </c>
    </row>
    <row r="7078" spans="17:20">
      <c r="Q7078">
        <v>0.55112268518518504</v>
      </c>
      <c r="R7078">
        <v>2</v>
      </c>
      <c r="S7078" t="s">
        <v>7976</v>
      </c>
      <c r="T7078" t="s">
        <v>3129</v>
      </c>
    </row>
    <row r="7079" spans="17:20">
      <c r="Q7079">
        <v>0.551145833333333</v>
      </c>
      <c r="R7079">
        <v>1</v>
      </c>
      <c r="S7079" t="s">
        <v>7977</v>
      </c>
      <c r="T7079" t="s">
        <v>3075</v>
      </c>
    </row>
    <row r="7080" spans="17:20">
      <c r="Q7080">
        <v>0.55115740740740704</v>
      </c>
      <c r="R7080">
        <v>1</v>
      </c>
      <c r="S7080" t="s">
        <v>7978</v>
      </c>
      <c r="T7080" t="s">
        <v>3074</v>
      </c>
    </row>
    <row r="7081" spans="17:20">
      <c r="Q7081">
        <v>0.55119212962963005</v>
      </c>
      <c r="R7081">
        <v>1</v>
      </c>
      <c r="S7081" t="s">
        <v>4330</v>
      </c>
      <c r="T7081" t="s">
        <v>3078</v>
      </c>
    </row>
    <row r="7082" spans="17:20">
      <c r="Q7082">
        <v>0.55121527777777801</v>
      </c>
      <c r="R7082">
        <v>1</v>
      </c>
      <c r="S7082" t="s">
        <v>3778</v>
      </c>
      <c r="T7082" t="s">
        <v>3074</v>
      </c>
    </row>
    <row r="7083" spans="17:20">
      <c r="Q7083">
        <v>0.55130787037036999</v>
      </c>
      <c r="R7083">
        <v>2</v>
      </c>
      <c r="S7083" t="s">
        <v>7979</v>
      </c>
      <c r="T7083" t="s">
        <v>3071</v>
      </c>
    </row>
    <row r="7084" spans="17:20">
      <c r="Q7084">
        <v>0.55133101851851896</v>
      </c>
      <c r="R7084">
        <v>1</v>
      </c>
      <c r="S7084" t="s">
        <v>7980</v>
      </c>
      <c r="T7084" t="s">
        <v>3074</v>
      </c>
    </row>
    <row r="7085" spans="17:20">
      <c r="Q7085">
        <v>0.551377314814815</v>
      </c>
      <c r="R7085">
        <v>1</v>
      </c>
      <c r="S7085" t="s">
        <v>7981</v>
      </c>
      <c r="T7085" t="s">
        <v>3129</v>
      </c>
    </row>
    <row r="7086" spans="17:20">
      <c r="Q7086">
        <v>0.55140046296296297</v>
      </c>
      <c r="R7086">
        <v>1</v>
      </c>
      <c r="S7086" t="s">
        <v>7982</v>
      </c>
      <c r="T7086" t="s">
        <v>3129</v>
      </c>
    </row>
    <row r="7087" spans="17:20">
      <c r="Q7087">
        <v>0.55141203703703701</v>
      </c>
      <c r="R7087">
        <v>1</v>
      </c>
      <c r="S7087" t="s">
        <v>7983</v>
      </c>
      <c r="T7087" t="s">
        <v>3129</v>
      </c>
    </row>
    <row r="7088" spans="17:20">
      <c r="Q7088">
        <v>0.55141203703703701</v>
      </c>
      <c r="R7088">
        <v>1</v>
      </c>
      <c r="S7088" t="s">
        <v>4267</v>
      </c>
      <c r="T7088" t="s">
        <v>3075</v>
      </c>
    </row>
    <row r="7089" spans="17:20">
      <c r="Q7089">
        <v>0.55144675925925901</v>
      </c>
      <c r="R7089">
        <v>3</v>
      </c>
      <c r="S7089" t="s">
        <v>7984</v>
      </c>
      <c r="T7089" t="s">
        <v>3070</v>
      </c>
    </row>
    <row r="7090" spans="17:20">
      <c r="Q7090">
        <v>0.55146990740740698</v>
      </c>
      <c r="R7090">
        <v>2</v>
      </c>
      <c r="S7090" t="s">
        <v>7985</v>
      </c>
      <c r="T7090" t="s">
        <v>3127</v>
      </c>
    </row>
    <row r="7091" spans="17:20">
      <c r="Q7091">
        <v>0.55148148148148102</v>
      </c>
      <c r="R7091">
        <v>1</v>
      </c>
      <c r="S7091" t="s">
        <v>3740</v>
      </c>
      <c r="T7091" t="s">
        <v>3074</v>
      </c>
    </row>
    <row r="7092" spans="17:20">
      <c r="Q7092">
        <v>0.55156249999999996</v>
      </c>
      <c r="R7092">
        <v>1</v>
      </c>
      <c r="S7092" t="s">
        <v>3752</v>
      </c>
      <c r="T7092" t="s">
        <v>3129</v>
      </c>
    </row>
    <row r="7093" spans="17:20">
      <c r="Q7093">
        <v>0.55158564814814803</v>
      </c>
      <c r="R7093">
        <v>1</v>
      </c>
      <c r="S7093" t="s">
        <v>7986</v>
      </c>
      <c r="T7093" t="s">
        <v>3070</v>
      </c>
    </row>
    <row r="7094" spans="17:20">
      <c r="Q7094">
        <v>0.551643518518519</v>
      </c>
      <c r="R7094">
        <v>1</v>
      </c>
      <c r="S7094" t="s">
        <v>7987</v>
      </c>
      <c r="T7094" t="s">
        <v>3070</v>
      </c>
    </row>
    <row r="7095" spans="17:20">
      <c r="Q7095">
        <v>0.55165509259259304</v>
      </c>
      <c r="R7095">
        <v>1</v>
      </c>
      <c r="S7095" t="s">
        <v>7988</v>
      </c>
      <c r="T7095" t="s">
        <v>3070</v>
      </c>
    </row>
    <row r="7096" spans="17:20">
      <c r="Q7096">
        <v>0.55173611111111098</v>
      </c>
      <c r="R7096">
        <v>1</v>
      </c>
      <c r="S7096" t="s">
        <v>813</v>
      </c>
      <c r="T7096" t="s">
        <v>3071</v>
      </c>
    </row>
    <row r="7097" spans="17:20">
      <c r="Q7097">
        <v>0.55192129629629605</v>
      </c>
      <c r="R7097">
        <v>1</v>
      </c>
      <c r="S7097" t="s">
        <v>2296</v>
      </c>
      <c r="T7097" t="s">
        <v>3129</v>
      </c>
    </row>
    <row r="7098" spans="17:20">
      <c r="Q7098">
        <v>0.55196759259259298</v>
      </c>
      <c r="R7098">
        <v>1</v>
      </c>
      <c r="S7098" t="s">
        <v>7989</v>
      </c>
      <c r="T7098" t="s">
        <v>3129</v>
      </c>
    </row>
    <row r="7099" spans="17:20">
      <c r="Q7099">
        <v>0.55199074074074095</v>
      </c>
      <c r="R7099">
        <v>1</v>
      </c>
      <c r="S7099" t="s">
        <v>4634</v>
      </c>
      <c r="T7099" t="s">
        <v>3074</v>
      </c>
    </row>
    <row r="7100" spans="17:20">
      <c r="Q7100">
        <v>0.55214120370370401</v>
      </c>
      <c r="R7100">
        <v>3</v>
      </c>
      <c r="S7100" t="s">
        <v>7990</v>
      </c>
      <c r="T7100" t="s">
        <v>3070</v>
      </c>
    </row>
    <row r="7101" spans="17:20">
      <c r="Q7101">
        <v>0.55217592592592601</v>
      </c>
      <c r="R7101">
        <v>1</v>
      </c>
      <c r="S7101" t="s">
        <v>7991</v>
      </c>
      <c r="T7101" t="s">
        <v>6317</v>
      </c>
    </row>
    <row r="7102" spans="17:20">
      <c r="Q7102">
        <v>0.55221064814814802</v>
      </c>
      <c r="R7102">
        <v>4</v>
      </c>
      <c r="S7102" t="s">
        <v>7992</v>
      </c>
      <c r="T7102" t="s">
        <v>3071</v>
      </c>
    </row>
    <row r="7103" spans="17:20">
      <c r="Q7103">
        <v>0.55226851851851899</v>
      </c>
      <c r="R7103">
        <v>1</v>
      </c>
      <c r="S7103" t="s">
        <v>7993</v>
      </c>
      <c r="T7103" t="s">
        <v>3071</v>
      </c>
    </row>
    <row r="7104" spans="17:20">
      <c r="Q7104">
        <v>0.55234953703703704</v>
      </c>
      <c r="R7104">
        <v>1</v>
      </c>
      <c r="S7104" t="s">
        <v>7994</v>
      </c>
      <c r="T7104" t="s">
        <v>3074</v>
      </c>
    </row>
    <row r="7105" spans="17:20">
      <c r="Q7105">
        <v>0.55234953703703704</v>
      </c>
      <c r="R7105">
        <v>1</v>
      </c>
      <c r="S7105" t="s">
        <v>7995</v>
      </c>
      <c r="T7105" t="s">
        <v>3075</v>
      </c>
    </row>
    <row r="7106" spans="17:20">
      <c r="Q7106">
        <v>0.55237268518518501</v>
      </c>
      <c r="R7106">
        <v>1</v>
      </c>
      <c r="S7106" t="s">
        <v>1103</v>
      </c>
      <c r="T7106" t="s">
        <v>3075</v>
      </c>
    </row>
    <row r="7107" spans="17:20">
      <c r="Q7107">
        <v>0.55240740740740701</v>
      </c>
      <c r="R7107">
        <v>2</v>
      </c>
      <c r="S7107" t="s">
        <v>7996</v>
      </c>
      <c r="T7107" t="s">
        <v>3070</v>
      </c>
    </row>
    <row r="7108" spans="17:20">
      <c r="Q7108">
        <v>0.55240740740740701</v>
      </c>
      <c r="R7108">
        <v>1</v>
      </c>
      <c r="S7108" t="s">
        <v>7997</v>
      </c>
      <c r="T7108" t="s">
        <v>3075</v>
      </c>
    </row>
    <row r="7109" spans="17:20">
      <c r="Q7109">
        <v>0.55244212962963002</v>
      </c>
      <c r="R7109">
        <v>1</v>
      </c>
      <c r="S7109" t="s">
        <v>3852</v>
      </c>
      <c r="T7109" t="s">
        <v>3075</v>
      </c>
    </row>
    <row r="7110" spans="17:20">
      <c r="Q7110">
        <v>0.55244212962963002</v>
      </c>
      <c r="R7110">
        <v>1</v>
      </c>
      <c r="S7110" t="s">
        <v>4392</v>
      </c>
      <c r="T7110" t="s">
        <v>3127</v>
      </c>
    </row>
    <row r="7111" spans="17:20">
      <c r="Q7111">
        <v>0.55249999999999999</v>
      </c>
      <c r="R7111">
        <v>1</v>
      </c>
      <c r="S7111" t="s">
        <v>7998</v>
      </c>
      <c r="T7111" t="s">
        <v>3129</v>
      </c>
    </row>
    <row r="7112" spans="17:20">
      <c r="Q7112">
        <v>0.55251157407407403</v>
      </c>
      <c r="R7112">
        <v>1</v>
      </c>
      <c r="S7112" t="s">
        <v>7999</v>
      </c>
      <c r="T7112" t="s">
        <v>3070</v>
      </c>
    </row>
    <row r="7113" spans="17:20">
      <c r="Q7113">
        <v>0.55254629629629604</v>
      </c>
      <c r="R7113">
        <v>2</v>
      </c>
      <c r="S7113" t="s">
        <v>4218</v>
      </c>
      <c r="T7113" t="s">
        <v>3075</v>
      </c>
    </row>
    <row r="7114" spans="17:20">
      <c r="Q7114">
        <v>0.55262731481481497</v>
      </c>
      <c r="R7114">
        <v>1</v>
      </c>
      <c r="S7114" t="s">
        <v>8000</v>
      </c>
      <c r="T7114" t="s">
        <v>3074</v>
      </c>
    </row>
    <row r="7115" spans="17:20">
      <c r="Q7115">
        <v>0.55270833333333302</v>
      </c>
      <c r="R7115">
        <v>1</v>
      </c>
      <c r="S7115" t="s">
        <v>8001</v>
      </c>
      <c r="T7115" t="s">
        <v>3071</v>
      </c>
    </row>
    <row r="7116" spans="17:20">
      <c r="Q7116">
        <v>0.55284722222222205</v>
      </c>
      <c r="R7116">
        <v>1</v>
      </c>
      <c r="S7116" t="s">
        <v>103</v>
      </c>
      <c r="T7116" t="s">
        <v>3074</v>
      </c>
    </row>
    <row r="7117" spans="17:20">
      <c r="Q7117">
        <v>0.55284722222222205</v>
      </c>
      <c r="R7117">
        <v>1</v>
      </c>
      <c r="S7117" t="s">
        <v>3467</v>
      </c>
      <c r="T7117" t="s">
        <v>3086</v>
      </c>
    </row>
    <row r="7118" spans="17:20">
      <c r="Q7118">
        <v>0.55288194444444405</v>
      </c>
      <c r="R7118">
        <v>1</v>
      </c>
      <c r="S7118" t="s">
        <v>8002</v>
      </c>
      <c r="T7118" t="s">
        <v>3075</v>
      </c>
    </row>
    <row r="7119" spans="17:20">
      <c r="Q7119">
        <v>0.55290509259259302</v>
      </c>
      <c r="R7119">
        <v>1</v>
      </c>
      <c r="S7119" t="s">
        <v>8003</v>
      </c>
      <c r="T7119" t="s">
        <v>3071</v>
      </c>
    </row>
    <row r="7120" spans="17:20">
      <c r="Q7120">
        <v>0.55295138888888895</v>
      </c>
      <c r="R7120">
        <v>1</v>
      </c>
      <c r="S7120" t="s">
        <v>3470</v>
      </c>
      <c r="T7120" t="s">
        <v>3127</v>
      </c>
    </row>
    <row r="7121" spans="17:20">
      <c r="Q7121">
        <v>0.55296296296296299</v>
      </c>
      <c r="R7121">
        <v>2</v>
      </c>
      <c r="S7121" t="s">
        <v>8004</v>
      </c>
      <c r="T7121" t="s">
        <v>3075</v>
      </c>
    </row>
    <row r="7122" spans="17:20">
      <c r="Q7122">
        <v>0.55304398148148104</v>
      </c>
      <c r="R7122">
        <v>1</v>
      </c>
      <c r="S7122" t="s">
        <v>8005</v>
      </c>
      <c r="T7122" t="s">
        <v>3070</v>
      </c>
    </row>
    <row r="7123" spans="17:20">
      <c r="Q7123">
        <v>0.55307870370370404</v>
      </c>
      <c r="R7123">
        <v>1</v>
      </c>
      <c r="S7123" t="s">
        <v>8006</v>
      </c>
      <c r="T7123" t="s">
        <v>3072</v>
      </c>
    </row>
    <row r="7124" spans="17:20">
      <c r="Q7124">
        <v>0.55309027777777797</v>
      </c>
      <c r="R7124">
        <v>2</v>
      </c>
      <c r="S7124" t="s">
        <v>8007</v>
      </c>
      <c r="T7124" t="s">
        <v>3129</v>
      </c>
    </row>
    <row r="7125" spans="17:20">
      <c r="Q7125">
        <v>0.55312499999999998</v>
      </c>
      <c r="R7125">
        <v>1</v>
      </c>
      <c r="S7125" t="s">
        <v>8008</v>
      </c>
      <c r="T7125" t="s">
        <v>3075</v>
      </c>
    </row>
    <row r="7126" spans="17:20">
      <c r="Q7126">
        <v>0.55315972222222198</v>
      </c>
      <c r="R7126">
        <v>1</v>
      </c>
      <c r="S7126" t="s">
        <v>8009</v>
      </c>
      <c r="T7126" t="s">
        <v>3075</v>
      </c>
    </row>
    <row r="7127" spans="17:20">
      <c r="Q7127">
        <v>0.55318287037036995</v>
      </c>
      <c r="R7127">
        <v>1</v>
      </c>
      <c r="S7127" t="s">
        <v>813</v>
      </c>
      <c r="T7127" t="s">
        <v>3073</v>
      </c>
    </row>
    <row r="7128" spans="17:20">
      <c r="Q7128">
        <v>0.55340277777777802</v>
      </c>
      <c r="R7128">
        <v>2</v>
      </c>
      <c r="S7128" t="s">
        <v>8010</v>
      </c>
      <c r="T7128" t="s">
        <v>3075</v>
      </c>
    </row>
    <row r="7129" spans="17:20">
      <c r="Q7129">
        <v>0.55343750000000003</v>
      </c>
      <c r="R7129">
        <v>2</v>
      </c>
      <c r="S7129" t="s">
        <v>8011</v>
      </c>
      <c r="T7129" t="s">
        <v>3129</v>
      </c>
    </row>
    <row r="7130" spans="17:20">
      <c r="Q7130">
        <v>0.55347222222222203</v>
      </c>
      <c r="R7130">
        <v>1</v>
      </c>
      <c r="S7130" t="s">
        <v>8012</v>
      </c>
      <c r="T7130" t="s">
        <v>3074</v>
      </c>
    </row>
    <row r="7131" spans="17:20">
      <c r="Q7131">
        <v>0.55350694444444404</v>
      </c>
      <c r="R7131">
        <v>1</v>
      </c>
      <c r="S7131" t="s">
        <v>8013</v>
      </c>
      <c r="T7131" t="s">
        <v>3129</v>
      </c>
    </row>
    <row r="7132" spans="17:20">
      <c r="Q7132">
        <v>0.55358796296296298</v>
      </c>
      <c r="R7132">
        <v>1</v>
      </c>
      <c r="S7132" t="s">
        <v>8014</v>
      </c>
      <c r="T7132" t="s">
        <v>3074</v>
      </c>
    </row>
    <row r="7133" spans="17:20">
      <c r="Q7133">
        <v>0.55363425925925902</v>
      </c>
      <c r="R7133">
        <v>1</v>
      </c>
      <c r="S7133" t="s">
        <v>8015</v>
      </c>
      <c r="T7133" t="s">
        <v>3070</v>
      </c>
    </row>
    <row r="7134" spans="17:20">
      <c r="Q7134">
        <v>0.55374999999999996</v>
      </c>
      <c r="R7134">
        <v>2</v>
      </c>
      <c r="S7134" t="s">
        <v>8016</v>
      </c>
      <c r="T7134" t="s">
        <v>3073</v>
      </c>
    </row>
    <row r="7135" spans="17:20">
      <c r="Q7135">
        <v>0.55377314814814804</v>
      </c>
      <c r="R7135">
        <v>1</v>
      </c>
      <c r="S7135" t="s">
        <v>4406</v>
      </c>
      <c r="T7135" t="s">
        <v>3129</v>
      </c>
    </row>
    <row r="7136" spans="17:20">
      <c r="Q7136">
        <v>0.55378472222222197</v>
      </c>
      <c r="R7136">
        <v>3</v>
      </c>
      <c r="S7136" t="s">
        <v>2562</v>
      </c>
      <c r="T7136" t="s">
        <v>3076</v>
      </c>
    </row>
    <row r="7137" spans="17:20">
      <c r="Q7137">
        <v>0.55390046296296302</v>
      </c>
      <c r="R7137">
        <v>1</v>
      </c>
      <c r="S7137" t="s">
        <v>8017</v>
      </c>
      <c r="T7137" t="s">
        <v>3075</v>
      </c>
    </row>
    <row r="7138" spans="17:20">
      <c r="Q7138">
        <v>0.55391203703703695</v>
      </c>
      <c r="R7138">
        <v>1</v>
      </c>
      <c r="S7138" t="s">
        <v>3318</v>
      </c>
      <c r="T7138" t="s">
        <v>3077</v>
      </c>
    </row>
    <row r="7139" spans="17:20">
      <c r="Q7139">
        <v>0.55398148148148196</v>
      </c>
      <c r="R7139">
        <v>2</v>
      </c>
      <c r="S7139" t="s">
        <v>3574</v>
      </c>
      <c r="T7139" t="s">
        <v>3129</v>
      </c>
    </row>
    <row r="7140" spans="17:20">
      <c r="Q7140">
        <v>0.55405092592592597</v>
      </c>
      <c r="R7140">
        <v>2</v>
      </c>
      <c r="S7140" t="s">
        <v>3574</v>
      </c>
      <c r="T7140" t="s">
        <v>3129</v>
      </c>
    </row>
    <row r="7141" spans="17:20">
      <c r="Q7141">
        <v>0.55427083333333305</v>
      </c>
      <c r="R7141">
        <v>1</v>
      </c>
      <c r="S7141" t="s">
        <v>8018</v>
      </c>
      <c r="T7141" t="s">
        <v>3073</v>
      </c>
    </row>
    <row r="7142" spans="17:20">
      <c r="Q7142">
        <v>0.55429398148148101</v>
      </c>
      <c r="R7142">
        <v>1</v>
      </c>
      <c r="S7142" t="s">
        <v>3886</v>
      </c>
      <c r="T7142" t="s">
        <v>3074</v>
      </c>
    </row>
    <row r="7143" spans="17:20">
      <c r="Q7143">
        <v>0.55431712962962998</v>
      </c>
      <c r="R7143">
        <v>4</v>
      </c>
      <c r="S7143" t="s">
        <v>8019</v>
      </c>
      <c r="T7143" t="s">
        <v>3075</v>
      </c>
    </row>
    <row r="7144" spans="17:20">
      <c r="Q7144">
        <v>0.55434027777777795</v>
      </c>
      <c r="R7144">
        <v>1</v>
      </c>
      <c r="S7144" t="s">
        <v>8020</v>
      </c>
      <c r="T7144" t="s">
        <v>3075</v>
      </c>
    </row>
    <row r="7145" spans="17:20">
      <c r="Q7145">
        <v>0.55435185185185198</v>
      </c>
      <c r="R7145">
        <v>2</v>
      </c>
      <c r="S7145" t="s">
        <v>8021</v>
      </c>
      <c r="T7145" t="s">
        <v>3129</v>
      </c>
    </row>
    <row r="7146" spans="17:20">
      <c r="Q7146">
        <v>0.55437499999999995</v>
      </c>
      <c r="R7146">
        <v>1</v>
      </c>
      <c r="S7146" t="s">
        <v>8022</v>
      </c>
      <c r="T7146" t="s">
        <v>3075</v>
      </c>
    </row>
    <row r="7147" spans="17:20">
      <c r="Q7147">
        <v>0.55439814814814803</v>
      </c>
      <c r="R7147">
        <v>1</v>
      </c>
      <c r="S7147" t="s">
        <v>8023</v>
      </c>
      <c r="T7147" t="s">
        <v>3129</v>
      </c>
    </row>
    <row r="7148" spans="17:20">
      <c r="Q7148">
        <v>0.55443287037037003</v>
      </c>
      <c r="R7148">
        <v>1</v>
      </c>
      <c r="S7148" t="s">
        <v>335</v>
      </c>
      <c r="T7148" t="s">
        <v>3071</v>
      </c>
    </row>
    <row r="7149" spans="17:20">
      <c r="Q7149">
        <v>0.55459490740740702</v>
      </c>
      <c r="R7149">
        <v>2</v>
      </c>
      <c r="S7149" t="s">
        <v>8024</v>
      </c>
      <c r="T7149" t="s">
        <v>3075</v>
      </c>
    </row>
    <row r="7150" spans="17:20">
      <c r="Q7150">
        <v>0.55461805555555599</v>
      </c>
      <c r="R7150">
        <v>4</v>
      </c>
      <c r="S7150" t="s">
        <v>294</v>
      </c>
      <c r="T7150" t="s">
        <v>3075</v>
      </c>
    </row>
    <row r="7151" spans="17:20">
      <c r="Q7151">
        <v>0.55465277777777799</v>
      </c>
      <c r="R7151">
        <v>1</v>
      </c>
      <c r="S7151" t="s">
        <v>8025</v>
      </c>
      <c r="T7151" t="s">
        <v>3075</v>
      </c>
    </row>
    <row r="7152" spans="17:20">
      <c r="Q7152">
        <v>0.55469907407407404</v>
      </c>
      <c r="R7152">
        <v>1</v>
      </c>
      <c r="S7152" t="s">
        <v>8026</v>
      </c>
      <c r="T7152" t="s">
        <v>3070</v>
      </c>
    </row>
    <row r="7153" spans="17:20">
      <c r="Q7153">
        <v>0.55473379629629604</v>
      </c>
      <c r="R7153">
        <v>1</v>
      </c>
      <c r="S7153" t="s">
        <v>8027</v>
      </c>
      <c r="T7153" t="s">
        <v>3074</v>
      </c>
    </row>
    <row r="7154" spans="17:20">
      <c r="Q7154">
        <v>0.55475694444444401</v>
      </c>
      <c r="R7154">
        <v>1</v>
      </c>
      <c r="S7154" t="s">
        <v>8028</v>
      </c>
      <c r="T7154" t="s">
        <v>3074</v>
      </c>
    </row>
    <row r="7155" spans="17:20">
      <c r="Q7155">
        <v>0.55480324074074105</v>
      </c>
      <c r="R7155">
        <v>1</v>
      </c>
      <c r="S7155" t="s">
        <v>3463</v>
      </c>
      <c r="T7155" t="s">
        <v>3127</v>
      </c>
    </row>
    <row r="7156" spans="17:20">
      <c r="Q7156">
        <v>0.55484953703703699</v>
      </c>
      <c r="R7156">
        <v>1</v>
      </c>
      <c r="S7156" t="s">
        <v>8029</v>
      </c>
      <c r="T7156" t="s">
        <v>3074</v>
      </c>
    </row>
    <row r="7157" spans="17:20">
      <c r="Q7157">
        <v>0.55486111111111103</v>
      </c>
      <c r="R7157">
        <v>1</v>
      </c>
      <c r="S7157" t="s">
        <v>8030</v>
      </c>
      <c r="T7157" t="s">
        <v>3129</v>
      </c>
    </row>
    <row r="7158" spans="17:20">
      <c r="Q7158">
        <v>0.55494212962962997</v>
      </c>
      <c r="R7158">
        <v>1</v>
      </c>
      <c r="S7158" t="s">
        <v>8031</v>
      </c>
      <c r="T7158" t="s">
        <v>3129</v>
      </c>
    </row>
    <row r="7159" spans="17:20">
      <c r="Q7159">
        <v>0.55496527777777804</v>
      </c>
      <c r="R7159">
        <v>1</v>
      </c>
      <c r="S7159" t="s">
        <v>8032</v>
      </c>
      <c r="T7159" t="s">
        <v>3071</v>
      </c>
    </row>
    <row r="7160" spans="17:20">
      <c r="Q7160">
        <v>0.55496527777777804</v>
      </c>
      <c r="R7160">
        <v>2</v>
      </c>
      <c r="S7160" t="s">
        <v>8033</v>
      </c>
      <c r="T7160" t="s">
        <v>3126</v>
      </c>
    </row>
    <row r="7161" spans="17:20">
      <c r="Q7161">
        <v>0.55496527777777804</v>
      </c>
      <c r="R7161">
        <v>2</v>
      </c>
      <c r="S7161" t="s">
        <v>8034</v>
      </c>
      <c r="T7161" t="s">
        <v>3126</v>
      </c>
    </row>
    <row r="7162" spans="17:20">
      <c r="Q7162">
        <v>0.55508101851851899</v>
      </c>
      <c r="R7162">
        <v>4</v>
      </c>
      <c r="S7162" t="s">
        <v>8035</v>
      </c>
      <c r="T7162" t="s">
        <v>3075</v>
      </c>
    </row>
    <row r="7163" spans="17:20">
      <c r="Q7163">
        <v>0.55508101851851899</v>
      </c>
      <c r="R7163">
        <v>1</v>
      </c>
      <c r="S7163" t="s">
        <v>8036</v>
      </c>
      <c r="T7163" t="s">
        <v>3129</v>
      </c>
    </row>
    <row r="7164" spans="17:20">
      <c r="Q7164">
        <v>0.55511574074074099</v>
      </c>
      <c r="R7164">
        <v>1</v>
      </c>
      <c r="S7164" t="s">
        <v>8037</v>
      </c>
      <c r="T7164" t="s">
        <v>3075</v>
      </c>
    </row>
    <row r="7165" spans="17:20">
      <c r="Q7165">
        <v>0.555150462962963</v>
      </c>
      <c r="R7165">
        <v>1</v>
      </c>
      <c r="S7165" t="s">
        <v>8038</v>
      </c>
      <c r="T7165" t="s">
        <v>3075</v>
      </c>
    </row>
    <row r="7166" spans="17:20">
      <c r="Q7166">
        <v>0.55519675925925904</v>
      </c>
      <c r="R7166">
        <v>2</v>
      </c>
      <c r="S7166" t="s">
        <v>8039</v>
      </c>
      <c r="T7166" t="s">
        <v>3075</v>
      </c>
    </row>
    <row r="7167" spans="17:20">
      <c r="Q7167">
        <v>0.55520833333333297</v>
      </c>
      <c r="R7167">
        <v>1</v>
      </c>
      <c r="S7167" t="s">
        <v>4323</v>
      </c>
      <c r="T7167" t="s">
        <v>3072</v>
      </c>
    </row>
    <row r="7168" spans="17:20">
      <c r="Q7168">
        <v>0.55521990740740701</v>
      </c>
      <c r="R7168">
        <v>4</v>
      </c>
      <c r="S7168" t="s">
        <v>8040</v>
      </c>
      <c r="T7168" t="s">
        <v>3075</v>
      </c>
    </row>
    <row r="7169" spans="17:20">
      <c r="Q7169">
        <v>0.55521990740740701</v>
      </c>
      <c r="R7169">
        <v>1</v>
      </c>
      <c r="S7169" t="s">
        <v>3833</v>
      </c>
      <c r="T7169" t="s">
        <v>3070</v>
      </c>
    </row>
    <row r="7170" spans="17:20">
      <c r="Q7170">
        <v>0.55526620370370405</v>
      </c>
      <c r="R7170">
        <v>1</v>
      </c>
      <c r="S7170" t="s">
        <v>8041</v>
      </c>
      <c r="T7170" t="s">
        <v>3075</v>
      </c>
    </row>
    <row r="7171" spans="17:20">
      <c r="Q7171">
        <v>0.55528935185185202</v>
      </c>
      <c r="R7171">
        <v>1</v>
      </c>
      <c r="S7171" t="s">
        <v>3871</v>
      </c>
      <c r="T7171" t="s">
        <v>3129</v>
      </c>
    </row>
    <row r="7172" spans="17:20">
      <c r="Q7172">
        <v>0.55530092592592595</v>
      </c>
      <c r="R7172">
        <v>3</v>
      </c>
      <c r="S7172" t="s">
        <v>8042</v>
      </c>
      <c r="T7172" t="s">
        <v>3075</v>
      </c>
    </row>
    <row r="7173" spans="17:20">
      <c r="Q7173">
        <v>0.55532407407407403</v>
      </c>
      <c r="R7173">
        <v>4</v>
      </c>
      <c r="S7173" t="s">
        <v>8043</v>
      </c>
      <c r="T7173" t="s">
        <v>3075</v>
      </c>
    </row>
    <row r="7174" spans="17:20">
      <c r="Q7174">
        <v>0.55532407407407403</v>
      </c>
      <c r="R7174">
        <v>1</v>
      </c>
      <c r="S7174" t="s">
        <v>3395</v>
      </c>
      <c r="T7174" t="s">
        <v>3070</v>
      </c>
    </row>
    <row r="7175" spans="17:20">
      <c r="Q7175">
        <v>0.55537037037036996</v>
      </c>
      <c r="R7175">
        <v>2</v>
      </c>
      <c r="S7175" t="s">
        <v>8044</v>
      </c>
      <c r="T7175" t="s">
        <v>3071</v>
      </c>
    </row>
    <row r="7176" spans="17:20">
      <c r="Q7176">
        <v>0.55542824074074104</v>
      </c>
      <c r="R7176">
        <v>1</v>
      </c>
      <c r="S7176" t="s">
        <v>8045</v>
      </c>
      <c r="T7176" t="s">
        <v>3071</v>
      </c>
    </row>
    <row r="7177" spans="17:20">
      <c r="Q7177">
        <v>0.55550925925925898</v>
      </c>
      <c r="R7177">
        <v>1</v>
      </c>
      <c r="S7177" t="s">
        <v>8046</v>
      </c>
      <c r="T7177" t="s">
        <v>3074</v>
      </c>
    </row>
    <row r="7178" spans="17:20">
      <c r="Q7178">
        <v>0.55553240740740695</v>
      </c>
      <c r="R7178">
        <v>1</v>
      </c>
      <c r="S7178" t="s">
        <v>8047</v>
      </c>
      <c r="T7178" t="s">
        <v>3075</v>
      </c>
    </row>
    <row r="7179" spans="17:20">
      <c r="Q7179">
        <v>0.55556712962962995</v>
      </c>
      <c r="R7179">
        <v>2</v>
      </c>
      <c r="S7179" t="s">
        <v>2882</v>
      </c>
      <c r="T7179" t="s">
        <v>3070</v>
      </c>
    </row>
    <row r="7180" spans="17:20">
      <c r="Q7180">
        <v>0.55559027777777803</v>
      </c>
      <c r="R7180">
        <v>1</v>
      </c>
      <c r="S7180" t="s">
        <v>8048</v>
      </c>
      <c r="T7180" t="s">
        <v>3070</v>
      </c>
    </row>
    <row r="7181" spans="17:20">
      <c r="Q7181">
        <v>0.555613425925926</v>
      </c>
      <c r="R7181">
        <v>1</v>
      </c>
      <c r="S7181" t="s">
        <v>8049</v>
      </c>
      <c r="T7181" t="s">
        <v>3075</v>
      </c>
    </row>
    <row r="7182" spans="17:20">
      <c r="Q7182">
        <v>0.55563657407407396</v>
      </c>
      <c r="R7182">
        <v>1</v>
      </c>
      <c r="S7182" t="s">
        <v>8050</v>
      </c>
      <c r="T7182" t="s">
        <v>3075</v>
      </c>
    </row>
    <row r="7183" spans="17:20">
      <c r="Q7183">
        <v>0.555648148148148</v>
      </c>
      <c r="R7183">
        <v>2</v>
      </c>
      <c r="S7183" t="s">
        <v>8051</v>
      </c>
      <c r="T7183" t="s">
        <v>3129</v>
      </c>
    </row>
    <row r="7184" spans="17:20">
      <c r="Q7184">
        <v>0.555648148148148</v>
      </c>
      <c r="R7184">
        <v>1</v>
      </c>
      <c r="S7184" t="s">
        <v>747</v>
      </c>
      <c r="T7184" t="s">
        <v>3071</v>
      </c>
    </row>
    <row r="7185" spans="17:20">
      <c r="Q7185">
        <v>0.55567129629629597</v>
      </c>
      <c r="R7185">
        <v>1</v>
      </c>
      <c r="S7185" t="s">
        <v>8052</v>
      </c>
      <c r="T7185" t="s">
        <v>3075</v>
      </c>
    </row>
    <row r="7186" spans="17:20">
      <c r="Q7186">
        <v>0.55567129629629597</v>
      </c>
      <c r="R7186">
        <v>3</v>
      </c>
      <c r="S7186" t="s">
        <v>8053</v>
      </c>
      <c r="T7186" t="s">
        <v>3070</v>
      </c>
    </row>
    <row r="7187" spans="17:20">
      <c r="Q7187">
        <v>0.55568287037037001</v>
      </c>
      <c r="R7187">
        <v>1</v>
      </c>
      <c r="S7187" t="s">
        <v>8054</v>
      </c>
      <c r="T7187" t="s">
        <v>3071</v>
      </c>
    </row>
    <row r="7188" spans="17:20">
      <c r="Q7188">
        <v>0.55577546296296299</v>
      </c>
      <c r="R7188">
        <v>1</v>
      </c>
      <c r="S7188" t="s">
        <v>3330</v>
      </c>
      <c r="T7188" t="s">
        <v>3072</v>
      </c>
    </row>
    <row r="7189" spans="17:20">
      <c r="Q7189">
        <v>0.55591435185185201</v>
      </c>
      <c r="R7189">
        <v>1</v>
      </c>
      <c r="S7189" t="s">
        <v>8055</v>
      </c>
      <c r="T7189" t="s">
        <v>3075</v>
      </c>
    </row>
    <row r="7190" spans="17:20">
      <c r="Q7190">
        <v>0.55592592592592605</v>
      </c>
      <c r="R7190">
        <v>2</v>
      </c>
      <c r="S7190" t="s">
        <v>8056</v>
      </c>
      <c r="T7190" t="s">
        <v>3074</v>
      </c>
    </row>
    <row r="7191" spans="17:20">
      <c r="Q7191">
        <v>0.55601851851851802</v>
      </c>
      <c r="R7191">
        <v>1</v>
      </c>
      <c r="S7191" t="s">
        <v>8057</v>
      </c>
      <c r="T7191" t="s">
        <v>3075</v>
      </c>
    </row>
    <row r="7192" spans="17:20">
      <c r="Q7192">
        <v>0.55606481481481496</v>
      </c>
      <c r="R7192">
        <v>1</v>
      </c>
      <c r="S7192" t="s">
        <v>8058</v>
      </c>
      <c r="T7192" t="s">
        <v>3129</v>
      </c>
    </row>
    <row r="7193" spans="17:20">
      <c r="Q7193">
        <v>0.55606481481481496</v>
      </c>
      <c r="R7193">
        <v>6</v>
      </c>
      <c r="S7193" t="s">
        <v>2562</v>
      </c>
      <c r="T7193" t="s">
        <v>3070</v>
      </c>
    </row>
    <row r="7194" spans="17:20">
      <c r="Q7194">
        <v>0.55607638888888899</v>
      </c>
      <c r="R7194">
        <v>1</v>
      </c>
      <c r="S7194" t="s">
        <v>8059</v>
      </c>
      <c r="T7194" t="s">
        <v>3129</v>
      </c>
    </row>
    <row r="7195" spans="17:20">
      <c r="Q7195">
        <v>0.55612268518518504</v>
      </c>
      <c r="R7195">
        <v>1</v>
      </c>
      <c r="S7195" t="s">
        <v>8060</v>
      </c>
      <c r="T7195" t="s">
        <v>3075</v>
      </c>
    </row>
    <row r="7196" spans="17:20">
      <c r="Q7196">
        <v>0.55613425925925897</v>
      </c>
      <c r="R7196">
        <v>1</v>
      </c>
      <c r="S7196" t="s">
        <v>8061</v>
      </c>
      <c r="T7196" t="s">
        <v>3075</v>
      </c>
    </row>
    <row r="7197" spans="17:20">
      <c r="Q7197">
        <v>0.55614583333333301</v>
      </c>
      <c r="R7197">
        <v>1</v>
      </c>
      <c r="S7197" t="s">
        <v>5251</v>
      </c>
      <c r="T7197" t="s">
        <v>3074</v>
      </c>
    </row>
    <row r="7198" spans="17:20">
      <c r="Q7198">
        <v>0.55620370370370398</v>
      </c>
      <c r="R7198">
        <v>1</v>
      </c>
      <c r="S7198" t="s">
        <v>8062</v>
      </c>
      <c r="T7198" t="s">
        <v>3075</v>
      </c>
    </row>
    <row r="7199" spans="17:20">
      <c r="Q7199">
        <v>0.55621527777777802</v>
      </c>
      <c r="R7199">
        <v>2</v>
      </c>
      <c r="S7199" t="s">
        <v>8063</v>
      </c>
      <c r="T7199" t="s">
        <v>3129</v>
      </c>
    </row>
    <row r="7200" spans="17:20">
      <c r="Q7200">
        <v>0.55623842592592598</v>
      </c>
      <c r="R7200">
        <v>1</v>
      </c>
      <c r="S7200" t="s">
        <v>8064</v>
      </c>
      <c r="T7200" t="s">
        <v>3129</v>
      </c>
    </row>
    <row r="7201" spans="17:20">
      <c r="Q7201">
        <v>0.55625000000000002</v>
      </c>
      <c r="R7201">
        <v>1</v>
      </c>
      <c r="S7201" t="s">
        <v>8065</v>
      </c>
      <c r="T7201" t="s">
        <v>3071</v>
      </c>
    </row>
    <row r="7202" spans="17:20">
      <c r="Q7202">
        <v>0.55625000000000002</v>
      </c>
      <c r="R7202">
        <v>1</v>
      </c>
      <c r="S7202" t="s">
        <v>8066</v>
      </c>
      <c r="T7202" t="s">
        <v>3075</v>
      </c>
    </row>
    <row r="7203" spans="17:20">
      <c r="Q7203">
        <v>0.55626157407407395</v>
      </c>
      <c r="R7203">
        <v>1</v>
      </c>
      <c r="S7203" t="s">
        <v>1220</v>
      </c>
      <c r="T7203" t="s">
        <v>3071</v>
      </c>
    </row>
    <row r="7204" spans="17:20">
      <c r="Q7204">
        <v>0.55627314814814799</v>
      </c>
      <c r="R7204">
        <v>4</v>
      </c>
      <c r="S7204" t="s">
        <v>8067</v>
      </c>
      <c r="T7204" t="s">
        <v>3075</v>
      </c>
    </row>
    <row r="7205" spans="17:20">
      <c r="Q7205">
        <v>0.55629629629629596</v>
      </c>
      <c r="R7205">
        <v>3</v>
      </c>
      <c r="S7205" t="s">
        <v>8068</v>
      </c>
      <c r="T7205" t="s">
        <v>3075</v>
      </c>
    </row>
    <row r="7206" spans="17:20">
      <c r="Q7206">
        <v>0.55629629629629596</v>
      </c>
      <c r="R7206">
        <v>1</v>
      </c>
      <c r="S7206" t="s">
        <v>8069</v>
      </c>
      <c r="T7206" t="s">
        <v>3075</v>
      </c>
    </row>
    <row r="7207" spans="17:20">
      <c r="Q7207">
        <v>0.55631944444444403</v>
      </c>
      <c r="R7207">
        <v>1</v>
      </c>
      <c r="S7207" t="s">
        <v>8070</v>
      </c>
      <c r="T7207" t="s">
        <v>3075</v>
      </c>
    </row>
    <row r="7208" spans="17:20">
      <c r="Q7208">
        <v>0.55635416666666704</v>
      </c>
      <c r="R7208">
        <v>1</v>
      </c>
      <c r="S7208" t="s">
        <v>8071</v>
      </c>
      <c r="T7208" t="s">
        <v>3075</v>
      </c>
    </row>
    <row r="7209" spans="17:20">
      <c r="Q7209">
        <v>0.556377314814815</v>
      </c>
      <c r="R7209">
        <v>1</v>
      </c>
      <c r="S7209" t="s">
        <v>4047</v>
      </c>
      <c r="T7209" t="s">
        <v>3075</v>
      </c>
    </row>
    <row r="7210" spans="17:20">
      <c r="Q7210">
        <v>0.55638888888888904</v>
      </c>
      <c r="R7210">
        <v>1</v>
      </c>
      <c r="S7210" t="s">
        <v>1621</v>
      </c>
      <c r="T7210" t="s">
        <v>3075</v>
      </c>
    </row>
    <row r="7211" spans="17:20">
      <c r="Q7211">
        <v>0.55642361111111105</v>
      </c>
      <c r="R7211">
        <v>1</v>
      </c>
      <c r="S7211" t="s">
        <v>8072</v>
      </c>
      <c r="T7211" t="s">
        <v>3074</v>
      </c>
    </row>
    <row r="7212" spans="17:20">
      <c r="Q7212">
        <v>0.55646990740740698</v>
      </c>
      <c r="R7212">
        <v>1</v>
      </c>
      <c r="S7212" t="s">
        <v>3336</v>
      </c>
      <c r="T7212" t="s">
        <v>3075</v>
      </c>
    </row>
    <row r="7213" spans="17:20">
      <c r="Q7213">
        <v>0.55655092592592603</v>
      </c>
      <c r="R7213">
        <v>1</v>
      </c>
      <c r="S7213" t="s">
        <v>3249</v>
      </c>
      <c r="T7213" t="s">
        <v>3075</v>
      </c>
    </row>
    <row r="7214" spans="17:20">
      <c r="Q7214">
        <v>0.55656249999999996</v>
      </c>
      <c r="R7214">
        <v>1</v>
      </c>
      <c r="S7214" t="s">
        <v>8073</v>
      </c>
      <c r="T7214" t="s">
        <v>3075</v>
      </c>
    </row>
    <row r="7215" spans="17:20">
      <c r="Q7215">
        <v>0.556574074074074</v>
      </c>
      <c r="R7215">
        <v>1</v>
      </c>
      <c r="S7215" t="s">
        <v>8074</v>
      </c>
      <c r="T7215" t="s">
        <v>3077</v>
      </c>
    </row>
    <row r="7216" spans="17:20">
      <c r="Q7216">
        <v>0.556574074074074</v>
      </c>
      <c r="R7216">
        <v>1</v>
      </c>
      <c r="S7216" t="s">
        <v>3693</v>
      </c>
      <c r="T7216" t="s">
        <v>3074</v>
      </c>
    </row>
    <row r="7217" spans="17:20">
      <c r="Q7217">
        <v>0.55658564814814804</v>
      </c>
      <c r="R7217">
        <v>1</v>
      </c>
      <c r="S7217" t="s">
        <v>3643</v>
      </c>
      <c r="T7217" t="s">
        <v>3075</v>
      </c>
    </row>
    <row r="7218" spans="17:20">
      <c r="Q7218">
        <v>0.55662037037037004</v>
      </c>
      <c r="R7218">
        <v>1</v>
      </c>
      <c r="S7218" t="s">
        <v>8075</v>
      </c>
      <c r="T7218" t="s">
        <v>3129</v>
      </c>
    </row>
    <row r="7219" spans="17:20">
      <c r="Q7219">
        <v>0.55664351851851901</v>
      </c>
      <c r="R7219">
        <v>1</v>
      </c>
      <c r="S7219" t="s">
        <v>8076</v>
      </c>
      <c r="T7219" t="s">
        <v>3070</v>
      </c>
    </row>
    <row r="7220" spans="17:20">
      <c r="Q7220">
        <v>0.55665509259259305</v>
      </c>
      <c r="R7220">
        <v>1</v>
      </c>
      <c r="S7220" t="s">
        <v>8077</v>
      </c>
      <c r="T7220" t="s">
        <v>3127</v>
      </c>
    </row>
    <row r="7221" spans="17:20">
      <c r="Q7221">
        <v>0.55678240740740703</v>
      </c>
      <c r="R7221">
        <v>1</v>
      </c>
      <c r="S7221" t="s">
        <v>8078</v>
      </c>
      <c r="T7221" t="s">
        <v>3074</v>
      </c>
    </row>
    <row r="7222" spans="17:20">
      <c r="Q7222">
        <v>0.55686342592592597</v>
      </c>
      <c r="R7222">
        <v>1</v>
      </c>
      <c r="S7222" t="s">
        <v>3301</v>
      </c>
      <c r="T7222" t="s">
        <v>3075</v>
      </c>
    </row>
    <row r="7223" spans="17:20">
      <c r="Q7223">
        <v>0.55688657407407405</v>
      </c>
      <c r="R7223">
        <v>1</v>
      </c>
      <c r="S7223" t="s">
        <v>4420</v>
      </c>
      <c r="T7223" t="s">
        <v>3074</v>
      </c>
    </row>
    <row r="7224" spans="17:20">
      <c r="Q7224">
        <v>0.55690972222222201</v>
      </c>
      <c r="R7224">
        <v>1</v>
      </c>
      <c r="S7224" t="s">
        <v>8079</v>
      </c>
      <c r="T7224" t="s">
        <v>3075</v>
      </c>
    </row>
    <row r="7225" spans="17:20">
      <c r="Q7225">
        <v>0.55692129629629605</v>
      </c>
      <c r="R7225">
        <v>3</v>
      </c>
      <c r="S7225" t="s">
        <v>3461</v>
      </c>
      <c r="T7225" t="s">
        <v>3127</v>
      </c>
    </row>
    <row r="7226" spans="17:20">
      <c r="Q7226">
        <v>0.55693287037036998</v>
      </c>
      <c r="R7226">
        <v>1</v>
      </c>
      <c r="S7226" t="s">
        <v>8080</v>
      </c>
      <c r="T7226" t="s">
        <v>3070</v>
      </c>
    </row>
    <row r="7227" spans="17:20">
      <c r="Q7227">
        <v>0.55693287037036998</v>
      </c>
      <c r="R7227">
        <v>1</v>
      </c>
      <c r="S7227" t="s">
        <v>8081</v>
      </c>
      <c r="T7227" t="s">
        <v>3074</v>
      </c>
    </row>
    <row r="7228" spans="17:20">
      <c r="Q7228">
        <v>0.55697916666666702</v>
      </c>
      <c r="R7228">
        <v>1</v>
      </c>
      <c r="S7228" t="s">
        <v>8082</v>
      </c>
      <c r="T7228" t="s">
        <v>3074</v>
      </c>
    </row>
    <row r="7229" spans="17:20">
      <c r="Q7229">
        <v>0.55699074074074095</v>
      </c>
      <c r="R7229">
        <v>2</v>
      </c>
      <c r="S7229" t="s">
        <v>8083</v>
      </c>
      <c r="T7229" t="s">
        <v>3071</v>
      </c>
    </row>
    <row r="7230" spans="17:20">
      <c r="Q7230">
        <v>0.557037037037037</v>
      </c>
      <c r="R7230">
        <v>1</v>
      </c>
      <c r="S7230" t="s">
        <v>8084</v>
      </c>
      <c r="T7230" t="s">
        <v>3075</v>
      </c>
    </row>
    <row r="7231" spans="17:20">
      <c r="Q7231">
        <v>0.55708333333333304</v>
      </c>
      <c r="R7231">
        <v>4</v>
      </c>
      <c r="S7231" t="s">
        <v>8085</v>
      </c>
      <c r="T7231" t="s">
        <v>3071</v>
      </c>
    </row>
    <row r="7232" spans="17:20">
      <c r="Q7232">
        <v>0.55712962962962997</v>
      </c>
      <c r="R7232">
        <v>2</v>
      </c>
      <c r="S7232" t="s">
        <v>8086</v>
      </c>
      <c r="T7232" t="s">
        <v>3070</v>
      </c>
    </row>
    <row r="7233" spans="17:20">
      <c r="Q7233">
        <v>0.55714120370370401</v>
      </c>
      <c r="R7233">
        <v>1</v>
      </c>
      <c r="S7233" t="s">
        <v>8087</v>
      </c>
      <c r="T7233" t="s">
        <v>3074</v>
      </c>
    </row>
    <row r="7234" spans="17:20">
      <c r="Q7234">
        <v>0.55718749999999995</v>
      </c>
      <c r="R7234">
        <v>1</v>
      </c>
      <c r="S7234" t="s">
        <v>8088</v>
      </c>
      <c r="T7234" t="s">
        <v>3075</v>
      </c>
    </row>
    <row r="7235" spans="17:20">
      <c r="Q7235">
        <v>0.55719907407407399</v>
      </c>
      <c r="R7235">
        <v>4</v>
      </c>
      <c r="S7235" t="s">
        <v>8089</v>
      </c>
      <c r="T7235" t="s">
        <v>3075</v>
      </c>
    </row>
    <row r="7236" spans="17:20">
      <c r="Q7236">
        <v>0.557268518518519</v>
      </c>
      <c r="R7236">
        <v>1</v>
      </c>
      <c r="S7236" t="s">
        <v>8090</v>
      </c>
      <c r="T7236" t="s">
        <v>3075</v>
      </c>
    </row>
    <row r="7237" spans="17:20">
      <c r="Q7237">
        <v>0.55728009259259303</v>
      </c>
      <c r="R7237">
        <v>1</v>
      </c>
      <c r="S7237" t="s">
        <v>4292</v>
      </c>
      <c r="T7237" t="s">
        <v>3071</v>
      </c>
    </row>
    <row r="7238" spans="17:20">
      <c r="Q7238">
        <v>0.55731481481481504</v>
      </c>
      <c r="R7238">
        <v>1</v>
      </c>
      <c r="S7238" t="s">
        <v>8091</v>
      </c>
      <c r="T7238" t="s">
        <v>3075</v>
      </c>
    </row>
    <row r="7239" spans="17:20">
      <c r="Q7239">
        <v>0.55734953703703705</v>
      </c>
      <c r="R7239">
        <v>1</v>
      </c>
      <c r="S7239" t="s">
        <v>8092</v>
      </c>
      <c r="T7239" t="s">
        <v>3075</v>
      </c>
    </row>
    <row r="7240" spans="17:20">
      <c r="Q7240">
        <v>0.55741898148148195</v>
      </c>
      <c r="R7240">
        <v>1</v>
      </c>
      <c r="S7240" t="s">
        <v>8093</v>
      </c>
      <c r="T7240" t="s">
        <v>3075</v>
      </c>
    </row>
    <row r="7241" spans="17:20">
      <c r="Q7241">
        <v>0.55741898148148195</v>
      </c>
      <c r="R7241">
        <v>1</v>
      </c>
      <c r="S7241" t="s">
        <v>3597</v>
      </c>
      <c r="T7241" t="s">
        <v>3074</v>
      </c>
    </row>
    <row r="7242" spans="17:20">
      <c r="Q7242">
        <v>0.55743055555555598</v>
      </c>
      <c r="R7242">
        <v>1</v>
      </c>
      <c r="S7242" t="s">
        <v>8094</v>
      </c>
      <c r="T7242" t="s">
        <v>3075</v>
      </c>
    </row>
    <row r="7243" spans="17:20">
      <c r="Q7243">
        <v>0.55746527777777799</v>
      </c>
      <c r="R7243">
        <v>1</v>
      </c>
      <c r="S7243" t="s">
        <v>8095</v>
      </c>
      <c r="T7243" t="s">
        <v>3074</v>
      </c>
    </row>
    <row r="7244" spans="17:20">
      <c r="Q7244">
        <v>0.55747685185185203</v>
      </c>
      <c r="R7244">
        <v>1</v>
      </c>
      <c r="S7244" t="s">
        <v>8096</v>
      </c>
      <c r="T7244" t="s">
        <v>3074</v>
      </c>
    </row>
    <row r="7245" spans="17:20">
      <c r="Q7245">
        <v>0.55748842592592596</v>
      </c>
      <c r="R7245">
        <v>1</v>
      </c>
      <c r="S7245" t="s">
        <v>8097</v>
      </c>
      <c r="T7245" t="s">
        <v>3071</v>
      </c>
    </row>
    <row r="7246" spans="17:20">
      <c r="Q7246">
        <v>0.5575</v>
      </c>
      <c r="R7246">
        <v>1</v>
      </c>
      <c r="S7246" t="s">
        <v>8098</v>
      </c>
      <c r="T7246" t="s">
        <v>3077</v>
      </c>
    </row>
    <row r="7247" spans="17:20">
      <c r="Q7247">
        <v>0.5575</v>
      </c>
      <c r="R7247">
        <v>1</v>
      </c>
      <c r="S7247" t="s">
        <v>1786</v>
      </c>
      <c r="T7247" t="s">
        <v>3074</v>
      </c>
    </row>
    <row r="7248" spans="17:20">
      <c r="Q7248">
        <v>0.55752314814814796</v>
      </c>
      <c r="R7248">
        <v>1</v>
      </c>
      <c r="S7248" t="s">
        <v>4417</v>
      </c>
      <c r="T7248" t="s">
        <v>3072</v>
      </c>
    </row>
    <row r="7249" spans="17:20">
      <c r="Q7249">
        <v>0.55761574074074105</v>
      </c>
      <c r="R7249">
        <v>1</v>
      </c>
      <c r="S7249" t="s">
        <v>2439</v>
      </c>
      <c r="T7249" t="s">
        <v>3072</v>
      </c>
    </row>
    <row r="7250" spans="17:20">
      <c r="Q7250">
        <v>0.55763888888888902</v>
      </c>
      <c r="R7250">
        <v>1</v>
      </c>
      <c r="S7250" t="s">
        <v>8099</v>
      </c>
      <c r="T7250" t="s">
        <v>3070</v>
      </c>
    </row>
    <row r="7251" spans="17:20">
      <c r="Q7251">
        <v>0.55768518518518495</v>
      </c>
      <c r="R7251">
        <v>3</v>
      </c>
      <c r="S7251" t="s">
        <v>8100</v>
      </c>
      <c r="T7251" t="s">
        <v>3127</v>
      </c>
    </row>
    <row r="7252" spans="17:20">
      <c r="Q7252">
        <v>0.55777777777777804</v>
      </c>
      <c r="R7252">
        <v>1</v>
      </c>
      <c r="S7252" t="s">
        <v>8101</v>
      </c>
      <c r="T7252" t="s">
        <v>3072</v>
      </c>
    </row>
    <row r="7253" spans="17:20">
      <c r="Q7253">
        <v>0.55778935185185197</v>
      </c>
      <c r="R7253">
        <v>1</v>
      </c>
      <c r="S7253" t="s">
        <v>4419</v>
      </c>
      <c r="T7253" t="s">
        <v>3071</v>
      </c>
    </row>
    <row r="7254" spans="17:20">
      <c r="Q7254">
        <v>0.55778935185185197</v>
      </c>
      <c r="R7254">
        <v>2</v>
      </c>
      <c r="S7254" t="s">
        <v>8102</v>
      </c>
      <c r="T7254" t="s">
        <v>3075</v>
      </c>
    </row>
    <row r="7255" spans="17:20">
      <c r="Q7255">
        <v>0.55782407407407397</v>
      </c>
      <c r="R7255">
        <v>2</v>
      </c>
      <c r="S7255" t="s">
        <v>8103</v>
      </c>
      <c r="T7255" t="s">
        <v>3075</v>
      </c>
    </row>
    <row r="7256" spans="17:20">
      <c r="Q7256">
        <v>0.55788194444444394</v>
      </c>
      <c r="R7256">
        <v>2</v>
      </c>
      <c r="S7256" t="s">
        <v>4412</v>
      </c>
      <c r="T7256" t="s">
        <v>3071</v>
      </c>
    </row>
    <row r="7257" spans="17:20">
      <c r="Q7257">
        <v>0.55788194444444394</v>
      </c>
      <c r="R7257">
        <v>1</v>
      </c>
      <c r="S7257" t="s">
        <v>8104</v>
      </c>
      <c r="T7257" t="s">
        <v>3075</v>
      </c>
    </row>
    <row r="7258" spans="17:20">
      <c r="Q7258">
        <v>0.55789351851851898</v>
      </c>
      <c r="R7258">
        <v>1</v>
      </c>
      <c r="S7258" t="s">
        <v>4412</v>
      </c>
      <c r="T7258" t="s">
        <v>3074</v>
      </c>
    </row>
    <row r="7259" spans="17:20">
      <c r="Q7259">
        <v>0.557997685185185</v>
      </c>
      <c r="R7259">
        <v>1</v>
      </c>
      <c r="S7259" t="s">
        <v>8105</v>
      </c>
      <c r="T7259" t="s">
        <v>3075</v>
      </c>
    </row>
    <row r="7260" spans="17:20">
      <c r="Q7260">
        <v>0.55802083333333297</v>
      </c>
      <c r="R7260">
        <v>1</v>
      </c>
      <c r="S7260" t="s">
        <v>8106</v>
      </c>
      <c r="T7260" t="s">
        <v>3075</v>
      </c>
    </row>
    <row r="7261" spans="17:20">
      <c r="Q7261">
        <v>0.55809027777777798</v>
      </c>
      <c r="R7261">
        <v>1</v>
      </c>
      <c r="S7261" t="s">
        <v>8107</v>
      </c>
      <c r="T7261" t="s">
        <v>3129</v>
      </c>
    </row>
    <row r="7262" spans="17:20">
      <c r="Q7262">
        <v>0.55812499999999998</v>
      </c>
      <c r="R7262">
        <v>1</v>
      </c>
      <c r="S7262" t="s">
        <v>8108</v>
      </c>
      <c r="T7262" t="s">
        <v>3074</v>
      </c>
    </row>
    <row r="7263" spans="17:20">
      <c r="Q7263">
        <v>0.55812499999999998</v>
      </c>
      <c r="R7263">
        <v>4</v>
      </c>
      <c r="S7263" t="s">
        <v>8109</v>
      </c>
      <c r="T7263" t="s">
        <v>3075</v>
      </c>
    </row>
    <row r="7264" spans="17:20">
      <c r="Q7264">
        <v>0.55814814814814795</v>
      </c>
      <c r="R7264">
        <v>1</v>
      </c>
      <c r="S7264" t="s">
        <v>8110</v>
      </c>
      <c r="T7264" t="s">
        <v>3127</v>
      </c>
    </row>
    <row r="7265" spans="17:20">
      <c r="Q7265">
        <v>0.55819444444444399</v>
      </c>
      <c r="R7265">
        <v>1</v>
      </c>
      <c r="S7265" t="s">
        <v>8111</v>
      </c>
      <c r="T7265" t="s">
        <v>3074</v>
      </c>
    </row>
    <row r="7266" spans="17:20">
      <c r="Q7266">
        <v>0.55853009259259301</v>
      </c>
      <c r="R7266">
        <v>1</v>
      </c>
      <c r="S7266" t="s">
        <v>8112</v>
      </c>
      <c r="T7266" t="s">
        <v>3070</v>
      </c>
    </row>
    <row r="7267" spans="17:20">
      <c r="Q7267">
        <v>0.55853009259259301</v>
      </c>
      <c r="R7267">
        <v>1</v>
      </c>
      <c r="S7267" t="s">
        <v>8113</v>
      </c>
      <c r="T7267" t="s">
        <v>3075</v>
      </c>
    </row>
    <row r="7268" spans="17:20">
      <c r="Q7268">
        <v>0.55853009259259301</v>
      </c>
      <c r="R7268">
        <v>1</v>
      </c>
      <c r="S7268" t="s">
        <v>8114</v>
      </c>
      <c r="T7268" t="s">
        <v>3074</v>
      </c>
    </row>
    <row r="7269" spans="17:20">
      <c r="Q7269">
        <v>0.55855324074074097</v>
      </c>
      <c r="R7269">
        <v>1</v>
      </c>
      <c r="S7269" t="s">
        <v>8115</v>
      </c>
      <c r="T7269" t="s">
        <v>3075</v>
      </c>
    </row>
    <row r="7270" spans="17:20">
      <c r="Q7270">
        <v>0.55856481481481501</v>
      </c>
      <c r="R7270">
        <v>1</v>
      </c>
      <c r="S7270" t="s">
        <v>8116</v>
      </c>
      <c r="T7270" t="s">
        <v>3127</v>
      </c>
    </row>
    <row r="7271" spans="17:20">
      <c r="Q7271">
        <v>0.55856481481481501</v>
      </c>
      <c r="R7271">
        <v>1</v>
      </c>
      <c r="S7271" t="s">
        <v>8117</v>
      </c>
      <c r="T7271" t="s">
        <v>3075</v>
      </c>
    </row>
    <row r="7272" spans="17:20">
      <c r="Q7272">
        <v>0.55869212962963</v>
      </c>
      <c r="R7272">
        <v>2</v>
      </c>
      <c r="S7272" t="s">
        <v>8118</v>
      </c>
      <c r="T7272" t="s">
        <v>3075</v>
      </c>
    </row>
    <row r="7273" spans="17:20">
      <c r="Q7273">
        <v>0.55871527777777796</v>
      </c>
      <c r="R7273">
        <v>1</v>
      </c>
      <c r="S7273" t="s">
        <v>8119</v>
      </c>
      <c r="T7273" t="s">
        <v>3071</v>
      </c>
    </row>
    <row r="7274" spans="17:20">
      <c r="Q7274">
        <v>0.55873842592592604</v>
      </c>
      <c r="R7274">
        <v>1</v>
      </c>
      <c r="S7274" t="s">
        <v>8120</v>
      </c>
      <c r="T7274" t="s">
        <v>3075</v>
      </c>
    </row>
    <row r="7275" spans="17:20">
      <c r="Q7275">
        <v>0.55877314814814805</v>
      </c>
      <c r="R7275">
        <v>3</v>
      </c>
      <c r="S7275" t="s">
        <v>8121</v>
      </c>
      <c r="T7275" t="s">
        <v>3075</v>
      </c>
    </row>
    <row r="7276" spans="17:20">
      <c r="Q7276">
        <v>0.55880787037037005</v>
      </c>
      <c r="R7276">
        <v>1</v>
      </c>
      <c r="S7276" t="s">
        <v>8122</v>
      </c>
      <c r="T7276" t="s">
        <v>3074</v>
      </c>
    </row>
    <row r="7277" spans="17:20">
      <c r="Q7277">
        <v>0.55883101851851802</v>
      </c>
      <c r="R7277">
        <v>2</v>
      </c>
      <c r="S7277" t="s">
        <v>8123</v>
      </c>
      <c r="T7277" t="s">
        <v>3074</v>
      </c>
    </row>
    <row r="7278" spans="17:20">
      <c r="Q7278">
        <v>0.55884259259259295</v>
      </c>
      <c r="R7278">
        <v>1</v>
      </c>
      <c r="S7278" t="s">
        <v>3469</v>
      </c>
      <c r="T7278" t="s">
        <v>3074</v>
      </c>
    </row>
    <row r="7279" spans="17:20">
      <c r="Q7279">
        <v>0.55886574074074102</v>
      </c>
      <c r="R7279">
        <v>1</v>
      </c>
      <c r="S7279" t="s">
        <v>8124</v>
      </c>
      <c r="T7279" t="s">
        <v>3075</v>
      </c>
    </row>
    <row r="7280" spans="17:20">
      <c r="Q7280">
        <v>0.55887731481481495</v>
      </c>
      <c r="R7280">
        <v>1</v>
      </c>
      <c r="S7280" t="s">
        <v>8125</v>
      </c>
      <c r="T7280" t="s">
        <v>3075</v>
      </c>
    </row>
    <row r="7281" spans="17:20">
      <c r="Q7281">
        <v>0.55899305555555601</v>
      </c>
      <c r="R7281">
        <v>1</v>
      </c>
      <c r="S7281" t="s">
        <v>8126</v>
      </c>
      <c r="T7281" t="s">
        <v>3070</v>
      </c>
    </row>
    <row r="7282" spans="17:20">
      <c r="Q7282">
        <v>0.55902777777777801</v>
      </c>
      <c r="R7282">
        <v>1</v>
      </c>
      <c r="S7282" t="s">
        <v>3332</v>
      </c>
      <c r="T7282" t="s">
        <v>3072</v>
      </c>
    </row>
    <row r="7283" spans="17:20">
      <c r="Q7283">
        <v>0.55909722222222202</v>
      </c>
      <c r="R7283">
        <v>1</v>
      </c>
      <c r="S7283" t="s">
        <v>3882</v>
      </c>
      <c r="T7283" t="s">
        <v>3074</v>
      </c>
    </row>
    <row r="7284" spans="17:20">
      <c r="Q7284">
        <v>0.55912037037036999</v>
      </c>
      <c r="R7284">
        <v>2</v>
      </c>
      <c r="S7284" t="s">
        <v>296</v>
      </c>
      <c r="T7284" t="s">
        <v>3076</v>
      </c>
    </row>
    <row r="7285" spans="17:20">
      <c r="Q7285">
        <v>0.55928240740740698</v>
      </c>
      <c r="R7285">
        <v>1</v>
      </c>
      <c r="S7285" t="s">
        <v>8127</v>
      </c>
      <c r="T7285" t="s">
        <v>3071</v>
      </c>
    </row>
    <row r="7286" spans="17:20">
      <c r="Q7286">
        <v>0.55931712962962998</v>
      </c>
      <c r="R7286">
        <v>1</v>
      </c>
      <c r="S7286" t="s">
        <v>8128</v>
      </c>
      <c r="T7286" t="s">
        <v>3071</v>
      </c>
    </row>
    <row r="7287" spans="17:20">
      <c r="Q7287">
        <v>0.55935185185185199</v>
      </c>
      <c r="R7287">
        <v>2</v>
      </c>
      <c r="S7287" t="s">
        <v>8129</v>
      </c>
      <c r="T7287" t="s">
        <v>3073</v>
      </c>
    </row>
    <row r="7288" spans="17:20">
      <c r="Q7288">
        <v>0.55939814814814803</v>
      </c>
      <c r="R7288">
        <v>1</v>
      </c>
      <c r="S7288" t="s">
        <v>8130</v>
      </c>
      <c r="T7288" t="s">
        <v>3129</v>
      </c>
    </row>
    <row r="7289" spans="17:20">
      <c r="Q7289">
        <v>0.559421296296296</v>
      </c>
      <c r="R7289">
        <v>1</v>
      </c>
      <c r="S7289" t="s">
        <v>8131</v>
      </c>
      <c r="T7289" t="s">
        <v>3129</v>
      </c>
    </row>
    <row r="7290" spans="17:20">
      <c r="Q7290">
        <v>0.55951388888888898</v>
      </c>
      <c r="R7290">
        <v>1</v>
      </c>
      <c r="S7290" t="s">
        <v>4032</v>
      </c>
      <c r="T7290" t="s">
        <v>3075</v>
      </c>
    </row>
    <row r="7291" spans="17:20">
      <c r="Q7291">
        <v>0.55957175925925895</v>
      </c>
      <c r="R7291">
        <v>1</v>
      </c>
      <c r="S7291" t="s">
        <v>8132</v>
      </c>
      <c r="T7291" t="s">
        <v>3074</v>
      </c>
    </row>
    <row r="7292" spans="17:20">
      <c r="Q7292">
        <v>0.55957175925925895</v>
      </c>
      <c r="R7292">
        <v>2</v>
      </c>
      <c r="S7292" t="s">
        <v>8133</v>
      </c>
      <c r="T7292" t="s">
        <v>3074</v>
      </c>
    </row>
    <row r="7293" spans="17:20">
      <c r="Q7293">
        <v>0.55961805555555599</v>
      </c>
      <c r="R7293">
        <v>1</v>
      </c>
      <c r="S7293" t="s">
        <v>8134</v>
      </c>
      <c r="T7293" t="s">
        <v>3129</v>
      </c>
    </row>
    <row r="7294" spans="17:20">
      <c r="Q7294">
        <v>0.55962962962963003</v>
      </c>
      <c r="R7294">
        <v>1</v>
      </c>
      <c r="S7294" t="s">
        <v>8135</v>
      </c>
      <c r="T7294" t="s">
        <v>3129</v>
      </c>
    </row>
    <row r="7295" spans="17:20">
      <c r="Q7295">
        <v>0.55969907407407404</v>
      </c>
      <c r="R7295">
        <v>1</v>
      </c>
      <c r="S7295" t="s">
        <v>8136</v>
      </c>
      <c r="T7295" t="s">
        <v>3129</v>
      </c>
    </row>
    <row r="7296" spans="17:20">
      <c r="Q7296">
        <v>0.55969907407407404</v>
      </c>
      <c r="R7296">
        <v>1</v>
      </c>
      <c r="S7296" t="s">
        <v>8137</v>
      </c>
      <c r="T7296" t="s">
        <v>3075</v>
      </c>
    </row>
    <row r="7297" spans="17:20">
      <c r="Q7297">
        <v>0.55971064814814797</v>
      </c>
      <c r="R7297">
        <v>1</v>
      </c>
      <c r="S7297" t="s">
        <v>8138</v>
      </c>
      <c r="T7297" t="s">
        <v>3075</v>
      </c>
    </row>
    <row r="7298" spans="17:20">
      <c r="Q7298">
        <v>0.55978009259259298</v>
      </c>
      <c r="R7298">
        <v>2</v>
      </c>
      <c r="S7298" t="s">
        <v>8139</v>
      </c>
      <c r="T7298" t="s">
        <v>3127</v>
      </c>
    </row>
    <row r="7299" spans="17:20">
      <c r="Q7299">
        <v>0.55989583333333304</v>
      </c>
      <c r="R7299">
        <v>1</v>
      </c>
      <c r="S7299" t="s">
        <v>8140</v>
      </c>
      <c r="T7299" t="s">
        <v>3075</v>
      </c>
    </row>
    <row r="7300" spans="17:20">
      <c r="Q7300">
        <v>0.55996527777777805</v>
      </c>
      <c r="R7300">
        <v>1</v>
      </c>
      <c r="S7300" t="s">
        <v>8141</v>
      </c>
      <c r="T7300" t="s">
        <v>3075</v>
      </c>
    </row>
    <row r="7301" spans="17:20">
      <c r="Q7301">
        <v>0.55998842592592601</v>
      </c>
      <c r="R7301">
        <v>1</v>
      </c>
      <c r="S7301" t="s">
        <v>8142</v>
      </c>
      <c r="T7301" t="s">
        <v>3129</v>
      </c>
    </row>
    <row r="7302" spans="17:20">
      <c r="Q7302">
        <v>0.56003472222222195</v>
      </c>
      <c r="R7302">
        <v>1</v>
      </c>
      <c r="S7302" t="s">
        <v>8143</v>
      </c>
      <c r="T7302" t="s">
        <v>3075</v>
      </c>
    </row>
    <row r="7303" spans="17:20">
      <c r="Q7303">
        <v>0.56004629629629599</v>
      </c>
      <c r="R7303">
        <v>1</v>
      </c>
      <c r="S7303" t="s">
        <v>8144</v>
      </c>
      <c r="T7303" t="s">
        <v>3075</v>
      </c>
    </row>
    <row r="7304" spans="17:20">
      <c r="Q7304">
        <v>0.56016203703703704</v>
      </c>
      <c r="R7304">
        <v>1</v>
      </c>
      <c r="S7304" t="s">
        <v>8145</v>
      </c>
      <c r="T7304" t="s">
        <v>3126</v>
      </c>
    </row>
    <row r="7305" spans="17:20">
      <c r="Q7305">
        <v>0.56019675925925905</v>
      </c>
      <c r="R7305">
        <v>1</v>
      </c>
      <c r="S7305" t="s">
        <v>8146</v>
      </c>
      <c r="T7305" t="s">
        <v>3075</v>
      </c>
    </row>
    <row r="7306" spans="17:20">
      <c r="Q7306">
        <v>0.56021990740740701</v>
      </c>
      <c r="R7306">
        <v>1</v>
      </c>
      <c r="S7306" t="s">
        <v>8147</v>
      </c>
      <c r="T7306" t="s">
        <v>3075</v>
      </c>
    </row>
    <row r="7307" spans="17:20">
      <c r="Q7307">
        <v>0.56033564814814796</v>
      </c>
      <c r="R7307">
        <v>1</v>
      </c>
      <c r="S7307" t="s">
        <v>8148</v>
      </c>
      <c r="T7307" t="s">
        <v>3129</v>
      </c>
    </row>
    <row r="7308" spans="17:20">
      <c r="Q7308">
        <v>0.56042824074074105</v>
      </c>
      <c r="R7308">
        <v>1</v>
      </c>
      <c r="S7308" t="s">
        <v>749</v>
      </c>
      <c r="T7308" t="s">
        <v>3074</v>
      </c>
    </row>
    <row r="7309" spans="17:20">
      <c r="Q7309">
        <v>0.56043981481481497</v>
      </c>
      <c r="R7309">
        <v>1</v>
      </c>
      <c r="S7309" t="s">
        <v>8149</v>
      </c>
      <c r="T7309" t="s">
        <v>3086</v>
      </c>
    </row>
    <row r="7310" spans="17:20">
      <c r="Q7310">
        <v>0.560578703703704</v>
      </c>
      <c r="R7310">
        <v>1</v>
      </c>
      <c r="S7310" t="s">
        <v>8150</v>
      </c>
      <c r="T7310" t="s">
        <v>3074</v>
      </c>
    </row>
    <row r="7311" spans="17:20">
      <c r="Q7311">
        <v>0.56060185185185196</v>
      </c>
      <c r="R7311">
        <v>1</v>
      </c>
      <c r="S7311" t="s">
        <v>8151</v>
      </c>
      <c r="T7311" t="s">
        <v>3075</v>
      </c>
    </row>
    <row r="7312" spans="17:20">
      <c r="Q7312">
        <v>0.56085648148148104</v>
      </c>
      <c r="R7312">
        <v>1</v>
      </c>
      <c r="S7312" t="s">
        <v>8152</v>
      </c>
      <c r="T7312" t="s">
        <v>3074</v>
      </c>
    </row>
    <row r="7313" spans="17:20">
      <c r="Q7313">
        <v>0.56100694444444399</v>
      </c>
      <c r="R7313">
        <v>2</v>
      </c>
      <c r="S7313" t="s">
        <v>8153</v>
      </c>
      <c r="T7313" t="s">
        <v>3075</v>
      </c>
    </row>
    <row r="7314" spans="17:20">
      <c r="Q7314">
        <v>0.56104166666666699</v>
      </c>
      <c r="R7314">
        <v>1</v>
      </c>
      <c r="S7314" t="s">
        <v>3220</v>
      </c>
      <c r="T7314" t="s">
        <v>3075</v>
      </c>
    </row>
    <row r="7315" spans="17:20">
      <c r="Q7315">
        <v>0.56111111111111101</v>
      </c>
      <c r="R7315">
        <v>1</v>
      </c>
      <c r="S7315" t="s">
        <v>8154</v>
      </c>
      <c r="T7315" t="s">
        <v>3074</v>
      </c>
    </row>
    <row r="7316" spans="17:20">
      <c r="Q7316">
        <v>0.56112268518518504</v>
      </c>
      <c r="R7316">
        <v>1</v>
      </c>
      <c r="S7316" t="s">
        <v>8155</v>
      </c>
      <c r="T7316" t="s">
        <v>3078</v>
      </c>
    </row>
    <row r="7317" spans="17:20">
      <c r="Q7317">
        <v>0.56113425925925897</v>
      </c>
      <c r="R7317">
        <v>1</v>
      </c>
      <c r="S7317" t="s">
        <v>4543</v>
      </c>
      <c r="T7317" t="s">
        <v>3074</v>
      </c>
    </row>
    <row r="7318" spans="17:20">
      <c r="Q7318">
        <v>0.56113425925925897</v>
      </c>
      <c r="R7318">
        <v>2</v>
      </c>
      <c r="S7318" t="s">
        <v>8156</v>
      </c>
      <c r="T7318" t="s">
        <v>3075</v>
      </c>
    </row>
    <row r="7319" spans="17:20">
      <c r="Q7319">
        <v>0.56115740740740705</v>
      </c>
      <c r="R7319">
        <v>1</v>
      </c>
      <c r="S7319" t="s">
        <v>2562</v>
      </c>
      <c r="T7319" t="s">
        <v>3076</v>
      </c>
    </row>
    <row r="7320" spans="17:20">
      <c r="Q7320">
        <v>0.56120370370370398</v>
      </c>
      <c r="R7320">
        <v>1</v>
      </c>
      <c r="S7320" t="s">
        <v>8157</v>
      </c>
      <c r="T7320" t="s">
        <v>3070</v>
      </c>
    </row>
    <row r="7321" spans="17:20">
      <c r="Q7321">
        <v>0.56126157407407395</v>
      </c>
      <c r="R7321">
        <v>4</v>
      </c>
      <c r="S7321" t="s">
        <v>8158</v>
      </c>
      <c r="T7321" t="s">
        <v>3093</v>
      </c>
    </row>
    <row r="7322" spans="17:20">
      <c r="Q7322">
        <v>0.56128472222222203</v>
      </c>
      <c r="R7322">
        <v>1</v>
      </c>
      <c r="S7322" t="s">
        <v>3478</v>
      </c>
      <c r="T7322" t="s">
        <v>3074</v>
      </c>
    </row>
    <row r="7323" spans="17:20">
      <c r="Q7323">
        <v>0.56129629629629596</v>
      </c>
      <c r="R7323">
        <v>1</v>
      </c>
      <c r="S7323" t="s">
        <v>3047</v>
      </c>
      <c r="T7323" t="s">
        <v>3071</v>
      </c>
    </row>
    <row r="7324" spans="17:20">
      <c r="Q7324">
        <v>0.56131944444444404</v>
      </c>
      <c r="R7324">
        <v>1</v>
      </c>
      <c r="S7324" t="s">
        <v>8159</v>
      </c>
      <c r="T7324" t="s">
        <v>3075</v>
      </c>
    </row>
    <row r="7325" spans="17:20">
      <c r="Q7325">
        <v>0.56133101851851896</v>
      </c>
      <c r="R7325">
        <v>1</v>
      </c>
      <c r="S7325" t="s">
        <v>8160</v>
      </c>
      <c r="T7325" t="s">
        <v>3070</v>
      </c>
    </row>
    <row r="7326" spans="17:20">
      <c r="Q7326">
        <v>0.56146990740740699</v>
      </c>
      <c r="R7326">
        <v>3</v>
      </c>
      <c r="S7326" t="s">
        <v>8161</v>
      </c>
      <c r="T7326" t="s">
        <v>3084</v>
      </c>
    </row>
    <row r="7327" spans="17:20">
      <c r="Q7327">
        <v>0.56149305555555595</v>
      </c>
      <c r="R7327">
        <v>1</v>
      </c>
      <c r="S7327" t="s">
        <v>8162</v>
      </c>
      <c r="T7327" t="s">
        <v>3075</v>
      </c>
    </row>
    <row r="7328" spans="17:20">
      <c r="Q7328">
        <v>0.56152777777777796</v>
      </c>
      <c r="R7328">
        <v>1</v>
      </c>
      <c r="S7328" t="s">
        <v>8163</v>
      </c>
      <c r="T7328" t="s">
        <v>3070</v>
      </c>
    </row>
    <row r="7329" spans="17:20">
      <c r="Q7329">
        <v>0.56156249999999996</v>
      </c>
      <c r="R7329">
        <v>1</v>
      </c>
      <c r="S7329" t="s">
        <v>8164</v>
      </c>
      <c r="T7329" t="s">
        <v>3075</v>
      </c>
    </row>
    <row r="7330" spans="17:20">
      <c r="Q7330">
        <v>0.56159722222222197</v>
      </c>
      <c r="R7330">
        <v>1</v>
      </c>
      <c r="S7330" t="s">
        <v>8165</v>
      </c>
      <c r="T7330" t="s">
        <v>3075</v>
      </c>
    </row>
    <row r="7331" spans="17:20">
      <c r="Q7331">
        <v>0.56160879629629601</v>
      </c>
      <c r="R7331">
        <v>1</v>
      </c>
      <c r="S7331" t="s">
        <v>8166</v>
      </c>
      <c r="T7331" t="s">
        <v>3075</v>
      </c>
    </row>
    <row r="7332" spans="17:20">
      <c r="Q7332">
        <v>0.56163194444444398</v>
      </c>
      <c r="R7332">
        <v>3</v>
      </c>
      <c r="S7332" t="s">
        <v>8167</v>
      </c>
      <c r="T7332" t="s">
        <v>3070</v>
      </c>
    </row>
    <row r="7333" spans="17:20">
      <c r="Q7333">
        <v>0.56179398148148196</v>
      </c>
      <c r="R7333">
        <v>1</v>
      </c>
      <c r="S7333" t="s">
        <v>8168</v>
      </c>
      <c r="T7333" t="s">
        <v>3075</v>
      </c>
    </row>
    <row r="7334" spans="17:20">
      <c r="Q7334">
        <v>0.56184027777777801</v>
      </c>
      <c r="R7334">
        <v>1</v>
      </c>
      <c r="S7334" t="s">
        <v>8169</v>
      </c>
      <c r="T7334" t="s">
        <v>3075</v>
      </c>
    </row>
    <row r="7335" spans="17:20">
      <c r="Q7335">
        <v>0.56184027777777801</v>
      </c>
      <c r="R7335">
        <v>1</v>
      </c>
      <c r="S7335" t="s">
        <v>4540</v>
      </c>
      <c r="T7335" t="s">
        <v>3129</v>
      </c>
    </row>
    <row r="7336" spans="17:20">
      <c r="Q7336">
        <v>0.56185185185185205</v>
      </c>
      <c r="R7336">
        <v>1</v>
      </c>
      <c r="S7336" t="s">
        <v>8170</v>
      </c>
      <c r="T7336" t="s">
        <v>3075</v>
      </c>
    </row>
    <row r="7337" spans="17:20">
      <c r="Q7337">
        <v>0.56192129629629595</v>
      </c>
      <c r="R7337">
        <v>3</v>
      </c>
      <c r="S7337" t="s">
        <v>8171</v>
      </c>
      <c r="T7337" t="s">
        <v>3070</v>
      </c>
    </row>
    <row r="7338" spans="17:20">
      <c r="Q7338">
        <v>0.56201388888888903</v>
      </c>
      <c r="R7338">
        <v>1</v>
      </c>
      <c r="S7338" t="s">
        <v>8172</v>
      </c>
      <c r="T7338" t="s">
        <v>3086</v>
      </c>
    </row>
    <row r="7339" spans="17:20">
      <c r="Q7339">
        <v>0.56211805555555605</v>
      </c>
      <c r="R7339">
        <v>2</v>
      </c>
      <c r="S7339" t="s">
        <v>8173</v>
      </c>
      <c r="T7339" t="s">
        <v>3075</v>
      </c>
    </row>
    <row r="7340" spans="17:20">
      <c r="Q7340">
        <v>0.56212962962962998</v>
      </c>
      <c r="R7340">
        <v>1</v>
      </c>
      <c r="S7340" t="s">
        <v>8174</v>
      </c>
      <c r="T7340" t="s">
        <v>3075</v>
      </c>
    </row>
    <row r="7341" spans="17:20">
      <c r="Q7341">
        <v>0.56212962962962998</v>
      </c>
      <c r="R7341">
        <v>2</v>
      </c>
      <c r="S7341" t="s">
        <v>344</v>
      </c>
      <c r="T7341" t="s">
        <v>3074</v>
      </c>
    </row>
    <row r="7342" spans="17:20">
      <c r="Q7342">
        <v>0.562268518518519</v>
      </c>
      <c r="R7342">
        <v>1</v>
      </c>
      <c r="S7342" t="s">
        <v>8175</v>
      </c>
      <c r="T7342" t="s">
        <v>3074</v>
      </c>
    </row>
    <row r="7343" spans="17:20">
      <c r="Q7343">
        <v>0.56228009259259304</v>
      </c>
      <c r="R7343">
        <v>2</v>
      </c>
      <c r="S7343" t="s">
        <v>8176</v>
      </c>
      <c r="T7343" t="s">
        <v>3127</v>
      </c>
    </row>
    <row r="7344" spans="17:20">
      <c r="Q7344">
        <v>0.56238425925925895</v>
      </c>
      <c r="R7344">
        <v>2</v>
      </c>
      <c r="S7344" t="s">
        <v>8177</v>
      </c>
      <c r="T7344" t="s">
        <v>3075</v>
      </c>
    </row>
    <row r="7345" spans="17:20">
      <c r="Q7345">
        <v>0.56243055555555599</v>
      </c>
      <c r="R7345">
        <v>1</v>
      </c>
      <c r="S7345" t="s">
        <v>8178</v>
      </c>
      <c r="T7345" t="s">
        <v>3075</v>
      </c>
    </row>
    <row r="7346" spans="17:20">
      <c r="Q7346">
        <v>0.56244212962963003</v>
      </c>
      <c r="R7346">
        <v>1</v>
      </c>
      <c r="S7346" t="s">
        <v>8179</v>
      </c>
      <c r="T7346" t="s">
        <v>3075</v>
      </c>
    </row>
    <row r="7347" spans="17:20">
      <c r="Q7347">
        <v>0.56246527777777799</v>
      </c>
      <c r="R7347">
        <v>1</v>
      </c>
      <c r="S7347" t="s">
        <v>8180</v>
      </c>
      <c r="T7347" t="s">
        <v>3075</v>
      </c>
    </row>
    <row r="7348" spans="17:20">
      <c r="Q7348">
        <v>0.56246527777777799</v>
      </c>
      <c r="R7348">
        <v>1</v>
      </c>
      <c r="S7348" t="s">
        <v>3761</v>
      </c>
      <c r="T7348" t="s">
        <v>3070</v>
      </c>
    </row>
    <row r="7349" spans="17:20">
      <c r="Q7349">
        <v>0.56248842592592596</v>
      </c>
      <c r="R7349">
        <v>1</v>
      </c>
      <c r="S7349" t="s">
        <v>8181</v>
      </c>
      <c r="T7349" t="s">
        <v>3129</v>
      </c>
    </row>
    <row r="7350" spans="17:20">
      <c r="Q7350">
        <v>0.56254629629629604</v>
      </c>
      <c r="R7350">
        <v>1</v>
      </c>
      <c r="S7350" t="s">
        <v>8182</v>
      </c>
      <c r="T7350" t="s">
        <v>3071</v>
      </c>
    </row>
    <row r="7351" spans="17:20">
      <c r="Q7351">
        <v>0.56259259259259298</v>
      </c>
      <c r="R7351">
        <v>1</v>
      </c>
      <c r="S7351" t="s">
        <v>8183</v>
      </c>
      <c r="T7351" t="s">
        <v>3127</v>
      </c>
    </row>
    <row r="7352" spans="17:20">
      <c r="Q7352">
        <v>0.56260416666666702</v>
      </c>
      <c r="R7352">
        <v>1</v>
      </c>
      <c r="S7352" t="s">
        <v>8184</v>
      </c>
      <c r="T7352" t="s">
        <v>3071</v>
      </c>
    </row>
    <row r="7353" spans="17:20">
      <c r="Q7353">
        <v>0.56262731481481498</v>
      </c>
      <c r="R7353">
        <v>1</v>
      </c>
      <c r="S7353" t="s">
        <v>8185</v>
      </c>
      <c r="T7353" t="s">
        <v>3071</v>
      </c>
    </row>
    <row r="7354" spans="17:20">
      <c r="Q7354">
        <v>0.56266203703703699</v>
      </c>
      <c r="R7354">
        <v>1</v>
      </c>
      <c r="S7354" t="s">
        <v>8186</v>
      </c>
      <c r="T7354" t="s">
        <v>3071</v>
      </c>
    </row>
    <row r="7355" spans="17:20">
      <c r="Q7355">
        <v>0.56270833333333303</v>
      </c>
      <c r="R7355">
        <v>1</v>
      </c>
      <c r="S7355" t="s">
        <v>8187</v>
      </c>
      <c r="T7355" t="s">
        <v>3074</v>
      </c>
    </row>
    <row r="7356" spans="17:20">
      <c r="Q7356">
        <v>0.56274305555555604</v>
      </c>
      <c r="R7356">
        <v>1</v>
      </c>
      <c r="S7356" t="s">
        <v>8188</v>
      </c>
      <c r="T7356" t="s">
        <v>3070</v>
      </c>
    </row>
    <row r="7357" spans="17:20">
      <c r="Q7357">
        <v>0.56290509259259303</v>
      </c>
      <c r="R7357">
        <v>1</v>
      </c>
      <c r="S7357" t="s">
        <v>8189</v>
      </c>
      <c r="T7357" t="s">
        <v>3072</v>
      </c>
    </row>
    <row r="7358" spans="17:20">
      <c r="Q7358">
        <v>0.56290509259259303</v>
      </c>
      <c r="R7358">
        <v>1</v>
      </c>
      <c r="S7358" t="s">
        <v>8190</v>
      </c>
      <c r="T7358" t="s">
        <v>3070</v>
      </c>
    </row>
    <row r="7359" spans="17:20">
      <c r="Q7359">
        <v>0.562962962962963</v>
      </c>
      <c r="R7359">
        <v>1</v>
      </c>
      <c r="S7359" t="s">
        <v>8191</v>
      </c>
      <c r="T7359" t="s">
        <v>3075</v>
      </c>
    </row>
    <row r="7360" spans="17:20">
      <c r="Q7360">
        <v>0.56297453703703704</v>
      </c>
      <c r="R7360">
        <v>1</v>
      </c>
      <c r="S7360" t="s">
        <v>8192</v>
      </c>
      <c r="T7360" t="s">
        <v>3070</v>
      </c>
    </row>
    <row r="7361" spans="17:20">
      <c r="Q7361">
        <v>0.56303240740740701</v>
      </c>
      <c r="R7361">
        <v>4</v>
      </c>
      <c r="S7361" t="s">
        <v>8193</v>
      </c>
      <c r="T7361" t="s">
        <v>3075</v>
      </c>
    </row>
    <row r="7362" spans="17:20">
      <c r="Q7362">
        <v>0.56305555555555598</v>
      </c>
      <c r="R7362">
        <v>1</v>
      </c>
      <c r="S7362" t="s">
        <v>8194</v>
      </c>
      <c r="T7362" t="s">
        <v>3075</v>
      </c>
    </row>
    <row r="7363" spans="17:20">
      <c r="Q7363">
        <v>0.56313657407407403</v>
      </c>
      <c r="R7363">
        <v>1</v>
      </c>
      <c r="S7363" t="s">
        <v>813</v>
      </c>
      <c r="T7363" t="s">
        <v>3074</v>
      </c>
    </row>
    <row r="7364" spans="17:20">
      <c r="Q7364">
        <v>0.56326388888888901</v>
      </c>
      <c r="R7364">
        <v>1</v>
      </c>
      <c r="S7364" t="s">
        <v>8195</v>
      </c>
      <c r="T7364" t="s">
        <v>3072</v>
      </c>
    </row>
    <row r="7365" spans="17:20">
      <c r="Q7365">
        <v>0.56327546296296305</v>
      </c>
      <c r="R7365">
        <v>1</v>
      </c>
      <c r="S7365" t="s">
        <v>8196</v>
      </c>
      <c r="T7365" t="s">
        <v>3070</v>
      </c>
    </row>
    <row r="7366" spans="17:20">
      <c r="Q7366">
        <v>0.56329861111111101</v>
      </c>
      <c r="R7366">
        <v>1</v>
      </c>
      <c r="S7366" t="s">
        <v>3464</v>
      </c>
      <c r="T7366" t="s">
        <v>3074</v>
      </c>
    </row>
    <row r="7367" spans="17:20">
      <c r="Q7367">
        <v>0.56334490740740695</v>
      </c>
      <c r="R7367">
        <v>1</v>
      </c>
      <c r="S7367" t="s">
        <v>8197</v>
      </c>
      <c r="T7367" t="s">
        <v>3075</v>
      </c>
    </row>
    <row r="7368" spans="17:20">
      <c r="Q7368">
        <v>0.56335648148148099</v>
      </c>
      <c r="R7368">
        <v>1</v>
      </c>
      <c r="S7368" t="s">
        <v>1075</v>
      </c>
      <c r="T7368" t="s">
        <v>3075</v>
      </c>
    </row>
    <row r="7369" spans="17:20">
      <c r="Q7369">
        <v>0.56341435185185196</v>
      </c>
      <c r="R7369">
        <v>1</v>
      </c>
      <c r="S7369" t="s">
        <v>3777</v>
      </c>
      <c r="T7369" t="s">
        <v>3129</v>
      </c>
    </row>
    <row r="7370" spans="17:20">
      <c r="Q7370">
        <v>0.56344907407407396</v>
      </c>
      <c r="R7370">
        <v>2</v>
      </c>
      <c r="S7370" t="s">
        <v>8198</v>
      </c>
      <c r="T7370" t="s">
        <v>3074</v>
      </c>
    </row>
    <row r="7371" spans="17:20">
      <c r="Q7371">
        <v>0.563460648148148</v>
      </c>
      <c r="R7371">
        <v>2</v>
      </c>
      <c r="S7371" t="s">
        <v>8199</v>
      </c>
      <c r="T7371" t="s">
        <v>3074</v>
      </c>
    </row>
    <row r="7372" spans="17:20">
      <c r="Q7372">
        <v>0.56347222222222204</v>
      </c>
      <c r="R7372">
        <v>1</v>
      </c>
      <c r="S7372" t="s">
        <v>8200</v>
      </c>
      <c r="T7372" t="s">
        <v>3075</v>
      </c>
    </row>
    <row r="7373" spans="17:20">
      <c r="Q7373">
        <v>0.56348379629629597</v>
      </c>
      <c r="R7373">
        <v>2</v>
      </c>
      <c r="S7373" t="s">
        <v>8201</v>
      </c>
      <c r="T7373" t="s">
        <v>3126</v>
      </c>
    </row>
    <row r="7374" spans="17:20">
      <c r="Q7374">
        <v>0.56348379629629597</v>
      </c>
      <c r="R7374">
        <v>2</v>
      </c>
      <c r="S7374" t="s">
        <v>8202</v>
      </c>
      <c r="T7374" t="s">
        <v>3126</v>
      </c>
    </row>
    <row r="7375" spans="17:20">
      <c r="Q7375">
        <v>0.56349537037037001</v>
      </c>
      <c r="R7375">
        <v>2</v>
      </c>
      <c r="S7375" t="s">
        <v>8203</v>
      </c>
      <c r="T7375" t="s">
        <v>3075</v>
      </c>
    </row>
    <row r="7376" spans="17:20">
      <c r="Q7376">
        <v>0.56351851851851897</v>
      </c>
      <c r="R7376">
        <v>2</v>
      </c>
      <c r="S7376" t="s">
        <v>8204</v>
      </c>
      <c r="T7376" t="s">
        <v>3074</v>
      </c>
    </row>
    <row r="7377" spans="17:20">
      <c r="Q7377">
        <v>0.56351851851851897</v>
      </c>
      <c r="R7377">
        <v>1</v>
      </c>
      <c r="S7377" t="s">
        <v>8205</v>
      </c>
      <c r="T7377" t="s">
        <v>3075</v>
      </c>
    </row>
    <row r="7378" spans="17:20">
      <c r="Q7378">
        <v>0.56356481481481502</v>
      </c>
      <c r="R7378">
        <v>1</v>
      </c>
      <c r="S7378" t="s">
        <v>8206</v>
      </c>
      <c r="T7378" t="s">
        <v>3129</v>
      </c>
    </row>
    <row r="7379" spans="17:20">
      <c r="Q7379">
        <v>0.563657407407407</v>
      </c>
      <c r="R7379">
        <v>1</v>
      </c>
      <c r="S7379" t="s">
        <v>8207</v>
      </c>
      <c r="T7379" t="s">
        <v>3071</v>
      </c>
    </row>
    <row r="7380" spans="17:20">
      <c r="Q7380">
        <v>0.56371527777777797</v>
      </c>
      <c r="R7380">
        <v>1</v>
      </c>
      <c r="S7380" t="s">
        <v>8208</v>
      </c>
      <c r="T7380" t="s">
        <v>3076</v>
      </c>
    </row>
    <row r="7381" spans="17:20">
      <c r="Q7381">
        <v>0.56376157407407401</v>
      </c>
      <c r="R7381">
        <v>2</v>
      </c>
      <c r="S7381" t="s">
        <v>8209</v>
      </c>
      <c r="T7381" t="s">
        <v>3071</v>
      </c>
    </row>
    <row r="7382" spans="17:20">
      <c r="Q7382">
        <v>0.56379629629629602</v>
      </c>
      <c r="R7382">
        <v>1</v>
      </c>
      <c r="S7382" t="s">
        <v>8210</v>
      </c>
      <c r="T7382" t="s">
        <v>3070</v>
      </c>
    </row>
    <row r="7383" spans="17:20">
      <c r="Q7383">
        <v>0.56380787037036995</v>
      </c>
      <c r="R7383">
        <v>1</v>
      </c>
      <c r="S7383" t="s">
        <v>8211</v>
      </c>
      <c r="T7383" t="s">
        <v>3071</v>
      </c>
    </row>
    <row r="7384" spans="17:20">
      <c r="Q7384">
        <v>0.56387731481481496</v>
      </c>
      <c r="R7384">
        <v>2</v>
      </c>
      <c r="S7384" t="s">
        <v>8212</v>
      </c>
      <c r="T7384" t="s">
        <v>3074</v>
      </c>
    </row>
    <row r="7385" spans="17:20">
      <c r="Q7385">
        <v>0.56401620370370398</v>
      </c>
      <c r="R7385">
        <v>1</v>
      </c>
      <c r="S7385" t="s">
        <v>8213</v>
      </c>
      <c r="T7385" t="s">
        <v>3129</v>
      </c>
    </row>
    <row r="7386" spans="17:20">
      <c r="Q7386">
        <v>0.56405092592592598</v>
      </c>
      <c r="R7386">
        <v>1</v>
      </c>
      <c r="S7386" t="s">
        <v>8214</v>
      </c>
      <c r="T7386" t="s">
        <v>3070</v>
      </c>
    </row>
    <row r="7387" spans="17:20">
      <c r="Q7387">
        <v>0.56408564814814799</v>
      </c>
      <c r="R7387">
        <v>1</v>
      </c>
      <c r="S7387" t="s">
        <v>8215</v>
      </c>
      <c r="T7387" t="s">
        <v>3071</v>
      </c>
    </row>
    <row r="7388" spans="17:20">
      <c r="Q7388">
        <v>0.564155092592593</v>
      </c>
      <c r="R7388">
        <v>1</v>
      </c>
      <c r="S7388" t="s">
        <v>678</v>
      </c>
      <c r="T7388" t="s">
        <v>3071</v>
      </c>
    </row>
    <row r="7389" spans="17:20">
      <c r="Q7389">
        <v>0.56416666666666704</v>
      </c>
      <c r="R7389">
        <v>1</v>
      </c>
      <c r="S7389" t="s">
        <v>8216</v>
      </c>
      <c r="T7389" t="s">
        <v>3075</v>
      </c>
    </row>
    <row r="7390" spans="17:20">
      <c r="Q7390">
        <v>0.56422453703703701</v>
      </c>
      <c r="R7390">
        <v>1</v>
      </c>
      <c r="S7390" t="s">
        <v>8217</v>
      </c>
      <c r="T7390" t="s">
        <v>3075</v>
      </c>
    </row>
    <row r="7391" spans="17:20">
      <c r="Q7391">
        <v>0.56431712962962999</v>
      </c>
      <c r="R7391">
        <v>1</v>
      </c>
      <c r="S7391" t="s">
        <v>8218</v>
      </c>
      <c r="T7391" t="s">
        <v>3071</v>
      </c>
    </row>
    <row r="7392" spans="17:20">
      <c r="Q7392">
        <v>0.56432870370370403</v>
      </c>
      <c r="R7392">
        <v>1</v>
      </c>
      <c r="S7392" t="s">
        <v>8219</v>
      </c>
      <c r="T7392" t="s">
        <v>3071</v>
      </c>
    </row>
    <row r="7393" spans="17:20">
      <c r="Q7393">
        <v>0.564421296296296</v>
      </c>
      <c r="R7393">
        <v>1</v>
      </c>
      <c r="S7393" t="s">
        <v>8220</v>
      </c>
      <c r="T7393" t="s">
        <v>3082</v>
      </c>
    </row>
    <row r="7394" spans="17:20">
      <c r="Q7394">
        <v>0.56453703703703695</v>
      </c>
      <c r="R7394">
        <v>1</v>
      </c>
      <c r="S7394" t="s">
        <v>4416</v>
      </c>
      <c r="T7394" t="s">
        <v>3074</v>
      </c>
    </row>
    <row r="7395" spans="17:20">
      <c r="Q7395">
        <v>0.56459490740740703</v>
      </c>
      <c r="R7395">
        <v>1</v>
      </c>
      <c r="S7395" t="s">
        <v>8221</v>
      </c>
      <c r="T7395" t="s">
        <v>3075</v>
      </c>
    </row>
    <row r="7396" spans="17:20">
      <c r="Q7396">
        <v>0.56459490740740703</v>
      </c>
      <c r="R7396">
        <v>1</v>
      </c>
      <c r="S7396" t="s">
        <v>8222</v>
      </c>
      <c r="T7396" t="s">
        <v>3075</v>
      </c>
    </row>
    <row r="7397" spans="17:20">
      <c r="Q7397">
        <v>0.56460648148148196</v>
      </c>
      <c r="R7397">
        <v>1</v>
      </c>
      <c r="S7397" t="s">
        <v>8223</v>
      </c>
      <c r="T7397" t="s">
        <v>3075</v>
      </c>
    </row>
    <row r="7398" spans="17:20">
      <c r="Q7398">
        <v>0.56471064814814798</v>
      </c>
      <c r="R7398">
        <v>1</v>
      </c>
      <c r="S7398" t="s">
        <v>8224</v>
      </c>
      <c r="T7398" t="s">
        <v>3075</v>
      </c>
    </row>
    <row r="7399" spans="17:20">
      <c r="Q7399">
        <v>0.56473379629629605</v>
      </c>
      <c r="R7399">
        <v>1</v>
      </c>
      <c r="S7399" t="s">
        <v>8225</v>
      </c>
      <c r="T7399" t="s">
        <v>3074</v>
      </c>
    </row>
    <row r="7400" spans="17:20">
      <c r="Q7400">
        <v>0.56474537037036998</v>
      </c>
      <c r="R7400">
        <v>1</v>
      </c>
      <c r="S7400" t="s">
        <v>3376</v>
      </c>
      <c r="T7400" t="s">
        <v>3074</v>
      </c>
    </row>
    <row r="7401" spans="17:20">
      <c r="Q7401">
        <v>0.56476851851851895</v>
      </c>
      <c r="R7401">
        <v>2</v>
      </c>
      <c r="S7401" t="s">
        <v>8226</v>
      </c>
      <c r="T7401" t="s">
        <v>3070</v>
      </c>
    </row>
    <row r="7402" spans="17:20">
      <c r="Q7402">
        <v>0.56487268518518496</v>
      </c>
      <c r="R7402">
        <v>3</v>
      </c>
      <c r="S7402" t="s">
        <v>2067</v>
      </c>
      <c r="T7402" t="s">
        <v>3129</v>
      </c>
    </row>
    <row r="7403" spans="17:20">
      <c r="Q7403">
        <v>0.564884259259259</v>
      </c>
      <c r="R7403">
        <v>2</v>
      </c>
      <c r="S7403" t="s">
        <v>8227</v>
      </c>
      <c r="T7403" t="s">
        <v>3070</v>
      </c>
    </row>
    <row r="7404" spans="17:20">
      <c r="Q7404">
        <v>0.56489583333333304</v>
      </c>
      <c r="R7404">
        <v>1</v>
      </c>
      <c r="S7404" t="s">
        <v>8228</v>
      </c>
      <c r="T7404" t="s">
        <v>3071</v>
      </c>
    </row>
    <row r="7405" spans="17:20">
      <c r="Q7405">
        <v>0.56489583333333304</v>
      </c>
      <c r="R7405">
        <v>1</v>
      </c>
      <c r="S7405" t="s">
        <v>8229</v>
      </c>
      <c r="T7405" t="s">
        <v>3129</v>
      </c>
    </row>
    <row r="7406" spans="17:20">
      <c r="Q7406">
        <v>0.56491898148148101</v>
      </c>
      <c r="R7406">
        <v>1</v>
      </c>
      <c r="S7406" t="s">
        <v>7609</v>
      </c>
      <c r="T7406" t="s">
        <v>3129</v>
      </c>
    </row>
    <row r="7407" spans="17:20">
      <c r="Q7407">
        <v>0.56494212962962997</v>
      </c>
      <c r="R7407">
        <v>1</v>
      </c>
      <c r="S7407" t="s">
        <v>8230</v>
      </c>
      <c r="T7407" t="s">
        <v>3129</v>
      </c>
    </row>
    <row r="7408" spans="17:20">
      <c r="Q7408">
        <v>0.56503472222222195</v>
      </c>
      <c r="R7408">
        <v>1</v>
      </c>
      <c r="S7408" t="s">
        <v>8231</v>
      </c>
      <c r="T7408" t="s">
        <v>3074</v>
      </c>
    </row>
    <row r="7409" spans="17:20">
      <c r="Q7409">
        <v>0.56512731481481504</v>
      </c>
      <c r="R7409">
        <v>1</v>
      </c>
      <c r="S7409" t="s">
        <v>8232</v>
      </c>
      <c r="T7409" t="s">
        <v>3129</v>
      </c>
    </row>
    <row r="7410" spans="17:20">
      <c r="Q7410">
        <v>0.56520833333333298</v>
      </c>
      <c r="R7410">
        <v>2</v>
      </c>
      <c r="S7410" t="s">
        <v>8233</v>
      </c>
      <c r="T7410" t="s">
        <v>3071</v>
      </c>
    </row>
    <row r="7411" spans="17:20">
      <c r="Q7411">
        <v>0.56520833333333298</v>
      </c>
      <c r="R7411">
        <v>1</v>
      </c>
      <c r="S7411" t="s">
        <v>1107</v>
      </c>
      <c r="T7411" t="s">
        <v>3072</v>
      </c>
    </row>
    <row r="7412" spans="17:20">
      <c r="Q7412">
        <v>0.565347222222222</v>
      </c>
      <c r="R7412">
        <v>1</v>
      </c>
      <c r="S7412" t="s">
        <v>3486</v>
      </c>
      <c r="T7412" t="s">
        <v>3074</v>
      </c>
    </row>
    <row r="7413" spans="17:20">
      <c r="Q7413">
        <v>0.56552083333333303</v>
      </c>
      <c r="R7413">
        <v>1</v>
      </c>
      <c r="S7413" t="s">
        <v>8234</v>
      </c>
      <c r="T7413" t="s">
        <v>3082</v>
      </c>
    </row>
    <row r="7414" spans="17:20">
      <c r="Q7414">
        <v>0.565543981481481</v>
      </c>
      <c r="R7414">
        <v>1</v>
      </c>
      <c r="S7414" t="s">
        <v>8235</v>
      </c>
      <c r="T7414" t="s">
        <v>3075</v>
      </c>
    </row>
    <row r="7415" spans="17:20">
      <c r="Q7415">
        <v>0.565543981481481</v>
      </c>
      <c r="R7415">
        <v>2</v>
      </c>
      <c r="S7415" t="s">
        <v>2882</v>
      </c>
      <c r="T7415" t="s">
        <v>3076</v>
      </c>
    </row>
    <row r="7416" spans="17:20">
      <c r="Q7416">
        <v>0.56555555555555603</v>
      </c>
      <c r="R7416">
        <v>1</v>
      </c>
      <c r="S7416" t="s">
        <v>8236</v>
      </c>
      <c r="T7416" t="s">
        <v>3075</v>
      </c>
    </row>
    <row r="7417" spans="17:20">
      <c r="Q7417">
        <v>0.56561342592592601</v>
      </c>
      <c r="R7417">
        <v>1</v>
      </c>
      <c r="S7417" t="s">
        <v>8237</v>
      </c>
      <c r="T7417" t="s">
        <v>3070</v>
      </c>
    </row>
    <row r="7418" spans="17:20">
      <c r="Q7418">
        <v>0.56562500000000004</v>
      </c>
      <c r="R7418">
        <v>2</v>
      </c>
      <c r="S7418" t="s">
        <v>8238</v>
      </c>
      <c r="T7418" t="s">
        <v>3075</v>
      </c>
    </row>
    <row r="7419" spans="17:20">
      <c r="Q7419">
        <v>0.56564814814814801</v>
      </c>
      <c r="R7419">
        <v>3</v>
      </c>
      <c r="S7419" t="s">
        <v>3447</v>
      </c>
      <c r="T7419" t="s">
        <v>3073</v>
      </c>
    </row>
    <row r="7420" spans="17:20">
      <c r="Q7420">
        <v>0.56567129629629598</v>
      </c>
      <c r="R7420">
        <v>1</v>
      </c>
      <c r="S7420" t="s">
        <v>3189</v>
      </c>
      <c r="T7420" t="s">
        <v>3072</v>
      </c>
    </row>
    <row r="7421" spans="17:20">
      <c r="Q7421">
        <v>0.56576388888888896</v>
      </c>
      <c r="R7421">
        <v>2</v>
      </c>
      <c r="S7421" t="s">
        <v>8239</v>
      </c>
      <c r="T7421" t="s">
        <v>3081</v>
      </c>
    </row>
    <row r="7422" spans="17:20">
      <c r="Q7422">
        <v>0.56598379629629603</v>
      </c>
      <c r="R7422">
        <v>1</v>
      </c>
      <c r="S7422" t="s">
        <v>8240</v>
      </c>
      <c r="T7422" t="s">
        <v>3129</v>
      </c>
    </row>
    <row r="7423" spans="17:20">
      <c r="Q7423">
        <v>0.56601851851851803</v>
      </c>
      <c r="R7423">
        <v>3</v>
      </c>
      <c r="S7423" t="s">
        <v>8241</v>
      </c>
      <c r="T7423" t="s">
        <v>3075</v>
      </c>
    </row>
    <row r="7424" spans="17:20">
      <c r="Q7424">
        <v>0.566041666666667</v>
      </c>
      <c r="R7424">
        <v>1</v>
      </c>
      <c r="S7424" t="s">
        <v>8242</v>
      </c>
      <c r="T7424" t="s">
        <v>3075</v>
      </c>
    </row>
    <row r="7425" spans="17:20">
      <c r="Q7425">
        <v>0.566041666666667</v>
      </c>
      <c r="R7425">
        <v>1</v>
      </c>
      <c r="S7425" t="s">
        <v>8243</v>
      </c>
      <c r="T7425" t="s">
        <v>3070</v>
      </c>
    </row>
    <row r="7426" spans="17:20">
      <c r="Q7426">
        <v>0.56605324074074104</v>
      </c>
      <c r="R7426">
        <v>1</v>
      </c>
      <c r="S7426" t="s">
        <v>8244</v>
      </c>
      <c r="T7426" t="s">
        <v>3072</v>
      </c>
    </row>
    <row r="7427" spans="17:20">
      <c r="Q7427">
        <v>0.56608796296296304</v>
      </c>
      <c r="R7427">
        <v>1</v>
      </c>
      <c r="S7427" t="s">
        <v>3457</v>
      </c>
      <c r="T7427" t="s">
        <v>3129</v>
      </c>
    </row>
    <row r="7428" spans="17:20">
      <c r="Q7428">
        <v>0.56611111111111101</v>
      </c>
      <c r="R7428">
        <v>4</v>
      </c>
      <c r="S7428" t="s">
        <v>8245</v>
      </c>
      <c r="T7428" t="s">
        <v>3075</v>
      </c>
    </row>
    <row r="7429" spans="17:20">
      <c r="Q7429">
        <v>0.56612268518518505</v>
      </c>
      <c r="R7429">
        <v>1</v>
      </c>
      <c r="S7429" t="s">
        <v>8181</v>
      </c>
      <c r="T7429" t="s">
        <v>3073</v>
      </c>
    </row>
    <row r="7430" spans="17:20">
      <c r="Q7430">
        <v>0.56634259259259301</v>
      </c>
      <c r="R7430">
        <v>4</v>
      </c>
      <c r="S7430" t="s">
        <v>8246</v>
      </c>
      <c r="T7430" t="s">
        <v>3075</v>
      </c>
    </row>
    <row r="7431" spans="17:20">
      <c r="Q7431">
        <v>0.56635416666666705</v>
      </c>
      <c r="R7431">
        <v>4</v>
      </c>
      <c r="S7431" t="s">
        <v>8247</v>
      </c>
      <c r="T7431" t="s">
        <v>3075</v>
      </c>
    </row>
    <row r="7432" spans="17:20">
      <c r="Q7432">
        <v>0.56644675925925903</v>
      </c>
      <c r="R7432">
        <v>4</v>
      </c>
      <c r="S7432" t="s">
        <v>8248</v>
      </c>
      <c r="T7432" t="s">
        <v>3075</v>
      </c>
    </row>
    <row r="7433" spans="17:20">
      <c r="Q7433">
        <v>0.56646990740740699</v>
      </c>
      <c r="R7433">
        <v>1</v>
      </c>
      <c r="S7433" t="s">
        <v>8249</v>
      </c>
      <c r="T7433" t="s">
        <v>3075</v>
      </c>
    </row>
    <row r="7434" spans="17:20">
      <c r="Q7434">
        <v>0.56652777777777796</v>
      </c>
      <c r="R7434">
        <v>1</v>
      </c>
      <c r="S7434" t="s">
        <v>8250</v>
      </c>
      <c r="T7434" t="s">
        <v>3074</v>
      </c>
    </row>
    <row r="7435" spans="17:20">
      <c r="Q7435">
        <v>0.56655092592592604</v>
      </c>
      <c r="R7435">
        <v>3</v>
      </c>
      <c r="S7435" t="s">
        <v>8251</v>
      </c>
      <c r="T7435" t="s">
        <v>3070</v>
      </c>
    </row>
    <row r="7436" spans="17:20">
      <c r="Q7436">
        <v>0.56662037037037005</v>
      </c>
      <c r="R7436">
        <v>1</v>
      </c>
      <c r="S7436" t="s">
        <v>8252</v>
      </c>
      <c r="T7436" t="s">
        <v>3075</v>
      </c>
    </row>
    <row r="7437" spans="17:20">
      <c r="Q7437">
        <v>0.56665509259259295</v>
      </c>
      <c r="R7437">
        <v>1</v>
      </c>
      <c r="S7437" t="s">
        <v>882</v>
      </c>
      <c r="T7437" t="s">
        <v>3078</v>
      </c>
    </row>
    <row r="7438" spans="17:20">
      <c r="Q7438">
        <v>0.56666666666666698</v>
      </c>
      <c r="R7438">
        <v>1</v>
      </c>
      <c r="S7438" t="s">
        <v>8253</v>
      </c>
      <c r="T7438" t="s">
        <v>3075</v>
      </c>
    </row>
    <row r="7439" spans="17:20">
      <c r="Q7439">
        <v>0.56670138888888899</v>
      </c>
      <c r="R7439">
        <v>1</v>
      </c>
      <c r="S7439" t="s">
        <v>8254</v>
      </c>
      <c r="T7439" t="s">
        <v>3070</v>
      </c>
    </row>
    <row r="7440" spans="17:20">
      <c r="Q7440">
        <v>0.56680555555555601</v>
      </c>
      <c r="R7440">
        <v>1</v>
      </c>
      <c r="S7440" t="s">
        <v>8255</v>
      </c>
      <c r="T7440" t="s">
        <v>3070</v>
      </c>
    </row>
    <row r="7441" spans="17:20">
      <c r="Q7441">
        <v>0.56692129629629595</v>
      </c>
      <c r="R7441">
        <v>1</v>
      </c>
      <c r="S7441" t="s">
        <v>8256</v>
      </c>
      <c r="T7441" t="s">
        <v>3075</v>
      </c>
    </row>
    <row r="7442" spans="17:20">
      <c r="Q7442">
        <v>0.56692129629629595</v>
      </c>
      <c r="R7442">
        <v>1</v>
      </c>
      <c r="S7442" t="s">
        <v>3482</v>
      </c>
      <c r="T7442" t="s">
        <v>3072</v>
      </c>
    </row>
    <row r="7443" spans="17:20">
      <c r="Q7443">
        <v>0.56694444444444403</v>
      </c>
      <c r="R7443">
        <v>1</v>
      </c>
      <c r="S7443" t="s">
        <v>4015</v>
      </c>
      <c r="T7443" t="s">
        <v>3074</v>
      </c>
    </row>
    <row r="7444" spans="17:20">
      <c r="Q7444">
        <v>0.56710648148148102</v>
      </c>
      <c r="R7444">
        <v>1</v>
      </c>
      <c r="S7444" t="s">
        <v>8257</v>
      </c>
      <c r="T7444" t="s">
        <v>3078</v>
      </c>
    </row>
    <row r="7445" spans="17:20">
      <c r="Q7445">
        <v>0.56714120370370402</v>
      </c>
      <c r="R7445">
        <v>1</v>
      </c>
      <c r="S7445" t="s">
        <v>8258</v>
      </c>
      <c r="T7445" t="s">
        <v>3075</v>
      </c>
    </row>
    <row r="7446" spans="17:20">
      <c r="Q7446">
        <v>0.56716435185185199</v>
      </c>
      <c r="R7446">
        <v>1</v>
      </c>
      <c r="S7446" t="s">
        <v>8259</v>
      </c>
      <c r="T7446" t="s">
        <v>3075</v>
      </c>
    </row>
    <row r="7447" spans="17:20">
      <c r="Q7447">
        <v>0.56716435185185199</v>
      </c>
      <c r="R7447">
        <v>1</v>
      </c>
      <c r="S7447" t="s">
        <v>1988</v>
      </c>
      <c r="T7447" t="s">
        <v>3129</v>
      </c>
    </row>
    <row r="7448" spans="17:20">
      <c r="Q7448">
        <v>0.56718749999999996</v>
      </c>
      <c r="R7448">
        <v>2</v>
      </c>
      <c r="S7448" t="s">
        <v>8260</v>
      </c>
      <c r="T7448" t="s">
        <v>3070</v>
      </c>
    </row>
    <row r="7449" spans="17:20">
      <c r="Q7449">
        <v>0.56721064814814803</v>
      </c>
      <c r="R7449">
        <v>1</v>
      </c>
      <c r="S7449" t="s">
        <v>4084</v>
      </c>
      <c r="T7449" t="s">
        <v>3075</v>
      </c>
    </row>
    <row r="7450" spans="17:20">
      <c r="Q7450">
        <v>0.567233796296296</v>
      </c>
      <c r="R7450">
        <v>3</v>
      </c>
      <c r="S7450" t="s">
        <v>7990</v>
      </c>
      <c r="T7450" t="s">
        <v>3072</v>
      </c>
    </row>
    <row r="7451" spans="17:20">
      <c r="Q7451">
        <v>0.56729166666666697</v>
      </c>
      <c r="R7451">
        <v>1</v>
      </c>
      <c r="S7451" t="s">
        <v>8261</v>
      </c>
      <c r="T7451" t="s">
        <v>3075</v>
      </c>
    </row>
    <row r="7452" spans="17:20">
      <c r="Q7452">
        <v>0.56733796296296302</v>
      </c>
      <c r="R7452">
        <v>2</v>
      </c>
      <c r="S7452" t="s">
        <v>8262</v>
      </c>
      <c r="T7452" t="s">
        <v>3071</v>
      </c>
    </row>
    <row r="7453" spans="17:20">
      <c r="Q7453">
        <v>0.56739583333333299</v>
      </c>
      <c r="R7453">
        <v>1</v>
      </c>
      <c r="S7453" t="s">
        <v>1270</v>
      </c>
      <c r="T7453" t="s">
        <v>3129</v>
      </c>
    </row>
    <row r="7454" spans="17:20">
      <c r="Q7454">
        <v>0.567465277777778</v>
      </c>
      <c r="R7454">
        <v>1</v>
      </c>
      <c r="S7454" t="s">
        <v>8263</v>
      </c>
      <c r="T7454" t="s">
        <v>3129</v>
      </c>
    </row>
    <row r="7455" spans="17:20">
      <c r="Q7455">
        <v>0.56748842592592597</v>
      </c>
      <c r="R7455">
        <v>1</v>
      </c>
      <c r="S7455" t="s">
        <v>8264</v>
      </c>
      <c r="T7455" t="s">
        <v>3070</v>
      </c>
    </row>
    <row r="7456" spans="17:20">
      <c r="Q7456">
        <v>0.56760416666666702</v>
      </c>
      <c r="R7456">
        <v>2</v>
      </c>
      <c r="S7456" t="s">
        <v>3856</v>
      </c>
      <c r="T7456" t="s">
        <v>3072</v>
      </c>
    </row>
    <row r="7457" spans="17:20">
      <c r="Q7457">
        <v>0.56761574074074095</v>
      </c>
      <c r="R7457">
        <v>3</v>
      </c>
      <c r="S7457" t="s">
        <v>8265</v>
      </c>
      <c r="T7457" t="s">
        <v>3070</v>
      </c>
    </row>
    <row r="7458" spans="17:20">
      <c r="Q7458">
        <v>0.56762731481481499</v>
      </c>
      <c r="R7458">
        <v>4</v>
      </c>
      <c r="S7458" t="s">
        <v>8266</v>
      </c>
      <c r="T7458" t="s">
        <v>3129</v>
      </c>
    </row>
    <row r="7459" spans="17:20">
      <c r="Q7459">
        <v>0.56767361111111103</v>
      </c>
      <c r="R7459">
        <v>2</v>
      </c>
      <c r="S7459" t="s">
        <v>8267</v>
      </c>
      <c r="T7459" t="s">
        <v>3072</v>
      </c>
    </row>
    <row r="7460" spans="17:20">
      <c r="Q7460">
        <v>0.56768518518518496</v>
      </c>
      <c r="R7460">
        <v>1</v>
      </c>
      <c r="S7460" t="s">
        <v>8268</v>
      </c>
      <c r="T7460" t="s">
        <v>3129</v>
      </c>
    </row>
    <row r="7461" spans="17:20">
      <c r="Q7461">
        <v>0.567696759259259</v>
      </c>
      <c r="R7461">
        <v>1</v>
      </c>
      <c r="S7461" t="s">
        <v>3157</v>
      </c>
      <c r="T7461" t="s">
        <v>3070</v>
      </c>
    </row>
    <row r="7462" spans="17:20">
      <c r="Q7462">
        <v>0.56770833333333304</v>
      </c>
      <c r="R7462">
        <v>2</v>
      </c>
      <c r="S7462" t="s">
        <v>473</v>
      </c>
      <c r="T7462" t="s">
        <v>3129</v>
      </c>
    </row>
    <row r="7463" spans="17:20">
      <c r="Q7463">
        <v>0.56777777777777805</v>
      </c>
      <c r="R7463">
        <v>3</v>
      </c>
      <c r="S7463" t="s">
        <v>8269</v>
      </c>
      <c r="T7463" t="s">
        <v>3075</v>
      </c>
    </row>
    <row r="7464" spans="17:20">
      <c r="Q7464">
        <v>0.56785879629629599</v>
      </c>
      <c r="R7464">
        <v>1</v>
      </c>
      <c r="S7464" t="s">
        <v>8270</v>
      </c>
      <c r="T7464" t="s">
        <v>3070</v>
      </c>
    </row>
    <row r="7465" spans="17:20">
      <c r="Q7465">
        <v>0.56785879629629599</v>
      </c>
      <c r="R7465">
        <v>1</v>
      </c>
      <c r="S7465" t="s">
        <v>8271</v>
      </c>
      <c r="T7465" t="s">
        <v>3072</v>
      </c>
    </row>
    <row r="7466" spans="17:20">
      <c r="Q7466">
        <v>0.56797453703703704</v>
      </c>
      <c r="R7466">
        <v>1</v>
      </c>
      <c r="S7466" t="s">
        <v>8272</v>
      </c>
      <c r="T7466" t="s">
        <v>3070</v>
      </c>
    </row>
    <row r="7467" spans="17:20">
      <c r="Q7467">
        <v>0.56804398148148105</v>
      </c>
      <c r="R7467">
        <v>1</v>
      </c>
      <c r="S7467" t="s">
        <v>8273</v>
      </c>
      <c r="T7467" t="s">
        <v>3071</v>
      </c>
    </row>
    <row r="7468" spans="17:20">
      <c r="Q7468">
        <v>0.56806712962963002</v>
      </c>
      <c r="R7468">
        <v>1</v>
      </c>
      <c r="S7468" t="s">
        <v>8274</v>
      </c>
      <c r="T7468" t="s">
        <v>3075</v>
      </c>
    </row>
    <row r="7469" spans="17:20">
      <c r="Q7469">
        <v>0.56807870370370395</v>
      </c>
      <c r="R7469">
        <v>1</v>
      </c>
      <c r="S7469" t="s">
        <v>3495</v>
      </c>
      <c r="T7469" t="s">
        <v>3074</v>
      </c>
    </row>
    <row r="7470" spans="17:20">
      <c r="Q7470">
        <v>0.56814814814814796</v>
      </c>
      <c r="R7470">
        <v>1</v>
      </c>
      <c r="S7470" t="s">
        <v>8275</v>
      </c>
      <c r="T7470" t="s">
        <v>3075</v>
      </c>
    </row>
    <row r="7471" spans="17:20">
      <c r="Q7471">
        <v>0.568194444444444</v>
      </c>
      <c r="R7471">
        <v>1</v>
      </c>
      <c r="S7471" t="s">
        <v>3450</v>
      </c>
      <c r="T7471" t="s">
        <v>3071</v>
      </c>
    </row>
    <row r="7472" spans="17:20">
      <c r="Q7472">
        <v>0.56827546296296305</v>
      </c>
      <c r="R7472">
        <v>4</v>
      </c>
      <c r="S7472" t="s">
        <v>8276</v>
      </c>
      <c r="T7472" t="s">
        <v>3075</v>
      </c>
    </row>
    <row r="7473" spans="17:20">
      <c r="Q7473">
        <v>0.56829861111111102</v>
      </c>
      <c r="R7473">
        <v>4</v>
      </c>
      <c r="S7473" t="s">
        <v>8277</v>
      </c>
      <c r="T7473" t="s">
        <v>3075</v>
      </c>
    </row>
    <row r="7474" spans="17:20">
      <c r="Q7474">
        <v>0.56831018518518495</v>
      </c>
      <c r="R7474">
        <v>1</v>
      </c>
      <c r="S7474" t="s">
        <v>8278</v>
      </c>
      <c r="T7474" t="s">
        <v>3075</v>
      </c>
    </row>
    <row r="7475" spans="17:20">
      <c r="Q7475">
        <v>0.56841435185185196</v>
      </c>
      <c r="R7475">
        <v>1</v>
      </c>
      <c r="S7475" t="s">
        <v>8279</v>
      </c>
      <c r="T7475" t="s">
        <v>3075</v>
      </c>
    </row>
    <row r="7476" spans="17:20">
      <c r="Q7476">
        <v>0.56841435185185196</v>
      </c>
      <c r="R7476">
        <v>6</v>
      </c>
      <c r="S7476" t="s">
        <v>2562</v>
      </c>
      <c r="T7476" t="s">
        <v>3070</v>
      </c>
    </row>
    <row r="7477" spans="17:20">
      <c r="Q7477">
        <v>0.56854166666666694</v>
      </c>
      <c r="R7477">
        <v>1</v>
      </c>
      <c r="S7477" t="s">
        <v>8280</v>
      </c>
      <c r="T7477" t="s">
        <v>3075</v>
      </c>
    </row>
    <row r="7478" spans="17:20">
      <c r="Q7478">
        <v>0.56855324074074098</v>
      </c>
      <c r="R7478">
        <v>1</v>
      </c>
      <c r="S7478" t="s">
        <v>4425</v>
      </c>
      <c r="T7478" t="s">
        <v>3072</v>
      </c>
    </row>
    <row r="7479" spans="17:20">
      <c r="Q7479">
        <v>0.56857638888888895</v>
      </c>
      <c r="R7479">
        <v>1</v>
      </c>
      <c r="S7479" t="s">
        <v>3501</v>
      </c>
      <c r="T7479" t="s">
        <v>3071</v>
      </c>
    </row>
    <row r="7480" spans="17:20">
      <c r="Q7480">
        <v>0.56859953703703703</v>
      </c>
      <c r="R7480">
        <v>2</v>
      </c>
      <c r="S7480" t="s">
        <v>3747</v>
      </c>
      <c r="T7480" t="s">
        <v>3072</v>
      </c>
    </row>
    <row r="7481" spans="17:20">
      <c r="Q7481">
        <v>0.568622685185185</v>
      </c>
      <c r="R7481">
        <v>4</v>
      </c>
      <c r="S7481" t="s">
        <v>8281</v>
      </c>
      <c r="T7481" t="s">
        <v>3075</v>
      </c>
    </row>
    <row r="7482" spans="17:20">
      <c r="Q7482">
        <v>0.56873842592592605</v>
      </c>
      <c r="R7482">
        <v>4</v>
      </c>
      <c r="S7482" t="s">
        <v>8282</v>
      </c>
      <c r="T7482" t="s">
        <v>3070</v>
      </c>
    </row>
    <row r="7483" spans="17:20">
      <c r="Q7483">
        <v>0.56878472222222198</v>
      </c>
      <c r="R7483">
        <v>1</v>
      </c>
      <c r="S7483" t="s">
        <v>4423</v>
      </c>
      <c r="T7483" t="s">
        <v>3072</v>
      </c>
    </row>
    <row r="7484" spans="17:20">
      <c r="Q7484">
        <v>0.56879629629629602</v>
      </c>
      <c r="R7484">
        <v>1</v>
      </c>
      <c r="S7484" t="s">
        <v>3352</v>
      </c>
      <c r="T7484" t="s">
        <v>3070</v>
      </c>
    </row>
    <row r="7485" spans="17:20">
      <c r="Q7485">
        <v>0.56880787037036995</v>
      </c>
      <c r="R7485">
        <v>1</v>
      </c>
      <c r="S7485" t="s">
        <v>8283</v>
      </c>
      <c r="T7485" t="s">
        <v>3075</v>
      </c>
    </row>
    <row r="7486" spans="17:20">
      <c r="Q7486">
        <v>0.56883101851851803</v>
      </c>
      <c r="R7486">
        <v>1</v>
      </c>
      <c r="S7486" t="s">
        <v>8284</v>
      </c>
      <c r="T7486" t="s">
        <v>3074</v>
      </c>
    </row>
    <row r="7487" spans="17:20">
      <c r="Q7487">
        <v>0.56885416666666699</v>
      </c>
      <c r="R7487">
        <v>1</v>
      </c>
      <c r="S7487" t="s">
        <v>8285</v>
      </c>
      <c r="T7487" t="s">
        <v>3079</v>
      </c>
    </row>
    <row r="7488" spans="17:20">
      <c r="Q7488">
        <v>0.56896990740740705</v>
      </c>
      <c r="R7488">
        <v>1</v>
      </c>
      <c r="S7488" t="s">
        <v>8286</v>
      </c>
      <c r="T7488" t="s">
        <v>3075</v>
      </c>
    </row>
    <row r="7489" spans="17:20">
      <c r="Q7489">
        <v>0.56899305555555602</v>
      </c>
      <c r="R7489">
        <v>1</v>
      </c>
      <c r="S7489" t="s">
        <v>8287</v>
      </c>
      <c r="T7489" t="s">
        <v>3074</v>
      </c>
    </row>
    <row r="7490" spans="17:20">
      <c r="Q7490">
        <v>0.56900462962963005</v>
      </c>
      <c r="R7490">
        <v>1</v>
      </c>
      <c r="S7490" t="s">
        <v>8288</v>
      </c>
      <c r="T7490" t="s">
        <v>3075</v>
      </c>
    </row>
    <row r="7491" spans="17:20">
      <c r="Q7491">
        <v>0.56901620370370398</v>
      </c>
      <c r="R7491">
        <v>1</v>
      </c>
      <c r="S7491" t="s">
        <v>8289</v>
      </c>
      <c r="T7491" t="s">
        <v>3075</v>
      </c>
    </row>
    <row r="7492" spans="17:20">
      <c r="Q7492">
        <v>0.56903935185185195</v>
      </c>
      <c r="R7492">
        <v>1</v>
      </c>
      <c r="S7492" t="s">
        <v>8290</v>
      </c>
      <c r="T7492" t="s">
        <v>3129</v>
      </c>
    </row>
    <row r="7493" spans="17:20">
      <c r="Q7493">
        <v>0.56920138888888905</v>
      </c>
      <c r="R7493">
        <v>1</v>
      </c>
      <c r="S7493" t="s">
        <v>8291</v>
      </c>
      <c r="T7493" t="s">
        <v>3075</v>
      </c>
    </row>
    <row r="7494" spans="17:20">
      <c r="Q7494">
        <v>0.56949074074074102</v>
      </c>
      <c r="R7494">
        <v>1</v>
      </c>
      <c r="S7494" t="s">
        <v>800</v>
      </c>
      <c r="T7494" t="s">
        <v>3075</v>
      </c>
    </row>
    <row r="7495" spans="17:20">
      <c r="Q7495">
        <v>0.56953703703703695</v>
      </c>
      <c r="R7495">
        <v>1</v>
      </c>
      <c r="S7495" t="s">
        <v>8211</v>
      </c>
      <c r="T7495" t="s">
        <v>3127</v>
      </c>
    </row>
    <row r="7496" spans="17:20">
      <c r="Q7496">
        <v>0.56957175925925896</v>
      </c>
      <c r="R7496">
        <v>3</v>
      </c>
      <c r="S7496" t="s">
        <v>3447</v>
      </c>
      <c r="T7496" t="s">
        <v>3074</v>
      </c>
    </row>
    <row r="7497" spans="17:20">
      <c r="Q7497">
        <v>0.56969907407407405</v>
      </c>
      <c r="R7497">
        <v>4</v>
      </c>
      <c r="S7497" t="s">
        <v>8292</v>
      </c>
      <c r="T7497" t="s">
        <v>3075</v>
      </c>
    </row>
    <row r="7498" spans="17:20">
      <c r="Q7498">
        <v>0.56975694444444402</v>
      </c>
      <c r="R7498">
        <v>1</v>
      </c>
      <c r="S7498" t="s">
        <v>8293</v>
      </c>
      <c r="T7498" t="s">
        <v>3084</v>
      </c>
    </row>
    <row r="7499" spans="17:20">
      <c r="Q7499">
        <v>0.56975694444444402</v>
      </c>
      <c r="R7499">
        <v>1</v>
      </c>
      <c r="S7499" t="s">
        <v>8294</v>
      </c>
      <c r="T7499" t="s">
        <v>3075</v>
      </c>
    </row>
    <row r="7500" spans="17:20">
      <c r="Q7500">
        <v>0.56976851851851895</v>
      </c>
      <c r="R7500">
        <v>4</v>
      </c>
      <c r="S7500" t="s">
        <v>8295</v>
      </c>
      <c r="T7500" t="s">
        <v>3075</v>
      </c>
    </row>
    <row r="7501" spans="17:20">
      <c r="Q7501">
        <v>0.56978009259259299</v>
      </c>
      <c r="R7501">
        <v>4</v>
      </c>
      <c r="S7501" t="s">
        <v>8296</v>
      </c>
      <c r="T7501" t="s">
        <v>3075</v>
      </c>
    </row>
    <row r="7502" spans="17:20">
      <c r="Q7502">
        <v>0.56982638888888903</v>
      </c>
      <c r="R7502">
        <v>4</v>
      </c>
      <c r="S7502" t="s">
        <v>8297</v>
      </c>
      <c r="T7502" t="s">
        <v>3071</v>
      </c>
    </row>
    <row r="7503" spans="17:20">
      <c r="Q7503">
        <v>0.56987268518518497</v>
      </c>
      <c r="R7503">
        <v>1</v>
      </c>
      <c r="S7503" t="s">
        <v>8298</v>
      </c>
      <c r="T7503" t="s">
        <v>3070</v>
      </c>
    </row>
    <row r="7504" spans="17:20">
      <c r="Q7504">
        <v>0.56987268518518497</v>
      </c>
      <c r="R7504">
        <v>4</v>
      </c>
      <c r="S7504" t="s">
        <v>8299</v>
      </c>
      <c r="T7504" t="s">
        <v>3075</v>
      </c>
    </row>
    <row r="7505" spans="17:20">
      <c r="Q7505">
        <v>0.56988425925925901</v>
      </c>
      <c r="R7505">
        <v>2</v>
      </c>
      <c r="S7505" t="s">
        <v>8300</v>
      </c>
      <c r="T7505" t="s">
        <v>3075</v>
      </c>
    </row>
    <row r="7506" spans="17:20">
      <c r="Q7506">
        <v>0.56993055555555605</v>
      </c>
      <c r="R7506">
        <v>1</v>
      </c>
      <c r="S7506" t="s">
        <v>8301</v>
      </c>
      <c r="T7506" t="s">
        <v>3075</v>
      </c>
    </row>
    <row r="7507" spans="17:20">
      <c r="Q7507">
        <v>0.570081018518519</v>
      </c>
      <c r="R7507">
        <v>1</v>
      </c>
      <c r="S7507" t="s">
        <v>281</v>
      </c>
      <c r="T7507" t="s">
        <v>3070</v>
      </c>
    </row>
    <row r="7508" spans="17:20">
      <c r="Q7508">
        <v>0.570081018518519</v>
      </c>
      <c r="R7508">
        <v>1</v>
      </c>
      <c r="S7508" t="s">
        <v>8302</v>
      </c>
      <c r="T7508" t="s">
        <v>3075</v>
      </c>
    </row>
    <row r="7509" spans="17:20">
      <c r="Q7509">
        <v>0.57009259259259304</v>
      </c>
      <c r="R7509">
        <v>1</v>
      </c>
      <c r="S7509" t="s">
        <v>8303</v>
      </c>
      <c r="T7509" t="s">
        <v>3075</v>
      </c>
    </row>
    <row r="7510" spans="17:20">
      <c r="Q7510">
        <v>0.57009259259259304</v>
      </c>
      <c r="R7510">
        <v>1</v>
      </c>
      <c r="S7510" t="s">
        <v>281</v>
      </c>
      <c r="T7510" t="s">
        <v>3127</v>
      </c>
    </row>
    <row r="7511" spans="17:20">
      <c r="Q7511">
        <v>0.57010416666666697</v>
      </c>
      <c r="R7511">
        <v>1</v>
      </c>
      <c r="S7511" t="s">
        <v>8304</v>
      </c>
      <c r="T7511" t="s">
        <v>3070</v>
      </c>
    </row>
    <row r="7512" spans="17:20">
      <c r="Q7512">
        <v>0.57011574074074101</v>
      </c>
      <c r="R7512">
        <v>4</v>
      </c>
      <c r="S7512" t="s">
        <v>8305</v>
      </c>
      <c r="T7512" t="s">
        <v>3075</v>
      </c>
    </row>
    <row r="7513" spans="17:20">
      <c r="Q7513">
        <v>0.57013888888888897</v>
      </c>
      <c r="R7513">
        <v>2</v>
      </c>
      <c r="S7513" t="s">
        <v>3425</v>
      </c>
      <c r="T7513" t="s">
        <v>3070</v>
      </c>
    </row>
    <row r="7514" spans="17:20">
      <c r="Q7514">
        <v>0.57015046296296301</v>
      </c>
      <c r="R7514">
        <v>2</v>
      </c>
      <c r="S7514" t="s">
        <v>8306</v>
      </c>
      <c r="T7514" t="s">
        <v>3075</v>
      </c>
    </row>
    <row r="7515" spans="17:20">
      <c r="Q7515">
        <v>0.57018518518518502</v>
      </c>
      <c r="R7515">
        <v>3</v>
      </c>
      <c r="S7515" t="s">
        <v>8307</v>
      </c>
      <c r="T7515" t="s">
        <v>3075</v>
      </c>
    </row>
    <row r="7516" spans="17:20">
      <c r="Q7516">
        <v>0.57021990740740702</v>
      </c>
      <c r="R7516">
        <v>1</v>
      </c>
      <c r="S7516" t="s">
        <v>8308</v>
      </c>
      <c r="T7516" t="s">
        <v>3075</v>
      </c>
    </row>
    <row r="7517" spans="17:20">
      <c r="Q7517">
        <v>0.57025462962963003</v>
      </c>
      <c r="R7517">
        <v>1</v>
      </c>
      <c r="S7517" t="s">
        <v>8309</v>
      </c>
      <c r="T7517" t="s">
        <v>3075</v>
      </c>
    </row>
    <row r="7518" spans="17:20">
      <c r="Q7518">
        <v>0.5703125</v>
      </c>
      <c r="R7518">
        <v>1</v>
      </c>
      <c r="S7518" t="s">
        <v>8310</v>
      </c>
      <c r="T7518" t="s">
        <v>3071</v>
      </c>
    </row>
    <row r="7519" spans="17:20">
      <c r="Q7519">
        <v>0.5703125</v>
      </c>
      <c r="R7519">
        <v>1</v>
      </c>
      <c r="S7519" t="s">
        <v>8311</v>
      </c>
      <c r="T7519" t="s">
        <v>3129</v>
      </c>
    </row>
    <row r="7520" spans="17:20">
      <c r="Q7520">
        <v>0.57038194444444401</v>
      </c>
      <c r="R7520">
        <v>1</v>
      </c>
      <c r="S7520" t="s">
        <v>8312</v>
      </c>
      <c r="T7520" t="s">
        <v>3075</v>
      </c>
    </row>
    <row r="7521" spans="17:20">
      <c r="Q7521">
        <v>0.57045138888888902</v>
      </c>
      <c r="R7521">
        <v>1</v>
      </c>
      <c r="S7521" t="s">
        <v>4657</v>
      </c>
      <c r="T7521" t="s">
        <v>3129</v>
      </c>
    </row>
    <row r="7522" spans="17:20">
      <c r="Q7522">
        <v>0.57046296296296295</v>
      </c>
      <c r="R7522">
        <v>3</v>
      </c>
      <c r="S7522" t="s">
        <v>8313</v>
      </c>
      <c r="T7522" t="s">
        <v>3071</v>
      </c>
    </row>
    <row r="7523" spans="17:20">
      <c r="Q7523">
        <v>0.570578703703704</v>
      </c>
      <c r="R7523">
        <v>1</v>
      </c>
      <c r="S7523" t="s">
        <v>8314</v>
      </c>
      <c r="T7523" t="s">
        <v>3129</v>
      </c>
    </row>
    <row r="7524" spans="17:20">
      <c r="Q7524">
        <v>0.57060185185185197</v>
      </c>
      <c r="R7524">
        <v>1</v>
      </c>
      <c r="S7524" t="s">
        <v>8315</v>
      </c>
      <c r="T7524" t="s">
        <v>3074</v>
      </c>
    </row>
    <row r="7525" spans="17:20">
      <c r="Q7525">
        <v>0.57060185185185197</v>
      </c>
      <c r="R7525">
        <v>1</v>
      </c>
      <c r="S7525" t="s">
        <v>4530</v>
      </c>
      <c r="T7525" t="s">
        <v>3074</v>
      </c>
    </row>
    <row r="7526" spans="17:20">
      <c r="Q7526">
        <v>0.57063657407407398</v>
      </c>
      <c r="R7526">
        <v>1</v>
      </c>
      <c r="S7526" t="s">
        <v>142</v>
      </c>
      <c r="T7526" t="s">
        <v>3129</v>
      </c>
    </row>
    <row r="7527" spans="17:20">
      <c r="Q7527">
        <v>0.57064814814814802</v>
      </c>
      <c r="R7527">
        <v>1</v>
      </c>
      <c r="S7527" t="s">
        <v>4389</v>
      </c>
      <c r="T7527" t="s">
        <v>3071</v>
      </c>
    </row>
    <row r="7528" spans="17:20">
      <c r="Q7528">
        <v>0.57065972222222205</v>
      </c>
      <c r="R7528">
        <v>1</v>
      </c>
      <c r="S7528" t="s">
        <v>2562</v>
      </c>
      <c r="T7528" t="s">
        <v>3076</v>
      </c>
    </row>
    <row r="7529" spans="17:20">
      <c r="Q7529">
        <v>0.57070601851851899</v>
      </c>
      <c r="R7529">
        <v>1</v>
      </c>
      <c r="S7529" t="s">
        <v>8316</v>
      </c>
      <c r="T7529" t="s">
        <v>3087</v>
      </c>
    </row>
    <row r="7530" spans="17:20">
      <c r="Q7530">
        <v>0.57076388888888896</v>
      </c>
      <c r="R7530">
        <v>1</v>
      </c>
      <c r="S7530" t="s">
        <v>8317</v>
      </c>
      <c r="T7530" t="s">
        <v>3071</v>
      </c>
    </row>
    <row r="7531" spans="17:20">
      <c r="Q7531">
        <v>0.57078703703703704</v>
      </c>
      <c r="R7531">
        <v>1</v>
      </c>
      <c r="S7531" t="s">
        <v>3484</v>
      </c>
      <c r="T7531" t="s">
        <v>3127</v>
      </c>
    </row>
    <row r="7532" spans="17:20">
      <c r="Q7532">
        <v>0.570810185185185</v>
      </c>
      <c r="R7532">
        <v>1</v>
      </c>
      <c r="S7532" t="s">
        <v>8318</v>
      </c>
      <c r="T7532" t="s">
        <v>3074</v>
      </c>
    </row>
    <row r="7533" spans="17:20">
      <c r="Q7533">
        <v>0.57083333333333297</v>
      </c>
      <c r="R7533">
        <v>1</v>
      </c>
      <c r="S7533" t="s">
        <v>8319</v>
      </c>
      <c r="T7533" t="s">
        <v>3086</v>
      </c>
    </row>
    <row r="7534" spans="17:20">
      <c r="Q7534">
        <v>0.57085648148148105</v>
      </c>
      <c r="R7534">
        <v>1</v>
      </c>
      <c r="S7534" t="s">
        <v>3784</v>
      </c>
      <c r="T7534" t="s">
        <v>3072</v>
      </c>
    </row>
    <row r="7535" spans="17:20">
      <c r="Q7535">
        <v>0.57098379629629603</v>
      </c>
      <c r="R7535">
        <v>1</v>
      </c>
      <c r="S7535" t="s">
        <v>8320</v>
      </c>
      <c r="T7535" t="s">
        <v>3071</v>
      </c>
    </row>
    <row r="7536" spans="17:20">
      <c r="Q7536">
        <v>0.57101851851851804</v>
      </c>
      <c r="R7536">
        <v>2</v>
      </c>
      <c r="S7536" t="s">
        <v>8321</v>
      </c>
      <c r="T7536" t="s">
        <v>3075</v>
      </c>
    </row>
    <row r="7537" spans="17:20">
      <c r="Q7537">
        <v>0.57101851851851804</v>
      </c>
      <c r="R7537">
        <v>1</v>
      </c>
      <c r="S7537" t="s">
        <v>3777</v>
      </c>
      <c r="T7537" t="s">
        <v>3074</v>
      </c>
    </row>
    <row r="7538" spans="17:20">
      <c r="Q7538">
        <v>0.571041666666667</v>
      </c>
      <c r="R7538">
        <v>1</v>
      </c>
      <c r="S7538" t="s">
        <v>8322</v>
      </c>
      <c r="T7538" t="s">
        <v>3071</v>
      </c>
    </row>
    <row r="7539" spans="17:20">
      <c r="Q7539">
        <v>0.57108796296296305</v>
      </c>
      <c r="R7539">
        <v>1</v>
      </c>
      <c r="S7539" t="s">
        <v>8323</v>
      </c>
      <c r="T7539" t="s">
        <v>3075</v>
      </c>
    </row>
    <row r="7540" spans="17:20">
      <c r="Q7540">
        <v>0.57112268518518505</v>
      </c>
      <c r="R7540">
        <v>1</v>
      </c>
      <c r="S7540" t="s">
        <v>8324</v>
      </c>
      <c r="T7540" t="s">
        <v>3075</v>
      </c>
    </row>
    <row r="7541" spans="17:20">
      <c r="Q7541">
        <v>0.57122685185185196</v>
      </c>
      <c r="R7541">
        <v>2</v>
      </c>
      <c r="S7541" t="s">
        <v>4903</v>
      </c>
      <c r="T7541" t="s">
        <v>3129</v>
      </c>
    </row>
    <row r="7542" spans="17:20">
      <c r="Q7542">
        <v>0.571238425925926</v>
      </c>
      <c r="R7542">
        <v>1</v>
      </c>
      <c r="S7542" t="s">
        <v>8325</v>
      </c>
      <c r="T7542" t="s">
        <v>3074</v>
      </c>
    </row>
    <row r="7543" spans="17:20">
      <c r="Q7543">
        <v>0.57135416666666705</v>
      </c>
      <c r="R7543">
        <v>1</v>
      </c>
      <c r="S7543" t="s">
        <v>3253</v>
      </c>
      <c r="T7543" t="s">
        <v>3075</v>
      </c>
    </row>
    <row r="7544" spans="17:20">
      <c r="Q7544">
        <v>0.57138888888888895</v>
      </c>
      <c r="R7544">
        <v>1</v>
      </c>
      <c r="S7544" t="s">
        <v>8326</v>
      </c>
      <c r="T7544" t="s">
        <v>3129</v>
      </c>
    </row>
    <row r="7545" spans="17:20">
      <c r="Q7545">
        <v>0.57151620370370404</v>
      </c>
      <c r="R7545">
        <v>1</v>
      </c>
      <c r="S7545" t="s">
        <v>2474</v>
      </c>
      <c r="T7545" t="s">
        <v>3075</v>
      </c>
    </row>
    <row r="7546" spans="17:20">
      <c r="Q7546">
        <v>0.57162037037036995</v>
      </c>
      <c r="R7546">
        <v>1</v>
      </c>
      <c r="S7546" t="s">
        <v>8229</v>
      </c>
      <c r="T7546" t="s">
        <v>3077</v>
      </c>
    </row>
    <row r="7547" spans="17:20">
      <c r="Q7547">
        <v>0.57165509259259295</v>
      </c>
      <c r="R7547">
        <v>1</v>
      </c>
      <c r="S7547" t="s">
        <v>8327</v>
      </c>
      <c r="T7547" t="s">
        <v>3075</v>
      </c>
    </row>
    <row r="7548" spans="17:20">
      <c r="Q7548">
        <v>0.57168981481481496</v>
      </c>
      <c r="R7548">
        <v>1</v>
      </c>
      <c r="S7548" t="s">
        <v>8328</v>
      </c>
      <c r="T7548" t="s">
        <v>3075</v>
      </c>
    </row>
    <row r="7549" spans="17:20">
      <c r="Q7549">
        <v>0.57170138888888899</v>
      </c>
      <c r="R7549">
        <v>1</v>
      </c>
      <c r="S7549" t="s">
        <v>8329</v>
      </c>
      <c r="T7549" t="s">
        <v>3070</v>
      </c>
    </row>
    <row r="7550" spans="17:20">
      <c r="Q7550">
        <v>0.57182870370370398</v>
      </c>
      <c r="R7550">
        <v>1</v>
      </c>
      <c r="S7550" t="s">
        <v>3411</v>
      </c>
      <c r="T7550" t="s">
        <v>3075</v>
      </c>
    </row>
    <row r="7551" spans="17:20">
      <c r="Q7551">
        <v>0.57185185185185206</v>
      </c>
      <c r="R7551">
        <v>1</v>
      </c>
      <c r="S7551" t="s">
        <v>4324</v>
      </c>
      <c r="T7551" t="s">
        <v>3129</v>
      </c>
    </row>
    <row r="7552" spans="17:20">
      <c r="Q7552">
        <v>0.57186342592592598</v>
      </c>
      <c r="R7552">
        <v>2</v>
      </c>
      <c r="S7552" t="s">
        <v>8330</v>
      </c>
      <c r="T7552" t="s">
        <v>3075</v>
      </c>
    </row>
    <row r="7553" spans="17:20">
      <c r="Q7553">
        <v>0.57187500000000002</v>
      </c>
      <c r="R7553">
        <v>2</v>
      </c>
      <c r="S7553" t="s">
        <v>4050</v>
      </c>
      <c r="T7553" t="s">
        <v>3075</v>
      </c>
    </row>
    <row r="7554" spans="17:20">
      <c r="Q7554">
        <v>0.57188657407407395</v>
      </c>
      <c r="R7554">
        <v>2</v>
      </c>
      <c r="S7554" t="s">
        <v>8331</v>
      </c>
      <c r="T7554" t="s">
        <v>3127</v>
      </c>
    </row>
    <row r="7555" spans="17:20">
      <c r="Q7555">
        <v>0.571967592592593</v>
      </c>
      <c r="R7555">
        <v>1</v>
      </c>
      <c r="S7555" t="s">
        <v>8332</v>
      </c>
      <c r="T7555" t="s">
        <v>3070</v>
      </c>
    </row>
    <row r="7556" spans="17:20">
      <c r="Q7556">
        <v>0.57199074074074097</v>
      </c>
      <c r="R7556">
        <v>1</v>
      </c>
      <c r="S7556" t="s">
        <v>8333</v>
      </c>
      <c r="T7556" t="s">
        <v>3084</v>
      </c>
    </row>
    <row r="7557" spans="17:20">
      <c r="Q7557">
        <v>0.57203703703703701</v>
      </c>
      <c r="R7557">
        <v>1</v>
      </c>
      <c r="S7557" t="s">
        <v>3782</v>
      </c>
      <c r="T7557" t="s">
        <v>3074</v>
      </c>
    </row>
    <row r="7558" spans="17:20">
      <c r="Q7558">
        <v>0.57211805555555595</v>
      </c>
      <c r="R7558">
        <v>1</v>
      </c>
      <c r="S7558" t="s">
        <v>8334</v>
      </c>
      <c r="T7558" t="s">
        <v>3129</v>
      </c>
    </row>
    <row r="7559" spans="17:20">
      <c r="Q7559">
        <v>0.57211805555555595</v>
      </c>
      <c r="R7559">
        <v>1</v>
      </c>
      <c r="S7559" t="s">
        <v>2646</v>
      </c>
      <c r="T7559" t="s">
        <v>3074</v>
      </c>
    </row>
    <row r="7560" spans="17:20">
      <c r="Q7560">
        <v>0.57212962962962999</v>
      </c>
      <c r="R7560">
        <v>3</v>
      </c>
      <c r="S7560" t="s">
        <v>8335</v>
      </c>
      <c r="T7560" t="s">
        <v>3075</v>
      </c>
    </row>
    <row r="7561" spans="17:20">
      <c r="Q7561">
        <v>0.57215277777777795</v>
      </c>
      <c r="R7561">
        <v>1</v>
      </c>
      <c r="S7561" t="s">
        <v>8336</v>
      </c>
      <c r="T7561" t="s">
        <v>3129</v>
      </c>
    </row>
    <row r="7562" spans="17:20">
      <c r="Q7562">
        <v>0.57217592592592603</v>
      </c>
      <c r="R7562">
        <v>1</v>
      </c>
      <c r="S7562" t="s">
        <v>8337</v>
      </c>
      <c r="T7562" t="s">
        <v>3074</v>
      </c>
    </row>
    <row r="7563" spans="17:20">
      <c r="Q7563">
        <v>0.57224537037037004</v>
      </c>
      <c r="R7563">
        <v>1</v>
      </c>
      <c r="S7563" t="s">
        <v>8338</v>
      </c>
      <c r="T7563" t="s">
        <v>3081</v>
      </c>
    </row>
    <row r="7564" spans="17:20">
      <c r="Q7564">
        <v>0.57231481481481505</v>
      </c>
      <c r="R7564">
        <v>1</v>
      </c>
      <c r="S7564" t="s">
        <v>8339</v>
      </c>
      <c r="T7564" t="s">
        <v>3081</v>
      </c>
    </row>
    <row r="7565" spans="17:20">
      <c r="Q7565">
        <v>0.57233796296296302</v>
      </c>
      <c r="R7565">
        <v>1</v>
      </c>
      <c r="S7565" t="s">
        <v>2903</v>
      </c>
      <c r="T7565" t="s">
        <v>3070</v>
      </c>
    </row>
    <row r="7566" spans="17:20">
      <c r="Q7566">
        <v>0.57239583333333299</v>
      </c>
      <c r="R7566">
        <v>3</v>
      </c>
      <c r="S7566" t="s">
        <v>8340</v>
      </c>
      <c r="T7566" t="s">
        <v>3075</v>
      </c>
    </row>
    <row r="7567" spans="17:20">
      <c r="Q7567">
        <v>0.57244212962963004</v>
      </c>
      <c r="R7567">
        <v>1</v>
      </c>
      <c r="S7567" t="s">
        <v>8341</v>
      </c>
      <c r="T7567" t="s">
        <v>3071</v>
      </c>
    </row>
    <row r="7568" spans="17:20">
      <c r="Q7568">
        <v>0.57245370370370396</v>
      </c>
      <c r="R7568">
        <v>1</v>
      </c>
      <c r="S7568" t="s">
        <v>8342</v>
      </c>
      <c r="T7568" t="s">
        <v>3074</v>
      </c>
    </row>
    <row r="7569" spans="17:20">
      <c r="Q7569">
        <v>0.57245370370370396</v>
      </c>
      <c r="R7569">
        <v>1</v>
      </c>
      <c r="S7569" t="s">
        <v>8342</v>
      </c>
      <c r="T7569" t="s">
        <v>3077</v>
      </c>
    </row>
    <row r="7570" spans="17:20">
      <c r="Q7570">
        <v>0.57250000000000001</v>
      </c>
      <c r="R7570">
        <v>1</v>
      </c>
      <c r="S7570" t="s">
        <v>8343</v>
      </c>
      <c r="T7570" t="s">
        <v>3074</v>
      </c>
    </row>
    <row r="7571" spans="17:20">
      <c r="Q7571">
        <v>0.57253472222222201</v>
      </c>
      <c r="R7571">
        <v>2</v>
      </c>
      <c r="S7571" t="s">
        <v>8344</v>
      </c>
      <c r="T7571" t="s">
        <v>3129</v>
      </c>
    </row>
    <row r="7572" spans="17:20">
      <c r="Q7572">
        <v>0.57254629629629605</v>
      </c>
      <c r="R7572">
        <v>1</v>
      </c>
      <c r="S7572" t="s">
        <v>4670</v>
      </c>
      <c r="T7572" t="s">
        <v>3075</v>
      </c>
    </row>
    <row r="7573" spans="17:20">
      <c r="Q7573">
        <v>0.57259259259259299</v>
      </c>
      <c r="R7573">
        <v>1</v>
      </c>
      <c r="S7573" t="s">
        <v>4053</v>
      </c>
      <c r="T7573" t="s">
        <v>3075</v>
      </c>
    </row>
    <row r="7574" spans="17:20">
      <c r="Q7574">
        <v>0.57275462962962997</v>
      </c>
      <c r="R7574">
        <v>1</v>
      </c>
      <c r="S7574" t="s">
        <v>8345</v>
      </c>
      <c r="T7574" t="s">
        <v>3129</v>
      </c>
    </row>
    <row r="7575" spans="17:20">
      <c r="Q7575">
        <v>0.57275462962962997</v>
      </c>
      <c r="R7575">
        <v>1</v>
      </c>
      <c r="S7575" t="s">
        <v>2562</v>
      </c>
      <c r="T7575" t="s">
        <v>3075</v>
      </c>
    </row>
    <row r="7576" spans="17:20">
      <c r="Q7576">
        <v>0.57280092592592602</v>
      </c>
      <c r="R7576">
        <v>1</v>
      </c>
      <c r="S7576" t="s">
        <v>8346</v>
      </c>
      <c r="T7576" t="s">
        <v>3075</v>
      </c>
    </row>
    <row r="7577" spans="17:20">
      <c r="Q7577">
        <v>0.57283564814814802</v>
      </c>
      <c r="R7577">
        <v>3</v>
      </c>
      <c r="S7577" t="s">
        <v>3986</v>
      </c>
      <c r="T7577" t="s">
        <v>3126</v>
      </c>
    </row>
    <row r="7578" spans="17:20">
      <c r="Q7578">
        <v>0.57287037037037003</v>
      </c>
      <c r="R7578">
        <v>1</v>
      </c>
      <c r="S7578" t="s">
        <v>4541</v>
      </c>
      <c r="T7578" t="s">
        <v>3072</v>
      </c>
    </row>
    <row r="7579" spans="17:20">
      <c r="Q7579">
        <v>0.57288194444444396</v>
      </c>
      <c r="R7579">
        <v>1</v>
      </c>
      <c r="S7579" t="s">
        <v>3210</v>
      </c>
      <c r="T7579" t="s">
        <v>3075</v>
      </c>
    </row>
    <row r="7580" spans="17:20">
      <c r="Q7580">
        <v>0.57290509259259303</v>
      </c>
      <c r="R7580">
        <v>1</v>
      </c>
      <c r="S7580" t="s">
        <v>8347</v>
      </c>
      <c r="T7580" t="s">
        <v>3072</v>
      </c>
    </row>
    <row r="7581" spans="17:20">
      <c r="Q7581">
        <v>0.572928240740741</v>
      </c>
      <c r="R7581">
        <v>2</v>
      </c>
      <c r="S7581" t="s">
        <v>8348</v>
      </c>
      <c r="T7581" t="s">
        <v>3074</v>
      </c>
    </row>
    <row r="7582" spans="17:20">
      <c r="Q7582">
        <v>0.57293981481481504</v>
      </c>
      <c r="R7582">
        <v>2</v>
      </c>
      <c r="S7582" t="s">
        <v>8349</v>
      </c>
      <c r="T7582" t="s">
        <v>3074</v>
      </c>
    </row>
    <row r="7583" spans="17:20">
      <c r="Q7583">
        <v>0.57297453703703705</v>
      </c>
      <c r="R7583">
        <v>2</v>
      </c>
      <c r="S7583" t="s">
        <v>4096</v>
      </c>
      <c r="T7583" t="s">
        <v>3086</v>
      </c>
    </row>
    <row r="7584" spans="17:20">
      <c r="Q7584">
        <v>0.57298611111111097</v>
      </c>
      <c r="R7584">
        <v>1</v>
      </c>
      <c r="S7584" t="s">
        <v>8350</v>
      </c>
      <c r="T7584" t="s">
        <v>3127</v>
      </c>
    </row>
    <row r="7585" spans="17:20">
      <c r="Q7585">
        <v>0.57305555555555598</v>
      </c>
      <c r="R7585">
        <v>1</v>
      </c>
      <c r="S7585" t="s">
        <v>8351</v>
      </c>
      <c r="T7585" t="s">
        <v>3075</v>
      </c>
    </row>
    <row r="7586" spans="17:20">
      <c r="Q7586">
        <v>0.573125</v>
      </c>
      <c r="R7586">
        <v>1</v>
      </c>
      <c r="S7586" t="s">
        <v>3888</v>
      </c>
      <c r="T7586" t="s">
        <v>3074</v>
      </c>
    </row>
    <row r="7587" spans="17:20">
      <c r="Q7587">
        <v>0.57326388888888902</v>
      </c>
      <c r="R7587">
        <v>2</v>
      </c>
      <c r="S7587" t="s">
        <v>8352</v>
      </c>
      <c r="T7587" t="s">
        <v>3070</v>
      </c>
    </row>
    <row r="7588" spans="17:20">
      <c r="Q7588">
        <v>0.57326388888888902</v>
      </c>
      <c r="R7588">
        <v>1</v>
      </c>
      <c r="S7588" t="s">
        <v>8353</v>
      </c>
      <c r="T7588" t="s">
        <v>3129</v>
      </c>
    </row>
    <row r="7589" spans="17:20">
      <c r="Q7589">
        <v>0.57329861111111102</v>
      </c>
      <c r="R7589">
        <v>1</v>
      </c>
      <c r="S7589" t="s">
        <v>8354</v>
      </c>
      <c r="T7589" t="s">
        <v>3071</v>
      </c>
    </row>
    <row r="7590" spans="17:20">
      <c r="Q7590">
        <v>0.573391203703704</v>
      </c>
      <c r="R7590">
        <v>1</v>
      </c>
      <c r="S7590" t="s">
        <v>8355</v>
      </c>
      <c r="T7590" t="s">
        <v>3074</v>
      </c>
    </row>
    <row r="7591" spans="17:20">
      <c r="Q7591">
        <v>0.57340277777777804</v>
      </c>
      <c r="R7591">
        <v>1</v>
      </c>
      <c r="S7591" t="s">
        <v>3508</v>
      </c>
      <c r="T7591" t="s">
        <v>3074</v>
      </c>
    </row>
    <row r="7592" spans="17:20">
      <c r="Q7592">
        <v>0.57350694444444394</v>
      </c>
      <c r="R7592">
        <v>1</v>
      </c>
      <c r="S7592" t="s">
        <v>8356</v>
      </c>
      <c r="T7592" t="s">
        <v>3127</v>
      </c>
    </row>
    <row r="7593" spans="17:20">
      <c r="Q7593">
        <v>0.57350694444444394</v>
      </c>
      <c r="R7593">
        <v>1</v>
      </c>
      <c r="S7593" t="s">
        <v>8190</v>
      </c>
      <c r="T7593" t="s">
        <v>3077</v>
      </c>
    </row>
    <row r="7594" spans="17:20">
      <c r="Q7594">
        <v>0.57351851851851898</v>
      </c>
      <c r="R7594">
        <v>3</v>
      </c>
      <c r="S7594" t="s">
        <v>8357</v>
      </c>
      <c r="T7594" t="s">
        <v>3129</v>
      </c>
    </row>
    <row r="7595" spans="17:20">
      <c r="Q7595">
        <v>0.57368055555555597</v>
      </c>
      <c r="R7595">
        <v>1</v>
      </c>
      <c r="S7595" t="s">
        <v>8358</v>
      </c>
      <c r="T7595" t="s">
        <v>3070</v>
      </c>
    </row>
    <row r="7596" spans="17:20">
      <c r="Q7596">
        <v>0.57377314814814795</v>
      </c>
      <c r="R7596">
        <v>2</v>
      </c>
      <c r="S7596" t="s">
        <v>8359</v>
      </c>
      <c r="T7596" t="s">
        <v>3090</v>
      </c>
    </row>
    <row r="7597" spans="17:20">
      <c r="Q7597">
        <v>0.57381944444444399</v>
      </c>
      <c r="R7597">
        <v>2</v>
      </c>
      <c r="S7597" t="s">
        <v>8360</v>
      </c>
      <c r="T7597" t="s">
        <v>3072</v>
      </c>
    </row>
    <row r="7598" spans="17:20">
      <c r="Q7598">
        <v>0.57390046296296304</v>
      </c>
      <c r="R7598">
        <v>1</v>
      </c>
      <c r="S7598" t="s">
        <v>3872</v>
      </c>
      <c r="T7598" t="s">
        <v>3070</v>
      </c>
    </row>
    <row r="7599" spans="17:20">
      <c r="Q7599">
        <v>0.57392361111111101</v>
      </c>
      <c r="R7599">
        <v>4</v>
      </c>
      <c r="S7599" t="s">
        <v>8361</v>
      </c>
      <c r="T7599" t="s">
        <v>3075</v>
      </c>
    </row>
    <row r="7600" spans="17:20">
      <c r="Q7600">
        <v>0.57393518518518505</v>
      </c>
      <c r="R7600">
        <v>1</v>
      </c>
      <c r="S7600" t="s">
        <v>8362</v>
      </c>
      <c r="T7600" t="s">
        <v>3075</v>
      </c>
    </row>
    <row r="7601" spans="17:20">
      <c r="Q7601">
        <v>0.57395833333333302</v>
      </c>
      <c r="R7601">
        <v>1</v>
      </c>
      <c r="S7601" t="s">
        <v>8363</v>
      </c>
      <c r="T7601" t="s">
        <v>3070</v>
      </c>
    </row>
    <row r="7602" spans="17:20">
      <c r="Q7602">
        <v>0.57398148148148198</v>
      </c>
      <c r="R7602">
        <v>1</v>
      </c>
      <c r="S7602" t="s">
        <v>8364</v>
      </c>
      <c r="T7602" t="s">
        <v>3070</v>
      </c>
    </row>
    <row r="7603" spans="17:20">
      <c r="Q7603">
        <v>0.57401620370370399</v>
      </c>
      <c r="R7603">
        <v>1</v>
      </c>
      <c r="S7603" t="s">
        <v>8071</v>
      </c>
      <c r="T7603" t="s">
        <v>3071</v>
      </c>
    </row>
    <row r="7604" spans="17:20">
      <c r="Q7604">
        <v>0.57405092592592599</v>
      </c>
      <c r="R7604">
        <v>1</v>
      </c>
      <c r="S7604" t="s">
        <v>8365</v>
      </c>
      <c r="T7604" t="s">
        <v>3090</v>
      </c>
    </row>
    <row r="7605" spans="17:20">
      <c r="Q7605">
        <v>0.57406250000000003</v>
      </c>
      <c r="R7605">
        <v>1</v>
      </c>
      <c r="S7605" t="s">
        <v>8366</v>
      </c>
      <c r="T7605" t="s">
        <v>3129</v>
      </c>
    </row>
    <row r="7606" spans="17:20">
      <c r="Q7606">
        <v>0.57407407407407396</v>
      </c>
      <c r="R7606">
        <v>2</v>
      </c>
      <c r="S7606" t="s">
        <v>8367</v>
      </c>
      <c r="T7606" t="s">
        <v>3070</v>
      </c>
    </row>
    <row r="7607" spans="17:20">
      <c r="Q7607">
        <v>0.57414351851851897</v>
      </c>
      <c r="R7607">
        <v>1</v>
      </c>
      <c r="S7607" t="s">
        <v>8368</v>
      </c>
      <c r="T7607" t="s">
        <v>3071</v>
      </c>
    </row>
    <row r="7608" spans="17:20">
      <c r="Q7608">
        <v>0.57414351851851897</v>
      </c>
      <c r="R7608">
        <v>2</v>
      </c>
      <c r="S7608" t="s">
        <v>8369</v>
      </c>
      <c r="T7608" t="s">
        <v>3076</v>
      </c>
    </row>
    <row r="7609" spans="17:20">
      <c r="Q7609">
        <v>0.57423611111111095</v>
      </c>
      <c r="R7609">
        <v>4</v>
      </c>
      <c r="S7609" t="s">
        <v>8370</v>
      </c>
      <c r="T7609" t="s">
        <v>3075</v>
      </c>
    </row>
    <row r="7610" spans="17:20">
      <c r="Q7610">
        <v>0.57432870370370404</v>
      </c>
      <c r="R7610">
        <v>2</v>
      </c>
      <c r="S7610" t="s">
        <v>8371</v>
      </c>
      <c r="T7610" t="s">
        <v>3075</v>
      </c>
    </row>
    <row r="7611" spans="17:20">
      <c r="Q7611">
        <v>0.574351851851852</v>
      </c>
      <c r="R7611">
        <v>2</v>
      </c>
      <c r="S7611" t="s">
        <v>8372</v>
      </c>
      <c r="T7611" t="s">
        <v>3075</v>
      </c>
    </row>
    <row r="7612" spans="17:20">
      <c r="Q7612">
        <v>0.57437499999999997</v>
      </c>
      <c r="R7612">
        <v>1</v>
      </c>
      <c r="S7612" t="s">
        <v>4424</v>
      </c>
      <c r="T7612" t="s">
        <v>3074</v>
      </c>
    </row>
    <row r="7613" spans="17:20">
      <c r="Q7613">
        <v>0.57438657407407401</v>
      </c>
      <c r="R7613">
        <v>3</v>
      </c>
      <c r="S7613" t="s">
        <v>8373</v>
      </c>
      <c r="T7613" t="s">
        <v>3075</v>
      </c>
    </row>
    <row r="7614" spans="17:20">
      <c r="Q7614">
        <v>0.57442129629629601</v>
      </c>
      <c r="R7614">
        <v>1</v>
      </c>
      <c r="S7614" t="s">
        <v>8374</v>
      </c>
      <c r="T7614" t="s">
        <v>3075</v>
      </c>
    </row>
    <row r="7615" spans="17:20">
      <c r="Q7615">
        <v>0.57442129629629601</v>
      </c>
      <c r="R7615">
        <v>1</v>
      </c>
      <c r="S7615" t="s">
        <v>3493</v>
      </c>
      <c r="T7615" t="s">
        <v>3129</v>
      </c>
    </row>
    <row r="7616" spans="17:20">
      <c r="Q7616">
        <v>0.57451388888888899</v>
      </c>
      <c r="R7616">
        <v>1</v>
      </c>
      <c r="S7616" t="s">
        <v>8375</v>
      </c>
      <c r="T7616" t="s">
        <v>3075</v>
      </c>
    </row>
    <row r="7617" spans="17:20">
      <c r="Q7617">
        <v>0.57452546296296303</v>
      </c>
      <c r="R7617">
        <v>1</v>
      </c>
      <c r="S7617" t="s">
        <v>8376</v>
      </c>
      <c r="T7617" t="s">
        <v>3075</v>
      </c>
    </row>
    <row r="7618" spans="17:20">
      <c r="Q7618">
        <v>0.57467592592592598</v>
      </c>
      <c r="R7618">
        <v>1</v>
      </c>
      <c r="S7618" t="s">
        <v>8377</v>
      </c>
      <c r="T7618" t="s">
        <v>3075</v>
      </c>
    </row>
    <row r="7619" spans="17:20">
      <c r="Q7619">
        <v>0.57472222222222202</v>
      </c>
      <c r="R7619">
        <v>1</v>
      </c>
      <c r="S7619" t="s">
        <v>8378</v>
      </c>
      <c r="T7619" t="s">
        <v>3075</v>
      </c>
    </row>
    <row r="7620" spans="17:20">
      <c r="Q7620">
        <v>0.57474537037036999</v>
      </c>
      <c r="R7620">
        <v>1</v>
      </c>
      <c r="S7620" t="s">
        <v>8379</v>
      </c>
      <c r="T7620" t="s">
        <v>3075</v>
      </c>
    </row>
    <row r="7621" spans="17:20">
      <c r="Q7621">
        <v>0.57475694444444403</v>
      </c>
      <c r="R7621">
        <v>1</v>
      </c>
      <c r="S7621" t="s">
        <v>8380</v>
      </c>
      <c r="T7621" t="s">
        <v>3075</v>
      </c>
    </row>
    <row r="7622" spans="17:20">
      <c r="Q7622">
        <v>0.57476851851851896</v>
      </c>
      <c r="R7622">
        <v>1</v>
      </c>
      <c r="S7622" t="s">
        <v>8381</v>
      </c>
      <c r="T7622" t="s">
        <v>3077</v>
      </c>
    </row>
    <row r="7623" spans="17:20">
      <c r="Q7623">
        <v>0.574814814814815</v>
      </c>
      <c r="R7623">
        <v>1</v>
      </c>
      <c r="S7623" t="s">
        <v>8382</v>
      </c>
      <c r="T7623" t="s">
        <v>3075</v>
      </c>
    </row>
    <row r="7624" spans="17:20">
      <c r="Q7624">
        <v>0.57482638888888904</v>
      </c>
      <c r="R7624">
        <v>1</v>
      </c>
      <c r="S7624" t="s">
        <v>8383</v>
      </c>
      <c r="T7624" t="s">
        <v>3075</v>
      </c>
    </row>
    <row r="7625" spans="17:20">
      <c r="Q7625">
        <v>0.57484953703703701</v>
      </c>
      <c r="R7625">
        <v>1</v>
      </c>
      <c r="S7625" t="s">
        <v>8384</v>
      </c>
      <c r="T7625" t="s">
        <v>3075</v>
      </c>
    </row>
    <row r="7626" spans="17:20">
      <c r="Q7626">
        <v>0.57487268518518497</v>
      </c>
      <c r="R7626">
        <v>1</v>
      </c>
      <c r="S7626" t="s">
        <v>8385</v>
      </c>
      <c r="T7626" t="s">
        <v>3075</v>
      </c>
    </row>
    <row r="7627" spans="17:20">
      <c r="Q7627">
        <v>0.57489583333333305</v>
      </c>
      <c r="R7627">
        <v>1</v>
      </c>
      <c r="S7627" t="s">
        <v>8386</v>
      </c>
      <c r="T7627" t="s">
        <v>3071</v>
      </c>
    </row>
    <row r="7628" spans="17:20">
      <c r="Q7628">
        <v>0.57489583333333305</v>
      </c>
      <c r="R7628">
        <v>1</v>
      </c>
      <c r="S7628" t="s">
        <v>8387</v>
      </c>
      <c r="T7628" t="s">
        <v>3129</v>
      </c>
    </row>
    <row r="7629" spans="17:20">
      <c r="Q7629">
        <v>0.57491898148148102</v>
      </c>
      <c r="R7629">
        <v>1</v>
      </c>
      <c r="S7629" t="s">
        <v>3753</v>
      </c>
      <c r="T7629" t="s">
        <v>3071</v>
      </c>
    </row>
    <row r="7630" spans="17:20">
      <c r="Q7630">
        <v>0.57491898148148102</v>
      </c>
      <c r="R7630">
        <v>1</v>
      </c>
      <c r="S7630" t="s">
        <v>8388</v>
      </c>
      <c r="T7630" t="s">
        <v>3129</v>
      </c>
    </row>
    <row r="7631" spans="17:20">
      <c r="Q7631">
        <v>0.57491898148148102</v>
      </c>
      <c r="R7631">
        <v>2</v>
      </c>
      <c r="S7631" t="s">
        <v>8389</v>
      </c>
      <c r="T7631" t="s">
        <v>3129</v>
      </c>
    </row>
    <row r="7632" spans="17:20">
      <c r="Q7632">
        <v>0.57493055555555606</v>
      </c>
      <c r="R7632">
        <v>1</v>
      </c>
      <c r="S7632" t="s">
        <v>3753</v>
      </c>
      <c r="T7632" t="s">
        <v>3071</v>
      </c>
    </row>
    <row r="7633" spans="17:20">
      <c r="Q7633">
        <v>0.57494212962962998</v>
      </c>
      <c r="R7633">
        <v>1</v>
      </c>
      <c r="S7633" t="s">
        <v>8390</v>
      </c>
      <c r="T7633" t="s">
        <v>3074</v>
      </c>
    </row>
    <row r="7634" spans="17:20">
      <c r="Q7634">
        <v>0.57496527777777795</v>
      </c>
      <c r="R7634">
        <v>1</v>
      </c>
      <c r="S7634" t="s">
        <v>8391</v>
      </c>
      <c r="T7634" t="s">
        <v>3129</v>
      </c>
    </row>
    <row r="7635" spans="17:20">
      <c r="Q7635">
        <v>0.57502314814814803</v>
      </c>
      <c r="R7635">
        <v>2</v>
      </c>
      <c r="S7635" t="s">
        <v>757</v>
      </c>
      <c r="T7635" t="s">
        <v>3075</v>
      </c>
    </row>
    <row r="7636" spans="17:20">
      <c r="Q7636">
        <v>0.57503472222222196</v>
      </c>
      <c r="R7636">
        <v>2</v>
      </c>
      <c r="S7636" t="s">
        <v>757</v>
      </c>
      <c r="T7636" t="s">
        <v>3129</v>
      </c>
    </row>
    <row r="7637" spans="17:20">
      <c r="Q7637">
        <v>0.57513888888888898</v>
      </c>
      <c r="R7637">
        <v>2</v>
      </c>
      <c r="S7637" t="s">
        <v>8392</v>
      </c>
      <c r="T7637" t="s">
        <v>3072</v>
      </c>
    </row>
    <row r="7638" spans="17:20">
      <c r="Q7638">
        <v>0.57519675925925895</v>
      </c>
      <c r="R7638">
        <v>1</v>
      </c>
      <c r="S7638" t="s">
        <v>8393</v>
      </c>
      <c r="T7638" t="s">
        <v>3075</v>
      </c>
    </row>
    <row r="7639" spans="17:20">
      <c r="Q7639">
        <v>0.57524305555555599</v>
      </c>
      <c r="R7639">
        <v>2</v>
      </c>
      <c r="S7639" t="s">
        <v>8394</v>
      </c>
      <c r="T7639" t="s">
        <v>3074</v>
      </c>
    </row>
    <row r="7640" spans="17:20">
      <c r="Q7640">
        <v>0.57525462962963003</v>
      </c>
      <c r="R7640">
        <v>1</v>
      </c>
      <c r="S7640" t="s">
        <v>8395</v>
      </c>
      <c r="T7640" t="s">
        <v>3071</v>
      </c>
    </row>
    <row r="7641" spans="17:20">
      <c r="Q7641">
        <v>0.57530092592592597</v>
      </c>
      <c r="R7641">
        <v>1</v>
      </c>
      <c r="S7641" t="s">
        <v>8396</v>
      </c>
      <c r="T7641" t="s">
        <v>3074</v>
      </c>
    </row>
    <row r="7642" spans="17:20">
      <c r="Q7642">
        <v>0.57543981481481499</v>
      </c>
      <c r="R7642">
        <v>1</v>
      </c>
      <c r="S7642" t="s">
        <v>8397</v>
      </c>
      <c r="T7642" t="s">
        <v>3074</v>
      </c>
    </row>
    <row r="7643" spans="17:20">
      <c r="Q7643">
        <v>0.57546296296296295</v>
      </c>
      <c r="R7643">
        <v>1</v>
      </c>
      <c r="S7643" t="s">
        <v>8398</v>
      </c>
      <c r="T7643" t="s">
        <v>3071</v>
      </c>
    </row>
    <row r="7644" spans="17:20">
      <c r="Q7644">
        <v>0.57547453703703699</v>
      </c>
      <c r="R7644">
        <v>6</v>
      </c>
      <c r="S7644" t="s">
        <v>2562</v>
      </c>
      <c r="T7644" t="s">
        <v>3070</v>
      </c>
    </row>
    <row r="7645" spans="17:20">
      <c r="Q7645">
        <v>0.57547453703703699</v>
      </c>
      <c r="R7645">
        <v>1</v>
      </c>
      <c r="S7645" t="s">
        <v>1605</v>
      </c>
      <c r="T7645" t="s">
        <v>3129</v>
      </c>
    </row>
    <row r="7646" spans="17:20">
      <c r="Q7646">
        <v>0.57552083333333304</v>
      </c>
      <c r="R7646">
        <v>1</v>
      </c>
      <c r="S7646" t="s">
        <v>4333</v>
      </c>
      <c r="T7646" t="s">
        <v>3072</v>
      </c>
    </row>
    <row r="7647" spans="17:20">
      <c r="Q7647">
        <v>0.57561342592592601</v>
      </c>
      <c r="R7647">
        <v>1</v>
      </c>
      <c r="S7647" t="s">
        <v>8399</v>
      </c>
      <c r="T7647" t="s">
        <v>3075</v>
      </c>
    </row>
    <row r="7648" spans="17:20">
      <c r="Q7648">
        <v>0.57563657407407398</v>
      </c>
      <c r="R7648">
        <v>1</v>
      </c>
      <c r="S7648" t="s">
        <v>8400</v>
      </c>
      <c r="T7648" t="s">
        <v>3074</v>
      </c>
    </row>
    <row r="7649" spans="17:20">
      <c r="Q7649">
        <v>0.57567129629629599</v>
      </c>
      <c r="R7649">
        <v>1</v>
      </c>
      <c r="S7649" t="s">
        <v>8401</v>
      </c>
      <c r="T7649" t="s">
        <v>3075</v>
      </c>
    </row>
    <row r="7650" spans="17:20">
      <c r="Q7650">
        <v>0.57582175925925905</v>
      </c>
      <c r="R7650">
        <v>1</v>
      </c>
      <c r="S7650" t="s">
        <v>8402</v>
      </c>
      <c r="T7650" t="s">
        <v>3074</v>
      </c>
    </row>
    <row r="7651" spans="17:20">
      <c r="Q7651">
        <v>0.57586805555555598</v>
      </c>
      <c r="R7651">
        <v>1</v>
      </c>
      <c r="S7651" t="s">
        <v>4142</v>
      </c>
      <c r="T7651" t="s">
        <v>3126</v>
      </c>
    </row>
    <row r="7652" spans="17:20">
      <c r="Q7652">
        <v>0.57590277777777799</v>
      </c>
      <c r="R7652">
        <v>2</v>
      </c>
      <c r="S7652" t="s">
        <v>8403</v>
      </c>
      <c r="T7652" t="s">
        <v>3074</v>
      </c>
    </row>
    <row r="7653" spans="17:20">
      <c r="Q7653">
        <v>0.57593749999999999</v>
      </c>
      <c r="R7653">
        <v>1</v>
      </c>
      <c r="S7653" t="s">
        <v>8404</v>
      </c>
      <c r="T7653" t="s">
        <v>3076</v>
      </c>
    </row>
    <row r="7654" spans="17:20">
      <c r="Q7654">
        <v>0.57594907407407403</v>
      </c>
      <c r="R7654">
        <v>1</v>
      </c>
      <c r="S7654" t="s">
        <v>3247</v>
      </c>
      <c r="T7654" t="s">
        <v>3070</v>
      </c>
    </row>
    <row r="7655" spans="17:20">
      <c r="Q7655">
        <v>0.57603009259259297</v>
      </c>
      <c r="R7655">
        <v>1</v>
      </c>
      <c r="S7655" t="s">
        <v>8405</v>
      </c>
      <c r="T7655" t="s">
        <v>3074</v>
      </c>
    </row>
    <row r="7656" spans="17:20">
      <c r="Q7656">
        <v>0.57612268518518495</v>
      </c>
      <c r="R7656">
        <v>1</v>
      </c>
      <c r="S7656" t="s">
        <v>8406</v>
      </c>
      <c r="T7656" t="s">
        <v>3129</v>
      </c>
    </row>
    <row r="7657" spans="17:20">
      <c r="Q7657">
        <v>0.57616898148148099</v>
      </c>
      <c r="R7657">
        <v>1</v>
      </c>
      <c r="S7657" t="s">
        <v>8407</v>
      </c>
      <c r="T7657" t="s">
        <v>3075</v>
      </c>
    </row>
    <row r="7658" spans="17:20">
      <c r="Q7658">
        <v>0.576238425925926</v>
      </c>
      <c r="R7658">
        <v>3</v>
      </c>
      <c r="S7658" t="s">
        <v>2562</v>
      </c>
      <c r="T7658" t="s">
        <v>3074</v>
      </c>
    </row>
    <row r="7659" spans="17:20">
      <c r="Q7659">
        <v>0.57625000000000004</v>
      </c>
      <c r="R7659">
        <v>1</v>
      </c>
      <c r="S7659" t="s">
        <v>8408</v>
      </c>
      <c r="T7659" t="s">
        <v>3075</v>
      </c>
    </row>
    <row r="7660" spans="17:20">
      <c r="Q7660">
        <v>0.57626157407407397</v>
      </c>
      <c r="R7660">
        <v>2</v>
      </c>
      <c r="S7660" t="s">
        <v>3768</v>
      </c>
      <c r="T7660" t="s">
        <v>3075</v>
      </c>
    </row>
    <row r="7661" spans="17:20">
      <c r="Q7661">
        <v>0.57630787037037001</v>
      </c>
      <c r="R7661">
        <v>2</v>
      </c>
      <c r="S7661" t="s">
        <v>8409</v>
      </c>
      <c r="T7661" t="s">
        <v>3071</v>
      </c>
    </row>
    <row r="7662" spans="17:20">
      <c r="Q7662">
        <v>0.57631944444444405</v>
      </c>
      <c r="R7662">
        <v>1</v>
      </c>
      <c r="S7662" t="s">
        <v>8410</v>
      </c>
      <c r="T7662" t="s">
        <v>3086</v>
      </c>
    </row>
    <row r="7663" spans="17:20">
      <c r="Q7663">
        <v>0.57637731481481502</v>
      </c>
      <c r="R7663">
        <v>2</v>
      </c>
      <c r="S7663" t="s">
        <v>8411</v>
      </c>
      <c r="T7663" t="s">
        <v>3075</v>
      </c>
    </row>
    <row r="7664" spans="17:20">
      <c r="Q7664">
        <v>0.57638888888888895</v>
      </c>
      <c r="R7664">
        <v>2</v>
      </c>
      <c r="S7664" t="s">
        <v>8412</v>
      </c>
      <c r="T7664" t="s">
        <v>3075</v>
      </c>
    </row>
    <row r="7665" spans="17:20">
      <c r="Q7665">
        <v>0.57645833333333296</v>
      </c>
      <c r="R7665">
        <v>2</v>
      </c>
      <c r="S7665" t="s">
        <v>8413</v>
      </c>
      <c r="T7665" t="s">
        <v>3071</v>
      </c>
    </row>
    <row r="7666" spans="17:20">
      <c r="Q7666">
        <v>0.57648148148148104</v>
      </c>
      <c r="R7666">
        <v>1</v>
      </c>
      <c r="S7666" t="s">
        <v>8414</v>
      </c>
      <c r="T7666" t="s">
        <v>3074</v>
      </c>
    </row>
    <row r="7667" spans="17:20">
      <c r="Q7667">
        <v>0.57648148148148104</v>
      </c>
      <c r="R7667">
        <v>1</v>
      </c>
      <c r="S7667" t="s">
        <v>8415</v>
      </c>
      <c r="T7667" t="s">
        <v>3075</v>
      </c>
    </row>
    <row r="7668" spans="17:20">
      <c r="Q7668">
        <v>0.57649305555555597</v>
      </c>
      <c r="R7668">
        <v>1</v>
      </c>
      <c r="S7668" t="s">
        <v>3476</v>
      </c>
      <c r="T7668" t="s">
        <v>3074</v>
      </c>
    </row>
    <row r="7669" spans="17:20">
      <c r="Q7669">
        <v>0.57650462962963001</v>
      </c>
      <c r="R7669">
        <v>1</v>
      </c>
      <c r="S7669" t="s">
        <v>8416</v>
      </c>
      <c r="T7669" t="s">
        <v>3071</v>
      </c>
    </row>
    <row r="7670" spans="17:20">
      <c r="Q7670">
        <v>0.57652777777777797</v>
      </c>
      <c r="R7670">
        <v>1</v>
      </c>
      <c r="S7670" t="s">
        <v>8417</v>
      </c>
      <c r="T7670" t="s">
        <v>3071</v>
      </c>
    </row>
    <row r="7671" spans="17:20">
      <c r="Q7671">
        <v>0.57652777777777797</v>
      </c>
      <c r="R7671">
        <v>1</v>
      </c>
      <c r="S7671" t="s">
        <v>8418</v>
      </c>
      <c r="T7671" t="s">
        <v>3070</v>
      </c>
    </row>
    <row r="7672" spans="17:20">
      <c r="Q7672">
        <v>0.57655092592592605</v>
      </c>
      <c r="R7672">
        <v>1</v>
      </c>
      <c r="S7672" t="s">
        <v>8419</v>
      </c>
      <c r="T7672" t="s">
        <v>3071</v>
      </c>
    </row>
    <row r="7673" spans="17:20">
      <c r="Q7673">
        <v>0.57658564814814794</v>
      </c>
      <c r="R7673">
        <v>1</v>
      </c>
      <c r="S7673" t="s">
        <v>8420</v>
      </c>
      <c r="T7673" t="s">
        <v>3081</v>
      </c>
    </row>
    <row r="7674" spans="17:20">
      <c r="Q7674">
        <v>0.57663194444444399</v>
      </c>
      <c r="R7674">
        <v>2</v>
      </c>
      <c r="S7674" t="s">
        <v>3786</v>
      </c>
      <c r="T7674" t="s">
        <v>3126</v>
      </c>
    </row>
    <row r="7675" spans="17:20">
      <c r="Q7675">
        <v>0.57664351851851803</v>
      </c>
      <c r="R7675">
        <v>1</v>
      </c>
      <c r="S7675" t="s">
        <v>4097</v>
      </c>
      <c r="T7675" t="s">
        <v>3127</v>
      </c>
    </row>
    <row r="7676" spans="17:20">
      <c r="Q7676">
        <v>0.576701388888889</v>
      </c>
      <c r="R7676">
        <v>1</v>
      </c>
      <c r="S7676" t="s">
        <v>3474</v>
      </c>
      <c r="T7676" t="s">
        <v>3074</v>
      </c>
    </row>
    <row r="7677" spans="17:20">
      <c r="Q7677">
        <v>0.576701388888889</v>
      </c>
      <c r="R7677">
        <v>1</v>
      </c>
      <c r="S7677" t="s">
        <v>8421</v>
      </c>
      <c r="T7677" t="s">
        <v>3075</v>
      </c>
    </row>
    <row r="7678" spans="17:20">
      <c r="Q7678">
        <v>0.57673611111111101</v>
      </c>
      <c r="R7678">
        <v>1</v>
      </c>
      <c r="S7678" t="s">
        <v>8422</v>
      </c>
      <c r="T7678" t="s">
        <v>3084</v>
      </c>
    </row>
    <row r="7679" spans="17:20">
      <c r="Q7679">
        <v>0.57677083333333301</v>
      </c>
      <c r="R7679">
        <v>1</v>
      </c>
      <c r="S7679" t="s">
        <v>8423</v>
      </c>
      <c r="T7679" t="s">
        <v>3129</v>
      </c>
    </row>
    <row r="7680" spans="17:20">
      <c r="Q7680">
        <v>0.57680555555555602</v>
      </c>
      <c r="R7680">
        <v>1</v>
      </c>
      <c r="S7680" t="s">
        <v>8424</v>
      </c>
      <c r="T7680" t="s">
        <v>3081</v>
      </c>
    </row>
    <row r="7681" spans="17:20">
      <c r="Q7681">
        <v>0.57692129629629596</v>
      </c>
      <c r="R7681">
        <v>1</v>
      </c>
      <c r="S7681" t="s">
        <v>8425</v>
      </c>
      <c r="T7681" t="s">
        <v>3084</v>
      </c>
    </row>
    <row r="7682" spans="17:20">
      <c r="Q7682">
        <v>0.57695601851851896</v>
      </c>
      <c r="R7682">
        <v>1</v>
      </c>
      <c r="S7682" t="s">
        <v>4511</v>
      </c>
      <c r="T7682" t="s">
        <v>3074</v>
      </c>
    </row>
    <row r="7683" spans="17:20">
      <c r="Q7683">
        <v>0.57700231481481501</v>
      </c>
      <c r="R7683">
        <v>1</v>
      </c>
      <c r="S7683" t="s">
        <v>8426</v>
      </c>
      <c r="T7683" t="s">
        <v>3070</v>
      </c>
    </row>
    <row r="7684" spans="17:20">
      <c r="Q7684">
        <v>0.57701388888888905</v>
      </c>
      <c r="R7684">
        <v>1</v>
      </c>
      <c r="S7684" t="s">
        <v>8427</v>
      </c>
      <c r="T7684" t="s">
        <v>3070</v>
      </c>
    </row>
    <row r="7685" spans="17:20">
      <c r="Q7685">
        <v>0.57703703703703701</v>
      </c>
      <c r="R7685">
        <v>2</v>
      </c>
      <c r="S7685" t="s">
        <v>912</v>
      </c>
      <c r="T7685" t="s">
        <v>3078</v>
      </c>
    </row>
    <row r="7686" spans="17:20">
      <c r="Q7686">
        <v>0.57706018518518498</v>
      </c>
      <c r="R7686">
        <v>1</v>
      </c>
      <c r="S7686" t="s">
        <v>8428</v>
      </c>
      <c r="T7686" t="s">
        <v>3074</v>
      </c>
    </row>
    <row r="7687" spans="17:20">
      <c r="Q7687">
        <v>0.57708333333333295</v>
      </c>
      <c r="R7687">
        <v>1</v>
      </c>
      <c r="S7687" t="s">
        <v>8429</v>
      </c>
      <c r="T7687" t="s">
        <v>3075</v>
      </c>
    </row>
    <row r="7688" spans="17:20">
      <c r="Q7688">
        <v>0.57709490740740699</v>
      </c>
      <c r="R7688">
        <v>1</v>
      </c>
      <c r="S7688" t="s">
        <v>3344</v>
      </c>
      <c r="T7688" t="s">
        <v>3075</v>
      </c>
    </row>
    <row r="7689" spans="17:20">
      <c r="Q7689">
        <v>0.57710648148148103</v>
      </c>
      <c r="R7689">
        <v>1</v>
      </c>
      <c r="S7689" t="s">
        <v>8430</v>
      </c>
      <c r="T7689" t="s">
        <v>3075</v>
      </c>
    </row>
    <row r="7690" spans="17:20">
      <c r="Q7690">
        <v>0.577164351851852</v>
      </c>
      <c r="R7690">
        <v>1</v>
      </c>
      <c r="S7690" t="s">
        <v>4319</v>
      </c>
      <c r="T7690" t="s">
        <v>3075</v>
      </c>
    </row>
    <row r="7691" spans="17:20">
      <c r="Q7691">
        <v>0.57718749999999996</v>
      </c>
      <c r="R7691">
        <v>1</v>
      </c>
      <c r="S7691" t="s">
        <v>2562</v>
      </c>
      <c r="T7691" t="s">
        <v>3075</v>
      </c>
    </row>
    <row r="7692" spans="17:20">
      <c r="Q7692">
        <v>0.577199074074074</v>
      </c>
      <c r="R7692">
        <v>1</v>
      </c>
      <c r="S7692" t="s">
        <v>8431</v>
      </c>
      <c r="T7692" t="s">
        <v>3081</v>
      </c>
    </row>
    <row r="7693" spans="17:20">
      <c r="Q7693">
        <v>0.57729166666666698</v>
      </c>
      <c r="R7693">
        <v>1</v>
      </c>
      <c r="S7693" t="s">
        <v>8432</v>
      </c>
      <c r="T7693" t="s">
        <v>3070</v>
      </c>
    </row>
    <row r="7694" spans="17:20">
      <c r="Q7694">
        <v>0.57732638888888899</v>
      </c>
      <c r="R7694">
        <v>2</v>
      </c>
      <c r="S7694" t="s">
        <v>3137</v>
      </c>
      <c r="T7694" t="s">
        <v>3070</v>
      </c>
    </row>
    <row r="7695" spans="17:20">
      <c r="Q7695">
        <v>0.57751157407407405</v>
      </c>
      <c r="R7695">
        <v>4</v>
      </c>
      <c r="S7695" t="s">
        <v>8433</v>
      </c>
      <c r="T7695" t="s">
        <v>3082</v>
      </c>
    </row>
    <row r="7696" spans="17:20">
      <c r="Q7696">
        <v>0.57754629629629595</v>
      </c>
      <c r="R7696">
        <v>1</v>
      </c>
      <c r="S7696" t="s">
        <v>8434</v>
      </c>
      <c r="T7696" t="s">
        <v>3074</v>
      </c>
    </row>
    <row r="7697" spans="17:20">
      <c r="Q7697">
        <v>0.57759259259259299</v>
      </c>
      <c r="R7697">
        <v>1</v>
      </c>
      <c r="S7697" t="s">
        <v>8435</v>
      </c>
      <c r="T7697" t="s">
        <v>3075</v>
      </c>
    </row>
    <row r="7698" spans="17:20">
      <c r="Q7698">
        <v>0.577662037037037</v>
      </c>
      <c r="R7698">
        <v>1</v>
      </c>
      <c r="S7698" t="s">
        <v>8436</v>
      </c>
      <c r="T7698" t="s">
        <v>3071</v>
      </c>
    </row>
    <row r="7699" spans="17:20">
      <c r="Q7699">
        <v>0.57777777777777795</v>
      </c>
      <c r="R7699">
        <v>1</v>
      </c>
      <c r="S7699" t="s">
        <v>8437</v>
      </c>
      <c r="T7699" t="s">
        <v>3074</v>
      </c>
    </row>
    <row r="7700" spans="17:20">
      <c r="Q7700">
        <v>0.57780092592592602</v>
      </c>
      <c r="R7700">
        <v>4</v>
      </c>
      <c r="S7700" t="s">
        <v>8438</v>
      </c>
      <c r="T7700" t="s">
        <v>3075</v>
      </c>
    </row>
    <row r="7701" spans="17:20">
      <c r="Q7701">
        <v>0.57783564814814803</v>
      </c>
      <c r="R7701">
        <v>1</v>
      </c>
      <c r="S7701" t="s">
        <v>8439</v>
      </c>
      <c r="T7701" t="s">
        <v>3071</v>
      </c>
    </row>
    <row r="7702" spans="17:20">
      <c r="Q7702">
        <v>0.57791666666666697</v>
      </c>
      <c r="R7702">
        <v>1</v>
      </c>
      <c r="S7702" t="s">
        <v>8440</v>
      </c>
      <c r="T7702" t="s">
        <v>3081</v>
      </c>
    </row>
    <row r="7703" spans="17:20">
      <c r="Q7703">
        <v>0.57795138888888897</v>
      </c>
      <c r="R7703">
        <v>1</v>
      </c>
      <c r="S7703" t="s">
        <v>8441</v>
      </c>
      <c r="T7703" t="s">
        <v>3075</v>
      </c>
    </row>
    <row r="7704" spans="17:20">
      <c r="Q7704">
        <v>0.57795138888888897</v>
      </c>
      <c r="R7704">
        <v>2</v>
      </c>
      <c r="S7704" t="s">
        <v>473</v>
      </c>
      <c r="T7704" t="s">
        <v>3075</v>
      </c>
    </row>
    <row r="7705" spans="17:20">
      <c r="Q7705">
        <v>0.57802083333333298</v>
      </c>
      <c r="R7705">
        <v>1</v>
      </c>
      <c r="S7705" t="s">
        <v>8442</v>
      </c>
      <c r="T7705" t="s">
        <v>3075</v>
      </c>
    </row>
    <row r="7706" spans="17:20">
      <c r="Q7706">
        <v>0.57802083333333298</v>
      </c>
      <c r="R7706">
        <v>1</v>
      </c>
      <c r="S7706" t="s">
        <v>8443</v>
      </c>
      <c r="T7706" t="s">
        <v>3074</v>
      </c>
    </row>
    <row r="7707" spans="17:20">
      <c r="Q7707">
        <v>0.57804398148148195</v>
      </c>
      <c r="R7707">
        <v>1</v>
      </c>
      <c r="S7707" t="s">
        <v>8444</v>
      </c>
      <c r="T7707" t="s">
        <v>3129</v>
      </c>
    </row>
    <row r="7708" spans="17:20">
      <c r="Q7708">
        <v>0.57805555555555599</v>
      </c>
      <c r="R7708">
        <v>1</v>
      </c>
      <c r="S7708" t="s">
        <v>8445</v>
      </c>
      <c r="T7708" t="s">
        <v>3075</v>
      </c>
    </row>
    <row r="7709" spans="17:20">
      <c r="Q7709">
        <v>0.57819444444444401</v>
      </c>
      <c r="R7709">
        <v>1</v>
      </c>
      <c r="S7709" t="s">
        <v>3401</v>
      </c>
      <c r="T7709" t="s">
        <v>3070</v>
      </c>
    </row>
    <row r="7710" spans="17:20">
      <c r="Q7710">
        <v>0.57824074074074105</v>
      </c>
      <c r="R7710">
        <v>3</v>
      </c>
      <c r="S7710" t="s">
        <v>284</v>
      </c>
      <c r="T7710" t="s">
        <v>3076</v>
      </c>
    </row>
    <row r="7711" spans="17:20">
      <c r="Q7711">
        <v>0.57826388888888902</v>
      </c>
      <c r="R7711">
        <v>4</v>
      </c>
      <c r="S7711" t="s">
        <v>8446</v>
      </c>
      <c r="T7711" t="s">
        <v>3075</v>
      </c>
    </row>
    <row r="7712" spans="17:20">
      <c r="Q7712">
        <v>0.57828703703703699</v>
      </c>
      <c r="R7712">
        <v>1</v>
      </c>
      <c r="S7712" t="s">
        <v>8447</v>
      </c>
      <c r="T7712" t="s">
        <v>3075</v>
      </c>
    </row>
    <row r="7713" spans="17:20">
      <c r="Q7713">
        <v>0.57831018518518496</v>
      </c>
      <c r="R7713">
        <v>1</v>
      </c>
      <c r="S7713" t="s">
        <v>8448</v>
      </c>
      <c r="T7713" t="s">
        <v>3075</v>
      </c>
    </row>
    <row r="7714" spans="17:20">
      <c r="Q7714">
        <v>0.57831018518518496</v>
      </c>
      <c r="R7714">
        <v>2</v>
      </c>
      <c r="S7714" t="s">
        <v>8449</v>
      </c>
      <c r="T7714" t="s">
        <v>3075</v>
      </c>
    </row>
    <row r="7715" spans="17:20">
      <c r="Q7715">
        <v>0.57832175925925899</v>
      </c>
      <c r="R7715">
        <v>2</v>
      </c>
      <c r="S7715" t="s">
        <v>4249</v>
      </c>
      <c r="T7715" t="s">
        <v>3070</v>
      </c>
    </row>
    <row r="7716" spans="17:20">
      <c r="Q7716">
        <v>0.57834490740740696</v>
      </c>
      <c r="R7716">
        <v>1</v>
      </c>
      <c r="S7716" t="s">
        <v>8450</v>
      </c>
      <c r="T7716" t="s">
        <v>3075</v>
      </c>
    </row>
    <row r="7717" spans="17:20">
      <c r="Q7717">
        <v>0.578356481481481</v>
      </c>
      <c r="R7717">
        <v>2</v>
      </c>
      <c r="S7717" t="s">
        <v>8451</v>
      </c>
      <c r="T7717" t="s">
        <v>3075</v>
      </c>
    </row>
    <row r="7718" spans="17:20">
      <c r="Q7718">
        <v>0.57837962962962997</v>
      </c>
      <c r="R7718">
        <v>1</v>
      </c>
      <c r="S7718" t="s">
        <v>8452</v>
      </c>
      <c r="T7718" t="s">
        <v>3075</v>
      </c>
    </row>
    <row r="7719" spans="17:20">
      <c r="Q7719">
        <v>0.57840277777777804</v>
      </c>
      <c r="R7719">
        <v>1</v>
      </c>
      <c r="S7719" t="s">
        <v>8453</v>
      </c>
      <c r="T7719" t="s">
        <v>3075</v>
      </c>
    </row>
    <row r="7720" spans="17:20">
      <c r="Q7720">
        <v>0.57842592592592601</v>
      </c>
      <c r="R7720">
        <v>2</v>
      </c>
      <c r="S7720" t="s">
        <v>8454</v>
      </c>
      <c r="T7720" t="s">
        <v>8455</v>
      </c>
    </row>
    <row r="7721" spans="17:20">
      <c r="Q7721">
        <v>0.57868055555555598</v>
      </c>
      <c r="R7721">
        <v>1</v>
      </c>
      <c r="S7721" t="s">
        <v>8456</v>
      </c>
      <c r="T7721" t="s">
        <v>3074</v>
      </c>
    </row>
    <row r="7722" spans="17:20">
      <c r="Q7722">
        <v>0.57868055555555598</v>
      </c>
      <c r="R7722">
        <v>1</v>
      </c>
      <c r="S7722" t="s">
        <v>8457</v>
      </c>
      <c r="T7722" t="s">
        <v>3070</v>
      </c>
    </row>
    <row r="7723" spans="17:20">
      <c r="Q7723">
        <v>0.57869212962963001</v>
      </c>
      <c r="R7723">
        <v>1</v>
      </c>
      <c r="S7723" t="s">
        <v>3498</v>
      </c>
      <c r="T7723" t="s">
        <v>3074</v>
      </c>
    </row>
    <row r="7724" spans="17:20">
      <c r="Q7724">
        <v>0.578854166666667</v>
      </c>
      <c r="R7724">
        <v>1</v>
      </c>
      <c r="S7724" t="s">
        <v>8458</v>
      </c>
      <c r="T7724" t="s">
        <v>3129</v>
      </c>
    </row>
    <row r="7725" spans="17:20">
      <c r="Q7725">
        <v>0.57886574074074104</v>
      </c>
      <c r="R7725">
        <v>1</v>
      </c>
      <c r="S7725" t="s">
        <v>8459</v>
      </c>
      <c r="T7725" t="s">
        <v>3074</v>
      </c>
    </row>
    <row r="7726" spans="17:20">
      <c r="Q7726">
        <v>0.57887731481481497</v>
      </c>
      <c r="R7726">
        <v>1</v>
      </c>
      <c r="S7726" t="s">
        <v>8460</v>
      </c>
      <c r="T7726" t="s">
        <v>3075</v>
      </c>
    </row>
    <row r="7727" spans="17:20">
      <c r="Q7727">
        <v>0.57901620370370399</v>
      </c>
      <c r="R7727">
        <v>2</v>
      </c>
      <c r="S7727" t="s">
        <v>3481</v>
      </c>
      <c r="T7727" t="s">
        <v>3129</v>
      </c>
    </row>
    <row r="7728" spans="17:20">
      <c r="Q7728">
        <v>0.57901620370370399</v>
      </c>
      <c r="R7728">
        <v>1</v>
      </c>
      <c r="S7728" t="s">
        <v>8461</v>
      </c>
      <c r="T7728" t="s">
        <v>3075</v>
      </c>
    </row>
    <row r="7729" spans="17:20">
      <c r="Q7729">
        <v>0.57903935185185196</v>
      </c>
      <c r="R7729">
        <v>3</v>
      </c>
      <c r="S7729" t="s">
        <v>8462</v>
      </c>
      <c r="T7729" t="s">
        <v>3075</v>
      </c>
    </row>
    <row r="7730" spans="17:20">
      <c r="Q7730">
        <v>0.57909722222222204</v>
      </c>
      <c r="R7730">
        <v>1</v>
      </c>
      <c r="S7730" t="s">
        <v>3492</v>
      </c>
      <c r="T7730" t="s">
        <v>3071</v>
      </c>
    </row>
    <row r="7731" spans="17:20">
      <c r="Q7731">
        <v>0.57912037037037001</v>
      </c>
      <c r="R7731">
        <v>4</v>
      </c>
      <c r="S7731" t="s">
        <v>8463</v>
      </c>
      <c r="T7731" t="s">
        <v>3075</v>
      </c>
    </row>
    <row r="7732" spans="17:20">
      <c r="Q7732">
        <v>0.57915509259259301</v>
      </c>
      <c r="R7732">
        <v>1</v>
      </c>
      <c r="S7732" t="s">
        <v>8464</v>
      </c>
      <c r="T7732" t="s">
        <v>3075</v>
      </c>
    </row>
    <row r="7733" spans="17:20">
      <c r="Q7733">
        <v>0.57920138888888895</v>
      </c>
      <c r="R7733">
        <v>2</v>
      </c>
      <c r="S7733" t="s">
        <v>8465</v>
      </c>
      <c r="T7733" t="s">
        <v>3075</v>
      </c>
    </row>
    <row r="7734" spans="17:20">
      <c r="Q7734">
        <v>0.57923611111111095</v>
      </c>
      <c r="R7734">
        <v>1</v>
      </c>
      <c r="S7734" t="s">
        <v>8466</v>
      </c>
      <c r="T7734" t="s">
        <v>3075</v>
      </c>
    </row>
    <row r="7735" spans="17:20">
      <c r="Q7735">
        <v>0.57924768518518499</v>
      </c>
      <c r="R7735">
        <v>1</v>
      </c>
      <c r="S7735" t="s">
        <v>4662</v>
      </c>
      <c r="T7735" t="s">
        <v>3071</v>
      </c>
    </row>
    <row r="7736" spans="17:20">
      <c r="Q7736">
        <v>0.57925925925925903</v>
      </c>
      <c r="R7736">
        <v>1</v>
      </c>
      <c r="S7736" t="s">
        <v>8467</v>
      </c>
      <c r="T7736" t="s">
        <v>3075</v>
      </c>
    </row>
    <row r="7737" spans="17:20">
      <c r="Q7737">
        <v>0.579282407407407</v>
      </c>
      <c r="R7737">
        <v>1</v>
      </c>
      <c r="S7737" t="s">
        <v>8468</v>
      </c>
      <c r="T7737" t="s">
        <v>3075</v>
      </c>
    </row>
    <row r="7738" spans="17:20">
      <c r="Q7738">
        <v>0.57943287037036995</v>
      </c>
      <c r="R7738">
        <v>2</v>
      </c>
      <c r="S7738" t="s">
        <v>8469</v>
      </c>
      <c r="T7738" t="s">
        <v>3070</v>
      </c>
    </row>
    <row r="7739" spans="17:20">
      <c r="Q7739">
        <v>0.57949074074074103</v>
      </c>
      <c r="R7739">
        <v>2</v>
      </c>
      <c r="S7739" t="s">
        <v>8470</v>
      </c>
      <c r="T7739" t="s">
        <v>3075</v>
      </c>
    </row>
    <row r="7740" spans="17:20">
      <c r="Q7740">
        <v>0.57950231481481496</v>
      </c>
      <c r="R7740">
        <v>2</v>
      </c>
      <c r="S7740" t="s">
        <v>4022</v>
      </c>
      <c r="T7740" t="s">
        <v>3071</v>
      </c>
    </row>
    <row r="7741" spans="17:20">
      <c r="Q7741">
        <v>0.57952546296296303</v>
      </c>
      <c r="R7741">
        <v>1</v>
      </c>
      <c r="S7741" t="s">
        <v>8471</v>
      </c>
      <c r="T7741" t="s">
        <v>3075</v>
      </c>
    </row>
    <row r="7742" spans="17:20">
      <c r="Q7742">
        <v>0.57961805555555601</v>
      </c>
      <c r="R7742">
        <v>1</v>
      </c>
      <c r="S7742" t="s">
        <v>8472</v>
      </c>
      <c r="T7742" t="s">
        <v>3071</v>
      </c>
    </row>
    <row r="7743" spans="17:20">
      <c r="Q7743">
        <v>0.57961805555555601</v>
      </c>
      <c r="R7743">
        <v>2</v>
      </c>
      <c r="S7743" t="s">
        <v>423</v>
      </c>
      <c r="T7743" t="s">
        <v>3071</v>
      </c>
    </row>
    <row r="7744" spans="17:20">
      <c r="Q7744">
        <v>0.57964120370370398</v>
      </c>
      <c r="R7744">
        <v>1</v>
      </c>
      <c r="S7744" t="s">
        <v>8473</v>
      </c>
      <c r="T7744" t="s">
        <v>3075</v>
      </c>
    </row>
    <row r="7745" spans="17:20">
      <c r="Q7745">
        <v>0.57968750000000002</v>
      </c>
      <c r="R7745">
        <v>1</v>
      </c>
      <c r="S7745" t="s">
        <v>8474</v>
      </c>
      <c r="T7745" t="s">
        <v>3071</v>
      </c>
    </row>
    <row r="7746" spans="17:20">
      <c r="Q7746">
        <v>0.57972222222222203</v>
      </c>
      <c r="R7746">
        <v>1</v>
      </c>
      <c r="S7746" t="s">
        <v>3780</v>
      </c>
      <c r="T7746" t="s">
        <v>3127</v>
      </c>
    </row>
    <row r="7747" spans="17:20">
      <c r="Q7747">
        <v>0.57982638888888904</v>
      </c>
      <c r="R7747">
        <v>2</v>
      </c>
      <c r="S7747" t="s">
        <v>8475</v>
      </c>
      <c r="T7747" t="s">
        <v>3071</v>
      </c>
    </row>
    <row r="7748" spans="17:20">
      <c r="Q7748">
        <v>0.57984953703703701</v>
      </c>
      <c r="R7748">
        <v>3</v>
      </c>
      <c r="S7748" t="s">
        <v>2562</v>
      </c>
      <c r="T7748" t="s">
        <v>3074</v>
      </c>
    </row>
    <row r="7749" spans="17:20">
      <c r="Q7749">
        <v>0.57986111111111105</v>
      </c>
      <c r="R7749">
        <v>3</v>
      </c>
      <c r="S7749" t="s">
        <v>2562</v>
      </c>
      <c r="T7749" t="s">
        <v>3074</v>
      </c>
    </row>
    <row r="7750" spans="17:20">
      <c r="Q7750">
        <v>0.57987268518518498</v>
      </c>
      <c r="R7750">
        <v>4</v>
      </c>
      <c r="S7750" t="s">
        <v>8476</v>
      </c>
      <c r="T7750" t="s">
        <v>3075</v>
      </c>
    </row>
    <row r="7751" spans="17:20">
      <c r="Q7751">
        <v>0.57991898148148102</v>
      </c>
      <c r="R7751">
        <v>1</v>
      </c>
      <c r="S7751" t="s">
        <v>8477</v>
      </c>
      <c r="T7751" t="s">
        <v>3075</v>
      </c>
    </row>
    <row r="7752" spans="17:20">
      <c r="Q7752">
        <v>0.57991898148148102</v>
      </c>
      <c r="R7752">
        <v>1</v>
      </c>
      <c r="S7752" t="s">
        <v>2562</v>
      </c>
      <c r="T7752" t="s">
        <v>3075</v>
      </c>
    </row>
    <row r="7753" spans="17:20">
      <c r="Q7753">
        <v>0.57994212962962999</v>
      </c>
      <c r="R7753">
        <v>1</v>
      </c>
      <c r="S7753" t="s">
        <v>8478</v>
      </c>
      <c r="T7753" t="s">
        <v>3074</v>
      </c>
    </row>
    <row r="7754" spans="17:20">
      <c r="Q7754">
        <v>0.57994212962962999</v>
      </c>
      <c r="R7754">
        <v>2</v>
      </c>
      <c r="S7754" t="s">
        <v>8479</v>
      </c>
      <c r="T7754" t="s">
        <v>3075</v>
      </c>
    </row>
    <row r="7755" spans="17:20">
      <c r="Q7755">
        <v>0.57996527777777795</v>
      </c>
      <c r="R7755">
        <v>2</v>
      </c>
      <c r="S7755" t="s">
        <v>4035</v>
      </c>
      <c r="T7755" t="s">
        <v>3129</v>
      </c>
    </row>
    <row r="7756" spans="17:20">
      <c r="Q7756">
        <v>0.58005787037037004</v>
      </c>
      <c r="R7756">
        <v>1</v>
      </c>
      <c r="S7756" t="s">
        <v>8480</v>
      </c>
      <c r="T7756" t="s">
        <v>3074</v>
      </c>
    </row>
    <row r="7757" spans="17:20">
      <c r="Q7757">
        <v>0.58009259259259305</v>
      </c>
      <c r="R7757">
        <v>1</v>
      </c>
      <c r="S7757" t="s">
        <v>8481</v>
      </c>
      <c r="T7757" t="s">
        <v>3071</v>
      </c>
    </row>
    <row r="7758" spans="17:20">
      <c r="Q7758">
        <v>0.58009259259259305</v>
      </c>
      <c r="R7758">
        <v>1</v>
      </c>
      <c r="S7758" t="s">
        <v>8482</v>
      </c>
      <c r="T7758" t="s">
        <v>3129</v>
      </c>
    </row>
    <row r="7759" spans="17:20">
      <c r="Q7759">
        <v>0.58063657407407399</v>
      </c>
      <c r="R7759">
        <v>4</v>
      </c>
      <c r="S7759" t="s">
        <v>8483</v>
      </c>
      <c r="T7759" t="s">
        <v>3075</v>
      </c>
    </row>
    <row r="7760" spans="17:20">
      <c r="Q7760">
        <v>0.58065972222222195</v>
      </c>
      <c r="R7760">
        <v>1</v>
      </c>
      <c r="S7760" t="s">
        <v>8484</v>
      </c>
      <c r="T7760" t="s">
        <v>3129</v>
      </c>
    </row>
    <row r="7761" spans="17:20">
      <c r="Q7761">
        <v>0.58065972222222195</v>
      </c>
      <c r="R7761">
        <v>2</v>
      </c>
      <c r="S7761" t="s">
        <v>8485</v>
      </c>
      <c r="T7761" t="s">
        <v>3074</v>
      </c>
    </row>
    <row r="7762" spans="17:20">
      <c r="Q7762">
        <v>0.58067129629629599</v>
      </c>
      <c r="R7762">
        <v>1</v>
      </c>
      <c r="S7762" t="s">
        <v>8486</v>
      </c>
      <c r="T7762" t="s">
        <v>3075</v>
      </c>
    </row>
    <row r="7763" spans="17:20">
      <c r="Q7763">
        <v>0.58076388888888897</v>
      </c>
      <c r="R7763">
        <v>3</v>
      </c>
      <c r="S7763" t="s">
        <v>8487</v>
      </c>
      <c r="T7763" t="s">
        <v>3075</v>
      </c>
    </row>
    <row r="7764" spans="17:20">
      <c r="Q7764">
        <v>0.58077546296296301</v>
      </c>
      <c r="R7764">
        <v>1</v>
      </c>
      <c r="S7764" t="s">
        <v>3278</v>
      </c>
      <c r="T7764" t="s">
        <v>3070</v>
      </c>
    </row>
    <row r="7765" spans="17:20">
      <c r="Q7765">
        <v>0.58078703703703705</v>
      </c>
      <c r="R7765">
        <v>1</v>
      </c>
      <c r="S7765" t="s">
        <v>8488</v>
      </c>
      <c r="T7765" t="s">
        <v>3129</v>
      </c>
    </row>
    <row r="7766" spans="17:20">
      <c r="Q7766">
        <v>0.58081018518518501</v>
      </c>
      <c r="R7766">
        <v>4</v>
      </c>
      <c r="S7766" t="s">
        <v>8489</v>
      </c>
      <c r="T7766" t="s">
        <v>3070</v>
      </c>
    </row>
    <row r="7767" spans="17:20">
      <c r="Q7767">
        <v>0.58082175925925905</v>
      </c>
      <c r="R7767">
        <v>1</v>
      </c>
      <c r="S7767" t="s">
        <v>8490</v>
      </c>
      <c r="T7767" t="s">
        <v>3071</v>
      </c>
    </row>
    <row r="7768" spans="17:20">
      <c r="Q7768">
        <v>0.58087962962963002</v>
      </c>
      <c r="R7768">
        <v>1</v>
      </c>
      <c r="S7768" t="s">
        <v>8491</v>
      </c>
      <c r="T7768" t="s">
        <v>3129</v>
      </c>
    </row>
    <row r="7769" spans="17:20">
      <c r="Q7769">
        <v>0.58096064814814796</v>
      </c>
      <c r="R7769">
        <v>1</v>
      </c>
      <c r="S7769" t="s">
        <v>8492</v>
      </c>
      <c r="T7769" t="s">
        <v>3070</v>
      </c>
    </row>
    <row r="7770" spans="17:20">
      <c r="Q7770">
        <v>0.580972222222222</v>
      </c>
      <c r="R7770">
        <v>3</v>
      </c>
      <c r="S7770" t="s">
        <v>3824</v>
      </c>
      <c r="T7770" t="s">
        <v>3129</v>
      </c>
    </row>
    <row r="7771" spans="17:20">
      <c r="Q7771">
        <v>0.58103009259259297</v>
      </c>
      <c r="R7771">
        <v>3</v>
      </c>
      <c r="S7771" t="s">
        <v>8493</v>
      </c>
      <c r="T7771" t="s">
        <v>3075</v>
      </c>
    </row>
    <row r="7772" spans="17:20">
      <c r="Q7772">
        <v>0.58109953703703698</v>
      </c>
      <c r="R7772">
        <v>1</v>
      </c>
      <c r="S7772" t="s">
        <v>8494</v>
      </c>
      <c r="T7772" t="s">
        <v>3077</v>
      </c>
    </row>
    <row r="7773" spans="17:20">
      <c r="Q7773">
        <v>0.58114583333333303</v>
      </c>
      <c r="R7773">
        <v>1</v>
      </c>
      <c r="S7773" t="s">
        <v>8495</v>
      </c>
      <c r="T7773" t="s">
        <v>3070</v>
      </c>
    </row>
    <row r="7774" spans="17:20">
      <c r="Q7774">
        <v>0.58126157407407397</v>
      </c>
      <c r="R7774">
        <v>1</v>
      </c>
      <c r="S7774" t="s">
        <v>8496</v>
      </c>
      <c r="T7774" t="s">
        <v>3074</v>
      </c>
    </row>
    <row r="7775" spans="17:20">
      <c r="Q7775">
        <v>0.58150462962963001</v>
      </c>
      <c r="R7775">
        <v>1</v>
      </c>
      <c r="S7775" t="s">
        <v>7852</v>
      </c>
      <c r="T7775" t="s">
        <v>3129</v>
      </c>
    </row>
    <row r="7776" spans="17:20">
      <c r="Q7776">
        <v>0.58158564814814795</v>
      </c>
      <c r="R7776">
        <v>1</v>
      </c>
      <c r="S7776" t="s">
        <v>8497</v>
      </c>
      <c r="T7776" t="s">
        <v>3075</v>
      </c>
    </row>
    <row r="7777" spans="17:20">
      <c r="Q7777">
        <v>0.58158564814814795</v>
      </c>
      <c r="R7777">
        <v>1</v>
      </c>
      <c r="S7777" t="s">
        <v>4097</v>
      </c>
      <c r="T7777" t="s">
        <v>3074</v>
      </c>
    </row>
    <row r="7778" spans="17:20">
      <c r="Q7778">
        <v>0.58163194444444399</v>
      </c>
      <c r="R7778">
        <v>2</v>
      </c>
      <c r="S7778" t="s">
        <v>8498</v>
      </c>
      <c r="T7778" t="s">
        <v>3075</v>
      </c>
    </row>
    <row r="7779" spans="17:20">
      <c r="Q7779">
        <v>0.58165509259259296</v>
      </c>
      <c r="R7779">
        <v>1</v>
      </c>
      <c r="S7779" t="s">
        <v>8499</v>
      </c>
      <c r="T7779" t="s">
        <v>3075</v>
      </c>
    </row>
    <row r="7780" spans="17:20">
      <c r="Q7780">
        <v>0.58172453703703697</v>
      </c>
      <c r="R7780">
        <v>1</v>
      </c>
      <c r="S7780" t="s">
        <v>8500</v>
      </c>
      <c r="T7780" t="s">
        <v>3072</v>
      </c>
    </row>
    <row r="7781" spans="17:20">
      <c r="Q7781">
        <v>0.58185185185185195</v>
      </c>
      <c r="R7781">
        <v>2</v>
      </c>
      <c r="S7781" t="s">
        <v>8501</v>
      </c>
      <c r="T7781" t="s">
        <v>3075</v>
      </c>
    </row>
    <row r="7782" spans="17:20">
      <c r="Q7782">
        <v>0.58187500000000003</v>
      </c>
      <c r="R7782">
        <v>1</v>
      </c>
      <c r="S7782" t="s">
        <v>8502</v>
      </c>
      <c r="T7782" t="s">
        <v>3075</v>
      </c>
    </row>
    <row r="7783" spans="17:20">
      <c r="Q7783">
        <v>0.581898148148148</v>
      </c>
      <c r="R7783">
        <v>1</v>
      </c>
      <c r="S7783" t="s">
        <v>8503</v>
      </c>
      <c r="T7783" t="s">
        <v>3075</v>
      </c>
    </row>
    <row r="7784" spans="17:20">
      <c r="Q7784">
        <v>0.58190972222222204</v>
      </c>
      <c r="R7784">
        <v>1</v>
      </c>
      <c r="S7784" t="s">
        <v>8504</v>
      </c>
      <c r="T7784" t="s">
        <v>3075</v>
      </c>
    </row>
    <row r="7785" spans="17:20">
      <c r="Q7785">
        <v>0.58196759259259301</v>
      </c>
      <c r="R7785">
        <v>1</v>
      </c>
      <c r="S7785" t="s">
        <v>8505</v>
      </c>
      <c r="T7785" t="s">
        <v>3075</v>
      </c>
    </row>
    <row r="7786" spans="17:20">
      <c r="Q7786">
        <v>0.58199074074074097</v>
      </c>
      <c r="R7786">
        <v>1</v>
      </c>
      <c r="S7786" t="s">
        <v>8506</v>
      </c>
      <c r="T7786" t="s">
        <v>3075</v>
      </c>
    </row>
    <row r="7787" spans="17:20">
      <c r="Q7787">
        <v>0.58201388888888905</v>
      </c>
      <c r="R7787">
        <v>2</v>
      </c>
      <c r="S7787" t="s">
        <v>8507</v>
      </c>
      <c r="T7787" t="s">
        <v>3075</v>
      </c>
    </row>
    <row r="7788" spans="17:20">
      <c r="Q7788">
        <v>0.58202546296296298</v>
      </c>
      <c r="R7788">
        <v>1</v>
      </c>
      <c r="S7788" t="s">
        <v>8322</v>
      </c>
      <c r="T7788" t="s">
        <v>3077</v>
      </c>
    </row>
    <row r="7789" spans="17:20">
      <c r="Q7789">
        <v>0.58204861111111095</v>
      </c>
      <c r="R7789">
        <v>1</v>
      </c>
      <c r="S7789" t="s">
        <v>8508</v>
      </c>
      <c r="T7789" t="s">
        <v>3076</v>
      </c>
    </row>
    <row r="7790" spans="17:20">
      <c r="Q7790">
        <v>0.58207175925925903</v>
      </c>
      <c r="R7790">
        <v>3</v>
      </c>
      <c r="S7790" t="s">
        <v>4035</v>
      </c>
      <c r="T7790" t="s">
        <v>3071</v>
      </c>
    </row>
    <row r="7791" spans="17:20">
      <c r="Q7791">
        <v>0.58210648148148103</v>
      </c>
      <c r="R7791">
        <v>1</v>
      </c>
      <c r="S7791" t="s">
        <v>8509</v>
      </c>
      <c r="T7791" t="s">
        <v>3071</v>
      </c>
    </row>
    <row r="7792" spans="17:20">
      <c r="Q7792">
        <v>0.58218749999999997</v>
      </c>
      <c r="R7792">
        <v>2</v>
      </c>
      <c r="S7792" t="s">
        <v>8510</v>
      </c>
      <c r="T7792" t="s">
        <v>3070</v>
      </c>
    </row>
    <row r="7793" spans="17:20">
      <c r="Q7793">
        <v>0.58221064814814805</v>
      </c>
      <c r="R7793">
        <v>1</v>
      </c>
      <c r="S7793" t="s">
        <v>8511</v>
      </c>
      <c r="T7793" t="s">
        <v>3129</v>
      </c>
    </row>
    <row r="7794" spans="17:20">
      <c r="Q7794">
        <v>0.58222222222222197</v>
      </c>
      <c r="R7794">
        <v>1</v>
      </c>
      <c r="S7794" t="s">
        <v>3262</v>
      </c>
      <c r="T7794" t="s">
        <v>3070</v>
      </c>
    </row>
    <row r="7795" spans="17:20">
      <c r="Q7795">
        <v>0.58222222222222197</v>
      </c>
      <c r="R7795">
        <v>1</v>
      </c>
      <c r="S7795" t="s">
        <v>3288</v>
      </c>
      <c r="T7795" t="s">
        <v>3075</v>
      </c>
    </row>
    <row r="7796" spans="17:20">
      <c r="Q7796">
        <v>0.58223379629629601</v>
      </c>
      <c r="R7796">
        <v>1</v>
      </c>
      <c r="S7796" t="s">
        <v>8512</v>
      </c>
      <c r="T7796" t="s">
        <v>3070</v>
      </c>
    </row>
    <row r="7797" spans="17:20">
      <c r="Q7797">
        <v>0.58229166666666698</v>
      </c>
      <c r="R7797">
        <v>1</v>
      </c>
      <c r="S7797" t="s">
        <v>8513</v>
      </c>
      <c r="T7797" t="s">
        <v>3070</v>
      </c>
    </row>
    <row r="7798" spans="17:20">
      <c r="Q7798">
        <v>0.58231481481481495</v>
      </c>
      <c r="R7798">
        <v>1</v>
      </c>
      <c r="S7798" t="s">
        <v>8514</v>
      </c>
      <c r="T7798" t="s">
        <v>3074</v>
      </c>
    </row>
    <row r="7799" spans="17:20">
      <c r="Q7799">
        <v>0.58240740740740704</v>
      </c>
      <c r="R7799">
        <v>1</v>
      </c>
      <c r="S7799" t="s">
        <v>8515</v>
      </c>
      <c r="T7799" t="s">
        <v>3070</v>
      </c>
    </row>
    <row r="7800" spans="17:20">
      <c r="Q7800">
        <v>0.58246527777777801</v>
      </c>
      <c r="R7800">
        <v>2</v>
      </c>
      <c r="S7800" t="s">
        <v>3787</v>
      </c>
      <c r="T7800" t="s">
        <v>3072</v>
      </c>
    </row>
    <row r="7801" spans="17:20">
      <c r="Q7801">
        <v>0.58248842592592598</v>
      </c>
      <c r="R7801">
        <v>1</v>
      </c>
      <c r="S7801" t="s">
        <v>8516</v>
      </c>
      <c r="T7801" t="s">
        <v>3127</v>
      </c>
    </row>
    <row r="7802" spans="17:20">
      <c r="Q7802">
        <v>0.58265046296296297</v>
      </c>
      <c r="R7802">
        <v>2</v>
      </c>
      <c r="S7802" t="s">
        <v>8517</v>
      </c>
      <c r="T7802" t="s">
        <v>3129</v>
      </c>
    </row>
    <row r="7803" spans="17:20">
      <c r="Q7803">
        <v>0.58275462962962998</v>
      </c>
      <c r="R7803">
        <v>2</v>
      </c>
      <c r="S7803" t="s">
        <v>8518</v>
      </c>
      <c r="T7803" t="s">
        <v>3075</v>
      </c>
    </row>
    <row r="7804" spans="17:20">
      <c r="Q7804">
        <v>0.58277777777777795</v>
      </c>
      <c r="R7804">
        <v>1</v>
      </c>
      <c r="S7804" t="s">
        <v>8519</v>
      </c>
      <c r="T7804" t="s">
        <v>3075</v>
      </c>
    </row>
    <row r="7805" spans="17:20">
      <c r="Q7805">
        <v>0.58278935185185199</v>
      </c>
      <c r="R7805">
        <v>3</v>
      </c>
      <c r="S7805" t="s">
        <v>3527</v>
      </c>
      <c r="T7805" t="s">
        <v>3127</v>
      </c>
    </row>
    <row r="7806" spans="17:20">
      <c r="Q7806">
        <v>0.58280092592592603</v>
      </c>
      <c r="R7806">
        <v>1</v>
      </c>
      <c r="S7806" t="s">
        <v>8520</v>
      </c>
      <c r="T7806" t="s">
        <v>3075</v>
      </c>
    </row>
    <row r="7807" spans="17:20">
      <c r="Q7807">
        <v>0.58282407407407399</v>
      </c>
      <c r="R7807">
        <v>2</v>
      </c>
      <c r="S7807" t="s">
        <v>8521</v>
      </c>
      <c r="T7807" t="s">
        <v>3129</v>
      </c>
    </row>
    <row r="7808" spans="17:20">
      <c r="Q7808">
        <v>0.58291666666666697</v>
      </c>
      <c r="R7808">
        <v>1</v>
      </c>
      <c r="S7808" t="s">
        <v>8522</v>
      </c>
      <c r="T7808" t="s">
        <v>3081</v>
      </c>
    </row>
    <row r="7809" spans="17:20">
      <c r="Q7809">
        <v>0.58293981481481505</v>
      </c>
      <c r="R7809">
        <v>1</v>
      </c>
      <c r="S7809" t="s">
        <v>2358</v>
      </c>
      <c r="T7809" t="s">
        <v>3126</v>
      </c>
    </row>
    <row r="7810" spans="17:20">
      <c r="Q7810">
        <v>0.58297453703703705</v>
      </c>
      <c r="R7810">
        <v>5</v>
      </c>
      <c r="S7810" t="s">
        <v>8523</v>
      </c>
      <c r="T7810" t="s">
        <v>3071</v>
      </c>
    </row>
    <row r="7811" spans="17:20">
      <c r="Q7811">
        <v>0.58297453703703705</v>
      </c>
      <c r="R7811">
        <v>3</v>
      </c>
      <c r="S7811" t="s">
        <v>8524</v>
      </c>
      <c r="T7811" t="s">
        <v>3072</v>
      </c>
    </row>
    <row r="7812" spans="17:20">
      <c r="Q7812">
        <v>0.58300925925925895</v>
      </c>
      <c r="R7812">
        <v>2</v>
      </c>
      <c r="S7812" t="s">
        <v>8525</v>
      </c>
      <c r="T7812" t="s">
        <v>3076</v>
      </c>
    </row>
    <row r="7813" spans="17:20">
      <c r="Q7813">
        <v>0.58311342592592597</v>
      </c>
      <c r="R7813">
        <v>1</v>
      </c>
      <c r="S7813" t="s">
        <v>2562</v>
      </c>
      <c r="T7813" t="s">
        <v>3129</v>
      </c>
    </row>
    <row r="7814" spans="17:20">
      <c r="Q7814">
        <v>0.58317129629629605</v>
      </c>
      <c r="R7814">
        <v>1</v>
      </c>
      <c r="S7814" t="s">
        <v>8526</v>
      </c>
      <c r="T7814" t="s">
        <v>3071</v>
      </c>
    </row>
    <row r="7815" spans="17:20">
      <c r="Q7815">
        <v>0.58327546296296295</v>
      </c>
      <c r="R7815">
        <v>1</v>
      </c>
      <c r="S7815" t="s">
        <v>8527</v>
      </c>
      <c r="T7815" t="s">
        <v>3070</v>
      </c>
    </row>
    <row r="7816" spans="17:20">
      <c r="Q7816">
        <v>0.58331018518518496</v>
      </c>
      <c r="R7816">
        <v>1</v>
      </c>
      <c r="S7816" t="s">
        <v>3440</v>
      </c>
      <c r="T7816" t="s">
        <v>3127</v>
      </c>
    </row>
    <row r="7817" spans="17:20">
      <c r="Q7817">
        <v>0.583356481481481</v>
      </c>
      <c r="R7817">
        <v>4</v>
      </c>
      <c r="S7817" t="s">
        <v>8528</v>
      </c>
      <c r="T7817" t="s">
        <v>3075</v>
      </c>
    </row>
    <row r="7818" spans="17:20">
      <c r="Q7818">
        <v>0.58342592592592601</v>
      </c>
      <c r="R7818">
        <v>1</v>
      </c>
      <c r="S7818" t="s">
        <v>3222</v>
      </c>
      <c r="T7818" t="s">
        <v>3075</v>
      </c>
    </row>
    <row r="7819" spans="17:20">
      <c r="Q7819">
        <v>0.58361111111111097</v>
      </c>
      <c r="R7819">
        <v>2</v>
      </c>
      <c r="S7819" t="s">
        <v>8529</v>
      </c>
      <c r="T7819" t="s">
        <v>3075</v>
      </c>
    </row>
    <row r="7820" spans="17:20">
      <c r="Q7820">
        <v>0.58366898148148105</v>
      </c>
      <c r="R7820">
        <v>1</v>
      </c>
      <c r="S7820" t="s">
        <v>8530</v>
      </c>
      <c r="T7820" t="s">
        <v>3075</v>
      </c>
    </row>
    <row r="7821" spans="17:20">
      <c r="Q7821">
        <v>0.58371527777777799</v>
      </c>
      <c r="R7821">
        <v>1</v>
      </c>
      <c r="S7821" t="s">
        <v>8531</v>
      </c>
      <c r="T7821" t="s">
        <v>3074</v>
      </c>
    </row>
    <row r="7822" spans="17:20">
      <c r="Q7822">
        <v>0.58371527777777799</v>
      </c>
      <c r="R7822">
        <v>1</v>
      </c>
      <c r="S7822" t="s">
        <v>8532</v>
      </c>
      <c r="T7822" t="s">
        <v>3071</v>
      </c>
    </row>
    <row r="7823" spans="17:20">
      <c r="Q7823">
        <v>0.58379629629629604</v>
      </c>
      <c r="R7823">
        <v>1</v>
      </c>
      <c r="S7823" t="s">
        <v>2058</v>
      </c>
      <c r="T7823" t="s">
        <v>3074</v>
      </c>
    </row>
    <row r="7824" spans="17:20">
      <c r="Q7824">
        <v>0.58384259259259297</v>
      </c>
      <c r="R7824">
        <v>2</v>
      </c>
      <c r="S7824" t="s">
        <v>3225</v>
      </c>
      <c r="T7824" t="s">
        <v>3072</v>
      </c>
    </row>
    <row r="7825" spans="17:20">
      <c r="Q7825">
        <v>0.58394675925925899</v>
      </c>
      <c r="R7825">
        <v>1</v>
      </c>
      <c r="S7825" t="s">
        <v>8533</v>
      </c>
      <c r="T7825" t="s">
        <v>3075</v>
      </c>
    </row>
    <row r="7826" spans="17:20">
      <c r="Q7826">
        <v>0.58395833333333302</v>
      </c>
      <c r="R7826">
        <v>1</v>
      </c>
      <c r="S7826" t="s">
        <v>4544</v>
      </c>
      <c r="T7826" t="s">
        <v>3074</v>
      </c>
    </row>
    <row r="7827" spans="17:20">
      <c r="Q7827">
        <v>0.58402777777777803</v>
      </c>
      <c r="R7827">
        <v>1</v>
      </c>
      <c r="S7827" t="s">
        <v>8534</v>
      </c>
      <c r="T7827" t="s">
        <v>3074</v>
      </c>
    </row>
    <row r="7828" spans="17:20">
      <c r="Q7828">
        <v>0.584050925925926</v>
      </c>
      <c r="R7828">
        <v>1</v>
      </c>
      <c r="S7828" t="s">
        <v>8535</v>
      </c>
      <c r="T7828" t="s">
        <v>3077</v>
      </c>
    </row>
    <row r="7829" spans="17:20">
      <c r="Q7829">
        <v>0.58408564814814801</v>
      </c>
      <c r="R7829">
        <v>3</v>
      </c>
      <c r="S7829" t="s">
        <v>8536</v>
      </c>
      <c r="T7829" t="s">
        <v>3081</v>
      </c>
    </row>
    <row r="7830" spans="17:20">
      <c r="Q7830">
        <v>0.58416666666666694</v>
      </c>
      <c r="R7830">
        <v>1</v>
      </c>
      <c r="S7830" t="s">
        <v>8537</v>
      </c>
      <c r="T7830" t="s">
        <v>3075</v>
      </c>
    </row>
    <row r="7831" spans="17:20">
      <c r="Q7831">
        <v>0.584247685185185</v>
      </c>
      <c r="R7831">
        <v>4</v>
      </c>
      <c r="S7831" t="s">
        <v>8538</v>
      </c>
      <c r="T7831" t="s">
        <v>3075</v>
      </c>
    </row>
    <row r="7832" spans="17:20">
      <c r="Q7832">
        <v>0.58427083333333296</v>
      </c>
      <c r="R7832">
        <v>2</v>
      </c>
      <c r="S7832" t="s">
        <v>8539</v>
      </c>
      <c r="T7832" t="s">
        <v>3075</v>
      </c>
    </row>
    <row r="7833" spans="17:20">
      <c r="Q7833">
        <v>0.584282407407407</v>
      </c>
      <c r="R7833">
        <v>1</v>
      </c>
      <c r="S7833" t="s">
        <v>8540</v>
      </c>
      <c r="T7833" t="s">
        <v>3075</v>
      </c>
    </row>
    <row r="7834" spans="17:20">
      <c r="Q7834">
        <v>0.58434027777777797</v>
      </c>
      <c r="R7834">
        <v>1</v>
      </c>
      <c r="S7834" t="s">
        <v>8541</v>
      </c>
      <c r="T7834" t="s">
        <v>3075</v>
      </c>
    </row>
    <row r="7835" spans="17:20">
      <c r="Q7835">
        <v>0.58437499999999998</v>
      </c>
      <c r="R7835">
        <v>2</v>
      </c>
      <c r="S7835" t="s">
        <v>8542</v>
      </c>
      <c r="T7835" t="s">
        <v>3075</v>
      </c>
    </row>
    <row r="7836" spans="17:20">
      <c r="Q7836">
        <v>0.58438657407407402</v>
      </c>
      <c r="R7836">
        <v>2</v>
      </c>
      <c r="S7836" t="s">
        <v>8543</v>
      </c>
      <c r="T7836" t="s">
        <v>3075</v>
      </c>
    </row>
    <row r="7837" spans="17:20">
      <c r="Q7837">
        <v>0.58440972222222198</v>
      </c>
      <c r="R7837">
        <v>1</v>
      </c>
      <c r="S7837" t="s">
        <v>8544</v>
      </c>
      <c r="T7837" t="s">
        <v>3070</v>
      </c>
    </row>
    <row r="7838" spans="17:20">
      <c r="Q7838">
        <v>0.58440972222222198</v>
      </c>
      <c r="R7838">
        <v>1</v>
      </c>
      <c r="S7838" t="s">
        <v>3535</v>
      </c>
      <c r="T7838" t="s">
        <v>3074</v>
      </c>
    </row>
    <row r="7839" spans="17:20">
      <c r="Q7839">
        <v>0.58456018518518504</v>
      </c>
      <c r="R7839">
        <v>2</v>
      </c>
      <c r="S7839" t="s">
        <v>8545</v>
      </c>
      <c r="T7839" t="s">
        <v>3081</v>
      </c>
    </row>
    <row r="7840" spans="17:20">
      <c r="Q7840">
        <v>0.58458333333333301</v>
      </c>
      <c r="R7840">
        <v>1</v>
      </c>
      <c r="S7840" t="s">
        <v>8546</v>
      </c>
      <c r="T7840" t="s">
        <v>3075</v>
      </c>
    </row>
    <row r="7841" spans="17:20">
      <c r="Q7841">
        <v>0.58459490740740705</v>
      </c>
      <c r="R7841">
        <v>1</v>
      </c>
      <c r="S7841" t="s">
        <v>8547</v>
      </c>
      <c r="T7841" t="s">
        <v>3075</v>
      </c>
    </row>
    <row r="7842" spans="17:20">
      <c r="Q7842">
        <v>0.58462962962963005</v>
      </c>
      <c r="R7842">
        <v>1</v>
      </c>
      <c r="S7842" t="s">
        <v>8548</v>
      </c>
      <c r="T7842" t="s">
        <v>3075</v>
      </c>
    </row>
    <row r="7843" spans="17:20">
      <c r="Q7843">
        <v>0.58465277777777802</v>
      </c>
      <c r="R7843">
        <v>1</v>
      </c>
      <c r="S7843" t="s">
        <v>8549</v>
      </c>
      <c r="T7843" t="s">
        <v>3075</v>
      </c>
    </row>
    <row r="7844" spans="17:20">
      <c r="Q7844">
        <v>0.58465277777777802</v>
      </c>
      <c r="R7844">
        <v>4</v>
      </c>
      <c r="S7844" t="s">
        <v>311</v>
      </c>
      <c r="T7844" t="s">
        <v>3075</v>
      </c>
    </row>
    <row r="7845" spans="17:20">
      <c r="Q7845">
        <v>0.58468750000000003</v>
      </c>
      <c r="R7845">
        <v>1</v>
      </c>
      <c r="S7845" t="s">
        <v>3504</v>
      </c>
      <c r="T7845" t="s">
        <v>3129</v>
      </c>
    </row>
    <row r="7846" spans="17:20">
      <c r="Q7846">
        <v>0.58469907407407395</v>
      </c>
      <c r="R7846">
        <v>1</v>
      </c>
      <c r="S7846" t="s">
        <v>8550</v>
      </c>
      <c r="T7846" t="s">
        <v>3075</v>
      </c>
    </row>
    <row r="7847" spans="17:20">
      <c r="Q7847">
        <v>0.58472222222222203</v>
      </c>
      <c r="R7847">
        <v>3</v>
      </c>
      <c r="S7847" t="s">
        <v>8551</v>
      </c>
      <c r="T7847" t="s">
        <v>3081</v>
      </c>
    </row>
    <row r="7848" spans="17:20">
      <c r="Q7848">
        <v>0.584780092592593</v>
      </c>
      <c r="R7848">
        <v>1</v>
      </c>
      <c r="S7848" t="s">
        <v>3529</v>
      </c>
      <c r="T7848" t="s">
        <v>3074</v>
      </c>
    </row>
    <row r="7849" spans="17:20">
      <c r="Q7849">
        <v>0.58480324074074097</v>
      </c>
      <c r="R7849">
        <v>1</v>
      </c>
      <c r="S7849" t="s">
        <v>8552</v>
      </c>
      <c r="T7849" t="s">
        <v>3074</v>
      </c>
    </row>
    <row r="7850" spans="17:20">
      <c r="Q7850">
        <v>0.58484953703703701</v>
      </c>
      <c r="R7850">
        <v>2</v>
      </c>
      <c r="S7850" t="s">
        <v>8553</v>
      </c>
      <c r="T7850" t="s">
        <v>3082</v>
      </c>
    </row>
    <row r="7851" spans="17:20">
      <c r="Q7851">
        <v>0.58496527777777796</v>
      </c>
      <c r="R7851">
        <v>1</v>
      </c>
      <c r="S7851" t="s">
        <v>142</v>
      </c>
      <c r="T7851" t="s">
        <v>3070</v>
      </c>
    </row>
    <row r="7852" spans="17:20">
      <c r="Q7852">
        <v>0.584976851851852</v>
      </c>
      <c r="R7852">
        <v>1</v>
      </c>
      <c r="S7852" t="s">
        <v>8554</v>
      </c>
      <c r="T7852" t="s">
        <v>3071</v>
      </c>
    </row>
    <row r="7853" spans="17:20">
      <c r="Q7853">
        <v>0.585011574074074</v>
      </c>
      <c r="R7853">
        <v>1</v>
      </c>
      <c r="S7853" t="s">
        <v>8555</v>
      </c>
      <c r="T7853" t="s">
        <v>3082</v>
      </c>
    </row>
    <row r="7854" spans="17:20">
      <c r="Q7854">
        <v>0.58502314814814804</v>
      </c>
      <c r="R7854">
        <v>1</v>
      </c>
      <c r="S7854" t="s">
        <v>626</v>
      </c>
      <c r="T7854" t="s">
        <v>3071</v>
      </c>
    </row>
    <row r="7855" spans="17:20">
      <c r="Q7855">
        <v>0.58504629629629601</v>
      </c>
      <c r="R7855">
        <v>1</v>
      </c>
      <c r="S7855" t="s">
        <v>8556</v>
      </c>
      <c r="T7855" t="s">
        <v>3071</v>
      </c>
    </row>
    <row r="7856" spans="17:20">
      <c r="Q7856">
        <v>0.58505787037037005</v>
      </c>
      <c r="R7856">
        <v>1</v>
      </c>
      <c r="S7856" t="s">
        <v>4428</v>
      </c>
      <c r="T7856" t="s">
        <v>3074</v>
      </c>
    </row>
    <row r="7857" spans="17:20">
      <c r="Q7857">
        <v>0.58508101851851901</v>
      </c>
      <c r="R7857">
        <v>1</v>
      </c>
      <c r="S7857" t="s">
        <v>8557</v>
      </c>
      <c r="T7857" t="s">
        <v>3071</v>
      </c>
    </row>
    <row r="7858" spans="17:20">
      <c r="Q7858">
        <v>0.58512731481481495</v>
      </c>
      <c r="R7858">
        <v>1</v>
      </c>
      <c r="S7858" t="s">
        <v>8558</v>
      </c>
      <c r="T7858" t="s">
        <v>3129</v>
      </c>
    </row>
    <row r="7859" spans="17:20">
      <c r="Q7859">
        <v>0.58515046296296302</v>
      </c>
      <c r="R7859">
        <v>1</v>
      </c>
      <c r="S7859" t="s">
        <v>3872</v>
      </c>
      <c r="T7859" t="s">
        <v>3127</v>
      </c>
    </row>
    <row r="7860" spans="17:20">
      <c r="Q7860">
        <v>0.58517361111111099</v>
      </c>
      <c r="R7860">
        <v>2</v>
      </c>
      <c r="S7860" t="s">
        <v>8559</v>
      </c>
      <c r="T7860" t="s">
        <v>3129</v>
      </c>
    </row>
    <row r="7861" spans="17:20">
      <c r="Q7861">
        <v>0.585208333333333</v>
      </c>
      <c r="R7861">
        <v>2</v>
      </c>
      <c r="S7861" t="s">
        <v>8560</v>
      </c>
      <c r="T7861" t="s">
        <v>3072</v>
      </c>
    </row>
    <row r="7862" spans="17:20">
      <c r="Q7862">
        <v>0.585208333333333</v>
      </c>
      <c r="R7862">
        <v>2</v>
      </c>
      <c r="S7862" t="s">
        <v>3892</v>
      </c>
      <c r="T7862" t="s">
        <v>3074</v>
      </c>
    </row>
    <row r="7863" spans="17:20">
      <c r="Q7863">
        <v>0.585243055555556</v>
      </c>
      <c r="R7863">
        <v>1</v>
      </c>
      <c r="S7863" t="s">
        <v>8561</v>
      </c>
      <c r="T7863" t="s">
        <v>3127</v>
      </c>
    </row>
    <row r="7864" spans="17:20">
      <c r="Q7864">
        <v>0.58528935185185205</v>
      </c>
      <c r="R7864">
        <v>4</v>
      </c>
      <c r="S7864" t="s">
        <v>8562</v>
      </c>
      <c r="T7864" t="s">
        <v>3075</v>
      </c>
    </row>
    <row r="7865" spans="17:20">
      <c r="Q7865">
        <v>0.58534722222222202</v>
      </c>
      <c r="R7865">
        <v>4</v>
      </c>
      <c r="S7865" t="s">
        <v>8563</v>
      </c>
      <c r="T7865" t="s">
        <v>3075</v>
      </c>
    </row>
    <row r="7866" spans="17:20">
      <c r="Q7866">
        <v>0.58537037037036999</v>
      </c>
      <c r="R7866">
        <v>1</v>
      </c>
      <c r="S7866" t="s">
        <v>8564</v>
      </c>
      <c r="T7866" t="s">
        <v>3075</v>
      </c>
    </row>
    <row r="7867" spans="17:20">
      <c r="Q7867">
        <v>0.585474537037037</v>
      </c>
      <c r="R7867">
        <v>2</v>
      </c>
      <c r="S7867" t="s">
        <v>8565</v>
      </c>
      <c r="T7867" t="s">
        <v>3072</v>
      </c>
    </row>
    <row r="7868" spans="17:20">
      <c r="Q7868">
        <v>0.58549768518518497</v>
      </c>
      <c r="R7868">
        <v>2</v>
      </c>
      <c r="S7868" t="s">
        <v>8566</v>
      </c>
      <c r="T7868" t="s">
        <v>3071</v>
      </c>
    </row>
    <row r="7869" spans="17:20">
      <c r="Q7869">
        <v>0.58553240740740697</v>
      </c>
      <c r="R7869">
        <v>2</v>
      </c>
      <c r="S7869" t="s">
        <v>344</v>
      </c>
      <c r="T7869" t="s">
        <v>3129</v>
      </c>
    </row>
    <row r="7870" spans="17:20">
      <c r="Q7870">
        <v>0.58555555555555605</v>
      </c>
      <c r="R7870">
        <v>2</v>
      </c>
      <c r="S7870" t="s">
        <v>344</v>
      </c>
      <c r="T7870" t="s">
        <v>3129</v>
      </c>
    </row>
    <row r="7871" spans="17:20">
      <c r="Q7871">
        <v>0.58555555555555605</v>
      </c>
      <c r="R7871">
        <v>1</v>
      </c>
      <c r="S7871" t="s">
        <v>8567</v>
      </c>
      <c r="T7871" t="s">
        <v>3071</v>
      </c>
    </row>
    <row r="7872" spans="17:20">
      <c r="Q7872">
        <v>0.58556712962962998</v>
      </c>
      <c r="R7872">
        <v>2</v>
      </c>
      <c r="S7872" t="s">
        <v>3138</v>
      </c>
      <c r="T7872" t="s">
        <v>3070</v>
      </c>
    </row>
    <row r="7873" spans="17:20">
      <c r="Q7873">
        <v>0.58563657407407399</v>
      </c>
      <c r="R7873">
        <v>1</v>
      </c>
      <c r="S7873" t="s">
        <v>8568</v>
      </c>
      <c r="T7873" t="s">
        <v>3074</v>
      </c>
    </row>
    <row r="7874" spans="17:20">
      <c r="Q7874">
        <v>0.58563657407407399</v>
      </c>
      <c r="R7874">
        <v>1</v>
      </c>
      <c r="S7874" t="s">
        <v>5265</v>
      </c>
      <c r="T7874" t="s">
        <v>3071</v>
      </c>
    </row>
    <row r="7875" spans="17:20">
      <c r="Q7875">
        <v>0.58569444444444396</v>
      </c>
      <c r="R7875">
        <v>1</v>
      </c>
      <c r="S7875" t="s">
        <v>3889</v>
      </c>
      <c r="T7875" t="s">
        <v>3071</v>
      </c>
    </row>
    <row r="7876" spans="17:20">
      <c r="Q7876">
        <v>0.58581018518518502</v>
      </c>
      <c r="R7876">
        <v>2</v>
      </c>
      <c r="S7876" t="s">
        <v>8569</v>
      </c>
      <c r="T7876" t="s">
        <v>3129</v>
      </c>
    </row>
    <row r="7877" spans="17:20">
      <c r="Q7877">
        <v>0.58584490740740702</v>
      </c>
      <c r="R7877">
        <v>2</v>
      </c>
      <c r="S7877" t="s">
        <v>8570</v>
      </c>
      <c r="T7877" t="s">
        <v>3075</v>
      </c>
    </row>
    <row r="7878" spans="17:20">
      <c r="Q7878">
        <v>0.58585648148148195</v>
      </c>
      <c r="R7878">
        <v>2</v>
      </c>
      <c r="S7878" t="s">
        <v>1128</v>
      </c>
      <c r="T7878" t="s">
        <v>3078</v>
      </c>
    </row>
    <row r="7879" spans="17:20">
      <c r="Q7879">
        <v>0.58587962962963003</v>
      </c>
      <c r="R7879">
        <v>2</v>
      </c>
      <c r="S7879" t="s">
        <v>8571</v>
      </c>
      <c r="T7879" t="s">
        <v>3075</v>
      </c>
    </row>
    <row r="7880" spans="17:20">
      <c r="Q7880">
        <v>0.58589120370370396</v>
      </c>
      <c r="R7880">
        <v>1</v>
      </c>
      <c r="S7880" t="s">
        <v>8572</v>
      </c>
      <c r="T7880" t="s">
        <v>3074</v>
      </c>
    </row>
    <row r="7881" spans="17:20">
      <c r="Q7881">
        <v>0.58589120370370396</v>
      </c>
      <c r="R7881">
        <v>1</v>
      </c>
      <c r="S7881" t="s">
        <v>8573</v>
      </c>
      <c r="T7881" t="s">
        <v>3074</v>
      </c>
    </row>
    <row r="7882" spans="17:20">
      <c r="Q7882">
        <v>0.58589120370370396</v>
      </c>
      <c r="R7882">
        <v>2</v>
      </c>
      <c r="S7882" t="s">
        <v>3831</v>
      </c>
      <c r="T7882" t="s">
        <v>3072</v>
      </c>
    </row>
    <row r="7883" spans="17:20">
      <c r="Q7883">
        <v>0.58592592592592596</v>
      </c>
      <c r="R7883">
        <v>2</v>
      </c>
      <c r="S7883" t="s">
        <v>8574</v>
      </c>
      <c r="T7883" t="s">
        <v>3071</v>
      </c>
    </row>
    <row r="7884" spans="17:20">
      <c r="Q7884">
        <v>0.5859375</v>
      </c>
      <c r="R7884">
        <v>1</v>
      </c>
      <c r="S7884" t="s">
        <v>3336</v>
      </c>
      <c r="T7884" t="s">
        <v>3086</v>
      </c>
    </row>
    <row r="7885" spans="17:20">
      <c r="Q7885">
        <v>0.58597222222222201</v>
      </c>
      <c r="R7885">
        <v>2</v>
      </c>
      <c r="S7885" t="s">
        <v>3696</v>
      </c>
      <c r="T7885" t="s">
        <v>3127</v>
      </c>
    </row>
    <row r="7886" spans="17:20">
      <c r="Q7886">
        <v>0.58603009259259298</v>
      </c>
      <c r="R7886">
        <v>1</v>
      </c>
      <c r="S7886" t="s">
        <v>8575</v>
      </c>
      <c r="T7886" t="s">
        <v>3127</v>
      </c>
    </row>
    <row r="7887" spans="17:20">
      <c r="Q7887">
        <v>0.58607638888888902</v>
      </c>
      <c r="R7887">
        <v>1</v>
      </c>
      <c r="S7887" t="s">
        <v>3189</v>
      </c>
      <c r="T7887" t="s">
        <v>3074</v>
      </c>
    </row>
    <row r="7888" spans="17:20">
      <c r="Q7888">
        <v>0.58618055555555604</v>
      </c>
      <c r="R7888">
        <v>2</v>
      </c>
      <c r="S7888" t="s">
        <v>8576</v>
      </c>
      <c r="T7888" t="s">
        <v>3072</v>
      </c>
    </row>
    <row r="7889" spans="17:20">
      <c r="Q7889">
        <v>0.586203703703704</v>
      </c>
      <c r="R7889">
        <v>1</v>
      </c>
      <c r="S7889" t="s">
        <v>3413</v>
      </c>
      <c r="T7889" t="s">
        <v>3127</v>
      </c>
    </row>
    <row r="7890" spans="17:20">
      <c r="Q7890">
        <v>0.58621527777777804</v>
      </c>
      <c r="R7890">
        <v>1</v>
      </c>
      <c r="S7890" t="s">
        <v>8577</v>
      </c>
      <c r="T7890" t="s">
        <v>3072</v>
      </c>
    </row>
    <row r="7891" spans="17:20">
      <c r="Q7891">
        <v>0.58629629629629598</v>
      </c>
      <c r="R7891">
        <v>5</v>
      </c>
      <c r="S7891" t="s">
        <v>8578</v>
      </c>
      <c r="T7891" t="s">
        <v>3070</v>
      </c>
    </row>
    <row r="7892" spans="17:20">
      <c r="Q7892">
        <v>0.58637731481481503</v>
      </c>
      <c r="R7892">
        <v>1</v>
      </c>
      <c r="S7892" t="s">
        <v>3443</v>
      </c>
      <c r="T7892" t="s">
        <v>3075</v>
      </c>
    </row>
    <row r="7893" spans="17:20">
      <c r="Q7893">
        <v>0.586400462962963</v>
      </c>
      <c r="R7893">
        <v>2</v>
      </c>
      <c r="S7893" t="s">
        <v>8579</v>
      </c>
      <c r="T7893" t="s">
        <v>3074</v>
      </c>
    </row>
    <row r="7894" spans="17:20">
      <c r="Q7894">
        <v>0.58652777777777798</v>
      </c>
      <c r="R7894">
        <v>1</v>
      </c>
      <c r="S7894" t="s">
        <v>8580</v>
      </c>
      <c r="T7894" t="s">
        <v>3070</v>
      </c>
    </row>
    <row r="7895" spans="17:20">
      <c r="Q7895">
        <v>0.58664351851851804</v>
      </c>
      <c r="R7895">
        <v>1</v>
      </c>
      <c r="S7895" t="s">
        <v>8581</v>
      </c>
      <c r="T7895" t="s">
        <v>3075</v>
      </c>
    </row>
    <row r="7896" spans="17:20">
      <c r="Q7896">
        <v>0.58673611111111101</v>
      </c>
      <c r="R7896">
        <v>1</v>
      </c>
      <c r="S7896" t="s">
        <v>8582</v>
      </c>
      <c r="T7896" t="s">
        <v>3075</v>
      </c>
    </row>
    <row r="7897" spans="17:20">
      <c r="Q7897">
        <v>0.58677083333333302</v>
      </c>
      <c r="R7897">
        <v>1</v>
      </c>
      <c r="S7897" t="s">
        <v>8583</v>
      </c>
      <c r="T7897" t="s">
        <v>3075</v>
      </c>
    </row>
    <row r="7898" spans="17:20">
      <c r="Q7898">
        <v>0.58678240740740695</v>
      </c>
      <c r="R7898">
        <v>2</v>
      </c>
      <c r="S7898" t="s">
        <v>8584</v>
      </c>
      <c r="T7898" t="s">
        <v>3075</v>
      </c>
    </row>
    <row r="7899" spans="17:20">
      <c r="Q7899">
        <v>0.58680555555555602</v>
      </c>
      <c r="R7899">
        <v>1</v>
      </c>
      <c r="S7899" t="s">
        <v>8585</v>
      </c>
      <c r="T7899" t="s">
        <v>3075</v>
      </c>
    </row>
    <row r="7900" spans="17:20">
      <c r="Q7900">
        <v>0.58681712962962995</v>
      </c>
      <c r="R7900">
        <v>2</v>
      </c>
      <c r="S7900" t="s">
        <v>8586</v>
      </c>
      <c r="T7900" t="s">
        <v>3129</v>
      </c>
    </row>
    <row r="7901" spans="17:20">
      <c r="Q7901">
        <v>0.58690972222222204</v>
      </c>
      <c r="R7901">
        <v>1</v>
      </c>
      <c r="S7901" t="s">
        <v>8587</v>
      </c>
      <c r="T7901" t="s">
        <v>3075</v>
      </c>
    </row>
    <row r="7902" spans="17:20">
      <c r="Q7902">
        <v>0.58694444444444405</v>
      </c>
      <c r="R7902">
        <v>2</v>
      </c>
      <c r="S7902" t="s">
        <v>8588</v>
      </c>
      <c r="T7902" t="s">
        <v>3070</v>
      </c>
    </row>
    <row r="7903" spans="17:20">
      <c r="Q7903">
        <v>0.58695601851851897</v>
      </c>
      <c r="R7903">
        <v>2</v>
      </c>
      <c r="S7903" t="s">
        <v>8589</v>
      </c>
      <c r="T7903" t="s">
        <v>3129</v>
      </c>
    </row>
    <row r="7904" spans="17:20">
      <c r="Q7904">
        <v>0.58701388888888895</v>
      </c>
      <c r="R7904">
        <v>1</v>
      </c>
      <c r="S7904" t="s">
        <v>1972</v>
      </c>
      <c r="T7904" t="s">
        <v>3071</v>
      </c>
    </row>
    <row r="7905" spans="17:20">
      <c r="Q7905">
        <v>0.58702546296296299</v>
      </c>
      <c r="R7905">
        <v>1</v>
      </c>
      <c r="S7905" t="s">
        <v>3156</v>
      </c>
      <c r="T7905" t="s">
        <v>3129</v>
      </c>
    </row>
    <row r="7906" spans="17:20">
      <c r="Q7906">
        <v>0.58702546296296299</v>
      </c>
      <c r="R7906">
        <v>1</v>
      </c>
      <c r="S7906" t="s">
        <v>3908</v>
      </c>
      <c r="T7906" t="s">
        <v>3127</v>
      </c>
    </row>
    <row r="7907" spans="17:20">
      <c r="Q7907">
        <v>0.58707175925925903</v>
      </c>
      <c r="R7907">
        <v>1</v>
      </c>
      <c r="S7907" t="s">
        <v>8590</v>
      </c>
      <c r="T7907" t="s">
        <v>3070</v>
      </c>
    </row>
    <row r="7908" spans="17:20">
      <c r="Q7908">
        <v>0.587094907407407</v>
      </c>
      <c r="R7908">
        <v>1</v>
      </c>
      <c r="S7908" t="s">
        <v>3471</v>
      </c>
      <c r="T7908" t="s">
        <v>3127</v>
      </c>
    </row>
    <row r="7909" spans="17:20">
      <c r="Q7909">
        <v>0.58715277777777797</v>
      </c>
      <c r="R7909">
        <v>1</v>
      </c>
      <c r="S7909" t="s">
        <v>8591</v>
      </c>
      <c r="T7909" t="s">
        <v>3074</v>
      </c>
    </row>
    <row r="7910" spans="17:20">
      <c r="Q7910">
        <v>0.58722222222222198</v>
      </c>
      <c r="R7910">
        <v>1</v>
      </c>
      <c r="S7910" t="s">
        <v>8592</v>
      </c>
      <c r="T7910" t="s">
        <v>3070</v>
      </c>
    </row>
    <row r="7911" spans="17:20">
      <c r="Q7911">
        <v>0.58722222222222198</v>
      </c>
      <c r="R7911">
        <v>3</v>
      </c>
      <c r="S7911" t="s">
        <v>2067</v>
      </c>
      <c r="T7911" t="s">
        <v>3072</v>
      </c>
    </row>
    <row r="7912" spans="17:20">
      <c r="Q7912">
        <v>0.58730324074074103</v>
      </c>
      <c r="R7912">
        <v>1</v>
      </c>
      <c r="S7912" t="s">
        <v>8593</v>
      </c>
      <c r="T7912" t="s">
        <v>3075</v>
      </c>
    </row>
    <row r="7913" spans="17:20">
      <c r="Q7913">
        <v>0.58733796296296303</v>
      </c>
      <c r="R7913">
        <v>1</v>
      </c>
      <c r="S7913" t="s">
        <v>8594</v>
      </c>
      <c r="T7913" t="s">
        <v>3075</v>
      </c>
    </row>
    <row r="7914" spans="17:20">
      <c r="Q7914">
        <v>0.587361111111111</v>
      </c>
      <c r="R7914">
        <v>1</v>
      </c>
      <c r="S7914" t="s">
        <v>8595</v>
      </c>
      <c r="T7914" t="s">
        <v>3075</v>
      </c>
    </row>
    <row r="7915" spans="17:20">
      <c r="Q7915">
        <v>0.58744212962963005</v>
      </c>
      <c r="R7915">
        <v>1</v>
      </c>
      <c r="S7915" t="s">
        <v>8457</v>
      </c>
      <c r="T7915" t="s">
        <v>3070</v>
      </c>
    </row>
    <row r="7916" spans="17:20">
      <c r="Q7916">
        <v>0.58750000000000002</v>
      </c>
      <c r="R7916">
        <v>2</v>
      </c>
      <c r="S7916" t="s">
        <v>3268</v>
      </c>
      <c r="T7916" t="s">
        <v>3129</v>
      </c>
    </row>
    <row r="7917" spans="17:20">
      <c r="Q7917">
        <v>0.58758101851851896</v>
      </c>
      <c r="R7917">
        <v>1</v>
      </c>
      <c r="S7917" t="s">
        <v>8596</v>
      </c>
      <c r="T7917" t="s">
        <v>3081</v>
      </c>
    </row>
    <row r="7918" spans="17:20">
      <c r="Q7918">
        <v>0.58760416666666704</v>
      </c>
      <c r="R7918">
        <v>2</v>
      </c>
      <c r="S7918" t="s">
        <v>3139</v>
      </c>
      <c r="T7918" t="s">
        <v>3076</v>
      </c>
    </row>
    <row r="7919" spans="17:20">
      <c r="Q7919">
        <v>0.58763888888888904</v>
      </c>
      <c r="R7919">
        <v>3</v>
      </c>
      <c r="S7919" t="s">
        <v>8597</v>
      </c>
      <c r="T7919" t="s">
        <v>3071</v>
      </c>
    </row>
    <row r="7920" spans="17:20">
      <c r="Q7920">
        <v>0.58766203703703701</v>
      </c>
      <c r="R7920">
        <v>1</v>
      </c>
      <c r="S7920" t="s">
        <v>8598</v>
      </c>
      <c r="T7920" t="s">
        <v>3075</v>
      </c>
    </row>
    <row r="7921" spans="17:20">
      <c r="Q7921">
        <v>0.58780092592592603</v>
      </c>
      <c r="R7921">
        <v>1</v>
      </c>
      <c r="S7921" t="s">
        <v>8599</v>
      </c>
      <c r="T7921" t="s">
        <v>3070</v>
      </c>
    </row>
    <row r="7922" spans="17:20">
      <c r="Q7922">
        <v>0.58781249999999996</v>
      </c>
      <c r="R7922">
        <v>1</v>
      </c>
      <c r="S7922" t="s">
        <v>8600</v>
      </c>
      <c r="T7922" t="s">
        <v>3074</v>
      </c>
    </row>
    <row r="7923" spans="17:20">
      <c r="Q7923">
        <v>0.587858796296296</v>
      </c>
      <c r="R7923">
        <v>1</v>
      </c>
      <c r="S7923" t="s">
        <v>8601</v>
      </c>
      <c r="T7923" t="s">
        <v>3071</v>
      </c>
    </row>
    <row r="7924" spans="17:20">
      <c r="Q7924">
        <v>0.58799768518518503</v>
      </c>
      <c r="R7924">
        <v>3</v>
      </c>
      <c r="S7924" t="s">
        <v>3437</v>
      </c>
      <c r="T7924" t="s">
        <v>3075</v>
      </c>
    </row>
    <row r="7925" spans="17:20">
      <c r="Q7925">
        <v>0.588055555555556</v>
      </c>
      <c r="R7925">
        <v>1</v>
      </c>
      <c r="S7925" t="s">
        <v>3130</v>
      </c>
      <c r="T7925" t="s">
        <v>3071</v>
      </c>
    </row>
    <row r="7926" spans="17:20">
      <c r="Q7926">
        <v>0.588287037037037</v>
      </c>
      <c r="R7926">
        <v>1</v>
      </c>
      <c r="S7926" t="s">
        <v>8602</v>
      </c>
      <c r="T7926" t="s">
        <v>3074</v>
      </c>
    </row>
    <row r="7927" spans="17:20">
      <c r="Q7927">
        <v>0.58829861111111104</v>
      </c>
      <c r="R7927">
        <v>2</v>
      </c>
      <c r="S7927" t="s">
        <v>8603</v>
      </c>
      <c r="T7927" t="s">
        <v>3070</v>
      </c>
    </row>
    <row r="7928" spans="17:20">
      <c r="Q7928">
        <v>0.588321759259259</v>
      </c>
      <c r="R7928">
        <v>1</v>
      </c>
      <c r="S7928" t="s">
        <v>8604</v>
      </c>
      <c r="T7928" t="s">
        <v>3072</v>
      </c>
    </row>
    <row r="7929" spans="17:20">
      <c r="Q7929">
        <v>0.58833333333333304</v>
      </c>
      <c r="R7929">
        <v>1</v>
      </c>
      <c r="S7929" t="s">
        <v>8605</v>
      </c>
      <c r="T7929" t="s">
        <v>3075</v>
      </c>
    </row>
    <row r="7930" spans="17:20">
      <c r="Q7930">
        <v>0.58834490740740697</v>
      </c>
      <c r="R7930">
        <v>1</v>
      </c>
      <c r="S7930" t="s">
        <v>717</v>
      </c>
      <c r="T7930" t="s">
        <v>3071</v>
      </c>
    </row>
    <row r="7931" spans="17:20">
      <c r="Q7931">
        <v>0.58840277777777805</v>
      </c>
      <c r="R7931">
        <v>1</v>
      </c>
      <c r="S7931" t="s">
        <v>8606</v>
      </c>
      <c r="T7931" t="s">
        <v>3072</v>
      </c>
    </row>
    <row r="7932" spans="17:20">
      <c r="Q7932">
        <v>0.58847222222222195</v>
      </c>
      <c r="R7932">
        <v>1</v>
      </c>
      <c r="S7932" t="s">
        <v>8607</v>
      </c>
      <c r="T7932" t="s">
        <v>3129</v>
      </c>
    </row>
    <row r="7933" spans="17:20">
      <c r="Q7933">
        <v>0.58848379629629599</v>
      </c>
      <c r="R7933">
        <v>2</v>
      </c>
      <c r="S7933" t="s">
        <v>8608</v>
      </c>
      <c r="T7933" t="s">
        <v>3081</v>
      </c>
    </row>
    <row r="7934" spans="17:20">
      <c r="Q7934">
        <v>0.58849537037037003</v>
      </c>
      <c r="R7934">
        <v>2</v>
      </c>
      <c r="S7934" t="s">
        <v>3295</v>
      </c>
      <c r="T7934" t="s">
        <v>3075</v>
      </c>
    </row>
    <row r="7935" spans="17:20">
      <c r="Q7935">
        <v>0.58850694444444396</v>
      </c>
      <c r="R7935">
        <v>1</v>
      </c>
      <c r="S7935" t="s">
        <v>8609</v>
      </c>
      <c r="T7935" t="s">
        <v>3070</v>
      </c>
    </row>
    <row r="7936" spans="17:20">
      <c r="Q7936">
        <v>0.588518518518519</v>
      </c>
      <c r="R7936">
        <v>2</v>
      </c>
      <c r="S7936" t="s">
        <v>178</v>
      </c>
      <c r="T7936" t="s">
        <v>3070</v>
      </c>
    </row>
    <row r="7937" spans="17:20">
      <c r="Q7937">
        <v>0.588518518518519</v>
      </c>
      <c r="R7937">
        <v>1</v>
      </c>
      <c r="S7937" t="s">
        <v>8610</v>
      </c>
      <c r="T7937" t="s">
        <v>3072</v>
      </c>
    </row>
    <row r="7938" spans="17:20">
      <c r="Q7938">
        <v>0.588518518518519</v>
      </c>
      <c r="R7938">
        <v>1</v>
      </c>
      <c r="S7938" t="s">
        <v>2944</v>
      </c>
      <c r="T7938" t="s">
        <v>3129</v>
      </c>
    </row>
    <row r="7939" spans="17:20">
      <c r="Q7939">
        <v>0.588553240740741</v>
      </c>
      <c r="R7939">
        <v>2</v>
      </c>
      <c r="S7939" t="s">
        <v>783</v>
      </c>
      <c r="T7939" t="s">
        <v>3070</v>
      </c>
    </row>
    <row r="7940" spans="17:20">
      <c r="Q7940">
        <v>0.588553240740741</v>
      </c>
      <c r="R7940">
        <v>1</v>
      </c>
      <c r="S7940" t="s">
        <v>8611</v>
      </c>
      <c r="T7940" t="s">
        <v>3129</v>
      </c>
    </row>
    <row r="7941" spans="17:20">
      <c r="Q7941">
        <v>0.58875</v>
      </c>
      <c r="R7941">
        <v>1</v>
      </c>
      <c r="S7941" t="s">
        <v>8612</v>
      </c>
      <c r="T7941" t="s">
        <v>3075</v>
      </c>
    </row>
    <row r="7942" spans="17:20">
      <c r="Q7942">
        <v>0.58877314814814796</v>
      </c>
      <c r="R7942">
        <v>1</v>
      </c>
      <c r="S7942" t="s">
        <v>8213</v>
      </c>
      <c r="T7942" t="s">
        <v>3129</v>
      </c>
    </row>
    <row r="7943" spans="17:20">
      <c r="Q7943">
        <v>0.58880787037036997</v>
      </c>
      <c r="R7943">
        <v>2</v>
      </c>
      <c r="S7943" t="s">
        <v>1162</v>
      </c>
      <c r="T7943" t="s">
        <v>3129</v>
      </c>
    </row>
    <row r="7944" spans="17:20">
      <c r="Q7944">
        <v>0.58881944444444401</v>
      </c>
      <c r="R7944">
        <v>1</v>
      </c>
      <c r="S7944" t="s">
        <v>3195</v>
      </c>
      <c r="T7944" t="s">
        <v>3086</v>
      </c>
    </row>
    <row r="7945" spans="17:20">
      <c r="Q7945">
        <v>0.58883101851851805</v>
      </c>
      <c r="R7945">
        <v>1</v>
      </c>
      <c r="S7945" t="s">
        <v>8613</v>
      </c>
      <c r="T7945" t="s">
        <v>3129</v>
      </c>
    </row>
    <row r="7946" spans="17:20">
      <c r="Q7946">
        <v>0.58885416666666701</v>
      </c>
      <c r="R7946">
        <v>1</v>
      </c>
      <c r="S7946" t="s">
        <v>4444</v>
      </c>
      <c r="T7946" t="s">
        <v>3075</v>
      </c>
    </row>
    <row r="7947" spans="17:20">
      <c r="Q7947">
        <v>0.58886574074074105</v>
      </c>
      <c r="R7947">
        <v>1</v>
      </c>
      <c r="S7947" t="s">
        <v>8366</v>
      </c>
      <c r="T7947" t="s">
        <v>3071</v>
      </c>
    </row>
    <row r="7948" spans="17:20">
      <c r="Q7948">
        <v>0.58890046296296295</v>
      </c>
      <c r="R7948">
        <v>2</v>
      </c>
      <c r="S7948" t="s">
        <v>8614</v>
      </c>
      <c r="T7948" t="s">
        <v>3129</v>
      </c>
    </row>
    <row r="7949" spans="17:20">
      <c r="Q7949">
        <v>0.58893518518518495</v>
      </c>
      <c r="R7949">
        <v>1</v>
      </c>
      <c r="S7949" t="s">
        <v>8615</v>
      </c>
      <c r="T7949" t="s">
        <v>3129</v>
      </c>
    </row>
    <row r="7950" spans="17:20">
      <c r="Q7950">
        <v>0.58894675925925899</v>
      </c>
      <c r="R7950">
        <v>1</v>
      </c>
      <c r="S7950" t="s">
        <v>8616</v>
      </c>
      <c r="T7950" t="s">
        <v>3072</v>
      </c>
    </row>
    <row r="7951" spans="17:20">
      <c r="Q7951">
        <v>0.58895833333333303</v>
      </c>
      <c r="R7951">
        <v>1</v>
      </c>
      <c r="S7951" t="s">
        <v>8617</v>
      </c>
      <c r="T7951" t="s">
        <v>3075</v>
      </c>
    </row>
    <row r="7952" spans="17:20">
      <c r="Q7952">
        <v>0.58896990740740696</v>
      </c>
      <c r="R7952">
        <v>1</v>
      </c>
      <c r="S7952" t="s">
        <v>8618</v>
      </c>
      <c r="T7952" t="s">
        <v>3070</v>
      </c>
    </row>
    <row r="7953" spans="17:20">
      <c r="Q7953">
        <v>0.588981481481481</v>
      </c>
      <c r="R7953">
        <v>1</v>
      </c>
      <c r="S7953" t="s">
        <v>8619</v>
      </c>
      <c r="T7953" t="s">
        <v>3075</v>
      </c>
    </row>
    <row r="7954" spans="17:20">
      <c r="Q7954">
        <v>0.58902777777777804</v>
      </c>
      <c r="R7954">
        <v>1</v>
      </c>
      <c r="S7954" t="s">
        <v>8620</v>
      </c>
      <c r="T7954" t="s">
        <v>3074</v>
      </c>
    </row>
    <row r="7955" spans="17:20">
      <c r="Q7955">
        <v>0.58906250000000004</v>
      </c>
      <c r="R7955">
        <v>1</v>
      </c>
      <c r="S7955" t="s">
        <v>3224</v>
      </c>
      <c r="T7955" t="s">
        <v>3070</v>
      </c>
    </row>
    <row r="7956" spans="17:20">
      <c r="Q7956">
        <v>0.58907407407407397</v>
      </c>
      <c r="R7956">
        <v>1</v>
      </c>
      <c r="S7956" t="s">
        <v>8621</v>
      </c>
      <c r="T7956" t="s">
        <v>3071</v>
      </c>
    </row>
    <row r="7957" spans="17:20">
      <c r="Q7957">
        <v>0.58908564814814801</v>
      </c>
      <c r="R7957">
        <v>1</v>
      </c>
      <c r="S7957" t="s">
        <v>8622</v>
      </c>
      <c r="T7957" t="s">
        <v>3070</v>
      </c>
    </row>
    <row r="7958" spans="17:20">
      <c r="Q7958">
        <v>0.58910879629629598</v>
      </c>
      <c r="R7958">
        <v>1</v>
      </c>
      <c r="S7958" t="s">
        <v>8623</v>
      </c>
      <c r="T7958" t="s">
        <v>3070</v>
      </c>
    </row>
    <row r="7959" spans="17:20">
      <c r="Q7959">
        <v>0.58913194444444394</v>
      </c>
      <c r="R7959">
        <v>1</v>
      </c>
      <c r="S7959" t="s">
        <v>8257</v>
      </c>
      <c r="T7959" t="s">
        <v>3072</v>
      </c>
    </row>
    <row r="7960" spans="17:20">
      <c r="Q7960">
        <v>0.58917824074074099</v>
      </c>
      <c r="R7960">
        <v>1</v>
      </c>
      <c r="S7960" t="s">
        <v>1595</v>
      </c>
      <c r="T7960" t="s">
        <v>3070</v>
      </c>
    </row>
    <row r="7961" spans="17:20">
      <c r="Q7961">
        <v>0.58929398148148104</v>
      </c>
      <c r="R7961">
        <v>1</v>
      </c>
      <c r="S7961" t="s">
        <v>8624</v>
      </c>
      <c r="T7961" t="s">
        <v>3075</v>
      </c>
    </row>
    <row r="7962" spans="17:20">
      <c r="Q7962">
        <v>0.58952546296296304</v>
      </c>
      <c r="R7962">
        <v>2</v>
      </c>
      <c r="S7962" t="s">
        <v>8625</v>
      </c>
      <c r="T7962" t="s">
        <v>3075</v>
      </c>
    </row>
    <row r="7963" spans="17:20">
      <c r="Q7963">
        <v>0.58967592592592599</v>
      </c>
      <c r="R7963">
        <v>1</v>
      </c>
      <c r="S7963" t="s">
        <v>8626</v>
      </c>
      <c r="T7963" t="s">
        <v>3129</v>
      </c>
    </row>
    <row r="7964" spans="17:20">
      <c r="Q7964">
        <v>0.58982638888888905</v>
      </c>
      <c r="R7964">
        <v>1</v>
      </c>
      <c r="S7964" t="s">
        <v>8627</v>
      </c>
      <c r="T7964" t="s">
        <v>3074</v>
      </c>
    </row>
    <row r="7965" spans="17:20">
      <c r="Q7965">
        <v>0.58995370370370404</v>
      </c>
      <c r="R7965">
        <v>1</v>
      </c>
      <c r="S7965" t="s">
        <v>3895</v>
      </c>
      <c r="T7965" t="s">
        <v>3127</v>
      </c>
    </row>
    <row r="7966" spans="17:20">
      <c r="Q7966">
        <v>0.59001157407407401</v>
      </c>
      <c r="R7966">
        <v>1</v>
      </c>
      <c r="S7966" t="s">
        <v>8628</v>
      </c>
      <c r="T7966" t="s">
        <v>3071</v>
      </c>
    </row>
    <row r="7967" spans="17:20">
      <c r="Q7967">
        <v>0.59002314814814805</v>
      </c>
      <c r="R7967">
        <v>1</v>
      </c>
      <c r="S7967" t="s">
        <v>8629</v>
      </c>
      <c r="T7967" t="s">
        <v>3070</v>
      </c>
    </row>
    <row r="7968" spans="17:20">
      <c r="Q7968">
        <v>0.59005787037037005</v>
      </c>
      <c r="R7968">
        <v>2</v>
      </c>
      <c r="S7968" t="s">
        <v>8630</v>
      </c>
      <c r="T7968" t="s">
        <v>3075</v>
      </c>
    </row>
    <row r="7969" spans="17:20">
      <c r="Q7969">
        <v>0.59023148148148197</v>
      </c>
      <c r="R7969">
        <v>1</v>
      </c>
      <c r="S7969" t="s">
        <v>8631</v>
      </c>
      <c r="T7969" t="s">
        <v>3081</v>
      </c>
    </row>
    <row r="7970" spans="17:20">
      <c r="Q7970">
        <v>0.59024305555555601</v>
      </c>
      <c r="R7970">
        <v>1</v>
      </c>
      <c r="S7970" t="s">
        <v>3280</v>
      </c>
      <c r="T7970" t="s">
        <v>3129</v>
      </c>
    </row>
    <row r="7971" spans="17:20">
      <c r="Q7971">
        <v>0.59032407407407395</v>
      </c>
      <c r="R7971">
        <v>1</v>
      </c>
      <c r="S7971" t="s">
        <v>3491</v>
      </c>
      <c r="T7971" t="s">
        <v>3071</v>
      </c>
    </row>
    <row r="7972" spans="17:20">
      <c r="Q7972">
        <v>0.59032407407407395</v>
      </c>
      <c r="R7972">
        <v>1</v>
      </c>
      <c r="S7972" t="s">
        <v>8632</v>
      </c>
      <c r="T7972" t="s">
        <v>3075</v>
      </c>
    </row>
    <row r="7973" spans="17:20">
      <c r="Q7973">
        <v>0.59034722222222202</v>
      </c>
      <c r="R7973">
        <v>1</v>
      </c>
      <c r="S7973" t="s">
        <v>8633</v>
      </c>
      <c r="T7973" t="s">
        <v>3075</v>
      </c>
    </row>
    <row r="7974" spans="17:20">
      <c r="Q7974">
        <v>0.59035879629629595</v>
      </c>
      <c r="R7974">
        <v>1</v>
      </c>
      <c r="S7974" t="s">
        <v>8634</v>
      </c>
      <c r="T7974" t="s">
        <v>3129</v>
      </c>
    </row>
    <row r="7975" spans="17:20">
      <c r="Q7975">
        <v>0.59038194444444403</v>
      </c>
      <c r="R7975">
        <v>2</v>
      </c>
      <c r="S7975" t="s">
        <v>8635</v>
      </c>
      <c r="T7975" t="s">
        <v>3129</v>
      </c>
    </row>
    <row r="7976" spans="17:20">
      <c r="Q7976">
        <v>0.59041666666666703</v>
      </c>
      <c r="R7976">
        <v>1</v>
      </c>
      <c r="S7976" t="s">
        <v>515</v>
      </c>
      <c r="T7976" t="s">
        <v>3129</v>
      </c>
    </row>
    <row r="7977" spans="17:20">
      <c r="Q7977">
        <v>0.59042824074074096</v>
      </c>
      <c r="R7977">
        <v>1</v>
      </c>
      <c r="S7977" t="s">
        <v>616</v>
      </c>
      <c r="T7977" t="s">
        <v>3074</v>
      </c>
    </row>
    <row r="7978" spans="17:20">
      <c r="Q7978">
        <v>0.59048611111111104</v>
      </c>
      <c r="R7978">
        <v>1</v>
      </c>
      <c r="S7978" t="s">
        <v>8636</v>
      </c>
      <c r="T7978" t="s">
        <v>3075</v>
      </c>
    </row>
    <row r="7979" spans="17:20">
      <c r="Q7979">
        <v>0.59050925925925901</v>
      </c>
      <c r="R7979">
        <v>1</v>
      </c>
      <c r="S7979" t="s">
        <v>8637</v>
      </c>
      <c r="T7979" t="s">
        <v>3074</v>
      </c>
    </row>
    <row r="7980" spans="17:20">
      <c r="Q7980">
        <v>0.59050925925925901</v>
      </c>
      <c r="R7980">
        <v>1</v>
      </c>
      <c r="S7980" t="s">
        <v>8486</v>
      </c>
      <c r="T7980" t="s">
        <v>3077</v>
      </c>
    </row>
    <row r="7981" spans="17:20">
      <c r="Q7981">
        <v>0.59056712962962998</v>
      </c>
      <c r="R7981">
        <v>2</v>
      </c>
      <c r="S7981" t="s">
        <v>8638</v>
      </c>
      <c r="T7981" t="s">
        <v>3074</v>
      </c>
    </row>
    <row r="7982" spans="17:20">
      <c r="Q7982">
        <v>0.59057870370370402</v>
      </c>
      <c r="R7982">
        <v>1</v>
      </c>
      <c r="S7982" t="s">
        <v>2464</v>
      </c>
      <c r="T7982" t="s">
        <v>3070</v>
      </c>
    </row>
    <row r="7983" spans="17:20">
      <c r="Q7983">
        <v>0.59060185185185199</v>
      </c>
      <c r="R7983">
        <v>1</v>
      </c>
      <c r="S7983" t="s">
        <v>4114</v>
      </c>
      <c r="T7983" t="s">
        <v>3127</v>
      </c>
    </row>
    <row r="7984" spans="17:20">
      <c r="Q7984">
        <v>0.590671296296296</v>
      </c>
      <c r="R7984">
        <v>3</v>
      </c>
      <c r="S7984" t="s">
        <v>3216</v>
      </c>
      <c r="T7984" t="s">
        <v>3070</v>
      </c>
    </row>
    <row r="7985" spans="17:20">
      <c r="Q7985">
        <v>0.59068287037037004</v>
      </c>
      <c r="R7985">
        <v>1</v>
      </c>
      <c r="S7985" t="s">
        <v>8639</v>
      </c>
      <c r="T7985" t="s">
        <v>3077</v>
      </c>
    </row>
    <row r="7986" spans="17:20">
      <c r="Q7986">
        <v>0.590706018518519</v>
      </c>
      <c r="R7986">
        <v>2</v>
      </c>
      <c r="S7986" t="s">
        <v>8640</v>
      </c>
      <c r="T7986" t="s">
        <v>3072</v>
      </c>
    </row>
    <row r="7987" spans="17:20">
      <c r="Q7987">
        <v>0.59071759259259304</v>
      </c>
      <c r="R7987">
        <v>2</v>
      </c>
      <c r="S7987" t="s">
        <v>8641</v>
      </c>
      <c r="T7987" t="s">
        <v>3075</v>
      </c>
    </row>
    <row r="7988" spans="17:20">
      <c r="Q7988">
        <v>0.59076388888888898</v>
      </c>
      <c r="R7988">
        <v>1</v>
      </c>
      <c r="S7988" t="s">
        <v>8642</v>
      </c>
      <c r="T7988" t="s">
        <v>3075</v>
      </c>
    </row>
    <row r="7989" spans="17:20">
      <c r="Q7989">
        <v>0.59079861111111098</v>
      </c>
      <c r="R7989">
        <v>1</v>
      </c>
      <c r="S7989" t="s">
        <v>8643</v>
      </c>
      <c r="T7989" t="s">
        <v>3074</v>
      </c>
    </row>
    <row r="7990" spans="17:20">
      <c r="Q7990">
        <v>0.59081018518518502</v>
      </c>
      <c r="R7990">
        <v>1</v>
      </c>
      <c r="S7990" t="s">
        <v>8644</v>
      </c>
      <c r="T7990" t="s">
        <v>3075</v>
      </c>
    </row>
    <row r="7991" spans="17:20">
      <c r="Q7991">
        <v>0.59086805555555599</v>
      </c>
      <c r="R7991">
        <v>1</v>
      </c>
      <c r="S7991" t="s">
        <v>8645</v>
      </c>
      <c r="T7991" t="s">
        <v>3082</v>
      </c>
    </row>
    <row r="7992" spans="17:20">
      <c r="Q7992">
        <v>0.59107638888888903</v>
      </c>
      <c r="R7992">
        <v>4</v>
      </c>
      <c r="S7992" t="s">
        <v>8646</v>
      </c>
      <c r="T7992" t="s">
        <v>3075</v>
      </c>
    </row>
    <row r="7993" spans="17:20">
      <c r="Q7993">
        <v>0.59112268518518496</v>
      </c>
      <c r="R7993">
        <v>1</v>
      </c>
      <c r="S7993" t="s">
        <v>8647</v>
      </c>
      <c r="T7993" t="s">
        <v>3075</v>
      </c>
    </row>
    <row r="7994" spans="17:20">
      <c r="Q7994">
        <v>0.59112268518518496</v>
      </c>
      <c r="R7994">
        <v>1</v>
      </c>
      <c r="S7994" t="s">
        <v>8648</v>
      </c>
      <c r="T7994" t="s">
        <v>3129</v>
      </c>
    </row>
    <row r="7995" spans="17:20">
      <c r="Q7995">
        <v>0.59115740740740697</v>
      </c>
      <c r="R7995">
        <v>2</v>
      </c>
      <c r="S7995" t="s">
        <v>8649</v>
      </c>
      <c r="T7995" t="s">
        <v>3075</v>
      </c>
    </row>
    <row r="7996" spans="17:20">
      <c r="Q7996">
        <v>0.59118055555555604</v>
      </c>
      <c r="R7996">
        <v>1</v>
      </c>
      <c r="S7996" t="s">
        <v>8650</v>
      </c>
      <c r="T7996" t="s">
        <v>3075</v>
      </c>
    </row>
    <row r="7997" spans="17:20">
      <c r="Q7997">
        <v>0.59131944444444395</v>
      </c>
      <c r="R7997">
        <v>1</v>
      </c>
      <c r="S7997" t="s">
        <v>8651</v>
      </c>
      <c r="T7997" t="s">
        <v>3075</v>
      </c>
    </row>
    <row r="7998" spans="17:20">
      <c r="Q7998">
        <v>0.59134259259259303</v>
      </c>
      <c r="R7998">
        <v>1</v>
      </c>
      <c r="S7998" t="s">
        <v>8652</v>
      </c>
      <c r="T7998" t="s">
        <v>3075</v>
      </c>
    </row>
    <row r="7999" spans="17:20">
      <c r="Q7999">
        <v>0.591365740740741</v>
      </c>
      <c r="R7999">
        <v>1</v>
      </c>
      <c r="S7999" t="s">
        <v>8653</v>
      </c>
      <c r="T7999" t="s">
        <v>3075</v>
      </c>
    </row>
    <row r="8000" spans="17:20">
      <c r="Q8000">
        <v>0.59137731481481504</v>
      </c>
      <c r="R8000">
        <v>1</v>
      </c>
      <c r="S8000" t="s">
        <v>8654</v>
      </c>
      <c r="T8000" t="s">
        <v>3075</v>
      </c>
    </row>
    <row r="8001" spans="17:20">
      <c r="Q8001">
        <v>0.59141203703703704</v>
      </c>
      <c r="R8001">
        <v>5</v>
      </c>
      <c r="S8001" t="s">
        <v>8655</v>
      </c>
      <c r="T8001" t="s">
        <v>3075</v>
      </c>
    </row>
    <row r="8002" spans="17:20">
      <c r="Q8002">
        <v>0.59142361111111097</v>
      </c>
      <c r="R8002">
        <v>1</v>
      </c>
      <c r="S8002" t="s">
        <v>8656</v>
      </c>
      <c r="T8002" t="s">
        <v>3129</v>
      </c>
    </row>
    <row r="8003" spans="17:20">
      <c r="Q8003">
        <v>0.59151620370370395</v>
      </c>
      <c r="R8003">
        <v>3</v>
      </c>
      <c r="S8003" t="s">
        <v>4329</v>
      </c>
      <c r="T8003" t="s">
        <v>3070</v>
      </c>
    </row>
    <row r="8004" spans="17:20">
      <c r="Q8004">
        <v>0.59160879629629604</v>
      </c>
      <c r="R8004">
        <v>1</v>
      </c>
      <c r="S8004" t="s">
        <v>3330</v>
      </c>
      <c r="T8004" t="s">
        <v>3129</v>
      </c>
    </row>
    <row r="8005" spans="17:20">
      <c r="Q8005">
        <v>0.59166666666666701</v>
      </c>
      <c r="R8005">
        <v>2</v>
      </c>
      <c r="S8005" t="s">
        <v>3505</v>
      </c>
      <c r="T8005" t="s">
        <v>3078</v>
      </c>
    </row>
    <row r="8006" spans="17:20">
      <c r="Q8006">
        <v>0.59167824074074105</v>
      </c>
      <c r="R8006">
        <v>2</v>
      </c>
      <c r="S8006" t="s">
        <v>8657</v>
      </c>
      <c r="T8006" t="s">
        <v>3072</v>
      </c>
    </row>
    <row r="8007" spans="17:20">
      <c r="Q8007">
        <v>0.59172453703703698</v>
      </c>
      <c r="R8007">
        <v>1</v>
      </c>
      <c r="S8007" t="s">
        <v>4551</v>
      </c>
      <c r="T8007" t="s">
        <v>3127</v>
      </c>
    </row>
    <row r="8008" spans="17:20">
      <c r="Q8008">
        <v>0.59173611111111102</v>
      </c>
      <c r="R8008">
        <v>1</v>
      </c>
      <c r="S8008" t="s">
        <v>8658</v>
      </c>
      <c r="T8008" t="s">
        <v>3071</v>
      </c>
    </row>
    <row r="8009" spans="17:20">
      <c r="Q8009">
        <v>0.59181712962962996</v>
      </c>
      <c r="R8009">
        <v>2</v>
      </c>
      <c r="S8009" t="s">
        <v>8659</v>
      </c>
      <c r="T8009" t="s">
        <v>3075</v>
      </c>
    </row>
    <row r="8010" spans="17:20">
      <c r="Q8010">
        <v>0.59181712962962996</v>
      </c>
      <c r="R8010">
        <v>1</v>
      </c>
      <c r="S8010" t="s">
        <v>3571</v>
      </c>
      <c r="T8010" t="s">
        <v>3070</v>
      </c>
    </row>
    <row r="8011" spans="17:20">
      <c r="Q8011">
        <v>0.591828703703704</v>
      </c>
      <c r="R8011">
        <v>1</v>
      </c>
      <c r="S8011" t="s">
        <v>8660</v>
      </c>
      <c r="T8011" t="s">
        <v>3075</v>
      </c>
    </row>
    <row r="8012" spans="17:20">
      <c r="Q8012">
        <v>0.59184027777777803</v>
      </c>
      <c r="R8012">
        <v>1</v>
      </c>
      <c r="S8012" t="s">
        <v>8661</v>
      </c>
      <c r="T8012" t="s">
        <v>3075</v>
      </c>
    </row>
    <row r="8013" spans="17:20">
      <c r="Q8013">
        <v>0.59192129629629597</v>
      </c>
      <c r="R8013">
        <v>1</v>
      </c>
      <c r="S8013" t="s">
        <v>8662</v>
      </c>
      <c r="T8013" t="s">
        <v>3075</v>
      </c>
    </row>
    <row r="8014" spans="17:20">
      <c r="Q8014">
        <v>0.59197916666666694</v>
      </c>
      <c r="R8014">
        <v>3</v>
      </c>
      <c r="S8014" t="s">
        <v>8663</v>
      </c>
      <c r="T8014" t="s">
        <v>3072</v>
      </c>
    </row>
    <row r="8015" spans="17:20">
      <c r="Q8015">
        <v>0.59201388888888895</v>
      </c>
      <c r="R8015">
        <v>1</v>
      </c>
      <c r="S8015" t="s">
        <v>8664</v>
      </c>
      <c r="T8015" t="s">
        <v>3082</v>
      </c>
    </row>
    <row r="8016" spans="17:20">
      <c r="Q8016">
        <v>0.59203703703703703</v>
      </c>
      <c r="R8016">
        <v>2</v>
      </c>
      <c r="S8016" t="s">
        <v>1162</v>
      </c>
      <c r="T8016" t="s">
        <v>3086</v>
      </c>
    </row>
    <row r="8017" spans="17:20">
      <c r="Q8017">
        <v>0.59207175925925903</v>
      </c>
      <c r="R8017">
        <v>1</v>
      </c>
      <c r="S8017" t="s">
        <v>8665</v>
      </c>
      <c r="T8017" t="s">
        <v>3127</v>
      </c>
    </row>
    <row r="8018" spans="17:20">
      <c r="Q8018">
        <v>0.59208333333333296</v>
      </c>
      <c r="R8018">
        <v>1</v>
      </c>
      <c r="S8018" t="s">
        <v>8666</v>
      </c>
      <c r="T8018" t="s">
        <v>3070</v>
      </c>
    </row>
    <row r="8019" spans="17:20">
      <c r="Q8019">
        <v>0.59210648148148104</v>
      </c>
      <c r="R8019">
        <v>1</v>
      </c>
      <c r="S8019" t="s">
        <v>8391</v>
      </c>
      <c r="T8019" t="s">
        <v>3127</v>
      </c>
    </row>
    <row r="8020" spans="17:20">
      <c r="Q8020">
        <v>0.59212962962963001</v>
      </c>
      <c r="R8020">
        <v>1</v>
      </c>
      <c r="S8020" t="s">
        <v>227</v>
      </c>
      <c r="T8020" t="s">
        <v>3072</v>
      </c>
    </row>
    <row r="8021" spans="17:20">
      <c r="Q8021">
        <v>0.59212962962963001</v>
      </c>
      <c r="R8021">
        <v>1</v>
      </c>
      <c r="S8021" t="s">
        <v>8667</v>
      </c>
      <c r="T8021" t="s">
        <v>3129</v>
      </c>
    </row>
    <row r="8022" spans="17:20">
      <c r="Q8022">
        <v>0.59217592592592605</v>
      </c>
      <c r="R8022">
        <v>1</v>
      </c>
      <c r="S8022" t="s">
        <v>3929</v>
      </c>
      <c r="T8022" t="s">
        <v>3129</v>
      </c>
    </row>
    <row r="8023" spans="17:20">
      <c r="Q8023">
        <v>0.59218749999999998</v>
      </c>
      <c r="R8023">
        <v>1</v>
      </c>
      <c r="S8023" t="s">
        <v>8668</v>
      </c>
      <c r="T8023" t="s">
        <v>3127</v>
      </c>
    </row>
    <row r="8024" spans="17:20">
      <c r="Q8024">
        <v>0.59228009259259295</v>
      </c>
      <c r="R8024">
        <v>1</v>
      </c>
      <c r="S8024" t="s">
        <v>8669</v>
      </c>
      <c r="T8024" t="s">
        <v>3129</v>
      </c>
    </row>
    <row r="8025" spans="17:20">
      <c r="Q8025">
        <v>0.59230324074074103</v>
      </c>
      <c r="R8025">
        <v>1</v>
      </c>
      <c r="S8025" t="s">
        <v>8670</v>
      </c>
      <c r="T8025" t="s">
        <v>3071</v>
      </c>
    </row>
    <row r="8026" spans="17:20">
      <c r="Q8026">
        <v>0.59233796296296304</v>
      </c>
      <c r="R8026">
        <v>1</v>
      </c>
      <c r="S8026" t="s">
        <v>8671</v>
      </c>
      <c r="T8026" t="s">
        <v>3071</v>
      </c>
    </row>
    <row r="8027" spans="17:20">
      <c r="Q8027">
        <v>0.59233796296296304</v>
      </c>
      <c r="R8027">
        <v>1</v>
      </c>
      <c r="S8027" t="s">
        <v>8672</v>
      </c>
      <c r="T8027" t="s">
        <v>3129</v>
      </c>
    </row>
    <row r="8028" spans="17:20">
      <c r="Q8028">
        <v>0.59238425925925897</v>
      </c>
      <c r="R8028">
        <v>1</v>
      </c>
      <c r="S8028" t="s">
        <v>8673</v>
      </c>
      <c r="T8028" t="s">
        <v>3077</v>
      </c>
    </row>
    <row r="8029" spans="17:20">
      <c r="Q8029">
        <v>0.59243055555555602</v>
      </c>
      <c r="R8029">
        <v>1</v>
      </c>
      <c r="S8029" t="s">
        <v>8674</v>
      </c>
      <c r="T8029" t="s">
        <v>3071</v>
      </c>
    </row>
    <row r="8030" spans="17:20">
      <c r="Q8030">
        <v>0.59243055555555602</v>
      </c>
      <c r="R8030">
        <v>1</v>
      </c>
      <c r="S8030" t="s">
        <v>8675</v>
      </c>
      <c r="T8030" t="s">
        <v>3072</v>
      </c>
    </row>
    <row r="8031" spans="17:20">
      <c r="Q8031">
        <v>0.59244212962963005</v>
      </c>
      <c r="R8031">
        <v>2</v>
      </c>
      <c r="S8031" t="s">
        <v>8676</v>
      </c>
      <c r="T8031" t="s">
        <v>3070</v>
      </c>
    </row>
    <row r="8032" spans="17:20">
      <c r="Q8032">
        <v>0.59250000000000003</v>
      </c>
      <c r="R8032">
        <v>1</v>
      </c>
      <c r="S8032" t="s">
        <v>8677</v>
      </c>
      <c r="T8032" t="s">
        <v>3071</v>
      </c>
    </row>
    <row r="8033" spans="17:20">
      <c r="Q8033">
        <v>0.59255787037037</v>
      </c>
      <c r="R8033">
        <v>2</v>
      </c>
      <c r="S8033" t="s">
        <v>8678</v>
      </c>
      <c r="T8033" t="s">
        <v>3075</v>
      </c>
    </row>
    <row r="8034" spans="17:20">
      <c r="Q8034">
        <v>0.59258101851851896</v>
      </c>
      <c r="R8034">
        <v>1</v>
      </c>
      <c r="S8034" t="s">
        <v>7588</v>
      </c>
      <c r="T8034" t="s">
        <v>3086</v>
      </c>
    </row>
    <row r="8035" spans="17:20">
      <c r="Q8035">
        <v>0.59260416666666704</v>
      </c>
      <c r="R8035">
        <v>1</v>
      </c>
      <c r="S8035" t="s">
        <v>8679</v>
      </c>
      <c r="T8035" t="s">
        <v>3074</v>
      </c>
    </row>
    <row r="8036" spans="17:20">
      <c r="Q8036">
        <v>0.59290509259259305</v>
      </c>
      <c r="R8036">
        <v>1</v>
      </c>
      <c r="S8036" t="s">
        <v>239</v>
      </c>
      <c r="T8036" t="s">
        <v>3073</v>
      </c>
    </row>
    <row r="8037" spans="17:20">
      <c r="Q8037">
        <v>0.59293981481481495</v>
      </c>
      <c r="R8037">
        <v>1</v>
      </c>
      <c r="S8037" t="s">
        <v>4548</v>
      </c>
      <c r="T8037" t="s">
        <v>3074</v>
      </c>
    </row>
    <row r="8038" spans="17:20">
      <c r="Q8038">
        <v>0.59296296296296302</v>
      </c>
      <c r="R8038">
        <v>1</v>
      </c>
      <c r="S8038" t="s">
        <v>3894</v>
      </c>
      <c r="T8038" t="s">
        <v>3071</v>
      </c>
    </row>
    <row r="8039" spans="17:20">
      <c r="Q8039">
        <v>0.59297453703703695</v>
      </c>
      <c r="R8039">
        <v>1</v>
      </c>
      <c r="S8039" t="s">
        <v>8680</v>
      </c>
      <c r="T8039" t="s">
        <v>3072</v>
      </c>
    </row>
    <row r="8040" spans="17:20">
      <c r="Q8040">
        <v>0.59297453703703695</v>
      </c>
      <c r="R8040">
        <v>1</v>
      </c>
      <c r="S8040" t="s">
        <v>3246</v>
      </c>
      <c r="T8040" t="s">
        <v>3074</v>
      </c>
    </row>
    <row r="8041" spans="17:20">
      <c r="Q8041">
        <v>0.593055555555556</v>
      </c>
      <c r="R8041">
        <v>2</v>
      </c>
      <c r="S8041" t="s">
        <v>8681</v>
      </c>
      <c r="T8041" t="s">
        <v>3075</v>
      </c>
    </row>
    <row r="8042" spans="17:20">
      <c r="Q8042">
        <v>0.59307870370370397</v>
      </c>
      <c r="R8042">
        <v>1</v>
      </c>
      <c r="S8042" t="s">
        <v>8682</v>
      </c>
      <c r="T8042" t="s">
        <v>3070</v>
      </c>
    </row>
    <row r="8043" spans="17:20">
      <c r="Q8043">
        <v>0.59311342592592597</v>
      </c>
      <c r="R8043">
        <v>2</v>
      </c>
      <c r="S8043" t="s">
        <v>2562</v>
      </c>
      <c r="T8043" t="s">
        <v>3074</v>
      </c>
    </row>
    <row r="8044" spans="17:20">
      <c r="Q8044">
        <v>0.59326388888888903</v>
      </c>
      <c r="R8044">
        <v>4</v>
      </c>
      <c r="S8044" t="s">
        <v>8683</v>
      </c>
      <c r="T8044" t="s">
        <v>3072</v>
      </c>
    </row>
    <row r="8045" spans="17:20">
      <c r="Q8045">
        <v>0.59329861111111104</v>
      </c>
      <c r="R8045">
        <v>1</v>
      </c>
      <c r="S8045" t="s">
        <v>8684</v>
      </c>
      <c r="T8045" t="s">
        <v>3072</v>
      </c>
    </row>
    <row r="8046" spans="17:20">
      <c r="Q8046">
        <v>0.59329861111111104</v>
      </c>
      <c r="R8046">
        <v>1</v>
      </c>
      <c r="S8046" t="s">
        <v>8685</v>
      </c>
      <c r="T8046" t="s">
        <v>3129</v>
      </c>
    </row>
    <row r="8047" spans="17:20">
      <c r="Q8047">
        <v>0.59334490740740697</v>
      </c>
      <c r="R8047">
        <v>2</v>
      </c>
      <c r="S8047" t="s">
        <v>8686</v>
      </c>
      <c r="T8047" t="s">
        <v>3070</v>
      </c>
    </row>
    <row r="8048" spans="17:20">
      <c r="Q8048">
        <v>0.59337962962962998</v>
      </c>
      <c r="R8048">
        <v>1</v>
      </c>
      <c r="S8048" t="s">
        <v>8687</v>
      </c>
      <c r="T8048" t="s">
        <v>3071</v>
      </c>
    </row>
    <row r="8049" spans="17:20">
      <c r="Q8049">
        <v>0.59339120370370402</v>
      </c>
      <c r="R8049">
        <v>3</v>
      </c>
      <c r="S8049" t="s">
        <v>8688</v>
      </c>
      <c r="T8049" t="s">
        <v>3070</v>
      </c>
    </row>
    <row r="8050" spans="17:20">
      <c r="Q8050">
        <v>0.59342592592592602</v>
      </c>
      <c r="R8050">
        <v>1</v>
      </c>
      <c r="S8050" t="s">
        <v>8689</v>
      </c>
      <c r="T8050" t="s">
        <v>3074</v>
      </c>
    </row>
    <row r="8051" spans="17:20">
      <c r="Q8051">
        <v>0.59355324074074101</v>
      </c>
      <c r="R8051">
        <v>1</v>
      </c>
      <c r="S8051" t="s">
        <v>8690</v>
      </c>
      <c r="T8051" t="s">
        <v>3070</v>
      </c>
    </row>
    <row r="8052" spans="17:20">
      <c r="Q8052">
        <v>0.59358796296296301</v>
      </c>
      <c r="R8052">
        <v>2</v>
      </c>
      <c r="S8052" t="s">
        <v>8691</v>
      </c>
      <c r="T8052" t="s">
        <v>3072</v>
      </c>
    </row>
    <row r="8053" spans="17:20">
      <c r="Q8053">
        <v>0.59362268518518502</v>
      </c>
      <c r="R8053">
        <v>1</v>
      </c>
      <c r="S8053" t="s">
        <v>8692</v>
      </c>
      <c r="T8053" t="s">
        <v>3071</v>
      </c>
    </row>
    <row r="8054" spans="17:20">
      <c r="Q8054">
        <v>0.59362268518518502</v>
      </c>
      <c r="R8054">
        <v>1</v>
      </c>
      <c r="S8054" t="s">
        <v>8693</v>
      </c>
      <c r="T8054" t="s">
        <v>3127</v>
      </c>
    </row>
    <row r="8055" spans="17:20">
      <c r="Q8055">
        <v>0.59366898148148195</v>
      </c>
      <c r="R8055">
        <v>1</v>
      </c>
      <c r="S8055" t="s">
        <v>8694</v>
      </c>
      <c r="T8055" t="s">
        <v>3070</v>
      </c>
    </row>
    <row r="8056" spans="17:20">
      <c r="Q8056">
        <v>0.59372685185185203</v>
      </c>
      <c r="R8056">
        <v>1</v>
      </c>
      <c r="S8056" t="s">
        <v>3898</v>
      </c>
      <c r="T8056" t="s">
        <v>3129</v>
      </c>
    </row>
    <row r="8057" spans="17:20">
      <c r="Q8057">
        <v>0.59378472222222201</v>
      </c>
      <c r="R8057">
        <v>1</v>
      </c>
      <c r="S8057" t="s">
        <v>8695</v>
      </c>
      <c r="T8057" t="s">
        <v>3129</v>
      </c>
    </row>
    <row r="8058" spans="17:20">
      <c r="Q8058">
        <v>0.59388888888888902</v>
      </c>
      <c r="R8058">
        <v>1</v>
      </c>
      <c r="S8058" t="s">
        <v>8696</v>
      </c>
      <c r="T8058" t="s">
        <v>3072</v>
      </c>
    </row>
    <row r="8059" spans="17:20">
      <c r="Q8059">
        <v>0.59390046296296295</v>
      </c>
      <c r="R8059">
        <v>1</v>
      </c>
      <c r="S8059" t="s">
        <v>8697</v>
      </c>
      <c r="T8059" t="s">
        <v>3075</v>
      </c>
    </row>
    <row r="8060" spans="17:20">
      <c r="Q8060">
        <v>0.59405092592592601</v>
      </c>
      <c r="R8060">
        <v>1</v>
      </c>
      <c r="S8060" t="s">
        <v>1658</v>
      </c>
      <c r="T8060" t="s">
        <v>3071</v>
      </c>
    </row>
    <row r="8061" spans="17:20">
      <c r="Q8061">
        <v>0.59406250000000005</v>
      </c>
      <c r="R8061">
        <v>1</v>
      </c>
      <c r="S8061" t="s">
        <v>8698</v>
      </c>
      <c r="T8061" t="s">
        <v>3074</v>
      </c>
    </row>
    <row r="8062" spans="17:20">
      <c r="Q8062">
        <v>0.59407407407407398</v>
      </c>
      <c r="R8062">
        <v>1</v>
      </c>
      <c r="S8062" t="s">
        <v>8699</v>
      </c>
      <c r="T8062" t="s">
        <v>3070</v>
      </c>
    </row>
    <row r="8063" spans="17:20">
      <c r="Q8063">
        <v>0.59409722222222205</v>
      </c>
      <c r="R8063">
        <v>1</v>
      </c>
      <c r="S8063" t="s">
        <v>5916</v>
      </c>
      <c r="T8063" t="s">
        <v>3077</v>
      </c>
    </row>
    <row r="8064" spans="17:20">
      <c r="Q8064">
        <v>0.59417824074074099</v>
      </c>
      <c r="R8064">
        <v>1</v>
      </c>
      <c r="S8064" t="s">
        <v>8700</v>
      </c>
      <c r="T8064" t="s">
        <v>3070</v>
      </c>
    </row>
    <row r="8065" spans="17:20">
      <c r="Q8065">
        <v>0.59420138888888896</v>
      </c>
      <c r="R8065">
        <v>4</v>
      </c>
      <c r="S8065" t="s">
        <v>8701</v>
      </c>
      <c r="T8065" t="s">
        <v>3075</v>
      </c>
    </row>
    <row r="8066" spans="17:20">
      <c r="Q8066">
        <v>0.59423611111111097</v>
      </c>
      <c r="R8066">
        <v>3</v>
      </c>
      <c r="S8066" t="s">
        <v>8702</v>
      </c>
      <c r="T8066" t="s">
        <v>3075</v>
      </c>
    </row>
    <row r="8067" spans="17:20">
      <c r="Q8067">
        <v>0.59427083333333297</v>
      </c>
      <c r="R8067">
        <v>1</v>
      </c>
      <c r="S8067" t="s">
        <v>8703</v>
      </c>
      <c r="T8067" t="s">
        <v>3075</v>
      </c>
    </row>
    <row r="8068" spans="17:20">
      <c r="Q8068">
        <v>0.59429398148148105</v>
      </c>
      <c r="R8068">
        <v>1</v>
      </c>
      <c r="S8068" t="s">
        <v>8704</v>
      </c>
      <c r="T8068" t="s">
        <v>3075</v>
      </c>
    </row>
    <row r="8069" spans="17:20">
      <c r="Q8069">
        <v>0.59430555555555598</v>
      </c>
      <c r="R8069">
        <v>1</v>
      </c>
      <c r="S8069" t="s">
        <v>3472</v>
      </c>
      <c r="T8069" t="s">
        <v>3074</v>
      </c>
    </row>
    <row r="8070" spans="17:20">
      <c r="Q8070">
        <v>0.59437499999999999</v>
      </c>
      <c r="R8070">
        <v>3</v>
      </c>
      <c r="S8070" t="s">
        <v>8705</v>
      </c>
      <c r="T8070" t="s">
        <v>3075</v>
      </c>
    </row>
    <row r="8071" spans="17:20">
      <c r="Q8071">
        <v>0.59439814814814795</v>
      </c>
      <c r="R8071">
        <v>1</v>
      </c>
      <c r="S8071" t="s">
        <v>8706</v>
      </c>
      <c r="T8071" t="s">
        <v>3075</v>
      </c>
    </row>
    <row r="8072" spans="17:20">
      <c r="Q8072">
        <v>0.59443287037036996</v>
      </c>
      <c r="R8072">
        <v>1</v>
      </c>
      <c r="S8072" t="s">
        <v>8707</v>
      </c>
      <c r="T8072" t="s">
        <v>3070</v>
      </c>
    </row>
    <row r="8073" spans="17:20">
      <c r="Q8073">
        <v>0.59445601851851804</v>
      </c>
      <c r="R8073">
        <v>1</v>
      </c>
      <c r="S8073" t="s">
        <v>8708</v>
      </c>
      <c r="T8073" t="s">
        <v>3075</v>
      </c>
    </row>
    <row r="8074" spans="17:20">
      <c r="Q8074">
        <v>0.594479166666667</v>
      </c>
      <c r="R8074">
        <v>1</v>
      </c>
      <c r="S8074" t="s">
        <v>3885</v>
      </c>
      <c r="T8074" t="s">
        <v>3074</v>
      </c>
    </row>
    <row r="8075" spans="17:20">
      <c r="Q8075">
        <v>0.59449074074074104</v>
      </c>
      <c r="R8075">
        <v>2</v>
      </c>
      <c r="S8075" t="s">
        <v>8709</v>
      </c>
      <c r="T8075" t="s">
        <v>3071</v>
      </c>
    </row>
    <row r="8076" spans="17:20">
      <c r="Q8076">
        <v>0.59450231481481497</v>
      </c>
      <c r="R8076">
        <v>1</v>
      </c>
      <c r="S8076" t="s">
        <v>8710</v>
      </c>
      <c r="T8076" t="s">
        <v>3075</v>
      </c>
    </row>
    <row r="8077" spans="17:20">
      <c r="Q8077">
        <v>0.59450231481481497</v>
      </c>
      <c r="R8077">
        <v>1</v>
      </c>
      <c r="S8077" t="s">
        <v>8711</v>
      </c>
      <c r="T8077" t="s">
        <v>3070</v>
      </c>
    </row>
    <row r="8078" spans="17:20">
      <c r="Q8078">
        <v>0.59454861111111101</v>
      </c>
      <c r="R8078">
        <v>1</v>
      </c>
      <c r="S8078" t="s">
        <v>8712</v>
      </c>
      <c r="T8078" t="s">
        <v>3082</v>
      </c>
    </row>
    <row r="8079" spans="17:20">
      <c r="Q8079">
        <v>0.59454861111111101</v>
      </c>
      <c r="R8079">
        <v>1</v>
      </c>
      <c r="S8079" t="s">
        <v>8713</v>
      </c>
      <c r="T8079" t="s">
        <v>3070</v>
      </c>
    </row>
    <row r="8080" spans="17:20">
      <c r="Q8080">
        <v>0.59456018518518505</v>
      </c>
      <c r="R8080">
        <v>1</v>
      </c>
      <c r="S8080" t="s">
        <v>4593</v>
      </c>
      <c r="T8080" t="s">
        <v>3074</v>
      </c>
    </row>
    <row r="8081" spans="17:20">
      <c r="Q8081">
        <v>0.59458333333333302</v>
      </c>
      <c r="R8081">
        <v>1</v>
      </c>
      <c r="S8081" t="s">
        <v>8714</v>
      </c>
      <c r="T8081" t="s">
        <v>3072</v>
      </c>
    </row>
    <row r="8082" spans="17:20">
      <c r="Q8082">
        <v>0.59459490740740695</v>
      </c>
      <c r="R8082">
        <v>1</v>
      </c>
      <c r="S8082" t="s">
        <v>8715</v>
      </c>
      <c r="T8082" t="s">
        <v>3075</v>
      </c>
    </row>
    <row r="8083" spans="17:20">
      <c r="Q8083">
        <v>0.59461805555555602</v>
      </c>
      <c r="R8083">
        <v>2</v>
      </c>
      <c r="S8083" t="s">
        <v>2562</v>
      </c>
      <c r="T8083" t="s">
        <v>3074</v>
      </c>
    </row>
    <row r="8084" spans="17:20">
      <c r="Q8084">
        <v>0.59462962962962995</v>
      </c>
      <c r="R8084">
        <v>3</v>
      </c>
      <c r="S8084" t="s">
        <v>8716</v>
      </c>
      <c r="T8084" t="s">
        <v>3075</v>
      </c>
    </row>
    <row r="8085" spans="17:20">
      <c r="Q8085">
        <v>0.59465277777777803</v>
      </c>
      <c r="R8085">
        <v>1</v>
      </c>
      <c r="S8085" t="s">
        <v>8717</v>
      </c>
      <c r="T8085" t="s">
        <v>3075</v>
      </c>
    </row>
    <row r="8086" spans="17:20">
      <c r="Q8086">
        <v>0.59468750000000004</v>
      </c>
      <c r="R8086">
        <v>2</v>
      </c>
      <c r="S8086" t="s">
        <v>4523</v>
      </c>
      <c r="T8086" t="s">
        <v>3075</v>
      </c>
    </row>
    <row r="8087" spans="17:20">
      <c r="Q8087">
        <v>0.59472222222222204</v>
      </c>
      <c r="R8087">
        <v>1</v>
      </c>
      <c r="S8087" t="s">
        <v>4101</v>
      </c>
      <c r="T8087" t="s">
        <v>3075</v>
      </c>
    </row>
    <row r="8088" spans="17:20">
      <c r="Q8088">
        <v>0.59478009259259301</v>
      </c>
      <c r="R8088">
        <v>1</v>
      </c>
      <c r="S8088" t="s">
        <v>4108</v>
      </c>
      <c r="T8088" t="s">
        <v>3072</v>
      </c>
    </row>
    <row r="8089" spans="17:20">
      <c r="Q8089">
        <v>0.59479166666666705</v>
      </c>
      <c r="R8089">
        <v>1</v>
      </c>
      <c r="S8089" t="s">
        <v>8718</v>
      </c>
      <c r="T8089" t="s">
        <v>3071</v>
      </c>
    </row>
    <row r="8090" spans="17:20">
      <c r="Q8090">
        <v>0.59496527777777797</v>
      </c>
      <c r="R8090">
        <v>1</v>
      </c>
      <c r="S8090" t="s">
        <v>8719</v>
      </c>
      <c r="T8090" t="s">
        <v>3127</v>
      </c>
    </row>
    <row r="8091" spans="17:20">
      <c r="Q8091">
        <v>0.59501157407407401</v>
      </c>
      <c r="R8091">
        <v>1</v>
      </c>
      <c r="S8091" t="s">
        <v>8720</v>
      </c>
      <c r="T8091" t="s">
        <v>3074</v>
      </c>
    </row>
    <row r="8092" spans="17:20">
      <c r="Q8092">
        <v>0.59513888888888899</v>
      </c>
      <c r="R8092">
        <v>2</v>
      </c>
      <c r="S8092" t="s">
        <v>8721</v>
      </c>
      <c r="T8092" t="s">
        <v>3071</v>
      </c>
    </row>
    <row r="8093" spans="17:20">
      <c r="Q8093">
        <v>0.59519675925925897</v>
      </c>
      <c r="R8093">
        <v>1</v>
      </c>
      <c r="S8093" t="s">
        <v>8722</v>
      </c>
      <c r="T8093" t="s">
        <v>3075</v>
      </c>
    </row>
    <row r="8094" spans="17:20">
      <c r="Q8094">
        <v>0.59520833333333301</v>
      </c>
      <c r="R8094">
        <v>1</v>
      </c>
      <c r="S8094" t="s">
        <v>4656</v>
      </c>
      <c r="T8094" t="s">
        <v>3075</v>
      </c>
    </row>
    <row r="8095" spans="17:20">
      <c r="Q8095">
        <v>0.59530092592592598</v>
      </c>
      <c r="R8095">
        <v>3</v>
      </c>
      <c r="S8095" t="s">
        <v>8723</v>
      </c>
      <c r="T8095" t="s">
        <v>3081</v>
      </c>
    </row>
    <row r="8096" spans="17:20">
      <c r="Q8096">
        <v>0.59535879629629596</v>
      </c>
      <c r="R8096">
        <v>2</v>
      </c>
      <c r="S8096" t="s">
        <v>8724</v>
      </c>
      <c r="T8096" t="s">
        <v>3070</v>
      </c>
    </row>
    <row r="8097" spans="17:20">
      <c r="Q8097">
        <v>0.59538194444444403</v>
      </c>
      <c r="R8097">
        <v>2</v>
      </c>
      <c r="S8097" t="s">
        <v>3868</v>
      </c>
      <c r="T8097" t="s">
        <v>3129</v>
      </c>
    </row>
    <row r="8098" spans="17:20">
      <c r="Q8098">
        <v>0.59538194444444403</v>
      </c>
      <c r="R8098">
        <v>2</v>
      </c>
      <c r="S8098" t="s">
        <v>8725</v>
      </c>
      <c r="T8098" t="s">
        <v>3070</v>
      </c>
    </row>
    <row r="8099" spans="17:20">
      <c r="Q8099">
        <v>0.59545138888888904</v>
      </c>
      <c r="R8099">
        <v>1</v>
      </c>
      <c r="S8099" t="s">
        <v>8726</v>
      </c>
      <c r="T8099" t="s">
        <v>8727</v>
      </c>
    </row>
    <row r="8100" spans="17:20">
      <c r="Q8100">
        <v>0.59549768518518498</v>
      </c>
      <c r="R8100">
        <v>1</v>
      </c>
      <c r="S8100" t="s">
        <v>3902</v>
      </c>
      <c r="T8100" t="s">
        <v>3072</v>
      </c>
    </row>
    <row r="8101" spans="17:20">
      <c r="Q8101">
        <v>0.59550925925925902</v>
      </c>
      <c r="R8101">
        <v>1</v>
      </c>
      <c r="S8101" t="s">
        <v>8728</v>
      </c>
      <c r="T8101" t="s">
        <v>3129</v>
      </c>
    </row>
    <row r="8102" spans="17:20">
      <c r="Q8102">
        <v>0.59550925925925902</v>
      </c>
      <c r="R8102">
        <v>1</v>
      </c>
      <c r="S8102" t="s">
        <v>3542</v>
      </c>
      <c r="T8102" t="s">
        <v>3075</v>
      </c>
    </row>
    <row r="8103" spans="17:20">
      <c r="Q8103">
        <v>0.59554398148148102</v>
      </c>
      <c r="R8103">
        <v>2</v>
      </c>
      <c r="S8103" t="s">
        <v>8729</v>
      </c>
      <c r="T8103" t="s">
        <v>3070</v>
      </c>
    </row>
    <row r="8104" spans="17:20">
      <c r="Q8104">
        <v>0.59555555555555595</v>
      </c>
      <c r="R8104">
        <v>1</v>
      </c>
      <c r="S8104" t="s">
        <v>8730</v>
      </c>
      <c r="T8104" t="s">
        <v>3129</v>
      </c>
    </row>
    <row r="8105" spans="17:20">
      <c r="Q8105">
        <v>0.59556712962962999</v>
      </c>
      <c r="R8105">
        <v>1</v>
      </c>
      <c r="S8105" t="s">
        <v>8731</v>
      </c>
      <c r="T8105" t="s">
        <v>3074</v>
      </c>
    </row>
    <row r="8106" spans="17:20">
      <c r="Q8106">
        <v>0.59557870370370403</v>
      </c>
      <c r="R8106">
        <v>6</v>
      </c>
      <c r="S8106" t="s">
        <v>2562</v>
      </c>
      <c r="T8106" t="s">
        <v>3129</v>
      </c>
    </row>
    <row r="8107" spans="17:20">
      <c r="Q8107">
        <v>0.595671296296296</v>
      </c>
      <c r="R8107">
        <v>2</v>
      </c>
      <c r="S8107" t="s">
        <v>4664</v>
      </c>
      <c r="T8107" t="s">
        <v>3078</v>
      </c>
    </row>
    <row r="8108" spans="17:20">
      <c r="Q8108">
        <v>0.59568287037037004</v>
      </c>
      <c r="R8108">
        <v>1</v>
      </c>
      <c r="S8108" t="s">
        <v>815</v>
      </c>
      <c r="T8108" t="s">
        <v>3072</v>
      </c>
    </row>
    <row r="8109" spans="17:20">
      <c r="Q8109">
        <v>0.59570601851851901</v>
      </c>
      <c r="R8109">
        <v>2</v>
      </c>
      <c r="S8109" t="s">
        <v>8732</v>
      </c>
      <c r="T8109" t="s">
        <v>3071</v>
      </c>
    </row>
    <row r="8110" spans="17:20">
      <c r="Q8110">
        <v>0.59577546296296302</v>
      </c>
      <c r="R8110">
        <v>1</v>
      </c>
      <c r="S8110" t="s">
        <v>4071</v>
      </c>
      <c r="T8110" t="s">
        <v>3075</v>
      </c>
    </row>
    <row r="8111" spans="17:20">
      <c r="Q8111">
        <v>0.59578703703703695</v>
      </c>
      <c r="R8111">
        <v>1</v>
      </c>
      <c r="S8111" t="s">
        <v>8733</v>
      </c>
      <c r="T8111" t="s">
        <v>3075</v>
      </c>
    </row>
    <row r="8112" spans="17:20">
      <c r="Q8112">
        <v>0.59579861111111099</v>
      </c>
      <c r="R8112">
        <v>2</v>
      </c>
      <c r="S8112" t="s">
        <v>491</v>
      </c>
      <c r="T8112" t="s">
        <v>3075</v>
      </c>
    </row>
    <row r="8113" spans="17:20">
      <c r="Q8113">
        <v>0.595868055555556</v>
      </c>
      <c r="R8113">
        <v>1</v>
      </c>
      <c r="S8113" t="s">
        <v>8734</v>
      </c>
      <c r="T8113" t="s">
        <v>3075</v>
      </c>
    </row>
    <row r="8114" spans="17:20">
      <c r="Q8114">
        <v>0.59594907407407405</v>
      </c>
      <c r="R8114">
        <v>1</v>
      </c>
      <c r="S8114" t="s">
        <v>2562</v>
      </c>
      <c r="T8114" t="s">
        <v>3075</v>
      </c>
    </row>
    <row r="8115" spans="17:20">
      <c r="Q8115">
        <v>0.59606481481481499</v>
      </c>
      <c r="R8115">
        <v>2</v>
      </c>
      <c r="S8115" t="s">
        <v>3787</v>
      </c>
      <c r="T8115" t="s">
        <v>3129</v>
      </c>
    </row>
    <row r="8116" spans="17:20">
      <c r="Q8116">
        <v>0.59607638888888903</v>
      </c>
      <c r="R8116">
        <v>4</v>
      </c>
      <c r="S8116" t="s">
        <v>8735</v>
      </c>
      <c r="T8116" t="s">
        <v>3070</v>
      </c>
    </row>
    <row r="8117" spans="17:20">
      <c r="Q8117">
        <v>0.596099537037037</v>
      </c>
      <c r="R8117">
        <v>1</v>
      </c>
      <c r="S8117" t="s">
        <v>8736</v>
      </c>
      <c r="T8117" t="s">
        <v>3073</v>
      </c>
    </row>
    <row r="8118" spans="17:20">
      <c r="Q8118">
        <v>0.59616898148148101</v>
      </c>
      <c r="R8118">
        <v>1</v>
      </c>
      <c r="S8118" t="s">
        <v>8737</v>
      </c>
      <c r="T8118" t="s">
        <v>3075</v>
      </c>
    </row>
    <row r="8119" spans="17:20">
      <c r="Q8119">
        <v>0.59616898148148101</v>
      </c>
      <c r="R8119">
        <v>1</v>
      </c>
      <c r="S8119" t="s">
        <v>2562</v>
      </c>
      <c r="T8119" t="s">
        <v>3075</v>
      </c>
    </row>
    <row r="8120" spans="17:20">
      <c r="Q8120">
        <v>0.59619212962962997</v>
      </c>
      <c r="R8120">
        <v>1</v>
      </c>
      <c r="S8120" t="s">
        <v>8738</v>
      </c>
      <c r="T8120" t="s">
        <v>3075</v>
      </c>
    </row>
    <row r="8121" spans="17:20">
      <c r="Q8121">
        <v>0.59630787037037003</v>
      </c>
      <c r="R8121">
        <v>1</v>
      </c>
      <c r="S8121" t="s">
        <v>8739</v>
      </c>
      <c r="T8121" t="s">
        <v>3129</v>
      </c>
    </row>
    <row r="8122" spans="17:20">
      <c r="Q8122">
        <v>0.59638888888888897</v>
      </c>
      <c r="R8122">
        <v>2</v>
      </c>
      <c r="S8122" t="s">
        <v>3505</v>
      </c>
      <c r="T8122" t="s">
        <v>3072</v>
      </c>
    </row>
    <row r="8123" spans="17:20">
      <c r="Q8123">
        <v>0.59641203703703705</v>
      </c>
      <c r="R8123">
        <v>2</v>
      </c>
      <c r="S8123" t="s">
        <v>8740</v>
      </c>
      <c r="T8123" t="s">
        <v>3074</v>
      </c>
    </row>
    <row r="8124" spans="17:20">
      <c r="Q8124">
        <v>0.59644675925925905</v>
      </c>
      <c r="R8124">
        <v>2</v>
      </c>
      <c r="S8124" t="s">
        <v>8741</v>
      </c>
      <c r="T8124" t="s">
        <v>3129</v>
      </c>
    </row>
    <row r="8125" spans="17:20">
      <c r="Q8125">
        <v>0.59650462962963002</v>
      </c>
      <c r="R8125">
        <v>1</v>
      </c>
      <c r="S8125" t="s">
        <v>8742</v>
      </c>
      <c r="T8125" t="s">
        <v>3074</v>
      </c>
    </row>
    <row r="8126" spans="17:20">
      <c r="Q8126">
        <v>0.59650462962963002</v>
      </c>
      <c r="R8126">
        <v>1</v>
      </c>
      <c r="S8126" t="s">
        <v>3354</v>
      </c>
      <c r="T8126" t="s">
        <v>3075</v>
      </c>
    </row>
    <row r="8127" spans="17:20">
      <c r="Q8127">
        <v>0.596597222222222</v>
      </c>
      <c r="R8127">
        <v>1</v>
      </c>
      <c r="S8127" t="s">
        <v>8743</v>
      </c>
      <c r="T8127" t="s">
        <v>3075</v>
      </c>
    </row>
    <row r="8128" spans="17:20">
      <c r="Q8128">
        <v>0.59660879629629604</v>
      </c>
      <c r="R8128">
        <v>1</v>
      </c>
      <c r="S8128" t="s">
        <v>976</v>
      </c>
      <c r="T8128" t="s">
        <v>3070</v>
      </c>
    </row>
    <row r="8129" spans="17:20">
      <c r="Q8129">
        <v>0.59663194444444401</v>
      </c>
      <c r="R8129">
        <v>1</v>
      </c>
      <c r="S8129" t="s">
        <v>8744</v>
      </c>
      <c r="T8129" t="s">
        <v>3129</v>
      </c>
    </row>
    <row r="8130" spans="17:20">
      <c r="Q8130">
        <v>0.59668981481481498</v>
      </c>
      <c r="R8130">
        <v>1</v>
      </c>
      <c r="S8130" t="s">
        <v>8745</v>
      </c>
      <c r="T8130" t="s">
        <v>3129</v>
      </c>
    </row>
    <row r="8131" spans="17:20">
      <c r="Q8131">
        <v>0.59673611111111102</v>
      </c>
      <c r="R8131">
        <v>2</v>
      </c>
      <c r="S8131" t="s">
        <v>3696</v>
      </c>
      <c r="T8131" t="s">
        <v>3127</v>
      </c>
    </row>
    <row r="8132" spans="17:20">
      <c r="Q8132">
        <v>0.59686342592592601</v>
      </c>
      <c r="R8132">
        <v>1</v>
      </c>
      <c r="S8132" t="s">
        <v>8746</v>
      </c>
      <c r="T8132" t="s">
        <v>3074</v>
      </c>
    </row>
    <row r="8133" spans="17:20">
      <c r="Q8133">
        <v>0.59694444444444394</v>
      </c>
      <c r="R8133">
        <v>2</v>
      </c>
      <c r="S8133" t="s">
        <v>8747</v>
      </c>
      <c r="T8133" t="s">
        <v>3075</v>
      </c>
    </row>
    <row r="8134" spans="17:20">
      <c r="Q8134">
        <v>0.59699074074074099</v>
      </c>
      <c r="R8134">
        <v>1</v>
      </c>
      <c r="S8134" t="s">
        <v>8748</v>
      </c>
      <c r="T8134" t="s">
        <v>3074</v>
      </c>
    </row>
    <row r="8135" spans="17:20">
      <c r="Q8135">
        <v>0.597060185185185</v>
      </c>
      <c r="R8135">
        <v>4</v>
      </c>
      <c r="S8135" t="s">
        <v>8749</v>
      </c>
      <c r="T8135" t="s">
        <v>3075</v>
      </c>
    </row>
    <row r="8136" spans="17:20">
      <c r="Q8136">
        <v>0.59716435185185202</v>
      </c>
      <c r="R8136">
        <v>3</v>
      </c>
      <c r="S8136" t="s">
        <v>8750</v>
      </c>
      <c r="T8136" t="s">
        <v>3075</v>
      </c>
    </row>
    <row r="8137" spans="17:20">
      <c r="Q8137">
        <v>0.59718749999999998</v>
      </c>
      <c r="R8137">
        <v>1</v>
      </c>
      <c r="S8137" t="s">
        <v>3207</v>
      </c>
      <c r="T8137" t="s">
        <v>3071</v>
      </c>
    </row>
    <row r="8138" spans="17:20">
      <c r="Q8138">
        <v>0.59719907407407402</v>
      </c>
      <c r="R8138">
        <v>1</v>
      </c>
      <c r="S8138" t="s">
        <v>8751</v>
      </c>
      <c r="T8138" t="s">
        <v>3075</v>
      </c>
    </row>
    <row r="8139" spans="17:20">
      <c r="Q8139">
        <v>0.59721064814814795</v>
      </c>
      <c r="R8139">
        <v>3</v>
      </c>
      <c r="S8139" t="s">
        <v>8752</v>
      </c>
      <c r="T8139" t="s">
        <v>3075</v>
      </c>
    </row>
    <row r="8140" spans="17:20">
      <c r="Q8140">
        <v>0.59728009259259296</v>
      </c>
      <c r="R8140">
        <v>1</v>
      </c>
      <c r="S8140" t="s">
        <v>4430</v>
      </c>
      <c r="T8140" t="s">
        <v>3072</v>
      </c>
    </row>
    <row r="8141" spans="17:20">
      <c r="Q8141">
        <v>0.59728009259259296</v>
      </c>
      <c r="R8141">
        <v>1</v>
      </c>
      <c r="S8141" t="s">
        <v>3393</v>
      </c>
      <c r="T8141" t="s">
        <v>3127</v>
      </c>
    </row>
    <row r="8142" spans="17:20">
      <c r="Q8142">
        <v>0.59730324074074104</v>
      </c>
      <c r="R8142">
        <v>1</v>
      </c>
      <c r="S8142" t="s">
        <v>8753</v>
      </c>
      <c r="T8142" t="s">
        <v>3075</v>
      </c>
    </row>
    <row r="8143" spans="17:20">
      <c r="Q8143">
        <v>0.59733796296296304</v>
      </c>
      <c r="R8143">
        <v>2</v>
      </c>
      <c r="S8143" t="s">
        <v>8754</v>
      </c>
      <c r="T8143" t="s">
        <v>3129</v>
      </c>
    </row>
    <row r="8144" spans="17:20">
      <c r="Q8144">
        <v>0.59738425925925898</v>
      </c>
      <c r="R8144">
        <v>1</v>
      </c>
      <c r="S8144" t="s">
        <v>693</v>
      </c>
      <c r="T8144" t="s">
        <v>3075</v>
      </c>
    </row>
    <row r="8145" spans="17:20">
      <c r="Q8145">
        <v>0.59743055555555602</v>
      </c>
      <c r="R8145">
        <v>1</v>
      </c>
      <c r="S8145" t="s">
        <v>8755</v>
      </c>
      <c r="T8145" t="s">
        <v>3072</v>
      </c>
    </row>
    <row r="8146" spans="17:20">
      <c r="Q8146">
        <v>0.59745370370370399</v>
      </c>
      <c r="R8146">
        <v>1</v>
      </c>
      <c r="S8146" t="s">
        <v>8756</v>
      </c>
      <c r="T8146" t="s">
        <v>3127</v>
      </c>
    </row>
    <row r="8147" spans="17:20">
      <c r="Q8147">
        <v>0.59746527777777803</v>
      </c>
      <c r="R8147">
        <v>1</v>
      </c>
      <c r="S8147" t="s">
        <v>8757</v>
      </c>
      <c r="T8147" t="s">
        <v>3075</v>
      </c>
    </row>
    <row r="8148" spans="17:20">
      <c r="Q8148">
        <v>0.59747685185185195</v>
      </c>
      <c r="R8148">
        <v>1</v>
      </c>
      <c r="S8148" t="s">
        <v>3877</v>
      </c>
      <c r="T8148" t="s">
        <v>3071</v>
      </c>
    </row>
    <row r="8149" spans="17:20">
      <c r="Q8149">
        <v>0.59748842592592599</v>
      </c>
      <c r="R8149">
        <v>1</v>
      </c>
      <c r="S8149" t="s">
        <v>8758</v>
      </c>
      <c r="T8149" t="s">
        <v>3075</v>
      </c>
    </row>
    <row r="8150" spans="17:20">
      <c r="Q8150">
        <v>0.59748842592592599</v>
      </c>
      <c r="R8150">
        <v>1</v>
      </c>
      <c r="S8150" t="s">
        <v>4547</v>
      </c>
      <c r="T8150" t="s">
        <v>3074</v>
      </c>
    </row>
    <row r="8151" spans="17:20">
      <c r="Q8151">
        <v>0.597523148148148</v>
      </c>
      <c r="R8151">
        <v>1</v>
      </c>
      <c r="S8151" t="s">
        <v>4439</v>
      </c>
      <c r="T8151" t="s">
        <v>3077</v>
      </c>
    </row>
    <row r="8152" spans="17:20">
      <c r="Q8152">
        <v>0.59753472222222204</v>
      </c>
      <c r="R8152">
        <v>1</v>
      </c>
      <c r="S8152" t="s">
        <v>8759</v>
      </c>
      <c r="T8152" t="s">
        <v>3071</v>
      </c>
    </row>
    <row r="8153" spans="17:20">
      <c r="Q8153">
        <v>0.59754629629629596</v>
      </c>
      <c r="R8153">
        <v>1</v>
      </c>
      <c r="S8153" t="s">
        <v>3540</v>
      </c>
      <c r="T8153" t="s">
        <v>3074</v>
      </c>
    </row>
    <row r="8154" spans="17:20">
      <c r="Q8154">
        <v>0.59754629629629596</v>
      </c>
      <c r="R8154">
        <v>1</v>
      </c>
      <c r="S8154" t="s">
        <v>269</v>
      </c>
      <c r="T8154" t="s">
        <v>3071</v>
      </c>
    </row>
    <row r="8155" spans="17:20">
      <c r="Q8155">
        <v>0.59755787037037</v>
      </c>
      <c r="R8155">
        <v>2</v>
      </c>
      <c r="S8155" t="s">
        <v>8760</v>
      </c>
      <c r="T8155" t="s">
        <v>3129</v>
      </c>
    </row>
    <row r="8156" spans="17:20">
      <c r="Q8156">
        <v>0.59756944444444404</v>
      </c>
      <c r="R8156">
        <v>2</v>
      </c>
      <c r="S8156" t="s">
        <v>8761</v>
      </c>
      <c r="T8156" t="s">
        <v>3075</v>
      </c>
    </row>
    <row r="8157" spans="17:20">
      <c r="Q8157">
        <v>0.59759259259259301</v>
      </c>
      <c r="R8157">
        <v>1</v>
      </c>
      <c r="S8157" t="s">
        <v>3424</v>
      </c>
      <c r="T8157" t="s">
        <v>3129</v>
      </c>
    </row>
    <row r="8158" spans="17:20">
      <c r="Q8158">
        <v>0.59760416666666705</v>
      </c>
      <c r="R8158">
        <v>2</v>
      </c>
      <c r="S8158" t="s">
        <v>8762</v>
      </c>
      <c r="T8158" t="s">
        <v>3076</v>
      </c>
    </row>
    <row r="8159" spans="17:20">
      <c r="Q8159">
        <v>0.59763888888888905</v>
      </c>
      <c r="R8159">
        <v>1</v>
      </c>
      <c r="S8159" t="s">
        <v>8763</v>
      </c>
      <c r="T8159" t="s">
        <v>3071</v>
      </c>
    </row>
    <row r="8160" spans="17:20">
      <c r="Q8160">
        <v>0.59765046296296298</v>
      </c>
      <c r="R8160">
        <v>1</v>
      </c>
      <c r="S8160" t="s">
        <v>1271</v>
      </c>
      <c r="T8160" t="s">
        <v>3075</v>
      </c>
    </row>
    <row r="8161" spans="17:20">
      <c r="Q8161">
        <v>0.59771990740740699</v>
      </c>
      <c r="R8161">
        <v>1</v>
      </c>
      <c r="S8161" t="s">
        <v>8764</v>
      </c>
      <c r="T8161" t="s">
        <v>3129</v>
      </c>
    </row>
    <row r="8162" spans="17:20">
      <c r="Q8162">
        <v>0.59773148148148103</v>
      </c>
      <c r="R8162">
        <v>2</v>
      </c>
      <c r="S8162" t="s">
        <v>8765</v>
      </c>
      <c r="T8162" t="s">
        <v>3085</v>
      </c>
    </row>
    <row r="8163" spans="17:20">
      <c r="Q8163">
        <v>0.59774305555555596</v>
      </c>
      <c r="R8163">
        <v>1</v>
      </c>
      <c r="S8163" t="s">
        <v>8766</v>
      </c>
      <c r="T8163" t="s">
        <v>3072</v>
      </c>
    </row>
    <row r="8164" spans="17:20">
      <c r="Q8164">
        <v>0.59783564814814805</v>
      </c>
      <c r="R8164">
        <v>1</v>
      </c>
      <c r="S8164" t="s">
        <v>8767</v>
      </c>
      <c r="T8164" t="s">
        <v>3086</v>
      </c>
    </row>
    <row r="8165" spans="17:20">
      <c r="Q8165">
        <v>0.59784722222222197</v>
      </c>
      <c r="R8165">
        <v>1</v>
      </c>
      <c r="S8165" t="s">
        <v>3257</v>
      </c>
      <c r="T8165" t="s">
        <v>3071</v>
      </c>
    </row>
    <row r="8166" spans="17:20">
      <c r="Q8166">
        <v>0.59785879629629601</v>
      </c>
      <c r="R8166">
        <v>4</v>
      </c>
      <c r="S8166" t="s">
        <v>8768</v>
      </c>
      <c r="T8166" t="s">
        <v>3075</v>
      </c>
    </row>
    <row r="8167" spans="17:20">
      <c r="Q8167">
        <v>0.59787037037037005</v>
      </c>
      <c r="R8167">
        <v>1</v>
      </c>
      <c r="S8167" t="s">
        <v>8769</v>
      </c>
      <c r="T8167" t="s">
        <v>3075</v>
      </c>
    </row>
    <row r="8168" spans="17:20">
      <c r="Q8168">
        <v>0.59788194444444398</v>
      </c>
      <c r="R8168">
        <v>1</v>
      </c>
      <c r="S8168" t="s">
        <v>1183</v>
      </c>
      <c r="T8168" t="s">
        <v>3073</v>
      </c>
    </row>
    <row r="8169" spans="17:20">
      <c r="Q8169">
        <v>0.59789351851851802</v>
      </c>
      <c r="R8169">
        <v>1</v>
      </c>
      <c r="S8169" t="s">
        <v>8770</v>
      </c>
      <c r="T8169" t="s">
        <v>3075</v>
      </c>
    </row>
    <row r="8170" spans="17:20">
      <c r="Q8170">
        <v>0.59790509259259295</v>
      </c>
      <c r="R8170">
        <v>1</v>
      </c>
      <c r="S8170" t="s">
        <v>8771</v>
      </c>
      <c r="T8170" t="s">
        <v>3071</v>
      </c>
    </row>
    <row r="8171" spans="17:20">
      <c r="Q8171">
        <v>0.59804398148148197</v>
      </c>
      <c r="R8171">
        <v>1</v>
      </c>
      <c r="S8171" t="s">
        <v>8772</v>
      </c>
      <c r="T8171" t="s">
        <v>3074</v>
      </c>
    </row>
    <row r="8172" spans="17:20">
      <c r="Q8172">
        <v>0.59805555555555601</v>
      </c>
      <c r="R8172">
        <v>2</v>
      </c>
      <c r="S8172" t="s">
        <v>8773</v>
      </c>
      <c r="T8172" t="s">
        <v>3075</v>
      </c>
    </row>
    <row r="8173" spans="17:20">
      <c r="Q8173">
        <v>0.59807870370370397</v>
      </c>
      <c r="R8173">
        <v>2</v>
      </c>
      <c r="S8173" t="s">
        <v>8774</v>
      </c>
      <c r="T8173" t="s">
        <v>3075</v>
      </c>
    </row>
    <row r="8174" spans="17:20">
      <c r="Q8174">
        <v>0.59810185185185205</v>
      </c>
      <c r="R8174">
        <v>1</v>
      </c>
      <c r="S8174" t="s">
        <v>8775</v>
      </c>
      <c r="T8174" t="s">
        <v>3075</v>
      </c>
    </row>
    <row r="8175" spans="17:20">
      <c r="Q8175">
        <v>0.59811342592592598</v>
      </c>
      <c r="R8175">
        <v>1</v>
      </c>
      <c r="S8175" t="s">
        <v>8776</v>
      </c>
      <c r="T8175" t="s">
        <v>3071</v>
      </c>
    </row>
    <row r="8176" spans="17:20">
      <c r="Q8176">
        <v>0.59811342592592598</v>
      </c>
      <c r="R8176">
        <v>2</v>
      </c>
      <c r="S8176" t="s">
        <v>8777</v>
      </c>
      <c r="T8176" t="s">
        <v>3070</v>
      </c>
    </row>
    <row r="8177" spans="17:20">
      <c r="Q8177">
        <v>0.59814814814814798</v>
      </c>
      <c r="R8177">
        <v>1</v>
      </c>
      <c r="S8177" t="s">
        <v>8778</v>
      </c>
      <c r="T8177" t="s">
        <v>3075</v>
      </c>
    </row>
    <row r="8178" spans="17:20">
      <c r="Q8178">
        <v>0.59815972222222202</v>
      </c>
      <c r="R8178">
        <v>1</v>
      </c>
      <c r="S8178" t="s">
        <v>8779</v>
      </c>
      <c r="T8178" t="s">
        <v>3075</v>
      </c>
    </row>
    <row r="8179" spans="17:20">
      <c r="Q8179">
        <v>0.59821759259259299</v>
      </c>
      <c r="R8179">
        <v>2</v>
      </c>
      <c r="S8179" t="s">
        <v>8780</v>
      </c>
      <c r="T8179" t="s">
        <v>3074</v>
      </c>
    </row>
    <row r="8180" spans="17:20">
      <c r="Q8180">
        <v>0.59827546296296297</v>
      </c>
      <c r="R8180">
        <v>1</v>
      </c>
      <c r="S8180" t="s">
        <v>4437</v>
      </c>
      <c r="T8180" t="s">
        <v>3072</v>
      </c>
    </row>
    <row r="8181" spans="17:20">
      <c r="Q8181">
        <v>0.59828703703703701</v>
      </c>
      <c r="R8181">
        <v>1</v>
      </c>
      <c r="S8181" t="s">
        <v>8781</v>
      </c>
      <c r="T8181" t="s">
        <v>3075</v>
      </c>
    </row>
    <row r="8182" spans="17:20">
      <c r="Q8182">
        <v>0.59833333333333305</v>
      </c>
      <c r="R8182">
        <v>1</v>
      </c>
      <c r="S8182" t="s">
        <v>8782</v>
      </c>
      <c r="T8182" t="s">
        <v>3071</v>
      </c>
    </row>
    <row r="8183" spans="17:20">
      <c r="Q8183">
        <v>0.59834490740740698</v>
      </c>
      <c r="R8183">
        <v>1</v>
      </c>
      <c r="S8183" t="s">
        <v>8783</v>
      </c>
      <c r="T8183" t="s">
        <v>3074</v>
      </c>
    </row>
    <row r="8184" spans="17:20">
      <c r="Q8184">
        <v>0.59841435185185199</v>
      </c>
      <c r="R8184">
        <v>1</v>
      </c>
      <c r="S8184" t="s">
        <v>8784</v>
      </c>
      <c r="T8184" t="s">
        <v>3086</v>
      </c>
    </row>
    <row r="8185" spans="17:20">
      <c r="Q8185">
        <v>0.59844907407407399</v>
      </c>
      <c r="R8185">
        <v>1</v>
      </c>
      <c r="S8185" t="s">
        <v>8785</v>
      </c>
      <c r="T8185" t="s">
        <v>3075</v>
      </c>
    </row>
    <row r="8186" spans="17:20">
      <c r="Q8186">
        <v>0.59846064814814803</v>
      </c>
      <c r="R8186">
        <v>1</v>
      </c>
      <c r="S8186" t="s">
        <v>8786</v>
      </c>
      <c r="T8186" t="s">
        <v>3075</v>
      </c>
    </row>
    <row r="8187" spans="17:20">
      <c r="Q8187">
        <v>0.59849537037037004</v>
      </c>
      <c r="R8187">
        <v>1</v>
      </c>
      <c r="S8187" t="s">
        <v>8787</v>
      </c>
      <c r="T8187" t="s">
        <v>3070</v>
      </c>
    </row>
    <row r="8188" spans="17:20">
      <c r="Q8188">
        <v>0.598518518518519</v>
      </c>
      <c r="R8188">
        <v>1</v>
      </c>
      <c r="S8188" t="s">
        <v>8788</v>
      </c>
      <c r="T8188" t="s">
        <v>3129</v>
      </c>
    </row>
    <row r="8189" spans="17:20">
      <c r="Q8189">
        <v>0.59853009259259304</v>
      </c>
      <c r="R8189">
        <v>1</v>
      </c>
      <c r="S8189" t="s">
        <v>3171</v>
      </c>
      <c r="T8189" t="s">
        <v>3071</v>
      </c>
    </row>
    <row r="8190" spans="17:20">
      <c r="Q8190">
        <v>0.59854166666666697</v>
      </c>
      <c r="R8190">
        <v>1</v>
      </c>
      <c r="S8190" t="s">
        <v>3903</v>
      </c>
      <c r="T8190" t="s">
        <v>3074</v>
      </c>
    </row>
    <row r="8191" spans="17:20">
      <c r="Q8191">
        <v>0.59855324074074101</v>
      </c>
      <c r="R8191">
        <v>1</v>
      </c>
      <c r="S8191" t="s">
        <v>8789</v>
      </c>
      <c r="T8191" t="s">
        <v>3070</v>
      </c>
    </row>
    <row r="8192" spans="17:20">
      <c r="Q8192">
        <v>0.59855324074074101</v>
      </c>
      <c r="R8192">
        <v>1</v>
      </c>
      <c r="S8192" t="s">
        <v>5503</v>
      </c>
      <c r="T8192" t="s">
        <v>3129</v>
      </c>
    </row>
    <row r="8193" spans="17:20">
      <c r="Q8193">
        <v>0.59856481481481505</v>
      </c>
      <c r="R8193">
        <v>1</v>
      </c>
      <c r="S8193" t="s">
        <v>8790</v>
      </c>
      <c r="T8193" t="s">
        <v>3075</v>
      </c>
    </row>
    <row r="8194" spans="17:20">
      <c r="Q8194">
        <v>0.59857638888888898</v>
      </c>
      <c r="R8194">
        <v>1</v>
      </c>
      <c r="S8194" t="s">
        <v>8791</v>
      </c>
      <c r="T8194" t="s">
        <v>3070</v>
      </c>
    </row>
    <row r="8195" spans="17:20">
      <c r="Q8195">
        <v>0.59861111111111098</v>
      </c>
      <c r="R8195">
        <v>1</v>
      </c>
      <c r="S8195" t="s">
        <v>8792</v>
      </c>
      <c r="T8195" t="s">
        <v>3075</v>
      </c>
    </row>
    <row r="8196" spans="17:20">
      <c r="Q8196">
        <v>0.59863425925925895</v>
      </c>
      <c r="R8196">
        <v>1</v>
      </c>
      <c r="S8196" t="s">
        <v>158</v>
      </c>
      <c r="T8196" t="s">
        <v>3074</v>
      </c>
    </row>
    <row r="8197" spans="17:20">
      <c r="Q8197">
        <v>0.59872685185185204</v>
      </c>
      <c r="R8197">
        <v>1</v>
      </c>
      <c r="S8197" t="s">
        <v>8793</v>
      </c>
      <c r="T8197" t="s">
        <v>3071</v>
      </c>
    </row>
    <row r="8198" spans="17:20">
      <c r="Q8198">
        <v>0.59876157407407404</v>
      </c>
      <c r="R8198">
        <v>1</v>
      </c>
      <c r="S8198" t="s">
        <v>8794</v>
      </c>
      <c r="T8198" t="s">
        <v>3129</v>
      </c>
    </row>
    <row r="8199" spans="17:20">
      <c r="Q8199">
        <v>0.59877314814814797</v>
      </c>
      <c r="R8199">
        <v>1</v>
      </c>
      <c r="S8199" t="s">
        <v>8795</v>
      </c>
      <c r="T8199" t="s">
        <v>3074</v>
      </c>
    </row>
    <row r="8200" spans="17:20">
      <c r="Q8200">
        <v>0.59878472222222201</v>
      </c>
      <c r="R8200">
        <v>1</v>
      </c>
      <c r="S8200" t="s">
        <v>3228</v>
      </c>
      <c r="T8200" t="s">
        <v>3070</v>
      </c>
    </row>
    <row r="8201" spans="17:20">
      <c r="Q8201">
        <v>0.59878472222222201</v>
      </c>
      <c r="R8201">
        <v>1</v>
      </c>
      <c r="S8201" t="s">
        <v>845</v>
      </c>
      <c r="T8201" t="s">
        <v>3075</v>
      </c>
    </row>
    <row r="8202" spans="17:20">
      <c r="Q8202">
        <v>0.59880787037036998</v>
      </c>
      <c r="R8202">
        <v>1</v>
      </c>
      <c r="S8202" t="s">
        <v>8796</v>
      </c>
      <c r="T8202" t="s">
        <v>3081</v>
      </c>
    </row>
    <row r="8203" spans="17:20">
      <c r="Q8203">
        <v>0.59881944444444402</v>
      </c>
      <c r="R8203">
        <v>1</v>
      </c>
      <c r="S8203" t="s">
        <v>8797</v>
      </c>
      <c r="T8203" t="s">
        <v>6317</v>
      </c>
    </row>
    <row r="8204" spans="17:20">
      <c r="Q8204">
        <v>0.59881944444444402</v>
      </c>
      <c r="R8204">
        <v>1</v>
      </c>
      <c r="S8204" t="s">
        <v>8798</v>
      </c>
      <c r="T8204" t="s">
        <v>3075</v>
      </c>
    </row>
    <row r="8205" spans="17:20">
      <c r="Q8205">
        <v>0.59886574074074095</v>
      </c>
      <c r="R8205">
        <v>5</v>
      </c>
      <c r="S8205" t="s">
        <v>8799</v>
      </c>
      <c r="T8205" t="s">
        <v>3071</v>
      </c>
    </row>
    <row r="8206" spans="17:20">
      <c r="Q8206">
        <v>0.59888888888888903</v>
      </c>
      <c r="R8206">
        <v>1</v>
      </c>
      <c r="S8206" t="s">
        <v>8800</v>
      </c>
      <c r="T8206" t="s">
        <v>3075</v>
      </c>
    </row>
    <row r="8207" spans="17:20">
      <c r="Q8207">
        <v>0.59900462962962997</v>
      </c>
      <c r="R8207">
        <v>3</v>
      </c>
      <c r="S8207" t="s">
        <v>8801</v>
      </c>
      <c r="T8207" t="s">
        <v>3074</v>
      </c>
    </row>
    <row r="8208" spans="17:20">
      <c r="Q8208">
        <v>0.59905092592592601</v>
      </c>
      <c r="R8208">
        <v>1</v>
      </c>
      <c r="S8208" t="s">
        <v>8802</v>
      </c>
      <c r="T8208" t="s">
        <v>3129</v>
      </c>
    </row>
    <row r="8209" spans="17:20">
      <c r="Q8209">
        <v>0.59908564814814802</v>
      </c>
      <c r="R8209">
        <v>1</v>
      </c>
      <c r="S8209" t="s">
        <v>3546</v>
      </c>
      <c r="T8209" t="s">
        <v>3074</v>
      </c>
    </row>
    <row r="8210" spans="17:20">
      <c r="Q8210">
        <v>0.59912037037037003</v>
      </c>
      <c r="R8210">
        <v>1</v>
      </c>
      <c r="S8210" t="s">
        <v>8803</v>
      </c>
      <c r="T8210" t="s">
        <v>3129</v>
      </c>
    </row>
    <row r="8211" spans="17:20">
      <c r="Q8211">
        <v>0.59913194444444395</v>
      </c>
      <c r="R8211">
        <v>2</v>
      </c>
      <c r="S8211" t="s">
        <v>8804</v>
      </c>
      <c r="T8211" t="s">
        <v>3129</v>
      </c>
    </row>
    <row r="8212" spans="17:20">
      <c r="Q8212">
        <v>0.59935185185185202</v>
      </c>
      <c r="R8212">
        <v>1</v>
      </c>
      <c r="S8212" t="s">
        <v>8805</v>
      </c>
      <c r="T8212" t="s">
        <v>3075</v>
      </c>
    </row>
    <row r="8213" spans="17:20">
      <c r="Q8213">
        <v>0.599409722222222</v>
      </c>
      <c r="R8213">
        <v>1</v>
      </c>
      <c r="S8213" t="s">
        <v>8806</v>
      </c>
      <c r="T8213" t="s">
        <v>3075</v>
      </c>
    </row>
    <row r="8214" spans="17:20">
      <c r="Q8214">
        <v>0.59951388888888901</v>
      </c>
      <c r="R8214">
        <v>1</v>
      </c>
      <c r="S8214" t="s">
        <v>8807</v>
      </c>
      <c r="T8214" t="s">
        <v>3074</v>
      </c>
    </row>
    <row r="8215" spans="17:20">
      <c r="Q8215">
        <v>0.59951388888888901</v>
      </c>
      <c r="R8215">
        <v>1</v>
      </c>
      <c r="S8215" t="s">
        <v>8808</v>
      </c>
      <c r="T8215" t="s">
        <v>3129</v>
      </c>
    </row>
    <row r="8216" spans="17:20">
      <c r="Q8216">
        <v>0.59965277777777803</v>
      </c>
      <c r="R8216">
        <v>1</v>
      </c>
      <c r="S8216" t="s">
        <v>8809</v>
      </c>
      <c r="T8216" t="s">
        <v>3075</v>
      </c>
    </row>
    <row r="8217" spans="17:20">
      <c r="Q8217">
        <v>0.599675925925926</v>
      </c>
      <c r="R8217">
        <v>1</v>
      </c>
      <c r="S8217" t="s">
        <v>8810</v>
      </c>
      <c r="T8217" t="s">
        <v>3075</v>
      </c>
    </row>
    <row r="8218" spans="17:20">
      <c r="Q8218">
        <v>0.59968750000000004</v>
      </c>
      <c r="R8218">
        <v>1</v>
      </c>
      <c r="S8218" t="s">
        <v>8811</v>
      </c>
      <c r="T8218" t="s">
        <v>3075</v>
      </c>
    </row>
    <row r="8219" spans="17:20">
      <c r="Q8219">
        <v>0.59969907407407397</v>
      </c>
      <c r="R8219">
        <v>1</v>
      </c>
      <c r="S8219" t="s">
        <v>8812</v>
      </c>
      <c r="T8219" t="s">
        <v>3071</v>
      </c>
    </row>
    <row r="8220" spans="17:20">
      <c r="Q8220">
        <v>0.59973379629629597</v>
      </c>
      <c r="R8220">
        <v>1</v>
      </c>
      <c r="S8220" t="s">
        <v>8813</v>
      </c>
      <c r="T8220" t="s">
        <v>3071</v>
      </c>
    </row>
    <row r="8221" spans="17:20">
      <c r="Q8221">
        <v>0.59986111111111096</v>
      </c>
      <c r="R8221">
        <v>2</v>
      </c>
      <c r="S8221" t="s">
        <v>8814</v>
      </c>
      <c r="T8221" t="s">
        <v>3075</v>
      </c>
    </row>
    <row r="8222" spans="17:20">
      <c r="Q8222">
        <v>0.59986111111111096</v>
      </c>
      <c r="R8222">
        <v>1</v>
      </c>
      <c r="S8222" t="s">
        <v>8815</v>
      </c>
      <c r="T8222" t="s">
        <v>3129</v>
      </c>
    </row>
    <row r="8223" spans="17:20">
      <c r="Q8223">
        <v>0.59988425925925903</v>
      </c>
      <c r="R8223">
        <v>1</v>
      </c>
      <c r="S8223" t="s">
        <v>8816</v>
      </c>
      <c r="T8223" t="s">
        <v>3071</v>
      </c>
    </row>
    <row r="8224" spans="17:20">
      <c r="Q8224">
        <v>0.59988425925925903</v>
      </c>
      <c r="R8224">
        <v>2</v>
      </c>
      <c r="S8224" t="s">
        <v>3868</v>
      </c>
      <c r="T8224" t="s">
        <v>3071</v>
      </c>
    </row>
    <row r="8225" spans="17:20">
      <c r="Q8225">
        <v>0.59994212962963001</v>
      </c>
      <c r="R8225">
        <v>1</v>
      </c>
      <c r="S8225" t="s">
        <v>8817</v>
      </c>
      <c r="T8225" t="s">
        <v>3070</v>
      </c>
    </row>
    <row r="8226" spans="17:20">
      <c r="Q8226">
        <v>0.59997685185185201</v>
      </c>
      <c r="R8226">
        <v>2</v>
      </c>
      <c r="S8226" t="s">
        <v>8818</v>
      </c>
      <c r="T8226" t="s">
        <v>3071</v>
      </c>
    </row>
    <row r="8227" spans="17:20">
      <c r="Q8227">
        <v>0.59997685185185201</v>
      </c>
      <c r="R8227">
        <v>1</v>
      </c>
      <c r="S8227" t="s">
        <v>8819</v>
      </c>
      <c r="T8227" t="s">
        <v>3071</v>
      </c>
    </row>
    <row r="8228" spans="17:20">
      <c r="Q8228">
        <v>0.60003472222222198</v>
      </c>
      <c r="R8228">
        <v>1</v>
      </c>
      <c r="S8228" t="s">
        <v>8820</v>
      </c>
      <c r="T8228" t="s">
        <v>3075</v>
      </c>
    </row>
    <row r="8229" spans="17:20">
      <c r="Q8229">
        <v>0.60004629629629602</v>
      </c>
      <c r="R8229">
        <v>1</v>
      </c>
      <c r="S8229" t="s">
        <v>8821</v>
      </c>
      <c r="T8229" t="s">
        <v>3071</v>
      </c>
    </row>
    <row r="8230" spans="17:20">
      <c r="Q8230">
        <v>0.60005787037036995</v>
      </c>
      <c r="R8230">
        <v>1</v>
      </c>
      <c r="S8230" t="s">
        <v>8822</v>
      </c>
      <c r="T8230" t="s">
        <v>3081</v>
      </c>
    </row>
    <row r="8231" spans="17:20">
      <c r="Q8231">
        <v>0.60006944444444399</v>
      </c>
      <c r="R8231">
        <v>1</v>
      </c>
      <c r="S8231" t="s">
        <v>8823</v>
      </c>
      <c r="T8231" t="s">
        <v>3075</v>
      </c>
    </row>
    <row r="8232" spans="17:20">
      <c r="Q8232">
        <v>0.60006944444444399</v>
      </c>
      <c r="R8232">
        <v>2</v>
      </c>
      <c r="S8232" t="s">
        <v>8824</v>
      </c>
      <c r="T8232" t="s">
        <v>3075</v>
      </c>
    </row>
    <row r="8233" spans="17:20">
      <c r="Q8233">
        <v>0.60009259259259295</v>
      </c>
      <c r="R8233">
        <v>2</v>
      </c>
      <c r="S8233" t="s">
        <v>8825</v>
      </c>
      <c r="T8233" t="s">
        <v>3075</v>
      </c>
    </row>
    <row r="8234" spans="17:20">
      <c r="Q8234">
        <v>0.60011574074074103</v>
      </c>
      <c r="R8234">
        <v>2</v>
      </c>
      <c r="S8234" t="s">
        <v>8826</v>
      </c>
      <c r="T8234" t="s">
        <v>3075</v>
      </c>
    </row>
    <row r="8235" spans="17:20">
      <c r="Q8235">
        <v>0.60012731481481496</v>
      </c>
      <c r="R8235">
        <v>1</v>
      </c>
      <c r="S8235" t="s">
        <v>8827</v>
      </c>
      <c r="T8235" t="s">
        <v>3075</v>
      </c>
    </row>
    <row r="8236" spans="17:20">
      <c r="Q8236">
        <v>0.60016203703703697</v>
      </c>
      <c r="R8236">
        <v>1</v>
      </c>
      <c r="S8236" t="s">
        <v>8828</v>
      </c>
      <c r="T8236" t="s">
        <v>6317</v>
      </c>
    </row>
    <row r="8237" spans="17:20">
      <c r="Q8237">
        <v>0.60017361111111101</v>
      </c>
      <c r="R8237">
        <v>1</v>
      </c>
      <c r="S8237" t="s">
        <v>8829</v>
      </c>
      <c r="T8237" t="s">
        <v>3075</v>
      </c>
    </row>
    <row r="8238" spans="17:20">
      <c r="Q8238">
        <v>0.60020833333333301</v>
      </c>
      <c r="R8238">
        <v>6</v>
      </c>
      <c r="S8238" t="s">
        <v>2562</v>
      </c>
      <c r="T8238" t="s">
        <v>3071</v>
      </c>
    </row>
    <row r="8239" spans="17:20">
      <c r="Q8239">
        <v>0.60024305555555602</v>
      </c>
      <c r="R8239">
        <v>1</v>
      </c>
      <c r="S8239" t="s">
        <v>4247</v>
      </c>
      <c r="T8239" t="s">
        <v>3071</v>
      </c>
    </row>
    <row r="8240" spans="17:20">
      <c r="Q8240">
        <v>0.60026620370370398</v>
      </c>
      <c r="R8240">
        <v>1</v>
      </c>
      <c r="S8240" t="s">
        <v>8830</v>
      </c>
      <c r="T8240" t="s">
        <v>3084</v>
      </c>
    </row>
    <row r="8241" spans="17:20">
      <c r="Q8241">
        <v>0.60035879629629596</v>
      </c>
      <c r="R8241">
        <v>3</v>
      </c>
      <c r="S8241" t="s">
        <v>8831</v>
      </c>
      <c r="T8241" t="s">
        <v>3072</v>
      </c>
    </row>
    <row r="8242" spans="17:20">
      <c r="Q8242">
        <v>0.60042824074074097</v>
      </c>
      <c r="R8242">
        <v>1</v>
      </c>
      <c r="S8242" t="s">
        <v>8832</v>
      </c>
      <c r="T8242" t="s">
        <v>3074</v>
      </c>
    </row>
    <row r="8243" spans="17:20">
      <c r="Q8243">
        <v>0.60047453703703701</v>
      </c>
      <c r="R8243">
        <v>1</v>
      </c>
      <c r="S8243" t="s">
        <v>8833</v>
      </c>
      <c r="T8243" t="s">
        <v>3075</v>
      </c>
    </row>
    <row r="8244" spans="17:20">
      <c r="Q8244">
        <v>0.60049768518518498</v>
      </c>
      <c r="R8244">
        <v>1</v>
      </c>
      <c r="S8244" t="s">
        <v>3893</v>
      </c>
      <c r="T8244" t="s">
        <v>3074</v>
      </c>
    </row>
    <row r="8245" spans="17:20">
      <c r="Q8245">
        <v>0.60052083333333295</v>
      </c>
      <c r="R8245">
        <v>1</v>
      </c>
      <c r="S8245" t="s">
        <v>8834</v>
      </c>
      <c r="T8245" t="s">
        <v>3070</v>
      </c>
    </row>
    <row r="8246" spans="17:20">
      <c r="Q8246">
        <v>0.60052083333333295</v>
      </c>
      <c r="R8246">
        <v>3</v>
      </c>
      <c r="S8246" t="s">
        <v>8835</v>
      </c>
      <c r="T8246" t="s">
        <v>3072</v>
      </c>
    </row>
    <row r="8247" spans="17:20">
      <c r="Q8247">
        <v>0.60054398148148103</v>
      </c>
      <c r="R8247">
        <v>1</v>
      </c>
      <c r="S8247" t="s">
        <v>8836</v>
      </c>
      <c r="T8247" t="s">
        <v>3070</v>
      </c>
    </row>
    <row r="8248" spans="17:20">
      <c r="Q8248">
        <v>0.60055555555555595</v>
      </c>
      <c r="R8248">
        <v>1</v>
      </c>
      <c r="S8248" t="s">
        <v>8837</v>
      </c>
      <c r="T8248" t="s">
        <v>3070</v>
      </c>
    </row>
    <row r="8249" spans="17:20">
      <c r="Q8249">
        <v>0.60055555555555595</v>
      </c>
      <c r="R8249">
        <v>1</v>
      </c>
      <c r="S8249" t="s">
        <v>8838</v>
      </c>
      <c r="T8249" t="s">
        <v>3075</v>
      </c>
    </row>
    <row r="8250" spans="17:20">
      <c r="Q8250">
        <v>0.60059027777777796</v>
      </c>
      <c r="R8250">
        <v>1</v>
      </c>
      <c r="S8250" t="s">
        <v>8839</v>
      </c>
      <c r="T8250" t="s">
        <v>3070</v>
      </c>
    </row>
    <row r="8251" spans="17:20">
      <c r="Q8251">
        <v>0.60075231481481495</v>
      </c>
      <c r="R8251">
        <v>1</v>
      </c>
      <c r="S8251" t="s">
        <v>8840</v>
      </c>
      <c r="T8251" t="s">
        <v>3072</v>
      </c>
    </row>
    <row r="8252" spans="17:20">
      <c r="Q8252">
        <v>0.60076388888888899</v>
      </c>
      <c r="R8252">
        <v>1</v>
      </c>
      <c r="S8252" t="s">
        <v>8841</v>
      </c>
      <c r="T8252" t="s">
        <v>3129</v>
      </c>
    </row>
    <row r="8253" spans="17:20">
      <c r="Q8253">
        <v>0.60077546296296302</v>
      </c>
      <c r="R8253">
        <v>1</v>
      </c>
      <c r="S8253" t="s">
        <v>8842</v>
      </c>
      <c r="T8253" t="s">
        <v>3075</v>
      </c>
    </row>
    <row r="8254" spans="17:20">
      <c r="Q8254">
        <v>0.60078703703703695</v>
      </c>
      <c r="R8254">
        <v>2</v>
      </c>
      <c r="S8254" t="s">
        <v>165</v>
      </c>
      <c r="T8254" t="s">
        <v>3072</v>
      </c>
    </row>
    <row r="8255" spans="17:20">
      <c r="Q8255">
        <v>0.60079861111111099</v>
      </c>
      <c r="R8255">
        <v>1</v>
      </c>
      <c r="S8255" t="s">
        <v>8843</v>
      </c>
      <c r="T8255" t="s">
        <v>3075</v>
      </c>
    </row>
    <row r="8256" spans="17:20">
      <c r="Q8256">
        <v>0.60081018518518503</v>
      </c>
      <c r="R8256">
        <v>1</v>
      </c>
      <c r="S8256" t="s">
        <v>8844</v>
      </c>
      <c r="T8256" t="s">
        <v>3075</v>
      </c>
    </row>
    <row r="8257" spans="17:20">
      <c r="Q8257">
        <v>0.60085648148148196</v>
      </c>
      <c r="R8257">
        <v>1</v>
      </c>
      <c r="S8257" t="s">
        <v>8845</v>
      </c>
      <c r="T8257" t="s">
        <v>3075</v>
      </c>
    </row>
    <row r="8258" spans="17:20">
      <c r="Q8258">
        <v>0.600868055555556</v>
      </c>
      <c r="R8258">
        <v>1</v>
      </c>
      <c r="S8258" t="s">
        <v>8846</v>
      </c>
      <c r="T8258" t="s">
        <v>3070</v>
      </c>
    </row>
    <row r="8259" spans="17:20">
      <c r="Q8259">
        <v>0.60089120370370397</v>
      </c>
      <c r="R8259">
        <v>1</v>
      </c>
      <c r="S8259" t="s">
        <v>8847</v>
      </c>
      <c r="T8259" t="s">
        <v>3075</v>
      </c>
    </row>
    <row r="8260" spans="17:20">
      <c r="Q8260">
        <v>0.60100694444444402</v>
      </c>
      <c r="R8260">
        <v>1</v>
      </c>
      <c r="S8260" t="s">
        <v>8848</v>
      </c>
      <c r="T8260" t="s">
        <v>3071</v>
      </c>
    </row>
    <row r="8261" spans="17:20">
      <c r="Q8261">
        <v>0.60104166666666703</v>
      </c>
      <c r="R8261">
        <v>1</v>
      </c>
      <c r="S8261" t="s">
        <v>8849</v>
      </c>
      <c r="T8261" t="s">
        <v>3129</v>
      </c>
    </row>
    <row r="8262" spans="17:20">
      <c r="Q8262">
        <v>0.60104166666666703</v>
      </c>
      <c r="R8262">
        <v>2</v>
      </c>
      <c r="S8262" t="s">
        <v>8850</v>
      </c>
      <c r="T8262" t="s">
        <v>3075</v>
      </c>
    </row>
    <row r="8263" spans="17:20">
      <c r="Q8263">
        <v>0.60104166666666703</v>
      </c>
      <c r="R8263">
        <v>2</v>
      </c>
      <c r="S8263" t="s">
        <v>8850</v>
      </c>
      <c r="T8263" t="s">
        <v>3129</v>
      </c>
    </row>
    <row r="8264" spans="17:20">
      <c r="Q8264">
        <v>0.60107638888888903</v>
      </c>
      <c r="R8264">
        <v>1</v>
      </c>
      <c r="S8264" t="s">
        <v>8851</v>
      </c>
      <c r="T8264" t="s">
        <v>3129</v>
      </c>
    </row>
    <row r="8265" spans="17:20">
      <c r="Q8265">
        <v>0.60108796296296296</v>
      </c>
      <c r="R8265">
        <v>2</v>
      </c>
      <c r="S8265" t="s">
        <v>8852</v>
      </c>
      <c r="T8265" t="s">
        <v>3075</v>
      </c>
    </row>
    <row r="8266" spans="17:20">
      <c r="Q8266">
        <v>0.60108796296296296</v>
      </c>
      <c r="R8266">
        <v>1</v>
      </c>
      <c r="S8266" t="s">
        <v>8852</v>
      </c>
      <c r="T8266" t="s">
        <v>3129</v>
      </c>
    </row>
    <row r="8267" spans="17:20">
      <c r="Q8267">
        <v>0.60116898148148101</v>
      </c>
      <c r="R8267">
        <v>1</v>
      </c>
      <c r="S8267" t="s">
        <v>4439</v>
      </c>
      <c r="T8267" t="s">
        <v>3071</v>
      </c>
    </row>
    <row r="8268" spans="17:20">
      <c r="Q8268">
        <v>0.601296296296296</v>
      </c>
      <c r="R8268">
        <v>1</v>
      </c>
      <c r="S8268" t="s">
        <v>8853</v>
      </c>
      <c r="T8268" t="s">
        <v>3074</v>
      </c>
    </row>
    <row r="8269" spans="17:20">
      <c r="Q8269">
        <v>0.60140046296296301</v>
      </c>
      <c r="R8269">
        <v>1</v>
      </c>
      <c r="S8269" t="s">
        <v>8854</v>
      </c>
      <c r="T8269" t="s">
        <v>3070</v>
      </c>
    </row>
    <row r="8270" spans="17:20">
      <c r="Q8270">
        <v>0.60141203703703705</v>
      </c>
      <c r="R8270">
        <v>1</v>
      </c>
      <c r="S8270" t="s">
        <v>8855</v>
      </c>
      <c r="T8270" t="s">
        <v>3072</v>
      </c>
    </row>
    <row r="8271" spans="17:20">
      <c r="Q8271">
        <v>0.60149305555555599</v>
      </c>
      <c r="R8271">
        <v>1</v>
      </c>
      <c r="S8271" t="s">
        <v>8856</v>
      </c>
      <c r="T8271" t="s">
        <v>3075</v>
      </c>
    </row>
    <row r="8272" spans="17:20">
      <c r="Q8272">
        <v>0.60151620370370396</v>
      </c>
      <c r="R8272">
        <v>1</v>
      </c>
      <c r="S8272" t="s">
        <v>8857</v>
      </c>
      <c r="T8272" t="s">
        <v>3072</v>
      </c>
    </row>
    <row r="8273" spans="17:20">
      <c r="Q8273">
        <v>0.60162037037036997</v>
      </c>
      <c r="R8273">
        <v>1</v>
      </c>
      <c r="S8273" t="s">
        <v>3545</v>
      </c>
      <c r="T8273" t="s">
        <v>3127</v>
      </c>
    </row>
    <row r="8274" spans="17:20">
      <c r="Q8274">
        <v>0.60170138888888902</v>
      </c>
      <c r="R8274">
        <v>1</v>
      </c>
      <c r="S8274" t="s">
        <v>3332</v>
      </c>
      <c r="T8274" t="s">
        <v>3070</v>
      </c>
    </row>
    <row r="8275" spans="17:20">
      <c r="Q8275">
        <v>0.60188657407407398</v>
      </c>
      <c r="R8275">
        <v>4</v>
      </c>
      <c r="S8275" t="s">
        <v>8858</v>
      </c>
      <c r="T8275" t="s">
        <v>3075</v>
      </c>
    </row>
    <row r="8276" spans="17:20">
      <c r="Q8276">
        <v>0.60189814814814802</v>
      </c>
      <c r="R8276">
        <v>1</v>
      </c>
      <c r="S8276" t="s">
        <v>8859</v>
      </c>
      <c r="T8276" t="s">
        <v>3070</v>
      </c>
    </row>
    <row r="8277" spans="17:20">
      <c r="Q8277">
        <v>0.60192129629629598</v>
      </c>
      <c r="R8277">
        <v>1</v>
      </c>
      <c r="S8277" t="s">
        <v>781</v>
      </c>
      <c r="T8277" t="s">
        <v>3075</v>
      </c>
    </row>
    <row r="8278" spans="17:20">
      <c r="Q8278">
        <v>0.60197916666666695</v>
      </c>
      <c r="R8278">
        <v>1</v>
      </c>
      <c r="S8278" t="s">
        <v>8860</v>
      </c>
      <c r="T8278" t="s">
        <v>3071</v>
      </c>
    </row>
    <row r="8279" spans="17:20">
      <c r="Q8279">
        <v>0.60197916666666695</v>
      </c>
      <c r="R8279">
        <v>1</v>
      </c>
      <c r="S8279" t="s">
        <v>8861</v>
      </c>
      <c r="T8279" t="s">
        <v>3075</v>
      </c>
    </row>
    <row r="8280" spans="17:20">
      <c r="Q8280">
        <v>0.60199074074074099</v>
      </c>
      <c r="R8280">
        <v>1</v>
      </c>
      <c r="S8280" t="s">
        <v>3207</v>
      </c>
      <c r="T8280" t="s">
        <v>3129</v>
      </c>
    </row>
    <row r="8281" spans="17:20">
      <c r="Q8281">
        <v>0.60200231481481503</v>
      </c>
      <c r="R8281">
        <v>1</v>
      </c>
      <c r="S8281" t="s">
        <v>2562</v>
      </c>
      <c r="T8281" t="s">
        <v>3073</v>
      </c>
    </row>
    <row r="8282" spans="17:20">
      <c r="Q8282">
        <v>0.602025462962963</v>
      </c>
      <c r="R8282">
        <v>1</v>
      </c>
      <c r="S8282" t="s">
        <v>8862</v>
      </c>
      <c r="T8282" t="s">
        <v>3075</v>
      </c>
    </row>
    <row r="8283" spans="17:20">
      <c r="Q8283">
        <v>0.60203703703703704</v>
      </c>
      <c r="R8283">
        <v>1</v>
      </c>
      <c r="S8283" t="s">
        <v>781</v>
      </c>
      <c r="T8283" t="s">
        <v>3129</v>
      </c>
    </row>
    <row r="8284" spans="17:20">
      <c r="Q8284">
        <v>0.60211805555555598</v>
      </c>
      <c r="R8284">
        <v>2</v>
      </c>
      <c r="S8284" t="s">
        <v>8863</v>
      </c>
      <c r="T8284" t="s">
        <v>3075</v>
      </c>
    </row>
    <row r="8285" spans="17:20">
      <c r="Q8285">
        <v>0.60212962962963001</v>
      </c>
      <c r="R8285">
        <v>1</v>
      </c>
      <c r="S8285" t="s">
        <v>8864</v>
      </c>
      <c r="T8285" t="s">
        <v>3075</v>
      </c>
    </row>
    <row r="8286" spans="17:20">
      <c r="Q8286">
        <v>0.60219907407407403</v>
      </c>
      <c r="R8286">
        <v>1</v>
      </c>
      <c r="S8286" t="s">
        <v>8865</v>
      </c>
      <c r="T8286" t="s">
        <v>3071</v>
      </c>
    </row>
    <row r="8287" spans="17:20">
      <c r="Q8287">
        <v>0.60222222222222199</v>
      </c>
      <c r="R8287">
        <v>1</v>
      </c>
      <c r="S8287" t="s">
        <v>3561</v>
      </c>
      <c r="T8287" t="s">
        <v>3129</v>
      </c>
    </row>
    <row r="8288" spans="17:20">
      <c r="Q8288">
        <v>0.60223379629629603</v>
      </c>
      <c r="R8288">
        <v>1</v>
      </c>
      <c r="S8288" t="s">
        <v>8866</v>
      </c>
      <c r="T8288" t="s">
        <v>3075</v>
      </c>
    </row>
    <row r="8289" spans="17:20">
      <c r="Q8289">
        <v>0.602256944444444</v>
      </c>
      <c r="R8289">
        <v>3</v>
      </c>
      <c r="S8289" t="s">
        <v>432</v>
      </c>
      <c r="T8289" t="s">
        <v>3071</v>
      </c>
    </row>
    <row r="8290" spans="17:20">
      <c r="Q8290">
        <v>0.602291666666667</v>
      </c>
      <c r="R8290">
        <v>1</v>
      </c>
      <c r="S8290" t="s">
        <v>8867</v>
      </c>
      <c r="T8290" t="s">
        <v>3129</v>
      </c>
    </row>
    <row r="8291" spans="17:20">
      <c r="Q8291">
        <v>0.602291666666667</v>
      </c>
      <c r="R8291">
        <v>1</v>
      </c>
      <c r="S8291" t="s">
        <v>8868</v>
      </c>
      <c r="T8291" t="s">
        <v>3070</v>
      </c>
    </row>
    <row r="8292" spans="17:20">
      <c r="Q8292">
        <v>0.60232638888888901</v>
      </c>
      <c r="R8292">
        <v>2</v>
      </c>
      <c r="S8292" t="s">
        <v>8869</v>
      </c>
      <c r="T8292" t="s">
        <v>3070</v>
      </c>
    </row>
    <row r="8293" spans="17:20">
      <c r="Q8293">
        <v>0.60233796296296305</v>
      </c>
      <c r="R8293">
        <v>2</v>
      </c>
      <c r="S8293" t="s">
        <v>8870</v>
      </c>
      <c r="T8293" t="s">
        <v>3129</v>
      </c>
    </row>
    <row r="8294" spans="17:20">
      <c r="Q8294">
        <v>0.60237268518518505</v>
      </c>
      <c r="R8294">
        <v>1</v>
      </c>
      <c r="S8294" t="s">
        <v>8871</v>
      </c>
      <c r="T8294" t="s">
        <v>3073</v>
      </c>
    </row>
    <row r="8295" spans="17:20">
      <c r="Q8295">
        <v>0.60243055555555602</v>
      </c>
      <c r="R8295">
        <v>1</v>
      </c>
      <c r="S8295" t="s">
        <v>8872</v>
      </c>
      <c r="T8295" t="s">
        <v>3075</v>
      </c>
    </row>
    <row r="8296" spans="17:20">
      <c r="Q8296">
        <v>0.60243055555555602</v>
      </c>
      <c r="R8296">
        <v>1</v>
      </c>
      <c r="S8296" t="s">
        <v>3393</v>
      </c>
      <c r="T8296" t="s">
        <v>3072</v>
      </c>
    </row>
    <row r="8297" spans="17:20">
      <c r="Q8297">
        <v>0.60243055555555602</v>
      </c>
      <c r="R8297">
        <v>1</v>
      </c>
      <c r="S8297" t="s">
        <v>8873</v>
      </c>
      <c r="T8297" t="s">
        <v>3129</v>
      </c>
    </row>
    <row r="8298" spans="17:20">
      <c r="Q8298">
        <v>0.60262731481481502</v>
      </c>
      <c r="R8298">
        <v>1</v>
      </c>
      <c r="S8298" t="s">
        <v>8874</v>
      </c>
      <c r="T8298" t="s">
        <v>3075</v>
      </c>
    </row>
    <row r="8299" spans="17:20">
      <c r="Q8299">
        <v>0.60262731481481502</v>
      </c>
      <c r="R8299">
        <v>1</v>
      </c>
      <c r="S8299" t="s">
        <v>8875</v>
      </c>
      <c r="T8299" t="s">
        <v>3129</v>
      </c>
    </row>
    <row r="8300" spans="17:20">
      <c r="Q8300">
        <v>0.60265046296296299</v>
      </c>
      <c r="R8300">
        <v>1</v>
      </c>
      <c r="S8300" t="s">
        <v>3907</v>
      </c>
      <c r="T8300" t="s">
        <v>3074</v>
      </c>
    </row>
    <row r="8301" spans="17:20">
      <c r="Q8301">
        <v>0.602719907407407</v>
      </c>
      <c r="R8301">
        <v>3</v>
      </c>
      <c r="S8301" t="s">
        <v>3437</v>
      </c>
      <c r="T8301" t="s">
        <v>3072</v>
      </c>
    </row>
    <row r="8302" spans="17:20">
      <c r="Q8302">
        <v>0.60277777777777797</v>
      </c>
      <c r="R8302">
        <v>1</v>
      </c>
      <c r="S8302" t="s">
        <v>8876</v>
      </c>
      <c r="T8302" t="s">
        <v>3074</v>
      </c>
    </row>
    <row r="8303" spans="17:20">
      <c r="Q8303">
        <v>0.60280092592592605</v>
      </c>
      <c r="R8303">
        <v>1</v>
      </c>
      <c r="S8303" t="s">
        <v>2562</v>
      </c>
      <c r="T8303" t="s">
        <v>3075</v>
      </c>
    </row>
    <row r="8304" spans="17:20">
      <c r="Q8304">
        <v>0.60281249999999997</v>
      </c>
      <c r="R8304">
        <v>1</v>
      </c>
      <c r="S8304" t="s">
        <v>2562</v>
      </c>
      <c r="T8304" t="s">
        <v>3075</v>
      </c>
    </row>
    <row r="8305" spans="17:20">
      <c r="Q8305">
        <v>0.60283564814814805</v>
      </c>
      <c r="R8305">
        <v>1</v>
      </c>
      <c r="S8305" t="s">
        <v>8877</v>
      </c>
      <c r="T8305" t="s">
        <v>3071</v>
      </c>
    </row>
    <row r="8306" spans="17:20">
      <c r="Q8306">
        <v>0.60287037037036995</v>
      </c>
      <c r="R8306">
        <v>1</v>
      </c>
      <c r="S8306" t="s">
        <v>8878</v>
      </c>
      <c r="T8306" t="s">
        <v>3071</v>
      </c>
    </row>
    <row r="8307" spans="17:20">
      <c r="Q8307">
        <v>0.60287037037036995</v>
      </c>
      <c r="R8307">
        <v>1</v>
      </c>
      <c r="S8307" t="s">
        <v>8879</v>
      </c>
      <c r="T8307" t="s">
        <v>3071</v>
      </c>
    </row>
    <row r="8308" spans="17:20">
      <c r="Q8308">
        <v>0.60296296296296303</v>
      </c>
      <c r="R8308">
        <v>1</v>
      </c>
      <c r="S8308" t="s">
        <v>2646</v>
      </c>
      <c r="T8308" t="s">
        <v>3071</v>
      </c>
    </row>
    <row r="8309" spans="17:20">
      <c r="Q8309">
        <v>0.60299768518518504</v>
      </c>
      <c r="R8309">
        <v>1</v>
      </c>
      <c r="S8309" t="s">
        <v>8880</v>
      </c>
      <c r="T8309" t="s">
        <v>3075</v>
      </c>
    </row>
    <row r="8310" spans="17:20">
      <c r="Q8310">
        <v>0.60299768518518504</v>
      </c>
      <c r="R8310">
        <v>1</v>
      </c>
      <c r="S8310" t="s">
        <v>4429</v>
      </c>
      <c r="T8310" t="s">
        <v>3074</v>
      </c>
    </row>
    <row r="8311" spans="17:20">
      <c r="Q8311">
        <v>0.60304398148148197</v>
      </c>
      <c r="R8311">
        <v>2</v>
      </c>
      <c r="S8311" t="s">
        <v>8881</v>
      </c>
      <c r="T8311" t="s">
        <v>3070</v>
      </c>
    </row>
    <row r="8312" spans="17:20">
      <c r="Q8312">
        <v>0.60306712962963005</v>
      </c>
      <c r="R8312">
        <v>1</v>
      </c>
      <c r="S8312" t="s">
        <v>8882</v>
      </c>
      <c r="T8312" t="s">
        <v>3070</v>
      </c>
    </row>
    <row r="8313" spans="17:20">
      <c r="Q8313">
        <v>0.60313657407407395</v>
      </c>
      <c r="R8313">
        <v>1</v>
      </c>
      <c r="S8313" t="s">
        <v>2054</v>
      </c>
      <c r="T8313" t="s">
        <v>3129</v>
      </c>
    </row>
    <row r="8314" spans="17:20">
      <c r="Q8314">
        <v>0.60315972222222203</v>
      </c>
      <c r="R8314">
        <v>4</v>
      </c>
      <c r="S8314" t="s">
        <v>8883</v>
      </c>
      <c r="T8314" t="s">
        <v>3075</v>
      </c>
    </row>
    <row r="8315" spans="17:20">
      <c r="Q8315">
        <v>0.60318287037036999</v>
      </c>
      <c r="R8315">
        <v>1</v>
      </c>
      <c r="S8315" t="s">
        <v>8884</v>
      </c>
      <c r="T8315" t="s">
        <v>3075</v>
      </c>
    </row>
    <row r="8316" spans="17:20">
      <c r="Q8316">
        <v>0.603217592592593</v>
      </c>
      <c r="R8316">
        <v>2</v>
      </c>
      <c r="S8316" t="s">
        <v>8885</v>
      </c>
      <c r="T8316" t="s">
        <v>3075</v>
      </c>
    </row>
    <row r="8317" spans="17:20">
      <c r="Q8317">
        <v>0.60322916666666704</v>
      </c>
      <c r="R8317">
        <v>1</v>
      </c>
      <c r="S8317" t="s">
        <v>8886</v>
      </c>
      <c r="T8317" t="s">
        <v>3075</v>
      </c>
    </row>
    <row r="8318" spans="17:20">
      <c r="Q8318">
        <v>0.603252314814815</v>
      </c>
      <c r="R8318">
        <v>1</v>
      </c>
      <c r="S8318" t="s">
        <v>8887</v>
      </c>
      <c r="T8318" t="s">
        <v>3074</v>
      </c>
    </row>
    <row r="8319" spans="17:20">
      <c r="Q8319">
        <v>0.60327546296296297</v>
      </c>
      <c r="R8319">
        <v>1</v>
      </c>
      <c r="S8319" t="s">
        <v>8888</v>
      </c>
      <c r="T8319" t="s">
        <v>3075</v>
      </c>
    </row>
    <row r="8320" spans="17:20">
      <c r="Q8320">
        <v>0.60337962962962999</v>
      </c>
      <c r="R8320">
        <v>2</v>
      </c>
      <c r="S8320" t="s">
        <v>3225</v>
      </c>
      <c r="T8320" t="s">
        <v>3070</v>
      </c>
    </row>
    <row r="8321" spans="17:20">
      <c r="Q8321">
        <v>0.60337962962962999</v>
      </c>
      <c r="R8321">
        <v>2</v>
      </c>
      <c r="S8321" t="s">
        <v>3696</v>
      </c>
      <c r="T8321" t="s">
        <v>3077</v>
      </c>
    </row>
    <row r="8322" spans="17:20">
      <c r="Q8322">
        <v>0.60343749999999996</v>
      </c>
      <c r="R8322">
        <v>1</v>
      </c>
      <c r="S8322" t="s">
        <v>1605</v>
      </c>
      <c r="T8322" t="s">
        <v>3070</v>
      </c>
    </row>
    <row r="8323" spans="17:20">
      <c r="Q8323">
        <v>0.60346064814814804</v>
      </c>
      <c r="R8323">
        <v>1</v>
      </c>
      <c r="S8323" t="s">
        <v>239</v>
      </c>
      <c r="T8323" t="s">
        <v>3074</v>
      </c>
    </row>
    <row r="8324" spans="17:20">
      <c r="Q8324">
        <v>0.60349537037037004</v>
      </c>
      <c r="R8324">
        <v>1</v>
      </c>
      <c r="S8324" t="s">
        <v>8458</v>
      </c>
      <c r="T8324" t="s">
        <v>3127</v>
      </c>
    </row>
    <row r="8325" spans="17:20">
      <c r="Q8325">
        <v>0.60351851851851901</v>
      </c>
      <c r="R8325">
        <v>2</v>
      </c>
      <c r="S8325" t="s">
        <v>8889</v>
      </c>
      <c r="T8325" t="s">
        <v>6317</v>
      </c>
    </row>
    <row r="8326" spans="17:20">
      <c r="Q8326">
        <v>0.60358796296296302</v>
      </c>
      <c r="R8326">
        <v>1</v>
      </c>
      <c r="S8326" t="s">
        <v>8890</v>
      </c>
      <c r="T8326" t="s">
        <v>3074</v>
      </c>
    </row>
    <row r="8327" spans="17:20">
      <c r="Q8327">
        <v>0.60364583333333299</v>
      </c>
      <c r="R8327">
        <v>1</v>
      </c>
      <c r="S8327" t="s">
        <v>8891</v>
      </c>
      <c r="T8327" t="s">
        <v>3070</v>
      </c>
    </row>
    <row r="8328" spans="17:20">
      <c r="Q8328">
        <v>0.60365740740740703</v>
      </c>
      <c r="R8328">
        <v>1</v>
      </c>
      <c r="S8328" t="s">
        <v>8892</v>
      </c>
      <c r="T8328" t="s">
        <v>3129</v>
      </c>
    </row>
    <row r="8329" spans="17:20">
      <c r="Q8329">
        <v>0.60366898148148196</v>
      </c>
      <c r="R8329">
        <v>1</v>
      </c>
      <c r="S8329" t="s">
        <v>8893</v>
      </c>
      <c r="T8329" t="s">
        <v>3075</v>
      </c>
    </row>
    <row r="8330" spans="17:20">
      <c r="Q8330">
        <v>0.60373842592592597</v>
      </c>
      <c r="R8330">
        <v>2</v>
      </c>
      <c r="S8330" t="s">
        <v>8894</v>
      </c>
      <c r="T8330" t="s">
        <v>3071</v>
      </c>
    </row>
    <row r="8331" spans="17:20">
      <c r="Q8331">
        <v>0.60393518518518496</v>
      </c>
      <c r="R8331">
        <v>2</v>
      </c>
      <c r="S8331" t="s">
        <v>8895</v>
      </c>
      <c r="T8331" t="s">
        <v>3129</v>
      </c>
    </row>
    <row r="8332" spans="17:20">
      <c r="Q8332">
        <v>0.603946759259259</v>
      </c>
      <c r="R8332">
        <v>1</v>
      </c>
      <c r="S8332" t="s">
        <v>3867</v>
      </c>
      <c r="T8332" t="s">
        <v>3129</v>
      </c>
    </row>
    <row r="8333" spans="17:20">
      <c r="Q8333">
        <v>0.60396990740740697</v>
      </c>
      <c r="R8333">
        <v>2</v>
      </c>
      <c r="S8333" t="s">
        <v>1976</v>
      </c>
      <c r="T8333" t="s">
        <v>3074</v>
      </c>
    </row>
    <row r="8334" spans="17:20">
      <c r="Q8334">
        <v>0.60402777777777805</v>
      </c>
      <c r="R8334">
        <v>2</v>
      </c>
      <c r="S8334" t="s">
        <v>8896</v>
      </c>
      <c r="T8334" t="s">
        <v>3129</v>
      </c>
    </row>
    <row r="8335" spans="17:20">
      <c r="Q8335">
        <v>0.60407407407407399</v>
      </c>
      <c r="R8335">
        <v>1</v>
      </c>
      <c r="S8335" t="s">
        <v>233</v>
      </c>
      <c r="T8335" t="s">
        <v>3129</v>
      </c>
    </row>
    <row r="8336" spans="17:20">
      <c r="Q8336">
        <v>0.60413194444444396</v>
      </c>
      <c r="R8336">
        <v>1</v>
      </c>
      <c r="S8336" t="s">
        <v>8897</v>
      </c>
      <c r="T8336" t="s">
        <v>3070</v>
      </c>
    </row>
    <row r="8337" spans="17:20">
      <c r="Q8337">
        <v>0.604178240740741</v>
      </c>
      <c r="R8337">
        <v>1</v>
      </c>
      <c r="S8337" t="s">
        <v>8898</v>
      </c>
      <c r="T8337" t="s">
        <v>3129</v>
      </c>
    </row>
    <row r="8338" spans="17:20">
      <c r="Q8338">
        <v>0.60430555555555598</v>
      </c>
      <c r="R8338">
        <v>1</v>
      </c>
      <c r="S8338" t="s">
        <v>8899</v>
      </c>
      <c r="T8338" t="s">
        <v>3074</v>
      </c>
    </row>
    <row r="8339" spans="17:20">
      <c r="Q8339">
        <v>0.60432870370370395</v>
      </c>
      <c r="R8339">
        <v>1</v>
      </c>
      <c r="S8339" t="s">
        <v>5853</v>
      </c>
      <c r="T8339" t="s">
        <v>3129</v>
      </c>
    </row>
    <row r="8340" spans="17:20">
      <c r="Q8340">
        <v>0.60450231481481498</v>
      </c>
      <c r="R8340">
        <v>1</v>
      </c>
      <c r="S8340" t="s">
        <v>8900</v>
      </c>
      <c r="T8340" t="s">
        <v>3088</v>
      </c>
    </row>
    <row r="8341" spans="17:20">
      <c r="Q8341">
        <v>0.60450231481481498</v>
      </c>
      <c r="R8341">
        <v>2</v>
      </c>
      <c r="S8341" t="s">
        <v>3837</v>
      </c>
      <c r="T8341" t="s">
        <v>3070</v>
      </c>
    </row>
    <row r="8342" spans="17:20">
      <c r="Q8342">
        <v>0.604606481481481</v>
      </c>
      <c r="R8342">
        <v>1</v>
      </c>
      <c r="S8342" t="s">
        <v>8901</v>
      </c>
      <c r="T8342" t="s">
        <v>3129</v>
      </c>
    </row>
    <row r="8343" spans="17:20">
      <c r="Q8343">
        <v>0.60467592592592601</v>
      </c>
      <c r="R8343">
        <v>1</v>
      </c>
      <c r="S8343" t="s">
        <v>8902</v>
      </c>
      <c r="T8343" t="s">
        <v>3070</v>
      </c>
    </row>
    <row r="8344" spans="17:20">
      <c r="Q8344">
        <v>0.60473379629629598</v>
      </c>
      <c r="R8344">
        <v>1</v>
      </c>
      <c r="S8344" t="s">
        <v>8903</v>
      </c>
      <c r="T8344" t="s">
        <v>3086</v>
      </c>
    </row>
    <row r="8345" spans="17:20">
      <c r="Q8345">
        <v>0.60474537037037002</v>
      </c>
      <c r="R8345">
        <v>1</v>
      </c>
      <c r="S8345" t="s">
        <v>3488</v>
      </c>
      <c r="T8345" t="s">
        <v>3074</v>
      </c>
    </row>
    <row r="8346" spans="17:20">
      <c r="Q8346">
        <v>0.60481481481481503</v>
      </c>
      <c r="R8346">
        <v>4</v>
      </c>
      <c r="S8346" t="s">
        <v>8904</v>
      </c>
      <c r="T8346" t="s">
        <v>3075</v>
      </c>
    </row>
    <row r="8347" spans="17:20">
      <c r="Q8347">
        <v>0.60484953703703703</v>
      </c>
      <c r="R8347">
        <v>1</v>
      </c>
      <c r="S8347" t="s">
        <v>8905</v>
      </c>
      <c r="T8347" t="s">
        <v>3075</v>
      </c>
    </row>
    <row r="8348" spans="17:20">
      <c r="Q8348">
        <v>0.60488425925925904</v>
      </c>
      <c r="R8348">
        <v>1</v>
      </c>
      <c r="S8348" t="s">
        <v>8906</v>
      </c>
      <c r="T8348" t="s">
        <v>3071</v>
      </c>
    </row>
    <row r="8349" spans="17:20">
      <c r="Q8349">
        <v>0.60491898148148104</v>
      </c>
      <c r="R8349">
        <v>2</v>
      </c>
      <c r="S8349" t="s">
        <v>8907</v>
      </c>
      <c r="T8349" t="s">
        <v>3075</v>
      </c>
    </row>
    <row r="8350" spans="17:20">
      <c r="Q8350">
        <v>0.60501157407407402</v>
      </c>
      <c r="R8350">
        <v>1</v>
      </c>
      <c r="S8350" t="s">
        <v>8908</v>
      </c>
      <c r="T8350" t="s">
        <v>3075</v>
      </c>
    </row>
    <row r="8351" spans="17:20">
      <c r="Q8351">
        <v>0.60503472222222199</v>
      </c>
      <c r="R8351">
        <v>1</v>
      </c>
      <c r="S8351" t="s">
        <v>8909</v>
      </c>
      <c r="T8351" t="s">
        <v>3075</v>
      </c>
    </row>
    <row r="8352" spans="17:20">
      <c r="Q8352">
        <v>0.60506944444444399</v>
      </c>
      <c r="R8352">
        <v>1</v>
      </c>
      <c r="S8352" t="s">
        <v>8910</v>
      </c>
      <c r="T8352" t="s">
        <v>3081</v>
      </c>
    </row>
    <row r="8353" spans="17:20">
      <c r="Q8353">
        <v>0.605104166666667</v>
      </c>
      <c r="R8353">
        <v>1</v>
      </c>
      <c r="S8353" t="s">
        <v>8911</v>
      </c>
      <c r="T8353" t="s">
        <v>3074</v>
      </c>
    </row>
    <row r="8354" spans="17:20">
      <c r="Q8354">
        <v>0.605138888888889</v>
      </c>
      <c r="R8354">
        <v>1</v>
      </c>
      <c r="S8354" t="s">
        <v>8912</v>
      </c>
      <c r="T8354" t="s">
        <v>3070</v>
      </c>
    </row>
    <row r="8355" spans="17:20">
      <c r="Q8355">
        <v>0.60520833333333302</v>
      </c>
      <c r="R8355">
        <v>1</v>
      </c>
      <c r="S8355" t="s">
        <v>8913</v>
      </c>
      <c r="T8355" t="s">
        <v>3070</v>
      </c>
    </row>
    <row r="8356" spans="17:20">
      <c r="Q8356">
        <v>0.60523148148148198</v>
      </c>
      <c r="R8356">
        <v>1</v>
      </c>
      <c r="S8356" t="s">
        <v>8914</v>
      </c>
      <c r="T8356" t="s">
        <v>3071</v>
      </c>
    </row>
    <row r="8357" spans="17:20">
      <c r="Q8357">
        <v>0.60527777777777803</v>
      </c>
      <c r="R8357">
        <v>4</v>
      </c>
      <c r="S8357" t="s">
        <v>8915</v>
      </c>
      <c r="T8357" t="s">
        <v>3075</v>
      </c>
    </row>
    <row r="8358" spans="17:20">
      <c r="Q8358">
        <v>0.60528935185185195</v>
      </c>
      <c r="R8358">
        <v>1</v>
      </c>
      <c r="S8358" t="s">
        <v>3177</v>
      </c>
      <c r="T8358" t="s">
        <v>3129</v>
      </c>
    </row>
    <row r="8359" spans="17:20">
      <c r="Q8359">
        <v>0.60532407407407396</v>
      </c>
      <c r="R8359">
        <v>1</v>
      </c>
      <c r="S8359" t="s">
        <v>8916</v>
      </c>
      <c r="T8359" t="s">
        <v>3075</v>
      </c>
    </row>
    <row r="8360" spans="17:20">
      <c r="Q8360">
        <v>0.60535879629629596</v>
      </c>
      <c r="R8360">
        <v>2</v>
      </c>
      <c r="S8360" t="s">
        <v>8917</v>
      </c>
      <c r="T8360" t="s">
        <v>3075</v>
      </c>
    </row>
    <row r="8361" spans="17:20">
      <c r="Q8361">
        <v>0.60540509259259301</v>
      </c>
      <c r="R8361">
        <v>1</v>
      </c>
      <c r="S8361" t="s">
        <v>8918</v>
      </c>
      <c r="T8361" t="s">
        <v>3081</v>
      </c>
    </row>
    <row r="8362" spans="17:20">
      <c r="Q8362">
        <v>0.60542824074074097</v>
      </c>
      <c r="R8362">
        <v>4</v>
      </c>
      <c r="S8362" t="s">
        <v>8919</v>
      </c>
      <c r="T8362" t="s">
        <v>3084</v>
      </c>
    </row>
    <row r="8363" spans="17:20">
      <c r="Q8363">
        <v>0.60548611111111095</v>
      </c>
      <c r="R8363">
        <v>1</v>
      </c>
      <c r="S8363" t="s">
        <v>8920</v>
      </c>
      <c r="T8363" t="s">
        <v>3129</v>
      </c>
    </row>
    <row r="8364" spans="17:20">
      <c r="Q8364">
        <v>0.60553240740740699</v>
      </c>
      <c r="R8364">
        <v>1</v>
      </c>
      <c r="S8364" t="s">
        <v>4436</v>
      </c>
      <c r="T8364" t="s">
        <v>3074</v>
      </c>
    </row>
    <row r="8365" spans="17:20">
      <c r="Q8365">
        <v>0.60554398148148103</v>
      </c>
      <c r="R8365">
        <v>1</v>
      </c>
      <c r="S8365" t="s">
        <v>8921</v>
      </c>
      <c r="T8365" t="s">
        <v>3074</v>
      </c>
    </row>
    <row r="8366" spans="17:20">
      <c r="Q8366">
        <v>0.60555555555555596</v>
      </c>
      <c r="R8366">
        <v>1</v>
      </c>
      <c r="S8366" t="s">
        <v>8922</v>
      </c>
      <c r="T8366" t="s">
        <v>3075</v>
      </c>
    </row>
    <row r="8367" spans="17:20">
      <c r="Q8367">
        <v>0.60557870370370404</v>
      </c>
      <c r="R8367">
        <v>1</v>
      </c>
      <c r="S8367" t="s">
        <v>8923</v>
      </c>
      <c r="T8367" t="s">
        <v>3129</v>
      </c>
    </row>
    <row r="8368" spans="17:20">
      <c r="Q8368">
        <v>0.60559027777777796</v>
      </c>
      <c r="R8368">
        <v>1</v>
      </c>
      <c r="S8368" t="s">
        <v>8924</v>
      </c>
      <c r="T8368" t="s">
        <v>3075</v>
      </c>
    </row>
    <row r="8369" spans="17:20">
      <c r="Q8369">
        <v>0.605601851851852</v>
      </c>
      <c r="R8369">
        <v>1</v>
      </c>
      <c r="S8369" t="s">
        <v>4521</v>
      </c>
      <c r="T8369" t="s">
        <v>3129</v>
      </c>
    </row>
    <row r="8370" spans="17:20">
      <c r="Q8370">
        <v>0.60562499999999997</v>
      </c>
      <c r="R8370">
        <v>1</v>
      </c>
      <c r="S8370" t="s">
        <v>8925</v>
      </c>
      <c r="T8370" t="s">
        <v>3075</v>
      </c>
    </row>
    <row r="8371" spans="17:20">
      <c r="Q8371">
        <v>0.60564814814814805</v>
      </c>
      <c r="R8371">
        <v>1</v>
      </c>
      <c r="S8371" t="s">
        <v>8926</v>
      </c>
      <c r="T8371" t="s">
        <v>3077</v>
      </c>
    </row>
    <row r="8372" spans="17:20">
      <c r="Q8372">
        <v>0.60567129629629601</v>
      </c>
      <c r="R8372">
        <v>1</v>
      </c>
      <c r="S8372" t="s">
        <v>8927</v>
      </c>
      <c r="T8372" t="s">
        <v>3085</v>
      </c>
    </row>
    <row r="8373" spans="17:20">
      <c r="Q8373">
        <v>0.60567129629629601</v>
      </c>
      <c r="R8373">
        <v>4</v>
      </c>
      <c r="S8373" t="s">
        <v>2562</v>
      </c>
      <c r="T8373" t="s">
        <v>3074</v>
      </c>
    </row>
    <row r="8374" spans="17:20">
      <c r="Q8374">
        <v>0.60568287037037005</v>
      </c>
      <c r="R8374">
        <v>2</v>
      </c>
      <c r="S8374" t="s">
        <v>236</v>
      </c>
      <c r="T8374" t="s">
        <v>3070</v>
      </c>
    </row>
    <row r="8375" spans="17:20">
      <c r="Q8375">
        <v>0.60569444444444398</v>
      </c>
      <c r="R8375">
        <v>3</v>
      </c>
      <c r="S8375" t="s">
        <v>8928</v>
      </c>
      <c r="T8375" t="s">
        <v>3075</v>
      </c>
    </row>
    <row r="8376" spans="17:20">
      <c r="Q8376">
        <v>0.60572916666666698</v>
      </c>
      <c r="R8376">
        <v>1</v>
      </c>
      <c r="S8376" t="s">
        <v>8929</v>
      </c>
      <c r="T8376" t="s">
        <v>3075</v>
      </c>
    </row>
    <row r="8377" spans="17:20">
      <c r="Q8377">
        <v>0.60576388888888899</v>
      </c>
      <c r="R8377">
        <v>2</v>
      </c>
      <c r="S8377" t="s">
        <v>8930</v>
      </c>
      <c r="T8377" t="s">
        <v>3129</v>
      </c>
    </row>
    <row r="8378" spans="17:20">
      <c r="Q8378">
        <v>0.60577546296296303</v>
      </c>
      <c r="R8378">
        <v>1</v>
      </c>
      <c r="S8378" t="s">
        <v>8931</v>
      </c>
      <c r="T8378" t="s">
        <v>3081</v>
      </c>
    </row>
    <row r="8379" spans="17:20">
      <c r="Q8379">
        <v>0.60578703703703696</v>
      </c>
      <c r="R8379">
        <v>1</v>
      </c>
      <c r="S8379" t="s">
        <v>3354</v>
      </c>
      <c r="T8379" t="s">
        <v>3074</v>
      </c>
    </row>
    <row r="8380" spans="17:20">
      <c r="Q8380">
        <v>0.605798611111111</v>
      </c>
      <c r="R8380">
        <v>1</v>
      </c>
      <c r="S8380" t="s">
        <v>8932</v>
      </c>
      <c r="T8380" t="s">
        <v>3127</v>
      </c>
    </row>
    <row r="8381" spans="17:20">
      <c r="Q8381">
        <v>0.60581018518518504</v>
      </c>
      <c r="R8381">
        <v>1</v>
      </c>
      <c r="S8381" t="s">
        <v>8933</v>
      </c>
      <c r="T8381" t="s">
        <v>3075</v>
      </c>
    </row>
    <row r="8382" spans="17:20">
      <c r="Q8382">
        <v>0.60585648148148197</v>
      </c>
      <c r="R8382">
        <v>2</v>
      </c>
      <c r="S8382" t="s">
        <v>8934</v>
      </c>
      <c r="T8382" t="s">
        <v>3075</v>
      </c>
    </row>
    <row r="8383" spans="17:20">
      <c r="Q8383">
        <v>0.60590277777777801</v>
      </c>
      <c r="R8383">
        <v>2</v>
      </c>
      <c r="S8383" t="s">
        <v>2562</v>
      </c>
      <c r="T8383" t="s">
        <v>3075</v>
      </c>
    </row>
    <row r="8384" spans="17:20">
      <c r="Q8384">
        <v>0.60591435185185205</v>
      </c>
      <c r="R8384">
        <v>2</v>
      </c>
      <c r="S8384" t="s">
        <v>466</v>
      </c>
      <c r="T8384" t="s">
        <v>3075</v>
      </c>
    </row>
    <row r="8385" spans="17:20">
      <c r="Q8385">
        <v>0.60594907407407395</v>
      </c>
      <c r="R8385">
        <v>2</v>
      </c>
      <c r="S8385" t="s">
        <v>100</v>
      </c>
      <c r="T8385" t="s">
        <v>3075</v>
      </c>
    </row>
    <row r="8386" spans="17:20">
      <c r="Q8386">
        <v>0.60599537037036999</v>
      </c>
      <c r="R8386">
        <v>1</v>
      </c>
      <c r="S8386" t="s">
        <v>4400</v>
      </c>
      <c r="T8386" t="s">
        <v>3077</v>
      </c>
    </row>
    <row r="8387" spans="17:20">
      <c r="Q8387">
        <v>0.60601851851851896</v>
      </c>
      <c r="R8387">
        <v>5</v>
      </c>
      <c r="S8387" t="s">
        <v>2873</v>
      </c>
      <c r="T8387" t="s">
        <v>3070</v>
      </c>
    </row>
    <row r="8388" spans="17:20">
      <c r="Q8388">
        <v>0.606064814814815</v>
      </c>
      <c r="R8388">
        <v>1</v>
      </c>
      <c r="S8388" t="s">
        <v>8935</v>
      </c>
      <c r="T8388" t="s">
        <v>3075</v>
      </c>
    </row>
    <row r="8389" spans="17:20">
      <c r="Q8389">
        <v>0.60609953703703701</v>
      </c>
      <c r="R8389">
        <v>1</v>
      </c>
      <c r="S8389" t="s">
        <v>833</v>
      </c>
      <c r="T8389" t="s">
        <v>3127</v>
      </c>
    </row>
    <row r="8390" spans="17:20">
      <c r="Q8390">
        <v>0.60611111111111104</v>
      </c>
      <c r="R8390">
        <v>1</v>
      </c>
      <c r="S8390" t="s">
        <v>8936</v>
      </c>
      <c r="T8390" t="s">
        <v>3075</v>
      </c>
    </row>
    <row r="8391" spans="17:20">
      <c r="Q8391">
        <v>0.60616898148148102</v>
      </c>
      <c r="R8391">
        <v>1</v>
      </c>
      <c r="S8391" t="s">
        <v>8808</v>
      </c>
      <c r="T8391" t="s">
        <v>3074</v>
      </c>
    </row>
    <row r="8392" spans="17:20">
      <c r="Q8392">
        <v>0.60619212962962998</v>
      </c>
      <c r="R8392">
        <v>1</v>
      </c>
      <c r="S8392" t="s">
        <v>8937</v>
      </c>
      <c r="T8392" t="s">
        <v>3070</v>
      </c>
    </row>
    <row r="8393" spans="17:20">
      <c r="Q8393">
        <v>0.60626157407407399</v>
      </c>
      <c r="R8393">
        <v>3</v>
      </c>
      <c r="S8393" t="s">
        <v>2562</v>
      </c>
      <c r="T8393" t="s">
        <v>3074</v>
      </c>
    </row>
    <row r="8394" spans="17:20">
      <c r="Q8394">
        <v>0.606296296296296</v>
      </c>
      <c r="R8394">
        <v>1</v>
      </c>
      <c r="S8394" t="s">
        <v>3790</v>
      </c>
      <c r="T8394" t="s">
        <v>3086</v>
      </c>
    </row>
    <row r="8395" spans="17:20">
      <c r="Q8395">
        <v>0.60631944444444397</v>
      </c>
      <c r="R8395">
        <v>1</v>
      </c>
      <c r="S8395" t="s">
        <v>1183</v>
      </c>
      <c r="T8395" t="s">
        <v>3071</v>
      </c>
    </row>
    <row r="8396" spans="17:20">
      <c r="Q8396">
        <v>0.606331018518519</v>
      </c>
      <c r="R8396">
        <v>1</v>
      </c>
      <c r="S8396" t="s">
        <v>8938</v>
      </c>
      <c r="T8396" t="s">
        <v>3127</v>
      </c>
    </row>
    <row r="8397" spans="17:20">
      <c r="Q8397">
        <v>0.60640046296296302</v>
      </c>
      <c r="R8397">
        <v>1</v>
      </c>
      <c r="S8397" t="s">
        <v>4100</v>
      </c>
      <c r="T8397" t="s">
        <v>3071</v>
      </c>
    </row>
    <row r="8398" spans="17:20">
      <c r="Q8398">
        <v>0.60644675925925895</v>
      </c>
      <c r="R8398">
        <v>2</v>
      </c>
      <c r="S8398" t="s">
        <v>8939</v>
      </c>
      <c r="T8398" t="s">
        <v>3129</v>
      </c>
    </row>
    <row r="8399" spans="17:20">
      <c r="Q8399">
        <v>0.60649305555555599</v>
      </c>
      <c r="R8399">
        <v>1</v>
      </c>
      <c r="S8399" t="s">
        <v>8940</v>
      </c>
      <c r="T8399" t="s">
        <v>3070</v>
      </c>
    </row>
    <row r="8400" spans="17:20">
      <c r="Q8400">
        <v>0.60667824074074095</v>
      </c>
      <c r="R8400">
        <v>1</v>
      </c>
      <c r="S8400" t="s">
        <v>4020</v>
      </c>
      <c r="T8400" t="s">
        <v>3075</v>
      </c>
    </row>
    <row r="8401" spans="17:20">
      <c r="Q8401">
        <v>0.60677083333333304</v>
      </c>
      <c r="R8401">
        <v>3</v>
      </c>
      <c r="S8401" t="s">
        <v>8941</v>
      </c>
      <c r="T8401" t="s">
        <v>3129</v>
      </c>
    </row>
    <row r="8402" spans="17:20">
      <c r="Q8402">
        <v>0.606793981481481</v>
      </c>
      <c r="R8402">
        <v>1</v>
      </c>
      <c r="S8402" t="s">
        <v>8942</v>
      </c>
      <c r="T8402" t="s">
        <v>3075</v>
      </c>
    </row>
    <row r="8403" spans="17:20">
      <c r="Q8403">
        <v>0.60680555555555604</v>
      </c>
      <c r="R8403">
        <v>1</v>
      </c>
      <c r="S8403" t="s">
        <v>8943</v>
      </c>
      <c r="T8403" t="s">
        <v>3071</v>
      </c>
    </row>
    <row r="8404" spans="17:20">
      <c r="Q8404">
        <v>0.60687500000000005</v>
      </c>
      <c r="R8404">
        <v>2</v>
      </c>
      <c r="S8404" t="s">
        <v>8944</v>
      </c>
      <c r="T8404" t="s">
        <v>3072</v>
      </c>
    </row>
    <row r="8405" spans="17:20">
      <c r="Q8405">
        <v>0.60688657407407398</v>
      </c>
      <c r="R8405">
        <v>2</v>
      </c>
      <c r="S8405" t="s">
        <v>8945</v>
      </c>
      <c r="T8405" t="s">
        <v>3072</v>
      </c>
    </row>
    <row r="8406" spans="17:20">
      <c r="Q8406">
        <v>0.60688657407407398</v>
      </c>
      <c r="R8406">
        <v>2</v>
      </c>
      <c r="S8406" t="s">
        <v>3399</v>
      </c>
      <c r="T8406" t="s">
        <v>3129</v>
      </c>
    </row>
    <row r="8407" spans="17:20">
      <c r="Q8407">
        <v>0.60692129629629599</v>
      </c>
      <c r="R8407">
        <v>1</v>
      </c>
      <c r="S8407" t="s">
        <v>8946</v>
      </c>
      <c r="T8407" t="s">
        <v>3075</v>
      </c>
    </row>
    <row r="8408" spans="17:20">
      <c r="Q8408">
        <v>0.60693287037037003</v>
      </c>
      <c r="R8408">
        <v>1</v>
      </c>
      <c r="S8408" t="s">
        <v>785</v>
      </c>
      <c r="T8408" t="s">
        <v>3075</v>
      </c>
    </row>
    <row r="8409" spans="17:20">
      <c r="Q8409">
        <v>0.60693287037037003</v>
      </c>
      <c r="R8409">
        <v>1</v>
      </c>
      <c r="S8409" t="s">
        <v>785</v>
      </c>
      <c r="T8409" t="s">
        <v>3071</v>
      </c>
    </row>
    <row r="8410" spans="17:20">
      <c r="Q8410">
        <v>0.60715277777777799</v>
      </c>
      <c r="R8410">
        <v>3</v>
      </c>
      <c r="S8410" t="s">
        <v>8947</v>
      </c>
      <c r="T8410" t="s">
        <v>3072</v>
      </c>
    </row>
    <row r="8411" spans="17:20">
      <c r="Q8411">
        <v>0.60723379629629604</v>
      </c>
      <c r="R8411">
        <v>1</v>
      </c>
      <c r="S8411" t="s">
        <v>8948</v>
      </c>
      <c r="T8411" t="s">
        <v>3127</v>
      </c>
    </row>
    <row r="8412" spans="17:20">
      <c r="Q8412">
        <v>0.60730324074074105</v>
      </c>
      <c r="R8412">
        <v>1</v>
      </c>
      <c r="S8412" t="s">
        <v>8949</v>
      </c>
      <c r="T8412" t="s">
        <v>3129</v>
      </c>
    </row>
    <row r="8413" spans="17:20">
      <c r="Q8413">
        <v>0.60734953703703698</v>
      </c>
      <c r="R8413">
        <v>1</v>
      </c>
      <c r="S8413" t="s">
        <v>3569</v>
      </c>
      <c r="T8413" t="s">
        <v>3074</v>
      </c>
    </row>
    <row r="8414" spans="17:20">
      <c r="Q8414">
        <v>0.60736111111111102</v>
      </c>
      <c r="R8414">
        <v>1</v>
      </c>
      <c r="S8414" t="s">
        <v>8950</v>
      </c>
      <c r="T8414" t="s">
        <v>3072</v>
      </c>
    </row>
    <row r="8415" spans="17:20">
      <c r="Q8415">
        <v>0.60739583333333302</v>
      </c>
      <c r="R8415">
        <v>1</v>
      </c>
      <c r="S8415" t="s">
        <v>8951</v>
      </c>
      <c r="T8415" t="s">
        <v>3070</v>
      </c>
    </row>
    <row r="8416" spans="17:20">
      <c r="Q8416">
        <v>0.60740740740740695</v>
      </c>
      <c r="R8416">
        <v>1</v>
      </c>
      <c r="S8416" t="s">
        <v>8952</v>
      </c>
      <c r="T8416" t="s">
        <v>3071</v>
      </c>
    </row>
    <row r="8417" spans="17:20">
      <c r="Q8417">
        <v>0.60743055555555603</v>
      </c>
      <c r="R8417">
        <v>1</v>
      </c>
      <c r="S8417" t="s">
        <v>8953</v>
      </c>
      <c r="T8417" t="s">
        <v>3126</v>
      </c>
    </row>
    <row r="8418" spans="17:20">
      <c r="Q8418">
        <v>0.60743055555555603</v>
      </c>
      <c r="R8418">
        <v>1</v>
      </c>
      <c r="S8418" t="s">
        <v>8954</v>
      </c>
      <c r="T8418" t="s">
        <v>3126</v>
      </c>
    </row>
    <row r="8419" spans="17:20">
      <c r="Q8419">
        <v>0.60744212962962996</v>
      </c>
      <c r="R8419">
        <v>1</v>
      </c>
      <c r="S8419" t="s">
        <v>4438</v>
      </c>
      <c r="T8419" t="s">
        <v>3074</v>
      </c>
    </row>
    <row r="8420" spans="17:20">
      <c r="Q8420">
        <v>0.607453703703704</v>
      </c>
      <c r="R8420">
        <v>2</v>
      </c>
      <c r="S8420" t="s">
        <v>8955</v>
      </c>
      <c r="T8420" t="s">
        <v>3129</v>
      </c>
    </row>
    <row r="8421" spans="17:20">
      <c r="Q8421">
        <v>0.60750000000000004</v>
      </c>
      <c r="R8421">
        <v>2</v>
      </c>
      <c r="S8421" t="s">
        <v>7741</v>
      </c>
      <c r="T8421" t="s">
        <v>3070</v>
      </c>
    </row>
    <row r="8422" spans="17:20">
      <c r="Q8422">
        <v>0.60751157407407397</v>
      </c>
      <c r="R8422">
        <v>1</v>
      </c>
      <c r="S8422" t="s">
        <v>8956</v>
      </c>
      <c r="T8422" t="s">
        <v>3075</v>
      </c>
    </row>
    <row r="8423" spans="17:20">
      <c r="Q8423">
        <v>0.60755787037037001</v>
      </c>
      <c r="R8423">
        <v>1</v>
      </c>
      <c r="S8423" t="s">
        <v>8957</v>
      </c>
      <c r="T8423" t="s">
        <v>3074</v>
      </c>
    </row>
    <row r="8424" spans="17:20">
      <c r="Q8424">
        <v>0.60762731481481502</v>
      </c>
      <c r="R8424">
        <v>1</v>
      </c>
      <c r="S8424" t="s">
        <v>8958</v>
      </c>
      <c r="T8424" t="s">
        <v>3071</v>
      </c>
    </row>
    <row r="8425" spans="17:20">
      <c r="Q8425">
        <v>0.60762731481481502</v>
      </c>
      <c r="R8425">
        <v>1</v>
      </c>
      <c r="S8425" t="s">
        <v>3179</v>
      </c>
      <c r="T8425" t="s">
        <v>3075</v>
      </c>
    </row>
    <row r="8426" spans="17:20">
      <c r="Q8426">
        <v>0.60765046296296299</v>
      </c>
      <c r="R8426">
        <v>3</v>
      </c>
      <c r="S8426" t="s">
        <v>604</v>
      </c>
      <c r="T8426" t="s">
        <v>3129</v>
      </c>
    </row>
    <row r="8427" spans="17:20">
      <c r="Q8427">
        <v>0.60767361111111096</v>
      </c>
      <c r="R8427">
        <v>1</v>
      </c>
      <c r="S8427" t="s">
        <v>8873</v>
      </c>
      <c r="T8427" t="s">
        <v>3071</v>
      </c>
    </row>
    <row r="8428" spans="17:20">
      <c r="Q8428">
        <v>0.607719907407407</v>
      </c>
      <c r="R8428">
        <v>1</v>
      </c>
      <c r="S8428" t="s">
        <v>3757</v>
      </c>
      <c r="T8428" t="s">
        <v>3071</v>
      </c>
    </row>
    <row r="8429" spans="17:20">
      <c r="Q8429">
        <v>0.60773148148148104</v>
      </c>
      <c r="R8429">
        <v>1</v>
      </c>
      <c r="S8429" t="s">
        <v>8959</v>
      </c>
      <c r="T8429" t="s">
        <v>3072</v>
      </c>
    </row>
    <row r="8430" spans="17:20">
      <c r="Q8430">
        <v>0.60789351851851803</v>
      </c>
      <c r="R8430">
        <v>1</v>
      </c>
      <c r="S8430" t="s">
        <v>3479</v>
      </c>
      <c r="T8430" t="s">
        <v>3074</v>
      </c>
    </row>
    <row r="8431" spans="17:20">
      <c r="Q8431">
        <v>0.60790509259259295</v>
      </c>
      <c r="R8431">
        <v>4</v>
      </c>
      <c r="S8431" t="s">
        <v>8960</v>
      </c>
      <c r="T8431" t="s">
        <v>3075</v>
      </c>
    </row>
    <row r="8432" spans="17:20">
      <c r="Q8432">
        <v>0.60792824074074103</v>
      </c>
      <c r="R8432">
        <v>1</v>
      </c>
      <c r="S8432" t="s">
        <v>8961</v>
      </c>
      <c r="T8432" t="s">
        <v>3075</v>
      </c>
    </row>
    <row r="8433" spans="17:20">
      <c r="Q8433">
        <v>0.607951388888889</v>
      </c>
      <c r="R8433">
        <v>1</v>
      </c>
      <c r="S8433" t="s">
        <v>8962</v>
      </c>
      <c r="T8433" t="s">
        <v>3070</v>
      </c>
    </row>
    <row r="8434" spans="17:20">
      <c r="Q8434">
        <v>0.60797453703703697</v>
      </c>
      <c r="R8434">
        <v>4</v>
      </c>
      <c r="S8434" t="s">
        <v>8963</v>
      </c>
      <c r="T8434" t="s">
        <v>3075</v>
      </c>
    </row>
    <row r="8435" spans="17:20">
      <c r="Q8435">
        <v>0.60799768518518504</v>
      </c>
      <c r="R8435">
        <v>1</v>
      </c>
      <c r="S8435" t="s">
        <v>8964</v>
      </c>
      <c r="T8435" t="s">
        <v>3075</v>
      </c>
    </row>
    <row r="8436" spans="17:20">
      <c r="Q8436">
        <v>0.60803240740740705</v>
      </c>
      <c r="R8436">
        <v>1</v>
      </c>
      <c r="S8436" t="s">
        <v>8965</v>
      </c>
      <c r="T8436" t="s">
        <v>3075</v>
      </c>
    </row>
    <row r="8437" spans="17:20">
      <c r="Q8437">
        <v>0.60804398148148198</v>
      </c>
      <c r="R8437">
        <v>1</v>
      </c>
      <c r="S8437" t="s">
        <v>8966</v>
      </c>
      <c r="T8437" t="s">
        <v>3074</v>
      </c>
    </row>
    <row r="8438" spans="17:20">
      <c r="Q8438">
        <v>0.60805555555555602</v>
      </c>
      <c r="R8438">
        <v>2</v>
      </c>
      <c r="S8438" t="s">
        <v>8967</v>
      </c>
      <c r="T8438" t="s">
        <v>3085</v>
      </c>
    </row>
    <row r="8439" spans="17:20">
      <c r="Q8439">
        <v>0.60811342592592599</v>
      </c>
      <c r="R8439">
        <v>1</v>
      </c>
      <c r="S8439" t="s">
        <v>8968</v>
      </c>
      <c r="T8439" t="s">
        <v>3129</v>
      </c>
    </row>
    <row r="8440" spans="17:20">
      <c r="Q8440">
        <v>0.60814814814814799</v>
      </c>
      <c r="R8440">
        <v>1</v>
      </c>
      <c r="S8440" t="s">
        <v>8969</v>
      </c>
      <c r="T8440" t="s">
        <v>3075</v>
      </c>
    </row>
    <row r="8441" spans="17:20">
      <c r="Q8441">
        <v>0.60817129629629596</v>
      </c>
      <c r="R8441">
        <v>1</v>
      </c>
      <c r="S8441" t="s">
        <v>1175</v>
      </c>
      <c r="T8441" t="s">
        <v>3127</v>
      </c>
    </row>
    <row r="8442" spans="17:20">
      <c r="Q8442">
        <v>0.60820601851851896</v>
      </c>
      <c r="R8442">
        <v>2</v>
      </c>
      <c r="S8442" t="s">
        <v>4334</v>
      </c>
      <c r="T8442" t="s">
        <v>3071</v>
      </c>
    </row>
    <row r="8443" spans="17:20">
      <c r="Q8443">
        <v>0.60826388888888905</v>
      </c>
      <c r="R8443">
        <v>1</v>
      </c>
      <c r="S8443" t="s">
        <v>8970</v>
      </c>
      <c r="T8443" t="s">
        <v>3070</v>
      </c>
    </row>
    <row r="8444" spans="17:20">
      <c r="Q8444">
        <v>0.60826388888888905</v>
      </c>
      <c r="R8444">
        <v>4</v>
      </c>
      <c r="S8444" t="s">
        <v>3509</v>
      </c>
      <c r="T8444" t="s">
        <v>3075</v>
      </c>
    </row>
    <row r="8445" spans="17:20">
      <c r="Q8445">
        <v>0.60835648148148103</v>
      </c>
      <c r="R8445">
        <v>1</v>
      </c>
      <c r="S8445" t="s">
        <v>3408</v>
      </c>
      <c r="T8445" t="s">
        <v>3075</v>
      </c>
    </row>
    <row r="8446" spans="17:20">
      <c r="Q8446">
        <v>0.60837962962962999</v>
      </c>
      <c r="R8446">
        <v>1</v>
      </c>
      <c r="S8446" t="s">
        <v>3793</v>
      </c>
      <c r="T8446" t="s">
        <v>3074</v>
      </c>
    </row>
    <row r="8447" spans="17:20">
      <c r="Q8447">
        <v>0.60840277777777796</v>
      </c>
      <c r="R8447">
        <v>2</v>
      </c>
      <c r="S8447" t="s">
        <v>8971</v>
      </c>
      <c r="T8447" t="s">
        <v>3081</v>
      </c>
    </row>
    <row r="8448" spans="17:20">
      <c r="Q8448">
        <v>0.60843749999999996</v>
      </c>
      <c r="R8448">
        <v>1</v>
      </c>
      <c r="S8448" t="s">
        <v>8972</v>
      </c>
      <c r="T8448" t="s">
        <v>3070</v>
      </c>
    </row>
    <row r="8449" spans="17:20">
      <c r="Q8449">
        <v>0.60843749999999996</v>
      </c>
      <c r="R8449">
        <v>1</v>
      </c>
      <c r="S8449" t="s">
        <v>3912</v>
      </c>
      <c r="T8449" t="s">
        <v>3074</v>
      </c>
    </row>
    <row r="8450" spans="17:20">
      <c r="Q8450">
        <v>0.60846064814814804</v>
      </c>
      <c r="R8450">
        <v>1</v>
      </c>
      <c r="S8450" t="s">
        <v>3193</v>
      </c>
      <c r="T8450" t="s">
        <v>3070</v>
      </c>
    </row>
    <row r="8451" spans="17:20">
      <c r="Q8451">
        <v>0.60847222222222197</v>
      </c>
      <c r="R8451">
        <v>1</v>
      </c>
      <c r="S8451" t="s">
        <v>8973</v>
      </c>
      <c r="T8451" t="s">
        <v>3070</v>
      </c>
    </row>
    <row r="8452" spans="17:20">
      <c r="Q8452">
        <v>0.60848379629629601</v>
      </c>
      <c r="R8452">
        <v>1</v>
      </c>
      <c r="S8452" t="s">
        <v>8974</v>
      </c>
      <c r="T8452" t="s">
        <v>3070</v>
      </c>
    </row>
    <row r="8453" spans="17:20">
      <c r="Q8453">
        <v>0.60855324074074102</v>
      </c>
      <c r="R8453">
        <v>1</v>
      </c>
      <c r="S8453" t="s">
        <v>8975</v>
      </c>
      <c r="T8453" t="s">
        <v>3074</v>
      </c>
    </row>
    <row r="8454" spans="17:20">
      <c r="Q8454">
        <v>0.60859953703703695</v>
      </c>
      <c r="R8454">
        <v>1</v>
      </c>
      <c r="S8454" t="s">
        <v>8976</v>
      </c>
      <c r="T8454" t="s">
        <v>3075</v>
      </c>
    </row>
    <row r="8455" spans="17:20">
      <c r="Q8455">
        <v>0.60869212962963004</v>
      </c>
      <c r="R8455">
        <v>1</v>
      </c>
      <c r="S8455" t="s">
        <v>3503</v>
      </c>
      <c r="T8455" t="s">
        <v>3075</v>
      </c>
    </row>
    <row r="8456" spans="17:20">
      <c r="Q8456">
        <v>0.60871527777777801</v>
      </c>
      <c r="R8456">
        <v>1</v>
      </c>
      <c r="S8456" t="s">
        <v>8977</v>
      </c>
      <c r="T8456" t="s">
        <v>3075</v>
      </c>
    </row>
    <row r="8457" spans="17:20">
      <c r="Q8457">
        <v>0.60875000000000001</v>
      </c>
      <c r="R8457">
        <v>4</v>
      </c>
      <c r="S8457" t="s">
        <v>8978</v>
      </c>
      <c r="T8457" t="s">
        <v>3070</v>
      </c>
    </row>
    <row r="8458" spans="17:20">
      <c r="Q8458">
        <v>0.60876157407407405</v>
      </c>
      <c r="R8458">
        <v>1</v>
      </c>
      <c r="S8458" t="s">
        <v>3250</v>
      </c>
      <c r="T8458" t="s">
        <v>3072</v>
      </c>
    </row>
    <row r="8459" spans="17:20">
      <c r="Q8459">
        <v>0.60877314814814798</v>
      </c>
      <c r="R8459">
        <v>1</v>
      </c>
      <c r="S8459" t="s">
        <v>8979</v>
      </c>
      <c r="T8459" t="s">
        <v>3075</v>
      </c>
    </row>
    <row r="8460" spans="17:20">
      <c r="Q8460">
        <v>0.60880787037036999</v>
      </c>
      <c r="R8460">
        <v>4</v>
      </c>
      <c r="S8460" t="s">
        <v>8980</v>
      </c>
      <c r="T8460" t="s">
        <v>3075</v>
      </c>
    </row>
    <row r="8461" spans="17:20">
      <c r="Q8461">
        <v>0.60883101851851895</v>
      </c>
      <c r="R8461">
        <v>1</v>
      </c>
      <c r="S8461" t="s">
        <v>8981</v>
      </c>
      <c r="T8461" t="s">
        <v>3075</v>
      </c>
    </row>
    <row r="8462" spans="17:20">
      <c r="Q8462">
        <v>0.60884259259259299</v>
      </c>
      <c r="R8462">
        <v>2</v>
      </c>
      <c r="S8462" t="s">
        <v>8982</v>
      </c>
      <c r="T8462" t="s">
        <v>3075</v>
      </c>
    </row>
    <row r="8463" spans="17:20">
      <c r="Q8463">
        <v>0.60888888888888903</v>
      </c>
      <c r="R8463">
        <v>1</v>
      </c>
      <c r="S8463" t="s">
        <v>3156</v>
      </c>
      <c r="T8463" t="s">
        <v>3127</v>
      </c>
    </row>
    <row r="8464" spans="17:20">
      <c r="Q8464">
        <v>0.60888888888888903</v>
      </c>
      <c r="R8464">
        <v>3</v>
      </c>
      <c r="S8464" t="s">
        <v>8983</v>
      </c>
      <c r="T8464" t="s">
        <v>3076</v>
      </c>
    </row>
    <row r="8465" spans="17:20">
      <c r="Q8465">
        <v>0.60890046296296296</v>
      </c>
      <c r="R8465">
        <v>4</v>
      </c>
      <c r="S8465" t="s">
        <v>8984</v>
      </c>
      <c r="T8465" t="s">
        <v>3075</v>
      </c>
    </row>
    <row r="8466" spans="17:20">
      <c r="Q8466">
        <v>0.60890046296296296</v>
      </c>
      <c r="R8466">
        <v>1</v>
      </c>
      <c r="S8466" t="s">
        <v>3156</v>
      </c>
      <c r="T8466" t="s">
        <v>3127</v>
      </c>
    </row>
    <row r="8467" spans="17:20">
      <c r="Q8467">
        <v>0.608912037037037</v>
      </c>
      <c r="R8467">
        <v>4</v>
      </c>
      <c r="S8467" t="s">
        <v>3187</v>
      </c>
      <c r="T8467" t="s">
        <v>3076</v>
      </c>
    </row>
    <row r="8468" spans="17:20">
      <c r="Q8468">
        <v>0.60893518518518497</v>
      </c>
      <c r="R8468">
        <v>2</v>
      </c>
      <c r="S8468" t="s">
        <v>8985</v>
      </c>
      <c r="T8468" t="s">
        <v>3076</v>
      </c>
    </row>
    <row r="8469" spans="17:20">
      <c r="Q8469">
        <v>0.60895833333333305</v>
      </c>
      <c r="R8469">
        <v>1</v>
      </c>
      <c r="S8469" t="s">
        <v>8986</v>
      </c>
      <c r="T8469" t="s">
        <v>3075</v>
      </c>
    </row>
    <row r="8470" spans="17:20">
      <c r="Q8470">
        <v>0.60896990740740697</v>
      </c>
      <c r="R8470">
        <v>1</v>
      </c>
      <c r="S8470" t="s">
        <v>8987</v>
      </c>
      <c r="T8470" t="s">
        <v>3129</v>
      </c>
    </row>
    <row r="8471" spans="17:20">
      <c r="Q8471">
        <v>0.60902777777777795</v>
      </c>
      <c r="R8471">
        <v>1</v>
      </c>
      <c r="S8471" t="s">
        <v>8988</v>
      </c>
      <c r="T8471" t="s">
        <v>3129</v>
      </c>
    </row>
    <row r="8472" spans="17:20">
      <c r="Q8472">
        <v>0.60903935185185198</v>
      </c>
      <c r="R8472">
        <v>1</v>
      </c>
      <c r="S8472" t="s">
        <v>8989</v>
      </c>
      <c r="T8472" t="s">
        <v>3129</v>
      </c>
    </row>
    <row r="8473" spans="17:20">
      <c r="Q8473">
        <v>0.60912037037037003</v>
      </c>
      <c r="R8473">
        <v>1</v>
      </c>
      <c r="S8473" t="s">
        <v>8990</v>
      </c>
      <c r="T8473" t="s">
        <v>3075</v>
      </c>
    </row>
    <row r="8474" spans="17:20">
      <c r="Q8474">
        <v>0.60912037037037003</v>
      </c>
      <c r="R8474">
        <v>1</v>
      </c>
      <c r="S8474" t="s">
        <v>8991</v>
      </c>
      <c r="T8474" t="s">
        <v>3074</v>
      </c>
    </row>
    <row r="8475" spans="17:20">
      <c r="Q8475">
        <v>0.60913194444444396</v>
      </c>
      <c r="R8475">
        <v>1</v>
      </c>
      <c r="S8475" t="s">
        <v>8992</v>
      </c>
      <c r="T8475" t="s">
        <v>3075</v>
      </c>
    </row>
    <row r="8476" spans="17:20">
      <c r="Q8476">
        <v>0.60915509259259304</v>
      </c>
      <c r="R8476">
        <v>2</v>
      </c>
      <c r="S8476" t="s">
        <v>8993</v>
      </c>
      <c r="T8476" t="s">
        <v>3075</v>
      </c>
    </row>
    <row r="8477" spans="17:20">
      <c r="Q8477">
        <v>0.60916666666666697</v>
      </c>
      <c r="R8477">
        <v>1</v>
      </c>
      <c r="S8477" t="s">
        <v>8994</v>
      </c>
      <c r="T8477" t="s">
        <v>3075</v>
      </c>
    </row>
    <row r="8478" spans="17:20">
      <c r="Q8478">
        <v>0.60917824074074101</v>
      </c>
      <c r="R8478">
        <v>1</v>
      </c>
      <c r="S8478" t="s">
        <v>8995</v>
      </c>
      <c r="T8478" t="s">
        <v>3075</v>
      </c>
    </row>
    <row r="8479" spans="17:20">
      <c r="Q8479">
        <v>0.60918981481481504</v>
      </c>
      <c r="R8479">
        <v>1</v>
      </c>
      <c r="S8479" t="s">
        <v>8996</v>
      </c>
      <c r="T8479" t="s">
        <v>3129</v>
      </c>
    </row>
    <row r="8480" spans="17:20">
      <c r="Q8480">
        <v>0.60921296296296301</v>
      </c>
      <c r="R8480">
        <v>1</v>
      </c>
      <c r="S8480" t="s">
        <v>8997</v>
      </c>
      <c r="T8480" t="s">
        <v>3075</v>
      </c>
    </row>
    <row r="8481" spans="17:20">
      <c r="Q8481">
        <v>0.60922453703703705</v>
      </c>
      <c r="R8481">
        <v>1</v>
      </c>
      <c r="S8481" t="s">
        <v>1136</v>
      </c>
      <c r="T8481" t="s">
        <v>3071</v>
      </c>
    </row>
    <row r="8482" spans="17:20">
      <c r="Q8482">
        <v>0.60925925925925895</v>
      </c>
      <c r="R8482">
        <v>1</v>
      </c>
      <c r="S8482" t="s">
        <v>8998</v>
      </c>
      <c r="T8482" t="s">
        <v>3081</v>
      </c>
    </row>
    <row r="8483" spans="17:20">
      <c r="Q8483">
        <v>0.60930555555555599</v>
      </c>
      <c r="R8483">
        <v>1</v>
      </c>
      <c r="S8483" t="s">
        <v>8999</v>
      </c>
      <c r="T8483" t="s">
        <v>3129</v>
      </c>
    </row>
    <row r="8484" spans="17:20">
      <c r="Q8484">
        <v>0.60936342592592596</v>
      </c>
      <c r="R8484">
        <v>1</v>
      </c>
      <c r="S8484" t="s">
        <v>9000</v>
      </c>
      <c r="T8484" t="s">
        <v>3071</v>
      </c>
    </row>
    <row r="8485" spans="17:20">
      <c r="Q8485">
        <v>0.60942129629629604</v>
      </c>
      <c r="R8485">
        <v>1</v>
      </c>
      <c r="S8485" t="s">
        <v>9001</v>
      </c>
      <c r="T8485" t="s">
        <v>3075</v>
      </c>
    </row>
    <row r="8486" spans="17:20">
      <c r="Q8486">
        <v>0.60943287037036997</v>
      </c>
      <c r="R8486">
        <v>2</v>
      </c>
      <c r="S8486" t="s">
        <v>9002</v>
      </c>
      <c r="T8486" t="s">
        <v>3074</v>
      </c>
    </row>
    <row r="8487" spans="17:20">
      <c r="Q8487">
        <v>0.60947916666666702</v>
      </c>
      <c r="R8487">
        <v>1</v>
      </c>
      <c r="S8487" t="s">
        <v>1583</v>
      </c>
      <c r="T8487" t="s">
        <v>3129</v>
      </c>
    </row>
    <row r="8488" spans="17:20">
      <c r="Q8488">
        <v>0.60950231481481498</v>
      </c>
      <c r="R8488">
        <v>1</v>
      </c>
      <c r="S8488" t="s">
        <v>3423</v>
      </c>
      <c r="T8488" t="s">
        <v>3072</v>
      </c>
    </row>
    <row r="8489" spans="17:20">
      <c r="Q8489">
        <v>0.609606481481481</v>
      </c>
      <c r="R8489">
        <v>1</v>
      </c>
      <c r="S8489" t="s">
        <v>5460</v>
      </c>
      <c r="T8489" t="s">
        <v>3129</v>
      </c>
    </row>
    <row r="8490" spans="17:20">
      <c r="Q8490">
        <v>0.60972222222222205</v>
      </c>
      <c r="R8490">
        <v>4</v>
      </c>
      <c r="S8490" t="s">
        <v>9003</v>
      </c>
      <c r="T8490" t="s">
        <v>3075</v>
      </c>
    </row>
    <row r="8491" spans="17:20">
      <c r="Q8491">
        <v>0.60972222222222205</v>
      </c>
      <c r="R8491">
        <v>1</v>
      </c>
      <c r="S8491" t="s">
        <v>1174</v>
      </c>
      <c r="T8491" t="s">
        <v>3127</v>
      </c>
    </row>
    <row r="8492" spans="17:20">
      <c r="Q8492">
        <v>0.60976851851851899</v>
      </c>
      <c r="R8492">
        <v>1</v>
      </c>
      <c r="S8492" t="s">
        <v>4665</v>
      </c>
      <c r="T8492" t="s">
        <v>3074</v>
      </c>
    </row>
    <row r="8493" spans="17:20">
      <c r="Q8493">
        <v>0.60978009259259303</v>
      </c>
      <c r="R8493">
        <v>1</v>
      </c>
      <c r="S8493" t="s">
        <v>9004</v>
      </c>
      <c r="T8493" t="s">
        <v>3075</v>
      </c>
    </row>
    <row r="8494" spans="17:20">
      <c r="Q8494">
        <v>0.60979166666666695</v>
      </c>
      <c r="R8494">
        <v>1</v>
      </c>
      <c r="S8494" t="s">
        <v>4020</v>
      </c>
      <c r="T8494" t="s">
        <v>3076</v>
      </c>
    </row>
    <row r="8495" spans="17:20">
      <c r="Q8495">
        <v>0.60981481481481503</v>
      </c>
      <c r="R8495">
        <v>1</v>
      </c>
      <c r="S8495" t="s">
        <v>9005</v>
      </c>
      <c r="T8495" t="s">
        <v>3071</v>
      </c>
    </row>
    <row r="8496" spans="17:20">
      <c r="Q8496">
        <v>0.609837962962963</v>
      </c>
      <c r="R8496">
        <v>1</v>
      </c>
      <c r="S8496" t="s">
        <v>725</v>
      </c>
      <c r="T8496" t="s">
        <v>3070</v>
      </c>
    </row>
    <row r="8497" spans="17:20">
      <c r="Q8497">
        <v>0.60988425925925904</v>
      </c>
      <c r="R8497">
        <v>1</v>
      </c>
      <c r="S8497" t="s">
        <v>3440</v>
      </c>
      <c r="T8497" t="s">
        <v>3074</v>
      </c>
    </row>
    <row r="8498" spans="17:20">
      <c r="Q8498">
        <v>0.60991898148148105</v>
      </c>
      <c r="R8498">
        <v>1</v>
      </c>
      <c r="S8498" t="s">
        <v>9006</v>
      </c>
      <c r="T8498" t="s">
        <v>3071</v>
      </c>
    </row>
    <row r="8499" spans="17:20">
      <c r="Q8499">
        <v>0.61</v>
      </c>
      <c r="R8499">
        <v>1</v>
      </c>
      <c r="S8499" t="s">
        <v>9007</v>
      </c>
      <c r="T8499" t="s">
        <v>3074</v>
      </c>
    </row>
    <row r="8500" spans="17:20">
      <c r="Q8500">
        <v>0.61013888888888901</v>
      </c>
      <c r="R8500">
        <v>1</v>
      </c>
      <c r="S8500" t="s">
        <v>9008</v>
      </c>
      <c r="T8500" t="s">
        <v>3071</v>
      </c>
    </row>
    <row r="8501" spans="17:20">
      <c r="Q8501">
        <v>0.61016203703703698</v>
      </c>
      <c r="R8501">
        <v>1</v>
      </c>
      <c r="S8501" t="s">
        <v>9009</v>
      </c>
      <c r="T8501" t="s">
        <v>3070</v>
      </c>
    </row>
    <row r="8502" spans="17:20">
      <c r="Q8502">
        <v>0.61018518518518505</v>
      </c>
      <c r="R8502">
        <v>1</v>
      </c>
      <c r="S8502" t="s">
        <v>9010</v>
      </c>
      <c r="T8502" t="s">
        <v>3071</v>
      </c>
    </row>
    <row r="8503" spans="17:20">
      <c r="Q8503">
        <v>0.61034722222222204</v>
      </c>
      <c r="R8503">
        <v>1</v>
      </c>
      <c r="S8503" t="s">
        <v>9011</v>
      </c>
      <c r="T8503" t="s">
        <v>3129</v>
      </c>
    </row>
    <row r="8504" spans="17:20">
      <c r="Q8504">
        <v>0.61034722222222204</v>
      </c>
      <c r="R8504">
        <v>1</v>
      </c>
      <c r="S8504" t="s">
        <v>9012</v>
      </c>
      <c r="T8504" t="s">
        <v>3129</v>
      </c>
    </row>
    <row r="8505" spans="17:20">
      <c r="Q8505">
        <v>0.61042824074074098</v>
      </c>
      <c r="R8505">
        <v>1</v>
      </c>
      <c r="S8505" t="s">
        <v>9013</v>
      </c>
      <c r="T8505" t="s">
        <v>3070</v>
      </c>
    </row>
    <row r="8506" spans="17:20">
      <c r="Q8506">
        <v>0.61043981481481502</v>
      </c>
      <c r="R8506">
        <v>1</v>
      </c>
      <c r="S8506" t="s">
        <v>3480</v>
      </c>
      <c r="T8506" t="s">
        <v>3075</v>
      </c>
    </row>
    <row r="8507" spans="17:20">
      <c r="Q8507">
        <v>0.61045138888888895</v>
      </c>
      <c r="R8507">
        <v>1</v>
      </c>
      <c r="S8507" t="s">
        <v>9014</v>
      </c>
      <c r="T8507" t="s">
        <v>3070</v>
      </c>
    </row>
    <row r="8508" spans="17:20">
      <c r="Q8508">
        <v>0.61046296296296299</v>
      </c>
      <c r="R8508">
        <v>1</v>
      </c>
      <c r="S8508" t="s">
        <v>9015</v>
      </c>
      <c r="T8508" t="s">
        <v>3075</v>
      </c>
    </row>
    <row r="8509" spans="17:20">
      <c r="Q8509">
        <v>0.61059027777777797</v>
      </c>
      <c r="R8509">
        <v>1</v>
      </c>
      <c r="S8509" t="s">
        <v>9016</v>
      </c>
      <c r="T8509" t="s">
        <v>3072</v>
      </c>
    </row>
    <row r="8510" spans="17:20">
      <c r="Q8510">
        <v>0.61067129629629602</v>
      </c>
      <c r="R8510">
        <v>1</v>
      </c>
      <c r="S8510" t="s">
        <v>9017</v>
      </c>
      <c r="T8510" t="s">
        <v>3075</v>
      </c>
    </row>
    <row r="8511" spans="17:20">
      <c r="Q8511">
        <v>0.61068287037036995</v>
      </c>
      <c r="R8511">
        <v>2</v>
      </c>
      <c r="S8511" t="s">
        <v>918</v>
      </c>
      <c r="T8511" t="s">
        <v>3070</v>
      </c>
    </row>
    <row r="8512" spans="17:20">
      <c r="Q8512">
        <v>0.61078703703703696</v>
      </c>
      <c r="R8512">
        <v>1</v>
      </c>
      <c r="S8512" t="s">
        <v>9018</v>
      </c>
      <c r="T8512" t="s">
        <v>3075</v>
      </c>
    </row>
    <row r="8513" spans="17:20">
      <c r="Q8513">
        <v>0.61078703703703696</v>
      </c>
      <c r="R8513">
        <v>3</v>
      </c>
      <c r="S8513" t="s">
        <v>3563</v>
      </c>
      <c r="T8513" t="s">
        <v>3073</v>
      </c>
    </row>
    <row r="8514" spans="17:20">
      <c r="Q8514">
        <v>0.61078703703703696</v>
      </c>
      <c r="R8514">
        <v>1</v>
      </c>
      <c r="S8514" t="s">
        <v>8351</v>
      </c>
      <c r="T8514" t="s">
        <v>3074</v>
      </c>
    </row>
    <row r="8515" spans="17:20">
      <c r="Q8515">
        <v>0.610798611111111</v>
      </c>
      <c r="R8515">
        <v>1</v>
      </c>
      <c r="S8515" t="s">
        <v>9019</v>
      </c>
      <c r="T8515" t="s">
        <v>3088</v>
      </c>
    </row>
    <row r="8516" spans="17:20">
      <c r="Q8516">
        <v>0.610798611111111</v>
      </c>
      <c r="R8516">
        <v>1</v>
      </c>
      <c r="S8516" t="s">
        <v>9020</v>
      </c>
      <c r="T8516" t="s">
        <v>3075</v>
      </c>
    </row>
    <row r="8517" spans="17:20">
      <c r="Q8517">
        <v>0.61083333333333301</v>
      </c>
      <c r="R8517">
        <v>1</v>
      </c>
      <c r="S8517" t="s">
        <v>9021</v>
      </c>
      <c r="T8517" t="s">
        <v>3075</v>
      </c>
    </row>
    <row r="8518" spans="17:20">
      <c r="Q8518">
        <v>0.61084490740740705</v>
      </c>
      <c r="R8518">
        <v>2</v>
      </c>
      <c r="S8518" t="s">
        <v>9022</v>
      </c>
      <c r="T8518" t="s">
        <v>3074</v>
      </c>
    </row>
    <row r="8519" spans="17:20">
      <c r="Q8519">
        <v>0.61087962962963005</v>
      </c>
      <c r="R8519">
        <v>2</v>
      </c>
      <c r="S8519" t="s">
        <v>9023</v>
      </c>
      <c r="T8519" t="s">
        <v>3075</v>
      </c>
    </row>
    <row r="8520" spans="17:20">
      <c r="Q8520">
        <v>0.61091435185185206</v>
      </c>
      <c r="R8520">
        <v>1</v>
      </c>
      <c r="S8520" t="s">
        <v>9024</v>
      </c>
      <c r="T8520" t="s">
        <v>3075</v>
      </c>
    </row>
    <row r="8521" spans="17:20">
      <c r="Q8521">
        <v>0.61096064814814799</v>
      </c>
      <c r="R8521">
        <v>1</v>
      </c>
      <c r="S8521" t="s">
        <v>9025</v>
      </c>
      <c r="T8521" t="s">
        <v>3070</v>
      </c>
    </row>
    <row r="8522" spans="17:20">
      <c r="Q8522">
        <v>0.61097222222222203</v>
      </c>
      <c r="R8522">
        <v>1</v>
      </c>
      <c r="S8522" t="s">
        <v>9026</v>
      </c>
      <c r="T8522" t="s">
        <v>3129</v>
      </c>
    </row>
    <row r="8523" spans="17:20">
      <c r="Q8523">
        <v>0.61099537037036999</v>
      </c>
      <c r="R8523">
        <v>1</v>
      </c>
      <c r="S8523" t="s">
        <v>9027</v>
      </c>
      <c r="T8523" t="s">
        <v>3082</v>
      </c>
    </row>
    <row r="8524" spans="17:20">
      <c r="Q8524">
        <v>0.61100694444444403</v>
      </c>
      <c r="R8524">
        <v>1</v>
      </c>
      <c r="S8524" t="s">
        <v>9028</v>
      </c>
      <c r="T8524" t="s">
        <v>3074</v>
      </c>
    </row>
    <row r="8525" spans="17:20">
      <c r="Q8525">
        <v>0.61101851851851896</v>
      </c>
      <c r="R8525">
        <v>1</v>
      </c>
      <c r="S8525" t="s">
        <v>9029</v>
      </c>
      <c r="T8525" t="s">
        <v>3129</v>
      </c>
    </row>
    <row r="8526" spans="17:20">
      <c r="Q8526">
        <v>0.61105324074074097</v>
      </c>
      <c r="R8526">
        <v>1</v>
      </c>
      <c r="S8526" t="s">
        <v>9030</v>
      </c>
      <c r="T8526" t="s">
        <v>3075</v>
      </c>
    </row>
    <row r="8527" spans="17:20">
      <c r="Q8527">
        <v>0.611064814814815</v>
      </c>
      <c r="R8527">
        <v>1</v>
      </c>
      <c r="S8527" t="s">
        <v>9031</v>
      </c>
      <c r="T8527" t="s">
        <v>3129</v>
      </c>
    </row>
    <row r="8528" spans="17:20">
      <c r="Q8528">
        <v>0.61108796296296297</v>
      </c>
      <c r="R8528">
        <v>1</v>
      </c>
      <c r="S8528" t="s">
        <v>9032</v>
      </c>
      <c r="T8528" t="s">
        <v>3075</v>
      </c>
    </row>
    <row r="8529" spans="17:20">
      <c r="Q8529">
        <v>0.61111111111111105</v>
      </c>
      <c r="R8529">
        <v>1</v>
      </c>
      <c r="S8529" t="s">
        <v>9033</v>
      </c>
      <c r="T8529" t="s">
        <v>3075</v>
      </c>
    </row>
    <row r="8530" spans="17:20">
      <c r="Q8530">
        <v>0.61111111111111105</v>
      </c>
      <c r="R8530">
        <v>1</v>
      </c>
      <c r="S8530" t="s">
        <v>4400</v>
      </c>
      <c r="T8530" t="s">
        <v>3129</v>
      </c>
    </row>
    <row r="8531" spans="17:20">
      <c r="Q8531">
        <v>0.61113425925925902</v>
      </c>
      <c r="R8531">
        <v>4</v>
      </c>
      <c r="S8531" t="s">
        <v>9034</v>
      </c>
      <c r="T8531" t="s">
        <v>3075</v>
      </c>
    </row>
    <row r="8532" spans="17:20">
      <c r="Q8532">
        <v>0.61116898148148102</v>
      </c>
      <c r="R8532">
        <v>1</v>
      </c>
      <c r="S8532" t="s">
        <v>9035</v>
      </c>
      <c r="T8532" t="s">
        <v>3075</v>
      </c>
    </row>
    <row r="8533" spans="17:20">
      <c r="Q8533">
        <v>0.61121527777777795</v>
      </c>
      <c r="R8533">
        <v>2</v>
      </c>
      <c r="S8533" t="s">
        <v>9036</v>
      </c>
      <c r="T8533" t="s">
        <v>3129</v>
      </c>
    </row>
    <row r="8534" spans="17:20">
      <c r="Q8534">
        <v>0.61124999999999996</v>
      </c>
      <c r="R8534">
        <v>1</v>
      </c>
      <c r="S8534" t="s">
        <v>9037</v>
      </c>
      <c r="T8534" t="s">
        <v>3075</v>
      </c>
    </row>
    <row r="8535" spans="17:20">
      <c r="Q8535">
        <v>0.611261574074074</v>
      </c>
      <c r="R8535">
        <v>1</v>
      </c>
      <c r="S8535" t="s">
        <v>9038</v>
      </c>
      <c r="T8535" t="s">
        <v>3073</v>
      </c>
    </row>
    <row r="8536" spans="17:20">
      <c r="Q8536">
        <v>0.61128472222222197</v>
      </c>
      <c r="R8536">
        <v>1</v>
      </c>
      <c r="S8536" t="s">
        <v>4517</v>
      </c>
      <c r="T8536" t="s">
        <v>3070</v>
      </c>
    </row>
    <row r="8537" spans="17:20">
      <c r="Q8537">
        <v>0.61130787037037004</v>
      </c>
      <c r="R8537">
        <v>1</v>
      </c>
      <c r="S8537" t="s">
        <v>3858</v>
      </c>
      <c r="T8537" t="s">
        <v>3129</v>
      </c>
    </row>
    <row r="8538" spans="17:20">
      <c r="Q8538">
        <v>0.61131944444444397</v>
      </c>
      <c r="R8538">
        <v>1</v>
      </c>
      <c r="S8538" t="s">
        <v>9039</v>
      </c>
      <c r="T8538" t="s">
        <v>3075</v>
      </c>
    </row>
    <row r="8539" spans="17:20">
      <c r="Q8539">
        <v>0.61134259259259305</v>
      </c>
      <c r="R8539">
        <v>1</v>
      </c>
      <c r="S8539" t="s">
        <v>3899</v>
      </c>
      <c r="T8539" t="s">
        <v>3071</v>
      </c>
    </row>
    <row r="8540" spans="17:20">
      <c r="Q8540">
        <v>0.61135416666666698</v>
      </c>
      <c r="R8540">
        <v>1</v>
      </c>
      <c r="S8540" t="s">
        <v>9040</v>
      </c>
      <c r="T8540" t="s">
        <v>3129</v>
      </c>
    </row>
    <row r="8541" spans="17:20">
      <c r="Q8541">
        <v>0.61137731481481505</v>
      </c>
      <c r="R8541">
        <v>1</v>
      </c>
      <c r="S8541" t="s">
        <v>9041</v>
      </c>
      <c r="T8541" t="s">
        <v>3074</v>
      </c>
    </row>
    <row r="8542" spans="17:20">
      <c r="Q8542">
        <v>0.61137731481481505</v>
      </c>
      <c r="R8542">
        <v>1</v>
      </c>
      <c r="S8542" t="s">
        <v>257</v>
      </c>
      <c r="T8542" t="s">
        <v>3071</v>
      </c>
    </row>
    <row r="8543" spans="17:20">
      <c r="Q8543">
        <v>0.61145833333333299</v>
      </c>
      <c r="R8543">
        <v>1</v>
      </c>
      <c r="S8543" t="s">
        <v>9042</v>
      </c>
      <c r="T8543" t="s">
        <v>3075</v>
      </c>
    </row>
    <row r="8544" spans="17:20">
      <c r="Q8544">
        <v>0.61145833333333299</v>
      </c>
      <c r="R8544">
        <v>1</v>
      </c>
      <c r="S8544" t="s">
        <v>1106</v>
      </c>
      <c r="T8544" t="s">
        <v>3077</v>
      </c>
    </row>
    <row r="8545" spans="17:20">
      <c r="Q8545">
        <v>0.61148148148148196</v>
      </c>
      <c r="R8545">
        <v>1</v>
      </c>
      <c r="S8545" t="s">
        <v>9043</v>
      </c>
      <c r="T8545" t="s">
        <v>3074</v>
      </c>
    </row>
    <row r="8546" spans="17:20">
      <c r="Q8546">
        <v>0.61151620370370396</v>
      </c>
      <c r="R8546">
        <v>1</v>
      </c>
      <c r="S8546" t="s">
        <v>9044</v>
      </c>
      <c r="T8546" t="s">
        <v>3070</v>
      </c>
    </row>
    <row r="8547" spans="17:20">
      <c r="Q8547">
        <v>0.61156250000000001</v>
      </c>
      <c r="R8547">
        <v>1</v>
      </c>
      <c r="S8547" t="s">
        <v>9045</v>
      </c>
      <c r="T8547" t="s">
        <v>3070</v>
      </c>
    </row>
    <row r="8548" spans="17:20">
      <c r="Q8548">
        <v>0.61158564814814798</v>
      </c>
      <c r="R8548">
        <v>1</v>
      </c>
      <c r="S8548" t="s">
        <v>3405</v>
      </c>
      <c r="T8548" t="s">
        <v>3070</v>
      </c>
    </row>
    <row r="8549" spans="17:20">
      <c r="Q8549">
        <v>0.61162037037036998</v>
      </c>
      <c r="R8549">
        <v>2</v>
      </c>
      <c r="S8549" t="s">
        <v>9046</v>
      </c>
      <c r="T8549" t="s">
        <v>3129</v>
      </c>
    </row>
    <row r="8550" spans="17:20">
      <c r="Q8550">
        <v>0.61162037037036998</v>
      </c>
      <c r="R8550">
        <v>1</v>
      </c>
      <c r="S8550" t="s">
        <v>9047</v>
      </c>
      <c r="T8550" t="s">
        <v>3129</v>
      </c>
    </row>
    <row r="8551" spans="17:20">
      <c r="Q8551">
        <v>0.611724537037037</v>
      </c>
      <c r="R8551">
        <v>1</v>
      </c>
      <c r="S8551" t="s">
        <v>9048</v>
      </c>
      <c r="T8551" t="s">
        <v>3075</v>
      </c>
    </row>
    <row r="8552" spans="17:20">
      <c r="Q8552">
        <v>0.611759259259259</v>
      </c>
      <c r="R8552">
        <v>1</v>
      </c>
      <c r="S8552" t="s">
        <v>9049</v>
      </c>
      <c r="T8552" t="s">
        <v>3072</v>
      </c>
    </row>
    <row r="8553" spans="17:20">
      <c r="Q8553">
        <v>0.61178240740740697</v>
      </c>
      <c r="R8553">
        <v>1</v>
      </c>
      <c r="S8553" t="s">
        <v>9050</v>
      </c>
      <c r="T8553" t="s">
        <v>3072</v>
      </c>
    </row>
    <row r="8554" spans="17:20">
      <c r="Q8554">
        <v>0.61186342592592602</v>
      </c>
      <c r="R8554">
        <v>1</v>
      </c>
      <c r="S8554" t="s">
        <v>3477</v>
      </c>
      <c r="T8554" t="s">
        <v>3071</v>
      </c>
    </row>
    <row r="8555" spans="17:20">
      <c r="Q8555">
        <v>0.61188657407407399</v>
      </c>
      <c r="R8555">
        <v>1</v>
      </c>
      <c r="S8555" t="s">
        <v>9051</v>
      </c>
      <c r="T8555" t="s">
        <v>3075</v>
      </c>
    </row>
    <row r="8556" spans="17:20">
      <c r="Q8556">
        <v>0.61190972222222195</v>
      </c>
      <c r="R8556">
        <v>1</v>
      </c>
      <c r="S8556" t="s">
        <v>9052</v>
      </c>
      <c r="T8556" t="s">
        <v>3075</v>
      </c>
    </row>
    <row r="8557" spans="17:20">
      <c r="Q8557">
        <v>0.61192129629629599</v>
      </c>
      <c r="R8557">
        <v>1</v>
      </c>
      <c r="S8557" t="s">
        <v>9053</v>
      </c>
      <c r="T8557" t="s">
        <v>3077</v>
      </c>
    </row>
    <row r="8558" spans="17:20">
      <c r="Q8558">
        <v>0.61203703703703705</v>
      </c>
      <c r="R8558">
        <v>3</v>
      </c>
      <c r="S8558" t="s">
        <v>9054</v>
      </c>
      <c r="T8558" t="s">
        <v>3071</v>
      </c>
    </row>
    <row r="8559" spans="17:20">
      <c r="Q8559">
        <v>0.61206018518518501</v>
      </c>
      <c r="R8559">
        <v>1</v>
      </c>
      <c r="S8559" t="s">
        <v>9055</v>
      </c>
      <c r="T8559" t="s">
        <v>3070</v>
      </c>
    </row>
    <row r="8560" spans="17:20">
      <c r="Q8560">
        <v>0.61208333333333298</v>
      </c>
      <c r="R8560">
        <v>2</v>
      </c>
      <c r="S8560" t="s">
        <v>9056</v>
      </c>
      <c r="T8560" t="s">
        <v>3129</v>
      </c>
    </row>
    <row r="8561" spans="17:20">
      <c r="Q8561">
        <v>0.61208333333333298</v>
      </c>
      <c r="R8561">
        <v>1</v>
      </c>
      <c r="S8561" t="s">
        <v>9057</v>
      </c>
      <c r="T8561" t="s">
        <v>3076</v>
      </c>
    </row>
    <row r="8562" spans="17:20">
      <c r="Q8562">
        <v>0.61214120370370395</v>
      </c>
      <c r="R8562">
        <v>1</v>
      </c>
      <c r="S8562" t="s">
        <v>9058</v>
      </c>
      <c r="T8562" t="s">
        <v>3071</v>
      </c>
    </row>
    <row r="8563" spans="17:20">
      <c r="Q8563">
        <v>0.61224537037036997</v>
      </c>
      <c r="R8563">
        <v>1</v>
      </c>
      <c r="S8563" t="s">
        <v>1253</v>
      </c>
      <c r="T8563" t="s">
        <v>3129</v>
      </c>
    </row>
    <row r="8564" spans="17:20">
      <c r="Q8564">
        <v>0.61225694444444401</v>
      </c>
      <c r="R8564">
        <v>1</v>
      </c>
      <c r="S8564" t="s">
        <v>9059</v>
      </c>
      <c r="T8564" t="s">
        <v>3075</v>
      </c>
    </row>
    <row r="8565" spans="17:20">
      <c r="Q8565">
        <v>0.61228009259259297</v>
      </c>
      <c r="R8565">
        <v>1</v>
      </c>
      <c r="S8565" t="s">
        <v>9060</v>
      </c>
      <c r="T8565" t="s">
        <v>3074</v>
      </c>
    </row>
    <row r="8566" spans="17:20">
      <c r="Q8566">
        <v>0.61231481481481498</v>
      </c>
      <c r="R8566">
        <v>1</v>
      </c>
      <c r="S8566" t="s">
        <v>9061</v>
      </c>
      <c r="T8566" t="s">
        <v>3070</v>
      </c>
    </row>
    <row r="8567" spans="17:20">
      <c r="Q8567">
        <v>0.61233796296296295</v>
      </c>
      <c r="R8567">
        <v>3</v>
      </c>
      <c r="S8567" t="s">
        <v>499</v>
      </c>
      <c r="T8567" t="s">
        <v>3129</v>
      </c>
    </row>
    <row r="8568" spans="17:20">
      <c r="Q8568">
        <v>0.61238425925925899</v>
      </c>
      <c r="R8568">
        <v>1</v>
      </c>
      <c r="S8568" t="s">
        <v>9062</v>
      </c>
      <c r="T8568" t="s">
        <v>3075</v>
      </c>
    </row>
    <row r="8569" spans="17:20">
      <c r="Q8569">
        <v>0.61239583333333303</v>
      </c>
      <c r="R8569">
        <v>1</v>
      </c>
      <c r="S8569" t="s">
        <v>9063</v>
      </c>
      <c r="T8569" t="s">
        <v>3129</v>
      </c>
    </row>
    <row r="8570" spans="17:20">
      <c r="Q8570">
        <v>0.61239583333333303</v>
      </c>
      <c r="R8570">
        <v>1</v>
      </c>
      <c r="S8570" t="s">
        <v>9064</v>
      </c>
      <c r="T8570" t="s">
        <v>3070</v>
      </c>
    </row>
    <row r="8571" spans="17:20">
      <c r="Q8571">
        <v>0.61240740740740696</v>
      </c>
      <c r="R8571">
        <v>1</v>
      </c>
      <c r="S8571" t="s">
        <v>9065</v>
      </c>
      <c r="T8571" t="s">
        <v>3071</v>
      </c>
    </row>
    <row r="8572" spans="17:20">
      <c r="Q8572">
        <v>0.61240740740740696</v>
      </c>
      <c r="R8572">
        <v>1</v>
      </c>
      <c r="S8572" t="s">
        <v>1024</v>
      </c>
      <c r="T8572" t="s">
        <v>3129</v>
      </c>
    </row>
    <row r="8573" spans="17:20">
      <c r="Q8573">
        <v>0.61251157407407397</v>
      </c>
      <c r="R8573">
        <v>3</v>
      </c>
      <c r="S8573" t="s">
        <v>2562</v>
      </c>
      <c r="T8573" t="s">
        <v>3072</v>
      </c>
    </row>
    <row r="8574" spans="17:20">
      <c r="Q8574">
        <v>0.61254629629629598</v>
      </c>
      <c r="R8574">
        <v>1</v>
      </c>
      <c r="S8574" t="s">
        <v>3539</v>
      </c>
      <c r="T8574" t="s">
        <v>3086</v>
      </c>
    </row>
    <row r="8575" spans="17:20">
      <c r="Q8575">
        <v>0.61258101851851898</v>
      </c>
      <c r="R8575">
        <v>1</v>
      </c>
      <c r="S8575" t="s">
        <v>9066</v>
      </c>
      <c r="T8575" t="s">
        <v>3071</v>
      </c>
    </row>
    <row r="8576" spans="17:20">
      <c r="Q8576">
        <v>0.61258101851851898</v>
      </c>
      <c r="R8576">
        <v>1</v>
      </c>
      <c r="S8576" t="s">
        <v>123</v>
      </c>
      <c r="T8576" t="s">
        <v>3070</v>
      </c>
    </row>
    <row r="8577" spans="17:20">
      <c r="Q8577">
        <v>0.61259259259259302</v>
      </c>
      <c r="R8577">
        <v>1</v>
      </c>
      <c r="S8577" t="s">
        <v>9067</v>
      </c>
      <c r="T8577" t="s">
        <v>3075</v>
      </c>
    </row>
    <row r="8578" spans="17:20">
      <c r="Q8578">
        <v>0.61260416666666695</v>
      </c>
      <c r="R8578">
        <v>1</v>
      </c>
      <c r="S8578" t="s">
        <v>9068</v>
      </c>
      <c r="T8578" t="s">
        <v>3129</v>
      </c>
    </row>
    <row r="8579" spans="17:20">
      <c r="Q8579">
        <v>0.61275462962963001</v>
      </c>
      <c r="R8579">
        <v>2</v>
      </c>
      <c r="S8579" t="s">
        <v>9069</v>
      </c>
      <c r="T8579" t="s">
        <v>3070</v>
      </c>
    </row>
    <row r="8580" spans="17:20">
      <c r="Q8580">
        <v>0.61287037037036995</v>
      </c>
      <c r="R8580">
        <v>1</v>
      </c>
      <c r="S8580" t="s">
        <v>9070</v>
      </c>
      <c r="T8580" t="s">
        <v>3074</v>
      </c>
    </row>
    <row r="8581" spans="17:20">
      <c r="Q8581">
        <v>0.61287037037036995</v>
      </c>
      <c r="R8581">
        <v>2</v>
      </c>
      <c r="S8581" t="s">
        <v>9071</v>
      </c>
      <c r="T8581" t="s">
        <v>3086</v>
      </c>
    </row>
    <row r="8582" spans="17:20">
      <c r="Q8582">
        <v>0.61288194444444399</v>
      </c>
      <c r="R8582">
        <v>2</v>
      </c>
      <c r="S8582" t="s">
        <v>805</v>
      </c>
      <c r="T8582" t="s">
        <v>3070</v>
      </c>
    </row>
    <row r="8583" spans="17:20">
      <c r="Q8583">
        <v>0.61288194444444399</v>
      </c>
      <c r="R8583">
        <v>1</v>
      </c>
      <c r="S8583" t="s">
        <v>9072</v>
      </c>
      <c r="T8583" t="s">
        <v>3074</v>
      </c>
    </row>
    <row r="8584" spans="17:20">
      <c r="Q8584">
        <v>0.61296296296296304</v>
      </c>
      <c r="R8584">
        <v>2</v>
      </c>
      <c r="S8584" t="s">
        <v>3916</v>
      </c>
      <c r="T8584" t="s">
        <v>3074</v>
      </c>
    </row>
    <row r="8585" spans="17:20">
      <c r="Q8585">
        <v>0.61306712962962995</v>
      </c>
      <c r="R8585">
        <v>1</v>
      </c>
      <c r="S8585" t="s">
        <v>9073</v>
      </c>
      <c r="T8585" t="s">
        <v>3075</v>
      </c>
    </row>
    <row r="8586" spans="17:20">
      <c r="Q8586">
        <v>0.61309027777777803</v>
      </c>
      <c r="R8586">
        <v>1</v>
      </c>
      <c r="S8586" t="s">
        <v>181</v>
      </c>
      <c r="T8586" t="s">
        <v>3129</v>
      </c>
    </row>
    <row r="8587" spans="17:20">
      <c r="Q8587">
        <v>0.61309027777777803</v>
      </c>
      <c r="R8587">
        <v>1</v>
      </c>
      <c r="S8587" t="s">
        <v>7917</v>
      </c>
      <c r="T8587" t="s">
        <v>3075</v>
      </c>
    </row>
    <row r="8588" spans="17:20">
      <c r="Q8588">
        <v>0.61311342592592599</v>
      </c>
      <c r="R8588">
        <v>1</v>
      </c>
      <c r="S8588" t="s">
        <v>3591</v>
      </c>
      <c r="T8588" t="s">
        <v>3074</v>
      </c>
    </row>
    <row r="8589" spans="17:20">
      <c r="Q8589">
        <v>0.613148148148148</v>
      </c>
      <c r="R8589">
        <v>1</v>
      </c>
      <c r="S8589" t="s">
        <v>9074</v>
      </c>
      <c r="T8589" t="s">
        <v>3070</v>
      </c>
    </row>
    <row r="8590" spans="17:20">
      <c r="Q8590">
        <v>0.61315972222222204</v>
      </c>
      <c r="R8590">
        <v>1</v>
      </c>
      <c r="S8590" t="s">
        <v>9075</v>
      </c>
      <c r="T8590" t="s">
        <v>3070</v>
      </c>
    </row>
    <row r="8591" spans="17:20">
      <c r="Q8591">
        <v>0.613414351851852</v>
      </c>
      <c r="R8591">
        <v>1</v>
      </c>
      <c r="S8591" t="s">
        <v>9076</v>
      </c>
      <c r="T8591" t="s">
        <v>3071</v>
      </c>
    </row>
    <row r="8592" spans="17:20">
      <c r="Q8592">
        <v>0.61346064814814805</v>
      </c>
      <c r="R8592">
        <v>1</v>
      </c>
      <c r="S8592" t="s">
        <v>9077</v>
      </c>
      <c r="T8592" t="s">
        <v>3071</v>
      </c>
    </row>
    <row r="8593" spans="17:20">
      <c r="Q8593">
        <v>0.61347222222222197</v>
      </c>
      <c r="R8593">
        <v>1</v>
      </c>
      <c r="S8593" t="s">
        <v>9078</v>
      </c>
      <c r="T8593" t="s">
        <v>3075</v>
      </c>
    </row>
    <row r="8594" spans="17:20">
      <c r="Q8594">
        <v>0.61348379629629601</v>
      </c>
      <c r="R8594">
        <v>1</v>
      </c>
      <c r="S8594" t="s">
        <v>9079</v>
      </c>
      <c r="T8594" t="s">
        <v>3129</v>
      </c>
    </row>
    <row r="8595" spans="17:20">
      <c r="Q8595">
        <v>0.61351851851851802</v>
      </c>
      <c r="R8595">
        <v>1</v>
      </c>
      <c r="S8595" t="s">
        <v>9080</v>
      </c>
      <c r="T8595" t="s">
        <v>3129</v>
      </c>
    </row>
    <row r="8596" spans="17:20">
      <c r="Q8596">
        <v>0.61356481481481495</v>
      </c>
      <c r="R8596">
        <v>1</v>
      </c>
      <c r="S8596" t="s">
        <v>3665</v>
      </c>
      <c r="T8596" t="s">
        <v>3075</v>
      </c>
    </row>
    <row r="8597" spans="17:20">
      <c r="Q8597">
        <v>0.61359953703703696</v>
      </c>
      <c r="R8597">
        <v>1</v>
      </c>
      <c r="S8597" t="s">
        <v>4549</v>
      </c>
      <c r="T8597" t="s">
        <v>3074</v>
      </c>
    </row>
    <row r="8598" spans="17:20">
      <c r="Q8598">
        <v>0.61362268518518504</v>
      </c>
      <c r="R8598">
        <v>2</v>
      </c>
      <c r="S8598" t="s">
        <v>2562</v>
      </c>
      <c r="T8598" t="s">
        <v>3075</v>
      </c>
    </row>
    <row r="8599" spans="17:20">
      <c r="Q8599">
        <v>0.61368055555555601</v>
      </c>
      <c r="R8599">
        <v>1</v>
      </c>
      <c r="S8599" t="s">
        <v>3541</v>
      </c>
      <c r="T8599" t="s">
        <v>3074</v>
      </c>
    </row>
    <row r="8600" spans="17:20">
      <c r="Q8600">
        <v>0.61372685185185205</v>
      </c>
      <c r="R8600">
        <v>1</v>
      </c>
      <c r="S8600" t="s">
        <v>3752</v>
      </c>
      <c r="T8600" t="s">
        <v>3075</v>
      </c>
    </row>
    <row r="8601" spans="17:20">
      <c r="Q8601">
        <v>0.61373842592592598</v>
      </c>
      <c r="R8601">
        <v>1</v>
      </c>
      <c r="S8601" t="s">
        <v>9081</v>
      </c>
      <c r="T8601" t="s">
        <v>3070</v>
      </c>
    </row>
    <row r="8602" spans="17:20">
      <c r="Q8602">
        <v>0.61376157407407395</v>
      </c>
      <c r="R8602">
        <v>4</v>
      </c>
      <c r="S8602" t="s">
        <v>4633</v>
      </c>
      <c r="T8602" t="s">
        <v>3075</v>
      </c>
    </row>
    <row r="8603" spans="17:20">
      <c r="Q8603">
        <v>0.61377314814814798</v>
      </c>
      <c r="R8603">
        <v>1</v>
      </c>
      <c r="S8603" t="s">
        <v>3501</v>
      </c>
      <c r="T8603" t="s">
        <v>3129</v>
      </c>
    </row>
    <row r="8604" spans="17:20">
      <c r="Q8604">
        <v>0.61378472222222202</v>
      </c>
      <c r="R8604">
        <v>1</v>
      </c>
      <c r="S8604" t="s">
        <v>9082</v>
      </c>
      <c r="T8604" t="s">
        <v>3075</v>
      </c>
    </row>
    <row r="8605" spans="17:20">
      <c r="Q8605">
        <v>0.61381944444444403</v>
      </c>
      <c r="R8605">
        <v>1</v>
      </c>
      <c r="S8605" t="s">
        <v>9083</v>
      </c>
      <c r="T8605" t="s">
        <v>3075</v>
      </c>
    </row>
    <row r="8606" spans="17:20">
      <c r="Q8606">
        <v>0.61386574074074096</v>
      </c>
      <c r="R8606">
        <v>2</v>
      </c>
      <c r="S8606" t="s">
        <v>9084</v>
      </c>
      <c r="T8606" t="s">
        <v>3072</v>
      </c>
    </row>
    <row r="8607" spans="17:20">
      <c r="Q8607">
        <v>0.613877314814815</v>
      </c>
      <c r="R8607">
        <v>2</v>
      </c>
      <c r="S8607" t="s">
        <v>387</v>
      </c>
      <c r="T8607" t="s">
        <v>3075</v>
      </c>
    </row>
    <row r="8608" spans="17:20">
      <c r="Q8608">
        <v>0.61388888888888904</v>
      </c>
      <c r="R8608">
        <v>6</v>
      </c>
      <c r="S8608" t="s">
        <v>9085</v>
      </c>
      <c r="T8608" t="s">
        <v>3075</v>
      </c>
    </row>
    <row r="8609" spans="17:20">
      <c r="Q8609">
        <v>0.61390046296296297</v>
      </c>
      <c r="R8609">
        <v>1</v>
      </c>
      <c r="S8609" t="s">
        <v>9086</v>
      </c>
      <c r="T8609" t="s">
        <v>3075</v>
      </c>
    </row>
    <row r="8610" spans="17:20">
      <c r="Q8610">
        <v>0.61392361111111104</v>
      </c>
      <c r="R8610">
        <v>1</v>
      </c>
      <c r="S8610" t="s">
        <v>1074</v>
      </c>
      <c r="T8610" t="s">
        <v>3075</v>
      </c>
    </row>
    <row r="8611" spans="17:20">
      <c r="Q8611">
        <v>0.61395833333333305</v>
      </c>
      <c r="R8611">
        <v>1</v>
      </c>
      <c r="S8611" t="s">
        <v>3906</v>
      </c>
      <c r="T8611" t="s">
        <v>3074</v>
      </c>
    </row>
    <row r="8612" spans="17:20">
      <c r="Q8612">
        <v>0.61396990740740698</v>
      </c>
      <c r="R8612">
        <v>1</v>
      </c>
      <c r="S8612" t="s">
        <v>9087</v>
      </c>
      <c r="T8612" t="s">
        <v>3075</v>
      </c>
    </row>
    <row r="8613" spans="17:20">
      <c r="Q8613">
        <v>0.61398148148148102</v>
      </c>
      <c r="R8613">
        <v>2</v>
      </c>
      <c r="S8613" t="s">
        <v>236</v>
      </c>
      <c r="T8613" t="s">
        <v>3072</v>
      </c>
    </row>
    <row r="8614" spans="17:20">
      <c r="Q8614">
        <v>0.61399305555555606</v>
      </c>
      <c r="R8614">
        <v>1</v>
      </c>
      <c r="S8614" t="s">
        <v>9088</v>
      </c>
      <c r="T8614" t="s">
        <v>3075</v>
      </c>
    </row>
    <row r="8615" spans="17:20">
      <c r="Q8615">
        <v>0.61400462962962998</v>
      </c>
      <c r="R8615">
        <v>1</v>
      </c>
      <c r="S8615" t="s">
        <v>9089</v>
      </c>
      <c r="T8615" t="s">
        <v>3075</v>
      </c>
    </row>
    <row r="8616" spans="17:20">
      <c r="Q8616">
        <v>0.61401620370370402</v>
      </c>
      <c r="R8616">
        <v>1</v>
      </c>
      <c r="S8616" t="s">
        <v>9090</v>
      </c>
      <c r="T8616" t="s">
        <v>3129</v>
      </c>
    </row>
    <row r="8617" spans="17:20">
      <c r="Q8617">
        <v>0.61403935185185199</v>
      </c>
      <c r="R8617">
        <v>1</v>
      </c>
      <c r="S8617" t="s">
        <v>9091</v>
      </c>
      <c r="T8617" t="s">
        <v>3075</v>
      </c>
    </row>
    <row r="8618" spans="17:20">
      <c r="Q8618">
        <v>0.61406249999999996</v>
      </c>
      <c r="R8618">
        <v>2</v>
      </c>
      <c r="S8618" t="s">
        <v>9092</v>
      </c>
      <c r="T8618" t="s">
        <v>3075</v>
      </c>
    </row>
    <row r="8619" spans="17:20">
      <c r="Q8619">
        <v>0.61408564814814803</v>
      </c>
      <c r="R8619">
        <v>1</v>
      </c>
      <c r="S8619" t="s">
        <v>3578</v>
      </c>
      <c r="T8619" t="s">
        <v>3074</v>
      </c>
    </row>
    <row r="8620" spans="17:20">
      <c r="Q8620">
        <v>0.614143518518519</v>
      </c>
      <c r="R8620">
        <v>1</v>
      </c>
      <c r="S8620" t="s">
        <v>3503</v>
      </c>
      <c r="T8620" t="s">
        <v>3071</v>
      </c>
    </row>
    <row r="8621" spans="17:20">
      <c r="Q8621">
        <v>0.614143518518519</v>
      </c>
      <c r="R8621">
        <v>1</v>
      </c>
      <c r="S8621" t="s">
        <v>3490</v>
      </c>
      <c r="T8621" t="s">
        <v>3075</v>
      </c>
    </row>
    <row r="8622" spans="17:20">
      <c r="Q8622">
        <v>0.61417824074074101</v>
      </c>
      <c r="R8622">
        <v>1</v>
      </c>
      <c r="S8622" t="s">
        <v>106</v>
      </c>
      <c r="T8622" t="s">
        <v>3071</v>
      </c>
    </row>
    <row r="8623" spans="17:20">
      <c r="Q8623">
        <v>0.61417824074074101</v>
      </c>
      <c r="R8623">
        <v>4</v>
      </c>
      <c r="S8623" t="s">
        <v>3523</v>
      </c>
      <c r="T8623" t="s">
        <v>3075</v>
      </c>
    </row>
    <row r="8624" spans="17:20">
      <c r="Q8624">
        <v>0.61424768518518502</v>
      </c>
      <c r="R8624">
        <v>1</v>
      </c>
      <c r="S8624" t="s">
        <v>9093</v>
      </c>
      <c r="T8624" t="s">
        <v>3074</v>
      </c>
    </row>
    <row r="8625" spans="17:20">
      <c r="Q8625">
        <v>0.61424768518518502</v>
      </c>
      <c r="R8625">
        <v>2</v>
      </c>
      <c r="S8625" t="s">
        <v>830</v>
      </c>
      <c r="T8625" t="s">
        <v>3075</v>
      </c>
    </row>
    <row r="8626" spans="17:20">
      <c r="Q8626">
        <v>0.61431712962963003</v>
      </c>
      <c r="R8626">
        <v>4</v>
      </c>
      <c r="S8626" t="s">
        <v>9094</v>
      </c>
      <c r="T8626" t="s">
        <v>3075</v>
      </c>
    </row>
    <row r="8627" spans="17:20">
      <c r="Q8627">
        <v>0.61432870370370396</v>
      </c>
      <c r="R8627">
        <v>1</v>
      </c>
      <c r="S8627" t="s">
        <v>9095</v>
      </c>
      <c r="T8627" t="s">
        <v>3086</v>
      </c>
    </row>
    <row r="8628" spans="17:20">
      <c r="Q8628">
        <v>0.614340277777778</v>
      </c>
      <c r="R8628">
        <v>1</v>
      </c>
      <c r="S8628" t="s">
        <v>9096</v>
      </c>
      <c r="T8628" t="s">
        <v>3075</v>
      </c>
    </row>
    <row r="8629" spans="17:20">
      <c r="Q8629">
        <v>0.61435185185185204</v>
      </c>
      <c r="R8629">
        <v>4</v>
      </c>
      <c r="S8629" t="s">
        <v>9097</v>
      </c>
      <c r="T8629" t="s">
        <v>3075</v>
      </c>
    </row>
    <row r="8630" spans="17:20">
      <c r="Q8630">
        <v>0.61435185185185204</v>
      </c>
      <c r="R8630">
        <v>1</v>
      </c>
      <c r="S8630" t="s">
        <v>9098</v>
      </c>
      <c r="T8630" t="s">
        <v>3075</v>
      </c>
    </row>
    <row r="8631" spans="17:20">
      <c r="Q8631">
        <v>0.614375</v>
      </c>
      <c r="R8631">
        <v>1</v>
      </c>
      <c r="S8631" t="s">
        <v>9099</v>
      </c>
      <c r="T8631" t="s">
        <v>3075</v>
      </c>
    </row>
    <row r="8632" spans="17:20">
      <c r="Q8632">
        <v>0.61440972222222201</v>
      </c>
      <c r="R8632">
        <v>1</v>
      </c>
      <c r="S8632" t="s">
        <v>9100</v>
      </c>
      <c r="T8632" t="s">
        <v>3093</v>
      </c>
    </row>
    <row r="8633" spans="17:20">
      <c r="Q8633">
        <v>0.61442129629629605</v>
      </c>
      <c r="R8633">
        <v>3</v>
      </c>
      <c r="S8633" t="s">
        <v>9101</v>
      </c>
      <c r="T8633" t="s">
        <v>3129</v>
      </c>
    </row>
    <row r="8634" spans="17:20">
      <c r="Q8634">
        <v>0.61442129629629605</v>
      </c>
      <c r="R8634">
        <v>1</v>
      </c>
      <c r="S8634" t="s">
        <v>9102</v>
      </c>
      <c r="T8634" t="s">
        <v>3075</v>
      </c>
    </row>
    <row r="8635" spans="17:20">
      <c r="Q8635">
        <v>0.61443287037036998</v>
      </c>
      <c r="R8635">
        <v>1</v>
      </c>
      <c r="S8635" t="s">
        <v>1269</v>
      </c>
      <c r="T8635" t="s">
        <v>3127</v>
      </c>
    </row>
    <row r="8636" spans="17:20">
      <c r="Q8636">
        <v>0.61444444444444402</v>
      </c>
      <c r="R8636">
        <v>1</v>
      </c>
      <c r="S8636" t="s">
        <v>9103</v>
      </c>
      <c r="T8636" t="s">
        <v>3074</v>
      </c>
    </row>
    <row r="8637" spans="17:20">
      <c r="Q8637">
        <v>0.61449074074074095</v>
      </c>
      <c r="R8637">
        <v>1</v>
      </c>
      <c r="S8637" t="s">
        <v>4123</v>
      </c>
      <c r="T8637" t="s">
        <v>3071</v>
      </c>
    </row>
    <row r="8638" spans="17:20">
      <c r="Q8638">
        <v>0.61451388888888903</v>
      </c>
      <c r="R8638">
        <v>1</v>
      </c>
      <c r="S8638" t="s">
        <v>3452</v>
      </c>
      <c r="T8638" t="s">
        <v>3075</v>
      </c>
    </row>
    <row r="8639" spans="17:20">
      <c r="Q8639">
        <v>0.61452546296296295</v>
      </c>
      <c r="R8639">
        <v>1</v>
      </c>
      <c r="S8639" t="s">
        <v>209</v>
      </c>
      <c r="T8639" t="s">
        <v>3071</v>
      </c>
    </row>
    <row r="8640" spans="17:20">
      <c r="Q8640">
        <v>0.61453703703703699</v>
      </c>
      <c r="R8640">
        <v>1</v>
      </c>
      <c r="S8640" t="s">
        <v>4440</v>
      </c>
      <c r="T8640" t="s">
        <v>3072</v>
      </c>
    </row>
    <row r="8641" spans="17:20">
      <c r="Q8641">
        <v>0.61454861111111103</v>
      </c>
      <c r="R8641">
        <v>1</v>
      </c>
      <c r="S8641" t="s">
        <v>9104</v>
      </c>
      <c r="T8641" t="s">
        <v>3075</v>
      </c>
    </row>
    <row r="8642" spans="17:20">
      <c r="Q8642">
        <v>0.61456018518518496</v>
      </c>
      <c r="R8642">
        <v>2</v>
      </c>
      <c r="S8642" t="s">
        <v>9105</v>
      </c>
      <c r="T8642" t="s">
        <v>3129</v>
      </c>
    </row>
    <row r="8643" spans="17:20">
      <c r="Q8643">
        <v>0.614571759259259</v>
      </c>
      <c r="R8643">
        <v>1</v>
      </c>
      <c r="S8643" t="s">
        <v>9106</v>
      </c>
      <c r="T8643" t="s">
        <v>3075</v>
      </c>
    </row>
    <row r="8644" spans="17:20">
      <c r="Q8644">
        <v>0.614571759259259</v>
      </c>
      <c r="R8644">
        <v>1</v>
      </c>
      <c r="S8644" t="s">
        <v>3206</v>
      </c>
      <c r="T8644" t="s">
        <v>3070</v>
      </c>
    </row>
    <row r="8645" spans="17:20">
      <c r="Q8645">
        <v>0.61459490740740697</v>
      </c>
      <c r="R8645">
        <v>1</v>
      </c>
      <c r="S8645" t="s">
        <v>9107</v>
      </c>
      <c r="T8645" t="s">
        <v>3075</v>
      </c>
    </row>
    <row r="8646" spans="17:20">
      <c r="Q8646">
        <v>0.61459490740740697</v>
      </c>
      <c r="R8646">
        <v>1</v>
      </c>
      <c r="S8646" t="s">
        <v>3899</v>
      </c>
      <c r="T8646" t="s">
        <v>3127</v>
      </c>
    </row>
    <row r="8647" spans="17:20">
      <c r="Q8647">
        <v>0.61472222222222195</v>
      </c>
      <c r="R8647">
        <v>1</v>
      </c>
      <c r="S8647" t="s">
        <v>3488</v>
      </c>
      <c r="T8647" t="s">
        <v>3127</v>
      </c>
    </row>
    <row r="8648" spans="17:20">
      <c r="Q8648">
        <v>0.61475694444444395</v>
      </c>
      <c r="R8648">
        <v>1</v>
      </c>
      <c r="S8648" t="s">
        <v>9108</v>
      </c>
      <c r="T8648" t="s">
        <v>3074</v>
      </c>
    </row>
    <row r="8649" spans="17:20">
      <c r="Q8649">
        <v>0.61481481481481504</v>
      </c>
      <c r="R8649">
        <v>4</v>
      </c>
      <c r="S8649" t="s">
        <v>2562</v>
      </c>
      <c r="T8649" t="s">
        <v>3075</v>
      </c>
    </row>
    <row r="8650" spans="17:20">
      <c r="Q8650">
        <v>0.61487268518518501</v>
      </c>
      <c r="R8650">
        <v>1</v>
      </c>
      <c r="S8650" t="s">
        <v>9109</v>
      </c>
      <c r="T8650" t="s">
        <v>3075</v>
      </c>
    </row>
    <row r="8651" spans="17:20">
      <c r="Q8651">
        <v>0.61493055555555598</v>
      </c>
      <c r="R8651">
        <v>1</v>
      </c>
      <c r="S8651" t="s">
        <v>4150</v>
      </c>
      <c r="T8651" t="s">
        <v>3075</v>
      </c>
    </row>
    <row r="8652" spans="17:20">
      <c r="Q8652">
        <v>0.61494212962963002</v>
      </c>
      <c r="R8652">
        <v>3</v>
      </c>
      <c r="S8652" t="s">
        <v>9110</v>
      </c>
      <c r="T8652" t="s">
        <v>3129</v>
      </c>
    </row>
    <row r="8653" spans="17:20">
      <c r="Q8653">
        <v>0.61494212962963002</v>
      </c>
      <c r="R8653">
        <v>1</v>
      </c>
      <c r="S8653" t="s">
        <v>9111</v>
      </c>
      <c r="T8653" t="s">
        <v>3075</v>
      </c>
    </row>
    <row r="8654" spans="17:20">
      <c r="Q8654">
        <v>0.61495370370370395</v>
      </c>
      <c r="R8654">
        <v>1</v>
      </c>
      <c r="S8654" t="s">
        <v>9112</v>
      </c>
      <c r="T8654" t="s">
        <v>3129</v>
      </c>
    </row>
    <row r="8655" spans="17:20">
      <c r="Q8655">
        <v>0.61495370370370395</v>
      </c>
      <c r="R8655">
        <v>1</v>
      </c>
      <c r="S8655" t="s">
        <v>3991</v>
      </c>
      <c r="T8655" t="s">
        <v>3073</v>
      </c>
    </row>
    <row r="8656" spans="17:20">
      <c r="Q8656">
        <v>0.61496527777777799</v>
      </c>
      <c r="R8656">
        <v>2</v>
      </c>
      <c r="S8656" t="s">
        <v>9113</v>
      </c>
      <c r="T8656" t="s">
        <v>3070</v>
      </c>
    </row>
    <row r="8657" spans="17:20">
      <c r="Q8657">
        <v>0.61497685185185202</v>
      </c>
      <c r="R8657">
        <v>1</v>
      </c>
      <c r="S8657" t="s">
        <v>448</v>
      </c>
      <c r="T8657" t="s">
        <v>3075</v>
      </c>
    </row>
    <row r="8658" spans="17:20">
      <c r="Q8658">
        <v>0.61501157407407403</v>
      </c>
      <c r="R8658">
        <v>1</v>
      </c>
      <c r="S8658" t="s">
        <v>9114</v>
      </c>
      <c r="T8658" t="s">
        <v>3075</v>
      </c>
    </row>
    <row r="8659" spans="17:20">
      <c r="Q8659">
        <v>0.61504629629629604</v>
      </c>
      <c r="R8659">
        <v>3</v>
      </c>
      <c r="S8659" t="s">
        <v>9115</v>
      </c>
      <c r="T8659" t="s">
        <v>3075</v>
      </c>
    </row>
    <row r="8660" spans="17:20">
      <c r="Q8660">
        <v>0.61508101851851804</v>
      </c>
      <c r="R8660">
        <v>1</v>
      </c>
      <c r="S8660" t="s">
        <v>3573</v>
      </c>
      <c r="T8660" t="s">
        <v>3073</v>
      </c>
    </row>
    <row r="8661" spans="17:20">
      <c r="Q8661">
        <v>0.61508101851851804</v>
      </c>
      <c r="R8661">
        <v>1</v>
      </c>
      <c r="S8661" t="s">
        <v>3567</v>
      </c>
      <c r="T8661" t="s">
        <v>3127</v>
      </c>
    </row>
    <row r="8662" spans="17:20">
      <c r="Q8662">
        <v>0.61512731481481497</v>
      </c>
      <c r="R8662">
        <v>1</v>
      </c>
      <c r="S8662" t="s">
        <v>9116</v>
      </c>
      <c r="T8662" t="s">
        <v>3071</v>
      </c>
    </row>
    <row r="8663" spans="17:20">
      <c r="Q8663">
        <v>0.61520833333333302</v>
      </c>
      <c r="R8663">
        <v>1</v>
      </c>
      <c r="S8663" t="s">
        <v>9117</v>
      </c>
      <c r="T8663" t="s">
        <v>3070</v>
      </c>
    </row>
    <row r="8664" spans="17:20">
      <c r="Q8664">
        <v>0.61521990740740695</v>
      </c>
      <c r="R8664">
        <v>1</v>
      </c>
      <c r="S8664" t="s">
        <v>9118</v>
      </c>
      <c r="T8664" t="s">
        <v>3075</v>
      </c>
    </row>
    <row r="8665" spans="17:20">
      <c r="Q8665">
        <v>0.61524305555555603</v>
      </c>
      <c r="R8665">
        <v>1</v>
      </c>
      <c r="S8665" t="s">
        <v>9119</v>
      </c>
      <c r="T8665" t="s">
        <v>3075</v>
      </c>
    </row>
    <row r="8666" spans="17:20">
      <c r="Q8666">
        <v>0.61524305555555603</v>
      </c>
      <c r="R8666">
        <v>1</v>
      </c>
      <c r="S8666" t="s">
        <v>9120</v>
      </c>
      <c r="T8666" t="s">
        <v>3071</v>
      </c>
    </row>
    <row r="8667" spans="17:20">
      <c r="Q8667">
        <v>0.615266203703704</v>
      </c>
      <c r="R8667">
        <v>1</v>
      </c>
      <c r="S8667" t="s">
        <v>9121</v>
      </c>
      <c r="T8667" t="s">
        <v>3075</v>
      </c>
    </row>
    <row r="8668" spans="17:20">
      <c r="Q8668">
        <v>0.61527777777777803</v>
      </c>
      <c r="R8668">
        <v>1</v>
      </c>
      <c r="S8668" t="s">
        <v>3404</v>
      </c>
      <c r="T8668" t="s">
        <v>3072</v>
      </c>
    </row>
    <row r="8669" spans="17:20">
      <c r="Q8669">
        <v>0.61532407407407397</v>
      </c>
      <c r="R8669">
        <v>1</v>
      </c>
      <c r="S8669" t="s">
        <v>4000</v>
      </c>
      <c r="T8669" t="s">
        <v>3071</v>
      </c>
    </row>
    <row r="8670" spans="17:20">
      <c r="Q8670">
        <v>0.61537037037037001</v>
      </c>
      <c r="R8670">
        <v>1</v>
      </c>
      <c r="S8670" t="s">
        <v>9122</v>
      </c>
      <c r="T8670" t="s">
        <v>3084</v>
      </c>
    </row>
    <row r="8671" spans="17:20">
      <c r="Q8671">
        <v>0.61539351851851898</v>
      </c>
      <c r="R8671">
        <v>1</v>
      </c>
      <c r="S8671" t="s">
        <v>9123</v>
      </c>
      <c r="T8671" t="s">
        <v>3070</v>
      </c>
    </row>
    <row r="8672" spans="17:20">
      <c r="Q8672">
        <v>0.61540509259259302</v>
      </c>
      <c r="R8672">
        <v>1</v>
      </c>
      <c r="S8672" t="s">
        <v>9124</v>
      </c>
      <c r="T8672" t="s">
        <v>3075</v>
      </c>
    </row>
    <row r="8673" spans="17:20">
      <c r="Q8673">
        <v>0.61542824074074098</v>
      </c>
      <c r="R8673">
        <v>2</v>
      </c>
      <c r="S8673" t="s">
        <v>2562</v>
      </c>
      <c r="T8673" t="s">
        <v>3073</v>
      </c>
    </row>
    <row r="8674" spans="17:20">
      <c r="Q8674">
        <v>0.61543981481481502</v>
      </c>
      <c r="R8674">
        <v>2</v>
      </c>
      <c r="S8674" t="s">
        <v>9125</v>
      </c>
      <c r="T8674" t="s">
        <v>3075</v>
      </c>
    </row>
    <row r="8675" spans="17:20">
      <c r="Q8675">
        <v>0.61547453703703703</v>
      </c>
      <c r="R8675">
        <v>1</v>
      </c>
      <c r="S8675" t="s">
        <v>4521</v>
      </c>
      <c r="T8675" t="s">
        <v>3073</v>
      </c>
    </row>
    <row r="8676" spans="17:20">
      <c r="Q8676">
        <v>0.615532407407407</v>
      </c>
      <c r="R8676">
        <v>1</v>
      </c>
      <c r="S8676" t="s">
        <v>3525</v>
      </c>
      <c r="T8676" t="s">
        <v>3074</v>
      </c>
    </row>
    <row r="8677" spans="17:20">
      <c r="Q8677">
        <v>0.61554398148148104</v>
      </c>
      <c r="R8677">
        <v>1</v>
      </c>
      <c r="S8677" t="s">
        <v>9126</v>
      </c>
      <c r="T8677" t="s">
        <v>3075</v>
      </c>
    </row>
    <row r="8678" spans="17:20">
      <c r="Q8678">
        <v>0.61557870370370404</v>
      </c>
      <c r="R8678">
        <v>1</v>
      </c>
      <c r="S8678" t="s">
        <v>9127</v>
      </c>
      <c r="T8678" t="s">
        <v>3075</v>
      </c>
    </row>
    <row r="8679" spans="17:20">
      <c r="Q8679">
        <v>0.61560185185185201</v>
      </c>
      <c r="R8679">
        <v>1</v>
      </c>
      <c r="S8679" t="s">
        <v>3576</v>
      </c>
      <c r="T8679" t="s">
        <v>3074</v>
      </c>
    </row>
    <row r="8680" spans="17:20">
      <c r="Q8680">
        <v>0.61562499999999998</v>
      </c>
      <c r="R8680">
        <v>1</v>
      </c>
      <c r="S8680" t="s">
        <v>9128</v>
      </c>
      <c r="T8680" t="s">
        <v>3075</v>
      </c>
    </row>
    <row r="8681" spans="17:20">
      <c r="Q8681">
        <v>0.61564814814814794</v>
      </c>
      <c r="R8681">
        <v>3</v>
      </c>
      <c r="S8681" t="s">
        <v>9129</v>
      </c>
      <c r="T8681" t="s">
        <v>3075</v>
      </c>
    </row>
    <row r="8682" spans="17:20">
      <c r="Q8682">
        <v>0.61567129629629602</v>
      </c>
      <c r="R8682">
        <v>1</v>
      </c>
      <c r="S8682" t="s">
        <v>9130</v>
      </c>
      <c r="T8682" t="s">
        <v>3075</v>
      </c>
    </row>
    <row r="8683" spans="17:20">
      <c r="Q8683">
        <v>0.61568287037036995</v>
      </c>
      <c r="R8683">
        <v>1</v>
      </c>
      <c r="S8683" t="s">
        <v>9131</v>
      </c>
      <c r="T8683" t="s">
        <v>3075</v>
      </c>
    </row>
    <row r="8684" spans="17:20">
      <c r="Q8684">
        <v>0.61608796296296298</v>
      </c>
      <c r="R8684">
        <v>1</v>
      </c>
      <c r="S8684" t="s">
        <v>9132</v>
      </c>
      <c r="T8684" t="s">
        <v>3081</v>
      </c>
    </row>
    <row r="8685" spans="17:20">
      <c r="Q8685">
        <v>0.61615740740740699</v>
      </c>
      <c r="R8685">
        <v>2</v>
      </c>
      <c r="S8685" t="s">
        <v>754</v>
      </c>
      <c r="T8685" t="s">
        <v>3071</v>
      </c>
    </row>
    <row r="8686" spans="17:20">
      <c r="Q8686">
        <v>0.61618055555555595</v>
      </c>
      <c r="R8686">
        <v>2</v>
      </c>
      <c r="S8686" t="s">
        <v>540</v>
      </c>
      <c r="T8686" t="s">
        <v>3076</v>
      </c>
    </row>
    <row r="8687" spans="17:20">
      <c r="Q8687">
        <v>0.61623842592592604</v>
      </c>
      <c r="R8687">
        <v>1</v>
      </c>
      <c r="S8687" t="s">
        <v>9133</v>
      </c>
      <c r="T8687" t="s">
        <v>3129</v>
      </c>
    </row>
    <row r="8688" spans="17:20">
      <c r="Q8688">
        <v>0.61623842592592604</v>
      </c>
      <c r="R8688">
        <v>1</v>
      </c>
      <c r="S8688" t="s">
        <v>9134</v>
      </c>
      <c r="T8688" t="s">
        <v>3075</v>
      </c>
    </row>
    <row r="8689" spans="17:20">
      <c r="Q8689">
        <v>0.61627314814814804</v>
      </c>
      <c r="R8689">
        <v>1</v>
      </c>
      <c r="S8689" t="s">
        <v>239</v>
      </c>
      <c r="T8689" t="s">
        <v>3071</v>
      </c>
    </row>
    <row r="8690" spans="17:20">
      <c r="Q8690">
        <v>0.61630787037037005</v>
      </c>
      <c r="R8690">
        <v>1</v>
      </c>
      <c r="S8690" t="s">
        <v>3294</v>
      </c>
      <c r="T8690" t="s">
        <v>3072</v>
      </c>
    </row>
    <row r="8691" spans="17:20">
      <c r="Q8691">
        <v>0.61631944444444398</v>
      </c>
      <c r="R8691">
        <v>1</v>
      </c>
      <c r="S8691" t="s">
        <v>2290</v>
      </c>
      <c r="T8691" t="s">
        <v>3071</v>
      </c>
    </row>
    <row r="8692" spans="17:20">
      <c r="Q8692">
        <v>0.61635416666666698</v>
      </c>
      <c r="R8692">
        <v>1</v>
      </c>
      <c r="S8692" t="s">
        <v>4306</v>
      </c>
      <c r="T8692" t="s">
        <v>3075</v>
      </c>
    </row>
    <row r="8693" spans="17:20">
      <c r="Q8693">
        <v>0.61637731481481495</v>
      </c>
      <c r="R8693">
        <v>1</v>
      </c>
      <c r="S8693" t="s">
        <v>9135</v>
      </c>
      <c r="T8693" t="s">
        <v>3072</v>
      </c>
    </row>
    <row r="8694" spans="17:20">
      <c r="Q8694">
        <v>0.61637731481481495</v>
      </c>
      <c r="R8694">
        <v>1</v>
      </c>
      <c r="S8694" t="s">
        <v>3468</v>
      </c>
      <c r="T8694" t="s">
        <v>3075</v>
      </c>
    </row>
    <row r="8695" spans="17:20">
      <c r="Q8695">
        <v>0.61638888888888899</v>
      </c>
      <c r="R8695">
        <v>3</v>
      </c>
      <c r="S8695" t="s">
        <v>3919</v>
      </c>
      <c r="T8695" t="s">
        <v>3074</v>
      </c>
    </row>
    <row r="8696" spans="17:20">
      <c r="Q8696">
        <v>0.61642361111111099</v>
      </c>
      <c r="R8696">
        <v>1</v>
      </c>
      <c r="S8696" t="s">
        <v>9136</v>
      </c>
      <c r="T8696" t="s">
        <v>3070</v>
      </c>
    </row>
    <row r="8697" spans="17:20">
      <c r="Q8697">
        <v>0.61643518518518503</v>
      </c>
      <c r="R8697">
        <v>1</v>
      </c>
      <c r="S8697" t="s">
        <v>9137</v>
      </c>
      <c r="T8697" t="s">
        <v>3075</v>
      </c>
    </row>
    <row r="8698" spans="17:20">
      <c r="Q8698">
        <v>0.61652777777777801</v>
      </c>
      <c r="R8698">
        <v>1</v>
      </c>
      <c r="S8698" t="s">
        <v>9138</v>
      </c>
      <c r="T8698" t="s">
        <v>3071</v>
      </c>
    </row>
    <row r="8699" spans="17:20">
      <c r="Q8699">
        <v>0.61662037037036999</v>
      </c>
      <c r="R8699">
        <v>1</v>
      </c>
      <c r="S8699" t="s">
        <v>3587</v>
      </c>
      <c r="T8699" t="s">
        <v>3127</v>
      </c>
    </row>
    <row r="8700" spans="17:20">
      <c r="Q8700">
        <v>0.616689814814815</v>
      </c>
      <c r="R8700">
        <v>1</v>
      </c>
      <c r="S8700" t="s">
        <v>9139</v>
      </c>
      <c r="T8700" t="s">
        <v>3071</v>
      </c>
    </row>
    <row r="8701" spans="17:20">
      <c r="Q8701">
        <v>0.61671296296296296</v>
      </c>
      <c r="R8701">
        <v>1</v>
      </c>
      <c r="S8701" t="s">
        <v>4117</v>
      </c>
      <c r="T8701" t="s">
        <v>3074</v>
      </c>
    </row>
    <row r="8702" spans="17:20">
      <c r="Q8702">
        <v>0.61677083333333305</v>
      </c>
      <c r="R8702">
        <v>1</v>
      </c>
      <c r="S8702" t="s">
        <v>3555</v>
      </c>
      <c r="T8702" t="s">
        <v>3074</v>
      </c>
    </row>
    <row r="8703" spans="17:20">
      <c r="Q8703">
        <v>0.61689814814814803</v>
      </c>
      <c r="R8703">
        <v>3</v>
      </c>
      <c r="S8703" t="s">
        <v>3144</v>
      </c>
      <c r="T8703" t="s">
        <v>3072</v>
      </c>
    </row>
    <row r="8704" spans="17:20">
      <c r="Q8704">
        <v>0.61704861111111098</v>
      </c>
      <c r="R8704">
        <v>3</v>
      </c>
      <c r="S8704" t="s">
        <v>2562</v>
      </c>
      <c r="T8704" t="s">
        <v>3074</v>
      </c>
    </row>
    <row r="8705" spans="17:20">
      <c r="Q8705">
        <v>0.61704861111111098</v>
      </c>
      <c r="R8705">
        <v>1</v>
      </c>
      <c r="S8705" t="s">
        <v>3387</v>
      </c>
      <c r="T8705" t="s">
        <v>3129</v>
      </c>
    </row>
    <row r="8706" spans="17:20">
      <c r="Q8706">
        <v>0.61708333333333298</v>
      </c>
      <c r="R8706">
        <v>1</v>
      </c>
      <c r="S8706" t="s">
        <v>4438</v>
      </c>
      <c r="T8706" t="s">
        <v>3072</v>
      </c>
    </row>
    <row r="8707" spans="17:20">
      <c r="Q8707">
        <v>0.61711805555555599</v>
      </c>
      <c r="R8707">
        <v>2</v>
      </c>
      <c r="S8707" t="s">
        <v>4442</v>
      </c>
      <c r="T8707" t="s">
        <v>3072</v>
      </c>
    </row>
    <row r="8708" spans="17:20">
      <c r="Q8708">
        <v>0.61719907407407404</v>
      </c>
      <c r="R8708">
        <v>3</v>
      </c>
      <c r="S8708" t="s">
        <v>3451</v>
      </c>
      <c r="T8708" t="s">
        <v>3072</v>
      </c>
    </row>
    <row r="8709" spans="17:20">
      <c r="Q8709">
        <v>0.61723379629629604</v>
      </c>
      <c r="R8709">
        <v>1</v>
      </c>
      <c r="S8709" t="s">
        <v>9140</v>
      </c>
      <c r="T8709" t="s">
        <v>3129</v>
      </c>
    </row>
    <row r="8710" spans="17:20">
      <c r="Q8710">
        <v>0.61728009259259298</v>
      </c>
      <c r="R8710">
        <v>1</v>
      </c>
      <c r="S8710" t="s">
        <v>4470</v>
      </c>
      <c r="T8710" t="s">
        <v>3073</v>
      </c>
    </row>
    <row r="8711" spans="17:20">
      <c r="Q8711">
        <v>0.61732638888888902</v>
      </c>
      <c r="R8711">
        <v>1</v>
      </c>
      <c r="S8711" t="s">
        <v>804</v>
      </c>
      <c r="T8711" t="s">
        <v>3071</v>
      </c>
    </row>
    <row r="8712" spans="17:20">
      <c r="Q8712">
        <v>0.61733796296296295</v>
      </c>
      <c r="R8712">
        <v>1</v>
      </c>
      <c r="S8712" t="s">
        <v>9141</v>
      </c>
      <c r="T8712" t="s">
        <v>3129</v>
      </c>
    </row>
    <row r="8713" spans="17:20">
      <c r="Q8713">
        <v>0.617418981481481</v>
      </c>
      <c r="R8713">
        <v>1</v>
      </c>
      <c r="S8713" t="s">
        <v>4380</v>
      </c>
      <c r="T8713" t="s">
        <v>3074</v>
      </c>
    </row>
    <row r="8714" spans="17:20">
      <c r="Q8714">
        <v>0.61744212962962997</v>
      </c>
      <c r="R8714">
        <v>2</v>
      </c>
      <c r="S8714" t="s">
        <v>3595</v>
      </c>
      <c r="T8714" t="s">
        <v>3072</v>
      </c>
    </row>
    <row r="8715" spans="17:20">
      <c r="Q8715">
        <v>0.61746527777777804</v>
      </c>
      <c r="R8715">
        <v>1</v>
      </c>
      <c r="S8715" t="s">
        <v>4546</v>
      </c>
      <c r="T8715" t="s">
        <v>3074</v>
      </c>
    </row>
    <row r="8716" spans="17:20">
      <c r="Q8716">
        <v>0.61748842592592601</v>
      </c>
      <c r="R8716">
        <v>2</v>
      </c>
      <c r="S8716" t="s">
        <v>9105</v>
      </c>
      <c r="T8716" t="s">
        <v>3076</v>
      </c>
    </row>
    <row r="8717" spans="17:20">
      <c r="Q8717">
        <v>0.61748842592592601</v>
      </c>
      <c r="R8717">
        <v>1</v>
      </c>
      <c r="S8717" t="s">
        <v>3484</v>
      </c>
      <c r="T8717" t="s">
        <v>3074</v>
      </c>
    </row>
    <row r="8718" spans="17:20">
      <c r="Q8718">
        <v>0.61750000000000005</v>
      </c>
      <c r="R8718">
        <v>1</v>
      </c>
      <c r="S8718" t="s">
        <v>2535</v>
      </c>
      <c r="T8718" t="s">
        <v>3070</v>
      </c>
    </row>
    <row r="8719" spans="17:20">
      <c r="Q8719">
        <v>0.61753472222222205</v>
      </c>
      <c r="R8719">
        <v>1</v>
      </c>
      <c r="S8719" t="s">
        <v>9142</v>
      </c>
      <c r="T8719" t="s">
        <v>3075</v>
      </c>
    </row>
    <row r="8720" spans="17:20">
      <c r="Q8720">
        <v>0.61760416666666695</v>
      </c>
      <c r="R8720">
        <v>1</v>
      </c>
      <c r="S8720" t="s">
        <v>3940</v>
      </c>
      <c r="T8720" t="s">
        <v>3073</v>
      </c>
    </row>
    <row r="8721" spans="17:20">
      <c r="Q8721">
        <v>0.61766203703703704</v>
      </c>
      <c r="R8721">
        <v>2</v>
      </c>
      <c r="S8721" t="s">
        <v>9143</v>
      </c>
      <c r="T8721" t="s">
        <v>3070</v>
      </c>
    </row>
    <row r="8722" spans="17:20">
      <c r="Q8722">
        <v>0.61771990740740701</v>
      </c>
      <c r="R8722">
        <v>1</v>
      </c>
      <c r="S8722" t="s">
        <v>1269</v>
      </c>
      <c r="T8722" t="s">
        <v>3074</v>
      </c>
    </row>
    <row r="8723" spans="17:20">
      <c r="Q8723">
        <v>0.61776620370370405</v>
      </c>
      <c r="R8723">
        <v>3</v>
      </c>
      <c r="S8723" t="s">
        <v>3436</v>
      </c>
      <c r="T8723" t="s">
        <v>3075</v>
      </c>
    </row>
    <row r="8724" spans="17:20">
      <c r="Q8724">
        <v>0.61777777777777798</v>
      </c>
      <c r="R8724">
        <v>1</v>
      </c>
      <c r="S8724" t="s">
        <v>714</v>
      </c>
      <c r="T8724" t="s">
        <v>3071</v>
      </c>
    </row>
    <row r="8725" spans="17:20">
      <c r="Q8725">
        <v>0.61778935185185202</v>
      </c>
      <c r="R8725">
        <v>1</v>
      </c>
      <c r="S8725" t="s">
        <v>515</v>
      </c>
      <c r="T8725" t="s">
        <v>3070</v>
      </c>
    </row>
    <row r="8726" spans="17:20">
      <c r="Q8726">
        <v>0.61781249999999999</v>
      </c>
      <c r="R8726">
        <v>1</v>
      </c>
      <c r="S8726" t="s">
        <v>3774</v>
      </c>
      <c r="T8726" t="s">
        <v>3075</v>
      </c>
    </row>
    <row r="8727" spans="17:20">
      <c r="Q8727">
        <v>0.61789351851851804</v>
      </c>
      <c r="R8727">
        <v>1</v>
      </c>
      <c r="S8727" t="s">
        <v>9144</v>
      </c>
      <c r="T8727" t="s">
        <v>3074</v>
      </c>
    </row>
    <row r="8728" spans="17:20">
      <c r="Q8728">
        <v>0.61800925925925898</v>
      </c>
      <c r="R8728">
        <v>1</v>
      </c>
      <c r="S8728" t="s">
        <v>9145</v>
      </c>
      <c r="T8728" t="s">
        <v>3075</v>
      </c>
    </row>
    <row r="8729" spans="17:20">
      <c r="Q8729">
        <v>0.61804398148148099</v>
      </c>
      <c r="R8729">
        <v>1</v>
      </c>
      <c r="S8729" t="s">
        <v>9146</v>
      </c>
      <c r="T8729" t="s">
        <v>3086</v>
      </c>
    </row>
    <row r="8730" spans="17:20">
      <c r="Q8730">
        <v>0.61804398148148099</v>
      </c>
      <c r="R8730">
        <v>1</v>
      </c>
      <c r="S8730" t="s">
        <v>4129</v>
      </c>
      <c r="T8730" t="s">
        <v>3127</v>
      </c>
    </row>
    <row r="8731" spans="17:20">
      <c r="Q8731">
        <v>0.61806712962962995</v>
      </c>
      <c r="R8731">
        <v>4</v>
      </c>
      <c r="S8731" t="s">
        <v>9147</v>
      </c>
      <c r="T8731" t="s">
        <v>3075</v>
      </c>
    </row>
    <row r="8732" spans="17:20">
      <c r="Q8732">
        <v>0.618113425925926</v>
      </c>
      <c r="R8732">
        <v>1</v>
      </c>
      <c r="S8732" t="s">
        <v>169</v>
      </c>
      <c r="T8732" t="s">
        <v>3075</v>
      </c>
    </row>
    <row r="8733" spans="17:20">
      <c r="Q8733">
        <v>0.61813657407407396</v>
      </c>
      <c r="R8733">
        <v>1</v>
      </c>
      <c r="S8733" t="s">
        <v>3498</v>
      </c>
      <c r="T8733" t="s">
        <v>3070</v>
      </c>
    </row>
    <row r="8734" spans="17:20">
      <c r="Q8734">
        <v>0.61813657407407396</v>
      </c>
      <c r="R8734">
        <v>1</v>
      </c>
      <c r="S8734" t="s">
        <v>3909</v>
      </c>
      <c r="T8734" t="s">
        <v>3074</v>
      </c>
    </row>
    <row r="8735" spans="17:20">
      <c r="Q8735">
        <v>0.61815972222222204</v>
      </c>
      <c r="R8735">
        <v>1</v>
      </c>
      <c r="S8735" t="s">
        <v>677</v>
      </c>
      <c r="T8735" t="s">
        <v>3070</v>
      </c>
    </row>
    <row r="8736" spans="17:20">
      <c r="Q8736">
        <v>0.61818287037037001</v>
      </c>
      <c r="R8736">
        <v>1</v>
      </c>
      <c r="S8736" t="s">
        <v>9148</v>
      </c>
      <c r="T8736" t="s">
        <v>3071</v>
      </c>
    </row>
    <row r="8737" spans="17:20">
      <c r="Q8737">
        <v>0.61818287037037001</v>
      </c>
      <c r="R8737">
        <v>4</v>
      </c>
      <c r="S8737" t="s">
        <v>9149</v>
      </c>
      <c r="T8737" t="s">
        <v>3075</v>
      </c>
    </row>
    <row r="8738" spans="17:20">
      <c r="Q8738">
        <v>0.61826388888888895</v>
      </c>
      <c r="R8738">
        <v>1</v>
      </c>
      <c r="S8738" t="s">
        <v>9150</v>
      </c>
      <c r="T8738" t="s">
        <v>3075</v>
      </c>
    </row>
    <row r="8739" spans="17:20">
      <c r="Q8739">
        <v>0.61828703703703702</v>
      </c>
      <c r="R8739">
        <v>1</v>
      </c>
      <c r="S8739" t="s">
        <v>9151</v>
      </c>
      <c r="T8739" t="s">
        <v>3075</v>
      </c>
    </row>
    <row r="8740" spans="17:20">
      <c r="Q8740">
        <v>0.61829861111111095</v>
      </c>
      <c r="R8740">
        <v>2</v>
      </c>
      <c r="S8740" t="s">
        <v>9152</v>
      </c>
      <c r="T8740" t="s">
        <v>3075</v>
      </c>
    </row>
    <row r="8741" spans="17:20">
      <c r="Q8741">
        <v>0.618344907407407</v>
      </c>
      <c r="R8741">
        <v>3</v>
      </c>
      <c r="S8741" t="s">
        <v>2562</v>
      </c>
      <c r="T8741" t="s">
        <v>3072</v>
      </c>
    </row>
    <row r="8742" spans="17:20">
      <c r="Q8742">
        <v>0.61836805555555596</v>
      </c>
      <c r="R8742">
        <v>1</v>
      </c>
      <c r="S8742" t="s">
        <v>9153</v>
      </c>
      <c r="T8742" t="s">
        <v>3075</v>
      </c>
    </row>
    <row r="8743" spans="17:20">
      <c r="Q8743">
        <v>0.61843749999999997</v>
      </c>
      <c r="R8743">
        <v>2</v>
      </c>
      <c r="S8743" t="s">
        <v>436</v>
      </c>
      <c r="T8743" t="s">
        <v>3072</v>
      </c>
    </row>
    <row r="8744" spans="17:20">
      <c r="Q8744">
        <v>0.61853009259259295</v>
      </c>
      <c r="R8744">
        <v>1</v>
      </c>
      <c r="S8744" t="s">
        <v>3904</v>
      </c>
      <c r="T8744" t="s">
        <v>3074</v>
      </c>
    </row>
    <row r="8745" spans="17:20">
      <c r="Q8745">
        <v>0.61854166666666699</v>
      </c>
      <c r="R8745">
        <v>1</v>
      </c>
      <c r="S8745" t="s">
        <v>3501</v>
      </c>
      <c r="T8745" t="s">
        <v>3071</v>
      </c>
    </row>
    <row r="8746" spans="17:20">
      <c r="Q8746">
        <v>0.61855324074074103</v>
      </c>
      <c r="R8746">
        <v>1</v>
      </c>
      <c r="S8746" t="s">
        <v>3501</v>
      </c>
      <c r="T8746" t="s">
        <v>3071</v>
      </c>
    </row>
    <row r="8747" spans="17:20">
      <c r="Q8747">
        <v>0.61856481481481496</v>
      </c>
      <c r="R8747">
        <v>1</v>
      </c>
      <c r="S8747" t="s">
        <v>9154</v>
      </c>
      <c r="T8747" t="s">
        <v>3070</v>
      </c>
    </row>
    <row r="8748" spans="17:20">
      <c r="Q8748">
        <v>0.61863425925925897</v>
      </c>
      <c r="R8748">
        <v>1</v>
      </c>
      <c r="S8748" t="s">
        <v>3750</v>
      </c>
      <c r="T8748" t="s">
        <v>3129</v>
      </c>
    </row>
    <row r="8749" spans="17:20">
      <c r="Q8749">
        <v>0.61876157407407395</v>
      </c>
      <c r="R8749">
        <v>1</v>
      </c>
      <c r="S8749" t="s">
        <v>9155</v>
      </c>
      <c r="T8749" t="s">
        <v>3083</v>
      </c>
    </row>
    <row r="8750" spans="17:20">
      <c r="Q8750">
        <v>0.61883101851851896</v>
      </c>
      <c r="R8750">
        <v>3</v>
      </c>
      <c r="S8750" t="s">
        <v>432</v>
      </c>
      <c r="T8750" t="s">
        <v>3072</v>
      </c>
    </row>
    <row r="8751" spans="17:20">
      <c r="Q8751">
        <v>0.61886574074074097</v>
      </c>
      <c r="R8751">
        <v>1</v>
      </c>
      <c r="S8751" t="s">
        <v>9156</v>
      </c>
      <c r="T8751" t="s">
        <v>3072</v>
      </c>
    </row>
    <row r="8752" spans="17:20">
      <c r="Q8752">
        <v>0.61888888888888904</v>
      </c>
      <c r="R8752">
        <v>1</v>
      </c>
      <c r="S8752" t="s">
        <v>4443</v>
      </c>
      <c r="T8752" t="s">
        <v>3074</v>
      </c>
    </row>
    <row r="8753" spans="17:20">
      <c r="Q8753">
        <v>0.61899305555555595</v>
      </c>
      <c r="R8753">
        <v>1</v>
      </c>
      <c r="S8753" t="s">
        <v>9157</v>
      </c>
      <c r="T8753" t="s">
        <v>3084</v>
      </c>
    </row>
    <row r="8754" spans="17:20">
      <c r="Q8754">
        <v>0.61912037037037004</v>
      </c>
      <c r="R8754">
        <v>1</v>
      </c>
      <c r="S8754" t="s">
        <v>9158</v>
      </c>
      <c r="T8754" t="s">
        <v>3081</v>
      </c>
    </row>
    <row r="8755" spans="17:20">
      <c r="Q8755">
        <v>0.61913194444444397</v>
      </c>
      <c r="R8755">
        <v>1</v>
      </c>
      <c r="S8755" t="s">
        <v>9159</v>
      </c>
      <c r="T8755" t="s">
        <v>3071</v>
      </c>
    </row>
    <row r="8756" spans="17:20">
      <c r="Q8756">
        <v>0.61916666666666698</v>
      </c>
      <c r="R8756">
        <v>1</v>
      </c>
      <c r="S8756" t="s">
        <v>3400</v>
      </c>
      <c r="T8756" t="s">
        <v>3074</v>
      </c>
    </row>
    <row r="8757" spans="17:20">
      <c r="Q8757">
        <v>0.61925925925925895</v>
      </c>
      <c r="R8757">
        <v>1</v>
      </c>
      <c r="S8757" t="s">
        <v>3290</v>
      </c>
      <c r="T8757" t="s">
        <v>3127</v>
      </c>
    </row>
    <row r="8758" spans="17:20">
      <c r="Q8758">
        <v>0.61928240740740703</v>
      </c>
      <c r="R8758">
        <v>1</v>
      </c>
      <c r="S8758" t="s">
        <v>9160</v>
      </c>
      <c r="T8758" t="s">
        <v>3129</v>
      </c>
    </row>
    <row r="8759" spans="17:20">
      <c r="Q8759">
        <v>0.61931712962963004</v>
      </c>
      <c r="R8759">
        <v>3</v>
      </c>
      <c r="S8759" t="s">
        <v>9161</v>
      </c>
      <c r="T8759" t="s">
        <v>3070</v>
      </c>
    </row>
    <row r="8760" spans="17:20">
      <c r="Q8760">
        <v>0.61938657407407405</v>
      </c>
      <c r="R8760">
        <v>1</v>
      </c>
      <c r="S8760" t="s">
        <v>582</v>
      </c>
      <c r="T8760" t="s">
        <v>3129</v>
      </c>
    </row>
    <row r="8761" spans="17:20">
      <c r="Q8761">
        <v>0.61952546296296296</v>
      </c>
      <c r="R8761">
        <v>1</v>
      </c>
      <c r="S8761" t="s">
        <v>3414</v>
      </c>
      <c r="T8761" t="s">
        <v>3070</v>
      </c>
    </row>
    <row r="8762" spans="17:20">
      <c r="Q8762">
        <v>0.619537037037037</v>
      </c>
      <c r="R8762">
        <v>1</v>
      </c>
      <c r="S8762" t="s">
        <v>9162</v>
      </c>
      <c r="T8762" t="s">
        <v>3129</v>
      </c>
    </row>
    <row r="8763" spans="17:20">
      <c r="Q8763">
        <v>0.61958333333333304</v>
      </c>
      <c r="R8763">
        <v>1</v>
      </c>
      <c r="S8763" t="s">
        <v>3793</v>
      </c>
      <c r="T8763" t="s">
        <v>3071</v>
      </c>
    </row>
    <row r="8764" spans="17:20">
      <c r="Q8764">
        <v>0.61962962962962997</v>
      </c>
      <c r="R8764">
        <v>2</v>
      </c>
      <c r="S8764" t="s">
        <v>3326</v>
      </c>
      <c r="T8764" t="s">
        <v>3086</v>
      </c>
    </row>
    <row r="8765" spans="17:20">
      <c r="Q8765">
        <v>0.61964120370370401</v>
      </c>
      <c r="R8765">
        <v>1</v>
      </c>
      <c r="S8765" t="s">
        <v>3538</v>
      </c>
      <c r="T8765" t="s">
        <v>3074</v>
      </c>
    </row>
    <row r="8766" spans="17:20">
      <c r="Q8766">
        <v>0.61967592592592602</v>
      </c>
      <c r="R8766">
        <v>1</v>
      </c>
      <c r="S8766" t="s">
        <v>9163</v>
      </c>
      <c r="T8766" t="s">
        <v>3074</v>
      </c>
    </row>
    <row r="8767" spans="17:20">
      <c r="Q8767">
        <v>0.61974537037037003</v>
      </c>
      <c r="R8767">
        <v>3</v>
      </c>
      <c r="S8767" t="s">
        <v>291</v>
      </c>
      <c r="T8767" t="s">
        <v>3075</v>
      </c>
    </row>
    <row r="8768" spans="17:20">
      <c r="Q8768">
        <v>0.61974537037037003</v>
      </c>
      <c r="R8768">
        <v>1</v>
      </c>
      <c r="S8768" t="s">
        <v>4667</v>
      </c>
      <c r="T8768" t="s">
        <v>3127</v>
      </c>
    </row>
    <row r="8769" spans="17:20">
      <c r="Q8769">
        <v>0.61989583333333298</v>
      </c>
      <c r="R8769">
        <v>1</v>
      </c>
      <c r="S8769" t="s">
        <v>9164</v>
      </c>
      <c r="T8769" t="s">
        <v>3075</v>
      </c>
    </row>
    <row r="8770" spans="17:20">
      <c r="Q8770">
        <v>0.61990740740740702</v>
      </c>
      <c r="R8770">
        <v>1</v>
      </c>
      <c r="S8770" t="s">
        <v>9165</v>
      </c>
      <c r="T8770" t="s">
        <v>3075</v>
      </c>
    </row>
    <row r="8771" spans="17:20">
      <c r="Q8771">
        <v>0.61996527777777799</v>
      </c>
      <c r="R8771">
        <v>1</v>
      </c>
      <c r="S8771" t="s">
        <v>9166</v>
      </c>
      <c r="T8771" t="s">
        <v>3075</v>
      </c>
    </row>
    <row r="8772" spans="17:20">
      <c r="Q8772">
        <v>0.61998842592592596</v>
      </c>
      <c r="R8772">
        <v>1</v>
      </c>
      <c r="S8772" t="s">
        <v>3774</v>
      </c>
      <c r="T8772" t="s">
        <v>3073</v>
      </c>
    </row>
    <row r="8773" spans="17:20">
      <c r="Q8773">
        <v>0.62005787037036997</v>
      </c>
      <c r="R8773">
        <v>1</v>
      </c>
      <c r="S8773" t="s">
        <v>762</v>
      </c>
      <c r="T8773" t="s">
        <v>3075</v>
      </c>
    </row>
    <row r="8774" spans="17:20">
      <c r="Q8774">
        <v>0.62012731481481498</v>
      </c>
      <c r="R8774">
        <v>1</v>
      </c>
      <c r="S8774" t="s">
        <v>9167</v>
      </c>
      <c r="T8774" t="s">
        <v>3075</v>
      </c>
    </row>
    <row r="8775" spans="17:20">
      <c r="Q8775">
        <v>0.62015046296296295</v>
      </c>
      <c r="R8775">
        <v>1</v>
      </c>
      <c r="S8775" t="s">
        <v>3242</v>
      </c>
      <c r="T8775" t="s">
        <v>3075</v>
      </c>
    </row>
    <row r="8776" spans="17:20">
      <c r="Q8776">
        <v>0.62016203703703698</v>
      </c>
      <c r="R8776">
        <v>1</v>
      </c>
      <c r="S8776" t="s">
        <v>9168</v>
      </c>
      <c r="T8776" t="s">
        <v>3079</v>
      </c>
    </row>
    <row r="8777" spans="17:20">
      <c r="Q8777">
        <v>0.62020833333333303</v>
      </c>
      <c r="R8777">
        <v>1</v>
      </c>
      <c r="S8777" t="s">
        <v>9169</v>
      </c>
      <c r="T8777" t="s">
        <v>3074</v>
      </c>
    </row>
    <row r="8778" spans="17:20">
      <c r="Q8778">
        <v>0.62020833333333303</v>
      </c>
      <c r="R8778">
        <v>1</v>
      </c>
      <c r="S8778" t="s">
        <v>9170</v>
      </c>
      <c r="T8778" t="s">
        <v>3071</v>
      </c>
    </row>
    <row r="8779" spans="17:20">
      <c r="Q8779">
        <v>0.620266203703704</v>
      </c>
      <c r="R8779">
        <v>1</v>
      </c>
      <c r="S8779" t="s">
        <v>4434</v>
      </c>
      <c r="T8779" t="s">
        <v>3074</v>
      </c>
    </row>
    <row r="8780" spans="17:20">
      <c r="Q8780">
        <v>0.62037037037037002</v>
      </c>
      <c r="R8780">
        <v>1</v>
      </c>
      <c r="S8780" t="s">
        <v>9171</v>
      </c>
      <c r="T8780" t="s">
        <v>3070</v>
      </c>
    </row>
    <row r="8781" spans="17:20">
      <c r="Q8781">
        <v>0.62046296296296299</v>
      </c>
      <c r="R8781">
        <v>1</v>
      </c>
      <c r="S8781" t="s">
        <v>9172</v>
      </c>
      <c r="T8781" t="s">
        <v>3071</v>
      </c>
    </row>
    <row r="8782" spans="17:20">
      <c r="Q8782">
        <v>0.62047453703703703</v>
      </c>
      <c r="R8782">
        <v>2</v>
      </c>
      <c r="S8782" t="s">
        <v>9173</v>
      </c>
      <c r="T8782" t="s">
        <v>3075</v>
      </c>
    </row>
    <row r="8783" spans="17:20">
      <c r="Q8783">
        <v>0.62052083333333297</v>
      </c>
      <c r="R8783">
        <v>1</v>
      </c>
      <c r="S8783" t="s">
        <v>3752</v>
      </c>
      <c r="T8783" t="s">
        <v>3129</v>
      </c>
    </row>
    <row r="8784" spans="17:20">
      <c r="Q8784">
        <v>0.62053240740740701</v>
      </c>
      <c r="R8784">
        <v>1</v>
      </c>
      <c r="S8784" t="s">
        <v>686</v>
      </c>
      <c r="T8784" t="s">
        <v>3075</v>
      </c>
    </row>
    <row r="8785" spans="17:20">
      <c r="Q8785">
        <v>0.62054398148148104</v>
      </c>
      <c r="R8785">
        <v>1</v>
      </c>
      <c r="S8785" t="s">
        <v>9174</v>
      </c>
      <c r="T8785" t="s">
        <v>3127</v>
      </c>
    </row>
    <row r="8786" spans="17:20">
      <c r="Q8786">
        <v>0.62056712962963001</v>
      </c>
      <c r="R8786">
        <v>1</v>
      </c>
      <c r="S8786" t="s">
        <v>1110</v>
      </c>
      <c r="T8786" t="s">
        <v>3077</v>
      </c>
    </row>
    <row r="8787" spans="17:20">
      <c r="Q8787">
        <v>0.62057870370370405</v>
      </c>
      <c r="R8787">
        <v>1</v>
      </c>
      <c r="S8787" t="s">
        <v>9175</v>
      </c>
      <c r="T8787" t="s">
        <v>3072</v>
      </c>
    </row>
    <row r="8788" spans="17:20">
      <c r="Q8788">
        <v>0.62062499999999998</v>
      </c>
      <c r="R8788">
        <v>1</v>
      </c>
      <c r="S8788" t="s">
        <v>9176</v>
      </c>
      <c r="T8788" t="s">
        <v>3072</v>
      </c>
    </row>
    <row r="8789" spans="17:20">
      <c r="Q8789">
        <v>0.62062499999999998</v>
      </c>
      <c r="R8789">
        <v>1</v>
      </c>
      <c r="S8789" t="s">
        <v>9177</v>
      </c>
      <c r="T8789" t="s">
        <v>3073</v>
      </c>
    </row>
    <row r="8790" spans="17:20">
      <c r="Q8790">
        <v>0.62068287037036995</v>
      </c>
      <c r="R8790">
        <v>2</v>
      </c>
      <c r="S8790" t="s">
        <v>9178</v>
      </c>
      <c r="T8790" t="s">
        <v>3081</v>
      </c>
    </row>
    <row r="8791" spans="17:20">
      <c r="Q8791">
        <v>0.62069444444444399</v>
      </c>
      <c r="R8791">
        <v>2</v>
      </c>
      <c r="S8791" t="s">
        <v>9179</v>
      </c>
      <c r="T8791" t="s">
        <v>3075</v>
      </c>
    </row>
    <row r="8792" spans="17:20">
      <c r="Q8792">
        <v>0.620729166666667</v>
      </c>
      <c r="R8792">
        <v>1</v>
      </c>
      <c r="S8792" t="s">
        <v>9180</v>
      </c>
      <c r="T8792" t="s">
        <v>3071</v>
      </c>
    </row>
    <row r="8793" spans="17:20">
      <c r="Q8793">
        <v>0.62074074074074104</v>
      </c>
      <c r="R8793">
        <v>1</v>
      </c>
      <c r="S8793" t="s">
        <v>9181</v>
      </c>
      <c r="T8793" t="s">
        <v>3070</v>
      </c>
    </row>
    <row r="8794" spans="17:20">
      <c r="Q8794">
        <v>0.62082175925925898</v>
      </c>
      <c r="R8794">
        <v>1</v>
      </c>
      <c r="S8794" t="s">
        <v>9182</v>
      </c>
      <c r="T8794" t="s">
        <v>3075</v>
      </c>
    </row>
    <row r="8795" spans="17:20">
      <c r="Q8795">
        <v>0.62083333333333302</v>
      </c>
      <c r="R8795">
        <v>1</v>
      </c>
      <c r="S8795" t="s">
        <v>3263</v>
      </c>
      <c r="T8795" t="s">
        <v>3075</v>
      </c>
    </row>
    <row r="8796" spans="17:20">
      <c r="Q8796">
        <v>0.62083333333333302</v>
      </c>
      <c r="R8796">
        <v>1</v>
      </c>
      <c r="S8796" t="s">
        <v>9183</v>
      </c>
      <c r="T8796" t="s">
        <v>3072</v>
      </c>
    </row>
    <row r="8797" spans="17:20">
      <c r="Q8797">
        <v>0.62085648148148198</v>
      </c>
      <c r="R8797">
        <v>1</v>
      </c>
      <c r="S8797" t="s">
        <v>9184</v>
      </c>
      <c r="T8797" t="s">
        <v>3071</v>
      </c>
    </row>
    <row r="8798" spans="17:20">
      <c r="Q8798">
        <v>0.62092592592592599</v>
      </c>
      <c r="R8798">
        <v>1</v>
      </c>
      <c r="S8798" t="s">
        <v>9185</v>
      </c>
      <c r="T8798" t="s">
        <v>3074</v>
      </c>
    </row>
    <row r="8799" spans="17:20">
      <c r="Q8799">
        <v>0.62094907407407396</v>
      </c>
      <c r="R8799">
        <v>2</v>
      </c>
      <c r="S8799" t="s">
        <v>8426</v>
      </c>
      <c r="T8799" t="s">
        <v>3073</v>
      </c>
    </row>
    <row r="8800" spans="17:20">
      <c r="Q8800">
        <v>0.620960648148148</v>
      </c>
      <c r="R8800">
        <v>1</v>
      </c>
      <c r="S8800" t="s">
        <v>9186</v>
      </c>
      <c r="T8800" t="s">
        <v>3129</v>
      </c>
    </row>
    <row r="8801" spans="17:20">
      <c r="Q8801">
        <v>0.62100694444444404</v>
      </c>
      <c r="R8801">
        <v>4</v>
      </c>
      <c r="S8801" t="s">
        <v>3512</v>
      </c>
      <c r="T8801" t="s">
        <v>3072</v>
      </c>
    </row>
    <row r="8802" spans="17:20">
      <c r="Q8802">
        <v>0.62100694444444404</v>
      </c>
      <c r="R8802">
        <v>1</v>
      </c>
      <c r="S8802" t="s">
        <v>9187</v>
      </c>
      <c r="T8802" t="s">
        <v>3074</v>
      </c>
    </row>
    <row r="8803" spans="17:20">
      <c r="Q8803">
        <v>0.62101851851851897</v>
      </c>
      <c r="R8803">
        <v>1</v>
      </c>
      <c r="S8803" t="s">
        <v>9188</v>
      </c>
      <c r="T8803" t="s">
        <v>3073</v>
      </c>
    </row>
    <row r="8804" spans="17:20">
      <c r="Q8804">
        <v>0.62108796296296298</v>
      </c>
      <c r="R8804">
        <v>1</v>
      </c>
      <c r="S8804" t="s">
        <v>3343</v>
      </c>
      <c r="T8804" t="s">
        <v>3071</v>
      </c>
    </row>
    <row r="8805" spans="17:20">
      <c r="Q8805">
        <v>0.62112268518518499</v>
      </c>
      <c r="R8805">
        <v>2</v>
      </c>
      <c r="S8805" t="s">
        <v>3139</v>
      </c>
      <c r="T8805" t="s">
        <v>3072</v>
      </c>
    </row>
    <row r="8806" spans="17:20">
      <c r="Q8806">
        <v>0.62113425925925903</v>
      </c>
      <c r="R8806">
        <v>2</v>
      </c>
      <c r="S8806" t="s">
        <v>3139</v>
      </c>
      <c r="T8806" t="s">
        <v>3072</v>
      </c>
    </row>
    <row r="8807" spans="17:20">
      <c r="Q8807">
        <v>0.62116898148148103</v>
      </c>
      <c r="R8807">
        <v>1</v>
      </c>
      <c r="S8807" t="s">
        <v>2305</v>
      </c>
      <c r="T8807" t="s">
        <v>3129</v>
      </c>
    </row>
    <row r="8808" spans="17:20">
      <c r="Q8808">
        <v>0.62118055555555596</v>
      </c>
      <c r="R8808">
        <v>1</v>
      </c>
      <c r="S8808" t="s">
        <v>2305</v>
      </c>
      <c r="T8808" t="s">
        <v>3129</v>
      </c>
    </row>
    <row r="8809" spans="17:20">
      <c r="Q8809">
        <v>0.62119212962963</v>
      </c>
      <c r="R8809">
        <v>1</v>
      </c>
      <c r="S8809" t="s">
        <v>9189</v>
      </c>
      <c r="T8809" t="s">
        <v>3070</v>
      </c>
    </row>
    <row r="8810" spans="17:20">
      <c r="Q8810">
        <v>0.62129629629629601</v>
      </c>
      <c r="R8810">
        <v>1</v>
      </c>
      <c r="S8810" t="s">
        <v>9190</v>
      </c>
      <c r="T8810" t="s">
        <v>3075</v>
      </c>
    </row>
    <row r="8811" spans="17:20">
      <c r="Q8811">
        <v>0.62134259259259295</v>
      </c>
      <c r="R8811">
        <v>2</v>
      </c>
      <c r="S8811" t="s">
        <v>9191</v>
      </c>
      <c r="T8811" t="s">
        <v>3075</v>
      </c>
    </row>
    <row r="8812" spans="17:20">
      <c r="Q8812">
        <v>0.62136574074074102</v>
      </c>
      <c r="R8812">
        <v>1</v>
      </c>
      <c r="S8812" t="s">
        <v>9192</v>
      </c>
      <c r="T8812" t="s">
        <v>3075</v>
      </c>
    </row>
    <row r="8813" spans="17:20">
      <c r="Q8813">
        <v>0.62137731481481495</v>
      </c>
      <c r="R8813">
        <v>1</v>
      </c>
      <c r="S8813" t="s">
        <v>9193</v>
      </c>
      <c r="T8813" t="s">
        <v>3071</v>
      </c>
    </row>
    <row r="8814" spans="17:20">
      <c r="Q8814">
        <v>0.62140046296296303</v>
      </c>
      <c r="R8814">
        <v>1</v>
      </c>
      <c r="S8814" t="s">
        <v>9194</v>
      </c>
      <c r="T8814" t="s">
        <v>3075</v>
      </c>
    </row>
    <row r="8815" spans="17:20">
      <c r="Q8815">
        <v>0.621423611111111</v>
      </c>
      <c r="R8815">
        <v>1</v>
      </c>
      <c r="S8815" t="s">
        <v>3599</v>
      </c>
      <c r="T8815" t="s">
        <v>3127</v>
      </c>
    </row>
    <row r="8816" spans="17:20">
      <c r="Q8816">
        <v>0.62150462962963005</v>
      </c>
      <c r="R8816">
        <v>1</v>
      </c>
      <c r="S8816" t="s">
        <v>9195</v>
      </c>
      <c r="T8816" t="s">
        <v>3075</v>
      </c>
    </row>
    <row r="8817" spans="17:20">
      <c r="Q8817">
        <v>0.62155092592592598</v>
      </c>
      <c r="R8817">
        <v>1</v>
      </c>
      <c r="S8817" t="s">
        <v>9196</v>
      </c>
      <c r="T8817" t="s">
        <v>3075</v>
      </c>
    </row>
    <row r="8818" spans="17:20">
      <c r="Q8818">
        <v>0.62156250000000002</v>
      </c>
      <c r="R8818">
        <v>1</v>
      </c>
      <c r="S8818" t="s">
        <v>9197</v>
      </c>
      <c r="T8818" t="s">
        <v>3075</v>
      </c>
    </row>
    <row r="8819" spans="17:20">
      <c r="Q8819">
        <v>0.62156250000000002</v>
      </c>
      <c r="R8819">
        <v>1</v>
      </c>
      <c r="S8819" t="s">
        <v>3340</v>
      </c>
      <c r="T8819" t="s">
        <v>3075</v>
      </c>
    </row>
    <row r="8820" spans="17:20">
      <c r="Q8820">
        <v>0.62157407407407395</v>
      </c>
      <c r="R8820">
        <v>1</v>
      </c>
      <c r="S8820" t="s">
        <v>9198</v>
      </c>
      <c r="T8820" t="s">
        <v>3129</v>
      </c>
    </row>
    <row r="8821" spans="17:20">
      <c r="Q8821">
        <v>0.62157407407407395</v>
      </c>
      <c r="R8821">
        <v>1</v>
      </c>
      <c r="S8821" t="s">
        <v>3197</v>
      </c>
      <c r="T8821" t="s">
        <v>3073</v>
      </c>
    </row>
    <row r="8822" spans="17:20">
      <c r="Q8822">
        <v>0.62160879629629595</v>
      </c>
      <c r="R8822">
        <v>2</v>
      </c>
      <c r="S8822" t="s">
        <v>9199</v>
      </c>
      <c r="T8822" t="s">
        <v>3074</v>
      </c>
    </row>
    <row r="8823" spans="17:20">
      <c r="Q8823">
        <v>0.62160879629629595</v>
      </c>
      <c r="R8823">
        <v>2</v>
      </c>
      <c r="S8823" t="s">
        <v>9143</v>
      </c>
      <c r="T8823" t="s">
        <v>3072</v>
      </c>
    </row>
    <row r="8824" spans="17:20">
      <c r="Q8824">
        <v>0.62163194444444403</v>
      </c>
      <c r="R8824">
        <v>1</v>
      </c>
      <c r="S8824" t="s">
        <v>9200</v>
      </c>
      <c r="T8824" t="s">
        <v>3071</v>
      </c>
    </row>
    <row r="8825" spans="17:20">
      <c r="Q8825">
        <v>0.62163194444444403</v>
      </c>
      <c r="R8825">
        <v>1</v>
      </c>
      <c r="S8825" t="s">
        <v>4130</v>
      </c>
      <c r="T8825" t="s">
        <v>3071</v>
      </c>
    </row>
    <row r="8826" spans="17:20">
      <c r="Q8826">
        <v>0.62163194444444403</v>
      </c>
      <c r="R8826">
        <v>1</v>
      </c>
      <c r="S8826" t="s">
        <v>3345</v>
      </c>
      <c r="T8826" t="s">
        <v>3075</v>
      </c>
    </row>
    <row r="8827" spans="17:20">
      <c r="Q8827">
        <v>0.62166666666666703</v>
      </c>
      <c r="R8827">
        <v>1</v>
      </c>
      <c r="S8827" t="s">
        <v>9201</v>
      </c>
      <c r="T8827" t="s">
        <v>3075</v>
      </c>
    </row>
    <row r="8828" spans="17:20">
      <c r="Q8828">
        <v>0.62170138888888904</v>
      </c>
      <c r="R8828">
        <v>4</v>
      </c>
      <c r="S8828" t="s">
        <v>2562</v>
      </c>
      <c r="T8828" t="s">
        <v>3129</v>
      </c>
    </row>
    <row r="8829" spans="17:20">
      <c r="Q8829">
        <v>0.62171296296296297</v>
      </c>
      <c r="R8829">
        <v>1</v>
      </c>
      <c r="S8829" t="s">
        <v>9202</v>
      </c>
      <c r="T8829" t="s">
        <v>3074</v>
      </c>
    </row>
    <row r="8830" spans="17:20">
      <c r="Q8830">
        <v>0.62173611111111104</v>
      </c>
      <c r="R8830">
        <v>3</v>
      </c>
      <c r="S8830" t="s">
        <v>9203</v>
      </c>
      <c r="T8830" t="s">
        <v>3129</v>
      </c>
    </row>
    <row r="8831" spans="17:20">
      <c r="Q8831">
        <v>0.62174768518518497</v>
      </c>
      <c r="R8831">
        <v>3</v>
      </c>
      <c r="S8831" t="s">
        <v>9204</v>
      </c>
      <c r="T8831" t="s">
        <v>3127</v>
      </c>
    </row>
    <row r="8832" spans="17:20">
      <c r="Q8832">
        <v>0.62178240740740698</v>
      </c>
      <c r="R8832">
        <v>1</v>
      </c>
      <c r="S8832" t="s">
        <v>1405</v>
      </c>
      <c r="T8832" t="s">
        <v>3075</v>
      </c>
    </row>
    <row r="8833" spans="17:20">
      <c r="Q8833">
        <v>0.62179398148148102</v>
      </c>
      <c r="R8833">
        <v>1</v>
      </c>
      <c r="S8833" t="s">
        <v>9205</v>
      </c>
      <c r="T8833" t="s">
        <v>3074</v>
      </c>
    </row>
    <row r="8834" spans="17:20">
      <c r="Q8834">
        <v>0.62180555555555606</v>
      </c>
      <c r="R8834">
        <v>1</v>
      </c>
      <c r="S8834" t="s">
        <v>9206</v>
      </c>
      <c r="T8834" t="s">
        <v>3075</v>
      </c>
    </row>
    <row r="8835" spans="17:20">
      <c r="Q8835">
        <v>0.62181712962962998</v>
      </c>
      <c r="R8835">
        <v>1</v>
      </c>
      <c r="S8835" t="s">
        <v>9207</v>
      </c>
      <c r="T8835" t="s">
        <v>3075</v>
      </c>
    </row>
    <row r="8836" spans="17:20">
      <c r="Q8836">
        <v>0.62186342592592603</v>
      </c>
      <c r="R8836">
        <v>1</v>
      </c>
      <c r="S8836" t="s">
        <v>9208</v>
      </c>
      <c r="T8836" t="s">
        <v>3071</v>
      </c>
    </row>
    <row r="8837" spans="17:20">
      <c r="Q8837">
        <v>0.62187499999999996</v>
      </c>
      <c r="R8837">
        <v>1</v>
      </c>
      <c r="S8837" t="s">
        <v>9209</v>
      </c>
      <c r="T8837" t="s">
        <v>3070</v>
      </c>
    </row>
    <row r="8838" spans="17:20">
      <c r="Q8838">
        <v>0.62189814814814803</v>
      </c>
      <c r="R8838">
        <v>1</v>
      </c>
      <c r="S8838" t="s">
        <v>9210</v>
      </c>
      <c r="T8838" t="s">
        <v>3081</v>
      </c>
    </row>
    <row r="8839" spans="17:20">
      <c r="Q8839">
        <v>0.62190972222222196</v>
      </c>
      <c r="R8839">
        <v>1</v>
      </c>
      <c r="S8839" t="s">
        <v>9211</v>
      </c>
      <c r="T8839" t="s">
        <v>3074</v>
      </c>
    </row>
    <row r="8840" spans="17:20">
      <c r="Q8840">
        <v>0.62194444444444397</v>
      </c>
      <c r="R8840">
        <v>2</v>
      </c>
      <c r="S8840" t="s">
        <v>4433</v>
      </c>
      <c r="T8840" t="s">
        <v>3074</v>
      </c>
    </row>
    <row r="8841" spans="17:20">
      <c r="Q8841">
        <v>0.62211805555555599</v>
      </c>
      <c r="R8841">
        <v>1</v>
      </c>
      <c r="S8841" t="s">
        <v>3596</v>
      </c>
      <c r="T8841" t="s">
        <v>3127</v>
      </c>
    </row>
    <row r="8842" spans="17:20">
      <c r="Q8842">
        <v>0.62212962962963003</v>
      </c>
      <c r="R8842">
        <v>1</v>
      </c>
      <c r="S8842" t="s">
        <v>9212</v>
      </c>
      <c r="T8842" t="s">
        <v>3070</v>
      </c>
    </row>
    <row r="8843" spans="17:20">
      <c r="Q8843">
        <v>0.62216435185185204</v>
      </c>
      <c r="R8843">
        <v>3</v>
      </c>
      <c r="S8843" t="s">
        <v>9101</v>
      </c>
      <c r="T8843" t="s">
        <v>3072</v>
      </c>
    </row>
    <row r="8844" spans="17:20">
      <c r="Q8844">
        <v>0.62222222222222201</v>
      </c>
      <c r="R8844">
        <v>1</v>
      </c>
      <c r="S8844" t="s">
        <v>4131</v>
      </c>
      <c r="T8844" t="s">
        <v>3072</v>
      </c>
    </row>
    <row r="8845" spans="17:20">
      <c r="Q8845">
        <v>0.62228009259259298</v>
      </c>
      <c r="R8845">
        <v>1</v>
      </c>
      <c r="S8845" t="s">
        <v>9213</v>
      </c>
      <c r="T8845" t="s">
        <v>3075</v>
      </c>
    </row>
    <row r="8846" spans="17:20">
      <c r="Q8846">
        <v>0.62232638888888903</v>
      </c>
      <c r="R8846">
        <v>1</v>
      </c>
      <c r="S8846" t="s">
        <v>9214</v>
      </c>
      <c r="T8846" t="s">
        <v>3070</v>
      </c>
    </row>
    <row r="8847" spans="17:20">
      <c r="Q8847">
        <v>0.62233796296296295</v>
      </c>
      <c r="R8847">
        <v>4</v>
      </c>
      <c r="S8847" t="s">
        <v>9215</v>
      </c>
      <c r="T8847" t="s">
        <v>3075</v>
      </c>
    </row>
    <row r="8848" spans="17:20">
      <c r="Q8848">
        <v>0.62236111111111103</v>
      </c>
      <c r="R8848">
        <v>2</v>
      </c>
      <c r="S8848" t="s">
        <v>3574</v>
      </c>
      <c r="T8848" t="s">
        <v>3129</v>
      </c>
    </row>
    <row r="8849" spans="17:20">
      <c r="Q8849">
        <v>0.62237268518518496</v>
      </c>
      <c r="R8849">
        <v>1</v>
      </c>
      <c r="S8849" t="s">
        <v>3900</v>
      </c>
      <c r="T8849" t="s">
        <v>3074</v>
      </c>
    </row>
    <row r="8850" spans="17:20">
      <c r="Q8850">
        <v>0.622384259259259</v>
      </c>
      <c r="R8850">
        <v>2</v>
      </c>
      <c r="S8850" t="s">
        <v>9216</v>
      </c>
      <c r="T8850" t="s">
        <v>3070</v>
      </c>
    </row>
    <row r="8851" spans="17:20">
      <c r="Q8851">
        <v>0.622384259259259</v>
      </c>
      <c r="R8851">
        <v>1</v>
      </c>
      <c r="S8851" t="s">
        <v>9217</v>
      </c>
      <c r="T8851" t="s">
        <v>3129</v>
      </c>
    </row>
    <row r="8852" spans="17:20">
      <c r="Q8852">
        <v>0.62243055555555604</v>
      </c>
      <c r="R8852">
        <v>3</v>
      </c>
      <c r="S8852" t="s">
        <v>9218</v>
      </c>
      <c r="T8852" t="s">
        <v>3074</v>
      </c>
    </row>
    <row r="8853" spans="17:20">
      <c r="Q8853">
        <v>0.62246527777777805</v>
      </c>
      <c r="R8853">
        <v>1</v>
      </c>
      <c r="S8853" t="s">
        <v>9219</v>
      </c>
      <c r="T8853" t="s">
        <v>3074</v>
      </c>
    </row>
    <row r="8854" spans="17:20">
      <c r="Q8854">
        <v>0.62250000000000005</v>
      </c>
      <c r="R8854">
        <v>1</v>
      </c>
      <c r="S8854" t="s">
        <v>9220</v>
      </c>
      <c r="T8854" t="s">
        <v>3070</v>
      </c>
    </row>
    <row r="8855" spans="17:20">
      <c r="Q8855">
        <v>0.62252314814814802</v>
      </c>
      <c r="R8855">
        <v>1</v>
      </c>
      <c r="S8855" t="s">
        <v>9221</v>
      </c>
      <c r="T8855" t="s">
        <v>3075</v>
      </c>
    </row>
    <row r="8856" spans="17:20">
      <c r="Q8856">
        <v>0.62253472222222195</v>
      </c>
      <c r="R8856">
        <v>1</v>
      </c>
      <c r="S8856" t="s">
        <v>3453</v>
      </c>
      <c r="T8856" t="s">
        <v>3073</v>
      </c>
    </row>
    <row r="8857" spans="17:20">
      <c r="Q8857">
        <v>0.62255787037037003</v>
      </c>
      <c r="R8857">
        <v>4</v>
      </c>
      <c r="S8857" t="s">
        <v>9222</v>
      </c>
      <c r="T8857" t="s">
        <v>3075</v>
      </c>
    </row>
    <row r="8858" spans="17:20">
      <c r="Q8858">
        <v>0.62258101851851899</v>
      </c>
      <c r="R8858">
        <v>1</v>
      </c>
      <c r="S8858" t="s">
        <v>9223</v>
      </c>
      <c r="T8858" t="s">
        <v>3071</v>
      </c>
    </row>
    <row r="8859" spans="17:20">
      <c r="Q8859">
        <v>0.62260416666666696</v>
      </c>
      <c r="R8859">
        <v>1</v>
      </c>
      <c r="S8859" t="s">
        <v>3914</v>
      </c>
      <c r="T8859" t="s">
        <v>3074</v>
      </c>
    </row>
    <row r="8860" spans="17:20">
      <c r="Q8860">
        <v>0.622650462962963</v>
      </c>
      <c r="R8860">
        <v>1</v>
      </c>
      <c r="S8860" t="s">
        <v>4177</v>
      </c>
      <c r="T8860" t="s">
        <v>3070</v>
      </c>
    </row>
    <row r="8861" spans="17:20">
      <c r="Q8861">
        <v>0.622650462962963</v>
      </c>
      <c r="R8861">
        <v>1</v>
      </c>
      <c r="S8861" t="s">
        <v>1633</v>
      </c>
      <c r="T8861" t="s">
        <v>3073</v>
      </c>
    </row>
    <row r="8862" spans="17:20">
      <c r="Q8862">
        <v>0.622650462962963</v>
      </c>
      <c r="R8862">
        <v>2</v>
      </c>
      <c r="S8862" t="s">
        <v>9224</v>
      </c>
      <c r="T8862" t="s">
        <v>3129</v>
      </c>
    </row>
    <row r="8863" spans="17:20">
      <c r="Q8863">
        <v>0.62266203703703704</v>
      </c>
      <c r="R8863">
        <v>1</v>
      </c>
      <c r="S8863" t="s">
        <v>9225</v>
      </c>
      <c r="T8863" t="s">
        <v>3075</v>
      </c>
    </row>
    <row r="8864" spans="17:20">
      <c r="Q8864">
        <v>0.62268518518518501</v>
      </c>
      <c r="R8864">
        <v>1</v>
      </c>
      <c r="S8864" t="s">
        <v>9226</v>
      </c>
      <c r="T8864" t="s">
        <v>3075</v>
      </c>
    </row>
    <row r="8865" spans="17:20">
      <c r="Q8865">
        <v>0.62269675925925905</v>
      </c>
      <c r="R8865">
        <v>1</v>
      </c>
      <c r="S8865" t="s">
        <v>9227</v>
      </c>
      <c r="T8865" t="s">
        <v>3129</v>
      </c>
    </row>
    <row r="8866" spans="17:20">
      <c r="Q8866">
        <v>0.62271990740740701</v>
      </c>
      <c r="R8866">
        <v>1</v>
      </c>
      <c r="S8866" t="s">
        <v>3575</v>
      </c>
      <c r="T8866" t="s">
        <v>3073</v>
      </c>
    </row>
    <row r="8867" spans="17:20">
      <c r="Q8867">
        <v>0.62274305555555598</v>
      </c>
      <c r="R8867">
        <v>1</v>
      </c>
      <c r="S8867" t="s">
        <v>9228</v>
      </c>
      <c r="T8867" t="s">
        <v>3129</v>
      </c>
    </row>
    <row r="8868" spans="17:20">
      <c r="Q8868">
        <v>0.62275462962963002</v>
      </c>
      <c r="R8868">
        <v>3</v>
      </c>
      <c r="S8868" t="s">
        <v>9229</v>
      </c>
      <c r="T8868" t="s">
        <v>3075</v>
      </c>
    </row>
    <row r="8869" spans="17:20">
      <c r="Q8869">
        <v>0.62282407407407403</v>
      </c>
      <c r="R8869">
        <v>1</v>
      </c>
      <c r="S8869" t="s">
        <v>9230</v>
      </c>
      <c r="T8869" t="s">
        <v>3074</v>
      </c>
    </row>
    <row r="8870" spans="17:20">
      <c r="Q8870">
        <v>0.622847222222222</v>
      </c>
      <c r="R8870">
        <v>1</v>
      </c>
      <c r="S8870" t="s">
        <v>3484</v>
      </c>
      <c r="T8870" t="s">
        <v>3072</v>
      </c>
    </row>
    <row r="8871" spans="17:20">
      <c r="Q8871">
        <v>0.62285879629629604</v>
      </c>
      <c r="R8871">
        <v>3</v>
      </c>
      <c r="S8871" t="s">
        <v>9231</v>
      </c>
      <c r="T8871" t="s">
        <v>3075</v>
      </c>
    </row>
    <row r="8872" spans="17:20">
      <c r="Q8872">
        <v>0.622881944444444</v>
      </c>
      <c r="R8872">
        <v>2</v>
      </c>
      <c r="S8872" t="s">
        <v>9232</v>
      </c>
      <c r="T8872" t="s">
        <v>3070</v>
      </c>
    </row>
    <row r="8873" spans="17:20">
      <c r="Q8873">
        <v>0.62292824074074105</v>
      </c>
      <c r="R8873">
        <v>1</v>
      </c>
      <c r="S8873" t="s">
        <v>9233</v>
      </c>
      <c r="T8873" t="s">
        <v>3129</v>
      </c>
    </row>
    <row r="8874" spans="17:20">
      <c r="Q8874">
        <v>0.62304398148148099</v>
      </c>
      <c r="R8874">
        <v>1</v>
      </c>
      <c r="S8874" t="s">
        <v>9234</v>
      </c>
      <c r="T8874" t="s">
        <v>3129</v>
      </c>
    </row>
    <row r="8875" spans="17:20">
      <c r="Q8875">
        <v>0.623078703703704</v>
      </c>
      <c r="R8875">
        <v>1</v>
      </c>
      <c r="S8875" t="s">
        <v>9235</v>
      </c>
      <c r="T8875" t="s">
        <v>3129</v>
      </c>
    </row>
    <row r="8876" spans="17:20">
      <c r="Q8876">
        <v>0.62310185185185196</v>
      </c>
      <c r="R8876">
        <v>1</v>
      </c>
      <c r="S8876" t="s">
        <v>9236</v>
      </c>
      <c r="T8876" t="s">
        <v>3075</v>
      </c>
    </row>
    <row r="8877" spans="17:20">
      <c r="Q8877">
        <v>0.62312500000000004</v>
      </c>
      <c r="R8877">
        <v>1</v>
      </c>
      <c r="S8877" t="s">
        <v>9237</v>
      </c>
      <c r="T8877" t="s">
        <v>3075</v>
      </c>
    </row>
    <row r="8878" spans="17:20">
      <c r="Q8878">
        <v>0.62312500000000004</v>
      </c>
      <c r="R8878">
        <v>1</v>
      </c>
      <c r="S8878" t="s">
        <v>3543</v>
      </c>
      <c r="T8878" t="s">
        <v>3129</v>
      </c>
    </row>
    <row r="8879" spans="17:20">
      <c r="Q8879">
        <v>0.62315972222222205</v>
      </c>
      <c r="R8879">
        <v>1</v>
      </c>
      <c r="S8879" t="s">
        <v>3544</v>
      </c>
      <c r="T8879" t="s">
        <v>3129</v>
      </c>
    </row>
    <row r="8880" spans="17:20">
      <c r="Q8880">
        <v>0.62319444444444405</v>
      </c>
      <c r="R8880">
        <v>1</v>
      </c>
      <c r="S8880" t="s">
        <v>9238</v>
      </c>
      <c r="T8880" t="s">
        <v>3075</v>
      </c>
    </row>
    <row r="8881" spans="17:20">
      <c r="Q8881">
        <v>0.62322916666666694</v>
      </c>
      <c r="R8881">
        <v>1</v>
      </c>
      <c r="S8881" t="s">
        <v>9239</v>
      </c>
      <c r="T8881" t="s">
        <v>3075</v>
      </c>
    </row>
    <row r="8882" spans="17:20">
      <c r="Q8882">
        <v>0.62325231481481502</v>
      </c>
      <c r="R8882">
        <v>1</v>
      </c>
      <c r="S8882" t="s">
        <v>4320</v>
      </c>
      <c r="T8882" t="s">
        <v>3127</v>
      </c>
    </row>
    <row r="8883" spans="17:20">
      <c r="Q8883">
        <v>0.62329861111111096</v>
      </c>
      <c r="R8883">
        <v>1</v>
      </c>
      <c r="S8883" t="s">
        <v>4080</v>
      </c>
      <c r="T8883" t="s">
        <v>3071</v>
      </c>
    </row>
    <row r="8884" spans="17:20">
      <c r="Q8884">
        <v>0.62335648148148104</v>
      </c>
      <c r="R8884">
        <v>1</v>
      </c>
      <c r="S8884" t="s">
        <v>1243</v>
      </c>
      <c r="T8884" t="s">
        <v>3075</v>
      </c>
    </row>
    <row r="8885" spans="17:20">
      <c r="Q8885">
        <v>0.62336805555555597</v>
      </c>
      <c r="R8885">
        <v>1</v>
      </c>
      <c r="S8885" t="s">
        <v>3719</v>
      </c>
      <c r="T8885" t="s">
        <v>3075</v>
      </c>
    </row>
    <row r="8886" spans="17:20">
      <c r="Q8886">
        <v>0.62341435185185201</v>
      </c>
      <c r="R8886">
        <v>2</v>
      </c>
      <c r="S8886" t="s">
        <v>9240</v>
      </c>
      <c r="T8886" t="s">
        <v>3075</v>
      </c>
    </row>
    <row r="8887" spans="17:20">
      <c r="Q8887">
        <v>0.62343749999999998</v>
      </c>
      <c r="R8887">
        <v>2</v>
      </c>
      <c r="S8887" t="s">
        <v>9241</v>
      </c>
      <c r="T8887" t="s">
        <v>3075</v>
      </c>
    </row>
    <row r="8888" spans="17:20">
      <c r="Q8888">
        <v>0.62344907407407402</v>
      </c>
      <c r="R8888">
        <v>1</v>
      </c>
      <c r="S8888" t="s">
        <v>345</v>
      </c>
      <c r="T8888" t="s">
        <v>3127</v>
      </c>
    </row>
    <row r="8889" spans="17:20">
      <c r="Q8889">
        <v>0.62347222222222198</v>
      </c>
      <c r="R8889">
        <v>4</v>
      </c>
      <c r="S8889" t="s">
        <v>2614</v>
      </c>
      <c r="T8889" t="s">
        <v>3070</v>
      </c>
    </row>
    <row r="8890" spans="17:20">
      <c r="Q8890">
        <v>0.62348379629629602</v>
      </c>
      <c r="R8890">
        <v>1</v>
      </c>
      <c r="S8890" t="s">
        <v>4135</v>
      </c>
      <c r="T8890" t="s">
        <v>3086</v>
      </c>
    </row>
    <row r="8891" spans="17:20">
      <c r="Q8891">
        <v>0.62348379629629602</v>
      </c>
      <c r="R8891">
        <v>2</v>
      </c>
      <c r="S8891" t="s">
        <v>9242</v>
      </c>
      <c r="T8891" t="s">
        <v>3075</v>
      </c>
    </row>
    <row r="8892" spans="17:20">
      <c r="Q8892">
        <v>0.62349537037036995</v>
      </c>
      <c r="R8892">
        <v>2</v>
      </c>
      <c r="S8892" t="s">
        <v>9243</v>
      </c>
      <c r="T8892" t="s">
        <v>3070</v>
      </c>
    </row>
    <row r="8893" spans="17:20">
      <c r="Q8893">
        <v>0.62349537037036995</v>
      </c>
      <c r="R8893">
        <v>6</v>
      </c>
      <c r="S8893" t="s">
        <v>2562</v>
      </c>
      <c r="T8893" t="s">
        <v>3071</v>
      </c>
    </row>
    <row r="8894" spans="17:20">
      <c r="Q8894">
        <v>0.62351851851851803</v>
      </c>
      <c r="R8894">
        <v>1</v>
      </c>
      <c r="S8894" t="s">
        <v>9244</v>
      </c>
      <c r="T8894" t="s">
        <v>3075</v>
      </c>
    </row>
    <row r="8895" spans="17:20">
      <c r="Q8895">
        <v>0.62354166666666699</v>
      </c>
      <c r="R8895">
        <v>1</v>
      </c>
      <c r="S8895" t="s">
        <v>3439</v>
      </c>
      <c r="T8895" t="s">
        <v>3071</v>
      </c>
    </row>
    <row r="8896" spans="17:20">
      <c r="Q8896">
        <v>0.62356481481481496</v>
      </c>
      <c r="R8896">
        <v>4</v>
      </c>
      <c r="S8896" t="s">
        <v>9245</v>
      </c>
      <c r="T8896" t="s">
        <v>3075</v>
      </c>
    </row>
    <row r="8897" spans="17:20">
      <c r="Q8897">
        <v>0.623576388888889</v>
      </c>
      <c r="R8897">
        <v>1</v>
      </c>
      <c r="S8897" t="s">
        <v>9246</v>
      </c>
      <c r="T8897" t="s">
        <v>3070</v>
      </c>
    </row>
    <row r="8898" spans="17:20">
      <c r="Q8898">
        <v>0.62358796296296304</v>
      </c>
      <c r="R8898">
        <v>1</v>
      </c>
      <c r="S8898" t="s">
        <v>9247</v>
      </c>
      <c r="T8898" t="s">
        <v>3075</v>
      </c>
    </row>
    <row r="8899" spans="17:20">
      <c r="Q8899">
        <v>0.62358796296296304</v>
      </c>
      <c r="R8899">
        <v>1</v>
      </c>
      <c r="S8899" t="s">
        <v>9248</v>
      </c>
      <c r="T8899" t="s">
        <v>3071</v>
      </c>
    </row>
    <row r="8900" spans="17:20">
      <c r="Q8900">
        <v>0.62362268518518504</v>
      </c>
      <c r="R8900">
        <v>1</v>
      </c>
      <c r="S8900" t="s">
        <v>9249</v>
      </c>
      <c r="T8900" t="s">
        <v>3129</v>
      </c>
    </row>
    <row r="8901" spans="17:20">
      <c r="Q8901">
        <v>0.62370370370370398</v>
      </c>
      <c r="R8901">
        <v>1</v>
      </c>
      <c r="S8901" t="s">
        <v>3925</v>
      </c>
      <c r="T8901" t="s">
        <v>3129</v>
      </c>
    </row>
    <row r="8902" spans="17:20">
      <c r="Q8902">
        <v>0.62378472222222203</v>
      </c>
      <c r="R8902">
        <v>1</v>
      </c>
      <c r="S8902" t="s">
        <v>9250</v>
      </c>
      <c r="T8902" t="s">
        <v>3075</v>
      </c>
    </row>
    <row r="8903" spans="17:20">
      <c r="Q8903">
        <v>0.62381944444444404</v>
      </c>
      <c r="R8903">
        <v>1</v>
      </c>
      <c r="S8903" t="s">
        <v>9251</v>
      </c>
      <c r="T8903" t="s">
        <v>3075</v>
      </c>
    </row>
    <row r="8904" spans="17:20">
      <c r="Q8904">
        <v>0.62381944444444404</v>
      </c>
      <c r="R8904">
        <v>1</v>
      </c>
      <c r="S8904" t="s">
        <v>9252</v>
      </c>
      <c r="T8904" t="s">
        <v>3075</v>
      </c>
    </row>
    <row r="8905" spans="17:20">
      <c r="Q8905">
        <v>0.62393518518518498</v>
      </c>
      <c r="R8905">
        <v>1</v>
      </c>
      <c r="S8905" t="s">
        <v>4076</v>
      </c>
      <c r="T8905" t="s">
        <v>3129</v>
      </c>
    </row>
    <row r="8906" spans="17:20">
      <c r="Q8906">
        <v>0.62413194444444398</v>
      </c>
      <c r="R8906">
        <v>1</v>
      </c>
      <c r="S8906" t="s">
        <v>717</v>
      </c>
      <c r="T8906" t="s">
        <v>3071</v>
      </c>
    </row>
    <row r="8907" spans="17:20">
      <c r="Q8907">
        <v>0.62415509259259305</v>
      </c>
      <c r="R8907">
        <v>1</v>
      </c>
      <c r="S8907" t="s">
        <v>3585</v>
      </c>
      <c r="T8907" t="s">
        <v>3086</v>
      </c>
    </row>
    <row r="8908" spans="17:20">
      <c r="Q8908">
        <v>0.62418981481481495</v>
      </c>
      <c r="R8908">
        <v>1</v>
      </c>
      <c r="S8908" t="s">
        <v>9253</v>
      </c>
      <c r="T8908" t="s">
        <v>3070</v>
      </c>
    </row>
    <row r="8909" spans="17:20">
      <c r="Q8909">
        <v>0.62418981481481495</v>
      </c>
      <c r="R8909">
        <v>1</v>
      </c>
      <c r="S8909" t="s">
        <v>1441</v>
      </c>
      <c r="T8909" t="s">
        <v>3073</v>
      </c>
    </row>
    <row r="8910" spans="17:20">
      <c r="Q8910">
        <v>0.62423611111111099</v>
      </c>
      <c r="R8910">
        <v>1</v>
      </c>
      <c r="S8910" t="s">
        <v>248</v>
      </c>
      <c r="T8910" t="s">
        <v>3071</v>
      </c>
    </row>
    <row r="8911" spans="17:20">
      <c r="Q8911">
        <v>0.62423611111111099</v>
      </c>
      <c r="R8911">
        <v>2</v>
      </c>
      <c r="S8911" t="s">
        <v>9254</v>
      </c>
      <c r="T8911" t="s">
        <v>3129</v>
      </c>
    </row>
    <row r="8912" spans="17:20">
      <c r="Q8912">
        <v>0.62428240740740704</v>
      </c>
      <c r="R8912">
        <v>1</v>
      </c>
      <c r="S8912" t="s">
        <v>9255</v>
      </c>
      <c r="T8912" t="s">
        <v>3075</v>
      </c>
    </row>
    <row r="8913" spans="17:20">
      <c r="Q8913">
        <v>0.62429398148148196</v>
      </c>
      <c r="R8913">
        <v>1</v>
      </c>
      <c r="S8913" t="s">
        <v>9256</v>
      </c>
      <c r="T8913" t="s">
        <v>3127</v>
      </c>
    </row>
    <row r="8914" spans="17:20">
      <c r="Q8914">
        <v>0.62436342592592597</v>
      </c>
      <c r="R8914">
        <v>1</v>
      </c>
      <c r="S8914" t="s">
        <v>3751</v>
      </c>
      <c r="T8914" t="s">
        <v>3129</v>
      </c>
    </row>
    <row r="8915" spans="17:20">
      <c r="Q8915">
        <v>0.62436342592592597</v>
      </c>
      <c r="R8915">
        <v>1</v>
      </c>
      <c r="S8915" t="s">
        <v>9257</v>
      </c>
      <c r="T8915" t="s">
        <v>3075</v>
      </c>
    </row>
    <row r="8916" spans="17:20">
      <c r="Q8916">
        <v>0.62439814814814798</v>
      </c>
      <c r="R8916">
        <v>2</v>
      </c>
      <c r="S8916" t="s">
        <v>9258</v>
      </c>
      <c r="T8916" t="s">
        <v>3075</v>
      </c>
    </row>
    <row r="8917" spans="17:20">
      <c r="Q8917">
        <v>0.62445601851851895</v>
      </c>
      <c r="R8917">
        <v>1</v>
      </c>
      <c r="S8917" t="s">
        <v>4310</v>
      </c>
      <c r="T8917" t="s">
        <v>3126</v>
      </c>
    </row>
    <row r="8918" spans="17:20">
      <c r="Q8918">
        <v>0.62446759259259299</v>
      </c>
      <c r="R8918">
        <v>1</v>
      </c>
      <c r="S8918" t="s">
        <v>9259</v>
      </c>
      <c r="T8918" t="s">
        <v>3086</v>
      </c>
    </row>
    <row r="8919" spans="17:20">
      <c r="Q8919">
        <v>0.62461805555555605</v>
      </c>
      <c r="R8919">
        <v>4</v>
      </c>
      <c r="S8919" t="s">
        <v>9260</v>
      </c>
      <c r="T8919" t="s">
        <v>3075</v>
      </c>
    </row>
    <row r="8920" spans="17:20">
      <c r="Q8920">
        <v>0.62464120370370402</v>
      </c>
      <c r="R8920">
        <v>1</v>
      </c>
      <c r="S8920" t="s">
        <v>9261</v>
      </c>
      <c r="T8920" t="s">
        <v>3074</v>
      </c>
    </row>
    <row r="8921" spans="17:20">
      <c r="Q8921">
        <v>0.62467592592592602</v>
      </c>
      <c r="R8921">
        <v>1</v>
      </c>
      <c r="S8921" t="s">
        <v>283</v>
      </c>
      <c r="T8921" t="s">
        <v>3074</v>
      </c>
    </row>
    <row r="8922" spans="17:20">
      <c r="Q8922">
        <v>0.62489583333333298</v>
      </c>
      <c r="R8922">
        <v>1</v>
      </c>
      <c r="S8922" t="s">
        <v>3403</v>
      </c>
      <c r="T8922" t="s">
        <v>3075</v>
      </c>
    </row>
    <row r="8923" spans="17:20">
      <c r="Q8923">
        <v>0.62494212962963003</v>
      </c>
      <c r="R8923">
        <v>4</v>
      </c>
      <c r="S8923" t="s">
        <v>3320</v>
      </c>
      <c r="T8923" t="s">
        <v>3075</v>
      </c>
    </row>
    <row r="8924" spans="17:20">
      <c r="Q8924">
        <v>0.62495370370370396</v>
      </c>
      <c r="R8924">
        <v>2</v>
      </c>
      <c r="S8924" t="s">
        <v>3942</v>
      </c>
      <c r="T8924" t="s">
        <v>3076</v>
      </c>
    </row>
    <row r="8925" spans="17:20">
      <c r="Q8925">
        <v>0.62496527777777799</v>
      </c>
      <c r="R8925">
        <v>2</v>
      </c>
      <c r="S8925" t="s">
        <v>4203</v>
      </c>
      <c r="T8925" t="s">
        <v>3070</v>
      </c>
    </row>
    <row r="8926" spans="17:20">
      <c r="Q8926">
        <v>0.625</v>
      </c>
      <c r="R8926">
        <v>1</v>
      </c>
      <c r="S8926" t="s">
        <v>3265</v>
      </c>
      <c r="T8926" t="s">
        <v>3075</v>
      </c>
    </row>
    <row r="8927" spans="17:20">
      <c r="Q8927">
        <v>0.62502314814814797</v>
      </c>
      <c r="R8927">
        <v>1</v>
      </c>
      <c r="S8927" t="s">
        <v>9262</v>
      </c>
      <c r="T8927" t="s">
        <v>3075</v>
      </c>
    </row>
    <row r="8928" spans="17:20">
      <c r="Q8928">
        <v>0.62504629629629604</v>
      </c>
      <c r="R8928">
        <v>1</v>
      </c>
      <c r="S8928" t="s">
        <v>9263</v>
      </c>
      <c r="T8928" t="s">
        <v>3075</v>
      </c>
    </row>
    <row r="8929" spans="17:20">
      <c r="Q8929">
        <v>0.62505787037036997</v>
      </c>
      <c r="R8929">
        <v>2</v>
      </c>
      <c r="S8929" t="s">
        <v>9264</v>
      </c>
      <c r="T8929" t="s">
        <v>3075</v>
      </c>
    </row>
    <row r="8930" spans="17:20">
      <c r="Q8930">
        <v>0.62506944444444401</v>
      </c>
      <c r="R8930">
        <v>1</v>
      </c>
      <c r="S8930" t="s">
        <v>9265</v>
      </c>
      <c r="T8930" t="s">
        <v>3075</v>
      </c>
    </row>
    <row r="8931" spans="17:20">
      <c r="Q8931">
        <v>0.62509259259259298</v>
      </c>
      <c r="R8931">
        <v>1</v>
      </c>
      <c r="S8931" t="s">
        <v>9266</v>
      </c>
      <c r="T8931" t="s">
        <v>3070</v>
      </c>
    </row>
    <row r="8932" spans="17:20">
      <c r="Q8932">
        <v>0.62509259259259298</v>
      </c>
      <c r="R8932">
        <v>2</v>
      </c>
      <c r="S8932" t="s">
        <v>9267</v>
      </c>
      <c r="T8932" t="s">
        <v>3075</v>
      </c>
    </row>
    <row r="8933" spans="17:20">
      <c r="Q8933">
        <v>0.62511574074074105</v>
      </c>
      <c r="R8933">
        <v>6</v>
      </c>
      <c r="S8933" t="s">
        <v>2562</v>
      </c>
      <c r="T8933" t="s">
        <v>3129</v>
      </c>
    </row>
    <row r="8934" spans="17:20">
      <c r="Q8934">
        <v>0.62516203703703699</v>
      </c>
      <c r="R8934">
        <v>1</v>
      </c>
      <c r="S8934" t="s">
        <v>3363</v>
      </c>
      <c r="T8934" t="s">
        <v>3075</v>
      </c>
    </row>
    <row r="8935" spans="17:20">
      <c r="Q8935">
        <v>0.62517361111111103</v>
      </c>
      <c r="R8935">
        <v>1</v>
      </c>
      <c r="S8935" t="s">
        <v>3796</v>
      </c>
      <c r="T8935" t="s">
        <v>3127</v>
      </c>
    </row>
    <row r="8936" spans="17:20">
      <c r="Q8936">
        <v>0.62519675925925899</v>
      </c>
      <c r="R8936">
        <v>1</v>
      </c>
      <c r="S8936" t="s">
        <v>4381</v>
      </c>
      <c r="T8936" t="s">
        <v>3075</v>
      </c>
    </row>
    <row r="8937" spans="17:20">
      <c r="Q8937">
        <v>0.62524305555555604</v>
      </c>
      <c r="R8937">
        <v>2</v>
      </c>
      <c r="S8937" t="s">
        <v>2562</v>
      </c>
      <c r="T8937" t="s">
        <v>3129</v>
      </c>
    </row>
    <row r="8938" spans="17:20">
      <c r="Q8938">
        <v>0.62525462962962997</v>
      </c>
      <c r="R8938">
        <v>1</v>
      </c>
      <c r="S8938" t="s">
        <v>9268</v>
      </c>
      <c r="T8938" t="s">
        <v>3078</v>
      </c>
    </row>
    <row r="8939" spans="17:20">
      <c r="Q8939">
        <v>0.62538194444444395</v>
      </c>
      <c r="R8939">
        <v>1</v>
      </c>
      <c r="S8939" t="s">
        <v>9269</v>
      </c>
      <c r="T8939" t="s">
        <v>3070</v>
      </c>
    </row>
    <row r="8940" spans="17:20">
      <c r="Q8940">
        <v>0.62539351851851899</v>
      </c>
      <c r="R8940">
        <v>3</v>
      </c>
      <c r="S8940" t="s">
        <v>373</v>
      </c>
      <c r="T8940" t="s">
        <v>3075</v>
      </c>
    </row>
    <row r="8941" spans="17:20">
      <c r="Q8941">
        <v>0.62540509259259303</v>
      </c>
      <c r="R8941">
        <v>1</v>
      </c>
      <c r="S8941" t="s">
        <v>9270</v>
      </c>
      <c r="T8941" t="s">
        <v>3070</v>
      </c>
    </row>
    <row r="8942" spans="17:20">
      <c r="Q8942">
        <v>0.62541666666666695</v>
      </c>
      <c r="R8942">
        <v>2</v>
      </c>
      <c r="S8942" t="s">
        <v>9271</v>
      </c>
      <c r="T8942" t="s">
        <v>3075</v>
      </c>
    </row>
    <row r="8943" spans="17:20">
      <c r="Q8943">
        <v>0.62543981481481503</v>
      </c>
      <c r="R8943">
        <v>1</v>
      </c>
      <c r="S8943" t="s">
        <v>1583</v>
      </c>
      <c r="T8943" t="s">
        <v>3071</v>
      </c>
    </row>
    <row r="8944" spans="17:20">
      <c r="Q8944">
        <v>0.62543981481481503</v>
      </c>
      <c r="R8944">
        <v>1</v>
      </c>
      <c r="S8944" t="s">
        <v>9160</v>
      </c>
      <c r="T8944" t="s">
        <v>3086</v>
      </c>
    </row>
    <row r="8945" spans="17:20">
      <c r="Q8945">
        <v>0.62545138888888896</v>
      </c>
      <c r="R8945">
        <v>1</v>
      </c>
      <c r="S8945" t="s">
        <v>9272</v>
      </c>
      <c r="T8945" t="s">
        <v>3071</v>
      </c>
    </row>
    <row r="8946" spans="17:20">
      <c r="Q8946">
        <v>0.625462962962963</v>
      </c>
      <c r="R8946">
        <v>1</v>
      </c>
      <c r="S8946" t="s">
        <v>4118</v>
      </c>
      <c r="T8946" t="s">
        <v>3075</v>
      </c>
    </row>
    <row r="8947" spans="17:20">
      <c r="Q8947">
        <v>0.62548611111111097</v>
      </c>
      <c r="R8947">
        <v>1</v>
      </c>
      <c r="S8947" t="s">
        <v>9273</v>
      </c>
      <c r="T8947" t="s">
        <v>3070</v>
      </c>
    </row>
    <row r="8948" spans="17:20">
      <c r="Q8948">
        <v>0.625497685185185</v>
      </c>
      <c r="R8948">
        <v>1</v>
      </c>
      <c r="S8948" t="s">
        <v>9274</v>
      </c>
      <c r="T8948" t="s">
        <v>3071</v>
      </c>
    </row>
    <row r="8949" spans="17:20">
      <c r="Q8949">
        <v>0.62550925925925904</v>
      </c>
      <c r="R8949">
        <v>1</v>
      </c>
      <c r="S8949" t="s">
        <v>9275</v>
      </c>
      <c r="T8949" t="s">
        <v>3070</v>
      </c>
    </row>
    <row r="8950" spans="17:20">
      <c r="Q8950">
        <v>0.62550925925925904</v>
      </c>
      <c r="R8950">
        <v>2</v>
      </c>
      <c r="S8950" t="s">
        <v>9276</v>
      </c>
      <c r="T8950" t="s">
        <v>3075</v>
      </c>
    </row>
    <row r="8951" spans="17:20">
      <c r="Q8951">
        <v>0.62553240740740701</v>
      </c>
      <c r="R8951">
        <v>1</v>
      </c>
      <c r="S8951" t="s">
        <v>3361</v>
      </c>
      <c r="T8951" t="s">
        <v>3075</v>
      </c>
    </row>
    <row r="8952" spans="17:20">
      <c r="Q8952">
        <v>0.62561342592592595</v>
      </c>
      <c r="R8952">
        <v>1</v>
      </c>
      <c r="S8952" t="s">
        <v>3489</v>
      </c>
      <c r="T8952" t="s">
        <v>3075</v>
      </c>
    </row>
    <row r="8953" spans="17:20">
      <c r="Q8953">
        <v>0.62565972222222199</v>
      </c>
      <c r="R8953">
        <v>1</v>
      </c>
      <c r="S8953" t="s">
        <v>9277</v>
      </c>
      <c r="T8953" t="s">
        <v>3129</v>
      </c>
    </row>
    <row r="8954" spans="17:20">
      <c r="Q8954">
        <v>0.625694444444444</v>
      </c>
      <c r="R8954">
        <v>1</v>
      </c>
      <c r="S8954" t="s">
        <v>9278</v>
      </c>
      <c r="T8954" t="s">
        <v>3075</v>
      </c>
    </row>
    <row r="8955" spans="17:20">
      <c r="Q8955">
        <v>0.62571759259259296</v>
      </c>
      <c r="R8955">
        <v>1</v>
      </c>
      <c r="S8955" t="s">
        <v>9279</v>
      </c>
      <c r="T8955" t="s">
        <v>3075</v>
      </c>
    </row>
    <row r="8956" spans="17:20">
      <c r="Q8956">
        <v>0.62575231481481497</v>
      </c>
      <c r="R8956">
        <v>2</v>
      </c>
      <c r="S8956" t="s">
        <v>4022</v>
      </c>
      <c r="T8956" t="s">
        <v>3127</v>
      </c>
    </row>
    <row r="8957" spans="17:20">
      <c r="Q8957">
        <v>0.62579861111111101</v>
      </c>
      <c r="R8957">
        <v>2</v>
      </c>
      <c r="S8957" t="s">
        <v>9280</v>
      </c>
      <c r="T8957" t="s">
        <v>3085</v>
      </c>
    </row>
    <row r="8958" spans="17:20">
      <c r="Q8958">
        <v>0.62579861111111101</v>
      </c>
      <c r="R8958">
        <v>1</v>
      </c>
      <c r="S8958" t="s">
        <v>609</v>
      </c>
      <c r="T8958" t="s">
        <v>3129</v>
      </c>
    </row>
    <row r="8959" spans="17:20">
      <c r="Q8959">
        <v>0.62584490740740695</v>
      </c>
      <c r="R8959">
        <v>1</v>
      </c>
      <c r="S8959" t="s">
        <v>9281</v>
      </c>
      <c r="T8959" t="s">
        <v>3070</v>
      </c>
    </row>
    <row r="8960" spans="17:20">
      <c r="Q8960">
        <v>0.62589120370370399</v>
      </c>
      <c r="R8960">
        <v>1</v>
      </c>
      <c r="S8960" t="s">
        <v>2460</v>
      </c>
      <c r="T8960" t="s">
        <v>3086</v>
      </c>
    </row>
    <row r="8961" spans="17:20">
      <c r="Q8961">
        <v>0.625925925925926</v>
      </c>
      <c r="R8961">
        <v>1</v>
      </c>
      <c r="S8961" t="s">
        <v>8618</v>
      </c>
      <c r="T8961" t="s">
        <v>3074</v>
      </c>
    </row>
    <row r="8962" spans="17:20">
      <c r="Q8962">
        <v>0.62594907407407396</v>
      </c>
      <c r="R8962">
        <v>1</v>
      </c>
      <c r="S8962" t="s">
        <v>3304</v>
      </c>
      <c r="T8962" t="s">
        <v>3071</v>
      </c>
    </row>
    <row r="8963" spans="17:20">
      <c r="Q8963">
        <v>0.62597222222222204</v>
      </c>
      <c r="R8963">
        <v>1</v>
      </c>
      <c r="S8963" t="s">
        <v>9282</v>
      </c>
      <c r="T8963" t="s">
        <v>3129</v>
      </c>
    </row>
    <row r="8964" spans="17:20">
      <c r="Q8964">
        <v>0.62597222222222204</v>
      </c>
      <c r="R8964">
        <v>1</v>
      </c>
      <c r="S8964" t="s">
        <v>9283</v>
      </c>
      <c r="T8964" t="s">
        <v>3075</v>
      </c>
    </row>
    <row r="8965" spans="17:20">
      <c r="Q8965">
        <v>0.62598379629629597</v>
      </c>
      <c r="R8965">
        <v>1</v>
      </c>
      <c r="S8965" t="s">
        <v>9284</v>
      </c>
      <c r="T8965" t="s">
        <v>3075</v>
      </c>
    </row>
    <row r="8966" spans="17:20">
      <c r="Q8966">
        <v>0.62599537037037001</v>
      </c>
      <c r="R8966">
        <v>1</v>
      </c>
      <c r="S8966" t="s">
        <v>9285</v>
      </c>
      <c r="T8966" t="s">
        <v>3075</v>
      </c>
    </row>
    <row r="8967" spans="17:20">
      <c r="Q8967">
        <v>0.62599537037037001</v>
      </c>
      <c r="R8967">
        <v>1</v>
      </c>
      <c r="S8967" t="s">
        <v>9286</v>
      </c>
      <c r="T8967" t="s">
        <v>3074</v>
      </c>
    </row>
    <row r="8968" spans="17:20">
      <c r="Q8968">
        <v>0.62601851851851897</v>
      </c>
      <c r="R8968">
        <v>1</v>
      </c>
      <c r="S8968" t="s">
        <v>9287</v>
      </c>
      <c r="T8968" t="s">
        <v>3082</v>
      </c>
    </row>
    <row r="8969" spans="17:20">
      <c r="Q8969">
        <v>0.62608796296296299</v>
      </c>
      <c r="R8969">
        <v>1</v>
      </c>
      <c r="S8969" t="s">
        <v>9288</v>
      </c>
      <c r="T8969" t="s">
        <v>3081</v>
      </c>
    </row>
    <row r="8970" spans="17:20">
      <c r="Q8970">
        <v>0.62614583333333296</v>
      </c>
      <c r="R8970">
        <v>1</v>
      </c>
      <c r="S8970" t="s">
        <v>9289</v>
      </c>
      <c r="T8970" t="s">
        <v>3075</v>
      </c>
    </row>
    <row r="8971" spans="17:20">
      <c r="Q8971">
        <v>0.62618055555555596</v>
      </c>
      <c r="R8971">
        <v>1</v>
      </c>
      <c r="S8971" t="s">
        <v>3143</v>
      </c>
      <c r="T8971" t="s">
        <v>3074</v>
      </c>
    </row>
    <row r="8972" spans="17:20">
      <c r="Q8972">
        <v>0.62621527777777797</v>
      </c>
      <c r="R8972">
        <v>1</v>
      </c>
      <c r="S8972" t="s">
        <v>3324</v>
      </c>
      <c r="T8972" t="s">
        <v>3075</v>
      </c>
    </row>
    <row r="8973" spans="17:20">
      <c r="Q8973">
        <v>0.62624999999999997</v>
      </c>
      <c r="R8973">
        <v>4</v>
      </c>
      <c r="S8973" t="s">
        <v>9290</v>
      </c>
      <c r="T8973" t="s">
        <v>3075</v>
      </c>
    </row>
    <row r="8974" spans="17:20">
      <c r="Q8974">
        <v>0.62626157407407401</v>
      </c>
      <c r="R8974">
        <v>1</v>
      </c>
      <c r="S8974" t="s">
        <v>3568</v>
      </c>
      <c r="T8974" t="s">
        <v>3129</v>
      </c>
    </row>
    <row r="8975" spans="17:20">
      <c r="Q8975">
        <v>0.62627314814814805</v>
      </c>
      <c r="R8975">
        <v>1</v>
      </c>
      <c r="S8975" t="s">
        <v>9291</v>
      </c>
      <c r="T8975" t="s">
        <v>3071</v>
      </c>
    </row>
    <row r="8976" spans="17:20">
      <c r="Q8976">
        <v>0.62627314814814805</v>
      </c>
      <c r="R8976">
        <v>1</v>
      </c>
      <c r="S8976" t="s">
        <v>9292</v>
      </c>
      <c r="T8976" t="s">
        <v>3075</v>
      </c>
    </row>
    <row r="8977" spans="17:20">
      <c r="Q8977">
        <v>0.62629629629629602</v>
      </c>
      <c r="R8977">
        <v>1</v>
      </c>
      <c r="S8977" t="s">
        <v>3925</v>
      </c>
      <c r="T8977" t="s">
        <v>3086</v>
      </c>
    </row>
    <row r="8978" spans="17:20">
      <c r="Q8978">
        <v>0.62631944444444398</v>
      </c>
      <c r="R8978">
        <v>1</v>
      </c>
      <c r="S8978" t="s">
        <v>9293</v>
      </c>
      <c r="T8978" t="s">
        <v>3075</v>
      </c>
    </row>
    <row r="8979" spans="17:20">
      <c r="Q8979">
        <v>0.62633101851851802</v>
      </c>
      <c r="R8979">
        <v>1</v>
      </c>
      <c r="S8979" t="s">
        <v>4461</v>
      </c>
      <c r="T8979" t="s">
        <v>3077</v>
      </c>
    </row>
    <row r="8980" spans="17:20">
      <c r="Q8980">
        <v>0.62635416666666699</v>
      </c>
      <c r="R8980">
        <v>1</v>
      </c>
      <c r="S8980" t="s">
        <v>3609</v>
      </c>
      <c r="T8980" t="s">
        <v>3074</v>
      </c>
    </row>
    <row r="8981" spans="17:20">
      <c r="Q8981">
        <v>0.62635416666666699</v>
      </c>
      <c r="R8981">
        <v>1</v>
      </c>
      <c r="S8981" t="s">
        <v>4295</v>
      </c>
      <c r="T8981" t="s">
        <v>3075</v>
      </c>
    </row>
    <row r="8982" spans="17:20">
      <c r="Q8982">
        <v>0.62636574074074103</v>
      </c>
      <c r="R8982">
        <v>1</v>
      </c>
      <c r="S8982" t="s">
        <v>3566</v>
      </c>
      <c r="T8982" t="s">
        <v>3129</v>
      </c>
    </row>
    <row r="8983" spans="17:20">
      <c r="Q8983">
        <v>0.62638888888888899</v>
      </c>
      <c r="R8983">
        <v>1</v>
      </c>
      <c r="S8983" t="s">
        <v>9294</v>
      </c>
      <c r="T8983" t="s">
        <v>3075</v>
      </c>
    </row>
    <row r="8984" spans="17:20">
      <c r="Q8984">
        <v>0.62640046296296303</v>
      </c>
      <c r="R8984">
        <v>1</v>
      </c>
      <c r="S8984" t="s">
        <v>3364</v>
      </c>
      <c r="T8984" t="s">
        <v>3075</v>
      </c>
    </row>
    <row r="8985" spans="17:20">
      <c r="Q8985">
        <v>0.62641203703703696</v>
      </c>
      <c r="R8985">
        <v>1</v>
      </c>
      <c r="S8985" t="s">
        <v>9295</v>
      </c>
      <c r="T8985" t="s">
        <v>3074</v>
      </c>
    </row>
    <row r="8986" spans="17:20">
      <c r="Q8986">
        <v>0.62643518518518504</v>
      </c>
      <c r="R8986">
        <v>1</v>
      </c>
      <c r="S8986" t="s">
        <v>3299</v>
      </c>
      <c r="T8986" t="s">
        <v>3075</v>
      </c>
    </row>
    <row r="8987" spans="17:20">
      <c r="Q8987">
        <v>0.62645833333333301</v>
      </c>
      <c r="R8987">
        <v>4</v>
      </c>
      <c r="S8987" t="s">
        <v>9296</v>
      </c>
      <c r="T8987" t="s">
        <v>3075</v>
      </c>
    </row>
    <row r="8988" spans="17:20">
      <c r="Q8988">
        <v>0.62646990740740705</v>
      </c>
      <c r="R8988">
        <v>2</v>
      </c>
      <c r="S8988" t="s">
        <v>9297</v>
      </c>
      <c r="T8988" t="s">
        <v>3074</v>
      </c>
    </row>
    <row r="8989" spans="17:20">
      <c r="Q8989">
        <v>0.62648148148148197</v>
      </c>
      <c r="R8989">
        <v>1</v>
      </c>
      <c r="S8989" t="s">
        <v>9298</v>
      </c>
      <c r="T8989" t="s">
        <v>3075</v>
      </c>
    </row>
    <row r="8990" spans="17:20">
      <c r="Q8990">
        <v>0.62648148148148197</v>
      </c>
      <c r="R8990">
        <v>1</v>
      </c>
      <c r="S8990" t="s">
        <v>2562</v>
      </c>
      <c r="T8990" t="s">
        <v>3129</v>
      </c>
    </row>
    <row r="8991" spans="17:20">
      <c r="Q8991">
        <v>0.62649305555555601</v>
      </c>
      <c r="R8991">
        <v>2</v>
      </c>
      <c r="S8991" t="s">
        <v>9299</v>
      </c>
      <c r="T8991" t="s">
        <v>3075</v>
      </c>
    </row>
    <row r="8992" spans="17:20">
      <c r="Q8992">
        <v>0.62651620370370398</v>
      </c>
      <c r="R8992">
        <v>1</v>
      </c>
      <c r="S8992" t="s">
        <v>9300</v>
      </c>
      <c r="T8992" t="s">
        <v>3075</v>
      </c>
    </row>
    <row r="8993" spans="17:20">
      <c r="Q8993">
        <v>0.62653935185185206</v>
      </c>
      <c r="R8993">
        <v>1</v>
      </c>
      <c r="S8993" t="s">
        <v>9301</v>
      </c>
      <c r="T8993" t="s">
        <v>3075</v>
      </c>
    </row>
    <row r="8994" spans="17:20">
      <c r="Q8994">
        <v>0.62656250000000002</v>
      </c>
      <c r="R8994">
        <v>1</v>
      </c>
      <c r="S8994" t="s">
        <v>9302</v>
      </c>
      <c r="T8994" t="s">
        <v>3075</v>
      </c>
    </row>
    <row r="8995" spans="17:20">
      <c r="Q8995">
        <v>0.62659722222222203</v>
      </c>
      <c r="R8995">
        <v>1</v>
      </c>
      <c r="S8995" t="s">
        <v>4074</v>
      </c>
      <c r="T8995" t="s">
        <v>3071</v>
      </c>
    </row>
    <row r="8996" spans="17:20">
      <c r="Q8996">
        <v>0.62662037037036999</v>
      </c>
      <c r="R8996">
        <v>2</v>
      </c>
      <c r="S8996" t="s">
        <v>9303</v>
      </c>
      <c r="T8996" t="s">
        <v>3129</v>
      </c>
    </row>
    <row r="8997" spans="17:20">
      <c r="Q8997">
        <v>0.62663194444444403</v>
      </c>
      <c r="R8997">
        <v>1</v>
      </c>
      <c r="S8997" t="s">
        <v>9304</v>
      </c>
      <c r="T8997" t="s">
        <v>3075</v>
      </c>
    </row>
    <row r="8998" spans="17:20">
      <c r="Q8998">
        <v>0.626655092592593</v>
      </c>
      <c r="R8998">
        <v>1</v>
      </c>
      <c r="S8998" t="s">
        <v>3161</v>
      </c>
      <c r="T8998" t="s">
        <v>3075</v>
      </c>
    </row>
    <row r="8999" spans="17:20">
      <c r="Q8999">
        <v>0.62666666666666704</v>
      </c>
      <c r="R8999">
        <v>1</v>
      </c>
      <c r="S8999" t="s">
        <v>9305</v>
      </c>
      <c r="T8999" t="s">
        <v>3075</v>
      </c>
    </row>
    <row r="9000" spans="17:20">
      <c r="Q9000">
        <v>0.62667824074074097</v>
      </c>
      <c r="R9000">
        <v>1</v>
      </c>
      <c r="S9000" t="s">
        <v>9306</v>
      </c>
      <c r="T9000" t="s">
        <v>3093</v>
      </c>
    </row>
    <row r="9001" spans="17:20">
      <c r="Q9001">
        <v>0.626689814814815</v>
      </c>
      <c r="R9001">
        <v>1</v>
      </c>
      <c r="S9001" t="s">
        <v>9307</v>
      </c>
      <c r="T9001" t="s">
        <v>3075</v>
      </c>
    </row>
    <row r="9002" spans="17:20">
      <c r="Q9002">
        <v>0.62671296296296297</v>
      </c>
      <c r="R9002">
        <v>1</v>
      </c>
      <c r="S9002" t="s">
        <v>3464</v>
      </c>
      <c r="T9002" t="s">
        <v>3075</v>
      </c>
    </row>
    <row r="9003" spans="17:20">
      <c r="Q9003">
        <v>0.62674768518518498</v>
      </c>
      <c r="R9003">
        <v>2</v>
      </c>
      <c r="S9003" t="s">
        <v>9308</v>
      </c>
      <c r="T9003" t="s">
        <v>3071</v>
      </c>
    </row>
    <row r="9004" spans="17:20">
      <c r="Q9004">
        <v>0.62674768518518498</v>
      </c>
      <c r="R9004">
        <v>1</v>
      </c>
      <c r="S9004" t="s">
        <v>9309</v>
      </c>
      <c r="T9004" t="s">
        <v>3075</v>
      </c>
    </row>
    <row r="9005" spans="17:20">
      <c r="Q9005">
        <v>0.62677083333333306</v>
      </c>
      <c r="R9005">
        <v>1</v>
      </c>
      <c r="S9005" t="s">
        <v>3183</v>
      </c>
      <c r="T9005" t="s">
        <v>3071</v>
      </c>
    </row>
    <row r="9006" spans="17:20">
      <c r="Q9006">
        <v>0.62677083333333306</v>
      </c>
      <c r="R9006">
        <v>1</v>
      </c>
      <c r="S9006" t="s">
        <v>9310</v>
      </c>
      <c r="T9006" t="s">
        <v>3075</v>
      </c>
    </row>
    <row r="9007" spans="17:20">
      <c r="Q9007">
        <v>0.62679398148148102</v>
      </c>
      <c r="R9007">
        <v>4</v>
      </c>
      <c r="S9007" t="s">
        <v>2562</v>
      </c>
      <c r="T9007" t="s">
        <v>3075</v>
      </c>
    </row>
    <row r="9008" spans="17:20">
      <c r="Q9008">
        <v>0.62681712962962999</v>
      </c>
      <c r="R9008">
        <v>1</v>
      </c>
      <c r="S9008" t="s">
        <v>3349</v>
      </c>
      <c r="T9008" t="s">
        <v>3075</v>
      </c>
    </row>
    <row r="9009" spans="17:20">
      <c r="Q9009">
        <v>0.62684027777777795</v>
      </c>
      <c r="R9009">
        <v>2</v>
      </c>
      <c r="S9009" t="s">
        <v>2279</v>
      </c>
      <c r="T9009" t="s">
        <v>3129</v>
      </c>
    </row>
    <row r="9010" spans="17:20">
      <c r="Q9010">
        <v>0.62684027777777795</v>
      </c>
      <c r="R9010">
        <v>1</v>
      </c>
      <c r="S9010" t="s">
        <v>3264</v>
      </c>
      <c r="T9010" t="s">
        <v>3075</v>
      </c>
    </row>
    <row r="9011" spans="17:20">
      <c r="Q9011">
        <v>0.62685185185185199</v>
      </c>
      <c r="R9011">
        <v>1</v>
      </c>
      <c r="S9011" t="s">
        <v>9311</v>
      </c>
      <c r="T9011" t="s">
        <v>3075</v>
      </c>
    </row>
    <row r="9012" spans="17:20">
      <c r="Q9012">
        <v>0.62689814814814804</v>
      </c>
      <c r="R9012">
        <v>1</v>
      </c>
      <c r="S9012" t="s">
        <v>306</v>
      </c>
      <c r="T9012" t="s">
        <v>3071</v>
      </c>
    </row>
    <row r="9013" spans="17:20">
      <c r="Q9013">
        <v>0.62689814814814804</v>
      </c>
      <c r="R9013">
        <v>1</v>
      </c>
      <c r="S9013" t="s">
        <v>9312</v>
      </c>
      <c r="T9013" t="s">
        <v>3075</v>
      </c>
    </row>
    <row r="9014" spans="17:20">
      <c r="Q9014">
        <v>0.62699074074074101</v>
      </c>
      <c r="R9014">
        <v>1</v>
      </c>
      <c r="S9014" t="s">
        <v>4103</v>
      </c>
      <c r="T9014" t="s">
        <v>3071</v>
      </c>
    </row>
    <row r="9015" spans="17:20">
      <c r="Q9015">
        <v>0.62699074074074101</v>
      </c>
      <c r="R9015">
        <v>1</v>
      </c>
      <c r="S9015" t="s">
        <v>9313</v>
      </c>
      <c r="T9015" t="s">
        <v>3126</v>
      </c>
    </row>
    <row r="9016" spans="17:20">
      <c r="Q9016">
        <v>0.62701388888888898</v>
      </c>
      <c r="R9016">
        <v>2</v>
      </c>
      <c r="S9016" t="s">
        <v>9314</v>
      </c>
      <c r="T9016" t="s">
        <v>3079</v>
      </c>
    </row>
    <row r="9017" spans="17:20">
      <c r="Q9017">
        <v>0.62701388888888898</v>
      </c>
      <c r="R9017">
        <v>1</v>
      </c>
      <c r="S9017" t="s">
        <v>9315</v>
      </c>
      <c r="T9017" t="s">
        <v>3075</v>
      </c>
    </row>
    <row r="9018" spans="17:20">
      <c r="Q9018">
        <v>0.62703703703703695</v>
      </c>
      <c r="R9018">
        <v>1</v>
      </c>
      <c r="S9018" t="s">
        <v>3370</v>
      </c>
      <c r="T9018" t="s">
        <v>3075</v>
      </c>
    </row>
    <row r="9019" spans="17:20">
      <c r="Q9019">
        <v>0.627118055555556</v>
      </c>
      <c r="R9019">
        <v>2</v>
      </c>
      <c r="S9019" t="s">
        <v>9316</v>
      </c>
      <c r="T9019" t="s">
        <v>3075</v>
      </c>
    </row>
    <row r="9020" spans="17:20">
      <c r="Q9020">
        <v>0.62714120370370396</v>
      </c>
      <c r="R9020">
        <v>1</v>
      </c>
      <c r="S9020" t="s">
        <v>9317</v>
      </c>
      <c r="T9020" t="s">
        <v>3070</v>
      </c>
    </row>
    <row r="9021" spans="17:20">
      <c r="Q9021">
        <v>0.62716435185185204</v>
      </c>
      <c r="R9021">
        <v>1</v>
      </c>
      <c r="S9021" t="s">
        <v>3307</v>
      </c>
      <c r="T9021" t="s">
        <v>3073</v>
      </c>
    </row>
    <row r="9022" spans="17:20">
      <c r="Q9022">
        <v>0.62719907407407405</v>
      </c>
      <c r="R9022">
        <v>2</v>
      </c>
      <c r="S9022" t="s">
        <v>9318</v>
      </c>
      <c r="T9022" t="s">
        <v>3075</v>
      </c>
    </row>
    <row r="9023" spans="17:20">
      <c r="Q9023">
        <v>0.62729166666666702</v>
      </c>
      <c r="R9023">
        <v>1</v>
      </c>
      <c r="S9023" t="s">
        <v>3521</v>
      </c>
      <c r="T9023" t="s">
        <v>3075</v>
      </c>
    </row>
    <row r="9024" spans="17:20">
      <c r="Q9024">
        <v>0.627384259259259</v>
      </c>
      <c r="R9024">
        <v>1</v>
      </c>
      <c r="S9024" t="s">
        <v>1667</v>
      </c>
      <c r="T9024" t="s">
        <v>3075</v>
      </c>
    </row>
    <row r="9025" spans="17:20">
      <c r="Q9025">
        <v>0.62744212962962997</v>
      </c>
      <c r="R9025">
        <v>1</v>
      </c>
      <c r="S9025" t="s">
        <v>2012</v>
      </c>
      <c r="T9025" t="s">
        <v>3070</v>
      </c>
    </row>
    <row r="9026" spans="17:20">
      <c r="Q9026">
        <v>0.62745370370370401</v>
      </c>
      <c r="R9026">
        <v>1</v>
      </c>
      <c r="S9026" t="s">
        <v>4642</v>
      </c>
      <c r="T9026" t="s">
        <v>3126</v>
      </c>
    </row>
    <row r="9027" spans="17:20">
      <c r="Q9027">
        <v>0.62759259259259303</v>
      </c>
      <c r="R9027">
        <v>1</v>
      </c>
      <c r="S9027" t="s">
        <v>9319</v>
      </c>
      <c r="T9027" t="s">
        <v>3071</v>
      </c>
    </row>
    <row r="9028" spans="17:20">
      <c r="Q9028">
        <v>0.627615740740741</v>
      </c>
      <c r="R9028">
        <v>2</v>
      </c>
      <c r="S9028" t="s">
        <v>4448</v>
      </c>
      <c r="T9028" t="s">
        <v>3129</v>
      </c>
    </row>
    <row r="9029" spans="17:20">
      <c r="Q9029">
        <v>0.62763888888888897</v>
      </c>
      <c r="R9029">
        <v>1</v>
      </c>
      <c r="S9029" t="s">
        <v>3622</v>
      </c>
      <c r="T9029" t="s">
        <v>3071</v>
      </c>
    </row>
    <row r="9030" spans="17:20">
      <c r="Q9030">
        <v>0.62767361111111097</v>
      </c>
      <c r="R9030">
        <v>1</v>
      </c>
      <c r="S9030" t="s">
        <v>9320</v>
      </c>
      <c r="T9030" t="s">
        <v>3070</v>
      </c>
    </row>
    <row r="9031" spans="17:20">
      <c r="Q9031">
        <v>0.62769675925925905</v>
      </c>
      <c r="R9031">
        <v>2</v>
      </c>
      <c r="S9031" t="s">
        <v>941</v>
      </c>
      <c r="T9031" t="s">
        <v>3071</v>
      </c>
    </row>
    <row r="9032" spans="17:20">
      <c r="Q9032">
        <v>0.62771990740740702</v>
      </c>
      <c r="R9032">
        <v>1</v>
      </c>
      <c r="S9032" t="s">
        <v>3551</v>
      </c>
      <c r="T9032" t="s">
        <v>3074</v>
      </c>
    </row>
    <row r="9033" spans="17:20">
      <c r="Q9033">
        <v>0.6278125</v>
      </c>
      <c r="R9033">
        <v>1</v>
      </c>
      <c r="S9033" t="s">
        <v>3584</v>
      </c>
      <c r="T9033" t="s">
        <v>3074</v>
      </c>
    </row>
    <row r="9034" spans="17:20">
      <c r="Q9034">
        <v>0.627847222222222</v>
      </c>
      <c r="R9034">
        <v>4</v>
      </c>
      <c r="S9034" t="s">
        <v>3184</v>
      </c>
      <c r="T9034" t="s">
        <v>3075</v>
      </c>
    </row>
    <row r="9035" spans="17:20">
      <c r="Q9035">
        <v>0.62787037037036997</v>
      </c>
      <c r="R9035">
        <v>2</v>
      </c>
      <c r="S9035" t="s">
        <v>9321</v>
      </c>
      <c r="T9035" t="s">
        <v>3075</v>
      </c>
    </row>
    <row r="9036" spans="17:20">
      <c r="Q9036">
        <v>0.62789351851851805</v>
      </c>
      <c r="R9036">
        <v>1</v>
      </c>
      <c r="S9036" t="s">
        <v>9322</v>
      </c>
      <c r="T9036" t="s">
        <v>3075</v>
      </c>
    </row>
    <row r="9037" spans="17:20">
      <c r="Q9037">
        <v>0.62796296296296295</v>
      </c>
      <c r="R9037">
        <v>1</v>
      </c>
      <c r="S9037" t="s">
        <v>4441</v>
      </c>
      <c r="T9037" t="s">
        <v>3074</v>
      </c>
    </row>
    <row r="9038" spans="17:20">
      <c r="Q9038">
        <v>0.62799768518518495</v>
      </c>
      <c r="R9038">
        <v>1</v>
      </c>
      <c r="S9038" t="s">
        <v>9323</v>
      </c>
      <c r="T9038" t="s">
        <v>3075</v>
      </c>
    </row>
    <row r="9039" spans="17:20">
      <c r="Q9039">
        <v>0.62799768518518495</v>
      </c>
      <c r="R9039">
        <v>2</v>
      </c>
      <c r="S9039" t="s">
        <v>3326</v>
      </c>
      <c r="T9039" t="s">
        <v>3127</v>
      </c>
    </row>
    <row r="9040" spans="17:20">
      <c r="Q9040">
        <v>0.62800925925925899</v>
      </c>
      <c r="R9040">
        <v>2</v>
      </c>
      <c r="S9040" t="s">
        <v>9324</v>
      </c>
      <c r="T9040" t="s">
        <v>3074</v>
      </c>
    </row>
    <row r="9041" spans="17:20">
      <c r="Q9041">
        <v>0.62802083333333303</v>
      </c>
      <c r="R9041">
        <v>1</v>
      </c>
      <c r="S9041" t="s">
        <v>6965</v>
      </c>
      <c r="T9041" t="s">
        <v>3075</v>
      </c>
    </row>
    <row r="9042" spans="17:20">
      <c r="Q9042">
        <v>0.62803240740740696</v>
      </c>
      <c r="R9042">
        <v>1</v>
      </c>
      <c r="S9042" t="s">
        <v>6965</v>
      </c>
      <c r="T9042" t="s">
        <v>3075</v>
      </c>
    </row>
    <row r="9043" spans="17:20">
      <c r="Q9043">
        <v>0.62809027777777804</v>
      </c>
      <c r="R9043">
        <v>1</v>
      </c>
      <c r="S9043" t="s">
        <v>3506</v>
      </c>
      <c r="T9043" t="s">
        <v>3075</v>
      </c>
    </row>
    <row r="9044" spans="17:20">
      <c r="Q9044">
        <v>0.62813657407407397</v>
      </c>
      <c r="R9044">
        <v>2</v>
      </c>
      <c r="S9044" t="s">
        <v>9325</v>
      </c>
      <c r="T9044" t="s">
        <v>3082</v>
      </c>
    </row>
    <row r="9045" spans="17:20">
      <c r="Q9045">
        <v>0.62813657407407397</v>
      </c>
      <c r="R9045">
        <v>1</v>
      </c>
      <c r="S9045" t="s">
        <v>9326</v>
      </c>
      <c r="T9045" t="s">
        <v>3074</v>
      </c>
    </row>
    <row r="9046" spans="17:20">
      <c r="Q9046">
        <v>0.62834490740740701</v>
      </c>
      <c r="R9046">
        <v>1</v>
      </c>
      <c r="S9046" t="s">
        <v>9327</v>
      </c>
      <c r="T9046" t="s">
        <v>6317</v>
      </c>
    </row>
    <row r="9047" spans="17:20">
      <c r="Q9047">
        <v>0.62839120370370405</v>
      </c>
      <c r="R9047">
        <v>1</v>
      </c>
      <c r="S9047" t="s">
        <v>9328</v>
      </c>
      <c r="T9047" t="s">
        <v>3071</v>
      </c>
    </row>
    <row r="9048" spans="17:20">
      <c r="Q9048">
        <v>0.62844907407407402</v>
      </c>
      <c r="R9048">
        <v>1</v>
      </c>
      <c r="S9048" t="s">
        <v>558</v>
      </c>
      <c r="T9048" t="s">
        <v>3071</v>
      </c>
    </row>
    <row r="9049" spans="17:20">
      <c r="Q9049">
        <v>0.62846064814814795</v>
      </c>
      <c r="R9049">
        <v>1</v>
      </c>
      <c r="S9049" t="s">
        <v>3927</v>
      </c>
      <c r="T9049" t="s">
        <v>3074</v>
      </c>
    </row>
    <row r="9050" spans="17:20">
      <c r="Q9050">
        <v>0.628576388888889</v>
      </c>
      <c r="R9050">
        <v>1</v>
      </c>
      <c r="S9050" t="s">
        <v>9329</v>
      </c>
      <c r="T9050" t="s">
        <v>3071</v>
      </c>
    </row>
    <row r="9051" spans="17:20">
      <c r="Q9051">
        <v>0.62861111111111101</v>
      </c>
      <c r="R9051">
        <v>1</v>
      </c>
      <c r="S9051" t="s">
        <v>9330</v>
      </c>
      <c r="T9051" t="s">
        <v>3071</v>
      </c>
    </row>
    <row r="9052" spans="17:20">
      <c r="Q9052">
        <v>0.62866898148148198</v>
      </c>
      <c r="R9052">
        <v>1</v>
      </c>
      <c r="S9052" t="s">
        <v>1514</v>
      </c>
      <c r="T9052" t="s">
        <v>3071</v>
      </c>
    </row>
    <row r="9053" spans="17:20">
      <c r="Q9053">
        <v>0.62871527777777803</v>
      </c>
      <c r="R9053">
        <v>1</v>
      </c>
      <c r="S9053" t="s">
        <v>3920</v>
      </c>
      <c r="T9053" t="s">
        <v>3074</v>
      </c>
    </row>
    <row r="9054" spans="17:20">
      <c r="Q9054">
        <v>0.62871527777777803</v>
      </c>
      <c r="R9054">
        <v>1</v>
      </c>
      <c r="S9054" t="s">
        <v>9331</v>
      </c>
      <c r="T9054" t="s">
        <v>3071</v>
      </c>
    </row>
    <row r="9055" spans="17:20">
      <c r="Q9055">
        <v>0.62871527777777803</v>
      </c>
      <c r="R9055">
        <v>1</v>
      </c>
      <c r="S9055" t="s">
        <v>9332</v>
      </c>
      <c r="T9055" t="s">
        <v>3075</v>
      </c>
    </row>
    <row r="9056" spans="17:20">
      <c r="Q9056">
        <v>0.62873842592592599</v>
      </c>
      <c r="R9056">
        <v>1</v>
      </c>
      <c r="S9056" t="s">
        <v>9333</v>
      </c>
      <c r="T9056" t="s">
        <v>3070</v>
      </c>
    </row>
    <row r="9057" spans="17:20">
      <c r="Q9057">
        <v>0.62881944444444404</v>
      </c>
      <c r="R9057">
        <v>1</v>
      </c>
      <c r="S9057" t="s">
        <v>3387</v>
      </c>
      <c r="T9057" t="s">
        <v>3074</v>
      </c>
    </row>
    <row r="9058" spans="17:20">
      <c r="Q9058">
        <v>0.62884259259259301</v>
      </c>
      <c r="R9058">
        <v>1</v>
      </c>
      <c r="S9058" t="s">
        <v>3341</v>
      </c>
      <c r="T9058" t="s">
        <v>3071</v>
      </c>
    </row>
    <row r="9059" spans="17:20">
      <c r="Q9059">
        <v>0.62885416666666705</v>
      </c>
      <c r="R9059">
        <v>2</v>
      </c>
      <c r="S9059" t="s">
        <v>9334</v>
      </c>
      <c r="T9059" t="s">
        <v>3070</v>
      </c>
    </row>
    <row r="9060" spans="17:20">
      <c r="Q9060">
        <v>0.62890046296296298</v>
      </c>
      <c r="R9060">
        <v>1</v>
      </c>
      <c r="S9060" t="s">
        <v>9335</v>
      </c>
      <c r="T9060" t="s">
        <v>3070</v>
      </c>
    </row>
    <row r="9061" spans="17:20">
      <c r="Q9061">
        <v>0.62891203703703702</v>
      </c>
      <c r="R9061">
        <v>1</v>
      </c>
      <c r="S9061" t="s">
        <v>4459</v>
      </c>
      <c r="T9061" t="s">
        <v>3073</v>
      </c>
    </row>
    <row r="9062" spans="17:20">
      <c r="Q9062">
        <v>0.62893518518518499</v>
      </c>
      <c r="R9062">
        <v>2</v>
      </c>
      <c r="S9062" t="s">
        <v>4310</v>
      </c>
      <c r="T9062" t="s">
        <v>3127</v>
      </c>
    </row>
    <row r="9063" spans="17:20">
      <c r="Q9063">
        <v>0.62898148148148103</v>
      </c>
      <c r="R9063">
        <v>2</v>
      </c>
      <c r="S9063" t="s">
        <v>9336</v>
      </c>
      <c r="T9063" t="s">
        <v>3081</v>
      </c>
    </row>
    <row r="9064" spans="17:20">
      <c r="Q9064">
        <v>0.62900462962963</v>
      </c>
      <c r="R9064">
        <v>1</v>
      </c>
      <c r="S9064" t="s">
        <v>9337</v>
      </c>
      <c r="T9064" t="s">
        <v>3129</v>
      </c>
    </row>
    <row r="9065" spans="17:20">
      <c r="Q9065">
        <v>0.629039351851852</v>
      </c>
      <c r="R9065">
        <v>1</v>
      </c>
      <c r="S9065" t="s">
        <v>9338</v>
      </c>
      <c r="T9065" t="s">
        <v>3075</v>
      </c>
    </row>
    <row r="9066" spans="17:20">
      <c r="Q9066">
        <v>0.62905092592592604</v>
      </c>
      <c r="R9066">
        <v>1</v>
      </c>
      <c r="S9066" t="s">
        <v>9339</v>
      </c>
      <c r="T9066" t="s">
        <v>3129</v>
      </c>
    </row>
    <row r="9067" spans="17:20">
      <c r="Q9067">
        <v>0.62909722222222197</v>
      </c>
      <c r="R9067">
        <v>1</v>
      </c>
      <c r="S9067" t="s">
        <v>9340</v>
      </c>
      <c r="T9067" t="s">
        <v>3075</v>
      </c>
    </row>
    <row r="9068" spans="17:20">
      <c r="Q9068">
        <v>0.62910879629629601</v>
      </c>
      <c r="R9068">
        <v>1</v>
      </c>
      <c r="S9068" t="s">
        <v>9341</v>
      </c>
      <c r="T9068" t="s">
        <v>3075</v>
      </c>
    </row>
    <row r="9069" spans="17:20">
      <c r="Q9069">
        <v>0.62912037037037005</v>
      </c>
      <c r="R9069">
        <v>1</v>
      </c>
      <c r="S9069" t="s">
        <v>9342</v>
      </c>
      <c r="T9069" t="s">
        <v>3071</v>
      </c>
    </row>
    <row r="9070" spans="17:20">
      <c r="Q9070">
        <v>0.62914351851851802</v>
      </c>
      <c r="R9070">
        <v>4</v>
      </c>
      <c r="S9070" t="s">
        <v>9343</v>
      </c>
      <c r="T9070" t="s">
        <v>3075</v>
      </c>
    </row>
    <row r="9071" spans="17:20">
      <c r="Q9071">
        <v>0.62916666666666698</v>
      </c>
      <c r="R9071">
        <v>1</v>
      </c>
      <c r="S9071" t="s">
        <v>9344</v>
      </c>
      <c r="T9071" t="s">
        <v>3075</v>
      </c>
    </row>
    <row r="9072" spans="17:20">
      <c r="Q9072">
        <v>0.62917824074074102</v>
      </c>
      <c r="R9072">
        <v>2</v>
      </c>
      <c r="S9072" t="s">
        <v>2562</v>
      </c>
      <c r="T9072" t="s">
        <v>3072</v>
      </c>
    </row>
    <row r="9073" spans="17:20">
      <c r="Q9073">
        <v>0.62917824074074102</v>
      </c>
      <c r="R9073">
        <v>1</v>
      </c>
      <c r="S9073" t="s">
        <v>4064</v>
      </c>
      <c r="T9073" t="s">
        <v>3071</v>
      </c>
    </row>
    <row r="9074" spans="17:20">
      <c r="Q9074">
        <v>0.62918981481481495</v>
      </c>
      <c r="R9074">
        <v>1</v>
      </c>
      <c r="S9074" t="s">
        <v>9345</v>
      </c>
      <c r="T9074" t="s">
        <v>3075</v>
      </c>
    </row>
    <row r="9075" spans="17:20">
      <c r="Q9075">
        <v>0.62918981481481495</v>
      </c>
      <c r="R9075">
        <v>4</v>
      </c>
      <c r="S9075" t="s">
        <v>9346</v>
      </c>
      <c r="T9075" t="s">
        <v>3083</v>
      </c>
    </row>
    <row r="9076" spans="17:20">
      <c r="Q9076">
        <v>0.62920138888888899</v>
      </c>
      <c r="R9076">
        <v>1</v>
      </c>
      <c r="S9076" t="s">
        <v>9347</v>
      </c>
      <c r="T9076" t="s">
        <v>3075</v>
      </c>
    </row>
    <row r="9077" spans="17:20">
      <c r="Q9077">
        <v>0.62928240740740704</v>
      </c>
      <c r="R9077">
        <v>1</v>
      </c>
      <c r="S9077" t="s">
        <v>9348</v>
      </c>
      <c r="T9077" t="s">
        <v>3072</v>
      </c>
    </row>
    <row r="9078" spans="17:20">
      <c r="Q9078">
        <v>0.62929398148148197</v>
      </c>
      <c r="R9078">
        <v>1</v>
      </c>
      <c r="S9078" t="s">
        <v>9349</v>
      </c>
      <c r="T9078" t="s">
        <v>3127</v>
      </c>
    </row>
    <row r="9079" spans="17:20">
      <c r="Q9079">
        <v>0.62930555555555601</v>
      </c>
      <c r="R9079">
        <v>1</v>
      </c>
      <c r="S9079" t="s">
        <v>4561</v>
      </c>
      <c r="T9079" t="s">
        <v>3129</v>
      </c>
    </row>
    <row r="9080" spans="17:20">
      <c r="Q9080">
        <v>0.62931712962963005</v>
      </c>
      <c r="R9080">
        <v>1</v>
      </c>
      <c r="S9080" t="s">
        <v>9350</v>
      </c>
      <c r="T9080" t="s">
        <v>3070</v>
      </c>
    </row>
    <row r="9081" spans="17:20">
      <c r="Q9081">
        <v>0.62936342592592598</v>
      </c>
      <c r="R9081">
        <v>1</v>
      </c>
      <c r="S9081" t="s">
        <v>9351</v>
      </c>
      <c r="T9081" t="s">
        <v>3075</v>
      </c>
    </row>
    <row r="9082" spans="17:20">
      <c r="Q9082">
        <v>0.62939814814814798</v>
      </c>
      <c r="R9082">
        <v>1</v>
      </c>
      <c r="S9082" t="s">
        <v>3941</v>
      </c>
      <c r="T9082" t="s">
        <v>3129</v>
      </c>
    </row>
    <row r="9083" spans="17:20">
      <c r="Q9083">
        <v>0.62944444444444403</v>
      </c>
      <c r="R9083">
        <v>1</v>
      </c>
      <c r="S9083" t="s">
        <v>9352</v>
      </c>
      <c r="T9083" t="s">
        <v>3087</v>
      </c>
    </row>
    <row r="9084" spans="17:20">
      <c r="Q9084">
        <v>0.62944444444444403</v>
      </c>
      <c r="R9084">
        <v>1</v>
      </c>
      <c r="S9084" t="s">
        <v>9353</v>
      </c>
      <c r="T9084" t="s">
        <v>3075</v>
      </c>
    </row>
    <row r="9085" spans="17:20">
      <c r="Q9085">
        <v>0.62945601851851896</v>
      </c>
      <c r="R9085">
        <v>1</v>
      </c>
      <c r="S9085" t="s">
        <v>3624</v>
      </c>
      <c r="T9085" t="s">
        <v>3127</v>
      </c>
    </row>
    <row r="9086" spans="17:20">
      <c r="Q9086">
        <v>0.62946759259259299</v>
      </c>
      <c r="R9086">
        <v>1</v>
      </c>
      <c r="S9086" t="s">
        <v>4086</v>
      </c>
      <c r="T9086" t="s">
        <v>3071</v>
      </c>
    </row>
    <row r="9087" spans="17:20">
      <c r="Q9087">
        <v>0.629502314814815</v>
      </c>
      <c r="R9087">
        <v>2</v>
      </c>
      <c r="S9087" t="s">
        <v>250</v>
      </c>
      <c r="T9087" t="s">
        <v>3129</v>
      </c>
    </row>
    <row r="9088" spans="17:20">
      <c r="Q9088">
        <v>0.62951388888888904</v>
      </c>
      <c r="R9088">
        <v>1</v>
      </c>
      <c r="S9088" t="s">
        <v>9354</v>
      </c>
      <c r="T9088" t="s">
        <v>3075</v>
      </c>
    </row>
    <row r="9089" spans="17:20">
      <c r="Q9089">
        <v>0.62957175925925901</v>
      </c>
      <c r="R9089">
        <v>1</v>
      </c>
      <c r="S9089" t="s">
        <v>9355</v>
      </c>
      <c r="T9089" t="s">
        <v>3075</v>
      </c>
    </row>
    <row r="9090" spans="17:20">
      <c r="Q9090">
        <v>0.62958333333333305</v>
      </c>
      <c r="R9090">
        <v>1</v>
      </c>
      <c r="S9090" t="s">
        <v>238</v>
      </c>
      <c r="T9090" t="s">
        <v>3071</v>
      </c>
    </row>
    <row r="9091" spans="17:20">
      <c r="Q9091">
        <v>0.62962962962962998</v>
      </c>
      <c r="R9091">
        <v>1</v>
      </c>
      <c r="S9091" t="s">
        <v>9356</v>
      </c>
      <c r="T9091" t="s">
        <v>3074</v>
      </c>
    </row>
    <row r="9092" spans="17:20">
      <c r="Q9092">
        <v>0.62965277777777795</v>
      </c>
      <c r="R9092">
        <v>1</v>
      </c>
      <c r="S9092" t="s">
        <v>4459</v>
      </c>
      <c r="T9092" t="s">
        <v>3075</v>
      </c>
    </row>
    <row r="9093" spans="17:20">
      <c r="Q9093">
        <v>0.62965277777777795</v>
      </c>
      <c r="R9093">
        <v>1</v>
      </c>
      <c r="S9093" t="s">
        <v>3657</v>
      </c>
      <c r="T9093" t="s">
        <v>3073</v>
      </c>
    </row>
    <row r="9094" spans="17:20">
      <c r="Q9094">
        <v>0.62971064814814803</v>
      </c>
      <c r="R9094">
        <v>2</v>
      </c>
      <c r="S9094" t="s">
        <v>3566</v>
      </c>
      <c r="T9094" t="s">
        <v>3127</v>
      </c>
    </row>
    <row r="9095" spans="17:20">
      <c r="Q9095">
        <v>0.62972222222222196</v>
      </c>
      <c r="R9095">
        <v>1</v>
      </c>
      <c r="S9095" t="s">
        <v>9357</v>
      </c>
      <c r="T9095" t="s">
        <v>3071</v>
      </c>
    </row>
    <row r="9096" spans="17:20">
      <c r="Q9096">
        <v>0.62972222222222196</v>
      </c>
      <c r="R9096">
        <v>1</v>
      </c>
      <c r="S9096" t="s">
        <v>9358</v>
      </c>
      <c r="T9096" t="s">
        <v>3071</v>
      </c>
    </row>
    <row r="9097" spans="17:20">
      <c r="Q9097">
        <v>0.629733796296296</v>
      </c>
      <c r="R9097">
        <v>2</v>
      </c>
      <c r="S9097" t="s">
        <v>9359</v>
      </c>
      <c r="T9097" t="s">
        <v>3129</v>
      </c>
    </row>
    <row r="9098" spans="17:20">
      <c r="Q9098">
        <v>0.62975694444444397</v>
      </c>
      <c r="R9098">
        <v>1</v>
      </c>
      <c r="S9098" t="s">
        <v>9360</v>
      </c>
      <c r="T9098" t="s">
        <v>3075</v>
      </c>
    </row>
    <row r="9099" spans="17:20">
      <c r="Q9099">
        <v>0.629768518518519</v>
      </c>
      <c r="R9099">
        <v>1</v>
      </c>
      <c r="S9099" t="s">
        <v>9361</v>
      </c>
      <c r="T9099" t="s">
        <v>3071</v>
      </c>
    </row>
    <row r="9100" spans="17:20">
      <c r="Q9100">
        <v>0.629768518518519</v>
      </c>
      <c r="R9100">
        <v>1</v>
      </c>
      <c r="S9100" t="s">
        <v>3407</v>
      </c>
      <c r="T9100" t="s">
        <v>3075</v>
      </c>
    </row>
    <row r="9101" spans="17:20">
      <c r="Q9101">
        <v>0.62978009259259304</v>
      </c>
      <c r="R9101">
        <v>1</v>
      </c>
      <c r="S9101" t="s">
        <v>9362</v>
      </c>
      <c r="T9101" t="s">
        <v>3127</v>
      </c>
    </row>
    <row r="9102" spans="17:20">
      <c r="Q9102">
        <v>0.62979166666666697</v>
      </c>
      <c r="R9102">
        <v>1</v>
      </c>
      <c r="S9102" t="s">
        <v>9363</v>
      </c>
      <c r="T9102" t="s">
        <v>3075</v>
      </c>
    </row>
    <row r="9103" spans="17:20">
      <c r="Q9103">
        <v>0.62987268518518502</v>
      </c>
      <c r="R9103">
        <v>1</v>
      </c>
      <c r="S9103" t="s">
        <v>9364</v>
      </c>
      <c r="T9103" t="s">
        <v>3087</v>
      </c>
    </row>
    <row r="9104" spans="17:20">
      <c r="Q9104">
        <v>0.62989583333333299</v>
      </c>
      <c r="R9104">
        <v>1</v>
      </c>
      <c r="S9104" t="s">
        <v>9365</v>
      </c>
      <c r="T9104" t="s">
        <v>3087</v>
      </c>
    </row>
    <row r="9105" spans="17:20">
      <c r="Q9105">
        <v>0.62991898148148195</v>
      </c>
      <c r="R9105">
        <v>1</v>
      </c>
      <c r="S9105" t="s">
        <v>3785</v>
      </c>
      <c r="T9105" t="s">
        <v>3076</v>
      </c>
    </row>
    <row r="9106" spans="17:20">
      <c r="Q9106">
        <v>0.62995370370370396</v>
      </c>
      <c r="R9106">
        <v>1</v>
      </c>
      <c r="S9106" t="s">
        <v>4136</v>
      </c>
      <c r="T9106" t="s">
        <v>3071</v>
      </c>
    </row>
    <row r="9107" spans="17:20">
      <c r="Q9107">
        <v>0.629965277777778</v>
      </c>
      <c r="R9107">
        <v>1</v>
      </c>
      <c r="S9107" t="s">
        <v>9366</v>
      </c>
      <c r="T9107" t="s">
        <v>3075</v>
      </c>
    </row>
    <row r="9108" spans="17:20">
      <c r="Q9108">
        <v>0.629965277777778</v>
      </c>
      <c r="R9108">
        <v>1</v>
      </c>
      <c r="S9108" t="s">
        <v>9367</v>
      </c>
      <c r="T9108" t="s">
        <v>3129</v>
      </c>
    </row>
    <row r="9109" spans="17:20">
      <c r="Q9109">
        <v>0.63001157407407404</v>
      </c>
      <c r="R9109">
        <v>5</v>
      </c>
      <c r="S9109" t="s">
        <v>9368</v>
      </c>
      <c r="T9109" t="s">
        <v>3075</v>
      </c>
    </row>
    <row r="9110" spans="17:20">
      <c r="Q9110">
        <v>0.63002314814814797</v>
      </c>
      <c r="R9110">
        <v>1</v>
      </c>
      <c r="S9110" t="s">
        <v>3613</v>
      </c>
      <c r="T9110" t="s">
        <v>3074</v>
      </c>
    </row>
    <row r="9111" spans="17:20">
      <c r="Q9111">
        <v>0.63004629629629605</v>
      </c>
      <c r="R9111">
        <v>2</v>
      </c>
      <c r="S9111" t="s">
        <v>946</v>
      </c>
      <c r="T9111" t="s">
        <v>3127</v>
      </c>
    </row>
    <row r="9112" spans="17:20">
      <c r="Q9112">
        <v>0.63006944444444402</v>
      </c>
      <c r="R9112">
        <v>2</v>
      </c>
      <c r="S9112" t="s">
        <v>941</v>
      </c>
      <c r="T9112" t="s">
        <v>3076</v>
      </c>
    </row>
    <row r="9113" spans="17:20">
      <c r="Q9113">
        <v>0.63009259259259298</v>
      </c>
      <c r="R9113">
        <v>1</v>
      </c>
      <c r="S9113" t="s">
        <v>9369</v>
      </c>
      <c r="T9113" t="s">
        <v>3074</v>
      </c>
    </row>
    <row r="9114" spans="17:20">
      <c r="Q9114">
        <v>0.63009259259259298</v>
      </c>
      <c r="R9114">
        <v>1</v>
      </c>
      <c r="S9114" t="s">
        <v>3771</v>
      </c>
      <c r="T9114" t="s">
        <v>3075</v>
      </c>
    </row>
    <row r="9115" spans="17:20">
      <c r="Q9115">
        <v>0.63010416666666702</v>
      </c>
      <c r="R9115">
        <v>1</v>
      </c>
      <c r="S9115" t="s">
        <v>1590</v>
      </c>
      <c r="T9115" t="s">
        <v>3077</v>
      </c>
    </row>
    <row r="9116" spans="17:20">
      <c r="Q9116">
        <v>0.63010416666666702</v>
      </c>
      <c r="R9116">
        <v>1</v>
      </c>
      <c r="S9116" t="s">
        <v>3652</v>
      </c>
      <c r="T9116" t="s">
        <v>3075</v>
      </c>
    </row>
    <row r="9117" spans="17:20">
      <c r="Q9117">
        <v>0.63016203703703699</v>
      </c>
      <c r="R9117">
        <v>2</v>
      </c>
      <c r="S9117" t="s">
        <v>540</v>
      </c>
      <c r="T9117" t="s">
        <v>3072</v>
      </c>
    </row>
    <row r="9118" spans="17:20">
      <c r="Q9118">
        <v>0.63017361111111103</v>
      </c>
      <c r="R9118">
        <v>1</v>
      </c>
      <c r="S9118" t="s">
        <v>9370</v>
      </c>
      <c r="T9118" t="s">
        <v>3075</v>
      </c>
    </row>
    <row r="9119" spans="17:20">
      <c r="Q9119">
        <v>0.63027777777777805</v>
      </c>
      <c r="R9119">
        <v>1</v>
      </c>
      <c r="S9119" t="s">
        <v>9371</v>
      </c>
      <c r="T9119" t="s">
        <v>3072</v>
      </c>
    </row>
    <row r="9120" spans="17:20">
      <c r="Q9120">
        <v>0.63031250000000005</v>
      </c>
      <c r="R9120">
        <v>2</v>
      </c>
      <c r="S9120" t="s">
        <v>9372</v>
      </c>
      <c r="T9120" t="s">
        <v>3070</v>
      </c>
    </row>
    <row r="9121" spans="17:20">
      <c r="Q9121">
        <v>0.63031250000000005</v>
      </c>
      <c r="R9121">
        <v>2</v>
      </c>
      <c r="S9121" t="s">
        <v>3568</v>
      </c>
      <c r="T9121" t="s">
        <v>3127</v>
      </c>
    </row>
    <row r="9122" spans="17:20">
      <c r="Q9122">
        <v>0.63035879629629599</v>
      </c>
      <c r="R9122">
        <v>3</v>
      </c>
      <c r="S9122" t="s">
        <v>3913</v>
      </c>
      <c r="T9122" t="s">
        <v>3071</v>
      </c>
    </row>
    <row r="9123" spans="17:20">
      <c r="Q9123">
        <v>0.63037037037037003</v>
      </c>
      <c r="R9123">
        <v>1</v>
      </c>
      <c r="S9123" t="s">
        <v>9373</v>
      </c>
      <c r="T9123" t="s">
        <v>3070</v>
      </c>
    </row>
    <row r="9124" spans="17:20">
      <c r="Q9124">
        <v>0.63041666666666696</v>
      </c>
      <c r="R9124">
        <v>1</v>
      </c>
      <c r="S9124" t="s">
        <v>9374</v>
      </c>
      <c r="T9124" t="s">
        <v>3074</v>
      </c>
    </row>
    <row r="9125" spans="17:20">
      <c r="Q9125">
        <v>0.630428240740741</v>
      </c>
      <c r="R9125">
        <v>1</v>
      </c>
      <c r="S9125" t="s">
        <v>9375</v>
      </c>
      <c r="T9125" t="s">
        <v>3075</v>
      </c>
    </row>
    <row r="9126" spans="17:20">
      <c r="Q9126">
        <v>0.63043981481481504</v>
      </c>
      <c r="R9126">
        <v>1</v>
      </c>
      <c r="S9126" t="s">
        <v>9376</v>
      </c>
      <c r="T9126" t="s">
        <v>3072</v>
      </c>
    </row>
    <row r="9127" spans="17:20">
      <c r="Q9127">
        <v>0.63045138888888896</v>
      </c>
      <c r="R9127">
        <v>4</v>
      </c>
      <c r="S9127" t="s">
        <v>9377</v>
      </c>
      <c r="T9127" t="s">
        <v>3075</v>
      </c>
    </row>
    <row r="9128" spans="17:20">
      <c r="Q9128">
        <v>0.63047453703703704</v>
      </c>
      <c r="R9128">
        <v>1</v>
      </c>
      <c r="S9128" t="s">
        <v>9378</v>
      </c>
      <c r="T9128" t="s">
        <v>3075</v>
      </c>
    </row>
    <row r="9129" spans="17:20">
      <c r="Q9129">
        <v>0.63052083333333298</v>
      </c>
      <c r="R9129">
        <v>2</v>
      </c>
      <c r="S9129" t="s">
        <v>9379</v>
      </c>
      <c r="T9129" t="s">
        <v>3129</v>
      </c>
    </row>
    <row r="9130" spans="17:20">
      <c r="Q9130">
        <v>0.63054398148148105</v>
      </c>
      <c r="R9130">
        <v>1</v>
      </c>
      <c r="S9130" t="s">
        <v>9380</v>
      </c>
      <c r="T9130" t="s">
        <v>3127</v>
      </c>
    </row>
    <row r="9131" spans="17:20">
      <c r="Q9131">
        <v>0.63057870370370395</v>
      </c>
      <c r="R9131">
        <v>2</v>
      </c>
      <c r="S9131" t="s">
        <v>9381</v>
      </c>
      <c r="T9131" t="s">
        <v>3075</v>
      </c>
    </row>
    <row r="9132" spans="17:20">
      <c r="Q9132">
        <v>0.63063657407407403</v>
      </c>
      <c r="R9132">
        <v>3</v>
      </c>
      <c r="S9132" t="s">
        <v>9382</v>
      </c>
      <c r="T9132" t="s">
        <v>3075</v>
      </c>
    </row>
    <row r="9133" spans="17:20">
      <c r="Q9133">
        <v>0.630659722222222</v>
      </c>
      <c r="R9133">
        <v>1</v>
      </c>
      <c r="S9133" t="s">
        <v>9383</v>
      </c>
      <c r="T9133" t="s">
        <v>3075</v>
      </c>
    </row>
    <row r="9134" spans="17:20">
      <c r="Q9134">
        <v>0.63067129629629604</v>
      </c>
      <c r="R9134">
        <v>2</v>
      </c>
      <c r="S9134" t="s">
        <v>3499</v>
      </c>
      <c r="T9134" t="s">
        <v>3075</v>
      </c>
    </row>
    <row r="9135" spans="17:20">
      <c r="Q9135">
        <v>0.63068287037036996</v>
      </c>
      <c r="R9135">
        <v>1</v>
      </c>
      <c r="S9135" t="s">
        <v>4005</v>
      </c>
      <c r="T9135" t="s">
        <v>3074</v>
      </c>
    </row>
    <row r="9136" spans="17:20">
      <c r="Q9136">
        <v>0.63077546296296305</v>
      </c>
      <c r="R9136">
        <v>1</v>
      </c>
      <c r="S9136" t="s">
        <v>2213</v>
      </c>
      <c r="T9136" t="s">
        <v>3074</v>
      </c>
    </row>
    <row r="9137" spans="17:20">
      <c r="Q9137">
        <v>0.63077546296296305</v>
      </c>
      <c r="R9137">
        <v>1</v>
      </c>
      <c r="S9137" t="s">
        <v>767</v>
      </c>
      <c r="T9137" t="s">
        <v>3071</v>
      </c>
    </row>
    <row r="9138" spans="17:20">
      <c r="Q9138">
        <v>0.63079861111111102</v>
      </c>
      <c r="R9138">
        <v>1</v>
      </c>
      <c r="S9138" t="s">
        <v>9228</v>
      </c>
      <c r="T9138" t="s">
        <v>3073</v>
      </c>
    </row>
    <row r="9139" spans="17:20">
      <c r="Q9139">
        <v>0.63090277777777803</v>
      </c>
      <c r="R9139">
        <v>1</v>
      </c>
      <c r="S9139" t="s">
        <v>9384</v>
      </c>
      <c r="T9139" t="s">
        <v>3071</v>
      </c>
    </row>
    <row r="9140" spans="17:20">
      <c r="Q9140">
        <v>0.630925925925926</v>
      </c>
      <c r="R9140">
        <v>3</v>
      </c>
      <c r="S9140" t="s">
        <v>9385</v>
      </c>
      <c r="T9140" t="s">
        <v>3075</v>
      </c>
    </row>
    <row r="9141" spans="17:20">
      <c r="Q9141">
        <v>0.630925925925926</v>
      </c>
      <c r="R9141">
        <v>1</v>
      </c>
      <c r="S9141" t="s">
        <v>9386</v>
      </c>
      <c r="T9141" t="s">
        <v>3070</v>
      </c>
    </row>
    <row r="9142" spans="17:20">
      <c r="Q9142">
        <v>0.63098379629629597</v>
      </c>
      <c r="R9142">
        <v>2</v>
      </c>
      <c r="S9142" t="s">
        <v>9387</v>
      </c>
      <c r="T9142" t="s">
        <v>3075</v>
      </c>
    </row>
    <row r="9143" spans="17:20">
      <c r="Q9143">
        <v>0.63101851851851898</v>
      </c>
      <c r="R9143">
        <v>1</v>
      </c>
      <c r="S9143" t="s">
        <v>9388</v>
      </c>
      <c r="T9143" t="s">
        <v>3071</v>
      </c>
    </row>
    <row r="9144" spans="17:20">
      <c r="Q9144">
        <v>0.63104166666666694</v>
      </c>
      <c r="R9144">
        <v>1</v>
      </c>
      <c r="S9144" t="s">
        <v>4459</v>
      </c>
      <c r="T9144" t="s">
        <v>3074</v>
      </c>
    </row>
    <row r="9145" spans="17:20">
      <c r="Q9145">
        <v>0.63104166666666694</v>
      </c>
      <c r="R9145">
        <v>1</v>
      </c>
      <c r="S9145" t="s">
        <v>977</v>
      </c>
      <c r="T9145" t="s">
        <v>3127</v>
      </c>
    </row>
    <row r="9146" spans="17:20">
      <c r="Q9146">
        <v>0.63105324074074098</v>
      </c>
      <c r="R9146">
        <v>2</v>
      </c>
      <c r="S9146" t="s">
        <v>3494</v>
      </c>
      <c r="T9146" t="s">
        <v>3070</v>
      </c>
    </row>
    <row r="9147" spans="17:20">
      <c r="Q9147">
        <v>0.63106481481481502</v>
      </c>
      <c r="R9147">
        <v>1</v>
      </c>
      <c r="S9147" t="s">
        <v>3544</v>
      </c>
      <c r="T9147" t="s">
        <v>3071</v>
      </c>
    </row>
    <row r="9148" spans="17:20">
      <c r="Q9148">
        <v>0.63109953703703703</v>
      </c>
      <c r="R9148">
        <v>1</v>
      </c>
      <c r="S9148" t="s">
        <v>926</v>
      </c>
      <c r="T9148" t="s">
        <v>3070</v>
      </c>
    </row>
    <row r="9149" spans="17:20">
      <c r="Q9149">
        <v>0.63111111111111096</v>
      </c>
      <c r="R9149">
        <v>1</v>
      </c>
      <c r="S9149" t="s">
        <v>9389</v>
      </c>
      <c r="T9149" t="s">
        <v>3075</v>
      </c>
    </row>
    <row r="9150" spans="17:20">
      <c r="Q9150">
        <v>0.63111111111111096</v>
      </c>
      <c r="R9150">
        <v>1</v>
      </c>
      <c r="S9150" t="s">
        <v>174</v>
      </c>
      <c r="T9150" t="s">
        <v>3071</v>
      </c>
    </row>
    <row r="9151" spans="17:20">
      <c r="Q9151">
        <v>0.63111111111111096</v>
      </c>
      <c r="R9151">
        <v>1</v>
      </c>
      <c r="S9151" t="s">
        <v>9390</v>
      </c>
      <c r="T9151" t="s">
        <v>3075</v>
      </c>
    </row>
    <row r="9152" spans="17:20">
      <c r="Q9152">
        <v>0.631122685185185</v>
      </c>
      <c r="R9152">
        <v>1</v>
      </c>
      <c r="S9152" t="s">
        <v>9391</v>
      </c>
      <c r="T9152" t="s">
        <v>3070</v>
      </c>
    </row>
    <row r="9153" spans="17:20">
      <c r="Q9153">
        <v>0.63113425925925903</v>
      </c>
      <c r="R9153">
        <v>2</v>
      </c>
      <c r="S9153" t="s">
        <v>3274</v>
      </c>
      <c r="T9153" t="s">
        <v>3075</v>
      </c>
    </row>
    <row r="9154" spans="17:20">
      <c r="Q9154">
        <v>0.63114583333333296</v>
      </c>
      <c r="R9154">
        <v>1</v>
      </c>
      <c r="S9154" t="s">
        <v>9392</v>
      </c>
      <c r="T9154" t="s">
        <v>3075</v>
      </c>
    </row>
    <row r="9155" spans="17:20">
      <c r="Q9155">
        <v>0.631157407407407</v>
      </c>
      <c r="R9155">
        <v>1</v>
      </c>
      <c r="S9155" t="s">
        <v>9393</v>
      </c>
      <c r="T9155" t="s">
        <v>3075</v>
      </c>
    </row>
    <row r="9156" spans="17:20">
      <c r="Q9156">
        <v>0.63118055555555597</v>
      </c>
      <c r="R9156">
        <v>1</v>
      </c>
      <c r="S9156" t="s">
        <v>9394</v>
      </c>
      <c r="T9156" t="s">
        <v>3072</v>
      </c>
    </row>
    <row r="9157" spans="17:20">
      <c r="Q9157">
        <v>0.63118055555555597</v>
      </c>
      <c r="R9157">
        <v>1</v>
      </c>
      <c r="S9157" t="s">
        <v>9363</v>
      </c>
      <c r="T9157" t="s">
        <v>3129</v>
      </c>
    </row>
    <row r="9158" spans="17:20">
      <c r="Q9158">
        <v>0.63119212962963001</v>
      </c>
      <c r="R9158">
        <v>1</v>
      </c>
      <c r="S9158" t="s">
        <v>582</v>
      </c>
      <c r="T9158" t="s">
        <v>3071</v>
      </c>
    </row>
    <row r="9159" spans="17:20">
      <c r="Q9159">
        <v>0.63120370370370404</v>
      </c>
      <c r="R9159">
        <v>1</v>
      </c>
      <c r="S9159" t="s">
        <v>3311</v>
      </c>
      <c r="T9159" t="s">
        <v>3075</v>
      </c>
    </row>
    <row r="9160" spans="17:20">
      <c r="Q9160">
        <v>0.63123842592592605</v>
      </c>
      <c r="R9160">
        <v>1</v>
      </c>
      <c r="S9160" t="s">
        <v>9395</v>
      </c>
      <c r="T9160" t="s">
        <v>3075</v>
      </c>
    </row>
    <row r="9161" spans="17:20">
      <c r="Q9161">
        <v>0.63123842592592605</v>
      </c>
      <c r="R9161">
        <v>1</v>
      </c>
      <c r="S9161" t="s">
        <v>9396</v>
      </c>
      <c r="T9161" t="s">
        <v>3075</v>
      </c>
    </row>
    <row r="9162" spans="17:20">
      <c r="Q9162">
        <v>0.63123842592592605</v>
      </c>
      <c r="R9162">
        <v>1</v>
      </c>
      <c r="S9162" t="s">
        <v>3923</v>
      </c>
      <c r="T9162" t="s">
        <v>3127</v>
      </c>
    </row>
    <row r="9163" spans="17:20">
      <c r="Q9163">
        <v>0.63123842592592605</v>
      </c>
      <c r="R9163">
        <v>1</v>
      </c>
      <c r="S9163" t="s">
        <v>688</v>
      </c>
      <c r="T9163" t="s">
        <v>3075</v>
      </c>
    </row>
    <row r="9164" spans="17:20">
      <c r="Q9164">
        <v>0.63124999999999998</v>
      </c>
      <c r="R9164">
        <v>1</v>
      </c>
      <c r="S9164" t="s">
        <v>4145</v>
      </c>
      <c r="T9164" t="s">
        <v>3075</v>
      </c>
    </row>
    <row r="9165" spans="17:20">
      <c r="Q9165">
        <v>0.63127314814814794</v>
      </c>
      <c r="R9165">
        <v>1</v>
      </c>
      <c r="S9165" t="s">
        <v>9397</v>
      </c>
      <c r="T9165" t="s">
        <v>3075</v>
      </c>
    </row>
    <row r="9166" spans="17:20">
      <c r="Q9166">
        <v>0.63128472222222198</v>
      </c>
      <c r="R9166">
        <v>1</v>
      </c>
      <c r="S9166" t="s">
        <v>9398</v>
      </c>
      <c r="T9166" t="s">
        <v>3075</v>
      </c>
    </row>
    <row r="9167" spans="17:20">
      <c r="Q9167">
        <v>0.63130787037036995</v>
      </c>
      <c r="R9167">
        <v>1</v>
      </c>
      <c r="S9167" t="s">
        <v>9399</v>
      </c>
      <c r="T9167" t="s">
        <v>3075</v>
      </c>
    </row>
    <row r="9168" spans="17:20">
      <c r="Q9168">
        <v>0.63134259259259295</v>
      </c>
      <c r="R9168">
        <v>1</v>
      </c>
      <c r="S9168" t="s">
        <v>9400</v>
      </c>
      <c r="T9168" t="s">
        <v>3129</v>
      </c>
    </row>
    <row r="9169" spans="17:20">
      <c r="Q9169">
        <v>0.63145833333333301</v>
      </c>
      <c r="R9169">
        <v>1</v>
      </c>
      <c r="S9169" t="s">
        <v>9401</v>
      </c>
      <c r="T9169" t="s">
        <v>3075</v>
      </c>
    </row>
    <row r="9170" spans="17:20">
      <c r="Q9170">
        <v>0.63148148148148198</v>
      </c>
      <c r="R9170">
        <v>3</v>
      </c>
      <c r="S9170" t="s">
        <v>9402</v>
      </c>
      <c r="T9170" t="s">
        <v>3081</v>
      </c>
    </row>
    <row r="9171" spans="17:20">
      <c r="Q9171">
        <v>0.63151620370370398</v>
      </c>
      <c r="R9171">
        <v>1</v>
      </c>
      <c r="S9171" t="s">
        <v>9403</v>
      </c>
      <c r="T9171" t="s">
        <v>3129</v>
      </c>
    </row>
    <row r="9172" spans="17:20">
      <c r="Q9172">
        <v>0.63159722222222203</v>
      </c>
      <c r="R9172">
        <v>3</v>
      </c>
      <c r="S9172" t="s">
        <v>9404</v>
      </c>
      <c r="T9172" t="s">
        <v>3075</v>
      </c>
    </row>
    <row r="9173" spans="17:20">
      <c r="Q9173">
        <v>0.63159722222222203</v>
      </c>
      <c r="R9173">
        <v>1</v>
      </c>
      <c r="S9173" t="s">
        <v>3438</v>
      </c>
      <c r="T9173" t="s">
        <v>3074</v>
      </c>
    </row>
    <row r="9174" spans="17:20">
      <c r="Q9174">
        <v>0.631655092592593</v>
      </c>
      <c r="R9174">
        <v>1</v>
      </c>
      <c r="S9174" t="s">
        <v>9405</v>
      </c>
      <c r="T9174" t="s">
        <v>3075</v>
      </c>
    </row>
    <row r="9175" spans="17:20">
      <c r="Q9175">
        <v>0.631655092592593</v>
      </c>
      <c r="R9175">
        <v>1</v>
      </c>
      <c r="S9175" t="s">
        <v>4644</v>
      </c>
      <c r="T9175" t="s">
        <v>3075</v>
      </c>
    </row>
    <row r="9176" spans="17:20">
      <c r="Q9176">
        <v>0.63167824074074097</v>
      </c>
      <c r="R9176">
        <v>1</v>
      </c>
      <c r="S9176" t="s">
        <v>3551</v>
      </c>
      <c r="T9176" t="s">
        <v>3072</v>
      </c>
    </row>
    <row r="9177" spans="17:20">
      <c r="Q9177">
        <v>0.63170138888888905</v>
      </c>
      <c r="R9177">
        <v>1</v>
      </c>
      <c r="S9177" t="s">
        <v>2646</v>
      </c>
      <c r="T9177" t="s">
        <v>3071</v>
      </c>
    </row>
    <row r="9178" spans="17:20">
      <c r="Q9178">
        <v>0.63171296296296298</v>
      </c>
      <c r="R9178">
        <v>1</v>
      </c>
      <c r="S9178" t="s">
        <v>9406</v>
      </c>
      <c r="T9178" t="s">
        <v>3075</v>
      </c>
    </row>
    <row r="9179" spans="17:20">
      <c r="Q9179">
        <v>0.63174768518518498</v>
      </c>
      <c r="R9179">
        <v>1</v>
      </c>
      <c r="S9179" t="s">
        <v>9407</v>
      </c>
      <c r="T9179" t="s">
        <v>3070</v>
      </c>
    </row>
    <row r="9180" spans="17:20">
      <c r="Q9180">
        <v>0.63174768518518498</v>
      </c>
      <c r="R9180">
        <v>1</v>
      </c>
      <c r="S9180" t="s">
        <v>4030</v>
      </c>
      <c r="T9180" t="s">
        <v>3071</v>
      </c>
    </row>
    <row r="9181" spans="17:20">
      <c r="Q9181">
        <v>0.63180555555555595</v>
      </c>
      <c r="R9181">
        <v>2</v>
      </c>
      <c r="S9181" t="s">
        <v>9408</v>
      </c>
      <c r="T9181" t="s">
        <v>3075</v>
      </c>
    </row>
    <row r="9182" spans="17:20">
      <c r="Q9182">
        <v>0.63182870370370403</v>
      </c>
      <c r="R9182">
        <v>1</v>
      </c>
      <c r="S9182" t="s">
        <v>4148</v>
      </c>
      <c r="T9182" t="s">
        <v>3071</v>
      </c>
    </row>
    <row r="9183" spans="17:20">
      <c r="Q9183">
        <v>0.631851851851852</v>
      </c>
      <c r="R9183">
        <v>1</v>
      </c>
      <c r="S9183" t="s">
        <v>9409</v>
      </c>
      <c r="T9183" t="s">
        <v>3075</v>
      </c>
    </row>
    <row r="9184" spans="17:20">
      <c r="Q9184">
        <v>0.63186342592592604</v>
      </c>
      <c r="R9184">
        <v>2</v>
      </c>
      <c r="S9184" t="s">
        <v>9410</v>
      </c>
      <c r="T9184" t="s">
        <v>3071</v>
      </c>
    </row>
    <row r="9185" spans="17:20">
      <c r="Q9185">
        <v>0.631886574074074</v>
      </c>
      <c r="R9185">
        <v>1</v>
      </c>
      <c r="S9185" t="s">
        <v>3905</v>
      </c>
      <c r="T9185" t="s">
        <v>3074</v>
      </c>
    </row>
    <row r="9186" spans="17:20">
      <c r="Q9186">
        <v>0.63189814814814804</v>
      </c>
      <c r="R9186">
        <v>2</v>
      </c>
      <c r="S9186" t="s">
        <v>9411</v>
      </c>
      <c r="T9186" t="s">
        <v>3071</v>
      </c>
    </row>
    <row r="9187" spans="17:20">
      <c r="Q9187">
        <v>0.63190972222222197</v>
      </c>
      <c r="R9187">
        <v>1</v>
      </c>
      <c r="S9187" t="s">
        <v>9412</v>
      </c>
      <c r="T9187" t="s">
        <v>3084</v>
      </c>
    </row>
    <row r="9188" spans="17:20">
      <c r="Q9188">
        <v>0.63197916666666698</v>
      </c>
      <c r="R9188">
        <v>1</v>
      </c>
      <c r="S9188" t="s">
        <v>9413</v>
      </c>
      <c r="T9188" t="s">
        <v>3075</v>
      </c>
    </row>
    <row r="9189" spans="17:20">
      <c r="Q9189">
        <v>0.63202546296296302</v>
      </c>
      <c r="R9189">
        <v>1</v>
      </c>
      <c r="S9189" t="s">
        <v>3582</v>
      </c>
      <c r="T9189" t="s">
        <v>3071</v>
      </c>
    </row>
    <row r="9190" spans="17:20">
      <c r="Q9190">
        <v>0.63204861111111099</v>
      </c>
      <c r="R9190">
        <v>1</v>
      </c>
      <c r="S9190" t="s">
        <v>4183</v>
      </c>
      <c r="T9190" t="s">
        <v>3071</v>
      </c>
    </row>
    <row r="9191" spans="17:20">
      <c r="Q9191">
        <v>0.63209490740740704</v>
      </c>
      <c r="R9191">
        <v>1</v>
      </c>
      <c r="S9191" t="s">
        <v>9414</v>
      </c>
      <c r="T9191" t="s">
        <v>3127</v>
      </c>
    </row>
    <row r="9192" spans="17:20">
      <c r="Q9192">
        <v>0.63217592592592597</v>
      </c>
      <c r="R9192">
        <v>1</v>
      </c>
      <c r="S9192" t="s">
        <v>3532</v>
      </c>
      <c r="T9192" t="s">
        <v>3072</v>
      </c>
    </row>
    <row r="9193" spans="17:20">
      <c r="Q9193">
        <v>0.63217592592592597</v>
      </c>
      <c r="R9193">
        <v>2</v>
      </c>
      <c r="S9193" t="s">
        <v>4134</v>
      </c>
      <c r="T9193" t="s">
        <v>3071</v>
      </c>
    </row>
    <row r="9194" spans="17:20">
      <c r="Q9194">
        <v>0.63218750000000001</v>
      </c>
      <c r="R9194">
        <v>4</v>
      </c>
      <c r="S9194" t="s">
        <v>9415</v>
      </c>
      <c r="T9194" t="s">
        <v>3085</v>
      </c>
    </row>
    <row r="9195" spans="17:20">
      <c r="Q9195">
        <v>0.63223379629629595</v>
      </c>
      <c r="R9195">
        <v>1</v>
      </c>
      <c r="S9195" t="s">
        <v>4137</v>
      </c>
      <c r="T9195" t="s">
        <v>3071</v>
      </c>
    </row>
    <row r="9196" spans="17:20">
      <c r="Q9196">
        <v>0.63226851851851895</v>
      </c>
      <c r="R9196">
        <v>1</v>
      </c>
      <c r="S9196" t="s">
        <v>9416</v>
      </c>
      <c r="T9196" t="s">
        <v>3084</v>
      </c>
    </row>
    <row r="9197" spans="17:20">
      <c r="Q9197">
        <v>0.63229166666666703</v>
      </c>
      <c r="R9197">
        <v>3</v>
      </c>
      <c r="S9197" t="s">
        <v>9417</v>
      </c>
      <c r="T9197" t="s">
        <v>3129</v>
      </c>
    </row>
    <row r="9198" spans="17:20">
      <c r="Q9198">
        <v>0.632314814814815</v>
      </c>
      <c r="R9198">
        <v>1</v>
      </c>
      <c r="S9198" t="s">
        <v>3397</v>
      </c>
      <c r="T9198" t="s">
        <v>3071</v>
      </c>
    </row>
    <row r="9199" spans="17:20">
      <c r="Q9199">
        <v>0.63232638888888903</v>
      </c>
      <c r="R9199">
        <v>3</v>
      </c>
      <c r="S9199" t="s">
        <v>9418</v>
      </c>
      <c r="T9199" t="s">
        <v>3075</v>
      </c>
    </row>
    <row r="9200" spans="17:20">
      <c r="Q9200">
        <v>0.63233796296296296</v>
      </c>
      <c r="R9200">
        <v>1</v>
      </c>
      <c r="S9200" t="s">
        <v>9419</v>
      </c>
      <c r="T9200" t="s">
        <v>3075</v>
      </c>
    </row>
    <row r="9201" spans="17:20">
      <c r="Q9201">
        <v>0.63237268518518497</v>
      </c>
      <c r="R9201">
        <v>1</v>
      </c>
      <c r="S9201" t="s">
        <v>9420</v>
      </c>
      <c r="T9201" t="s">
        <v>3074</v>
      </c>
    </row>
    <row r="9202" spans="17:20">
      <c r="Q9202">
        <v>0.63238425925925901</v>
      </c>
      <c r="R9202">
        <v>1</v>
      </c>
      <c r="S9202" t="s">
        <v>9282</v>
      </c>
      <c r="T9202" t="s">
        <v>3074</v>
      </c>
    </row>
    <row r="9203" spans="17:20">
      <c r="Q9203">
        <v>0.63240740740740697</v>
      </c>
      <c r="R9203">
        <v>1</v>
      </c>
      <c r="S9203" t="s">
        <v>9421</v>
      </c>
      <c r="T9203" t="s">
        <v>3075</v>
      </c>
    </row>
    <row r="9204" spans="17:20">
      <c r="Q9204">
        <v>0.63245370370370402</v>
      </c>
      <c r="R9204">
        <v>1</v>
      </c>
      <c r="S9204" t="s">
        <v>9422</v>
      </c>
      <c r="T9204" t="s">
        <v>3089</v>
      </c>
    </row>
    <row r="9205" spans="17:20">
      <c r="Q9205">
        <v>0.63249999999999995</v>
      </c>
      <c r="R9205">
        <v>1</v>
      </c>
      <c r="S9205" t="s">
        <v>9423</v>
      </c>
      <c r="T9205" t="s">
        <v>3075</v>
      </c>
    </row>
    <row r="9206" spans="17:20">
      <c r="Q9206">
        <v>0.63249999999999995</v>
      </c>
      <c r="R9206">
        <v>1</v>
      </c>
      <c r="S9206" t="s">
        <v>3682</v>
      </c>
      <c r="T9206" t="s">
        <v>3076</v>
      </c>
    </row>
    <row r="9207" spans="17:20">
      <c r="Q9207">
        <v>0.63262731481481504</v>
      </c>
      <c r="R9207">
        <v>1</v>
      </c>
      <c r="S9207" t="s">
        <v>9424</v>
      </c>
      <c r="T9207" t="s">
        <v>3070</v>
      </c>
    </row>
    <row r="9208" spans="17:20">
      <c r="Q9208">
        <v>0.63267361111111098</v>
      </c>
      <c r="R9208">
        <v>1</v>
      </c>
      <c r="S9208" t="s">
        <v>332</v>
      </c>
      <c r="T9208" t="s">
        <v>3075</v>
      </c>
    </row>
    <row r="9209" spans="17:20">
      <c r="Q9209">
        <v>0.63271990740740702</v>
      </c>
      <c r="R9209">
        <v>2</v>
      </c>
      <c r="S9209" t="s">
        <v>9425</v>
      </c>
      <c r="T9209" t="s">
        <v>3070</v>
      </c>
    </row>
    <row r="9210" spans="17:20">
      <c r="Q9210">
        <v>0.63273148148148195</v>
      </c>
      <c r="R9210">
        <v>1</v>
      </c>
      <c r="S9210" t="s">
        <v>9426</v>
      </c>
      <c r="T9210" t="s">
        <v>3075</v>
      </c>
    </row>
    <row r="9211" spans="17:20">
      <c r="Q9211">
        <v>0.63274305555555599</v>
      </c>
      <c r="R9211">
        <v>2</v>
      </c>
      <c r="S9211" t="s">
        <v>9427</v>
      </c>
      <c r="T9211" t="s">
        <v>3070</v>
      </c>
    </row>
    <row r="9212" spans="17:20">
      <c r="Q9212">
        <v>0.63277777777777799</v>
      </c>
      <c r="R9212">
        <v>1</v>
      </c>
      <c r="S9212" t="s">
        <v>9428</v>
      </c>
      <c r="T9212" t="s">
        <v>3089</v>
      </c>
    </row>
    <row r="9213" spans="17:20">
      <c r="Q9213">
        <v>0.63278935185185203</v>
      </c>
      <c r="R9213">
        <v>1</v>
      </c>
      <c r="S9213" t="s">
        <v>622</v>
      </c>
      <c r="T9213" t="s">
        <v>3127</v>
      </c>
    </row>
    <row r="9214" spans="17:20">
      <c r="Q9214">
        <v>0.63280092592592596</v>
      </c>
      <c r="R9214">
        <v>1</v>
      </c>
      <c r="S9214" t="s">
        <v>3234</v>
      </c>
      <c r="T9214" t="s">
        <v>3074</v>
      </c>
    </row>
    <row r="9215" spans="17:20">
      <c r="Q9215">
        <v>0.63280092592592596</v>
      </c>
      <c r="R9215">
        <v>1</v>
      </c>
      <c r="S9215" t="s">
        <v>3204</v>
      </c>
      <c r="T9215" t="s">
        <v>3129</v>
      </c>
    </row>
    <row r="9216" spans="17:20">
      <c r="Q9216">
        <v>0.63284722222222201</v>
      </c>
      <c r="R9216">
        <v>4</v>
      </c>
      <c r="S9216" t="s">
        <v>9429</v>
      </c>
      <c r="T9216" t="s">
        <v>3075</v>
      </c>
    </row>
    <row r="9217" spans="17:20">
      <c r="Q9217">
        <v>0.63290509259259298</v>
      </c>
      <c r="R9217">
        <v>1</v>
      </c>
      <c r="S9217" t="s">
        <v>3601</v>
      </c>
      <c r="T9217" t="s">
        <v>3074</v>
      </c>
    </row>
    <row r="9218" spans="17:20">
      <c r="Q9218">
        <v>0.63295138888888902</v>
      </c>
      <c r="R9218">
        <v>1</v>
      </c>
      <c r="S9218" t="s">
        <v>9430</v>
      </c>
      <c r="T9218" t="s">
        <v>3072</v>
      </c>
    </row>
    <row r="9219" spans="17:20">
      <c r="Q9219">
        <v>0.63299768518518496</v>
      </c>
      <c r="R9219">
        <v>1</v>
      </c>
      <c r="S9219" t="s">
        <v>3932</v>
      </c>
      <c r="T9219" t="s">
        <v>3071</v>
      </c>
    </row>
    <row r="9220" spans="17:20">
      <c r="Q9220">
        <v>0.633078703703704</v>
      </c>
      <c r="R9220">
        <v>1</v>
      </c>
      <c r="S9220" t="s">
        <v>2474</v>
      </c>
      <c r="T9220" t="s">
        <v>3129</v>
      </c>
    </row>
    <row r="9221" spans="17:20">
      <c r="Q9221">
        <v>0.63309027777777804</v>
      </c>
      <c r="R9221">
        <v>1</v>
      </c>
      <c r="S9221" t="s">
        <v>9431</v>
      </c>
      <c r="T9221" t="s">
        <v>3074</v>
      </c>
    </row>
    <row r="9222" spans="17:20">
      <c r="Q9222">
        <v>0.63309027777777804</v>
      </c>
      <c r="R9222">
        <v>2</v>
      </c>
      <c r="S9222" t="s">
        <v>1114</v>
      </c>
      <c r="T9222" t="s">
        <v>3071</v>
      </c>
    </row>
    <row r="9223" spans="17:20">
      <c r="Q9223">
        <v>0.63310185185185197</v>
      </c>
      <c r="R9223">
        <v>1</v>
      </c>
      <c r="S9223" t="s">
        <v>3930</v>
      </c>
      <c r="T9223" t="s">
        <v>3074</v>
      </c>
    </row>
    <row r="9224" spans="17:20">
      <c r="Q9224">
        <v>0.63326388888888896</v>
      </c>
      <c r="R9224">
        <v>1</v>
      </c>
      <c r="S9224" t="s">
        <v>2562</v>
      </c>
      <c r="T9224" t="s">
        <v>3129</v>
      </c>
    </row>
    <row r="9225" spans="17:20">
      <c r="Q9225">
        <v>0.63333333333333297</v>
      </c>
      <c r="R9225">
        <v>2</v>
      </c>
      <c r="S9225" t="s">
        <v>9432</v>
      </c>
      <c r="T9225" t="s">
        <v>3071</v>
      </c>
    </row>
    <row r="9226" spans="17:20">
      <c r="Q9226">
        <v>0.63339120370370405</v>
      </c>
      <c r="R9226">
        <v>1</v>
      </c>
      <c r="S9226" t="s">
        <v>287</v>
      </c>
      <c r="T9226" t="s">
        <v>3072</v>
      </c>
    </row>
    <row r="9227" spans="17:20">
      <c r="Q9227">
        <v>0.63341435185185202</v>
      </c>
      <c r="R9227">
        <v>4</v>
      </c>
      <c r="S9227" t="s">
        <v>2562</v>
      </c>
      <c r="T9227" t="s">
        <v>3075</v>
      </c>
    </row>
    <row r="9228" spans="17:20">
      <c r="Q9228">
        <v>0.63342592592592595</v>
      </c>
      <c r="R9228">
        <v>1</v>
      </c>
      <c r="S9228" t="s">
        <v>3180</v>
      </c>
      <c r="T9228" t="s">
        <v>3071</v>
      </c>
    </row>
    <row r="9229" spans="17:20">
      <c r="Q9229">
        <v>0.63343749999999999</v>
      </c>
      <c r="R9229">
        <v>1</v>
      </c>
      <c r="S9229" t="s">
        <v>9433</v>
      </c>
      <c r="T9229" t="s">
        <v>3075</v>
      </c>
    </row>
    <row r="9230" spans="17:20">
      <c r="Q9230">
        <v>0.63359953703703698</v>
      </c>
      <c r="R9230">
        <v>1</v>
      </c>
      <c r="S9230" t="s">
        <v>9434</v>
      </c>
      <c r="T9230" t="s">
        <v>3084</v>
      </c>
    </row>
    <row r="9231" spans="17:20">
      <c r="Q9231">
        <v>0.63359953703703698</v>
      </c>
      <c r="R9231">
        <v>1</v>
      </c>
      <c r="S9231" t="s">
        <v>9435</v>
      </c>
      <c r="T9231" t="s">
        <v>3071</v>
      </c>
    </row>
    <row r="9232" spans="17:20">
      <c r="Q9232">
        <v>0.63361111111111101</v>
      </c>
      <c r="R9232">
        <v>1</v>
      </c>
      <c r="S9232" t="s">
        <v>9436</v>
      </c>
      <c r="T9232" t="s">
        <v>3074</v>
      </c>
    </row>
    <row r="9233" spans="17:20">
      <c r="Q9233">
        <v>0.63362268518518505</v>
      </c>
      <c r="R9233">
        <v>1</v>
      </c>
      <c r="S9233" t="s">
        <v>9437</v>
      </c>
      <c r="T9233" t="s">
        <v>3075</v>
      </c>
    </row>
    <row r="9234" spans="17:20">
      <c r="Q9234">
        <v>0.63370370370370399</v>
      </c>
      <c r="R9234">
        <v>1</v>
      </c>
      <c r="S9234" t="s">
        <v>9438</v>
      </c>
      <c r="T9234" t="s">
        <v>3075</v>
      </c>
    </row>
    <row r="9235" spans="17:20">
      <c r="Q9235">
        <v>0.63376157407407396</v>
      </c>
      <c r="R9235">
        <v>1</v>
      </c>
      <c r="S9235" t="s">
        <v>3439</v>
      </c>
      <c r="T9235" t="s">
        <v>3086</v>
      </c>
    </row>
    <row r="9236" spans="17:20">
      <c r="Q9236">
        <v>0.63392361111111095</v>
      </c>
      <c r="R9236">
        <v>1</v>
      </c>
      <c r="S9236" t="s">
        <v>9047</v>
      </c>
      <c r="T9236" t="s">
        <v>3127</v>
      </c>
    </row>
    <row r="9237" spans="17:20">
      <c r="Q9237">
        <v>0.63395833333333296</v>
      </c>
      <c r="R9237">
        <v>2</v>
      </c>
      <c r="S9237" t="s">
        <v>3800</v>
      </c>
      <c r="T9237" t="s">
        <v>3072</v>
      </c>
    </row>
    <row r="9238" spans="17:20">
      <c r="Q9238">
        <v>0.63400462962963</v>
      </c>
      <c r="R9238">
        <v>1</v>
      </c>
      <c r="S9238" t="s">
        <v>9439</v>
      </c>
      <c r="T9238" t="s">
        <v>3084</v>
      </c>
    </row>
    <row r="9239" spans="17:20">
      <c r="Q9239">
        <v>0.63415509259259295</v>
      </c>
      <c r="R9239">
        <v>1</v>
      </c>
      <c r="S9239" t="s">
        <v>9440</v>
      </c>
      <c r="T9239" t="s">
        <v>3129</v>
      </c>
    </row>
    <row r="9240" spans="17:20">
      <c r="Q9240">
        <v>0.634236111111111</v>
      </c>
      <c r="R9240">
        <v>1</v>
      </c>
      <c r="S9240" t="s">
        <v>9441</v>
      </c>
      <c r="T9240" t="s">
        <v>3071</v>
      </c>
    </row>
    <row r="9241" spans="17:20">
      <c r="Q9241">
        <v>0.63425925925925897</v>
      </c>
      <c r="R9241">
        <v>1</v>
      </c>
      <c r="S9241" t="s">
        <v>9442</v>
      </c>
      <c r="T9241" t="s">
        <v>3070</v>
      </c>
    </row>
    <row r="9242" spans="17:20">
      <c r="Q9242">
        <v>0.63429398148148197</v>
      </c>
      <c r="R9242">
        <v>1</v>
      </c>
      <c r="S9242" t="s">
        <v>9443</v>
      </c>
      <c r="T9242" t="s">
        <v>3072</v>
      </c>
    </row>
    <row r="9243" spans="17:20">
      <c r="Q9243">
        <v>0.63435185185185206</v>
      </c>
      <c r="R9243">
        <v>1</v>
      </c>
      <c r="S9243" t="s">
        <v>9444</v>
      </c>
      <c r="T9243" t="s">
        <v>3071</v>
      </c>
    </row>
    <row r="9244" spans="17:20">
      <c r="Q9244">
        <v>0.63436342592592598</v>
      </c>
      <c r="R9244">
        <v>1</v>
      </c>
      <c r="S9244" t="s">
        <v>9445</v>
      </c>
      <c r="T9244" t="s">
        <v>3074</v>
      </c>
    </row>
    <row r="9245" spans="17:20">
      <c r="Q9245">
        <v>0.63442129629629596</v>
      </c>
      <c r="R9245">
        <v>1</v>
      </c>
      <c r="S9245" t="s">
        <v>2562</v>
      </c>
      <c r="T9245" t="s">
        <v>3129</v>
      </c>
    </row>
    <row r="9246" spans="17:20">
      <c r="Q9246">
        <v>0.63443287037036999</v>
      </c>
      <c r="R9246">
        <v>1</v>
      </c>
      <c r="S9246" t="s">
        <v>9446</v>
      </c>
      <c r="T9246" t="s">
        <v>3127</v>
      </c>
    </row>
    <row r="9247" spans="17:20">
      <c r="Q9247">
        <v>0.63444444444444403</v>
      </c>
      <c r="R9247">
        <v>1</v>
      </c>
      <c r="S9247" t="s">
        <v>4556</v>
      </c>
      <c r="T9247" t="s">
        <v>3074</v>
      </c>
    </row>
    <row r="9248" spans="17:20">
      <c r="Q9248">
        <v>0.634502314814815</v>
      </c>
      <c r="R9248">
        <v>2</v>
      </c>
      <c r="S9248" t="s">
        <v>946</v>
      </c>
      <c r="T9248" t="s">
        <v>3086</v>
      </c>
    </row>
    <row r="9249" spans="17:20">
      <c r="Q9249">
        <v>0.63456018518518498</v>
      </c>
      <c r="R9249">
        <v>1</v>
      </c>
      <c r="S9249" t="s">
        <v>592</v>
      </c>
      <c r="T9249" t="s">
        <v>3086</v>
      </c>
    </row>
    <row r="9250" spans="17:20">
      <c r="Q9250">
        <v>0.63457175925925902</v>
      </c>
      <c r="R9250">
        <v>2</v>
      </c>
      <c r="S9250" t="s">
        <v>9447</v>
      </c>
      <c r="T9250" t="s">
        <v>3071</v>
      </c>
    </row>
    <row r="9251" spans="17:20">
      <c r="Q9251">
        <v>0.63457175925925902</v>
      </c>
      <c r="R9251">
        <v>1</v>
      </c>
      <c r="S9251" t="s">
        <v>5413</v>
      </c>
      <c r="T9251" t="s">
        <v>3129</v>
      </c>
    </row>
    <row r="9252" spans="17:20">
      <c r="Q9252">
        <v>0.63467592592592603</v>
      </c>
      <c r="R9252">
        <v>1</v>
      </c>
      <c r="S9252" t="s">
        <v>9448</v>
      </c>
      <c r="T9252" t="s">
        <v>3089</v>
      </c>
    </row>
    <row r="9253" spans="17:20">
      <c r="Q9253">
        <v>0.63472222222222197</v>
      </c>
      <c r="R9253">
        <v>1</v>
      </c>
      <c r="S9253" t="s">
        <v>9449</v>
      </c>
      <c r="T9253" t="s">
        <v>3089</v>
      </c>
    </row>
    <row r="9254" spans="17:20">
      <c r="Q9254">
        <v>0.63479166666666698</v>
      </c>
      <c r="R9254">
        <v>1</v>
      </c>
      <c r="S9254" t="s">
        <v>9450</v>
      </c>
      <c r="T9254" t="s">
        <v>3129</v>
      </c>
    </row>
    <row r="9255" spans="17:20">
      <c r="Q9255">
        <v>0.63480324074074101</v>
      </c>
      <c r="R9255">
        <v>1</v>
      </c>
      <c r="S9255" t="s">
        <v>9451</v>
      </c>
      <c r="T9255" t="s">
        <v>3070</v>
      </c>
    </row>
    <row r="9256" spans="17:20">
      <c r="Q9256">
        <v>0.63482638888888898</v>
      </c>
      <c r="R9256">
        <v>1</v>
      </c>
      <c r="S9256" t="s">
        <v>9452</v>
      </c>
      <c r="T9256" t="s">
        <v>3075</v>
      </c>
    </row>
    <row r="9257" spans="17:20">
      <c r="Q9257">
        <v>0.63491898148148196</v>
      </c>
      <c r="R9257">
        <v>1</v>
      </c>
      <c r="S9257" t="s">
        <v>9453</v>
      </c>
      <c r="T9257" t="s">
        <v>3075</v>
      </c>
    </row>
    <row r="9258" spans="17:20">
      <c r="Q9258">
        <v>0.634930555555556</v>
      </c>
      <c r="R9258">
        <v>1</v>
      </c>
      <c r="S9258" t="s">
        <v>8923</v>
      </c>
      <c r="T9258" t="s">
        <v>3086</v>
      </c>
    </row>
    <row r="9259" spans="17:20">
      <c r="Q9259">
        <v>0.63501157407407405</v>
      </c>
      <c r="R9259">
        <v>1</v>
      </c>
      <c r="S9259" t="s">
        <v>9454</v>
      </c>
      <c r="T9259" t="s">
        <v>3070</v>
      </c>
    </row>
    <row r="9260" spans="17:20">
      <c r="Q9260">
        <v>0.63501157407407405</v>
      </c>
      <c r="R9260">
        <v>1</v>
      </c>
      <c r="S9260" t="s">
        <v>3936</v>
      </c>
      <c r="T9260" t="s">
        <v>3074</v>
      </c>
    </row>
    <row r="9261" spans="17:20">
      <c r="Q9261">
        <v>0.63503472222222201</v>
      </c>
      <c r="R9261">
        <v>1</v>
      </c>
      <c r="S9261" t="s">
        <v>9455</v>
      </c>
      <c r="T9261" t="s">
        <v>3129</v>
      </c>
    </row>
    <row r="9262" spans="17:20">
      <c r="Q9262">
        <v>0.63509259259259299</v>
      </c>
      <c r="R9262">
        <v>1</v>
      </c>
      <c r="S9262" t="s">
        <v>9456</v>
      </c>
      <c r="T9262" t="s">
        <v>3071</v>
      </c>
    </row>
    <row r="9263" spans="17:20">
      <c r="Q9263">
        <v>0.63512731481481499</v>
      </c>
      <c r="R9263">
        <v>1</v>
      </c>
      <c r="S9263" t="s">
        <v>4002</v>
      </c>
      <c r="T9263" t="s">
        <v>3129</v>
      </c>
    </row>
    <row r="9264" spans="17:20">
      <c r="Q9264">
        <v>0.63515046296296296</v>
      </c>
      <c r="R9264">
        <v>2</v>
      </c>
      <c r="S9264" t="s">
        <v>9457</v>
      </c>
      <c r="T9264" t="s">
        <v>3071</v>
      </c>
    </row>
    <row r="9265" spans="17:20">
      <c r="Q9265">
        <v>0.63518518518518496</v>
      </c>
      <c r="R9265">
        <v>1</v>
      </c>
      <c r="S9265" t="s">
        <v>9458</v>
      </c>
      <c r="T9265" t="s">
        <v>3071</v>
      </c>
    </row>
    <row r="9266" spans="17:20">
      <c r="Q9266">
        <v>0.63525462962962997</v>
      </c>
      <c r="R9266">
        <v>1</v>
      </c>
      <c r="S9266" t="s">
        <v>9459</v>
      </c>
      <c r="T9266" t="s">
        <v>3074</v>
      </c>
    </row>
    <row r="9267" spans="17:20">
      <c r="Q9267">
        <v>0.63525462962962997</v>
      </c>
      <c r="R9267">
        <v>1</v>
      </c>
      <c r="S9267" t="s">
        <v>9460</v>
      </c>
      <c r="T9267" t="s">
        <v>3075</v>
      </c>
    </row>
    <row r="9268" spans="17:20">
      <c r="Q9268">
        <v>0.63527777777777805</v>
      </c>
      <c r="R9268">
        <v>1</v>
      </c>
      <c r="S9268" t="s">
        <v>9461</v>
      </c>
      <c r="T9268" t="s">
        <v>3075</v>
      </c>
    </row>
    <row r="9269" spans="17:20">
      <c r="Q9269">
        <v>0.63531249999999995</v>
      </c>
      <c r="R9269">
        <v>1</v>
      </c>
      <c r="S9269" t="s">
        <v>9462</v>
      </c>
      <c r="T9269" t="s">
        <v>3075</v>
      </c>
    </row>
    <row r="9270" spans="17:20">
      <c r="Q9270">
        <v>0.63543981481481504</v>
      </c>
      <c r="R9270">
        <v>1</v>
      </c>
      <c r="S9270" t="s">
        <v>9463</v>
      </c>
      <c r="T9270" t="s">
        <v>3075</v>
      </c>
    </row>
    <row r="9271" spans="17:20">
      <c r="Q9271">
        <v>0.63548611111111097</v>
      </c>
      <c r="R9271">
        <v>4</v>
      </c>
      <c r="S9271" t="s">
        <v>3310</v>
      </c>
      <c r="T9271" t="s">
        <v>3075</v>
      </c>
    </row>
    <row r="9272" spans="17:20">
      <c r="Q9272">
        <v>0.63557870370370395</v>
      </c>
      <c r="R9272">
        <v>4</v>
      </c>
      <c r="S9272" t="s">
        <v>9464</v>
      </c>
      <c r="T9272" t="s">
        <v>3075</v>
      </c>
    </row>
    <row r="9273" spans="17:20">
      <c r="Q9273">
        <v>0.63557870370370395</v>
      </c>
      <c r="R9273">
        <v>1</v>
      </c>
      <c r="S9273" t="s">
        <v>9465</v>
      </c>
      <c r="T9273" t="s">
        <v>3075</v>
      </c>
    </row>
    <row r="9274" spans="17:20">
      <c r="Q9274">
        <v>0.63557870370370395</v>
      </c>
      <c r="R9274">
        <v>3</v>
      </c>
      <c r="S9274" t="s">
        <v>940</v>
      </c>
      <c r="T9274" t="s">
        <v>3129</v>
      </c>
    </row>
    <row r="9275" spans="17:20">
      <c r="Q9275">
        <v>0.63559027777777799</v>
      </c>
      <c r="R9275">
        <v>4</v>
      </c>
      <c r="S9275" t="s">
        <v>6898</v>
      </c>
      <c r="T9275" t="s">
        <v>3075</v>
      </c>
    </row>
    <row r="9276" spans="17:20">
      <c r="Q9276">
        <v>0.63560185185185203</v>
      </c>
      <c r="R9276">
        <v>1</v>
      </c>
      <c r="S9276" t="s">
        <v>9466</v>
      </c>
      <c r="T9276" t="s">
        <v>3075</v>
      </c>
    </row>
    <row r="9277" spans="17:20">
      <c r="Q9277">
        <v>0.63569444444444401</v>
      </c>
      <c r="R9277">
        <v>1</v>
      </c>
      <c r="S9277" t="s">
        <v>9467</v>
      </c>
      <c r="T9277" t="s">
        <v>3074</v>
      </c>
    </row>
    <row r="9278" spans="17:20">
      <c r="Q9278">
        <v>0.63571759259259297</v>
      </c>
      <c r="R9278">
        <v>1</v>
      </c>
      <c r="S9278" t="s">
        <v>9468</v>
      </c>
      <c r="T9278" t="s">
        <v>3070</v>
      </c>
    </row>
    <row r="9279" spans="17:20">
      <c r="Q9279">
        <v>0.63576388888888902</v>
      </c>
      <c r="R9279">
        <v>2</v>
      </c>
      <c r="S9279" t="s">
        <v>2562</v>
      </c>
      <c r="T9279" t="s">
        <v>3129</v>
      </c>
    </row>
    <row r="9280" spans="17:20">
      <c r="Q9280">
        <v>0.63579861111111102</v>
      </c>
      <c r="R9280">
        <v>1</v>
      </c>
      <c r="S9280" t="s">
        <v>3183</v>
      </c>
      <c r="T9280" t="s">
        <v>3071</v>
      </c>
    </row>
    <row r="9281" spans="17:20">
      <c r="Q9281">
        <v>0.63583333333333303</v>
      </c>
      <c r="R9281">
        <v>3</v>
      </c>
      <c r="S9281" t="s">
        <v>2562</v>
      </c>
      <c r="T9281" t="s">
        <v>3074</v>
      </c>
    </row>
    <row r="9282" spans="17:20">
      <c r="Q9282">
        <v>0.63584490740740696</v>
      </c>
      <c r="R9282">
        <v>2</v>
      </c>
      <c r="S9282" t="s">
        <v>3325</v>
      </c>
      <c r="T9282" t="s">
        <v>3075</v>
      </c>
    </row>
    <row r="9283" spans="17:20">
      <c r="Q9283">
        <v>0.63586805555555603</v>
      </c>
      <c r="R9283">
        <v>1</v>
      </c>
      <c r="S9283" t="s">
        <v>9469</v>
      </c>
      <c r="T9283" t="s">
        <v>3075</v>
      </c>
    </row>
    <row r="9284" spans="17:20">
      <c r="Q9284">
        <v>0.63586805555555603</v>
      </c>
      <c r="R9284">
        <v>1</v>
      </c>
      <c r="S9284" t="s">
        <v>215</v>
      </c>
      <c r="T9284" t="s">
        <v>3075</v>
      </c>
    </row>
    <row r="9285" spans="17:20">
      <c r="Q9285">
        <v>0.635891203703704</v>
      </c>
      <c r="R9285">
        <v>1</v>
      </c>
      <c r="S9285" t="s">
        <v>9470</v>
      </c>
      <c r="T9285" t="s">
        <v>3129</v>
      </c>
    </row>
    <row r="9286" spans="17:20">
      <c r="Q9286">
        <v>0.63592592592592601</v>
      </c>
      <c r="R9286">
        <v>1</v>
      </c>
      <c r="S9286" t="s">
        <v>2562</v>
      </c>
      <c r="T9286" t="s">
        <v>3075</v>
      </c>
    </row>
    <row r="9287" spans="17:20">
      <c r="Q9287">
        <v>0.63601851851851898</v>
      </c>
      <c r="R9287">
        <v>1</v>
      </c>
      <c r="S9287" t="s">
        <v>3598</v>
      </c>
      <c r="T9287" t="s">
        <v>3074</v>
      </c>
    </row>
    <row r="9288" spans="17:20">
      <c r="Q9288">
        <v>0.63614583333333297</v>
      </c>
      <c r="R9288">
        <v>1</v>
      </c>
      <c r="S9288" t="s">
        <v>2562</v>
      </c>
      <c r="T9288" t="s">
        <v>3129</v>
      </c>
    </row>
    <row r="9289" spans="17:20">
      <c r="Q9289">
        <v>0.63622685185185202</v>
      </c>
      <c r="R9289">
        <v>1</v>
      </c>
      <c r="S9289" t="s">
        <v>4516</v>
      </c>
      <c r="T9289" t="s">
        <v>3070</v>
      </c>
    </row>
    <row r="9290" spans="17:20">
      <c r="Q9290">
        <v>0.63624999999999998</v>
      </c>
      <c r="R9290">
        <v>1</v>
      </c>
      <c r="S9290" t="s">
        <v>2047</v>
      </c>
      <c r="T9290" t="s">
        <v>3070</v>
      </c>
    </row>
    <row r="9291" spans="17:20">
      <c r="Q9291">
        <v>0.63644675925925898</v>
      </c>
      <c r="R9291">
        <v>1</v>
      </c>
      <c r="S9291" t="s">
        <v>3926</v>
      </c>
      <c r="T9291" t="s">
        <v>3071</v>
      </c>
    </row>
    <row r="9292" spans="17:20">
      <c r="Q9292">
        <v>0.63646990740740705</v>
      </c>
      <c r="R9292">
        <v>1</v>
      </c>
      <c r="S9292" t="s">
        <v>4146</v>
      </c>
      <c r="T9292" t="s">
        <v>3071</v>
      </c>
    </row>
    <row r="9293" spans="17:20">
      <c r="Q9293">
        <v>0.63650462962962995</v>
      </c>
      <c r="R9293">
        <v>1</v>
      </c>
      <c r="S9293" t="s">
        <v>9471</v>
      </c>
      <c r="T9293" t="s">
        <v>3075</v>
      </c>
    </row>
    <row r="9294" spans="17:20">
      <c r="Q9294">
        <v>0.63655092592592599</v>
      </c>
      <c r="R9294">
        <v>1</v>
      </c>
      <c r="S9294" t="s">
        <v>1277</v>
      </c>
      <c r="T9294" t="s">
        <v>3129</v>
      </c>
    </row>
    <row r="9295" spans="17:20">
      <c r="Q9295">
        <v>0.63657407407407396</v>
      </c>
      <c r="R9295">
        <v>1</v>
      </c>
      <c r="S9295" t="s">
        <v>9472</v>
      </c>
      <c r="T9295" t="s">
        <v>3093</v>
      </c>
    </row>
    <row r="9296" spans="17:20">
      <c r="Q9296">
        <v>0.63659722222222204</v>
      </c>
      <c r="R9296">
        <v>1</v>
      </c>
      <c r="S9296" t="s">
        <v>4557</v>
      </c>
      <c r="T9296" t="s">
        <v>3074</v>
      </c>
    </row>
    <row r="9297" spans="17:20">
      <c r="Q9297">
        <v>0.63660879629629596</v>
      </c>
      <c r="R9297">
        <v>1</v>
      </c>
      <c r="S9297" t="s">
        <v>592</v>
      </c>
      <c r="T9297" t="s">
        <v>3071</v>
      </c>
    </row>
    <row r="9298" spans="17:20">
      <c r="Q9298">
        <v>0.63664351851851897</v>
      </c>
      <c r="R9298">
        <v>1</v>
      </c>
      <c r="S9298" t="s">
        <v>5652</v>
      </c>
      <c r="T9298" t="s">
        <v>3129</v>
      </c>
    </row>
    <row r="9299" spans="17:20">
      <c r="Q9299">
        <v>0.63672453703703702</v>
      </c>
      <c r="R9299">
        <v>1</v>
      </c>
      <c r="S9299" t="s">
        <v>9473</v>
      </c>
      <c r="T9299" t="s">
        <v>3071</v>
      </c>
    </row>
    <row r="9300" spans="17:20">
      <c r="Q9300">
        <v>0.63674768518518499</v>
      </c>
      <c r="R9300">
        <v>2</v>
      </c>
      <c r="S9300" t="s">
        <v>9474</v>
      </c>
      <c r="T9300" t="s">
        <v>3071</v>
      </c>
    </row>
    <row r="9301" spans="17:20">
      <c r="Q9301">
        <v>0.63681712962963</v>
      </c>
      <c r="R9301">
        <v>1</v>
      </c>
      <c r="S9301" t="s">
        <v>9475</v>
      </c>
      <c r="T9301" t="s">
        <v>3081</v>
      </c>
    </row>
    <row r="9302" spans="17:20">
      <c r="Q9302">
        <v>0.63681712962963</v>
      </c>
      <c r="R9302">
        <v>1</v>
      </c>
      <c r="S9302" t="s">
        <v>9476</v>
      </c>
      <c r="T9302" t="s">
        <v>3070</v>
      </c>
    </row>
    <row r="9303" spans="17:20">
      <c r="Q9303">
        <v>0.63682870370370404</v>
      </c>
      <c r="R9303">
        <v>1</v>
      </c>
      <c r="S9303" t="s">
        <v>9477</v>
      </c>
      <c r="T9303" t="s">
        <v>3073</v>
      </c>
    </row>
    <row r="9304" spans="17:20">
      <c r="Q9304">
        <v>0.63690972222222197</v>
      </c>
      <c r="R9304">
        <v>1</v>
      </c>
      <c r="S9304" t="s">
        <v>9478</v>
      </c>
      <c r="T9304" t="s">
        <v>3075</v>
      </c>
    </row>
    <row r="9305" spans="17:20">
      <c r="Q9305">
        <v>0.63696759259259295</v>
      </c>
      <c r="R9305">
        <v>1</v>
      </c>
      <c r="S9305" t="s">
        <v>9479</v>
      </c>
      <c r="T9305" t="s">
        <v>3075</v>
      </c>
    </row>
    <row r="9306" spans="17:20">
      <c r="Q9306">
        <v>0.63700231481481495</v>
      </c>
      <c r="R9306">
        <v>1</v>
      </c>
      <c r="S9306" t="s">
        <v>9480</v>
      </c>
      <c r="T9306" t="s">
        <v>3075</v>
      </c>
    </row>
    <row r="9307" spans="17:20">
      <c r="Q9307">
        <v>0.63701388888888899</v>
      </c>
      <c r="R9307">
        <v>1</v>
      </c>
      <c r="S9307" t="s">
        <v>9481</v>
      </c>
      <c r="T9307" t="s">
        <v>3075</v>
      </c>
    </row>
    <row r="9308" spans="17:20">
      <c r="Q9308">
        <v>0.63701388888888899</v>
      </c>
      <c r="R9308">
        <v>1</v>
      </c>
      <c r="S9308" t="s">
        <v>9482</v>
      </c>
      <c r="T9308" t="s">
        <v>3071</v>
      </c>
    </row>
    <row r="9309" spans="17:20">
      <c r="Q9309">
        <v>0.63703703703703696</v>
      </c>
      <c r="R9309">
        <v>1</v>
      </c>
      <c r="S9309" t="s">
        <v>4671</v>
      </c>
      <c r="T9309" t="s">
        <v>3127</v>
      </c>
    </row>
    <row r="9310" spans="17:20">
      <c r="Q9310">
        <v>0.63710648148148197</v>
      </c>
      <c r="R9310">
        <v>1</v>
      </c>
      <c r="S9310" t="s">
        <v>3799</v>
      </c>
      <c r="T9310" t="s">
        <v>3074</v>
      </c>
    </row>
    <row r="9311" spans="17:20">
      <c r="Q9311">
        <v>0.63711805555555601</v>
      </c>
      <c r="R9311">
        <v>1</v>
      </c>
      <c r="S9311" t="s">
        <v>9483</v>
      </c>
      <c r="T9311" t="s">
        <v>3072</v>
      </c>
    </row>
    <row r="9312" spans="17:20">
      <c r="Q9312">
        <v>0.63714120370370397</v>
      </c>
      <c r="R9312">
        <v>1</v>
      </c>
      <c r="S9312" t="s">
        <v>9484</v>
      </c>
      <c r="T9312" t="s">
        <v>3086</v>
      </c>
    </row>
    <row r="9313" spans="17:20">
      <c r="Q9313">
        <v>0.63718750000000002</v>
      </c>
      <c r="R9313">
        <v>1</v>
      </c>
      <c r="S9313" t="s">
        <v>9485</v>
      </c>
      <c r="T9313" t="s">
        <v>3075</v>
      </c>
    </row>
    <row r="9314" spans="17:20">
      <c r="Q9314">
        <v>0.63719907407407395</v>
      </c>
      <c r="R9314">
        <v>1</v>
      </c>
      <c r="S9314" t="s">
        <v>3933</v>
      </c>
      <c r="T9314" t="s">
        <v>3074</v>
      </c>
    </row>
    <row r="9315" spans="17:20">
      <c r="Q9315">
        <v>0.63722222222222202</v>
      </c>
      <c r="R9315">
        <v>1</v>
      </c>
      <c r="S9315" t="s">
        <v>9486</v>
      </c>
      <c r="T9315" t="s">
        <v>3075</v>
      </c>
    </row>
    <row r="9316" spans="17:20">
      <c r="Q9316">
        <v>0.63723379629629595</v>
      </c>
      <c r="R9316">
        <v>2</v>
      </c>
      <c r="S9316" t="s">
        <v>4452</v>
      </c>
      <c r="T9316" t="s">
        <v>3075</v>
      </c>
    </row>
    <row r="9317" spans="17:20">
      <c r="Q9317">
        <v>0.63723379629629595</v>
      </c>
      <c r="R9317">
        <v>2</v>
      </c>
      <c r="S9317" t="s">
        <v>4452</v>
      </c>
      <c r="T9317" t="s">
        <v>3072</v>
      </c>
    </row>
    <row r="9318" spans="17:20">
      <c r="Q9318">
        <v>0.63729166666666703</v>
      </c>
      <c r="R9318">
        <v>1</v>
      </c>
      <c r="S9318" t="s">
        <v>9487</v>
      </c>
      <c r="T9318" t="s">
        <v>3075</v>
      </c>
    </row>
    <row r="9319" spans="17:20">
      <c r="Q9319">
        <v>0.63729166666666703</v>
      </c>
      <c r="R9319">
        <v>1</v>
      </c>
      <c r="S9319" t="s">
        <v>9488</v>
      </c>
      <c r="T9319" t="s">
        <v>3129</v>
      </c>
    </row>
    <row r="9320" spans="17:20">
      <c r="Q9320">
        <v>0.63730324074074096</v>
      </c>
      <c r="R9320">
        <v>1</v>
      </c>
      <c r="S9320" t="s">
        <v>9489</v>
      </c>
      <c r="T9320" t="s">
        <v>3071</v>
      </c>
    </row>
    <row r="9321" spans="17:20">
      <c r="Q9321">
        <v>0.637314814814815</v>
      </c>
      <c r="R9321">
        <v>2</v>
      </c>
      <c r="S9321" t="s">
        <v>744</v>
      </c>
      <c r="T9321" t="s">
        <v>3129</v>
      </c>
    </row>
    <row r="9322" spans="17:20">
      <c r="Q9322">
        <v>0.63733796296296297</v>
      </c>
      <c r="R9322">
        <v>1</v>
      </c>
      <c r="S9322" t="s">
        <v>3343</v>
      </c>
      <c r="T9322" t="s">
        <v>3129</v>
      </c>
    </row>
    <row r="9323" spans="17:20">
      <c r="Q9323">
        <v>0.63734953703703701</v>
      </c>
      <c r="R9323">
        <v>1</v>
      </c>
      <c r="S9323" t="s">
        <v>9490</v>
      </c>
      <c r="T9323" t="s">
        <v>3070</v>
      </c>
    </row>
    <row r="9324" spans="17:20">
      <c r="Q9324">
        <v>0.63734953703703701</v>
      </c>
      <c r="R9324">
        <v>2</v>
      </c>
      <c r="S9324" t="s">
        <v>9491</v>
      </c>
      <c r="T9324" t="s">
        <v>3075</v>
      </c>
    </row>
    <row r="9325" spans="17:20">
      <c r="Q9325">
        <v>0.63737268518518497</v>
      </c>
      <c r="R9325">
        <v>1</v>
      </c>
      <c r="S9325" t="s">
        <v>9492</v>
      </c>
      <c r="T9325" t="s">
        <v>3070</v>
      </c>
    </row>
    <row r="9326" spans="17:20">
      <c r="Q9326">
        <v>0.63738425925925901</v>
      </c>
      <c r="R9326">
        <v>1</v>
      </c>
      <c r="S9326" t="s">
        <v>4147</v>
      </c>
      <c r="T9326" t="s">
        <v>3071</v>
      </c>
    </row>
    <row r="9327" spans="17:20">
      <c r="Q9327">
        <v>0.63739583333333305</v>
      </c>
      <c r="R9327">
        <v>1</v>
      </c>
      <c r="S9327" t="s">
        <v>9493</v>
      </c>
      <c r="T9327" t="s">
        <v>3070</v>
      </c>
    </row>
    <row r="9328" spans="17:20">
      <c r="Q9328">
        <v>0.63744212962962998</v>
      </c>
      <c r="R9328">
        <v>2</v>
      </c>
      <c r="S9328" t="s">
        <v>9494</v>
      </c>
      <c r="T9328" t="s">
        <v>3084</v>
      </c>
    </row>
    <row r="9329" spans="17:20">
      <c r="Q9329">
        <v>0.63745370370370402</v>
      </c>
      <c r="R9329">
        <v>1</v>
      </c>
      <c r="S9329" t="s">
        <v>3400</v>
      </c>
      <c r="T9329" t="s">
        <v>3071</v>
      </c>
    </row>
    <row r="9330" spans="17:20">
      <c r="Q9330">
        <v>0.63752314814814803</v>
      </c>
      <c r="R9330">
        <v>1</v>
      </c>
      <c r="S9330" t="s">
        <v>9495</v>
      </c>
      <c r="T9330" t="s">
        <v>3075</v>
      </c>
    </row>
    <row r="9331" spans="17:20">
      <c r="Q9331">
        <v>0.63755787037037004</v>
      </c>
      <c r="R9331">
        <v>1</v>
      </c>
      <c r="S9331" t="s">
        <v>472</v>
      </c>
      <c r="T9331" t="s">
        <v>3071</v>
      </c>
    </row>
    <row r="9332" spans="17:20">
      <c r="Q9332">
        <v>0.63762731481481505</v>
      </c>
      <c r="R9332">
        <v>1</v>
      </c>
      <c r="S9332" t="s">
        <v>4017</v>
      </c>
      <c r="T9332" t="s">
        <v>3070</v>
      </c>
    </row>
    <row r="9333" spans="17:20">
      <c r="Q9333">
        <v>0.63765046296296302</v>
      </c>
      <c r="R9333">
        <v>1</v>
      </c>
      <c r="S9333" t="s">
        <v>9319</v>
      </c>
      <c r="T9333" t="s">
        <v>3086</v>
      </c>
    </row>
    <row r="9334" spans="17:20">
      <c r="Q9334">
        <v>0.63767361111111098</v>
      </c>
      <c r="R9334">
        <v>1</v>
      </c>
      <c r="S9334" t="s">
        <v>9496</v>
      </c>
      <c r="T9334" t="s">
        <v>3071</v>
      </c>
    </row>
    <row r="9335" spans="17:20">
      <c r="Q9335">
        <v>0.63769675925925895</v>
      </c>
      <c r="R9335">
        <v>2</v>
      </c>
      <c r="S9335" t="s">
        <v>9497</v>
      </c>
      <c r="T9335" t="s">
        <v>3129</v>
      </c>
    </row>
    <row r="9336" spans="17:20">
      <c r="Q9336">
        <v>0.63770833333333299</v>
      </c>
      <c r="R9336">
        <v>4</v>
      </c>
      <c r="S9336" t="s">
        <v>9498</v>
      </c>
      <c r="T9336" t="s">
        <v>3129</v>
      </c>
    </row>
    <row r="9337" spans="17:20">
      <c r="Q9337">
        <v>0.63770833333333299</v>
      </c>
      <c r="R9337">
        <v>1</v>
      </c>
      <c r="S9337" t="s">
        <v>9499</v>
      </c>
      <c r="T9337" t="s">
        <v>3129</v>
      </c>
    </row>
    <row r="9338" spans="17:20">
      <c r="Q9338">
        <v>0.63773148148148195</v>
      </c>
      <c r="R9338">
        <v>1</v>
      </c>
      <c r="S9338" t="s">
        <v>9500</v>
      </c>
      <c r="T9338" t="s">
        <v>3071</v>
      </c>
    </row>
    <row r="9339" spans="17:20">
      <c r="Q9339">
        <v>0.63774305555555599</v>
      </c>
      <c r="R9339">
        <v>1</v>
      </c>
      <c r="S9339" t="s">
        <v>9501</v>
      </c>
      <c r="T9339" t="s">
        <v>3071</v>
      </c>
    </row>
    <row r="9340" spans="17:20">
      <c r="Q9340">
        <v>0.63774305555555599</v>
      </c>
      <c r="R9340">
        <v>1</v>
      </c>
      <c r="S9340" t="s">
        <v>152</v>
      </c>
      <c r="T9340" t="s">
        <v>3127</v>
      </c>
    </row>
    <row r="9341" spans="17:20">
      <c r="Q9341">
        <v>0.63775462962963003</v>
      </c>
      <c r="R9341">
        <v>1</v>
      </c>
      <c r="S9341" t="s">
        <v>9502</v>
      </c>
      <c r="T9341" t="s">
        <v>3074</v>
      </c>
    </row>
    <row r="9342" spans="17:20">
      <c r="Q9342">
        <v>0.63782407407407404</v>
      </c>
      <c r="R9342">
        <v>1</v>
      </c>
      <c r="S9342" t="s">
        <v>4390</v>
      </c>
      <c r="T9342" t="s">
        <v>3127</v>
      </c>
    </row>
    <row r="9343" spans="17:20">
      <c r="Q9343">
        <v>0.63789351851851805</v>
      </c>
      <c r="R9343">
        <v>1</v>
      </c>
      <c r="S9343" t="s">
        <v>9503</v>
      </c>
      <c r="T9343" t="s">
        <v>3075</v>
      </c>
    </row>
    <row r="9344" spans="17:20">
      <c r="Q9344">
        <v>0.63792824074074095</v>
      </c>
      <c r="R9344">
        <v>1</v>
      </c>
      <c r="S9344" t="s">
        <v>9504</v>
      </c>
      <c r="T9344" t="s">
        <v>3075</v>
      </c>
    </row>
    <row r="9345" spans="17:20">
      <c r="Q9345">
        <v>0.63795138888888903</v>
      </c>
      <c r="R9345">
        <v>1</v>
      </c>
      <c r="S9345" t="s">
        <v>9505</v>
      </c>
      <c r="T9345" t="s">
        <v>3075</v>
      </c>
    </row>
    <row r="9346" spans="17:20">
      <c r="Q9346">
        <v>0.63795138888888903</v>
      </c>
      <c r="R9346">
        <v>1</v>
      </c>
      <c r="S9346" t="s">
        <v>9506</v>
      </c>
      <c r="T9346" t="s">
        <v>3127</v>
      </c>
    </row>
    <row r="9347" spans="17:20">
      <c r="Q9347">
        <v>0.63799768518518496</v>
      </c>
      <c r="R9347">
        <v>1</v>
      </c>
      <c r="S9347" t="s">
        <v>9507</v>
      </c>
      <c r="T9347" t="s">
        <v>3075</v>
      </c>
    </row>
    <row r="9348" spans="17:20">
      <c r="Q9348">
        <v>0.63803240740740697</v>
      </c>
      <c r="R9348">
        <v>1</v>
      </c>
      <c r="S9348" t="s">
        <v>9331</v>
      </c>
      <c r="T9348" t="s">
        <v>3077</v>
      </c>
    </row>
    <row r="9349" spans="17:20">
      <c r="Q9349">
        <v>0.638043981481481</v>
      </c>
      <c r="R9349">
        <v>3</v>
      </c>
      <c r="S9349" t="s">
        <v>9508</v>
      </c>
      <c r="T9349" t="s">
        <v>3070</v>
      </c>
    </row>
    <row r="9350" spans="17:20">
      <c r="Q9350">
        <v>0.63805555555555604</v>
      </c>
      <c r="R9350">
        <v>1</v>
      </c>
      <c r="S9350" t="s">
        <v>9509</v>
      </c>
      <c r="T9350" t="s">
        <v>3072</v>
      </c>
    </row>
    <row r="9351" spans="17:20">
      <c r="Q9351">
        <v>0.63809027777777805</v>
      </c>
      <c r="R9351">
        <v>1</v>
      </c>
      <c r="S9351" t="s">
        <v>3492</v>
      </c>
      <c r="T9351" t="s">
        <v>3127</v>
      </c>
    </row>
    <row r="9352" spans="17:20">
      <c r="Q9352">
        <v>0.63812500000000005</v>
      </c>
      <c r="R9352">
        <v>1</v>
      </c>
      <c r="S9352" t="s">
        <v>9510</v>
      </c>
      <c r="T9352" t="s">
        <v>3075</v>
      </c>
    </row>
    <row r="9353" spans="17:20">
      <c r="Q9353">
        <v>0.63813657407407398</v>
      </c>
      <c r="R9353">
        <v>1</v>
      </c>
      <c r="S9353" t="s">
        <v>1106</v>
      </c>
      <c r="T9353" t="s">
        <v>3071</v>
      </c>
    </row>
    <row r="9354" spans="17:20">
      <c r="Q9354">
        <v>0.63813657407407398</v>
      </c>
      <c r="R9354">
        <v>1</v>
      </c>
      <c r="S9354" t="s">
        <v>4344</v>
      </c>
      <c r="T9354" t="s">
        <v>3127</v>
      </c>
    </row>
    <row r="9355" spans="17:20">
      <c r="Q9355">
        <v>0.63814814814814802</v>
      </c>
      <c r="R9355">
        <v>1</v>
      </c>
      <c r="S9355" t="s">
        <v>9511</v>
      </c>
      <c r="T9355" t="s">
        <v>3127</v>
      </c>
    </row>
    <row r="9356" spans="17:20">
      <c r="Q9356">
        <v>0.63821759259259303</v>
      </c>
      <c r="R9356">
        <v>2</v>
      </c>
      <c r="S9356" t="s">
        <v>250</v>
      </c>
      <c r="T9356" t="s">
        <v>3071</v>
      </c>
    </row>
    <row r="9357" spans="17:20">
      <c r="Q9357">
        <v>0.63825231481481504</v>
      </c>
      <c r="R9357">
        <v>1</v>
      </c>
      <c r="S9357" t="s">
        <v>3801</v>
      </c>
      <c r="T9357" t="s">
        <v>3086</v>
      </c>
    </row>
    <row r="9358" spans="17:20">
      <c r="Q9358">
        <v>0.63826388888888896</v>
      </c>
      <c r="R9358">
        <v>1</v>
      </c>
      <c r="S9358" t="s">
        <v>9512</v>
      </c>
      <c r="T9358" t="s">
        <v>3071</v>
      </c>
    </row>
    <row r="9359" spans="17:20">
      <c r="Q9359">
        <v>0.63828703703703704</v>
      </c>
      <c r="R9359">
        <v>1</v>
      </c>
      <c r="S9359" t="s">
        <v>9513</v>
      </c>
      <c r="T9359" t="s">
        <v>3076</v>
      </c>
    </row>
    <row r="9360" spans="17:20">
      <c r="Q9360">
        <v>0.63829861111111097</v>
      </c>
      <c r="R9360">
        <v>1</v>
      </c>
      <c r="S9360" t="s">
        <v>3991</v>
      </c>
      <c r="T9360" t="s">
        <v>3071</v>
      </c>
    </row>
    <row r="9361" spans="17:20">
      <c r="Q9361">
        <v>0.63833333333333298</v>
      </c>
      <c r="R9361">
        <v>2</v>
      </c>
      <c r="S9361" t="s">
        <v>9514</v>
      </c>
      <c r="T9361" t="s">
        <v>3075</v>
      </c>
    </row>
    <row r="9362" spans="17:20">
      <c r="Q9362">
        <v>0.63834490740740701</v>
      </c>
      <c r="R9362">
        <v>1</v>
      </c>
      <c r="S9362" t="s">
        <v>2358</v>
      </c>
      <c r="T9362" t="s">
        <v>3071</v>
      </c>
    </row>
    <row r="9363" spans="17:20">
      <c r="Q9363">
        <v>0.63835648148148105</v>
      </c>
      <c r="R9363">
        <v>1</v>
      </c>
      <c r="S9363" t="s">
        <v>9515</v>
      </c>
      <c r="T9363" t="s">
        <v>3077</v>
      </c>
    </row>
    <row r="9364" spans="17:20">
      <c r="Q9364">
        <v>0.63840277777777799</v>
      </c>
      <c r="R9364">
        <v>1</v>
      </c>
      <c r="S9364" t="s">
        <v>1590</v>
      </c>
      <c r="T9364" t="s">
        <v>3071</v>
      </c>
    </row>
    <row r="9365" spans="17:20">
      <c r="Q9365">
        <v>0.63848379629629604</v>
      </c>
      <c r="R9365">
        <v>1</v>
      </c>
      <c r="S9365" t="s">
        <v>3205</v>
      </c>
      <c r="T9365" t="s">
        <v>3074</v>
      </c>
    </row>
    <row r="9366" spans="17:20">
      <c r="Q9366">
        <v>0.63853009259259297</v>
      </c>
      <c r="R9366">
        <v>4</v>
      </c>
      <c r="S9366" t="s">
        <v>9516</v>
      </c>
      <c r="T9366" t="s">
        <v>3070</v>
      </c>
    </row>
    <row r="9367" spans="17:20">
      <c r="Q9367">
        <v>0.63854166666666701</v>
      </c>
      <c r="R9367">
        <v>2</v>
      </c>
      <c r="S9367" t="s">
        <v>9517</v>
      </c>
      <c r="T9367" t="s">
        <v>3085</v>
      </c>
    </row>
    <row r="9368" spans="17:20">
      <c r="Q9368">
        <v>0.63854166666666701</v>
      </c>
      <c r="R9368">
        <v>1</v>
      </c>
      <c r="S9368" t="s">
        <v>3408</v>
      </c>
      <c r="T9368" t="s">
        <v>3074</v>
      </c>
    </row>
    <row r="9369" spans="17:20">
      <c r="Q9369">
        <v>0.63857638888888901</v>
      </c>
      <c r="R9369">
        <v>3</v>
      </c>
      <c r="S9369" t="s">
        <v>9518</v>
      </c>
      <c r="T9369" t="s">
        <v>3072</v>
      </c>
    </row>
    <row r="9370" spans="17:20">
      <c r="Q9370">
        <v>0.63858796296296305</v>
      </c>
      <c r="R9370">
        <v>1</v>
      </c>
      <c r="S9370" t="s">
        <v>3915</v>
      </c>
      <c r="T9370" t="s">
        <v>3074</v>
      </c>
    </row>
    <row r="9371" spans="17:20">
      <c r="Q9371">
        <v>0.63864583333333302</v>
      </c>
      <c r="R9371">
        <v>1</v>
      </c>
      <c r="S9371" t="s">
        <v>9519</v>
      </c>
      <c r="T9371" t="s">
        <v>3084</v>
      </c>
    </row>
    <row r="9372" spans="17:20">
      <c r="Q9372">
        <v>0.63866898148148099</v>
      </c>
      <c r="R9372">
        <v>1</v>
      </c>
      <c r="S9372" t="s">
        <v>3754</v>
      </c>
      <c r="T9372" t="s">
        <v>3077</v>
      </c>
    </row>
    <row r="9373" spans="17:20">
      <c r="Q9373">
        <v>0.63868055555555603</v>
      </c>
      <c r="R9373">
        <v>2</v>
      </c>
      <c r="S9373" t="s">
        <v>9520</v>
      </c>
      <c r="T9373" t="s">
        <v>3129</v>
      </c>
    </row>
    <row r="9374" spans="17:20">
      <c r="Q9374">
        <v>0.63868055555555603</v>
      </c>
      <c r="R9374">
        <v>2</v>
      </c>
      <c r="S9374" t="s">
        <v>412</v>
      </c>
      <c r="T9374" t="s">
        <v>3074</v>
      </c>
    </row>
    <row r="9375" spans="17:20">
      <c r="Q9375">
        <v>0.63875000000000004</v>
      </c>
      <c r="R9375">
        <v>1</v>
      </c>
      <c r="S9375" t="s">
        <v>9521</v>
      </c>
      <c r="T9375" t="s">
        <v>3070</v>
      </c>
    </row>
    <row r="9376" spans="17:20">
      <c r="Q9376">
        <v>0.63877314814814801</v>
      </c>
      <c r="R9376">
        <v>1</v>
      </c>
      <c r="S9376" t="s">
        <v>8632</v>
      </c>
      <c r="T9376" t="s">
        <v>3075</v>
      </c>
    </row>
    <row r="9377" spans="17:20">
      <c r="Q9377">
        <v>0.63881944444444405</v>
      </c>
      <c r="R9377">
        <v>1</v>
      </c>
      <c r="S9377" t="s">
        <v>9522</v>
      </c>
      <c r="T9377" t="s">
        <v>3070</v>
      </c>
    </row>
    <row r="9378" spans="17:20">
      <c r="Q9378">
        <v>0.63883101851851898</v>
      </c>
      <c r="R9378">
        <v>2</v>
      </c>
      <c r="S9378" t="s">
        <v>496</v>
      </c>
      <c r="T9378" t="s">
        <v>3071</v>
      </c>
    </row>
    <row r="9379" spans="17:20">
      <c r="Q9379">
        <v>0.63886574074074098</v>
      </c>
      <c r="R9379">
        <v>1</v>
      </c>
      <c r="S9379" t="s">
        <v>1590</v>
      </c>
      <c r="T9379" t="s">
        <v>3071</v>
      </c>
    </row>
    <row r="9380" spans="17:20">
      <c r="Q9380">
        <v>0.63886574074074098</v>
      </c>
      <c r="R9380">
        <v>1</v>
      </c>
      <c r="S9380" t="s">
        <v>9523</v>
      </c>
      <c r="T9380" t="s">
        <v>3075</v>
      </c>
    </row>
    <row r="9381" spans="17:20">
      <c r="Q9381">
        <v>0.63887731481481502</v>
      </c>
      <c r="R9381">
        <v>1</v>
      </c>
      <c r="S9381" t="s">
        <v>9524</v>
      </c>
      <c r="T9381" t="s">
        <v>3075</v>
      </c>
    </row>
    <row r="9382" spans="17:20">
      <c r="Q9382">
        <v>0.63891203703703703</v>
      </c>
      <c r="R9382">
        <v>1</v>
      </c>
      <c r="S9382" t="s">
        <v>3616</v>
      </c>
      <c r="T9382" t="s">
        <v>3074</v>
      </c>
    </row>
    <row r="9383" spans="17:20">
      <c r="Q9383">
        <v>0.63892361111111096</v>
      </c>
      <c r="R9383">
        <v>2</v>
      </c>
      <c r="S9383" t="s">
        <v>9525</v>
      </c>
      <c r="T9383" t="s">
        <v>3070</v>
      </c>
    </row>
    <row r="9384" spans="17:20">
      <c r="Q9384">
        <v>0.63901620370370404</v>
      </c>
      <c r="R9384">
        <v>1</v>
      </c>
      <c r="S9384" t="s">
        <v>759</v>
      </c>
      <c r="T9384" t="s">
        <v>3070</v>
      </c>
    </row>
    <row r="9385" spans="17:20">
      <c r="Q9385">
        <v>0.63905092592592605</v>
      </c>
      <c r="R9385">
        <v>1</v>
      </c>
      <c r="S9385" t="s">
        <v>9526</v>
      </c>
      <c r="T9385" t="s">
        <v>3129</v>
      </c>
    </row>
    <row r="9386" spans="17:20">
      <c r="Q9386">
        <v>0.63905092592592605</v>
      </c>
      <c r="R9386">
        <v>1</v>
      </c>
      <c r="S9386" t="s">
        <v>1598</v>
      </c>
      <c r="T9386" t="s">
        <v>3075</v>
      </c>
    </row>
    <row r="9387" spans="17:20">
      <c r="Q9387">
        <v>0.63906249999999998</v>
      </c>
      <c r="R9387">
        <v>1</v>
      </c>
      <c r="S9387" t="s">
        <v>9527</v>
      </c>
      <c r="T9387" t="s">
        <v>3075</v>
      </c>
    </row>
    <row r="9388" spans="17:20">
      <c r="Q9388">
        <v>0.63908564814814794</v>
      </c>
      <c r="R9388">
        <v>1</v>
      </c>
      <c r="S9388" t="s">
        <v>1658</v>
      </c>
      <c r="T9388" t="s">
        <v>3071</v>
      </c>
    </row>
    <row r="9389" spans="17:20">
      <c r="Q9389">
        <v>0.63909722222222198</v>
      </c>
      <c r="R9389">
        <v>1</v>
      </c>
      <c r="S9389" t="s">
        <v>9528</v>
      </c>
      <c r="T9389" t="s">
        <v>3075</v>
      </c>
    </row>
    <row r="9390" spans="17:20">
      <c r="Q9390">
        <v>0.63912037037036995</v>
      </c>
      <c r="R9390">
        <v>1</v>
      </c>
      <c r="S9390" t="s">
        <v>1271</v>
      </c>
      <c r="T9390" t="s">
        <v>3070</v>
      </c>
    </row>
    <row r="9391" spans="17:20">
      <c r="Q9391">
        <v>0.63915509259259295</v>
      </c>
      <c r="R9391">
        <v>1</v>
      </c>
      <c r="S9391" t="s">
        <v>9529</v>
      </c>
      <c r="T9391" t="s">
        <v>3070</v>
      </c>
    </row>
    <row r="9392" spans="17:20">
      <c r="Q9392">
        <v>0.63917824074074103</v>
      </c>
      <c r="R9392">
        <v>1</v>
      </c>
      <c r="S9392" t="s">
        <v>9530</v>
      </c>
      <c r="T9392" t="s">
        <v>3070</v>
      </c>
    </row>
    <row r="9393" spans="17:20">
      <c r="Q9393">
        <v>0.63917824074074103</v>
      </c>
      <c r="R9393">
        <v>2</v>
      </c>
      <c r="S9393" t="s">
        <v>3326</v>
      </c>
      <c r="T9393" t="s">
        <v>3075</v>
      </c>
    </row>
    <row r="9394" spans="17:20">
      <c r="Q9394">
        <v>0.63924768518518504</v>
      </c>
      <c r="R9394">
        <v>1</v>
      </c>
      <c r="S9394" t="s">
        <v>9531</v>
      </c>
      <c r="T9394" t="s">
        <v>3075</v>
      </c>
    </row>
    <row r="9395" spans="17:20">
      <c r="Q9395">
        <v>0.63927083333333301</v>
      </c>
      <c r="R9395">
        <v>1</v>
      </c>
      <c r="S9395" t="s">
        <v>9532</v>
      </c>
      <c r="T9395" t="s">
        <v>3075</v>
      </c>
    </row>
    <row r="9396" spans="17:20">
      <c r="Q9396">
        <v>0.63937500000000003</v>
      </c>
      <c r="R9396">
        <v>1</v>
      </c>
      <c r="S9396" t="s">
        <v>3922</v>
      </c>
      <c r="T9396" t="s">
        <v>3071</v>
      </c>
    </row>
    <row r="9397" spans="17:20">
      <c r="Q9397">
        <v>0.63943287037037</v>
      </c>
      <c r="R9397">
        <v>1</v>
      </c>
      <c r="S9397" t="s">
        <v>9533</v>
      </c>
      <c r="T9397" t="s">
        <v>3075</v>
      </c>
    </row>
    <row r="9398" spans="17:20">
      <c r="Q9398">
        <v>0.63947916666666704</v>
      </c>
      <c r="R9398">
        <v>1</v>
      </c>
      <c r="S9398" t="s">
        <v>3627</v>
      </c>
      <c r="T9398" t="s">
        <v>3071</v>
      </c>
    </row>
    <row r="9399" spans="17:20">
      <c r="Q9399">
        <v>0.63947916666666704</v>
      </c>
      <c r="R9399">
        <v>1</v>
      </c>
      <c r="S9399" t="s">
        <v>4346</v>
      </c>
      <c r="T9399" t="s">
        <v>3129</v>
      </c>
    </row>
    <row r="9400" spans="17:20">
      <c r="Q9400">
        <v>0.63949074074074097</v>
      </c>
      <c r="R9400">
        <v>1</v>
      </c>
      <c r="S9400" t="s">
        <v>9534</v>
      </c>
      <c r="T9400" t="s">
        <v>3075</v>
      </c>
    </row>
    <row r="9401" spans="17:20">
      <c r="Q9401">
        <v>0.63951388888888905</v>
      </c>
      <c r="R9401">
        <v>2</v>
      </c>
      <c r="S9401" t="s">
        <v>9535</v>
      </c>
      <c r="T9401" t="s">
        <v>3075</v>
      </c>
    </row>
    <row r="9402" spans="17:20">
      <c r="Q9402">
        <v>0.63952546296296298</v>
      </c>
      <c r="R9402">
        <v>1</v>
      </c>
      <c r="S9402" t="s">
        <v>9536</v>
      </c>
      <c r="T9402" t="s">
        <v>3075</v>
      </c>
    </row>
    <row r="9403" spans="17:20">
      <c r="Q9403">
        <v>0.63954861111111105</v>
      </c>
      <c r="R9403">
        <v>2</v>
      </c>
      <c r="S9403" t="s">
        <v>1135</v>
      </c>
      <c r="T9403" t="s">
        <v>3086</v>
      </c>
    </row>
    <row r="9404" spans="17:20">
      <c r="Q9404">
        <v>0.63956018518518498</v>
      </c>
      <c r="R9404">
        <v>1</v>
      </c>
      <c r="S9404" t="s">
        <v>9537</v>
      </c>
      <c r="T9404" t="s">
        <v>3071</v>
      </c>
    </row>
    <row r="9405" spans="17:20">
      <c r="Q9405">
        <v>0.63957175925925902</v>
      </c>
      <c r="R9405">
        <v>1</v>
      </c>
      <c r="S9405" t="s">
        <v>9538</v>
      </c>
      <c r="T9405" t="s">
        <v>3071</v>
      </c>
    </row>
    <row r="9406" spans="17:20">
      <c r="Q9406">
        <v>0.63958333333333295</v>
      </c>
      <c r="R9406">
        <v>1</v>
      </c>
      <c r="S9406" t="s">
        <v>9539</v>
      </c>
      <c r="T9406" t="s">
        <v>3077</v>
      </c>
    </row>
    <row r="9407" spans="17:20">
      <c r="Q9407">
        <v>0.63961805555555595</v>
      </c>
      <c r="R9407">
        <v>2</v>
      </c>
      <c r="S9407" t="s">
        <v>3580</v>
      </c>
      <c r="T9407" t="s">
        <v>3129</v>
      </c>
    </row>
    <row r="9408" spans="17:20">
      <c r="Q9408">
        <v>0.63962962962962999</v>
      </c>
      <c r="R9408">
        <v>1</v>
      </c>
      <c r="S9408" t="s">
        <v>9540</v>
      </c>
      <c r="T9408" t="s">
        <v>3075</v>
      </c>
    </row>
    <row r="9409" spans="17:20">
      <c r="Q9409">
        <v>0.639664351851852</v>
      </c>
      <c r="R9409">
        <v>2</v>
      </c>
      <c r="S9409" t="s">
        <v>3267</v>
      </c>
      <c r="T9409" t="s">
        <v>3086</v>
      </c>
    </row>
    <row r="9410" spans="17:20">
      <c r="Q9410">
        <v>0.63967592592592604</v>
      </c>
      <c r="R9410">
        <v>1</v>
      </c>
      <c r="S9410" t="s">
        <v>3939</v>
      </c>
      <c r="T9410" t="s">
        <v>3074</v>
      </c>
    </row>
    <row r="9411" spans="17:20">
      <c r="Q9411">
        <v>0.63968749999999996</v>
      </c>
      <c r="R9411">
        <v>1</v>
      </c>
      <c r="S9411" t="s">
        <v>9541</v>
      </c>
      <c r="T9411" t="s">
        <v>3071</v>
      </c>
    </row>
    <row r="9412" spans="17:20">
      <c r="Q9412">
        <v>0.63968749999999996</v>
      </c>
      <c r="R9412">
        <v>1</v>
      </c>
      <c r="S9412" t="s">
        <v>1168</v>
      </c>
      <c r="T9412" t="s">
        <v>3129</v>
      </c>
    </row>
    <row r="9413" spans="17:20">
      <c r="Q9413">
        <v>0.63980324074074102</v>
      </c>
      <c r="R9413">
        <v>1</v>
      </c>
      <c r="S9413" t="s">
        <v>3940</v>
      </c>
      <c r="T9413" t="s">
        <v>3073</v>
      </c>
    </row>
    <row r="9414" spans="17:20">
      <c r="Q9414">
        <v>0.639930555555556</v>
      </c>
      <c r="R9414">
        <v>1</v>
      </c>
      <c r="S9414" t="s">
        <v>3307</v>
      </c>
      <c r="T9414" t="s">
        <v>3075</v>
      </c>
    </row>
    <row r="9415" spans="17:20">
      <c r="Q9415">
        <v>0.63997685185185205</v>
      </c>
      <c r="R9415">
        <v>1</v>
      </c>
      <c r="S9415" t="s">
        <v>3449</v>
      </c>
      <c r="T9415" t="s">
        <v>3129</v>
      </c>
    </row>
    <row r="9416" spans="17:20">
      <c r="Q9416">
        <v>0.64008101851851895</v>
      </c>
      <c r="R9416">
        <v>1</v>
      </c>
      <c r="S9416" t="s">
        <v>3771</v>
      </c>
      <c r="T9416" t="s">
        <v>3074</v>
      </c>
    </row>
    <row r="9417" spans="17:20">
      <c r="Q9417">
        <v>0.64010416666666703</v>
      </c>
      <c r="R9417">
        <v>1</v>
      </c>
      <c r="S9417" t="s">
        <v>9542</v>
      </c>
      <c r="T9417" t="s">
        <v>3127</v>
      </c>
    </row>
    <row r="9418" spans="17:20">
      <c r="Q9418">
        <v>0.64011574074074096</v>
      </c>
      <c r="R9418">
        <v>1</v>
      </c>
      <c r="S9418" t="s">
        <v>217</v>
      </c>
      <c r="T9418" t="s">
        <v>3071</v>
      </c>
    </row>
    <row r="9419" spans="17:20">
      <c r="Q9419">
        <v>0.64020833333333305</v>
      </c>
      <c r="R9419">
        <v>1</v>
      </c>
      <c r="S9419" t="s">
        <v>3445</v>
      </c>
      <c r="T9419" t="s">
        <v>3070</v>
      </c>
    </row>
    <row r="9420" spans="17:20">
      <c r="Q9420">
        <v>0.64023148148148101</v>
      </c>
      <c r="R9420">
        <v>1</v>
      </c>
      <c r="S9420" t="s">
        <v>3266</v>
      </c>
      <c r="T9420" t="s">
        <v>3070</v>
      </c>
    </row>
    <row r="9421" spans="17:20">
      <c r="Q9421">
        <v>0.64024305555555605</v>
      </c>
      <c r="R9421">
        <v>1</v>
      </c>
      <c r="S9421" t="s">
        <v>1633</v>
      </c>
      <c r="T9421" t="s">
        <v>3071</v>
      </c>
    </row>
    <row r="9422" spans="17:20">
      <c r="Q9422">
        <v>0.64025462962962998</v>
      </c>
      <c r="R9422">
        <v>1</v>
      </c>
      <c r="S9422" t="s">
        <v>9543</v>
      </c>
      <c r="T9422" t="s">
        <v>3075</v>
      </c>
    </row>
    <row r="9423" spans="17:20">
      <c r="Q9423">
        <v>0.64026620370370402</v>
      </c>
      <c r="R9423">
        <v>1</v>
      </c>
      <c r="S9423" t="s">
        <v>3928</v>
      </c>
      <c r="T9423" t="s">
        <v>3073</v>
      </c>
    </row>
    <row r="9424" spans="17:20">
      <c r="Q9424">
        <v>0.64033564814814803</v>
      </c>
      <c r="R9424">
        <v>1</v>
      </c>
      <c r="S9424" t="s">
        <v>3297</v>
      </c>
      <c r="T9424" t="s">
        <v>3074</v>
      </c>
    </row>
    <row r="9425" spans="17:20">
      <c r="Q9425">
        <v>0.64037037037037003</v>
      </c>
      <c r="R9425">
        <v>3</v>
      </c>
      <c r="S9425" t="s">
        <v>9544</v>
      </c>
      <c r="T9425" t="s">
        <v>3075</v>
      </c>
    </row>
    <row r="9426" spans="17:20">
      <c r="Q9426">
        <v>0.64038194444444396</v>
      </c>
      <c r="R9426">
        <v>1</v>
      </c>
      <c r="S9426" t="s">
        <v>4421</v>
      </c>
      <c r="T9426" t="s">
        <v>3129</v>
      </c>
    </row>
    <row r="9427" spans="17:20">
      <c r="Q9427">
        <v>0.64040509259259304</v>
      </c>
      <c r="R9427">
        <v>1</v>
      </c>
      <c r="S9427" t="s">
        <v>481</v>
      </c>
      <c r="T9427" t="s">
        <v>3070</v>
      </c>
    </row>
    <row r="9428" spans="17:20">
      <c r="Q9428">
        <v>0.64040509259259304</v>
      </c>
      <c r="R9428">
        <v>1</v>
      </c>
      <c r="S9428" t="s">
        <v>9545</v>
      </c>
      <c r="T9428" t="s">
        <v>3129</v>
      </c>
    </row>
    <row r="9429" spans="17:20">
      <c r="Q9429">
        <v>0.64043981481481504</v>
      </c>
      <c r="R9429">
        <v>1</v>
      </c>
      <c r="S9429" t="s">
        <v>9546</v>
      </c>
      <c r="T9429" t="s">
        <v>3070</v>
      </c>
    </row>
    <row r="9430" spans="17:20">
      <c r="Q9430">
        <v>0.64046296296296301</v>
      </c>
      <c r="R9430">
        <v>1</v>
      </c>
      <c r="S9430" t="s">
        <v>9547</v>
      </c>
      <c r="T9430" t="s">
        <v>3129</v>
      </c>
    </row>
    <row r="9431" spans="17:20">
      <c r="Q9431">
        <v>0.64060185185185203</v>
      </c>
      <c r="R9431">
        <v>1</v>
      </c>
      <c r="S9431" t="s">
        <v>3602</v>
      </c>
      <c r="T9431" t="s">
        <v>3074</v>
      </c>
    </row>
    <row r="9432" spans="17:20">
      <c r="Q9432">
        <v>0.640625</v>
      </c>
      <c r="R9432">
        <v>1</v>
      </c>
      <c r="S9432" t="s">
        <v>3573</v>
      </c>
      <c r="T9432" t="s">
        <v>3070</v>
      </c>
    </row>
    <row r="9433" spans="17:20">
      <c r="Q9433">
        <v>0.64069444444444401</v>
      </c>
      <c r="R9433">
        <v>1</v>
      </c>
      <c r="S9433" t="s">
        <v>9548</v>
      </c>
      <c r="T9433" t="s">
        <v>3081</v>
      </c>
    </row>
    <row r="9434" spans="17:20">
      <c r="Q9434">
        <v>0.64070601851851805</v>
      </c>
      <c r="R9434">
        <v>1</v>
      </c>
      <c r="S9434" t="s">
        <v>9549</v>
      </c>
      <c r="T9434" t="s">
        <v>3127</v>
      </c>
    </row>
    <row r="9435" spans="17:20">
      <c r="Q9435">
        <v>0.64076388888888902</v>
      </c>
      <c r="R9435">
        <v>1</v>
      </c>
      <c r="S9435" t="s">
        <v>3626</v>
      </c>
      <c r="T9435" t="s">
        <v>3074</v>
      </c>
    </row>
    <row r="9436" spans="17:20">
      <c r="Q9436">
        <v>0.64076388888888902</v>
      </c>
      <c r="R9436">
        <v>1</v>
      </c>
      <c r="S9436" t="s">
        <v>9133</v>
      </c>
      <c r="T9436" t="s">
        <v>3127</v>
      </c>
    </row>
    <row r="9437" spans="17:20">
      <c r="Q9437">
        <v>0.64077546296296295</v>
      </c>
      <c r="R9437">
        <v>1</v>
      </c>
      <c r="S9437" t="s">
        <v>3372</v>
      </c>
      <c r="T9437" t="s">
        <v>3129</v>
      </c>
    </row>
    <row r="9438" spans="17:20">
      <c r="Q9438">
        <v>0.64079861111111103</v>
      </c>
      <c r="R9438">
        <v>1</v>
      </c>
      <c r="S9438" t="s">
        <v>9550</v>
      </c>
      <c r="T9438" t="s">
        <v>3075</v>
      </c>
    </row>
    <row r="9439" spans="17:20">
      <c r="Q9439">
        <v>0.64081018518518496</v>
      </c>
      <c r="R9439">
        <v>1</v>
      </c>
      <c r="S9439" t="s">
        <v>9551</v>
      </c>
      <c r="T9439" t="s">
        <v>3075</v>
      </c>
    </row>
    <row r="9440" spans="17:20">
      <c r="Q9440">
        <v>0.64083333333333303</v>
      </c>
      <c r="R9440">
        <v>1</v>
      </c>
      <c r="S9440" t="s">
        <v>9552</v>
      </c>
      <c r="T9440" t="s">
        <v>3075</v>
      </c>
    </row>
    <row r="9441" spans="17:20">
      <c r="Q9441">
        <v>0.64087962962962997</v>
      </c>
      <c r="R9441">
        <v>1</v>
      </c>
      <c r="S9441" t="s">
        <v>2305</v>
      </c>
      <c r="T9441" t="s">
        <v>3070</v>
      </c>
    </row>
    <row r="9442" spans="17:20">
      <c r="Q9442">
        <v>0.64099537037037002</v>
      </c>
      <c r="R9442">
        <v>1</v>
      </c>
      <c r="S9442" t="s">
        <v>9553</v>
      </c>
      <c r="T9442" t="s">
        <v>3071</v>
      </c>
    </row>
    <row r="9443" spans="17:20">
      <c r="Q9443">
        <v>0.64099537037037002</v>
      </c>
      <c r="R9443">
        <v>1</v>
      </c>
      <c r="S9443" t="s">
        <v>3644</v>
      </c>
      <c r="T9443" t="s">
        <v>3086</v>
      </c>
    </row>
    <row r="9444" spans="17:20">
      <c r="Q9444">
        <v>0.64099537037037002</v>
      </c>
      <c r="R9444">
        <v>1</v>
      </c>
      <c r="S9444" t="s">
        <v>3565</v>
      </c>
      <c r="T9444" t="s">
        <v>3129</v>
      </c>
    </row>
    <row r="9445" spans="17:20">
      <c r="Q9445">
        <v>0.64105324074074099</v>
      </c>
      <c r="R9445">
        <v>1</v>
      </c>
      <c r="S9445" t="s">
        <v>1523</v>
      </c>
      <c r="T9445" t="s">
        <v>3075</v>
      </c>
    </row>
    <row r="9446" spans="17:20">
      <c r="Q9446">
        <v>0.64114583333333297</v>
      </c>
      <c r="R9446">
        <v>1</v>
      </c>
      <c r="S9446" t="s">
        <v>152</v>
      </c>
      <c r="T9446" t="s">
        <v>3073</v>
      </c>
    </row>
    <row r="9447" spans="17:20">
      <c r="Q9447">
        <v>0.64118055555555598</v>
      </c>
      <c r="R9447">
        <v>3</v>
      </c>
      <c r="S9447" t="s">
        <v>9554</v>
      </c>
      <c r="T9447" t="s">
        <v>3129</v>
      </c>
    </row>
    <row r="9448" spans="17:20">
      <c r="Q9448">
        <v>0.64123842592592595</v>
      </c>
      <c r="R9448">
        <v>1</v>
      </c>
      <c r="S9448" t="s">
        <v>9555</v>
      </c>
      <c r="T9448" t="s">
        <v>3070</v>
      </c>
    </row>
    <row r="9449" spans="17:20">
      <c r="Q9449">
        <v>0.64123842592592595</v>
      </c>
      <c r="R9449">
        <v>4</v>
      </c>
      <c r="S9449" t="s">
        <v>9556</v>
      </c>
      <c r="T9449" t="s">
        <v>3075</v>
      </c>
    </row>
    <row r="9450" spans="17:20">
      <c r="Q9450">
        <v>0.64126157407407403</v>
      </c>
      <c r="R9450">
        <v>1</v>
      </c>
      <c r="S9450" t="s">
        <v>4555</v>
      </c>
      <c r="T9450" t="s">
        <v>3074</v>
      </c>
    </row>
    <row r="9451" spans="17:20">
      <c r="Q9451">
        <v>0.64127314814814795</v>
      </c>
      <c r="R9451">
        <v>1</v>
      </c>
      <c r="S9451" t="s">
        <v>9557</v>
      </c>
      <c r="T9451" t="s">
        <v>3071</v>
      </c>
    </row>
    <row r="9452" spans="17:20">
      <c r="Q9452">
        <v>0.64128472222222199</v>
      </c>
      <c r="R9452">
        <v>1</v>
      </c>
      <c r="S9452" t="s">
        <v>3205</v>
      </c>
      <c r="T9452" t="s">
        <v>3127</v>
      </c>
    </row>
    <row r="9453" spans="17:20">
      <c r="Q9453">
        <v>0.64129629629629603</v>
      </c>
      <c r="R9453">
        <v>1</v>
      </c>
      <c r="S9453" t="s">
        <v>9558</v>
      </c>
      <c r="T9453" t="s">
        <v>3075</v>
      </c>
    </row>
    <row r="9454" spans="17:20">
      <c r="Q9454">
        <v>0.641319444444444</v>
      </c>
      <c r="R9454">
        <v>1</v>
      </c>
      <c r="S9454" t="s">
        <v>9559</v>
      </c>
      <c r="T9454" t="s">
        <v>3129</v>
      </c>
    </row>
    <row r="9455" spans="17:20">
      <c r="Q9455">
        <v>0.64143518518518505</v>
      </c>
      <c r="R9455">
        <v>1</v>
      </c>
      <c r="S9455" t="s">
        <v>9560</v>
      </c>
      <c r="T9455" t="s">
        <v>3071</v>
      </c>
    </row>
    <row r="9456" spans="17:20">
      <c r="Q9456">
        <v>0.64146990740740695</v>
      </c>
      <c r="R9456">
        <v>1</v>
      </c>
      <c r="S9456" t="s">
        <v>9561</v>
      </c>
      <c r="T9456" t="s">
        <v>3075</v>
      </c>
    </row>
    <row r="9457" spans="17:20">
      <c r="Q9457">
        <v>0.64146990740740695</v>
      </c>
      <c r="R9457">
        <v>3</v>
      </c>
      <c r="S9457" t="s">
        <v>4518</v>
      </c>
      <c r="T9457" t="s">
        <v>3129</v>
      </c>
    </row>
    <row r="9458" spans="17:20">
      <c r="Q9458">
        <v>0.64151620370370399</v>
      </c>
      <c r="R9458">
        <v>1</v>
      </c>
      <c r="S9458" t="s">
        <v>9562</v>
      </c>
      <c r="T9458" t="s">
        <v>3074</v>
      </c>
    </row>
    <row r="9459" spans="17:20">
      <c r="Q9459">
        <v>0.64156250000000004</v>
      </c>
      <c r="R9459">
        <v>1</v>
      </c>
      <c r="S9459" t="s">
        <v>9563</v>
      </c>
      <c r="T9459" t="s">
        <v>3071</v>
      </c>
    </row>
    <row r="9460" spans="17:20">
      <c r="Q9460">
        <v>0.641585648148148</v>
      </c>
      <c r="R9460">
        <v>1</v>
      </c>
      <c r="S9460" t="s">
        <v>9564</v>
      </c>
      <c r="T9460" t="s">
        <v>3071</v>
      </c>
    </row>
    <row r="9461" spans="17:20">
      <c r="Q9461">
        <v>0.64165509259259301</v>
      </c>
      <c r="R9461">
        <v>1</v>
      </c>
      <c r="S9461" t="s">
        <v>3552</v>
      </c>
      <c r="T9461" t="s">
        <v>3070</v>
      </c>
    </row>
    <row r="9462" spans="17:20">
      <c r="Q9462">
        <v>0.64175925925925903</v>
      </c>
      <c r="R9462">
        <v>1</v>
      </c>
      <c r="S9462" t="s">
        <v>9565</v>
      </c>
      <c r="T9462" t="s">
        <v>3082</v>
      </c>
    </row>
    <row r="9463" spans="17:20">
      <c r="Q9463">
        <v>0.64181712962963</v>
      </c>
      <c r="R9463">
        <v>2</v>
      </c>
      <c r="S9463" t="s">
        <v>9566</v>
      </c>
      <c r="T9463" t="s">
        <v>3072</v>
      </c>
    </row>
    <row r="9464" spans="17:20">
      <c r="Q9464">
        <v>0.64187499999999997</v>
      </c>
      <c r="R9464">
        <v>2</v>
      </c>
      <c r="S9464" t="s">
        <v>4128</v>
      </c>
      <c r="T9464" t="s">
        <v>3071</v>
      </c>
    </row>
    <row r="9465" spans="17:20">
      <c r="Q9465">
        <v>0.64194444444444398</v>
      </c>
      <c r="R9465">
        <v>2</v>
      </c>
      <c r="S9465" t="s">
        <v>9567</v>
      </c>
      <c r="T9465" t="s">
        <v>3082</v>
      </c>
    </row>
    <row r="9466" spans="17:20">
      <c r="Q9466">
        <v>0.64200231481481496</v>
      </c>
      <c r="R9466">
        <v>1</v>
      </c>
      <c r="S9466" t="s">
        <v>3204</v>
      </c>
      <c r="T9466" t="s">
        <v>3073</v>
      </c>
    </row>
    <row r="9467" spans="17:20">
      <c r="Q9467">
        <v>0.64201388888888899</v>
      </c>
      <c r="R9467">
        <v>4</v>
      </c>
      <c r="S9467" t="s">
        <v>9568</v>
      </c>
      <c r="T9467" t="s">
        <v>3087</v>
      </c>
    </row>
    <row r="9468" spans="17:20">
      <c r="Q9468">
        <v>0.64202546296296303</v>
      </c>
      <c r="R9468">
        <v>1</v>
      </c>
      <c r="S9468" t="s">
        <v>9569</v>
      </c>
      <c r="T9468" t="s">
        <v>3087</v>
      </c>
    </row>
    <row r="9469" spans="17:20">
      <c r="Q9469">
        <v>0.64203703703703696</v>
      </c>
      <c r="R9469">
        <v>1</v>
      </c>
      <c r="S9469" t="s">
        <v>3744</v>
      </c>
      <c r="T9469" t="s">
        <v>3071</v>
      </c>
    </row>
    <row r="9470" spans="17:20">
      <c r="Q9470">
        <v>0.642048611111111</v>
      </c>
      <c r="R9470">
        <v>1</v>
      </c>
      <c r="S9470" t="s">
        <v>9570</v>
      </c>
      <c r="T9470" t="s">
        <v>3075</v>
      </c>
    </row>
    <row r="9471" spans="17:20">
      <c r="Q9471">
        <v>0.64206018518518504</v>
      </c>
      <c r="R9471">
        <v>1</v>
      </c>
      <c r="S9471" t="s">
        <v>9571</v>
      </c>
      <c r="T9471" t="s">
        <v>3075</v>
      </c>
    </row>
    <row r="9472" spans="17:20">
      <c r="Q9472">
        <v>0.64211805555555601</v>
      </c>
      <c r="R9472">
        <v>1</v>
      </c>
      <c r="S9472" t="s">
        <v>9572</v>
      </c>
      <c r="T9472" t="s">
        <v>3075</v>
      </c>
    </row>
    <row r="9473" spans="17:20">
      <c r="Q9473">
        <v>0.64217592592592598</v>
      </c>
      <c r="R9473">
        <v>2</v>
      </c>
      <c r="S9473" t="s">
        <v>9573</v>
      </c>
      <c r="T9473" t="s">
        <v>3129</v>
      </c>
    </row>
    <row r="9474" spans="17:20">
      <c r="Q9474">
        <v>0.64225694444444403</v>
      </c>
      <c r="R9474">
        <v>1</v>
      </c>
      <c r="S9474" t="s">
        <v>4447</v>
      </c>
      <c r="T9474" t="s">
        <v>3074</v>
      </c>
    </row>
    <row r="9475" spans="17:20">
      <c r="Q9475">
        <v>0.642314814814815</v>
      </c>
      <c r="R9475">
        <v>1</v>
      </c>
      <c r="S9475" t="s">
        <v>4564</v>
      </c>
      <c r="T9475" t="s">
        <v>3074</v>
      </c>
    </row>
    <row r="9476" spans="17:20">
      <c r="Q9476">
        <v>0.64238425925925902</v>
      </c>
      <c r="R9476">
        <v>1</v>
      </c>
      <c r="S9476" t="s">
        <v>9574</v>
      </c>
      <c r="T9476" t="s">
        <v>3075</v>
      </c>
    </row>
    <row r="9477" spans="17:20">
      <c r="Q9477">
        <v>0.64240740740740698</v>
      </c>
      <c r="R9477">
        <v>1</v>
      </c>
      <c r="S9477" t="s">
        <v>9575</v>
      </c>
      <c r="T9477" t="s">
        <v>3075</v>
      </c>
    </row>
    <row r="9478" spans="17:20">
      <c r="Q9478">
        <v>0.64244212962962999</v>
      </c>
      <c r="R9478">
        <v>2</v>
      </c>
      <c r="S9478" t="s">
        <v>9576</v>
      </c>
      <c r="T9478" t="s">
        <v>3075</v>
      </c>
    </row>
    <row r="9479" spans="17:20">
      <c r="Q9479">
        <v>0.64253472222222197</v>
      </c>
      <c r="R9479">
        <v>1</v>
      </c>
      <c r="S9479" t="s">
        <v>3573</v>
      </c>
      <c r="T9479" t="s">
        <v>3073</v>
      </c>
    </row>
    <row r="9480" spans="17:20">
      <c r="Q9480">
        <v>0.64256944444444397</v>
      </c>
      <c r="R9480">
        <v>1</v>
      </c>
      <c r="S9480" t="s">
        <v>4091</v>
      </c>
      <c r="T9480" t="s">
        <v>3071</v>
      </c>
    </row>
    <row r="9481" spans="17:20">
      <c r="Q9481">
        <v>0.64260416666666698</v>
      </c>
      <c r="R9481">
        <v>1</v>
      </c>
      <c r="S9481" t="s">
        <v>3240</v>
      </c>
      <c r="T9481" t="s">
        <v>3075</v>
      </c>
    </row>
    <row r="9482" spans="17:20">
      <c r="Q9482">
        <v>0.64262731481481505</v>
      </c>
      <c r="R9482">
        <v>1</v>
      </c>
      <c r="S9482" t="s">
        <v>3598</v>
      </c>
      <c r="T9482" t="s">
        <v>3072</v>
      </c>
    </row>
    <row r="9483" spans="17:20">
      <c r="Q9483">
        <v>0.64263888888888898</v>
      </c>
      <c r="R9483">
        <v>2</v>
      </c>
      <c r="S9483" t="s">
        <v>102</v>
      </c>
      <c r="T9483" t="s">
        <v>3075</v>
      </c>
    </row>
    <row r="9484" spans="17:20">
      <c r="Q9484">
        <v>0.64267361111111099</v>
      </c>
      <c r="R9484">
        <v>2</v>
      </c>
      <c r="S9484" t="s">
        <v>4038</v>
      </c>
      <c r="T9484" t="s">
        <v>3075</v>
      </c>
    </row>
    <row r="9485" spans="17:20">
      <c r="Q9485">
        <v>0.64268518518518503</v>
      </c>
      <c r="R9485">
        <v>1</v>
      </c>
      <c r="S9485" t="s">
        <v>9577</v>
      </c>
      <c r="T9485" t="s">
        <v>3075</v>
      </c>
    </row>
    <row r="9486" spans="17:20">
      <c r="Q9486">
        <v>0.64269675925925895</v>
      </c>
      <c r="R9486">
        <v>1</v>
      </c>
      <c r="S9486" t="s">
        <v>9578</v>
      </c>
      <c r="T9486" t="s">
        <v>3129</v>
      </c>
    </row>
    <row r="9487" spans="17:20">
      <c r="Q9487">
        <v>0.64270833333333299</v>
      </c>
      <c r="R9487">
        <v>1</v>
      </c>
      <c r="S9487" t="s">
        <v>9579</v>
      </c>
      <c r="T9487" t="s">
        <v>3075</v>
      </c>
    </row>
    <row r="9488" spans="17:20">
      <c r="Q9488">
        <v>0.64271990740740703</v>
      </c>
      <c r="R9488">
        <v>1</v>
      </c>
      <c r="S9488" t="s">
        <v>4449</v>
      </c>
      <c r="T9488" t="s">
        <v>3072</v>
      </c>
    </row>
    <row r="9489" spans="17:20">
      <c r="Q9489">
        <v>0.64271990740740703</v>
      </c>
      <c r="R9489">
        <v>2</v>
      </c>
      <c r="S9489" t="s">
        <v>321</v>
      </c>
      <c r="T9489" t="s">
        <v>3075</v>
      </c>
    </row>
    <row r="9490" spans="17:20">
      <c r="Q9490">
        <v>0.642743055555556</v>
      </c>
      <c r="R9490">
        <v>1</v>
      </c>
      <c r="S9490" t="s">
        <v>8972</v>
      </c>
      <c r="T9490" t="s">
        <v>3129</v>
      </c>
    </row>
    <row r="9491" spans="17:20">
      <c r="Q9491">
        <v>0.642743055555556</v>
      </c>
      <c r="R9491">
        <v>1</v>
      </c>
      <c r="S9491" t="s">
        <v>9580</v>
      </c>
      <c r="T9491" t="s">
        <v>3075</v>
      </c>
    </row>
    <row r="9492" spans="17:20">
      <c r="Q9492">
        <v>0.64276620370370396</v>
      </c>
      <c r="R9492">
        <v>1</v>
      </c>
      <c r="S9492" t="s">
        <v>3589</v>
      </c>
      <c r="T9492" t="s">
        <v>3075</v>
      </c>
    </row>
    <row r="9493" spans="17:20">
      <c r="Q9493">
        <v>0.642777777777778</v>
      </c>
      <c r="R9493">
        <v>2</v>
      </c>
      <c r="S9493" t="s">
        <v>3326</v>
      </c>
      <c r="T9493" t="s">
        <v>3072</v>
      </c>
    </row>
    <row r="9494" spans="17:20">
      <c r="Q9494">
        <v>0.64278935185185204</v>
      </c>
      <c r="R9494">
        <v>1</v>
      </c>
      <c r="S9494" t="s">
        <v>3601</v>
      </c>
      <c r="T9494" t="s">
        <v>3071</v>
      </c>
    </row>
    <row r="9495" spans="17:20">
      <c r="Q9495">
        <v>0.64278935185185204</v>
      </c>
      <c r="R9495">
        <v>1</v>
      </c>
      <c r="S9495" t="s">
        <v>9581</v>
      </c>
      <c r="T9495" t="s">
        <v>3075</v>
      </c>
    </row>
    <row r="9496" spans="17:20">
      <c r="Q9496">
        <v>0.64278935185185204</v>
      </c>
      <c r="R9496">
        <v>2</v>
      </c>
      <c r="S9496" t="s">
        <v>960</v>
      </c>
      <c r="T9496" t="s">
        <v>3129</v>
      </c>
    </row>
    <row r="9497" spans="17:20">
      <c r="Q9497">
        <v>0.64280092592592597</v>
      </c>
      <c r="R9497">
        <v>2</v>
      </c>
      <c r="S9497" t="s">
        <v>9582</v>
      </c>
      <c r="T9497" t="s">
        <v>3129</v>
      </c>
    </row>
    <row r="9498" spans="17:20">
      <c r="Q9498">
        <v>0.64280092592592597</v>
      </c>
      <c r="R9498">
        <v>1</v>
      </c>
      <c r="S9498" t="s">
        <v>9583</v>
      </c>
      <c r="T9498" t="s">
        <v>3075</v>
      </c>
    </row>
    <row r="9499" spans="17:20">
      <c r="Q9499">
        <v>0.64281250000000001</v>
      </c>
      <c r="R9499">
        <v>1</v>
      </c>
      <c r="S9499" t="s">
        <v>9584</v>
      </c>
      <c r="T9499" t="s">
        <v>3070</v>
      </c>
    </row>
    <row r="9500" spans="17:20">
      <c r="Q9500">
        <v>0.64281250000000001</v>
      </c>
      <c r="R9500">
        <v>1</v>
      </c>
      <c r="S9500" t="s">
        <v>9585</v>
      </c>
      <c r="T9500" t="s">
        <v>3075</v>
      </c>
    </row>
    <row r="9501" spans="17:20">
      <c r="Q9501">
        <v>0.64282407407407405</v>
      </c>
      <c r="R9501">
        <v>1</v>
      </c>
      <c r="S9501" t="s">
        <v>9586</v>
      </c>
      <c r="T9501" t="s">
        <v>3127</v>
      </c>
    </row>
    <row r="9502" spans="17:20">
      <c r="Q9502">
        <v>0.64283564814814798</v>
      </c>
      <c r="R9502">
        <v>1</v>
      </c>
      <c r="S9502" t="s">
        <v>5160</v>
      </c>
      <c r="T9502" t="s">
        <v>3070</v>
      </c>
    </row>
    <row r="9503" spans="17:20">
      <c r="Q9503">
        <v>0.64299768518518496</v>
      </c>
      <c r="R9503">
        <v>1</v>
      </c>
      <c r="S9503" t="s">
        <v>9587</v>
      </c>
      <c r="T9503" t="s">
        <v>3075</v>
      </c>
    </row>
    <row r="9504" spans="17:20">
      <c r="Q9504">
        <v>0.64302083333333304</v>
      </c>
      <c r="R9504">
        <v>1</v>
      </c>
      <c r="S9504" t="s">
        <v>9588</v>
      </c>
      <c r="T9504" t="s">
        <v>3072</v>
      </c>
    </row>
    <row r="9505" spans="17:20">
      <c r="Q9505">
        <v>0.64305555555555605</v>
      </c>
      <c r="R9505">
        <v>1</v>
      </c>
      <c r="S9505" t="s">
        <v>9589</v>
      </c>
      <c r="T9505" t="s">
        <v>3070</v>
      </c>
    </row>
    <row r="9506" spans="17:20">
      <c r="Q9506">
        <v>0.64312499999999995</v>
      </c>
      <c r="R9506">
        <v>1</v>
      </c>
      <c r="S9506" t="s">
        <v>3433</v>
      </c>
      <c r="T9506" t="s">
        <v>3070</v>
      </c>
    </row>
    <row r="9507" spans="17:20">
      <c r="Q9507">
        <v>0.64312499999999995</v>
      </c>
      <c r="R9507">
        <v>1</v>
      </c>
      <c r="S9507" t="s">
        <v>3634</v>
      </c>
      <c r="T9507" t="s">
        <v>3074</v>
      </c>
    </row>
    <row r="9508" spans="17:20">
      <c r="Q9508">
        <v>0.643240740740741</v>
      </c>
      <c r="R9508">
        <v>1</v>
      </c>
      <c r="S9508" t="s">
        <v>9590</v>
      </c>
      <c r="T9508" t="s">
        <v>3085</v>
      </c>
    </row>
    <row r="9509" spans="17:20">
      <c r="Q9509">
        <v>0.643240740740741</v>
      </c>
      <c r="R9509">
        <v>1</v>
      </c>
      <c r="S9509" t="s">
        <v>2589</v>
      </c>
      <c r="T9509" t="s">
        <v>3129</v>
      </c>
    </row>
    <row r="9510" spans="17:20">
      <c r="Q9510">
        <v>0.64325231481481504</v>
      </c>
      <c r="R9510">
        <v>1</v>
      </c>
      <c r="S9510" t="s">
        <v>9591</v>
      </c>
      <c r="T9510" t="s">
        <v>3075</v>
      </c>
    </row>
    <row r="9511" spans="17:20">
      <c r="Q9511">
        <v>0.64335648148148195</v>
      </c>
      <c r="R9511">
        <v>1</v>
      </c>
      <c r="S9511" t="s">
        <v>9592</v>
      </c>
      <c r="T9511" t="s">
        <v>3070</v>
      </c>
    </row>
    <row r="9512" spans="17:20">
      <c r="Q9512">
        <v>0.64335648148148195</v>
      </c>
      <c r="R9512">
        <v>1</v>
      </c>
      <c r="S9512" t="s">
        <v>1166</v>
      </c>
      <c r="T9512" t="s">
        <v>3075</v>
      </c>
    </row>
    <row r="9513" spans="17:20">
      <c r="Q9513">
        <v>0.64336805555555598</v>
      </c>
      <c r="R9513">
        <v>1</v>
      </c>
      <c r="S9513" t="s">
        <v>9593</v>
      </c>
      <c r="T9513" t="s">
        <v>3075</v>
      </c>
    </row>
    <row r="9514" spans="17:20">
      <c r="Q9514">
        <v>0.64349537037036997</v>
      </c>
      <c r="R9514">
        <v>1</v>
      </c>
      <c r="S9514" t="s">
        <v>948</v>
      </c>
      <c r="T9514" t="s">
        <v>3071</v>
      </c>
    </row>
    <row r="9515" spans="17:20">
      <c r="Q9515">
        <v>0.64372685185185197</v>
      </c>
      <c r="R9515">
        <v>1</v>
      </c>
      <c r="S9515" t="s">
        <v>9594</v>
      </c>
      <c r="T9515" t="s">
        <v>3075</v>
      </c>
    </row>
    <row r="9516" spans="17:20">
      <c r="Q9516">
        <v>0.64373842592592601</v>
      </c>
      <c r="R9516">
        <v>1</v>
      </c>
      <c r="S9516" t="s">
        <v>9595</v>
      </c>
      <c r="T9516" t="s">
        <v>3071</v>
      </c>
    </row>
    <row r="9517" spans="17:20">
      <c r="Q9517">
        <v>0.64376157407407397</v>
      </c>
      <c r="R9517">
        <v>4</v>
      </c>
      <c r="S9517" t="s">
        <v>9596</v>
      </c>
      <c r="T9517" t="s">
        <v>3075</v>
      </c>
    </row>
    <row r="9518" spans="17:20">
      <c r="Q9518">
        <v>0.64380787037037002</v>
      </c>
      <c r="R9518">
        <v>2</v>
      </c>
      <c r="S9518" t="s">
        <v>9597</v>
      </c>
      <c r="T9518" t="s">
        <v>3075</v>
      </c>
    </row>
    <row r="9519" spans="17:20">
      <c r="Q9519">
        <v>0.64380787037037002</v>
      </c>
      <c r="R9519">
        <v>1</v>
      </c>
      <c r="S9519" t="s">
        <v>3493</v>
      </c>
      <c r="T9519" t="s">
        <v>3129</v>
      </c>
    </row>
    <row r="9520" spans="17:20">
      <c r="Q9520">
        <v>0.64383101851851898</v>
      </c>
      <c r="R9520">
        <v>1</v>
      </c>
      <c r="S9520" t="s">
        <v>4461</v>
      </c>
      <c r="T9520" t="s">
        <v>3077</v>
      </c>
    </row>
    <row r="9521" spans="17:20">
      <c r="Q9521">
        <v>0.64387731481481503</v>
      </c>
      <c r="R9521">
        <v>3</v>
      </c>
      <c r="S9521" t="s">
        <v>3910</v>
      </c>
      <c r="T9521" t="s">
        <v>3076</v>
      </c>
    </row>
    <row r="9522" spans="17:20">
      <c r="Q9522">
        <v>0.64390046296296299</v>
      </c>
      <c r="R9522">
        <v>2</v>
      </c>
      <c r="S9522" t="s">
        <v>4562</v>
      </c>
      <c r="T9522" t="s">
        <v>3074</v>
      </c>
    </row>
    <row r="9523" spans="17:20">
      <c r="Q9523">
        <v>0.64395833333333297</v>
      </c>
      <c r="R9523">
        <v>1</v>
      </c>
      <c r="S9523" t="s">
        <v>3429</v>
      </c>
      <c r="T9523" t="s">
        <v>3073</v>
      </c>
    </row>
    <row r="9524" spans="17:20">
      <c r="Q9524">
        <v>0.64399305555555597</v>
      </c>
      <c r="R9524">
        <v>1</v>
      </c>
      <c r="S9524" t="s">
        <v>9598</v>
      </c>
      <c r="T9524" t="s">
        <v>3075</v>
      </c>
    </row>
    <row r="9525" spans="17:20">
      <c r="Q9525">
        <v>0.64405092592592605</v>
      </c>
      <c r="R9525">
        <v>1</v>
      </c>
      <c r="S9525" t="s">
        <v>3655</v>
      </c>
      <c r="T9525" t="s">
        <v>3074</v>
      </c>
    </row>
    <row r="9526" spans="17:20">
      <c r="Q9526">
        <v>0.64407407407407402</v>
      </c>
      <c r="R9526">
        <v>1</v>
      </c>
      <c r="S9526" t="s">
        <v>9599</v>
      </c>
      <c r="T9526" t="s">
        <v>3075</v>
      </c>
    </row>
    <row r="9527" spans="17:20">
      <c r="Q9527">
        <v>0.64410879629629603</v>
      </c>
      <c r="R9527">
        <v>1</v>
      </c>
      <c r="S9527" t="s">
        <v>122</v>
      </c>
      <c r="T9527" t="s">
        <v>3073</v>
      </c>
    </row>
    <row r="9528" spans="17:20">
      <c r="Q9528">
        <v>0.64412037037036995</v>
      </c>
      <c r="R9528">
        <v>1</v>
      </c>
      <c r="S9528" t="s">
        <v>9600</v>
      </c>
      <c r="T9528" t="s">
        <v>3075</v>
      </c>
    </row>
    <row r="9529" spans="17:20">
      <c r="Q9529">
        <v>0.64412037037036995</v>
      </c>
      <c r="R9529">
        <v>1</v>
      </c>
      <c r="S9529" t="s">
        <v>3449</v>
      </c>
      <c r="T9529" t="s">
        <v>3072</v>
      </c>
    </row>
    <row r="9530" spans="17:20">
      <c r="Q9530">
        <v>0.64414351851851803</v>
      </c>
      <c r="R9530">
        <v>1</v>
      </c>
      <c r="S9530" t="s">
        <v>9601</v>
      </c>
      <c r="T9530" t="s">
        <v>3075</v>
      </c>
    </row>
    <row r="9531" spans="17:20">
      <c r="Q9531">
        <v>0.64418981481481496</v>
      </c>
      <c r="R9531">
        <v>4</v>
      </c>
      <c r="S9531" t="s">
        <v>3473</v>
      </c>
      <c r="T9531" t="s">
        <v>3075</v>
      </c>
    </row>
    <row r="9532" spans="17:20">
      <c r="Q9532">
        <v>0.64421296296296304</v>
      </c>
      <c r="R9532">
        <v>1</v>
      </c>
      <c r="S9532" t="s">
        <v>1063</v>
      </c>
      <c r="T9532" t="s">
        <v>3075</v>
      </c>
    </row>
    <row r="9533" spans="17:20">
      <c r="Q9533">
        <v>0.64427083333333302</v>
      </c>
      <c r="R9533">
        <v>1</v>
      </c>
      <c r="S9533" t="s">
        <v>9602</v>
      </c>
      <c r="T9533" t="s">
        <v>3070</v>
      </c>
    </row>
    <row r="9534" spans="17:20">
      <c r="Q9534">
        <v>0.64427083333333302</v>
      </c>
      <c r="R9534">
        <v>2</v>
      </c>
      <c r="S9534" t="s">
        <v>9603</v>
      </c>
      <c r="T9534" t="s">
        <v>3075</v>
      </c>
    </row>
    <row r="9535" spans="17:20">
      <c r="Q9535">
        <v>0.64427083333333302</v>
      </c>
      <c r="R9535">
        <v>2</v>
      </c>
      <c r="S9535" t="s">
        <v>1111</v>
      </c>
      <c r="T9535" t="s">
        <v>3075</v>
      </c>
    </row>
    <row r="9536" spans="17:20">
      <c r="Q9536">
        <v>0.64428240740740705</v>
      </c>
      <c r="R9536">
        <v>1</v>
      </c>
      <c r="S9536" t="s">
        <v>9604</v>
      </c>
      <c r="T9536" t="s">
        <v>3075</v>
      </c>
    </row>
    <row r="9537" spans="17:20">
      <c r="Q9537">
        <v>0.64429398148148198</v>
      </c>
      <c r="R9537">
        <v>2</v>
      </c>
      <c r="S9537" t="s">
        <v>9605</v>
      </c>
      <c r="T9537" t="s">
        <v>3075</v>
      </c>
    </row>
    <row r="9538" spans="17:20">
      <c r="Q9538">
        <v>0.64429398148148198</v>
      </c>
      <c r="R9538">
        <v>1</v>
      </c>
      <c r="S9538" t="s">
        <v>7987</v>
      </c>
      <c r="T9538" t="s">
        <v>3129</v>
      </c>
    </row>
    <row r="9539" spans="17:20">
      <c r="Q9539">
        <v>0.64431712962962995</v>
      </c>
      <c r="R9539">
        <v>1</v>
      </c>
      <c r="S9539" t="s">
        <v>3343</v>
      </c>
      <c r="T9539" t="s">
        <v>3075</v>
      </c>
    </row>
    <row r="9540" spans="17:20">
      <c r="Q9540">
        <v>0.64440972222222204</v>
      </c>
      <c r="R9540">
        <v>1</v>
      </c>
      <c r="S9540" t="s">
        <v>9606</v>
      </c>
      <c r="T9540" t="s">
        <v>3075</v>
      </c>
    </row>
    <row r="9541" spans="17:20">
      <c r="Q9541">
        <v>0.64446759259259301</v>
      </c>
      <c r="R9541">
        <v>1</v>
      </c>
      <c r="S9541" t="s">
        <v>608</v>
      </c>
      <c r="T9541" t="s">
        <v>3071</v>
      </c>
    </row>
    <row r="9542" spans="17:20">
      <c r="Q9542">
        <v>0.64456018518518499</v>
      </c>
      <c r="R9542">
        <v>1</v>
      </c>
      <c r="S9542" t="s">
        <v>3307</v>
      </c>
      <c r="T9542" t="s">
        <v>3074</v>
      </c>
    </row>
    <row r="9543" spans="17:20">
      <c r="Q9543">
        <v>0.64467592592592604</v>
      </c>
      <c r="R9543">
        <v>1</v>
      </c>
      <c r="S9543" t="s">
        <v>9607</v>
      </c>
      <c r="T9543" t="s">
        <v>3074</v>
      </c>
    </row>
    <row r="9544" spans="17:20">
      <c r="Q9544">
        <v>0.64467592592592604</v>
      </c>
      <c r="R9544">
        <v>1</v>
      </c>
      <c r="S9544" t="s">
        <v>9608</v>
      </c>
      <c r="T9544" t="s">
        <v>3075</v>
      </c>
    </row>
    <row r="9545" spans="17:20">
      <c r="Q9545">
        <v>0.64468749999999997</v>
      </c>
      <c r="R9545">
        <v>1</v>
      </c>
      <c r="S9545" t="s">
        <v>9609</v>
      </c>
      <c r="T9545" t="s">
        <v>3075</v>
      </c>
    </row>
    <row r="9546" spans="17:20">
      <c r="Q9546">
        <v>0.64469907407407401</v>
      </c>
      <c r="R9546">
        <v>1</v>
      </c>
      <c r="S9546" t="s">
        <v>9610</v>
      </c>
      <c r="T9546" t="s">
        <v>3070</v>
      </c>
    </row>
    <row r="9547" spans="17:20">
      <c r="Q9547">
        <v>0.64475694444444398</v>
      </c>
      <c r="R9547">
        <v>1</v>
      </c>
      <c r="S9547" t="s">
        <v>3642</v>
      </c>
      <c r="T9547" t="s">
        <v>3075</v>
      </c>
    </row>
    <row r="9548" spans="17:20">
      <c r="Q9548">
        <v>0.64479166666666698</v>
      </c>
      <c r="R9548">
        <v>1</v>
      </c>
      <c r="S9548" t="s">
        <v>3428</v>
      </c>
      <c r="T9548" t="s">
        <v>3071</v>
      </c>
    </row>
    <row r="9549" spans="17:20">
      <c r="Q9549">
        <v>0.64480324074074102</v>
      </c>
      <c r="R9549">
        <v>1</v>
      </c>
      <c r="S9549" t="s">
        <v>3286</v>
      </c>
      <c r="T9549" t="s">
        <v>3075</v>
      </c>
    </row>
    <row r="9550" spans="17:20">
      <c r="Q9550">
        <v>0.64481481481481495</v>
      </c>
      <c r="R9550">
        <v>1</v>
      </c>
      <c r="S9550" t="s">
        <v>3924</v>
      </c>
      <c r="T9550" t="s">
        <v>3127</v>
      </c>
    </row>
    <row r="9551" spans="17:20">
      <c r="Q9551">
        <v>0.64483796296296303</v>
      </c>
      <c r="R9551">
        <v>1</v>
      </c>
      <c r="S9551" t="s">
        <v>9611</v>
      </c>
      <c r="T9551" t="s">
        <v>3075</v>
      </c>
    </row>
    <row r="9552" spans="17:20">
      <c r="Q9552">
        <v>0.64488425925925896</v>
      </c>
      <c r="R9552">
        <v>1</v>
      </c>
      <c r="S9552" t="s">
        <v>9612</v>
      </c>
      <c r="T9552" t="s">
        <v>3082</v>
      </c>
    </row>
    <row r="9553" spans="17:20">
      <c r="Q9553">
        <v>0.64493055555555601</v>
      </c>
      <c r="R9553">
        <v>2</v>
      </c>
      <c r="S9553" t="s">
        <v>227</v>
      </c>
      <c r="T9553" t="s">
        <v>3129</v>
      </c>
    </row>
    <row r="9554" spans="17:20">
      <c r="Q9554">
        <v>0.64496527777777801</v>
      </c>
      <c r="R9554">
        <v>1</v>
      </c>
      <c r="S9554" t="s">
        <v>9613</v>
      </c>
      <c r="T9554" t="s">
        <v>3127</v>
      </c>
    </row>
    <row r="9555" spans="17:20">
      <c r="Q9555">
        <v>0.64500000000000002</v>
      </c>
      <c r="R9555">
        <v>1</v>
      </c>
      <c r="S9555" t="s">
        <v>1106</v>
      </c>
      <c r="T9555" t="s">
        <v>3129</v>
      </c>
    </row>
    <row r="9556" spans="17:20">
      <c r="Q9556">
        <v>0.64509259259259299</v>
      </c>
      <c r="R9556">
        <v>1</v>
      </c>
      <c r="S9556" t="s">
        <v>947</v>
      </c>
      <c r="T9556" t="s">
        <v>3077</v>
      </c>
    </row>
    <row r="9557" spans="17:20">
      <c r="Q9557">
        <v>0.64509259259259299</v>
      </c>
      <c r="R9557">
        <v>1</v>
      </c>
      <c r="S9557" t="s">
        <v>3619</v>
      </c>
      <c r="T9557" t="s">
        <v>3074</v>
      </c>
    </row>
    <row r="9558" spans="17:20">
      <c r="Q9558">
        <v>0.64513888888888904</v>
      </c>
      <c r="R9558">
        <v>1</v>
      </c>
      <c r="S9558" t="s">
        <v>9614</v>
      </c>
      <c r="T9558" t="s">
        <v>3085</v>
      </c>
    </row>
    <row r="9559" spans="17:20">
      <c r="Q9559">
        <v>0.64516203703703701</v>
      </c>
      <c r="R9559">
        <v>3</v>
      </c>
      <c r="S9559" t="s">
        <v>9615</v>
      </c>
      <c r="T9559" t="s">
        <v>3090</v>
      </c>
    </row>
    <row r="9560" spans="17:20">
      <c r="Q9560">
        <v>0.64519675925925901</v>
      </c>
      <c r="R9560">
        <v>1</v>
      </c>
      <c r="S9560" t="s">
        <v>580</v>
      </c>
      <c r="T9560" t="s">
        <v>3071</v>
      </c>
    </row>
    <row r="9561" spans="17:20">
      <c r="Q9561">
        <v>0.64525462962962998</v>
      </c>
      <c r="R9561">
        <v>2</v>
      </c>
      <c r="S9561" t="s">
        <v>9616</v>
      </c>
      <c r="T9561" t="s">
        <v>3129</v>
      </c>
    </row>
    <row r="9562" spans="17:20">
      <c r="Q9562">
        <v>0.64526620370370402</v>
      </c>
      <c r="R9562">
        <v>1</v>
      </c>
      <c r="S9562" t="s">
        <v>9617</v>
      </c>
      <c r="T9562" t="s">
        <v>3071</v>
      </c>
    </row>
    <row r="9563" spans="17:20">
      <c r="Q9563">
        <v>0.64527777777777795</v>
      </c>
      <c r="R9563">
        <v>1</v>
      </c>
      <c r="S9563" t="s">
        <v>9618</v>
      </c>
      <c r="T9563" t="s">
        <v>3129</v>
      </c>
    </row>
    <row r="9564" spans="17:20">
      <c r="Q9564">
        <v>0.64531249999999996</v>
      </c>
      <c r="R9564">
        <v>1</v>
      </c>
      <c r="S9564" t="s">
        <v>9619</v>
      </c>
      <c r="T9564" t="s">
        <v>3075</v>
      </c>
    </row>
    <row r="9565" spans="17:20">
      <c r="Q9565">
        <v>0.64532407407407399</v>
      </c>
      <c r="R9565">
        <v>1</v>
      </c>
      <c r="S9565" t="s">
        <v>9620</v>
      </c>
      <c r="T9565" t="s">
        <v>3075</v>
      </c>
    </row>
    <row r="9566" spans="17:20">
      <c r="Q9566">
        <v>0.64533564814814803</v>
      </c>
      <c r="R9566">
        <v>1</v>
      </c>
      <c r="S9566" t="s">
        <v>9621</v>
      </c>
      <c r="T9566" t="s">
        <v>3070</v>
      </c>
    </row>
    <row r="9567" spans="17:20">
      <c r="Q9567">
        <v>0.64533564814814803</v>
      </c>
      <c r="R9567">
        <v>1</v>
      </c>
      <c r="S9567" t="s">
        <v>9339</v>
      </c>
      <c r="T9567" t="s">
        <v>3086</v>
      </c>
    </row>
    <row r="9568" spans="17:20">
      <c r="Q9568">
        <v>0.64534722222222196</v>
      </c>
      <c r="R9568">
        <v>2</v>
      </c>
      <c r="S9568" t="s">
        <v>9622</v>
      </c>
      <c r="T9568" t="s">
        <v>3075</v>
      </c>
    </row>
    <row r="9569" spans="17:20">
      <c r="Q9569">
        <v>0.64537037037037004</v>
      </c>
      <c r="R9569">
        <v>1</v>
      </c>
      <c r="S9569" t="s">
        <v>469</v>
      </c>
      <c r="T9569" t="s">
        <v>3075</v>
      </c>
    </row>
    <row r="9570" spans="17:20">
      <c r="Q9570">
        <v>0.64538194444444397</v>
      </c>
      <c r="R9570">
        <v>1</v>
      </c>
      <c r="S9570" t="s">
        <v>9623</v>
      </c>
      <c r="T9570" t="s">
        <v>3075</v>
      </c>
    </row>
    <row r="9571" spans="17:20">
      <c r="Q9571">
        <v>0.64552083333333299</v>
      </c>
      <c r="R9571">
        <v>1</v>
      </c>
      <c r="S9571" t="s">
        <v>3636</v>
      </c>
      <c r="T9571" t="s">
        <v>3074</v>
      </c>
    </row>
    <row r="9572" spans="17:20">
      <c r="Q9572">
        <v>0.64554398148148195</v>
      </c>
      <c r="R9572">
        <v>2</v>
      </c>
      <c r="S9572" t="s">
        <v>9624</v>
      </c>
      <c r="T9572" t="s">
        <v>3070</v>
      </c>
    </row>
    <row r="9573" spans="17:20">
      <c r="Q9573">
        <v>0.64556712962963003</v>
      </c>
      <c r="R9573">
        <v>1</v>
      </c>
      <c r="S9573" t="s">
        <v>9625</v>
      </c>
      <c r="T9573" t="s">
        <v>3129</v>
      </c>
    </row>
    <row r="9574" spans="17:20">
      <c r="Q9574">
        <v>0.64561342592592597</v>
      </c>
      <c r="R9574">
        <v>2</v>
      </c>
      <c r="S9574" t="s">
        <v>9626</v>
      </c>
      <c r="T9574" t="s">
        <v>3074</v>
      </c>
    </row>
    <row r="9575" spans="17:20">
      <c r="Q9575">
        <v>0.64563657407407404</v>
      </c>
      <c r="R9575">
        <v>1</v>
      </c>
      <c r="S9575" t="s">
        <v>3756</v>
      </c>
      <c r="T9575" t="s">
        <v>3070</v>
      </c>
    </row>
    <row r="9576" spans="17:20">
      <c r="Q9576">
        <v>0.64568287037036998</v>
      </c>
      <c r="R9576">
        <v>2</v>
      </c>
      <c r="S9576" t="s">
        <v>9627</v>
      </c>
      <c r="T9576" t="s">
        <v>3129</v>
      </c>
    </row>
    <row r="9577" spans="17:20">
      <c r="Q9577">
        <v>0.64571759259259298</v>
      </c>
      <c r="R9577">
        <v>1</v>
      </c>
      <c r="S9577" t="s">
        <v>6965</v>
      </c>
      <c r="T9577" t="s">
        <v>3129</v>
      </c>
    </row>
    <row r="9578" spans="17:20">
      <c r="Q9578">
        <v>0.64574074074074095</v>
      </c>
      <c r="R9578">
        <v>1</v>
      </c>
      <c r="S9578" t="s">
        <v>9628</v>
      </c>
      <c r="T9578" t="s">
        <v>3070</v>
      </c>
    </row>
    <row r="9579" spans="17:20">
      <c r="Q9579">
        <v>0.64575231481481499</v>
      </c>
      <c r="R9579">
        <v>1</v>
      </c>
      <c r="S9579" t="s">
        <v>9629</v>
      </c>
      <c r="T9579" t="s">
        <v>3081</v>
      </c>
    </row>
    <row r="9580" spans="17:20">
      <c r="Q9580">
        <v>0.64581018518518496</v>
      </c>
      <c r="R9580">
        <v>1</v>
      </c>
      <c r="S9580" t="s">
        <v>3650</v>
      </c>
      <c r="T9580" t="s">
        <v>3074</v>
      </c>
    </row>
    <row r="9581" spans="17:20">
      <c r="Q9581">
        <v>0.64594907407407398</v>
      </c>
      <c r="R9581">
        <v>1</v>
      </c>
      <c r="S9581" t="s">
        <v>4012</v>
      </c>
      <c r="T9581" t="s">
        <v>3070</v>
      </c>
    </row>
    <row r="9582" spans="17:20">
      <c r="Q9582">
        <v>0.64600694444444395</v>
      </c>
      <c r="R9582">
        <v>1</v>
      </c>
      <c r="S9582" t="s">
        <v>563</v>
      </c>
      <c r="T9582" t="s">
        <v>3070</v>
      </c>
    </row>
    <row r="9583" spans="17:20">
      <c r="Q9583">
        <v>0.64600694444444395</v>
      </c>
      <c r="R9583">
        <v>1</v>
      </c>
      <c r="S9583" t="s">
        <v>4558</v>
      </c>
      <c r="T9583" t="s">
        <v>3074</v>
      </c>
    </row>
    <row r="9584" spans="17:20">
      <c r="Q9584">
        <v>0.64604166666666696</v>
      </c>
      <c r="R9584">
        <v>1</v>
      </c>
      <c r="S9584" t="s">
        <v>5404</v>
      </c>
      <c r="T9584" t="s">
        <v>3070</v>
      </c>
    </row>
    <row r="9585" spans="17:20">
      <c r="Q9585">
        <v>0.64611111111111097</v>
      </c>
      <c r="R9585">
        <v>1</v>
      </c>
      <c r="S9585" t="s">
        <v>2259</v>
      </c>
      <c r="T9585" t="s">
        <v>3073</v>
      </c>
    </row>
    <row r="9586" spans="17:20">
      <c r="Q9586">
        <v>0.64611111111111097</v>
      </c>
      <c r="R9586">
        <v>1</v>
      </c>
      <c r="S9586" t="s">
        <v>9630</v>
      </c>
      <c r="T9586" t="s">
        <v>3071</v>
      </c>
    </row>
    <row r="9587" spans="17:20">
      <c r="Q9587">
        <v>0.64613425925925905</v>
      </c>
      <c r="R9587">
        <v>2</v>
      </c>
      <c r="S9587" t="s">
        <v>9631</v>
      </c>
      <c r="T9587" t="s">
        <v>3126</v>
      </c>
    </row>
    <row r="9588" spans="17:20">
      <c r="Q9588">
        <v>0.64614583333333298</v>
      </c>
      <c r="R9588">
        <v>1</v>
      </c>
      <c r="S9588" t="s">
        <v>9632</v>
      </c>
      <c r="T9588" t="s">
        <v>3070</v>
      </c>
    </row>
    <row r="9589" spans="17:20">
      <c r="Q9589">
        <v>0.64616898148148105</v>
      </c>
      <c r="R9589">
        <v>1</v>
      </c>
      <c r="S9589" t="s">
        <v>9633</v>
      </c>
      <c r="T9589" t="s">
        <v>3070</v>
      </c>
    </row>
    <row r="9590" spans="17:20">
      <c r="Q9590">
        <v>0.64616898148148105</v>
      </c>
      <c r="R9590">
        <v>1</v>
      </c>
      <c r="S9590" t="s">
        <v>827</v>
      </c>
      <c r="T9590" t="s">
        <v>3071</v>
      </c>
    </row>
    <row r="9591" spans="17:20">
      <c r="Q9591">
        <v>0.64618055555555598</v>
      </c>
      <c r="R9591">
        <v>1</v>
      </c>
      <c r="S9591" t="s">
        <v>4140</v>
      </c>
      <c r="T9591" t="s">
        <v>3127</v>
      </c>
    </row>
    <row r="9592" spans="17:20">
      <c r="Q9592">
        <v>0.64624999999999999</v>
      </c>
      <c r="R9592">
        <v>1</v>
      </c>
      <c r="S9592" t="s">
        <v>3534</v>
      </c>
      <c r="T9592" t="s">
        <v>3071</v>
      </c>
    </row>
    <row r="9593" spans="17:20">
      <c r="Q9593">
        <v>0.64624999999999999</v>
      </c>
      <c r="R9593">
        <v>1</v>
      </c>
      <c r="S9593" t="s">
        <v>2562</v>
      </c>
      <c r="T9593" t="s">
        <v>3086</v>
      </c>
    </row>
    <row r="9594" spans="17:20">
      <c r="Q9594">
        <v>0.64629629629629604</v>
      </c>
      <c r="R9594">
        <v>1</v>
      </c>
      <c r="S9594" t="s">
        <v>857</v>
      </c>
      <c r="T9594" t="s">
        <v>3070</v>
      </c>
    </row>
    <row r="9595" spans="17:20">
      <c r="Q9595">
        <v>0.64636574074074105</v>
      </c>
      <c r="R9595">
        <v>1</v>
      </c>
      <c r="S9595" t="s">
        <v>9634</v>
      </c>
      <c r="T9595" t="s">
        <v>3075</v>
      </c>
    </row>
    <row r="9596" spans="17:20">
      <c r="Q9596">
        <v>0.64637731481481497</v>
      </c>
      <c r="R9596">
        <v>2</v>
      </c>
      <c r="S9596" t="s">
        <v>9635</v>
      </c>
      <c r="T9596" t="s">
        <v>3071</v>
      </c>
    </row>
    <row r="9597" spans="17:20">
      <c r="Q9597">
        <v>0.64640046296296305</v>
      </c>
      <c r="R9597">
        <v>1</v>
      </c>
      <c r="S9597" t="s">
        <v>9636</v>
      </c>
      <c r="T9597" t="s">
        <v>3070</v>
      </c>
    </row>
    <row r="9598" spans="17:20">
      <c r="Q9598">
        <v>0.64640046296296305</v>
      </c>
      <c r="R9598">
        <v>1</v>
      </c>
      <c r="S9598" t="s">
        <v>3212</v>
      </c>
      <c r="T9598" t="s">
        <v>3075</v>
      </c>
    </row>
    <row r="9599" spans="17:20">
      <c r="Q9599">
        <v>0.64641203703703698</v>
      </c>
      <c r="R9599">
        <v>1</v>
      </c>
      <c r="S9599" t="s">
        <v>9637</v>
      </c>
      <c r="T9599" t="s">
        <v>3075</v>
      </c>
    </row>
    <row r="9600" spans="17:20">
      <c r="Q9600">
        <v>0.64642361111111102</v>
      </c>
      <c r="R9600">
        <v>1</v>
      </c>
      <c r="S9600" t="s">
        <v>9638</v>
      </c>
      <c r="T9600" t="s">
        <v>3075</v>
      </c>
    </row>
    <row r="9601" spans="17:20">
      <c r="Q9601">
        <v>0.64642361111111102</v>
      </c>
      <c r="R9601">
        <v>1</v>
      </c>
      <c r="S9601" t="s">
        <v>3493</v>
      </c>
      <c r="T9601" t="s">
        <v>3127</v>
      </c>
    </row>
    <row r="9602" spans="17:20">
      <c r="Q9602">
        <v>0.64643518518518495</v>
      </c>
      <c r="R9602">
        <v>1</v>
      </c>
      <c r="S9602" t="s">
        <v>1161</v>
      </c>
      <c r="T9602" t="s">
        <v>3086</v>
      </c>
    </row>
    <row r="9603" spans="17:20">
      <c r="Q9603">
        <v>0.64643518518518495</v>
      </c>
      <c r="R9603">
        <v>1</v>
      </c>
      <c r="S9603" t="s">
        <v>9639</v>
      </c>
      <c r="T9603" t="s">
        <v>3129</v>
      </c>
    </row>
    <row r="9604" spans="17:20">
      <c r="Q9604">
        <v>0.64644675925925899</v>
      </c>
      <c r="R9604">
        <v>1</v>
      </c>
      <c r="S9604" t="s">
        <v>4537</v>
      </c>
      <c r="T9604" t="s">
        <v>3075</v>
      </c>
    </row>
    <row r="9605" spans="17:20">
      <c r="Q9605">
        <v>0.64649305555555603</v>
      </c>
      <c r="R9605">
        <v>1</v>
      </c>
      <c r="S9605" t="s">
        <v>9640</v>
      </c>
      <c r="T9605" t="s">
        <v>3075</v>
      </c>
    </row>
    <row r="9606" spans="17:20">
      <c r="Q9606">
        <v>0.64650462962962996</v>
      </c>
      <c r="R9606">
        <v>1</v>
      </c>
      <c r="S9606" t="s">
        <v>3147</v>
      </c>
      <c r="T9606" t="s">
        <v>3075</v>
      </c>
    </row>
    <row r="9607" spans="17:20">
      <c r="Q9607">
        <v>0.64656250000000004</v>
      </c>
      <c r="R9607">
        <v>1</v>
      </c>
      <c r="S9607" t="s">
        <v>4139</v>
      </c>
      <c r="T9607" t="s">
        <v>3127</v>
      </c>
    </row>
    <row r="9608" spans="17:20">
      <c r="Q9608">
        <v>0.64657407407407397</v>
      </c>
      <c r="R9608">
        <v>1</v>
      </c>
      <c r="S9608" t="s">
        <v>3350</v>
      </c>
      <c r="T9608" t="s">
        <v>3075</v>
      </c>
    </row>
    <row r="9609" spans="17:20">
      <c r="Q9609">
        <v>0.64659722222222205</v>
      </c>
      <c r="R9609">
        <v>1</v>
      </c>
      <c r="S9609" t="s">
        <v>3943</v>
      </c>
      <c r="T9609" t="s">
        <v>3086</v>
      </c>
    </row>
    <row r="9610" spans="17:20">
      <c r="Q9610">
        <v>0.64668981481481502</v>
      </c>
      <c r="R9610">
        <v>1</v>
      </c>
      <c r="S9610" t="s">
        <v>9641</v>
      </c>
      <c r="T9610" t="s">
        <v>3075</v>
      </c>
    </row>
    <row r="9611" spans="17:20">
      <c r="Q9611">
        <v>0.64673611111111096</v>
      </c>
      <c r="R9611">
        <v>1</v>
      </c>
      <c r="S9611" t="s">
        <v>9642</v>
      </c>
      <c r="T9611" t="s">
        <v>3075</v>
      </c>
    </row>
    <row r="9612" spans="17:20">
      <c r="Q9612">
        <v>0.64675925925925903</v>
      </c>
      <c r="R9612">
        <v>1</v>
      </c>
      <c r="S9612" t="s">
        <v>9643</v>
      </c>
      <c r="T9612" t="s">
        <v>3075</v>
      </c>
    </row>
    <row r="9613" spans="17:20">
      <c r="Q9613">
        <v>0.64679398148148104</v>
      </c>
      <c r="R9613">
        <v>1</v>
      </c>
      <c r="S9613" t="s">
        <v>3358</v>
      </c>
      <c r="T9613" t="s">
        <v>3075</v>
      </c>
    </row>
    <row r="9614" spans="17:20">
      <c r="Q9614">
        <v>0.64682870370370404</v>
      </c>
      <c r="R9614">
        <v>1</v>
      </c>
      <c r="S9614" t="s">
        <v>9644</v>
      </c>
      <c r="T9614" t="s">
        <v>3070</v>
      </c>
    </row>
    <row r="9615" spans="17:20">
      <c r="Q9615">
        <v>0.64687499999999998</v>
      </c>
      <c r="R9615">
        <v>1</v>
      </c>
      <c r="S9615" t="s">
        <v>9645</v>
      </c>
      <c r="T9615" t="s">
        <v>3071</v>
      </c>
    </row>
    <row r="9616" spans="17:20">
      <c r="Q9616">
        <v>0.64689814814814794</v>
      </c>
      <c r="R9616">
        <v>1</v>
      </c>
      <c r="S9616" t="s">
        <v>3343</v>
      </c>
      <c r="T9616" t="s">
        <v>3076</v>
      </c>
    </row>
    <row r="9617" spans="17:20">
      <c r="Q9617">
        <v>0.64689814814814794</v>
      </c>
      <c r="R9617">
        <v>1</v>
      </c>
      <c r="S9617" t="s">
        <v>3656</v>
      </c>
      <c r="T9617" t="s">
        <v>3074</v>
      </c>
    </row>
    <row r="9618" spans="17:20">
      <c r="Q9618">
        <v>0.64690972222222198</v>
      </c>
      <c r="R9618">
        <v>2</v>
      </c>
      <c r="S9618" t="s">
        <v>8881</v>
      </c>
      <c r="T9618" t="s">
        <v>3129</v>
      </c>
    </row>
    <row r="9619" spans="17:20">
      <c r="Q9619">
        <v>0.64693287037036995</v>
      </c>
      <c r="R9619">
        <v>1</v>
      </c>
      <c r="S9619" t="s">
        <v>9646</v>
      </c>
      <c r="T9619" t="s">
        <v>3070</v>
      </c>
    </row>
    <row r="9620" spans="17:20">
      <c r="Q9620">
        <v>0.64702546296296304</v>
      </c>
      <c r="R9620">
        <v>1</v>
      </c>
      <c r="S9620" t="s">
        <v>9647</v>
      </c>
      <c r="T9620" t="s">
        <v>3129</v>
      </c>
    </row>
    <row r="9621" spans="17:20">
      <c r="Q9621">
        <v>0.64709490740740705</v>
      </c>
      <c r="R9621">
        <v>1</v>
      </c>
      <c r="S9621" t="s">
        <v>9648</v>
      </c>
      <c r="T9621" t="s">
        <v>3075</v>
      </c>
    </row>
    <row r="9622" spans="17:20">
      <c r="Q9622">
        <v>0.64714120370370398</v>
      </c>
      <c r="R9622">
        <v>1</v>
      </c>
      <c r="S9622" t="s">
        <v>9649</v>
      </c>
      <c r="T9622" t="s">
        <v>3071</v>
      </c>
    </row>
    <row r="9623" spans="17:20">
      <c r="Q9623">
        <v>0.64715277777777802</v>
      </c>
      <c r="R9623">
        <v>1</v>
      </c>
      <c r="S9623" t="s">
        <v>995</v>
      </c>
      <c r="T9623" t="s">
        <v>3078</v>
      </c>
    </row>
    <row r="9624" spans="17:20">
      <c r="Q9624">
        <v>0.64716435185185195</v>
      </c>
      <c r="R9624">
        <v>1</v>
      </c>
      <c r="S9624" t="s">
        <v>3658</v>
      </c>
      <c r="T9624" t="s">
        <v>3071</v>
      </c>
    </row>
    <row r="9625" spans="17:20">
      <c r="Q9625">
        <v>0.64718750000000003</v>
      </c>
      <c r="R9625">
        <v>1</v>
      </c>
      <c r="S9625" t="s">
        <v>9650</v>
      </c>
      <c r="T9625" t="s">
        <v>3072</v>
      </c>
    </row>
    <row r="9626" spans="17:20">
      <c r="Q9626">
        <v>0.64724537037037</v>
      </c>
      <c r="R9626">
        <v>2</v>
      </c>
      <c r="S9626" t="s">
        <v>3511</v>
      </c>
      <c r="T9626" t="s">
        <v>3074</v>
      </c>
    </row>
    <row r="9627" spans="17:20">
      <c r="Q9627">
        <v>0.64734953703703701</v>
      </c>
      <c r="R9627">
        <v>2</v>
      </c>
      <c r="S9627" t="s">
        <v>9651</v>
      </c>
      <c r="T9627" t="s">
        <v>3075</v>
      </c>
    </row>
    <row r="9628" spans="17:20">
      <c r="Q9628">
        <v>0.64736111111111105</v>
      </c>
      <c r="R9628">
        <v>1</v>
      </c>
      <c r="S9628" t="s">
        <v>3806</v>
      </c>
      <c r="T9628" t="s">
        <v>3077</v>
      </c>
    </row>
    <row r="9629" spans="17:20">
      <c r="Q9629">
        <v>0.64736111111111105</v>
      </c>
      <c r="R9629">
        <v>1</v>
      </c>
      <c r="S9629" t="s">
        <v>3255</v>
      </c>
      <c r="T9629" t="s">
        <v>3075</v>
      </c>
    </row>
    <row r="9630" spans="17:20">
      <c r="Q9630">
        <v>0.64738425925925902</v>
      </c>
      <c r="R9630">
        <v>1</v>
      </c>
      <c r="S9630" t="s">
        <v>4454</v>
      </c>
      <c r="T9630" t="s">
        <v>3073</v>
      </c>
    </row>
    <row r="9631" spans="17:20">
      <c r="Q9631">
        <v>0.64739583333333295</v>
      </c>
      <c r="R9631">
        <v>1</v>
      </c>
      <c r="S9631" t="s">
        <v>9652</v>
      </c>
      <c r="T9631" t="s">
        <v>3070</v>
      </c>
    </row>
    <row r="9632" spans="17:20">
      <c r="Q9632">
        <v>0.64745370370370403</v>
      </c>
      <c r="R9632">
        <v>1</v>
      </c>
      <c r="S9632" t="s">
        <v>4565</v>
      </c>
      <c r="T9632" t="s">
        <v>3074</v>
      </c>
    </row>
    <row r="9633" spans="17:20">
      <c r="Q9633">
        <v>0.64752314814814804</v>
      </c>
      <c r="R9633">
        <v>1</v>
      </c>
      <c r="S9633" t="s">
        <v>720</v>
      </c>
      <c r="T9633" t="s">
        <v>3071</v>
      </c>
    </row>
    <row r="9634" spans="17:20">
      <c r="Q9634">
        <v>0.64760416666666698</v>
      </c>
      <c r="R9634">
        <v>2</v>
      </c>
      <c r="S9634" t="s">
        <v>3823</v>
      </c>
      <c r="T9634" t="s">
        <v>3076</v>
      </c>
    </row>
    <row r="9635" spans="17:20">
      <c r="Q9635">
        <v>0.64762731481481495</v>
      </c>
      <c r="R9635">
        <v>2</v>
      </c>
      <c r="S9635" t="s">
        <v>3237</v>
      </c>
      <c r="T9635" t="s">
        <v>3071</v>
      </c>
    </row>
    <row r="9636" spans="17:20">
      <c r="Q9636">
        <v>0.64765046296296302</v>
      </c>
      <c r="R9636">
        <v>1</v>
      </c>
      <c r="S9636" t="s">
        <v>9653</v>
      </c>
      <c r="T9636" t="s">
        <v>3074</v>
      </c>
    </row>
    <row r="9637" spans="17:20">
      <c r="Q9637">
        <v>0.64768518518518503</v>
      </c>
      <c r="R9637">
        <v>1</v>
      </c>
      <c r="S9637" t="s">
        <v>9654</v>
      </c>
      <c r="T9637" t="s">
        <v>3075</v>
      </c>
    </row>
    <row r="9638" spans="17:20">
      <c r="Q9638">
        <v>0.64769675925925896</v>
      </c>
      <c r="R9638">
        <v>1</v>
      </c>
      <c r="S9638" t="s">
        <v>3284</v>
      </c>
      <c r="T9638" t="s">
        <v>3075</v>
      </c>
    </row>
    <row r="9639" spans="17:20">
      <c r="Q9639">
        <v>0.64775462962963004</v>
      </c>
      <c r="R9639">
        <v>1</v>
      </c>
      <c r="S9639" t="s">
        <v>9655</v>
      </c>
      <c r="T9639" t="s">
        <v>3070</v>
      </c>
    </row>
    <row r="9640" spans="17:20">
      <c r="Q9640">
        <v>0.64776620370370397</v>
      </c>
      <c r="R9640">
        <v>1</v>
      </c>
      <c r="S9640" t="s">
        <v>4341</v>
      </c>
      <c r="T9640" t="s">
        <v>3073</v>
      </c>
    </row>
    <row r="9641" spans="17:20">
      <c r="Q9641">
        <v>0.64778935185185205</v>
      </c>
      <c r="R9641">
        <v>1</v>
      </c>
      <c r="S9641" t="s">
        <v>9656</v>
      </c>
      <c r="T9641" t="s">
        <v>3072</v>
      </c>
    </row>
    <row r="9642" spans="17:20">
      <c r="Q9642">
        <v>0.64781250000000001</v>
      </c>
      <c r="R9642">
        <v>1</v>
      </c>
      <c r="S9642" t="s">
        <v>9657</v>
      </c>
      <c r="T9642" t="s">
        <v>3075</v>
      </c>
    </row>
    <row r="9643" spans="17:20">
      <c r="Q9643">
        <v>0.64785879629629595</v>
      </c>
      <c r="R9643">
        <v>1</v>
      </c>
      <c r="S9643" t="s">
        <v>9658</v>
      </c>
      <c r="T9643" t="s">
        <v>3070</v>
      </c>
    </row>
    <row r="9644" spans="17:20">
      <c r="Q9644">
        <v>0.64791666666666703</v>
      </c>
      <c r="R9644">
        <v>2</v>
      </c>
      <c r="S9644" t="s">
        <v>9659</v>
      </c>
      <c r="T9644" t="s">
        <v>3070</v>
      </c>
    </row>
    <row r="9645" spans="17:20">
      <c r="Q9645">
        <v>0.64796296296296296</v>
      </c>
      <c r="R9645">
        <v>4</v>
      </c>
      <c r="S9645" t="s">
        <v>268</v>
      </c>
      <c r="T9645" t="s">
        <v>3075</v>
      </c>
    </row>
    <row r="9646" spans="17:20">
      <c r="Q9646">
        <v>0.64800925925925901</v>
      </c>
      <c r="R9646">
        <v>2</v>
      </c>
      <c r="S9646" t="s">
        <v>3446</v>
      </c>
      <c r="T9646" t="s">
        <v>3127</v>
      </c>
    </row>
    <row r="9647" spans="17:20">
      <c r="Q9647">
        <v>0.64802083333333305</v>
      </c>
      <c r="R9647">
        <v>2</v>
      </c>
      <c r="S9647" t="s">
        <v>9660</v>
      </c>
      <c r="T9647" t="s">
        <v>3075</v>
      </c>
    </row>
    <row r="9648" spans="17:20">
      <c r="Q9648">
        <v>0.64802083333333305</v>
      </c>
      <c r="R9648">
        <v>2</v>
      </c>
      <c r="S9648" t="s">
        <v>3620</v>
      </c>
      <c r="T9648" t="s">
        <v>3074</v>
      </c>
    </row>
    <row r="9649" spans="17:20">
      <c r="Q9649">
        <v>0.64803240740740697</v>
      </c>
      <c r="R9649">
        <v>1</v>
      </c>
      <c r="S9649" t="s">
        <v>9661</v>
      </c>
      <c r="T9649" t="s">
        <v>3075</v>
      </c>
    </row>
    <row r="9650" spans="17:20">
      <c r="Q9650">
        <v>0.64804398148148101</v>
      </c>
      <c r="R9650">
        <v>1</v>
      </c>
      <c r="S9650" t="s">
        <v>2372</v>
      </c>
      <c r="T9650" t="s">
        <v>3071</v>
      </c>
    </row>
    <row r="9651" spans="17:20">
      <c r="Q9651">
        <v>0.64806712962962998</v>
      </c>
      <c r="R9651">
        <v>1</v>
      </c>
      <c r="S9651" t="s">
        <v>9662</v>
      </c>
      <c r="T9651" t="s">
        <v>3129</v>
      </c>
    </row>
    <row r="9652" spans="17:20">
      <c r="Q9652">
        <v>0.64806712962962998</v>
      </c>
      <c r="R9652">
        <v>2</v>
      </c>
      <c r="S9652" t="s">
        <v>9663</v>
      </c>
      <c r="T9652" t="s">
        <v>3127</v>
      </c>
    </row>
    <row r="9653" spans="17:20">
      <c r="Q9653">
        <v>0.64807870370370402</v>
      </c>
      <c r="R9653">
        <v>1</v>
      </c>
      <c r="S9653" t="s">
        <v>9664</v>
      </c>
      <c r="T9653" t="s">
        <v>3082</v>
      </c>
    </row>
    <row r="9654" spans="17:20">
      <c r="Q9654">
        <v>0.64815972222222196</v>
      </c>
      <c r="R9654">
        <v>1</v>
      </c>
      <c r="S9654" t="s">
        <v>4347</v>
      </c>
      <c r="T9654" t="s">
        <v>3072</v>
      </c>
    </row>
    <row r="9655" spans="17:20">
      <c r="Q9655">
        <v>0.64819444444444396</v>
      </c>
      <c r="R9655">
        <v>1</v>
      </c>
      <c r="S9655" t="s">
        <v>4462</v>
      </c>
      <c r="T9655" t="s">
        <v>3072</v>
      </c>
    </row>
    <row r="9656" spans="17:20">
      <c r="Q9656">
        <v>0.648206018518519</v>
      </c>
      <c r="R9656">
        <v>4</v>
      </c>
      <c r="S9656" t="s">
        <v>9665</v>
      </c>
      <c r="T9656" t="s">
        <v>3070</v>
      </c>
    </row>
    <row r="9657" spans="17:20">
      <c r="Q9657">
        <v>0.64821759259259304</v>
      </c>
      <c r="R9657">
        <v>1</v>
      </c>
      <c r="S9657" t="s">
        <v>9666</v>
      </c>
      <c r="T9657" t="s">
        <v>3075</v>
      </c>
    </row>
    <row r="9658" spans="17:20">
      <c r="Q9658">
        <v>0.64824074074074101</v>
      </c>
      <c r="R9658">
        <v>2</v>
      </c>
      <c r="S9658" t="s">
        <v>9667</v>
      </c>
      <c r="T9658" t="s">
        <v>3075</v>
      </c>
    </row>
    <row r="9659" spans="17:20">
      <c r="Q9659">
        <v>0.64825231481481504</v>
      </c>
      <c r="R9659">
        <v>1</v>
      </c>
      <c r="S9659" t="s">
        <v>9668</v>
      </c>
      <c r="T9659" t="s">
        <v>3075</v>
      </c>
    </row>
    <row r="9660" spans="17:20">
      <c r="Q9660">
        <v>0.64828703703703705</v>
      </c>
      <c r="R9660">
        <v>1</v>
      </c>
      <c r="S9660" t="s">
        <v>9669</v>
      </c>
      <c r="T9660" t="s">
        <v>3070</v>
      </c>
    </row>
    <row r="9661" spans="17:20">
      <c r="Q9661">
        <v>0.64829861111111098</v>
      </c>
      <c r="R9661">
        <v>2</v>
      </c>
      <c r="S9661" t="s">
        <v>9670</v>
      </c>
      <c r="T9661" t="s">
        <v>3070</v>
      </c>
    </row>
    <row r="9662" spans="17:20">
      <c r="Q9662">
        <v>0.64834490740740702</v>
      </c>
      <c r="R9662">
        <v>1</v>
      </c>
      <c r="S9662" t="s">
        <v>9671</v>
      </c>
      <c r="T9662" t="s">
        <v>3075</v>
      </c>
    </row>
    <row r="9663" spans="17:20">
      <c r="Q9663">
        <v>0.64834490740740702</v>
      </c>
      <c r="R9663">
        <v>1</v>
      </c>
      <c r="S9663" t="s">
        <v>3939</v>
      </c>
      <c r="T9663" t="s">
        <v>3072</v>
      </c>
    </row>
    <row r="9664" spans="17:20">
      <c r="Q9664">
        <v>0.64839120370370396</v>
      </c>
      <c r="R9664">
        <v>1</v>
      </c>
      <c r="S9664" t="s">
        <v>3378</v>
      </c>
      <c r="T9664" t="s">
        <v>3075</v>
      </c>
    </row>
    <row r="9665" spans="17:20">
      <c r="Q9665">
        <v>0.6484375</v>
      </c>
      <c r="R9665">
        <v>2</v>
      </c>
      <c r="S9665" t="s">
        <v>3820</v>
      </c>
      <c r="T9665" t="s">
        <v>3074</v>
      </c>
    </row>
    <row r="9666" spans="17:20">
      <c r="Q9666">
        <v>0.64844907407407404</v>
      </c>
      <c r="R9666">
        <v>1</v>
      </c>
      <c r="S9666" t="s">
        <v>9672</v>
      </c>
      <c r="T9666" t="s">
        <v>3070</v>
      </c>
    </row>
    <row r="9667" spans="17:20">
      <c r="Q9667">
        <v>0.64844907407407404</v>
      </c>
      <c r="R9667">
        <v>1</v>
      </c>
      <c r="S9667" t="s">
        <v>9673</v>
      </c>
      <c r="T9667" t="s">
        <v>3075</v>
      </c>
    </row>
    <row r="9668" spans="17:20">
      <c r="Q9668">
        <v>0.64854166666666702</v>
      </c>
      <c r="R9668">
        <v>1</v>
      </c>
      <c r="S9668" t="s">
        <v>9674</v>
      </c>
      <c r="T9668" t="s">
        <v>3075</v>
      </c>
    </row>
    <row r="9669" spans="17:20">
      <c r="Q9669">
        <v>0.64854166666666702</v>
      </c>
      <c r="R9669">
        <v>1</v>
      </c>
      <c r="S9669" t="s">
        <v>2474</v>
      </c>
      <c r="T9669" t="s">
        <v>3075</v>
      </c>
    </row>
    <row r="9670" spans="17:20">
      <c r="Q9670">
        <v>0.64855324074074105</v>
      </c>
      <c r="R9670">
        <v>1</v>
      </c>
      <c r="S9670" t="s">
        <v>3365</v>
      </c>
      <c r="T9670" t="s">
        <v>3075</v>
      </c>
    </row>
    <row r="9671" spans="17:20">
      <c r="Q9671">
        <v>0.64857638888888902</v>
      </c>
      <c r="R9671">
        <v>1</v>
      </c>
      <c r="S9671" t="s">
        <v>9675</v>
      </c>
      <c r="T9671" t="s">
        <v>3075</v>
      </c>
    </row>
    <row r="9672" spans="17:20">
      <c r="Q9672">
        <v>0.64857638888888902</v>
      </c>
      <c r="R9672">
        <v>1</v>
      </c>
      <c r="S9672" t="s">
        <v>4258</v>
      </c>
      <c r="T9672" t="s">
        <v>3075</v>
      </c>
    </row>
    <row r="9673" spans="17:20">
      <c r="Q9673">
        <v>0.64858796296296295</v>
      </c>
      <c r="R9673">
        <v>1</v>
      </c>
      <c r="S9673" t="s">
        <v>9676</v>
      </c>
      <c r="T9673" t="s">
        <v>3075</v>
      </c>
    </row>
    <row r="9674" spans="17:20">
      <c r="Q9674">
        <v>0.64869212962962997</v>
      </c>
      <c r="R9674">
        <v>1</v>
      </c>
      <c r="S9674" t="s">
        <v>3607</v>
      </c>
      <c r="T9674" t="s">
        <v>3074</v>
      </c>
    </row>
    <row r="9675" spans="17:20">
      <c r="Q9675">
        <v>0.64869212962962997</v>
      </c>
      <c r="R9675">
        <v>1</v>
      </c>
      <c r="S9675" t="s">
        <v>9677</v>
      </c>
      <c r="T9675" t="s">
        <v>3075</v>
      </c>
    </row>
    <row r="9676" spans="17:20">
      <c r="Q9676">
        <v>0.64871527777777804</v>
      </c>
      <c r="R9676">
        <v>1</v>
      </c>
      <c r="S9676" t="s">
        <v>9678</v>
      </c>
      <c r="T9676" t="s">
        <v>3075</v>
      </c>
    </row>
    <row r="9677" spans="17:20">
      <c r="Q9677">
        <v>0.64879629629629598</v>
      </c>
      <c r="R9677">
        <v>1</v>
      </c>
      <c r="S9677" t="s">
        <v>9679</v>
      </c>
      <c r="T9677" t="s">
        <v>3075</v>
      </c>
    </row>
    <row r="9678" spans="17:20">
      <c r="Q9678">
        <v>0.64879629629629598</v>
      </c>
      <c r="R9678">
        <v>1</v>
      </c>
      <c r="S9678" t="s">
        <v>4173</v>
      </c>
      <c r="T9678" t="s">
        <v>3127</v>
      </c>
    </row>
    <row r="9679" spans="17:20">
      <c r="Q9679">
        <v>0.64880787037037002</v>
      </c>
      <c r="R9679">
        <v>1</v>
      </c>
      <c r="S9679" t="s">
        <v>9680</v>
      </c>
      <c r="T9679" t="s">
        <v>3075</v>
      </c>
    </row>
    <row r="9680" spans="17:20">
      <c r="Q9680">
        <v>0.64885416666666695</v>
      </c>
      <c r="R9680">
        <v>1</v>
      </c>
      <c r="S9680" t="s">
        <v>9681</v>
      </c>
      <c r="T9680" t="s">
        <v>3129</v>
      </c>
    </row>
    <row r="9681" spans="17:20">
      <c r="Q9681">
        <v>0.64886574074074099</v>
      </c>
      <c r="R9681">
        <v>1</v>
      </c>
      <c r="S9681" t="s">
        <v>9682</v>
      </c>
      <c r="T9681" t="s">
        <v>3129</v>
      </c>
    </row>
    <row r="9682" spans="17:20">
      <c r="Q9682">
        <v>0.64886574074074099</v>
      </c>
      <c r="R9682">
        <v>1</v>
      </c>
      <c r="S9682" t="s">
        <v>4552</v>
      </c>
      <c r="T9682" t="s">
        <v>3074</v>
      </c>
    </row>
    <row r="9683" spans="17:20">
      <c r="Q9683">
        <v>0.648900462962963</v>
      </c>
      <c r="R9683">
        <v>1</v>
      </c>
      <c r="S9683" t="s">
        <v>9683</v>
      </c>
      <c r="T9683" t="s">
        <v>3075</v>
      </c>
    </row>
    <row r="9684" spans="17:20">
      <c r="Q9684">
        <v>0.648900462962963</v>
      </c>
      <c r="R9684">
        <v>4</v>
      </c>
      <c r="S9684" t="s">
        <v>3420</v>
      </c>
      <c r="T9684" t="s">
        <v>3071</v>
      </c>
    </row>
    <row r="9685" spans="17:20">
      <c r="Q9685">
        <v>0.64892361111111097</v>
      </c>
      <c r="R9685">
        <v>1</v>
      </c>
      <c r="S9685" t="s">
        <v>9684</v>
      </c>
      <c r="T9685" t="s">
        <v>3075</v>
      </c>
    </row>
    <row r="9686" spans="17:20">
      <c r="Q9686">
        <v>0.648935185185185</v>
      </c>
      <c r="R9686">
        <v>1</v>
      </c>
      <c r="S9686" t="s">
        <v>3377</v>
      </c>
      <c r="T9686" t="s">
        <v>3075</v>
      </c>
    </row>
    <row r="9687" spans="17:20">
      <c r="Q9687">
        <v>0.64898148148148105</v>
      </c>
      <c r="R9687">
        <v>2</v>
      </c>
      <c r="S9687" t="s">
        <v>9685</v>
      </c>
      <c r="T9687" t="s">
        <v>3129</v>
      </c>
    </row>
    <row r="9688" spans="17:20">
      <c r="Q9688">
        <v>0.64902777777777798</v>
      </c>
      <c r="R9688">
        <v>1</v>
      </c>
      <c r="S9688" t="s">
        <v>3428</v>
      </c>
      <c r="T9688" t="s">
        <v>3074</v>
      </c>
    </row>
    <row r="9689" spans="17:20">
      <c r="Q9689">
        <v>0.64905092592592595</v>
      </c>
      <c r="R9689">
        <v>1</v>
      </c>
      <c r="S9689" t="s">
        <v>3314</v>
      </c>
      <c r="T9689" t="s">
        <v>3075</v>
      </c>
    </row>
    <row r="9690" spans="17:20">
      <c r="Q9690">
        <v>0.64915509259259296</v>
      </c>
      <c r="R9690">
        <v>1</v>
      </c>
      <c r="S9690" t="s">
        <v>2589</v>
      </c>
      <c r="T9690" t="s">
        <v>3074</v>
      </c>
    </row>
    <row r="9691" spans="17:20">
      <c r="Q9691">
        <v>0.64918981481481497</v>
      </c>
      <c r="R9691">
        <v>1</v>
      </c>
      <c r="S9691" t="s">
        <v>9686</v>
      </c>
      <c r="T9691" t="s">
        <v>3070</v>
      </c>
    </row>
    <row r="9692" spans="17:20">
      <c r="Q9692">
        <v>0.64921296296296305</v>
      </c>
      <c r="R9692">
        <v>1</v>
      </c>
      <c r="S9692" t="s">
        <v>9687</v>
      </c>
      <c r="T9692" t="s">
        <v>3071</v>
      </c>
    </row>
    <row r="9693" spans="17:20">
      <c r="Q9693">
        <v>0.64923611111111101</v>
      </c>
      <c r="R9693">
        <v>1</v>
      </c>
      <c r="S9693" t="s">
        <v>3938</v>
      </c>
      <c r="T9693" t="s">
        <v>3129</v>
      </c>
    </row>
    <row r="9694" spans="17:20">
      <c r="Q9694">
        <v>0.64925925925925898</v>
      </c>
      <c r="R9694">
        <v>1</v>
      </c>
      <c r="S9694" t="s">
        <v>6703</v>
      </c>
      <c r="T9694" t="s">
        <v>3075</v>
      </c>
    </row>
    <row r="9695" spans="17:20">
      <c r="Q9695">
        <v>0.64928240740740695</v>
      </c>
      <c r="R9695">
        <v>1</v>
      </c>
      <c r="S9695" t="s">
        <v>3997</v>
      </c>
      <c r="T9695" t="s">
        <v>3075</v>
      </c>
    </row>
    <row r="9696" spans="17:20">
      <c r="Q9696">
        <v>0.64934027777777803</v>
      </c>
      <c r="R9696">
        <v>1</v>
      </c>
      <c r="S9696" t="s">
        <v>9688</v>
      </c>
      <c r="T9696" t="s">
        <v>3129</v>
      </c>
    </row>
    <row r="9697" spans="17:20">
      <c r="Q9697">
        <v>0.64935185185185196</v>
      </c>
      <c r="R9697">
        <v>1</v>
      </c>
      <c r="S9697" t="s">
        <v>3593</v>
      </c>
      <c r="T9697" t="s">
        <v>3075</v>
      </c>
    </row>
    <row r="9698" spans="17:20">
      <c r="Q9698">
        <v>0.649363425925926</v>
      </c>
      <c r="R9698">
        <v>1</v>
      </c>
      <c r="S9698" t="s">
        <v>3662</v>
      </c>
      <c r="T9698" t="s">
        <v>3129</v>
      </c>
    </row>
    <row r="9699" spans="17:20">
      <c r="Q9699">
        <v>0.64937500000000004</v>
      </c>
      <c r="R9699">
        <v>1</v>
      </c>
      <c r="S9699" t="s">
        <v>1948</v>
      </c>
      <c r="T9699" t="s">
        <v>3071</v>
      </c>
    </row>
    <row r="9700" spans="17:20">
      <c r="Q9700">
        <v>0.64937500000000004</v>
      </c>
      <c r="R9700">
        <v>1</v>
      </c>
      <c r="S9700" t="s">
        <v>9689</v>
      </c>
      <c r="T9700" t="s">
        <v>3075</v>
      </c>
    </row>
    <row r="9701" spans="17:20">
      <c r="Q9701">
        <v>0.649398148148148</v>
      </c>
      <c r="R9701">
        <v>1</v>
      </c>
      <c r="S9701" t="s">
        <v>2369</v>
      </c>
      <c r="T9701" t="s">
        <v>3070</v>
      </c>
    </row>
    <row r="9702" spans="17:20">
      <c r="Q9702">
        <v>0.64942129629629597</v>
      </c>
      <c r="R9702">
        <v>1</v>
      </c>
      <c r="S9702" t="s">
        <v>3335</v>
      </c>
      <c r="T9702" t="s">
        <v>3075</v>
      </c>
    </row>
    <row r="9703" spans="17:20">
      <c r="Q9703">
        <v>0.64943287037037001</v>
      </c>
      <c r="R9703">
        <v>1</v>
      </c>
      <c r="S9703" t="s">
        <v>9690</v>
      </c>
      <c r="T9703" t="s">
        <v>3129</v>
      </c>
    </row>
    <row r="9704" spans="17:20">
      <c r="Q9704">
        <v>0.64945601851851897</v>
      </c>
      <c r="R9704">
        <v>1</v>
      </c>
      <c r="S9704" t="s">
        <v>3583</v>
      </c>
      <c r="T9704" t="s">
        <v>3070</v>
      </c>
    </row>
    <row r="9705" spans="17:20">
      <c r="Q9705">
        <v>0.64947916666666705</v>
      </c>
      <c r="R9705">
        <v>1</v>
      </c>
      <c r="S9705" t="s">
        <v>3664</v>
      </c>
      <c r="T9705" t="s">
        <v>3074</v>
      </c>
    </row>
    <row r="9706" spans="17:20">
      <c r="Q9706">
        <v>0.64949074074074098</v>
      </c>
      <c r="R9706">
        <v>1</v>
      </c>
      <c r="S9706" t="s">
        <v>9691</v>
      </c>
      <c r="T9706" t="s">
        <v>3075</v>
      </c>
    </row>
    <row r="9707" spans="17:20">
      <c r="Q9707">
        <v>0.64949074074074098</v>
      </c>
      <c r="R9707">
        <v>1</v>
      </c>
      <c r="S9707" t="s">
        <v>9692</v>
      </c>
      <c r="T9707" t="s">
        <v>3072</v>
      </c>
    </row>
    <row r="9708" spans="17:20">
      <c r="Q9708">
        <v>0.64953703703703702</v>
      </c>
      <c r="R9708">
        <v>2</v>
      </c>
      <c r="S9708" t="s">
        <v>9693</v>
      </c>
      <c r="T9708" t="s">
        <v>3070</v>
      </c>
    </row>
    <row r="9709" spans="17:20">
      <c r="Q9709">
        <v>0.64953703703703702</v>
      </c>
      <c r="R9709">
        <v>1</v>
      </c>
      <c r="S9709" t="s">
        <v>9694</v>
      </c>
      <c r="T9709" t="s">
        <v>3129</v>
      </c>
    </row>
    <row r="9710" spans="17:20">
      <c r="Q9710">
        <v>0.64961805555555596</v>
      </c>
      <c r="R9710">
        <v>1</v>
      </c>
      <c r="S9710" t="s">
        <v>224</v>
      </c>
      <c r="T9710" t="s">
        <v>3074</v>
      </c>
    </row>
    <row r="9711" spans="17:20">
      <c r="Q9711">
        <v>0.64962962962963</v>
      </c>
      <c r="R9711">
        <v>5</v>
      </c>
      <c r="S9711" t="s">
        <v>9695</v>
      </c>
      <c r="T9711" t="s">
        <v>3070</v>
      </c>
    </row>
    <row r="9712" spans="17:20">
      <c r="Q9712">
        <v>0.64971064814814805</v>
      </c>
      <c r="R9712">
        <v>1</v>
      </c>
      <c r="S9712" t="s">
        <v>9696</v>
      </c>
      <c r="T9712" t="s">
        <v>3070</v>
      </c>
    </row>
    <row r="9713" spans="17:20">
      <c r="Q9713">
        <v>0.64971064814814805</v>
      </c>
      <c r="R9713">
        <v>1</v>
      </c>
      <c r="S9713" t="s">
        <v>4461</v>
      </c>
      <c r="T9713" t="s">
        <v>3073</v>
      </c>
    </row>
    <row r="9714" spans="17:20">
      <c r="Q9714">
        <v>0.64971064814814805</v>
      </c>
      <c r="R9714">
        <v>1</v>
      </c>
      <c r="S9714" t="s">
        <v>3851</v>
      </c>
      <c r="T9714" t="s">
        <v>3075</v>
      </c>
    </row>
    <row r="9715" spans="17:20">
      <c r="Q9715">
        <v>0.64973379629629602</v>
      </c>
      <c r="R9715">
        <v>1</v>
      </c>
      <c r="S9715" t="s">
        <v>3474</v>
      </c>
      <c r="T9715" t="s">
        <v>3071</v>
      </c>
    </row>
    <row r="9716" spans="17:20">
      <c r="Q9716">
        <v>0.64975694444444398</v>
      </c>
      <c r="R9716">
        <v>1</v>
      </c>
      <c r="S9716" t="s">
        <v>9697</v>
      </c>
      <c r="T9716" t="s">
        <v>3129</v>
      </c>
    </row>
    <row r="9717" spans="17:20">
      <c r="Q9717">
        <v>0.64976851851851802</v>
      </c>
      <c r="R9717">
        <v>2</v>
      </c>
      <c r="S9717" t="s">
        <v>3610</v>
      </c>
      <c r="T9717" t="s">
        <v>3070</v>
      </c>
    </row>
    <row r="9718" spans="17:20">
      <c r="Q9718">
        <v>0.64979166666666699</v>
      </c>
      <c r="R9718">
        <v>1</v>
      </c>
      <c r="S9718" t="s">
        <v>9698</v>
      </c>
      <c r="T9718" t="s">
        <v>3070</v>
      </c>
    </row>
    <row r="9719" spans="17:20">
      <c r="Q9719">
        <v>0.64982638888888899</v>
      </c>
      <c r="R9719">
        <v>1</v>
      </c>
      <c r="S9719" t="s">
        <v>9699</v>
      </c>
      <c r="T9719" t="s">
        <v>3129</v>
      </c>
    </row>
    <row r="9720" spans="17:20">
      <c r="Q9720">
        <v>0.64984953703703696</v>
      </c>
      <c r="R9720">
        <v>1</v>
      </c>
      <c r="S9720" t="s">
        <v>96</v>
      </c>
      <c r="T9720" t="s">
        <v>3129</v>
      </c>
    </row>
    <row r="9721" spans="17:20">
      <c r="Q9721">
        <v>0.64995370370370398</v>
      </c>
      <c r="R9721">
        <v>1</v>
      </c>
      <c r="S9721" t="s">
        <v>9700</v>
      </c>
      <c r="T9721" t="s">
        <v>3072</v>
      </c>
    </row>
    <row r="9722" spans="17:20">
      <c r="Q9722">
        <v>0.64996527777777802</v>
      </c>
      <c r="R9722">
        <v>1</v>
      </c>
      <c r="S9722" t="s">
        <v>4458</v>
      </c>
      <c r="T9722" t="s">
        <v>3072</v>
      </c>
    </row>
    <row r="9723" spans="17:20">
      <c r="Q9723">
        <v>0.65006944444444403</v>
      </c>
      <c r="R9723">
        <v>1</v>
      </c>
      <c r="S9723" t="s">
        <v>9701</v>
      </c>
      <c r="T9723" t="s">
        <v>3075</v>
      </c>
    </row>
    <row r="9724" spans="17:20">
      <c r="Q9724">
        <v>0.65017361111111105</v>
      </c>
      <c r="R9724">
        <v>1</v>
      </c>
      <c r="S9724" t="s">
        <v>3493</v>
      </c>
      <c r="T9724" t="s">
        <v>3129</v>
      </c>
    </row>
    <row r="9725" spans="17:20">
      <c r="Q9725">
        <v>0.65018518518518498</v>
      </c>
      <c r="R9725">
        <v>1</v>
      </c>
      <c r="S9725" t="s">
        <v>9702</v>
      </c>
      <c r="T9725" t="s">
        <v>3075</v>
      </c>
    </row>
    <row r="9726" spans="17:20">
      <c r="Q9726">
        <v>0.650324074074074</v>
      </c>
      <c r="R9726">
        <v>3</v>
      </c>
      <c r="S9726" t="s">
        <v>9703</v>
      </c>
      <c r="T9726" t="s">
        <v>3076</v>
      </c>
    </row>
    <row r="9727" spans="17:20">
      <c r="Q9727">
        <v>0.65042824074074101</v>
      </c>
      <c r="R9727">
        <v>1</v>
      </c>
      <c r="S9727" t="s">
        <v>408</v>
      </c>
      <c r="T9727" t="s">
        <v>3075</v>
      </c>
    </row>
    <row r="9728" spans="17:20">
      <c r="Q9728">
        <v>0.65042824074074101</v>
      </c>
      <c r="R9728">
        <v>1</v>
      </c>
      <c r="S9728" t="s">
        <v>9704</v>
      </c>
      <c r="T9728" t="s">
        <v>3127</v>
      </c>
    </row>
    <row r="9729" spans="17:20">
      <c r="Q9729">
        <v>0.65045138888888898</v>
      </c>
      <c r="R9729">
        <v>1</v>
      </c>
      <c r="S9729" t="s">
        <v>9705</v>
      </c>
      <c r="T9729" t="s">
        <v>3070</v>
      </c>
    </row>
    <row r="9730" spans="17:20">
      <c r="Q9730">
        <v>0.65052083333333299</v>
      </c>
      <c r="R9730">
        <v>1</v>
      </c>
      <c r="S9730" t="s">
        <v>9706</v>
      </c>
      <c r="T9730" t="s">
        <v>3129</v>
      </c>
    </row>
    <row r="9731" spans="17:20">
      <c r="Q9731">
        <v>0.65054398148148196</v>
      </c>
      <c r="R9731">
        <v>1</v>
      </c>
      <c r="S9731" t="s">
        <v>9707</v>
      </c>
      <c r="T9731" t="s">
        <v>3071</v>
      </c>
    </row>
    <row r="9732" spans="17:20">
      <c r="Q9732">
        <v>0.650555555555556</v>
      </c>
      <c r="R9732">
        <v>1</v>
      </c>
      <c r="S9732" t="s">
        <v>4298</v>
      </c>
      <c r="T9732" t="s">
        <v>3075</v>
      </c>
    </row>
    <row r="9733" spans="17:20">
      <c r="Q9733">
        <v>0.65057870370370396</v>
      </c>
      <c r="R9733">
        <v>1</v>
      </c>
      <c r="S9733" t="s">
        <v>2562</v>
      </c>
      <c r="T9733" t="s">
        <v>3075</v>
      </c>
    </row>
    <row r="9734" spans="17:20">
      <c r="Q9734">
        <v>0.65062500000000001</v>
      </c>
      <c r="R9734">
        <v>1</v>
      </c>
      <c r="S9734" t="s">
        <v>9708</v>
      </c>
      <c r="T9734" t="s">
        <v>3127</v>
      </c>
    </row>
    <row r="9735" spans="17:20">
      <c r="Q9735">
        <v>0.65064814814814798</v>
      </c>
      <c r="R9735">
        <v>1</v>
      </c>
      <c r="S9735" t="s">
        <v>4151</v>
      </c>
      <c r="T9735" t="s">
        <v>3071</v>
      </c>
    </row>
    <row r="9736" spans="17:20">
      <c r="Q9736">
        <v>0.65065972222222201</v>
      </c>
      <c r="R9736">
        <v>1</v>
      </c>
      <c r="S9736" t="s">
        <v>9709</v>
      </c>
      <c r="T9736" t="s">
        <v>3129</v>
      </c>
    </row>
    <row r="9737" spans="17:20">
      <c r="Q9737">
        <v>0.65067129629629605</v>
      </c>
      <c r="R9737">
        <v>1</v>
      </c>
      <c r="S9737" t="s">
        <v>4512</v>
      </c>
      <c r="T9737" t="s">
        <v>3073</v>
      </c>
    </row>
    <row r="9738" spans="17:20">
      <c r="Q9738">
        <v>0.650787037037037</v>
      </c>
      <c r="R9738">
        <v>1</v>
      </c>
      <c r="S9738" t="s">
        <v>2840</v>
      </c>
      <c r="T9738" t="s">
        <v>3072</v>
      </c>
    </row>
    <row r="9739" spans="17:20">
      <c r="Q9739">
        <v>0.65081018518518496</v>
      </c>
      <c r="R9739">
        <v>1</v>
      </c>
      <c r="S9739" t="s">
        <v>857</v>
      </c>
      <c r="T9739" t="s">
        <v>3086</v>
      </c>
    </row>
    <row r="9740" spans="17:20">
      <c r="Q9740">
        <v>0.65098379629629599</v>
      </c>
      <c r="R9740">
        <v>1</v>
      </c>
      <c r="S9740" t="s">
        <v>9710</v>
      </c>
      <c r="T9740" t="s">
        <v>3072</v>
      </c>
    </row>
    <row r="9741" spans="17:20">
      <c r="Q9741">
        <v>0.65116898148148195</v>
      </c>
      <c r="R9741">
        <v>2</v>
      </c>
      <c r="S9741" t="s">
        <v>9711</v>
      </c>
      <c r="T9741" t="s">
        <v>3074</v>
      </c>
    </row>
    <row r="9742" spans="17:20">
      <c r="Q9742">
        <v>0.65116898148148195</v>
      </c>
      <c r="R9742">
        <v>1</v>
      </c>
      <c r="S9742" t="s">
        <v>4519</v>
      </c>
      <c r="T9742" t="s">
        <v>3075</v>
      </c>
    </row>
    <row r="9743" spans="17:20">
      <c r="Q9743">
        <v>0.65118055555555598</v>
      </c>
      <c r="R9743">
        <v>1</v>
      </c>
      <c r="S9743" t="s">
        <v>9712</v>
      </c>
      <c r="T9743" t="s">
        <v>3075</v>
      </c>
    </row>
    <row r="9744" spans="17:20">
      <c r="Q9744">
        <v>0.65126157407407403</v>
      </c>
      <c r="R9744">
        <v>1</v>
      </c>
      <c r="S9744" t="s">
        <v>9713</v>
      </c>
      <c r="T9744" t="s">
        <v>3074</v>
      </c>
    </row>
    <row r="9745" spans="17:20">
      <c r="Q9745">
        <v>0.65130787037036997</v>
      </c>
      <c r="R9745">
        <v>1</v>
      </c>
      <c r="S9745" t="s">
        <v>9714</v>
      </c>
      <c r="T9745" t="s">
        <v>3129</v>
      </c>
    </row>
    <row r="9746" spans="17:20">
      <c r="Q9746">
        <v>0.65135416666666701</v>
      </c>
      <c r="R9746">
        <v>1</v>
      </c>
      <c r="S9746" t="s">
        <v>9715</v>
      </c>
      <c r="T9746" t="s">
        <v>3129</v>
      </c>
    </row>
    <row r="9747" spans="17:20">
      <c r="Q9747">
        <v>0.65137731481481498</v>
      </c>
      <c r="R9747">
        <v>1</v>
      </c>
      <c r="S9747" t="s">
        <v>9716</v>
      </c>
      <c r="T9747" t="s">
        <v>3075</v>
      </c>
    </row>
    <row r="9748" spans="17:20">
      <c r="Q9748">
        <v>0.65142361111111102</v>
      </c>
      <c r="R9748">
        <v>1</v>
      </c>
      <c r="S9748" t="s">
        <v>3807</v>
      </c>
      <c r="T9748" t="s">
        <v>3073</v>
      </c>
    </row>
    <row r="9749" spans="17:20">
      <c r="Q9749">
        <v>0.65143518518518495</v>
      </c>
      <c r="R9749">
        <v>1</v>
      </c>
      <c r="S9749" t="s">
        <v>4343</v>
      </c>
      <c r="T9749" t="s">
        <v>3074</v>
      </c>
    </row>
    <row r="9750" spans="17:20">
      <c r="Q9750">
        <v>0.65149305555555603</v>
      </c>
      <c r="R9750">
        <v>2</v>
      </c>
      <c r="S9750" t="s">
        <v>9717</v>
      </c>
      <c r="T9750" t="s">
        <v>3086</v>
      </c>
    </row>
    <row r="9751" spans="17:20">
      <c r="Q9751">
        <v>0.65153935185185197</v>
      </c>
      <c r="R9751">
        <v>1</v>
      </c>
      <c r="S9751" t="s">
        <v>717</v>
      </c>
      <c r="T9751" t="s">
        <v>3070</v>
      </c>
    </row>
    <row r="9752" spans="17:20">
      <c r="Q9752">
        <v>0.65159722222222205</v>
      </c>
      <c r="R9752">
        <v>3</v>
      </c>
      <c r="S9752" t="s">
        <v>9718</v>
      </c>
      <c r="T9752" t="s">
        <v>3072</v>
      </c>
    </row>
    <row r="9753" spans="17:20">
      <c r="Q9753">
        <v>0.65160879629629598</v>
      </c>
      <c r="R9753">
        <v>1</v>
      </c>
      <c r="S9753" t="s">
        <v>3330</v>
      </c>
      <c r="T9753" t="s">
        <v>3071</v>
      </c>
    </row>
    <row r="9754" spans="17:20">
      <c r="Q9754">
        <v>0.65177083333333297</v>
      </c>
      <c r="R9754">
        <v>2</v>
      </c>
      <c r="S9754" t="s">
        <v>1265</v>
      </c>
      <c r="T9754" t="s">
        <v>3071</v>
      </c>
    </row>
    <row r="9755" spans="17:20">
      <c r="Q9755">
        <v>0.65184027777777798</v>
      </c>
      <c r="R9755">
        <v>1</v>
      </c>
      <c r="S9755" t="s">
        <v>9719</v>
      </c>
      <c r="T9755" t="s">
        <v>3129</v>
      </c>
    </row>
    <row r="9756" spans="17:20">
      <c r="Q9756">
        <v>0.65188657407407402</v>
      </c>
      <c r="R9756">
        <v>1</v>
      </c>
      <c r="S9756" t="s">
        <v>3965</v>
      </c>
      <c r="T9756" t="s">
        <v>3071</v>
      </c>
    </row>
    <row r="9757" spans="17:20">
      <c r="Q9757">
        <v>0.65189814814814795</v>
      </c>
      <c r="R9757">
        <v>2</v>
      </c>
      <c r="S9757" t="s">
        <v>4463</v>
      </c>
      <c r="T9757" t="s">
        <v>3074</v>
      </c>
    </row>
    <row r="9758" spans="17:20">
      <c r="Q9758">
        <v>0.65193287037036995</v>
      </c>
      <c r="R9758">
        <v>1</v>
      </c>
      <c r="S9758" t="s">
        <v>9720</v>
      </c>
      <c r="T9758" t="s">
        <v>3070</v>
      </c>
    </row>
    <row r="9759" spans="17:20">
      <c r="Q9759">
        <v>0.65195601851851803</v>
      </c>
      <c r="R9759">
        <v>1</v>
      </c>
      <c r="S9759" t="s">
        <v>9721</v>
      </c>
      <c r="T9759" t="s">
        <v>3070</v>
      </c>
    </row>
    <row r="9760" spans="17:20">
      <c r="Q9760">
        <v>0.65196759259259296</v>
      </c>
      <c r="R9760">
        <v>1</v>
      </c>
      <c r="S9760" t="s">
        <v>3573</v>
      </c>
      <c r="T9760" t="s">
        <v>3074</v>
      </c>
    </row>
    <row r="9761" spans="17:20">
      <c r="Q9761">
        <v>0.65196759259259296</v>
      </c>
      <c r="R9761">
        <v>1</v>
      </c>
      <c r="S9761" t="s">
        <v>3246</v>
      </c>
      <c r="T9761" t="s">
        <v>3071</v>
      </c>
    </row>
    <row r="9762" spans="17:20">
      <c r="Q9762">
        <v>0.652013888888889</v>
      </c>
      <c r="R9762">
        <v>2</v>
      </c>
      <c r="S9762" t="s">
        <v>9722</v>
      </c>
      <c r="T9762" t="s">
        <v>3127</v>
      </c>
    </row>
    <row r="9763" spans="17:20">
      <c r="Q9763">
        <v>0.65204861111111101</v>
      </c>
      <c r="R9763">
        <v>4</v>
      </c>
      <c r="S9763" t="s">
        <v>9723</v>
      </c>
      <c r="T9763" t="s">
        <v>3075</v>
      </c>
    </row>
    <row r="9764" spans="17:20">
      <c r="Q9764">
        <v>0.65206018518518505</v>
      </c>
      <c r="R9764">
        <v>1</v>
      </c>
      <c r="S9764" t="s">
        <v>3315</v>
      </c>
      <c r="T9764" t="s">
        <v>3075</v>
      </c>
    </row>
    <row r="9765" spans="17:20">
      <c r="Q9765">
        <v>0.65208333333333302</v>
      </c>
      <c r="R9765">
        <v>1</v>
      </c>
      <c r="S9765" t="s">
        <v>9724</v>
      </c>
      <c r="T9765" t="s">
        <v>3075</v>
      </c>
    </row>
    <row r="9766" spans="17:20">
      <c r="Q9766">
        <v>0.65215277777777803</v>
      </c>
      <c r="R9766">
        <v>4</v>
      </c>
      <c r="S9766" t="s">
        <v>4349</v>
      </c>
      <c r="T9766" t="s">
        <v>3070</v>
      </c>
    </row>
    <row r="9767" spans="17:20">
      <c r="Q9767">
        <v>0.65218750000000003</v>
      </c>
      <c r="R9767">
        <v>1</v>
      </c>
      <c r="S9767" t="s">
        <v>9725</v>
      </c>
      <c r="T9767" t="s">
        <v>3075</v>
      </c>
    </row>
    <row r="9768" spans="17:20">
      <c r="Q9768">
        <v>0.65219907407407396</v>
      </c>
      <c r="R9768">
        <v>1</v>
      </c>
      <c r="S9768" t="s">
        <v>9726</v>
      </c>
      <c r="T9768" t="s">
        <v>3129</v>
      </c>
    </row>
    <row r="9769" spans="17:20">
      <c r="Q9769">
        <v>0.652210648148148</v>
      </c>
      <c r="R9769">
        <v>1</v>
      </c>
      <c r="S9769" t="s">
        <v>3244</v>
      </c>
      <c r="T9769" t="s">
        <v>3075</v>
      </c>
    </row>
    <row r="9770" spans="17:20">
      <c r="Q9770">
        <v>0.65225694444444404</v>
      </c>
      <c r="R9770">
        <v>1</v>
      </c>
      <c r="S9770" t="s">
        <v>3296</v>
      </c>
      <c r="T9770" t="s">
        <v>3075</v>
      </c>
    </row>
    <row r="9771" spans="17:20">
      <c r="Q9771">
        <v>0.65230324074074097</v>
      </c>
      <c r="R9771">
        <v>4</v>
      </c>
      <c r="S9771" t="s">
        <v>9727</v>
      </c>
      <c r="T9771" t="s">
        <v>3075</v>
      </c>
    </row>
    <row r="9772" spans="17:20">
      <c r="Q9772">
        <v>0.65232638888888905</v>
      </c>
      <c r="R9772">
        <v>1</v>
      </c>
      <c r="S9772" t="s">
        <v>9728</v>
      </c>
      <c r="T9772" t="s">
        <v>3075</v>
      </c>
    </row>
    <row r="9773" spans="17:20">
      <c r="Q9773">
        <v>0.65244212962963</v>
      </c>
      <c r="R9773">
        <v>2</v>
      </c>
      <c r="S9773" t="s">
        <v>9729</v>
      </c>
      <c r="T9773" t="s">
        <v>3071</v>
      </c>
    </row>
    <row r="9774" spans="17:20">
      <c r="Q9774">
        <v>0.65245370370370404</v>
      </c>
      <c r="R9774">
        <v>1</v>
      </c>
      <c r="S9774" t="s">
        <v>9730</v>
      </c>
      <c r="T9774" t="s">
        <v>3075</v>
      </c>
    </row>
    <row r="9775" spans="17:20">
      <c r="Q9775">
        <v>0.65256944444444398</v>
      </c>
      <c r="R9775">
        <v>2</v>
      </c>
      <c r="S9775" t="s">
        <v>3225</v>
      </c>
      <c r="T9775" t="s">
        <v>3075</v>
      </c>
    </row>
    <row r="9776" spans="17:20">
      <c r="Q9776">
        <v>0.65258101851851802</v>
      </c>
      <c r="R9776">
        <v>1</v>
      </c>
      <c r="S9776" t="s">
        <v>9731</v>
      </c>
      <c r="T9776" t="s">
        <v>3075</v>
      </c>
    </row>
    <row r="9777" spans="17:20">
      <c r="Q9777">
        <v>0.65260416666666698</v>
      </c>
      <c r="R9777">
        <v>3</v>
      </c>
      <c r="S9777" t="s">
        <v>3630</v>
      </c>
      <c r="T9777" t="s">
        <v>3129</v>
      </c>
    </row>
    <row r="9778" spans="17:20">
      <c r="Q9778">
        <v>0.65261574074074102</v>
      </c>
      <c r="R9778">
        <v>1</v>
      </c>
      <c r="S9778" t="s">
        <v>9732</v>
      </c>
      <c r="T9778" t="s">
        <v>3075</v>
      </c>
    </row>
    <row r="9779" spans="17:20">
      <c r="Q9779">
        <v>0.65262731481481495</v>
      </c>
      <c r="R9779">
        <v>1</v>
      </c>
      <c r="S9779" t="s">
        <v>9733</v>
      </c>
      <c r="T9779" t="s">
        <v>3127</v>
      </c>
    </row>
    <row r="9780" spans="17:20">
      <c r="Q9780">
        <v>0.65263888888888899</v>
      </c>
      <c r="R9780">
        <v>1</v>
      </c>
      <c r="S9780" t="s">
        <v>9734</v>
      </c>
      <c r="T9780" t="s">
        <v>3075</v>
      </c>
    </row>
    <row r="9781" spans="17:20">
      <c r="Q9781">
        <v>0.652708333333333</v>
      </c>
      <c r="R9781">
        <v>2</v>
      </c>
      <c r="S9781" t="s">
        <v>9735</v>
      </c>
      <c r="T9781" t="s">
        <v>3074</v>
      </c>
    </row>
    <row r="9782" spans="17:20">
      <c r="Q9782">
        <v>0.652708333333333</v>
      </c>
      <c r="R9782">
        <v>4</v>
      </c>
      <c r="S9782" t="s">
        <v>9736</v>
      </c>
      <c r="T9782" t="s">
        <v>3075</v>
      </c>
    </row>
    <row r="9783" spans="17:20">
      <c r="Q9783">
        <v>0.65273148148148197</v>
      </c>
      <c r="R9783">
        <v>1</v>
      </c>
      <c r="S9783" t="s">
        <v>9737</v>
      </c>
      <c r="T9783" t="s">
        <v>3129</v>
      </c>
    </row>
    <row r="9784" spans="17:20">
      <c r="Q9784">
        <v>0.65275462962963005</v>
      </c>
      <c r="R9784">
        <v>1</v>
      </c>
      <c r="S9784" t="s">
        <v>9738</v>
      </c>
      <c r="T9784" t="s">
        <v>3129</v>
      </c>
    </row>
    <row r="9785" spans="17:20">
      <c r="Q9785">
        <v>0.65277777777777801</v>
      </c>
      <c r="R9785">
        <v>1</v>
      </c>
      <c r="S9785" t="s">
        <v>9739</v>
      </c>
      <c r="T9785" t="s">
        <v>3075</v>
      </c>
    </row>
    <row r="9786" spans="17:20">
      <c r="Q9786">
        <v>0.65289351851851896</v>
      </c>
      <c r="R9786">
        <v>1</v>
      </c>
      <c r="S9786" t="s">
        <v>3965</v>
      </c>
      <c r="T9786" t="s">
        <v>3086</v>
      </c>
    </row>
    <row r="9787" spans="17:20">
      <c r="Q9787">
        <v>0.65290509259259299</v>
      </c>
      <c r="R9787">
        <v>1</v>
      </c>
      <c r="S9787" t="s">
        <v>4028</v>
      </c>
      <c r="T9787" t="s">
        <v>3071</v>
      </c>
    </row>
    <row r="9788" spans="17:20">
      <c r="Q9788">
        <v>0.65291666666666703</v>
      </c>
      <c r="R9788">
        <v>1</v>
      </c>
      <c r="S9788" t="s">
        <v>9740</v>
      </c>
      <c r="T9788" t="s">
        <v>3075</v>
      </c>
    </row>
    <row r="9789" spans="17:20">
      <c r="Q9789">
        <v>0.65295138888888904</v>
      </c>
      <c r="R9789">
        <v>1</v>
      </c>
      <c r="S9789" t="s">
        <v>9741</v>
      </c>
      <c r="T9789" t="s">
        <v>3075</v>
      </c>
    </row>
    <row r="9790" spans="17:20">
      <c r="Q9790">
        <v>0.65296296296296297</v>
      </c>
      <c r="R9790">
        <v>1</v>
      </c>
      <c r="S9790" t="s">
        <v>4651</v>
      </c>
      <c r="T9790" t="s">
        <v>3071</v>
      </c>
    </row>
    <row r="9791" spans="17:20">
      <c r="Q9791">
        <v>0.65297453703703701</v>
      </c>
      <c r="R9791">
        <v>1</v>
      </c>
      <c r="S9791" t="s">
        <v>9742</v>
      </c>
      <c r="T9791" t="s">
        <v>3075</v>
      </c>
    </row>
    <row r="9792" spans="17:20">
      <c r="Q9792">
        <v>0.65302083333333305</v>
      </c>
      <c r="R9792">
        <v>1</v>
      </c>
      <c r="S9792" t="s">
        <v>3316</v>
      </c>
      <c r="T9792" t="s">
        <v>3071</v>
      </c>
    </row>
    <row r="9793" spans="17:20">
      <c r="Q9793">
        <v>0.65303240740740698</v>
      </c>
      <c r="R9793">
        <v>2</v>
      </c>
      <c r="S9793" t="s">
        <v>9743</v>
      </c>
      <c r="T9793" t="s">
        <v>3075</v>
      </c>
    </row>
    <row r="9794" spans="17:20">
      <c r="Q9794">
        <v>0.65306712962962998</v>
      </c>
      <c r="R9794">
        <v>2</v>
      </c>
      <c r="S9794" t="s">
        <v>9744</v>
      </c>
      <c r="T9794" t="s">
        <v>3071</v>
      </c>
    </row>
    <row r="9795" spans="17:20">
      <c r="Q9795">
        <v>0.65309027777777795</v>
      </c>
      <c r="R9795">
        <v>1</v>
      </c>
      <c r="S9795" t="s">
        <v>9745</v>
      </c>
      <c r="T9795" t="s">
        <v>3075</v>
      </c>
    </row>
    <row r="9796" spans="17:20">
      <c r="Q9796">
        <v>0.65312499999999996</v>
      </c>
      <c r="R9796">
        <v>1</v>
      </c>
      <c r="S9796" t="s">
        <v>9746</v>
      </c>
      <c r="T9796" t="s">
        <v>3075</v>
      </c>
    </row>
    <row r="9797" spans="17:20">
      <c r="Q9797">
        <v>0.65315972222222196</v>
      </c>
      <c r="R9797">
        <v>1</v>
      </c>
      <c r="S9797" t="s">
        <v>9747</v>
      </c>
      <c r="T9797" t="s">
        <v>3075</v>
      </c>
    </row>
    <row r="9798" spans="17:20">
      <c r="Q9798">
        <v>0.65318287037037004</v>
      </c>
      <c r="R9798">
        <v>1</v>
      </c>
      <c r="S9798" t="s">
        <v>9748</v>
      </c>
      <c r="T9798" t="s">
        <v>3071</v>
      </c>
    </row>
    <row r="9799" spans="17:20">
      <c r="Q9799">
        <v>0.65333333333333299</v>
      </c>
      <c r="R9799">
        <v>2</v>
      </c>
      <c r="S9799" t="s">
        <v>3614</v>
      </c>
      <c r="T9799" t="s">
        <v>3086</v>
      </c>
    </row>
    <row r="9800" spans="17:20">
      <c r="Q9800">
        <v>0.65337962962963003</v>
      </c>
      <c r="R9800">
        <v>2</v>
      </c>
      <c r="S9800" t="s">
        <v>9749</v>
      </c>
      <c r="T9800" t="s">
        <v>3071</v>
      </c>
    </row>
    <row r="9801" spans="17:20">
      <c r="Q9801">
        <v>0.65347222222222201</v>
      </c>
      <c r="R9801">
        <v>1</v>
      </c>
      <c r="S9801" t="s">
        <v>9750</v>
      </c>
      <c r="T9801" t="s">
        <v>3127</v>
      </c>
    </row>
    <row r="9802" spans="17:20">
      <c r="Q9802">
        <v>0.65350694444444402</v>
      </c>
      <c r="R9802">
        <v>1</v>
      </c>
      <c r="S9802" t="s">
        <v>9751</v>
      </c>
      <c r="T9802" t="s">
        <v>3075</v>
      </c>
    </row>
    <row r="9803" spans="17:20">
      <c r="Q9803">
        <v>0.65351851851851805</v>
      </c>
      <c r="R9803">
        <v>1</v>
      </c>
      <c r="S9803" t="s">
        <v>9752</v>
      </c>
      <c r="T9803" t="s">
        <v>3129</v>
      </c>
    </row>
    <row r="9804" spans="17:20">
      <c r="Q9804">
        <v>0.65354166666666702</v>
      </c>
      <c r="R9804">
        <v>1</v>
      </c>
      <c r="S9804" t="s">
        <v>9753</v>
      </c>
      <c r="T9804" t="s">
        <v>3129</v>
      </c>
    </row>
    <row r="9805" spans="17:20">
      <c r="Q9805">
        <v>0.65358796296296295</v>
      </c>
      <c r="R9805">
        <v>2</v>
      </c>
      <c r="S9805" t="s">
        <v>9754</v>
      </c>
      <c r="T9805" t="s">
        <v>3075</v>
      </c>
    </row>
    <row r="9806" spans="17:20">
      <c r="Q9806">
        <v>0.65359953703703699</v>
      </c>
      <c r="R9806">
        <v>1</v>
      </c>
      <c r="S9806" t="s">
        <v>9755</v>
      </c>
      <c r="T9806" t="s">
        <v>3075</v>
      </c>
    </row>
    <row r="9807" spans="17:20">
      <c r="Q9807">
        <v>0.65362268518518496</v>
      </c>
      <c r="R9807">
        <v>1</v>
      </c>
      <c r="S9807" t="s">
        <v>9756</v>
      </c>
      <c r="T9807" t="s">
        <v>3075</v>
      </c>
    </row>
    <row r="9808" spans="17:20">
      <c r="Q9808">
        <v>0.653634259259259</v>
      </c>
      <c r="R9808">
        <v>2</v>
      </c>
      <c r="S9808" t="s">
        <v>3267</v>
      </c>
      <c r="T9808" t="s">
        <v>3072</v>
      </c>
    </row>
    <row r="9809" spans="17:20">
      <c r="Q9809">
        <v>0.65364583333333304</v>
      </c>
      <c r="R9809">
        <v>1</v>
      </c>
      <c r="S9809" t="s">
        <v>9757</v>
      </c>
      <c r="T9809" t="s">
        <v>3074</v>
      </c>
    </row>
    <row r="9810" spans="17:20">
      <c r="Q9810">
        <v>0.65368055555555604</v>
      </c>
      <c r="R9810">
        <v>1</v>
      </c>
      <c r="S9810" t="s">
        <v>3575</v>
      </c>
      <c r="T9810" t="s">
        <v>3086</v>
      </c>
    </row>
    <row r="9811" spans="17:20">
      <c r="Q9811">
        <v>0.65370370370370401</v>
      </c>
      <c r="R9811">
        <v>1</v>
      </c>
      <c r="S9811" t="s">
        <v>9758</v>
      </c>
      <c r="T9811" t="s">
        <v>3075</v>
      </c>
    </row>
    <row r="9812" spans="17:20">
      <c r="Q9812">
        <v>0.65372685185185198</v>
      </c>
      <c r="R9812">
        <v>2</v>
      </c>
      <c r="S9812" t="s">
        <v>3595</v>
      </c>
      <c r="T9812" t="s">
        <v>3086</v>
      </c>
    </row>
    <row r="9813" spans="17:20">
      <c r="Q9813">
        <v>0.65376157407407398</v>
      </c>
      <c r="R9813">
        <v>1</v>
      </c>
      <c r="S9813" t="s">
        <v>9759</v>
      </c>
      <c r="T9813" t="s">
        <v>3070</v>
      </c>
    </row>
    <row r="9814" spans="17:20">
      <c r="Q9814">
        <v>0.65378472222222195</v>
      </c>
      <c r="R9814">
        <v>1</v>
      </c>
      <c r="S9814" t="s">
        <v>3744</v>
      </c>
      <c r="T9814" t="s">
        <v>3077</v>
      </c>
    </row>
    <row r="9815" spans="17:20">
      <c r="Q9815">
        <v>0.65383101851851899</v>
      </c>
      <c r="R9815">
        <v>2</v>
      </c>
      <c r="S9815" t="s">
        <v>9760</v>
      </c>
      <c r="T9815" t="s">
        <v>3075</v>
      </c>
    </row>
    <row r="9816" spans="17:20">
      <c r="Q9816">
        <v>0.65387731481481504</v>
      </c>
      <c r="R9816">
        <v>1</v>
      </c>
      <c r="S9816" t="s">
        <v>3678</v>
      </c>
      <c r="T9816" t="s">
        <v>3071</v>
      </c>
    </row>
    <row r="9817" spans="17:20">
      <c r="Q9817">
        <v>0.65387731481481504</v>
      </c>
      <c r="R9817">
        <v>4</v>
      </c>
      <c r="S9817" t="s">
        <v>4435</v>
      </c>
      <c r="T9817" t="s">
        <v>3129</v>
      </c>
    </row>
    <row r="9818" spans="17:20">
      <c r="Q9818">
        <v>0.65387731481481504</v>
      </c>
      <c r="R9818">
        <v>1</v>
      </c>
      <c r="S9818" t="s">
        <v>9761</v>
      </c>
      <c r="T9818" t="s">
        <v>3075</v>
      </c>
    </row>
    <row r="9819" spans="17:20">
      <c r="Q9819">
        <v>0.65388888888888896</v>
      </c>
      <c r="R9819">
        <v>4</v>
      </c>
      <c r="S9819" t="s">
        <v>9762</v>
      </c>
      <c r="T9819" t="s">
        <v>3075</v>
      </c>
    </row>
    <row r="9820" spans="17:20">
      <c r="Q9820">
        <v>0.653900462962963</v>
      </c>
      <c r="R9820">
        <v>1</v>
      </c>
      <c r="S9820" t="s">
        <v>9763</v>
      </c>
      <c r="T9820" t="s">
        <v>3075</v>
      </c>
    </row>
    <row r="9821" spans="17:20">
      <c r="Q9821">
        <v>0.65391203703703704</v>
      </c>
      <c r="R9821">
        <v>1</v>
      </c>
      <c r="S9821" t="s">
        <v>9764</v>
      </c>
      <c r="T9821" t="s">
        <v>3075</v>
      </c>
    </row>
    <row r="9822" spans="17:20">
      <c r="Q9822">
        <v>0.65392361111111097</v>
      </c>
      <c r="R9822">
        <v>3</v>
      </c>
      <c r="S9822" t="s">
        <v>9765</v>
      </c>
      <c r="T9822" t="s">
        <v>3075</v>
      </c>
    </row>
    <row r="9823" spans="17:20">
      <c r="Q9823">
        <v>0.65393518518518501</v>
      </c>
      <c r="R9823">
        <v>2</v>
      </c>
      <c r="S9823" t="s">
        <v>9766</v>
      </c>
      <c r="T9823" t="s">
        <v>3075</v>
      </c>
    </row>
    <row r="9824" spans="17:20">
      <c r="Q9824">
        <v>0.65394675925925905</v>
      </c>
      <c r="R9824">
        <v>4</v>
      </c>
      <c r="S9824" t="s">
        <v>9767</v>
      </c>
      <c r="T9824" t="s">
        <v>3075</v>
      </c>
    </row>
    <row r="9825" spans="17:20">
      <c r="Q9825">
        <v>0.65396990740740701</v>
      </c>
      <c r="R9825">
        <v>1</v>
      </c>
      <c r="S9825" t="s">
        <v>9768</v>
      </c>
      <c r="T9825" t="s">
        <v>3074</v>
      </c>
    </row>
    <row r="9826" spans="17:20">
      <c r="Q9826">
        <v>0.65396990740740701</v>
      </c>
      <c r="R9826">
        <v>2</v>
      </c>
      <c r="S9826" t="s">
        <v>9769</v>
      </c>
      <c r="T9826" t="s">
        <v>3129</v>
      </c>
    </row>
    <row r="9827" spans="17:20">
      <c r="Q9827">
        <v>0.65396990740740701</v>
      </c>
      <c r="R9827">
        <v>4</v>
      </c>
      <c r="S9827" t="s">
        <v>3466</v>
      </c>
      <c r="T9827" t="s">
        <v>3075</v>
      </c>
    </row>
    <row r="9828" spans="17:20">
      <c r="Q9828">
        <v>0.65400462962963002</v>
      </c>
      <c r="R9828">
        <v>2</v>
      </c>
      <c r="S9828" t="s">
        <v>9770</v>
      </c>
      <c r="T9828" t="s">
        <v>3074</v>
      </c>
    </row>
    <row r="9829" spans="17:20">
      <c r="Q9829">
        <v>0.65405092592592595</v>
      </c>
      <c r="R9829">
        <v>2</v>
      </c>
      <c r="S9829" t="s">
        <v>9771</v>
      </c>
      <c r="T9829" t="s">
        <v>3129</v>
      </c>
    </row>
    <row r="9830" spans="17:20">
      <c r="Q9830">
        <v>0.65406249999999999</v>
      </c>
      <c r="R9830">
        <v>2</v>
      </c>
      <c r="S9830" t="s">
        <v>3580</v>
      </c>
      <c r="T9830" t="s">
        <v>3072</v>
      </c>
    </row>
    <row r="9831" spans="17:20">
      <c r="Q9831">
        <v>0.65406249999999999</v>
      </c>
      <c r="R9831">
        <v>1</v>
      </c>
      <c r="S9831" t="s">
        <v>9772</v>
      </c>
      <c r="T9831" t="s">
        <v>3075</v>
      </c>
    </row>
    <row r="9832" spans="17:20">
      <c r="Q9832">
        <v>0.654131944444444</v>
      </c>
      <c r="R9832">
        <v>1</v>
      </c>
      <c r="S9832" t="s">
        <v>3639</v>
      </c>
      <c r="T9832" t="s">
        <v>3129</v>
      </c>
    </row>
    <row r="9833" spans="17:20">
      <c r="Q9833">
        <v>0.654131944444444</v>
      </c>
      <c r="R9833">
        <v>1</v>
      </c>
      <c r="S9833" t="s">
        <v>9773</v>
      </c>
      <c r="T9833" t="s">
        <v>3075</v>
      </c>
    </row>
    <row r="9834" spans="17:20">
      <c r="Q9834">
        <v>0.65418981481481497</v>
      </c>
      <c r="R9834">
        <v>3</v>
      </c>
      <c r="S9834" t="s">
        <v>797</v>
      </c>
      <c r="T9834" t="s">
        <v>3071</v>
      </c>
    </row>
    <row r="9835" spans="17:20">
      <c r="Q9835">
        <v>0.65421296296296305</v>
      </c>
      <c r="R9835">
        <v>4</v>
      </c>
      <c r="S9835" t="s">
        <v>9774</v>
      </c>
      <c r="T9835" t="s">
        <v>3075</v>
      </c>
    </row>
    <row r="9836" spans="17:20">
      <c r="Q9836">
        <v>0.65423611111111102</v>
      </c>
      <c r="R9836">
        <v>1</v>
      </c>
      <c r="S9836" t="s">
        <v>9775</v>
      </c>
      <c r="T9836" t="s">
        <v>3075</v>
      </c>
    </row>
    <row r="9837" spans="17:20">
      <c r="Q9837">
        <v>0.65427083333333302</v>
      </c>
      <c r="R9837">
        <v>1</v>
      </c>
      <c r="S9837" t="s">
        <v>9776</v>
      </c>
      <c r="T9837" t="s">
        <v>3075</v>
      </c>
    </row>
    <row r="9838" spans="17:20">
      <c r="Q9838">
        <v>0.65429398148148099</v>
      </c>
      <c r="R9838">
        <v>1</v>
      </c>
      <c r="S9838" t="s">
        <v>9777</v>
      </c>
      <c r="T9838" t="s">
        <v>3075</v>
      </c>
    </row>
    <row r="9839" spans="17:20">
      <c r="Q9839">
        <v>0.65431712962962996</v>
      </c>
      <c r="R9839">
        <v>1</v>
      </c>
      <c r="S9839" t="s">
        <v>8764</v>
      </c>
      <c r="T9839" t="s">
        <v>3070</v>
      </c>
    </row>
    <row r="9840" spans="17:20">
      <c r="Q9840">
        <v>0.65434027777777803</v>
      </c>
      <c r="R9840">
        <v>1</v>
      </c>
      <c r="S9840" t="s">
        <v>9778</v>
      </c>
      <c r="T9840" t="s">
        <v>3071</v>
      </c>
    </row>
    <row r="9841" spans="17:20">
      <c r="Q9841">
        <v>0.65434027777777803</v>
      </c>
      <c r="R9841">
        <v>1</v>
      </c>
      <c r="S9841" t="s">
        <v>3213</v>
      </c>
      <c r="T9841" t="s">
        <v>3075</v>
      </c>
    </row>
    <row r="9842" spans="17:20">
      <c r="Q9842">
        <v>0.65435185185185196</v>
      </c>
      <c r="R9842">
        <v>1</v>
      </c>
      <c r="S9842" t="s">
        <v>9779</v>
      </c>
      <c r="T9842" t="s">
        <v>3075</v>
      </c>
    </row>
    <row r="9843" spans="17:20">
      <c r="Q9843">
        <v>0.654363425925926</v>
      </c>
      <c r="R9843">
        <v>1</v>
      </c>
      <c r="S9843" t="s">
        <v>9780</v>
      </c>
      <c r="T9843" t="s">
        <v>3071</v>
      </c>
    </row>
    <row r="9844" spans="17:20">
      <c r="Q9844">
        <v>0.65437500000000004</v>
      </c>
      <c r="R9844">
        <v>1</v>
      </c>
      <c r="S9844" t="s">
        <v>9781</v>
      </c>
      <c r="T9844" t="s">
        <v>3075</v>
      </c>
    </row>
    <row r="9845" spans="17:20">
      <c r="Q9845">
        <v>0.65437500000000004</v>
      </c>
      <c r="R9845">
        <v>2</v>
      </c>
      <c r="S9845" t="s">
        <v>9782</v>
      </c>
      <c r="T9845" t="s">
        <v>3129</v>
      </c>
    </row>
    <row r="9846" spans="17:20">
      <c r="Q9846">
        <v>0.65439814814814801</v>
      </c>
      <c r="R9846">
        <v>2</v>
      </c>
      <c r="S9846" t="s">
        <v>9783</v>
      </c>
      <c r="T9846" t="s">
        <v>3070</v>
      </c>
    </row>
    <row r="9847" spans="17:20">
      <c r="Q9847">
        <v>0.65440972222222205</v>
      </c>
      <c r="R9847">
        <v>1</v>
      </c>
      <c r="S9847" t="s">
        <v>9784</v>
      </c>
      <c r="T9847" t="s">
        <v>3075</v>
      </c>
    </row>
    <row r="9848" spans="17:20">
      <c r="Q9848">
        <v>0.65440972222222205</v>
      </c>
      <c r="R9848">
        <v>2</v>
      </c>
      <c r="S9848" t="s">
        <v>9785</v>
      </c>
      <c r="T9848" t="s">
        <v>3070</v>
      </c>
    </row>
    <row r="9849" spans="17:20">
      <c r="Q9849">
        <v>0.65444444444444405</v>
      </c>
      <c r="R9849">
        <v>1</v>
      </c>
      <c r="S9849" t="s">
        <v>9786</v>
      </c>
      <c r="T9849" t="s">
        <v>3070</v>
      </c>
    </row>
    <row r="9850" spans="17:20">
      <c r="Q9850">
        <v>0.65444444444444405</v>
      </c>
      <c r="R9850">
        <v>1</v>
      </c>
      <c r="S9850" t="s">
        <v>3243</v>
      </c>
      <c r="T9850" t="s">
        <v>3075</v>
      </c>
    </row>
    <row r="9851" spans="17:20">
      <c r="Q9851">
        <v>0.65447916666666694</v>
      </c>
      <c r="R9851">
        <v>1</v>
      </c>
      <c r="S9851" t="s">
        <v>9787</v>
      </c>
      <c r="T9851" t="s">
        <v>3075</v>
      </c>
    </row>
    <row r="9852" spans="17:20">
      <c r="Q9852">
        <v>0.65449074074074098</v>
      </c>
      <c r="R9852">
        <v>1</v>
      </c>
      <c r="S9852" t="s">
        <v>9788</v>
      </c>
      <c r="T9852" t="s">
        <v>3075</v>
      </c>
    </row>
    <row r="9853" spans="17:20">
      <c r="Q9853">
        <v>0.65449074074074098</v>
      </c>
      <c r="R9853">
        <v>1</v>
      </c>
      <c r="S9853" t="s">
        <v>9789</v>
      </c>
      <c r="T9853" t="s">
        <v>3074</v>
      </c>
    </row>
    <row r="9854" spans="17:20">
      <c r="Q9854">
        <v>0.65450231481481502</v>
      </c>
      <c r="R9854">
        <v>1</v>
      </c>
      <c r="S9854" t="s">
        <v>9790</v>
      </c>
      <c r="T9854" t="s">
        <v>3070</v>
      </c>
    </row>
    <row r="9855" spans="17:20">
      <c r="Q9855">
        <v>0.65464120370370404</v>
      </c>
      <c r="R9855">
        <v>2</v>
      </c>
      <c r="S9855" t="s">
        <v>9791</v>
      </c>
      <c r="T9855" t="s">
        <v>3072</v>
      </c>
    </row>
    <row r="9856" spans="17:20">
      <c r="Q9856">
        <v>0.65464120370370404</v>
      </c>
      <c r="R9856">
        <v>2</v>
      </c>
      <c r="S9856" t="s">
        <v>4098</v>
      </c>
      <c r="T9856" t="s">
        <v>3075</v>
      </c>
    </row>
    <row r="9857" spans="17:20">
      <c r="Q9857">
        <v>0.65464120370370404</v>
      </c>
      <c r="R9857">
        <v>1</v>
      </c>
      <c r="S9857" t="s">
        <v>9792</v>
      </c>
      <c r="T9857" t="s">
        <v>3129</v>
      </c>
    </row>
    <row r="9858" spans="17:20">
      <c r="Q9858">
        <v>0.65466435185185201</v>
      </c>
      <c r="R9858">
        <v>2</v>
      </c>
      <c r="S9858" t="s">
        <v>9793</v>
      </c>
      <c r="T9858" t="s">
        <v>3078</v>
      </c>
    </row>
    <row r="9859" spans="17:20">
      <c r="Q9859">
        <v>0.65468749999999998</v>
      </c>
      <c r="R9859">
        <v>4</v>
      </c>
      <c r="S9859" t="s">
        <v>9794</v>
      </c>
      <c r="T9859" t="s">
        <v>3075</v>
      </c>
    </row>
    <row r="9860" spans="17:20">
      <c r="Q9860">
        <v>0.65471064814814794</v>
      </c>
      <c r="R9860">
        <v>2</v>
      </c>
      <c r="S9860" t="s">
        <v>9795</v>
      </c>
      <c r="T9860" t="s">
        <v>3072</v>
      </c>
    </row>
    <row r="9861" spans="17:20">
      <c r="Q9861">
        <v>0.65473379629629602</v>
      </c>
      <c r="R9861">
        <v>1</v>
      </c>
      <c r="S9861" t="s">
        <v>9796</v>
      </c>
      <c r="T9861" t="s">
        <v>3079</v>
      </c>
    </row>
    <row r="9862" spans="17:20">
      <c r="Q9862">
        <v>0.65479166666666699</v>
      </c>
      <c r="R9862">
        <v>1</v>
      </c>
      <c r="S9862" t="s">
        <v>9797</v>
      </c>
      <c r="T9862" t="s">
        <v>3075</v>
      </c>
    </row>
    <row r="9863" spans="17:20">
      <c r="Q9863">
        <v>0.65480324074074103</v>
      </c>
      <c r="R9863">
        <v>1</v>
      </c>
      <c r="S9863" t="s">
        <v>9798</v>
      </c>
      <c r="T9863" t="s">
        <v>3079</v>
      </c>
    </row>
    <row r="9864" spans="17:20">
      <c r="Q9864">
        <v>0.65483796296296304</v>
      </c>
      <c r="R9864">
        <v>1</v>
      </c>
      <c r="S9864" t="s">
        <v>9799</v>
      </c>
      <c r="T9864" t="s">
        <v>3079</v>
      </c>
    </row>
    <row r="9865" spans="17:20">
      <c r="Q9865">
        <v>0.65486111111111101</v>
      </c>
      <c r="R9865">
        <v>1</v>
      </c>
      <c r="S9865" t="s">
        <v>9800</v>
      </c>
      <c r="T9865" t="s">
        <v>3075</v>
      </c>
    </row>
    <row r="9866" spans="17:20">
      <c r="Q9866">
        <v>0.655092592592593</v>
      </c>
      <c r="R9866">
        <v>4</v>
      </c>
      <c r="S9866" t="s">
        <v>9801</v>
      </c>
      <c r="T9866" t="s">
        <v>3075</v>
      </c>
    </row>
    <row r="9867" spans="17:20">
      <c r="Q9867">
        <v>0.65519675925925902</v>
      </c>
      <c r="R9867">
        <v>1</v>
      </c>
      <c r="S9867" t="s">
        <v>4305</v>
      </c>
      <c r="T9867" t="s">
        <v>3075</v>
      </c>
    </row>
    <row r="9868" spans="17:20">
      <c r="Q9868">
        <v>0.655289351851852</v>
      </c>
      <c r="R9868">
        <v>2</v>
      </c>
      <c r="S9868" t="s">
        <v>2280</v>
      </c>
      <c r="T9868" t="s">
        <v>3129</v>
      </c>
    </row>
    <row r="9869" spans="17:20">
      <c r="Q9869">
        <v>0.65531249999999996</v>
      </c>
      <c r="R9869">
        <v>6</v>
      </c>
      <c r="S9869" t="s">
        <v>9802</v>
      </c>
      <c r="T9869" t="s">
        <v>3129</v>
      </c>
    </row>
    <row r="9870" spans="17:20">
      <c r="Q9870">
        <v>0.65533564814814804</v>
      </c>
      <c r="R9870">
        <v>1</v>
      </c>
      <c r="S9870" t="s">
        <v>9803</v>
      </c>
      <c r="T9870" t="s">
        <v>3070</v>
      </c>
    </row>
    <row r="9871" spans="17:20">
      <c r="Q9871">
        <v>0.65540509259259305</v>
      </c>
      <c r="R9871">
        <v>5</v>
      </c>
      <c r="S9871" t="s">
        <v>9804</v>
      </c>
      <c r="T9871" t="s">
        <v>3079</v>
      </c>
    </row>
    <row r="9872" spans="17:20">
      <c r="Q9872">
        <v>0.65541666666666698</v>
      </c>
      <c r="R9872">
        <v>6</v>
      </c>
      <c r="S9872" t="s">
        <v>2562</v>
      </c>
      <c r="T9872" t="s">
        <v>3075</v>
      </c>
    </row>
    <row r="9873" spans="17:20">
      <c r="Q9873">
        <v>0.65543981481481495</v>
      </c>
      <c r="R9873">
        <v>1</v>
      </c>
      <c r="S9873" t="s">
        <v>9805</v>
      </c>
      <c r="T9873" t="s">
        <v>3075</v>
      </c>
    </row>
    <row r="9874" spans="17:20">
      <c r="Q9874">
        <v>0.65546296296296302</v>
      </c>
      <c r="R9874">
        <v>1</v>
      </c>
      <c r="S9874" t="s">
        <v>556</v>
      </c>
      <c r="T9874" t="s">
        <v>3071</v>
      </c>
    </row>
    <row r="9875" spans="17:20">
      <c r="Q9875">
        <v>0.65547453703703695</v>
      </c>
      <c r="R9875">
        <v>1</v>
      </c>
      <c r="S9875" t="s">
        <v>2562</v>
      </c>
      <c r="T9875" t="s">
        <v>3075</v>
      </c>
    </row>
    <row r="9876" spans="17:20">
      <c r="Q9876">
        <v>0.65550925925925896</v>
      </c>
      <c r="R9876">
        <v>2</v>
      </c>
      <c r="S9876" t="s">
        <v>9806</v>
      </c>
      <c r="T9876" t="s">
        <v>3071</v>
      </c>
    </row>
    <row r="9877" spans="17:20">
      <c r="Q9877">
        <v>0.65550925925925896</v>
      </c>
      <c r="R9877">
        <v>1</v>
      </c>
      <c r="S9877" t="s">
        <v>1014</v>
      </c>
      <c r="T9877" t="s">
        <v>3075</v>
      </c>
    </row>
    <row r="9878" spans="17:20">
      <c r="Q9878">
        <v>0.65553240740740704</v>
      </c>
      <c r="R9878">
        <v>4</v>
      </c>
      <c r="S9878" t="s">
        <v>9807</v>
      </c>
      <c r="T9878" t="s">
        <v>3075</v>
      </c>
    </row>
    <row r="9879" spans="17:20">
      <c r="Q9879">
        <v>0.65553240740740704</v>
      </c>
      <c r="R9879">
        <v>1</v>
      </c>
      <c r="S9879" t="s">
        <v>9808</v>
      </c>
      <c r="T9879" t="s">
        <v>3129</v>
      </c>
    </row>
    <row r="9880" spans="17:20">
      <c r="Q9880">
        <v>0.65553240740740704</v>
      </c>
      <c r="R9880">
        <v>1</v>
      </c>
      <c r="S9880" t="s">
        <v>9809</v>
      </c>
      <c r="T9880" t="s">
        <v>3075</v>
      </c>
    </row>
    <row r="9881" spans="17:20">
      <c r="Q9881">
        <v>0.655555555555556</v>
      </c>
      <c r="R9881">
        <v>2</v>
      </c>
      <c r="S9881" t="s">
        <v>3225</v>
      </c>
      <c r="T9881" t="s">
        <v>3071</v>
      </c>
    </row>
    <row r="9882" spans="17:20">
      <c r="Q9882">
        <v>0.65557870370370397</v>
      </c>
      <c r="R9882">
        <v>1</v>
      </c>
      <c r="S9882" t="s">
        <v>471</v>
      </c>
      <c r="T9882" t="s">
        <v>3074</v>
      </c>
    </row>
    <row r="9883" spans="17:20">
      <c r="Q9883">
        <v>0.65559027777777801</v>
      </c>
      <c r="R9883">
        <v>4</v>
      </c>
      <c r="S9883" t="s">
        <v>9810</v>
      </c>
      <c r="T9883" t="s">
        <v>3075</v>
      </c>
    </row>
    <row r="9884" spans="17:20">
      <c r="Q9884">
        <v>0.65561342592592597</v>
      </c>
      <c r="R9884">
        <v>1</v>
      </c>
      <c r="S9884" t="s">
        <v>9811</v>
      </c>
      <c r="T9884" t="s">
        <v>3071</v>
      </c>
    </row>
    <row r="9885" spans="17:20">
      <c r="Q9885">
        <v>0.65567129629629595</v>
      </c>
      <c r="R9885">
        <v>1</v>
      </c>
      <c r="S9885" t="s">
        <v>9812</v>
      </c>
      <c r="T9885" t="s">
        <v>3129</v>
      </c>
    </row>
    <row r="9886" spans="17:20">
      <c r="Q9886">
        <v>0.65567129629629595</v>
      </c>
      <c r="R9886">
        <v>1</v>
      </c>
      <c r="S9886" t="s">
        <v>3347</v>
      </c>
      <c r="T9886" t="s">
        <v>3071</v>
      </c>
    </row>
    <row r="9887" spans="17:20">
      <c r="Q9887">
        <v>0.65567129629629595</v>
      </c>
      <c r="R9887">
        <v>5</v>
      </c>
      <c r="S9887" t="s">
        <v>9813</v>
      </c>
      <c r="T9887" t="s">
        <v>3075</v>
      </c>
    </row>
    <row r="9888" spans="17:20">
      <c r="Q9888">
        <v>0.65568287037036999</v>
      </c>
      <c r="R9888">
        <v>1</v>
      </c>
      <c r="S9888" t="s">
        <v>4018</v>
      </c>
      <c r="T9888" t="s">
        <v>3070</v>
      </c>
    </row>
    <row r="9889" spans="17:20">
      <c r="Q9889">
        <v>0.65571759259259299</v>
      </c>
      <c r="R9889">
        <v>1</v>
      </c>
      <c r="S9889" t="s">
        <v>3583</v>
      </c>
      <c r="T9889" t="s">
        <v>3072</v>
      </c>
    </row>
    <row r="9890" spans="17:20">
      <c r="Q9890">
        <v>0.65571759259259299</v>
      </c>
      <c r="R9890">
        <v>1</v>
      </c>
      <c r="S9890" t="s">
        <v>9814</v>
      </c>
      <c r="T9890" t="s">
        <v>3075</v>
      </c>
    </row>
    <row r="9891" spans="17:20">
      <c r="Q9891">
        <v>0.65572916666666703</v>
      </c>
      <c r="R9891">
        <v>1</v>
      </c>
      <c r="S9891" t="s">
        <v>4311</v>
      </c>
      <c r="T9891" t="s">
        <v>3071</v>
      </c>
    </row>
    <row r="9892" spans="17:20">
      <c r="Q9892">
        <v>0.65574074074074096</v>
      </c>
      <c r="R9892">
        <v>1</v>
      </c>
      <c r="S9892" t="s">
        <v>9815</v>
      </c>
      <c r="T9892" t="s">
        <v>3075</v>
      </c>
    </row>
    <row r="9893" spans="17:20">
      <c r="Q9893">
        <v>0.65574074074074096</v>
      </c>
      <c r="R9893">
        <v>4</v>
      </c>
      <c r="S9893" t="s">
        <v>9816</v>
      </c>
      <c r="T9893" t="s">
        <v>3075</v>
      </c>
    </row>
    <row r="9894" spans="17:20">
      <c r="Q9894">
        <v>0.65576388888888903</v>
      </c>
      <c r="R9894">
        <v>1</v>
      </c>
      <c r="S9894" t="s">
        <v>4682</v>
      </c>
      <c r="T9894" t="s">
        <v>3071</v>
      </c>
    </row>
    <row r="9895" spans="17:20">
      <c r="Q9895">
        <v>0.65582175925925901</v>
      </c>
      <c r="R9895">
        <v>1</v>
      </c>
      <c r="S9895" t="s">
        <v>9817</v>
      </c>
      <c r="T9895" t="s">
        <v>3075</v>
      </c>
    </row>
    <row r="9896" spans="17:20">
      <c r="Q9896">
        <v>0.65583333333333305</v>
      </c>
      <c r="R9896">
        <v>1</v>
      </c>
      <c r="S9896" t="s">
        <v>9818</v>
      </c>
      <c r="T9896" t="s">
        <v>3075</v>
      </c>
    </row>
    <row r="9897" spans="17:20">
      <c r="Q9897">
        <v>0.65584490740740697</v>
      </c>
      <c r="R9897">
        <v>1</v>
      </c>
      <c r="S9897" t="s">
        <v>9819</v>
      </c>
      <c r="T9897" t="s">
        <v>3072</v>
      </c>
    </row>
    <row r="9898" spans="17:20">
      <c r="Q9898">
        <v>0.65585648148148101</v>
      </c>
      <c r="R9898">
        <v>1</v>
      </c>
      <c r="S9898" t="s">
        <v>9820</v>
      </c>
      <c r="T9898" t="s">
        <v>3075</v>
      </c>
    </row>
    <row r="9899" spans="17:20">
      <c r="Q9899">
        <v>0.65589120370370402</v>
      </c>
      <c r="R9899">
        <v>1</v>
      </c>
      <c r="S9899" t="s">
        <v>9821</v>
      </c>
      <c r="T9899" t="s">
        <v>3075</v>
      </c>
    </row>
    <row r="9900" spans="17:20">
      <c r="Q9900">
        <v>0.65593749999999995</v>
      </c>
      <c r="R9900">
        <v>2</v>
      </c>
      <c r="S9900" t="s">
        <v>397</v>
      </c>
      <c r="T9900" t="s">
        <v>3075</v>
      </c>
    </row>
    <row r="9901" spans="17:20">
      <c r="Q9901">
        <v>0.65596064814814803</v>
      </c>
      <c r="R9901">
        <v>1</v>
      </c>
      <c r="S9901" t="s">
        <v>9822</v>
      </c>
      <c r="T9901" t="s">
        <v>3075</v>
      </c>
    </row>
    <row r="9902" spans="17:20">
      <c r="Q9902">
        <v>0.65599537037037003</v>
      </c>
      <c r="R9902">
        <v>1</v>
      </c>
      <c r="S9902" t="s">
        <v>9823</v>
      </c>
      <c r="T9902" t="s">
        <v>3075</v>
      </c>
    </row>
    <row r="9903" spans="17:20">
      <c r="Q9903">
        <v>0.65599537037037003</v>
      </c>
      <c r="R9903">
        <v>1</v>
      </c>
      <c r="S9903" t="s">
        <v>9824</v>
      </c>
      <c r="T9903" t="s">
        <v>3075</v>
      </c>
    </row>
    <row r="9904" spans="17:20">
      <c r="Q9904">
        <v>0.65603009259259304</v>
      </c>
      <c r="R9904">
        <v>1</v>
      </c>
      <c r="S9904" t="s">
        <v>9825</v>
      </c>
      <c r="T9904" t="s">
        <v>3075</v>
      </c>
    </row>
    <row r="9905" spans="17:20">
      <c r="Q9905">
        <v>0.65606481481481504</v>
      </c>
      <c r="R9905">
        <v>1</v>
      </c>
      <c r="S9905" t="s">
        <v>9826</v>
      </c>
      <c r="T9905" t="s">
        <v>3075</v>
      </c>
    </row>
    <row r="9906" spans="17:20">
      <c r="Q9906">
        <v>0.65606481481481504</v>
      </c>
      <c r="R9906">
        <v>1</v>
      </c>
      <c r="S9906" t="s">
        <v>9827</v>
      </c>
      <c r="T9906" t="s">
        <v>3075</v>
      </c>
    </row>
    <row r="9907" spans="17:20">
      <c r="Q9907">
        <v>0.65608796296296301</v>
      </c>
      <c r="R9907">
        <v>1</v>
      </c>
      <c r="S9907" t="s">
        <v>9828</v>
      </c>
      <c r="T9907" t="s">
        <v>3075</v>
      </c>
    </row>
    <row r="9908" spans="17:20">
      <c r="Q9908">
        <v>0.65611111111111098</v>
      </c>
      <c r="R9908">
        <v>4</v>
      </c>
      <c r="S9908" t="s">
        <v>9829</v>
      </c>
      <c r="T9908" t="s">
        <v>3075</v>
      </c>
    </row>
    <row r="9909" spans="17:20">
      <c r="Q9909">
        <v>0.65612268518518502</v>
      </c>
      <c r="R9909">
        <v>3</v>
      </c>
      <c r="S9909" t="s">
        <v>6325</v>
      </c>
      <c r="T9909" t="s">
        <v>3072</v>
      </c>
    </row>
    <row r="9910" spans="17:20">
      <c r="Q9910">
        <v>0.65612268518518502</v>
      </c>
      <c r="R9910">
        <v>4</v>
      </c>
      <c r="S9910" t="s">
        <v>3353</v>
      </c>
      <c r="T9910" t="s">
        <v>3075</v>
      </c>
    </row>
    <row r="9911" spans="17:20">
      <c r="Q9911">
        <v>0.65615740740740702</v>
      </c>
      <c r="R9911">
        <v>2</v>
      </c>
      <c r="S9911" t="s">
        <v>9830</v>
      </c>
      <c r="T9911" t="s">
        <v>3087</v>
      </c>
    </row>
    <row r="9912" spans="17:20">
      <c r="Q9912">
        <v>0.65618055555555599</v>
      </c>
      <c r="R9912">
        <v>1</v>
      </c>
      <c r="S9912" t="s">
        <v>3809</v>
      </c>
      <c r="T9912" t="s">
        <v>3072</v>
      </c>
    </row>
    <row r="9913" spans="17:20">
      <c r="Q9913">
        <v>0.65618055555555599</v>
      </c>
      <c r="R9913">
        <v>1</v>
      </c>
      <c r="S9913" t="s">
        <v>3651</v>
      </c>
      <c r="T9913" t="s">
        <v>3074</v>
      </c>
    </row>
    <row r="9914" spans="17:20">
      <c r="Q9914">
        <v>0.65618055555555599</v>
      </c>
      <c r="R9914">
        <v>1</v>
      </c>
      <c r="S9914" t="s">
        <v>486</v>
      </c>
      <c r="T9914" t="s">
        <v>3071</v>
      </c>
    </row>
    <row r="9915" spans="17:20">
      <c r="Q9915">
        <v>0.65619212962963003</v>
      </c>
      <c r="R9915">
        <v>1</v>
      </c>
      <c r="S9915" t="s">
        <v>9831</v>
      </c>
      <c r="T9915" t="s">
        <v>3075</v>
      </c>
    </row>
    <row r="9916" spans="17:20">
      <c r="Q9916">
        <v>0.65621527777777799</v>
      </c>
      <c r="R9916">
        <v>1</v>
      </c>
      <c r="S9916" t="s">
        <v>9832</v>
      </c>
      <c r="T9916" t="s">
        <v>3075</v>
      </c>
    </row>
    <row r="9917" spans="17:20">
      <c r="Q9917">
        <v>0.65623842592592596</v>
      </c>
      <c r="R9917">
        <v>1</v>
      </c>
      <c r="S9917" t="s">
        <v>9833</v>
      </c>
      <c r="T9917" t="s">
        <v>3075</v>
      </c>
    </row>
    <row r="9918" spans="17:20">
      <c r="Q9918">
        <v>0.65626157407407404</v>
      </c>
      <c r="R9918">
        <v>1</v>
      </c>
      <c r="S9918" t="s">
        <v>4652</v>
      </c>
      <c r="T9918" t="s">
        <v>3071</v>
      </c>
    </row>
    <row r="9919" spans="17:20">
      <c r="Q9919">
        <v>0.65626157407407404</v>
      </c>
      <c r="R9919">
        <v>1</v>
      </c>
      <c r="S9919" t="s">
        <v>666</v>
      </c>
      <c r="T9919" t="s">
        <v>3127</v>
      </c>
    </row>
    <row r="9920" spans="17:20">
      <c r="Q9920">
        <v>0.65627314814814797</v>
      </c>
      <c r="R9920">
        <v>1</v>
      </c>
      <c r="S9920" t="s">
        <v>9834</v>
      </c>
      <c r="T9920" t="s">
        <v>3075</v>
      </c>
    </row>
    <row r="9921" spans="17:20">
      <c r="Q9921">
        <v>0.65631944444444401</v>
      </c>
      <c r="R9921">
        <v>1</v>
      </c>
      <c r="S9921" t="s">
        <v>9835</v>
      </c>
      <c r="T9921" t="s">
        <v>3075</v>
      </c>
    </row>
    <row r="9922" spans="17:20">
      <c r="Q9922">
        <v>0.65635416666666702</v>
      </c>
      <c r="R9922">
        <v>1</v>
      </c>
      <c r="S9922" t="s">
        <v>9836</v>
      </c>
      <c r="T9922" t="s">
        <v>3075</v>
      </c>
    </row>
    <row r="9923" spans="17:20">
      <c r="Q9923">
        <v>0.65638888888888902</v>
      </c>
      <c r="R9923">
        <v>1</v>
      </c>
      <c r="S9923" t="s">
        <v>9837</v>
      </c>
      <c r="T9923" t="s">
        <v>3075</v>
      </c>
    </row>
    <row r="9924" spans="17:20">
      <c r="Q9924">
        <v>0.65638888888888902</v>
      </c>
      <c r="R9924">
        <v>1</v>
      </c>
      <c r="S9924" t="s">
        <v>9838</v>
      </c>
      <c r="T9924" t="s">
        <v>3070</v>
      </c>
    </row>
    <row r="9925" spans="17:20">
      <c r="Q9925">
        <v>0.65641203703703699</v>
      </c>
      <c r="R9925">
        <v>1</v>
      </c>
      <c r="S9925" t="s">
        <v>4198</v>
      </c>
      <c r="T9925" t="s">
        <v>3075</v>
      </c>
    </row>
    <row r="9926" spans="17:20">
      <c r="Q9926">
        <v>0.65642361111111103</v>
      </c>
      <c r="R9926">
        <v>3</v>
      </c>
      <c r="S9926" t="s">
        <v>3808</v>
      </c>
      <c r="T9926" t="s">
        <v>3072</v>
      </c>
    </row>
    <row r="9927" spans="17:20">
      <c r="Q9927">
        <v>0.65643518518518496</v>
      </c>
      <c r="R9927">
        <v>1</v>
      </c>
      <c r="S9927" t="s">
        <v>9839</v>
      </c>
      <c r="T9927" t="s">
        <v>3075</v>
      </c>
    </row>
    <row r="9928" spans="17:20">
      <c r="Q9928">
        <v>0.65644675925925899</v>
      </c>
      <c r="R9928">
        <v>1</v>
      </c>
      <c r="S9928" t="s">
        <v>9840</v>
      </c>
      <c r="T9928" t="s">
        <v>3075</v>
      </c>
    </row>
    <row r="9929" spans="17:20">
      <c r="Q9929">
        <v>0.65644675925925899</v>
      </c>
      <c r="R9929">
        <v>1</v>
      </c>
      <c r="S9929" t="s">
        <v>3945</v>
      </c>
      <c r="T9929" t="s">
        <v>3074</v>
      </c>
    </row>
    <row r="9930" spans="17:20">
      <c r="Q9930">
        <v>0.65646990740740696</v>
      </c>
      <c r="R9930">
        <v>4</v>
      </c>
      <c r="S9930" t="s">
        <v>9841</v>
      </c>
      <c r="T9930" t="s">
        <v>3075</v>
      </c>
    </row>
    <row r="9931" spans="17:20">
      <c r="Q9931">
        <v>0.65649305555555604</v>
      </c>
      <c r="R9931">
        <v>1</v>
      </c>
      <c r="S9931" t="s">
        <v>9842</v>
      </c>
      <c r="T9931" t="s">
        <v>3075</v>
      </c>
    </row>
    <row r="9932" spans="17:20">
      <c r="Q9932">
        <v>0.65649305555555604</v>
      </c>
      <c r="R9932">
        <v>1</v>
      </c>
      <c r="S9932" t="s">
        <v>9843</v>
      </c>
      <c r="T9932" t="s">
        <v>3129</v>
      </c>
    </row>
    <row r="9933" spans="17:20">
      <c r="Q9933">
        <v>0.65649305555555604</v>
      </c>
      <c r="R9933">
        <v>3</v>
      </c>
      <c r="S9933" t="s">
        <v>9844</v>
      </c>
      <c r="T9933" t="s">
        <v>3075</v>
      </c>
    </row>
    <row r="9934" spans="17:20">
      <c r="Q9934">
        <v>0.656516203703704</v>
      </c>
      <c r="R9934">
        <v>1</v>
      </c>
      <c r="S9934" t="s">
        <v>9845</v>
      </c>
      <c r="T9934" t="s">
        <v>3075</v>
      </c>
    </row>
    <row r="9935" spans="17:20">
      <c r="Q9935">
        <v>0.656516203703704</v>
      </c>
      <c r="R9935">
        <v>2</v>
      </c>
      <c r="S9935" t="s">
        <v>9846</v>
      </c>
      <c r="T9935" t="s">
        <v>3127</v>
      </c>
    </row>
    <row r="9936" spans="17:20">
      <c r="Q9936">
        <v>0.65652777777777804</v>
      </c>
      <c r="R9936">
        <v>2</v>
      </c>
      <c r="S9936" t="s">
        <v>9847</v>
      </c>
      <c r="T9936" t="s">
        <v>3129</v>
      </c>
    </row>
    <row r="9937" spans="17:20">
      <c r="Q9937">
        <v>0.65653935185185197</v>
      </c>
      <c r="R9937">
        <v>1</v>
      </c>
      <c r="S9937" t="s">
        <v>3637</v>
      </c>
      <c r="T9937" t="s">
        <v>3074</v>
      </c>
    </row>
    <row r="9938" spans="17:20">
      <c r="Q9938">
        <v>0.65653935185185197</v>
      </c>
      <c r="R9938">
        <v>1</v>
      </c>
      <c r="S9938" t="s">
        <v>3623</v>
      </c>
      <c r="T9938" t="s">
        <v>3075</v>
      </c>
    </row>
    <row r="9939" spans="17:20">
      <c r="Q9939">
        <v>0.65655092592592601</v>
      </c>
      <c r="R9939">
        <v>2</v>
      </c>
      <c r="S9939" t="s">
        <v>9848</v>
      </c>
      <c r="T9939" t="s">
        <v>3075</v>
      </c>
    </row>
    <row r="9940" spans="17:20">
      <c r="Q9940">
        <v>0.65655092592592601</v>
      </c>
      <c r="R9940">
        <v>1</v>
      </c>
      <c r="S9940" t="s">
        <v>4439</v>
      </c>
      <c r="T9940" t="s">
        <v>3075</v>
      </c>
    </row>
    <row r="9941" spans="17:20">
      <c r="Q9941">
        <v>0.65657407407407398</v>
      </c>
      <c r="R9941">
        <v>1</v>
      </c>
      <c r="S9941" t="s">
        <v>3649</v>
      </c>
      <c r="T9941" t="s">
        <v>3071</v>
      </c>
    </row>
    <row r="9942" spans="17:20">
      <c r="Q9942">
        <v>0.65657407407407398</v>
      </c>
      <c r="R9942">
        <v>1</v>
      </c>
      <c r="S9942" t="s">
        <v>9849</v>
      </c>
      <c r="T9942" t="s">
        <v>3075</v>
      </c>
    </row>
    <row r="9943" spans="17:20">
      <c r="Q9943">
        <v>0.65657407407407398</v>
      </c>
      <c r="R9943">
        <v>1</v>
      </c>
      <c r="S9943" t="s">
        <v>9850</v>
      </c>
      <c r="T9943" t="s">
        <v>3075</v>
      </c>
    </row>
    <row r="9944" spans="17:20">
      <c r="Q9944">
        <v>0.65659722222222205</v>
      </c>
      <c r="R9944">
        <v>1</v>
      </c>
      <c r="S9944" t="s">
        <v>4446</v>
      </c>
      <c r="T9944" t="s">
        <v>3074</v>
      </c>
    </row>
    <row r="9945" spans="17:20">
      <c r="Q9945">
        <v>0.65659722222222205</v>
      </c>
      <c r="R9945">
        <v>1</v>
      </c>
      <c r="S9945" t="s">
        <v>9851</v>
      </c>
      <c r="T9945" t="s">
        <v>3075</v>
      </c>
    </row>
    <row r="9946" spans="17:20">
      <c r="Q9946">
        <v>0.65660879629629598</v>
      </c>
      <c r="R9946">
        <v>1</v>
      </c>
      <c r="S9946" t="s">
        <v>9852</v>
      </c>
      <c r="T9946" t="s">
        <v>3075</v>
      </c>
    </row>
    <row r="9947" spans="17:20">
      <c r="Q9947">
        <v>0.65663194444444395</v>
      </c>
      <c r="R9947">
        <v>1</v>
      </c>
      <c r="S9947" t="s">
        <v>9853</v>
      </c>
      <c r="T9947" t="s">
        <v>3075</v>
      </c>
    </row>
    <row r="9948" spans="17:20">
      <c r="Q9948">
        <v>0.65663194444444395</v>
      </c>
      <c r="R9948">
        <v>3</v>
      </c>
      <c r="S9948" t="s">
        <v>3617</v>
      </c>
      <c r="T9948" t="s">
        <v>3075</v>
      </c>
    </row>
    <row r="9949" spans="17:20">
      <c r="Q9949">
        <v>0.65664351851851899</v>
      </c>
      <c r="R9949">
        <v>1</v>
      </c>
      <c r="S9949" t="s">
        <v>4014</v>
      </c>
      <c r="T9949" t="s">
        <v>3071</v>
      </c>
    </row>
    <row r="9950" spans="17:20">
      <c r="Q9950">
        <v>0.65666666666666695</v>
      </c>
      <c r="R9950">
        <v>1</v>
      </c>
      <c r="S9950" t="s">
        <v>9854</v>
      </c>
      <c r="T9950" t="s">
        <v>3075</v>
      </c>
    </row>
    <row r="9951" spans="17:20">
      <c r="Q9951">
        <v>0.65668981481481503</v>
      </c>
      <c r="R9951">
        <v>2</v>
      </c>
      <c r="S9951" t="s">
        <v>9855</v>
      </c>
      <c r="T9951" t="s">
        <v>3075</v>
      </c>
    </row>
    <row r="9952" spans="17:20">
      <c r="Q9952">
        <v>0.656712962962963</v>
      </c>
      <c r="R9952">
        <v>1</v>
      </c>
      <c r="S9952" t="s">
        <v>9856</v>
      </c>
      <c r="T9952" t="s">
        <v>3075</v>
      </c>
    </row>
    <row r="9953" spans="17:20">
      <c r="Q9953">
        <v>0.656747685185185</v>
      </c>
      <c r="R9953">
        <v>1</v>
      </c>
      <c r="S9953" t="s">
        <v>9857</v>
      </c>
      <c r="T9953" t="s">
        <v>3075</v>
      </c>
    </row>
    <row r="9954" spans="17:20">
      <c r="Q9954">
        <v>0.65675925925925904</v>
      </c>
      <c r="R9954">
        <v>1</v>
      </c>
      <c r="S9954" t="s">
        <v>3744</v>
      </c>
      <c r="T9954" t="s">
        <v>3071</v>
      </c>
    </row>
    <row r="9955" spans="17:20">
      <c r="Q9955">
        <v>0.65675925925925904</v>
      </c>
      <c r="R9955">
        <v>4</v>
      </c>
      <c r="S9955" t="s">
        <v>3507</v>
      </c>
      <c r="T9955" t="s">
        <v>3075</v>
      </c>
    </row>
    <row r="9956" spans="17:20">
      <c r="Q9956">
        <v>0.65677083333333297</v>
      </c>
      <c r="R9956">
        <v>1</v>
      </c>
      <c r="S9956" t="s">
        <v>9858</v>
      </c>
      <c r="T9956" t="s">
        <v>3075</v>
      </c>
    </row>
    <row r="9957" spans="17:20">
      <c r="Q9957">
        <v>0.65679398148148105</v>
      </c>
      <c r="R9957">
        <v>2</v>
      </c>
      <c r="S9957" t="s">
        <v>9859</v>
      </c>
      <c r="T9957" t="s">
        <v>3075</v>
      </c>
    </row>
    <row r="9958" spans="17:20">
      <c r="Q9958">
        <v>0.65686342592592595</v>
      </c>
      <c r="R9958">
        <v>1</v>
      </c>
      <c r="S9958" t="s">
        <v>9860</v>
      </c>
      <c r="T9958" t="s">
        <v>3075</v>
      </c>
    </row>
    <row r="9959" spans="17:20">
      <c r="Q9959">
        <v>0.65692129629629603</v>
      </c>
      <c r="R9959">
        <v>1</v>
      </c>
      <c r="S9959" t="s">
        <v>9861</v>
      </c>
      <c r="T9959" t="s">
        <v>3129</v>
      </c>
    </row>
    <row r="9960" spans="17:20">
      <c r="Q9960">
        <v>0.656944444444444</v>
      </c>
      <c r="R9960">
        <v>3</v>
      </c>
      <c r="S9960" t="s">
        <v>9862</v>
      </c>
      <c r="T9960" t="s">
        <v>3075</v>
      </c>
    </row>
    <row r="9961" spans="17:20">
      <c r="Q9961">
        <v>0.65696759259259296</v>
      </c>
      <c r="R9961">
        <v>1</v>
      </c>
      <c r="S9961" t="s">
        <v>9863</v>
      </c>
      <c r="T9961" t="s">
        <v>3075</v>
      </c>
    </row>
    <row r="9962" spans="17:20">
      <c r="Q9962">
        <v>0.65699074074074104</v>
      </c>
      <c r="R9962">
        <v>2</v>
      </c>
      <c r="S9962" t="s">
        <v>3496</v>
      </c>
      <c r="T9962" t="s">
        <v>3075</v>
      </c>
    </row>
    <row r="9963" spans="17:20">
      <c r="Q9963">
        <v>0.65702546296296305</v>
      </c>
      <c r="R9963">
        <v>1</v>
      </c>
      <c r="S9963" t="s">
        <v>9864</v>
      </c>
      <c r="T9963" t="s">
        <v>3075</v>
      </c>
    </row>
    <row r="9964" spans="17:20">
      <c r="Q9964">
        <v>0.65706018518518505</v>
      </c>
      <c r="R9964">
        <v>1</v>
      </c>
      <c r="S9964" t="s">
        <v>9865</v>
      </c>
      <c r="T9964" t="s">
        <v>3075</v>
      </c>
    </row>
    <row r="9965" spans="17:20">
      <c r="Q9965">
        <v>0.65707175925925898</v>
      </c>
      <c r="R9965">
        <v>1</v>
      </c>
      <c r="S9965" t="s">
        <v>215</v>
      </c>
      <c r="T9965" t="s">
        <v>3129</v>
      </c>
    </row>
    <row r="9966" spans="17:20">
      <c r="Q9966">
        <v>0.65708333333333302</v>
      </c>
      <c r="R9966">
        <v>1</v>
      </c>
      <c r="S9966" t="s">
        <v>9866</v>
      </c>
      <c r="T9966" t="s">
        <v>3079</v>
      </c>
    </row>
    <row r="9967" spans="17:20">
      <c r="Q9967">
        <v>0.65708333333333302</v>
      </c>
      <c r="R9967">
        <v>1</v>
      </c>
      <c r="S9967" t="s">
        <v>1608</v>
      </c>
      <c r="T9967" t="s">
        <v>3075</v>
      </c>
    </row>
    <row r="9968" spans="17:20">
      <c r="Q9968">
        <v>0.65712962962962995</v>
      </c>
      <c r="R9968">
        <v>1</v>
      </c>
      <c r="S9968" t="s">
        <v>3338</v>
      </c>
      <c r="T9968" t="s">
        <v>3071</v>
      </c>
    </row>
    <row r="9969" spans="17:20">
      <c r="Q9969">
        <v>0.65714120370370399</v>
      </c>
      <c r="R9969">
        <v>4</v>
      </c>
      <c r="S9969" t="s">
        <v>4349</v>
      </c>
      <c r="T9969" t="s">
        <v>3072</v>
      </c>
    </row>
    <row r="9970" spans="17:20">
      <c r="Q9970">
        <v>0.65715277777777803</v>
      </c>
      <c r="R9970">
        <v>1</v>
      </c>
      <c r="S9970" t="s">
        <v>6720</v>
      </c>
      <c r="T9970" t="s">
        <v>3075</v>
      </c>
    </row>
    <row r="9971" spans="17:20">
      <c r="Q9971">
        <v>0.65722222222222204</v>
      </c>
      <c r="R9971">
        <v>1</v>
      </c>
      <c r="S9971" t="s">
        <v>3300</v>
      </c>
      <c r="T9971" t="s">
        <v>3075</v>
      </c>
    </row>
    <row r="9972" spans="17:20">
      <c r="Q9972">
        <v>0.65729166666666705</v>
      </c>
      <c r="R9972">
        <v>1</v>
      </c>
      <c r="S9972" t="s">
        <v>3600</v>
      </c>
      <c r="T9972" t="s">
        <v>3075</v>
      </c>
    </row>
    <row r="9973" spans="17:20">
      <c r="Q9973">
        <v>0.65732638888888895</v>
      </c>
      <c r="R9973">
        <v>1</v>
      </c>
      <c r="S9973" t="s">
        <v>3231</v>
      </c>
      <c r="T9973" t="s">
        <v>3075</v>
      </c>
    </row>
    <row r="9974" spans="17:20">
      <c r="Q9974">
        <v>0.65736111111111095</v>
      </c>
      <c r="R9974">
        <v>1</v>
      </c>
      <c r="S9974" t="s">
        <v>3389</v>
      </c>
      <c r="T9974" t="s">
        <v>3075</v>
      </c>
    </row>
    <row r="9975" spans="17:20">
      <c r="Q9975">
        <v>0.65738425925925903</v>
      </c>
      <c r="R9975">
        <v>2</v>
      </c>
      <c r="S9975" t="s">
        <v>9867</v>
      </c>
      <c r="T9975" t="s">
        <v>3075</v>
      </c>
    </row>
    <row r="9976" spans="17:20">
      <c r="Q9976">
        <v>0.657407407407407</v>
      </c>
      <c r="R9976">
        <v>1</v>
      </c>
      <c r="S9976" t="s">
        <v>3586</v>
      </c>
      <c r="T9976" t="s">
        <v>3075</v>
      </c>
    </row>
    <row r="9977" spans="17:20">
      <c r="Q9977">
        <v>0.65744212962963</v>
      </c>
      <c r="R9977">
        <v>1</v>
      </c>
      <c r="S9977" t="s">
        <v>324</v>
      </c>
      <c r="T9977" t="s">
        <v>3075</v>
      </c>
    </row>
    <row r="9978" spans="17:20">
      <c r="Q9978">
        <v>0.65746527777777797</v>
      </c>
      <c r="R9978">
        <v>3</v>
      </c>
      <c r="S9978" t="s">
        <v>2619</v>
      </c>
      <c r="T9978" t="s">
        <v>3075</v>
      </c>
    </row>
    <row r="9979" spans="17:20">
      <c r="Q9979">
        <v>0.65749999999999997</v>
      </c>
      <c r="R9979">
        <v>3</v>
      </c>
      <c r="S9979" t="s">
        <v>9868</v>
      </c>
      <c r="T9979" t="s">
        <v>3075</v>
      </c>
    </row>
    <row r="9980" spans="17:20">
      <c r="Q9980">
        <v>0.65753472222222198</v>
      </c>
      <c r="R9980">
        <v>1</v>
      </c>
      <c r="S9980" t="s">
        <v>3374</v>
      </c>
      <c r="T9980" t="s">
        <v>3071</v>
      </c>
    </row>
    <row r="9981" spans="17:20">
      <c r="Q9981">
        <v>0.65753472222222198</v>
      </c>
      <c r="R9981">
        <v>3</v>
      </c>
      <c r="S9981" t="s">
        <v>1192</v>
      </c>
      <c r="T9981" t="s">
        <v>3075</v>
      </c>
    </row>
    <row r="9982" spans="17:20">
      <c r="Q9982">
        <v>0.65755787037036995</v>
      </c>
      <c r="R9982">
        <v>1</v>
      </c>
      <c r="S9982" t="s">
        <v>360</v>
      </c>
      <c r="T9982" t="s">
        <v>3075</v>
      </c>
    </row>
    <row r="9983" spans="17:20">
      <c r="Q9983">
        <v>0.65756944444444398</v>
      </c>
      <c r="R9983">
        <v>2</v>
      </c>
      <c r="S9983" t="s">
        <v>3574</v>
      </c>
      <c r="T9983" t="s">
        <v>3071</v>
      </c>
    </row>
    <row r="9984" spans="17:20">
      <c r="Q9984">
        <v>0.65758101851851802</v>
      </c>
      <c r="R9984">
        <v>4</v>
      </c>
      <c r="S9984" t="s">
        <v>2614</v>
      </c>
      <c r="T9984" t="s">
        <v>3072</v>
      </c>
    </row>
    <row r="9985" spans="17:20">
      <c r="Q9985">
        <v>0.65758101851851802</v>
      </c>
      <c r="R9985">
        <v>1</v>
      </c>
      <c r="S9985" t="s">
        <v>9869</v>
      </c>
      <c r="T9985" t="s">
        <v>3075</v>
      </c>
    </row>
    <row r="9986" spans="17:20">
      <c r="Q9986">
        <v>0.65759259259259295</v>
      </c>
      <c r="R9986">
        <v>1</v>
      </c>
      <c r="S9986" t="s">
        <v>1137</v>
      </c>
      <c r="T9986" t="s">
        <v>3075</v>
      </c>
    </row>
    <row r="9987" spans="17:20">
      <c r="Q9987">
        <v>0.65761574074074103</v>
      </c>
      <c r="R9987">
        <v>1</v>
      </c>
      <c r="S9987" t="s">
        <v>9870</v>
      </c>
      <c r="T9987" t="s">
        <v>3079</v>
      </c>
    </row>
    <row r="9988" spans="17:20">
      <c r="Q9988">
        <v>0.65761574074074103</v>
      </c>
      <c r="R9988">
        <v>1</v>
      </c>
      <c r="S9988" t="s">
        <v>4296</v>
      </c>
      <c r="T9988" t="s">
        <v>3075</v>
      </c>
    </row>
    <row r="9989" spans="17:20">
      <c r="Q9989">
        <v>0.65763888888888899</v>
      </c>
      <c r="R9989">
        <v>1</v>
      </c>
      <c r="S9989" t="s">
        <v>9871</v>
      </c>
      <c r="T9989" t="s">
        <v>3075</v>
      </c>
    </row>
    <row r="9990" spans="17:20">
      <c r="Q9990">
        <v>0.65765046296296303</v>
      </c>
      <c r="R9990">
        <v>1</v>
      </c>
      <c r="S9990" t="s">
        <v>9655</v>
      </c>
      <c r="T9990" t="s">
        <v>3073</v>
      </c>
    </row>
    <row r="9991" spans="17:20">
      <c r="Q9991">
        <v>0.657673611111111</v>
      </c>
      <c r="R9991">
        <v>1</v>
      </c>
      <c r="S9991" t="s">
        <v>4185</v>
      </c>
      <c r="T9991" t="s">
        <v>3071</v>
      </c>
    </row>
    <row r="9992" spans="17:20">
      <c r="Q9992">
        <v>0.657673611111111</v>
      </c>
      <c r="R9992">
        <v>1</v>
      </c>
      <c r="S9992" t="s">
        <v>9872</v>
      </c>
      <c r="T9992" t="s">
        <v>3075</v>
      </c>
    </row>
    <row r="9993" spans="17:20">
      <c r="Q9993">
        <v>0.65769675925925897</v>
      </c>
      <c r="R9993">
        <v>1</v>
      </c>
      <c r="S9993" t="s">
        <v>9873</v>
      </c>
      <c r="T9993" t="s">
        <v>3079</v>
      </c>
    </row>
    <row r="9994" spans="17:20">
      <c r="Q9994">
        <v>0.65770833333333301</v>
      </c>
      <c r="R9994">
        <v>1</v>
      </c>
      <c r="S9994" t="s">
        <v>4113</v>
      </c>
      <c r="T9994" t="s">
        <v>3075</v>
      </c>
    </row>
    <row r="9995" spans="17:20">
      <c r="Q9995">
        <v>0.65775462962963005</v>
      </c>
      <c r="R9995">
        <v>1</v>
      </c>
      <c r="S9995" t="s">
        <v>9874</v>
      </c>
      <c r="T9995" t="s">
        <v>3075</v>
      </c>
    </row>
    <row r="9996" spans="17:20">
      <c r="Q9996">
        <v>0.65776620370370398</v>
      </c>
      <c r="R9996">
        <v>1</v>
      </c>
      <c r="S9996" t="s">
        <v>9875</v>
      </c>
      <c r="T9996" t="s">
        <v>3071</v>
      </c>
    </row>
    <row r="9997" spans="17:20">
      <c r="Q9997">
        <v>0.65778935185185206</v>
      </c>
      <c r="R9997">
        <v>1</v>
      </c>
      <c r="S9997" t="s">
        <v>4002</v>
      </c>
      <c r="T9997" t="s">
        <v>3070</v>
      </c>
    </row>
    <row r="9998" spans="17:20">
      <c r="Q9998">
        <v>0.65780092592592598</v>
      </c>
      <c r="R9998">
        <v>1</v>
      </c>
      <c r="S9998" t="s">
        <v>4151</v>
      </c>
      <c r="T9998" t="s">
        <v>3086</v>
      </c>
    </row>
    <row r="9999" spans="17:20">
      <c r="Q9999">
        <v>0.65781250000000002</v>
      </c>
      <c r="R9999">
        <v>1</v>
      </c>
      <c r="S9999" t="s">
        <v>3999</v>
      </c>
      <c r="T9999" t="s">
        <v>3075</v>
      </c>
    </row>
    <row r="10000" spans="17:20">
      <c r="Q10000">
        <v>0.65782407407407395</v>
      </c>
      <c r="R10000">
        <v>1</v>
      </c>
      <c r="S10000" t="s">
        <v>9876</v>
      </c>
      <c r="T10000" t="s">
        <v>3074</v>
      </c>
    </row>
    <row r="10001" spans="17:20">
      <c r="Q10001">
        <v>0.65784722222222203</v>
      </c>
      <c r="R10001">
        <v>1</v>
      </c>
      <c r="S10001" t="s">
        <v>9877</v>
      </c>
      <c r="T10001" t="s">
        <v>3075</v>
      </c>
    </row>
    <row r="10002" spans="17:20">
      <c r="Q10002">
        <v>0.65785879629629596</v>
      </c>
      <c r="R10002">
        <v>1</v>
      </c>
      <c r="S10002" t="s">
        <v>9878</v>
      </c>
      <c r="T10002" t="s">
        <v>3075</v>
      </c>
    </row>
    <row r="10003" spans="17:20">
      <c r="Q10003">
        <v>0.65787037037036999</v>
      </c>
      <c r="R10003">
        <v>1</v>
      </c>
      <c r="S10003" t="s">
        <v>9879</v>
      </c>
      <c r="T10003" t="s">
        <v>3075</v>
      </c>
    </row>
    <row r="10004" spans="17:20">
      <c r="Q10004">
        <v>0.65789351851851896</v>
      </c>
      <c r="R10004">
        <v>1</v>
      </c>
      <c r="S10004" t="s">
        <v>4082</v>
      </c>
      <c r="T10004" t="s">
        <v>3071</v>
      </c>
    </row>
    <row r="10005" spans="17:20">
      <c r="Q10005">
        <v>0.65791666666666704</v>
      </c>
      <c r="R10005">
        <v>1</v>
      </c>
      <c r="S10005" t="s">
        <v>3557</v>
      </c>
      <c r="T10005" t="s">
        <v>3075</v>
      </c>
    </row>
    <row r="10006" spans="17:20">
      <c r="Q10006">
        <v>0.657939814814815</v>
      </c>
      <c r="R10006">
        <v>1</v>
      </c>
      <c r="S10006" t="s">
        <v>9880</v>
      </c>
      <c r="T10006" t="s">
        <v>3075</v>
      </c>
    </row>
    <row r="10007" spans="17:20">
      <c r="Q10007">
        <v>0.65802083333333306</v>
      </c>
      <c r="R10007">
        <v>1</v>
      </c>
      <c r="S10007" t="s">
        <v>9881</v>
      </c>
      <c r="T10007" t="s">
        <v>3075</v>
      </c>
    </row>
    <row r="10008" spans="17:20">
      <c r="Q10008">
        <v>0.65804398148148102</v>
      </c>
      <c r="R10008">
        <v>2</v>
      </c>
      <c r="S10008" t="s">
        <v>9882</v>
      </c>
      <c r="T10008" t="s">
        <v>3075</v>
      </c>
    </row>
    <row r="10009" spans="17:20">
      <c r="Q10009">
        <v>0.65806712962962999</v>
      </c>
      <c r="R10009">
        <v>4</v>
      </c>
      <c r="S10009" t="s">
        <v>9883</v>
      </c>
      <c r="T10009" t="s">
        <v>3075</v>
      </c>
    </row>
    <row r="10010" spans="17:20">
      <c r="Q10010">
        <v>0.65811342592592603</v>
      </c>
      <c r="R10010">
        <v>1</v>
      </c>
      <c r="S10010" t="s">
        <v>4304</v>
      </c>
      <c r="T10010" t="s">
        <v>3075</v>
      </c>
    </row>
    <row r="10011" spans="17:20">
      <c r="Q10011">
        <v>0.65812499999999996</v>
      </c>
      <c r="R10011">
        <v>1</v>
      </c>
      <c r="S10011" t="s">
        <v>3597</v>
      </c>
      <c r="T10011" t="s">
        <v>3074</v>
      </c>
    </row>
    <row r="10012" spans="17:20">
      <c r="Q10012">
        <v>0.658136574074074</v>
      </c>
      <c r="R10012">
        <v>1</v>
      </c>
      <c r="S10012" t="s">
        <v>3804</v>
      </c>
      <c r="T10012" t="s">
        <v>3071</v>
      </c>
    </row>
    <row r="10013" spans="17:20">
      <c r="Q10013">
        <v>0.65818287037037004</v>
      </c>
      <c r="R10013">
        <v>1</v>
      </c>
      <c r="S10013" t="s">
        <v>3606</v>
      </c>
      <c r="T10013" t="s">
        <v>3075</v>
      </c>
    </row>
    <row r="10014" spans="17:20">
      <c r="Q10014">
        <v>0.65820601851851901</v>
      </c>
      <c r="R10014">
        <v>1</v>
      </c>
      <c r="S10014" t="s">
        <v>3802</v>
      </c>
      <c r="T10014" t="s">
        <v>3071</v>
      </c>
    </row>
    <row r="10015" spans="17:20">
      <c r="Q10015">
        <v>0.65822916666666698</v>
      </c>
      <c r="R10015">
        <v>1</v>
      </c>
      <c r="S10015" t="s">
        <v>9884</v>
      </c>
      <c r="T10015" t="s">
        <v>3071</v>
      </c>
    </row>
    <row r="10016" spans="17:20">
      <c r="Q10016">
        <v>0.65832175925925895</v>
      </c>
      <c r="R10016">
        <v>1</v>
      </c>
      <c r="S10016" t="s">
        <v>3483</v>
      </c>
      <c r="T10016" t="s">
        <v>3075</v>
      </c>
    </row>
    <row r="10017" spans="17:20">
      <c r="Q10017">
        <v>0.65835648148148196</v>
      </c>
      <c r="R10017">
        <v>1</v>
      </c>
      <c r="S10017" t="s">
        <v>3346</v>
      </c>
      <c r="T10017" t="s">
        <v>3075</v>
      </c>
    </row>
    <row r="10018" spans="17:20">
      <c r="Q10018">
        <v>0.65841435185185204</v>
      </c>
      <c r="R10018">
        <v>1</v>
      </c>
      <c r="S10018" t="s">
        <v>3359</v>
      </c>
      <c r="T10018" t="s">
        <v>3075</v>
      </c>
    </row>
    <row r="10019" spans="17:20">
      <c r="Q10019">
        <v>0.658599537037037</v>
      </c>
      <c r="R10019">
        <v>1</v>
      </c>
      <c r="S10019" t="s">
        <v>3383</v>
      </c>
      <c r="T10019" t="s">
        <v>3075</v>
      </c>
    </row>
    <row r="10020" spans="17:20">
      <c r="Q10020">
        <v>0.65865740740740697</v>
      </c>
      <c r="R10020">
        <v>1</v>
      </c>
      <c r="S10020" t="s">
        <v>351</v>
      </c>
      <c r="T10020" t="s">
        <v>3074</v>
      </c>
    </row>
    <row r="10021" spans="17:20">
      <c r="Q10021">
        <v>0.65874999999999995</v>
      </c>
      <c r="R10021">
        <v>4</v>
      </c>
      <c r="S10021" t="s">
        <v>9885</v>
      </c>
      <c r="T10021" t="s">
        <v>3070</v>
      </c>
    </row>
    <row r="10022" spans="17:20">
      <c r="Q10022">
        <v>0.65878472222222195</v>
      </c>
      <c r="R10022">
        <v>1</v>
      </c>
      <c r="S10022" t="s">
        <v>2562</v>
      </c>
      <c r="T10022" t="s">
        <v>3070</v>
      </c>
    </row>
    <row r="10023" spans="17:20">
      <c r="Q10023">
        <v>0.65881944444444396</v>
      </c>
      <c r="R10023">
        <v>1</v>
      </c>
      <c r="S10023" t="s">
        <v>9886</v>
      </c>
      <c r="T10023" t="s">
        <v>3070</v>
      </c>
    </row>
    <row r="10024" spans="17:20">
      <c r="Q10024">
        <v>0.65890046296296301</v>
      </c>
      <c r="R10024">
        <v>1</v>
      </c>
      <c r="S10024" t="s">
        <v>4468</v>
      </c>
      <c r="T10024" t="s">
        <v>3071</v>
      </c>
    </row>
    <row r="10025" spans="17:20">
      <c r="Q10025">
        <v>0.65890046296296301</v>
      </c>
      <c r="R10025">
        <v>1</v>
      </c>
      <c r="S10025" t="s">
        <v>3192</v>
      </c>
      <c r="T10025" t="s">
        <v>3075</v>
      </c>
    </row>
    <row r="10026" spans="17:20">
      <c r="Q10026">
        <v>0.65896990740740702</v>
      </c>
      <c r="R10026">
        <v>1</v>
      </c>
      <c r="S10026" t="s">
        <v>9887</v>
      </c>
      <c r="T10026" t="s">
        <v>3074</v>
      </c>
    </row>
    <row r="10027" spans="17:20">
      <c r="Q10027">
        <v>0.65902777777777799</v>
      </c>
      <c r="R10027">
        <v>1</v>
      </c>
      <c r="S10027" t="s">
        <v>3624</v>
      </c>
      <c r="T10027" t="s">
        <v>3074</v>
      </c>
    </row>
    <row r="10028" spans="17:20">
      <c r="Q10028">
        <v>0.65902777777777799</v>
      </c>
      <c r="R10028">
        <v>1</v>
      </c>
      <c r="S10028" t="s">
        <v>3495</v>
      </c>
      <c r="T10028" t="s">
        <v>3075</v>
      </c>
    </row>
    <row r="10029" spans="17:20">
      <c r="Q10029">
        <v>0.65903935185185203</v>
      </c>
      <c r="R10029">
        <v>1</v>
      </c>
      <c r="S10029" t="s">
        <v>717</v>
      </c>
      <c r="T10029" t="s">
        <v>3071</v>
      </c>
    </row>
    <row r="10030" spans="17:20">
      <c r="Q10030">
        <v>0.6590625</v>
      </c>
      <c r="R10030">
        <v>1</v>
      </c>
      <c r="S10030" t="s">
        <v>996</v>
      </c>
      <c r="T10030" t="s">
        <v>3074</v>
      </c>
    </row>
    <row r="10031" spans="17:20">
      <c r="Q10031">
        <v>0.65907407407407403</v>
      </c>
      <c r="R10031">
        <v>2</v>
      </c>
      <c r="S10031" t="s">
        <v>9888</v>
      </c>
      <c r="T10031" t="s">
        <v>3070</v>
      </c>
    </row>
    <row r="10032" spans="17:20">
      <c r="Q10032">
        <v>0.659097222222222</v>
      </c>
      <c r="R10032">
        <v>1</v>
      </c>
      <c r="S10032" t="s">
        <v>481</v>
      </c>
      <c r="T10032" t="s">
        <v>3129</v>
      </c>
    </row>
    <row r="10033" spans="17:20">
      <c r="Q10033">
        <v>0.65914351851851805</v>
      </c>
      <c r="R10033">
        <v>1</v>
      </c>
      <c r="S10033" t="s">
        <v>9889</v>
      </c>
      <c r="T10033" t="s">
        <v>3071</v>
      </c>
    </row>
    <row r="10034" spans="17:20">
      <c r="Q10034">
        <v>0.65917824074074105</v>
      </c>
      <c r="R10034">
        <v>1</v>
      </c>
      <c r="S10034" t="s">
        <v>2944</v>
      </c>
      <c r="T10034" t="s">
        <v>3076</v>
      </c>
    </row>
    <row r="10035" spans="17:20">
      <c r="Q10035">
        <v>0.65925925925925899</v>
      </c>
      <c r="R10035">
        <v>1</v>
      </c>
      <c r="S10035" t="s">
        <v>9890</v>
      </c>
      <c r="T10035" t="s">
        <v>3070</v>
      </c>
    </row>
    <row r="10036" spans="17:20">
      <c r="Q10036">
        <v>0.65925925925925899</v>
      </c>
      <c r="R10036">
        <v>2</v>
      </c>
      <c r="S10036" t="s">
        <v>4567</v>
      </c>
      <c r="T10036" t="s">
        <v>3074</v>
      </c>
    </row>
    <row r="10037" spans="17:20">
      <c r="Q10037">
        <v>0.65940972222222205</v>
      </c>
      <c r="R10037">
        <v>1</v>
      </c>
      <c r="S10037" t="s">
        <v>9891</v>
      </c>
      <c r="T10037" t="s">
        <v>3070</v>
      </c>
    </row>
    <row r="10038" spans="17:20">
      <c r="Q10038">
        <v>0.65942129629629598</v>
      </c>
      <c r="R10038">
        <v>1</v>
      </c>
      <c r="S10038" t="s">
        <v>9892</v>
      </c>
      <c r="T10038" t="s">
        <v>3071</v>
      </c>
    </row>
    <row r="10039" spans="17:20">
      <c r="Q10039">
        <v>0.65944444444444394</v>
      </c>
      <c r="R10039">
        <v>1</v>
      </c>
      <c r="S10039" t="s">
        <v>9893</v>
      </c>
      <c r="T10039" t="s">
        <v>3070</v>
      </c>
    </row>
    <row r="10040" spans="17:20">
      <c r="Q10040">
        <v>0.65946759259259302</v>
      </c>
      <c r="R10040">
        <v>1</v>
      </c>
      <c r="S10040" t="s">
        <v>9894</v>
      </c>
      <c r="T10040" t="s">
        <v>3070</v>
      </c>
    </row>
    <row r="10041" spans="17:20">
      <c r="Q10041">
        <v>0.65947916666666695</v>
      </c>
      <c r="R10041">
        <v>1</v>
      </c>
      <c r="S10041" t="s">
        <v>3840</v>
      </c>
      <c r="T10041" t="s">
        <v>3129</v>
      </c>
    </row>
    <row r="10042" spans="17:20">
      <c r="Q10042">
        <v>0.65950231481481503</v>
      </c>
      <c r="R10042">
        <v>1</v>
      </c>
      <c r="S10042" t="s">
        <v>9895</v>
      </c>
      <c r="T10042" t="s">
        <v>3070</v>
      </c>
    </row>
    <row r="10043" spans="17:20">
      <c r="Q10043">
        <v>0.659560185185185</v>
      </c>
      <c r="R10043">
        <v>1</v>
      </c>
      <c r="S10043" t="s">
        <v>2333</v>
      </c>
      <c r="T10043" t="s">
        <v>3070</v>
      </c>
    </row>
    <row r="10044" spans="17:20">
      <c r="Q10044">
        <v>0.65959490740740701</v>
      </c>
      <c r="R10044">
        <v>1</v>
      </c>
      <c r="S10044" t="s">
        <v>9896</v>
      </c>
      <c r="T10044" t="s">
        <v>3070</v>
      </c>
    </row>
    <row r="10045" spans="17:20">
      <c r="Q10045">
        <v>0.65961805555555597</v>
      </c>
      <c r="R10045">
        <v>1</v>
      </c>
      <c r="S10045" t="s">
        <v>9897</v>
      </c>
      <c r="T10045" t="s">
        <v>3070</v>
      </c>
    </row>
    <row r="10046" spans="17:20">
      <c r="Q10046">
        <v>0.65965277777777798</v>
      </c>
      <c r="R10046">
        <v>1</v>
      </c>
      <c r="S10046" t="s">
        <v>9898</v>
      </c>
      <c r="T10046" t="s">
        <v>3070</v>
      </c>
    </row>
    <row r="10047" spans="17:20">
      <c r="Q10047">
        <v>0.65966435185185202</v>
      </c>
      <c r="R10047">
        <v>1</v>
      </c>
      <c r="S10047" t="s">
        <v>9899</v>
      </c>
      <c r="T10047" t="s">
        <v>3070</v>
      </c>
    </row>
    <row r="10048" spans="17:20">
      <c r="Q10048">
        <v>0.65966435185185202</v>
      </c>
      <c r="R10048">
        <v>1</v>
      </c>
      <c r="S10048" t="s">
        <v>3661</v>
      </c>
      <c r="T10048" t="s">
        <v>3074</v>
      </c>
    </row>
    <row r="10049" spans="17:20">
      <c r="Q10049">
        <v>0.65966435185185202</v>
      </c>
      <c r="R10049">
        <v>1</v>
      </c>
      <c r="S10049" t="s">
        <v>9900</v>
      </c>
      <c r="T10049" t="s">
        <v>3127</v>
      </c>
    </row>
    <row r="10050" spans="17:20">
      <c r="Q10050">
        <v>0.65969907407407402</v>
      </c>
      <c r="R10050">
        <v>1</v>
      </c>
      <c r="S10050" t="s">
        <v>9901</v>
      </c>
      <c r="T10050" t="s">
        <v>3084</v>
      </c>
    </row>
    <row r="10051" spans="17:20">
      <c r="Q10051">
        <v>0.65981481481481496</v>
      </c>
      <c r="R10051">
        <v>2</v>
      </c>
      <c r="S10051" t="s">
        <v>9902</v>
      </c>
      <c r="T10051" t="s">
        <v>3129</v>
      </c>
    </row>
    <row r="10052" spans="17:20">
      <c r="Q10052">
        <v>0.659826388888889</v>
      </c>
      <c r="R10052">
        <v>1</v>
      </c>
      <c r="S10052" t="s">
        <v>9903</v>
      </c>
      <c r="T10052" t="s">
        <v>3129</v>
      </c>
    </row>
    <row r="10053" spans="17:20">
      <c r="Q10053">
        <v>0.66001157407407396</v>
      </c>
      <c r="R10053">
        <v>1</v>
      </c>
      <c r="S10053" t="s">
        <v>2562</v>
      </c>
      <c r="T10053" t="s">
        <v>3070</v>
      </c>
    </row>
    <row r="10054" spans="17:20">
      <c r="Q10054">
        <v>0.66003472222222204</v>
      </c>
      <c r="R10054">
        <v>1</v>
      </c>
      <c r="S10054" t="s">
        <v>9904</v>
      </c>
      <c r="T10054" t="s">
        <v>3074</v>
      </c>
    </row>
    <row r="10055" spans="17:20">
      <c r="Q10055">
        <v>0.66004629629629596</v>
      </c>
      <c r="R10055">
        <v>1</v>
      </c>
      <c r="S10055" t="s">
        <v>7246</v>
      </c>
      <c r="T10055" t="s">
        <v>3070</v>
      </c>
    </row>
    <row r="10056" spans="17:20">
      <c r="Q10056">
        <v>0.66010416666666705</v>
      </c>
      <c r="R10056">
        <v>2</v>
      </c>
      <c r="S10056" t="s">
        <v>9905</v>
      </c>
      <c r="T10056" t="s">
        <v>3070</v>
      </c>
    </row>
    <row r="10057" spans="17:20">
      <c r="Q10057">
        <v>0.66012731481481501</v>
      </c>
      <c r="R10057">
        <v>1</v>
      </c>
      <c r="S10057" t="s">
        <v>9906</v>
      </c>
      <c r="T10057" t="s">
        <v>3070</v>
      </c>
    </row>
    <row r="10058" spans="17:20">
      <c r="Q10058">
        <v>0.66015046296296298</v>
      </c>
      <c r="R10058">
        <v>1</v>
      </c>
      <c r="S10058" t="s">
        <v>9907</v>
      </c>
      <c r="T10058" t="s">
        <v>3127</v>
      </c>
    </row>
    <row r="10059" spans="17:20">
      <c r="Q10059">
        <v>0.66016203703703702</v>
      </c>
      <c r="R10059">
        <v>1</v>
      </c>
      <c r="S10059" t="s">
        <v>9908</v>
      </c>
      <c r="T10059" t="s">
        <v>3079</v>
      </c>
    </row>
    <row r="10060" spans="17:20">
      <c r="Q10060">
        <v>0.66025462962963</v>
      </c>
      <c r="R10060">
        <v>1</v>
      </c>
      <c r="S10060" t="s">
        <v>9909</v>
      </c>
      <c r="T10060" t="s">
        <v>3075</v>
      </c>
    </row>
    <row r="10061" spans="17:20">
      <c r="Q10061">
        <v>0.66026620370370404</v>
      </c>
      <c r="R10061">
        <v>1</v>
      </c>
      <c r="S10061" t="s">
        <v>550</v>
      </c>
      <c r="T10061" t="s">
        <v>3074</v>
      </c>
    </row>
    <row r="10062" spans="17:20">
      <c r="Q10062">
        <v>0.66032407407407401</v>
      </c>
      <c r="R10062">
        <v>1</v>
      </c>
      <c r="S10062" t="s">
        <v>166</v>
      </c>
      <c r="T10062" t="s">
        <v>3074</v>
      </c>
    </row>
    <row r="10063" spans="17:20">
      <c r="Q10063">
        <v>0.66033564814814805</v>
      </c>
      <c r="R10063">
        <v>1</v>
      </c>
      <c r="S10063" t="s">
        <v>9910</v>
      </c>
      <c r="T10063" t="s">
        <v>3075</v>
      </c>
    </row>
    <row r="10064" spans="17:20">
      <c r="Q10064">
        <v>0.66038194444444398</v>
      </c>
      <c r="R10064">
        <v>1</v>
      </c>
      <c r="S10064" t="s">
        <v>9911</v>
      </c>
      <c r="T10064" t="s">
        <v>3075</v>
      </c>
    </row>
    <row r="10065" spans="17:20">
      <c r="Q10065">
        <v>0.66045138888888899</v>
      </c>
      <c r="R10065">
        <v>1</v>
      </c>
      <c r="S10065" t="s">
        <v>4466</v>
      </c>
      <c r="T10065" t="s">
        <v>3129</v>
      </c>
    </row>
    <row r="10066" spans="17:20">
      <c r="Q10066">
        <v>0.66046296296296303</v>
      </c>
      <c r="R10066">
        <v>1</v>
      </c>
      <c r="S10066" t="s">
        <v>9912</v>
      </c>
      <c r="T10066" t="s">
        <v>3127</v>
      </c>
    </row>
    <row r="10067" spans="17:20">
      <c r="Q10067">
        <v>0.66050925925925896</v>
      </c>
      <c r="R10067">
        <v>1</v>
      </c>
      <c r="S10067" t="s">
        <v>9913</v>
      </c>
      <c r="T10067" t="s">
        <v>3086</v>
      </c>
    </row>
    <row r="10068" spans="17:20">
      <c r="Q10068">
        <v>0.66056712962963005</v>
      </c>
      <c r="R10068">
        <v>2</v>
      </c>
      <c r="S10068" t="s">
        <v>9914</v>
      </c>
      <c r="T10068" t="s">
        <v>3076</v>
      </c>
    </row>
    <row r="10069" spans="17:20">
      <c r="Q10069">
        <v>0.66063657407407395</v>
      </c>
      <c r="R10069">
        <v>1</v>
      </c>
      <c r="S10069" t="s">
        <v>9915</v>
      </c>
      <c r="T10069" t="s">
        <v>3075</v>
      </c>
    </row>
    <row r="10070" spans="17:20">
      <c r="Q10070">
        <v>0.66064814814814798</v>
      </c>
      <c r="R10070">
        <v>3</v>
      </c>
      <c r="S10070" t="s">
        <v>9916</v>
      </c>
      <c r="T10070" t="s">
        <v>3072</v>
      </c>
    </row>
    <row r="10071" spans="17:20">
      <c r="Q10071">
        <v>0.66068287037036999</v>
      </c>
      <c r="R10071">
        <v>1</v>
      </c>
      <c r="S10071" t="s">
        <v>3667</v>
      </c>
      <c r="T10071" t="s">
        <v>3074</v>
      </c>
    </row>
    <row r="10072" spans="17:20">
      <c r="Q10072">
        <v>0.66072916666666703</v>
      </c>
      <c r="R10072">
        <v>1</v>
      </c>
      <c r="S10072" t="s">
        <v>9917</v>
      </c>
      <c r="T10072" t="s">
        <v>3072</v>
      </c>
    </row>
    <row r="10073" spans="17:20">
      <c r="Q10073">
        <v>0.66072916666666703</v>
      </c>
      <c r="R10073">
        <v>1</v>
      </c>
      <c r="S10073" t="s">
        <v>9918</v>
      </c>
      <c r="T10073" t="s">
        <v>3071</v>
      </c>
    </row>
    <row r="10074" spans="17:20">
      <c r="Q10074">
        <v>0.66079861111111104</v>
      </c>
      <c r="R10074">
        <v>1</v>
      </c>
      <c r="S10074" t="s">
        <v>9919</v>
      </c>
      <c r="T10074" t="s">
        <v>3070</v>
      </c>
    </row>
    <row r="10075" spans="17:20">
      <c r="Q10075">
        <v>0.66083333333333305</v>
      </c>
      <c r="R10075">
        <v>2</v>
      </c>
      <c r="S10075" t="s">
        <v>9920</v>
      </c>
      <c r="T10075" t="s">
        <v>3084</v>
      </c>
    </row>
    <row r="10076" spans="17:20">
      <c r="Q10076">
        <v>0.66089120370370402</v>
      </c>
      <c r="R10076">
        <v>1</v>
      </c>
      <c r="S10076" t="s">
        <v>3475</v>
      </c>
      <c r="T10076" t="s">
        <v>3077</v>
      </c>
    </row>
    <row r="10077" spans="17:20">
      <c r="Q10077">
        <v>0.66092592592592603</v>
      </c>
      <c r="R10077">
        <v>2</v>
      </c>
      <c r="S10077" t="s">
        <v>9921</v>
      </c>
      <c r="T10077" t="s">
        <v>3129</v>
      </c>
    </row>
    <row r="10078" spans="17:20">
      <c r="Q10078">
        <v>0.66094907407407399</v>
      </c>
      <c r="R10078">
        <v>1</v>
      </c>
      <c r="S10078" t="s">
        <v>3744</v>
      </c>
      <c r="T10078" t="s">
        <v>3077</v>
      </c>
    </row>
    <row r="10079" spans="17:20">
      <c r="Q10079">
        <v>0.66100694444444397</v>
      </c>
      <c r="R10079">
        <v>1</v>
      </c>
      <c r="S10079" t="s">
        <v>9922</v>
      </c>
      <c r="T10079" t="s">
        <v>3079</v>
      </c>
    </row>
    <row r="10080" spans="17:20">
      <c r="Q10080">
        <v>0.66105324074074101</v>
      </c>
      <c r="R10080">
        <v>1</v>
      </c>
      <c r="S10080" t="s">
        <v>9923</v>
      </c>
      <c r="T10080" t="s">
        <v>3079</v>
      </c>
    </row>
    <row r="10081" spans="17:20">
      <c r="Q10081">
        <v>0.66107638888888898</v>
      </c>
      <c r="R10081">
        <v>1</v>
      </c>
      <c r="S10081" t="s">
        <v>9709</v>
      </c>
      <c r="T10081" t="s">
        <v>3072</v>
      </c>
    </row>
    <row r="10082" spans="17:20">
      <c r="Q10082">
        <v>0.66115740740740703</v>
      </c>
      <c r="R10082">
        <v>2</v>
      </c>
      <c r="S10082" t="s">
        <v>91</v>
      </c>
      <c r="T10082" t="s">
        <v>3071</v>
      </c>
    </row>
    <row r="10083" spans="17:20">
      <c r="Q10083">
        <v>0.66118055555555599</v>
      </c>
      <c r="R10083">
        <v>2</v>
      </c>
      <c r="S10083" t="s">
        <v>9924</v>
      </c>
      <c r="T10083" t="s">
        <v>3070</v>
      </c>
    </row>
    <row r="10084" spans="17:20">
      <c r="Q10084">
        <v>0.66125</v>
      </c>
      <c r="R10084">
        <v>1</v>
      </c>
      <c r="S10084" t="s">
        <v>9925</v>
      </c>
      <c r="T10084" t="s">
        <v>3129</v>
      </c>
    </row>
    <row r="10085" spans="17:20">
      <c r="Q10085">
        <v>0.66128472222222201</v>
      </c>
      <c r="R10085">
        <v>2</v>
      </c>
      <c r="S10085" t="s">
        <v>1147</v>
      </c>
      <c r="T10085" t="s">
        <v>3071</v>
      </c>
    </row>
    <row r="10086" spans="17:20">
      <c r="Q10086">
        <v>0.66128472222222201</v>
      </c>
      <c r="R10086">
        <v>1</v>
      </c>
      <c r="S10086" t="s">
        <v>9926</v>
      </c>
      <c r="T10086" t="s">
        <v>3129</v>
      </c>
    </row>
    <row r="10087" spans="17:20">
      <c r="Q10087">
        <v>0.66129629629629605</v>
      </c>
      <c r="R10087">
        <v>1</v>
      </c>
      <c r="S10087" t="s">
        <v>9927</v>
      </c>
      <c r="T10087" t="s">
        <v>3070</v>
      </c>
    </row>
    <row r="10088" spans="17:20">
      <c r="Q10088">
        <v>0.66129629629629605</v>
      </c>
      <c r="R10088">
        <v>2</v>
      </c>
      <c r="S10088" t="s">
        <v>1147</v>
      </c>
      <c r="T10088" t="s">
        <v>3071</v>
      </c>
    </row>
    <row r="10089" spans="17:20">
      <c r="Q10089">
        <v>0.66130787037036998</v>
      </c>
      <c r="R10089">
        <v>1</v>
      </c>
      <c r="S10089" t="s">
        <v>9928</v>
      </c>
      <c r="T10089" t="s">
        <v>3071</v>
      </c>
    </row>
    <row r="10090" spans="17:20">
      <c r="Q10090">
        <v>0.66138888888888903</v>
      </c>
      <c r="R10090">
        <v>1</v>
      </c>
      <c r="S10090" t="s">
        <v>9929</v>
      </c>
      <c r="T10090" t="s">
        <v>3075</v>
      </c>
    </row>
    <row r="10091" spans="17:20">
      <c r="Q10091">
        <v>0.66142361111111103</v>
      </c>
      <c r="R10091">
        <v>1</v>
      </c>
      <c r="S10091" t="s">
        <v>152</v>
      </c>
      <c r="T10091" t="s">
        <v>3071</v>
      </c>
    </row>
    <row r="10092" spans="17:20">
      <c r="Q10092">
        <v>0.661446759259259</v>
      </c>
      <c r="R10092">
        <v>1</v>
      </c>
      <c r="S10092" t="s">
        <v>9930</v>
      </c>
      <c r="T10092" t="s">
        <v>3075</v>
      </c>
    </row>
    <row r="10093" spans="17:20">
      <c r="Q10093">
        <v>0.66146990740740697</v>
      </c>
      <c r="R10093">
        <v>1</v>
      </c>
      <c r="S10093" t="s">
        <v>9931</v>
      </c>
      <c r="T10093" t="s">
        <v>3071</v>
      </c>
    </row>
    <row r="10094" spans="17:20">
      <c r="Q10094">
        <v>0.66149305555555604</v>
      </c>
      <c r="R10094">
        <v>2</v>
      </c>
      <c r="S10094" t="s">
        <v>9932</v>
      </c>
      <c r="T10094" t="s">
        <v>3129</v>
      </c>
    </row>
    <row r="10095" spans="17:20">
      <c r="Q10095">
        <v>0.66151620370370401</v>
      </c>
      <c r="R10095">
        <v>1</v>
      </c>
      <c r="S10095" t="s">
        <v>9933</v>
      </c>
      <c r="T10095" t="s">
        <v>3071</v>
      </c>
    </row>
    <row r="10096" spans="17:20">
      <c r="Q10096">
        <v>0.66158564814814802</v>
      </c>
      <c r="R10096">
        <v>1</v>
      </c>
      <c r="S10096" t="s">
        <v>3539</v>
      </c>
      <c r="T10096" t="s">
        <v>3074</v>
      </c>
    </row>
    <row r="10097" spans="17:20">
      <c r="Q10097">
        <v>0.66165509259259303</v>
      </c>
      <c r="R10097">
        <v>2</v>
      </c>
      <c r="S10097" t="s">
        <v>9934</v>
      </c>
      <c r="T10097" t="s">
        <v>3071</v>
      </c>
    </row>
    <row r="10098" spans="17:20">
      <c r="Q10098">
        <v>0.66168981481481504</v>
      </c>
      <c r="R10098">
        <v>1</v>
      </c>
      <c r="S10098" t="s">
        <v>9935</v>
      </c>
      <c r="T10098" t="s">
        <v>3071</v>
      </c>
    </row>
    <row r="10099" spans="17:20">
      <c r="Q10099">
        <v>0.661712962962963</v>
      </c>
      <c r="R10099">
        <v>1</v>
      </c>
      <c r="S10099" t="s">
        <v>9936</v>
      </c>
      <c r="T10099" t="s">
        <v>3079</v>
      </c>
    </row>
    <row r="10100" spans="17:20">
      <c r="Q10100">
        <v>0.66172453703703704</v>
      </c>
      <c r="R10100">
        <v>1</v>
      </c>
      <c r="S10100" t="s">
        <v>197</v>
      </c>
      <c r="T10100" t="s">
        <v>3074</v>
      </c>
    </row>
    <row r="10101" spans="17:20">
      <c r="Q10101">
        <v>0.66173611111111097</v>
      </c>
      <c r="R10101">
        <v>1</v>
      </c>
      <c r="S10101" t="s">
        <v>9937</v>
      </c>
      <c r="T10101" t="s">
        <v>3071</v>
      </c>
    </row>
    <row r="10102" spans="17:20">
      <c r="Q10102">
        <v>0.66174768518518501</v>
      </c>
      <c r="R10102">
        <v>2</v>
      </c>
      <c r="S10102" t="s">
        <v>3676</v>
      </c>
      <c r="T10102" t="s">
        <v>3127</v>
      </c>
    </row>
    <row r="10103" spans="17:20">
      <c r="Q10103">
        <v>0.66185185185185202</v>
      </c>
      <c r="R10103">
        <v>1</v>
      </c>
      <c r="S10103" t="s">
        <v>9938</v>
      </c>
      <c r="T10103" t="s">
        <v>3075</v>
      </c>
    </row>
    <row r="10104" spans="17:20">
      <c r="Q10104">
        <v>0.66187499999999999</v>
      </c>
      <c r="R10104">
        <v>1</v>
      </c>
      <c r="S10104" t="s">
        <v>9939</v>
      </c>
      <c r="T10104" t="s">
        <v>3075</v>
      </c>
    </row>
    <row r="10105" spans="17:20">
      <c r="Q10105">
        <v>0.66187499999999999</v>
      </c>
      <c r="R10105">
        <v>1</v>
      </c>
      <c r="S10105" t="s">
        <v>9940</v>
      </c>
      <c r="T10105" t="s">
        <v>3075</v>
      </c>
    </row>
    <row r="10106" spans="17:20">
      <c r="Q10106">
        <v>0.66189814814814796</v>
      </c>
      <c r="R10106">
        <v>1</v>
      </c>
      <c r="S10106" t="s">
        <v>9941</v>
      </c>
      <c r="T10106" t="s">
        <v>3075</v>
      </c>
    </row>
    <row r="10107" spans="17:20">
      <c r="Q10107">
        <v>0.661909722222222</v>
      </c>
      <c r="R10107">
        <v>1</v>
      </c>
      <c r="S10107" t="s">
        <v>9942</v>
      </c>
      <c r="T10107" t="s">
        <v>3075</v>
      </c>
    </row>
    <row r="10108" spans="17:20">
      <c r="Q10108">
        <v>0.66193287037036996</v>
      </c>
      <c r="R10108">
        <v>2</v>
      </c>
      <c r="S10108" t="s">
        <v>9943</v>
      </c>
      <c r="T10108" t="s">
        <v>3129</v>
      </c>
    </row>
    <row r="10109" spans="17:20">
      <c r="Q10109">
        <v>0.661944444444444</v>
      </c>
      <c r="R10109">
        <v>1</v>
      </c>
      <c r="S10109" t="s">
        <v>9944</v>
      </c>
      <c r="T10109" t="s">
        <v>3075</v>
      </c>
    </row>
    <row r="10110" spans="17:20">
      <c r="Q10110">
        <v>0.66195601851851804</v>
      </c>
      <c r="R10110">
        <v>1</v>
      </c>
      <c r="S10110" t="s">
        <v>9945</v>
      </c>
      <c r="T10110" t="s">
        <v>3129</v>
      </c>
    </row>
    <row r="10111" spans="17:20">
      <c r="Q10111">
        <v>0.66197916666666701</v>
      </c>
      <c r="R10111">
        <v>2</v>
      </c>
      <c r="S10111" t="s">
        <v>9946</v>
      </c>
      <c r="T10111" t="s">
        <v>3071</v>
      </c>
    </row>
    <row r="10112" spans="17:20">
      <c r="Q10112">
        <v>0.66200231481481497</v>
      </c>
      <c r="R10112">
        <v>1</v>
      </c>
      <c r="S10112" t="s">
        <v>9947</v>
      </c>
      <c r="T10112" t="s">
        <v>3075</v>
      </c>
    </row>
    <row r="10113" spans="17:20">
      <c r="Q10113">
        <v>0.66202546296296305</v>
      </c>
      <c r="R10113">
        <v>1</v>
      </c>
      <c r="S10113" t="s">
        <v>3947</v>
      </c>
      <c r="T10113" t="s">
        <v>3071</v>
      </c>
    </row>
    <row r="10114" spans="17:20">
      <c r="Q10114">
        <v>0.66203703703703698</v>
      </c>
      <c r="R10114">
        <v>1</v>
      </c>
      <c r="S10114" t="s">
        <v>3803</v>
      </c>
      <c r="T10114" t="s">
        <v>3127</v>
      </c>
    </row>
    <row r="10115" spans="17:20">
      <c r="Q10115">
        <v>0.66206018518518495</v>
      </c>
      <c r="R10115">
        <v>1</v>
      </c>
      <c r="S10115" t="s">
        <v>9948</v>
      </c>
      <c r="T10115" t="s">
        <v>3074</v>
      </c>
    </row>
    <row r="10116" spans="17:20">
      <c r="Q10116">
        <v>0.66210648148148099</v>
      </c>
      <c r="R10116">
        <v>1</v>
      </c>
      <c r="S10116" t="s">
        <v>9949</v>
      </c>
      <c r="T10116" t="s">
        <v>3075</v>
      </c>
    </row>
    <row r="10117" spans="17:20">
      <c r="Q10117">
        <v>0.662175925925926</v>
      </c>
      <c r="R10117">
        <v>4</v>
      </c>
      <c r="S10117" t="s">
        <v>9950</v>
      </c>
      <c r="T10117" t="s">
        <v>3075</v>
      </c>
    </row>
    <row r="10118" spans="17:20">
      <c r="Q10118">
        <v>0.662175925925926</v>
      </c>
      <c r="R10118">
        <v>1</v>
      </c>
      <c r="S10118" t="s">
        <v>4470</v>
      </c>
      <c r="T10118" t="s">
        <v>3073</v>
      </c>
    </row>
    <row r="10119" spans="17:20">
      <c r="Q10119">
        <v>0.66218750000000004</v>
      </c>
      <c r="R10119">
        <v>1</v>
      </c>
      <c r="S10119" t="s">
        <v>3590</v>
      </c>
      <c r="T10119" t="s">
        <v>3071</v>
      </c>
    </row>
    <row r="10120" spans="17:20">
      <c r="Q10120">
        <v>0.66222222222222205</v>
      </c>
      <c r="R10120">
        <v>1</v>
      </c>
      <c r="S10120" t="s">
        <v>9951</v>
      </c>
      <c r="T10120" t="s">
        <v>3075</v>
      </c>
    </row>
    <row r="10121" spans="17:20">
      <c r="Q10121">
        <v>0.66229166666666694</v>
      </c>
      <c r="R10121">
        <v>1</v>
      </c>
      <c r="S10121" t="s">
        <v>9952</v>
      </c>
      <c r="T10121" t="s">
        <v>3075</v>
      </c>
    </row>
    <row r="10122" spans="17:20">
      <c r="Q10122">
        <v>0.66231481481481502</v>
      </c>
      <c r="R10122">
        <v>1</v>
      </c>
      <c r="S10122" t="s">
        <v>9953</v>
      </c>
      <c r="T10122" t="s">
        <v>3075</v>
      </c>
    </row>
    <row r="10123" spans="17:20">
      <c r="Q10123">
        <v>0.662372685185185</v>
      </c>
      <c r="R10123">
        <v>1</v>
      </c>
      <c r="S10123" t="s">
        <v>9954</v>
      </c>
      <c r="T10123" t="s">
        <v>3075</v>
      </c>
    </row>
    <row r="10124" spans="17:20">
      <c r="Q10124">
        <v>0.66238425925925903</v>
      </c>
      <c r="R10124">
        <v>4</v>
      </c>
      <c r="S10124" t="s">
        <v>9955</v>
      </c>
      <c r="T10124" t="s">
        <v>3075</v>
      </c>
    </row>
    <row r="10125" spans="17:20">
      <c r="Q10125">
        <v>0.662407407407407</v>
      </c>
      <c r="R10125">
        <v>1</v>
      </c>
      <c r="S10125" t="s">
        <v>9956</v>
      </c>
      <c r="T10125" t="s">
        <v>3075</v>
      </c>
    </row>
    <row r="10126" spans="17:20">
      <c r="Q10126">
        <v>0.662407407407407</v>
      </c>
      <c r="R10126">
        <v>3</v>
      </c>
      <c r="S10126" t="s">
        <v>9957</v>
      </c>
      <c r="T10126" t="s">
        <v>3075</v>
      </c>
    </row>
    <row r="10127" spans="17:20">
      <c r="Q10127">
        <v>0.66241898148148104</v>
      </c>
      <c r="R10127">
        <v>1</v>
      </c>
      <c r="S10127" t="s">
        <v>9958</v>
      </c>
      <c r="T10127" t="s">
        <v>3070</v>
      </c>
    </row>
    <row r="10128" spans="17:20">
      <c r="Q10128">
        <v>0.66244212962963001</v>
      </c>
      <c r="R10128">
        <v>1</v>
      </c>
      <c r="S10128" t="s">
        <v>9959</v>
      </c>
      <c r="T10128" t="s">
        <v>3075</v>
      </c>
    </row>
    <row r="10129" spans="17:20">
      <c r="Q10129">
        <v>0.66245370370370404</v>
      </c>
      <c r="R10129">
        <v>1</v>
      </c>
      <c r="S10129" t="s">
        <v>9960</v>
      </c>
      <c r="T10129" t="s">
        <v>3075</v>
      </c>
    </row>
    <row r="10130" spans="17:20">
      <c r="Q10130">
        <v>0.66247685185185201</v>
      </c>
      <c r="R10130">
        <v>1</v>
      </c>
      <c r="S10130" t="s">
        <v>9961</v>
      </c>
      <c r="T10130" t="s">
        <v>3071</v>
      </c>
    </row>
    <row r="10131" spans="17:20">
      <c r="Q10131">
        <v>0.66248842592592605</v>
      </c>
      <c r="R10131">
        <v>1</v>
      </c>
      <c r="S10131" t="s">
        <v>9962</v>
      </c>
      <c r="T10131" t="s">
        <v>3075</v>
      </c>
    </row>
    <row r="10132" spans="17:20">
      <c r="Q10132">
        <v>0.66252314814814794</v>
      </c>
      <c r="R10132">
        <v>1</v>
      </c>
      <c r="S10132" t="s">
        <v>9963</v>
      </c>
      <c r="T10132" t="s">
        <v>3074</v>
      </c>
    </row>
    <row r="10133" spans="17:20">
      <c r="Q10133">
        <v>0.66254629629629602</v>
      </c>
      <c r="R10133">
        <v>1</v>
      </c>
      <c r="S10133" t="s">
        <v>9964</v>
      </c>
      <c r="T10133" t="s">
        <v>3074</v>
      </c>
    </row>
    <row r="10134" spans="17:20">
      <c r="Q10134">
        <v>0.66254629629629602</v>
      </c>
      <c r="R10134">
        <v>1</v>
      </c>
      <c r="S10134" t="s">
        <v>9965</v>
      </c>
      <c r="T10134" t="s">
        <v>3074</v>
      </c>
    </row>
    <row r="10135" spans="17:20">
      <c r="Q10135">
        <v>0.66255787037036995</v>
      </c>
      <c r="R10135">
        <v>1</v>
      </c>
      <c r="S10135" t="s">
        <v>9966</v>
      </c>
      <c r="T10135" t="s">
        <v>3071</v>
      </c>
    </row>
    <row r="10136" spans="17:20">
      <c r="Q10136">
        <v>0.66256944444444399</v>
      </c>
      <c r="R10136">
        <v>1</v>
      </c>
      <c r="S10136" t="s">
        <v>9967</v>
      </c>
      <c r="T10136" t="s">
        <v>3075</v>
      </c>
    </row>
    <row r="10137" spans="17:20">
      <c r="Q10137">
        <v>0.66258101851851803</v>
      </c>
      <c r="R10137">
        <v>1</v>
      </c>
      <c r="S10137" t="s">
        <v>9968</v>
      </c>
      <c r="T10137" t="s">
        <v>3074</v>
      </c>
    </row>
    <row r="10138" spans="17:20">
      <c r="Q10138">
        <v>0.66262731481481496</v>
      </c>
      <c r="R10138">
        <v>1</v>
      </c>
      <c r="S10138" t="s">
        <v>9969</v>
      </c>
      <c r="T10138" t="s">
        <v>3129</v>
      </c>
    </row>
    <row r="10139" spans="17:20">
      <c r="Q10139">
        <v>0.662638888888889</v>
      </c>
      <c r="R10139">
        <v>2</v>
      </c>
      <c r="S10139" t="s">
        <v>9970</v>
      </c>
      <c r="T10139" t="s">
        <v>3129</v>
      </c>
    </row>
    <row r="10140" spans="17:20">
      <c r="Q10140">
        <v>0.66266203703703697</v>
      </c>
      <c r="R10140">
        <v>1</v>
      </c>
      <c r="S10140" t="s">
        <v>9971</v>
      </c>
      <c r="T10140" t="s">
        <v>3129</v>
      </c>
    </row>
    <row r="10141" spans="17:20">
      <c r="Q10141">
        <v>0.66271990740740705</v>
      </c>
      <c r="R10141">
        <v>1</v>
      </c>
      <c r="S10141" t="s">
        <v>9972</v>
      </c>
      <c r="T10141" t="s">
        <v>3076</v>
      </c>
    </row>
    <row r="10142" spans="17:20">
      <c r="Q10142">
        <v>0.66276620370370398</v>
      </c>
      <c r="R10142">
        <v>3</v>
      </c>
      <c r="S10142" t="s">
        <v>9973</v>
      </c>
      <c r="T10142" t="s">
        <v>3070</v>
      </c>
    </row>
    <row r="10143" spans="17:20">
      <c r="Q10143">
        <v>0.66283564814814799</v>
      </c>
      <c r="R10143">
        <v>3</v>
      </c>
      <c r="S10143" t="s">
        <v>9974</v>
      </c>
      <c r="T10143" t="s">
        <v>3075</v>
      </c>
    </row>
    <row r="10144" spans="17:20">
      <c r="Q10144">
        <v>0.66284722222222203</v>
      </c>
      <c r="R10144">
        <v>2</v>
      </c>
      <c r="S10144" t="s">
        <v>143</v>
      </c>
      <c r="T10144" t="s">
        <v>3072</v>
      </c>
    </row>
    <row r="10145" spans="17:20">
      <c r="Q10145">
        <v>0.66285879629629596</v>
      </c>
      <c r="R10145">
        <v>1</v>
      </c>
      <c r="S10145" t="s">
        <v>9975</v>
      </c>
      <c r="T10145" t="s">
        <v>3127</v>
      </c>
    </row>
    <row r="10146" spans="17:20">
      <c r="Q10146">
        <v>0.66287037037037</v>
      </c>
      <c r="R10146">
        <v>1</v>
      </c>
      <c r="S10146" t="s">
        <v>9976</v>
      </c>
      <c r="T10146" t="s">
        <v>3075</v>
      </c>
    </row>
    <row r="10147" spans="17:20">
      <c r="Q10147">
        <v>0.66289351851851896</v>
      </c>
      <c r="R10147">
        <v>1</v>
      </c>
      <c r="S10147" t="s">
        <v>9977</v>
      </c>
      <c r="T10147" t="s">
        <v>3075</v>
      </c>
    </row>
    <row r="10148" spans="17:20">
      <c r="Q10148">
        <v>0.66292824074074097</v>
      </c>
      <c r="R10148">
        <v>1</v>
      </c>
      <c r="S10148" t="s">
        <v>9978</v>
      </c>
      <c r="T10148" t="s">
        <v>3075</v>
      </c>
    </row>
    <row r="10149" spans="17:20">
      <c r="Q10149">
        <v>0.663136574074074</v>
      </c>
      <c r="R10149">
        <v>1</v>
      </c>
      <c r="S10149" t="s">
        <v>9979</v>
      </c>
      <c r="T10149" t="s">
        <v>3070</v>
      </c>
    </row>
    <row r="10150" spans="17:20">
      <c r="Q10150">
        <v>0.663136574074074</v>
      </c>
      <c r="R10150">
        <v>4</v>
      </c>
      <c r="S10150" t="s">
        <v>9980</v>
      </c>
      <c r="T10150" t="s">
        <v>3075</v>
      </c>
    </row>
    <row r="10151" spans="17:20">
      <c r="Q10151">
        <v>0.66314814814814804</v>
      </c>
      <c r="R10151">
        <v>1</v>
      </c>
      <c r="S10151" t="s">
        <v>9981</v>
      </c>
      <c r="T10151" t="s">
        <v>3075</v>
      </c>
    </row>
    <row r="10152" spans="17:20">
      <c r="Q10152">
        <v>0.66324074074074102</v>
      </c>
      <c r="R10152">
        <v>1</v>
      </c>
      <c r="S10152" t="s">
        <v>9982</v>
      </c>
      <c r="T10152" t="s">
        <v>3071</v>
      </c>
    </row>
    <row r="10153" spans="17:20">
      <c r="Q10153">
        <v>0.66327546296296302</v>
      </c>
      <c r="R10153">
        <v>1</v>
      </c>
      <c r="S10153" t="s">
        <v>9983</v>
      </c>
      <c r="T10153" t="s">
        <v>3071</v>
      </c>
    </row>
    <row r="10154" spans="17:20">
      <c r="Q10154">
        <v>0.66329861111111099</v>
      </c>
      <c r="R10154">
        <v>1</v>
      </c>
      <c r="S10154" t="s">
        <v>9984</v>
      </c>
      <c r="T10154" t="s">
        <v>3070</v>
      </c>
    </row>
    <row r="10155" spans="17:20">
      <c r="Q10155">
        <v>0.66329861111111099</v>
      </c>
      <c r="R10155">
        <v>2</v>
      </c>
      <c r="S10155" t="s">
        <v>9985</v>
      </c>
      <c r="T10155" t="s">
        <v>3075</v>
      </c>
    </row>
    <row r="10156" spans="17:20">
      <c r="Q10156">
        <v>0.66335648148148196</v>
      </c>
      <c r="R10156">
        <v>1</v>
      </c>
      <c r="S10156" t="s">
        <v>9986</v>
      </c>
      <c r="T10156" t="s">
        <v>3075</v>
      </c>
    </row>
    <row r="10157" spans="17:20">
      <c r="Q10157">
        <v>0.663368055555556</v>
      </c>
      <c r="R10157">
        <v>2</v>
      </c>
      <c r="S10157" t="s">
        <v>9987</v>
      </c>
      <c r="T10157" t="s">
        <v>3075</v>
      </c>
    </row>
    <row r="10158" spans="17:20">
      <c r="Q10158">
        <v>0.66339120370370397</v>
      </c>
      <c r="R10158">
        <v>1</v>
      </c>
      <c r="S10158" t="s">
        <v>9988</v>
      </c>
      <c r="T10158" t="s">
        <v>3075</v>
      </c>
    </row>
    <row r="10159" spans="17:20">
      <c r="Q10159">
        <v>0.66346064814814798</v>
      </c>
      <c r="R10159">
        <v>1</v>
      </c>
      <c r="S10159" t="s">
        <v>9989</v>
      </c>
      <c r="T10159" t="s">
        <v>3075</v>
      </c>
    </row>
    <row r="10160" spans="17:20">
      <c r="Q10160">
        <v>0.66347222222222202</v>
      </c>
      <c r="R10160">
        <v>1</v>
      </c>
      <c r="S10160" t="s">
        <v>8626</v>
      </c>
      <c r="T10160" t="s">
        <v>3126</v>
      </c>
    </row>
    <row r="10161" spans="17:20">
      <c r="Q10161">
        <v>0.66349537037036999</v>
      </c>
      <c r="R10161">
        <v>1</v>
      </c>
      <c r="S10161" t="s">
        <v>9990</v>
      </c>
      <c r="T10161" t="s">
        <v>3075</v>
      </c>
    </row>
    <row r="10162" spans="17:20">
      <c r="Q10162">
        <v>0.66353009259259299</v>
      </c>
      <c r="R10162">
        <v>1</v>
      </c>
      <c r="S10162" t="s">
        <v>9991</v>
      </c>
      <c r="T10162" t="s">
        <v>3074</v>
      </c>
    </row>
    <row r="10163" spans="17:20">
      <c r="Q10163">
        <v>0.66353009259259299</v>
      </c>
      <c r="R10163">
        <v>1</v>
      </c>
      <c r="S10163" t="s">
        <v>9992</v>
      </c>
      <c r="T10163" t="s">
        <v>3070</v>
      </c>
    </row>
    <row r="10164" spans="17:20">
      <c r="Q10164">
        <v>0.663564814814815</v>
      </c>
      <c r="R10164">
        <v>1</v>
      </c>
      <c r="S10164" t="s">
        <v>9993</v>
      </c>
      <c r="T10164" t="s">
        <v>3075</v>
      </c>
    </row>
    <row r="10165" spans="17:20">
      <c r="Q10165">
        <v>0.66358796296296296</v>
      </c>
      <c r="R10165">
        <v>2</v>
      </c>
      <c r="S10165" t="s">
        <v>9994</v>
      </c>
      <c r="T10165" t="s">
        <v>3071</v>
      </c>
    </row>
    <row r="10166" spans="17:20">
      <c r="Q10166">
        <v>0.663599537037037</v>
      </c>
      <c r="R10166">
        <v>4</v>
      </c>
      <c r="S10166" t="s">
        <v>9995</v>
      </c>
      <c r="T10166" t="s">
        <v>3075</v>
      </c>
    </row>
    <row r="10167" spans="17:20">
      <c r="Q10167">
        <v>0.66361111111111104</v>
      </c>
      <c r="R10167">
        <v>1</v>
      </c>
      <c r="S10167" t="s">
        <v>9996</v>
      </c>
      <c r="T10167" t="s">
        <v>3075</v>
      </c>
    </row>
    <row r="10168" spans="17:20">
      <c r="Q10168">
        <v>0.66364583333333305</v>
      </c>
      <c r="R10168">
        <v>1</v>
      </c>
      <c r="S10168" t="s">
        <v>9997</v>
      </c>
      <c r="T10168" t="s">
        <v>3075</v>
      </c>
    </row>
    <row r="10169" spans="17:20">
      <c r="Q10169">
        <v>0.66368055555555605</v>
      </c>
      <c r="R10169">
        <v>4</v>
      </c>
      <c r="S10169" t="s">
        <v>9998</v>
      </c>
      <c r="T10169" t="s">
        <v>3075</v>
      </c>
    </row>
    <row r="10170" spans="17:20">
      <c r="Q10170">
        <v>0.66370370370370402</v>
      </c>
      <c r="R10170">
        <v>1</v>
      </c>
      <c r="S10170" t="s">
        <v>2562</v>
      </c>
      <c r="T10170" t="s">
        <v>3070</v>
      </c>
    </row>
    <row r="10171" spans="17:20">
      <c r="Q10171">
        <v>0.66371527777777795</v>
      </c>
      <c r="R10171">
        <v>2</v>
      </c>
      <c r="S10171" t="s">
        <v>9999</v>
      </c>
      <c r="T10171" t="s">
        <v>3075</v>
      </c>
    </row>
    <row r="10172" spans="17:20">
      <c r="Q10172">
        <v>0.66376157407407399</v>
      </c>
      <c r="R10172">
        <v>2</v>
      </c>
      <c r="S10172" t="s">
        <v>10000</v>
      </c>
      <c r="T10172" t="s">
        <v>3072</v>
      </c>
    </row>
    <row r="10173" spans="17:20">
      <c r="Q10173">
        <v>0.66378472222222196</v>
      </c>
      <c r="R10173">
        <v>1</v>
      </c>
      <c r="S10173" t="s">
        <v>10001</v>
      </c>
      <c r="T10173" t="s">
        <v>3127</v>
      </c>
    </row>
    <row r="10174" spans="17:20">
      <c r="Q10174">
        <v>0.66386574074074101</v>
      </c>
      <c r="R10174">
        <v>1</v>
      </c>
      <c r="S10174" t="s">
        <v>10002</v>
      </c>
      <c r="T10174" t="s">
        <v>3071</v>
      </c>
    </row>
    <row r="10175" spans="17:20">
      <c r="Q10175">
        <v>0.66390046296296301</v>
      </c>
      <c r="R10175">
        <v>1</v>
      </c>
      <c r="S10175" t="s">
        <v>10003</v>
      </c>
      <c r="T10175" t="s">
        <v>3075</v>
      </c>
    </row>
    <row r="10176" spans="17:20">
      <c r="Q10176">
        <v>0.66392361111111098</v>
      </c>
      <c r="R10176">
        <v>1</v>
      </c>
      <c r="S10176" t="s">
        <v>10004</v>
      </c>
      <c r="T10176" t="s">
        <v>3071</v>
      </c>
    </row>
    <row r="10177" spans="17:20">
      <c r="Q10177">
        <v>0.66395833333333298</v>
      </c>
      <c r="R10177">
        <v>1</v>
      </c>
      <c r="S10177" t="s">
        <v>10005</v>
      </c>
      <c r="T10177" t="s">
        <v>3075</v>
      </c>
    </row>
    <row r="10178" spans="17:20">
      <c r="Q10178">
        <v>0.66402777777777799</v>
      </c>
      <c r="R10178">
        <v>1</v>
      </c>
      <c r="S10178" t="s">
        <v>3631</v>
      </c>
      <c r="T10178" t="s">
        <v>3129</v>
      </c>
    </row>
    <row r="10179" spans="17:20">
      <c r="Q10179">
        <v>0.66403935185185203</v>
      </c>
      <c r="R10179">
        <v>2</v>
      </c>
      <c r="S10179" t="s">
        <v>10006</v>
      </c>
      <c r="T10179" t="s">
        <v>3075</v>
      </c>
    </row>
    <row r="10180" spans="17:20">
      <c r="Q10180">
        <v>0.6640625</v>
      </c>
      <c r="R10180">
        <v>1</v>
      </c>
      <c r="S10180" t="s">
        <v>10007</v>
      </c>
      <c r="T10180" t="s">
        <v>3074</v>
      </c>
    </row>
    <row r="10181" spans="17:20">
      <c r="Q10181">
        <v>0.66408564814814797</v>
      </c>
      <c r="R10181">
        <v>1</v>
      </c>
      <c r="S10181" t="s">
        <v>10008</v>
      </c>
      <c r="T10181" t="s">
        <v>3075</v>
      </c>
    </row>
    <row r="10182" spans="17:20">
      <c r="Q10182">
        <v>0.66410879629629604</v>
      </c>
      <c r="R10182">
        <v>1</v>
      </c>
      <c r="S10182" t="s">
        <v>10009</v>
      </c>
      <c r="T10182" t="s">
        <v>3075</v>
      </c>
    </row>
    <row r="10183" spans="17:20">
      <c r="Q10183">
        <v>0.66412037037036997</v>
      </c>
      <c r="R10183">
        <v>1</v>
      </c>
      <c r="S10183" t="s">
        <v>10010</v>
      </c>
      <c r="T10183" t="s">
        <v>3075</v>
      </c>
    </row>
    <row r="10184" spans="17:20">
      <c r="Q10184">
        <v>0.66414351851851805</v>
      </c>
      <c r="R10184">
        <v>1</v>
      </c>
      <c r="S10184" t="s">
        <v>10011</v>
      </c>
      <c r="T10184" t="s">
        <v>3075</v>
      </c>
    </row>
    <row r="10185" spans="17:20">
      <c r="Q10185">
        <v>0.66415509259259298</v>
      </c>
      <c r="R10185">
        <v>1</v>
      </c>
      <c r="S10185" t="s">
        <v>10012</v>
      </c>
      <c r="T10185" t="s">
        <v>3071</v>
      </c>
    </row>
    <row r="10186" spans="17:20">
      <c r="Q10186">
        <v>0.66417824074074105</v>
      </c>
      <c r="R10186">
        <v>1</v>
      </c>
      <c r="S10186" t="s">
        <v>10013</v>
      </c>
      <c r="T10186" t="s">
        <v>3071</v>
      </c>
    </row>
    <row r="10187" spans="17:20">
      <c r="Q10187">
        <v>0.66423611111111103</v>
      </c>
      <c r="R10187">
        <v>1</v>
      </c>
      <c r="S10187" t="s">
        <v>10014</v>
      </c>
      <c r="T10187" t="s">
        <v>3129</v>
      </c>
    </row>
    <row r="10188" spans="17:20">
      <c r="Q10188">
        <v>0.66425925925925899</v>
      </c>
      <c r="R10188">
        <v>1</v>
      </c>
      <c r="S10188" t="s">
        <v>10015</v>
      </c>
      <c r="T10188" t="s">
        <v>3075</v>
      </c>
    </row>
    <row r="10189" spans="17:20">
      <c r="Q10189">
        <v>0.66428240740740696</v>
      </c>
      <c r="R10189">
        <v>1</v>
      </c>
      <c r="S10189" t="s">
        <v>10016</v>
      </c>
      <c r="T10189" t="s">
        <v>3127</v>
      </c>
    </row>
    <row r="10190" spans="17:20">
      <c r="Q10190">
        <v>0.664293981481481</v>
      </c>
      <c r="R10190">
        <v>1</v>
      </c>
      <c r="S10190" t="s">
        <v>10017</v>
      </c>
      <c r="T10190" t="s">
        <v>3075</v>
      </c>
    </row>
    <row r="10191" spans="17:20">
      <c r="Q10191">
        <v>0.664293981481481</v>
      </c>
      <c r="R10191">
        <v>2</v>
      </c>
      <c r="S10191" t="s">
        <v>10018</v>
      </c>
      <c r="T10191" t="s">
        <v>3070</v>
      </c>
    </row>
    <row r="10192" spans="17:20">
      <c r="Q10192">
        <v>0.664293981481481</v>
      </c>
      <c r="R10192">
        <v>1</v>
      </c>
      <c r="S10192" t="s">
        <v>3950</v>
      </c>
      <c r="T10192" t="s">
        <v>3071</v>
      </c>
    </row>
    <row r="10193" spans="17:20">
      <c r="Q10193">
        <v>0.66430555555555604</v>
      </c>
      <c r="R10193">
        <v>2</v>
      </c>
      <c r="S10193" t="s">
        <v>10019</v>
      </c>
      <c r="T10193" t="s">
        <v>3070</v>
      </c>
    </row>
    <row r="10194" spans="17:20">
      <c r="Q10194">
        <v>0.66436342592592601</v>
      </c>
      <c r="R10194">
        <v>1</v>
      </c>
      <c r="S10194" t="s">
        <v>166</v>
      </c>
      <c r="T10194" t="s">
        <v>3086</v>
      </c>
    </row>
    <row r="10195" spans="17:20">
      <c r="Q10195">
        <v>0.66437500000000005</v>
      </c>
      <c r="R10195">
        <v>4</v>
      </c>
      <c r="S10195" t="s">
        <v>10020</v>
      </c>
      <c r="T10195" t="s">
        <v>3075</v>
      </c>
    </row>
    <row r="10196" spans="17:20">
      <c r="Q10196">
        <v>0.66440972222222205</v>
      </c>
      <c r="R10196">
        <v>1</v>
      </c>
      <c r="S10196" t="s">
        <v>4341</v>
      </c>
      <c r="T10196" t="s">
        <v>3073</v>
      </c>
    </row>
    <row r="10197" spans="17:20">
      <c r="Q10197">
        <v>0.66442129629629598</v>
      </c>
      <c r="R10197">
        <v>1</v>
      </c>
      <c r="S10197" t="s">
        <v>10021</v>
      </c>
      <c r="T10197" t="s">
        <v>3072</v>
      </c>
    </row>
    <row r="10198" spans="17:20">
      <c r="Q10198">
        <v>0.66444444444444395</v>
      </c>
      <c r="R10198">
        <v>1</v>
      </c>
      <c r="S10198" t="s">
        <v>308</v>
      </c>
      <c r="T10198" t="s">
        <v>3075</v>
      </c>
    </row>
    <row r="10199" spans="17:20">
      <c r="Q10199">
        <v>0.66446759259259303</v>
      </c>
      <c r="R10199">
        <v>1</v>
      </c>
      <c r="S10199" t="s">
        <v>3581</v>
      </c>
      <c r="T10199" t="s">
        <v>3129</v>
      </c>
    </row>
    <row r="10200" spans="17:20">
      <c r="Q10200">
        <v>0.66449074074074099</v>
      </c>
      <c r="R10200">
        <v>1</v>
      </c>
      <c r="S10200" t="s">
        <v>10022</v>
      </c>
      <c r="T10200" t="s">
        <v>3075</v>
      </c>
    </row>
    <row r="10201" spans="17:20">
      <c r="Q10201">
        <v>0.66450231481481503</v>
      </c>
      <c r="R10201">
        <v>1</v>
      </c>
      <c r="S10201" t="s">
        <v>4680</v>
      </c>
      <c r="T10201" t="s">
        <v>3075</v>
      </c>
    </row>
    <row r="10202" spans="17:20">
      <c r="Q10202">
        <v>0.66453703703703704</v>
      </c>
      <c r="R10202">
        <v>2</v>
      </c>
      <c r="S10202" t="s">
        <v>10023</v>
      </c>
      <c r="T10202" t="s">
        <v>3075</v>
      </c>
    </row>
    <row r="10203" spans="17:20">
      <c r="Q10203">
        <v>0.66454861111111097</v>
      </c>
      <c r="R10203">
        <v>1</v>
      </c>
      <c r="S10203" t="s">
        <v>1517</v>
      </c>
      <c r="T10203" t="s">
        <v>3074</v>
      </c>
    </row>
    <row r="10204" spans="17:20">
      <c r="Q10204">
        <v>0.66454861111111097</v>
      </c>
      <c r="R10204">
        <v>2</v>
      </c>
      <c r="S10204" t="s">
        <v>10024</v>
      </c>
      <c r="T10204" t="s">
        <v>3075</v>
      </c>
    </row>
    <row r="10205" spans="17:20">
      <c r="Q10205">
        <v>0.664560185185185</v>
      </c>
      <c r="R10205">
        <v>1</v>
      </c>
      <c r="S10205" t="s">
        <v>1659</v>
      </c>
      <c r="T10205" t="s">
        <v>3071</v>
      </c>
    </row>
    <row r="10206" spans="17:20">
      <c r="Q10206">
        <v>0.664560185185185</v>
      </c>
      <c r="R10206">
        <v>1</v>
      </c>
      <c r="S10206" t="s">
        <v>3596</v>
      </c>
      <c r="T10206" t="s">
        <v>3129</v>
      </c>
    </row>
    <row r="10207" spans="17:20">
      <c r="Q10207">
        <v>0.66460648148148105</v>
      </c>
      <c r="R10207">
        <v>1</v>
      </c>
      <c r="S10207" t="s">
        <v>10025</v>
      </c>
      <c r="T10207" t="s">
        <v>3075</v>
      </c>
    </row>
    <row r="10208" spans="17:20">
      <c r="Q10208">
        <v>0.66462962962963001</v>
      </c>
      <c r="R10208">
        <v>1</v>
      </c>
      <c r="S10208" t="s">
        <v>3333</v>
      </c>
      <c r="T10208" t="s">
        <v>3075</v>
      </c>
    </row>
    <row r="10209" spans="17:20">
      <c r="Q10209">
        <v>0.66466435185185202</v>
      </c>
      <c r="R10209">
        <v>1</v>
      </c>
      <c r="S10209" t="s">
        <v>3394</v>
      </c>
      <c r="T10209" t="s">
        <v>3071</v>
      </c>
    </row>
    <row r="10210" spans="17:20">
      <c r="Q10210">
        <v>0.66468749999999999</v>
      </c>
      <c r="R10210">
        <v>2</v>
      </c>
      <c r="S10210" t="s">
        <v>10026</v>
      </c>
      <c r="T10210" t="s">
        <v>3075</v>
      </c>
    </row>
    <row r="10211" spans="17:20">
      <c r="Q10211">
        <v>0.66468749999999999</v>
      </c>
      <c r="R10211">
        <v>1</v>
      </c>
      <c r="S10211" t="s">
        <v>3896</v>
      </c>
      <c r="T10211" t="s">
        <v>3127</v>
      </c>
    </row>
    <row r="10212" spans="17:20">
      <c r="Q10212">
        <v>0.66471064814814795</v>
      </c>
      <c r="R10212">
        <v>1</v>
      </c>
      <c r="S10212" t="s">
        <v>10027</v>
      </c>
      <c r="T10212" t="s">
        <v>3074</v>
      </c>
    </row>
    <row r="10213" spans="17:20">
      <c r="Q10213">
        <v>0.66480324074074104</v>
      </c>
      <c r="R10213">
        <v>1</v>
      </c>
      <c r="S10213" t="s">
        <v>10028</v>
      </c>
      <c r="T10213" t="s">
        <v>3075</v>
      </c>
    </row>
    <row r="10214" spans="17:20">
      <c r="Q10214">
        <v>0.66486111111111101</v>
      </c>
      <c r="R10214">
        <v>1</v>
      </c>
      <c r="S10214" t="s">
        <v>4659</v>
      </c>
      <c r="T10214" t="s">
        <v>3086</v>
      </c>
    </row>
    <row r="10215" spans="17:20">
      <c r="Q10215">
        <v>0.66490740740740695</v>
      </c>
      <c r="R10215">
        <v>1</v>
      </c>
      <c r="S10215" t="s">
        <v>10029</v>
      </c>
      <c r="T10215" t="s">
        <v>3070</v>
      </c>
    </row>
    <row r="10216" spans="17:20">
      <c r="Q10216">
        <v>0.66490740740740695</v>
      </c>
      <c r="R10216">
        <v>1</v>
      </c>
      <c r="S10216" t="s">
        <v>10030</v>
      </c>
      <c r="T10216" t="s">
        <v>3075</v>
      </c>
    </row>
    <row r="10217" spans="17:20">
      <c r="Q10217">
        <v>0.66493055555555602</v>
      </c>
      <c r="R10217">
        <v>1</v>
      </c>
      <c r="S10217" t="s">
        <v>10031</v>
      </c>
      <c r="T10217" t="s">
        <v>3075</v>
      </c>
    </row>
    <row r="10218" spans="17:20">
      <c r="Q10218">
        <v>0.66495370370370399</v>
      </c>
      <c r="R10218">
        <v>1</v>
      </c>
      <c r="S10218" t="s">
        <v>10032</v>
      </c>
      <c r="T10218" t="s">
        <v>3075</v>
      </c>
    </row>
    <row r="10219" spans="17:20">
      <c r="Q10219">
        <v>0.66497685185185196</v>
      </c>
      <c r="R10219">
        <v>1</v>
      </c>
      <c r="S10219" t="s">
        <v>10033</v>
      </c>
      <c r="T10219" t="s">
        <v>3075</v>
      </c>
    </row>
    <row r="10220" spans="17:20">
      <c r="Q10220">
        <v>0.665023148148148</v>
      </c>
      <c r="R10220">
        <v>1</v>
      </c>
      <c r="S10220" t="s">
        <v>10034</v>
      </c>
      <c r="T10220" t="s">
        <v>3075</v>
      </c>
    </row>
    <row r="10221" spans="17:20">
      <c r="Q10221">
        <v>0.66504629629629597</v>
      </c>
      <c r="R10221">
        <v>1</v>
      </c>
      <c r="S10221" t="s">
        <v>10035</v>
      </c>
      <c r="T10221" t="s">
        <v>3075</v>
      </c>
    </row>
    <row r="10222" spans="17:20">
      <c r="Q10222">
        <v>0.66505787037037001</v>
      </c>
      <c r="R10222">
        <v>1</v>
      </c>
      <c r="S10222" t="s">
        <v>10036</v>
      </c>
      <c r="T10222" t="s">
        <v>3070</v>
      </c>
    </row>
    <row r="10223" spans="17:20">
      <c r="Q10223">
        <v>0.66508101851851897</v>
      </c>
      <c r="R10223">
        <v>1</v>
      </c>
      <c r="S10223" t="s">
        <v>10037</v>
      </c>
      <c r="T10223" t="s">
        <v>3079</v>
      </c>
    </row>
    <row r="10224" spans="17:20">
      <c r="Q10224">
        <v>0.66511574074074098</v>
      </c>
      <c r="R10224">
        <v>1</v>
      </c>
      <c r="S10224" t="s">
        <v>10038</v>
      </c>
      <c r="T10224" t="s">
        <v>3070</v>
      </c>
    </row>
    <row r="10225" spans="17:20">
      <c r="Q10225">
        <v>0.66511574074074098</v>
      </c>
      <c r="R10225">
        <v>2</v>
      </c>
      <c r="S10225" t="s">
        <v>4051</v>
      </c>
      <c r="T10225" t="s">
        <v>3071</v>
      </c>
    </row>
    <row r="10226" spans="17:20">
      <c r="Q10226">
        <v>0.66516203703703702</v>
      </c>
      <c r="R10226">
        <v>1</v>
      </c>
      <c r="S10226" t="s">
        <v>10039</v>
      </c>
      <c r="T10226" t="s">
        <v>3070</v>
      </c>
    </row>
    <row r="10227" spans="17:20">
      <c r="Q10227">
        <v>0.66517361111111095</v>
      </c>
      <c r="R10227">
        <v>1</v>
      </c>
      <c r="S10227" t="s">
        <v>10040</v>
      </c>
      <c r="T10227" t="s">
        <v>3070</v>
      </c>
    </row>
    <row r="10228" spans="17:20">
      <c r="Q10228">
        <v>0.66519675925925903</v>
      </c>
      <c r="R10228">
        <v>1</v>
      </c>
      <c r="S10228" t="s">
        <v>10041</v>
      </c>
      <c r="T10228" t="s">
        <v>3070</v>
      </c>
    </row>
    <row r="10229" spans="17:20">
      <c r="Q10229">
        <v>0.66520833333333296</v>
      </c>
      <c r="R10229">
        <v>1</v>
      </c>
      <c r="S10229" t="s">
        <v>10042</v>
      </c>
      <c r="T10229" t="s">
        <v>3072</v>
      </c>
    </row>
    <row r="10230" spans="17:20">
      <c r="Q10230">
        <v>0.665219907407407</v>
      </c>
      <c r="R10230">
        <v>1</v>
      </c>
      <c r="S10230" t="s">
        <v>10043</v>
      </c>
      <c r="T10230" t="s">
        <v>3075</v>
      </c>
    </row>
    <row r="10231" spans="17:20">
      <c r="Q10231">
        <v>0.66527777777777797</v>
      </c>
      <c r="R10231">
        <v>1</v>
      </c>
      <c r="S10231" t="s">
        <v>10044</v>
      </c>
      <c r="T10231" t="s">
        <v>3075</v>
      </c>
    </row>
    <row r="10232" spans="17:20">
      <c r="Q10232">
        <v>0.66528935185185201</v>
      </c>
      <c r="R10232">
        <v>2</v>
      </c>
      <c r="S10232" t="s">
        <v>10045</v>
      </c>
      <c r="T10232" t="s">
        <v>3071</v>
      </c>
    </row>
    <row r="10233" spans="17:20">
      <c r="Q10233">
        <v>0.66530092592592605</v>
      </c>
      <c r="R10233">
        <v>1</v>
      </c>
      <c r="S10233" t="s">
        <v>10046</v>
      </c>
      <c r="T10233" t="s">
        <v>3075</v>
      </c>
    </row>
    <row r="10234" spans="17:20">
      <c r="Q10234">
        <v>0.66532407407407401</v>
      </c>
      <c r="R10234">
        <v>2</v>
      </c>
      <c r="S10234" t="s">
        <v>10047</v>
      </c>
      <c r="T10234" t="s">
        <v>3071</v>
      </c>
    </row>
    <row r="10235" spans="17:20">
      <c r="Q10235">
        <v>0.66533564814814805</v>
      </c>
      <c r="R10235">
        <v>1</v>
      </c>
      <c r="S10235" t="s">
        <v>10048</v>
      </c>
      <c r="T10235" t="s">
        <v>3074</v>
      </c>
    </row>
    <row r="10236" spans="17:20">
      <c r="Q10236">
        <v>0.66535879629629602</v>
      </c>
      <c r="R10236">
        <v>1</v>
      </c>
      <c r="S10236" t="s">
        <v>10049</v>
      </c>
      <c r="T10236" t="s">
        <v>3071</v>
      </c>
    </row>
    <row r="10237" spans="17:20">
      <c r="Q10237">
        <v>0.66542824074074103</v>
      </c>
      <c r="R10237">
        <v>1</v>
      </c>
      <c r="S10237" t="s">
        <v>10050</v>
      </c>
      <c r="T10237" t="s">
        <v>3075</v>
      </c>
    </row>
    <row r="10238" spans="17:20">
      <c r="Q10238">
        <v>0.66543981481481496</v>
      </c>
      <c r="R10238">
        <v>2</v>
      </c>
      <c r="S10238" t="s">
        <v>10051</v>
      </c>
      <c r="T10238" t="s">
        <v>3075</v>
      </c>
    </row>
    <row r="10239" spans="17:20">
      <c r="Q10239">
        <v>0.66546296296296303</v>
      </c>
      <c r="R10239">
        <v>1</v>
      </c>
      <c r="S10239" t="s">
        <v>10052</v>
      </c>
      <c r="T10239" t="s">
        <v>3075</v>
      </c>
    </row>
    <row r="10240" spans="17:20">
      <c r="Q10240">
        <v>0.66550925925925897</v>
      </c>
      <c r="R10240">
        <v>1</v>
      </c>
      <c r="S10240" t="s">
        <v>10053</v>
      </c>
      <c r="T10240" t="s">
        <v>3075</v>
      </c>
    </row>
    <row r="10241" spans="17:20">
      <c r="Q10241">
        <v>0.66560185185185206</v>
      </c>
      <c r="R10241">
        <v>1</v>
      </c>
      <c r="S10241" t="s">
        <v>10054</v>
      </c>
      <c r="T10241" t="s">
        <v>3075</v>
      </c>
    </row>
    <row r="10242" spans="17:20">
      <c r="Q10242">
        <v>0.66561342592592598</v>
      </c>
      <c r="R10242">
        <v>2</v>
      </c>
      <c r="S10242" t="s">
        <v>10055</v>
      </c>
      <c r="T10242" t="s">
        <v>3075</v>
      </c>
    </row>
    <row r="10243" spans="17:20">
      <c r="Q10243">
        <v>0.66563657407407395</v>
      </c>
      <c r="R10243">
        <v>2</v>
      </c>
      <c r="S10243" t="s">
        <v>10056</v>
      </c>
      <c r="T10243" t="s">
        <v>3075</v>
      </c>
    </row>
    <row r="10244" spans="17:20">
      <c r="Q10244">
        <v>0.66567129629629596</v>
      </c>
      <c r="R10244">
        <v>1</v>
      </c>
      <c r="S10244" t="s">
        <v>10057</v>
      </c>
      <c r="T10244" t="s">
        <v>3075</v>
      </c>
    </row>
    <row r="10245" spans="17:20">
      <c r="Q10245">
        <v>0.66576388888888904</v>
      </c>
      <c r="R10245">
        <v>2</v>
      </c>
      <c r="S10245" t="s">
        <v>10058</v>
      </c>
      <c r="T10245" t="s">
        <v>3075</v>
      </c>
    </row>
    <row r="10246" spans="17:20">
      <c r="Q10246">
        <v>0.66578703703703701</v>
      </c>
      <c r="R10246">
        <v>1</v>
      </c>
      <c r="S10246" t="s">
        <v>10059</v>
      </c>
      <c r="T10246" t="s">
        <v>3070</v>
      </c>
    </row>
    <row r="10247" spans="17:20">
      <c r="Q10247">
        <v>0.66579861111111105</v>
      </c>
      <c r="R10247">
        <v>1</v>
      </c>
      <c r="S10247" t="s">
        <v>3624</v>
      </c>
      <c r="T10247" t="s">
        <v>3072</v>
      </c>
    </row>
    <row r="10248" spans="17:20">
      <c r="Q10248">
        <v>0.66582175925925902</v>
      </c>
      <c r="R10248">
        <v>2</v>
      </c>
      <c r="S10248" t="s">
        <v>906</v>
      </c>
      <c r="T10248" t="s">
        <v>3071</v>
      </c>
    </row>
    <row r="10249" spans="17:20">
      <c r="Q10249">
        <v>0.66583333333333306</v>
      </c>
      <c r="R10249">
        <v>1</v>
      </c>
      <c r="S10249" t="s">
        <v>6095</v>
      </c>
      <c r="T10249" t="s">
        <v>3070</v>
      </c>
    </row>
    <row r="10250" spans="17:20">
      <c r="Q10250">
        <v>0.66584490740740698</v>
      </c>
      <c r="R10250">
        <v>1</v>
      </c>
      <c r="S10250" t="s">
        <v>9515</v>
      </c>
      <c r="T10250" t="s">
        <v>3070</v>
      </c>
    </row>
    <row r="10251" spans="17:20">
      <c r="Q10251">
        <v>0.66585648148148102</v>
      </c>
      <c r="R10251">
        <v>1</v>
      </c>
      <c r="S10251" t="s">
        <v>10060</v>
      </c>
      <c r="T10251" t="s">
        <v>3072</v>
      </c>
    </row>
    <row r="10252" spans="17:20">
      <c r="Q10252">
        <v>0.66585648148148102</v>
      </c>
      <c r="R10252">
        <v>1</v>
      </c>
      <c r="S10252" t="s">
        <v>10061</v>
      </c>
      <c r="T10252" t="s">
        <v>3075</v>
      </c>
    </row>
    <row r="10253" spans="17:20">
      <c r="Q10253">
        <v>0.66587962962962999</v>
      </c>
      <c r="R10253">
        <v>1</v>
      </c>
      <c r="S10253" t="s">
        <v>10062</v>
      </c>
      <c r="T10253" t="s">
        <v>3075</v>
      </c>
    </row>
    <row r="10254" spans="17:20">
      <c r="Q10254">
        <v>0.66590277777777795</v>
      </c>
      <c r="R10254">
        <v>1</v>
      </c>
      <c r="S10254" t="s">
        <v>10063</v>
      </c>
      <c r="T10254" t="s">
        <v>3075</v>
      </c>
    </row>
    <row r="10255" spans="17:20">
      <c r="Q10255">
        <v>0.66590277777777795</v>
      </c>
      <c r="R10255">
        <v>1</v>
      </c>
      <c r="S10255" t="s">
        <v>1183</v>
      </c>
      <c r="T10255" t="s">
        <v>3073</v>
      </c>
    </row>
    <row r="10256" spans="17:20">
      <c r="Q10256">
        <v>0.66592592592592603</v>
      </c>
      <c r="R10256">
        <v>1</v>
      </c>
      <c r="S10256" t="s">
        <v>10064</v>
      </c>
      <c r="T10256" t="s">
        <v>3075</v>
      </c>
    </row>
    <row r="10257" spans="17:20">
      <c r="Q10257">
        <v>0.66592592592592603</v>
      </c>
      <c r="R10257">
        <v>2</v>
      </c>
      <c r="S10257" t="s">
        <v>10065</v>
      </c>
      <c r="T10257" t="s">
        <v>3075</v>
      </c>
    </row>
    <row r="10258" spans="17:20">
      <c r="Q10258">
        <v>0.66601851851851901</v>
      </c>
      <c r="R10258">
        <v>1</v>
      </c>
      <c r="S10258" t="s">
        <v>10066</v>
      </c>
      <c r="T10258" t="s">
        <v>3074</v>
      </c>
    </row>
    <row r="10259" spans="17:20">
      <c r="Q10259">
        <v>0.66603009259259305</v>
      </c>
      <c r="R10259">
        <v>2</v>
      </c>
      <c r="S10259" t="s">
        <v>10067</v>
      </c>
      <c r="T10259" t="s">
        <v>3071</v>
      </c>
    </row>
    <row r="10260" spans="17:20">
      <c r="Q10260">
        <v>0.66603009259259305</v>
      </c>
      <c r="R10260">
        <v>1</v>
      </c>
      <c r="S10260" t="s">
        <v>10068</v>
      </c>
      <c r="T10260" t="s">
        <v>3127</v>
      </c>
    </row>
    <row r="10261" spans="17:20">
      <c r="Q10261">
        <v>0.66604166666666698</v>
      </c>
      <c r="R10261">
        <v>1</v>
      </c>
      <c r="S10261" t="s">
        <v>10069</v>
      </c>
      <c r="T10261" t="s">
        <v>3084</v>
      </c>
    </row>
    <row r="10262" spans="17:20">
      <c r="Q10262">
        <v>0.66605324074074101</v>
      </c>
      <c r="R10262">
        <v>1</v>
      </c>
      <c r="S10262" t="s">
        <v>10070</v>
      </c>
      <c r="T10262" t="s">
        <v>3070</v>
      </c>
    </row>
    <row r="10263" spans="17:20">
      <c r="Q10263">
        <v>0.66606481481481505</v>
      </c>
      <c r="R10263">
        <v>1</v>
      </c>
      <c r="S10263" t="s">
        <v>10071</v>
      </c>
      <c r="T10263" t="s">
        <v>3129</v>
      </c>
    </row>
    <row r="10264" spans="17:20">
      <c r="Q10264">
        <v>0.66609953703703695</v>
      </c>
      <c r="R10264">
        <v>1</v>
      </c>
      <c r="S10264" t="s">
        <v>3495</v>
      </c>
      <c r="T10264" t="s">
        <v>3074</v>
      </c>
    </row>
    <row r="10265" spans="17:20">
      <c r="Q10265">
        <v>0.66611111111111099</v>
      </c>
      <c r="R10265">
        <v>1</v>
      </c>
      <c r="S10265" t="s">
        <v>10072</v>
      </c>
      <c r="T10265" t="s">
        <v>3074</v>
      </c>
    </row>
    <row r="10266" spans="17:20">
      <c r="Q10266">
        <v>0.66614583333333299</v>
      </c>
      <c r="R10266">
        <v>1</v>
      </c>
      <c r="S10266" t="s">
        <v>10073</v>
      </c>
      <c r="T10266" t="s">
        <v>3070</v>
      </c>
    </row>
    <row r="10267" spans="17:20">
      <c r="Q10267">
        <v>0.66616898148148196</v>
      </c>
      <c r="R10267">
        <v>2</v>
      </c>
      <c r="S10267" t="s">
        <v>10074</v>
      </c>
      <c r="T10267" t="s">
        <v>3075</v>
      </c>
    </row>
    <row r="10268" spans="17:20">
      <c r="Q10268">
        <v>0.666180555555556</v>
      </c>
      <c r="R10268">
        <v>1</v>
      </c>
      <c r="S10268" t="s">
        <v>560</v>
      </c>
      <c r="T10268" t="s">
        <v>3071</v>
      </c>
    </row>
    <row r="10269" spans="17:20">
      <c r="Q10269">
        <v>0.66620370370370396</v>
      </c>
      <c r="R10269">
        <v>1</v>
      </c>
      <c r="S10269" t="s">
        <v>10075</v>
      </c>
      <c r="T10269" t="s">
        <v>3075</v>
      </c>
    </row>
    <row r="10270" spans="17:20">
      <c r="Q10270">
        <v>0.666215277777778</v>
      </c>
      <c r="R10270">
        <v>1</v>
      </c>
      <c r="S10270" t="s">
        <v>10076</v>
      </c>
      <c r="T10270" t="s">
        <v>3129</v>
      </c>
    </row>
    <row r="10271" spans="17:20">
      <c r="Q10271">
        <v>0.66623842592592597</v>
      </c>
      <c r="R10271">
        <v>1</v>
      </c>
      <c r="S10271" t="s">
        <v>1579</v>
      </c>
      <c r="T10271" t="s">
        <v>3075</v>
      </c>
    </row>
    <row r="10272" spans="17:20">
      <c r="Q10272">
        <v>0.66627314814814798</v>
      </c>
      <c r="R10272">
        <v>1</v>
      </c>
      <c r="S10272" t="s">
        <v>10077</v>
      </c>
      <c r="T10272" t="s">
        <v>3129</v>
      </c>
    </row>
    <row r="10273" spans="17:20">
      <c r="Q10273">
        <v>0.66629629629629605</v>
      </c>
      <c r="R10273">
        <v>1</v>
      </c>
      <c r="S10273" t="s">
        <v>10078</v>
      </c>
      <c r="T10273" t="s">
        <v>3129</v>
      </c>
    </row>
    <row r="10274" spans="17:20">
      <c r="Q10274">
        <v>0.66633101851851895</v>
      </c>
      <c r="R10274">
        <v>1</v>
      </c>
      <c r="S10274" t="s">
        <v>10079</v>
      </c>
      <c r="T10274" t="s">
        <v>3071</v>
      </c>
    </row>
    <row r="10275" spans="17:20">
      <c r="Q10275">
        <v>0.66637731481481499</v>
      </c>
      <c r="R10275">
        <v>1</v>
      </c>
      <c r="S10275" t="s">
        <v>596</v>
      </c>
      <c r="T10275" t="s">
        <v>3129</v>
      </c>
    </row>
    <row r="10276" spans="17:20">
      <c r="Q10276">
        <v>0.66638888888888903</v>
      </c>
      <c r="R10276">
        <v>2</v>
      </c>
      <c r="S10276" t="s">
        <v>10080</v>
      </c>
      <c r="T10276" t="s">
        <v>3071</v>
      </c>
    </row>
    <row r="10277" spans="17:20">
      <c r="Q10277">
        <v>0.666412037037037</v>
      </c>
      <c r="R10277">
        <v>1</v>
      </c>
      <c r="S10277" t="s">
        <v>10081</v>
      </c>
      <c r="T10277" t="s">
        <v>3075</v>
      </c>
    </row>
    <row r="10278" spans="17:20">
      <c r="Q10278">
        <v>0.66643518518518496</v>
      </c>
      <c r="R10278">
        <v>2</v>
      </c>
      <c r="S10278" t="s">
        <v>10082</v>
      </c>
      <c r="T10278" t="s">
        <v>3075</v>
      </c>
    </row>
    <row r="10279" spans="17:20">
      <c r="Q10279">
        <v>0.666446759259259</v>
      </c>
      <c r="R10279">
        <v>1</v>
      </c>
      <c r="S10279" t="s">
        <v>10083</v>
      </c>
      <c r="T10279" t="s">
        <v>3075</v>
      </c>
    </row>
    <row r="10280" spans="17:20">
      <c r="Q10280">
        <v>0.66645833333333304</v>
      </c>
      <c r="R10280">
        <v>1</v>
      </c>
      <c r="S10280" t="s">
        <v>10084</v>
      </c>
      <c r="T10280" t="s">
        <v>3070</v>
      </c>
    </row>
    <row r="10281" spans="17:20">
      <c r="Q10281">
        <v>0.66646990740740697</v>
      </c>
      <c r="R10281">
        <v>2</v>
      </c>
      <c r="S10281" t="s">
        <v>10085</v>
      </c>
      <c r="T10281" t="s">
        <v>3075</v>
      </c>
    </row>
    <row r="10282" spans="17:20">
      <c r="Q10282">
        <v>0.66646990740740697</v>
      </c>
      <c r="R10282">
        <v>1</v>
      </c>
      <c r="S10282" t="s">
        <v>4320</v>
      </c>
      <c r="T10282" t="s">
        <v>3127</v>
      </c>
    </row>
    <row r="10283" spans="17:20">
      <c r="Q10283">
        <v>0.66650462962962997</v>
      </c>
      <c r="R10283">
        <v>1</v>
      </c>
      <c r="S10283" t="s">
        <v>10086</v>
      </c>
      <c r="T10283" t="s">
        <v>3074</v>
      </c>
    </row>
    <row r="10284" spans="17:20">
      <c r="Q10284">
        <v>0.66651620370370401</v>
      </c>
      <c r="R10284">
        <v>1</v>
      </c>
      <c r="S10284" t="s">
        <v>10087</v>
      </c>
      <c r="T10284" t="s">
        <v>3075</v>
      </c>
    </row>
    <row r="10285" spans="17:20">
      <c r="Q10285">
        <v>0.66656249999999995</v>
      </c>
      <c r="R10285">
        <v>1</v>
      </c>
      <c r="S10285" t="s">
        <v>6092</v>
      </c>
      <c r="T10285" t="s">
        <v>3070</v>
      </c>
    </row>
    <row r="10286" spans="17:20">
      <c r="Q10286">
        <v>0.66658564814814802</v>
      </c>
      <c r="R10286">
        <v>1</v>
      </c>
      <c r="S10286" t="s">
        <v>4160</v>
      </c>
      <c r="T10286" t="s">
        <v>3071</v>
      </c>
    </row>
    <row r="10287" spans="17:20">
      <c r="Q10287">
        <v>0.66659722222222195</v>
      </c>
      <c r="R10287">
        <v>1</v>
      </c>
      <c r="S10287" t="s">
        <v>10088</v>
      </c>
      <c r="T10287" t="s">
        <v>3070</v>
      </c>
    </row>
    <row r="10288" spans="17:20">
      <c r="Q10288">
        <v>0.66660879629629599</v>
      </c>
      <c r="R10288">
        <v>1</v>
      </c>
      <c r="S10288" t="s">
        <v>10089</v>
      </c>
      <c r="T10288" t="s">
        <v>3077</v>
      </c>
    </row>
    <row r="10289" spans="17:20">
      <c r="Q10289">
        <v>0.66663194444444396</v>
      </c>
      <c r="R10289">
        <v>1</v>
      </c>
      <c r="S10289" t="s">
        <v>10090</v>
      </c>
      <c r="T10289" t="s">
        <v>3079</v>
      </c>
    </row>
    <row r="10290" spans="17:20">
      <c r="Q10290">
        <v>0.66665509259259303</v>
      </c>
      <c r="R10290">
        <v>1</v>
      </c>
      <c r="S10290" t="s">
        <v>10091</v>
      </c>
      <c r="T10290" t="s">
        <v>3075</v>
      </c>
    </row>
    <row r="10291" spans="17:20">
      <c r="Q10291">
        <v>0.666678240740741</v>
      </c>
      <c r="R10291">
        <v>5</v>
      </c>
      <c r="S10291" t="s">
        <v>10092</v>
      </c>
      <c r="T10291" t="s">
        <v>3070</v>
      </c>
    </row>
    <row r="10292" spans="17:20">
      <c r="Q10292">
        <v>0.666678240740741</v>
      </c>
      <c r="R10292">
        <v>1</v>
      </c>
      <c r="S10292" t="s">
        <v>10093</v>
      </c>
      <c r="T10292" t="s">
        <v>3075</v>
      </c>
    </row>
    <row r="10293" spans="17:20">
      <c r="Q10293">
        <v>0.66668981481481504</v>
      </c>
      <c r="R10293">
        <v>1</v>
      </c>
      <c r="S10293" t="s">
        <v>10094</v>
      </c>
      <c r="T10293" t="s">
        <v>3129</v>
      </c>
    </row>
    <row r="10294" spans="17:20">
      <c r="Q10294">
        <v>0.66672453703703705</v>
      </c>
      <c r="R10294">
        <v>1</v>
      </c>
      <c r="S10294" t="s">
        <v>10095</v>
      </c>
      <c r="T10294" t="s">
        <v>3075</v>
      </c>
    </row>
    <row r="10295" spans="17:20">
      <c r="Q10295">
        <v>0.66677083333333298</v>
      </c>
      <c r="R10295">
        <v>1</v>
      </c>
      <c r="S10295" t="s">
        <v>97</v>
      </c>
      <c r="T10295" t="s">
        <v>3075</v>
      </c>
    </row>
    <row r="10296" spans="17:20">
      <c r="Q10296">
        <v>0.66680555555555598</v>
      </c>
      <c r="R10296">
        <v>1</v>
      </c>
      <c r="S10296" t="s">
        <v>10096</v>
      </c>
      <c r="T10296" t="s">
        <v>3077</v>
      </c>
    </row>
    <row r="10297" spans="17:20">
      <c r="Q10297">
        <v>0.66680555555555598</v>
      </c>
      <c r="R10297">
        <v>1</v>
      </c>
      <c r="S10297" t="s">
        <v>4111</v>
      </c>
      <c r="T10297" t="s">
        <v>3075</v>
      </c>
    </row>
    <row r="10298" spans="17:20">
      <c r="Q10298">
        <v>0.66682870370370395</v>
      </c>
      <c r="R10298">
        <v>1</v>
      </c>
      <c r="S10298" t="s">
        <v>10097</v>
      </c>
      <c r="T10298" t="s">
        <v>3075</v>
      </c>
    </row>
    <row r="10299" spans="17:20">
      <c r="Q10299">
        <v>0.66684027777777799</v>
      </c>
      <c r="R10299">
        <v>1</v>
      </c>
      <c r="S10299" t="s">
        <v>10098</v>
      </c>
      <c r="T10299" t="s">
        <v>3075</v>
      </c>
    </row>
    <row r="10300" spans="17:20">
      <c r="Q10300">
        <v>0.66686342592592596</v>
      </c>
      <c r="R10300">
        <v>1</v>
      </c>
      <c r="S10300" t="s">
        <v>10099</v>
      </c>
      <c r="T10300" t="s">
        <v>3075</v>
      </c>
    </row>
    <row r="10301" spans="17:20">
      <c r="Q10301">
        <v>0.66688657407407403</v>
      </c>
      <c r="R10301">
        <v>1</v>
      </c>
      <c r="S10301" t="s">
        <v>10100</v>
      </c>
      <c r="T10301" t="s">
        <v>3075</v>
      </c>
    </row>
    <row r="10302" spans="17:20">
      <c r="Q10302">
        <v>0.66692129629629604</v>
      </c>
      <c r="R10302">
        <v>1</v>
      </c>
      <c r="S10302" t="s">
        <v>257</v>
      </c>
      <c r="T10302" t="s">
        <v>3129</v>
      </c>
    </row>
    <row r="10303" spans="17:20">
      <c r="Q10303">
        <v>0.66696759259259297</v>
      </c>
      <c r="R10303">
        <v>1</v>
      </c>
      <c r="S10303" t="s">
        <v>10101</v>
      </c>
      <c r="T10303" t="s">
        <v>3076</v>
      </c>
    </row>
    <row r="10304" spans="17:20">
      <c r="Q10304">
        <v>0.66702546296296295</v>
      </c>
      <c r="R10304">
        <v>1</v>
      </c>
      <c r="S10304" t="s">
        <v>10102</v>
      </c>
      <c r="T10304" t="s">
        <v>3072</v>
      </c>
    </row>
    <row r="10305" spans="17:20">
      <c r="Q10305">
        <v>0.66704861111111102</v>
      </c>
      <c r="R10305">
        <v>2</v>
      </c>
      <c r="S10305" t="s">
        <v>10103</v>
      </c>
      <c r="T10305" t="s">
        <v>3084</v>
      </c>
    </row>
    <row r="10306" spans="17:20">
      <c r="Q10306">
        <v>0.66704861111111102</v>
      </c>
      <c r="R10306">
        <v>1</v>
      </c>
      <c r="S10306" t="s">
        <v>10104</v>
      </c>
      <c r="T10306" t="s">
        <v>3071</v>
      </c>
    </row>
    <row r="10307" spans="17:20">
      <c r="Q10307">
        <v>0.667106481481481</v>
      </c>
      <c r="R10307">
        <v>1</v>
      </c>
      <c r="S10307" t="s">
        <v>10105</v>
      </c>
      <c r="T10307" t="s">
        <v>3075</v>
      </c>
    </row>
    <row r="10308" spans="17:20">
      <c r="Q10308">
        <v>0.66711805555555603</v>
      </c>
      <c r="R10308">
        <v>2</v>
      </c>
      <c r="S10308" t="s">
        <v>10106</v>
      </c>
      <c r="T10308" t="s">
        <v>3074</v>
      </c>
    </row>
    <row r="10309" spans="17:20">
      <c r="Q10309">
        <v>0.66716435185185197</v>
      </c>
      <c r="R10309">
        <v>1</v>
      </c>
      <c r="S10309" t="s">
        <v>10107</v>
      </c>
      <c r="T10309" t="s">
        <v>3075</v>
      </c>
    </row>
    <row r="10310" spans="17:20">
      <c r="Q10310">
        <v>0.66717592592592601</v>
      </c>
      <c r="R10310">
        <v>1</v>
      </c>
      <c r="S10310" t="s">
        <v>10108</v>
      </c>
      <c r="T10310" t="s">
        <v>3075</v>
      </c>
    </row>
    <row r="10311" spans="17:20">
      <c r="Q10311">
        <v>0.66718750000000004</v>
      </c>
      <c r="R10311">
        <v>1</v>
      </c>
      <c r="S10311" t="s">
        <v>10109</v>
      </c>
      <c r="T10311" t="s">
        <v>3129</v>
      </c>
    </row>
    <row r="10312" spans="17:20">
      <c r="Q10312">
        <v>0.66718750000000004</v>
      </c>
      <c r="R10312">
        <v>1</v>
      </c>
      <c r="S10312" t="s">
        <v>3814</v>
      </c>
      <c r="T10312" t="s">
        <v>3077</v>
      </c>
    </row>
    <row r="10313" spans="17:20">
      <c r="Q10313">
        <v>0.66719907407407397</v>
      </c>
      <c r="R10313">
        <v>1</v>
      </c>
      <c r="S10313" t="s">
        <v>3827</v>
      </c>
      <c r="T10313" t="s">
        <v>3071</v>
      </c>
    </row>
    <row r="10314" spans="17:20">
      <c r="Q10314">
        <v>0.66721064814814801</v>
      </c>
      <c r="R10314">
        <v>1</v>
      </c>
      <c r="S10314" t="s">
        <v>621</v>
      </c>
      <c r="T10314" t="s">
        <v>3075</v>
      </c>
    </row>
    <row r="10315" spans="17:20">
      <c r="Q10315">
        <v>0.66722222222222205</v>
      </c>
      <c r="R10315">
        <v>1</v>
      </c>
      <c r="S10315" t="s">
        <v>10110</v>
      </c>
      <c r="T10315" t="s">
        <v>3075</v>
      </c>
    </row>
    <row r="10316" spans="17:20">
      <c r="Q10316">
        <v>0.66722222222222205</v>
      </c>
      <c r="R10316">
        <v>1</v>
      </c>
      <c r="S10316" t="s">
        <v>10111</v>
      </c>
      <c r="T10316" t="s">
        <v>3129</v>
      </c>
    </row>
    <row r="10317" spans="17:20">
      <c r="Q10317">
        <v>0.66723379629629598</v>
      </c>
      <c r="R10317">
        <v>1</v>
      </c>
      <c r="S10317" t="s">
        <v>10112</v>
      </c>
      <c r="T10317" t="s">
        <v>3075</v>
      </c>
    </row>
    <row r="10318" spans="17:20">
      <c r="Q10318">
        <v>0.66724537037037002</v>
      </c>
      <c r="R10318">
        <v>1</v>
      </c>
      <c r="S10318" t="s">
        <v>10113</v>
      </c>
      <c r="T10318" t="s">
        <v>3075</v>
      </c>
    </row>
    <row r="10319" spans="17:20">
      <c r="Q10319">
        <v>0.66728009259259302</v>
      </c>
      <c r="R10319">
        <v>1</v>
      </c>
      <c r="S10319" t="s">
        <v>4503</v>
      </c>
      <c r="T10319" t="s">
        <v>3072</v>
      </c>
    </row>
    <row r="10320" spans="17:20">
      <c r="Q10320">
        <v>0.66729166666666695</v>
      </c>
      <c r="R10320">
        <v>1</v>
      </c>
      <c r="S10320" t="s">
        <v>3418</v>
      </c>
      <c r="T10320" t="s">
        <v>3075</v>
      </c>
    </row>
    <row r="10321" spans="17:20">
      <c r="Q10321">
        <v>0.66730324074074099</v>
      </c>
      <c r="R10321">
        <v>1</v>
      </c>
      <c r="S10321" t="s">
        <v>10114</v>
      </c>
      <c r="T10321" t="s">
        <v>3075</v>
      </c>
    </row>
    <row r="10322" spans="17:20">
      <c r="Q10322">
        <v>0.66732638888888896</v>
      </c>
      <c r="R10322">
        <v>1</v>
      </c>
      <c r="S10322" t="s">
        <v>4467</v>
      </c>
      <c r="T10322" t="s">
        <v>3074</v>
      </c>
    </row>
    <row r="10323" spans="17:20">
      <c r="Q10323">
        <v>0.66732638888888896</v>
      </c>
      <c r="R10323">
        <v>1</v>
      </c>
      <c r="S10323" t="s">
        <v>3812</v>
      </c>
      <c r="T10323" t="s">
        <v>3071</v>
      </c>
    </row>
    <row r="10324" spans="17:20">
      <c r="Q10324">
        <v>0.66738425925925904</v>
      </c>
      <c r="R10324">
        <v>1</v>
      </c>
      <c r="S10324" t="s">
        <v>10115</v>
      </c>
      <c r="T10324" t="s">
        <v>3129</v>
      </c>
    </row>
    <row r="10325" spans="17:20">
      <c r="Q10325">
        <v>0.66748842592592605</v>
      </c>
      <c r="R10325">
        <v>1</v>
      </c>
      <c r="S10325" t="s">
        <v>10116</v>
      </c>
      <c r="T10325" t="s">
        <v>3075</v>
      </c>
    </row>
    <row r="10326" spans="17:20">
      <c r="Q10326">
        <v>0.66759259259259296</v>
      </c>
      <c r="R10326">
        <v>2</v>
      </c>
      <c r="S10326" t="s">
        <v>10117</v>
      </c>
      <c r="T10326" t="s">
        <v>3071</v>
      </c>
    </row>
    <row r="10327" spans="17:20">
      <c r="Q10327">
        <v>0.66759259259259296</v>
      </c>
      <c r="R10327">
        <v>1</v>
      </c>
      <c r="S10327" t="s">
        <v>3562</v>
      </c>
      <c r="T10327" t="s">
        <v>3074</v>
      </c>
    </row>
    <row r="10328" spans="17:20">
      <c r="Q10328">
        <v>0.667604166666667</v>
      </c>
      <c r="R10328">
        <v>1</v>
      </c>
      <c r="S10328" t="s">
        <v>2529</v>
      </c>
      <c r="T10328" t="s">
        <v>3127</v>
      </c>
    </row>
    <row r="10329" spans="17:20">
      <c r="Q10329">
        <v>0.667604166666667</v>
      </c>
      <c r="R10329">
        <v>1</v>
      </c>
      <c r="S10329" t="s">
        <v>3957</v>
      </c>
      <c r="T10329" t="s">
        <v>3126</v>
      </c>
    </row>
    <row r="10330" spans="17:20">
      <c r="Q10330">
        <v>0.66761574074074104</v>
      </c>
      <c r="R10330">
        <v>2</v>
      </c>
      <c r="S10330" t="s">
        <v>10118</v>
      </c>
      <c r="T10330" t="s">
        <v>3071</v>
      </c>
    </row>
    <row r="10331" spans="17:20">
      <c r="Q10331">
        <v>0.66781250000000003</v>
      </c>
      <c r="R10331">
        <v>1</v>
      </c>
      <c r="S10331" t="s">
        <v>3658</v>
      </c>
      <c r="T10331" t="s">
        <v>3129</v>
      </c>
    </row>
    <row r="10332" spans="17:20">
      <c r="Q10332">
        <v>0.667835648148148</v>
      </c>
      <c r="R10332">
        <v>1</v>
      </c>
      <c r="S10332" t="s">
        <v>10119</v>
      </c>
      <c r="T10332" t="s">
        <v>3074</v>
      </c>
    </row>
    <row r="10333" spans="17:20">
      <c r="Q10333">
        <v>0.66787037037037</v>
      </c>
      <c r="R10333">
        <v>1</v>
      </c>
      <c r="S10333" t="s">
        <v>10120</v>
      </c>
      <c r="T10333" t="s">
        <v>3070</v>
      </c>
    </row>
    <row r="10334" spans="17:20">
      <c r="Q10334">
        <v>0.66787037037037</v>
      </c>
      <c r="R10334">
        <v>1</v>
      </c>
      <c r="S10334" t="s">
        <v>2562</v>
      </c>
      <c r="T10334" t="s">
        <v>3074</v>
      </c>
    </row>
    <row r="10335" spans="17:20">
      <c r="Q10335">
        <v>0.66793981481481501</v>
      </c>
      <c r="R10335">
        <v>1</v>
      </c>
      <c r="S10335" t="s">
        <v>10121</v>
      </c>
      <c r="T10335" t="s">
        <v>3070</v>
      </c>
    </row>
    <row r="10336" spans="17:20">
      <c r="Q10336">
        <v>0.66796296296296298</v>
      </c>
      <c r="R10336">
        <v>1</v>
      </c>
      <c r="S10336" t="s">
        <v>3627</v>
      </c>
      <c r="T10336" t="s">
        <v>3129</v>
      </c>
    </row>
    <row r="10337" spans="17:20">
      <c r="Q10337">
        <v>0.66797453703703702</v>
      </c>
      <c r="R10337">
        <v>3</v>
      </c>
      <c r="S10337" t="s">
        <v>10122</v>
      </c>
      <c r="T10337" t="s">
        <v>3075</v>
      </c>
    </row>
    <row r="10338" spans="17:20">
      <c r="Q10338">
        <v>0.66798611111111095</v>
      </c>
      <c r="R10338">
        <v>1</v>
      </c>
      <c r="S10338" t="s">
        <v>2562</v>
      </c>
      <c r="T10338" t="s">
        <v>3070</v>
      </c>
    </row>
    <row r="10339" spans="17:20">
      <c r="Q10339">
        <v>0.66799768518518499</v>
      </c>
      <c r="R10339">
        <v>1</v>
      </c>
      <c r="S10339" t="s">
        <v>10123</v>
      </c>
      <c r="T10339" t="s">
        <v>3075</v>
      </c>
    </row>
    <row r="10340" spans="17:20">
      <c r="Q10340">
        <v>0.66802083333333295</v>
      </c>
      <c r="R10340">
        <v>1</v>
      </c>
      <c r="S10340" t="s">
        <v>10124</v>
      </c>
      <c r="T10340" t="s">
        <v>3075</v>
      </c>
    </row>
    <row r="10341" spans="17:20">
      <c r="Q10341">
        <v>0.66805555555555596</v>
      </c>
      <c r="R10341">
        <v>1</v>
      </c>
      <c r="S10341" t="s">
        <v>10125</v>
      </c>
      <c r="T10341" t="s">
        <v>3075</v>
      </c>
    </row>
    <row r="10342" spans="17:20">
      <c r="Q10342">
        <v>0.66807870370370404</v>
      </c>
      <c r="R10342">
        <v>1</v>
      </c>
      <c r="S10342" t="s">
        <v>10126</v>
      </c>
      <c r="T10342" t="s">
        <v>3071</v>
      </c>
    </row>
    <row r="10343" spans="17:20">
      <c r="Q10343">
        <v>0.66807870370370404</v>
      </c>
      <c r="R10343">
        <v>1</v>
      </c>
      <c r="S10343" t="s">
        <v>4161</v>
      </c>
      <c r="T10343" t="s">
        <v>3127</v>
      </c>
    </row>
    <row r="10344" spans="17:20">
      <c r="Q10344">
        <v>0.668101851851852</v>
      </c>
      <c r="R10344">
        <v>1</v>
      </c>
      <c r="S10344" t="s">
        <v>10127</v>
      </c>
      <c r="T10344" t="s">
        <v>3075</v>
      </c>
    </row>
    <row r="10345" spans="17:20">
      <c r="Q10345">
        <v>0.66813657407407401</v>
      </c>
      <c r="R10345">
        <v>1</v>
      </c>
      <c r="S10345" t="s">
        <v>10128</v>
      </c>
      <c r="T10345" t="s">
        <v>3075</v>
      </c>
    </row>
    <row r="10346" spans="17:20">
      <c r="Q10346">
        <v>0.66813657407407401</v>
      </c>
      <c r="R10346">
        <v>1</v>
      </c>
      <c r="S10346" t="s">
        <v>3811</v>
      </c>
      <c r="T10346" t="s">
        <v>3072</v>
      </c>
    </row>
    <row r="10347" spans="17:20">
      <c r="Q10347">
        <v>0.66815972222222197</v>
      </c>
      <c r="R10347">
        <v>2</v>
      </c>
      <c r="S10347" t="s">
        <v>10129</v>
      </c>
      <c r="T10347" t="s">
        <v>3075</v>
      </c>
    </row>
    <row r="10348" spans="17:20">
      <c r="Q10348">
        <v>0.66817129629629601</v>
      </c>
      <c r="R10348">
        <v>1</v>
      </c>
      <c r="S10348" t="s">
        <v>2562</v>
      </c>
      <c r="T10348" t="s">
        <v>3070</v>
      </c>
    </row>
    <row r="10349" spans="17:20">
      <c r="Q10349">
        <v>0.66818287037037005</v>
      </c>
      <c r="R10349">
        <v>1</v>
      </c>
      <c r="S10349" t="s">
        <v>10130</v>
      </c>
      <c r="T10349" t="s">
        <v>3075</v>
      </c>
    </row>
    <row r="10350" spans="17:20">
      <c r="Q10350">
        <v>0.66820601851851802</v>
      </c>
      <c r="R10350">
        <v>1</v>
      </c>
      <c r="S10350" t="s">
        <v>10131</v>
      </c>
      <c r="T10350" t="s">
        <v>3075</v>
      </c>
    </row>
    <row r="10351" spans="17:20">
      <c r="Q10351">
        <v>0.66820601851851802</v>
      </c>
      <c r="R10351">
        <v>1</v>
      </c>
      <c r="S10351" t="s">
        <v>10132</v>
      </c>
      <c r="T10351" t="s">
        <v>3070</v>
      </c>
    </row>
    <row r="10352" spans="17:20">
      <c r="Q10352">
        <v>0.66821759259259295</v>
      </c>
      <c r="R10352">
        <v>1</v>
      </c>
      <c r="S10352" t="s">
        <v>10133</v>
      </c>
      <c r="T10352" t="s">
        <v>3084</v>
      </c>
    </row>
    <row r="10353" spans="17:20">
      <c r="Q10353">
        <v>0.66828703703703696</v>
      </c>
      <c r="R10353">
        <v>1</v>
      </c>
      <c r="S10353" t="s">
        <v>10134</v>
      </c>
      <c r="T10353" t="s">
        <v>3075</v>
      </c>
    </row>
    <row r="10354" spans="17:20">
      <c r="Q10354">
        <v>0.66828703703703696</v>
      </c>
      <c r="R10354">
        <v>1</v>
      </c>
      <c r="S10354" t="s">
        <v>3964</v>
      </c>
      <c r="T10354" t="s">
        <v>3129</v>
      </c>
    </row>
    <row r="10355" spans="17:20">
      <c r="Q10355">
        <v>0.668298611111111</v>
      </c>
      <c r="R10355">
        <v>1</v>
      </c>
      <c r="S10355" t="s">
        <v>10135</v>
      </c>
      <c r="T10355" t="s">
        <v>3072</v>
      </c>
    </row>
    <row r="10356" spans="17:20">
      <c r="Q10356">
        <v>0.668298611111111</v>
      </c>
      <c r="R10356">
        <v>1</v>
      </c>
      <c r="S10356" t="s">
        <v>10136</v>
      </c>
      <c r="T10356" t="s">
        <v>3076</v>
      </c>
    </row>
    <row r="10357" spans="17:20">
      <c r="Q10357">
        <v>0.66831018518518504</v>
      </c>
      <c r="R10357">
        <v>1</v>
      </c>
      <c r="S10357" t="s">
        <v>2581</v>
      </c>
      <c r="T10357" t="s">
        <v>3129</v>
      </c>
    </row>
    <row r="10358" spans="17:20">
      <c r="Q10358">
        <v>0.668333333333333</v>
      </c>
      <c r="R10358">
        <v>2</v>
      </c>
      <c r="S10358" t="s">
        <v>10137</v>
      </c>
      <c r="T10358" t="s">
        <v>3129</v>
      </c>
    </row>
    <row r="10359" spans="17:20">
      <c r="Q10359">
        <v>0.66836805555555601</v>
      </c>
      <c r="R10359">
        <v>1</v>
      </c>
      <c r="S10359" t="s">
        <v>3581</v>
      </c>
      <c r="T10359" t="s">
        <v>3071</v>
      </c>
    </row>
    <row r="10360" spans="17:20">
      <c r="Q10360">
        <v>0.66837962962963005</v>
      </c>
      <c r="R10360">
        <v>1</v>
      </c>
      <c r="S10360" t="s">
        <v>10138</v>
      </c>
      <c r="T10360" t="s">
        <v>3074</v>
      </c>
    </row>
    <row r="10361" spans="17:20">
      <c r="Q10361">
        <v>0.66837962962963005</v>
      </c>
      <c r="R10361">
        <v>1</v>
      </c>
      <c r="S10361" t="s">
        <v>10139</v>
      </c>
      <c r="T10361" t="s">
        <v>3070</v>
      </c>
    </row>
    <row r="10362" spans="17:20">
      <c r="Q10362">
        <v>0.66846064814814798</v>
      </c>
      <c r="R10362">
        <v>1</v>
      </c>
      <c r="S10362" t="s">
        <v>10140</v>
      </c>
      <c r="T10362" t="s">
        <v>3070</v>
      </c>
    </row>
    <row r="10363" spans="17:20">
      <c r="Q10363">
        <v>0.66850694444444403</v>
      </c>
      <c r="R10363">
        <v>1</v>
      </c>
      <c r="S10363" t="s">
        <v>10141</v>
      </c>
      <c r="T10363" t="s">
        <v>3074</v>
      </c>
    </row>
    <row r="10364" spans="17:20">
      <c r="Q10364">
        <v>0.66851851851851896</v>
      </c>
      <c r="R10364">
        <v>1</v>
      </c>
      <c r="S10364" t="s">
        <v>10142</v>
      </c>
      <c r="T10364" t="s">
        <v>3127</v>
      </c>
    </row>
    <row r="10365" spans="17:20">
      <c r="Q10365">
        <v>0.66851851851851896</v>
      </c>
      <c r="R10365">
        <v>2</v>
      </c>
      <c r="S10365" t="s">
        <v>3813</v>
      </c>
      <c r="T10365" t="s">
        <v>3086</v>
      </c>
    </row>
    <row r="10366" spans="17:20">
      <c r="Q10366">
        <v>0.66855324074074096</v>
      </c>
      <c r="R10366">
        <v>1</v>
      </c>
      <c r="S10366" t="s">
        <v>3685</v>
      </c>
      <c r="T10366" t="s">
        <v>3071</v>
      </c>
    </row>
    <row r="10367" spans="17:20">
      <c r="Q10367">
        <v>0.668564814814815</v>
      </c>
      <c r="R10367">
        <v>3</v>
      </c>
      <c r="S10367" t="s">
        <v>4464</v>
      </c>
      <c r="T10367" t="s">
        <v>3072</v>
      </c>
    </row>
    <row r="10368" spans="17:20">
      <c r="Q10368">
        <v>0.66861111111111104</v>
      </c>
      <c r="R10368">
        <v>1</v>
      </c>
      <c r="S10368" t="s">
        <v>10143</v>
      </c>
      <c r="T10368" t="s">
        <v>3071</v>
      </c>
    </row>
    <row r="10369" spans="17:20">
      <c r="Q10369">
        <v>0.66862268518518497</v>
      </c>
      <c r="R10369">
        <v>1</v>
      </c>
      <c r="S10369" t="s">
        <v>10144</v>
      </c>
      <c r="T10369" t="s">
        <v>3129</v>
      </c>
    </row>
    <row r="10370" spans="17:20">
      <c r="Q10370">
        <v>0.66863425925925901</v>
      </c>
      <c r="R10370">
        <v>1</v>
      </c>
      <c r="S10370" t="s">
        <v>10145</v>
      </c>
      <c r="T10370" t="s">
        <v>3129</v>
      </c>
    </row>
    <row r="10371" spans="17:20">
      <c r="Q10371">
        <v>0.66865740740740698</v>
      </c>
      <c r="R10371">
        <v>1</v>
      </c>
      <c r="S10371" t="s">
        <v>3270</v>
      </c>
      <c r="T10371" t="s">
        <v>3075</v>
      </c>
    </row>
    <row r="10372" spans="17:20">
      <c r="Q10372">
        <v>0.66866898148148102</v>
      </c>
      <c r="R10372">
        <v>1</v>
      </c>
      <c r="S10372" t="s">
        <v>10146</v>
      </c>
      <c r="T10372" t="s">
        <v>3075</v>
      </c>
    </row>
    <row r="10373" spans="17:20">
      <c r="Q10373">
        <v>0.66866898148148102</v>
      </c>
      <c r="R10373">
        <v>1</v>
      </c>
      <c r="S10373" t="s">
        <v>1223</v>
      </c>
      <c r="T10373" t="s">
        <v>3075</v>
      </c>
    </row>
    <row r="10374" spans="17:20">
      <c r="Q10374">
        <v>0.66869212962962998</v>
      </c>
      <c r="R10374">
        <v>2</v>
      </c>
      <c r="S10374" t="s">
        <v>10147</v>
      </c>
      <c r="T10374" t="s">
        <v>3075</v>
      </c>
    </row>
    <row r="10375" spans="17:20">
      <c r="Q10375">
        <v>0.66876157407407399</v>
      </c>
      <c r="R10375">
        <v>2</v>
      </c>
      <c r="S10375" t="s">
        <v>432</v>
      </c>
      <c r="T10375" t="s">
        <v>3075</v>
      </c>
    </row>
    <row r="10376" spans="17:20">
      <c r="Q10376">
        <v>0.66878472222222196</v>
      </c>
      <c r="R10376">
        <v>2</v>
      </c>
      <c r="S10376" t="s">
        <v>10148</v>
      </c>
      <c r="T10376" t="s">
        <v>3129</v>
      </c>
    </row>
    <row r="10377" spans="17:20">
      <c r="Q10377">
        <v>0.668796296296296</v>
      </c>
      <c r="R10377">
        <v>1</v>
      </c>
      <c r="S10377" t="s">
        <v>4153</v>
      </c>
      <c r="T10377" t="s">
        <v>3075</v>
      </c>
    </row>
    <row r="10378" spans="17:20">
      <c r="Q10378">
        <v>0.668831018518519</v>
      </c>
      <c r="R10378">
        <v>1</v>
      </c>
      <c r="S10378" t="s">
        <v>3381</v>
      </c>
      <c r="T10378" t="s">
        <v>3126</v>
      </c>
    </row>
    <row r="10379" spans="17:20">
      <c r="Q10379">
        <v>0.66884259259259304</v>
      </c>
      <c r="R10379">
        <v>1</v>
      </c>
      <c r="S10379" t="s">
        <v>10149</v>
      </c>
      <c r="T10379" t="s">
        <v>3071</v>
      </c>
    </row>
    <row r="10380" spans="17:20">
      <c r="Q10380">
        <v>0.66891203703703705</v>
      </c>
      <c r="R10380">
        <v>1</v>
      </c>
      <c r="S10380" t="s">
        <v>4509</v>
      </c>
      <c r="T10380" t="s">
        <v>3072</v>
      </c>
    </row>
    <row r="10381" spans="17:20">
      <c r="Q10381">
        <v>0.66894675925925895</v>
      </c>
      <c r="R10381">
        <v>1</v>
      </c>
      <c r="S10381" t="s">
        <v>10150</v>
      </c>
      <c r="T10381" t="s">
        <v>3074</v>
      </c>
    </row>
    <row r="10382" spans="17:20">
      <c r="Q10382">
        <v>0.66895833333333299</v>
      </c>
      <c r="R10382">
        <v>1</v>
      </c>
      <c r="S10382" t="s">
        <v>10151</v>
      </c>
      <c r="T10382" t="s">
        <v>3074</v>
      </c>
    </row>
    <row r="10383" spans="17:20">
      <c r="Q10383">
        <v>0.66898148148148195</v>
      </c>
      <c r="R10383">
        <v>2</v>
      </c>
      <c r="S10383" t="s">
        <v>3948</v>
      </c>
      <c r="T10383" t="s">
        <v>3074</v>
      </c>
    </row>
    <row r="10384" spans="17:20">
      <c r="Q10384">
        <v>0.669027777777778</v>
      </c>
      <c r="R10384">
        <v>1</v>
      </c>
      <c r="S10384" t="s">
        <v>10152</v>
      </c>
      <c r="T10384" t="s">
        <v>3074</v>
      </c>
    </row>
    <row r="10385" spans="17:20">
      <c r="Q10385">
        <v>0.6690625</v>
      </c>
      <c r="R10385">
        <v>1</v>
      </c>
      <c r="S10385" t="s">
        <v>10153</v>
      </c>
      <c r="T10385" t="s">
        <v>3075</v>
      </c>
    </row>
    <row r="10386" spans="17:20">
      <c r="Q10386">
        <v>0.6690625</v>
      </c>
      <c r="R10386">
        <v>1</v>
      </c>
      <c r="S10386" t="s">
        <v>10154</v>
      </c>
      <c r="T10386" t="s">
        <v>3075</v>
      </c>
    </row>
    <row r="10387" spans="17:20">
      <c r="Q10387">
        <v>0.66907407407407404</v>
      </c>
      <c r="R10387">
        <v>1</v>
      </c>
      <c r="S10387" t="s">
        <v>359</v>
      </c>
      <c r="T10387" t="s">
        <v>3075</v>
      </c>
    </row>
    <row r="10388" spans="17:20">
      <c r="Q10388">
        <v>0.66912037037036998</v>
      </c>
      <c r="R10388">
        <v>1</v>
      </c>
      <c r="S10388" t="s">
        <v>4042</v>
      </c>
      <c r="T10388" t="s">
        <v>3075</v>
      </c>
    </row>
    <row r="10389" spans="17:20">
      <c r="Q10389">
        <v>0.66913194444444402</v>
      </c>
      <c r="R10389">
        <v>3</v>
      </c>
      <c r="S10389" t="s">
        <v>10155</v>
      </c>
      <c r="T10389" t="s">
        <v>3075</v>
      </c>
    </row>
    <row r="10390" spans="17:20">
      <c r="Q10390">
        <v>0.66915509259259298</v>
      </c>
      <c r="R10390">
        <v>1</v>
      </c>
      <c r="S10390" t="s">
        <v>10156</v>
      </c>
      <c r="T10390" t="s">
        <v>3070</v>
      </c>
    </row>
    <row r="10391" spans="17:20">
      <c r="Q10391">
        <v>0.66921296296296295</v>
      </c>
      <c r="R10391">
        <v>1</v>
      </c>
      <c r="S10391" t="s">
        <v>4572</v>
      </c>
      <c r="T10391" t="s">
        <v>3074</v>
      </c>
    </row>
    <row r="10392" spans="17:20">
      <c r="Q10392">
        <v>0.66924768518518496</v>
      </c>
      <c r="R10392">
        <v>4</v>
      </c>
      <c r="S10392" t="s">
        <v>10157</v>
      </c>
      <c r="T10392" t="s">
        <v>3075</v>
      </c>
    </row>
    <row r="10393" spans="17:20">
      <c r="Q10393">
        <v>0.66927083333333304</v>
      </c>
      <c r="R10393">
        <v>2</v>
      </c>
      <c r="S10393" t="s">
        <v>10158</v>
      </c>
      <c r="T10393" t="s">
        <v>3075</v>
      </c>
    </row>
    <row r="10394" spans="17:20">
      <c r="Q10394">
        <v>0.66928240740740697</v>
      </c>
      <c r="R10394">
        <v>1</v>
      </c>
      <c r="S10394" t="s">
        <v>10159</v>
      </c>
      <c r="T10394" t="s">
        <v>3075</v>
      </c>
    </row>
    <row r="10395" spans="17:20">
      <c r="Q10395">
        <v>0.66934027777777805</v>
      </c>
      <c r="R10395">
        <v>1</v>
      </c>
      <c r="S10395" t="s">
        <v>10160</v>
      </c>
      <c r="T10395" t="s">
        <v>3075</v>
      </c>
    </row>
    <row r="10396" spans="17:20">
      <c r="Q10396">
        <v>0.66936342592592601</v>
      </c>
      <c r="R10396">
        <v>2</v>
      </c>
      <c r="S10396" t="s">
        <v>10161</v>
      </c>
      <c r="T10396" t="s">
        <v>3075</v>
      </c>
    </row>
    <row r="10397" spans="17:20">
      <c r="Q10397">
        <v>0.66936342592592601</v>
      </c>
      <c r="R10397">
        <v>1</v>
      </c>
      <c r="S10397" t="s">
        <v>10162</v>
      </c>
      <c r="T10397" t="s">
        <v>3071</v>
      </c>
    </row>
    <row r="10398" spans="17:20">
      <c r="Q10398">
        <v>0.66938657407407398</v>
      </c>
      <c r="R10398">
        <v>1</v>
      </c>
      <c r="S10398" t="s">
        <v>10163</v>
      </c>
      <c r="T10398" t="s">
        <v>3082</v>
      </c>
    </row>
    <row r="10399" spans="17:20">
      <c r="Q10399">
        <v>0.66939814814814802</v>
      </c>
      <c r="R10399">
        <v>1</v>
      </c>
      <c r="S10399" t="s">
        <v>10164</v>
      </c>
      <c r="T10399" t="s">
        <v>3075</v>
      </c>
    </row>
    <row r="10400" spans="17:20">
      <c r="Q10400">
        <v>0.66939814814814802</v>
      </c>
      <c r="R10400">
        <v>1</v>
      </c>
      <c r="S10400" t="s">
        <v>3686</v>
      </c>
      <c r="T10400" t="s">
        <v>3073</v>
      </c>
    </row>
    <row r="10401" spans="17:20">
      <c r="Q10401">
        <v>0.669490740740741</v>
      </c>
      <c r="R10401">
        <v>1</v>
      </c>
      <c r="S10401" t="s">
        <v>10165</v>
      </c>
      <c r="T10401" t="s">
        <v>3075</v>
      </c>
    </row>
    <row r="10402" spans="17:20">
      <c r="Q10402">
        <v>0.66950231481481504</v>
      </c>
      <c r="R10402">
        <v>2</v>
      </c>
      <c r="S10402" t="s">
        <v>10166</v>
      </c>
      <c r="T10402" t="s">
        <v>3075</v>
      </c>
    </row>
    <row r="10403" spans="17:20">
      <c r="Q10403">
        <v>0.66957175925925905</v>
      </c>
      <c r="R10403">
        <v>2</v>
      </c>
      <c r="S10403" t="s">
        <v>10167</v>
      </c>
      <c r="T10403" t="s">
        <v>3071</v>
      </c>
    </row>
    <row r="10404" spans="17:20">
      <c r="Q10404">
        <v>0.66960648148148105</v>
      </c>
      <c r="R10404">
        <v>1</v>
      </c>
      <c r="S10404" t="s">
        <v>10168</v>
      </c>
      <c r="T10404" t="s">
        <v>3075</v>
      </c>
    </row>
    <row r="10405" spans="17:20">
      <c r="Q10405">
        <v>0.66960648148148105</v>
      </c>
      <c r="R10405">
        <v>1</v>
      </c>
      <c r="S10405" t="s">
        <v>10169</v>
      </c>
      <c r="T10405" t="s">
        <v>3129</v>
      </c>
    </row>
    <row r="10406" spans="17:20">
      <c r="Q10406">
        <v>0.66962962962963002</v>
      </c>
      <c r="R10406">
        <v>2</v>
      </c>
      <c r="S10406" t="s">
        <v>10170</v>
      </c>
      <c r="T10406" t="s">
        <v>3075</v>
      </c>
    </row>
    <row r="10407" spans="17:20">
      <c r="Q10407">
        <v>0.66969907407407403</v>
      </c>
      <c r="R10407">
        <v>1</v>
      </c>
      <c r="S10407" t="s">
        <v>10171</v>
      </c>
      <c r="T10407" t="s">
        <v>3071</v>
      </c>
    </row>
    <row r="10408" spans="17:20">
      <c r="Q10408">
        <v>0.66973379629629604</v>
      </c>
      <c r="R10408">
        <v>1</v>
      </c>
      <c r="S10408" t="s">
        <v>10172</v>
      </c>
      <c r="T10408" t="s">
        <v>3071</v>
      </c>
    </row>
    <row r="10409" spans="17:20">
      <c r="Q10409">
        <v>0.66976851851851804</v>
      </c>
      <c r="R10409">
        <v>2</v>
      </c>
      <c r="S10409" t="s">
        <v>10173</v>
      </c>
      <c r="T10409" t="s">
        <v>3072</v>
      </c>
    </row>
    <row r="10410" spans="17:20">
      <c r="Q10410">
        <v>0.66976851851851804</v>
      </c>
      <c r="R10410">
        <v>1</v>
      </c>
      <c r="S10410" t="s">
        <v>10174</v>
      </c>
      <c r="T10410" t="s">
        <v>3071</v>
      </c>
    </row>
    <row r="10411" spans="17:20">
      <c r="Q10411">
        <v>0.66979166666666701</v>
      </c>
      <c r="R10411">
        <v>2</v>
      </c>
      <c r="S10411" t="s">
        <v>10175</v>
      </c>
      <c r="T10411" t="s">
        <v>3072</v>
      </c>
    </row>
    <row r="10412" spans="17:20">
      <c r="Q10412">
        <v>0.66981481481481497</v>
      </c>
      <c r="R10412">
        <v>1</v>
      </c>
      <c r="S10412" t="s">
        <v>10176</v>
      </c>
      <c r="T10412" t="s">
        <v>3071</v>
      </c>
    </row>
    <row r="10413" spans="17:20">
      <c r="Q10413">
        <v>0.66986111111111102</v>
      </c>
      <c r="R10413">
        <v>1</v>
      </c>
      <c r="S10413" t="s">
        <v>10177</v>
      </c>
      <c r="T10413" t="s">
        <v>3075</v>
      </c>
    </row>
    <row r="10414" spans="17:20">
      <c r="Q10414">
        <v>0.66986111111111102</v>
      </c>
      <c r="R10414">
        <v>1</v>
      </c>
      <c r="S10414" t="s">
        <v>10178</v>
      </c>
      <c r="T10414" t="s">
        <v>3075</v>
      </c>
    </row>
    <row r="10415" spans="17:20">
      <c r="Q10415">
        <v>0.66988425925925899</v>
      </c>
      <c r="R10415">
        <v>1</v>
      </c>
      <c r="S10415" t="s">
        <v>2562</v>
      </c>
      <c r="T10415" t="s">
        <v>3070</v>
      </c>
    </row>
    <row r="10416" spans="17:20">
      <c r="Q10416">
        <v>0.66988425925925899</v>
      </c>
      <c r="R10416">
        <v>1</v>
      </c>
      <c r="S10416" t="s">
        <v>3502</v>
      </c>
      <c r="T10416" t="s">
        <v>3071</v>
      </c>
    </row>
    <row r="10417" spans="17:20">
      <c r="Q10417">
        <v>0.66990740740740695</v>
      </c>
      <c r="R10417">
        <v>1</v>
      </c>
      <c r="S10417" t="s">
        <v>4420</v>
      </c>
      <c r="T10417" t="s">
        <v>3129</v>
      </c>
    </row>
    <row r="10418" spans="17:20">
      <c r="Q10418">
        <v>0.66991898148148099</v>
      </c>
      <c r="R10418">
        <v>1</v>
      </c>
      <c r="S10418" t="s">
        <v>3628</v>
      </c>
      <c r="T10418" t="s">
        <v>3070</v>
      </c>
    </row>
    <row r="10419" spans="17:20">
      <c r="Q10419">
        <v>0.66993055555555603</v>
      </c>
      <c r="R10419">
        <v>2</v>
      </c>
      <c r="S10419" t="s">
        <v>10179</v>
      </c>
      <c r="T10419" t="s">
        <v>3129</v>
      </c>
    </row>
    <row r="10420" spans="17:20">
      <c r="Q10420">
        <v>0.66994212962962996</v>
      </c>
      <c r="R10420">
        <v>2</v>
      </c>
      <c r="S10420" t="s">
        <v>10180</v>
      </c>
      <c r="T10420" t="s">
        <v>3075</v>
      </c>
    </row>
    <row r="10421" spans="17:20">
      <c r="Q10421">
        <v>0.669953703703704</v>
      </c>
      <c r="R10421">
        <v>1</v>
      </c>
      <c r="S10421" t="s">
        <v>10181</v>
      </c>
      <c r="T10421" t="s">
        <v>3070</v>
      </c>
    </row>
    <row r="10422" spans="17:20">
      <c r="Q10422">
        <v>0.669953703703704</v>
      </c>
      <c r="R10422">
        <v>1</v>
      </c>
      <c r="S10422" t="s">
        <v>1016</v>
      </c>
      <c r="T10422" t="s">
        <v>3077</v>
      </c>
    </row>
    <row r="10423" spans="17:20">
      <c r="Q10423">
        <v>0.67001157407407397</v>
      </c>
      <c r="R10423">
        <v>1</v>
      </c>
      <c r="S10423" t="s">
        <v>3814</v>
      </c>
      <c r="T10423" t="s">
        <v>3074</v>
      </c>
    </row>
    <row r="10424" spans="17:20">
      <c r="Q10424">
        <v>0.67005787037037001</v>
      </c>
      <c r="R10424">
        <v>1</v>
      </c>
      <c r="S10424" t="s">
        <v>10182</v>
      </c>
      <c r="T10424" t="s">
        <v>3070</v>
      </c>
    </row>
    <row r="10425" spans="17:20">
      <c r="Q10425">
        <v>0.67008101851851898</v>
      </c>
      <c r="R10425">
        <v>1</v>
      </c>
      <c r="S10425" t="s">
        <v>1496</v>
      </c>
      <c r="T10425" t="s">
        <v>3077</v>
      </c>
    </row>
    <row r="10426" spans="17:20">
      <c r="Q10426">
        <v>0.67009259259259302</v>
      </c>
      <c r="R10426">
        <v>1</v>
      </c>
      <c r="S10426" t="s">
        <v>10183</v>
      </c>
      <c r="T10426" t="s">
        <v>3075</v>
      </c>
    </row>
    <row r="10427" spans="17:20">
      <c r="Q10427">
        <v>0.67016203703703703</v>
      </c>
      <c r="R10427">
        <v>1</v>
      </c>
      <c r="S10427" t="s">
        <v>10184</v>
      </c>
      <c r="T10427" t="s">
        <v>3075</v>
      </c>
    </row>
    <row r="10428" spans="17:20">
      <c r="Q10428">
        <v>0.67017361111111096</v>
      </c>
      <c r="R10428">
        <v>2</v>
      </c>
      <c r="S10428" t="s">
        <v>10185</v>
      </c>
      <c r="T10428" t="s">
        <v>3072</v>
      </c>
    </row>
    <row r="10429" spans="17:20">
      <c r="Q10429">
        <v>0.670185185185185</v>
      </c>
      <c r="R10429">
        <v>1</v>
      </c>
      <c r="S10429" t="s">
        <v>10186</v>
      </c>
      <c r="T10429" t="s">
        <v>3070</v>
      </c>
    </row>
    <row r="10430" spans="17:20">
      <c r="Q10430">
        <v>0.670185185185185</v>
      </c>
      <c r="R10430">
        <v>1</v>
      </c>
      <c r="S10430" t="s">
        <v>3953</v>
      </c>
      <c r="T10430" t="s">
        <v>3077</v>
      </c>
    </row>
    <row r="10431" spans="17:20">
      <c r="Q10431">
        <v>0.67019675925925903</v>
      </c>
      <c r="R10431">
        <v>1</v>
      </c>
      <c r="S10431" t="s">
        <v>363</v>
      </c>
      <c r="T10431" t="s">
        <v>3074</v>
      </c>
    </row>
    <row r="10432" spans="17:20">
      <c r="Q10432">
        <v>0.67020833333333296</v>
      </c>
      <c r="R10432">
        <v>2</v>
      </c>
      <c r="S10432" t="s">
        <v>10187</v>
      </c>
      <c r="T10432" t="s">
        <v>3084</v>
      </c>
    </row>
    <row r="10433" spans="17:20">
      <c r="Q10433">
        <v>0.67030092592592605</v>
      </c>
      <c r="R10433">
        <v>1</v>
      </c>
      <c r="S10433" t="s">
        <v>10188</v>
      </c>
      <c r="T10433" t="s">
        <v>3072</v>
      </c>
    </row>
    <row r="10434" spans="17:20">
      <c r="Q10434">
        <v>0.67032407407407402</v>
      </c>
      <c r="R10434">
        <v>1</v>
      </c>
      <c r="S10434" t="s">
        <v>10189</v>
      </c>
      <c r="T10434" t="s">
        <v>3075</v>
      </c>
    </row>
    <row r="10435" spans="17:20">
      <c r="Q10435">
        <v>0.67033564814814794</v>
      </c>
      <c r="R10435">
        <v>1</v>
      </c>
      <c r="S10435" t="s">
        <v>1856</v>
      </c>
      <c r="T10435" t="s">
        <v>3077</v>
      </c>
    </row>
    <row r="10436" spans="17:20">
      <c r="Q10436">
        <v>0.67034722222222198</v>
      </c>
      <c r="R10436">
        <v>2</v>
      </c>
      <c r="S10436" t="s">
        <v>4350</v>
      </c>
      <c r="T10436" t="s">
        <v>3129</v>
      </c>
    </row>
    <row r="10437" spans="17:20">
      <c r="Q10437">
        <v>0.67035879629629602</v>
      </c>
      <c r="R10437">
        <v>1</v>
      </c>
      <c r="S10437" t="s">
        <v>10190</v>
      </c>
      <c r="T10437" t="s">
        <v>3075</v>
      </c>
    </row>
    <row r="10438" spans="17:20">
      <c r="Q10438">
        <v>0.67035879629629602</v>
      </c>
      <c r="R10438">
        <v>1</v>
      </c>
      <c r="S10438" t="s">
        <v>10191</v>
      </c>
      <c r="T10438" t="s">
        <v>3075</v>
      </c>
    </row>
    <row r="10439" spans="17:20">
      <c r="Q10439">
        <v>0.67043981481481496</v>
      </c>
      <c r="R10439">
        <v>1</v>
      </c>
      <c r="S10439" t="s">
        <v>582</v>
      </c>
      <c r="T10439" t="s">
        <v>3129</v>
      </c>
    </row>
    <row r="10440" spans="17:20">
      <c r="Q10440">
        <v>0.670451388888889</v>
      </c>
      <c r="R10440">
        <v>2</v>
      </c>
      <c r="S10440" t="s">
        <v>10192</v>
      </c>
      <c r="T10440" t="s">
        <v>3075</v>
      </c>
    </row>
    <row r="10441" spans="17:20">
      <c r="Q10441">
        <v>0.67047453703703697</v>
      </c>
      <c r="R10441">
        <v>1</v>
      </c>
      <c r="S10441" t="s">
        <v>2562</v>
      </c>
      <c r="T10441" t="s">
        <v>3070</v>
      </c>
    </row>
    <row r="10442" spans="17:20">
      <c r="Q10442">
        <v>0.67047453703703697</v>
      </c>
      <c r="R10442">
        <v>1</v>
      </c>
      <c r="S10442" t="s">
        <v>9843</v>
      </c>
      <c r="T10442" t="s">
        <v>3077</v>
      </c>
    </row>
    <row r="10443" spans="17:20">
      <c r="Q10443">
        <v>0.67049768518518504</v>
      </c>
      <c r="R10443">
        <v>1</v>
      </c>
      <c r="S10443" t="s">
        <v>3682</v>
      </c>
      <c r="T10443" t="s">
        <v>3074</v>
      </c>
    </row>
    <row r="10444" spans="17:20">
      <c r="Q10444">
        <v>0.67050925925925897</v>
      </c>
      <c r="R10444">
        <v>1</v>
      </c>
      <c r="S10444" t="s">
        <v>10193</v>
      </c>
      <c r="T10444" t="s">
        <v>3072</v>
      </c>
    </row>
    <row r="10445" spans="17:20">
      <c r="Q10445">
        <v>0.67052083333333301</v>
      </c>
      <c r="R10445">
        <v>1</v>
      </c>
      <c r="S10445" t="s">
        <v>10194</v>
      </c>
      <c r="T10445" t="s">
        <v>3076</v>
      </c>
    </row>
    <row r="10446" spans="17:20">
      <c r="Q10446">
        <v>0.67053240740740705</v>
      </c>
      <c r="R10446">
        <v>1</v>
      </c>
      <c r="S10446" t="s">
        <v>10195</v>
      </c>
      <c r="T10446" t="s">
        <v>3074</v>
      </c>
    </row>
    <row r="10447" spans="17:20">
      <c r="Q10447">
        <v>0.67060185185185195</v>
      </c>
      <c r="R10447">
        <v>1</v>
      </c>
      <c r="S10447" t="s">
        <v>3952</v>
      </c>
      <c r="T10447" t="s">
        <v>3078</v>
      </c>
    </row>
    <row r="10448" spans="17:20">
      <c r="Q10448">
        <v>0.67060185185185195</v>
      </c>
      <c r="R10448">
        <v>1</v>
      </c>
      <c r="S10448" t="s">
        <v>4137</v>
      </c>
      <c r="T10448" t="s">
        <v>3127</v>
      </c>
    </row>
    <row r="10449" spans="17:20">
      <c r="Q10449">
        <v>0.67061342592592599</v>
      </c>
      <c r="R10449">
        <v>1</v>
      </c>
      <c r="S10449" t="s">
        <v>2581</v>
      </c>
      <c r="T10449" t="s">
        <v>3077</v>
      </c>
    </row>
    <row r="10450" spans="17:20">
      <c r="Q10450">
        <v>0.67061342592592599</v>
      </c>
      <c r="R10450">
        <v>1</v>
      </c>
      <c r="S10450" t="s">
        <v>3590</v>
      </c>
      <c r="T10450" t="s">
        <v>3074</v>
      </c>
    </row>
    <row r="10451" spans="17:20">
      <c r="Q10451">
        <v>0.67069444444444404</v>
      </c>
      <c r="R10451">
        <v>1</v>
      </c>
      <c r="S10451" t="s">
        <v>10196</v>
      </c>
      <c r="T10451" t="s">
        <v>3075</v>
      </c>
    </row>
    <row r="10452" spans="17:20">
      <c r="Q10452">
        <v>0.670717592592593</v>
      </c>
      <c r="R10452">
        <v>1</v>
      </c>
      <c r="S10452" t="s">
        <v>3949</v>
      </c>
      <c r="T10452" t="s">
        <v>3074</v>
      </c>
    </row>
    <row r="10453" spans="17:20">
      <c r="Q10453">
        <v>0.67074074074074097</v>
      </c>
      <c r="R10453">
        <v>1</v>
      </c>
      <c r="S10453" t="s">
        <v>10197</v>
      </c>
      <c r="T10453" t="s">
        <v>3129</v>
      </c>
    </row>
    <row r="10454" spans="17:20">
      <c r="Q10454">
        <v>0.67074074074074097</v>
      </c>
      <c r="R10454">
        <v>1</v>
      </c>
      <c r="S10454" t="s">
        <v>10198</v>
      </c>
      <c r="T10454" t="s">
        <v>3070</v>
      </c>
    </row>
    <row r="10455" spans="17:20">
      <c r="Q10455">
        <v>0.67078703703703701</v>
      </c>
      <c r="R10455">
        <v>1</v>
      </c>
      <c r="S10455" t="s">
        <v>675</v>
      </c>
      <c r="T10455" t="s">
        <v>3086</v>
      </c>
    </row>
    <row r="10456" spans="17:20">
      <c r="Q10456">
        <v>0.67081018518518498</v>
      </c>
      <c r="R10456">
        <v>1</v>
      </c>
      <c r="S10456" t="s">
        <v>3323</v>
      </c>
      <c r="T10456" t="s">
        <v>3075</v>
      </c>
    </row>
    <row r="10457" spans="17:20">
      <c r="Q10457">
        <v>0.67083333333333295</v>
      </c>
      <c r="R10457">
        <v>1</v>
      </c>
      <c r="S10457" t="s">
        <v>10199</v>
      </c>
      <c r="T10457" t="s">
        <v>3075</v>
      </c>
    </row>
    <row r="10458" spans="17:20">
      <c r="Q10458">
        <v>0.67085648148148103</v>
      </c>
      <c r="R10458">
        <v>1</v>
      </c>
      <c r="S10458" t="s">
        <v>3547</v>
      </c>
      <c r="T10458" t="s">
        <v>3074</v>
      </c>
    </row>
    <row r="10459" spans="17:20">
      <c r="Q10459">
        <v>0.67085648148148103</v>
      </c>
      <c r="R10459">
        <v>1</v>
      </c>
      <c r="S10459" t="s">
        <v>10200</v>
      </c>
      <c r="T10459" t="s">
        <v>3075</v>
      </c>
    </row>
    <row r="10460" spans="17:20">
      <c r="Q10460">
        <v>0.67086805555555595</v>
      </c>
      <c r="R10460">
        <v>1</v>
      </c>
      <c r="S10460" t="s">
        <v>4351</v>
      </c>
      <c r="T10460" t="s">
        <v>3073</v>
      </c>
    </row>
    <row r="10461" spans="17:20">
      <c r="Q10461">
        <v>0.67087962962962999</v>
      </c>
      <c r="R10461">
        <v>1</v>
      </c>
      <c r="S10461" t="s">
        <v>10201</v>
      </c>
      <c r="T10461" t="s">
        <v>3075</v>
      </c>
    </row>
    <row r="10462" spans="17:20">
      <c r="Q10462">
        <v>0.67089120370370403</v>
      </c>
      <c r="R10462">
        <v>1</v>
      </c>
      <c r="S10462" t="s">
        <v>10202</v>
      </c>
      <c r="T10462" t="s">
        <v>3075</v>
      </c>
    </row>
    <row r="10463" spans="17:20">
      <c r="Q10463">
        <v>0.67092592592592604</v>
      </c>
      <c r="R10463">
        <v>2</v>
      </c>
      <c r="S10463" t="s">
        <v>3524</v>
      </c>
      <c r="T10463" t="s">
        <v>3075</v>
      </c>
    </row>
    <row r="10464" spans="17:20">
      <c r="Q10464">
        <v>0.670949074074074</v>
      </c>
      <c r="R10464">
        <v>1</v>
      </c>
      <c r="S10464" t="s">
        <v>4315</v>
      </c>
      <c r="T10464" t="s">
        <v>3071</v>
      </c>
    </row>
    <row r="10465" spans="17:20">
      <c r="Q10465">
        <v>0.67096064814814804</v>
      </c>
      <c r="R10465">
        <v>2</v>
      </c>
      <c r="S10465" t="s">
        <v>10203</v>
      </c>
      <c r="T10465" t="s">
        <v>3070</v>
      </c>
    </row>
    <row r="10466" spans="17:20">
      <c r="Q10466">
        <v>0.67097222222222197</v>
      </c>
      <c r="R10466">
        <v>1</v>
      </c>
      <c r="S10466" t="s">
        <v>10204</v>
      </c>
      <c r="T10466" t="s">
        <v>3072</v>
      </c>
    </row>
    <row r="10467" spans="17:20">
      <c r="Q10467">
        <v>0.67100694444444398</v>
      </c>
      <c r="R10467">
        <v>1</v>
      </c>
      <c r="S10467" t="s">
        <v>10205</v>
      </c>
      <c r="T10467" t="s">
        <v>3075</v>
      </c>
    </row>
    <row r="10468" spans="17:20">
      <c r="Q10468">
        <v>0.67100694444444398</v>
      </c>
      <c r="R10468">
        <v>1</v>
      </c>
      <c r="S10468" t="s">
        <v>3272</v>
      </c>
      <c r="T10468" t="s">
        <v>3075</v>
      </c>
    </row>
    <row r="10469" spans="17:20">
      <c r="Q10469">
        <v>0.67101851851851901</v>
      </c>
      <c r="R10469">
        <v>1</v>
      </c>
      <c r="S10469" t="s">
        <v>10206</v>
      </c>
      <c r="T10469" t="s">
        <v>3088</v>
      </c>
    </row>
    <row r="10470" spans="17:20">
      <c r="Q10470">
        <v>0.67101851851851901</v>
      </c>
      <c r="R10470">
        <v>2</v>
      </c>
      <c r="S10470" t="s">
        <v>10207</v>
      </c>
      <c r="T10470" t="s">
        <v>3075</v>
      </c>
    </row>
    <row r="10471" spans="17:20">
      <c r="Q10471">
        <v>0.67105324074074102</v>
      </c>
      <c r="R10471">
        <v>2</v>
      </c>
      <c r="S10471" t="s">
        <v>10208</v>
      </c>
      <c r="T10471" t="s">
        <v>3075</v>
      </c>
    </row>
    <row r="10472" spans="17:20">
      <c r="Q10472">
        <v>0.67107638888888899</v>
      </c>
      <c r="R10472">
        <v>1</v>
      </c>
      <c r="S10472" t="s">
        <v>10209</v>
      </c>
      <c r="T10472" t="s">
        <v>3075</v>
      </c>
    </row>
    <row r="10473" spans="17:20">
      <c r="Q10473">
        <v>0.67108796296296302</v>
      </c>
      <c r="R10473">
        <v>1</v>
      </c>
      <c r="S10473" t="s">
        <v>10210</v>
      </c>
      <c r="T10473" t="s">
        <v>3070</v>
      </c>
    </row>
    <row r="10474" spans="17:20">
      <c r="Q10474">
        <v>0.67112268518518503</v>
      </c>
      <c r="R10474">
        <v>1</v>
      </c>
      <c r="S10474" t="s">
        <v>10211</v>
      </c>
      <c r="T10474" t="s">
        <v>3075</v>
      </c>
    </row>
    <row r="10475" spans="17:20">
      <c r="Q10475">
        <v>0.671145833333333</v>
      </c>
      <c r="R10475">
        <v>1</v>
      </c>
      <c r="S10475" t="s">
        <v>10212</v>
      </c>
      <c r="T10475" t="s">
        <v>3075</v>
      </c>
    </row>
    <row r="10476" spans="17:20">
      <c r="Q10476">
        <v>0.671145833333333</v>
      </c>
      <c r="R10476">
        <v>1</v>
      </c>
      <c r="S10476" t="s">
        <v>3516</v>
      </c>
      <c r="T10476" t="s">
        <v>3075</v>
      </c>
    </row>
    <row r="10477" spans="17:20">
      <c r="Q10477">
        <v>0.67115740740740704</v>
      </c>
      <c r="R10477">
        <v>1</v>
      </c>
      <c r="S10477" t="s">
        <v>10213</v>
      </c>
      <c r="T10477" t="s">
        <v>3075</v>
      </c>
    </row>
    <row r="10478" spans="17:20">
      <c r="Q10478">
        <v>0.67116898148148196</v>
      </c>
      <c r="R10478">
        <v>2</v>
      </c>
      <c r="S10478" t="s">
        <v>10214</v>
      </c>
      <c r="T10478" t="s">
        <v>3075</v>
      </c>
    </row>
    <row r="10479" spans="17:20">
      <c r="Q10479">
        <v>0.67116898148148196</v>
      </c>
      <c r="R10479">
        <v>1</v>
      </c>
      <c r="S10479" t="s">
        <v>588</v>
      </c>
      <c r="T10479" t="s">
        <v>3127</v>
      </c>
    </row>
    <row r="10480" spans="17:20">
      <c r="Q10480">
        <v>0.671180555555556</v>
      </c>
      <c r="R10480">
        <v>1</v>
      </c>
      <c r="S10480" t="s">
        <v>10215</v>
      </c>
      <c r="T10480" t="s">
        <v>3070</v>
      </c>
    </row>
    <row r="10481" spans="17:20">
      <c r="Q10481">
        <v>0.67119212962963004</v>
      </c>
      <c r="R10481">
        <v>2</v>
      </c>
      <c r="S10481" t="s">
        <v>10216</v>
      </c>
      <c r="T10481" t="s">
        <v>3075</v>
      </c>
    </row>
    <row r="10482" spans="17:20">
      <c r="Q10482">
        <v>0.67120370370370397</v>
      </c>
      <c r="R10482">
        <v>1</v>
      </c>
      <c r="S10482" t="s">
        <v>10217</v>
      </c>
      <c r="T10482" t="s">
        <v>3075</v>
      </c>
    </row>
    <row r="10483" spans="17:20">
      <c r="Q10483">
        <v>0.67121527777777801</v>
      </c>
      <c r="R10483">
        <v>1</v>
      </c>
      <c r="S10483" t="s">
        <v>4676</v>
      </c>
      <c r="T10483" t="s">
        <v>3077</v>
      </c>
    </row>
    <row r="10484" spans="17:20">
      <c r="Q10484">
        <v>0.67123842592592597</v>
      </c>
      <c r="R10484">
        <v>1</v>
      </c>
      <c r="S10484" t="s">
        <v>4205</v>
      </c>
      <c r="T10484" t="s">
        <v>3075</v>
      </c>
    </row>
    <row r="10485" spans="17:20">
      <c r="Q10485">
        <v>0.67125000000000001</v>
      </c>
      <c r="R10485">
        <v>1</v>
      </c>
      <c r="S10485" t="s">
        <v>10218</v>
      </c>
      <c r="T10485" t="s">
        <v>3075</v>
      </c>
    </row>
    <row r="10486" spans="17:20">
      <c r="Q10486">
        <v>0.67126157407407405</v>
      </c>
      <c r="R10486">
        <v>2</v>
      </c>
      <c r="S10486" t="s">
        <v>10219</v>
      </c>
      <c r="T10486" t="s">
        <v>3075</v>
      </c>
    </row>
    <row r="10487" spans="17:20">
      <c r="Q10487">
        <v>0.67128472222222202</v>
      </c>
      <c r="R10487">
        <v>1</v>
      </c>
      <c r="S10487" t="s">
        <v>10220</v>
      </c>
      <c r="T10487" t="s">
        <v>3075</v>
      </c>
    </row>
    <row r="10488" spans="17:20">
      <c r="Q10488">
        <v>0.67130787037036999</v>
      </c>
      <c r="R10488">
        <v>1</v>
      </c>
      <c r="S10488" t="s">
        <v>3328</v>
      </c>
      <c r="T10488" t="s">
        <v>3075</v>
      </c>
    </row>
    <row r="10489" spans="17:20">
      <c r="Q10489">
        <v>0.67131944444444402</v>
      </c>
      <c r="R10489">
        <v>1</v>
      </c>
      <c r="S10489" t="s">
        <v>10221</v>
      </c>
      <c r="T10489" t="s">
        <v>3086</v>
      </c>
    </row>
    <row r="10490" spans="17:20">
      <c r="Q10490">
        <v>0.67133101851851895</v>
      </c>
      <c r="R10490">
        <v>2</v>
      </c>
      <c r="S10490" t="s">
        <v>10222</v>
      </c>
      <c r="T10490" t="s">
        <v>3075</v>
      </c>
    </row>
    <row r="10491" spans="17:20">
      <c r="Q10491">
        <v>0.67134259259259299</v>
      </c>
      <c r="R10491">
        <v>1</v>
      </c>
      <c r="S10491" t="s">
        <v>10223</v>
      </c>
      <c r="T10491" t="s">
        <v>3075</v>
      </c>
    </row>
    <row r="10492" spans="17:20">
      <c r="Q10492">
        <v>0.67136574074074096</v>
      </c>
      <c r="R10492">
        <v>1</v>
      </c>
      <c r="S10492" t="s">
        <v>3304</v>
      </c>
      <c r="T10492" t="s">
        <v>3129</v>
      </c>
    </row>
    <row r="10493" spans="17:20">
      <c r="Q10493">
        <v>0.67138888888888903</v>
      </c>
      <c r="R10493">
        <v>1</v>
      </c>
      <c r="S10493" t="s">
        <v>418</v>
      </c>
      <c r="T10493" t="s">
        <v>3075</v>
      </c>
    </row>
    <row r="10494" spans="17:20">
      <c r="Q10494">
        <v>0.67140046296296296</v>
      </c>
      <c r="R10494">
        <v>1</v>
      </c>
      <c r="S10494" t="s">
        <v>10224</v>
      </c>
      <c r="T10494" t="s">
        <v>3070</v>
      </c>
    </row>
    <row r="10495" spans="17:20">
      <c r="Q10495">
        <v>0.67140046296296296</v>
      </c>
      <c r="R10495">
        <v>1</v>
      </c>
      <c r="S10495" t="s">
        <v>10176</v>
      </c>
      <c r="T10495" t="s">
        <v>3077</v>
      </c>
    </row>
    <row r="10496" spans="17:20">
      <c r="Q10496">
        <v>0.671412037037037</v>
      </c>
      <c r="R10496">
        <v>1</v>
      </c>
      <c r="S10496" t="s">
        <v>10225</v>
      </c>
      <c r="T10496" t="s">
        <v>3129</v>
      </c>
    </row>
    <row r="10497" spans="17:20">
      <c r="Q10497">
        <v>0.671412037037037</v>
      </c>
      <c r="R10497">
        <v>2</v>
      </c>
      <c r="S10497" t="s">
        <v>1279</v>
      </c>
      <c r="T10497" t="s">
        <v>3075</v>
      </c>
    </row>
    <row r="10498" spans="17:20">
      <c r="Q10498">
        <v>0.67143518518518497</v>
      </c>
      <c r="R10498">
        <v>1</v>
      </c>
      <c r="S10498" t="s">
        <v>10226</v>
      </c>
      <c r="T10498" t="s">
        <v>3129</v>
      </c>
    </row>
    <row r="10499" spans="17:20">
      <c r="Q10499">
        <v>0.67145833333333305</v>
      </c>
      <c r="R10499">
        <v>1</v>
      </c>
      <c r="S10499" t="s">
        <v>1517</v>
      </c>
      <c r="T10499" t="s">
        <v>3077</v>
      </c>
    </row>
    <row r="10500" spans="17:20">
      <c r="Q10500">
        <v>0.67149305555555605</v>
      </c>
      <c r="R10500">
        <v>1</v>
      </c>
      <c r="S10500" t="s">
        <v>10227</v>
      </c>
      <c r="T10500" t="s">
        <v>3075</v>
      </c>
    </row>
    <row r="10501" spans="17:20">
      <c r="Q10501">
        <v>0.67149305555555605</v>
      </c>
      <c r="R10501">
        <v>1</v>
      </c>
      <c r="S10501" t="s">
        <v>10228</v>
      </c>
      <c r="T10501" t="s">
        <v>3070</v>
      </c>
    </row>
    <row r="10502" spans="17:20">
      <c r="Q10502">
        <v>0.67150462962962998</v>
      </c>
      <c r="R10502">
        <v>1</v>
      </c>
      <c r="S10502" t="s">
        <v>10229</v>
      </c>
      <c r="T10502" t="s">
        <v>3071</v>
      </c>
    </row>
    <row r="10503" spans="17:20">
      <c r="Q10503">
        <v>0.67151620370370402</v>
      </c>
      <c r="R10503">
        <v>2</v>
      </c>
      <c r="S10503" t="s">
        <v>10230</v>
      </c>
      <c r="T10503" t="s">
        <v>3075</v>
      </c>
    </row>
    <row r="10504" spans="17:20">
      <c r="Q10504">
        <v>0.67152777777777795</v>
      </c>
      <c r="R10504">
        <v>1</v>
      </c>
      <c r="S10504" t="s">
        <v>10231</v>
      </c>
      <c r="T10504" t="s">
        <v>3075</v>
      </c>
    </row>
    <row r="10505" spans="17:20">
      <c r="Q10505">
        <v>0.67152777777777795</v>
      </c>
      <c r="R10505">
        <v>1</v>
      </c>
      <c r="S10505" t="s">
        <v>3983</v>
      </c>
      <c r="T10505" t="s">
        <v>3071</v>
      </c>
    </row>
    <row r="10506" spans="17:20">
      <c r="Q10506">
        <v>0.67153935185185198</v>
      </c>
      <c r="R10506">
        <v>1</v>
      </c>
      <c r="S10506" t="s">
        <v>10232</v>
      </c>
      <c r="T10506" t="s">
        <v>3075</v>
      </c>
    </row>
    <row r="10507" spans="17:20">
      <c r="Q10507">
        <v>0.67156249999999995</v>
      </c>
      <c r="R10507">
        <v>2</v>
      </c>
      <c r="S10507" t="s">
        <v>10233</v>
      </c>
      <c r="T10507" t="s">
        <v>3075</v>
      </c>
    </row>
    <row r="10508" spans="17:20">
      <c r="Q10508">
        <v>0.67156249999999995</v>
      </c>
      <c r="R10508">
        <v>1</v>
      </c>
      <c r="S10508" t="s">
        <v>9630</v>
      </c>
      <c r="T10508" t="s">
        <v>3129</v>
      </c>
    </row>
    <row r="10509" spans="17:20">
      <c r="Q10509">
        <v>0.67156249999999995</v>
      </c>
      <c r="R10509">
        <v>2</v>
      </c>
      <c r="S10509" t="s">
        <v>4663</v>
      </c>
      <c r="T10509" t="s">
        <v>3071</v>
      </c>
    </row>
    <row r="10510" spans="17:20">
      <c r="Q10510">
        <v>0.67157407407407399</v>
      </c>
      <c r="R10510">
        <v>1</v>
      </c>
      <c r="S10510" t="s">
        <v>1254</v>
      </c>
      <c r="T10510" t="s">
        <v>3072</v>
      </c>
    </row>
    <row r="10511" spans="17:20">
      <c r="Q10511">
        <v>0.67157407407407399</v>
      </c>
      <c r="R10511">
        <v>1</v>
      </c>
      <c r="S10511" t="s">
        <v>4124</v>
      </c>
      <c r="T10511" t="s">
        <v>3075</v>
      </c>
    </row>
    <row r="10512" spans="17:20">
      <c r="Q10512">
        <v>0.67158564814814803</v>
      </c>
      <c r="R10512">
        <v>1</v>
      </c>
      <c r="S10512" t="s">
        <v>4152</v>
      </c>
      <c r="T10512" t="s">
        <v>3075</v>
      </c>
    </row>
    <row r="10513" spans="17:20">
      <c r="Q10513">
        <v>0.671608796296296</v>
      </c>
      <c r="R10513">
        <v>2</v>
      </c>
      <c r="S10513" t="s">
        <v>10234</v>
      </c>
      <c r="T10513" t="s">
        <v>3070</v>
      </c>
    </row>
    <row r="10514" spans="17:20">
      <c r="Q10514">
        <v>0.671608796296296</v>
      </c>
      <c r="R10514">
        <v>1</v>
      </c>
      <c r="S10514" t="s">
        <v>10235</v>
      </c>
      <c r="T10514" t="s">
        <v>3075</v>
      </c>
    </row>
    <row r="10515" spans="17:20">
      <c r="Q10515">
        <v>0.671608796296296</v>
      </c>
      <c r="R10515">
        <v>1</v>
      </c>
      <c r="S10515" t="s">
        <v>3357</v>
      </c>
      <c r="T10515" t="s">
        <v>3070</v>
      </c>
    </row>
    <row r="10516" spans="17:20">
      <c r="Q10516">
        <v>0.67162037037037003</v>
      </c>
      <c r="R10516">
        <v>1</v>
      </c>
      <c r="S10516" t="s">
        <v>10236</v>
      </c>
      <c r="T10516" t="s">
        <v>3072</v>
      </c>
    </row>
    <row r="10517" spans="17:20">
      <c r="Q10517">
        <v>0.67163194444444396</v>
      </c>
      <c r="R10517">
        <v>1</v>
      </c>
      <c r="S10517" t="s">
        <v>10237</v>
      </c>
      <c r="T10517" t="s">
        <v>3075</v>
      </c>
    </row>
    <row r="10518" spans="17:20">
      <c r="Q10518">
        <v>0.671643518518519</v>
      </c>
      <c r="R10518">
        <v>1</v>
      </c>
      <c r="S10518" t="s">
        <v>3570</v>
      </c>
      <c r="T10518" t="s">
        <v>3071</v>
      </c>
    </row>
    <row r="10519" spans="17:20">
      <c r="Q10519">
        <v>0.67170138888888897</v>
      </c>
      <c r="R10519">
        <v>1</v>
      </c>
      <c r="S10519" t="s">
        <v>3631</v>
      </c>
      <c r="T10519" t="s">
        <v>3071</v>
      </c>
    </row>
    <row r="10520" spans="17:20">
      <c r="Q10520">
        <v>0.67171296296296301</v>
      </c>
      <c r="R10520">
        <v>1</v>
      </c>
      <c r="S10520" t="s">
        <v>3362</v>
      </c>
      <c r="T10520" t="s">
        <v>3075</v>
      </c>
    </row>
    <row r="10521" spans="17:20">
      <c r="Q10521">
        <v>0.67172453703703705</v>
      </c>
      <c r="R10521">
        <v>1</v>
      </c>
      <c r="S10521" t="s">
        <v>10238</v>
      </c>
      <c r="T10521" t="s">
        <v>3070</v>
      </c>
    </row>
    <row r="10522" spans="17:20">
      <c r="Q10522">
        <v>0.67173611111111098</v>
      </c>
      <c r="R10522">
        <v>1</v>
      </c>
      <c r="S10522" t="s">
        <v>10239</v>
      </c>
      <c r="T10522" t="s">
        <v>3075</v>
      </c>
    </row>
    <row r="10523" spans="17:20">
      <c r="Q10523">
        <v>0.67175925925925895</v>
      </c>
      <c r="R10523">
        <v>1</v>
      </c>
      <c r="S10523" t="s">
        <v>10240</v>
      </c>
      <c r="T10523" t="s">
        <v>3075</v>
      </c>
    </row>
    <row r="10524" spans="17:20">
      <c r="Q10524">
        <v>0.67177083333333298</v>
      </c>
      <c r="R10524">
        <v>1</v>
      </c>
      <c r="S10524" t="s">
        <v>10241</v>
      </c>
      <c r="T10524" t="s">
        <v>3075</v>
      </c>
    </row>
    <row r="10525" spans="17:20">
      <c r="Q10525">
        <v>0.67179398148148195</v>
      </c>
      <c r="R10525">
        <v>2</v>
      </c>
      <c r="S10525" t="s">
        <v>412</v>
      </c>
      <c r="T10525" t="s">
        <v>3075</v>
      </c>
    </row>
    <row r="10526" spans="17:20">
      <c r="Q10526">
        <v>0.67181712962963003</v>
      </c>
      <c r="R10526">
        <v>2</v>
      </c>
      <c r="S10526" t="s">
        <v>10242</v>
      </c>
      <c r="T10526" t="s">
        <v>3070</v>
      </c>
    </row>
    <row r="10527" spans="17:20">
      <c r="Q10527">
        <v>0.67189814814814797</v>
      </c>
      <c r="R10527">
        <v>1</v>
      </c>
      <c r="S10527" t="s">
        <v>10243</v>
      </c>
      <c r="T10527" t="s">
        <v>3075</v>
      </c>
    </row>
    <row r="10528" spans="17:20">
      <c r="Q10528">
        <v>0.67192129629629604</v>
      </c>
      <c r="R10528">
        <v>1</v>
      </c>
      <c r="S10528" t="s">
        <v>10244</v>
      </c>
      <c r="T10528" t="s">
        <v>3075</v>
      </c>
    </row>
    <row r="10529" spans="17:20">
      <c r="Q10529">
        <v>0.67195601851851805</v>
      </c>
      <c r="R10529">
        <v>1</v>
      </c>
      <c r="S10529" t="s">
        <v>10245</v>
      </c>
      <c r="T10529" t="s">
        <v>3075</v>
      </c>
    </row>
    <row r="10530" spans="17:20">
      <c r="Q10530">
        <v>0.67201388888888902</v>
      </c>
      <c r="R10530">
        <v>2</v>
      </c>
      <c r="S10530" t="s">
        <v>10246</v>
      </c>
      <c r="T10530" t="s">
        <v>3070</v>
      </c>
    </row>
    <row r="10531" spans="17:20">
      <c r="Q10531">
        <v>0.67204861111111103</v>
      </c>
      <c r="R10531">
        <v>1</v>
      </c>
      <c r="S10531" t="s">
        <v>10247</v>
      </c>
      <c r="T10531" t="s">
        <v>10248</v>
      </c>
    </row>
    <row r="10532" spans="17:20">
      <c r="Q10532">
        <v>0.67206018518518496</v>
      </c>
      <c r="R10532">
        <v>1</v>
      </c>
      <c r="S10532" t="s">
        <v>10249</v>
      </c>
      <c r="T10532" t="s">
        <v>3071</v>
      </c>
    </row>
    <row r="10533" spans="17:20">
      <c r="Q10533">
        <v>0.67216435185185197</v>
      </c>
      <c r="R10533">
        <v>1</v>
      </c>
      <c r="S10533" t="s">
        <v>4187</v>
      </c>
      <c r="T10533" t="s">
        <v>3071</v>
      </c>
    </row>
    <row r="10534" spans="17:20">
      <c r="Q10534">
        <v>0.67228009259259303</v>
      </c>
      <c r="R10534">
        <v>3</v>
      </c>
      <c r="S10534" t="s">
        <v>10250</v>
      </c>
      <c r="T10534" t="s">
        <v>3071</v>
      </c>
    </row>
    <row r="10535" spans="17:20">
      <c r="Q10535">
        <v>0.67230324074074099</v>
      </c>
      <c r="R10535">
        <v>1</v>
      </c>
      <c r="S10535" t="s">
        <v>2805</v>
      </c>
      <c r="T10535" t="s">
        <v>3129</v>
      </c>
    </row>
    <row r="10536" spans="17:20">
      <c r="Q10536">
        <v>0.67231481481481503</v>
      </c>
      <c r="R10536">
        <v>1</v>
      </c>
      <c r="S10536" t="s">
        <v>10251</v>
      </c>
      <c r="T10536" t="s">
        <v>3072</v>
      </c>
    </row>
    <row r="10537" spans="17:20">
      <c r="Q10537">
        <v>0.672337962962963</v>
      </c>
      <c r="R10537">
        <v>4</v>
      </c>
      <c r="S10537" t="s">
        <v>10252</v>
      </c>
      <c r="T10537" t="s">
        <v>3070</v>
      </c>
    </row>
    <row r="10538" spans="17:20">
      <c r="Q10538">
        <v>0.67241898148148105</v>
      </c>
      <c r="R10538">
        <v>1</v>
      </c>
      <c r="S10538" t="s">
        <v>10253</v>
      </c>
      <c r="T10538" t="s">
        <v>3072</v>
      </c>
    </row>
    <row r="10539" spans="17:20">
      <c r="Q10539">
        <v>0.67247685185185202</v>
      </c>
      <c r="R10539">
        <v>1</v>
      </c>
      <c r="S10539" t="s">
        <v>2562</v>
      </c>
      <c r="T10539" t="s">
        <v>3070</v>
      </c>
    </row>
    <row r="10540" spans="17:20">
      <c r="Q10540">
        <v>0.67251157407407403</v>
      </c>
      <c r="R10540">
        <v>1</v>
      </c>
      <c r="S10540" t="s">
        <v>2562</v>
      </c>
      <c r="T10540" t="s">
        <v>3070</v>
      </c>
    </row>
    <row r="10541" spans="17:20">
      <c r="Q10541">
        <v>0.67265046296296305</v>
      </c>
      <c r="R10541">
        <v>3</v>
      </c>
      <c r="S10541" t="s">
        <v>10254</v>
      </c>
      <c r="T10541" t="s">
        <v>3084</v>
      </c>
    </row>
    <row r="10542" spans="17:20">
      <c r="Q10542">
        <v>0.67266203703703698</v>
      </c>
      <c r="R10542">
        <v>1</v>
      </c>
      <c r="S10542" t="s">
        <v>2109</v>
      </c>
      <c r="T10542" t="s">
        <v>3072</v>
      </c>
    </row>
    <row r="10543" spans="17:20">
      <c r="Q10543">
        <v>0.67271990740740695</v>
      </c>
      <c r="R10543">
        <v>1</v>
      </c>
      <c r="S10543" t="s">
        <v>10255</v>
      </c>
      <c r="T10543" t="s">
        <v>3071</v>
      </c>
    </row>
    <row r="10544" spans="17:20">
      <c r="Q10544">
        <v>0.67277777777777803</v>
      </c>
      <c r="R10544">
        <v>1</v>
      </c>
      <c r="S10544" t="s">
        <v>10256</v>
      </c>
      <c r="T10544" t="s">
        <v>3070</v>
      </c>
    </row>
    <row r="10545" spans="17:20">
      <c r="Q10545">
        <v>0.67281250000000004</v>
      </c>
      <c r="R10545">
        <v>2</v>
      </c>
      <c r="S10545" t="s">
        <v>2562</v>
      </c>
      <c r="T10545" t="s">
        <v>3129</v>
      </c>
    </row>
    <row r="10546" spans="17:20">
      <c r="Q10546">
        <v>0.67284722222222204</v>
      </c>
      <c r="R10546">
        <v>1</v>
      </c>
      <c r="S10546" t="s">
        <v>653</v>
      </c>
      <c r="T10546" t="s">
        <v>3129</v>
      </c>
    </row>
    <row r="10547" spans="17:20">
      <c r="Q10547">
        <v>0.67291666666666705</v>
      </c>
      <c r="R10547">
        <v>1</v>
      </c>
      <c r="S10547" t="s">
        <v>10257</v>
      </c>
      <c r="T10547" t="s">
        <v>3075</v>
      </c>
    </row>
    <row r="10548" spans="17:20">
      <c r="Q10548">
        <v>0.67306712962963</v>
      </c>
      <c r="R10548">
        <v>1</v>
      </c>
      <c r="S10548" t="s">
        <v>4554</v>
      </c>
      <c r="T10548" t="s">
        <v>3072</v>
      </c>
    </row>
    <row r="10549" spans="17:20">
      <c r="Q10549">
        <v>0.67310185185185201</v>
      </c>
      <c r="R10549">
        <v>1</v>
      </c>
      <c r="S10549" t="s">
        <v>10258</v>
      </c>
      <c r="T10549" t="s">
        <v>3072</v>
      </c>
    </row>
    <row r="10550" spans="17:20">
      <c r="Q10550">
        <v>0.67314814814814805</v>
      </c>
      <c r="R10550">
        <v>1</v>
      </c>
      <c r="S10550" t="s">
        <v>2442</v>
      </c>
      <c r="T10550" t="s">
        <v>3073</v>
      </c>
    </row>
    <row r="10551" spans="17:20">
      <c r="Q10551">
        <v>0.67320601851851802</v>
      </c>
      <c r="R10551">
        <v>1</v>
      </c>
      <c r="S10551" t="s">
        <v>10259</v>
      </c>
      <c r="T10551" t="s">
        <v>3070</v>
      </c>
    </row>
    <row r="10552" spans="17:20">
      <c r="Q10552">
        <v>0.67325231481481496</v>
      </c>
      <c r="R10552">
        <v>1</v>
      </c>
      <c r="S10552" t="s">
        <v>10260</v>
      </c>
      <c r="T10552" t="s">
        <v>3070</v>
      </c>
    </row>
    <row r="10553" spans="17:20">
      <c r="Q10553">
        <v>0.67327546296296303</v>
      </c>
      <c r="R10553">
        <v>1</v>
      </c>
      <c r="S10553" t="s">
        <v>317</v>
      </c>
      <c r="T10553" t="s">
        <v>3129</v>
      </c>
    </row>
    <row r="10554" spans="17:20">
      <c r="Q10554">
        <v>0.67332175925925897</v>
      </c>
      <c r="R10554">
        <v>2</v>
      </c>
      <c r="S10554" t="s">
        <v>3475</v>
      </c>
      <c r="T10554" t="s">
        <v>3071</v>
      </c>
    </row>
    <row r="10555" spans="17:20">
      <c r="Q10555">
        <v>0.67337962962963005</v>
      </c>
      <c r="R10555">
        <v>1</v>
      </c>
      <c r="S10555" t="s">
        <v>3429</v>
      </c>
      <c r="T10555" t="s">
        <v>3071</v>
      </c>
    </row>
    <row r="10556" spans="17:20">
      <c r="Q10556">
        <v>0.67347222222222203</v>
      </c>
      <c r="R10556">
        <v>1</v>
      </c>
      <c r="S10556" t="s">
        <v>10261</v>
      </c>
      <c r="T10556" t="s">
        <v>3074</v>
      </c>
    </row>
    <row r="10557" spans="17:20">
      <c r="Q10557">
        <v>0.67348379629629596</v>
      </c>
      <c r="R10557">
        <v>1</v>
      </c>
      <c r="S10557" t="s">
        <v>10262</v>
      </c>
      <c r="T10557" t="s">
        <v>3070</v>
      </c>
    </row>
    <row r="10558" spans="17:20">
      <c r="Q10558">
        <v>0.67348379629629596</v>
      </c>
      <c r="R10558">
        <v>1</v>
      </c>
      <c r="S10558" t="s">
        <v>10167</v>
      </c>
      <c r="T10558" t="s">
        <v>3086</v>
      </c>
    </row>
    <row r="10559" spans="17:20">
      <c r="Q10559">
        <v>0.67351851851851896</v>
      </c>
      <c r="R10559">
        <v>2</v>
      </c>
      <c r="S10559" t="s">
        <v>4383</v>
      </c>
      <c r="T10559" t="s">
        <v>3070</v>
      </c>
    </row>
    <row r="10560" spans="17:20">
      <c r="Q10560">
        <v>0.67355324074074097</v>
      </c>
      <c r="R10560">
        <v>1</v>
      </c>
      <c r="S10560" t="s">
        <v>2374</v>
      </c>
      <c r="T10560" t="s">
        <v>3071</v>
      </c>
    </row>
    <row r="10561" spans="17:20">
      <c r="Q10561">
        <v>0.67363425925925902</v>
      </c>
      <c r="R10561">
        <v>1</v>
      </c>
      <c r="S10561" t="s">
        <v>10263</v>
      </c>
      <c r="T10561" t="s">
        <v>3079</v>
      </c>
    </row>
    <row r="10562" spans="17:20">
      <c r="Q10562">
        <v>0.67364583333333306</v>
      </c>
      <c r="R10562">
        <v>1</v>
      </c>
      <c r="S10562" t="s">
        <v>10264</v>
      </c>
      <c r="T10562" t="s">
        <v>3089</v>
      </c>
    </row>
    <row r="10563" spans="17:20">
      <c r="Q10563">
        <v>0.67365740740740698</v>
      </c>
      <c r="R10563">
        <v>2</v>
      </c>
      <c r="S10563" t="s">
        <v>1147</v>
      </c>
      <c r="T10563" t="s">
        <v>3129</v>
      </c>
    </row>
    <row r="10564" spans="17:20">
      <c r="Q10564">
        <v>0.67369212962962999</v>
      </c>
      <c r="R10564">
        <v>1</v>
      </c>
      <c r="S10564" t="s">
        <v>10265</v>
      </c>
      <c r="T10564" t="s">
        <v>3090</v>
      </c>
    </row>
    <row r="10565" spans="17:20">
      <c r="Q10565">
        <v>0.67370370370370403</v>
      </c>
      <c r="R10565">
        <v>1</v>
      </c>
      <c r="S10565" t="s">
        <v>10266</v>
      </c>
      <c r="T10565" t="s">
        <v>3071</v>
      </c>
    </row>
    <row r="10566" spans="17:20">
      <c r="Q10566">
        <v>0.67373842592592603</v>
      </c>
      <c r="R10566">
        <v>1</v>
      </c>
      <c r="S10566" t="s">
        <v>10267</v>
      </c>
      <c r="T10566" t="s">
        <v>3129</v>
      </c>
    </row>
    <row r="10567" spans="17:20">
      <c r="Q10567">
        <v>0.67380787037037004</v>
      </c>
      <c r="R10567">
        <v>1</v>
      </c>
      <c r="S10567" t="s">
        <v>3815</v>
      </c>
      <c r="T10567" t="s">
        <v>3076</v>
      </c>
    </row>
    <row r="10568" spans="17:20">
      <c r="Q10568">
        <v>0.67385416666666698</v>
      </c>
      <c r="R10568">
        <v>1</v>
      </c>
      <c r="S10568" t="s">
        <v>4154</v>
      </c>
      <c r="T10568" t="s">
        <v>3127</v>
      </c>
    </row>
    <row r="10569" spans="17:20">
      <c r="Q10569">
        <v>0.67391203703703695</v>
      </c>
      <c r="R10569">
        <v>1</v>
      </c>
      <c r="S10569" t="s">
        <v>10268</v>
      </c>
      <c r="T10569" t="s">
        <v>3129</v>
      </c>
    </row>
    <row r="10570" spans="17:20">
      <c r="Q10570">
        <v>0.67391203703703695</v>
      </c>
      <c r="R10570">
        <v>1</v>
      </c>
      <c r="S10570" t="s">
        <v>10269</v>
      </c>
      <c r="T10570" t="s">
        <v>3070</v>
      </c>
    </row>
    <row r="10571" spans="17:20">
      <c r="Q10571">
        <v>0.67394675925925895</v>
      </c>
      <c r="R10571">
        <v>1</v>
      </c>
      <c r="S10571" t="s">
        <v>10270</v>
      </c>
      <c r="T10571" t="s">
        <v>3070</v>
      </c>
    </row>
    <row r="10572" spans="17:20">
      <c r="Q10572">
        <v>0.67395833333333299</v>
      </c>
      <c r="R10572">
        <v>1</v>
      </c>
      <c r="S10572" t="s">
        <v>3663</v>
      </c>
      <c r="T10572" t="s">
        <v>3074</v>
      </c>
    </row>
    <row r="10573" spans="17:20">
      <c r="Q10573">
        <v>0.67400462962963004</v>
      </c>
      <c r="R10573">
        <v>1</v>
      </c>
      <c r="S10573" t="s">
        <v>10271</v>
      </c>
      <c r="T10573" t="s">
        <v>3129</v>
      </c>
    </row>
    <row r="10574" spans="17:20">
      <c r="Q10574">
        <v>0.67406250000000001</v>
      </c>
      <c r="R10574">
        <v>1</v>
      </c>
      <c r="S10574" t="s">
        <v>10272</v>
      </c>
      <c r="T10574" t="s">
        <v>3070</v>
      </c>
    </row>
    <row r="10575" spans="17:20">
      <c r="Q10575">
        <v>0.67412037037036998</v>
      </c>
      <c r="R10575">
        <v>2</v>
      </c>
      <c r="S10575" t="s">
        <v>10273</v>
      </c>
      <c r="T10575" t="s">
        <v>3075</v>
      </c>
    </row>
    <row r="10576" spans="17:20">
      <c r="Q10576">
        <v>0.67415509259259299</v>
      </c>
      <c r="R10576">
        <v>1</v>
      </c>
      <c r="S10576" t="s">
        <v>10274</v>
      </c>
      <c r="T10576" t="s">
        <v>3075</v>
      </c>
    </row>
    <row r="10577" spans="17:20">
      <c r="Q10577">
        <v>0.67421296296296296</v>
      </c>
      <c r="R10577">
        <v>1</v>
      </c>
      <c r="S10577" t="s">
        <v>10275</v>
      </c>
      <c r="T10577" t="s">
        <v>3070</v>
      </c>
    </row>
    <row r="10578" spans="17:20">
      <c r="Q10578">
        <v>0.67421296296296296</v>
      </c>
      <c r="R10578">
        <v>1</v>
      </c>
      <c r="S10578" t="s">
        <v>10276</v>
      </c>
      <c r="T10578" t="s">
        <v>3075</v>
      </c>
    </row>
    <row r="10579" spans="17:20">
      <c r="Q10579">
        <v>0.674224537037037</v>
      </c>
      <c r="R10579">
        <v>1</v>
      </c>
      <c r="S10579" t="s">
        <v>1249</v>
      </c>
      <c r="T10579" t="s">
        <v>3077</v>
      </c>
    </row>
    <row r="10580" spans="17:20">
      <c r="Q10580">
        <v>0.67423611111111104</v>
      </c>
      <c r="R10580">
        <v>1</v>
      </c>
      <c r="S10580" t="s">
        <v>10277</v>
      </c>
      <c r="T10580" t="s">
        <v>3085</v>
      </c>
    </row>
    <row r="10581" spans="17:20">
      <c r="Q10581">
        <v>0.67427083333333304</v>
      </c>
      <c r="R10581">
        <v>2</v>
      </c>
      <c r="S10581" t="s">
        <v>10278</v>
      </c>
      <c r="T10581" t="s">
        <v>3085</v>
      </c>
    </row>
    <row r="10582" spans="17:20">
      <c r="Q10582">
        <v>0.67428240740740697</v>
      </c>
      <c r="R10582">
        <v>2</v>
      </c>
      <c r="S10582" t="s">
        <v>10279</v>
      </c>
      <c r="T10582" t="s">
        <v>3085</v>
      </c>
    </row>
    <row r="10583" spans="17:20">
      <c r="Q10583">
        <v>0.67428240740740697</v>
      </c>
      <c r="R10583">
        <v>1</v>
      </c>
      <c r="S10583" t="s">
        <v>4572</v>
      </c>
      <c r="T10583" t="s">
        <v>3072</v>
      </c>
    </row>
    <row r="10584" spans="17:20">
      <c r="Q10584">
        <v>0.67430555555555605</v>
      </c>
      <c r="R10584">
        <v>4</v>
      </c>
      <c r="S10584" t="s">
        <v>2562</v>
      </c>
      <c r="T10584" t="s">
        <v>3070</v>
      </c>
    </row>
    <row r="10585" spans="17:20">
      <c r="Q10585">
        <v>0.67439814814814802</v>
      </c>
      <c r="R10585">
        <v>1</v>
      </c>
      <c r="S10585" t="s">
        <v>526</v>
      </c>
      <c r="T10585" t="s">
        <v>3086</v>
      </c>
    </row>
    <row r="10586" spans="17:20">
      <c r="Q10586">
        <v>0.67442129629629599</v>
      </c>
      <c r="R10586">
        <v>1</v>
      </c>
      <c r="S10586" t="s">
        <v>10280</v>
      </c>
      <c r="T10586" t="s">
        <v>3129</v>
      </c>
    </row>
    <row r="10587" spans="17:20">
      <c r="Q10587">
        <v>0.67442129629629599</v>
      </c>
      <c r="R10587">
        <v>1</v>
      </c>
      <c r="S10587" t="s">
        <v>10281</v>
      </c>
      <c r="T10587" t="s">
        <v>3127</v>
      </c>
    </row>
    <row r="10588" spans="17:20">
      <c r="Q10588">
        <v>0.67444444444444396</v>
      </c>
      <c r="R10588">
        <v>1</v>
      </c>
      <c r="S10588" t="s">
        <v>578</v>
      </c>
      <c r="T10588" t="s">
        <v>3086</v>
      </c>
    </row>
    <row r="10589" spans="17:20">
      <c r="Q10589">
        <v>0.674456018518519</v>
      </c>
      <c r="R10589">
        <v>2</v>
      </c>
      <c r="S10589" t="s">
        <v>10282</v>
      </c>
      <c r="T10589" t="s">
        <v>3075</v>
      </c>
    </row>
    <row r="10590" spans="17:20">
      <c r="Q10590">
        <v>0.67450231481481504</v>
      </c>
      <c r="R10590">
        <v>1</v>
      </c>
      <c r="S10590" t="s">
        <v>10283</v>
      </c>
      <c r="T10590" t="s">
        <v>3071</v>
      </c>
    </row>
    <row r="10591" spans="17:20">
      <c r="Q10591">
        <v>0.67451388888888897</v>
      </c>
      <c r="R10591">
        <v>1</v>
      </c>
      <c r="S10591" t="s">
        <v>10284</v>
      </c>
      <c r="T10591" t="s">
        <v>3129</v>
      </c>
    </row>
    <row r="10592" spans="17:20">
      <c r="Q10592">
        <v>0.67453703703703705</v>
      </c>
      <c r="R10592">
        <v>2</v>
      </c>
      <c r="S10592" t="s">
        <v>10285</v>
      </c>
      <c r="T10592" t="s">
        <v>3127</v>
      </c>
    </row>
    <row r="10593" spans="17:20">
      <c r="Q10593">
        <v>0.67458333333333298</v>
      </c>
      <c r="R10593">
        <v>1</v>
      </c>
      <c r="S10593" t="s">
        <v>10286</v>
      </c>
      <c r="T10593" t="s">
        <v>3071</v>
      </c>
    </row>
    <row r="10594" spans="17:20">
      <c r="Q10594">
        <v>0.67460648148148195</v>
      </c>
      <c r="R10594">
        <v>2</v>
      </c>
      <c r="S10594" t="s">
        <v>4166</v>
      </c>
      <c r="T10594" t="s">
        <v>3074</v>
      </c>
    </row>
    <row r="10595" spans="17:20">
      <c r="Q10595">
        <v>0.67461805555555598</v>
      </c>
      <c r="R10595">
        <v>2</v>
      </c>
      <c r="S10595" t="s">
        <v>10287</v>
      </c>
      <c r="T10595" t="s">
        <v>3072</v>
      </c>
    </row>
    <row r="10596" spans="17:20">
      <c r="Q10596">
        <v>0.67464120370370395</v>
      </c>
      <c r="R10596">
        <v>1</v>
      </c>
      <c r="S10596" t="s">
        <v>3547</v>
      </c>
      <c r="T10596" t="s">
        <v>3129</v>
      </c>
    </row>
    <row r="10597" spans="17:20">
      <c r="Q10597">
        <v>0.67464120370370395</v>
      </c>
      <c r="R10597">
        <v>1</v>
      </c>
      <c r="S10597" t="s">
        <v>741</v>
      </c>
      <c r="T10597" t="s">
        <v>3074</v>
      </c>
    </row>
    <row r="10598" spans="17:20">
      <c r="Q10598">
        <v>0.67465277777777799</v>
      </c>
      <c r="R10598">
        <v>2</v>
      </c>
      <c r="S10598" t="s">
        <v>2562</v>
      </c>
      <c r="T10598" t="s">
        <v>3070</v>
      </c>
    </row>
    <row r="10599" spans="17:20">
      <c r="Q10599">
        <v>0.67465277777777799</v>
      </c>
      <c r="R10599">
        <v>1</v>
      </c>
      <c r="S10599" t="s">
        <v>3547</v>
      </c>
      <c r="T10599" t="s">
        <v>3129</v>
      </c>
    </row>
    <row r="10600" spans="17:20">
      <c r="Q10600">
        <v>0.6746875</v>
      </c>
      <c r="R10600">
        <v>1</v>
      </c>
      <c r="S10600" t="s">
        <v>3804</v>
      </c>
      <c r="T10600" t="s">
        <v>3074</v>
      </c>
    </row>
    <row r="10601" spans="17:20">
      <c r="Q10601">
        <v>0.67475694444444401</v>
      </c>
      <c r="R10601">
        <v>1</v>
      </c>
      <c r="S10601" t="s">
        <v>10288</v>
      </c>
      <c r="T10601" t="s">
        <v>3071</v>
      </c>
    </row>
    <row r="10602" spans="17:20">
      <c r="Q10602">
        <v>0.67476851851851805</v>
      </c>
      <c r="R10602">
        <v>1</v>
      </c>
      <c r="S10602" t="s">
        <v>672</v>
      </c>
      <c r="T10602" t="s">
        <v>3129</v>
      </c>
    </row>
    <row r="10603" spans="17:20">
      <c r="Q10603">
        <v>0.67478009259259297</v>
      </c>
      <c r="R10603">
        <v>1</v>
      </c>
      <c r="S10603" t="s">
        <v>2562</v>
      </c>
      <c r="T10603" t="s">
        <v>3076</v>
      </c>
    </row>
    <row r="10604" spans="17:20">
      <c r="Q10604">
        <v>0.67486111111111102</v>
      </c>
      <c r="R10604">
        <v>1</v>
      </c>
      <c r="S10604" t="s">
        <v>3674</v>
      </c>
      <c r="T10604" t="s">
        <v>3074</v>
      </c>
    </row>
    <row r="10605" spans="17:20">
      <c r="Q10605">
        <v>0.67490740740740696</v>
      </c>
      <c r="R10605">
        <v>1</v>
      </c>
      <c r="S10605" t="s">
        <v>3554</v>
      </c>
      <c r="T10605" t="s">
        <v>3075</v>
      </c>
    </row>
    <row r="10606" spans="17:20">
      <c r="Q10606">
        <v>0.67494212962962996</v>
      </c>
      <c r="R10606">
        <v>1</v>
      </c>
      <c r="S10606" t="s">
        <v>3814</v>
      </c>
      <c r="T10606" t="s">
        <v>3071</v>
      </c>
    </row>
    <row r="10607" spans="17:20">
      <c r="Q10607">
        <v>0.674953703703704</v>
      </c>
      <c r="R10607">
        <v>1</v>
      </c>
      <c r="S10607" t="s">
        <v>4993</v>
      </c>
      <c r="T10607" t="s">
        <v>3075</v>
      </c>
    </row>
    <row r="10608" spans="17:20">
      <c r="Q10608">
        <v>0.67496527777777804</v>
      </c>
      <c r="R10608">
        <v>1</v>
      </c>
      <c r="S10608" t="s">
        <v>3690</v>
      </c>
      <c r="T10608" t="s">
        <v>3074</v>
      </c>
    </row>
    <row r="10609" spans="17:20">
      <c r="Q10609">
        <v>0.67497685185185197</v>
      </c>
      <c r="R10609">
        <v>1</v>
      </c>
      <c r="S10609" t="s">
        <v>3427</v>
      </c>
      <c r="T10609" t="s">
        <v>3075</v>
      </c>
    </row>
    <row r="10610" spans="17:20">
      <c r="Q10610">
        <v>0.67498842592592601</v>
      </c>
      <c r="R10610">
        <v>1</v>
      </c>
      <c r="S10610" t="s">
        <v>10289</v>
      </c>
      <c r="T10610" t="s">
        <v>3075</v>
      </c>
    </row>
    <row r="10611" spans="17:20">
      <c r="Q10611">
        <v>0.67505787037037002</v>
      </c>
      <c r="R10611">
        <v>1</v>
      </c>
      <c r="S10611" t="s">
        <v>3654</v>
      </c>
      <c r="T10611" t="s">
        <v>3075</v>
      </c>
    </row>
    <row r="10612" spans="17:20">
      <c r="Q10612">
        <v>0.67508101851851898</v>
      </c>
      <c r="R10612">
        <v>1</v>
      </c>
      <c r="S10612" t="s">
        <v>10290</v>
      </c>
      <c r="T10612" t="s">
        <v>3074</v>
      </c>
    </row>
    <row r="10613" spans="17:20">
      <c r="Q10613">
        <v>0.67509259259259302</v>
      </c>
      <c r="R10613">
        <v>1</v>
      </c>
      <c r="S10613" t="s">
        <v>10291</v>
      </c>
      <c r="T10613" t="s">
        <v>3071</v>
      </c>
    </row>
    <row r="10614" spans="17:20">
      <c r="Q10614">
        <v>0.67515046296296299</v>
      </c>
      <c r="R10614">
        <v>1</v>
      </c>
      <c r="S10614" t="s">
        <v>10292</v>
      </c>
      <c r="T10614" t="s">
        <v>3070</v>
      </c>
    </row>
    <row r="10615" spans="17:20">
      <c r="Q10615">
        <v>0.67519675925925904</v>
      </c>
      <c r="R10615">
        <v>1</v>
      </c>
      <c r="S10615" t="s">
        <v>4172</v>
      </c>
      <c r="T10615" t="s">
        <v>3071</v>
      </c>
    </row>
    <row r="10616" spans="17:20">
      <c r="Q10616">
        <v>0.67528935185185202</v>
      </c>
      <c r="R10616">
        <v>1</v>
      </c>
      <c r="S10616" t="s">
        <v>10293</v>
      </c>
      <c r="T10616" t="s">
        <v>3075</v>
      </c>
    </row>
    <row r="10617" spans="17:20">
      <c r="Q10617">
        <v>0.67531249999999998</v>
      </c>
      <c r="R10617">
        <v>1</v>
      </c>
      <c r="S10617" t="s">
        <v>10294</v>
      </c>
      <c r="T10617" t="s">
        <v>3075</v>
      </c>
    </row>
    <row r="10618" spans="17:20">
      <c r="Q10618">
        <v>0.67533564814814795</v>
      </c>
      <c r="R10618">
        <v>1</v>
      </c>
      <c r="S10618" t="s">
        <v>4471</v>
      </c>
      <c r="T10618" t="s">
        <v>3072</v>
      </c>
    </row>
    <row r="10619" spans="17:20">
      <c r="Q10619">
        <v>0.67533564814814795</v>
      </c>
      <c r="R10619">
        <v>1</v>
      </c>
      <c r="S10619" t="s">
        <v>10295</v>
      </c>
      <c r="T10619" t="s">
        <v>3071</v>
      </c>
    </row>
    <row r="10620" spans="17:20">
      <c r="Q10620">
        <v>0.67533564814814795</v>
      </c>
      <c r="R10620">
        <v>2</v>
      </c>
      <c r="S10620" t="s">
        <v>10296</v>
      </c>
      <c r="T10620" t="s">
        <v>3075</v>
      </c>
    </row>
    <row r="10621" spans="17:20">
      <c r="Q10621">
        <v>0.67537037037036995</v>
      </c>
      <c r="R10621">
        <v>1</v>
      </c>
      <c r="S10621" t="s">
        <v>2562</v>
      </c>
      <c r="T10621" t="s">
        <v>3070</v>
      </c>
    </row>
    <row r="10622" spans="17:20">
      <c r="Q10622">
        <v>0.67537037037036995</v>
      </c>
      <c r="R10622">
        <v>2</v>
      </c>
      <c r="S10622" t="s">
        <v>10297</v>
      </c>
      <c r="T10622" t="s">
        <v>3075</v>
      </c>
    </row>
    <row r="10623" spans="17:20">
      <c r="Q10623">
        <v>0.67538194444444399</v>
      </c>
      <c r="R10623">
        <v>1</v>
      </c>
      <c r="S10623" t="s">
        <v>2562</v>
      </c>
      <c r="T10623" t="s">
        <v>3070</v>
      </c>
    </row>
    <row r="10624" spans="17:20">
      <c r="Q10624">
        <v>0.67539351851851803</v>
      </c>
      <c r="R10624">
        <v>1</v>
      </c>
      <c r="S10624" t="s">
        <v>10298</v>
      </c>
      <c r="T10624" t="s">
        <v>3075</v>
      </c>
    </row>
    <row r="10625" spans="17:20">
      <c r="Q10625">
        <v>0.67539351851851803</v>
      </c>
      <c r="R10625">
        <v>1</v>
      </c>
      <c r="S10625" t="s">
        <v>582</v>
      </c>
      <c r="T10625" t="s">
        <v>3074</v>
      </c>
    </row>
    <row r="10626" spans="17:20">
      <c r="Q10626">
        <v>0.67540509259259296</v>
      </c>
      <c r="R10626">
        <v>1</v>
      </c>
      <c r="S10626" t="s">
        <v>5184</v>
      </c>
      <c r="T10626" t="s">
        <v>3075</v>
      </c>
    </row>
    <row r="10627" spans="17:20">
      <c r="Q10627">
        <v>0.675416666666667</v>
      </c>
      <c r="R10627">
        <v>1</v>
      </c>
      <c r="S10627" t="s">
        <v>2562</v>
      </c>
      <c r="T10627" t="s">
        <v>3070</v>
      </c>
    </row>
    <row r="10628" spans="17:20">
      <c r="Q10628">
        <v>0.675416666666667</v>
      </c>
      <c r="R10628">
        <v>1</v>
      </c>
      <c r="S10628" t="s">
        <v>10299</v>
      </c>
      <c r="T10628" t="s">
        <v>3129</v>
      </c>
    </row>
    <row r="10629" spans="17:20">
      <c r="Q10629">
        <v>0.67543981481481496</v>
      </c>
      <c r="R10629">
        <v>1</v>
      </c>
      <c r="S10629" t="s">
        <v>10300</v>
      </c>
      <c r="T10629" t="s">
        <v>3070</v>
      </c>
    </row>
    <row r="10630" spans="17:20">
      <c r="Q10630">
        <v>0.67543981481481496</v>
      </c>
      <c r="R10630">
        <v>1</v>
      </c>
      <c r="S10630" t="s">
        <v>3788</v>
      </c>
      <c r="T10630" t="s">
        <v>3129</v>
      </c>
    </row>
    <row r="10631" spans="17:20">
      <c r="Q10631">
        <v>0.67547453703703697</v>
      </c>
      <c r="R10631">
        <v>2</v>
      </c>
      <c r="S10631" t="s">
        <v>10301</v>
      </c>
      <c r="T10631" t="s">
        <v>3075</v>
      </c>
    </row>
    <row r="10632" spans="17:20">
      <c r="Q10632">
        <v>0.67548611111111101</v>
      </c>
      <c r="R10632">
        <v>1</v>
      </c>
      <c r="S10632" t="s">
        <v>4094</v>
      </c>
      <c r="T10632" t="s">
        <v>3075</v>
      </c>
    </row>
    <row r="10633" spans="17:20">
      <c r="Q10633">
        <v>0.67552083333333302</v>
      </c>
      <c r="R10633">
        <v>1</v>
      </c>
      <c r="S10633" t="s">
        <v>1244</v>
      </c>
      <c r="T10633" t="s">
        <v>3073</v>
      </c>
    </row>
    <row r="10634" spans="17:20">
      <c r="Q10634">
        <v>0.67552083333333302</v>
      </c>
      <c r="R10634">
        <v>1</v>
      </c>
      <c r="S10634" t="s">
        <v>4576</v>
      </c>
      <c r="T10634" t="s">
        <v>3077</v>
      </c>
    </row>
    <row r="10635" spans="17:20">
      <c r="Q10635">
        <v>0.67556712962962995</v>
      </c>
      <c r="R10635">
        <v>2</v>
      </c>
      <c r="S10635" t="s">
        <v>10302</v>
      </c>
      <c r="T10635" t="s">
        <v>3084</v>
      </c>
    </row>
    <row r="10636" spans="17:20">
      <c r="Q10636">
        <v>0.67557870370370399</v>
      </c>
      <c r="R10636">
        <v>1</v>
      </c>
      <c r="S10636" t="s">
        <v>10303</v>
      </c>
      <c r="T10636" t="s">
        <v>3129</v>
      </c>
    </row>
    <row r="10637" spans="17:20">
      <c r="Q10637">
        <v>0.67561342592592599</v>
      </c>
      <c r="R10637">
        <v>1</v>
      </c>
      <c r="S10637" t="s">
        <v>10304</v>
      </c>
      <c r="T10637" t="s">
        <v>3084</v>
      </c>
    </row>
    <row r="10638" spans="17:20">
      <c r="Q10638">
        <v>0.67562500000000003</v>
      </c>
      <c r="R10638">
        <v>1</v>
      </c>
      <c r="S10638" t="s">
        <v>3475</v>
      </c>
      <c r="T10638" t="s">
        <v>3074</v>
      </c>
    </row>
    <row r="10639" spans="17:20">
      <c r="Q10639">
        <v>0.67563657407407396</v>
      </c>
      <c r="R10639">
        <v>1</v>
      </c>
      <c r="S10639" t="s">
        <v>10305</v>
      </c>
      <c r="T10639" t="s">
        <v>3071</v>
      </c>
    </row>
    <row r="10640" spans="17:20">
      <c r="Q10640">
        <v>0.67563657407407396</v>
      </c>
      <c r="R10640">
        <v>1</v>
      </c>
      <c r="S10640" t="s">
        <v>442</v>
      </c>
      <c r="T10640" t="s">
        <v>3075</v>
      </c>
    </row>
    <row r="10641" spans="17:20">
      <c r="Q10641">
        <v>0.67568287037037</v>
      </c>
      <c r="R10641">
        <v>1</v>
      </c>
      <c r="S10641" t="s">
        <v>10306</v>
      </c>
      <c r="T10641" t="s">
        <v>3129</v>
      </c>
    </row>
    <row r="10642" spans="17:20">
      <c r="Q10642">
        <v>0.67570601851851897</v>
      </c>
      <c r="R10642">
        <v>1</v>
      </c>
      <c r="S10642" t="s">
        <v>10307</v>
      </c>
      <c r="T10642" t="s">
        <v>3071</v>
      </c>
    </row>
    <row r="10643" spans="17:20">
      <c r="Q10643">
        <v>0.67571759259259301</v>
      </c>
      <c r="R10643">
        <v>1</v>
      </c>
      <c r="S10643" t="s">
        <v>2562</v>
      </c>
      <c r="T10643" t="s">
        <v>3070</v>
      </c>
    </row>
    <row r="10644" spans="17:20">
      <c r="Q10644">
        <v>0.67574074074074097</v>
      </c>
      <c r="R10644">
        <v>1</v>
      </c>
      <c r="S10644" t="s">
        <v>10308</v>
      </c>
      <c r="T10644" t="s">
        <v>3072</v>
      </c>
    </row>
    <row r="10645" spans="17:20">
      <c r="Q10645">
        <v>0.67577546296296298</v>
      </c>
      <c r="R10645">
        <v>2</v>
      </c>
      <c r="S10645" t="s">
        <v>10309</v>
      </c>
      <c r="T10645" t="s">
        <v>3075</v>
      </c>
    </row>
    <row r="10646" spans="17:20">
      <c r="Q10646">
        <v>0.67579861111111095</v>
      </c>
      <c r="R10646">
        <v>2</v>
      </c>
      <c r="S10646" t="s">
        <v>4574</v>
      </c>
      <c r="T10646" t="s">
        <v>3074</v>
      </c>
    </row>
    <row r="10647" spans="17:20">
      <c r="Q10647">
        <v>0.67579861111111095</v>
      </c>
      <c r="R10647">
        <v>1</v>
      </c>
      <c r="S10647" t="s">
        <v>10310</v>
      </c>
      <c r="T10647" t="s">
        <v>3075</v>
      </c>
    </row>
    <row r="10648" spans="17:20">
      <c r="Q10648">
        <v>0.67582175925925903</v>
      </c>
      <c r="R10648">
        <v>2</v>
      </c>
      <c r="S10648" t="s">
        <v>10311</v>
      </c>
      <c r="T10648" t="s">
        <v>3075</v>
      </c>
    </row>
    <row r="10649" spans="17:20">
      <c r="Q10649">
        <v>0.67584490740740699</v>
      </c>
      <c r="R10649">
        <v>1</v>
      </c>
      <c r="S10649" t="s">
        <v>10312</v>
      </c>
      <c r="T10649" t="s">
        <v>3075</v>
      </c>
    </row>
    <row r="10650" spans="17:20">
      <c r="Q10650">
        <v>0.67587962962963</v>
      </c>
      <c r="R10650">
        <v>1</v>
      </c>
      <c r="S10650" t="s">
        <v>10313</v>
      </c>
      <c r="T10650" t="s">
        <v>3129</v>
      </c>
    </row>
    <row r="10651" spans="17:20">
      <c r="Q10651">
        <v>0.67589120370370404</v>
      </c>
      <c r="R10651">
        <v>1</v>
      </c>
      <c r="S10651" t="s">
        <v>3586</v>
      </c>
      <c r="T10651" t="s">
        <v>3074</v>
      </c>
    </row>
    <row r="10652" spans="17:20">
      <c r="Q10652">
        <v>0.675914351851852</v>
      </c>
      <c r="R10652">
        <v>2</v>
      </c>
      <c r="S10652" t="s">
        <v>10314</v>
      </c>
      <c r="T10652" t="s">
        <v>3077</v>
      </c>
    </row>
    <row r="10653" spans="17:20">
      <c r="Q10653">
        <v>0.67596064814814805</v>
      </c>
      <c r="R10653">
        <v>1</v>
      </c>
      <c r="S10653" t="s">
        <v>821</v>
      </c>
      <c r="T10653" t="s">
        <v>3071</v>
      </c>
    </row>
    <row r="10654" spans="17:20">
      <c r="Q10654">
        <v>0.67597222222222197</v>
      </c>
      <c r="R10654">
        <v>1</v>
      </c>
      <c r="S10654" t="s">
        <v>10315</v>
      </c>
      <c r="T10654" t="s">
        <v>3129</v>
      </c>
    </row>
    <row r="10655" spans="17:20">
      <c r="Q10655">
        <v>0.67599537037037005</v>
      </c>
      <c r="R10655">
        <v>1</v>
      </c>
      <c r="S10655" t="s">
        <v>10316</v>
      </c>
      <c r="T10655" t="s">
        <v>3075</v>
      </c>
    </row>
    <row r="10656" spans="17:20">
      <c r="Q10656">
        <v>0.67605324074074102</v>
      </c>
      <c r="R10656">
        <v>2</v>
      </c>
      <c r="S10656" t="s">
        <v>3814</v>
      </c>
      <c r="T10656" t="s">
        <v>3074</v>
      </c>
    </row>
    <row r="10657" spans="17:20">
      <c r="Q10657">
        <v>0.67606481481481495</v>
      </c>
      <c r="R10657">
        <v>1</v>
      </c>
      <c r="S10657" t="s">
        <v>10317</v>
      </c>
      <c r="T10657" t="s">
        <v>3129</v>
      </c>
    </row>
    <row r="10658" spans="17:20">
      <c r="Q10658">
        <v>0.67607638888888899</v>
      </c>
      <c r="R10658">
        <v>2</v>
      </c>
      <c r="S10658" t="s">
        <v>10318</v>
      </c>
      <c r="T10658" t="s">
        <v>3075</v>
      </c>
    </row>
    <row r="10659" spans="17:20">
      <c r="Q10659">
        <v>0.67609953703703696</v>
      </c>
      <c r="R10659">
        <v>1</v>
      </c>
      <c r="S10659" t="s">
        <v>10319</v>
      </c>
      <c r="T10659" t="s">
        <v>3075</v>
      </c>
    </row>
    <row r="10660" spans="17:20">
      <c r="Q10660">
        <v>0.676111111111111</v>
      </c>
      <c r="R10660">
        <v>1</v>
      </c>
      <c r="S10660" t="s">
        <v>10320</v>
      </c>
      <c r="T10660" t="s">
        <v>3071</v>
      </c>
    </row>
    <row r="10661" spans="17:20">
      <c r="Q10661">
        <v>0.67612268518518504</v>
      </c>
      <c r="R10661">
        <v>1</v>
      </c>
      <c r="S10661" t="s">
        <v>10321</v>
      </c>
      <c r="T10661" t="s">
        <v>3129</v>
      </c>
    </row>
    <row r="10662" spans="17:20">
      <c r="Q10662">
        <v>0.676145833333333</v>
      </c>
      <c r="R10662">
        <v>1</v>
      </c>
      <c r="S10662" t="s">
        <v>10322</v>
      </c>
      <c r="T10662" t="s">
        <v>3075</v>
      </c>
    </row>
    <row r="10663" spans="17:20">
      <c r="Q10663">
        <v>0.67620370370370397</v>
      </c>
      <c r="R10663">
        <v>1</v>
      </c>
      <c r="S10663" t="s">
        <v>10323</v>
      </c>
      <c r="T10663" t="s">
        <v>3070</v>
      </c>
    </row>
    <row r="10664" spans="17:20">
      <c r="Q10664">
        <v>0.67621527777777801</v>
      </c>
      <c r="R10664">
        <v>2</v>
      </c>
      <c r="S10664" t="s">
        <v>10324</v>
      </c>
      <c r="T10664" t="s">
        <v>3070</v>
      </c>
    </row>
    <row r="10665" spans="17:20">
      <c r="Q10665">
        <v>0.67622685185185205</v>
      </c>
      <c r="R10665">
        <v>1</v>
      </c>
      <c r="S10665" t="s">
        <v>10325</v>
      </c>
      <c r="T10665" t="s">
        <v>3129</v>
      </c>
    </row>
    <row r="10666" spans="17:20">
      <c r="Q10666">
        <v>0.67625000000000002</v>
      </c>
      <c r="R10666">
        <v>1</v>
      </c>
      <c r="S10666" t="s">
        <v>10326</v>
      </c>
      <c r="T10666" t="s">
        <v>3070</v>
      </c>
    </row>
    <row r="10667" spans="17:20">
      <c r="Q10667">
        <v>0.67630787037036999</v>
      </c>
      <c r="R10667">
        <v>1</v>
      </c>
      <c r="S10667" t="s">
        <v>4538</v>
      </c>
      <c r="T10667" t="s">
        <v>3078</v>
      </c>
    </row>
    <row r="10668" spans="17:20">
      <c r="Q10668">
        <v>0.67645833333333305</v>
      </c>
      <c r="R10668">
        <v>1</v>
      </c>
      <c r="S10668" t="s">
        <v>10327</v>
      </c>
      <c r="T10668" t="s">
        <v>3073</v>
      </c>
    </row>
    <row r="10669" spans="17:20">
      <c r="Q10669">
        <v>0.67648148148148102</v>
      </c>
      <c r="R10669">
        <v>2</v>
      </c>
      <c r="S10669" t="s">
        <v>3513</v>
      </c>
      <c r="T10669" t="s">
        <v>3074</v>
      </c>
    </row>
    <row r="10670" spans="17:20">
      <c r="Q10670">
        <v>0.67650462962962998</v>
      </c>
      <c r="R10670">
        <v>1</v>
      </c>
      <c r="S10670" t="s">
        <v>1166</v>
      </c>
      <c r="T10670" t="s">
        <v>3129</v>
      </c>
    </row>
    <row r="10671" spans="17:20">
      <c r="Q10671">
        <v>0.67651620370370402</v>
      </c>
      <c r="R10671">
        <v>1</v>
      </c>
      <c r="S10671" t="s">
        <v>2562</v>
      </c>
      <c r="T10671" t="s">
        <v>3070</v>
      </c>
    </row>
    <row r="10672" spans="17:20">
      <c r="Q10672">
        <v>0.67652777777777795</v>
      </c>
      <c r="R10672">
        <v>1</v>
      </c>
      <c r="S10672" t="s">
        <v>10328</v>
      </c>
      <c r="T10672" t="s">
        <v>3129</v>
      </c>
    </row>
    <row r="10673" spans="17:20">
      <c r="Q10673">
        <v>0.67653935185185199</v>
      </c>
      <c r="R10673">
        <v>1</v>
      </c>
      <c r="S10673" t="s">
        <v>10329</v>
      </c>
      <c r="T10673" t="s">
        <v>3075</v>
      </c>
    </row>
    <row r="10674" spans="17:20">
      <c r="Q10674">
        <v>0.67653935185185199</v>
      </c>
      <c r="R10674">
        <v>2</v>
      </c>
      <c r="S10674" t="s">
        <v>2562</v>
      </c>
      <c r="T10674" t="s">
        <v>3070</v>
      </c>
    </row>
    <row r="10675" spans="17:20">
      <c r="Q10675">
        <v>0.67656249999999996</v>
      </c>
      <c r="R10675">
        <v>1</v>
      </c>
      <c r="S10675" t="s">
        <v>363</v>
      </c>
      <c r="T10675" t="s">
        <v>3072</v>
      </c>
    </row>
    <row r="10676" spans="17:20">
      <c r="Q10676">
        <v>0.67656249999999996</v>
      </c>
      <c r="R10676">
        <v>1</v>
      </c>
      <c r="S10676" t="s">
        <v>10330</v>
      </c>
      <c r="T10676" t="s">
        <v>3075</v>
      </c>
    </row>
    <row r="10677" spans="17:20">
      <c r="Q10677">
        <v>0.67656249999999996</v>
      </c>
      <c r="R10677">
        <v>1</v>
      </c>
      <c r="S10677" t="s">
        <v>4164</v>
      </c>
      <c r="T10677" t="s">
        <v>3075</v>
      </c>
    </row>
    <row r="10678" spans="17:20">
      <c r="Q10678">
        <v>0.67656249999999996</v>
      </c>
      <c r="R10678">
        <v>1</v>
      </c>
      <c r="S10678" t="s">
        <v>3679</v>
      </c>
      <c r="T10678" t="s">
        <v>3074</v>
      </c>
    </row>
    <row r="10679" spans="17:20">
      <c r="Q10679">
        <v>0.67658564814814803</v>
      </c>
      <c r="R10679">
        <v>1</v>
      </c>
      <c r="S10679" t="s">
        <v>4569</v>
      </c>
      <c r="T10679" t="s">
        <v>3073</v>
      </c>
    </row>
    <row r="10680" spans="17:20">
      <c r="Q10680">
        <v>0.67659722222222196</v>
      </c>
      <c r="R10680">
        <v>1</v>
      </c>
      <c r="S10680" t="s">
        <v>10331</v>
      </c>
      <c r="T10680" t="s">
        <v>3075</v>
      </c>
    </row>
    <row r="10681" spans="17:20">
      <c r="Q10681">
        <v>0.67659722222222196</v>
      </c>
      <c r="R10681">
        <v>1</v>
      </c>
      <c r="S10681" t="s">
        <v>10152</v>
      </c>
      <c r="T10681" t="s">
        <v>3074</v>
      </c>
    </row>
    <row r="10682" spans="17:20">
      <c r="Q10682">
        <v>0.67662037037037004</v>
      </c>
      <c r="R10682">
        <v>2</v>
      </c>
      <c r="S10682" t="s">
        <v>10332</v>
      </c>
      <c r="T10682" t="s">
        <v>3075</v>
      </c>
    </row>
    <row r="10683" spans="17:20">
      <c r="Q10683">
        <v>0.67662037037037004</v>
      </c>
      <c r="R10683">
        <v>2</v>
      </c>
      <c r="S10683" t="s">
        <v>10333</v>
      </c>
      <c r="T10683" t="s">
        <v>3129</v>
      </c>
    </row>
    <row r="10684" spans="17:20">
      <c r="Q10684">
        <v>0.67663194444444397</v>
      </c>
      <c r="R10684">
        <v>1</v>
      </c>
      <c r="S10684" t="s">
        <v>10334</v>
      </c>
      <c r="T10684" t="s">
        <v>3075</v>
      </c>
    </row>
    <row r="10685" spans="17:20">
      <c r="Q10685">
        <v>0.676643518518519</v>
      </c>
      <c r="R10685">
        <v>2</v>
      </c>
      <c r="S10685" t="s">
        <v>10335</v>
      </c>
      <c r="T10685" t="s">
        <v>3075</v>
      </c>
    </row>
    <row r="10686" spans="17:20">
      <c r="Q10686">
        <v>0.67668981481481505</v>
      </c>
      <c r="R10686">
        <v>1</v>
      </c>
      <c r="S10686" t="s">
        <v>10336</v>
      </c>
      <c r="T10686" t="s">
        <v>3075</v>
      </c>
    </row>
    <row r="10687" spans="17:20">
      <c r="Q10687">
        <v>0.67668981481481505</v>
      </c>
      <c r="R10687">
        <v>1</v>
      </c>
      <c r="S10687" t="s">
        <v>10337</v>
      </c>
      <c r="T10687" t="s">
        <v>3070</v>
      </c>
    </row>
    <row r="10688" spans="17:20">
      <c r="Q10688">
        <v>0.67671296296296302</v>
      </c>
      <c r="R10688">
        <v>1</v>
      </c>
      <c r="S10688" t="s">
        <v>3171</v>
      </c>
      <c r="T10688" t="s">
        <v>3129</v>
      </c>
    </row>
    <row r="10689" spans="17:20">
      <c r="Q10689">
        <v>0.67673611111111098</v>
      </c>
      <c r="R10689">
        <v>2</v>
      </c>
      <c r="S10689" t="s">
        <v>3415</v>
      </c>
      <c r="T10689" t="s">
        <v>3129</v>
      </c>
    </row>
    <row r="10690" spans="17:20">
      <c r="Q10690">
        <v>0.67674768518518502</v>
      </c>
      <c r="R10690">
        <v>1</v>
      </c>
      <c r="S10690" t="s">
        <v>10338</v>
      </c>
      <c r="T10690" t="s">
        <v>3075</v>
      </c>
    </row>
    <row r="10691" spans="17:20">
      <c r="Q10691">
        <v>0.67675925925925895</v>
      </c>
      <c r="R10691">
        <v>1</v>
      </c>
      <c r="S10691" t="s">
        <v>10339</v>
      </c>
      <c r="T10691" t="s">
        <v>3075</v>
      </c>
    </row>
    <row r="10692" spans="17:20">
      <c r="Q10692">
        <v>0.67675925925925895</v>
      </c>
      <c r="R10692">
        <v>2</v>
      </c>
      <c r="S10692" t="s">
        <v>3615</v>
      </c>
      <c r="T10692" t="s">
        <v>3072</v>
      </c>
    </row>
    <row r="10693" spans="17:20">
      <c r="Q10693">
        <v>0.67675925925925895</v>
      </c>
      <c r="R10693">
        <v>2</v>
      </c>
      <c r="S10693" t="s">
        <v>10340</v>
      </c>
      <c r="T10693" t="s">
        <v>3075</v>
      </c>
    </row>
    <row r="10694" spans="17:20">
      <c r="Q10694">
        <v>0.67677083333333299</v>
      </c>
      <c r="R10694">
        <v>1</v>
      </c>
      <c r="S10694" t="s">
        <v>10341</v>
      </c>
      <c r="T10694" t="s">
        <v>3071</v>
      </c>
    </row>
    <row r="10695" spans="17:20">
      <c r="Q10695">
        <v>0.67679398148148195</v>
      </c>
      <c r="R10695">
        <v>1</v>
      </c>
      <c r="S10695" t="s">
        <v>4095</v>
      </c>
      <c r="T10695" t="s">
        <v>3072</v>
      </c>
    </row>
    <row r="10696" spans="17:20">
      <c r="Q10696">
        <v>0.67679398148148195</v>
      </c>
      <c r="R10696">
        <v>1</v>
      </c>
      <c r="S10696" t="s">
        <v>5709</v>
      </c>
      <c r="T10696" t="s">
        <v>3075</v>
      </c>
    </row>
    <row r="10697" spans="17:20">
      <c r="Q10697">
        <v>0.67695601851851805</v>
      </c>
      <c r="R10697">
        <v>2</v>
      </c>
      <c r="S10697" t="s">
        <v>2562</v>
      </c>
      <c r="T10697" t="s">
        <v>3070</v>
      </c>
    </row>
    <row r="10698" spans="17:20">
      <c r="Q10698">
        <v>0.67709490740740697</v>
      </c>
      <c r="R10698">
        <v>5</v>
      </c>
      <c r="S10698" t="s">
        <v>10342</v>
      </c>
      <c r="T10698" t="s">
        <v>3075</v>
      </c>
    </row>
    <row r="10699" spans="17:20">
      <c r="Q10699">
        <v>0.67709490740740697</v>
      </c>
      <c r="R10699">
        <v>1</v>
      </c>
      <c r="S10699" t="s">
        <v>3622</v>
      </c>
      <c r="T10699" t="s">
        <v>3129</v>
      </c>
    </row>
    <row r="10700" spans="17:20">
      <c r="Q10700">
        <v>0.67712962962962997</v>
      </c>
      <c r="R10700">
        <v>1</v>
      </c>
      <c r="S10700" t="s">
        <v>10343</v>
      </c>
      <c r="T10700" t="s">
        <v>3075</v>
      </c>
    </row>
    <row r="10701" spans="17:20">
      <c r="Q10701">
        <v>0.67712962962962997</v>
      </c>
      <c r="R10701">
        <v>2</v>
      </c>
      <c r="S10701" t="s">
        <v>536</v>
      </c>
      <c r="T10701" t="s">
        <v>3071</v>
      </c>
    </row>
    <row r="10702" spans="17:20">
      <c r="Q10702">
        <v>0.67715277777777805</v>
      </c>
      <c r="R10702">
        <v>1</v>
      </c>
      <c r="S10702" t="s">
        <v>10344</v>
      </c>
      <c r="T10702" t="s">
        <v>3129</v>
      </c>
    </row>
    <row r="10703" spans="17:20">
      <c r="Q10703">
        <v>0.67717592592592601</v>
      </c>
      <c r="R10703">
        <v>1</v>
      </c>
      <c r="S10703" t="s">
        <v>10345</v>
      </c>
      <c r="T10703" t="s">
        <v>3129</v>
      </c>
    </row>
    <row r="10704" spans="17:20">
      <c r="Q10704">
        <v>0.67723379629629599</v>
      </c>
      <c r="R10704">
        <v>1</v>
      </c>
      <c r="S10704" t="s">
        <v>10346</v>
      </c>
      <c r="T10704" t="s">
        <v>3075</v>
      </c>
    </row>
    <row r="10705" spans="17:20">
      <c r="Q10705">
        <v>0.67731481481481504</v>
      </c>
      <c r="R10705">
        <v>2</v>
      </c>
      <c r="S10705" t="s">
        <v>10347</v>
      </c>
      <c r="T10705" t="s">
        <v>3075</v>
      </c>
    </row>
    <row r="10706" spans="17:20">
      <c r="Q10706">
        <v>0.67737268518518501</v>
      </c>
      <c r="R10706">
        <v>1</v>
      </c>
      <c r="S10706" t="s">
        <v>10348</v>
      </c>
      <c r="T10706" t="s">
        <v>3075</v>
      </c>
    </row>
    <row r="10707" spans="17:20">
      <c r="Q10707">
        <v>0.67744212962963002</v>
      </c>
      <c r="R10707">
        <v>4</v>
      </c>
      <c r="S10707" t="s">
        <v>2562</v>
      </c>
      <c r="T10707" t="s">
        <v>3070</v>
      </c>
    </row>
    <row r="10708" spans="17:20">
      <c r="Q10708">
        <v>0.67746527777777799</v>
      </c>
      <c r="R10708">
        <v>1</v>
      </c>
      <c r="S10708" t="s">
        <v>10349</v>
      </c>
      <c r="T10708" t="s">
        <v>3070</v>
      </c>
    </row>
    <row r="10709" spans="17:20">
      <c r="Q10709">
        <v>0.67748842592592595</v>
      </c>
      <c r="R10709">
        <v>1</v>
      </c>
      <c r="S10709" t="s">
        <v>2562</v>
      </c>
      <c r="T10709" t="s">
        <v>3070</v>
      </c>
    </row>
    <row r="10710" spans="17:20">
      <c r="Q10710">
        <v>0.67748842592592595</v>
      </c>
      <c r="R10710">
        <v>1</v>
      </c>
      <c r="S10710" t="s">
        <v>10350</v>
      </c>
      <c r="T10710" t="s">
        <v>3072</v>
      </c>
    </row>
    <row r="10711" spans="17:20">
      <c r="Q10711">
        <v>0.67751157407407403</v>
      </c>
      <c r="R10711">
        <v>1</v>
      </c>
      <c r="S10711" t="s">
        <v>10351</v>
      </c>
      <c r="T10711" t="s">
        <v>3073</v>
      </c>
    </row>
    <row r="10712" spans="17:20">
      <c r="Q10712">
        <v>0.67752314814814796</v>
      </c>
      <c r="R10712">
        <v>2</v>
      </c>
      <c r="S10712" t="s">
        <v>10352</v>
      </c>
      <c r="T10712" t="s">
        <v>3129</v>
      </c>
    </row>
    <row r="10713" spans="17:20">
      <c r="Q10713">
        <v>0.677534722222222</v>
      </c>
      <c r="R10713">
        <v>1</v>
      </c>
      <c r="S10713" t="s">
        <v>10353</v>
      </c>
      <c r="T10713" t="s">
        <v>3075</v>
      </c>
    </row>
    <row r="10714" spans="17:20">
      <c r="Q10714">
        <v>0.677569444444444</v>
      </c>
      <c r="R10714">
        <v>1</v>
      </c>
      <c r="S10714" t="s">
        <v>2562</v>
      </c>
      <c r="T10714" t="s">
        <v>3070</v>
      </c>
    </row>
    <row r="10715" spans="17:20">
      <c r="Q10715">
        <v>0.67760416666666701</v>
      </c>
      <c r="R10715">
        <v>1</v>
      </c>
      <c r="S10715" t="s">
        <v>10354</v>
      </c>
      <c r="T10715" t="s">
        <v>3070</v>
      </c>
    </row>
    <row r="10716" spans="17:20">
      <c r="Q10716">
        <v>0.67770833333333302</v>
      </c>
      <c r="R10716">
        <v>2</v>
      </c>
      <c r="S10716" t="s">
        <v>4162</v>
      </c>
      <c r="T10716" t="s">
        <v>3071</v>
      </c>
    </row>
    <row r="10717" spans="17:20">
      <c r="Q10717">
        <v>0.67773148148148099</v>
      </c>
      <c r="R10717">
        <v>2</v>
      </c>
      <c r="S10717" t="s">
        <v>3620</v>
      </c>
      <c r="T10717" t="s">
        <v>3127</v>
      </c>
    </row>
    <row r="10718" spans="17:20">
      <c r="Q10718">
        <v>0.67785879629629597</v>
      </c>
      <c r="R10718">
        <v>2</v>
      </c>
      <c r="S10718" t="s">
        <v>10355</v>
      </c>
      <c r="T10718" t="s">
        <v>3129</v>
      </c>
    </row>
    <row r="10719" spans="17:20">
      <c r="Q10719">
        <v>0.67789351851851898</v>
      </c>
      <c r="R10719">
        <v>1</v>
      </c>
      <c r="S10719" t="s">
        <v>1132</v>
      </c>
      <c r="T10719" t="s">
        <v>3076</v>
      </c>
    </row>
    <row r="10720" spans="17:20">
      <c r="Q10720">
        <v>0.67792824074074098</v>
      </c>
      <c r="R10720">
        <v>1</v>
      </c>
      <c r="S10720" t="s">
        <v>10356</v>
      </c>
      <c r="T10720" t="s">
        <v>3073</v>
      </c>
    </row>
    <row r="10721" spans="17:20">
      <c r="Q10721">
        <v>0.67796296296296299</v>
      </c>
      <c r="R10721">
        <v>1</v>
      </c>
      <c r="S10721" t="s">
        <v>10303</v>
      </c>
      <c r="T10721" t="s">
        <v>3073</v>
      </c>
    </row>
    <row r="10722" spans="17:20">
      <c r="Q10722">
        <v>0.67797453703703703</v>
      </c>
      <c r="R10722">
        <v>4</v>
      </c>
      <c r="S10722" t="s">
        <v>10357</v>
      </c>
      <c r="T10722" t="s">
        <v>3070</v>
      </c>
    </row>
    <row r="10723" spans="17:20">
      <c r="Q10723">
        <v>0.677997685185185</v>
      </c>
      <c r="R10723">
        <v>1</v>
      </c>
      <c r="S10723" t="s">
        <v>2562</v>
      </c>
      <c r="T10723" t="s">
        <v>3070</v>
      </c>
    </row>
    <row r="10724" spans="17:20">
      <c r="Q10724">
        <v>0.677997685185185</v>
      </c>
      <c r="R10724">
        <v>1</v>
      </c>
      <c r="S10724" t="s">
        <v>10358</v>
      </c>
      <c r="T10724" t="s">
        <v>3129</v>
      </c>
    </row>
    <row r="10725" spans="17:20">
      <c r="Q10725">
        <v>0.678032407407407</v>
      </c>
      <c r="R10725">
        <v>1</v>
      </c>
      <c r="S10725" t="s">
        <v>4391</v>
      </c>
      <c r="T10725" t="s">
        <v>3127</v>
      </c>
    </row>
    <row r="10726" spans="17:20">
      <c r="Q10726">
        <v>0.67807870370370404</v>
      </c>
      <c r="R10726">
        <v>2</v>
      </c>
      <c r="S10726" t="s">
        <v>2562</v>
      </c>
      <c r="T10726" t="s">
        <v>3070</v>
      </c>
    </row>
    <row r="10727" spans="17:20">
      <c r="Q10727">
        <v>0.67809027777777797</v>
      </c>
      <c r="R10727">
        <v>1</v>
      </c>
      <c r="S10727" t="s">
        <v>2562</v>
      </c>
      <c r="T10727" t="s">
        <v>3070</v>
      </c>
    </row>
    <row r="10728" spans="17:20">
      <c r="Q10728">
        <v>0.67810185185185201</v>
      </c>
      <c r="R10728">
        <v>1</v>
      </c>
      <c r="S10728" t="s">
        <v>2562</v>
      </c>
      <c r="T10728" t="s">
        <v>3070</v>
      </c>
    </row>
    <row r="10729" spans="17:20">
      <c r="Q10729">
        <v>0.67812499999999998</v>
      </c>
      <c r="R10729">
        <v>1</v>
      </c>
      <c r="S10729" t="s">
        <v>2562</v>
      </c>
      <c r="T10729" t="s">
        <v>3070</v>
      </c>
    </row>
    <row r="10730" spans="17:20">
      <c r="Q10730">
        <v>0.67813657407407402</v>
      </c>
      <c r="R10730">
        <v>1</v>
      </c>
      <c r="S10730" t="s">
        <v>2805</v>
      </c>
      <c r="T10730" t="s">
        <v>3086</v>
      </c>
    </row>
    <row r="10731" spans="17:20">
      <c r="Q10731">
        <v>0.67819444444444399</v>
      </c>
      <c r="R10731">
        <v>2</v>
      </c>
      <c r="S10731" t="s">
        <v>10359</v>
      </c>
      <c r="T10731" t="s">
        <v>3129</v>
      </c>
    </row>
    <row r="10732" spans="17:20">
      <c r="Q10732">
        <v>0.67820601851851803</v>
      </c>
      <c r="R10732">
        <v>1</v>
      </c>
      <c r="S10732" t="s">
        <v>10360</v>
      </c>
      <c r="T10732" t="s">
        <v>3071</v>
      </c>
    </row>
    <row r="10733" spans="17:20">
      <c r="Q10733">
        <v>0.67822916666666699</v>
      </c>
      <c r="R10733">
        <v>2</v>
      </c>
      <c r="S10733" t="s">
        <v>10361</v>
      </c>
      <c r="T10733" t="s">
        <v>3075</v>
      </c>
    </row>
    <row r="10734" spans="17:20">
      <c r="Q10734">
        <v>0.67824074074074103</v>
      </c>
      <c r="R10734">
        <v>1</v>
      </c>
      <c r="S10734" t="s">
        <v>4474</v>
      </c>
      <c r="T10734" t="s">
        <v>3074</v>
      </c>
    </row>
    <row r="10735" spans="17:20">
      <c r="Q10735">
        <v>0.67824074074074103</v>
      </c>
      <c r="R10735">
        <v>2</v>
      </c>
      <c r="S10735" t="s">
        <v>10362</v>
      </c>
      <c r="T10735" t="s">
        <v>3071</v>
      </c>
    </row>
    <row r="10736" spans="17:20">
      <c r="Q10736">
        <v>0.67825231481481496</v>
      </c>
      <c r="R10736">
        <v>1</v>
      </c>
      <c r="S10736" t="s">
        <v>2562</v>
      </c>
      <c r="T10736" t="s">
        <v>3070</v>
      </c>
    </row>
    <row r="10737" spans="17:20">
      <c r="Q10737">
        <v>0.678263888888889</v>
      </c>
      <c r="R10737">
        <v>1</v>
      </c>
      <c r="S10737" t="s">
        <v>10363</v>
      </c>
      <c r="T10737" t="s">
        <v>3074</v>
      </c>
    </row>
    <row r="10738" spans="17:20">
      <c r="Q10738">
        <v>0.67828703703703697</v>
      </c>
      <c r="R10738">
        <v>1</v>
      </c>
      <c r="S10738" t="s">
        <v>10364</v>
      </c>
      <c r="T10738" t="s">
        <v>3071</v>
      </c>
    </row>
    <row r="10739" spans="17:20">
      <c r="Q10739">
        <v>0.67829861111111101</v>
      </c>
      <c r="R10739">
        <v>1</v>
      </c>
      <c r="S10739" t="s">
        <v>3956</v>
      </c>
      <c r="T10739" t="s">
        <v>3073</v>
      </c>
    </row>
    <row r="10740" spans="17:20">
      <c r="Q10740">
        <v>0.67843750000000003</v>
      </c>
      <c r="R10740">
        <v>1</v>
      </c>
      <c r="S10740" t="s">
        <v>4204</v>
      </c>
      <c r="T10740" t="s">
        <v>3078</v>
      </c>
    </row>
    <row r="10741" spans="17:20">
      <c r="Q10741">
        <v>0.67843750000000003</v>
      </c>
      <c r="R10741">
        <v>1</v>
      </c>
      <c r="S10741" t="s">
        <v>10365</v>
      </c>
      <c r="T10741" t="s">
        <v>3072</v>
      </c>
    </row>
    <row r="10742" spans="17:20">
      <c r="Q10742">
        <v>0.67848379629629596</v>
      </c>
      <c r="R10742">
        <v>1</v>
      </c>
      <c r="S10742" t="s">
        <v>9445</v>
      </c>
      <c r="T10742" t="s">
        <v>3073</v>
      </c>
    </row>
    <row r="10743" spans="17:20">
      <c r="Q10743">
        <v>0.678530092592593</v>
      </c>
      <c r="R10743">
        <v>1</v>
      </c>
      <c r="S10743" t="s">
        <v>2562</v>
      </c>
      <c r="T10743" t="s">
        <v>3070</v>
      </c>
    </row>
    <row r="10744" spans="17:20">
      <c r="Q10744">
        <v>0.678530092592593</v>
      </c>
      <c r="R10744">
        <v>1</v>
      </c>
      <c r="S10744" t="s">
        <v>672</v>
      </c>
      <c r="T10744" t="s">
        <v>3073</v>
      </c>
    </row>
    <row r="10745" spans="17:20">
      <c r="Q10745">
        <v>0.67856481481481501</v>
      </c>
      <c r="R10745">
        <v>1</v>
      </c>
      <c r="S10745" t="s">
        <v>3304</v>
      </c>
      <c r="T10745" t="s">
        <v>3073</v>
      </c>
    </row>
    <row r="10746" spans="17:20">
      <c r="Q10746">
        <v>0.67856481481481501</v>
      </c>
      <c r="R10746">
        <v>2</v>
      </c>
      <c r="S10746" t="s">
        <v>167</v>
      </c>
      <c r="T10746" t="s">
        <v>3071</v>
      </c>
    </row>
    <row r="10747" spans="17:20">
      <c r="Q10747">
        <v>0.67857638888888905</v>
      </c>
      <c r="R10747">
        <v>1</v>
      </c>
      <c r="S10747" t="s">
        <v>2311</v>
      </c>
      <c r="T10747" t="s">
        <v>3074</v>
      </c>
    </row>
    <row r="10748" spans="17:20">
      <c r="Q10748">
        <v>0.67859953703703701</v>
      </c>
      <c r="R10748">
        <v>2</v>
      </c>
      <c r="S10748" t="s">
        <v>551</v>
      </c>
      <c r="T10748" t="s">
        <v>3071</v>
      </c>
    </row>
    <row r="10749" spans="17:20">
      <c r="Q10749">
        <v>0.67863425925925902</v>
      </c>
      <c r="R10749">
        <v>1</v>
      </c>
      <c r="S10749" t="s">
        <v>4553</v>
      </c>
      <c r="T10749" t="s">
        <v>3071</v>
      </c>
    </row>
    <row r="10750" spans="17:20">
      <c r="Q10750">
        <v>0.67864583333333295</v>
      </c>
      <c r="R10750">
        <v>1</v>
      </c>
      <c r="S10750" t="s">
        <v>2562</v>
      </c>
      <c r="T10750" t="s">
        <v>3070</v>
      </c>
    </row>
    <row r="10751" spans="17:20">
      <c r="Q10751">
        <v>0.67873842592592604</v>
      </c>
      <c r="R10751">
        <v>2</v>
      </c>
      <c r="S10751" t="s">
        <v>3564</v>
      </c>
      <c r="T10751" t="s">
        <v>3075</v>
      </c>
    </row>
    <row r="10752" spans="17:20">
      <c r="Q10752">
        <v>0.67874999999999996</v>
      </c>
      <c r="R10752">
        <v>3</v>
      </c>
      <c r="S10752" t="s">
        <v>2562</v>
      </c>
      <c r="T10752" t="s">
        <v>3070</v>
      </c>
    </row>
    <row r="10753" spans="17:20">
      <c r="Q10753">
        <v>0.678761574074074</v>
      </c>
      <c r="R10753">
        <v>1</v>
      </c>
      <c r="S10753" t="s">
        <v>215</v>
      </c>
      <c r="T10753" t="s">
        <v>3075</v>
      </c>
    </row>
    <row r="10754" spans="17:20">
      <c r="Q10754">
        <v>0.67883101851851901</v>
      </c>
      <c r="R10754">
        <v>2</v>
      </c>
      <c r="S10754" t="s">
        <v>2562</v>
      </c>
      <c r="T10754" t="s">
        <v>3070</v>
      </c>
    </row>
    <row r="10755" spans="17:20">
      <c r="Q10755">
        <v>0.67890046296296302</v>
      </c>
      <c r="R10755">
        <v>1</v>
      </c>
      <c r="S10755" t="s">
        <v>2562</v>
      </c>
      <c r="T10755" t="s">
        <v>3070</v>
      </c>
    </row>
    <row r="10756" spans="17:20">
      <c r="Q10756">
        <v>0.67892361111111099</v>
      </c>
      <c r="R10756">
        <v>1</v>
      </c>
      <c r="S10756" t="s">
        <v>2562</v>
      </c>
      <c r="T10756" t="s">
        <v>3070</v>
      </c>
    </row>
    <row r="10757" spans="17:20">
      <c r="Q10757">
        <v>0.678958333333333</v>
      </c>
      <c r="R10757">
        <v>1</v>
      </c>
      <c r="S10757" t="s">
        <v>10366</v>
      </c>
      <c r="T10757" t="s">
        <v>3074</v>
      </c>
    </row>
    <row r="10758" spans="17:20">
      <c r="Q10758">
        <v>0.67896990740740704</v>
      </c>
      <c r="R10758">
        <v>1</v>
      </c>
      <c r="S10758" t="s">
        <v>2562</v>
      </c>
      <c r="T10758" t="s">
        <v>3070</v>
      </c>
    </row>
    <row r="10759" spans="17:20">
      <c r="Q10759">
        <v>0.67900462962963004</v>
      </c>
      <c r="R10759">
        <v>1</v>
      </c>
      <c r="S10759" t="s">
        <v>2562</v>
      </c>
      <c r="T10759" t="s">
        <v>3070</v>
      </c>
    </row>
    <row r="10760" spans="17:20">
      <c r="Q10760">
        <v>0.67901620370370397</v>
      </c>
      <c r="R10760">
        <v>2</v>
      </c>
      <c r="S10760" t="s">
        <v>104</v>
      </c>
      <c r="T10760" t="s">
        <v>3071</v>
      </c>
    </row>
    <row r="10761" spans="17:20">
      <c r="Q10761">
        <v>0.67903935185185205</v>
      </c>
      <c r="R10761">
        <v>1</v>
      </c>
      <c r="S10761" t="s">
        <v>10367</v>
      </c>
      <c r="T10761" t="s">
        <v>3080</v>
      </c>
    </row>
    <row r="10762" spans="17:20">
      <c r="Q10762">
        <v>0.67905092592592597</v>
      </c>
      <c r="R10762">
        <v>1</v>
      </c>
      <c r="S10762" t="s">
        <v>137</v>
      </c>
      <c r="T10762" t="s">
        <v>3071</v>
      </c>
    </row>
    <row r="10763" spans="17:20">
      <c r="Q10763">
        <v>0.67907407407407405</v>
      </c>
      <c r="R10763">
        <v>2</v>
      </c>
      <c r="S10763" t="s">
        <v>3680</v>
      </c>
      <c r="T10763" t="s">
        <v>3072</v>
      </c>
    </row>
    <row r="10764" spans="17:20">
      <c r="Q10764">
        <v>0.67910879629629595</v>
      </c>
      <c r="R10764">
        <v>6</v>
      </c>
      <c r="S10764" t="s">
        <v>2562</v>
      </c>
      <c r="T10764" t="s">
        <v>3129</v>
      </c>
    </row>
    <row r="10765" spans="17:20">
      <c r="Q10765">
        <v>0.67916666666666703</v>
      </c>
      <c r="R10765">
        <v>1</v>
      </c>
      <c r="S10765" t="s">
        <v>10368</v>
      </c>
      <c r="T10765" t="s">
        <v>3087</v>
      </c>
    </row>
    <row r="10766" spans="17:20">
      <c r="Q10766">
        <v>0.679189814814815</v>
      </c>
      <c r="R10766">
        <v>1</v>
      </c>
      <c r="S10766" t="s">
        <v>3955</v>
      </c>
      <c r="T10766" t="s">
        <v>3074</v>
      </c>
    </row>
    <row r="10767" spans="17:20">
      <c r="Q10767">
        <v>0.67924768518518497</v>
      </c>
      <c r="R10767">
        <v>1</v>
      </c>
      <c r="S10767" t="s">
        <v>2562</v>
      </c>
      <c r="T10767" t="s">
        <v>3070</v>
      </c>
    </row>
    <row r="10768" spans="17:20">
      <c r="Q10768">
        <v>0.67927083333333305</v>
      </c>
      <c r="R10768">
        <v>1</v>
      </c>
      <c r="S10768" t="s">
        <v>3946</v>
      </c>
      <c r="T10768" t="s">
        <v>3074</v>
      </c>
    </row>
    <row r="10769" spans="17:20">
      <c r="Q10769">
        <v>0.67928240740740697</v>
      </c>
      <c r="R10769">
        <v>1</v>
      </c>
      <c r="S10769" t="s">
        <v>2562</v>
      </c>
      <c r="T10769" t="s">
        <v>3070</v>
      </c>
    </row>
    <row r="10770" spans="17:20">
      <c r="Q10770">
        <v>0.67928240740740697</v>
      </c>
      <c r="R10770">
        <v>1</v>
      </c>
      <c r="S10770" t="s">
        <v>3790</v>
      </c>
      <c r="T10770" t="s">
        <v>3086</v>
      </c>
    </row>
    <row r="10771" spans="17:20">
      <c r="Q10771">
        <v>0.67928240740740697</v>
      </c>
      <c r="R10771">
        <v>1</v>
      </c>
      <c r="S10771" t="s">
        <v>10369</v>
      </c>
      <c r="T10771" t="s">
        <v>3129</v>
      </c>
    </row>
    <row r="10772" spans="17:20">
      <c r="Q10772">
        <v>0.67930555555555605</v>
      </c>
      <c r="R10772">
        <v>1</v>
      </c>
      <c r="S10772" t="s">
        <v>2562</v>
      </c>
      <c r="T10772" t="s">
        <v>3070</v>
      </c>
    </row>
    <row r="10773" spans="17:20">
      <c r="Q10773">
        <v>0.67931712962962998</v>
      </c>
      <c r="R10773">
        <v>1</v>
      </c>
      <c r="S10773" t="s">
        <v>10370</v>
      </c>
      <c r="T10773" t="s">
        <v>3090</v>
      </c>
    </row>
    <row r="10774" spans="17:20">
      <c r="Q10774">
        <v>0.67932870370370402</v>
      </c>
      <c r="R10774">
        <v>1</v>
      </c>
      <c r="S10774" t="s">
        <v>10371</v>
      </c>
      <c r="T10774" t="s">
        <v>3087</v>
      </c>
    </row>
    <row r="10775" spans="17:20">
      <c r="Q10775">
        <v>0.67932870370370402</v>
      </c>
      <c r="R10775">
        <v>4</v>
      </c>
      <c r="S10775" t="s">
        <v>2562</v>
      </c>
      <c r="T10775" t="s">
        <v>3070</v>
      </c>
    </row>
    <row r="10776" spans="17:20">
      <c r="Q10776">
        <v>0.67935185185185198</v>
      </c>
      <c r="R10776">
        <v>1</v>
      </c>
      <c r="S10776" t="s">
        <v>628</v>
      </c>
      <c r="T10776" t="s">
        <v>3129</v>
      </c>
    </row>
    <row r="10777" spans="17:20">
      <c r="Q10777">
        <v>0.67937499999999995</v>
      </c>
      <c r="R10777">
        <v>1</v>
      </c>
      <c r="S10777" t="s">
        <v>2562</v>
      </c>
      <c r="T10777" t="s">
        <v>3070</v>
      </c>
    </row>
    <row r="10778" spans="17:20">
      <c r="Q10778">
        <v>0.67940972222222196</v>
      </c>
      <c r="R10778">
        <v>4</v>
      </c>
      <c r="S10778" t="s">
        <v>2562</v>
      </c>
      <c r="T10778" t="s">
        <v>3070</v>
      </c>
    </row>
    <row r="10779" spans="17:20">
      <c r="Q10779">
        <v>0.679421296296296</v>
      </c>
      <c r="R10779">
        <v>1</v>
      </c>
      <c r="S10779" t="s">
        <v>4099</v>
      </c>
      <c r="T10779" t="s">
        <v>3129</v>
      </c>
    </row>
    <row r="10780" spans="17:20">
      <c r="Q10780">
        <v>0.679421296296296</v>
      </c>
      <c r="R10780">
        <v>1</v>
      </c>
      <c r="S10780" t="s">
        <v>10372</v>
      </c>
      <c r="T10780" t="s">
        <v>3075</v>
      </c>
    </row>
    <row r="10781" spans="17:20">
      <c r="Q10781">
        <v>0.67943287037037003</v>
      </c>
      <c r="R10781">
        <v>1</v>
      </c>
      <c r="S10781" t="s">
        <v>4099</v>
      </c>
      <c r="T10781" t="s">
        <v>3129</v>
      </c>
    </row>
    <row r="10782" spans="17:20">
      <c r="Q10782">
        <v>0.67943287037037003</v>
      </c>
      <c r="R10782">
        <v>1</v>
      </c>
      <c r="S10782" t="s">
        <v>10373</v>
      </c>
      <c r="T10782" t="s">
        <v>3075</v>
      </c>
    </row>
    <row r="10783" spans="17:20">
      <c r="Q10783">
        <v>0.67944444444444396</v>
      </c>
      <c r="R10783">
        <v>1</v>
      </c>
      <c r="S10783" t="s">
        <v>2562</v>
      </c>
      <c r="T10783" t="s">
        <v>3070</v>
      </c>
    </row>
    <row r="10784" spans="17:20">
      <c r="Q10784">
        <v>0.67944444444444396</v>
      </c>
      <c r="R10784">
        <v>1</v>
      </c>
      <c r="S10784" t="s">
        <v>10374</v>
      </c>
      <c r="T10784" t="s">
        <v>3075</v>
      </c>
    </row>
    <row r="10785" spans="17:20">
      <c r="Q10785">
        <v>0.67944444444444396</v>
      </c>
      <c r="R10785">
        <v>1</v>
      </c>
      <c r="S10785" t="s">
        <v>10375</v>
      </c>
      <c r="T10785" t="s">
        <v>3075</v>
      </c>
    </row>
    <row r="10786" spans="17:20">
      <c r="Q10786">
        <v>0.679456018518519</v>
      </c>
      <c r="R10786">
        <v>2</v>
      </c>
      <c r="S10786" t="s">
        <v>10376</v>
      </c>
      <c r="T10786" t="s">
        <v>3085</v>
      </c>
    </row>
    <row r="10787" spans="17:20">
      <c r="Q10787">
        <v>0.67950231481481504</v>
      </c>
      <c r="R10787">
        <v>2</v>
      </c>
      <c r="S10787" t="s">
        <v>2562</v>
      </c>
      <c r="T10787" t="s">
        <v>3070</v>
      </c>
    </row>
    <row r="10788" spans="17:20">
      <c r="Q10788">
        <v>0.67953703703703705</v>
      </c>
      <c r="R10788">
        <v>1</v>
      </c>
      <c r="S10788" t="s">
        <v>2562</v>
      </c>
      <c r="T10788" t="s">
        <v>3070</v>
      </c>
    </row>
    <row r="10789" spans="17:20">
      <c r="Q10789">
        <v>0.67954861111111098</v>
      </c>
      <c r="R10789">
        <v>1</v>
      </c>
      <c r="S10789" t="s">
        <v>2562</v>
      </c>
      <c r="T10789" t="s">
        <v>3070</v>
      </c>
    </row>
    <row r="10790" spans="17:20">
      <c r="Q10790">
        <v>0.67958333333333298</v>
      </c>
      <c r="R10790">
        <v>1</v>
      </c>
      <c r="S10790" t="s">
        <v>10377</v>
      </c>
      <c r="T10790" t="s">
        <v>3075</v>
      </c>
    </row>
    <row r="10791" spans="17:20">
      <c r="Q10791">
        <v>0.67964120370370396</v>
      </c>
      <c r="R10791">
        <v>4</v>
      </c>
      <c r="S10791" t="s">
        <v>2562</v>
      </c>
      <c r="T10791" t="s">
        <v>3070</v>
      </c>
    </row>
    <row r="10792" spans="17:20">
      <c r="Q10792">
        <v>0.67966435185185203</v>
      </c>
      <c r="R10792">
        <v>1</v>
      </c>
      <c r="S10792" t="s">
        <v>2562</v>
      </c>
      <c r="T10792" t="s">
        <v>3070</v>
      </c>
    </row>
    <row r="10793" spans="17:20">
      <c r="Q10793">
        <v>0.6796875</v>
      </c>
      <c r="R10793">
        <v>1</v>
      </c>
      <c r="S10793" t="s">
        <v>2562</v>
      </c>
      <c r="T10793" t="s">
        <v>3070</v>
      </c>
    </row>
    <row r="10794" spans="17:20">
      <c r="Q10794">
        <v>0.67973379629629604</v>
      </c>
      <c r="R10794">
        <v>1</v>
      </c>
      <c r="S10794" t="s">
        <v>2562</v>
      </c>
      <c r="T10794" t="s">
        <v>3070</v>
      </c>
    </row>
    <row r="10795" spans="17:20">
      <c r="Q10795">
        <v>0.67975694444444401</v>
      </c>
      <c r="R10795">
        <v>1</v>
      </c>
      <c r="S10795" t="s">
        <v>2562</v>
      </c>
      <c r="T10795" t="s">
        <v>3070</v>
      </c>
    </row>
    <row r="10796" spans="17:20">
      <c r="Q10796">
        <v>0.67976851851851805</v>
      </c>
      <c r="R10796">
        <v>1</v>
      </c>
      <c r="S10796" t="s">
        <v>10378</v>
      </c>
      <c r="T10796" t="s">
        <v>3070</v>
      </c>
    </row>
    <row r="10797" spans="17:20">
      <c r="Q10797">
        <v>0.67978009259259298</v>
      </c>
      <c r="R10797">
        <v>1</v>
      </c>
      <c r="S10797" t="s">
        <v>10379</v>
      </c>
      <c r="T10797" t="s">
        <v>3075</v>
      </c>
    </row>
    <row r="10798" spans="17:20">
      <c r="Q10798">
        <v>0.67980324074074105</v>
      </c>
      <c r="R10798">
        <v>1</v>
      </c>
      <c r="S10798" t="s">
        <v>2562</v>
      </c>
      <c r="T10798" t="s">
        <v>3070</v>
      </c>
    </row>
    <row r="10799" spans="17:20">
      <c r="Q10799">
        <v>0.67987268518518496</v>
      </c>
      <c r="R10799">
        <v>1</v>
      </c>
      <c r="S10799" t="s">
        <v>3522</v>
      </c>
      <c r="T10799" t="s">
        <v>3073</v>
      </c>
    </row>
    <row r="10800" spans="17:20">
      <c r="Q10800">
        <v>0.67988425925925899</v>
      </c>
      <c r="R10800">
        <v>1</v>
      </c>
      <c r="S10800" t="s">
        <v>2562</v>
      </c>
      <c r="T10800" t="s">
        <v>3070</v>
      </c>
    </row>
    <row r="10801" spans="17:20">
      <c r="Q10801">
        <v>0.67990740740740696</v>
      </c>
      <c r="R10801">
        <v>1</v>
      </c>
      <c r="S10801" t="s">
        <v>2562</v>
      </c>
      <c r="T10801" t="s">
        <v>3070</v>
      </c>
    </row>
    <row r="10802" spans="17:20">
      <c r="Q10802">
        <v>0.67994212962962997</v>
      </c>
      <c r="R10802">
        <v>1</v>
      </c>
      <c r="S10802" t="s">
        <v>10380</v>
      </c>
      <c r="T10802" t="s">
        <v>3084</v>
      </c>
    </row>
    <row r="10803" spans="17:20">
      <c r="Q10803">
        <v>0.67996527777777804</v>
      </c>
      <c r="R10803">
        <v>1</v>
      </c>
      <c r="S10803" t="s">
        <v>2562</v>
      </c>
      <c r="T10803" t="s">
        <v>3070</v>
      </c>
    </row>
    <row r="10804" spans="17:20">
      <c r="Q10804">
        <v>0.67998842592592601</v>
      </c>
      <c r="R10804">
        <v>1</v>
      </c>
      <c r="S10804" t="s">
        <v>2562</v>
      </c>
      <c r="T10804" t="s">
        <v>3070</v>
      </c>
    </row>
    <row r="10805" spans="17:20">
      <c r="Q10805">
        <v>0.68</v>
      </c>
      <c r="R10805">
        <v>1</v>
      </c>
      <c r="S10805" t="s">
        <v>2562</v>
      </c>
      <c r="T10805" t="s">
        <v>3070</v>
      </c>
    </row>
    <row r="10806" spans="17:20">
      <c r="Q10806">
        <v>0.68001157407407398</v>
      </c>
      <c r="R10806">
        <v>1</v>
      </c>
      <c r="S10806" t="s">
        <v>2562</v>
      </c>
      <c r="T10806" t="s">
        <v>3070</v>
      </c>
    </row>
    <row r="10807" spans="17:20">
      <c r="Q10807">
        <v>0.68006944444444395</v>
      </c>
      <c r="R10807">
        <v>1</v>
      </c>
      <c r="S10807" t="s">
        <v>2562</v>
      </c>
      <c r="T10807" t="s">
        <v>3070</v>
      </c>
    </row>
    <row r="10808" spans="17:20">
      <c r="Q10808">
        <v>0.68010416666666695</v>
      </c>
      <c r="R10808">
        <v>1</v>
      </c>
      <c r="S10808" t="s">
        <v>2562</v>
      </c>
      <c r="T10808" t="s">
        <v>3070</v>
      </c>
    </row>
    <row r="10809" spans="17:20">
      <c r="Q10809">
        <v>0.680185185185185</v>
      </c>
      <c r="R10809">
        <v>1</v>
      </c>
      <c r="S10809" t="s">
        <v>2562</v>
      </c>
      <c r="T10809" t="s">
        <v>3070</v>
      </c>
    </row>
    <row r="10810" spans="17:20">
      <c r="Q10810">
        <v>0.68023148148148105</v>
      </c>
      <c r="R10810">
        <v>1</v>
      </c>
      <c r="S10810" t="s">
        <v>2562</v>
      </c>
      <c r="T10810" t="s">
        <v>3070</v>
      </c>
    </row>
    <row r="10811" spans="17:20">
      <c r="Q10811">
        <v>0.68032407407407403</v>
      </c>
      <c r="R10811">
        <v>1</v>
      </c>
      <c r="S10811" t="s">
        <v>10381</v>
      </c>
      <c r="T10811" t="s">
        <v>3086</v>
      </c>
    </row>
    <row r="10812" spans="17:20">
      <c r="Q10812">
        <v>0.68034722222222199</v>
      </c>
      <c r="R10812">
        <v>1</v>
      </c>
      <c r="S10812" t="s">
        <v>2562</v>
      </c>
      <c r="T10812" t="s">
        <v>3070</v>
      </c>
    </row>
    <row r="10813" spans="17:20">
      <c r="Q10813">
        <v>0.680416666666667</v>
      </c>
      <c r="R10813">
        <v>1</v>
      </c>
      <c r="S10813" t="s">
        <v>2562</v>
      </c>
      <c r="T10813" t="s">
        <v>3070</v>
      </c>
    </row>
    <row r="10814" spans="17:20">
      <c r="Q10814">
        <v>0.680416666666667</v>
      </c>
      <c r="R10814">
        <v>1</v>
      </c>
      <c r="S10814" t="s">
        <v>1132</v>
      </c>
      <c r="T10814" t="s">
        <v>3072</v>
      </c>
    </row>
    <row r="10815" spans="17:20">
      <c r="Q10815">
        <v>0.68042824074074104</v>
      </c>
      <c r="R10815">
        <v>1</v>
      </c>
      <c r="S10815" t="s">
        <v>4469</v>
      </c>
      <c r="T10815" t="s">
        <v>3071</v>
      </c>
    </row>
    <row r="10816" spans="17:20">
      <c r="Q10816">
        <v>0.68043981481481497</v>
      </c>
      <c r="R10816">
        <v>2</v>
      </c>
      <c r="S10816" t="s">
        <v>2562</v>
      </c>
      <c r="T10816" t="s">
        <v>3070</v>
      </c>
    </row>
    <row r="10817" spans="17:20">
      <c r="Q10817">
        <v>0.68045138888888901</v>
      </c>
      <c r="R10817">
        <v>1</v>
      </c>
      <c r="S10817" t="s">
        <v>3640</v>
      </c>
      <c r="T10817" t="s">
        <v>3072</v>
      </c>
    </row>
    <row r="10818" spans="17:20">
      <c r="Q10818">
        <v>0.68054398148148099</v>
      </c>
      <c r="R10818">
        <v>1</v>
      </c>
      <c r="S10818" t="s">
        <v>7609</v>
      </c>
      <c r="T10818" t="s">
        <v>3077</v>
      </c>
    </row>
    <row r="10819" spans="17:20">
      <c r="Q10819">
        <v>0.68059027777777803</v>
      </c>
      <c r="R10819">
        <v>1</v>
      </c>
      <c r="S10819" t="s">
        <v>10382</v>
      </c>
      <c r="T10819" t="s">
        <v>3071</v>
      </c>
    </row>
    <row r="10820" spans="17:20">
      <c r="Q10820">
        <v>0.68063657407407396</v>
      </c>
      <c r="R10820">
        <v>1</v>
      </c>
      <c r="S10820" t="s">
        <v>10383</v>
      </c>
      <c r="T10820" t="s">
        <v>3075</v>
      </c>
    </row>
    <row r="10821" spans="17:20">
      <c r="Q10821">
        <v>0.68074074074074098</v>
      </c>
      <c r="R10821">
        <v>2</v>
      </c>
      <c r="S10821" t="s">
        <v>4457</v>
      </c>
      <c r="T10821" t="s">
        <v>3075</v>
      </c>
    </row>
    <row r="10822" spans="17:20">
      <c r="Q10822">
        <v>0.68079861111111095</v>
      </c>
      <c r="R10822">
        <v>1</v>
      </c>
      <c r="S10822" t="s">
        <v>2463</v>
      </c>
      <c r="T10822" t="s">
        <v>3129</v>
      </c>
    </row>
    <row r="10823" spans="17:20">
      <c r="Q10823">
        <v>0.68093749999999997</v>
      </c>
      <c r="R10823">
        <v>1</v>
      </c>
      <c r="S10823" t="s">
        <v>10384</v>
      </c>
      <c r="T10823" t="s">
        <v>3129</v>
      </c>
    </row>
    <row r="10824" spans="17:20">
      <c r="Q10824">
        <v>0.68096064814814805</v>
      </c>
      <c r="R10824">
        <v>1</v>
      </c>
      <c r="S10824" t="s">
        <v>10385</v>
      </c>
      <c r="T10824" t="s">
        <v>3075</v>
      </c>
    </row>
    <row r="10825" spans="17:20">
      <c r="Q10825">
        <v>0.68097222222222198</v>
      </c>
      <c r="R10825">
        <v>2</v>
      </c>
      <c r="S10825" t="s">
        <v>10386</v>
      </c>
      <c r="T10825" t="s">
        <v>3075</v>
      </c>
    </row>
    <row r="10826" spans="17:20">
      <c r="Q10826">
        <v>0.68100694444444398</v>
      </c>
      <c r="R10826">
        <v>1</v>
      </c>
      <c r="S10826" t="s">
        <v>10387</v>
      </c>
      <c r="T10826" t="s">
        <v>3074</v>
      </c>
    </row>
    <row r="10827" spans="17:20">
      <c r="Q10827">
        <v>0.68101851851851802</v>
      </c>
      <c r="R10827">
        <v>4</v>
      </c>
      <c r="S10827" t="s">
        <v>10388</v>
      </c>
      <c r="T10827" t="s">
        <v>3075</v>
      </c>
    </row>
    <row r="10828" spans="17:20">
      <c r="Q10828">
        <v>0.68103009259259295</v>
      </c>
      <c r="R10828">
        <v>4</v>
      </c>
      <c r="S10828" t="s">
        <v>2562</v>
      </c>
      <c r="T10828" t="s">
        <v>3075</v>
      </c>
    </row>
    <row r="10829" spans="17:20">
      <c r="Q10829">
        <v>0.68105324074074103</v>
      </c>
      <c r="R10829">
        <v>2</v>
      </c>
      <c r="S10829" t="s">
        <v>3178</v>
      </c>
      <c r="T10829" t="s">
        <v>3075</v>
      </c>
    </row>
    <row r="10830" spans="17:20">
      <c r="Q10830">
        <v>0.68107638888888899</v>
      </c>
      <c r="R10830">
        <v>1</v>
      </c>
      <c r="S10830" t="s">
        <v>10389</v>
      </c>
      <c r="T10830" t="s">
        <v>3077</v>
      </c>
    </row>
    <row r="10831" spans="17:20">
      <c r="Q10831">
        <v>0.68114583333333301</v>
      </c>
      <c r="R10831">
        <v>1</v>
      </c>
      <c r="S10831" t="s">
        <v>10390</v>
      </c>
      <c r="T10831" t="s">
        <v>3129</v>
      </c>
    </row>
    <row r="10832" spans="17:20">
      <c r="Q10832">
        <v>0.68119212962963005</v>
      </c>
      <c r="R10832">
        <v>1</v>
      </c>
      <c r="S10832" t="s">
        <v>10391</v>
      </c>
      <c r="T10832" t="s">
        <v>3086</v>
      </c>
    </row>
    <row r="10833" spans="17:20">
      <c r="Q10833">
        <v>0.68120370370370398</v>
      </c>
      <c r="R10833">
        <v>1</v>
      </c>
      <c r="S10833" t="s">
        <v>10392</v>
      </c>
      <c r="T10833" t="s">
        <v>3074</v>
      </c>
    </row>
    <row r="10834" spans="17:20">
      <c r="Q10834">
        <v>0.68122685185185206</v>
      </c>
      <c r="R10834">
        <v>2</v>
      </c>
      <c r="S10834" t="s">
        <v>10393</v>
      </c>
      <c r="T10834" t="s">
        <v>3071</v>
      </c>
    </row>
    <row r="10835" spans="17:20">
      <c r="Q10835">
        <v>0.68125000000000002</v>
      </c>
      <c r="R10835">
        <v>1</v>
      </c>
      <c r="S10835" t="s">
        <v>454</v>
      </c>
      <c r="T10835" t="s">
        <v>3075</v>
      </c>
    </row>
    <row r="10836" spans="17:20">
      <c r="Q10836">
        <v>0.68126157407407395</v>
      </c>
      <c r="R10836">
        <v>1</v>
      </c>
      <c r="S10836" t="s">
        <v>2562</v>
      </c>
      <c r="T10836" t="s">
        <v>3070</v>
      </c>
    </row>
    <row r="10837" spans="17:20">
      <c r="Q10837">
        <v>0.68126157407407395</v>
      </c>
      <c r="R10837">
        <v>1</v>
      </c>
      <c r="S10837" t="s">
        <v>10394</v>
      </c>
      <c r="T10837" t="s">
        <v>3075</v>
      </c>
    </row>
    <row r="10838" spans="17:20">
      <c r="Q10838">
        <v>0.68127314814814799</v>
      </c>
      <c r="R10838">
        <v>3</v>
      </c>
      <c r="S10838" t="s">
        <v>10395</v>
      </c>
      <c r="T10838" t="s">
        <v>3074</v>
      </c>
    </row>
    <row r="10839" spans="17:20">
      <c r="Q10839">
        <v>0.68127314814814799</v>
      </c>
      <c r="R10839">
        <v>1</v>
      </c>
      <c r="S10839" t="s">
        <v>10396</v>
      </c>
      <c r="T10839" t="s">
        <v>3071</v>
      </c>
    </row>
    <row r="10840" spans="17:20">
      <c r="Q10840">
        <v>0.68128472222222203</v>
      </c>
      <c r="R10840">
        <v>3</v>
      </c>
      <c r="S10840" t="s">
        <v>4578</v>
      </c>
      <c r="T10840" t="s">
        <v>3074</v>
      </c>
    </row>
    <row r="10841" spans="17:20">
      <c r="Q10841">
        <v>0.68129629629629596</v>
      </c>
      <c r="R10841">
        <v>1</v>
      </c>
      <c r="S10841" t="s">
        <v>3609</v>
      </c>
      <c r="T10841" t="s">
        <v>3129</v>
      </c>
    </row>
    <row r="10842" spans="17:20">
      <c r="Q10842">
        <v>0.68133101851851896</v>
      </c>
      <c r="R10842">
        <v>2</v>
      </c>
      <c r="S10842" t="s">
        <v>10397</v>
      </c>
      <c r="T10842" t="s">
        <v>3075</v>
      </c>
    </row>
    <row r="10843" spans="17:20">
      <c r="Q10843">
        <v>0.68136574074074097</v>
      </c>
      <c r="R10843">
        <v>1</v>
      </c>
      <c r="S10843" t="s">
        <v>10398</v>
      </c>
      <c r="T10843" t="s">
        <v>3071</v>
      </c>
    </row>
    <row r="10844" spans="17:20">
      <c r="Q10844">
        <v>0.681377314814815</v>
      </c>
      <c r="R10844">
        <v>1</v>
      </c>
      <c r="S10844" t="s">
        <v>3660</v>
      </c>
      <c r="T10844" t="s">
        <v>3074</v>
      </c>
    </row>
    <row r="10845" spans="17:20">
      <c r="Q10845">
        <v>0.68140046296296297</v>
      </c>
      <c r="R10845">
        <v>1</v>
      </c>
      <c r="S10845" t="s">
        <v>10399</v>
      </c>
      <c r="T10845" t="s">
        <v>3075</v>
      </c>
    </row>
    <row r="10846" spans="17:20">
      <c r="Q10846">
        <v>0.68146990740740698</v>
      </c>
      <c r="R10846">
        <v>1</v>
      </c>
      <c r="S10846" t="s">
        <v>10400</v>
      </c>
      <c r="T10846" t="s">
        <v>3070</v>
      </c>
    </row>
    <row r="10847" spans="17:20">
      <c r="Q10847">
        <v>0.68146990740740698</v>
      </c>
      <c r="R10847">
        <v>2</v>
      </c>
      <c r="S10847" t="s">
        <v>10401</v>
      </c>
      <c r="T10847" t="s">
        <v>3129</v>
      </c>
    </row>
    <row r="10848" spans="17:20">
      <c r="Q10848">
        <v>0.68148148148148102</v>
      </c>
      <c r="R10848">
        <v>1</v>
      </c>
      <c r="S10848" t="s">
        <v>4180</v>
      </c>
      <c r="T10848" t="s">
        <v>3126</v>
      </c>
    </row>
    <row r="10849" spans="17:20">
      <c r="Q10849">
        <v>0.68148148148148102</v>
      </c>
      <c r="R10849">
        <v>1</v>
      </c>
      <c r="S10849" t="s">
        <v>4180</v>
      </c>
      <c r="T10849" t="s">
        <v>3073</v>
      </c>
    </row>
    <row r="10850" spans="17:20">
      <c r="Q10850">
        <v>0.68155092592592603</v>
      </c>
      <c r="R10850">
        <v>4</v>
      </c>
      <c r="S10850" t="s">
        <v>10402</v>
      </c>
      <c r="T10850" t="s">
        <v>3075</v>
      </c>
    </row>
    <row r="10851" spans="17:20">
      <c r="Q10851">
        <v>0.68156249999999996</v>
      </c>
      <c r="R10851">
        <v>4</v>
      </c>
      <c r="S10851" t="s">
        <v>3497</v>
      </c>
      <c r="T10851" t="s">
        <v>3075</v>
      </c>
    </row>
    <row r="10852" spans="17:20">
      <c r="Q10852">
        <v>0.68159722222222197</v>
      </c>
      <c r="R10852">
        <v>4</v>
      </c>
      <c r="S10852" t="s">
        <v>10403</v>
      </c>
      <c r="T10852" t="s">
        <v>3075</v>
      </c>
    </row>
    <row r="10853" spans="17:20">
      <c r="Q10853">
        <v>0.68159722222222197</v>
      </c>
      <c r="R10853">
        <v>1</v>
      </c>
      <c r="S10853" t="s">
        <v>10404</v>
      </c>
      <c r="T10853" t="s">
        <v>3071</v>
      </c>
    </row>
    <row r="10854" spans="17:20">
      <c r="Q10854">
        <v>0.681608796296296</v>
      </c>
      <c r="R10854">
        <v>1</v>
      </c>
      <c r="S10854" t="s">
        <v>10405</v>
      </c>
      <c r="T10854" t="s">
        <v>3075</v>
      </c>
    </row>
    <row r="10855" spans="17:20">
      <c r="Q10855">
        <v>0.68162037037037004</v>
      </c>
      <c r="R10855">
        <v>1</v>
      </c>
      <c r="S10855" t="s">
        <v>10406</v>
      </c>
      <c r="T10855" t="s">
        <v>3070</v>
      </c>
    </row>
    <row r="10856" spans="17:20">
      <c r="Q10856">
        <v>0.68170138888888898</v>
      </c>
      <c r="R10856">
        <v>1</v>
      </c>
      <c r="S10856" t="s">
        <v>2562</v>
      </c>
      <c r="T10856" t="s">
        <v>3070</v>
      </c>
    </row>
    <row r="10857" spans="17:20">
      <c r="Q10857">
        <v>0.68175925925925895</v>
      </c>
      <c r="R10857">
        <v>1</v>
      </c>
      <c r="S10857" t="s">
        <v>2562</v>
      </c>
      <c r="T10857" t="s">
        <v>3070</v>
      </c>
    </row>
    <row r="10858" spans="17:20">
      <c r="Q10858">
        <v>0.68177083333333299</v>
      </c>
      <c r="R10858">
        <v>1</v>
      </c>
      <c r="S10858" t="s">
        <v>3519</v>
      </c>
      <c r="T10858" t="s">
        <v>3075</v>
      </c>
    </row>
    <row r="10859" spans="17:20">
      <c r="Q10859">
        <v>0.68179398148148196</v>
      </c>
      <c r="R10859">
        <v>2</v>
      </c>
      <c r="S10859" t="s">
        <v>3435</v>
      </c>
      <c r="T10859" t="s">
        <v>3075</v>
      </c>
    </row>
    <row r="10860" spans="17:20">
      <c r="Q10860">
        <v>0.68179398148148196</v>
      </c>
      <c r="R10860">
        <v>1</v>
      </c>
      <c r="S10860" t="s">
        <v>4181</v>
      </c>
      <c r="T10860" t="s">
        <v>3078</v>
      </c>
    </row>
    <row r="10861" spans="17:20">
      <c r="Q10861">
        <v>0.681805555555556</v>
      </c>
      <c r="R10861">
        <v>1</v>
      </c>
      <c r="S10861" t="s">
        <v>2562</v>
      </c>
      <c r="T10861" t="s">
        <v>3070</v>
      </c>
    </row>
    <row r="10862" spans="17:20">
      <c r="Q10862">
        <v>0.681805555555556</v>
      </c>
      <c r="R10862">
        <v>2</v>
      </c>
      <c r="S10862" t="s">
        <v>3435</v>
      </c>
      <c r="T10862" t="s">
        <v>3075</v>
      </c>
    </row>
    <row r="10863" spans="17:20">
      <c r="Q10863">
        <v>0.68181712962963004</v>
      </c>
      <c r="R10863">
        <v>2</v>
      </c>
      <c r="S10863" t="s">
        <v>310</v>
      </c>
      <c r="T10863" t="s">
        <v>3075</v>
      </c>
    </row>
    <row r="10864" spans="17:20">
      <c r="Q10864">
        <v>0.68185185185185204</v>
      </c>
      <c r="R10864">
        <v>1</v>
      </c>
      <c r="S10864" t="s">
        <v>3171</v>
      </c>
      <c r="T10864" t="s">
        <v>3071</v>
      </c>
    </row>
    <row r="10865" spans="17:20">
      <c r="Q10865">
        <v>0.68185185185185204</v>
      </c>
      <c r="R10865">
        <v>1</v>
      </c>
      <c r="S10865" t="s">
        <v>3670</v>
      </c>
      <c r="T10865" t="s">
        <v>3075</v>
      </c>
    </row>
    <row r="10866" spans="17:20">
      <c r="Q10866">
        <v>0.68186342592592597</v>
      </c>
      <c r="R10866">
        <v>1</v>
      </c>
      <c r="S10866" t="s">
        <v>2562</v>
      </c>
      <c r="T10866" t="s">
        <v>3070</v>
      </c>
    </row>
    <row r="10867" spans="17:20">
      <c r="Q10867">
        <v>0.68186342592592597</v>
      </c>
      <c r="R10867">
        <v>1</v>
      </c>
      <c r="S10867" t="s">
        <v>3171</v>
      </c>
      <c r="T10867" t="s">
        <v>3071</v>
      </c>
    </row>
    <row r="10868" spans="17:20">
      <c r="Q10868">
        <v>0.68189814814814798</v>
      </c>
      <c r="R10868">
        <v>1</v>
      </c>
      <c r="S10868" t="s">
        <v>2562</v>
      </c>
      <c r="T10868" t="s">
        <v>3070</v>
      </c>
    </row>
    <row r="10869" spans="17:20">
      <c r="Q10869">
        <v>0.68194444444444402</v>
      </c>
      <c r="R10869">
        <v>1</v>
      </c>
      <c r="S10869" t="s">
        <v>10407</v>
      </c>
      <c r="T10869" t="s">
        <v>3075</v>
      </c>
    </row>
    <row r="10870" spans="17:20">
      <c r="Q10870">
        <v>0.68196759259259299</v>
      </c>
      <c r="R10870">
        <v>1</v>
      </c>
      <c r="S10870" t="s">
        <v>10408</v>
      </c>
      <c r="T10870" t="s">
        <v>3071</v>
      </c>
    </row>
    <row r="10871" spans="17:20">
      <c r="Q10871">
        <v>0.68197916666666702</v>
      </c>
      <c r="R10871">
        <v>1</v>
      </c>
      <c r="S10871" t="s">
        <v>10409</v>
      </c>
      <c r="T10871" t="s">
        <v>3075</v>
      </c>
    </row>
    <row r="10872" spans="17:20">
      <c r="Q10872">
        <v>0.68199074074074095</v>
      </c>
      <c r="R10872">
        <v>1</v>
      </c>
      <c r="S10872" t="s">
        <v>2562</v>
      </c>
      <c r="T10872" t="s">
        <v>3070</v>
      </c>
    </row>
    <row r="10873" spans="17:20">
      <c r="Q10873">
        <v>0.68200231481481499</v>
      </c>
      <c r="R10873">
        <v>1</v>
      </c>
      <c r="S10873" t="s">
        <v>10410</v>
      </c>
      <c r="T10873" t="s">
        <v>3075</v>
      </c>
    </row>
    <row r="10874" spans="17:20">
      <c r="Q10874">
        <v>0.68200231481481499</v>
      </c>
      <c r="R10874">
        <v>1</v>
      </c>
      <c r="S10874" t="s">
        <v>10411</v>
      </c>
      <c r="T10874" t="s">
        <v>3075</v>
      </c>
    </row>
    <row r="10875" spans="17:20">
      <c r="Q10875">
        <v>0.68202546296296296</v>
      </c>
      <c r="R10875">
        <v>2</v>
      </c>
      <c r="S10875" t="s">
        <v>10412</v>
      </c>
      <c r="T10875" t="s">
        <v>3075</v>
      </c>
    </row>
    <row r="10876" spans="17:20">
      <c r="Q10876">
        <v>0.682037037037037</v>
      </c>
      <c r="R10876">
        <v>1</v>
      </c>
      <c r="S10876" t="s">
        <v>10413</v>
      </c>
      <c r="T10876" t="s">
        <v>3072</v>
      </c>
    </row>
    <row r="10877" spans="17:20">
      <c r="Q10877">
        <v>0.68206018518518496</v>
      </c>
      <c r="R10877">
        <v>2</v>
      </c>
      <c r="S10877" t="s">
        <v>10414</v>
      </c>
      <c r="T10877" t="s">
        <v>3071</v>
      </c>
    </row>
    <row r="10878" spans="17:20">
      <c r="Q10878">
        <v>0.68206018518518496</v>
      </c>
      <c r="R10878">
        <v>1</v>
      </c>
      <c r="S10878" t="s">
        <v>1486</v>
      </c>
      <c r="T10878" t="s">
        <v>3075</v>
      </c>
    </row>
    <row r="10879" spans="17:20">
      <c r="Q10879">
        <v>0.68208333333333304</v>
      </c>
      <c r="R10879">
        <v>1</v>
      </c>
      <c r="S10879" t="s">
        <v>2562</v>
      </c>
      <c r="T10879" t="s">
        <v>3070</v>
      </c>
    </row>
    <row r="10880" spans="17:20">
      <c r="Q10880">
        <v>0.68210648148148101</v>
      </c>
      <c r="R10880">
        <v>1</v>
      </c>
      <c r="S10880" t="s">
        <v>2562</v>
      </c>
      <c r="T10880" t="s">
        <v>3070</v>
      </c>
    </row>
    <row r="10881" spans="17:20">
      <c r="Q10881">
        <v>0.68211805555555605</v>
      </c>
      <c r="R10881">
        <v>1</v>
      </c>
      <c r="S10881" t="s">
        <v>3201</v>
      </c>
      <c r="T10881" t="s">
        <v>3075</v>
      </c>
    </row>
    <row r="10882" spans="17:20">
      <c r="Q10882">
        <v>0.68212962962962997</v>
      </c>
      <c r="R10882">
        <v>1</v>
      </c>
      <c r="S10882" t="s">
        <v>4033</v>
      </c>
      <c r="T10882" t="s">
        <v>3075</v>
      </c>
    </row>
    <row r="10883" spans="17:20">
      <c r="Q10883">
        <v>0.68215277777777805</v>
      </c>
      <c r="R10883">
        <v>1</v>
      </c>
      <c r="S10883" t="s">
        <v>799</v>
      </c>
      <c r="T10883" t="s">
        <v>3072</v>
      </c>
    </row>
    <row r="10884" spans="17:20">
      <c r="Q10884">
        <v>0.68222222222222195</v>
      </c>
      <c r="R10884">
        <v>1</v>
      </c>
      <c r="S10884" t="s">
        <v>10415</v>
      </c>
      <c r="T10884" t="s">
        <v>3129</v>
      </c>
    </row>
    <row r="10885" spans="17:20">
      <c r="Q10885">
        <v>0.68223379629629599</v>
      </c>
      <c r="R10885">
        <v>1</v>
      </c>
      <c r="S10885" t="s">
        <v>10416</v>
      </c>
      <c r="T10885" t="s">
        <v>3075</v>
      </c>
    </row>
    <row r="10886" spans="17:20">
      <c r="Q10886">
        <v>0.68224537037037003</v>
      </c>
      <c r="R10886">
        <v>1</v>
      </c>
      <c r="S10886" t="s">
        <v>10417</v>
      </c>
      <c r="T10886" t="s">
        <v>3129</v>
      </c>
    </row>
    <row r="10887" spans="17:20">
      <c r="Q10887">
        <v>0.68228009259259303</v>
      </c>
      <c r="R10887">
        <v>2</v>
      </c>
      <c r="S10887" t="s">
        <v>10418</v>
      </c>
      <c r="T10887" t="s">
        <v>3071</v>
      </c>
    </row>
    <row r="10888" spans="17:20">
      <c r="Q10888">
        <v>0.68229166666666696</v>
      </c>
      <c r="R10888">
        <v>1</v>
      </c>
      <c r="S10888" t="s">
        <v>10419</v>
      </c>
      <c r="T10888" t="s">
        <v>3129</v>
      </c>
    </row>
    <row r="10889" spans="17:20">
      <c r="Q10889">
        <v>0.68231481481481504</v>
      </c>
      <c r="R10889">
        <v>1</v>
      </c>
      <c r="S10889" t="s">
        <v>10420</v>
      </c>
      <c r="T10889" t="s">
        <v>3129</v>
      </c>
    </row>
    <row r="10890" spans="17:20">
      <c r="Q10890">
        <v>0.68233796296296301</v>
      </c>
      <c r="R10890">
        <v>6</v>
      </c>
      <c r="S10890" t="s">
        <v>2562</v>
      </c>
      <c r="T10890" t="s">
        <v>3075</v>
      </c>
    </row>
    <row r="10891" spans="17:20">
      <c r="Q10891">
        <v>0.68238425925925905</v>
      </c>
      <c r="R10891">
        <v>1</v>
      </c>
      <c r="S10891" t="s">
        <v>10421</v>
      </c>
      <c r="T10891" t="s">
        <v>3071</v>
      </c>
    </row>
    <row r="10892" spans="17:20">
      <c r="Q10892">
        <v>0.68243055555555598</v>
      </c>
      <c r="R10892">
        <v>1</v>
      </c>
      <c r="S10892" t="s">
        <v>2562</v>
      </c>
      <c r="T10892" t="s">
        <v>3072</v>
      </c>
    </row>
    <row r="10893" spans="17:20">
      <c r="Q10893">
        <v>0.68244212962963002</v>
      </c>
      <c r="R10893">
        <v>5</v>
      </c>
      <c r="S10893" t="s">
        <v>2562</v>
      </c>
      <c r="T10893" t="s">
        <v>3070</v>
      </c>
    </row>
    <row r="10894" spans="17:20">
      <c r="Q10894">
        <v>0.68246527777777799</v>
      </c>
      <c r="R10894">
        <v>2</v>
      </c>
      <c r="S10894" t="s">
        <v>10422</v>
      </c>
      <c r="T10894" t="s">
        <v>3074</v>
      </c>
    </row>
    <row r="10895" spans="17:20">
      <c r="Q10895">
        <v>0.68248842592592596</v>
      </c>
      <c r="R10895">
        <v>1</v>
      </c>
      <c r="S10895" t="s">
        <v>2562</v>
      </c>
      <c r="T10895" t="s">
        <v>3070</v>
      </c>
    </row>
    <row r="10896" spans="17:20">
      <c r="Q10896">
        <v>0.68248842592592596</v>
      </c>
      <c r="R10896">
        <v>3</v>
      </c>
      <c r="S10896" t="s">
        <v>10423</v>
      </c>
      <c r="T10896" t="s">
        <v>3129</v>
      </c>
    </row>
    <row r="10897" spans="17:20">
      <c r="Q10897">
        <v>0.68251157407407403</v>
      </c>
      <c r="R10897">
        <v>1</v>
      </c>
      <c r="S10897" t="s">
        <v>2562</v>
      </c>
      <c r="T10897" t="s">
        <v>3070</v>
      </c>
    </row>
    <row r="10898" spans="17:20">
      <c r="Q10898">
        <v>0.682534722222222</v>
      </c>
      <c r="R10898">
        <v>2</v>
      </c>
      <c r="S10898" t="s">
        <v>2562</v>
      </c>
      <c r="T10898" t="s">
        <v>3070</v>
      </c>
    </row>
    <row r="10899" spans="17:20">
      <c r="Q10899">
        <v>0.68254629629629604</v>
      </c>
      <c r="R10899">
        <v>1</v>
      </c>
      <c r="S10899" t="s">
        <v>10424</v>
      </c>
      <c r="T10899" t="s">
        <v>3129</v>
      </c>
    </row>
    <row r="10900" spans="17:20">
      <c r="Q10900">
        <v>0.68255787037036997</v>
      </c>
      <c r="R10900">
        <v>1</v>
      </c>
      <c r="S10900" t="s">
        <v>10425</v>
      </c>
      <c r="T10900" t="s">
        <v>3083</v>
      </c>
    </row>
    <row r="10901" spans="17:20">
      <c r="Q10901">
        <v>0.68256944444444401</v>
      </c>
      <c r="R10901">
        <v>1</v>
      </c>
      <c r="S10901" t="s">
        <v>10426</v>
      </c>
      <c r="T10901" t="s">
        <v>3086</v>
      </c>
    </row>
    <row r="10902" spans="17:20">
      <c r="Q10902">
        <v>0.68259259259259297</v>
      </c>
      <c r="R10902">
        <v>1</v>
      </c>
      <c r="S10902" t="s">
        <v>2562</v>
      </c>
      <c r="T10902" t="s">
        <v>3070</v>
      </c>
    </row>
    <row r="10903" spans="17:20">
      <c r="Q10903">
        <v>0.68261574074074105</v>
      </c>
      <c r="R10903">
        <v>1</v>
      </c>
      <c r="S10903" t="s">
        <v>1053</v>
      </c>
      <c r="T10903" t="s">
        <v>3086</v>
      </c>
    </row>
    <row r="10904" spans="17:20">
      <c r="Q10904">
        <v>0.68263888888888902</v>
      </c>
      <c r="R10904">
        <v>1</v>
      </c>
      <c r="S10904" t="s">
        <v>2562</v>
      </c>
      <c r="T10904" t="s">
        <v>3070</v>
      </c>
    </row>
    <row r="10905" spans="17:20">
      <c r="Q10905">
        <v>0.68266203703703698</v>
      </c>
      <c r="R10905">
        <v>2</v>
      </c>
      <c r="S10905" t="s">
        <v>2562</v>
      </c>
      <c r="T10905" t="s">
        <v>3070</v>
      </c>
    </row>
    <row r="10906" spans="17:20">
      <c r="Q10906">
        <v>0.68267361111111102</v>
      </c>
      <c r="R10906">
        <v>1</v>
      </c>
      <c r="S10906" t="s">
        <v>10427</v>
      </c>
      <c r="T10906" t="s">
        <v>3075</v>
      </c>
    </row>
    <row r="10907" spans="17:20">
      <c r="Q10907">
        <v>0.68270833333333303</v>
      </c>
      <c r="R10907">
        <v>1</v>
      </c>
      <c r="S10907" t="s">
        <v>3675</v>
      </c>
      <c r="T10907" t="s">
        <v>3075</v>
      </c>
    </row>
    <row r="10908" spans="17:20">
      <c r="Q10908">
        <v>0.68271990740740696</v>
      </c>
      <c r="R10908">
        <v>2</v>
      </c>
      <c r="S10908" t="s">
        <v>10428</v>
      </c>
      <c r="T10908" t="s">
        <v>3075</v>
      </c>
    </row>
    <row r="10909" spans="17:20">
      <c r="Q10909">
        <v>0.682731481481481</v>
      </c>
      <c r="R10909">
        <v>1</v>
      </c>
      <c r="S10909" t="s">
        <v>10429</v>
      </c>
      <c r="T10909" t="s">
        <v>3072</v>
      </c>
    </row>
    <row r="10910" spans="17:20">
      <c r="Q10910">
        <v>0.68275462962962996</v>
      </c>
      <c r="R10910">
        <v>2</v>
      </c>
      <c r="S10910" t="s">
        <v>10430</v>
      </c>
      <c r="T10910" t="s">
        <v>3075</v>
      </c>
    </row>
    <row r="10911" spans="17:20">
      <c r="Q10911">
        <v>0.68278935185185197</v>
      </c>
      <c r="R10911">
        <v>1</v>
      </c>
      <c r="S10911" t="s">
        <v>10431</v>
      </c>
      <c r="T10911" t="s">
        <v>3071</v>
      </c>
    </row>
    <row r="10912" spans="17:20">
      <c r="Q10912">
        <v>0.68285879629629598</v>
      </c>
      <c r="R10912">
        <v>1</v>
      </c>
      <c r="S10912" t="s">
        <v>3609</v>
      </c>
      <c r="T10912" t="s">
        <v>3073</v>
      </c>
    </row>
    <row r="10913" spans="17:20">
      <c r="Q10913">
        <v>0.68285879629629598</v>
      </c>
      <c r="R10913">
        <v>1</v>
      </c>
      <c r="S10913" t="s">
        <v>10432</v>
      </c>
      <c r="T10913" t="s">
        <v>3074</v>
      </c>
    </row>
    <row r="10914" spans="17:20">
      <c r="Q10914">
        <v>0.68287037037037002</v>
      </c>
      <c r="R10914">
        <v>1</v>
      </c>
      <c r="S10914" t="s">
        <v>10433</v>
      </c>
      <c r="T10914" t="s">
        <v>3075</v>
      </c>
    </row>
    <row r="10915" spans="17:20">
      <c r="Q10915">
        <v>0.68288194444444394</v>
      </c>
      <c r="R10915">
        <v>1</v>
      </c>
      <c r="S10915" t="s">
        <v>10434</v>
      </c>
      <c r="T10915" t="s">
        <v>3075</v>
      </c>
    </row>
    <row r="10916" spans="17:20">
      <c r="Q10916">
        <v>0.68288194444444394</v>
      </c>
      <c r="R10916">
        <v>1</v>
      </c>
      <c r="S10916" t="s">
        <v>2463</v>
      </c>
      <c r="T10916" t="s">
        <v>3071</v>
      </c>
    </row>
    <row r="10917" spans="17:20">
      <c r="Q10917">
        <v>0.68292824074074099</v>
      </c>
      <c r="R10917">
        <v>1</v>
      </c>
      <c r="S10917" t="s">
        <v>3784</v>
      </c>
      <c r="T10917" t="s">
        <v>3071</v>
      </c>
    </row>
    <row r="10918" spans="17:20">
      <c r="Q10918">
        <v>0.68293981481481503</v>
      </c>
      <c r="R10918">
        <v>1</v>
      </c>
      <c r="S10918" t="s">
        <v>2562</v>
      </c>
      <c r="T10918" t="s">
        <v>3070</v>
      </c>
    </row>
    <row r="10919" spans="17:20">
      <c r="Q10919">
        <v>0.68303240740740701</v>
      </c>
      <c r="R10919">
        <v>1</v>
      </c>
      <c r="S10919" t="s">
        <v>10435</v>
      </c>
      <c r="T10919" t="s">
        <v>3075</v>
      </c>
    </row>
    <row r="10920" spans="17:20">
      <c r="Q10920">
        <v>0.68305555555555597</v>
      </c>
      <c r="R10920">
        <v>1</v>
      </c>
      <c r="S10920" t="s">
        <v>10436</v>
      </c>
      <c r="T10920" t="s">
        <v>3075</v>
      </c>
    </row>
    <row r="10921" spans="17:20">
      <c r="Q10921">
        <v>0.68305555555555597</v>
      </c>
      <c r="R10921">
        <v>1</v>
      </c>
      <c r="S10921" t="s">
        <v>2562</v>
      </c>
      <c r="T10921" t="s">
        <v>3070</v>
      </c>
    </row>
    <row r="10922" spans="17:20">
      <c r="Q10922">
        <v>0.68306712962963001</v>
      </c>
      <c r="R10922">
        <v>1</v>
      </c>
      <c r="S10922" t="s">
        <v>10437</v>
      </c>
      <c r="T10922" t="s">
        <v>3075</v>
      </c>
    </row>
    <row r="10923" spans="17:20">
      <c r="Q10923">
        <v>0.68312499999999998</v>
      </c>
      <c r="R10923">
        <v>1</v>
      </c>
      <c r="S10923" t="s">
        <v>10438</v>
      </c>
      <c r="T10923" t="s">
        <v>3075</v>
      </c>
    </row>
    <row r="10924" spans="17:20">
      <c r="Q10924">
        <v>0.68313657407407402</v>
      </c>
      <c r="R10924">
        <v>1</v>
      </c>
      <c r="S10924" t="s">
        <v>9589</v>
      </c>
      <c r="T10924" t="s">
        <v>3129</v>
      </c>
    </row>
    <row r="10925" spans="17:20">
      <c r="Q10925">
        <v>0.68315972222222199</v>
      </c>
      <c r="R10925">
        <v>1</v>
      </c>
      <c r="S10925" t="s">
        <v>10439</v>
      </c>
      <c r="T10925" t="s">
        <v>3071</v>
      </c>
    </row>
    <row r="10926" spans="17:20">
      <c r="Q10926">
        <v>0.68317129629629603</v>
      </c>
      <c r="R10926">
        <v>1</v>
      </c>
      <c r="S10926" t="s">
        <v>10440</v>
      </c>
      <c r="T10926" t="s">
        <v>3088</v>
      </c>
    </row>
    <row r="10927" spans="17:20">
      <c r="Q10927">
        <v>0.68317129629629603</v>
      </c>
      <c r="R10927">
        <v>1</v>
      </c>
      <c r="S10927" t="s">
        <v>2562</v>
      </c>
      <c r="T10927" t="s">
        <v>3070</v>
      </c>
    </row>
    <row r="10928" spans="17:20">
      <c r="Q10928">
        <v>0.68318287037036995</v>
      </c>
      <c r="R10928">
        <v>1</v>
      </c>
      <c r="S10928" t="s">
        <v>10441</v>
      </c>
      <c r="T10928" t="s">
        <v>3129</v>
      </c>
    </row>
    <row r="10929" spans="17:20">
      <c r="Q10929">
        <v>0.68319444444444399</v>
      </c>
      <c r="R10929">
        <v>1</v>
      </c>
      <c r="S10929" t="s">
        <v>10442</v>
      </c>
      <c r="T10929" t="s">
        <v>3075</v>
      </c>
    </row>
    <row r="10930" spans="17:20">
      <c r="Q10930">
        <v>0.68319444444444399</v>
      </c>
      <c r="R10930">
        <v>1</v>
      </c>
      <c r="S10930" t="s">
        <v>2562</v>
      </c>
      <c r="T10930" t="s">
        <v>3070</v>
      </c>
    </row>
    <row r="10931" spans="17:20">
      <c r="Q10931">
        <v>0.68320601851851803</v>
      </c>
      <c r="R10931">
        <v>2</v>
      </c>
      <c r="S10931" t="s">
        <v>10443</v>
      </c>
      <c r="T10931" t="s">
        <v>3075</v>
      </c>
    </row>
    <row r="10932" spans="17:20">
      <c r="Q10932">
        <v>0.683229166666667</v>
      </c>
      <c r="R10932">
        <v>1</v>
      </c>
      <c r="S10932" t="s">
        <v>10444</v>
      </c>
      <c r="T10932" t="s">
        <v>3129</v>
      </c>
    </row>
    <row r="10933" spans="17:20">
      <c r="Q10933">
        <v>0.68324074074074104</v>
      </c>
      <c r="R10933">
        <v>1</v>
      </c>
      <c r="S10933" t="s">
        <v>10445</v>
      </c>
      <c r="T10933" t="s">
        <v>3075</v>
      </c>
    </row>
    <row r="10934" spans="17:20">
      <c r="Q10934">
        <v>0.683263888888889</v>
      </c>
      <c r="R10934">
        <v>1</v>
      </c>
      <c r="S10934" t="s">
        <v>10446</v>
      </c>
      <c r="T10934" t="s">
        <v>3129</v>
      </c>
    </row>
    <row r="10935" spans="17:20">
      <c r="Q10935">
        <v>0.68327546296296304</v>
      </c>
      <c r="R10935">
        <v>4</v>
      </c>
      <c r="S10935" t="s">
        <v>10447</v>
      </c>
      <c r="T10935" t="s">
        <v>3070</v>
      </c>
    </row>
    <row r="10936" spans="17:20">
      <c r="Q10936">
        <v>0.68327546296296304</v>
      </c>
      <c r="R10936">
        <v>2</v>
      </c>
      <c r="S10936" t="s">
        <v>10448</v>
      </c>
      <c r="T10936" t="s">
        <v>3075</v>
      </c>
    </row>
    <row r="10937" spans="17:20">
      <c r="Q10937">
        <v>0.68331018518518505</v>
      </c>
      <c r="R10937">
        <v>1</v>
      </c>
      <c r="S10937" t="s">
        <v>10449</v>
      </c>
      <c r="T10937" t="s">
        <v>3070</v>
      </c>
    </row>
    <row r="10938" spans="17:20">
      <c r="Q10938">
        <v>0.68332175925925898</v>
      </c>
      <c r="R10938">
        <v>1</v>
      </c>
      <c r="S10938" t="s">
        <v>10450</v>
      </c>
      <c r="T10938" t="s">
        <v>3129</v>
      </c>
    </row>
    <row r="10939" spans="17:20">
      <c r="Q10939">
        <v>0.68335648148148198</v>
      </c>
      <c r="R10939">
        <v>4</v>
      </c>
      <c r="S10939" t="s">
        <v>2562</v>
      </c>
      <c r="T10939" t="s">
        <v>3070</v>
      </c>
    </row>
    <row r="10940" spans="17:20">
      <c r="Q10940">
        <v>0.68337962962962995</v>
      </c>
      <c r="R10940">
        <v>1</v>
      </c>
      <c r="S10940" t="s">
        <v>10451</v>
      </c>
      <c r="T10940" t="s">
        <v>3075</v>
      </c>
    </row>
    <row r="10941" spans="17:20">
      <c r="Q10941">
        <v>0.68337962962962995</v>
      </c>
      <c r="R10941">
        <v>2</v>
      </c>
      <c r="S10941" t="s">
        <v>2562</v>
      </c>
      <c r="T10941" t="s">
        <v>3070</v>
      </c>
    </row>
    <row r="10942" spans="17:20">
      <c r="Q10942">
        <v>0.68337962962962995</v>
      </c>
      <c r="R10942">
        <v>1</v>
      </c>
      <c r="S10942" t="s">
        <v>10452</v>
      </c>
      <c r="T10942" t="s">
        <v>3129</v>
      </c>
    </row>
    <row r="10943" spans="17:20">
      <c r="Q10943">
        <v>0.68340277777777803</v>
      </c>
      <c r="R10943">
        <v>1</v>
      </c>
      <c r="S10943" t="s">
        <v>10453</v>
      </c>
      <c r="T10943" t="s">
        <v>3129</v>
      </c>
    </row>
    <row r="10944" spans="17:20">
      <c r="Q10944">
        <v>0.68342592592592599</v>
      </c>
      <c r="R10944">
        <v>2</v>
      </c>
      <c r="S10944" t="s">
        <v>2562</v>
      </c>
      <c r="T10944" t="s">
        <v>3070</v>
      </c>
    </row>
    <row r="10945" spans="17:20">
      <c r="Q10945">
        <v>0.68343750000000003</v>
      </c>
      <c r="R10945">
        <v>1</v>
      </c>
      <c r="S10945" t="s">
        <v>2562</v>
      </c>
      <c r="T10945" t="s">
        <v>3070</v>
      </c>
    </row>
    <row r="10946" spans="17:20">
      <c r="Q10946">
        <v>0.683460648148148</v>
      </c>
      <c r="R10946">
        <v>1</v>
      </c>
      <c r="S10946" t="s">
        <v>10454</v>
      </c>
      <c r="T10946" t="s">
        <v>3084</v>
      </c>
    </row>
    <row r="10947" spans="17:20">
      <c r="Q10947">
        <v>0.683460648148148</v>
      </c>
      <c r="R10947">
        <v>1</v>
      </c>
      <c r="S10947" t="s">
        <v>2562</v>
      </c>
      <c r="T10947" t="s">
        <v>3070</v>
      </c>
    </row>
    <row r="10948" spans="17:20">
      <c r="Q10948">
        <v>0.68350694444444404</v>
      </c>
      <c r="R10948">
        <v>1</v>
      </c>
      <c r="S10948" t="s">
        <v>3251</v>
      </c>
      <c r="T10948" t="s">
        <v>3071</v>
      </c>
    </row>
    <row r="10949" spans="17:20">
      <c r="Q10949">
        <v>0.68351851851851897</v>
      </c>
      <c r="R10949">
        <v>1</v>
      </c>
      <c r="S10949" t="s">
        <v>4666</v>
      </c>
      <c r="T10949" t="s">
        <v>3086</v>
      </c>
    </row>
    <row r="10950" spans="17:20">
      <c r="Q10950">
        <v>0.68353009259259301</v>
      </c>
      <c r="R10950">
        <v>2</v>
      </c>
      <c r="S10950" t="s">
        <v>2562</v>
      </c>
      <c r="T10950" t="s">
        <v>3070</v>
      </c>
    </row>
    <row r="10951" spans="17:20">
      <c r="Q10951">
        <v>0.68355324074074097</v>
      </c>
      <c r="R10951">
        <v>1</v>
      </c>
      <c r="S10951" t="s">
        <v>10356</v>
      </c>
      <c r="T10951" t="s">
        <v>3074</v>
      </c>
    </row>
    <row r="10952" spans="17:20">
      <c r="Q10952">
        <v>0.68356481481481501</v>
      </c>
      <c r="R10952">
        <v>1</v>
      </c>
      <c r="S10952" t="s">
        <v>10455</v>
      </c>
      <c r="T10952" t="s">
        <v>3073</v>
      </c>
    </row>
    <row r="10953" spans="17:20">
      <c r="Q10953">
        <v>0.68358796296296298</v>
      </c>
      <c r="R10953">
        <v>1</v>
      </c>
      <c r="S10953" t="s">
        <v>10456</v>
      </c>
      <c r="T10953" t="s">
        <v>3086</v>
      </c>
    </row>
    <row r="10954" spans="17:20">
      <c r="Q10954">
        <v>0.683726851851852</v>
      </c>
      <c r="R10954">
        <v>1</v>
      </c>
      <c r="S10954" t="s">
        <v>2562</v>
      </c>
      <c r="T10954" t="s">
        <v>3070</v>
      </c>
    </row>
    <row r="10955" spans="17:20">
      <c r="Q10955">
        <v>0.68376157407407401</v>
      </c>
      <c r="R10955">
        <v>1</v>
      </c>
      <c r="S10955" t="s">
        <v>4573</v>
      </c>
      <c r="T10955" t="s">
        <v>3074</v>
      </c>
    </row>
    <row r="10956" spans="17:20">
      <c r="Q10956">
        <v>0.68377314814814805</v>
      </c>
      <c r="R10956">
        <v>1</v>
      </c>
      <c r="S10956" t="s">
        <v>2562</v>
      </c>
      <c r="T10956" t="s">
        <v>3070</v>
      </c>
    </row>
    <row r="10957" spans="17:20">
      <c r="Q10957">
        <v>0.68379629629629601</v>
      </c>
      <c r="R10957">
        <v>1</v>
      </c>
      <c r="S10957" t="s">
        <v>2562</v>
      </c>
      <c r="T10957" t="s">
        <v>3070</v>
      </c>
    </row>
    <row r="10958" spans="17:20">
      <c r="Q10958">
        <v>0.68383101851851802</v>
      </c>
      <c r="R10958">
        <v>1</v>
      </c>
      <c r="S10958" t="s">
        <v>85</v>
      </c>
      <c r="T10958" t="s">
        <v>3073</v>
      </c>
    </row>
    <row r="10959" spans="17:20">
      <c r="Q10959">
        <v>0.68384259259259295</v>
      </c>
      <c r="R10959">
        <v>1</v>
      </c>
      <c r="S10959" t="s">
        <v>10457</v>
      </c>
      <c r="T10959" t="s">
        <v>3075</v>
      </c>
    </row>
    <row r="10960" spans="17:20">
      <c r="Q10960">
        <v>0.68384259259259295</v>
      </c>
      <c r="R10960">
        <v>1</v>
      </c>
      <c r="S10960" t="s">
        <v>3816</v>
      </c>
      <c r="T10960" t="s">
        <v>3074</v>
      </c>
    </row>
    <row r="10961" spans="17:20">
      <c r="Q10961">
        <v>0.68386574074074102</v>
      </c>
      <c r="R10961">
        <v>1</v>
      </c>
      <c r="S10961" t="s">
        <v>10458</v>
      </c>
      <c r="T10961" t="s">
        <v>3075</v>
      </c>
    </row>
    <row r="10962" spans="17:20">
      <c r="Q10962">
        <v>0.68388888888888899</v>
      </c>
      <c r="R10962">
        <v>4</v>
      </c>
      <c r="S10962" t="s">
        <v>2562</v>
      </c>
      <c r="T10962" t="s">
        <v>3070</v>
      </c>
    </row>
    <row r="10963" spans="17:20">
      <c r="Q10963">
        <v>0.68391203703703696</v>
      </c>
      <c r="R10963">
        <v>1</v>
      </c>
      <c r="S10963" t="s">
        <v>2562</v>
      </c>
      <c r="T10963" t="s">
        <v>3070</v>
      </c>
    </row>
    <row r="10964" spans="17:20">
      <c r="Q10964">
        <v>0.683923611111111</v>
      </c>
      <c r="R10964">
        <v>1</v>
      </c>
      <c r="S10964" t="s">
        <v>10459</v>
      </c>
      <c r="T10964" t="s">
        <v>3126</v>
      </c>
    </row>
    <row r="10965" spans="17:20">
      <c r="Q10965">
        <v>0.683923611111111</v>
      </c>
      <c r="R10965">
        <v>1</v>
      </c>
      <c r="S10965" t="s">
        <v>10460</v>
      </c>
      <c r="T10965" t="s">
        <v>3126</v>
      </c>
    </row>
    <row r="10966" spans="17:20">
      <c r="Q10966">
        <v>0.68394675925925896</v>
      </c>
      <c r="R10966">
        <v>4</v>
      </c>
      <c r="S10966" t="s">
        <v>10461</v>
      </c>
      <c r="T10966" t="s">
        <v>3075</v>
      </c>
    </row>
    <row r="10967" spans="17:20">
      <c r="Q10967">
        <v>0.68394675925925896</v>
      </c>
      <c r="R10967">
        <v>1</v>
      </c>
      <c r="S10967" t="s">
        <v>2562</v>
      </c>
      <c r="T10967" t="s">
        <v>3070</v>
      </c>
    </row>
    <row r="10968" spans="17:20">
      <c r="Q10968">
        <v>0.68398148148148197</v>
      </c>
      <c r="R10968">
        <v>1</v>
      </c>
      <c r="S10968" t="s">
        <v>10462</v>
      </c>
      <c r="T10968" t="s">
        <v>3075</v>
      </c>
    </row>
    <row r="10969" spans="17:20">
      <c r="Q10969">
        <v>0.68398148148148197</v>
      </c>
      <c r="R10969">
        <v>1</v>
      </c>
      <c r="S10969" t="s">
        <v>2562</v>
      </c>
      <c r="T10969" t="s">
        <v>3070</v>
      </c>
    </row>
    <row r="10970" spans="17:20">
      <c r="Q10970">
        <v>0.68400462962963005</v>
      </c>
      <c r="R10970">
        <v>1</v>
      </c>
      <c r="S10970" t="s">
        <v>2562</v>
      </c>
      <c r="T10970" t="s">
        <v>3070</v>
      </c>
    </row>
    <row r="10971" spans="17:20">
      <c r="Q10971">
        <v>0.68402777777777801</v>
      </c>
      <c r="R10971">
        <v>1</v>
      </c>
      <c r="S10971" t="s">
        <v>2562</v>
      </c>
      <c r="T10971" t="s">
        <v>3070</v>
      </c>
    </row>
    <row r="10972" spans="17:20">
      <c r="Q10972">
        <v>0.68403935185185205</v>
      </c>
      <c r="R10972">
        <v>1</v>
      </c>
      <c r="S10972" t="s">
        <v>10463</v>
      </c>
      <c r="T10972" t="s">
        <v>3072</v>
      </c>
    </row>
    <row r="10973" spans="17:20">
      <c r="Q10973">
        <v>0.68405092592592598</v>
      </c>
      <c r="R10973">
        <v>1</v>
      </c>
      <c r="S10973" t="s">
        <v>2562</v>
      </c>
      <c r="T10973" t="s">
        <v>3070</v>
      </c>
    </row>
    <row r="10974" spans="17:20">
      <c r="Q10974">
        <v>0.68406250000000002</v>
      </c>
      <c r="R10974">
        <v>1</v>
      </c>
      <c r="S10974" t="s">
        <v>2562</v>
      </c>
      <c r="T10974" t="s">
        <v>3070</v>
      </c>
    </row>
    <row r="10975" spans="17:20">
      <c r="Q10975">
        <v>0.68412037037036999</v>
      </c>
      <c r="R10975">
        <v>1</v>
      </c>
      <c r="S10975" t="s">
        <v>10464</v>
      </c>
      <c r="T10975" t="s">
        <v>3072</v>
      </c>
    </row>
    <row r="10976" spans="17:20">
      <c r="Q10976">
        <v>0.68416666666666703</v>
      </c>
      <c r="R10976">
        <v>4</v>
      </c>
      <c r="S10976" t="s">
        <v>10465</v>
      </c>
      <c r="T10976" t="s">
        <v>3075</v>
      </c>
    </row>
    <row r="10977" spans="17:20">
      <c r="Q10977">
        <v>0.68424768518518497</v>
      </c>
      <c r="R10977">
        <v>2</v>
      </c>
      <c r="S10977" t="s">
        <v>10466</v>
      </c>
      <c r="T10977" t="s">
        <v>3075</v>
      </c>
    </row>
    <row r="10978" spans="17:20">
      <c r="Q10978">
        <v>0.68427083333333305</v>
      </c>
      <c r="R10978">
        <v>1</v>
      </c>
      <c r="S10978" t="s">
        <v>2562</v>
      </c>
      <c r="T10978" t="s">
        <v>3070</v>
      </c>
    </row>
    <row r="10979" spans="17:20">
      <c r="Q10979">
        <v>0.68428240740740698</v>
      </c>
      <c r="R10979">
        <v>1</v>
      </c>
      <c r="S10979" t="s">
        <v>3818</v>
      </c>
      <c r="T10979" t="s">
        <v>3072</v>
      </c>
    </row>
    <row r="10980" spans="17:20">
      <c r="Q10980">
        <v>0.68429398148148102</v>
      </c>
      <c r="R10980">
        <v>1</v>
      </c>
      <c r="S10980" t="s">
        <v>10467</v>
      </c>
      <c r="T10980" t="s">
        <v>3075</v>
      </c>
    </row>
    <row r="10981" spans="17:20">
      <c r="Q10981">
        <v>0.68429398148148102</v>
      </c>
      <c r="R10981">
        <v>1</v>
      </c>
      <c r="S10981" t="s">
        <v>2562</v>
      </c>
      <c r="T10981" t="s">
        <v>3070</v>
      </c>
    </row>
    <row r="10982" spans="17:20">
      <c r="Q10982">
        <v>0.68431712962962998</v>
      </c>
      <c r="R10982">
        <v>1</v>
      </c>
      <c r="S10982" t="s">
        <v>10468</v>
      </c>
      <c r="T10982" t="s">
        <v>3075</v>
      </c>
    </row>
    <row r="10983" spans="17:20">
      <c r="Q10983">
        <v>0.68432870370370402</v>
      </c>
      <c r="R10983">
        <v>1</v>
      </c>
      <c r="S10983" t="s">
        <v>10469</v>
      </c>
      <c r="T10983" t="s">
        <v>3075</v>
      </c>
    </row>
    <row r="10984" spans="17:20">
      <c r="Q10984">
        <v>0.68434027777777795</v>
      </c>
      <c r="R10984">
        <v>1</v>
      </c>
      <c r="S10984" t="s">
        <v>10470</v>
      </c>
      <c r="T10984" t="s">
        <v>3075</v>
      </c>
    </row>
    <row r="10985" spans="17:20">
      <c r="Q10985">
        <v>0.68438657407407399</v>
      </c>
      <c r="R10985">
        <v>3</v>
      </c>
      <c r="S10985" t="s">
        <v>10471</v>
      </c>
      <c r="T10985" t="s">
        <v>3075</v>
      </c>
    </row>
    <row r="10986" spans="17:20">
      <c r="Q10986">
        <v>0.68439814814814803</v>
      </c>
      <c r="R10986">
        <v>2</v>
      </c>
      <c r="S10986" t="s">
        <v>4579</v>
      </c>
      <c r="T10986" t="s">
        <v>3074</v>
      </c>
    </row>
    <row r="10987" spans="17:20">
      <c r="Q10987">
        <v>0.68440972222222196</v>
      </c>
      <c r="R10987">
        <v>2</v>
      </c>
      <c r="S10987" t="s">
        <v>2562</v>
      </c>
      <c r="T10987" t="s">
        <v>3070</v>
      </c>
    </row>
    <row r="10988" spans="17:20">
      <c r="Q10988">
        <v>0.684421296296296</v>
      </c>
      <c r="R10988">
        <v>2</v>
      </c>
      <c r="S10988" t="s">
        <v>10472</v>
      </c>
      <c r="T10988" t="s">
        <v>3129</v>
      </c>
    </row>
    <row r="10989" spans="17:20">
      <c r="Q10989">
        <v>0.68444444444444397</v>
      </c>
      <c r="R10989">
        <v>1</v>
      </c>
      <c r="S10989" t="s">
        <v>2562</v>
      </c>
      <c r="T10989" t="s">
        <v>3070</v>
      </c>
    </row>
    <row r="10990" spans="17:20">
      <c r="Q10990">
        <v>0.68446759259259304</v>
      </c>
      <c r="R10990">
        <v>6</v>
      </c>
      <c r="S10990" t="s">
        <v>2562</v>
      </c>
      <c r="T10990" t="s">
        <v>3071</v>
      </c>
    </row>
    <row r="10991" spans="17:20">
      <c r="Q10991">
        <v>0.68447916666666697</v>
      </c>
      <c r="R10991">
        <v>2</v>
      </c>
      <c r="S10991" t="s">
        <v>2562</v>
      </c>
      <c r="T10991" t="s">
        <v>3070</v>
      </c>
    </row>
    <row r="10992" spans="17:20">
      <c r="Q10992">
        <v>0.68451388888888898</v>
      </c>
      <c r="R10992">
        <v>1</v>
      </c>
      <c r="S10992" t="s">
        <v>2562</v>
      </c>
      <c r="T10992" t="s">
        <v>3070</v>
      </c>
    </row>
    <row r="10993" spans="17:20">
      <c r="Q10993">
        <v>0.68453703703703705</v>
      </c>
      <c r="R10993">
        <v>2</v>
      </c>
      <c r="S10993" t="s">
        <v>2562</v>
      </c>
      <c r="T10993" t="s">
        <v>3070</v>
      </c>
    </row>
    <row r="10994" spans="17:20">
      <c r="Q10994">
        <v>0.68454861111111098</v>
      </c>
      <c r="R10994">
        <v>1</v>
      </c>
      <c r="S10994" t="s">
        <v>2562</v>
      </c>
      <c r="T10994" t="s">
        <v>3070</v>
      </c>
    </row>
    <row r="10995" spans="17:20">
      <c r="Q10995">
        <v>0.68454861111111098</v>
      </c>
      <c r="R10995">
        <v>1</v>
      </c>
      <c r="S10995" t="s">
        <v>3547</v>
      </c>
      <c r="T10995" t="s">
        <v>3074</v>
      </c>
    </row>
    <row r="10996" spans="17:20">
      <c r="Q10996">
        <v>0.68457175925925895</v>
      </c>
      <c r="R10996">
        <v>1</v>
      </c>
      <c r="S10996" t="s">
        <v>2562</v>
      </c>
      <c r="T10996" t="s">
        <v>3070</v>
      </c>
    </row>
    <row r="10997" spans="17:20">
      <c r="Q10997">
        <v>0.68458333333333299</v>
      </c>
      <c r="R10997">
        <v>1</v>
      </c>
      <c r="S10997" t="s">
        <v>2562</v>
      </c>
      <c r="T10997" t="s">
        <v>3070</v>
      </c>
    </row>
    <row r="10998" spans="17:20">
      <c r="Q10998">
        <v>0.68460648148148195</v>
      </c>
      <c r="R10998">
        <v>1</v>
      </c>
      <c r="S10998" t="s">
        <v>2562</v>
      </c>
      <c r="T10998" t="s">
        <v>3070</v>
      </c>
    </row>
    <row r="10999" spans="17:20">
      <c r="Q10999">
        <v>0.68461805555555599</v>
      </c>
      <c r="R10999">
        <v>1</v>
      </c>
      <c r="S10999" t="s">
        <v>3493</v>
      </c>
      <c r="T10999" t="s">
        <v>3077</v>
      </c>
    </row>
    <row r="11000" spans="17:20">
      <c r="Q11000">
        <v>0.68462962962963003</v>
      </c>
      <c r="R11000">
        <v>1</v>
      </c>
      <c r="S11000" t="s">
        <v>2562</v>
      </c>
      <c r="T11000" t="s">
        <v>3070</v>
      </c>
    </row>
    <row r="11001" spans="17:20">
      <c r="Q11001">
        <v>0.68462962962963003</v>
      </c>
      <c r="R11001">
        <v>1</v>
      </c>
      <c r="S11001" t="s">
        <v>10473</v>
      </c>
      <c r="T11001" t="s">
        <v>3075</v>
      </c>
    </row>
    <row r="11002" spans="17:20">
      <c r="Q11002">
        <v>0.68464120370370396</v>
      </c>
      <c r="R11002">
        <v>1</v>
      </c>
      <c r="S11002" t="s">
        <v>2562</v>
      </c>
      <c r="T11002" t="s">
        <v>3070</v>
      </c>
    </row>
    <row r="11003" spans="17:20">
      <c r="Q11003">
        <v>0.68464120370370396</v>
      </c>
      <c r="R11003">
        <v>1</v>
      </c>
      <c r="S11003" t="s">
        <v>2161</v>
      </c>
      <c r="T11003" t="s">
        <v>3129</v>
      </c>
    </row>
    <row r="11004" spans="17:20">
      <c r="Q11004">
        <v>0.68464120370370396</v>
      </c>
      <c r="R11004">
        <v>1</v>
      </c>
      <c r="S11004" t="s">
        <v>3431</v>
      </c>
      <c r="T11004" t="s">
        <v>3075</v>
      </c>
    </row>
    <row r="11005" spans="17:20">
      <c r="Q11005">
        <v>0.6846875</v>
      </c>
      <c r="R11005">
        <v>1</v>
      </c>
      <c r="S11005" t="s">
        <v>2562</v>
      </c>
      <c r="T11005" t="s">
        <v>3070</v>
      </c>
    </row>
    <row r="11006" spans="17:20">
      <c r="Q11006">
        <v>0.6846875</v>
      </c>
      <c r="R11006">
        <v>1</v>
      </c>
      <c r="S11006" t="s">
        <v>4044</v>
      </c>
      <c r="T11006" t="s">
        <v>3075</v>
      </c>
    </row>
    <row r="11007" spans="17:20">
      <c r="Q11007">
        <v>0.68469907407407404</v>
      </c>
      <c r="R11007">
        <v>1</v>
      </c>
      <c r="S11007" t="s">
        <v>3339</v>
      </c>
      <c r="T11007" t="s">
        <v>3075</v>
      </c>
    </row>
    <row r="11008" spans="17:20">
      <c r="Q11008">
        <v>0.68472222222222201</v>
      </c>
      <c r="R11008">
        <v>1</v>
      </c>
      <c r="S11008" t="s">
        <v>1329</v>
      </c>
      <c r="T11008" t="s">
        <v>3075</v>
      </c>
    </row>
    <row r="11009" spans="17:20">
      <c r="Q11009">
        <v>0.68474537037036998</v>
      </c>
      <c r="R11009">
        <v>1</v>
      </c>
      <c r="S11009" t="s">
        <v>10474</v>
      </c>
      <c r="T11009" t="s">
        <v>3086</v>
      </c>
    </row>
    <row r="11010" spans="17:20">
      <c r="Q11010">
        <v>0.68476851851851805</v>
      </c>
      <c r="R11010">
        <v>1</v>
      </c>
      <c r="S11010" t="s">
        <v>2547</v>
      </c>
      <c r="T11010" t="s">
        <v>3075</v>
      </c>
    </row>
    <row r="11011" spans="17:20">
      <c r="Q11011">
        <v>0.68479166666666702</v>
      </c>
      <c r="R11011">
        <v>1</v>
      </c>
      <c r="S11011" t="s">
        <v>10475</v>
      </c>
      <c r="T11011" t="s">
        <v>3075</v>
      </c>
    </row>
    <row r="11012" spans="17:20">
      <c r="Q11012">
        <v>0.68479166666666702</v>
      </c>
      <c r="R11012">
        <v>1</v>
      </c>
      <c r="S11012" t="s">
        <v>3720</v>
      </c>
      <c r="T11012" t="s">
        <v>3075</v>
      </c>
    </row>
    <row r="11013" spans="17:20">
      <c r="Q11013">
        <v>0.68480324074074095</v>
      </c>
      <c r="R11013">
        <v>1</v>
      </c>
      <c r="S11013" t="s">
        <v>10476</v>
      </c>
      <c r="T11013" t="s">
        <v>3075</v>
      </c>
    </row>
    <row r="11014" spans="17:20">
      <c r="Q11014">
        <v>0.68482638888888903</v>
      </c>
      <c r="R11014">
        <v>1</v>
      </c>
      <c r="S11014" t="s">
        <v>4040</v>
      </c>
      <c r="T11014" t="s">
        <v>3071</v>
      </c>
    </row>
    <row r="11015" spans="17:20">
      <c r="Q11015">
        <v>0.68483796296296295</v>
      </c>
      <c r="R11015">
        <v>1</v>
      </c>
      <c r="S11015" t="s">
        <v>10477</v>
      </c>
      <c r="T11015" t="s">
        <v>3075</v>
      </c>
    </row>
    <row r="11016" spans="17:20">
      <c r="Q11016">
        <v>0.68486111111111103</v>
      </c>
      <c r="R11016">
        <v>2</v>
      </c>
      <c r="S11016" t="s">
        <v>10478</v>
      </c>
      <c r="T11016" t="s">
        <v>3075</v>
      </c>
    </row>
    <row r="11017" spans="17:20">
      <c r="Q11017">
        <v>0.68486111111111103</v>
      </c>
      <c r="R11017">
        <v>2</v>
      </c>
      <c r="S11017" t="s">
        <v>3632</v>
      </c>
      <c r="T11017" t="s">
        <v>3075</v>
      </c>
    </row>
    <row r="11018" spans="17:20">
      <c r="Q11018">
        <v>0.68487268518518496</v>
      </c>
      <c r="R11018">
        <v>1</v>
      </c>
      <c r="S11018" t="s">
        <v>3960</v>
      </c>
      <c r="T11018" t="s">
        <v>3073</v>
      </c>
    </row>
    <row r="11019" spans="17:20">
      <c r="Q11019">
        <v>0.684884259259259</v>
      </c>
      <c r="R11019">
        <v>1</v>
      </c>
      <c r="S11019" t="s">
        <v>2562</v>
      </c>
      <c r="T11019" t="s">
        <v>3070</v>
      </c>
    </row>
    <row r="11020" spans="17:20">
      <c r="Q11020">
        <v>0.684884259259259</v>
      </c>
      <c r="R11020">
        <v>1</v>
      </c>
      <c r="S11020" t="s">
        <v>10479</v>
      </c>
      <c r="T11020" t="s">
        <v>3075</v>
      </c>
    </row>
    <row r="11021" spans="17:20">
      <c r="Q11021">
        <v>0.68489583333333304</v>
      </c>
      <c r="R11021">
        <v>1</v>
      </c>
      <c r="S11021" t="s">
        <v>10480</v>
      </c>
      <c r="T11021" t="s">
        <v>3075</v>
      </c>
    </row>
    <row r="11022" spans="17:20">
      <c r="Q11022">
        <v>0.68490740740740697</v>
      </c>
      <c r="R11022">
        <v>1</v>
      </c>
      <c r="S11022" t="s">
        <v>10481</v>
      </c>
      <c r="T11022" t="s">
        <v>3075</v>
      </c>
    </row>
    <row r="11023" spans="17:20">
      <c r="Q11023">
        <v>0.684918981481481</v>
      </c>
      <c r="R11023">
        <v>1</v>
      </c>
      <c r="S11023" t="s">
        <v>10482</v>
      </c>
      <c r="T11023" t="s">
        <v>3075</v>
      </c>
    </row>
    <row r="11024" spans="17:20">
      <c r="Q11024">
        <v>0.68493055555555604</v>
      </c>
      <c r="R11024">
        <v>1</v>
      </c>
      <c r="S11024" t="s">
        <v>2562</v>
      </c>
      <c r="T11024" t="s">
        <v>3070</v>
      </c>
    </row>
    <row r="11025" spans="17:20">
      <c r="Q11025">
        <v>0.68496527777777805</v>
      </c>
      <c r="R11025">
        <v>2</v>
      </c>
      <c r="S11025" t="s">
        <v>2562</v>
      </c>
      <c r="T11025" t="s">
        <v>3070</v>
      </c>
    </row>
    <row r="11026" spans="17:20">
      <c r="Q11026">
        <v>0.68496527777777805</v>
      </c>
      <c r="R11026">
        <v>1</v>
      </c>
      <c r="S11026" t="s">
        <v>3693</v>
      </c>
      <c r="T11026" t="s">
        <v>3129</v>
      </c>
    </row>
    <row r="11027" spans="17:20">
      <c r="Q11027">
        <v>0.68506944444444395</v>
      </c>
      <c r="R11027">
        <v>2</v>
      </c>
      <c r="S11027" t="s">
        <v>2562</v>
      </c>
      <c r="T11027" t="s">
        <v>3070</v>
      </c>
    </row>
    <row r="11028" spans="17:20">
      <c r="Q11028">
        <v>0.68513888888888896</v>
      </c>
      <c r="R11028">
        <v>1</v>
      </c>
      <c r="S11028" t="s">
        <v>2562</v>
      </c>
      <c r="T11028" t="s">
        <v>3072</v>
      </c>
    </row>
    <row r="11029" spans="17:20">
      <c r="Q11029">
        <v>0.685150462962963</v>
      </c>
      <c r="R11029">
        <v>1</v>
      </c>
      <c r="S11029" t="s">
        <v>2562</v>
      </c>
      <c r="T11029" t="s">
        <v>3070</v>
      </c>
    </row>
    <row r="11030" spans="17:20">
      <c r="Q11030">
        <v>0.685150462962963</v>
      </c>
      <c r="R11030">
        <v>1</v>
      </c>
      <c r="S11030" t="s">
        <v>4054</v>
      </c>
      <c r="T11030" t="s">
        <v>3071</v>
      </c>
    </row>
    <row r="11031" spans="17:20">
      <c r="Q11031">
        <v>0.68518518518518501</v>
      </c>
      <c r="R11031">
        <v>1</v>
      </c>
      <c r="S11031" t="s">
        <v>10483</v>
      </c>
      <c r="T11031" t="s">
        <v>3129</v>
      </c>
    </row>
    <row r="11032" spans="17:20">
      <c r="Q11032">
        <v>0.68519675925925905</v>
      </c>
      <c r="R11032">
        <v>3</v>
      </c>
      <c r="S11032" t="s">
        <v>10484</v>
      </c>
      <c r="T11032" t="s">
        <v>3071</v>
      </c>
    </row>
    <row r="11033" spans="17:20">
      <c r="Q11033">
        <v>0.68525462962963002</v>
      </c>
      <c r="R11033">
        <v>2</v>
      </c>
      <c r="S11033" t="s">
        <v>2562</v>
      </c>
      <c r="T11033" t="s">
        <v>3070</v>
      </c>
    </row>
    <row r="11034" spans="17:20">
      <c r="Q11034">
        <v>0.68532407407407403</v>
      </c>
      <c r="R11034">
        <v>1</v>
      </c>
      <c r="S11034" t="s">
        <v>4607</v>
      </c>
      <c r="T11034" t="s">
        <v>3071</v>
      </c>
    </row>
    <row r="11035" spans="17:20">
      <c r="Q11035">
        <v>0.68535879629629604</v>
      </c>
      <c r="R11035">
        <v>2</v>
      </c>
      <c r="S11035" t="s">
        <v>10485</v>
      </c>
      <c r="T11035" t="s">
        <v>3075</v>
      </c>
    </row>
    <row r="11036" spans="17:20">
      <c r="Q11036">
        <v>0.68537037037036996</v>
      </c>
      <c r="R11036">
        <v>1</v>
      </c>
      <c r="S11036" t="s">
        <v>2562</v>
      </c>
      <c r="T11036" t="s">
        <v>3070</v>
      </c>
    </row>
    <row r="11037" spans="17:20">
      <c r="Q11037">
        <v>0.68537037037036996</v>
      </c>
      <c r="R11037">
        <v>1</v>
      </c>
      <c r="S11037" t="s">
        <v>3384</v>
      </c>
      <c r="T11037" t="s">
        <v>3075</v>
      </c>
    </row>
    <row r="11038" spans="17:20">
      <c r="Q11038">
        <v>0.68540509259259297</v>
      </c>
      <c r="R11038">
        <v>2</v>
      </c>
      <c r="S11038" t="s">
        <v>10486</v>
      </c>
      <c r="T11038" t="s">
        <v>3075</v>
      </c>
    </row>
    <row r="11039" spans="17:20">
      <c r="Q11039">
        <v>0.68543981481481497</v>
      </c>
      <c r="R11039">
        <v>1</v>
      </c>
      <c r="S11039" t="s">
        <v>10487</v>
      </c>
      <c r="T11039" t="s">
        <v>3075</v>
      </c>
    </row>
    <row r="11040" spans="17:20">
      <c r="Q11040">
        <v>0.68547453703703698</v>
      </c>
      <c r="R11040">
        <v>1</v>
      </c>
      <c r="S11040" t="s">
        <v>2562</v>
      </c>
      <c r="T11040" t="s">
        <v>3070</v>
      </c>
    </row>
    <row r="11041" spans="17:20">
      <c r="Q11041">
        <v>0.68549768518518495</v>
      </c>
      <c r="R11041">
        <v>1</v>
      </c>
      <c r="S11041" t="s">
        <v>10488</v>
      </c>
      <c r="T11041" t="s">
        <v>3075</v>
      </c>
    </row>
    <row r="11042" spans="17:20">
      <c r="Q11042">
        <v>0.68552083333333302</v>
      </c>
      <c r="R11042">
        <v>1</v>
      </c>
      <c r="S11042" t="s">
        <v>2562</v>
      </c>
      <c r="T11042" t="s">
        <v>3070</v>
      </c>
    </row>
    <row r="11043" spans="17:20">
      <c r="Q11043">
        <v>0.68560185185185196</v>
      </c>
      <c r="R11043">
        <v>2</v>
      </c>
      <c r="S11043" t="s">
        <v>2562</v>
      </c>
      <c r="T11043" t="s">
        <v>3070</v>
      </c>
    </row>
    <row r="11044" spans="17:20">
      <c r="Q11044">
        <v>0.685613425925926</v>
      </c>
      <c r="R11044">
        <v>1</v>
      </c>
      <c r="S11044" t="s">
        <v>10489</v>
      </c>
      <c r="T11044" t="s">
        <v>3071</v>
      </c>
    </row>
    <row r="11045" spans="17:20">
      <c r="Q11045">
        <v>0.685613425925926</v>
      </c>
      <c r="R11045">
        <v>3</v>
      </c>
      <c r="S11045" t="s">
        <v>2562</v>
      </c>
      <c r="T11045" t="s">
        <v>3070</v>
      </c>
    </row>
    <row r="11046" spans="17:20">
      <c r="Q11046">
        <v>0.68563657407407397</v>
      </c>
      <c r="R11046">
        <v>2</v>
      </c>
      <c r="S11046" t="s">
        <v>1147</v>
      </c>
      <c r="T11046" t="s">
        <v>3071</v>
      </c>
    </row>
    <row r="11047" spans="17:20">
      <c r="Q11047">
        <v>0.68564814814814801</v>
      </c>
      <c r="R11047">
        <v>1</v>
      </c>
      <c r="S11047" t="s">
        <v>10490</v>
      </c>
      <c r="T11047" t="s">
        <v>3071</v>
      </c>
    </row>
    <row r="11048" spans="17:20">
      <c r="Q11048">
        <v>0.68567129629629597</v>
      </c>
      <c r="R11048">
        <v>1</v>
      </c>
      <c r="S11048" t="s">
        <v>2562</v>
      </c>
      <c r="T11048" t="s">
        <v>3070</v>
      </c>
    </row>
    <row r="11049" spans="17:20">
      <c r="Q11049">
        <v>0.68570601851851898</v>
      </c>
      <c r="R11049">
        <v>1</v>
      </c>
      <c r="S11049" t="s">
        <v>2562</v>
      </c>
      <c r="T11049" t="s">
        <v>3070</v>
      </c>
    </row>
    <row r="11050" spans="17:20">
      <c r="Q11050">
        <v>0.68571759259259302</v>
      </c>
      <c r="R11050">
        <v>2</v>
      </c>
      <c r="S11050" t="s">
        <v>2562</v>
      </c>
      <c r="T11050" t="s">
        <v>3070</v>
      </c>
    </row>
    <row r="11051" spans="17:20">
      <c r="Q11051">
        <v>0.68577546296296299</v>
      </c>
      <c r="R11051">
        <v>1</v>
      </c>
      <c r="S11051" t="s">
        <v>2562</v>
      </c>
      <c r="T11051" t="s">
        <v>3070</v>
      </c>
    </row>
    <row r="11052" spans="17:20">
      <c r="Q11052">
        <v>0.68583333333333296</v>
      </c>
      <c r="R11052">
        <v>2</v>
      </c>
      <c r="S11052" t="s">
        <v>10491</v>
      </c>
      <c r="T11052" t="s">
        <v>3071</v>
      </c>
    </row>
    <row r="11053" spans="17:20">
      <c r="Q11053">
        <v>0.68585648148148104</v>
      </c>
      <c r="R11053">
        <v>1</v>
      </c>
      <c r="S11053" t="s">
        <v>10492</v>
      </c>
      <c r="T11053" t="s">
        <v>3089</v>
      </c>
    </row>
    <row r="11054" spans="17:20">
      <c r="Q11054">
        <v>0.68587962962963001</v>
      </c>
      <c r="R11054">
        <v>1</v>
      </c>
      <c r="S11054" t="s">
        <v>2562</v>
      </c>
      <c r="T11054" t="s">
        <v>3070</v>
      </c>
    </row>
    <row r="11055" spans="17:20">
      <c r="Q11055">
        <v>0.68587962962963001</v>
      </c>
      <c r="R11055">
        <v>1</v>
      </c>
      <c r="S11055" t="s">
        <v>10089</v>
      </c>
      <c r="T11055" t="s">
        <v>3074</v>
      </c>
    </row>
    <row r="11056" spans="17:20">
      <c r="Q11056">
        <v>0.68590277777777797</v>
      </c>
      <c r="R11056">
        <v>1</v>
      </c>
      <c r="S11056" t="s">
        <v>10493</v>
      </c>
      <c r="T11056" t="s">
        <v>3129</v>
      </c>
    </row>
    <row r="11057" spans="17:20">
      <c r="Q11057">
        <v>0.68593749999999998</v>
      </c>
      <c r="R11057">
        <v>1</v>
      </c>
      <c r="S11057" t="s">
        <v>3627</v>
      </c>
      <c r="T11057" t="s">
        <v>3074</v>
      </c>
    </row>
    <row r="11058" spans="17:20">
      <c r="Q11058">
        <v>0.68598379629629602</v>
      </c>
      <c r="R11058">
        <v>2</v>
      </c>
      <c r="S11058" t="s">
        <v>10323</v>
      </c>
      <c r="T11058" t="s">
        <v>3129</v>
      </c>
    </row>
    <row r="11059" spans="17:20">
      <c r="Q11059">
        <v>0.68599537037036995</v>
      </c>
      <c r="R11059">
        <v>1</v>
      </c>
      <c r="S11059" t="s">
        <v>1158</v>
      </c>
      <c r="T11059" t="s">
        <v>3086</v>
      </c>
    </row>
    <row r="11060" spans="17:20">
      <c r="Q11060">
        <v>0.68600694444444399</v>
      </c>
      <c r="R11060">
        <v>1</v>
      </c>
      <c r="S11060" t="s">
        <v>10494</v>
      </c>
      <c r="T11060" t="s">
        <v>3075</v>
      </c>
    </row>
    <row r="11061" spans="17:20">
      <c r="Q11061">
        <v>0.68600694444444399</v>
      </c>
      <c r="R11061">
        <v>1</v>
      </c>
      <c r="S11061" t="s">
        <v>10495</v>
      </c>
      <c r="T11061" t="s">
        <v>3075</v>
      </c>
    </row>
    <row r="11062" spans="17:20">
      <c r="Q11062">
        <v>0.68603009259259295</v>
      </c>
      <c r="R11062">
        <v>1</v>
      </c>
      <c r="S11062" t="s">
        <v>1328</v>
      </c>
      <c r="T11062" t="s">
        <v>3129</v>
      </c>
    </row>
    <row r="11063" spans="17:20">
      <c r="Q11063">
        <v>0.686076388888889</v>
      </c>
      <c r="R11063">
        <v>1</v>
      </c>
      <c r="S11063" t="s">
        <v>10496</v>
      </c>
      <c r="T11063" t="s">
        <v>3075</v>
      </c>
    </row>
    <row r="11064" spans="17:20">
      <c r="Q11064">
        <v>0.68612268518518504</v>
      </c>
      <c r="R11064">
        <v>1</v>
      </c>
      <c r="S11064" t="s">
        <v>1555</v>
      </c>
      <c r="T11064" t="s">
        <v>3086</v>
      </c>
    </row>
    <row r="11065" spans="17:20">
      <c r="Q11065">
        <v>0.68613425925925897</v>
      </c>
      <c r="R11065">
        <v>1</v>
      </c>
      <c r="S11065" t="s">
        <v>3938</v>
      </c>
      <c r="T11065" t="s">
        <v>3074</v>
      </c>
    </row>
    <row r="11066" spans="17:20">
      <c r="Q11066">
        <v>0.68615740740740705</v>
      </c>
      <c r="R11066">
        <v>1</v>
      </c>
      <c r="S11066" t="s">
        <v>2562</v>
      </c>
      <c r="T11066" t="s">
        <v>3070</v>
      </c>
    </row>
    <row r="11067" spans="17:20">
      <c r="Q11067">
        <v>0.68615740740740705</v>
      </c>
      <c r="R11067">
        <v>1</v>
      </c>
      <c r="S11067" t="s">
        <v>3475</v>
      </c>
      <c r="T11067" t="s">
        <v>3077</v>
      </c>
    </row>
    <row r="11068" spans="17:20">
      <c r="Q11068">
        <v>0.68621527777777802</v>
      </c>
      <c r="R11068">
        <v>1</v>
      </c>
      <c r="S11068" t="s">
        <v>10497</v>
      </c>
      <c r="T11068" t="s">
        <v>3129</v>
      </c>
    </row>
    <row r="11069" spans="17:20">
      <c r="Q11069">
        <v>0.68622685185185195</v>
      </c>
      <c r="R11069">
        <v>1</v>
      </c>
      <c r="S11069" t="s">
        <v>2562</v>
      </c>
      <c r="T11069" t="s">
        <v>3070</v>
      </c>
    </row>
    <row r="11070" spans="17:20">
      <c r="Q11070">
        <v>0.68625000000000003</v>
      </c>
      <c r="R11070">
        <v>1</v>
      </c>
      <c r="S11070" t="s">
        <v>2578</v>
      </c>
      <c r="T11070" t="s">
        <v>3077</v>
      </c>
    </row>
    <row r="11071" spans="17:20">
      <c r="Q11071">
        <v>0.68627314814814799</v>
      </c>
      <c r="R11071">
        <v>1</v>
      </c>
      <c r="S11071" t="s">
        <v>10498</v>
      </c>
      <c r="T11071" t="s">
        <v>3086</v>
      </c>
    </row>
    <row r="11072" spans="17:20">
      <c r="Q11072">
        <v>0.68631944444444404</v>
      </c>
      <c r="R11072">
        <v>1</v>
      </c>
      <c r="S11072" t="s">
        <v>2806</v>
      </c>
      <c r="T11072" t="s">
        <v>3077</v>
      </c>
    </row>
    <row r="11073" spans="17:20">
      <c r="Q11073">
        <v>0.68636574074074097</v>
      </c>
      <c r="R11073">
        <v>1</v>
      </c>
      <c r="S11073" t="s">
        <v>10499</v>
      </c>
      <c r="T11073" t="s">
        <v>3074</v>
      </c>
    </row>
    <row r="11074" spans="17:20">
      <c r="Q11074">
        <v>0.68641203703703701</v>
      </c>
      <c r="R11074">
        <v>1</v>
      </c>
      <c r="S11074" t="s">
        <v>10299</v>
      </c>
      <c r="T11074" t="s">
        <v>3077</v>
      </c>
    </row>
    <row r="11075" spans="17:20">
      <c r="Q11075">
        <v>0.68642361111111105</v>
      </c>
      <c r="R11075">
        <v>1</v>
      </c>
      <c r="S11075" t="s">
        <v>10500</v>
      </c>
      <c r="T11075" t="s">
        <v>3070</v>
      </c>
    </row>
    <row r="11076" spans="17:20">
      <c r="Q11076">
        <v>0.68655092592592604</v>
      </c>
      <c r="R11076">
        <v>1</v>
      </c>
      <c r="S11076" t="s">
        <v>2562</v>
      </c>
      <c r="T11076" t="s">
        <v>3070</v>
      </c>
    </row>
    <row r="11077" spans="17:20">
      <c r="Q11077">
        <v>0.68662037037037005</v>
      </c>
      <c r="R11077">
        <v>1</v>
      </c>
      <c r="S11077" t="s">
        <v>10501</v>
      </c>
      <c r="T11077" t="s">
        <v>3071</v>
      </c>
    </row>
    <row r="11078" spans="17:20">
      <c r="Q11078">
        <v>0.68662037037037005</v>
      </c>
      <c r="R11078">
        <v>1</v>
      </c>
      <c r="S11078" t="s">
        <v>10502</v>
      </c>
      <c r="T11078" t="s">
        <v>3129</v>
      </c>
    </row>
    <row r="11079" spans="17:20">
      <c r="Q11079">
        <v>0.68663194444444398</v>
      </c>
      <c r="R11079">
        <v>1</v>
      </c>
      <c r="S11079" t="s">
        <v>10503</v>
      </c>
      <c r="T11079" t="s">
        <v>3071</v>
      </c>
    </row>
    <row r="11080" spans="17:20">
      <c r="Q11080">
        <v>0.68663194444444398</v>
      </c>
      <c r="R11080">
        <v>2</v>
      </c>
      <c r="S11080" t="s">
        <v>3355</v>
      </c>
      <c r="T11080" t="s">
        <v>3127</v>
      </c>
    </row>
    <row r="11081" spans="17:20">
      <c r="Q11081">
        <v>0.68666666666666698</v>
      </c>
      <c r="R11081">
        <v>2</v>
      </c>
      <c r="S11081" t="s">
        <v>682</v>
      </c>
      <c r="T11081" t="s">
        <v>3077</v>
      </c>
    </row>
    <row r="11082" spans="17:20">
      <c r="Q11082">
        <v>0.68667824074074102</v>
      </c>
      <c r="R11082">
        <v>1</v>
      </c>
      <c r="S11082" t="s">
        <v>2562</v>
      </c>
      <c r="T11082" t="s">
        <v>3070</v>
      </c>
    </row>
    <row r="11083" spans="17:20">
      <c r="Q11083">
        <v>0.68672453703703695</v>
      </c>
      <c r="R11083">
        <v>1</v>
      </c>
      <c r="S11083" t="s">
        <v>10504</v>
      </c>
      <c r="T11083" t="s">
        <v>3075</v>
      </c>
    </row>
    <row r="11084" spans="17:20">
      <c r="Q11084">
        <v>0.686770833333333</v>
      </c>
      <c r="R11084">
        <v>1</v>
      </c>
      <c r="S11084" t="s">
        <v>10505</v>
      </c>
      <c r="T11084" t="s">
        <v>3074</v>
      </c>
    </row>
    <row r="11085" spans="17:20">
      <c r="Q11085">
        <v>0.68681712962963004</v>
      </c>
      <c r="R11085">
        <v>3</v>
      </c>
      <c r="S11085" t="s">
        <v>10506</v>
      </c>
      <c r="T11085" t="s">
        <v>3075</v>
      </c>
    </row>
    <row r="11086" spans="17:20">
      <c r="Q11086">
        <v>0.68681712962963004</v>
      </c>
      <c r="R11086">
        <v>1</v>
      </c>
      <c r="S11086" t="s">
        <v>10507</v>
      </c>
      <c r="T11086" t="s">
        <v>3129</v>
      </c>
    </row>
    <row r="11087" spans="17:20">
      <c r="Q11087">
        <v>0.68687500000000001</v>
      </c>
      <c r="R11087">
        <v>1</v>
      </c>
      <c r="S11087" t="s">
        <v>7886</v>
      </c>
      <c r="T11087" t="s">
        <v>3129</v>
      </c>
    </row>
    <row r="11088" spans="17:20">
      <c r="Q11088">
        <v>0.68689814814814798</v>
      </c>
      <c r="R11088">
        <v>1</v>
      </c>
      <c r="S11088" t="s">
        <v>2562</v>
      </c>
      <c r="T11088" t="s">
        <v>3070</v>
      </c>
    </row>
    <row r="11089" spans="17:20">
      <c r="Q11089">
        <v>0.68696759259259299</v>
      </c>
      <c r="R11089">
        <v>1</v>
      </c>
      <c r="S11089" t="s">
        <v>2562</v>
      </c>
      <c r="T11089" t="s">
        <v>3070</v>
      </c>
    </row>
    <row r="11090" spans="17:20">
      <c r="Q11090">
        <v>0.68697916666666703</v>
      </c>
      <c r="R11090">
        <v>1</v>
      </c>
      <c r="S11090" t="s">
        <v>10508</v>
      </c>
      <c r="T11090" t="s">
        <v>3074</v>
      </c>
    </row>
    <row r="11091" spans="17:20">
      <c r="Q11091">
        <v>0.68699074074074096</v>
      </c>
      <c r="R11091">
        <v>1</v>
      </c>
      <c r="S11091" t="s">
        <v>10509</v>
      </c>
      <c r="T11091" t="s">
        <v>3071</v>
      </c>
    </row>
    <row r="11092" spans="17:20">
      <c r="Q11092">
        <v>0.687002314814815</v>
      </c>
      <c r="R11092">
        <v>2</v>
      </c>
      <c r="S11092" t="s">
        <v>10510</v>
      </c>
      <c r="T11092" t="s">
        <v>3071</v>
      </c>
    </row>
    <row r="11093" spans="17:20">
      <c r="Q11093">
        <v>0.68701388888888903</v>
      </c>
      <c r="R11093">
        <v>1</v>
      </c>
      <c r="S11093" t="s">
        <v>2562</v>
      </c>
      <c r="T11093" t="s">
        <v>3070</v>
      </c>
    </row>
    <row r="11094" spans="17:20">
      <c r="Q11094">
        <v>0.68702546296296296</v>
      </c>
      <c r="R11094">
        <v>2</v>
      </c>
      <c r="S11094" t="s">
        <v>10511</v>
      </c>
      <c r="T11094" t="s">
        <v>3075</v>
      </c>
    </row>
    <row r="11095" spans="17:20">
      <c r="Q11095">
        <v>0.687037037037037</v>
      </c>
      <c r="R11095">
        <v>1</v>
      </c>
      <c r="S11095" t="s">
        <v>10512</v>
      </c>
      <c r="T11095" t="s">
        <v>3077</v>
      </c>
    </row>
    <row r="11096" spans="17:20">
      <c r="Q11096">
        <v>0.687037037037037</v>
      </c>
      <c r="R11096">
        <v>1</v>
      </c>
      <c r="S11096" t="s">
        <v>3961</v>
      </c>
      <c r="T11096" t="s">
        <v>3129</v>
      </c>
    </row>
    <row r="11097" spans="17:20">
      <c r="Q11097">
        <v>0.68707175925925901</v>
      </c>
      <c r="R11097">
        <v>1</v>
      </c>
      <c r="S11097" t="s">
        <v>10513</v>
      </c>
      <c r="T11097" t="s">
        <v>3070</v>
      </c>
    </row>
    <row r="11098" spans="17:20">
      <c r="Q11098">
        <v>0.68710648148148101</v>
      </c>
      <c r="R11098">
        <v>2</v>
      </c>
      <c r="S11098" t="s">
        <v>10514</v>
      </c>
      <c r="T11098" t="s">
        <v>3070</v>
      </c>
    </row>
    <row r="11099" spans="17:20">
      <c r="Q11099">
        <v>0.68711805555555605</v>
      </c>
      <c r="R11099">
        <v>1</v>
      </c>
      <c r="S11099" t="s">
        <v>1053</v>
      </c>
      <c r="T11099" t="s">
        <v>3071</v>
      </c>
    </row>
    <row r="11100" spans="17:20">
      <c r="Q11100">
        <v>0.68712962962962998</v>
      </c>
      <c r="R11100">
        <v>1</v>
      </c>
      <c r="S11100" t="s">
        <v>10515</v>
      </c>
      <c r="T11100" t="s">
        <v>3077</v>
      </c>
    </row>
    <row r="11101" spans="17:20">
      <c r="Q11101">
        <v>0.68718749999999995</v>
      </c>
      <c r="R11101">
        <v>1</v>
      </c>
      <c r="S11101" t="s">
        <v>10516</v>
      </c>
      <c r="T11101" t="s">
        <v>3075</v>
      </c>
    </row>
    <row r="11102" spans="17:20">
      <c r="Q11102">
        <v>0.68724537037037003</v>
      </c>
      <c r="R11102">
        <v>1</v>
      </c>
      <c r="S11102" t="s">
        <v>10517</v>
      </c>
      <c r="T11102" t="s">
        <v>3070</v>
      </c>
    </row>
    <row r="11103" spans="17:20">
      <c r="Q11103">
        <v>0.68732638888888897</v>
      </c>
      <c r="R11103">
        <v>1</v>
      </c>
      <c r="S11103" t="s">
        <v>10518</v>
      </c>
      <c r="T11103" t="s">
        <v>3075</v>
      </c>
    </row>
    <row r="11104" spans="17:20">
      <c r="Q11104">
        <v>0.68737268518518502</v>
      </c>
      <c r="R11104">
        <v>1</v>
      </c>
      <c r="S11104" t="s">
        <v>10519</v>
      </c>
      <c r="T11104" t="s">
        <v>3075</v>
      </c>
    </row>
    <row r="11105" spans="17:20">
      <c r="Q11105">
        <v>0.68738425925925895</v>
      </c>
      <c r="R11105">
        <v>2</v>
      </c>
      <c r="S11105" t="s">
        <v>10520</v>
      </c>
      <c r="T11105" t="s">
        <v>3075</v>
      </c>
    </row>
    <row r="11106" spans="17:20">
      <c r="Q11106">
        <v>0.68739583333333298</v>
      </c>
      <c r="R11106">
        <v>1</v>
      </c>
      <c r="S11106" t="s">
        <v>2562</v>
      </c>
      <c r="T11106" t="s">
        <v>3070</v>
      </c>
    </row>
    <row r="11107" spans="17:20">
      <c r="Q11107">
        <v>0.68740740740740702</v>
      </c>
      <c r="R11107">
        <v>1</v>
      </c>
      <c r="S11107" t="s">
        <v>2562</v>
      </c>
      <c r="T11107" t="s">
        <v>3070</v>
      </c>
    </row>
    <row r="11108" spans="17:20">
      <c r="Q11108">
        <v>0.68743055555555599</v>
      </c>
      <c r="R11108">
        <v>1</v>
      </c>
      <c r="S11108" t="s">
        <v>2463</v>
      </c>
      <c r="T11108" t="s">
        <v>3077</v>
      </c>
    </row>
    <row r="11109" spans="17:20">
      <c r="Q11109">
        <v>0.68746527777777799</v>
      </c>
      <c r="R11109">
        <v>5</v>
      </c>
      <c r="S11109" t="s">
        <v>10521</v>
      </c>
      <c r="T11109" t="s">
        <v>3075</v>
      </c>
    </row>
    <row r="11110" spans="17:20">
      <c r="Q11110">
        <v>0.68747685185185203</v>
      </c>
      <c r="R11110">
        <v>1</v>
      </c>
      <c r="S11110" t="s">
        <v>10522</v>
      </c>
      <c r="T11110" t="s">
        <v>3075</v>
      </c>
    </row>
    <row r="11111" spans="17:20">
      <c r="Q11111">
        <v>0.6875</v>
      </c>
      <c r="R11111">
        <v>1</v>
      </c>
      <c r="S11111" t="s">
        <v>10523</v>
      </c>
      <c r="T11111" t="s">
        <v>3075</v>
      </c>
    </row>
    <row r="11112" spans="17:20">
      <c r="Q11112">
        <v>0.68751157407407404</v>
      </c>
      <c r="R11112">
        <v>1</v>
      </c>
      <c r="S11112" t="s">
        <v>10524</v>
      </c>
      <c r="T11112" t="s">
        <v>3075</v>
      </c>
    </row>
    <row r="11113" spans="17:20">
      <c r="Q11113">
        <v>0.68756944444444401</v>
      </c>
      <c r="R11113">
        <v>1</v>
      </c>
      <c r="S11113" t="s">
        <v>4473</v>
      </c>
      <c r="T11113" t="s">
        <v>3074</v>
      </c>
    </row>
    <row r="11114" spans="17:20">
      <c r="Q11114">
        <v>0.68762731481481498</v>
      </c>
      <c r="R11114">
        <v>1</v>
      </c>
      <c r="S11114" t="s">
        <v>4563</v>
      </c>
      <c r="T11114" t="s">
        <v>3072</v>
      </c>
    </row>
    <row r="11115" spans="17:20">
      <c r="Q11115">
        <v>0.68766203703703699</v>
      </c>
      <c r="R11115">
        <v>1</v>
      </c>
      <c r="S11115" t="s">
        <v>2562</v>
      </c>
      <c r="T11115" t="s">
        <v>3070</v>
      </c>
    </row>
    <row r="11116" spans="17:20">
      <c r="Q11116">
        <v>0.68767361111111103</v>
      </c>
      <c r="R11116">
        <v>4</v>
      </c>
      <c r="S11116" t="s">
        <v>2562</v>
      </c>
      <c r="T11116" t="s">
        <v>3070</v>
      </c>
    </row>
    <row r="11117" spans="17:20">
      <c r="Q11117">
        <v>0.68770833333333303</v>
      </c>
      <c r="R11117">
        <v>1</v>
      </c>
      <c r="S11117" t="s">
        <v>2562</v>
      </c>
      <c r="T11117" t="s">
        <v>3070</v>
      </c>
    </row>
    <row r="11118" spans="17:20">
      <c r="Q11118">
        <v>0.687766203703704</v>
      </c>
      <c r="R11118">
        <v>1</v>
      </c>
      <c r="S11118" t="s">
        <v>10525</v>
      </c>
      <c r="T11118" t="s">
        <v>3074</v>
      </c>
    </row>
    <row r="11119" spans="17:20">
      <c r="Q11119">
        <v>0.687766203703704</v>
      </c>
      <c r="R11119">
        <v>1</v>
      </c>
      <c r="S11119" t="s">
        <v>4129</v>
      </c>
      <c r="T11119" t="s">
        <v>3075</v>
      </c>
    </row>
    <row r="11120" spans="17:20">
      <c r="Q11120">
        <v>0.68780092592592601</v>
      </c>
      <c r="R11120">
        <v>1</v>
      </c>
      <c r="S11120" t="s">
        <v>10526</v>
      </c>
      <c r="T11120" t="s">
        <v>3075</v>
      </c>
    </row>
    <row r="11121" spans="17:20">
      <c r="Q11121">
        <v>0.68782407407407398</v>
      </c>
      <c r="R11121">
        <v>1</v>
      </c>
      <c r="S11121" t="s">
        <v>10527</v>
      </c>
      <c r="T11121" t="s">
        <v>3075</v>
      </c>
    </row>
    <row r="11122" spans="17:20">
      <c r="Q11122">
        <v>0.68784722222222205</v>
      </c>
      <c r="R11122">
        <v>1</v>
      </c>
      <c r="S11122" t="s">
        <v>10528</v>
      </c>
      <c r="T11122" t="s">
        <v>3129</v>
      </c>
    </row>
    <row r="11123" spans="17:20">
      <c r="Q11123">
        <v>0.68787037037037002</v>
      </c>
      <c r="R11123">
        <v>1</v>
      </c>
      <c r="S11123" t="s">
        <v>4175</v>
      </c>
      <c r="T11123" t="s">
        <v>3127</v>
      </c>
    </row>
    <row r="11124" spans="17:20">
      <c r="Q11124">
        <v>0.68789351851851899</v>
      </c>
      <c r="R11124">
        <v>3</v>
      </c>
      <c r="S11124" t="s">
        <v>2562</v>
      </c>
      <c r="T11124" t="s">
        <v>3070</v>
      </c>
    </row>
    <row r="11125" spans="17:20">
      <c r="Q11125">
        <v>0.68792824074074099</v>
      </c>
      <c r="R11125">
        <v>1</v>
      </c>
      <c r="S11125" t="s">
        <v>10529</v>
      </c>
      <c r="T11125" t="s">
        <v>3071</v>
      </c>
    </row>
    <row r="11126" spans="17:20">
      <c r="Q11126">
        <v>0.68792824074074099</v>
      </c>
      <c r="R11126">
        <v>1</v>
      </c>
      <c r="S11126" t="s">
        <v>2562</v>
      </c>
      <c r="T11126" t="s">
        <v>3070</v>
      </c>
    </row>
    <row r="11127" spans="17:20">
      <c r="Q11127">
        <v>0.68793981481481503</v>
      </c>
      <c r="R11127">
        <v>3</v>
      </c>
      <c r="S11127" t="s">
        <v>10530</v>
      </c>
      <c r="T11127" t="s">
        <v>3075</v>
      </c>
    </row>
    <row r="11128" spans="17:20">
      <c r="Q11128">
        <v>0.68795138888888896</v>
      </c>
      <c r="R11128">
        <v>1</v>
      </c>
      <c r="S11128" t="s">
        <v>3197</v>
      </c>
      <c r="T11128" t="s">
        <v>3073</v>
      </c>
    </row>
    <row r="11129" spans="17:20">
      <c r="Q11129">
        <v>0.687962962962963</v>
      </c>
      <c r="R11129">
        <v>1</v>
      </c>
      <c r="S11129" t="s">
        <v>2562</v>
      </c>
      <c r="T11129" t="s">
        <v>3070</v>
      </c>
    </row>
    <row r="11130" spans="17:20">
      <c r="Q11130">
        <v>0.68797453703703704</v>
      </c>
      <c r="R11130">
        <v>2</v>
      </c>
      <c r="S11130" t="s">
        <v>2562</v>
      </c>
      <c r="T11130" t="s">
        <v>3070</v>
      </c>
    </row>
    <row r="11131" spans="17:20">
      <c r="Q11131">
        <v>0.68798611111111097</v>
      </c>
      <c r="R11131">
        <v>1</v>
      </c>
      <c r="S11131" t="s">
        <v>10531</v>
      </c>
      <c r="T11131" t="s">
        <v>3129</v>
      </c>
    </row>
    <row r="11132" spans="17:20">
      <c r="Q11132">
        <v>0.687997685185185</v>
      </c>
      <c r="R11132">
        <v>1</v>
      </c>
      <c r="S11132" t="s">
        <v>10532</v>
      </c>
      <c r="T11132" t="s">
        <v>3071</v>
      </c>
    </row>
    <row r="11133" spans="17:20">
      <c r="Q11133">
        <v>0.68800925925925904</v>
      </c>
      <c r="R11133">
        <v>1</v>
      </c>
      <c r="S11133" t="s">
        <v>10533</v>
      </c>
      <c r="T11133" t="s">
        <v>3075</v>
      </c>
    </row>
    <row r="11134" spans="17:20">
      <c r="Q11134">
        <v>0.68802083333333297</v>
      </c>
      <c r="R11134">
        <v>1</v>
      </c>
      <c r="S11134" t="s">
        <v>2562</v>
      </c>
      <c r="T11134" t="s">
        <v>3070</v>
      </c>
    </row>
    <row r="11135" spans="17:20">
      <c r="Q11135">
        <v>0.68806712962963001</v>
      </c>
      <c r="R11135">
        <v>1</v>
      </c>
      <c r="S11135" t="s">
        <v>2562</v>
      </c>
      <c r="T11135" t="s">
        <v>3070</v>
      </c>
    </row>
    <row r="11136" spans="17:20">
      <c r="Q11136">
        <v>0.68817129629629603</v>
      </c>
      <c r="R11136">
        <v>1</v>
      </c>
      <c r="S11136" t="s">
        <v>10534</v>
      </c>
      <c r="T11136" t="s">
        <v>3070</v>
      </c>
    </row>
    <row r="11137" spans="17:20">
      <c r="Q11137">
        <v>0.688194444444444</v>
      </c>
      <c r="R11137">
        <v>2</v>
      </c>
      <c r="S11137" t="s">
        <v>3625</v>
      </c>
      <c r="T11137" t="s">
        <v>3072</v>
      </c>
    </row>
    <row r="11138" spans="17:20">
      <c r="Q11138">
        <v>0.68820601851851804</v>
      </c>
      <c r="R11138">
        <v>4</v>
      </c>
      <c r="S11138" t="s">
        <v>10535</v>
      </c>
      <c r="T11138" t="s">
        <v>3075</v>
      </c>
    </row>
    <row r="11139" spans="17:20">
      <c r="Q11139">
        <v>0.688229166666667</v>
      </c>
      <c r="R11139">
        <v>1</v>
      </c>
      <c r="S11139" t="s">
        <v>10536</v>
      </c>
      <c r="T11139" t="s">
        <v>3075</v>
      </c>
    </row>
    <row r="11140" spans="17:20">
      <c r="Q11140">
        <v>0.68825231481481497</v>
      </c>
      <c r="R11140">
        <v>1</v>
      </c>
      <c r="S11140" t="s">
        <v>10537</v>
      </c>
      <c r="T11140" t="s">
        <v>3075</v>
      </c>
    </row>
    <row r="11141" spans="17:20">
      <c r="Q11141">
        <v>0.68827546296296305</v>
      </c>
      <c r="R11141">
        <v>1</v>
      </c>
      <c r="S11141" t="s">
        <v>10538</v>
      </c>
      <c r="T11141" t="s">
        <v>3075</v>
      </c>
    </row>
    <row r="11142" spans="17:20">
      <c r="Q11142">
        <v>0.68828703703703698</v>
      </c>
      <c r="R11142">
        <v>4</v>
      </c>
      <c r="S11142" t="s">
        <v>10539</v>
      </c>
      <c r="T11142" t="s">
        <v>3075</v>
      </c>
    </row>
    <row r="11143" spans="17:20">
      <c r="Q11143">
        <v>0.68831018518518505</v>
      </c>
      <c r="R11143">
        <v>1</v>
      </c>
      <c r="S11143" t="s">
        <v>3991</v>
      </c>
      <c r="T11143" t="s">
        <v>3073</v>
      </c>
    </row>
    <row r="11144" spans="17:20">
      <c r="Q11144">
        <v>0.68832175925925898</v>
      </c>
      <c r="R11144">
        <v>3</v>
      </c>
      <c r="S11144" t="s">
        <v>10540</v>
      </c>
      <c r="T11144" t="s">
        <v>3075</v>
      </c>
    </row>
    <row r="11145" spans="17:20">
      <c r="Q11145">
        <v>0.68832175925925898</v>
      </c>
      <c r="R11145">
        <v>1</v>
      </c>
      <c r="S11145" t="s">
        <v>2012</v>
      </c>
      <c r="T11145" t="s">
        <v>3129</v>
      </c>
    </row>
    <row r="11146" spans="17:20">
      <c r="Q11146">
        <v>0.68834490740740695</v>
      </c>
      <c r="R11146">
        <v>1</v>
      </c>
      <c r="S11146" t="s">
        <v>1060</v>
      </c>
      <c r="T11146" t="s">
        <v>3072</v>
      </c>
    </row>
    <row r="11147" spans="17:20">
      <c r="Q11147">
        <v>0.68836805555555602</v>
      </c>
      <c r="R11147">
        <v>2</v>
      </c>
      <c r="S11147" t="s">
        <v>10541</v>
      </c>
      <c r="T11147" t="s">
        <v>3075</v>
      </c>
    </row>
    <row r="11148" spans="17:20">
      <c r="Q11148">
        <v>0.68840277777777803</v>
      </c>
      <c r="R11148">
        <v>1</v>
      </c>
      <c r="S11148" t="s">
        <v>10542</v>
      </c>
      <c r="T11148" t="s">
        <v>3075</v>
      </c>
    </row>
    <row r="11149" spans="17:20">
      <c r="Q11149">
        <v>0.688425925925926</v>
      </c>
      <c r="R11149">
        <v>1</v>
      </c>
      <c r="S11149" t="s">
        <v>10543</v>
      </c>
      <c r="T11149" t="s">
        <v>3075</v>
      </c>
    </row>
    <row r="11150" spans="17:20">
      <c r="Q11150">
        <v>0.68843750000000004</v>
      </c>
      <c r="R11150">
        <v>1</v>
      </c>
      <c r="S11150" t="s">
        <v>10544</v>
      </c>
      <c r="T11150" t="s">
        <v>3075</v>
      </c>
    </row>
    <row r="11151" spans="17:20">
      <c r="Q11151">
        <v>0.68851851851851897</v>
      </c>
      <c r="R11151">
        <v>1</v>
      </c>
      <c r="S11151" t="s">
        <v>10545</v>
      </c>
      <c r="T11151" t="s">
        <v>3086</v>
      </c>
    </row>
    <row r="11152" spans="17:20">
      <c r="Q11152">
        <v>0.68854166666666705</v>
      </c>
      <c r="R11152">
        <v>1</v>
      </c>
      <c r="S11152" t="s">
        <v>10546</v>
      </c>
      <c r="T11152" t="s">
        <v>3075</v>
      </c>
    </row>
    <row r="11153" spans="17:20">
      <c r="Q11153">
        <v>0.68857638888888895</v>
      </c>
      <c r="R11153">
        <v>1</v>
      </c>
      <c r="S11153" t="s">
        <v>10547</v>
      </c>
      <c r="T11153" t="s">
        <v>3075</v>
      </c>
    </row>
    <row r="11154" spans="17:20">
      <c r="Q11154">
        <v>0.68858796296296299</v>
      </c>
      <c r="R11154">
        <v>2</v>
      </c>
      <c r="S11154" t="s">
        <v>10548</v>
      </c>
      <c r="T11154" t="s">
        <v>3075</v>
      </c>
    </row>
    <row r="11155" spans="17:20">
      <c r="Q11155">
        <v>0.68859953703703702</v>
      </c>
      <c r="R11155">
        <v>2</v>
      </c>
      <c r="S11155" t="s">
        <v>10549</v>
      </c>
      <c r="T11155" t="s">
        <v>3075</v>
      </c>
    </row>
    <row r="11156" spans="17:20">
      <c r="Q11156">
        <v>0.68864583333333296</v>
      </c>
      <c r="R11156">
        <v>2</v>
      </c>
      <c r="S11156" t="s">
        <v>10550</v>
      </c>
      <c r="T11156" t="s">
        <v>3129</v>
      </c>
    </row>
    <row r="11157" spans="17:20">
      <c r="Q11157">
        <v>0.68872685185185201</v>
      </c>
      <c r="R11157">
        <v>1</v>
      </c>
      <c r="S11157" t="s">
        <v>672</v>
      </c>
      <c r="T11157" t="s">
        <v>3127</v>
      </c>
    </row>
    <row r="11158" spans="17:20">
      <c r="Q11158">
        <v>0.68879629629629602</v>
      </c>
      <c r="R11158">
        <v>1</v>
      </c>
      <c r="S11158" t="s">
        <v>799</v>
      </c>
      <c r="T11158" t="s">
        <v>3071</v>
      </c>
    </row>
    <row r="11159" spans="17:20">
      <c r="Q11159">
        <v>0.68881944444444398</v>
      </c>
      <c r="R11159">
        <v>1</v>
      </c>
      <c r="S11159" t="s">
        <v>9559</v>
      </c>
      <c r="T11159" t="s">
        <v>3073</v>
      </c>
    </row>
    <row r="11160" spans="17:20">
      <c r="Q11160">
        <v>0.68883101851851802</v>
      </c>
      <c r="R11160">
        <v>1</v>
      </c>
      <c r="S11160" t="s">
        <v>10551</v>
      </c>
      <c r="T11160" t="s">
        <v>3070</v>
      </c>
    </row>
    <row r="11161" spans="17:20">
      <c r="Q11161">
        <v>0.68884259259259295</v>
      </c>
      <c r="R11161">
        <v>1</v>
      </c>
      <c r="S11161" t="s">
        <v>10552</v>
      </c>
      <c r="T11161" t="s">
        <v>3075</v>
      </c>
    </row>
    <row r="11162" spans="17:20">
      <c r="Q11162">
        <v>0.68887731481481496</v>
      </c>
      <c r="R11162">
        <v>1</v>
      </c>
      <c r="S11162" t="s">
        <v>3953</v>
      </c>
      <c r="T11162" t="s">
        <v>3071</v>
      </c>
    </row>
    <row r="11163" spans="17:20">
      <c r="Q11163">
        <v>0.68905092592592598</v>
      </c>
      <c r="R11163">
        <v>1</v>
      </c>
      <c r="S11163" t="s">
        <v>10553</v>
      </c>
      <c r="T11163" t="s">
        <v>3073</v>
      </c>
    </row>
    <row r="11164" spans="17:20">
      <c r="Q11164">
        <v>0.68906250000000002</v>
      </c>
      <c r="R11164">
        <v>1</v>
      </c>
      <c r="S11164" t="s">
        <v>10327</v>
      </c>
      <c r="T11164" t="s">
        <v>3071</v>
      </c>
    </row>
    <row r="11165" spans="17:20">
      <c r="Q11165">
        <v>0.68906250000000002</v>
      </c>
      <c r="R11165">
        <v>1</v>
      </c>
      <c r="S11165" t="s">
        <v>3937</v>
      </c>
      <c r="T11165" t="s">
        <v>3127</v>
      </c>
    </row>
    <row r="11166" spans="17:20">
      <c r="Q11166">
        <v>0.68909722222222203</v>
      </c>
      <c r="R11166">
        <v>1</v>
      </c>
      <c r="S11166" t="s">
        <v>10554</v>
      </c>
      <c r="T11166" t="s">
        <v>3079</v>
      </c>
    </row>
    <row r="11167" spans="17:20">
      <c r="Q11167">
        <v>0.68910879629629596</v>
      </c>
      <c r="R11167">
        <v>2</v>
      </c>
      <c r="S11167" t="s">
        <v>10555</v>
      </c>
      <c r="T11167" t="s">
        <v>3129</v>
      </c>
    </row>
    <row r="11168" spans="17:20">
      <c r="Q11168">
        <v>0.68912037037036999</v>
      </c>
      <c r="R11168">
        <v>1</v>
      </c>
      <c r="S11168" t="s">
        <v>4363</v>
      </c>
      <c r="T11168" t="s">
        <v>3072</v>
      </c>
    </row>
    <row r="11169" spans="17:20">
      <c r="Q11169">
        <v>0.68916666666666704</v>
      </c>
      <c r="R11169">
        <v>1</v>
      </c>
      <c r="S11169" t="s">
        <v>1098</v>
      </c>
      <c r="T11169" t="s">
        <v>3072</v>
      </c>
    </row>
    <row r="11170" spans="17:20">
      <c r="Q11170">
        <v>0.689189814814815</v>
      </c>
      <c r="R11170">
        <v>1</v>
      </c>
      <c r="S11170" t="s">
        <v>10556</v>
      </c>
      <c r="T11170" t="s">
        <v>3081</v>
      </c>
    </row>
    <row r="11171" spans="17:20">
      <c r="Q11171">
        <v>0.68921296296296297</v>
      </c>
      <c r="R11171">
        <v>1</v>
      </c>
      <c r="S11171" t="s">
        <v>10557</v>
      </c>
      <c r="T11171" t="s">
        <v>3072</v>
      </c>
    </row>
    <row r="11172" spans="17:20">
      <c r="Q11172">
        <v>0.68921296296296297</v>
      </c>
      <c r="R11172">
        <v>1</v>
      </c>
      <c r="S11172" t="s">
        <v>10558</v>
      </c>
      <c r="T11172" t="s">
        <v>3072</v>
      </c>
    </row>
    <row r="11173" spans="17:20">
      <c r="Q11173">
        <v>0.68925925925925902</v>
      </c>
      <c r="R11173">
        <v>1</v>
      </c>
      <c r="S11173" t="s">
        <v>1096</v>
      </c>
      <c r="T11173" t="s">
        <v>3072</v>
      </c>
    </row>
    <row r="11174" spans="17:20">
      <c r="Q11174">
        <v>0.68930555555555595</v>
      </c>
      <c r="R11174">
        <v>1</v>
      </c>
      <c r="S11174" t="s">
        <v>10559</v>
      </c>
      <c r="T11174" t="s">
        <v>3072</v>
      </c>
    </row>
    <row r="11175" spans="17:20">
      <c r="Q11175">
        <v>0.68930555555555595</v>
      </c>
      <c r="R11175">
        <v>2</v>
      </c>
      <c r="S11175" t="s">
        <v>10560</v>
      </c>
      <c r="T11175" t="s">
        <v>3129</v>
      </c>
    </row>
    <row r="11176" spans="17:20">
      <c r="Q11176">
        <v>0.68935185185185199</v>
      </c>
      <c r="R11176">
        <v>1</v>
      </c>
      <c r="S11176" t="s">
        <v>10561</v>
      </c>
      <c r="T11176" t="s">
        <v>3075</v>
      </c>
    </row>
    <row r="11177" spans="17:20">
      <c r="Q11177">
        <v>0.68937499999999996</v>
      </c>
      <c r="R11177">
        <v>1</v>
      </c>
      <c r="S11177" t="s">
        <v>10562</v>
      </c>
      <c r="T11177" t="s">
        <v>3075</v>
      </c>
    </row>
    <row r="11178" spans="17:20">
      <c r="Q11178">
        <v>0.68939814814814804</v>
      </c>
      <c r="R11178">
        <v>1</v>
      </c>
      <c r="S11178" t="s">
        <v>10563</v>
      </c>
      <c r="T11178" t="s">
        <v>3129</v>
      </c>
    </row>
    <row r="11179" spans="17:20">
      <c r="Q11179">
        <v>0.689421296296296</v>
      </c>
      <c r="R11179">
        <v>1</v>
      </c>
      <c r="S11179" t="s">
        <v>10564</v>
      </c>
      <c r="T11179" t="s">
        <v>3075</v>
      </c>
    </row>
    <row r="11180" spans="17:20">
      <c r="Q11180">
        <v>0.68946759259259305</v>
      </c>
      <c r="R11180">
        <v>2</v>
      </c>
      <c r="S11180" t="s">
        <v>3564</v>
      </c>
      <c r="T11180" t="s">
        <v>3071</v>
      </c>
    </row>
    <row r="11181" spans="17:20">
      <c r="Q11181">
        <v>0.68947916666666698</v>
      </c>
      <c r="R11181">
        <v>2</v>
      </c>
      <c r="S11181" t="s">
        <v>3831</v>
      </c>
      <c r="T11181" t="s">
        <v>3072</v>
      </c>
    </row>
    <row r="11182" spans="17:20">
      <c r="Q11182">
        <v>0.68947916666666698</v>
      </c>
      <c r="R11182">
        <v>1</v>
      </c>
      <c r="S11182" t="s">
        <v>3889</v>
      </c>
      <c r="T11182" t="s">
        <v>3129</v>
      </c>
    </row>
    <row r="11183" spans="17:20">
      <c r="Q11183">
        <v>0.68949074074074101</v>
      </c>
      <c r="R11183">
        <v>1</v>
      </c>
      <c r="S11183" t="s">
        <v>10565</v>
      </c>
      <c r="T11183" t="s">
        <v>3129</v>
      </c>
    </row>
    <row r="11184" spans="17:20">
      <c r="Q11184">
        <v>0.68954861111111099</v>
      </c>
      <c r="R11184">
        <v>1</v>
      </c>
      <c r="S11184" t="s">
        <v>4461</v>
      </c>
      <c r="T11184" t="s">
        <v>3077</v>
      </c>
    </row>
    <row r="11185" spans="17:20">
      <c r="Q11185">
        <v>0.68960648148148196</v>
      </c>
      <c r="R11185">
        <v>1</v>
      </c>
      <c r="S11185" t="s">
        <v>10566</v>
      </c>
      <c r="T11185" t="s">
        <v>3075</v>
      </c>
    </row>
    <row r="11186" spans="17:20">
      <c r="Q11186">
        <v>0.689618055555556</v>
      </c>
      <c r="R11186">
        <v>1</v>
      </c>
      <c r="S11186" t="s">
        <v>10567</v>
      </c>
      <c r="T11186" t="s">
        <v>3075</v>
      </c>
    </row>
    <row r="11187" spans="17:20">
      <c r="Q11187">
        <v>0.689652777777778</v>
      </c>
      <c r="R11187">
        <v>1</v>
      </c>
      <c r="S11187" t="s">
        <v>10568</v>
      </c>
      <c r="T11187" t="s">
        <v>3075</v>
      </c>
    </row>
    <row r="11188" spans="17:20">
      <c r="Q11188">
        <v>0.689652777777778</v>
      </c>
      <c r="R11188">
        <v>1</v>
      </c>
      <c r="S11188" t="s">
        <v>3575</v>
      </c>
      <c r="T11188" t="s">
        <v>3086</v>
      </c>
    </row>
    <row r="11189" spans="17:20">
      <c r="Q11189">
        <v>0.689652777777778</v>
      </c>
      <c r="R11189">
        <v>1</v>
      </c>
      <c r="S11189" t="s">
        <v>3668</v>
      </c>
      <c r="T11189" t="s">
        <v>3075</v>
      </c>
    </row>
    <row r="11190" spans="17:20">
      <c r="Q11190">
        <v>0.68967592592592597</v>
      </c>
      <c r="R11190">
        <v>1</v>
      </c>
      <c r="S11190" t="s">
        <v>10569</v>
      </c>
      <c r="T11190" t="s">
        <v>3075</v>
      </c>
    </row>
    <row r="11191" spans="17:20">
      <c r="Q11191">
        <v>0.68967592592592597</v>
      </c>
      <c r="R11191">
        <v>1</v>
      </c>
      <c r="S11191" t="s">
        <v>7443</v>
      </c>
      <c r="T11191" t="s">
        <v>3078</v>
      </c>
    </row>
    <row r="11192" spans="17:20">
      <c r="Q11192">
        <v>0.68973379629629605</v>
      </c>
      <c r="R11192">
        <v>1</v>
      </c>
      <c r="S11192" t="s">
        <v>10570</v>
      </c>
      <c r="T11192" t="s">
        <v>3075</v>
      </c>
    </row>
    <row r="11193" spans="17:20">
      <c r="Q11193">
        <v>0.68973379629629605</v>
      </c>
      <c r="R11193">
        <v>1</v>
      </c>
      <c r="S11193" t="s">
        <v>3518</v>
      </c>
      <c r="T11193" t="s">
        <v>3070</v>
      </c>
    </row>
    <row r="11194" spans="17:20">
      <c r="Q11194">
        <v>0.68974537037036998</v>
      </c>
      <c r="R11194">
        <v>1</v>
      </c>
      <c r="S11194" t="s">
        <v>10507</v>
      </c>
      <c r="T11194" t="s">
        <v>3127</v>
      </c>
    </row>
    <row r="11195" spans="17:20">
      <c r="Q11195">
        <v>0.68978009259259299</v>
      </c>
      <c r="R11195">
        <v>1</v>
      </c>
      <c r="S11195" t="s">
        <v>3475</v>
      </c>
      <c r="T11195" t="s">
        <v>3071</v>
      </c>
    </row>
    <row r="11196" spans="17:20">
      <c r="Q11196">
        <v>0.68979166666666702</v>
      </c>
      <c r="R11196">
        <v>1</v>
      </c>
      <c r="S11196" t="s">
        <v>10571</v>
      </c>
      <c r="T11196" t="s">
        <v>3070</v>
      </c>
    </row>
    <row r="11197" spans="17:20">
      <c r="Q11197">
        <v>0.68980324074074095</v>
      </c>
      <c r="R11197">
        <v>1</v>
      </c>
      <c r="S11197" t="s">
        <v>10572</v>
      </c>
      <c r="T11197" t="s">
        <v>3075</v>
      </c>
    </row>
    <row r="11198" spans="17:20">
      <c r="Q11198">
        <v>0.68983796296296296</v>
      </c>
      <c r="R11198">
        <v>1</v>
      </c>
      <c r="S11198" t="s">
        <v>10573</v>
      </c>
      <c r="T11198" t="s">
        <v>3075</v>
      </c>
    </row>
    <row r="11199" spans="17:20">
      <c r="Q11199">
        <v>0.68987268518518496</v>
      </c>
      <c r="R11199">
        <v>1</v>
      </c>
      <c r="S11199" t="s">
        <v>10574</v>
      </c>
      <c r="T11199" t="s">
        <v>3129</v>
      </c>
    </row>
    <row r="11200" spans="17:20">
      <c r="Q11200">
        <v>0.68990740740740697</v>
      </c>
      <c r="R11200">
        <v>1</v>
      </c>
      <c r="S11200" t="s">
        <v>10575</v>
      </c>
      <c r="T11200" t="s">
        <v>3074</v>
      </c>
    </row>
    <row r="11201" spans="17:20">
      <c r="Q11201">
        <v>0.68991898148148101</v>
      </c>
      <c r="R11201">
        <v>1</v>
      </c>
      <c r="S11201" t="s">
        <v>10576</v>
      </c>
      <c r="T11201" t="s">
        <v>3084</v>
      </c>
    </row>
    <row r="11202" spans="17:20">
      <c r="Q11202">
        <v>0.68993055555555605</v>
      </c>
      <c r="R11202">
        <v>1</v>
      </c>
      <c r="S11202" t="s">
        <v>4174</v>
      </c>
      <c r="T11202" t="s">
        <v>3071</v>
      </c>
    </row>
    <row r="11203" spans="17:20">
      <c r="Q11203">
        <v>0.68994212962962997</v>
      </c>
      <c r="R11203">
        <v>1</v>
      </c>
      <c r="S11203" t="s">
        <v>3798</v>
      </c>
      <c r="T11203" t="s">
        <v>3129</v>
      </c>
    </row>
    <row r="11204" spans="17:20">
      <c r="Q11204">
        <v>0.68996527777777805</v>
      </c>
      <c r="R11204">
        <v>1</v>
      </c>
      <c r="S11204" t="s">
        <v>4472</v>
      </c>
      <c r="T11204" t="s">
        <v>3074</v>
      </c>
    </row>
    <row r="11205" spans="17:20">
      <c r="Q11205">
        <v>0.68998842592592602</v>
      </c>
      <c r="R11205">
        <v>2</v>
      </c>
      <c r="S11205" t="s">
        <v>7223</v>
      </c>
      <c r="T11205" t="s">
        <v>3070</v>
      </c>
    </row>
    <row r="11206" spans="17:20">
      <c r="Q11206">
        <v>0.68998842592592602</v>
      </c>
      <c r="R11206">
        <v>1</v>
      </c>
      <c r="S11206" t="s">
        <v>4781</v>
      </c>
      <c r="T11206" t="s">
        <v>3073</v>
      </c>
    </row>
    <row r="11207" spans="17:20">
      <c r="Q11207">
        <v>0.69004629629629599</v>
      </c>
      <c r="R11207">
        <v>1</v>
      </c>
      <c r="S11207" t="s">
        <v>10577</v>
      </c>
      <c r="T11207" t="s">
        <v>3070</v>
      </c>
    </row>
    <row r="11208" spans="17:20">
      <c r="Q11208">
        <v>0.69005787037037003</v>
      </c>
      <c r="R11208">
        <v>1</v>
      </c>
      <c r="S11208" t="s">
        <v>3966</v>
      </c>
      <c r="T11208" t="s">
        <v>3127</v>
      </c>
    </row>
    <row r="11209" spans="17:20">
      <c r="Q11209">
        <v>0.69009259259259303</v>
      </c>
      <c r="R11209">
        <v>3</v>
      </c>
      <c r="S11209" t="s">
        <v>10578</v>
      </c>
      <c r="T11209" t="s">
        <v>3071</v>
      </c>
    </row>
    <row r="11210" spans="17:20">
      <c r="Q11210">
        <v>0.69010416666666696</v>
      </c>
      <c r="R11210">
        <v>1</v>
      </c>
      <c r="S11210" t="s">
        <v>10579</v>
      </c>
      <c r="T11210" t="s">
        <v>3075</v>
      </c>
    </row>
    <row r="11211" spans="17:20">
      <c r="Q11211">
        <v>0.690115740740741</v>
      </c>
      <c r="R11211">
        <v>1</v>
      </c>
      <c r="S11211" t="s">
        <v>10580</v>
      </c>
      <c r="T11211" t="s">
        <v>3075</v>
      </c>
    </row>
    <row r="11212" spans="17:20">
      <c r="Q11212">
        <v>0.69015046296296301</v>
      </c>
      <c r="R11212">
        <v>1</v>
      </c>
      <c r="S11212" t="s">
        <v>10581</v>
      </c>
      <c r="T11212" t="s">
        <v>3075</v>
      </c>
    </row>
    <row r="11213" spans="17:20">
      <c r="Q11213">
        <v>0.69018518518518501</v>
      </c>
      <c r="R11213">
        <v>1</v>
      </c>
      <c r="S11213" t="s">
        <v>10582</v>
      </c>
      <c r="T11213" t="s">
        <v>3075</v>
      </c>
    </row>
    <row r="11214" spans="17:20">
      <c r="Q11214">
        <v>0.69020833333333298</v>
      </c>
      <c r="R11214">
        <v>1</v>
      </c>
      <c r="S11214" t="s">
        <v>10583</v>
      </c>
      <c r="T11214" t="s">
        <v>3074</v>
      </c>
    </row>
    <row r="11215" spans="17:20">
      <c r="Q11215">
        <v>0.69020833333333298</v>
      </c>
      <c r="R11215">
        <v>1</v>
      </c>
      <c r="S11215" t="s">
        <v>1516</v>
      </c>
      <c r="T11215" t="s">
        <v>3071</v>
      </c>
    </row>
    <row r="11216" spans="17:20">
      <c r="Q11216">
        <v>0.69026620370370395</v>
      </c>
      <c r="R11216">
        <v>1</v>
      </c>
      <c r="S11216" t="s">
        <v>3303</v>
      </c>
      <c r="T11216" t="s">
        <v>3075</v>
      </c>
    </row>
    <row r="11217" spans="17:20">
      <c r="Q11217">
        <v>0.69027777777777799</v>
      </c>
      <c r="R11217">
        <v>1</v>
      </c>
      <c r="S11217" t="s">
        <v>10584</v>
      </c>
      <c r="T11217" t="s">
        <v>3129</v>
      </c>
    </row>
    <row r="11218" spans="17:20">
      <c r="Q11218">
        <v>0.6903125</v>
      </c>
      <c r="R11218">
        <v>1</v>
      </c>
      <c r="S11218" t="s">
        <v>3197</v>
      </c>
      <c r="T11218" t="s">
        <v>3077</v>
      </c>
    </row>
    <row r="11219" spans="17:20">
      <c r="Q11219">
        <v>0.69032407407407403</v>
      </c>
      <c r="R11219">
        <v>2</v>
      </c>
      <c r="S11219" t="s">
        <v>10585</v>
      </c>
      <c r="T11219" t="s">
        <v>3075</v>
      </c>
    </row>
    <row r="11220" spans="17:20">
      <c r="Q11220">
        <v>0.690347222222222</v>
      </c>
      <c r="R11220">
        <v>1</v>
      </c>
      <c r="S11220" t="s">
        <v>10586</v>
      </c>
      <c r="T11220" t="s">
        <v>3075</v>
      </c>
    </row>
    <row r="11221" spans="17:20">
      <c r="Q11221">
        <v>0.69037037037036997</v>
      </c>
      <c r="R11221">
        <v>1</v>
      </c>
      <c r="S11221" t="s">
        <v>10587</v>
      </c>
      <c r="T11221" t="s">
        <v>3075</v>
      </c>
    </row>
    <row r="11222" spans="17:20">
      <c r="Q11222">
        <v>0.69037037037036997</v>
      </c>
      <c r="R11222">
        <v>1</v>
      </c>
      <c r="S11222" t="s">
        <v>10588</v>
      </c>
      <c r="T11222" t="s">
        <v>3075</v>
      </c>
    </row>
    <row r="11223" spans="17:20">
      <c r="Q11223">
        <v>0.69039351851851805</v>
      </c>
      <c r="R11223">
        <v>1</v>
      </c>
      <c r="S11223" t="s">
        <v>10589</v>
      </c>
      <c r="T11223" t="s">
        <v>3075</v>
      </c>
    </row>
    <row r="11224" spans="17:20">
      <c r="Q11224">
        <v>0.69040509259259297</v>
      </c>
      <c r="R11224">
        <v>4</v>
      </c>
      <c r="S11224" t="s">
        <v>10590</v>
      </c>
      <c r="T11224" t="s">
        <v>3070</v>
      </c>
    </row>
    <row r="11225" spans="17:20">
      <c r="Q11225">
        <v>0.69043981481481498</v>
      </c>
      <c r="R11225">
        <v>1</v>
      </c>
      <c r="S11225" t="s">
        <v>10591</v>
      </c>
      <c r="T11225" t="s">
        <v>3074</v>
      </c>
    </row>
    <row r="11226" spans="17:20">
      <c r="Q11226">
        <v>0.69043981481481498</v>
      </c>
      <c r="R11226">
        <v>1</v>
      </c>
      <c r="S11226" t="s">
        <v>10592</v>
      </c>
      <c r="T11226" t="s">
        <v>3070</v>
      </c>
    </row>
    <row r="11227" spans="17:20">
      <c r="Q11227">
        <v>0.69046296296296295</v>
      </c>
      <c r="R11227">
        <v>1</v>
      </c>
      <c r="S11227" t="s">
        <v>10593</v>
      </c>
      <c r="T11227" t="s">
        <v>3075</v>
      </c>
    </row>
    <row r="11228" spans="17:20">
      <c r="Q11228">
        <v>0.69046296296296295</v>
      </c>
      <c r="R11228">
        <v>1</v>
      </c>
      <c r="S11228" t="s">
        <v>10594</v>
      </c>
      <c r="T11228" t="s">
        <v>3070</v>
      </c>
    </row>
    <row r="11229" spans="17:20">
      <c r="Q11229">
        <v>0.69046296296296295</v>
      </c>
      <c r="R11229">
        <v>1</v>
      </c>
      <c r="S11229" t="s">
        <v>10595</v>
      </c>
      <c r="T11229" t="s">
        <v>3072</v>
      </c>
    </row>
    <row r="11230" spans="17:20">
      <c r="Q11230">
        <v>0.69047453703703698</v>
      </c>
      <c r="R11230">
        <v>1</v>
      </c>
      <c r="S11230" t="s">
        <v>2834</v>
      </c>
      <c r="T11230" t="s">
        <v>3129</v>
      </c>
    </row>
    <row r="11231" spans="17:20">
      <c r="Q11231">
        <v>0.69048611111111102</v>
      </c>
      <c r="R11231">
        <v>1</v>
      </c>
      <c r="S11231" t="s">
        <v>2080</v>
      </c>
      <c r="T11231" t="s">
        <v>3070</v>
      </c>
    </row>
    <row r="11232" spans="17:20">
      <c r="Q11232">
        <v>0.69049768518518495</v>
      </c>
      <c r="R11232">
        <v>1</v>
      </c>
      <c r="S11232" t="s">
        <v>10596</v>
      </c>
      <c r="T11232" t="s">
        <v>3075</v>
      </c>
    </row>
    <row r="11233" spans="17:20">
      <c r="Q11233">
        <v>0.69052083333333303</v>
      </c>
      <c r="R11233">
        <v>1</v>
      </c>
      <c r="S11233" t="s">
        <v>10597</v>
      </c>
      <c r="T11233" t="s">
        <v>3075</v>
      </c>
    </row>
    <row r="11234" spans="17:20">
      <c r="Q11234">
        <v>0.690543981481481</v>
      </c>
      <c r="R11234">
        <v>1</v>
      </c>
      <c r="S11234" t="s">
        <v>10598</v>
      </c>
      <c r="T11234" t="s">
        <v>3070</v>
      </c>
    </row>
    <row r="11235" spans="17:20">
      <c r="Q11235">
        <v>0.69055555555555603</v>
      </c>
      <c r="R11235">
        <v>1</v>
      </c>
      <c r="S11235" t="s">
        <v>10599</v>
      </c>
      <c r="T11235" t="s">
        <v>3070</v>
      </c>
    </row>
    <row r="11236" spans="17:20">
      <c r="Q11236">
        <v>0.69055555555555603</v>
      </c>
      <c r="R11236">
        <v>1</v>
      </c>
      <c r="S11236" t="s">
        <v>10600</v>
      </c>
      <c r="T11236" t="s">
        <v>3075</v>
      </c>
    </row>
    <row r="11237" spans="17:20">
      <c r="Q11237">
        <v>0.69056712962962996</v>
      </c>
      <c r="R11237">
        <v>1</v>
      </c>
      <c r="S11237" t="s">
        <v>10547</v>
      </c>
      <c r="T11237" t="s">
        <v>3086</v>
      </c>
    </row>
    <row r="11238" spans="17:20">
      <c r="Q11238">
        <v>0.69061342592592601</v>
      </c>
      <c r="R11238">
        <v>2</v>
      </c>
      <c r="S11238" t="s">
        <v>10601</v>
      </c>
      <c r="T11238" t="s">
        <v>3075</v>
      </c>
    </row>
    <row r="11239" spans="17:20">
      <c r="Q11239">
        <v>0.69061342592592601</v>
      </c>
      <c r="R11239">
        <v>4</v>
      </c>
      <c r="S11239" t="s">
        <v>10602</v>
      </c>
      <c r="T11239" t="s">
        <v>3070</v>
      </c>
    </row>
    <row r="11240" spans="17:20">
      <c r="Q11240">
        <v>0.69061342592592601</v>
      </c>
      <c r="R11240">
        <v>1</v>
      </c>
      <c r="S11240" t="s">
        <v>298</v>
      </c>
      <c r="T11240" t="s">
        <v>3075</v>
      </c>
    </row>
    <row r="11241" spans="17:20">
      <c r="Q11241">
        <v>0.69062500000000004</v>
      </c>
      <c r="R11241">
        <v>1</v>
      </c>
      <c r="S11241" t="s">
        <v>10603</v>
      </c>
      <c r="T11241" t="s">
        <v>3075</v>
      </c>
    </row>
    <row r="11242" spans="17:20">
      <c r="Q11242">
        <v>0.69062500000000004</v>
      </c>
      <c r="R11242">
        <v>1</v>
      </c>
      <c r="S11242" t="s">
        <v>10604</v>
      </c>
      <c r="T11242" t="s">
        <v>3070</v>
      </c>
    </row>
    <row r="11243" spans="17:20">
      <c r="Q11243">
        <v>0.69062500000000004</v>
      </c>
      <c r="R11243">
        <v>1</v>
      </c>
      <c r="S11243" t="s">
        <v>1121</v>
      </c>
      <c r="T11243" t="s">
        <v>3129</v>
      </c>
    </row>
    <row r="11244" spans="17:20">
      <c r="Q11244">
        <v>0.69064814814814801</v>
      </c>
      <c r="R11244">
        <v>1</v>
      </c>
      <c r="S11244" t="s">
        <v>10605</v>
      </c>
      <c r="T11244" t="s">
        <v>3075</v>
      </c>
    </row>
    <row r="11245" spans="17:20">
      <c r="Q11245">
        <v>0.69067129629629598</v>
      </c>
      <c r="R11245">
        <v>1</v>
      </c>
      <c r="S11245" t="s">
        <v>10606</v>
      </c>
      <c r="T11245" t="s">
        <v>3075</v>
      </c>
    </row>
    <row r="11246" spans="17:20">
      <c r="Q11246">
        <v>0.69069444444444394</v>
      </c>
      <c r="R11246">
        <v>3</v>
      </c>
      <c r="S11246" t="s">
        <v>10607</v>
      </c>
      <c r="T11246" t="s">
        <v>3070</v>
      </c>
    </row>
    <row r="11247" spans="17:20">
      <c r="Q11247">
        <v>0.69070601851851898</v>
      </c>
      <c r="R11247">
        <v>2</v>
      </c>
      <c r="S11247" t="s">
        <v>10608</v>
      </c>
      <c r="T11247" t="s">
        <v>3071</v>
      </c>
    </row>
    <row r="11248" spans="17:20">
      <c r="Q11248">
        <v>0.69074074074074099</v>
      </c>
      <c r="R11248">
        <v>1</v>
      </c>
      <c r="S11248" t="s">
        <v>5459</v>
      </c>
      <c r="T11248" t="s">
        <v>3070</v>
      </c>
    </row>
    <row r="11249" spans="17:20">
      <c r="Q11249">
        <v>0.69075231481481503</v>
      </c>
      <c r="R11249">
        <v>1</v>
      </c>
      <c r="S11249" t="s">
        <v>10609</v>
      </c>
      <c r="T11249" t="s">
        <v>3072</v>
      </c>
    </row>
    <row r="11250" spans="17:20">
      <c r="Q11250">
        <v>0.69075231481481503</v>
      </c>
      <c r="R11250">
        <v>1</v>
      </c>
      <c r="S11250" t="s">
        <v>10610</v>
      </c>
      <c r="T11250" t="s">
        <v>3077</v>
      </c>
    </row>
    <row r="11251" spans="17:20">
      <c r="Q11251">
        <v>0.69075231481481503</v>
      </c>
      <c r="R11251">
        <v>1</v>
      </c>
      <c r="S11251" t="s">
        <v>4596</v>
      </c>
      <c r="T11251" t="s">
        <v>3072</v>
      </c>
    </row>
    <row r="11252" spans="17:20">
      <c r="Q11252">
        <v>0.69076388888888896</v>
      </c>
      <c r="R11252">
        <v>1</v>
      </c>
      <c r="S11252" t="s">
        <v>4580</v>
      </c>
      <c r="T11252" t="s">
        <v>3074</v>
      </c>
    </row>
    <row r="11253" spans="17:20">
      <c r="Q11253">
        <v>0.69079861111111096</v>
      </c>
      <c r="R11253">
        <v>1</v>
      </c>
      <c r="S11253" t="s">
        <v>10611</v>
      </c>
      <c r="T11253" t="s">
        <v>3070</v>
      </c>
    </row>
    <row r="11254" spans="17:20">
      <c r="Q11254">
        <v>0.69082175925925904</v>
      </c>
      <c r="R11254">
        <v>1</v>
      </c>
      <c r="S11254" t="s">
        <v>10612</v>
      </c>
      <c r="T11254" t="s">
        <v>3070</v>
      </c>
    </row>
    <row r="11255" spans="17:20">
      <c r="Q11255">
        <v>0.69082175925925904</v>
      </c>
      <c r="R11255">
        <v>1</v>
      </c>
      <c r="S11255" t="s">
        <v>4367</v>
      </c>
      <c r="T11255" t="s">
        <v>3129</v>
      </c>
    </row>
    <row r="11256" spans="17:20">
      <c r="Q11256">
        <v>0.69089120370370405</v>
      </c>
      <c r="R11256">
        <v>1</v>
      </c>
      <c r="S11256" t="s">
        <v>10613</v>
      </c>
      <c r="T11256" t="s">
        <v>3082</v>
      </c>
    </row>
    <row r="11257" spans="17:20">
      <c r="Q11257">
        <v>0.69090277777777798</v>
      </c>
      <c r="R11257">
        <v>1</v>
      </c>
      <c r="S11257" t="s">
        <v>10614</v>
      </c>
      <c r="T11257" t="s">
        <v>3070</v>
      </c>
    </row>
    <row r="11258" spans="17:20">
      <c r="Q11258">
        <v>0.69098379629629603</v>
      </c>
      <c r="R11258">
        <v>1</v>
      </c>
      <c r="S11258" t="s">
        <v>10615</v>
      </c>
      <c r="T11258" t="s">
        <v>3070</v>
      </c>
    </row>
    <row r="11259" spans="17:20">
      <c r="Q11259">
        <v>0.69101851851851803</v>
      </c>
      <c r="R11259">
        <v>1</v>
      </c>
      <c r="S11259" t="s">
        <v>10616</v>
      </c>
      <c r="T11259" t="s">
        <v>3072</v>
      </c>
    </row>
    <row r="11260" spans="17:20">
      <c r="Q11260">
        <v>0.69109953703703697</v>
      </c>
      <c r="R11260">
        <v>4</v>
      </c>
      <c r="S11260" t="s">
        <v>10617</v>
      </c>
      <c r="T11260" t="s">
        <v>3075</v>
      </c>
    </row>
    <row r="11261" spans="17:20">
      <c r="Q11261">
        <v>0.69111111111111101</v>
      </c>
      <c r="R11261">
        <v>4</v>
      </c>
      <c r="S11261" t="s">
        <v>10618</v>
      </c>
      <c r="T11261" t="s">
        <v>3075</v>
      </c>
    </row>
    <row r="11262" spans="17:20">
      <c r="Q11262">
        <v>0.69116898148148198</v>
      </c>
      <c r="R11262">
        <v>1</v>
      </c>
      <c r="S11262" t="s">
        <v>10619</v>
      </c>
      <c r="T11262" t="s">
        <v>3070</v>
      </c>
    </row>
    <row r="11263" spans="17:20">
      <c r="Q11263">
        <v>0.69118055555555602</v>
      </c>
      <c r="R11263">
        <v>1</v>
      </c>
      <c r="S11263" t="s">
        <v>898</v>
      </c>
      <c r="T11263" t="s">
        <v>3127</v>
      </c>
    </row>
    <row r="11264" spans="17:20">
      <c r="Q11264">
        <v>0.69119212962962995</v>
      </c>
      <c r="R11264">
        <v>1</v>
      </c>
      <c r="S11264" t="s">
        <v>10620</v>
      </c>
      <c r="T11264" t="s">
        <v>3129</v>
      </c>
    </row>
    <row r="11265" spans="17:20">
      <c r="Q11265">
        <v>0.69120370370370399</v>
      </c>
      <c r="R11265">
        <v>1</v>
      </c>
      <c r="S11265" t="s">
        <v>10621</v>
      </c>
      <c r="T11265" t="s">
        <v>3075</v>
      </c>
    </row>
    <row r="11266" spans="17:20">
      <c r="Q11266">
        <v>0.69120370370370399</v>
      </c>
      <c r="R11266">
        <v>1</v>
      </c>
      <c r="S11266" t="s">
        <v>4149</v>
      </c>
      <c r="T11266" t="s">
        <v>3075</v>
      </c>
    </row>
    <row r="11267" spans="17:20">
      <c r="Q11267">
        <v>0.69121527777777803</v>
      </c>
      <c r="R11267">
        <v>1</v>
      </c>
      <c r="S11267" t="s">
        <v>10622</v>
      </c>
      <c r="T11267" t="s">
        <v>3075</v>
      </c>
    </row>
    <row r="11268" spans="17:20">
      <c r="Q11268">
        <v>0.69122685185185195</v>
      </c>
      <c r="R11268">
        <v>2</v>
      </c>
      <c r="S11268" t="s">
        <v>10623</v>
      </c>
      <c r="T11268" t="s">
        <v>3075</v>
      </c>
    </row>
    <row r="11269" spans="17:20">
      <c r="Q11269">
        <v>0.69123842592592599</v>
      </c>
      <c r="R11269">
        <v>1</v>
      </c>
      <c r="S11269" t="s">
        <v>3871</v>
      </c>
      <c r="T11269" t="s">
        <v>3075</v>
      </c>
    </row>
    <row r="11270" spans="17:20">
      <c r="Q11270">
        <v>0.69125000000000003</v>
      </c>
      <c r="R11270">
        <v>1</v>
      </c>
      <c r="S11270" t="s">
        <v>10624</v>
      </c>
      <c r="T11270" t="s">
        <v>3071</v>
      </c>
    </row>
    <row r="11271" spans="17:20">
      <c r="Q11271">
        <v>0.691273148148148</v>
      </c>
      <c r="R11271">
        <v>1</v>
      </c>
      <c r="S11271" t="s">
        <v>10625</v>
      </c>
      <c r="T11271" t="s">
        <v>3070</v>
      </c>
    </row>
    <row r="11272" spans="17:20">
      <c r="Q11272">
        <v>0.69131944444444404</v>
      </c>
      <c r="R11272">
        <v>2</v>
      </c>
      <c r="S11272" t="s">
        <v>10626</v>
      </c>
      <c r="T11272" t="s">
        <v>3129</v>
      </c>
    </row>
    <row r="11273" spans="17:20">
      <c r="Q11273">
        <v>0.69135416666666705</v>
      </c>
      <c r="R11273">
        <v>1</v>
      </c>
      <c r="S11273" t="s">
        <v>10627</v>
      </c>
      <c r="T11273" t="s">
        <v>3071</v>
      </c>
    </row>
    <row r="11274" spans="17:20">
      <c r="Q11274">
        <v>0.69135416666666705</v>
      </c>
      <c r="R11274">
        <v>1</v>
      </c>
      <c r="S11274" t="s">
        <v>4524</v>
      </c>
      <c r="T11274" t="s">
        <v>3070</v>
      </c>
    </row>
    <row r="11275" spans="17:20">
      <c r="Q11275">
        <v>0.69140046296296298</v>
      </c>
      <c r="R11275">
        <v>1</v>
      </c>
      <c r="S11275" t="s">
        <v>1082</v>
      </c>
      <c r="T11275" t="s">
        <v>3072</v>
      </c>
    </row>
    <row r="11276" spans="17:20">
      <c r="Q11276">
        <v>0.69140046296296298</v>
      </c>
      <c r="R11276">
        <v>1</v>
      </c>
      <c r="S11276" t="s">
        <v>10628</v>
      </c>
      <c r="T11276" t="s">
        <v>3072</v>
      </c>
    </row>
    <row r="11277" spans="17:20">
      <c r="Q11277">
        <v>0.69141203703703702</v>
      </c>
      <c r="R11277">
        <v>2</v>
      </c>
      <c r="S11277" t="s">
        <v>10629</v>
      </c>
      <c r="T11277" t="s">
        <v>3072</v>
      </c>
    </row>
    <row r="11278" spans="17:20">
      <c r="Q11278">
        <v>0.69142361111111095</v>
      </c>
      <c r="R11278">
        <v>1</v>
      </c>
      <c r="S11278" t="s">
        <v>10630</v>
      </c>
      <c r="T11278" t="s">
        <v>3070</v>
      </c>
    </row>
    <row r="11279" spans="17:20">
      <c r="Q11279">
        <v>0.69143518518518499</v>
      </c>
      <c r="R11279">
        <v>1</v>
      </c>
      <c r="S11279" t="s">
        <v>10631</v>
      </c>
      <c r="T11279" t="s">
        <v>3075</v>
      </c>
    </row>
    <row r="11280" spans="17:20">
      <c r="Q11280">
        <v>0.69143518518518499</v>
      </c>
      <c r="R11280">
        <v>1</v>
      </c>
      <c r="S11280" t="s">
        <v>10632</v>
      </c>
      <c r="T11280" t="s">
        <v>3075</v>
      </c>
    </row>
    <row r="11281" spans="17:20">
      <c r="Q11281">
        <v>0.69144675925925903</v>
      </c>
      <c r="R11281">
        <v>1</v>
      </c>
      <c r="S11281" t="s">
        <v>10633</v>
      </c>
      <c r="T11281" t="s">
        <v>3075</v>
      </c>
    </row>
    <row r="11282" spans="17:20">
      <c r="Q11282">
        <v>0.69148148148148103</v>
      </c>
      <c r="R11282">
        <v>1</v>
      </c>
      <c r="S11282" t="s">
        <v>10634</v>
      </c>
      <c r="T11282" t="s">
        <v>3075</v>
      </c>
    </row>
    <row r="11283" spans="17:20">
      <c r="Q11283">
        <v>0.69150462962963</v>
      </c>
      <c r="R11283">
        <v>1</v>
      </c>
      <c r="S11283" t="s">
        <v>10635</v>
      </c>
      <c r="T11283" t="s">
        <v>3127</v>
      </c>
    </row>
    <row r="11284" spans="17:20">
      <c r="Q11284">
        <v>0.69151620370370404</v>
      </c>
      <c r="R11284">
        <v>1</v>
      </c>
      <c r="S11284" t="s">
        <v>2562</v>
      </c>
      <c r="T11284" t="s">
        <v>3070</v>
      </c>
    </row>
    <row r="11285" spans="17:20">
      <c r="Q11285">
        <v>0.691539351851852</v>
      </c>
      <c r="R11285">
        <v>1</v>
      </c>
      <c r="S11285" t="s">
        <v>3956</v>
      </c>
      <c r="T11285" t="s">
        <v>3127</v>
      </c>
    </row>
    <row r="11286" spans="17:20">
      <c r="Q11286">
        <v>0.69160879629629601</v>
      </c>
      <c r="R11286">
        <v>1</v>
      </c>
      <c r="S11286" t="s">
        <v>10636</v>
      </c>
      <c r="T11286" t="s">
        <v>3075</v>
      </c>
    </row>
    <row r="11287" spans="17:20">
      <c r="Q11287">
        <v>0.69160879629629601</v>
      </c>
      <c r="R11287">
        <v>1</v>
      </c>
      <c r="S11287" t="s">
        <v>995</v>
      </c>
      <c r="T11287" t="s">
        <v>3072</v>
      </c>
    </row>
    <row r="11288" spans="17:20">
      <c r="Q11288">
        <v>0.69162037037037005</v>
      </c>
      <c r="R11288">
        <v>2</v>
      </c>
      <c r="S11288" t="s">
        <v>10637</v>
      </c>
      <c r="T11288" t="s">
        <v>3071</v>
      </c>
    </row>
    <row r="11289" spans="17:20">
      <c r="Q11289">
        <v>0.69163194444444398</v>
      </c>
      <c r="R11289">
        <v>1</v>
      </c>
      <c r="S11289" t="s">
        <v>10638</v>
      </c>
      <c r="T11289" t="s">
        <v>3070</v>
      </c>
    </row>
    <row r="11290" spans="17:20">
      <c r="Q11290">
        <v>0.69166666666666698</v>
      </c>
      <c r="R11290">
        <v>2</v>
      </c>
      <c r="S11290" t="s">
        <v>101</v>
      </c>
      <c r="T11290" t="s">
        <v>3071</v>
      </c>
    </row>
    <row r="11291" spans="17:20">
      <c r="Q11291">
        <v>0.69167824074074102</v>
      </c>
      <c r="R11291">
        <v>1</v>
      </c>
      <c r="S11291" t="s">
        <v>5920</v>
      </c>
      <c r="T11291" t="s">
        <v>3072</v>
      </c>
    </row>
    <row r="11292" spans="17:20">
      <c r="Q11292">
        <v>0.69170138888888899</v>
      </c>
      <c r="R11292">
        <v>2</v>
      </c>
      <c r="S11292" t="s">
        <v>10639</v>
      </c>
      <c r="T11292" t="s">
        <v>3129</v>
      </c>
    </row>
    <row r="11293" spans="17:20">
      <c r="Q11293">
        <v>0.69170138888888899</v>
      </c>
      <c r="R11293">
        <v>1</v>
      </c>
      <c r="S11293" t="s">
        <v>10640</v>
      </c>
      <c r="T11293" t="s">
        <v>3071</v>
      </c>
    </row>
    <row r="11294" spans="17:20">
      <c r="Q11294">
        <v>0.69171296296296303</v>
      </c>
      <c r="R11294">
        <v>1</v>
      </c>
      <c r="S11294" t="s">
        <v>1222</v>
      </c>
      <c r="T11294" t="s">
        <v>3129</v>
      </c>
    </row>
    <row r="11295" spans="17:20">
      <c r="Q11295">
        <v>0.69174768518518504</v>
      </c>
      <c r="R11295">
        <v>3</v>
      </c>
      <c r="S11295" t="s">
        <v>10641</v>
      </c>
      <c r="T11295" t="s">
        <v>3075</v>
      </c>
    </row>
    <row r="11296" spans="17:20">
      <c r="Q11296">
        <v>0.69175925925925896</v>
      </c>
      <c r="R11296">
        <v>1</v>
      </c>
      <c r="S11296" t="s">
        <v>10642</v>
      </c>
      <c r="T11296" t="s">
        <v>3072</v>
      </c>
    </row>
    <row r="11297" spans="17:20">
      <c r="Q11297">
        <v>0.69175925925925896</v>
      </c>
      <c r="R11297">
        <v>2</v>
      </c>
      <c r="S11297" t="s">
        <v>2562</v>
      </c>
      <c r="T11297" t="s">
        <v>3075</v>
      </c>
    </row>
    <row r="11298" spans="17:20">
      <c r="Q11298">
        <v>0.691770833333333</v>
      </c>
      <c r="R11298">
        <v>1</v>
      </c>
      <c r="S11298" t="s">
        <v>10643</v>
      </c>
      <c r="T11298" t="s">
        <v>3075</v>
      </c>
    </row>
    <row r="11299" spans="17:20">
      <c r="Q11299">
        <v>0.691770833333333</v>
      </c>
      <c r="R11299">
        <v>1</v>
      </c>
      <c r="S11299" t="s">
        <v>10644</v>
      </c>
      <c r="T11299" t="s">
        <v>3075</v>
      </c>
    </row>
    <row r="11300" spans="17:20">
      <c r="Q11300">
        <v>0.691770833333333</v>
      </c>
      <c r="R11300">
        <v>2</v>
      </c>
      <c r="S11300" t="s">
        <v>10645</v>
      </c>
      <c r="T11300" t="s">
        <v>3070</v>
      </c>
    </row>
    <row r="11301" spans="17:20">
      <c r="Q11301">
        <v>0.69178240740740704</v>
      </c>
      <c r="R11301">
        <v>1</v>
      </c>
      <c r="S11301" t="s">
        <v>10646</v>
      </c>
      <c r="T11301" t="s">
        <v>3070</v>
      </c>
    </row>
    <row r="11302" spans="17:20">
      <c r="Q11302">
        <v>0.69179398148148197</v>
      </c>
      <c r="R11302">
        <v>1</v>
      </c>
      <c r="S11302" t="s">
        <v>10647</v>
      </c>
      <c r="T11302" t="s">
        <v>3075</v>
      </c>
    </row>
    <row r="11303" spans="17:20">
      <c r="Q11303">
        <v>0.69195601851851896</v>
      </c>
      <c r="R11303">
        <v>1</v>
      </c>
      <c r="S11303" t="s">
        <v>10648</v>
      </c>
      <c r="T11303" t="s">
        <v>3070</v>
      </c>
    </row>
    <row r="11304" spans="17:20">
      <c r="Q11304">
        <v>0.69199074074074096</v>
      </c>
      <c r="R11304">
        <v>3</v>
      </c>
      <c r="S11304" t="s">
        <v>10649</v>
      </c>
      <c r="T11304" t="s">
        <v>3075</v>
      </c>
    </row>
    <row r="11305" spans="17:20">
      <c r="Q11305">
        <v>0.692002314814815</v>
      </c>
      <c r="R11305">
        <v>3</v>
      </c>
      <c r="S11305" t="s">
        <v>10650</v>
      </c>
      <c r="T11305" t="s">
        <v>3084</v>
      </c>
    </row>
    <row r="11306" spans="17:20">
      <c r="Q11306">
        <v>0.69203703703703701</v>
      </c>
      <c r="R11306">
        <v>1</v>
      </c>
      <c r="S11306" t="s">
        <v>10651</v>
      </c>
      <c r="T11306" t="s">
        <v>3075</v>
      </c>
    </row>
    <row r="11307" spans="17:20">
      <c r="Q11307">
        <v>0.69206018518518497</v>
      </c>
      <c r="R11307">
        <v>2</v>
      </c>
      <c r="S11307" t="s">
        <v>10652</v>
      </c>
      <c r="T11307" t="s">
        <v>3075</v>
      </c>
    </row>
    <row r="11308" spans="17:20">
      <c r="Q11308">
        <v>0.69207175925925901</v>
      </c>
      <c r="R11308">
        <v>1</v>
      </c>
      <c r="S11308" t="s">
        <v>10653</v>
      </c>
      <c r="T11308" t="s">
        <v>3071</v>
      </c>
    </row>
    <row r="11309" spans="17:20">
      <c r="Q11309">
        <v>0.69208333333333305</v>
      </c>
      <c r="R11309">
        <v>1</v>
      </c>
      <c r="S11309" t="s">
        <v>10654</v>
      </c>
      <c r="T11309" t="s">
        <v>3075</v>
      </c>
    </row>
    <row r="11310" spans="17:20">
      <c r="Q11310">
        <v>0.69209490740740698</v>
      </c>
      <c r="R11310">
        <v>1</v>
      </c>
      <c r="S11310" t="s">
        <v>10655</v>
      </c>
      <c r="T11310" t="s">
        <v>3075</v>
      </c>
    </row>
    <row r="11311" spans="17:20">
      <c r="Q11311">
        <v>0.69209490740740698</v>
      </c>
      <c r="R11311">
        <v>1</v>
      </c>
      <c r="S11311" t="s">
        <v>10656</v>
      </c>
      <c r="T11311" t="s">
        <v>3071</v>
      </c>
    </row>
    <row r="11312" spans="17:20">
      <c r="Q11312">
        <v>0.69211805555555606</v>
      </c>
      <c r="R11312">
        <v>1</v>
      </c>
      <c r="S11312" t="s">
        <v>10657</v>
      </c>
      <c r="T11312" t="s">
        <v>3071</v>
      </c>
    </row>
    <row r="11313" spans="17:20">
      <c r="Q11313">
        <v>0.69215277777777795</v>
      </c>
      <c r="R11313">
        <v>2</v>
      </c>
      <c r="S11313" t="s">
        <v>10658</v>
      </c>
      <c r="T11313" t="s">
        <v>3127</v>
      </c>
    </row>
    <row r="11314" spans="17:20">
      <c r="Q11314">
        <v>0.69216435185185199</v>
      </c>
      <c r="R11314">
        <v>1</v>
      </c>
      <c r="S11314" t="s">
        <v>10659</v>
      </c>
      <c r="T11314" t="s">
        <v>3075</v>
      </c>
    </row>
    <row r="11315" spans="17:20">
      <c r="Q11315">
        <v>0.69216435185185199</v>
      </c>
      <c r="R11315">
        <v>1</v>
      </c>
      <c r="S11315" t="s">
        <v>7600</v>
      </c>
      <c r="T11315" t="s">
        <v>3086</v>
      </c>
    </row>
    <row r="11316" spans="17:20">
      <c r="Q11316">
        <v>0.69217592592592603</v>
      </c>
      <c r="R11316">
        <v>1</v>
      </c>
      <c r="S11316" t="s">
        <v>10660</v>
      </c>
      <c r="T11316" t="s">
        <v>3075</v>
      </c>
    </row>
    <row r="11317" spans="17:20">
      <c r="Q11317">
        <v>0.69217592592592603</v>
      </c>
      <c r="R11317">
        <v>2</v>
      </c>
      <c r="S11317" t="s">
        <v>10661</v>
      </c>
      <c r="T11317" t="s">
        <v>3129</v>
      </c>
    </row>
    <row r="11318" spans="17:20">
      <c r="Q11318">
        <v>0.69218749999999996</v>
      </c>
      <c r="R11318">
        <v>1</v>
      </c>
      <c r="S11318" t="s">
        <v>10662</v>
      </c>
      <c r="T11318" t="s">
        <v>3075</v>
      </c>
    </row>
    <row r="11319" spans="17:20">
      <c r="Q11319">
        <v>0.69221064814814803</v>
      </c>
      <c r="R11319">
        <v>1</v>
      </c>
      <c r="S11319" t="s">
        <v>10663</v>
      </c>
      <c r="T11319" t="s">
        <v>3075</v>
      </c>
    </row>
    <row r="11320" spans="17:20">
      <c r="Q11320">
        <v>0.69222222222222196</v>
      </c>
      <c r="R11320">
        <v>1</v>
      </c>
      <c r="S11320" t="s">
        <v>10664</v>
      </c>
      <c r="T11320" t="s">
        <v>3072</v>
      </c>
    </row>
    <row r="11321" spans="17:20">
      <c r="Q11321">
        <v>0.69222222222222196</v>
      </c>
      <c r="R11321">
        <v>1</v>
      </c>
      <c r="S11321" t="s">
        <v>4584</v>
      </c>
      <c r="T11321" t="s">
        <v>3129</v>
      </c>
    </row>
    <row r="11322" spans="17:20">
      <c r="Q11322">
        <v>0.692233796296296</v>
      </c>
      <c r="R11322">
        <v>2</v>
      </c>
      <c r="S11322" t="s">
        <v>10665</v>
      </c>
      <c r="T11322" t="s">
        <v>3070</v>
      </c>
    </row>
    <row r="11323" spans="17:20">
      <c r="Q11323">
        <v>0.69225694444444397</v>
      </c>
      <c r="R11323">
        <v>1</v>
      </c>
      <c r="S11323" t="s">
        <v>10666</v>
      </c>
      <c r="T11323" t="s">
        <v>3070</v>
      </c>
    </row>
    <row r="11324" spans="17:20">
      <c r="Q11324">
        <v>0.69225694444444397</v>
      </c>
      <c r="R11324">
        <v>1</v>
      </c>
      <c r="S11324" t="s">
        <v>10667</v>
      </c>
      <c r="T11324" t="s">
        <v>3129</v>
      </c>
    </row>
    <row r="11325" spans="17:20">
      <c r="Q11325">
        <v>0.69225694444444397</v>
      </c>
      <c r="R11325">
        <v>2</v>
      </c>
      <c r="S11325" t="s">
        <v>10668</v>
      </c>
      <c r="T11325" t="s">
        <v>3070</v>
      </c>
    </row>
    <row r="11326" spans="17:20">
      <c r="Q11326">
        <v>0.69229166666666697</v>
      </c>
      <c r="R11326">
        <v>1</v>
      </c>
      <c r="S11326" t="s">
        <v>10669</v>
      </c>
      <c r="T11326" t="s">
        <v>3127</v>
      </c>
    </row>
    <row r="11327" spans="17:20">
      <c r="Q11327">
        <v>0.69230324074074101</v>
      </c>
      <c r="R11327">
        <v>1</v>
      </c>
      <c r="S11327" t="s">
        <v>4570</v>
      </c>
      <c r="T11327" t="s">
        <v>3074</v>
      </c>
    </row>
    <row r="11328" spans="17:20">
      <c r="Q11328">
        <v>0.69230324074074101</v>
      </c>
      <c r="R11328">
        <v>1</v>
      </c>
      <c r="S11328" t="s">
        <v>10670</v>
      </c>
      <c r="T11328" t="s">
        <v>3129</v>
      </c>
    </row>
    <row r="11329" spans="17:20">
      <c r="Q11329">
        <v>0.69234953703703705</v>
      </c>
      <c r="R11329">
        <v>1</v>
      </c>
      <c r="S11329" t="s">
        <v>10671</v>
      </c>
      <c r="T11329" t="s">
        <v>3074</v>
      </c>
    </row>
    <row r="11330" spans="17:20">
      <c r="Q11330">
        <v>0.69239583333333299</v>
      </c>
      <c r="R11330">
        <v>1</v>
      </c>
      <c r="S11330" t="s">
        <v>10672</v>
      </c>
      <c r="T11330" t="s">
        <v>3075</v>
      </c>
    </row>
    <row r="11331" spans="17:20">
      <c r="Q11331">
        <v>0.69241898148148195</v>
      </c>
      <c r="R11331">
        <v>1</v>
      </c>
      <c r="S11331" t="s">
        <v>10673</v>
      </c>
      <c r="T11331" t="s">
        <v>3072</v>
      </c>
    </row>
    <row r="11332" spans="17:20">
      <c r="Q11332">
        <v>0.69243055555555599</v>
      </c>
      <c r="R11332">
        <v>1</v>
      </c>
      <c r="S11332" t="s">
        <v>10674</v>
      </c>
      <c r="T11332" t="s">
        <v>3084</v>
      </c>
    </row>
    <row r="11333" spans="17:20">
      <c r="Q11333">
        <v>0.692465277777778</v>
      </c>
      <c r="R11333">
        <v>1</v>
      </c>
      <c r="S11333" t="s">
        <v>10675</v>
      </c>
      <c r="T11333" t="s">
        <v>3070</v>
      </c>
    </row>
    <row r="11334" spans="17:20">
      <c r="Q11334">
        <v>0.69248842592592597</v>
      </c>
      <c r="R11334">
        <v>1</v>
      </c>
      <c r="S11334" t="s">
        <v>10676</v>
      </c>
      <c r="T11334" t="s">
        <v>3075</v>
      </c>
    </row>
    <row r="11335" spans="17:20">
      <c r="Q11335">
        <v>0.6925</v>
      </c>
      <c r="R11335">
        <v>1</v>
      </c>
      <c r="S11335" t="s">
        <v>10677</v>
      </c>
      <c r="T11335" t="s">
        <v>3075</v>
      </c>
    </row>
    <row r="11336" spans="17:20">
      <c r="Q11336">
        <v>0.6925</v>
      </c>
      <c r="R11336">
        <v>2</v>
      </c>
      <c r="S11336" t="s">
        <v>10678</v>
      </c>
      <c r="T11336" t="s">
        <v>3070</v>
      </c>
    </row>
    <row r="11337" spans="17:20">
      <c r="Q11337">
        <v>0.69252314814814797</v>
      </c>
      <c r="R11337">
        <v>1</v>
      </c>
      <c r="S11337" t="s">
        <v>10679</v>
      </c>
      <c r="T11337" t="s">
        <v>3129</v>
      </c>
    </row>
    <row r="11338" spans="17:20">
      <c r="Q11338">
        <v>0.69258101851851805</v>
      </c>
      <c r="R11338">
        <v>2</v>
      </c>
      <c r="S11338" t="s">
        <v>10680</v>
      </c>
      <c r="T11338" t="s">
        <v>3075</v>
      </c>
    </row>
    <row r="11339" spans="17:20">
      <c r="Q11339">
        <v>0.69260416666666702</v>
      </c>
      <c r="R11339">
        <v>1</v>
      </c>
      <c r="S11339" t="s">
        <v>10681</v>
      </c>
      <c r="T11339" t="s">
        <v>3075</v>
      </c>
    </row>
    <row r="11340" spans="17:20">
      <c r="Q11340">
        <v>0.69263888888888903</v>
      </c>
      <c r="R11340">
        <v>1</v>
      </c>
      <c r="S11340" t="s">
        <v>10682</v>
      </c>
      <c r="T11340" t="s">
        <v>3075</v>
      </c>
    </row>
    <row r="11341" spans="17:20">
      <c r="Q11341">
        <v>0.69263888888888903</v>
      </c>
      <c r="R11341">
        <v>1</v>
      </c>
      <c r="S11341" t="s">
        <v>10683</v>
      </c>
      <c r="T11341" t="s">
        <v>3070</v>
      </c>
    </row>
    <row r="11342" spans="17:20">
      <c r="Q11342">
        <v>0.69266203703703699</v>
      </c>
      <c r="R11342">
        <v>1</v>
      </c>
      <c r="S11342" t="s">
        <v>10684</v>
      </c>
      <c r="T11342" t="s">
        <v>3075</v>
      </c>
    </row>
    <row r="11343" spans="17:20">
      <c r="Q11343">
        <v>0.69268518518518496</v>
      </c>
      <c r="R11343">
        <v>1</v>
      </c>
      <c r="S11343" t="s">
        <v>10685</v>
      </c>
      <c r="T11343" t="s">
        <v>3075</v>
      </c>
    </row>
    <row r="11344" spans="17:20">
      <c r="Q11344">
        <v>0.692696759259259</v>
      </c>
      <c r="R11344">
        <v>2</v>
      </c>
      <c r="S11344" t="s">
        <v>10686</v>
      </c>
      <c r="T11344" t="s">
        <v>3075</v>
      </c>
    </row>
    <row r="11345" spans="17:20">
      <c r="Q11345">
        <v>0.69270833333333304</v>
      </c>
      <c r="R11345">
        <v>2</v>
      </c>
      <c r="S11345" t="s">
        <v>10687</v>
      </c>
      <c r="T11345" t="s">
        <v>3070</v>
      </c>
    </row>
    <row r="11346" spans="17:20">
      <c r="Q11346">
        <v>0.692731481481481</v>
      </c>
      <c r="R11346">
        <v>1</v>
      </c>
      <c r="S11346" t="s">
        <v>10688</v>
      </c>
      <c r="T11346" t="s">
        <v>3071</v>
      </c>
    </row>
    <row r="11347" spans="17:20">
      <c r="Q11347">
        <v>0.69275462962962997</v>
      </c>
      <c r="R11347">
        <v>1</v>
      </c>
      <c r="S11347" t="s">
        <v>10689</v>
      </c>
      <c r="T11347" t="s">
        <v>3129</v>
      </c>
    </row>
    <row r="11348" spans="17:20">
      <c r="Q11348">
        <v>0.69281250000000005</v>
      </c>
      <c r="R11348">
        <v>1</v>
      </c>
      <c r="S11348" t="s">
        <v>10690</v>
      </c>
      <c r="T11348" t="s">
        <v>3074</v>
      </c>
    </row>
    <row r="11349" spans="17:20">
      <c r="Q11349">
        <v>0.69281250000000005</v>
      </c>
      <c r="R11349">
        <v>1</v>
      </c>
      <c r="S11349" t="s">
        <v>4348</v>
      </c>
      <c r="T11349" t="s">
        <v>3129</v>
      </c>
    </row>
    <row r="11350" spans="17:20">
      <c r="Q11350">
        <v>0.69284722222222195</v>
      </c>
      <c r="R11350">
        <v>1</v>
      </c>
      <c r="S11350" t="s">
        <v>10691</v>
      </c>
      <c r="T11350" t="s">
        <v>3075</v>
      </c>
    </row>
    <row r="11351" spans="17:20">
      <c r="Q11351">
        <v>0.69284722222222195</v>
      </c>
      <c r="R11351">
        <v>1</v>
      </c>
      <c r="S11351" t="s">
        <v>10692</v>
      </c>
      <c r="T11351" t="s">
        <v>3075</v>
      </c>
    </row>
    <row r="11352" spans="17:20">
      <c r="Q11352">
        <v>0.69285879629629599</v>
      </c>
      <c r="R11352">
        <v>1</v>
      </c>
      <c r="S11352" t="s">
        <v>10693</v>
      </c>
      <c r="T11352" t="s">
        <v>3129</v>
      </c>
    </row>
    <row r="11353" spans="17:20">
      <c r="Q11353">
        <v>0.69287037037037003</v>
      </c>
      <c r="R11353">
        <v>1</v>
      </c>
      <c r="S11353" t="s">
        <v>10694</v>
      </c>
      <c r="T11353" t="s">
        <v>3075</v>
      </c>
    </row>
    <row r="11354" spans="17:20">
      <c r="Q11354">
        <v>0.69288194444444395</v>
      </c>
      <c r="R11354">
        <v>2</v>
      </c>
      <c r="S11354" t="s">
        <v>10695</v>
      </c>
      <c r="T11354" t="s">
        <v>3129</v>
      </c>
    </row>
    <row r="11355" spans="17:20">
      <c r="Q11355">
        <v>0.692928240740741</v>
      </c>
      <c r="R11355">
        <v>2</v>
      </c>
      <c r="S11355" t="s">
        <v>10696</v>
      </c>
      <c r="T11355" t="s">
        <v>3070</v>
      </c>
    </row>
    <row r="11356" spans="17:20">
      <c r="Q11356">
        <v>0.69295138888888896</v>
      </c>
      <c r="R11356">
        <v>4</v>
      </c>
      <c r="S11356" t="s">
        <v>10697</v>
      </c>
      <c r="T11356" t="s">
        <v>3070</v>
      </c>
    </row>
    <row r="11357" spans="17:20">
      <c r="Q11357">
        <v>0.69297453703703704</v>
      </c>
      <c r="R11357">
        <v>2</v>
      </c>
      <c r="S11357" t="s">
        <v>10698</v>
      </c>
      <c r="T11357" t="s">
        <v>3070</v>
      </c>
    </row>
    <row r="11358" spans="17:20">
      <c r="Q11358">
        <v>0.69306712962963002</v>
      </c>
      <c r="R11358">
        <v>1</v>
      </c>
      <c r="S11358" t="s">
        <v>665</v>
      </c>
      <c r="T11358" t="s">
        <v>3129</v>
      </c>
    </row>
    <row r="11359" spans="17:20">
      <c r="Q11359">
        <v>0.69312499999999999</v>
      </c>
      <c r="R11359">
        <v>1</v>
      </c>
      <c r="S11359" t="s">
        <v>10699</v>
      </c>
      <c r="T11359" t="s">
        <v>3071</v>
      </c>
    </row>
    <row r="11360" spans="17:20">
      <c r="Q11360">
        <v>0.69314814814814796</v>
      </c>
      <c r="R11360">
        <v>1</v>
      </c>
      <c r="S11360" t="s">
        <v>10700</v>
      </c>
      <c r="T11360" t="s">
        <v>3070</v>
      </c>
    </row>
    <row r="11361" spans="17:20">
      <c r="Q11361">
        <v>0.69314814814814796</v>
      </c>
      <c r="R11361">
        <v>1</v>
      </c>
      <c r="S11361" t="s">
        <v>10701</v>
      </c>
      <c r="T11361" t="s">
        <v>3075</v>
      </c>
    </row>
    <row r="11362" spans="17:20">
      <c r="Q11362">
        <v>0.693194444444444</v>
      </c>
      <c r="R11362">
        <v>1</v>
      </c>
      <c r="S11362" t="s">
        <v>10493</v>
      </c>
      <c r="T11362" t="s">
        <v>3074</v>
      </c>
    </row>
    <row r="11363" spans="17:20">
      <c r="Q11363">
        <v>0.693194444444444</v>
      </c>
      <c r="R11363">
        <v>4</v>
      </c>
      <c r="S11363" t="s">
        <v>176</v>
      </c>
      <c r="T11363" t="s">
        <v>3071</v>
      </c>
    </row>
    <row r="11364" spans="17:20">
      <c r="Q11364">
        <v>0.69322916666666701</v>
      </c>
      <c r="R11364">
        <v>1</v>
      </c>
      <c r="S11364" t="s">
        <v>4416</v>
      </c>
      <c r="T11364" t="s">
        <v>3070</v>
      </c>
    </row>
    <row r="11365" spans="17:20">
      <c r="Q11365">
        <v>0.69326388888888901</v>
      </c>
      <c r="R11365">
        <v>1</v>
      </c>
      <c r="S11365" t="s">
        <v>10702</v>
      </c>
      <c r="T11365" t="s">
        <v>3072</v>
      </c>
    </row>
    <row r="11366" spans="17:20">
      <c r="Q11366">
        <v>0.69326388888888901</v>
      </c>
      <c r="R11366">
        <v>1</v>
      </c>
      <c r="S11366" t="s">
        <v>1511</v>
      </c>
      <c r="T11366" t="s">
        <v>3075</v>
      </c>
    </row>
    <row r="11367" spans="17:20">
      <c r="Q11367">
        <v>0.69327546296296305</v>
      </c>
      <c r="R11367">
        <v>1</v>
      </c>
      <c r="S11367" t="s">
        <v>10703</v>
      </c>
      <c r="T11367" t="s">
        <v>3070</v>
      </c>
    </row>
    <row r="11368" spans="17:20">
      <c r="Q11368">
        <v>0.69328703703703698</v>
      </c>
      <c r="R11368">
        <v>1</v>
      </c>
      <c r="S11368" t="s">
        <v>447</v>
      </c>
      <c r="T11368" t="s">
        <v>3129</v>
      </c>
    </row>
    <row r="11369" spans="17:20">
      <c r="Q11369">
        <v>0.69329861111111102</v>
      </c>
      <c r="R11369">
        <v>1</v>
      </c>
      <c r="S11369" t="s">
        <v>10704</v>
      </c>
      <c r="T11369" t="s">
        <v>3071</v>
      </c>
    </row>
    <row r="11370" spans="17:20">
      <c r="Q11370">
        <v>0.69331018518518495</v>
      </c>
      <c r="R11370">
        <v>2</v>
      </c>
      <c r="S11370" t="s">
        <v>2562</v>
      </c>
      <c r="T11370" t="s">
        <v>3070</v>
      </c>
    </row>
    <row r="11371" spans="17:20">
      <c r="Q11371">
        <v>0.69333333333333302</v>
      </c>
      <c r="R11371">
        <v>1</v>
      </c>
      <c r="S11371" t="s">
        <v>10705</v>
      </c>
      <c r="T11371" t="s">
        <v>3070</v>
      </c>
    </row>
    <row r="11372" spans="17:20">
      <c r="Q11372">
        <v>0.69334490740740695</v>
      </c>
      <c r="R11372">
        <v>2</v>
      </c>
      <c r="S11372" t="s">
        <v>10706</v>
      </c>
      <c r="T11372" t="s">
        <v>3072</v>
      </c>
    </row>
    <row r="11373" spans="17:20">
      <c r="Q11373">
        <v>0.69337962962962996</v>
      </c>
      <c r="R11373">
        <v>1</v>
      </c>
      <c r="S11373" t="s">
        <v>10707</v>
      </c>
      <c r="T11373" t="s">
        <v>3070</v>
      </c>
    </row>
    <row r="11374" spans="17:20">
      <c r="Q11374">
        <v>0.69337962962962996</v>
      </c>
      <c r="R11374">
        <v>1</v>
      </c>
      <c r="S11374" t="s">
        <v>10708</v>
      </c>
      <c r="T11374" t="s">
        <v>3078</v>
      </c>
    </row>
    <row r="11375" spans="17:20">
      <c r="Q11375">
        <v>0.69340277777777803</v>
      </c>
      <c r="R11375">
        <v>1</v>
      </c>
      <c r="S11375" t="s">
        <v>170</v>
      </c>
      <c r="T11375" t="s">
        <v>3071</v>
      </c>
    </row>
    <row r="11376" spans="17:20">
      <c r="Q11376">
        <v>0.69341435185185196</v>
      </c>
      <c r="R11376">
        <v>1</v>
      </c>
      <c r="S11376" t="s">
        <v>10709</v>
      </c>
      <c r="T11376" t="s">
        <v>3070</v>
      </c>
    </row>
    <row r="11377" spans="17:20">
      <c r="Q11377">
        <v>0.693425925925926</v>
      </c>
      <c r="R11377">
        <v>1</v>
      </c>
      <c r="S11377" t="s">
        <v>10710</v>
      </c>
      <c r="T11377" t="s">
        <v>3070</v>
      </c>
    </row>
    <row r="11378" spans="17:20">
      <c r="Q11378">
        <v>0.693425925925926</v>
      </c>
      <c r="R11378">
        <v>1</v>
      </c>
      <c r="S11378" t="s">
        <v>3684</v>
      </c>
      <c r="T11378" t="s">
        <v>3075</v>
      </c>
    </row>
    <row r="11379" spans="17:20">
      <c r="Q11379">
        <v>0.69346064814814801</v>
      </c>
      <c r="R11379">
        <v>1</v>
      </c>
      <c r="S11379" t="s">
        <v>10711</v>
      </c>
      <c r="T11379" t="s">
        <v>3070</v>
      </c>
    </row>
    <row r="11380" spans="17:20">
      <c r="Q11380">
        <v>0.69350694444444405</v>
      </c>
      <c r="R11380">
        <v>1</v>
      </c>
      <c r="S11380" t="s">
        <v>798</v>
      </c>
      <c r="T11380" t="s">
        <v>3070</v>
      </c>
    </row>
    <row r="11381" spans="17:20">
      <c r="Q11381">
        <v>0.69350694444444405</v>
      </c>
      <c r="R11381">
        <v>1</v>
      </c>
      <c r="S11381" t="s">
        <v>4672</v>
      </c>
      <c r="T11381" t="s">
        <v>3075</v>
      </c>
    </row>
    <row r="11382" spans="17:20">
      <c r="Q11382">
        <v>0.69354166666666694</v>
      </c>
      <c r="R11382">
        <v>1</v>
      </c>
      <c r="S11382" t="s">
        <v>10712</v>
      </c>
      <c r="T11382" t="s">
        <v>3079</v>
      </c>
    </row>
    <row r="11383" spans="17:20">
      <c r="Q11383">
        <v>0.69356481481481502</v>
      </c>
      <c r="R11383">
        <v>1</v>
      </c>
      <c r="S11383" t="s">
        <v>10713</v>
      </c>
      <c r="T11383" t="s">
        <v>3070</v>
      </c>
    </row>
    <row r="11384" spans="17:20">
      <c r="Q11384">
        <v>0.693622685185185</v>
      </c>
      <c r="R11384">
        <v>1</v>
      </c>
      <c r="S11384" t="s">
        <v>10714</v>
      </c>
      <c r="T11384" t="s">
        <v>3129</v>
      </c>
    </row>
    <row r="11385" spans="17:20">
      <c r="Q11385">
        <v>0.69363425925925903</v>
      </c>
      <c r="R11385">
        <v>1</v>
      </c>
      <c r="S11385" t="s">
        <v>10715</v>
      </c>
      <c r="T11385" t="s">
        <v>3075</v>
      </c>
    </row>
    <row r="11386" spans="17:20">
      <c r="Q11386">
        <v>0.693657407407407</v>
      </c>
      <c r="R11386">
        <v>1</v>
      </c>
      <c r="S11386" t="s">
        <v>10716</v>
      </c>
      <c r="T11386" t="s">
        <v>3070</v>
      </c>
    </row>
    <row r="11387" spans="17:20">
      <c r="Q11387">
        <v>0.69371527777777797</v>
      </c>
      <c r="R11387">
        <v>1</v>
      </c>
      <c r="S11387" t="s">
        <v>10717</v>
      </c>
      <c r="T11387" t="s">
        <v>3071</v>
      </c>
    </row>
    <row r="11388" spans="17:20">
      <c r="Q11388">
        <v>0.69373842592592605</v>
      </c>
      <c r="R11388">
        <v>1</v>
      </c>
      <c r="S11388" t="s">
        <v>10718</v>
      </c>
      <c r="T11388" t="s">
        <v>3070</v>
      </c>
    </row>
    <row r="11389" spans="17:20">
      <c r="Q11389">
        <v>0.69384259259259295</v>
      </c>
      <c r="R11389">
        <v>1</v>
      </c>
      <c r="S11389" t="s">
        <v>10719</v>
      </c>
      <c r="T11389" t="s">
        <v>3078</v>
      </c>
    </row>
    <row r="11390" spans="17:20">
      <c r="Q11390">
        <v>0.69387731481481496</v>
      </c>
      <c r="R11390">
        <v>1</v>
      </c>
      <c r="S11390" t="s">
        <v>10720</v>
      </c>
      <c r="T11390" t="s">
        <v>3071</v>
      </c>
    </row>
    <row r="11391" spans="17:20">
      <c r="Q11391">
        <v>0.69390046296296304</v>
      </c>
      <c r="R11391">
        <v>2</v>
      </c>
      <c r="S11391" t="s">
        <v>10721</v>
      </c>
      <c r="T11391" t="s">
        <v>3075</v>
      </c>
    </row>
    <row r="11392" spans="17:20">
      <c r="Q11392">
        <v>0.69391203703703697</v>
      </c>
      <c r="R11392">
        <v>2</v>
      </c>
      <c r="S11392" t="s">
        <v>10722</v>
      </c>
      <c r="T11392" t="s">
        <v>3081</v>
      </c>
    </row>
    <row r="11393" spans="17:20">
      <c r="Q11393">
        <v>0.69393518518518504</v>
      </c>
      <c r="R11393">
        <v>1</v>
      </c>
      <c r="S11393" t="s">
        <v>10723</v>
      </c>
      <c r="T11393" t="s">
        <v>3075</v>
      </c>
    </row>
    <row r="11394" spans="17:20">
      <c r="Q11394">
        <v>0.69393518518518504</v>
      </c>
      <c r="R11394">
        <v>4</v>
      </c>
      <c r="S11394" t="s">
        <v>10724</v>
      </c>
      <c r="T11394" t="s">
        <v>3070</v>
      </c>
    </row>
    <row r="11395" spans="17:20">
      <c r="Q11395">
        <v>0.69400462962963005</v>
      </c>
      <c r="R11395">
        <v>1</v>
      </c>
      <c r="S11395" t="s">
        <v>10725</v>
      </c>
      <c r="T11395" t="s">
        <v>3071</v>
      </c>
    </row>
    <row r="11396" spans="17:20">
      <c r="Q11396">
        <v>0.69407407407407395</v>
      </c>
      <c r="R11396">
        <v>1</v>
      </c>
      <c r="S11396" t="s">
        <v>3962</v>
      </c>
      <c r="T11396" t="s">
        <v>3074</v>
      </c>
    </row>
    <row r="11397" spans="17:20">
      <c r="Q11397">
        <v>0.69412037037037</v>
      </c>
      <c r="R11397">
        <v>1</v>
      </c>
      <c r="S11397" t="s">
        <v>3661</v>
      </c>
      <c r="T11397" t="s">
        <v>3071</v>
      </c>
    </row>
    <row r="11398" spans="17:20">
      <c r="Q11398">
        <v>0.69414351851851896</v>
      </c>
      <c r="R11398">
        <v>1</v>
      </c>
      <c r="S11398" t="s">
        <v>156</v>
      </c>
      <c r="T11398" t="s">
        <v>3071</v>
      </c>
    </row>
    <row r="11399" spans="17:20">
      <c r="Q11399">
        <v>0.694155092592593</v>
      </c>
      <c r="R11399">
        <v>1</v>
      </c>
      <c r="S11399" t="s">
        <v>10726</v>
      </c>
      <c r="T11399" t="s">
        <v>3070</v>
      </c>
    </row>
    <row r="11400" spans="17:20">
      <c r="Q11400">
        <v>0.694155092592593</v>
      </c>
      <c r="R11400">
        <v>1</v>
      </c>
      <c r="S11400" t="s">
        <v>4179</v>
      </c>
      <c r="T11400" t="s">
        <v>3127</v>
      </c>
    </row>
    <row r="11401" spans="17:20">
      <c r="Q11401">
        <v>0.69416666666666704</v>
      </c>
      <c r="R11401">
        <v>6</v>
      </c>
      <c r="S11401" t="s">
        <v>2562</v>
      </c>
      <c r="T11401" t="s">
        <v>3070</v>
      </c>
    </row>
    <row r="11402" spans="17:20">
      <c r="Q11402">
        <v>0.69417824074074097</v>
      </c>
      <c r="R11402">
        <v>1</v>
      </c>
      <c r="S11402" t="s">
        <v>10727</v>
      </c>
      <c r="T11402" t="s">
        <v>3070</v>
      </c>
    </row>
    <row r="11403" spans="17:20">
      <c r="Q11403">
        <v>0.69421296296296298</v>
      </c>
      <c r="R11403">
        <v>1</v>
      </c>
      <c r="S11403" t="s">
        <v>10728</v>
      </c>
      <c r="T11403" t="s">
        <v>3075</v>
      </c>
    </row>
    <row r="11404" spans="17:20">
      <c r="Q11404">
        <v>0.69423611111111105</v>
      </c>
      <c r="R11404">
        <v>1</v>
      </c>
      <c r="S11404" t="s">
        <v>10729</v>
      </c>
      <c r="T11404" t="s">
        <v>3070</v>
      </c>
    </row>
    <row r="11405" spans="17:20">
      <c r="Q11405">
        <v>0.69425925925925902</v>
      </c>
      <c r="R11405">
        <v>1</v>
      </c>
      <c r="S11405" t="s">
        <v>10730</v>
      </c>
      <c r="T11405" t="s">
        <v>3070</v>
      </c>
    </row>
    <row r="11406" spans="17:20">
      <c r="Q11406">
        <v>0.69425925925925902</v>
      </c>
      <c r="R11406">
        <v>1</v>
      </c>
      <c r="S11406" t="s">
        <v>3699</v>
      </c>
      <c r="T11406" t="s">
        <v>3071</v>
      </c>
    </row>
    <row r="11407" spans="17:20">
      <c r="Q11407">
        <v>0.69431712962962999</v>
      </c>
      <c r="R11407">
        <v>3</v>
      </c>
      <c r="S11407" t="s">
        <v>10731</v>
      </c>
      <c r="T11407" t="s">
        <v>3075</v>
      </c>
    </row>
    <row r="11408" spans="17:20">
      <c r="Q11408">
        <v>0.69432870370370403</v>
      </c>
      <c r="R11408">
        <v>1</v>
      </c>
      <c r="S11408" t="s">
        <v>2562</v>
      </c>
      <c r="T11408" t="s">
        <v>3078</v>
      </c>
    </row>
    <row r="11409" spans="17:20">
      <c r="Q11409">
        <v>0.69434027777777796</v>
      </c>
      <c r="R11409">
        <v>2</v>
      </c>
      <c r="S11409" t="s">
        <v>10732</v>
      </c>
      <c r="T11409" t="s">
        <v>3070</v>
      </c>
    </row>
    <row r="11410" spans="17:20">
      <c r="Q11410">
        <v>0.69440972222222197</v>
      </c>
      <c r="R11410">
        <v>1</v>
      </c>
      <c r="S11410" t="s">
        <v>2562</v>
      </c>
      <c r="T11410" t="s">
        <v>3070</v>
      </c>
    </row>
    <row r="11411" spans="17:20">
      <c r="Q11411">
        <v>0.69443287037037005</v>
      </c>
      <c r="R11411">
        <v>1</v>
      </c>
      <c r="S11411" t="s">
        <v>10733</v>
      </c>
      <c r="T11411" t="s">
        <v>3071</v>
      </c>
    </row>
    <row r="11412" spans="17:20">
      <c r="Q11412">
        <v>0.69444444444444398</v>
      </c>
      <c r="R11412">
        <v>2</v>
      </c>
      <c r="S11412" t="s">
        <v>10734</v>
      </c>
      <c r="T11412" t="s">
        <v>3075</v>
      </c>
    </row>
    <row r="11413" spans="17:20">
      <c r="Q11413">
        <v>0.69446759259259305</v>
      </c>
      <c r="R11413">
        <v>1</v>
      </c>
      <c r="S11413" t="s">
        <v>10735</v>
      </c>
      <c r="T11413" t="s">
        <v>3075</v>
      </c>
    </row>
    <row r="11414" spans="17:20">
      <c r="Q11414">
        <v>0.69447916666666698</v>
      </c>
      <c r="R11414">
        <v>1</v>
      </c>
      <c r="S11414" t="s">
        <v>10416</v>
      </c>
      <c r="T11414" t="s">
        <v>3127</v>
      </c>
    </row>
    <row r="11415" spans="17:20">
      <c r="Q11415">
        <v>0.69453703703703695</v>
      </c>
      <c r="R11415">
        <v>1</v>
      </c>
      <c r="S11415" t="s">
        <v>1514</v>
      </c>
      <c r="T11415" t="s">
        <v>3126</v>
      </c>
    </row>
    <row r="11416" spans="17:20">
      <c r="Q11416">
        <v>0.69454861111111099</v>
      </c>
      <c r="R11416">
        <v>1</v>
      </c>
      <c r="S11416" t="s">
        <v>10736</v>
      </c>
      <c r="T11416" t="s">
        <v>3129</v>
      </c>
    </row>
    <row r="11417" spans="17:20">
      <c r="Q11417">
        <v>0.69459490740740704</v>
      </c>
      <c r="R11417">
        <v>2</v>
      </c>
      <c r="S11417" t="s">
        <v>10737</v>
      </c>
      <c r="T11417" t="s">
        <v>3129</v>
      </c>
    </row>
    <row r="11418" spans="17:20">
      <c r="Q11418">
        <v>0.69459490740740704</v>
      </c>
      <c r="R11418">
        <v>2</v>
      </c>
      <c r="S11418" t="s">
        <v>10738</v>
      </c>
      <c r="T11418" t="s">
        <v>3070</v>
      </c>
    </row>
    <row r="11419" spans="17:20">
      <c r="Q11419">
        <v>0.69471064814814798</v>
      </c>
      <c r="R11419">
        <v>1</v>
      </c>
      <c r="S11419" t="s">
        <v>10739</v>
      </c>
      <c r="T11419" t="s">
        <v>3071</v>
      </c>
    </row>
    <row r="11420" spans="17:20">
      <c r="Q11420">
        <v>0.69471064814814798</v>
      </c>
      <c r="R11420">
        <v>1</v>
      </c>
      <c r="S11420" t="s">
        <v>3633</v>
      </c>
      <c r="T11420" t="s">
        <v>3129</v>
      </c>
    </row>
    <row r="11421" spans="17:20">
      <c r="Q11421">
        <v>0.69473379629629595</v>
      </c>
      <c r="R11421">
        <v>1</v>
      </c>
      <c r="S11421" t="s">
        <v>10740</v>
      </c>
      <c r="T11421" t="s">
        <v>3074</v>
      </c>
    </row>
    <row r="11422" spans="17:20">
      <c r="Q11422">
        <v>0.69476851851851895</v>
      </c>
      <c r="R11422">
        <v>2</v>
      </c>
      <c r="S11422" t="s">
        <v>10741</v>
      </c>
      <c r="T11422" t="s">
        <v>3129</v>
      </c>
    </row>
    <row r="11423" spans="17:20">
      <c r="Q11423">
        <v>0.69476851851851895</v>
      </c>
      <c r="R11423">
        <v>1</v>
      </c>
      <c r="S11423" t="s">
        <v>4348</v>
      </c>
      <c r="T11423" t="s">
        <v>3127</v>
      </c>
    </row>
    <row r="11424" spans="17:20">
      <c r="Q11424">
        <v>0.69479166666666703</v>
      </c>
      <c r="R11424">
        <v>2</v>
      </c>
      <c r="S11424" t="s">
        <v>10742</v>
      </c>
      <c r="T11424" t="s">
        <v>3075</v>
      </c>
    </row>
    <row r="11425" spans="17:20">
      <c r="Q11425">
        <v>0.69483796296296296</v>
      </c>
      <c r="R11425">
        <v>1</v>
      </c>
      <c r="S11425" t="s">
        <v>10743</v>
      </c>
      <c r="T11425" t="s">
        <v>3070</v>
      </c>
    </row>
    <row r="11426" spans="17:20">
      <c r="Q11426">
        <v>0.69486111111111104</v>
      </c>
      <c r="R11426">
        <v>1</v>
      </c>
      <c r="S11426" t="s">
        <v>10744</v>
      </c>
      <c r="T11426" t="s">
        <v>3071</v>
      </c>
    </row>
    <row r="11427" spans="17:20">
      <c r="Q11427">
        <v>0.69487268518518497</v>
      </c>
      <c r="R11427">
        <v>1</v>
      </c>
      <c r="S11427" t="s">
        <v>10745</v>
      </c>
      <c r="T11427" t="s">
        <v>3070</v>
      </c>
    </row>
    <row r="11428" spans="17:20">
      <c r="Q11428">
        <v>0.69487268518518497</v>
      </c>
      <c r="R11428">
        <v>1</v>
      </c>
      <c r="S11428" t="s">
        <v>1049</v>
      </c>
      <c r="T11428" t="s">
        <v>3086</v>
      </c>
    </row>
    <row r="11429" spans="17:20">
      <c r="Q11429">
        <v>0.69488425925925901</v>
      </c>
      <c r="R11429">
        <v>1</v>
      </c>
      <c r="S11429" t="s">
        <v>10746</v>
      </c>
      <c r="T11429" t="s">
        <v>3070</v>
      </c>
    </row>
    <row r="11430" spans="17:20">
      <c r="Q11430">
        <v>0.69491898148148101</v>
      </c>
      <c r="R11430">
        <v>1</v>
      </c>
      <c r="S11430" t="s">
        <v>10747</v>
      </c>
      <c r="T11430" t="s">
        <v>3075</v>
      </c>
    </row>
    <row r="11431" spans="17:20">
      <c r="Q11431">
        <v>0.69493055555555605</v>
      </c>
      <c r="R11431">
        <v>1</v>
      </c>
      <c r="S11431" t="s">
        <v>2342</v>
      </c>
      <c r="T11431" t="s">
        <v>3078</v>
      </c>
    </row>
    <row r="11432" spans="17:20">
      <c r="Q11432">
        <v>0.69495370370370402</v>
      </c>
      <c r="R11432">
        <v>1</v>
      </c>
      <c r="S11432" t="s">
        <v>10748</v>
      </c>
      <c r="T11432" t="s">
        <v>3081</v>
      </c>
    </row>
    <row r="11433" spans="17:20">
      <c r="Q11433">
        <v>0.69497685185185198</v>
      </c>
      <c r="R11433">
        <v>1</v>
      </c>
      <c r="S11433" t="s">
        <v>3658</v>
      </c>
      <c r="T11433" t="s">
        <v>3071</v>
      </c>
    </row>
    <row r="11434" spans="17:20">
      <c r="Q11434">
        <v>0.69497685185185198</v>
      </c>
      <c r="R11434">
        <v>1</v>
      </c>
      <c r="S11434" t="s">
        <v>10749</v>
      </c>
      <c r="T11434" t="s">
        <v>3081</v>
      </c>
    </row>
    <row r="11435" spans="17:20">
      <c r="Q11435">
        <v>0.69497685185185198</v>
      </c>
      <c r="R11435">
        <v>1</v>
      </c>
      <c r="S11435" t="s">
        <v>3204</v>
      </c>
      <c r="T11435" t="s">
        <v>3075</v>
      </c>
    </row>
    <row r="11436" spans="17:20">
      <c r="Q11436">
        <v>0.69497685185185198</v>
      </c>
      <c r="R11436">
        <v>1</v>
      </c>
      <c r="S11436" t="s">
        <v>6002</v>
      </c>
      <c r="T11436" t="s">
        <v>3129</v>
      </c>
    </row>
    <row r="11437" spans="17:20">
      <c r="Q11437">
        <v>0.69499999999999995</v>
      </c>
      <c r="R11437">
        <v>1</v>
      </c>
      <c r="S11437" t="s">
        <v>10750</v>
      </c>
      <c r="T11437" t="s">
        <v>3075</v>
      </c>
    </row>
    <row r="11438" spans="17:20">
      <c r="Q11438">
        <v>0.69499999999999995</v>
      </c>
      <c r="R11438">
        <v>1</v>
      </c>
      <c r="S11438" t="s">
        <v>152</v>
      </c>
      <c r="T11438" t="s">
        <v>3127</v>
      </c>
    </row>
    <row r="11439" spans="17:20">
      <c r="Q11439">
        <v>0.69501157407407399</v>
      </c>
      <c r="R11439">
        <v>1</v>
      </c>
      <c r="S11439" t="s">
        <v>4121</v>
      </c>
      <c r="T11439" t="s">
        <v>3070</v>
      </c>
    </row>
    <row r="11440" spans="17:20">
      <c r="Q11440">
        <v>0.69503472222222196</v>
      </c>
      <c r="R11440">
        <v>1</v>
      </c>
      <c r="S11440" t="s">
        <v>10751</v>
      </c>
      <c r="T11440" t="s">
        <v>3070</v>
      </c>
    </row>
    <row r="11441" spans="17:20">
      <c r="Q11441">
        <v>0.69503472222222196</v>
      </c>
      <c r="R11441">
        <v>1</v>
      </c>
      <c r="S11441" t="s">
        <v>10752</v>
      </c>
      <c r="T11441" t="s">
        <v>3075</v>
      </c>
    </row>
    <row r="11442" spans="17:20">
      <c r="Q11442">
        <v>0.69505787037037003</v>
      </c>
      <c r="R11442">
        <v>1</v>
      </c>
      <c r="S11442" t="s">
        <v>10753</v>
      </c>
      <c r="T11442" t="s">
        <v>3074</v>
      </c>
    </row>
    <row r="11443" spans="17:20">
      <c r="Q11443">
        <v>0.695081018518519</v>
      </c>
      <c r="R11443">
        <v>1</v>
      </c>
      <c r="S11443" t="s">
        <v>10754</v>
      </c>
      <c r="T11443" t="s">
        <v>3075</v>
      </c>
    </row>
    <row r="11444" spans="17:20">
      <c r="Q11444">
        <v>0.69510416666666697</v>
      </c>
      <c r="R11444">
        <v>1</v>
      </c>
      <c r="S11444" t="s">
        <v>10755</v>
      </c>
      <c r="T11444" t="s">
        <v>3075</v>
      </c>
    </row>
    <row r="11445" spans="17:20">
      <c r="Q11445">
        <v>0.69516203703703705</v>
      </c>
      <c r="R11445">
        <v>2</v>
      </c>
      <c r="S11445" t="s">
        <v>10756</v>
      </c>
      <c r="T11445" t="s">
        <v>3075</v>
      </c>
    </row>
    <row r="11446" spans="17:20">
      <c r="Q11446">
        <v>0.69517361111111098</v>
      </c>
      <c r="R11446">
        <v>1</v>
      </c>
      <c r="S11446" t="s">
        <v>10757</v>
      </c>
      <c r="T11446" t="s">
        <v>3075</v>
      </c>
    </row>
    <row r="11447" spans="17:20">
      <c r="Q11447">
        <v>0.69518518518518502</v>
      </c>
      <c r="R11447">
        <v>1</v>
      </c>
      <c r="S11447" t="s">
        <v>10758</v>
      </c>
      <c r="T11447" t="s">
        <v>3074</v>
      </c>
    </row>
    <row r="11448" spans="17:20">
      <c r="Q11448">
        <v>0.69521990740740702</v>
      </c>
      <c r="R11448">
        <v>1</v>
      </c>
      <c r="S11448" t="s">
        <v>10759</v>
      </c>
      <c r="T11448" t="s">
        <v>3075</v>
      </c>
    </row>
    <row r="11449" spans="17:20">
      <c r="Q11449">
        <v>0.69533564814814797</v>
      </c>
      <c r="R11449">
        <v>2</v>
      </c>
      <c r="S11449" t="s">
        <v>10760</v>
      </c>
      <c r="T11449" t="s">
        <v>3127</v>
      </c>
    </row>
    <row r="11450" spans="17:20">
      <c r="Q11450">
        <v>0.69535879629629604</v>
      </c>
      <c r="R11450">
        <v>2</v>
      </c>
      <c r="S11450" t="s">
        <v>10761</v>
      </c>
      <c r="T11450" t="s">
        <v>3075</v>
      </c>
    </row>
    <row r="11451" spans="17:20">
      <c r="Q11451">
        <v>0.69539351851851805</v>
      </c>
      <c r="R11451">
        <v>4</v>
      </c>
      <c r="S11451" t="s">
        <v>10762</v>
      </c>
      <c r="T11451" t="s">
        <v>3075</v>
      </c>
    </row>
    <row r="11452" spans="17:20">
      <c r="Q11452">
        <v>0.69539351851851805</v>
      </c>
      <c r="R11452">
        <v>1</v>
      </c>
      <c r="S11452" t="s">
        <v>10763</v>
      </c>
      <c r="T11452" t="s">
        <v>3072</v>
      </c>
    </row>
    <row r="11453" spans="17:20">
      <c r="Q11453">
        <v>0.69540509259259298</v>
      </c>
      <c r="R11453">
        <v>1</v>
      </c>
      <c r="S11453" t="s">
        <v>4341</v>
      </c>
      <c r="T11453" t="s">
        <v>3127</v>
      </c>
    </row>
    <row r="11454" spans="17:20">
      <c r="Q11454">
        <v>0.69541666666666702</v>
      </c>
      <c r="R11454">
        <v>1</v>
      </c>
      <c r="S11454" t="s">
        <v>10764</v>
      </c>
      <c r="T11454" t="s">
        <v>3075</v>
      </c>
    </row>
    <row r="11455" spans="17:20">
      <c r="Q11455">
        <v>0.69543981481481498</v>
      </c>
      <c r="R11455">
        <v>6</v>
      </c>
      <c r="S11455" t="s">
        <v>2562</v>
      </c>
      <c r="T11455" t="s">
        <v>3129</v>
      </c>
    </row>
    <row r="11456" spans="17:20">
      <c r="Q11456">
        <v>0.69545138888888902</v>
      </c>
      <c r="R11456">
        <v>1</v>
      </c>
      <c r="S11456" t="s">
        <v>10765</v>
      </c>
      <c r="T11456" t="s">
        <v>3074</v>
      </c>
    </row>
    <row r="11457" spans="17:20">
      <c r="Q11457">
        <v>0.69548611111111103</v>
      </c>
      <c r="R11457">
        <v>2</v>
      </c>
      <c r="S11457" t="s">
        <v>10766</v>
      </c>
      <c r="T11457" t="s">
        <v>3075</v>
      </c>
    </row>
    <row r="11458" spans="17:20">
      <c r="Q11458">
        <v>0.69549768518518496</v>
      </c>
      <c r="R11458">
        <v>1</v>
      </c>
      <c r="S11458" t="s">
        <v>10767</v>
      </c>
      <c r="T11458" t="s">
        <v>3074</v>
      </c>
    </row>
    <row r="11459" spans="17:20">
      <c r="Q11459">
        <v>0.69553240740740696</v>
      </c>
      <c r="R11459">
        <v>1</v>
      </c>
      <c r="S11459" t="s">
        <v>10768</v>
      </c>
      <c r="T11459" t="s">
        <v>3071</v>
      </c>
    </row>
    <row r="11460" spans="17:20">
      <c r="Q11460">
        <v>0.695578703703704</v>
      </c>
      <c r="R11460">
        <v>1</v>
      </c>
      <c r="S11460" t="s">
        <v>10769</v>
      </c>
      <c r="T11460" t="s">
        <v>3074</v>
      </c>
    </row>
    <row r="11461" spans="17:20">
      <c r="Q11461">
        <v>0.69560185185185197</v>
      </c>
      <c r="R11461">
        <v>3</v>
      </c>
      <c r="S11461" t="s">
        <v>10770</v>
      </c>
      <c r="T11461" t="s">
        <v>3129</v>
      </c>
    </row>
    <row r="11462" spans="17:20">
      <c r="Q11462">
        <v>0.69561342592592601</v>
      </c>
      <c r="R11462">
        <v>1</v>
      </c>
      <c r="S11462" t="s">
        <v>10771</v>
      </c>
      <c r="T11462" t="s">
        <v>3075</v>
      </c>
    </row>
    <row r="11463" spans="17:20">
      <c r="Q11463">
        <v>0.69562500000000005</v>
      </c>
      <c r="R11463">
        <v>1</v>
      </c>
      <c r="S11463" t="s">
        <v>10772</v>
      </c>
      <c r="T11463" t="s">
        <v>3076</v>
      </c>
    </row>
    <row r="11464" spans="17:20">
      <c r="Q11464">
        <v>0.69563657407407398</v>
      </c>
      <c r="R11464">
        <v>2</v>
      </c>
      <c r="S11464" t="s">
        <v>10773</v>
      </c>
      <c r="T11464" t="s">
        <v>3127</v>
      </c>
    </row>
    <row r="11465" spans="17:20">
      <c r="Q11465">
        <v>0.69567129629629598</v>
      </c>
      <c r="R11465">
        <v>1</v>
      </c>
      <c r="S11465" t="s">
        <v>10774</v>
      </c>
      <c r="T11465" t="s">
        <v>3070</v>
      </c>
    </row>
    <row r="11466" spans="17:20">
      <c r="Q11466">
        <v>0.69568287037037002</v>
      </c>
      <c r="R11466">
        <v>1</v>
      </c>
      <c r="S11466" t="s">
        <v>10775</v>
      </c>
      <c r="T11466" t="s">
        <v>3075</v>
      </c>
    </row>
    <row r="11467" spans="17:20">
      <c r="Q11467">
        <v>0.69568287037037002</v>
      </c>
      <c r="R11467">
        <v>1</v>
      </c>
      <c r="S11467" t="s">
        <v>10776</v>
      </c>
      <c r="T11467" t="s">
        <v>3076</v>
      </c>
    </row>
    <row r="11468" spans="17:20">
      <c r="Q11468">
        <v>0.69569444444444395</v>
      </c>
      <c r="R11468">
        <v>1</v>
      </c>
      <c r="S11468" t="s">
        <v>10777</v>
      </c>
      <c r="T11468" t="s">
        <v>3071</v>
      </c>
    </row>
    <row r="11469" spans="17:20">
      <c r="Q11469">
        <v>0.69569444444444395</v>
      </c>
      <c r="R11469">
        <v>1</v>
      </c>
      <c r="S11469" t="s">
        <v>10778</v>
      </c>
      <c r="T11469" t="s">
        <v>3070</v>
      </c>
    </row>
    <row r="11470" spans="17:20">
      <c r="Q11470">
        <v>0.69570601851851899</v>
      </c>
      <c r="R11470">
        <v>1</v>
      </c>
      <c r="S11470" t="s">
        <v>10779</v>
      </c>
      <c r="T11470" t="s">
        <v>3070</v>
      </c>
    </row>
    <row r="11471" spans="17:20">
      <c r="Q11471">
        <v>0.69574074074074099</v>
      </c>
      <c r="R11471">
        <v>1</v>
      </c>
      <c r="S11471" t="s">
        <v>3334</v>
      </c>
      <c r="T11471" t="s">
        <v>3074</v>
      </c>
    </row>
    <row r="11472" spans="17:20">
      <c r="Q11472">
        <v>0.69575231481481503</v>
      </c>
      <c r="R11472">
        <v>1</v>
      </c>
      <c r="S11472" t="s">
        <v>10780</v>
      </c>
      <c r="T11472" t="s">
        <v>3075</v>
      </c>
    </row>
    <row r="11473" spans="17:20">
      <c r="Q11473">
        <v>0.69576388888888896</v>
      </c>
      <c r="R11473">
        <v>1</v>
      </c>
      <c r="S11473" t="s">
        <v>1559</v>
      </c>
      <c r="T11473" t="s">
        <v>3129</v>
      </c>
    </row>
    <row r="11474" spans="17:20">
      <c r="Q11474">
        <v>0.695775462962963</v>
      </c>
      <c r="R11474">
        <v>1</v>
      </c>
      <c r="S11474" t="s">
        <v>10781</v>
      </c>
      <c r="T11474" t="s">
        <v>3075</v>
      </c>
    </row>
    <row r="11475" spans="17:20">
      <c r="Q11475">
        <v>0.695775462962963</v>
      </c>
      <c r="R11475">
        <v>1</v>
      </c>
      <c r="S11475" t="s">
        <v>10782</v>
      </c>
      <c r="T11475" t="s">
        <v>3070</v>
      </c>
    </row>
    <row r="11476" spans="17:20">
      <c r="Q11476">
        <v>0.69578703703703704</v>
      </c>
      <c r="R11476">
        <v>1</v>
      </c>
      <c r="S11476" t="s">
        <v>10783</v>
      </c>
      <c r="T11476" t="s">
        <v>3075</v>
      </c>
    </row>
    <row r="11477" spans="17:20">
      <c r="Q11477">
        <v>0.69579861111111097</v>
      </c>
      <c r="R11477">
        <v>1</v>
      </c>
      <c r="S11477" t="s">
        <v>10784</v>
      </c>
      <c r="T11477" t="s">
        <v>3075</v>
      </c>
    </row>
    <row r="11478" spans="17:20">
      <c r="Q11478">
        <v>0.69583333333333297</v>
      </c>
      <c r="R11478">
        <v>1</v>
      </c>
      <c r="S11478" t="s">
        <v>10785</v>
      </c>
      <c r="T11478" t="s">
        <v>3075</v>
      </c>
    </row>
    <row r="11479" spans="17:20">
      <c r="Q11479">
        <v>0.69583333333333297</v>
      </c>
      <c r="R11479">
        <v>1</v>
      </c>
      <c r="S11479" t="s">
        <v>4112</v>
      </c>
      <c r="T11479" t="s">
        <v>3129</v>
      </c>
    </row>
    <row r="11480" spans="17:20">
      <c r="Q11480">
        <v>0.69585648148148105</v>
      </c>
      <c r="R11480">
        <v>4</v>
      </c>
      <c r="S11480" t="s">
        <v>10786</v>
      </c>
      <c r="T11480" t="s">
        <v>3070</v>
      </c>
    </row>
    <row r="11481" spans="17:20">
      <c r="Q11481">
        <v>0.69586805555555598</v>
      </c>
      <c r="R11481">
        <v>1</v>
      </c>
      <c r="S11481" t="s">
        <v>3493</v>
      </c>
      <c r="T11481" t="s">
        <v>3129</v>
      </c>
    </row>
    <row r="11482" spans="17:20">
      <c r="Q11482">
        <v>0.69589120370370405</v>
      </c>
      <c r="R11482">
        <v>1</v>
      </c>
      <c r="S11482" t="s">
        <v>2715</v>
      </c>
      <c r="T11482" t="s">
        <v>3075</v>
      </c>
    </row>
    <row r="11483" spans="17:20">
      <c r="Q11483">
        <v>0.69594907407407403</v>
      </c>
      <c r="R11483">
        <v>1</v>
      </c>
      <c r="S11483" t="s">
        <v>10787</v>
      </c>
      <c r="T11483" t="s">
        <v>3129</v>
      </c>
    </row>
    <row r="11484" spans="17:20">
      <c r="Q11484">
        <v>0.69597222222222199</v>
      </c>
      <c r="R11484">
        <v>1</v>
      </c>
      <c r="S11484" t="s">
        <v>10788</v>
      </c>
      <c r="T11484" t="s">
        <v>3074</v>
      </c>
    </row>
    <row r="11485" spans="17:20">
      <c r="Q11485">
        <v>0.69597222222222199</v>
      </c>
      <c r="R11485">
        <v>1</v>
      </c>
      <c r="S11485" t="s">
        <v>10789</v>
      </c>
      <c r="T11485" t="s">
        <v>3070</v>
      </c>
    </row>
    <row r="11486" spans="17:20">
      <c r="Q11486">
        <v>0.696006944444444</v>
      </c>
      <c r="R11486">
        <v>1</v>
      </c>
      <c r="S11486" t="s">
        <v>10790</v>
      </c>
      <c r="T11486" t="s">
        <v>3070</v>
      </c>
    </row>
    <row r="11487" spans="17:20">
      <c r="Q11487">
        <v>0.696006944444444</v>
      </c>
      <c r="R11487">
        <v>1</v>
      </c>
      <c r="S11487" t="s">
        <v>10791</v>
      </c>
      <c r="T11487" t="s">
        <v>3075</v>
      </c>
    </row>
    <row r="11488" spans="17:20">
      <c r="Q11488">
        <v>0.69603009259259296</v>
      </c>
      <c r="R11488">
        <v>1</v>
      </c>
      <c r="S11488" t="s">
        <v>1191</v>
      </c>
      <c r="T11488" t="s">
        <v>3075</v>
      </c>
    </row>
    <row r="11489" spans="17:20">
      <c r="Q11489">
        <v>0.696041666666667</v>
      </c>
      <c r="R11489">
        <v>1</v>
      </c>
      <c r="S11489" t="s">
        <v>10792</v>
      </c>
      <c r="T11489" t="s">
        <v>3070</v>
      </c>
    </row>
    <row r="11490" spans="17:20">
      <c r="Q11490">
        <v>0.696041666666667</v>
      </c>
      <c r="R11490">
        <v>2</v>
      </c>
      <c r="S11490" t="s">
        <v>10793</v>
      </c>
      <c r="T11490" t="s">
        <v>3075</v>
      </c>
    </row>
    <row r="11491" spans="17:20">
      <c r="Q11491">
        <v>0.69606481481481497</v>
      </c>
      <c r="R11491">
        <v>2</v>
      </c>
      <c r="S11491" t="s">
        <v>10794</v>
      </c>
      <c r="T11491" t="s">
        <v>3127</v>
      </c>
    </row>
    <row r="11492" spans="17:20">
      <c r="Q11492">
        <v>0.69615740740740695</v>
      </c>
      <c r="R11492">
        <v>1</v>
      </c>
      <c r="S11492" t="s">
        <v>10795</v>
      </c>
      <c r="T11492" t="s">
        <v>3070</v>
      </c>
    </row>
    <row r="11493" spans="17:20">
      <c r="Q11493">
        <v>0.69615740740740695</v>
      </c>
      <c r="R11493">
        <v>1</v>
      </c>
      <c r="S11493" t="s">
        <v>2562</v>
      </c>
      <c r="T11493" t="s">
        <v>3078</v>
      </c>
    </row>
    <row r="11494" spans="17:20">
      <c r="Q11494">
        <v>0.69618055555555602</v>
      </c>
      <c r="R11494">
        <v>1</v>
      </c>
      <c r="S11494" t="s">
        <v>2562</v>
      </c>
      <c r="T11494" t="s">
        <v>3075</v>
      </c>
    </row>
    <row r="11495" spans="17:20">
      <c r="Q11495">
        <v>0.69620370370370399</v>
      </c>
      <c r="R11495">
        <v>1</v>
      </c>
      <c r="S11495" t="s">
        <v>2562</v>
      </c>
      <c r="T11495" t="s">
        <v>3075</v>
      </c>
    </row>
    <row r="11496" spans="17:20">
      <c r="Q11496">
        <v>0.69621527777777803</v>
      </c>
      <c r="R11496">
        <v>3</v>
      </c>
      <c r="S11496" t="s">
        <v>10796</v>
      </c>
      <c r="T11496" t="s">
        <v>3074</v>
      </c>
    </row>
    <row r="11497" spans="17:20">
      <c r="Q11497">
        <v>0.69621527777777803</v>
      </c>
      <c r="R11497">
        <v>1</v>
      </c>
      <c r="S11497" t="s">
        <v>10797</v>
      </c>
      <c r="T11497" t="s">
        <v>3071</v>
      </c>
    </row>
    <row r="11498" spans="17:20">
      <c r="Q11498">
        <v>0.69625000000000004</v>
      </c>
      <c r="R11498">
        <v>1</v>
      </c>
      <c r="S11498" t="s">
        <v>10798</v>
      </c>
      <c r="T11498" t="s">
        <v>3071</v>
      </c>
    </row>
    <row r="11499" spans="17:20">
      <c r="Q11499">
        <v>0.69634259259259301</v>
      </c>
      <c r="R11499">
        <v>1</v>
      </c>
      <c r="S11499" t="s">
        <v>10799</v>
      </c>
      <c r="T11499" t="s">
        <v>3070</v>
      </c>
    </row>
    <row r="11500" spans="17:20">
      <c r="Q11500">
        <v>0.69637731481481502</v>
      </c>
      <c r="R11500">
        <v>1</v>
      </c>
      <c r="S11500" t="s">
        <v>10800</v>
      </c>
      <c r="T11500" t="s">
        <v>3070</v>
      </c>
    </row>
    <row r="11501" spans="17:20">
      <c r="Q11501">
        <v>0.69638888888888895</v>
      </c>
      <c r="R11501">
        <v>1</v>
      </c>
      <c r="S11501" t="s">
        <v>10801</v>
      </c>
      <c r="T11501" t="s">
        <v>3081</v>
      </c>
    </row>
    <row r="11502" spans="17:20">
      <c r="Q11502">
        <v>0.69641203703703702</v>
      </c>
      <c r="R11502">
        <v>1</v>
      </c>
      <c r="S11502" t="s">
        <v>10802</v>
      </c>
      <c r="T11502" t="s">
        <v>3071</v>
      </c>
    </row>
    <row r="11503" spans="17:20">
      <c r="Q11503">
        <v>0.69642361111111095</v>
      </c>
      <c r="R11503">
        <v>1</v>
      </c>
      <c r="S11503" t="s">
        <v>10803</v>
      </c>
      <c r="T11503" t="s">
        <v>3071</v>
      </c>
    </row>
    <row r="11504" spans="17:20">
      <c r="Q11504">
        <v>0.69644675925925903</v>
      </c>
      <c r="R11504">
        <v>1</v>
      </c>
      <c r="S11504" t="s">
        <v>10804</v>
      </c>
      <c r="T11504" t="s">
        <v>3129</v>
      </c>
    </row>
    <row r="11505" spans="17:20">
      <c r="Q11505">
        <v>0.69645833333333296</v>
      </c>
      <c r="R11505">
        <v>1</v>
      </c>
      <c r="S11505" t="s">
        <v>10805</v>
      </c>
      <c r="T11505" t="s">
        <v>3074</v>
      </c>
    </row>
    <row r="11506" spans="17:20">
      <c r="Q11506">
        <v>0.69645833333333296</v>
      </c>
      <c r="R11506">
        <v>1</v>
      </c>
      <c r="S11506" t="s">
        <v>10806</v>
      </c>
      <c r="T11506" t="s">
        <v>3070</v>
      </c>
    </row>
    <row r="11507" spans="17:20">
      <c r="Q11507">
        <v>0.69650462962963</v>
      </c>
      <c r="R11507">
        <v>1</v>
      </c>
      <c r="S11507" t="s">
        <v>10807</v>
      </c>
      <c r="T11507" t="s">
        <v>3070</v>
      </c>
    </row>
    <row r="11508" spans="17:20">
      <c r="Q11508">
        <v>0.69651620370370404</v>
      </c>
      <c r="R11508">
        <v>1</v>
      </c>
      <c r="S11508" t="s">
        <v>10808</v>
      </c>
      <c r="T11508" t="s">
        <v>3075</v>
      </c>
    </row>
    <row r="11509" spans="17:20">
      <c r="Q11509">
        <v>0.69652777777777797</v>
      </c>
      <c r="R11509">
        <v>2</v>
      </c>
      <c r="S11509" t="s">
        <v>10809</v>
      </c>
      <c r="T11509" t="s">
        <v>3070</v>
      </c>
    </row>
    <row r="11510" spans="17:20">
      <c r="Q11510">
        <v>0.69656249999999997</v>
      </c>
      <c r="R11510">
        <v>1</v>
      </c>
      <c r="S11510" t="s">
        <v>10810</v>
      </c>
      <c r="T11510" t="s">
        <v>3075</v>
      </c>
    </row>
    <row r="11511" spans="17:20">
      <c r="Q11511">
        <v>0.69656249999999997</v>
      </c>
      <c r="R11511">
        <v>2</v>
      </c>
      <c r="S11511" t="s">
        <v>10811</v>
      </c>
      <c r="T11511" t="s">
        <v>3071</v>
      </c>
    </row>
    <row r="11512" spans="17:20">
      <c r="Q11512">
        <v>0.69657407407407401</v>
      </c>
      <c r="R11512">
        <v>1</v>
      </c>
      <c r="S11512" t="s">
        <v>10812</v>
      </c>
      <c r="T11512" t="s">
        <v>3074</v>
      </c>
    </row>
    <row r="11513" spans="17:20">
      <c r="Q11513">
        <v>0.69658564814814805</v>
      </c>
      <c r="R11513">
        <v>1</v>
      </c>
      <c r="S11513" t="s">
        <v>10813</v>
      </c>
      <c r="T11513" t="s">
        <v>3070</v>
      </c>
    </row>
    <row r="11514" spans="17:20">
      <c r="Q11514">
        <v>0.69658564814814805</v>
      </c>
      <c r="R11514">
        <v>1</v>
      </c>
      <c r="S11514" t="s">
        <v>4427</v>
      </c>
      <c r="T11514" t="s">
        <v>3073</v>
      </c>
    </row>
    <row r="11515" spans="17:20">
      <c r="Q11515">
        <v>0.69660879629629602</v>
      </c>
      <c r="R11515">
        <v>1</v>
      </c>
      <c r="S11515" t="s">
        <v>3992</v>
      </c>
      <c r="T11515" t="s">
        <v>3071</v>
      </c>
    </row>
    <row r="11516" spans="17:20">
      <c r="Q11516">
        <v>0.69660879629629602</v>
      </c>
      <c r="R11516">
        <v>1</v>
      </c>
      <c r="S11516" t="s">
        <v>798</v>
      </c>
      <c r="T11516" t="s">
        <v>3129</v>
      </c>
    </row>
    <row r="11517" spans="17:20">
      <c r="Q11517">
        <v>0.69662037037036995</v>
      </c>
      <c r="R11517">
        <v>1</v>
      </c>
      <c r="S11517" t="s">
        <v>10814</v>
      </c>
      <c r="T11517" t="s">
        <v>3081</v>
      </c>
    </row>
    <row r="11518" spans="17:20">
      <c r="Q11518">
        <v>0.69662037037036995</v>
      </c>
      <c r="R11518">
        <v>1</v>
      </c>
      <c r="S11518" t="s">
        <v>10815</v>
      </c>
      <c r="T11518" t="s">
        <v>3074</v>
      </c>
    </row>
    <row r="11519" spans="17:20">
      <c r="Q11519">
        <v>0.69664351851851802</v>
      </c>
      <c r="R11519">
        <v>1</v>
      </c>
      <c r="S11519" t="s">
        <v>10816</v>
      </c>
      <c r="T11519" t="s">
        <v>3071</v>
      </c>
    </row>
    <row r="11520" spans="17:20">
      <c r="Q11520">
        <v>0.69664351851851802</v>
      </c>
      <c r="R11520">
        <v>2</v>
      </c>
      <c r="S11520" t="s">
        <v>10019</v>
      </c>
      <c r="T11520" t="s">
        <v>3129</v>
      </c>
    </row>
    <row r="11521" spans="17:20">
      <c r="Q11521">
        <v>0.69665509259259295</v>
      </c>
      <c r="R11521">
        <v>1</v>
      </c>
      <c r="S11521" t="s">
        <v>10817</v>
      </c>
      <c r="T11521" t="s">
        <v>3071</v>
      </c>
    </row>
    <row r="11522" spans="17:20">
      <c r="Q11522">
        <v>0.69667824074074103</v>
      </c>
      <c r="R11522">
        <v>1</v>
      </c>
      <c r="S11522" t="s">
        <v>10818</v>
      </c>
      <c r="T11522" t="s">
        <v>3071</v>
      </c>
    </row>
    <row r="11523" spans="17:20">
      <c r="Q11523">
        <v>0.696736111111111</v>
      </c>
      <c r="R11523">
        <v>2</v>
      </c>
      <c r="S11523" t="s">
        <v>10819</v>
      </c>
      <c r="T11523" t="s">
        <v>3129</v>
      </c>
    </row>
    <row r="11524" spans="17:20">
      <c r="Q11524">
        <v>0.69677083333333301</v>
      </c>
      <c r="R11524">
        <v>1</v>
      </c>
      <c r="S11524" t="s">
        <v>10820</v>
      </c>
      <c r="T11524" t="s">
        <v>3074</v>
      </c>
    </row>
    <row r="11525" spans="17:20">
      <c r="Q11525">
        <v>0.69677083333333301</v>
      </c>
      <c r="R11525">
        <v>3</v>
      </c>
      <c r="S11525" t="s">
        <v>10821</v>
      </c>
      <c r="T11525" t="s">
        <v>3074</v>
      </c>
    </row>
    <row r="11526" spans="17:20">
      <c r="Q11526">
        <v>0.69680555555555601</v>
      </c>
      <c r="R11526">
        <v>4</v>
      </c>
      <c r="S11526" t="s">
        <v>10822</v>
      </c>
      <c r="T11526" t="s">
        <v>3070</v>
      </c>
    </row>
    <row r="11527" spans="17:20">
      <c r="Q11527">
        <v>0.69682870370370398</v>
      </c>
      <c r="R11527">
        <v>1</v>
      </c>
      <c r="S11527" t="s">
        <v>10823</v>
      </c>
      <c r="T11527" t="s">
        <v>3075</v>
      </c>
    </row>
    <row r="11528" spans="17:20">
      <c r="Q11528">
        <v>0.69685185185185206</v>
      </c>
      <c r="R11528">
        <v>1</v>
      </c>
      <c r="S11528" t="s">
        <v>10824</v>
      </c>
      <c r="T11528" t="s">
        <v>3070</v>
      </c>
    </row>
    <row r="11529" spans="17:20">
      <c r="Q11529">
        <v>0.69685185185185206</v>
      </c>
      <c r="R11529">
        <v>2</v>
      </c>
      <c r="S11529" t="s">
        <v>10825</v>
      </c>
      <c r="T11529" t="s">
        <v>3075</v>
      </c>
    </row>
    <row r="11530" spans="17:20">
      <c r="Q11530">
        <v>0.69687500000000002</v>
      </c>
      <c r="R11530">
        <v>1</v>
      </c>
      <c r="S11530" t="s">
        <v>827</v>
      </c>
      <c r="T11530" t="s">
        <v>3129</v>
      </c>
    </row>
    <row r="11531" spans="17:20">
      <c r="Q11531">
        <v>0.69687500000000002</v>
      </c>
      <c r="R11531">
        <v>1</v>
      </c>
      <c r="S11531" t="s">
        <v>2562</v>
      </c>
      <c r="T11531" t="s">
        <v>3075</v>
      </c>
    </row>
    <row r="11532" spans="17:20">
      <c r="Q11532">
        <v>0.69689814814814799</v>
      </c>
      <c r="R11532">
        <v>2</v>
      </c>
      <c r="S11532" t="s">
        <v>10826</v>
      </c>
      <c r="T11532" t="s">
        <v>3093</v>
      </c>
    </row>
    <row r="11533" spans="17:20">
      <c r="Q11533">
        <v>0.69689814814814799</v>
      </c>
      <c r="R11533">
        <v>1</v>
      </c>
      <c r="S11533" t="s">
        <v>10827</v>
      </c>
      <c r="T11533" t="s">
        <v>3075</v>
      </c>
    </row>
    <row r="11534" spans="17:20">
      <c r="Q11534">
        <v>0.69692129629629596</v>
      </c>
      <c r="R11534">
        <v>1</v>
      </c>
      <c r="S11534" t="s">
        <v>10828</v>
      </c>
      <c r="T11534" t="s">
        <v>3075</v>
      </c>
    </row>
    <row r="11535" spans="17:20">
      <c r="Q11535">
        <v>0.69693287037036999</v>
      </c>
      <c r="R11535">
        <v>2</v>
      </c>
      <c r="S11535" t="s">
        <v>4904</v>
      </c>
      <c r="T11535" t="s">
        <v>3070</v>
      </c>
    </row>
    <row r="11536" spans="17:20">
      <c r="Q11536">
        <v>0.696967592592593</v>
      </c>
      <c r="R11536">
        <v>1</v>
      </c>
      <c r="S11536" t="s">
        <v>10829</v>
      </c>
      <c r="T11536" t="s">
        <v>3070</v>
      </c>
    </row>
    <row r="11537" spans="17:20">
      <c r="Q11537">
        <v>0.69697916666666704</v>
      </c>
      <c r="R11537">
        <v>1</v>
      </c>
      <c r="S11537" t="s">
        <v>10830</v>
      </c>
      <c r="T11537" t="s">
        <v>3070</v>
      </c>
    </row>
    <row r="11538" spans="17:20">
      <c r="Q11538">
        <v>0.69699074074074097</v>
      </c>
      <c r="R11538">
        <v>2</v>
      </c>
      <c r="S11538" t="s">
        <v>10831</v>
      </c>
      <c r="T11538" t="s">
        <v>3075</v>
      </c>
    </row>
    <row r="11539" spans="17:20">
      <c r="Q11539">
        <v>0.697002314814815</v>
      </c>
      <c r="R11539">
        <v>1</v>
      </c>
      <c r="S11539" t="s">
        <v>10832</v>
      </c>
      <c r="T11539" t="s">
        <v>3075</v>
      </c>
    </row>
    <row r="11540" spans="17:20">
      <c r="Q11540">
        <v>0.69701388888888904</v>
      </c>
      <c r="R11540">
        <v>2</v>
      </c>
      <c r="S11540" t="s">
        <v>10833</v>
      </c>
      <c r="T11540" t="s">
        <v>3070</v>
      </c>
    </row>
    <row r="11541" spans="17:20">
      <c r="Q11541">
        <v>0.69701388888888904</v>
      </c>
      <c r="R11541">
        <v>1</v>
      </c>
      <c r="S11541" t="s">
        <v>3526</v>
      </c>
      <c r="T11541" t="s">
        <v>3074</v>
      </c>
    </row>
    <row r="11542" spans="17:20">
      <c r="Q11542">
        <v>0.69703703703703701</v>
      </c>
      <c r="R11542">
        <v>1</v>
      </c>
      <c r="S11542" t="s">
        <v>10834</v>
      </c>
      <c r="T11542" t="s">
        <v>3074</v>
      </c>
    </row>
    <row r="11543" spans="17:20">
      <c r="Q11543">
        <v>0.69707175925925902</v>
      </c>
      <c r="R11543">
        <v>1</v>
      </c>
      <c r="S11543" t="s">
        <v>10835</v>
      </c>
      <c r="T11543" t="s">
        <v>3075</v>
      </c>
    </row>
    <row r="11544" spans="17:20">
      <c r="Q11544">
        <v>0.69707175925925902</v>
      </c>
      <c r="R11544">
        <v>1</v>
      </c>
      <c r="S11544" t="s">
        <v>4351</v>
      </c>
      <c r="T11544" t="s">
        <v>3070</v>
      </c>
    </row>
    <row r="11545" spans="17:20">
      <c r="Q11545">
        <v>0.69709490740740698</v>
      </c>
      <c r="R11545">
        <v>1</v>
      </c>
      <c r="S11545" t="s">
        <v>10836</v>
      </c>
      <c r="T11545" t="s">
        <v>3072</v>
      </c>
    </row>
    <row r="11546" spans="17:20">
      <c r="Q11546">
        <v>0.69711805555555595</v>
      </c>
      <c r="R11546">
        <v>4</v>
      </c>
      <c r="S11546" t="s">
        <v>10837</v>
      </c>
      <c r="T11546" t="s">
        <v>3075</v>
      </c>
    </row>
    <row r="11547" spans="17:20">
      <c r="Q11547">
        <v>0.69714120370370403</v>
      </c>
      <c r="R11547">
        <v>1</v>
      </c>
      <c r="S11547" t="s">
        <v>10573</v>
      </c>
      <c r="T11547" t="s">
        <v>3074</v>
      </c>
    </row>
    <row r="11548" spans="17:20">
      <c r="Q11548">
        <v>0.69715277777777795</v>
      </c>
      <c r="R11548">
        <v>1</v>
      </c>
      <c r="S11548" t="s">
        <v>10838</v>
      </c>
      <c r="T11548" t="s">
        <v>3075</v>
      </c>
    </row>
    <row r="11549" spans="17:20">
      <c r="Q11549">
        <v>0.69717592592592603</v>
      </c>
      <c r="R11549">
        <v>2</v>
      </c>
      <c r="S11549" t="s">
        <v>10839</v>
      </c>
      <c r="T11549" t="s">
        <v>3075</v>
      </c>
    </row>
    <row r="11550" spans="17:20">
      <c r="Q11550">
        <v>0.69718749999999996</v>
      </c>
      <c r="R11550">
        <v>1</v>
      </c>
      <c r="S11550" t="s">
        <v>2562</v>
      </c>
      <c r="T11550" t="s">
        <v>3075</v>
      </c>
    </row>
    <row r="11551" spans="17:20">
      <c r="Q11551">
        <v>0.697199074074074</v>
      </c>
      <c r="R11551">
        <v>1</v>
      </c>
      <c r="S11551" t="s">
        <v>10840</v>
      </c>
      <c r="T11551" t="s">
        <v>3070</v>
      </c>
    </row>
    <row r="11552" spans="17:20">
      <c r="Q11552">
        <v>0.69721064814814804</v>
      </c>
      <c r="R11552">
        <v>1</v>
      </c>
      <c r="S11552" t="s">
        <v>10841</v>
      </c>
      <c r="T11552" t="s">
        <v>3127</v>
      </c>
    </row>
    <row r="11553" spans="17:20">
      <c r="Q11553">
        <v>0.69721064814814804</v>
      </c>
      <c r="R11553">
        <v>1</v>
      </c>
      <c r="S11553" t="s">
        <v>3384</v>
      </c>
      <c r="T11553" t="s">
        <v>3074</v>
      </c>
    </row>
    <row r="11554" spans="17:20">
      <c r="Q11554">
        <v>0.69722222222222197</v>
      </c>
      <c r="R11554">
        <v>1</v>
      </c>
      <c r="S11554" t="s">
        <v>10842</v>
      </c>
      <c r="T11554" t="s">
        <v>3075</v>
      </c>
    </row>
    <row r="11555" spans="17:20">
      <c r="Q11555">
        <v>0.69724537037037004</v>
      </c>
      <c r="R11555">
        <v>4</v>
      </c>
      <c r="S11555" t="s">
        <v>10843</v>
      </c>
      <c r="T11555" t="s">
        <v>3075</v>
      </c>
    </row>
    <row r="11556" spans="17:20">
      <c r="Q11556">
        <v>0.69724537037037004</v>
      </c>
      <c r="R11556">
        <v>1</v>
      </c>
      <c r="S11556" t="s">
        <v>2562</v>
      </c>
      <c r="T11556" t="s">
        <v>3074</v>
      </c>
    </row>
    <row r="11557" spans="17:20">
      <c r="Q11557">
        <v>0.69726851851851901</v>
      </c>
      <c r="R11557">
        <v>1</v>
      </c>
      <c r="S11557" t="s">
        <v>3493</v>
      </c>
      <c r="T11557" t="s">
        <v>3127</v>
      </c>
    </row>
    <row r="11558" spans="17:20">
      <c r="Q11558">
        <v>0.69728009259259305</v>
      </c>
      <c r="R11558">
        <v>1</v>
      </c>
      <c r="S11558" t="s">
        <v>10844</v>
      </c>
      <c r="T11558" t="s">
        <v>10248</v>
      </c>
    </row>
    <row r="11559" spans="17:20">
      <c r="Q11559">
        <v>0.69728009259259305</v>
      </c>
      <c r="R11559">
        <v>1</v>
      </c>
      <c r="S11559" t="s">
        <v>10845</v>
      </c>
      <c r="T11559" t="s">
        <v>3070</v>
      </c>
    </row>
    <row r="11560" spans="17:20">
      <c r="Q11560">
        <v>0.69729166666666698</v>
      </c>
      <c r="R11560">
        <v>1</v>
      </c>
      <c r="S11560" t="s">
        <v>10846</v>
      </c>
      <c r="T11560" t="s">
        <v>3075</v>
      </c>
    </row>
    <row r="11561" spans="17:20">
      <c r="Q11561">
        <v>0.69731481481481505</v>
      </c>
      <c r="R11561">
        <v>1</v>
      </c>
      <c r="S11561" t="s">
        <v>10847</v>
      </c>
      <c r="T11561" t="s">
        <v>3075</v>
      </c>
    </row>
    <row r="11562" spans="17:20">
      <c r="Q11562">
        <v>0.69731481481481505</v>
      </c>
      <c r="R11562">
        <v>1</v>
      </c>
      <c r="S11562" t="s">
        <v>10848</v>
      </c>
      <c r="T11562" t="s">
        <v>3070</v>
      </c>
    </row>
    <row r="11563" spans="17:20">
      <c r="Q11563">
        <v>0.69734953703703695</v>
      </c>
      <c r="R11563">
        <v>1</v>
      </c>
      <c r="S11563" t="s">
        <v>10849</v>
      </c>
      <c r="T11563" t="s">
        <v>3070</v>
      </c>
    </row>
    <row r="11564" spans="17:20">
      <c r="Q11564">
        <v>0.69734953703703695</v>
      </c>
      <c r="R11564">
        <v>1</v>
      </c>
      <c r="S11564" t="s">
        <v>10850</v>
      </c>
      <c r="T11564" t="s">
        <v>3075</v>
      </c>
    </row>
    <row r="11565" spans="17:20">
      <c r="Q11565">
        <v>0.69736111111111099</v>
      </c>
      <c r="R11565">
        <v>1</v>
      </c>
      <c r="S11565" t="s">
        <v>10851</v>
      </c>
      <c r="T11565" t="s">
        <v>3075</v>
      </c>
    </row>
    <row r="11566" spans="17:20">
      <c r="Q11566">
        <v>0.69740740740740703</v>
      </c>
      <c r="R11566">
        <v>1</v>
      </c>
      <c r="S11566" t="s">
        <v>10852</v>
      </c>
      <c r="T11566" t="s">
        <v>3129</v>
      </c>
    </row>
    <row r="11567" spans="17:20">
      <c r="Q11567">
        <v>0.697430555555556</v>
      </c>
      <c r="R11567">
        <v>1</v>
      </c>
      <c r="S11567" t="s">
        <v>10853</v>
      </c>
      <c r="T11567" t="s">
        <v>3070</v>
      </c>
    </row>
    <row r="11568" spans="17:20">
      <c r="Q11568">
        <v>0.69745370370370396</v>
      </c>
      <c r="R11568">
        <v>1</v>
      </c>
      <c r="S11568" t="s">
        <v>3897</v>
      </c>
      <c r="T11568" t="s">
        <v>3071</v>
      </c>
    </row>
    <row r="11569" spans="17:20">
      <c r="Q11569">
        <v>0.69748842592592597</v>
      </c>
      <c r="R11569">
        <v>1</v>
      </c>
      <c r="S11569" t="s">
        <v>538</v>
      </c>
      <c r="T11569" t="s">
        <v>3071</v>
      </c>
    </row>
    <row r="11570" spans="17:20">
      <c r="Q11570">
        <v>0.69752314814814798</v>
      </c>
      <c r="R11570">
        <v>1</v>
      </c>
      <c r="S11570" t="s">
        <v>10854</v>
      </c>
      <c r="T11570" t="s">
        <v>3070</v>
      </c>
    </row>
    <row r="11571" spans="17:20">
      <c r="Q11571">
        <v>0.69754629629629605</v>
      </c>
      <c r="R11571">
        <v>1</v>
      </c>
      <c r="S11571" t="s">
        <v>10855</v>
      </c>
      <c r="T11571" t="s">
        <v>3070</v>
      </c>
    </row>
    <row r="11572" spans="17:20">
      <c r="Q11572">
        <v>0.69755787037036998</v>
      </c>
      <c r="R11572">
        <v>1</v>
      </c>
      <c r="S11572" t="s">
        <v>10856</v>
      </c>
      <c r="T11572" t="s">
        <v>3070</v>
      </c>
    </row>
    <row r="11573" spans="17:20">
      <c r="Q11573">
        <v>0.69758101851851895</v>
      </c>
      <c r="R11573">
        <v>1</v>
      </c>
      <c r="S11573" t="s">
        <v>3960</v>
      </c>
      <c r="T11573" t="s">
        <v>3074</v>
      </c>
    </row>
    <row r="11574" spans="17:20">
      <c r="Q11574">
        <v>0.69760416666666702</v>
      </c>
      <c r="R11574">
        <v>1</v>
      </c>
      <c r="S11574" t="s">
        <v>10857</v>
      </c>
      <c r="T11574" t="s">
        <v>3070</v>
      </c>
    </row>
    <row r="11575" spans="17:20">
      <c r="Q11575">
        <v>0.69761574074074095</v>
      </c>
      <c r="R11575">
        <v>1</v>
      </c>
      <c r="S11575" t="s">
        <v>10858</v>
      </c>
      <c r="T11575" t="s">
        <v>3071</v>
      </c>
    </row>
    <row r="11576" spans="17:20">
      <c r="Q11576">
        <v>0.69765046296296296</v>
      </c>
      <c r="R11576">
        <v>1</v>
      </c>
      <c r="S11576" t="s">
        <v>10859</v>
      </c>
      <c r="T11576" t="s">
        <v>10248</v>
      </c>
    </row>
    <row r="11577" spans="17:20">
      <c r="Q11577">
        <v>0.69767361111111104</v>
      </c>
      <c r="R11577">
        <v>2</v>
      </c>
      <c r="S11577" t="s">
        <v>10860</v>
      </c>
      <c r="T11577" t="s">
        <v>3072</v>
      </c>
    </row>
    <row r="11578" spans="17:20">
      <c r="Q11578">
        <v>0.69771990740740697</v>
      </c>
      <c r="R11578">
        <v>1</v>
      </c>
      <c r="S11578" t="s">
        <v>2562</v>
      </c>
      <c r="T11578" t="s">
        <v>3072</v>
      </c>
    </row>
    <row r="11579" spans="17:20">
      <c r="Q11579">
        <v>0.69774305555555605</v>
      </c>
      <c r="R11579">
        <v>1</v>
      </c>
      <c r="S11579" t="s">
        <v>10861</v>
      </c>
      <c r="T11579" t="s">
        <v>3070</v>
      </c>
    </row>
    <row r="11580" spans="17:20">
      <c r="Q11580">
        <v>0.69775462962962997</v>
      </c>
      <c r="R11580">
        <v>1</v>
      </c>
      <c r="S11580" t="s">
        <v>10862</v>
      </c>
      <c r="T11580" t="s">
        <v>3129</v>
      </c>
    </row>
    <row r="11581" spans="17:20">
      <c r="Q11581">
        <v>0.69775462962962997</v>
      </c>
      <c r="R11581">
        <v>1</v>
      </c>
      <c r="S11581" t="s">
        <v>10863</v>
      </c>
      <c r="T11581" t="s">
        <v>3075</v>
      </c>
    </row>
    <row r="11582" spans="17:20">
      <c r="Q11582">
        <v>0.69777777777777805</v>
      </c>
      <c r="R11582">
        <v>1</v>
      </c>
      <c r="S11582" t="s">
        <v>10864</v>
      </c>
      <c r="T11582" t="s">
        <v>3075</v>
      </c>
    </row>
    <row r="11583" spans="17:20">
      <c r="Q11583">
        <v>0.69778935185185198</v>
      </c>
      <c r="R11583">
        <v>3</v>
      </c>
      <c r="S11583" t="s">
        <v>4127</v>
      </c>
      <c r="T11583" t="s">
        <v>3071</v>
      </c>
    </row>
    <row r="11584" spans="17:20">
      <c r="Q11584">
        <v>0.69780092592592602</v>
      </c>
      <c r="R11584">
        <v>1</v>
      </c>
      <c r="S11584" t="s">
        <v>2562</v>
      </c>
      <c r="T11584" t="s">
        <v>3075</v>
      </c>
    </row>
    <row r="11585" spans="17:20">
      <c r="Q11585">
        <v>0.69781249999999995</v>
      </c>
      <c r="R11585">
        <v>1</v>
      </c>
      <c r="S11585" t="s">
        <v>10865</v>
      </c>
      <c r="T11585" t="s">
        <v>3129</v>
      </c>
    </row>
    <row r="11586" spans="17:20">
      <c r="Q11586">
        <v>0.69782407407407399</v>
      </c>
      <c r="R11586">
        <v>2</v>
      </c>
      <c r="S11586" t="s">
        <v>10866</v>
      </c>
      <c r="T11586" t="s">
        <v>3129</v>
      </c>
    </row>
    <row r="11587" spans="17:20">
      <c r="Q11587">
        <v>0.69783564814814802</v>
      </c>
      <c r="R11587">
        <v>2</v>
      </c>
      <c r="S11587" t="s">
        <v>10867</v>
      </c>
      <c r="T11587" t="s">
        <v>3075</v>
      </c>
    </row>
    <row r="11588" spans="17:20">
      <c r="Q11588">
        <v>0.69784722222222195</v>
      </c>
      <c r="R11588">
        <v>1</v>
      </c>
      <c r="S11588" t="s">
        <v>10868</v>
      </c>
      <c r="T11588" t="s">
        <v>3075</v>
      </c>
    </row>
    <row r="11589" spans="17:20">
      <c r="Q11589">
        <v>0.69787037037037003</v>
      </c>
      <c r="R11589">
        <v>2</v>
      </c>
      <c r="S11589" t="s">
        <v>2562</v>
      </c>
      <c r="T11589" t="s">
        <v>3071</v>
      </c>
    </row>
    <row r="11590" spans="17:20">
      <c r="Q11590">
        <v>0.69787037037037003</v>
      </c>
      <c r="R11590">
        <v>1</v>
      </c>
      <c r="S11590" t="s">
        <v>10869</v>
      </c>
      <c r="T11590" t="s">
        <v>3075</v>
      </c>
    </row>
    <row r="11591" spans="17:20">
      <c r="Q11591">
        <v>0.69790509259259303</v>
      </c>
      <c r="R11591">
        <v>1</v>
      </c>
      <c r="S11591" t="s">
        <v>10870</v>
      </c>
      <c r="T11591" t="s">
        <v>3075</v>
      </c>
    </row>
    <row r="11592" spans="17:20">
      <c r="Q11592">
        <v>0.697928240740741</v>
      </c>
      <c r="R11592">
        <v>1</v>
      </c>
      <c r="S11592" t="s">
        <v>10871</v>
      </c>
      <c r="T11592" t="s">
        <v>3075</v>
      </c>
    </row>
    <row r="11593" spans="17:20">
      <c r="Q11593">
        <v>0.697928240740741</v>
      </c>
      <c r="R11593">
        <v>1</v>
      </c>
      <c r="S11593" t="s">
        <v>10872</v>
      </c>
      <c r="T11593" t="s">
        <v>3076</v>
      </c>
    </row>
    <row r="11594" spans="17:20">
      <c r="Q11594">
        <v>0.69793981481481504</v>
      </c>
      <c r="R11594">
        <v>1</v>
      </c>
      <c r="S11594" t="s">
        <v>10873</v>
      </c>
      <c r="T11594" t="s">
        <v>3075</v>
      </c>
    </row>
    <row r="11595" spans="17:20">
      <c r="Q11595">
        <v>0.69797453703703705</v>
      </c>
      <c r="R11595">
        <v>1</v>
      </c>
      <c r="S11595" t="s">
        <v>10874</v>
      </c>
      <c r="T11595" t="s">
        <v>3075</v>
      </c>
    </row>
    <row r="11596" spans="17:20">
      <c r="Q11596">
        <v>0.69798611111111097</v>
      </c>
      <c r="R11596">
        <v>1</v>
      </c>
      <c r="S11596" t="s">
        <v>10875</v>
      </c>
      <c r="T11596" t="s">
        <v>3075</v>
      </c>
    </row>
    <row r="11597" spans="17:20">
      <c r="Q11597">
        <v>0.69802083333333298</v>
      </c>
      <c r="R11597">
        <v>1</v>
      </c>
      <c r="S11597" t="s">
        <v>10876</v>
      </c>
      <c r="T11597" t="s">
        <v>3075</v>
      </c>
    </row>
    <row r="11598" spans="17:20">
      <c r="Q11598">
        <v>0.69802083333333298</v>
      </c>
      <c r="R11598">
        <v>1</v>
      </c>
      <c r="S11598" t="s">
        <v>2562</v>
      </c>
      <c r="T11598" t="s">
        <v>3075</v>
      </c>
    </row>
    <row r="11599" spans="17:20">
      <c r="Q11599">
        <v>0.69805555555555598</v>
      </c>
      <c r="R11599">
        <v>1</v>
      </c>
      <c r="S11599" t="s">
        <v>10877</v>
      </c>
      <c r="T11599" t="s">
        <v>3071</v>
      </c>
    </row>
    <row r="11600" spans="17:20">
      <c r="Q11600">
        <v>0.69806712962963002</v>
      </c>
      <c r="R11600">
        <v>1</v>
      </c>
      <c r="S11600" t="s">
        <v>10878</v>
      </c>
      <c r="T11600" t="s">
        <v>3075</v>
      </c>
    </row>
    <row r="11601" spans="17:20">
      <c r="Q11601">
        <v>0.69809027777777799</v>
      </c>
      <c r="R11601">
        <v>1</v>
      </c>
      <c r="S11601" t="s">
        <v>4460</v>
      </c>
      <c r="T11601" t="s">
        <v>3129</v>
      </c>
    </row>
    <row r="11602" spans="17:20">
      <c r="Q11602">
        <v>0.69811342592592596</v>
      </c>
      <c r="R11602">
        <v>1</v>
      </c>
      <c r="S11602" t="s">
        <v>10879</v>
      </c>
      <c r="T11602" t="s">
        <v>3075</v>
      </c>
    </row>
    <row r="11603" spans="17:20">
      <c r="Q11603">
        <v>0.698125</v>
      </c>
      <c r="R11603">
        <v>1</v>
      </c>
      <c r="S11603" t="s">
        <v>10880</v>
      </c>
      <c r="T11603" t="s">
        <v>3129</v>
      </c>
    </row>
    <row r="11604" spans="17:20">
      <c r="Q11604">
        <v>0.69814814814814796</v>
      </c>
      <c r="R11604">
        <v>1</v>
      </c>
      <c r="S11604" t="s">
        <v>10881</v>
      </c>
      <c r="T11604" t="s">
        <v>3075</v>
      </c>
    </row>
    <row r="11605" spans="17:20">
      <c r="Q11605">
        <v>0.69814814814814796</v>
      </c>
      <c r="R11605">
        <v>2</v>
      </c>
      <c r="S11605" t="s">
        <v>10882</v>
      </c>
      <c r="T11605" t="s">
        <v>3129</v>
      </c>
    </row>
    <row r="11606" spans="17:20">
      <c r="Q11606">
        <v>0.69817129629629604</v>
      </c>
      <c r="R11606">
        <v>1</v>
      </c>
      <c r="S11606" t="s">
        <v>10883</v>
      </c>
      <c r="T11606" t="s">
        <v>3075</v>
      </c>
    </row>
    <row r="11607" spans="17:20">
      <c r="Q11607">
        <v>0.69820601851851805</v>
      </c>
      <c r="R11607">
        <v>3</v>
      </c>
      <c r="S11607" t="s">
        <v>631</v>
      </c>
      <c r="T11607" t="s">
        <v>3071</v>
      </c>
    </row>
    <row r="11608" spans="17:20">
      <c r="Q11608">
        <v>0.69824074074074105</v>
      </c>
      <c r="R11608">
        <v>2</v>
      </c>
      <c r="S11608" t="s">
        <v>2562</v>
      </c>
      <c r="T11608" t="s">
        <v>3075</v>
      </c>
    </row>
    <row r="11609" spans="17:20">
      <c r="Q11609">
        <v>0.69828703703703698</v>
      </c>
      <c r="R11609">
        <v>1</v>
      </c>
      <c r="S11609" t="s">
        <v>10884</v>
      </c>
      <c r="T11609" t="s">
        <v>3071</v>
      </c>
    </row>
    <row r="11610" spans="17:20">
      <c r="Q11610">
        <v>0.69828703703703698</v>
      </c>
      <c r="R11610">
        <v>1</v>
      </c>
      <c r="S11610" t="s">
        <v>2562</v>
      </c>
      <c r="T11610" t="s">
        <v>3075</v>
      </c>
    </row>
    <row r="11611" spans="17:20">
      <c r="Q11611">
        <v>0.698391203703704</v>
      </c>
      <c r="R11611">
        <v>1</v>
      </c>
      <c r="S11611" t="s">
        <v>4083</v>
      </c>
      <c r="T11611" t="s">
        <v>3071</v>
      </c>
    </row>
    <row r="11612" spans="17:20">
      <c r="Q11612">
        <v>0.69848379629629598</v>
      </c>
      <c r="R11612">
        <v>2</v>
      </c>
      <c r="S11612" t="s">
        <v>10885</v>
      </c>
      <c r="T11612" t="s">
        <v>3072</v>
      </c>
    </row>
    <row r="11613" spans="17:20">
      <c r="Q11613">
        <v>0.69851851851851898</v>
      </c>
      <c r="R11613">
        <v>3</v>
      </c>
      <c r="S11613" t="s">
        <v>10886</v>
      </c>
      <c r="T11613" t="s">
        <v>3075</v>
      </c>
    </row>
    <row r="11614" spans="17:20">
      <c r="Q11614">
        <v>0.69857638888888896</v>
      </c>
      <c r="R11614">
        <v>1</v>
      </c>
      <c r="S11614" t="s">
        <v>10887</v>
      </c>
      <c r="T11614" t="s">
        <v>3129</v>
      </c>
    </row>
    <row r="11615" spans="17:20">
      <c r="Q11615">
        <v>0.69861111111111096</v>
      </c>
      <c r="R11615">
        <v>2</v>
      </c>
      <c r="S11615" t="s">
        <v>10888</v>
      </c>
      <c r="T11615" t="s">
        <v>3084</v>
      </c>
    </row>
    <row r="11616" spans="17:20">
      <c r="Q11616">
        <v>0.69861111111111096</v>
      </c>
      <c r="R11616">
        <v>1</v>
      </c>
      <c r="S11616" t="s">
        <v>2562</v>
      </c>
      <c r="T11616" t="s">
        <v>3071</v>
      </c>
    </row>
    <row r="11617" spans="17:20">
      <c r="Q11617">
        <v>0.698622685185185</v>
      </c>
      <c r="R11617">
        <v>2</v>
      </c>
      <c r="S11617" t="s">
        <v>1493</v>
      </c>
      <c r="T11617" t="s">
        <v>3129</v>
      </c>
    </row>
    <row r="11618" spans="17:20">
      <c r="Q11618">
        <v>0.69863425925925904</v>
      </c>
      <c r="R11618">
        <v>2</v>
      </c>
      <c r="S11618" t="s">
        <v>10889</v>
      </c>
      <c r="T11618" t="s">
        <v>3075</v>
      </c>
    </row>
    <row r="11619" spans="17:20">
      <c r="Q11619">
        <v>0.69865740740740701</v>
      </c>
      <c r="R11619">
        <v>1</v>
      </c>
      <c r="S11619" t="s">
        <v>7886</v>
      </c>
      <c r="T11619" t="s">
        <v>3074</v>
      </c>
    </row>
    <row r="11620" spans="17:20">
      <c r="Q11620">
        <v>0.69869212962963001</v>
      </c>
      <c r="R11620">
        <v>1</v>
      </c>
      <c r="S11620" t="s">
        <v>10890</v>
      </c>
      <c r="T11620" t="s">
        <v>3075</v>
      </c>
    </row>
    <row r="11621" spans="17:20">
      <c r="Q11621">
        <v>0.69876157407407402</v>
      </c>
      <c r="R11621">
        <v>1</v>
      </c>
      <c r="S11621" t="s">
        <v>10891</v>
      </c>
      <c r="T11621" t="s">
        <v>3070</v>
      </c>
    </row>
    <row r="11622" spans="17:20">
      <c r="Q11622">
        <v>0.698854166666667</v>
      </c>
      <c r="R11622">
        <v>2</v>
      </c>
      <c r="S11622" t="s">
        <v>3700</v>
      </c>
      <c r="T11622" t="s">
        <v>3074</v>
      </c>
    </row>
    <row r="11623" spans="17:20">
      <c r="Q11623">
        <v>0.69898148148148198</v>
      </c>
      <c r="R11623">
        <v>4</v>
      </c>
      <c r="S11623" t="s">
        <v>10892</v>
      </c>
      <c r="T11623" t="s">
        <v>3075</v>
      </c>
    </row>
    <row r="11624" spans="17:20">
      <c r="Q11624">
        <v>0.69899305555555602</v>
      </c>
      <c r="R11624">
        <v>1</v>
      </c>
      <c r="S11624" t="s">
        <v>2562</v>
      </c>
      <c r="T11624" t="s">
        <v>3129</v>
      </c>
    </row>
    <row r="11625" spans="17:20">
      <c r="Q11625">
        <v>0.699085648148148</v>
      </c>
      <c r="R11625">
        <v>1</v>
      </c>
      <c r="S11625" t="s">
        <v>3967</v>
      </c>
      <c r="T11625" t="s">
        <v>3074</v>
      </c>
    </row>
    <row r="11626" spans="17:20">
      <c r="Q11626">
        <v>0.69916666666666705</v>
      </c>
      <c r="R11626">
        <v>3</v>
      </c>
      <c r="S11626" t="s">
        <v>10893</v>
      </c>
      <c r="T11626" t="s">
        <v>3081</v>
      </c>
    </row>
    <row r="11627" spans="17:20">
      <c r="Q11627">
        <v>0.69932870370370404</v>
      </c>
      <c r="R11627">
        <v>1</v>
      </c>
      <c r="S11627" t="s">
        <v>1103</v>
      </c>
      <c r="T11627" t="s">
        <v>3129</v>
      </c>
    </row>
    <row r="11628" spans="17:20">
      <c r="Q11628">
        <v>0.69937499999999997</v>
      </c>
      <c r="R11628">
        <v>4</v>
      </c>
      <c r="S11628" t="s">
        <v>2562</v>
      </c>
      <c r="T11628" t="s">
        <v>3075</v>
      </c>
    </row>
    <row r="11629" spans="17:20">
      <c r="Q11629">
        <v>0.69938657407407401</v>
      </c>
      <c r="R11629">
        <v>1</v>
      </c>
      <c r="S11629" t="s">
        <v>2562</v>
      </c>
      <c r="T11629" t="s">
        <v>3075</v>
      </c>
    </row>
    <row r="11630" spans="17:20">
      <c r="Q11630">
        <v>0.69939814814814805</v>
      </c>
      <c r="R11630">
        <v>1</v>
      </c>
      <c r="S11630" t="s">
        <v>4182</v>
      </c>
      <c r="T11630" t="s">
        <v>3071</v>
      </c>
    </row>
    <row r="11631" spans="17:20">
      <c r="Q11631">
        <v>0.69940972222222197</v>
      </c>
      <c r="R11631">
        <v>1</v>
      </c>
      <c r="S11631" t="s">
        <v>10894</v>
      </c>
      <c r="T11631" t="s">
        <v>3075</v>
      </c>
    </row>
    <row r="11632" spans="17:20">
      <c r="Q11632">
        <v>0.69944444444444398</v>
      </c>
      <c r="R11632">
        <v>1</v>
      </c>
      <c r="S11632" t="s">
        <v>10895</v>
      </c>
      <c r="T11632" t="s">
        <v>3075</v>
      </c>
    </row>
    <row r="11633" spans="17:20">
      <c r="Q11633">
        <v>0.69946759259259295</v>
      </c>
      <c r="R11633">
        <v>1</v>
      </c>
      <c r="S11633" t="s">
        <v>10896</v>
      </c>
      <c r="T11633" t="s">
        <v>3075</v>
      </c>
    </row>
    <row r="11634" spans="17:20">
      <c r="Q11634">
        <v>0.69950231481481495</v>
      </c>
      <c r="R11634">
        <v>1</v>
      </c>
      <c r="S11634" t="s">
        <v>10897</v>
      </c>
      <c r="T11634" t="s">
        <v>3075</v>
      </c>
    </row>
    <row r="11635" spans="17:20">
      <c r="Q11635">
        <v>0.69951388888888899</v>
      </c>
      <c r="R11635">
        <v>1</v>
      </c>
      <c r="S11635" t="s">
        <v>10898</v>
      </c>
      <c r="T11635" t="s">
        <v>3129</v>
      </c>
    </row>
    <row r="11636" spans="17:20">
      <c r="Q11636">
        <v>0.69956018518518504</v>
      </c>
      <c r="R11636">
        <v>1</v>
      </c>
      <c r="S11636" t="s">
        <v>572</v>
      </c>
      <c r="T11636" t="s">
        <v>3070</v>
      </c>
    </row>
    <row r="11637" spans="17:20">
      <c r="Q11637">
        <v>0.69956018518518504</v>
      </c>
      <c r="R11637">
        <v>1</v>
      </c>
      <c r="S11637" t="s">
        <v>2562</v>
      </c>
      <c r="T11637" t="s">
        <v>3129</v>
      </c>
    </row>
    <row r="11638" spans="17:20">
      <c r="Q11638">
        <v>0.699583333333333</v>
      </c>
      <c r="R11638">
        <v>5</v>
      </c>
      <c r="S11638" t="s">
        <v>10899</v>
      </c>
      <c r="T11638" t="s">
        <v>3075</v>
      </c>
    </row>
    <row r="11639" spans="17:20">
      <c r="Q11639">
        <v>0.69960648148148197</v>
      </c>
      <c r="R11639">
        <v>1</v>
      </c>
      <c r="S11639" t="s">
        <v>10900</v>
      </c>
      <c r="T11639" t="s">
        <v>3075</v>
      </c>
    </row>
    <row r="11640" spans="17:20">
      <c r="Q11640">
        <v>0.69961805555555601</v>
      </c>
      <c r="R11640">
        <v>1</v>
      </c>
      <c r="S11640" t="s">
        <v>2562</v>
      </c>
      <c r="T11640" t="s">
        <v>3129</v>
      </c>
    </row>
    <row r="11641" spans="17:20">
      <c r="Q11641">
        <v>0.69962962962963005</v>
      </c>
      <c r="R11641">
        <v>1</v>
      </c>
      <c r="S11641" t="s">
        <v>653</v>
      </c>
      <c r="T11641" t="s">
        <v>3127</v>
      </c>
    </row>
    <row r="11642" spans="17:20">
      <c r="Q11642">
        <v>0.69965277777777801</v>
      </c>
      <c r="R11642">
        <v>1</v>
      </c>
      <c r="S11642" t="s">
        <v>10901</v>
      </c>
      <c r="T11642" t="s">
        <v>3086</v>
      </c>
    </row>
    <row r="11643" spans="17:20">
      <c r="Q11643">
        <v>0.69966435185185205</v>
      </c>
      <c r="R11643">
        <v>1</v>
      </c>
      <c r="S11643" t="s">
        <v>10902</v>
      </c>
      <c r="T11643" t="s">
        <v>3074</v>
      </c>
    </row>
    <row r="11644" spans="17:20">
      <c r="Q11644">
        <v>0.69968750000000002</v>
      </c>
      <c r="R11644">
        <v>1</v>
      </c>
      <c r="S11644" t="s">
        <v>10903</v>
      </c>
      <c r="T11644" t="s">
        <v>3075</v>
      </c>
    </row>
    <row r="11645" spans="17:20">
      <c r="Q11645">
        <v>0.69973379629629595</v>
      </c>
      <c r="R11645">
        <v>1</v>
      </c>
      <c r="S11645" t="s">
        <v>4184</v>
      </c>
      <c r="T11645" t="s">
        <v>3071</v>
      </c>
    </row>
    <row r="11646" spans="17:20">
      <c r="Q11646">
        <v>0.69979166666666703</v>
      </c>
      <c r="R11646">
        <v>1</v>
      </c>
      <c r="S11646" t="s">
        <v>4569</v>
      </c>
      <c r="T11646" t="s">
        <v>3074</v>
      </c>
    </row>
    <row r="11647" spans="17:20">
      <c r="Q11647">
        <v>0.69986111111111104</v>
      </c>
      <c r="R11647">
        <v>1</v>
      </c>
      <c r="S11647" t="s">
        <v>10904</v>
      </c>
      <c r="T11647" t="s">
        <v>3129</v>
      </c>
    </row>
    <row r="11648" spans="17:20">
      <c r="Q11648">
        <v>0.69987268518518497</v>
      </c>
      <c r="R11648">
        <v>1</v>
      </c>
      <c r="S11648" t="s">
        <v>3474</v>
      </c>
      <c r="T11648" t="s">
        <v>3071</v>
      </c>
    </row>
    <row r="11649" spans="17:20">
      <c r="Q11649">
        <v>0.69988425925925901</v>
      </c>
      <c r="R11649">
        <v>1</v>
      </c>
      <c r="S11649" t="s">
        <v>2562</v>
      </c>
      <c r="T11649" t="s">
        <v>3072</v>
      </c>
    </row>
    <row r="11650" spans="17:20">
      <c r="Q11650">
        <v>0.69988425925925901</v>
      </c>
      <c r="R11650">
        <v>2</v>
      </c>
      <c r="S11650" t="s">
        <v>10905</v>
      </c>
      <c r="T11650" t="s">
        <v>3129</v>
      </c>
    </row>
    <row r="11651" spans="17:20">
      <c r="Q11651">
        <v>0.69997685185185199</v>
      </c>
      <c r="R11651">
        <v>1</v>
      </c>
      <c r="S11651" t="s">
        <v>8018</v>
      </c>
      <c r="T11651" t="s">
        <v>3070</v>
      </c>
    </row>
    <row r="11652" spans="17:20">
      <c r="Q11652">
        <v>0.69998842592592603</v>
      </c>
      <c r="R11652">
        <v>1</v>
      </c>
      <c r="S11652" t="s">
        <v>10906</v>
      </c>
      <c r="T11652" t="s">
        <v>3085</v>
      </c>
    </row>
    <row r="11653" spans="17:20">
      <c r="Q11653">
        <v>0.7</v>
      </c>
      <c r="R11653">
        <v>2</v>
      </c>
      <c r="S11653" t="s">
        <v>10907</v>
      </c>
      <c r="T11653" t="s">
        <v>3071</v>
      </c>
    </row>
    <row r="11654" spans="17:20">
      <c r="Q11654">
        <v>0.70002314814814803</v>
      </c>
      <c r="R11654">
        <v>1</v>
      </c>
      <c r="S11654" t="s">
        <v>10908</v>
      </c>
      <c r="T11654" t="s">
        <v>3071</v>
      </c>
    </row>
    <row r="11655" spans="17:20">
      <c r="Q11655">
        <v>0.70010416666666697</v>
      </c>
      <c r="R11655">
        <v>1</v>
      </c>
      <c r="S11655" t="s">
        <v>3493</v>
      </c>
      <c r="T11655" t="s">
        <v>3129</v>
      </c>
    </row>
    <row r="11656" spans="17:20">
      <c r="Q11656">
        <v>0.70011574074074101</v>
      </c>
      <c r="R11656">
        <v>1</v>
      </c>
      <c r="S11656" t="s">
        <v>10909</v>
      </c>
      <c r="T11656" t="s">
        <v>3071</v>
      </c>
    </row>
    <row r="11657" spans="17:20">
      <c r="Q11657">
        <v>0.70017361111111098</v>
      </c>
      <c r="R11657">
        <v>4</v>
      </c>
      <c r="S11657" t="s">
        <v>10910</v>
      </c>
      <c r="T11657" t="s">
        <v>3075</v>
      </c>
    </row>
    <row r="11658" spans="17:20">
      <c r="Q11658">
        <v>0.70019675925925895</v>
      </c>
      <c r="R11658">
        <v>1</v>
      </c>
      <c r="S11658" t="s">
        <v>2562</v>
      </c>
      <c r="T11658" t="s">
        <v>3071</v>
      </c>
    </row>
    <row r="11659" spans="17:20">
      <c r="Q11659">
        <v>0.70019675925925895</v>
      </c>
      <c r="R11659">
        <v>2</v>
      </c>
      <c r="S11659" t="s">
        <v>10911</v>
      </c>
      <c r="T11659" t="s">
        <v>3075</v>
      </c>
    </row>
    <row r="11660" spans="17:20">
      <c r="Q11660">
        <v>0.70021990740740703</v>
      </c>
      <c r="R11660">
        <v>1</v>
      </c>
      <c r="S11660" t="s">
        <v>3969</v>
      </c>
      <c r="T11660" t="s">
        <v>3074</v>
      </c>
    </row>
    <row r="11661" spans="17:20">
      <c r="Q11661">
        <v>0.70021990740740703</v>
      </c>
      <c r="R11661">
        <v>1</v>
      </c>
      <c r="S11661" t="s">
        <v>2562</v>
      </c>
      <c r="T11661" t="s">
        <v>3075</v>
      </c>
    </row>
    <row r="11662" spans="17:20">
      <c r="Q11662">
        <v>0.70024305555555599</v>
      </c>
      <c r="R11662">
        <v>1</v>
      </c>
      <c r="S11662" t="s">
        <v>10912</v>
      </c>
      <c r="T11662" t="s">
        <v>3081</v>
      </c>
    </row>
    <row r="11663" spans="17:20">
      <c r="Q11663">
        <v>0.70025462962963003</v>
      </c>
      <c r="R11663">
        <v>4</v>
      </c>
      <c r="S11663" t="s">
        <v>10913</v>
      </c>
      <c r="T11663" t="s">
        <v>3075</v>
      </c>
    </row>
    <row r="11664" spans="17:20">
      <c r="Q11664">
        <v>0.700277777777778</v>
      </c>
      <c r="R11664">
        <v>1</v>
      </c>
      <c r="S11664" t="s">
        <v>10914</v>
      </c>
      <c r="T11664" t="s">
        <v>3075</v>
      </c>
    </row>
    <row r="11665" spans="17:20">
      <c r="Q11665">
        <v>0.70028935185185204</v>
      </c>
      <c r="R11665">
        <v>1</v>
      </c>
      <c r="S11665" t="s">
        <v>10915</v>
      </c>
      <c r="T11665" t="s">
        <v>3075</v>
      </c>
    </row>
    <row r="11666" spans="17:20">
      <c r="Q11666">
        <v>0.70028935185185204</v>
      </c>
      <c r="R11666">
        <v>4</v>
      </c>
      <c r="S11666" t="s">
        <v>10916</v>
      </c>
      <c r="T11666" t="s">
        <v>3075</v>
      </c>
    </row>
    <row r="11667" spans="17:20">
      <c r="Q11667">
        <v>0.70032407407407404</v>
      </c>
      <c r="R11667">
        <v>1</v>
      </c>
      <c r="S11667" t="s">
        <v>10917</v>
      </c>
      <c r="T11667" t="s">
        <v>3075</v>
      </c>
    </row>
    <row r="11668" spans="17:20">
      <c r="Q11668">
        <v>0.70034722222222201</v>
      </c>
      <c r="R11668">
        <v>1</v>
      </c>
      <c r="S11668" t="s">
        <v>10918</v>
      </c>
      <c r="T11668" t="s">
        <v>3070</v>
      </c>
    </row>
    <row r="11669" spans="17:20">
      <c r="Q11669">
        <v>0.70034722222222201</v>
      </c>
      <c r="R11669">
        <v>1</v>
      </c>
      <c r="S11669" t="s">
        <v>10919</v>
      </c>
      <c r="T11669" t="s">
        <v>3081</v>
      </c>
    </row>
    <row r="11670" spans="17:20">
      <c r="Q11670">
        <v>0.70034722222222201</v>
      </c>
      <c r="R11670">
        <v>1</v>
      </c>
      <c r="S11670" t="s">
        <v>2562</v>
      </c>
      <c r="T11670" t="s">
        <v>3075</v>
      </c>
    </row>
    <row r="11671" spans="17:20">
      <c r="Q11671">
        <v>0.70034722222222201</v>
      </c>
      <c r="R11671">
        <v>1</v>
      </c>
      <c r="S11671" t="s">
        <v>10920</v>
      </c>
      <c r="T11671" t="s">
        <v>3129</v>
      </c>
    </row>
    <row r="11672" spans="17:20">
      <c r="Q11672">
        <v>0.70037037037036998</v>
      </c>
      <c r="R11672">
        <v>1</v>
      </c>
      <c r="S11672" t="s">
        <v>10921</v>
      </c>
      <c r="T11672" t="s">
        <v>3075</v>
      </c>
    </row>
    <row r="11673" spans="17:20">
      <c r="Q11673">
        <v>0.70040509259259298</v>
      </c>
      <c r="R11673">
        <v>1</v>
      </c>
      <c r="S11673" t="s">
        <v>10922</v>
      </c>
      <c r="T11673" t="s">
        <v>3075</v>
      </c>
    </row>
    <row r="11674" spans="17:20">
      <c r="Q11674">
        <v>0.70041666666666702</v>
      </c>
      <c r="R11674">
        <v>1</v>
      </c>
      <c r="S11674" t="s">
        <v>2562</v>
      </c>
      <c r="T11674" t="s">
        <v>3071</v>
      </c>
    </row>
    <row r="11675" spans="17:20">
      <c r="Q11675">
        <v>0.70041666666666702</v>
      </c>
      <c r="R11675">
        <v>1</v>
      </c>
      <c r="S11675" t="s">
        <v>10923</v>
      </c>
      <c r="T11675" t="s">
        <v>3075</v>
      </c>
    </row>
    <row r="11676" spans="17:20">
      <c r="Q11676">
        <v>0.70043981481481499</v>
      </c>
      <c r="R11676">
        <v>1</v>
      </c>
      <c r="S11676" t="s">
        <v>6699</v>
      </c>
      <c r="T11676" t="s">
        <v>3129</v>
      </c>
    </row>
    <row r="11677" spans="17:20">
      <c r="Q11677">
        <v>0.70045138888888903</v>
      </c>
      <c r="R11677">
        <v>1</v>
      </c>
      <c r="S11677" t="s">
        <v>10924</v>
      </c>
      <c r="T11677" t="s">
        <v>3075</v>
      </c>
    </row>
    <row r="11678" spans="17:20">
      <c r="Q11678">
        <v>0.70046296296296295</v>
      </c>
      <c r="R11678">
        <v>1</v>
      </c>
      <c r="S11678" t="s">
        <v>10925</v>
      </c>
      <c r="T11678" t="s">
        <v>3075</v>
      </c>
    </row>
    <row r="11679" spans="17:20">
      <c r="Q11679">
        <v>0.70049768518518496</v>
      </c>
      <c r="R11679">
        <v>1</v>
      </c>
      <c r="S11679" t="s">
        <v>2562</v>
      </c>
      <c r="T11679" t="s">
        <v>3072</v>
      </c>
    </row>
    <row r="11680" spans="17:20">
      <c r="Q11680">
        <v>0.700509259259259</v>
      </c>
      <c r="R11680">
        <v>4</v>
      </c>
      <c r="S11680" t="s">
        <v>10926</v>
      </c>
      <c r="T11680" t="s">
        <v>3075</v>
      </c>
    </row>
    <row r="11681" spans="17:20">
      <c r="Q11681">
        <v>0.70052083333333304</v>
      </c>
      <c r="R11681">
        <v>2</v>
      </c>
      <c r="S11681" t="s">
        <v>4685</v>
      </c>
      <c r="T11681" t="s">
        <v>3129</v>
      </c>
    </row>
    <row r="11682" spans="17:20">
      <c r="Q11682">
        <v>0.70052083333333304</v>
      </c>
      <c r="R11682">
        <v>1</v>
      </c>
      <c r="S11682" t="s">
        <v>10927</v>
      </c>
      <c r="T11682" t="s">
        <v>3075</v>
      </c>
    </row>
    <row r="11683" spans="17:20">
      <c r="Q11683">
        <v>0.70062500000000005</v>
      </c>
      <c r="R11683">
        <v>1</v>
      </c>
      <c r="S11683" t="s">
        <v>10840</v>
      </c>
      <c r="T11683" t="s">
        <v>3071</v>
      </c>
    </row>
    <row r="11684" spans="17:20">
      <c r="Q11684">
        <v>0.700740740740741</v>
      </c>
      <c r="R11684">
        <v>1</v>
      </c>
      <c r="S11684" t="s">
        <v>10928</v>
      </c>
      <c r="T11684" t="s">
        <v>3075</v>
      </c>
    </row>
    <row r="11685" spans="17:20">
      <c r="Q11685">
        <v>0.70078703703703704</v>
      </c>
      <c r="R11685">
        <v>1</v>
      </c>
      <c r="S11685" t="s">
        <v>10929</v>
      </c>
      <c r="T11685" t="s">
        <v>3075</v>
      </c>
    </row>
    <row r="11686" spans="17:20">
      <c r="Q11686">
        <v>0.70082175925925905</v>
      </c>
      <c r="R11686">
        <v>1</v>
      </c>
      <c r="S11686" t="s">
        <v>2562</v>
      </c>
      <c r="T11686" t="s">
        <v>3072</v>
      </c>
    </row>
    <row r="11687" spans="17:20">
      <c r="Q11687">
        <v>0.70085648148148105</v>
      </c>
      <c r="R11687">
        <v>1</v>
      </c>
      <c r="S11687" t="s">
        <v>10930</v>
      </c>
      <c r="T11687" t="s">
        <v>3070</v>
      </c>
    </row>
    <row r="11688" spans="17:20">
      <c r="Q11688">
        <v>0.70086805555555598</v>
      </c>
      <c r="R11688">
        <v>1</v>
      </c>
      <c r="S11688" t="s">
        <v>10931</v>
      </c>
      <c r="T11688" t="s">
        <v>3072</v>
      </c>
    </row>
    <row r="11689" spans="17:20">
      <c r="Q11689">
        <v>0.70090277777777799</v>
      </c>
      <c r="R11689">
        <v>1</v>
      </c>
      <c r="S11689" t="s">
        <v>10932</v>
      </c>
      <c r="T11689" t="s">
        <v>3072</v>
      </c>
    </row>
    <row r="11690" spans="17:20">
      <c r="Q11690">
        <v>0.70094907407407403</v>
      </c>
      <c r="R11690">
        <v>1</v>
      </c>
      <c r="S11690" t="s">
        <v>2562</v>
      </c>
      <c r="T11690" t="s">
        <v>3072</v>
      </c>
    </row>
    <row r="11691" spans="17:20">
      <c r="Q11691">
        <v>0.70094907407407403</v>
      </c>
      <c r="R11691">
        <v>1</v>
      </c>
      <c r="S11691" t="s">
        <v>10933</v>
      </c>
      <c r="T11691" t="s">
        <v>3129</v>
      </c>
    </row>
    <row r="11692" spans="17:20">
      <c r="Q11692">
        <v>0.70096064814814796</v>
      </c>
      <c r="R11692">
        <v>1</v>
      </c>
      <c r="S11692" t="s">
        <v>3897</v>
      </c>
      <c r="T11692" t="s">
        <v>3071</v>
      </c>
    </row>
    <row r="11693" spans="17:20">
      <c r="Q11693">
        <v>0.70107638888888901</v>
      </c>
      <c r="R11693">
        <v>1</v>
      </c>
      <c r="S11693" t="s">
        <v>3602</v>
      </c>
      <c r="T11693" t="s">
        <v>3071</v>
      </c>
    </row>
    <row r="11694" spans="17:20">
      <c r="Q11694">
        <v>0.70115740740740695</v>
      </c>
      <c r="R11694">
        <v>1</v>
      </c>
      <c r="S11694" t="s">
        <v>4337</v>
      </c>
      <c r="T11694" t="s">
        <v>3129</v>
      </c>
    </row>
    <row r="11695" spans="17:20">
      <c r="Q11695">
        <v>0.70116898148148099</v>
      </c>
      <c r="R11695">
        <v>1</v>
      </c>
      <c r="S11695" t="s">
        <v>3453</v>
      </c>
      <c r="T11695" t="s">
        <v>3071</v>
      </c>
    </row>
    <row r="11696" spans="17:20">
      <c r="Q11696">
        <v>0.70119212962962996</v>
      </c>
      <c r="R11696">
        <v>1</v>
      </c>
      <c r="S11696" t="s">
        <v>10934</v>
      </c>
      <c r="T11696" t="s">
        <v>3074</v>
      </c>
    </row>
    <row r="11697" spans="17:20">
      <c r="Q11697">
        <v>0.70125000000000004</v>
      </c>
      <c r="R11697">
        <v>1</v>
      </c>
      <c r="S11697" t="s">
        <v>2562</v>
      </c>
      <c r="T11697" t="s">
        <v>3070</v>
      </c>
    </row>
    <row r="11698" spans="17:20">
      <c r="Q11698">
        <v>0.70127314814814801</v>
      </c>
      <c r="R11698">
        <v>1</v>
      </c>
      <c r="S11698" t="s">
        <v>2562</v>
      </c>
      <c r="T11698" t="s">
        <v>3072</v>
      </c>
    </row>
    <row r="11699" spans="17:20">
      <c r="Q11699">
        <v>0.70129629629629597</v>
      </c>
      <c r="R11699">
        <v>2</v>
      </c>
      <c r="S11699" t="s">
        <v>3698</v>
      </c>
      <c r="T11699" t="s">
        <v>3074</v>
      </c>
    </row>
    <row r="11700" spans="17:20">
      <c r="Q11700">
        <v>0.70133101851851898</v>
      </c>
      <c r="R11700">
        <v>1</v>
      </c>
      <c r="S11700" t="s">
        <v>10935</v>
      </c>
      <c r="T11700" t="s">
        <v>3086</v>
      </c>
    </row>
    <row r="11701" spans="17:20">
      <c r="Q11701">
        <v>0.70135416666666694</v>
      </c>
      <c r="R11701">
        <v>4</v>
      </c>
      <c r="S11701" t="s">
        <v>10936</v>
      </c>
      <c r="T11701" t="s">
        <v>3075</v>
      </c>
    </row>
    <row r="11702" spans="17:20">
      <c r="Q11702">
        <v>0.70137731481481502</v>
      </c>
      <c r="R11702">
        <v>1</v>
      </c>
      <c r="S11702" t="s">
        <v>2562</v>
      </c>
      <c r="T11702" t="s">
        <v>3071</v>
      </c>
    </row>
    <row r="11703" spans="17:20">
      <c r="Q11703">
        <v>0.70137731481481502</v>
      </c>
      <c r="R11703">
        <v>1</v>
      </c>
      <c r="S11703" t="s">
        <v>10937</v>
      </c>
      <c r="T11703" t="s">
        <v>3075</v>
      </c>
    </row>
    <row r="11704" spans="17:20">
      <c r="Q11704">
        <v>0.70138888888888895</v>
      </c>
      <c r="R11704">
        <v>1</v>
      </c>
      <c r="S11704" t="s">
        <v>4674</v>
      </c>
      <c r="T11704" t="s">
        <v>3086</v>
      </c>
    </row>
    <row r="11705" spans="17:20">
      <c r="Q11705">
        <v>0.70138888888888895</v>
      </c>
      <c r="R11705">
        <v>1</v>
      </c>
      <c r="S11705" t="s">
        <v>10938</v>
      </c>
      <c r="T11705" t="s">
        <v>3129</v>
      </c>
    </row>
    <row r="11706" spans="17:20">
      <c r="Q11706">
        <v>0.70141203703703703</v>
      </c>
      <c r="R11706">
        <v>1</v>
      </c>
      <c r="S11706" t="s">
        <v>10939</v>
      </c>
      <c r="T11706" t="s">
        <v>3075</v>
      </c>
    </row>
    <row r="11707" spans="17:20">
      <c r="Q11707">
        <v>0.70142361111111096</v>
      </c>
      <c r="R11707">
        <v>1</v>
      </c>
      <c r="S11707" t="s">
        <v>6526</v>
      </c>
      <c r="T11707" t="s">
        <v>3071</v>
      </c>
    </row>
    <row r="11708" spans="17:20">
      <c r="Q11708">
        <v>0.701435185185185</v>
      </c>
      <c r="R11708">
        <v>1</v>
      </c>
      <c r="S11708" t="s">
        <v>2562</v>
      </c>
      <c r="T11708" t="s">
        <v>3075</v>
      </c>
    </row>
    <row r="11709" spans="17:20">
      <c r="Q11709">
        <v>0.70145833333333296</v>
      </c>
      <c r="R11709">
        <v>1</v>
      </c>
      <c r="S11709" t="s">
        <v>10940</v>
      </c>
      <c r="T11709" t="s">
        <v>3075</v>
      </c>
    </row>
    <row r="11710" spans="17:20">
      <c r="Q11710">
        <v>0.701469907407407</v>
      </c>
      <c r="R11710">
        <v>2</v>
      </c>
      <c r="S11710" t="s">
        <v>2562</v>
      </c>
      <c r="T11710" t="s">
        <v>3071</v>
      </c>
    </row>
    <row r="11711" spans="17:20">
      <c r="Q11711">
        <v>0.70148148148148104</v>
      </c>
      <c r="R11711">
        <v>1</v>
      </c>
      <c r="S11711" t="s">
        <v>2562</v>
      </c>
      <c r="T11711" t="s">
        <v>3075</v>
      </c>
    </row>
    <row r="11712" spans="17:20">
      <c r="Q11712">
        <v>0.70150462962963001</v>
      </c>
      <c r="R11712">
        <v>1</v>
      </c>
      <c r="S11712" t="s">
        <v>10884</v>
      </c>
      <c r="T11712" t="s">
        <v>3074</v>
      </c>
    </row>
    <row r="11713" spans="17:20">
      <c r="Q11713">
        <v>0.70150462962963001</v>
      </c>
      <c r="R11713">
        <v>1</v>
      </c>
      <c r="S11713" t="s">
        <v>790</v>
      </c>
      <c r="T11713" t="s">
        <v>3071</v>
      </c>
    </row>
    <row r="11714" spans="17:20">
      <c r="Q11714">
        <v>0.70150462962963001</v>
      </c>
      <c r="R11714">
        <v>1</v>
      </c>
      <c r="S11714" t="s">
        <v>10941</v>
      </c>
      <c r="T11714" t="s">
        <v>3075</v>
      </c>
    </row>
    <row r="11715" spans="17:20">
      <c r="Q11715">
        <v>0.70151620370370404</v>
      </c>
      <c r="R11715">
        <v>6</v>
      </c>
      <c r="S11715" t="s">
        <v>10942</v>
      </c>
      <c r="T11715" t="s">
        <v>3070</v>
      </c>
    </row>
    <row r="11716" spans="17:20">
      <c r="Q11716">
        <v>0.70152777777777797</v>
      </c>
      <c r="R11716">
        <v>1</v>
      </c>
      <c r="S11716" t="s">
        <v>2562</v>
      </c>
      <c r="T11716" t="s">
        <v>3075</v>
      </c>
    </row>
    <row r="11717" spans="17:20">
      <c r="Q11717">
        <v>0.70153935185185201</v>
      </c>
      <c r="R11717">
        <v>4</v>
      </c>
      <c r="S11717" t="s">
        <v>10943</v>
      </c>
      <c r="T11717" t="s">
        <v>3070</v>
      </c>
    </row>
    <row r="11718" spans="17:20">
      <c r="Q11718">
        <v>0.70156249999999998</v>
      </c>
      <c r="R11718">
        <v>1</v>
      </c>
      <c r="S11718" t="s">
        <v>2562</v>
      </c>
      <c r="T11718" t="s">
        <v>3070</v>
      </c>
    </row>
    <row r="11719" spans="17:20">
      <c r="Q11719">
        <v>0.70156249999999998</v>
      </c>
      <c r="R11719">
        <v>1</v>
      </c>
      <c r="S11719" t="s">
        <v>2562</v>
      </c>
      <c r="T11719" t="s">
        <v>3075</v>
      </c>
    </row>
    <row r="11720" spans="17:20">
      <c r="Q11720">
        <v>0.70157407407407402</v>
      </c>
      <c r="R11720">
        <v>1</v>
      </c>
      <c r="S11720" t="s">
        <v>10944</v>
      </c>
      <c r="T11720" t="s">
        <v>3070</v>
      </c>
    </row>
    <row r="11721" spans="17:20">
      <c r="Q11721">
        <v>0.70160879629629602</v>
      </c>
      <c r="R11721">
        <v>1</v>
      </c>
      <c r="S11721" t="s">
        <v>10945</v>
      </c>
      <c r="T11721" t="s">
        <v>3070</v>
      </c>
    </row>
    <row r="11722" spans="17:20">
      <c r="Q11722">
        <v>0.70163194444444399</v>
      </c>
      <c r="R11722">
        <v>1</v>
      </c>
      <c r="S11722" t="s">
        <v>10946</v>
      </c>
      <c r="T11722" t="s">
        <v>3070</v>
      </c>
    </row>
    <row r="11723" spans="17:20">
      <c r="Q11723">
        <v>0.70164351851851803</v>
      </c>
      <c r="R11723">
        <v>1</v>
      </c>
      <c r="S11723" t="s">
        <v>10947</v>
      </c>
      <c r="T11723" t="s">
        <v>3129</v>
      </c>
    </row>
    <row r="11724" spans="17:20">
      <c r="Q11724">
        <v>0.70165509259259295</v>
      </c>
      <c r="R11724">
        <v>1</v>
      </c>
      <c r="S11724" t="s">
        <v>10948</v>
      </c>
      <c r="T11724" t="s">
        <v>3070</v>
      </c>
    </row>
    <row r="11725" spans="17:20">
      <c r="Q11725">
        <v>0.70166666666666699</v>
      </c>
      <c r="R11725">
        <v>1</v>
      </c>
      <c r="S11725" t="s">
        <v>10949</v>
      </c>
      <c r="T11725" t="s">
        <v>3070</v>
      </c>
    </row>
    <row r="11726" spans="17:20">
      <c r="Q11726">
        <v>0.70168981481481496</v>
      </c>
      <c r="R11726">
        <v>3</v>
      </c>
      <c r="S11726" t="s">
        <v>891</v>
      </c>
      <c r="T11726" t="s">
        <v>3070</v>
      </c>
    </row>
    <row r="11727" spans="17:20">
      <c r="Q11727">
        <v>0.701701388888889</v>
      </c>
      <c r="R11727">
        <v>1</v>
      </c>
      <c r="S11727" t="s">
        <v>10950</v>
      </c>
      <c r="T11727" t="s">
        <v>3070</v>
      </c>
    </row>
    <row r="11728" spans="17:20">
      <c r="Q11728">
        <v>0.701701388888889</v>
      </c>
      <c r="R11728">
        <v>2</v>
      </c>
      <c r="S11728" t="s">
        <v>10951</v>
      </c>
      <c r="T11728" t="s">
        <v>3071</v>
      </c>
    </row>
    <row r="11729" spans="17:20">
      <c r="Q11729">
        <v>0.701701388888889</v>
      </c>
      <c r="R11729">
        <v>1</v>
      </c>
      <c r="S11729" t="s">
        <v>10952</v>
      </c>
      <c r="T11729" t="s">
        <v>3129</v>
      </c>
    </row>
    <row r="11730" spans="17:20">
      <c r="Q11730">
        <v>0.70171296296296304</v>
      </c>
      <c r="R11730">
        <v>1</v>
      </c>
      <c r="S11730" t="s">
        <v>2562</v>
      </c>
      <c r="T11730" t="s">
        <v>3070</v>
      </c>
    </row>
    <row r="11731" spans="17:20">
      <c r="Q11731">
        <v>0.70179398148148198</v>
      </c>
      <c r="R11731">
        <v>2</v>
      </c>
      <c r="S11731" t="s">
        <v>10953</v>
      </c>
      <c r="T11731" t="s">
        <v>3071</v>
      </c>
    </row>
    <row r="11732" spans="17:20">
      <c r="Q11732">
        <v>0.70180555555555602</v>
      </c>
      <c r="R11732">
        <v>1</v>
      </c>
      <c r="S11732" t="s">
        <v>10954</v>
      </c>
      <c r="T11732" t="s">
        <v>3070</v>
      </c>
    </row>
    <row r="11733" spans="17:20">
      <c r="Q11733">
        <v>0.70184027777777802</v>
      </c>
      <c r="R11733">
        <v>1</v>
      </c>
      <c r="S11733" t="s">
        <v>10955</v>
      </c>
      <c r="T11733" t="s">
        <v>3070</v>
      </c>
    </row>
    <row r="11734" spans="17:20">
      <c r="Q11734">
        <v>0.70190972222222203</v>
      </c>
      <c r="R11734">
        <v>1</v>
      </c>
      <c r="S11734" t="s">
        <v>10956</v>
      </c>
      <c r="T11734" t="s">
        <v>3070</v>
      </c>
    </row>
    <row r="11735" spans="17:20">
      <c r="Q11735">
        <v>0.70190972222222203</v>
      </c>
      <c r="R11735">
        <v>2</v>
      </c>
      <c r="S11735" t="s">
        <v>10957</v>
      </c>
      <c r="T11735" t="s">
        <v>3129</v>
      </c>
    </row>
    <row r="11736" spans="17:20">
      <c r="Q11736">
        <v>0.70193287037037</v>
      </c>
      <c r="R11736">
        <v>1</v>
      </c>
      <c r="S11736" t="s">
        <v>10958</v>
      </c>
      <c r="T11736" t="s">
        <v>3129</v>
      </c>
    </row>
    <row r="11737" spans="17:20">
      <c r="Q11737">
        <v>0.70194444444444404</v>
      </c>
      <c r="R11737">
        <v>1</v>
      </c>
      <c r="S11737" t="s">
        <v>5803</v>
      </c>
      <c r="T11737" t="s">
        <v>3070</v>
      </c>
    </row>
    <row r="11738" spans="17:20">
      <c r="Q11738">
        <v>0.701967592592593</v>
      </c>
      <c r="R11738">
        <v>1</v>
      </c>
      <c r="S11738" t="s">
        <v>10959</v>
      </c>
      <c r="T11738" t="s">
        <v>3070</v>
      </c>
    </row>
    <row r="11739" spans="17:20">
      <c r="Q11739">
        <v>0.70199074074074097</v>
      </c>
      <c r="R11739">
        <v>2</v>
      </c>
      <c r="S11739" t="s">
        <v>10960</v>
      </c>
      <c r="T11739" t="s">
        <v>3085</v>
      </c>
    </row>
    <row r="11740" spans="17:20">
      <c r="Q11740">
        <v>0.70199074074074097</v>
      </c>
      <c r="R11740">
        <v>1</v>
      </c>
      <c r="S11740" t="s">
        <v>2562</v>
      </c>
      <c r="T11740" t="s">
        <v>3070</v>
      </c>
    </row>
    <row r="11741" spans="17:20">
      <c r="Q11741">
        <v>0.70200231481481501</v>
      </c>
      <c r="R11741">
        <v>2</v>
      </c>
      <c r="S11741" t="s">
        <v>10961</v>
      </c>
      <c r="T11741" t="s">
        <v>3129</v>
      </c>
    </row>
    <row r="11742" spans="17:20">
      <c r="Q11742">
        <v>0.70201388888888905</v>
      </c>
      <c r="R11742">
        <v>1</v>
      </c>
      <c r="S11742" t="s">
        <v>10962</v>
      </c>
      <c r="T11742" t="s">
        <v>3070</v>
      </c>
    </row>
    <row r="11743" spans="17:20">
      <c r="Q11743">
        <v>0.70206018518518498</v>
      </c>
      <c r="R11743">
        <v>1</v>
      </c>
      <c r="S11743" t="s">
        <v>1229</v>
      </c>
      <c r="T11743" t="s">
        <v>3070</v>
      </c>
    </row>
    <row r="11744" spans="17:20">
      <c r="Q11744">
        <v>0.70206018518518498</v>
      </c>
      <c r="R11744">
        <v>1</v>
      </c>
      <c r="S11744" t="s">
        <v>10963</v>
      </c>
      <c r="T11744" t="s">
        <v>3129</v>
      </c>
    </row>
    <row r="11745" spans="17:20">
      <c r="Q11745">
        <v>0.70209490740740699</v>
      </c>
      <c r="R11745">
        <v>2</v>
      </c>
      <c r="S11745" t="s">
        <v>10964</v>
      </c>
      <c r="T11745" t="s">
        <v>3071</v>
      </c>
    </row>
    <row r="11746" spans="17:20">
      <c r="Q11746">
        <v>0.70212962962962999</v>
      </c>
      <c r="R11746">
        <v>2</v>
      </c>
      <c r="S11746" t="s">
        <v>10965</v>
      </c>
      <c r="T11746" t="s">
        <v>3070</v>
      </c>
    </row>
    <row r="11747" spans="17:20">
      <c r="Q11747">
        <v>0.702164351851852</v>
      </c>
      <c r="R11747">
        <v>1</v>
      </c>
      <c r="S11747" t="s">
        <v>10966</v>
      </c>
      <c r="T11747" t="s">
        <v>3070</v>
      </c>
    </row>
    <row r="11748" spans="17:20">
      <c r="Q11748">
        <v>0.70217592592592604</v>
      </c>
      <c r="R11748">
        <v>1</v>
      </c>
      <c r="S11748" t="s">
        <v>3269</v>
      </c>
      <c r="T11748" t="s">
        <v>3129</v>
      </c>
    </row>
    <row r="11749" spans="17:20">
      <c r="Q11749">
        <v>0.70218749999999996</v>
      </c>
      <c r="R11749">
        <v>1</v>
      </c>
      <c r="S11749" t="s">
        <v>10967</v>
      </c>
      <c r="T11749" t="s">
        <v>3070</v>
      </c>
    </row>
    <row r="11750" spans="17:20">
      <c r="Q11750">
        <v>0.70221064814814804</v>
      </c>
      <c r="R11750">
        <v>2</v>
      </c>
      <c r="S11750" t="s">
        <v>10968</v>
      </c>
      <c r="T11750" t="s">
        <v>3070</v>
      </c>
    </row>
    <row r="11751" spans="17:20">
      <c r="Q11751">
        <v>0.70225694444444398</v>
      </c>
      <c r="R11751">
        <v>1</v>
      </c>
      <c r="S11751" t="s">
        <v>10969</v>
      </c>
      <c r="T11751" t="s">
        <v>3070</v>
      </c>
    </row>
    <row r="11752" spans="17:20">
      <c r="Q11752">
        <v>0.70228009259259305</v>
      </c>
      <c r="R11752">
        <v>1</v>
      </c>
      <c r="S11752" t="s">
        <v>2562</v>
      </c>
      <c r="T11752" t="s">
        <v>3077</v>
      </c>
    </row>
    <row r="11753" spans="17:20">
      <c r="Q11753">
        <v>0.70229166666666698</v>
      </c>
      <c r="R11753">
        <v>1</v>
      </c>
      <c r="S11753" t="s">
        <v>2562</v>
      </c>
      <c r="T11753" t="s">
        <v>3075</v>
      </c>
    </row>
    <row r="11754" spans="17:20">
      <c r="Q11754">
        <v>0.70230324074074102</v>
      </c>
      <c r="R11754">
        <v>1</v>
      </c>
      <c r="S11754" t="s">
        <v>2562</v>
      </c>
      <c r="T11754" t="s">
        <v>3075</v>
      </c>
    </row>
    <row r="11755" spans="17:20">
      <c r="Q11755">
        <v>0.70232638888888899</v>
      </c>
      <c r="R11755">
        <v>1</v>
      </c>
      <c r="S11755" t="s">
        <v>2562</v>
      </c>
      <c r="T11755" t="s">
        <v>3075</v>
      </c>
    </row>
    <row r="11756" spans="17:20">
      <c r="Q11756">
        <v>0.70236111111111099</v>
      </c>
      <c r="R11756">
        <v>2</v>
      </c>
      <c r="S11756" t="s">
        <v>2562</v>
      </c>
      <c r="T11756" t="s">
        <v>3075</v>
      </c>
    </row>
    <row r="11757" spans="17:20">
      <c r="Q11757">
        <v>0.70237268518518503</v>
      </c>
      <c r="R11757">
        <v>1</v>
      </c>
      <c r="S11757" t="s">
        <v>10970</v>
      </c>
      <c r="T11757" t="s">
        <v>3071</v>
      </c>
    </row>
    <row r="11758" spans="17:20">
      <c r="Q11758">
        <v>0.70237268518518503</v>
      </c>
      <c r="R11758">
        <v>1</v>
      </c>
      <c r="S11758" t="s">
        <v>1941</v>
      </c>
      <c r="T11758" t="s">
        <v>3129</v>
      </c>
    </row>
    <row r="11759" spans="17:20">
      <c r="Q11759">
        <v>0.702395833333333</v>
      </c>
      <c r="R11759">
        <v>1</v>
      </c>
      <c r="S11759" t="s">
        <v>10971</v>
      </c>
      <c r="T11759" t="s">
        <v>3070</v>
      </c>
    </row>
    <row r="11760" spans="17:20">
      <c r="Q11760">
        <v>0.702395833333333</v>
      </c>
      <c r="R11760">
        <v>1</v>
      </c>
      <c r="S11760" t="s">
        <v>2562</v>
      </c>
      <c r="T11760" t="s">
        <v>3077</v>
      </c>
    </row>
    <row r="11761" spans="17:20">
      <c r="Q11761">
        <v>0.702395833333333</v>
      </c>
      <c r="R11761">
        <v>1</v>
      </c>
      <c r="S11761" t="s">
        <v>2562</v>
      </c>
      <c r="T11761" t="s">
        <v>3075</v>
      </c>
    </row>
    <row r="11762" spans="17:20">
      <c r="Q11762">
        <v>0.70241898148148196</v>
      </c>
      <c r="R11762">
        <v>2</v>
      </c>
      <c r="S11762" t="s">
        <v>2562</v>
      </c>
      <c r="T11762" t="s">
        <v>3075</v>
      </c>
    </row>
    <row r="11763" spans="17:20">
      <c r="Q11763">
        <v>0.70244212962963004</v>
      </c>
      <c r="R11763">
        <v>1</v>
      </c>
      <c r="S11763" t="s">
        <v>10972</v>
      </c>
      <c r="T11763" t="s">
        <v>3092</v>
      </c>
    </row>
    <row r="11764" spans="17:20">
      <c r="Q11764">
        <v>0.70244212962963004</v>
      </c>
      <c r="R11764">
        <v>1</v>
      </c>
      <c r="S11764" t="s">
        <v>2562</v>
      </c>
      <c r="T11764" t="s">
        <v>3075</v>
      </c>
    </row>
    <row r="11765" spans="17:20">
      <c r="Q11765">
        <v>0.70245370370370397</v>
      </c>
      <c r="R11765">
        <v>1</v>
      </c>
      <c r="S11765" t="s">
        <v>10973</v>
      </c>
      <c r="T11765" t="s">
        <v>3075</v>
      </c>
    </row>
    <row r="11766" spans="17:20">
      <c r="Q11766">
        <v>0.70247685185185205</v>
      </c>
      <c r="R11766">
        <v>1</v>
      </c>
      <c r="S11766" t="s">
        <v>2562</v>
      </c>
      <c r="T11766" t="s">
        <v>3075</v>
      </c>
    </row>
    <row r="11767" spans="17:20">
      <c r="Q11767">
        <v>0.70250000000000001</v>
      </c>
      <c r="R11767">
        <v>2</v>
      </c>
      <c r="S11767" t="s">
        <v>10974</v>
      </c>
      <c r="T11767" t="s">
        <v>3075</v>
      </c>
    </row>
    <row r="11768" spans="17:20">
      <c r="Q11768">
        <v>0.70252314814814798</v>
      </c>
      <c r="R11768">
        <v>4</v>
      </c>
      <c r="S11768" t="s">
        <v>10975</v>
      </c>
      <c r="T11768" t="s">
        <v>3070</v>
      </c>
    </row>
    <row r="11769" spans="17:20">
      <c r="Q11769">
        <v>0.70252314814814798</v>
      </c>
      <c r="R11769">
        <v>3</v>
      </c>
      <c r="S11769" t="s">
        <v>2562</v>
      </c>
      <c r="T11769" t="s">
        <v>3075</v>
      </c>
    </row>
    <row r="11770" spans="17:20">
      <c r="Q11770">
        <v>0.70253472222222202</v>
      </c>
      <c r="R11770">
        <v>1</v>
      </c>
      <c r="S11770" t="s">
        <v>10976</v>
      </c>
      <c r="T11770" t="s">
        <v>3070</v>
      </c>
    </row>
    <row r="11771" spans="17:20">
      <c r="Q11771">
        <v>0.70254629629629595</v>
      </c>
      <c r="R11771">
        <v>2</v>
      </c>
      <c r="S11771" t="s">
        <v>10977</v>
      </c>
      <c r="T11771" t="s">
        <v>3075</v>
      </c>
    </row>
    <row r="11772" spans="17:20">
      <c r="Q11772">
        <v>0.70256944444444402</v>
      </c>
      <c r="R11772">
        <v>1</v>
      </c>
      <c r="S11772" t="s">
        <v>2562</v>
      </c>
      <c r="T11772" t="s">
        <v>3075</v>
      </c>
    </row>
    <row r="11773" spans="17:20">
      <c r="Q11773">
        <v>0.70258101851851895</v>
      </c>
      <c r="R11773">
        <v>1</v>
      </c>
      <c r="S11773" t="s">
        <v>10978</v>
      </c>
      <c r="T11773" t="s">
        <v>3070</v>
      </c>
    </row>
    <row r="11774" spans="17:20">
      <c r="Q11774">
        <v>0.70259259259259299</v>
      </c>
      <c r="R11774">
        <v>1</v>
      </c>
      <c r="S11774" t="s">
        <v>2562</v>
      </c>
      <c r="T11774" t="s">
        <v>3075</v>
      </c>
    </row>
    <row r="11775" spans="17:20">
      <c r="Q11775">
        <v>0.702627314814815</v>
      </c>
      <c r="R11775">
        <v>1</v>
      </c>
      <c r="S11775" t="s">
        <v>4178</v>
      </c>
      <c r="T11775" t="s">
        <v>3071</v>
      </c>
    </row>
    <row r="11776" spans="17:20">
      <c r="Q11776">
        <v>0.70265046296296296</v>
      </c>
      <c r="R11776">
        <v>1</v>
      </c>
      <c r="S11776" t="s">
        <v>2562</v>
      </c>
      <c r="T11776" t="s">
        <v>3075</v>
      </c>
    </row>
    <row r="11777" spans="17:20">
      <c r="Q11777">
        <v>0.70267361111111104</v>
      </c>
      <c r="R11777">
        <v>1</v>
      </c>
      <c r="S11777" t="s">
        <v>10979</v>
      </c>
      <c r="T11777" t="s">
        <v>3070</v>
      </c>
    </row>
    <row r="11778" spans="17:20">
      <c r="Q11778">
        <v>0.70267361111111104</v>
      </c>
      <c r="R11778">
        <v>1</v>
      </c>
      <c r="S11778" t="s">
        <v>2562</v>
      </c>
      <c r="T11778" t="s">
        <v>3075</v>
      </c>
    </row>
    <row r="11779" spans="17:20">
      <c r="Q11779">
        <v>0.70269675925925901</v>
      </c>
      <c r="R11779">
        <v>1</v>
      </c>
      <c r="S11779" t="s">
        <v>10980</v>
      </c>
      <c r="T11779" t="s">
        <v>3070</v>
      </c>
    </row>
    <row r="11780" spans="17:20">
      <c r="Q11780">
        <v>0.70269675925925901</v>
      </c>
      <c r="R11780">
        <v>2</v>
      </c>
      <c r="S11780" t="s">
        <v>2562</v>
      </c>
      <c r="T11780" t="s">
        <v>3075</v>
      </c>
    </row>
    <row r="11781" spans="17:20">
      <c r="Q11781">
        <v>0.70270833333333305</v>
      </c>
      <c r="R11781">
        <v>1</v>
      </c>
      <c r="S11781" t="s">
        <v>389</v>
      </c>
      <c r="T11781" t="s">
        <v>3070</v>
      </c>
    </row>
    <row r="11782" spans="17:20">
      <c r="Q11782">
        <v>0.70273148148148101</v>
      </c>
      <c r="R11782">
        <v>1</v>
      </c>
      <c r="S11782" t="s">
        <v>2562</v>
      </c>
      <c r="T11782" t="s">
        <v>3076</v>
      </c>
    </row>
    <row r="11783" spans="17:20">
      <c r="Q11783">
        <v>0.70273148148148101</v>
      </c>
      <c r="R11783">
        <v>1</v>
      </c>
      <c r="S11783" t="s">
        <v>3806</v>
      </c>
      <c r="T11783" t="s">
        <v>3071</v>
      </c>
    </row>
    <row r="11784" spans="17:20">
      <c r="Q11784">
        <v>0.70274305555555605</v>
      </c>
      <c r="R11784">
        <v>1</v>
      </c>
      <c r="S11784" t="s">
        <v>10981</v>
      </c>
      <c r="T11784" t="s">
        <v>3070</v>
      </c>
    </row>
    <row r="11785" spans="17:20">
      <c r="Q11785">
        <v>0.70275462962962998</v>
      </c>
      <c r="R11785">
        <v>1</v>
      </c>
      <c r="S11785" t="s">
        <v>10982</v>
      </c>
      <c r="T11785" t="s">
        <v>3129</v>
      </c>
    </row>
    <row r="11786" spans="17:20">
      <c r="Q11786">
        <v>0.70278935185185198</v>
      </c>
      <c r="R11786">
        <v>1</v>
      </c>
      <c r="S11786" t="s">
        <v>7876</v>
      </c>
      <c r="T11786" t="s">
        <v>3070</v>
      </c>
    </row>
    <row r="11787" spans="17:20">
      <c r="Q11787">
        <v>0.70278935185185198</v>
      </c>
      <c r="R11787">
        <v>1</v>
      </c>
      <c r="S11787" t="s">
        <v>10983</v>
      </c>
      <c r="T11787" t="s">
        <v>3129</v>
      </c>
    </row>
    <row r="11788" spans="17:20">
      <c r="Q11788">
        <v>0.70280092592592602</v>
      </c>
      <c r="R11788">
        <v>2</v>
      </c>
      <c r="S11788" t="s">
        <v>10984</v>
      </c>
      <c r="T11788" t="s">
        <v>3070</v>
      </c>
    </row>
    <row r="11789" spans="17:20">
      <c r="Q11789">
        <v>0.70280092592592602</v>
      </c>
      <c r="R11789">
        <v>1</v>
      </c>
      <c r="S11789" t="s">
        <v>2562</v>
      </c>
      <c r="T11789" t="s">
        <v>3075</v>
      </c>
    </row>
    <row r="11790" spans="17:20">
      <c r="Q11790">
        <v>0.70282407407407399</v>
      </c>
      <c r="R11790">
        <v>1</v>
      </c>
      <c r="S11790" t="s">
        <v>2562</v>
      </c>
      <c r="T11790" t="s">
        <v>3129</v>
      </c>
    </row>
    <row r="11791" spans="17:20">
      <c r="Q11791">
        <v>0.70283564814814803</v>
      </c>
      <c r="R11791">
        <v>1</v>
      </c>
      <c r="S11791" t="s">
        <v>10985</v>
      </c>
      <c r="T11791" t="s">
        <v>3070</v>
      </c>
    </row>
    <row r="11792" spans="17:20">
      <c r="Q11792">
        <v>0.70283564814814803</v>
      </c>
      <c r="R11792">
        <v>1</v>
      </c>
      <c r="S11792" t="s">
        <v>10986</v>
      </c>
      <c r="T11792" t="s">
        <v>3086</v>
      </c>
    </row>
    <row r="11793" spans="17:20">
      <c r="Q11793">
        <v>0.70283564814814803</v>
      </c>
      <c r="R11793">
        <v>1</v>
      </c>
      <c r="S11793" t="s">
        <v>2562</v>
      </c>
      <c r="T11793" t="s">
        <v>3075</v>
      </c>
    </row>
    <row r="11794" spans="17:20">
      <c r="Q11794">
        <v>0.70287037037037003</v>
      </c>
      <c r="R11794">
        <v>1</v>
      </c>
      <c r="S11794" t="s">
        <v>10987</v>
      </c>
      <c r="T11794" t="s">
        <v>3070</v>
      </c>
    </row>
    <row r="11795" spans="17:20">
      <c r="Q11795">
        <v>0.70287037037037003</v>
      </c>
      <c r="R11795">
        <v>1</v>
      </c>
      <c r="S11795" t="s">
        <v>10988</v>
      </c>
      <c r="T11795" t="s">
        <v>3129</v>
      </c>
    </row>
    <row r="11796" spans="17:20">
      <c r="Q11796">
        <v>0.70295138888888897</v>
      </c>
      <c r="R11796">
        <v>1</v>
      </c>
      <c r="S11796" t="s">
        <v>10989</v>
      </c>
      <c r="T11796" t="s">
        <v>3070</v>
      </c>
    </row>
    <row r="11797" spans="17:20">
      <c r="Q11797">
        <v>0.70297453703703705</v>
      </c>
      <c r="R11797">
        <v>1</v>
      </c>
      <c r="S11797" t="s">
        <v>3571</v>
      </c>
      <c r="T11797" t="s">
        <v>3129</v>
      </c>
    </row>
    <row r="11798" spans="17:20">
      <c r="Q11798">
        <v>0.70298611111111098</v>
      </c>
      <c r="R11798">
        <v>1</v>
      </c>
      <c r="S11798" t="s">
        <v>2562</v>
      </c>
      <c r="T11798" t="s">
        <v>3075</v>
      </c>
    </row>
    <row r="11799" spans="17:20">
      <c r="Q11799">
        <v>0.70299768518518502</v>
      </c>
      <c r="R11799">
        <v>1</v>
      </c>
      <c r="S11799" t="s">
        <v>2562</v>
      </c>
      <c r="T11799" t="s">
        <v>3129</v>
      </c>
    </row>
    <row r="11800" spans="17:20">
      <c r="Q11800">
        <v>0.70300925925925895</v>
      </c>
      <c r="R11800">
        <v>1</v>
      </c>
      <c r="S11800" t="s">
        <v>2562</v>
      </c>
      <c r="T11800" t="s">
        <v>3070</v>
      </c>
    </row>
    <row r="11801" spans="17:20">
      <c r="Q11801">
        <v>0.70309027777777799</v>
      </c>
      <c r="R11801">
        <v>2</v>
      </c>
      <c r="S11801" t="s">
        <v>2562</v>
      </c>
      <c r="T11801" t="s">
        <v>3074</v>
      </c>
    </row>
    <row r="11802" spans="17:20">
      <c r="Q11802">
        <v>0.70309027777777799</v>
      </c>
      <c r="R11802">
        <v>1</v>
      </c>
      <c r="S11802" t="s">
        <v>1328</v>
      </c>
      <c r="T11802" t="s">
        <v>3129</v>
      </c>
    </row>
    <row r="11803" spans="17:20">
      <c r="Q11803">
        <v>0.70310185185185203</v>
      </c>
      <c r="R11803">
        <v>1</v>
      </c>
      <c r="S11803" t="s">
        <v>10990</v>
      </c>
      <c r="T11803" t="s">
        <v>3085</v>
      </c>
    </row>
    <row r="11804" spans="17:20">
      <c r="Q11804">
        <v>0.703125</v>
      </c>
      <c r="R11804">
        <v>1</v>
      </c>
      <c r="S11804" t="s">
        <v>2562</v>
      </c>
      <c r="T11804" t="s">
        <v>3071</v>
      </c>
    </row>
    <row r="11805" spans="17:20">
      <c r="Q11805">
        <v>0.70315972222222201</v>
      </c>
      <c r="R11805">
        <v>1</v>
      </c>
      <c r="S11805" t="s">
        <v>10991</v>
      </c>
      <c r="T11805" t="s">
        <v>3085</v>
      </c>
    </row>
    <row r="11806" spans="17:20">
      <c r="Q11806">
        <v>0.70318287037036997</v>
      </c>
      <c r="R11806">
        <v>1</v>
      </c>
      <c r="S11806" t="s">
        <v>2562</v>
      </c>
      <c r="T11806" t="s">
        <v>3076</v>
      </c>
    </row>
    <row r="11807" spans="17:20">
      <c r="Q11807">
        <v>0.70322916666666702</v>
      </c>
      <c r="R11807">
        <v>1</v>
      </c>
      <c r="S11807" t="s">
        <v>10992</v>
      </c>
      <c r="T11807" t="s">
        <v>3074</v>
      </c>
    </row>
    <row r="11808" spans="17:20">
      <c r="Q11808">
        <v>0.70322916666666702</v>
      </c>
      <c r="R11808">
        <v>1</v>
      </c>
      <c r="S11808" t="s">
        <v>1105</v>
      </c>
      <c r="T11808" t="s">
        <v>3086</v>
      </c>
    </row>
    <row r="11809" spans="17:20">
      <c r="Q11809">
        <v>0.70325231481481498</v>
      </c>
      <c r="R11809">
        <v>1</v>
      </c>
      <c r="S11809" t="s">
        <v>10993</v>
      </c>
      <c r="T11809" t="s">
        <v>3070</v>
      </c>
    </row>
    <row r="11810" spans="17:20">
      <c r="Q11810">
        <v>0.70328703703703699</v>
      </c>
      <c r="R11810">
        <v>4</v>
      </c>
      <c r="S11810" t="s">
        <v>10994</v>
      </c>
      <c r="T11810" t="s">
        <v>3070</v>
      </c>
    </row>
    <row r="11811" spans="17:20">
      <c r="Q11811">
        <v>0.70331018518518496</v>
      </c>
      <c r="R11811">
        <v>1</v>
      </c>
      <c r="S11811" t="s">
        <v>2562</v>
      </c>
      <c r="T11811" t="s">
        <v>3070</v>
      </c>
    </row>
    <row r="11812" spans="17:20">
      <c r="Q11812">
        <v>0.70334490740740696</v>
      </c>
      <c r="R11812">
        <v>1</v>
      </c>
      <c r="S11812" t="s">
        <v>10995</v>
      </c>
      <c r="T11812" t="s">
        <v>3070</v>
      </c>
    </row>
    <row r="11813" spans="17:20">
      <c r="Q11813">
        <v>0.70336805555555604</v>
      </c>
      <c r="R11813">
        <v>2</v>
      </c>
      <c r="S11813" t="s">
        <v>10996</v>
      </c>
      <c r="T11813" t="s">
        <v>3070</v>
      </c>
    </row>
    <row r="11814" spans="17:20">
      <c r="Q11814">
        <v>0.703391203703704</v>
      </c>
      <c r="R11814">
        <v>1</v>
      </c>
      <c r="S11814" t="s">
        <v>2562</v>
      </c>
      <c r="T11814" t="s">
        <v>3076</v>
      </c>
    </row>
    <row r="11815" spans="17:20">
      <c r="Q11815">
        <v>0.703391203703704</v>
      </c>
      <c r="R11815">
        <v>2</v>
      </c>
      <c r="S11815" t="s">
        <v>10997</v>
      </c>
      <c r="T11815" t="s">
        <v>3070</v>
      </c>
    </row>
    <row r="11816" spans="17:20">
      <c r="Q11816">
        <v>0.703391203703704</v>
      </c>
      <c r="R11816">
        <v>1</v>
      </c>
      <c r="S11816" t="s">
        <v>2562</v>
      </c>
      <c r="T11816" t="s">
        <v>3072</v>
      </c>
    </row>
    <row r="11817" spans="17:20">
      <c r="Q11817">
        <v>0.703391203703704</v>
      </c>
      <c r="R11817">
        <v>1</v>
      </c>
      <c r="S11817" t="s">
        <v>2562</v>
      </c>
      <c r="T11817" t="s">
        <v>3075</v>
      </c>
    </row>
    <row r="11818" spans="17:20">
      <c r="Q11818">
        <v>0.703391203703704</v>
      </c>
      <c r="R11818">
        <v>1</v>
      </c>
      <c r="S11818" t="s">
        <v>10998</v>
      </c>
      <c r="T11818" t="s">
        <v>3074</v>
      </c>
    </row>
    <row r="11819" spans="17:20">
      <c r="Q11819">
        <v>0.70341435185185197</v>
      </c>
      <c r="R11819">
        <v>1</v>
      </c>
      <c r="S11819" t="s">
        <v>10999</v>
      </c>
      <c r="T11819" t="s">
        <v>3070</v>
      </c>
    </row>
    <row r="11820" spans="17:20">
      <c r="Q11820">
        <v>0.70343750000000005</v>
      </c>
      <c r="R11820">
        <v>1</v>
      </c>
      <c r="S11820" t="s">
        <v>2562</v>
      </c>
      <c r="T11820" t="s">
        <v>3070</v>
      </c>
    </row>
    <row r="11821" spans="17:20">
      <c r="Q11821">
        <v>0.70347222222222205</v>
      </c>
      <c r="R11821">
        <v>1</v>
      </c>
      <c r="S11821" t="s">
        <v>3474</v>
      </c>
      <c r="T11821" t="s">
        <v>3070</v>
      </c>
    </row>
    <row r="11822" spans="17:20">
      <c r="Q11822">
        <v>0.70350694444444395</v>
      </c>
      <c r="R11822">
        <v>1</v>
      </c>
      <c r="S11822" t="s">
        <v>1264</v>
      </c>
      <c r="T11822" t="s">
        <v>3073</v>
      </c>
    </row>
    <row r="11823" spans="17:20">
      <c r="Q11823">
        <v>0.70353009259259303</v>
      </c>
      <c r="R11823">
        <v>1</v>
      </c>
      <c r="S11823" t="s">
        <v>3204</v>
      </c>
      <c r="T11823" t="s">
        <v>3074</v>
      </c>
    </row>
    <row r="11824" spans="17:20">
      <c r="Q11824">
        <v>0.703622685185185</v>
      </c>
      <c r="R11824">
        <v>2</v>
      </c>
      <c r="S11824" t="s">
        <v>474</v>
      </c>
      <c r="T11824" t="s">
        <v>3070</v>
      </c>
    </row>
    <row r="11825" spans="17:20">
      <c r="Q11825">
        <v>0.70365740740740701</v>
      </c>
      <c r="R11825">
        <v>1</v>
      </c>
      <c r="S11825" t="s">
        <v>11000</v>
      </c>
      <c r="T11825" t="s">
        <v>3070</v>
      </c>
    </row>
    <row r="11826" spans="17:20">
      <c r="Q11826">
        <v>0.70365740740740701</v>
      </c>
      <c r="R11826">
        <v>1</v>
      </c>
      <c r="S11826" t="s">
        <v>9217</v>
      </c>
      <c r="T11826" t="s">
        <v>3129</v>
      </c>
    </row>
    <row r="11827" spans="17:20">
      <c r="Q11827">
        <v>0.70366898148148105</v>
      </c>
      <c r="R11827">
        <v>1</v>
      </c>
      <c r="S11827" t="s">
        <v>2562</v>
      </c>
      <c r="T11827" t="s">
        <v>3072</v>
      </c>
    </row>
    <row r="11828" spans="17:20">
      <c r="Q11828">
        <v>0.70368055555555598</v>
      </c>
      <c r="R11828">
        <v>1</v>
      </c>
      <c r="S11828" t="s">
        <v>2562</v>
      </c>
      <c r="T11828" t="s">
        <v>3075</v>
      </c>
    </row>
    <row r="11829" spans="17:20">
      <c r="Q11829">
        <v>0.70369212962963001</v>
      </c>
      <c r="R11829">
        <v>2</v>
      </c>
      <c r="S11829" t="s">
        <v>4433</v>
      </c>
      <c r="T11829" t="s">
        <v>3070</v>
      </c>
    </row>
    <row r="11830" spans="17:20">
      <c r="Q11830">
        <v>0.70371527777777798</v>
      </c>
      <c r="R11830">
        <v>1</v>
      </c>
      <c r="S11830" t="s">
        <v>2562</v>
      </c>
      <c r="T11830" t="s">
        <v>3075</v>
      </c>
    </row>
    <row r="11831" spans="17:20">
      <c r="Q11831">
        <v>0.70372685185185202</v>
      </c>
      <c r="R11831">
        <v>1</v>
      </c>
      <c r="S11831" t="s">
        <v>2562</v>
      </c>
      <c r="T11831" t="s">
        <v>3075</v>
      </c>
    </row>
    <row r="11832" spans="17:20">
      <c r="Q11832">
        <v>0.70374999999999999</v>
      </c>
      <c r="R11832">
        <v>1</v>
      </c>
      <c r="S11832" t="s">
        <v>11001</v>
      </c>
      <c r="T11832" t="s">
        <v>3070</v>
      </c>
    </row>
    <row r="11833" spans="17:20">
      <c r="Q11833">
        <v>0.70379629629629603</v>
      </c>
      <c r="R11833">
        <v>1</v>
      </c>
      <c r="S11833" t="s">
        <v>11002</v>
      </c>
      <c r="T11833" t="s">
        <v>3070</v>
      </c>
    </row>
    <row r="11834" spans="17:20">
      <c r="Q11834">
        <v>0.70380787037036996</v>
      </c>
      <c r="R11834">
        <v>2</v>
      </c>
      <c r="S11834" t="s">
        <v>11003</v>
      </c>
      <c r="T11834" t="s">
        <v>3070</v>
      </c>
    </row>
    <row r="11835" spans="17:20">
      <c r="Q11835">
        <v>0.70384259259259296</v>
      </c>
      <c r="R11835">
        <v>1</v>
      </c>
      <c r="S11835" t="s">
        <v>11004</v>
      </c>
      <c r="T11835" t="s">
        <v>3070</v>
      </c>
    </row>
    <row r="11836" spans="17:20">
      <c r="Q11836">
        <v>0.70386574074074104</v>
      </c>
      <c r="R11836">
        <v>1</v>
      </c>
      <c r="S11836" t="s">
        <v>11005</v>
      </c>
      <c r="T11836" t="s">
        <v>3070</v>
      </c>
    </row>
    <row r="11837" spans="17:20">
      <c r="Q11837">
        <v>0.70387731481481497</v>
      </c>
      <c r="R11837">
        <v>1</v>
      </c>
      <c r="S11837" t="s">
        <v>11006</v>
      </c>
      <c r="T11837" t="s">
        <v>3070</v>
      </c>
    </row>
    <row r="11838" spans="17:20">
      <c r="Q11838">
        <v>0.70388888888888901</v>
      </c>
      <c r="R11838">
        <v>1</v>
      </c>
      <c r="S11838" t="s">
        <v>2562</v>
      </c>
      <c r="T11838" t="s">
        <v>3072</v>
      </c>
    </row>
    <row r="11839" spans="17:20">
      <c r="Q11839">
        <v>0.70391203703703698</v>
      </c>
      <c r="R11839">
        <v>1</v>
      </c>
      <c r="S11839" t="s">
        <v>11007</v>
      </c>
      <c r="T11839" t="s">
        <v>3092</v>
      </c>
    </row>
    <row r="11840" spans="17:20">
      <c r="Q11840">
        <v>0.70393518518518505</v>
      </c>
      <c r="R11840">
        <v>1</v>
      </c>
      <c r="S11840" t="s">
        <v>11008</v>
      </c>
      <c r="T11840" t="s">
        <v>3129</v>
      </c>
    </row>
    <row r="11841" spans="17:20">
      <c r="Q11841">
        <v>0.70394675925925898</v>
      </c>
      <c r="R11841">
        <v>1</v>
      </c>
      <c r="S11841" t="s">
        <v>453</v>
      </c>
      <c r="T11841" t="s">
        <v>3074</v>
      </c>
    </row>
    <row r="11842" spans="17:20">
      <c r="Q11842">
        <v>0.70396990740740695</v>
      </c>
      <c r="R11842">
        <v>1</v>
      </c>
      <c r="S11842" t="s">
        <v>216</v>
      </c>
      <c r="T11842" t="s">
        <v>3129</v>
      </c>
    </row>
    <row r="11843" spans="17:20">
      <c r="Q11843">
        <v>0.70400462962962995</v>
      </c>
      <c r="R11843">
        <v>1</v>
      </c>
      <c r="S11843" t="s">
        <v>2562</v>
      </c>
      <c r="T11843" t="s">
        <v>3075</v>
      </c>
    </row>
    <row r="11844" spans="17:20">
      <c r="Q11844">
        <v>0.70401620370370399</v>
      </c>
      <c r="R11844">
        <v>3</v>
      </c>
      <c r="S11844" t="s">
        <v>516</v>
      </c>
      <c r="T11844" t="s">
        <v>3070</v>
      </c>
    </row>
    <row r="11845" spans="17:20">
      <c r="Q11845">
        <v>0.70410879629629597</v>
      </c>
      <c r="R11845">
        <v>1</v>
      </c>
      <c r="S11845" t="s">
        <v>6699</v>
      </c>
      <c r="T11845" t="s">
        <v>3074</v>
      </c>
    </row>
    <row r="11846" spans="17:20">
      <c r="Q11846">
        <v>0.70410879629629597</v>
      </c>
      <c r="R11846">
        <v>1</v>
      </c>
      <c r="S11846" t="s">
        <v>4681</v>
      </c>
      <c r="T11846" t="s">
        <v>3071</v>
      </c>
    </row>
    <row r="11847" spans="17:20">
      <c r="Q11847">
        <v>0.70413194444444405</v>
      </c>
      <c r="R11847">
        <v>1</v>
      </c>
      <c r="S11847" t="s">
        <v>2562</v>
      </c>
      <c r="T11847" t="s">
        <v>3072</v>
      </c>
    </row>
    <row r="11848" spans="17:20">
      <c r="Q11848">
        <v>0.70416666666666705</v>
      </c>
      <c r="R11848">
        <v>2</v>
      </c>
      <c r="S11848" t="s">
        <v>11009</v>
      </c>
      <c r="T11848" t="s">
        <v>3070</v>
      </c>
    </row>
    <row r="11849" spans="17:20">
      <c r="Q11849">
        <v>0.70422453703703702</v>
      </c>
      <c r="R11849">
        <v>1</v>
      </c>
      <c r="S11849" t="s">
        <v>11010</v>
      </c>
      <c r="T11849" t="s">
        <v>3070</v>
      </c>
    </row>
    <row r="11850" spans="17:20">
      <c r="Q11850">
        <v>0.70423611111111095</v>
      </c>
      <c r="R11850">
        <v>1</v>
      </c>
      <c r="S11850" t="s">
        <v>11011</v>
      </c>
      <c r="T11850" t="s">
        <v>3070</v>
      </c>
    </row>
    <row r="11851" spans="17:20">
      <c r="Q11851">
        <v>0.704282407407407</v>
      </c>
      <c r="R11851">
        <v>2</v>
      </c>
      <c r="S11851" t="s">
        <v>8588</v>
      </c>
      <c r="T11851" t="s">
        <v>3070</v>
      </c>
    </row>
    <row r="11852" spans="17:20">
      <c r="Q11852">
        <v>0.70430555555555596</v>
      </c>
      <c r="R11852">
        <v>1</v>
      </c>
      <c r="S11852" t="s">
        <v>2562</v>
      </c>
      <c r="T11852" t="s">
        <v>3072</v>
      </c>
    </row>
    <row r="11853" spans="17:20">
      <c r="Q11853">
        <v>0.70436342592592605</v>
      </c>
      <c r="R11853">
        <v>1</v>
      </c>
      <c r="S11853" t="s">
        <v>3602</v>
      </c>
      <c r="T11853" t="s">
        <v>3086</v>
      </c>
    </row>
    <row r="11854" spans="17:20">
      <c r="Q11854">
        <v>0.70438657407407401</v>
      </c>
      <c r="R11854">
        <v>1</v>
      </c>
      <c r="S11854" t="s">
        <v>11012</v>
      </c>
      <c r="T11854" t="s">
        <v>3070</v>
      </c>
    </row>
    <row r="11855" spans="17:20">
      <c r="Q11855">
        <v>0.70439814814814805</v>
      </c>
      <c r="R11855">
        <v>1</v>
      </c>
      <c r="S11855" t="s">
        <v>2562</v>
      </c>
      <c r="T11855" t="s">
        <v>3072</v>
      </c>
    </row>
    <row r="11856" spans="17:20">
      <c r="Q11856">
        <v>0.70443287037036995</v>
      </c>
      <c r="R11856">
        <v>1</v>
      </c>
      <c r="S11856" t="s">
        <v>2562</v>
      </c>
      <c r="T11856" t="s">
        <v>3129</v>
      </c>
    </row>
    <row r="11857" spans="17:20">
      <c r="Q11857">
        <v>0.70443287037036995</v>
      </c>
      <c r="R11857">
        <v>2</v>
      </c>
      <c r="S11857" t="s">
        <v>2562</v>
      </c>
      <c r="T11857" t="s">
        <v>3075</v>
      </c>
    </row>
    <row r="11858" spans="17:20">
      <c r="Q11858">
        <v>0.70444444444444398</v>
      </c>
      <c r="R11858">
        <v>2</v>
      </c>
      <c r="S11858" t="s">
        <v>11013</v>
      </c>
      <c r="T11858" t="s">
        <v>3071</v>
      </c>
    </row>
    <row r="11859" spans="17:20">
      <c r="Q11859">
        <v>0.70445601851851802</v>
      </c>
      <c r="R11859">
        <v>1</v>
      </c>
      <c r="S11859" t="s">
        <v>3707</v>
      </c>
      <c r="T11859" t="s">
        <v>3129</v>
      </c>
    </row>
    <row r="11860" spans="17:20">
      <c r="Q11860">
        <v>0.70446759259259295</v>
      </c>
      <c r="R11860">
        <v>1</v>
      </c>
      <c r="S11860" t="s">
        <v>2562</v>
      </c>
      <c r="T11860" t="s">
        <v>3072</v>
      </c>
    </row>
    <row r="11861" spans="17:20">
      <c r="Q11861">
        <v>0.70456018518518504</v>
      </c>
      <c r="R11861">
        <v>1</v>
      </c>
      <c r="S11861" t="s">
        <v>4515</v>
      </c>
      <c r="T11861" t="s">
        <v>3129</v>
      </c>
    </row>
    <row r="11862" spans="17:20">
      <c r="Q11862">
        <v>0.70461805555555601</v>
      </c>
      <c r="R11862">
        <v>1</v>
      </c>
      <c r="S11862" t="s">
        <v>11014</v>
      </c>
      <c r="T11862" t="s">
        <v>3129</v>
      </c>
    </row>
    <row r="11863" spans="17:20">
      <c r="Q11863">
        <v>0.70464120370370398</v>
      </c>
      <c r="R11863">
        <v>1</v>
      </c>
      <c r="S11863" t="s">
        <v>1560</v>
      </c>
      <c r="T11863" t="s">
        <v>3129</v>
      </c>
    </row>
    <row r="11864" spans="17:20">
      <c r="Q11864">
        <v>0.70464120370370398</v>
      </c>
      <c r="R11864">
        <v>1</v>
      </c>
      <c r="S11864" t="s">
        <v>2562</v>
      </c>
      <c r="T11864" t="s">
        <v>3075</v>
      </c>
    </row>
    <row r="11865" spans="17:20">
      <c r="Q11865">
        <v>0.70479166666666704</v>
      </c>
      <c r="R11865">
        <v>2</v>
      </c>
      <c r="S11865" t="s">
        <v>11015</v>
      </c>
      <c r="T11865" t="s">
        <v>3082</v>
      </c>
    </row>
    <row r="11866" spans="17:20">
      <c r="Q11866">
        <v>0.70489583333333306</v>
      </c>
      <c r="R11866">
        <v>1</v>
      </c>
      <c r="S11866" t="s">
        <v>2562</v>
      </c>
      <c r="T11866" t="s">
        <v>3075</v>
      </c>
    </row>
    <row r="11867" spans="17:20">
      <c r="Q11867">
        <v>0.70491898148148102</v>
      </c>
      <c r="R11867">
        <v>1</v>
      </c>
      <c r="S11867" t="s">
        <v>1559</v>
      </c>
      <c r="T11867" t="s">
        <v>3129</v>
      </c>
    </row>
    <row r="11868" spans="17:20">
      <c r="Q11868">
        <v>0.70493055555555595</v>
      </c>
      <c r="R11868">
        <v>4</v>
      </c>
      <c r="S11868" t="s">
        <v>2562</v>
      </c>
      <c r="T11868" t="s">
        <v>3070</v>
      </c>
    </row>
    <row r="11869" spans="17:20">
      <c r="Q11869">
        <v>0.70493055555555595</v>
      </c>
      <c r="R11869">
        <v>2</v>
      </c>
      <c r="S11869" t="s">
        <v>2562</v>
      </c>
      <c r="T11869" t="s">
        <v>3075</v>
      </c>
    </row>
    <row r="11870" spans="17:20">
      <c r="Q11870">
        <v>0.70496527777777795</v>
      </c>
      <c r="R11870">
        <v>1</v>
      </c>
      <c r="S11870" t="s">
        <v>2562</v>
      </c>
      <c r="T11870" t="s">
        <v>3075</v>
      </c>
    </row>
    <row r="11871" spans="17:20">
      <c r="Q11871">
        <v>0.70497685185185199</v>
      </c>
      <c r="R11871">
        <v>4</v>
      </c>
      <c r="S11871" t="s">
        <v>11016</v>
      </c>
      <c r="T11871" t="s">
        <v>3070</v>
      </c>
    </row>
    <row r="11872" spans="17:20">
      <c r="Q11872">
        <v>0.70499999999999996</v>
      </c>
      <c r="R11872">
        <v>1</v>
      </c>
      <c r="S11872" t="s">
        <v>2562</v>
      </c>
      <c r="T11872" t="s">
        <v>3075</v>
      </c>
    </row>
    <row r="11873" spans="17:20">
      <c r="Q11873">
        <v>0.705011574074074</v>
      </c>
      <c r="R11873">
        <v>1</v>
      </c>
      <c r="S11873" t="s">
        <v>11017</v>
      </c>
      <c r="T11873" t="s">
        <v>3070</v>
      </c>
    </row>
    <row r="11874" spans="17:20">
      <c r="Q11874">
        <v>0.70503472222222197</v>
      </c>
      <c r="R11874">
        <v>1</v>
      </c>
      <c r="S11874" t="s">
        <v>11018</v>
      </c>
      <c r="T11874" t="s">
        <v>3070</v>
      </c>
    </row>
    <row r="11875" spans="17:20">
      <c r="Q11875">
        <v>0.70505787037037004</v>
      </c>
      <c r="R11875">
        <v>1</v>
      </c>
      <c r="S11875" t="s">
        <v>2562</v>
      </c>
      <c r="T11875" t="s">
        <v>3072</v>
      </c>
    </row>
    <row r="11876" spans="17:20">
      <c r="Q11876">
        <v>0.70505787037037004</v>
      </c>
      <c r="R11876">
        <v>2</v>
      </c>
      <c r="S11876" t="s">
        <v>2562</v>
      </c>
      <c r="T11876" t="s">
        <v>3075</v>
      </c>
    </row>
    <row r="11877" spans="17:20">
      <c r="Q11877">
        <v>0.70506944444444397</v>
      </c>
      <c r="R11877">
        <v>1</v>
      </c>
      <c r="S11877" t="s">
        <v>6004</v>
      </c>
      <c r="T11877" t="s">
        <v>3070</v>
      </c>
    </row>
    <row r="11878" spans="17:20">
      <c r="Q11878">
        <v>0.70508101851851901</v>
      </c>
      <c r="R11878">
        <v>1</v>
      </c>
      <c r="S11878" t="s">
        <v>11019</v>
      </c>
      <c r="T11878" t="s">
        <v>3070</v>
      </c>
    </row>
    <row r="11879" spans="17:20">
      <c r="Q11879">
        <v>0.70511574074074101</v>
      </c>
      <c r="R11879">
        <v>4</v>
      </c>
      <c r="S11879" t="s">
        <v>2562</v>
      </c>
      <c r="T11879" t="s">
        <v>3075</v>
      </c>
    </row>
    <row r="11880" spans="17:20">
      <c r="Q11880">
        <v>0.70512731481481505</v>
      </c>
      <c r="R11880">
        <v>1</v>
      </c>
      <c r="S11880" t="s">
        <v>11020</v>
      </c>
      <c r="T11880" t="s">
        <v>3074</v>
      </c>
    </row>
    <row r="11881" spans="17:20">
      <c r="Q11881">
        <v>0.70512731481481505</v>
      </c>
      <c r="R11881">
        <v>1</v>
      </c>
      <c r="S11881" t="s">
        <v>2562</v>
      </c>
      <c r="T11881" t="s">
        <v>3075</v>
      </c>
    </row>
    <row r="11882" spans="17:20">
      <c r="Q11882">
        <v>0.70521990740740703</v>
      </c>
      <c r="R11882">
        <v>4</v>
      </c>
      <c r="S11882" t="s">
        <v>11021</v>
      </c>
      <c r="T11882" t="s">
        <v>3090</v>
      </c>
    </row>
    <row r="11883" spans="17:20">
      <c r="Q11883">
        <v>0.70525462962963004</v>
      </c>
      <c r="R11883">
        <v>1</v>
      </c>
      <c r="S11883" t="s">
        <v>11022</v>
      </c>
      <c r="T11883" t="s">
        <v>3070</v>
      </c>
    </row>
    <row r="11884" spans="17:20">
      <c r="Q11884">
        <v>0.70526620370370396</v>
      </c>
      <c r="R11884">
        <v>1</v>
      </c>
      <c r="S11884" t="s">
        <v>11023</v>
      </c>
      <c r="T11884" t="s">
        <v>3070</v>
      </c>
    </row>
    <row r="11885" spans="17:20">
      <c r="Q11885">
        <v>0.70526620370370396</v>
      </c>
      <c r="R11885">
        <v>1</v>
      </c>
      <c r="S11885" t="s">
        <v>4566</v>
      </c>
      <c r="T11885" t="s">
        <v>3074</v>
      </c>
    </row>
    <row r="11886" spans="17:20">
      <c r="Q11886">
        <v>0.70526620370370396</v>
      </c>
      <c r="R11886">
        <v>4</v>
      </c>
      <c r="S11886" t="s">
        <v>2562</v>
      </c>
      <c r="T11886" t="s">
        <v>3075</v>
      </c>
    </row>
    <row r="11887" spans="17:20">
      <c r="Q11887">
        <v>0.70528935185185204</v>
      </c>
      <c r="R11887">
        <v>1</v>
      </c>
      <c r="S11887" t="s">
        <v>11024</v>
      </c>
      <c r="T11887" t="s">
        <v>3074</v>
      </c>
    </row>
    <row r="11888" spans="17:20">
      <c r="Q11888">
        <v>0.70530092592592597</v>
      </c>
      <c r="R11888">
        <v>1</v>
      </c>
      <c r="S11888" t="s">
        <v>11025</v>
      </c>
      <c r="T11888" t="s">
        <v>3129</v>
      </c>
    </row>
    <row r="11889" spans="17:20">
      <c r="Q11889">
        <v>0.70531250000000001</v>
      </c>
      <c r="R11889">
        <v>1</v>
      </c>
      <c r="S11889" t="s">
        <v>11026</v>
      </c>
      <c r="T11889" t="s">
        <v>3070</v>
      </c>
    </row>
    <row r="11890" spans="17:20">
      <c r="Q11890">
        <v>0.70533564814814798</v>
      </c>
      <c r="R11890">
        <v>1</v>
      </c>
      <c r="S11890" t="s">
        <v>11027</v>
      </c>
      <c r="T11890" t="s">
        <v>3070</v>
      </c>
    </row>
    <row r="11891" spans="17:20">
      <c r="Q11891">
        <v>0.70535879629629605</v>
      </c>
      <c r="R11891">
        <v>2</v>
      </c>
      <c r="S11891" t="s">
        <v>11028</v>
      </c>
      <c r="T11891" t="s">
        <v>3070</v>
      </c>
    </row>
    <row r="11892" spans="17:20">
      <c r="Q11892">
        <v>0.70537037037036998</v>
      </c>
      <c r="R11892">
        <v>1</v>
      </c>
      <c r="S11892" t="s">
        <v>11029</v>
      </c>
      <c r="T11892" t="s">
        <v>3129</v>
      </c>
    </row>
    <row r="11893" spans="17:20">
      <c r="Q11893">
        <v>0.70539351851851895</v>
      </c>
      <c r="R11893">
        <v>1</v>
      </c>
      <c r="S11893" t="s">
        <v>2562</v>
      </c>
      <c r="T11893" t="s">
        <v>3074</v>
      </c>
    </row>
    <row r="11894" spans="17:20">
      <c r="Q11894">
        <v>0.70542824074074095</v>
      </c>
      <c r="R11894">
        <v>1</v>
      </c>
      <c r="S11894" t="s">
        <v>572</v>
      </c>
      <c r="T11894" t="s">
        <v>3074</v>
      </c>
    </row>
    <row r="11895" spans="17:20">
      <c r="Q11895">
        <v>0.70543981481481499</v>
      </c>
      <c r="R11895">
        <v>1</v>
      </c>
      <c r="S11895" t="s">
        <v>2562</v>
      </c>
      <c r="T11895" t="s">
        <v>3072</v>
      </c>
    </row>
    <row r="11896" spans="17:20">
      <c r="Q11896">
        <v>0.70545138888888903</v>
      </c>
      <c r="R11896">
        <v>1</v>
      </c>
      <c r="S11896" t="s">
        <v>11030</v>
      </c>
      <c r="T11896" t="s">
        <v>3129</v>
      </c>
    </row>
    <row r="11897" spans="17:20">
      <c r="Q11897">
        <v>0.70548611111111104</v>
      </c>
      <c r="R11897">
        <v>4</v>
      </c>
      <c r="S11897" t="s">
        <v>11031</v>
      </c>
      <c r="T11897" t="s">
        <v>3070</v>
      </c>
    </row>
    <row r="11898" spans="17:20">
      <c r="Q11898">
        <v>0.705509259259259</v>
      </c>
      <c r="R11898">
        <v>1</v>
      </c>
      <c r="S11898" t="s">
        <v>2562</v>
      </c>
      <c r="T11898" t="s">
        <v>3070</v>
      </c>
    </row>
    <row r="11899" spans="17:20">
      <c r="Q11899">
        <v>0.70555555555555605</v>
      </c>
      <c r="R11899">
        <v>1</v>
      </c>
      <c r="S11899" t="s">
        <v>11032</v>
      </c>
      <c r="T11899" t="s">
        <v>3070</v>
      </c>
    </row>
    <row r="11900" spans="17:20">
      <c r="Q11900">
        <v>0.70555555555555605</v>
      </c>
      <c r="R11900">
        <v>1</v>
      </c>
      <c r="S11900" t="s">
        <v>11033</v>
      </c>
      <c r="T11900" t="s">
        <v>3074</v>
      </c>
    </row>
    <row r="11901" spans="17:20">
      <c r="Q11901">
        <v>0.70556712962962997</v>
      </c>
      <c r="R11901">
        <v>1</v>
      </c>
      <c r="S11901" t="s">
        <v>11034</v>
      </c>
      <c r="T11901" t="s">
        <v>3070</v>
      </c>
    </row>
    <row r="11902" spans="17:20">
      <c r="Q11902">
        <v>0.70559027777777805</v>
      </c>
      <c r="R11902">
        <v>1</v>
      </c>
      <c r="S11902" t="s">
        <v>11035</v>
      </c>
      <c r="T11902" t="s">
        <v>3070</v>
      </c>
    </row>
    <row r="11903" spans="17:20">
      <c r="Q11903">
        <v>0.70560185185185198</v>
      </c>
      <c r="R11903">
        <v>1</v>
      </c>
      <c r="S11903" t="s">
        <v>2562</v>
      </c>
      <c r="T11903" t="s">
        <v>3086</v>
      </c>
    </row>
    <row r="11904" spans="17:20">
      <c r="Q11904">
        <v>0.70561342592592602</v>
      </c>
      <c r="R11904">
        <v>1</v>
      </c>
      <c r="S11904" t="s">
        <v>1154</v>
      </c>
      <c r="T11904" t="s">
        <v>3070</v>
      </c>
    </row>
    <row r="11905" spans="17:20">
      <c r="Q11905">
        <v>0.70563657407407399</v>
      </c>
      <c r="R11905">
        <v>1</v>
      </c>
      <c r="S11905" t="s">
        <v>11036</v>
      </c>
      <c r="T11905" t="s">
        <v>3129</v>
      </c>
    </row>
    <row r="11906" spans="17:20">
      <c r="Q11906">
        <v>0.70563657407407399</v>
      </c>
      <c r="R11906">
        <v>1</v>
      </c>
      <c r="S11906" t="s">
        <v>3317</v>
      </c>
      <c r="T11906" t="s">
        <v>3127</v>
      </c>
    </row>
    <row r="11907" spans="17:20">
      <c r="Q11907">
        <v>0.70564814814814802</v>
      </c>
      <c r="R11907">
        <v>1</v>
      </c>
      <c r="S11907" t="s">
        <v>11037</v>
      </c>
      <c r="T11907" t="s">
        <v>3129</v>
      </c>
    </row>
    <row r="11908" spans="17:20">
      <c r="Q11908">
        <v>0.70569444444444396</v>
      </c>
      <c r="R11908">
        <v>1</v>
      </c>
      <c r="S11908" t="s">
        <v>2562</v>
      </c>
      <c r="T11908" t="s">
        <v>3074</v>
      </c>
    </row>
    <row r="11909" spans="17:20">
      <c r="Q11909">
        <v>0.70579861111111097</v>
      </c>
      <c r="R11909">
        <v>1</v>
      </c>
      <c r="S11909" t="s">
        <v>11038</v>
      </c>
      <c r="T11909" t="s">
        <v>3129</v>
      </c>
    </row>
    <row r="11910" spans="17:20">
      <c r="Q11910">
        <v>0.70579861111111097</v>
      </c>
      <c r="R11910">
        <v>4</v>
      </c>
      <c r="S11910" t="s">
        <v>2562</v>
      </c>
      <c r="T11910" t="s">
        <v>3075</v>
      </c>
    </row>
    <row r="11911" spans="17:20">
      <c r="Q11911">
        <v>0.70581018518518501</v>
      </c>
      <c r="R11911">
        <v>1</v>
      </c>
      <c r="S11911" t="s">
        <v>2562</v>
      </c>
      <c r="T11911" t="s">
        <v>3075</v>
      </c>
    </row>
    <row r="11912" spans="17:20">
      <c r="Q11912">
        <v>0.70582175925925905</v>
      </c>
      <c r="R11912">
        <v>1</v>
      </c>
      <c r="S11912" t="s">
        <v>3453</v>
      </c>
      <c r="T11912" t="s">
        <v>3129</v>
      </c>
    </row>
    <row r="11913" spans="17:20">
      <c r="Q11913">
        <v>0.70583333333333298</v>
      </c>
      <c r="R11913">
        <v>1</v>
      </c>
      <c r="S11913" t="s">
        <v>2562</v>
      </c>
      <c r="T11913" t="s">
        <v>3075</v>
      </c>
    </row>
    <row r="11914" spans="17:20">
      <c r="Q11914">
        <v>0.70587962962963002</v>
      </c>
      <c r="R11914">
        <v>2</v>
      </c>
      <c r="S11914" t="s">
        <v>2562</v>
      </c>
      <c r="T11914" t="s">
        <v>3075</v>
      </c>
    </row>
    <row r="11915" spans="17:20">
      <c r="Q11915">
        <v>0.70590277777777799</v>
      </c>
      <c r="R11915">
        <v>2</v>
      </c>
      <c r="S11915" t="s">
        <v>2562</v>
      </c>
      <c r="T11915" t="s">
        <v>3075</v>
      </c>
    </row>
    <row r="11916" spans="17:20">
      <c r="Q11916">
        <v>0.7059375</v>
      </c>
      <c r="R11916">
        <v>2</v>
      </c>
      <c r="S11916" t="s">
        <v>2562</v>
      </c>
      <c r="T11916" t="s">
        <v>3075</v>
      </c>
    </row>
    <row r="11917" spans="17:20">
      <c r="Q11917">
        <v>0.70596064814814796</v>
      </c>
      <c r="R11917">
        <v>6</v>
      </c>
      <c r="S11917" t="s">
        <v>11039</v>
      </c>
      <c r="T11917" t="s">
        <v>3070</v>
      </c>
    </row>
    <row r="11918" spans="17:20">
      <c r="Q11918">
        <v>0.70600694444444401</v>
      </c>
      <c r="R11918">
        <v>1</v>
      </c>
      <c r="S11918" t="s">
        <v>2562</v>
      </c>
      <c r="T11918" t="s">
        <v>3129</v>
      </c>
    </row>
    <row r="11919" spans="17:20">
      <c r="Q11919">
        <v>0.70603009259259297</v>
      </c>
      <c r="R11919">
        <v>1</v>
      </c>
      <c r="S11919" t="s">
        <v>11040</v>
      </c>
      <c r="T11919" t="s">
        <v>3070</v>
      </c>
    </row>
    <row r="11920" spans="17:20">
      <c r="Q11920">
        <v>0.70605324074074105</v>
      </c>
      <c r="R11920">
        <v>2</v>
      </c>
      <c r="S11920" t="s">
        <v>2562</v>
      </c>
      <c r="T11920" t="s">
        <v>3075</v>
      </c>
    </row>
    <row r="11921" spans="17:20">
      <c r="Q11921">
        <v>0.70606481481481498</v>
      </c>
      <c r="R11921">
        <v>1</v>
      </c>
      <c r="S11921" t="s">
        <v>11041</v>
      </c>
      <c r="T11921" t="s">
        <v>3070</v>
      </c>
    </row>
    <row r="11922" spans="17:20">
      <c r="Q11922">
        <v>0.70606481481481498</v>
      </c>
      <c r="R11922">
        <v>1</v>
      </c>
      <c r="S11922" t="s">
        <v>11042</v>
      </c>
      <c r="T11922" t="s">
        <v>3129</v>
      </c>
    </row>
    <row r="11923" spans="17:20">
      <c r="Q11923">
        <v>0.70608796296296295</v>
      </c>
      <c r="R11923">
        <v>6</v>
      </c>
      <c r="S11923" t="s">
        <v>2562</v>
      </c>
      <c r="T11923" t="s">
        <v>3071</v>
      </c>
    </row>
    <row r="11924" spans="17:20">
      <c r="Q11924">
        <v>0.70608796296296295</v>
      </c>
      <c r="R11924">
        <v>1</v>
      </c>
      <c r="S11924" t="s">
        <v>11043</v>
      </c>
      <c r="T11924" t="s">
        <v>3129</v>
      </c>
    </row>
    <row r="11925" spans="17:20">
      <c r="Q11925">
        <v>0.70611111111111102</v>
      </c>
      <c r="R11925">
        <v>1</v>
      </c>
      <c r="S11925" t="s">
        <v>11044</v>
      </c>
      <c r="T11925" t="s">
        <v>3070</v>
      </c>
    </row>
    <row r="11926" spans="17:20">
      <c r="Q11926">
        <v>0.70612268518518495</v>
      </c>
      <c r="R11926">
        <v>1</v>
      </c>
      <c r="S11926" t="s">
        <v>11045</v>
      </c>
      <c r="T11926" t="s">
        <v>3070</v>
      </c>
    </row>
    <row r="11927" spans="17:20">
      <c r="Q11927">
        <v>0.70612268518518495</v>
      </c>
      <c r="R11927">
        <v>1</v>
      </c>
      <c r="S11927" t="s">
        <v>11046</v>
      </c>
      <c r="T11927" t="s">
        <v>3129</v>
      </c>
    </row>
    <row r="11928" spans="17:20">
      <c r="Q11928">
        <v>0.70612268518518495</v>
      </c>
      <c r="R11928">
        <v>1</v>
      </c>
      <c r="S11928" t="s">
        <v>2562</v>
      </c>
      <c r="T11928" t="s">
        <v>3075</v>
      </c>
    </row>
    <row r="11929" spans="17:20">
      <c r="Q11929">
        <v>0.70615740740740696</v>
      </c>
      <c r="R11929">
        <v>1</v>
      </c>
      <c r="S11929" t="s">
        <v>11047</v>
      </c>
      <c r="T11929" t="s">
        <v>3129</v>
      </c>
    </row>
    <row r="11930" spans="17:20">
      <c r="Q11930">
        <v>0.706168981481481</v>
      </c>
      <c r="R11930">
        <v>1</v>
      </c>
      <c r="S11930" t="s">
        <v>2562</v>
      </c>
      <c r="T11930" t="s">
        <v>3070</v>
      </c>
    </row>
    <row r="11931" spans="17:20">
      <c r="Q11931">
        <v>0.706203703703704</v>
      </c>
      <c r="R11931">
        <v>4</v>
      </c>
      <c r="S11931" t="s">
        <v>11048</v>
      </c>
      <c r="T11931" t="s">
        <v>3070</v>
      </c>
    </row>
    <row r="11932" spans="17:20">
      <c r="Q11932">
        <v>0.706203703703704</v>
      </c>
      <c r="R11932">
        <v>1</v>
      </c>
      <c r="S11932" t="s">
        <v>7981</v>
      </c>
      <c r="T11932" t="s">
        <v>3071</v>
      </c>
    </row>
    <row r="11933" spans="17:20">
      <c r="Q11933">
        <v>0.70623842592592601</v>
      </c>
      <c r="R11933">
        <v>1</v>
      </c>
      <c r="S11933" t="s">
        <v>11049</v>
      </c>
      <c r="T11933" t="s">
        <v>3070</v>
      </c>
    </row>
    <row r="11934" spans="17:20">
      <c r="Q11934">
        <v>0.70627314814814801</v>
      </c>
      <c r="R11934">
        <v>2</v>
      </c>
      <c r="S11934" t="s">
        <v>11050</v>
      </c>
      <c r="T11934" t="s">
        <v>3129</v>
      </c>
    </row>
    <row r="11935" spans="17:20">
      <c r="Q11935">
        <v>0.70627314814814801</v>
      </c>
      <c r="R11935">
        <v>1</v>
      </c>
      <c r="S11935" t="s">
        <v>2562</v>
      </c>
      <c r="T11935" t="s">
        <v>3075</v>
      </c>
    </row>
    <row r="11936" spans="17:20">
      <c r="Q11936">
        <v>0.70630787037037002</v>
      </c>
      <c r="R11936">
        <v>1</v>
      </c>
      <c r="S11936" t="s">
        <v>11051</v>
      </c>
      <c r="T11936" t="s">
        <v>3071</v>
      </c>
    </row>
    <row r="11937" spans="17:20">
      <c r="Q11937">
        <v>0.70631944444444394</v>
      </c>
      <c r="R11937">
        <v>1</v>
      </c>
      <c r="S11937" t="s">
        <v>11052</v>
      </c>
      <c r="T11937" t="s">
        <v>3070</v>
      </c>
    </row>
    <row r="11938" spans="17:20">
      <c r="Q11938">
        <v>0.70633101851851898</v>
      </c>
      <c r="R11938">
        <v>1</v>
      </c>
      <c r="S11938" t="s">
        <v>2562</v>
      </c>
      <c r="T11938" t="s">
        <v>3075</v>
      </c>
    </row>
    <row r="11939" spans="17:20">
      <c r="Q11939">
        <v>0.70634259259259302</v>
      </c>
      <c r="R11939">
        <v>1</v>
      </c>
      <c r="S11939" t="s">
        <v>11053</v>
      </c>
      <c r="T11939" t="s">
        <v>3070</v>
      </c>
    </row>
    <row r="11940" spans="17:20">
      <c r="Q11940">
        <v>0.70635416666666695</v>
      </c>
      <c r="R11940">
        <v>1</v>
      </c>
      <c r="S11940" t="s">
        <v>11054</v>
      </c>
      <c r="T11940" t="s">
        <v>3070</v>
      </c>
    </row>
    <row r="11941" spans="17:20">
      <c r="Q11941">
        <v>0.70635416666666695</v>
      </c>
      <c r="R11941">
        <v>1</v>
      </c>
      <c r="S11941" t="s">
        <v>11055</v>
      </c>
      <c r="T11941" t="s">
        <v>3074</v>
      </c>
    </row>
    <row r="11942" spans="17:20">
      <c r="Q11942">
        <v>0.70636574074074099</v>
      </c>
      <c r="R11942">
        <v>1</v>
      </c>
      <c r="S11942" t="s">
        <v>2562</v>
      </c>
      <c r="T11942" t="s">
        <v>3075</v>
      </c>
    </row>
    <row r="11943" spans="17:20">
      <c r="Q11943">
        <v>0.70640046296296299</v>
      </c>
      <c r="R11943">
        <v>1</v>
      </c>
      <c r="S11943" t="s">
        <v>8958</v>
      </c>
      <c r="T11943" t="s">
        <v>3070</v>
      </c>
    </row>
    <row r="11944" spans="17:20">
      <c r="Q11944">
        <v>0.70640046296296299</v>
      </c>
      <c r="R11944">
        <v>1</v>
      </c>
      <c r="S11944" t="s">
        <v>11056</v>
      </c>
      <c r="T11944" t="s">
        <v>3071</v>
      </c>
    </row>
    <row r="11945" spans="17:20">
      <c r="Q11945">
        <v>0.70642361111111096</v>
      </c>
      <c r="R11945">
        <v>1</v>
      </c>
      <c r="S11945" t="s">
        <v>11057</v>
      </c>
      <c r="T11945" t="s">
        <v>3070</v>
      </c>
    </row>
    <row r="11946" spans="17:20">
      <c r="Q11946">
        <v>0.70644675925925904</v>
      </c>
      <c r="R11946">
        <v>1</v>
      </c>
      <c r="S11946" t="s">
        <v>11058</v>
      </c>
      <c r="T11946" t="s">
        <v>3070</v>
      </c>
    </row>
    <row r="11947" spans="17:20">
      <c r="Q11947">
        <v>0.70644675925925904</v>
      </c>
      <c r="R11947">
        <v>1</v>
      </c>
      <c r="S11947" t="s">
        <v>2562</v>
      </c>
      <c r="T11947" t="s">
        <v>3075</v>
      </c>
    </row>
    <row r="11948" spans="17:20">
      <c r="Q11948">
        <v>0.70648148148148104</v>
      </c>
      <c r="R11948">
        <v>1</v>
      </c>
      <c r="S11948" t="s">
        <v>3691</v>
      </c>
      <c r="T11948" t="s">
        <v>3071</v>
      </c>
    </row>
    <row r="11949" spans="17:20">
      <c r="Q11949">
        <v>0.70653935185185202</v>
      </c>
      <c r="R11949">
        <v>4</v>
      </c>
      <c r="S11949" t="s">
        <v>2562</v>
      </c>
      <c r="T11949" t="s">
        <v>3075</v>
      </c>
    </row>
    <row r="11950" spans="17:20">
      <c r="Q11950">
        <v>0.70657407407407402</v>
      </c>
      <c r="R11950">
        <v>1</v>
      </c>
      <c r="S11950" t="s">
        <v>2562</v>
      </c>
      <c r="T11950" t="s">
        <v>3075</v>
      </c>
    </row>
    <row r="11951" spans="17:20">
      <c r="Q11951">
        <v>0.70660879629629603</v>
      </c>
      <c r="R11951">
        <v>1</v>
      </c>
      <c r="S11951" t="s">
        <v>4540</v>
      </c>
      <c r="T11951" t="s">
        <v>3070</v>
      </c>
    </row>
    <row r="11952" spans="17:20">
      <c r="Q11952">
        <v>0.70665509259259296</v>
      </c>
      <c r="R11952">
        <v>1</v>
      </c>
      <c r="S11952" t="s">
        <v>11059</v>
      </c>
      <c r="T11952" t="s">
        <v>3074</v>
      </c>
    </row>
    <row r="11953" spans="17:20">
      <c r="Q11953">
        <v>0.70665509259259296</v>
      </c>
      <c r="R11953">
        <v>1</v>
      </c>
      <c r="S11953" t="s">
        <v>2562</v>
      </c>
      <c r="T11953" t="s">
        <v>3075</v>
      </c>
    </row>
    <row r="11954" spans="17:20">
      <c r="Q11954">
        <v>0.70667824074074104</v>
      </c>
      <c r="R11954">
        <v>1</v>
      </c>
      <c r="S11954" t="s">
        <v>11060</v>
      </c>
      <c r="T11954" t="s">
        <v>3070</v>
      </c>
    </row>
    <row r="11955" spans="17:20">
      <c r="Q11955">
        <v>0.70668981481481496</v>
      </c>
      <c r="R11955">
        <v>1</v>
      </c>
      <c r="S11955" t="s">
        <v>11061</v>
      </c>
      <c r="T11955" t="s">
        <v>3070</v>
      </c>
    </row>
    <row r="11956" spans="17:20">
      <c r="Q11956">
        <v>0.70668981481481496</v>
      </c>
      <c r="R11956">
        <v>1</v>
      </c>
      <c r="S11956" t="s">
        <v>2562</v>
      </c>
      <c r="T11956" t="s">
        <v>3075</v>
      </c>
    </row>
    <row r="11957" spans="17:20">
      <c r="Q11957">
        <v>0.70672453703703697</v>
      </c>
      <c r="R11957">
        <v>1</v>
      </c>
      <c r="S11957" t="s">
        <v>11062</v>
      </c>
      <c r="T11957" t="s">
        <v>6317</v>
      </c>
    </row>
    <row r="11958" spans="17:20">
      <c r="Q11958">
        <v>0.70673611111111101</v>
      </c>
      <c r="R11958">
        <v>1</v>
      </c>
      <c r="S11958" t="s">
        <v>2562</v>
      </c>
      <c r="T11958" t="s">
        <v>3070</v>
      </c>
    </row>
    <row r="11959" spans="17:20">
      <c r="Q11959">
        <v>0.70674768518518505</v>
      </c>
      <c r="R11959">
        <v>1</v>
      </c>
      <c r="S11959" t="s">
        <v>722</v>
      </c>
      <c r="T11959" t="s">
        <v>3129</v>
      </c>
    </row>
    <row r="11960" spans="17:20">
      <c r="Q11960">
        <v>0.70675925925925898</v>
      </c>
      <c r="R11960">
        <v>2</v>
      </c>
      <c r="S11960" t="s">
        <v>11063</v>
      </c>
      <c r="T11960" t="s">
        <v>3070</v>
      </c>
    </row>
    <row r="11961" spans="17:20">
      <c r="Q11961">
        <v>0.70678240740740705</v>
      </c>
      <c r="R11961">
        <v>1</v>
      </c>
      <c r="S11961" t="s">
        <v>501</v>
      </c>
      <c r="T11961" t="s">
        <v>3071</v>
      </c>
    </row>
    <row r="11962" spans="17:20">
      <c r="Q11962">
        <v>0.70679398148148198</v>
      </c>
      <c r="R11962">
        <v>1</v>
      </c>
      <c r="S11962" t="s">
        <v>2562</v>
      </c>
      <c r="T11962" t="s">
        <v>3075</v>
      </c>
    </row>
    <row r="11963" spans="17:20">
      <c r="Q11963">
        <v>0.70682870370370399</v>
      </c>
      <c r="R11963">
        <v>1</v>
      </c>
      <c r="S11963" t="s">
        <v>10962</v>
      </c>
      <c r="T11963" t="s">
        <v>3071</v>
      </c>
    </row>
    <row r="11964" spans="17:20">
      <c r="Q11964">
        <v>0.70682870370370399</v>
      </c>
      <c r="R11964">
        <v>1</v>
      </c>
      <c r="S11964" t="s">
        <v>2562</v>
      </c>
      <c r="T11964" t="s">
        <v>3075</v>
      </c>
    </row>
    <row r="11965" spans="17:20">
      <c r="Q11965">
        <v>0.70685185185185195</v>
      </c>
      <c r="R11965">
        <v>1</v>
      </c>
      <c r="S11965" t="s">
        <v>2562</v>
      </c>
      <c r="T11965" t="s">
        <v>3075</v>
      </c>
    </row>
    <row r="11966" spans="17:20">
      <c r="Q11966">
        <v>0.70687500000000003</v>
      </c>
      <c r="R11966">
        <v>1</v>
      </c>
      <c r="S11966" t="s">
        <v>2562</v>
      </c>
      <c r="T11966" t="s">
        <v>3075</v>
      </c>
    </row>
    <row r="11967" spans="17:20">
      <c r="Q11967">
        <v>0.70687500000000003</v>
      </c>
      <c r="R11967">
        <v>1</v>
      </c>
      <c r="S11967" t="s">
        <v>3963</v>
      </c>
      <c r="T11967" t="s">
        <v>3127</v>
      </c>
    </row>
    <row r="11968" spans="17:20">
      <c r="Q11968">
        <v>0.70688657407407396</v>
      </c>
      <c r="R11968">
        <v>1</v>
      </c>
      <c r="S11968" t="s">
        <v>2562</v>
      </c>
      <c r="T11968" t="s">
        <v>3075</v>
      </c>
    </row>
    <row r="11969" spans="17:20">
      <c r="Q11969">
        <v>0.70695601851851897</v>
      </c>
      <c r="R11969">
        <v>1</v>
      </c>
      <c r="S11969" t="s">
        <v>2562</v>
      </c>
      <c r="T11969" t="s">
        <v>3075</v>
      </c>
    </row>
    <row r="11970" spans="17:20">
      <c r="Q11970">
        <v>0.70696759259259301</v>
      </c>
      <c r="R11970">
        <v>1</v>
      </c>
      <c r="S11970" t="s">
        <v>2562</v>
      </c>
      <c r="T11970" t="s">
        <v>3074</v>
      </c>
    </row>
    <row r="11971" spans="17:20">
      <c r="Q11971">
        <v>0.70708333333333295</v>
      </c>
      <c r="R11971">
        <v>1</v>
      </c>
      <c r="S11971" t="s">
        <v>11064</v>
      </c>
      <c r="T11971" t="s">
        <v>3129</v>
      </c>
    </row>
    <row r="11972" spans="17:20">
      <c r="Q11972">
        <v>0.70714120370370404</v>
      </c>
      <c r="R11972">
        <v>1</v>
      </c>
      <c r="S11972" t="s">
        <v>11065</v>
      </c>
      <c r="T11972" t="s">
        <v>3070</v>
      </c>
    </row>
    <row r="11973" spans="17:20">
      <c r="Q11973">
        <v>0.70714120370370404</v>
      </c>
      <c r="R11973">
        <v>1</v>
      </c>
      <c r="S11973" t="s">
        <v>4632</v>
      </c>
      <c r="T11973" t="s">
        <v>3071</v>
      </c>
    </row>
    <row r="11974" spans="17:20">
      <c r="Q11974">
        <v>0.707164351851852</v>
      </c>
      <c r="R11974">
        <v>1</v>
      </c>
      <c r="S11974" t="s">
        <v>6573</v>
      </c>
      <c r="T11974" t="s">
        <v>3070</v>
      </c>
    </row>
    <row r="11975" spans="17:20">
      <c r="Q11975">
        <v>0.70718749999999997</v>
      </c>
      <c r="R11975">
        <v>1</v>
      </c>
      <c r="S11975" t="s">
        <v>11066</v>
      </c>
      <c r="T11975" t="s">
        <v>3070</v>
      </c>
    </row>
    <row r="11976" spans="17:20">
      <c r="Q11976">
        <v>0.70718749999999997</v>
      </c>
      <c r="R11976">
        <v>3</v>
      </c>
      <c r="S11976" t="s">
        <v>11067</v>
      </c>
      <c r="T11976" t="s">
        <v>3075</v>
      </c>
    </row>
    <row r="11977" spans="17:20">
      <c r="Q11977">
        <v>0.70723379629629601</v>
      </c>
      <c r="R11977">
        <v>1</v>
      </c>
      <c r="S11977" t="s">
        <v>11068</v>
      </c>
      <c r="T11977" t="s">
        <v>3082</v>
      </c>
    </row>
    <row r="11978" spans="17:20">
      <c r="Q11978">
        <v>0.70724537037037005</v>
      </c>
      <c r="R11978">
        <v>2</v>
      </c>
      <c r="S11978" t="s">
        <v>11069</v>
      </c>
      <c r="T11978" t="s">
        <v>3070</v>
      </c>
    </row>
    <row r="11979" spans="17:20">
      <c r="Q11979">
        <v>0.70724537037037005</v>
      </c>
      <c r="R11979">
        <v>1</v>
      </c>
      <c r="S11979" t="s">
        <v>2562</v>
      </c>
      <c r="T11979" t="s">
        <v>3074</v>
      </c>
    </row>
    <row r="11980" spans="17:20">
      <c r="Q11980">
        <v>0.70728009259259295</v>
      </c>
      <c r="R11980">
        <v>2</v>
      </c>
      <c r="S11980" t="s">
        <v>2562</v>
      </c>
      <c r="T11980" t="s">
        <v>3070</v>
      </c>
    </row>
    <row r="11981" spans="17:20">
      <c r="Q11981">
        <v>0.70730324074074102</v>
      </c>
      <c r="R11981">
        <v>2</v>
      </c>
      <c r="S11981" t="s">
        <v>11070</v>
      </c>
      <c r="T11981" t="s">
        <v>3070</v>
      </c>
    </row>
    <row r="11982" spans="17:20">
      <c r="Q11982">
        <v>0.70737268518518504</v>
      </c>
      <c r="R11982">
        <v>1</v>
      </c>
      <c r="S11982" t="s">
        <v>4191</v>
      </c>
      <c r="T11982" t="s">
        <v>3071</v>
      </c>
    </row>
    <row r="11983" spans="17:20">
      <c r="Q11983">
        <v>0.70744212962963005</v>
      </c>
      <c r="R11983">
        <v>1</v>
      </c>
      <c r="S11983" t="s">
        <v>2562</v>
      </c>
      <c r="T11983" t="s">
        <v>3070</v>
      </c>
    </row>
    <row r="11984" spans="17:20">
      <c r="Q11984">
        <v>0.70744212962963005</v>
      </c>
      <c r="R11984">
        <v>1</v>
      </c>
      <c r="S11984" t="s">
        <v>11071</v>
      </c>
      <c r="T11984" t="s">
        <v>3129</v>
      </c>
    </row>
    <row r="11985" spans="17:20">
      <c r="Q11985">
        <v>0.70745370370370397</v>
      </c>
      <c r="R11985">
        <v>1</v>
      </c>
      <c r="S11985" t="s">
        <v>2562</v>
      </c>
      <c r="T11985" t="s">
        <v>3070</v>
      </c>
    </row>
    <row r="11986" spans="17:20">
      <c r="Q11986">
        <v>0.70745370370370397</v>
      </c>
      <c r="R11986">
        <v>1</v>
      </c>
      <c r="S11986" t="s">
        <v>2562</v>
      </c>
      <c r="T11986" t="s">
        <v>3075</v>
      </c>
    </row>
    <row r="11987" spans="17:20">
      <c r="Q11987">
        <v>0.70746527777777801</v>
      </c>
      <c r="R11987">
        <v>1</v>
      </c>
      <c r="S11987" t="s">
        <v>2562</v>
      </c>
      <c r="T11987" t="s">
        <v>3075</v>
      </c>
    </row>
    <row r="11988" spans="17:20">
      <c r="Q11988">
        <v>0.70748842592592598</v>
      </c>
      <c r="R11988">
        <v>1</v>
      </c>
      <c r="S11988" t="s">
        <v>11072</v>
      </c>
      <c r="T11988" t="s">
        <v>3071</v>
      </c>
    </row>
    <row r="11989" spans="17:20">
      <c r="Q11989">
        <v>0.70750000000000002</v>
      </c>
      <c r="R11989">
        <v>1</v>
      </c>
      <c r="S11989" t="s">
        <v>4180</v>
      </c>
      <c r="T11989" t="s">
        <v>3127</v>
      </c>
    </row>
    <row r="11990" spans="17:20">
      <c r="Q11990">
        <v>0.70754629629629595</v>
      </c>
      <c r="R11990">
        <v>1</v>
      </c>
      <c r="S11990" t="s">
        <v>2562</v>
      </c>
      <c r="T11990" t="s">
        <v>3074</v>
      </c>
    </row>
    <row r="11991" spans="17:20">
      <c r="Q11991">
        <v>0.70760416666666703</v>
      </c>
      <c r="R11991">
        <v>2</v>
      </c>
      <c r="S11991" t="s">
        <v>11073</v>
      </c>
      <c r="T11991" t="s">
        <v>3071</v>
      </c>
    </row>
    <row r="11992" spans="17:20">
      <c r="Q11992">
        <v>0.70760416666666703</v>
      </c>
      <c r="R11992">
        <v>2</v>
      </c>
      <c r="S11992" t="s">
        <v>11074</v>
      </c>
      <c r="T11992" t="s">
        <v>3129</v>
      </c>
    </row>
    <row r="11993" spans="17:20">
      <c r="Q11993">
        <v>0.70770833333333305</v>
      </c>
      <c r="R11993">
        <v>1</v>
      </c>
      <c r="S11993" t="s">
        <v>11075</v>
      </c>
      <c r="T11993" t="s">
        <v>3074</v>
      </c>
    </row>
    <row r="11994" spans="17:20">
      <c r="Q11994">
        <v>0.70775462962962998</v>
      </c>
      <c r="R11994">
        <v>3</v>
      </c>
      <c r="S11994" t="s">
        <v>2562</v>
      </c>
      <c r="T11994" t="s">
        <v>3075</v>
      </c>
    </row>
    <row r="11995" spans="17:20">
      <c r="Q11995">
        <v>0.70781249999999996</v>
      </c>
      <c r="R11995">
        <v>2</v>
      </c>
      <c r="S11995" t="s">
        <v>11076</v>
      </c>
      <c r="T11995" t="s">
        <v>3084</v>
      </c>
    </row>
    <row r="11996" spans="17:20">
      <c r="Q11996">
        <v>0.70781249999999996</v>
      </c>
      <c r="R11996">
        <v>1</v>
      </c>
      <c r="S11996" t="s">
        <v>11077</v>
      </c>
      <c r="T11996" t="s">
        <v>3075</v>
      </c>
    </row>
    <row r="11997" spans="17:20">
      <c r="Q11997">
        <v>0.70793981481481505</v>
      </c>
      <c r="R11997">
        <v>4</v>
      </c>
      <c r="S11997" t="s">
        <v>2562</v>
      </c>
      <c r="T11997" t="s">
        <v>3075</v>
      </c>
    </row>
    <row r="11998" spans="17:20">
      <c r="Q11998">
        <v>0.70797453703703705</v>
      </c>
      <c r="R11998">
        <v>1</v>
      </c>
      <c r="S11998" t="s">
        <v>2562</v>
      </c>
      <c r="T11998" t="s">
        <v>3075</v>
      </c>
    </row>
    <row r="11999" spans="17:20">
      <c r="Q11999">
        <v>0.70798611111111098</v>
      </c>
      <c r="R11999">
        <v>1</v>
      </c>
      <c r="S11999" t="s">
        <v>2562</v>
      </c>
      <c r="T11999" t="s">
        <v>3075</v>
      </c>
    </row>
    <row r="12000" spans="17:20">
      <c r="Q12000">
        <v>0.70802083333333299</v>
      </c>
      <c r="R12000">
        <v>1</v>
      </c>
      <c r="S12000" t="s">
        <v>2562</v>
      </c>
      <c r="T12000" t="s">
        <v>3075</v>
      </c>
    </row>
    <row r="12001" spans="17:20">
      <c r="Q12001">
        <v>0.70803240740740703</v>
      </c>
      <c r="R12001">
        <v>2</v>
      </c>
      <c r="S12001" t="s">
        <v>11078</v>
      </c>
      <c r="T12001" t="s">
        <v>3071</v>
      </c>
    </row>
    <row r="12002" spans="17:20">
      <c r="Q12002">
        <v>0.70804398148148195</v>
      </c>
      <c r="R12002">
        <v>1</v>
      </c>
      <c r="S12002" t="s">
        <v>11079</v>
      </c>
      <c r="T12002" t="s">
        <v>3074</v>
      </c>
    </row>
    <row r="12003" spans="17:20">
      <c r="Q12003">
        <v>0.70805555555555599</v>
      </c>
      <c r="R12003">
        <v>1</v>
      </c>
      <c r="S12003" t="s">
        <v>11080</v>
      </c>
      <c r="T12003" t="s">
        <v>3129</v>
      </c>
    </row>
    <row r="12004" spans="17:20">
      <c r="Q12004">
        <v>0.70807870370370396</v>
      </c>
      <c r="R12004">
        <v>1</v>
      </c>
      <c r="S12004" t="s">
        <v>1590</v>
      </c>
      <c r="T12004" t="s">
        <v>3071</v>
      </c>
    </row>
    <row r="12005" spans="17:20">
      <c r="Q12005">
        <v>0.70807870370370396</v>
      </c>
      <c r="R12005">
        <v>1</v>
      </c>
      <c r="S12005" t="s">
        <v>11081</v>
      </c>
      <c r="T12005" t="s">
        <v>3129</v>
      </c>
    </row>
    <row r="12006" spans="17:20">
      <c r="Q12006">
        <v>0.708090277777778</v>
      </c>
      <c r="R12006">
        <v>1</v>
      </c>
      <c r="S12006" t="s">
        <v>1423</v>
      </c>
      <c r="T12006" t="s">
        <v>3129</v>
      </c>
    </row>
    <row r="12007" spans="17:20">
      <c r="Q12007">
        <v>0.70810185185185204</v>
      </c>
      <c r="R12007">
        <v>1</v>
      </c>
      <c r="S12007" t="s">
        <v>2562</v>
      </c>
      <c r="T12007" t="s">
        <v>3075</v>
      </c>
    </row>
    <row r="12008" spans="17:20">
      <c r="Q12008">
        <v>0.70811342592592597</v>
      </c>
      <c r="R12008">
        <v>1</v>
      </c>
      <c r="S12008" t="s">
        <v>2562</v>
      </c>
      <c r="T12008" t="s">
        <v>3075</v>
      </c>
    </row>
    <row r="12009" spans="17:20">
      <c r="Q12009">
        <v>0.708125</v>
      </c>
      <c r="R12009">
        <v>1</v>
      </c>
      <c r="S12009" t="s">
        <v>4156</v>
      </c>
      <c r="T12009" t="s">
        <v>3071</v>
      </c>
    </row>
    <row r="12010" spans="17:20">
      <c r="Q12010">
        <v>0.70817129629629605</v>
      </c>
      <c r="R12010">
        <v>1</v>
      </c>
      <c r="S12010" t="s">
        <v>11082</v>
      </c>
      <c r="T12010" t="s">
        <v>3129</v>
      </c>
    </row>
    <row r="12011" spans="17:20">
      <c r="Q12011">
        <v>0.70818287037036998</v>
      </c>
      <c r="R12011">
        <v>1</v>
      </c>
      <c r="S12011" t="s">
        <v>3805</v>
      </c>
      <c r="T12011" t="s">
        <v>3129</v>
      </c>
    </row>
    <row r="12012" spans="17:20">
      <c r="Q12012">
        <v>0.70819444444444402</v>
      </c>
      <c r="R12012">
        <v>1</v>
      </c>
      <c r="S12012" t="s">
        <v>2562</v>
      </c>
      <c r="T12012" t="s">
        <v>3075</v>
      </c>
    </row>
    <row r="12013" spans="17:20">
      <c r="Q12013">
        <v>0.70820601851851805</v>
      </c>
      <c r="R12013">
        <v>1</v>
      </c>
      <c r="S12013" t="s">
        <v>11083</v>
      </c>
      <c r="T12013" t="s">
        <v>3082</v>
      </c>
    </row>
    <row r="12014" spans="17:20">
      <c r="Q12014">
        <v>0.70820601851851805</v>
      </c>
      <c r="R12014">
        <v>1</v>
      </c>
      <c r="S12014" t="s">
        <v>11084</v>
      </c>
      <c r="T12014" t="s">
        <v>3075</v>
      </c>
    </row>
    <row r="12015" spans="17:20">
      <c r="Q12015">
        <v>0.70821759259259298</v>
      </c>
      <c r="R12015">
        <v>2</v>
      </c>
      <c r="S12015" t="s">
        <v>2562</v>
      </c>
      <c r="T12015" t="s">
        <v>3074</v>
      </c>
    </row>
    <row r="12016" spans="17:20">
      <c r="Q12016">
        <v>0.70821759259259298</v>
      </c>
      <c r="R12016">
        <v>1</v>
      </c>
      <c r="S12016" t="s">
        <v>2562</v>
      </c>
      <c r="T12016" t="s">
        <v>3075</v>
      </c>
    </row>
    <row r="12017" spans="17:20">
      <c r="Q12017">
        <v>0.70824074074074095</v>
      </c>
      <c r="R12017">
        <v>1</v>
      </c>
      <c r="S12017" t="s">
        <v>2562</v>
      </c>
      <c r="T12017" t="s">
        <v>3075</v>
      </c>
    </row>
    <row r="12018" spans="17:20">
      <c r="Q12018">
        <v>0.70833333333333304</v>
      </c>
      <c r="R12018">
        <v>1</v>
      </c>
      <c r="S12018" t="s">
        <v>11085</v>
      </c>
      <c r="T12018" t="s">
        <v>3075</v>
      </c>
    </row>
    <row r="12019" spans="17:20">
      <c r="Q12019">
        <v>0.70839120370370401</v>
      </c>
      <c r="R12019">
        <v>1</v>
      </c>
      <c r="S12019" t="s">
        <v>2562</v>
      </c>
      <c r="T12019" t="s">
        <v>3074</v>
      </c>
    </row>
    <row r="12020" spans="17:20">
      <c r="Q12020">
        <v>0.70843750000000005</v>
      </c>
      <c r="R12020">
        <v>1</v>
      </c>
      <c r="S12020" t="s">
        <v>2562</v>
      </c>
      <c r="T12020" t="s">
        <v>3070</v>
      </c>
    </row>
    <row r="12021" spans="17:20">
      <c r="Q12021">
        <v>0.70843750000000005</v>
      </c>
      <c r="R12021">
        <v>1</v>
      </c>
      <c r="S12021" t="s">
        <v>1453</v>
      </c>
      <c r="T12021" t="s">
        <v>3086</v>
      </c>
    </row>
    <row r="12022" spans="17:20">
      <c r="Q12022">
        <v>0.70856481481481504</v>
      </c>
      <c r="R12022">
        <v>1</v>
      </c>
      <c r="S12022" t="s">
        <v>10970</v>
      </c>
      <c r="T12022" t="s">
        <v>3074</v>
      </c>
    </row>
    <row r="12023" spans="17:20">
      <c r="Q12023">
        <v>0.708587962962963</v>
      </c>
      <c r="R12023">
        <v>1</v>
      </c>
      <c r="S12023" t="s">
        <v>2562</v>
      </c>
      <c r="T12023" t="s">
        <v>3071</v>
      </c>
    </row>
    <row r="12024" spans="17:20">
      <c r="Q12024">
        <v>0.70863425925925905</v>
      </c>
      <c r="R12024">
        <v>1</v>
      </c>
      <c r="S12024" t="s">
        <v>11086</v>
      </c>
      <c r="T12024" t="s">
        <v>3071</v>
      </c>
    </row>
    <row r="12025" spans="17:20">
      <c r="Q12025">
        <v>0.70868055555555598</v>
      </c>
      <c r="R12025">
        <v>1</v>
      </c>
      <c r="S12025" t="s">
        <v>459</v>
      </c>
      <c r="T12025" t="s">
        <v>3086</v>
      </c>
    </row>
    <row r="12026" spans="17:20">
      <c r="Q12026">
        <v>0.70873842592592595</v>
      </c>
      <c r="R12026">
        <v>1</v>
      </c>
      <c r="S12026" t="s">
        <v>1401</v>
      </c>
      <c r="T12026" t="s">
        <v>3070</v>
      </c>
    </row>
    <row r="12027" spans="17:20">
      <c r="Q12027">
        <v>0.70874999999999999</v>
      </c>
      <c r="R12027">
        <v>1</v>
      </c>
      <c r="S12027" t="s">
        <v>2562</v>
      </c>
      <c r="T12027" t="s">
        <v>3129</v>
      </c>
    </row>
    <row r="12028" spans="17:20">
      <c r="Q12028">
        <v>0.70876157407407403</v>
      </c>
      <c r="R12028">
        <v>1</v>
      </c>
      <c r="S12028" t="s">
        <v>11087</v>
      </c>
      <c r="T12028" t="s">
        <v>3071</v>
      </c>
    </row>
    <row r="12029" spans="17:20">
      <c r="Q12029">
        <v>0.708784722222222</v>
      </c>
      <c r="R12029">
        <v>1</v>
      </c>
      <c r="S12029" t="s">
        <v>616</v>
      </c>
      <c r="T12029" t="s">
        <v>3086</v>
      </c>
    </row>
    <row r="12030" spans="17:20">
      <c r="Q12030">
        <v>0.70880787037036996</v>
      </c>
      <c r="R12030">
        <v>1</v>
      </c>
      <c r="S12030" t="s">
        <v>3743</v>
      </c>
      <c r="T12030" t="s">
        <v>3070</v>
      </c>
    </row>
    <row r="12031" spans="17:20">
      <c r="Q12031">
        <v>0.70883101851851804</v>
      </c>
      <c r="R12031">
        <v>1</v>
      </c>
      <c r="S12031" t="s">
        <v>11088</v>
      </c>
      <c r="T12031" t="s">
        <v>3070</v>
      </c>
    </row>
    <row r="12032" spans="17:20">
      <c r="Q12032">
        <v>0.70883101851851804</v>
      </c>
      <c r="R12032">
        <v>1</v>
      </c>
      <c r="S12032" t="s">
        <v>3530</v>
      </c>
      <c r="T12032" t="s">
        <v>3129</v>
      </c>
    </row>
    <row r="12033" spans="17:20">
      <c r="Q12033">
        <v>0.70886574074074105</v>
      </c>
      <c r="R12033">
        <v>1</v>
      </c>
      <c r="S12033" t="s">
        <v>2562</v>
      </c>
      <c r="T12033" t="s">
        <v>3075</v>
      </c>
    </row>
    <row r="12034" spans="17:20">
      <c r="Q12034">
        <v>0.70890046296296305</v>
      </c>
      <c r="R12034">
        <v>1</v>
      </c>
      <c r="S12034" t="s">
        <v>11038</v>
      </c>
      <c r="T12034" t="s">
        <v>3071</v>
      </c>
    </row>
    <row r="12035" spans="17:20">
      <c r="Q12035">
        <v>0.70900462962962996</v>
      </c>
      <c r="R12035">
        <v>1</v>
      </c>
      <c r="S12035" t="s">
        <v>5871</v>
      </c>
      <c r="T12035" t="s">
        <v>3127</v>
      </c>
    </row>
    <row r="12036" spans="17:20">
      <c r="Q12036">
        <v>0.709016203703704</v>
      </c>
      <c r="R12036">
        <v>1</v>
      </c>
      <c r="S12036" t="s">
        <v>2562</v>
      </c>
      <c r="T12036" t="s">
        <v>3129</v>
      </c>
    </row>
    <row r="12037" spans="17:20">
      <c r="Q12037">
        <v>0.70902777777777803</v>
      </c>
      <c r="R12037">
        <v>1</v>
      </c>
      <c r="S12037" t="s">
        <v>11089</v>
      </c>
      <c r="T12037" t="s">
        <v>3074</v>
      </c>
    </row>
    <row r="12038" spans="17:20">
      <c r="Q12038">
        <v>0.70903935185185196</v>
      </c>
      <c r="R12038">
        <v>1</v>
      </c>
      <c r="S12038" t="s">
        <v>11090</v>
      </c>
      <c r="T12038" t="s">
        <v>3070</v>
      </c>
    </row>
    <row r="12039" spans="17:20">
      <c r="Q12039">
        <v>0.709050925925926</v>
      </c>
      <c r="R12039">
        <v>1</v>
      </c>
      <c r="S12039" t="s">
        <v>2562</v>
      </c>
      <c r="T12039" t="s">
        <v>3070</v>
      </c>
    </row>
    <row r="12040" spans="17:20">
      <c r="Q12040">
        <v>0.70908564814814801</v>
      </c>
      <c r="R12040">
        <v>1</v>
      </c>
      <c r="S12040" t="s">
        <v>11091</v>
      </c>
      <c r="T12040" t="s">
        <v>3070</v>
      </c>
    </row>
    <row r="12041" spans="17:20">
      <c r="Q12041">
        <v>0.70908564814814801</v>
      </c>
      <c r="R12041">
        <v>1</v>
      </c>
      <c r="S12041" t="s">
        <v>4476</v>
      </c>
      <c r="T12041" t="s">
        <v>3074</v>
      </c>
    </row>
    <row r="12042" spans="17:20">
      <c r="Q12042">
        <v>0.70912037037037001</v>
      </c>
      <c r="R12042">
        <v>4</v>
      </c>
      <c r="S12042" t="s">
        <v>2562</v>
      </c>
      <c r="T12042" t="s">
        <v>3075</v>
      </c>
    </row>
    <row r="12043" spans="17:20">
      <c r="Q12043">
        <v>0.70914351851851898</v>
      </c>
      <c r="R12043">
        <v>2</v>
      </c>
      <c r="S12043" t="s">
        <v>11092</v>
      </c>
      <c r="T12043" t="s">
        <v>3071</v>
      </c>
    </row>
    <row r="12044" spans="17:20">
      <c r="Q12044">
        <v>0.70914351851851898</v>
      </c>
      <c r="R12044">
        <v>1</v>
      </c>
      <c r="S12044" t="s">
        <v>2562</v>
      </c>
      <c r="T12044" t="s">
        <v>3075</v>
      </c>
    </row>
    <row r="12045" spans="17:20">
      <c r="Q12045">
        <v>0.70916666666666694</v>
      </c>
      <c r="R12045">
        <v>1</v>
      </c>
      <c r="S12045" t="s">
        <v>2562</v>
      </c>
      <c r="T12045" t="s">
        <v>3075</v>
      </c>
    </row>
    <row r="12046" spans="17:20">
      <c r="Q12046">
        <v>0.70917824074074098</v>
      </c>
      <c r="R12046">
        <v>1</v>
      </c>
      <c r="S12046" t="s">
        <v>11093</v>
      </c>
      <c r="T12046" t="s">
        <v>3074</v>
      </c>
    </row>
    <row r="12047" spans="17:20">
      <c r="Q12047">
        <v>0.70918981481481502</v>
      </c>
      <c r="R12047">
        <v>1</v>
      </c>
      <c r="S12047" t="s">
        <v>2562</v>
      </c>
      <c r="T12047" t="s">
        <v>3075</v>
      </c>
    </row>
    <row r="12048" spans="17:20">
      <c r="Q12048">
        <v>0.70921296296296299</v>
      </c>
      <c r="R12048">
        <v>2</v>
      </c>
      <c r="S12048" t="s">
        <v>2562</v>
      </c>
      <c r="T12048" t="s">
        <v>3072</v>
      </c>
    </row>
    <row r="12049" spans="17:20">
      <c r="Q12049">
        <v>0.70922453703703703</v>
      </c>
      <c r="R12049">
        <v>1</v>
      </c>
      <c r="S12049" t="s">
        <v>801</v>
      </c>
      <c r="T12049" t="s">
        <v>3071</v>
      </c>
    </row>
    <row r="12050" spans="17:20">
      <c r="Q12050">
        <v>0.70923611111111096</v>
      </c>
      <c r="R12050">
        <v>1</v>
      </c>
      <c r="S12050" t="s">
        <v>2562</v>
      </c>
      <c r="T12050" t="s">
        <v>3075</v>
      </c>
    </row>
    <row r="12051" spans="17:20">
      <c r="Q12051">
        <v>0.709247685185185</v>
      </c>
      <c r="R12051">
        <v>1</v>
      </c>
      <c r="S12051" t="s">
        <v>3428</v>
      </c>
      <c r="T12051" t="s">
        <v>3071</v>
      </c>
    </row>
    <row r="12052" spans="17:20">
      <c r="Q12052">
        <v>0.709247685185185</v>
      </c>
      <c r="R12052">
        <v>1</v>
      </c>
      <c r="S12052" t="s">
        <v>614</v>
      </c>
      <c r="T12052" t="s">
        <v>3127</v>
      </c>
    </row>
    <row r="12053" spans="17:20">
      <c r="Q12053">
        <v>0.70925925925925903</v>
      </c>
      <c r="R12053">
        <v>1</v>
      </c>
      <c r="S12053" t="s">
        <v>2562</v>
      </c>
      <c r="T12053" t="s">
        <v>3075</v>
      </c>
    </row>
    <row r="12054" spans="17:20">
      <c r="Q12054">
        <v>0.709282407407407</v>
      </c>
      <c r="R12054">
        <v>1</v>
      </c>
      <c r="S12054" t="s">
        <v>2562</v>
      </c>
      <c r="T12054" t="s">
        <v>3075</v>
      </c>
    </row>
    <row r="12055" spans="17:20">
      <c r="Q12055">
        <v>0.70932870370370404</v>
      </c>
      <c r="R12055">
        <v>1</v>
      </c>
      <c r="S12055" t="s">
        <v>317</v>
      </c>
      <c r="T12055" t="s">
        <v>3071</v>
      </c>
    </row>
    <row r="12056" spans="17:20">
      <c r="Q12056">
        <v>0.70934027777777797</v>
      </c>
      <c r="R12056">
        <v>1</v>
      </c>
      <c r="S12056" t="s">
        <v>2562</v>
      </c>
      <c r="T12056" t="s">
        <v>3075</v>
      </c>
    </row>
    <row r="12057" spans="17:20">
      <c r="Q12057">
        <v>0.70935185185185201</v>
      </c>
      <c r="R12057">
        <v>1</v>
      </c>
      <c r="S12057" t="s">
        <v>2562</v>
      </c>
      <c r="T12057" t="s">
        <v>3075</v>
      </c>
    </row>
    <row r="12058" spans="17:20">
      <c r="Q12058">
        <v>0.70939814814814794</v>
      </c>
      <c r="R12058">
        <v>1</v>
      </c>
      <c r="S12058" t="s">
        <v>3703</v>
      </c>
      <c r="T12058" t="s">
        <v>3071</v>
      </c>
    </row>
    <row r="12059" spans="17:20">
      <c r="Q12059">
        <v>0.70945601851851803</v>
      </c>
      <c r="R12059">
        <v>1</v>
      </c>
      <c r="S12059" t="s">
        <v>11094</v>
      </c>
      <c r="T12059" t="s">
        <v>3126</v>
      </c>
    </row>
    <row r="12060" spans="17:20">
      <c r="Q12060">
        <v>0.70952546296296304</v>
      </c>
      <c r="R12060">
        <v>2</v>
      </c>
      <c r="S12060" t="s">
        <v>2562</v>
      </c>
      <c r="T12060" t="s">
        <v>3072</v>
      </c>
    </row>
    <row r="12061" spans="17:20">
      <c r="Q12061">
        <v>0.70962962962963005</v>
      </c>
      <c r="R12061">
        <v>1</v>
      </c>
      <c r="S12061" t="s">
        <v>11095</v>
      </c>
      <c r="T12061" t="s">
        <v>3087</v>
      </c>
    </row>
    <row r="12062" spans="17:20">
      <c r="Q12062">
        <v>0.70967592592592599</v>
      </c>
      <c r="R12062">
        <v>1</v>
      </c>
      <c r="S12062" t="s">
        <v>4508</v>
      </c>
      <c r="T12062" t="s">
        <v>3129</v>
      </c>
    </row>
    <row r="12063" spans="17:20">
      <c r="Q12063">
        <v>0.70976851851851896</v>
      </c>
      <c r="R12063">
        <v>1</v>
      </c>
      <c r="S12063" t="s">
        <v>3471</v>
      </c>
      <c r="T12063" t="s">
        <v>3070</v>
      </c>
    </row>
    <row r="12064" spans="17:20">
      <c r="Q12064">
        <v>0.709780092592593</v>
      </c>
      <c r="R12064">
        <v>1</v>
      </c>
      <c r="S12064" t="s">
        <v>2562</v>
      </c>
      <c r="T12064" t="s">
        <v>3075</v>
      </c>
    </row>
    <row r="12065" spans="17:20">
      <c r="Q12065">
        <v>0.70982638888888905</v>
      </c>
      <c r="R12065">
        <v>1</v>
      </c>
      <c r="S12065" t="s">
        <v>2562</v>
      </c>
      <c r="T12065" t="s">
        <v>3075</v>
      </c>
    </row>
    <row r="12066" spans="17:20">
      <c r="Q12066">
        <v>0.709976851851852</v>
      </c>
      <c r="R12066">
        <v>1</v>
      </c>
      <c r="S12066" t="s">
        <v>11096</v>
      </c>
      <c r="T12066" t="s">
        <v>3072</v>
      </c>
    </row>
    <row r="12067" spans="17:20">
      <c r="Q12067">
        <v>0.70998842592592604</v>
      </c>
      <c r="R12067">
        <v>1</v>
      </c>
      <c r="S12067" t="s">
        <v>11097</v>
      </c>
      <c r="T12067" t="s">
        <v>3129</v>
      </c>
    </row>
    <row r="12068" spans="17:20">
      <c r="Q12068">
        <v>0.710011574074074</v>
      </c>
      <c r="R12068">
        <v>1</v>
      </c>
      <c r="S12068" t="s">
        <v>535</v>
      </c>
      <c r="T12068" t="s">
        <v>3071</v>
      </c>
    </row>
    <row r="12069" spans="17:20">
      <c r="Q12069">
        <v>0.71002314814814804</v>
      </c>
      <c r="R12069">
        <v>1</v>
      </c>
      <c r="S12069" t="s">
        <v>4369</v>
      </c>
      <c r="T12069" t="s">
        <v>3072</v>
      </c>
    </row>
    <row r="12070" spans="17:20">
      <c r="Q12070">
        <v>0.71008101851851901</v>
      </c>
      <c r="R12070">
        <v>1</v>
      </c>
      <c r="S12070" t="s">
        <v>519</v>
      </c>
      <c r="T12070" t="s">
        <v>3072</v>
      </c>
    </row>
    <row r="12071" spans="17:20">
      <c r="Q12071">
        <v>0.71012731481481495</v>
      </c>
      <c r="R12071">
        <v>1</v>
      </c>
      <c r="S12071" t="s">
        <v>11098</v>
      </c>
      <c r="T12071" t="s">
        <v>3072</v>
      </c>
    </row>
    <row r="12072" spans="17:20">
      <c r="Q12072">
        <v>0.71016203703703695</v>
      </c>
      <c r="R12072">
        <v>1</v>
      </c>
      <c r="S12072" t="s">
        <v>11099</v>
      </c>
      <c r="T12072" t="s">
        <v>3083</v>
      </c>
    </row>
    <row r="12073" spans="17:20">
      <c r="Q12073">
        <v>0.71016203703703695</v>
      </c>
      <c r="R12073">
        <v>1</v>
      </c>
      <c r="S12073" t="s">
        <v>1103</v>
      </c>
      <c r="T12073" t="s">
        <v>3070</v>
      </c>
    </row>
    <row r="12074" spans="17:20">
      <c r="Q12074">
        <v>0.71035879629629595</v>
      </c>
      <c r="R12074">
        <v>1</v>
      </c>
      <c r="S12074" t="s">
        <v>11100</v>
      </c>
      <c r="T12074" t="s">
        <v>3127</v>
      </c>
    </row>
    <row r="12075" spans="17:20">
      <c r="Q12075">
        <v>0.71037037037036999</v>
      </c>
      <c r="R12075">
        <v>1</v>
      </c>
      <c r="S12075" t="s">
        <v>11101</v>
      </c>
      <c r="T12075" t="s">
        <v>3070</v>
      </c>
    </row>
    <row r="12076" spans="17:20">
      <c r="Q12076">
        <v>0.71039351851851895</v>
      </c>
      <c r="R12076">
        <v>1</v>
      </c>
      <c r="S12076" t="s">
        <v>100</v>
      </c>
      <c r="T12076" t="s">
        <v>3071</v>
      </c>
    </row>
    <row r="12077" spans="17:20">
      <c r="Q12077">
        <v>0.71041666666666703</v>
      </c>
      <c r="R12077">
        <v>1</v>
      </c>
      <c r="S12077" t="s">
        <v>11102</v>
      </c>
      <c r="T12077" t="s">
        <v>3071</v>
      </c>
    </row>
    <row r="12078" spans="17:20">
      <c r="Q12078">
        <v>0.71045138888888903</v>
      </c>
      <c r="R12078">
        <v>1</v>
      </c>
      <c r="S12078" t="s">
        <v>11103</v>
      </c>
      <c r="T12078" t="s">
        <v>3071</v>
      </c>
    </row>
    <row r="12079" spans="17:20">
      <c r="Q12079">
        <v>0.71046296296296296</v>
      </c>
      <c r="R12079">
        <v>1</v>
      </c>
      <c r="S12079" t="s">
        <v>1057</v>
      </c>
      <c r="T12079" t="s">
        <v>3072</v>
      </c>
    </row>
    <row r="12080" spans="17:20">
      <c r="Q12080">
        <v>0.710474537037037</v>
      </c>
      <c r="R12080">
        <v>1</v>
      </c>
      <c r="S12080" t="s">
        <v>11104</v>
      </c>
      <c r="T12080" t="s">
        <v>3127</v>
      </c>
    </row>
    <row r="12081" spans="17:20">
      <c r="Q12081">
        <v>0.710474537037037</v>
      </c>
      <c r="R12081">
        <v>1</v>
      </c>
      <c r="S12081" t="s">
        <v>4414</v>
      </c>
      <c r="T12081" t="s">
        <v>3127</v>
      </c>
    </row>
    <row r="12082" spans="17:20">
      <c r="Q12082">
        <v>0.71052083333333305</v>
      </c>
      <c r="R12082">
        <v>1</v>
      </c>
      <c r="S12082" t="s">
        <v>728</v>
      </c>
      <c r="T12082" t="s">
        <v>3071</v>
      </c>
    </row>
    <row r="12083" spans="17:20">
      <c r="Q12083">
        <v>0.71068287037037003</v>
      </c>
      <c r="R12083">
        <v>2</v>
      </c>
      <c r="S12083" t="s">
        <v>11105</v>
      </c>
      <c r="T12083" t="s">
        <v>3074</v>
      </c>
    </row>
    <row r="12084" spans="17:20">
      <c r="Q12084">
        <v>0.71078703703703705</v>
      </c>
      <c r="R12084">
        <v>1</v>
      </c>
      <c r="S12084" t="s">
        <v>11106</v>
      </c>
      <c r="T12084" t="s">
        <v>3074</v>
      </c>
    </row>
    <row r="12085" spans="17:20">
      <c r="Q12085">
        <v>0.71081018518518502</v>
      </c>
      <c r="R12085">
        <v>1</v>
      </c>
      <c r="S12085" t="s">
        <v>1941</v>
      </c>
      <c r="T12085" t="s">
        <v>3070</v>
      </c>
    </row>
    <row r="12086" spans="17:20">
      <c r="Q12086">
        <v>0.71081018518518502</v>
      </c>
      <c r="R12086">
        <v>2</v>
      </c>
      <c r="S12086" t="s">
        <v>2562</v>
      </c>
      <c r="T12086" t="s">
        <v>3129</v>
      </c>
    </row>
    <row r="12087" spans="17:20">
      <c r="Q12087">
        <v>0.71086805555555599</v>
      </c>
      <c r="R12087">
        <v>1</v>
      </c>
      <c r="S12087" t="s">
        <v>11107</v>
      </c>
      <c r="T12087" t="s">
        <v>3126</v>
      </c>
    </row>
    <row r="12088" spans="17:20">
      <c r="Q12088">
        <v>0.71094907407407404</v>
      </c>
      <c r="R12088">
        <v>1</v>
      </c>
      <c r="S12088" t="s">
        <v>11108</v>
      </c>
      <c r="T12088" t="s">
        <v>3072</v>
      </c>
    </row>
    <row r="12089" spans="17:20">
      <c r="Q12089">
        <v>0.71097222222222201</v>
      </c>
      <c r="R12089">
        <v>1</v>
      </c>
      <c r="S12089" t="s">
        <v>11109</v>
      </c>
      <c r="T12089" t="s">
        <v>3071</v>
      </c>
    </row>
    <row r="12090" spans="17:20">
      <c r="Q12090">
        <v>0.71104166666666702</v>
      </c>
      <c r="R12090">
        <v>1</v>
      </c>
      <c r="S12090" t="s">
        <v>11110</v>
      </c>
      <c r="T12090" t="s">
        <v>3072</v>
      </c>
    </row>
    <row r="12091" spans="17:20">
      <c r="Q12091">
        <v>0.71108796296296295</v>
      </c>
      <c r="R12091">
        <v>1</v>
      </c>
      <c r="S12091" t="s">
        <v>2562</v>
      </c>
      <c r="T12091" t="s">
        <v>3071</v>
      </c>
    </row>
    <row r="12092" spans="17:20">
      <c r="Q12092">
        <v>0.71109953703703699</v>
      </c>
      <c r="R12092">
        <v>1</v>
      </c>
      <c r="S12092" t="s">
        <v>11111</v>
      </c>
      <c r="T12092" t="s">
        <v>3073</v>
      </c>
    </row>
    <row r="12093" spans="17:20">
      <c r="Q12093">
        <v>0.71114583333333303</v>
      </c>
      <c r="R12093">
        <v>1</v>
      </c>
      <c r="S12093" t="s">
        <v>11112</v>
      </c>
      <c r="T12093" t="s">
        <v>3075</v>
      </c>
    </row>
    <row r="12094" spans="17:20">
      <c r="Q12094">
        <v>0.71114583333333303</v>
      </c>
      <c r="R12094">
        <v>1</v>
      </c>
      <c r="S12094" t="s">
        <v>1093</v>
      </c>
      <c r="T12094" t="s">
        <v>3072</v>
      </c>
    </row>
    <row r="12095" spans="17:20">
      <c r="Q12095">
        <v>0.71114583333333303</v>
      </c>
      <c r="R12095">
        <v>1</v>
      </c>
      <c r="S12095" t="s">
        <v>2562</v>
      </c>
      <c r="T12095" t="s">
        <v>3086</v>
      </c>
    </row>
    <row r="12096" spans="17:20">
      <c r="Q12096">
        <v>0.71119212962962997</v>
      </c>
      <c r="R12096">
        <v>1</v>
      </c>
      <c r="S12096" t="s">
        <v>11113</v>
      </c>
      <c r="T12096" t="s">
        <v>3075</v>
      </c>
    </row>
    <row r="12097" spans="17:20">
      <c r="Q12097">
        <v>0.71119212962962997</v>
      </c>
      <c r="R12097">
        <v>1</v>
      </c>
      <c r="S12097" t="s">
        <v>2562</v>
      </c>
      <c r="T12097" t="s">
        <v>3070</v>
      </c>
    </row>
    <row r="12098" spans="17:20">
      <c r="Q12098">
        <v>0.71121527777777804</v>
      </c>
      <c r="R12098">
        <v>1</v>
      </c>
      <c r="S12098" t="s">
        <v>11114</v>
      </c>
      <c r="T12098" t="s">
        <v>3071</v>
      </c>
    </row>
    <row r="12099" spans="17:20">
      <c r="Q12099">
        <v>0.71123842592592601</v>
      </c>
      <c r="R12099">
        <v>1</v>
      </c>
      <c r="S12099" t="s">
        <v>11115</v>
      </c>
      <c r="T12099" t="s">
        <v>3071</v>
      </c>
    </row>
    <row r="12100" spans="17:20">
      <c r="Q12100">
        <v>0.71126157407407398</v>
      </c>
      <c r="R12100">
        <v>1</v>
      </c>
      <c r="S12100" t="s">
        <v>11116</v>
      </c>
      <c r="T12100" t="s">
        <v>3071</v>
      </c>
    </row>
    <row r="12101" spans="17:20">
      <c r="Q12101">
        <v>0.71127314814814802</v>
      </c>
      <c r="R12101">
        <v>1</v>
      </c>
      <c r="S12101" t="s">
        <v>3970</v>
      </c>
      <c r="T12101" t="s">
        <v>3072</v>
      </c>
    </row>
    <row r="12102" spans="17:20">
      <c r="Q12102">
        <v>0.71138888888888896</v>
      </c>
      <c r="R12102">
        <v>1</v>
      </c>
      <c r="S12102" t="s">
        <v>11117</v>
      </c>
      <c r="T12102" t="s">
        <v>3071</v>
      </c>
    </row>
    <row r="12103" spans="17:20">
      <c r="Q12103">
        <v>0.71146990740740701</v>
      </c>
      <c r="R12103">
        <v>1</v>
      </c>
      <c r="S12103" t="s">
        <v>11118</v>
      </c>
      <c r="T12103" t="s">
        <v>3070</v>
      </c>
    </row>
    <row r="12104" spans="17:20">
      <c r="Q12104">
        <v>0.71148148148148105</v>
      </c>
      <c r="R12104">
        <v>1</v>
      </c>
      <c r="S12104" t="s">
        <v>11119</v>
      </c>
      <c r="T12104" t="s">
        <v>3070</v>
      </c>
    </row>
    <row r="12105" spans="17:20">
      <c r="Q12105">
        <v>0.71150462962963001</v>
      </c>
      <c r="R12105">
        <v>3</v>
      </c>
      <c r="S12105" t="s">
        <v>11120</v>
      </c>
      <c r="T12105" t="s">
        <v>3070</v>
      </c>
    </row>
    <row r="12106" spans="17:20">
      <c r="Q12106">
        <v>0.71155092592592595</v>
      </c>
      <c r="R12106">
        <v>1</v>
      </c>
      <c r="S12106" t="s">
        <v>4372</v>
      </c>
      <c r="T12106" t="s">
        <v>3072</v>
      </c>
    </row>
    <row r="12107" spans="17:20">
      <c r="Q12107">
        <v>0.71156249999999999</v>
      </c>
      <c r="R12107">
        <v>1</v>
      </c>
      <c r="S12107" t="s">
        <v>11121</v>
      </c>
      <c r="T12107" t="s">
        <v>3071</v>
      </c>
    </row>
    <row r="12108" spans="17:20">
      <c r="Q12108">
        <v>0.71157407407407403</v>
      </c>
      <c r="R12108">
        <v>1</v>
      </c>
      <c r="S12108" t="s">
        <v>11122</v>
      </c>
      <c r="T12108" t="s">
        <v>3071</v>
      </c>
    </row>
    <row r="12109" spans="17:20">
      <c r="Q12109">
        <v>0.71157407407407403</v>
      </c>
      <c r="R12109">
        <v>1</v>
      </c>
      <c r="S12109" t="s">
        <v>2046</v>
      </c>
      <c r="T12109" t="s">
        <v>3073</v>
      </c>
    </row>
    <row r="12110" spans="17:20">
      <c r="Q12110">
        <v>0.71160879629629603</v>
      </c>
      <c r="R12110">
        <v>1</v>
      </c>
      <c r="S12110" t="s">
        <v>11123</v>
      </c>
      <c r="T12110" t="s">
        <v>3074</v>
      </c>
    </row>
    <row r="12111" spans="17:20">
      <c r="Q12111">
        <v>0.71162037037036996</v>
      </c>
      <c r="R12111">
        <v>1</v>
      </c>
      <c r="S12111" t="s">
        <v>2259</v>
      </c>
      <c r="T12111" t="s">
        <v>3070</v>
      </c>
    </row>
    <row r="12112" spans="17:20">
      <c r="Q12112">
        <v>0.711666666666667</v>
      </c>
      <c r="R12112">
        <v>1</v>
      </c>
      <c r="S12112" t="s">
        <v>11124</v>
      </c>
      <c r="T12112" t="s">
        <v>3093</v>
      </c>
    </row>
    <row r="12113" spans="17:20">
      <c r="Q12113">
        <v>0.711666666666667</v>
      </c>
      <c r="R12113">
        <v>1</v>
      </c>
      <c r="S12113" t="s">
        <v>4479</v>
      </c>
      <c r="T12113" t="s">
        <v>3074</v>
      </c>
    </row>
    <row r="12114" spans="17:20">
      <c r="Q12114">
        <v>0.71168981481481497</v>
      </c>
      <c r="R12114">
        <v>1</v>
      </c>
      <c r="S12114" t="s">
        <v>11125</v>
      </c>
      <c r="T12114" t="s">
        <v>3129</v>
      </c>
    </row>
    <row r="12115" spans="17:20">
      <c r="Q12115">
        <v>0.71170138888888901</v>
      </c>
      <c r="R12115">
        <v>1</v>
      </c>
      <c r="S12115" t="s">
        <v>11126</v>
      </c>
      <c r="T12115" t="s">
        <v>3071</v>
      </c>
    </row>
    <row r="12116" spans="17:20">
      <c r="Q12116">
        <v>0.71170138888888901</v>
      </c>
      <c r="R12116">
        <v>1</v>
      </c>
      <c r="S12116" t="s">
        <v>9445</v>
      </c>
      <c r="T12116" t="s">
        <v>3129</v>
      </c>
    </row>
    <row r="12117" spans="17:20">
      <c r="Q12117">
        <v>0.71172453703703698</v>
      </c>
      <c r="R12117">
        <v>2</v>
      </c>
      <c r="S12117" t="s">
        <v>11127</v>
      </c>
      <c r="T12117" t="s">
        <v>3071</v>
      </c>
    </row>
    <row r="12118" spans="17:20">
      <c r="Q12118">
        <v>0.71172453703703698</v>
      </c>
      <c r="R12118">
        <v>1</v>
      </c>
      <c r="S12118" t="s">
        <v>3189</v>
      </c>
      <c r="T12118" t="s">
        <v>3072</v>
      </c>
    </row>
    <row r="12119" spans="17:20">
      <c r="Q12119">
        <v>0.71174768518518505</v>
      </c>
      <c r="R12119">
        <v>1</v>
      </c>
      <c r="S12119" t="s">
        <v>2562</v>
      </c>
      <c r="T12119" t="s">
        <v>3071</v>
      </c>
    </row>
    <row r="12120" spans="17:20">
      <c r="Q12120">
        <v>0.71179398148148099</v>
      </c>
      <c r="R12120">
        <v>1</v>
      </c>
      <c r="S12120" t="s">
        <v>1334</v>
      </c>
      <c r="T12120" t="s">
        <v>3072</v>
      </c>
    </row>
    <row r="12121" spans="17:20">
      <c r="Q12121">
        <v>0.71179398148148099</v>
      </c>
      <c r="R12121">
        <v>1</v>
      </c>
      <c r="S12121" t="s">
        <v>3204</v>
      </c>
      <c r="T12121" t="s">
        <v>3073</v>
      </c>
    </row>
    <row r="12122" spans="17:20">
      <c r="Q12122">
        <v>0.71180555555555602</v>
      </c>
      <c r="R12122">
        <v>1</v>
      </c>
      <c r="S12122" t="s">
        <v>11128</v>
      </c>
      <c r="T12122" t="s">
        <v>3074</v>
      </c>
    </row>
    <row r="12123" spans="17:20">
      <c r="Q12123">
        <v>0.71182870370370399</v>
      </c>
      <c r="R12123">
        <v>1</v>
      </c>
      <c r="S12123" t="s">
        <v>11129</v>
      </c>
      <c r="T12123" t="s">
        <v>3129</v>
      </c>
    </row>
    <row r="12124" spans="17:20">
      <c r="Q12124">
        <v>0.71187500000000004</v>
      </c>
      <c r="R12124">
        <v>1</v>
      </c>
      <c r="S12124" t="s">
        <v>11130</v>
      </c>
      <c r="T12124" t="s">
        <v>3070</v>
      </c>
    </row>
    <row r="12125" spans="17:20">
      <c r="Q12125">
        <v>0.71190972222222204</v>
      </c>
      <c r="R12125">
        <v>1</v>
      </c>
      <c r="S12125" t="s">
        <v>2562</v>
      </c>
      <c r="T12125" t="s">
        <v>3075</v>
      </c>
    </row>
    <row r="12126" spans="17:20">
      <c r="Q12126">
        <v>0.71193287037037001</v>
      </c>
      <c r="R12126">
        <v>1</v>
      </c>
      <c r="S12126" t="s">
        <v>2562</v>
      </c>
      <c r="T12126" t="s">
        <v>3075</v>
      </c>
    </row>
    <row r="12127" spans="17:20">
      <c r="Q12127">
        <v>0.71199074074074098</v>
      </c>
      <c r="R12127">
        <v>1</v>
      </c>
      <c r="S12127" t="s">
        <v>11131</v>
      </c>
      <c r="T12127" t="s">
        <v>3070</v>
      </c>
    </row>
    <row r="12128" spans="17:20">
      <c r="Q12128">
        <v>0.71202546296296299</v>
      </c>
      <c r="R12128">
        <v>2</v>
      </c>
      <c r="S12128" t="s">
        <v>11132</v>
      </c>
      <c r="T12128" t="s">
        <v>3074</v>
      </c>
    </row>
    <row r="12129" spans="17:20">
      <c r="Q12129">
        <v>0.71202546296296299</v>
      </c>
      <c r="R12129">
        <v>1</v>
      </c>
      <c r="S12129" t="s">
        <v>11133</v>
      </c>
      <c r="T12129" t="s">
        <v>3070</v>
      </c>
    </row>
    <row r="12130" spans="17:20">
      <c r="Q12130">
        <v>0.71204861111111095</v>
      </c>
      <c r="R12130">
        <v>1</v>
      </c>
      <c r="S12130" t="s">
        <v>11134</v>
      </c>
      <c r="T12130" t="s">
        <v>3071</v>
      </c>
    </row>
    <row r="12131" spans="17:20">
      <c r="Q12131">
        <v>0.71204861111111095</v>
      </c>
      <c r="R12131">
        <v>1</v>
      </c>
      <c r="S12131" t="s">
        <v>2562</v>
      </c>
      <c r="T12131" t="s">
        <v>3071</v>
      </c>
    </row>
    <row r="12132" spans="17:20">
      <c r="Q12132">
        <v>0.71207175925925903</v>
      </c>
      <c r="R12132">
        <v>1</v>
      </c>
      <c r="S12132" t="s">
        <v>11135</v>
      </c>
      <c r="T12132" t="s">
        <v>3075</v>
      </c>
    </row>
    <row r="12133" spans="17:20">
      <c r="Q12133">
        <v>0.712094907407407</v>
      </c>
      <c r="R12133">
        <v>1</v>
      </c>
      <c r="S12133" t="s">
        <v>11136</v>
      </c>
      <c r="T12133" t="s">
        <v>3129</v>
      </c>
    </row>
    <row r="12134" spans="17:20">
      <c r="Q12134">
        <v>0.71212962962963</v>
      </c>
      <c r="R12134">
        <v>1</v>
      </c>
      <c r="S12134" t="s">
        <v>11137</v>
      </c>
      <c r="T12134" t="s">
        <v>3085</v>
      </c>
    </row>
    <row r="12135" spans="17:20">
      <c r="Q12135">
        <v>0.71215277777777797</v>
      </c>
      <c r="R12135">
        <v>1</v>
      </c>
      <c r="S12135" t="s">
        <v>11138</v>
      </c>
      <c r="T12135" t="s">
        <v>3070</v>
      </c>
    </row>
    <row r="12136" spans="17:20">
      <c r="Q12136">
        <v>0.71218749999999997</v>
      </c>
      <c r="R12136">
        <v>1</v>
      </c>
      <c r="S12136" t="s">
        <v>11139</v>
      </c>
      <c r="T12136" t="s">
        <v>3075</v>
      </c>
    </row>
    <row r="12137" spans="17:20">
      <c r="Q12137">
        <v>0.71219907407407401</v>
      </c>
      <c r="R12137">
        <v>1</v>
      </c>
      <c r="S12137" t="s">
        <v>11140</v>
      </c>
      <c r="T12137" t="s">
        <v>3075</v>
      </c>
    </row>
    <row r="12138" spans="17:20">
      <c r="Q12138">
        <v>0.71222222222222198</v>
      </c>
      <c r="R12138">
        <v>1</v>
      </c>
      <c r="S12138" t="s">
        <v>11141</v>
      </c>
      <c r="T12138" t="s">
        <v>3129</v>
      </c>
    </row>
    <row r="12139" spans="17:20">
      <c r="Q12139">
        <v>0.71223379629629602</v>
      </c>
      <c r="R12139">
        <v>1</v>
      </c>
      <c r="S12139" t="s">
        <v>158</v>
      </c>
      <c r="T12139" t="s">
        <v>3129</v>
      </c>
    </row>
    <row r="12140" spans="17:20">
      <c r="Q12140">
        <v>0.71225694444444398</v>
      </c>
      <c r="R12140">
        <v>1</v>
      </c>
      <c r="S12140" t="s">
        <v>11142</v>
      </c>
      <c r="T12140" t="s">
        <v>3129</v>
      </c>
    </row>
    <row r="12141" spans="17:20">
      <c r="Q12141">
        <v>0.71225694444444398</v>
      </c>
      <c r="R12141">
        <v>1</v>
      </c>
      <c r="S12141" t="s">
        <v>11143</v>
      </c>
      <c r="T12141" t="s">
        <v>3072</v>
      </c>
    </row>
    <row r="12142" spans="17:20">
      <c r="Q12142">
        <v>0.71225694444444398</v>
      </c>
      <c r="R12142">
        <v>1</v>
      </c>
      <c r="S12142" t="s">
        <v>11144</v>
      </c>
      <c r="T12142" t="s">
        <v>3129</v>
      </c>
    </row>
    <row r="12143" spans="17:20">
      <c r="Q12143">
        <v>0.71231481481481496</v>
      </c>
      <c r="R12143">
        <v>1</v>
      </c>
      <c r="S12143" t="s">
        <v>11145</v>
      </c>
      <c r="T12143" t="s">
        <v>3086</v>
      </c>
    </row>
    <row r="12144" spans="17:20">
      <c r="Q12144">
        <v>0.71232638888888899</v>
      </c>
      <c r="R12144">
        <v>1</v>
      </c>
      <c r="S12144" t="s">
        <v>11146</v>
      </c>
      <c r="T12144" t="s">
        <v>3075</v>
      </c>
    </row>
    <row r="12145" spans="17:20">
      <c r="Q12145">
        <v>0.71239583333333301</v>
      </c>
      <c r="R12145">
        <v>1</v>
      </c>
      <c r="S12145" t="s">
        <v>2562</v>
      </c>
      <c r="T12145" t="s">
        <v>3070</v>
      </c>
    </row>
    <row r="12146" spans="17:20">
      <c r="Q12146">
        <v>0.71240740740740705</v>
      </c>
      <c r="R12146">
        <v>1</v>
      </c>
      <c r="S12146" t="s">
        <v>11147</v>
      </c>
      <c r="T12146" t="s">
        <v>3074</v>
      </c>
    </row>
    <row r="12147" spans="17:20">
      <c r="Q12147">
        <v>0.71241898148148197</v>
      </c>
      <c r="R12147">
        <v>1</v>
      </c>
      <c r="S12147" t="s">
        <v>2562</v>
      </c>
      <c r="T12147" t="s">
        <v>3075</v>
      </c>
    </row>
    <row r="12148" spans="17:20">
      <c r="Q12148">
        <v>0.71243055555555601</v>
      </c>
      <c r="R12148">
        <v>2</v>
      </c>
      <c r="S12148" t="s">
        <v>2562</v>
      </c>
      <c r="T12148" t="s">
        <v>3075</v>
      </c>
    </row>
    <row r="12149" spans="17:20">
      <c r="Q12149">
        <v>0.71244212962963005</v>
      </c>
      <c r="R12149">
        <v>1</v>
      </c>
      <c r="S12149" t="s">
        <v>11148</v>
      </c>
      <c r="T12149" t="s">
        <v>3074</v>
      </c>
    </row>
    <row r="12150" spans="17:20">
      <c r="Q12150">
        <v>0.71244212962963005</v>
      </c>
      <c r="R12150">
        <v>1</v>
      </c>
      <c r="S12150" t="s">
        <v>2562</v>
      </c>
      <c r="T12150" t="s">
        <v>3072</v>
      </c>
    </row>
    <row r="12151" spans="17:20">
      <c r="Q12151">
        <v>0.71245370370370398</v>
      </c>
      <c r="R12151">
        <v>1</v>
      </c>
      <c r="S12151" t="s">
        <v>2562</v>
      </c>
      <c r="T12151" t="s">
        <v>3075</v>
      </c>
    </row>
    <row r="12152" spans="17:20">
      <c r="Q12152">
        <v>0.71246527777777802</v>
      </c>
      <c r="R12152">
        <v>1</v>
      </c>
      <c r="S12152" t="s">
        <v>4178</v>
      </c>
      <c r="T12152" t="s">
        <v>3074</v>
      </c>
    </row>
    <row r="12153" spans="17:20">
      <c r="Q12153">
        <v>0.71247685185185206</v>
      </c>
      <c r="R12153">
        <v>1</v>
      </c>
      <c r="S12153" t="s">
        <v>11149</v>
      </c>
      <c r="T12153" t="s">
        <v>3070</v>
      </c>
    </row>
    <row r="12154" spans="17:20">
      <c r="Q12154">
        <v>0.71247685185185206</v>
      </c>
      <c r="R12154">
        <v>1</v>
      </c>
      <c r="S12154" t="s">
        <v>2562</v>
      </c>
      <c r="T12154" t="s">
        <v>3075</v>
      </c>
    </row>
    <row r="12155" spans="17:20">
      <c r="Q12155">
        <v>0.71248842592592598</v>
      </c>
      <c r="R12155">
        <v>1</v>
      </c>
      <c r="S12155" t="s">
        <v>2562</v>
      </c>
      <c r="T12155" t="s">
        <v>3075</v>
      </c>
    </row>
    <row r="12156" spans="17:20">
      <c r="Q12156">
        <v>0.71250000000000002</v>
      </c>
      <c r="R12156">
        <v>2</v>
      </c>
      <c r="S12156" t="s">
        <v>2562</v>
      </c>
      <c r="T12156" t="s">
        <v>3075</v>
      </c>
    </row>
    <row r="12157" spans="17:20">
      <c r="Q12157">
        <v>0.71252314814814799</v>
      </c>
      <c r="R12157">
        <v>1</v>
      </c>
      <c r="S12157" t="s">
        <v>11150</v>
      </c>
      <c r="T12157" t="s">
        <v>3129</v>
      </c>
    </row>
    <row r="12158" spans="17:20">
      <c r="Q12158">
        <v>0.71253472222222203</v>
      </c>
      <c r="R12158">
        <v>1</v>
      </c>
      <c r="S12158" t="s">
        <v>11151</v>
      </c>
      <c r="T12158" t="s">
        <v>3075</v>
      </c>
    </row>
    <row r="12159" spans="17:20">
      <c r="Q12159">
        <v>0.71253472222222203</v>
      </c>
      <c r="R12159">
        <v>2</v>
      </c>
      <c r="S12159" t="s">
        <v>2562</v>
      </c>
      <c r="T12159" t="s">
        <v>3071</v>
      </c>
    </row>
    <row r="12160" spans="17:20">
      <c r="Q12160">
        <v>0.71253472222222203</v>
      </c>
      <c r="R12160">
        <v>1</v>
      </c>
      <c r="S12160" t="s">
        <v>2562</v>
      </c>
      <c r="T12160" t="s">
        <v>3075</v>
      </c>
    </row>
    <row r="12161" spans="17:20">
      <c r="Q12161">
        <v>0.71255787037036999</v>
      </c>
      <c r="R12161">
        <v>3</v>
      </c>
      <c r="S12161" t="s">
        <v>2562</v>
      </c>
      <c r="T12161" t="s">
        <v>3075</v>
      </c>
    </row>
    <row r="12162" spans="17:20">
      <c r="Q12162">
        <v>0.71256944444444403</v>
      </c>
      <c r="R12162">
        <v>2</v>
      </c>
      <c r="S12162" t="s">
        <v>3709</v>
      </c>
      <c r="T12162" t="s">
        <v>3072</v>
      </c>
    </row>
    <row r="12163" spans="17:20">
      <c r="Q12163">
        <v>0.71260416666666704</v>
      </c>
      <c r="R12163">
        <v>1</v>
      </c>
      <c r="S12163" t="s">
        <v>2562</v>
      </c>
      <c r="T12163" t="s">
        <v>3071</v>
      </c>
    </row>
    <row r="12164" spans="17:20">
      <c r="Q12164">
        <v>0.71267361111111105</v>
      </c>
      <c r="R12164">
        <v>1</v>
      </c>
      <c r="S12164" t="s">
        <v>283</v>
      </c>
      <c r="T12164" t="s">
        <v>3072</v>
      </c>
    </row>
    <row r="12165" spans="17:20">
      <c r="Q12165">
        <v>0.71267361111111105</v>
      </c>
      <c r="R12165">
        <v>1</v>
      </c>
      <c r="S12165" t="s">
        <v>11152</v>
      </c>
      <c r="T12165" t="s">
        <v>3086</v>
      </c>
    </row>
    <row r="12166" spans="17:20">
      <c r="Q12166">
        <v>0.71268518518518498</v>
      </c>
      <c r="R12166">
        <v>1</v>
      </c>
      <c r="S12166" t="s">
        <v>2562</v>
      </c>
      <c r="T12166" t="s">
        <v>3075</v>
      </c>
    </row>
    <row r="12167" spans="17:20">
      <c r="Q12167">
        <v>0.71270833333333306</v>
      </c>
      <c r="R12167">
        <v>1</v>
      </c>
      <c r="S12167" t="s">
        <v>2562</v>
      </c>
      <c r="T12167" t="s">
        <v>3075</v>
      </c>
    </row>
    <row r="12168" spans="17:20">
      <c r="Q12168">
        <v>0.71273148148148102</v>
      </c>
      <c r="R12168">
        <v>1</v>
      </c>
      <c r="S12168" t="s">
        <v>11153</v>
      </c>
      <c r="T12168" t="s">
        <v>3072</v>
      </c>
    </row>
    <row r="12169" spans="17:20">
      <c r="Q12169">
        <v>0.71274305555555595</v>
      </c>
      <c r="R12169">
        <v>4</v>
      </c>
      <c r="S12169" t="s">
        <v>2562</v>
      </c>
      <c r="T12169" t="s">
        <v>3075</v>
      </c>
    </row>
    <row r="12170" spans="17:20">
      <c r="Q12170">
        <v>0.71277777777777795</v>
      </c>
      <c r="R12170">
        <v>1</v>
      </c>
      <c r="S12170" t="s">
        <v>2562</v>
      </c>
      <c r="T12170" t="s">
        <v>3129</v>
      </c>
    </row>
    <row r="12171" spans="17:20">
      <c r="Q12171">
        <v>0.71277777777777795</v>
      </c>
      <c r="R12171">
        <v>2</v>
      </c>
      <c r="S12171" t="s">
        <v>2562</v>
      </c>
      <c r="T12171" t="s">
        <v>3075</v>
      </c>
    </row>
    <row r="12172" spans="17:20">
      <c r="Q12172">
        <v>0.71278935185185199</v>
      </c>
      <c r="R12172">
        <v>2</v>
      </c>
      <c r="S12172" t="s">
        <v>2727</v>
      </c>
      <c r="T12172" t="s">
        <v>3072</v>
      </c>
    </row>
    <row r="12173" spans="17:20">
      <c r="Q12173">
        <v>0.71278935185185199</v>
      </c>
      <c r="R12173">
        <v>1</v>
      </c>
      <c r="S12173" t="s">
        <v>11154</v>
      </c>
      <c r="T12173" t="s">
        <v>3075</v>
      </c>
    </row>
    <row r="12174" spans="17:20">
      <c r="Q12174">
        <v>0.71280092592592603</v>
      </c>
      <c r="R12174">
        <v>1</v>
      </c>
      <c r="S12174" t="s">
        <v>11155</v>
      </c>
      <c r="T12174" t="s">
        <v>3075</v>
      </c>
    </row>
    <row r="12175" spans="17:20">
      <c r="Q12175">
        <v>0.712824074074074</v>
      </c>
      <c r="R12175">
        <v>1</v>
      </c>
      <c r="S12175" t="s">
        <v>11156</v>
      </c>
      <c r="T12175" t="s">
        <v>3129</v>
      </c>
    </row>
    <row r="12176" spans="17:20">
      <c r="Q12176">
        <v>0.712824074074074</v>
      </c>
      <c r="R12176">
        <v>1</v>
      </c>
      <c r="S12176" t="s">
        <v>273</v>
      </c>
      <c r="T12176" t="s">
        <v>3075</v>
      </c>
    </row>
    <row r="12177" spans="17:20">
      <c r="Q12177">
        <v>0.71283564814814804</v>
      </c>
      <c r="R12177">
        <v>1</v>
      </c>
      <c r="S12177" t="s">
        <v>11157</v>
      </c>
      <c r="T12177" t="s">
        <v>3075</v>
      </c>
    </row>
    <row r="12178" spans="17:20">
      <c r="Q12178">
        <v>0.71283564814814804</v>
      </c>
      <c r="R12178">
        <v>1</v>
      </c>
      <c r="S12178" t="s">
        <v>647</v>
      </c>
      <c r="T12178" t="s">
        <v>3072</v>
      </c>
    </row>
    <row r="12179" spans="17:20">
      <c r="Q12179">
        <v>0.71284722222222197</v>
      </c>
      <c r="R12179">
        <v>1</v>
      </c>
      <c r="S12179" t="s">
        <v>11158</v>
      </c>
      <c r="T12179" t="s">
        <v>3075</v>
      </c>
    </row>
    <row r="12180" spans="17:20">
      <c r="Q12180">
        <v>0.71288194444444397</v>
      </c>
      <c r="R12180">
        <v>1</v>
      </c>
      <c r="S12180" t="s">
        <v>11159</v>
      </c>
      <c r="T12180" t="s">
        <v>3075</v>
      </c>
    </row>
    <row r="12181" spans="17:20">
      <c r="Q12181">
        <v>0.71289351851851901</v>
      </c>
      <c r="R12181">
        <v>1</v>
      </c>
      <c r="S12181" t="s">
        <v>645</v>
      </c>
      <c r="T12181" t="s">
        <v>3075</v>
      </c>
    </row>
    <row r="12182" spans="17:20">
      <c r="Q12182">
        <v>0.71293981481481505</v>
      </c>
      <c r="R12182">
        <v>1</v>
      </c>
      <c r="S12182" t="s">
        <v>229</v>
      </c>
      <c r="T12182" t="s">
        <v>3129</v>
      </c>
    </row>
    <row r="12183" spans="17:20">
      <c r="Q12183">
        <v>0.71293981481481505</v>
      </c>
      <c r="R12183">
        <v>1</v>
      </c>
      <c r="S12183" t="s">
        <v>11160</v>
      </c>
      <c r="T12183" t="s">
        <v>3075</v>
      </c>
    </row>
    <row r="12184" spans="17:20">
      <c r="Q12184">
        <v>0.71298611111111099</v>
      </c>
      <c r="R12184">
        <v>1</v>
      </c>
      <c r="S12184" t="s">
        <v>4576</v>
      </c>
      <c r="T12184" t="s">
        <v>3074</v>
      </c>
    </row>
    <row r="12185" spans="17:20">
      <c r="Q12185">
        <v>0.71299768518518503</v>
      </c>
      <c r="R12185">
        <v>1</v>
      </c>
      <c r="S12185" t="s">
        <v>3806</v>
      </c>
      <c r="T12185" t="s">
        <v>3077</v>
      </c>
    </row>
    <row r="12186" spans="17:20">
      <c r="Q12186">
        <v>0.71303240740740703</v>
      </c>
      <c r="R12186">
        <v>1</v>
      </c>
      <c r="S12186" t="s">
        <v>11161</v>
      </c>
      <c r="T12186" t="s">
        <v>3086</v>
      </c>
    </row>
    <row r="12187" spans="17:20">
      <c r="Q12187">
        <v>0.713055555555556</v>
      </c>
      <c r="R12187">
        <v>1</v>
      </c>
      <c r="S12187" t="s">
        <v>483</v>
      </c>
      <c r="T12187" t="s">
        <v>3075</v>
      </c>
    </row>
    <row r="12188" spans="17:20">
      <c r="Q12188">
        <v>0.713090277777778</v>
      </c>
      <c r="R12188">
        <v>1</v>
      </c>
      <c r="S12188" t="s">
        <v>11162</v>
      </c>
      <c r="T12188" t="s">
        <v>3075</v>
      </c>
    </row>
    <row r="12189" spans="17:20">
      <c r="Q12189">
        <v>0.71313657407407405</v>
      </c>
      <c r="R12189">
        <v>1</v>
      </c>
      <c r="S12189" t="s">
        <v>11163</v>
      </c>
      <c r="T12189" t="s">
        <v>3070</v>
      </c>
    </row>
    <row r="12190" spans="17:20">
      <c r="Q12190">
        <v>0.71314814814814798</v>
      </c>
      <c r="R12190">
        <v>1</v>
      </c>
      <c r="S12190" t="s">
        <v>11164</v>
      </c>
      <c r="T12190" t="s">
        <v>3129</v>
      </c>
    </row>
    <row r="12191" spans="17:20">
      <c r="Q12191">
        <v>0.71315972222222201</v>
      </c>
      <c r="R12191">
        <v>1</v>
      </c>
      <c r="S12191" t="s">
        <v>11165</v>
      </c>
      <c r="T12191" t="s">
        <v>3070</v>
      </c>
    </row>
    <row r="12192" spans="17:20">
      <c r="Q12192">
        <v>0.71315972222222201</v>
      </c>
      <c r="R12192">
        <v>1</v>
      </c>
      <c r="S12192" t="s">
        <v>11166</v>
      </c>
      <c r="T12192" t="s">
        <v>3075</v>
      </c>
    </row>
    <row r="12193" spans="17:20">
      <c r="Q12193">
        <v>0.71319444444444402</v>
      </c>
      <c r="R12193">
        <v>1</v>
      </c>
      <c r="S12193" t="s">
        <v>11167</v>
      </c>
      <c r="T12193" t="s">
        <v>3075</v>
      </c>
    </row>
    <row r="12194" spans="17:20">
      <c r="Q12194">
        <v>0.71324074074074095</v>
      </c>
      <c r="R12194">
        <v>1</v>
      </c>
      <c r="S12194" t="s">
        <v>200</v>
      </c>
      <c r="T12194" t="s">
        <v>3074</v>
      </c>
    </row>
    <row r="12195" spans="17:20">
      <c r="Q12195">
        <v>0.71331018518518496</v>
      </c>
      <c r="R12195">
        <v>1</v>
      </c>
      <c r="S12195" t="s">
        <v>11168</v>
      </c>
      <c r="T12195" t="s">
        <v>3071</v>
      </c>
    </row>
    <row r="12196" spans="17:20">
      <c r="Q12196">
        <v>0.71333333333333304</v>
      </c>
      <c r="R12196">
        <v>1</v>
      </c>
      <c r="S12196" t="s">
        <v>11169</v>
      </c>
      <c r="T12196" t="s">
        <v>3070</v>
      </c>
    </row>
    <row r="12197" spans="17:20">
      <c r="Q12197">
        <v>0.71333333333333304</v>
      </c>
      <c r="R12197">
        <v>1</v>
      </c>
      <c r="S12197" t="s">
        <v>2562</v>
      </c>
      <c r="T12197" t="s">
        <v>3075</v>
      </c>
    </row>
    <row r="12198" spans="17:20">
      <c r="Q12198">
        <v>0.71335648148148101</v>
      </c>
      <c r="R12198">
        <v>1</v>
      </c>
      <c r="S12198" t="s">
        <v>11170</v>
      </c>
      <c r="T12198" t="s">
        <v>3070</v>
      </c>
    </row>
    <row r="12199" spans="17:20">
      <c r="Q12199">
        <v>0.71336805555555605</v>
      </c>
      <c r="R12199">
        <v>1</v>
      </c>
      <c r="S12199" t="s">
        <v>11171</v>
      </c>
      <c r="T12199" t="s">
        <v>3129</v>
      </c>
    </row>
    <row r="12200" spans="17:20">
      <c r="Q12200">
        <v>0.71344907407407399</v>
      </c>
      <c r="R12200">
        <v>1</v>
      </c>
      <c r="S12200" t="s">
        <v>2562</v>
      </c>
      <c r="T12200" t="s">
        <v>3076</v>
      </c>
    </row>
    <row r="12201" spans="17:20">
      <c r="Q12201">
        <v>0.71347222222222195</v>
      </c>
      <c r="R12201">
        <v>1</v>
      </c>
      <c r="S12201" t="s">
        <v>11172</v>
      </c>
      <c r="T12201" t="s">
        <v>3071</v>
      </c>
    </row>
    <row r="12202" spans="17:20">
      <c r="Q12202">
        <v>0.71348379629629599</v>
      </c>
      <c r="R12202">
        <v>1</v>
      </c>
      <c r="S12202" t="s">
        <v>11173</v>
      </c>
      <c r="T12202" t="s">
        <v>3071</v>
      </c>
    </row>
    <row r="12203" spans="17:20">
      <c r="Q12203">
        <v>0.71350694444444396</v>
      </c>
      <c r="R12203">
        <v>1</v>
      </c>
      <c r="S12203" t="s">
        <v>11174</v>
      </c>
      <c r="T12203" t="s">
        <v>3071</v>
      </c>
    </row>
    <row r="12204" spans="17:20">
      <c r="Q12204">
        <v>0.71353009259259303</v>
      </c>
      <c r="R12204">
        <v>1</v>
      </c>
      <c r="S12204" t="s">
        <v>4186</v>
      </c>
      <c r="T12204" t="s">
        <v>3071</v>
      </c>
    </row>
    <row r="12205" spans="17:20">
      <c r="Q12205">
        <v>0.713553240740741</v>
      </c>
      <c r="R12205">
        <v>1</v>
      </c>
      <c r="S12205" t="s">
        <v>3462</v>
      </c>
      <c r="T12205" t="s">
        <v>3070</v>
      </c>
    </row>
    <row r="12206" spans="17:20">
      <c r="Q12206">
        <v>0.71356481481481504</v>
      </c>
      <c r="R12206">
        <v>1</v>
      </c>
      <c r="S12206" t="s">
        <v>158</v>
      </c>
      <c r="T12206" t="s">
        <v>3077</v>
      </c>
    </row>
    <row r="12207" spans="17:20">
      <c r="Q12207">
        <v>0.71359953703703705</v>
      </c>
      <c r="R12207">
        <v>1</v>
      </c>
      <c r="S12207" t="s">
        <v>10947</v>
      </c>
      <c r="T12207" t="s">
        <v>3074</v>
      </c>
    </row>
    <row r="12208" spans="17:20">
      <c r="Q12208">
        <v>0.71361111111111097</v>
      </c>
      <c r="R12208">
        <v>1</v>
      </c>
      <c r="S12208" t="s">
        <v>11175</v>
      </c>
      <c r="T12208" t="s">
        <v>3127</v>
      </c>
    </row>
    <row r="12209" spans="17:20">
      <c r="Q12209">
        <v>0.71362268518518501</v>
      </c>
      <c r="R12209">
        <v>1</v>
      </c>
      <c r="S12209" t="s">
        <v>11176</v>
      </c>
      <c r="T12209" t="s">
        <v>3075</v>
      </c>
    </row>
    <row r="12210" spans="17:20">
      <c r="Q12210">
        <v>0.71363425925925905</v>
      </c>
      <c r="R12210">
        <v>2</v>
      </c>
      <c r="S12210" t="s">
        <v>2562</v>
      </c>
      <c r="T12210" t="s">
        <v>3070</v>
      </c>
    </row>
    <row r="12211" spans="17:20">
      <c r="Q12211">
        <v>0.71365740740740702</v>
      </c>
      <c r="R12211">
        <v>1</v>
      </c>
      <c r="S12211" t="s">
        <v>4112</v>
      </c>
      <c r="T12211" t="s">
        <v>3127</v>
      </c>
    </row>
    <row r="12212" spans="17:20">
      <c r="Q12212">
        <v>0.71369212962963002</v>
      </c>
      <c r="R12212">
        <v>1</v>
      </c>
      <c r="S12212" t="s">
        <v>11177</v>
      </c>
      <c r="T12212" t="s">
        <v>3070</v>
      </c>
    </row>
    <row r="12213" spans="17:20">
      <c r="Q12213">
        <v>0.71370370370370395</v>
      </c>
      <c r="R12213">
        <v>1</v>
      </c>
      <c r="S12213" t="s">
        <v>11178</v>
      </c>
      <c r="T12213" t="s">
        <v>3070</v>
      </c>
    </row>
    <row r="12214" spans="17:20">
      <c r="Q12214">
        <v>0.71370370370370395</v>
      </c>
      <c r="R12214">
        <v>1</v>
      </c>
      <c r="S12214" t="s">
        <v>3743</v>
      </c>
      <c r="T12214" t="s">
        <v>3077</v>
      </c>
    </row>
    <row r="12215" spans="17:20">
      <c r="Q12215">
        <v>0.71371527777777799</v>
      </c>
      <c r="R12215">
        <v>1</v>
      </c>
      <c r="S12215" t="s">
        <v>11179</v>
      </c>
      <c r="T12215" t="s">
        <v>3074</v>
      </c>
    </row>
    <row r="12216" spans="17:20">
      <c r="Q12216">
        <v>0.71371527777777799</v>
      </c>
      <c r="R12216">
        <v>1</v>
      </c>
      <c r="S12216" t="s">
        <v>3406</v>
      </c>
      <c r="T12216" t="s">
        <v>3075</v>
      </c>
    </row>
    <row r="12217" spans="17:20">
      <c r="Q12217">
        <v>0.71372685185185203</v>
      </c>
      <c r="R12217">
        <v>1</v>
      </c>
      <c r="S12217" t="s">
        <v>11180</v>
      </c>
      <c r="T12217" t="s">
        <v>3127</v>
      </c>
    </row>
    <row r="12218" spans="17:20">
      <c r="Q12218">
        <v>0.71373842592592596</v>
      </c>
      <c r="R12218">
        <v>1</v>
      </c>
      <c r="S12218" t="s">
        <v>11181</v>
      </c>
      <c r="T12218" t="s">
        <v>3075</v>
      </c>
    </row>
    <row r="12219" spans="17:20">
      <c r="Q12219">
        <v>0.713784722222222</v>
      </c>
      <c r="R12219">
        <v>1</v>
      </c>
      <c r="S12219" t="s">
        <v>2562</v>
      </c>
      <c r="T12219" t="s">
        <v>3086</v>
      </c>
    </row>
    <row r="12220" spans="17:20">
      <c r="Q12220">
        <v>0.71380787037036997</v>
      </c>
      <c r="R12220">
        <v>1</v>
      </c>
      <c r="S12220" t="s">
        <v>11182</v>
      </c>
      <c r="T12220" t="s">
        <v>3075</v>
      </c>
    </row>
    <row r="12221" spans="17:20">
      <c r="Q12221">
        <v>0.71384259259259297</v>
      </c>
      <c r="R12221">
        <v>1</v>
      </c>
      <c r="S12221" t="s">
        <v>11183</v>
      </c>
      <c r="T12221" t="s">
        <v>3071</v>
      </c>
    </row>
    <row r="12222" spans="17:20">
      <c r="Q12222">
        <v>0.71386574074074105</v>
      </c>
      <c r="R12222">
        <v>1</v>
      </c>
      <c r="S12222" t="s">
        <v>4355</v>
      </c>
      <c r="T12222" t="s">
        <v>3077</v>
      </c>
    </row>
    <row r="12223" spans="17:20">
      <c r="Q12223">
        <v>0.71387731481481498</v>
      </c>
      <c r="R12223">
        <v>1</v>
      </c>
      <c r="S12223" t="s">
        <v>11184</v>
      </c>
      <c r="T12223" t="s">
        <v>3071</v>
      </c>
    </row>
    <row r="12224" spans="17:20">
      <c r="Q12224">
        <v>0.71391203703703698</v>
      </c>
      <c r="R12224">
        <v>1</v>
      </c>
      <c r="S12224" t="s">
        <v>11185</v>
      </c>
      <c r="T12224" t="s">
        <v>3070</v>
      </c>
    </row>
    <row r="12225" spans="17:20">
      <c r="Q12225">
        <v>0.71391203703703698</v>
      </c>
      <c r="R12225">
        <v>1</v>
      </c>
      <c r="S12225" t="s">
        <v>858</v>
      </c>
      <c r="T12225" t="s">
        <v>3070</v>
      </c>
    </row>
    <row r="12226" spans="17:20">
      <c r="Q12226">
        <v>0.71395833333333303</v>
      </c>
      <c r="R12226">
        <v>1</v>
      </c>
      <c r="S12226" t="s">
        <v>4634</v>
      </c>
      <c r="T12226" t="s">
        <v>3072</v>
      </c>
    </row>
    <row r="12227" spans="17:20">
      <c r="Q12227">
        <v>0.71399305555555603</v>
      </c>
      <c r="R12227">
        <v>1</v>
      </c>
      <c r="S12227" t="s">
        <v>11186</v>
      </c>
      <c r="T12227" t="s">
        <v>3070</v>
      </c>
    </row>
    <row r="12228" spans="17:20">
      <c r="Q12228">
        <v>0.714016203703704</v>
      </c>
      <c r="R12228">
        <v>1</v>
      </c>
      <c r="S12228" t="s">
        <v>11187</v>
      </c>
      <c r="T12228" t="s">
        <v>3071</v>
      </c>
    </row>
    <row r="12229" spans="17:20">
      <c r="Q12229">
        <v>0.714016203703704</v>
      </c>
      <c r="R12229">
        <v>3</v>
      </c>
      <c r="S12229" t="s">
        <v>11188</v>
      </c>
      <c r="T12229" t="s">
        <v>3070</v>
      </c>
    </row>
    <row r="12230" spans="17:20">
      <c r="Q12230">
        <v>0.71402777777777804</v>
      </c>
      <c r="R12230">
        <v>1</v>
      </c>
      <c r="S12230" t="s">
        <v>1104</v>
      </c>
      <c r="T12230" t="s">
        <v>3072</v>
      </c>
    </row>
    <row r="12231" spans="17:20">
      <c r="Q12231">
        <v>0.71402777777777804</v>
      </c>
      <c r="R12231">
        <v>1</v>
      </c>
      <c r="S12231" t="s">
        <v>2562</v>
      </c>
      <c r="T12231" t="s">
        <v>3071</v>
      </c>
    </row>
    <row r="12232" spans="17:20">
      <c r="Q12232">
        <v>0.71403935185185197</v>
      </c>
      <c r="R12232">
        <v>1</v>
      </c>
      <c r="S12232" t="s">
        <v>11189</v>
      </c>
      <c r="T12232" t="s">
        <v>3070</v>
      </c>
    </row>
    <row r="12233" spans="17:20">
      <c r="Q12233">
        <v>0.71405092592592601</v>
      </c>
      <c r="R12233">
        <v>1</v>
      </c>
      <c r="S12233" t="s">
        <v>11012</v>
      </c>
      <c r="T12233" t="s">
        <v>3077</v>
      </c>
    </row>
    <row r="12234" spans="17:20">
      <c r="Q12234">
        <v>0.71406250000000004</v>
      </c>
      <c r="R12234">
        <v>1</v>
      </c>
      <c r="S12234" t="s">
        <v>2562</v>
      </c>
      <c r="T12234" t="s">
        <v>3070</v>
      </c>
    </row>
    <row r="12235" spans="17:20">
      <c r="Q12235">
        <v>0.71408564814814801</v>
      </c>
      <c r="R12235">
        <v>1</v>
      </c>
      <c r="S12235" t="s">
        <v>2562</v>
      </c>
      <c r="T12235" t="s">
        <v>3070</v>
      </c>
    </row>
    <row r="12236" spans="17:20">
      <c r="Q12236">
        <v>0.71408564814814801</v>
      </c>
      <c r="R12236">
        <v>1</v>
      </c>
      <c r="S12236" t="s">
        <v>4193</v>
      </c>
      <c r="T12236" t="s">
        <v>3072</v>
      </c>
    </row>
    <row r="12237" spans="17:20">
      <c r="Q12237">
        <v>0.71410879629629598</v>
      </c>
      <c r="R12237">
        <v>1</v>
      </c>
      <c r="S12237" t="s">
        <v>11190</v>
      </c>
      <c r="T12237" t="s">
        <v>3070</v>
      </c>
    </row>
    <row r="12238" spans="17:20">
      <c r="Q12238">
        <v>0.71413194444444394</v>
      </c>
      <c r="R12238">
        <v>1</v>
      </c>
      <c r="S12238" t="s">
        <v>11191</v>
      </c>
      <c r="T12238" t="s">
        <v>3072</v>
      </c>
    </row>
    <row r="12239" spans="17:20">
      <c r="Q12239">
        <v>0.71413194444444394</v>
      </c>
      <c r="R12239">
        <v>1</v>
      </c>
      <c r="S12239" t="s">
        <v>9217</v>
      </c>
      <c r="T12239" t="s">
        <v>3070</v>
      </c>
    </row>
    <row r="12240" spans="17:20">
      <c r="Q12240">
        <v>0.71414351851851898</v>
      </c>
      <c r="R12240">
        <v>1</v>
      </c>
      <c r="S12240" t="s">
        <v>11192</v>
      </c>
      <c r="T12240" t="s">
        <v>3075</v>
      </c>
    </row>
    <row r="12241" spans="17:20">
      <c r="Q12241">
        <v>0.71416666666666695</v>
      </c>
      <c r="R12241">
        <v>1</v>
      </c>
      <c r="S12241" t="s">
        <v>11193</v>
      </c>
      <c r="T12241" t="s">
        <v>3074</v>
      </c>
    </row>
    <row r="12242" spans="17:20">
      <c r="Q12242">
        <v>0.71417824074074099</v>
      </c>
      <c r="R12242">
        <v>1</v>
      </c>
      <c r="S12242" t="s">
        <v>11194</v>
      </c>
      <c r="T12242" t="s">
        <v>3070</v>
      </c>
    </row>
    <row r="12243" spans="17:20">
      <c r="Q12243">
        <v>0.71420138888888896</v>
      </c>
      <c r="R12243">
        <v>1</v>
      </c>
      <c r="S12243" t="s">
        <v>3308</v>
      </c>
      <c r="T12243" t="s">
        <v>3075</v>
      </c>
    </row>
    <row r="12244" spans="17:20">
      <c r="Q12244">
        <v>0.71422453703703703</v>
      </c>
      <c r="R12244">
        <v>2</v>
      </c>
      <c r="S12244" t="s">
        <v>2562</v>
      </c>
      <c r="T12244" t="s">
        <v>3070</v>
      </c>
    </row>
    <row r="12245" spans="17:20">
      <c r="Q12245">
        <v>0.71423611111111096</v>
      </c>
      <c r="R12245">
        <v>1</v>
      </c>
      <c r="S12245" t="s">
        <v>8575</v>
      </c>
      <c r="T12245" t="s">
        <v>3126</v>
      </c>
    </row>
    <row r="12246" spans="17:20">
      <c r="Q12246">
        <v>0.71425925925925904</v>
      </c>
      <c r="R12246">
        <v>1</v>
      </c>
      <c r="S12246" t="s">
        <v>11195</v>
      </c>
      <c r="T12246" t="s">
        <v>3070</v>
      </c>
    </row>
    <row r="12247" spans="17:20">
      <c r="Q12247">
        <v>0.71425925925925904</v>
      </c>
      <c r="R12247">
        <v>2</v>
      </c>
      <c r="S12247" t="s">
        <v>11196</v>
      </c>
      <c r="T12247" t="s">
        <v>3070</v>
      </c>
    </row>
    <row r="12248" spans="17:20">
      <c r="Q12248">
        <v>0.71425925925925904</v>
      </c>
      <c r="R12248">
        <v>1</v>
      </c>
      <c r="S12248" t="s">
        <v>2562</v>
      </c>
      <c r="T12248" t="s">
        <v>3074</v>
      </c>
    </row>
    <row r="12249" spans="17:20">
      <c r="Q12249">
        <v>0.71427083333333297</v>
      </c>
      <c r="R12249">
        <v>1</v>
      </c>
      <c r="S12249" t="s">
        <v>10303</v>
      </c>
      <c r="T12249" t="s">
        <v>3129</v>
      </c>
    </row>
    <row r="12250" spans="17:20">
      <c r="Q12250">
        <v>0.71428240740740701</v>
      </c>
      <c r="R12250">
        <v>1</v>
      </c>
      <c r="S12250" t="s">
        <v>141</v>
      </c>
      <c r="T12250" t="s">
        <v>3077</v>
      </c>
    </row>
    <row r="12251" spans="17:20">
      <c r="Q12251">
        <v>0.71429398148148104</v>
      </c>
      <c r="R12251">
        <v>1</v>
      </c>
      <c r="S12251" t="s">
        <v>2562</v>
      </c>
      <c r="T12251" t="s">
        <v>3074</v>
      </c>
    </row>
    <row r="12252" spans="17:20">
      <c r="Q12252">
        <v>0.71430555555555597</v>
      </c>
      <c r="R12252">
        <v>1</v>
      </c>
      <c r="S12252" t="s">
        <v>11197</v>
      </c>
      <c r="T12252" t="s">
        <v>3070</v>
      </c>
    </row>
    <row r="12253" spans="17:20">
      <c r="Q12253">
        <v>0.71430555555555597</v>
      </c>
      <c r="R12253">
        <v>1</v>
      </c>
      <c r="S12253" t="s">
        <v>7852</v>
      </c>
      <c r="T12253" t="s">
        <v>3126</v>
      </c>
    </row>
    <row r="12254" spans="17:20">
      <c r="Q12254">
        <v>0.71437499999999998</v>
      </c>
      <c r="R12254">
        <v>1</v>
      </c>
      <c r="S12254" t="s">
        <v>3974</v>
      </c>
      <c r="T12254" t="s">
        <v>3073</v>
      </c>
    </row>
    <row r="12255" spans="17:20">
      <c r="Q12255">
        <v>0.71443287037036995</v>
      </c>
      <c r="R12255">
        <v>1</v>
      </c>
      <c r="S12255" t="s">
        <v>11198</v>
      </c>
      <c r="T12255" t="s">
        <v>3070</v>
      </c>
    </row>
    <row r="12256" spans="17:20">
      <c r="Q12256">
        <v>0.71444444444444399</v>
      </c>
      <c r="R12256">
        <v>1</v>
      </c>
      <c r="S12256" t="s">
        <v>4861</v>
      </c>
      <c r="T12256" t="s">
        <v>3077</v>
      </c>
    </row>
    <row r="12257" spans="17:20">
      <c r="Q12257">
        <v>0.71446759259259296</v>
      </c>
      <c r="R12257">
        <v>1</v>
      </c>
      <c r="S12257" t="s">
        <v>3252</v>
      </c>
      <c r="T12257" t="s">
        <v>3074</v>
      </c>
    </row>
    <row r="12258" spans="17:20">
      <c r="Q12258">
        <v>0.71450231481481496</v>
      </c>
      <c r="R12258">
        <v>1</v>
      </c>
      <c r="S12258" t="s">
        <v>11199</v>
      </c>
      <c r="T12258" t="s">
        <v>3073</v>
      </c>
    </row>
    <row r="12259" spans="17:20">
      <c r="Q12259">
        <v>0.714513888888889</v>
      </c>
      <c r="R12259">
        <v>1</v>
      </c>
      <c r="S12259" t="s">
        <v>11200</v>
      </c>
      <c r="T12259" t="s">
        <v>3075</v>
      </c>
    </row>
    <row r="12260" spans="17:20">
      <c r="Q12260">
        <v>0.71453703703703697</v>
      </c>
      <c r="R12260">
        <v>2</v>
      </c>
      <c r="S12260" t="s">
        <v>11201</v>
      </c>
      <c r="T12260" t="s">
        <v>3071</v>
      </c>
    </row>
    <row r="12261" spans="17:20">
      <c r="Q12261">
        <v>0.71454861111111101</v>
      </c>
      <c r="R12261">
        <v>1</v>
      </c>
      <c r="S12261" t="s">
        <v>11202</v>
      </c>
      <c r="T12261" t="s">
        <v>3074</v>
      </c>
    </row>
    <row r="12262" spans="17:20">
      <c r="Q12262">
        <v>0.71456018518518505</v>
      </c>
      <c r="R12262">
        <v>1</v>
      </c>
      <c r="S12262" t="s">
        <v>11203</v>
      </c>
      <c r="T12262" t="s">
        <v>3126</v>
      </c>
    </row>
    <row r="12263" spans="17:20">
      <c r="Q12263">
        <v>0.71456018518518505</v>
      </c>
      <c r="R12263">
        <v>1</v>
      </c>
      <c r="S12263" t="s">
        <v>11204</v>
      </c>
      <c r="T12263" t="s">
        <v>3126</v>
      </c>
    </row>
    <row r="12264" spans="17:20">
      <c r="Q12264">
        <v>0.71457175925925898</v>
      </c>
      <c r="R12264">
        <v>1</v>
      </c>
      <c r="S12264" t="s">
        <v>3294</v>
      </c>
      <c r="T12264" t="s">
        <v>3070</v>
      </c>
    </row>
    <row r="12265" spans="17:20">
      <c r="Q12265">
        <v>0.71458333333333302</v>
      </c>
      <c r="R12265">
        <v>1</v>
      </c>
      <c r="S12265" t="s">
        <v>774</v>
      </c>
      <c r="T12265" t="s">
        <v>3075</v>
      </c>
    </row>
    <row r="12266" spans="17:20">
      <c r="Q12266">
        <v>0.71459490740740705</v>
      </c>
      <c r="R12266">
        <v>1</v>
      </c>
      <c r="S12266" t="s">
        <v>11205</v>
      </c>
      <c r="T12266" t="s">
        <v>3075</v>
      </c>
    </row>
    <row r="12267" spans="17:20">
      <c r="Q12267">
        <v>0.71465277777777803</v>
      </c>
      <c r="R12267">
        <v>1</v>
      </c>
      <c r="S12267" t="s">
        <v>2562</v>
      </c>
      <c r="T12267" t="s">
        <v>3071</v>
      </c>
    </row>
    <row r="12268" spans="17:20">
      <c r="Q12268">
        <v>0.71467592592592599</v>
      </c>
      <c r="R12268">
        <v>2</v>
      </c>
      <c r="S12268" t="s">
        <v>11206</v>
      </c>
      <c r="T12268" t="s">
        <v>3077</v>
      </c>
    </row>
    <row r="12269" spans="17:20">
      <c r="Q12269">
        <v>0.714710648148148</v>
      </c>
      <c r="R12269">
        <v>1</v>
      </c>
      <c r="S12269" t="s">
        <v>4371</v>
      </c>
      <c r="T12269" t="s">
        <v>3072</v>
      </c>
    </row>
    <row r="12270" spans="17:20">
      <c r="Q12270">
        <v>0.71472222222222204</v>
      </c>
      <c r="R12270">
        <v>1</v>
      </c>
      <c r="S12270" t="s">
        <v>4575</v>
      </c>
      <c r="T12270" t="s">
        <v>3074</v>
      </c>
    </row>
    <row r="12271" spans="17:20">
      <c r="Q12271">
        <v>0.71473379629629596</v>
      </c>
      <c r="R12271">
        <v>1</v>
      </c>
      <c r="S12271" t="s">
        <v>11207</v>
      </c>
      <c r="T12271" t="s">
        <v>3086</v>
      </c>
    </row>
    <row r="12272" spans="17:20">
      <c r="Q12272">
        <v>0.71474537037037</v>
      </c>
      <c r="R12272">
        <v>1</v>
      </c>
      <c r="S12272" t="s">
        <v>2562</v>
      </c>
      <c r="T12272" t="s">
        <v>3071</v>
      </c>
    </row>
    <row r="12273" spans="17:20">
      <c r="Q12273">
        <v>0.71478009259259301</v>
      </c>
      <c r="R12273">
        <v>1</v>
      </c>
      <c r="S12273" t="s">
        <v>11208</v>
      </c>
      <c r="T12273" t="s">
        <v>3070</v>
      </c>
    </row>
    <row r="12274" spans="17:20">
      <c r="Q12274">
        <v>0.71489583333333295</v>
      </c>
      <c r="R12274">
        <v>1</v>
      </c>
      <c r="S12274" t="s">
        <v>11209</v>
      </c>
      <c r="T12274" t="s">
        <v>3075</v>
      </c>
    </row>
    <row r="12275" spans="17:20">
      <c r="Q12275">
        <v>0.71491898148148103</v>
      </c>
      <c r="R12275">
        <v>1</v>
      </c>
      <c r="S12275" t="s">
        <v>2562</v>
      </c>
      <c r="T12275" t="s">
        <v>3075</v>
      </c>
    </row>
    <row r="12276" spans="17:20">
      <c r="Q12276">
        <v>0.71496527777777796</v>
      </c>
      <c r="R12276">
        <v>1</v>
      </c>
      <c r="S12276" t="s">
        <v>2727</v>
      </c>
      <c r="T12276" t="s">
        <v>3129</v>
      </c>
    </row>
    <row r="12277" spans="17:20">
      <c r="Q12277">
        <v>0.71496527777777796</v>
      </c>
      <c r="R12277">
        <v>1</v>
      </c>
      <c r="S12277" t="s">
        <v>3281</v>
      </c>
      <c r="T12277" t="s">
        <v>3075</v>
      </c>
    </row>
    <row r="12278" spans="17:20">
      <c r="Q12278">
        <v>0.714976851851852</v>
      </c>
      <c r="R12278">
        <v>1</v>
      </c>
      <c r="S12278" t="s">
        <v>3173</v>
      </c>
      <c r="T12278" t="s">
        <v>3075</v>
      </c>
    </row>
    <row r="12279" spans="17:20">
      <c r="Q12279">
        <v>0.71499999999999997</v>
      </c>
      <c r="R12279">
        <v>1</v>
      </c>
      <c r="S12279" t="s">
        <v>2562</v>
      </c>
      <c r="T12279" t="s">
        <v>3071</v>
      </c>
    </row>
    <row r="12280" spans="17:20">
      <c r="Q12280">
        <v>0.71501157407407401</v>
      </c>
      <c r="R12280">
        <v>1</v>
      </c>
      <c r="S12280" t="s">
        <v>1590</v>
      </c>
      <c r="T12280" t="s">
        <v>3077</v>
      </c>
    </row>
    <row r="12281" spans="17:20">
      <c r="Q12281">
        <v>0.71502314814814805</v>
      </c>
      <c r="R12281">
        <v>1</v>
      </c>
      <c r="S12281" t="s">
        <v>4293</v>
      </c>
      <c r="T12281" t="s">
        <v>3075</v>
      </c>
    </row>
    <row r="12282" spans="17:20">
      <c r="Q12282">
        <v>0.71505787037037005</v>
      </c>
      <c r="R12282">
        <v>1</v>
      </c>
      <c r="S12282" t="s">
        <v>11210</v>
      </c>
      <c r="T12282" t="s">
        <v>3072</v>
      </c>
    </row>
    <row r="12283" spans="17:20">
      <c r="Q12283">
        <v>0.71511574074074102</v>
      </c>
      <c r="R12283">
        <v>1</v>
      </c>
      <c r="S12283" t="s">
        <v>11211</v>
      </c>
      <c r="T12283" t="s">
        <v>3070</v>
      </c>
    </row>
    <row r="12284" spans="17:20">
      <c r="Q12284">
        <v>0.71511574074074102</v>
      </c>
      <c r="R12284">
        <v>1</v>
      </c>
      <c r="S12284" t="s">
        <v>2562</v>
      </c>
      <c r="T12284" t="s">
        <v>3071</v>
      </c>
    </row>
    <row r="12285" spans="17:20">
      <c r="Q12285">
        <v>0.71516203703703696</v>
      </c>
      <c r="R12285">
        <v>1</v>
      </c>
      <c r="S12285" t="s">
        <v>11212</v>
      </c>
      <c r="T12285" t="s">
        <v>3126</v>
      </c>
    </row>
    <row r="12286" spans="17:20">
      <c r="Q12286">
        <v>0.715173611111111</v>
      </c>
      <c r="R12286">
        <v>1</v>
      </c>
      <c r="S12286" t="s">
        <v>11213</v>
      </c>
      <c r="T12286" t="s">
        <v>3075</v>
      </c>
    </row>
    <row r="12287" spans="17:20">
      <c r="Q12287">
        <v>0.71518518518518504</v>
      </c>
      <c r="R12287">
        <v>1</v>
      </c>
      <c r="S12287" t="s">
        <v>11214</v>
      </c>
      <c r="T12287" t="s">
        <v>3074</v>
      </c>
    </row>
    <row r="12288" spans="17:20">
      <c r="Q12288">
        <v>0.71518518518518504</v>
      </c>
      <c r="R12288">
        <v>1</v>
      </c>
      <c r="S12288" t="s">
        <v>4180</v>
      </c>
      <c r="T12288" t="s">
        <v>3075</v>
      </c>
    </row>
    <row r="12289" spans="17:20">
      <c r="Q12289">
        <v>0.715208333333333</v>
      </c>
      <c r="R12289">
        <v>1</v>
      </c>
      <c r="S12289" t="s">
        <v>3273</v>
      </c>
      <c r="T12289" t="s">
        <v>3075</v>
      </c>
    </row>
    <row r="12290" spans="17:20">
      <c r="Q12290">
        <v>0.71523148148148197</v>
      </c>
      <c r="R12290">
        <v>1</v>
      </c>
      <c r="S12290" t="s">
        <v>4330</v>
      </c>
      <c r="T12290" t="s">
        <v>3129</v>
      </c>
    </row>
    <row r="12291" spans="17:20">
      <c r="Q12291">
        <v>0.71524305555555601</v>
      </c>
      <c r="R12291">
        <v>1</v>
      </c>
      <c r="S12291" t="s">
        <v>11215</v>
      </c>
      <c r="T12291" t="s">
        <v>3086</v>
      </c>
    </row>
    <row r="12292" spans="17:20">
      <c r="Q12292">
        <v>0.71525462962963005</v>
      </c>
      <c r="R12292">
        <v>4</v>
      </c>
      <c r="S12292" t="s">
        <v>11216</v>
      </c>
      <c r="T12292" t="s">
        <v>3084</v>
      </c>
    </row>
    <row r="12293" spans="17:20">
      <c r="Q12293">
        <v>0.71527777777777801</v>
      </c>
      <c r="R12293">
        <v>1</v>
      </c>
      <c r="S12293" t="s">
        <v>1494</v>
      </c>
      <c r="T12293" t="s">
        <v>3070</v>
      </c>
    </row>
    <row r="12294" spans="17:20">
      <c r="Q12294">
        <v>0.71528935185185205</v>
      </c>
      <c r="R12294">
        <v>2</v>
      </c>
      <c r="S12294" t="s">
        <v>2562</v>
      </c>
      <c r="T12294" t="s">
        <v>3070</v>
      </c>
    </row>
    <row r="12295" spans="17:20">
      <c r="Q12295">
        <v>0.71528935185185205</v>
      </c>
      <c r="R12295">
        <v>1</v>
      </c>
      <c r="S12295" t="s">
        <v>2562</v>
      </c>
      <c r="T12295" t="s">
        <v>3129</v>
      </c>
    </row>
    <row r="12296" spans="17:20">
      <c r="Q12296">
        <v>0.71530092592592598</v>
      </c>
      <c r="R12296">
        <v>1</v>
      </c>
      <c r="S12296" t="s">
        <v>11217</v>
      </c>
      <c r="T12296" t="s">
        <v>3127</v>
      </c>
    </row>
    <row r="12297" spans="17:20">
      <c r="Q12297">
        <v>0.71540509259259299</v>
      </c>
      <c r="R12297">
        <v>1</v>
      </c>
      <c r="S12297" t="s">
        <v>11218</v>
      </c>
      <c r="T12297" t="s">
        <v>3075</v>
      </c>
    </row>
    <row r="12298" spans="17:20">
      <c r="Q12298">
        <v>0.71542824074074096</v>
      </c>
      <c r="R12298">
        <v>1</v>
      </c>
      <c r="S12298" t="s">
        <v>11219</v>
      </c>
      <c r="T12298" t="s">
        <v>3075</v>
      </c>
    </row>
    <row r="12299" spans="17:20">
      <c r="Q12299">
        <v>0.71547453703703701</v>
      </c>
      <c r="R12299">
        <v>1</v>
      </c>
      <c r="S12299" t="s">
        <v>815</v>
      </c>
      <c r="T12299" t="s">
        <v>3129</v>
      </c>
    </row>
    <row r="12300" spans="17:20">
      <c r="Q12300">
        <v>0.71548611111111104</v>
      </c>
      <c r="R12300">
        <v>1</v>
      </c>
      <c r="S12300" t="s">
        <v>11220</v>
      </c>
      <c r="T12300" t="s">
        <v>3081</v>
      </c>
    </row>
    <row r="12301" spans="17:20">
      <c r="Q12301">
        <v>0.71560185185185199</v>
      </c>
      <c r="R12301">
        <v>1</v>
      </c>
      <c r="S12301" t="s">
        <v>11221</v>
      </c>
      <c r="T12301" t="s">
        <v>3070</v>
      </c>
    </row>
    <row r="12302" spans="17:20">
      <c r="Q12302">
        <v>0.71560185185185199</v>
      </c>
      <c r="R12302">
        <v>1</v>
      </c>
      <c r="S12302" t="s">
        <v>2562</v>
      </c>
      <c r="T12302" t="s">
        <v>3129</v>
      </c>
    </row>
    <row r="12303" spans="17:20">
      <c r="Q12303">
        <v>0.71562499999999996</v>
      </c>
      <c r="R12303">
        <v>1</v>
      </c>
      <c r="S12303" t="s">
        <v>11222</v>
      </c>
      <c r="T12303" t="s">
        <v>3070</v>
      </c>
    </row>
    <row r="12304" spans="17:20">
      <c r="Q12304">
        <v>0.71562499999999996</v>
      </c>
      <c r="R12304">
        <v>3</v>
      </c>
      <c r="S12304" t="s">
        <v>11223</v>
      </c>
      <c r="T12304" t="s">
        <v>3075</v>
      </c>
    </row>
    <row r="12305" spans="17:20">
      <c r="Q12305">
        <v>0.71564814814814803</v>
      </c>
      <c r="R12305">
        <v>1</v>
      </c>
      <c r="S12305" t="s">
        <v>11224</v>
      </c>
      <c r="T12305" t="s">
        <v>3075</v>
      </c>
    </row>
    <row r="12306" spans="17:20">
      <c r="Q12306">
        <v>0.71565972222222196</v>
      </c>
      <c r="R12306">
        <v>1</v>
      </c>
      <c r="S12306" t="s">
        <v>11225</v>
      </c>
      <c r="T12306" t="s">
        <v>3129</v>
      </c>
    </row>
    <row r="12307" spans="17:20">
      <c r="Q12307">
        <v>0.71565972222222196</v>
      </c>
      <c r="R12307">
        <v>1</v>
      </c>
      <c r="S12307" t="s">
        <v>11226</v>
      </c>
      <c r="T12307" t="s">
        <v>3129</v>
      </c>
    </row>
    <row r="12308" spans="17:20">
      <c r="Q12308">
        <v>0.71569444444444397</v>
      </c>
      <c r="R12308">
        <v>1</v>
      </c>
      <c r="S12308" t="s">
        <v>11227</v>
      </c>
      <c r="T12308" t="s">
        <v>3075</v>
      </c>
    </row>
    <row r="12309" spans="17:20">
      <c r="Q12309">
        <v>0.715706018518519</v>
      </c>
      <c r="R12309">
        <v>1</v>
      </c>
      <c r="S12309" t="s">
        <v>11228</v>
      </c>
      <c r="T12309" t="s">
        <v>3075</v>
      </c>
    </row>
    <row r="12310" spans="17:20">
      <c r="Q12310">
        <v>0.71571759259259304</v>
      </c>
      <c r="R12310">
        <v>2</v>
      </c>
      <c r="S12310" t="s">
        <v>11229</v>
      </c>
      <c r="T12310" t="s">
        <v>3129</v>
      </c>
    </row>
    <row r="12311" spans="17:20">
      <c r="Q12311">
        <v>0.71574074074074101</v>
      </c>
      <c r="R12311">
        <v>2</v>
      </c>
      <c r="S12311" t="s">
        <v>2562</v>
      </c>
      <c r="T12311" t="s">
        <v>3070</v>
      </c>
    </row>
    <row r="12312" spans="17:20">
      <c r="Q12312">
        <v>0.71578703703703705</v>
      </c>
      <c r="R12312">
        <v>1</v>
      </c>
      <c r="S12312" t="s">
        <v>11230</v>
      </c>
      <c r="T12312" t="s">
        <v>3075</v>
      </c>
    </row>
    <row r="12313" spans="17:20">
      <c r="Q12313">
        <v>0.71579861111111098</v>
      </c>
      <c r="R12313">
        <v>1</v>
      </c>
      <c r="S12313" t="s">
        <v>3688</v>
      </c>
      <c r="T12313" t="s">
        <v>3129</v>
      </c>
    </row>
    <row r="12314" spans="17:20">
      <c r="Q12314">
        <v>0.71582175925925895</v>
      </c>
      <c r="R12314">
        <v>1</v>
      </c>
      <c r="S12314" t="s">
        <v>11231</v>
      </c>
      <c r="T12314" t="s">
        <v>3070</v>
      </c>
    </row>
    <row r="12315" spans="17:20">
      <c r="Q12315">
        <v>0.71585648148148195</v>
      </c>
      <c r="R12315">
        <v>1</v>
      </c>
      <c r="S12315" t="s">
        <v>11232</v>
      </c>
      <c r="T12315" t="s">
        <v>3129</v>
      </c>
    </row>
    <row r="12316" spans="17:20">
      <c r="Q12316">
        <v>0.71589120370370396</v>
      </c>
      <c r="R12316">
        <v>1</v>
      </c>
      <c r="S12316" t="s">
        <v>573</v>
      </c>
      <c r="T12316" t="s">
        <v>3074</v>
      </c>
    </row>
    <row r="12317" spans="17:20">
      <c r="Q12317">
        <v>0.7159375</v>
      </c>
      <c r="R12317">
        <v>1</v>
      </c>
      <c r="S12317" t="s">
        <v>11233</v>
      </c>
      <c r="T12317" t="s">
        <v>3075</v>
      </c>
    </row>
    <row r="12318" spans="17:20">
      <c r="Q12318">
        <v>0.71598379629629605</v>
      </c>
      <c r="R12318">
        <v>1</v>
      </c>
      <c r="S12318" t="s">
        <v>11234</v>
      </c>
      <c r="T12318" t="s">
        <v>3070</v>
      </c>
    </row>
    <row r="12319" spans="17:20">
      <c r="Q12319">
        <v>0.71598379629629605</v>
      </c>
      <c r="R12319">
        <v>1</v>
      </c>
      <c r="S12319" t="s">
        <v>11235</v>
      </c>
      <c r="T12319" t="s">
        <v>3075</v>
      </c>
    </row>
    <row r="12320" spans="17:20">
      <c r="Q12320">
        <v>0.71603009259259298</v>
      </c>
      <c r="R12320">
        <v>1</v>
      </c>
      <c r="S12320" t="s">
        <v>796</v>
      </c>
      <c r="T12320" t="s">
        <v>3075</v>
      </c>
    </row>
    <row r="12321" spans="17:20">
      <c r="Q12321">
        <v>0.71611111111111103</v>
      </c>
      <c r="R12321">
        <v>1</v>
      </c>
      <c r="S12321" t="s">
        <v>4539</v>
      </c>
      <c r="T12321" t="s">
        <v>3072</v>
      </c>
    </row>
    <row r="12322" spans="17:20">
      <c r="Q12322">
        <v>0.71611111111111103</v>
      </c>
      <c r="R12322">
        <v>1</v>
      </c>
      <c r="S12322" t="s">
        <v>11236</v>
      </c>
      <c r="T12322" t="s">
        <v>3127</v>
      </c>
    </row>
    <row r="12323" spans="17:20">
      <c r="Q12323">
        <v>0.716168981481481</v>
      </c>
      <c r="R12323">
        <v>1</v>
      </c>
      <c r="S12323" t="s">
        <v>11237</v>
      </c>
      <c r="T12323" t="s">
        <v>3070</v>
      </c>
    </row>
    <row r="12324" spans="17:20">
      <c r="Q12324">
        <v>0.71619212962962997</v>
      </c>
      <c r="R12324">
        <v>1</v>
      </c>
      <c r="S12324" t="s">
        <v>4196</v>
      </c>
      <c r="T12324" t="s">
        <v>3072</v>
      </c>
    </row>
    <row r="12325" spans="17:20">
      <c r="Q12325">
        <v>0.71620370370370401</v>
      </c>
      <c r="R12325">
        <v>1</v>
      </c>
      <c r="S12325" t="s">
        <v>4214</v>
      </c>
      <c r="T12325" t="s">
        <v>3127</v>
      </c>
    </row>
    <row r="12326" spans="17:20">
      <c r="Q12326">
        <v>0.71623842592592601</v>
      </c>
      <c r="R12326">
        <v>1</v>
      </c>
      <c r="S12326" t="s">
        <v>2562</v>
      </c>
      <c r="T12326" t="s">
        <v>3071</v>
      </c>
    </row>
    <row r="12327" spans="17:20">
      <c r="Q12327">
        <v>0.71625000000000005</v>
      </c>
      <c r="R12327">
        <v>1</v>
      </c>
      <c r="S12327" t="s">
        <v>238</v>
      </c>
      <c r="T12327" t="s">
        <v>3127</v>
      </c>
    </row>
    <row r="12328" spans="17:20">
      <c r="Q12328">
        <v>0.71631944444444395</v>
      </c>
      <c r="R12328">
        <v>1</v>
      </c>
      <c r="S12328" t="s">
        <v>11238</v>
      </c>
      <c r="T12328" t="s">
        <v>3129</v>
      </c>
    </row>
    <row r="12329" spans="17:20">
      <c r="Q12329">
        <v>0.71631944444444395</v>
      </c>
      <c r="R12329">
        <v>1</v>
      </c>
      <c r="S12329" t="s">
        <v>11239</v>
      </c>
      <c r="T12329" t="s">
        <v>3075</v>
      </c>
    </row>
    <row r="12330" spans="17:20">
      <c r="Q12330">
        <v>0.71634259259259303</v>
      </c>
      <c r="R12330">
        <v>1</v>
      </c>
      <c r="S12330" t="s">
        <v>11240</v>
      </c>
      <c r="T12330" t="s">
        <v>3075</v>
      </c>
    </row>
    <row r="12331" spans="17:20">
      <c r="Q12331">
        <v>0.71637731481481504</v>
      </c>
      <c r="R12331">
        <v>2</v>
      </c>
      <c r="S12331" t="s">
        <v>11241</v>
      </c>
      <c r="T12331" t="s">
        <v>3075</v>
      </c>
    </row>
    <row r="12332" spans="17:20">
      <c r="Q12332">
        <v>0.71638888888888896</v>
      </c>
      <c r="R12332">
        <v>1</v>
      </c>
      <c r="S12332" t="s">
        <v>11242</v>
      </c>
      <c r="T12332" t="s">
        <v>3070</v>
      </c>
    </row>
    <row r="12333" spans="17:20">
      <c r="Q12333">
        <v>0.716400462962963</v>
      </c>
      <c r="R12333">
        <v>1</v>
      </c>
      <c r="S12333" t="s">
        <v>11243</v>
      </c>
      <c r="T12333" t="s">
        <v>3129</v>
      </c>
    </row>
    <row r="12334" spans="17:20">
      <c r="Q12334">
        <v>0.71641203703703704</v>
      </c>
      <c r="R12334">
        <v>1</v>
      </c>
      <c r="S12334" t="s">
        <v>11244</v>
      </c>
      <c r="T12334" t="s">
        <v>3075</v>
      </c>
    </row>
    <row r="12335" spans="17:20">
      <c r="Q12335">
        <v>0.71644675925925905</v>
      </c>
      <c r="R12335">
        <v>1</v>
      </c>
      <c r="S12335" t="s">
        <v>11245</v>
      </c>
      <c r="T12335" t="s">
        <v>3084</v>
      </c>
    </row>
    <row r="12336" spans="17:20">
      <c r="Q12336">
        <v>0.71644675925925905</v>
      </c>
      <c r="R12336">
        <v>4</v>
      </c>
      <c r="S12336" t="s">
        <v>2562</v>
      </c>
      <c r="T12336" t="s">
        <v>3070</v>
      </c>
    </row>
    <row r="12337" spans="17:20">
      <c r="Q12337">
        <v>0.71650462962963002</v>
      </c>
      <c r="R12337">
        <v>1</v>
      </c>
      <c r="S12337" t="s">
        <v>11246</v>
      </c>
      <c r="T12337" t="s">
        <v>3071</v>
      </c>
    </row>
    <row r="12338" spans="17:20">
      <c r="Q12338">
        <v>0.71655092592592595</v>
      </c>
      <c r="R12338">
        <v>1</v>
      </c>
      <c r="S12338" t="s">
        <v>4478</v>
      </c>
      <c r="T12338" t="s">
        <v>3074</v>
      </c>
    </row>
    <row r="12339" spans="17:20">
      <c r="Q12339">
        <v>0.716597222222222</v>
      </c>
      <c r="R12339">
        <v>1</v>
      </c>
      <c r="S12339" t="s">
        <v>11247</v>
      </c>
      <c r="T12339" t="s">
        <v>3084</v>
      </c>
    </row>
    <row r="12340" spans="17:20">
      <c r="Q12340">
        <v>0.71660879629629604</v>
      </c>
      <c r="R12340">
        <v>1</v>
      </c>
      <c r="S12340" t="s">
        <v>946</v>
      </c>
      <c r="T12340" t="s">
        <v>3129</v>
      </c>
    </row>
    <row r="12341" spans="17:20">
      <c r="Q12341">
        <v>0.71660879629629604</v>
      </c>
      <c r="R12341">
        <v>1</v>
      </c>
      <c r="S12341" t="s">
        <v>3712</v>
      </c>
      <c r="T12341" t="s">
        <v>3127</v>
      </c>
    </row>
    <row r="12342" spans="17:20">
      <c r="Q12342">
        <v>0.71662037037036996</v>
      </c>
      <c r="R12342">
        <v>1</v>
      </c>
      <c r="S12342" t="s">
        <v>11248</v>
      </c>
      <c r="T12342" t="s">
        <v>3070</v>
      </c>
    </row>
    <row r="12343" spans="17:20">
      <c r="Q12343">
        <v>0.716631944444444</v>
      </c>
      <c r="R12343">
        <v>1</v>
      </c>
      <c r="S12343" t="s">
        <v>2562</v>
      </c>
      <c r="T12343" t="s">
        <v>3071</v>
      </c>
    </row>
    <row r="12344" spans="17:20">
      <c r="Q12344">
        <v>0.71665509259259297</v>
      </c>
      <c r="R12344">
        <v>1</v>
      </c>
      <c r="S12344" t="s">
        <v>3571</v>
      </c>
      <c r="T12344" t="s">
        <v>3070</v>
      </c>
    </row>
    <row r="12345" spans="17:20">
      <c r="Q12345">
        <v>0.71677083333333302</v>
      </c>
      <c r="R12345">
        <v>1</v>
      </c>
      <c r="S12345" t="s">
        <v>11249</v>
      </c>
      <c r="T12345" t="s">
        <v>3084</v>
      </c>
    </row>
    <row r="12346" spans="17:20">
      <c r="Q12346">
        <v>0.71677083333333302</v>
      </c>
      <c r="R12346">
        <v>2</v>
      </c>
      <c r="S12346" t="s">
        <v>682</v>
      </c>
      <c r="T12346" t="s">
        <v>3071</v>
      </c>
    </row>
    <row r="12347" spans="17:20">
      <c r="Q12347">
        <v>0.71679398148148099</v>
      </c>
      <c r="R12347">
        <v>1</v>
      </c>
      <c r="S12347" t="s">
        <v>11250</v>
      </c>
      <c r="T12347" t="s">
        <v>3071</v>
      </c>
    </row>
    <row r="12348" spans="17:20">
      <c r="Q12348">
        <v>0.71688657407407397</v>
      </c>
      <c r="R12348">
        <v>3</v>
      </c>
      <c r="S12348" t="s">
        <v>3671</v>
      </c>
      <c r="T12348" t="s">
        <v>3075</v>
      </c>
    </row>
    <row r="12349" spans="17:20">
      <c r="Q12349">
        <v>0.71696759259259302</v>
      </c>
      <c r="R12349">
        <v>1</v>
      </c>
      <c r="S12349" t="s">
        <v>11251</v>
      </c>
      <c r="T12349" t="s">
        <v>3075</v>
      </c>
    </row>
    <row r="12350" spans="17:20">
      <c r="Q12350">
        <v>0.71708333333333296</v>
      </c>
      <c r="R12350">
        <v>1</v>
      </c>
      <c r="S12350" t="s">
        <v>11252</v>
      </c>
      <c r="T12350" t="s">
        <v>3070</v>
      </c>
    </row>
    <row r="12351" spans="17:20">
      <c r="Q12351">
        <v>0.71711805555555597</v>
      </c>
      <c r="R12351">
        <v>1</v>
      </c>
      <c r="S12351" t="s">
        <v>11253</v>
      </c>
      <c r="T12351" t="s">
        <v>3070</v>
      </c>
    </row>
    <row r="12352" spans="17:20">
      <c r="Q12352">
        <v>0.71717592592592605</v>
      </c>
      <c r="R12352">
        <v>2</v>
      </c>
      <c r="S12352" t="s">
        <v>2562</v>
      </c>
      <c r="T12352" t="s">
        <v>3070</v>
      </c>
    </row>
    <row r="12353" spans="17:20">
      <c r="Q12353">
        <v>0.71723379629629602</v>
      </c>
      <c r="R12353">
        <v>1</v>
      </c>
      <c r="S12353" t="s">
        <v>11254</v>
      </c>
      <c r="T12353" t="s">
        <v>3075</v>
      </c>
    </row>
    <row r="12354" spans="17:20">
      <c r="Q12354">
        <v>0.71729166666666699</v>
      </c>
      <c r="R12354">
        <v>1</v>
      </c>
      <c r="S12354" t="s">
        <v>11255</v>
      </c>
      <c r="T12354" t="s">
        <v>3129</v>
      </c>
    </row>
    <row r="12355" spans="17:20">
      <c r="Q12355">
        <v>0.71738425925925897</v>
      </c>
      <c r="R12355">
        <v>1</v>
      </c>
      <c r="S12355" t="s">
        <v>2562</v>
      </c>
      <c r="T12355" t="s">
        <v>3071</v>
      </c>
    </row>
    <row r="12356" spans="17:20">
      <c r="Q12356">
        <v>0.71740740740740705</v>
      </c>
      <c r="R12356">
        <v>1</v>
      </c>
      <c r="S12356" t="s">
        <v>2562</v>
      </c>
      <c r="T12356" t="s">
        <v>3070</v>
      </c>
    </row>
    <row r="12357" spans="17:20">
      <c r="Q12357">
        <v>0.71748842592592599</v>
      </c>
      <c r="R12357">
        <v>1</v>
      </c>
      <c r="S12357" t="s">
        <v>3713</v>
      </c>
      <c r="T12357" t="s">
        <v>3127</v>
      </c>
    </row>
    <row r="12358" spans="17:20">
      <c r="Q12358">
        <v>0.71752314814814799</v>
      </c>
      <c r="R12358">
        <v>1</v>
      </c>
      <c r="S12358" t="s">
        <v>4958</v>
      </c>
      <c r="T12358" t="s">
        <v>3075</v>
      </c>
    </row>
    <row r="12359" spans="17:20">
      <c r="Q12359">
        <v>0.71753472222222203</v>
      </c>
      <c r="R12359">
        <v>5</v>
      </c>
      <c r="S12359" t="s">
        <v>612</v>
      </c>
      <c r="T12359" t="s">
        <v>3070</v>
      </c>
    </row>
    <row r="12360" spans="17:20">
      <c r="Q12360">
        <v>0.71754629629629596</v>
      </c>
      <c r="R12360">
        <v>1</v>
      </c>
      <c r="S12360" t="s">
        <v>11256</v>
      </c>
      <c r="T12360" t="s">
        <v>3075</v>
      </c>
    </row>
    <row r="12361" spans="17:20">
      <c r="Q12361">
        <v>0.71758101851851896</v>
      </c>
      <c r="R12361">
        <v>1</v>
      </c>
      <c r="S12361" t="s">
        <v>481</v>
      </c>
      <c r="T12361" t="s">
        <v>3078</v>
      </c>
    </row>
    <row r="12362" spans="17:20">
      <c r="Q12362">
        <v>0.71767361111111105</v>
      </c>
      <c r="R12362">
        <v>1</v>
      </c>
      <c r="S12362" t="s">
        <v>4339</v>
      </c>
      <c r="T12362" t="s">
        <v>3086</v>
      </c>
    </row>
    <row r="12363" spans="17:20">
      <c r="Q12363">
        <v>0.71773148148148103</v>
      </c>
      <c r="R12363">
        <v>1</v>
      </c>
      <c r="S12363" t="s">
        <v>580</v>
      </c>
      <c r="T12363" t="s">
        <v>3070</v>
      </c>
    </row>
    <row r="12364" spans="17:20">
      <c r="Q12364">
        <v>0.71775462962962999</v>
      </c>
      <c r="R12364">
        <v>1</v>
      </c>
      <c r="S12364" t="s">
        <v>11257</v>
      </c>
      <c r="T12364" t="s">
        <v>3129</v>
      </c>
    </row>
    <row r="12365" spans="17:20">
      <c r="Q12365">
        <v>0.71777777777777796</v>
      </c>
      <c r="R12365">
        <v>1</v>
      </c>
      <c r="S12365" t="s">
        <v>11258</v>
      </c>
      <c r="T12365" t="s">
        <v>3070</v>
      </c>
    </row>
    <row r="12366" spans="17:20">
      <c r="Q12366">
        <v>0.71785879629629601</v>
      </c>
      <c r="R12366">
        <v>1</v>
      </c>
      <c r="S12366" t="s">
        <v>11259</v>
      </c>
      <c r="T12366" t="s">
        <v>3070</v>
      </c>
    </row>
    <row r="12367" spans="17:20">
      <c r="Q12367">
        <v>0.71787037037037005</v>
      </c>
      <c r="R12367">
        <v>1</v>
      </c>
      <c r="S12367" t="s">
        <v>11260</v>
      </c>
      <c r="T12367" t="s">
        <v>3129</v>
      </c>
    </row>
    <row r="12368" spans="17:20">
      <c r="Q12368">
        <v>0.71788194444444398</v>
      </c>
      <c r="R12368">
        <v>2</v>
      </c>
      <c r="S12368" t="s">
        <v>11261</v>
      </c>
      <c r="T12368" t="s">
        <v>3129</v>
      </c>
    </row>
    <row r="12369" spans="17:20">
      <c r="Q12369">
        <v>0.71789351851851901</v>
      </c>
      <c r="R12369">
        <v>1</v>
      </c>
      <c r="S12369" t="s">
        <v>3211</v>
      </c>
      <c r="T12369" t="s">
        <v>3075</v>
      </c>
    </row>
    <row r="12370" spans="17:20">
      <c r="Q12370">
        <v>0.71791666666666698</v>
      </c>
      <c r="R12370">
        <v>1</v>
      </c>
      <c r="S12370" t="s">
        <v>11262</v>
      </c>
      <c r="T12370" t="s">
        <v>3129</v>
      </c>
    </row>
    <row r="12371" spans="17:20">
      <c r="Q12371">
        <v>0.71792824074074102</v>
      </c>
      <c r="R12371">
        <v>1</v>
      </c>
      <c r="S12371" t="s">
        <v>11263</v>
      </c>
      <c r="T12371" t="s">
        <v>3129</v>
      </c>
    </row>
    <row r="12372" spans="17:20">
      <c r="Q12372">
        <v>0.71792824074074102</v>
      </c>
      <c r="R12372">
        <v>1</v>
      </c>
      <c r="S12372" t="s">
        <v>11264</v>
      </c>
      <c r="T12372" t="s">
        <v>3070</v>
      </c>
    </row>
    <row r="12373" spans="17:20">
      <c r="Q12373">
        <v>0.71793981481481495</v>
      </c>
      <c r="R12373">
        <v>1</v>
      </c>
      <c r="S12373" t="s">
        <v>11265</v>
      </c>
      <c r="T12373" t="s">
        <v>3071</v>
      </c>
    </row>
    <row r="12374" spans="17:20">
      <c r="Q12374">
        <v>0.71793981481481495</v>
      </c>
      <c r="R12374">
        <v>1</v>
      </c>
      <c r="S12374" t="s">
        <v>11266</v>
      </c>
      <c r="T12374" t="s">
        <v>3070</v>
      </c>
    </row>
    <row r="12375" spans="17:20">
      <c r="Q12375">
        <v>0.71793981481481495</v>
      </c>
      <c r="R12375">
        <v>1</v>
      </c>
      <c r="S12375" t="s">
        <v>11267</v>
      </c>
      <c r="T12375" t="s">
        <v>3129</v>
      </c>
    </row>
    <row r="12376" spans="17:20">
      <c r="Q12376">
        <v>0.71796296296296302</v>
      </c>
      <c r="R12376">
        <v>1</v>
      </c>
      <c r="S12376" t="s">
        <v>11268</v>
      </c>
      <c r="T12376" t="s">
        <v>3086</v>
      </c>
    </row>
    <row r="12377" spans="17:20">
      <c r="Q12377">
        <v>0.71800925925925896</v>
      </c>
      <c r="R12377">
        <v>1</v>
      </c>
      <c r="S12377" t="s">
        <v>11269</v>
      </c>
      <c r="T12377" t="s">
        <v>3070</v>
      </c>
    </row>
    <row r="12378" spans="17:20">
      <c r="Q12378">
        <v>0.71817129629629595</v>
      </c>
      <c r="R12378">
        <v>1</v>
      </c>
      <c r="S12378" t="s">
        <v>11270</v>
      </c>
      <c r="T12378" t="s">
        <v>3075</v>
      </c>
    </row>
    <row r="12379" spans="17:20">
      <c r="Q12379">
        <v>0.71822916666666703</v>
      </c>
      <c r="R12379">
        <v>1</v>
      </c>
      <c r="S12379" t="s">
        <v>1842</v>
      </c>
      <c r="T12379" t="s">
        <v>3129</v>
      </c>
    </row>
    <row r="12380" spans="17:20">
      <c r="Q12380">
        <v>0.71826388888888903</v>
      </c>
      <c r="R12380">
        <v>1</v>
      </c>
      <c r="S12380" t="s">
        <v>11271</v>
      </c>
      <c r="T12380" t="s">
        <v>3070</v>
      </c>
    </row>
    <row r="12381" spans="17:20">
      <c r="Q12381">
        <v>0.71827546296296296</v>
      </c>
      <c r="R12381">
        <v>1</v>
      </c>
      <c r="S12381" t="s">
        <v>11272</v>
      </c>
      <c r="T12381" t="s">
        <v>3075</v>
      </c>
    </row>
    <row r="12382" spans="17:20">
      <c r="Q12382">
        <v>0.71829861111111104</v>
      </c>
      <c r="R12382">
        <v>1</v>
      </c>
      <c r="S12382" t="s">
        <v>3566</v>
      </c>
      <c r="T12382" t="s">
        <v>3129</v>
      </c>
    </row>
    <row r="12383" spans="17:20">
      <c r="Q12383">
        <v>0.71831018518518497</v>
      </c>
      <c r="R12383">
        <v>1</v>
      </c>
      <c r="S12383" t="s">
        <v>5258</v>
      </c>
      <c r="T12383" t="s">
        <v>3070</v>
      </c>
    </row>
    <row r="12384" spans="17:20">
      <c r="Q12384">
        <v>0.71832175925925901</v>
      </c>
      <c r="R12384">
        <v>1</v>
      </c>
      <c r="S12384" t="s">
        <v>2562</v>
      </c>
      <c r="T12384" t="s">
        <v>3075</v>
      </c>
    </row>
    <row r="12385" spans="17:20">
      <c r="Q12385">
        <v>0.71836805555555605</v>
      </c>
      <c r="R12385">
        <v>1</v>
      </c>
      <c r="S12385" t="s">
        <v>11273</v>
      </c>
      <c r="T12385" t="s">
        <v>3070</v>
      </c>
    </row>
    <row r="12386" spans="17:20">
      <c r="Q12386">
        <v>0.71840277777777795</v>
      </c>
      <c r="R12386">
        <v>1</v>
      </c>
      <c r="S12386" t="s">
        <v>11274</v>
      </c>
      <c r="T12386" t="s">
        <v>3075</v>
      </c>
    </row>
    <row r="12387" spans="17:20">
      <c r="Q12387">
        <v>0.71841435185185198</v>
      </c>
      <c r="R12387">
        <v>1</v>
      </c>
      <c r="S12387" t="s">
        <v>11275</v>
      </c>
      <c r="T12387" t="s">
        <v>3070</v>
      </c>
    </row>
    <row r="12388" spans="17:20">
      <c r="Q12388">
        <v>0.718483796296296</v>
      </c>
      <c r="R12388">
        <v>1</v>
      </c>
      <c r="S12388" t="s">
        <v>11276</v>
      </c>
      <c r="T12388" t="s">
        <v>3127</v>
      </c>
    </row>
    <row r="12389" spans="17:20">
      <c r="Q12389">
        <v>0.718518518518519</v>
      </c>
      <c r="R12389">
        <v>1</v>
      </c>
      <c r="S12389" t="s">
        <v>11277</v>
      </c>
      <c r="T12389" t="s">
        <v>3072</v>
      </c>
    </row>
    <row r="12390" spans="17:20">
      <c r="Q12390">
        <v>0.71853009259259304</v>
      </c>
      <c r="R12390">
        <v>1</v>
      </c>
      <c r="S12390" t="s">
        <v>11278</v>
      </c>
      <c r="T12390" t="s">
        <v>3129</v>
      </c>
    </row>
    <row r="12391" spans="17:20">
      <c r="Q12391">
        <v>0.71863425925925895</v>
      </c>
      <c r="R12391">
        <v>1</v>
      </c>
      <c r="S12391" t="s">
        <v>11279</v>
      </c>
      <c r="T12391" t="s">
        <v>3075</v>
      </c>
    </row>
    <row r="12392" spans="17:20">
      <c r="Q12392">
        <v>0.71866898148148195</v>
      </c>
      <c r="R12392">
        <v>1</v>
      </c>
      <c r="S12392" t="s">
        <v>11280</v>
      </c>
      <c r="T12392" t="s">
        <v>3074</v>
      </c>
    </row>
    <row r="12393" spans="17:20">
      <c r="Q12393">
        <v>0.71868055555555599</v>
      </c>
      <c r="R12393">
        <v>1</v>
      </c>
      <c r="S12393" t="s">
        <v>11281</v>
      </c>
      <c r="T12393" t="s">
        <v>3076</v>
      </c>
    </row>
    <row r="12394" spans="17:20">
      <c r="Q12394">
        <v>0.71869212962963003</v>
      </c>
      <c r="R12394">
        <v>2</v>
      </c>
      <c r="S12394" t="s">
        <v>11282</v>
      </c>
      <c r="T12394" t="s">
        <v>3129</v>
      </c>
    </row>
    <row r="12395" spans="17:20">
      <c r="Q12395">
        <v>0.71870370370370396</v>
      </c>
      <c r="R12395">
        <v>1</v>
      </c>
      <c r="S12395" t="s">
        <v>11283</v>
      </c>
      <c r="T12395" t="s">
        <v>3075</v>
      </c>
    </row>
    <row r="12396" spans="17:20">
      <c r="Q12396">
        <v>0.71872685185185203</v>
      </c>
      <c r="R12396">
        <v>1</v>
      </c>
      <c r="S12396" t="s">
        <v>2228</v>
      </c>
      <c r="T12396" t="s">
        <v>3129</v>
      </c>
    </row>
    <row r="12397" spans="17:20">
      <c r="Q12397">
        <v>0.71872685185185203</v>
      </c>
      <c r="R12397">
        <v>1</v>
      </c>
      <c r="S12397" t="s">
        <v>3269</v>
      </c>
      <c r="T12397" t="s">
        <v>3127</v>
      </c>
    </row>
    <row r="12398" spans="17:20">
      <c r="Q12398">
        <v>0.71876157407407404</v>
      </c>
      <c r="R12398">
        <v>2</v>
      </c>
      <c r="S12398" t="s">
        <v>11284</v>
      </c>
      <c r="T12398" t="s">
        <v>3075</v>
      </c>
    </row>
    <row r="12399" spans="17:20">
      <c r="Q12399">
        <v>0.71876157407407404</v>
      </c>
      <c r="R12399">
        <v>1</v>
      </c>
      <c r="S12399" t="s">
        <v>11285</v>
      </c>
      <c r="T12399" t="s">
        <v>3070</v>
      </c>
    </row>
    <row r="12400" spans="17:20">
      <c r="Q12400">
        <v>0.71876157407407404</v>
      </c>
      <c r="R12400">
        <v>1</v>
      </c>
      <c r="S12400" t="s">
        <v>2562</v>
      </c>
      <c r="T12400" t="s">
        <v>3071</v>
      </c>
    </row>
    <row r="12401" spans="17:20">
      <c r="Q12401">
        <v>0.71877314814814797</v>
      </c>
      <c r="R12401">
        <v>1</v>
      </c>
      <c r="S12401" t="s">
        <v>11286</v>
      </c>
      <c r="T12401" t="s">
        <v>3074</v>
      </c>
    </row>
    <row r="12402" spans="17:20">
      <c r="Q12402">
        <v>0.71878472222222201</v>
      </c>
      <c r="R12402">
        <v>1</v>
      </c>
      <c r="S12402" t="s">
        <v>11287</v>
      </c>
      <c r="T12402" t="s">
        <v>3075</v>
      </c>
    </row>
    <row r="12403" spans="17:20">
      <c r="Q12403">
        <v>0.71878472222222201</v>
      </c>
      <c r="R12403">
        <v>1</v>
      </c>
      <c r="S12403" t="s">
        <v>11288</v>
      </c>
      <c r="T12403" t="s">
        <v>3070</v>
      </c>
    </row>
    <row r="12404" spans="17:20">
      <c r="Q12404">
        <v>0.71880787037036997</v>
      </c>
      <c r="R12404">
        <v>1</v>
      </c>
      <c r="S12404" t="s">
        <v>11289</v>
      </c>
      <c r="T12404" t="s">
        <v>3071</v>
      </c>
    </row>
    <row r="12405" spans="17:20">
      <c r="Q12405">
        <v>0.71880787037036997</v>
      </c>
      <c r="R12405">
        <v>1</v>
      </c>
      <c r="S12405" t="s">
        <v>3972</v>
      </c>
      <c r="T12405" t="s">
        <v>3073</v>
      </c>
    </row>
    <row r="12406" spans="17:20">
      <c r="Q12406">
        <v>0.71883101851851805</v>
      </c>
      <c r="R12406">
        <v>1</v>
      </c>
      <c r="S12406" t="s">
        <v>11290</v>
      </c>
      <c r="T12406" t="s">
        <v>3075</v>
      </c>
    </row>
    <row r="12407" spans="17:20">
      <c r="Q12407">
        <v>0.71884259259259298</v>
      </c>
      <c r="R12407">
        <v>1</v>
      </c>
      <c r="S12407" t="s">
        <v>915</v>
      </c>
      <c r="T12407" t="s">
        <v>3078</v>
      </c>
    </row>
    <row r="12408" spans="17:20">
      <c r="Q12408">
        <v>0.71888888888888902</v>
      </c>
      <c r="R12408">
        <v>1</v>
      </c>
      <c r="S12408" t="s">
        <v>4335</v>
      </c>
      <c r="T12408" t="s">
        <v>3072</v>
      </c>
    </row>
    <row r="12409" spans="17:20">
      <c r="Q12409">
        <v>0.71890046296296295</v>
      </c>
      <c r="R12409">
        <v>1</v>
      </c>
      <c r="S12409" t="s">
        <v>11291</v>
      </c>
      <c r="T12409" t="s">
        <v>3071</v>
      </c>
    </row>
    <row r="12410" spans="17:20">
      <c r="Q12410">
        <v>0.71891203703703699</v>
      </c>
      <c r="R12410">
        <v>1</v>
      </c>
      <c r="S12410" t="s">
        <v>11292</v>
      </c>
      <c r="T12410" t="s">
        <v>3070</v>
      </c>
    </row>
    <row r="12411" spans="17:20">
      <c r="Q12411">
        <v>0.71891203703703699</v>
      </c>
      <c r="R12411">
        <v>1</v>
      </c>
      <c r="S12411" t="s">
        <v>3889</v>
      </c>
      <c r="T12411" t="s">
        <v>3075</v>
      </c>
    </row>
    <row r="12412" spans="17:20">
      <c r="Q12412">
        <v>0.71894675925925899</v>
      </c>
      <c r="R12412">
        <v>1</v>
      </c>
      <c r="S12412" t="s">
        <v>2562</v>
      </c>
      <c r="T12412" t="s">
        <v>3075</v>
      </c>
    </row>
    <row r="12413" spans="17:20">
      <c r="Q12413">
        <v>0.71895833333333303</v>
      </c>
      <c r="R12413">
        <v>1</v>
      </c>
      <c r="S12413" t="s">
        <v>11293</v>
      </c>
      <c r="T12413" t="s">
        <v>3070</v>
      </c>
    </row>
    <row r="12414" spans="17:20">
      <c r="Q12414">
        <v>0.71895833333333303</v>
      </c>
      <c r="R12414">
        <v>1</v>
      </c>
      <c r="S12414" t="s">
        <v>2562</v>
      </c>
      <c r="T12414" t="s">
        <v>3071</v>
      </c>
    </row>
    <row r="12415" spans="17:20">
      <c r="Q12415">
        <v>0.71895833333333303</v>
      </c>
      <c r="R12415">
        <v>2</v>
      </c>
      <c r="S12415" t="s">
        <v>11294</v>
      </c>
      <c r="T12415" t="s">
        <v>3075</v>
      </c>
    </row>
    <row r="12416" spans="17:20">
      <c r="Q12416">
        <v>0.718981481481481</v>
      </c>
      <c r="R12416">
        <v>1</v>
      </c>
      <c r="S12416" t="s">
        <v>11295</v>
      </c>
      <c r="T12416" t="s">
        <v>3084</v>
      </c>
    </row>
    <row r="12417" spans="17:20">
      <c r="Q12417">
        <v>0.718981481481481</v>
      </c>
      <c r="R12417">
        <v>1</v>
      </c>
      <c r="S12417" t="s">
        <v>11296</v>
      </c>
      <c r="T12417" t="s">
        <v>3075</v>
      </c>
    </row>
    <row r="12418" spans="17:20">
      <c r="Q12418">
        <v>0.718981481481481</v>
      </c>
      <c r="R12418">
        <v>2</v>
      </c>
      <c r="S12418" t="s">
        <v>11297</v>
      </c>
      <c r="T12418" t="s">
        <v>3074</v>
      </c>
    </row>
    <row r="12419" spans="17:20">
      <c r="Q12419">
        <v>0.71900462962962997</v>
      </c>
      <c r="R12419">
        <v>1</v>
      </c>
      <c r="S12419" t="s">
        <v>11298</v>
      </c>
      <c r="T12419" t="s">
        <v>3075</v>
      </c>
    </row>
    <row r="12420" spans="17:20">
      <c r="Q12420">
        <v>0.71902777777777804</v>
      </c>
      <c r="R12420">
        <v>1</v>
      </c>
      <c r="S12420" t="s">
        <v>229</v>
      </c>
      <c r="T12420" t="s">
        <v>3073</v>
      </c>
    </row>
    <row r="12421" spans="17:20">
      <c r="Q12421">
        <v>0.71903935185185197</v>
      </c>
      <c r="R12421">
        <v>2</v>
      </c>
      <c r="S12421" t="s">
        <v>11299</v>
      </c>
      <c r="T12421" t="s">
        <v>3071</v>
      </c>
    </row>
    <row r="12422" spans="17:20">
      <c r="Q12422">
        <v>0.71907407407407398</v>
      </c>
      <c r="R12422">
        <v>1</v>
      </c>
      <c r="S12422" t="s">
        <v>3635</v>
      </c>
      <c r="T12422" t="s">
        <v>3075</v>
      </c>
    </row>
    <row r="12423" spans="17:20">
      <c r="Q12423">
        <v>0.71909722222222205</v>
      </c>
      <c r="R12423">
        <v>1</v>
      </c>
      <c r="S12423" t="s">
        <v>946</v>
      </c>
      <c r="T12423" t="s">
        <v>3086</v>
      </c>
    </row>
    <row r="12424" spans="17:20">
      <c r="Q12424">
        <v>0.71912037037037002</v>
      </c>
      <c r="R12424">
        <v>1</v>
      </c>
      <c r="S12424" t="s">
        <v>11300</v>
      </c>
      <c r="T12424" t="s">
        <v>3075</v>
      </c>
    </row>
    <row r="12425" spans="17:20">
      <c r="Q12425">
        <v>0.71916666666666695</v>
      </c>
      <c r="R12425">
        <v>1</v>
      </c>
      <c r="S12425" t="s">
        <v>2562</v>
      </c>
      <c r="T12425" t="s">
        <v>3075</v>
      </c>
    </row>
    <row r="12426" spans="17:20">
      <c r="Q12426">
        <v>0.71918981481481503</v>
      </c>
      <c r="R12426">
        <v>1</v>
      </c>
      <c r="S12426" t="s">
        <v>11301</v>
      </c>
      <c r="T12426" t="s">
        <v>3075</v>
      </c>
    </row>
    <row r="12427" spans="17:20">
      <c r="Q12427">
        <v>0.719212962962963</v>
      </c>
      <c r="R12427">
        <v>1</v>
      </c>
      <c r="S12427" t="s">
        <v>11302</v>
      </c>
      <c r="T12427" t="s">
        <v>3081</v>
      </c>
    </row>
    <row r="12428" spans="17:20">
      <c r="Q12428">
        <v>0.719212962962963</v>
      </c>
      <c r="R12428">
        <v>1</v>
      </c>
      <c r="S12428" t="s">
        <v>2263</v>
      </c>
      <c r="T12428" t="s">
        <v>3070</v>
      </c>
    </row>
    <row r="12429" spans="17:20">
      <c r="Q12429">
        <v>0.71922453703703704</v>
      </c>
      <c r="R12429">
        <v>2</v>
      </c>
      <c r="S12429" t="s">
        <v>11303</v>
      </c>
      <c r="T12429" t="s">
        <v>3075</v>
      </c>
    </row>
    <row r="12430" spans="17:20">
      <c r="Q12430">
        <v>0.719247685185185</v>
      </c>
      <c r="R12430">
        <v>1</v>
      </c>
      <c r="S12430" t="s">
        <v>11304</v>
      </c>
      <c r="T12430" t="s">
        <v>3070</v>
      </c>
    </row>
    <row r="12431" spans="17:20">
      <c r="Q12431">
        <v>0.719247685185185</v>
      </c>
      <c r="R12431">
        <v>1</v>
      </c>
      <c r="S12431" t="s">
        <v>4648</v>
      </c>
      <c r="T12431" t="s">
        <v>3075</v>
      </c>
    </row>
    <row r="12432" spans="17:20">
      <c r="Q12432">
        <v>0.71925925925925904</v>
      </c>
      <c r="R12432">
        <v>1</v>
      </c>
      <c r="S12432" t="s">
        <v>3732</v>
      </c>
      <c r="T12432" t="s">
        <v>3070</v>
      </c>
    </row>
    <row r="12433" spans="17:20">
      <c r="Q12433">
        <v>0.71928240740740701</v>
      </c>
      <c r="R12433">
        <v>1</v>
      </c>
      <c r="S12433" t="s">
        <v>2562</v>
      </c>
      <c r="T12433" t="s">
        <v>3129</v>
      </c>
    </row>
    <row r="12434" spans="17:20">
      <c r="Q12434">
        <v>0.71929398148148105</v>
      </c>
      <c r="R12434">
        <v>1</v>
      </c>
      <c r="S12434" t="s">
        <v>11305</v>
      </c>
      <c r="T12434" t="s">
        <v>3070</v>
      </c>
    </row>
    <row r="12435" spans="17:20">
      <c r="Q12435">
        <v>0.71929398148148105</v>
      </c>
      <c r="R12435">
        <v>1</v>
      </c>
      <c r="S12435" t="s">
        <v>11306</v>
      </c>
      <c r="T12435" t="s">
        <v>3075</v>
      </c>
    </row>
    <row r="12436" spans="17:20">
      <c r="Q12436">
        <v>0.71932870370370405</v>
      </c>
      <c r="R12436">
        <v>1</v>
      </c>
      <c r="S12436" t="s">
        <v>11307</v>
      </c>
      <c r="T12436" t="s">
        <v>3075</v>
      </c>
    </row>
    <row r="12437" spans="17:20">
      <c r="Q12437">
        <v>0.71932870370370405</v>
      </c>
      <c r="R12437">
        <v>1</v>
      </c>
      <c r="S12437" t="s">
        <v>11308</v>
      </c>
      <c r="T12437" t="s">
        <v>3075</v>
      </c>
    </row>
    <row r="12438" spans="17:20">
      <c r="Q12438">
        <v>0.71935185185185202</v>
      </c>
      <c r="R12438">
        <v>1</v>
      </c>
      <c r="S12438" t="s">
        <v>11232</v>
      </c>
      <c r="T12438" t="s">
        <v>3077</v>
      </c>
    </row>
    <row r="12439" spans="17:20">
      <c r="Q12439">
        <v>0.71938657407407403</v>
      </c>
      <c r="R12439">
        <v>1</v>
      </c>
      <c r="S12439" t="s">
        <v>11309</v>
      </c>
      <c r="T12439" t="s">
        <v>3075</v>
      </c>
    </row>
    <row r="12440" spans="17:20">
      <c r="Q12440">
        <v>0.71938657407407403</v>
      </c>
      <c r="R12440">
        <v>4</v>
      </c>
      <c r="S12440" t="s">
        <v>3465</v>
      </c>
      <c r="T12440" t="s">
        <v>3075</v>
      </c>
    </row>
    <row r="12441" spans="17:20">
      <c r="Q12441">
        <v>0.71940972222222199</v>
      </c>
      <c r="R12441">
        <v>1</v>
      </c>
      <c r="S12441" t="s">
        <v>11310</v>
      </c>
      <c r="T12441" t="s">
        <v>3075</v>
      </c>
    </row>
    <row r="12442" spans="17:20">
      <c r="Q12442">
        <v>0.71942129629629603</v>
      </c>
      <c r="R12442">
        <v>1</v>
      </c>
      <c r="S12442" t="s">
        <v>11311</v>
      </c>
      <c r="T12442" t="s">
        <v>3070</v>
      </c>
    </row>
    <row r="12443" spans="17:20">
      <c r="Q12443">
        <v>0.71942129629629603</v>
      </c>
      <c r="R12443">
        <v>1</v>
      </c>
      <c r="S12443" t="s">
        <v>3704</v>
      </c>
      <c r="T12443" t="s">
        <v>3073</v>
      </c>
    </row>
    <row r="12444" spans="17:20">
      <c r="Q12444">
        <v>0.719444444444444</v>
      </c>
      <c r="R12444">
        <v>1</v>
      </c>
      <c r="S12444" t="s">
        <v>1593</v>
      </c>
      <c r="T12444" t="s">
        <v>3075</v>
      </c>
    </row>
    <row r="12445" spans="17:20">
      <c r="Q12445">
        <v>0.71946759259259296</v>
      </c>
      <c r="R12445">
        <v>1</v>
      </c>
      <c r="S12445" t="s">
        <v>858</v>
      </c>
      <c r="T12445" t="s">
        <v>3077</v>
      </c>
    </row>
    <row r="12446" spans="17:20">
      <c r="Q12446">
        <v>0.719479166666667</v>
      </c>
      <c r="R12446">
        <v>1</v>
      </c>
      <c r="S12446" t="s">
        <v>3692</v>
      </c>
      <c r="T12446" t="s">
        <v>3074</v>
      </c>
    </row>
    <row r="12447" spans="17:20">
      <c r="Q12447">
        <v>0.71952546296296305</v>
      </c>
      <c r="R12447">
        <v>1</v>
      </c>
      <c r="S12447" t="s">
        <v>11312</v>
      </c>
      <c r="T12447" t="s">
        <v>3070</v>
      </c>
    </row>
    <row r="12448" spans="17:20">
      <c r="Q12448">
        <v>0.71968750000000004</v>
      </c>
      <c r="R12448">
        <v>1</v>
      </c>
      <c r="S12448" t="s">
        <v>11313</v>
      </c>
      <c r="T12448" t="s">
        <v>3070</v>
      </c>
    </row>
    <row r="12449" spans="17:20">
      <c r="Q12449">
        <v>0.71968750000000004</v>
      </c>
      <c r="R12449">
        <v>2</v>
      </c>
      <c r="S12449" t="s">
        <v>2562</v>
      </c>
      <c r="T12449" t="s">
        <v>3070</v>
      </c>
    </row>
    <row r="12450" spans="17:20">
      <c r="Q12450">
        <v>0.71969907407407396</v>
      </c>
      <c r="R12450">
        <v>2</v>
      </c>
      <c r="S12450" t="s">
        <v>11314</v>
      </c>
      <c r="T12450" t="s">
        <v>3129</v>
      </c>
    </row>
    <row r="12451" spans="17:20">
      <c r="Q12451">
        <v>0.71969907407407396</v>
      </c>
      <c r="R12451">
        <v>1</v>
      </c>
      <c r="S12451" t="s">
        <v>4310</v>
      </c>
      <c r="T12451" t="s">
        <v>3126</v>
      </c>
    </row>
    <row r="12452" spans="17:20">
      <c r="Q12452">
        <v>0.719710648148148</v>
      </c>
      <c r="R12452">
        <v>1</v>
      </c>
      <c r="S12452" t="s">
        <v>11315</v>
      </c>
      <c r="T12452" t="s">
        <v>3077</v>
      </c>
    </row>
    <row r="12453" spans="17:20">
      <c r="Q12453">
        <v>0.71973379629629597</v>
      </c>
      <c r="R12453">
        <v>1</v>
      </c>
      <c r="S12453" t="s">
        <v>11316</v>
      </c>
      <c r="T12453" t="s">
        <v>3075</v>
      </c>
    </row>
    <row r="12454" spans="17:20">
      <c r="Q12454">
        <v>0.71978009259259301</v>
      </c>
      <c r="R12454">
        <v>4</v>
      </c>
      <c r="S12454" t="s">
        <v>11317</v>
      </c>
      <c r="T12454" t="s">
        <v>3075</v>
      </c>
    </row>
    <row r="12455" spans="17:20">
      <c r="Q12455">
        <v>0.71980324074074098</v>
      </c>
      <c r="R12455">
        <v>2</v>
      </c>
      <c r="S12455" t="s">
        <v>11318</v>
      </c>
      <c r="T12455" t="s">
        <v>3075</v>
      </c>
    </row>
    <row r="12456" spans="17:20">
      <c r="Q12456">
        <v>0.71982638888888895</v>
      </c>
      <c r="R12456">
        <v>1</v>
      </c>
      <c r="S12456" t="s">
        <v>11319</v>
      </c>
      <c r="T12456" t="s">
        <v>3075</v>
      </c>
    </row>
    <row r="12457" spans="17:20">
      <c r="Q12457">
        <v>0.71982638888888895</v>
      </c>
      <c r="R12457">
        <v>2</v>
      </c>
      <c r="S12457" t="s">
        <v>884</v>
      </c>
      <c r="T12457" t="s">
        <v>3075</v>
      </c>
    </row>
    <row r="12458" spans="17:20">
      <c r="Q12458">
        <v>0.71984953703703702</v>
      </c>
      <c r="R12458">
        <v>1</v>
      </c>
      <c r="S12458" t="s">
        <v>11320</v>
      </c>
      <c r="T12458" t="s">
        <v>3075</v>
      </c>
    </row>
    <row r="12459" spans="17:20">
      <c r="Q12459">
        <v>0.71986111111111095</v>
      </c>
      <c r="R12459">
        <v>1</v>
      </c>
      <c r="S12459" t="s">
        <v>11321</v>
      </c>
      <c r="T12459" t="s">
        <v>3127</v>
      </c>
    </row>
    <row r="12460" spans="17:20">
      <c r="Q12460">
        <v>0.71987268518518499</v>
      </c>
      <c r="R12460">
        <v>2</v>
      </c>
      <c r="S12460" t="s">
        <v>11322</v>
      </c>
      <c r="T12460" t="s">
        <v>3072</v>
      </c>
    </row>
    <row r="12461" spans="17:20">
      <c r="Q12461">
        <v>0.71988425925925903</v>
      </c>
      <c r="R12461">
        <v>1</v>
      </c>
      <c r="S12461" t="s">
        <v>619</v>
      </c>
      <c r="T12461" t="s">
        <v>3072</v>
      </c>
    </row>
    <row r="12462" spans="17:20">
      <c r="Q12462">
        <v>0.719907407407407</v>
      </c>
      <c r="R12462">
        <v>2</v>
      </c>
      <c r="S12462" t="s">
        <v>11323</v>
      </c>
      <c r="T12462" t="s">
        <v>3075</v>
      </c>
    </row>
    <row r="12463" spans="17:20">
      <c r="Q12463">
        <v>0.719907407407407</v>
      </c>
      <c r="R12463">
        <v>1</v>
      </c>
      <c r="S12463" t="s">
        <v>7131</v>
      </c>
      <c r="T12463" t="s">
        <v>3077</v>
      </c>
    </row>
    <row r="12464" spans="17:20">
      <c r="Q12464">
        <v>0.71993055555555596</v>
      </c>
      <c r="R12464">
        <v>1</v>
      </c>
      <c r="S12464" t="s">
        <v>11324</v>
      </c>
      <c r="T12464" t="s">
        <v>3071</v>
      </c>
    </row>
    <row r="12465" spans="17:20">
      <c r="Q12465">
        <v>0.71995370370370404</v>
      </c>
      <c r="R12465">
        <v>1</v>
      </c>
      <c r="S12465" t="s">
        <v>11325</v>
      </c>
      <c r="T12465" t="s">
        <v>3071</v>
      </c>
    </row>
    <row r="12466" spans="17:20">
      <c r="Q12466">
        <v>0.72002314814814805</v>
      </c>
      <c r="R12466">
        <v>2</v>
      </c>
      <c r="S12466" t="s">
        <v>2562</v>
      </c>
      <c r="T12466" t="s">
        <v>3071</v>
      </c>
    </row>
    <row r="12467" spans="17:20">
      <c r="Q12467">
        <v>0.72003472222222198</v>
      </c>
      <c r="R12467">
        <v>1</v>
      </c>
      <c r="S12467" t="s">
        <v>11326</v>
      </c>
      <c r="T12467" t="s">
        <v>3070</v>
      </c>
    </row>
    <row r="12468" spans="17:20">
      <c r="Q12468">
        <v>0.72005787037036995</v>
      </c>
      <c r="R12468">
        <v>1</v>
      </c>
      <c r="S12468" t="s">
        <v>11327</v>
      </c>
      <c r="T12468" t="s">
        <v>3075</v>
      </c>
    </row>
    <row r="12469" spans="17:20">
      <c r="Q12469">
        <v>0.72006944444444398</v>
      </c>
      <c r="R12469">
        <v>1</v>
      </c>
      <c r="S12469" t="s">
        <v>11328</v>
      </c>
      <c r="T12469" t="s">
        <v>3070</v>
      </c>
    </row>
    <row r="12470" spans="17:20">
      <c r="Q12470">
        <v>0.72009259259259295</v>
      </c>
      <c r="R12470">
        <v>1</v>
      </c>
      <c r="S12470" t="s">
        <v>11329</v>
      </c>
      <c r="T12470" t="s">
        <v>3075</v>
      </c>
    </row>
    <row r="12471" spans="17:20">
      <c r="Q12471">
        <v>0.72012731481481496</v>
      </c>
      <c r="R12471">
        <v>1</v>
      </c>
      <c r="S12471" t="s">
        <v>2562</v>
      </c>
      <c r="T12471" t="s">
        <v>3071</v>
      </c>
    </row>
    <row r="12472" spans="17:20">
      <c r="Q12472">
        <v>0.72015046296296303</v>
      </c>
      <c r="R12472">
        <v>1</v>
      </c>
      <c r="S12472" t="s">
        <v>11330</v>
      </c>
      <c r="T12472" t="s">
        <v>3071</v>
      </c>
    </row>
    <row r="12473" spans="17:20">
      <c r="Q12473">
        <v>0.72019675925925897</v>
      </c>
      <c r="R12473">
        <v>1</v>
      </c>
      <c r="S12473" t="s">
        <v>11331</v>
      </c>
      <c r="T12473" t="s">
        <v>3070</v>
      </c>
    </row>
    <row r="12474" spans="17:20">
      <c r="Q12474">
        <v>0.72020833333333301</v>
      </c>
      <c r="R12474">
        <v>1</v>
      </c>
      <c r="S12474" t="s">
        <v>3705</v>
      </c>
      <c r="T12474" t="s">
        <v>3074</v>
      </c>
    </row>
    <row r="12475" spans="17:20">
      <c r="Q12475">
        <v>0.72021990740740705</v>
      </c>
      <c r="R12475">
        <v>1</v>
      </c>
      <c r="S12475" t="s">
        <v>7905</v>
      </c>
      <c r="T12475" t="s">
        <v>3078</v>
      </c>
    </row>
    <row r="12476" spans="17:20">
      <c r="Q12476">
        <v>0.72025462962963005</v>
      </c>
      <c r="R12476">
        <v>1</v>
      </c>
      <c r="S12476" t="s">
        <v>3055</v>
      </c>
      <c r="T12476" t="s">
        <v>3070</v>
      </c>
    </row>
    <row r="12477" spans="17:20">
      <c r="Q12477">
        <v>0.72028935185185206</v>
      </c>
      <c r="R12477">
        <v>1</v>
      </c>
      <c r="S12477" t="s">
        <v>11332</v>
      </c>
      <c r="T12477" t="s">
        <v>3071</v>
      </c>
    </row>
    <row r="12478" spans="17:20">
      <c r="Q12478">
        <v>0.72030092592592598</v>
      </c>
      <c r="R12478">
        <v>1</v>
      </c>
      <c r="S12478" t="s">
        <v>11333</v>
      </c>
      <c r="T12478" t="s">
        <v>3074</v>
      </c>
    </row>
    <row r="12479" spans="17:20">
      <c r="Q12479">
        <v>0.72031250000000002</v>
      </c>
      <c r="R12479">
        <v>1</v>
      </c>
      <c r="S12479" t="s">
        <v>11334</v>
      </c>
      <c r="T12479" t="s">
        <v>3077</v>
      </c>
    </row>
    <row r="12480" spans="17:20">
      <c r="Q12480">
        <v>0.72032407407407395</v>
      </c>
      <c r="R12480">
        <v>3</v>
      </c>
      <c r="S12480" t="s">
        <v>11335</v>
      </c>
      <c r="T12480" t="s">
        <v>3075</v>
      </c>
    </row>
    <row r="12481" spans="17:20">
      <c r="Q12481">
        <v>0.72033564814814799</v>
      </c>
      <c r="R12481">
        <v>2</v>
      </c>
      <c r="S12481" t="s">
        <v>11336</v>
      </c>
      <c r="T12481" t="s">
        <v>3070</v>
      </c>
    </row>
    <row r="12482" spans="17:20">
      <c r="Q12482">
        <v>0.72033564814814799</v>
      </c>
      <c r="R12482">
        <v>2</v>
      </c>
      <c r="S12482" t="s">
        <v>473</v>
      </c>
      <c r="T12482" t="s">
        <v>3073</v>
      </c>
    </row>
    <row r="12483" spans="17:20">
      <c r="Q12483">
        <v>0.72034722222222203</v>
      </c>
      <c r="R12483">
        <v>1</v>
      </c>
      <c r="S12483" t="s">
        <v>2562</v>
      </c>
      <c r="T12483" t="s">
        <v>3071</v>
      </c>
    </row>
    <row r="12484" spans="17:20">
      <c r="Q12484">
        <v>0.72037037037036999</v>
      </c>
      <c r="R12484">
        <v>1</v>
      </c>
      <c r="S12484" t="s">
        <v>4167</v>
      </c>
      <c r="T12484" t="s">
        <v>3086</v>
      </c>
    </row>
    <row r="12485" spans="17:20">
      <c r="Q12485">
        <v>0.72039351851851896</v>
      </c>
      <c r="R12485">
        <v>1</v>
      </c>
      <c r="S12485" t="s">
        <v>11267</v>
      </c>
      <c r="T12485" t="s">
        <v>3077</v>
      </c>
    </row>
    <row r="12486" spans="17:20">
      <c r="Q12486">
        <v>0.720405092592593</v>
      </c>
      <c r="R12486">
        <v>2</v>
      </c>
      <c r="S12486" t="s">
        <v>2562</v>
      </c>
      <c r="T12486" t="s">
        <v>3129</v>
      </c>
    </row>
    <row r="12487" spans="17:20">
      <c r="Q12487">
        <v>0.720439814814815</v>
      </c>
      <c r="R12487">
        <v>1</v>
      </c>
      <c r="S12487" t="s">
        <v>561</v>
      </c>
      <c r="T12487" t="s">
        <v>3086</v>
      </c>
    </row>
    <row r="12488" spans="17:20">
      <c r="Q12488">
        <v>0.72045138888888904</v>
      </c>
      <c r="R12488">
        <v>1</v>
      </c>
      <c r="S12488" t="s">
        <v>1842</v>
      </c>
      <c r="T12488" t="s">
        <v>3074</v>
      </c>
    </row>
    <row r="12489" spans="17:20">
      <c r="Q12489">
        <v>0.72045138888888904</v>
      </c>
      <c r="R12489">
        <v>1</v>
      </c>
      <c r="S12489" t="s">
        <v>3711</v>
      </c>
      <c r="T12489" t="s">
        <v>3129</v>
      </c>
    </row>
    <row r="12490" spans="17:20">
      <c r="Q12490">
        <v>0.72047453703703701</v>
      </c>
      <c r="R12490">
        <v>1</v>
      </c>
      <c r="S12490" t="s">
        <v>11337</v>
      </c>
      <c r="T12490" t="s">
        <v>3129</v>
      </c>
    </row>
    <row r="12491" spans="17:20">
      <c r="Q12491">
        <v>0.72049768518518498</v>
      </c>
      <c r="R12491">
        <v>1</v>
      </c>
      <c r="S12491" t="s">
        <v>11338</v>
      </c>
      <c r="T12491" t="s">
        <v>3074</v>
      </c>
    </row>
    <row r="12492" spans="17:20">
      <c r="Q12492">
        <v>0.72049768518518498</v>
      </c>
      <c r="R12492">
        <v>1</v>
      </c>
      <c r="S12492" t="s">
        <v>4508</v>
      </c>
      <c r="T12492" t="s">
        <v>3077</v>
      </c>
    </row>
    <row r="12493" spans="17:20">
      <c r="Q12493">
        <v>0.72053240740740698</v>
      </c>
      <c r="R12493">
        <v>1</v>
      </c>
      <c r="S12493" t="s">
        <v>11339</v>
      </c>
      <c r="T12493" t="s">
        <v>3075</v>
      </c>
    </row>
    <row r="12494" spans="17:20">
      <c r="Q12494">
        <v>0.72061342592592603</v>
      </c>
      <c r="R12494">
        <v>1</v>
      </c>
      <c r="S12494" t="s">
        <v>11340</v>
      </c>
      <c r="T12494" t="s">
        <v>3129</v>
      </c>
    </row>
    <row r="12495" spans="17:20">
      <c r="Q12495">
        <v>0.720636574074074</v>
      </c>
      <c r="R12495">
        <v>1</v>
      </c>
      <c r="S12495" t="s">
        <v>2562</v>
      </c>
      <c r="T12495" t="s">
        <v>3071</v>
      </c>
    </row>
    <row r="12496" spans="17:20">
      <c r="Q12496">
        <v>0.72064814814814804</v>
      </c>
      <c r="R12496">
        <v>2</v>
      </c>
      <c r="S12496" t="s">
        <v>11341</v>
      </c>
      <c r="T12496" t="s">
        <v>3075</v>
      </c>
    </row>
    <row r="12497" spans="17:20">
      <c r="Q12497">
        <v>0.72064814814814804</v>
      </c>
      <c r="R12497">
        <v>2</v>
      </c>
      <c r="S12497" t="s">
        <v>11342</v>
      </c>
      <c r="T12497" t="s">
        <v>3129</v>
      </c>
    </row>
    <row r="12498" spans="17:20">
      <c r="Q12498">
        <v>0.72068287037037004</v>
      </c>
      <c r="R12498">
        <v>1</v>
      </c>
      <c r="S12498" t="s">
        <v>11343</v>
      </c>
      <c r="T12498" t="s">
        <v>3070</v>
      </c>
    </row>
    <row r="12499" spans="17:20">
      <c r="Q12499">
        <v>0.72070601851851901</v>
      </c>
      <c r="R12499">
        <v>1</v>
      </c>
      <c r="S12499" t="s">
        <v>11344</v>
      </c>
      <c r="T12499" t="s">
        <v>3075</v>
      </c>
    </row>
    <row r="12500" spans="17:20">
      <c r="Q12500">
        <v>0.72071759259259305</v>
      </c>
      <c r="R12500">
        <v>1</v>
      </c>
      <c r="S12500" t="s">
        <v>2562</v>
      </c>
      <c r="T12500" t="s">
        <v>3072</v>
      </c>
    </row>
    <row r="12501" spans="17:20">
      <c r="Q12501">
        <v>0.72074074074074101</v>
      </c>
      <c r="R12501">
        <v>1</v>
      </c>
      <c r="S12501" t="s">
        <v>2562</v>
      </c>
      <c r="T12501" t="s">
        <v>3071</v>
      </c>
    </row>
    <row r="12502" spans="17:20">
      <c r="Q12502">
        <v>0.72076388888888898</v>
      </c>
      <c r="R12502">
        <v>3</v>
      </c>
      <c r="S12502" t="s">
        <v>11345</v>
      </c>
      <c r="T12502" t="s">
        <v>3070</v>
      </c>
    </row>
    <row r="12503" spans="17:20">
      <c r="Q12503">
        <v>0.72076388888888898</v>
      </c>
      <c r="R12503">
        <v>1</v>
      </c>
      <c r="S12503" t="s">
        <v>3765</v>
      </c>
      <c r="T12503" t="s">
        <v>3129</v>
      </c>
    </row>
    <row r="12504" spans="17:20">
      <c r="Q12504">
        <v>0.72078703703703695</v>
      </c>
      <c r="R12504">
        <v>1</v>
      </c>
      <c r="S12504" t="s">
        <v>11346</v>
      </c>
      <c r="T12504" t="s">
        <v>3071</v>
      </c>
    </row>
    <row r="12505" spans="17:20">
      <c r="Q12505">
        <v>0.72079861111111099</v>
      </c>
      <c r="R12505">
        <v>1</v>
      </c>
      <c r="S12505" t="s">
        <v>11347</v>
      </c>
      <c r="T12505" t="s">
        <v>3071</v>
      </c>
    </row>
    <row r="12506" spans="17:20">
      <c r="Q12506">
        <v>0.72081018518518503</v>
      </c>
      <c r="R12506">
        <v>1</v>
      </c>
      <c r="S12506" t="s">
        <v>11348</v>
      </c>
      <c r="T12506" t="s">
        <v>3075</v>
      </c>
    </row>
    <row r="12507" spans="17:20">
      <c r="Q12507">
        <v>0.72084490740740703</v>
      </c>
      <c r="R12507">
        <v>1</v>
      </c>
      <c r="S12507" t="s">
        <v>1982</v>
      </c>
      <c r="T12507" t="s">
        <v>3070</v>
      </c>
    </row>
    <row r="12508" spans="17:20">
      <c r="Q12508">
        <v>0.72084490740740703</v>
      </c>
      <c r="R12508">
        <v>1</v>
      </c>
      <c r="S12508" t="s">
        <v>2562</v>
      </c>
      <c r="T12508" t="s">
        <v>3071</v>
      </c>
    </row>
    <row r="12509" spans="17:20">
      <c r="Q12509">
        <v>0.72085648148148196</v>
      </c>
      <c r="R12509">
        <v>1</v>
      </c>
      <c r="S12509" t="s">
        <v>3970</v>
      </c>
      <c r="T12509" t="s">
        <v>3127</v>
      </c>
    </row>
    <row r="12510" spans="17:20">
      <c r="Q12510">
        <v>0.72092592592592597</v>
      </c>
      <c r="R12510">
        <v>1</v>
      </c>
      <c r="S12510" t="s">
        <v>2562</v>
      </c>
      <c r="T12510" t="s">
        <v>3070</v>
      </c>
    </row>
    <row r="12511" spans="17:20">
      <c r="Q12511">
        <v>0.72096064814814798</v>
      </c>
      <c r="R12511">
        <v>1</v>
      </c>
      <c r="S12511" t="s">
        <v>9546</v>
      </c>
      <c r="T12511" t="s">
        <v>3129</v>
      </c>
    </row>
    <row r="12512" spans="17:20">
      <c r="Q12512">
        <v>0.72097222222222201</v>
      </c>
      <c r="R12512">
        <v>1</v>
      </c>
      <c r="S12512" t="s">
        <v>580</v>
      </c>
      <c r="T12512" t="s">
        <v>3073</v>
      </c>
    </row>
    <row r="12513" spans="17:20">
      <c r="Q12513">
        <v>0.72101851851851895</v>
      </c>
      <c r="R12513">
        <v>1</v>
      </c>
      <c r="S12513" t="s">
        <v>2562</v>
      </c>
      <c r="T12513" t="s">
        <v>3071</v>
      </c>
    </row>
    <row r="12514" spans="17:20">
      <c r="Q12514">
        <v>0.72106481481481499</v>
      </c>
      <c r="R12514">
        <v>2</v>
      </c>
      <c r="S12514" t="s">
        <v>2562</v>
      </c>
      <c r="T12514" t="s">
        <v>3070</v>
      </c>
    </row>
    <row r="12515" spans="17:20">
      <c r="Q12515">
        <v>0.72108796296296296</v>
      </c>
      <c r="R12515">
        <v>2</v>
      </c>
      <c r="S12515" t="s">
        <v>3892</v>
      </c>
      <c r="T12515" t="s">
        <v>3077</v>
      </c>
    </row>
    <row r="12516" spans="17:20">
      <c r="Q12516">
        <v>0.72111111111111104</v>
      </c>
      <c r="R12516">
        <v>1</v>
      </c>
      <c r="S12516" t="s">
        <v>3571</v>
      </c>
      <c r="T12516" t="s">
        <v>3127</v>
      </c>
    </row>
    <row r="12517" spans="17:20">
      <c r="Q12517">
        <v>0.721134259259259</v>
      </c>
      <c r="R12517">
        <v>1</v>
      </c>
      <c r="S12517" t="s">
        <v>4589</v>
      </c>
      <c r="T12517" t="s">
        <v>3074</v>
      </c>
    </row>
    <row r="12518" spans="17:20">
      <c r="Q12518">
        <v>0.72116898148148101</v>
      </c>
      <c r="R12518">
        <v>1</v>
      </c>
      <c r="S12518" t="s">
        <v>11349</v>
      </c>
      <c r="T12518" t="s">
        <v>3127</v>
      </c>
    </row>
    <row r="12519" spans="17:20">
      <c r="Q12519">
        <v>0.72118055555555605</v>
      </c>
      <c r="R12519">
        <v>1</v>
      </c>
      <c r="S12519" t="s">
        <v>11350</v>
      </c>
      <c r="T12519" t="s">
        <v>3129</v>
      </c>
    </row>
    <row r="12520" spans="17:20">
      <c r="Q12520">
        <v>0.72119212962962997</v>
      </c>
      <c r="R12520">
        <v>1</v>
      </c>
      <c r="S12520" t="s">
        <v>11351</v>
      </c>
      <c r="T12520" t="s">
        <v>3074</v>
      </c>
    </row>
    <row r="12521" spans="17:20">
      <c r="Q12521">
        <v>0.72129629629629599</v>
      </c>
      <c r="R12521">
        <v>4</v>
      </c>
      <c r="S12521" t="s">
        <v>11352</v>
      </c>
      <c r="T12521" t="s">
        <v>3075</v>
      </c>
    </row>
    <row r="12522" spans="17:20">
      <c r="Q12522">
        <v>0.72130787037037003</v>
      </c>
      <c r="R12522">
        <v>1</v>
      </c>
      <c r="S12522" t="s">
        <v>11353</v>
      </c>
      <c r="T12522" t="s">
        <v>3070</v>
      </c>
    </row>
    <row r="12523" spans="17:20">
      <c r="Q12523">
        <v>0.721331018518519</v>
      </c>
      <c r="R12523">
        <v>1</v>
      </c>
      <c r="S12523" t="s">
        <v>2562</v>
      </c>
      <c r="T12523" t="s">
        <v>3071</v>
      </c>
    </row>
    <row r="12524" spans="17:20">
      <c r="Q12524">
        <v>0.72134259259259303</v>
      </c>
      <c r="R12524">
        <v>1</v>
      </c>
      <c r="S12524" t="s">
        <v>11354</v>
      </c>
      <c r="T12524" t="s">
        <v>3074</v>
      </c>
    </row>
    <row r="12525" spans="17:20">
      <c r="Q12525">
        <v>0.721365740740741</v>
      </c>
      <c r="R12525">
        <v>1</v>
      </c>
      <c r="S12525" t="s">
        <v>11355</v>
      </c>
      <c r="T12525" t="s">
        <v>3075</v>
      </c>
    </row>
    <row r="12526" spans="17:20">
      <c r="Q12526">
        <v>0.72141203703703705</v>
      </c>
      <c r="R12526">
        <v>1</v>
      </c>
      <c r="S12526" t="s">
        <v>11356</v>
      </c>
      <c r="T12526" t="s">
        <v>3070</v>
      </c>
    </row>
    <row r="12527" spans="17:20">
      <c r="Q12527">
        <v>0.72141203703703705</v>
      </c>
      <c r="R12527">
        <v>1</v>
      </c>
      <c r="S12527" t="s">
        <v>636</v>
      </c>
      <c r="T12527" t="s">
        <v>3072</v>
      </c>
    </row>
    <row r="12528" spans="17:20">
      <c r="Q12528">
        <v>0.72143518518518501</v>
      </c>
      <c r="R12528">
        <v>1</v>
      </c>
      <c r="S12528" t="s">
        <v>2562</v>
      </c>
      <c r="T12528" t="s">
        <v>3071</v>
      </c>
    </row>
    <row r="12529" spans="17:20">
      <c r="Q12529">
        <v>0.72146990740740702</v>
      </c>
      <c r="R12529">
        <v>1</v>
      </c>
      <c r="S12529" t="s">
        <v>3732</v>
      </c>
      <c r="T12529" t="s">
        <v>3073</v>
      </c>
    </row>
    <row r="12530" spans="17:20">
      <c r="Q12530">
        <v>0.72148148148148195</v>
      </c>
      <c r="R12530">
        <v>2</v>
      </c>
      <c r="S12530" t="s">
        <v>4920</v>
      </c>
      <c r="T12530" t="s">
        <v>3129</v>
      </c>
    </row>
    <row r="12531" spans="17:20">
      <c r="Q12531">
        <v>0.72149305555555598</v>
      </c>
      <c r="R12531">
        <v>1</v>
      </c>
      <c r="S12531" t="s">
        <v>11347</v>
      </c>
      <c r="T12531" t="s">
        <v>3071</v>
      </c>
    </row>
    <row r="12532" spans="17:20">
      <c r="Q12532">
        <v>0.72153935185185203</v>
      </c>
      <c r="R12532">
        <v>1</v>
      </c>
      <c r="S12532" t="s">
        <v>2562</v>
      </c>
      <c r="T12532" t="s">
        <v>3071</v>
      </c>
    </row>
    <row r="12533" spans="17:20">
      <c r="Q12533">
        <v>0.72155092592592596</v>
      </c>
      <c r="R12533">
        <v>1</v>
      </c>
      <c r="S12533" t="s">
        <v>11357</v>
      </c>
      <c r="T12533" t="s">
        <v>3129</v>
      </c>
    </row>
    <row r="12534" spans="17:20">
      <c r="Q12534">
        <v>0.72158564814814796</v>
      </c>
      <c r="R12534">
        <v>1</v>
      </c>
      <c r="S12534" t="s">
        <v>11358</v>
      </c>
      <c r="T12534" t="s">
        <v>3073</v>
      </c>
    </row>
    <row r="12535" spans="17:20">
      <c r="Q12535">
        <v>0.721597222222222</v>
      </c>
      <c r="R12535">
        <v>1</v>
      </c>
      <c r="S12535" t="s">
        <v>11359</v>
      </c>
      <c r="T12535" t="s">
        <v>3075</v>
      </c>
    </row>
    <row r="12536" spans="17:20">
      <c r="Q12536">
        <v>0.721597222222222</v>
      </c>
      <c r="R12536">
        <v>1</v>
      </c>
      <c r="S12536" t="s">
        <v>3291</v>
      </c>
      <c r="T12536" t="s">
        <v>3074</v>
      </c>
    </row>
    <row r="12537" spans="17:20">
      <c r="Q12537">
        <v>0.72171296296296295</v>
      </c>
      <c r="R12537">
        <v>1</v>
      </c>
      <c r="S12537" t="s">
        <v>2562</v>
      </c>
      <c r="T12537" t="s">
        <v>3071</v>
      </c>
    </row>
    <row r="12538" spans="17:20">
      <c r="Q12538">
        <v>0.72177083333333303</v>
      </c>
      <c r="R12538">
        <v>1</v>
      </c>
      <c r="S12538" t="s">
        <v>11360</v>
      </c>
      <c r="T12538" t="s">
        <v>3075</v>
      </c>
    </row>
    <row r="12539" spans="17:20">
      <c r="Q12539">
        <v>0.72188657407407397</v>
      </c>
      <c r="R12539">
        <v>1</v>
      </c>
      <c r="S12539" t="s">
        <v>11361</v>
      </c>
      <c r="T12539" t="s">
        <v>3075</v>
      </c>
    </row>
    <row r="12540" spans="17:20">
      <c r="Q12540">
        <v>0.72190972222222205</v>
      </c>
      <c r="R12540">
        <v>1</v>
      </c>
      <c r="S12540" t="s">
        <v>11362</v>
      </c>
      <c r="T12540" t="s">
        <v>3129</v>
      </c>
    </row>
    <row r="12541" spans="17:20">
      <c r="Q12541">
        <v>0.72196759259259302</v>
      </c>
      <c r="R12541">
        <v>1</v>
      </c>
      <c r="S12541" t="s">
        <v>4034</v>
      </c>
      <c r="T12541" t="s">
        <v>3074</v>
      </c>
    </row>
    <row r="12542" spans="17:20">
      <c r="Q12542">
        <v>0.72200231481481503</v>
      </c>
      <c r="R12542">
        <v>1</v>
      </c>
      <c r="S12542" t="s">
        <v>2562</v>
      </c>
      <c r="T12542" t="s">
        <v>3071</v>
      </c>
    </row>
    <row r="12543" spans="17:20">
      <c r="Q12543">
        <v>0.722060185185185</v>
      </c>
      <c r="R12543">
        <v>1</v>
      </c>
      <c r="S12543" t="s">
        <v>11363</v>
      </c>
      <c r="T12543" t="s">
        <v>3129</v>
      </c>
    </row>
    <row r="12544" spans="17:20">
      <c r="Q12544">
        <v>0.72210648148148104</v>
      </c>
      <c r="R12544">
        <v>1</v>
      </c>
      <c r="S12544" t="s">
        <v>2562</v>
      </c>
      <c r="T12544" t="s">
        <v>3129</v>
      </c>
    </row>
    <row r="12545" spans="17:20">
      <c r="Q12545">
        <v>0.72217592592592605</v>
      </c>
      <c r="R12545">
        <v>1</v>
      </c>
      <c r="S12545" t="s">
        <v>3819</v>
      </c>
      <c r="T12545" t="s">
        <v>3074</v>
      </c>
    </row>
    <row r="12546" spans="17:20">
      <c r="Q12546">
        <v>0.72226851851851803</v>
      </c>
      <c r="R12546">
        <v>4</v>
      </c>
      <c r="S12546" t="s">
        <v>11364</v>
      </c>
      <c r="T12546" t="s">
        <v>3075</v>
      </c>
    </row>
    <row r="12547" spans="17:20">
      <c r="Q12547">
        <v>0.72231481481481496</v>
      </c>
      <c r="R12547">
        <v>1</v>
      </c>
      <c r="S12547" t="s">
        <v>11365</v>
      </c>
      <c r="T12547" t="s">
        <v>3086</v>
      </c>
    </row>
    <row r="12548" spans="17:20">
      <c r="Q12548">
        <v>0.72236111111111101</v>
      </c>
      <c r="R12548">
        <v>1</v>
      </c>
      <c r="S12548" t="s">
        <v>11366</v>
      </c>
      <c r="T12548" t="s">
        <v>3070</v>
      </c>
    </row>
    <row r="12549" spans="17:20">
      <c r="Q12549">
        <v>0.72245370370370399</v>
      </c>
      <c r="R12549">
        <v>1</v>
      </c>
      <c r="S12549" t="s">
        <v>11367</v>
      </c>
      <c r="T12549" t="s">
        <v>3071</v>
      </c>
    </row>
    <row r="12550" spans="17:20">
      <c r="Q12550">
        <v>0.72248842592592599</v>
      </c>
      <c r="R12550">
        <v>1</v>
      </c>
      <c r="S12550" t="s">
        <v>2562</v>
      </c>
      <c r="T12550" t="s">
        <v>3071</v>
      </c>
    </row>
    <row r="12551" spans="17:20">
      <c r="Q12551">
        <v>0.72253472222222204</v>
      </c>
      <c r="R12551">
        <v>2</v>
      </c>
      <c r="S12551" t="s">
        <v>2562</v>
      </c>
      <c r="T12551" t="s">
        <v>3070</v>
      </c>
    </row>
    <row r="12552" spans="17:20">
      <c r="Q12552">
        <v>0.72262731481481501</v>
      </c>
      <c r="R12552">
        <v>1</v>
      </c>
      <c r="S12552" t="s">
        <v>11368</v>
      </c>
      <c r="T12552" t="s">
        <v>3072</v>
      </c>
    </row>
    <row r="12553" spans="17:20">
      <c r="Q12553">
        <v>0.72268518518518499</v>
      </c>
      <c r="R12553">
        <v>1</v>
      </c>
      <c r="S12553" t="s">
        <v>11369</v>
      </c>
      <c r="T12553" t="s">
        <v>3077</v>
      </c>
    </row>
    <row r="12554" spans="17:20">
      <c r="Q12554">
        <v>0.72269675925925903</v>
      </c>
      <c r="R12554">
        <v>1</v>
      </c>
      <c r="S12554" t="s">
        <v>11370</v>
      </c>
      <c r="T12554" t="s">
        <v>3126</v>
      </c>
    </row>
    <row r="12555" spans="17:20">
      <c r="Q12555">
        <v>0.72269675925925903</v>
      </c>
      <c r="R12555">
        <v>1</v>
      </c>
      <c r="S12555" t="s">
        <v>11371</v>
      </c>
      <c r="T12555" t="s">
        <v>3126</v>
      </c>
    </row>
    <row r="12556" spans="17:20">
      <c r="Q12556">
        <v>0.72276620370370404</v>
      </c>
      <c r="R12556">
        <v>1</v>
      </c>
      <c r="S12556" t="s">
        <v>11372</v>
      </c>
      <c r="T12556" t="s">
        <v>3087</v>
      </c>
    </row>
    <row r="12557" spans="17:20">
      <c r="Q12557">
        <v>0.72283564814814805</v>
      </c>
      <c r="R12557">
        <v>1</v>
      </c>
      <c r="S12557" t="s">
        <v>11373</v>
      </c>
      <c r="T12557" t="s">
        <v>3071</v>
      </c>
    </row>
    <row r="12558" spans="17:20">
      <c r="Q12558">
        <v>0.72288194444444398</v>
      </c>
      <c r="R12558">
        <v>1</v>
      </c>
      <c r="S12558" t="s">
        <v>2562</v>
      </c>
      <c r="T12558" t="s">
        <v>3071</v>
      </c>
    </row>
    <row r="12559" spans="17:20">
      <c r="Q12559">
        <v>0.72290509259259295</v>
      </c>
      <c r="R12559">
        <v>1</v>
      </c>
      <c r="S12559" t="s">
        <v>3666</v>
      </c>
      <c r="T12559" t="s">
        <v>3073</v>
      </c>
    </row>
    <row r="12560" spans="17:20">
      <c r="Q12560">
        <v>0.72297453703703696</v>
      </c>
      <c r="R12560">
        <v>1</v>
      </c>
      <c r="S12560" t="s">
        <v>11374</v>
      </c>
      <c r="T12560" t="s">
        <v>3070</v>
      </c>
    </row>
    <row r="12561" spans="17:20">
      <c r="Q12561">
        <v>0.72297453703703696</v>
      </c>
      <c r="R12561">
        <v>2</v>
      </c>
      <c r="S12561" t="s">
        <v>2562</v>
      </c>
      <c r="T12561" t="s">
        <v>3129</v>
      </c>
    </row>
    <row r="12562" spans="17:20">
      <c r="Q12562">
        <v>0.723020833333333</v>
      </c>
      <c r="R12562">
        <v>2</v>
      </c>
      <c r="S12562" t="s">
        <v>2562</v>
      </c>
      <c r="T12562" t="s">
        <v>3070</v>
      </c>
    </row>
    <row r="12563" spans="17:20">
      <c r="Q12563">
        <v>0.72303240740740704</v>
      </c>
      <c r="R12563">
        <v>1</v>
      </c>
      <c r="S12563" t="s">
        <v>152</v>
      </c>
      <c r="T12563" t="s">
        <v>3073</v>
      </c>
    </row>
    <row r="12564" spans="17:20">
      <c r="Q12564">
        <v>0.72317129629629595</v>
      </c>
      <c r="R12564">
        <v>1</v>
      </c>
      <c r="S12564" t="s">
        <v>2281</v>
      </c>
      <c r="T12564" t="s">
        <v>3129</v>
      </c>
    </row>
    <row r="12565" spans="17:20">
      <c r="Q12565">
        <v>0.72321759259259299</v>
      </c>
      <c r="R12565">
        <v>1</v>
      </c>
      <c r="S12565" t="s">
        <v>4021</v>
      </c>
      <c r="T12565" t="s">
        <v>3071</v>
      </c>
    </row>
    <row r="12566" spans="17:20">
      <c r="Q12566">
        <v>0.72321759259259299</v>
      </c>
      <c r="R12566">
        <v>1</v>
      </c>
      <c r="S12566" t="s">
        <v>1520</v>
      </c>
      <c r="T12566" t="s">
        <v>3129</v>
      </c>
    </row>
    <row r="12567" spans="17:20">
      <c r="Q12567">
        <v>0.72322916666666703</v>
      </c>
      <c r="R12567">
        <v>1</v>
      </c>
      <c r="S12567" t="s">
        <v>2562</v>
      </c>
      <c r="T12567" t="s">
        <v>3071</v>
      </c>
    </row>
    <row r="12568" spans="17:20">
      <c r="Q12568">
        <v>0.72324074074074096</v>
      </c>
      <c r="R12568">
        <v>1</v>
      </c>
      <c r="S12568" t="s">
        <v>11375</v>
      </c>
      <c r="T12568" t="s">
        <v>3129</v>
      </c>
    </row>
    <row r="12569" spans="17:20">
      <c r="Q12569">
        <v>0.72326388888888904</v>
      </c>
      <c r="R12569">
        <v>1</v>
      </c>
      <c r="S12569" t="s">
        <v>3708</v>
      </c>
      <c r="T12569" t="s">
        <v>3074</v>
      </c>
    </row>
    <row r="12570" spans="17:20">
      <c r="Q12570">
        <v>0.72336805555555606</v>
      </c>
      <c r="R12570">
        <v>1</v>
      </c>
      <c r="S12570" t="s">
        <v>11376</v>
      </c>
      <c r="T12570" t="s">
        <v>3080</v>
      </c>
    </row>
    <row r="12571" spans="17:20">
      <c r="Q12571">
        <v>0.72336805555555606</v>
      </c>
      <c r="R12571">
        <v>1</v>
      </c>
      <c r="S12571" t="s">
        <v>11377</v>
      </c>
      <c r="T12571" t="s">
        <v>3074</v>
      </c>
    </row>
    <row r="12572" spans="17:20">
      <c r="Q12572">
        <v>0.72336805555555606</v>
      </c>
      <c r="R12572">
        <v>1</v>
      </c>
      <c r="S12572" t="s">
        <v>10375</v>
      </c>
      <c r="T12572" t="s">
        <v>3073</v>
      </c>
    </row>
    <row r="12573" spans="17:20">
      <c r="Q12573">
        <v>0.72339120370370402</v>
      </c>
      <c r="R12573">
        <v>1</v>
      </c>
      <c r="S12573" t="s">
        <v>4208</v>
      </c>
      <c r="T12573" t="s">
        <v>3071</v>
      </c>
    </row>
    <row r="12574" spans="17:20">
      <c r="Q12574">
        <v>0.72340277777777795</v>
      </c>
      <c r="R12574">
        <v>4</v>
      </c>
      <c r="S12574" t="s">
        <v>11378</v>
      </c>
      <c r="T12574" t="s">
        <v>3070</v>
      </c>
    </row>
    <row r="12575" spans="17:20">
      <c r="Q12575">
        <v>0.72342592592592603</v>
      </c>
      <c r="R12575">
        <v>1</v>
      </c>
      <c r="S12575" t="s">
        <v>11379</v>
      </c>
      <c r="T12575" t="s">
        <v>3129</v>
      </c>
    </row>
    <row r="12576" spans="17:20">
      <c r="Q12576">
        <v>0.72343749999999996</v>
      </c>
      <c r="R12576">
        <v>1</v>
      </c>
      <c r="S12576" t="s">
        <v>11380</v>
      </c>
      <c r="T12576" t="s">
        <v>3075</v>
      </c>
    </row>
    <row r="12577" spans="17:20">
      <c r="Q12577">
        <v>0.72346064814814803</v>
      </c>
      <c r="R12577">
        <v>1</v>
      </c>
      <c r="S12577" t="s">
        <v>11381</v>
      </c>
      <c r="T12577" t="s">
        <v>3071</v>
      </c>
    </row>
    <row r="12578" spans="17:20">
      <c r="Q12578">
        <v>0.72347222222222196</v>
      </c>
      <c r="R12578">
        <v>1</v>
      </c>
      <c r="S12578" t="s">
        <v>3697</v>
      </c>
      <c r="T12578" t="s">
        <v>3073</v>
      </c>
    </row>
    <row r="12579" spans="17:20">
      <c r="Q12579">
        <v>0.723483796296296</v>
      </c>
      <c r="R12579">
        <v>1</v>
      </c>
      <c r="S12579" t="s">
        <v>4595</v>
      </c>
      <c r="T12579" t="s">
        <v>3127</v>
      </c>
    </row>
    <row r="12580" spans="17:20">
      <c r="Q12580">
        <v>0.72361111111111098</v>
      </c>
      <c r="R12580">
        <v>1</v>
      </c>
      <c r="S12580" t="s">
        <v>11382</v>
      </c>
      <c r="T12580" t="s">
        <v>3075</v>
      </c>
    </row>
    <row r="12581" spans="17:20">
      <c r="Q12581">
        <v>0.723715277777778</v>
      </c>
      <c r="R12581">
        <v>2</v>
      </c>
      <c r="S12581" t="s">
        <v>2562</v>
      </c>
      <c r="T12581" t="s">
        <v>3070</v>
      </c>
    </row>
    <row r="12582" spans="17:20">
      <c r="Q12582">
        <v>0.72375</v>
      </c>
      <c r="R12582">
        <v>2</v>
      </c>
      <c r="S12582" t="s">
        <v>11383</v>
      </c>
      <c r="T12582" t="s">
        <v>3075</v>
      </c>
    </row>
    <row r="12583" spans="17:20">
      <c r="Q12583">
        <v>0.72379629629629605</v>
      </c>
      <c r="R12583">
        <v>1</v>
      </c>
      <c r="S12583" t="s">
        <v>4569</v>
      </c>
      <c r="T12583" t="s">
        <v>3073</v>
      </c>
    </row>
    <row r="12584" spans="17:20">
      <c r="Q12584">
        <v>0.72381944444444402</v>
      </c>
      <c r="R12584">
        <v>1</v>
      </c>
      <c r="S12584" t="s">
        <v>3934</v>
      </c>
      <c r="T12584" t="s">
        <v>3074</v>
      </c>
    </row>
    <row r="12585" spans="17:20">
      <c r="Q12585">
        <v>0.72381944444444402</v>
      </c>
      <c r="R12585">
        <v>1</v>
      </c>
      <c r="S12585" t="s">
        <v>2562</v>
      </c>
      <c r="T12585" t="s">
        <v>3129</v>
      </c>
    </row>
    <row r="12586" spans="17:20">
      <c r="Q12586">
        <v>0.72384259259259298</v>
      </c>
      <c r="R12586">
        <v>1</v>
      </c>
      <c r="S12586" t="s">
        <v>2562</v>
      </c>
      <c r="T12586" t="s">
        <v>3071</v>
      </c>
    </row>
    <row r="12587" spans="17:20">
      <c r="Q12587">
        <v>0.72384259259259298</v>
      </c>
      <c r="R12587">
        <v>1</v>
      </c>
      <c r="S12587" t="s">
        <v>2562</v>
      </c>
      <c r="T12587" t="s">
        <v>3129</v>
      </c>
    </row>
    <row r="12588" spans="17:20">
      <c r="Q12588">
        <v>0.72385416666666702</v>
      </c>
      <c r="R12588">
        <v>1</v>
      </c>
      <c r="S12588" t="s">
        <v>2562</v>
      </c>
      <c r="T12588" t="s">
        <v>3070</v>
      </c>
    </row>
    <row r="12589" spans="17:20">
      <c r="Q12589">
        <v>0.72388888888888903</v>
      </c>
      <c r="R12589">
        <v>1</v>
      </c>
      <c r="S12589" t="s">
        <v>2843</v>
      </c>
      <c r="T12589" t="s">
        <v>3070</v>
      </c>
    </row>
    <row r="12590" spans="17:20">
      <c r="Q12590">
        <v>0.72390046296296295</v>
      </c>
      <c r="R12590">
        <v>1</v>
      </c>
      <c r="S12590" t="s">
        <v>11384</v>
      </c>
      <c r="T12590" t="s">
        <v>3075</v>
      </c>
    </row>
    <row r="12591" spans="17:20">
      <c r="Q12591">
        <v>0.72391203703703699</v>
      </c>
      <c r="R12591">
        <v>1</v>
      </c>
      <c r="S12591" t="s">
        <v>11385</v>
      </c>
      <c r="T12591" t="s">
        <v>3073</v>
      </c>
    </row>
    <row r="12592" spans="17:20">
      <c r="Q12592">
        <v>0.72391203703703699</v>
      </c>
      <c r="R12592">
        <v>1</v>
      </c>
      <c r="S12592" t="s">
        <v>11386</v>
      </c>
      <c r="T12592" t="s">
        <v>3075</v>
      </c>
    </row>
    <row r="12593" spans="17:20">
      <c r="Q12593">
        <v>0.72393518518518496</v>
      </c>
      <c r="R12593">
        <v>1</v>
      </c>
      <c r="S12593" t="s">
        <v>2562</v>
      </c>
      <c r="T12593" t="s">
        <v>3071</v>
      </c>
    </row>
    <row r="12594" spans="17:20">
      <c r="Q12594">
        <v>0.72395833333333304</v>
      </c>
      <c r="R12594">
        <v>1</v>
      </c>
      <c r="S12594" t="s">
        <v>11387</v>
      </c>
      <c r="T12594" t="s">
        <v>3075</v>
      </c>
    </row>
    <row r="12595" spans="17:20">
      <c r="Q12595">
        <v>0.72395833333333304</v>
      </c>
      <c r="R12595">
        <v>1</v>
      </c>
      <c r="S12595" t="s">
        <v>11388</v>
      </c>
      <c r="T12595" t="s">
        <v>3075</v>
      </c>
    </row>
    <row r="12596" spans="17:20">
      <c r="Q12596">
        <v>0.72399305555555604</v>
      </c>
      <c r="R12596">
        <v>1</v>
      </c>
      <c r="S12596" t="s">
        <v>4481</v>
      </c>
      <c r="T12596" t="s">
        <v>3073</v>
      </c>
    </row>
    <row r="12597" spans="17:20">
      <c r="Q12597">
        <v>0.72399305555555604</v>
      </c>
      <c r="R12597">
        <v>1</v>
      </c>
      <c r="S12597" t="s">
        <v>769</v>
      </c>
      <c r="T12597" t="s">
        <v>3075</v>
      </c>
    </row>
    <row r="12598" spans="17:20">
      <c r="Q12598">
        <v>0.72401620370370401</v>
      </c>
      <c r="R12598">
        <v>4</v>
      </c>
      <c r="S12598" t="s">
        <v>11389</v>
      </c>
      <c r="T12598" t="s">
        <v>3075</v>
      </c>
    </row>
    <row r="12599" spans="17:20">
      <c r="Q12599">
        <v>0.72403935185185198</v>
      </c>
      <c r="R12599">
        <v>1</v>
      </c>
      <c r="S12599" t="s">
        <v>10782</v>
      </c>
      <c r="T12599" t="s">
        <v>3077</v>
      </c>
    </row>
    <row r="12600" spans="17:20">
      <c r="Q12600">
        <v>0.72405092592592601</v>
      </c>
      <c r="R12600">
        <v>1</v>
      </c>
      <c r="S12600" t="s">
        <v>11390</v>
      </c>
      <c r="T12600" t="s">
        <v>3075</v>
      </c>
    </row>
    <row r="12601" spans="17:20">
      <c r="Q12601">
        <v>0.72406250000000005</v>
      </c>
      <c r="R12601">
        <v>1</v>
      </c>
      <c r="S12601" t="s">
        <v>11199</v>
      </c>
      <c r="T12601" t="s">
        <v>3074</v>
      </c>
    </row>
    <row r="12602" spans="17:20">
      <c r="Q12602">
        <v>0.72408564814814802</v>
      </c>
      <c r="R12602">
        <v>1</v>
      </c>
      <c r="S12602" t="s">
        <v>2562</v>
      </c>
      <c r="T12602" t="s">
        <v>3071</v>
      </c>
    </row>
    <row r="12603" spans="17:20">
      <c r="Q12603">
        <v>0.72410879629629599</v>
      </c>
      <c r="R12603">
        <v>1</v>
      </c>
      <c r="S12603" t="s">
        <v>3715</v>
      </c>
      <c r="T12603" t="s">
        <v>3073</v>
      </c>
    </row>
    <row r="12604" spans="17:20">
      <c r="Q12604">
        <v>0.72414351851851899</v>
      </c>
      <c r="R12604">
        <v>1</v>
      </c>
      <c r="S12604" t="s">
        <v>11391</v>
      </c>
      <c r="T12604" t="s">
        <v>3073</v>
      </c>
    </row>
    <row r="12605" spans="17:20">
      <c r="Q12605">
        <v>0.72416666666666696</v>
      </c>
      <c r="R12605">
        <v>1</v>
      </c>
      <c r="S12605" t="s">
        <v>11392</v>
      </c>
      <c r="T12605" t="s">
        <v>3075</v>
      </c>
    </row>
    <row r="12606" spans="17:20">
      <c r="Q12606">
        <v>0.72416666666666696</v>
      </c>
      <c r="R12606">
        <v>1</v>
      </c>
      <c r="S12606" t="s">
        <v>11393</v>
      </c>
      <c r="T12606" t="s">
        <v>3070</v>
      </c>
    </row>
    <row r="12607" spans="17:20">
      <c r="Q12607">
        <v>0.72420138888888896</v>
      </c>
      <c r="R12607">
        <v>1</v>
      </c>
      <c r="S12607" t="s">
        <v>9445</v>
      </c>
      <c r="T12607" t="s">
        <v>3073</v>
      </c>
    </row>
    <row r="12608" spans="17:20">
      <c r="Q12608">
        <v>0.72420138888888896</v>
      </c>
      <c r="R12608">
        <v>1</v>
      </c>
      <c r="S12608" t="s">
        <v>11394</v>
      </c>
      <c r="T12608" t="s">
        <v>3075</v>
      </c>
    </row>
    <row r="12609" spans="17:20">
      <c r="Q12609">
        <v>0.72422453703703704</v>
      </c>
      <c r="R12609">
        <v>1</v>
      </c>
      <c r="S12609" t="s">
        <v>2562</v>
      </c>
      <c r="T12609" t="s">
        <v>3071</v>
      </c>
    </row>
    <row r="12610" spans="17:20">
      <c r="Q12610">
        <v>0.72424768518518501</v>
      </c>
      <c r="R12610">
        <v>4</v>
      </c>
      <c r="S12610" t="s">
        <v>2562</v>
      </c>
      <c r="T12610" t="s">
        <v>3070</v>
      </c>
    </row>
    <row r="12611" spans="17:20">
      <c r="Q12611">
        <v>0.72424768518518501</v>
      </c>
      <c r="R12611">
        <v>1</v>
      </c>
      <c r="S12611" t="s">
        <v>11395</v>
      </c>
      <c r="T12611" t="s">
        <v>3075</v>
      </c>
    </row>
    <row r="12612" spans="17:20">
      <c r="Q12612">
        <v>0.72427083333333298</v>
      </c>
      <c r="R12612">
        <v>1</v>
      </c>
      <c r="S12612" t="s">
        <v>11396</v>
      </c>
      <c r="T12612" t="s">
        <v>3075</v>
      </c>
    </row>
    <row r="12613" spans="17:20">
      <c r="Q12613">
        <v>0.72429398148148105</v>
      </c>
      <c r="R12613">
        <v>1</v>
      </c>
      <c r="S12613" t="s">
        <v>10225</v>
      </c>
      <c r="T12613" t="s">
        <v>3073</v>
      </c>
    </row>
    <row r="12614" spans="17:20">
      <c r="Q12614">
        <v>0.72430555555555598</v>
      </c>
      <c r="R12614">
        <v>1</v>
      </c>
      <c r="S12614" t="s">
        <v>11397</v>
      </c>
      <c r="T12614" t="s">
        <v>3070</v>
      </c>
    </row>
    <row r="12615" spans="17:20">
      <c r="Q12615">
        <v>0.72435185185185202</v>
      </c>
      <c r="R12615">
        <v>1</v>
      </c>
      <c r="S12615" t="s">
        <v>10363</v>
      </c>
      <c r="T12615" t="s">
        <v>3073</v>
      </c>
    </row>
    <row r="12616" spans="17:20">
      <c r="Q12616">
        <v>0.72435185185185202</v>
      </c>
      <c r="R12616">
        <v>3</v>
      </c>
      <c r="S12616" t="s">
        <v>4353</v>
      </c>
      <c r="T12616" t="s">
        <v>3075</v>
      </c>
    </row>
    <row r="12617" spans="17:20">
      <c r="Q12617">
        <v>0.72438657407407403</v>
      </c>
      <c r="R12617">
        <v>1</v>
      </c>
      <c r="S12617" t="s">
        <v>11398</v>
      </c>
      <c r="T12617" t="s">
        <v>3070</v>
      </c>
    </row>
    <row r="12618" spans="17:20">
      <c r="Q12618">
        <v>0.72439814814814796</v>
      </c>
      <c r="R12618">
        <v>1</v>
      </c>
      <c r="S12618" t="s">
        <v>1314</v>
      </c>
      <c r="T12618" t="s">
        <v>3074</v>
      </c>
    </row>
    <row r="12619" spans="17:20">
      <c r="Q12619">
        <v>0.72443287037036996</v>
      </c>
      <c r="R12619">
        <v>1</v>
      </c>
      <c r="S12619" t="s">
        <v>11399</v>
      </c>
      <c r="T12619" t="s">
        <v>3129</v>
      </c>
    </row>
    <row r="12620" spans="17:20">
      <c r="Q12620">
        <v>0.72447916666666701</v>
      </c>
      <c r="R12620">
        <v>1</v>
      </c>
      <c r="S12620" t="s">
        <v>11400</v>
      </c>
      <c r="T12620" t="s">
        <v>3075</v>
      </c>
    </row>
    <row r="12621" spans="17:20">
      <c r="Q12621">
        <v>0.72447916666666701</v>
      </c>
      <c r="R12621">
        <v>1</v>
      </c>
      <c r="S12621" t="s">
        <v>241</v>
      </c>
      <c r="T12621" t="s">
        <v>3127</v>
      </c>
    </row>
    <row r="12622" spans="17:20">
      <c r="Q12622">
        <v>0.72449074074074105</v>
      </c>
      <c r="R12622">
        <v>1</v>
      </c>
      <c r="S12622" t="s">
        <v>11401</v>
      </c>
      <c r="T12622" t="s">
        <v>3077</v>
      </c>
    </row>
    <row r="12623" spans="17:20">
      <c r="Q12623">
        <v>0.72449074074074105</v>
      </c>
      <c r="R12623">
        <v>1</v>
      </c>
      <c r="S12623" t="s">
        <v>2562</v>
      </c>
      <c r="T12623" t="s">
        <v>3071</v>
      </c>
    </row>
    <row r="12624" spans="17:20">
      <c r="Q12624">
        <v>0.72451388888888901</v>
      </c>
      <c r="R12624">
        <v>2</v>
      </c>
      <c r="S12624" t="s">
        <v>2562</v>
      </c>
      <c r="T12624" t="s">
        <v>3070</v>
      </c>
    </row>
    <row r="12625" spans="17:20">
      <c r="Q12625">
        <v>0.72451388888888901</v>
      </c>
      <c r="R12625">
        <v>1</v>
      </c>
      <c r="S12625" t="s">
        <v>340</v>
      </c>
      <c r="T12625" t="s">
        <v>3075</v>
      </c>
    </row>
    <row r="12626" spans="17:20">
      <c r="Q12626">
        <v>0.72456018518518495</v>
      </c>
      <c r="R12626">
        <v>1</v>
      </c>
      <c r="S12626" t="s">
        <v>11402</v>
      </c>
      <c r="T12626" t="s">
        <v>3129</v>
      </c>
    </row>
    <row r="12627" spans="17:20">
      <c r="Q12627">
        <v>0.72456018518518495</v>
      </c>
      <c r="R12627">
        <v>2</v>
      </c>
      <c r="S12627" t="s">
        <v>3549</v>
      </c>
      <c r="T12627" t="s">
        <v>3075</v>
      </c>
    </row>
    <row r="12628" spans="17:20">
      <c r="Q12628">
        <v>0.72457175925925899</v>
      </c>
      <c r="R12628">
        <v>1</v>
      </c>
      <c r="S12628" t="s">
        <v>2562</v>
      </c>
      <c r="T12628" t="s">
        <v>3074</v>
      </c>
    </row>
    <row r="12629" spans="17:20">
      <c r="Q12629">
        <v>0.72459490740740695</v>
      </c>
      <c r="R12629">
        <v>1</v>
      </c>
      <c r="S12629" t="s">
        <v>11403</v>
      </c>
      <c r="T12629" t="s">
        <v>3074</v>
      </c>
    </row>
    <row r="12630" spans="17:20">
      <c r="Q12630">
        <v>0.72459490740740695</v>
      </c>
      <c r="R12630">
        <v>1</v>
      </c>
      <c r="S12630" t="s">
        <v>11404</v>
      </c>
      <c r="T12630" t="s">
        <v>3075</v>
      </c>
    </row>
    <row r="12631" spans="17:20">
      <c r="Q12631">
        <v>0.72460648148148099</v>
      </c>
      <c r="R12631">
        <v>2</v>
      </c>
      <c r="S12631" t="s">
        <v>11405</v>
      </c>
      <c r="T12631" t="s">
        <v>3129</v>
      </c>
    </row>
    <row r="12632" spans="17:20">
      <c r="Q12632">
        <v>0.72460648148148099</v>
      </c>
      <c r="R12632">
        <v>1</v>
      </c>
      <c r="S12632" t="s">
        <v>11406</v>
      </c>
      <c r="T12632" t="s">
        <v>3075</v>
      </c>
    </row>
    <row r="12633" spans="17:20">
      <c r="Q12633">
        <v>0.72462962962962996</v>
      </c>
      <c r="R12633">
        <v>1</v>
      </c>
      <c r="S12633" t="s">
        <v>11407</v>
      </c>
      <c r="T12633" t="s">
        <v>3070</v>
      </c>
    </row>
    <row r="12634" spans="17:20">
      <c r="Q12634">
        <v>0.72462962962962996</v>
      </c>
      <c r="R12634">
        <v>1</v>
      </c>
      <c r="S12634" t="s">
        <v>2562</v>
      </c>
      <c r="T12634" t="s">
        <v>3075</v>
      </c>
    </row>
    <row r="12635" spans="17:20">
      <c r="Q12635">
        <v>0.72466435185185196</v>
      </c>
      <c r="R12635">
        <v>1</v>
      </c>
      <c r="S12635" t="s">
        <v>11408</v>
      </c>
      <c r="T12635" t="s">
        <v>3075</v>
      </c>
    </row>
    <row r="12636" spans="17:20">
      <c r="Q12636">
        <v>0.724675925925926</v>
      </c>
      <c r="R12636">
        <v>1</v>
      </c>
      <c r="S12636" t="s">
        <v>2562</v>
      </c>
      <c r="T12636" t="s">
        <v>3129</v>
      </c>
    </row>
    <row r="12637" spans="17:20">
      <c r="Q12637">
        <v>0.72469907407407397</v>
      </c>
      <c r="R12637">
        <v>2</v>
      </c>
      <c r="S12637" t="s">
        <v>2562</v>
      </c>
      <c r="T12637" t="s">
        <v>3070</v>
      </c>
    </row>
    <row r="12638" spans="17:20">
      <c r="Q12638">
        <v>0.72471064814814801</v>
      </c>
      <c r="R12638">
        <v>1</v>
      </c>
      <c r="S12638" t="s">
        <v>11409</v>
      </c>
      <c r="T12638" t="s">
        <v>3075</v>
      </c>
    </row>
    <row r="12639" spans="17:20">
      <c r="Q12639">
        <v>0.72473379629629597</v>
      </c>
      <c r="R12639">
        <v>1</v>
      </c>
      <c r="S12639" t="s">
        <v>2562</v>
      </c>
      <c r="T12639" t="s">
        <v>3071</v>
      </c>
    </row>
    <row r="12640" spans="17:20">
      <c r="Q12640">
        <v>0.72475694444444405</v>
      </c>
      <c r="R12640">
        <v>2</v>
      </c>
      <c r="S12640" t="s">
        <v>11410</v>
      </c>
      <c r="T12640" t="s">
        <v>3075</v>
      </c>
    </row>
    <row r="12641" spans="17:20">
      <c r="Q12641">
        <v>0.72476851851851898</v>
      </c>
      <c r="R12641">
        <v>1</v>
      </c>
      <c r="S12641" t="s">
        <v>2562</v>
      </c>
      <c r="T12641" t="s">
        <v>3075</v>
      </c>
    </row>
    <row r="12642" spans="17:20">
      <c r="Q12642">
        <v>0.72478009259259302</v>
      </c>
      <c r="R12642">
        <v>3</v>
      </c>
      <c r="S12642" t="s">
        <v>11411</v>
      </c>
      <c r="T12642" t="s">
        <v>3075</v>
      </c>
    </row>
    <row r="12643" spans="17:20">
      <c r="Q12643">
        <v>0.72478009259259302</v>
      </c>
      <c r="R12643">
        <v>1</v>
      </c>
      <c r="S12643" t="s">
        <v>3487</v>
      </c>
      <c r="T12643" t="s">
        <v>3074</v>
      </c>
    </row>
    <row r="12644" spans="17:20">
      <c r="Q12644">
        <v>0.72479166666666694</v>
      </c>
      <c r="R12644">
        <v>1</v>
      </c>
      <c r="S12644" t="s">
        <v>11412</v>
      </c>
      <c r="T12644" t="s">
        <v>3070</v>
      </c>
    </row>
    <row r="12645" spans="17:20">
      <c r="Q12645">
        <v>0.72480324074074098</v>
      </c>
      <c r="R12645">
        <v>1</v>
      </c>
      <c r="S12645" t="s">
        <v>2562</v>
      </c>
      <c r="T12645" t="s">
        <v>3075</v>
      </c>
    </row>
    <row r="12646" spans="17:20">
      <c r="Q12646">
        <v>0.72481481481481502</v>
      </c>
      <c r="R12646">
        <v>1</v>
      </c>
      <c r="S12646" t="s">
        <v>11413</v>
      </c>
      <c r="T12646" t="s">
        <v>3075</v>
      </c>
    </row>
    <row r="12647" spans="17:20">
      <c r="Q12647">
        <v>0.72483796296296299</v>
      </c>
      <c r="R12647">
        <v>1</v>
      </c>
      <c r="S12647" t="s">
        <v>11414</v>
      </c>
      <c r="T12647" t="s">
        <v>3070</v>
      </c>
    </row>
    <row r="12648" spans="17:20">
      <c r="Q12648">
        <v>0.72491898148148104</v>
      </c>
      <c r="R12648">
        <v>1</v>
      </c>
      <c r="S12648" t="s">
        <v>11415</v>
      </c>
      <c r="T12648" t="s">
        <v>3075</v>
      </c>
    </row>
    <row r="12649" spans="17:20">
      <c r="Q12649">
        <v>0.72493055555555597</v>
      </c>
      <c r="R12649">
        <v>1</v>
      </c>
      <c r="S12649" t="s">
        <v>11416</v>
      </c>
      <c r="T12649" t="s">
        <v>3070</v>
      </c>
    </row>
    <row r="12650" spans="17:20">
      <c r="Q12650">
        <v>0.72493055555555597</v>
      </c>
      <c r="R12650">
        <v>1</v>
      </c>
      <c r="S12650" t="s">
        <v>2562</v>
      </c>
      <c r="T12650" t="s">
        <v>3075</v>
      </c>
    </row>
    <row r="12651" spans="17:20">
      <c r="Q12651">
        <v>0.72497685185185201</v>
      </c>
      <c r="R12651">
        <v>2</v>
      </c>
      <c r="S12651" t="s">
        <v>2562</v>
      </c>
      <c r="T12651" t="s">
        <v>3071</v>
      </c>
    </row>
    <row r="12652" spans="17:20">
      <c r="Q12652">
        <v>0.72497685185185201</v>
      </c>
      <c r="R12652">
        <v>1</v>
      </c>
      <c r="S12652" t="s">
        <v>4201</v>
      </c>
      <c r="T12652" t="s">
        <v>3075</v>
      </c>
    </row>
    <row r="12653" spans="17:20">
      <c r="Q12653">
        <v>0.72503472222222198</v>
      </c>
      <c r="R12653">
        <v>1</v>
      </c>
      <c r="S12653" t="s">
        <v>11417</v>
      </c>
      <c r="T12653" t="s">
        <v>3070</v>
      </c>
    </row>
    <row r="12654" spans="17:20">
      <c r="Q12654">
        <v>0.72503472222222198</v>
      </c>
      <c r="R12654">
        <v>2</v>
      </c>
      <c r="S12654" t="s">
        <v>11418</v>
      </c>
      <c r="T12654" t="s">
        <v>3075</v>
      </c>
    </row>
    <row r="12655" spans="17:20">
      <c r="Q12655">
        <v>0.72509259259259295</v>
      </c>
      <c r="R12655">
        <v>1</v>
      </c>
      <c r="S12655" t="s">
        <v>11419</v>
      </c>
      <c r="T12655" t="s">
        <v>3070</v>
      </c>
    </row>
    <row r="12656" spans="17:20">
      <c r="Q12656">
        <v>0.72510416666666699</v>
      </c>
      <c r="R12656">
        <v>1</v>
      </c>
      <c r="S12656" t="s">
        <v>11420</v>
      </c>
      <c r="T12656" t="s">
        <v>3081</v>
      </c>
    </row>
    <row r="12657" spans="17:20">
      <c r="Q12657">
        <v>0.72510416666666699</v>
      </c>
      <c r="R12657">
        <v>1</v>
      </c>
      <c r="S12657" t="s">
        <v>11421</v>
      </c>
      <c r="T12657" t="s">
        <v>3129</v>
      </c>
    </row>
    <row r="12658" spans="17:20">
      <c r="Q12658">
        <v>0.72512731481481496</v>
      </c>
      <c r="R12658">
        <v>1</v>
      </c>
      <c r="S12658" t="s">
        <v>2562</v>
      </c>
      <c r="T12658" t="s">
        <v>3075</v>
      </c>
    </row>
    <row r="12659" spans="17:20">
      <c r="Q12659">
        <v>0.72518518518518504</v>
      </c>
      <c r="R12659">
        <v>1</v>
      </c>
      <c r="S12659" t="s">
        <v>11422</v>
      </c>
      <c r="T12659" t="s">
        <v>3070</v>
      </c>
    </row>
    <row r="12660" spans="17:20">
      <c r="Q12660">
        <v>0.72524305555555602</v>
      </c>
      <c r="R12660">
        <v>1</v>
      </c>
      <c r="S12660" t="s">
        <v>2562</v>
      </c>
      <c r="T12660" t="s">
        <v>3075</v>
      </c>
    </row>
    <row r="12661" spans="17:20">
      <c r="Q12661">
        <v>0.72527777777777802</v>
      </c>
      <c r="R12661">
        <v>1</v>
      </c>
      <c r="S12661" t="s">
        <v>11423</v>
      </c>
      <c r="T12661" t="s">
        <v>3129</v>
      </c>
    </row>
    <row r="12662" spans="17:20">
      <c r="Q12662">
        <v>0.72528935185185195</v>
      </c>
      <c r="R12662">
        <v>2</v>
      </c>
      <c r="S12662" t="s">
        <v>11424</v>
      </c>
      <c r="T12662" t="s">
        <v>3075</v>
      </c>
    </row>
    <row r="12663" spans="17:20">
      <c r="Q12663">
        <v>0.72531250000000003</v>
      </c>
      <c r="R12663">
        <v>1</v>
      </c>
      <c r="S12663" t="s">
        <v>11425</v>
      </c>
      <c r="T12663" t="s">
        <v>3075</v>
      </c>
    </row>
    <row r="12664" spans="17:20">
      <c r="Q12664">
        <v>0.72535879629629596</v>
      </c>
      <c r="R12664">
        <v>2</v>
      </c>
      <c r="S12664" t="s">
        <v>2562</v>
      </c>
      <c r="T12664" t="s">
        <v>3070</v>
      </c>
    </row>
    <row r="12665" spans="17:20">
      <c r="Q12665">
        <v>0.72537037037037</v>
      </c>
      <c r="R12665">
        <v>1</v>
      </c>
      <c r="S12665" t="s">
        <v>2562</v>
      </c>
      <c r="T12665" t="s">
        <v>3070</v>
      </c>
    </row>
    <row r="12666" spans="17:20">
      <c r="Q12666">
        <v>0.72538194444444404</v>
      </c>
      <c r="R12666">
        <v>1</v>
      </c>
      <c r="S12666" t="s">
        <v>11426</v>
      </c>
      <c r="T12666" t="s">
        <v>3075</v>
      </c>
    </row>
    <row r="12667" spans="17:20">
      <c r="Q12667">
        <v>0.72539351851851896</v>
      </c>
      <c r="R12667">
        <v>1</v>
      </c>
      <c r="S12667" t="s">
        <v>11427</v>
      </c>
      <c r="T12667" t="s">
        <v>3070</v>
      </c>
    </row>
    <row r="12668" spans="17:20">
      <c r="Q12668">
        <v>0.725405092592593</v>
      </c>
      <c r="R12668">
        <v>1</v>
      </c>
      <c r="S12668" t="s">
        <v>2562</v>
      </c>
      <c r="T12668" t="s">
        <v>3075</v>
      </c>
    </row>
    <row r="12669" spans="17:20">
      <c r="Q12669">
        <v>0.72548611111111105</v>
      </c>
      <c r="R12669">
        <v>1</v>
      </c>
      <c r="S12669" t="s">
        <v>3566</v>
      </c>
      <c r="T12669" t="s">
        <v>3073</v>
      </c>
    </row>
    <row r="12670" spans="17:20">
      <c r="Q12670">
        <v>0.72564814814814804</v>
      </c>
      <c r="R12670">
        <v>1</v>
      </c>
      <c r="S12670" t="s">
        <v>10356</v>
      </c>
      <c r="T12670" t="s">
        <v>3073</v>
      </c>
    </row>
    <row r="12671" spans="17:20">
      <c r="Q12671">
        <v>0.72564814814814804</v>
      </c>
      <c r="R12671">
        <v>1</v>
      </c>
      <c r="S12671" t="s">
        <v>3704</v>
      </c>
      <c r="T12671" t="s">
        <v>3074</v>
      </c>
    </row>
    <row r="12672" spans="17:20">
      <c r="Q12672">
        <v>0.72568287037037005</v>
      </c>
      <c r="R12672">
        <v>1</v>
      </c>
      <c r="S12672" t="s">
        <v>4591</v>
      </c>
      <c r="T12672" t="s">
        <v>3129</v>
      </c>
    </row>
    <row r="12673" spans="17:20">
      <c r="Q12673">
        <v>0.72569444444444398</v>
      </c>
      <c r="R12673">
        <v>1</v>
      </c>
      <c r="S12673" t="s">
        <v>11428</v>
      </c>
      <c r="T12673" t="s">
        <v>3071</v>
      </c>
    </row>
    <row r="12674" spans="17:20">
      <c r="Q12674">
        <v>0.72570601851851901</v>
      </c>
      <c r="R12674">
        <v>1</v>
      </c>
      <c r="S12674" t="s">
        <v>3692</v>
      </c>
      <c r="T12674" t="s">
        <v>3073</v>
      </c>
    </row>
    <row r="12675" spans="17:20">
      <c r="Q12675">
        <v>0.72572916666666698</v>
      </c>
      <c r="R12675">
        <v>1</v>
      </c>
      <c r="S12675" t="s">
        <v>11429</v>
      </c>
      <c r="T12675" t="s">
        <v>3071</v>
      </c>
    </row>
    <row r="12676" spans="17:20">
      <c r="Q12676">
        <v>0.72578703703703695</v>
      </c>
      <c r="R12676">
        <v>1</v>
      </c>
      <c r="S12676" t="s">
        <v>3694</v>
      </c>
      <c r="T12676" t="s">
        <v>3073</v>
      </c>
    </row>
    <row r="12677" spans="17:20">
      <c r="Q12677">
        <v>0.72582175925925896</v>
      </c>
      <c r="R12677">
        <v>1</v>
      </c>
      <c r="S12677" t="s">
        <v>10303</v>
      </c>
      <c r="T12677" t="s">
        <v>3073</v>
      </c>
    </row>
    <row r="12678" spans="17:20">
      <c r="Q12678">
        <v>0.725833333333333</v>
      </c>
      <c r="R12678">
        <v>2</v>
      </c>
      <c r="S12678" t="s">
        <v>2562</v>
      </c>
      <c r="T12678" t="s">
        <v>3075</v>
      </c>
    </row>
    <row r="12679" spans="17:20">
      <c r="Q12679">
        <v>0.72585648148148196</v>
      </c>
      <c r="R12679">
        <v>1</v>
      </c>
      <c r="S12679" t="s">
        <v>11430</v>
      </c>
      <c r="T12679" t="s">
        <v>3070</v>
      </c>
    </row>
    <row r="12680" spans="17:20">
      <c r="Q12680">
        <v>0.72585648148148196</v>
      </c>
      <c r="R12680">
        <v>1</v>
      </c>
      <c r="S12680" t="s">
        <v>2562</v>
      </c>
      <c r="T12680" t="s">
        <v>3071</v>
      </c>
    </row>
    <row r="12681" spans="17:20">
      <c r="Q12681">
        <v>0.72585648148148196</v>
      </c>
      <c r="R12681">
        <v>1</v>
      </c>
      <c r="S12681" t="s">
        <v>11431</v>
      </c>
      <c r="T12681" t="s">
        <v>3075</v>
      </c>
    </row>
    <row r="12682" spans="17:20">
      <c r="Q12682">
        <v>0.72587962962963004</v>
      </c>
      <c r="R12682">
        <v>1</v>
      </c>
      <c r="S12682" t="s">
        <v>1987</v>
      </c>
      <c r="T12682" t="s">
        <v>3075</v>
      </c>
    </row>
    <row r="12683" spans="17:20">
      <c r="Q12683">
        <v>0.72590277777777801</v>
      </c>
      <c r="R12683">
        <v>1</v>
      </c>
      <c r="S12683" t="s">
        <v>11432</v>
      </c>
      <c r="T12683" t="s">
        <v>3070</v>
      </c>
    </row>
    <row r="12684" spans="17:20">
      <c r="Q12684">
        <v>0.72590277777777801</v>
      </c>
      <c r="R12684">
        <v>1</v>
      </c>
      <c r="S12684" t="s">
        <v>4480</v>
      </c>
      <c r="T12684" t="s">
        <v>3074</v>
      </c>
    </row>
    <row r="12685" spans="17:20">
      <c r="Q12685">
        <v>0.72590277777777801</v>
      </c>
      <c r="R12685">
        <v>1</v>
      </c>
      <c r="S12685" t="s">
        <v>11433</v>
      </c>
      <c r="T12685" t="s">
        <v>3075</v>
      </c>
    </row>
    <row r="12686" spans="17:20">
      <c r="Q12686">
        <v>0.72594907407407405</v>
      </c>
      <c r="R12686">
        <v>2</v>
      </c>
      <c r="S12686" t="s">
        <v>11434</v>
      </c>
      <c r="T12686" t="s">
        <v>3129</v>
      </c>
    </row>
    <row r="12687" spans="17:20">
      <c r="Q12687">
        <v>0.72596064814814798</v>
      </c>
      <c r="R12687">
        <v>2</v>
      </c>
      <c r="S12687" t="s">
        <v>2562</v>
      </c>
      <c r="T12687" t="s">
        <v>3070</v>
      </c>
    </row>
    <row r="12688" spans="17:20">
      <c r="Q12688">
        <v>0.72599537037036999</v>
      </c>
      <c r="R12688">
        <v>1</v>
      </c>
      <c r="S12688" t="s">
        <v>2931</v>
      </c>
      <c r="T12688" t="s">
        <v>3129</v>
      </c>
    </row>
    <row r="12689" spans="17:20">
      <c r="Q12689">
        <v>0.72601851851851895</v>
      </c>
      <c r="R12689">
        <v>1</v>
      </c>
      <c r="S12689" t="s">
        <v>11166</v>
      </c>
      <c r="T12689" t="s">
        <v>3074</v>
      </c>
    </row>
    <row r="12690" spans="17:20">
      <c r="Q12690">
        <v>0.72615740740740697</v>
      </c>
      <c r="R12690">
        <v>1</v>
      </c>
      <c r="S12690" t="s">
        <v>11435</v>
      </c>
      <c r="T12690" t="s">
        <v>3129</v>
      </c>
    </row>
    <row r="12691" spans="17:20">
      <c r="Q12691">
        <v>0.72616898148148101</v>
      </c>
      <c r="R12691">
        <v>1</v>
      </c>
      <c r="S12691" t="s">
        <v>11436</v>
      </c>
      <c r="T12691" t="s">
        <v>3074</v>
      </c>
    </row>
    <row r="12692" spans="17:20">
      <c r="Q12692">
        <v>0.72620370370370402</v>
      </c>
      <c r="R12692">
        <v>1</v>
      </c>
      <c r="S12692" t="s">
        <v>2562</v>
      </c>
      <c r="T12692" t="s">
        <v>3129</v>
      </c>
    </row>
    <row r="12693" spans="17:20">
      <c r="Q12693">
        <v>0.72622685185185198</v>
      </c>
      <c r="R12693">
        <v>1</v>
      </c>
      <c r="S12693" t="s">
        <v>2562</v>
      </c>
      <c r="T12693" t="s">
        <v>3071</v>
      </c>
    </row>
    <row r="12694" spans="17:20">
      <c r="Q12694">
        <v>0.72636574074074101</v>
      </c>
      <c r="R12694">
        <v>1</v>
      </c>
      <c r="S12694" t="s">
        <v>11437</v>
      </c>
      <c r="T12694" t="s">
        <v>3075</v>
      </c>
    </row>
    <row r="12695" spans="17:20">
      <c r="Q12695">
        <v>0.72638888888888897</v>
      </c>
      <c r="R12695">
        <v>1</v>
      </c>
      <c r="S12695" t="s">
        <v>10732</v>
      </c>
      <c r="T12695" t="s">
        <v>3075</v>
      </c>
    </row>
    <row r="12696" spans="17:20">
      <c r="Q12696">
        <v>0.72641203703703705</v>
      </c>
      <c r="R12696">
        <v>1</v>
      </c>
      <c r="S12696" t="s">
        <v>11438</v>
      </c>
      <c r="T12696" t="s">
        <v>3075</v>
      </c>
    </row>
    <row r="12697" spans="17:20">
      <c r="Q12697">
        <v>0.72642361111111098</v>
      </c>
      <c r="R12697">
        <v>1</v>
      </c>
      <c r="S12697" t="s">
        <v>7917</v>
      </c>
      <c r="T12697" t="s">
        <v>3075</v>
      </c>
    </row>
    <row r="12698" spans="17:20">
      <c r="Q12698">
        <v>0.72645833333333298</v>
      </c>
      <c r="R12698">
        <v>1</v>
      </c>
      <c r="S12698" t="s">
        <v>11439</v>
      </c>
      <c r="T12698" t="s">
        <v>3070</v>
      </c>
    </row>
    <row r="12699" spans="17:20">
      <c r="Q12699">
        <v>0.72645833333333298</v>
      </c>
      <c r="R12699">
        <v>2</v>
      </c>
      <c r="S12699" t="s">
        <v>3927</v>
      </c>
      <c r="T12699" t="s">
        <v>3075</v>
      </c>
    </row>
    <row r="12700" spans="17:20">
      <c r="Q12700">
        <v>0.72646990740740702</v>
      </c>
      <c r="R12700">
        <v>1</v>
      </c>
      <c r="S12700" t="s">
        <v>1185</v>
      </c>
      <c r="T12700" t="s">
        <v>3126</v>
      </c>
    </row>
    <row r="12701" spans="17:20">
      <c r="Q12701">
        <v>0.72648148148148195</v>
      </c>
      <c r="R12701">
        <v>2</v>
      </c>
      <c r="S12701" t="s">
        <v>11440</v>
      </c>
      <c r="T12701" t="s">
        <v>3129</v>
      </c>
    </row>
    <row r="12702" spans="17:20">
      <c r="Q12702">
        <v>0.72648148148148195</v>
      </c>
      <c r="R12702">
        <v>1</v>
      </c>
      <c r="S12702" t="s">
        <v>11441</v>
      </c>
      <c r="T12702" t="s">
        <v>3075</v>
      </c>
    </row>
    <row r="12703" spans="17:20">
      <c r="Q12703">
        <v>0.72650462962963003</v>
      </c>
      <c r="R12703">
        <v>1</v>
      </c>
      <c r="S12703" t="s">
        <v>11442</v>
      </c>
      <c r="T12703" t="s">
        <v>3075</v>
      </c>
    </row>
    <row r="12704" spans="17:20">
      <c r="Q12704">
        <v>0.72652777777777799</v>
      </c>
      <c r="R12704">
        <v>1</v>
      </c>
      <c r="S12704" t="s">
        <v>11443</v>
      </c>
      <c r="T12704" t="s">
        <v>3075</v>
      </c>
    </row>
    <row r="12705" spans="17:20">
      <c r="Q12705">
        <v>0.72655092592592596</v>
      </c>
      <c r="R12705">
        <v>1</v>
      </c>
      <c r="S12705" t="s">
        <v>3351</v>
      </c>
      <c r="T12705" t="s">
        <v>3075</v>
      </c>
    </row>
    <row r="12706" spans="17:20">
      <c r="Q12706">
        <v>0.72657407407407404</v>
      </c>
      <c r="R12706">
        <v>2</v>
      </c>
      <c r="S12706" t="s">
        <v>11444</v>
      </c>
      <c r="T12706" t="s">
        <v>3075</v>
      </c>
    </row>
    <row r="12707" spans="17:20">
      <c r="Q12707">
        <v>0.72658564814814797</v>
      </c>
      <c r="R12707">
        <v>1</v>
      </c>
      <c r="S12707" t="s">
        <v>11445</v>
      </c>
      <c r="T12707" t="s">
        <v>3075</v>
      </c>
    </row>
    <row r="12708" spans="17:20">
      <c r="Q12708">
        <v>0.72660879629629604</v>
      </c>
      <c r="R12708">
        <v>1</v>
      </c>
      <c r="S12708" t="s">
        <v>11063</v>
      </c>
      <c r="T12708" t="s">
        <v>3075</v>
      </c>
    </row>
    <row r="12709" spans="17:20">
      <c r="Q12709">
        <v>0.72666666666666702</v>
      </c>
      <c r="R12709">
        <v>1</v>
      </c>
      <c r="S12709" t="s">
        <v>11446</v>
      </c>
      <c r="T12709" t="s">
        <v>3075</v>
      </c>
    </row>
    <row r="12710" spans="17:20">
      <c r="Q12710">
        <v>0.72671296296296295</v>
      </c>
      <c r="R12710">
        <v>1</v>
      </c>
      <c r="S12710" t="s">
        <v>11447</v>
      </c>
      <c r="T12710" t="s">
        <v>3075</v>
      </c>
    </row>
    <row r="12711" spans="17:20">
      <c r="Q12711">
        <v>0.72675925925925899</v>
      </c>
      <c r="R12711">
        <v>2</v>
      </c>
      <c r="S12711" t="s">
        <v>2562</v>
      </c>
      <c r="T12711" t="s">
        <v>3071</v>
      </c>
    </row>
    <row r="12712" spans="17:20">
      <c r="Q12712">
        <v>0.72677083333333303</v>
      </c>
      <c r="R12712">
        <v>1</v>
      </c>
      <c r="S12712" t="s">
        <v>3960</v>
      </c>
      <c r="T12712" t="s">
        <v>3129</v>
      </c>
    </row>
    <row r="12713" spans="17:20">
      <c r="Q12713">
        <v>0.72681712962962997</v>
      </c>
      <c r="R12713">
        <v>1</v>
      </c>
      <c r="S12713" t="s">
        <v>2562</v>
      </c>
      <c r="T12713" t="s">
        <v>3076</v>
      </c>
    </row>
    <row r="12714" spans="17:20">
      <c r="Q12714">
        <v>0.726828703703704</v>
      </c>
      <c r="R12714">
        <v>1</v>
      </c>
      <c r="S12714" t="s">
        <v>11448</v>
      </c>
      <c r="T12714" t="s">
        <v>3087</v>
      </c>
    </row>
    <row r="12715" spans="17:20">
      <c r="Q12715">
        <v>0.726828703703704</v>
      </c>
      <c r="R12715">
        <v>1</v>
      </c>
      <c r="S12715" t="s">
        <v>676</v>
      </c>
      <c r="T12715" t="s">
        <v>3075</v>
      </c>
    </row>
    <row r="12716" spans="17:20">
      <c r="Q12716">
        <v>0.72685185185185197</v>
      </c>
      <c r="R12716">
        <v>2</v>
      </c>
      <c r="S12716" t="s">
        <v>1157</v>
      </c>
      <c r="T12716" t="s">
        <v>3075</v>
      </c>
    </row>
    <row r="12717" spans="17:20">
      <c r="Q12717">
        <v>0.72686342592592601</v>
      </c>
      <c r="R12717">
        <v>1</v>
      </c>
      <c r="S12717" t="s">
        <v>11449</v>
      </c>
      <c r="T12717" t="s">
        <v>3071</v>
      </c>
    </row>
    <row r="12718" spans="17:20">
      <c r="Q12718">
        <v>0.72687500000000005</v>
      </c>
      <c r="R12718">
        <v>1</v>
      </c>
      <c r="S12718" t="s">
        <v>11450</v>
      </c>
      <c r="T12718" t="s">
        <v>3075</v>
      </c>
    </row>
    <row r="12719" spans="17:20">
      <c r="Q12719">
        <v>0.72688657407407398</v>
      </c>
      <c r="R12719">
        <v>1</v>
      </c>
      <c r="S12719" t="s">
        <v>5401</v>
      </c>
      <c r="T12719" t="s">
        <v>3075</v>
      </c>
    </row>
    <row r="12720" spans="17:20">
      <c r="Q12720">
        <v>0.72692129629629598</v>
      </c>
      <c r="R12720">
        <v>1</v>
      </c>
      <c r="S12720" t="s">
        <v>4332</v>
      </c>
      <c r="T12720" t="s">
        <v>3075</v>
      </c>
    </row>
    <row r="12721" spans="17:20">
      <c r="Q12721">
        <v>0.72704861111111097</v>
      </c>
      <c r="R12721">
        <v>4</v>
      </c>
      <c r="S12721" t="s">
        <v>2562</v>
      </c>
      <c r="T12721" t="s">
        <v>3075</v>
      </c>
    </row>
    <row r="12722" spans="17:20">
      <c r="Q12722">
        <v>0.72707175925925904</v>
      </c>
      <c r="R12722">
        <v>1</v>
      </c>
      <c r="S12722" t="s">
        <v>11451</v>
      </c>
      <c r="T12722" t="s">
        <v>3079</v>
      </c>
    </row>
    <row r="12723" spans="17:20">
      <c r="Q12723">
        <v>0.72708333333333297</v>
      </c>
      <c r="R12723">
        <v>1</v>
      </c>
      <c r="S12723" t="s">
        <v>11452</v>
      </c>
      <c r="T12723" t="s">
        <v>3070</v>
      </c>
    </row>
    <row r="12724" spans="17:20">
      <c r="Q12724">
        <v>0.72708333333333297</v>
      </c>
      <c r="R12724">
        <v>1</v>
      </c>
      <c r="S12724" t="s">
        <v>4342</v>
      </c>
      <c r="T12724" t="s">
        <v>3075</v>
      </c>
    </row>
    <row r="12725" spans="17:20">
      <c r="Q12725">
        <v>0.72710648148148105</v>
      </c>
      <c r="R12725">
        <v>1</v>
      </c>
      <c r="S12725" t="s">
        <v>11453</v>
      </c>
      <c r="T12725" t="s">
        <v>3075</v>
      </c>
    </row>
    <row r="12726" spans="17:20">
      <c r="Q12726">
        <v>0.72714120370370405</v>
      </c>
      <c r="R12726">
        <v>1</v>
      </c>
      <c r="S12726" t="s">
        <v>3716</v>
      </c>
      <c r="T12726" t="s">
        <v>3074</v>
      </c>
    </row>
    <row r="12727" spans="17:20">
      <c r="Q12727">
        <v>0.72717592592592595</v>
      </c>
      <c r="R12727">
        <v>6</v>
      </c>
      <c r="S12727" t="s">
        <v>11454</v>
      </c>
      <c r="T12727" t="s">
        <v>3075</v>
      </c>
    </row>
    <row r="12728" spans="17:20">
      <c r="Q12728">
        <v>0.72721064814814795</v>
      </c>
      <c r="R12728">
        <v>1</v>
      </c>
      <c r="S12728" t="s">
        <v>11455</v>
      </c>
      <c r="T12728" t="s">
        <v>3075</v>
      </c>
    </row>
    <row r="12729" spans="17:20">
      <c r="Q12729">
        <v>0.72723379629629603</v>
      </c>
      <c r="R12729">
        <v>1</v>
      </c>
      <c r="S12729" t="s">
        <v>11456</v>
      </c>
      <c r="T12729" t="s">
        <v>3075</v>
      </c>
    </row>
    <row r="12730" spans="17:20">
      <c r="Q12730">
        <v>0.727256944444444</v>
      </c>
      <c r="R12730">
        <v>1</v>
      </c>
      <c r="S12730" t="s">
        <v>3691</v>
      </c>
      <c r="T12730" t="s">
        <v>3074</v>
      </c>
    </row>
    <row r="12731" spans="17:20">
      <c r="Q12731">
        <v>0.72726851851851804</v>
      </c>
      <c r="R12731">
        <v>1</v>
      </c>
      <c r="S12731" t="s">
        <v>2562</v>
      </c>
      <c r="T12731" t="s">
        <v>3127</v>
      </c>
    </row>
    <row r="12732" spans="17:20">
      <c r="Q12732">
        <v>0.72730324074074104</v>
      </c>
      <c r="R12732">
        <v>1</v>
      </c>
      <c r="S12732" t="s">
        <v>3739</v>
      </c>
      <c r="T12732" t="s">
        <v>3075</v>
      </c>
    </row>
    <row r="12733" spans="17:20">
      <c r="Q12733">
        <v>0.72734953703703698</v>
      </c>
      <c r="R12733">
        <v>2</v>
      </c>
      <c r="S12733" t="s">
        <v>11457</v>
      </c>
      <c r="T12733" t="s">
        <v>3129</v>
      </c>
    </row>
    <row r="12734" spans="17:20">
      <c r="Q12734">
        <v>0.72736111111111101</v>
      </c>
      <c r="R12734">
        <v>1</v>
      </c>
      <c r="S12734" t="s">
        <v>3290</v>
      </c>
      <c r="T12734" t="s">
        <v>3075</v>
      </c>
    </row>
    <row r="12735" spans="17:20">
      <c r="Q12735">
        <v>0.72738425925925898</v>
      </c>
      <c r="R12735">
        <v>1</v>
      </c>
      <c r="S12735" t="s">
        <v>11458</v>
      </c>
      <c r="T12735" t="s">
        <v>3071</v>
      </c>
    </row>
    <row r="12736" spans="17:20">
      <c r="Q12736">
        <v>0.72738425925925898</v>
      </c>
      <c r="R12736">
        <v>1</v>
      </c>
      <c r="S12736" t="s">
        <v>11459</v>
      </c>
      <c r="T12736" t="s">
        <v>3070</v>
      </c>
    </row>
    <row r="12737" spans="17:20">
      <c r="Q12737">
        <v>0.72739583333333302</v>
      </c>
      <c r="R12737">
        <v>1</v>
      </c>
      <c r="S12737" t="s">
        <v>11460</v>
      </c>
      <c r="T12737" t="s">
        <v>3075</v>
      </c>
    </row>
    <row r="12738" spans="17:20">
      <c r="Q12738">
        <v>0.72740740740740695</v>
      </c>
      <c r="R12738">
        <v>1</v>
      </c>
      <c r="S12738" t="s">
        <v>4385</v>
      </c>
      <c r="T12738" t="s">
        <v>3072</v>
      </c>
    </row>
    <row r="12739" spans="17:20">
      <c r="Q12739">
        <v>0.72744212962962995</v>
      </c>
      <c r="R12739">
        <v>1</v>
      </c>
      <c r="S12739" t="s">
        <v>3453</v>
      </c>
      <c r="T12739" t="s">
        <v>3129</v>
      </c>
    </row>
    <row r="12740" spans="17:20">
      <c r="Q12740">
        <v>0.72745370370370399</v>
      </c>
      <c r="R12740">
        <v>1</v>
      </c>
      <c r="S12740" t="s">
        <v>11461</v>
      </c>
      <c r="T12740" t="s">
        <v>3075</v>
      </c>
    </row>
    <row r="12741" spans="17:20">
      <c r="Q12741">
        <v>0.72747685185185196</v>
      </c>
      <c r="R12741">
        <v>1</v>
      </c>
      <c r="S12741" t="s">
        <v>1225</v>
      </c>
      <c r="T12741" t="s">
        <v>3075</v>
      </c>
    </row>
    <row r="12742" spans="17:20">
      <c r="Q12742">
        <v>0.72751157407407396</v>
      </c>
      <c r="R12742">
        <v>1</v>
      </c>
      <c r="S12742" t="s">
        <v>11462</v>
      </c>
      <c r="T12742" t="s">
        <v>3084</v>
      </c>
    </row>
    <row r="12743" spans="17:20">
      <c r="Q12743">
        <v>0.72751157407407396</v>
      </c>
      <c r="R12743">
        <v>1</v>
      </c>
      <c r="S12743" t="s">
        <v>643</v>
      </c>
      <c r="T12743" t="s">
        <v>3075</v>
      </c>
    </row>
    <row r="12744" spans="17:20">
      <c r="Q12744">
        <v>0.727523148148148</v>
      </c>
      <c r="R12744">
        <v>1</v>
      </c>
      <c r="S12744" t="s">
        <v>11463</v>
      </c>
      <c r="T12744" t="s">
        <v>3075</v>
      </c>
    </row>
    <row r="12745" spans="17:20">
      <c r="Q12745">
        <v>0.72756944444444405</v>
      </c>
      <c r="R12745">
        <v>1</v>
      </c>
      <c r="S12745" t="s">
        <v>2562</v>
      </c>
      <c r="T12745" t="s">
        <v>3074</v>
      </c>
    </row>
    <row r="12746" spans="17:20">
      <c r="Q12746">
        <v>0.72759259259259301</v>
      </c>
      <c r="R12746">
        <v>1</v>
      </c>
      <c r="S12746" t="s">
        <v>11464</v>
      </c>
      <c r="T12746" t="s">
        <v>3075</v>
      </c>
    </row>
    <row r="12747" spans="17:20">
      <c r="Q12747">
        <v>0.72761574074074098</v>
      </c>
      <c r="R12747">
        <v>1</v>
      </c>
      <c r="S12747" t="s">
        <v>11465</v>
      </c>
      <c r="T12747" t="s">
        <v>3075</v>
      </c>
    </row>
    <row r="12748" spans="17:20">
      <c r="Q12748">
        <v>0.72765046296296299</v>
      </c>
      <c r="R12748">
        <v>1</v>
      </c>
      <c r="S12748" t="s">
        <v>11466</v>
      </c>
      <c r="T12748" t="s">
        <v>3075</v>
      </c>
    </row>
    <row r="12749" spans="17:20">
      <c r="Q12749">
        <v>0.72765046296296299</v>
      </c>
      <c r="R12749">
        <v>1</v>
      </c>
      <c r="S12749" t="s">
        <v>2562</v>
      </c>
      <c r="T12749" t="s">
        <v>3075</v>
      </c>
    </row>
    <row r="12750" spans="17:20">
      <c r="Q12750">
        <v>0.72767361111111095</v>
      </c>
      <c r="R12750">
        <v>1</v>
      </c>
      <c r="S12750" t="s">
        <v>11467</v>
      </c>
      <c r="T12750" t="s">
        <v>3084</v>
      </c>
    </row>
    <row r="12751" spans="17:20">
      <c r="Q12751">
        <v>0.72768518518518499</v>
      </c>
      <c r="R12751">
        <v>1</v>
      </c>
      <c r="S12751" t="s">
        <v>11468</v>
      </c>
      <c r="T12751" t="s">
        <v>3070</v>
      </c>
    </row>
    <row r="12752" spans="17:20">
      <c r="Q12752">
        <v>0.727719907407407</v>
      </c>
      <c r="R12752">
        <v>4</v>
      </c>
      <c r="S12752" t="s">
        <v>3648</v>
      </c>
      <c r="T12752" t="s">
        <v>3075</v>
      </c>
    </row>
    <row r="12753" spans="17:20">
      <c r="Q12753">
        <v>0.72773148148148104</v>
      </c>
      <c r="R12753">
        <v>1</v>
      </c>
      <c r="S12753" t="s">
        <v>11469</v>
      </c>
      <c r="T12753" t="s">
        <v>3075</v>
      </c>
    </row>
    <row r="12754" spans="17:20">
      <c r="Q12754">
        <v>0.72776620370370404</v>
      </c>
      <c r="R12754">
        <v>1</v>
      </c>
      <c r="S12754" t="s">
        <v>11470</v>
      </c>
      <c r="T12754" t="s">
        <v>3075</v>
      </c>
    </row>
    <row r="12755" spans="17:20">
      <c r="Q12755">
        <v>0.72778935185185201</v>
      </c>
      <c r="R12755">
        <v>1</v>
      </c>
      <c r="S12755" t="s">
        <v>11471</v>
      </c>
      <c r="T12755" t="s">
        <v>3075</v>
      </c>
    </row>
    <row r="12756" spans="17:20">
      <c r="Q12756">
        <v>0.72787037037036995</v>
      </c>
      <c r="R12756">
        <v>1</v>
      </c>
      <c r="S12756" t="s">
        <v>3973</v>
      </c>
      <c r="T12756" t="s">
        <v>3071</v>
      </c>
    </row>
    <row r="12757" spans="17:20">
      <c r="Q12757">
        <v>0.72791666666666699</v>
      </c>
      <c r="R12757">
        <v>2</v>
      </c>
      <c r="S12757" t="s">
        <v>11472</v>
      </c>
      <c r="T12757" t="s">
        <v>3075</v>
      </c>
    </row>
    <row r="12758" spans="17:20">
      <c r="Q12758">
        <v>0.72791666666666699</v>
      </c>
      <c r="R12758">
        <v>1</v>
      </c>
      <c r="S12758" t="s">
        <v>2562</v>
      </c>
      <c r="T12758" t="s">
        <v>3075</v>
      </c>
    </row>
    <row r="12759" spans="17:20">
      <c r="Q12759">
        <v>0.72793981481481496</v>
      </c>
      <c r="R12759">
        <v>3</v>
      </c>
      <c r="S12759" t="s">
        <v>11473</v>
      </c>
      <c r="T12759" t="s">
        <v>3075</v>
      </c>
    </row>
    <row r="12760" spans="17:20">
      <c r="Q12760">
        <v>0.72796296296296303</v>
      </c>
      <c r="R12760">
        <v>1</v>
      </c>
      <c r="S12760" t="s">
        <v>1421</v>
      </c>
      <c r="T12760" t="s">
        <v>3075</v>
      </c>
    </row>
    <row r="12761" spans="17:20">
      <c r="Q12761">
        <v>0.72803240740740705</v>
      </c>
      <c r="R12761">
        <v>1</v>
      </c>
      <c r="S12761" t="s">
        <v>11474</v>
      </c>
      <c r="T12761" t="s">
        <v>3071</v>
      </c>
    </row>
    <row r="12762" spans="17:20">
      <c r="Q12762">
        <v>0.72804398148148197</v>
      </c>
      <c r="R12762">
        <v>1</v>
      </c>
      <c r="S12762" t="s">
        <v>2562</v>
      </c>
      <c r="T12762" t="s">
        <v>3071</v>
      </c>
    </row>
    <row r="12763" spans="17:20">
      <c r="Q12763">
        <v>0.72806712962963005</v>
      </c>
      <c r="R12763">
        <v>1</v>
      </c>
      <c r="S12763" t="s">
        <v>2282</v>
      </c>
      <c r="T12763" t="s">
        <v>3070</v>
      </c>
    </row>
    <row r="12764" spans="17:20">
      <c r="Q12764">
        <v>0.72806712962963005</v>
      </c>
      <c r="R12764">
        <v>2</v>
      </c>
      <c r="S12764" t="s">
        <v>2562</v>
      </c>
      <c r="T12764" t="s">
        <v>3071</v>
      </c>
    </row>
    <row r="12765" spans="17:20">
      <c r="Q12765">
        <v>0.72814814814814799</v>
      </c>
      <c r="R12765">
        <v>1</v>
      </c>
      <c r="S12765" t="s">
        <v>11475</v>
      </c>
      <c r="T12765" t="s">
        <v>3087</v>
      </c>
    </row>
    <row r="12766" spans="17:20">
      <c r="Q12766">
        <v>0.72815972222222203</v>
      </c>
      <c r="R12766">
        <v>1</v>
      </c>
      <c r="S12766" t="s">
        <v>2562</v>
      </c>
      <c r="T12766" t="s">
        <v>3071</v>
      </c>
    </row>
    <row r="12767" spans="17:20">
      <c r="Q12767">
        <v>0.72817129629629596</v>
      </c>
      <c r="R12767">
        <v>1</v>
      </c>
      <c r="S12767" t="s">
        <v>11476</v>
      </c>
      <c r="T12767" t="s">
        <v>3075</v>
      </c>
    </row>
    <row r="12768" spans="17:20">
      <c r="Q12768">
        <v>0.72819444444444403</v>
      </c>
      <c r="R12768">
        <v>1</v>
      </c>
      <c r="S12768" t="s">
        <v>11477</v>
      </c>
      <c r="T12768" t="s">
        <v>3070</v>
      </c>
    </row>
    <row r="12769" spans="17:20">
      <c r="Q12769">
        <v>0.72822916666666704</v>
      </c>
      <c r="R12769">
        <v>1</v>
      </c>
      <c r="S12769" t="s">
        <v>2562</v>
      </c>
      <c r="T12769" t="s">
        <v>3071</v>
      </c>
    </row>
    <row r="12770" spans="17:20">
      <c r="Q12770">
        <v>0.72822916666666704</v>
      </c>
      <c r="R12770">
        <v>1</v>
      </c>
      <c r="S12770" t="s">
        <v>11478</v>
      </c>
      <c r="T12770" t="s">
        <v>3075</v>
      </c>
    </row>
    <row r="12771" spans="17:20">
      <c r="Q12771">
        <v>0.72824074074074097</v>
      </c>
      <c r="R12771">
        <v>1</v>
      </c>
      <c r="S12771" t="s">
        <v>2562</v>
      </c>
      <c r="T12771" t="s">
        <v>3071</v>
      </c>
    </row>
    <row r="12772" spans="17:20">
      <c r="Q12772">
        <v>0.72826388888888904</v>
      </c>
      <c r="R12772">
        <v>2</v>
      </c>
      <c r="S12772" t="s">
        <v>2562</v>
      </c>
      <c r="T12772" t="s">
        <v>3071</v>
      </c>
    </row>
    <row r="12773" spans="17:20">
      <c r="Q12773">
        <v>0.72828703703703701</v>
      </c>
      <c r="R12773">
        <v>1</v>
      </c>
      <c r="S12773" t="s">
        <v>11479</v>
      </c>
      <c r="T12773" t="s">
        <v>3070</v>
      </c>
    </row>
    <row r="12774" spans="17:20">
      <c r="Q12774">
        <v>0.72839120370370403</v>
      </c>
      <c r="R12774">
        <v>1</v>
      </c>
      <c r="S12774" t="s">
        <v>11480</v>
      </c>
      <c r="T12774" t="s">
        <v>3070</v>
      </c>
    </row>
    <row r="12775" spans="17:20">
      <c r="Q12775">
        <v>0.72841435185185199</v>
      </c>
      <c r="R12775">
        <v>1</v>
      </c>
      <c r="S12775" t="s">
        <v>1111</v>
      </c>
      <c r="T12775" t="s">
        <v>3070</v>
      </c>
    </row>
    <row r="12776" spans="17:20">
      <c r="Q12776">
        <v>0.72841435185185199</v>
      </c>
      <c r="R12776">
        <v>1</v>
      </c>
      <c r="S12776" t="s">
        <v>1111</v>
      </c>
      <c r="T12776" t="s">
        <v>3075</v>
      </c>
    </row>
    <row r="12777" spans="17:20">
      <c r="Q12777">
        <v>0.728483796296296</v>
      </c>
      <c r="R12777">
        <v>1</v>
      </c>
      <c r="S12777" t="s">
        <v>11481</v>
      </c>
      <c r="T12777" t="s">
        <v>3129</v>
      </c>
    </row>
    <row r="12778" spans="17:20">
      <c r="Q12778">
        <v>0.72849537037037004</v>
      </c>
      <c r="R12778">
        <v>2</v>
      </c>
      <c r="S12778" t="s">
        <v>2562</v>
      </c>
      <c r="T12778" t="s">
        <v>3070</v>
      </c>
    </row>
    <row r="12779" spans="17:20">
      <c r="Q12779">
        <v>0.72853009259259305</v>
      </c>
      <c r="R12779">
        <v>1</v>
      </c>
      <c r="S12779" t="s">
        <v>4665</v>
      </c>
      <c r="T12779" t="s">
        <v>3074</v>
      </c>
    </row>
    <row r="12780" spans="17:20">
      <c r="Q12780">
        <v>0.72854166666666698</v>
      </c>
      <c r="R12780">
        <v>2</v>
      </c>
      <c r="S12780" t="s">
        <v>11482</v>
      </c>
      <c r="T12780" t="s">
        <v>3084</v>
      </c>
    </row>
    <row r="12781" spans="17:20">
      <c r="Q12781">
        <v>0.72854166666666698</v>
      </c>
      <c r="R12781">
        <v>1</v>
      </c>
      <c r="S12781" t="s">
        <v>11483</v>
      </c>
      <c r="T12781" t="s">
        <v>3071</v>
      </c>
    </row>
    <row r="12782" spans="17:20">
      <c r="Q12782">
        <v>0.72856481481481505</v>
      </c>
      <c r="R12782">
        <v>1</v>
      </c>
      <c r="S12782" t="s">
        <v>989</v>
      </c>
      <c r="T12782" t="s">
        <v>3129</v>
      </c>
    </row>
    <row r="12783" spans="17:20">
      <c r="Q12783">
        <v>0.72859953703703695</v>
      </c>
      <c r="R12783">
        <v>2</v>
      </c>
      <c r="S12783" t="s">
        <v>2562</v>
      </c>
      <c r="T12783" t="s">
        <v>3071</v>
      </c>
    </row>
    <row r="12784" spans="17:20">
      <c r="Q12784">
        <v>0.72865740740740703</v>
      </c>
      <c r="R12784">
        <v>1</v>
      </c>
      <c r="S12784" t="s">
        <v>11484</v>
      </c>
      <c r="T12784" t="s">
        <v>3073</v>
      </c>
    </row>
    <row r="12785" spans="17:20">
      <c r="Q12785">
        <v>0.72875000000000001</v>
      </c>
      <c r="R12785">
        <v>1</v>
      </c>
      <c r="S12785" t="s">
        <v>2562</v>
      </c>
      <c r="T12785" t="s">
        <v>3071</v>
      </c>
    </row>
    <row r="12786" spans="17:20">
      <c r="Q12786">
        <v>0.72877314814814798</v>
      </c>
      <c r="R12786">
        <v>1</v>
      </c>
      <c r="S12786" t="s">
        <v>11485</v>
      </c>
      <c r="T12786" t="s">
        <v>3070</v>
      </c>
    </row>
    <row r="12787" spans="17:20">
      <c r="Q12787">
        <v>0.72883101851851895</v>
      </c>
      <c r="R12787">
        <v>1</v>
      </c>
      <c r="S12787" t="s">
        <v>967</v>
      </c>
      <c r="T12787" t="s">
        <v>3127</v>
      </c>
    </row>
    <row r="12788" spans="17:20">
      <c r="Q12788">
        <v>0.72885416666666702</v>
      </c>
      <c r="R12788">
        <v>1</v>
      </c>
      <c r="S12788" t="s">
        <v>11486</v>
      </c>
      <c r="T12788" t="s">
        <v>3070</v>
      </c>
    </row>
    <row r="12789" spans="17:20">
      <c r="Q12789">
        <v>0.72887731481481499</v>
      </c>
      <c r="R12789">
        <v>1</v>
      </c>
      <c r="S12789" t="s">
        <v>2562</v>
      </c>
      <c r="T12789" t="s">
        <v>3129</v>
      </c>
    </row>
    <row r="12790" spans="17:20">
      <c r="Q12790">
        <v>0.728946759259259</v>
      </c>
      <c r="R12790">
        <v>1</v>
      </c>
      <c r="S12790" t="s">
        <v>2931</v>
      </c>
      <c r="T12790" t="s">
        <v>3072</v>
      </c>
    </row>
    <row r="12791" spans="17:20">
      <c r="Q12791">
        <v>0.72895833333333304</v>
      </c>
      <c r="R12791">
        <v>1</v>
      </c>
      <c r="S12791" t="s">
        <v>11487</v>
      </c>
      <c r="T12791" t="s">
        <v>3070</v>
      </c>
    </row>
    <row r="12792" spans="17:20">
      <c r="Q12792">
        <v>0.72906249999999995</v>
      </c>
      <c r="R12792">
        <v>1</v>
      </c>
      <c r="S12792" t="s">
        <v>5908</v>
      </c>
      <c r="T12792" t="s">
        <v>3070</v>
      </c>
    </row>
    <row r="12793" spans="17:20">
      <c r="Q12793">
        <v>0.72906249999999995</v>
      </c>
      <c r="R12793">
        <v>1</v>
      </c>
      <c r="S12793" t="s">
        <v>4679</v>
      </c>
      <c r="T12793" t="s">
        <v>3074</v>
      </c>
    </row>
    <row r="12794" spans="17:20">
      <c r="Q12794">
        <v>0.72908564814814802</v>
      </c>
      <c r="R12794">
        <v>1</v>
      </c>
      <c r="S12794" t="s">
        <v>11488</v>
      </c>
      <c r="T12794" t="s">
        <v>3071</v>
      </c>
    </row>
    <row r="12795" spans="17:20">
      <c r="Q12795">
        <v>0.72913194444444396</v>
      </c>
      <c r="R12795">
        <v>1</v>
      </c>
      <c r="S12795" t="s">
        <v>11489</v>
      </c>
      <c r="T12795" t="s">
        <v>3075</v>
      </c>
    </row>
    <row r="12796" spans="17:20">
      <c r="Q12796">
        <v>0.729143518518519</v>
      </c>
      <c r="R12796">
        <v>2</v>
      </c>
      <c r="S12796" t="s">
        <v>11490</v>
      </c>
      <c r="T12796" t="s">
        <v>3075</v>
      </c>
    </row>
    <row r="12797" spans="17:20">
      <c r="Q12797">
        <v>0.72915509259259303</v>
      </c>
      <c r="R12797">
        <v>1</v>
      </c>
      <c r="S12797" t="s">
        <v>131</v>
      </c>
      <c r="T12797" t="s">
        <v>3077</v>
      </c>
    </row>
    <row r="12798" spans="17:20">
      <c r="Q12798">
        <v>0.729178240740741</v>
      </c>
      <c r="R12798">
        <v>1</v>
      </c>
      <c r="S12798" t="s">
        <v>735</v>
      </c>
      <c r="T12798" t="s">
        <v>3070</v>
      </c>
    </row>
    <row r="12799" spans="17:20">
      <c r="Q12799">
        <v>0.72925925925925905</v>
      </c>
      <c r="R12799">
        <v>1</v>
      </c>
      <c r="S12799" t="s">
        <v>11491</v>
      </c>
      <c r="T12799" t="s">
        <v>3075</v>
      </c>
    </row>
    <row r="12800" spans="17:20">
      <c r="Q12800">
        <v>0.72927083333333298</v>
      </c>
      <c r="R12800">
        <v>1</v>
      </c>
      <c r="S12800" t="s">
        <v>11492</v>
      </c>
      <c r="T12800" t="s">
        <v>3073</v>
      </c>
    </row>
    <row r="12801" spans="17:20">
      <c r="Q12801">
        <v>0.72928240740740702</v>
      </c>
      <c r="R12801">
        <v>1</v>
      </c>
      <c r="S12801" t="s">
        <v>11493</v>
      </c>
      <c r="T12801" t="s">
        <v>3083</v>
      </c>
    </row>
    <row r="12802" spans="17:20">
      <c r="Q12802">
        <v>0.72928240740740702</v>
      </c>
      <c r="R12802">
        <v>1</v>
      </c>
      <c r="S12802" t="s">
        <v>11494</v>
      </c>
      <c r="T12802" t="s">
        <v>3075</v>
      </c>
    </row>
    <row r="12803" spans="17:20">
      <c r="Q12803">
        <v>0.72930555555555598</v>
      </c>
      <c r="R12803">
        <v>1</v>
      </c>
      <c r="S12803" t="s">
        <v>11495</v>
      </c>
      <c r="T12803" t="s">
        <v>3070</v>
      </c>
    </row>
    <row r="12804" spans="17:20">
      <c r="Q12804">
        <v>0.72930555555555598</v>
      </c>
      <c r="R12804">
        <v>1</v>
      </c>
      <c r="S12804" t="s">
        <v>11496</v>
      </c>
      <c r="T12804" t="s">
        <v>3071</v>
      </c>
    </row>
    <row r="12805" spans="17:20">
      <c r="Q12805">
        <v>0.72934027777777799</v>
      </c>
      <c r="R12805">
        <v>1</v>
      </c>
      <c r="S12805" t="s">
        <v>7506</v>
      </c>
      <c r="T12805" t="s">
        <v>3070</v>
      </c>
    </row>
    <row r="12806" spans="17:20">
      <c r="Q12806">
        <v>0.72934027777777799</v>
      </c>
      <c r="R12806">
        <v>1</v>
      </c>
      <c r="S12806" t="s">
        <v>2562</v>
      </c>
      <c r="T12806" t="s">
        <v>3075</v>
      </c>
    </row>
    <row r="12807" spans="17:20">
      <c r="Q12807">
        <v>0.729375</v>
      </c>
      <c r="R12807">
        <v>1</v>
      </c>
      <c r="S12807" t="s">
        <v>11497</v>
      </c>
      <c r="T12807" t="s">
        <v>3075</v>
      </c>
    </row>
    <row r="12808" spans="17:20">
      <c r="Q12808">
        <v>0.72938657407407403</v>
      </c>
      <c r="R12808">
        <v>1</v>
      </c>
      <c r="S12808" t="s">
        <v>11498</v>
      </c>
      <c r="T12808" t="s">
        <v>3075</v>
      </c>
    </row>
    <row r="12809" spans="17:20">
      <c r="Q12809">
        <v>0.72942129629629604</v>
      </c>
      <c r="R12809">
        <v>2</v>
      </c>
      <c r="S12809" t="s">
        <v>2562</v>
      </c>
      <c r="T12809" t="s">
        <v>3070</v>
      </c>
    </row>
    <row r="12810" spans="17:20">
      <c r="Q12810">
        <v>0.72942129629629604</v>
      </c>
      <c r="R12810">
        <v>1</v>
      </c>
      <c r="S12810" t="s">
        <v>2562</v>
      </c>
      <c r="T12810" t="s">
        <v>3074</v>
      </c>
    </row>
    <row r="12811" spans="17:20">
      <c r="Q12811">
        <v>0.72945601851851805</v>
      </c>
      <c r="R12811">
        <v>1</v>
      </c>
      <c r="S12811" t="s">
        <v>11499</v>
      </c>
      <c r="T12811" t="s">
        <v>3074</v>
      </c>
    </row>
    <row r="12812" spans="17:20">
      <c r="Q12812">
        <v>0.72952546296296295</v>
      </c>
      <c r="R12812">
        <v>1</v>
      </c>
      <c r="S12812" t="s">
        <v>2243</v>
      </c>
      <c r="T12812" t="s">
        <v>3070</v>
      </c>
    </row>
    <row r="12813" spans="17:20">
      <c r="Q12813">
        <v>0.72952546296296295</v>
      </c>
      <c r="R12813">
        <v>1</v>
      </c>
      <c r="S12813" t="s">
        <v>2562</v>
      </c>
      <c r="T12813" t="s">
        <v>3071</v>
      </c>
    </row>
    <row r="12814" spans="17:20">
      <c r="Q12814">
        <v>0.72953703703703698</v>
      </c>
      <c r="R12814">
        <v>1</v>
      </c>
      <c r="S12814" t="s">
        <v>11500</v>
      </c>
      <c r="T12814" t="s">
        <v>3071</v>
      </c>
    </row>
    <row r="12815" spans="17:20">
      <c r="Q12815">
        <v>0.72954861111111102</v>
      </c>
      <c r="R12815">
        <v>1</v>
      </c>
      <c r="S12815" t="s">
        <v>2665</v>
      </c>
      <c r="T12815" t="s">
        <v>3129</v>
      </c>
    </row>
    <row r="12816" spans="17:20">
      <c r="Q12816">
        <v>0.72956018518518495</v>
      </c>
      <c r="R12816">
        <v>1</v>
      </c>
      <c r="S12816" t="s">
        <v>11501</v>
      </c>
      <c r="T12816" t="s">
        <v>3082</v>
      </c>
    </row>
    <row r="12817" spans="17:20">
      <c r="Q12817">
        <v>0.72957175925925899</v>
      </c>
      <c r="R12817">
        <v>1</v>
      </c>
      <c r="S12817" t="s">
        <v>11502</v>
      </c>
      <c r="T12817" t="s">
        <v>3079</v>
      </c>
    </row>
    <row r="12818" spans="17:20">
      <c r="Q12818">
        <v>0.729606481481481</v>
      </c>
      <c r="R12818">
        <v>1</v>
      </c>
      <c r="S12818" t="s">
        <v>11503</v>
      </c>
      <c r="T12818" t="s">
        <v>3085</v>
      </c>
    </row>
    <row r="12819" spans="17:20">
      <c r="Q12819">
        <v>0.72961805555555603</v>
      </c>
      <c r="R12819">
        <v>1</v>
      </c>
      <c r="S12819" t="s">
        <v>3666</v>
      </c>
      <c r="T12819" t="s">
        <v>3074</v>
      </c>
    </row>
    <row r="12820" spans="17:20">
      <c r="Q12820">
        <v>0.72961805555555603</v>
      </c>
      <c r="R12820">
        <v>1</v>
      </c>
      <c r="S12820" t="s">
        <v>11504</v>
      </c>
      <c r="T12820" t="s">
        <v>3075</v>
      </c>
    </row>
    <row r="12821" spans="17:20">
      <c r="Q12821">
        <v>0.72962962962962996</v>
      </c>
      <c r="R12821">
        <v>1</v>
      </c>
      <c r="S12821" t="s">
        <v>11505</v>
      </c>
      <c r="T12821" t="s">
        <v>3084</v>
      </c>
    </row>
    <row r="12822" spans="17:20">
      <c r="Q12822">
        <v>0.72965277777777804</v>
      </c>
      <c r="R12822">
        <v>1</v>
      </c>
      <c r="S12822" t="s">
        <v>11506</v>
      </c>
      <c r="T12822" t="s">
        <v>3071</v>
      </c>
    </row>
    <row r="12823" spans="17:20">
      <c r="Q12823">
        <v>0.72965277777777804</v>
      </c>
      <c r="R12823">
        <v>2</v>
      </c>
      <c r="S12823" t="s">
        <v>11507</v>
      </c>
      <c r="T12823" t="s">
        <v>3070</v>
      </c>
    </row>
    <row r="12824" spans="17:20">
      <c r="Q12824">
        <v>0.72968750000000004</v>
      </c>
      <c r="R12824">
        <v>1</v>
      </c>
      <c r="S12824" t="s">
        <v>2562</v>
      </c>
      <c r="T12824" t="s">
        <v>3071</v>
      </c>
    </row>
    <row r="12825" spans="17:20">
      <c r="Q12825">
        <v>0.72971064814814801</v>
      </c>
      <c r="R12825">
        <v>1</v>
      </c>
      <c r="S12825" t="s">
        <v>11508</v>
      </c>
      <c r="T12825" t="s">
        <v>3070</v>
      </c>
    </row>
    <row r="12826" spans="17:20">
      <c r="Q12826">
        <v>0.72971064814814801</v>
      </c>
      <c r="R12826">
        <v>1</v>
      </c>
      <c r="S12826" t="s">
        <v>974</v>
      </c>
      <c r="T12826" t="s">
        <v>3129</v>
      </c>
    </row>
    <row r="12827" spans="17:20">
      <c r="Q12827">
        <v>0.72972222222222205</v>
      </c>
      <c r="R12827">
        <v>2</v>
      </c>
      <c r="S12827" t="s">
        <v>2562</v>
      </c>
      <c r="T12827" t="s">
        <v>3070</v>
      </c>
    </row>
    <row r="12828" spans="17:20">
      <c r="Q12828">
        <v>0.72972222222222205</v>
      </c>
      <c r="R12828">
        <v>1</v>
      </c>
      <c r="S12828" t="s">
        <v>11509</v>
      </c>
      <c r="T12828" t="s">
        <v>3071</v>
      </c>
    </row>
    <row r="12829" spans="17:20">
      <c r="Q12829">
        <v>0.72974537037037002</v>
      </c>
      <c r="R12829">
        <v>1</v>
      </c>
      <c r="S12829" t="s">
        <v>11510</v>
      </c>
      <c r="T12829" t="s">
        <v>3070</v>
      </c>
    </row>
    <row r="12830" spans="17:20">
      <c r="Q12830">
        <v>0.72974537037037002</v>
      </c>
      <c r="R12830">
        <v>1</v>
      </c>
      <c r="S12830" t="s">
        <v>1604</v>
      </c>
      <c r="T12830" t="s">
        <v>3073</v>
      </c>
    </row>
    <row r="12831" spans="17:20">
      <c r="Q12831">
        <v>0.72979166666666695</v>
      </c>
      <c r="R12831">
        <v>1</v>
      </c>
      <c r="S12831" t="s">
        <v>11511</v>
      </c>
      <c r="T12831" t="s">
        <v>3070</v>
      </c>
    </row>
    <row r="12832" spans="17:20">
      <c r="Q12832">
        <v>0.72979166666666695</v>
      </c>
      <c r="R12832">
        <v>1</v>
      </c>
      <c r="S12832" t="s">
        <v>11512</v>
      </c>
      <c r="T12832" t="s">
        <v>3129</v>
      </c>
    </row>
    <row r="12833" spans="17:20">
      <c r="Q12833">
        <v>0.72980324074074099</v>
      </c>
      <c r="R12833">
        <v>2</v>
      </c>
      <c r="S12833" t="s">
        <v>2562</v>
      </c>
      <c r="T12833" t="s">
        <v>3129</v>
      </c>
    </row>
    <row r="12834" spans="17:20">
      <c r="Q12834">
        <v>0.72981481481481503</v>
      </c>
      <c r="R12834">
        <v>1</v>
      </c>
      <c r="S12834" t="s">
        <v>736</v>
      </c>
      <c r="T12834" t="s">
        <v>3077</v>
      </c>
    </row>
    <row r="12835" spans="17:20">
      <c r="Q12835">
        <v>0.72984953703703703</v>
      </c>
      <c r="R12835">
        <v>1</v>
      </c>
      <c r="S12835" t="s">
        <v>11513</v>
      </c>
      <c r="T12835" t="s">
        <v>3070</v>
      </c>
    </row>
    <row r="12836" spans="17:20">
      <c r="Q12836">
        <v>0.72984953703703703</v>
      </c>
      <c r="R12836">
        <v>3</v>
      </c>
      <c r="S12836" t="s">
        <v>11514</v>
      </c>
      <c r="T12836" t="s">
        <v>3075</v>
      </c>
    </row>
    <row r="12837" spans="17:20">
      <c r="Q12837">
        <v>0.72986111111111096</v>
      </c>
      <c r="R12837">
        <v>1</v>
      </c>
      <c r="S12837" t="s">
        <v>11515</v>
      </c>
      <c r="T12837" t="s">
        <v>3070</v>
      </c>
    </row>
    <row r="12838" spans="17:20">
      <c r="Q12838">
        <v>0.72986111111111096</v>
      </c>
      <c r="R12838">
        <v>1</v>
      </c>
      <c r="S12838" t="s">
        <v>3553</v>
      </c>
      <c r="T12838" t="s">
        <v>3129</v>
      </c>
    </row>
    <row r="12839" spans="17:20">
      <c r="Q12839">
        <v>0.72988425925925904</v>
      </c>
      <c r="R12839">
        <v>1</v>
      </c>
      <c r="S12839" t="s">
        <v>11516</v>
      </c>
      <c r="T12839" t="s">
        <v>3075</v>
      </c>
    </row>
    <row r="12840" spans="17:20">
      <c r="Q12840">
        <v>0.72988425925925904</v>
      </c>
      <c r="R12840">
        <v>1</v>
      </c>
      <c r="S12840" t="s">
        <v>2562</v>
      </c>
      <c r="T12840" t="s">
        <v>3075</v>
      </c>
    </row>
    <row r="12841" spans="17:20">
      <c r="Q12841">
        <v>0.72991898148148104</v>
      </c>
      <c r="R12841">
        <v>1</v>
      </c>
      <c r="S12841" t="s">
        <v>4356</v>
      </c>
      <c r="T12841" t="s">
        <v>3074</v>
      </c>
    </row>
    <row r="12842" spans="17:20">
      <c r="Q12842">
        <v>0.72995370370370405</v>
      </c>
      <c r="R12842">
        <v>1</v>
      </c>
      <c r="S12842" t="s">
        <v>11517</v>
      </c>
      <c r="T12842" t="s">
        <v>3070</v>
      </c>
    </row>
    <row r="12843" spans="17:20">
      <c r="Q12843">
        <v>0.72995370370370405</v>
      </c>
      <c r="R12843">
        <v>1</v>
      </c>
      <c r="S12843" t="s">
        <v>909</v>
      </c>
      <c r="T12843" t="s">
        <v>3075</v>
      </c>
    </row>
    <row r="12844" spans="17:20">
      <c r="Q12844">
        <v>0.72995370370370405</v>
      </c>
      <c r="R12844">
        <v>1</v>
      </c>
      <c r="S12844" t="s">
        <v>11518</v>
      </c>
      <c r="T12844" t="s">
        <v>3126</v>
      </c>
    </row>
    <row r="12845" spans="17:20">
      <c r="Q12845">
        <v>0.72997685185185202</v>
      </c>
      <c r="R12845">
        <v>1</v>
      </c>
      <c r="S12845" t="s">
        <v>2562</v>
      </c>
      <c r="T12845" t="s">
        <v>3071</v>
      </c>
    </row>
    <row r="12846" spans="17:20">
      <c r="Q12846">
        <v>0.72997685185185202</v>
      </c>
      <c r="R12846">
        <v>1</v>
      </c>
      <c r="S12846" t="s">
        <v>11519</v>
      </c>
      <c r="T12846" t="s">
        <v>3075</v>
      </c>
    </row>
    <row r="12847" spans="17:20">
      <c r="Q12847">
        <v>0.72998842592592605</v>
      </c>
      <c r="R12847">
        <v>1</v>
      </c>
      <c r="S12847" t="s">
        <v>11520</v>
      </c>
      <c r="T12847" t="s">
        <v>3091</v>
      </c>
    </row>
    <row r="12848" spans="17:20">
      <c r="Q12848">
        <v>0.73</v>
      </c>
      <c r="R12848">
        <v>5</v>
      </c>
      <c r="S12848" t="s">
        <v>2873</v>
      </c>
      <c r="T12848" t="s">
        <v>3070</v>
      </c>
    </row>
    <row r="12849" spans="17:20">
      <c r="Q12849">
        <v>0.73</v>
      </c>
      <c r="R12849">
        <v>1</v>
      </c>
      <c r="S12849" t="s">
        <v>11521</v>
      </c>
      <c r="T12849" t="s">
        <v>3075</v>
      </c>
    </row>
    <row r="12850" spans="17:20">
      <c r="Q12850">
        <v>0.73001157407407402</v>
      </c>
      <c r="R12850">
        <v>1</v>
      </c>
      <c r="S12850" t="s">
        <v>11522</v>
      </c>
      <c r="T12850" t="s">
        <v>3075</v>
      </c>
    </row>
    <row r="12851" spans="17:20">
      <c r="Q12851">
        <v>0.73003472222222199</v>
      </c>
      <c r="R12851">
        <v>1</v>
      </c>
      <c r="S12851" t="s">
        <v>11523</v>
      </c>
      <c r="T12851" t="s">
        <v>3075</v>
      </c>
    </row>
    <row r="12852" spans="17:20">
      <c r="Q12852">
        <v>0.73008101851851803</v>
      </c>
      <c r="R12852">
        <v>1</v>
      </c>
      <c r="S12852" t="s">
        <v>3227</v>
      </c>
      <c r="T12852" t="s">
        <v>3071</v>
      </c>
    </row>
    <row r="12853" spans="17:20">
      <c r="Q12853">
        <v>0.730138888888889</v>
      </c>
      <c r="R12853">
        <v>1</v>
      </c>
      <c r="S12853" t="s">
        <v>4511</v>
      </c>
      <c r="T12853" t="s">
        <v>3070</v>
      </c>
    </row>
    <row r="12854" spans="17:20">
      <c r="Q12854">
        <v>0.73016203703703697</v>
      </c>
      <c r="R12854">
        <v>1</v>
      </c>
      <c r="S12854" t="s">
        <v>11524</v>
      </c>
      <c r="T12854" t="s">
        <v>3075</v>
      </c>
    </row>
    <row r="12855" spans="17:20">
      <c r="Q12855">
        <v>0.73018518518518505</v>
      </c>
      <c r="R12855">
        <v>1</v>
      </c>
      <c r="S12855" t="s">
        <v>11525</v>
      </c>
      <c r="T12855" t="s">
        <v>3070</v>
      </c>
    </row>
    <row r="12856" spans="17:20">
      <c r="Q12856">
        <v>0.73018518518518505</v>
      </c>
      <c r="R12856">
        <v>1</v>
      </c>
      <c r="S12856" t="s">
        <v>11526</v>
      </c>
      <c r="T12856" t="s">
        <v>3129</v>
      </c>
    </row>
    <row r="12857" spans="17:20">
      <c r="Q12857">
        <v>0.73018518518518505</v>
      </c>
      <c r="R12857">
        <v>1</v>
      </c>
      <c r="S12857" t="s">
        <v>221</v>
      </c>
      <c r="T12857" t="s">
        <v>3075</v>
      </c>
    </row>
    <row r="12858" spans="17:20">
      <c r="Q12858">
        <v>0.73020833333333302</v>
      </c>
      <c r="R12858">
        <v>1</v>
      </c>
      <c r="S12858" t="s">
        <v>11527</v>
      </c>
      <c r="T12858" t="s">
        <v>3075</v>
      </c>
    </row>
    <row r="12859" spans="17:20">
      <c r="Q12859">
        <v>0.73023148148148198</v>
      </c>
      <c r="R12859">
        <v>2</v>
      </c>
      <c r="S12859" t="s">
        <v>2562</v>
      </c>
      <c r="T12859" t="s">
        <v>3070</v>
      </c>
    </row>
    <row r="12860" spans="17:20">
      <c r="Q12860">
        <v>0.73025462962962995</v>
      </c>
      <c r="R12860">
        <v>1</v>
      </c>
      <c r="S12860" t="s">
        <v>3981</v>
      </c>
      <c r="T12860" t="s">
        <v>3078</v>
      </c>
    </row>
    <row r="12861" spans="17:20">
      <c r="Q12861">
        <v>0.73026620370370399</v>
      </c>
      <c r="R12861">
        <v>3</v>
      </c>
      <c r="S12861" t="s">
        <v>11528</v>
      </c>
      <c r="T12861" t="s">
        <v>3075</v>
      </c>
    </row>
    <row r="12862" spans="17:20">
      <c r="Q12862">
        <v>0.73030092592592599</v>
      </c>
      <c r="R12862">
        <v>1</v>
      </c>
      <c r="S12862" t="s">
        <v>4106</v>
      </c>
      <c r="T12862" t="s">
        <v>3075</v>
      </c>
    </row>
    <row r="12863" spans="17:20">
      <c r="Q12863">
        <v>0.73034722222222204</v>
      </c>
      <c r="R12863">
        <v>1</v>
      </c>
      <c r="S12863" t="s">
        <v>11529</v>
      </c>
      <c r="T12863" t="s">
        <v>3075</v>
      </c>
    </row>
    <row r="12864" spans="17:20">
      <c r="Q12864">
        <v>0.73038194444444404</v>
      </c>
      <c r="R12864">
        <v>3</v>
      </c>
      <c r="S12864" t="s">
        <v>892</v>
      </c>
      <c r="T12864" t="s">
        <v>3075</v>
      </c>
    </row>
    <row r="12865" spans="17:20">
      <c r="Q12865">
        <v>0.73041666666666705</v>
      </c>
      <c r="R12865">
        <v>1</v>
      </c>
      <c r="S12865" t="s">
        <v>11530</v>
      </c>
      <c r="T12865" t="s">
        <v>3129</v>
      </c>
    </row>
    <row r="12866" spans="17:20">
      <c r="Q12866">
        <v>0.73043981481481501</v>
      </c>
      <c r="R12866">
        <v>2</v>
      </c>
      <c r="S12866" t="s">
        <v>11531</v>
      </c>
      <c r="T12866" t="s">
        <v>3129</v>
      </c>
    </row>
    <row r="12867" spans="17:20">
      <c r="Q12867">
        <v>0.73045138888888905</v>
      </c>
      <c r="R12867">
        <v>1</v>
      </c>
      <c r="S12867" t="s">
        <v>2562</v>
      </c>
      <c r="T12867" t="s">
        <v>3075</v>
      </c>
    </row>
    <row r="12868" spans="17:20">
      <c r="Q12868">
        <v>0.73046296296296298</v>
      </c>
      <c r="R12868">
        <v>1</v>
      </c>
      <c r="S12868" t="s">
        <v>4110</v>
      </c>
      <c r="T12868" t="s">
        <v>3129</v>
      </c>
    </row>
    <row r="12869" spans="17:20">
      <c r="Q12869">
        <v>0.73050925925925903</v>
      </c>
      <c r="R12869">
        <v>1</v>
      </c>
      <c r="S12869" t="s">
        <v>11532</v>
      </c>
      <c r="T12869" t="s">
        <v>3075</v>
      </c>
    </row>
    <row r="12870" spans="17:20">
      <c r="Q12870">
        <v>0.73053240740740699</v>
      </c>
      <c r="R12870">
        <v>1</v>
      </c>
      <c r="S12870" t="s">
        <v>11533</v>
      </c>
      <c r="T12870" t="s">
        <v>3075</v>
      </c>
    </row>
    <row r="12871" spans="17:20">
      <c r="Q12871">
        <v>0.73057870370370404</v>
      </c>
      <c r="R12871">
        <v>1</v>
      </c>
      <c r="S12871" t="s">
        <v>11534</v>
      </c>
      <c r="T12871" t="s">
        <v>3075</v>
      </c>
    </row>
    <row r="12872" spans="17:20">
      <c r="Q12872">
        <v>0.73059027777777796</v>
      </c>
      <c r="R12872">
        <v>1</v>
      </c>
      <c r="S12872" t="s">
        <v>11535</v>
      </c>
      <c r="T12872" t="s">
        <v>3129</v>
      </c>
    </row>
    <row r="12873" spans="17:20">
      <c r="Q12873">
        <v>0.73059027777777796</v>
      </c>
      <c r="R12873">
        <v>1</v>
      </c>
      <c r="S12873" t="s">
        <v>11536</v>
      </c>
      <c r="T12873" t="s">
        <v>3075</v>
      </c>
    </row>
    <row r="12874" spans="17:20">
      <c r="Q12874">
        <v>0.730601851851852</v>
      </c>
      <c r="R12874">
        <v>1</v>
      </c>
      <c r="S12874" t="s">
        <v>11537</v>
      </c>
      <c r="T12874" t="s">
        <v>3075</v>
      </c>
    </row>
    <row r="12875" spans="17:20">
      <c r="Q12875">
        <v>0.73062499999999997</v>
      </c>
      <c r="R12875">
        <v>1</v>
      </c>
      <c r="S12875" t="s">
        <v>11538</v>
      </c>
      <c r="T12875" t="s">
        <v>3075</v>
      </c>
    </row>
    <row r="12876" spans="17:20">
      <c r="Q12876">
        <v>0.73064814814814805</v>
      </c>
      <c r="R12876">
        <v>1</v>
      </c>
      <c r="S12876" t="s">
        <v>11539</v>
      </c>
      <c r="T12876" t="s">
        <v>3075</v>
      </c>
    </row>
    <row r="12877" spans="17:20">
      <c r="Q12877">
        <v>0.73068287037037005</v>
      </c>
      <c r="R12877">
        <v>1</v>
      </c>
      <c r="S12877" t="s">
        <v>11540</v>
      </c>
      <c r="T12877" t="s">
        <v>3075</v>
      </c>
    </row>
    <row r="12878" spans="17:20">
      <c r="Q12878">
        <v>0.73071759259259295</v>
      </c>
      <c r="R12878">
        <v>1</v>
      </c>
      <c r="S12878" t="s">
        <v>11541</v>
      </c>
      <c r="T12878" t="s">
        <v>3075</v>
      </c>
    </row>
    <row r="12879" spans="17:20">
      <c r="Q12879">
        <v>0.73074074074074102</v>
      </c>
      <c r="R12879">
        <v>1</v>
      </c>
      <c r="S12879" t="s">
        <v>11542</v>
      </c>
      <c r="T12879" t="s">
        <v>3075</v>
      </c>
    </row>
    <row r="12880" spans="17:20">
      <c r="Q12880">
        <v>0.73075231481481495</v>
      </c>
      <c r="R12880">
        <v>4</v>
      </c>
      <c r="S12880" t="s">
        <v>11543</v>
      </c>
      <c r="T12880" t="s">
        <v>3070</v>
      </c>
    </row>
    <row r="12881" spans="17:20">
      <c r="Q12881">
        <v>0.73077546296296303</v>
      </c>
      <c r="R12881">
        <v>4</v>
      </c>
      <c r="S12881" t="s">
        <v>11544</v>
      </c>
      <c r="T12881" t="s">
        <v>3070</v>
      </c>
    </row>
    <row r="12882" spans="17:20">
      <c r="Q12882">
        <v>0.73081018518518504</v>
      </c>
      <c r="R12882">
        <v>2</v>
      </c>
      <c r="S12882" t="s">
        <v>2562</v>
      </c>
      <c r="T12882" t="s">
        <v>3129</v>
      </c>
    </row>
    <row r="12883" spans="17:20">
      <c r="Q12883">
        <v>0.73092592592592598</v>
      </c>
      <c r="R12883">
        <v>1</v>
      </c>
      <c r="S12883" t="s">
        <v>11545</v>
      </c>
      <c r="T12883" t="s">
        <v>3075</v>
      </c>
    </row>
    <row r="12884" spans="17:20">
      <c r="Q12884">
        <v>0.73096064814814798</v>
      </c>
      <c r="R12884">
        <v>1</v>
      </c>
      <c r="S12884" t="s">
        <v>11546</v>
      </c>
      <c r="T12884" t="s">
        <v>3075</v>
      </c>
    </row>
    <row r="12885" spans="17:20">
      <c r="Q12885">
        <v>0.73096064814814798</v>
      </c>
      <c r="R12885">
        <v>1</v>
      </c>
      <c r="S12885" t="s">
        <v>11547</v>
      </c>
      <c r="T12885" t="s">
        <v>3074</v>
      </c>
    </row>
    <row r="12886" spans="17:20">
      <c r="Q12886">
        <v>0.73097222222222202</v>
      </c>
      <c r="R12886">
        <v>1</v>
      </c>
      <c r="S12886" t="s">
        <v>11548</v>
      </c>
      <c r="T12886" t="s">
        <v>3075</v>
      </c>
    </row>
    <row r="12887" spans="17:20">
      <c r="Q12887">
        <v>0.73100694444444403</v>
      </c>
      <c r="R12887">
        <v>1</v>
      </c>
      <c r="S12887" t="s">
        <v>2562</v>
      </c>
      <c r="T12887" t="s">
        <v>3075</v>
      </c>
    </row>
    <row r="12888" spans="17:20">
      <c r="Q12888">
        <v>0.73101851851851896</v>
      </c>
      <c r="R12888">
        <v>1</v>
      </c>
      <c r="S12888" t="s">
        <v>11549</v>
      </c>
      <c r="T12888" t="s">
        <v>3075</v>
      </c>
    </row>
    <row r="12889" spans="17:20">
      <c r="Q12889">
        <v>0.73104166666666703</v>
      </c>
      <c r="R12889">
        <v>1</v>
      </c>
      <c r="S12889" t="s">
        <v>11550</v>
      </c>
      <c r="T12889" t="s">
        <v>3070</v>
      </c>
    </row>
    <row r="12890" spans="17:20">
      <c r="Q12890">
        <v>0.73105324074074096</v>
      </c>
      <c r="R12890">
        <v>1</v>
      </c>
      <c r="S12890" t="s">
        <v>11551</v>
      </c>
      <c r="T12890" t="s">
        <v>3070</v>
      </c>
    </row>
    <row r="12891" spans="17:20">
      <c r="Q12891">
        <v>0.731064814814815</v>
      </c>
      <c r="R12891">
        <v>2</v>
      </c>
      <c r="S12891" t="s">
        <v>11552</v>
      </c>
      <c r="T12891" t="s">
        <v>3084</v>
      </c>
    </row>
    <row r="12892" spans="17:20">
      <c r="Q12892">
        <v>0.73111111111111104</v>
      </c>
      <c r="R12892">
        <v>2</v>
      </c>
      <c r="S12892" t="s">
        <v>2562</v>
      </c>
      <c r="T12892" t="s">
        <v>3071</v>
      </c>
    </row>
    <row r="12893" spans="17:20">
      <c r="Q12893">
        <v>0.73115740740740698</v>
      </c>
      <c r="R12893">
        <v>2</v>
      </c>
      <c r="S12893" t="s">
        <v>2562</v>
      </c>
      <c r="T12893" t="s">
        <v>3071</v>
      </c>
    </row>
    <row r="12894" spans="17:20">
      <c r="Q12894">
        <v>0.73118055555555606</v>
      </c>
      <c r="R12894">
        <v>1</v>
      </c>
      <c r="S12894" t="s">
        <v>11553</v>
      </c>
      <c r="T12894" t="s">
        <v>3075</v>
      </c>
    </row>
    <row r="12895" spans="17:20">
      <c r="Q12895">
        <v>0.73119212962962998</v>
      </c>
      <c r="R12895">
        <v>1</v>
      </c>
      <c r="S12895" t="s">
        <v>11554</v>
      </c>
      <c r="T12895" t="s">
        <v>3075</v>
      </c>
    </row>
    <row r="12896" spans="17:20">
      <c r="Q12896">
        <v>0.73120370370370402</v>
      </c>
      <c r="R12896">
        <v>1</v>
      </c>
      <c r="S12896" t="s">
        <v>4318</v>
      </c>
      <c r="T12896" t="s">
        <v>3075</v>
      </c>
    </row>
    <row r="12897" spans="17:20">
      <c r="Q12897">
        <v>0.73123842592592603</v>
      </c>
      <c r="R12897">
        <v>1</v>
      </c>
      <c r="S12897" t="s">
        <v>11555</v>
      </c>
      <c r="T12897" t="s">
        <v>3075</v>
      </c>
    </row>
    <row r="12898" spans="17:20">
      <c r="Q12898">
        <v>0.73127314814814803</v>
      </c>
      <c r="R12898">
        <v>1</v>
      </c>
      <c r="S12898" t="s">
        <v>2562</v>
      </c>
      <c r="T12898" t="s">
        <v>3071</v>
      </c>
    </row>
    <row r="12899" spans="17:20">
      <c r="Q12899">
        <v>0.731296296296296</v>
      </c>
      <c r="R12899">
        <v>1</v>
      </c>
      <c r="S12899" t="s">
        <v>11556</v>
      </c>
      <c r="T12899" t="s">
        <v>3086</v>
      </c>
    </row>
    <row r="12900" spans="17:20">
      <c r="Q12900">
        <v>0.731296296296296</v>
      </c>
      <c r="R12900">
        <v>1</v>
      </c>
      <c r="S12900" t="s">
        <v>11557</v>
      </c>
      <c r="T12900" t="s">
        <v>3074</v>
      </c>
    </row>
    <row r="12901" spans="17:20">
      <c r="Q12901">
        <v>0.731296296296296</v>
      </c>
      <c r="R12901">
        <v>1</v>
      </c>
      <c r="S12901" t="s">
        <v>3432</v>
      </c>
      <c r="T12901" t="s">
        <v>3075</v>
      </c>
    </row>
    <row r="12902" spans="17:20">
      <c r="Q12902">
        <v>0.73135416666666697</v>
      </c>
      <c r="R12902">
        <v>1</v>
      </c>
      <c r="S12902" t="s">
        <v>11558</v>
      </c>
      <c r="T12902" t="s">
        <v>3074</v>
      </c>
    </row>
    <row r="12903" spans="17:20">
      <c r="Q12903">
        <v>0.73135416666666697</v>
      </c>
      <c r="R12903">
        <v>1</v>
      </c>
      <c r="S12903" t="s">
        <v>2562</v>
      </c>
      <c r="T12903" t="s">
        <v>3075</v>
      </c>
    </row>
    <row r="12904" spans="17:20">
      <c r="Q12904">
        <v>0.73136574074074101</v>
      </c>
      <c r="R12904">
        <v>1</v>
      </c>
      <c r="S12904" t="s">
        <v>11559</v>
      </c>
      <c r="T12904" t="s">
        <v>3075</v>
      </c>
    </row>
    <row r="12905" spans="17:20">
      <c r="Q12905">
        <v>0.73136574074074101</v>
      </c>
      <c r="R12905">
        <v>1</v>
      </c>
      <c r="S12905" t="s">
        <v>11560</v>
      </c>
      <c r="T12905" t="s">
        <v>3070</v>
      </c>
    </row>
    <row r="12906" spans="17:20">
      <c r="Q12906">
        <v>0.73137731481481505</v>
      </c>
      <c r="R12906">
        <v>1</v>
      </c>
      <c r="S12906" t="s">
        <v>11561</v>
      </c>
      <c r="T12906" t="s">
        <v>3071</v>
      </c>
    </row>
    <row r="12907" spans="17:20">
      <c r="Q12907">
        <v>0.73137731481481505</v>
      </c>
      <c r="R12907">
        <v>2</v>
      </c>
      <c r="S12907" t="s">
        <v>11562</v>
      </c>
      <c r="T12907" t="s">
        <v>3075</v>
      </c>
    </row>
    <row r="12908" spans="17:20">
      <c r="Q12908">
        <v>0.73140046296296302</v>
      </c>
      <c r="R12908">
        <v>1</v>
      </c>
      <c r="S12908" t="s">
        <v>11563</v>
      </c>
      <c r="T12908" t="s">
        <v>3071</v>
      </c>
    </row>
    <row r="12909" spans="17:20">
      <c r="Q12909">
        <v>0.73140046296296302</v>
      </c>
      <c r="R12909">
        <v>1</v>
      </c>
      <c r="S12909" t="s">
        <v>11564</v>
      </c>
      <c r="T12909" t="s">
        <v>3070</v>
      </c>
    </row>
    <row r="12910" spans="17:20">
      <c r="Q12910">
        <v>0.73140046296296302</v>
      </c>
      <c r="R12910">
        <v>1</v>
      </c>
      <c r="S12910" t="s">
        <v>11565</v>
      </c>
      <c r="T12910" t="s">
        <v>3075</v>
      </c>
    </row>
    <row r="12911" spans="17:20">
      <c r="Q12911">
        <v>0.73141203703703705</v>
      </c>
      <c r="R12911">
        <v>1</v>
      </c>
      <c r="S12911" t="s">
        <v>11566</v>
      </c>
      <c r="T12911" t="s">
        <v>3075</v>
      </c>
    </row>
    <row r="12912" spans="17:20">
      <c r="Q12912">
        <v>0.73143518518518502</v>
      </c>
      <c r="R12912">
        <v>1</v>
      </c>
      <c r="S12912" t="s">
        <v>11567</v>
      </c>
      <c r="T12912" t="s">
        <v>3070</v>
      </c>
    </row>
    <row r="12913" spans="17:20">
      <c r="Q12913">
        <v>0.73145833333333299</v>
      </c>
      <c r="R12913">
        <v>1</v>
      </c>
      <c r="S12913" t="s">
        <v>3989</v>
      </c>
      <c r="T12913" t="s">
        <v>3129</v>
      </c>
    </row>
    <row r="12914" spans="17:20">
      <c r="Q12914">
        <v>0.73148148148148195</v>
      </c>
      <c r="R12914">
        <v>1</v>
      </c>
      <c r="S12914" t="s">
        <v>11568</v>
      </c>
      <c r="T12914" t="s">
        <v>3070</v>
      </c>
    </row>
    <row r="12915" spans="17:20">
      <c r="Q12915">
        <v>0.73149305555555599</v>
      </c>
      <c r="R12915">
        <v>1</v>
      </c>
      <c r="S12915" t="s">
        <v>11569</v>
      </c>
      <c r="T12915" t="s">
        <v>3075</v>
      </c>
    </row>
    <row r="12916" spans="17:20">
      <c r="Q12916">
        <v>0.73151620370370396</v>
      </c>
      <c r="R12916">
        <v>1</v>
      </c>
      <c r="S12916" t="s">
        <v>11570</v>
      </c>
      <c r="T12916" t="s">
        <v>3092</v>
      </c>
    </row>
    <row r="12917" spans="17:20">
      <c r="Q12917">
        <v>0.7315625</v>
      </c>
      <c r="R12917">
        <v>1</v>
      </c>
      <c r="S12917" t="s">
        <v>11571</v>
      </c>
      <c r="T12917" t="s">
        <v>3079</v>
      </c>
    </row>
    <row r="12918" spans="17:20">
      <c r="Q12918">
        <v>0.73163194444444402</v>
      </c>
      <c r="R12918">
        <v>1</v>
      </c>
      <c r="S12918" t="s">
        <v>2562</v>
      </c>
      <c r="T12918" t="s">
        <v>3071</v>
      </c>
    </row>
    <row r="12919" spans="17:20">
      <c r="Q12919">
        <v>0.73165509259259298</v>
      </c>
      <c r="R12919">
        <v>1</v>
      </c>
      <c r="S12919" t="s">
        <v>11572</v>
      </c>
      <c r="T12919" t="s">
        <v>3070</v>
      </c>
    </row>
    <row r="12920" spans="17:20">
      <c r="Q12920">
        <v>0.73165509259259298</v>
      </c>
      <c r="R12920">
        <v>2</v>
      </c>
      <c r="S12920" t="s">
        <v>2562</v>
      </c>
      <c r="T12920" t="s">
        <v>3071</v>
      </c>
    </row>
    <row r="12921" spans="17:20">
      <c r="Q12921">
        <v>0.73167824074074095</v>
      </c>
      <c r="R12921">
        <v>1</v>
      </c>
      <c r="S12921" t="s">
        <v>1116</v>
      </c>
      <c r="T12921" t="s">
        <v>3070</v>
      </c>
    </row>
    <row r="12922" spans="17:20">
      <c r="Q12922">
        <v>0.73168981481481499</v>
      </c>
      <c r="R12922">
        <v>1</v>
      </c>
      <c r="S12922" t="s">
        <v>3553</v>
      </c>
      <c r="T12922" t="s">
        <v>3077</v>
      </c>
    </row>
    <row r="12923" spans="17:20">
      <c r="Q12923">
        <v>0.73177083333333304</v>
      </c>
      <c r="R12923">
        <v>1</v>
      </c>
      <c r="S12923" t="s">
        <v>11573</v>
      </c>
      <c r="T12923" t="s">
        <v>3129</v>
      </c>
    </row>
    <row r="12924" spans="17:20">
      <c r="Q12924">
        <v>0.73181712962962997</v>
      </c>
      <c r="R12924">
        <v>2</v>
      </c>
      <c r="S12924" t="s">
        <v>11574</v>
      </c>
      <c r="T12924" t="s">
        <v>3129</v>
      </c>
    </row>
    <row r="12925" spans="17:20">
      <c r="Q12925">
        <v>0.73182870370370401</v>
      </c>
      <c r="R12925">
        <v>1</v>
      </c>
      <c r="S12925" t="s">
        <v>11575</v>
      </c>
      <c r="T12925" t="s">
        <v>3086</v>
      </c>
    </row>
    <row r="12926" spans="17:20">
      <c r="Q12926">
        <v>0.73194444444444395</v>
      </c>
      <c r="R12926">
        <v>1</v>
      </c>
      <c r="S12926" t="s">
        <v>11576</v>
      </c>
      <c r="T12926" t="s">
        <v>3070</v>
      </c>
    </row>
    <row r="12927" spans="17:20">
      <c r="Q12927">
        <v>0.73209490740740701</v>
      </c>
      <c r="R12927">
        <v>1</v>
      </c>
      <c r="S12927" t="s">
        <v>11577</v>
      </c>
      <c r="T12927" t="s">
        <v>3075</v>
      </c>
    </row>
    <row r="12928" spans="17:20">
      <c r="Q12928">
        <v>0.73211805555555598</v>
      </c>
      <c r="R12928">
        <v>1</v>
      </c>
      <c r="S12928" t="s">
        <v>11578</v>
      </c>
      <c r="T12928" t="s">
        <v>3075</v>
      </c>
    </row>
    <row r="12929" spans="17:20">
      <c r="Q12929">
        <v>0.73212962962963002</v>
      </c>
      <c r="R12929">
        <v>1</v>
      </c>
      <c r="S12929" t="s">
        <v>2562</v>
      </c>
      <c r="T12929" t="s">
        <v>3071</v>
      </c>
    </row>
    <row r="12930" spans="17:20">
      <c r="Q12930">
        <v>0.73215277777777799</v>
      </c>
      <c r="R12930">
        <v>1</v>
      </c>
      <c r="S12930" t="s">
        <v>4021</v>
      </c>
      <c r="T12930" t="s">
        <v>3074</v>
      </c>
    </row>
    <row r="12931" spans="17:20">
      <c r="Q12931">
        <v>0.73215277777777799</v>
      </c>
      <c r="R12931">
        <v>1</v>
      </c>
      <c r="S12931" t="s">
        <v>11579</v>
      </c>
      <c r="T12931" t="s">
        <v>3126</v>
      </c>
    </row>
    <row r="12932" spans="17:20">
      <c r="Q12932">
        <v>0.73221064814814796</v>
      </c>
      <c r="R12932">
        <v>1</v>
      </c>
      <c r="S12932" t="s">
        <v>2562</v>
      </c>
      <c r="T12932" t="s">
        <v>3074</v>
      </c>
    </row>
    <row r="12933" spans="17:20">
      <c r="Q12933">
        <v>0.73226851851851804</v>
      </c>
      <c r="R12933">
        <v>1</v>
      </c>
      <c r="S12933" t="s">
        <v>4290</v>
      </c>
      <c r="T12933" t="s">
        <v>3078</v>
      </c>
    </row>
    <row r="12934" spans="17:20">
      <c r="Q12934">
        <v>0.73230324074074105</v>
      </c>
      <c r="R12934">
        <v>1</v>
      </c>
      <c r="S12934" t="s">
        <v>10963</v>
      </c>
      <c r="T12934" t="s">
        <v>3074</v>
      </c>
    </row>
    <row r="12935" spans="17:20">
      <c r="Q12935">
        <v>0.73237268518518495</v>
      </c>
      <c r="R12935">
        <v>1</v>
      </c>
      <c r="S12935" t="s">
        <v>11580</v>
      </c>
      <c r="T12935" t="s">
        <v>3074</v>
      </c>
    </row>
    <row r="12936" spans="17:20">
      <c r="Q12936">
        <v>0.732453703703704</v>
      </c>
      <c r="R12936">
        <v>1</v>
      </c>
      <c r="S12936" t="s">
        <v>11581</v>
      </c>
      <c r="T12936" t="s">
        <v>3070</v>
      </c>
    </row>
    <row r="12937" spans="17:20">
      <c r="Q12937">
        <v>0.732488425925926</v>
      </c>
      <c r="R12937">
        <v>1</v>
      </c>
      <c r="S12937" t="s">
        <v>3927</v>
      </c>
      <c r="T12937" t="s">
        <v>3074</v>
      </c>
    </row>
    <row r="12938" spans="17:20">
      <c r="Q12938">
        <v>0.73258101851851898</v>
      </c>
      <c r="R12938">
        <v>1</v>
      </c>
      <c r="S12938" t="s">
        <v>11582</v>
      </c>
      <c r="T12938" t="s">
        <v>3070</v>
      </c>
    </row>
    <row r="12939" spans="17:20">
      <c r="Q12939">
        <v>0.73258101851851898</v>
      </c>
      <c r="R12939">
        <v>1</v>
      </c>
      <c r="S12939" t="s">
        <v>11583</v>
      </c>
      <c r="T12939" t="s">
        <v>3129</v>
      </c>
    </row>
    <row r="12940" spans="17:20">
      <c r="Q12940">
        <v>0.73261574074074098</v>
      </c>
      <c r="R12940">
        <v>1</v>
      </c>
      <c r="S12940" t="s">
        <v>2562</v>
      </c>
      <c r="T12940" t="s">
        <v>3127</v>
      </c>
    </row>
    <row r="12941" spans="17:20">
      <c r="Q12941">
        <v>0.73262731481481502</v>
      </c>
      <c r="R12941">
        <v>1</v>
      </c>
      <c r="S12941" t="s">
        <v>3673</v>
      </c>
      <c r="T12941" t="s">
        <v>3129</v>
      </c>
    </row>
    <row r="12942" spans="17:20">
      <c r="Q12942">
        <v>0.73265046296296299</v>
      </c>
      <c r="R12942">
        <v>1</v>
      </c>
      <c r="S12942" t="s">
        <v>11584</v>
      </c>
      <c r="T12942" t="s">
        <v>3075</v>
      </c>
    </row>
    <row r="12943" spans="17:20">
      <c r="Q12943">
        <v>0.732685185185185</v>
      </c>
      <c r="R12943">
        <v>1</v>
      </c>
      <c r="S12943" t="s">
        <v>11585</v>
      </c>
      <c r="T12943" t="s">
        <v>3075</v>
      </c>
    </row>
    <row r="12944" spans="17:20">
      <c r="Q12944">
        <v>0.73280092592592605</v>
      </c>
      <c r="R12944">
        <v>1</v>
      </c>
      <c r="S12944" t="s">
        <v>11586</v>
      </c>
      <c r="T12944" t="s">
        <v>3071</v>
      </c>
    </row>
    <row r="12945" spans="17:20">
      <c r="Q12945">
        <v>0.73281249999999998</v>
      </c>
      <c r="R12945">
        <v>2</v>
      </c>
      <c r="S12945" t="s">
        <v>2562</v>
      </c>
      <c r="T12945" t="s">
        <v>3129</v>
      </c>
    </row>
    <row r="12946" spans="17:20">
      <c r="Q12946">
        <v>0.73288194444444399</v>
      </c>
      <c r="R12946">
        <v>1</v>
      </c>
      <c r="S12946" t="s">
        <v>4177</v>
      </c>
      <c r="T12946" t="s">
        <v>3075</v>
      </c>
    </row>
    <row r="12947" spans="17:20">
      <c r="Q12947">
        <v>0.73289351851851803</v>
      </c>
      <c r="R12947">
        <v>1</v>
      </c>
      <c r="S12947" t="s">
        <v>11587</v>
      </c>
      <c r="T12947" t="s">
        <v>3084</v>
      </c>
    </row>
    <row r="12948" spans="17:20">
      <c r="Q12948">
        <v>0.73289351851851803</v>
      </c>
      <c r="R12948">
        <v>1</v>
      </c>
      <c r="S12948" t="s">
        <v>11588</v>
      </c>
      <c r="T12948" t="s">
        <v>3075</v>
      </c>
    </row>
    <row r="12949" spans="17:20">
      <c r="Q12949">
        <v>0.732951388888889</v>
      </c>
      <c r="R12949">
        <v>1</v>
      </c>
      <c r="S12949" t="s">
        <v>11589</v>
      </c>
      <c r="T12949" t="s">
        <v>3071</v>
      </c>
    </row>
    <row r="12950" spans="17:20">
      <c r="Q12950">
        <v>0.73297453703703697</v>
      </c>
      <c r="R12950">
        <v>1</v>
      </c>
      <c r="S12950" t="s">
        <v>11590</v>
      </c>
      <c r="T12950" t="s">
        <v>3081</v>
      </c>
    </row>
    <row r="12951" spans="17:20">
      <c r="Q12951">
        <v>0.73300925925925897</v>
      </c>
      <c r="R12951">
        <v>1</v>
      </c>
      <c r="S12951" t="s">
        <v>3369</v>
      </c>
      <c r="T12951" t="s">
        <v>3126</v>
      </c>
    </row>
    <row r="12952" spans="17:20">
      <c r="Q12952">
        <v>0.73306712962963005</v>
      </c>
      <c r="R12952">
        <v>1</v>
      </c>
      <c r="S12952" t="s">
        <v>11591</v>
      </c>
      <c r="T12952" t="s">
        <v>3085</v>
      </c>
    </row>
    <row r="12953" spans="17:20">
      <c r="Q12953">
        <v>0.73309027777777802</v>
      </c>
      <c r="R12953">
        <v>1</v>
      </c>
      <c r="S12953" t="s">
        <v>11592</v>
      </c>
      <c r="T12953" t="s">
        <v>3075</v>
      </c>
    </row>
    <row r="12954" spans="17:20">
      <c r="Q12954">
        <v>0.73312500000000003</v>
      </c>
      <c r="R12954">
        <v>1</v>
      </c>
      <c r="S12954" t="s">
        <v>11593</v>
      </c>
      <c r="T12954" t="s">
        <v>3075</v>
      </c>
    </row>
    <row r="12955" spans="17:20">
      <c r="Q12955">
        <v>0.73312500000000003</v>
      </c>
      <c r="R12955">
        <v>1</v>
      </c>
      <c r="S12955" t="s">
        <v>11594</v>
      </c>
      <c r="T12955" t="s">
        <v>3075</v>
      </c>
    </row>
    <row r="12956" spans="17:20">
      <c r="Q12956">
        <v>0.73314814814814799</v>
      </c>
      <c r="R12956">
        <v>1</v>
      </c>
      <c r="S12956" t="s">
        <v>11595</v>
      </c>
      <c r="T12956" t="s">
        <v>3070</v>
      </c>
    </row>
    <row r="12957" spans="17:20">
      <c r="Q12957">
        <v>0.73314814814814799</v>
      </c>
      <c r="R12957">
        <v>1</v>
      </c>
      <c r="S12957" t="s">
        <v>4179</v>
      </c>
      <c r="T12957" t="s">
        <v>3077</v>
      </c>
    </row>
    <row r="12958" spans="17:20">
      <c r="Q12958">
        <v>0.73322916666666704</v>
      </c>
      <c r="R12958">
        <v>1</v>
      </c>
      <c r="S12958" t="s">
        <v>11596</v>
      </c>
      <c r="T12958" t="s">
        <v>3073</v>
      </c>
    </row>
    <row r="12959" spans="17:20">
      <c r="Q12959">
        <v>0.73331018518518498</v>
      </c>
      <c r="R12959">
        <v>1</v>
      </c>
      <c r="S12959" t="s">
        <v>3960</v>
      </c>
      <c r="T12959" t="s">
        <v>3073</v>
      </c>
    </row>
    <row r="12960" spans="17:20">
      <c r="Q12960">
        <v>0.73332175925925902</v>
      </c>
      <c r="R12960">
        <v>1</v>
      </c>
      <c r="S12960" t="s">
        <v>11597</v>
      </c>
      <c r="T12960" t="s">
        <v>3075</v>
      </c>
    </row>
    <row r="12961" spans="17:20">
      <c r="Q12961">
        <v>0.73335648148148103</v>
      </c>
      <c r="R12961">
        <v>1</v>
      </c>
      <c r="S12961" t="s">
        <v>11598</v>
      </c>
      <c r="T12961" t="s">
        <v>3075</v>
      </c>
    </row>
    <row r="12962" spans="17:20">
      <c r="Q12962">
        <v>0.73336805555555595</v>
      </c>
      <c r="R12962">
        <v>1</v>
      </c>
      <c r="S12962" t="s">
        <v>11599</v>
      </c>
      <c r="T12962" t="s">
        <v>3070</v>
      </c>
    </row>
    <row r="12963" spans="17:20">
      <c r="Q12963">
        <v>0.733414351851852</v>
      </c>
      <c r="R12963">
        <v>1</v>
      </c>
      <c r="S12963" t="s">
        <v>11600</v>
      </c>
      <c r="T12963" t="s">
        <v>3075</v>
      </c>
    </row>
    <row r="12964" spans="17:20">
      <c r="Q12964">
        <v>0.73346064814814804</v>
      </c>
      <c r="R12964">
        <v>1</v>
      </c>
      <c r="S12964" t="s">
        <v>11601</v>
      </c>
      <c r="T12964" t="s">
        <v>3075</v>
      </c>
    </row>
    <row r="12965" spans="17:20">
      <c r="Q12965">
        <v>0.73347222222222197</v>
      </c>
      <c r="R12965">
        <v>1</v>
      </c>
      <c r="S12965" t="s">
        <v>11602</v>
      </c>
      <c r="T12965" t="s">
        <v>3071</v>
      </c>
    </row>
    <row r="12966" spans="17:20">
      <c r="Q12966">
        <v>0.73350694444444398</v>
      </c>
      <c r="R12966">
        <v>1</v>
      </c>
      <c r="S12966" t="s">
        <v>3672</v>
      </c>
      <c r="T12966" t="s">
        <v>3127</v>
      </c>
    </row>
    <row r="12967" spans="17:20">
      <c r="Q12967">
        <v>0.73350694444444398</v>
      </c>
      <c r="R12967">
        <v>1</v>
      </c>
      <c r="S12967" t="s">
        <v>11603</v>
      </c>
      <c r="T12967" t="s">
        <v>3070</v>
      </c>
    </row>
    <row r="12968" spans="17:20">
      <c r="Q12968">
        <v>0.73354166666666698</v>
      </c>
      <c r="R12968">
        <v>1</v>
      </c>
      <c r="S12968" t="s">
        <v>11604</v>
      </c>
      <c r="T12968" t="s">
        <v>3075</v>
      </c>
    </row>
    <row r="12969" spans="17:20">
      <c r="Q12969">
        <v>0.73356481481481495</v>
      </c>
      <c r="R12969">
        <v>1</v>
      </c>
      <c r="S12969" t="s">
        <v>11605</v>
      </c>
      <c r="T12969" t="s">
        <v>3077</v>
      </c>
    </row>
    <row r="12970" spans="17:20">
      <c r="Q12970">
        <v>0.73357638888888899</v>
      </c>
      <c r="R12970">
        <v>1</v>
      </c>
      <c r="S12970" t="s">
        <v>11606</v>
      </c>
      <c r="T12970" t="s">
        <v>3071</v>
      </c>
    </row>
    <row r="12971" spans="17:20">
      <c r="Q12971">
        <v>0.73358796296296302</v>
      </c>
      <c r="R12971">
        <v>1</v>
      </c>
      <c r="S12971" t="s">
        <v>2562</v>
      </c>
      <c r="T12971" t="s">
        <v>3071</v>
      </c>
    </row>
    <row r="12972" spans="17:20">
      <c r="Q12972">
        <v>0.73359953703703695</v>
      </c>
      <c r="R12972">
        <v>1</v>
      </c>
      <c r="S12972" t="s">
        <v>11607</v>
      </c>
      <c r="T12972" t="s">
        <v>3075</v>
      </c>
    </row>
    <row r="12973" spans="17:20">
      <c r="Q12973">
        <v>0.73359953703703695</v>
      </c>
      <c r="R12973">
        <v>1</v>
      </c>
      <c r="S12973" t="s">
        <v>11608</v>
      </c>
      <c r="T12973" t="s">
        <v>3075</v>
      </c>
    </row>
    <row r="12974" spans="17:20">
      <c r="Q12974">
        <v>0.73362268518518503</v>
      </c>
      <c r="R12974">
        <v>1</v>
      </c>
      <c r="S12974" t="s">
        <v>11609</v>
      </c>
      <c r="T12974" t="s">
        <v>3075</v>
      </c>
    </row>
    <row r="12975" spans="17:20">
      <c r="Q12975">
        <v>0.73363425925925896</v>
      </c>
      <c r="R12975">
        <v>1</v>
      </c>
      <c r="S12975" t="s">
        <v>11610</v>
      </c>
      <c r="T12975" t="s">
        <v>3070</v>
      </c>
    </row>
    <row r="12976" spans="17:20">
      <c r="Q12976">
        <v>0.733645833333333</v>
      </c>
      <c r="R12976">
        <v>1</v>
      </c>
      <c r="S12976" t="s">
        <v>11611</v>
      </c>
      <c r="T12976" t="s">
        <v>3075</v>
      </c>
    </row>
    <row r="12977" spans="17:20">
      <c r="Q12977">
        <v>0.73370370370370397</v>
      </c>
      <c r="R12977">
        <v>1</v>
      </c>
      <c r="S12977" t="s">
        <v>11612</v>
      </c>
      <c r="T12977" t="s">
        <v>3075</v>
      </c>
    </row>
    <row r="12978" spans="17:20">
      <c r="Q12978">
        <v>0.73372685185185205</v>
      </c>
      <c r="R12978">
        <v>1</v>
      </c>
      <c r="S12978" t="s">
        <v>947</v>
      </c>
      <c r="T12978" t="s">
        <v>3075</v>
      </c>
    </row>
    <row r="12979" spans="17:20">
      <c r="Q12979">
        <v>0.73373842592592597</v>
      </c>
      <c r="R12979">
        <v>2</v>
      </c>
      <c r="S12979" t="s">
        <v>2562</v>
      </c>
      <c r="T12979" t="s">
        <v>3070</v>
      </c>
    </row>
    <row r="12980" spans="17:20">
      <c r="Q12980">
        <v>0.73373842592592597</v>
      </c>
      <c r="R12980">
        <v>1</v>
      </c>
      <c r="S12980" t="s">
        <v>2562</v>
      </c>
      <c r="T12980" t="s">
        <v>3071</v>
      </c>
    </row>
    <row r="12981" spans="17:20">
      <c r="Q12981">
        <v>0.73377314814814798</v>
      </c>
      <c r="R12981">
        <v>1</v>
      </c>
      <c r="S12981" t="s">
        <v>11613</v>
      </c>
      <c r="T12981" t="s">
        <v>3075</v>
      </c>
    </row>
    <row r="12982" spans="17:20">
      <c r="Q12982">
        <v>0.73380787037036999</v>
      </c>
      <c r="R12982">
        <v>1</v>
      </c>
      <c r="S12982" t="s">
        <v>11614</v>
      </c>
      <c r="T12982" t="s">
        <v>3070</v>
      </c>
    </row>
    <row r="12983" spans="17:20">
      <c r="Q12983">
        <v>0.73380787037036999</v>
      </c>
      <c r="R12983">
        <v>1</v>
      </c>
      <c r="S12983" t="s">
        <v>11615</v>
      </c>
      <c r="T12983" t="s">
        <v>3075</v>
      </c>
    </row>
    <row r="12984" spans="17:20">
      <c r="Q12984">
        <v>0.73383101851851895</v>
      </c>
      <c r="R12984">
        <v>1</v>
      </c>
      <c r="S12984" t="s">
        <v>11616</v>
      </c>
      <c r="T12984" t="s">
        <v>6317</v>
      </c>
    </row>
    <row r="12985" spans="17:20">
      <c r="Q12985">
        <v>0.73383101851851895</v>
      </c>
      <c r="R12985">
        <v>1</v>
      </c>
      <c r="S12985" t="s">
        <v>2562</v>
      </c>
      <c r="T12985" t="s">
        <v>3071</v>
      </c>
    </row>
    <row r="12986" spans="17:20">
      <c r="Q12986">
        <v>0.733877314814815</v>
      </c>
      <c r="R12986">
        <v>1</v>
      </c>
      <c r="S12986" t="s">
        <v>11018</v>
      </c>
      <c r="T12986" t="s">
        <v>3075</v>
      </c>
    </row>
    <row r="12987" spans="17:20">
      <c r="Q12987">
        <v>0.73401620370370402</v>
      </c>
      <c r="R12987">
        <v>1</v>
      </c>
      <c r="S12987" t="s">
        <v>11617</v>
      </c>
      <c r="T12987" t="s">
        <v>3129</v>
      </c>
    </row>
    <row r="12988" spans="17:20">
      <c r="Q12988">
        <v>0.73406249999999995</v>
      </c>
      <c r="R12988">
        <v>1</v>
      </c>
      <c r="S12988" t="s">
        <v>11618</v>
      </c>
      <c r="T12988" t="s">
        <v>3077</v>
      </c>
    </row>
    <row r="12989" spans="17:20">
      <c r="Q12989">
        <v>0.73408564814814803</v>
      </c>
      <c r="R12989">
        <v>1</v>
      </c>
      <c r="S12989" t="s">
        <v>11619</v>
      </c>
      <c r="T12989" t="s">
        <v>3079</v>
      </c>
    </row>
    <row r="12990" spans="17:20">
      <c r="Q12990">
        <v>0.73428240740740702</v>
      </c>
      <c r="R12990">
        <v>1</v>
      </c>
      <c r="S12990" t="s">
        <v>11620</v>
      </c>
      <c r="T12990" t="s">
        <v>3070</v>
      </c>
    </row>
    <row r="12991" spans="17:20">
      <c r="Q12991">
        <v>0.73435185185185203</v>
      </c>
      <c r="R12991">
        <v>1</v>
      </c>
      <c r="S12991" t="s">
        <v>3695</v>
      </c>
      <c r="T12991" t="s">
        <v>3127</v>
      </c>
    </row>
    <row r="12992" spans="17:20">
      <c r="Q12992">
        <v>0.73438657407407404</v>
      </c>
      <c r="R12992">
        <v>1</v>
      </c>
      <c r="S12992" t="s">
        <v>4023</v>
      </c>
      <c r="T12992" t="s">
        <v>3070</v>
      </c>
    </row>
    <row r="12993" spans="17:20">
      <c r="Q12993">
        <v>0.73439814814814797</v>
      </c>
      <c r="R12993">
        <v>1</v>
      </c>
      <c r="S12993" t="s">
        <v>2562</v>
      </c>
      <c r="T12993" t="s">
        <v>3071</v>
      </c>
    </row>
    <row r="12994" spans="17:20">
      <c r="Q12994">
        <v>0.73447916666666702</v>
      </c>
      <c r="R12994">
        <v>1</v>
      </c>
      <c r="S12994" t="s">
        <v>11621</v>
      </c>
      <c r="T12994" t="s">
        <v>3075</v>
      </c>
    </row>
    <row r="12995" spans="17:20">
      <c r="Q12995">
        <v>0.73451388888888902</v>
      </c>
      <c r="R12995">
        <v>1</v>
      </c>
      <c r="S12995" t="s">
        <v>11622</v>
      </c>
      <c r="T12995" t="s">
        <v>3075</v>
      </c>
    </row>
    <row r="12996" spans="17:20">
      <c r="Q12996">
        <v>0.73452546296296295</v>
      </c>
      <c r="R12996">
        <v>2</v>
      </c>
      <c r="S12996" t="s">
        <v>4297</v>
      </c>
      <c r="T12996" t="s">
        <v>3129</v>
      </c>
    </row>
    <row r="12997" spans="17:20">
      <c r="Q12997">
        <v>0.73454861111111103</v>
      </c>
      <c r="R12997">
        <v>1</v>
      </c>
      <c r="S12997" t="s">
        <v>2562</v>
      </c>
      <c r="T12997" t="s">
        <v>3129</v>
      </c>
    </row>
    <row r="12998" spans="17:20">
      <c r="Q12998">
        <v>0.73457175925925899</v>
      </c>
      <c r="R12998">
        <v>1</v>
      </c>
      <c r="S12998" t="s">
        <v>2562</v>
      </c>
      <c r="T12998" t="s">
        <v>3071</v>
      </c>
    </row>
    <row r="12999" spans="17:20">
      <c r="Q12999">
        <v>0.734606481481481</v>
      </c>
      <c r="R12999">
        <v>1</v>
      </c>
      <c r="S12999" t="s">
        <v>11623</v>
      </c>
      <c r="T12999" t="s">
        <v>3129</v>
      </c>
    </row>
    <row r="13000" spans="17:20">
      <c r="Q13000">
        <v>0.73462962962962997</v>
      </c>
      <c r="R13000">
        <v>1</v>
      </c>
      <c r="S13000" t="s">
        <v>11624</v>
      </c>
      <c r="T13000" t="s">
        <v>3075</v>
      </c>
    </row>
    <row r="13001" spans="17:20">
      <c r="Q13001">
        <v>0.73462962962962997</v>
      </c>
      <c r="R13001">
        <v>1</v>
      </c>
      <c r="S13001" t="s">
        <v>11625</v>
      </c>
      <c r="T13001" t="s">
        <v>3129</v>
      </c>
    </row>
    <row r="13002" spans="17:20">
      <c r="Q13002">
        <v>0.73466435185185197</v>
      </c>
      <c r="R13002">
        <v>1</v>
      </c>
      <c r="S13002" t="s">
        <v>11626</v>
      </c>
      <c r="T13002" t="s">
        <v>3092</v>
      </c>
    </row>
    <row r="13003" spans="17:20">
      <c r="Q13003">
        <v>0.73472222222222205</v>
      </c>
      <c r="R13003">
        <v>1</v>
      </c>
      <c r="S13003" t="s">
        <v>4411</v>
      </c>
      <c r="T13003" t="s">
        <v>3070</v>
      </c>
    </row>
    <row r="13004" spans="17:20">
      <c r="Q13004">
        <v>0.73472222222222205</v>
      </c>
      <c r="R13004">
        <v>2</v>
      </c>
      <c r="S13004" t="s">
        <v>11627</v>
      </c>
      <c r="T13004" t="s">
        <v>3129</v>
      </c>
    </row>
    <row r="13005" spans="17:20">
      <c r="Q13005">
        <v>0.73474537037037002</v>
      </c>
      <c r="R13005">
        <v>1</v>
      </c>
      <c r="S13005" t="s">
        <v>2562</v>
      </c>
      <c r="T13005" t="s">
        <v>3129</v>
      </c>
    </row>
    <row r="13006" spans="17:20">
      <c r="Q13006">
        <v>0.73479166666666695</v>
      </c>
      <c r="R13006">
        <v>1</v>
      </c>
      <c r="S13006" t="s">
        <v>11628</v>
      </c>
      <c r="T13006" t="s">
        <v>3084</v>
      </c>
    </row>
    <row r="13007" spans="17:20">
      <c r="Q13007">
        <v>0.73479166666666695</v>
      </c>
      <c r="R13007">
        <v>1</v>
      </c>
      <c r="S13007" t="s">
        <v>11629</v>
      </c>
      <c r="T13007" t="s">
        <v>3075</v>
      </c>
    </row>
    <row r="13008" spans="17:20">
      <c r="Q13008">
        <v>0.73482638888888896</v>
      </c>
      <c r="R13008">
        <v>1</v>
      </c>
      <c r="S13008" t="s">
        <v>11630</v>
      </c>
      <c r="T13008" t="s">
        <v>3072</v>
      </c>
    </row>
    <row r="13009" spans="17:20">
      <c r="Q13009">
        <v>0.734837962962963</v>
      </c>
      <c r="R13009">
        <v>1</v>
      </c>
      <c r="S13009" t="s">
        <v>11631</v>
      </c>
      <c r="T13009" t="s">
        <v>3084</v>
      </c>
    </row>
    <row r="13010" spans="17:20">
      <c r="Q13010">
        <v>0.734837962962963</v>
      </c>
      <c r="R13010">
        <v>1</v>
      </c>
      <c r="S13010" t="s">
        <v>4360</v>
      </c>
      <c r="T13010" t="s">
        <v>3073</v>
      </c>
    </row>
    <row r="13011" spans="17:20">
      <c r="Q13011">
        <v>0.734837962962963</v>
      </c>
      <c r="R13011">
        <v>1</v>
      </c>
      <c r="S13011" t="s">
        <v>11632</v>
      </c>
      <c r="T13011" t="s">
        <v>3129</v>
      </c>
    </row>
    <row r="13012" spans="17:20">
      <c r="Q13012">
        <v>0.73490740740740701</v>
      </c>
      <c r="R13012">
        <v>1</v>
      </c>
      <c r="S13012" t="s">
        <v>3975</v>
      </c>
      <c r="T13012" t="s">
        <v>3073</v>
      </c>
    </row>
    <row r="13013" spans="17:20">
      <c r="Q13013">
        <v>0.73491898148148105</v>
      </c>
      <c r="R13013">
        <v>1</v>
      </c>
      <c r="S13013" t="s">
        <v>11633</v>
      </c>
      <c r="T13013" t="s">
        <v>3077</v>
      </c>
    </row>
    <row r="13014" spans="17:20">
      <c r="Q13014">
        <v>0.73494212962963001</v>
      </c>
      <c r="R13014">
        <v>1</v>
      </c>
      <c r="S13014" t="s">
        <v>11634</v>
      </c>
      <c r="T13014" t="s">
        <v>3129</v>
      </c>
    </row>
    <row r="13015" spans="17:20">
      <c r="Q13015">
        <v>0.73496527777777798</v>
      </c>
      <c r="R13015">
        <v>1</v>
      </c>
      <c r="S13015" t="s">
        <v>11635</v>
      </c>
      <c r="T13015" t="s">
        <v>3070</v>
      </c>
    </row>
    <row r="13016" spans="17:20">
      <c r="Q13016">
        <v>0.73498842592592595</v>
      </c>
      <c r="R13016">
        <v>1</v>
      </c>
      <c r="S13016" t="s">
        <v>11636</v>
      </c>
      <c r="T13016" t="s">
        <v>3129</v>
      </c>
    </row>
    <row r="13017" spans="17:20">
      <c r="Q13017">
        <v>0.735104166666667</v>
      </c>
      <c r="R13017">
        <v>1</v>
      </c>
      <c r="S13017" t="s">
        <v>11637</v>
      </c>
      <c r="T13017" t="s">
        <v>3070</v>
      </c>
    </row>
    <row r="13018" spans="17:20">
      <c r="Q13018">
        <v>0.735104166666667</v>
      </c>
      <c r="R13018">
        <v>1</v>
      </c>
      <c r="S13018" t="s">
        <v>11638</v>
      </c>
      <c r="T13018" t="s">
        <v>3075</v>
      </c>
    </row>
    <row r="13019" spans="17:20">
      <c r="Q13019">
        <v>0.73512731481481497</v>
      </c>
      <c r="R13019">
        <v>1</v>
      </c>
      <c r="S13019" t="s">
        <v>11639</v>
      </c>
      <c r="T13019" t="s">
        <v>3071</v>
      </c>
    </row>
    <row r="13020" spans="17:20">
      <c r="Q13020">
        <v>0.73517361111111101</v>
      </c>
      <c r="R13020">
        <v>1</v>
      </c>
      <c r="S13020" t="s">
        <v>11640</v>
      </c>
      <c r="T13020" t="s">
        <v>3074</v>
      </c>
    </row>
    <row r="13021" spans="17:20">
      <c r="Q13021">
        <v>0.73520833333333302</v>
      </c>
      <c r="R13021">
        <v>1</v>
      </c>
      <c r="S13021" t="s">
        <v>11641</v>
      </c>
      <c r="T13021" t="s">
        <v>3071</v>
      </c>
    </row>
    <row r="13022" spans="17:20">
      <c r="Q13022">
        <v>0.73520833333333302</v>
      </c>
      <c r="R13022">
        <v>1</v>
      </c>
      <c r="S13022" t="s">
        <v>11642</v>
      </c>
      <c r="T13022" t="s">
        <v>3075</v>
      </c>
    </row>
    <row r="13023" spans="17:20">
      <c r="Q13023">
        <v>0.73524305555555602</v>
      </c>
      <c r="R13023">
        <v>1</v>
      </c>
      <c r="S13023" t="s">
        <v>11643</v>
      </c>
      <c r="T13023" t="s">
        <v>3070</v>
      </c>
    </row>
    <row r="13024" spans="17:20">
      <c r="Q13024">
        <v>0.735300925925926</v>
      </c>
      <c r="R13024">
        <v>1</v>
      </c>
      <c r="S13024" t="s">
        <v>11644</v>
      </c>
      <c r="T13024" t="s">
        <v>3072</v>
      </c>
    </row>
    <row r="13025" spans="17:20">
      <c r="Q13025">
        <v>0.73538194444444405</v>
      </c>
      <c r="R13025">
        <v>1</v>
      </c>
      <c r="S13025" t="s">
        <v>11645</v>
      </c>
      <c r="T13025" t="s">
        <v>3070</v>
      </c>
    </row>
    <row r="13026" spans="17:20">
      <c r="Q13026">
        <v>0.73540509259259301</v>
      </c>
      <c r="R13026">
        <v>1</v>
      </c>
      <c r="S13026" t="s">
        <v>2562</v>
      </c>
      <c r="T13026" t="s">
        <v>3071</v>
      </c>
    </row>
    <row r="13027" spans="17:20">
      <c r="Q13027">
        <v>0.73549768518518499</v>
      </c>
      <c r="R13027">
        <v>1</v>
      </c>
      <c r="S13027" t="s">
        <v>11646</v>
      </c>
      <c r="T13027" t="s">
        <v>3086</v>
      </c>
    </row>
    <row r="13028" spans="17:20">
      <c r="Q13028">
        <v>0.73556712962963</v>
      </c>
      <c r="R13028">
        <v>1</v>
      </c>
      <c r="S13028" t="s">
        <v>11647</v>
      </c>
      <c r="T13028" t="s">
        <v>3070</v>
      </c>
    </row>
    <row r="13029" spans="17:20">
      <c r="Q13029">
        <v>0.73564814814814805</v>
      </c>
      <c r="R13029">
        <v>1</v>
      </c>
      <c r="S13029" t="s">
        <v>11648</v>
      </c>
      <c r="T13029" t="s">
        <v>3075</v>
      </c>
    </row>
    <row r="13030" spans="17:20">
      <c r="Q13030">
        <v>0.73568287037036995</v>
      </c>
      <c r="R13030">
        <v>1</v>
      </c>
      <c r="S13030" t="s">
        <v>11649</v>
      </c>
      <c r="T13030" t="s">
        <v>3129</v>
      </c>
    </row>
    <row r="13031" spans="17:20">
      <c r="Q13031">
        <v>0.73574074074074103</v>
      </c>
      <c r="R13031">
        <v>1</v>
      </c>
      <c r="S13031" t="s">
        <v>11650</v>
      </c>
      <c r="T13031" t="s">
        <v>3075</v>
      </c>
    </row>
    <row r="13032" spans="17:20">
      <c r="Q13032">
        <v>0.73577546296296303</v>
      </c>
      <c r="R13032">
        <v>1</v>
      </c>
      <c r="S13032" t="s">
        <v>11651</v>
      </c>
      <c r="T13032" t="s">
        <v>3073</v>
      </c>
    </row>
    <row r="13033" spans="17:20">
      <c r="Q13033">
        <v>0.735798611111111</v>
      </c>
      <c r="R13033">
        <v>2</v>
      </c>
      <c r="S13033" t="s">
        <v>2562</v>
      </c>
      <c r="T13033" t="s">
        <v>3071</v>
      </c>
    </row>
    <row r="13034" spans="17:20">
      <c r="Q13034">
        <v>0.73590277777777802</v>
      </c>
      <c r="R13034">
        <v>2</v>
      </c>
      <c r="S13034" t="s">
        <v>11652</v>
      </c>
      <c r="T13034" t="s">
        <v>3129</v>
      </c>
    </row>
    <row r="13035" spans="17:20">
      <c r="Q13035">
        <v>0.73593750000000002</v>
      </c>
      <c r="R13035">
        <v>1</v>
      </c>
      <c r="S13035" t="s">
        <v>11653</v>
      </c>
      <c r="T13035" t="s">
        <v>3070</v>
      </c>
    </row>
    <row r="13036" spans="17:20">
      <c r="Q13036">
        <v>0.73596064814814799</v>
      </c>
      <c r="R13036">
        <v>1</v>
      </c>
      <c r="S13036" t="s">
        <v>11654</v>
      </c>
      <c r="T13036" t="s">
        <v>3129</v>
      </c>
    </row>
    <row r="13037" spans="17:20">
      <c r="Q13037">
        <v>0.73597222222222203</v>
      </c>
      <c r="R13037">
        <v>1</v>
      </c>
      <c r="S13037" t="s">
        <v>11655</v>
      </c>
      <c r="T13037" t="s">
        <v>3075</v>
      </c>
    </row>
    <row r="13038" spans="17:20">
      <c r="Q13038">
        <v>0.73599537037036999</v>
      </c>
      <c r="R13038">
        <v>1</v>
      </c>
      <c r="S13038" t="s">
        <v>11656</v>
      </c>
      <c r="T13038" t="s">
        <v>3075</v>
      </c>
    </row>
    <row r="13039" spans="17:20">
      <c r="Q13039">
        <v>0.73600694444444403</v>
      </c>
      <c r="R13039">
        <v>1</v>
      </c>
      <c r="S13039" t="s">
        <v>11657</v>
      </c>
      <c r="T13039" t="s">
        <v>3075</v>
      </c>
    </row>
    <row r="13040" spans="17:20">
      <c r="Q13040">
        <v>0.73607638888888904</v>
      </c>
      <c r="R13040">
        <v>1</v>
      </c>
      <c r="S13040" t="s">
        <v>11658</v>
      </c>
      <c r="T13040" t="s">
        <v>3129</v>
      </c>
    </row>
    <row r="13041" spans="17:20">
      <c r="Q13041">
        <v>0.73608796296296297</v>
      </c>
      <c r="R13041">
        <v>1</v>
      </c>
      <c r="S13041" t="s">
        <v>11659</v>
      </c>
      <c r="T13041" t="s">
        <v>3079</v>
      </c>
    </row>
    <row r="13042" spans="17:20">
      <c r="Q13042">
        <v>0.73613425925925902</v>
      </c>
      <c r="R13042">
        <v>1</v>
      </c>
      <c r="S13042" t="s">
        <v>2562</v>
      </c>
      <c r="T13042" t="s">
        <v>3071</v>
      </c>
    </row>
    <row r="13043" spans="17:20">
      <c r="Q13043">
        <v>0.73615740740740698</v>
      </c>
      <c r="R13043">
        <v>1</v>
      </c>
      <c r="S13043" t="s">
        <v>11660</v>
      </c>
      <c r="T13043" t="s">
        <v>3078</v>
      </c>
    </row>
    <row r="13044" spans="17:20">
      <c r="Q13044">
        <v>0.73615740740740698</v>
      </c>
      <c r="R13044">
        <v>1</v>
      </c>
      <c r="S13044" t="s">
        <v>1665</v>
      </c>
      <c r="T13044" t="s">
        <v>3074</v>
      </c>
    </row>
    <row r="13045" spans="17:20">
      <c r="Q13045">
        <v>0.73616898148148102</v>
      </c>
      <c r="R13045">
        <v>1</v>
      </c>
      <c r="S13045" t="s">
        <v>11661</v>
      </c>
      <c r="T13045" t="s">
        <v>3129</v>
      </c>
    </row>
    <row r="13046" spans="17:20">
      <c r="Q13046">
        <v>0.73619212962962999</v>
      </c>
      <c r="R13046">
        <v>1</v>
      </c>
      <c r="S13046" t="s">
        <v>2562</v>
      </c>
      <c r="T13046" t="s">
        <v>3129</v>
      </c>
    </row>
    <row r="13047" spans="17:20">
      <c r="Q13047">
        <v>0.73621527777777795</v>
      </c>
      <c r="R13047">
        <v>1</v>
      </c>
      <c r="S13047" t="s">
        <v>2562</v>
      </c>
      <c r="T13047" t="s">
        <v>3129</v>
      </c>
    </row>
    <row r="13048" spans="17:20">
      <c r="Q13048">
        <v>0.73622685185185199</v>
      </c>
      <c r="R13048">
        <v>1</v>
      </c>
      <c r="S13048" t="s">
        <v>11662</v>
      </c>
      <c r="T13048" t="s">
        <v>3075</v>
      </c>
    </row>
    <row r="13049" spans="17:20">
      <c r="Q13049">
        <v>0.73624999999999996</v>
      </c>
      <c r="R13049">
        <v>1</v>
      </c>
      <c r="S13049" t="s">
        <v>11663</v>
      </c>
      <c r="T13049" t="s">
        <v>3075</v>
      </c>
    </row>
    <row r="13050" spans="17:20">
      <c r="Q13050">
        <v>0.73628472222222197</v>
      </c>
      <c r="R13050">
        <v>1</v>
      </c>
      <c r="S13050" t="s">
        <v>11664</v>
      </c>
      <c r="T13050" t="s">
        <v>3075</v>
      </c>
    </row>
    <row r="13051" spans="17:20">
      <c r="Q13051">
        <v>0.736296296296296</v>
      </c>
      <c r="R13051">
        <v>1</v>
      </c>
      <c r="S13051" t="s">
        <v>11665</v>
      </c>
      <c r="T13051" t="s">
        <v>3074</v>
      </c>
    </row>
    <row r="13052" spans="17:20">
      <c r="Q13052">
        <v>0.73630787037037004</v>
      </c>
      <c r="R13052">
        <v>1</v>
      </c>
      <c r="S13052" t="s">
        <v>2784</v>
      </c>
      <c r="T13052" t="s">
        <v>3129</v>
      </c>
    </row>
    <row r="13053" spans="17:20">
      <c r="Q13053">
        <v>0.73630787037037004</v>
      </c>
      <c r="R13053">
        <v>1</v>
      </c>
      <c r="S13053" t="s">
        <v>11666</v>
      </c>
      <c r="T13053" t="s">
        <v>3075</v>
      </c>
    </row>
    <row r="13054" spans="17:20">
      <c r="Q13054">
        <v>0.73633101851851901</v>
      </c>
      <c r="R13054">
        <v>1</v>
      </c>
      <c r="S13054" t="s">
        <v>3653</v>
      </c>
      <c r="T13054" t="s">
        <v>3075</v>
      </c>
    </row>
    <row r="13055" spans="17:20">
      <c r="Q13055">
        <v>0.73634259259259305</v>
      </c>
      <c r="R13055">
        <v>1</v>
      </c>
      <c r="S13055" t="s">
        <v>2562</v>
      </c>
      <c r="T13055" t="s">
        <v>3075</v>
      </c>
    </row>
    <row r="13056" spans="17:20">
      <c r="Q13056">
        <v>0.73635416666666698</v>
      </c>
      <c r="R13056">
        <v>1</v>
      </c>
      <c r="S13056" t="s">
        <v>4571</v>
      </c>
      <c r="T13056" t="s">
        <v>3129</v>
      </c>
    </row>
    <row r="13057" spans="17:20">
      <c r="Q13057">
        <v>0.73640046296296302</v>
      </c>
      <c r="R13057">
        <v>1</v>
      </c>
      <c r="S13057" t="s">
        <v>2562</v>
      </c>
      <c r="T13057" t="s">
        <v>3129</v>
      </c>
    </row>
    <row r="13058" spans="17:20">
      <c r="Q13058">
        <v>0.73642361111111099</v>
      </c>
      <c r="R13058">
        <v>1</v>
      </c>
      <c r="S13058" t="s">
        <v>11667</v>
      </c>
      <c r="T13058" t="s">
        <v>3075</v>
      </c>
    </row>
    <row r="13059" spans="17:20">
      <c r="Q13059">
        <v>0.73645833333333299</v>
      </c>
      <c r="R13059">
        <v>1</v>
      </c>
      <c r="S13059" t="s">
        <v>11668</v>
      </c>
      <c r="T13059" t="s">
        <v>3075</v>
      </c>
    </row>
    <row r="13060" spans="17:20">
      <c r="Q13060">
        <v>0.73646990740740703</v>
      </c>
      <c r="R13060">
        <v>1</v>
      </c>
      <c r="S13060" t="s">
        <v>10949</v>
      </c>
      <c r="T13060" t="s">
        <v>3129</v>
      </c>
    </row>
    <row r="13061" spans="17:20">
      <c r="Q13061">
        <v>0.73650462962963004</v>
      </c>
      <c r="R13061">
        <v>1</v>
      </c>
      <c r="S13061" t="s">
        <v>11669</v>
      </c>
      <c r="T13061" t="s">
        <v>3075</v>
      </c>
    </row>
    <row r="13062" spans="17:20">
      <c r="Q13062">
        <v>0.736527777777778</v>
      </c>
      <c r="R13062">
        <v>1</v>
      </c>
      <c r="S13062" t="s">
        <v>2562</v>
      </c>
      <c r="T13062" t="s">
        <v>3075</v>
      </c>
    </row>
    <row r="13063" spans="17:20">
      <c r="Q13063">
        <v>0.73655092592592597</v>
      </c>
      <c r="R13063">
        <v>1</v>
      </c>
      <c r="S13063" t="s">
        <v>2562</v>
      </c>
      <c r="T13063" t="s">
        <v>3075</v>
      </c>
    </row>
    <row r="13064" spans="17:20">
      <c r="Q13064">
        <v>0.73657407407407405</v>
      </c>
      <c r="R13064">
        <v>1</v>
      </c>
      <c r="S13064" t="s">
        <v>2562</v>
      </c>
      <c r="T13064" t="s">
        <v>3075</v>
      </c>
    </row>
    <row r="13065" spans="17:20">
      <c r="Q13065">
        <v>0.73663194444444402</v>
      </c>
      <c r="R13065">
        <v>1</v>
      </c>
      <c r="S13065" t="s">
        <v>11670</v>
      </c>
      <c r="T13065" t="s">
        <v>3071</v>
      </c>
    </row>
    <row r="13066" spans="17:20">
      <c r="Q13066">
        <v>0.73663194444444402</v>
      </c>
      <c r="R13066">
        <v>1</v>
      </c>
      <c r="S13066" t="s">
        <v>2562</v>
      </c>
      <c r="T13066" t="s">
        <v>3075</v>
      </c>
    </row>
    <row r="13067" spans="17:20">
      <c r="Q13067">
        <v>0.73664351851851895</v>
      </c>
      <c r="R13067">
        <v>1</v>
      </c>
      <c r="S13067" t="s">
        <v>2562</v>
      </c>
      <c r="T13067" t="s">
        <v>3075</v>
      </c>
    </row>
    <row r="13068" spans="17:20">
      <c r="Q13068">
        <v>0.73667824074074095</v>
      </c>
      <c r="R13068">
        <v>1</v>
      </c>
      <c r="S13068" t="s">
        <v>11671</v>
      </c>
      <c r="T13068" t="s">
        <v>3129</v>
      </c>
    </row>
    <row r="13069" spans="17:20">
      <c r="Q13069">
        <v>0.73668981481481499</v>
      </c>
      <c r="R13069">
        <v>1</v>
      </c>
      <c r="S13069" t="s">
        <v>11672</v>
      </c>
      <c r="T13069" t="s">
        <v>3129</v>
      </c>
    </row>
    <row r="13070" spans="17:20">
      <c r="Q13070">
        <v>0.73671296296296296</v>
      </c>
      <c r="R13070">
        <v>1</v>
      </c>
      <c r="S13070" t="s">
        <v>11673</v>
      </c>
      <c r="T13070" t="s">
        <v>3071</v>
      </c>
    </row>
    <row r="13071" spans="17:20">
      <c r="Q13071">
        <v>0.73679398148148101</v>
      </c>
      <c r="R13071">
        <v>1</v>
      </c>
      <c r="S13071" t="s">
        <v>11674</v>
      </c>
      <c r="T13071" t="s">
        <v>3074</v>
      </c>
    </row>
    <row r="13072" spans="17:20">
      <c r="Q13072">
        <v>0.73689814814814802</v>
      </c>
      <c r="R13072">
        <v>1</v>
      </c>
      <c r="S13072" t="s">
        <v>3603</v>
      </c>
      <c r="T13072" t="s">
        <v>3070</v>
      </c>
    </row>
    <row r="13073" spans="17:20">
      <c r="Q13073">
        <v>0.73689814814814802</v>
      </c>
      <c r="R13073">
        <v>1</v>
      </c>
      <c r="S13073" t="s">
        <v>11675</v>
      </c>
      <c r="T13073" t="s">
        <v>3077</v>
      </c>
    </row>
    <row r="13074" spans="17:20">
      <c r="Q13074">
        <v>0.73690972222222195</v>
      </c>
      <c r="R13074">
        <v>1</v>
      </c>
      <c r="S13074" t="s">
        <v>3631</v>
      </c>
      <c r="T13074" t="s">
        <v>3127</v>
      </c>
    </row>
    <row r="13075" spans="17:20">
      <c r="Q13075">
        <v>0.73704861111111097</v>
      </c>
      <c r="R13075">
        <v>2</v>
      </c>
      <c r="S13075" t="s">
        <v>11676</v>
      </c>
      <c r="T13075" t="s">
        <v>3070</v>
      </c>
    </row>
    <row r="13076" spans="17:20">
      <c r="Q13076">
        <v>0.73706018518518501</v>
      </c>
      <c r="R13076">
        <v>2</v>
      </c>
      <c r="S13076" t="s">
        <v>11677</v>
      </c>
      <c r="T13076" t="s">
        <v>3087</v>
      </c>
    </row>
    <row r="13077" spans="17:20">
      <c r="Q13077">
        <v>0.73708333333333298</v>
      </c>
      <c r="R13077">
        <v>1</v>
      </c>
      <c r="S13077" t="s">
        <v>11678</v>
      </c>
      <c r="T13077" t="s">
        <v>3072</v>
      </c>
    </row>
    <row r="13078" spans="17:20">
      <c r="Q13078">
        <v>0.73709490740740702</v>
      </c>
      <c r="R13078">
        <v>1</v>
      </c>
      <c r="S13078" t="s">
        <v>11679</v>
      </c>
      <c r="T13078" t="s">
        <v>3074</v>
      </c>
    </row>
    <row r="13079" spans="17:20">
      <c r="Q13079">
        <v>0.73717592592592596</v>
      </c>
      <c r="R13079">
        <v>1</v>
      </c>
      <c r="S13079" t="s">
        <v>11680</v>
      </c>
      <c r="T13079" t="s">
        <v>3071</v>
      </c>
    </row>
    <row r="13080" spans="17:20">
      <c r="Q13080">
        <v>0.73721064814814796</v>
      </c>
      <c r="R13080">
        <v>1</v>
      </c>
      <c r="S13080" t="s">
        <v>11681</v>
      </c>
      <c r="T13080" t="s">
        <v>3074</v>
      </c>
    </row>
    <row r="13081" spans="17:20">
      <c r="Q13081">
        <v>0.737222222222222</v>
      </c>
      <c r="R13081">
        <v>1</v>
      </c>
      <c r="S13081" t="s">
        <v>11682</v>
      </c>
      <c r="T13081" t="s">
        <v>3073</v>
      </c>
    </row>
    <row r="13082" spans="17:20">
      <c r="Q13082">
        <v>0.73724537037036997</v>
      </c>
      <c r="R13082">
        <v>4</v>
      </c>
      <c r="S13082" t="s">
        <v>11683</v>
      </c>
      <c r="T13082" t="s">
        <v>3070</v>
      </c>
    </row>
    <row r="13083" spans="17:20">
      <c r="Q13083">
        <v>0.73728009259259297</v>
      </c>
      <c r="R13083">
        <v>1</v>
      </c>
      <c r="S13083" t="s">
        <v>11684</v>
      </c>
      <c r="T13083" t="s">
        <v>3074</v>
      </c>
    </row>
    <row r="13084" spans="17:20">
      <c r="Q13084">
        <v>0.73733796296296295</v>
      </c>
      <c r="R13084">
        <v>2</v>
      </c>
      <c r="S13084" t="s">
        <v>2562</v>
      </c>
      <c r="T13084" t="s">
        <v>3070</v>
      </c>
    </row>
    <row r="13085" spans="17:20">
      <c r="Q13085">
        <v>0.73734953703703698</v>
      </c>
      <c r="R13085">
        <v>1</v>
      </c>
      <c r="S13085" t="s">
        <v>11685</v>
      </c>
      <c r="T13085" t="s">
        <v>3075</v>
      </c>
    </row>
    <row r="13086" spans="17:20">
      <c r="Q13086">
        <v>0.73738425925925899</v>
      </c>
      <c r="R13086">
        <v>1</v>
      </c>
      <c r="S13086" t="s">
        <v>11686</v>
      </c>
      <c r="T13086" t="s">
        <v>3071</v>
      </c>
    </row>
    <row r="13087" spans="17:20">
      <c r="Q13087">
        <v>0.73738425925925899</v>
      </c>
      <c r="R13087">
        <v>2</v>
      </c>
      <c r="S13087" t="s">
        <v>11687</v>
      </c>
      <c r="T13087" t="s">
        <v>3070</v>
      </c>
    </row>
    <row r="13088" spans="17:20">
      <c r="Q13088">
        <v>0.73739583333333303</v>
      </c>
      <c r="R13088">
        <v>1</v>
      </c>
      <c r="S13088" t="s">
        <v>2562</v>
      </c>
      <c r="T13088" t="s">
        <v>3071</v>
      </c>
    </row>
    <row r="13089" spans="17:20">
      <c r="Q13089">
        <v>0.73740740740740696</v>
      </c>
      <c r="R13089">
        <v>1</v>
      </c>
      <c r="S13089" t="s">
        <v>11688</v>
      </c>
      <c r="T13089" t="s">
        <v>3070</v>
      </c>
    </row>
    <row r="13090" spans="17:20">
      <c r="Q13090">
        <v>0.73744212962962996</v>
      </c>
      <c r="R13090">
        <v>1</v>
      </c>
      <c r="S13090" t="s">
        <v>11689</v>
      </c>
      <c r="T13090" t="s">
        <v>3070</v>
      </c>
    </row>
    <row r="13091" spans="17:20">
      <c r="Q13091">
        <v>0.73748842592592601</v>
      </c>
      <c r="R13091">
        <v>1</v>
      </c>
      <c r="S13091" t="s">
        <v>11690</v>
      </c>
      <c r="T13091" t="s">
        <v>3070</v>
      </c>
    </row>
    <row r="13092" spans="17:20">
      <c r="Q13092">
        <v>0.73752314814814801</v>
      </c>
      <c r="R13092">
        <v>2</v>
      </c>
      <c r="S13092" t="s">
        <v>2562</v>
      </c>
      <c r="T13092" t="s">
        <v>3070</v>
      </c>
    </row>
    <row r="13093" spans="17:20">
      <c r="Q13093">
        <v>0.73752314814814801</v>
      </c>
      <c r="R13093">
        <v>1</v>
      </c>
      <c r="S13093" t="s">
        <v>11691</v>
      </c>
      <c r="T13093" t="s">
        <v>3127</v>
      </c>
    </row>
    <row r="13094" spans="17:20">
      <c r="Q13094">
        <v>0.73758101851851898</v>
      </c>
      <c r="R13094">
        <v>1</v>
      </c>
      <c r="S13094" t="s">
        <v>11692</v>
      </c>
      <c r="T13094" t="s">
        <v>3071</v>
      </c>
    </row>
    <row r="13095" spans="17:20">
      <c r="Q13095">
        <v>0.73763888888888896</v>
      </c>
      <c r="R13095">
        <v>1</v>
      </c>
      <c r="S13095" t="s">
        <v>11693</v>
      </c>
      <c r="T13095" t="s">
        <v>3129</v>
      </c>
    </row>
    <row r="13096" spans="17:20">
      <c r="Q13096">
        <v>0.73767361111111096</v>
      </c>
      <c r="R13096">
        <v>1</v>
      </c>
      <c r="S13096" t="s">
        <v>4354</v>
      </c>
      <c r="T13096" t="s">
        <v>3070</v>
      </c>
    </row>
    <row r="13097" spans="17:20">
      <c r="Q13097">
        <v>0.73773148148148104</v>
      </c>
      <c r="R13097">
        <v>1</v>
      </c>
      <c r="S13097" t="s">
        <v>11694</v>
      </c>
      <c r="T13097" t="s">
        <v>3129</v>
      </c>
    </row>
    <row r="13098" spans="17:20">
      <c r="Q13098">
        <v>0.73784722222222199</v>
      </c>
      <c r="R13098">
        <v>1</v>
      </c>
      <c r="S13098" t="s">
        <v>3430</v>
      </c>
      <c r="T13098" t="s">
        <v>3075</v>
      </c>
    </row>
    <row r="13099" spans="17:20">
      <c r="Q13099">
        <v>0.73785879629629603</v>
      </c>
      <c r="R13099">
        <v>1</v>
      </c>
      <c r="S13099" t="s">
        <v>11695</v>
      </c>
      <c r="T13099" t="s">
        <v>3071</v>
      </c>
    </row>
    <row r="13100" spans="17:20">
      <c r="Q13100">
        <v>0.73785879629629603</v>
      </c>
      <c r="R13100">
        <v>1</v>
      </c>
      <c r="S13100" t="s">
        <v>974</v>
      </c>
      <c r="T13100" t="s">
        <v>3074</v>
      </c>
    </row>
    <row r="13101" spans="17:20">
      <c r="Q13101">
        <v>0.73789351851851803</v>
      </c>
      <c r="R13101">
        <v>1</v>
      </c>
      <c r="S13101" t="s">
        <v>4359</v>
      </c>
      <c r="T13101" t="s">
        <v>3074</v>
      </c>
    </row>
    <row r="13102" spans="17:20">
      <c r="Q13102">
        <v>0.737916666666667</v>
      </c>
      <c r="R13102">
        <v>1</v>
      </c>
      <c r="S13102" t="s">
        <v>2562</v>
      </c>
      <c r="T13102" t="s">
        <v>3075</v>
      </c>
    </row>
    <row r="13103" spans="17:20">
      <c r="Q13103">
        <v>0.73792824074074104</v>
      </c>
      <c r="R13103">
        <v>1</v>
      </c>
      <c r="S13103" t="s">
        <v>11696</v>
      </c>
      <c r="T13103" t="s">
        <v>3129</v>
      </c>
    </row>
    <row r="13104" spans="17:20">
      <c r="Q13104">
        <v>0.73792824074074104</v>
      </c>
      <c r="R13104">
        <v>1</v>
      </c>
      <c r="S13104" t="s">
        <v>2562</v>
      </c>
      <c r="T13104" t="s">
        <v>3075</v>
      </c>
    </row>
    <row r="13105" spans="17:20">
      <c r="Q13105">
        <v>0.73799768518518505</v>
      </c>
      <c r="R13105">
        <v>1</v>
      </c>
      <c r="S13105" t="s">
        <v>11697</v>
      </c>
      <c r="T13105" t="s">
        <v>3127</v>
      </c>
    </row>
    <row r="13106" spans="17:20">
      <c r="Q13106">
        <v>0.73832175925925903</v>
      </c>
      <c r="R13106">
        <v>1</v>
      </c>
      <c r="S13106" t="s">
        <v>11698</v>
      </c>
      <c r="T13106" t="s">
        <v>3070</v>
      </c>
    </row>
    <row r="13107" spans="17:20">
      <c r="Q13107">
        <v>0.73834490740740699</v>
      </c>
      <c r="R13107">
        <v>1</v>
      </c>
      <c r="S13107" t="s">
        <v>11699</v>
      </c>
      <c r="T13107" t="s">
        <v>3070</v>
      </c>
    </row>
    <row r="13108" spans="17:20">
      <c r="Q13108">
        <v>0.738414351851852</v>
      </c>
      <c r="R13108">
        <v>1</v>
      </c>
      <c r="S13108" t="s">
        <v>11700</v>
      </c>
      <c r="T13108" t="s">
        <v>3075</v>
      </c>
    </row>
    <row r="13109" spans="17:20">
      <c r="Q13109">
        <v>0.73842592592592604</v>
      </c>
      <c r="R13109">
        <v>1</v>
      </c>
      <c r="S13109" t="s">
        <v>11701</v>
      </c>
      <c r="T13109" t="s">
        <v>3070</v>
      </c>
    </row>
    <row r="13110" spans="17:20">
      <c r="Q13110">
        <v>0.73848379629629601</v>
      </c>
      <c r="R13110">
        <v>2</v>
      </c>
      <c r="S13110" t="s">
        <v>11702</v>
      </c>
      <c r="T13110" t="s">
        <v>3070</v>
      </c>
    </row>
    <row r="13111" spans="17:20">
      <c r="Q13111">
        <v>0.73848379629629601</v>
      </c>
      <c r="R13111">
        <v>1</v>
      </c>
      <c r="S13111" t="s">
        <v>11703</v>
      </c>
      <c r="T13111" t="s">
        <v>3075</v>
      </c>
    </row>
    <row r="13112" spans="17:20">
      <c r="Q13112">
        <v>0.73853009259259295</v>
      </c>
      <c r="R13112">
        <v>1</v>
      </c>
      <c r="S13112" t="s">
        <v>11704</v>
      </c>
      <c r="T13112" t="s">
        <v>3074</v>
      </c>
    </row>
    <row r="13113" spans="17:20">
      <c r="Q13113">
        <v>0.73854166666666698</v>
      </c>
      <c r="R13113">
        <v>1</v>
      </c>
      <c r="S13113" t="s">
        <v>11705</v>
      </c>
      <c r="T13113" t="s">
        <v>3070</v>
      </c>
    </row>
    <row r="13114" spans="17:20">
      <c r="Q13114">
        <v>0.73855324074074102</v>
      </c>
      <c r="R13114">
        <v>1</v>
      </c>
      <c r="S13114" t="s">
        <v>2562</v>
      </c>
      <c r="T13114" t="s">
        <v>3075</v>
      </c>
    </row>
    <row r="13115" spans="17:20">
      <c r="Q13115">
        <v>0.73856481481481495</v>
      </c>
      <c r="R13115">
        <v>4</v>
      </c>
      <c r="S13115" t="s">
        <v>11706</v>
      </c>
      <c r="T13115" t="s">
        <v>3075</v>
      </c>
    </row>
    <row r="13116" spans="17:20">
      <c r="Q13116">
        <v>0.73858796296296303</v>
      </c>
      <c r="R13116">
        <v>1</v>
      </c>
      <c r="S13116" t="s">
        <v>11707</v>
      </c>
      <c r="T13116" t="s">
        <v>3075</v>
      </c>
    </row>
    <row r="13117" spans="17:20">
      <c r="Q13117">
        <v>0.73859953703703696</v>
      </c>
      <c r="R13117">
        <v>1</v>
      </c>
      <c r="S13117" t="s">
        <v>11708</v>
      </c>
      <c r="T13117" t="s">
        <v>3075</v>
      </c>
    </row>
    <row r="13118" spans="17:20">
      <c r="Q13118">
        <v>0.738611111111111</v>
      </c>
      <c r="R13118">
        <v>2</v>
      </c>
      <c r="S13118" t="s">
        <v>11523</v>
      </c>
      <c r="T13118" t="s">
        <v>3070</v>
      </c>
    </row>
    <row r="13119" spans="17:20">
      <c r="Q13119">
        <v>0.73862268518518504</v>
      </c>
      <c r="R13119">
        <v>1</v>
      </c>
      <c r="S13119" t="s">
        <v>11709</v>
      </c>
      <c r="T13119" t="s">
        <v>3075</v>
      </c>
    </row>
    <row r="13120" spans="17:20">
      <c r="Q13120">
        <v>0.73868055555555601</v>
      </c>
      <c r="R13120">
        <v>1</v>
      </c>
      <c r="S13120" t="s">
        <v>11710</v>
      </c>
      <c r="T13120" t="s">
        <v>3075</v>
      </c>
    </row>
    <row r="13121" spans="17:20">
      <c r="Q13121">
        <v>0.73873842592592598</v>
      </c>
      <c r="R13121">
        <v>1</v>
      </c>
      <c r="S13121" t="s">
        <v>11711</v>
      </c>
      <c r="T13121" t="s">
        <v>3075</v>
      </c>
    </row>
    <row r="13122" spans="17:20">
      <c r="Q13122">
        <v>0.73879629629629595</v>
      </c>
      <c r="R13122">
        <v>1</v>
      </c>
      <c r="S13122" t="s">
        <v>11712</v>
      </c>
      <c r="T13122" t="s">
        <v>3083</v>
      </c>
    </row>
    <row r="13123" spans="17:20">
      <c r="Q13123">
        <v>0.73880787037036999</v>
      </c>
      <c r="R13123">
        <v>1</v>
      </c>
      <c r="S13123" t="s">
        <v>11713</v>
      </c>
      <c r="T13123" t="s">
        <v>3071</v>
      </c>
    </row>
    <row r="13124" spans="17:20">
      <c r="Q13124">
        <v>0.73883101851851896</v>
      </c>
      <c r="R13124">
        <v>1</v>
      </c>
      <c r="S13124" t="s">
        <v>2562</v>
      </c>
      <c r="T13124" t="s">
        <v>3071</v>
      </c>
    </row>
    <row r="13125" spans="17:20">
      <c r="Q13125">
        <v>0.73885416666666703</v>
      </c>
      <c r="R13125">
        <v>1</v>
      </c>
      <c r="S13125" t="s">
        <v>11714</v>
      </c>
      <c r="T13125" t="s">
        <v>3075</v>
      </c>
    </row>
    <row r="13126" spans="17:20">
      <c r="Q13126">
        <v>0.73886574074074096</v>
      </c>
      <c r="R13126">
        <v>1</v>
      </c>
      <c r="S13126" t="s">
        <v>11715</v>
      </c>
      <c r="T13126" t="s">
        <v>3071</v>
      </c>
    </row>
    <row r="13127" spans="17:20">
      <c r="Q13127">
        <v>0.73890046296296297</v>
      </c>
      <c r="R13127">
        <v>1</v>
      </c>
      <c r="S13127" t="s">
        <v>11716</v>
      </c>
      <c r="T13127" t="s">
        <v>3071</v>
      </c>
    </row>
    <row r="13128" spans="17:20">
      <c r="Q13128">
        <v>0.73891203703703701</v>
      </c>
      <c r="R13128">
        <v>1</v>
      </c>
      <c r="S13128" t="s">
        <v>11717</v>
      </c>
      <c r="T13128" t="s">
        <v>3083</v>
      </c>
    </row>
    <row r="13129" spans="17:20">
      <c r="Q13129">
        <v>0.73892361111111104</v>
      </c>
      <c r="R13129">
        <v>1</v>
      </c>
      <c r="S13129" t="s">
        <v>11718</v>
      </c>
      <c r="T13129" t="s">
        <v>3075</v>
      </c>
    </row>
    <row r="13130" spans="17:20">
      <c r="Q13130">
        <v>0.73894675925925901</v>
      </c>
      <c r="R13130">
        <v>1</v>
      </c>
      <c r="S13130" t="s">
        <v>11719</v>
      </c>
      <c r="T13130" t="s">
        <v>3075</v>
      </c>
    </row>
    <row r="13131" spans="17:20">
      <c r="Q13131">
        <v>0.73898148148148102</v>
      </c>
      <c r="R13131">
        <v>1</v>
      </c>
      <c r="S13131" t="s">
        <v>11720</v>
      </c>
      <c r="T13131" t="s">
        <v>3083</v>
      </c>
    </row>
    <row r="13132" spans="17:20">
      <c r="Q13132">
        <v>0.73899305555555606</v>
      </c>
      <c r="R13132">
        <v>1</v>
      </c>
      <c r="S13132" t="s">
        <v>11721</v>
      </c>
      <c r="T13132" t="s">
        <v>3127</v>
      </c>
    </row>
    <row r="13133" spans="17:20">
      <c r="Q13133">
        <v>0.73901620370370402</v>
      </c>
      <c r="R13133">
        <v>1</v>
      </c>
      <c r="S13133" t="s">
        <v>11722</v>
      </c>
      <c r="T13133" t="s">
        <v>3085</v>
      </c>
    </row>
    <row r="13134" spans="17:20">
      <c r="Q13134">
        <v>0.73903935185185199</v>
      </c>
      <c r="R13134">
        <v>1</v>
      </c>
      <c r="S13134" t="s">
        <v>11723</v>
      </c>
      <c r="T13134" t="s">
        <v>3079</v>
      </c>
    </row>
    <row r="13135" spans="17:20">
      <c r="Q13135">
        <v>0.73905092592592603</v>
      </c>
      <c r="R13135">
        <v>1</v>
      </c>
      <c r="S13135" t="s">
        <v>11724</v>
      </c>
      <c r="T13135" t="s">
        <v>3075</v>
      </c>
    </row>
    <row r="13136" spans="17:20">
      <c r="Q13136">
        <v>0.73913194444444397</v>
      </c>
      <c r="R13136">
        <v>1</v>
      </c>
      <c r="S13136" t="s">
        <v>2305</v>
      </c>
      <c r="T13136" t="s">
        <v>3129</v>
      </c>
    </row>
    <row r="13137" spans="17:20">
      <c r="Q13137">
        <v>0.73921296296296302</v>
      </c>
      <c r="R13137">
        <v>1</v>
      </c>
      <c r="S13137" t="s">
        <v>11725</v>
      </c>
      <c r="T13137" t="s">
        <v>3074</v>
      </c>
    </row>
    <row r="13138" spans="17:20">
      <c r="Q13138">
        <v>0.73922453703703705</v>
      </c>
      <c r="R13138">
        <v>1</v>
      </c>
      <c r="S13138" t="s">
        <v>750</v>
      </c>
      <c r="T13138" t="s">
        <v>3129</v>
      </c>
    </row>
    <row r="13139" spans="17:20">
      <c r="Q13139">
        <v>0.73924768518518502</v>
      </c>
      <c r="R13139">
        <v>1</v>
      </c>
      <c r="S13139" t="s">
        <v>11726</v>
      </c>
      <c r="T13139" t="s">
        <v>3074</v>
      </c>
    </row>
    <row r="13140" spans="17:20">
      <c r="Q13140">
        <v>0.73928240740740703</v>
      </c>
      <c r="R13140">
        <v>1</v>
      </c>
      <c r="S13140" t="s">
        <v>11727</v>
      </c>
      <c r="T13140" t="s">
        <v>3071</v>
      </c>
    </row>
    <row r="13141" spans="17:20">
      <c r="Q13141">
        <v>0.73930555555555599</v>
      </c>
      <c r="R13141">
        <v>1</v>
      </c>
      <c r="S13141" t="s">
        <v>11728</v>
      </c>
      <c r="T13141" t="s">
        <v>3075</v>
      </c>
    </row>
    <row r="13142" spans="17:20">
      <c r="Q13142">
        <v>0.73935185185185204</v>
      </c>
      <c r="R13142">
        <v>1</v>
      </c>
      <c r="S13142" t="s">
        <v>11729</v>
      </c>
      <c r="T13142" t="s">
        <v>3075</v>
      </c>
    </row>
    <row r="13143" spans="17:20">
      <c r="Q13143">
        <v>0.739375</v>
      </c>
      <c r="R13143">
        <v>1</v>
      </c>
      <c r="S13143" t="s">
        <v>1453</v>
      </c>
      <c r="T13143" t="s">
        <v>3129</v>
      </c>
    </row>
    <row r="13144" spans="17:20">
      <c r="Q13144">
        <v>0.73938657407407404</v>
      </c>
      <c r="R13144">
        <v>2</v>
      </c>
      <c r="S13144" t="s">
        <v>1453</v>
      </c>
      <c r="T13144" t="s">
        <v>3129</v>
      </c>
    </row>
    <row r="13145" spans="17:20">
      <c r="Q13145">
        <v>0.73938657407407404</v>
      </c>
      <c r="R13145">
        <v>1</v>
      </c>
      <c r="S13145" t="s">
        <v>11730</v>
      </c>
      <c r="T13145" t="s">
        <v>3075</v>
      </c>
    </row>
    <row r="13146" spans="17:20">
      <c r="Q13146">
        <v>0.73939814814814797</v>
      </c>
      <c r="R13146">
        <v>1</v>
      </c>
      <c r="S13146" t="s">
        <v>11731</v>
      </c>
      <c r="T13146" t="s">
        <v>3129</v>
      </c>
    </row>
    <row r="13147" spans="17:20">
      <c r="Q13147">
        <v>0.73939814814814797</v>
      </c>
      <c r="R13147">
        <v>1</v>
      </c>
      <c r="S13147" t="s">
        <v>11732</v>
      </c>
      <c r="T13147" t="s">
        <v>3086</v>
      </c>
    </row>
    <row r="13148" spans="17:20">
      <c r="Q13148">
        <v>0.73940972222222201</v>
      </c>
      <c r="R13148">
        <v>1</v>
      </c>
      <c r="S13148" t="s">
        <v>11733</v>
      </c>
      <c r="T13148" t="s">
        <v>3075</v>
      </c>
    </row>
    <row r="13149" spans="17:20">
      <c r="Q13149">
        <v>0.73942129629629605</v>
      </c>
      <c r="R13149">
        <v>2</v>
      </c>
      <c r="S13149" t="s">
        <v>11734</v>
      </c>
      <c r="T13149" t="s">
        <v>3084</v>
      </c>
    </row>
    <row r="13150" spans="17:20">
      <c r="Q13150">
        <v>0.73944444444444402</v>
      </c>
      <c r="R13150">
        <v>1</v>
      </c>
      <c r="S13150" t="s">
        <v>11735</v>
      </c>
      <c r="T13150" t="s">
        <v>3070</v>
      </c>
    </row>
    <row r="13151" spans="17:20">
      <c r="Q13151">
        <v>0.73949074074074095</v>
      </c>
      <c r="R13151">
        <v>1</v>
      </c>
      <c r="S13151" t="s">
        <v>972</v>
      </c>
      <c r="T13151" t="s">
        <v>3078</v>
      </c>
    </row>
    <row r="13152" spans="17:20">
      <c r="Q13152">
        <v>0.73958333333333304</v>
      </c>
      <c r="R13152">
        <v>1</v>
      </c>
      <c r="S13152" t="s">
        <v>11736</v>
      </c>
      <c r="T13152" t="s">
        <v>3074</v>
      </c>
    </row>
    <row r="13153" spans="17:20">
      <c r="Q13153">
        <v>0.73959490740740697</v>
      </c>
      <c r="R13153">
        <v>1</v>
      </c>
      <c r="S13153" t="s">
        <v>11737</v>
      </c>
      <c r="T13153" t="s">
        <v>3075</v>
      </c>
    </row>
    <row r="13154" spans="17:20">
      <c r="Q13154">
        <v>0.73964120370370401</v>
      </c>
      <c r="R13154">
        <v>1</v>
      </c>
      <c r="S13154" t="s">
        <v>11738</v>
      </c>
      <c r="T13154" t="s">
        <v>3075</v>
      </c>
    </row>
    <row r="13155" spans="17:20">
      <c r="Q13155">
        <v>0.73966435185185198</v>
      </c>
      <c r="R13155">
        <v>1</v>
      </c>
      <c r="S13155" t="s">
        <v>11739</v>
      </c>
      <c r="T13155" t="s">
        <v>3082</v>
      </c>
    </row>
    <row r="13156" spans="17:20">
      <c r="Q13156">
        <v>0.73968750000000005</v>
      </c>
      <c r="R13156">
        <v>1</v>
      </c>
      <c r="S13156" t="s">
        <v>11740</v>
      </c>
      <c r="T13156" t="s">
        <v>3074</v>
      </c>
    </row>
    <row r="13157" spans="17:20">
      <c r="Q13157">
        <v>0.73968750000000005</v>
      </c>
      <c r="R13157">
        <v>1</v>
      </c>
      <c r="S13157" t="s">
        <v>4690</v>
      </c>
      <c r="T13157" t="s">
        <v>3074</v>
      </c>
    </row>
    <row r="13158" spans="17:20">
      <c r="Q13158">
        <v>0.73976851851851899</v>
      </c>
      <c r="R13158">
        <v>2</v>
      </c>
      <c r="S13158" t="s">
        <v>2562</v>
      </c>
      <c r="T13158" t="s">
        <v>3074</v>
      </c>
    </row>
    <row r="13159" spans="17:20">
      <c r="Q13159">
        <v>0.73982638888888896</v>
      </c>
      <c r="R13159">
        <v>1</v>
      </c>
      <c r="S13159" t="s">
        <v>4486</v>
      </c>
      <c r="T13159" t="s">
        <v>3074</v>
      </c>
    </row>
    <row r="13160" spans="17:20">
      <c r="Q13160">
        <v>0.73986111111111097</v>
      </c>
      <c r="R13160">
        <v>1</v>
      </c>
      <c r="S13160" t="s">
        <v>2562</v>
      </c>
      <c r="T13160" t="s">
        <v>3071</v>
      </c>
    </row>
    <row r="13161" spans="17:20">
      <c r="Q13161">
        <v>0.73993055555555598</v>
      </c>
      <c r="R13161">
        <v>1</v>
      </c>
      <c r="S13161" t="s">
        <v>11741</v>
      </c>
      <c r="T13161" t="s">
        <v>3076</v>
      </c>
    </row>
    <row r="13162" spans="17:20">
      <c r="Q13162">
        <v>0.73995370370370395</v>
      </c>
      <c r="R13162">
        <v>1</v>
      </c>
      <c r="S13162" t="s">
        <v>11742</v>
      </c>
      <c r="T13162" t="s">
        <v>3084</v>
      </c>
    </row>
    <row r="13163" spans="17:20">
      <c r="Q13163">
        <v>0.73996527777777799</v>
      </c>
      <c r="R13163">
        <v>1</v>
      </c>
      <c r="S13163" t="s">
        <v>2562</v>
      </c>
      <c r="T13163" t="s">
        <v>3071</v>
      </c>
    </row>
    <row r="13164" spans="17:20">
      <c r="Q13164">
        <v>0.74</v>
      </c>
      <c r="R13164">
        <v>1</v>
      </c>
      <c r="S13164" t="s">
        <v>11743</v>
      </c>
      <c r="T13164" t="s">
        <v>3075</v>
      </c>
    </row>
    <row r="13165" spans="17:20">
      <c r="Q13165">
        <v>0.740034722222222</v>
      </c>
      <c r="R13165">
        <v>1</v>
      </c>
      <c r="S13165" t="s">
        <v>11744</v>
      </c>
      <c r="T13165" t="s">
        <v>3075</v>
      </c>
    </row>
    <row r="13166" spans="17:20">
      <c r="Q13166">
        <v>0.74013888888888901</v>
      </c>
      <c r="R13166">
        <v>2</v>
      </c>
      <c r="S13166" t="s">
        <v>2562</v>
      </c>
      <c r="T13166" t="s">
        <v>3071</v>
      </c>
    </row>
    <row r="13167" spans="17:20">
      <c r="Q13167">
        <v>0.74017361111111102</v>
      </c>
      <c r="R13167">
        <v>2</v>
      </c>
      <c r="S13167" t="s">
        <v>253</v>
      </c>
      <c r="T13167" t="s">
        <v>3129</v>
      </c>
    </row>
    <row r="13168" spans="17:20">
      <c r="Q13168">
        <v>0.74018518518518495</v>
      </c>
      <c r="R13168">
        <v>1</v>
      </c>
      <c r="S13168" t="s">
        <v>11745</v>
      </c>
      <c r="T13168" t="s">
        <v>3075</v>
      </c>
    </row>
    <row r="13169" spans="17:20">
      <c r="Q13169">
        <v>0.74024305555555603</v>
      </c>
      <c r="R13169">
        <v>1</v>
      </c>
      <c r="S13169" t="s">
        <v>3143</v>
      </c>
      <c r="T13169" t="s">
        <v>3070</v>
      </c>
    </row>
    <row r="13170" spans="17:20">
      <c r="Q13170">
        <v>0.74031250000000004</v>
      </c>
      <c r="R13170">
        <v>4</v>
      </c>
      <c r="S13170" t="s">
        <v>11746</v>
      </c>
      <c r="T13170" t="s">
        <v>3075</v>
      </c>
    </row>
    <row r="13171" spans="17:20">
      <c r="Q13171">
        <v>0.74037037037037001</v>
      </c>
      <c r="R13171">
        <v>1</v>
      </c>
      <c r="S13171" t="s">
        <v>11747</v>
      </c>
      <c r="T13171" t="s">
        <v>3086</v>
      </c>
    </row>
    <row r="13172" spans="17:20">
      <c r="Q13172">
        <v>0.74039351851851898</v>
      </c>
      <c r="R13172">
        <v>1</v>
      </c>
      <c r="S13172" t="s">
        <v>11748</v>
      </c>
      <c r="T13172" t="s">
        <v>3083</v>
      </c>
    </row>
    <row r="13173" spans="17:20">
      <c r="Q13173">
        <v>0.74039351851851898</v>
      </c>
      <c r="R13173">
        <v>1</v>
      </c>
      <c r="S13173" t="s">
        <v>4920</v>
      </c>
      <c r="T13173" t="s">
        <v>3074</v>
      </c>
    </row>
    <row r="13174" spans="17:20">
      <c r="Q13174">
        <v>0.74040509259259302</v>
      </c>
      <c r="R13174">
        <v>1</v>
      </c>
      <c r="S13174" t="s">
        <v>11749</v>
      </c>
      <c r="T13174" t="s">
        <v>3129</v>
      </c>
    </row>
    <row r="13175" spans="17:20">
      <c r="Q13175">
        <v>0.74046296296296299</v>
      </c>
      <c r="R13175">
        <v>1</v>
      </c>
      <c r="S13175" t="s">
        <v>11750</v>
      </c>
      <c r="T13175" t="s">
        <v>3070</v>
      </c>
    </row>
    <row r="13176" spans="17:20">
      <c r="Q13176">
        <v>0.74048611111111096</v>
      </c>
      <c r="R13176">
        <v>1</v>
      </c>
      <c r="S13176" t="s">
        <v>11751</v>
      </c>
      <c r="T13176" t="s">
        <v>3071</v>
      </c>
    </row>
    <row r="13177" spans="17:20">
      <c r="Q13177">
        <v>0.740532407407407</v>
      </c>
      <c r="R13177">
        <v>1</v>
      </c>
      <c r="S13177" t="s">
        <v>11752</v>
      </c>
      <c r="T13177" t="s">
        <v>3084</v>
      </c>
    </row>
    <row r="13178" spans="17:20">
      <c r="Q13178">
        <v>0.74070601851851803</v>
      </c>
      <c r="R13178">
        <v>3</v>
      </c>
      <c r="S13178" t="s">
        <v>2562</v>
      </c>
      <c r="T13178" t="s">
        <v>3129</v>
      </c>
    </row>
    <row r="13179" spans="17:20">
      <c r="Q13179">
        <v>0.74072916666666699</v>
      </c>
      <c r="R13179">
        <v>1</v>
      </c>
      <c r="S13179" t="s">
        <v>11753</v>
      </c>
      <c r="T13179" t="s">
        <v>3075</v>
      </c>
    </row>
    <row r="13180" spans="17:20">
      <c r="Q13180">
        <v>0.740763888888889</v>
      </c>
      <c r="R13180">
        <v>2</v>
      </c>
      <c r="S13180" t="s">
        <v>11754</v>
      </c>
      <c r="T13180" t="s">
        <v>3129</v>
      </c>
    </row>
    <row r="13181" spans="17:20">
      <c r="Q13181">
        <v>0.740763888888889</v>
      </c>
      <c r="R13181">
        <v>1</v>
      </c>
      <c r="S13181" t="s">
        <v>1091</v>
      </c>
      <c r="T13181" t="s">
        <v>3074</v>
      </c>
    </row>
    <row r="13182" spans="17:20">
      <c r="Q13182">
        <v>0.74082175925925897</v>
      </c>
      <c r="R13182">
        <v>1</v>
      </c>
      <c r="S13182" t="s">
        <v>11755</v>
      </c>
      <c r="T13182" t="s">
        <v>3075</v>
      </c>
    </row>
    <row r="13183" spans="17:20">
      <c r="Q13183">
        <v>0.74087962962963005</v>
      </c>
      <c r="R13183">
        <v>2</v>
      </c>
      <c r="S13183" t="s">
        <v>11756</v>
      </c>
      <c r="T13183" t="s">
        <v>3075</v>
      </c>
    </row>
    <row r="13184" spans="17:20">
      <c r="Q13184">
        <v>0.74087962962963005</v>
      </c>
      <c r="R13184">
        <v>1</v>
      </c>
      <c r="S13184" t="s">
        <v>1244</v>
      </c>
      <c r="T13184" t="s">
        <v>3127</v>
      </c>
    </row>
    <row r="13185" spans="17:20">
      <c r="Q13185">
        <v>0.74089120370370398</v>
      </c>
      <c r="R13185">
        <v>1</v>
      </c>
      <c r="S13185" t="s">
        <v>11757</v>
      </c>
      <c r="T13185" t="s">
        <v>3070</v>
      </c>
    </row>
    <row r="13186" spans="17:20">
      <c r="Q13186">
        <v>0.74090277777777802</v>
      </c>
      <c r="R13186">
        <v>1</v>
      </c>
      <c r="S13186" t="s">
        <v>11758</v>
      </c>
      <c r="T13186" t="s">
        <v>3075</v>
      </c>
    </row>
    <row r="13187" spans="17:20">
      <c r="Q13187">
        <v>0.74096064814814799</v>
      </c>
      <c r="R13187">
        <v>1</v>
      </c>
      <c r="S13187" t="s">
        <v>11759</v>
      </c>
      <c r="T13187" t="s">
        <v>3075</v>
      </c>
    </row>
    <row r="13188" spans="17:20">
      <c r="Q13188">
        <v>0.74098379629629596</v>
      </c>
      <c r="R13188">
        <v>1</v>
      </c>
      <c r="S13188" t="s">
        <v>2562</v>
      </c>
      <c r="T13188" t="s">
        <v>3076</v>
      </c>
    </row>
    <row r="13189" spans="17:20">
      <c r="Q13189">
        <v>0.74098379629629596</v>
      </c>
      <c r="R13189">
        <v>1</v>
      </c>
      <c r="S13189" t="s">
        <v>11760</v>
      </c>
      <c r="T13189" t="s">
        <v>3075</v>
      </c>
    </row>
    <row r="13190" spans="17:20">
      <c r="Q13190">
        <v>0.74101851851851896</v>
      </c>
      <c r="R13190">
        <v>1</v>
      </c>
      <c r="S13190" t="s">
        <v>11761</v>
      </c>
      <c r="T13190" t="s">
        <v>3070</v>
      </c>
    </row>
    <row r="13191" spans="17:20">
      <c r="Q13191">
        <v>0.741030092592593</v>
      </c>
      <c r="R13191">
        <v>1</v>
      </c>
      <c r="S13191" t="s">
        <v>2562</v>
      </c>
      <c r="T13191" t="s">
        <v>3075</v>
      </c>
    </row>
    <row r="13192" spans="17:20">
      <c r="Q13192">
        <v>0.74104166666666704</v>
      </c>
      <c r="R13192">
        <v>1</v>
      </c>
      <c r="S13192" t="s">
        <v>299</v>
      </c>
      <c r="T13192" t="s">
        <v>3070</v>
      </c>
    </row>
    <row r="13193" spans="17:20">
      <c r="Q13193">
        <v>0.74104166666666704</v>
      </c>
      <c r="R13193">
        <v>1</v>
      </c>
      <c r="S13193" t="s">
        <v>3727</v>
      </c>
      <c r="T13193" t="s">
        <v>3127</v>
      </c>
    </row>
    <row r="13194" spans="17:20">
      <c r="Q13194">
        <v>0.74106481481481501</v>
      </c>
      <c r="R13194">
        <v>1</v>
      </c>
      <c r="S13194" t="s">
        <v>3718</v>
      </c>
      <c r="T13194" t="s">
        <v>3075</v>
      </c>
    </row>
    <row r="13195" spans="17:20">
      <c r="Q13195">
        <v>0.74107638888888905</v>
      </c>
      <c r="R13195">
        <v>1</v>
      </c>
      <c r="S13195" t="s">
        <v>11762</v>
      </c>
      <c r="T13195" t="s">
        <v>3070</v>
      </c>
    </row>
    <row r="13196" spans="17:20">
      <c r="Q13196">
        <v>0.74108796296296298</v>
      </c>
      <c r="R13196">
        <v>1</v>
      </c>
      <c r="S13196" t="s">
        <v>614</v>
      </c>
      <c r="T13196" t="s">
        <v>3074</v>
      </c>
    </row>
    <row r="13197" spans="17:20">
      <c r="Q13197">
        <v>0.74109953703703701</v>
      </c>
      <c r="R13197">
        <v>1</v>
      </c>
      <c r="S13197" t="s">
        <v>11763</v>
      </c>
      <c r="T13197" t="s">
        <v>3075</v>
      </c>
    </row>
    <row r="13198" spans="17:20">
      <c r="Q13198">
        <v>0.74114583333333295</v>
      </c>
      <c r="R13198">
        <v>1</v>
      </c>
      <c r="S13198" t="s">
        <v>11764</v>
      </c>
      <c r="T13198" t="s">
        <v>3126</v>
      </c>
    </row>
    <row r="13199" spans="17:20">
      <c r="Q13199">
        <v>0.74115740740740699</v>
      </c>
      <c r="R13199">
        <v>1</v>
      </c>
      <c r="S13199" t="s">
        <v>11765</v>
      </c>
      <c r="T13199" t="s">
        <v>3075</v>
      </c>
    </row>
    <row r="13200" spans="17:20">
      <c r="Q13200">
        <v>0.74121527777777796</v>
      </c>
      <c r="R13200">
        <v>1</v>
      </c>
      <c r="S13200" t="s">
        <v>11766</v>
      </c>
      <c r="T13200" t="s">
        <v>3070</v>
      </c>
    </row>
    <row r="13201" spans="17:20">
      <c r="Q13201">
        <v>0.74123842592592604</v>
      </c>
      <c r="R13201">
        <v>1</v>
      </c>
      <c r="S13201" t="s">
        <v>3140</v>
      </c>
      <c r="T13201" t="s">
        <v>3070</v>
      </c>
    </row>
    <row r="13202" spans="17:20">
      <c r="Q13202">
        <v>0.74124999999999996</v>
      </c>
      <c r="R13202">
        <v>1</v>
      </c>
      <c r="S13202" t="s">
        <v>11767</v>
      </c>
      <c r="T13202" t="s">
        <v>3082</v>
      </c>
    </row>
    <row r="13203" spans="17:20">
      <c r="Q13203">
        <v>0.74124999999999996</v>
      </c>
      <c r="R13203">
        <v>1</v>
      </c>
      <c r="S13203" t="s">
        <v>2280</v>
      </c>
      <c r="T13203" t="s">
        <v>3071</v>
      </c>
    </row>
    <row r="13204" spans="17:20">
      <c r="Q13204">
        <v>0.74131944444444398</v>
      </c>
      <c r="R13204">
        <v>5</v>
      </c>
      <c r="S13204" t="s">
        <v>2562</v>
      </c>
      <c r="T13204" t="s">
        <v>3075</v>
      </c>
    </row>
    <row r="13205" spans="17:20">
      <c r="Q13205">
        <v>0.74131944444444398</v>
      </c>
      <c r="R13205">
        <v>1</v>
      </c>
      <c r="S13205" t="s">
        <v>11768</v>
      </c>
      <c r="T13205" t="s">
        <v>3075</v>
      </c>
    </row>
    <row r="13206" spans="17:20">
      <c r="Q13206">
        <v>0.74141203703703695</v>
      </c>
      <c r="R13206">
        <v>1</v>
      </c>
      <c r="S13206" t="s">
        <v>4592</v>
      </c>
      <c r="T13206" t="s">
        <v>3074</v>
      </c>
    </row>
    <row r="13207" spans="17:20">
      <c r="Q13207">
        <v>0.74143518518518503</v>
      </c>
      <c r="R13207">
        <v>1</v>
      </c>
      <c r="S13207" t="s">
        <v>2562</v>
      </c>
      <c r="T13207" t="s">
        <v>3075</v>
      </c>
    </row>
    <row r="13208" spans="17:20">
      <c r="Q13208">
        <v>0.74144675925925896</v>
      </c>
      <c r="R13208">
        <v>1</v>
      </c>
      <c r="S13208" t="s">
        <v>2562</v>
      </c>
      <c r="T13208" t="s">
        <v>3075</v>
      </c>
    </row>
    <row r="13209" spans="17:20">
      <c r="Q13209">
        <v>0.74150462962963004</v>
      </c>
      <c r="R13209">
        <v>1</v>
      </c>
      <c r="S13209" t="s">
        <v>11769</v>
      </c>
      <c r="T13209" t="s">
        <v>3075</v>
      </c>
    </row>
    <row r="13210" spans="17:20">
      <c r="Q13210">
        <v>0.74152777777777801</v>
      </c>
      <c r="R13210">
        <v>1</v>
      </c>
      <c r="S13210" t="s">
        <v>11770</v>
      </c>
      <c r="T13210" t="s">
        <v>3070</v>
      </c>
    </row>
    <row r="13211" spans="17:20">
      <c r="Q13211">
        <v>0.74158564814814798</v>
      </c>
      <c r="R13211">
        <v>1</v>
      </c>
      <c r="S13211" t="s">
        <v>11771</v>
      </c>
      <c r="T13211" t="s">
        <v>3075</v>
      </c>
    </row>
    <row r="13212" spans="17:20">
      <c r="Q13212">
        <v>0.74159722222222202</v>
      </c>
      <c r="R13212">
        <v>1</v>
      </c>
      <c r="S13212" t="s">
        <v>11772</v>
      </c>
      <c r="T13212" t="s">
        <v>3074</v>
      </c>
    </row>
    <row r="13213" spans="17:20">
      <c r="Q13213">
        <v>0.74165509259259299</v>
      </c>
      <c r="R13213">
        <v>1</v>
      </c>
      <c r="S13213" t="s">
        <v>11773</v>
      </c>
      <c r="T13213" t="s">
        <v>3129</v>
      </c>
    </row>
    <row r="13214" spans="17:20">
      <c r="Q13214">
        <v>0.74165509259259299</v>
      </c>
      <c r="R13214">
        <v>2</v>
      </c>
      <c r="S13214" t="s">
        <v>11773</v>
      </c>
      <c r="T13214" t="s">
        <v>3129</v>
      </c>
    </row>
    <row r="13215" spans="17:20">
      <c r="Q13215">
        <v>0.74166666666666703</v>
      </c>
      <c r="R13215">
        <v>1</v>
      </c>
      <c r="S13215" t="s">
        <v>2562</v>
      </c>
      <c r="T13215" t="s">
        <v>3074</v>
      </c>
    </row>
    <row r="13216" spans="17:20">
      <c r="Q13216">
        <v>0.741689814814815</v>
      </c>
      <c r="R13216">
        <v>1</v>
      </c>
      <c r="S13216" t="s">
        <v>11774</v>
      </c>
      <c r="T13216" t="s">
        <v>3085</v>
      </c>
    </row>
    <row r="13217" spans="17:20">
      <c r="Q13217">
        <v>0.741689814814815</v>
      </c>
      <c r="R13217">
        <v>1</v>
      </c>
      <c r="S13217" t="s">
        <v>3823</v>
      </c>
      <c r="T13217" t="s">
        <v>3129</v>
      </c>
    </row>
    <row r="13218" spans="17:20">
      <c r="Q13218">
        <v>0.74171296296296296</v>
      </c>
      <c r="R13218">
        <v>1</v>
      </c>
      <c r="S13218" t="s">
        <v>11775</v>
      </c>
      <c r="T13218" t="s">
        <v>3070</v>
      </c>
    </row>
    <row r="13219" spans="17:20">
      <c r="Q13219">
        <v>0.741724537037037</v>
      </c>
      <c r="R13219">
        <v>1</v>
      </c>
      <c r="S13219" t="s">
        <v>11776</v>
      </c>
      <c r="T13219" t="s">
        <v>3075</v>
      </c>
    </row>
    <row r="13220" spans="17:20">
      <c r="Q13220">
        <v>0.74173611111111104</v>
      </c>
      <c r="R13220">
        <v>1</v>
      </c>
      <c r="S13220" t="s">
        <v>11080</v>
      </c>
      <c r="T13220" t="s">
        <v>3070</v>
      </c>
    </row>
    <row r="13221" spans="17:20">
      <c r="Q13221">
        <v>0.74174768518518497</v>
      </c>
      <c r="R13221">
        <v>1</v>
      </c>
      <c r="S13221" t="s">
        <v>11777</v>
      </c>
      <c r="T13221" t="s">
        <v>3075</v>
      </c>
    </row>
    <row r="13222" spans="17:20">
      <c r="Q13222">
        <v>0.74177083333333305</v>
      </c>
      <c r="R13222">
        <v>1</v>
      </c>
      <c r="S13222" t="s">
        <v>11778</v>
      </c>
      <c r="T13222" t="s">
        <v>3070</v>
      </c>
    </row>
    <row r="13223" spans="17:20">
      <c r="Q13223">
        <v>0.74177083333333305</v>
      </c>
      <c r="R13223">
        <v>1</v>
      </c>
      <c r="S13223" t="s">
        <v>3798</v>
      </c>
      <c r="T13223" t="s">
        <v>3129</v>
      </c>
    </row>
    <row r="13224" spans="17:20">
      <c r="Q13224">
        <v>0.74178240740740697</v>
      </c>
      <c r="R13224">
        <v>1</v>
      </c>
      <c r="S13224" t="s">
        <v>11779</v>
      </c>
      <c r="T13224" t="s">
        <v>3074</v>
      </c>
    </row>
    <row r="13225" spans="17:20">
      <c r="Q13225">
        <v>0.74179398148148101</v>
      </c>
      <c r="R13225">
        <v>1</v>
      </c>
      <c r="S13225" t="s">
        <v>11780</v>
      </c>
      <c r="T13225" t="s">
        <v>3127</v>
      </c>
    </row>
    <row r="13226" spans="17:20">
      <c r="Q13226">
        <v>0.74182870370370402</v>
      </c>
      <c r="R13226">
        <v>1</v>
      </c>
      <c r="S13226" t="s">
        <v>11781</v>
      </c>
      <c r="T13226" t="s">
        <v>3075</v>
      </c>
    </row>
    <row r="13227" spans="17:20">
      <c r="Q13227">
        <v>0.74184027777777795</v>
      </c>
      <c r="R13227">
        <v>1</v>
      </c>
      <c r="S13227" t="s">
        <v>11782</v>
      </c>
      <c r="T13227" t="s">
        <v>3070</v>
      </c>
    </row>
    <row r="13228" spans="17:20">
      <c r="Q13228">
        <v>0.74187499999999995</v>
      </c>
      <c r="R13228">
        <v>1</v>
      </c>
      <c r="S13228" t="s">
        <v>11783</v>
      </c>
      <c r="T13228" t="s">
        <v>3075</v>
      </c>
    </row>
    <row r="13229" spans="17:20">
      <c r="Q13229">
        <v>0.74189814814814803</v>
      </c>
      <c r="R13229">
        <v>1</v>
      </c>
      <c r="S13229" t="s">
        <v>11784</v>
      </c>
      <c r="T13229" t="s">
        <v>3074</v>
      </c>
    </row>
    <row r="13230" spans="17:20">
      <c r="Q13230">
        <v>0.74190972222222196</v>
      </c>
      <c r="R13230">
        <v>1</v>
      </c>
      <c r="S13230" t="s">
        <v>11785</v>
      </c>
      <c r="T13230" t="s">
        <v>3075</v>
      </c>
    </row>
    <row r="13231" spans="17:20">
      <c r="Q13231">
        <v>0.74194444444444396</v>
      </c>
      <c r="R13231">
        <v>1</v>
      </c>
      <c r="S13231" t="s">
        <v>11786</v>
      </c>
      <c r="T13231" t="s">
        <v>3072</v>
      </c>
    </row>
    <row r="13232" spans="17:20">
      <c r="Q13232">
        <v>0.74194444444444396</v>
      </c>
      <c r="R13232">
        <v>1</v>
      </c>
      <c r="S13232" t="s">
        <v>2562</v>
      </c>
      <c r="T13232" t="s">
        <v>3127</v>
      </c>
    </row>
    <row r="13233" spans="17:20">
      <c r="Q13233">
        <v>0.741956018518519</v>
      </c>
      <c r="R13233">
        <v>1</v>
      </c>
      <c r="S13233" t="s">
        <v>2562</v>
      </c>
      <c r="T13233" t="s">
        <v>3075</v>
      </c>
    </row>
    <row r="13234" spans="17:20">
      <c r="Q13234">
        <v>0.74196759259259304</v>
      </c>
      <c r="R13234">
        <v>1</v>
      </c>
      <c r="S13234" t="s">
        <v>2562</v>
      </c>
      <c r="T13234" t="s">
        <v>3075</v>
      </c>
    </row>
    <row r="13235" spans="17:20">
      <c r="Q13235">
        <v>0.74201388888888897</v>
      </c>
      <c r="R13235">
        <v>1</v>
      </c>
      <c r="S13235" t="s">
        <v>11787</v>
      </c>
      <c r="T13235" t="s">
        <v>3075</v>
      </c>
    </row>
    <row r="13236" spans="17:20">
      <c r="Q13236">
        <v>0.74203703703703705</v>
      </c>
      <c r="R13236">
        <v>1</v>
      </c>
      <c r="S13236" t="s">
        <v>2280</v>
      </c>
      <c r="T13236" t="s">
        <v>3075</v>
      </c>
    </row>
    <row r="13237" spans="17:20">
      <c r="Q13237">
        <v>0.74203703703703705</v>
      </c>
      <c r="R13237">
        <v>1</v>
      </c>
      <c r="S13237" t="s">
        <v>3536</v>
      </c>
      <c r="T13237" t="s">
        <v>3075</v>
      </c>
    </row>
    <row r="13238" spans="17:20">
      <c r="Q13238">
        <v>0.74204861111111098</v>
      </c>
      <c r="R13238">
        <v>1</v>
      </c>
      <c r="S13238" t="s">
        <v>11788</v>
      </c>
      <c r="T13238" t="s">
        <v>3074</v>
      </c>
    </row>
    <row r="13239" spans="17:20">
      <c r="Q13239">
        <v>0.74204861111111098</v>
      </c>
      <c r="R13239">
        <v>1</v>
      </c>
      <c r="S13239" t="s">
        <v>2562</v>
      </c>
      <c r="T13239" t="s">
        <v>3071</v>
      </c>
    </row>
    <row r="13240" spans="17:20">
      <c r="Q13240">
        <v>0.74207175925925895</v>
      </c>
      <c r="R13240">
        <v>1</v>
      </c>
      <c r="S13240" t="s">
        <v>11789</v>
      </c>
      <c r="T13240" t="s">
        <v>3075</v>
      </c>
    </row>
    <row r="13241" spans="17:20">
      <c r="Q13241">
        <v>0.74208333333333298</v>
      </c>
      <c r="R13241">
        <v>1</v>
      </c>
      <c r="S13241" t="s">
        <v>11790</v>
      </c>
      <c r="T13241" t="s">
        <v>3071</v>
      </c>
    </row>
    <row r="13242" spans="17:20">
      <c r="Q13242">
        <v>0.74209490740740702</v>
      </c>
      <c r="R13242">
        <v>1</v>
      </c>
      <c r="S13242" t="s">
        <v>11791</v>
      </c>
      <c r="T13242" t="s">
        <v>3075</v>
      </c>
    </row>
    <row r="13243" spans="17:20">
      <c r="Q13243">
        <v>0.74209490740740702</v>
      </c>
      <c r="R13243">
        <v>1</v>
      </c>
      <c r="S13243" t="s">
        <v>2562</v>
      </c>
      <c r="T13243" t="s">
        <v>3071</v>
      </c>
    </row>
    <row r="13244" spans="17:20">
      <c r="Q13244">
        <v>0.74214120370370396</v>
      </c>
      <c r="R13244">
        <v>1</v>
      </c>
      <c r="S13244" t="s">
        <v>2562</v>
      </c>
      <c r="T13244" t="s">
        <v>3071</v>
      </c>
    </row>
    <row r="13245" spans="17:20">
      <c r="Q13245">
        <v>0.74228009259259298</v>
      </c>
      <c r="R13245">
        <v>1</v>
      </c>
      <c r="S13245" t="s">
        <v>3977</v>
      </c>
      <c r="T13245" t="s">
        <v>3074</v>
      </c>
    </row>
    <row r="13246" spans="17:20">
      <c r="Q13246">
        <v>0.74232638888888902</v>
      </c>
      <c r="R13246">
        <v>1</v>
      </c>
      <c r="S13246" t="s">
        <v>2562</v>
      </c>
      <c r="T13246" t="s">
        <v>3129</v>
      </c>
    </row>
    <row r="13247" spans="17:20">
      <c r="Q13247">
        <v>0.74234953703703699</v>
      </c>
      <c r="R13247">
        <v>1</v>
      </c>
      <c r="S13247" t="s">
        <v>11792</v>
      </c>
      <c r="T13247" t="s">
        <v>3075</v>
      </c>
    </row>
    <row r="13248" spans="17:20">
      <c r="Q13248">
        <v>0.74234953703703699</v>
      </c>
      <c r="R13248">
        <v>1</v>
      </c>
      <c r="S13248" t="s">
        <v>11793</v>
      </c>
      <c r="T13248" t="s">
        <v>3075</v>
      </c>
    </row>
    <row r="13249" spans="17:20">
      <c r="Q13249">
        <v>0.74239583333333303</v>
      </c>
      <c r="R13249">
        <v>1</v>
      </c>
      <c r="S13249" t="s">
        <v>11794</v>
      </c>
      <c r="T13249" t="s">
        <v>3129</v>
      </c>
    </row>
    <row r="13250" spans="17:20">
      <c r="Q13250">
        <v>0.74240740740740696</v>
      </c>
      <c r="R13250">
        <v>1</v>
      </c>
      <c r="S13250" t="s">
        <v>147</v>
      </c>
      <c r="T13250" t="s">
        <v>3074</v>
      </c>
    </row>
    <row r="13251" spans="17:20">
      <c r="Q13251">
        <v>0.742418981481481</v>
      </c>
      <c r="R13251">
        <v>1</v>
      </c>
      <c r="S13251" t="s">
        <v>11795</v>
      </c>
      <c r="T13251" t="s">
        <v>3070</v>
      </c>
    </row>
    <row r="13252" spans="17:20">
      <c r="Q13252">
        <v>0.742418981481481</v>
      </c>
      <c r="R13252">
        <v>1</v>
      </c>
      <c r="S13252" t="s">
        <v>11796</v>
      </c>
      <c r="T13252" t="s">
        <v>3075</v>
      </c>
    </row>
    <row r="13253" spans="17:20">
      <c r="Q13253">
        <v>0.74244212962962997</v>
      </c>
      <c r="R13253">
        <v>1</v>
      </c>
      <c r="S13253" t="s">
        <v>11797</v>
      </c>
      <c r="T13253" t="s">
        <v>3092</v>
      </c>
    </row>
    <row r="13254" spans="17:20">
      <c r="Q13254">
        <v>0.74250000000000005</v>
      </c>
      <c r="R13254">
        <v>1</v>
      </c>
      <c r="S13254" t="s">
        <v>11798</v>
      </c>
      <c r="T13254" t="s">
        <v>3070</v>
      </c>
    </row>
    <row r="13255" spans="17:20">
      <c r="Q13255">
        <v>0.74255787037037002</v>
      </c>
      <c r="R13255">
        <v>1</v>
      </c>
      <c r="S13255" t="s">
        <v>11799</v>
      </c>
      <c r="T13255" t="s">
        <v>3070</v>
      </c>
    </row>
    <row r="13256" spans="17:20">
      <c r="Q13256">
        <v>0.74260416666666695</v>
      </c>
      <c r="R13256">
        <v>1</v>
      </c>
      <c r="S13256" t="s">
        <v>5837</v>
      </c>
      <c r="T13256" t="s">
        <v>3074</v>
      </c>
    </row>
    <row r="13257" spans="17:20">
      <c r="Q13257">
        <v>0.74261574074074099</v>
      </c>
      <c r="R13257">
        <v>1</v>
      </c>
      <c r="S13257" t="s">
        <v>11800</v>
      </c>
      <c r="T13257" t="s">
        <v>3070</v>
      </c>
    </row>
    <row r="13258" spans="17:20">
      <c r="Q13258">
        <v>0.74266203703703704</v>
      </c>
      <c r="R13258">
        <v>1</v>
      </c>
      <c r="S13258" t="s">
        <v>2835</v>
      </c>
      <c r="T13258" t="s">
        <v>3078</v>
      </c>
    </row>
    <row r="13259" spans="17:20">
      <c r="Q13259">
        <v>0.74269675925925904</v>
      </c>
      <c r="R13259">
        <v>2</v>
      </c>
      <c r="S13259" t="s">
        <v>2562</v>
      </c>
      <c r="T13259" t="s">
        <v>3071</v>
      </c>
    </row>
    <row r="13260" spans="17:20">
      <c r="Q13260">
        <v>0.74271990740740701</v>
      </c>
      <c r="R13260">
        <v>1</v>
      </c>
      <c r="S13260" t="s">
        <v>11801</v>
      </c>
      <c r="T13260" t="s">
        <v>3075</v>
      </c>
    </row>
    <row r="13261" spans="17:20">
      <c r="Q13261">
        <v>0.74274305555555598</v>
      </c>
      <c r="R13261">
        <v>1</v>
      </c>
      <c r="S13261" t="s">
        <v>4487</v>
      </c>
      <c r="T13261" t="s">
        <v>3074</v>
      </c>
    </row>
    <row r="13262" spans="17:20">
      <c r="Q13262">
        <v>0.74287037037036996</v>
      </c>
      <c r="R13262">
        <v>1</v>
      </c>
      <c r="S13262" t="s">
        <v>11802</v>
      </c>
      <c r="T13262" t="s">
        <v>3074</v>
      </c>
    </row>
    <row r="13263" spans="17:20">
      <c r="Q13263">
        <v>0.74292824074074104</v>
      </c>
      <c r="R13263">
        <v>1</v>
      </c>
      <c r="S13263" t="s">
        <v>11803</v>
      </c>
      <c r="T13263" t="s">
        <v>3070</v>
      </c>
    </row>
    <row r="13264" spans="17:20">
      <c r="Q13264">
        <v>0.74295138888888901</v>
      </c>
      <c r="R13264">
        <v>1</v>
      </c>
      <c r="S13264" t="s">
        <v>2562</v>
      </c>
      <c r="T13264" t="s">
        <v>3071</v>
      </c>
    </row>
    <row r="13265" spans="17:20">
      <c r="Q13265">
        <v>0.74297453703703698</v>
      </c>
      <c r="R13265">
        <v>1</v>
      </c>
      <c r="S13265" t="s">
        <v>2562</v>
      </c>
      <c r="T13265" t="s">
        <v>3075</v>
      </c>
    </row>
    <row r="13266" spans="17:20">
      <c r="Q13266">
        <v>0.74302083333333302</v>
      </c>
      <c r="R13266">
        <v>1</v>
      </c>
      <c r="S13266" t="s">
        <v>11804</v>
      </c>
      <c r="T13266" t="s">
        <v>3129</v>
      </c>
    </row>
    <row r="13267" spans="17:20">
      <c r="Q13267">
        <v>0.74305555555555602</v>
      </c>
      <c r="R13267">
        <v>1</v>
      </c>
      <c r="S13267" t="s">
        <v>11805</v>
      </c>
      <c r="T13267" t="s">
        <v>3075</v>
      </c>
    </row>
    <row r="13268" spans="17:20">
      <c r="Q13268">
        <v>0.74305555555555602</v>
      </c>
      <c r="R13268">
        <v>1</v>
      </c>
      <c r="S13268" t="s">
        <v>5590</v>
      </c>
      <c r="T13268" t="s">
        <v>3070</v>
      </c>
    </row>
    <row r="13269" spans="17:20">
      <c r="Q13269">
        <v>0.743113425925926</v>
      </c>
      <c r="R13269">
        <v>4</v>
      </c>
      <c r="S13269" t="s">
        <v>11806</v>
      </c>
      <c r="T13269" t="s">
        <v>3082</v>
      </c>
    </row>
    <row r="13270" spans="17:20">
      <c r="Q13270">
        <v>0.74312500000000004</v>
      </c>
      <c r="R13270">
        <v>1</v>
      </c>
      <c r="S13270" t="s">
        <v>2562</v>
      </c>
      <c r="T13270" t="s">
        <v>3127</v>
      </c>
    </row>
    <row r="13271" spans="17:20">
      <c r="Q13271">
        <v>0.74313657407407396</v>
      </c>
      <c r="R13271">
        <v>1</v>
      </c>
      <c r="S13271" t="s">
        <v>11807</v>
      </c>
      <c r="T13271" t="s">
        <v>3129</v>
      </c>
    </row>
    <row r="13272" spans="17:20">
      <c r="Q13272">
        <v>0.74313657407407396</v>
      </c>
      <c r="R13272">
        <v>1</v>
      </c>
      <c r="S13272" t="s">
        <v>4481</v>
      </c>
      <c r="T13272" t="s">
        <v>3074</v>
      </c>
    </row>
    <row r="13273" spans="17:20">
      <c r="Q13273">
        <v>0.743148148148148</v>
      </c>
      <c r="R13273">
        <v>1</v>
      </c>
      <c r="S13273" t="s">
        <v>11808</v>
      </c>
      <c r="T13273" t="s">
        <v>3070</v>
      </c>
    </row>
    <row r="13274" spans="17:20">
      <c r="Q13274">
        <v>0.74315972222222204</v>
      </c>
      <c r="R13274">
        <v>2</v>
      </c>
      <c r="S13274" t="s">
        <v>11809</v>
      </c>
      <c r="T13274" t="s">
        <v>3129</v>
      </c>
    </row>
    <row r="13275" spans="17:20">
      <c r="Q13275">
        <v>0.74319444444444405</v>
      </c>
      <c r="R13275">
        <v>1</v>
      </c>
      <c r="S13275" t="s">
        <v>11810</v>
      </c>
      <c r="T13275" t="s">
        <v>3070</v>
      </c>
    </row>
    <row r="13276" spans="17:20">
      <c r="Q13276">
        <v>0.74321759259259301</v>
      </c>
      <c r="R13276">
        <v>1</v>
      </c>
      <c r="S13276" t="s">
        <v>11811</v>
      </c>
      <c r="T13276" t="s">
        <v>3075</v>
      </c>
    </row>
    <row r="13277" spans="17:20">
      <c r="Q13277">
        <v>0.74322916666666705</v>
      </c>
      <c r="R13277">
        <v>1</v>
      </c>
      <c r="S13277" t="s">
        <v>11812</v>
      </c>
      <c r="T13277" t="s">
        <v>3129</v>
      </c>
    </row>
    <row r="13278" spans="17:20">
      <c r="Q13278">
        <v>0.74325231481481502</v>
      </c>
      <c r="R13278">
        <v>1</v>
      </c>
      <c r="S13278" t="s">
        <v>11813</v>
      </c>
      <c r="T13278" t="s">
        <v>3129</v>
      </c>
    </row>
    <row r="13279" spans="17:20">
      <c r="Q13279">
        <v>0.74327546296296299</v>
      </c>
      <c r="R13279">
        <v>1</v>
      </c>
      <c r="S13279" t="s">
        <v>11814</v>
      </c>
      <c r="T13279" t="s">
        <v>3070</v>
      </c>
    </row>
    <row r="13280" spans="17:20">
      <c r="Q13280">
        <v>0.74332175925925903</v>
      </c>
      <c r="R13280">
        <v>1</v>
      </c>
      <c r="S13280" t="s">
        <v>11815</v>
      </c>
      <c r="T13280" t="s">
        <v>3075</v>
      </c>
    </row>
    <row r="13281" spans="17:20">
      <c r="Q13281">
        <v>0.74335648148148104</v>
      </c>
      <c r="R13281">
        <v>1</v>
      </c>
      <c r="S13281" t="s">
        <v>11816</v>
      </c>
      <c r="T13281" t="s">
        <v>3070</v>
      </c>
    </row>
    <row r="13282" spans="17:20">
      <c r="Q13282">
        <v>0.74336805555555596</v>
      </c>
      <c r="R13282">
        <v>1</v>
      </c>
      <c r="S13282" t="s">
        <v>11817</v>
      </c>
      <c r="T13282" t="s">
        <v>3073</v>
      </c>
    </row>
    <row r="13283" spans="17:20">
      <c r="Q13283">
        <v>0.74347222222222198</v>
      </c>
      <c r="R13283">
        <v>1</v>
      </c>
      <c r="S13283" t="s">
        <v>11818</v>
      </c>
      <c r="T13283" t="s">
        <v>3075</v>
      </c>
    </row>
    <row r="13284" spans="17:20">
      <c r="Q13284">
        <v>0.74353009259259295</v>
      </c>
      <c r="R13284">
        <v>1</v>
      </c>
      <c r="S13284" t="s">
        <v>2562</v>
      </c>
      <c r="T13284" t="s">
        <v>3071</v>
      </c>
    </row>
    <row r="13285" spans="17:20">
      <c r="Q13285">
        <v>0.74355324074074103</v>
      </c>
      <c r="R13285">
        <v>1</v>
      </c>
      <c r="S13285" t="s">
        <v>11819</v>
      </c>
      <c r="T13285" t="s">
        <v>3074</v>
      </c>
    </row>
    <row r="13286" spans="17:20">
      <c r="Q13286">
        <v>0.74357638888888899</v>
      </c>
      <c r="R13286">
        <v>1</v>
      </c>
      <c r="S13286" t="s">
        <v>387</v>
      </c>
      <c r="T13286" t="s">
        <v>3086</v>
      </c>
    </row>
    <row r="13287" spans="17:20">
      <c r="Q13287">
        <v>0.74358796296296303</v>
      </c>
      <c r="R13287">
        <v>1</v>
      </c>
      <c r="S13287" t="s">
        <v>4192</v>
      </c>
      <c r="T13287" t="s">
        <v>3070</v>
      </c>
    </row>
    <row r="13288" spans="17:20">
      <c r="Q13288">
        <v>0.74359953703703696</v>
      </c>
      <c r="R13288">
        <v>1</v>
      </c>
      <c r="S13288" t="s">
        <v>11820</v>
      </c>
      <c r="T13288" t="s">
        <v>3075</v>
      </c>
    </row>
    <row r="13289" spans="17:20">
      <c r="Q13289">
        <v>0.74359953703703696</v>
      </c>
      <c r="R13289">
        <v>1</v>
      </c>
      <c r="S13289" t="s">
        <v>11821</v>
      </c>
      <c r="T13289" t="s">
        <v>3070</v>
      </c>
    </row>
    <row r="13290" spans="17:20">
      <c r="Q13290">
        <v>0.743611111111111</v>
      </c>
      <c r="R13290">
        <v>2</v>
      </c>
      <c r="S13290" t="s">
        <v>11822</v>
      </c>
      <c r="T13290" t="s">
        <v>3075</v>
      </c>
    </row>
    <row r="13291" spans="17:20">
      <c r="Q13291">
        <v>0.74363425925925897</v>
      </c>
      <c r="R13291">
        <v>2</v>
      </c>
      <c r="S13291" t="s">
        <v>11823</v>
      </c>
      <c r="T13291" t="s">
        <v>3075</v>
      </c>
    </row>
    <row r="13292" spans="17:20">
      <c r="Q13292">
        <v>0.74364583333333301</v>
      </c>
      <c r="R13292">
        <v>1</v>
      </c>
      <c r="S13292" t="s">
        <v>2562</v>
      </c>
      <c r="T13292" t="s">
        <v>3075</v>
      </c>
    </row>
    <row r="13293" spans="17:20">
      <c r="Q13293">
        <v>0.74365740740740705</v>
      </c>
      <c r="R13293">
        <v>1</v>
      </c>
      <c r="S13293" t="s">
        <v>11824</v>
      </c>
      <c r="T13293" t="s">
        <v>3075</v>
      </c>
    </row>
    <row r="13294" spans="17:20">
      <c r="Q13294">
        <v>0.74369212962963005</v>
      </c>
      <c r="R13294">
        <v>1</v>
      </c>
      <c r="S13294" t="s">
        <v>4488</v>
      </c>
      <c r="T13294" t="s">
        <v>3074</v>
      </c>
    </row>
    <row r="13295" spans="17:20">
      <c r="Q13295">
        <v>0.74370370370370398</v>
      </c>
      <c r="R13295">
        <v>1</v>
      </c>
      <c r="S13295" t="s">
        <v>11825</v>
      </c>
      <c r="T13295" t="s">
        <v>3075</v>
      </c>
    </row>
    <row r="13296" spans="17:20">
      <c r="Q13296">
        <v>0.74371527777777802</v>
      </c>
      <c r="R13296">
        <v>1</v>
      </c>
      <c r="S13296" t="s">
        <v>11826</v>
      </c>
      <c r="T13296" t="s">
        <v>3075</v>
      </c>
    </row>
    <row r="13297" spans="17:20">
      <c r="Q13297">
        <v>0.74371527777777802</v>
      </c>
      <c r="R13297">
        <v>1</v>
      </c>
      <c r="S13297" t="s">
        <v>11827</v>
      </c>
      <c r="T13297" t="s">
        <v>3070</v>
      </c>
    </row>
    <row r="13298" spans="17:20">
      <c r="Q13298">
        <v>0.74373842592592598</v>
      </c>
      <c r="R13298">
        <v>1</v>
      </c>
      <c r="S13298" t="s">
        <v>11828</v>
      </c>
      <c r="T13298" t="s">
        <v>3070</v>
      </c>
    </row>
    <row r="13299" spans="17:20">
      <c r="Q13299">
        <v>0.74376157407407395</v>
      </c>
      <c r="R13299">
        <v>1</v>
      </c>
      <c r="S13299" t="s">
        <v>3726</v>
      </c>
      <c r="T13299" t="s">
        <v>3074</v>
      </c>
    </row>
    <row r="13300" spans="17:20">
      <c r="Q13300">
        <v>0.74377314814814799</v>
      </c>
      <c r="R13300">
        <v>2</v>
      </c>
      <c r="S13300" t="s">
        <v>11829</v>
      </c>
      <c r="T13300" t="s">
        <v>3075</v>
      </c>
    </row>
    <row r="13301" spans="17:20">
      <c r="Q13301">
        <v>0.74379629629629596</v>
      </c>
      <c r="R13301">
        <v>1</v>
      </c>
      <c r="S13301" t="s">
        <v>11830</v>
      </c>
      <c r="T13301" t="s">
        <v>3075</v>
      </c>
    </row>
    <row r="13302" spans="17:20">
      <c r="Q13302">
        <v>0.743842592592593</v>
      </c>
      <c r="R13302">
        <v>1</v>
      </c>
      <c r="S13302" t="s">
        <v>11831</v>
      </c>
      <c r="T13302" t="s">
        <v>3074</v>
      </c>
    </row>
    <row r="13303" spans="17:20">
      <c r="Q13303">
        <v>0.74388888888888904</v>
      </c>
      <c r="R13303">
        <v>1</v>
      </c>
      <c r="S13303" t="s">
        <v>11832</v>
      </c>
      <c r="T13303" t="s">
        <v>3075</v>
      </c>
    </row>
    <row r="13304" spans="17:20">
      <c r="Q13304">
        <v>0.74398148148148102</v>
      </c>
      <c r="R13304">
        <v>1</v>
      </c>
      <c r="S13304" t="s">
        <v>11833</v>
      </c>
      <c r="T13304" t="s">
        <v>3075</v>
      </c>
    </row>
    <row r="13305" spans="17:20">
      <c r="Q13305">
        <v>0.74399305555555595</v>
      </c>
      <c r="R13305">
        <v>1</v>
      </c>
      <c r="S13305" t="s">
        <v>11834</v>
      </c>
      <c r="T13305" t="s">
        <v>3075</v>
      </c>
    </row>
    <row r="13306" spans="17:20">
      <c r="Q13306">
        <v>0.74401620370370403</v>
      </c>
      <c r="R13306">
        <v>1</v>
      </c>
      <c r="S13306" t="s">
        <v>11732</v>
      </c>
      <c r="T13306" t="s">
        <v>3077</v>
      </c>
    </row>
    <row r="13307" spans="17:20">
      <c r="Q13307">
        <v>0.74412037037037004</v>
      </c>
      <c r="R13307">
        <v>1</v>
      </c>
      <c r="S13307" t="s">
        <v>2562</v>
      </c>
      <c r="T13307" t="s">
        <v>3074</v>
      </c>
    </row>
    <row r="13308" spans="17:20">
      <c r="Q13308">
        <v>0.74415509259259305</v>
      </c>
      <c r="R13308">
        <v>1</v>
      </c>
      <c r="S13308" t="s">
        <v>2562</v>
      </c>
      <c r="T13308" t="s">
        <v>3071</v>
      </c>
    </row>
    <row r="13309" spans="17:20">
      <c r="Q13309">
        <v>0.74417824074074101</v>
      </c>
      <c r="R13309">
        <v>1</v>
      </c>
      <c r="S13309" t="s">
        <v>11835</v>
      </c>
      <c r="T13309" t="s">
        <v>3070</v>
      </c>
    </row>
    <row r="13310" spans="17:20">
      <c r="Q13310">
        <v>0.74422453703703695</v>
      </c>
      <c r="R13310">
        <v>1</v>
      </c>
      <c r="S13310" t="s">
        <v>2562</v>
      </c>
      <c r="T13310" t="s">
        <v>3129</v>
      </c>
    </row>
    <row r="13311" spans="17:20">
      <c r="Q13311">
        <v>0.74425925925925895</v>
      </c>
      <c r="R13311">
        <v>1</v>
      </c>
      <c r="S13311" t="s">
        <v>11836</v>
      </c>
      <c r="T13311" t="s">
        <v>3071</v>
      </c>
    </row>
    <row r="13312" spans="17:20">
      <c r="Q13312">
        <v>0.74428240740740703</v>
      </c>
      <c r="R13312">
        <v>1</v>
      </c>
      <c r="S13312" t="s">
        <v>4671</v>
      </c>
      <c r="T13312" t="s">
        <v>3129</v>
      </c>
    </row>
    <row r="13313" spans="17:20">
      <c r="Q13313">
        <v>0.74429398148148196</v>
      </c>
      <c r="R13313">
        <v>1</v>
      </c>
      <c r="S13313" t="s">
        <v>11837</v>
      </c>
      <c r="T13313" t="s">
        <v>3075</v>
      </c>
    </row>
    <row r="13314" spans="17:20">
      <c r="Q13314">
        <v>0.74431712962963004</v>
      </c>
      <c r="R13314">
        <v>1</v>
      </c>
      <c r="S13314" t="s">
        <v>11838</v>
      </c>
      <c r="T13314" t="s">
        <v>3075</v>
      </c>
    </row>
    <row r="13315" spans="17:20">
      <c r="Q13315">
        <v>0.74438657407407405</v>
      </c>
      <c r="R13315">
        <v>1</v>
      </c>
      <c r="S13315" t="s">
        <v>11839</v>
      </c>
      <c r="T13315" t="s">
        <v>3075</v>
      </c>
    </row>
    <row r="13316" spans="17:20">
      <c r="Q13316">
        <v>0.74442129629629605</v>
      </c>
      <c r="R13316">
        <v>1</v>
      </c>
      <c r="S13316" t="s">
        <v>11840</v>
      </c>
      <c r="T13316" t="s">
        <v>3086</v>
      </c>
    </row>
    <row r="13317" spans="17:20">
      <c r="Q13317">
        <v>0.74443287037036998</v>
      </c>
      <c r="R13317">
        <v>1</v>
      </c>
      <c r="S13317" t="s">
        <v>11841</v>
      </c>
      <c r="T13317" t="s">
        <v>3075</v>
      </c>
    </row>
    <row r="13318" spans="17:20">
      <c r="Q13318">
        <v>0.74444444444444402</v>
      </c>
      <c r="R13318">
        <v>1</v>
      </c>
      <c r="S13318" t="s">
        <v>11842</v>
      </c>
      <c r="T13318" t="s">
        <v>3075</v>
      </c>
    </row>
    <row r="13319" spans="17:20">
      <c r="Q13319">
        <v>0.74450231481481499</v>
      </c>
      <c r="R13319">
        <v>1</v>
      </c>
      <c r="S13319" t="s">
        <v>11843</v>
      </c>
      <c r="T13319" t="s">
        <v>3129</v>
      </c>
    </row>
    <row r="13320" spans="17:20">
      <c r="Q13320">
        <v>0.744537037037037</v>
      </c>
      <c r="R13320">
        <v>1</v>
      </c>
      <c r="S13320" t="s">
        <v>11844</v>
      </c>
      <c r="T13320" t="s">
        <v>3075</v>
      </c>
    </row>
    <row r="13321" spans="17:20">
      <c r="Q13321">
        <v>0.74456018518518496</v>
      </c>
      <c r="R13321">
        <v>1</v>
      </c>
      <c r="S13321" t="s">
        <v>11845</v>
      </c>
      <c r="T13321" t="s">
        <v>3075</v>
      </c>
    </row>
    <row r="13322" spans="17:20">
      <c r="Q13322">
        <v>0.74458333333333304</v>
      </c>
      <c r="R13322">
        <v>1</v>
      </c>
      <c r="S13322" t="s">
        <v>11846</v>
      </c>
      <c r="T13322" t="s">
        <v>3075</v>
      </c>
    </row>
    <row r="13323" spans="17:20">
      <c r="Q13323">
        <v>0.74462962962962997</v>
      </c>
      <c r="R13323">
        <v>1</v>
      </c>
      <c r="S13323" t="s">
        <v>11847</v>
      </c>
      <c r="T13323" t="s">
        <v>3075</v>
      </c>
    </row>
    <row r="13324" spans="17:20">
      <c r="Q13324">
        <v>0.74462962962962997</v>
      </c>
      <c r="R13324">
        <v>1</v>
      </c>
      <c r="S13324" t="s">
        <v>11848</v>
      </c>
      <c r="T13324" t="s">
        <v>3075</v>
      </c>
    </row>
    <row r="13325" spans="17:20">
      <c r="Q13325">
        <v>0.74466435185185198</v>
      </c>
      <c r="R13325">
        <v>1</v>
      </c>
      <c r="S13325" t="s">
        <v>11849</v>
      </c>
      <c r="T13325" t="s">
        <v>3075</v>
      </c>
    </row>
    <row r="13326" spans="17:20">
      <c r="Q13326">
        <v>0.74468749999999995</v>
      </c>
      <c r="R13326">
        <v>1</v>
      </c>
      <c r="S13326" t="s">
        <v>11850</v>
      </c>
      <c r="T13326" t="s">
        <v>3075</v>
      </c>
    </row>
    <row r="13327" spans="17:20">
      <c r="Q13327">
        <v>0.74474537037037003</v>
      </c>
      <c r="R13327">
        <v>1</v>
      </c>
      <c r="S13327" t="s">
        <v>253</v>
      </c>
      <c r="T13327" t="s">
        <v>3127</v>
      </c>
    </row>
    <row r="13328" spans="17:20">
      <c r="Q13328">
        <v>0.744768518518519</v>
      </c>
      <c r="R13328">
        <v>1</v>
      </c>
      <c r="S13328" t="s">
        <v>2562</v>
      </c>
      <c r="T13328" t="s">
        <v>3075</v>
      </c>
    </row>
    <row r="13329" spans="17:20">
      <c r="Q13329">
        <v>0.74494212962963002</v>
      </c>
      <c r="R13329">
        <v>1</v>
      </c>
      <c r="S13329" t="s">
        <v>11851</v>
      </c>
      <c r="T13329" t="s">
        <v>3075</v>
      </c>
    </row>
    <row r="13330" spans="17:20">
      <c r="Q13330">
        <v>0.74495370370370395</v>
      </c>
      <c r="R13330">
        <v>1</v>
      </c>
      <c r="S13330" t="s">
        <v>11852</v>
      </c>
      <c r="T13330" t="s">
        <v>3084</v>
      </c>
    </row>
    <row r="13331" spans="17:20">
      <c r="Q13331">
        <v>0.74497685185185203</v>
      </c>
      <c r="R13331">
        <v>1</v>
      </c>
      <c r="S13331" t="s">
        <v>11853</v>
      </c>
      <c r="T13331" t="s">
        <v>3129</v>
      </c>
    </row>
    <row r="13332" spans="17:20">
      <c r="Q13332">
        <v>0.74497685185185203</v>
      </c>
      <c r="R13332">
        <v>1</v>
      </c>
      <c r="S13332" t="s">
        <v>11854</v>
      </c>
      <c r="T13332" t="s">
        <v>3075</v>
      </c>
    </row>
    <row r="13333" spans="17:20">
      <c r="Q13333">
        <v>0.74498842592592596</v>
      </c>
      <c r="R13333">
        <v>1</v>
      </c>
      <c r="S13333" t="s">
        <v>11855</v>
      </c>
      <c r="T13333" t="s">
        <v>3089</v>
      </c>
    </row>
    <row r="13334" spans="17:20">
      <c r="Q13334">
        <v>0.74501157407407403</v>
      </c>
      <c r="R13334">
        <v>1</v>
      </c>
      <c r="S13334" t="s">
        <v>11856</v>
      </c>
      <c r="T13334" t="s">
        <v>3090</v>
      </c>
    </row>
    <row r="13335" spans="17:20">
      <c r="Q13335">
        <v>0.74505787037036997</v>
      </c>
      <c r="R13335">
        <v>1</v>
      </c>
      <c r="S13335" t="s">
        <v>11857</v>
      </c>
      <c r="T13335" t="s">
        <v>3086</v>
      </c>
    </row>
    <row r="13336" spans="17:20">
      <c r="Q13336">
        <v>0.74510416666666701</v>
      </c>
      <c r="R13336">
        <v>1</v>
      </c>
      <c r="S13336" t="s">
        <v>11858</v>
      </c>
      <c r="T13336" t="s">
        <v>3075</v>
      </c>
    </row>
    <row r="13337" spans="17:20">
      <c r="Q13337">
        <v>0.74510416666666701</v>
      </c>
      <c r="R13337">
        <v>1</v>
      </c>
      <c r="S13337" t="s">
        <v>2562</v>
      </c>
      <c r="T13337" t="s">
        <v>3071</v>
      </c>
    </row>
    <row r="13338" spans="17:20">
      <c r="Q13338">
        <v>0.74511574074074105</v>
      </c>
      <c r="R13338">
        <v>1</v>
      </c>
      <c r="S13338" t="s">
        <v>1125</v>
      </c>
      <c r="T13338" t="s">
        <v>3073</v>
      </c>
    </row>
    <row r="13339" spans="17:20">
      <c r="Q13339">
        <v>0.74513888888888902</v>
      </c>
      <c r="R13339">
        <v>1</v>
      </c>
      <c r="S13339" t="s">
        <v>2835</v>
      </c>
      <c r="T13339" t="s">
        <v>3129</v>
      </c>
    </row>
    <row r="13340" spans="17:20">
      <c r="Q13340">
        <v>0.74517361111111102</v>
      </c>
      <c r="R13340">
        <v>1</v>
      </c>
      <c r="S13340" t="s">
        <v>11859</v>
      </c>
      <c r="T13340" t="s">
        <v>3070</v>
      </c>
    </row>
    <row r="13341" spans="17:20">
      <c r="Q13341">
        <v>0.745231481481481</v>
      </c>
      <c r="R13341">
        <v>5</v>
      </c>
      <c r="S13341" t="s">
        <v>11860</v>
      </c>
      <c r="T13341" t="s">
        <v>3075</v>
      </c>
    </row>
    <row r="13342" spans="17:20">
      <c r="Q13342">
        <v>0.74524305555555603</v>
      </c>
      <c r="R13342">
        <v>2</v>
      </c>
      <c r="S13342" t="s">
        <v>2562</v>
      </c>
      <c r="T13342" t="s">
        <v>3070</v>
      </c>
    </row>
    <row r="13343" spans="17:20">
      <c r="Q13343">
        <v>0.745266203703704</v>
      </c>
      <c r="R13343">
        <v>1</v>
      </c>
      <c r="S13343" t="s">
        <v>11861</v>
      </c>
      <c r="T13343" t="s">
        <v>3086</v>
      </c>
    </row>
    <row r="13344" spans="17:20">
      <c r="Q13344">
        <v>0.745266203703704</v>
      </c>
      <c r="R13344">
        <v>1</v>
      </c>
      <c r="S13344" t="s">
        <v>11862</v>
      </c>
      <c r="T13344" t="s">
        <v>3070</v>
      </c>
    </row>
    <row r="13345" spans="17:20">
      <c r="Q13345">
        <v>0.74528935185185197</v>
      </c>
      <c r="R13345">
        <v>1</v>
      </c>
      <c r="S13345" t="s">
        <v>11863</v>
      </c>
      <c r="T13345" t="s">
        <v>3089</v>
      </c>
    </row>
    <row r="13346" spans="17:20">
      <c r="Q13346">
        <v>0.74530092592592601</v>
      </c>
      <c r="R13346">
        <v>2</v>
      </c>
      <c r="S13346" t="s">
        <v>2562</v>
      </c>
      <c r="T13346" t="s">
        <v>3071</v>
      </c>
    </row>
    <row r="13347" spans="17:20">
      <c r="Q13347">
        <v>0.74532407407407397</v>
      </c>
      <c r="R13347">
        <v>1</v>
      </c>
      <c r="S13347" t="s">
        <v>11864</v>
      </c>
      <c r="T13347" t="s">
        <v>3072</v>
      </c>
    </row>
    <row r="13348" spans="17:20">
      <c r="Q13348">
        <v>0.74537037037037002</v>
      </c>
      <c r="R13348">
        <v>1</v>
      </c>
      <c r="S13348" t="s">
        <v>11865</v>
      </c>
      <c r="T13348" t="s">
        <v>3075</v>
      </c>
    </row>
    <row r="13349" spans="17:20">
      <c r="Q13349">
        <v>0.74537037037037002</v>
      </c>
      <c r="R13349">
        <v>1</v>
      </c>
      <c r="S13349" t="s">
        <v>147</v>
      </c>
      <c r="T13349" t="s">
        <v>3070</v>
      </c>
    </row>
    <row r="13350" spans="17:20">
      <c r="Q13350">
        <v>0.74539351851851898</v>
      </c>
      <c r="R13350">
        <v>2</v>
      </c>
      <c r="S13350" t="s">
        <v>11866</v>
      </c>
      <c r="T13350" t="s">
        <v>3091</v>
      </c>
    </row>
    <row r="13351" spans="17:20">
      <c r="Q13351">
        <v>0.74542824074074099</v>
      </c>
      <c r="R13351">
        <v>1</v>
      </c>
      <c r="S13351" t="s">
        <v>11867</v>
      </c>
      <c r="T13351" t="s">
        <v>3075</v>
      </c>
    </row>
    <row r="13352" spans="17:20">
      <c r="Q13352">
        <v>0.74542824074074099</v>
      </c>
      <c r="R13352">
        <v>1</v>
      </c>
      <c r="S13352" t="s">
        <v>11868</v>
      </c>
      <c r="T13352" t="s">
        <v>3075</v>
      </c>
    </row>
    <row r="13353" spans="17:20">
      <c r="Q13353">
        <v>0.74543981481481503</v>
      </c>
      <c r="R13353">
        <v>1</v>
      </c>
      <c r="S13353" t="s">
        <v>4483</v>
      </c>
      <c r="T13353" t="s">
        <v>3072</v>
      </c>
    </row>
    <row r="13354" spans="17:20">
      <c r="Q13354">
        <v>0.74548611111111096</v>
      </c>
      <c r="R13354">
        <v>1</v>
      </c>
      <c r="S13354" t="s">
        <v>11869</v>
      </c>
      <c r="T13354" t="s">
        <v>3129</v>
      </c>
    </row>
    <row r="13355" spans="17:20">
      <c r="Q13355">
        <v>0.745497685185185</v>
      </c>
      <c r="R13355">
        <v>1</v>
      </c>
      <c r="S13355" t="s">
        <v>11870</v>
      </c>
      <c r="T13355" t="s">
        <v>3070</v>
      </c>
    </row>
    <row r="13356" spans="17:20">
      <c r="Q13356">
        <v>0.745497685185185</v>
      </c>
      <c r="R13356">
        <v>1</v>
      </c>
      <c r="S13356" t="s">
        <v>11871</v>
      </c>
      <c r="T13356" t="s">
        <v>3070</v>
      </c>
    </row>
    <row r="13357" spans="17:20">
      <c r="Q13357">
        <v>0.74564814814814795</v>
      </c>
      <c r="R13357">
        <v>1</v>
      </c>
      <c r="S13357" t="s">
        <v>2562</v>
      </c>
      <c r="T13357" t="s">
        <v>3071</v>
      </c>
    </row>
    <row r="13358" spans="17:20">
      <c r="Q13358">
        <v>0.74564814814814795</v>
      </c>
      <c r="R13358">
        <v>1</v>
      </c>
      <c r="S13358" t="s">
        <v>11872</v>
      </c>
      <c r="T13358" t="s">
        <v>3075</v>
      </c>
    </row>
    <row r="13359" spans="17:20">
      <c r="Q13359">
        <v>0.74565972222222199</v>
      </c>
      <c r="R13359">
        <v>1</v>
      </c>
      <c r="S13359" t="s">
        <v>11873</v>
      </c>
      <c r="T13359" t="s">
        <v>3075</v>
      </c>
    </row>
    <row r="13360" spans="17:20">
      <c r="Q13360">
        <v>0.74568287037036995</v>
      </c>
      <c r="R13360">
        <v>1</v>
      </c>
      <c r="S13360" t="s">
        <v>11874</v>
      </c>
      <c r="T13360" t="s">
        <v>3070</v>
      </c>
    </row>
    <row r="13361" spans="17:20">
      <c r="Q13361">
        <v>0.74568287037036995</v>
      </c>
      <c r="R13361">
        <v>2</v>
      </c>
      <c r="S13361" t="s">
        <v>2562</v>
      </c>
      <c r="T13361" t="s">
        <v>3071</v>
      </c>
    </row>
    <row r="13362" spans="17:20">
      <c r="Q13362">
        <v>0.74574074074074104</v>
      </c>
      <c r="R13362">
        <v>1</v>
      </c>
      <c r="S13362" t="s">
        <v>11875</v>
      </c>
      <c r="T13362" t="s">
        <v>3075</v>
      </c>
    </row>
    <row r="13363" spans="17:20">
      <c r="Q13363">
        <v>0.74583333333333302</v>
      </c>
      <c r="R13363">
        <v>2</v>
      </c>
      <c r="S13363" t="s">
        <v>11876</v>
      </c>
      <c r="T13363" t="s">
        <v>3084</v>
      </c>
    </row>
    <row r="13364" spans="17:20">
      <c r="Q13364">
        <v>0.74584490740740705</v>
      </c>
      <c r="R13364">
        <v>1</v>
      </c>
      <c r="S13364" t="s">
        <v>2562</v>
      </c>
      <c r="T13364" t="s">
        <v>3071</v>
      </c>
    </row>
    <row r="13365" spans="17:20">
      <c r="Q13365">
        <v>0.74597222222222204</v>
      </c>
      <c r="R13365">
        <v>1</v>
      </c>
      <c r="S13365" t="s">
        <v>11877</v>
      </c>
      <c r="T13365" t="s">
        <v>3087</v>
      </c>
    </row>
    <row r="13366" spans="17:20">
      <c r="Q13366">
        <v>0.74608796296296298</v>
      </c>
      <c r="R13366">
        <v>1</v>
      </c>
      <c r="S13366" t="s">
        <v>11878</v>
      </c>
      <c r="T13366" t="s">
        <v>3074</v>
      </c>
    </row>
    <row r="13367" spans="17:20">
      <c r="Q13367">
        <v>0.74613425925925903</v>
      </c>
      <c r="R13367">
        <v>1</v>
      </c>
      <c r="S13367" t="s">
        <v>11879</v>
      </c>
      <c r="T13367" t="s">
        <v>3070</v>
      </c>
    </row>
    <row r="13368" spans="17:20">
      <c r="Q13368">
        <v>0.74619212962963</v>
      </c>
      <c r="R13368">
        <v>1</v>
      </c>
      <c r="S13368" t="s">
        <v>11880</v>
      </c>
      <c r="T13368" t="s">
        <v>3072</v>
      </c>
    </row>
    <row r="13369" spans="17:20">
      <c r="Q13369">
        <v>0.74626157407407401</v>
      </c>
      <c r="R13369">
        <v>1</v>
      </c>
      <c r="S13369" t="s">
        <v>11881</v>
      </c>
      <c r="T13369" t="s">
        <v>3070</v>
      </c>
    </row>
    <row r="13370" spans="17:20">
      <c r="Q13370">
        <v>0.74641203703703696</v>
      </c>
      <c r="R13370">
        <v>1</v>
      </c>
      <c r="S13370" t="s">
        <v>11882</v>
      </c>
      <c r="T13370" t="s">
        <v>3071</v>
      </c>
    </row>
    <row r="13371" spans="17:20">
      <c r="Q13371">
        <v>0.74641203703703696</v>
      </c>
      <c r="R13371">
        <v>1</v>
      </c>
      <c r="S13371" t="s">
        <v>11883</v>
      </c>
      <c r="T13371" t="s">
        <v>3075</v>
      </c>
    </row>
    <row r="13372" spans="17:20">
      <c r="Q13372">
        <v>0.74644675925925896</v>
      </c>
      <c r="R13372">
        <v>1</v>
      </c>
      <c r="S13372" t="s">
        <v>11884</v>
      </c>
      <c r="T13372" t="s">
        <v>3071</v>
      </c>
    </row>
    <row r="13373" spans="17:20">
      <c r="Q13373">
        <v>0.746458333333333</v>
      </c>
      <c r="R13373">
        <v>1</v>
      </c>
      <c r="S13373" t="s">
        <v>11885</v>
      </c>
      <c r="T13373" t="s">
        <v>3129</v>
      </c>
    </row>
    <row r="13374" spans="17:20">
      <c r="Q13374">
        <v>0.74646990740740704</v>
      </c>
      <c r="R13374">
        <v>1</v>
      </c>
      <c r="S13374" t="s">
        <v>11886</v>
      </c>
      <c r="T13374" t="s">
        <v>3071</v>
      </c>
    </row>
    <row r="13375" spans="17:20">
      <c r="Q13375">
        <v>0.74646990740740704</v>
      </c>
      <c r="R13375">
        <v>1</v>
      </c>
      <c r="S13375" t="s">
        <v>11887</v>
      </c>
      <c r="T13375" t="s">
        <v>3129</v>
      </c>
    </row>
    <row r="13376" spans="17:20">
      <c r="Q13376">
        <v>0.74646990740740704</v>
      </c>
      <c r="R13376">
        <v>1</v>
      </c>
      <c r="S13376" t="s">
        <v>4224</v>
      </c>
      <c r="T13376" t="s">
        <v>3071</v>
      </c>
    </row>
    <row r="13377" spans="17:20">
      <c r="Q13377">
        <v>0.74653935185185205</v>
      </c>
      <c r="R13377">
        <v>1</v>
      </c>
      <c r="S13377" t="s">
        <v>11888</v>
      </c>
      <c r="T13377" t="s">
        <v>3074</v>
      </c>
    </row>
    <row r="13378" spans="17:20">
      <c r="Q13378">
        <v>0.74655092592592598</v>
      </c>
      <c r="R13378">
        <v>1</v>
      </c>
      <c r="S13378" t="s">
        <v>11889</v>
      </c>
      <c r="T13378" t="s">
        <v>3075</v>
      </c>
    </row>
    <row r="13379" spans="17:20">
      <c r="Q13379">
        <v>0.74659722222222202</v>
      </c>
      <c r="R13379">
        <v>1</v>
      </c>
      <c r="S13379" t="s">
        <v>11890</v>
      </c>
      <c r="T13379" t="s">
        <v>3070</v>
      </c>
    </row>
    <row r="13380" spans="17:20">
      <c r="Q13380">
        <v>0.74659722222222202</v>
      </c>
      <c r="R13380">
        <v>1</v>
      </c>
      <c r="S13380" t="s">
        <v>11891</v>
      </c>
      <c r="T13380" t="s">
        <v>3071</v>
      </c>
    </row>
    <row r="13381" spans="17:20">
      <c r="Q13381">
        <v>0.74660879629629595</v>
      </c>
      <c r="R13381">
        <v>1</v>
      </c>
      <c r="S13381" t="s">
        <v>3318</v>
      </c>
      <c r="T13381" t="s">
        <v>3077</v>
      </c>
    </row>
    <row r="13382" spans="17:20">
      <c r="Q13382">
        <v>0.74662037037036999</v>
      </c>
      <c r="R13382">
        <v>1</v>
      </c>
      <c r="S13382" t="s">
        <v>11892</v>
      </c>
      <c r="T13382" t="s">
        <v>3070</v>
      </c>
    </row>
    <row r="13383" spans="17:20">
      <c r="Q13383">
        <v>0.74662037037036999</v>
      </c>
      <c r="R13383">
        <v>1</v>
      </c>
      <c r="S13383" t="s">
        <v>11893</v>
      </c>
      <c r="T13383" t="s">
        <v>3075</v>
      </c>
    </row>
    <row r="13384" spans="17:20">
      <c r="Q13384">
        <v>0.746689814814815</v>
      </c>
      <c r="R13384">
        <v>1</v>
      </c>
      <c r="S13384" t="s">
        <v>11894</v>
      </c>
      <c r="T13384" t="s">
        <v>3070</v>
      </c>
    </row>
    <row r="13385" spans="17:20">
      <c r="Q13385">
        <v>0.74672453703703701</v>
      </c>
      <c r="R13385">
        <v>1</v>
      </c>
      <c r="S13385" t="s">
        <v>11895</v>
      </c>
      <c r="T13385" t="s">
        <v>3075</v>
      </c>
    </row>
    <row r="13386" spans="17:20">
      <c r="Q13386">
        <v>0.74677083333333305</v>
      </c>
      <c r="R13386">
        <v>1</v>
      </c>
      <c r="S13386" t="s">
        <v>11896</v>
      </c>
      <c r="T13386" t="s">
        <v>3075</v>
      </c>
    </row>
    <row r="13387" spans="17:20">
      <c r="Q13387">
        <v>0.74678240740740698</v>
      </c>
      <c r="R13387">
        <v>1</v>
      </c>
      <c r="S13387" t="s">
        <v>2562</v>
      </c>
      <c r="T13387" t="s">
        <v>3071</v>
      </c>
    </row>
    <row r="13388" spans="17:20">
      <c r="Q13388">
        <v>0.74678240740740698</v>
      </c>
      <c r="R13388">
        <v>1</v>
      </c>
      <c r="S13388" t="s">
        <v>11897</v>
      </c>
      <c r="T13388" t="s">
        <v>3075</v>
      </c>
    </row>
    <row r="13389" spans="17:20">
      <c r="Q13389">
        <v>0.74681712962962998</v>
      </c>
      <c r="R13389">
        <v>1</v>
      </c>
      <c r="S13389" t="s">
        <v>11898</v>
      </c>
      <c r="T13389" t="s">
        <v>3070</v>
      </c>
    </row>
    <row r="13390" spans="17:20">
      <c r="Q13390">
        <v>0.74682870370370402</v>
      </c>
      <c r="R13390">
        <v>1</v>
      </c>
      <c r="S13390" t="s">
        <v>11899</v>
      </c>
      <c r="T13390" t="s">
        <v>3070</v>
      </c>
    </row>
    <row r="13391" spans="17:20">
      <c r="Q13391">
        <v>0.74682870370370402</v>
      </c>
      <c r="R13391">
        <v>1</v>
      </c>
      <c r="S13391" t="s">
        <v>2562</v>
      </c>
      <c r="T13391" t="s">
        <v>3075</v>
      </c>
    </row>
    <row r="13392" spans="17:20">
      <c r="Q13392">
        <v>0.74685185185185199</v>
      </c>
      <c r="R13392">
        <v>1</v>
      </c>
      <c r="S13392" t="s">
        <v>11764</v>
      </c>
      <c r="T13392" t="s">
        <v>3129</v>
      </c>
    </row>
    <row r="13393" spans="17:20">
      <c r="Q13393">
        <v>0.74686342592592603</v>
      </c>
      <c r="R13393">
        <v>1</v>
      </c>
      <c r="S13393" t="s">
        <v>11900</v>
      </c>
      <c r="T13393" t="s">
        <v>3075</v>
      </c>
    </row>
    <row r="13394" spans="17:20">
      <c r="Q13394">
        <v>0.74688657407407399</v>
      </c>
      <c r="R13394">
        <v>1</v>
      </c>
      <c r="S13394" t="s">
        <v>11901</v>
      </c>
      <c r="T13394" t="s">
        <v>3075</v>
      </c>
    </row>
    <row r="13395" spans="17:20">
      <c r="Q13395">
        <v>0.74689814814814803</v>
      </c>
      <c r="R13395">
        <v>1</v>
      </c>
      <c r="S13395" t="s">
        <v>4681</v>
      </c>
      <c r="T13395" t="s">
        <v>3070</v>
      </c>
    </row>
    <row r="13396" spans="17:20">
      <c r="Q13396">
        <v>0.74689814814814803</v>
      </c>
      <c r="R13396">
        <v>1</v>
      </c>
      <c r="S13396" t="s">
        <v>11902</v>
      </c>
      <c r="T13396" t="s">
        <v>3075</v>
      </c>
    </row>
    <row r="13397" spans="17:20">
      <c r="Q13397">
        <v>0.74690972222222196</v>
      </c>
      <c r="R13397">
        <v>1</v>
      </c>
      <c r="S13397" t="s">
        <v>11903</v>
      </c>
      <c r="T13397" t="s">
        <v>3075</v>
      </c>
    </row>
    <row r="13398" spans="17:20">
      <c r="Q13398">
        <v>0.74694444444444397</v>
      </c>
      <c r="R13398">
        <v>1</v>
      </c>
      <c r="S13398" t="s">
        <v>1580</v>
      </c>
      <c r="T13398" t="s">
        <v>3070</v>
      </c>
    </row>
    <row r="13399" spans="17:20">
      <c r="Q13399">
        <v>0.74700231481481505</v>
      </c>
      <c r="R13399">
        <v>1</v>
      </c>
      <c r="S13399" t="s">
        <v>11904</v>
      </c>
      <c r="T13399" t="s">
        <v>3129</v>
      </c>
    </row>
    <row r="13400" spans="17:20">
      <c r="Q13400">
        <v>0.74709490740740703</v>
      </c>
      <c r="R13400">
        <v>1</v>
      </c>
      <c r="S13400" t="s">
        <v>11905</v>
      </c>
      <c r="T13400" t="s">
        <v>3075</v>
      </c>
    </row>
    <row r="13401" spans="17:20">
      <c r="Q13401">
        <v>0.74714120370370396</v>
      </c>
      <c r="R13401">
        <v>1</v>
      </c>
      <c r="S13401" t="s">
        <v>11906</v>
      </c>
      <c r="T13401" t="s">
        <v>3129</v>
      </c>
    </row>
    <row r="13402" spans="17:20">
      <c r="Q13402">
        <v>0.74716435185185204</v>
      </c>
      <c r="R13402">
        <v>1</v>
      </c>
      <c r="S13402" t="s">
        <v>11907</v>
      </c>
      <c r="T13402" t="s">
        <v>3070</v>
      </c>
    </row>
    <row r="13403" spans="17:20">
      <c r="Q13403">
        <v>0.7471875</v>
      </c>
      <c r="R13403">
        <v>1</v>
      </c>
      <c r="S13403" t="s">
        <v>2562</v>
      </c>
      <c r="T13403" t="s">
        <v>3071</v>
      </c>
    </row>
    <row r="13404" spans="17:20">
      <c r="Q13404">
        <v>0.74729166666666702</v>
      </c>
      <c r="R13404">
        <v>1</v>
      </c>
      <c r="S13404" t="s">
        <v>2562</v>
      </c>
      <c r="T13404" t="s">
        <v>3086</v>
      </c>
    </row>
    <row r="13405" spans="17:20">
      <c r="Q13405">
        <v>0.74729166666666702</v>
      </c>
      <c r="R13405">
        <v>1</v>
      </c>
      <c r="S13405" t="s">
        <v>2562</v>
      </c>
      <c r="T13405" t="s">
        <v>3071</v>
      </c>
    </row>
    <row r="13406" spans="17:20">
      <c r="Q13406">
        <v>0.74736111111111103</v>
      </c>
      <c r="R13406">
        <v>1</v>
      </c>
      <c r="S13406" t="s">
        <v>11908</v>
      </c>
      <c r="T13406" t="s">
        <v>3075</v>
      </c>
    </row>
    <row r="13407" spans="17:20">
      <c r="Q13407">
        <v>0.74739583333333304</v>
      </c>
      <c r="R13407">
        <v>1</v>
      </c>
      <c r="S13407" t="s">
        <v>2562</v>
      </c>
      <c r="T13407" t="s">
        <v>3076</v>
      </c>
    </row>
    <row r="13408" spans="17:20">
      <c r="Q13408">
        <v>0.74740740740740697</v>
      </c>
      <c r="R13408">
        <v>1</v>
      </c>
      <c r="S13408" t="s">
        <v>11909</v>
      </c>
      <c r="T13408" t="s">
        <v>3070</v>
      </c>
    </row>
    <row r="13409" spans="17:20">
      <c r="Q13409">
        <v>0.74746527777777805</v>
      </c>
      <c r="R13409">
        <v>1</v>
      </c>
      <c r="S13409" t="s">
        <v>11910</v>
      </c>
      <c r="T13409" t="s">
        <v>3129</v>
      </c>
    </row>
    <row r="13410" spans="17:20">
      <c r="Q13410">
        <v>0.74750000000000005</v>
      </c>
      <c r="R13410">
        <v>1</v>
      </c>
      <c r="S13410" t="s">
        <v>11911</v>
      </c>
      <c r="T13410" t="s">
        <v>3074</v>
      </c>
    </row>
    <row r="13411" spans="17:20">
      <c r="Q13411">
        <v>0.74755787037037003</v>
      </c>
      <c r="R13411">
        <v>1</v>
      </c>
      <c r="S13411" t="s">
        <v>11912</v>
      </c>
      <c r="T13411" t="s">
        <v>3074</v>
      </c>
    </row>
    <row r="13412" spans="17:20">
      <c r="Q13412">
        <v>0.74758101851851899</v>
      </c>
      <c r="R13412">
        <v>1</v>
      </c>
      <c r="S13412" t="s">
        <v>2562</v>
      </c>
      <c r="T13412" t="s">
        <v>3075</v>
      </c>
    </row>
    <row r="13413" spans="17:20">
      <c r="Q13413">
        <v>0.74760416666666696</v>
      </c>
      <c r="R13413">
        <v>1</v>
      </c>
      <c r="S13413" t="s">
        <v>2562</v>
      </c>
      <c r="T13413" t="s">
        <v>3075</v>
      </c>
    </row>
    <row r="13414" spans="17:20">
      <c r="Q13414">
        <v>0.747615740740741</v>
      </c>
      <c r="R13414">
        <v>1</v>
      </c>
      <c r="S13414" t="s">
        <v>2562</v>
      </c>
      <c r="T13414" t="s">
        <v>3071</v>
      </c>
    </row>
    <row r="13415" spans="17:20">
      <c r="Q13415">
        <v>0.74768518518518501</v>
      </c>
      <c r="R13415">
        <v>1</v>
      </c>
      <c r="S13415" t="s">
        <v>11913</v>
      </c>
      <c r="T13415" t="s">
        <v>3079</v>
      </c>
    </row>
    <row r="13416" spans="17:20">
      <c r="Q13416">
        <v>0.74770833333333298</v>
      </c>
      <c r="R13416">
        <v>1</v>
      </c>
      <c r="S13416" t="s">
        <v>11914</v>
      </c>
      <c r="T13416" t="s">
        <v>3075</v>
      </c>
    </row>
    <row r="13417" spans="17:20">
      <c r="Q13417">
        <v>0.74774305555555598</v>
      </c>
      <c r="R13417">
        <v>1</v>
      </c>
      <c r="S13417" t="s">
        <v>11915</v>
      </c>
      <c r="T13417" t="s">
        <v>3129</v>
      </c>
    </row>
    <row r="13418" spans="17:20">
      <c r="Q13418">
        <v>0.74775462962963002</v>
      </c>
      <c r="R13418">
        <v>1</v>
      </c>
      <c r="S13418" t="s">
        <v>11916</v>
      </c>
      <c r="T13418" t="s">
        <v>3070</v>
      </c>
    </row>
    <row r="13419" spans="17:20">
      <c r="Q13419">
        <v>0.74781249999999999</v>
      </c>
      <c r="R13419">
        <v>1</v>
      </c>
      <c r="S13419" t="s">
        <v>11917</v>
      </c>
      <c r="T13419" t="s">
        <v>3070</v>
      </c>
    </row>
    <row r="13420" spans="17:20">
      <c r="Q13420">
        <v>0.74790509259259297</v>
      </c>
      <c r="R13420">
        <v>1</v>
      </c>
      <c r="S13420" t="s">
        <v>4489</v>
      </c>
      <c r="T13420" t="s">
        <v>3073</v>
      </c>
    </row>
    <row r="13421" spans="17:20">
      <c r="Q13421">
        <v>0.74793981481481497</v>
      </c>
      <c r="R13421">
        <v>1</v>
      </c>
      <c r="S13421" t="s">
        <v>11918</v>
      </c>
      <c r="T13421" t="s">
        <v>3074</v>
      </c>
    </row>
    <row r="13422" spans="17:20">
      <c r="Q13422">
        <v>0.74797453703703698</v>
      </c>
      <c r="R13422">
        <v>1</v>
      </c>
      <c r="S13422" t="s">
        <v>11919</v>
      </c>
      <c r="T13422" t="s">
        <v>3129</v>
      </c>
    </row>
    <row r="13423" spans="17:20">
      <c r="Q13423">
        <v>0.74805555555555603</v>
      </c>
      <c r="R13423">
        <v>1</v>
      </c>
      <c r="S13423" t="s">
        <v>4361</v>
      </c>
      <c r="T13423" t="s">
        <v>3074</v>
      </c>
    </row>
    <row r="13424" spans="17:20">
      <c r="Q13424">
        <v>0.748113425925926</v>
      </c>
      <c r="R13424">
        <v>1</v>
      </c>
      <c r="S13424" t="s">
        <v>11920</v>
      </c>
      <c r="T13424" t="s">
        <v>3075</v>
      </c>
    </row>
    <row r="13425" spans="17:20">
      <c r="Q13425">
        <v>0.74815972222222205</v>
      </c>
      <c r="R13425">
        <v>1</v>
      </c>
      <c r="S13425" t="s">
        <v>2562</v>
      </c>
      <c r="T13425" t="s">
        <v>3071</v>
      </c>
    </row>
    <row r="13426" spans="17:20">
      <c r="Q13426">
        <v>0.74825231481481502</v>
      </c>
      <c r="R13426">
        <v>1</v>
      </c>
      <c r="S13426" t="s">
        <v>11921</v>
      </c>
      <c r="T13426" t="s">
        <v>3070</v>
      </c>
    </row>
    <row r="13427" spans="17:20">
      <c r="Q13427">
        <v>0.74827546296296299</v>
      </c>
      <c r="R13427">
        <v>1</v>
      </c>
      <c r="S13427" t="s">
        <v>767</v>
      </c>
      <c r="T13427" t="s">
        <v>3070</v>
      </c>
    </row>
    <row r="13428" spans="17:20">
      <c r="Q13428">
        <v>0.74833333333333296</v>
      </c>
      <c r="R13428">
        <v>1</v>
      </c>
      <c r="S13428" t="s">
        <v>4477</v>
      </c>
      <c r="T13428" t="s">
        <v>3127</v>
      </c>
    </row>
    <row r="13429" spans="17:20">
      <c r="Q13429">
        <v>0.748344907407407</v>
      </c>
      <c r="R13429">
        <v>1</v>
      </c>
      <c r="S13429" t="s">
        <v>11922</v>
      </c>
      <c r="T13429" t="s">
        <v>3072</v>
      </c>
    </row>
    <row r="13430" spans="17:20">
      <c r="Q13430">
        <v>0.74839120370370404</v>
      </c>
      <c r="R13430">
        <v>1</v>
      </c>
      <c r="S13430" t="s">
        <v>11923</v>
      </c>
      <c r="T13430" t="s">
        <v>3075</v>
      </c>
    </row>
    <row r="13431" spans="17:20">
      <c r="Q13431">
        <v>0.74840277777777797</v>
      </c>
      <c r="R13431">
        <v>1</v>
      </c>
      <c r="S13431" t="s">
        <v>11924</v>
      </c>
      <c r="T13431" t="s">
        <v>3075</v>
      </c>
    </row>
    <row r="13432" spans="17:20">
      <c r="Q13432">
        <v>0.74842592592592605</v>
      </c>
      <c r="R13432">
        <v>1</v>
      </c>
      <c r="S13432" t="s">
        <v>2562</v>
      </c>
      <c r="T13432" t="s">
        <v>3071</v>
      </c>
    </row>
    <row r="13433" spans="17:20">
      <c r="Q13433">
        <v>0.74843749999999998</v>
      </c>
      <c r="R13433">
        <v>1</v>
      </c>
      <c r="S13433" t="s">
        <v>2727</v>
      </c>
      <c r="T13433" t="s">
        <v>3075</v>
      </c>
    </row>
    <row r="13434" spans="17:20">
      <c r="Q13434">
        <v>0.74854166666666699</v>
      </c>
      <c r="R13434">
        <v>1</v>
      </c>
      <c r="S13434" t="s">
        <v>2288</v>
      </c>
      <c r="T13434" t="s">
        <v>3070</v>
      </c>
    </row>
    <row r="13435" spans="17:20">
      <c r="Q13435">
        <v>0.74854166666666699</v>
      </c>
      <c r="R13435">
        <v>1</v>
      </c>
      <c r="S13435" t="s">
        <v>2562</v>
      </c>
      <c r="T13435" t="s">
        <v>3074</v>
      </c>
    </row>
    <row r="13436" spans="17:20">
      <c r="Q13436">
        <v>0.74856481481481496</v>
      </c>
      <c r="R13436">
        <v>1</v>
      </c>
      <c r="S13436" t="s">
        <v>11925</v>
      </c>
      <c r="T13436" t="s">
        <v>3129</v>
      </c>
    </row>
    <row r="13437" spans="17:20">
      <c r="Q13437">
        <v>0.74856481481481496</v>
      </c>
      <c r="R13437">
        <v>1</v>
      </c>
      <c r="S13437" t="s">
        <v>11926</v>
      </c>
      <c r="T13437" t="s">
        <v>3129</v>
      </c>
    </row>
    <row r="13438" spans="17:20">
      <c r="Q13438">
        <v>0.74863425925925897</v>
      </c>
      <c r="R13438">
        <v>1</v>
      </c>
      <c r="S13438" t="s">
        <v>2562</v>
      </c>
      <c r="T13438" t="s">
        <v>3075</v>
      </c>
    </row>
    <row r="13439" spans="17:20">
      <c r="Q13439">
        <v>0.74864583333333301</v>
      </c>
      <c r="R13439">
        <v>1</v>
      </c>
      <c r="S13439" t="s">
        <v>11927</v>
      </c>
      <c r="T13439" t="s">
        <v>3082</v>
      </c>
    </row>
    <row r="13440" spans="17:20">
      <c r="Q13440">
        <v>0.74868055555555602</v>
      </c>
      <c r="R13440">
        <v>1</v>
      </c>
      <c r="S13440" t="s">
        <v>11928</v>
      </c>
      <c r="T13440" t="s">
        <v>3072</v>
      </c>
    </row>
    <row r="13441" spans="17:20">
      <c r="Q13441">
        <v>0.74873842592592599</v>
      </c>
      <c r="R13441">
        <v>1</v>
      </c>
      <c r="S13441" t="s">
        <v>2562</v>
      </c>
      <c r="T13441" t="s">
        <v>3071</v>
      </c>
    </row>
    <row r="13442" spans="17:20">
      <c r="Q13442">
        <v>0.74875000000000003</v>
      </c>
      <c r="R13442">
        <v>2</v>
      </c>
      <c r="S13442" t="s">
        <v>11929</v>
      </c>
      <c r="T13442" t="s">
        <v>3092</v>
      </c>
    </row>
    <row r="13443" spans="17:20">
      <c r="Q13443">
        <v>0.74879629629629596</v>
      </c>
      <c r="R13443">
        <v>1</v>
      </c>
      <c r="S13443" t="s">
        <v>11930</v>
      </c>
      <c r="T13443" t="s">
        <v>3070</v>
      </c>
    </row>
    <row r="13444" spans="17:20">
      <c r="Q13444">
        <v>0.74881944444444404</v>
      </c>
      <c r="R13444">
        <v>1</v>
      </c>
      <c r="S13444" t="s">
        <v>11931</v>
      </c>
      <c r="T13444" t="s">
        <v>3070</v>
      </c>
    </row>
    <row r="13445" spans="17:20">
      <c r="Q13445">
        <v>0.74883101851851896</v>
      </c>
      <c r="R13445">
        <v>1</v>
      </c>
      <c r="S13445" t="s">
        <v>11932</v>
      </c>
      <c r="T13445" t="s">
        <v>3129</v>
      </c>
    </row>
    <row r="13446" spans="17:20">
      <c r="Q13446">
        <v>0.748842592592593</v>
      </c>
      <c r="R13446">
        <v>1</v>
      </c>
      <c r="S13446" t="s">
        <v>11933</v>
      </c>
      <c r="T13446" t="s">
        <v>3075</v>
      </c>
    </row>
    <row r="13447" spans="17:20">
      <c r="Q13447">
        <v>0.74885416666666704</v>
      </c>
      <c r="R13447">
        <v>1</v>
      </c>
      <c r="S13447" t="s">
        <v>11934</v>
      </c>
      <c r="T13447" t="s">
        <v>3070</v>
      </c>
    </row>
    <row r="13448" spans="17:20">
      <c r="Q13448">
        <v>0.74894675925925902</v>
      </c>
      <c r="R13448">
        <v>1</v>
      </c>
      <c r="S13448" t="s">
        <v>11935</v>
      </c>
      <c r="T13448" t="s">
        <v>3075</v>
      </c>
    </row>
    <row r="13449" spans="17:20">
      <c r="Q13449">
        <v>0.74905092592592604</v>
      </c>
      <c r="R13449">
        <v>1</v>
      </c>
      <c r="S13449" t="s">
        <v>11936</v>
      </c>
      <c r="T13449" t="s">
        <v>3075</v>
      </c>
    </row>
    <row r="13450" spans="17:20">
      <c r="Q13450">
        <v>0.74906249999999996</v>
      </c>
      <c r="R13450">
        <v>1</v>
      </c>
      <c r="S13450" t="s">
        <v>11937</v>
      </c>
      <c r="T13450" t="s">
        <v>3075</v>
      </c>
    </row>
    <row r="13451" spans="17:20">
      <c r="Q13451">
        <v>0.74908564814814804</v>
      </c>
      <c r="R13451">
        <v>1</v>
      </c>
      <c r="S13451" t="s">
        <v>11938</v>
      </c>
      <c r="T13451" t="s">
        <v>3075</v>
      </c>
    </row>
    <row r="13452" spans="17:20">
      <c r="Q13452">
        <v>0.74921296296296302</v>
      </c>
      <c r="R13452">
        <v>1</v>
      </c>
      <c r="S13452" t="s">
        <v>3197</v>
      </c>
      <c r="T13452" t="s">
        <v>3073</v>
      </c>
    </row>
    <row r="13453" spans="17:20">
      <c r="Q13453">
        <v>0.74921296296296302</v>
      </c>
      <c r="R13453">
        <v>2</v>
      </c>
      <c r="S13453" t="s">
        <v>11939</v>
      </c>
      <c r="T13453" t="s">
        <v>3071</v>
      </c>
    </row>
    <row r="13454" spans="17:20">
      <c r="Q13454">
        <v>0.74937500000000001</v>
      </c>
      <c r="R13454">
        <v>1</v>
      </c>
      <c r="S13454" t="s">
        <v>2562</v>
      </c>
      <c r="T13454" t="s">
        <v>3127</v>
      </c>
    </row>
    <row r="13455" spans="17:20">
      <c r="Q13455">
        <v>0.749502314814815</v>
      </c>
      <c r="R13455">
        <v>1</v>
      </c>
      <c r="S13455" t="s">
        <v>11940</v>
      </c>
      <c r="T13455" t="s">
        <v>3070</v>
      </c>
    </row>
    <row r="13456" spans="17:20">
      <c r="Q13456">
        <v>0.74951388888888903</v>
      </c>
      <c r="R13456">
        <v>1</v>
      </c>
      <c r="S13456" t="s">
        <v>11941</v>
      </c>
      <c r="T13456" t="s">
        <v>3070</v>
      </c>
    </row>
    <row r="13457" spans="17:20">
      <c r="Q13457">
        <v>0.749537037037037</v>
      </c>
      <c r="R13457">
        <v>1</v>
      </c>
      <c r="S13457" t="s">
        <v>11942</v>
      </c>
      <c r="T13457" t="s">
        <v>3075</v>
      </c>
    </row>
    <row r="13458" spans="17:20">
      <c r="Q13458">
        <v>0.74965277777777795</v>
      </c>
      <c r="R13458">
        <v>1</v>
      </c>
      <c r="S13458" t="s">
        <v>9170</v>
      </c>
      <c r="T13458" t="s">
        <v>3074</v>
      </c>
    </row>
    <row r="13459" spans="17:20">
      <c r="Q13459">
        <v>0.74968749999999995</v>
      </c>
      <c r="R13459">
        <v>1</v>
      </c>
      <c r="S13459" t="s">
        <v>2562</v>
      </c>
      <c r="T13459" t="s">
        <v>3129</v>
      </c>
    </row>
    <row r="13460" spans="17:20">
      <c r="Q13460">
        <v>0.74968749999999995</v>
      </c>
      <c r="R13460">
        <v>3</v>
      </c>
      <c r="S13460" t="s">
        <v>11943</v>
      </c>
      <c r="T13460" t="s">
        <v>3075</v>
      </c>
    </row>
    <row r="13461" spans="17:20">
      <c r="Q13461">
        <v>0.749733796296296</v>
      </c>
      <c r="R13461">
        <v>1</v>
      </c>
      <c r="S13461" t="s">
        <v>11944</v>
      </c>
      <c r="T13461" t="s">
        <v>3077</v>
      </c>
    </row>
    <row r="13462" spans="17:20">
      <c r="Q13462">
        <v>0.74989583333333298</v>
      </c>
      <c r="R13462">
        <v>1</v>
      </c>
      <c r="S13462" t="s">
        <v>2562</v>
      </c>
      <c r="T13462" t="s">
        <v>3075</v>
      </c>
    </row>
    <row r="13463" spans="17:20">
      <c r="Q13463">
        <v>0.75011574074074105</v>
      </c>
      <c r="R13463">
        <v>2</v>
      </c>
      <c r="S13463" t="s">
        <v>11945</v>
      </c>
      <c r="T13463" t="s">
        <v>3075</v>
      </c>
    </row>
    <row r="13464" spans="17:20">
      <c r="Q13464">
        <v>0.75015046296296295</v>
      </c>
      <c r="R13464">
        <v>2</v>
      </c>
      <c r="S13464" t="s">
        <v>11946</v>
      </c>
      <c r="T13464" t="s">
        <v>3075</v>
      </c>
    </row>
    <row r="13465" spans="17:20">
      <c r="Q13465">
        <v>0.75033564814814802</v>
      </c>
      <c r="R13465">
        <v>1</v>
      </c>
      <c r="S13465" t="s">
        <v>615</v>
      </c>
      <c r="T13465" t="s">
        <v>3072</v>
      </c>
    </row>
    <row r="13466" spans="17:20">
      <c r="Q13466">
        <v>0.75038194444444395</v>
      </c>
      <c r="R13466">
        <v>1</v>
      </c>
      <c r="S13466" t="s">
        <v>2288</v>
      </c>
      <c r="T13466" t="s">
        <v>3072</v>
      </c>
    </row>
    <row r="13467" spans="17:20">
      <c r="Q13467">
        <v>0.75041666666666695</v>
      </c>
      <c r="R13467">
        <v>1</v>
      </c>
      <c r="S13467" t="s">
        <v>11947</v>
      </c>
      <c r="T13467" t="s">
        <v>3074</v>
      </c>
    </row>
    <row r="13468" spans="17:20">
      <c r="Q13468">
        <v>0.75042824074074099</v>
      </c>
      <c r="R13468">
        <v>3</v>
      </c>
      <c r="S13468" t="s">
        <v>11948</v>
      </c>
      <c r="T13468" t="s">
        <v>3075</v>
      </c>
    </row>
    <row r="13469" spans="17:20">
      <c r="Q13469">
        <v>0.75043981481481503</v>
      </c>
      <c r="R13469">
        <v>1</v>
      </c>
      <c r="S13469" t="s">
        <v>11949</v>
      </c>
      <c r="T13469" t="s">
        <v>3075</v>
      </c>
    </row>
    <row r="13470" spans="17:20">
      <c r="Q13470">
        <v>0.75050925925925904</v>
      </c>
      <c r="R13470">
        <v>4</v>
      </c>
      <c r="S13470" t="s">
        <v>2562</v>
      </c>
      <c r="T13470" t="s">
        <v>3071</v>
      </c>
    </row>
    <row r="13471" spans="17:20">
      <c r="Q13471">
        <v>0.75068287037036996</v>
      </c>
      <c r="R13471">
        <v>1</v>
      </c>
      <c r="S13471" t="s">
        <v>2494</v>
      </c>
      <c r="T13471" t="s">
        <v>3070</v>
      </c>
    </row>
    <row r="13472" spans="17:20">
      <c r="Q13472">
        <v>0.75070601851851804</v>
      </c>
      <c r="R13472">
        <v>2</v>
      </c>
      <c r="S13472" t="s">
        <v>11950</v>
      </c>
      <c r="T13472" t="s">
        <v>3078</v>
      </c>
    </row>
    <row r="13473" spans="17:20">
      <c r="Q13473">
        <v>0.75079861111111101</v>
      </c>
      <c r="R13473">
        <v>1</v>
      </c>
      <c r="S13473" t="s">
        <v>10942</v>
      </c>
      <c r="T13473" t="s">
        <v>3070</v>
      </c>
    </row>
    <row r="13474" spans="17:20">
      <c r="Q13474">
        <v>0.75086805555555602</v>
      </c>
      <c r="R13474">
        <v>1</v>
      </c>
      <c r="S13474" t="s">
        <v>11951</v>
      </c>
      <c r="T13474" t="s">
        <v>3071</v>
      </c>
    </row>
    <row r="13475" spans="17:20">
      <c r="Q13475">
        <v>0.75089120370370399</v>
      </c>
      <c r="R13475">
        <v>1</v>
      </c>
      <c r="S13475" t="s">
        <v>2562</v>
      </c>
      <c r="T13475" t="s">
        <v>3071</v>
      </c>
    </row>
    <row r="13476" spans="17:20">
      <c r="Q13476">
        <v>0.750925925925926</v>
      </c>
      <c r="R13476">
        <v>2</v>
      </c>
      <c r="S13476" t="s">
        <v>11952</v>
      </c>
      <c r="T13476" t="s">
        <v>3071</v>
      </c>
    </row>
    <row r="13477" spans="17:20">
      <c r="Q13477">
        <v>0.75104166666666705</v>
      </c>
      <c r="R13477">
        <v>1</v>
      </c>
      <c r="S13477" t="s">
        <v>11953</v>
      </c>
      <c r="T13477" t="s">
        <v>3075</v>
      </c>
    </row>
    <row r="13478" spans="17:20">
      <c r="Q13478">
        <v>0.75108796296296299</v>
      </c>
      <c r="R13478">
        <v>1</v>
      </c>
      <c r="S13478" t="s">
        <v>11954</v>
      </c>
      <c r="T13478" t="s">
        <v>3070</v>
      </c>
    </row>
    <row r="13479" spans="17:20">
      <c r="Q13479">
        <v>0.75111111111111095</v>
      </c>
      <c r="R13479">
        <v>1</v>
      </c>
      <c r="S13479" t="s">
        <v>11955</v>
      </c>
      <c r="T13479" t="s">
        <v>3070</v>
      </c>
    </row>
    <row r="13480" spans="17:20">
      <c r="Q13480">
        <v>0.75113425925925903</v>
      </c>
      <c r="R13480">
        <v>1</v>
      </c>
      <c r="S13480" t="s">
        <v>2562</v>
      </c>
      <c r="T13480" t="s">
        <v>3129</v>
      </c>
    </row>
    <row r="13481" spans="17:20">
      <c r="Q13481">
        <v>0.75116898148148104</v>
      </c>
      <c r="R13481">
        <v>1</v>
      </c>
      <c r="S13481" t="s">
        <v>10942</v>
      </c>
      <c r="T13481" t="s">
        <v>3070</v>
      </c>
    </row>
    <row r="13482" spans="17:20">
      <c r="Q13482">
        <v>0.75119212962963</v>
      </c>
      <c r="R13482">
        <v>1</v>
      </c>
      <c r="S13482" t="s">
        <v>11956</v>
      </c>
      <c r="T13482" t="s">
        <v>3070</v>
      </c>
    </row>
    <row r="13483" spans="17:20">
      <c r="Q13483">
        <v>0.75130787037036995</v>
      </c>
      <c r="R13483">
        <v>1</v>
      </c>
      <c r="S13483" t="s">
        <v>3197</v>
      </c>
      <c r="T13483" t="s">
        <v>3077</v>
      </c>
    </row>
    <row r="13484" spans="17:20">
      <c r="Q13484">
        <v>0.75130787037036995</v>
      </c>
      <c r="R13484">
        <v>1</v>
      </c>
      <c r="S13484" t="s">
        <v>3817</v>
      </c>
      <c r="T13484" t="s">
        <v>3075</v>
      </c>
    </row>
    <row r="13485" spans="17:20">
      <c r="Q13485">
        <v>0.75135416666666699</v>
      </c>
      <c r="R13485">
        <v>1</v>
      </c>
      <c r="S13485" t="s">
        <v>11957</v>
      </c>
      <c r="T13485" t="s">
        <v>3075</v>
      </c>
    </row>
    <row r="13486" spans="17:20">
      <c r="Q13486">
        <v>0.75137731481481496</v>
      </c>
      <c r="R13486">
        <v>1</v>
      </c>
      <c r="S13486" t="s">
        <v>4083</v>
      </c>
      <c r="T13486" t="s">
        <v>3129</v>
      </c>
    </row>
    <row r="13487" spans="17:20">
      <c r="Q13487">
        <v>0.75141203703703696</v>
      </c>
      <c r="R13487">
        <v>1</v>
      </c>
      <c r="S13487" t="s">
        <v>11958</v>
      </c>
      <c r="T13487" t="s">
        <v>3129</v>
      </c>
    </row>
    <row r="13488" spans="17:20">
      <c r="Q13488">
        <v>0.751423611111111</v>
      </c>
      <c r="R13488">
        <v>1</v>
      </c>
      <c r="S13488" t="s">
        <v>11959</v>
      </c>
      <c r="T13488" t="s">
        <v>3073</v>
      </c>
    </row>
    <row r="13489" spans="17:20">
      <c r="Q13489">
        <v>0.75144675925925897</v>
      </c>
      <c r="R13489">
        <v>1</v>
      </c>
      <c r="S13489" t="s">
        <v>11960</v>
      </c>
      <c r="T13489" t="s">
        <v>3071</v>
      </c>
    </row>
    <row r="13490" spans="17:20">
      <c r="Q13490">
        <v>0.75146990740740705</v>
      </c>
      <c r="R13490">
        <v>1</v>
      </c>
      <c r="S13490" t="s">
        <v>3892</v>
      </c>
      <c r="T13490" t="s">
        <v>3070</v>
      </c>
    </row>
    <row r="13491" spans="17:20">
      <c r="Q13491">
        <v>0.75150462962963005</v>
      </c>
      <c r="R13491">
        <v>1</v>
      </c>
      <c r="S13491" t="s">
        <v>11961</v>
      </c>
      <c r="T13491" t="s">
        <v>3129</v>
      </c>
    </row>
    <row r="13492" spans="17:20">
      <c r="Q13492">
        <v>0.75153935185185206</v>
      </c>
      <c r="R13492">
        <v>1</v>
      </c>
      <c r="S13492" t="s">
        <v>11962</v>
      </c>
      <c r="T13492" t="s">
        <v>3129</v>
      </c>
    </row>
    <row r="13493" spans="17:20">
      <c r="Q13493">
        <v>0.75155092592592598</v>
      </c>
      <c r="R13493">
        <v>1</v>
      </c>
      <c r="S13493" t="s">
        <v>11963</v>
      </c>
      <c r="T13493" t="s">
        <v>3075</v>
      </c>
    </row>
    <row r="13494" spans="17:20">
      <c r="Q13494">
        <v>0.75158564814814799</v>
      </c>
      <c r="R13494">
        <v>1</v>
      </c>
      <c r="S13494" t="s">
        <v>11964</v>
      </c>
      <c r="T13494" t="s">
        <v>3129</v>
      </c>
    </row>
    <row r="13495" spans="17:20">
      <c r="Q13495">
        <v>0.75164351851851896</v>
      </c>
      <c r="R13495">
        <v>1</v>
      </c>
      <c r="S13495" t="s">
        <v>11965</v>
      </c>
      <c r="T13495" t="s">
        <v>3074</v>
      </c>
    </row>
    <row r="13496" spans="17:20">
      <c r="Q13496">
        <v>0.75170138888888904</v>
      </c>
      <c r="R13496">
        <v>3</v>
      </c>
      <c r="S13496" t="s">
        <v>11966</v>
      </c>
      <c r="T13496" t="s">
        <v>3075</v>
      </c>
    </row>
    <row r="13497" spans="17:20">
      <c r="Q13497">
        <v>0.75173611111111105</v>
      </c>
      <c r="R13497">
        <v>1</v>
      </c>
      <c r="S13497" t="s">
        <v>11967</v>
      </c>
      <c r="T13497" t="s">
        <v>3075</v>
      </c>
    </row>
    <row r="13498" spans="17:20">
      <c r="Q13498">
        <v>0.75174768518518498</v>
      </c>
      <c r="R13498">
        <v>1</v>
      </c>
      <c r="S13498" t="s">
        <v>11968</v>
      </c>
      <c r="T13498" t="s">
        <v>3075</v>
      </c>
    </row>
    <row r="13499" spans="17:20">
      <c r="Q13499">
        <v>0.75175925925925902</v>
      </c>
      <c r="R13499">
        <v>1</v>
      </c>
      <c r="S13499" t="s">
        <v>11969</v>
      </c>
      <c r="T13499" t="s">
        <v>3075</v>
      </c>
    </row>
    <row r="13500" spans="17:20">
      <c r="Q13500">
        <v>0.75177083333333306</v>
      </c>
      <c r="R13500">
        <v>1</v>
      </c>
      <c r="S13500" t="s">
        <v>11970</v>
      </c>
      <c r="T13500" t="s">
        <v>3070</v>
      </c>
    </row>
    <row r="13501" spans="17:20">
      <c r="Q13501">
        <v>0.75186342592592603</v>
      </c>
      <c r="R13501">
        <v>1</v>
      </c>
      <c r="S13501" t="s">
        <v>11971</v>
      </c>
      <c r="T13501" t="s">
        <v>3070</v>
      </c>
    </row>
    <row r="13502" spans="17:20">
      <c r="Q13502">
        <v>0.75194444444444397</v>
      </c>
      <c r="R13502">
        <v>1</v>
      </c>
      <c r="S13502" t="s">
        <v>2562</v>
      </c>
      <c r="T13502" t="s">
        <v>3071</v>
      </c>
    </row>
    <row r="13503" spans="17:20">
      <c r="Q13503">
        <v>0.75196759259259305</v>
      </c>
      <c r="R13503">
        <v>1</v>
      </c>
      <c r="S13503" t="s">
        <v>1264</v>
      </c>
      <c r="T13503" t="s">
        <v>3073</v>
      </c>
    </row>
    <row r="13504" spans="17:20">
      <c r="Q13504">
        <v>0.75197916666666698</v>
      </c>
      <c r="R13504">
        <v>1</v>
      </c>
      <c r="S13504" t="s">
        <v>1264</v>
      </c>
      <c r="T13504" t="s">
        <v>3073</v>
      </c>
    </row>
    <row r="13505" spans="17:20">
      <c r="Q13505">
        <v>0.75197916666666698</v>
      </c>
      <c r="R13505">
        <v>1</v>
      </c>
      <c r="S13505" t="s">
        <v>11972</v>
      </c>
      <c r="T13505" t="s">
        <v>3071</v>
      </c>
    </row>
    <row r="13506" spans="17:20">
      <c r="Q13506">
        <v>0.75202546296296302</v>
      </c>
      <c r="R13506">
        <v>1</v>
      </c>
      <c r="S13506" t="s">
        <v>693</v>
      </c>
      <c r="T13506" t="s">
        <v>3086</v>
      </c>
    </row>
    <row r="13507" spans="17:20">
      <c r="Q13507">
        <v>0.75203703703703695</v>
      </c>
      <c r="R13507">
        <v>2</v>
      </c>
      <c r="S13507" t="s">
        <v>2562</v>
      </c>
      <c r="T13507" t="s">
        <v>3071</v>
      </c>
    </row>
    <row r="13508" spans="17:20">
      <c r="Q13508">
        <v>0.75204861111111099</v>
      </c>
      <c r="R13508">
        <v>2</v>
      </c>
      <c r="S13508" t="s">
        <v>11973</v>
      </c>
      <c r="T13508" t="s">
        <v>3071</v>
      </c>
    </row>
    <row r="13509" spans="17:20">
      <c r="Q13509">
        <v>0.75206018518518503</v>
      </c>
      <c r="R13509">
        <v>1</v>
      </c>
      <c r="S13509" t="s">
        <v>11974</v>
      </c>
      <c r="T13509" t="s">
        <v>3071</v>
      </c>
    </row>
    <row r="13510" spans="17:20">
      <c r="Q13510">
        <v>0.75208333333333299</v>
      </c>
      <c r="R13510">
        <v>1</v>
      </c>
      <c r="S13510" t="s">
        <v>11975</v>
      </c>
      <c r="T13510" t="s">
        <v>3071</v>
      </c>
    </row>
    <row r="13511" spans="17:20">
      <c r="Q13511">
        <v>0.75209490740740703</v>
      </c>
      <c r="R13511">
        <v>1</v>
      </c>
      <c r="S13511" t="s">
        <v>11976</v>
      </c>
      <c r="T13511" t="s">
        <v>3075</v>
      </c>
    </row>
    <row r="13512" spans="17:20">
      <c r="Q13512">
        <v>0.75210648148148196</v>
      </c>
      <c r="R13512">
        <v>1</v>
      </c>
      <c r="S13512" t="s">
        <v>11977</v>
      </c>
      <c r="T13512" t="s">
        <v>3075</v>
      </c>
    </row>
    <row r="13513" spans="17:20">
      <c r="Q13513">
        <v>0.75210648148148196</v>
      </c>
      <c r="R13513">
        <v>1</v>
      </c>
      <c r="S13513" t="s">
        <v>2562</v>
      </c>
      <c r="T13513" t="s">
        <v>3075</v>
      </c>
    </row>
    <row r="13514" spans="17:20">
      <c r="Q13514">
        <v>0.75214120370370396</v>
      </c>
      <c r="R13514">
        <v>1</v>
      </c>
      <c r="S13514" t="s">
        <v>2562</v>
      </c>
      <c r="T13514" t="s">
        <v>3075</v>
      </c>
    </row>
    <row r="13515" spans="17:20">
      <c r="Q13515">
        <v>0.752152777777778</v>
      </c>
      <c r="R13515">
        <v>1</v>
      </c>
      <c r="S13515" t="s">
        <v>2562</v>
      </c>
      <c r="T13515" t="s">
        <v>3075</v>
      </c>
    </row>
    <row r="13516" spans="17:20">
      <c r="Q13516">
        <v>0.75216435185185204</v>
      </c>
      <c r="R13516">
        <v>5</v>
      </c>
      <c r="S13516" t="s">
        <v>11978</v>
      </c>
      <c r="T13516" t="s">
        <v>3075</v>
      </c>
    </row>
    <row r="13517" spans="17:20">
      <c r="Q13517">
        <v>0.75218750000000001</v>
      </c>
      <c r="R13517">
        <v>1</v>
      </c>
      <c r="S13517" t="s">
        <v>2562</v>
      </c>
      <c r="T13517" t="s">
        <v>3071</v>
      </c>
    </row>
    <row r="13518" spans="17:20">
      <c r="Q13518">
        <v>0.75221064814814798</v>
      </c>
      <c r="R13518">
        <v>1</v>
      </c>
      <c r="S13518" t="s">
        <v>11979</v>
      </c>
      <c r="T13518" t="s">
        <v>3075</v>
      </c>
    </row>
    <row r="13519" spans="17:20">
      <c r="Q13519">
        <v>0.75224537037036998</v>
      </c>
      <c r="R13519">
        <v>1</v>
      </c>
      <c r="S13519" t="s">
        <v>11980</v>
      </c>
      <c r="T13519" t="s">
        <v>3075</v>
      </c>
    </row>
    <row r="13520" spans="17:20">
      <c r="Q13520">
        <v>0.75225694444444402</v>
      </c>
      <c r="R13520">
        <v>2</v>
      </c>
      <c r="S13520" t="s">
        <v>2562</v>
      </c>
      <c r="T13520" t="s">
        <v>3070</v>
      </c>
    </row>
    <row r="13521" spans="17:20">
      <c r="Q13521">
        <v>0.75233796296296296</v>
      </c>
      <c r="R13521">
        <v>1</v>
      </c>
      <c r="S13521" t="s">
        <v>2562</v>
      </c>
      <c r="T13521" t="s">
        <v>3071</v>
      </c>
    </row>
    <row r="13522" spans="17:20">
      <c r="Q13522">
        <v>0.752349537037037</v>
      </c>
      <c r="R13522">
        <v>1</v>
      </c>
      <c r="S13522" t="s">
        <v>2562</v>
      </c>
      <c r="T13522" t="s">
        <v>3071</v>
      </c>
    </row>
    <row r="13523" spans="17:20">
      <c r="Q13523">
        <v>0.75240740740740697</v>
      </c>
      <c r="R13523">
        <v>1</v>
      </c>
      <c r="S13523" t="s">
        <v>11981</v>
      </c>
      <c r="T13523" t="s">
        <v>3070</v>
      </c>
    </row>
    <row r="13524" spans="17:20">
      <c r="Q13524">
        <v>0.75249999999999995</v>
      </c>
      <c r="R13524">
        <v>1</v>
      </c>
      <c r="S13524" t="s">
        <v>11982</v>
      </c>
      <c r="T13524" t="s">
        <v>3082</v>
      </c>
    </row>
    <row r="13525" spans="17:20">
      <c r="Q13525">
        <v>0.75253472222222195</v>
      </c>
      <c r="R13525">
        <v>1</v>
      </c>
      <c r="S13525" t="s">
        <v>528</v>
      </c>
      <c r="T13525" t="s">
        <v>3074</v>
      </c>
    </row>
    <row r="13526" spans="17:20">
      <c r="Q13526">
        <v>0.75255787037037003</v>
      </c>
      <c r="R13526">
        <v>1</v>
      </c>
      <c r="S13526" t="s">
        <v>11983</v>
      </c>
      <c r="T13526" t="s">
        <v>3073</v>
      </c>
    </row>
    <row r="13527" spans="17:20">
      <c r="Q13527">
        <v>0.75256944444444396</v>
      </c>
      <c r="R13527">
        <v>1</v>
      </c>
      <c r="S13527" t="s">
        <v>11984</v>
      </c>
      <c r="T13527" t="s">
        <v>3129</v>
      </c>
    </row>
    <row r="13528" spans="17:20">
      <c r="Q13528">
        <v>0.75270833333333298</v>
      </c>
      <c r="R13528">
        <v>2</v>
      </c>
      <c r="S13528" t="s">
        <v>11985</v>
      </c>
      <c r="T13528" t="s">
        <v>3129</v>
      </c>
    </row>
    <row r="13529" spans="17:20">
      <c r="Q13529">
        <v>0.75273148148148195</v>
      </c>
      <c r="R13529">
        <v>1</v>
      </c>
      <c r="S13529" t="s">
        <v>11986</v>
      </c>
      <c r="T13529" t="s">
        <v>3070</v>
      </c>
    </row>
    <row r="13530" spans="17:20">
      <c r="Q13530">
        <v>0.75277777777777799</v>
      </c>
      <c r="R13530">
        <v>1</v>
      </c>
      <c r="S13530" t="s">
        <v>2259</v>
      </c>
      <c r="T13530" t="s">
        <v>3070</v>
      </c>
    </row>
    <row r="13531" spans="17:20">
      <c r="Q13531">
        <v>0.75280092592592596</v>
      </c>
      <c r="R13531">
        <v>1</v>
      </c>
      <c r="S13531" t="s">
        <v>11987</v>
      </c>
      <c r="T13531" t="s">
        <v>3075</v>
      </c>
    </row>
    <row r="13532" spans="17:20">
      <c r="Q13532">
        <v>0.7528125</v>
      </c>
      <c r="R13532">
        <v>1</v>
      </c>
      <c r="S13532" t="s">
        <v>140</v>
      </c>
      <c r="T13532" t="s">
        <v>3129</v>
      </c>
    </row>
    <row r="13533" spans="17:20">
      <c r="Q13533">
        <v>0.75288194444444401</v>
      </c>
      <c r="R13533">
        <v>1</v>
      </c>
      <c r="S13533" t="s">
        <v>11988</v>
      </c>
      <c r="T13533" t="s">
        <v>3074</v>
      </c>
    </row>
    <row r="13534" spans="17:20">
      <c r="Q13534">
        <v>0.75292824074074105</v>
      </c>
      <c r="R13534">
        <v>1</v>
      </c>
      <c r="S13534" t="s">
        <v>2562</v>
      </c>
      <c r="T13534" t="s">
        <v>3071</v>
      </c>
    </row>
    <row r="13535" spans="17:20">
      <c r="Q13535">
        <v>0.75293981481481498</v>
      </c>
      <c r="R13535">
        <v>1</v>
      </c>
      <c r="S13535" t="s">
        <v>11989</v>
      </c>
      <c r="T13535" t="s">
        <v>3077</v>
      </c>
    </row>
    <row r="13536" spans="17:20">
      <c r="Q13536">
        <v>0.75298611111111102</v>
      </c>
      <c r="R13536">
        <v>1</v>
      </c>
      <c r="S13536" t="s">
        <v>11990</v>
      </c>
      <c r="T13536" t="s">
        <v>3070</v>
      </c>
    </row>
    <row r="13537" spans="17:20">
      <c r="Q13537">
        <v>0.75298611111111102</v>
      </c>
      <c r="R13537">
        <v>1</v>
      </c>
      <c r="S13537" t="s">
        <v>11991</v>
      </c>
      <c r="T13537" t="s">
        <v>3129</v>
      </c>
    </row>
    <row r="13538" spans="17:20">
      <c r="Q13538">
        <v>0.75298611111111102</v>
      </c>
      <c r="R13538">
        <v>1</v>
      </c>
      <c r="S13538" t="s">
        <v>11992</v>
      </c>
      <c r="T13538" t="s">
        <v>3070</v>
      </c>
    </row>
    <row r="13539" spans="17:20">
      <c r="Q13539">
        <v>0.75302083333333303</v>
      </c>
      <c r="R13539">
        <v>1</v>
      </c>
      <c r="S13539" t="s">
        <v>11993</v>
      </c>
      <c r="T13539" t="s">
        <v>3070</v>
      </c>
    </row>
    <row r="13540" spans="17:20">
      <c r="Q13540">
        <v>0.75303240740740696</v>
      </c>
      <c r="R13540">
        <v>2</v>
      </c>
      <c r="S13540" t="s">
        <v>11661</v>
      </c>
      <c r="T13540" t="s">
        <v>3077</v>
      </c>
    </row>
    <row r="13541" spans="17:20">
      <c r="Q13541">
        <v>0.75317129629629598</v>
      </c>
      <c r="R13541">
        <v>1</v>
      </c>
      <c r="S13541" t="s">
        <v>11994</v>
      </c>
      <c r="T13541" t="s">
        <v>3070</v>
      </c>
    </row>
    <row r="13542" spans="17:20">
      <c r="Q13542">
        <v>0.75318287037037002</v>
      </c>
      <c r="R13542">
        <v>1</v>
      </c>
      <c r="S13542" t="s">
        <v>11995</v>
      </c>
      <c r="T13542" t="s">
        <v>3075</v>
      </c>
    </row>
    <row r="13543" spans="17:20">
      <c r="Q13543">
        <v>0.75319444444444394</v>
      </c>
      <c r="R13543">
        <v>2</v>
      </c>
      <c r="S13543" t="s">
        <v>2562</v>
      </c>
      <c r="T13543" t="s">
        <v>3070</v>
      </c>
    </row>
    <row r="13544" spans="17:20">
      <c r="Q13544">
        <v>0.75324074074074099</v>
      </c>
      <c r="R13544">
        <v>1</v>
      </c>
      <c r="S13544" t="s">
        <v>2562</v>
      </c>
      <c r="T13544" t="s">
        <v>3075</v>
      </c>
    </row>
    <row r="13545" spans="17:20">
      <c r="Q13545">
        <v>0.75325231481481503</v>
      </c>
      <c r="R13545">
        <v>1</v>
      </c>
      <c r="S13545" t="s">
        <v>11996</v>
      </c>
      <c r="T13545" t="s">
        <v>3071</v>
      </c>
    </row>
    <row r="13546" spans="17:20">
      <c r="Q13546">
        <v>0.75326388888888896</v>
      </c>
      <c r="R13546">
        <v>1</v>
      </c>
      <c r="S13546" t="s">
        <v>11997</v>
      </c>
      <c r="T13546" t="s">
        <v>3070</v>
      </c>
    </row>
    <row r="13547" spans="17:20">
      <c r="Q13547">
        <v>0.75334490740740701</v>
      </c>
      <c r="R13547">
        <v>1</v>
      </c>
      <c r="S13547" t="s">
        <v>11998</v>
      </c>
      <c r="T13547" t="s">
        <v>3127</v>
      </c>
    </row>
    <row r="13548" spans="17:20">
      <c r="Q13548">
        <v>0.75340277777777798</v>
      </c>
      <c r="R13548">
        <v>3</v>
      </c>
      <c r="S13548" t="s">
        <v>11999</v>
      </c>
      <c r="T13548" t="s">
        <v>3070</v>
      </c>
    </row>
    <row r="13549" spans="17:20">
      <c r="Q13549">
        <v>0.75344907407407402</v>
      </c>
      <c r="R13549">
        <v>1</v>
      </c>
      <c r="S13549" t="s">
        <v>2562</v>
      </c>
      <c r="T13549" t="s">
        <v>3071</v>
      </c>
    </row>
    <row r="13550" spans="17:20">
      <c r="Q13550">
        <v>0.75346064814814795</v>
      </c>
      <c r="R13550">
        <v>1</v>
      </c>
      <c r="S13550" t="s">
        <v>12000</v>
      </c>
      <c r="T13550" t="s">
        <v>3075</v>
      </c>
    </row>
    <row r="13551" spans="17:20">
      <c r="Q13551">
        <v>0.75353009259259296</v>
      </c>
      <c r="R13551">
        <v>1</v>
      </c>
      <c r="S13551" t="s">
        <v>12001</v>
      </c>
      <c r="T13551" t="s">
        <v>3075</v>
      </c>
    </row>
    <row r="13552" spans="17:20">
      <c r="Q13552">
        <v>0.75358796296296304</v>
      </c>
      <c r="R13552">
        <v>1</v>
      </c>
      <c r="S13552" t="s">
        <v>2562</v>
      </c>
      <c r="T13552" t="s">
        <v>3071</v>
      </c>
    </row>
    <row r="13553" spans="17:20">
      <c r="Q13553">
        <v>0.75361111111111101</v>
      </c>
      <c r="R13553">
        <v>1</v>
      </c>
      <c r="S13553" t="s">
        <v>12002</v>
      </c>
      <c r="T13553" t="s">
        <v>3071</v>
      </c>
    </row>
    <row r="13554" spans="17:20">
      <c r="Q13554">
        <v>0.75361111111111101</v>
      </c>
      <c r="R13554">
        <v>2</v>
      </c>
      <c r="S13554" t="s">
        <v>3153</v>
      </c>
      <c r="T13554" t="s">
        <v>3077</v>
      </c>
    </row>
    <row r="13555" spans="17:20">
      <c r="Q13555">
        <v>0.75363425925925898</v>
      </c>
      <c r="R13555">
        <v>1</v>
      </c>
      <c r="S13555" t="s">
        <v>1109</v>
      </c>
      <c r="T13555" t="s">
        <v>3072</v>
      </c>
    </row>
    <row r="13556" spans="17:20">
      <c r="Q13556">
        <v>0.75370370370370399</v>
      </c>
      <c r="R13556">
        <v>1</v>
      </c>
      <c r="S13556" t="s">
        <v>12003</v>
      </c>
      <c r="T13556" t="s">
        <v>3075</v>
      </c>
    </row>
    <row r="13557" spans="17:20">
      <c r="Q13557">
        <v>0.75372685185185195</v>
      </c>
      <c r="R13557">
        <v>1</v>
      </c>
      <c r="S13557" t="s">
        <v>4781</v>
      </c>
      <c r="T13557" t="s">
        <v>3075</v>
      </c>
    </row>
    <row r="13558" spans="17:20">
      <c r="Q13558">
        <v>0.75375000000000003</v>
      </c>
      <c r="R13558">
        <v>1</v>
      </c>
      <c r="S13558" t="s">
        <v>12004</v>
      </c>
      <c r="T13558" t="s">
        <v>3075</v>
      </c>
    </row>
    <row r="13559" spans="17:20">
      <c r="Q13559">
        <v>0.75379629629629596</v>
      </c>
      <c r="R13559">
        <v>1</v>
      </c>
      <c r="S13559" t="s">
        <v>12005</v>
      </c>
      <c r="T13559" t="s">
        <v>3075</v>
      </c>
    </row>
    <row r="13560" spans="17:20">
      <c r="Q13560">
        <v>0.75380787037037</v>
      </c>
      <c r="R13560">
        <v>1</v>
      </c>
      <c r="S13560" t="s">
        <v>3858</v>
      </c>
      <c r="T13560" t="s">
        <v>3127</v>
      </c>
    </row>
    <row r="13561" spans="17:20">
      <c r="Q13561">
        <v>0.75390046296296298</v>
      </c>
      <c r="R13561">
        <v>1</v>
      </c>
      <c r="S13561" t="s">
        <v>12006</v>
      </c>
      <c r="T13561" t="s">
        <v>3075</v>
      </c>
    </row>
    <row r="13562" spans="17:20">
      <c r="Q13562">
        <v>0.75407407407407401</v>
      </c>
      <c r="R13562">
        <v>3</v>
      </c>
      <c r="S13562" t="s">
        <v>12007</v>
      </c>
      <c r="T13562" t="s">
        <v>3075</v>
      </c>
    </row>
    <row r="13563" spans="17:20">
      <c r="Q13563">
        <v>0.75413194444444398</v>
      </c>
      <c r="R13563">
        <v>4</v>
      </c>
      <c r="S13563" t="s">
        <v>12008</v>
      </c>
      <c r="T13563" t="s">
        <v>3075</v>
      </c>
    </row>
    <row r="13564" spans="17:20">
      <c r="Q13564">
        <v>0.75417824074074102</v>
      </c>
      <c r="R13564">
        <v>1</v>
      </c>
      <c r="S13564" t="s">
        <v>12009</v>
      </c>
      <c r="T13564" t="s">
        <v>3080</v>
      </c>
    </row>
    <row r="13565" spans="17:20">
      <c r="Q13565">
        <v>0.75417824074074102</v>
      </c>
      <c r="R13565">
        <v>1</v>
      </c>
      <c r="S13565" t="s">
        <v>12010</v>
      </c>
      <c r="T13565" t="s">
        <v>3075</v>
      </c>
    </row>
    <row r="13566" spans="17:20">
      <c r="Q13566">
        <v>0.75422453703703696</v>
      </c>
      <c r="R13566">
        <v>1</v>
      </c>
      <c r="S13566" t="s">
        <v>12011</v>
      </c>
      <c r="T13566" t="s">
        <v>3074</v>
      </c>
    </row>
    <row r="13567" spans="17:20">
      <c r="Q13567">
        <v>0.75422453703703696</v>
      </c>
      <c r="R13567">
        <v>1</v>
      </c>
      <c r="S13567" t="s">
        <v>12012</v>
      </c>
      <c r="T13567" t="s">
        <v>3075</v>
      </c>
    </row>
    <row r="13568" spans="17:20">
      <c r="Q13568">
        <v>0.75425925925925896</v>
      </c>
      <c r="R13568">
        <v>1</v>
      </c>
      <c r="S13568" t="s">
        <v>12013</v>
      </c>
      <c r="T13568" t="s">
        <v>3070</v>
      </c>
    </row>
    <row r="13569" spans="17:20">
      <c r="Q13569">
        <v>0.75425925925925896</v>
      </c>
      <c r="R13569">
        <v>1</v>
      </c>
      <c r="S13569" t="s">
        <v>12014</v>
      </c>
      <c r="T13569" t="s">
        <v>3075</v>
      </c>
    </row>
    <row r="13570" spans="17:20">
      <c r="Q13570">
        <v>0.754270833333333</v>
      </c>
      <c r="R13570">
        <v>1</v>
      </c>
      <c r="S13570" t="s">
        <v>1421</v>
      </c>
      <c r="T13570" t="s">
        <v>3073</v>
      </c>
    </row>
    <row r="13571" spans="17:20">
      <c r="Q13571">
        <v>0.75430555555555601</v>
      </c>
      <c r="R13571">
        <v>1</v>
      </c>
      <c r="S13571" t="s">
        <v>11911</v>
      </c>
      <c r="T13571" t="s">
        <v>3127</v>
      </c>
    </row>
    <row r="13572" spans="17:20">
      <c r="Q13572">
        <v>0.75435185185185205</v>
      </c>
      <c r="R13572">
        <v>1</v>
      </c>
      <c r="S13572" t="s">
        <v>3978</v>
      </c>
      <c r="T13572" t="s">
        <v>3073</v>
      </c>
    </row>
    <row r="13573" spans="17:20">
      <c r="Q13573">
        <v>0.75437500000000002</v>
      </c>
      <c r="R13573">
        <v>1</v>
      </c>
      <c r="S13573" t="s">
        <v>9331</v>
      </c>
      <c r="T13573" t="s">
        <v>3077</v>
      </c>
    </row>
    <row r="13574" spans="17:20">
      <c r="Q13574">
        <v>0.75440972222222202</v>
      </c>
      <c r="R13574">
        <v>1</v>
      </c>
      <c r="S13574" t="s">
        <v>2562</v>
      </c>
      <c r="T13574" t="s">
        <v>3071</v>
      </c>
    </row>
    <row r="13575" spans="17:20">
      <c r="Q13575">
        <v>0.75442129629629595</v>
      </c>
      <c r="R13575">
        <v>1</v>
      </c>
      <c r="S13575" t="s">
        <v>2562</v>
      </c>
      <c r="T13575" t="s">
        <v>3071</v>
      </c>
    </row>
    <row r="13576" spans="17:20">
      <c r="Q13576">
        <v>0.75444444444444403</v>
      </c>
      <c r="R13576">
        <v>1</v>
      </c>
      <c r="S13576" t="s">
        <v>12015</v>
      </c>
      <c r="T13576" t="s">
        <v>3075</v>
      </c>
    </row>
    <row r="13577" spans="17:20">
      <c r="Q13577">
        <v>0.75445601851851896</v>
      </c>
      <c r="R13577">
        <v>1</v>
      </c>
      <c r="S13577" t="s">
        <v>12016</v>
      </c>
      <c r="T13577" t="s">
        <v>3075</v>
      </c>
    </row>
    <row r="13578" spans="17:20">
      <c r="Q13578">
        <v>0.75446759259259299</v>
      </c>
      <c r="R13578">
        <v>1</v>
      </c>
      <c r="S13578" t="s">
        <v>12017</v>
      </c>
      <c r="T13578" t="s">
        <v>3075</v>
      </c>
    </row>
    <row r="13579" spans="17:20">
      <c r="Q13579">
        <v>0.75446759259259299</v>
      </c>
      <c r="R13579">
        <v>1</v>
      </c>
      <c r="S13579" t="s">
        <v>12018</v>
      </c>
      <c r="T13579" t="s">
        <v>3070</v>
      </c>
    </row>
    <row r="13580" spans="17:20">
      <c r="Q13580">
        <v>0.75449074074074096</v>
      </c>
      <c r="R13580">
        <v>1</v>
      </c>
      <c r="S13580" t="s">
        <v>3318</v>
      </c>
      <c r="T13580" t="s">
        <v>3070</v>
      </c>
    </row>
    <row r="13581" spans="17:20">
      <c r="Q13581">
        <v>0.75454861111111104</v>
      </c>
      <c r="R13581">
        <v>1</v>
      </c>
      <c r="S13581" t="s">
        <v>2562</v>
      </c>
      <c r="T13581" t="s">
        <v>3071</v>
      </c>
    </row>
    <row r="13582" spans="17:20">
      <c r="Q13582">
        <v>0.75456018518518497</v>
      </c>
      <c r="R13582">
        <v>1</v>
      </c>
      <c r="S13582" t="s">
        <v>2562</v>
      </c>
      <c r="T13582" t="s">
        <v>3071</v>
      </c>
    </row>
    <row r="13583" spans="17:20">
      <c r="Q13583">
        <v>0.75460648148148102</v>
      </c>
      <c r="R13583">
        <v>1</v>
      </c>
      <c r="S13583" t="s">
        <v>12019</v>
      </c>
      <c r="T13583" t="s">
        <v>3070</v>
      </c>
    </row>
    <row r="13584" spans="17:20">
      <c r="Q13584">
        <v>0.75462962962962998</v>
      </c>
      <c r="R13584">
        <v>4</v>
      </c>
      <c r="S13584" t="s">
        <v>12020</v>
      </c>
      <c r="T13584" t="s">
        <v>3075</v>
      </c>
    </row>
    <row r="13585" spans="17:20">
      <c r="Q13585">
        <v>0.75465277777777795</v>
      </c>
      <c r="R13585">
        <v>1</v>
      </c>
      <c r="S13585" t="s">
        <v>12021</v>
      </c>
      <c r="T13585" t="s">
        <v>3075</v>
      </c>
    </row>
    <row r="13586" spans="17:20">
      <c r="Q13586">
        <v>0.75469907407407399</v>
      </c>
      <c r="R13586">
        <v>4</v>
      </c>
      <c r="S13586" t="s">
        <v>12022</v>
      </c>
      <c r="T13586" t="s">
        <v>3075</v>
      </c>
    </row>
    <row r="13587" spans="17:20">
      <c r="Q13587">
        <v>0.75472222222222196</v>
      </c>
      <c r="R13587">
        <v>1</v>
      </c>
      <c r="S13587" t="s">
        <v>12023</v>
      </c>
      <c r="T13587" t="s">
        <v>3075</v>
      </c>
    </row>
    <row r="13588" spans="17:20">
      <c r="Q13588">
        <v>0.754733796296296</v>
      </c>
      <c r="R13588">
        <v>2</v>
      </c>
      <c r="S13588" t="s">
        <v>12024</v>
      </c>
      <c r="T13588" t="s">
        <v>3070</v>
      </c>
    </row>
    <row r="13589" spans="17:20">
      <c r="Q13589">
        <v>0.75475694444444397</v>
      </c>
      <c r="R13589">
        <v>2</v>
      </c>
      <c r="S13589" t="s">
        <v>12025</v>
      </c>
      <c r="T13589" t="s">
        <v>3075</v>
      </c>
    </row>
    <row r="13590" spans="17:20">
      <c r="Q13590">
        <v>0.75480324074074101</v>
      </c>
      <c r="R13590">
        <v>1</v>
      </c>
      <c r="S13590" t="s">
        <v>12026</v>
      </c>
      <c r="T13590" t="s">
        <v>3071</v>
      </c>
    </row>
    <row r="13591" spans="17:20">
      <c r="Q13591">
        <v>0.75480324074074101</v>
      </c>
      <c r="R13591">
        <v>1</v>
      </c>
      <c r="S13591" t="s">
        <v>12027</v>
      </c>
      <c r="T13591" t="s">
        <v>3075</v>
      </c>
    </row>
    <row r="13592" spans="17:20">
      <c r="Q13592">
        <v>0.75482638888888898</v>
      </c>
      <c r="R13592">
        <v>1</v>
      </c>
      <c r="S13592" t="s">
        <v>12028</v>
      </c>
      <c r="T13592" t="s">
        <v>3129</v>
      </c>
    </row>
    <row r="13593" spans="17:20">
      <c r="Q13593">
        <v>0.75488425925925895</v>
      </c>
      <c r="R13593">
        <v>1</v>
      </c>
      <c r="S13593" t="s">
        <v>2562</v>
      </c>
      <c r="T13593" t="s">
        <v>3072</v>
      </c>
    </row>
    <row r="13594" spans="17:20">
      <c r="Q13594">
        <v>0.75490740740740703</v>
      </c>
      <c r="R13594">
        <v>1</v>
      </c>
      <c r="S13594" t="s">
        <v>12029</v>
      </c>
      <c r="T13594" t="s">
        <v>3075</v>
      </c>
    </row>
    <row r="13595" spans="17:20">
      <c r="Q13595">
        <v>0.75491898148148195</v>
      </c>
      <c r="R13595">
        <v>1</v>
      </c>
      <c r="S13595" t="s">
        <v>12030</v>
      </c>
      <c r="T13595" t="s">
        <v>3075</v>
      </c>
    </row>
    <row r="13596" spans="17:20">
      <c r="Q13596">
        <v>0.755</v>
      </c>
      <c r="R13596">
        <v>1</v>
      </c>
      <c r="S13596" t="s">
        <v>12031</v>
      </c>
      <c r="T13596" t="s">
        <v>3127</v>
      </c>
    </row>
    <row r="13597" spans="17:20">
      <c r="Q13597">
        <v>0.75505787037036998</v>
      </c>
      <c r="R13597">
        <v>2</v>
      </c>
      <c r="S13597" t="s">
        <v>2562</v>
      </c>
      <c r="T13597" t="s">
        <v>3071</v>
      </c>
    </row>
    <row r="13598" spans="17:20">
      <c r="Q13598">
        <v>0.75516203703703699</v>
      </c>
      <c r="R13598">
        <v>1</v>
      </c>
      <c r="S13598" t="s">
        <v>12032</v>
      </c>
      <c r="T13598" t="s">
        <v>3074</v>
      </c>
    </row>
    <row r="13599" spans="17:20">
      <c r="Q13599">
        <v>0.75520833333333304</v>
      </c>
      <c r="R13599">
        <v>2</v>
      </c>
      <c r="S13599" t="s">
        <v>12033</v>
      </c>
      <c r="T13599" t="s">
        <v>3074</v>
      </c>
    </row>
    <row r="13600" spans="17:20">
      <c r="Q13600">
        <v>0.755231481481481</v>
      </c>
      <c r="R13600">
        <v>1</v>
      </c>
      <c r="S13600" t="s">
        <v>2562</v>
      </c>
      <c r="T13600" t="s">
        <v>3071</v>
      </c>
    </row>
    <row r="13601" spans="17:20">
      <c r="Q13601">
        <v>0.75524305555555604</v>
      </c>
      <c r="R13601">
        <v>1</v>
      </c>
      <c r="S13601" t="s">
        <v>12034</v>
      </c>
      <c r="T13601" t="s">
        <v>3075</v>
      </c>
    </row>
    <row r="13602" spans="17:20">
      <c r="Q13602">
        <v>0.75524305555555604</v>
      </c>
      <c r="R13602">
        <v>1</v>
      </c>
      <c r="S13602" t="s">
        <v>12035</v>
      </c>
      <c r="T13602" t="s">
        <v>3070</v>
      </c>
    </row>
    <row r="13603" spans="17:20">
      <c r="Q13603">
        <v>0.75527777777777805</v>
      </c>
      <c r="R13603">
        <v>1</v>
      </c>
      <c r="S13603" t="s">
        <v>12036</v>
      </c>
      <c r="T13603" t="s">
        <v>3129</v>
      </c>
    </row>
    <row r="13604" spans="17:20">
      <c r="Q13604">
        <v>0.75531250000000005</v>
      </c>
      <c r="R13604">
        <v>1</v>
      </c>
      <c r="S13604" t="s">
        <v>12037</v>
      </c>
      <c r="T13604" t="s">
        <v>3129</v>
      </c>
    </row>
    <row r="13605" spans="17:20">
      <c r="Q13605">
        <v>0.75541666666666696</v>
      </c>
      <c r="R13605">
        <v>1</v>
      </c>
      <c r="S13605" t="s">
        <v>12038</v>
      </c>
      <c r="T13605" t="s">
        <v>3127</v>
      </c>
    </row>
    <row r="13606" spans="17:20">
      <c r="Q13606">
        <v>0.75543981481481504</v>
      </c>
      <c r="R13606">
        <v>1</v>
      </c>
      <c r="S13606" t="s">
        <v>12039</v>
      </c>
      <c r="T13606" t="s">
        <v>3084</v>
      </c>
    </row>
    <row r="13607" spans="17:20">
      <c r="Q13607">
        <v>0.75548611111111097</v>
      </c>
      <c r="R13607">
        <v>1</v>
      </c>
      <c r="S13607" t="s">
        <v>12040</v>
      </c>
      <c r="T13607" t="s">
        <v>3071</v>
      </c>
    </row>
    <row r="13608" spans="17:20">
      <c r="Q13608">
        <v>0.75553240740740701</v>
      </c>
      <c r="R13608">
        <v>1</v>
      </c>
      <c r="S13608" t="s">
        <v>4088</v>
      </c>
      <c r="T13608" t="s">
        <v>3127</v>
      </c>
    </row>
    <row r="13609" spans="17:20">
      <c r="Q13609">
        <v>0.75561342592592595</v>
      </c>
      <c r="R13609">
        <v>1</v>
      </c>
      <c r="S13609" t="s">
        <v>12041</v>
      </c>
      <c r="T13609" t="s">
        <v>3074</v>
      </c>
    </row>
    <row r="13610" spans="17:20">
      <c r="Q13610">
        <v>0.75567129629629604</v>
      </c>
      <c r="R13610">
        <v>1</v>
      </c>
      <c r="S13610" t="s">
        <v>11760</v>
      </c>
      <c r="T13610" t="s">
        <v>3129</v>
      </c>
    </row>
    <row r="13611" spans="17:20">
      <c r="Q13611">
        <v>0.755694444444444</v>
      </c>
      <c r="R13611">
        <v>1</v>
      </c>
      <c r="S13611" t="s">
        <v>12042</v>
      </c>
      <c r="T13611" t="s">
        <v>3070</v>
      </c>
    </row>
    <row r="13612" spans="17:20">
      <c r="Q13612">
        <v>0.75575231481481497</v>
      </c>
      <c r="R13612">
        <v>1</v>
      </c>
      <c r="S13612" t="s">
        <v>12043</v>
      </c>
      <c r="T13612" t="s">
        <v>3070</v>
      </c>
    </row>
    <row r="13613" spans="17:20">
      <c r="Q13613">
        <v>0.75577546296296305</v>
      </c>
      <c r="R13613">
        <v>1</v>
      </c>
      <c r="S13613" t="s">
        <v>12044</v>
      </c>
      <c r="T13613" t="s">
        <v>3071</v>
      </c>
    </row>
    <row r="13614" spans="17:20">
      <c r="Q13614">
        <v>0.75579861111111102</v>
      </c>
      <c r="R13614">
        <v>1</v>
      </c>
      <c r="S13614" t="s">
        <v>12045</v>
      </c>
      <c r="T13614" t="s">
        <v>3075</v>
      </c>
    </row>
    <row r="13615" spans="17:20">
      <c r="Q13615">
        <v>0.75587962962962996</v>
      </c>
      <c r="R13615">
        <v>1</v>
      </c>
      <c r="S13615" t="s">
        <v>1038</v>
      </c>
      <c r="T13615" t="s">
        <v>3074</v>
      </c>
    </row>
    <row r="13616" spans="17:20">
      <c r="Q13616">
        <v>0.755891203703704</v>
      </c>
      <c r="R13616">
        <v>1</v>
      </c>
      <c r="S13616" t="s">
        <v>12046</v>
      </c>
      <c r="T13616" t="s">
        <v>3070</v>
      </c>
    </row>
    <row r="13617" spans="17:20">
      <c r="Q13617">
        <v>0.75591435185185196</v>
      </c>
      <c r="R13617">
        <v>1</v>
      </c>
      <c r="S13617" t="s">
        <v>12047</v>
      </c>
      <c r="T13617" t="s">
        <v>3129</v>
      </c>
    </row>
    <row r="13618" spans="17:20">
      <c r="Q13618">
        <v>0.75593750000000004</v>
      </c>
      <c r="R13618">
        <v>4</v>
      </c>
      <c r="S13618" t="s">
        <v>12048</v>
      </c>
      <c r="T13618" t="s">
        <v>3070</v>
      </c>
    </row>
    <row r="13619" spans="17:20">
      <c r="Q13619">
        <v>0.75593750000000004</v>
      </c>
      <c r="R13619">
        <v>1</v>
      </c>
      <c r="S13619" t="s">
        <v>12049</v>
      </c>
      <c r="T13619" t="s">
        <v>3074</v>
      </c>
    </row>
    <row r="13620" spans="17:20">
      <c r="Q13620">
        <v>0.75598379629629597</v>
      </c>
      <c r="R13620">
        <v>1</v>
      </c>
      <c r="S13620" t="s">
        <v>11926</v>
      </c>
      <c r="T13620" t="s">
        <v>3074</v>
      </c>
    </row>
    <row r="13621" spans="17:20">
      <c r="Q13621">
        <v>0.75600694444444405</v>
      </c>
      <c r="R13621">
        <v>1</v>
      </c>
      <c r="S13621" t="s">
        <v>12050</v>
      </c>
      <c r="T13621" t="s">
        <v>3071</v>
      </c>
    </row>
    <row r="13622" spans="17:20">
      <c r="Q13622">
        <v>0.75600694444444405</v>
      </c>
      <c r="R13622">
        <v>1</v>
      </c>
      <c r="S13622" t="s">
        <v>12051</v>
      </c>
      <c r="T13622" t="s">
        <v>3073</v>
      </c>
    </row>
    <row r="13623" spans="17:20">
      <c r="Q13623">
        <v>0.75603009259259302</v>
      </c>
      <c r="R13623">
        <v>1</v>
      </c>
      <c r="S13623" t="s">
        <v>2562</v>
      </c>
      <c r="T13623" t="s">
        <v>3075</v>
      </c>
    </row>
    <row r="13624" spans="17:20">
      <c r="Q13624">
        <v>0.75606481481481502</v>
      </c>
      <c r="R13624">
        <v>1</v>
      </c>
      <c r="S13624" t="s">
        <v>12052</v>
      </c>
      <c r="T13624" t="s">
        <v>3075</v>
      </c>
    </row>
    <row r="13625" spans="17:20">
      <c r="Q13625">
        <v>0.75607638888888895</v>
      </c>
      <c r="R13625">
        <v>1</v>
      </c>
      <c r="S13625" t="s">
        <v>12053</v>
      </c>
      <c r="T13625" t="s">
        <v>3070</v>
      </c>
    </row>
    <row r="13626" spans="17:20">
      <c r="Q13626">
        <v>0.75607638888888895</v>
      </c>
      <c r="R13626">
        <v>1</v>
      </c>
      <c r="S13626" t="s">
        <v>3268</v>
      </c>
      <c r="T13626" t="s">
        <v>3070</v>
      </c>
    </row>
    <row r="13627" spans="17:20">
      <c r="Q13627">
        <v>0.75608796296296299</v>
      </c>
      <c r="R13627">
        <v>1</v>
      </c>
      <c r="S13627" t="s">
        <v>12054</v>
      </c>
      <c r="T13627" t="s">
        <v>3075</v>
      </c>
    </row>
    <row r="13628" spans="17:20">
      <c r="Q13628">
        <v>0.75611111111111096</v>
      </c>
      <c r="R13628">
        <v>1</v>
      </c>
      <c r="S13628" t="s">
        <v>12055</v>
      </c>
      <c r="T13628" t="s">
        <v>3071</v>
      </c>
    </row>
    <row r="13629" spans="17:20">
      <c r="Q13629">
        <v>0.75611111111111096</v>
      </c>
      <c r="R13629">
        <v>1</v>
      </c>
      <c r="S13629" t="s">
        <v>12056</v>
      </c>
      <c r="T13629" t="s">
        <v>3075</v>
      </c>
    </row>
    <row r="13630" spans="17:20">
      <c r="Q13630">
        <v>0.75613425925925903</v>
      </c>
      <c r="R13630">
        <v>1</v>
      </c>
      <c r="S13630" t="s">
        <v>12057</v>
      </c>
      <c r="T13630" t="s">
        <v>3075</v>
      </c>
    </row>
    <row r="13631" spans="17:20">
      <c r="Q13631">
        <v>0.756157407407407</v>
      </c>
      <c r="R13631">
        <v>1</v>
      </c>
      <c r="S13631" t="s">
        <v>12058</v>
      </c>
      <c r="T13631" t="s">
        <v>3075</v>
      </c>
    </row>
    <row r="13632" spans="17:20">
      <c r="Q13632">
        <v>0.75616898148148104</v>
      </c>
      <c r="R13632">
        <v>1</v>
      </c>
      <c r="S13632" t="s">
        <v>12059</v>
      </c>
      <c r="T13632" t="s">
        <v>3075</v>
      </c>
    </row>
    <row r="13633" spans="17:20">
      <c r="Q13633">
        <v>0.75629629629629602</v>
      </c>
      <c r="R13633">
        <v>4</v>
      </c>
      <c r="S13633" t="s">
        <v>12060</v>
      </c>
      <c r="T13633" t="s">
        <v>3070</v>
      </c>
    </row>
    <row r="13634" spans="17:20">
      <c r="Q13634">
        <v>0.75633101851851803</v>
      </c>
      <c r="R13634">
        <v>1</v>
      </c>
      <c r="S13634" t="s">
        <v>12061</v>
      </c>
      <c r="T13634" t="s">
        <v>3074</v>
      </c>
    </row>
    <row r="13635" spans="17:20">
      <c r="Q13635">
        <v>0.75636574074074103</v>
      </c>
      <c r="R13635">
        <v>2</v>
      </c>
      <c r="S13635" t="s">
        <v>12062</v>
      </c>
      <c r="T13635" t="s">
        <v>3070</v>
      </c>
    </row>
    <row r="13636" spans="17:20">
      <c r="Q13636">
        <v>0.75642361111111101</v>
      </c>
      <c r="R13636">
        <v>1</v>
      </c>
      <c r="S13636" t="s">
        <v>8317</v>
      </c>
      <c r="T13636" t="s">
        <v>3070</v>
      </c>
    </row>
    <row r="13637" spans="17:20">
      <c r="Q13637">
        <v>0.75643518518518504</v>
      </c>
      <c r="R13637">
        <v>1</v>
      </c>
      <c r="S13637" t="s">
        <v>12063</v>
      </c>
      <c r="T13637" t="s">
        <v>3129</v>
      </c>
    </row>
    <row r="13638" spans="17:20">
      <c r="Q13638">
        <v>0.75644675925925897</v>
      </c>
      <c r="R13638">
        <v>1</v>
      </c>
      <c r="S13638" t="s">
        <v>12064</v>
      </c>
      <c r="T13638" t="s">
        <v>3075</v>
      </c>
    </row>
    <row r="13639" spans="17:20">
      <c r="Q13639">
        <v>0.75649305555555602</v>
      </c>
      <c r="R13639">
        <v>2</v>
      </c>
      <c r="S13639" t="s">
        <v>3974</v>
      </c>
      <c r="T13639" t="s">
        <v>3073</v>
      </c>
    </row>
    <row r="13640" spans="17:20">
      <c r="Q13640">
        <v>0.75651620370370398</v>
      </c>
      <c r="R13640">
        <v>1</v>
      </c>
      <c r="S13640" t="s">
        <v>12065</v>
      </c>
      <c r="T13640" t="s">
        <v>3072</v>
      </c>
    </row>
    <row r="13641" spans="17:20">
      <c r="Q13641">
        <v>0.75651620370370398</v>
      </c>
      <c r="R13641">
        <v>1</v>
      </c>
      <c r="S13641" t="s">
        <v>2562</v>
      </c>
      <c r="T13641" t="s">
        <v>3071</v>
      </c>
    </row>
    <row r="13642" spans="17:20">
      <c r="Q13642">
        <v>0.75655092592592599</v>
      </c>
      <c r="R13642">
        <v>1</v>
      </c>
      <c r="S13642" t="s">
        <v>12066</v>
      </c>
      <c r="T13642" t="s">
        <v>3072</v>
      </c>
    </row>
    <row r="13643" spans="17:20">
      <c r="Q13643">
        <v>0.75668981481481501</v>
      </c>
      <c r="R13643">
        <v>1</v>
      </c>
      <c r="S13643" t="s">
        <v>12067</v>
      </c>
      <c r="T13643" t="s">
        <v>3075</v>
      </c>
    </row>
    <row r="13644" spans="17:20">
      <c r="Q13644">
        <v>0.75680555555555595</v>
      </c>
      <c r="R13644">
        <v>1</v>
      </c>
      <c r="S13644" t="s">
        <v>672</v>
      </c>
      <c r="T13644" t="s">
        <v>3129</v>
      </c>
    </row>
    <row r="13645" spans="17:20">
      <c r="Q13645">
        <v>0.75693287037037005</v>
      </c>
      <c r="R13645">
        <v>1</v>
      </c>
      <c r="S13645" t="s">
        <v>2562</v>
      </c>
      <c r="T13645" t="s">
        <v>3071</v>
      </c>
    </row>
    <row r="13646" spans="17:20">
      <c r="Q13646">
        <v>0.75699074074074102</v>
      </c>
      <c r="R13646">
        <v>2</v>
      </c>
      <c r="S13646" t="s">
        <v>2562</v>
      </c>
      <c r="T13646" t="s">
        <v>3071</v>
      </c>
    </row>
    <row r="13647" spans="17:20">
      <c r="Q13647">
        <v>0.75721064814814798</v>
      </c>
      <c r="R13647">
        <v>1</v>
      </c>
      <c r="S13647" t="s">
        <v>12068</v>
      </c>
      <c r="T13647" t="s">
        <v>3071</v>
      </c>
    </row>
    <row r="13648" spans="17:20">
      <c r="Q13648">
        <v>0.75721064814814798</v>
      </c>
      <c r="R13648">
        <v>1</v>
      </c>
      <c r="S13648" t="s">
        <v>12069</v>
      </c>
      <c r="T13648" t="s">
        <v>3079</v>
      </c>
    </row>
    <row r="13649" spans="17:20">
      <c r="Q13649">
        <v>0.75722222222222202</v>
      </c>
      <c r="R13649">
        <v>1</v>
      </c>
      <c r="S13649" t="s">
        <v>2562</v>
      </c>
      <c r="T13649" t="s">
        <v>3071</v>
      </c>
    </row>
    <row r="13650" spans="17:20">
      <c r="Q13650">
        <v>0.75724537037036999</v>
      </c>
      <c r="R13650">
        <v>1</v>
      </c>
      <c r="S13650" t="s">
        <v>4485</v>
      </c>
      <c r="T13650" t="s">
        <v>3074</v>
      </c>
    </row>
    <row r="13651" spans="17:20">
      <c r="Q13651">
        <v>0.757314814814815</v>
      </c>
      <c r="R13651">
        <v>1</v>
      </c>
      <c r="S13651" t="s">
        <v>12070</v>
      </c>
      <c r="T13651" t="s">
        <v>3070</v>
      </c>
    </row>
    <row r="13652" spans="17:20">
      <c r="Q13652">
        <v>0.757314814814815</v>
      </c>
      <c r="R13652">
        <v>1</v>
      </c>
      <c r="S13652" t="s">
        <v>1160</v>
      </c>
      <c r="T13652" t="s">
        <v>3129</v>
      </c>
    </row>
    <row r="13653" spans="17:20">
      <c r="Q13653">
        <v>0.75733796296296296</v>
      </c>
      <c r="R13653">
        <v>1</v>
      </c>
      <c r="S13653" t="s">
        <v>12071</v>
      </c>
      <c r="T13653" t="s">
        <v>3070</v>
      </c>
    </row>
    <row r="13654" spans="17:20">
      <c r="Q13654">
        <v>0.757349537037037</v>
      </c>
      <c r="R13654">
        <v>1</v>
      </c>
      <c r="S13654" t="s">
        <v>12072</v>
      </c>
      <c r="T13654" t="s">
        <v>3071</v>
      </c>
    </row>
    <row r="13655" spans="17:20">
      <c r="Q13655">
        <v>0.75736111111111104</v>
      </c>
      <c r="R13655">
        <v>1</v>
      </c>
      <c r="S13655" t="s">
        <v>12073</v>
      </c>
      <c r="T13655" t="s">
        <v>3070</v>
      </c>
    </row>
    <row r="13656" spans="17:20">
      <c r="Q13656">
        <v>0.75745370370370402</v>
      </c>
      <c r="R13656">
        <v>2</v>
      </c>
      <c r="S13656" t="s">
        <v>12074</v>
      </c>
      <c r="T13656" t="s">
        <v>3129</v>
      </c>
    </row>
    <row r="13657" spans="17:20">
      <c r="Q13657">
        <v>0.75749999999999995</v>
      </c>
      <c r="R13657">
        <v>1</v>
      </c>
      <c r="S13657" t="s">
        <v>12075</v>
      </c>
      <c r="T13657" t="s">
        <v>3071</v>
      </c>
    </row>
    <row r="13658" spans="17:20">
      <c r="Q13658">
        <v>0.75751157407407399</v>
      </c>
      <c r="R13658">
        <v>1</v>
      </c>
      <c r="S13658" t="s">
        <v>12076</v>
      </c>
      <c r="T13658" t="s">
        <v>3070</v>
      </c>
    </row>
    <row r="13659" spans="17:20">
      <c r="Q13659">
        <v>0.75752314814814803</v>
      </c>
      <c r="R13659">
        <v>1</v>
      </c>
      <c r="S13659" t="s">
        <v>12077</v>
      </c>
      <c r="T13659" t="s">
        <v>3074</v>
      </c>
    </row>
    <row r="13660" spans="17:20">
      <c r="Q13660">
        <v>0.75755787037037003</v>
      </c>
      <c r="R13660">
        <v>1</v>
      </c>
      <c r="S13660" t="s">
        <v>12078</v>
      </c>
      <c r="T13660" t="s">
        <v>3070</v>
      </c>
    </row>
    <row r="13661" spans="17:20">
      <c r="Q13661">
        <v>0.75761574074074101</v>
      </c>
      <c r="R13661">
        <v>1</v>
      </c>
      <c r="S13661" t="s">
        <v>3241</v>
      </c>
      <c r="T13661" t="s">
        <v>3074</v>
      </c>
    </row>
    <row r="13662" spans="17:20">
      <c r="Q13662">
        <v>0.75765046296296301</v>
      </c>
      <c r="R13662">
        <v>2</v>
      </c>
      <c r="S13662" t="s">
        <v>2562</v>
      </c>
      <c r="T13662" t="s">
        <v>3070</v>
      </c>
    </row>
    <row r="13663" spans="17:20">
      <c r="Q13663">
        <v>0.75770833333333298</v>
      </c>
      <c r="R13663">
        <v>1</v>
      </c>
      <c r="S13663" t="s">
        <v>12079</v>
      </c>
      <c r="T13663" t="s">
        <v>3074</v>
      </c>
    </row>
    <row r="13664" spans="17:20">
      <c r="Q13664">
        <v>0.75777777777777799</v>
      </c>
      <c r="R13664">
        <v>1</v>
      </c>
      <c r="S13664" t="s">
        <v>12080</v>
      </c>
      <c r="T13664" t="s">
        <v>3072</v>
      </c>
    </row>
    <row r="13665" spans="17:20">
      <c r="Q13665">
        <v>0.75783564814814797</v>
      </c>
      <c r="R13665">
        <v>1</v>
      </c>
      <c r="S13665" t="s">
        <v>4433</v>
      </c>
      <c r="T13665" t="s">
        <v>3075</v>
      </c>
    </row>
    <row r="13666" spans="17:20">
      <c r="Q13666">
        <v>0.75787037037036997</v>
      </c>
      <c r="R13666">
        <v>1</v>
      </c>
      <c r="S13666" t="s">
        <v>3817</v>
      </c>
      <c r="T13666" t="s">
        <v>3074</v>
      </c>
    </row>
    <row r="13667" spans="17:20">
      <c r="Q13667">
        <v>0.75800925925925899</v>
      </c>
      <c r="R13667">
        <v>1</v>
      </c>
      <c r="S13667" t="s">
        <v>12081</v>
      </c>
      <c r="T13667" t="s">
        <v>3070</v>
      </c>
    </row>
    <row r="13668" spans="17:20">
      <c r="Q13668">
        <v>0.75803240740740696</v>
      </c>
      <c r="R13668">
        <v>1</v>
      </c>
      <c r="S13668" t="s">
        <v>12082</v>
      </c>
      <c r="T13668" t="s">
        <v>3077</v>
      </c>
    </row>
    <row r="13669" spans="17:20">
      <c r="Q13669">
        <v>0.758043981481481</v>
      </c>
      <c r="R13669">
        <v>1</v>
      </c>
      <c r="S13669" t="s">
        <v>12083</v>
      </c>
      <c r="T13669" t="s">
        <v>3075</v>
      </c>
    </row>
    <row r="13670" spans="17:20">
      <c r="Q13670">
        <v>0.758078703703704</v>
      </c>
      <c r="R13670">
        <v>1</v>
      </c>
      <c r="S13670" t="s">
        <v>4216</v>
      </c>
      <c r="T13670" t="s">
        <v>3075</v>
      </c>
    </row>
    <row r="13671" spans="17:20">
      <c r="Q13671">
        <v>0.75809027777777804</v>
      </c>
      <c r="R13671">
        <v>1</v>
      </c>
      <c r="S13671" t="s">
        <v>12084</v>
      </c>
      <c r="T13671" t="s">
        <v>3075</v>
      </c>
    </row>
    <row r="13672" spans="17:20">
      <c r="Q13672">
        <v>0.75810185185185197</v>
      </c>
      <c r="R13672">
        <v>4</v>
      </c>
      <c r="S13672" t="s">
        <v>12085</v>
      </c>
      <c r="T13672" t="s">
        <v>3070</v>
      </c>
    </row>
    <row r="13673" spans="17:20">
      <c r="Q13673">
        <v>0.75811342592592601</v>
      </c>
      <c r="R13673">
        <v>1</v>
      </c>
      <c r="S13673" t="s">
        <v>12086</v>
      </c>
      <c r="T13673" t="s">
        <v>3075</v>
      </c>
    </row>
    <row r="13674" spans="17:20">
      <c r="Q13674">
        <v>0.75814814814814802</v>
      </c>
      <c r="R13674">
        <v>1</v>
      </c>
      <c r="S13674" t="s">
        <v>12087</v>
      </c>
      <c r="T13674" t="s">
        <v>3071</v>
      </c>
    </row>
    <row r="13675" spans="17:20">
      <c r="Q13675">
        <v>0.75817129629629598</v>
      </c>
      <c r="R13675">
        <v>1</v>
      </c>
      <c r="S13675" t="s">
        <v>12088</v>
      </c>
      <c r="T13675" t="s">
        <v>3075</v>
      </c>
    </row>
    <row r="13676" spans="17:20">
      <c r="Q13676">
        <v>0.75821759259259303</v>
      </c>
      <c r="R13676">
        <v>2</v>
      </c>
      <c r="S13676" t="s">
        <v>12089</v>
      </c>
      <c r="T13676" t="s">
        <v>3070</v>
      </c>
    </row>
    <row r="13677" spans="17:20">
      <c r="Q13677">
        <v>0.75825231481481503</v>
      </c>
      <c r="R13677">
        <v>1</v>
      </c>
      <c r="S13677" t="s">
        <v>12090</v>
      </c>
      <c r="T13677" t="s">
        <v>3075</v>
      </c>
    </row>
    <row r="13678" spans="17:20">
      <c r="Q13678">
        <v>0.75828703703703704</v>
      </c>
      <c r="R13678">
        <v>1</v>
      </c>
      <c r="S13678" t="s">
        <v>12091</v>
      </c>
      <c r="T13678" t="s">
        <v>3074</v>
      </c>
    </row>
    <row r="13679" spans="17:20">
      <c r="Q13679">
        <v>0.75846064814814795</v>
      </c>
      <c r="R13679">
        <v>1</v>
      </c>
      <c r="S13679" t="s">
        <v>12092</v>
      </c>
      <c r="T13679" t="s">
        <v>3070</v>
      </c>
    </row>
    <row r="13680" spans="17:20">
      <c r="Q13680">
        <v>0.75847222222222199</v>
      </c>
      <c r="R13680">
        <v>1</v>
      </c>
      <c r="S13680" t="s">
        <v>1141</v>
      </c>
      <c r="T13680" t="s">
        <v>3070</v>
      </c>
    </row>
    <row r="13681" spans="17:20">
      <c r="Q13681">
        <v>0.75848379629629603</v>
      </c>
      <c r="R13681">
        <v>1</v>
      </c>
      <c r="S13681" t="s">
        <v>12093</v>
      </c>
      <c r="T13681" t="s">
        <v>3070</v>
      </c>
    </row>
    <row r="13682" spans="17:20">
      <c r="Q13682">
        <v>0.758506944444444</v>
      </c>
      <c r="R13682">
        <v>1</v>
      </c>
      <c r="S13682" t="s">
        <v>12094</v>
      </c>
      <c r="T13682" t="s">
        <v>3070</v>
      </c>
    </row>
    <row r="13683" spans="17:20">
      <c r="Q13683">
        <v>0.758506944444444</v>
      </c>
      <c r="R13683">
        <v>1</v>
      </c>
      <c r="S13683" t="s">
        <v>12095</v>
      </c>
      <c r="T13683" t="s">
        <v>3129</v>
      </c>
    </row>
    <row r="13684" spans="17:20">
      <c r="Q13684">
        <v>0.758541666666667</v>
      </c>
      <c r="R13684">
        <v>1</v>
      </c>
      <c r="S13684" t="s">
        <v>12096</v>
      </c>
      <c r="T13684" t="s">
        <v>3129</v>
      </c>
    </row>
    <row r="13685" spans="17:20">
      <c r="Q13685">
        <v>0.758541666666667</v>
      </c>
      <c r="R13685">
        <v>1</v>
      </c>
      <c r="S13685" t="s">
        <v>12097</v>
      </c>
      <c r="T13685" t="s">
        <v>3074</v>
      </c>
    </row>
    <row r="13686" spans="17:20">
      <c r="Q13686">
        <v>0.75856481481481497</v>
      </c>
      <c r="R13686">
        <v>1</v>
      </c>
      <c r="S13686" t="s">
        <v>12098</v>
      </c>
      <c r="T13686" t="s">
        <v>3129</v>
      </c>
    </row>
    <row r="13687" spans="17:20">
      <c r="Q13687">
        <v>0.75859953703703698</v>
      </c>
      <c r="R13687">
        <v>1</v>
      </c>
      <c r="S13687" t="s">
        <v>4011</v>
      </c>
      <c r="T13687" t="s">
        <v>3074</v>
      </c>
    </row>
    <row r="13688" spans="17:20">
      <c r="Q13688">
        <v>0.75869212962962995</v>
      </c>
      <c r="R13688">
        <v>1</v>
      </c>
      <c r="S13688" t="s">
        <v>12099</v>
      </c>
      <c r="T13688" t="s">
        <v>3129</v>
      </c>
    </row>
    <row r="13689" spans="17:20">
      <c r="Q13689">
        <v>0.75871527777777803</v>
      </c>
      <c r="R13689">
        <v>1</v>
      </c>
      <c r="S13689" t="s">
        <v>12100</v>
      </c>
      <c r="T13689" t="s">
        <v>3129</v>
      </c>
    </row>
    <row r="13690" spans="17:20">
      <c r="Q13690">
        <v>0.75872685185185196</v>
      </c>
      <c r="R13690">
        <v>1</v>
      </c>
      <c r="S13690" t="s">
        <v>12101</v>
      </c>
      <c r="T13690" t="s">
        <v>3129</v>
      </c>
    </row>
    <row r="13691" spans="17:20">
      <c r="Q13691">
        <v>0.75878472222222204</v>
      </c>
      <c r="R13691">
        <v>1</v>
      </c>
      <c r="S13691" t="s">
        <v>12102</v>
      </c>
      <c r="T13691" t="s">
        <v>3070</v>
      </c>
    </row>
    <row r="13692" spans="17:20">
      <c r="Q13692">
        <v>0.75881944444444405</v>
      </c>
      <c r="R13692">
        <v>1</v>
      </c>
      <c r="S13692" t="s">
        <v>12103</v>
      </c>
      <c r="T13692" t="s">
        <v>3129</v>
      </c>
    </row>
    <row r="13693" spans="17:20">
      <c r="Q13693">
        <v>0.75887731481481502</v>
      </c>
      <c r="R13693">
        <v>4</v>
      </c>
      <c r="S13693" t="s">
        <v>2562</v>
      </c>
      <c r="T13693" t="s">
        <v>3070</v>
      </c>
    </row>
    <row r="13694" spans="17:20">
      <c r="Q13694">
        <v>0.75895833333333296</v>
      </c>
      <c r="R13694">
        <v>1</v>
      </c>
      <c r="S13694" t="s">
        <v>12104</v>
      </c>
      <c r="T13694" t="s">
        <v>3070</v>
      </c>
    </row>
    <row r="13695" spans="17:20">
      <c r="Q13695">
        <v>0.758969907407407</v>
      </c>
      <c r="R13695">
        <v>1</v>
      </c>
      <c r="S13695" t="s">
        <v>721</v>
      </c>
      <c r="T13695" t="s">
        <v>3075</v>
      </c>
    </row>
    <row r="13696" spans="17:20">
      <c r="Q13696">
        <v>0.75898148148148104</v>
      </c>
      <c r="R13696">
        <v>2</v>
      </c>
      <c r="S13696" t="s">
        <v>4491</v>
      </c>
      <c r="T13696" t="s">
        <v>3074</v>
      </c>
    </row>
    <row r="13697" spans="17:20">
      <c r="Q13697">
        <v>0.75899305555555596</v>
      </c>
      <c r="R13697">
        <v>1</v>
      </c>
      <c r="S13697" t="s">
        <v>12105</v>
      </c>
      <c r="T13697" t="s">
        <v>3070</v>
      </c>
    </row>
    <row r="13698" spans="17:20">
      <c r="Q13698">
        <v>0.75899305555555596</v>
      </c>
      <c r="R13698">
        <v>1</v>
      </c>
      <c r="S13698" t="s">
        <v>12106</v>
      </c>
      <c r="T13698" t="s">
        <v>3129</v>
      </c>
    </row>
    <row r="13699" spans="17:20">
      <c r="Q13699">
        <v>0.75921296296296303</v>
      </c>
      <c r="R13699">
        <v>1</v>
      </c>
      <c r="S13699" t="s">
        <v>12107</v>
      </c>
      <c r="T13699" t="s">
        <v>3075</v>
      </c>
    </row>
    <row r="13700" spans="17:20">
      <c r="Q13700">
        <v>0.75922453703703696</v>
      </c>
      <c r="R13700">
        <v>1</v>
      </c>
      <c r="S13700" t="s">
        <v>12108</v>
      </c>
      <c r="T13700" t="s">
        <v>3129</v>
      </c>
    </row>
    <row r="13701" spans="17:20">
      <c r="Q13701">
        <v>0.75925925925925897</v>
      </c>
      <c r="R13701">
        <v>1</v>
      </c>
      <c r="S13701" t="s">
        <v>3798</v>
      </c>
      <c r="T13701" t="s">
        <v>3129</v>
      </c>
    </row>
    <row r="13702" spans="17:20">
      <c r="Q13702">
        <v>0.75927083333333301</v>
      </c>
      <c r="R13702">
        <v>1</v>
      </c>
      <c r="S13702" t="s">
        <v>12109</v>
      </c>
      <c r="T13702" t="s">
        <v>3075</v>
      </c>
    </row>
    <row r="13703" spans="17:20">
      <c r="Q13703">
        <v>0.75931712962963005</v>
      </c>
      <c r="R13703">
        <v>1</v>
      </c>
      <c r="S13703" t="s">
        <v>12110</v>
      </c>
      <c r="T13703" t="s">
        <v>3074</v>
      </c>
    </row>
    <row r="13704" spans="17:20">
      <c r="Q13704">
        <v>0.75932870370370398</v>
      </c>
      <c r="R13704">
        <v>1</v>
      </c>
      <c r="S13704" t="s">
        <v>2562</v>
      </c>
      <c r="T13704" t="s">
        <v>3127</v>
      </c>
    </row>
    <row r="13705" spans="17:20">
      <c r="Q13705">
        <v>0.75937500000000002</v>
      </c>
      <c r="R13705">
        <v>1</v>
      </c>
      <c r="S13705" t="s">
        <v>12111</v>
      </c>
      <c r="T13705" t="s">
        <v>3075</v>
      </c>
    </row>
    <row r="13706" spans="17:20">
      <c r="Q13706">
        <v>0.75937500000000002</v>
      </c>
      <c r="R13706">
        <v>1</v>
      </c>
      <c r="S13706" t="s">
        <v>12112</v>
      </c>
      <c r="T13706" t="s">
        <v>3075</v>
      </c>
    </row>
    <row r="13707" spans="17:20">
      <c r="Q13707">
        <v>0.75938657407407395</v>
      </c>
      <c r="R13707">
        <v>1</v>
      </c>
      <c r="S13707" t="s">
        <v>12113</v>
      </c>
      <c r="T13707" t="s">
        <v>3070</v>
      </c>
    </row>
    <row r="13708" spans="17:20">
      <c r="Q13708">
        <v>0.75939814814814799</v>
      </c>
      <c r="R13708">
        <v>1</v>
      </c>
      <c r="S13708" t="s">
        <v>12114</v>
      </c>
      <c r="T13708" t="s">
        <v>3075</v>
      </c>
    </row>
    <row r="13709" spans="17:20">
      <c r="Q13709">
        <v>0.75940972222222203</v>
      </c>
      <c r="R13709">
        <v>1</v>
      </c>
      <c r="S13709" t="s">
        <v>12115</v>
      </c>
      <c r="T13709" t="s">
        <v>3075</v>
      </c>
    </row>
    <row r="13710" spans="17:20">
      <c r="Q13710">
        <v>0.75944444444444403</v>
      </c>
      <c r="R13710">
        <v>1</v>
      </c>
      <c r="S13710" t="s">
        <v>12116</v>
      </c>
      <c r="T13710" t="s">
        <v>3070</v>
      </c>
    </row>
    <row r="13711" spans="17:20">
      <c r="Q13711">
        <v>0.75949074074074097</v>
      </c>
      <c r="R13711">
        <v>2</v>
      </c>
      <c r="S13711" t="s">
        <v>12117</v>
      </c>
      <c r="T13711" t="s">
        <v>3129</v>
      </c>
    </row>
    <row r="13712" spans="17:20">
      <c r="Q13712">
        <v>0.75951388888888904</v>
      </c>
      <c r="R13712">
        <v>1</v>
      </c>
      <c r="S13712" t="s">
        <v>12118</v>
      </c>
      <c r="T13712" t="s">
        <v>3075</v>
      </c>
    </row>
    <row r="13713" spans="17:20">
      <c r="Q13713">
        <v>0.75958333333333306</v>
      </c>
      <c r="R13713">
        <v>1</v>
      </c>
      <c r="S13713" t="s">
        <v>2562</v>
      </c>
      <c r="T13713" t="s">
        <v>3074</v>
      </c>
    </row>
    <row r="13714" spans="17:20">
      <c r="Q13714">
        <v>0.75959490740740698</v>
      </c>
      <c r="R13714">
        <v>1</v>
      </c>
      <c r="S13714" t="s">
        <v>3381</v>
      </c>
      <c r="T13714" t="s">
        <v>3126</v>
      </c>
    </row>
    <row r="13715" spans="17:20">
      <c r="Q13715">
        <v>0.75965277777777795</v>
      </c>
      <c r="R13715">
        <v>1</v>
      </c>
      <c r="S13715" t="s">
        <v>12119</v>
      </c>
      <c r="T13715" t="s">
        <v>3071</v>
      </c>
    </row>
    <row r="13716" spans="17:20">
      <c r="Q13716">
        <v>0.75968749999999996</v>
      </c>
      <c r="R13716">
        <v>4</v>
      </c>
      <c r="S13716" t="s">
        <v>12120</v>
      </c>
      <c r="T13716" t="s">
        <v>3070</v>
      </c>
    </row>
    <row r="13717" spans="17:20">
      <c r="Q13717">
        <v>0.75976851851851901</v>
      </c>
      <c r="R13717">
        <v>3</v>
      </c>
      <c r="S13717" t="s">
        <v>12121</v>
      </c>
      <c r="T13717" t="s">
        <v>3070</v>
      </c>
    </row>
    <row r="13718" spans="17:20">
      <c r="Q13718">
        <v>0.75981481481481505</v>
      </c>
      <c r="R13718">
        <v>1</v>
      </c>
      <c r="S13718" t="s">
        <v>3706</v>
      </c>
      <c r="T13718" t="s">
        <v>3075</v>
      </c>
    </row>
    <row r="13719" spans="17:20">
      <c r="Q13719">
        <v>0.75981481481481505</v>
      </c>
      <c r="R13719">
        <v>1</v>
      </c>
      <c r="S13719" t="s">
        <v>3706</v>
      </c>
      <c r="T13719" t="s">
        <v>3129</v>
      </c>
    </row>
    <row r="13720" spans="17:20">
      <c r="Q13720">
        <v>0.75995370370370396</v>
      </c>
      <c r="R13720">
        <v>1</v>
      </c>
      <c r="S13720" t="s">
        <v>12122</v>
      </c>
      <c r="T13720" t="s">
        <v>3075</v>
      </c>
    </row>
    <row r="13721" spans="17:20">
      <c r="Q13721">
        <v>0.75995370370370396</v>
      </c>
      <c r="R13721">
        <v>1</v>
      </c>
      <c r="S13721" t="s">
        <v>3702</v>
      </c>
      <c r="T13721" t="s">
        <v>3129</v>
      </c>
    </row>
    <row r="13722" spans="17:20">
      <c r="Q13722">
        <v>0.76005787037036998</v>
      </c>
      <c r="R13722">
        <v>1</v>
      </c>
      <c r="S13722" t="s">
        <v>12123</v>
      </c>
      <c r="T13722" t="s">
        <v>3070</v>
      </c>
    </row>
    <row r="13723" spans="17:20">
      <c r="Q13723">
        <v>0.76006944444444402</v>
      </c>
      <c r="R13723">
        <v>1</v>
      </c>
      <c r="S13723" t="s">
        <v>12124</v>
      </c>
      <c r="T13723" t="s">
        <v>3075</v>
      </c>
    </row>
    <row r="13724" spans="17:20">
      <c r="Q13724">
        <v>0.76006944444444402</v>
      </c>
      <c r="R13724">
        <v>1</v>
      </c>
      <c r="S13724" t="s">
        <v>1221</v>
      </c>
      <c r="T13724" t="s">
        <v>3129</v>
      </c>
    </row>
    <row r="13725" spans="17:20">
      <c r="Q13725">
        <v>0.76018518518518496</v>
      </c>
      <c r="R13725">
        <v>2</v>
      </c>
      <c r="S13725" t="s">
        <v>2562</v>
      </c>
      <c r="T13725" t="s">
        <v>3070</v>
      </c>
    </row>
    <row r="13726" spans="17:20">
      <c r="Q13726">
        <v>0.76018518518518496</v>
      </c>
      <c r="R13726">
        <v>1</v>
      </c>
      <c r="S13726" t="s">
        <v>2562</v>
      </c>
      <c r="T13726" t="s">
        <v>3071</v>
      </c>
    </row>
    <row r="13727" spans="17:20">
      <c r="Q13727">
        <v>0.76030092592592602</v>
      </c>
      <c r="R13727">
        <v>1</v>
      </c>
      <c r="S13727" t="s">
        <v>12125</v>
      </c>
      <c r="T13727" t="s">
        <v>3075</v>
      </c>
    </row>
    <row r="13728" spans="17:20">
      <c r="Q13728">
        <v>0.76052083333333298</v>
      </c>
      <c r="R13728">
        <v>1</v>
      </c>
      <c r="S13728" t="s">
        <v>12126</v>
      </c>
      <c r="T13728" t="s">
        <v>3129</v>
      </c>
    </row>
    <row r="13729" spans="17:20">
      <c r="Q13729">
        <v>0.76055555555555598</v>
      </c>
      <c r="R13729">
        <v>1</v>
      </c>
      <c r="S13729" t="s">
        <v>12127</v>
      </c>
      <c r="T13729" t="s">
        <v>3070</v>
      </c>
    </row>
    <row r="13730" spans="17:20">
      <c r="Q13730">
        <v>0.76055555555555598</v>
      </c>
      <c r="R13730">
        <v>4</v>
      </c>
      <c r="S13730" t="s">
        <v>12128</v>
      </c>
      <c r="T13730" t="s">
        <v>3072</v>
      </c>
    </row>
    <row r="13731" spans="17:20">
      <c r="Q13731">
        <v>0.76057870370370395</v>
      </c>
      <c r="R13731">
        <v>1</v>
      </c>
      <c r="S13731" t="s">
        <v>12129</v>
      </c>
      <c r="T13731" t="s">
        <v>3072</v>
      </c>
    </row>
    <row r="13732" spans="17:20">
      <c r="Q13732">
        <v>0.76060185185185203</v>
      </c>
      <c r="R13732">
        <v>3</v>
      </c>
      <c r="S13732" t="s">
        <v>2562</v>
      </c>
      <c r="T13732" t="s">
        <v>3071</v>
      </c>
    </row>
    <row r="13733" spans="17:20">
      <c r="Q13733">
        <v>0.76061342592592596</v>
      </c>
      <c r="R13733">
        <v>3</v>
      </c>
      <c r="S13733" t="s">
        <v>2562</v>
      </c>
      <c r="T13733" t="s">
        <v>3071</v>
      </c>
    </row>
    <row r="13734" spans="17:20">
      <c r="Q13734">
        <v>0.760659722222222</v>
      </c>
      <c r="R13734">
        <v>1</v>
      </c>
      <c r="S13734" t="s">
        <v>12130</v>
      </c>
      <c r="T13734" t="s">
        <v>3071</v>
      </c>
    </row>
    <row r="13735" spans="17:20">
      <c r="Q13735">
        <v>0.76075231481481498</v>
      </c>
      <c r="R13735">
        <v>1</v>
      </c>
      <c r="S13735" t="s">
        <v>12131</v>
      </c>
      <c r="T13735" t="s">
        <v>3071</v>
      </c>
    </row>
    <row r="13736" spans="17:20">
      <c r="Q13736">
        <v>0.760856481481481</v>
      </c>
      <c r="R13736">
        <v>1</v>
      </c>
      <c r="S13736" t="s">
        <v>3729</v>
      </c>
      <c r="T13736" t="s">
        <v>3074</v>
      </c>
    </row>
    <row r="13737" spans="17:20">
      <c r="Q13737">
        <v>0.76101851851851898</v>
      </c>
      <c r="R13737">
        <v>1</v>
      </c>
      <c r="S13737" t="s">
        <v>12132</v>
      </c>
      <c r="T13737" t="s">
        <v>3071</v>
      </c>
    </row>
    <row r="13738" spans="17:20">
      <c r="Q13738">
        <v>0.76109953703703703</v>
      </c>
      <c r="R13738">
        <v>1</v>
      </c>
      <c r="S13738" t="s">
        <v>2562</v>
      </c>
      <c r="T13738" t="s">
        <v>3071</v>
      </c>
    </row>
    <row r="13739" spans="17:20">
      <c r="Q13739">
        <v>0.76114583333333297</v>
      </c>
      <c r="R13739">
        <v>1</v>
      </c>
      <c r="S13739" t="s">
        <v>12133</v>
      </c>
      <c r="T13739" t="s">
        <v>3070</v>
      </c>
    </row>
    <row r="13740" spans="17:20">
      <c r="Q13740">
        <v>0.76121527777777798</v>
      </c>
      <c r="R13740">
        <v>4</v>
      </c>
      <c r="S13740" t="s">
        <v>12134</v>
      </c>
      <c r="T13740" t="s">
        <v>3075</v>
      </c>
    </row>
    <row r="13741" spans="17:20">
      <c r="Q13741">
        <v>0.76123842592592605</v>
      </c>
      <c r="R13741">
        <v>1</v>
      </c>
      <c r="S13741" t="s">
        <v>12135</v>
      </c>
      <c r="T13741" t="s">
        <v>3074</v>
      </c>
    </row>
    <row r="13742" spans="17:20">
      <c r="Q13742">
        <v>0.76126157407407402</v>
      </c>
      <c r="R13742">
        <v>1</v>
      </c>
      <c r="S13742" t="s">
        <v>12136</v>
      </c>
      <c r="T13742" t="s">
        <v>3075</v>
      </c>
    </row>
    <row r="13743" spans="17:20">
      <c r="Q13743">
        <v>0.76127314814814795</v>
      </c>
      <c r="R13743">
        <v>1</v>
      </c>
      <c r="S13743" t="s">
        <v>12137</v>
      </c>
      <c r="T13743" t="s">
        <v>3070</v>
      </c>
    </row>
    <row r="13744" spans="17:20">
      <c r="Q13744">
        <v>0.76128472222222199</v>
      </c>
      <c r="R13744">
        <v>1</v>
      </c>
      <c r="S13744" t="s">
        <v>12138</v>
      </c>
      <c r="T13744" t="s">
        <v>3075</v>
      </c>
    </row>
    <row r="13745" spans="17:20">
      <c r="Q13745">
        <v>0.76131944444444399</v>
      </c>
      <c r="R13745">
        <v>1</v>
      </c>
      <c r="S13745" t="s">
        <v>12139</v>
      </c>
      <c r="T13745" t="s">
        <v>3075</v>
      </c>
    </row>
    <row r="13746" spans="17:20">
      <c r="Q13746">
        <v>0.761354166666667</v>
      </c>
      <c r="R13746">
        <v>1</v>
      </c>
      <c r="S13746" t="s">
        <v>12140</v>
      </c>
      <c r="T13746" t="s">
        <v>3075</v>
      </c>
    </row>
    <row r="13747" spans="17:20">
      <c r="Q13747">
        <v>0.76144675925925898</v>
      </c>
      <c r="R13747">
        <v>2</v>
      </c>
      <c r="S13747" t="s">
        <v>12141</v>
      </c>
      <c r="T13747" t="s">
        <v>3075</v>
      </c>
    </row>
    <row r="13748" spans="17:20">
      <c r="Q13748">
        <v>0.76150462962962995</v>
      </c>
      <c r="R13748">
        <v>1</v>
      </c>
      <c r="S13748" t="s">
        <v>12142</v>
      </c>
      <c r="T13748" t="s">
        <v>3070</v>
      </c>
    </row>
    <row r="13749" spans="17:20">
      <c r="Q13749">
        <v>0.76156250000000003</v>
      </c>
      <c r="R13749">
        <v>1</v>
      </c>
      <c r="S13749" t="s">
        <v>12143</v>
      </c>
      <c r="T13749" t="s">
        <v>3070</v>
      </c>
    </row>
    <row r="13750" spans="17:20">
      <c r="Q13750">
        <v>0.76159722222222204</v>
      </c>
      <c r="R13750">
        <v>1</v>
      </c>
      <c r="S13750" t="s">
        <v>12144</v>
      </c>
      <c r="T13750" t="s">
        <v>3070</v>
      </c>
    </row>
    <row r="13751" spans="17:20">
      <c r="Q13751">
        <v>0.76160879629629596</v>
      </c>
      <c r="R13751">
        <v>1</v>
      </c>
      <c r="S13751" t="s">
        <v>12145</v>
      </c>
      <c r="T13751" t="s">
        <v>3074</v>
      </c>
    </row>
    <row r="13752" spans="17:20">
      <c r="Q13752">
        <v>0.76163194444444404</v>
      </c>
      <c r="R13752">
        <v>1</v>
      </c>
      <c r="S13752" t="s">
        <v>12146</v>
      </c>
      <c r="T13752" t="s">
        <v>3070</v>
      </c>
    </row>
    <row r="13753" spans="17:20">
      <c r="Q13753">
        <v>0.76172453703703702</v>
      </c>
      <c r="R13753">
        <v>1</v>
      </c>
      <c r="S13753" t="s">
        <v>12147</v>
      </c>
      <c r="T13753" t="s">
        <v>3070</v>
      </c>
    </row>
    <row r="13754" spans="17:20">
      <c r="Q13754">
        <v>0.76174768518518499</v>
      </c>
      <c r="R13754">
        <v>1</v>
      </c>
      <c r="S13754" t="s">
        <v>12148</v>
      </c>
      <c r="T13754" t="s">
        <v>3070</v>
      </c>
    </row>
    <row r="13755" spans="17:20">
      <c r="Q13755">
        <v>0.76174768518518499</v>
      </c>
      <c r="R13755">
        <v>1</v>
      </c>
      <c r="S13755" t="s">
        <v>119</v>
      </c>
      <c r="T13755" t="s">
        <v>3075</v>
      </c>
    </row>
    <row r="13756" spans="17:20">
      <c r="Q13756">
        <v>0.76186342592592604</v>
      </c>
      <c r="R13756">
        <v>1</v>
      </c>
      <c r="S13756" t="s">
        <v>12149</v>
      </c>
      <c r="T13756" t="s">
        <v>3075</v>
      </c>
    </row>
    <row r="13757" spans="17:20">
      <c r="Q13757">
        <v>0.76189814814814805</v>
      </c>
      <c r="R13757">
        <v>1</v>
      </c>
      <c r="S13757" t="s">
        <v>12150</v>
      </c>
      <c r="T13757" t="s">
        <v>3070</v>
      </c>
    </row>
    <row r="13758" spans="17:20">
      <c r="Q13758">
        <v>0.76190972222222197</v>
      </c>
      <c r="R13758">
        <v>1</v>
      </c>
      <c r="S13758" t="s">
        <v>12151</v>
      </c>
      <c r="T13758" t="s">
        <v>3075</v>
      </c>
    </row>
    <row r="13759" spans="17:20">
      <c r="Q13759">
        <v>0.76190972222222197</v>
      </c>
      <c r="R13759">
        <v>1</v>
      </c>
      <c r="S13759" t="s">
        <v>4299</v>
      </c>
      <c r="T13759" t="s">
        <v>3075</v>
      </c>
    </row>
    <row r="13760" spans="17:20">
      <c r="Q13760">
        <v>0.76192129629629601</v>
      </c>
      <c r="R13760">
        <v>1</v>
      </c>
      <c r="S13760" t="s">
        <v>2562</v>
      </c>
      <c r="T13760" t="s">
        <v>3075</v>
      </c>
    </row>
    <row r="13761" spans="17:20">
      <c r="Q13761">
        <v>0.76197916666666698</v>
      </c>
      <c r="R13761">
        <v>1</v>
      </c>
      <c r="S13761" t="s">
        <v>12152</v>
      </c>
      <c r="T13761" t="s">
        <v>3075</v>
      </c>
    </row>
    <row r="13762" spans="17:20">
      <c r="Q13762">
        <v>0.76199074074074102</v>
      </c>
      <c r="R13762">
        <v>1</v>
      </c>
      <c r="S13762" t="s">
        <v>12153</v>
      </c>
      <c r="T13762" t="s">
        <v>3075</v>
      </c>
    </row>
    <row r="13763" spans="17:20">
      <c r="Q13763">
        <v>0.76201388888888899</v>
      </c>
      <c r="R13763">
        <v>1</v>
      </c>
      <c r="S13763" t="s">
        <v>12154</v>
      </c>
      <c r="T13763" t="s">
        <v>3075</v>
      </c>
    </row>
    <row r="13764" spans="17:20">
      <c r="Q13764">
        <v>0.76206018518518504</v>
      </c>
      <c r="R13764">
        <v>1</v>
      </c>
      <c r="S13764" t="s">
        <v>12155</v>
      </c>
      <c r="T13764" t="s">
        <v>3075</v>
      </c>
    </row>
    <row r="13765" spans="17:20">
      <c r="Q13765">
        <v>0.76206018518518504</v>
      </c>
      <c r="R13765">
        <v>2</v>
      </c>
      <c r="S13765" t="s">
        <v>2562</v>
      </c>
      <c r="T13765" t="s">
        <v>3129</v>
      </c>
    </row>
    <row r="13766" spans="17:20">
      <c r="Q13766">
        <v>0.762083333333333</v>
      </c>
      <c r="R13766">
        <v>1</v>
      </c>
      <c r="S13766" t="s">
        <v>12156</v>
      </c>
      <c r="T13766" t="s">
        <v>3075</v>
      </c>
    </row>
    <row r="13767" spans="17:20">
      <c r="Q13767">
        <v>0.76210648148148197</v>
      </c>
      <c r="R13767">
        <v>1</v>
      </c>
      <c r="S13767" t="s">
        <v>12157</v>
      </c>
      <c r="T13767" t="s">
        <v>3075</v>
      </c>
    </row>
    <row r="13768" spans="17:20">
      <c r="Q13768">
        <v>0.76212962962963005</v>
      </c>
      <c r="R13768">
        <v>1</v>
      </c>
      <c r="S13768" t="s">
        <v>12158</v>
      </c>
      <c r="T13768" t="s">
        <v>3075</v>
      </c>
    </row>
    <row r="13769" spans="17:20">
      <c r="Q13769">
        <v>0.76212962962963005</v>
      </c>
      <c r="R13769">
        <v>4</v>
      </c>
      <c r="S13769" t="s">
        <v>3659</v>
      </c>
      <c r="T13769" t="s">
        <v>3075</v>
      </c>
    </row>
    <row r="13770" spans="17:20">
      <c r="Q13770">
        <v>0.76230324074074096</v>
      </c>
      <c r="R13770">
        <v>1</v>
      </c>
      <c r="S13770" t="s">
        <v>2562</v>
      </c>
      <c r="T13770" t="s">
        <v>3129</v>
      </c>
    </row>
    <row r="13771" spans="17:20">
      <c r="Q13771">
        <v>0.76232638888888904</v>
      </c>
      <c r="R13771">
        <v>1</v>
      </c>
      <c r="S13771" t="s">
        <v>12159</v>
      </c>
      <c r="T13771" t="s">
        <v>3071</v>
      </c>
    </row>
    <row r="13772" spans="17:20">
      <c r="Q13772">
        <v>0.76237268518518497</v>
      </c>
      <c r="R13772">
        <v>1</v>
      </c>
      <c r="S13772" t="s">
        <v>12160</v>
      </c>
      <c r="T13772" t="s">
        <v>3129</v>
      </c>
    </row>
    <row r="13773" spans="17:20">
      <c r="Q13773">
        <v>0.76244212962962998</v>
      </c>
      <c r="R13773">
        <v>1</v>
      </c>
      <c r="S13773" t="s">
        <v>12161</v>
      </c>
      <c r="T13773" t="s">
        <v>3084</v>
      </c>
    </row>
    <row r="13774" spans="17:20">
      <c r="Q13774">
        <v>0.76247685185185199</v>
      </c>
      <c r="R13774">
        <v>1</v>
      </c>
      <c r="S13774" t="s">
        <v>12162</v>
      </c>
      <c r="T13774" t="s">
        <v>3129</v>
      </c>
    </row>
    <row r="13775" spans="17:20">
      <c r="Q13775">
        <v>0.76249999999999996</v>
      </c>
      <c r="R13775">
        <v>1</v>
      </c>
      <c r="S13775" t="s">
        <v>12163</v>
      </c>
      <c r="T13775" t="s">
        <v>3071</v>
      </c>
    </row>
    <row r="13776" spans="17:20">
      <c r="Q13776">
        <v>0.76249999999999996</v>
      </c>
      <c r="R13776">
        <v>1</v>
      </c>
      <c r="S13776" t="s">
        <v>12164</v>
      </c>
      <c r="T13776" t="s">
        <v>3075</v>
      </c>
    </row>
    <row r="13777" spans="17:20">
      <c r="Q13777">
        <v>0.76252314814814803</v>
      </c>
      <c r="R13777">
        <v>1</v>
      </c>
      <c r="S13777" t="s">
        <v>12165</v>
      </c>
      <c r="T13777" t="s">
        <v>3075</v>
      </c>
    </row>
    <row r="13778" spans="17:20">
      <c r="Q13778">
        <v>0.76256944444444397</v>
      </c>
      <c r="R13778">
        <v>1</v>
      </c>
      <c r="S13778" t="s">
        <v>12166</v>
      </c>
      <c r="T13778" t="s">
        <v>3071</v>
      </c>
    </row>
    <row r="13779" spans="17:20">
      <c r="Q13779">
        <v>0.76265046296296302</v>
      </c>
      <c r="R13779">
        <v>1</v>
      </c>
      <c r="S13779" t="s">
        <v>10455</v>
      </c>
      <c r="T13779" t="s">
        <v>3070</v>
      </c>
    </row>
    <row r="13780" spans="17:20">
      <c r="Q13780">
        <v>0.76275462962963003</v>
      </c>
      <c r="R13780">
        <v>1</v>
      </c>
      <c r="S13780" t="s">
        <v>12167</v>
      </c>
      <c r="T13780" t="s">
        <v>3074</v>
      </c>
    </row>
    <row r="13781" spans="17:20">
      <c r="Q13781">
        <v>0.76276620370370396</v>
      </c>
      <c r="R13781">
        <v>1</v>
      </c>
      <c r="S13781" t="s">
        <v>882</v>
      </c>
      <c r="T13781" t="s">
        <v>3129</v>
      </c>
    </row>
    <row r="13782" spans="17:20">
      <c r="Q13782">
        <v>0.7628125</v>
      </c>
      <c r="R13782">
        <v>1</v>
      </c>
      <c r="S13782" t="s">
        <v>3702</v>
      </c>
      <c r="T13782" t="s">
        <v>3070</v>
      </c>
    </row>
    <row r="13783" spans="17:20">
      <c r="Q13783">
        <v>0.76289351851851805</v>
      </c>
      <c r="R13783">
        <v>1</v>
      </c>
      <c r="S13783" t="s">
        <v>2562</v>
      </c>
      <c r="T13783" t="s">
        <v>3071</v>
      </c>
    </row>
    <row r="13784" spans="17:20">
      <c r="Q13784">
        <v>0.76293981481481499</v>
      </c>
      <c r="R13784">
        <v>1</v>
      </c>
      <c r="S13784" t="s">
        <v>12168</v>
      </c>
      <c r="T13784" t="s">
        <v>3070</v>
      </c>
    </row>
    <row r="13785" spans="17:20">
      <c r="Q13785">
        <v>0.76296296296296295</v>
      </c>
      <c r="R13785">
        <v>1</v>
      </c>
      <c r="S13785" t="s">
        <v>12169</v>
      </c>
      <c r="T13785" t="s">
        <v>3070</v>
      </c>
    </row>
    <row r="13786" spans="17:20">
      <c r="Q13786">
        <v>0.76298611111111103</v>
      </c>
      <c r="R13786">
        <v>1</v>
      </c>
      <c r="S13786" t="s">
        <v>681</v>
      </c>
      <c r="T13786" t="s">
        <v>3070</v>
      </c>
    </row>
    <row r="13787" spans="17:20">
      <c r="Q13787">
        <v>0.763009259259259</v>
      </c>
      <c r="R13787">
        <v>1</v>
      </c>
      <c r="S13787" t="s">
        <v>12170</v>
      </c>
      <c r="T13787" t="s">
        <v>3074</v>
      </c>
    </row>
    <row r="13788" spans="17:20">
      <c r="Q13788">
        <v>0.76303240740740697</v>
      </c>
      <c r="R13788">
        <v>1</v>
      </c>
      <c r="S13788" t="s">
        <v>12171</v>
      </c>
      <c r="T13788" t="s">
        <v>3072</v>
      </c>
    </row>
    <row r="13789" spans="17:20">
      <c r="Q13789">
        <v>0.76305555555555604</v>
      </c>
      <c r="R13789">
        <v>1</v>
      </c>
      <c r="S13789" t="s">
        <v>12172</v>
      </c>
      <c r="T13789" t="s">
        <v>3074</v>
      </c>
    </row>
    <row r="13790" spans="17:20">
      <c r="Q13790">
        <v>0.76306712962962997</v>
      </c>
      <c r="R13790">
        <v>1</v>
      </c>
      <c r="S13790" t="s">
        <v>5106</v>
      </c>
      <c r="T13790" t="s">
        <v>3070</v>
      </c>
    </row>
    <row r="13791" spans="17:20">
      <c r="Q13791">
        <v>0.76306712962962997</v>
      </c>
      <c r="R13791">
        <v>1</v>
      </c>
      <c r="S13791" t="s">
        <v>12173</v>
      </c>
      <c r="T13791" t="s">
        <v>3075</v>
      </c>
    </row>
    <row r="13792" spans="17:20">
      <c r="Q13792">
        <v>0.76307870370370401</v>
      </c>
      <c r="R13792">
        <v>1</v>
      </c>
      <c r="S13792" t="s">
        <v>4313</v>
      </c>
      <c r="T13792" t="s">
        <v>3075</v>
      </c>
    </row>
    <row r="13793" spans="17:20">
      <c r="Q13793">
        <v>0.76311342592592601</v>
      </c>
      <c r="R13793">
        <v>1</v>
      </c>
      <c r="S13793" t="s">
        <v>12174</v>
      </c>
      <c r="T13793" t="s">
        <v>3075</v>
      </c>
    </row>
    <row r="13794" spans="17:20">
      <c r="Q13794">
        <v>0.76320601851851899</v>
      </c>
      <c r="R13794">
        <v>1</v>
      </c>
      <c r="S13794" t="s">
        <v>12175</v>
      </c>
      <c r="T13794" t="s">
        <v>3070</v>
      </c>
    </row>
    <row r="13795" spans="17:20">
      <c r="Q13795">
        <v>0.76335648148148105</v>
      </c>
      <c r="R13795">
        <v>2</v>
      </c>
      <c r="S13795" t="s">
        <v>12176</v>
      </c>
      <c r="T13795" t="s">
        <v>3070</v>
      </c>
    </row>
    <row r="13796" spans="17:20">
      <c r="Q13796">
        <v>0.76343749999999999</v>
      </c>
      <c r="R13796">
        <v>1</v>
      </c>
      <c r="S13796" t="s">
        <v>2562</v>
      </c>
      <c r="T13796" t="s">
        <v>3070</v>
      </c>
    </row>
    <row r="13797" spans="17:20">
      <c r="Q13797">
        <v>0.763506944444444</v>
      </c>
      <c r="R13797">
        <v>1</v>
      </c>
      <c r="S13797" t="s">
        <v>12177</v>
      </c>
      <c r="T13797" t="s">
        <v>3074</v>
      </c>
    </row>
    <row r="13798" spans="17:20">
      <c r="Q13798">
        <v>0.76356481481481497</v>
      </c>
      <c r="R13798">
        <v>1</v>
      </c>
      <c r="S13798" t="s">
        <v>12178</v>
      </c>
      <c r="T13798" t="s">
        <v>3070</v>
      </c>
    </row>
    <row r="13799" spans="17:20">
      <c r="Q13799">
        <v>0.76361111111111102</v>
      </c>
      <c r="R13799">
        <v>1</v>
      </c>
      <c r="S13799" t="s">
        <v>259</v>
      </c>
      <c r="T13799" t="s">
        <v>3086</v>
      </c>
    </row>
    <row r="13800" spans="17:20">
      <c r="Q13800">
        <v>0.76363425925925899</v>
      </c>
      <c r="R13800">
        <v>1</v>
      </c>
      <c r="S13800" t="s">
        <v>12179</v>
      </c>
      <c r="T13800" t="s">
        <v>3075</v>
      </c>
    </row>
    <row r="13801" spans="17:20">
      <c r="Q13801">
        <v>0.76375000000000004</v>
      </c>
      <c r="R13801">
        <v>1</v>
      </c>
      <c r="S13801" t="s">
        <v>12180</v>
      </c>
      <c r="T13801" t="s">
        <v>3074</v>
      </c>
    </row>
    <row r="13802" spans="17:20">
      <c r="Q13802">
        <v>0.76380787037037001</v>
      </c>
      <c r="R13802">
        <v>1</v>
      </c>
      <c r="S13802" t="s">
        <v>12181</v>
      </c>
      <c r="T13802" t="s">
        <v>3075</v>
      </c>
    </row>
    <row r="13803" spans="17:20">
      <c r="Q13803">
        <v>0.76381944444444405</v>
      </c>
      <c r="R13803">
        <v>1</v>
      </c>
      <c r="S13803" t="s">
        <v>12182</v>
      </c>
      <c r="T13803" t="s">
        <v>3084</v>
      </c>
    </row>
    <row r="13804" spans="17:20">
      <c r="Q13804">
        <v>0.76390046296296299</v>
      </c>
      <c r="R13804">
        <v>1</v>
      </c>
      <c r="S13804" t="s">
        <v>4692</v>
      </c>
      <c r="T13804" t="s">
        <v>3077</v>
      </c>
    </row>
    <row r="13805" spans="17:20">
      <c r="Q13805">
        <v>0.76394675925925903</v>
      </c>
      <c r="R13805">
        <v>1</v>
      </c>
      <c r="S13805" t="s">
        <v>12183</v>
      </c>
      <c r="T13805" t="s">
        <v>3075</v>
      </c>
    </row>
    <row r="13806" spans="17:20">
      <c r="Q13806">
        <v>0.76407407407407402</v>
      </c>
      <c r="R13806">
        <v>1</v>
      </c>
      <c r="S13806" t="s">
        <v>12119</v>
      </c>
      <c r="T13806" t="s">
        <v>3074</v>
      </c>
    </row>
    <row r="13807" spans="17:20">
      <c r="Q13807">
        <v>0.76415509259259295</v>
      </c>
      <c r="R13807">
        <v>1</v>
      </c>
      <c r="S13807" t="s">
        <v>515</v>
      </c>
      <c r="T13807" t="s">
        <v>3129</v>
      </c>
    </row>
    <row r="13808" spans="17:20">
      <c r="Q13808">
        <v>0.76416666666666699</v>
      </c>
      <c r="R13808">
        <v>1</v>
      </c>
      <c r="S13808" t="s">
        <v>515</v>
      </c>
      <c r="T13808" t="s">
        <v>3129</v>
      </c>
    </row>
    <row r="13809" spans="17:20">
      <c r="Q13809">
        <v>0.764201388888889</v>
      </c>
      <c r="R13809">
        <v>1</v>
      </c>
      <c r="S13809" t="s">
        <v>12184</v>
      </c>
      <c r="T13809" t="s">
        <v>3070</v>
      </c>
    </row>
    <row r="13810" spans="17:20">
      <c r="Q13810">
        <v>0.76432870370370398</v>
      </c>
      <c r="R13810">
        <v>1</v>
      </c>
      <c r="S13810" t="s">
        <v>12185</v>
      </c>
      <c r="T13810" t="s">
        <v>3075</v>
      </c>
    </row>
    <row r="13811" spans="17:20">
      <c r="Q13811">
        <v>0.76434027777777802</v>
      </c>
      <c r="R13811">
        <v>1</v>
      </c>
      <c r="S13811" t="s">
        <v>12186</v>
      </c>
      <c r="T13811" t="s">
        <v>3075</v>
      </c>
    </row>
    <row r="13812" spans="17:20">
      <c r="Q13812">
        <v>0.76435185185185195</v>
      </c>
      <c r="R13812">
        <v>2</v>
      </c>
      <c r="S13812" t="s">
        <v>12187</v>
      </c>
      <c r="T13812" t="s">
        <v>3072</v>
      </c>
    </row>
    <row r="13813" spans="17:20">
      <c r="Q13813">
        <v>0.76436342592592599</v>
      </c>
      <c r="R13813">
        <v>1</v>
      </c>
      <c r="S13813" t="s">
        <v>12188</v>
      </c>
      <c r="T13813" t="s">
        <v>3075</v>
      </c>
    </row>
    <row r="13814" spans="17:20">
      <c r="Q13814">
        <v>0.76437500000000003</v>
      </c>
      <c r="R13814">
        <v>1</v>
      </c>
      <c r="S13814" t="s">
        <v>12189</v>
      </c>
      <c r="T13814" t="s">
        <v>3071</v>
      </c>
    </row>
    <row r="13815" spans="17:20">
      <c r="Q13815">
        <v>0.76439814814814799</v>
      </c>
      <c r="R13815">
        <v>1</v>
      </c>
      <c r="S13815" t="s">
        <v>12190</v>
      </c>
      <c r="T13815" t="s">
        <v>3075</v>
      </c>
    </row>
    <row r="13816" spans="17:20">
      <c r="Q13816">
        <v>0.76442129629629596</v>
      </c>
      <c r="R13816">
        <v>1</v>
      </c>
      <c r="S13816" t="s">
        <v>12191</v>
      </c>
      <c r="T13816" t="s">
        <v>3075</v>
      </c>
    </row>
    <row r="13817" spans="17:20">
      <c r="Q13817">
        <v>0.76442129629629596</v>
      </c>
      <c r="R13817">
        <v>1</v>
      </c>
      <c r="S13817" t="s">
        <v>2562</v>
      </c>
      <c r="T13817" t="s">
        <v>3071</v>
      </c>
    </row>
    <row r="13818" spans="17:20">
      <c r="Q13818">
        <v>0.76444444444444404</v>
      </c>
      <c r="R13818">
        <v>1</v>
      </c>
      <c r="S13818" t="s">
        <v>12192</v>
      </c>
      <c r="T13818" t="s">
        <v>3075</v>
      </c>
    </row>
    <row r="13819" spans="17:20">
      <c r="Q13819">
        <v>0.764467592592593</v>
      </c>
      <c r="R13819">
        <v>1</v>
      </c>
      <c r="S13819" t="s">
        <v>12193</v>
      </c>
      <c r="T13819" t="s">
        <v>3070</v>
      </c>
    </row>
    <row r="13820" spans="17:20">
      <c r="Q13820">
        <v>0.764467592592593</v>
      </c>
      <c r="R13820">
        <v>1</v>
      </c>
      <c r="S13820" t="s">
        <v>12194</v>
      </c>
      <c r="T13820" t="s">
        <v>3075</v>
      </c>
    </row>
    <row r="13821" spans="17:20">
      <c r="Q13821">
        <v>0.76449074074074097</v>
      </c>
      <c r="R13821">
        <v>1</v>
      </c>
      <c r="S13821" t="s">
        <v>4209</v>
      </c>
      <c r="T13821" t="s">
        <v>3075</v>
      </c>
    </row>
    <row r="13822" spans="17:20">
      <c r="Q13822">
        <v>0.76450231481481501</v>
      </c>
      <c r="R13822">
        <v>1</v>
      </c>
      <c r="S13822" t="s">
        <v>12195</v>
      </c>
      <c r="T13822" t="s">
        <v>3075</v>
      </c>
    </row>
    <row r="13823" spans="17:20">
      <c r="Q13823">
        <v>0.76453703703703701</v>
      </c>
      <c r="R13823">
        <v>4</v>
      </c>
      <c r="S13823" t="s">
        <v>12196</v>
      </c>
      <c r="T13823" t="s">
        <v>3075</v>
      </c>
    </row>
    <row r="13824" spans="17:20">
      <c r="Q13824">
        <v>0.76453703703703701</v>
      </c>
      <c r="R13824">
        <v>1</v>
      </c>
      <c r="S13824" t="s">
        <v>2562</v>
      </c>
      <c r="T13824" t="s">
        <v>3071</v>
      </c>
    </row>
    <row r="13825" spans="17:20">
      <c r="Q13825">
        <v>0.76453703703703701</v>
      </c>
      <c r="R13825">
        <v>1</v>
      </c>
      <c r="S13825" t="s">
        <v>2276</v>
      </c>
      <c r="T13825" t="s">
        <v>3075</v>
      </c>
    </row>
    <row r="13826" spans="17:20">
      <c r="Q13826">
        <v>0.76456018518518498</v>
      </c>
      <c r="R13826">
        <v>1</v>
      </c>
      <c r="S13826" t="s">
        <v>12197</v>
      </c>
      <c r="T13826" t="s">
        <v>3075</v>
      </c>
    </row>
    <row r="13827" spans="17:20">
      <c r="Q13827">
        <v>0.76456018518518498</v>
      </c>
      <c r="R13827">
        <v>2</v>
      </c>
      <c r="S13827" t="s">
        <v>3177</v>
      </c>
      <c r="T13827" t="s">
        <v>3129</v>
      </c>
    </row>
    <row r="13828" spans="17:20">
      <c r="Q13828">
        <v>0.76459490740740699</v>
      </c>
      <c r="R13828">
        <v>1</v>
      </c>
      <c r="S13828" t="s">
        <v>12176</v>
      </c>
      <c r="T13828" t="s">
        <v>3072</v>
      </c>
    </row>
    <row r="13829" spans="17:20">
      <c r="Q13829">
        <v>0.76460648148148103</v>
      </c>
      <c r="R13829">
        <v>1</v>
      </c>
      <c r="S13829" t="s">
        <v>1393</v>
      </c>
      <c r="T13829" t="s">
        <v>3073</v>
      </c>
    </row>
    <row r="13830" spans="17:20">
      <c r="Q13830">
        <v>0.76461805555555595</v>
      </c>
      <c r="R13830">
        <v>1</v>
      </c>
      <c r="S13830" t="s">
        <v>12198</v>
      </c>
      <c r="T13830" t="s">
        <v>3071</v>
      </c>
    </row>
    <row r="13831" spans="17:20">
      <c r="Q13831">
        <v>0.76464120370370403</v>
      </c>
      <c r="R13831">
        <v>1</v>
      </c>
      <c r="S13831" t="s">
        <v>12199</v>
      </c>
      <c r="T13831" t="s">
        <v>3129</v>
      </c>
    </row>
    <row r="13832" spans="17:20">
      <c r="Q13832">
        <v>0.764699074074074</v>
      </c>
      <c r="R13832">
        <v>2</v>
      </c>
      <c r="S13832" t="s">
        <v>12200</v>
      </c>
      <c r="T13832" t="s">
        <v>3075</v>
      </c>
    </row>
    <row r="13833" spans="17:20">
      <c r="Q13833">
        <v>0.76471064814814804</v>
      </c>
      <c r="R13833">
        <v>1</v>
      </c>
      <c r="S13833" t="s">
        <v>12201</v>
      </c>
      <c r="T13833" t="s">
        <v>3075</v>
      </c>
    </row>
    <row r="13834" spans="17:20">
      <c r="Q13834">
        <v>0.76474537037037005</v>
      </c>
      <c r="R13834">
        <v>1</v>
      </c>
      <c r="S13834" t="s">
        <v>12202</v>
      </c>
      <c r="T13834" t="s">
        <v>3071</v>
      </c>
    </row>
    <row r="13835" spans="17:20">
      <c r="Q13835">
        <v>0.76476851851851901</v>
      </c>
      <c r="R13835">
        <v>1</v>
      </c>
      <c r="S13835" t="s">
        <v>12203</v>
      </c>
      <c r="T13835" t="s">
        <v>3071</v>
      </c>
    </row>
    <row r="13836" spans="17:20">
      <c r="Q13836">
        <v>0.76480324074074102</v>
      </c>
      <c r="R13836">
        <v>1</v>
      </c>
      <c r="S13836" t="s">
        <v>12204</v>
      </c>
      <c r="T13836" t="s">
        <v>3075</v>
      </c>
    </row>
    <row r="13837" spans="17:20">
      <c r="Q13837">
        <v>0.76481481481481495</v>
      </c>
      <c r="R13837">
        <v>1</v>
      </c>
      <c r="S13837" t="s">
        <v>3552</v>
      </c>
      <c r="T13837" t="s">
        <v>3129</v>
      </c>
    </row>
    <row r="13838" spans="17:20">
      <c r="Q13838">
        <v>0.76483796296296302</v>
      </c>
      <c r="R13838">
        <v>1</v>
      </c>
      <c r="S13838" t="s">
        <v>12205</v>
      </c>
      <c r="T13838" t="s">
        <v>3071</v>
      </c>
    </row>
    <row r="13839" spans="17:20">
      <c r="Q13839">
        <v>0.76488425925925896</v>
      </c>
      <c r="R13839">
        <v>1</v>
      </c>
      <c r="S13839" t="s">
        <v>12206</v>
      </c>
      <c r="T13839" t="s">
        <v>3070</v>
      </c>
    </row>
    <row r="13840" spans="17:20">
      <c r="Q13840">
        <v>0.764895833333333</v>
      </c>
      <c r="R13840">
        <v>1</v>
      </c>
      <c r="S13840" t="s">
        <v>12207</v>
      </c>
      <c r="T13840" t="s">
        <v>3075</v>
      </c>
    </row>
    <row r="13841" spans="17:20">
      <c r="Q13841">
        <v>0.76497685185185205</v>
      </c>
      <c r="R13841">
        <v>1</v>
      </c>
      <c r="S13841" t="s">
        <v>12208</v>
      </c>
      <c r="T13841" t="s">
        <v>3075</v>
      </c>
    </row>
    <row r="13842" spans="17:20">
      <c r="Q13842">
        <v>0.76498842592592597</v>
      </c>
      <c r="R13842">
        <v>1</v>
      </c>
      <c r="S13842" t="s">
        <v>12209</v>
      </c>
      <c r="T13842" t="s">
        <v>3075</v>
      </c>
    </row>
    <row r="13843" spans="17:20">
      <c r="Q13843">
        <v>0.76500000000000001</v>
      </c>
      <c r="R13843">
        <v>1</v>
      </c>
      <c r="S13843" t="s">
        <v>12210</v>
      </c>
      <c r="T13843" t="s">
        <v>3075</v>
      </c>
    </row>
    <row r="13844" spans="17:20">
      <c r="Q13844">
        <v>0.76502314814814798</v>
      </c>
      <c r="R13844">
        <v>1</v>
      </c>
      <c r="S13844" t="s">
        <v>12211</v>
      </c>
      <c r="T13844" t="s">
        <v>3075</v>
      </c>
    </row>
    <row r="13845" spans="17:20">
      <c r="Q13845">
        <v>0.76506944444444402</v>
      </c>
      <c r="R13845">
        <v>2</v>
      </c>
      <c r="S13845" t="s">
        <v>2562</v>
      </c>
      <c r="T13845" t="s">
        <v>3129</v>
      </c>
    </row>
    <row r="13846" spans="17:20">
      <c r="Q13846">
        <v>0.765127314814815</v>
      </c>
      <c r="R13846">
        <v>1</v>
      </c>
      <c r="S13846" t="s">
        <v>12212</v>
      </c>
      <c r="T13846" t="s">
        <v>3129</v>
      </c>
    </row>
    <row r="13847" spans="17:20">
      <c r="Q13847">
        <v>0.765127314814815</v>
      </c>
      <c r="R13847">
        <v>1</v>
      </c>
      <c r="S13847" t="s">
        <v>12213</v>
      </c>
      <c r="T13847" t="s">
        <v>3075</v>
      </c>
    </row>
    <row r="13848" spans="17:20">
      <c r="Q13848">
        <v>0.765162037037037</v>
      </c>
      <c r="R13848">
        <v>1</v>
      </c>
      <c r="S13848" t="s">
        <v>12214</v>
      </c>
      <c r="T13848" t="s">
        <v>3129</v>
      </c>
    </row>
    <row r="13849" spans="17:20">
      <c r="Q13849">
        <v>0.76517361111111104</v>
      </c>
      <c r="R13849">
        <v>2</v>
      </c>
      <c r="S13849" t="s">
        <v>2562</v>
      </c>
      <c r="T13849" t="s">
        <v>3071</v>
      </c>
    </row>
    <row r="13850" spans="17:20">
      <c r="Q13850">
        <v>0.76518518518518497</v>
      </c>
      <c r="R13850">
        <v>1</v>
      </c>
      <c r="S13850" t="s">
        <v>2562</v>
      </c>
      <c r="T13850" t="s">
        <v>3071</v>
      </c>
    </row>
    <row r="13851" spans="17:20">
      <c r="Q13851">
        <v>0.76528935185185198</v>
      </c>
      <c r="R13851">
        <v>1</v>
      </c>
      <c r="S13851" t="s">
        <v>2562</v>
      </c>
      <c r="T13851" t="s">
        <v>3071</v>
      </c>
    </row>
    <row r="13852" spans="17:20">
      <c r="Q13852">
        <v>0.76533564814814803</v>
      </c>
      <c r="R13852">
        <v>1</v>
      </c>
      <c r="S13852" t="s">
        <v>12215</v>
      </c>
      <c r="T13852" t="s">
        <v>3070</v>
      </c>
    </row>
    <row r="13853" spans="17:20">
      <c r="Q13853">
        <v>0.76548611111111098</v>
      </c>
      <c r="R13853">
        <v>1</v>
      </c>
      <c r="S13853" t="s">
        <v>12216</v>
      </c>
      <c r="T13853" t="s">
        <v>3074</v>
      </c>
    </row>
    <row r="13854" spans="17:20">
      <c r="Q13854">
        <v>0.76549768518518502</v>
      </c>
      <c r="R13854">
        <v>1</v>
      </c>
      <c r="S13854" t="s">
        <v>12217</v>
      </c>
      <c r="T13854" t="s">
        <v>3129</v>
      </c>
    </row>
    <row r="13855" spans="17:20">
      <c r="Q13855">
        <v>0.76557870370370396</v>
      </c>
      <c r="R13855">
        <v>1</v>
      </c>
      <c r="S13855" t="s">
        <v>2562</v>
      </c>
      <c r="T13855" t="s">
        <v>3075</v>
      </c>
    </row>
    <row r="13856" spans="17:20">
      <c r="Q13856">
        <v>0.76559027777777799</v>
      </c>
      <c r="R13856">
        <v>1</v>
      </c>
      <c r="S13856" t="s">
        <v>2562</v>
      </c>
      <c r="T13856" t="s">
        <v>3075</v>
      </c>
    </row>
    <row r="13857" spans="17:20">
      <c r="Q13857">
        <v>0.76568287037036997</v>
      </c>
      <c r="R13857">
        <v>1</v>
      </c>
      <c r="S13857" t="s">
        <v>12218</v>
      </c>
      <c r="T13857" t="s">
        <v>3071</v>
      </c>
    </row>
    <row r="13858" spans="17:20">
      <c r="Q13858">
        <v>0.76570601851851805</v>
      </c>
      <c r="R13858">
        <v>1</v>
      </c>
      <c r="S13858" t="s">
        <v>2562</v>
      </c>
      <c r="T13858" t="s">
        <v>3075</v>
      </c>
    </row>
    <row r="13859" spans="17:20">
      <c r="Q13859">
        <v>0.76571759259259298</v>
      </c>
      <c r="R13859">
        <v>1</v>
      </c>
      <c r="S13859" t="s">
        <v>12219</v>
      </c>
      <c r="T13859" t="s">
        <v>3075</v>
      </c>
    </row>
    <row r="13860" spans="17:20">
      <c r="Q13860">
        <v>0.765856481481481</v>
      </c>
      <c r="R13860">
        <v>1</v>
      </c>
      <c r="S13860" t="s">
        <v>12220</v>
      </c>
      <c r="T13860" t="s">
        <v>3129</v>
      </c>
    </row>
    <row r="13861" spans="17:20">
      <c r="Q13861">
        <v>0.76597222222222205</v>
      </c>
      <c r="R13861">
        <v>1</v>
      </c>
      <c r="S13861" t="s">
        <v>12221</v>
      </c>
      <c r="T13861" t="s">
        <v>3129</v>
      </c>
    </row>
    <row r="13862" spans="17:20">
      <c r="Q13862">
        <v>0.76599537037037002</v>
      </c>
      <c r="R13862">
        <v>1</v>
      </c>
      <c r="S13862" t="s">
        <v>2562</v>
      </c>
      <c r="T13862" t="s">
        <v>3071</v>
      </c>
    </row>
    <row r="13863" spans="17:20">
      <c r="Q13863">
        <v>0.76603009259259303</v>
      </c>
      <c r="R13863">
        <v>1</v>
      </c>
      <c r="S13863" t="s">
        <v>12222</v>
      </c>
      <c r="T13863" t="s">
        <v>3071</v>
      </c>
    </row>
    <row r="13864" spans="17:20">
      <c r="Q13864">
        <v>0.76603009259259303</v>
      </c>
      <c r="R13864">
        <v>1</v>
      </c>
      <c r="S13864" t="s">
        <v>10595</v>
      </c>
      <c r="T13864" t="s">
        <v>3129</v>
      </c>
    </row>
    <row r="13865" spans="17:20">
      <c r="Q13865">
        <v>0.76604166666666695</v>
      </c>
      <c r="R13865">
        <v>1</v>
      </c>
      <c r="S13865" t="s">
        <v>12223</v>
      </c>
      <c r="T13865" t="s">
        <v>3129</v>
      </c>
    </row>
    <row r="13866" spans="17:20">
      <c r="Q13866">
        <v>0.76618055555555598</v>
      </c>
      <c r="R13866">
        <v>1</v>
      </c>
      <c r="S13866" t="s">
        <v>12224</v>
      </c>
      <c r="T13866" t="s">
        <v>3075</v>
      </c>
    </row>
    <row r="13867" spans="17:20">
      <c r="Q13867">
        <v>0.76621527777777798</v>
      </c>
      <c r="R13867">
        <v>4</v>
      </c>
      <c r="S13867" t="s">
        <v>12225</v>
      </c>
      <c r="T13867" t="s">
        <v>3075</v>
      </c>
    </row>
    <row r="13868" spans="17:20">
      <c r="Q13868">
        <v>0.76622685185185202</v>
      </c>
      <c r="R13868">
        <v>1</v>
      </c>
      <c r="S13868" t="s">
        <v>12226</v>
      </c>
      <c r="T13868" t="s">
        <v>3070</v>
      </c>
    </row>
    <row r="13869" spans="17:20">
      <c r="Q13869">
        <v>0.766354166666667</v>
      </c>
      <c r="R13869">
        <v>1</v>
      </c>
      <c r="S13869" t="s">
        <v>12227</v>
      </c>
      <c r="T13869" t="s">
        <v>3074</v>
      </c>
    </row>
    <row r="13870" spans="17:20">
      <c r="Q13870">
        <v>0.76642361111111101</v>
      </c>
      <c r="R13870">
        <v>1</v>
      </c>
      <c r="S13870" t="s">
        <v>12228</v>
      </c>
      <c r="T13870" t="s">
        <v>3075</v>
      </c>
    </row>
    <row r="13871" spans="17:20">
      <c r="Q13871">
        <v>0.76644675925925898</v>
      </c>
      <c r="R13871">
        <v>1</v>
      </c>
      <c r="S13871" t="s">
        <v>2562</v>
      </c>
      <c r="T13871" t="s">
        <v>3071</v>
      </c>
    </row>
    <row r="13872" spans="17:20">
      <c r="Q13872">
        <v>0.76648148148148099</v>
      </c>
      <c r="R13872">
        <v>1</v>
      </c>
      <c r="S13872" t="s">
        <v>12229</v>
      </c>
      <c r="T13872" t="s">
        <v>3071</v>
      </c>
    </row>
    <row r="13873" spans="17:20">
      <c r="Q13873">
        <v>0.766550925925926</v>
      </c>
      <c r="R13873">
        <v>4</v>
      </c>
      <c r="S13873" t="s">
        <v>3618</v>
      </c>
      <c r="T13873" t="s">
        <v>3075</v>
      </c>
    </row>
    <row r="13874" spans="17:20">
      <c r="Q13874">
        <v>0.76665509259259301</v>
      </c>
      <c r="R13874">
        <v>1</v>
      </c>
      <c r="S13874" t="s">
        <v>3736</v>
      </c>
      <c r="T13874" t="s">
        <v>3127</v>
      </c>
    </row>
    <row r="13875" spans="17:20">
      <c r="Q13875">
        <v>0.76668981481481502</v>
      </c>
      <c r="R13875">
        <v>1</v>
      </c>
      <c r="S13875" t="s">
        <v>12230</v>
      </c>
      <c r="T13875" t="s">
        <v>3070</v>
      </c>
    </row>
    <row r="13876" spans="17:20">
      <c r="Q13876">
        <v>0.76671296296296299</v>
      </c>
      <c r="R13876">
        <v>1</v>
      </c>
      <c r="S13876" t="s">
        <v>12231</v>
      </c>
      <c r="T13876" t="s">
        <v>3075</v>
      </c>
    </row>
    <row r="13877" spans="17:20">
      <c r="Q13877">
        <v>0.76671296296296299</v>
      </c>
      <c r="R13877">
        <v>1</v>
      </c>
      <c r="S13877" t="s">
        <v>12232</v>
      </c>
      <c r="T13877" t="s">
        <v>3070</v>
      </c>
    </row>
    <row r="13878" spans="17:20">
      <c r="Q13878">
        <v>0.76675925925925903</v>
      </c>
      <c r="R13878">
        <v>1</v>
      </c>
      <c r="S13878" t="s">
        <v>12233</v>
      </c>
      <c r="T13878" t="s">
        <v>3075</v>
      </c>
    </row>
    <row r="13879" spans="17:20">
      <c r="Q13879">
        <v>0.76688657407407401</v>
      </c>
      <c r="R13879">
        <v>1</v>
      </c>
      <c r="S13879" t="s">
        <v>12234</v>
      </c>
      <c r="T13879" t="s">
        <v>3129</v>
      </c>
    </row>
    <row r="13880" spans="17:20">
      <c r="Q13880">
        <v>0.76695601851851802</v>
      </c>
      <c r="R13880">
        <v>1</v>
      </c>
      <c r="S13880" t="s">
        <v>3065</v>
      </c>
      <c r="T13880" t="s">
        <v>3070</v>
      </c>
    </row>
    <row r="13881" spans="17:20">
      <c r="Q13881">
        <v>0.767048611111111</v>
      </c>
      <c r="R13881">
        <v>1</v>
      </c>
      <c r="S13881" t="s">
        <v>2562</v>
      </c>
      <c r="T13881" t="s">
        <v>3071</v>
      </c>
    </row>
    <row r="13882" spans="17:20">
      <c r="Q13882">
        <v>0.76707175925925897</v>
      </c>
      <c r="R13882">
        <v>1</v>
      </c>
      <c r="S13882" t="s">
        <v>12235</v>
      </c>
      <c r="T13882" t="s">
        <v>3129</v>
      </c>
    </row>
    <row r="13883" spans="17:20">
      <c r="Q13883">
        <v>0.76708333333333301</v>
      </c>
      <c r="R13883">
        <v>1</v>
      </c>
      <c r="S13883" t="s">
        <v>12236</v>
      </c>
      <c r="T13883" t="s">
        <v>3071</v>
      </c>
    </row>
    <row r="13884" spans="17:20">
      <c r="Q13884">
        <v>0.76710648148148197</v>
      </c>
      <c r="R13884">
        <v>1</v>
      </c>
      <c r="S13884" t="s">
        <v>2562</v>
      </c>
      <c r="T13884" t="s">
        <v>3129</v>
      </c>
    </row>
    <row r="13885" spans="17:20">
      <c r="Q13885">
        <v>0.76711805555555601</v>
      </c>
      <c r="R13885">
        <v>1</v>
      </c>
      <c r="S13885" t="s">
        <v>12237</v>
      </c>
      <c r="T13885" t="s">
        <v>3071</v>
      </c>
    </row>
    <row r="13886" spans="17:20">
      <c r="Q13886">
        <v>0.76716435185185206</v>
      </c>
      <c r="R13886">
        <v>1</v>
      </c>
      <c r="S13886" t="s">
        <v>2562</v>
      </c>
      <c r="T13886" t="s">
        <v>3071</v>
      </c>
    </row>
    <row r="13887" spans="17:20">
      <c r="Q13887">
        <v>0.76721064814814799</v>
      </c>
      <c r="R13887">
        <v>1</v>
      </c>
      <c r="S13887" t="s">
        <v>12238</v>
      </c>
      <c r="T13887" t="s">
        <v>3070</v>
      </c>
    </row>
    <row r="13888" spans="17:20">
      <c r="Q13888">
        <v>0.76733796296296297</v>
      </c>
      <c r="R13888">
        <v>1</v>
      </c>
      <c r="S13888" t="s">
        <v>12239</v>
      </c>
      <c r="T13888" t="s">
        <v>3071</v>
      </c>
    </row>
    <row r="13889" spans="17:20">
      <c r="Q13889">
        <v>0.76736111111111105</v>
      </c>
      <c r="R13889">
        <v>1</v>
      </c>
      <c r="S13889" t="s">
        <v>12240</v>
      </c>
      <c r="T13889" t="s">
        <v>3129</v>
      </c>
    </row>
    <row r="13890" spans="17:20">
      <c r="Q13890">
        <v>0.76738425925925902</v>
      </c>
      <c r="R13890">
        <v>1</v>
      </c>
      <c r="S13890" t="s">
        <v>2562</v>
      </c>
      <c r="T13890" t="s">
        <v>3071</v>
      </c>
    </row>
    <row r="13891" spans="17:20">
      <c r="Q13891">
        <v>0.76743055555555595</v>
      </c>
      <c r="R13891">
        <v>1</v>
      </c>
      <c r="S13891" t="s">
        <v>12241</v>
      </c>
      <c r="T13891" t="s">
        <v>3129</v>
      </c>
    </row>
    <row r="13892" spans="17:20">
      <c r="Q13892">
        <v>0.76748842592592603</v>
      </c>
      <c r="R13892">
        <v>1</v>
      </c>
      <c r="S13892" t="s">
        <v>12242</v>
      </c>
      <c r="T13892" t="s">
        <v>3075</v>
      </c>
    </row>
    <row r="13893" spans="17:20">
      <c r="Q13893">
        <v>0.767546296296296</v>
      </c>
      <c r="R13893">
        <v>1</v>
      </c>
      <c r="S13893" t="s">
        <v>3550</v>
      </c>
      <c r="T13893" t="s">
        <v>3072</v>
      </c>
    </row>
    <row r="13894" spans="17:20">
      <c r="Q13894">
        <v>0.76755787037037004</v>
      </c>
      <c r="R13894">
        <v>1</v>
      </c>
      <c r="S13894" t="s">
        <v>12243</v>
      </c>
      <c r="T13894" t="s">
        <v>3075</v>
      </c>
    </row>
    <row r="13895" spans="17:20">
      <c r="Q13895">
        <v>0.76756944444444397</v>
      </c>
      <c r="R13895">
        <v>1</v>
      </c>
      <c r="S13895" t="s">
        <v>12244</v>
      </c>
      <c r="T13895" t="s">
        <v>3075</v>
      </c>
    </row>
    <row r="13896" spans="17:20">
      <c r="Q13896">
        <v>0.76759259259259305</v>
      </c>
      <c r="R13896">
        <v>1</v>
      </c>
      <c r="S13896" t="s">
        <v>12245</v>
      </c>
      <c r="T13896" t="s">
        <v>3072</v>
      </c>
    </row>
    <row r="13897" spans="17:20">
      <c r="Q13897">
        <v>0.76759259259259305</v>
      </c>
      <c r="R13897">
        <v>1</v>
      </c>
      <c r="S13897" t="s">
        <v>12245</v>
      </c>
      <c r="T13897" t="s">
        <v>3075</v>
      </c>
    </row>
    <row r="13898" spans="17:20">
      <c r="Q13898">
        <v>0.76770833333333299</v>
      </c>
      <c r="R13898">
        <v>2</v>
      </c>
      <c r="S13898" t="s">
        <v>12246</v>
      </c>
      <c r="T13898" t="s">
        <v>3129</v>
      </c>
    </row>
    <row r="13899" spans="17:20">
      <c r="Q13899">
        <v>0.76773148148148196</v>
      </c>
      <c r="R13899">
        <v>1</v>
      </c>
      <c r="S13899" t="s">
        <v>12247</v>
      </c>
      <c r="T13899" t="s">
        <v>3077</v>
      </c>
    </row>
    <row r="13900" spans="17:20">
      <c r="Q13900">
        <v>0.767777777777778</v>
      </c>
      <c r="R13900">
        <v>1</v>
      </c>
      <c r="S13900" t="s">
        <v>2562</v>
      </c>
      <c r="T13900" t="s">
        <v>3129</v>
      </c>
    </row>
    <row r="13901" spans="17:20">
      <c r="Q13901">
        <v>0.76778935185185204</v>
      </c>
      <c r="R13901">
        <v>1</v>
      </c>
      <c r="S13901" t="s">
        <v>2562</v>
      </c>
      <c r="T13901" t="s">
        <v>3075</v>
      </c>
    </row>
    <row r="13902" spans="17:20">
      <c r="Q13902">
        <v>0.76780092592592597</v>
      </c>
      <c r="R13902">
        <v>1</v>
      </c>
      <c r="S13902" t="s">
        <v>1355</v>
      </c>
      <c r="T13902" t="s">
        <v>3077</v>
      </c>
    </row>
    <row r="13903" spans="17:20">
      <c r="Q13903">
        <v>0.76781250000000001</v>
      </c>
      <c r="R13903">
        <v>1</v>
      </c>
      <c r="S13903" t="s">
        <v>4011</v>
      </c>
      <c r="T13903" t="s">
        <v>3129</v>
      </c>
    </row>
    <row r="13904" spans="17:20">
      <c r="Q13904">
        <v>0.76781250000000001</v>
      </c>
      <c r="R13904">
        <v>1</v>
      </c>
      <c r="S13904" t="s">
        <v>12248</v>
      </c>
      <c r="T13904" t="s">
        <v>3075</v>
      </c>
    </row>
    <row r="13905" spans="17:20">
      <c r="Q13905">
        <v>0.76782407407407405</v>
      </c>
      <c r="R13905">
        <v>1</v>
      </c>
      <c r="S13905" t="s">
        <v>12249</v>
      </c>
      <c r="T13905" t="s">
        <v>3075</v>
      </c>
    </row>
    <row r="13906" spans="17:20">
      <c r="Q13906">
        <v>0.76783564814814798</v>
      </c>
      <c r="R13906">
        <v>1</v>
      </c>
      <c r="S13906" t="s">
        <v>12250</v>
      </c>
      <c r="T13906" t="s">
        <v>3075</v>
      </c>
    </row>
    <row r="13907" spans="17:20">
      <c r="Q13907">
        <v>0.76798611111111104</v>
      </c>
      <c r="R13907">
        <v>1</v>
      </c>
      <c r="S13907" t="s">
        <v>166</v>
      </c>
      <c r="T13907" t="s">
        <v>3129</v>
      </c>
    </row>
    <row r="13908" spans="17:20">
      <c r="Q13908">
        <v>0.76799768518518496</v>
      </c>
      <c r="R13908">
        <v>1</v>
      </c>
      <c r="S13908" t="s">
        <v>12251</v>
      </c>
      <c r="T13908" t="s">
        <v>3070</v>
      </c>
    </row>
    <row r="13909" spans="17:20">
      <c r="Q13909">
        <v>0.768009259259259</v>
      </c>
      <c r="R13909">
        <v>1</v>
      </c>
      <c r="S13909" t="s">
        <v>12252</v>
      </c>
      <c r="T13909" t="s">
        <v>3071</v>
      </c>
    </row>
    <row r="13910" spans="17:20">
      <c r="Q13910">
        <v>0.76803240740740697</v>
      </c>
      <c r="R13910">
        <v>1</v>
      </c>
      <c r="S13910" t="s">
        <v>12253</v>
      </c>
      <c r="T13910" t="s">
        <v>3070</v>
      </c>
    </row>
    <row r="13911" spans="17:20">
      <c r="Q13911">
        <v>0.76805555555555605</v>
      </c>
      <c r="R13911">
        <v>1</v>
      </c>
      <c r="S13911" t="s">
        <v>12254</v>
      </c>
      <c r="T13911" t="s">
        <v>3071</v>
      </c>
    </row>
    <row r="13912" spans="17:20">
      <c r="Q13912">
        <v>0.76807870370370401</v>
      </c>
      <c r="R13912">
        <v>1</v>
      </c>
      <c r="S13912" t="s">
        <v>11131</v>
      </c>
      <c r="T13912" t="s">
        <v>3073</v>
      </c>
    </row>
    <row r="13913" spans="17:20">
      <c r="Q13913">
        <v>0.76812499999999995</v>
      </c>
      <c r="R13913">
        <v>1</v>
      </c>
      <c r="S13913" t="s">
        <v>12255</v>
      </c>
      <c r="T13913" t="s">
        <v>3074</v>
      </c>
    </row>
    <row r="13914" spans="17:20">
      <c r="Q13914">
        <v>0.76821759259259303</v>
      </c>
      <c r="R13914">
        <v>1</v>
      </c>
      <c r="S13914" t="s">
        <v>12256</v>
      </c>
      <c r="T13914" t="s">
        <v>3075</v>
      </c>
    </row>
    <row r="13915" spans="17:20">
      <c r="Q13915">
        <v>0.76825231481481504</v>
      </c>
      <c r="R13915">
        <v>4</v>
      </c>
      <c r="S13915" t="s">
        <v>2978</v>
      </c>
      <c r="T13915" t="s">
        <v>3070</v>
      </c>
    </row>
    <row r="13916" spans="17:20">
      <c r="Q13916">
        <v>0.76831018518518501</v>
      </c>
      <c r="R13916">
        <v>1</v>
      </c>
      <c r="S13916" t="s">
        <v>12257</v>
      </c>
      <c r="T13916" t="s">
        <v>3129</v>
      </c>
    </row>
    <row r="13917" spans="17:20">
      <c r="Q13917">
        <v>0.76832175925925905</v>
      </c>
      <c r="R13917">
        <v>5</v>
      </c>
      <c r="S13917" t="s">
        <v>12258</v>
      </c>
      <c r="T13917" t="s">
        <v>3070</v>
      </c>
    </row>
    <row r="13918" spans="17:20">
      <c r="Q13918">
        <v>0.76834490740740702</v>
      </c>
      <c r="R13918">
        <v>1</v>
      </c>
      <c r="S13918" t="s">
        <v>12259</v>
      </c>
      <c r="T13918" t="s">
        <v>3129</v>
      </c>
    </row>
    <row r="13919" spans="17:20">
      <c r="Q13919">
        <v>0.76835648148148195</v>
      </c>
      <c r="R13919">
        <v>1</v>
      </c>
      <c r="S13919" t="s">
        <v>2562</v>
      </c>
      <c r="T13919" t="s">
        <v>3071</v>
      </c>
    </row>
    <row r="13920" spans="17:20">
      <c r="Q13920">
        <v>0.76835648148148195</v>
      </c>
      <c r="R13920">
        <v>1</v>
      </c>
      <c r="S13920" t="s">
        <v>672</v>
      </c>
      <c r="T13920" t="s">
        <v>3073</v>
      </c>
    </row>
    <row r="13921" spans="17:20">
      <c r="Q13921">
        <v>0.76836805555555598</v>
      </c>
      <c r="R13921">
        <v>1</v>
      </c>
      <c r="S13921" t="s">
        <v>12260</v>
      </c>
      <c r="T13921" t="s">
        <v>3077</v>
      </c>
    </row>
    <row r="13922" spans="17:20">
      <c r="Q13922">
        <v>0.76836805555555598</v>
      </c>
      <c r="R13922">
        <v>2</v>
      </c>
      <c r="S13922" t="s">
        <v>2562</v>
      </c>
      <c r="T13922" t="s">
        <v>3071</v>
      </c>
    </row>
    <row r="13923" spans="17:20">
      <c r="Q13923">
        <v>0.76840277777777799</v>
      </c>
      <c r="R13923">
        <v>1</v>
      </c>
      <c r="S13923" t="s">
        <v>12261</v>
      </c>
      <c r="T13923" t="s">
        <v>3075</v>
      </c>
    </row>
    <row r="13924" spans="17:20">
      <c r="Q13924">
        <v>0.76846064814814796</v>
      </c>
      <c r="R13924">
        <v>1</v>
      </c>
      <c r="S13924" t="s">
        <v>12262</v>
      </c>
      <c r="T13924" t="s">
        <v>3072</v>
      </c>
    </row>
    <row r="13925" spans="17:20">
      <c r="Q13925">
        <v>0.768472222222222</v>
      </c>
      <c r="R13925">
        <v>1</v>
      </c>
      <c r="S13925" t="s">
        <v>12263</v>
      </c>
      <c r="T13925" t="s">
        <v>3073</v>
      </c>
    </row>
    <row r="13926" spans="17:20">
      <c r="Q13926">
        <v>0.76861111111111102</v>
      </c>
      <c r="R13926">
        <v>2</v>
      </c>
      <c r="S13926" t="s">
        <v>12264</v>
      </c>
      <c r="T13926" t="s">
        <v>3071</v>
      </c>
    </row>
    <row r="13927" spans="17:20">
      <c r="Q13927">
        <v>0.76868055555555603</v>
      </c>
      <c r="R13927">
        <v>2</v>
      </c>
      <c r="S13927" t="s">
        <v>12265</v>
      </c>
      <c r="T13927" t="s">
        <v>3129</v>
      </c>
    </row>
    <row r="13928" spans="17:20">
      <c r="Q13928">
        <v>0.76878472222222205</v>
      </c>
      <c r="R13928">
        <v>1</v>
      </c>
      <c r="S13928" t="s">
        <v>12266</v>
      </c>
      <c r="T13928" t="s">
        <v>3129</v>
      </c>
    </row>
    <row r="13929" spans="17:20">
      <c r="Q13929">
        <v>0.76880787037037002</v>
      </c>
      <c r="R13929">
        <v>1</v>
      </c>
      <c r="S13929" t="s">
        <v>2562</v>
      </c>
      <c r="T13929" t="s">
        <v>3071</v>
      </c>
    </row>
    <row r="13930" spans="17:20">
      <c r="Q13930">
        <v>0.76881944444444394</v>
      </c>
      <c r="R13930">
        <v>1</v>
      </c>
      <c r="S13930" t="s">
        <v>2562</v>
      </c>
      <c r="T13930" t="s">
        <v>3071</v>
      </c>
    </row>
    <row r="13931" spans="17:20">
      <c r="Q13931">
        <v>0.76886574074074099</v>
      </c>
      <c r="R13931">
        <v>1</v>
      </c>
      <c r="S13931" t="s">
        <v>12267</v>
      </c>
      <c r="T13931" t="s">
        <v>3071</v>
      </c>
    </row>
    <row r="13932" spans="17:20">
      <c r="Q13932">
        <v>0.76887731481481503</v>
      </c>
      <c r="R13932">
        <v>1</v>
      </c>
      <c r="S13932" t="s">
        <v>12268</v>
      </c>
      <c r="T13932" t="s">
        <v>3077</v>
      </c>
    </row>
    <row r="13933" spans="17:20">
      <c r="Q13933">
        <v>0.76888888888888896</v>
      </c>
      <c r="R13933">
        <v>1</v>
      </c>
      <c r="S13933" t="s">
        <v>12043</v>
      </c>
      <c r="T13933" t="s">
        <v>3073</v>
      </c>
    </row>
    <row r="13934" spans="17:20">
      <c r="Q13934">
        <v>0.76895833333333297</v>
      </c>
      <c r="R13934">
        <v>1</v>
      </c>
      <c r="S13934" t="s">
        <v>12269</v>
      </c>
      <c r="T13934" t="s">
        <v>3073</v>
      </c>
    </row>
    <row r="13935" spans="17:20">
      <c r="Q13935">
        <v>0.76896990740740701</v>
      </c>
      <c r="R13935">
        <v>2</v>
      </c>
      <c r="S13935" t="s">
        <v>12270</v>
      </c>
      <c r="T13935" t="s">
        <v>3071</v>
      </c>
    </row>
    <row r="13936" spans="17:20">
      <c r="Q13936">
        <v>0.76898148148148104</v>
      </c>
      <c r="R13936">
        <v>1</v>
      </c>
      <c r="S13936" t="s">
        <v>12271</v>
      </c>
      <c r="T13936" t="s">
        <v>3075</v>
      </c>
    </row>
    <row r="13937" spans="17:20">
      <c r="Q13937">
        <v>0.76899305555555597</v>
      </c>
      <c r="R13937">
        <v>1</v>
      </c>
      <c r="S13937" t="s">
        <v>12272</v>
      </c>
      <c r="T13937" t="s">
        <v>3075</v>
      </c>
    </row>
    <row r="13938" spans="17:20">
      <c r="Q13938">
        <v>0.76899305555555597</v>
      </c>
      <c r="R13938">
        <v>1</v>
      </c>
      <c r="S13938" t="s">
        <v>4492</v>
      </c>
      <c r="T13938" t="s">
        <v>3074</v>
      </c>
    </row>
    <row r="13939" spans="17:20">
      <c r="Q13939">
        <v>0.76901620370370405</v>
      </c>
      <c r="R13939">
        <v>1</v>
      </c>
      <c r="S13939" t="s">
        <v>12273</v>
      </c>
      <c r="T13939" t="s">
        <v>3075</v>
      </c>
    </row>
    <row r="13940" spans="17:20">
      <c r="Q13940">
        <v>0.76903935185185202</v>
      </c>
      <c r="R13940">
        <v>1</v>
      </c>
      <c r="S13940" t="s">
        <v>12274</v>
      </c>
      <c r="T13940" t="s">
        <v>3070</v>
      </c>
    </row>
    <row r="13941" spans="17:20">
      <c r="Q13941">
        <v>0.76905092592592605</v>
      </c>
      <c r="R13941">
        <v>1</v>
      </c>
      <c r="S13941" t="s">
        <v>12275</v>
      </c>
      <c r="T13941" t="s">
        <v>3075</v>
      </c>
    </row>
    <row r="13942" spans="17:20">
      <c r="Q13942">
        <v>0.76907407407407402</v>
      </c>
      <c r="R13942">
        <v>1</v>
      </c>
      <c r="S13942" t="s">
        <v>12276</v>
      </c>
      <c r="T13942" t="s">
        <v>3070</v>
      </c>
    </row>
    <row r="13943" spans="17:20">
      <c r="Q13943">
        <v>0.76908564814814795</v>
      </c>
      <c r="R13943">
        <v>1</v>
      </c>
      <c r="S13943" t="s">
        <v>10453</v>
      </c>
      <c r="T13943" t="s">
        <v>3070</v>
      </c>
    </row>
    <row r="13944" spans="17:20">
      <c r="Q13944">
        <v>0.76909722222222199</v>
      </c>
      <c r="R13944">
        <v>1</v>
      </c>
      <c r="S13944" t="s">
        <v>12277</v>
      </c>
      <c r="T13944" t="s">
        <v>3070</v>
      </c>
    </row>
    <row r="13945" spans="17:20">
      <c r="Q13945">
        <v>0.76910879629629603</v>
      </c>
      <c r="R13945">
        <v>4</v>
      </c>
      <c r="S13945" t="s">
        <v>12278</v>
      </c>
      <c r="T13945" t="s">
        <v>3129</v>
      </c>
    </row>
    <row r="13946" spans="17:20">
      <c r="Q13946">
        <v>0.76910879629629603</v>
      </c>
      <c r="R13946">
        <v>1</v>
      </c>
      <c r="S13946" t="s">
        <v>2562</v>
      </c>
      <c r="T13946" t="s">
        <v>3129</v>
      </c>
    </row>
    <row r="13947" spans="17:20">
      <c r="Q13947">
        <v>0.76913194444444399</v>
      </c>
      <c r="R13947">
        <v>1</v>
      </c>
      <c r="S13947" t="s">
        <v>12279</v>
      </c>
      <c r="T13947" t="s">
        <v>3075</v>
      </c>
    </row>
    <row r="13948" spans="17:20">
      <c r="Q13948">
        <v>0.76914351851851803</v>
      </c>
      <c r="R13948">
        <v>1</v>
      </c>
      <c r="S13948" t="s">
        <v>12280</v>
      </c>
      <c r="T13948" t="s">
        <v>3129</v>
      </c>
    </row>
    <row r="13949" spans="17:20">
      <c r="Q13949">
        <v>0.76914351851851803</v>
      </c>
      <c r="R13949">
        <v>1</v>
      </c>
      <c r="S13949" t="s">
        <v>596</v>
      </c>
      <c r="T13949" t="s">
        <v>3073</v>
      </c>
    </row>
    <row r="13950" spans="17:20">
      <c r="Q13950">
        <v>0.76930555555555602</v>
      </c>
      <c r="R13950">
        <v>1</v>
      </c>
      <c r="S13950" t="s">
        <v>12281</v>
      </c>
      <c r="T13950" t="s">
        <v>3129</v>
      </c>
    </row>
    <row r="13951" spans="17:20">
      <c r="Q13951">
        <v>0.76931712962962995</v>
      </c>
      <c r="R13951">
        <v>1</v>
      </c>
      <c r="S13951" t="s">
        <v>12282</v>
      </c>
      <c r="T13951" t="s">
        <v>3070</v>
      </c>
    </row>
    <row r="13952" spans="17:20">
      <c r="Q13952">
        <v>0.76932870370370399</v>
      </c>
      <c r="R13952">
        <v>1</v>
      </c>
      <c r="S13952" t="s">
        <v>12283</v>
      </c>
      <c r="T13952" t="s">
        <v>3129</v>
      </c>
    </row>
    <row r="13953" spans="17:20">
      <c r="Q13953">
        <v>0.76934027777777803</v>
      </c>
      <c r="R13953">
        <v>1</v>
      </c>
      <c r="S13953" t="s">
        <v>3441</v>
      </c>
      <c r="T13953" t="s">
        <v>3074</v>
      </c>
    </row>
    <row r="13954" spans="17:20">
      <c r="Q13954">
        <v>0.769398148148148</v>
      </c>
      <c r="R13954">
        <v>2</v>
      </c>
      <c r="S13954" t="s">
        <v>11262</v>
      </c>
      <c r="T13954" t="s">
        <v>3073</v>
      </c>
    </row>
    <row r="13955" spans="17:20">
      <c r="Q13955">
        <v>0.76942129629629596</v>
      </c>
      <c r="R13955">
        <v>1</v>
      </c>
      <c r="S13955" t="s">
        <v>12284</v>
      </c>
      <c r="T13955" t="s">
        <v>3071</v>
      </c>
    </row>
    <row r="13956" spans="17:20">
      <c r="Q13956">
        <v>0.76945601851851897</v>
      </c>
      <c r="R13956">
        <v>1</v>
      </c>
      <c r="S13956" t="s">
        <v>12285</v>
      </c>
      <c r="T13956" t="s">
        <v>3073</v>
      </c>
    </row>
    <row r="13957" spans="17:20">
      <c r="Q13957">
        <v>0.76950231481481501</v>
      </c>
      <c r="R13957">
        <v>1</v>
      </c>
      <c r="S13957" t="s">
        <v>12286</v>
      </c>
      <c r="T13957" t="s">
        <v>3088</v>
      </c>
    </row>
    <row r="13958" spans="17:20">
      <c r="Q13958">
        <v>0.76952546296296298</v>
      </c>
      <c r="R13958">
        <v>1</v>
      </c>
      <c r="S13958" t="s">
        <v>3802</v>
      </c>
      <c r="T13958" t="s">
        <v>3073</v>
      </c>
    </row>
    <row r="13959" spans="17:20">
      <c r="Q13959">
        <v>0.76953703703703702</v>
      </c>
      <c r="R13959">
        <v>1</v>
      </c>
      <c r="S13959" t="s">
        <v>12287</v>
      </c>
      <c r="T13959" t="s">
        <v>3073</v>
      </c>
    </row>
    <row r="13960" spans="17:20">
      <c r="Q13960">
        <v>0.76953703703703702</v>
      </c>
      <c r="R13960">
        <v>1</v>
      </c>
      <c r="S13960" t="s">
        <v>3631</v>
      </c>
      <c r="T13960" t="s">
        <v>3129</v>
      </c>
    </row>
    <row r="13961" spans="17:20">
      <c r="Q13961">
        <v>0.76956018518518499</v>
      </c>
      <c r="R13961">
        <v>1</v>
      </c>
      <c r="S13961" t="s">
        <v>12288</v>
      </c>
      <c r="T13961" t="s">
        <v>3075</v>
      </c>
    </row>
    <row r="13962" spans="17:20">
      <c r="Q13962">
        <v>0.76957175925925903</v>
      </c>
      <c r="R13962">
        <v>1</v>
      </c>
      <c r="S13962" t="s">
        <v>3706</v>
      </c>
      <c r="T13962" t="s">
        <v>3074</v>
      </c>
    </row>
    <row r="13963" spans="17:20">
      <c r="Q13963">
        <v>0.76958333333333295</v>
      </c>
      <c r="R13963">
        <v>1</v>
      </c>
      <c r="S13963" t="s">
        <v>12289</v>
      </c>
      <c r="T13963" t="s">
        <v>3071</v>
      </c>
    </row>
    <row r="13964" spans="17:20">
      <c r="Q13964">
        <v>0.76965277777777796</v>
      </c>
      <c r="R13964">
        <v>1</v>
      </c>
      <c r="S13964" t="s">
        <v>3707</v>
      </c>
      <c r="T13964" t="s">
        <v>3129</v>
      </c>
    </row>
    <row r="13965" spans="17:20">
      <c r="Q13965">
        <v>0.76968749999999997</v>
      </c>
      <c r="R13965">
        <v>1</v>
      </c>
      <c r="S13965" t="s">
        <v>12290</v>
      </c>
      <c r="T13965" t="s">
        <v>3074</v>
      </c>
    </row>
    <row r="13966" spans="17:20">
      <c r="Q13966">
        <v>0.76974537037037005</v>
      </c>
      <c r="R13966">
        <v>4</v>
      </c>
      <c r="S13966" t="s">
        <v>12291</v>
      </c>
      <c r="T13966" t="s">
        <v>3075</v>
      </c>
    </row>
    <row r="13967" spans="17:20">
      <c r="Q13967">
        <v>0.76975694444444398</v>
      </c>
      <c r="R13967">
        <v>1</v>
      </c>
      <c r="S13967" t="s">
        <v>4344</v>
      </c>
      <c r="T13967" t="s">
        <v>3074</v>
      </c>
    </row>
    <row r="13968" spans="17:20">
      <c r="Q13968">
        <v>0.76981481481481495</v>
      </c>
      <c r="R13968">
        <v>1</v>
      </c>
      <c r="S13968" t="s">
        <v>12292</v>
      </c>
      <c r="T13968" t="s">
        <v>3074</v>
      </c>
    </row>
    <row r="13969" spans="17:20">
      <c r="Q13969">
        <v>0.76982638888888899</v>
      </c>
      <c r="R13969">
        <v>1</v>
      </c>
      <c r="S13969" t="s">
        <v>12293</v>
      </c>
      <c r="T13969" t="s">
        <v>3075</v>
      </c>
    </row>
    <row r="13970" spans="17:20">
      <c r="Q13970">
        <v>0.769861111111111</v>
      </c>
      <c r="R13970">
        <v>1</v>
      </c>
      <c r="S13970" t="s">
        <v>12294</v>
      </c>
      <c r="T13970" t="s">
        <v>3082</v>
      </c>
    </row>
    <row r="13971" spans="17:20">
      <c r="Q13971">
        <v>0.769861111111111</v>
      </c>
      <c r="R13971">
        <v>1</v>
      </c>
      <c r="S13971" t="s">
        <v>12295</v>
      </c>
      <c r="T13971" t="s">
        <v>3075</v>
      </c>
    </row>
    <row r="13972" spans="17:20">
      <c r="Q13972">
        <v>0.76987268518518504</v>
      </c>
      <c r="R13972">
        <v>1</v>
      </c>
      <c r="S13972" t="s">
        <v>12296</v>
      </c>
      <c r="T13972" t="s">
        <v>3129</v>
      </c>
    </row>
    <row r="13973" spans="17:20">
      <c r="Q13973">
        <v>0.76987268518518504</v>
      </c>
      <c r="R13973">
        <v>1</v>
      </c>
      <c r="S13973" t="s">
        <v>2562</v>
      </c>
      <c r="T13973" t="s">
        <v>3074</v>
      </c>
    </row>
    <row r="13974" spans="17:20">
      <c r="Q13974">
        <v>0.76988425925925896</v>
      </c>
      <c r="R13974">
        <v>1</v>
      </c>
      <c r="S13974" t="s">
        <v>12297</v>
      </c>
      <c r="T13974" t="s">
        <v>3075</v>
      </c>
    </row>
    <row r="13975" spans="17:20">
      <c r="Q13975">
        <v>0.76990740740740704</v>
      </c>
      <c r="R13975">
        <v>1</v>
      </c>
      <c r="S13975" t="s">
        <v>12298</v>
      </c>
      <c r="T13975" t="s">
        <v>3075</v>
      </c>
    </row>
    <row r="13976" spans="17:20">
      <c r="Q13976">
        <v>0.76994212962963005</v>
      </c>
      <c r="R13976">
        <v>2</v>
      </c>
      <c r="S13976" t="s">
        <v>4399</v>
      </c>
      <c r="T13976" t="s">
        <v>3072</v>
      </c>
    </row>
    <row r="13977" spans="17:20">
      <c r="Q13977">
        <v>0.76995370370370397</v>
      </c>
      <c r="R13977">
        <v>1</v>
      </c>
      <c r="S13977" t="s">
        <v>12299</v>
      </c>
      <c r="T13977" t="s">
        <v>3070</v>
      </c>
    </row>
    <row r="13978" spans="17:20">
      <c r="Q13978">
        <v>0.76997685185185205</v>
      </c>
      <c r="R13978">
        <v>1</v>
      </c>
      <c r="S13978" t="s">
        <v>12300</v>
      </c>
      <c r="T13978" t="s">
        <v>3075</v>
      </c>
    </row>
    <row r="13979" spans="17:20">
      <c r="Q13979">
        <v>0.77001157407407395</v>
      </c>
      <c r="R13979">
        <v>2</v>
      </c>
      <c r="S13979" t="s">
        <v>12301</v>
      </c>
      <c r="T13979" t="s">
        <v>3129</v>
      </c>
    </row>
    <row r="13980" spans="17:20">
      <c r="Q13980">
        <v>0.77005787037036999</v>
      </c>
      <c r="R13980">
        <v>1</v>
      </c>
      <c r="S13980" t="s">
        <v>12302</v>
      </c>
      <c r="T13980" t="s">
        <v>3070</v>
      </c>
    </row>
    <row r="13981" spans="17:20">
      <c r="Q13981">
        <v>0.77009259259259299</v>
      </c>
      <c r="R13981">
        <v>1</v>
      </c>
      <c r="S13981" t="s">
        <v>12303</v>
      </c>
      <c r="T13981" t="s">
        <v>3070</v>
      </c>
    </row>
    <row r="13982" spans="17:20">
      <c r="Q13982">
        <v>0.77010416666666703</v>
      </c>
      <c r="R13982">
        <v>1</v>
      </c>
      <c r="S13982" t="s">
        <v>12304</v>
      </c>
      <c r="T13982" t="s">
        <v>3075</v>
      </c>
    </row>
    <row r="13983" spans="17:20">
      <c r="Q13983">
        <v>0.77017361111111104</v>
      </c>
      <c r="R13983">
        <v>1</v>
      </c>
      <c r="S13983" t="s">
        <v>3559</v>
      </c>
      <c r="T13983" t="s">
        <v>3071</v>
      </c>
    </row>
    <row r="13984" spans="17:20">
      <c r="Q13984">
        <v>0.77020833333333305</v>
      </c>
      <c r="R13984">
        <v>1</v>
      </c>
      <c r="S13984" t="s">
        <v>12305</v>
      </c>
      <c r="T13984" t="s">
        <v>3070</v>
      </c>
    </row>
    <row r="13985" spans="17:20">
      <c r="Q13985">
        <v>0.77021990740740698</v>
      </c>
      <c r="R13985">
        <v>1</v>
      </c>
      <c r="S13985" t="s">
        <v>12306</v>
      </c>
      <c r="T13985" t="s">
        <v>3075</v>
      </c>
    </row>
    <row r="13986" spans="17:20">
      <c r="Q13986">
        <v>0.77026620370370402</v>
      </c>
      <c r="R13986">
        <v>1</v>
      </c>
      <c r="S13986" t="s">
        <v>12307</v>
      </c>
      <c r="T13986" t="s">
        <v>3070</v>
      </c>
    </row>
    <row r="13987" spans="17:20">
      <c r="Q13987">
        <v>0.77031249999999996</v>
      </c>
      <c r="R13987">
        <v>1</v>
      </c>
      <c r="S13987" t="s">
        <v>12308</v>
      </c>
      <c r="T13987" t="s">
        <v>3070</v>
      </c>
    </row>
    <row r="13988" spans="17:20">
      <c r="Q13988">
        <v>0.770358796296296</v>
      </c>
      <c r="R13988">
        <v>1</v>
      </c>
      <c r="S13988" t="s">
        <v>12309</v>
      </c>
      <c r="T13988" t="s">
        <v>3070</v>
      </c>
    </row>
    <row r="13989" spans="17:20">
      <c r="Q13989">
        <v>0.770358796296296</v>
      </c>
      <c r="R13989">
        <v>1</v>
      </c>
      <c r="S13989" t="s">
        <v>12310</v>
      </c>
      <c r="T13989" t="s">
        <v>3074</v>
      </c>
    </row>
    <row r="13990" spans="17:20">
      <c r="Q13990">
        <v>0.77055555555555599</v>
      </c>
      <c r="R13990">
        <v>1</v>
      </c>
      <c r="S13990" t="s">
        <v>12311</v>
      </c>
      <c r="T13990" t="s">
        <v>3070</v>
      </c>
    </row>
    <row r="13991" spans="17:20">
      <c r="Q13991">
        <v>0.77056712962963003</v>
      </c>
      <c r="R13991">
        <v>1</v>
      </c>
      <c r="S13991" t="s">
        <v>3763</v>
      </c>
      <c r="T13991" t="s">
        <v>3127</v>
      </c>
    </row>
    <row r="13992" spans="17:20">
      <c r="Q13992">
        <v>0.770590277777778</v>
      </c>
      <c r="R13992">
        <v>1</v>
      </c>
      <c r="S13992" t="s">
        <v>12312</v>
      </c>
      <c r="T13992" t="s">
        <v>3070</v>
      </c>
    </row>
    <row r="13993" spans="17:20">
      <c r="Q13993">
        <v>0.77069444444444402</v>
      </c>
      <c r="R13993">
        <v>1</v>
      </c>
      <c r="S13993" t="s">
        <v>12313</v>
      </c>
      <c r="T13993" t="s">
        <v>3074</v>
      </c>
    </row>
    <row r="13994" spans="17:20">
      <c r="Q13994">
        <v>0.77072916666666702</v>
      </c>
      <c r="R13994">
        <v>1</v>
      </c>
      <c r="S13994" t="s">
        <v>12314</v>
      </c>
      <c r="T13994" t="s">
        <v>3070</v>
      </c>
    </row>
    <row r="13995" spans="17:20">
      <c r="Q13995">
        <v>0.77074074074074095</v>
      </c>
      <c r="R13995">
        <v>1</v>
      </c>
      <c r="S13995" t="s">
        <v>2562</v>
      </c>
      <c r="T13995" t="s">
        <v>3071</v>
      </c>
    </row>
    <row r="13996" spans="17:20">
      <c r="Q13996">
        <v>0.77075231481481499</v>
      </c>
      <c r="R13996">
        <v>1</v>
      </c>
      <c r="S13996" t="s">
        <v>2562</v>
      </c>
      <c r="T13996" t="s">
        <v>3071</v>
      </c>
    </row>
    <row r="13997" spans="17:20">
      <c r="Q13997">
        <v>0.77083333333333304</v>
      </c>
      <c r="R13997">
        <v>3</v>
      </c>
      <c r="S13997" t="s">
        <v>12315</v>
      </c>
      <c r="T13997" t="s">
        <v>3072</v>
      </c>
    </row>
    <row r="13998" spans="17:20">
      <c r="Q13998">
        <v>0.770856481481481</v>
      </c>
      <c r="R13998">
        <v>1</v>
      </c>
      <c r="S13998" t="s">
        <v>12316</v>
      </c>
      <c r="T13998" t="s">
        <v>3071</v>
      </c>
    </row>
    <row r="13999" spans="17:20">
      <c r="Q13999">
        <v>0.77087962962962997</v>
      </c>
      <c r="R13999">
        <v>1</v>
      </c>
      <c r="S13999" t="s">
        <v>12317</v>
      </c>
      <c r="T13999" t="s">
        <v>3075</v>
      </c>
    </row>
    <row r="14000" spans="17:20">
      <c r="Q14000">
        <v>0.77089120370370401</v>
      </c>
      <c r="R14000">
        <v>1</v>
      </c>
      <c r="S14000" t="s">
        <v>3493</v>
      </c>
      <c r="T14000" t="s">
        <v>3129</v>
      </c>
    </row>
    <row r="14001" spans="17:20">
      <c r="Q14001">
        <v>0.77090277777777805</v>
      </c>
      <c r="R14001">
        <v>1</v>
      </c>
      <c r="S14001" t="s">
        <v>12318</v>
      </c>
      <c r="T14001" t="s">
        <v>3075</v>
      </c>
    </row>
    <row r="14002" spans="17:20">
      <c r="Q14002">
        <v>0.77091435185185198</v>
      </c>
      <c r="R14002">
        <v>1</v>
      </c>
      <c r="S14002" t="s">
        <v>2562</v>
      </c>
      <c r="T14002" t="s">
        <v>3071</v>
      </c>
    </row>
    <row r="14003" spans="17:20">
      <c r="Q14003">
        <v>0.77093750000000005</v>
      </c>
      <c r="R14003">
        <v>2</v>
      </c>
      <c r="S14003" t="s">
        <v>12319</v>
      </c>
      <c r="T14003" t="s">
        <v>3075</v>
      </c>
    </row>
    <row r="14004" spans="17:20">
      <c r="Q14004">
        <v>0.77096064814814802</v>
      </c>
      <c r="R14004">
        <v>1</v>
      </c>
      <c r="S14004" t="s">
        <v>2562</v>
      </c>
      <c r="T14004" t="s">
        <v>3071</v>
      </c>
    </row>
    <row r="14005" spans="17:20">
      <c r="Q14005">
        <v>0.77103009259259303</v>
      </c>
      <c r="R14005">
        <v>1</v>
      </c>
      <c r="S14005" t="s">
        <v>12320</v>
      </c>
      <c r="T14005" t="s">
        <v>3129</v>
      </c>
    </row>
    <row r="14006" spans="17:20">
      <c r="Q14006">
        <v>0.77107638888888896</v>
      </c>
      <c r="R14006">
        <v>1</v>
      </c>
      <c r="S14006" t="s">
        <v>3566</v>
      </c>
      <c r="T14006" t="s">
        <v>3129</v>
      </c>
    </row>
    <row r="14007" spans="17:20">
      <c r="Q14007">
        <v>0.77115740740740701</v>
      </c>
      <c r="R14007">
        <v>1</v>
      </c>
      <c r="S14007" t="s">
        <v>2562</v>
      </c>
      <c r="T14007" t="s">
        <v>3071</v>
      </c>
    </row>
    <row r="14008" spans="17:20">
      <c r="Q14008">
        <v>0.77120370370370395</v>
      </c>
      <c r="R14008">
        <v>1</v>
      </c>
      <c r="S14008" t="s">
        <v>12321</v>
      </c>
      <c r="T14008" t="s">
        <v>3075</v>
      </c>
    </row>
    <row r="14009" spans="17:20">
      <c r="Q14009">
        <v>0.77141203703703698</v>
      </c>
      <c r="R14009">
        <v>1</v>
      </c>
      <c r="S14009" t="s">
        <v>12322</v>
      </c>
      <c r="T14009" t="s">
        <v>3074</v>
      </c>
    </row>
    <row r="14010" spans="17:20">
      <c r="Q14010">
        <v>0.771516203703704</v>
      </c>
      <c r="R14010">
        <v>1</v>
      </c>
      <c r="S14010" t="s">
        <v>3735</v>
      </c>
      <c r="T14010" t="s">
        <v>3077</v>
      </c>
    </row>
    <row r="14011" spans="17:20">
      <c r="Q14011">
        <v>0.77152777777777803</v>
      </c>
      <c r="R14011">
        <v>4</v>
      </c>
      <c r="S14011" t="s">
        <v>1417</v>
      </c>
      <c r="T14011" t="s">
        <v>3070</v>
      </c>
    </row>
    <row r="14012" spans="17:20">
      <c r="Q14012">
        <v>0.77156250000000004</v>
      </c>
      <c r="R14012">
        <v>1</v>
      </c>
      <c r="S14012" t="s">
        <v>12323</v>
      </c>
      <c r="T14012" t="s">
        <v>3129</v>
      </c>
    </row>
    <row r="14013" spans="17:20">
      <c r="Q14013">
        <v>0.77156250000000004</v>
      </c>
      <c r="R14013">
        <v>1</v>
      </c>
      <c r="S14013" t="s">
        <v>12324</v>
      </c>
      <c r="T14013" t="s">
        <v>3075</v>
      </c>
    </row>
    <row r="14014" spans="17:20">
      <c r="Q14014">
        <v>0.77158564814814801</v>
      </c>
      <c r="R14014">
        <v>1</v>
      </c>
      <c r="S14014" t="s">
        <v>12325</v>
      </c>
      <c r="T14014" t="s">
        <v>3070</v>
      </c>
    </row>
    <row r="14015" spans="17:20">
      <c r="Q14015">
        <v>0.77160879629629597</v>
      </c>
      <c r="R14015">
        <v>1</v>
      </c>
      <c r="S14015" t="s">
        <v>130</v>
      </c>
      <c r="T14015" t="s">
        <v>3129</v>
      </c>
    </row>
    <row r="14016" spans="17:20">
      <c r="Q14016">
        <v>0.77162037037037001</v>
      </c>
      <c r="R14016">
        <v>2</v>
      </c>
      <c r="S14016" t="s">
        <v>12326</v>
      </c>
      <c r="T14016" t="s">
        <v>3070</v>
      </c>
    </row>
    <row r="14017" spans="17:20">
      <c r="Q14017">
        <v>0.77164351851851898</v>
      </c>
      <c r="R14017">
        <v>1</v>
      </c>
      <c r="S14017" t="s">
        <v>12327</v>
      </c>
      <c r="T14017" t="s">
        <v>3075</v>
      </c>
    </row>
    <row r="14018" spans="17:20">
      <c r="Q14018">
        <v>0.77167824074074098</v>
      </c>
      <c r="R14018">
        <v>1</v>
      </c>
      <c r="S14018" t="s">
        <v>12328</v>
      </c>
      <c r="T14018" t="s">
        <v>3074</v>
      </c>
    </row>
    <row r="14019" spans="17:20">
      <c r="Q14019">
        <v>0.77167824074074098</v>
      </c>
      <c r="R14019">
        <v>1</v>
      </c>
      <c r="S14019" t="s">
        <v>12329</v>
      </c>
      <c r="T14019" t="s">
        <v>3070</v>
      </c>
    </row>
    <row r="14020" spans="17:20">
      <c r="Q14020">
        <v>0.77171296296296299</v>
      </c>
      <c r="R14020">
        <v>1</v>
      </c>
      <c r="S14020" t="s">
        <v>12330</v>
      </c>
      <c r="T14020" t="s">
        <v>3075</v>
      </c>
    </row>
    <row r="14021" spans="17:20">
      <c r="Q14021">
        <v>0.77177083333333296</v>
      </c>
      <c r="R14021">
        <v>1</v>
      </c>
      <c r="S14021" t="s">
        <v>12331</v>
      </c>
      <c r="T14021" t="s">
        <v>3075</v>
      </c>
    </row>
    <row r="14022" spans="17:20">
      <c r="Q14022">
        <v>0.77184027777777797</v>
      </c>
      <c r="R14022">
        <v>1</v>
      </c>
      <c r="S14022" t="s">
        <v>12332</v>
      </c>
      <c r="T14022" t="s">
        <v>3071</v>
      </c>
    </row>
    <row r="14023" spans="17:20">
      <c r="Q14023">
        <v>0.77186342592592605</v>
      </c>
      <c r="R14023">
        <v>1</v>
      </c>
      <c r="S14023" t="s">
        <v>2069</v>
      </c>
      <c r="T14023" t="s">
        <v>3071</v>
      </c>
    </row>
    <row r="14024" spans="17:20">
      <c r="Q14024">
        <v>0.77187499999999998</v>
      </c>
      <c r="R14024">
        <v>1</v>
      </c>
      <c r="S14024" t="s">
        <v>3697</v>
      </c>
      <c r="T14024" t="s">
        <v>3072</v>
      </c>
    </row>
    <row r="14025" spans="17:20">
      <c r="Q14025">
        <v>0.77188657407407402</v>
      </c>
      <c r="R14025">
        <v>1</v>
      </c>
      <c r="S14025" t="s">
        <v>12333</v>
      </c>
      <c r="T14025" t="s">
        <v>3070</v>
      </c>
    </row>
    <row r="14026" spans="17:20">
      <c r="Q14026">
        <v>0.77188657407407402</v>
      </c>
      <c r="R14026">
        <v>2</v>
      </c>
      <c r="S14026" t="s">
        <v>2562</v>
      </c>
      <c r="T14026" t="s">
        <v>3070</v>
      </c>
    </row>
    <row r="14027" spans="17:20">
      <c r="Q14027">
        <v>0.77189814814814794</v>
      </c>
      <c r="R14027">
        <v>1</v>
      </c>
      <c r="S14027" t="s">
        <v>6342</v>
      </c>
      <c r="T14027" t="s">
        <v>3070</v>
      </c>
    </row>
    <row r="14028" spans="17:20">
      <c r="Q14028">
        <v>0.77190972222222198</v>
      </c>
      <c r="R14028">
        <v>1</v>
      </c>
      <c r="S14028" t="s">
        <v>12334</v>
      </c>
      <c r="T14028" t="s">
        <v>3071</v>
      </c>
    </row>
    <row r="14029" spans="17:20">
      <c r="Q14029">
        <v>0.77193287037036995</v>
      </c>
      <c r="R14029">
        <v>1</v>
      </c>
      <c r="S14029" t="s">
        <v>12335</v>
      </c>
      <c r="T14029" t="s">
        <v>3075</v>
      </c>
    </row>
    <row r="14030" spans="17:20">
      <c r="Q14030">
        <v>0.77204861111111101</v>
      </c>
      <c r="R14030">
        <v>2</v>
      </c>
      <c r="S14030" t="s">
        <v>12336</v>
      </c>
      <c r="T14030" t="s">
        <v>3070</v>
      </c>
    </row>
    <row r="14031" spans="17:20">
      <c r="Q14031">
        <v>0.77208333333333301</v>
      </c>
      <c r="R14031">
        <v>1</v>
      </c>
      <c r="S14031" t="s">
        <v>3715</v>
      </c>
      <c r="T14031" t="s">
        <v>3073</v>
      </c>
    </row>
    <row r="14032" spans="17:20">
      <c r="Q14032">
        <v>0.77212962962963005</v>
      </c>
      <c r="R14032">
        <v>1</v>
      </c>
      <c r="S14032" t="s">
        <v>12337</v>
      </c>
      <c r="T14032" t="s">
        <v>10248</v>
      </c>
    </row>
    <row r="14033" spans="17:20">
      <c r="Q14033">
        <v>0.77216435185185195</v>
      </c>
      <c r="R14033">
        <v>1</v>
      </c>
      <c r="S14033" t="s">
        <v>12338</v>
      </c>
      <c r="T14033" t="s">
        <v>3074</v>
      </c>
    </row>
    <row r="14034" spans="17:20">
      <c r="Q14034">
        <v>0.77233796296296298</v>
      </c>
      <c r="R14034">
        <v>1</v>
      </c>
      <c r="S14034" t="s">
        <v>827</v>
      </c>
      <c r="T14034" t="s">
        <v>3129</v>
      </c>
    </row>
    <row r="14035" spans="17:20">
      <c r="Q14035">
        <v>0.77239583333333295</v>
      </c>
      <c r="R14035">
        <v>1</v>
      </c>
      <c r="S14035" t="s">
        <v>2562</v>
      </c>
      <c r="T14035" t="s">
        <v>3071</v>
      </c>
    </row>
    <row r="14036" spans="17:20">
      <c r="Q14036">
        <v>0.77240740740740699</v>
      </c>
      <c r="R14036">
        <v>1</v>
      </c>
      <c r="S14036" t="s">
        <v>12339</v>
      </c>
      <c r="T14036" t="s">
        <v>3075</v>
      </c>
    </row>
    <row r="14037" spans="17:20">
      <c r="Q14037">
        <v>0.77246527777777796</v>
      </c>
      <c r="R14037">
        <v>1</v>
      </c>
      <c r="S14037" t="s">
        <v>12340</v>
      </c>
      <c r="T14037" t="s">
        <v>3075</v>
      </c>
    </row>
    <row r="14038" spans="17:20">
      <c r="Q14038">
        <v>0.77255787037037005</v>
      </c>
      <c r="R14038">
        <v>1</v>
      </c>
      <c r="S14038" t="s">
        <v>4594</v>
      </c>
      <c r="T14038" t="s">
        <v>3074</v>
      </c>
    </row>
    <row r="14039" spans="17:20">
      <c r="Q14039">
        <v>0.77273148148148196</v>
      </c>
      <c r="R14039">
        <v>1</v>
      </c>
      <c r="S14039" t="s">
        <v>174</v>
      </c>
      <c r="T14039" t="s">
        <v>3075</v>
      </c>
    </row>
    <row r="14040" spans="17:20">
      <c r="Q14040">
        <v>0.77273148148148196</v>
      </c>
      <c r="R14040">
        <v>1</v>
      </c>
      <c r="S14040" t="s">
        <v>12341</v>
      </c>
      <c r="T14040" t="s">
        <v>3071</v>
      </c>
    </row>
    <row r="14041" spans="17:20">
      <c r="Q14041">
        <v>0.77276620370370397</v>
      </c>
      <c r="R14041">
        <v>1</v>
      </c>
      <c r="S14041" t="s">
        <v>12342</v>
      </c>
      <c r="T14041" t="s">
        <v>3071</v>
      </c>
    </row>
    <row r="14042" spans="17:20">
      <c r="Q14042">
        <v>0.77277777777777801</v>
      </c>
      <c r="R14042">
        <v>1</v>
      </c>
      <c r="S14042" t="s">
        <v>12343</v>
      </c>
      <c r="T14042" t="s">
        <v>3075</v>
      </c>
    </row>
    <row r="14043" spans="17:20">
      <c r="Q14043">
        <v>0.77281250000000001</v>
      </c>
      <c r="R14043">
        <v>1</v>
      </c>
      <c r="S14043" t="s">
        <v>2562</v>
      </c>
      <c r="T14043" t="s">
        <v>3075</v>
      </c>
    </row>
    <row r="14044" spans="17:20">
      <c r="Q14044">
        <v>0.772974537037037</v>
      </c>
      <c r="R14044">
        <v>1</v>
      </c>
      <c r="S14044" t="s">
        <v>12344</v>
      </c>
      <c r="T14044" t="s">
        <v>3070</v>
      </c>
    </row>
    <row r="14045" spans="17:20">
      <c r="Q14045">
        <v>0.77298611111111104</v>
      </c>
      <c r="R14045">
        <v>1</v>
      </c>
      <c r="S14045" t="s">
        <v>12345</v>
      </c>
      <c r="T14045" t="s">
        <v>3071</v>
      </c>
    </row>
    <row r="14046" spans="17:20">
      <c r="Q14046">
        <v>0.77298611111111104</v>
      </c>
      <c r="R14046">
        <v>1</v>
      </c>
      <c r="S14046" t="s">
        <v>12346</v>
      </c>
      <c r="T14046" t="s">
        <v>3129</v>
      </c>
    </row>
    <row r="14047" spans="17:20">
      <c r="Q14047">
        <v>0.77303240740740697</v>
      </c>
      <c r="R14047">
        <v>1</v>
      </c>
      <c r="S14047" t="s">
        <v>12347</v>
      </c>
      <c r="T14047" t="s">
        <v>3081</v>
      </c>
    </row>
    <row r="14048" spans="17:20">
      <c r="Q14048">
        <v>0.77306712962962998</v>
      </c>
      <c r="R14048">
        <v>1</v>
      </c>
      <c r="S14048" t="s">
        <v>12348</v>
      </c>
      <c r="T14048" t="s">
        <v>3075</v>
      </c>
    </row>
    <row r="14049" spans="17:20">
      <c r="Q14049">
        <v>0.773171296296296</v>
      </c>
      <c r="R14049">
        <v>1</v>
      </c>
      <c r="S14049" t="s">
        <v>12349</v>
      </c>
      <c r="T14049" t="s">
        <v>3075</v>
      </c>
    </row>
    <row r="14050" spans="17:20">
      <c r="Q14050">
        <v>0.773171296296296</v>
      </c>
      <c r="R14050">
        <v>1</v>
      </c>
      <c r="S14050" t="s">
        <v>12350</v>
      </c>
      <c r="T14050" t="s">
        <v>3075</v>
      </c>
    </row>
    <row r="14051" spans="17:20">
      <c r="Q14051">
        <v>0.77318287037037003</v>
      </c>
      <c r="R14051">
        <v>1</v>
      </c>
      <c r="S14051" t="s">
        <v>12351</v>
      </c>
      <c r="T14051" t="s">
        <v>3075</v>
      </c>
    </row>
    <row r="14052" spans="17:20">
      <c r="Q14052">
        <v>0.773206018518519</v>
      </c>
      <c r="R14052">
        <v>1</v>
      </c>
      <c r="S14052" t="s">
        <v>11697</v>
      </c>
      <c r="T14052" t="s">
        <v>3129</v>
      </c>
    </row>
    <row r="14053" spans="17:20">
      <c r="Q14053">
        <v>0.77321759259259304</v>
      </c>
      <c r="R14053">
        <v>1</v>
      </c>
      <c r="S14053" t="s">
        <v>672</v>
      </c>
      <c r="T14053" t="s">
        <v>3127</v>
      </c>
    </row>
    <row r="14054" spans="17:20">
      <c r="Q14054">
        <v>0.77322916666666697</v>
      </c>
      <c r="R14054">
        <v>1</v>
      </c>
      <c r="S14054" t="s">
        <v>12352</v>
      </c>
      <c r="T14054" t="s">
        <v>3070</v>
      </c>
    </row>
    <row r="14055" spans="17:20">
      <c r="Q14055">
        <v>0.77322916666666697</v>
      </c>
      <c r="R14055">
        <v>1</v>
      </c>
      <c r="S14055" t="s">
        <v>672</v>
      </c>
      <c r="T14055" t="s">
        <v>3127</v>
      </c>
    </row>
    <row r="14056" spans="17:20">
      <c r="Q14056">
        <v>0.77332175925925895</v>
      </c>
      <c r="R14056">
        <v>1</v>
      </c>
      <c r="S14056" t="s">
        <v>12353</v>
      </c>
      <c r="T14056" t="s">
        <v>3129</v>
      </c>
    </row>
    <row r="14057" spans="17:20">
      <c r="Q14057">
        <v>0.77342592592592596</v>
      </c>
      <c r="R14057">
        <v>1</v>
      </c>
      <c r="S14057" t="s">
        <v>12354</v>
      </c>
      <c r="T14057" t="s">
        <v>3075</v>
      </c>
    </row>
    <row r="14058" spans="17:20">
      <c r="Q14058">
        <v>0.77342592592592596</v>
      </c>
      <c r="R14058">
        <v>1</v>
      </c>
      <c r="S14058" t="s">
        <v>2562</v>
      </c>
      <c r="T14058" t="s">
        <v>3071</v>
      </c>
    </row>
    <row r="14059" spans="17:20">
      <c r="Q14059">
        <v>0.7734375</v>
      </c>
      <c r="R14059">
        <v>1</v>
      </c>
      <c r="S14059" t="s">
        <v>12355</v>
      </c>
      <c r="T14059" t="s">
        <v>3070</v>
      </c>
    </row>
    <row r="14060" spans="17:20">
      <c r="Q14060">
        <v>0.77349537037036997</v>
      </c>
      <c r="R14060">
        <v>1</v>
      </c>
      <c r="S14060" t="s">
        <v>12356</v>
      </c>
      <c r="T14060" t="s">
        <v>3070</v>
      </c>
    </row>
    <row r="14061" spans="17:20">
      <c r="Q14061">
        <v>0.77349537037036997</v>
      </c>
      <c r="R14061">
        <v>1</v>
      </c>
      <c r="S14061" t="s">
        <v>12357</v>
      </c>
      <c r="T14061" t="s">
        <v>3074</v>
      </c>
    </row>
    <row r="14062" spans="17:20">
      <c r="Q14062">
        <v>0.77355324074074105</v>
      </c>
      <c r="R14062">
        <v>1</v>
      </c>
      <c r="S14062" t="s">
        <v>12358</v>
      </c>
      <c r="T14062" t="s">
        <v>3071</v>
      </c>
    </row>
    <row r="14063" spans="17:20">
      <c r="Q14063">
        <v>0.77358796296296295</v>
      </c>
      <c r="R14063">
        <v>1</v>
      </c>
      <c r="S14063" t="s">
        <v>12359</v>
      </c>
      <c r="T14063" t="s">
        <v>3075</v>
      </c>
    </row>
    <row r="14064" spans="17:20">
      <c r="Q14064">
        <v>0.77362268518518496</v>
      </c>
      <c r="R14064">
        <v>1</v>
      </c>
      <c r="S14064" t="s">
        <v>12360</v>
      </c>
      <c r="T14064" t="s">
        <v>3071</v>
      </c>
    </row>
    <row r="14065" spans="17:20">
      <c r="Q14065">
        <v>0.77363425925925899</v>
      </c>
      <c r="R14065">
        <v>1</v>
      </c>
      <c r="S14065" t="s">
        <v>12361</v>
      </c>
      <c r="T14065" t="s">
        <v>3075</v>
      </c>
    </row>
    <row r="14066" spans="17:20">
      <c r="Q14066">
        <v>0.77365740740740696</v>
      </c>
      <c r="R14066">
        <v>1</v>
      </c>
      <c r="S14066" t="s">
        <v>12362</v>
      </c>
      <c r="T14066" t="s">
        <v>3129</v>
      </c>
    </row>
    <row r="14067" spans="17:20">
      <c r="Q14067">
        <v>0.773668981481481</v>
      </c>
      <c r="R14067">
        <v>1</v>
      </c>
      <c r="S14067" t="s">
        <v>12363</v>
      </c>
      <c r="T14067" t="s">
        <v>3075</v>
      </c>
    </row>
    <row r="14068" spans="17:20">
      <c r="Q14068">
        <v>0.77368055555555604</v>
      </c>
      <c r="R14068">
        <v>1</v>
      </c>
      <c r="S14068" t="s">
        <v>2562</v>
      </c>
      <c r="T14068" t="s">
        <v>3071</v>
      </c>
    </row>
    <row r="14069" spans="17:20">
      <c r="Q14069">
        <v>0.77369212962962997</v>
      </c>
      <c r="R14069">
        <v>1</v>
      </c>
      <c r="S14069" t="s">
        <v>12364</v>
      </c>
      <c r="T14069" t="s">
        <v>3129</v>
      </c>
    </row>
    <row r="14070" spans="17:20">
      <c r="Q14070">
        <v>0.773703703703704</v>
      </c>
      <c r="R14070">
        <v>1</v>
      </c>
      <c r="S14070" t="s">
        <v>12365</v>
      </c>
      <c r="T14070" t="s">
        <v>3071</v>
      </c>
    </row>
    <row r="14071" spans="17:20">
      <c r="Q14071">
        <v>0.77372685185185197</v>
      </c>
      <c r="R14071">
        <v>1</v>
      </c>
      <c r="S14071" t="s">
        <v>12366</v>
      </c>
      <c r="T14071" t="s">
        <v>3075</v>
      </c>
    </row>
    <row r="14072" spans="17:20">
      <c r="Q14072">
        <v>0.77376157407407398</v>
      </c>
      <c r="R14072">
        <v>1</v>
      </c>
      <c r="S14072" t="s">
        <v>12367</v>
      </c>
      <c r="T14072" t="s">
        <v>3075</v>
      </c>
    </row>
    <row r="14073" spans="17:20">
      <c r="Q14073">
        <v>0.77377314814814802</v>
      </c>
      <c r="R14073">
        <v>1</v>
      </c>
      <c r="S14073" t="s">
        <v>10455</v>
      </c>
      <c r="T14073" t="s">
        <v>3073</v>
      </c>
    </row>
    <row r="14074" spans="17:20">
      <c r="Q14074">
        <v>0.77381944444444395</v>
      </c>
      <c r="R14074">
        <v>1</v>
      </c>
      <c r="S14074" t="s">
        <v>2562</v>
      </c>
      <c r="T14074" t="s">
        <v>3071</v>
      </c>
    </row>
    <row r="14075" spans="17:20">
      <c r="Q14075">
        <v>0.773900462962963</v>
      </c>
      <c r="R14075">
        <v>4</v>
      </c>
      <c r="S14075" t="s">
        <v>12368</v>
      </c>
      <c r="T14075" t="s">
        <v>3075</v>
      </c>
    </row>
    <row r="14076" spans="17:20">
      <c r="Q14076">
        <v>0.77392361111111097</v>
      </c>
      <c r="R14076">
        <v>1</v>
      </c>
      <c r="S14076" t="s">
        <v>12369</v>
      </c>
      <c r="T14076" t="s">
        <v>3075</v>
      </c>
    </row>
    <row r="14077" spans="17:20">
      <c r="Q14077">
        <v>0.773935185185185</v>
      </c>
      <c r="R14077">
        <v>1</v>
      </c>
      <c r="S14077" t="s">
        <v>12117</v>
      </c>
      <c r="T14077" t="s">
        <v>3074</v>
      </c>
    </row>
    <row r="14078" spans="17:20">
      <c r="Q14078">
        <v>0.77396990740740701</v>
      </c>
      <c r="R14078">
        <v>1</v>
      </c>
      <c r="S14078" t="s">
        <v>12370</v>
      </c>
      <c r="T14078" t="s">
        <v>3129</v>
      </c>
    </row>
    <row r="14079" spans="17:20">
      <c r="Q14079">
        <v>0.77403935185185202</v>
      </c>
      <c r="R14079">
        <v>1</v>
      </c>
      <c r="S14079" t="s">
        <v>12371</v>
      </c>
      <c r="T14079" t="s">
        <v>3074</v>
      </c>
    </row>
    <row r="14080" spans="17:20">
      <c r="Q14080">
        <v>0.77408564814814795</v>
      </c>
      <c r="R14080">
        <v>1</v>
      </c>
      <c r="S14080" t="s">
        <v>12372</v>
      </c>
      <c r="T14080" t="s">
        <v>3074</v>
      </c>
    </row>
    <row r="14081" spans="17:20">
      <c r="Q14081">
        <v>0.77414351851851804</v>
      </c>
      <c r="R14081">
        <v>1</v>
      </c>
      <c r="S14081" t="s">
        <v>10351</v>
      </c>
      <c r="T14081" t="s">
        <v>3073</v>
      </c>
    </row>
    <row r="14082" spans="17:20">
      <c r="Q14082">
        <v>0.774166666666667</v>
      </c>
      <c r="R14082">
        <v>1</v>
      </c>
      <c r="S14082" t="s">
        <v>12373</v>
      </c>
      <c r="T14082" t="s">
        <v>3075</v>
      </c>
    </row>
    <row r="14083" spans="17:20">
      <c r="Q14083">
        <v>0.77424768518518505</v>
      </c>
      <c r="R14083">
        <v>1</v>
      </c>
      <c r="S14083" t="s">
        <v>12374</v>
      </c>
      <c r="T14083" t="s">
        <v>3127</v>
      </c>
    </row>
    <row r="14084" spans="17:20">
      <c r="Q14084">
        <v>0.77430555555555602</v>
      </c>
      <c r="R14084">
        <v>1</v>
      </c>
      <c r="S14084" t="s">
        <v>12375</v>
      </c>
      <c r="T14084" t="s">
        <v>3075</v>
      </c>
    </row>
    <row r="14085" spans="17:20">
      <c r="Q14085">
        <v>0.77430555555555602</v>
      </c>
      <c r="R14085">
        <v>1</v>
      </c>
      <c r="S14085" t="s">
        <v>12376</v>
      </c>
      <c r="T14085" t="s">
        <v>3074</v>
      </c>
    </row>
    <row r="14086" spans="17:20">
      <c r="Q14086">
        <v>0.77432870370370399</v>
      </c>
      <c r="R14086">
        <v>1</v>
      </c>
      <c r="S14086" t="s">
        <v>12377</v>
      </c>
      <c r="T14086" t="s">
        <v>3129</v>
      </c>
    </row>
    <row r="14087" spans="17:20">
      <c r="Q14087">
        <v>0.774363425925926</v>
      </c>
      <c r="R14087">
        <v>1</v>
      </c>
      <c r="S14087" t="s">
        <v>12378</v>
      </c>
      <c r="T14087" t="s">
        <v>3071</v>
      </c>
    </row>
    <row r="14088" spans="17:20">
      <c r="Q14088">
        <v>0.774363425925926</v>
      </c>
      <c r="R14088">
        <v>1</v>
      </c>
      <c r="S14088" t="s">
        <v>12379</v>
      </c>
      <c r="T14088" t="s">
        <v>3071</v>
      </c>
    </row>
    <row r="14089" spans="17:20">
      <c r="Q14089">
        <v>0.774363425925926</v>
      </c>
      <c r="R14089">
        <v>1</v>
      </c>
      <c r="S14089" t="s">
        <v>12380</v>
      </c>
      <c r="T14089" t="s">
        <v>3075</v>
      </c>
    </row>
    <row r="14090" spans="17:20">
      <c r="Q14090">
        <v>0.77438657407407396</v>
      </c>
      <c r="R14090">
        <v>1</v>
      </c>
      <c r="S14090" t="s">
        <v>12381</v>
      </c>
      <c r="T14090" t="s">
        <v>3075</v>
      </c>
    </row>
    <row r="14091" spans="17:20">
      <c r="Q14091">
        <v>0.77442129629629597</v>
      </c>
      <c r="R14091">
        <v>1</v>
      </c>
      <c r="S14091" t="s">
        <v>12382</v>
      </c>
      <c r="T14091" t="s">
        <v>3070</v>
      </c>
    </row>
    <row r="14092" spans="17:20">
      <c r="Q14092">
        <v>0.77445601851851897</v>
      </c>
      <c r="R14092">
        <v>1</v>
      </c>
      <c r="S14092" t="s">
        <v>12383</v>
      </c>
      <c r="T14092" t="s">
        <v>3075</v>
      </c>
    </row>
    <row r="14093" spans="17:20">
      <c r="Q14093">
        <v>0.77450231481481502</v>
      </c>
      <c r="R14093">
        <v>1</v>
      </c>
      <c r="S14093" t="s">
        <v>1264</v>
      </c>
      <c r="T14093" t="s">
        <v>3129</v>
      </c>
    </row>
    <row r="14094" spans="17:20">
      <c r="Q14094">
        <v>0.77452546296296299</v>
      </c>
      <c r="R14094">
        <v>1</v>
      </c>
      <c r="S14094" t="s">
        <v>12384</v>
      </c>
      <c r="T14094" t="s">
        <v>3070</v>
      </c>
    </row>
    <row r="14095" spans="17:20">
      <c r="Q14095">
        <v>0.77464120370370404</v>
      </c>
      <c r="R14095">
        <v>1</v>
      </c>
      <c r="S14095" t="s">
        <v>12385</v>
      </c>
      <c r="T14095" t="s">
        <v>3075</v>
      </c>
    </row>
    <row r="14096" spans="17:20">
      <c r="Q14096">
        <v>0.77468749999999997</v>
      </c>
      <c r="R14096">
        <v>1</v>
      </c>
      <c r="S14096" t="s">
        <v>12386</v>
      </c>
      <c r="T14096" t="s">
        <v>3074</v>
      </c>
    </row>
    <row r="14097" spans="17:20">
      <c r="Q14097">
        <v>0.77469907407407401</v>
      </c>
      <c r="R14097">
        <v>1</v>
      </c>
      <c r="S14097" t="s">
        <v>12387</v>
      </c>
      <c r="T14097" t="s">
        <v>3074</v>
      </c>
    </row>
    <row r="14098" spans="17:20">
      <c r="Q14098">
        <v>0.77472222222222198</v>
      </c>
      <c r="R14098">
        <v>2</v>
      </c>
      <c r="S14098" t="s">
        <v>2562</v>
      </c>
      <c r="T14098" t="s">
        <v>3071</v>
      </c>
    </row>
    <row r="14099" spans="17:20">
      <c r="Q14099">
        <v>0.77472222222222198</v>
      </c>
      <c r="R14099">
        <v>1</v>
      </c>
      <c r="S14099" t="s">
        <v>12388</v>
      </c>
      <c r="T14099" t="s">
        <v>3075</v>
      </c>
    </row>
    <row r="14100" spans="17:20">
      <c r="Q14100">
        <v>0.77476851851851802</v>
      </c>
      <c r="R14100">
        <v>1</v>
      </c>
      <c r="S14100" t="s">
        <v>12389</v>
      </c>
      <c r="T14100" t="s">
        <v>3070</v>
      </c>
    </row>
    <row r="14101" spans="17:20">
      <c r="Q14101">
        <v>0.77480324074074103</v>
      </c>
      <c r="R14101">
        <v>1</v>
      </c>
      <c r="S14101" t="s">
        <v>12390</v>
      </c>
      <c r="T14101" t="s">
        <v>3075</v>
      </c>
    </row>
    <row r="14102" spans="17:20">
      <c r="Q14102">
        <v>0.77489583333333301</v>
      </c>
      <c r="R14102">
        <v>1</v>
      </c>
      <c r="S14102" t="s">
        <v>12391</v>
      </c>
      <c r="T14102" t="s">
        <v>3129</v>
      </c>
    </row>
    <row r="14103" spans="17:20">
      <c r="Q14103">
        <v>0.77491898148148197</v>
      </c>
      <c r="R14103">
        <v>1</v>
      </c>
      <c r="S14103" t="s">
        <v>12392</v>
      </c>
      <c r="T14103" t="s">
        <v>3075</v>
      </c>
    </row>
    <row r="14104" spans="17:20">
      <c r="Q14104">
        <v>0.77498842592592598</v>
      </c>
      <c r="R14104">
        <v>2</v>
      </c>
      <c r="S14104" t="s">
        <v>12393</v>
      </c>
      <c r="T14104" t="s">
        <v>3075</v>
      </c>
    </row>
    <row r="14105" spans="17:20">
      <c r="Q14105">
        <v>0.77502314814814799</v>
      </c>
      <c r="R14105">
        <v>1</v>
      </c>
      <c r="S14105" t="s">
        <v>2562</v>
      </c>
      <c r="T14105" t="s">
        <v>3074</v>
      </c>
    </row>
    <row r="14106" spans="17:20">
      <c r="Q14106">
        <v>0.77503472222222203</v>
      </c>
      <c r="R14106">
        <v>2</v>
      </c>
      <c r="S14106" t="s">
        <v>12394</v>
      </c>
      <c r="T14106" t="s">
        <v>3071</v>
      </c>
    </row>
    <row r="14107" spans="17:20">
      <c r="Q14107">
        <v>0.775092592592593</v>
      </c>
      <c r="R14107">
        <v>1</v>
      </c>
      <c r="S14107" t="s">
        <v>12395</v>
      </c>
      <c r="T14107" t="s">
        <v>3075</v>
      </c>
    </row>
    <row r="14108" spans="17:20">
      <c r="Q14108">
        <v>0.77510416666666704</v>
      </c>
      <c r="R14108">
        <v>2</v>
      </c>
      <c r="S14108" t="s">
        <v>12396</v>
      </c>
      <c r="T14108" t="s">
        <v>3075</v>
      </c>
    </row>
    <row r="14109" spans="17:20">
      <c r="Q14109">
        <v>0.775127314814815</v>
      </c>
      <c r="R14109">
        <v>1</v>
      </c>
      <c r="S14109" t="s">
        <v>12397</v>
      </c>
      <c r="T14109" t="s">
        <v>3075</v>
      </c>
    </row>
    <row r="14110" spans="17:20">
      <c r="Q14110">
        <v>0.77513888888888904</v>
      </c>
      <c r="R14110">
        <v>1</v>
      </c>
      <c r="S14110" t="s">
        <v>12398</v>
      </c>
      <c r="T14110" t="s">
        <v>3129</v>
      </c>
    </row>
    <row r="14111" spans="17:20">
      <c r="Q14111">
        <v>0.77519675925925902</v>
      </c>
      <c r="R14111">
        <v>1</v>
      </c>
      <c r="S14111" t="s">
        <v>851</v>
      </c>
      <c r="T14111" t="s">
        <v>3073</v>
      </c>
    </row>
    <row r="14112" spans="17:20">
      <c r="Q14112">
        <v>0.77519675925925902</v>
      </c>
      <c r="R14112">
        <v>1</v>
      </c>
      <c r="S14112" t="s">
        <v>4222</v>
      </c>
      <c r="T14112" t="s">
        <v>3077</v>
      </c>
    </row>
    <row r="14113" spans="17:20">
      <c r="Q14113">
        <v>0.77524305555555595</v>
      </c>
      <c r="R14113">
        <v>1</v>
      </c>
      <c r="S14113" t="s">
        <v>2562</v>
      </c>
      <c r="T14113" t="s">
        <v>3071</v>
      </c>
    </row>
    <row r="14114" spans="17:20">
      <c r="Q14114">
        <v>0.77525462962962999</v>
      </c>
      <c r="R14114">
        <v>1</v>
      </c>
      <c r="S14114" t="s">
        <v>2562</v>
      </c>
      <c r="T14114" t="s">
        <v>3071</v>
      </c>
    </row>
    <row r="14115" spans="17:20">
      <c r="Q14115">
        <v>0.77526620370370403</v>
      </c>
      <c r="R14115">
        <v>4</v>
      </c>
      <c r="S14115" t="s">
        <v>12399</v>
      </c>
      <c r="T14115" t="s">
        <v>3070</v>
      </c>
    </row>
    <row r="14116" spans="17:20">
      <c r="Q14116">
        <v>0.77527777777777795</v>
      </c>
      <c r="R14116">
        <v>1</v>
      </c>
      <c r="S14116" t="s">
        <v>12400</v>
      </c>
      <c r="T14116" t="s">
        <v>3071</v>
      </c>
    </row>
    <row r="14117" spans="17:20">
      <c r="Q14117">
        <v>0.77530092592592603</v>
      </c>
      <c r="R14117">
        <v>2</v>
      </c>
      <c r="S14117" t="s">
        <v>2562</v>
      </c>
      <c r="T14117" t="s">
        <v>3070</v>
      </c>
    </row>
    <row r="14118" spans="17:20">
      <c r="Q14118">
        <v>0.77534722222222197</v>
      </c>
      <c r="R14118">
        <v>1</v>
      </c>
      <c r="S14118" t="s">
        <v>12401</v>
      </c>
      <c r="T14118" t="s">
        <v>3075</v>
      </c>
    </row>
    <row r="14119" spans="17:20">
      <c r="Q14119">
        <v>0.77539351851851901</v>
      </c>
      <c r="R14119">
        <v>1</v>
      </c>
      <c r="S14119" t="s">
        <v>12402</v>
      </c>
      <c r="T14119" t="s">
        <v>3075</v>
      </c>
    </row>
    <row r="14120" spans="17:20">
      <c r="Q14120">
        <v>0.77543981481481505</v>
      </c>
      <c r="R14120">
        <v>1</v>
      </c>
      <c r="S14120" t="s">
        <v>12403</v>
      </c>
      <c r="T14120" t="s">
        <v>3129</v>
      </c>
    </row>
    <row r="14121" spans="17:20">
      <c r="Q14121">
        <v>0.77552083333333299</v>
      </c>
      <c r="R14121">
        <v>1</v>
      </c>
      <c r="S14121" t="s">
        <v>12404</v>
      </c>
      <c r="T14121" t="s">
        <v>3075</v>
      </c>
    </row>
    <row r="14122" spans="17:20">
      <c r="Q14122">
        <v>0.77564814814814798</v>
      </c>
      <c r="R14122">
        <v>1</v>
      </c>
      <c r="S14122" t="s">
        <v>2562</v>
      </c>
      <c r="T14122" t="s">
        <v>3129</v>
      </c>
    </row>
    <row r="14123" spans="17:20">
      <c r="Q14123">
        <v>0.77568287037036998</v>
      </c>
      <c r="R14123">
        <v>1</v>
      </c>
      <c r="S14123" t="s">
        <v>12405</v>
      </c>
      <c r="T14123" t="s">
        <v>3129</v>
      </c>
    </row>
    <row r="14124" spans="17:20">
      <c r="Q14124">
        <v>0.77574074074074095</v>
      </c>
      <c r="R14124">
        <v>1</v>
      </c>
      <c r="S14124" t="s">
        <v>12406</v>
      </c>
      <c r="T14124" t="s">
        <v>3126</v>
      </c>
    </row>
    <row r="14125" spans="17:20">
      <c r="Q14125">
        <v>0.775787037037037</v>
      </c>
      <c r="R14125">
        <v>1</v>
      </c>
      <c r="S14125" t="s">
        <v>12407</v>
      </c>
      <c r="T14125" t="s">
        <v>3077</v>
      </c>
    </row>
    <row r="14126" spans="17:20">
      <c r="Q14126">
        <v>0.77586805555555605</v>
      </c>
      <c r="R14126">
        <v>1</v>
      </c>
      <c r="S14126" t="s">
        <v>2562</v>
      </c>
      <c r="T14126" t="s">
        <v>3071</v>
      </c>
    </row>
    <row r="14127" spans="17:20">
      <c r="Q14127">
        <v>0.77592592592592602</v>
      </c>
      <c r="R14127">
        <v>1</v>
      </c>
      <c r="S14127" t="s">
        <v>12408</v>
      </c>
      <c r="T14127" t="s">
        <v>3075</v>
      </c>
    </row>
    <row r="14128" spans="17:20">
      <c r="Q14128">
        <v>0.77596064814814802</v>
      </c>
      <c r="R14128">
        <v>1</v>
      </c>
      <c r="S14128" t="s">
        <v>12409</v>
      </c>
      <c r="T14128" t="s">
        <v>3070</v>
      </c>
    </row>
    <row r="14129" spans="17:20">
      <c r="Q14129">
        <v>0.77597222222222195</v>
      </c>
      <c r="R14129">
        <v>1</v>
      </c>
      <c r="S14129" t="s">
        <v>12410</v>
      </c>
      <c r="T14129" t="s">
        <v>3129</v>
      </c>
    </row>
    <row r="14130" spans="17:20">
      <c r="Q14130">
        <v>0.77604166666666696</v>
      </c>
      <c r="R14130">
        <v>1</v>
      </c>
      <c r="S14130" t="s">
        <v>12411</v>
      </c>
      <c r="T14130" t="s">
        <v>3073</v>
      </c>
    </row>
    <row r="14131" spans="17:20">
      <c r="Q14131">
        <v>0.776053240740741</v>
      </c>
      <c r="R14131">
        <v>1</v>
      </c>
      <c r="S14131" t="s">
        <v>12412</v>
      </c>
      <c r="T14131" t="s">
        <v>3075</v>
      </c>
    </row>
    <row r="14132" spans="17:20">
      <c r="Q14132">
        <v>0.77623842592592596</v>
      </c>
      <c r="R14132">
        <v>2</v>
      </c>
      <c r="S14132" t="s">
        <v>12413</v>
      </c>
      <c r="T14132" t="s">
        <v>3071</v>
      </c>
    </row>
    <row r="14133" spans="17:20">
      <c r="Q14133">
        <v>0.77629629629629604</v>
      </c>
      <c r="R14133">
        <v>1</v>
      </c>
      <c r="S14133" t="s">
        <v>12414</v>
      </c>
      <c r="T14133" t="s">
        <v>3071</v>
      </c>
    </row>
    <row r="14134" spans="17:20">
      <c r="Q14134">
        <v>0.77633101851851805</v>
      </c>
      <c r="R14134">
        <v>1</v>
      </c>
      <c r="S14134" t="s">
        <v>12415</v>
      </c>
      <c r="T14134" t="s">
        <v>3071</v>
      </c>
    </row>
    <row r="14135" spans="17:20">
      <c r="Q14135">
        <v>0.77638888888888902</v>
      </c>
      <c r="R14135">
        <v>1</v>
      </c>
      <c r="S14135" t="s">
        <v>12416</v>
      </c>
      <c r="T14135" t="s">
        <v>3075</v>
      </c>
    </row>
    <row r="14136" spans="17:20">
      <c r="Q14136">
        <v>0.77642361111111102</v>
      </c>
      <c r="R14136">
        <v>1</v>
      </c>
      <c r="S14136" t="s">
        <v>4221</v>
      </c>
      <c r="T14136" t="s">
        <v>3129</v>
      </c>
    </row>
    <row r="14137" spans="17:20">
      <c r="Q14137">
        <v>0.77645833333333303</v>
      </c>
      <c r="R14137">
        <v>1</v>
      </c>
      <c r="S14137" t="s">
        <v>12417</v>
      </c>
      <c r="T14137" t="s">
        <v>3074</v>
      </c>
    </row>
    <row r="14138" spans="17:20">
      <c r="Q14138">
        <v>0.77646990740740696</v>
      </c>
      <c r="R14138">
        <v>1</v>
      </c>
      <c r="S14138" t="s">
        <v>12418</v>
      </c>
      <c r="T14138" t="s">
        <v>3071</v>
      </c>
    </row>
    <row r="14139" spans="17:20">
      <c r="Q14139">
        <v>0.77652777777777804</v>
      </c>
      <c r="R14139">
        <v>1</v>
      </c>
      <c r="S14139" t="s">
        <v>12419</v>
      </c>
      <c r="T14139" t="s">
        <v>3084</v>
      </c>
    </row>
    <row r="14140" spans="17:20">
      <c r="Q14140">
        <v>0.77657407407407397</v>
      </c>
      <c r="R14140">
        <v>3</v>
      </c>
      <c r="S14140" t="s">
        <v>12420</v>
      </c>
      <c r="T14140" t="s">
        <v>3075</v>
      </c>
    </row>
    <row r="14141" spans="17:20">
      <c r="Q14141">
        <v>0.77659722222222205</v>
      </c>
      <c r="R14141">
        <v>1</v>
      </c>
      <c r="S14141" t="s">
        <v>12421</v>
      </c>
      <c r="T14141" t="s">
        <v>3075</v>
      </c>
    </row>
    <row r="14142" spans="17:20">
      <c r="Q14142">
        <v>0.77660879629629598</v>
      </c>
      <c r="R14142">
        <v>1</v>
      </c>
      <c r="S14142" t="s">
        <v>12422</v>
      </c>
      <c r="T14142" t="s">
        <v>3070</v>
      </c>
    </row>
    <row r="14143" spans="17:20">
      <c r="Q14143">
        <v>0.77665509259259302</v>
      </c>
      <c r="R14143">
        <v>2</v>
      </c>
      <c r="S14143" t="s">
        <v>2562</v>
      </c>
      <c r="T14143" t="s">
        <v>3070</v>
      </c>
    </row>
    <row r="14144" spans="17:20">
      <c r="Q14144">
        <v>0.77665509259259302</v>
      </c>
      <c r="R14144">
        <v>2</v>
      </c>
      <c r="S14144" t="s">
        <v>12423</v>
      </c>
      <c r="T14144" t="s">
        <v>3071</v>
      </c>
    </row>
    <row r="14145" spans="17:20">
      <c r="Q14145">
        <v>0.77678240740740701</v>
      </c>
      <c r="R14145">
        <v>1</v>
      </c>
      <c r="S14145" t="s">
        <v>12424</v>
      </c>
      <c r="T14145" t="s">
        <v>3074</v>
      </c>
    </row>
    <row r="14146" spans="17:20">
      <c r="Q14146">
        <v>0.77688657407407402</v>
      </c>
      <c r="R14146">
        <v>1</v>
      </c>
      <c r="S14146" t="s">
        <v>2562</v>
      </c>
      <c r="T14146" t="s">
        <v>3129</v>
      </c>
    </row>
    <row r="14147" spans="17:20">
      <c r="Q14147">
        <v>0.77690972222222199</v>
      </c>
      <c r="R14147">
        <v>1</v>
      </c>
      <c r="S14147" t="s">
        <v>2562</v>
      </c>
      <c r="T14147" t="s">
        <v>3075</v>
      </c>
    </row>
    <row r="14148" spans="17:20">
      <c r="Q14148">
        <v>0.776979166666667</v>
      </c>
      <c r="R14148">
        <v>1</v>
      </c>
      <c r="S14148" t="s">
        <v>12425</v>
      </c>
      <c r="T14148" t="s">
        <v>3075</v>
      </c>
    </row>
    <row r="14149" spans="17:20">
      <c r="Q14149">
        <v>0.77700231481481496</v>
      </c>
      <c r="R14149">
        <v>2</v>
      </c>
      <c r="S14149" t="s">
        <v>12426</v>
      </c>
      <c r="T14149" t="s">
        <v>3075</v>
      </c>
    </row>
    <row r="14150" spans="17:20">
      <c r="Q14150">
        <v>0.777013888888889</v>
      </c>
      <c r="R14150">
        <v>1</v>
      </c>
      <c r="S14150" t="s">
        <v>12427</v>
      </c>
      <c r="T14150" t="s">
        <v>3074</v>
      </c>
    </row>
    <row r="14151" spans="17:20">
      <c r="Q14151">
        <v>0.777013888888889</v>
      </c>
      <c r="R14151">
        <v>1</v>
      </c>
      <c r="S14151" t="s">
        <v>12428</v>
      </c>
      <c r="T14151" t="s">
        <v>3129</v>
      </c>
    </row>
    <row r="14152" spans="17:20">
      <c r="Q14152">
        <v>0.77702546296296304</v>
      </c>
      <c r="R14152">
        <v>1</v>
      </c>
      <c r="S14152" t="s">
        <v>12429</v>
      </c>
      <c r="T14152" t="s">
        <v>3075</v>
      </c>
    </row>
    <row r="14153" spans="17:20">
      <c r="Q14153">
        <v>0.77702546296296304</v>
      </c>
      <c r="R14153">
        <v>4</v>
      </c>
      <c r="S14153" t="s">
        <v>2562</v>
      </c>
      <c r="T14153" t="s">
        <v>3070</v>
      </c>
    </row>
    <row r="14154" spans="17:20">
      <c r="Q14154">
        <v>0.77706018518518505</v>
      </c>
      <c r="R14154">
        <v>2</v>
      </c>
      <c r="S14154" t="s">
        <v>12359</v>
      </c>
      <c r="T14154" t="s">
        <v>3075</v>
      </c>
    </row>
    <row r="14155" spans="17:20">
      <c r="Q14155">
        <v>0.77708333333333302</v>
      </c>
      <c r="R14155">
        <v>1</v>
      </c>
      <c r="S14155" t="s">
        <v>12430</v>
      </c>
      <c r="T14155" t="s">
        <v>3075</v>
      </c>
    </row>
    <row r="14156" spans="17:20">
      <c r="Q14156">
        <v>0.77709490740740705</v>
      </c>
      <c r="R14156">
        <v>1</v>
      </c>
      <c r="S14156" t="s">
        <v>12431</v>
      </c>
      <c r="T14156" t="s">
        <v>3070</v>
      </c>
    </row>
    <row r="14157" spans="17:20">
      <c r="Q14157">
        <v>0.77710648148148198</v>
      </c>
      <c r="R14157">
        <v>1</v>
      </c>
      <c r="S14157" t="s">
        <v>2562</v>
      </c>
      <c r="T14157" t="s">
        <v>3071</v>
      </c>
    </row>
    <row r="14158" spans="17:20">
      <c r="Q14158">
        <v>0.77712962962962995</v>
      </c>
      <c r="R14158">
        <v>1</v>
      </c>
      <c r="S14158" t="s">
        <v>3611</v>
      </c>
      <c r="T14158" t="s">
        <v>3070</v>
      </c>
    </row>
    <row r="14159" spans="17:20">
      <c r="Q14159">
        <v>0.77715277777777803</v>
      </c>
      <c r="R14159">
        <v>1</v>
      </c>
      <c r="S14159" t="s">
        <v>9484</v>
      </c>
      <c r="T14159" t="s">
        <v>3070</v>
      </c>
    </row>
    <row r="14160" spans="17:20">
      <c r="Q14160">
        <v>0.77716435185185195</v>
      </c>
      <c r="R14160">
        <v>1</v>
      </c>
      <c r="S14160" t="s">
        <v>937</v>
      </c>
      <c r="T14160" t="s">
        <v>3078</v>
      </c>
    </row>
    <row r="14161" spans="17:20">
      <c r="Q14161">
        <v>0.77723379629629596</v>
      </c>
      <c r="R14161">
        <v>1</v>
      </c>
      <c r="S14161" t="s">
        <v>3726</v>
      </c>
      <c r="T14161" t="s">
        <v>3129</v>
      </c>
    </row>
    <row r="14162" spans="17:20">
      <c r="Q14162">
        <v>0.77746527777777796</v>
      </c>
      <c r="R14162">
        <v>1</v>
      </c>
      <c r="S14162" t="s">
        <v>12432</v>
      </c>
      <c r="T14162" t="s">
        <v>3127</v>
      </c>
    </row>
    <row r="14163" spans="17:20">
      <c r="Q14163">
        <v>0.777476851851852</v>
      </c>
      <c r="R14163">
        <v>1</v>
      </c>
      <c r="S14163" t="s">
        <v>2562</v>
      </c>
      <c r="T14163" t="s">
        <v>3071</v>
      </c>
    </row>
    <row r="14164" spans="17:20">
      <c r="Q14164">
        <v>0.77751157407407401</v>
      </c>
      <c r="R14164">
        <v>1</v>
      </c>
      <c r="S14164" t="s">
        <v>1047</v>
      </c>
      <c r="T14164" t="s">
        <v>3129</v>
      </c>
    </row>
    <row r="14165" spans="17:20">
      <c r="Q14165">
        <v>0.77752314814814805</v>
      </c>
      <c r="R14165">
        <v>1</v>
      </c>
      <c r="S14165" t="s">
        <v>12433</v>
      </c>
      <c r="T14165" t="s">
        <v>3071</v>
      </c>
    </row>
    <row r="14166" spans="17:20">
      <c r="Q14166">
        <v>0.77753472222222197</v>
      </c>
      <c r="R14166">
        <v>1</v>
      </c>
      <c r="S14166" t="s">
        <v>12434</v>
      </c>
      <c r="T14166" t="s">
        <v>3071</v>
      </c>
    </row>
    <row r="14167" spans="17:20">
      <c r="Q14167">
        <v>0.77754629629629601</v>
      </c>
      <c r="R14167">
        <v>1</v>
      </c>
      <c r="S14167" t="s">
        <v>2562</v>
      </c>
      <c r="T14167" t="s">
        <v>3071</v>
      </c>
    </row>
    <row r="14168" spans="17:20">
      <c r="Q14168">
        <v>0.77769675925925896</v>
      </c>
      <c r="R14168">
        <v>1</v>
      </c>
      <c r="S14168" t="s">
        <v>2562</v>
      </c>
      <c r="T14168" t="s">
        <v>3129</v>
      </c>
    </row>
    <row r="14169" spans="17:20">
      <c r="Q14169">
        <v>0.77774305555555601</v>
      </c>
      <c r="R14169">
        <v>1</v>
      </c>
      <c r="S14169" t="s">
        <v>2562</v>
      </c>
      <c r="T14169" t="s">
        <v>3074</v>
      </c>
    </row>
    <row r="14170" spans="17:20">
      <c r="Q14170">
        <v>0.77776620370370397</v>
      </c>
      <c r="R14170">
        <v>1</v>
      </c>
      <c r="S14170" t="s">
        <v>12435</v>
      </c>
      <c r="T14170" t="s">
        <v>3075</v>
      </c>
    </row>
    <row r="14171" spans="17:20">
      <c r="Q14171">
        <v>0.77781250000000002</v>
      </c>
      <c r="R14171">
        <v>1</v>
      </c>
      <c r="S14171" t="s">
        <v>12436</v>
      </c>
      <c r="T14171" t="s">
        <v>3070</v>
      </c>
    </row>
    <row r="14172" spans="17:20">
      <c r="Q14172">
        <v>0.77787037037036999</v>
      </c>
      <c r="R14172">
        <v>1</v>
      </c>
      <c r="S14172" t="s">
        <v>12437</v>
      </c>
      <c r="T14172" t="s">
        <v>3070</v>
      </c>
    </row>
    <row r="14173" spans="17:20">
      <c r="Q14173">
        <v>0.77797453703703701</v>
      </c>
      <c r="R14173">
        <v>1</v>
      </c>
      <c r="S14173" t="s">
        <v>12438</v>
      </c>
      <c r="T14173" t="s">
        <v>3070</v>
      </c>
    </row>
    <row r="14174" spans="17:20">
      <c r="Q14174">
        <v>0.77804398148148102</v>
      </c>
      <c r="R14174">
        <v>4</v>
      </c>
      <c r="S14174" t="s">
        <v>2562</v>
      </c>
      <c r="T14174" t="s">
        <v>3070</v>
      </c>
    </row>
    <row r="14175" spans="17:20">
      <c r="Q14175">
        <v>0.77806712962962998</v>
      </c>
      <c r="R14175">
        <v>1</v>
      </c>
      <c r="S14175" t="s">
        <v>12439</v>
      </c>
      <c r="T14175" t="s">
        <v>3070</v>
      </c>
    </row>
    <row r="14176" spans="17:20">
      <c r="Q14176">
        <v>0.77829861111111098</v>
      </c>
      <c r="R14176">
        <v>1</v>
      </c>
      <c r="S14176" t="s">
        <v>12440</v>
      </c>
      <c r="T14176" t="s">
        <v>3075</v>
      </c>
    </row>
    <row r="14177" spans="17:20">
      <c r="Q14177">
        <v>0.77829861111111098</v>
      </c>
      <c r="R14177">
        <v>1</v>
      </c>
      <c r="S14177" t="s">
        <v>10778</v>
      </c>
      <c r="T14177" t="s">
        <v>3075</v>
      </c>
    </row>
    <row r="14178" spans="17:20">
      <c r="Q14178">
        <v>0.77831018518518502</v>
      </c>
      <c r="R14178">
        <v>1</v>
      </c>
      <c r="S14178" t="s">
        <v>12441</v>
      </c>
      <c r="T14178" t="s">
        <v>3075</v>
      </c>
    </row>
    <row r="14179" spans="17:20">
      <c r="Q14179">
        <v>0.77832175925925895</v>
      </c>
      <c r="R14179">
        <v>1</v>
      </c>
      <c r="S14179" t="s">
        <v>12442</v>
      </c>
      <c r="T14179" t="s">
        <v>3071</v>
      </c>
    </row>
    <row r="14180" spans="17:20">
      <c r="Q14180">
        <v>0.77849537037036998</v>
      </c>
      <c r="R14180">
        <v>1</v>
      </c>
      <c r="S14180" t="s">
        <v>440</v>
      </c>
      <c r="T14180" t="s">
        <v>3129</v>
      </c>
    </row>
    <row r="14181" spans="17:20">
      <c r="Q14181">
        <v>0.77851851851851805</v>
      </c>
      <c r="R14181">
        <v>1</v>
      </c>
      <c r="S14181" t="s">
        <v>12443</v>
      </c>
      <c r="T14181" t="s">
        <v>3087</v>
      </c>
    </row>
    <row r="14182" spans="17:20">
      <c r="Q14182">
        <v>0.77851851851851805</v>
      </c>
      <c r="R14182">
        <v>1</v>
      </c>
      <c r="S14182" t="s">
        <v>3820</v>
      </c>
      <c r="T14182" t="s">
        <v>3127</v>
      </c>
    </row>
    <row r="14183" spans="17:20">
      <c r="Q14183">
        <v>0.77854166666666702</v>
      </c>
      <c r="R14183">
        <v>1</v>
      </c>
      <c r="S14183" t="s">
        <v>2562</v>
      </c>
      <c r="T14183" t="s">
        <v>3075</v>
      </c>
    </row>
    <row r="14184" spans="17:20">
      <c r="Q14184">
        <v>0.77870370370370401</v>
      </c>
      <c r="R14184">
        <v>1</v>
      </c>
      <c r="S14184" t="s">
        <v>12444</v>
      </c>
      <c r="T14184" t="s">
        <v>3082</v>
      </c>
    </row>
    <row r="14185" spans="17:20">
      <c r="Q14185">
        <v>0.77876157407407398</v>
      </c>
      <c r="R14185">
        <v>2</v>
      </c>
      <c r="S14185" t="s">
        <v>12445</v>
      </c>
      <c r="T14185" t="s">
        <v>3075</v>
      </c>
    </row>
    <row r="14186" spans="17:20">
      <c r="Q14186">
        <v>0.77879629629629599</v>
      </c>
      <c r="R14186">
        <v>1</v>
      </c>
      <c r="S14186" t="s">
        <v>12446</v>
      </c>
      <c r="T14186" t="s">
        <v>3127</v>
      </c>
    </row>
    <row r="14187" spans="17:20">
      <c r="Q14187">
        <v>0.77884259259259303</v>
      </c>
      <c r="R14187">
        <v>1</v>
      </c>
      <c r="S14187" t="s">
        <v>3732</v>
      </c>
      <c r="T14187" t="s">
        <v>3070</v>
      </c>
    </row>
    <row r="14188" spans="17:20">
      <c r="Q14188">
        <v>0.77905092592592595</v>
      </c>
      <c r="R14188">
        <v>3</v>
      </c>
      <c r="S14188" t="s">
        <v>8133</v>
      </c>
      <c r="T14188" t="s">
        <v>3070</v>
      </c>
    </row>
    <row r="14189" spans="17:20">
      <c r="Q14189">
        <v>0.77922453703703698</v>
      </c>
      <c r="R14189">
        <v>1</v>
      </c>
      <c r="S14189" t="s">
        <v>12447</v>
      </c>
      <c r="T14189" t="s">
        <v>3084</v>
      </c>
    </row>
    <row r="14190" spans="17:20">
      <c r="Q14190">
        <v>0.77923611111111102</v>
      </c>
      <c r="R14190">
        <v>1</v>
      </c>
      <c r="S14190" t="s">
        <v>2562</v>
      </c>
      <c r="T14190" t="s">
        <v>3127</v>
      </c>
    </row>
    <row r="14191" spans="17:20">
      <c r="Q14191">
        <v>0.77939814814814801</v>
      </c>
      <c r="R14191">
        <v>2</v>
      </c>
      <c r="S14191" t="s">
        <v>12448</v>
      </c>
      <c r="T14191" t="s">
        <v>3082</v>
      </c>
    </row>
    <row r="14192" spans="17:20">
      <c r="Q14192">
        <v>0.77942129629629597</v>
      </c>
      <c r="R14192">
        <v>1</v>
      </c>
      <c r="S14192" t="s">
        <v>5939</v>
      </c>
      <c r="T14192" t="s">
        <v>3074</v>
      </c>
    </row>
    <row r="14193" spans="17:20">
      <c r="Q14193">
        <v>0.779560185185185</v>
      </c>
      <c r="R14193">
        <v>5</v>
      </c>
      <c r="S14193" t="s">
        <v>2873</v>
      </c>
      <c r="T14193" t="s">
        <v>3070</v>
      </c>
    </row>
    <row r="14194" spans="17:20">
      <c r="Q14194">
        <v>0.77958333333333296</v>
      </c>
      <c r="R14194">
        <v>1</v>
      </c>
      <c r="S14194" t="s">
        <v>3556</v>
      </c>
      <c r="T14194" t="s">
        <v>3075</v>
      </c>
    </row>
    <row r="14195" spans="17:20">
      <c r="Q14195">
        <v>0.77964120370370404</v>
      </c>
      <c r="R14195">
        <v>1</v>
      </c>
      <c r="S14195" t="s">
        <v>12449</v>
      </c>
      <c r="T14195" t="s">
        <v>3075</v>
      </c>
    </row>
    <row r="14196" spans="17:20">
      <c r="Q14196">
        <v>0.77966435185185201</v>
      </c>
      <c r="R14196">
        <v>1</v>
      </c>
      <c r="S14196" t="s">
        <v>1047</v>
      </c>
      <c r="T14196" t="s">
        <v>3074</v>
      </c>
    </row>
    <row r="14197" spans="17:20">
      <c r="Q14197">
        <v>0.77981481481481496</v>
      </c>
      <c r="R14197">
        <v>1</v>
      </c>
      <c r="S14197" t="s">
        <v>2562</v>
      </c>
      <c r="T14197" t="s">
        <v>3075</v>
      </c>
    </row>
    <row r="14198" spans="17:20">
      <c r="Q14198">
        <v>0.77983796296296304</v>
      </c>
      <c r="R14198">
        <v>1</v>
      </c>
      <c r="S14198" t="s">
        <v>12450</v>
      </c>
      <c r="T14198" t="s">
        <v>3070</v>
      </c>
    </row>
    <row r="14199" spans="17:20">
      <c r="Q14199">
        <v>0.77991898148148198</v>
      </c>
      <c r="R14199">
        <v>1</v>
      </c>
      <c r="S14199" t="s">
        <v>2562</v>
      </c>
      <c r="T14199" t="s">
        <v>3127</v>
      </c>
    </row>
    <row r="14200" spans="17:20">
      <c r="Q14200">
        <v>0.78020833333333295</v>
      </c>
      <c r="R14200">
        <v>2</v>
      </c>
      <c r="S14200" t="s">
        <v>12451</v>
      </c>
      <c r="T14200" t="s">
        <v>3075</v>
      </c>
    </row>
    <row r="14201" spans="17:20">
      <c r="Q14201">
        <v>0.78024305555555595</v>
      </c>
      <c r="R14201">
        <v>1</v>
      </c>
      <c r="S14201" t="s">
        <v>12452</v>
      </c>
      <c r="T14201" t="s">
        <v>3075</v>
      </c>
    </row>
    <row r="14202" spans="17:20">
      <c r="Q14202">
        <v>0.78025462962962999</v>
      </c>
      <c r="R14202">
        <v>1</v>
      </c>
      <c r="S14202" t="s">
        <v>2562</v>
      </c>
      <c r="T14202" t="s">
        <v>3076</v>
      </c>
    </row>
    <row r="14203" spans="17:20">
      <c r="Q14203">
        <v>0.78026620370370403</v>
      </c>
      <c r="R14203">
        <v>1</v>
      </c>
      <c r="S14203" t="s">
        <v>12453</v>
      </c>
      <c r="T14203" t="s">
        <v>3076</v>
      </c>
    </row>
    <row r="14204" spans="17:20">
      <c r="Q14204">
        <v>0.78026620370370403</v>
      </c>
      <c r="R14204">
        <v>1</v>
      </c>
      <c r="S14204" t="s">
        <v>12454</v>
      </c>
      <c r="T14204" t="s">
        <v>3075</v>
      </c>
    </row>
    <row r="14205" spans="17:20">
      <c r="Q14205">
        <v>0.780289351851852</v>
      </c>
      <c r="R14205">
        <v>1</v>
      </c>
      <c r="S14205" t="s">
        <v>12455</v>
      </c>
      <c r="T14205" t="s">
        <v>3075</v>
      </c>
    </row>
    <row r="14206" spans="17:20">
      <c r="Q14206">
        <v>0.780324074074074</v>
      </c>
      <c r="R14206">
        <v>2</v>
      </c>
      <c r="S14206" t="s">
        <v>12456</v>
      </c>
      <c r="T14206" t="s">
        <v>3075</v>
      </c>
    </row>
    <row r="14207" spans="17:20">
      <c r="Q14207">
        <v>0.78035879629629601</v>
      </c>
      <c r="R14207">
        <v>1</v>
      </c>
      <c r="S14207" t="s">
        <v>12457</v>
      </c>
      <c r="T14207" t="s">
        <v>3129</v>
      </c>
    </row>
    <row r="14208" spans="17:20">
      <c r="Q14208">
        <v>0.78041666666666698</v>
      </c>
      <c r="R14208">
        <v>1</v>
      </c>
      <c r="S14208" t="s">
        <v>12458</v>
      </c>
      <c r="T14208" t="s">
        <v>3071</v>
      </c>
    </row>
    <row r="14209" spans="17:20">
      <c r="Q14209">
        <v>0.78043981481481495</v>
      </c>
      <c r="R14209">
        <v>1</v>
      </c>
      <c r="S14209" t="s">
        <v>12459</v>
      </c>
      <c r="T14209" t="s">
        <v>3088</v>
      </c>
    </row>
    <row r="14210" spans="17:20">
      <c r="Q14210">
        <v>0.78064814814814798</v>
      </c>
      <c r="R14210">
        <v>1</v>
      </c>
      <c r="S14210" t="s">
        <v>12460</v>
      </c>
      <c r="T14210" t="s">
        <v>3073</v>
      </c>
    </row>
    <row r="14211" spans="17:20">
      <c r="Q14211">
        <v>0.78082175925925901</v>
      </c>
      <c r="R14211">
        <v>1</v>
      </c>
      <c r="S14211" t="s">
        <v>2562</v>
      </c>
      <c r="T14211" t="s">
        <v>3129</v>
      </c>
    </row>
    <row r="14212" spans="17:20">
      <c r="Q14212">
        <v>0.78086805555555605</v>
      </c>
      <c r="R14212">
        <v>2</v>
      </c>
      <c r="S14212" t="s">
        <v>12461</v>
      </c>
      <c r="T14212" t="s">
        <v>3075</v>
      </c>
    </row>
    <row r="14213" spans="17:20">
      <c r="Q14213">
        <v>0.78096064814814803</v>
      </c>
      <c r="R14213">
        <v>1</v>
      </c>
      <c r="S14213" t="s">
        <v>12462</v>
      </c>
      <c r="T14213" t="s">
        <v>3075</v>
      </c>
    </row>
    <row r="14214" spans="17:20">
      <c r="Q14214">
        <v>0.78099537037037003</v>
      </c>
      <c r="R14214">
        <v>1</v>
      </c>
      <c r="S14214" t="s">
        <v>12463</v>
      </c>
      <c r="T14214" t="s">
        <v>3075</v>
      </c>
    </row>
    <row r="14215" spans="17:20">
      <c r="Q14215">
        <v>0.781018518518519</v>
      </c>
      <c r="R14215">
        <v>1</v>
      </c>
      <c r="S14215" t="s">
        <v>2562</v>
      </c>
      <c r="T14215" t="s">
        <v>3129</v>
      </c>
    </row>
    <row r="14216" spans="17:20">
      <c r="Q14216">
        <v>0.78112268518518502</v>
      </c>
      <c r="R14216">
        <v>1</v>
      </c>
      <c r="S14216" t="s">
        <v>3685</v>
      </c>
      <c r="T14216" t="s">
        <v>3129</v>
      </c>
    </row>
    <row r="14217" spans="17:20">
      <c r="Q14217">
        <v>0.78115740740740702</v>
      </c>
      <c r="R14217">
        <v>1</v>
      </c>
      <c r="S14217" t="s">
        <v>12464</v>
      </c>
      <c r="T14217" t="s">
        <v>3075</v>
      </c>
    </row>
    <row r="14218" spans="17:20">
      <c r="Q14218">
        <v>0.78118055555555599</v>
      </c>
      <c r="R14218">
        <v>1</v>
      </c>
      <c r="S14218" t="s">
        <v>12465</v>
      </c>
      <c r="T14218" t="s">
        <v>3075</v>
      </c>
    </row>
    <row r="14219" spans="17:20">
      <c r="Q14219">
        <v>0.78119212962963003</v>
      </c>
      <c r="R14219">
        <v>1</v>
      </c>
      <c r="S14219" t="s">
        <v>12466</v>
      </c>
      <c r="T14219" t="s">
        <v>3087</v>
      </c>
    </row>
    <row r="14220" spans="17:20">
      <c r="Q14220">
        <v>0.78120370370370396</v>
      </c>
      <c r="R14220">
        <v>1</v>
      </c>
      <c r="S14220" t="s">
        <v>12467</v>
      </c>
      <c r="T14220" t="s">
        <v>3075</v>
      </c>
    </row>
    <row r="14221" spans="17:20">
      <c r="Q14221">
        <v>0.78122685185185203</v>
      </c>
      <c r="R14221">
        <v>1</v>
      </c>
      <c r="S14221" t="s">
        <v>12468</v>
      </c>
      <c r="T14221" t="s">
        <v>3074</v>
      </c>
    </row>
    <row r="14222" spans="17:20">
      <c r="Q14222">
        <v>0.78123842592592596</v>
      </c>
      <c r="R14222">
        <v>1</v>
      </c>
      <c r="S14222" t="s">
        <v>12469</v>
      </c>
      <c r="T14222" t="s">
        <v>3075</v>
      </c>
    </row>
    <row r="14223" spans="17:20">
      <c r="Q14223">
        <v>0.78129629629629604</v>
      </c>
      <c r="R14223">
        <v>1</v>
      </c>
      <c r="S14223" t="s">
        <v>12470</v>
      </c>
      <c r="T14223" t="s">
        <v>3071</v>
      </c>
    </row>
    <row r="14224" spans="17:20">
      <c r="Q14224">
        <v>0.78131944444444401</v>
      </c>
      <c r="R14224">
        <v>1</v>
      </c>
      <c r="S14224" t="s">
        <v>12471</v>
      </c>
      <c r="T14224" t="s">
        <v>3071</v>
      </c>
    </row>
    <row r="14225" spans="17:20">
      <c r="Q14225">
        <v>0.78153935185185197</v>
      </c>
      <c r="R14225">
        <v>1</v>
      </c>
      <c r="S14225" t="s">
        <v>12472</v>
      </c>
      <c r="T14225" t="s">
        <v>3075</v>
      </c>
    </row>
    <row r="14226" spans="17:20">
      <c r="Q14226">
        <v>0.78155092592592601</v>
      </c>
      <c r="R14226">
        <v>1</v>
      </c>
      <c r="S14226" t="s">
        <v>3783</v>
      </c>
      <c r="T14226" t="s">
        <v>3075</v>
      </c>
    </row>
    <row r="14227" spans="17:20">
      <c r="Q14227">
        <v>0.78155092592592601</v>
      </c>
      <c r="R14227">
        <v>1</v>
      </c>
      <c r="S14227" t="s">
        <v>3783</v>
      </c>
      <c r="T14227" t="s">
        <v>3129</v>
      </c>
    </row>
    <row r="14228" spans="17:20">
      <c r="Q14228">
        <v>0.78157407407407398</v>
      </c>
      <c r="R14228">
        <v>3</v>
      </c>
      <c r="S14228" t="s">
        <v>2562</v>
      </c>
      <c r="T14228" t="s">
        <v>3075</v>
      </c>
    </row>
    <row r="14229" spans="17:20">
      <c r="Q14229">
        <v>0.78163194444444395</v>
      </c>
      <c r="R14229">
        <v>1</v>
      </c>
      <c r="S14229" t="s">
        <v>12473</v>
      </c>
      <c r="T14229" t="s">
        <v>3071</v>
      </c>
    </row>
    <row r="14230" spans="17:20">
      <c r="Q14230">
        <v>0.78164351851851899</v>
      </c>
      <c r="R14230">
        <v>2</v>
      </c>
      <c r="S14230" t="s">
        <v>2562</v>
      </c>
      <c r="T14230" t="s">
        <v>3075</v>
      </c>
    </row>
    <row r="14231" spans="17:20">
      <c r="Q14231">
        <v>0.78165509259259303</v>
      </c>
      <c r="R14231">
        <v>1</v>
      </c>
      <c r="S14231" t="s">
        <v>2562</v>
      </c>
      <c r="T14231" t="s">
        <v>3075</v>
      </c>
    </row>
    <row r="14232" spans="17:20">
      <c r="Q14232">
        <v>0.78166666666666695</v>
      </c>
      <c r="R14232">
        <v>1</v>
      </c>
      <c r="S14232" t="s">
        <v>392</v>
      </c>
      <c r="T14232" t="s">
        <v>3075</v>
      </c>
    </row>
    <row r="14233" spans="17:20">
      <c r="Q14233">
        <v>0.78168981481481503</v>
      </c>
      <c r="R14233">
        <v>1</v>
      </c>
      <c r="S14233" t="s">
        <v>12474</v>
      </c>
      <c r="T14233" t="s">
        <v>3071</v>
      </c>
    </row>
    <row r="14234" spans="17:20">
      <c r="Q14234">
        <v>0.781712962962963</v>
      </c>
      <c r="R14234">
        <v>1</v>
      </c>
      <c r="S14234" t="s">
        <v>12475</v>
      </c>
      <c r="T14234" t="s">
        <v>3075</v>
      </c>
    </row>
    <row r="14235" spans="17:20">
      <c r="Q14235">
        <v>0.781747685185185</v>
      </c>
      <c r="R14235">
        <v>1</v>
      </c>
      <c r="S14235" t="s">
        <v>12476</v>
      </c>
      <c r="T14235" t="s">
        <v>3075</v>
      </c>
    </row>
    <row r="14236" spans="17:20">
      <c r="Q14236">
        <v>0.78175925925925904</v>
      </c>
      <c r="R14236">
        <v>1</v>
      </c>
      <c r="S14236" t="s">
        <v>3669</v>
      </c>
      <c r="T14236" t="s">
        <v>3075</v>
      </c>
    </row>
    <row r="14237" spans="17:20">
      <c r="Q14237">
        <v>0.78177083333333297</v>
      </c>
      <c r="R14237">
        <v>1</v>
      </c>
      <c r="S14237" t="s">
        <v>12477</v>
      </c>
      <c r="T14237" t="s">
        <v>3075</v>
      </c>
    </row>
    <row r="14238" spans="17:20">
      <c r="Q14238">
        <v>0.78179398148148105</v>
      </c>
      <c r="R14238">
        <v>1</v>
      </c>
      <c r="S14238" t="s">
        <v>3677</v>
      </c>
      <c r="T14238" t="s">
        <v>3075</v>
      </c>
    </row>
    <row r="14239" spans="17:20">
      <c r="Q14239">
        <v>0.78182870370370405</v>
      </c>
      <c r="R14239">
        <v>1</v>
      </c>
      <c r="S14239" t="s">
        <v>12478</v>
      </c>
      <c r="T14239" t="s">
        <v>3129</v>
      </c>
    </row>
    <row r="14240" spans="17:20">
      <c r="Q14240">
        <v>0.78185185185185202</v>
      </c>
      <c r="R14240">
        <v>1</v>
      </c>
      <c r="S14240" t="s">
        <v>12479</v>
      </c>
      <c r="T14240" t="s">
        <v>3075</v>
      </c>
    </row>
    <row r="14241" spans="17:20">
      <c r="Q14241">
        <v>0.78186342592592595</v>
      </c>
      <c r="R14241">
        <v>1</v>
      </c>
      <c r="S14241" t="s">
        <v>12480</v>
      </c>
      <c r="T14241" t="s">
        <v>3075</v>
      </c>
    </row>
    <row r="14242" spans="17:20">
      <c r="Q14242">
        <v>0.78186342592592595</v>
      </c>
      <c r="R14242">
        <v>1</v>
      </c>
      <c r="S14242" t="s">
        <v>2562</v>
      </c>
      <c r="T14242" t="s">
        <v>3071</v>
      </c>
    </row>
    <row r="14243" spans="17:20">
      <c r="Q14243">
        <v>0.78187499999999999</v>
      </c>
      <c r="R14243">
        <v>2</v>
      </c>
      <c r="S14243" t="s">
        <v>12481</v>
      </c>
      <c r="T14243" t="s">
        <v>3070</v>
      </c>
    </row>
    <row r="14244" spans="17:20">
      <c r="Q14244">
        <v>0.78188657407407403</v>
      </c>
      <c r="R14244">
        <v>1</v>
      </c>
      <c r="S14244" t="s">
        <v>12482</v>
      </c>
      <c r="T14244" t="s">
        <v>3071</v>
      </c>
    </row>
    <row r="14245" spans="17:20">
      <c r="Q14245">
        <v>0.781944444444444</v>
      </c>
      <c r="R14245">
        <v>1</v>
      </c>
      <c r="S14245" t="s">
        <v>12483</v>
      </c>
      <c r="T14245" t="s">
        <v>3075</v>
      </c>
    </row>
    <row r="14246" spans="17:20">
      <c r="Q14246">
        <v>0.78196759259259296</v>
      </c>
      <c r="R14246">
        <v>1</v>
      </c>
      <c r="S14246" t="s">
        <v>3982</v>
      </c>
      <c r="T14246" t="s">
        <v>3075</v>
      </c>
    </row>
    <row r="14247" spans="17:20">
      <c r="Q14247">
        <v>0.78204861111111101</v>
      </c>
      <c r="R14247">
        <v>1</v>
      </c>
      <c r="S14247" t="s">
        <v>4643</v>
      </c>
      <c r="T14247" t="s">
        <v>3075</v>
      </c>
    </row>
    <row r="14248" spans="17:20">
      <c r="Q14248">
        <v>0.78208333333333302</v>
      </c>
      <c r="R14248">
        <v>1</v>
      </c>
      <c r="S14248" t="s">
        <v>12484</v>
      </c>
      <c r="T14248" t="s">
        <v>3075</v>
      </c>
    </row>
    <row r="14249" spans="17:20">
      <c r="Q14249">
        <v>0.78214120370370399</v>
      </c>
      <c r="R14249">
        <v>1</v>
      </c>
      <c r="S14249" t="s">
        <v>12485</v>
      </c>
      <c r="T14249" t="s">
        <v>3070</v>
      </c>
    </row>
    <row r="14250" spans="17:20">
      <c r="Q14250">
        <v>0.78252314814814805</v>
      </c>
      <c r="R14250">
        <v>1</v>
      </c>
      <c r="S14250" t="s">
        <v>12486</v>
      </c>
      <c r="T14250" t="s">
        <v>3070</v>
      </c>
    </row>
    <row r="14251" spans="17:20">
      <c r="Q14251">
        <v>0.78258101851851802</v>
      </c>
      <c r="R14251">
        <v>1</v>
      </c>
      <c r="S14251" t="s">
        <v>12487</v>
      </c>
      <c r="T14251" t="s">
        <v>3074</v>
      </c>
    </row>
    <row r="14252" spans="17:20">
      <c r="Q14252">
        <v>0.78260416666666699</v>
      </c>
      <c r="R14252">
        <v>1</v>
      </c>
      <c r="S14252" t="s">
        <v>12488</v>
      </c>
      <c r="T14252" t="s">
        <v>3074</v>
      </c>
    </row>
    <row r="14253" spans="17:20">
      <c r="Q14253">
        <v>0.78265046296296303</v>
      </c>
      <c r="R14253">
        <v>1</v>
      </c>
      <c r="S14253" t="s">
        <v>12489</v>
      </c>
      <c r="T14253" t="s">
        <v>3091</v>
      </c>
    </row>
    <row r="14254" spans="17:20">
      <c r="Q14254">
        <v>0.78269675925925897</v>
      </c>
      <c r="R14254">
        <v>2</v>
      </c>
      <c r="S14254" t="s">
        <v>12490</v>
      </c>
      <c r="T14254" t="s">
        <v>3071</v>
      </c>
    </row>
    <row r="14255" spans="17:20">
      <c r="Q14255">
        <v>0.78274305555555601</v>
      </c>
      <c r="R14255">
        <v>1</v>
      </c>
      <c r="S14255" t="s">
        <v>12491</v>
      </c>
      <c r="T14255" t="s">
        <v>3075</v>
      </c>
    </row>
    <row r="14256" spans="17:20">
      <c r="Q14256">
        <v>0.78284722222222203</v>
      </c>
      <c r="R14256">
        <v>1</v>
      </c>
      <c r="S14256" t="s">
        <v>1441</v>
      </c>
      <c r="T14256" t="s">
        <v>3073</v>
      </c>
    </row>
    <row r="14257" spans="17:20">
      <c r="Q14257">
        <v>0.78292824074074097</v>
      </c>
      <c r="R14257">
        <v>2</v>
      </c>
      <c r="S14257" t="s">
        <v>2562</v>
      </c>
      <c r="T14257" t="s">
        <v>3076</v>
      </c>
    </row>
    <row r="14258" spans="17:20">
      <c r="Q14258">
        <v>0.782939814814815</v>
      </c>
      <c r="R14258">
        <v>4</v>
      </c>
      <c r="S14258" t="s">
        <v>12492</v>
      </c>
      <c r="T14258" t="s">
        <v>3070</v>
      </c>
    </row>
    <row r="14259" spans="17:20">
      <c r="Q14259">
        <v>0.78297453703703701</v>
      </c>
      <c r="R14259">
        <v>1</v>
      </c>
      <c r="S14259" t="s">
        <v>12493</v>
      </c>
      <c r="T14259" t="s">
        <v>3070</v>
      </c>
    </row>
    <row r="14260" spans="17:20">
      <c r="Q14260">
        <v>0.78297453703703701</v>
      </c>
      <c r="R14260">
        <v>1</v>
      </c>
      <c r="S14260" t="s">
        <v>3987</v>
      </c>
      <c r="T14260" t="s">
        <v>3075</v>
      </c>
    </row>
    <row r="14261" spans="17:20">
      <c r="Q14261">
        <v>0.78299768518518498</v>
      </c>
      <c r="R14261">
        <v>2</v>
      </c>
      <c r="S14261" t="s">
        <v>3673</v>
      </c>
      <c r="T14261" t="s">
        <v>3129</v>
      </c>
    </row>
    <row r="14262" spans="17:20">
      <c r="Q14262">
        <v>0.78302083333333306</v>
      </c>
      <c r="R14262">
        <v>1</v>
      </c>
      <c r="S14262" t="s">
        <v>2046</v>
      </c>
      <c r="T14262" t="s">
        <v>3075</v>
      </c>
    </row>
    <row r="14263" spans="17:20">
      <c r="Q14263">
        <v>0.78307870370370403</v>
      </c>
      <c r="R14263">
        <v>1</v>
      </c>
      <c r="S14263" t="s">
        <v>12494</v>
      </c>
      <c r="T14263" t="s">
        <v>3129</v>
      </c>
    </row>
    <row r="14264" spans="17:20">
      <c r="Q14264">
        <v>0.78311342592592603</v>
      </c>
      <c r="R14264">
        <v>1</v>
      </c>
      <c r="S14264" t="s">
        <v>2562</v>
      </c>
      <c r="T14264" t="s">
        <v>3129</v>
      </c>
    </row>
    <row r="14265" spans="17:20">
      <c r="Q14265">
        <v>0.78325231481481505</v>
      </c>
      <c r="R14265">
        <v>4</v>
      </c>
      <c r="S14265" t="s">
        <v>12495</v>
      </c>
      <c r="T14265" t="s">
        <v>3075</v>
      </c>
    </row>
    <row r="14266" spans="17:20">
      <c r="Q14266">
        <v>0.78335648148148196</v>
      </c>
      <c r="R14266">
        <v>1</v>
      </c>
      <c r="S14266" t="s">
        <v>2562</v>
      </c>
      <c r="T14266" t="s">
        <v>3127</v>
      </c>
    </row>
    <row r="14267" spans="17:20">
      <c r="Q14267">
        <v>0.78353009259259299</v>
      </c>
      <c r="R14267">
        <v>4</v>
      </c>
      <c r="S14267" t="s">
        <v>2562</v>
      </c>
      <c r="T14267" t="s">
        <v>3071</v>
      </c>
    </row>
    <row r="14268" spans="17:20">
      <c r="Q14268">
        <v>0.783634259259259</v>
      </c>
      <c r="R14268">
        <v>1</v>
      </c>
      <c r="S14268" t="s">
        <v>12496</v>
      </c>
      <c r="T14268" t="s">
        <v>3129</v>
      </c>
    </row>
    <row r="14269" spans="17:20">
      <c r="Q14269">
        <v>0.783634259259259</v>
      </c>
      <c r="R14269">
        <v>1</v>
      </c>
      <c r="S14269" t="s">
        <v>12497</v>
      </c>
      <c r="T14269" t="s">
        <v>3127</v>
      </c>
    </row>
    <row r="14270" spans="17:20">
      <c r="Q14270">
        <v>0.783634259259259</v>
      </c>
      <c r="R14270">
        <v>1</v>
      </c>
      <c r="S14270" t="s">
        <v>199</v>
      </c>
      <c r="T14270" t="s">
        <v>3126</v>
      </c>
    </row>
    <row r="14271" spans="17:20">
      <c r="Q14271">
        <v>0.78365740740740697</v>
      </c>
      <c r="R14271">
        <v>1</v>
      </c>
      <c r="S14271" t="s">
        <v>12498</v>
      </c>
      <c r="T14271" t="s">
        <v>3075</v>
      </c>
    </row>
    <row r="14272" spans="17:20">
      <c r="Q14272">
        <v>0.78370370370370401</v>
      </c>
      <c r="R14272">
        <v>1</v>
      </c>
      <c r="S14272" t="s">
        <v>12499</v>
      </c>
      <c r="T14272" t="s">
        <v>3075</v>
      </c>
    </row>
    <row r="14273" spans="17:20">
      <c r="Q14273">
        <v>0.78374999999999995</v>
      </c>
      <c r="R14273">
        <v>1</v>
      </c>
      <c r="S14273" t="s">
        <v>12500</v>
      </c>
      <c r="T14273" t="s">
        <v>3075</v>
      </c>
    </row>
    <row r="14274" spans="17:20">
      <c r="Q14274">
        <v>0.78376157407407399</v>
      </c>
      <c r="R14274">
        <v>1</v>
      </c>
      <c r="S14274" t="s">
        <v>2562</v>
      </c>
      <c r="T14274" t="s">
        <v>3071</v>
      </c>
    </row>
    <row r="14275" spans="17:20">
      <c r="Q14275">
        <v>0.78380787037037003</v>
      </c>
      <c r="R14275">
        <v>1</v>
      </c>
      <c r="S14275" t="s">
        <v>12501</v>
      </c>
      <c r="T14275" t="s">
        <v>3075</v>
      </c>
    </row>
    <row r="14276" spans="17:20">
      <c r="Q14276">
        <v>0.783831018518519</v>
      </c>
      <c r="R14276">
        <v>1</v>
      </c>
      <c r="S14276" t="s">
        <v>12502</v>
      </c>
      <c r="T14276" t="s">
        <v>3071</v>
      </c>
    </row>
    <row r="14277" spans="17:20">
      <c r="Q14277">
        <v>0.78385416666666696</v>
      </c>
      <c r="R14277">
        <v>1</v>
      </c>
      <c r="S14277" t="s">
        <v>12503</v>
      </c>
      <c r="T14277" t="s">
        <v>3075</v>
      </c>
    </row>
    <row r="14278" spans="17:20">
      <c r="Q14278">
        <v>0.783865740740741</v>
      </c>
      <c r="R14278">
        <v>1</v>
      </c>
      <c r="S14278" t="s">
        <v>12504</v>
      </c>
      <c r="T14278" t="s">
        <v>3071</v>
      </c>
    </row>
    <row r="14279" spans="17:20">
      <c r="Q14279">
        <v>0.78392361111111097</v>
      </c>
      <c r="R14279">
        <v>1</v>
      </c>
      <c r="S14279" t="s">
        <v>12505</v>
      </c>
      <c r="T14279" t="s">
        <v>3080</v>
      </c>
    </row>
    <row r="14280" spans="17:20">
      <c r="Q14280">
        <v>0.78392361111111097</v>
      </c>
      <c r="R14280">
        <v>1</v>
      </c>
      <c r="S14280" t="s">
        <v>12506</v>
      </c>
      <c r="T14280" t="s">
        <v>3073</v>
      </c>
    </row>
    <row r="14281" spans="17:20">
      <c r="Q14281">
        <v>0.78413194444444401</v>
      </c>
      <c r="R14281">
        <v>1</v>
      </c>
      <c r="S14281" t="s">
        <v>12507</v>
      </c>
      <c r="T14281" t="s">
        <v>3075</v>
      </c>
    </row>
    <row r="14282" spans="17:20">
      <c r="Q14282">
        <v>0.78418981481481498</v>
      </c>
      <c r="R14282">
        <v>1</v>
      </c>
      <c r="S14282" t="s">
        <v>2562</v>
      </c>
      <c r="T14282" t="s">
        <v>3071</v>
      </c>
    </row>
    <row r="14283" spans="17:20">
      <c r="Q14283">
        <v>0.78424768518518495</v>
      </c>
      <c r="R14283">
        <v>1</v>
      </c>
      <c r="S14283" t="s">
        <v>12508</v>
      </c>
      <c r="T14283" t="s">
        <v>3074</v>
      </c>
    </row>
    <row r="14284" spans="17:20">
      <c r="Q14284">
        <v>0.784328703703704</v>
      </c>
      <c r="R14284">
        <v>1</v>
      </c>
      <c r="S14284" t="s">
        <v>12509</v>
      </c>
      <c r="T14284" t="s">
        <v>3071</v>
      </c>
    </row>
    <row r="14285" spans="17:20">
      <c r="Q14285">
        <v>0.78436342592592601</v>
      </c>
      <c r="R14285">
        <v>1</v>
      </c>
      <c r="S14285" t="s">
        <v>12510</v>
      </c>
      <c r="T14285" t="s">
        <v>3074</v>
      </c>
    </row>
    <row r="14286" spans="17:20">
      <c r="Q14286">
        <v>0.78438657407407397</v>
      </c>
      <c r="R14286">
        <v>1</v>
      </c>
      <c r="S14286" t="s">
        <v>12511</v>
      </c>
      <c r="T14286" t="s">
        <v>3070</v>
      </c>
    </row>
    <row r="14287" spans="17:20">
      <c r="Q14287">
        <v>0.78451388888888896</v>
      </c>
      <c r="R14287">
        <v>4</v>
      </c>
      <c r="S14287" t="s">
        <v>5729</v>
      </c>
      <c r="T14287" t="s">
        <v>3070</v>
      </c>
    </row>
    <row r="14288" spans="17:20">
      <c r="Q14288">
        <v>0.78457175925925904</v>
      </c>
      <c r="R14288">
        <v>1</v>
      </c>
      <c r="S14288" t="s">
        <v>12512</v>
      </c>
      <c r="T14288" t="s">
        <v>3087</v>
      </c>
    </row>
    <row r="14289" spans="17:20">
      <c r="Q14289">
        <v>0.78469907407407402</v>
      </c>
      <c r="R14289">
        <v>1</v>
      </c>
      <c r="S14289" t="s">
        <v>12513</v>
      </c>
      <c r="T14289" t="s">
        <v>3129</v>
      </c>
    </row>
    <row r="14290" spans="17:20">
      <c r="Q14290">
        <v>0.78471064814814795</v>
      </c>
      <c r="R14290">
        <v>1</v>
      </c>
      <c r="S14290" t="s">
        <v>12514</v>
      </c>
      <c r="T14290" t="s">
        <v>3075</v>
      </c>
    </row>
    <row r="14291" spans="17:20">
      <c r="Q14291">
        <v>0.78474537037036995</v>
      </c>
      <c r="R14291">
        <v>1</v>
      </c>
      <c r="S14291" t="s">
        <v>12515</v>
      </c>
      <c r="T14291" t="s">
        <v>3070</v>
      </c>
    </row>
    <row r="14292" spans="17:20">
      <c r="Q14292">
        <v>0.78480324074074104</v>
      </c>
      <c r="R14292">
        <v>1</v>
      </c>
      <c r="S14292" t="s">
        <v>2562</v>
      </c>
      <c r="T14292" t="s">
        <v>3071</v>
      </c>
    </row>
    <row r="14293" spans="17:20">
      <c r="Q14293">
        <v>0.78512731481481501</v>
      </c>
      <c r="R14293">
        <v>1</v>
      </c>
      <c r="S14293" t="s">
        <v>12516</v>
      </c>
      <c r="T14293" t="s">
        <v>3129</v>
      </c>
    </row>
    <row r="14294" spans="17:20">
      <c r="Q14294">
        <v>0.78515046296296298</v>
      </c>
      <c r="R14294">
        <v>1</v>
      </c>
      <c r="S14294" t="s">
        <v>12517</v>
      </c>
      <c r="T14294" t="s">
        <v>3084</v>
      </c>
    </row>
    <row r="14295" spans="17:20">
      <c r="Q14295">
        <v>0.78520833333333295</v>
      </c>
      <c r="R14295">
        <v>1</v>
      </c>
      <c r="S14295" t="s">
        <v>12518</v>
      </c>
      <c r="T14295" t="s">
        <v>3075</v>
      </c>
    </row>
    <row r="14296" spans="17:20">
      <c r="Q14296">
        <v>0.785289351851852</v>
      </c>
      <c r="R14296">
        <v>1</v>
      </c>
      <c r="S14296" t="s">
        <v>2562</v>
      </c>
      <c r="T14296" t="s">
        <v>3071</v>
      </c>
    </row>
    <row r="14297" spans="17:20">
      <c r="Q14297">
        <v>0.78542824074074102</v>
      </c>
      <c r="R14297">
        <v>1</v>
      </c>
      <c r="S14297" t="s">
        <v>12519</v>
      </c>
      <c r="T14297" t="s">
        <v>3080</v>
      </c>
    </row>
    <row r="14298" spans="17:20">
      <c r="Q14298">
        <v>0.785520833333333</v>
      </c>
      <c r="R14298">
        <v>1</v>
      </c>
      <c r="S14298" t="s">
        <v>12520</v>
      </c>
      <c r="T14298" t="s">
        <v>3073</v>
      </c>
    </row>
    <row r="14299" spans="17:20">
      <c r="Q14299">
        <v>0.78586805555555495</v>
      </c>
      <c r="R14299">
        <v>1</v>
      </c>
      <c r="S14299" t="s">
        <v>12521</v>
      </c>
      <c r="T14299" t="s">
        <v>3074</v>
      </c>
    </row>
    <row r="14300" spans="17:20">
      <c r="Q14300">
        <v>0.78605324074074101</v>
      </c>
      <c r="R14300">
        <v>1</v>
      </c>
      <c r="S14300" t="s">
        <v>476</v>
      </c>
      <c r="T14300" t="s">
        <v>3070</v>
      </c>
    </row>
    <row r="14301" spans="17:20">
      <c r="Q14301">
        <v>0.78611111111111098</v>
      </c>
      <c r="R14301">
        <v>2</v>
      </c>
      <c r="S14301" t="s">
        <v>2562</v>
      </c>
      <c r="T14301" t="s">
        <v>3070</v>
      </c>
    </row>
    <row r="14302" spans="17:20">
      <c r="Q14302">
        <v>0.78611111111111098</v>
      </c>
      <c r="R14302">
        <v>1</v>
      </c>
      <c r="S14302" t="s">
        <v>1197</v>
      </c>
      <c r="T14302" t="s">
        <v>3129</v>
      </c>
    </row>
    <row r="14303" spans="17:20">
      <c r="Q14303">
        <v>0.78618055555555599</v>
      </c>
      <c r="R14303">
        <v>3</v>
      </c>
      <c r="S14303" t="s">
        <v>12522</v>
      </c>
      <c r="T14303" t="s">
        <v>3070</v>
      </c>
    </row>
    <row r="14304" spans="17:20">
      <c r="Q14304">
        <v>0.78629629629629605</v>
      </c>
      <c r="R14304">
        <v>1</v>
      </c>
      <c r="S14304" t="s">
        <v>12523</v>
      </c>
      <c r="T14304" t="s">
        <v>3074</v>
      </c>
    </row>
    <row r="14305" spans="17:20">
      <c r="Q14305">
        <v>0.78633101851851805</v>
      </c>
      <c r="R14305">
        <v>1</v>
      </c>
      <c r="S14305" t="s">
        <v>12524</v>
      </c>
      <c r="T14305" t="s">
        <v>3070</v>
      </c>
    </row>
    <row r="14306" spans="17:20">
      <c r="Q14306">
        <v>0.78636574074074095</v>
      </c>
      <c r="R14306">
        <v>1</v>
      </c>
      <c r="S14306" t="s">
        <v>12525</v>
      </c>
      <c r="T14306" t="s">
        <v>3070</v>
      </c>
    </row>
    <row r="14307" spans="17:20">
      <c r="Q14307">
        <v>0.78638888888888903</v>
      </c>
      <c r="R14307">
        <v>1</v>
      </c>
      <c r="S14307" t="s">
        <v>12526</v>
      </c>
      <c r="T14307" t="s">
        <v>3074</v>
      </c>
    </row>
    <row r="14308" spans="17:20">
      <c r="Q14308">
        <v>0.78646990740740697</v>
      </c>
      <c r="R14308">
        <v>2</v>
      </c>
      <c r="S14308" t="s">
        <v>12527</v>
      </c>
      <c r="T14308" t="s">
        <v>3070</v>
      </c>
    </row>
    <row r="14309" spans="17:20">
      <c r="Q14309">
        <v>0.786481481481481</v>
      </c>
      <c r="R14309">
        <v>2</v>
      </c>
      <c r="S14309" t="s">
        <v>12528</v>
      </c>
      <c r="T14309" t="s">
        <v>3075</v>
      </c>
    </row>
    <row r="14310" spans="17:20">
      <c r="Q14310">
        <v>0.78651620370370401</v>
      </c>
      <c r="R14310">
        <v>3</v>
      </c>
      <c r="S14310" t="s">
        <v>12529</v>
      </c>
      <c r="T14310" t="s">
        <v>3075</v>
      </c>
    </row>
    <row r="14311" spans="17:20">
      <c r="Q14311">
        <v>0.78652777777777805</v>
      </c>
      <c r="R14311">
        <v>1</v>
      </c>
      <c r="S14311" t="s">
        <v>12530</v>
      </c>
      <c r="T14311" t="s">
        <v>3071</v>
      </c>
    </row>
    <row r="14312" spans="17:20">
      <c r="Q14312">
        <v>0.78668981481481504</v>
      </c>
      <c r="R14312">
        <v>1</v>
      </c>
      <c r="S14312" t="s">
        <v>12531</v>
      </c>
      <c r="T14312" t="s">
        <v>3129</v>
      </c>
    </row>
    <row r="14313" spans="17:20">
      <c r="Q14313">
        <v>0.78672453703703704</v>
      </c>
      <c r="R14313">
        <v>1</v>
      </c>
      <c r="S14313" t="s">
        <v>12532</v>
      </c>
      <c r="T14313" t="s">
        <v>3129</v>
      </c>
    </row>
    <row r="14314" spans="17:20">
      <c r="Q14314">
        <v>0.78673611111111097</v>
      </c>
      <c r="R14314">
        <v>1</v>
      </c>
      <c r="S14314" t="s">
        <v>12533</v>
      </c>
      <c r="T14314" t="s">
        <v>3075</v>
      </c>
    </row>
    <row r="14315" spans="17:20">
      <c r="Q14315">
        <v>0.78675925925925905</v>
      </c>
      <c r="R14315">
        <v>1</v>
      </c>
      <c r="S14315" t="s">
        <v>12534</v>
      </c>
      <c r="T14315" t="s">
        <v>3075</v>
      </c>
    </row>
    <row r="14316" spans="17:20">
      <c r="Q14316">
        <v>0.78678240740740701</v>
      </c>
      <c r="R14316">
        <v>1</v>
      </c>
      <c r="S14316" t="s">
        <v>3737</v>
      </c>
      <c r="T14316" t="s">
        <v>3073</v>
      </c>
    </row>
    <row r="14317" spans="17:20">
      <c r="Q14317">
        <v>0.78681712962963002</v>
      </c>
      <c r="R14317">
        <v>1</v>
      </c>
      <c r="S14317" t="s">
        <v>12535</v>
      </c>
      <c r="T14317" t="s">
        <v>3074</v>
      </c>
    </row>
    <row r="14318" spans="17:20">
      <c r="Q14318">
        <v>0.78681712962963002</v>
      </c>
      <c r="R14318">
        <v>2</v>
      </c>
      <c r="S14318" t="s">
        <v>2562</v>
      </c>
      <c r="T14318" t="s">
        <v>3074</v>
      </c>
    </row>
    <row r="14319" spans="17:20">
      <c r="Q14319">
        <v>0.78686342592592595</v>
      </c>
      <c r="R14319">
        <v>1</v>
      </c>
      <c r="S14319" t="s">
        <v>2562</v>
      </c>
      <c r="T14319" t="s">
        <v>3075</v>
      </c>
    </row>
    <row r="14320" spans="17:20">
      <c r="Q14320">
        <v>0.78689814814814796</v>
      </c>
      <c r="R14320">
        <v>1</v>
      </c>
      <c r="S14320" t="s">
        <v>751</v>
      </c>
      <c r="T14320" t="s">
        <v>3075</v>
      </c>
    </row>
    <row r="14321" spans="17:20">
      <c r="Q14321">
        <v>0.786944444444444</v>
      </c>
      <c r="R14321">
        <v>2</v>
      </c>
      <c r="S14321" t="s">
        <v>2562</v>
      </c>
      <c r="T14321" t="s">
        <v>3071</v>
      </c>
    </row>
    <row r="14322" spans="17:20">
      <c r="Q14322">
        <v>0.78696759259259297</v>
      </c>
      <c r="R14322">
        <v>1</v>
      </c>
      <c r="S14322" t="s">
        <v>12536</v>
      </c>
      <c r="T14322" t="s">
        <v>3075</v>
      </c>
    </row>
    <row r="14323" spans="17:20">
      <c r="Q14323">
        <v>0.78710648148148099</v>
      </c>
      <c r="R14323">
        <v>1</v>
      </c>
      <c r="S14323" t="s">
        <v>2562</v>
      </c>
      <c r="T14323" t="s">
        <v>3074</v>
      </c>
    </row>
    <row r="14324" spans="17:20">
      <c r="Q14324">
        <v>0.78721064814814801</v>
      </c>
      <c r="R14324">
        <v>1</v>
      </c>
      <c r="S14324" t="s">
        <v>2562</v>
      </c>
      <c r="T14324" t="s">
        <v>3074</v>
      </c>
    </row>
    <row r="14325" spans="17:20">
      <c r="Q14325">
        <v>0.78722222222222205</v>
      </c>
      <c r="R14325">
        <v>1</v>
      </c>
      <c r="S14325" t="s">
        <v>12537</v>
      </c>
      <c r="T14325" t="s">
        <v>3075</v>
      </c>
    </row>
    <row r="14326" spans="17:20">
      <c r="Q14326">
        <v>0.78724537037037001</v>
      </c>
      <c r="R14326">
        <v>1</v>
      </c>
      <c r="S14326" t="s">
        <v>12538</v>
      </c>
      <c r="T14326" t="s">
        <v>3075</v>
      </c>
    </row>
    <row r="14327" spans="17:20">
      <c r="Q14327">
        <v>0.78729166666666694</v>
      </c>
      <c r="R14327">
        <v>1</v>
      </c>
      <c r="S14327" t="s">
        <v>12539</v>
      </c>
      <c r="T14327" t="s">
        <v>3070</v>
      </c>
    </row>
    <row r="14328" spans="17:20">
      <c r="Q14328">
        <v>0.78736111111111096</v>
      </c>
      <c r="R14328">
        <v>1</v>
      </c>
      <c r="S14328" t="s">
        <v>2562</v>
      </c>
      <c r="T14328" t="s">
        <v>3075</v>
      </c>
    </row>
    <row r="14329" spans="17:20">
      <c r="Q14329">
        <v>0.78736111111111096</v>
      </c>
      <c r="R14329">
        <v>4</v>
      </c>
      <c r="S14329" t="s">
        <v>12540</v>
      </c>
      <c r="T14329" t="s">
        <v>3070</v>
      </c>
    </row>
    <row r="14330" spans="17:20">
      <c r="Q14330">
        <v>0.787372685185185</v>
      </c>
      <c r="R14330">
        <v>1</v>
      </c>
      <c r="S14330" t="s">
        <v>2562</v>
      </c>
      <c r="T14330" t="s">
        <v>3075</v>
      </c>
    </row>
    <row r="14331" spans="17:20">
      <c r="Q14331">
        <v>0.78739583333333296</v>
      </c>
      <c r="R14331">
        <v>1</v>
      </c>
      <c r="S14331" t="s">
        <v>12541</v>
      </c>
      <c r="T14331" t="s">
        <v>3070</v>
      </c>
    </row>
    <row r="14332" spans="17:20">
      <c r="Q14332">
        <v>0.78743055555555597</v>
      </c>
      <c r="R14332">
        <v>1</v>
      </c>
      <c r="S14332" t="s">
        <v>12542</v>
      </c>
      <c r="T14332" t="s">
        <v>3070</v>
      </c>
    </row>
    <row r="14333" spans="17:20">
      <c r="Q14333">
        <v>0.78747685185185201</v>
      </c>
      <c r="R14333">
        <v>1</v>
      </c>
      <c r="S14333" t="s">
        <v>12543</v>
      </c>
      <c r="T14333" t="s">
        <v>3070</v>
      </c>
    </row>
    <row r="14334" spans="17:20">
      <c r="Q14334">
        <v>0.78752314814814794</v>
      </c>
      <c r="R14334">
        <v>1</v>
      </c>
      <c r="S14334" t="s">
        <v>12544</v>
      </c>
      <c r="T14334" t="s">
        <v>3070</v>
      </c>
    </row>
    <row r="14335" spans="17:20">
      <c r="Q14335">
        <v>0.78752314814814794</v>
      </c>
      <c r="R14335">
        <v>1</v>
      </c>
      <c r="S14335" t="s">
        <v>12545</v>
      </c>
      <c r="T14335" t="s">
        <v>3127</v>
      </c>
    </row>
    <row r="14336" spans="17:20">
      <c r="Q14336">
        <v>0.78758101851851803</v>
      </c>
      <c r="R14336">
        <v>1</v>
      </c>
      <c r="S14336" t="s">
        <v>12546</v>
      </c>
      <c r="T14336" t="s">
        <v>3075</v>
      </c>
    </row>
    <row r="14337" spans="17:20">
      <c r="Q14337">
        <v>0.78761574074074103</v>
      </c>
      <c r="R14337">
        <v>1</v>
      </c>
      <c r="S14337" t="s">
        <v>3151</v>
      </c>
      <c r="T14337" t="s">
        <v>3070</v>
      </c>
    </row>
    <row r="14338" spans="17:20">
      <c r="Q14338">
        <v>0.78767361111111101</v>
      </c>
      <c r="R14338">
        <v>1</v>
      </c>
      <c r="S14338" t="s">
        <v>12547</v>
      </c>
      <c r="T14338" t="s">
        <v>3070</v>
      </c>
    </row>
    <row r="14339" spans="17:20">
      <c r="Q14339">
        <v>0.78767361111111101</v>
      </c>
      <c r="R14339">
        <v>1</v>
      </c>
      <c r="S14339" t="s">
        <v>3901</v>
      </c>
      <c r="T14339" t="s">
        <v>3073</v>
      </c>
    </row>
    <row r="14340" spans="17:20">
      <c r="Q14340">
        <v>0.78767361111111101</v>
      </c>
      <c r="R14340">
        <v>1</v>
      </c>
      <c r="S14340" t="s">
        <v>12548</v>
      </c>
      <c r="T14340" t="s">
        <v>3074</v>
      </c>
    </row>
    <row r="14341" spans="17:20">
      <c r="Q14341">
        <v>0.78773148148148198</v>
      </c>
      <c r="R14341">
        <v>1</v>
      </c>
      <c r="S14341" t="s">
        <v>11995</v>
      </c>
      <c r="T14341" t="s">
        <v>3074</v>
      </c>
    </row>
    <row r="14342" spans="17:20">
      <c r="Q14342">
        <v>0.78780092592592599</v>
      </c>
      <c r="R14342">
        <v>3</v>
      </c>
      <c r="S14342" t="s">
        <v>12549</v>
      </c>
      <c r="T14342" t="s">
        <v>3075</v>
      </c>
    </row>
    <row r="14343" spans="17:20">
      <c r="Q14343">
        <v>0.787905092592593</v>
      </c>
      <c r="R14343">
        <v>1</v>
      </c>
      <c r="S14343" t="s">
        <v>12550</v>
      </c>
      <c r="T14343" t="s">
        <v>3071</v>
      </c>
    </row>
    <row r="14344" spans="17:20">
      <c r="Q14344">
        <v>0.78791666666666704</v>
      </c>
      <c r="R14344">
        <v>1</v>
      </c>
      <c r="S14344" t="s">
        <v>2562</v>
      </c>
      <c r="T14344" t="s">
        <v>3071</v>
      </c>
    </row>
    <row r="14345" spans="17:20">
      <c r="Q14345">
        <v>0.78795138888888905</v>
      </c>
      <c r="R14345">
        <v>1</v>
      </c>
      <c r="S14345" t="s">
        <v>12551</v>
      </c>
      <c r="T14345" t="s">
        <v>3129</v>
      </c>
    </row>
    <row r="14346" spans="17:20">
      <c r="Q14346">
        <v>0.78809027777777796</v>
      </c>
      <c r="R14346">
        <v>1</v>
      </c>
      <c r="S14346" t="s">
        <v>1352</v>
      </c>
      <c r="T14346" t="s">
        <v>3070</v>
      </c>
    </row>
    <row r="14347" spans="17:20">
      <c r="Q14347">
        <v>0.788101851851852</v>
      </c>
      <c r="R14347">
        <v>1</v>
      </c>
      <c r="S14347" t="s">
        <v>12552</v>
      </c>
      <c r="T14347" t="s">
        <v>3075</v>
      </c>
    </row>
    <row r="14348" spans="17:20">
      <c r="Q14348">
        <v>0.78811342592592604</v>
      </c>
      <c r="R14348">
        <v>1</v>
      </c>
      <c r="S14348" t="s">
        <v>1498</v>
      </c>
      <c r="T14348" t="s">
        <v>3075</v>
      </c>
    </row>
    <row r="14349" spans="17:20">
      <c r="Q14349">
        <v>0.78824074074074102</v>
      </c>
      <c r="R14349">
        <v>1</v>
      </c>
      <c r="S14349" t="s">
        <v>3259</v>
      </c>
      <c r="T14349" t="s">
        <v>3072</v>
      </c>
    </row>
    <row r="14350" spans="17:20">
      <c r="Q14350">
        <v>0.78825231481481495</v>
      </c>
      <c r="R14350">
        <v>1</v>
      </c>
      <c r="S14350" t="s">
        <v>3738</v>
      </c>
      <c r="T14350" t="s">
        <v>3074</v>
      </c>
    </row>
    <row r="14351" spans="17:20">
      <c r="Q14351">
        <v>0.78844907407407405</v>
      </c>
      <c r="R14351">
        <v>1</v>
      </c>
      <c r="S14351" t="s">
        <v>12553</v>
      </c>
      <c r="T14351" t="s">
        <v>3071</v>
      </c>
    </row>
    <row r="14352" spans="17:20">
      <c r="Q14352">
        <v>0.78855324074074096</v>
      </c>
      <c r="R14352">
        <v>1</v>
      </c>
      <c r="S14352" t="s">
        <v>12554</v>
      </c>
      <c r="T14352" t="s">
        <v>3129</v>
      </c>
    </row>
    <row r="14353" spans="17:20">
      <c r="Q14353">
        <v>0.78862268518518497</v>
      </c>
      <c r="R14353">
        <v>4</v>
      </c>
      <c r="S14353" t="s">
        <v>12555</v>
      </c>
      <c r="T14353" t="s">
        <v>3075</v>
      </c>
    </row>
    <row r="14354" spans="17:20">
      <c r="Q14354">
        <v>0.78863425925925901</v>
      </c>
      <c r="R14354">
        <v>1</v>
      </c>
      <c r="S14354" t="s">
        <v>12556</v>
      </c>
      <c r="T14354" t="s">
        <v>3075</v>
      </c>
    </row>
    <row r="14355" spans="17:20">
      <c r="Q14355">
        <v>0.78866898148148101</v>
      </c>
      <c r="R14355">
        <v>1</v>
      </c>
      <c r="S14355" t="s">
        <v>12557</v>
      </c>
      <c r="T14355" t="s">
        <v>3075</v>
      </c>
    </row>
    <row r="14356" spans="17:20">
      <c r="Q14356">
        <v>0.78869212962962998</v>
      </c>
      <c r="R14356">
        <v>1</v>
      </c>
      <c r="S14356" t="s">
        <v>2562</v>
      </c>
      <c r="T14356" t="s">
        <v>3071</v>
      </c>
    </row>
    <row r="14357" spans="17:20">
      <c r="Q14357">
        <v>0.78876157407407399</v>
      </c>
      <c r="R14357">
        <v>1</v>
      </c>
      <c r="S14357" t="s">
        <v>2562</v>
      </c>
      <c r="T14357" t="s">
        <v>3071</v>
      </c>
    </row>
    <row r="14358" spans="17:20">
      <c r="Q14358">
        <v>0.78877314814814803</v>
      </c>
      <c r="R14358">
        <v>1</v>
      </c>
      <c r="S14358" t="s">
        <v>12558</v>
      </c>
      <c r="T14358" t="s">
        <v>3075</v>
      </c>
    </row>
    <row r="14359" spans="17:20">
      <c r="Q14359">
        <v>0.78881944444444396</v>
      </c>
      <c r="R14359">
        <v>1</v>
      </c>
      <c r="S14359" t="s">
        <v>12559</v>
      </c>
      <c r="T14359" t="s">
        <v>3075</v>
      </c>
    </row>
    <row r="14360" spans="17:20">
      <c r="Q14360">
        <v>0.788831018518519</v>
      </c>
      <c r="R14360">
        <v>1</v>
      </c>
      <c r="S14360" t="s">
        <v>12560</v>
      </c>
      <c r="T14360" t="s">
        <v>3075</v>
      </c>
    </row>
    <row r="14361" spans="17:20">
      <c r="Q14361">
        <v>0.788831018518519</v>
      </c>
      <c r="R14361">
        <v>2</v>
      </c>
      <c r="S14361" t="s">
        <v>2562</v>
      </c>
      <c r="T14361" t="s">
        <v>3070</v>
      </c>
    </row>
    <row r="14362" spans="17:20">
      <c r="Q14362">
        <v>0.78885416666666697</v>
      </c>
      <c r="R14362">
        <v>1</v>
      </c>
      <c r="S14362" t="s">
        <v>12561</v>
      </c>
      <c r="T14362" t="s">
        <v>3075</v>
      </c>
    </row>
    <row r="14363" spans="17:20">
      <c r="Q14363">
        <v>0.78888888888888897</v>
      </c>
      <c r="R14363">
        <v>1</v>
      </c>
      <c r="S14363" t="s">
        <v>12562</v>
      </c>
      <c r="T14363" t="s">
        <v>3075</v>
      </c>
    </row>
    <row r="14364" spans="17:20">
      <c r="Q14364">
        <v>0.78890046296296301</v>
      </c>
      <c r="R14364">
        <v>1</v>
      </c>
      <c r="S14364" t="s">
        <v>2562</v>
      </c>
      <c r="T14364" t="s">
        <v>3076</v>
      </c>
    </row>
    <row r="14365" spans="17:20">
      <c r="Q14365">
        <v>0.78891203703703705</v>
      </c>
      <c r="R14365">
        <v>2</v>
      </c>
      <c r="S14365" t="s">
        <v>2562</v>
      </c>
      <c r="T14365" t="s">
        <v>3076</v>
      </c>
    </row>
    <row r="14366" spans="17:20">
      <c r="Q14366">
        <v>0.78893518518518502</v>
      </c>
      <c r="R14366">
        <v>1</v>
      </c>
      <c r="S14366" t="s">
        <v>12563</v>
      </c>
      <c r="T14366" t="s">
        <v>3075</v>
      </c>
    </row>
    <row r="14367" spans="17:20">
      <c r="Q14367">
        <v>0.78896990740740702</v>
      </c>
      <c r="R14367">
        <v>1</v>
      </c>
      <c r="S14367" t="s">
        <v>12564</v>
      </c>
      <c r="T14367" t="s">
        <v>3075</v>
      </c>
    </row>
    <row r="14368" spans="17:20">
      <c r="Q14368">
        <v>0.78898148148148195</v>
      </c>
      <c r="R14368">
        <v>1</v>
      </c>
      <c r="S14368" t="s">
        <v>12565</v>
      </c>
      <c r="T14368" t="s">
        <v>3127</v>
      </c>
    </row>
    <row r="14369" spans="17:20">
      <c r="Q14369">
        <v>0.78900462962963003</v>
      </c>
      <c r="R14369">
        <v>1</v>
      </c>
      <c r="S14369" t="s">
        <v>4553</v>
      </c>
      <c r="T14369" t="s">
        <v>3070</v>
      </c>
    </row>
    <row r="14370" spans="17:20">
      <c r="Q14370">
        <v>0.78903935185185203</v>
      </c>
      <c r="R14370">
        <v>1</v>
      </c>
      <c r="S14370" t="s">
        <v>12566</v>
      </c>
      <c r="T14370" t="s">
        <v>3070</v>
      </c>
    </row>
    <row r="14371" spans="17:20">
      <c r="Q14371">
        <v>0.78905092592592596</v>
      </c>
      <c r="R14371">
        <v>1</v>
      </c>
      <c r="S14371" t="s">
        <v>4158</v>
      </c>
      <c r="T14371" t="s">
        <v>3129</v>
      </c>
    </row>
    <row r="14372" spans="17:20">
      <c r="Q14372">
        <v>0.78914351851851805</v>
      </c>
      <c r="R14372">
        <v>1</v>
      </c>
      <c r="S14372" t="s">
        <v>12567</v>
      </c>
      <c r="T14372" t="s">
        <v>3129</v>
      </c>
    </row>
    <row r="14373" spans="17:20">
      <c r="Q14373">
        <v>0.78920138888888902</v>
      </c>
      <c r="R14373">
        <v>1</v>
      </c>
      <c r="S14373" t="s">
        <v>12568</v>
      </c>
      <c r="T14373" t="s">
        <v>3075</v>
      </c>
    </row>
    <row r="14374" spans="17:20">
      <c r="Q14374">
        <v>0.78924768518518496</v>
      </c>
      <c r="R14374">
        <v>1</v>
      </c>
      <c r="S14374" t="s">
        <v>12569</v>
      </c>
      <c r="T14374" t="s">
        <v>3075</v>
      </c>
    </row>
    <row r="14375" spans="17:20">
      <c r="Q14375">
        <v>0.789328703703704</v>
      </c>
      <c r="R14375">
        <v>1</v>
      </c>
      <c r="S14375" t="s">
        <v>12570</v>
      </c>
      <c r="T14375" t="s">
        <v>3075</v>
      </c>
    </row>
    <row r="14376" spans="17:20">
      <c r="Q14376">
        <v>0.789328703703704</v>
      </c>
      <c r="R14376">
        <v>1</v>
      </c>
      <c r="S14376" t="s">
        <v>2562</v>
      </c>
      <c r="T14376" t="s">
        <v>3071</v>
      </c>
    </row>
    <row r="14377" spans="17:20">
      <c r="Q14377">
        <v>0.78934027777777804</v>
      </c>
      <c r="R14377">
        <v>1</v>
      </c>
      <c r="S14377" t="s">
        <v>3714</v>
      </c>
      <c r="T14377" t="s">
        <v>3075</v>
      </c>
    </row>
    <row r="14378" spans="17:20">
      <c r="Q14378">
        <v>0.78942129629629598</v>
      </c>
      <c r="R14378">
        <v>2</v>
      </c>
      <c r="S14378" t="s">
        <v>12571</v>
      </c>
      <c r="T14378" t="s">
        <v>3075</v>
      </c>
    </row>
    <row r="14379" spans="17:20">
      <c r="Q14379">
        <v>0.78944444444444395</v>
      </c>
      <c r="R14379">
        <v>1</v>
      </c>
      <c r="S14379" t="s">
        <v>12572</v>
      </c>
      <c r="T14379" t="s">
        <v>3075</v>
      </c>
    </row>
    <row r="14380" spans="17:20">
      <c r="Q14380">
        <v>0.78945601851851899</v>
      </c>
      <c r="R14380">
        <v>2</v>
      </c>
      <c r="S14380" t="s">
        <v>12573</v>
      </c>
      <c r="T14380" t="s">
        <v>3070</v>
      </c>
    </row>
    <row r="14381" spans="17:20">
      <c r="Q14381">
        <v>0.78953703703703704</v>
      </c>
      <c r="R14381">
        <v>1</v>
      </c>
      <c r="S14381" t="s">
        <v>12574</v>
      </c>
      <c r="T14381" t="s">
        <v>3070</v>
      </c>
    </row>
    <row r="14382" spans="17:20">
      <c r="Q14382">
        <v>0.78964120370370405</v>
      </c>
      <c r="R14382">
        <v>1</v>
      </c>
      <c r="S14382" t="s">
        <v>12575</v>
      </c>
      <c r="T14382" t="s">
        <v>3070</v>
      </c>
    </row>
    <row r="14383" spans="17:20">
      <c r="Q14383">
        <v>0.78981481481481497</v>
      </c>
      <c r="R14383">
        <v>2</v>
      </c>
      <c r="S14383" t="s">
        <v>12576</v>
      </c>
      <c r="T14383" t="s">
        <v>3071</v>
      </c>
    </row>
    <row r="14384" spans="17:20">
      <c r="Q14384">
        <v>0.78997685185185196</v>
      </c>
      <c r="R14384">
        <v>1</v>
      </c>
      <c r="S14384" t="s">
        <v>2562</v>
      </c>
      <c r="T14384" t="s">
        <v>3071</v>
      </c>
    </row>
    <row r="14385" spans="17:20">
      <c r="Q14385">
        <v>0.789988425925926</v>
      </c>
      <c r="R14385">
        <v>1</v>
      </c>
      <c r="S14385" t="s">
        <v>12577</v>
      </c>
      <c r="T14385" t="s">
        <v>3071</v>
      </c>
    </row>
    <row r="14386" spans="17:20">
      <c r="Q14386">
        <v>0.790023148148148</v>
      </c>
      <c r="R14386">
        <v>1</v>
      </c>
      <c r="S14386" t="s">
        <v>12578</v>
      </c>
      <c r="T14386" t="s">
        <v>3084</v>
      </c>
    </row>
    <row r="14387" spans="17:20">
      <c r="Q14387">
        <v>0.79019675925925903</v>
      </c>
      <c r="R14387">
        <v>1</v>
      </c>
      <c r="S14387" t="s">
        <v>3884</v>
      </c>
      <c r="T14387" t="s">
        <v>3129</v>
      </c>
    </row>
    <row r="14388" spans="17:20">
      <c r="Q14388">
        <v>0.79020833333333296</v>
      </c>
      <c r="R14388">
        <v>1</v>
      </c>
      <c r="S14388" t="s">
        <v>12579</v>
      </c>
      <c r="T14388" t="s">
        <v>3075</v>
      </c>
    </row>
    <row r="14389" spans="17:20">
      <c r="Q14389">
        <v>0.79023148148148104</v>
      </c>
      <c r="R14389">
        <v>1</v>
      </c>
      <c r="S14389" t="s">
        <v>4212</v>
      </c>
      <c r="T14389" t="s">
        <v>3075</v>
      </c>
    </row>
    <row r="14390" spans="17:20">
      <c r="Q14390">
        <v>0.79034722222222198</v>
      </c>
      <c r="R14390">
        <v>2</v>
      </c>
      <c r="S14390" t="s">
        <v>12580</v>
      </c>
      <c r="T14390" t="s">
        <v>3070</v>
      </c>
    </row>
    <row r="14391" spans="17:20">
      <c r="Q14391">
        <v>0.79054398148148197</v>
      </c>
      <c r="R14391">
        <v>1</v>
      </c>
      <c r="S14391" t="s">
        <v>12581</v>
      </c>
      <c r="T14391" t="s">
        <v>3074</v>
      </c>
    </row>
    <row r="14392" spans="17:20">
      <c r="Q14392">
        <v>0.79064814814814799</v>
      </c>
      <c r="R14392">
        <v>1</v>
      </c>
      <c r="S14392" t="s">
        <v>473</v>
      </c>
      <c r="T14392" t="s">
        <v>3075</v>
      </c>
    </row>
    <row r="14393" spans="17:20">
      <c r="Q14393">
        <v>0.79082175925925902</v>
      </c>
      <c r="R14393">
        <v>1</v>
      </c>
      <c r="S14393" t="s">
        <v>12582</v>
      </c>
      <c r="T14393" t="s">
        <v>3070</v>
      </c>
    </row>
    <row r="14394" spans="17:20">
      <c r="Q14394">
        <v>0.79087962962962999</v>
      </c>
      <c r="R14394">
        <v>2</v>
      </c>
      <c r="S14394" t="s">
        <v>12583</v>
      </c>
      <c r="T14394" t="s">
        <v>3074</v>
      </c>
    </row>
    <row r="14395" spans="17:20">
      <c r="Q14395">
        <v>0.79100694444444397</v>
      </c>
      <c r="R14395">
        <v>2</v>
      </c>
      <c r="S14395" t="s">
        <v>12584</v>
      </c>
      <c r="T14395" t="s">
        <v>3070</v>
      </c>
    </row>
    <row r="14396" spans="17:20">
      <c r="Q14396">
        <v>0.79103009259259305</v>
      </c>
      <c r="R14396">
        <v>1</v>
      </c>
      <c r="S14396" t="s">
        <v>2562</v>
      </c>
      <c r="T14396" t="s">
        <v>3071</v>
      </c>
    </row>
    <row r="14397" spans="17:20">
      <c r="Q14397">
        <v>0.79105324074074101</v>
      </c>
      <c r="R14397">
        <v>1</v>
      </c>
      <c r="S14397" t="s">
        <v>12585</v>
      </c>
      <c r="T14397" t="s">
        <v>3070</v>
      </c>
    </row>
    <row r="14398" spans="17:20">
      <c r="Q14398">
        <v>0.79113425925925895</v>
      </c>
      <c r="R14398">
        <v>1</v>
      </c>
      <c r="S14398" t="s">
        <v>2562</v>
      </c>
      <c r="T14398" t="s">
        <v>3071</v>
      </c>
    </row>
    <row r="14399" spans="17:20">
      <c r="Q14399">
        <v>0.791180555555556</v>
      </c>
      <c r="R14399">
        <v>1</v>
      </c>
      <c r="S14399" t="s">
        <v>1405</v>
      </c>
      <c r="T14399" t="s">
        <v>3129</v>
      </c>
    </row>
    <row r="14400" spans="17:20">
      <c r="Q14400">
        <v>0.79119212962963004</v>
      </c>
      <c r="R14400">
        <v>1</v>
      </c>
      <c r="S14400" t="s">
        <v>2562</v>
      </c>
      <c r="T14400" t="s">
        <v>3075</v>
      </c>
    </row>
    <row r="14401" spans="17:20">
      <c r="Q14401">
        <v>0.791215277777778</v>
      </c>
      <c r="R14401">
        <v>1</v>
      </c>
      <c r="S14401" t="s">
        <v>2562</v>
      </c>
      <c r="T14401" t="s">
        <v>3071</v>
      </c>
    </row>
    <row r="14402" spans="17:20">
      <c r="Q14402">
        <v>0.79123842592592597</v>
      </c>
      <c r="R14402">
        <v>4</v>
      </c>
      <c r="S14402" t="s">
        <v>12586</v>
      </c>
      <c r="T14402" t="s">
        <v>3085</v>
      </c>
    </row>
    <row r="14403" spans="17:20">
      <c r="Q14403">
        <v>0.79130787037036998</v>
      </c>
      <c r="R14403">
        <v>1</v>
      </c>
      <c r="S14403" t="s">
        <v>12587</v>
      </c>
      <c r="T14403" t="s">
        <v>3070</v>
      </c>
    </row>
    <row r="14404" spans="17:20">
      <c r="Q14404">
        <v>0.79131944444444402</v>
      </c>
      <c r="R14404">
        <v>1</v>
      </c>
      <c r="S14404" t="s">
        <v>12588</v>
      </c>
      <c r="T14404" t="s">
        <v>3070</v>
      </c>
    </row>
    <row r="14405" spans="17:20">
      <c r="Q14405">
        <v>0.79135416666666702</v>
      </c>
      <c r="R14405">
        <v>1</v>
      </c>
      <c r="S14405" t="s">
        <v>2562</v>
      </c>
      <c r="T14405" t="s">
        <v>3075</v>
      </c>
    </row>
    <row r="14406" spans="17:20">
      <c r="Q14406">
        <v>0.79136574074074095</v>
      </c>
      <c r="R14406">
        <v>1</v>
      </c>
      <c r="S14406" t="s">
        <v>566</v>
      </c>
      <c r="T14406" t="s">
        <v>3070</v>
      </c>
    </row>
    <row r="14407" spans="17:20">
      <c r="Q14407">
        <v>0.79138888888888903</v>
      </c>
      <c r="R14407">
        <v>1</v>
      </c>
      <c r="S14407" t="s">
        <v>12589</v>
      </c>
      <c r="T14407" t="s">
        <v>3070</v>
      </c>
    </row>
    <row r="14408" spans="17:20">
      <c r="Q14408">
        <v>0.79140046296296296</v>
      </c>
      <c r="R14408">
        <v>1</v>
      </c>
      <c r="S14408" t="s">
        <v>2562</v>
      </c>
      <c r="T14408" t="s">
        <v>3075</v>
      </c>
    </row>
    <row r="14409" spans="17:20">
      <c r="Q14409">
        <v>0.79152777777777805</v>
      </c>
      <c r="R14409">
        <v>1</v>
      </c>
      <c r="S14409" t="s">
        <v>12590</v>
      </c>
      <c r="T14409" t="s">
        <v>3129</v>
      </c>
    </row>
    <row r="14410" spans="17:20">
      <c r="Q14410">
        <v>0.79156249999999995</v>
      </c>
      <c r="R14410">
        <v>1</v>
      </c>
      <c r="S14410" t="s">
        <v>12591</v>
      </c>
      <c r="T14410" t="s">
        <v>3129</v>
      </c>
    </row>
    <row r="14411" spans="17:20">
      <c r="Q14411">
        <v>0.79158564814814802</v>
      </c>
      <c r="R14411">
        <v>2</v>
      </c>
      <c r="S14411" t="s">
        <v>2562</v>
      </c>
      <c r="T14411" t="s">
        <v>3070</v>
      </c>
    </row>
    <row r="14412" spans="17:20">
      <c r="Q14412">
        <v>0.79159722222222195</v>
      </c>
      <c r="R14412">
        <v>1</v>
      </c>
      <c r="S14412" t="s">
        <v>12592</v>
      </c>
      <c r="T14412" t="s">
        <v>3070</v>
      </c>
    </row>
    <row r="14413" spans="17:20">
      <c r="Q14413">
        <v>0.79159722222222195</v>
      </c>
      <c r="R14413">
        <v>1</v>
      </c>
      <c r="S14413" t="s">
        <v>3305</v>
      </c>
      <c r="T14413" t="s">
        <v>3075</v>
      </c>
    </row>
    <row r="14414" spans="17:20">
      <c r="Q14414">
        <v>0.79162037037037003</v>
      </c>
      <c r="R14414">
        <v>1</v>
      </c>
      <c r="S14414" t="s">
        <v>12593</v>
      </c>
      <c r="T14414" t="s">
        <v>3070</v>
      </c>
    </row>
    <row r="14415" spans="17:20">
      <c r="Q14415">
        <v>0.29180555555555598</v>
      </c>
      <c r="R14415">
        <v>1</v>
      </c>
      <c r="S14415" t="s">
        <v>2705</v>
      </c>
      <c r="T14415" t="s">
        <v>3221</v>
      </c>
    </row>
    <row r="14416" spans="17:20">
      <c r="Q14416">
        <v>0.29181712962963002</v>
      </c>
      <c r="R14416">
        <v>1</v>
      </c>
      <c r="S14416" t="s">
        <v>1672</v>
      </c>
      <c r="T14416" t="s">
        <v>3098</v>
      </c>
    </row>
    <row r="14417" spans="17:20">
      <c r="Q14417">
        <v>0.29184027777777799</v>
      </c>
      <c r="R14417">
        <v>2</v>
      </c>
      <c r="S14417" t="s">
        <v>2562</v>
      </c>
      <c r="T14417" t="s">
        <v>3098</v>
      </c>
    </row>
    <row r="14418" spans="17:20">
      <c r="Q14418">
        <v>0.29184027777777799</v>
      </c>
      <c r="R14418">
        <v>1</v>
      </c>
      <c r="S14418" t="s">
        <v>1673</v>
      </c>
      <c r="T14418" t="s">
        <v>3098</v>
      </c>
    </row>
    <row r="14419" spans="17:20">
      <c r="Q14419">
        <v>0.29184027777777799</v>
      </c>
      <c r="R14419">
        <v>1</v>
      </c>
      <c r="S14419" t="s">
        <v>2609</v>
      </c>
      <c r="T14419" t="s">
        <v>3221</v>
      </c>
    </row>
    <row r="14420" spans="17:20">
      <c r="Q14420">
        <v>0.29185185185185197</v>
      </c>
      <c r="R14420">
        <v>1</v>
      </c>
      <c r="S14420" t="s">
        <v>12594</v>
      </c>
      <c r="T14420" t="s">
        <v>3096</v>
      </c>
    </row>
    <row r="14421" spans="17:20">
      <c r="Q14421">
        <v>0.291875</v>
      </c>
      <c r="R14421">
        <v>2</v>
      </c>
      <c r="S14421" t="s">
        <v>2562</v>
      </c>
      <c r="T14421" t="s">
        <v>3103</v>
      </c>
    </row>
    <row r="14422" spans="17:20">
      <c r="Q14422">
        <v>0.291875</v>
      </c>
      <c r="R14422">
        <v>2</v>
      </c>
      <c r="S14422" t="s">
        <v>1341</v>
      </c>
      <c r="T14422" t="s">
        <v>3103</v>
      </c>
    </row>
    <row r="14423" spans="17:20">
      <c r="Q14423">
        <v>0.29189814814814802</v>
      </c>
      <c r="R14423">
        <v>2</v>
      </c>
      <c r="S14423" t="s">
        <v>2562</v>
      </c>
      <c r="T14423" t="s">
        <v>3103</v>
      </c>
    </row>
    <row r="14424" spans="17:20">
      <c r="Q14424">
        <v>0.29197916666666701</v>
      </c>
      <c r="R14424">
        <v>1</v>
      </c>
      <c r="S14424" t="s">
        <v>1674</v>
      </c>
      <c r="T14424" t="s">
        <v>3098</v>
      </c>
    </row>
    <row r="14425" spans="17:20">
      <c r="Q14425">
        <v>0.29199074074074099</v>
      </c>
      <c r="R14425">
        <v>1</v>
      </c>
      <c r="S14425" t="s">
        <v>1671</v>
      </c>
      <c r="T14425" t="s">
        <v>3098</v>
      </c>
    </row>
    <row r="14426" spans="17:20">
      <c r="Q14426">
        <v>0.29200231481481498</v>
      </c>
      <c r="R14426">
        <v>1</v>
      </c>
      <c r="S14426" t="s">
        <v>2706</v>
      </c>
      <c r="T14426" t="s">
        <v>3221</v>
      </c>
    </row>
    <row r="14427" spans="17:20">
      <c r="Q14427">
        <v>0.29201388888888902</v>
      </c>
      <c r="R14427">
        <v>1</v>
      </c>
      <c r="S14427" t="s">
        <v>12595</v>
      </c>
      <c r="T14427" t="s">
        <v>3096</v>
      </c>
    </row>
    <row r="14428" spans="17:20">
      <c r="Q14428">
        <v>0.29206018518518501</v>
      </c>
      <c r="R14428">
        <v>1</v>
      </c>
      <c r="S14428" t="s">
        <v>1675</v>
      </c>
      <c r="T14428" t="s">
        <v>3098</v>
      </c>
    </row>
    <row r="14429" spans="17:20">
      <c r="Q14429">
        <v>0.29207175925925899</v>
      </c>
      <c r="R14429">
        <v>1</v>
      </c>
      <c r="S14429" t="s">
        <v>2562</v>
      </c>
      <c r="T14429" t="s">
        <v>3221</v>
      </c>
    </row>
    <row r="14430" spans="17:20">
      <c r="Q14430">
        <v>0.29207175925925899</v>
      </c>
      <c r="R14430">
        <v>2</v>
      </c>
      <c r="S14430" t="s">
        <v>4693</v>
      </c>
      <c r="T14430" t="s">
        <v>3098</v>
      </c>
    </row>
    <row r="14431" spans="17:20">
      <c r="Q14431">
        <v>0.29209490740740701</v>
      </c>
      <c r="R14431">
        <v>1</v>
      </c>
      <c r="S14431" t="s">
        <v>2064</v>
      </c>
      <c r="T14431" t="s">
        <v>3098</v>
      </c>
    </row>
    <row r="14432" spans="17:20">
      <c r="Q14432">
        <v>0.29209490740740701</v>
      </c>
      <c r="R14432">
        <v>1</v>
      </c>
      <c r="S14432" t="s">
        <v>1342</v>
      </c>
      <c r="T14432" t="s">
        <v>3103</v>
      </c>
    </row>
    <row r="14433" spans="17:20">
      <c r="Q14433">
        <v>0.292106481481481</v>
      </c>
      <c r="R14433">
        <v>2</v>
      </c>
      <c r="S14433" t="s">
        <v>1343</v>
      </c>
      <c r="T14433" t="s">
        <v>3103</v>
      </c>
    </row>
    <row r="14434" spans="17:20">
      <c r="Q14434">
        <v>0.29211805555555598</v>
      </c>
      <c r="R14434">
        <v>1</v>
      </c>
      <c r="S14434" t="s">
        <v>2562</v>
      </c>
      <c r="T14434" t="s">
        <v>3221</v>
      </c>
    </row>
    <row r="14435" spans="17:20">
      <c r="Q14435">
        <v>0.29212962962963002</v>
      </c>
      <c r="R14435">
        <v>1</v>
      </c>
      <c r="S14435" t="s">
        <v>1344</v>
      </c>
      <c r="T14435" t="s">
        <v>3103</v>
      </c>
    </row>
    <row r="14436" spans="17:20">
      <c r="Q14436">
        <v>0.29217592592592601</v>
      </c>
      <c r="R14436">
        <v>1</v>
      </c>
      <c r="S14436" t="s">
        <v>2562</v>
      </c>
      <c r="T14436" t="s">
        <v>3098</v>
      </c>
    </row>
    <row r="14437" spans="17:20">
      <c r="Q14437">
        <v>0.292256944444444</v>
      </c>
      <c r="R14437">
        <v>1</v>
      </c>
      <c r="S14437" t="s">
        <v>2562</v>
      </c>
      <c r="T14437" t="s">
        <v>3098</v>
      </c>
    </row>
    <row r="14438" spans="17:20">
      <c r="Q14438">
        <v>0.29228009259259302</v>
      </c>
      <c r="R14438">
        <v>1</v>
      </c>
      <c r="S14438" t="s">
        <v>2562</v>
      </c>
      <c r="T14438" t="s">
        <v>3098</v>
      </c>
    </row>
    <row r="14439" spans="17:20">
      <c r="Q14439">
        <v>0.29251157407407402</v>
      </c>
      <c r="R14439">
        <v>2</v>
      </c>
      <c r="S14439" t="s">
        <v>2562</v>
      </c>
      <c r="T14439" t="s">
        <v>3103</v>
      </c>
    </row>
    <row r="14440" spans="17:20">
      <c r="Q14440">
        <v>0.29262731481481502</v>
      </c>
      <c r="R14440">
        <v>2</v>
      </c>
      <c r="S14440" t="s">
        <v>7978</v>
      </c>
      <c r="T14440" t="s">
        <v>3095</v>
      </c>
    </row>
    <row r="14441" spans="17:20">
      <c r="Q14441">
        <v>0.29269675925925898</v>
      </c>
      <c r="R14441">
        <v>1</v>
      </c>
      <c r="S14441" t="s">
        <v>2065</v>
      </c>
      <c r="T14441" t="s">
        <v>3098</v>
      </c>
    </row>
    <row r="14442" spans="17:20">
      <c r="Q14442">
        <v>0.292719907407407</v>
      </c>
      <c r="R14442">
        <v>1</v>
      </c>
      <c r="S14442" t="s">
        <v>2066</v>
      </c>
      <c r="T14442" t="s">
        <v>3098</v>
      </c>
    </row>
    <row r="14443" spans="17:20">
      <c r="Q14443">
        <v>0.29287037037037</v>
      </c>
      <c r="R14443">
        <v>2</v>
      </c>
      <c r="S14443" t="s">
        <v>2611</v>
      </c>
      <c r="T14443" t="s">
        <v>3103</v>
      </c>
    </row>
    <row r="14444" spans="17:20">
      <c r="Q14444">
        <v>0.29289351851851902</v>
      </c>
      <c r="R14444">
        <v>1</v>
      </c>
      <c r="S14444" t="s">
        <v>1345</v>
      </c>
      <c r="T14444" t="s">
        <v>3098</v>
      </c>
    </row>
    <row r="14445" spans="17:20">
      <c r="Q14445">
        <v>0.29306712962963</v>
      </c>
      <c r="R14445">
        <v>4</v>
      </c>
      <c r="S14445" t="s">
        <v>4695</v>
      </c>
      <c r="T14445" t="s">
        <v>3103</v>
      </c>
    </row>
    <row r="14446" spans="17:20">
      <c r="Q14446">
        <v>0.29307870370370398</v>
      </c>
      <c r="R14446">
        <v>2</v>
      </c>
      <c r="S14446" t="s">
        <v>1676</v>
      </c>
      <c r="T14446" t="s">
        <v>3103</v>
      </c>
    </row>
    <row r="14447" spans="17:20">
      <c r="Q14447">
        <v>0.29315972222222197</v>
      </c>
      <c r="R14447">
        <v>1</v>
      </c>
      <c r="S14447" t="s">
        <v>2562</v>
      </c>
      <c r="T14447" t="s">
        <v>3103</v>
      </c>
    </row>
    <row r="14448" spans="17:20">
      <c r="Q14448">
        <v>0.29315972222222197</v>
      </c>
      <c r="R14448">
        <v>1</v>
      </c>
      <c r="S14448" t="s">
        <v>1286</v>
      </c>
      <c r="T14448" t="s">
        <v>3103</v>
      </c>
    </row>
    <row r="14449" spans="17:20">
      <c r="Q14449">
        <v>0.29319444444444398</v>
      </c>
      <c r="R14449">
        <v>2</v>
      </c>
      <c r="S14449" t="s">
        <v>2562</v>
      </c>
      <c r="T14449" t="s">
        <v>3103</v>
      </c>
    </row>
    <row r="14450" spans="17:20">
      <c r="Q14450">
        <v>0.29320601851851902</v>
      </c>
      <c r="R14450">
        <v>1</v>
      </c>
      <c r="S14450" t="s">
        <v>1347</v>
      </c>
      <c r="T14450" t="s">
        <v>3103</v>
      </c>
    </row>
    <row r="14451" spans="17:20">
      <c r="Q14451">
        <v>0.293217592592593</v>
      </c>
      <c r="R14451">
        <v>1</v>
      </c>
      <c r="S14451" t="s">
        <v>2562</v>
      </c>
      <c r="T14451" t="s">
        <v>3097</v>
      </c>
    </row>
    <row r="14452" spans="17:20">
      <c r="Q14452">
        <v>0.29324074074074102</v>
      </c>
      <c r="R14452">
        <v>4</v>
      </c>
      <c r="S14452" t="s">
        <v>1677</v>
      </c>
      <c r="T14452" t="s">
        <v>3098</v>
      </c>
    </row>
    <row r="14453" spans="17:20">
      <c r="Q14453">
        <v>0.29326388888888899</v>
      </c>
      <c r="R14453">
        <v>1</v>
      </c>
      <c r="S14453" t="s">
        <v>2396</v>
      </c>
      <c r="T14453" t="s">
        <v>3098</v>
      </c>
    </row>
    <row r="14454" spans="17:20">
      <c r="Q14454">
        <v>0.29328703703703701</v>
      </c>
      <c r="R14454">
        <v>1</v>
      </c>
      <c r="S14454" t="s">
        <v>1348</v>
      </c>
      <c r="T14454" t="s">
        <v>3103</v>
      </c>
    </row>
    <row r="14455" spans="17:20">
      <c r="Q14455">
        <v>0.29332175925925902</v>
      </c>
      <c r="R14455">
        <v>2</v>
      </c>
      <c r="S14455" t="s">
        <v>2562</v>
      </c>
      <c r="T14455" t="s">
        <v>3103</v>
      </c>
    </row>
    <row r="14456" spans="17:20">
      <c r="Q14456">
        <v>0.29332175925925902</v>
      </c>
      <c r="R14456">
        <v>4</v>
      </c>
      <c r="S14456" t="s">
        <v>2613</v>
      </c>
      <c r="T14456" t="s">
        <v>3098</v>
      </c>
    </row>
    <row r="14457" spans="17:20">
      <c r="Q14457">
        <v>0.29339120370370397</v>
      </c>
      <c r="R14457">
        <v>1</v>
      </c>
      <c r="S14457" t="s">
        <v>2562</v>
      </c>
      <c r="T14457" t="s">
        <v>3103</v>
      </c>
    </row>
    <row r="14458" spans="17:20">
      <c r="Q14458">
        <v>0.29342592592592598</v>
      </c>
      <c r="R14458">
        <v>2</v>
      </c>
      <c r="S14458" t="s">
        <v>12596</v>
      </c>
      <c r="T14458" t="s">
        <v>3095</v>
      </c>
    </row>
    <row r="14459" spans="17:20">
      <c r="Q14459">
        <v>0.29343750000000002</v>
      </c>
      <c r="R14459">
        <v>1</v>
      </c>
      <c r="S14459" t="s">
        <v>2392</v>
      </c>
      <c r="T14459" t="s">
        <v>3221</v>
      </c>
    </row>
    <row r="14460" spans="17:20">
      <c r="Q14460">
        <v>0.29343750000000002</v>
      </c>
      <c r="R14460">
        <v>2</v>
      </c>
      <c r="S14460" t="s">
        <v>2562</v>
      </c>
      <c r="T14460" t="s">
        <v>3097</v>
      </c>
    </row>
    <row r="14461" spans="17:20">
      <c r="Q14461">
        <v>0.29359953703703701</v>
      </c>
      <c r="R14461">
        <v>2</v>
      </c>
      <c r="S14461" t="s">
        <v>1349</v>
      </c>
      <c r="T14461" t="s">
        <v>3103</v>
      </c>
    </row>
    <row r="14462" spans="17:20">
      <c r="Q14462">
        <v>0.29362268518518497</v>
      </c>
      <c r="R14462">
        <v>2</v>
      </c>
      <c r="S14462" t="s">
        <v>1679</v>
      </c>
      <c r="T14462" t="s">
        <v>3103</v>
      </c>
    </row>
    <row r="14463" spans="17:20">
      <c r="Q14463">
        <v>0.29386574074074101</v>
      </c>
      <c r="R14463">
        <v>4</v>
      </c>
      <c r="S14463" t="s">
        <v>2709</v>
      </c>
      <c r="T14463" t="s">
        <v>3098</v>
      </c>
    </row>
    <row r="14464" spans="17:20">
      <c r="Q14464">
        <v>0.29387731481481499</v>
      </c>
      <c r="R14464">
        <v>2</v>
      </c>
      <c r="S14464" t="s">
        <v>2612</v>
      </c>
      <c r="T14464" t="s">
        <v>3103</v>
      </c>
    </row>
    <row r="14465" spans="17:20">
      <c r="Q14465">
        <v>0.29390046296296302</v>
      </c>
      <c r="R14465">
        <v>1</v>
      </c>
      <c r="S14465" t="s">
        <v>2070</v>
      </c>
      <c r="T14465" t="s">
        <v>3103</v>
      </c>
    </row>
    <row r="14466" spans="17:20">
      <c r="Q14466">
        <v>0.29394675925925901</v>
      </c>
      <c r="R14466">
        <v>1</v>
      </c>
      <c r="S14466" t="s">
        <v>1680</v>
      </c>
      <c r="T14466" t="s">
        <v>3103</v>
      </c>
    </row>
    <row r="14467" spans="17:20">
      <c r="Q14467">
        <v>0.29395833333333299</v>
      </c>
      <c r="R14467">
        <v>4</v>
      </c>
      <c r="S14467" t="s">
        <v>2562</v>
      </c>
      <c r="T14467" t="s">
        <v>3103</v>
      </c>
    </row>
    <row r="14468" spans="17:20">
      <c r="Q14468">
        <v>0.29396990740740703</v>
      </c>
      <c r="R14468">
        <v>4</v>
      </c>
      <c r="S14468" t="s">
        <v>2710</v>
      </c>
      <c r="T14468" t="s">
        <v>3098</v>
      </c>
    </row>
    <row r="14469" spans="17:20">
      <c r="Q14469">
        <v>0.29400462962962998</v>
      </c>
      <c r="R14469">
        <v>1</v>
      </c>
      <c r="S14469" t="s">
        <v>2708</v>
      </c>
      <c r="T14469" t="s">
        <v>3221</v>
      </c>
    </row>
    <row r="14470" spans="17:20">
      <c r="Q14470">
        <v>0.29401620370370402</v>
      </c>
      <c r="R14470">
        <v>4</v>
      </c>
      <c r="S14470" t="s">
        <v>2072</v>
      </c>
      <c r="T14470" t="s">
        <v>3098</v>
      </c>
    </row>
    <row r="14471" spans="17:20">
      <c r="Q14471">
        <v>0.2940625</v>
      </c>
      <c r="R14471">
        <v>4</v>
      </c>
      <c r="S14471" t="s">
        <v>2711</v>
      </c>
      <c r="T14471" t="s">
        <v>3098</v>
      </c>
    </row>
    <row r="14472" spans="17:20">
      <c r="Q14472">
        <v>0.29410879629629599</v>
      </c>
      <c r="R14472">
        <v>4</v>
      </c>
      <c r="S14472" t="s">
        <v>4697</v>
      </c>
      <c r="T14472" t="s">
        <v>3098</v>
      </c>
    </row>
    <row r="14473" spans="17:20">
      <c r="Q14473">
        <v>0.29416666666666702</v>
      </c>
      <c r="R14473">
        <v>1</v>
      </c>
      <c r="S14473" t="s">
        <v>1346</v>
      </c>
      <c r="T14473" t="s">
        <v>3098</v>
      </c>
    </row>
    <row r="14474" spans="17:20">
      <c r="Q14474">
        <v>0.29420138888888903</v>
      </c>
      <c r="R14474">
        <v>2</v>
      </c>
      <c r="S14474" t="s">
        <v>2073</v>
      </c>
      <c r="T14474" t="s">
        <v>3098</v>
      </c>
    </row>
    <row r="14475" spans="17:20">
      <c r="Q14475">
        <v>0.29421296296296301</v>
      </c>
      <c r="R14475">
        <v>1</v>
      </c>
      <c r="S14475" t="s">
        <v>2562</v>
      </c>
      <c r="T14475" t="s">
        <v>3097</v>
      </c>
    </row>
    <row r="14476" spans="17:20">
      <c r="Q14476">
        <v>0.29422453703703699</v>
      </c>
      <c r="R14476">
        <v>1</v>
      </c>
      <c r="S14476" t="s">
        <v>1682</v>
      </c>
      <c r="T14476" t="s">
        <v>3103</v>
      </c>
    </row>
    <row r="14477" spans="17:20">
      <c r="Q14477">
        <v>0.29423611111111098</v>
      </c>
      <c r="R14477">
        <v>1</v>
      </c>
      <c r="S14477" t="s">
        <v>1681</v>
      </c>
      <c r="T14477" t="s">
        <v>3098</v>
      </c>
    </row>
    <row r="14478" spans="17:20">
      <c r="Q14478">
        <v>0.29424768518518502</v>
      </c>
      <c r="R14478">
        <v>1</v>
      </c>
      <c r="S14478" t="s">
        <v>2071</v>
      </c>
      <c r="T14478" t="s">
        <v>3103</v>
      </c>
    </row>
    <row r="14479" spans="17:20">
      <c r="Q14479">
        <v>0.29445601851851799</v>
      </c>
      <c r="R14479">
        <v>1</v>
      </c>
      <c r="S14479" t="s">
        <v>2562</v>
      </c>
      <c r="T14479" t="s">
        <v>3097</v>
      </c>
    </row>
    <row r="14480" spans="17:20">
      <c r="Q14480">
        <v>0.29446759259259297</v>
      </c>
      <c r="R14480">
        <v>1</v>
      </c>
      <c r="S14480" t="s">
        <v>2074</v>
      </c>
      <c r="T14480" t="s">
        <v>3098</v>
      </c>
    </row>
    <row r="14481" spans="17:20">
      <c r="Q14481">
        <v>0.29447916666666701</v>
      </c>
      <c r="R14481">
        <v>1</v>
      </c>
      <c r="S14481" t="s">
        <v>1350</v>
      </c>
      <c r="T14481" t="s">
        <v>3103</v>
      </c>
    </row>
    <row r="14482" spans="17:20">
      <c r="Q14482">
        <v>0.29458333333333298</v>
      </c>
      <c r="R14482">
        <v>1</v>
      </c>
      <c r="S14482" t="s">
        <v>3805</v>
      </c>
      <c r="T14482" t="s">
        <v>3096</v>
      </c>
    </row>
    <row r="14483" spans="17:20">
      <c r="Q14483">
        <v>0.29467592592592601</v>
      </c>
      <c r="R14483">
        <v>1</v>
      </c>
      <c r="S14483" t="s">
        <v>1684</v>
      </c>
      <c r="T14483" t="s">
        <v>3098</v>
      </c>
    </row>
    <row r="14484" spans="17:20">
      <c r="Q14484">
        <v>0.29468749999999999</v>
      </c>
      <c r="R14484">
        <v>1</v>
      </c>
      <c r="S14484" t="s">
        <v>2562</v>
      </c>
      <c r="T14484" t="s">
        <v>3098</v>
      </c>
    </row>
    <row r="14485" spans="17:20">
      <c r="Q14485">
        <v>0.29471064814814801</v>
      </c>
      <c r="R14485">
        <v>1</v>
      </c>
      <c r="S14485" t="s">
        <v>1685</v>
      </c>
      <c r="T14485" t="s">
        <v>3098</v>
      </c>
    </row>
    <row r="14486" spans="17:20">
      <c r="Q14486">
        <v>0.294722222222222</v>
      </c>
      <c r="R14486">
        <v>1</v>
      </c>
      <c r="S14486" t="s">
        <v>2076</v>
      </c>
      <c r="T14486" t="s">
        <v>3098</v>
      </c>
    </row>
    <row r="14487" spans="17:20">
      <c r="Q14487">
        <v>0.29474537037037002</v>
      </c>
      <c r="R14487">
        <v>1</v>
      </c>
      <c r="S14487" t="s">
        <v>2398</v>
      </c>
      <c r="T14487" t="s">
        <v>3098</v>
      </c>
    </row>
    <row r="14488" spans="17:20">
      <c r="Q14488">
        <v>0.29476851851851898</v>
      </c>
      <c r="R14488">
        <v>1</v>
      </c>
      <c r="S14488" t="s">
        <v>2077</v>
      </c>
      <c r="T14488" t="s">
        <v>3098</v>
      </c>
    </row>
    <row r="14489" spans="17:20">
      <c r="Q14489">
        <v>0.29480324074074099</v>
      </c>
      <c r="R14489">
        <v>1</v>
      </c>
      <c r="S14489" t="s">
        <v>2562</v>
      </c>
      <c r="T14489" t="s">
        <v>3097</v>
      </c>
    </row>
    <row r="14490" spans="17:20">
      <c r="Q14490">
        <v>0.29482638888888901</v>
      </c>
      <c r="R14490">
        <v>1</v>
      </c>
      <c r="S14490" t="s">
        <v>1288</v>
      </c>
      <c r="T14490" t="s">
        <v>3098</v>
      </c>
    </row>
    <row r="14491" spans="17:20">
      <c r="Q14491">
        <v>0.29496527777777798</v>
      </c>
      <c r="R14491">
        <v>1</v>
      </c>
      <c r="S14491" t="s">
        <v>2562</v>
      </c>
      <c r="T14491" t="s">
        <v>3098</v>
      </c>
    </row>
    <row r="14492" spans="17:20">
      <c r="Q14492">
        <v>0.29502314814814801</v>
      </c>
      <c r="R14492">
        <v>1</v>
      </c>
      <c r="S14492" t="s">
        <v>2562</v>
      </c>
      <c r="T14492" t="s">
        <v>3103</v>
      </c>
    </row>
    <row r="14493" spans="17:20">
      <c r="Q14493">
        <v>0.29503472222222199</v>
      </c>
      <c r="R14493">
        <v>1</v>
      </c>
      <c r="S14493" t="s">
        <v>2397</v>
      </c>
      <c r="T14493" t="s">
        <v>3103</v>
      </c>
    </row>
    <row r="14494" spans="17:20">
      <c r="Q14494">
        <v>0.29509259259259302</v>
      </c>
      <c r="R14494">
        <v>1</v>
      </c>
      <c r="S14494" t="s">
        <v>11580</v>
      </c>
      <c r="T14494" t="s">
        <v>3096</v>
      </c>
    </row>
    <row r="14495" spans="17:20">
      <c r="Q14495">
        <v>0.29511574074074098</v>
      </c>
      <c r="R14495">
        <v>1</v>
      </c>
      <c r="S14495" t="s">
        <v>2075</v>
      </c>
      <c r="T14495" t="s">
        <v>3221</v>
      </c>
    </row>
    <row r="14496" spans="17:20">
      <c r="Q14496">
        <v>0.29528935185185201</v>
      </c>
      <c r="R14496">
        <v>1</v>
      </c>
      <c r="S14496" t="s">
        <v>2562</v>
      </c>
      <c r="T14496" t="s">
        <v>3098</v>
      </c>
    </row>
    <row r="14497" spans="17:20">
      <c r="Q14497">
        <v>0.29540509259259301</v>
      </c>
      <c r="R14497">
        <v>1</v>
      </c>
      <c r="S14497" t="s">
        <v>199</v>
      </c>
      <c r="T14497" t="s">
        <v>3096</v>
      </c>
    </row>
    <row r="14498" spans="17:20">
      <c r="Q14498">
        <v>0.29555555555555602</v>
      </c>
      <c r="R14498">
        <v>1</v>
      </c>
      <c r="S14498" t="s">
        <v>2562</v>
      </c>
      <c r="T14498" t="s">
        <v>3097</v>
      </c>
    </row>
    <row r="14499" spans="17:20">
      <c r="Q14499">
        <v>0.29569444444444398</v>
      </c>
      <c r="R14499">
        <v>1</v>
      </c>
      <c r="S14499" t="s">
        <v>2562</v>
      </c>
      <c r="T14499" t="s">
        <v>3097</v>
      </c>
    </row>
    <row r="14500" spans="17:20">
      <c r="Q14500">
        <v>0.295798611111111</v>
      </c>
      <c r="R14500">
        <v>1</v>
      </c>
      <c r="S14500" t="s">
        <v>1353</v>
      </c>
      <c r="T14500" t="s">
        <v>3103</v>
      </c>
    </row>
    <row r="14501" spans="17:20">
      <c r="Q14501">
        <v>0.29581018518518498</v>
      </c>
      <c r="R14501">
        <v>1</v>
      </c>
      <c r="S14501" t="s">
        <v>1683</v>
      </c>
      <c r="T14501" t="s">
        <v>3098</v>
      </c>
    </row>
    <row r="14502" spans="17:20">
      <c r="Q14502">
        <v>0.29584490740740699</v>
      </c>
      <c r="R14502">
        <v>1</v>
      </c>
      <c r="S14502" t="s">
        <v>2562</v>
      </c>
      <c r="T14502" t="s">
        <v>3097</v>
      </c>
    </row>
    <row r="14503" spans="17:20">
      <c r="Q14503">
        <v>0.29589120370370398</v>
      </c>
      <c r="R14503">
        <v>1</v>
      </c>
      <c r="S14503" t="s">
        <v>2562</v>
      </c>
      <c r="T14503" t="s">
        <v>3097</v>
      </c>
    </row>
    <row r="14504" spans="17:20">
      <c r="Q14504">
        <v>0.29590277777777801</v>
      </c>
      <c r="R14504">
        <v>7</v>
      </c>
      <c r="S14504" t="s">
        <v>2562</v>
      </c>
      <c r="T14504" t="s">
        <v>3098</v>
      </c>
    </row>
    <row r="14505" spans="17:20">
      <c r="Q14505">
        <v>0.29593750000000002</v>
      </c>
      <c r="R14505">
        <v>1</v>
      </c>
      <c r="S14505" t="s">
        <v>2399</v>
      </c>
      <c r="T14505" t="s">
        <v>3098</v>
      </c>
    </row>
    <row r="14506" spans="17:20">
      <c r="Q14506">
        <v>0.29593750000000002</v>
      </c>
      <c r="R14506">
        <v>1</v>
      </c>
      <c r="S14506" t="s">
        <v>2562</v>
      </c>
      <c r="T14506" t="s">
        <v>3097</v>
      </c>
    </row>
    <row r="14507" spans="17:20">
      <c r="Q14507">
        <v>0.29596064814814799</v>
      </c>
      <c r="R14507">
        <v>1</v>
      </c>
      <c r="S14507" t="s">
        <v>2615</v>
      </c>
      <c r="T14507" t="s">
        <v>3098</v>
      </c>
    </row>
    <row r="14508" spans="17:20">
      <c r="Q14508">
        <v>0.29596064814814799</v>
      </c>
      <c r="R14508">
        <v>2</v>
      </c>
      <c r="S14508" t="s">
        <v>4699</v>
      </c>
      <c r="T14508" t="s">
        <v>3098</v>
      </c>
    </row>
    <row r="14509" spans="17:20">
      <c r="Q14509">
        <v>0.29598379629629601</v>
      </c>
      <c r="R14509">
        <v>1</v>
      </c>
      <c r="S14509" t="s">
        <v>12119</v>
      </c>
      <c r="T14509" t="s">
        <v>3096</v>
      </c>
    </row>
    <row r="14510" spans="17:20">
      <c r="Q14510">
        <v>0.29607638888888899</v>
      </c>
      <c r="R14510">
        <v>1</v>
      </c>
      <c r="S14510" t="s">
        <v>2562</v>
      </c>
      <c r="T14510" t="s">
        <v>3097</v>
      </c>
    </row>
    <row r="14511" spans="17:20">
      <c r="Q14511">
        <v>0.29612268518518498</v>
      </c>
      <c r="R14511">
        <v>1</v>
      </c>
      <c r="S14511" t="s">
        <v>1354</v>
      </c>
      <c r="T14511" t="s">
        <v>3098</v>
      </c>
    </row>
    <row r="14512" spans="17:20">
      <c r="Q14512">
        <v>0.296145833333333</v>
      </c>
      <c r="R14512">
        <v>2</v>
      </c>
      <c r="S14512" t="s">
        <v>2400</v>
      </c>
      <c r="T14512" t="s">
        <v>3098</v>
      </c>
    </row>
    <row r="14513" spans="17:20">
      <c r="Q14513">
        <v>0.29628472222222202</v>
      </c>
      <c r="R14513">
        <v>1</v>
      </c>
      <c r="S14513" t="s">
        <v>2079</v>
      </c>
      <c r="T14513" t="s">
        <v>3098</v>
      </c>
    </row>
    <row r="14514" spans="17:20">
      <c r="Q14514">
        <v>0.29630787037036999</v>
      </c>
      <c r="R14514">
        <v>1</v>
      </c>
      <c r="S14514" t="s">
        <v>1688</v>
      </c>
      <c r="T14514" t="s">
        <v>3098</v>
      </c>
    </row>
    <row r="14515" spans="17:20">
      <c r="Q14515">
        <v>0.29634259259259299</v>
      </c>
      <c r="R14515">
        <v>1</v>
      </c>
      <c r="S14515" t="s">
        <v>1687</v>
      </c>
      <c r="T14515" t="s">
        <v>3103</v>
      </c>
    </row>
    <row r="14516" spans="17:20">
      <c r="Q14516">
        <v>0.29635416666666697</v>
      </c>
      <c r="R14516">
        <v>1</v>
      </c>
      <c r="S14516" t="s">
        <v>2401</v>
      </c>
      <c r="T14516" t="s">
        <v>3098</v>
      </c>
    </row>
    <row r="14517" spans="17:20">
      <c r="Q14517">
        <v>0.29635416666666697</v>
      </c>
      <c r="R14517">
        <v>1</v>
      </c>
      <c r="S14517" t="s">
        <v>12597</v>
      </c>
      <c r="T14517" t="s">
        <v>3098</v>
      </c>
    </row>
    <row r="14518" spans="17:20">
      <c r="Q14518">
        <v>0.29638888888888898</v>
      </c>
      <c r="R14518">
        <v>1</v>
      </c>
      <c r="S14518" t="s">
        <v>1691</v>
      </c>
      <c r="T14518" t="s">
        <v>3098</v>
      </c>
    </row>
    <row r="14519" spans="17:20">
      <c r="Q14519">
        <v>0.296412037037037</v>
      </c>
      <c r="R14519">
        <v>1</v>
      </c>
      <c r="S14519" t="s">
        <v>1692</v>
      </c>
      <c r="T14519" t="s">
        <v>3098</v>
      </c>
    </row>
    <row r="14520" spans="17:20">
      <c r="Q14520">
        <v>0.29645833333333299</v>
      </c>
      <c r="R14520">
        <v>2</v>
      </c>
      <c r="S14520" t="s">
        <v>9410</v>
      </c>
      <c r="T14520" t="s">
        <v>3096</v>
      </c>
    </row>
    <row r="14521" spans="17:20">
      <c r="Q14521">
        <v>0.29648148148148101</v>
      </c>
      <c r="R14521">
        <v>4</v>
      </c>
      <c r="S14521" t="s">
        <v>2562</v>
      </c>
      <c r="T14521" t="s">
        <v>3095</v>
      </c>
    </row>
    <row r="14522" spans="17:20">
      <c r="Q14522">
        <v>0.296493055555556</v>
      </c>
      <c r="R14522">
        <v>4</v>
      </c>
      <c r="S14522" t="s">
        <v>1696</v>
      </c>
      <c r="T14522" t="s">
        <v>3103</v>
      </c>
    </row>
    <row r="14523" spans="17:20">
      <c r="Q14523">
        <v>0.29650462962962998</v>
      </c>
      <c r="R14523">
        <v>1</v>
      </c>
      <c r="S14523" t="s">
        <v>1693</v>
      </c>
      <c r="T14523" t="s">
        <v>3098</v>
      </c>
    </row>
    <row r="14524" spans="17:20">
      <c r="Q14524">
        <v>0.29651620370370402</v>
      </c>
      <c r="R14524">
        <v>2</v>
      </c>
      <c r="S14524" t="s">
        <v>1290</v>
      </c>
      <c r="T14524" t="s">
        <v>3103</v>
      </c>
    </row>
    <row r="14525" spans="17:20">
      <c r="Q14525">
        <v>0.296527777777778</v>
      </c>
      <c r="R14525">
        <v>2</v>
      </c>
      <c r="S14525" t="s">
        <v>1356</v>
      </c>
      <c r="T14525" t="s">
        <v>3098</v>
      </c>
    </row>
    <row r="14526" spans="17:20">
      <c r="Q14526">
        <v>0.29671296296296301</v>
      </c>
      <c r="R14526">
        <v>2</v>
      </c>
      <c r="S14526" t="s">
        <v>3944</v>
      </c>
      <c r="T14526" t="s">
        <v>3096</v>
      </c>
    </row>
    <row r="14527" spans="17:20">
      <c r="Q14527">
        <v>0.29684027777777799</v>
      </c>
      <c r="R14527">
        <v>1</v>
      </c>
      <c r="S14527" t="s">
        <v>12598</v>
      </c>
      <c r="T14527" t="s">
        <v>3097</v>
      </c>
    </row>
    <row r="14528" spans="17:20">
      <c r="Q14528">
        <v>0.29688657407407398</v>
      </c>
      <c r="R14528">
        <v>2</v>
      </c>
      <c r="S14528" t="s">
        <v>1698</v>
      </c>
      <c r="T14528" t="s">
        <v>3098</v>
      </c>
    </row>
    <row r="14529" spans="17:20">
      <c r="Q14529">
        <v>0.29688657407407398</v>
      </c>
      <c r="R14529">
        <v>1</v>
      </c>
      <c r="S14529" t="s">
        <v>1689</v>
      </c>
      <c r="T14529" t="s">
        <v>3103</v>
      </c>
    </row>
    <row r="14530" spans="17:20">
      <c r="Q14530">
        <v>0.29689814814814802</v>
      </c>
      <c r="R14530">
        <v>3</v>
      </c>
      <c r="S14530" t="s">
        <v>2562</v>
      </c>
      <c r="T14530" t="s">
        <v>3098</v>
      </c>
    </row>
    <row r="14531" spans="17:20">
      <c r="Q14531">
        <v>0.29689814814814802</v>
      </c>
      <c r="R14531">
        <v>1</v>
      </c>
      <c r="S14531" t="s">
        <v>2078</v>
      </c>
      <c r="T14531" t="s">
        <v>3100</v>
      </c>
    </row>
    <row r="14532" spans="17:20">
      <c r="Q14532">
        <v>0.29690972222222201</v>
      </c>
      <c r="R14532">
        <v>1</v>
      </c>
      <c r="S14532" t="s">
        <v>2403</v>
      </c>
      <c r="T14532" t="s">
        <v>3098</v>
      </c>
    </row>
    <row r="14533" spans="17:20">
      <c r="Q14533">
        <v>0.29693287037036997</v>
      </c>
      <c r="R14533">
        <v>1</v>
      </c>
      <c r="S14533" t="s">
        <v>1690</v>
      </c>
      <c r="T14533" t="s">
        <v>3221</v>
      </c>
    </row>
    <row r="14534" spans="17:20">
      <c r="Q14534">
        <v>0.29693287037036997</v>
      </c>
      <c r="R14534">
        <v>1</v>
      </c>
      <c r="S14534" t="s">
        <v>12599</v>
      </c>
      <c r="T14534" t="s">
        <v>3100</v>
      </c>
    </row>
    <row r="14535" spans="17:20">
      <c r="Q14535">
        <v>0.296990740740741</v>
      </c>
      <c r="R14535">
        <v>1</v>
      </c>
      <c r="S14535" t="s">
        <v>1291</v>
      </c>
      <c r="T14535" t="s">
        <v>3103</v>
      </c>
    </row>
    <row r="14536" spans="17:20">
      <c r="Q14536">
        <v>0.29701388888888902</v>
      </c>
      <c r="R14536">
        <v>1</v>
      </c>
      <c r="S14536" t="s">
        <v>1697</v>
      </c>
      <c r="T14536" t="s">
        <v>3103</v>
      </c>
    </row>
    <row r="14537" spans="17:20">
      <c r="Q14537">
        <v>0.29704861111111103</v>
      </c>
      <c r="R14537">
        <v>2</v>
      </c>
      <c r="S14537" t="s">
        <v>2714</v>
      </c>
      <c r="T14537" t="s">
        <v>3103</v>
      </c>
    </row>
    <row r="14538" spans="17:20">
      <c r="Q14538">
        <v>0.29706018518518501</v>
      </c>
      <c r="R14538">
        <v>1</v>
      </c>
      <c r="S14538" t="s">
        <v>2081</v>
      </c>
      <c r="T14538" t="s">
        <v>3103</v>
      </c>
    </row>
    <row r="14539" spans="17:20">
      <c r="Q14539">
        <v>0.29709490740740702</v>
      </c>
      <c r="R14539">
        <v>3</v>
      </c>
      <c r="S14539" t="s">
        <v>4701</v>
      </c>
      <c r="T14539" t="s">
        <v>3103</v>
      </c>
    </row>
    <row r="14540" spans="17:20">
      <c r="Q14540">
        <v>0.297141203703704</v>
      </c>
      <c r="R14540">
        <v>1</v>
      </c>
      <c r="S14540" t="s">
        <v>1358</v>
      </c>
      <c r="T14540" t="s">
        <v>3103</v>
      </c>
    </row>
    <row r="14541" spans="17:20">
      <c r="Q14541">
        <v>0.29721064814814802</v>
      </c>
      <c r="R14541">
        <v>1</v>
      </c>
      <c r="S14541" t="s">
        <v>2082</v>
      </c>
      <c r="T14541" t="s">
        <v>3098</v>
      </c>
    </row>
    <row r="14542" spans="17:20">
      <c r="Q14542">
        <v>0.29729166666666701</v>
      </c>
      <c r="R14542">
        <v>1</v>
      </c>
      <c r="S14542" t="s">
        <v>2617</v>
      </c>
      <c r="T14542" t="s">
        <v>3103</v>
      </c>
    </row>
    <row r="14543" spans="17:20">
      <c r="Q14543">
        <v>0.297372685185185</v>
      </c>
      <c r="R14543">
        <v>1</v>
      </c>
      <c r="S14543" t="s">
        <v>2083</v>
      </c>
      <c r="T14543" t="s">
        <v>3098</v>
      </c>
    </row>
    <row r="14544" spans="17:20">
      <c r="Q14544">
        <v>0.297569444444444</v>
      </c>
      <c r="R14544">
        <v>1</v>
      </c>
      <c r="S14544" t="s">
        <v>12600</v>
      </c>
      <c r="T14544" t="s">
        <v>3096</v>
      </c>
    </row>
    <row r="14545" spans="17:20">
      <c r="Q14545">
        <v>0.29766203703703698</v>
      </c>
      <c r="R14545">
        <v>1</v>
      </c>
      <c r="S14545" t="s">
        <v>2084</v>
      </c>
      <c r="T14545" t="s">
        <v>3098</v>
      </c>
    </row>
    <row r="14546" spans="17:20">
      <c r="Q14546">
        <v>0.29769675925925898</v>
      </c>
      <c r="R14546">
        <v>1</v>
      </c>
      <c r="S14546" t="s">
        <v>2562</v>
      </c>
      <c r="T14546" t="s">
        <v>3103</v>
      </c>
    </row>
    <row r="14547" spans="17:20">
      <c r="Q14547">
        <v>0.29770833333333302</v>
      </c>
      <c r="R14547">
        <v>1</v>
      </c>
      <c r="S14547" t="s">
        <v>1694</v>
      </c>
      <c r="T14547" t="s">
        <v>3098</v>
      </c>
    </row>
    <row r="14548" spans="17:20">
      <c r="Q14548">
        <v>0.29775462962963001</v>
      </c>
      <c r="R14548">
        <v>2</v>
      </c>
      <c r="S14548" t="s">
        <v>1695</v>
      </c>
      <c r="T14548" t="s">
        <v>3098</v>
      </c>
    </row>
    <row r="14549" spans="17:20">
      <c r="Q14549">
        <v>0.29776620370370399</v>
      </c>
      <c r="R14549">
        <v>2</v>
      </c>
      <c r="S14549" t="s">
        <v>2402</v>
      </c>
      <c r="T14549" t="s">
        <v>3221</v>
      </c>
    </row>
    <row r="14550" spans="17:20">
      <c r="Q14550">
        <v>0.29776620370370399</v>
      </c>
      <c r="R14550">
        <v>2</v>
      </c>
      <c r="S14550" t="s">
        <v>4700</v>
      </c>
      <c r="T14550" t="s">
        <v>3221</v>
      </c>
    </row>
    <row r="14551" spans="17:20">
      <c r="Q14551">
        <v>0.29782407407407402</v>
      </c>
      <c r="R14551">
        <v>1</v>
      </c>
      <c r="S14551" t="s">
        <v>2716</v>
      </c>
      <c r="T14551" t="s">
        <v>3098</v>
      </c>
    </row>
    <row r="14552" spans="17:20">
      <c r="Q14552">
        <v>0.29784722222222199</v>
      </c>
      <c r="R14552">
        <v>1</v>
      </c>
      <c r="S14552" t="s">
        <v>2562</v>
      </c>
      <c r="T14552" t="s">
        <v>3097</v>
      </c>
    </row>
    <row r="14553" spans="17:20">
      <c r="Q14553">
        <v>0.29802083333333301</v>
      </c>
      <c r="R14553">
        <v>1</v>
      </c>
      <c r="S14553" t="s">
        <v>1699</v>
      </c>
      <c r="T14553" t="s">
        <v>3103</v>
      </c>
    </row>
    <row r="14554" spans="17:20">
      <c r="Q14554">
        <v>0.29810185185185201</v>
      </c>
      <c r="R14554">
        <v>6</v>
      </c>
      <c r="S14554" t="s">
        <v>2562</v>
      </c>
      <c r="T14554" t="s">
        <v>3221</v>
      </c>
    </row>
    <row r="14555" spans="17:20">
      <c r="Q14555">
        <v>0.2983912037037037</v>
      </c>
      <c r="R14555">
        <v>2</v>
      </c>
      <c r="S14555" t="s">
        <v>2717</v>
      </c>
      <c r="T14555" t="s">
        <v>3103</v>
      </c>
    </row>
    <row r="14556" spans="17:20">
      <c r="Q14556">
        <v>0.29843750000000002</v>
      </c>
      <c r="R14556">
        <v>4</v>
      </c>
      <c r="S14556" t="s">
        <v>2086</v>
      </c>
      <c r="T14556" t="s">
        <v>3098</v>
      </c>
    </row>
    <row r="14557" spans="17:20">
      <c r="Q14557">
        <v>0.29854166666666698</v>
      </c>
      <c r="R14557">
        <v>1</v>
      </c>
      <c r="S14557" t="s">
        <v>1702</v>
      </c>
      <c r="T14557" t="s">
        <v>3098</v>
      </c>
    </row>
    <row r="14558" spans="17:20">
      <c r="Q14558">
        <v>0.29857638888888899</v>
      </c>
      <c r="R14558">
        <v>2</v>
      </c>
      <c r="S14558" t="s">
        <v>1361</v>
      </c>
      <c r="T14558" t="s">
        <v>3103</v>
      </c>
    </row>
    <row r="14559" spans="17:20">
      <c r="Q14559">
        <v>0.298645833333333</v>
      </c>
      <c r="R14559">
        <v>1</v>
      </c>
      <c r="S14559" t="s">
        <v>2087</v>
      </c>
      <c r="T14559" t="s">
        <v>3098</v>
      </c>
    </row>
    <row r="14560" spans="17:20">
      <c r="Q14560">
        <v>0.298680555555556</v>
      </c>
      <c r="R14560">
        <v>1</v>
      </c>
      <c r="S14560" t="s">
        <v>2406</v>
      </c>
      <c r="T14560" t="s">
        <v>3221</v>
      </c>
    </row>
    <row r="14561" spans="17:20">
      <c r="Q14561">
        <v>0.29869212962962999</v>
      </c>
      <c r="R14561">
        <v>1</v>
      </c>
      <c r="S14561" t="s">
        <v>1360</v>
      </c>
      <c r="T14561" t="s">
        <v>3098</v>
      </c>
    </row>
    <row r="14562" spans="17:20">
      <c r="Q14562">
        <v>0.29871527777777801</v>
      </c>
      <c r="R14562">
        <v>2</v>
      </c>
      <c r="S14562" t="s">
        <v>2088</v>
      </c>
      <c r="T14562" t="s">
        <v>3098</v>
      </c>
    </row>
    <row r="14563" spans="17:20">
      <c r="Q14563">
        <v>0.29873842592592598</v>
      </c>
      <c r="R14563">
        <v>1</v>
      </c>
      <c r="S14563" t="s">
        <v>1703</v>
      </c>
      <c r="T14563" t="s">
        <v>3098</v>
      </c>
    </row>
    <row r="14564" spans="17:20">
      <c r="Q14564">
        <v>0.29877314814814798</v>
      </c>
      <c r="R14564">
        <v>1</v>
      </c>
      <c r="S14564" t="s">
        <v>2618</v>
      </c>
      <c r="T14564" t="s">
        <v>3221</v>
      </c>
    </row>
    <row r="14565" spans="17:20">
      <c r="Q14565">
        <v>0.29878472222222202</v>
      </c>
      <c r="R14565">
        <v>1</v>
      </c>
      <c r="S14565" t="s">
        <v>1359</v>
      </c>
      <c r="T14565" t="s">
        <v>3221</v>
      </c>
    </row>
    <row r="14566" spans="17:20">
      <c r="Q14566">
        <v>0.29881944444444403</v>
      </c>
      <c r="R14566">
        <v>1</v>
      </c>
      <c r="S14566" t="s">
        <v>2562</v>
      </c>
      <c r="T14566" t="s">
        <v>3097</v>
      </c>
    </row>
    <row r="14567" spans="17:20">
      <c r="Q14567">
        <v>0.29883101851851901</v>
      </c>
      <c r="R14567">
        <v>1</v>
      </c>
      <c r="S14567" t="s">
        <v>2404</v>
      </c>
      <c r="T14567" t="s">
        <v>3098</v>
      </c>
    </row>
    <row r="14568" spans="17:20">
      <c r="Q14568">
        <v>0.29888888888888898</v>
      </c>
      <c r="R14568">
        <v>1</v>
      </c>
      <c r="S14568" t="s">
        <v>2718</v>
      </c>
      <c r="T14568" t="s">
        <v>3098</v>
      </c>
    </row>
    <row r="14569" spans="17:20">
      <c r="Q14569">
        <v>0.29893518518518503</v>
      </c>
      <c r="R14569">
        <v>2</v>
      </c>
      <c r="S14569" t="s">
        <v>2562</v>
      </c>
      <c r="T14569" t="s">
        <v>3103</v>
      </c>
    </row>
    <row r="14570" spans="17:20">
      <c r="Q14570">
        <v>0.29908564814814798</v>
      </c>
      <c r="R14570">
        <v>3</v>
      </c>
      <c r="S14570" t="s">
        <v>4703</v>
      </c>
      <c r="T14570" t="s">
        <v>3103</v>
      </c>
    </row>
    <row r="14571" spans="17:20">
      <c r="Q14571">
        <v>0.29909722222222201</v>
      </c>
      <c r="R14571">
        <v>1</v>
      </c>
      <c r="S14571" t="s">
        <v>4704</v>
      </c>
      <c r="T14571" t="s">
        <v>3103</v>
      </c>
    </row>
    <row r="14572" spans="17:20">
      <c r="Q14572">
        <v>0.29918981481481499</v>
      </c>
      <c r="R14572">
        <v>1</v>
      </c>
      <c r="S14572" t="s">
        <v>2085</v>
      </c>
      <c r="T14572" t="s">
        <v>3098</v>
      </c>
    </row>
    <row r="14573" spans="17:20">
      <c r="Q14573">
        <v>0.29920138888888897</v>
      </c>
      <c r="R14573">
        <v>1</v>
      </c>
      <c r="S14573" t="s">
        <v>1701</v>
      </c>
      <c r="T14573" t="s">
        <v>3098</v>
      </c>
    </row>
    <row r="14574" spans="17:20">
      <c r="Q14574">
        <v>0.29924768518518502</v>
      </c>
      <c r="R14574">
        <v>1</v>
      </c>
      <c r="S14574" t="s">
        <v>2562</v>
      </c>
      <c r="T14574" t="s">
        <v>3097</v>
      </c>
    </row>
    <row r="14575" spans="17:20">
      <c r="Q14575">
        <v>0.29928240740740703</v>
      </c>
      <c r="R14575">
        <v>6</v>
      </c>
      <c r="S14575" t="s">
        <v>4702</v>
      </c>
      <c r="T14575" t="s">
        <v>3221</v>
      </c>
    </row>
    <row r="14576" spans="17:20">
      <c r="Q14576">
        <v>0.29936342592592602</v>
      </c>
      <c r="R14576">
        <v>1</v>
      </c>
      <c r="S14576" t="s">
        <v>12601</v>
      </c>
      <c r="T14576" t="s">
        <v>3095</v>
      </c>
    </row>
    <row r="14577" spans="17:20">
      <c r="Q14577">
        <v>0.29939814814814802</v>
      </c>
      <c r="R14577">
        <v>1</v>
      </c>
      <c r="S14577" t="s">
        <v>4707</v>
      </c>
      <c r="T14577" t="s">
        <v>3103</v>
      </c>
    </row>
    <row r="14578" spans="17:20">
      <c r="Q14578">
        <v>0.29939814814814802</v>
      </c>
      <c r="R14578">
        <v>2</v>
      </c>
      <c r="S14578" t="s">
        <v>1704</v>
      </c>
      <c r="T14578" t="s">
        <v>3103</v>
      </c>
    </row>
    <row r="14579" spans="17:20">
      <c r="Q14579">
        <v>0.29951388888888902</v>
      </c>
      <c r="R14579">
        <v>3</v>
      </c>
      <c r="S14579" t="s">
        <v>12602</v>
      </c>
      <c r="T14579" t="s">
        <v>3101</v>
      </c>
    </row>
    <row r="14580" spans="17:20">
      <c r="Q14580">
        <v>0.299571759259259</v>
      </c>
      <c r="R14580">
        <v>1</v>
      </c>
      <c r="S14580" t="s">
        <v>2743</v>
      </c>
      <c r="T14580" t="s">
        <v>3097</v>
      </c>
    </row>
    <row r="14581" spans="17:20">
      <c r="Q14581">
        <v>0.29967592592592601</v>
      </c>
      <c r="R14581">
        <v>2</v>
      </c>
      <c r="S14581" t="s">
        <v>2089</v>
      </c>
      <c r="T14581" t="s">
        <v>3103</v>
      </c>
    </row>
    <row r="14582" spans="17:20">
      <c r="Q14582">
        <v>0.29974537037037002</v>
      </c>
      <c r="R14582">
        <v>3</v>
      </c>
      <c r="S14582" t="s">
        <v>1363</v>
      </c>
      <c r="T14582" t="s">
        <v>3103</v>
      </c>
    </row>
    <row r="14583" spans="17:20">
      <c r="Q14583">
        <v>0.29975694444444401</v>
      </c>
      <c r="R14583">
        <v>1</v>
      </c>
      <c r="S14583" t="s">
        <v>4705</v>
      </c>
      <c r="T14583" t="s">
        <v>3221</v>
      </c>
    </row>
    <row r="14584" spans="17:20">
      <c r="Q14584">
        <v>0.29976851851851899</v>
      </c>
      <c r="R14584">
        <v>1</v>
      </c>
      <c r="S14584" t="s">
        <v>1364</v>
      </c>
      <c r="T14584" t="s">
        <v>3103</v>
      </c>
    </row>
    <row r="14585" spans="17:20">
      <c r="Q14585">
        <v>0.29988425925925899</v>
      </c>
      <c r="R14585">
        <v>1</v>
      </c>
      <c r="S14585" t="s">
        <v>12603</v>
      </c>
      <c r="T14585" t="s">
        <v>3097</v>
      </c>
    </row>
    <row r="14586" spans="17:20">
      <c r="Q14586">
        <v>0.30002314814814801</v>
      </c>
      <c r="R14586">
        <v>3</v>
      </c>
      <c r="S14586" t="s">
        <v>12604</v>
      </c>
      <c r="T14586" t="s">
        <v>3096</v>
      </c>
    </row>
    <row r="14587" spans="17:20">
      <c r="Q14587">
        <v>0.30017361111111102</v>
      </c>
      <c r="R14587">
        <v>2</v>
      </c>
      <c r="S14587" t="s">
        <v>87</v>
      </c>
      <c r="T14587" t="s">
        <v>3097</v>
      </c>
    </row>
    <row r="14588" spans="17:20">
      <c r="Q14588">
        <v>0.30023148148148099</v>
      </c>
      <c r="R14588">
        <v>4</v>
      </c>
      <c r="S14588" t="s">
        <v>2407</v>
      </c>
      <c r="T14588" t="s">
        <v>3098</v>
      </c>
    </row>
    <row r="14589" spans="17:20">
      <c r="Q14589">
        <v>0.30023148148148099</v>
      </c>
      <c r="R14589">
        <v>1</v>
      </c>
      <c r="S14589" t="s">
        <v>1365</v>
      </c>
      <c r="T14589" t="s">
        <v>3103</v>
      </c>
    </row>
    <row r="14590" spans="17:20">
      <c r="Q14590">
        <v>0.30025462962963001</v>
      </c>
      <c r="R14590">
        <v>1</v>
      </c>
      <c r="S14590" t="s">
        <v>12605</v>
      </c>
      <c r="T14590" t="s">
        <v>3094</v>
      </c>
    </row>
    <row r="14591" spans="17:20">
      <c r="Q14591">
        <v>0.30038194444444399</v>
      </c>
      <c r="R14591">
        <v>2</v>
      </c>
      <c r="S14591" t="s">
        <v>9411</v>
      </c>
      <c r="T14591" t="s">
        <v>3096</v>
      </c>
    </row>
    <row r="14592" spans="17:20">
      <c r="Q14592">
        <v>0.300416666666667</v>
      </c>
      <c r="R14592">
        <v>1</v>
      </c>
      <c r="S14592" t="s">
        <v>1362</v>
      </c>
      <c r="T14592" t="s">
        <v>3221</v>
      </c>
    </row>
    <row r="14593" spans="17:20">
      <c r="Q14593">
        <v>0.30050925925925898</v>
      </c>
      <c r="R14593">
        <v>1</v>
      </c>
      <c r="S14593" t="s">
        <v>2091</v>
      </c>
      <c r="T14593" t="s">
        <v>3098</v>
      </c>
    </row>
    <row r="14594" spans="17:20">
      <c r="Q14594">
        <v>0.30050925925925898</v>
      </c>
      <c r="R14594">
        <v>1</v>
      </c>
      <c r="S14594" t="s">
        <v>2720</v>
      </c>
      <c r="T14594" t="s">
        <v>3098</v>
      </c>
    </row>
    <row r="14595" spans="17:20">
      <c r="Q14595">
        <v>0.30063657407407401</v>
      </c>
      <c r="R14595">
        <v>4</v>
      </c>
      <c r="S14595" t="s">
        <v>1367</v>
      </c>
      <c r="T14595" t="s">
        <v>3098</v>
      </c>
    </row>
    <row r="14596" spans="17:20">
      <c r="Q14596">
        <v>0.300763888888889</v>
      </c>
      <c r="R14596">
        <v>2</v>
      </c>
      <c r="S14596" t="s">
        <v>2092</v>
      </c>
      <c r="T14596" t="s">
        <v>3098</v>
      </c>
    </row>
    <row r="14597" spans="17:20">
      <c r="Q14597">
        <v>0.30082175925925903</v>
      </c>
      <c r="R14597">
        <v>1</v>
      </c>
      <c r="S14597" t="s">
        <v>2090</v>
      </c>
      <c r="T14597" t="s">
        <v>3103</v>
      </c>
    </row>
    <row r="14598" spans="17:20">
      <c r="Q14598">
        <v>0.300914351851852</v>
      </c>
      <c r="R14598">
        <v>1</v>
      </c>
      <c r="S14598" t="s">
        <v>1706</v>
      </c>
      <c r="T14598" t="s">
        <v>3098</v>
      </c>
    </row>
    <row r="14599" spans="17:20">
      <c r="Q14599">
        <v>0.30121527777777801</v>
      </c>
      <c r="R14599">
        <v>1</v>
      </c>
      <c r="S14599" t="s">
        <v>1707</v>
      </c>
      <c r="T14599" t="s">
        <v>3098</v>
      </c>
    </row>
    <row r="14600" spans="17:20">
      <c r="Q14600">
        <v>0.30123842592592598</v>
      </c>
      <c r="R14600">
        <v>2</v>
      </c>
      <c r="S14600" t="s">
        <v>2550</v>
      </c>
      <c r="T14600" t="s">
        <v>3098</v>
      </c>
    </row>
    <row r="14601" spans="17:20">
      <c r="Q14601">
        <v>0.30125000000000002</v>
      </c>
      <c r="R14601">
        <v>1</v>
      </c>
      <c r="S14601" t="s">
        <v>1369</v>
      </c>
      <c r="T14601" t="s">
        <v>3103</v>
      </c>
    </row>
    <row r="14602" spans="17:20">
      <c r="Q14602">
        <v>0.301261574074074</v>
      </c>
      <c r="R14602">
        <v>1</v>
      </c>
      <c r="S14602" t="s">
        <v>2549</v>
      </c>
      <c r="T14602" t="s">
        <v>3221</v>
      </c>
    </row>
    <row r="14603" spans="17:20">
      <c r="Q14603">
        <v>0.30127314814814798</v>
      </c>
      <c r="R14603">
        <v>1</v>
      </c>
      <c r="S14603" t="s">
        <v>1370</v>
      </c>
      <c r="T14603" t="s">
        <v>3103</v>
      </c>
    </row>
    <row r="14604" spans="17:20">
      <c r="Q14604">
        <v>0.30128472222222202</v>
      </c>
      <c r="R14604">
        <v>1</v>
      </c>
      <c r="S14604" t="s">
        <v>2410</v>
      </c>
      <c r="T14604" t="s">
        <v>3098</v>
      </c>
    </row>
    <row r="14605" spans="17:20">
      <c r="Q14605">
        <v>0.30129629629629601</v>
      </c>
      <c r="R14605">
        <v>1</v>
      </c>
      <c r="S14605" t="s">
        <v>1293</v>
      </c>
      <c r="T14605" t="s">
        <v>3103</v>
      </c>
    </row>
    <row r="14606" spans="17:20">
      <c r="Q14606">
        <v>0.30131944444444397</v>
      </c>
      <c r="R14606">
        <v>1</v>
      </c>
      <c r="S14606" t="s">
        <v>1708</v>
      </c>
      <c r="T14606" t="s">
        <v>3103</v>
      </c>
    </row>
    <row r="14607" spans="17:20">
      <c r="Q14607">
        <v>0.30143518518518497</v>
      </c>
      <c r="R14607">
        <v>2</v>
      </c>
      <c r="S14607" t="s">
        <v>2548</v>
      </c>
      <c r="T14607" t="s">
        <v>3103</v>
      </c>
    </row>
    <row r="14608" spans="17:20">
      <c r="Q14608">
        <v>0.30144675925925901</v>
      </c>
      <c r="R14608">
        <v>1</v>
      </c>
      <c r="S14608" t="s">
        <v>798</v>
      </c>
      <c r="T14608" t="s">
        <v>3101</v>
      </c>
    </row>
    <row r="14609" spans="17:20">
      <c r="Q14609">
        <v>0.30150462962962998</v>
      </c>
      <c r="R14609">
        <v>1</v>
      </c>
      <c r="S14609" t="s">
        <v>12606</v>
      </c>
      <c r="T14609" t="s">
        <v>3096</v>
      </c>
    </row>
    <row r="14610" spans="17:20">
      <c r="Q14610">
        <v>0.30151620370370402</v>
      </c>
      <c r="R14610">
        <v>1</v>
      </c>
      <c r="S14610" t="s">
        <v>1366</v>
      </c>
      <c r="T14610" t="s">
        <v>3221</v>
      </c>
    </row>
    <row r="14611" spans="17:20">
      <c r="Q14611">
        <v>0.30156250000000001</v>
      </c>
      <c r="R14611">
        <v>1</v>
      </c>
      <c r="S14611" t="s">
        <v>3954</v>
      </c>
      <c r="T14611" t="s">
        <v>3095</v>
      </c>
    </row>
    <row r="14612" spans="17:20">
      <c r="Q14612">
        <v>0.30166666666666703</v>
      </c>
      <c r="R14612">
        <v>2</v>
      </c>
      <c r="S14612" t="s">
        <v>2562</v>
      </c>
      <c r="T14612" t="s">
        <v>3103</v>
      </c>
    </row>
    <row r="14613" spans="17:20">
      <c r="Q14613">
        <v>0.30170138888888898</v>
      </c>
      <c r="R14613">
        <v>1</v>
      </c>
      <c r="S14613" t="s">
        <v>12607</v>
      </c>
      <c r="T14613" t="s">
        <v>3094</v>
      </c>
    </row>
    <row r="14614" spans="17:20">
      <c r="Q14614">
        <v>0.30185185185185198</v>
      </c>
      <c r="R14614">
        <v>1</v>
      </c>
      <c r="S14614" t="s">
        <v>12608</v>
      </c>
      <c r="T14614" t="s">
        <v>3221</v>
      </c>
    </row>
    <row r="14615" spans="17:20">
      <c r="Q14615">
        <v>0.30186342592592602</v>
      </c>
      <c r="R14615">
        <v>3</v>
      </c>
      <c r="S14615" t="s">
        <v>730</v>
      </c>
      <c r="T14615" t="s">
        <v>3097</v>
      </c>
    </row>
    <row r="14616" spans="17:20">
      <c r="Q14616">
        <v>0.30194444444444402</v>
      </c>
      <c r="R14616">
        <v>1</v>
      </c>
      <c r="S14616" t="s">
        <v>2093</v>
      </c>
      <c r="T14616" t="s">
        <v>3098</v>
      </c>
    </row>
    <row r="14617" spans="17:20">
      <c r="Q14617">
        <v>0.301956018518518</v>
      </c>
      <c r="R14617">
        <v>1</v>
      </c>
      <c r="S14617" t="s">
        <v>1709</v>
      </c>
      <c r="T14617" t="s">
        <v>3098</v>
      </c>
    </row>
    <row r="14618" spans="17:20">
      <c r="Q14618">
        <v>0.30214120370370401</v>
      </c>
      <c r="R14618">
        <v>1</v>
      </c>
      <c r="S14618" t="s">
        <v>4708</v>
      </c>
      <c r="T14618" t="s">
        <v>3221</v>
      </c>
    </row>
    <row r="14619" spans="17:20">
      <c r="Q14619">
        <v>0.30232638888888902</v>
      </c>
      <c r="R14619">
        <v>1</v>
      </c>
      <c r="S14619" t="s">
        <v>4709</v>
      </c>
      <c r="T14619" t="s">
        <v>3103</v>
      </c>
    </row>
    <row r="14620" spans="17:20">
      <c r="Q14620">
        <v>0.30237268518518501</v>
      </c>
      <c r="R14620">
        <v>1</v>
      </c>
      <c r="S14620" t="s">
        <v>2721</v>
      </c>
      <c r="T14620" t="s">
        <v>3098</v>
      </c>
    </row>
    <row r="14621" spans="17:20">
      <c r="Q14621">
        <v>0.30237268518518501</v>
      </c>
      <c r="R14621">
        <v>1</v>
      </c>
      <c r="S14621" t="s">
        <v>2409</v>
      </c>
      <c r="T14621" t="s">
        <v>3098</v>
      </c>
    </row>
    <row r="14622" spans="17:20">
      <c r="Q14622">
        <v>0.30249999999999999</v>
      </c>
      <c r="R14622">
        <v>1</v>
      </c>
      <c r="S14622" t="s">
        <v>1711</v>
      </c>
      <c r="T14622" t="s">
        <v>3098</v>
      </c>
    </row>
    <row r="14623" spans="17:20">
      <c r="Q14623">
        <v>0.30254629629629598</v>
      </c>
      <c r="R14623">
        <v>2</v>
      </c>
      <c r="S14623" t="s">
        <v>1712</v>
      </c>
      <c r="T14623" t="s">
        <v>3098</v>
      </c>
    </row>
    <row r="14624" spans="17:20">
      <c r="Q14624">
        <v>0.302650462962963</v>
      </c>
      <c r="R14624">
        <v>1</v>
      </c>
      <c r="S14624" t="s">
        <v>2722</v>
      </c>
      <c r="T14624" t="s">
        <v>3103</v>
      </c>
    </row>
    <row r="14625" spans="17:20">
      <c r="Q14625">
        <v>0.30270833333333302</v>
      </c>
      <c r="R14625">
        <v>4</v>
      </c>
      <c r="S14625" t="s">
        <v>1714</v>
      </c>
      <c r="T14625" t="s">
        <v>3098</v>
      </c>
    </row>
    <row r="14626" spans="17:20">
      <c r="Q14626">
        <v>0.30274305555555597</v>
      </c>
      <c r="R14626">
        <v>2</v>
      </c>
      <c r="S14626" t="s">
        <v>1716</v>
      </c>
      <c r="T14626" t="s">
        <v>3098</v>
      </c>
    </row>
    <row r="14627" spans="17:20">
      <c r="Q14627">
        <v>0.30274305555555597</v>
      </c>
      <c r="R14627">
        <v>1</v>
      </c>
      <c r="S14627" t="s">
        <v>12609</v>
      </c>
      <c r="T14627" t="s">
        <v>3096</v>
      </c>
    </row>
    <row r="14628" spans="17:20">
      <c r="Q14628">
        <v>0.30278935185185202</v>
      </c>
      <c r="R14628">
        <v>2</v>
      </c>
      <c r="S14628" t="s">
        <v>1012</v>
      </c>
      <c r="T14628" t="s">
        <v>3097</v>
      </c>
    </row>
    <row r="14629" spans="17:20">
      <c r="Q14629">
        <v>0.30282407407407402</v>
      </c>
      <c r="R14629">
        <v>3</v>
      </c>
      <c r="S14629" t="s">
        <v>2552</v>
      </c>
      <c r="T14629" t="s">
        <v>3098</v>
      </c>
    </row>
    <row r="14630" spans="17:20">
      <c r="Q14630">
        <v>0.30289351851851898</v>
      </c>
      <c r="R14630">
        <v>1</v>
      </c>
      <c r="S14630" t="s">
        <v>1718</v>
      </c>
      <c r="T14630" t="s">
        <v>3098</v>
      </c>
    </row>
    <row r="14631" spans="17:20">
      <c r="Q14631">
        <v>0.30290509259259302</v>
      </c>
      <c r="R14631">
        <v>1</v>
      </c>
      <c r="S14631" t="s">
        <v>4710</v>
      </c>
      <c r="T14631" t="s">
        <v>3221</v>
      </c>
    </row>
    <row r="14632" spans="17:20">
      <c r="Q14632">
        <v>0.302916666666667</v>
      </c>
      <c r="R14632">
        <v>1</v>
      </c>
      <c r="S14632" t="s">
        <v>1719</v>
      </c>
      <c r="T14632" t="s">
        <v>3098</v>
      </c>
    </row>
    <row r="14633" spans="17:20">
      <c r="Q14633">
        <v>0.302916666666667</v>
      </c>
      <c r="R14633">
        <v>1</v>
      </c>
      <c r="S14633" t="s">
        <v>12610</v>
      </c>
      <c r="T14633" t="s">
        <v>3097</v>
      </c>
    </row>
    <row r="14634" spans="17:20">
      <c r="Q14634">
        <v>0.30304398148148098</v>
      </c>
      <c r="R14634">
        <v>1</v>
      </c>
      <c r="S14634" t="s">
        <v>1713</v>
      </c>
      <c r="T14634" t="s">
        <v>3221</v>
      </c>
    </row>
    <row r="14635" spans="17:20">
      <c r="Q14635">
        <v>0.30309027777777803</v>
      </c>
      <c r="R14635">
        <v>1</v>
      </c>
      <c r="S14635" t="s">
        <v>1373</v>
      </c>
      <c r="T14635" t="s">
        <v>3221</v>
      </c>
    </row>
    <row r="14636" spans="17:20">
      <c r="Q14636">
        <v>0.30311342592592599</v>
      </c>
      <c r="R14636">
        <v>1</v>
      </c>
      <c r="S14636" t="s">
        <v>1720</v>
      </c>
      <c r="T14636" t="s">
        <v>3098</v>
      </c>
    </row>
    <row r="14637" spans="17:20">
      <c r="Q14637">
        <v>0.30317129629629602</v>
      </c>
      <c r="R14637">
        <v>1</v>
      </c>
      <c r="S14637" t="s">
        <v>2412</v>
      </c>
      <c r="T14637" t="s">
        <v>3221</v>
      </c>
    </row>
    <row r="14638" spans="17:20">
      <c r="Q14638">
        <v>0.30319444444444399</v>
      </c>
      <c r="R14638">
        <v>1</v>
      </c>
      <c r="S14638" t="s">
        <v>1371</v>
      </c>
      <c r="T14638" t="s">
        <v>3098</v>
      </c>
    </row>
    <row r="14639" spans="17:20">
      <c r="Q14639">
        <v>0.30321759259259301</v>
      </c>
      <c r="R14639">
        <v>1</v>
      </c>
      <c r="S14639" t="s">
        <v>1722</v>
      </c>
      <c r="T14639" t="s">
        <v>3098</v>
      </c>
    </row>
    <row r="14640" spans="17:20">
      <c r="Q14640">
        <v>0.30325231481481502</v>
      </c>
      <c r="R14640">
        <v>1</v>
      </c>
      <c r="S14640" t="s">
        <v>1376</v>
      </c>
      <c r="T14640" t="s">
        <v>3098</v>
      </c>
    </row>
    <row r="14641" spans="17:20">
      <c r="Q14641">
        <v>0.30329861111111101</v>
      </c>
      <c r="R14641">
        <v>3</v>
      </c>
      <c r="S14641" t="s">
        <v>2413</v>
      </c>
      <c r="T14641" t="s">
        <v>3098</v>
      </c>
    </row>
    <row r="14642" spans="17:20">
      <c r="Q14642">
        <v>0.30336805555555602</v>
      </c>
      <c r="R14642">
        <v>1</v>
      </c>
      <c r="S14642" t="s">
        <v>2095</v>
      </c>
      <c r="T14642" t="s">
        <v>3098</v>
      </c>
    </row>
    <row r="14643" spans="17:20">
      <c r="Q14643">
        <v>0.30336805555555602</v>
      </c>
      <c r="R14643">
        <v>1</v>
      </c>
      <c r="S14643" t="s">
        <v>1717</v>
      </c>
      <c r="T14643" t="s">
        <v>3103</v>
      </c>
    </row>
    <row r="14644" spans="17:20">
      <c r="Q14644">
        <v>0.30340277777777802</v>
      </c>
      <c r="R14644">
        <v>1</v>
      </c>
      <c r="S14644" t="s">
        <v>2414</v>
      </c>
      <c r="T14644" t="s">
        <v>3098</v>
      </c>
    </row>
    <row r="14645" spans="17:20">
      <c r="Q14645">
        <v>0.30347222222222198</v>
      </c>
      <c r="R14645">
        <v>5</v>
      </c>
      <c r="S14645" t="s">
        <v>2562</v>
      </c>
      <c r="T14645" t="s">
        <v>3103</v>
      </c>
    </row>
    <row r="14646" spans="17:20">
      <c r="Q14646">
        <v>0.30347222222222198</v>
      </c>
      <c r="R14646">
        <v>1</v>
      </c>
      <c r="S14646" t="s">
        <v>1377</v>
      </c>
      <c r="T14646" t="s">
        <v>3098</v>
      </c>
    </row>
    <row r="14647" spans="17:20">
      <c r="Q14647">
        <v>0.30349537037037</v>
      </c>
      <c r="R14647">
        <v>1</v>
      </c>
      <c r="S14647" t="s">
        <v>2097</v>
      </c>
      <c r="T14647" t="s">
        <v>3098</v>
      </c>
    </row>
    <row r="14648" spans="17:20">
      <c r="Q14648">
        <v>0.30365740740740699</v>
      </c>
      <c r="R14648">
        <v>2</v>
      </c>
      <c r="S14648" t="s">
        <v>1721</v>
      </c>
      <c r="T14648" t="s">
        <v>3103</v>
      </c>
    </row>
    <row r="14649" spans="17:20">
      <c r="Q14649">
        <v>0.30371527777777801</v>
      </c>
      <c r="R14649">
        <v>1</v>
      </c>
      <c r="S14649" t="s">
        <v>1375</v>
      </c>
      <c r="T14649" t="s">
        <v>3103</v>
      </c>
    </row>
    <row r="14650" spans="17:20">
      <c r="Q14650">
        <v>0.30383101851851901</v>
      </c>
      <c r="R14650">
        <v>1</v>
      </c>
      <c r="S14650" t="s">
        <v>1372</v>
      </c>
      <c r="T14650" t="s">
        <v>3221</v>
      </c>
    </row>
    <row r="14651" spans="17:20">
      <c r="Q14651">
        <v>0.30386574074074102</v>
      </c>
      <c r="R14651">
        <v>1</v>
      </c>
      <c r="S14651" t="s">
        <v>1379</v>
      </c>
      <c r="T14651" t="s">
        <v>3103</v>
      </c>
    </row>
    <row r="14652" spans="17:20">
      <c r="Q14652">
        <v>0.30388888888888899</v>
      </c>
      <c r="R14652">
        <v>2</v>
      </c>
      <c r="S14652" t="s">
        <v>2723</v>
      </c>
      <c r="T14652" t="s">
        <v>3103</v>
      </c>
    </row>
    <row r="14653" spans="17:20">
      <c r="Q14653">
        <v>0.303958333333333</v>
      </c>
      <c r="R14653">
        <v>1</v>
      </c>
      <c r="S14653" t="s">
        <v>1380</v>
      </c>
      <c r="T14653" t="s">
        <v>3103</v>
      </c>
    </row>
    <row r="14654" spans="17:20">
      <c r="Q14654">
        <v>0.30431712962962998</v>
      </c>
      <c r="R14654">
        <v>1</v>
      </c>
      <c r="S14654" t="s">
        <v>4712</v>
      </c>
      <c r="T14654" t="s">
        <v>3103</v>
      </c>
    </row>
    <row r="14655" spans="17:20">
      <c r="Q14655">
        <v>0.30446759259259298</v>
      </c>
      <c r="R14655">
        <v>1</v>
      </c>
      <c r="S14655" t="s">
        <v>2562</v>
      </c>
      <c r="T14655" t="s">
        <v>3221</v>
      </c>
    </row>
    <row r="14656" spans="17:20">
      <c r="Q14656">
        <v>0.30447916666666702</v>
      </c>
      <c r="R14656">
        <v>3</v>
      </c>
      <c r="S14656" t="s">
        <v>4713</v>
      </c>
      <c r="T14656" t="s">
        <v>3103</v>
      </c>
    </row>
    <row r="14657" spans="17:20">
      <c r="Q14657">
        <v>0.30447916666666702</v>
      </c>
      <c r="R14657">
        <v>1</v>
      </c>
      <c r="S14657" t="s">
        <v>2101</v>
      </c>
      <c r="T14657" t="s">
        <v>3103</v>
      </c>
    </row>
    <row r="14658" spans="17:20">
      <c r="Q14658">
        <v>0.30450231481481499</v>
      </c>
      <c r="R14658">
        <v>5</v>
      </c>
      <c r="S14658" t="s">
        <v>2416</v>
      </c>
      <c r="T14658" t="s">
        <v>3098</v>
      </c>
    </row>
    <row r="14659" spans="17:20">
      <c r="Q14659">
        <v>0.30451388888888897</v>
      </c>
      <c r="R14659">
        <v>1</v>
      </c>
      <c r="S14659" t="s">
        <v>4711</v>
      </c>
      <c r="T14659" t="s">
        <v>3103</v>
      </c>
    </row>
    <row r="14660" spans="17:20">
      <c r="Q14660">
        <v>0.304537037037037</v>
      </c>
      <c r="R14660">
        <v>2</v>
      </c>
      <c r="S14660" t="s">
        <v>1136</v>
      </c>
      <c r="T14660" t="s">
        <v>3094</v>
      </c>
    </row>
    <row r="14661" spans="17:20">
      <c r="Q14661">
        <v>0.30460648148148201</v>
      </c>
      <c r="R14661">
        <v>1</v>
      </c>
      <c r="S14661" t="s">
        <v>2417</v>
      </c>
      <c r="T14661" t="s">
        <v>3098</v>
      </c>
    </row>
    <row r="14662" spans="17:20">
      <c r="Q14662">
        <v>0.30460648148148201</v>
      </c>
      <c r="R14662">
        <v>1</v>
      </c>
      <c r="S14662" t="s">
        <v>2098</v>
      </c>
      <c r="T14662" t="s">
        <v>3103</v>
      </c>
    </row>
    <row r="14663" spans="17:20">
      <c r="Q14663">
        <v>0.30462962962963003</v>
      </c>
      <c r="R14663">
        <v>1</v>
      </c>
      <c r="S14663" t="s">
        <v>1381</v>
      </c>
      <c r="T14663" t="s">
        <v>3103</v>
      </c>
    </row>
    <row r="14664" spans="17:20">
      <c r="Q14664">
        <v>0.30475694444444401</v>
      </c>
      <c r="R14664">
        <v>1</v>
      </c>
      <c r="S14664" t="s">
        <v>1294</v>
      </c>
      <c r="T14664" t="s">
        <v>3097</v>
      </c>
    </row>
    <row r="14665" spans="17:20">
      <c r="Q14665">
        <v>0.30478009259259298</v>
      </c>
      <c r="R14665">
        <v>1</v>
      </c>
      <c r="S14665" t="s">
        <v>12611</v>
      </c>
      <c r="T14665" t="s">
        <v>3098</v>
      </c>
    </row>
    <row r="14666" spans="17:20">
      <c r="Q14666">
        <v>0.30479166666666702</v>
      </c>
      <c r="R14666">
        <v>1</v>
      </c>
      <c r="S14666" t="s">
        <v>2096</v>
      </c>
      <c r="T14666" t="s">
        <v>3098</v>
      </c>
    </row>
    <row r="14667" spans="17:20">
      <c r="Q14667">
        <v>0.30481481481481498</v>
      </c>
      <c r="R14667">
        <v>1</v>
      </c>
      <c r="S14667" t="s">
        <v>2724</v>
      </c>
      <c r="T14667" t="s">
        <v>3103</v>
      </c>
    </row>
    <row r="14668" spans="17:20">
      <c r="Q14668">
        <v>0.30482638888888902</v>
      </c>
      <c r="R14668">
        <v>2</v>
      </c>
      <c r="S14668" t="s">
        <v>12612</v>
      </c>
      <c r="T14668" t="s">
        <v>3098</v>
      </c>
    </row>
    <row r="14669" spans="17:20">
      <c r="Q14669">
        <v>0.30484953703703699</v>
      </c>
      <c r="R14669">
        <v>1</v>
      </c>
      <c r="S14669" t="s">
        <v>12613</v>
      </c>
      <c r="T14669" t="s">
        <v>3096</v>
      </c>
    </row>
    <row r="14670" spans="17:20">
      <c r="Q14670">
        <v>0.30486111111111103</v>
      </c>
      <c r="R14670">
        <v>1</v>
      </c>
      <c r="S14670" t="s">
        <v>2725</v>
      </c>
      <c r="T14670" t="s">
        <v>3103</v>
      </c>
    </row>
    <row r="14671" spans="17:20">
      <c r="Q14671">
        <v>0.30499999999999999</v>
      </c>
      <c r="R14671">
        <v>2</v>
      </c>
      <c r="S14671" t="s">
        <v>1378</v>
      </c>
      <c r="T14671" t="s">
        <v>3098</v>
      </c>
    </row>
    <row r="14672" spans="17:20">
      <c r="Q14672">
        <v>0.30512731481481498</v>
      </c>
      <c r="R14672">
        <v>2</v>
      </c>
      <c r="S14672" t="s">
        <v>12614</v>
      </c>
      <c r="T14672" t="s">
        <v>3098</v>
      </c>
    </row>
    <row r="14673" spans="17:20">
      <c r="Q14673">
        <v>0.30528935185185202</v>
      </c>
      <c r="R14673">
        <v>1</v>
      </c>
      <c r="S14673" t="s">
        <v>12615</v>
      </c>
      <c r="T14673" t="s">
        <v>3097</v>
      </c>
    </row>
    <row r="14674" spans="17:20">
      <c r="Q14674">
        <v>0.30543981481481502</v>
      </c>
      <c r="R14674">
        <v>1</v>
      </c>
      <c r="S14674" t="s">
        <v>199</v>
      </c>
      <c r="T14674" t="s">
        <v>3099</v>
      </c>
    </row>
    <row r="14675" spans="17:20">
      <c r="Q14675">
        <v>0.305648148148148</v>
      </c>
      <c r="R14675">
        <v>1</v>
      </c>
      <c r="S14675" t="s">
        <v>1384</v>
      </c>
      <c r="T14675" t="s">
        <v>3103</v>
      </c>
    </row>
    <row r="14676" spans="17:20">
      <c r="Q14676">
        <v>0.305763888888889</v>
      </c>
      <c r="R14676">
        <v>1</v>
      </c>
      <c r="S14676" t="s">
        <v>12616</v>
      </c>
      <c r="T14676" t="s">
        <v>3097</v>
      </c>
    </row>
    <row r="14677" spans="17:20">
      <c r="Q14677">
        <v>0.30577546296296299</v>
      </c>
      <c r="R14677">
        <v>1</v>
      </c>
      <c r="S14677" t="s">
        <v>2726</v>
      </c>
      <c r="T14677" t="s">
        <v>3103</v>
      </c>
    </row>
    <row r="14678" spans="17:20">
      <c r="Q14678">
        <v>0.30608796296296298</v>
      </c>
      <c r="R14678">
        <v>4</v>
      </c>
      <c r="S14678" t="s">
        <v>1724</v>
      </c>
      <c r="T14678" t="s">
        <v>3103</v>
      </c>
    </row>
    <row r="14679" spans="17:20">
      <c r="Q14679">
        <v>0.30612268518518498</v>
      </c>
      <c r="R14679">
        <v>2</v>
      </c>
      <c r="S14679" t="s">
        <v>1726</v>
      </c>
      <c r="T14679" t="s">
        <v>3103</v>
      </c>
    </row>
    <row r="14680" spans="17:20">
      <c r="Q14680">
        <v>0.30613425925925902</v>
      </c>
      <c r="R14680">
        <v>1</v>
      </c>
      <c r="S14680" t="s">
        <v>1727</v>
      </c>
      <c r="T14680" t="s">
        <v>3103</v>
      </c>
    </row>
    <row r="14681" spans="17:20">
      <c r="Q14681">
        <v>0.30618055555555601</v>
      </c>
      <c r="R14681">
        <v>2</v>
      </c>
      <c r="S14681" t="s">
        <v>1389</v>
      </c>
      <c r="T14681" t="s">
        <v>3103</v>
      </c>
    </row>
    <row r="14682" spans="17:20">
      <c r="Q14682">
        <v>0.30631944444444398</v>
      </c>
      <c r="R14682">
        <v>2</v>
      </c>
      <c r="S14682" t="s">
        <v>503</v>
      </c>
      <c r="T14682" t="s">
        <v>3128</v>
      </c>
    </row>
    <row r="14683" spans="17:20">
      <c r="Q14683">
        <v>0.30633101851851902</v>
      </c>
      <c r="R14683">
        <v>1</v>
      </c>
      <c r="S14683" t="s">
        <v>1728</v>
      </c>
      <c r="T14683" t="s">
        <v>3103</v>
      </c>
    </row>
    <row r="14684" spans="17:20">
      <c r="Q14684">
        <v>0.30641203703703701</v>
      </c>
      <c r="R14684">
        <v>1</v>
      </c>
      <c r="S14684" t="s">
        <v>2100</v>
      </c>
      <c r="T14684" t="s">
        <v>3221</v>
      </c>
    </row>
    <row r="14685" spans="17:20">
      <c r="Q14685">
        <v>0.30642361111111099</v>
      </c>
      <c r="R14685">
        <v>1</v>
      </c>
      <c r="S14685" t="s">
        <v>1383</v>
      </c>
      <c r="T14685" t="s">
        <v>3098</v>
      </c>
    </row>
    <row r="14686" spans="17:20">
      <c r="Q14686">
        <v>0.30656250000000002</v>
      </c>
      <c r="R14686">
        <v>1</v>
      </c>
      <c r="S14686" t="s">
        <v>2102</v>
      </c>
      <c r="T14686" t="s">
        <v>3103</v>
      </c>
    </row>
    <row r="14687" spans="17:20">
      <c r="Q14687">
        <v>0.30657407407407405</v>
      </c>
      <c r="R14687">
        <v>2</v>
      </c>
      <c r="S14687" t="s">
        <v>2728</v>
      </c>
      <c r="T14687" t="s">
        <v>3103</v>
      </c>
    </row>
    <row r="14688" spans="17:20">
      <c r="Q14688">
        <v>0.30659722222222202</v>
      </c>
      <c r="R14688">
        <v>2</v>
      </c>
      <c r="S14688" t="s">
        <v>4715</v>
      </c>
      <c r="T14688" t="s">
        <v>3103</v>
      </c>
    </row>
    <row r="14689" spans="17:20">
      <c r="Q14689">
        <v>0.30662037037036999</v>
      </c>
      <c r="R14689">
        <v>1</v>
      </c>
      <c r="S14689" t="s">
        <v>2103</v>
      </c>
      <c r="T14689" t="s">
        <v>3103</v>
      </c>
    </row>
    <row r="14690" spans="17:20">
      <c r="Q14690">
        <v>0.30665509259259299</v>
      </c>
      <c r="R14690">
        <v>1</v>
      </c>
      <c r="S14690" t="s">
        <v>1385</v>
      </c>
      <c r="T14690" t="s">
        <v>3098</v>
      </c>
    </row>
    <row r="14691" spans="17:20">
      <c r="Q14691">
        <v>0.30673611111111099</v>
      </c>
      <c r="R14691">
        <v>2</v>
      </c>
      <c r="S14691" t="s">
        <v>12617</v>
      </c>
      <c r="T14691" t="s">
        <v>3098</v>
      </c>
    </row>
    <row r="14692" spans="17:20">
      <c r="Q14692">
        <v>0.30682870370370402</v>
      </c>
      <c r="R14692">
        <v>2</v>
      </c>
      <c r="S14692" t="s">
        <v>2419</v>
      </c>
      <c r="T14692" t="s">
        <v>3098</v>
      </c>
    </row>
    <row r="14693" spans="17:20">
      <c r="Q14693">
        <v>0.30688657407407399</v>
      </c>
      <c r="R14693">
        <v>1</v>
      </c>
      <c r="S14693" t="s">
        <v>2730</v>
      </c>
      <c r="T14693" t="s">
        <v>3098</v>
      </c>
    </row>
    <row r="14694" spans="17:20">
      <c r="Q14694">
        <v>0.30688657407407399</v>
      </c>
      <c r="R14694">
        <v>6</v>
      </c>
      <c r="S14694" t="s">
        <v>2562</v>
      </c>
      <c r="T14694" t="s">
        <v>3096</v>
      </c>
    </row>
    <row r="14695" spans="17:20">
      <c r="Q14695">
        <v>0.306956018518519</v>
      </c>
      <c r="R14695">
        <v>2</v>
      </c>
      <c r="S14695" t="s">
        <v>1390</v>
      </c>
      <c r="T14695" t="s">
        <v>3221</v>
      </c>
    </row>
    <row r="14696" spans="17:20">
      <c r="Q14696">
        <v>0.30696759259259299</v>
      </c>
      <c r="R14696">
        <v>1</v>
      </c>
      <c r="S14696" t="s">
        <v>1387</v>
      </c>
      <c r="T14696" t="s">
        <v>3098</v>
      </c>
    </row>
    <row r="14697" spans="17:20">
      <c r="Q14697">
        <v>0.30700231481481499</v>
      </c>
      <c r="R14697">
        <v>1</v>
      </c>
      <c r="S14697" t="s">
        <v>4714</v>
      </c>
      <c r="T14697" t="s">
        <v>3098</v>
      </c>
    </row>
    <row r="14698" spans="17:20">
      <c r="Q14698">
        <v>0.30701388888888897</v>
      </c>
      <c r="R14698">
        <v>3</v>
      </c>
      <c r="S14698" t="s">
        <v>2733</v>
      </c>
      <c r="T14698" t="s">
        <v>3103</v>
      </c>
    </row>
    <row r="14699" spans="17:20">
      <c r="Q14699">
        <v>0.30701388888888897</v>
      </c>
      <c r="R14699">
        <v>1</v>
      </c>
      <c r="S14699" t="s">
        <v>1725</v>
      </c>
      <c r="T14699" t="s">
        <v>3098</v>
      </c>
    </row>
    <row r="14700" spans="17:20">
      <c r="Q14700">
        <v>0.30702546296296301</v>
      </c>
      <c r="R14700">
        <v>1</v>
      </c>
      <c r="S14700" t="s">
        <v>874</v>
      </c>
      <c r="T14700" t="s">
        <v>3097</v>
      </c>
    </row>
    <row r="14701" spans="17:20">
      <c r="Q14701">
        <v>0.307037037037037</v>
      </c>
      <c r="R14701">
        <v>1</v>
      </c>
      <c r="S14701" t="s">
        <v>4716</v>
      </c>
      <c r="T14701" t="s">
        <v>3103</v>
      </c>
    </row>
    <row r="14702" spans="17:20">
      <c r="Q14702">
        <v>0.307037037037037</v>
      </c>
      <c r="R14702">
        <v>1</v>
      </c>
      <c r="S14702" t="s">
        <v>1729</v>
      </c>
      <c r="T14702" t="s">
        <v>3103</v>
      </c>
    </row>
    <row r="14703" spans="17:20">
      <c r="Q14703">
        <v>0.307071759259259</v>
      </c>
      <c r="R14703">
        <v>1</v>
      </c>
      <c r="S14703" t="s">
        <v>1730</v>
      </c>
      <c r="T14703" t="s">
        <v>3098</v>
      </c>
    </row>
    <row r="14704" spans="17:20">
      <c r="Q14704">
        <v>0.30709490740740703</v>
      </c>
      <c r="R14704">
        <v>1</v>
      </c>
      <c r="S14704" t="s">
        <v>2554</v>
      </c>
      <c r="T14704" t="s">
        <v>3098</v>
      </c>
    </row>
    <row r="14705" spans="17:20">
      <c r="Q14705">
        <v>0.30717592592592602</v>
      </c>
      <c r="R14705">
        <v>4</v>
      </c>
      <c r="S14705" t="s">
        <v>2105</v>
      </c>
      <c r="T14705" t="s">
        <v>3098</v>
      </c>
    </row>
    <row r="14706" spans="17:20">
      <c r="Q14706">
        <v>0.30719907407407399</v>
      </c>
      <c r="R14706">
        <v>1</v>
      </c>
      <c r="S14706" t="s">
        <v>2562</v>
      </c>
      <c r="T14706" t="s">
        <v>3103</v>
      </c>
    </row>
    <row r="14707" spans="17:20">
      <c r="Q14707">
        <v>0.30723379629629599</v>
      </c>
      <c r="R14707">
        <v>4</v>
      </c>
      <c r="S14707" t="s">
        <v>2555</v>
      </c>
      <c r="T14707" t="s">
        <v>3098</v>
      </c>
    </row>
    <row r="14708" spans="17:20">
      <c r="Q14708">
        <v>0.30724537037036997</v>
      </c>
      <c r="R14708">
        <v>4</v>
      </c>
      <c r="S14708" t="s">
        <v>2420</v>
      </c>
      <c r="T14708" t="s">
        <v>3098</v>
      </c>
    </row>
    <row r="14709" spans="17:20">
      <c r="Q14709">
        <v>0.30725694444444401</v>
      </c>
      <c r="R14709">
        <v>2</v>
      </c>
      <c r="S14709" t="s">
        <v>2729</v>
      </c>
      <c r="T14709" t="s">
        <v>3221</v>
      </c>
    </row>
    <row r="14710" spans="17:20">
      <c r="Q14710">
        <v>0.30728009259259298</v>
      </c>
      <c r="R14710">
        <v>1</v>
      </c>
      <c r="S14710" t="s">
        <v>1731</v>
      </c>
      <c r="T14710" t="s">
        <v>3098</v>
      </c>
    </row>
    <row r="14711" spans="17:20">
      <c r="Q14711">
        <v>0.307303240740741</v>
      </c>
      <c r="R14711">
        <v>1</v>
      </c>
      <c r="S14711" t="s">
        <v>2421</v>
      </c>
      <c r="T14711" t="s">
        <v>3098</v>
      </c>
    </row>
    <row r="14712" spans="17:20">
      <c r="Q14712">
        <v>0.307303240740741</v>
      </c>
      <c r="R14712">
        <v>1</v>
      </c>
      <c r="S14712" t="s">
        <v>1388</v>
      </c>
      <c r="T14712" t="s">
        <v>3098</v>
      </c>
    </row>
    <row r="14713" spans="17:20">
      <c r="Q14713">
        <v>0.30734953703703699</v>
      </c>
      <c r="R14713">
        <v>1</v>
      </c>
      <c r="S14713" t="s">
        <v>1396</v>
      </c>
      <c r="T14713" t="s">
        <v>3098</v>
      </c>
    </row>
    <row r="14714" spans="17:20">
      <c r="Q14714">
        <v>0.30744212962963002</v>
      </c>
      <c r="R14714">
        <v>2</v>
      </c>
      <c r="S14714" t="s">
        <v>98</v>
      </c>
      <c r="T14714" t="s">
        <v>3098</v>
      </c>
    </row>
    <row r="14715" spans="17:20">
      <c r="Q14715">
        <v>0.30746527777777799</v>
      </c>
      <c r="R14715">
        <v>1</v>
      </c>
      <c r="S14715" t="s">
        <v>2104</v>
      </c>
      <c r="T14715" t="s">
        <v>3103</v>
      </c>
    </row>
    <row r="14716" spans="17:20">
      <c r="Q14716">
        <v>0.30748842592592601</v>
      </c>
      <c r="R14716">
        <v>1</v>
      </c>
      <c r="S14716" t="s">
        <v>1011</v>
      </c>
      <c r="T14716" t="s">
        <v>3097</v>
      </c>
    </row>
    <row r="14717" spans="17:20">
      <c r="Q14717">
        <v>0.307534722222222</v>
      </c>
      <c r="R14717">
        <v>2</v>
      </c>
      <c r="S14717" t="s">
        <v>4717</v>
      </c>
      <c r="T14717" t="s">
        <v>3103</v>
      </c>
    </row>
    <row r="14718" spans="17:20">
      <c r="Q14718">
        <v>0.30758101851851899</v>
      </c>
      <c r="R14718">
        <v>4</v>
      </c>
      <c r="S14718" t="s">
        <v>2106</v>
      </c>
      <c r="T14718" t="s">
        <v>3103</v>
      </c>
    </row>
    <row r="14719" spans="17:20">
      <c r="Q14719">
        <v>0.30760416666666701</v>
      </c>
      <c r="R14719">
        <v>1</v>
      </c>
      <c r="S14719" t="s">
        <v>1395</v>
      </c>
      <c r="T14719" t="s">
        <v>3103</v>
      </c>
    </row>
    <row r="14720" spans="17:20">
      <c r="Q14720">
        <v>0.30762731481481498</v>
      </c>
      <c r="R14720">
        <v>2</v>
      </c>
      <c r="S14720" t="s">
        <v>1397</v>
      </c>
      <c r="T14720" t="s">
        <v>3103</v>
      </c>
    </row>
    <row r="14721" spans="17:20">
      <c r="Q14721">
        <v>0.30766203703703698</v>
      </c>
      <c r="R14721">
        <v>1</v>
      </c>
      <c r="S14721" t="s">
        <v>1398</v>
      </c>
      <c r="T14721" t="s">
        <v>3103</v>
      </c>
    </row>
    <row r="14722" spans="17:20">
      <c r="Q14722">
        <v>0.30780092592592601</v>
      </c>
      <c r="R14722">
        <v>3</v>
      </c>
      <c r="S14722" t="s">
        <v>12618</v>
      </c>
      <c r="T14722" t="s">
        <v>3095</v>
      </c>
    </row>
    <row r="14723" spans="17:20">
      <c r="Q14723">
        <v>0.30781249999999999</v>
      </c>
      <c r="R14723">
        <v>1</v>
      </c>
      <c r="S14723" t="s">
        <v>2732</v>
      </c>
      <c r="T14723" t="s">
        <v>3221</v>
      </c>
    </row>
    <row r="14724" spans="17:20">
      <c r="Q14724">
        <v>0.30784722222222199</v>
      </c>
      <c r="R14724">
        <v>2</v>
      </c>
      <c r="S14724" t="s">
        <v>2731</v>
      </c>
      <c r="T14724" t="s">
        <v>3221</v>
      </c>
    </row>
    <row r="14725" spans="17:20">
      <c r="Q14725">
        <v>0.30797453703703698</v>
      </c>
      <c r="R14725">
        <v>1</v>
      </c>
      <c r="S14725" t="s">
        <v>1394</v>
      </c>
      <c r="T14725" t="s">
        <v>3103</v>
      </c>
    </row>
    <row r="14726" spans="17:20">
      <c r="Q14726">
        <v>0.30803240740740701</v>
      </c>
      <c r="R14726">
        <v>2</v>
      </c>
      <c r="S14726" t="s">
        <v>12619</v>
      </c>
      <c r="T14726" t="s">
        <v>3095</v>
      </c>
    </row>
    <row r="14727" spans="17:20">
      <c r="Q14727">
        <v>0.30806712962963001</v>
      </c>
      <c r="R14727">
        <v>4</v>
      </c>
      <c r="S14727" t="s">
        <v>2621</v>
      </c>
      <c r="T14727" t="s">
        <v>3098</v>
      </c>
    </row>
    <row r="14728" spans="17:20">
      <c r="Q14728">
        <v>0.30809027777777798</v>
      </c>
      <c r="R14728">
        <v>4</v>
      </c>
      <c r="S14728" t="s">
        <v>1732</v>
      </c>
      <c r="T14728" t="s">
        <v>3103</v>
      </c>
    </row>
    <row r="14729" spans="17:20">
      <c r="Q14729">
        <v>0.308113425925926</v>
      </c>
      <c r="R14729">
        <v>1</v>
      </c>
      <c r="S14729" t="s">
        <v>731</v>
      </c>
      <c r="T14729" t="s">
        <v>3097</v>
      </c>
    </row>
    <row r="14730" spans="17:20">
      <c r="Q14730">
        <v>0.30812499999999998</v>
      </c>
      <c r="R14730">
        <v>2</v>
      </c>
      <c r="S14730" t="s">
        <v>1733</v>
      </c>
      <c r="T14730" t="s">
        <v>3103</v>
      </c>
    </row>
    <row r="14731" spans="17:20">
      <c r="Q14731">
        <v>0.308148148148148</v>
      </c>
      <c r="R14731">
        <v>4</v>
      </c>
      <c r="S14731" t="s">
        <v>2736</v>
      </c>
      <c r="T14731" t="s">
        <v>3103</v>
      </c>
    </row>
    <row r="14732" spans="17:20">
      <c r="Q14732">
        <v>0.30820601851851898</v>
      </c>
      <c r="R14732">
        <v>1</v>
      </c>
      <c r="S14732" t="s">
        <v>104</v>
      </c>
      <c r="T14732" t="s">
        <v>3097</v>
      </c>
    </row>
    <row r="14733" spans="17:20">
      <c r="Q14733">
        <v>0.308263888888889</v>
      </c>
      <c r="R14733">
        <v>1</v>
      </c>
      <c r="S14733" t="s">
        <v>2562</v>
      </c>
      <c r="T14733" t="s">
        <v>3103</v>
      </c>
    </row>
    <row r="14734" spans="17:20">
      <c r="Q14734">
        <v>0.30829861111111101</v>
      </c>
      <c r="R14734">
        <v>1</v>
      </c>
      <c r="S14734" t="s">
        <v>1734</v>
      </c>
      <c r="T14734" t="s">
        <v>3103</v>
      </c>
    </row>
    <row r="14735" spans="17:20">
      <c r="Q14735">
        <v>0.30831018518518521</v>
      </c>
      <c r="R14735">
        <v>1</v>
      </c>
      <c r="S14735" t="s">
        <v>2734</v>
      </c>
      <c r="T14735" t="s">
        <v>3103</v>
      </c>
    </row>
    <row r="14736" spans="17:20">
      <c r="Q14736">
        <v>0.30849537037037</v>
      </c>
      <c r="R14736">
        <v>1</v>
      </c>
      <c r="S14736" t="s">
        <v>2620</v>
      </c>
      <c r="T14736" t="s">
        <v>3098</v>
      </c>
    </row>
    <row r="14737" spans="17:20">
      <c r="Q14737">
        <v>0.30868055555555601</v>
      </c>
      <c r="R14737">
        <v>1</v>
      </c>
      <c r="S14737" t="s">
        <v>2737</v>
      </c>
      <c r="T14737" t="s">
        <v>3103</v>
      </c>
    </row>
    <row r="14738" spans="17:20">
      <c r="Q14738">
        <v>0.308726851851852</v>
      </c>
      <c r="R14738">
        <v>1</v>
      </c>
      <c r="S14738" t="s">
        <v>108</v>
      </c>
      <c r="T14738" t="s">
        <v>3095</v>
      </c>
    </row>
    <row r="14739" spans="17:20">
      <c r="Q14739">
        <v>0.30873842592592599</v>
      </c>
      <c r="R14739">
        <v>1</v>
      </c>
      <c r="S14739" t="s">
        <v>1735</v>
      </c>
      <c r="T14739" t="s">
        <v>3103</v>
      </c>
    </row>
    <row r="14740" spans="17:20">
      <c r="Q14740">
        <v>0.30876157407407401</v>
      </c>
      <c r="R14740">
        <v>4</v>
      </c>
      <c r="S14740" t="s">
        <v>2738</v>
      </c>
      <c r="T14740" t="s">
        <v>3098</v>
      </c>
    </row>
    <row r="14741" spans="17:20">
      <c r="Q14741">
        <v>0.30878472222222197</v>
      </c>
      <c r="R14741">
        <v>2</v>
      </c>
      <c r="S14741" t="s">
        <v>2424</v>
      </c>
      <c r="T14741" t="s">
        <v>3098</v>
      </c>
    </row>
    <row r="14742" spans="17:20">
      <c r="Q14742">
        <v>0.30881944444444398</v>
      </c>
      <c r="R14742">
        <v>1</v>
      </c>
      <c r="S14742" t="s">
        <v>1736</v>
      </c>
      <c r="T14742" t="s">
        <v>3103</v>
      </c>
    </row>
    <row r="14743" spans="17:20">
      <c r="Q14743">
        <v>0.308842592592593</v>
      </c>
      <c r="R14743">
        <v>1</v>
      </c>
      <c r="S14743" t="s">
        <v>1737</v>
      </c>
      <c r="T14743" t="s">
        <v>3098</v>
      </c>
    </row>
    <row r="14744" spans="17:20">
      <c r="Q14744">
        <v>0.30885416666666698</v>
      </c>
      <c r="R14744">
        <v>2</v>
      </c>
      <c r="S14744" t="s">
        <v>1738</v>
      </c>
      <c r="T14744" t="s">
        <v>3098</v>
      </c>
    </row>
    <row r="14745" spans="17:20">
      <c r="Q14745">
        <v>0.30888888888888899</v>
      </c>
      <c r="R14745">
        <v>1</v>
      </c>
      <c r="S14745" t="s">
        <v>2422</v>
      </c>
      <c r="T14745" t="s">
        <v>3221</v>
      </c>
    </row>
    <row r="14746" spans="17:20">
      <c r="Q14746">
        <v>0.30891203703703701</v>
      </c>
      <c r="R14746">
        <v>2</v>
      </c>
      <c r="S14746" t="s">
        <v>1739</v>
      </c>
      <c r="T14746" t="s">
        <v>3098</v>
      </c>
    </row>
    <row r="14747" spans="17:20">
      <c r="Q14747">
        <v>0.30894675925925902</v>
      </c>
      <c r="R14747">
        <v>4</v>
      </c>
      <c r="S14747" t="s">
        <v>12620</v>
      </c>
      <c r="T14747" t="s">
        <v>3098</v>
      </c>
    </row>
    <row r="14748" spans="17:20">
      <c r="Q14748">
        <v>0.30905092592592598</v>
      </c>
      <c r="R14748">
        <v>1</v>
      </c>
      <c r="S14748" t="s">
        <v>12621</v>
      </c>
      <c r="T14748" t="s">
        <v>3098</v>
      </c>
    </row>
    <row r="14749" spans="17:20">
      <c r="Q14749">
        <v>0.309074074074074</v>
      </c>
      <c r="R14749">
        <v>1</v>
      </c>
      <c r="S14749" t="s">
        <v>1742</v>
      </c>
      <c r="T14749" t="s">
        <v>3098</v>
      </c>
    </row>
    <row r="14750" spans="17:20">
      <c r="Q14750">
        <v>0.30910879629629601</v>
      </c>
      <c r="R14750">
        <v>2</v>
      </c>
      <c r="S14750" t="s">
        <v>507</v>
      </c>
      <c r="T14750" t="s">
        <v>3096</v>
      </c>
    </row>
    <row r="14751" spans="17:20">
      <c r="Q14751">
        <v>0.30912037037036999</v>
      </c>
      <c r="R14751">
        <v>2</v>
      </c>
      <c r="S14751" t="s">
        <v>12622</v>
      </c>
      <c r="T14751" t="s">
        <v>3098</v>
      </c>
    </row>
    <row r="14752" spans="17:20">
      <c r="Q14752">
        <v>0.30915509259259299</v>
      </c>
      <c r="R14752">
        <v>1</v>
      </c>
      <c r="S14752" t="s">
        <v>2735</v>
      </c>
      <c r="T14752" t="s">
        <v>3221</v>
      </c>
    </row>
    <row r="14753" spans="17:20">
      <c r="Q14753">
        <v>0.30920138888888898</v>
      </c>
      <c r="R14753">
        <v>1</v>
      </c>
      <c r="S14753" t="s">
        <v>12623</v>
      </c>
      <c r="T14753" t="s">
        <v>3097</v>
      </c>
    </row>
    <row r="14754" spans="17:20">
      <c r="Q14754">
        <v>0.30923611111111099</v>
      </c>
      <c r="R14754">
        <v>1</v>
      </c>
      <c r="S14754" t="s">
        <v>2556</v>
      </c>
      <c r="T14754" t="s">
        <v>3098</v>
      </c>
    </row>
    <row r="14755" spans="17:20">
      <c r="Q14755">
        <v>0.30924768518518497</v>
      </c>
      <c r="R14755">
        <v>3</v>
      </c>
      <c r="S14755" t="s">
        <v>2562</v>
      </c>
      <c r="T14755" t="s">
        <v>3221</v>
      </c>
    </row>
    <row r="14756" spans="17:20">
      <c r="Q14756">
        <v>0.30935185185185199</v>
      </c>
      <c r="R14756">
        <v>1</v>
      </c>
      <c r="S14756" t="s">
        <v>1296</v>
      </c>
      <c r="T14756" t="s">
        <v>3098</v>
      </c>
    </row>
    <row r="14757" spans="17:20">
      <c r="Q14757">
        <v>0.30938657407407399</v>
      </c>
      <c r="R14757">
        <v>1</v>
      </c>
      <c r="S14757" t="s">
        <v>1400</v>
      </c>
      <c r="T14757" t="s">
        <v>3098</v>
      </c>
    </row>
    <row r="14758" spans="17:20">
      <c r="Q14758">
        <v>0.30940972222222202</v>
      </c>
      <c r="R14758">
        <v>1</v>
      </c>
      <c r="S14758" t="s">
        <v>1743</v>
      </c>
      <c r="T14758" t="s">
        <v>3098</v>
      </c>
    </row>
    <row r="14759" spans="17:20">
      <c r="Q14759">
        <v>0.30952546296296302</v>
      </c>
      <c r="R14759">
        <v>1</v>
      </c>
      <c r="S14759" t="s">
        <v>2108</v>
      </c>
      <c r="T14759" t="s">
        <v>3103</v>
      </c>
    </row>
    <row r="14760" spans="17:20">
      <c r="Q14760">
        <v>0.30952546296296302</v>
      </c>
      <c r="R14760">
        <v>2</v>
      </c>
      <c r="S14760" t="s">
        <v>12624</v>
      </c>
      <c r="T14760" t="s">
        <v>3098</v>
      </c>
    </row>
    <row r="14761" spans="17:20">
      <c r="Q14761">
        <v>0.30959490740740703</v>
      </c>
      <c r="R14761">
        <v>1</v>
      </c>
      <c r="S14761" t="s">
        <v>2112</v>
      </c>
      <c r="T14761" t="s">
        <v>3098</v>
      </c>
    </row>
    <row r="14762" spans="17:20">
      <c r="Q14762">
        <v>0.30962962962962998</v>
      </c>
      <c r="R14762">
        <v>1</v>
      </c>
      <c r="S14762" t="s">
        <v>2121</v>
      </c>
      <c r="T14762" t="s">
        <v>3097</v>
      </c>
    </row>
    <row r="14763" spans="17:20">
      <c r="Q14763">
        <v>0.30964120370370402</v>
      </c>
      <c r="R14763">
        <v>1</v>
      </c>
      <c r="S14763" t="s">
        <v>12625</v>
      </c>
      <c r="T14763" t="s">
        <v>3098</v>
      </c>
    </row>
    <row r="14764" spans="17:20">
      <c r="Q14764">
        <v>0.3096990740740741</v>
      </c>
      <c r="R14764">
        <v>2</v>
      </c>
      <c r="S14764" t="s">
        <v>2741</v>
      </c>
      <c r="T14764" t="s">
        <v>3103</v>
      </c>
    </row>
    <row r="14765" spans="17:20">
      <c r="Q14765">
        <v>0.30975694444444402</v>
      </c>
      <c r="R14765">
        <v>1</v>
      </c>
      <c r="S14765" t="s">
        <v>108</v>
      </c>
      <c r="T14765" t="s">
        <v>3101</v>
      </c>
    </row>
    <row r="14766" spans="17:20">
      <c r="Q14766">
        <v>0.30979166666666702</v>
      </c>
      <c r="R14766">
        <v>3</v>
      </c>
      <c r="S14766" t="s">
        <v>2562</v>
      </c>
      <c r="T14766" t="s">
        <v>3098</v>
      </c>
    </row>
    <row r="14767" spans="17:20">
      <c r="Q14767">
        <v>0.30986111111111109</v>
      </c>
      <c r="R14767">
        <v>1</v>
      </c>
      <c r="S14767" t="s">
        <v>4719</v>
      </c>
      <c r="T14767" t="s">
        <v>3103</v>
      </c>
    </row>
    <row r="14768" spans="17:20">
      <c r="Q14768">
        <v>0.30994212962963003</v>
      </c>
      <c r="R14768">
        <v>4</v>
      </c>
      <c r="S14768" t="s">
        <v>2426</v>
      </c>
      <c r="T14768" t="s">
        <v>3098</v>
      </c>
    </row>
    <row r="14769" spans="17:20">
      <c r="Q14769">
        <v>0.31</v>
      </c>
      <c r="R14769">
        <v>1</v>
      </c>
      <c r="S14769" t="s">
        <v>2111</v>
      </c>
      <c r="T14769" t="s">
        <v>3103</v>
      </c>
    </row>
    <row r="14770" spans="17:20">
      <c r="Q14770">
        <v>0.310034722222222</v>
      </c>
      <c r="R14770">
        <v>1</v>
      </c>
      <c r="S14770" t="s">
        <v>12626</v>
      </c>
      <c r="T14770" t="s">
        <v>3098</v>
      </c>
    </row>
    <row r="14771" spans="17:20">
      <c r="Q14771">
        <v>0.31009259259259297</v>
      </c>
      <c r="R14771">
        <v>1</v>
      </c>
      <c r="S14771" t="s">
        <v>110</v>
      </c>
      <c r="T14771" t="s">
        <v>3097</v>
      </c>
    </row>
    <row r="14772" spans="17:20">
      <c r="Q14772">
        <v>0.31010416666666701</v>
      </c>
      <c r="R14772">
        <v>2</v>
      </c>
      <c r="S14772" t="s">
        <v>1741</v>
      </c>
      <c r="T14772" t="s">
        <v>3098</v>
      </c>
    </row>
    <row r="14773" spans="17:20">
      <c r="Q14773">
        <v>0.310150462962963</v>
      </c>
      <c r="R14773">
        <v>1</v>
      </c>
      <c r="S14773" t="s">
        <v>12627</v>
      </c>
      <c r="T14773" t="s">
        <v>3098</v>
      </c>
    </row>
    <row r="14774" spans="17:20">
      <c r="Q14774">
        <v>0.31016203703703699</v>
      </c>
      <c r="R14774">
        <v>1</v>
      </c>
      <c r="S14774" t="s">
        <v>1744</v>
      </c>
      <c r="T14774" t="s">
        <v>3103</v>
      </c>
    </row>
    <row r="14775" spans="17:20">
      <c r="Q14775">
        <v>0.31018518518518501</v>
      </c>
      <c r="R14775">
        <v>1</v>
      </c>
      <c r="S14775" t="s">
        <v>1745</v>
      </c>
      <c r="T14775" t="s">
        <v>3103</v>
      </c>
    </row>
    <row r="14776" spans="17:20">
      <c r="Q14776">
        <v>0.31019675925925899</v>
      </c>
      <c r="R14776">
        <v>1</v>
      </c>
      <c r="S14776" t="s">
        <v>2113</v>
      </c>
      <c r="T14776" t="s">
        <v>3098</v>
      </c>
    </row>
    <row r="14777" spans="17:20">
      <c r="Q14777">
        <v>0.31021990740740701</v>
      </c>
      <c r="R14777">
        <v>1</v>
      </c>
      <c r="S14777" t="s">
        <v>2622</v>
      </c>
      <c r="T14777" t="s">
        <v>3098</v>
      </c>
    </row>
    <row r="14778" spans="17:20">
      <c r="Q14778">
        <v>0.31027777777777799</v>
      </c>
      <c r="R14778">
        <v>1</v>
      </c>
      <c r="S14778" t="s">
        <v>2742</v>
      </c>
      <c r="T14778" t="s">
        <v>3103</v>
      </c>
    </row>
    <row r="14779" spans="17:20">
      <c r="Q14779">
        <v>0.31027777777777799</v>
      </c>
      <c r="R14779">
        <v>1</v>
      </c>
      <c r="S14779" t="s">
        <v>12628</v>
      </c>
      <c r="T14779" t="s">
        <v>3098</v>
      </c>
    </row>
    <row r="14780" spans="17:20">
      <c r="Q14780">
        <v>0.31033564814814801</v>
      </c>
      <c r="R14780">
        <v>2</v>
      </c>
      <c r="S14780" t="s">
        <v>2427</v>
      </c>
      <c r="T14780" t="s">
        <v>3098</v>
      </c>
    </row>
    <row r="14781" spans="17:20">
      <c r="Q14781">
        <v>0.31039351851851898</v>
      </c>
      <c r="R14781">
        <v>2</v>
      </c>
      <c r="S14781" t="s">
        <v>2739</v>
      </c>
      <c r="T14781" t="s">
        <v>3221</v>
      </c>
    </row>
    <row r="14782" spans="17:20">
      <c r="Q14782">
        <v>0.31052083333333302</v>
      </c>
      <c r="R14782">
        <v>2</v>
      </c>
      <c r="S14782" t="s">
        <v>1374</v>
      </c>
      <c r="T14782" t="s">
        <v>3096</v>
      </c>
    </row>
    <row r="14783" spans="17:20">
      <c r="Q14783">
        <v>0.31056712962963001</v>
      </c>
      <c r="R14783">
        <v>4</v>
      </c>
      <c r="S14783" t="s">
        <v>2429</v>
      </c>
      <c r="T14783" t="s">
        <v>3103</v>
      </c>
    </row>
    <row r="14784" spans="17:20">
      <c r="Q14784">
        <v>0.310578703703704</v>
      </c>
      <c r="R14784">
        <v>3</v>
      </c>
      <c r="S14784" t="s">
        <v>732</v>
      </c>
      <c r="T14784" t="s">
        <v>3097</v>
      </c>
    </row>
    <row r="14785" spans="17:20">
      <c r="Q14785">
        <v>0.31060185185185202</v>
      </c>
      <c r="R14785">
        <v>1</v>
      </c>
      <c r="S14785" t="s">
        <v>2114</v>
      </c>
      <c r="T14785" t="s">
        <v>3103</v>
      </c>
    </row>
    <row r="14786" spans="17:20">
      <c r="Q14786">
        <v>0.31062499999999998</v>
      </c>
      <c r="R14786">
        <v>4</v>
      </c>
      <c r="S14786" t="s">
        <v>1748</v>
      </c>
      <c r="T14786" t="s">
        <v>3103</v>
      </c>
    </row>
    <row r="14787" spans="17:20">
      <c r="Q14787">
        <v>0.31062499999999998</v>
      </c>
      <c r="R14787">
        <v>1</v>
      </c>
      <c r="S14787" t="s">
        <v>10887</v>
      </c>
      <c r="T14787" t="s">
        <v>3097</v>
      </c>
    </row>
    <row r="14788" spans="17:20">
      <c r="Q14788">
        <v>0.31071759259259302</v>
      </c>
      <c r="R14788">
        <v>4</v>
      </c>
      <c r="S14788" t="s">
        <v>2115</v>
      </c>
      <c r="T14788" t="s">
        <v>3103</v>
      </c>
    </row>
    <row r="14789" spans="17:20">
      <c r="Q14789">
        <v>0.31077546296296299</v>
      </c>
      <c r="R14789">
        <v>2</v>
      </c>
      <c r="S14789" t="s">
        <v>1749</v>
      </c>
      <c r="T14789" t="s">
        <v>3103</v>
      </c>
    </row>
    <row r="14790" spans="17:20">
      <c r="Q14790">
        <v>0.31078703703703697</v>
      </c>
      <c r="R14790">
        <v>1</v>
      </c>
      <c r="S14790" t="s">
        <v>2117</v>
      </c>
      <c r="T14790" t="s">
        <v>3103</v>
      </c>
    </row>
    <row r="14791" spans="17:20">
      <c r="Q14791">
        <v>0.31082175925925898</v>
      </c>
      <c r="R14791">
        <v>1</v>
      </c>
      <c r="S14791" t="s">
        <v>2118</v>
      </c>
      <c r="T14791" t="s">
        <v>3103</v>
      </c>
    </row>
    <row r="14792" spans="17:20">
      <c r="Q14792">
        <v>0.31083333333333302</v>
      </c>
      <c r="R14792">
        <v>1</v>
      </c>
      <c r="S14792" t="s">
        <v>1750</v>
      </c>
      <c r="T14792" t="s">
        <v>3103</v>
      </c>
    </row>
    <row r="14793" spans="17:20">
      <c r="Q14793">
        <v>0.310844907407407</v>
      </c>
      <c r="R14793">
        <v>1</v>
      </c>
      <c r="S14793" t="s">
        <v>2746</v>
      </c>
      <c r="T14793" t="s">
        <v>3103</v>
      </c>
    </row>
    <row r="14794" spans="17:20">
      <c r="Q14794">
        <v>0.31086805555555602</v>
      </c>
      <c r="R14794">
        <v>1</v>
      </c>
      <c r="S14794" t="s">
        <v>1403</v>
      </c>
      <c r="T14794" t="s">
        <v>3221</v>
      </c>
    </row>
    <row r="14795" spans="17:20">
      <c r="Q14795">
        <v>0.31090277777777803</v>
      </c>
      <c r="R14795">
        <v>1</v>
      </c>
      <c r="S14795" t="s">
        <v>12629</v>
      </c>
      <c r="T14795" t="s">
        <v>3098</v>
      </c>
    </row>
    <row r="14796" spans="17:20">
      <c r="Q14796">
        <v>0.31104166666666699</v>
      </c>
      <c r="R14796">
        <v>1</v>
      </c>
      <c r="S14796" t="s">
        <v>4722</v>
      </c>
      <c r="T14796" t="s">
        <v>3103</v>
      </c>
    </row>
    <row r="14797" spans="17:20">
      <c r="Q14797">
        <v>0.31115740740740699</v>
      </c>
      <c r="R14797">
        <v>1</v>
      </c>
      <c r="S14797" t="s">
        <v>111</v>
      </c>
      <c r="T14797" t="s">
        <v>3097</v>
      </c>
    </row>
    <row r="14798" spans="17:20">
      <c r="Q14798">
        <v>0.31116898148148098</v>
      </c>
      <c r="R14798">
        <v>3</v>
      </c>
      <c r="S14798" t="s">
        <v>4728</v>
      </c>
      <c r="T14798" t="s">
        <v>3103</v>
      </c>
    </row>
    <row r="14799" spans="17:20">
      <c r="Q14799">
        <v>0.31121527777777802</v>
      </c>
      <c r="R14799">
        <v>1</v>
      </c>
      <c r="S14799" t="s">
        <v>1753</v>
      </c>
      <c r="T14799" t="s">
        <v>3103</v>
      </c>
    </row>
    <row r="14800" spans="17:20">
      <c r="Q14800">
        <v>0.311226851851852</v>
      </c>
      <c r="R14800">
        <v>4</v>
      </c>
      <c r="S14800" t="s">
        <v>1754</v>
      </c>
      <c r="T14800" t="s">
        <v>3103</v>
      </c>
    </row>
    <row r="14801" spans="17:20">
      <c r="Q14801">
        <v>0.31125000000000003</v>
      </c>
      <c r="R14801">
        <v>1</v>
      </c>
      <c r="S14801" t="s">
        <v>2116</v>
      </c>
      <c r="T14801" t="s">
        <v>3098</v>
      </c>
    </row>
    <row r="14802" spans="17:20">
      <c r="Q14802">
        <v>0.31126157407407401</v>
      </c>
      <c r="R14802">
        <v>1</v>
      </c>
      <c r="S14802" t="s">
        <v>4721</v>
      </c>
      <c r="T14802" t="s">
        <v>3221</v>
      </c>
    </row>
    <row r="14803" spans="17:20">
      <c r="Q14803">
        <v>0.31128472222222198</v>
      </c>
      <c r="R14803">
        <v>1</v>
      </c>
      <c r="S14803" t="s">
        <v>4368</v>
      </c>
      <c r="T14803" t="s">
        <v>3094</v>
      </c>
    </row>
    <row r="14804" spans="17:20">
      <c r="Q14804">
        <v>0.31129629629629602</v>
      </c>
      <c r="R14804">
        <v>1</v>
      </c>
      <c r="S14804" t="s">
        <v>427</v>
      </c>
      <c r="T14804" t="s">
        <v>3095</v>
      </c>
    </row>
    <row r="14805" spans="17:20">
      <c r="Q14805">
        <v>0.31130787037037</v>
      </c>
      <c r="R14805">
        <v>1</v>
      </c>
      <c r="S14805" t="s">
        <v>1755</v>
      </c>
      <c r="T14805" t="s">
        <v>3103</v>
      </c>
    </row>
    <row r="14806" spans="17:20">
      <c r="Q14806">
        <v>0.31144675925925902</v>
      </c>
      <c r="R14806">
        <v>1</v>
      </c>
      <c r="S14806" t="s">
        <v>2428</v>
      </c>
      <c r="T14806" t="s">
        <v>3221</v>
      </c>
    </row>
    <row r="14807" spans="17:20">
      <c r="Q14807">
        <v>0.311539351851852</v>
      </c>
      <c r="R14807">
        <v>1</v>
      </c>
      <c r="S14807" t="s">
        <v>12630</v>
      </c>
      <c r="T14807" t="s">
        <v>3097</v>
      </c>
    </row>
    <row r="14808" spans="17:20">
      <c r="Q14808">
        <v>0.31155092592592598</v>
      </c>
      <c r="R14808">
        <v>2</v>
      </c>
      <c r="S14808" t="s">
        <v>2744</v>
      </c>
      <c r="T14808" t="s">
        <v>3103</v>
      </c>
    </row>
    <row r="14809" spans="17:20">
      <c r="Q14809">
        <v>0.31172453703703701</v>
      </c>
      <c r="R14809">
        <v>1</v>
      </c>
      <c r="S14809" t="s">
        <v>1011</v>
      </c>
      <c r="T14809" t="s">
        <v>3099</v>
      </c>
    </row>
    <row r="14810" spans="17:20">
      <c r="Q14810">
        <v>0.31173611111111099</v>
      </c>
      <c r="R14810">
        <v>1</v>
      </c>
      <c r="S14810" t="s">
        <v>2623</v>
      </c>
      <c r="T14810" t="s">
        <v>3103</v>
      </c>
    </row>
    <row r="14811" spans="17:20">
      <c r="Q14811">
        <v>0.31184027777777801</v>
      </c>
      <c r="R14811">
        <v>2</v>
      </c>
      <c r="S14811" t="s">
        <v>4725</v>
      </c>
      <c r="T14811" t="s">
        <v>3103</v>
      </c>
    </row>
    <row r="14812" spans="17:20">
      <c r="Q14812">
        <v>0.311921296296296</v>
      </c>
      <c r="R14812">
        <v>2</v>
      </c>
      <c r="S14812" t="s">
        <v>1407</v>
      </c>
      <c r="T14812" t="s">
        <v>3103</v>
      </c>
    </row>
    <row r="14813" spans="17:20">
      <c r="Q14813">
        <v>0.31206018518518502</v>
      </c>
      <c r="R14813">
        <v>1</v>
      </c>
      <c r="S14813" t="s">
        <v>12631</v>
      </c>
      <c r="T14813" t="s">
        <v>3098</v>
      </c>
    </row>
    <row r="14814" spans="17:20">
      <c r="Q14814">
        <v>0.31209490740740697</v>
      </c>
      <c r="R14814">
        <v>1</v>
      </c>
      <c r="S14814" t="s">
        <v>12632</v>
      </c>
      <c r="T14814" t="s">
        <v>3097</v>
      </c>
    </row>
    <row r="14815" spans="17:20">
      <c r="Q14815">
        <v>0.31219907407407399</v>
      </c>
      <c r="R14815">
        <v>2</v>
      </c>
      <c r="S14815" t="s">
        <v>1752</v>
      </c>
      <c r="T14815" t="s">
        <v>3221</v>
      </c>
    </row>
    <row r="14816" spans="17:20">
      <c r="Q14816">
        <v>0.31225694444444402</v>
      </c>
      <c r="R14816">
        <v>1</v>
      </c>
      <c r="S14816" t="s">
        <v>1406</v>
      </c>
      <c r="T14816" t="s">
        <v>3098</v>
      </c>
    </row>
    <row r="14817" spans="17:20">
      <c r="Q14817">
        <v>0.312349537037037</v>
      </c>
      <c r="R14817">
        <v>4</v>
      </c>
      <c r="S14817" t="s">
        <v>2749</v>
      </c>
      <c r="T14817" t="s">
        <v>3103</v>
      </c>
    </row>
    <row r="14818" spans="17:20">
      <c r="Q14818">
        <v>0.31236111111111098</v>
      </c>
      <c r="R14818">
        <v>2</v>
      </c>
      <c r="S14818" t="s">
        <v>2745</v>
      </c>
      <c r="T14818" t="s">
        <v>3098</v>
      </c>
    </row>
    <row r="14819" spans="17:20">
      <c r="Q14819">
        <v>0.31236111111111098</v>
      </c>
      <c r="R14819">
        <v>2</v>
      </c>
      <c r="S14819" t="s">
        <v>4726</v>
      </c>
      <c r="T14819" t="s">
        <v>3098</v>
      </c>
    </row>
    <row r="14820" spans="17:20">
      <c r="Q14820">
        <v>0.31254629629629599</v>
      </c>
      <c r="R14820">
        <v>4</v>
      </c>
      <c r="S14820" t="s">
        <v>4731</v>
      </c>
      <c r="T14820" t="s">
        <v>3103</v>
      </c>
    </row>
    <row r="14821" spans="17:20">
      <c r="Q14821">
        <v>0.31254629629629599</v>
      </c>
      <c r="R14821">
        <v>2</v>
      </c>
      <c r="S14821" t="s">
        <v>1189</v>
      </c>
      <c r="T14821" t="s">
        <v>3099</v>
      </c>
    </row>
    <row r="14822" spans="17:20">
      <c r="Q14822">
        <v>0.31258101851851799</v>
      </c>
      <c r="R14822">
        <v>1</v>
      </c>
      <c r="S14822" t="s">
        <v>1757</v>
      </c>
      <c r="T14822" t="s">
        <v>3103</v>
      </c>
    </row>
    <row r="14823" spans="17:20">
      <c r="Q14823">
        <v>0.312650462962963</v>
      </c>
      <c r="R14823">
        <v>1</v>
      </c>
      <c r="S14823" t="s">
        <v>2122</v>
      </c>
      <c r="T14823" t="s">
        <v>3103</v>
      </c>
    </row>
    <row r="14824" spans="17:20">
      <c r="Q14824">
        <v>0.31266203703703699</v>
      </c>
      <c r="R14824">
        <v>1</v>
      </c>
      <c r="S14824" t="s">
        <v>12633</v>
      </c>
      <c r="T14824" t="s">
        <v>3128</v>
      </c>
    </row>
    <row r="14825" spans="17:20">
      <c r="Q14825">
        <v>0.31267361111111103</v>
      </c>
      <c r="R14825">
        <v>4</v>
      </c>
      <c r="S14825" t="s">
        <v>2562</v>
      </c>
      <c r="T14825" t="s">
        <v>3103</v>
      </c>
    </row>
    <row r="14826" spans="17:20">
      <c r="Q14826">
        <v>0.31269675925925899</v>
      </c>
      <c r="R14826">
        <v>1</v>
      </c>
      <c r="S14826" t="s">
        <v>4730</v>
      </c>
      <c r="T14826" t="s">
        <v>3098</v>
      </c>
    </row>
    <row r="14827" spans="17:20">
      <c r="Q14827">
        <v>0.31275462962962963</v>
      </c>
      <c r="R14827">
        <v>1</v>
      </c>
      <c r="S14827" t="s">
        <v>4727</v>
      </c>
      <c r="T14827" t="s">
        <v>3103</v>
      </c>
    </row>
    <row r="14828" spans="17:20">
      <c r="Q14828">
        <v>0.31277777777777777</v>
      </c>
      <c r="R14828">
        <v>1</v>
      </c>
      <c r="S14828" t="s">
        <v>2747</v>
      </c>
      <c r="T14828" t="s">
        <v>3103</v>
      </c>
    </row>
    <row r="14829" spans="17:20">
      <c r="Q14829">
        <v>0.31281249999999999</v>
      </c>
      <c r="R14829">
        <v>1</v>
      </c>
      <c r="S14829" t="s">
        <v>1751</v>
      </c>
      <c r="T14829" t="s">
        <v>3098</v>
      </c>
    </row>
    <row r="14830" spans="17:20">
      <c r="Q14830">
        <v>0.312847222222222</v>
      </c>
      <c r="R14830">
        <v>1</v>
      </c>
      <c r="S14830" t="s">
        <v>1756</v>
      </c>
      <c r="T14830" t="s">
        <v>3098</v>
      </c>
    </row>
    <row r="14831" spans="17:20">
      <c r="Q14831">
        <v>0.31287037037037002</v>
      </c>
      <c r="R14831">
        <v>2</v>
      </c>
      <c r="S14831" t="s">
        <v>1408</v>
      </c>
      <c r="T14831" t="s">
        <v>3098</v>
      </c>
    </row>
    <row r="14832" spans="17:20">
      <c r="Q14832">
        <v>0.31304398148148099</v>
      </c>
      <c r="R14832">
        <v>1</v>
      </c>
      <c r="S14832" t="s">
        <v>2109</v>
      </c>
      <c r="T14832" t="s">
        <v>3095</v>
      </c>
    </row>
    <row r="14833" spans="17:20">
      <c r="Q14833">
        <v>0.313113425925926</v>
      </c>
      <c r="R14833">
        <v>1</v>
      </c>
      <c r="S14833" t="s">
        <v>1410</v>
      </c>
      <c r="T14833" t="s">
        <v>3103</v>
      </c>
    </row>
    <row r="14834" spans="17:20">
      <c r="Q14834">
        <v>0.31312499999999999</v>
      </c>
      <c r="R14834">
        <v>4</v>
      </c>
      <c r="S14834" t="s">
        <v>2751</v>
      </c>
      <c r="T14834" t="s">
        <v>3103</v>
      </c>
    </row>
    <row r="14835" spans="17:20">
      <c r="Q14835">
        <v>0.31314814814814801</v>
      </c>
      <c r="R14835">
        <v>1</v>
      </c>
      <c r="S14835" t="s">
        <v>12634</v>
      </c>
      <c r="T14835" t="s">
        <v>3221</v>
      </c>
    </row>
    <row r="14836" spans="17:20">
      <c r="Q14836">
        <v>0.31317129629629598</v>
      </c>
      <c r="R14836">
        <v>1</v>
      </c>
      <c r="S14836" t="s">
        <v>2753</v>
      </c>
      <c r="T14836" t="s">
        <v>3103</v>
      </c>
    </row>
    <row r="14837" spans="17:20">
      <c r="Q14837">
        <v>0.31318287037037001</v>
      </c>
      <c r="R14837">
        <v>2</v>
      </c>
      <c r="S14837" t="s">
        <v>12635</v>
      </c>
      <c r="T14837" t="s">
        <v>3097</v>
      </c>
    </row>
    <row r="14838" spans="17:20">
      <c r="Q14838">
        <v>0.31321759259259302</v>
      </c>
      <c r="R14838">
        <v>1</v>
      </c>
      <c r="S14838" t="s">
        <v>12636</v>
      </c>
      <c r="T14838" t="s">
        <v>3098</v>
      </c>
    </row>
    <row r="14839" spans="17:20">
      <c r="Q14839">
        <v>0.313344907407407</v>
      </c>
      <c r="R14839">
        <v>2</v>
      </c>
      <c r="S14839" t="s">
        <v>12637</v>
      </c>
      <c r="T14839" t="s">
        <v>3096</v>
      </c>
    </row>
    <row r="14840" spans="17:20">
      <c r="Q14840">
        <v>0.31341435185185201</v>
      </c>
      <c r="R14840">
        <v>1</v>
      </c>
      <c r="S14840" t="s">
        <v>1409</v>
      </c>
      <c r="T14840" t="s">
        <v>3103</v>
      </c>
    </row>
    <row r="14841" spans="17:20">
      <c r="Q14841">
        <v>0.31343749999999998</v>
      </c>
      <c r="R14841">
        <v>2</v>
      </c>
      <c r="S14841" t="s">
        <v>2119</v>
      </c>
      <c r="T14841" t="s">
        <v>3098</v>
      </c>
    </row>
    <row r="14842" spans="17:20">
      <c r="Q14842">
        <v>0.31344907407407407</v>
      </c>
      <c r="R14842">
        <v>4</v>
      </c>
      <c r="S14842" t="s">
        <v>2750</v>
      </c>
      <c r="T14842" t="s">
        <v>3103</v>
      </c>
    </row>
    <row r="14843" spans="17:20">
      <c r="Q14843">
        <v>0.313460648148148</v>
      </c>
      <c r="R14843">
        <v>2</v>
      </c>
      <c r="S14843" t="s">
        <v>1759</v>
      </c>
      <c r="T14843" t="s">
        <v>3103</v>
      </c>
    </row>
    <row r="14844" spans="17:20">
      <c r="Q14844">
        <v>0.31348379629629602</v>
      </c>
      <c r="R14844">
        <v>1</v>
      </c>
      <c r="S14844" t="s">
        <v>1760</v>
      </c>
      <c r="T14844" t="s">
        <v>3103</v>
      </c>
    </row>
    <row r="14845" spans="17:20">
      <c r="Q14845">
        <v>0.31349537037037001</v>
      </c>
      <c r="R14845">
        <v>4</v>
      </c>
      <c r="S14845" t="s">
        <v>2562</v>
      </c>
      <c r="T14845" t="s">
        <v>3103</v>
      </c>
    </row>
    <row r="14846" spans="17:20">
      <c r="Q14846">
        <v>0.31350694444444399</v>
      </c>
      <c r="R14846">
        <v>1</v>
      </c>
      <c r="S14846" t="s">
        <v>10558</v>
      </c>
      <c r="T14846" t="s">
        <v>3095</v>
      </c>
    </row>
    <row r="14847" spans="17:20">
      <c r="Q14847">
        <v>0.31353009259259301</v>
      </c>
      <c r="R14847">
        <v>1</v>
      </c>
      <c r="S14847" t="s">
        <v>2430</v>
      </c>
      <c r="T14847" t="s">
        <v>3098</v>
      </c>
    </row>
    <row r="14848" spans="17:20">
      <c r="Q14848">
        <v>0.31356481481481502</v>
      </c>
      <c r="R14848">
        <v>2</v>
      </c>
      <c r="S14848" t="s">
        <v>1412</v>
      </c>
      <c r="T14848" t="s">
        <v>3103</v>
      </c>
    </row>
    <row r="14849" spans="17:20">
      <c r="Q14849">
        <v>0.31358796296296299</v>
      </c>
      <c r="R14849">
        <v>1</v>
      </c>
      <c r="S14849" t="s">
        <v>1414</v>
      </c>
      <c r="T14849" t="s">
        <v>3103</v>
      </c>
    </row>
    <row r="14850" spans="17:20">
      <c r="Q14850">
        <v>0.31359953703703702</v>
      </c>
      <c r="R14850">
        <v>1</v>
      </c>
      <c r="S14850" t="s">
        <v>12638</v>
      </c>
      <c r="T14850" t="s">
        <v>3098</v>
      </c>
    </row>
    <row r="14851" spans="17:20">
      <c r="Q14851">
        <v>0.31361111111111101</v>
      </c>
      <c r="R14851">
        <v>1</v>
      </c>
      <c r="S14851" t="s">
        <v>1761</v>
      </c>
      <c r="T14851" t="s">
        <v>3103</v>
      </c>
    </row>
    <row r="14852" spans="17:20">
      <c r="Q14852">
        <v>0.313657407407407</v>
      </c>
      <c r="R14852">
        <v>1</v>
      </c>
      <c r="S14852" t="s">
        <v>2752</v>
      </c>
      <c r="T14852" t="s">
        <v>3098</v>
      </c>
    </row>
    <row r="14853" spans="17:20">
      <c r="Q14853">
        <v>0.31369212962963</v>
      </c>
      <c r="R14853">
        <v>1</v>
      </c>
      <c r="S14853" t="s">
        <v>12639</v>
      </c>
      <c r="T14853" t="s">
        <v>3098</v>
      </c>
    </row>
    <row r="14854" spans="17:20">
      <c r="Q14854">
        <v>0.31373842592592599</v>
      </c>
      <c r="R14854">
        <v>1</v>
      </c>
      <c r="S14854" t="s">
        <v>2123</v>
      </c>
      <c r="T14854" t="s">
        <v>3098</v>
      </c>
    </row>
    <row r="14855" spans="17:20">
      <c r="Q14855">
        <v>0.31373842592592599</v>
      </c>
      <c r="R14855">
        <v>1</v>
      </c>
      <c r="S14855" t="s">
        <v>2624</v>
      </c>
      <c r="T14855" t="s">
        <v>3103</v>
      </c>
    </row>
    <row r="14856" spans="17:20">
      <c r="Q14856">
        <v>0.313773148148148</v>
      </c>
      <c r="R14856">
        <v>2</v>
      </c>
      <c r="S14856" t="s">
        <v>2120</v>
      </c>
      <c r="T14856" t="s">
        <v>3221</v>
      </c>
    </row>
    <row r="14857" spans="17:20">
      <c r="Q14857">
        <v>0.313773148148148</v>
      </c>
      <c r="R14857">
        <v>1</v>
      </c>
      <c r="S14857" t="s">
        <v>2557</v>
      </c>
      <c r="T14857" t="s">
        <v>3103</v>
      </c>
    </row>
    <row r="14858" spans="17:20">
      <c r="Q14858">
        <v>0.31378472222222198</v>
      </c>
      <c r="R14858">
        <v>1</v>
      </c>
      <c r="S14858" t="s">
        <v>1762</v>
      </c>
      <c r="T14858" t="s">
        <v>3103</v>
      </c>
    </row>
    <row r="14859" spans="17:20">
      <c r="Q14859">
        <v>0.31384259259259301</v>
      </c>
      <c r="R14859">
        <v>1</v>
      </c>
      <c r="S14859" t="s">
        <v>1758</v>
      </c>
      <c r="T14859" t="s">
        <v>3103</v>
      </c>
    </row>
    <row r="14860" spans="17:20">
      <c r="Q14860">
        <v>0.31388888888888899</v>
      </c>
      <c r="R14860">
        <v>1</v>
      </c>
      <c r="S14860" t="s">
        <v>12640</v>
      </c>
      <c r="T14860" t="s">
        <v>3095</v>
      </c>
    </row>
    <row r="14861" spans="17:20">
      <c r="Q14861">
        <v>0.31391203703703702</v>
      </c>
      <c r="R14861">
        <v>1</v>
      </c>
      <c r="S14861" t="s">
        <v>1415</v>
      </c>
      <c r="T14861" t="s">
        <v>3103</v>
      </c>
    </row>
    <row r="14862" spans="17:20">
      <c r="Q14862">
        <v>0.31391203703703702</v>
      </c>
      <c r="R14862">
        <v>1</v>
      </c>
      <c r="S14862" t="s">
        <v>12641</v>
      </c>
      <c r="T14862" t="s">
        <v>3098</v>
      </c>
    </row>
    <row r="14863" spans="17:20">
      <c r="Q14863">
        <v>0.31394675925925902</v>
      </c>
      <c r="R14863">
        <v>1</v>
      </c>
      <c r="S14863" t="s">
        <v>1416</v>
      </c>
      <c r="T14863" t="s">
        <v>3103</v>
      </c>
    </row>
    <row r="14864" spans="17:20">
      <c r="Q14864">
        <v>0.31402777777777802</v>
      </c>
      <c r="R14864">
        <v>3</v>
      </c>
      <c r="S14864" t="s">
        <v>10484</v>
      </c>
      <c r="T14864" t="s">
        <v>3096</v>
      </c>
    </row>
    <row r="14865" spans="17:20">
      <c r="Q14865">
        <v>0.31420138888888899</v>
      </c>
      <c r="R14865">
        <v>1</v>
      </c>
      <c r="S14865" t="s">
        <v>735</v>
      </c>
      <c r="T14865" t="s">
        <v>3221</v>
      </c>
    </row>
    <row r="14866" spans="17:20">
      <c r="Q14866">
        <v>0.31422453703703701</v>
      </c>
      <c r="R14866">
        <v>1</v>
      </c>
      <c r="S14866" t="s">
        <v>4733</v>
      </c>
      <c r="T14866" t="s">
        <v>3098</v>
      </c>
    </row>
    <row r="14867" spans="17:20">
      <c r="Q14867">
        <v>0.31423611111111099</v>
      </c>
      <c r="R14867">
        <v>4</v>
      </c>
      <c r="S14867" t="s">
        <v>4732</v>
      </c>
      <c r="T14867" t="s">
        <v>3098</v>
      </c>
    </row>
    <row r="14868" spans="17:20">
      <c r="Q14868">
        <v>0.31431712962962999</v>
      </c>
      <c r="R14868">
        <v>3</v>
      </c>
      <c r="S14868" t="s">
        <v>12642</v>
      </c>
      <c r="T14868" t="s">
        <v>3098</v>
      </c>
    </row>
    <row r="14869" spans="17:20">
      <c r="Q14869">
        <v>0.31434027777777801</v>
      </c>
      <c r="R14869">
        <v>1</v>
      </c>
      <c r="S14869" t="s">
        <v>1422</v>
      </c>
      <c r="T14869" t="s">
        <v>3103</v>
      </c>
    </row>
    <row r="14870" spans="17:20">
      <c r="Q14870">
        <v>0.31436342592592598</v>
      </c>
      <c r="R14870">
        <v>2</v>
      </c>
      <c r="S14870" t="s">
        <v>1766</v>
      </c>
      <c r="T14870" t="s">
        <v>3103</v>
      </c>
    </row>
    <row r="14871" spans="17:20">
      <c r="Q14871">
        <v>0.31444444444444403</v>
      </c>
      <c r="R14871">
        <v>2</v>
      </c>
      <c r="S14871" t="s">
        <v>2562</v>
      </c>
      <c r="T14871" t="s">
        <v>3103</v>
      </c>
    </row>
    <row r="14872" spans="17:20">
      <c r="Q14872">
        <v>0.31447916666666698</v>
      </c>
      <c r="R14872">
        <v>1</v>
      </c>
      <c r="S14872" t="s">
        <v>12643</v>
      </c>
      <c r="T14872" t="s">
        <v>3098</v>
      </c>
    </row>
    <row r="14873" spans="17:20">
      <c r="Q14873">
        <v>0.31449074074074101</v>
      </c>
      <c r="R14873">
        <v>1</v>
      </c>
      <c r="S14873" t="s">
        <v>1764</v>
      </c>
      <c r="T14873" t="s">
        <v>3103</v>
      </c>
    </row>
    <row r="14874" spans="17:20">
      <c r="Q14874">
        <v>0.314733796296296</v>
      </c>
      <c r="R14874">
        <v>4</v>
      </c>
      <c r="S14874" t="s">
        <v>2626</v>
      </c>
      <c r="T14874" t="s">
        <v>3103</v>
      </c>
    </row>
    <row r="14875" spans="17:20">
      <c r="Q14875">
        <v>0.31479166666666702</v>
      </c>
      <c r="R14875">
        <v>2</v>
      </c>
      <c r="S14875" t="s">
        <v>2562</v>
      </c>
      <c r="T14875" t="s">
        <v>3103</v>
      </c>
    </row>
    <row r="14876" spans="17:20">
      <c r="Q14876">
        <v>0.31483796296296301</v>
      </c>
      <c r="R14876">
        <v>4</v>
      </c>
      <c r="S14876" t="s">
        <v>2562</v>
      </c>
      <c r="T14876" t="s">
        <v>3103</v>
      </c>
    </row>
    <row r="14877" spans="17:20">
      <c r="Q14877">
        <v>0.31505787037036997</v>
      </c>
      <c r="R14877">
        <v>1</v>
      </c>
      <c r="S14877" t="s">
        <v>2756</v>
      </c>
      <c r="T14877" t="s">
        <v>3221</v>
      </c>
    </row>
    <row r="14878" spans="17:20">
      <c r="Q14878">
        <v>0.31520833333333298</v>
      </c>
      <c r="R14878">
        <v>1</v>
      </c>
      <c r="S14878" t="s">
        <v>4736</v>
      </c>
      <c r="T14878" t="s">
        <v>3103</v>
      </c>
    </row>
    <row r="14879" spans="17:20">
      <c r="Q14879">
        <v>0.31520833333333298</v>
      </c>
      <c r="R14879">
        <v>1</v>
      </c>
      <c r="S14879" t="s">
        <v>4737</v>
      </c>
      <c r="T14879" t="s">
        <v>3103</v>
      </c>
    </row>
    <row r="14880" spans="17:20">
      <c r="Q14880">
        <v>0.315231481481482</v>
      </c>
      <c r="R14880">
        <v>2</v>
      </c>
      <c r="S14880" t="s">
        <v>2126</v>
      </c>
      <c r="T14880" t="s">
        <v>3103</v>
      </c>
    </row>
    <row r="14881" spans="17:20">
      <c r="Q14881">
        <v>0.31526620370370401</v>
      </c>
      <c r="R14881">
        <v>1</v>
      </c>
      <c r="S14881" t="s">
        <v>1767</v>
      </c>
      <c r="T14881" t="s">
        <v>3103</v>
      </c>
    </row>
    <row r="14882" spans="17:20">
      <c r="Q14882">
        <v>0.31535879629629598</v>
      </c>
      <c r="R14882">
        <v>1</v>
      </c>
      <c r="S14882" t="s">
        <v>4734</v>
      </c>
      <c r="T14882" t="s">
        <v>3103</v>
      </c>
    </row>
    <row r="14883" spans="17:20">
      <c r="Q14883">
        <v>0.31538194444444401</v>
      </c>
      <c r="R14883">
        <v>2</v>
      </c>
      <c r="S14883" t="s">
        <v>4739</v>
      </c>
      <c r="T14883" t="s">
        <v>3103</v>
      </c>
    </row>
    <row r="14884" spans="17:20">
      <c r="Q14884">
        <v>0.31538194444444401</v>
      </c>
      <c r="R14884">
        <v>2</v>
      </c>
      <c r="S14884" t="s">
        <v>2432</v>
      </c>
      <c r="T14884" t="s">
        <v>3103</v>
      </c>
    </row>
    <row r="14885" spans="17:20">
      <c r="Q14885">
        <v>0.31539351851851899</v>
      </c>
      <c r="R14885">
        <v>4</v>
      </c>
      <c r="S14885" t="s">
        <v>2435</v>
      </c>
      <c r="T14885" t="s">
        <v>3098</v>
      </c>
    </row>
    <row r="14886" spans="17:20">
      <c r="Q14886">
        <v>0.31545138888888902</v>
      </c>
      <c r="R14886">
        <v>1</v>
      </c>
      <c r="S14886" t="s">
        <v>2757</v>
      </c>
      <c r="T14886" t="s">
        <v>3103</v>
      </c>
    </row>
    <row r="14887" spans="17:20">
      <c r="Q14887">
        <v>0.315462962962963</v>
      </c>
      <c r="R14887">
        <v>4</v>
      </c>
      <c r="S14887" t="s">
        <v>2131</v>
      </c>
      <c r="T14887" t="s">
        <v>3098</v>
      </c>
    </row>
    <row r="14888" spans="17:20">
      <c r="Q14888">
        <v>0.31552083333333297</v>
      </c>
      <c r="R14888">
        <v>1</v>
      </c>
      <c r="S14888" t="s">
        <v>1424</v>
      </c>
      <c r="T14888" t="s">
        <v>3103</v>
      </c>
    </row>
    <row r="14889" spans="17:20">
      <c r="Q14889">
        <v>0.31555555555555598</v>
      </c>
      <c r="R14889">
        <v>1</v>
      </c>
      <c r="S14889" t="s">
        <v>4735</v>
      </c>
      <c r="T14889" t="s">
        <v>3103</v>
      </c>
    </row>
    <row r="14890" spans="17:20">
      <c r="Q14890">
        <v>0.31556712962963002</v>
      </c>
      <c r="R14890">
        <v>3</v>
      </c>
      <c r="S14890" t="s">
        <v>2132</v>
      </c>
      <c r="T14890" t="s">
        <v>3098</v>
      </c>
    </row>
    <row r="14891" spans="17:20">
      <c r="Q14891">
        <v>0.315578703703704</v>
      </c>
      <c r="R14891">
        <v>4</v>
      </c>
      <c r="S14891" t="s">
        <v>2434</v>
      </c>
      <c r="T14891" t="s">
        <v>3103</v>
      </c>
    </row>
    <row r="14892" spans="17:20">
      <c r="Q14892">
        <v>0.31563657407407397</v>
      </c>
      <c r="R14892">
        <v>1</v>
      </c>
      <c r="S14892" t="s">
        <v>1429</v>
      </c>
      <c r="T14892" t="s">
        <v>3098</v>
      </c>
    </row>
    <row r="14893" spans="17:20">
      <c r="Q14893">
        <v>0.31563657407407397</v>
      </c>
      <c r="R14893">
        <v>4</v>
      </c>
      <c r="S14893" t="s">
        <v>2759</v>
      </c>
      <c r="T14893" t="s">
        <v>3103</v>
      </c>
    </row>
    <row r="14894" spans="17:20">
      <c r="Q14894">
        <v>0.31563657407407397</v>
      </c>
      <c r="R14894">
        <v>1</v>
      </c>
      <c r="S14894" t="s">
        <v>1299</v>
      </c>
      <c r="T14894" t="s">
        <v>3103</v>
      </c>
    </row>
    <row r="14895" spans="17:20">
      <c r="Q14895">
        <v>0.31564814814814801</v>
      </c>
      <c r="R14895">
        <v>1</v>
      </c>
      <c r="S14895" t="s">
        <v>1769</v>
      </c>
      <c r="T14895" t="s">
        <v>3103</v>
      </c>
    </row>
    <row r="14896" spans="17:20">
      <c r="Q14896">
        <v>0.31568287037037002</v>
      </c>
      <c r="R14896">
        <v>2</v>
      </c>
      <c r="S14896" t="s">
        <v>2130</v>
      </c>
      <c r="T14896" t="s">
        <v>3103</v>
      </c>
    </row>
    <row r="14897" spans="17:20">
      <c r="Q14897">
        <v>0.315694444444444</v>
      </c>
      <c r="R14897">
        <v>1</v>
      </c>
      <c r="S14897" t="s">
        <v>1774</v>
      </c>
      <c r="T14897" t="s">
        <v>3098</v>
      </c>
    </row>
    <row r="14898" spans="17:20">
      <c r="Q14898">
        <v>0.31570601851851898</v>
      </c>
      <c r="R14898">
        <v>3</v>
      </c>
      <c r="S14898" t="s">
        <v>2628</v>
      </c>
      <c r="T14898" t="s">
        <v>3103</v>
      </c>
    </row>
    <row r="14899" spans="17:20">
      <c r="Q14899">
        <v>0.31571759259259302</v>
      </c>
      <c r="R14899">
        <v>2</v>
      </c>
      <c r="S14899" t="s">
        <v>2134</v>
      </c>
      <c r="T14899" t="s">
        <v>3098</v>
      </c>
    </row>
    <row r="14900" spans="17:20">
      <c r="Q14900">
        <v>0.31571759259259302</v>
      </c>
      <c r="R14900">
        <v>4</v>
      </c>
      <c r="S14900" t="s">
        <v>4740</v>
      </c>
      <c r="T14900" t="s">
        <v>3103</v>
      </c>
    </row>
    <row r="14901" spans="17:20">
      <c r="Q14901">
        <v>0.31574074074074099</v>
      </c>
      <c r="R14901">
        <v>1</v>
      </c>
      <c r="S14901" t="s">
        <v>1776</v>
      </c>
      <c r="T14901" t="s">
        <v>3098</v>
      </c>
    </row>
    <row r="14902" spans="17:20">
      <c r="Q14902">
        <v>0.31575231481481503</v>
      </c>
      <c r="R14902">
        <v>1</v>
      </c>
      <c r="S14902" t="s">
        <v>2562</v>
      </c>
      <c r="T14902" t="s">
        <v>3098</v>
      </c>
    </row>
    <row r="14903" spans="17:20">
      <c r="Q14903">
        <v>0.31577546296296299</v>
      </c>
      <c r="R14903">
        <v>1</v>
      </c>
      <c r="S14903" t="s">
        <v>1777</v>
      </c>
      <c r="T14903" t="s">
        <v>3098</v>
      </c>
    </row>
    <row r="14904" spans="17:20">
      <c r="Q14904">
        <v>0.315810185185185</v>
      </c>
      <c r="R14904">
        <v>2</v>
      </c>
      <c r="S14904" t="s">
        <v>2627</v>
      </c>
      <c r="T14904" t="s">
        <v>3103</v>
      </c>
    </row>
    <row r="14905" spans="17:20">
      <c r="Q14905">
        <v>0.315810185185185</v>
      </c>
      <c r="R14905">
        <v>1</v>
      </c>
      <c r="S14905" t="s">
        <v>1770</v>
      </c>
      <c r="T14905" t="s">
        <v>3103</v>
      </c>
    </row>
    <row r="14906" spans="17:20">
      <c r="Q14906">
        <v>0.31582175925925898</v>
      </c>
      <c r="R14906">
        <v>4</v>
      </c>
      <c r="S14906" t="s">
        <v>4742</v>
      </c>
      <c r="T14906" t="s">
        <v>3103</v>
      </c>
    </row>
    <row r="14907" spans="17:20">
      <c r="Q14907">
        <v>0.31585648148148099</v>
      </c>
      <c r="R14907">
        <v>3</v>
      </c>
      <c r="S14907" t="s">
        <v>12644</v>
      </c>
      <c r="T14907" t="s">
        <v>3097</v>
      </c>
    </row>
    <row r="14908" spans="17:20">
      <c r="Q14908">
        <v>0.31587962962963001</v>
      </c>
      <c r="R14908">
        <v>2</v>
      </c>
      <c r="S14908" t="s">
        <v>2562</v>
      </c>
      <c r="T14908" t="s">
        <v>3103</v>
      </c>
    </row>
    <row r="14909" spans="17:20">
      <c r="Q14909">
        <v>0.31587962962963001</v>
      </c>
      <c r="R14909">
        <v>1</v>
      </c>
      <c r="S14909" t="s">
        <v>1778</v>
      </c>
      <c r="T14909" t="s">
        <v>3098</v>
      </c>
    </row>
    <row r="14910" spans="17:20">
      <c r="Q14910">
        <v>0.31591435185185202</v>
      </c>
      <c r="R14910">
        <v>1</v>
      </c>
      <c r="S14910" t="s">
        <v>12645</v>
      </c>
      <c r="T14910" t="s">
        <v>3098</v>
      </c>
    </row>
    <row r="14911" spans="17:20">
      <c r="Q14911">
        <v>0.31593749999999998</v>
      </c>
      <c r="R14911">
        <v>1</v>
      </c>
      <c r="S14911" t="s">
        <v>1779</v>
      </c>
      <c r="T14911" t="s">
        <v>3098</v>
      </c>
    </row>
    <row r="14912" spans="17:20">
      <c r="Q14912">
        <v>0.31594907407407402</v>
      </c>
      <c r="R14912">
        <v>1</v>
      </c>
      <c r="S14912" t="s">
        <v>1768</v>
      </c>
      <c r="T14912" t="s">
        <v>3103</v>
      </c>
    </row>
    <row r="14913" spans="17:20">
      <c r="Q14913">
        <v>0.31599537037037001</v>
      </c>
      <c r="R14913">
        <v>2</v>
      </c>
      <c r="S14913" t="s">
        <v>1428</v>
      </c>
      <c r="T14913" t="s">
        <v>3103</v>
      </c>
    </row>
    <row r="14914" spans="17:20">
      <c r="Q14914">
        <v>0.31601851851851898</v>
      </c>
      <c r="R14914">
        <v>1</v>
      </c>
      <c r="S14914" t="s">
        <v>1780</v>
      </c>
      <c r="T14914" t="s">
        <v>3098</v>
      </c>
    </row>
    <row r="14915" spans="17:20">
      <c r="Q14915">
        <v>0.31606481481481502</v>
      </c>
      <c r="R14915">
        <v>3</v>
      </c>
      <c r="S14915" t="s">
        <v>4741</v>
      </c>
      <c r="T14915" t="s">
        <v>3103</v>
      </c>
    </row>
    <row r="14916" spans="17:20">
      <c r="Q14916">
        <v>0.316076388888889</v>
      </c>
      <c r="R14916">
        <v>1</v>
      </c>
      <c r="S14916" t="s">
        <v>2135</v>
      </c>
      <c r="T14916" t="s">
        <v>3098</v>
      </c>
    </row>
    <row r="14917" spans="17:20">
      <c r="Q14917">
        <v>0.31621527777777803</v>
      </c>
      <c r="R14917">
        <v>1</v>
      </c>
      <c r="S14917" t="s">
        <v>12646</v>
      </c>
      <c r="T14917" t="s">
        <v>3096</v>
      </c>
    </row>
    <row r="14918" spans="17:20">
      <c r="Q14918">
        <v>0.31622685185185201</v>
      </c>
      <c r="R14918">
        <v>3</v>
      </c>
      <c r="S14918" t="s">
        <v>2629</v>
      </c>
      <c r="T14918" t="s">
        <v>3098</v>
      </c>
    </row>
    <row r="14919" spans="17:20">
      <c r="Q14919">
        <v>0.31623842592592599</v>
      </c>
      <c r="R14919">
        <v>2</v>
      </c>
      <c r="S14919" t="s">
        <v>1771</v>
      </c>
      <c r="T14919" t="s">
        <v>3103</v>
      </c>
    </row>
    <row r="14920" spans="17:20">
      <c r="Q14920">
        <v>0.31631944444444399</v>
      </c>
      <c r="R14920">
        <v>1</v>
      </c>
      <c r="S14920" t="s">
        <v>1301</v>
      </c>
      <c r="T14920" t="s">
        <v>3098</v>
      </c>
    </row>
    <row r="14921" spans="17:20">
      <c r="Q14921">
        <v>0.31633101851851902</v>
      </c>
      <c r="R14921">
        <v>1</v>
      </c>
      <c r="S14921" t="s">
        <v>1417</v>
      </c>
      <c r="T14921" t="s">
        <v>3096</v>
      </c>
    </row>
    <row r="14922" spans="17:20">
      <c r="Q14922">
        <v>0.31640046296296298</v>
      </c>
      <c r="R14922">
        <v>1</v>
      </c>
      <c r="S14922" t="s">
        <v>1431</v>
      </c>
      <c r="T14922" t="s">
        <v>3098</v>
      </c>
    </row>
    <row r="14923" spans="17:20">
      <c r="Q14923">
        <v>0.316655092592593</v>
      </c>
      <c r="R14923">
        <v>2</v>
      </c>
      <c r="S14923" t="s">
        <v>946</v>
      </c>
      <c r="T14923" t="s">
        <v>3100</v>
      </c>
    </row>
    <row r="14924" spans="17:20">
      <c r="Q14924">
        <v>0.31679398148148102</v>
      </c>
      <c r="R14924">
        <v>2</v>
      </c>
      <c r="S14924" t="s">
        <v>2138</v>
      </c>
      <c r="T14924" t="s">
        <v>3098</v>
      </c>
    </row>
    <row r="14925" spans="17:20">
      <c r="Q14925">
        <v>0.31679398148148102</v>
      </c>
      <c r="R14925">
        <v>2</v>
      </c>
      <c r="S14925" t="s">
        <v>12647</v>
      </c>
      <c r="T14925" t="s">
        <v>3097</v>
      </c>
    </row>
    <row r="14926" spans="17:20">
      <c r="Q14926">
        <v>0.316851851851852</v>
      </c>
      <c r="R14926">
        <v>1</v>
      </c>
      <c r="S14926" t="s">
        <v>1432</v>
      </c>
      <c r="T14926" t="s">
        <v>3098</v>
      </c>
    </row>
    <row r="14927" spans="17:20">
      <c r="Q14927">
        <v>0.31689814814814798</v>
      </c>
      <c r="R14927">
        <v>1</v>
      </c>
      <c r="S14927" t="s">
        <v>1423</v>
      </c>
      <c r="T14927" t="s">
        <v>3221</v>
      </c>
    </row>
    <row r="14928" spans="17:20">
      <c r="Q14928">
        <v>0.31701388888888898</v>
      </c>
      <c r="R14928">
        <v>1</v>
      </c>
      <c r="S14928" t="s">
        <v>1302</v>
      </c>
      <c r="T14928" t="s">
        <v>3098</v>
      </c>
    </row>
    <row r="14929" spans="17:20">
      <c r="Q14929">
        <v>0.31702546296296302</v>
      </c>
      <c r="R14929">
        <v>2</v>
      </c>
      <c r="S14929" t="s">
        <v>2137</v>
      </c>
      <c r="T14929" t="s">
        <v>3221</v>
      </c>
    </row>
    <row r="14930" spans="17:20">
      <c r="Q14930">
        <v>0.31702546296296302</v>
      </c>
      <c r="R14930">
        <v>1</v>
      </c>
      <c r="S14930" t="s">
        <v>4743</v>
      </c>
      <c r="T14930" t="s">
        <v>3098</v>
      </c>
    </row>
    <row r="14931" spans="17:20">
      <c r="Q14931">
        <v>0.31702546296296302</v>
      </c>
      <c r="R14931">
        <v>2</v>
      </c>
      <c r="S14931" t="s">
        <v>1782</v>
      </c>
      <c r="T14931" t="s">
        <v>3103</v>
      </c>
    </row>
    <row r="14932" spans="17:20">
      <c r="Q14932">
        <v>0.31704861111111099</v>
      </c>
      <c r="R14932">
        <v>3</v>
      </c>
      <c r="S14932" t="s">
        <v>4744</v>
      </c>
      <c r="T14932" t="s">
        <v>3103</v>
      </c>
    </row>
    <row r="14933" spans="17:20">
      <c r="Q14933">
        <v>0.317118055555556</v>
      </c>
      <c r="R14933">
        <v>1</v>
      </c>
      <c r="S14933" t="s">
        <v>1773</v>
      </c>
      <c r="T14933" t="s">
        <v>3103</v>
      </c>
    </row>
    <row r="14934" spans="17:20">
      <c r="Q14934">
        <v>0.31715277777777801</v>
      </c>
      <c r="R14934">
        <v>1</v>
      </c>
      <c r="S14934" t="s">
        <v>1783</v>
      </c>
      <c r="T14934" t="s">
        <v>3098</v>
      </c>
    </row>
    <row r="14935" spans="17:20">
      <c r="Q14935">
        <v>0.31715277777777801</v>
      </c>
      <c r="R14935">
        <v>1</v>
      </c>
      <c r="S14935" t="s">
        <v>515</v>
      </c>
      <c r="T14935" t="s">
        <v>3128</v>
      </c>
    </row>
    <row r="14936" spans="17:20">
      <c r="Q14936">
        <v>0.31729166666666703</v>
      </c>
      <c r="R14936">
        <v>1</v>
      </c>
      <c r="S14936" t="s">
        <v>1781</v>
      </c>
      <c r="T14936" t="s">
        <v>3103</v>
      </c>
    </row>
    <row r="14937" spans="17:20">
      <c r="Q14937">
        <v>0.31733796296296302</v>
      </c>
      <c r="R14937">
        <v>1</v>
      </c>
      <c r="S14937" t="s">
        <v>1433</v>
      </c>
      <c r="T14937" t="s">
        <v>3098</v>
      </c>
    </row>
    <row r="14938" spans="17:20">
      <c r="Q14938">
        <v>0.31744212962962998</v>
      </c>
      <c r="R14938">
        <v>1</v>
      </c>
      <c r="S14938" t="s">
        <v>2136</v>
      </c>
      <c r="T14938" t="s">
        <v>3103</v>
      </c>
    </row>
    <row r="14939" spans="17:20">
      <c r="Q14939">
        <v>0.31748842592592602</v>
      </c>
      <c r="R14939">
        <v>2</v>
      </c>
      <c r="S14939" t="s">
        <v>10023</v>
      </c>
      <c r="T14939" t="s">
        <v>3097</v>
      </c>
    </row>
    <row r="14940" spans="17:20">
      <c r="Q14940">
        <v>0.31763888888888903</v>
      </c>
      <c r="R14940">
        <v>2</v>
      </c>
      <c r="S14940" t="s">
        <v>12648</v>
      </c>
      <c r="T14940" t="s">
        <v>3221</v>
      </c>
    </row>
    <row r="14941" spans="17:20">
      <c r="Q14941">
        <v>0.317696759259259</v>
      </c>
      <c r="R14941">
        <v>1</v>
      </c>
      <c r="S14941" t="s">
        <v>12649</v>
      </c>
      <c r="T14941" t="s">
        <v>3128</v>
      </c>
    </row>
    <row r="14942" spans="17:20">
      <c r="Q14942">
        <v>0.31777777777777799</v>
      </c>
      <c r="R14942">
        <v>1</v>
      </c>
      <c r="S14942" t="s">
        <v>12650</v>
      </c>
      <c r="T14942" t="s">
        <v>3098</v>
      </c>
    </row>
    <row r="14943" spans="17:20">
      <c r="Q14943">
        <v>0.31780092592592601</v>
      </c>
      <c r="R14943">
        <v>1</v>
      </c>
      <c r="S14943" t="s">
        <v>1016</v>
      </c>
      <c r="T14943" t="s">
        <v>3096</v>
      </c>
    </row>
    <row r="14944" spans="17:20">
      <c r="Q14944">
        <v>0.31785879629629599</v>
      </c>
      <c r="R14944">
        <v>1</v>
      </c>
      <c r="S14944" t="s">
        <v>12651</v>
      </c>
      <c r="T14944" t="s">
        <v>3098</v>
      </c>
    </row>
    <row r="14945" spans="17:20">
      <c r="Q14945">
        <v>0.31788194444444401</v>
      </c>
      <c r="R14945">
        <v>1</v>
      </c>
      <c r="S14945" t="s">
        <v>4738</v>
      </c>
      <c r="T14945" t="s">
        <v>3097</v>
      </c>
    </row>
    <row r="14946" spans="17:20">
      <c r="Q14946">
        <v>0.317928240740741</v>
      </c>
      <c r="R14946">
        <v>2</v>
      </c>
      <c r="S14946" t="s">
        <v>2560</v>
      </c>
      <c r="T14946" t="s">
        <v>3103</v>
      </c>
    </row>
    <row r="14947" spans="17:20">
      <c r="Q14947">
        <v>0.318043981481481</v>
      </c>
      <c r="R14947">
        <v>1</v>
      </c>
      <c r="S14947" t="s">
        <v>2562</v>
      </c>
      <c r="T14947" t="s">
        <v>3221</v>
      </c>
    </row>
    <row r="14948" spans="17:20">
      <c r="Q14948">
        <v>0.318043981481481</v>
      </c>
      <c r="R14948">
        <v>1</v>
      </c>
      <c r="S14948" t="s">
        <v>12652</v>
      </c>
      <c r="T14948" t="s">
        <v>3098</v>
      </c>
    </row>
    <row r="14949" spans="17:20">
      <c r="Q14949">
        <v>0.31805555555555598</v>
      </c>
      <c r="R14949">
        <v>1</v>
      </c>
      <c r="S14949" t="s">
        <v>12653</v>
      </c>
      <c r="T14949" t="s">
        <v>3096</v>
      </c>
    </row>
    <row r="14950" spans="17:20">
      <c r="Q14950">
        <v>0.318078703703704</v>
      </c>
      <c r="R14950">
        <v>4</v>
      </c>
      <c r="S14950" t="s">
        <v>4745</v>
      </c>
      <c r="T14950" t="s">
        <v>3103</v>
      </c>
    </row>
    <row r="14951" spans="17:20">
      <c r="Q14951">
        <v>0.318078703703704</v>
      </c>
      <c r="R14951">
        <v>1</v>
      </c>
      <c r="S14951" t="s">
        <v>12654</v>
      </c>
      <c r="T14951" t="s">
        <v>3098</v>
      </c>
    </row>
    <row r="14952" spans="17:20">
      <c r="Q14952">
        <v>0.31810185185185202</v>
      </c>
      <c r="R14952">
        <v>1</v>
      </c>
      <c r="S14952" t="s">
        <v>2562</v>
      </c>
      <c r="T14952" t="s">
        <v>3098</v>
      </c>
    </row>
    <row r="14953" spans="17:20">
      <c r="Q14953">
        <v>0.31812499999999999</v>
      </c>
      <c r="R14953">
        <v>1</v>
      </c>
      <c r="S14953" t="s">
        <v>12655</v>
      </c>
      <c r="T14953" t="s">
        <v>3098</v>
      </c>
    </row>
    <row r="14954" spans="17:20">
      <c r="Q14954">
        <v>0.318159722222222</v>
      </c>
      <c r="R14954">
        <v>4</v>
      </c>
      <c r="S14954" t="s">
        <v>1784</v>
      </c>
      <c r="T14954" t="s">
        <v>3103</v>
      </c>
    </row>
    <row r="14955" spans="17:20">
      <c r="Q14955">
        <v>0.31818287037037002</v>
      </c>
      <c r="R14955">
        <v>1</v>
      </c>
      <c r="S14955" t="s">
        <v>1435</v>
      </c>
      <c r="T14955" t="s">
        <v>3103</v>
      </c>
    </row>
    <row r="14956" spans="17:20">
      <c r="Q14956">
        <v>0.318194444444444</v>
      </c>
      <c r="R14956">
        <v>1</v>
      </c>
      <c r="S14956" t="s">
        <v>1436</v>
      </c>
      <c r="T14956" t="s">
        <v>3103</v>
      </c>
    </row>
    <row r="14957" spans="17:20">
      <c r="Q14957">
        <v>0.31820601851851898</v>
      </c>
      <c r="R14957">
        <v>1</v>
      </c>
      <c r="S14957" t="s">
        <v>572</v>
      </c>
      <c r="T14957" t="s">
        <v>3097</v>
      </c>
    </row>
    <row r="14958" spans="17:20">
      <c r="Q14958">
        <v>0.31821759259259302</v>
      </c>
      <c r="R14958">
        <v>3</v>
      </c>
      <c r="S14958" t="s">
        <v>1437</v>
      </c>
      <c r="T14958" t="s">
        <v>3103</v>
      </c>
    </row>
    <row r="14959" spans="17:20">
      <c r="Q14959">
        <v>0.31821759259259302</v>
      </c>
      <c r="R14959">
        <v>1</v>
      </c>
      <c r="S14959" t="s">
        <v>947</v>
      </c>
      <c r="T14959" t="s">
        <v>3096</v>
      </c>
    </row>
    <row r="14960" spans="17:20">
      <c r="Q14960">
        <v>0.31826388888888901</v>
      </c>
      <c r="R14960">
        <v>1</v>
      </c>
      <c r="S14960" t="s">
        <v>2139</v>
      </c>
      <c r="T14960" t="s">
        <v>3098</v>
      </c>
    </row>
    <row r="14961" spans="17:20">
      <c r="Q14961">
        <v>0.318310185185185</v>
      </c>
      <c r="R14961">
        <v>1</v>
      </c>
      <c r="S14961" t="s">
        <v>1438</v>
      </c>
      <c r="T14961" t="s">
        <v>3103</v>
      </c>
    </row>
    <row r="14962" spans="17:20">
      <c r="Q14962">
        <v>0.318425925925926</v>
      </c>
      <c r="R14962">
        <v>1</v>
      </c>
      <c r="S14962" t="s">
        <v>12656</v>
      </c>
      <c r="T14962" t="s">
        <v>3098</v>
      </c>
    </row>
    <row r="14963" spans="17:20">
      <c r="Q14963">
        <v>0.318541666666667</v>
      </c>
      <c r="R14963">
        <v>2</v>
      </c>
      <c r="S14963" t="s">
        <v>517</v>
      </c>
      <c r="T14963" t="s">
        <v>3128</v>
      </c>
    </row>
    <row r="14964" spans="17:20">
      <c r="Q14964">
        <v>0.31857638888888901</v>
      </c>
      <c r="R14964">
        <v>1</v>
      </c>
      <c r="S14964" t="s">
        <v>2140</v>
      </c>
      <c r="T14964" t="s">
        <v>3098</v>
      </c>
    </row>
    <row r="14965" spans="17:20">
      <c r="Q14965">
        <v>0.318622685185185</v>
      </c>
      <c r="R14965">
        <v>1</v>
      </c>
      <c r="S14965" t="s">
        <v>12657</v>
      </c>
      <c r="T14965" t="s">
        <v>3098</v>
      </c>
    </row>
    <row r="14966" spans="17:20">
      <c r="Q14966">
        <v>0.31866898148148098</v>
      </c>
      <c r="R14966">
        <v>3</v>
      </c>
      <c r="S14966" t="s">
        <v>2561</v>
      </c>
      <c r="T14966" t="s">
        <v>3103</v>
      </c>
    </row>
    <row r="14967" spans="17:20">
      <c r="Q14967">
        <v>0.31871527777777803</v>
      </c>
      <c r="R14967">
        <v>1</v>
      </c>
      <c r="S14967" t="s">
        <v>1785</v>
      </c>
      <c r="T14967" t="s">
        <v>3098</v>
      </c>
    </row>
    <row r="14968" spans="17:20">
      <c r="Q14968">
        <v>0.31872685185185201</v>
      </c>
      <c r="R14968">
        <v>3</v>
      </c>
      <c r="S14968" t="s">
        <v>12658</v>
      </c>
      <c r="T14968" t="s">
        <v>3098</v>
      </c>
    </row>
    <row r="14969" spans="17:20">
      <c r="Q14969">
        <v>0.31896990740740699</v>
      </c>
      <c r="R14969">
        <v>1</v>
      </c>
      <c r="S14969" t="s">
        <v>12659</v>
      </c>
      <c r="T14969" t="s">
        <v>3097</v>
      </c>
    </row>
    <row r="14970" spans="17:20">
      <c r="Q14970">
        <v>0.31902777777777802</v>
      </c>
      <c r="R14970">
        <v>1</v>
      </c>
      <c r="S14970" t="s">
        <v>12660</v>
      </c>
      <c r="T14970" t="s">
        <v>3098</v>
      </c>
    </row>
    <row r="14971" spans="17:20">
      <c r="Q14971">
        <v>0.31913194444444398</v>
      </c>
      <c r="R14971">
        <v>3</v>
      </c>
      <c r="S14971" t="s">
        <v>2562</v>
      </c>
      <c r="T14971" t="s">
        <v>3098</v>
      </c>
    </row>
    <row r="14972" spans="17:20">
      <c r="Q14972">
        <v>0.31913194444444398</v>
      </c>
      <c r="R14972">
        <v>1</v>
      </c>
      <c r="S14972" t="s">
        <v>2630</v>
      </c>
      <c r="T14972" t="s">
        <v>3098</v>
      </c>
    </row>
    <row r="14973" spans="17:20">
      <c r="Q14973">
        <v>0.31917824074074103</v>
      </c>
      <c r="R14973">
        <v>1</v>
      </c>
      <c r="S14973" t="s">
        <v>1434</v>
      </c>
      <c r="T14973" t="s">
        <v>3098</v>
      </c>
    </row>
    <row r="14974" spans="17:20">
      <c r="Q14974">
        <v>0.31921296296296298</v>
      </c>
      <c r="R14974">
        <v>1</v>
      </c>
      <c r="S14974" t="s">
        <v>12661</v>
      </c>
      <c r="T14974" t="s">
        <v>3098</v>
      </c>
    </row>
    <row r="14975" spans="17:20">
      <c r="Q14975">
        <v>0.319236111111111</v>
      </c>
      <c r="R14975">
        <v>1</v>
      </c>
      <c r="S14975" t="s">
        <v>2760</v>
      </c>
      <c r="T14975" t="s">
        <v>3098</v>
      </c>
    </row>
    <row r="14976" spans="17:20">
      <c r="Q14976">
        <v>0.31929398148148103</v>
      </c>
      <c r="R14976">
        <v>2</v>
      </c>
      <c r="S14976" t="s">
        <v>2441</v>
      </c>
      <c r="T14976" t="s">
        <v>3098</v>
      </c>
    </row>
    <row r="14977" spans="17:20">
      <c r="Q14977">
        <v>0.31929398148148103</v>
      </c>
      <c r="R14977">
        <v>1</v>
      </c>
      <c r="S14977" t="s">
        <v>2631</v>
      </c>
      <c r="T14977" t="s">
        <v>3103</v>
      </c>
    </row>
    <row r="14978" spans="17:20">
      <c r="Q14978">
        <v>0.319351851851852</v>
      </c>
      <c r="R14978">
        <v>2</v>
      </c>
      <c r="S14978" t="s">
        <v>12662</v>
      </c>
      <c r="T14978" t="s">
        <v>3098</v>
      </c>
    </row>
    <row r="14979" spans="17:20">
      <c r="Q14979">
        <v>0.319386574074074</v>
      </c>
      <c r="R14979">
        <v>1</v>
      </c>
      <c r="S14979" t="s">
        <v>12663</v>
      </c>
      <c r="T14979" t="s">
        <v>3098</v>
      </c>
    </row>
    <row r="14980" spans="17:20">
      <c r="Q14980">
        <v>0.31940972222222203</v>
      </c>
      <c r="R14980">
        <v>1</v>
      </c>
      <c r="S14980" t="s">
        <v>4748</v>
      </c>
      <c r="T14980" t="s">
        <v>3103</v>
      </c>
    </row>
    <row r="14981" spans="17:20">
      <c r="Q14981">
        <v>0.31942129629629601</v>
      </c>
      <c r="R14981">
        <v>1</v>
      </c>
      <c r="S14981" t="s">
        <v>11578</v>
      </c>
      <c r="T14981" t="s">
        <v>3098</v>
      </c>
    </row>
    <row r="14982" spans="17:20">
      <c r="Q14982">
        <v>0.31943287037036999</v>
      </c>
      <c r="R14982">
        <v>1</v>
      </c>
      <c r="S14982" t="s">
        <v>12664</v>
      </c>
      <c r="T14982" t="s">
        <v>3097</v>
      </c>
    </row>
    <row r="14983" spans="17:20">
      <c r="Q14983">
        <v>0.31954861111111099</v>
      </c>
      <c r="R14983">
        <v>4</v>
      </c>
      <c r="S14983" t="s">
        <v>2142</v>
      </c>
      <c r="T14983" t="s">
        <v>3098</v>
      </c>
    </row>
    <row r="14984" spans="17:20">
      <c r="Q14984">
        <v>0.31956018518518498</v>
      </c>
      <c r="R14984">
        <v>1</v>
      </c>
      <c r="S14984" t="s">
        <v>2562</v>
      </c>
      <c r="T14984" t="s">
        <v>3098</v>
      </c>
    </row>
    <row r="14985" spans="17:20">
      <c r="Q14985">
        <v>0.31959490740740698</v>
      </c>
      <c r="R14985">
        <v>4</v>
      </c>
      <c r="S14985" t="s">
        <v>2635</v>
      </c>
      <c r="T14985" t="s">
        <v>3098</v>
      </c>
    </row>
    <row r="14986" spans="17:20">
      <c r="Q14986">
        <v>0.31962962962962999</v>
      </c>
      <c r="R14986">
        <v>1</v>
      </c>
      <c r="S14986" t="s">
        <v>1788</v>
      </c>
      <c r="T14986" t="s">
        <v>3098</v>
      </c>
    </row>
    <row r="14987" spans="17:20">
      <c r="Q14987">
        <v>0.31966435185185199</v>
      </c>
      <c r="R14987">
        <v>1</v>
      </c>
      <c r="S14987" t="s">
        <v>10172</v>
      </c>
      <c r="T14987" t="s">
        <v>3096</v>
      </c>
    </row>
    <row r="14988" spans="17:20">
      <c r="Q14988">
        <v>0.31971064814814798</v>
      </c>
      <c r="R14988">
        <v>1</v>
      </c>
      <c r="S14988" t="s">
        <v>2145</v>
      </c>
      <c r="T14988" t="s">
        <v>3098</v>
      </c>
    </row>
    <row r="14989" spans="17:20">
      <c r="Q14989">
        <v>0.319733796296296</v>
      </c>
      <c r="R14989">
        <v>1</v>
      </c>
      <c r="S14989" t="s">
        <v>1789</v>
      </c>
      <c r="T14989" t="s">
        <v>3098</v>
      </c>
    </row>
    <row r="14990" spans="17:20">
      <c r="Q14990">
        <v>0.31975694444444402</v>
      </c>
      <c r="R14990">
        <v>1</v>
      </c>
      <c r="S14990" t="s">
        <v>2146</v>
      </c>
      <c r="T14990" t="s">
        <v>3098</v>
      </c>
    </row>
    <row r="14991" spans="17:20">
      <c r="Q14991">
        <v>0.31976851851851901</v>
      </c>
      <c r="R14991">
        <v>2</v>
      </c>
      <c r="S14991" t="s">
        <v>1443</v>
      </c>
      <c r="T14991" t="s">
        <v>3221</v>
      </c>
    </row>
    <row r="14992" spans="17:20">
      <c r="Q14992">
        <v>0.31980324074074101</v>
      </c>
      <c r="R14992">
        <v>1</v>
      </c>
      <c r="S14992" t="s">
        <v>1790</v>
      </c>
      <c r="T14992" t="s">
        <v>3098</v>
      </c>
    </row>
    <row r="14993" spans="17:20">
      <c r="Q14993">
        <v>0.319814814814815</v>
      </c>
      <c r="R14993">
        <v>1</v>
      </c>
      <c r="S14993" t="s">
        <v>1444</v>
      </c>
      <c r="T14993" t="s">
        <v>3098</v>
      </c>
    </row>
    <row r="14994" spans="17:20">
      <c r="Q14994">
        <v>0.31983796296296302</v>
      </c>
      <c r="R14994">
        <v>1</v>
      </c>
      <c r="S14994" t="s">
        <v>4747</v>
      </c>
      <c r="T14994" t="s">
        <v>3098</v>
      </c>
    </row>
    <row r="14995" spans="17:20">
      <c r="Q14995">
        <v>0.319849537037037</v>
      </c>
      <c r="R14995">
        <v>1</v>
      </c>
      <c r="S14995" t="s">
        <v>1791</v>
      </c>
      <c r="T14995" t="s">
        <v>3098</v>
      </c>
    </row>
    <row r="14996" spans="17:20">
      <c r="Q14996">
        <v>0.31987268518518502</v>
      </c>
      <c r="R14996">
        <v>1</v>
      </c>
      <c r="S14996" t="s">
        <v>1303</v>
      </c>
      <c r="T14996" t="s">
        <v>3098</v>
      </c>
    </row>
    <row r="14997" spans="17:20">
      <c r="Q14997">
        <v>0.31988425925925901</v>
      </c>
      <c r="R14997">
        <v>1</v>
      </c>
      <c r="S14997" t="s">
        <v>12665</v>
      </c>
      <c r="T14997" t="s">
        <v>3097</v>
      </c>
    </row>
    <row r="14998" spans="17:20">
      <c r="Q14998">
        <v>0.31989583333333299</v>
      </c>
      <c r="R14998">
        <v>2</v>
      </c>
      <c r="S14998" t="s">
        <v>1793</v>
      </c>
      <c r="T14998" t="s">
        <v>3098</v>
      </c>
    </row>
    <row r="14999" spans="17:20">
      <c r="Q14999">
        <v>0.31990740740740697</v>
      </c>
      <c r="R14999">
        <v>1</v>
      </c>
      <c r="S14999" t="s">
        <v>1442</v>
      </c>
      <c r="T14999" t="s">
        <v>3103</v>
      </c>
    </row>
    <row r="15000" spans="17:20">
      <c r="Q15000">
        <v>0.319930555555556</v>
      </c>
      <c r="R15000">
        <v>2</v>
      </c>
      <c r="S15000" t="s">
        <v>1445</v>
      </c>
      <c r="T15000" t="s">
        <v>3098</v>
      </c>
    </row>
    <row r="15001" spans="17:20">
      <c r="Q15001">
        <v>0.319965277777778</v>
      </c>
      <c r="R15001">
        <v>1</v>
      </c>
      <c r="S15001" t="s">
        <v>2149</v>
      </c>
      <c r="T15001" t="s">
        <v>3098</v>
      </c>
    </row>
    <row r="15002" spans="17:20">
      <c r="Q15002">
        <v>0.319965277777778</v>
      </c>
      <c r="R15002">
        <v>1</v>
      </c>
      <c r="S15002" t="s">
        <v>2148</v>
      </c>
      <c r="T15002" t="s">
        <v>3098</v>
      </c>
    </row>
    <row r="15003" spans="17:20">
      <c r="Q15003">
        <v>0.31998842592592602</v>
      </c>
      <c r="R15003">
        <v>1</v>
      </c>
      <c r="S15003" t="s">
        <v>1446</v>
      </c>
      <c r="T15003" t="s">
        <v>3098</v>
      </c>
    </row>
    <row r="15004" spans="17:20">
      <c r="Q15004">
        <v>0.32002314814814797</v>
      </c>
      <c r="R15004">
        <v>1</v>
      </c>
      <c r="S15004" t="s">
        <v>2147</v>
      </c>
      <c r="T15004" t="s">
        <v>3098</v>
      </c>
    </row>
    <row r="15005" spans="17:20">
      <c r="Q15005">
        <v>0.32003472222222201</v>
      </c>
      <c r="R15005">
        <v>1</v>
      </c>
      <c r="S15005" t="s">
        <v>2632</v>
      </c>
      <c r="T15005" t="s">
        <v>3098</v>
      </c>
    </row>
    <row r="15006" spans="17:20">
      <c r="Q15006">
        <v>0.32003472222222201</v>
      </c>
      <c r="R15006">
        <v>1</v>
      </c>
      <c r="S15006" t="s">
        <v>2761</v>
      </c>
      <c r="T15006" t="s">
        <v>3098</v>
      </c>
    </row>
    <row r="15007" spans="17:20">
      <c r="Q15007">
        <v>0.320046296296296</v>
      </c>
      <c r="R15007">
        <v>1</v>
      </c>
      <c r="S15007" t="s">
        <v>1794</v>
      </c>
      <c r="T15007" t="s">
        <v>3098</v>
      </c>
    </row>
    <row r="15008" spans="17:20">
      <c r="Q15008">
        <v>0.32015046296296301</v>
      </c>
      <c r="R15008">
        <v>1</v>
      </c>
      <c r="S15008" t="s">
        <v>1787</v>
      </c>
      <c r="T15008" t="s">
        <v>3098</v>
      </c>
    </row>
    <row r="15009" spans="17:20">
      <c r="Q15009">
        <v>0.320196759259259</v>
      </c>
      <c r="R15009">
        <v>2</v>
      </c>
      <c r="S15009" t="s">
        <v>2562</v>
      </c>
      <c r="T15009" t="s">
        <v>3103</v>
      </c>
    </row>
    <row r="15010" spans="17:20">
      <c r="Q15010">
        <v>0.320196759259259</v>
      </c>
      <c r="R15010">
        <v>4</v>
      </c>
      <c r="S15010" t="s">
        <v>4754</v>
      </c>
      <c r="T15010" t="s">
        <v>3103</v>
      </c>
    </row>
    <row r="15011" spans="17:20">
      <c r="Q15011">
        <v>0.32020833333333298</v>
      </c>
      <c r="R15011">
        <v>1</v>
      </c>
      <c r="S15011" t="s">
        <v>2637</v>
      </c>
      <c r="T15011" t="s">
        <v>3103</v>
      </c>
    </row>
    <row r="15012" spans="17:20">
      <c r="Q15012">
        <v>0.32021990740740702</v>
      </c>
      <c r="R15012">
        <v>1</v>
      </c>
      <c r="S15012" t="s">
        <v>4750</v>
      </c>
      <c r="T15012" t="s">
        <v>3103</v>
      </c>
    </row>
    <row r="15013" spans="17:20">
      <c r="Q15013">
        <v>0.32024305555555599</v>
      </c>
      <c r="R15013">
        <v>1</v>
      </c>
      <c r="S15013" t="s">
        <v>1448</v>
      </c>
      <c r="T15013" t="s">
        <v>3103</v>
      </c>
    </row>
    <row r="15014" spans="17:20">
      <c r="Q15014">
        <v>0.32025462962963003</v>
      </c>
      <c r="R15014">
        <v>1</v>
      </c>
      <c r="S15014" t="s">
        <v>1795</v>
      </c>
      <c r="T15014" t="s">
        <v>3103</v>
      </c>
    </row>
    <row r="15015" spans="17:20">
      <c r="Q15015">
        <v>0.3203125</v>
      </c>
      <c r="R15015">
        <v>1</v>
      </c>
      <c r="S15015" t="s">
        <v>2763</v>
      </c>
      <c r="T15015" t="s">
        <v>3098</v>
      </c>
    </row>
    <row r="15016" spans="17:20">
      <c r="Q15016">
        <v>0.32032407407407398</v>
      </c>
      <c r="R15016">
        <v>1</v>
      </c>
      <c r="S15016" t="s">
        <v>1796</v>
      </c>
      <c r="T15016" t="s">
        <v>3103</v>
      </c>
    </row>
    <row r="15017" spans="17:20">
      <c r="Q15017">
        <v>0.32034722222222201</v>
      </c>
      <c r="R15017">
        <v>1</v>
      </c>
      <c r="S15017" t="s">
        <v>117</v>
      </c>
      <c r="T15017" t="s">
        <v>3095</v>
      </c>
    </row>
    <row r="15018" spans="17:20">
      <c r="Q15018">
        <v>0.32035879629629599</v>
      </c>
      <c r="R15018">
        <v>1</v>
      </c>
      <c r="S15018" t="s">
        <v>1797</v>
      </c>
      <c r="T15018" t="s">
        <v>3103</v>
      </c>
    </row>
    <row r="15019" spans="17:20">
      <c r="Q15019">
        <v>0.32037037037036997</v>
      </c>
      <c r="R15019">
        <v>1</v>
      </c>
      <c r="S15019" t="s">
        <v>2443</v>
      </c>
      <c r="T15019" t="s">
        <v>3098</v>
      </c>
    </row>
    <row r="15020" spans="17:20">
      <c r="Q15020">
        <v>0.32038194444444401</v>
      </c>
      <c r="R15020">
        <v>2</v>
      </c>
      <c r="S15020" t="s">
        <v>2150</v>
      </c>
      <c r="T15020" t="s">
        <v>3103</v>
      </c>
    </row>
    <row r="15021" spans="17:20">
      <c r="Q15021">
        <v>0.32041666666666702</v>
      </c>
      <c r="R15021">
        <v>1</v>
      </c>
      <c r="S15021" t="s">
        <v>1450</v>
      </c>
      <c r="T15021" t="s">
        <v>3098</v>
      </c>
    </row>
    <row r="15022" spans="17:20">
      <c r="Q15022">
        <v>0.320462962962963</v>
      </c>
      <c r="R15022">
        <v>1</v>
      </c>
      <c r="S15022" t="s">
        <v>4752</v>
      </c>
      <c r="T15022" t="s">
        <v>3103</v>
      </c>
    </row>
    <row r="15023" spans="17:20">
      <c r="Q15023">
        <v>0.32048611111111103</v>
      </c>
      <c r="R15023">
        <v>1</v>
      </c>
      <c r="S15023" t="s">
        <v>2768</v>
      </c>
      <c r="T15023" t="s">
        <v>3098</v>
      </c>
    </row>
    <row r="15024" spans="17:20">
      <c r="Q15024">
        <v>0.32052083333333298</v>
      </c>
      <c r="R15024">
        <v>1</v>
      </c>
      <c r="S15024" t="s">
        <v>12666</v>
      </c>
      <c r="T15024" t="s">
        <v>3095</v>
      </c>
    </row>
    <row r="15025" spans="17:20">
      <c r="Q15025">
        <v>0.32059027777777799</v>
      </c>
      <c r="R15025">
        <v>2</v>
      </c>
      <c r="S15025" t="s">
        <v>4753</v>
      </c>
      <c r="T15025" t="s">
        <v>3103</v>
      </c>
    </row>
    <row r="15026" spans="17:20">
      <c r="Q15026">
        <v>0.320694444444444</v>
      </c>
      <c r="R15026">
        <v>2</v>
      </c>
      <c r="S15026" t="s">
        <v>1454</v>
      </c>
      <c r="T15026" t="s">
        <v>3103</v>
      </c>
    </row>
    <row r="15027" spans="17:20">
      <c r="Q15027">
        <v>0.32075231481481498</v>
      </c>
      <c r="R15027">
        <v>1</v>
      </c>
      <c r="S15027" t="s">
        <v>12667</v>
      </c>
      <c r="T15027" t="s">
        <v>3221</v>
      </c>
    </row>
    <row r="15028" spans="17:20">
      <c r="Q15028">
        <v>0.320810185185185</v>
      </c>
      <c r="R15028">
        <v>2</v>
      </c>
      <c r="S15028" t="s">
        <v>1798</v>
      </c>
      <c r="T15028" t="s">
        <v>3103</v>
      </c>
    </row>
    <row r="15029" spans="17:20">
      <c r="Q15029">
        <v>0.32083333333333303</v>
      </c>
      <c r="R15029">
        <v>2</v>
      </c>
      <c r="S15029" t="s">
        <v>2636</v>
      </c>
      <c r="T15029" t="s">
        <v>3103</v>
      </c>
    </row>
    <row r="15030" spans="17:20">
      <c r="Q15030">
        <v>0.32083333333333303</v>
      </c>
      <c r="R15030">
        <v>1</v>
      </c>
      <c r="S15030" t="s">
        <v>1799</v>
      </c>
      <c r="T15030" t="s">
        <v>3103</v>
      </c>
    </row>
    <row r="15031" spans="17:20">
      <c r="Q15031">
        <v>0.32086805555555598</v>
      </c>
      <c r="R15031">
        <v>1</v>
      </c>
      <c r="S15031" t="s">
        <v>2151</v>
      </c>
      <c r="T15031" t="s">
        <v>3098</v>
      </c>
    </row>
    <row r="15032" spans="17:20">
      <c r="Q15032">
        <v>0.32094907407407403</v>
      </c>
      <c r="R15032">
        <v>1</v>
      </c>
      <c r="S15032" t="s">
        <v>4749</v>
      </c>
      <c r="T15032" t="s">
        <v>3221</v>
      </c>
    </row>
    <row r="15033" spans="17:20">
      <c r="Q15033">
        <v>0.32098379629629598</v>
      </c>
      <c r="R15033">
        <v>1</v>
      </c>
      <c r="S15033" t="s">
        <v>2764</v>
      </c>
      <c r="T15033" t="s">
        <v>3103</v>
      </c>
    </row>
    <row r="15034" spans="17:20">
      <c r="Q15034">
        <v>0.32111111111111101</v>
      </c>
      <c r="R15034">
        <v>4</v>
      </c>
      <c r="S15034" t="s">
        <v>4756</v>
      </c>
      <c r="T15034" t="s">
        <v>3103</v>
      </c>
    </row>
    <row r="15035" spans="17:20">
      <c r="Q15035">
        <v>0.321122685185185</v>
      </c>
      <c r="R15035">
        <v>1</v>
      </c>
      <c r="S15035" t="s">
        <v>2158</v>
      </c>
      <c r="T15035" t="s">
        <v>3103</v>
      </c>
    </row>
    <row r="15036" spans="17:20">
      <c r="Q15036">
        <v>0.32114583333333302</v>
      </c>
      <c r="R15036">
        <v>2</v>
      </c>
      <c r="S15036" t="s">
        <v>12668</v>
      </c>
      <c r="T15036" t="s">
        <v>3097</v>
      </c>
    </row>
    <row r="15037" spans="17:20">
      <c r="Q15037">
        <v>0.321157407407407</v>
      </c>
      <c r="R15037">
        <v>1</v>
      </c>
      <c r="S15037" t="s">
        <v>1800</v>
      </c>
      <c r="T15037" t="s">
        <v>3103</v>
      </c>
    </row>
    <row r="15038" spans="17:20">
      <c r="Q15038">
        <v>0.32119212962963001</v>
      </c>
      <c r="R15038">
        <v>1</v>
      </c>
      <c r="S15038" t="s">
        <v>2638</v>
      </c>
      <c r="T15038" t="s">
        <v>3103</v>
      </c>
    </row>
    <row r="15039" spans="17:20">
      <c r="Q15039">
        <v>0.32121527777777797</v>
      </c>
      <c r="R15039">
        <v>1</v>
      </c>
      <c r="S15039" t="s">
        <v>1802</v>
      </c>
      <c r="T15039" t="s">
        <v>3098</v>
      </c>
    </row>
    <row r="15040" spans="17:20">
      <c r="Q15040">
        <v>0.32121527777777797</v>
      </c>
      <c r="R15040">
        <v>1</v>
      </c>
      <c r="S15040" t="s">
        <v>1792</v>
      </c>
      <c r="T15040" t="s">
        <v>3221</v>
      </c>
    </row>
    <row r="15041" spans="17:20">
      <c r="Q15041">
        <v>0.321238425925926</v>
      </c>
      <c r="R15041">
        <v>1</v>
      </c>
      <c r="S15041" t="s">
        <v>2156</v>
      </c>
      <c r="T15041" t="s">
        <v>3098</v>
      </c>
    </row>
    <row r="15042" spans="17:20">
      <c r="Q15042">
        <v>0.32126157407407402</v>
      </c>
      <c r="R15042">
        <v>1</v>
      </c>
      <c r="S15042" t="s">
        <v>1801</v>
      </c>
      <c r="T15042" t="s">
        <v>3103</v>
      </c>
    </row>
    <row r="15043" spans="17:20">
      <c r="Q15043">
        <v>0.32130787037037001</v>
      </c>
      <c r="R15043">
        <v>1</v>
      </c>
      <c r="S15043" t="s">
        <v>2157</v>
      </c>
      <c r="T15043" t="s">
        <v>3098</v>
      </c>
    </row>
    <row r="15044" spans="17:20">
      <c r="Q15044">
        <v>0.32131944444444399</v>
      </c>
      <c r="R15044">
        <v>2</v>
      </c>
      <c r="S15044" t="s">
        <v>2154</v>
      </c>
      <c r="T15044" t="s">
        <v>3103</v>
      </c>
    </row>
    <row r="15045" spans="17:20">
      <c r="Q15045">
        <v>0.32131944444444399</v>
      </c>
      <c r="R15045">
        <v>1</v>
      </c>
      <c r="S15045" t="s">
        <v>2639</v>
      </c>
      <c r="T15045" t="s">
        <v>3103</v>
      </c>
    </row>
    <row r="15046" spans="17:20">
      <c r="Q15046">
        <v>0.32143518518518499</v>
      </c>
      <c r="R15046">
        <v>1</v>
      </c>
      <c r="S15046" t="s">
        <v>1447</v>
      </c>
      <c r="T15046" t="s">
        <v>3098</v>
      </c>
    </row>
    <row r="15047" spans="17:20">
      <c r="Q15047">
        <v>0.32145833333333301</v>
      </c>
      <c r="R15047">
        <v>1</v>
      </c>
      <c r="S15047" t="s">
        <v>2562</v>
      </c>
      <c r="T15047" t="s">
        <v>3103</v>
      </c>
    </row>
    <row r="15048" spans="17:20">
      <c r="Q15048">
        <v>0.321469907407407</v>
      </c>
      <c r="R15048">
        <v>1</v>
      </c>
      <c r="S15048" t="s">
        <v>2153</v>
      </c>
      <c r="T15048" t="s">
        <v>3103</v>
      </c>
    </row>
    <row r="15049" spans="17:20">
      <c r="Q15049">
        <v>0.32155092592592599</v>
      </c>
      <c r="R15049">
        <v>2</v>
      </c>
      <c r="S15049" t="s">
        <v>2565</v>
      </c>
      <c r="T15049" t="s">
        <v>3098</v>
      </c>
    </row>
    <row r="15050" spans="17:20">
      <c r="Q15050">
        <v>0.32156249999999997</v>
      </c>
      <c r="R15050">
        <v>1</v>
      </c>
      <c r="S15050" t="s">
        <v>1449</v>
      </c>
      <c r="T15050" t="s">
        <v>3098</v>
      </c>
    </row>
    <row r="15051" spans="17:20">
      <c r="Q15051">
        <v>0.32162037037037</v>
      </c>
      <c r="R15051">
        <v>1</v>
      </c>
      <c r="S15051" t="s">
        <v>2568</v>
      </c>
      <c r="T15051" t="s">
        <v>3098</v>
      </c>
    </row>
    <row r="15052" spans="17:20">
      <c r="Q15052">
        <v>0.32162037037037</v>
      </c>
      <c r="R15052">
        <v>2</v>
      </c>
      <c r="S15052" t="s">
        <v>1304</v>
      </c>
      <c r="T15052" t="s">
        <v>3103</v>
      </c>
    </row>
    <row r="15053" spans="17:20">
      <c r="Q15053">
        <v>0.32163194444444398</v>
      </c>
      <c r="R15053">
        <v>2</v>
      </c>
      <c r="S15053" t="s">
        <v>1804</v>
      </c>
      <c r="T15053" t="s">
        <v>3098</v>
      </c>
    </row>
    <row r="15054" spans="17:20">
      <c r="Q15054">
        <v>0.32164351851851902</v>
      </c>
      <c r="R15054">
        <v>1</v>
      </c>
      <c r="S15054" t="s">
        <v>1806</v>
      </c>
      <c r="T15054" t="s">
        <v>3103</v>
      </c>
    </row>
    <row r="15055" spans="17:20">
      <c r="Q15055">
        <v>0.32165509259259301</v>
      </c>
      <c r="R15055">
        <v>1</v>
      </c>
      <c r="S15055" t="s">
        <v>1805</v>
      </c>
      <c r="T15055" t="s">
        <v>3098</v>
      </c>
    </row>
    <row r="15056" spans="17:20">
      <c r="Q15056">
        <v>0.32165509259259301</v>
      </c>
      <c r="R15056">
        <v>1</v>
      </c>
      <c r="S15056" t="s">
        <v>1456</v>
      </c>
      <c r="T15056" t="s">
        <v>3103</v>
      </c>
    </row>
    <row r="15057" spans="17:20">
      <c r="Q15057">
        <v>0.32174768518518498</v>
      </c>
      <c r="R15057">
        <v>1</v>
      </c>
      <c r="S15057" t="s">
        <v>1441</v>
      </c>
      <c r="T15057" t="s">
        <v>3096</v>
      </c>
    </row>
    <row r="15058" spans="17:20">
      <c r="Q15058">
        <v>0.322002314814815</v>
      </c>
      <c r="R15058">
        <v>1</v>
      </c>
      <c r="S15058" t="s">
        <v>2446</v>
      </c>
      <c r="T15058" t="s">
        <v>3098</v>
      </c>
    </row>
    <row r="15059" spans="17:20">
      <c r="Q15059">
        <v>0.32204861111111099</v>
      </c>
      <c r="R15059">
        <v>1</v>
      </c>
      <c r="S15059" t="s">
        <v>4755</v>
      </c>
      <c r="T15059" t="s">
        <v>3098</v>
      </c>
    </row>
    <row r="15060" spans="17:20">
      <c r="Q15060">
        <v>0.32206018518518498</v>
      </c>
      <c r="R15060">
        <v>1</v>
      </c>
      <c r="S15060" t="s">
        <v>1808</v>
      </c>
      <c r="T15060" t="s">
        <v>3098</v>
      </c>
    </row>
    <row r="15061" spans="17:20">
      <c r="Q15061">
        <v>0.32207175925925902</v>
      </c>
      <c r="R15061">
        <v>1</v>
      </c>
      <c r="S15061" t="s">
        <v>2448</v>
      </c>
      <c r="T15061" t="s">
        <v>3103</v>
      </c>
    </row>
    <row r="15062" spans="17:20">
      <c r="Q15062">
        <v>0.322083333333333</v>
      </c>
      <c r="R15062">
        <v>1</v>
      </c>
      <c r="S15062" t="s">
        <v>4757</v>
      </c>
      <c r="T15062" t="s">
        <v>3098</v>
      </c>
    </row>
    <row r="15063" spans="17:20">
      <c r="Q15063">
        <v>0.32209490740740698</v>
      </c>
      <c r="R15063">
        <v>3</v>
      </c>
      <c r="S15063" t="s">
        <v>4760</v>
      </c>
      <c r="T15063" t="s">
        <v>3103</v>
      </c>
    </row>
    <row r="15064" spans="17:20">
      <c r="Q15064">
        <v>0.32214120370370403</v>
      </c>
      <c r="R15064">
        <v>4</v>
      </c>
      <c r="S15064" t="s">
        <v>2562</v>
      </c>
      <c r="T15064" t="s">
        <v>3103</v>
      </c>
    </row>
    <row r="15065" spans="17:20">
      <c r="Q15065">
        <v>0.32217592592592598</v>
      </c>
      <c r="R15065">
        <v>1</v>
      </c>
      <c r="S15065" t="s">
        <v>1455</v>
      </c>
      <c r="T15065" t="s">
        <v>3098</v>
      </c>
    </row>
    <row r="15066" spans="17:20">
      <c r="Q15066">
        <v>0.322199074074074</v>
      </c>
      <c r="R15066">
        <v>3</v>
      </c>
      <c r="S15066" t="s">
        <v>2562</v>
      </c>
      <c r="T15066" t="s">
        <v>3103</v>
      </c>
    </row>
    <row r="15067" spans="17:20">
      <c r="Q15067">
        <v>0.32221064814814798</v>
      </c>
      <c r="R15067">
        <v>1</v>
      </c>
      <c r="S15067" t="s">
        <v>2152</v>
      </c>
      <c r="T15067" t="s">
        <v>3098</v>
      </c>
    </row>
    <row r="15068" spans="17:20">
      <c r="Q15068">
        <v>0.32224537037036999</v>
      </c>
      <c r="R15068">
        <v>2</v>
      </c>
      <c r="S15068" t="s">
        <v>2640</v>
      </c>
      <c r="T15068" t="s">
        <v>3103</v>
      </c>
    </row>
    <row r="15069" spans="17:20">
      <c r="Q15069">
        <v>0.32225694444444403</v>
      </c>
      <c r="R15069">
        <v>1</v>
      </c>
      <c r="S15069" t="s">
        <v>12669</v>
      </c>
      <c r="T15069" t="s">
        <v>3095</v>
      </c>
    </row>
    <row r="15070" spans="17:20">
      <c r="Q15070">
        <v>0.32230324074074101</v>
      </c>
      <c r="R15070">
        <v>1</v>
      </c>
      <c r="S15070" t="s">
        <v>2447</v>
      </c>
      <c r="T15070" t="s">
        <v>3098</v>
      </c>
    </row>
    <row r="15071" spans="17:20">
      <c r="Q15071">
        <v>0.32230324074074101</v>
      </c>
      <c r="R15071">
        <v>1</v>
      </c>
      <c r="S15071" t="s">
        <v>4762</v>
      </c>
      <c r="T15071" t="s">
        <v>3103</v>
      </c>
    </row>
    <row r="15072" spans="17:20">
      <c r="Q15072">
        <v>0.32240740740740698</v>
      </c>
      <c r="R15072">
        <v>1</v>
      </c>
      <c r="S15072" t="s">
        <v>1807</v>
      </c>
      <c r="T15072" t="s">
        <v>3103</v>
      </c>
    </row>
    <row r="15073" spans="17:20">
      <c r="Q15073">
        <v>0.32241898148148102</v>
      </c>
      <c r="R15073">
        <v>1</v>
      </c>
      <c r="S15073" t="s">
        <v>4758</v>
      </c>
      <c r="T15073" t="s">
        <v>3098</v>
      </c>
    </row>
    <row r="15074" spans="17:20">
      <c r="Q15074">
        <v>0.32245370370370402</v>
      </c>
      <c r="R15074">
        <v>2</v>
      </c>
      <c r="S15074" t="s">
        <v>1311</v>
      </c>
      <c r="T15074" t="s">
        <v>3096</v>
      </c>
    </row>
    <row r="15075" spans="17:20">
      <c r="Q15075">
        <v>0.32247685185185199</v>
      </c>
      <c r="R15075">
        <v>1</v>
      </c>
      <c r="S15075" t="s">
        <v>1457</v>
      </c>
      <c r="T15075" t="s">
        <v>3103</v>
      </c>
    </row>
    <row r="15076" spans="17:20">
      <c r="Q15076">
        <v>0.32250000000000001</v>
      </c>
      <c r="R15076">
        <v>2</v>
      </c>
      <c r="S15076" t="s">
        <v>148</v>
      </c>
      <c r="T15076" t="s">
        <v>3097</v>
      </c>
    </row>
    <row r="15077" spans="17:20">
      <c r="Q15077">
        <v>0.32251157407407399</v>
      </c>
      <c r="R15077">
        <v>1</v>
      </c>
      <c r="S15077" t="s">
        <v>2769</v>
      </c>
      <c r="T15077" t="s">
        <v>3098</v>
      </c>
    </row>
    <row r="15078" spans="17:20">
      <c r="Q15078">
        <v>0.322546296296296</v>
      </c>
      <c r="R15078">
        <v>1</v>
      </c>
      <c r="S15078" t="s">
        <v>4759</v>
      </c>
      <c r="T15078" t="s">
        <v>3098</v>
      </c>
    </row>
    <row r="15079" spans="17:20">
      <c r="Q15079">
        <v>0.32256944444444402</v>
      </c>
      <c r="R15079">
        <v>1</v>
      </c>
      <c r="S15079" t="s">
        <v>4761</v>
      </c>
      <c r="T15079" t="s">
        <v>3103</v>
      </c>
    </row>
    <row r="15080" spans="17:20">
      <c r="Q15080">
        <v>0.32256944444444446</v>
      </c>
      <c r="R15080">
        <v>2</v>
      </c>
      <c r="S15080" t="s">
        <v>2767</v>
      </c>
      <c r="T15080" t="s">
        <v>3103</v>
      </c>
    </row>
    <row r="15081" spans="17:20">
      <c r="Q15081">
        <v>0.32261574074074101</v>
      </c>
      <c r="R15081">
        <v>1</v>
      </c>
      <c r="S15081" t="s">
        <v>12670</v>
      </c>
      <c r="T15081" t="s">
        <v>3221</v>
      </c>
    </row>
    <row r="15082" spans="17:20">
      <c r="Q15082">
        <v>0.32262731481481499</v>
      </c>
      <c r="R15082">
        <v>2</v>
      </c>
      <c r="S15082" t="s">
        <v>2765</v>
      </c>
      <c r="T15082" t="s">
        <v>3221</v>
      </c>
    </row>
    <row r="15083" spans="17:20">
      <c r="Q15083">
        <v>0.32263888888888897</v>
      </c>
      <c r="R15083">
        <v>3</v>
      </c>
      <c r="S15083" t="s">
        <v>3919</v>
      </c>
      <c r="T15083" t="s">
        <v>3097</v>
      </c>
    </row>
    <row r="15084" spans="17:20">
      <c r="Q15084">
        <v>0.32267361111111098</v>
      </c>
      <c r="R15084">
        <v>2</v>
      </c>
      <c r="S15084" t="s">
        <v>10811</v>
      </c>
      <c r="T15084" t="s">
        <v>3096</v>
      </c>
    </row>
    <row r="15085" spans="17:20">
      <c r="Q15085">
        <v>0.32270833333333299</v>
      </c>
      <c r="R15085">
        <v>1</v>
      </c>
      <c r="S15085" t="s">
        <v>2771</v>
      </c>
      <c r="T15085" t="s">
        <v>3103</v>
      </c>
    </row>
    <row r="15086" spans="17:20">
      <c r="Q15086">
        <v>0.32271990740740703</v>
      </c>
      <c r="R15086">
        <v>2</v>
      </c>
      <c r="S15086" t="s">
        <v>2449</v>
      </c>
      <c r="T15086" t="s">
        <v>3221</v>
      </c>
    </row>
    <row r="15087" spans="17:20">
      <c r="Q15087">
        <v>0.32273148148148201</v>
      </c>
      <c r="R15087">
        <v>1</v>
      </c>
      <c r="S15087" t="s">
        <v>2155</v>
      </c>
      <c r="T15087" t="s">
        <v>3221</v>
      </c>
    </row>
    <row r="15088" spans="17:20">
      <c r="Q15088">
        <v>0.32276620370370401</v>
      </c>
      <c r="R15088">
        <v>1</v>
      </c>
      <c r="S15088" t="s">
        <v>4764</v>
      </c>
      <c r="T15088" t="s">
        <v>3103</v>
      </c>
    </row>
    <row r="15089" spans="17:20">
      <c r="Q15089">
        <v>0.32278935185185198</v>
      </c>
      <c r="R15089">
        <v>2</v>
      </c>
      <c r="S15089" t="s">
        <v>739</v>
      </c>
      <c r="T15089" t="s">
        <v>3097</v>
      </c>
    </row>
    <row r="15090" spans="17:20">
      <c r="Q15090">
        <v>0.32280092592592602</v>
      </c>
      <c r="R15090">
        <v>1</v>
      </c>
      <c r="S15090" t="s">
        <v>2163</v>
      </c>
      <c r="T15090" t="s">
        <v>3098</v>
      </c>
    </row>
    <row r="15091" spans="17:20">
      <c r="Q15091">
        <v>0.32287037037036997</v>
      </c>
      <c r="R15091">
        <v>2</v>
      </c>
      <c r="S15091" t="s">
        <v>10951</v>
      </c>
      <c r="T15091" t="s">
        <v>3096</v>
      </c>
    </row>
    <row r="15092" spans="17:20">
      <c r="Q15092">
        <v>0.32288194444444401</v>
      </c>
      <c r="R15092">
        <v>1</v>
      </c>
      <c r="S15092" t="s">
        <v>4765</v>
      </c>
      <c r="T15092" t="s">
        <v>3103</v>
      </c>
    </row>
    <row r="15093" spans="17:20">
      <c r="Q15093">
        <v>0.322928240740741</v>
      </c>
      <c r="R15093">
        <v>1</v>
      </c>
      <c r="S15093" t="s">
        <v>131</v>
      </c>
      <c r="T15093" t="s">
        <v>3100</v>
      </c>
    </row>
    <row r="15094" spans="17:20">
      <c r="Q15094">
        <v>0.32297453703703699</v>
      </c>
      <c r="R15094">
        <v>1</v>
      </c>
      <c r="S15094" t="s">
        <v>2165</v>
      </c>
      <c r="T15094" t="s">
        <v>3103</v>
      </c>
    </row>
    <row r="15095" spans="17:20">
      <c r="Q15095">
        <v>0.32309027777777799</v>
      </c>
      <c r="R15095">
        <v>1</v>
      </c>
      <c r="S15095" t="s">
        <v>1814</v>
      </c>
      <c r="T15095" t="s">
        <v>3103</v>
      </c>
    </row>
    <row r="15096" spans="17:20">
      <c r="Q15096">
        <v>0.32311342592592601</v>
      </c>
      <c r="R15096">
        <v>4</v>
      </c>
      <c r="S15096" t="s">
        <v>2450</v>
      </c>
      <c r="T15096" t="s">
        <v>3098</v>
      </c>
    </row>
    <row r="15097" spans="17:20">
      <c r="Q15097">
        <v>0.32311342592592601</v>
      </c>
      <c r="R15097">
        <v>1</v>
      </c>
      <c r="S15097" t="s">
        <v>2159</v>
      </c>
      <c r="T15097" t="s">
        <v>3098</v>
      </c>
    </row>
    <row r="15098" spans="17:20">
      <c r="Q15098">
        <v>0.32317129629629598</v>
      </c>
      <c r="R15098">
        <v>1</v>
      </c>
      <c r="S15098" t="s">
        <v>1812</v>
      </c>
      <c r="T15098" t="s">
        <v>3098</v>
      </c>
    </row>
    <row r="15099" spans="17:20">
      <c r="Q15099">
        <v>0.32319444444444401</v>
      </c>
      <c r="R15099">
        <v>1</v>
      </c>
      <c r="S15099" t="s">
        <v>1813</v>
      </c>
      <c r="T15099" t="s">
        <v>3098</v>
      </c>
    </row>
    <row r="15100" spans="17:20">
      <c r="Q15100">
        <v>0.32324074074074099</v>
      </c>
      <c r="R15100">
        <v>1</v>
      </c>
      <c r="S15100" t="s">
        <v>1305</v>
      </c>
      <c r="T15100" t="s">
        <v>3098</v>
      </c>
    </row>
    <row r="15101" spans="17:20">
      <c r="Q15101">
        <v>0.32326388888888902</v>
      </c>
      <c r="R15101">
        <v>1</v>
      </c>
      <c r="S15101" t="s">
        <v>1461</v>
      </c>
      <c r="T15101" t="s">
        <v>3098</v>
      </c>
    </row>
    <row r="15102" spans="17:20">
      <c r="Q15102">
        <v>0.323275462962963</v>
      </c>
      <c r="R15102">
        <v>1</v>
      </c>
      <c r="S15102" t="s">
        <v>2770</v>
      </c>
      <c r="T15102" t="s">
        <v>3098</v>
      </c>
    </row>
    <row r="15103" spans="17:20">
      <c r="Q15103">
        <v>0.323275462962963</v>
      </c>
      <c r="R15103">
        <v>1</v>
      </c>
      <c r="S15103" t="s">
        <v>4763</v>
      </c>
      <c r="T15103" t="s">
        <v>3098</v>
      </c>
    </row>
    <row r="15104" spans="17:20">
      <c r="Q15104">
        <v>0.32334490740740701</v>
      </c>
      <c r="R15104">
        <v>2</v>
      </c>
      <c r="S15104" t="s">
        <v>2451</v>
      </c>
      <c r="T15104" t="s">
        <v>3098</v>
      </c>
    </row>
    <row r="15105" spans="17:20">
      <c r="Q15105">
        <v>0.323356481481481</v>
      </c>
      <c r="R15105">
        <v>2</v>
      </c>
      <c r="S15105" t="s">
        <v>1458</v>
      </c>
      <c r="T15105" t="s">
        <v>3098</v>
      </c>
    </row>
    <row r="15106" spans="17:20">
      <c r="Q15106">
        <v>0.32343749999999999</v>
      </c>
      <c r="R15106">
        <v>1</v>
      </c>
      <c r="S15106" t="s">
        <v>2167</v>
      </c>
      <c r="T15106" t="s">
        <v>3098</v>
      </c>
    </row>
    <row r="15107" spans="17:20">
      <c r="Q15107">
        <v>0.32349537037037002</v>
      </c>
      <c r="R15107">
        <v>1</v>
      </c>
      <c r="S15107" t="s">
        <v>4767</v>
      </c>
      <c r="T15107" t="s">
        <v>3098</v>
      </c>
    </row>
    <row r="15108" spans="17:20">
      <c r="Q15108">
        <v>0.32357638888888901</v>
      </c>
      <c r="R15108">
        <v>1</v>
      </c>
      <c r="S15108" t="s">
        <v>1809</v>
      </c>
      <c r="T15108" t="s">
        <v>3098</v>
      </c>
    </row>
    <row r="15109" spans="17:20">
      <c r="Q15109">
        <v>0.32363425925925898</v>
      </c>
      <c r="R15109">
        <v>1</v>
      </c>
      <c r="S15109" t="s">
        <v>1818</v>
      </c>
      <c r="T15109" t="s">
        <v>3103</v>
      </c>
    </row>
    <row r="15110" spans="17:20">
      <c r="Q15110">
        <v>0.32365740740740701</v>
      </c>
      <c r="R15110">
        <v>1</v>
      </c>
      <c r="S15110" t="s">
        <v>2166</v>
      </c>
      <c r="T15110" t="s">
        <v>3103</v>
      </c>
    </row>
    <row r="15111" spans="17:20">
      <c r="Q15111">
        <v>0.32368055555555603</v>
      </c>
      <c r="R15111">
        <v>2</v>
      </c>
      <c r="S15111" t="s">
        <v>1816</v>
      </c>
      <c r="T15111" t="s">
        <v>3103</v>
      </c>
    </row>
    <row r="15112" spans="17:20">
      <c r="Q15112">
        <v>0.323738425925926</v>
      </c>
      <c r="R15112">
        <v>1</v>
      </c>
      <c r="S15112" t="s">
        <v>2168</v>
      </c>
      <c r="T15112" t="s">
        <v>3103</v>
      </c>
    </row>
    <row r="15113" spans="17:20">
      <c r="Q15113">
        <v>0.32376157407407402</v>
      </c>
      <c r="R15113">
        <v>1</v>
      </c>
      <c r="S15113" t="s">
        <v>1817</v>
      </c>
      <c r="T15113" t="s">
        <v>3103</v>
      </c>
    </row>
    <row r="15114" spans="17:20">
      <c r="Q15114">
        <v>0.32381944444444399</v>
      </c>
      <c r="R15114">
        <v>6</v>
      </c>
      <c r="S15114" t="s">
        <v>2642</v>
      </c>
      <c r="T15114" t="s">
        <v>3098</v>
      </c>
    </row>
    <row r="15115" spans="17:20">
      <c r="Q15115">
        <v>0.32381944444444399</v>
      </c>
      <c r="R15115">
        <v>2</v>
      </c>
      <c r="S15115" t="s">
        <v>4768</v>
      </c>
      <c r="T15115" t="s">
        <v>3221</v>
      </c>
    </row>
    <row r="15116" spans="17:20">
      <c r="Q15116">
        <v>0.32383101851851898</v>
      </c>
      <c r="R15116">
        <v>2</v>
      </c>
      <c r="S15116" t="s">
        <v>518</v>
      </c>
      <c r="T15116" t="s">
        <v>3095</v>
      </c>
    </row>
    <row r="15117" spans="17:20">
      <c r="Q15117">
        <v>0.32384259259259301</v>
      </c>
      <c r="R15117">
        <v>2</v>
      </c>
      <c r="S15117" t="s">
        <v>12671</v>
      </c>
      <c r="T15117" t="s">
        <v>3097</v>
      </c>
    </row>
    <row r="15118" spans="17:20">
      <c r="Q15118">
        <v>0.323888888888889</v>
      </c>
      <c r="R15118">
        <v>4</v>
      </c>
      <c r="S15118" t="s">
        <v>2570</v>
      </c>
      <c r="T15118" t="s">
        <v>3098</v>
      </c>
    </row>
    <row r="15119" spans="17:20">
      <c r="Q15119">
        <v>0.32391203703703703</v>
      </c>
      <c r="R15119">
        <v>1</v>
      </c>
      <c r="S15119" t="s">
        <v>1811</v>
      </c>
      <c r="T15119" t="s">
        <v>3098</v>
      </c>
    </row>
    <row r="15120" spans="17:20">
      <c r="Q15120">
        <v>0.32394675925925898</v>
      </c>
      <c r="R15120">
        <v>1</v>
      </c>
      <c r="S15120" t="s">
        <v>1819</v>
      </c>
      <c r="T15120" t="s">
        <v>3098</v>
      </c>
    </row>
    <row r="15121" spans="17:20">
      <c r="Q15121">
        <v>0.32399305555555602</v>
      </c>
      <c r="R15121">
        <v>1</v>
      </c>
      <c r="S15121" t="s">
        <v>2171</v>
      </c>
      <c r="T15121" t="s">
        <v>3098</v>
      </c>
    </row>
    <row r="15122" spans="17:20">
      <c r="Q15122">
        <v>0.32401620370370399</v>
      </c>
      <c r="R15122">
        <v>2</v>
      </c>
      <c r="S15122" t="s">
        <v>12672</v>
      </c>
      <c r="T15122" t="s">
        <v>3221</v>
      </c>
    </row>
    <row r="15123" spans="17:20">
      <c r="Q15123">
        <v>0.32403935185185201</v>
      </c>
      <c r="R15123">
        <v>3</v>
      </c>
      <c r="S15123" t="s">
        <v>2173</v>
      </c>
      <c r="T15123" t="s">
        <v>3098</v>
      </c>
    </row>
    <row r="15124" spans="17:20">
      <c r="Q15124">
        <v>0.32403935185185201</v>
      </c>
      <c r="R15124">
        <v>1</v>
      </c>
      <c r="S15124" t="s">
        <v>5919</v>
      </c>
      <c r="T15124" t="s">
        <v>3100</v>
      </c>
    </row>
    <row r="15125" spans="17:20">
      <c r="Q15125">
        <v>0.32406249999999998</v>
      </c>
      <c r="R15125">
        <v>3</v>
      </c>
      <c r="S15125" t="s">
        <v>2174</v>
      </c>
      <c r="T15125" t="s">
        <v>3098</v>
      </c>
    </row>
    <row r="15126" spans="17:20">
      <c r="Q15126">
        <v>0.32407407407407401</v>
      </c>
      <c r="R15126">
        <v>1</v>
      </c>
      <c r="S15126" t="s">
        <v>4769</v>
      </c>
      <c r="T15126" t="s">
        <v>3098</v>
      </c>
    </row>
    <row r="15127" spans="17:20">
      <c r="Q15127">
        <v>0.324085648148148</v>
      </c>
      <c r="R15127">
        <v>1</v>
      </c>
      <c r="S15127" t="s">
        <v>2169</v>
      </c>
      <c r="T15127" t="s">
        <v>3221</v>
      </c>
    </row>
    <row r="15128" spans="17:20">
      <c r="Q15128">
        <v>0.32409722222222198</v>
      </c>
      <c r="R15128">
        <v>1</v>
      </c>
      <c r="S15128" t="s">
        <v>2170</v>
      </c>
      <c r="T15128" t="s">
        <v>3221</v>
      </c>
    </row>
    <row r="15129" spans="17:20">
      <c r="Q15129">
        <v>0.32414351851851902</v>
      </c>
      <c r="R15129">
        <v>1</v>
      </c>
      <c r="S15129" t="s">
        <v>1822</v>
      </c>
      <c r="T15129" t="s">
        <v>3098</v>
      </c>
    </row>
    <row r="15130" spans="17:20">
      <c r="Q15130">
        <v>0.324201388888889</v>
      </c>
      <c r="R15130">
        <v>1</v>
      </c>
      <c r="S15130" t="s">
        <v>1824</v>
      </c>
      <c r="T15130" t="s">
        <v>3098</v>
      </c>
    </row>
    <row r="15131" spans="17:20">
      <c r="Q15131">
        <v>0.32421296296296298</v>
      </c>
      <c r="R15131">
        <v>1</v>
      </c>
      <c r="S15131" t="s">
        <v>2164</v>
      </c>
      <c r="T15131" t="s">
        <v>3098</v>
      </c>
    </row>
    <row r="15132" spans="17:20">
      <c r="Q15132">
        <v>0.32424768518518499</v>
      </c>
      <c r="R15132">
        <v>1</v>
      </c>
      <c r="S15132" t="s">
        <v>1825</v>
      </c>
      <c r="T15132" t="s">
        <v>3098</v>
      </c>
    </row>
    <row r="15133" spans="17:20">
      <c r="Q15133">
        <v>0.32429398148148098</v>
      </c>
      <c r="R15133">
        <v>1</v>
      </c>
      <c r="S15133" t="s">
        <v>4773</v>
      </c>
      <c r="T15133" t="s">
        <v>3103</v>
      </c>
    </row>
    <row r="15134" spans="17:20">
      <c r="Q15134">
        <v>0.32430555555555601</v>
      </c>
      <c r="R15134">
        <v>1</v>
      </c>
      <c r="S15134" t="s">
        <v>2175</v>
      </c>
      <c r="T15134" t="s">
        <v>3098</v>
      </c>
    </row>
    <row r="15135" spans="17:20">
      <c r="Q15135">
        <v>0.32432870370370398</v>
      </c>
      <c r="R15135">
        <v>2</v>
      </c>
      <c r="S15135" t="s">
        <v>2562</v>
      </c>
      <c r="T15135" t="s">
        <v>3221</v>
      </c>
    </row>
    <row r="15136" spans="17:20">
      <c r="Q15136">
        <v>0.32443287037037</v>
      </c>
      <c r="R15136">
        <v>1</v>
      </c>
      <c r="S15136" t="s">
        <v>2571</v>
      </c>
      <c r="T15136" t="s">
        <v>3098</v>
      </c>
    </row>
    <row r="15137" spans="17:20">
      <c r="Q15137">
        <v>0.324467592592593</v>
      </c>
      <c r="R15137">
        <v>1</v>
      </c>
      <c r="S15137" t="s">
        <v>2455</v>
      </c>
      <c r="T15137" t="s">
        <v>3098</v>
      </c>
    </row>
    <row r="15138" spans="17:20">
      <c r="Q15138">
        <v>0.32447916666666698</v>
      </c>
      <c r="R15138">
        <v>4</v>
      </c>
      <c r="S15138" t="s">
        <v>4776</v>
      </c>
      <c r="T15138" t="s">
        <v>3103</v>
      </c>
    </row>
    <row r="15139" spans="17:20">
      <c r="Q15139">
        <v>0.32450231481481501</v>
      </c>
      <c r="R15139">
        <v>2</v>
      </c>
      <c r="S15139" t="s">
        <v>2176</v>
      </c>
      <c r="T15139" t="s">
        <v>3103</v>
      </c>
    </row>
    <row r="15140" spans="17:20">
      <c r="Q15140">
        <v>0.32451388888888899</v>
      </c>
      <c r="R15140">
        <v>1</v>
      </c>
      <c r="S15140" t="s">
        <v>2456</v>
      </c>
      <c r="T15140" t="s">
        <v>3103</v>
      </c>
    </row>
    <row r="15141" spans="17:20">
      <c r="Q15141">
        <v>0.32453703703703701</v>
      </c>
      <c r="R15141">
        <v>2</v>
      </c>
      <c r="S15141" t="s">
        <v>2641</v>
      </c>
      <c r="T15141" t="s">
        <v>3103</v>
      </c>
    </row>
    <row r="15142" spans="17:20">
      <c r="Q15142">
        <v>0.32453703703703701</v>
      </c>
      <c r="R15142">
        <v>4</v>
      </c>
      <c r="S15142" t="s">
        <v>4777</v>
      </c>
      <c r="T15142" t="s">
        <v>3103</v>
      </c>
    </row>
    <row r="15143" spans="17:20">
      <c r="Q15143">
        <v>0.32454861111111111</v>
      </c>
      <c r="R15143">
        <v>1</v>
      </c>
      <c r="S15143" t="s">
        <v>4771</v>
      </c>
      <c r="T15143" t="s">
        <v>3103</v>
      </c>
    </row>
    <row r="15144" spans="17:20">
      <c r="Q15144">
        <v>0.32457175925925902</v>
      </c>
      <c r="R15144">
        <v>1</v>
      </c>
      <c r="S15144" t="s">
        <v>2177</v>
      </c>
      <c r="T15144" t="s">
        <v>3103</v>
      </c>
    </row>
    <row r="15145" spans="17:20">
      <c r="Q15145">
        <v>0.324583333333333</v>
      </c>
      <c r="R15145">
        <v>1</v>
      </c>
      <c r="S15145" t="s">
        <v>4779</v>
      </c>
      <c r="T15145" t="s">
        <v>3103</v>
      </c>
    </row>
    <row r="15146" spans="17:20">
      <c r="Q15146">
        <v>0.32461805555555601</v>
      </c>
      <c r="R15146">
        <v>1</v>
      </c>
      <c r="S15146" t="s">
        <v>4772</v>
      </c>
      <c r="T15146" t="s">
        <v>3098</v>
      </c>
    </row>
    <row r="15147" spans="17:20">
      <c r="Q15147">
        <v>0.32461805555555601</v>
      </c>
      <c r="R15147">
        <v>1</v>
      </c>
      <c r="S15147" t="s">
        <v>1463</v>
      </c>
      <c r="T15147" t="s">
        <v>3103</v>
      </c>
    </row>
    <row r="15148" spans="17:20">
      <c r="Q15148">
        <v>0.32462962962962999</v>
      </c>
      <c r="R15148">
        <v>1</v>
      </c>
      <c r="S15148" t="s">
        <v>1306</v>
      </c>
      <c r="T15148" t="s">
        <v>3098</v>
      </c>
    </row>
    <row r="15149" spans="17:20">
      <c r="Q15149">
        <v>0.32465277777777801</v>
      </c>
      <c r="R15149">
        <v>1</v>
      </c>
      <c r="S15149" t="s">
        <v>1820</v>
      </c>
      <c r="T15149" t="s">
        <v>3103</v>
      </c>
    </row>
    <row r="15150" spans="17:20">
      <c r="Q15150">
        <v>0.32465277777777801</v>
      </c>
      <c r="R15150">
        <v>1</v>
      </c>
      <c r="S15150" t="s">
        <v>1220</v>
      </c>
      <c r="T15150" t="s">
        <v>3096</v>
      </c>
    </row>
    <row r="15151" spans="17:20">
      <c r="Q15151">
        <v>0.32467592592592598</v>
      </c>
      <c r="R15151">
        <v>2</v>
      </c>
      <c r="S15151" t="s">
        <v>1464</v>
      </c>
      <c r="T15151" t="s">
        <v>3103</v>
      </c>
    </row>
    <row r="15152" spans="17:20">
      <c r="Q15152">
        <v>0.32468750000000002</v>
      </c>
      <c r="R15152">
        <v>1</v>
      </c>
      <c r="S15152" t="s">
        <v>2453</v>
      </c>
      <c r="T15152" t="s">
        <v>3103</v>
      </c>
    </row>
    <row r="15153" spans="17:20">
      <c r="Q15153">
        <v>0.324699074074074</v>
      </c>
      <c r="R15153">
        <v>1</v>
      </c>
      <c r="S15153" t="s">
        <v>6648</v>
      </c>
      <c r="T15153" t="s">
        <v>3094</v>
      </c>
    </row>
    <row r="15154" spans="17:20">
      <c r="Q15154">
        <v>0.32471064814814798</v>
      </c>
      <c r="R15154">
        <v>1</v>
      </c>
      <c r="S15154" t="s">
        <v>2179</v>
      </c>
      <c r="T15154" t="s">
        <v>3103</v>
      </c>
    </row>
    <row r="15155" spans="17:20">
      <c r="Q15155">
        <v>0.324930555555556</v>
      </c>
      <c r="R15155">
        <v>1</v>
      </c>
      <c r="S15155" t="s">
        <v>12673</v>
      </c>
      <c r="T15155" t="s">
        <v>3095</v>
      </c>
    </row>
    <row r="15156" spans="17:20">
      <c r="Q15156">
        <v>0.32501157407407405</v>
      </c>
      <c r="R15156">
        <v>1</v>
      </c>
      <c r="S15156" t="s">
        <v>2775</v>
      </c>
      <c r="T15156" t="s">
        <v>3103</v>
      </c>
    </row>
    <row r="15157" spans="17:20">
      <c r="Q15157">
        <v>0.32509259259259299</v>
      </c>
      <c r="R15157">
        <v>3</v>
      </c>
      <c r="S15157" t="s">
        <v>2562</v>
      </c>
      <c r="T15157" t="s">
        <v>3095</v>
      </c>
    </row>
    <row r="15158" spans="17:20">
      <c r="Q15158">
        <v>0.32524305555555599</v>
      </c>
      <c r="R15158">
        <v>1</v>
      </c>
      <c r="S15158" t="s">
        <v>4778</v>
      </c>
      <c r="T15158" t="s">
        <v>3103</v>
      </c>
    </row>
    <row r="15159" spans="17:20">
      <c r="Q15159">
        <v>0.32524305555555599</v>
      </c>
      <c r="R15159">
        <v>1</v>
      </c>
      <c r="S15159" t="s">
        <v>1827</v>
      </c>
      <c r="T15159" t="s">
        <v>3103</v>
      </c>
    </row>
    <row r="15160" spans="17:20">
      <c r="Q15160">
        <v>0.32526620370370402</v>
      </c>
      <c r="R15160">
        <v>1</v>
      </c>
      <c r="S15160" t="s">
        <v>1821</v>
      </c>
      <c r="T15160" t="s">
        <v>3098</v>
      </c>
    </row>
    <row r="15161" spans="17:20">
      <c r="Q15161">
        <v>0.32532407407407399</v>
      </c>
      <c r="R15161">
        <v>2</v>
      </c>
      <c r="S15161" t="s">
        <v>521</v>
      </c>
      <c r="T15161" t="s">
        <v>3128</v>
      </c>
    </row>
    <row r="15162" spans="17:20">
      <c r="Q15162">
        <v>0.32538194444444402</v>
      </c>
      <c r="R15162">
        <v>5</v>
      </c>
      <c r="S15162" t="s">
        <v>4793</v>
      </c>
      <c r="T15162" t="s">
        <v>3103</v>
      </c>
    </row>
    <row r="15163" spans="17:20">
      <c r="Q15163">
        <v>0.32540509259259298</v>
      </c>
      <c r="R15163">
        <v>1</v>
      </c>
      <c r="S15163" t="s">
        <v>1466</v>
      </c>
      <c r="T15163" t="s">
        <v>3098</v>
      </c>
    </row>
    <row r="15164" spans="17:20">
      <c r="Q15164">
        <v>0.32546296296296301</v>
      </c>
      <c r="R15164">
        <v>1</v>
      </c>
      <c r="S15164" t="s">
        <v>2573</v>
      </c>
      <c r="T15164" t="s">
        <v>3098</v>
      </c>
    </row>
    <row r="15165" spans="17:20">
      <c r="Q15165">
        <v>0.32548611111111098</v>
      </c>
      <c r="R15165">
        <v>1</v>
      </c>
      <c r="S15165" t="s">
        <v>1828</v>
      </c>
      <c r="T15165" t="s">
        <v>3221</v>
      </c>
    </row>
    <row r="15166" spans="17:20">
      <c r="Q15166">
        <v>0.325509259259259</v>
      </c>
      <c r="R15166">
        <v>1</v>
      </c>
      <c r="S15166" t="s">
        <v>1823</v>
      </c>
      <c r="T15166" t="s">
        <v>3098</v>
      </c>
    </row>
    <row r="15167" spans="17:20">
      <c r="Q15167">
        <v>0.32553240740740702</v>
      </c>
      <c r="R15167">
        <v>1</v>
      </c>
      <c r="S15167" t="s">
        <v>2180</v>
      </c>
      <c r="T15167" t="s">
        <v>3221</v>
      </c>
    </row>
    <row r="15168" spans="17:20">
      <c r="Q15168">
        <v>0.32555555555555599</v>
      </c>
      <c r="R15168">
        <v>1</v>
      </c>
      <c r="S15168" t="s">
        <v>1307</v>
      </c>
      <c r="T15168" t="s">
        <v>3098</v>
      </c>
    </row>
    <row r="15169" spans="17:20">
      <c r="Q15169">
        <v>0.32557870370370401</v>
      </c>
      <c r="R15169">
        <v>1</v>
      </c>
      <c r="S15169" t="s">
        <v>1830</v>
      </c>
      <c r="T15169" t="s">
        <v>3098</v>
      </c>
    </row>
    <row r="15170" spans="17:20">
      <c r="Q15170">
        <v>0.32561342592592601</v>
      </c>
      <c r="R15170">
        <v>2</v>
      </c>
      <c r="S15170" t="s">
        <v>2181</v>
      </c>
      <c r="T15170" t="s">
        <v>3103</v>
      </c>
    </row>
    <row r="15171" spans="17:20">
      <c r="Q15171">
        <v>0.325625</v>
      </c>
      <c r="R15171">
        <v>1</v>
      </c>
      <c r="S15171" t="s">
        <v>12674</v>
      </c>
      <c r="T15171" t="s">
        <v>3097</v>
      </c>
    </row>
    <row r="15172" spans="17:20">
      <c r="Q15172">
        <v>0.32564814814814802</v>
      </c>
      <c r="R15172">
        <v>1</v>
      </c>
      <c r="S15172" t="s">
        <v>1465</v>
      </c>
      <c r="T15172" t="s">
        <v>3103</v>
      </c>
    </row>
    <row r="15173" spans="17:20">
      <c r="Q15173">
        <v>0.32567129629629599</v>
      </c>
      <c r="R15173">
        <v>1</v>
      </c>
      <c r="S15173" t="s">
        <v>139</v>
      </c>
      <c r="T15173" t="s">
        <v>3096</v>
      </c>
    </row>
    <row r="15174" spans="17:20">
      <c r="Q15174">
        <v>0.32569444444444401</v>
      </c>
      <c r="R15174">
        <v>2</v>
      </c>
      <c r="S15174" t="s">
        <v>1829</v>
      </c>
      <c r="T15174" t="s">
        <v>3103</v>
      </c>
    </row>
    <row r="15175" spans="17:20">
      <c r="Q15175">
        <v>0.325740740740741</v>
      </c>
      <c r="R15175">
        <v>2</v>
      </c>
      <c r="S15175" t="s">
        <v>4791</v>
      </c>
      <c r="T15175" t="s">
        <v>3098</v>
      </c>
    </row>
    <row r="15176" spans="17:20">
      <c r="Q15176">
        <v>0.32576388888888902</v>
      </c>
      <c r="R15176">
        <v>1</v>
      </c>
      <c r="S15176" t="s">
        <v>1308</v>
      </c>
      <c r="T15176" t="s">
        <v>3098</v>
      </c>
    </row>
    <row r="15177" spans="17:20">
      <c r="Q15177">
        <v>0.32576388888888902</v>
      </c>
      <c r="R15177">
        <v>1</v>
      </c>
      <c r="S15177" t="s">
        <v>2457</v>
      </c>
      <c r="T15177" t="s">
        <v>3103</v>
      </c>
    </row>
    <row r="15178" spans="17:20">
      <c r="Q15178">
        <v>0.32582175925925899</v>
      </c>
      <c r="R15178">
        <v>2</v>
      </c>
      <c r="S15178" t="s">
        <v>4786</v>
      </c>
      <c r="T15178" t="s">
        <v>3103</v>
      </c>
    </row>
    <row r="15179" spans="17:20">
      <c r="Q15179">
        <v>0.32583333333333298</v>
      </c>
      <c r="R15179">
        <v>1</v>
      </c>
      <c r="S15179" t="s">
        <v>2777</v>
      </c>
      <c r="T15179" t="s">
        <v>3098</v>
      </c>
    </row>
    <row r="15180" spans="17:20">
      <c r="Q15180">
        <v>0.325856481481481</v>
      </c>
      <c r="R15180">
        <v>2</v>
      </c>
      <c r="S15180" t="s">
        <v>1832</v>
      </c>
      <c r="T15180" t="s">
        <v>3103</v>
      </c>
    </row>
    <row r="15181" spans="17:20">
      <c r="Q15181">
        <v>0.32586805555555598</v>
      </c>
      <c r="R15181">
        <v>1</v>
      </c>
      <c r="S15181" t="s">
        <v>4787</v>
      </c>
      <c r="T15181" t="s">
        <v>3103</v>
      </c>
    </row>
    <row r="15182" spans="17:20">
      <c r="Q15182">
        <v>0.32590277777777799</v>
      </c>
      <c r="R15182">
        <v>1</v>
      </c>
      <c r="S15182" t="s">
        <v>4788</v>
      </c>
      <c r="T15182" t="s">
        <v>3103</v>
      </c>
    </row>
    <row r="15183" spans="17:20">
      <c r="Q15183">
        <v>0.32592592592592601</v>
      </c>
      <c r="R15183">
        <v>1</v>
      </c>
      <c r="S15183" t="s">
        <v>1462</v>
      </c>
      <c r="T15183" t="s">
        <v>3098</v>
      </c>
    </row>
    <row r="15184" spans="17:20">
      <c r="Q15184">
        <v>0.32592592592592601</v>
      </c>
      <c r="R15184">
        <v>4</v>
      </c>
      <c r="S15184" t="s">
        <v>4789</v>
      </c>
      <c r="T15184" t="s">
        <v>3103</v>
      </c>
    </row>
    <row r="15185" spans="17:20">
      <c r="Q15185">
        <v>0.32593749999999999</v>
      </c>
      <c r="R15185">
        <v>1</v>
      </c>
      <c r="S15185" t="s">
        <v>12675</v>
      </c>
      <c r="T15185" t="s">
        <v>3095</v>
      </c>
    </row>
    <row r="15186" spans="17:20">
      <c r="Q15186">
        <v>0.32594907407407397</v>
      </c>
      <c r="R15186">
        <v>1</v>
      </c>
      <c r="S15186" t="s">
        <v>2575</v>
      </c>
      <c r="T15186" t="s">
        <v>3103</v>
      </c>
    </row>
    <row r="15187" spans="17:20">
      <c r="Q15187">
        <v>0.32596064814814801</v>
      </c>
      <c r="R15187">
        <v>1</v>
      </c>
      <c r="S15187" t="s">
        <v>4785</v>
      </c>
      <c r="T15187" t="s">
        <v>3098</v>
      </c>
    </row>
    <row r="15188" spans="17:20">
      <c r="Q15188">
        <v>0.32596064814814801</v>
      </c>
      <c r="R15188">
        <v>1</v>
      </c>
      <c r="S15188" t="s">
        <v>2178</v>
      </c>
      <c r="T15188" t="s">
        <v>3098</v>
      </c>
    </row>
    <row r="15189" spans="17:20">
      <c r="Q15189">
        <v>0.32598379629629598</v>
      </c>
      <c r="R15189">
        <v>1</v>
      </c>
      <c r="S15189" t="s">
        <v>2183</v>
      </c>
      <c r="T15189" t="s">
        <v>3103</v>
      </c>
    </row>
    <row r="15190" spans="17:20">
      <c r="Q15190">
        <v>0.32598379629629598</v>
      </c>
      <c r="R15190">
        <v>1</v>
      </c>
      <c r="S15190" t="s">
        <v>1470</v>
      </c>
      <c r="T15190" t="s">
        <v>3103</v>
      </c>
    </row>
    <row r="15191" spans="17:20">
      <c r="Q15191">
        <v>0.32599537037037002</v>
      </c>
      <c r="R15191">
        <v>1</v>
      </c>
      <c r="S15191" t="s">
        <v>4790</v>
      </c>
      <c r="T15191" t="s">
        <v>3103</v>
      </c>
    </row>
    <row r="15192" spans="17:20">
      <c r="Q15192">
        <v>0.326006944444444</v>
      </c>
      <c r="R15192">
        <v>3</v>
      </c>
      <c r="S15192" t="s">
        <v>3749</v>
      </c>
      <c r="T15192" t="s">
        <v>3095</v>
      </c>
    </row>
    <row r="15193" spans="17:20">
      <c r="Q15193">
        <v>0.32605324074074099</v>
      </c>
      <c r="R15193">
        <v>1</v>
      </c>
      <c r="S15193" t="s">
        <v>12676</v>
      </c>
      <c r="T15193" t="s">
        <v>3221</v>
      </c>
    </row>
    <row r="15194" spans="17:20">
      <c r="Q15194">
        <v>0.326122685185185</v>
      </c>
      <c r="R15194">
        <v>1</v>
      </c>
      <c r="S15194" t="s">
        <v>10464</v>
      </c>
      <c r="T15194" t="s">
        <v>3095</v>
      </c>
    </row>
    <row r="15195" spans="17:20">
      <c r="Q15195">
        <v>0.32614583333333302</v>
      </c>
      <c r="R15195">
        <v>4</v>
      </c>
      <c r="S15195" t="s">
        <v>2458</v>
      </c>
      <c r="T15195" t="s">
        <v>3098</v>
      </c>
    </row>
    <row r="15196" spans="17:20">
      <c r="Q15196">
        <v>0.32614583333333302</v>
      </c>
      <c r="R15196">
        <v>1</v>
      </c>
      <c r="S15196" t="s">
        <v>4780</v>
      </c>
      <c r="T15196" t="s">
        <v>3098</v>
      </c>
    </row>
    <row r="15197" spans="17:20">
      <c r="Q15197">
        <v>0.32615740740740701</v>
      </c>
      <c r="R15197">
        <v>1</v>
      </c>
      <c r="S15197" t="s">
        <v>1834</v>
      </c>
      <c r="T15197" t="s">
        <v>3103</v>
      </c>
    </row>
    <row r="15198" spans="17:20">
      <c r="Q15198">
        <v>0.32616898148148099</v>
      </c>
      <c r="R15198">
        <v>2</v>
      </c>
      <c r="S15198" t="s">
        <v>2184</v>
      </c>
      <c r="T15198" t="s">
        <v>3098</v>
      </c>
    </row>
    <row r="15199" spans="17:20">
      <c r="Q15199">
        <v>0.32621527777777798</v>
      </c>
      <c r="R15199">
        <v>1</v>
      </c>
      <c r="S15199" t="s">
        <v>4782</v>
      </c>
      <c r="T15199" t="s">
        <v>3098</v>
      </c>
    </row>
    <row r="15200" spans="17:20">
      <c r="Q15200">
        <v>0.32626157407407402</v>
      </c>
      <c r="R15200">
        <v>1</v>
      </c>
      <c r="S15200" t="s">
        <v>1826</v>
      </c>
      <c r="T15200" t="s">
        <v>3098</v>
      </c>
    </row>
    <row r="15201" spans="17:20">
      <c r="Q15201">
        <v>0.32626157407407402</v>
      </c>
      <c r="R15201">
        <v>1</v>
      </c>
      <c r="S15201" t="s">
        <v>2186</v>
      </c>
      <c r="T15201" t="s">
        <v>3103</v>
      </c>
    </row>
    <row r="15202" spans="17:20">
      <c r="Q15202">
        <v>0.32633101851851898</v>
      </c>
      <c r="R15202">
        <v>1</v>
      </c>
      <c r="S15202" t="s">
        <v>1831</v>
      </c>
      <c r="T15202" t="s">
        <v>3221</v>
      </c>
    </row>
    <row r="15203" spans="17:20">
      <c r="Q15203">
        <v>0.32633101851851898</v>
      </c>
      <c r="R15203">
        <v>1</v>
      </c>
      <c r="S15203" t="s">
        <v>4783</v>
      </c>
      <c r="T15203" t="s">
        <v>3098</v>
      </c>
    </row>
    <row r="15204" spans="17:20">
      <c r="Q15204">
        <v>0.32641203703703703</v>
      </c>
      <c r="R15204">
        <v>1</v>
      </c>
      <c r="S15204" t="s">
        <v>2779</v>
      </c>
      <c r="T15204" t="s">
        <v>3103</v>
      </c>
    </row>
    <row r="15205" spans="17:20">
      <c r="Q15205">
        <v>0.326469907407407</v>
      </c>
      <c r="R15205">
        <v>1</v>
      </c>
      <c r="S15205" t="s">
        <v>12677</v>
      </c>
      <c r="T15205" t="s">
        <v>3097</v>
      </c>
    </row>
    <row r="15206" spans="17:20">
      <c r="Q15206">
        <v>0.32655092592592599</v>
      </c>
      <c r="R15206">
        <v>1</v>
      </c>
      <c r="S15206" t="s">
        <v>2778</v>
      </c>
      <c r="T15206" t="s">
        <v>3098</v>
      </c>
    </row>
    <row r="15207" spans="17:20">
      <c r="Q15207">
        <v>0.32655092592592599</v>
      </c>
      <c r="R15207">
        <v>1</v>
      </c>
      <c r="S15207" t="s">
        <v>12678</v>
      </c>
      <c r="T15207" t="s">
        <v>3221</v>
      </c>
    </row>
    <row r="15208" spans="17:20">
      <c r="Q15208">
        <v>0.32657407407407402</v>
      </c>
      <c r="R15208">
        <v>1</v>
      </c>
      <c r="S15208" t="s">
        <v>2781</v>
      </c>
      <c r="T15208" t="s">
        <v>3098</v>
      </c>
    </row>
    <row r="15209" spans="17:20">
      <c r="Q15209">
        <v>0.32657407407407402</v>
      </c>
      <c r="R15209">
        <v>1</v>
      </c>
      <c r="S15209" t="s">
        <v>1835</v>
      </c>
      <c r="T15209" t="s">
        <v>3098</v>
      </c>
    </row>
    <row r="15210" spans="17:20">
      <c r="Q15210">
        <v>0.32659722222222198</v>
      </c>
      <c r="R15210">
        <v>1</v>
      </c>
      <c r="S15210" t="s">
        <v>2188</v>
      </c>
      <c r="T15210" t="s">
        <v>3098</v>
      </c>
    </row>
    <row r="15211" spans="17:20">
      <c r="Q15211">
        <v>0.32660879629629602</v>
      </c>
      <c r="R15211">
        <v>1</v>
      </c>
      <c r="S15211" t="s">
        <v>2577</v>
      </c>
      <c r="T15211" t="s">
        <v>3098</v>
      </c>
    </row>
    <row r="15212" spans="17:20">
      <c r="Q15212">
        <v>0.32664351851851903</v>
      </c>
      <c r="R15212">
        <v>1</v>
      </c>
      <c r="S15212" t="s">
        <v>2189</v>
      </c>
      <c r="T15212" t="s">
        <v>3098</v>
      </c>
    </row>
    <row r="15213" spans="17:20">
      <c r="Q15213">
        <v>0.32667824074074076</v>
      </c>
      <c r="R15213">
        <v>1</v>
      </c>
      <c r="S15213" t="s">
        <v>2780</v>
      </c>
      <c r="T15213" t="s">
        <v>3103</v>
      </c>
    </row>
    <row r="15214" spans="17:20">
      <c r="Q15214">
        <v>0.32674768518518499</v>
      </c>
      <c r="R15214">
        <v>1</v>
      </c>
      <c r="S15214" t="s">
        <v>2454</v>
      </c>
      <c r="T15214" t="s">
        <v>3096</v>
      </c>
    </row>
    <row r="15215" spans="17:20">
      <c r="Q15215">
        <v>0.326851851851852</v>
      </c>
      <c r="R15215">
        <v>1</v>
      </c>
      <c r="S15215" t="s">
        <v>1837</v>
      </c>
      <c r="T15215" t="s">
        <v>3098</v>
      </c>
    </row>
    <row r="15216" spans="17:20">
      <c r="Q15216">
        <v>0.32689814814814799</v>
      </c>
      <c r="R15216">
        <v>2</v>
      </c>
      <c r="S15216" t="s">
        <v>1469</v>
      </c>
      <c r="T15216" t="s">
        <v>3221</v>
      </c>
    </row>
    <row r="15217" spans="17:20">
      <c r="Q15217">
        <v>0.32689814814814799</v>
      </c>
      <c r="R15217">
        <v>1</v>
      </c>
      <c r="S15217" t="s">
        <v>2187</v>
      </c>
      <c r="T15217" t="s">
        <v>3103</v>
      </c>
    </row>
    <row r="15218" spans="17:20">
      <c r="Q15218">
        <v>0.32692129629629602</v>
      </c>
      <c r="R15218">
        <v>1</v>
      </c>
      <c r="S15218" t="s">
        <v>1838</v>
      </c>
      <c r="T15218" t="s">
        <v>3098</v>
      </c>
    </row>
    <row r="15219" spans="17:20">
      <c r="Q15219">
        <v>0.32693287037037</v>
      </c>
      <c r="R15219">
        <v>1</v>
      </c>
      <c r="S15219" t="s">
        <v>1836</v>
      </c>
      <c r="T15219" t="s">
        <v>3103</v>
      </c>
    </row>
    <row r="15220" spans="17:20">
      <c r="Q15220">
        <v>0.32695601851851902</v>
      </c>
      <c r="R15220">
        <v>1</v>
      </c>
      <c r="S15220" t="s">
        <v>1309</v>
      </c>
      <c r="T15220" t="s">
        <v>3098</v>
      </c>
    </row>
    <row r="15221" spans="17:20">
      <c r="Q15221">
        <v>0.326967592592593</v>
      </c>
      <c r="R15221">
        <v>2</v>
      </c>
      <c r="S15221" t="s">
        <v>2774</v>
      </c>
      <c r="T15221" t="s">
        <v>3097</v>
      </c>
    </row>
    <row r="15222" spans="17:20">
      <c r="Q15222">
        <v>0.32697916666666699</v>
      </c>
      <c r="R15222">
        <v>1</v>
      </c>
      <c r="S15222" t="s">
        <v>675</v>
      </c>
      <c r="T15222" t="s">
        <v>3100</v>
      </c>
    </row>
    <row r="15223" spans="17:20">
      <c r="Q15223">
        <v>0.32702546296296298</v>
      </c>
      <c r="R15223">
        <v>3</v>
      </c>
      <c r="S15223" t="s">
        <v>2783</v>
      </c>
      <c r="T15223" t="s">
        <v>3103</v>
      </c>
    </row>
    <row r="15224" spans="17:20">
      <c r="Q15224">
        <v>0.32710648148148103</v>
      </c>
      <c r="R15224">
        <v>1</v>
      </c>
      <c r="S15224" t="s">
        <v>2782</v>
      </c>
      <c r="T15224" t="s">
        <v>3098</v>
      </c>
    </row>
    <row r="15225" spans="17:20">
      <c r="Q15225">
        <v>0.32711805555555601</v>
      </c>
      <c r="R15225">
        <v>1</v>
      </c>
      <c r="S15225" t="s">
        <v>2786</v>
      </c>
      <c r="T15225" t="s">
        <v>3098</v>
      </c>
    </row>
    <row r="15226" spans="17:20">
      <c r="Q15226">
        <v>0.327164351851852</v>
      </c>
      <c r="R15226">
        <v>1</v>
      </c>
      <c r="S15226" t="s">
        <v>4795</v>
      </c>
      <c r="T15226" t="s">
        <v>3098</v>
      </c>
    </row>
    <row r="15227" spans="17:20">
      <c r="Q15227">
        <v>0.32718750000000002</v>
      </c>
      <c r="R15227">
        <v>1</v>
      </c>
      <c r="S15227" t="s">
        <v>1840</v>
      </c>
      <c r="T15227" t="s">
        <v>3098</v>
      </c>
    </row>
    <row r="15228" spans="17:20">
      <c r="Q15228">
        <v>0.32722222222222203</v>
      </c>
      <c r="R15228">
        <v>1</v>
      </c>
      <c r="S15228" t="s">
        <v>1841</v>
      </c>
      <c r="T15228" t="s">
        <v>3098</v>
      </c>
    </row>
    <row r="15229" spans="17:20">
      <c r="Q15229">
        <v>0.32726851851851901</v>
      </c>
      <c r="R15229">
        <v>1</v>
      </c>
      <c r="S15229" t="s">
        <v>10374</v>
      </c>
      <c r="T15229" t="s">
        <v>3097</v>
      </c>
    </row>
    <row r="15230" spans="17:20">
      <c r="Q15230">
        <v>0.327280092592593</v>
      </c>
      <c r="R15230">
        <v>1</v>
      </c>
      <c r="S15230" t="s">
        <v>2452</v>
      </c>
      <c r="T15230" t="s">
        <v>3095</v>
      </c>
    </row>
    <row r="15231" spans="17:20">
      <c r="Q15231">
        <v>0.327314814814815</v>
      </c>
      <c r="R15231">
        <v>2</v>
      </c>
      <c r="S15231" t="s">
        <v>4797</v>
      </c>
      <c r="T15231" t="s">
        <v>3103</v>
      </c>
    </row>
    <row r="15232" spans="17:20">
      <c r="Q15232">
        <v>0.32744212962962999</v>
      </c>
      <c r="R15232">
        <v>2</v>
      </c>
      <c r="S15232" t="s">
        <v>4800</v>
      </c>
      <c r="T15232" t="s">
        <v>3103</v>
      </c>
    </row>
    <row r="15233" spans="17:20">
      <c r="Q15233">
        <v>0.32758101851851901</v>
      </c>
      <c r="R15233">
        <v>1</v>
      </c>
      <c r="S15233" t="s">
        <v>2185</v>
      </c>
      <c r="T15233" t="s">
        <v>3098</v>
      </c>
    </row>
    <row r="15234" spans="17:20">
      <c r="Q15234">
        <v>0.32760416666666664</v>
      </c>
      <c r="R15234">
        <v>2</v>
      </c>
      <c r="S15234" t="s">
        <v>4792</v>
      </c>
      <c r="T15234" t="s">
        <v>3103</v>
      </c>
    </row>
    <row r="15235" spans="17:20">
      <c r="Q15235">
        <v>0.32761574074074101</v>
      </c>
      <c r="R15235">
        <v>1</v>
      </c>
      <c r="S15235" t="s">
        <v>4801</v>
      </c>
      <c r="T15235" t="s">
        <v>3103</v>
      </c>
    </row>
    <row r="15236" spans="17:20">
      <c r="Q15236">
        <v>0.32761574074074101</v>
      </c>
      <c r="R15236">
        <v>1</v>
      </c>
      <c r="S15236" t="s">
        <v>4784</v>
      </c>
      <c r="T15236" t="s">
        <v>3221</v>
      </c>
    </row>
    <row r="15237" spans="17:20">
      <c r="Q15237">
        <v>0.32769675925925901</v>
      </c>
      <c r="R15237">
        <v>1</v>
      </c>
      <c r="S15237" t="s">
        <v>2193</v>
      </c>
      <c r="T15237" t="s">
        <v>3103</v>
      </c>
    </row>
    <row r="15238" spans="17:20">
      <c r="Q15238">
        <v>0.32773148148148101</v>
      </c>
      <c r="R15238">
        <v>2</v>
      </c>
      <c r="S15238" t="s">
        <v>4805</v>
      </c>
      <c r="T15238" t="s">
        <v>3103</v>
      </c>
    </row>
    <row r="15239" spans="17:20">
      <c r="Q15239">
        <v>0.32775462962962998</v>
      </c>
      <c r="R15239">
        <v>2</v>
      </c>
      <c r="S15239" t="s">
        <v>742</v>
      </c>
      <c r="T15239" t="s">
        <v>3097</v>
      </c>
    </row>
    <row r="15240" spans="17:20">
      <c r="Q15240">
        <v>0.32776620370370402</v>
      </c>
      <c r="R15240">
        <v>1</v>
      </c>
      <c r="S15240" t="s">
        <v>1475</v>
      </c>
      <c r="T15240" t="s">
        <v>3103</v>
      </c>
    </row>
    <row r="15241" spans="17:20">
      <c r="Q15241">
        <v>0.32783564814814797</v>
      </c>
      <c r="R15241">
        <v>1</v>
      </c>
      <c r="S15241" t="s">
        <v>4806</v>
      </c>
      <c r="T15241" t="s">
        <v>3103</v>
      </c>
    </row>
    <row r="15242" spans="17:20">
      <c r="Q15242">
        <v>0.327893518518519</v>
      </c>
      <c r="R15242">
        <v>4</v>
      </c>
      <c r="S15242" t="s">
        <v>2192</v>
      </c>
      <c r="T15242" t="s">
        <v>3098</v>
      </c>
    </row>
    <row r="15243" spans="17:20">
      <c r="Q15243">
        <v>0.32793981481481499</v>
      </c>
      <c r="R15243">
        <v>4</v>
      </c>
      <c r="S15243" t="s">
        <v>2579</v>
      </c>
      <c r="T15243" t="s">
        <v>3098</v>
      </c>
    </row>
    <row r="15244" spans="17:20">
      <c r="Q15244">
        <v>0.32793981481481499</v>
      </c>
      <c r="R15244">
        <v>2</v>
      </c>
      <c r="S15244" t="s">
        <v>4796</v>
      </c>
      <c r="T15244" t="s">
        <v>3103</v>
      </c>
    </row>
    <row r="15245" spans="17:20">
      <c r="Q15245">
        <v>0.32802083333333298</v>
      </c>
      <c r="R15245">
        <v>1</v>
      </c>
      <c r="S15245" t="s">
        <v>139</v>
      </c>
      <c r="T15245" t="s">
        <v>3094</v>
      </c>
    </row>
    <row r="15246" spans="17:20">
      <c r="Q15246">
        <v>0.32803240740740702</v>
      </c>
      <c r="R15246">
        <v>1</v>
      </c>
      <c r="S15246" t="s">
        <v>539</v>
      </c>
      <c r="T15246" t="s">
        <v>3100</v>
      </c>
    </row>
    <row r="15247" spans="17:20">
      <c r="Q15247">
        <v>0.32805555555555599</v>
      </c>
      <c r="R15247">
        <v>2</v>
      </c>
      <c r="S15247" t="s">
        <v>2194</v>
      </c>
      <c r="T15247" t="s">
        <v>3098</v>
      </c>
    </row>
    <row r="15248" spans="17:20">
      <c r="Q15248">
        <v>0.32807870370370401</v>
      </c>
      <c r="R15248">
        <v>1</v>
      </c>
      <c r="S15248" t="s">
        <v>1476</v>
      </c>
      <c r="T15248" t="s">
        <v>3098</v>
      </c>
    </row>
    <row r="15249" spans="17:20">
      <c r="Q15249">
        <v>0.32810185185185198</v>
      </c>
      <c r="R15249">
        <v>4</v>
      </c>
      <c r="S15249" t="s">
        <v>2562</v>
      </c>
      <c r="T15249" t="s">
        <v>3103</v>
      </c>
    </row>
    <row r="15250" spans="17:20">
      <c r="Q15250">
        <v>0.32815972222222201</v>
      </c>
      <c r="R15250">
        <v>1</v>
      </c>
      <c r="S15250" t="s">
        <v>4808</v>
      </c>
      <c r="T15250" t="s">
        <v>3098</v>
      </c>
    </row>
    <row r="15251" spans="17:20">
      <c r="Q15251">
        <v>0.32818287037036997</v>
      </c>
      <c r="R15251">
        <v>1</v>
      </c>
      <c r="S15251" t="s">
        <v>4794</v>
      </c>
      <c r="T15251" t="s">
        <v>3221</v>
      </c>
    </row>
    <row r="15252" spans="17:20">
      <c r="Q15252">
        <v>0.32820601851851799</v>
      </c>
      <c r="R15252">
        <v>1</v>
      </c>
      <c r="S15252" t="s">
        <v>1847</v>
      </c>
      <c r="T15252" t="s">
        <v>3098</v>
      </c>
    </row>
    <row r="15253" spans="17:20">
      <c r="Q15253">
        <v>0.32821759259259298</v>
      </c>
      <c r="R15253">
        <v>1</v>
      </c>
      <c r="S15253" t="s">
        <v>142</v>
      </c>
      <c r="T15253" t="s">
        <v>3096</v>
      </c>
    </row>
    <row r="15254" spans="17:20">
      <c r="Q15254">
        <v>0.32825231481481498</v>
      </c>
      <c r="R15254">
        <v>1</v>
      </c>
      <c r="S15254" t="s">
        <v>1472</v>
      </c>
      <c r="T15254" t="s">
        <v>3098</v>
      </c>
    </row>
    <row r="15255" spans="17:20">
      <c r="Q15255">
        <v>0.32829861111111103</v>
      </c>
      <c r="R15255">
        <v>1</v>
      </c>
      <c r="S15255" t="s">
        <v>1848</v>
      </c>
      <c r="T15255" t="s">
        <v>3098</v>
      </c>
    </row>
    <row r="15256" spans="17:20">
      <c r="Q15256">
        <v>0.32836805555555598</v>
      </c>
      <c r="R15256">
        <v>1</v>
      </c>
      <c r="S15256" t="s">
        <v>1843</v>
      </c>
      <c r="T15256" t="s">
        <v>3221</v>
      </c>
    </row>
    <row r="15257" spans="17:20">
      <c r="Q15257">
        <v>0.32837962962963002</v>
      </c>
      <c r="R15257">
        <v>1</v>
      </c>
      <c r="S15257" t="s">
        <v>2461</v>
      </c>
      <c r="T15257" t="s">
        <v>3098</v>
      </c>
    </row>
    <row r="15258" spans="17:20">
      <c r="Q15258">
        <v>0.328391203703704</v>
      </c>
      <c r="R15258">
        <v>1</v>
      </c>
      <c r="S15258" t="s">
        <v>2805</v>
      </c>
      <c r="T15258" t="s">
        <v>3100</v>
      </c>
    </row>
    <row r="15259" spans="17:20">
      <c r="Q15259">
        <v>0.32840277777777799</v>
      </c>
      <c r="R15259">
        <v>1</v>
      </c>
      <c r="S15259" t="s">
        <v>4798</v>
      </c>
      <c r="T15259" t="s">
        <v>3098</v>
      </c>
    </row>
    <row r="15260" spans="17:20">
      <c r="Q15260">
        <v>0.32844907407407398</v>
      </c>
      <c r="R15260">
        <v>2</v>
      </c>
      <c r="S15260" t="s">
        <v>4803</v>
      </c>
      <c r="T15260" t="s">
        <v>3221</v>
      </c>
    </row>
    <row r="15261" spans="17:20">
      <c r="Q15261">
        <v>0.328472222222222</v>
      </c>
      <c r="R15261">
        <v>1</v>
      </c>
      <c r="S15261" t="s">
        <v>1845</v>
      </c>
      <c r="T15261" t="s">
        <v>3103</v>
      </c>
    </row>
    <row r="15262" spans="17:20">
      <c r="Q15262">
        <v>0.32848379629629598</v>
      </c>
      <c r="R15262">
        <v>1</v>
      </c>
      <c r="S15262" t="s">
        <v>1850</v>
      </c>
      <c r="T15262" t="s">
        <v>3098</v>
      </c>
    </row>
    <row r="15263" spans="17:20">
      <c r="Q15263">
        <v>0.328587962962963</v>
      </c>
      <c r="R15263">
        <v>1</v>
      </c>
      <c r="S15263" t="s">
        <v>1310</v>
      </c>
      <c r="T15263" t="s">
        <v>3098</v>
      </c>
    </row>
    <row r="15264" spans="17:20">
      <c r="Q15264">
        <v>0.328622685185185</v>
      </c>
      <c r="R15264">
        <v>1</v>
      </c>
      <c r="S15264" t="s">
        <v>2191</v>
      </c>
      <c r="T15264" t="s">
        <v>3098</v>
      </c>
    </row>
    <row r="15265" spans="17:20">
      <c r="Q15265">
        <v>0.32865740740740701</v>
      </c>
      <c r="R15265">
        <v>1</v>
      </c>
      <c r="S15265" t="s">
        <v>2562</v>
      </c>
      <c r="T15265" t="s">
        <v>3098</v>
      </c>
    </row>
    <row r="15266" spans="17:20">
      <c r="Q15266">
        <v>0.32868055555555598</v>
      </c>
      <c r="R15266">
        <v>1</v>
      </c>
      <c r="S15266" t="s">
        <v>9135</v>
      </c>
      <c r="T15266" t="s">
        <v>3095</v>
      </c>
    </row>
    <row r="15267" spans="17:20">
      <c r="Q15267">
        <v>0.328703703703704</v>
      </c>
      <c r="R15267">
        <v>1</v>
      </c>
      <c r="S15267" t="s">
        <v>1478</v>
      </c>
      <c r="T15267" t="s">
        <v>3098</v>
      </c>
    </row>
    <row r="15268" spans="17:20">
      <c r="Q15268">
        <v>0.328703703703704</v>
      </c>
      <c r="R15268">
        <v>1</v>
      </c>
      <c r="S15268" t="s">
        <v>2790</v>
      </c>
      <c r="T15268" t="s">
        <v>3103</v>
      </c>
    </row>
    <row r="15269" spans="17:20">
      <c r="Q15269">
        <v>0.32874999999999999</v>
      </c>
      <c r="R15269">
        <v>1</v>
      </c>
      <c r="S15269" t="s">
        <v>2195</v>
      </c>
      <c r="T15269" t="s">
        <v>3221</v>
      </c>
    </row>
    <row r="15270" spans="17:20">
      <c r="Q15270">
        <v>0.32876157407407403</v>
      </c>
      <c r="R15270">
        <v>1</v>
      </c>
      <c r="S15270" t="s">
        <v>4809</v>
      </c>
      <c r="T15270" t="s">
        <v>3103</v>
      </c>
    </row>
    <row r="15271" spans="17:20">
      <c r="Q15271">
        <v>0.32878472222222199</v>
      </c>
      <c r="R15271">
        <v>2</v>
      </c>
      <c r="S15271" t="s">
        <v>2788</v>
      </c>
      <c r="T15271" t="s">
        <v>3103</v>
      </c>
    </row>
    <row r="15272" spans="17:20">
      <c r="Q15272">
        <v>0.32884259259259302</v>
      </c>
      <c r="R15272">
        <v>1</v>
      </c>
      <c r="S15272" t="s">
        <v>12679</v>
      </c>
      <c r="T15272" t="s">
        <v>3221</v>
      </c>
    </row>
    <row r="15273" spans="17:20">
      <c r="Q15273">
        <v>0.3288773148148148</v>
      </c>
      <c r="R15273">
        <v>1</v>
      </c>
      <c r="S15273" t="s">
        <v>4802</v>
      </c>
      <c r="T15273" t="s">
        <v>3103</v>
      </c>
    </row>
    <row r="15274" spans="17:20">
      <c r="Q15274">
        <v>0.32890046296296299</v>
      </c>
      <c r="R15274">
        <v>4</v>
      </c>
      <c r="S15274" t="s">
        <v>4810</v>
      </c>
      <c r="T15274" t="s">
        <v>3103</v>
      </c>
    </row>
    <row r="15275" spans="17:20">
      <c r="Q15275">
        <v>0.32891203703703698</v>
      </c>
      <c r="R15275">
        <v>1</v>
      </c>
      <c r="S15275" t="s">
        <v>12680</v>
      </c>
      <c r="T15275" t="s">
        <v>3221</v>
      </c>
    </row>
    <row r="15276" spans="17:20">
      <c r="Q15276">
        <v>0.328935185185185</v>
      </c>
      <c r="R15276">
        <v>3</v>
      </c>
      <c r="S15276" t="s">
        <v>5266</v>
      </c>
      <c r="T15276" t="s">
        <v>3095</v>
      </c>
    </row>
    <row r="15277" spans="17:20">
      <c r="Q15277">
        <v>0.32894675925925898</v>
      </c>
      <c r="R15277">
        <v>2</v>
      </c>
      <c r="S15277" t="s">
        <v>1477</v>
      </c>
      <c r="T15277" t="s">
        <v>3103</v>
      </c>
    </row>
    <row r="15278" spans="17:20">
      <c r="Q15278">
        <v>0.32902777777777797</v>
      </c>
      <c r="R15278">
        <v>2</v>
      </c>
      <c r="S15278" t="s">
        <v>143</v>
      </c>
      <c r="T15278" t="s">
        <v>3095</v>
      </c>
    </row>
    <row r="15279" spans="17:20">
      <c r="Q15279">
        <v>0.32903935185185201</v>
      </c>
      <c r="R15279">
        <v>4</v>
      </c>
      <c r="S15279" t="s">
        <v>4807</v>
      </c>
      <c r="T15279" t="s">
        <v>3221</v>
      </c>
    </row>
    <row r="15280" spans="17:20">
      <c r="Q15280">
        <v>0.32907407407407402</v>
      </c>
      <c r="R15280">
        <v>1</v>
      </c>
      <c r="S15280" t="s">
        <v>2829</v>
      </c>
      <c r="T15280" t="s">
        <v>3097</v>
      </c>
    </row>
    <row r="15281" spans="17:20">
      <c r="Q15281">
        <v>0.329085648148148</v>
      </c>
      <c r="R15281">
        <v>1</v>
      </c>
      <c r="S15281" t="s">
        <v>4811</v>
      </c>
      <c r="T15281" t="s">
        <v>3103</v>
      </c>
    </row>
    <row r="15282" spans="17:20">
      <c r="Q15282">
        <v>0.32909722222222199</v>
      </c>
      <c r="R15282">
        <v>1</v>
      </c>
      <c r="S15282" t="s">
        <v>2197</v>
      </c>
      <c r="T15282" t="s">
        <v>3103</v>
      </c>
    </row>
    <row r="15283" spans="17:20">
      <c r="Q15283">
        <v>0.32909722222222199</v>
      </c>
      <c r="R15283">
        <v>1</v>
      </c>
      <c r="S15283" t="s">
        <v>2562</v>
      </c>
      <c r="T15283" t="s">
        <v>3095</v>
      </c>
    </row>
    <row r="15284" spans="17:20">
      <c r="Q15284">
        <v>0.32914351851851897</v>
      </c>
      <c r="R15284">
        <v>1</v>
      </c>
      <c r="S15284" t="s">
        <v>12681</v>
      </c>
      <c r="T15284" t="s">
        <v>3095</v>
      </c>
    </row>
    <row r="15285" spans="17:20">
      <c r="Q15285">
        <v>0.32915509259259301</v>
      </c>
      <c r="R15285">
        <v>2</v>
      </c>
      <c r="S15285" t="s">
        <v>4812</v>
      </c>
      <c r="T15285" t="s">
        <v>3103</v>
      </c>
    </row>
    <row r="15286" spans="17:20">
      <c r="Q15286">
        <v>0.32917824074074098</v>
      </c>
      <c r="R15286">
        <v>2</v>
      </c>
      <c r="S15286" t="s">
        <v>1481</v>
      </c>
      <c r="T15286" t="s">
        <v>3098</v>
      </c>
    </row>
    <row r="15287" spans="17:20">
      <c r="Q15287">
        <v>0.329201388888889</v>
      </c>
      <c r="R15287">
        <v>1</v>
      </c>
      <c r="S15287" t="s">
        <v>1853</v>
      </c>
      <c r="T15287" t="s">
        <v>3098</v>
      </c>
    </row>
    <row r="15288" spans="17:20">
      <c r="Q15288">
        <v>0.329201388888889</v>
      </c>
      <c r="R15288">
        <v>1</v>
      </c>
      <c r="S15288" t="s">
        <v>4814</v>
      </c>
      <c r="T15288" t="s">
        <v>3103</v>
      </c>
    </row>
    <row r="15289" spans="17:20">
      <c r="Q15289">
        <v>0.32921296296296299</v>
      </c>
      <c r="R15289">
        <v>1</v>
      </c>
      <c r="S15289" t="s">
        <v>4815</v>
      </c>
      <c r="T15289" t="s">
        <v>3103</v>
      </c>
    </row>
    <row r="15290" spans="17:20">
      <c r="Q15290">
        <v>0.32925925925925897</v>
      </c>
      <c r="R15290">
        <v>1</v>
      </c>
      <c r="S15290" t="s">
        <v>4817</v>
      </c>
      <c r="T15290" t="s">
        <v>3103</v>
      </c>
    </row>
    <row r="15291" spans="17:20">
      <c r="Q15291">
        <v>0.32927083333333301</v>
      </c>
      <c r="R15291">
        <v>1</v>
      </c>
      <c r="S15291" t="s">
        <v>1479</v>
      </c>
      <c r="T15291" t="s">
        <v>3103</v>
      </c>
    </row>
    <row r="15292" spans="17:20">
      <c r="Q15292">
        <v>0.329282407407407</v>
      </c>
      <c r="R15292">
        <v>1</v>
      </c>
      <c r="S15292" t="s">
        <v>2462</v>
      </c>
      <c r="T15292" t="s">
        <v>3098</v>
      </c>
    </row>
    <row r="15293" spans="17:20">
      <c r="Q15293">
        <v>0.32936342592592599</v>
      </c>
      <c r="R15293">
        <v>1</v>
      </c>
      <c r="S15293" t="s">
        <v>12682</v>
      </c>
      <c r="T15293" t="s">
        <v>3128</v>
      </c>
    </row>
    <row r="15294" spans="17:20">
      <c r="Q15294">
        <v>0.32940972222222198</v>
      </c>
      <c r="R15294">
        <v>1</v>
      </c>
      <c r="S15294" t="s">
        <v>2791</v>
      </c>
      <c r="T15294" t="s">
        <v>3103</v>
      </c>
    </row>
    <row r="15295" spans="17:20">
      <c r="Q15295">
        <v>0.32940972222222198</v>
      </c>
      <c r="R15295">
        <v>1</v>
      </c>
      <c r="S15295" t="s">
        <v>1849</v>
      </c>
      <c r="T15295" t="s">
        <v>3098</v>
      </c>
    </row>
    <row r="15296" spans="17:20">
      <c r="Q15296">
        <v>0.32944444444444398</v>
      </c>
      <c r="R15296">
        <v>1</v>
      </c>
      <c r="S15296" t="s">
        <v>12683</v>
      </c>
      <c r="T15296" t="s">
        <v>3221</v>
      </c>
    </row>
    <row r="15297" spans="17:20">
      <c r="Q15297">
        <v>0.32951388888888899</v>
      </c>
      <c r="R15297">
        <v>4</v>
      </c>
      <c r="S15297" t="s">
        <v>4818</v>
      </c>
      <c r="T15297" t="s">
        <v>3103</v>
      </c>
    </row>
    <row r="15298" spans="17:20">
      <c r="Q15298">
        <v>0.32951388888888899</v>
      </c>
      <c r="R15298">
        <v>1</v>
      </c>
      <c r="S15298" t="s">
        <v>4503</v>
      </c>
      <c r="T15298" t="s">
        <v>3095</v>
      </c>
    </row>
    <row r="15299" spans="17:20">
      <c r="Q15299">
        <v>0.32953703703703702</v>
      </c>
      <c r="R15299">
        <v>1</v>
      </c>
      <c r="S15299" t="s">
        <v>4819</v>
      </c>
      <c r="T15299" t="s">
        <v>3103</v>
      </c>
    </row>
    <row r="15300" spans="17:20">
      <c r="Q15300">
        <v>0.32957175925925902</v>
      </c>
      <c r="R15300">
        <v>1</v>
      </c>
      <c r="S15300" t="s">
        <v>4820</v>
      </c>
      <c r="T15300" t="s">
        <v>3103</v>
      </c>
    </row>
    <row r="15301" spans="17:20">
      <c r="Q15301">
        <v>0.32959490740740699</v>
      </c>
      <c r="R15301">
        <v>2</v>
      </c>
      <c r="S15301" t="s">
        <v>1852</v>
      </c>
      <c r="T15301" t="s">
        <v>3221</v>
      </c>
    </row>
    <row r="15302" spans="17:20">
      <c r="Q15302">
        <v>0.32960648148148097</v>
      </c>
      <c r="R15302">
        <v>1</v>
      </c>
      <c r="S15302" t="s">
        <v>4821</v>
      </c>
      <c r="T15302" t="s">
        <v>3103</v>
      </c>
    </row>
    <row r="15303" spans="17:20">
      <c r="Q15303">
        <v>0.32961805555555601</v>
      </c>
      <c r="R15303">
        <v>1</v>
      </c>
      <c r="S15303" t="s">
        <v>4816</v>
      </c>
      <c r="T15303" t="s">
        <v>3098</v>
      </c>
    </row>
    <row r="15304" spans="17:20">
      <c r="Q15304">
        <v>0.32961805555555601</v>
      </c>
      <c r="R15304">
        <v>1</v>
      </c>
      <c r="S15304" t="s">
        <v>4825</v>
      </c>
      <c r="T15304" t="s">
        <v>3103</v>
      </c>
    </row>
    <row r="15305" spans="17:20">
      <c r="Q15305">
        <v>0.32964120370370398</v>
      </c>
      <c r="R15305">
        <v>1</v>
      </c>
      <c r="S15305" t="s">
        <v>1854</v>
      </c>
      <c r="T15305" t="s">
        <v>3098</v>
      </c>
    </row>
    <row r="15306" spans="17:20">
      <c r="Q15306">
        <v>0.32979166666666698</v>
      </c>
      <c r="R15306">
        <v>2</v>
      </c>
      <c r="S15306" t="s">
        <v>12668</v>
      </c>
      <c r="T15306" t="s">
        <v>3095</v>
      </c>
    </row>
    <row r="15307" spans="17:20">
      <c r="Q15307">
        <v>0.32980324074074102</v>
      </c>
      <c r="R15307">
        <v>2</v>
      </c>
      <c r="S15307" t="s">
        <v>1482</v>
      </c>
      <c r="T15307" t="s">
        <v>3098</v>
      </c>
    </row>
    <row r="15308" spans="17:20">
      <c r="Q15308">
        <v>0.32980324074074102</v>
      </c>
      <c r="R15308">
        <v>2</v>
      </c>
      <c r="S15308" t="s">
        <v>2812</v>
      </c>
      <c r="T15308" t="s">
        <v>3097</v>
      </c>
    </row>
    <row r="15309" spans="17:20">
      <c r="Q15309">
        <v>0.32988425925925902</v>
      </c>
      <c r="R15309">
        <v>7</v>
      </c>
      <c r="S15309" t="s">
        <v>2562</v>
      </c>
      <c r="T15309" t="s">
        <v>3095</v>
      </c>
    </row>
    <row r="15310" spans="17:20">
      <c r="Q15310">
        <v>0.329895833333333</v>
      </c>
      <c r="R15310">
        <v>1</v>
      </c>
      <c r="S15310" t="s">
        <v>2792</v>
      </c>
      <c r="T15310" t="s">
        <v>3098</v>
      </c>
    </row>
    <row r="15311" spans="17:20">
      <c r="Q15311">
        <v>0.32998842592592598</v>
      </c>
      <c r="R15311">
        <v>1</v>
      </c>
      <c r="S15311" t="s">
        <v>2793</v>
      </c>
      <c r="T15311" t="s">
        <v>3103</v>
      </c>
    </row>
    <row r="15312" spans="17:20">
      <c r="Q15312">
        <v>0.33</v>
      </c>
      <c r="R15312">
        <v>2</v>
      </c>
      <c r="S15312" t="s">
        <v>1483</v>
      </c>
      <c r="T15312" t="s">
        <v>3098</v>
      </c>
    </row>
    <row r="15313" spans="17:20">
      <c r="Q15313">
        <v>0.33005787037036999</v>
      </c>
      <c r="R15313">
        <v>1</v>
      </c>
      <c r="S15313" t="s">
        <v>1842</v>
      </c>
      <c r="T15313" t="s">
        <v>3095</v>
      </c>
    </row>
    <row r="15314" spans="17:20">
      <c r="Q15314">
        <v>0.33009259259259299</v>
      </c>
      <c r="R15314">
        <v>1</v>
      </c>
      <c r="S15314" t="s">
        <v>4813</v>
      </c>
      <c r="T15314" t="s">
        <v>3103</v>
      </c>
    </row>
    <row r="15315" spans="17:20">
      <c r="Q15315">
        <v>0.33017361111111099</v>
      </c>
      <c r="R15315">
        <v>1</v>
      </c>
      <c r="S15315" t="s">
        <v>1851</v>
      </c>
      <c r="T15315" t="s">
        <v>3221</v>
      </c>
    </row>
    <row r="15316" spans="17:20">
      <c r="Q15316">
        <v>0.33023148148148102</v>
      </c>
      <c r="R15316">
        <v>1</v>
      </c>
      <c r="S15316" t="s">
        <v>2199</v>
      </c>
      <c r="T15316" t="s">
        <v>3221</v>
      </c>
    </row>
    <row r="15317" spans="17:20">
      <c r="Q15317">
        <v>0.330243055555556</v>
      </c>
      <c r="R15317">
        <v>1</v>
      </c>
      <c r="S15317" t="s">
        <v>4832</v>
      </c>
      <c r="T15317" t="s">
        <v>3098</v>
      </c>
    </row>
    <row r="15318" spans="17:20">
      <c r="Q15318">
        <v>0.33025462962962998</v>
      </c>
      <c r="R15318">
        <v>1</v>
      </c>
      <c r="S15318" t="s">
        <v>1857</v>
      </c>
      <c r="T15318" t="s">
        <v>3103</v>
      </c>
    </row>
    <row r="15319" spans="17:20">
      <c r="Q15319">
        <v>0.33026620370370402</v>
      </c>
      <c r="R15319">
        <v>2</v>
      </c>
      <c r="S15319" t="s">
        <v>4851</v>
      </c>
      <c r="T15319" t="s">
        <v>3098</v>
      </c>
    </row>
    <row r="15320" spans="17:20">
      <c r="Q15320">
        <v>0.33028935185185199</v>
      </c>
      <c r="R15320">
        <v>1</v>
      </c>
      <c r="S15320" t="s">
        <v>4824</v>
      </c>
      <c r="T15320" t="s">
        <v>3221</v>
      </c>
    </row>
    <row r="15321" spans="17:20">
      <c r="Q15321">
        <v>0.330358796296296</v>
      </c>
      <c r="R15321">
        <v>1</v>
      </c>
      <c r="S15321" t="s">
        <v>2200</v>
      </c>
      <c r="T15321" t="s">
        <v>3098</v>
      </c>
    </row>
    <row r="15322" spans="17:20">
      <c r="Q15322">
        <v>0.33042824074074101</v>
      </c>
      <c r="R15322">
        <v>1</v>
      </c>
      <c r="S15322" t="s">
        <v>2562</v>
      </c>
      <c r="T15322" t="s">
        <v>3098</v>
      </c>
    </row>
    <row r="15323" spans="17:20">
      <c r="Q15323">
        <v>0.33042824074074101</v>
      </c>
      <c r="R15323">
        <v>2</v>
      </c>
      <c r="S15323" t="s">
        <v>4823</v>
      </c>
      <c r="T15323" t="s">
        <v>3103</v>
      </c>
    </row>
    <row r="15324" spans="17:20">
      <c r="Q15324">
        <v>0.33046296296296301</v>
      </c>
      <c r="R15324">
        <v>1</v>
      </c>
      <c r="S15324" t="s">
        <v>2562</v>
      </c>
      <c r="T15324" t="s">
        <v>3098</v>
      </c>
    </row>
    <row r="15325" spans="17:20">
      <c r="Q15325">
        <v>0.33046296296296301</v>
      </c>
      <c r="R15325">
        <v>3</v>
      </c>
      <c r="S15325" t="s">
        <v>2794</v>
      </c>
      <c r="T15325" t="s">
        <v>3103</v>
      </c>
    </row>
    <row r="15326" spans="17:20">
      <c r="Q15326">
        <v>0.330474537037037</v>
      </c>
      <c r="R15326">
        <v>1</v>
      </c>
      <c r="S15326" t="s">
        <v>524</v>
      </c>
      <c r="T15326" t="s">
        <v>3096</v>
      </c>
    </row>
    <row r="15327" spans="17:20">
      <c r="Q15327">
        <v>0.33063657407407399</v>
      </c>
      <c r="R15327">
        <v>1</v>
      </c>
      <c r="S15327" t="s">
        <v>4826</v>
      </c>
      <c r="T15327" t="s">
        <v>3103</v>
      </c>
    </row>
    <row r="15328" spans="17:20">
      <c r="Q15328">
        <v>0.33064814814814802</v>
      </c>
      <c r="R15328">
        <v>3</v>
      </c>
      <c r="S15328" t="s">
        <v>2647</v>
      </c>
      <c r="T15328" t="s">
        <v>3103</v>
      </c>
    </row>
    <row r="15329" spans="17:20">
      <c r="Q15329">
        <v>0.33067129629629599</v>
      </c>
      <c r="R15329">
        <v>1</v>
      </c>
      <c r="S15329" t="s">
        <v>4827</v>
      </c>
      <c r="T15329" t="s">
        <v>3103</v>
      </c>
    </row>
    <row r="15330" spans="17:20">
      <c r="Q15330">
        <v>0.33067129629629599</v>
      </c>
      <c r="R15330">
        <v>1</v>
      </c>
      <c r="S15330" t="s">
        <v>4838</v>
      </c>
      <c r="T15330" t="s">
        <v>3103</v>
      </c>
    </row>
    <row r="15331" spans="17:20">
      <c r="Q15331">
        <v>0.33069444444444401</v>
      </c>
      <c r="R15331">
        <v>2</v>
      </c>
      <c r="S15331" t="s">
        <v>4839</v>
      </c>
      <c r="T15331" t="s">
        <v>3103</v>
      </c>
    </row>
    <row r="15332" spans="17:20">
      <c r="Q15332">
        <v>0.33071759259259298</v>
      </c>
      <c r="R15332">
        <v>1</v>
      </c>
      <c r="S15332" t="s">
        <v>2795</v>
      </c>
      <c r="T15332" t="s">
        <v>3103</v>
      </c>
    </row>
    <row r="15333" spans="17:20">
      <c r="Q15333">
        <v>0.33071759259259298</v>
      </c>
      <c r="R15333">
        <v>1</v>
      </c>
      <c r="S15333" t="s">
        <v>1862</v>
      </c>
      <c r="T15333" t="s">
        <v>3103</v>
      </c>
    </row>
    <row r="15334" spans="17:20">
      <c r="Q15334">
        <v>0.33077546296296301</v>
      </c>
      <c r="R15334">
        <v>4</v>
      </c>
      <c r="S15334" t="s">
        <v>4843</v>
      </c>
      <c r="T15334" t="s">
        <v>3103</v>
      </c>
    </row>
    <row r="15335" spans="17:20">
      <c r="Q15335">
        <v>0.33078703703703699</v>
      </c>
      <c r="R15335">
        <v>1</v>
      </c>
      <c r="S15335" t="s">
        <v>1489</v>
      </c>
      <c r="T15335" t="s">
        <v>3097</v>
      </c>
    </row>
    <row r="15336" spans="17:20">
      <c r="Q15336">
        <v>0.33079861111111097</v>
      </c>
      <c r="R15336">
        <v>1</v>
      </c>
      <c r="S15336" t="s">
        <v>4846</v>
      </c>
      <c r="T15336" t="s">
        <v>3103</v>
      </c>
    </row>
    <row r="15337" spans="17:20">
      <c r="Q15337">
        <v>0.33079861111111097</v>
      </c>
      <c r="R15337">
        <v>2</v>
      </c>
      <c r="S15337" t="s">
        <v>12684</v>
      </c>
      <c r="T15337" t="s">
        <v>3221</v>
      </c>
    </row>
    <row r="15338" spans="17:20">
      <c r="Q15338">
        <v>0.33084490740740702</v>
      </c>
      <c r="R15338">
        <v>1</v>
      </c>
      <c r="S15338" t="s">
        <v>2208</v>
      </c>
      <c r="T15338" t="s">
        <v>3103</v>
      </c>
    </row>
    <row r="15339" spans="17:20">
      <c r="Q15339">
        <v>0.33087962962963002</v>
      </c>
      <c r="R15339">
        <v>1</v>
      </c>
      <c r="S15339" t="s">
        <v>4849</v>
      </c>
      <c r="T15339" t="s">
        <v>3103</v>
      </c>
    </row>
    <row r="15340" spans="17:20">
      <c r="Q15340">
        <v>0.33090277777777799</v>
      </c>
      <c r="R15340">
        <v>1</v>
      </c>
      <c r="S15340" t="s">
        <v>4850</v>
      </c>
      <c r="T15340" t="s">
        <v>3103</v>
      </c>
    </row>
    <row r="15341" spans="17:20">
      <c r="Q15341">
        <v>0.3309375</v>
      </c>
      <c r="R15341">
        <v>1</v>
      </c>
      <c r="S15341" t="s">
        <v>4852</v>
      </c>
      <c r="T15341" t="s">
        <v>3103</v>
      </c>
    </row>
    <row r="15342" spans="17:20">
      <c r="Q15342">
        <v>0.330972222222222</v>
      </c>
      <c r="R15342">
        <v>2</v>
      </c>
      <c r="S15342" t="s">
        <v>2320</v>
      </c>
      <c r="T15342" t="s">
        <v>3096</v>
      </c>
    </row>
    <row r="15343" spans="17:20">
      <c r="Q15343">
        <v>0.33098379629629598</v>
      </c>
      <c r="R15343">
        <v>1</v>
      </c>
      <c r="S15343" t="s">
        <v>1491</v>
      </c>
      <c r="T15343" t="s">
        <v>3103</v>
      </c>
    </row>
    <row r="15344" spans="17:20">
      <c r="Q15344">
        <v>0.33099537037037002</v>
      </c>
      <c r="R15344">
        <v>2</v>
      </c>
      <c r="S15344" t="s">
        <v>2204</v>
      </c>
      <c r="T15344" t="s">
        <v>3098</v>
      </c>
    </row>
    <row r="15345" spans="17:20">
      <c r="Q15345">
        <v>0.33111111111111102</v>
      </c>
      <c r="R15345">
        <v>4</v>
      </c>
      <c r="S15345" t="s">
        <v>4835</v>
      </c>
      <c r="T15345" t="s">
        <v>3103</v>
      </c>
    </row>
    <row r="15346" spans="17:20">
      <c r="Q15346">
        <v>0.33111111111111102</v>
      </c>
      <c r="R15346">
        <v>1</v>
      </c>
      <c r="S15346" t="s">
        <v>2206</v>
      </c>
      <c r="T15346" t="s">
        <v>3103</v>
      </c>
    </row>
    <row r="15347" spans="17:20">
      <c r="Q15347">
        <v>0.33113425925925899</v>
      </c>
      <c r="R15347">
        <v>1</v>
      </c>
      <c r="S15347" t="s">
        <v>2466</v>
      </c>
      <c r="T15347" t="s">
        <v>3098</v>
      </c>
    </row>
    <row r="15348" spans="17:20">
      <c r="Q15348">
        <v>0.33115740740740701</v>
      </c>
      <c r="R15348">
        <v>1</v>
      </c>
      <c r="S15348" t="s">
        <v>1261</v>
      </c>
      <c r="T15348" t="s">
        <v>3098</v>
      </c>
    </row>
    <row r="15349" spans="17:20">
      <c r="Q15349">
        <v>0.33115740740740701</v>
      </c>
      <c r="R15349">
        <v>1</v>
      </c>
      <c r="S15349" t="s">
        <v>2649</v>
      </c>
      <c r="T15349" t="s">
        <v>3103</v>
      </c>
    </row>
    <row r="15350" spans="17:20">
      <c r="Q15350">
        <v>0.33119212962963002</v>
      </c>
      <c r="R15350">
        <v>1</v>
      </c>
      <c r="S15350" t="s">
        <v>2205</v>
      </c>
      <c r="T15350" t="s">
        <v>3098</v>
      </c>
    </row>
    <row r="15351" spans="17:20">
      <c r="Q15351">
        <v>0.331203703703704</v>
      </c>
      <c r="R15351">
        <v>1</v>
      </c>
      <c r="S15351" t="s">
        <v>2648</v>
      </c>
      <c r="T15351" t="s">
        <v>3098</v>
      </c>
    </row>
    <row r="15352" spans="17:20">
      <c r="Q15352">
        <v>0.331203703703704</v>
      </c>
      <c r="R15352">
        <v>4</v>
      </c>
      <c r="S15352" t="s">
        <v>2209</v>
      </c>
      <c r="T15352" t="s">
        <v>3103</v>
      </c>
    </row>
    <row r="15353" spans="17:20">
      <c r="Q15353">
        <v>0.33122685185185202</v>
      </c>
      <c r="R15353">
        <v>1</v>
      </c>
      <c r="S15353" t="s">
        <v>1863</v>
      </c>
      <c r="T15353" t="s">
        <v>3098</v>
      </c>
    </row>
    <row r="15354" spans="17:20">
      <c r="Q15354">
        <v>0.33123842592592601</v>
      </c>
      <c r="R15354">
        <v>1</v>
      </c>
      <c r="S15354" t="s">
        <v>2562</v>
      </c>
      <c r="T15354" t="s">
        <v>3098</v>
      </c>
    </row>
    <row r="15355" spans="17:20">
      <c r="Q15355">
        <v>0.33124999999999999</v>
      </c>
      <c r="R15355">
        <v>1</v>
      </c>
      <c r="S15355" t="s">
        <v>4844</v>
      </c>
      <c r="T15355" t="s">
        <v>3098</v>
      </c>
    </row>
    <row r="15356" spans="17:20">
      <c r="Q15356">
        <v>0.331319444444444</v>
      </c>
      <c r="R15356">
        <v>1</v>
      </c>
      <c r="S15356" t="s">
        <v>4831</v>
      </c>
      <c r="T15356" t="s">
        <v>3098</v>
      </c>
    </row>
    <row r="15357" spans="17:20">
      <c r="Q15357">
        <v>0.33133101851851898</v>
      </c>
      <c r="R15357">
        <v>1</v>
      </c>
      <c r="S15357" t="s">
        <v>2207</v>
      </c>
      <c r="T15357" t="s">
        <v>3098</v>
      </c>
    </row>
    <row r="15358" spans="17:20">
      <c r="Q15358">
        <v>0.331354166666667</v>
      </c>
      <c r="R15358">
        <v>2</v>
      </c>
      <c r="S15358" t="s">
        <v>12685</v>
      </c>
      <c r="T15358" t="s">
        <v>3097</v>
      </c>
    </row>
    <row r="15359" spans="17:20">
      <c r="Q15359">
        <v>0.33136574074074099</v>
      </c>
      <c r="R15359">
        <v>1</v>
      </c>
      <c r="S15359" t="s">
        <v>2203</v>
      </c>
      <c r="T15359" t="s">
        <v>3221</v>
      </c>
    </row>
    <row r="15360" spans="17:20">
      <c r="Q15360">
        <v>0.33140046296296299</v>
      </c>
      <c r="R15360">
        <v>1</v>
      </c>
      <c r="S15360" t="s">
        <v>2797</v>
      </c>
      <c r="T15360" t="s">
        <v>3103</v>
      </c>
    </row>
    <row r="15361" spans="17:20">
      <c r="Q15361">
        <v>0.33141203703703698</v>
      </c>
      <c r="R15361">
        <v>6</v>
      </c>
      <c r="S15361" t="s">
        <v>2562</v>
      </c>
      <c r="T15361" t="s">
        <v>3096</v>
      </c>
    </row>
    <row r="15362" spans="17:20">
      <c r="Q15362">
        <v>0.33144675925925898</v>
      </c>
      <c r="R15362">
        <v>1</v>
      </c>
      <c r="S15362" t="s">
        <v>147</v>
      </c>
      <c r="T15362" t="s">
        <v>3097</v>
      </c>
    </row>
    <row r="15363" spans="17:20">
      <c r="Q15363">
        <v>0.33149305555555603</v>
      </c>
      <c r="R15363">
        <v>1</v>
      </c>
      <c r="S15363" t="s">
        <v>1865</v>
      </c>
      <c r="T15363" t="s">
        <v>3098</v>
      </c>
    </row>
    <row r="15364" spans="17:20">
      <c r="Q15364">
        <v>0.33150462962963001</v>
      </c>
      <c r="R15364">
        <v>2</v>
      </c>
      <c r="S15364" t="s">
        <v>754</v>
      </c>
      <c r="T15364" t="s">
        <v>3097</v>
      </c>
    </row>
    <row r="15365" spans="17:20">
      <c r="Q15365">
        <v>0.33152777777777798</v>
      </c>
      <c r="R15365">
        <v>1</v>
      </c>
      <c r="S15365" t="s">
        <v>4388</v>
      </c>
      <c r="T15365" t="s">
        <v>3096</v>
      </c>
    </row>
    <row r="15366" spans="17:20">
      <c r="Q15366">
        <v>0.33157407407407402</v>
      </c>
      <c r="R15366">
        <v>2</v>
      </c>
      <c r="S15366" t="s">
        <v>12686</v>
      </c>
      <c r="T15366" t="s">
        <v>3128</v>
      </c>
    </row>
    <row r="15367" spans="17:20">
      <c r="Q15367">
        <v>0.331585648148148</v>
      </c>
      <c r="R15367">
        <v>1</v>
      </c>
      <c r="S15367" t="s">
        <v>4841</v>
      </c>
      <c r="T15367" t="s">
        <v>3103</v>
      </c>
    </row>
    <row r="15368" spans="17:20">
      <c r="Q15368">
        <v>0.33165509259259301</v>
      </c>
      <c r="R15368">
        <v>1</v>
      </c>
      <c r="S15368" t="s">
        <v>1866</v>
      </c>
      <c r="T15368" t="s">
        <v>3103</v>
      </c>
    </row>
    <row r="15369" spans="17:20">
      <c r="Q15369">
        <v>0.33168981481481502</v>
      </c>
      <c r="R15369">
        <v>1</v>
      </c>
      <c r="S15369" t="s">
        <v>2210</v>
      </c>
      <c r="T15369" t="s">
        <v>3103</v>
      </c>
    </row>
    <row r="15370" spans="17:20">
      <c r="Q15370">
        <v>0.331701388888889</v>
      </c>
      <c r="R15370">
        <v>1</v>
      </c>
      <c r="S15370" t="s">
        <v>1151</v>
      </c>
      <c r="T15370" t="s">
        <v>3128</v>
      </c>
    </row>
    <row r="15371" spans="17:20">
      <c r="Q15371">
        <v>0.33171296296296299</v>
      </c>
      <c r="R15371">
        <v>2</v>
      </c>
      <c r="S15371" t="s">
        <v>4855</v>
      </c>
      <c r="T15371" t="s">
        <v>3103</v>
      </c>
    </row>
    <row r="15372" spans="17:20">
      <c r="Q15372">
        <v>0.33172453703703703</v>
      </c>
      <c r="R15372">
        <v>1</v>
      </c>
      <c r="S15372" t="s">
        <v>4856</v>
      </c>
      <c r="T15372" t="s">
        <v>3103</v>
      </c>
    </row>
    <row r="15373" spans="17:20">
      <c r="Q15373">
        <v>0.33173611111111101</v>
      </c>
      <c r="R15373">
        <v>1</v>
      </c>
      <c r="S15373" t="s">
        <v>4857</v>
      </c>
      <c r="T15373" t="s">
        <v>3103</v>
      </c>
    </row>
    <row r="15374" spans="17:20">
      <c r="Q15374">
        <v>0.33173611111111101</v>
      </c>
      <c r="R15374">
        <v>2</v>
      </c>
      <c r="S15374" t="s">
        <v>11013</v>
      </c>
      <c r="T15374" t="s">
        <v>3097</v>
      </c>
    </row>
    <row r="15375" spans="17:20">
      <c r="Q15375">
        <v>0.33173611111111112</v>
      </c>
      <c r="R15375">
        <v>1</v>
      </c>
      <c r="S15375" t="s">
        <v>4833</v>
      </c>
      <c r="T15375" t="s">
        <v>3103</v>
      </c>
    </row>
    <row r="15376" spans="17:20">
      <c r="Q15376">
        <v>0.33177083333333302</v>
      </c>
      <c r="R15376">
        <v>1</v>
      </c>
      <c r="S15376" t="s">
        <v>2216</v>
      </c>
      <c r="T15376" t="s">
        <v>3103</v>
      </c>
    </row>
    <row r="15377" spans="17:20">
      <c r="Q15377">
        <v>0.33180555555555602</v>
      </c>
      <c r="R15377">
        <v>1</v>
      </c>
      <c r="S15377" t="s">
        <v>1859</v>
      </c>
      <c r="T15377" t="s">
        <v>3098</v>
      </c>
    </row>
    <row r="15378" spans="17:20">
      <c r="Q15378">
        <v>0.33182870370370399</v>
      </c>
      <c r="R15378">
        <v>1</v>
      </c>
      <c r="S15378" t="s">
        <v>4834</v>
      </c>
      <c r="T15378" t="s">
        <v>3221</v>
      </c>
    </row>
    <row r="15379" spans="17:20">
      <c r="Q15379">
        <v>0.33184027777777803</v>
      </c>
      <c r="R15379">
        <v>1</v>
      </c>
      <c r="S15379" t="s">
        <v>1860</v>
      </c>
      <c r="T15379" t="s">
        <v>3098</v>
      </c>
    </row>
    <row r="15380" spans="17:20">
      <c r="Q15380">
        <v>0.33185185185185201</v>
      </c>
      <c r="R15380">
        <v>1</v>
      </c>
      <c r="S15380" t="s">
        <v>1858</v>
      </c>
      <c r="T15380" t="s">
        <v>3098</v>
      </c>
    </row>
    <row r="15381" spans="17:20">
      <c r="Q15381">
        <v>0.33185185185185201</v>
      </c>
      <c r="R15381">
        <v>1</v>
      </c>
      <c r="S15381" t="s">
        <v>4836</v>
      </c>
      <c r="T15381" t="s">
        <v>3221</v>
      </c>
    </row>
    <row r="15382" spans="17:20">
      <c r="Q15382">
        <v>0.33192129629629602</v>
      </c>
      <c r="R15382">
        <v>1</v>
      </c>
      <c r="S15382" t="s">
        <v>2202</v>
      </c>
      <c r="T15382" t="s">
        <v>3098</v>
      </c>
    </row>
    <row r="15383" spans="17:20">
      <c r="Q15383">
        <v>0.33192129629629602</v>
      </c>
      <c r="R15383">
        <v>1</v>
      </c>
      <c r="S15383" t="s">
        <v>2201</v>
      </c>
      <c r="T15383" t="s">
        <v>3098</v>
      </c>
    </row>
    <row r="15384" spans="17:20">
      <c r="Q15384">
        <v>0.33196759259259301</v>
      </c>
      <c r="R15384">
        <v>2</v>
      </c>
      <c r="S15384" t="s">
        <v>528</v>
      </c>
      <c r="T15384" t="s">
        <v>3097</v>
      </c>
    </row>
    <row r="15385" spans="17:20">
      <c r="Q15385">
        <v>0.33199074074074097</v>
      </c>
      <c r="R15385">
        <v>1</v>
      </c>
      <c r="S15385" t="s">
        <v>527</v>
      </c>
      <c r="T15385" t="s">
        <v>3095</v>
      </c>
    </row>
    <row r="15386" spans="17:20">
      <c r="Q15386">
        <v>0.332048611111111</v>
      </c>
      <c r="R15386">
        <v>1</v>
      </c>
      <c r="S15386" t="s">
        <v>4858</v>
      </c>
      <c r="T15386" t="s">
        <v>3103</v>
      </c>
    </row>
    <row r="15387" spans="17:20">
      <c r="Q15387">
        <v>0.33206018518518499</v>
      </c>
      <c r="R15387">
        <v>1</v>
      </c>
      <c r="S15387" t="s">
        <v>1861</v>
      </c>
      <c r="T15387" t="s">
        <v>3098</v>
      </c>
    </row>
    <row r="15388" spans="17:20">
      <c r="Q15388">
        <v>0.33207175925925903</v>
      </c>
      <c r="R15388">
        <v>1</v>
      </c>
      <c r="S15388" t="s">
        <v>4845</v>
      </c>
      <c r="T15388" t="s">
        <v>3221</v>
      </c>
    </row>
    <row r="15389" spans="17:20">
      <c r="Q15389">
        <v>0.33208333333333301</v>
      </c>
      <c r="R15389">
        <v>1</v>
      </c>
      <c r="S15389" t="s">
        <v>4859</v>
      </c>
      <c r="T15389" t="s">
        <v>3103</v>
      </c>
    </row>
    <row r="15390" spans="17:20">
      <c r="Q15390">
        <v>0.33214120370370398</v>
      </c>
      <c r="R15390">
        <v>1</v>
      </c>
      <c r="S15390" t="s">
        <v>1868</v>
      </c>
      <c r="T15390" t="s">
        <v>3103</v>
      </c>
    </row>
    <row r="15391" spans="17:20">
      <c r="Q15391">
        <v>0.332164351851852</v>
      </c>
      <c r="R15391">
        <v>1</v>
      </c>
      <c r="S15391" t="s">
        <v>1864</v>
      </c>
      <c r="T15391" t="s">
        <v>3098</v>
      </c>
    </row>
    <row r="15392" spans="17:20">
      <c r="Q15392">
        <v>0.332164351851852</v>
      </c>
      <c r="R15392">
        <v>1</v>
      </c>
      <c r="S15392" t="s">
        <v>12687</v>
      </c>
      <c r="T15392" t="s">
        <v>3097</v>
      </c>
    </row>
    <row r="15393" spans="17:20">
      <c r="Q15393">
        <v>0.33224537037037</v>
      </c>
      <c r="R15393">
        <v>1</v>
      </c>
      <c r="S15393" t="s">
        <v>4840</v>
      </c>
      <c r="T15393" t="s">
        <v>3221</v>
      </c>
    </row>
    <row r="15394" spans="17:20">
      <c r="Q15394">
        <v>0.33231481481481479</v>
      </c>
      <c r="R15394">
        <v>1</v>
      </c>
      <c r="S15394" t="s">
        <v>2800</v>
      </c>
      <c r="T15394" t="s">
        <v>3103</v>
      </c>
    </row>
    <row r="15395" spans="17:20">
      <c r="Q15395">
        <v>0.33243055555555601</v>
      </c>
      <c r="R15395">
        <v>2</v>
      </c>
      <c r="S15395" t="s">
        <v>4865</v>
      </c>
      <c r="T15395" t="s">
        <v>3098</v>
      </c>
    </row>
    <row r="15396" spans="17:20">
      <c r="Q15396">
        <v>0.33245370370370397</v>
      </c>
      <c r="R15396">
        <v>2</v>
      </c>
      <c r="S15396" t="s">
        <v>1869</v>
      </c>
      <c r="T15396" t="s">
        <v>3103</v>
      </c>
    </row>
    <row r="15397" spans="17:20">
      <c r="Q15397">
        <v>0.33254629629629601</v>
      </c>
      <c r="R15397">
        <v>1</v>
      </c>
      <c r="S15397" t="s">
        <v>2801</v>
      </c>
      <c r="T15397" t="s">
        <v>3098</v>
      </c>
    </row>
    <row r="15398" spans="17:20">
      <c r="Q15398">
        <v>0.33254629629629601</v>
      </c>
      <c r="R15398">
        <v>1</v>
      </c>
      <c r="S15398" t="s">
        <v>3935</v>
      </c>
      <c r="T15398" t="s">
        <v>3095</v>
      </c>
    </row>
    <row r="15399" spans="17:20">
      <c r="Q15399">
        <v>0.33258101851851901</v>
      </c>
      <c r="R15399">
        <v>1</v>
      </c>
      <c r="S15399" t="s">
        <v>1870</v>
      </c>
      <c r="T15399" t="s">
        <v>3103</v>
      </c>
    </row>
    <row r="15400" spans="17:20">
      <c r="Q15400">
        <v>0.33268518518518497</v>
      </c>
      <c r="R15400">
        <v>1</v>
      </c>
      <c r="S15400" t="s">
        <v>2217</v>
      </c>
      <c r="T15400" t="s">
        <v>3098</v>
      </c>
    </row>
    <row r="15401" spans="17:20">
      <c r="Q15401">
        <v>0.33271990740740698</v>
      </c>
      <c r="R15401">
        <v>2</v>
      </c>
      <c r="S15401" t="s">
        <v>1871</v>
      </c>
      <c r="T15401" t="s">
        <v>3098</v>
      </c>
    </row>
    <row r="15402" spans="17:20">
      <c r="Q15402">
        <v>0.332743055555556</v>
      </c>
      <c r="R15402">
        <v>1</v>
      </c>
      <c r="S15402" t="s">
        <v>4842</v>
      </c>
      <c r="T15402" t="s">
        <v>3221</v>
      </c>
    </row>
    <row r="15403" spans="17:20">
      <c r="Q15403">
        <v>0.33276620370370402</v>
      </c>
      <c r="R15403">
        <v>1</v>
      </c>
      <c r="S15403" t="s">
        <v>2799</v>
      </c>
      <c r="T15403" t="s">
        <v>3221</v>
      </c>
    </row>
    <row r="15404" spans="17:20">
      <c r="Q15404">
        <v>0.33281250000000001</v>
      </c>
      <c r="R15404">
        <v>1</v>
      </c>
      <c r="S15404" t="s">
        <v>2582</v>
      </c>
      <c r="T15404" t="s">
        <v>3098</v>
      </c>
    </row>
    <row r="15405" spans="17:20">
      <c r="Q15405">
        <v>0.33282407407407399</v>
      </c>
      <c r="R15405">
        <v>1</v>
      </c>
      <c r="S15405" t="s">
        <v>756</v>
      </c>
      <c r="T15405" t="s">
        <v>3097</v>
      </c>
    </row>
    <row r="15406" spans="17:20">
      <c r="Q15406">
        <v>0.332858796296296</v>
      </c>
      <c r="R15406">
        <v>1</v>
      </c>
      <c r="S15406" t="s">
        <v>2211</v>
      </c>
      <c r="T15406" t="s">
        <v>3103</v>
      </c>
    </row>
    <row r="15407" spans="17:20">
      <c r="Q15407">
        <v>0.33287037037036998</v>
      </c>
      <c r="R15407">
        <v>1</v>
      </c>
      <c r="S15407" t="s">
        <v>2562</v>
      </c>
      <c r="T15407" t="s">
        <v>3103</v>
      </c>
    </row>
    <row r="15408" spans="17:20">
      <c r="Q15408">
        <v>0.33295138888888898</v>
      </c>
      <c r="R15408">
        <v>1</v>
      </c>
      <c r="S15408" t="s">
        <v>2214</v>
      </c>
      <c r="T15408" t="s">
        <v>3103</v>
      </c>
    </row>
    <row r="15409" spans="17:20">
      <c r="Q15409">
        <v>0.332974537037037</v>
      </c>
      <c r="R15409">
        <v>1</v>
      </c>
      <c r="S15409" t="s">
        <v>12688</v>
      </c>
      <c r="T15409" t="s">
        <v>3128</v>
      </c>
    </row>
    <row r="15410" spans="17:20">
      <c r="Q15410">
        <v>0.33302083333333299</v>
      </c>
      <c r="R15410">
        <v>1</v>
      </c>
      <c r="S15410" t="s">
        <v>1872</v>
      </c>
      <c r="T15410" t="s">
        <v>3103</v>
      </c>
    </row>
    <row r="15411" spans="17:20">
      <c r="Q15411">
        <v>0.33306712962962998</v>
      </c>
      <c r="R15411">
        <v>4</v>
      </c>
      <c r="S15411" t="s">
        <v>2469</v>
      </c>
      <c r="T15411" t="s">
        <v>3098</v>
      </c>
    </row>
    <row r="15412" spans="17:20">
      <c r="Q15412">
        <v>0.333090277777778</v>
      </c>
      <c r="R15412">
        <v>1</v>
      </c>
      <c r="S15412" t="s">
        <v>12689</v>
      </c>
      <c r="T15412" t="s">
        <v>3094</v>
      </c>
    </row>
    <row r="15413" spans="17:20">
      <c r="Q15413">
        <v>0.33311342592592602</v>
      </c>
      <c r="R15413">
        <v>1</v>
      </c>
      <c r="S15413" t="s">
        <v>2215</v>
      </c>
      <c r="T15413" t="s">
        <v>3103</v>
      </c>
    </row>
    <row r="15414" spans="17:20">
      <c r="Q15414">
        <v>0.33317129629629599</v>
      </c>
      <c r="R15414">
        <v>1</v>
      </c>
      <c r="S15414" t="s">
        <v>4853</v>
      </c>
      <c r="T15414" t="s">
        <v>3103</v>
      </c>
    </row>
    <row r="15415" spans="17:20">
      <c r="Q15415">
        <v>0.33319444444444402</v>
      </c>
      <c r="R15415">
        <v>1</v>
      </c>
      <c r="S15415" t="s">
        <v>2468</v>
      </c>
      <c r="T15415" t="s">
        <v>3221</v>
      </c>
    </row>
    <row r="15416" spans="17:20">
      <c r="Q15416">
        <v>0.33322916666666702</v>
      </c>
      <c r="R15416">
        <v>1</v>
      </c>
      <c r="S15416" t="s">
        <v>1873</v>
      </c>
      <c r="T15416" t="s">
        <v>3098</v>
      </c>
    </row>
    <row r="15417" spans="17:20">
      <c r="Q15417">
        <v>0.33326388888888903</v>
      </c>
      <c r="R15417">
        <v>1</v>
      </c>
      <c r="S15417" t="s">
        <v>1495</v>
      </c>
      <c r="T15417" t="s">
        <v>3221</v>
      </c>
    </row>
    <row r="15418" spans="17:20">
      <c r="Q15418">
        <v>0.3334375</v>
      </c>
      <c r="R15418">
        <v>1</v>
      </c>
      <c r="S15418" t="s">
        <v>1874</v>
      </c>
      <c r="T15418" t="s">
        <v>3098</v>
      </c>
    </row>
    <row r="15419" spans="17:20">
      <c r="Q15419">
        <v>0.33349537037037003</v>
      </c>
      <c r="R15419">
        <v>1</v>
      </c>
      <c r="S15419" t="s">
        <v>2219</v>
      </c>
      <c r="T15419" t="s">
        <v>3098</v>
      </c>
    </row>
    <row r="15420" spans="17:20">
      <c r="Q15420">
        <v>0.33351851851851799</v>
      </c>
      <c r="R15420">
        <v>1</v>
      </c>
      <c r="S15420" t="s">
        <v>3798</v>
      </c>
      <c r="T15420" t="s">
        <v>3096</v>
      </c>
    </row>
    <row r="15421" spans="17:20">
      <c r="Q15421">
        <v>0.333587962962963</v>
      </c>
      <c r="R15421">
        <v>1</v>
      </c>
      <c r="S15421" t="s">
        <v>4863</v>
      </c>
      <c r="T15421" t="s">
        <v>3098</v>
      </c>
    </row>
    <row r="15422" spans="17:20">
      <c r="Q15422">
        <v>0.333587962962963</v>
      </c>
      <c r="R15422">
        <v>1</v>
      </c>
      <c r="S15422" t="s">
        <v>2212</v>
      </c>
      <c r="T15422" t="s">
        <v>3098</v>
      </c>
    </row>
    <row r="15423" spans="17:20">
      <c r="Q15423">
        <v>0.33359953703703699</v>
      </c>
      <c r="R15423">
        <v>1</v>
      </c>
      <c r="S15423" t="s">
        <v>1497</v>
      </c>
      <c r="T15423" t="s">
        <v>3098</v>
      </c>
    </row>
    <row r="15424" spans="17:20">
      <c r="Q15424">
        <v>0.33359953703703699</v>
      </c>
      <c r="R15424">
        <v>2</v>
      </c>
      <c r="S15424" t="s">
        <v>553</v>
      </c>
      <c r="T15424" t="s">
        <v>3128</v>
      </c>
    </row>
    <row r="15425" spans="17:20">
      <c r="Q15425">
        <v>0.33363425925925899</v>
      </c>
      <c r="R15425">
        <v>1</v>
      </c>
      <c r="S15425" t="s">
        <v>2218</v>
      </c>
      <c r="T15425" t="s">
        <v>3103</v>
      </c>
    </row>
    <row r="15426" spans="17:20">
      <c r="Q15426">
        <v>0.33365740740740701</v>
      </c>
      <c r="R15426">
        <v>1</v>
      </c>
      <c r="S15426" t="s">
        <v>2467</v>
      </c>
      <c r="T15426" t="s">
        <v>3098</v>
      </c>
    </row>
    <row r="15427" spans="17:20">
      <c r="Q15427">
        <v>0.333668981481481</v>
      </c>
      <c r="R15427">
        <v>4</v>
      </c>
      <c r="S15427" t="s">
        <v>2472</v>
      </c>
      <c r="T15427" t="s">
        <v>3098</v>
      </c>
    </row>
    <row r="15428" spans="17:20">
      <c r="Q15428">
        <v>0.33369212962963002</v>
      </c>
      <c r="R15428">
        <v>1</v>
      </c>
      <c r="S15428" t="s">
        <v>4869</v>
      </c>
      <c r="T15428" t="s">
        <v>3221</v>
      </c>
    </row>
    <row r="15429" spans="17:20">
      <c r="Q15429">
        <v>0.33374999999999999</v>
      </c>
      <c r="R15429">
        <v>1</v>
      </c>
      <c r="S15429" t="s">
        <v>151</v>
      </c>
      <c r="T15429" t="s">
        <v>3097</v>
      </c>
    </row>
    <row r="15430" spans="17:20">
      <c r="Q15430">
        <v>0.33376157407407397</v>
      </c>
      <c r="R15430">
        <v>1</v>
      </c>
      <c r="S15430" t="s">
        <v>4866</v>
      </c>
      <c r="T15430" t="s">
        <v>3103</v>
      </c>
    </row>
    <row r="15431" spans="17:20">
      <c r="Q15431">
        <v>0.333784722222222</v>
      </c>
      <c r="R15431">
        <v>2</v>
      </c>
      <c r="S15431" t="s">
        <v>12690</v>
      </c>
      <c r="T15431" t="s">
        <v>3221</v>
      </c>
    </row>
    <row r="15432" spans="17:20">
      <c r="Q15432">
        <v>0.333784722222222</v>
      </c>
      <c r="R15432">
        <v>2</v>
      </c>
      <c r="S15432" t="s">
        <v>12691</v>
      </c>
      <c r="T15432" t="s">
        <v>3097</v>
      </c>
    </row>
    <row r="15433" spans="17:20">
      <c r="Q15433">
        <v>0.33383101851851898</v>
      </c>
      <c r="R15433">
        <v>1</v>
      </c>
      <c r="S15433" t="s">
        <v>2562</v>
      </c>
      <c r="T15433" t="s">
        <v>3221</v>
      </c>
    </row>
    <row r="15434" spans="17:20">
      <c r="Q15434">
        <v>0.33384259259259302</v>
      </c>
      <c r="R15434">
        <v>1</v>
      </c>
      <c r="S15434" t="s">
        <v>1875</v>
      </c>
      <c r="T15434" t="s">
        <v>3103</v>
      </c>
    </row>
    <row r="15435" spans="17:20">
      <c r="Q15435">
        <v>0.33386574074074099</v>
      </c>
      <c r="R15435">
        <v>1</v>
      </c>
      <c r="S15435" t="s">
        <v>12692</v>
      </c>
      <c r="T15435" t="s">
        <v>3221</v>
      </c>
    </row>
    <row r="15436" spans="17:20">
      <c r="Q15436">
        <v>0.33388888888888901</v>
      </c>
      <c r="R15436">
        <v>1</v>
      </c>
      <c r="S15436" t="s">
        <v>2650</v>
      </c>
      <c r="T15436" t="s">
        <v>3098</v>
      </c>
    </row>
    <row r="15437" spans="17:20">
      <c r="Q15437">
        <v>0.333900462962963</v>
      </c>
      <c r="R15437">
        <v>1</v>
      </c>
      <c r="S15437" t="s">
        <v>1879</v>
      </c>
      <c r="T15437" t="s">
        <v>3098</v>
      </c>
    </row>
    <row r="15438" spans="17:20">
      <c r="Q15438">
        <v>0.33391203703703698</v>
      </c>
      <c r="R15438">
        <v>1</v>
      </c>
      <c r="S15438" t="s">
        <v>4196</v>
      </c>
      <c r="T15438" t="s">
        <v>3095</v>
      </c>
    </row>
    <row r="15439" spans="17:20">
      <c r="Q15439">
        <v>0.33392361111111102</v>
      </c>
      <c r="R15439">
        <v>1</v>
      </c>
      <c r="S15439" t="s">
        <v>2807</v>
      </c>
      <c r="T15439" t="s">
        <v>3103</v>
      </c>
    </row>
    <row r="15440" spans="17:20">
      <c r="Q15440">
        <v>0.333935185185185</v>
      </c>
      <c r="R15440">
        <v>2</v>
      </c>
      <c r="S15440" t="s">
        <v>153</v>
      </c>
      <c r="T15440" t="s">
        <v>3095</v>
      </c>
    </row>
    <row r="15441" spans="17:20">
      <c r="Q15441">
        <v>0.33394675925925899</v>
      </c>
      <c r="R15441">
        <v>2</v>
      </c>
      <c r="S15441" t="s">
        <v>2222</v>
      </c>
      <c r="T15441" t="s">
        <v>3098</v>
      </c>
    </row>
    <row r="15442" spans="17:20">
      <c r="Q15442">
        <v>0.33396990740740701</v>
      </c>
      <c r="R15442">
        <v>1</v>
      </c>
      <c r="S15442" t="s">
        <v>1877</v>
      </c>
      <c r="T15442" t="s">
        <v>3103</v>
      </c>
    </row>
    <row r="15443" spans="17:20">
      <c r="Q15443">
        <v>0.33396990740740701</v>
      </c>
      <c r="R15443">
        <v>1</v>
      </c>
      <c r="S15443" t="s">
        <v>12693</v>
      </c>
      <c r="T15443" t="s">
        <v>3095</v>
      </c>
    </row>
    <row r="15444" spans="17:20">
      <c r="Q15444">
        <v>0.33398148148148099</v>
      </c>
      <c r="R15444">
        <v>1</v>
      </c>
      <c r="S15444" t="s">
        <v>2813</v>
      </c>
      <c r="T15444" t="s">
        <v>3103</v>
      </c>
    </row>
    <row r="15445" spans="17:20">
      <c r="Q15445">
        <v>0.33399305555555597</v>
      </c>
      <c r="R15445">
        <v>1</v>
      </c>
      <c r="S15445" t="s">
        <v>4871</v>
      </c>
      <c r="T15445" t="s">
        <v>3103</v>
      </c>
    </row>
    <row r="15446" spans="17:20">
      <c r="Q15446">
        <v>0.33402777777777798</v>
      </c>
      <c r="R15446">
        <v>4</v>
      </c>
      <c r="S15446" t="s">
        <v>4872</v>
      </c>
      <c r="T15446" t="s">
        <v>3103</v>
      </c>
    </row>
    <row r="15447" spans="17:20">
      <c r="Q15447">
        <v>0.33403935185185202</v>
      </c>
      <c r="R15447">
        <v>1</v>
      </c>
      <c r="S15447" t="s">
        <v>1193</v>
      </c>
      <c r="T15447" t="s">
        <v>3094</v>
      </c>
    </row>
    <row r="15448" spans="17:20">
      <c r="Q15448">
        <v>0.33403935185185202</v>
      </c>
      <c r="R15448">
        <v>1</v>
      </c>
      <c r="S15448" t="s">
        <v>11509</v>
      </c>
      <c r="T15448" t="s">
        <v>3096</v>
      </c>
    </row>
    <row r="15449" spans="17:20">
      <c r="Q15449">
        <v>0.334050925925926</v>
      </c>
      <c r="R15449">
        <v>2</v>
      </c>
      <c r="S15449" t="s">
        <v>4873</v>
      </c>
      <c r="T15449" t="s">
        <v>3103</v>
      </c>
    </row>
    <row r="15450" spans="17:20">
      <c r="Q15450">
        <v>0.33407407407407402</v>
      </c>
      <c r="R15450">
        <v>1</v>
      </c>
      <c r="S15450" t="s">
        <v>4874</v>
      </c>
      <c r="T15450" t="s">
        <v>3103</v>
      </c>
    </row>
    <row r="15451" spans="17:20">
      <c r="Q15451">
        <v>0.33408564814814801</v>
      </c>
      <c r="R15451">
        <v>1</v>
      </c>
      <c r="S15451" t="s">
        <v>4876</v>
      </c>
      <c r="T15451" t="s">
        <v>3103</v>
      </c>
    </row>
    <row r="15452" spans="17:20">
      <c r="Q15452">
        <v>0.33410879629629597</v>
      </c>
      <c r="R15452">
        <v>1</v>
      </c>
      <c r="S15452" t="s">
        <v>2808</v>
      </c>
      <c r="T15452" t="s">
        <v>3103</v>
      </c>
    </row>
    <row r="15453" spans="17:20">
      <c r="Q15453">
        <v>0.33410879629629597</v>
      </c>
      <c r="R15453">
        <v>2</v>
      </c>
      <c r="S15453" t="s">
        <v>2562</v>
      </c>
      <c r="T15453" t="s">
        <v>3103</v>
      </c>
    </row>
    <row r="15454" spans="17:20">
      <c r="Q15454">
        <v>0.33410879629629597</v>
      </c>
      <c r="R15454">
        <v>1</v>
      </c>
      <c r="S15454" t="s">
        <v>4877</v>
      </c>
      <c r="T15454" t="s">
        <v>3103</v>
      </c>
    </row>
    <row r="15455" spans="17:20">
      <c r="Q15455">
        <v>0.33412037037037001</v>
      </c>
      <c r="R15455">
        <v>3</v>
      </c>
      <c r="S15455" t="s">
        <v>4867</v>
      </c>
      <c r="T15455" t="s">
        <v>3098</v>
      </c>
    </row>
    <row r="15456" spans="17:20">
      <c r="Q15456">
        <v>0.334166666666667</v>
      </c>
      <c r="R15456">
        <v>1</v>
      </c>
      <c r="S15456" t="s">
        <v>2651</v>
      </c>
      <c r="T15456" t="s">
        <v>3103</v>
      </c>
    </row>
    <row r="15457" spans="17:20">
      <c r="Q15457">
        <v>0.334166666666667</v>
      </c>
      <c r="R15457">
        <v>1</v>
      </c>
      <c r="S15457" t="s">
        <v>4878</v>
      </c>
      <c r="T15457" t="s">
        <v>3103</v>
      </c>
    </row>
    <row r="15458" spans="17:20">
      <c r="Q15458">
        <v>0.33417824074074098</v>
      </c>
      <c r="R15458">
        <v>1</v>
      </c>
      <c r="S15458" t="s">
        <v>12694</v>
      </c>
      <c r="T15458" t="s">
        <v>3095</v>
      </c>
    </row>
    <row r="15459" spans="17:20">
      <c r="Q15459">
        <v>0.33421296296296299</v>
      </c>
      <c r="R15459">
        <v>1</v>
      </c>
      <c r="S15459" t="s">
        <v>4879</v>
      </c>
      <c r="T15459" t="s">
        <v>3103</v>
      </c>
    </row>
    <row r="15460" spans="17:20">
      <c r="Q15460">
        <v>0.33423611111111101</v>
      </c>
      <c r="R15460">
        <v>2</v>
      </c>
      <c r="S15460" t="s">
        <v>2475</v>
      </c>
      <c r="T15460" t="s">
        <v>3103</v>
      </c>
    </row>
    <row r="15461" spans="17:20">
      <c r="Q15461">
        <v>0.334247685185185</v>
      </c>
      <c r="R15461">
        <v>2</v>
      </c>
      <c r="S15461" t="s">
        <v>1876</v>
      </c>
      <c r="T15461" t="s">
        <v>3221</v>
      </c>
    </row>
    <row r="15462" spans="17:20">
      <c r="Q15462">
        <v>0.334247685185185</v>
      </c>
      <c r="R15462">
        <v>1</v>
      </c>
      <c r="S15462" t="s">
        <v>12695</v>
      </c>
      <c r="T15462" t="s">
        <v>3095</v>
      </c>
    </row>
    <row r="15463" spans="17:20">
      <c r="Q15463">
        <v>0.33427083333333302</v>
      </c>
      <c r="R15463">
        <v>1</v>
      </c>
      <c r="S15463" t="s">
        <v>4884</v>
      </c>
      <c r="T15463" t="s">
        <v>3103</v>
      </c>
    </row>
    <row r="15464" spans="17:20">
      <c r="Q15464">
        <v>0.33427083333333302</v>
      </c>
      <c r="R15464">
        <v>1</v>
      </c>
      <c r="S15464" t="s">
        <v>12696</v>
      </c>
      <c r="T15464" t="s">
        <v>3094</v>
      </c>
    </row>
    <row r="15465" spans="17:20">
      <c r="Q15465">
        <v>0.33432870370370399</v>
      </c>
      <c r="R15465">
        <v>1</v>
      </c>
      <c r="S15465" t="s">
        <v>4885</v>
      </c>
      <c r="T15465" t="s">
        <v>3103</v>
      </c>
    </row>
    <row r="15466" spans="17:20">
      <c r="Q15466">
        <v>0.33438657407407402</v>
      </c>
      <c r="R15466">
        <v>2</v>
      </c>
      <c r="S15466" t="s">
        <v>4883</v>
      </c>
      <c r="T15466" t="s">
        <v>3103</v>
      </c>
    </row>
    <row r="15467" spans="17:20">
      <c r="Q15467">
        <v>0.334398148148148</v>
      </c>
      <c r="R15467">
        <v>1</v>
      </c>
      <c r="S15467" t="s">
        <v>1884</v>
      </c>
      <c r="T15467" t="s">
        <v>3098</v>
      </c>
    </row>
    <row r="15468" spans="17:20">
      <c r="Q15468">
        <v>0.33440972222222198</v>
      </c>
      <c r="R15468">
        <v>1</v>
      </c>
      <c r="S15468" t="s">
        <v>2473</v>
      </c>
      <c r="T15468" t="s">
        <v>3221</v>
      </c>
    </row>
    <row r="15469" spans="17:20">
      <c r="Q15469">
        <v>0.33444444444444399</v>
      </c>
      <c r="R15469">
        <v>1</v>
      </c>
      <c r="S15469" t="s">
        <v>5920</v>
      </c>
      <c r="T15469" t="s">
        <v>3095</v>
      </c>
    </row>
    <row r="15470" spans="17:20">
      <c r="Q15470">
        <v>0.33446759259259301</v>
      </c>
      <c r="R15470">
        <v>1</v>
      </c>
      <c r="S15470" t="s">
        <v>2811</v>
      </c>
      <c r="T15470" t="s">
        <v>3221</v>
      </c>
    </row>
    <row r="15471" spans="17:20">
      <c r="Q15471">
        <v>0.33446759259259301</v>
      </c>
      <c r="R15471">
        <v>1</v>
      </c>
      <c r="S15471" t="s">
        <v>4870</v>
      </c>
      <c r="T15471" t="s">
        <v>3221</v>
      </c>
    </row>
    <row r="15472" spans="17:20">
      <c r="Q15472">
        <v>0.33453703703703702</v>
      </c>
      <c r="R15472">
        <v>1</v>
      </c>
      <c r="S15472" t="s">
        <v>1885</v>
      </c>
      <c r="T15472" t="s">
        <v>3098</v>
      </c>
    </row>
    <row r="15473" spans="17:20">
      <c r="Q15473">
        <v>0.33453703703703702</v>
      </c>
      <c r="R15473">
        <v>1</v>
      </c>
      <c r="S15473" t="s">
        <v>142</v>
      </c>
      <c r="T15473" t="s">
        <v>3096</v>
      </c>
    </row>
    <row r="15474" spans="17:20">
      <c r="Q15474">
        <v>0.33457175925925903</v>
      </c>
      <c r="R15474">
        <v>1</v>
      </c>
      <c r="S15474" t="s">
        <v>10251</v>
      </c>
      <c r="T15474" t="s">
        <v>3095</v>
      </c>
    </row>
    <row r="15475" spans="17:20">
      <c r="Q15475">
        <v>0.33457175925925903</v>
      </c>
      <c r="R15475">
        <v>2</v>
      </c>
      <c r="S15475" t="s">
        <v>532</v>
      </c>
      <c r="T15475" t="s">
        <v>3100</v>
      </c>
    </row>
    <row r="15476" spans="17:20">
      <c r="Q15476">
        <v>0.33458333333333301</v>
      </c>
      <c r="R15476">
        <v>1</v>
      </c>
      <c r="S15476" t="s">
        <v>136</v>
      </c>
      <c r="T15476" t="s">
        <v>3221</v>
      </c>
    </row>
    <row r="15477" spans="17:20">
      <c r="Q15477">
        <v>0.33467592592592599</v>
      </c>
      <c r="R15477">
        <v>2</v>
      </c>
      <c r="S15477" t="s">
        <v>1881</v>
      </c>
      <c r="T15477" t="s">
        <v>3103</v>
      </c>
    </row>
    <row r="15478" spans="17:20">
      <c r="Q15478">
        <v>0.33468750000000003</v>
      </c>
      <c r="R15478">
        <v>1</v>
      </c>
      <c r="S15478" t="s">
        <v>899</v>
      </c>
      <c r="T15478" t="s">
        <v>3095</v>
      </c>
    </row>
    <row r="15479" spans="17:20">
      <c r="Q15479">
        <v>0.33471064814814799</v>
      </c>
      <c r="R15479">
        <v>1</v>
      </c>
      <c r="S15479" t="s">
        <v>2226</v>
      </c>
      <c r="T15479" t="s">
        <v>3098</v>
      </c>
    </row>
    <row r="15480" spans="17:20">
      <c r="Q15480">
        <v>0.33472222222222198</v>
      </c>
      <c r="R15480">
        <v>1</v>
      </c>
      <c r="S15480" t="s">
        <v>2476</v>
      </c>
      <c r="T15480" t="s">
        <v>3098</v>
      </c>
    </row>
    <row r="15481" spans="17:20">
      <c r="Q15481">
        <v>0.33473379629629602</v>
      </c>
      <c r="R15481">
        <v>4</v>
      </c>
      <c r="S15481" t="s">
        <v>2562</v>
      </c>
      <c r="T15481" t="s">
        <v>3098</v>
      </c>
    </row>
    <row r="15482" spans="17:20">
      <c r="Q15482">
        <v>0.33475694444444398</v>
      </c>
      <c r="R15482">
        <v>2</v>
      </c>
      <c r="S15482" t="s">
        <v>2583</v>
      </c>
      <c r="T15482" t="s">
        <v>3221</v>
      </c>
    </row>
    <row r="15483" spans="17:20">
      <c r="Q15483">
        <v>0.33476851851851902</v>
      </c>
      <c r="R15483">
        <v>1</v>
      </c>
      <c r="S15483" t="s">
        <v>2470</v>
      </c>
      <c r="T15483" t="s">
        <v>3098</v>
      </c>
    </row>
    <row r="15484" spans="17:20">
      <c r="Q15484">
        <v>0.334780092592593</v>
      </c>
      <c r="R15484">
        <v>2</v>
      </c>
      <c r="S15484" t="s">
        <v>154</v>
      </c>
      <c r="T15484" t="s">
        <v>3097</v>
      </c>
    </row>
    <row r="15485" spans="17:20">
      <c r="Q15485">
        <v>0.33484953703703701</v>
      </c>
      <c r="R15485">
        <v>1</v>
      </c>
      <c r="S15485" t="s">
        <v>2227</v>
      </c>
      <c r="T15485" t="s">
        <v>3098</v>
      </c>
    </row>
    <row r="15486" spans="17:20">
      <c r="Q15486">
        <v>0.33493055555555601</v>
      </c>
      <c r="R15486">
        <v>1</v>
      </c>
      <c r="S15486" t="s">
        <v>4875</v>
      </c>
      <c r="T15486" t="s">
        <v>3221</v>
      </c>
    </row>
    <row r="15487" spans="17:20">
      <c r="Q15487">
        <v>0.33493055555555601</v>
      </c>
      <c r="R15487">
        <v>1</v>
      </c>
      <c r="S15487" t="s">
        <v>2809</v>
      </c>
      <c r="T15487" t="s">
        <v>3221</v>
      </c>
    </row>
    <row r="15488" spans="17:20">
      <c r="Q15488">
        <v>0.33493055555555601</v>
      </c>
      <c r="R15488">
        <v>2</v>
      </c>
      <c r="S15488" t="s">
        <v>1878</v>
      </c>
      <c r="T15488" t="s">
        <v>3098</v>
      </c>
    </row>
    <row r="15489" spans="17:20">
      <c r="Q15489">
        <v>0.334976851851852</v>
      </c>
      <c r="R15489">
        <v>1</v>
      </c>
      <c r="S15489" t="s">
        <v>1880</v>
      </c>
      <c r="T15489" t="s">
        <v>3098</v>
      </c>
    </row>
    <row r="15490" spans="17:20">
      <c r="Q15490">
        <v>0.335011574074074</v>
      </c>
      <c r="R15490">
        <v>1</v>
      </c>
      <c r="S15490" t="s">
        <v>2810</v>
      </c>
      <c r="T15490" t="s">
        <v>3103</v>
      </c>
    </row>
    <row r="15491" spans="17:20">
      <c r="Q15491">
        <v>0.33504629629629601</v>
      </c>
      <c r="R15491">
        <v>1</v>
      </c>
      <c r="S15491" t="s">
        <v>12697</v>
      </c>
      <c r="T15491" t="s">
        <v>3221</v>
      </c>
    </row>
    <row r="15492" spans="17:20">
      <c r="Q15492">
        <v>0.335127314814815</v>
      </c>
      <c r="R15492">
        <v>1</v>
      </c>
      <c r="S15492" t="s">
        <v>4882</v>
      </c>
      <c r="T15492" t="s">
        <v>3103</v>
      </c>
    </row>
    <row r="15493" spans="17:20">
      <c r="Q15493">
        <v>0.335127314814815</v>
      </c>
      <c r="R15493">
        <v>1</v>
      </c>
      <c r="S15493" t="s">
        <v>4889</v>
      </c>
      <c r="T15493" t="s">
        <v>3103</v>
      </c>
    </row>
    <row r="15494" spans="17:20">
      <c r="Q15494">
        <v>0.33513888888888899</v>
      </c>
      <c r="R15494">
        <v>1</v>
      </c>
      <c r="S15494" t="s">
        <v>4890</v>
      </c>
      <c r="T15494" t="s">
        <v>3103</v>
      </c>
    </row>
    <row r="15495" spans="17:20">
      <c r="Q15495">
        <v>0.33516203703703701</v>
      </c>
      <c r="R15495">
        <v>2</v>
      </c>
      <c r="S15495" t="s">
        <v>12698</v>
      </c>
      <c r="T15495" t="s">
        <v>3101</v>
      </c>
    </row>
    <row r="15496" spans="17:20">
      <c r="Q15496">
        <v>0.33517361111111099</v>
      </c>
      <c r="R15496">
        <v>1</v>
      </c>
      <c r="S15496" t="s">
        <v>4891</v>
      </c>
      <c r="T15496" t="s">
        <v>3103</v>
      </c>
    </row>
    <row r="15497" spans="17:20">
      <c r="Q15497">
        <v>0.33523148148148102</v>
      </c>
      <c r="R15497">
        <v>1</v>
      </c>
      <c r="S15497" t="s">
        <v>4892</v>
      </c>
      <c r="T15497" t="s">
        <v>3103</v>
      </c>
    </row>
    <row r="15498" spans="17:20">
      <c r="Q15498">
        <v>0.335243055555556</v>
      </c>
      <c r="R15498">
        <v>2</v>
      </c>
      <c r="S15498" t="s">
        <v>2562</v>
      </c>
      <c r="T15498" t="s">
        <v>3098</v>
      </c>
    </row>
    <row r="15499" spans="17:20">
      <c r="Q15499">
        <v>0.33525462962962999</v>
      </c>
      <c r="R15499">
        <v>1</v>
      </c>
      <c r="S15499" t="s">
        <v>4893</v>
      </c>
      <c r="T15499" t="s">
        <v>3103</v>
      </c>
    </row>
    <row r="15500" spans="17:20">
      <c r="Q15500">
        <v>0.33527777777777801</v>
      </c>
      <c r="R15500">
        <v>1</v>
      </c>
      <c r="S15500" t="s">
        <v>4886</v>
      </c>
      <c r="T15500" t="s">
        <v>3103</v>
      </c>
    </row>
    <row r="15501" spans="17:20">
      <c r="Q15501">
        <v>0.33527777777777801</v>
      </c>
      <c r="R15501">
        <v>1</v>
      </c>
      <c r="S15501" t="s">
        <v>534</v>
      </c>
      <c r="T15501" t="s">
        <v>3097</v>
      </c>
    </row>
    <row r="15502" spans="17:20">
      <c r="Q15502">
        <v>0.33537037037036999</v>
      </c>
      <c r="R15502">
        <v>2</v>
      </c>
      <c r="S15502" t="s">
        <v>155</v>
      </c>
      <c r="T15502" t="s">
        <v>3096</v>
      </c>
    </row>
    <row r="15503" spans="17:20">
      <c r="Q15503">
        <v>0.33541666666666697</v>
      </c>
      <c r="R15503">
        <v>2</v>
      </c>
      <c r="S15503" t="s">
        <v>3574</v>
      </c>
      <c r="T15503" t="s">
        <v>3096</v>
      </c>
    </row>
    <row r="15504" spans="17:20">
      <c r="Q15504">
        <v>0.33545138888888898</v>
      </c>
      <c r="R15504">
        <v>1</v>
      </c>
      <c r="S15504" t="s">
        <v>2463</v>
      </c>
      <c r="T15504" t="s">
        <v>3101</v>
      </c>
    </row>
    <row r="15505" spans="17:20">
      <c r="Q15505">
        <v>0.33548611111111099</v>
      </c>
      <c r="R15505">
        <v>1</v>
      </c>
      <c r="S15505" t="s">
        <v>12699</v>
      </c>
      <c r="T15505" t="s">
        <v>3097</v>
      </c>
    </row>
    <row r="15506" spans="17:20">
      <c r="Q15506">
        <v>0.33552083333333299</v>
      </c>
      <c r="R15506">
        <v>1</v>
      </c>
      <c r="S15506" t="s">
        <v>2224</v>
      </c>
      <c r="T15506" t="s">
        <v>3098</v>
      </c>
    </row>
    <row r="15507" spans="17:20">
      <c r="Q15507">
        <v>0.33557870370370402</v>
      </c>
      <c r="R15507">
        <v>1</v>
      </c>
      <c r="S15507" t="s">
        <v>2584</v>
      </c>
      <c r="T15507" t="s">
        <v>3098</v>
      </c>
    </row>
    <row r="15508" spans="17:20">
      <c r="Q15508">
        <v>0.33557870370370402</v>
      </c>
      <c r="R15508">
        <v>1</v>
      </c>
      <c r="S15508" t="s">
        <v>4887</v>
      </c>
      <c r="T15508" t="s">
        <v>3103</v>
      </c>
    </row>
    <row r="15509" spans="17:20">
      <c r="Q15509">
        <v>0.33561342592592602</v>
      </c>
      <c r="R15509">
        <v>1</v>
      </c>
      <c r="S15509" t="s">
        <v>12700</v>
      </c>
      <c r="T15509" t="s">
        <v>3221</v>
      </c>
    </row>
    <row r="15510" spans="17:20">
      <c r="Q15510">
        <v>0.33563657407407399</v>
      </c>
      <c r="R15510">
        <v>1</v>
      </c>
      <c r="S15510" t="s">
        <v>2562</v>
      </c>
      <c r="T15510" t="s">
        <v>3098</v>
      </c>
    </row>
    <row r="15511" spans="17:20">
      <c r="Q15511">
        <v>0.33565972222222201</v>
      </c>
      <c r="R15511">
        <v>1</v>
      </c>
      <c r="S15511" t="s">
        <v>3715</v>
      </c>
      <c r="T15511" t="s">
        <v>3095</v>
      </c>
    </row>
    <row r="15512" spans="17:20">
      <c r="Q15512">
        <v>0.33569444444444402</v>
      </c>
      <c r="R15512">
        <v>1</v>
      </c>
      <c r="S15512" t="s">
        <v>2814</v>
      </c>
      <c r="T15512" t="s">
        <v>3103</v>
      </c>
    </row>
    <row r="15513" spans="17:20">
      <c r="Q15513">
        <v>0.33574074074074101</v>
      </c>
      <c r="R15513">
        <v>2</v>
      </c>
      <c r="S15513" t="s">
        <v>4888</v>
      </c>
      <c r="T15513" t="s">
        <v>3103</v>
      </c>
    </row>
    <row r="15514" spans="17:20">
      <c r="Q15514">
        <v>0.33575231481481499</v>
      </c>
      <c r="R15514">
        <v>1</v>
      </c>
      <c r="S15514" t="s">
        <v>1313</v>
      </c>
      <c r="T15514" t="s">
        <v>3098</v>
      </c>
    </row>
    <row r="15515" spans="17:20">
      <c r="Q15515">
        <v>0.33575231481481499</v>
      </c>
      <c r="R15515">
        <v>2</v>
      </c>
      <c r="S15515" t="s">
        <v>1501</v>
      </c>
      <c r="T15515" t="s">
        <v>3103</v>
      </c>
    </row>
    <row r="15516" spans="17:20">
      <c r="Q15516">
        <v>0.33575231481481499</v>
      </c>
      <c r="R15516">
        <v>1</v>
      </c>
      <c r="S15516" t="s">
        <v>4895</v>
      </c>
      <c r="T15516" t="s">
        <v>3103</v>
      </c>
    </row>
    <row r="15517" spans="17:20">
      <c r="Q15517">
        <v>0.33576388888888897</v>
      </c>
      <c r="R15517">
        <v>1</v>
      </c>
      <c r="S15517" t="s">
        <v>2815</v>
      </c>
      <c r="T15517" t="s">
        <v>3103</v>
      </c>
    </row>
    <row r="15518" spans="17:20">
      <c r="Q15518">
        <v>0.33577546296296301</v>
      </c>
      <c r="R15518">
        <v>1</v>
      </c>
      <c r="S15518" t="s">
        <v>1500</v>
      </c>
      <c r="T15518" t="s">
        <v>3098</v>
      </c>
    </row>
    <row r="15519" spans="17:20">
      <c r="Q15519">
        <v>0.33579861111111098</v>
      </c>
      <c r="R15519">
        <v>1</v>
      </c>
      <c r="S15519" t="s">
        <v>4880</v>
      </c>
      <c r="T15519" t="s">
        <v>3098</v>
      </c>
    </row>
    <row r="15520" spans="17:20">
      <c r="Q15520">
        <v>0.33579861111111098</v>
      </c>
      <c r="R15520">
        <v>1</v>
      </c>
      <c r="S15520" t="s">
        <v>1882</v>
      </c>
      <c r="T15520" t="s">
        <v>3098</v>
      </c>
    </row>
    <row r="15521" spans="17:20">
      <c r="Q15521">
        <v>0.335821759259259</v>
      </c>
      <c r="R15521">
        <v>1</v>
      </c>
      <c r="S15521" t="s">
        <v>2653</v>
      </c>
      <c r="T15521" t="s">
        <v>3103</v>
      </c>
    </row>
    <row r="15522" spans="17:20">
      <c r="Q15522">
        <v>0.33592592592592602</v>
      </c>
      <c r="R15522">
        <v>1</v>
      </c>
      <c r="S15522" t="s">
        <v>2652</v>
      </c>
      <c r="T15522" t="s">
        <v>3103</v>
      </c>
    </row>
    <row r="15523" spans="17:20">
      <c r="Q15523">
        <v>0.33600694444444401</v>
      </c>
      <c r="R15523">
        <v>1</v>
      </c>
      <c r="S15523" t="s">
        <v>2819</v>
      </c>
      <c r="T15523" t="s">
        <v>3098</v>
      </c>
    </row>
    <row r="15524" spans="17:20">
      <c r="Q15524">
        <v>0.33600694444444401</v>
      </c>
      <c r="R15524">
        <v>1</v>
      </c>
      <c r="S15524" t="s">
        <v>4897</v>
      </c>
      <c r="T15524" t="s">
        <v>3103</v>
      </c>
    </row>
    <row r="15525" spans="17:20">
      <c r="Q15525">
        <v>0.336087962962963</v>
      </c>
      <c r="R15525">
        <v>1</v>
      </c>
      <c r="S15525" t="s">
        <v>2477</v>
      </c>
      <c r="T15525" t="s">
        <v>3098</v>
      </c>
    </row>
    <row r="15526" spans="17:20">
      <c r="Q15526">
        <v>0.336087962962963</v>
      </c>
      <c r="R15526">
        <v>1</v>
      </c>
      <c r="S15526" t="s">
        <v>12701</v>
      </c>
      <c r="T15526" t="s">
        <v>3094</v>
      </c>
    </row>
    <row r="15527" spans="17:20">
      <c r="Q15527">
        <v>0.336168981481481</v>
      </c>
      <c r="R15527">
        <v>4</v>
      </c>
      <c r="S15527" t="s">
        <v>2479</v>
      </c>
      <c r="T15527" t="s">
        <v>3098</v>
      </c>
    </row>
    <row r="15528" spans="17:20">
      <c r="Q15528">
        <v>0.33623842592592601</v>
      </c>
      <c r="R15528">
        <v>1</v>
      </c>
      <c r="S15528" t="s">
        <v>2834</v>
      </c>
      <c r="T15528" t="s">
        <v>3097</v>
      </c>
    </row>
    <row r="15529" spans="17:20">
      <c r="Q15529">
        <v>0.33626157407407398</v>
      </c>
      <c r="R15529">
        <v>1</v>
      </c>
      <c r="S15529" t="s">
        <v>5034</v>
      </c>
      <c r="T15529" t="s">
        <v>3128</v>
      </c>
    </row>
    <row r="15530" spans="17:20">
      <c r="Q15530">
        <v>0.33634259259259303</v>
      </c>
      <c r="R15530">
        <v>1</v>
      </c>
      <c r="S15530" t="s">
        <v>4899</v>
      </c>
      <c r="T15530" t="s">
        <v>3098</v>
      </c>
    </row>
    <row r="15531" spans="17:20">
      <c r="Q15531">
        <v>0.33636574074074099</v>
      </c>
      <c r="R15531">
        <v>1</v>
      </c>
      <c r="S15531" t="s">
        <v>2816</v>
      </c>
      <c r="T15531" t="s">
        <v>3103</v>
      </c>
    </row>
    <row r="15532" spans="17:20">
      <c r="Q15532">
        <v>0.33638888888888901</v>
      </c>
      <c r="R15532">
        <v>1</v>
      </c>
      <c r="S15532" t="s">
        <v>1886</v>
      </c>
      <c r="T15532" t="s">
        <v>3098</v>
      </c>
    </row>
    <row r="15533" spans="17:20">
      <c r="Q15533">
        <v>0.33638888888888901</v>
      </c>
      <c r="R15533">
        <v>4</v>
      </c>
      <c r="S15533" t="s">
        <v>4906</v>
      </c>
      <c r="T15533" t="s">
        <v>3103</v>
      </c>
    </row>
    <row r="15534" spans="17:20">
      <c r="Q15534">
        <v>0.33641203703703698</v>
      </c>
      <c r="R15534">
        <v>1</v>
      </c>
      <c r="S15534" t="s">
        <v>4907</v>
      </c>
      <c r="T15534" t="s">
        <v>3103</v>
      </c>
    </row>
    <row r="15535" spans="17:20">
      <c r="Q15535">
        <v>0.33645833333333303</v>
      </c>
      <c r="R15535">
        <v>1</v>
      </c>
      <c r="S15535" t="s">
        <v>2822</v>
      </c>
      <c r="T15535" t="s">
        <v>3103</v>
      </c>
    </row>
    <row r="15536" spans="17:20">
      <c r="Q15536">
        <v>0.33646990740740701</v>
      </c>
      <c r="R15536">
        <v>2</v>
      </c>
      <c r="S15536" t="s">
        <v>4908</v>
      </c>
      <c r="T15536" t="s">
        <v>3103</v>
      </c>
    </row>
    <row r="15537" spans="17:20">
      <c r="Q15537">
        <v>0.33646990740740701</v>
      </c>
      <c r="R15537">
        <v>1</v>
      </c>
      <c r="S15537" t="s">
        <v>9441</v>
      </c>
      <c r="T15537" t="s">
        <v>3096</v>
      </c>
    </row>
    <row r="15538" spans="17:20">
      <c r="Q15538">
        <v>0.33652777777777798</v>
      </c>
      <c r="R15538">
        <v>2</v>
      </c>
      <c r="S15538" t="s">
        <v>2230</v>
      </c>
      <c r="T15538" t="s">
        <v>3103</v>
      </c>
    </row>
    <row r="15539" spans="17:20">
      <c r="Q15539">
        <v>0.33653935185185202</v>
      </c>
      <c r="R15539">
        <v>1</v>
      </c>
      <c r="S15539" t="s">
        <v>4909</v>
      </c>
      <c r="T15539" t="s">
        <v>3103</v>
      </c>
    </row>
    <row r="15540" spans="17:20">
      <c r="Q15540">
        <v>0.336550925925926</v>
      </c>
      <c r="R15540">
        <v>1</v>
      </c>
      <c r="S15540" t="s">
        <v>4910</v>
      </c>
      <c r="T15540" t="s">
        <v>3103</v>
      </c>
    </row>
    <row r="15541" spans="17:20">
      <c r="Q15541">
        <v>0.33656249999999999</v>
      </c>
      <c r="R15541">
        <v>1</v>
      </c>
      <c r="S15541" t="s">
        <v>4898</v>
      </c>
      <c r="T15541" t="s">
        <v>3103</v>
      </c>
    </row>
    <row r="15542" spans="17:20">
      <c r="Q15542">
        <v>0.33656249999999999</v>
      </c>
      <c r="R15542">
        <v>1</v>
      </c>
      <c r="S15542" t="s">
        <v>3953</v>
      </c>
      <c r="T15542" t="s">
        <v>3097</v>
      </c>
    </row>
    <row r="15543" spans="17:20">
      <c r="Q15543">
        <v>0.33657407407407403</v>
      </c>
      <c r="R15543">
        <v>1</v>
      </c>
      <c r="S15543" t="s">
        <v>12702</v>
      </c>
      <c r="T15543" t="s">
        <v>3128</v>
      </c>
    </row>
    <row r="15544" spans="17:20">
      <c r="Q15544">
        <v>0.33660879629629598</v>
      </c>
      <c r="R15544">
        <v>1</v>
      </c>
      <c r="S15544" t="s">
        <v>2231</v>
      </c>
      <c r="T15544" t="s">
        <v>3098</v>
      </c>
    </row>
    <row r="15545" spans="17:20">
      <c r="Q15545">
        <v>0.33671296296296299</v>
      </c>
      <c r="R15545">
        <v>4</v>
      </c>
      <c r="S15545" t="s">
        <v>1890</v>
      </c>
      <c r="T15545" t="s">
        <v>3098</v>
      </c>
    </row>
    <row r="15546" spans="17:20">
      <c r="Q15546">
        <v>0.336782407407407</v>
      </c>
      <c r="R15546">
        <v>1</v>
      </c>
      <c r="S15546" t="s">
        <v>2826</v>
      </c>
      <c r="T15546" t="s">
        <v>3103</v>
      </c>
    </row>
    <row r="15547" spans="17:20">
      <c r="Q15547">
        <v>0.33684027777777797</v>
      </c>
      <c r="R15547">
        <v>2</v>
      </c>
      <c r="S15547" t="s">
        <v>2654</v>
      </c>
      <c r="T15547" t="s">
        <v>3103</v>
      </c>
    </row>
    <row r="15548" spans="17:20">
      <c r="Q15548">
        <v>0.336863425925926</v>
      </c>
      <c r="R15548">
        <v>1</v>
      </c>
      <c r="S15548" t="s">
        <v>1891</v>
      </c>
      <c r="T15548" t="s">
        <v>3098</v>
      </c>
    </row>
    <row r="15549" spans="17:20">
      <c r="Q15549">
        <v>0.336863425925926</v>
      </c>
      <c r="R15549">
        <v>1</v>
      </c>
      <c r="S15549" t="s">
        <v>2229</v>
      </c>
      <c r="T15549" t="s">
        <v>3098</v>
      </c>
    </row>
    <row r="15550" spans="17:20">
      <c r="Q15550">
        <v>0.33688657407407402</v>
      </c>
      <c r="R15550">
        <v>1</v>
      </c>
      <c r="S15550" t="s">
        <v>1892</v>
      </c>
      <c r="T15550" t="s">
        <v>3098</v>
      </c>
    </row>
    <row r="15551" spans="17:20">
      <c r="Q15551">
        <v>0.33693287037037001</v>
      </c>
      <c r="R15551">
        <v>2</v>
      </c>
      <c r="S15551" t="s">
        <v>267</v>
      </c>
      <c r="T15551" t="s">
        <v>3128</v>
      </c>
    </row>
    <row r="15552" spans="17:20">
      <c r="Q15552">
        <v>0.33706018518518499</v>
      </c>
      <c r="R15552">
        <v>1</v>
      </c>
      <c r="S15552" t="s">
        <v>3974</v>
      </c>
      <c r="T15552" t="s">
        <v>3097</v>
      </c>
    </row>
    <row r="15553" spans="17:20">
      <c r="Q15553">
        <v>0.33708333333333301</v>
      </c>
      <c r="R15553">
        <v>1</v>
      </c>
      <c r="S15553" t="s">
        <v>4896</v>
      </c>
      <c r="T15553" t="s">
        <v>3098</v>
      </c>
    </row>
    <row r="15554" spans="17:20">
      <c r="Q15554">
        <v>0.337094907407407</v>
      </c>
      <c r="R15554">
        <v>1</v>
      </c>
      <c r="S15554" t="s">
        <v>2818</v>
      </c>
      <c r="T15554" t="s">
        <v>3103</v>
      </c>
    </row>
    <row r="15555" spans="17:20">
      <c r="Q15555">
        <v>0.33711805555555602</v>
      </c>
      <c r="R15555">
        <v>1</v>
      </c>
      <c r="S15555" t="s">
        <v>4902</v>
      </c>
      <c r="T15555" t="s">
        <v>3103</v>
      </c>
    </row>
    <row r="15556" spans="17:20">
      <c r="Q15556">
        <v>0.33716435185185201</v>
      </c>
      <c r="R15556">
        <v>1</v>
      </c>
      <c r="S15556" t="s">
        <v>2824</v>
      </c>
      <c r="T15556" t="s">
        <v>3103</v>
      </c>
    </row>
    <row r="15557" spans="17:20">
      <c r="Q15557">
        <v>0.337210648148148</v>
      </c>
      <c r="R15557">
        <v>1</v>
      </c>
      <c r="S15557" t="s">
        <v>2821</v>
      </c>
      <c r="T15557" t="s">
        <v>3103</v>
      </c>
    </row>
    <row r="15558" spans="17:20">
      <c r="Q15558">
        <v>0.33732638888888899</v>
      </c>
      <c r="R15558">
        <v>2</v>
      </c>
      <c r="S15558" t="s">
        <v>2827</v>
      </c>
      <c r="T15558" t="s">
        <v>3103</v>
      </c>
    </row>
    <row r="15559" spans="17:20">
      <c r="Q15559">
        <v>0.33733796296296298</v>
      </c>
      <c r="R15559">
        <v>2</v>
      </c>
      <c r="S15559" t="s">
        <v>4901</v>
      </c>
      <c r="T15559" t="s">
        <v>3098</v>
      </c>
    </row>
    <row r="15560" spans="17:20">
      <c r="Q15560">
        <v>0.33740740740740699</v>
      </c>
      <c r="R15560">
        <v>1</v>
      </c>
      <c r="S15560" t="s">
        <v>4911</v>
      </c>
      <c r="T15560" t="s">
        <v>3103</v>
      </c>
    </row>
    <row r="15561" spans="17:20">
      <c r="Q15561">
        <v>0.33740740740740699</v>
      </c>
      <c r="R15561">
        <v>1</v>
      </c>
      <c r="S15561" t="s">
        <v>2825</v>
      </c>
      <c r="T15561" t="s">
        <v>3103</v>
      </c>
    </row>
    <row r="15562" spans="17:20">
      <c r="Q15562">
        <v>0.33740740740740699</v>
      </c>
      <c r="R15562">
        <v>1</v>
      </c>
      <c r="S15562" t="s">
        <v>1889</v>
      </c>
      <c r="T15562" t="s">
        <v>3103</v>
      </c>
    </row>
    <row r="15563" spans="17:20">
      <c r="Q15563">
        <v>0.337476851851852</v>
      </c>
      <c r="R15563">
        <v>5</v>
      </c>
      <c r="S15563" t="s">
        <v>2562</v>
      </c>
      <c r="T15563" t="s">
        <v>3103</v>
      </c>
    </row>
    <row r="15564" spans="17:20">
      <c r="Q15564">
        <v>0.33748842592592598</v>
      </c>
      <c r="R15564">
        <v>1</v>
      </c>
      <c r="S15564" t="s">
        <v>1505</v>
      </c>
      <c r="T15564" t="s">
        <v>3098</v>
      </c>
    </row>
    <row r="15565" spans="17:20">
      <c r="Q15565">
        <v>0.33752314814814799</v>
      </c>
      <c r="R15565">
        <v>1</v>
      </c>
      <c r="S15565" t="s">
        <v>4900</v>
      </c>
      <c r="T15565" t="s">
        <v>3103</v>
      </c>
    </row>
    <row r="15566" spans="17:20">
      <c r="Q15566">
        <v>0.33755787037036999</v>
      </c>
      <c r="R15566">
        <v>4</v>
      </c>
      <c r="S15566" t="s">
        <v>4925</v>
      </c>
      <c r="T15566" t="s">
        <v>3103</v>
      </c>
    </row>
    <row r="15567" spans="17:20">
      <c r="Q15567">
        <v>0.33756944444444398</v>
      </c>
      <c r="R15567">
        <v>1</v>
      </c>
      <c r="S15567" t="s">
        <v>4917</v>
      </c>
      <c r="T15567" t="s">
        <v>3103</v>
      </c>
    </row>
    <row r="15568" spans="17:20">
      <c r="Q15568">
        <v>0.337592592592593</v>
      </c>
      <c r="R15568">
        <v>1</v>
      </c>
      <c r="S15568" t="s">
        <v>4918</v>
      </c>
      <c r="T15568" t="s">
        <v>3103</v>
      </c>
    </row>
    <row r="15569" spans="17:20">
      <c r="Q15569">
        <v>0.337592592592593</v>
      </c>
      <c r="R15569">
        <v>1</v>
      </c>
      <c r="S15569" t="s">
        <v>4926</v>
      </c>
      <c r="T15569" t="s">
        <v>3103</v>
      </c>
    </row>
    <row r="15570" spans="17:20">
      <c r="Q15570">
        <v>0.33761574074074102</v>
      </c>
      <c r="R15570">
        <v>1</v>
      </c>
      <c r="S15570" t="s">
        <v>4919</v>
      </c>
      <c r="T15570" t="s">
        <v>3103</v>
      </c>
    </row>
    <row r="15571" spans="17:20">
      <c r="Q15571">
        <v>0.337627314814815</v>
      </c>
      <c r="R15571">
        <v>2</v>
      </c>
      <c r="S15571" t="s">
        <v>4927</v>
      </c>
      <c r="T15571" t="s">
        <v>3103</v>
      </c>
    </row>
    <row r="15572" spans="17:20">
      <c r="Q15572">
        <v>0.33765046296296303</v>
      </c>
      <c r="R15572">
        <v>1</v>
      </c>
      <c r="S15572" t="s">
        <v>2232</v>
      </c>
      <c r="T15572" t="s">
        <v>3098</v>
      </c>
    </row>
    <row r="15573" spans="17:20">
      <c r="Q15573">
        <v>0.33768518518518498</v>
      </c>
      <c r="R15573">
        <v>3</v>
      </c>
      <c r="S15573" t="s">
        <v>4928</v>
      </c>
      <c r="T15573" t="s">
        <v>3103</v>
      </c>
    </row>
    <row r="15574" spans="17:20">
      <c r="Q15574">
        <v>0.33769675925925902</v>
      </c>
      <c r="R15574">
        <v>1</v>
      </c>
      <c r="S15574" t="s">
        <v>4929</v>
      </c>
      <c r="T15574" t="s">
        <v>3103</v>
      </c>
    </row>
    <row r="15575" spans="17:20">
      <c r="Q15575">
        <v>0.33771990740740698</v>
      </c>
      <c r="R15575">
        <v>1</v>
      </c>
      <c r="S15575" t="s">
        <v>4930</v>
      </c>
      <c r="T15575" t="s">
        <v>3103</v>
      </c>
    </row>
    <row r="15576" spans="17:20">
      <c r="Q15576">
        <v>0.33773148148148102</v>
      </c>
      <c r="R15576">
        <v>3</v>
      </c>
      <c r="S15576" t="s">
        <v>2585</v>
      </c>
      <c r="T15576" t="s">
        <v>3221</v>
      </c>
    </row>
    <row r="15577" spans="17:20">
      <c r="Q15577">
        <v>0.33776620370370403</v>
      </c>
      <c r="R15577">
        <v>1</v>
      </c>
      <c r="S15577" t="s">
        <v>4931</v>
      </c>
      <c r="T15577" t="s">
        <v>3103</v>
      </c>
    </row>
    <row r="15578" spans="17:20">
      <c r="Q15578">
        <v>0.33777777777777801</v>
      </c>
      <c r="R15578">
        <v>1</v>
      </c>
      <c r="S15578" t="s">
        <v>12703</v>
      </c>
      <c r="T15578" t="s">
        <v>3221</v>
      </c>
    </row>
    <row r="15579" spans="17:20">
      <c r="Q15579">
        <v>0.33780092592592598</v>
      </c>
      <c r="R15579">
        <v>1</v>
      </c>
      <c r="S15579" t="s">
        <v>4914</v>
      </c>
      <c r="T15579" t="s">
        <v>3103</v>
      </c>
    </row>
    <row r="15580" spans="17:20">
      <c r="Q15580">
        <v>0.337824074074074</v>
      </c>
      <c r="R15580">
        <v>3</v>
      </c>
      <c r="S15580" t="s">
        <v>2233</v>
      </c>
      <c r="T15580" t="s">
        <v>3098</v>
      </c>
    </row>
    <row r="15581" spans="17:20">
      <c r="Q15581">
        <v>0.33787037037036999</v>
      </c>
      <c r="R15581">
        <v>1</v>
      </c>
      <c r="S15581" t="s">
        <v>2655</v>
      </c>
      <c r="T15581" t="s">
        <v>3221</v>
      </c>
    </row>
    <row r="15582" spans="17:20">
      <c r="Q15582">
        <v>0.33788194444444403</v>
      </c>
      <c r="R15582">
        <v>1</v>
      </c>
      <c r="S15582" t="s">
        <v>4913</v>
      </c>
      <c r="T15582" t="s">
        <v>3098</v>
      </c>
    </row>
    <row r="15583" spans="17:20">
      <c r="Q15583">
        <v>0.33789351851851901</v>
      </c>
      <c r="R15583">
        <v>2</v>
      </c>
      <c r="S15583" t="s">
        <v>2480</v>
      </c>
      <c r="T15583" t="s">
        <v>3098</v>
      </c>
    </row>
    <row r="15584" spans="17:20">
      <c r="Q15584">
        <v>0.33791666666666698</v>
      </c>
      <c r="R15584">
        <v>3</v>
      </c>
      <c r="S15584" t="s">
        <v>4912</v>
      </c>
      <c r="T15584" t="s">
        <v>3221</v>
      </c>
    </row>
    <row r="15585" spans="17:20">
      <c r="Q15585">
        <v>0.33791666666666698</v>
      </c>
      <c r="R15585">
        <v>1</v>
      </c>
      <c r="S15585" t="s">
        <v>344</v>
      </c>
      <c r="T15585" t="s">
        <v>3097</v>
      </c>
    </row>
    <row r="15586" spans="17:20">
      <c r="Q15586">
        <v>0.337974537037037</v>
      </c>
      <c r="R15586">
        <v>4</v>
      </c>
      <c r="S15586" t="s">
        <v>4922</v>
      </c>
      <c r="T15586" t="s">
        <v>3103</v>
      </c>
    </row>
    <row r="15587" spans="17:20">
      <c r="Q15587">
        <v>0.337974537037037</v>
      </c>
      <c r="R15587">
        <v>1</v>
      </c>
      <c r="S15587" t="s">
        <v>4933</v>
      </c>
      <c r="T15587" t="s">
        <v>3103</v>
      </c>
    </row>
    <row r="15588" spans="17:20">
      <c r="Q15588">
        <v>0.33799768518518503</v>
      </c>
      <c r="R15588">
        <v>1</v>
      </c>
      <c r="S15588" t="s">
        <v>2831</v>
      </c>
      <c r="T15588" t="s">
        <v>3103</v>
      </c>
    </row>
    <row r="15589" spans="17:20">
      <c r="Q15589">
        <v>0.33799768518518503</v>
      </c>
      <c r="R15589">
        <v>2</v>
      </c>
      <c r="S15589" t="s">
        <v>4934</v>
      </c>
      <c r="T15589" t="s">
        <v>3103</v>
      </c>
    </row>
    <row r="15590" spans="17:20">
      <c r="Q15590">
        <v>0.33804398148148102</v>
      </c>
      <c r="R15590">
        <v>1</v>
      </c>
      <c r="S15590" t="s">
        <v>4935</v>
      </c>
      <c r="T15590" t="s">
        <v>3103</v>
      </c>
    </row>
    <row r="15591" spans="17:20">
      <c r="Q15591">
        <v>0.33806712962962998</v>
      </c>
      <c r="R15591">
        <v>1</v>
      </c>
      <c r="S15591" t="s">
        <v>1897</v>
      </c>
      <c r="T15591" t="s">
        <v>3098</v>
      </c>
    </row>
    <row r="15592" spans="17:20">
      <c r="Q15592">
        <v>0.33811342592592603</v>
      </c>
      <c r="R15592">
        <v>1</v>
      </c>
      <c r="S15592" t="s">
        <v>1507</v>
      </c>
      <c r="T15592" t="s">
        <v>3098</v>
      </c>
    </row>
    <row r="15593" spans="17:20">
      <c r="Q15593">
        <v>0.33811342592592603</v>
      </c>
      <c r="R15593">
        <v>1</v>
      </c>
      <c r="S15593" t="s">
        <v>1506</v>
      </c>
      <c r="T15593" t="s">
        <v>3103</v>
      </c>
    </row>
    <row r="15594" spans="17:20">
      <c r="Q15594">
        <v>0.338206018518519</v>
      </c>
      <c r="R15594">
        <v>1</v>
      </c>
      <c r="S15594" t="s">
        <v>2562</v>
      </c>
      <c r="T15594" t="s">
        <v>3103</v>
      </c>
    </row>
    <row r="15595" spans="17:20">
      <c r="Q15595">
        <v>0.338206018518519</v>
      </c>
      <c r="R15595">
        <v>1</v>
      </c>
      <c r="S15595" t="s">
        <v>2832</v>
      </c>
      <c r="T15595" t="s">
        <v>3098</v>
      </c>
    </row>
    <row r="15596" spans="17:20">
      <c r="Q15596">
        <v>0.33831018518518502</v>
      </c>
      <c r="R15596">
        <v>1</v>
      </c>
      <c r="S15596" t="s">
        <v>4915</v>
      </c>
      <c r="T15596" t="s">
        <v>3098</v>
      </c>
    </row>
    <row r="15597" spans="17:20">
      <c r="Q15597">
        <v>0.33831018518518502</v>
      </c>
      <c r="R15597">
        <v>1</v>
      </c>
      <c r="S15597" t="s">
        <v>2836</v>
      </c>
      <c r="T15597" t="s">
        <v>3103</v>
      </c>
    </row>
    <row r="15598" spans="17:20">
      <c r="Q15598">
        <v>0.33831018518518502</v>
      </c>
      <c r="R15598">
        <v>1</v>
      </c>
      <c r="S15598" t="s">
        <v>4936</v>
      </c>
      <c r="T15598" t="s">
        <v>3103</v>
      </c>
    </row>
    <row r="15599" spans="17:20">
      <c r="Q15599">
        <v>0.338321759259259</v>
      </c>
      <c r="R15599">
        <v>1</v>
      </c>
      <c r="S15599" t="s">
        <v>4924</v>
      </c>
      <c r="T15599" t="s">
        <v>3103</v>
      </c>
    </row>
    <row r="15600" spans="17:20">
      <c r="Q15600">
        <v>0.338321759259259</v>
      </c>
      <c r="R15600">
        <v>1</v>
      </c>
      <c r="S15600" t="s">
        <v>1893</v>
      </c>
      <c r="T15600" t="s">
        <v>3098</v>
      </c>
    </row>
    <row r="15601" spans="17:20">
      <c r="Q15601">
        <v>0.33835648148148201</v>
      </c>
      <c r="R15601">
        <v>1</v>
      </c>
      <c r="S15601" t="s">
        <v>4916</v>
      </c>
      <c r="T15601" t="s">
        <v>3098</v>
      </c>
    </row>
    <row r="15602" spans="17:20">
      <c r="Q15602">
        <v>0.33837962962962997</v>
      </c>
      <c r="R15602">
        <v>1</v>
      </c>
      <c r="S15602" t="s">
        <v>1894</v>
      </c>
      <c r="T15602" t="s">
        <v>3098</v>
      </c>
    </row>
    <row r="15603" spans="17:20">
      <c r="Q15603">
        <v>0.33837962962962997</v>
      </c>
      <c r="R15603">
        <v>1</v>
      </c>
      <c r="S15603" t="s">
        <v>4920</v>
      </c>
      <c r="T15603" t="s">
        <v>3097</v>
      </c>
    </row>
    <row r="15604" spans="17:20">
      <c r="Q15604">
        <v>0.338402777777778</v>
      </c>
      <c r="R15604">
        <v>1</v>
      </c>
      <c r="S15604" t="s">
        <v>1504</v>
      </c>
      <c r="T15604" t="s">
        <v>3098</v>
      </c>
    </row>
    <row r="15605" spans="17:20">
      <c r="Q15605">
        <v>0.33846064814814802</v>
      </c>
      <c r="R15605">
        <v>4</v>
      </c>
      <c r="S15605" t="s">
        <v>4932</v>
      </c>
      <c r="T15605" t="s">
        <v>3098</v>
      </c>
    </row>
    <row r="15606" spans="17:20">
      <c r="Q15606">
        <v>0.33849537037036997</v>
      </c>
      <c r="R15606">
        <v>4</v>
      </c>
      <c r="S15606" t="s">
        <v>2481</v>
      </c>
      <c r="T15606" t="s">
        <v>3098</v>
      </c>
    </row>
    <row r="15607" spans="17:20">
      <c r="Q15607">
        <v>0.33850694444444401</v>
      </c>
      <c r="R15607">
        <v>2</v>
      </c>
      <c r="S15607" t="s">
        <v>12704</v>
      </c>
      <c r="T15607" t="s">
        <v>3221</v>
      </c>
    </row>
    <row r="15608" spans="17:20">
      <c r="Q15608">
        <v>0.33853009259259298</v>
      </c>
      <c r="R15608">
        <v>1</v>
      </c>
      <c r="S15608" t="s">
        <v>1898</v>
      </c>
      <c r="T15608" t="s">
        <v>3098</v>
      </c>
    </row>
    <row r="15609" spans="17:20">
      <c r="Q15609">
        <v>0.33854166666666702</v>
      </c>
      <c r="R15609">
        <v>1</v>
      </c>
      <c r="S15609" t="s">
        <v>2234</v>
      </c>
      <c r="T15609" t="s">
        <v>3098</v>
      </c>
    </row>
    <row r="15610" spans="17:20">
      <c r="Q15610">
        <v>0.33857638888888902</v>
      </c>
      <c r="R15610">
        <v>3</v>
      </c>
      <c r="S15610" t="s">
        <v>4923</v>
      </c>
      <c r="T15610" t="s">
        <v>3221</v>
      </c>
    </row>
    <row r="15611" spans="17:20">
      <c r="Q15611">
        <v>0.33859953703703699</v>
      </c>
      <c r="R15611">
        <v>2</v>
      </c>
      <c r="S15611" t="s">
        <v>540</v>
      </c>
      <c r="T15611" t="s">
        <v>3095</v>
      </c>
    </row>
    <row r="15612" spans="17:20">
      <c r="Q15612">
        <v>0.33862268518518501</v>
      </c>
      <c r="R15612">
        <v>1</v>
      </c>
      <c r="S15612" t="s">
        <v>4941</v>
      </c>
      <c r="T15612" t="s">
        <v>3103</v>
      </c>
    </row>
    <row r="15613" spans="17:20">
      <c r="Q15613">
        <v>0.33864583333333298</v>
      </c>
      <c r="R15613">
        <v>4</v>
      </c>
      <c r="S15613" t="s">
        <v>2656</v>
      </c>
      <c r="T15613" t="s">
        <v>3098</v>
      </c>
    </row>
    <row r="15614" spans="17:20">
      <c r="Q15614">
        <v>0.338668981481482</v>
      </c>
      <c r="R15614">
        <v>1</v>
      </c>
      <c r="S15614" t="s">
        <v>2237</v>
      </c>
      <c r="T15614" t="s">
        <v>3098</v>
      </c>
    </row>
    <row r="15615" spans="17:20">
      <c r="Q15615">
        <v>0.33871527777777799</v>
      </c>
      <c r="R15615">
        <v>1</v>
      </c>
      <c r="S15615" t="s">
        <v>2837</v>
      </c>
      <c r="T15615" t="s">
        <v>3103</v>
      </c>
    </row>
    <row r="15616" spans="17:20">
      <c r="Q15616">
        <v>0.33881944444444401</v>
      </c>
      <c r="R15616">
        <v>1</v>
      </c>
      <c r="S15616" t="s">
        <v>2235</v>
      </c>
      <c r="T15616" t="s">
        <v>3103</v>
      </c>
    </row>
    <row r="15617" spans="17:20">
      <c r="Q15617">
        <v>0.33887731481481498</v>
      </c>
      <c r="R15617">
        <v>1</v>
      </c>
      <c r="S15617" t="s">
        <v>12705</v>
      </c>
      <c r="T15617" t="s">
        <v>3095</v>
      </c>
    </row>
    <row r="15618" spans="17:20">
      <c r="Q15618">
        <v>0.33892361111111102</v>
      </c>
      <c r="R15618">
        <v>2</v>
      </c>
      <c r="S15618" t="s">
        <v>4677</v>
      </c>
      <c r="T15618" t="s">
        <v>3097</v>
      </c>
    </row>
    <row r="15619" spans="17:20">
      <c r="Q15619">
        <v>0.33903935185185202</v>
      </c>
      <c r="R15619">
        <v>1</v>
      </c>
      <c r="S15619" t="s">
        <v>559</v>
      </c>
      <c r="T15619" t="s">
        <v>3096</v>
      </c>
    </row>
    <row r="15620" spans="17:20">
      <c r="Q15620">
        <v>0.33905092592592601</v>
      </c>
      <c r="R15620">
        <v>2</v>
      </c>
      <c r="S15620" t="s">
        <v>2236</v>
      </c>
      <c r="T15620" t="s">
        <v>3103</v>
      </c>
    </row>
    <row r="15621" spans="17:20">
      <c r="Q15621">
        <v>0.33910879629629598</v>
      </c>
      <c r="R15621">
        <v>2</v>
      </c>
      <c r="S15621" t="s">
        <v>11229</v>
      </c>
      <c r="T15621" t="s">
        <v>3095</v>
      </c>
    </row>
    <row r="15622" spans="17:20">
      <c r="Q15622">
        <v>0.33914351851851898</v>
      </c>
      <c r="R15622">
        <v>4</v>
      </c>
      <c r="S15622" t="s">
        <v>4944</v>
      </c>
      <c r="T15622" t="s">
        <v>3103</v>
      </c>
    </row>
    <row r="15623" spans="17:20">
      <c r="Q15623">
        <v>0.33915509259259302</v>
      </c>
      <c r="R15623">
        <v>1</v>
      </c>
      <c r="S15623" t="s">
        <v>4945</v>
      </c>
      <c r="T15623" t="s">
        <v>3103</v>
      </c>
    </row>
    <row r="15624" spans="17:20">
      <c r="Q15624">
        <v>0.33915509259259302</v>
      </c>
      <c r="R15624">
        <v>1</v>
      </c>
      <c r="S15624" t="s">
        <v>12706</v>
      </c>
      <c r="T15624" t="s">
        <v>3096</v>
      </c>
    </row>
    <row r="15625" spans="17:20">
      <c r="Q15625">
        <v>0.33917824074074099</v>
      </c>
      <c r="R15625">
        <v>3</v>
      </c>
      <c r="S15625" t="s">
        <v>2239</v>
      </c>
      <c r="T15625" t="s">
        <v>3098</v>
      </c>
    </row>
    <row r="15626" spans="17:20">
      <c r="Q15626">
        <v>0.33918981481481503</v>
      </c>
      <c r="R15626">
        <v>1</v>
      </c>
      <c r="S15626" t="s">
        <v>4946</v>
      </c>
      <c r="T15626" t="s">
        <v>3103</v>
      </c>
    </row>
    <row r="15627" spans="17:20">
      <c r="Q15627">
        <v>0.33921296296296299</v>
      </c>
      <c r="R15627">
        <v>2</v>
      </c>
      <c r="S15627" t="s">
        <v>1899</v>
      </c>
      <c r="T15627" t="s">
        <v>3103</v>
      </c>
    </row>
    <row r="15628" spans="17:20">
      <c r="Q15628">
        <v>0.33921296296296299</v>
      </c>
      <c r="R15628">
        <v>1</v>
      </c>
      <c r="S15628" t="s">
        <v>4948</v>
      </c>
      <c r="T15628" t="s">
        <v>3103</v>
      </c>
    </row>
    <row r="15629" spans="17:20">
      <c r="Q15629">
        <v>0.339247685185185</v>
      </c>
      <c r="R15629">
        <v>1</v>
      </c>
      <c r="S15629" t="s">
        <v>1896</v>
      </c>
      <c r="T15629" t="s">
        <v>3098</v>
      </c>
    </row>
    <row r="15630" spans="17:20">
      <c r="Q15630">
        <v>0.33925925925925898</v>
      </c>
      <c r="R15630">
        <v>1</v>
      </c>
      <c r="S15630" t="s">
        <v>4938</v>
      </c>
      <c r="T15630" t="s">
        <v>3103</v>
      </c>
    </row>
    <row r="15631" spans="17:20">
      <c r="Q15631">
        <v>0.33929398148148099</v>
      </c>
      <c r="R15631">
        <v>2</v>
      </c>
      <c r="S15631" t="s">
        <v>4949</v>
      </c>
      <c r="T15631" t="s">
        <v>3103</v>
      </c>
    </row>
    <row r="15632" spans="17:20">
      <c r="Q15632">
        <v>0.33929398148148099</v>
      </c>
      <c r="R15632">
        <v>2</v>
      </c>
      <c r="S15632" t="s">
        <v>12707</v>
      </c>
      <c r="T15632" t="s">
        <v>3095</v>
      </c>
    </row>
    <row r="15633" spans="17:20">
      <c r="Q15633">
        <v>0.33930555555555603</v>
      </c>
      <c r="R15633">
        <v>1</v>
      </c>
      <c r="S15633" t="s">
        <v>1900</v>
      </c>
      <c r="T15633" t="s">
        <v>3103</v>
      </c>
    </row>
    <row r="15634" spans="17:20">
      <c r="Q15634">
        <v>0.33934027777777798</v>
      </c>
      <c r="R15634">
        <v>1</v>
      </c>
      <c r="S15634" t="s">
        <v>12708</v>
      </c>
      <c r="T15634" t="s">
        <v>3096</v>
      </c>
    </row>
    <row r="15635" spans="17:20">
      <c r="Q15635">
        <v>0.33935185185185202</v>
      </c>
      <c r="R15635">
        <v>1</v>
      </c>
      <c r="S15635" t="s">
        <v>12709</v>
      </c>
      <c r="T15635" t="s">
        <v>3221</v>
      </c>
    </row>
    <row r="15636" spans="17:20">
      <c r="Q15636">
        <v>0.33954861111111101</v>
      </c>
      <c r="R15636">
        <v>4</v>
      </c>
      <c r="S15636" t="s">
        <v>4950</v>
      </c>
      <c r="T15636" t="s">
        <v>3103</v>
      </c>
    </row>
    <row r="15637" spans="17:20">
      <c r="Q15637">
        <v>0.33960648148148098</v>
      </c>
      <c r="R15637">
        <v>2</v>
      </c>
      <c r="S15637" t="s">
        <v>2240</v>
      </c>
      <c r="T15637" t="s">
        <v>3103</v>
      </c>
    </row>
    <row r="15638" spans="17:20">
      <c r="Q15638">
        <v>0.33961805555555602</v>
      </c>
      <c r="R15638">
        <v>1</v>
      </c>
      <c r="S15638" t="s">
        <v>1901</v>
      </c>
      <c r="T15638" t="s">
        <v>3221</v>
      </c>
    </row>
    <row r="15639" spans="17:20">
      <c r="Q15639">
        <v>0.33961805555555602</v>
      </c>
      <c r="R15639">
        <v>1</v>
      </c>
      <c r="S15639" t="s">
        <v>4943</v>
      </c>
      <c r="T15639" t="s">
        <v>3103</v>
      </c>
    </row>
    <row r="15640" spans="17:20">
      <c r="Q15640">
        <v>0.33967592592592599</v>
      </c>
      <c r="R15640">
        <v>3</v>
      </c>
      <c r="S15640" t="s">
        <v>4951</v>
      </c>
      <c r="T15640" t="s">
        <v>3103</v>
      </c>
    </row>
    <row r="15641" spans="17:20">
      <c r="Q15641">
        <v>0.33969907407407401</v>
      </c>
      <c r="R15641">
        <v>1</v>
      </c>
      <c r="S15641" t="s">
        <v>4952</v>
      </c>
      <c r="T15641" t="s">
        <v>3103</v>
      </c>
    </row>
    <row r="15642" spans="17:20">
      <c r="Q15642">
        <v>0.339710648148148</v>
      </c>
      <c r="R15642">
        <v>1</v>
      </c>
      <c r="S15642" t="s">
        <v>4953</v>
      </c>
      <c r="T15642" t="s">
        <v>3103</v>
      </c>
    </row>
    <row r="15643" spans="17:20">
      <c r="Q15643">
        <v>0.33972222222222198</v>
      </c>
      <c r="R15643">
        <v>1</v>
      </c>
      <c r="S15643" t="s">
        <v>4955</v>
      </c>
      <c r="T15643" t="s">
        <v>3103</v>
      </c>
    </row>
    <row r="15644" spans="17:20">
      <c r="Q15644">
        <v>0.33976851851851902</v>
      </c>
      <c r="R15644">
        <v>2</v>
      </c>
      <c r="S15644" t="s">
        <v>4940</v>
      </c>
      <c r="T15644" t="s">
        <v>3098</v>
      </c>
    </row>
    <row r="15645" spans="17:20">
      <c r="Q15645">
        <v>0.33980324074074097</v>
      </c>
      <c r="R15645">
        <v>1</v>
      </c>
      <c r="S15645" t="s">
        <v>4939</v>
      </c>
      <c r="T15645" t="s">
        <v>3103</v>
      </c>
    </row>
    <row r="15646" spans="17:20">
      <c r="Q15646">
        <v>0.339826388888889</v>
      </c>
      <c r="R15646">
        <v>1</v>
      </c>
      <c r="S15646" t="s">
        <v>1902</v>
      </c>
      <c r="T15646" t="s">
        <v>3103</v>
      </c>
    </row>
    <row r="15647" spans="17:20">
      <c r="Q15647">
        <v>0.33984953703703702</v>
      </c>
      <c r="R15647">
        <v>1</v>
      </c>
      <c r="S15647" t="s">
        <v>2238</v>
      </c>
      <c r="T15647" t="s">
        <v>3098</v>
      </c>
    </row>
    <row r="15648" spans="17:20">
      <c r="Q15648">
        <v>0.33990740740740699</v>
      </c>
      <c r="R15648">
        <v>1</v>
      </c>
      <c r="S15648" t="s">
        <v>4942</v>
      </c>
      <c r="T15648" t="s">
        <v>3098</v>
      </c>
    </row>
    <row r="15649" spans="17:20">
      <c r="Q15649">
        <v>0.34003472222222197</v>
      </c>
      <c r="R15649">
        <v>1</v>
      </c>
      <c r="S15649" t="s">
        <v>515</v>
      </c>
      <c r="T15649" t="s">
        <v>3221</v>
      </c>
    </row>
    <row r="15650" spans="17:20">
      <c r="Q15650">
        <v>0.34006944444444398</v>
      </c>
      <c r="R15650">
        <v>2</v>
      </c>
      <c r="S15650" t="s">
        <v>2838</v>
      </c>
      <c r="T15650" t="s">
        <v>3103</v>
      </c>
    </row>
    <row r="15651" spans="17:20">
      <c r="Q15651">
        <v>0.34008101851851902</v>
      </c>
      <c r="R15651">
        <v>1</v>
      </c>
      <c r="S15651" t="s">
        <v>2839</v>
      </c>
      <c r="T15651" t="s">
        <v>3103</v>
      </c>
    </row>
    <row r="15652" spans="17:20">
      <c r="Q15652">
        <v>0.34010416666666698</v>
      </c>
      <c r="R15652">
        <v>1</v>
      </c>
      <c r="S15652" t="s">
        <v>4954</v>
      </c>
      <c r="T15652" t="s">
        <v>3098</v>
      </c>
    </row>
    <row r="15653" spans="17:20">
      <c r="Q15653">
        <v>0.34013888888888899</v>
      </c>
      <c r="R15653">
        <v>1</v>
      </c>
      <c r="S15653" t="s">
        <v>1509</v>
      </c>
      <c r="T15653" t="s">
        <v>3221</v>
      </c>
    </row>
    <row r="15654" spans="17:20">
      <c r="Q15654">
        <v>0.340208333333333</v>
      </c>
      <c r="R15654">
        <v>1</v>
      </c>
      <c r="S15654" t="s">
        <v>1508</v>
      </c>
      <c r="T15654" t="s">
        <v>3098</v>
      </c>
    </row>
    <row r="15655" spans="17:20">
      <c r="Q15655">
        <v>0.34031250000000002</v>
      </c>
      <c r="R15655">
        <v>1</v>
      </c>
      <c r="S15655" t="s">
        <v>1510</v>
      </c>
      <c r="T15655" t="s">
        <v>3103</v>
      </c>
    </row>
    <row r="15656" spans="17:20">
      <c r="Q15656">
        <v>0.34039351851851901</v>
      </c>
      <c r="R15656">
        <v>2</v>
      </c>
      <c r="S15656" t="s">
        <v>165</v>
      </c>
      <c r="T15656" t="s">
        <v>3095</v>
      </c>
    </row>
    <row r="15657" spans="17:20">
      <c r="Q15657">
        <v>0.34048611111111099</v>
      </c>
      <c r="R15657">
        <v>1</v>
      </c>
      <c r="S15657" t="s">
        <v>2483</v>
      </c>
      <c r="T15657" t="s">
        <v>3098</v>
      </c>
    </row>
    <row r="15658" spans="17:20">
      <c r="Q15658">
        <v>0.34048611111111099</v>
      </c>
      <c r="R15658">
        <v>1</v>
      </c>
      <c r="S15658" t="s">
        <v>12710</v>
      </c>
      <c r="T15658" t="s">
        <v>3221</v>
      </c>
    </row>
    <row r="15659" spans="17:20">
      <c r="Q15659">
        <v>0.34063657407407399</v>
      </c>
      <c r="R15659">
        <v>4</v>
      </c>
      <c r="S15659" t="s">
        <v>4960</v>
      </c>
      <c r="T15659" t="s">
        <v>3103</v>
      </c>
    </row>
    <row r="15660" spans="17:20">
      <c r="Q15660">
        <v>0.34069444444444402</v>
      </c>
      <c r="R15660">
        <v>1</v>
      </c>
      <c r="S15660" t="s">
        <v>4956</v>
      </c>
      <c r="T15660" t="s">
        <v>3103</v>
      </c>
    </row>
    <row r="15661" spans="17:20">
      <c r="Q15661">
        <v>0.340706018518519</v>
      </c>
      <c r="R15661">
        <v>4</v>
      </c>
      <c r="S15661" t="s">
        <v>4959</v>
      </c>
      <c r="T15661" t="s">
        <v>3098</v>
      </c>
    </row>
    <row r="15662" spans="17:20">
      <c r="Q15662">
        <v>0.340706018518519</v>
      </c>
      <c r="R15662">
        <v>2</v>
      </c>
      <c r="S15662" t="s">
        <v>773</v>
      </c>
      <c r="T15662" t="s">
        <v>3100</v>
      </c>
    </row>
    <row r="15663" spans="17:20">
      <c r="Q15663">
        <v>0.34071759259259299</v>
      </c>
      <c r="R15663">
        <v>2</v>
      </c>
      <c r="S15663" t="s">
        <v>2482</v>
      </c>
      <c r="T15663" t="s">
        <v>3103</v>
      </c>
    </row>
    <row r="15664" spans="17:20">
      <c r="Q15664">
        <v>0.34077546296296302</v>
      </c>
      <c r="R15664">
        <v>1</v>
      </c>
      <c r="S15664" t="s">
        <v>1903</v>
      </c>
      <c r="T15664" t="s">
        <v>3098</v>
      </c>
    </row>
    <row r="15665" spans="17:20">
      <c r="Q15665">
        <v>0.340787037037037</v>
      </c>
      <c r="R15665">
        <v>2</v>
      </c>
      <c r="S15665" t="s">
        <v>1512</v>
      </c>
      <c r="T15665" t="s">
        <v>3098</v>
      </c>
    </row>
    <row r="15666" spans="17:20">
      <c r="Q15666">
        <v>0.34089120370370402</v>
      </c>
      <c r="R15666">
        <v>1</v>
      </c>
      <c r="S15666" t="s">
        <v>2491</v>
      </c>
      <c r="T15666" t="s">
        <v>3097</v>
      </c>
    </row>
    <row r="15667" spans="17:20">
      <c r="Q15667">
        <v>0.340902777777778</v>
      </c>
      <c r="R15667">
        <v>1</v>
      </c>
      <c r="S15667" t="s">
        <v>4610</v>
      </c>
      <c r="T15667" t="s">
        <v>3100</v>
      </c>
    </row>
    <row r="15668" spans="17:20">
      <c r="Q15668">
        <v>0.34092592592592602</v>
      </c>
      <c r="R15668">
        <v>1</v>
      </c>
      <c r="S15668" t="s">
        <v>4962</v>
      </c>
      <c r="T15668" t="s">
        <v>3098</v>
      </c>
    </row>
    <row r="15669" spans="17:20">
      <c r="Q15669">
        <v>0.34092592592592602</v>
      </c>
      <c r="R15669">
        <v>1</v>
      </c>
      <c r="S15669" t="s">
        <v>4963</v>
      </c>
      <c r="T15669" t="s">
        <v>3098</v>
      </c>
    </row>
    <row r="15670" spans="17:20">
      <c r="Q15670">
        <v>0.34094907407407399</v>
      </c>
      <c r="R15670">
        <v>1</v>
      </c>
      <c r="S15670" t="s">
        <v>2657</v>
      </c>
      <c r="T15670" t="s">
        <v>3103</v>
      </c>
    </row>
    <row r="15671" spans="17:20">
      <c r="Q15671">
        <v>0.34104166666666702</v>
      </c>
      <c r="R15671">
        <v>2</v>
      </c>
      <c r="S15671" t="s">
        <v>774</v>
      </c>
      <c r="T15671" t="s">
        <v>3097</v>
      </c>
    </row>
    <row r="15672" spans="17:20">
      <c r="Q15672">
        <v>0.34106481481481499</v>
      </c>
      <c r="R15672">
        <v>1</v>
      </c>
      <c r="S15672" t="s">
        <v>4957</v>
      </c>
      <c r="T15672" t="s">
        <v>3103</v>
      </c>
    </row>
    <row r="15673" spans="17:20">
      <c r="Q15673">
        <v>0.34111111111111098</v>
      </c>
      <c r="R15673">
        <v>1</v>
      </c>
      <c r="S15673" t="s">
        <v>2562</v>
      </c>
      <c r="T15673" t="s">
        <v>3094</v>
      </c>
    </row>
    <row r="15674" spans="17:20">
      <c r="Q15674">
        <v>0.34112268518518502</v>
      </c>
      <c r="R15674">
        <v>4</v>
      </c>
      <c r="S15674" t="s">
        <v>4964</v>
      </c>
      <c r="T15674" t="s">
        <v>3103</v>
      </c>
    </row>
    <row r="15675" spans="17:20">
      <c r="Q15675">
        <v>0.341134259259259</v>
      </c>
      <c r="R15675">
        <v>1</v>
      </c>
      <c r="S15675" t="s">
        <v>4961</v>
      </c>
      <c r="T15675" t="s">
        <v>3098</v>
      </c>
    </row>
    <row r="15676" spans="17:20">
      <c r="Q15676">
        <v>0.34115740740740702</v>
      </c>
      <c r="R15676">
        <v>1</v>
      </c>
      <c r="S15676" t="s">
        <v>2245</v>
      </c>
      <c r="T15676" t="s">
        <v>3098</v>
      </c>
    </row>
    <row r="15677" spans="17:20">
      <c r="Q15677">
        <v>0.34129629629629599</v>
      </c>
      <c r="R15677">
        <v>1</v>
      </c>
      <c r="S15677" t="s">
        <v>2484</v>
      </c>
      <c r="T15677" t="s">
        <v>3098</v>
      </c>
    </row>
    <row r="15678" spans="17:20">
      <c r="Q15678">
        <v>0.34129629629629599</v>
      </c>
      <c r="R15678">
        <v>2</v>
      </c>
      <c r="S15678" t="s">
        <v>2842</v>
      </c>
      <c r="T15678" t="s">
        <v>3103</v>
      </c>
    </row>
    <row r="15679" spans="17:20">
      <c r="Q15679">
        <v>0.34134259259259297</v>
      </c>
      <c r="R15679">
        <v>1</v>
      </c>
      <c r="S15679" t="s">
        <v>4966</v>
      </c>
      <c r="T15679" t="s">
        <v>3103</v>
      </c>
    </row>
    <row r="15680" spans="17:20">
      <c r="Q15680">
        <v>0.34134259259259297</v>
      </c>
      <c r="R15680">
        <v>1</v>
      </c>
      <c r="S15680" t="s">
        <v>1909</v>
      </c>
      <c r="T15680" t="s">
        <v>3103</v>
      </c>
    </row>
    <row r="15681" spans="17:20">
      <c r="Q15681">
        <v>0.34137731481481498</v>
      </c>
      <c r="R15681">
        <v>2</v>
      </c>
      <c r="S15681" t="s">
        <v>2841</v>
      </c>
      <c r="T15681" t="s">
        <v>3103</v>
      </c>
    </row>
    <row r="15682" spans="17:20">
      <c r="Q15682">
        <v>0.341400462962963</v>
      </c>
      <c r="R15682">
        <v>1</v>
      </c>
      <c r="S15682" t="s">
        <v>2246</v>
      </c>
      <c r="T15682" t="s">
        <v>3098</v>
      </c>
    </row>
    <row r="15683" spans="17:20">
      <c r="Q15683">
        <v>0.34142361111111103</v>
      </c>
      <c r="R15683">
        <v>1</v>
      </c>
      <c r="S15683" t="s">
        <v>2247</v>
      </c>
      <c r="T15683" t="s">
        <v>3098</v>
      </c>
    </row>
    <row r="15684" spans="17:20">
      <c r="Q15684">
        <v>0.341481481481481</v>
      </c>
      <c r="R15684">
        <v>1</v>
      </c>
      <c r="S15684" t="s">
        <v>1904</v>
      </c>
      <c r="T15684" t="s">
        <v>3103</v>
      </c>
    </row>
    <row r="15685" spans="17:20">
      <c r="Q15685">
        <v>0.34150462962963002</v>
      </c>
      <c r="R15685">
        <v>1</v>
      </c>
      <c r="S15685" t="s">
        <v>550</v>
      </c>
      <c r="T15685" t="s">
        <v>3097</v>
      </c>
    </row>
    <row r="15686" spans="17:20">
      <c r="Q15686">
        <v>0.34152777777777799</v>
      </c>
      <c r="R15686">
        <v>3</v>
      </c>
      <c r="S15686" t="s">
        <v>1905</v>
      </c>
      <c r="T15686" t="s">
        <v>3221</v>
      </c>
    </row>
    <row r="15687" spans="17:20">
      <c r="Q15687">
        <v>0.341631944444444</v>
      </c>
      <c r="R15687">
        <v>1</v>
      </c>
      <c r="S15687" t="s">
        <v>2843</v>
      </c>
      <c r="T15687" t="s">
        <v>3097</v>
      </c>
    </row>
    <row r="15688" spans="17:20">
      <c r="Q15688">
        <v>0.34166666666666701</v>
      </c>
      <c r="R15688">
        <v>1</v>
      </c>
      <c r="S15688" t="s">
        <v>1513</v>
      </c>
      <c r="T15688" t="s">
        <v>3098</v>
      </c>
    </row>
    <row r="15689" spans="17:20">
      <c r="Q15689">
        <v>0.341747685185185</v>
      </c>
      <c r="R15689">
        <v>1</v>
      </c>
      <c r="S15689" t="s">
        <v>1198</v>
      </c>
      <c r="T15689" t="s">
        <v>3096</v>
      </c>
    </row>
    <row r="15690" spans="17:20">
      <c r="Q15690">
        <v>0.34175925925925899</v>
      </c>
      <c r="R15690">
        <v>1</v>
      </c>
      <c r="S15690" t="s">
        <v>1264</v>
      </c>
      <c r="T15690" t="s">
        <v>3096</v>
      </c>
    </row>
    <row r="15691" spans="17:20">
      <c r="Q15691">
        <v>0.34193287037037001</v>
      </c>
      <c r="R15691">
        <v>1</v>
      </c>
      <c r="S15691" t="s">
        <v>2248</v>
      </c>
      <c r="T15691" t="s">
        <v>3098</v>
      </c>
    </row>
    <row r="15692" spans="17:20">
      <c r="Q15692">
        <v>0.34196759259259302</v>
      </c>
      <c r="R15692">
        <v>1</v>
      </c>
      <c r="S15692" t="s">
        <v>2586</v>
      </c>
      <c r="T15692" t="s">
        <v>3098</v>
      </c>
    </row>
    <row r="15693" spans="17:20">
      <c r="Q15693">
        <v>0.34199074074074098</v>
      </c>
      <c r="R15693">
        <v>2</v>
      </c>
      <c r="S15693" t="s">
        <v>1911</v>
      </c>
      <c r="T15693" t="s">
        <v>3103</v>
      </c>
    </row>
    <row r="15694" spans="17:20">
      <c r="Q15694">
        <v>0.34207175925925898</v>
      </c>
      <c r="R15694">
        <v>5</v>
      </c>
      <c r="S15694" t="s">
        <v>2244</v>
      </c>
      <c r="T15694" t="s">
        <v>3098</v>
      </c>
    </row>
    <row r="15695" spans="17:20">
      <c r="Q15695">
        <v>0.34211805555555602</v>
      </c>
      <c r="R15695">
        <v>1</v>
      </c>
      <c r="S15695" t="s">
        <v>1515</v>
      </c>
      <c r="T15695" t="s">
        <v>3103</v>
      </c>
    </row>
    <row r="15696" spans="17:20">
      <c r="Q15696">
        <v>0.342210648148148</v>
      </c>
      <c r="R15696">
        <v>4</v>
      </c>
      <c r="S15696" t="s">
        <v>2486</v>
      </c>
      <c r="T15696" t="s">
        <v>3098</v>
      </c>
    </row>
    <row r="15697" spans="17:20">
      <c r="Q15697">
        <v>0.34224537037037001</v>
      </c>
      <c r="R15697">
        <v>1</v>
      </c>
      <c r="S15697" t="s">
        <v>1906</v>
      </c>
      <c r="T15697" t="s">
        <v>3098</v>
      </c>
    </row>
    <row r="15698" spans="17:20">
      <c r="Q15698">
        <v>0.34229166666666699</v>
      </c>
      <c r="R15698">
        <v>1</v>
      </c>
      <c r="S15698" t="s">
        <v>1315</v>
      </c>
      <c r="T15698" t="s">
        <v>3098</v>
      </c>
    </row>
    <row r="15699" spans="17:20">
      <c r="Q15699">
        <v>0.34230324074074098</v>
      </c>
      <c r="R15699">
        <v>1</v>
      </c>
      <c r="S15699" t="s">
        <v>4968</v>
      </c>
      <c r="T15699" t="s">
        <v>3103</v>
      </c>
    </row>
    <row r="15700" spans="17:20">
      <c r="Q15700">
        <v>0.34236111111111101</v>
      </c>
      <c r="R15700">
        <v>1</v>
      </c>
      <c r="S15700" t="s">
        <v>12711</v>
      </c>
      <c r="T15700" t="s">
        <v>3221</v>
      </c>
    </row>
    <row r="15701" spans="17:20">
      <c r="Q15701">
        <v>0.34240740740740699</v>
      </c>
      <c r="R15701">
        <v>1</v>
      </c>
      <c r="S15701" t="s">
        <v>1907</v>
      </c>
      <c r="T15701" t="s">
        <v>3098</v>
      </c>
    </row>
    <row r="15702" spans="17:20">
      <c r="Q15702">
        <v>0.34241898148148098</v>
      </c>
      <c r="R15702">
        <v>2</v>
      </c>
      <c r="S15702" t="s">
        <v>2252</v>
      </c>
      <c r="T15702" t="s">
        <v>3098</v>
      </c>
    </row>
    <row r="15703" spans="17:20">
      <c r="Q15703">
        <v>0.34241898148148098</v>
      </c>
      <c r="R15703">
        <v>1</v>
      </c>
      <c r="S15703" t="s">
        <v>2844</v>
      </c>
      <c r="T15703" t="s">
        <v>3098</v>
      </c>
    </row>
    <row r="15704" spans="17:20">
      <c r="Q15704">
        <v>0.34255787037037</v>
      </c>
      <c r="R15704">
        <v>1</v>
      </c>
      <c r="S15704" t="s">
        <v>4965</v>
      </c>
      <c r="T15704" t="s">
        <v>3098</v>
      </c>
    </row>
    <row r="15705" spans="17:20">
      <c r="Q15705">
        <v>0.34255787037037</v>
      </c>
      <c r="R15705">
        <v>1</v>
      </c>
      <c r="S15705" t="s">
        <v>2250</v>
      </c>
      <c r="T15705" t="s">
        <v>3103</v>
      </c>
    </row>
    <row r="15706" spans="17:20">
      <c r="Q15706">
        <v>0.34258101851851902</v>
      </c>
      <c r="R15706">
        <v>1</v>
      </c>
      <c r="S15706" t="s">
        <v>2588</v>
      </c>
      <c r="T15706" t="s">
        <v>3098</v>
      </c>
    </row>
    <row r="15707" spans="17:20">
      <c r="Q15707">
        <v>0.34260416666666699</v>
      </c>
      <c r="R15707">
        <v>1</v>
      </c>
      <c r="S15707" t="s">
        <v>2659</v>
      </c>
      <c r="T15707" t="s">
        <v>3103</v>
      </c>
    </row>
    <row r="15708" spans="17:20">
      <c r="Q15708">
        <v>0.34261574074074103</v>
      </c>
      <c r="R15708">
        <v>1</v>
      </c>
      <c r="S15708" t="s">
        <v>4967</v>
      </c>
      <c r="T15708" t="s">
        <v>3103</v>
      </c>
    </row>
    <row r="15709" spans="17:20">
      <c r="Q15709">
        <v>0.34261574074074103</v>
      </c>
      <c r="R15709">
        <v>1</v>
      </c>
      <c r="S15709" t="s">
        <v>2249</v>
      </c>
      <c r="T15709" t="s">
        <v>3103</v>
      </c>
    </row>
    <row r="15710" spans="17:20">
      <c r="Q15710">
        <v>0.34263888888888899</v>
      </c>
      <c r="R15710">
        <v>1</v>
      </c>
      <c r="S15710" t="s">
        <v>12712</v>
      </c>
      <c r="T15710" t="s">
        <v>3097</v>
      </c>
    </row>
    <row r="15711" spans="17:20">
      <c r="Q15711">
        <v>0.34280092592592598</v>
      </c>
      <c r="R15711">
        <v>1</v>
      </c>
      <c r="S15711" t="s">
        <v>2658</v>
      </c>
      <c r="T15711" t="s">
        <v>3221</v>
      </c>
    </row>
    <row r="15712" spans="17:20">
      <c r="Q15712">
        <v>0.34287037037036999</v>
      </c>
      <c r="R15712">
        <v>3</v>
      </c>
      <c r="S15712" t="s">
        <v>2485</v>
      </c>
      <c r="T15712" t="s">
        <v>3098</v>
      </c>
    </row>
    <row r="15713" spans="17:20">
      <c r="Q15713">
        <v>0.34288194444444398</v>
      </c>
      <c r="R15713">
        <v>1</v>
      </c>
      <c r="S15713" t="s">
        <v>2845</v>
      </c>
      <c r="T15713" t="s">
        <v>3103</v>
      </c>
    </row>
    <row r="15714" spans="17:20">
      <c r="Q15714">
        <v>0.34288194444444398</v>
      </c>
      <c r="R15714">
        <v>1</v>
      </c>
      <c r="S15714" t="s">
        <v>4969</v>
      </c>
      <c r="T15714" t="s">
        <v>3103</v>
      </c>
    </row>
    <row r="15715" spans="17:20">
      <c r="Q15715">
        <v>0.34289351851851901</v>
      </c>
      <c r="R15715">
        <v>1</v>
      </c>
      <c r="S15715" t="s">
        <v>2846</v>
      </c>
      <c r="T15715" t="s">
        <v>3103</v>
      </c>
    </row>
    <row r="15716" spans="17:20">
      <c r="Q15716">
        <v>0.34292824074074102</v>
      </c>
      <c r="R15716">
        <v>1</v>
      </c>
      <c r="S15716" t="s">
        <v>4970</v>
      </c>
      <c r="T15716" t="s">
        <v>3098</v>
      </c>
    </row>
    <row r="15717" spans="17:20">
      <c r="Q15717">
        <v>0.34304398148148102</v>
      </c>
      <c r="R15717">
        <v>1</v>
      </c>
      <c r="S15717" t="s">
        <v>1912</v>
      </c>
      <c r="T15717" t="s">
        <v>3103</v>
      </c>
    </row>
    <row r="15718" spans="17:20">
      <c r="Q15718">
        <v>0.34315972222222202</v>
      </c>
      <c r="R15718">
        <v>4</v>
      </c>
      <c r="S15718" t="s">
        <v>2253</v>
      </c>
      <c r="T15718" t="s">
        <v>3098</v>
      </c>
    </row>
    <row r="15719" spans="17:20">
      <c r="Q15719">
        <v>0.34315972222222202</v>
      </c>
      <c r="R15719">
        <v>1</v>
      </c>
      <c r="S15719" t="s">
        <v>2251</v>
      </c>
      <c r="T15719" t="s">
        <v>3221</v>
      </c>
    </row>
    <row r="15720" spans="17:20">
      <c r="Q15720">
        <v>0.343171296296296</v>
      </c>
      <c r="R15720">
        <v>1</v>
      </c>
      <c r="S15720" t="s">
        <v>2662</v>
      </c>
      <c r="T15720" t="s">
        <v>3103</v>
      </c>
    </row>
    <row r="15721" spans="17:20">
      <c r="Q15721">
        <v>0.34320601851851901</v>
      </c>
      <c r="R15721">
        <v>1</v>
      </c>
      <c r="S15721" t="s">
        <v>551</v>
      </c>
      <c r="T15721" t="s">
        <v>3097</v>
      </c>
    </row>
    <row r="15722" spans="17:20">
      <c r="Q15722">
        <v>0.34322916666666697</v>
      </c>
      <c r="R15722">
        <v>1</v>
      </c>
      <c r="S15722" t="s">
        <v>4973</v>
      </c>
      <c r="T15722" t="s">
        <v>3103</v>
      </c>
    </row>
    <row r="15723" spans="17:20">
      <c r="Q15723">
        <v>0.34333333333333299</v>
      </c>
      <c r="R15723">
        <v>1</v>
      </c>
      <c r="S15723" t="s">
        <v>1525</v>
      </c>
      <c r="T15723" t="s">
        <v>3098</v>
      </c>
    </row>
    <row r="15724" spans="17:20">
      <c r="Q15724">
        <v>0.34346064814814797</v>
      </c>
      <c r="R15724">
        <v>1</v>
      </c>
      <c r="S15724" t="s">
        <v>1526</v>
      </c>
      <c r="T15724" t="s">
        <v>3098</v>
      </c>
    </row>
    <row r="15725" spans="17:20">
      <c r="Q15725">
        <v>0.34346064814814797</v>
      </c>
      <c r="R15725">
        <v>2</v>
      </c>
      <c r="S15725" t="s">
        <v>2661</v>
      </c>
      <c r="T15725" t="s">
        <v>3103</v>
      </c>
    </row>
    <row r="15726" spans="17:20">
      <c r="Q15726">
        <v>0.343483796296296</v>
      </c>
      <c r="R15726">
        <v>2</v>
      </c>
      <c r="S15726" t="s">
        <v>2254</v>
      </c>
      <c r="T15726" t="s">
        <v>3098</v>
      </c>
    </row>
    <row r="15727" spans="17:20">
      <c r="Q15727">
        <v>0.34349537037036998</v>
      </c>
      <c r="R15727">
        <v>1</v>
      </c>
      <c r="S15727" t="s">
        <v>1913</v>
      </c>
      <c r="T15727" t="s">
        <v>3221</v>
      </c>
    </row>
    <row r="15728" spans="17:20">
      <c r="Q15728">
        <v>0.34350694444444402</v>
      </c>
      <c r="R15728">
        <v>1</v>
      </c>
      <c r="S15728" t="s">
        <v>2852</v>
      </c>
      <c r="T15728" t="s">
        <v>3103</v>
      </c>
    </row>
    <row r="15729" spans="17:20">
      <c r="Q15729">
        <v>0.34356481481481499</v>
      </c>
      <c r="R15729">
        <v>1</v>
      </c>
      <c r="S15729" t="s">
        <v>1524</v>
      </c>
      <c r="T15729" t="s">
        <v>3221</v>
      </c>
    </row>
    <row r="15730" spans="17:20">
      <c r="Q15730">
        <v>0.34361111111111098</v>
      </c>
      <c r="R15730">
        <v>1</v>
      </c>
      <c r="S15730" t="s">
        <v>2850</v>
      </c>
      <c r="T15730" t="s">
        <v>3098</v>
      </c>
    </row>
    <row r="15731" spans="17:20">
      <c r="Q15731">
        <v>0.343634259259259</v>
      </c>
      <c r="R15731">
        <v>1</v>
      </c>
      <c r="S15731" t="s">
        <v>2487</v>
      </c>
      <c r="T15731" t="s">
        <v>3098</v>
      </c>
    </row>
    <row r="15732" spans="17:20">
      <c r="Q15732">
        <v>0.34368055555555599</v>
      </c>
      <c r="R15732">
        <v>1</v>
      </c>
      <c r="S15732" t="s">
        <v>4975</v>
      </c>
      <c r="T15732" t="s">
        <v>3103</v>
      </c>
    </row>
    <row r="15733" spans="17:20">
      <c r="Q15733">
        <v>0.34369212962963003</v>
      </c>
      <c r="R15733">
        <v>1</v>
      </c>
      <c r="S15733" t="s">
        <v>4976</v>
      </c>
      <c r="T15733" t="s">
        <v>3103</v>
      </c>
    </row>
    <row r="15734" spans="17:20">
      <c r="Q15734">
        <v>0.34371527777777799</v>
      </c>
      <c r="R15734">
        <v>1</v>
      </c>
      <c r="S15734" t="s">
        <v>2666</v>
      </c>
      <c r="T15734" t="s">
        <v>3103</v>
      </c>
    </row>
    <row r="15735" spans="17:20">
      <c r="Q15735">
        <v>0.34372685185185198</v>
      </c>
      <c r="R15735">
        <v>3</v>
      </c>
      <c r="S15735" t="s">
        <v>2663</v>
      </c>
      <c r="T15735" t="s">
        <v>3103</v>
      </c>
    </row>
    <row r="15736" spans="17:20">
      <c r="Q15736">
        <v>0.34378472222222201</v>
      </c>
      <c r="R15736">
        <v>1</v>
      </c>
      <c r="S15736" t="s">
        <v>4977</v>
      </c>
      <c r="T15736" t="s">
        <v>3103</v>
      </c>
    </row>
    <row r="15737" spans="17:20">
      <c r="Q15737">
        <v>0.34381944444444401</v>
      </c>
      <c r="R15737">
        <v>1</v>
      </c>
      <c r="S15737" t="s">
        <v>1915</v>
      </c>
      <c r="T15737" t="s">
        <v>3098</v>
      </c>
    </row>
    <row r="15738" spans="17:20">
      <c r="Q15738">
        <v>0.34384259259259298</v>
      </c>
      <c r="R15738">
        <v>1</v>
      </c>
      <c r="S15738" t="s">
        <v>2562</v>
      </c>
      <c r="T15738" t="s">
        <v>3098</v>
      </c>
    </row>
    <row r="15739" spans="17:20">
      <c r="Q15739">
        <v>0.34391203703703699</v>
      </c>
      <c r="R15739">
        <v>1</v>
      </c>
      <c r="S15739" t="s">
        <v>2849</v>
      </c>
      <c r="T15739" t="s">
        <v>3221</v>
      </c>
    </row>
    <row r="15740" spans="17:20">
      <c r="Q15740">
        <v>0.34392361111111103</v>
      </c>
      <c r="R15740">
        <v>1</v>
      </c>
      <c r="S15740" t="s">
        <v>12713</v>
      </c>
      <c r="T15740" t="s">
        <v>3221</v>
      </c>
    </row>
    <row r="15741" spans="17:20">
      <c r="Q15741">
        <v>0.34392361111111103</v>
      </c>
      <c r="R15741">
        <v>2</v>
      </c>
      <c r="S15741" t="s">
        <v>2856</v>
      </c>
      <c r="T15741" t="s">
        <v>3097</v>
      </c>
    </row>
    <row r="15742" spans="17:20">
      <c r="Q15742">
        <v>0.34399305555555598</v>
      </c>
      <c r="R15742">
        <v>3</v>
      </c>
      <c r="S15742" t="s">
        <v>4980</v>
      </c>
      <c r="T15742" t="s">
        <v>3103</v>
      </c>
    </row>
    <row r="15743" spans="17:20">
      <c r="Q15743">
        <v>0.34400462962963002</v>
      </c>
      <c r="R15743">
        <v>1</v>
      </c>
      <c r="S15743" t="s">
        <v>2851</v>
      </c>
      <c r="T15743" t="s">
        <v>3103</v>
      </c>
    </row>
    <row r="15744" spans="17:20">
      <c r="Q15744">
        <v>0.344016203703704</v>
      </c>
      <c r="R15744">
        <v>2</v>
      </c>
      <c r="S15744" t="s">
        <v>1918</v>
      </c>
      <c r="T15744" t="s">
        <v>3103</v>
      </c>
    </row>
    <row r="15745" spans="17:20">
      <c r="Q15745">
        <v>0.34402777777777799</v>
      </c>
      <c r="R15745">
        <v>1</v>
      </c>
      <c r="S15745" t="s">
        <v>3974</v>
      </c>
      <c r="T15745" t="s">
        <v>3094</v>
      </c>
    </row>
    <row r="15746" spans="17:20">
      <c r="Q15746">
        <v>0.34403935185185203</v>
      </c>
      <c r="R15746">
        <v>4</v>
      </c>
      <c r="S15746" t="s">
        <v>4981</v>
      </c>
      <c r="T15746" t="s">
        <v>3103</v>
      </c>
    </row>
    <row r="15747" spans="17:20">
      <c r="Q15747">
        <v>0.34412037037037002</v>
      </c>
      <c r="R15747">
        <v>2</v>
      </c>
      <c r="S15747" t="s">
        <v>4983</v>
      </c>
      <c r="T15747" t="s">
        <v>3103</v>
      </c>
    </row>
    <row r="15748" spans="17:20">
      <c r="Q15748">
        <v>0.34414351851851899</v>
      </c>
      <c r="R15748">
        <v>1</v>
      </c>
      <c r="S15748" t="s">
        <v>4984</v>
      </c>
      <c r="T15748" t="s">
        <v>3103</v>
      </c>
    </row>
    <row r="15749" spans="17:20">
      <c r="Q15749">
        <v>0.34416666666666701</v>
      </c>
      <c r="R15749">
        <v>1</v>
      </c>
      <c r="S15749" t="s">
        <v>1914</v>
      </c>
      <c r="T15749" t="s">
        <v>3098</v>
      </c>
    </row>
    <row r="15750" spans="17:20">
      <c r="Q15750">
        <v>0.34416666666666701</v>
      </c>
      <c r="R15750">
        <v>1</v>
      </c>
      <c r="S15750" t="s">
        <v>4982</v>
      </c>
      <c r="T15750" t="s">
        <v>3103</v>
      </c>
    </row>
    <row r="15751" spans="17:20">
      <c r="Q15751">
        <v>0.34417824074074099</v>
      </c>
      <c r="R15751">
        <v>4</v>
      </c>
      <c r="S15751" t="s">
        <v>2664</v>
      </c>
      <c r="T15751" t="s">
        <v>3098</v>
      </c>
    </row>
    <row r="15752" spans="17:20">
      <c r="Q15752">
        <v>0.34417824074074099</v>
      </c>
      <c r="R15752">
        <v>1</v>
      </c>
      <c r="S15752" t="s">
        <v>4985</v>
      </c>
      <c r="T15752" t="s">
        <v>3103</v>
      </c>
    </row>
    <row r="15753" spans="17:20">
      <c r="Q15753">
        <v>0.34418981481481498</v>
      </c>
      <c r="R15753">
        <v>1</v>
      </c>
      <c r="S15753" t="s">
        <v>1919</v>
      </c>
      <c r="T15753" t="s">
        <v>3098</v>
      </c>
    </row>
    <row r="15754" spans="17:20">
      <c r="Q15754">
        <v>0.34420138888888901</v>
      </c>
      <c r="R15754">
        <v>1</v>
      </c>
      <c r="S15754" t="s">
        <v>4986</v>
      </c>
      <c r="T15754" t="s">
        <v>3103</v>
      </c>
    </row>
    <row r="15755" spans="17:20">
      <c r="Q15755">
        <v>0.344212962962963</v>
      </c>
      <c r="R15755">
        <v>1</v>
      </c>
      <c r="S15755" t="s">
        <v>2255</v>
      </c>
      <c r="T15755" t="s">
        <v>3103</v>
      </c>
    </row>
    <row r="15756" spans="17:20">
      <c r="Q15756">
        <v>0.34425925925925899</v>
      </c>
      <c r="R15756">
        <v>3</v>
      </c>
      <c r="S15756" t="s">
        <v>2490</v>
      </c>
      <c r="T15756" t="s">
        <v>3098</v>
      </c>
    </row>
    <row r="15757" spans="17:20">
      <c r="Q15757">
        <v>0.34425925925925899</v>
      </c>
      <c r="R15757">
        <v>1</v>
      </c>
      <c r="S15757" t="s">
        <v>4987</v>
      </c>
      <c r="T15757" t="s">
        <v>3103</v>
      </c>
    </row>
    <row r="15758" spans="17:20">
      <c r="Q15758">
        <v>0.34427083333333303</v>
      </c>
      <c r="R15758">
        <v>1</v>
      </c>
      <c r="S15758" t="s">
        <v>2562</v>
      </c>
      <c r="T15758" t="s">
        <v>3098</v>
      </c>
    </row>
    <row r="15759" spans="17:20">
      <c r="Q15759">
        <v>0.34427083333333303</v>
      </c>
      <c r="R15759">
        <v>1</v>
      </c>
      <c r="S15759" t="s">
        <v>2488</v>
      </c>
      <c r="T15759" t="s">
        <v>3103</v>
      </c>
    </row>
    <row r="15760" spans="17:20">
      <c r="Q15760">
        <v>0.34427083333333303</v>
      </c>
      <c r="R15760">
        <v>1</v>
      </c>
      <c r="S15760" t="s">
        <v>12714</v>
      </c>
      <c r="T15760" t="s">
        <v>3094</v>
      </c>
    </row>
    <row r="15761" spans="17:20">
      <c r="Q15761">
        <v>0.34428240740740701</v>
      </c>
      <c r="R15761">
        <v>1</v>
      </c>
      <c r="S15761" t="s">
        <v>1922</v>
      </c>
      <c r="T15761" t="s">
        <v>3103</v>
      </c>
    </row>
    <row r="15762" spans="17:20">
      <c r="Q15762">
        <v>0.344328703703704</v>
      </c>
      <c r="R15762">
        <v>1</v>
      </c>
      <c r="S15762" t="s">
        <v>4988</v>
      </c>
      <c r="T15762" t="s">
        <v>3103</v>
      </c>
    </row>
    <row r="15763" spans="17:20">
      <c r="Q15763">
        <v>0.34434027777777798</v>
      </c>
      <c r="R15763">
        <v>1</v>
      </c>
      <c r="S15763" t="s">
        <v>4990</v>
      </c>
      <c r="T15763" t="s">
        <v>3103</v>
      </c>
    </row>
    <row r="15764" spans="17:20">
      <c r="Q15764">
        <v>0.34435185185185202</v>
      </c>
      <c r="R15764">
        <v>1</v>
      </c>
      <c r="S15764" t="s">
        <v>2256</v>
      </c>
      <c r="T15764" t="s">
        <v>3098</v>
      </c>
    </row>
    <row r="15765" spans="17:20">
      <c r="Q15765">
        <v>0.34437499999999999</v>
      </c>
      <c r="R15765">
        <v>1</v>
      </c>
      <c r="S15765" t="s">
        <v>1531</v>
      </c>
      <c r="T15765" t="s">
        <v>3098</v>
      </c>
    </row>
    <row r="15766" spans="17:20">
      <c r="Q15766">
        <v>0.34438657407407403</v>
      </c>
      <c r="R15766">
        <v>1</v>
      </c>
      <c r="S15766" t="s">
        <v>4992</v>
      </c>
      <c r="T15766" t="s">
        <v>3103</v>
      </c>
    </row>
    <row r="15767" spans="17:20">
      <c r="Q15767">
        <v>0.34439814814814801</v>
      </c>
      <c r="R15767">
        <v>3</v>
      </c>
      <c r="S15767" t="s">
        <v>1920</v>
      </c>
      <c r="T15767" t="s">
        <v>3098</v>
      </c>
    </row>
    <row r="15768" spans="17:20">
      <c r="Q15768">
        <v>0.34439814814814801</v>
      </c>
      <c r="R15768">
        <v>1</v>
      </c>
      <c r="S15768" t="s">
        <v>1916</v>
      </c>
      <c r="T15768" t="s">
        <v>3103</v>
      </c>
    </row>
    <row r="15769" spans="17:20">
      <c r="Q15769">
        <v>0.34440972222222199</v>
      </c>
      <c r="R15769">
        <v>1</v>
      </c>
      <c r="S15769" t="s">
        <v>4994</v>
      </c>
      <c r="T15769" t="s">
        <v>3103</v>
      </c>
    </row>
    <row r="15770" spans="17:20">
      <c r="Q15770">
        <v>0.34443287037037001</v>
      </c>
      <c r="R15770">
        <v>1</v>
      </c>
      <c r="S15770" t="s">
        <v>4997</v>
      </c>
      <c r="T15770" t="s">
        <v>3103</v>
      </c>
    </row>
    <row r="15771" spans="17:20">
      <c r="Q15771">
        <v>0.344444444444444</v>
      </c>
      <c r="R15771">
        <v>1</v>
      </c>
      <c r="S15771" t="s">
        <v>4998</v>
      </c>
      <c r="T15771" t="s">
        <v>3103</v>
      </c>
    </row>
    <row r="15772" spans="17:20">
      <c r="Q15772">
        <v>0.34446759259259302</v>
      </c>
      <c r="R15772">
        <v>1</v>
      </c>
      <c r="S15772" t="s">
        <v>2562</v>
      </c>
      <c r="T15772" t="s">
        <v>3221</v>
      </c>
    </row>
    <row r="15773" spans="17:20">
      <c r="Q15773">
        <v>0.34449074074074099</v>
      </c>
      <c r="R15773">
        <v>1</v>
      </c>
      <c r="S15773" t="s">
        <v>2562</v>
      </c>
      <c r="T15773" t="s">
        <v>3103</v>
      </c>
    </row>
    <row r="15774" spans="17:20">
      <c r="Q15774">
        <v>0.34449074074074099</v>
      </c>
      <c r="R15774">
        <v>2</v>
      </c>
      <c r="S15774" t="s">
        <v>5003</v>
      </c>
      <c r="T15774" t="s">
        <v>3103</v>
      </c>
    </row>
    <row r="15775" spans="17:20">
      <c r="Q15775">
        <v>0.34453703703703698</v>
      </c>
      <c r="R15775">
        <v>1</v>
      </c>
      <c r="S15775" t="s">
        <v>119</v>
      </c>
      <c r="T15775" t="s">
        <v>3221</v>
      </c>
    </row>
    <row r="15776" spans="17:20">
      <c r="Q15776">
        <v>0.344560185185185</v>
      </c>
      <c r="R15776">
        <v>1</v>
      </c>
      <c r="S15776" t="s">
        <v>560</v>
      </c>
      <c r="T15776" t="s">
        <v>3128</v>
      </c>
    </row>
    <row r="15777" spans="17:20">
      <c r="Q15777">
        <v>0.344594907407407</v>
      </c>
      <c r="R15777">
        <v>2</v>
      </c>
      <c r="S15777" t="s">
        <v>180</v>
      </c>
      <c r="T15777" t="s">
        <v>3097</v>
      </c>
    </row>
    <row r="15778" spans="17:20">
      <c r="Q15778">
        <v>0.34464120370370399</v>
      </c>
      <c r="R15778">
        <v>1</v>
      </c>
      <c r="S15778" t="s">
        <v>1923</v>
      </c>
      <c r="T15778" t="s">
        <v>3098</v>
      </c>
    </row>
    <row r="15779" spans="17:20">
      <c r="Q15779">
        <v>0.34466435185185201</v>
      </c>
      <c r="R15779">
        <v>1</v>
      </c>
      <c r="S15779" t="s">
        <v>1534</v>
      </c>
      <c r="T15779" t="s">
        <v>3098</v>
      </c>
    </row>
    <row r="15780" spans="17:20">
      <c r="Q15780">
        <v>0.34466435185185201</v>
      </c>
      <c r="R15780">
        <v>1</v>
      </c>
      <c r="S15780" t="s">
        <v>2853</v>
      </c>
      <c r="T15780" t="s">
        <v>3103</v>
      </c>
    </row>
    <row r="15781" spans="17:20">
      <c r="Q15781">
        <v>0.34469907407407402</v>
      </c>
      <c r="R15781">
        <v>1</v>
      </c>
      <c r="S15781" t="s">
        <v>2492</v>
      </c>
      <c r="T15781" t="s">
        <v>3098</v>
      </c>
    </row>
    <row r="15782" spans="17:20">
      <c r="Q15782">
        <v>0.344710648148148</v>
      </c>
      <c r="R15782">
        <v>2</v>
      </c>
      <c r="S15782" t="s">
        <v>4974</v>
      </c>
      <c r="T15782" t="s">
        <v>3221</v>
      </c>
    </row>
    <row r="15783" spans="17:20">
      <c r="Q15783">
        <v>0.34472222222222199</v>
      </c>
      <c r="R15783">
        <v>1</v>
      </c>
      <c r="S15783" t="s">
        <v>5004</v>
      </c>
      <c r="T15783" t="s">
        <v>3103</v>
      </c>
    </row>
    <row r="15784" spans="17:20">
      <c r="Q15784">
        <v>0.34473379629629602</v>
      </c>
      <c r="R15784">
        <v>1</v>
      </c>
      <c r="S15784" t="s">
        <v>5006</v>
      </c>
      <c r="T15784" t="s">
        <v>3103</v>
      </c>
    </row>
    <row r="15785" spans="17:20">
      <c r="Q15785">
        <v>0.34475694444444399</v>
      </c>
      <c r="R15785">
        <v>1</v>
      </c>
      <c r="S15785" t="s">
        <v>5007</v>
      </c>
      <c r="T15785" t="s">
        <v>3103</v>
      </c>
    </row>
    <row r="15786" spans="17:20">
      <c r="Q15786">
        <v>0.34476851851851897</v>
      </c>
      <c r="R15786">
        <v>2</v>
      </c>
      <c r="S15786" t="s">
        <v>2260</v>
      </c>
      <c r="T15786" t="s">
        <v>3103</v>
      </c>
    </row>
    <row r="15787" spans="17:20">
      <c r="Q15787">
        <v>0.34476851851851897</v>
      </c>
      <c r="R15787">
        <v>2</v>
      </c>
      <c r="S15787" t="s">
        <v>779</v>
      </c>
      <c r="T15787" t="s">
        <v>3097</v>
      </c>
    </row>
    <row r="15788" spans="17:20">
      <c r="Q15788">
        <v>0.34478009259259301</v>
      </c>
      <c r="R15788">
        <v>1</v>
      </c>
      <c r="S15788" t="s">
        <v>1532</v>
      </c>
      <c r="T15788" t="s">
        <v>3103</v>
      </c>
    </row>
    <row r="15789" spans="17:20">
      <c r="Q15789">
        <v>0.344791666666667</v>
      </c>
      <c r="R15789">
        <v>1</v>
      </c>
      <c r="S15789" t="s">
        <v>5008</v>
      </c>
      <c r="T15789" t="s">
        <v>3103</v>
      </c>
    </row>
    <row r="15790" spans="17:20">
      <c r="Q15790">
        <v>0.34480324074074098</v>
      </c>
      <c r="R15790">
        <v>1</v>
      </c>
      <c r="S15790" t="s">
        <v>1125</v>
      </c>
      <c r="T15790" t="s">
        <v>3096</v>
      </c>
    </row>
    <row r="15791" spans="17:20">
      <c r="Q15791">
        <v>0.344826388888889</v>
      </c>
      <c r="R15791">
        <v>4</v>
      </c>
      <c r="S15791" t="s">
        <v>2257</v>
      </c>
      <c r="T15791" t="s">
        <v>3098</v>
      </c>
    </row>
    <row r="15792" spans="17:20">
      <c r="Q15792">
        <v>0.344826388888889</v>
      </c>
      <c r="R15792">
        <v>1</v>
      </c>
      <c r="S15792" t="s">
        <v>2854</v>
      </c>
      <c r="T15792" t="s">
        <v>3103</v>
      </c>
    </row>
    <row r="15793" spans="17:20">
      <c r="Q15793">
        <v>0.344826388888889</v>
      </c>
      <c r="R15793">
        <v>4</v>
      </c>
      <c r="S15793" t="s">
        <v>5009</v>
      </c>
      <c r="T15793" t="s">
        <v>3103</v>
      </c>
    </row>
    <row r="15794" spans="17:20">
      <c r="Q15794">
        <v>0.34483796296296299</v>
      </c>
      <c r="R15794">
        <v>1</v>
      </c>
      <c r="S15794" t="s">
        <v>1533</v>
      </c>
      <c r="T15794" t="s">
        <v>3103</v>
      </c>
    </row>
    <row r="15795" spans="17:20">
      <c r="Q15795">
        <v>0.34484953703703702</v>
      </c>
      <c r="R15795">
        <v>2</v>
      </c>
      <c r="S15795" t="s">
        <v>182</v>
      </c>
      <c r="T15795" t="s">
        <v>3097</v>
      </c>
    </row>
    <row r="15796" spans="17:20">
      <c r="Q15796">
        <v>0.34486111111111101</v>
      </c>
      <c r="R15796">
        <v>1</v>
      </c>
      <c r="S15796" t="s">
        <v>5010</v>
      </c>
      <c r="T15796" t="s">
        <v>3103</v>
      </c>
    </row>
    <row r="15797" spans="17:20">
      <c r="Q15797">
        <v>0.34489583333333301</v>
      </c>
      <c r="R15797">
        <v>1</v>
      </c>
      <c r="S15797" t="s">
        <v>2262</v>
      </c>
      <c r="T15797" t="s">
        <v>3103</v>
      </c>
    </row>
    <row r="15798" spans="17:20">
      <c r="Q15798">
        <v>0.34491898148148098</v>
      </c>
      <c r="R15798">
        <v>1</v>
      </c>
      <c r="S15798" t="s">
        <v>5011</v>
      </c>
      <c r="T15798" t="s">
        <v>3103</v>
      </c>
    </row>
    <row r="15799" spans="17:20">
      <c r="Q15799">
        <v>0.34493055555555602</v>
      </c>
      <c r="R15799">
        <v>1</v>
      </c>
      <c r="S15799" t="s">
        <v>5012</v>
      </c>
      <c r="T15799" t="s">
        <v>3103</v>
      </c>
    </row>
    <row r="15800" spans="17:20">
      <c r="Q15800">
        <v>0.34495370370370398</v>
      </c>
      <c r="R15800">
        <v>1</v>
      </c>
      <c r="S15800" t="s">
        <v>2258</v>
      </c>
      <c r="T15800" t="s">
        <v>3098</v>
      </c>
    </row>
    <row r="15801" spans="17:20">
      <c r="Q15801">
        <v>0.34497685185185201</v>
      </c>
      <c r="R15801">
        <v>1</v>
      </c>
      <c r="S15801" t="s">
        <v>12715</v>
      </c>
      <c r="T15801" t="s">
        <v>3128</v>
      </c>
    </row>
    <row r="15802" spans="17:20">
      <c r="Q15802">
        <v>0.34498842592592599</v>
      </c>
      <c r="R15802">
        <v>1</v>
      </c>
      <c r="S15802" t="s">
        <v>2493</v>
      </c>
      <c r="T15802" t="s">
        <v>3098</v>
      </c>
    </row>
    <row r="15803" spans="17:20">
      <c r="Q15803">
        <v>0.34504629629629602</v>
      </c>
      <c r="R15803">
        <v>2</v>
      </c>
      <c r="S15803" t="s">
        <v>5013</v>
      </c>
      <c r="T15803" t="s">
        <v>3103</v>
      </c>
    </row>
    <row r="15804" spans="17:20">
      <c r="Q15804">
        <v>0.34506944444444398</v>
      </c>
      <c r="R15804">
        <v>1</v>
      </c>
      <c r="S15804" t="s">
        <v>1318</v>
      </c>
      <c r="T15804" t="s">
        <v>3098</v>
      </c>
    </row>
    <row r="15805" spans="17:20">
      <c r="Q15805">
        <v>0.34510416666666699</v>
      </c>
      <c r="R15805">
        <v>1</v>
      </c>
      <c r="S15805" t="s">
        <v>5005</v>
      </c>
      <c r="T15805" t="s">
        <v>3098</v>
      </c>
    </row>
    <row r="15806" spans="17:20">
      <c r="Q15806">
        <v>0.34510416666666699</v>
      </c>
      <c r="R15806">
        <v>2</v>
      </c>
      <c r="S15806" t="s">
        <v>5001</v>
      </c>
      <c r="T15806" t="s">
        <v>3103</v>
      </c>
    </row>
    <row r="15807" spans="17:20">
      <c r="Q15807">
        <v>0.34511574074074097</v>
      </c>
      <c r="R15807">
        <v>1</v>
      </c>
      <c r="S15807" t="s">
        <v>1926</v>
      </c>
      <c r="T15807" t="s">
        <v>3098</v>
      </c>
    </row>
    <row r="15808" spans="17:20">
      <c r="Q15808">
        <v>0.34512731481481501</v>
      </c>
      <c r="R15808">
        <v>2</v>
      </c>
      <c r="S15808" t="s">
        <v>5014</v>
      </c>
      <c r="T15808" t="s">
        <v>3103</v>
      </c>
    </row>
    <row r="15809" spans="17:20">
      <c r="Q15809">
        <v>0.34513888888888899</v>
      </c>
      <c r="R15809">
        <v>1</v>
      </c>
      <c r="S15809" t="s">
        <v>1316</v>
      </c>
      <c r="T15809" t="s">
        <v>3098</v>
      </c>
    </row>
    <row r="15810" spans="17:20">
      <c r="Q15810">
        <v>0.34515046296296298</v>
      </c>
      <c r="R15810">
        <v>1</v>
      </c>
      <c r="S15810" t="s">
        <v>5015</v>
      </c>
      <c r="T15810" t="s">
        <v>3103</v>
      </c>
    </row>
    <row r="15811" spans="17:20">
      <c r="Q15811">
        <v>0.34516203703703702</v>
      </c>
      <c r="R15811">
        <v>1</v>
      </c>
      <c r="S15811" t="s">
        <v>1536</v>
      </c>
      <c r="T15811" t="s">
        <v>3098</v>
      </c>
    </row>
    <row r="15812" spans="17:20">
      <c r="Q15812">
        <v>0.34516203703703702</v>
      </c>
      <c r="R15812">
        <v>1</v>
      </c>
      <c r="S15812" t="s">
        <v>2495</v>
      </c>
      <c r="T15812" t="s">
        <v>3103</v>
      </c>
    </row>
    <row r="15813" spans="17:20">
      <c r="Q15813">
        <v>0.345173611111111</v>
      </c>
      <c r="R15813">
        <v>1</v>
      </c>
      <c r="S15813" t="s">
        <v>2835</v>
      </c>
      <c r="T15813" t="s">
        <v>3095</v>
      </c>
    </row>
    <row r="15814" spans="17:20">
      <c r="Q15814">
        <v>0.34519675925925902</v>
      </c>
      <c r="R15814">
        <v>1</v>
      </c>
      <c r="S15814" t="s">
        <v>3133</v>
      </c>
      <c r="T15814" t="s">
        <v>3095</v>
      </c>
    </row>
    <row r="15815" spans="17:20">
      <c r="Q15815">
        <v>0.34521990740740699</v>
      </c>
      <c r="R15815">
        <v>1</v>
      </c>
      <c r="S15815" t="s">
        <v>1925</v>
      </c>
      <c r="T15815" t="s">
        <v>3103</v>
      </c>
    </row>
    <row r="15816" spans="17:20">
      <c r="Q15816">
        <v>0.34525462962962999</v>
      </c>
      <c r="R15816">
        <v>1</v>
      </c>
      <c r="S15816" t="s">
        <v>12716</v>
      </c>
      <c r="T15816" t="s">
        <v>3095</v>
      </c>
    </row>
    <row r="15817" spans="17:20">
      <c r="Q15817">
        <v>0.345289351851852</v>
      </c>
      <c r="R15817">
        <v>1</v>
      </c>
      <c r="S15817" t="s">
        <v>1196</v>
      </c>
      <c r="T15817" t="s">
        <v>3095</v>
      </c>
    </row>
    <row r="15818" spans="17:20">
      <c r="Q15818">
        <v>0.34535879629629601</v>
      </c>
      <c r="R15818">
        <v>2</v>
      </c>
      <c r="S15818" t="s">
        <v>178</v>
      </c>
      <c r="T15818" t="s">
        <v>3095</v>
      </c>
    </row>
    <row r="15819" spans="17:20">
      <c r="Q15819">
        <v>0.345405092592593</v>
      </c>
      <c r="R15819">
        <v>1</v>
      </c>
      <c r="S15819" t="s">
        <v>12717</v>
      </c>
      <c r="T15819" t="s">
        <v>3098</v>
      </c>
    </row>
    <row r="15820" spans="17:20">
      <c r="Q15820">
        <v>0.34546296296296303</v>
      </c>
      <c r="R15820">
        <v>1</v>
      </c>
      <c r="S15820" t="s">
        <v>2261</v>
      </c>
      <c r="T15820" t="s">
        <v>3103</v>
      </c>
    </row>
    <row r="15821" spans="17:20">
      <c r="Q15821">
        <v>0.34547453703703701</v>
      </c>
      <c r="R15821">
        <v>5</v>
      </c>
      <c r="S15821" t="s">
        <v>2670</v>
      </c>
      <c r="T15821" t="s">
        <v>3098</v>
      </c>
    </row>
    <row r="15822" spans="17:20">
      <c r="Q15822">
        <v>0.34550925925925902</v>
      </c>
      <c r="R15822">
        <v>1</v>
      </c>
      <c r="S15822" t="s">
        <v>1928</v>
      </c>
      <c r="T15822" t="s">
        <v>3098</v>
      </c>
    </row>
    <row r="15823" spans="17:20">
      <c r="Q15823">
        <v>0.34554398148148102</v>
      </c>
      <c r="R15823">
        <v>1</v>
      </c>
      <c r="S15823" t="s">
        <v>1319</v>
      </c>
      <c r="T15823" t="s">
        <v>3098</v>
      </c>
    </row>
    <row r="15824" spans="17:20">
      <c r="Q15824">
        <v>0.345555555555556</v>
      </c>
      <c r="R15824">
        <v>1</v>
      </c>
      <c r="S15824" t="s">
        <v>4999</v>
      </c>
      <c r="T15824" t="s">
        <v>3221</v>
      </c>
    </row>
    <row r="15825" spans="17:20">
      <c r="Q15825">
        <v>0.345555555555556</v>
      </c>
      <c r="R15825">
        <v>2</v>
      </c>
      <c r="S15825" t="s">
        <v>1147</v>
      </c>
      <c r="T15825" t="s">
        <v>3096</v>
      </c>
    </row>
    <row r="15826" spans="17:20">
      <c r="Q15826">
        <v>0.34556712962962999</v>
      </c>
      <c r="R15826">
        <v>5</v>
      </c>
      <c r="S15826" t="s">
        <v>2562</v>
      </c>
      <c r="T15826" t="s">
        <v>3103</v>
      </c>
    </row>
    <row r="15827" spans="17:20">
      <c r="Q15827">
        <v>0.34557870370370403</v>
      </c>
      <c r="R15827">
        <v>2</v>
      </c>
      <c r="S15827" t="s">
        <v>181</v>
      </c>
      <c r="T15827" t="s">
        <v>3097</v>
      </c>
    </row>
    <row r="15828" spans="17:20">
      <c r="Q15828">
        <v>0.34562500000000002</v>
      </c>
      <c r="R15828">
        <v>1</v>
      </c>
      <c r="S15828" t="s">
        <v>1927</v>
      </c>
      <c r="T15828" t="s">
        <v>3103</v>
      </c>
    </row>
    <row r="15829" spans="17:20">
      <c r="Q15829">
        <v>0.34564814814814798</v>
      </c>
      <c r="R15829">
        <v>3</v>
      </c>
      <c r="S15829" t="s">
        <v>5016</v>
      </c>
      <c r="T15829" t="s">
        <v>3103</v>
      </c>
    </row>
    <row r="15830" spans="17:20">
      <c r="Q15830">
        <v>0.34568287037036999</v>
      </c>
      <c r="R15830">
        <v>4</v>
      </c>
      <c r="S15830" t="s">
        <v>2265</v>
      </c>
      <c r="T15830" t="s">
        <v>3098</v>
      </c>
    </row>
    <row r="15831" spans="17:20">
      <c r="Q15831">
        <v>0.345752314814815</v>
      </c>
      <c r="R15831">
        <v>1</v>
      </c>
      <c r="S15831" t="s">
        <v>5021</v>
      </c>
      <c r="T15831" t="s">
        <v>3098</v>
      </c>
    </row>
    <row r="15832" spans="17:20">
      <c r="Q15832">
        <v>0.34576388888888898</v>
      </c>
      <c r="R15832">
        <v>1</v>
      </c>
      <c r="S15832" t="s">
        <v>1044</v>
      </c>
      <c r="T15832" t="s">
        <v>3097</v>
      </c>
    </row>
    <row r="15833" spans="17:20">
      <c r="Q15833">
        <v>0.34577546296296302</v>
      </c>
      <c r="R15833">
        <v>1</v>
      </c>
      <c r="S15833" t="s">
        <v>2562</v>
      </c>
      <c r="T15833" t="s">
        <v>3103</v>
      </c>
    </row>
    <row r="15834" spans="17:20">
      <c r="Q15834">
        <v>0.34579861111111099</v>
      </c>
      <c r="R15834">
        <v>1</v>
      </c>
      <c r="S15834" t="s">
        <v>2668</v>
      </c>
      <c r="T15834" t="s">
        <v>3103</v>
      </c>
    </row>
    <row r="15835" spans="17:20">
      <c r="Q15835">
        <v>0.34579861111111099</v>
      </c>
      <c r="R15835">
        <v>1</v>
      </c>
      <c r="S15835" t="s">
        <v>2669</v>
      </c>
      <c r="T15835" t="s">
        <v>3103</v>
      </c>
    </row>
    <row r="15836" spans="17:20">
      <c r="Q15836">
        <v>0.34581018518518503</v>
      </c>
      <c r="R15836">
        <v>1</v>
      </c>
      <c r="S15836" t="s">
        <v>5017</v>
      </c>
      <c r="T15836" t="s">
        <v>3103</v>
      </c>
    </row>
    <row r="15837" spans="17:20">
      <c r="Q15837">
        <v>0.34584490740740698</v>
      </c>
      <c r="R15837">
        <v>1</v>
      </c>
      <c r="S15837" t="s">
        <v>2667</v>
      </c>
      <c r="T15837" t="s">
        <v>3103</v>
      </c>
    </row>
    <row r="15838" spans="17:20">
      <c r="Q15838">
        <v>0.34584490740740698</v>
      </c>
      <c r="R15838">
        <v>1</v>
      </c>
      <c r="S15838" t="s">
        <v>4995</v>
      </c>
      <c r="T15838" t="s">
        <v>3103</v>
      </c>
    </row>
    <row r="15839" spans="17:20">
      <c r="Q15839">
        <v>0.34585648148148102</v>
      </c>
      <c r="R15839">
        <v>1</v>
      </c>
      <c r="S15839" t="s">
        <v>12718</v>
      </c>
      <c r="T15839" t="s">
        <v>3221</v>
      </c>
    </row>
    <row r="15840" spans="17:20">
      <c r="Q15840">
        <v>0.345902777777778</v>
      </c>
      <c r="R15840">
        <v>1</v>
      </c>
      <c r="S15840" t="s">
        <v>12719</v>
      </c>
      <c r="T15840" t="s">
        <v>3221</v>
      </c>
    </row>
    <row r="15841" spans="17:20">
      <c r="Q15841">
        <v>0.34593750000000001</v>
      </c>
      <c r="R15841">
        <v>2</v>
      </c>
      <c r="S15841" t="s">
        <v>1924</v>
      </c>
      <c r="T15841" t="s">
        <v>3098</v>
      </c>
    </row>
    <row r="15842" spans="17:20">
      <c r="Q15842">
        <v>0.34596064814814798</v>
      </c>
      <c r="R15842">
        <v>1</v>
      </c>
      <c r="S15842" t="s">
        <v>4996</v>
      </c>
      <c r="T15842" t="s">
        <v>3103</v>
      </c>
    </row>
    <row r="15843" spans="17:20">
      <c r="Q15843">
        <v>0.34599537037036998</v>
      </c>
      <c r="R15843">
        <v>3</v>
      </c>
      <c r="S15843" t="s">
        <v>5018</v>
      </c>
      <c r="T15843" t="s">
        <v>3103</v>
      </c>
    </row>
    <row r="15844" spans="17:20">
      <c r="Q15844">
        <v>0.34599537037036998</v>
      </c>
      <c r="R15844">
        <v>1</v>
      </c>
      <c r="S15844" t="s">
        <v>11098</v>
      </c>
      <c r="T15844" t="s">
        <v>3095</v>
      </c>
    </row>
    <row r="15845" spans="17:20">
      <c r="Q15845">
        <v>0.346018518518519</v>
      </c>
      <c r="R15845">
        <v>1</v>
      </c>
      <c r="S15845" t="s">
        <v>2859</v>
      </c>
      <c r="T15845" t="s">
        <v>3103</v>
      </c>
    </row>
    <row r="15846" spans="17:20">
      <c r="Q15846">
        <v>0.346018518518519</v>
      </c>
      <c r="R15846">
        <v>3</v>
      </c>
      <c r="S15846" t="s">
        <v>5019</v>
      </c>
      <c r="T15846" t="s">
        <v>3103</v>
      </c>
    </row>
    <row r="15847" spans="17:20">
      <c r="Q15847">
        <v>0.34603009259259299</v>
      </c>
      <c r="R15847">
        <v>2</v>
      </c>
      <c r="S15847" t="s">
        <v>2266</v>
      </c>
      <c r="T15847" t="s">
        <v>3103</v>
      </c>
    </row>
    <row r="15848" spans="17:20">
      <c r="Q15848">
        <v>0.34606481481481499</v>
      </c>
      <c r="R15848">
        <v>1</v>
      </c>
      <c r="S15848" t="s">
        <v>5020</v>
      </c>
      <c r="T15848" t="s">
        <v>3103</v>
      </c>
    </row>
    <row r="15849" spans="17:20">
      <c r="Q15849">
        <v>0.346099537037037</v>
      </c>
      <c r="R15849">
        <v>6</v>
      </c>
      <c r="S15849" t="s">
        <v>2562</v>
      </c>
      <c r="T15849" t="s">
        <v>3098</v>
      </c>
    </row>
    <row r="15850" spans="17:20">
      <c r="Q15850">
        <v>0.346099537037037</v>
      </c>
      <c r="R15850">
        <v>1</v>
      </c>
      <c r="S15850" t="s">
        <v>1537</v>
      </c>
      <c r="T15850" t="s">
        <v>3098</v>
      </c>
    </row>
    <row r="15851" spans="17:20">
      <c r="Q15851">
        <v>0.346099537037037</v>
      </c>
      <c r="R15851">
        <v>2</v>
      </c>
      <c r="S15851" t="s">
        <v>5022</v>
      </c>
      <c r="T15851" t="s">
        <v>3103</v>
      </c>
    </row>
    <row r="15852" spans="17:20">
      <c r="Q15852">
        <v>0.34612268518518502</v>
      </c>
      <c r="R15852">
        <v>1</v>
      </c>
      <c r="S15852" t="s">
        <v>4989</v>
      </c>
      <c r="T15852" t="s">
        <v>3103</v>
      </c>
    </row>
    <row r="15853" spans="17:20">
      <c r="Q15853">
        <v>0.346134259259259</v>
      </c>
      <c r="R15853">
        <v>4</v>
      </c>
      <c r="S15853" t="s">
        <v>5023</v>
      </c>
      <c r="T15853" t="s">
        <v>3103</v>
      </c>
    </row>
    <row r="15854" spans="17:20">
      <c r="Q15854">
        <v>0.34615740740740703</v>
      </c>
      <c r="R15854">
        <v>1</v>
      </c>
      <c r="S15854" t="s">
        <v>4991</v>
      </c>
      <c r="T15854" t="s">
        <v>3221</v>
      </c>
    </row>
    <row r="15855" spans="17:20">
      <c r="Q15855">
        <v>0.34619212962962997</v>
      </c>
      <c r="R15855">
        <v>1</v>
      </c>
      <c r="S15855" t="s">
        <v>7802</v>
      </c>
      <c r="T15855" t="s">
        <v>3094</v>
      </c>
    </row>
    <row r="15856" spans="17:20">
      <c r="Q15856">
        <v>0.34620370370370401</v>
      </c>
      <c r="R15856">
        <v>4</v>
      </c>
      <c r="S15856" t="s">
        <v>5027</v>
      </c>
      <c r="T15856" t="s">
        <v>3103</v>
      </c>
    </row>
    <row r="15857" spans="17:20">
      <c r="Q15857">
        <v>0.346215277777778</v>
      </c>
      <c r="R15857">
        <v>2</v>
      </c>
      <c r="S15857" t="s">
        <v>1541</v>
      </c>
      <c r="T15857" t="s">
        <v>3098</v>
      </c>
    </row>
    <row r="15858" spans="17:20">
      <c r="Q15858">
        <v>0.34622685185185198</v>
      </c>
      <c r="R15858">
        <v>1</v>
      </c>
      <c r="S15858" t="s">
        <v>2268</v>
      </c>
      <c r="T15858" t="s">
        <v>3098</v>
      </c>
    </row>
    <row r="15859" spans="17:20">
      <c r="Q15859">
        <v>0.34625</v>
      </c>
      <c r="R15859">
        <v>1</v>
      </c>
      <c r="S15859" t="s">
        <v>5028</v>
      </c>
      <c r="T15859" t="s">
        <v>3103</v>
      </c>
    </row>
    <row r="15860" spans="17:20">
      <c r="Q15860">
        <v>0.34627314814814802</v>
      </c>
      <c r="R15860">
        <v>1</v>
      </c>
      <c r="S15860" t="s">
        <v>1931</v>
      </c>
      <c r="T15860" t="s">
        <v>3103</v>
      </c>
    </row>
    <row r="15861" spans="17:20">
      <c r="Q15861">
        <v>0.34630787037036997</v>
      </c>
      <c r="R15861">
        <v>1</v>
      </c>
      <c r="S15861" t="s">
        <v>2269</v>
      </c>
      <c r="T15861" t="s">
        <v>3098</v>
      </c>
    </row>
    <row r="15862" spans="17:20">
      <c r="Q15862">
        <v>0.34630787037036997</v>
      </c>
      <c r="R15862">
        <v>2</v>
      </c>
      <c r="S15862" t="s">
        <v>1932</v>
      </c>
      <c r="T15862" t="s">
        <v>3098</v>
      </c>
    </row>
    <row r="15863" spans="17:20">
      <c r="Q15863">
        <v>0.34630787037036997</v>
      </c>
      <c r="R15863">
        <v>1</v>
      </c>
      <c r="S15863" t="s">
        <v>2861</v>
      </c>
      <c r="T15863" t="s">
        <v>3103</v>
      </c>
    </row>
    <row r="15864" spans="17:20">
      <c r="Q15864">
        <v>0.34631944444444401</v>
      </c>
      <c r="R15864">
        <v>2</v>
      </c>
      <c r="S15864" t="s">
        <v>5000</v>
      </c>
      <c r="T15864" t="s">
        <v>3221</v>
      </c>
    </row>
    <row r="15865" spans="17:20">
      <c r="Q15865">
        <v>0.346331018518518</v>
      </c>
      <c r="R15865">
        <v>2</v>
      </c>
      <c r="S15865" t="s">
        <v>1929</v>
      </c>
      <c r="T15865" t="s">
        <v>3221</v>
      </c>
    </row>
    <row r="15866" spans="17:20">
      <c r="Q15866">
        <v>0.34637731481481498</v>
      </c>
      <c r="R15866">
        <v>1</v>
      </c>
      <c r="S15866" t="s">
        <v>5031</v>
      </c>
      <c r="T15866" t="s">
        <v>3098</v>
      </c>
    </row>
    <row r="15867" spans="17:20">
      <c r="Q15867">
        <v>0.34642361111111097</v>
      </c>
      <c r="R15867">
        <v>1</v>
      </c>
      <c r="S15867" t="s">
        <v>2672</v>
      </c>
      <c r="T15867" t="s">
        <v>3103</v>
      </c>
    </row>
    <row r="15868" spans="17:20">
      <c r="Q15868">
        <v>0.346446759259259</v>
      </c>
      <c r="R15868">
        <v>1</v>
      </c>
      <c r="S15868" t="s">
        <v>2562</v>
      </c>
      <c r="T15868" t="s">
        <v>3098</v>
      </c>
    </row>
    <row r="15869" spans="17:20">
      <c r="Q15869">
        <v>0.34645833333333298</v>
      </c>
      <c r="R15869">
        <v>1</v>
      </c>
      <c r="S15869" t="s">
        <v>2562</v>
      </c>
      <c r="T15869" t="s">
        <v>3098</v>
      </c>
    </row>
    <row r="15870" spans="17:20">
      <c r="Q15870">
        <v>0.34650462962963002</v>
      </c>
      <c r="R15870">
        <v>2</v>
      </c>
      <c r="S15870" t="s">
        <v>1933</v>
      </c>
      <c r="T15870" t="s">
        <v>3098</v>
      </c>
    </row>
    <row r="15871" spans="17:20">
      <c r="Q15871">
        <v>0.34651620370370401</v>
      </c>
      <c r="R15871">
        <v>1</v>
      </c>
      <c r="S15871" t="s">
        <v>5002</v>
      </c>
      <c r="T15871" t="s">
        <v>3221</v>
      </c>
    </row>
    <row r="15872" spans="17:20">
      <c r="Q15872">
        <v>0.34653935185185197</v>
      </c>
      <c r="R15872">
        <v>1</v>
      </c>
      <c r="S15872" t="s">
        <v>1934</v>
      </c>
      <c r="T15872" t="s">
        <v>3098</v>
      </c>
    </row>
    <row r="15873" spans="17:20">
      <c r="Q15873">
        <v>0.34655092592592601</v>
      </c>
      <c r="R15873">
        <v>1</v>
      </c>
      <c r="S15873" t="s">
        <v>1539</v>
      </c>
      <c r="T15873" t="s">
        <v>3098</v>
      </c>
    </row>
    <row r="15874" spans="17:20">
      <c r="Q15874">
        <v>0.3465625</v>
      </c>
      <c r="R15874">
        <v>1</v>
      </c>
      <c r="S15874" t="s">
        <v>4673</v>
      </c>
      <c r="T15874" t="s">
        <v>3097</v>
      </c>
    </row>
    <row r="15875" spans="17:20">
      <c r="Q15875">
        <v>0.34658564814814802</v>
      </c>
      <c r="R15875">
        <v>2</v>
      </c>
      <c r="S15875" t="s">
        <v>960</v>
      </c>
      <c r="T15875" t="s">
        <v>3094</v>
      </c>
    </row>
    <row r="15876" spans="17:20">
      <c r="Q15876">
        <v>0.34666666666666701</v>
      </c>
      <c r="R15876">
        <v>1</v>
      </c>
      <c r="S15876" t="s">
        <v>4978</v>
      </c>
      <c r="T15876" t="s">
        <v>3096</v>
      </c>
    </row>
    <row r="15877" spans="17:20">
      <c r="Q15877">
        <v>0.346712962962963</v>
      </c>
      <c r="R15877">
        <v>1</v>
      </c>
      <c r="S15877" t="s">
        <v>5029</v>
      </c>
      <c r="T15877" t="s">
        <v>3098</v>
      </c>
    </row>
    <row r="15878" spans="17:20">
      <c r="Q15878">
        <v>0.34673611111111102</v>
      </c>
      <c r="R15878">
        <v>1</v>
      </c>
      <c r="S15878" t="s">
        <v>2562</v>
      </c>
      <c r="T15878" t="s">
        <v>3098</v>
      </c>
    </row>
    <row r="15879" spans="17:20">
      <c r="Q15879">
        <v>0.34681712962963002</v>
      </c>
      <c r="R15879">
        <v>1</v>
      </c>
      <c r="S15879" t="s">
        <v>12720</v>
      </c>
      <c r="T15879" t="s">
        <v>3096</v>
      </c>
    </row>
    <row r="15880" spans="17:20">
      <c r="Q15880">
        <v>0.34684027777777798</v>
      </c>
      <c r="R15880">
        <v>2</v>
      </c>
      <c r="S15880" t="s">
        <v>180</v>
      </c>
      <c r="T15880" t="s">
        <v>3096</v>
      </c>
    </row>
    <row r="15881" spans="17:20">
      <c r="Q15881">
        <v>0.34689814814814801</v>
      </c>
      <c r="R15881">
        <v>1</v>
      </c>
      <c r="S15881" t="s">
        <v>4241</v>
      </c>
      <c r="T15881" t="s">
        <v>3097</v>
      </c>
    </row>
    <row r="15882" spans="17:20">
      <c r="Q15882">
        <v>0.34693287037037002</v>
      </c>
      <c r="R15882">
        <v>1</v>
      </c>
      <c r="S15882" t="s">
        <v>5030</v>
      </c>
      <c r="T15882" t="s">
        <v>3103</v>
      </c>
    </row>
    <row r="15883" spans="17:20">
      <c r="Q15883">
        <v>0.34696759259259302</v>
      </c>
      <c r="R15883">
        <v>4</v>
      </c>
      <c r="S15883" t="s">
        <v>2270</v>
      </c>
      <c r="T15883" t="s">
        <v>3098</v>
      </c>
    </row>
    <row r="15884" spans="17:20">
      <c r="Q15884">
        <v>0.346979166666667</v>
      </c>
      <c r="R15884">
        <v>1</v>
      </c>
      <c r="S15884" t="s">
        <v>5032</v>
      </c>
      <c r="T15884" t="s">
        <v>3103</v>
      </c>
    </row>
    <row r="15885" spans="17:20">
      <c r="Q15885">
        <v>0.34701388888888901</v>
      </c>
      <c r="R15885">
        <v>1</v>
      </c>
      <c r="S15885" t="s">
        <v>5024</v>
      </c>
      <c r="T15885" t="s">
        <v>3103</v>
      </c>
    </row>
    <row r="15886" spans="17:20">
      <c r="Q15886">
        <v>0.347060185185185</v>
      </c>
      <c r="R15886">
        <v>1</v>
      </c>
      <c r="S15886" t="s">
        <v>2858</v>
      </c>
      <c r="T15886" t="s">
        <v>3103</v>
      </c>
    </row>
    <row r="15887" spans="17:20">
      <c r="Q15887">
        <v>0.34712962962963001</v>
      </c>
      <c r="R15887">
        <v>2</v>
      </c>
      <c r="S15887" t="s">
        <v>1544</v>
      </c>
      <c r="T15887" t="s">
        <v>3221</v>
      </c>
    </row>
    <row r="15888" spans="17:20">
      <c r="Q15888">
        <v>0.34715277777777798</v>
      </c>
      <c r="R15888">
        <v>1</v>
      </c>
      <c r="S15888" t="s">
        <v>5038</v>
      </c>
      <c r="T15888" t="s">
        <v>3098</v>
      </c>
    </row>
    <row r="15889" spans="17:20">
      <c r="Q15889">
        <v>0.34719907407407402</v>
      </c>
      <c r="R15889">
        <v>1</v>
      </c>
      <c r="S15889" t="s">
        <v>5039</v>
      </c>
      <c r="T15889" t="s">
        <v>3098</v>
      </c>
    </row>
    <row r="15890" spans="17:20">
      <c r="Q15890">
        <v>0.34724537037037001</v>
      </c>
      <c r="R15890">
        <v>1</v>
      </c>
      <c r="S15890" t="s">
        <v>1938</v>
      </c>
      <c r="T15890" t="s">
        <v>3098</v>
      </c>
    </row>
    <row r="15891" spans="17:20">
      <c r="Q15891">
        <v>0.34725694444444399</v>
      </c>
      <c r="R15891">
        <v>1</v>
      </c>
      <c r="S15891" t="s">
        <v>1939</v>
      </c>
      <c r="T15891" t="s">
        <v>3098</v>
      </c>
    </row>
    <row r="15892" spans="17:20">
      <c r="Q15892">
        <v>0.34725694444444399</v>
      </c>
      <c r="R15892">
        <v>1</v>
      </c>
      <c r="S15892" t="s">
        <v>1542</v>
      </c>
      <c r="T15892" t="s">
        <v>3103</v>
      </c>
    </row>
    <row r="15893" spans="17:20">
      <c r="Q15893">
        <v>0.34736111111111101</v>
      </c>
      <c r="R15893">
        <v>1</v>
      </c>
      <c r="S15893" t="s">
        <v>1930</v>
      </c>
      <c r="T15893" t="s">
        <v>3098</v>
      </c>
    </row>
    <row r="15894" spans="17:20">
      <c r="Q15894">
        <v>0.34736111111111101</v>
      </c>
      <c r="R15894">
        <v>3</v>
      </c>
      <c r="S15894" t="s">
        <v>2272</v>
      </c>
      <c r="T15894" t="s">
        <v>3103</v>
      </c>
    </row>
    <row r="15895" spans="17:20">
      <c r="Q15895">
        <v>0.34739583333333302</v>
      </c>
      <c r="R15895">
        <v>1</v>
      </c>
      <c r="S15895" t="s">
        <v>1543</v>
      </c>
      <c r="T15895" t="s">
        <v>3103</v>
      </c>
    </row>
    <row r="15896" spans="17:20">
      <c r="Q15896">
        <v>0.34739583333333302</v>
      </c>
      <c r="R15896">
        <v>1</v>
      </c>
      <c r="S15896" t="s">
        <v>5041</v>
      </c>
      <c r="T15896" t="s">
        <v>3103</v>
      </c>
    </row>
    <row r="15897" spans="17:20">
      <c r="Q15897">
        <v>0.34741898148148098</v>
      </c>
      <c r="R15897">
        <v>2</v>
      </c>
      <c r="S15897" t="s">
        <v>5042</v>
      </c>
      <c r="T15897" t="s">
        <v>3103</v>
      </c>
    </row>
    <row r="15898" spans="17:20">
      <c r="Q15898">
        <v>0.34744212962963</v>
      </c>
      <c r="R15898">
        <v>1</v>
      </c>
      <c r="S15898" t="s">
        <v>5043</v>
      </c>
      <c r="T15898" t="s">
        <v>3103</v>
      </c>
    </row>
    <row r="15899" spans="17:20">
      <c r="Q15899">
        <v>0.34745370370370399</v>
      </c>
      <c r="R15899">
        <v>1</v>
      </c>
      <c r="S15899" t="s">
        <v>1038</v>
      </c>
      <c r="T15899" t="s">
        <v>3097</v>
      </c>
    </row>
    <row r="15900" spans="17:20">
      <c r="Q15900">
        <v>0.34746527777777803</v>
      </c>
      <c r="R15900">
        <v>1</v>
      </c>
      <c r="S15900" t="s">
        <v>5044</v>
      </c>
      <c r="T15900" t="s">
        <v>3103</v>
      </c>
    </row>
    <row r="15901" spans="17:20">
      <c r="Q15901">
        <v>0.34748842592592599</v>
      </c>
      <c r="R15901">
        <v>1</v>
      </c>
      <c r="S15901" t="s">
        <v>5047</v>
      </c>
      <c r="T15901" t="s">
        <v>3103</v>
      </c>
    </row>
    <row r="15902" spans="17:20">
      <c r="Q15902">
        <v>0.34749999999999998</v>
      </c>
      <c r="R15902">
        <v>4</v>
      </c>
      <c r="S15902" t="s">
        <v>5046</v>
      </c>
      <c r="T15902" t="s">
        <v>3098</v>
      </c>
    </row>
    <row r="15903" spans="17:20">
      <c r="Q15903">
        <v>0.34749999999999998</v>
      </c>
      <c r="R15903">
        <v>2</v>
      </c>
      <c r="S15903" t="s">
        <v>5025</v>
      </c>
      <c r="T15903" t="s">
        <v>3221</v>
      </c>
    </row>
    <row r="15904" spans="17:20">
      <c r="Q15904">
        <v>0.347523148148148</v>
      </c>
      <c r="R15904">
        <v>2</v>
      </c>
      <c r="S15904" t="s">
        <v>5026</v>
      </c>
      <c r="T15904" t="s">
        <v>3221</v>
      </c>
    </row>
    <row r="15905" spans="17:20">
      <c r="Q15905">
        <v>0.34754629629629602</v>
      </c>
      <c r="R15905">
        <v>3</v>
      </c>
      <c r="S15905" t="s">
        <v>2864</v>
      </c>
      <c r="T15905" t="s">
        <v>3103</v>
      </c>
    </row>
    <row r="15906" spans="17:20">
      <c r="Q15906">
        <v>0.34755787037037</v>
      </c>
      <c r="R15906">
        <v>2</v>
      </c>
      <c r="S15906" t="s">
        <v>1594</v>
      </c>
      <c r="T15906" t="s">
        <v>3221</v>
      </c>
    </row>
    <row r="15907" spans="17:20">
      <c r="Q15907">
        <v>0.34758101851851902</v>
      </c>
      <c r="R15907">
        <v>1</v>
      </c>
      <c r="S15907" t="s">
        <v>2862</v>
      </c>
      <c r="T15907" t="s">
        <v>3103</v>
      </c>
    </row>
    <row r="15908" spans="17:20">
      <c r="Q15908">
        <v>0.34760416666666699</v>
      </c>
      <c r="R15908">
        <v>1</v>
      </c>
      <c r="S15908" t="s">
        <v>5049</v>
      </c>
      <c r="T15908" t="s">
        <v>3103</v>
      </c>
    </row>
    <row r="15909" spans="17:20">
      <c r="Q15909">
        <v>0.34761574074074097</v>
      </c>
      <c r="R15909">
        <v>1</v>
      </c>
      <c r="S15909" t="s">
        <v>5051</v>
      </c>
      <c r="T15909" t="s">
        <v>3103</v>
      </c>
    </row>
    <row r="15910" spans="17:20">
      <c r="Q15910">
        <v>0.347673611111111</v>
      </c>
      <c r="R15910">
        <v>1</v>
      </c>
      <c r="S15910" t="s">
        <v>1946</v>
      </c>
      <c r="T15910" t="s">
        <v>3098</v>
      </c>
    </row>
    <row r="15911" spans="17:20">
      <c r="Q15911">
        <v>0.347673611111111</v>
      </c>
      <c r="R15911">
        <v>1</v>
      </c>
      <c r="S15911" t="s">
        <v>2271</v>
      </c>
      <c r="T15911" t="s">
        <v>3103</v>
      </c>
    </row>
    <row r="15912" spans="17:20">
      <c r="Q15912">
        <v>0.34768518518518499</v>
      </c>
      <c r="R15912">
        <v>1</v>
      </c>
      <c r="S15912" t="s">
        <v>5052</v>
      </c>
      <c r="T15912" t="s">
        <v>3103</v>
      </c>
    </row>
    <row r="15913" spans="17:20">
      <c r="Q15913">
        <v>0.34781250000000002</v>
      </c>
      <c r="R15913">
        <v>1</v>
      </c>
      <c r="S15913" t="s">
        <v>5054</v>
      </c>
      <c r="T15913" t="s">
        <v>3103</v>
      </c>
    </row>
    <row r="15914" spans="17:20">
      <c r="Q15914">
        <v>0.34783564814814799</v>
      </c>
      <c r="R15914">
        <v>1</v>
      </c>
      <c r="S15914" t="s">
        <v>5055</v>
      </c>
      <c r="T15914" t="s">
        <v>3103</v>
      </c>
    </row>
    <row r="15915" spans="17:20">
      <c r="Q15915">
        <v>0.34784722222222197</v>
      </c>
      <c r="R15915">
        <v>1</v>
      </c>
      <c r="S15915" t="s">
        <v>5057</v>
      </c>
      <c r="T15915" t="s">
        <v>3098</v>
      </c>
    </row>
    <row r="15916" spans="17:20">
      <c r="Q15916">
        <v>0.34785879629629601</v>
      </c>
      <c r="R15916">
        <v>1</v>
      </c>
      <c r="S15916" t="s">
        <v>1943</v>
      </c>
      <c r="T15916" t="s">
        <v>3103</v>
      </c>
    </row>
    <row r="15917" spans="17:20">
      <c r="Q15917">
        <v>0.34788194444444398</v>
      </c>
      <c r="R15917">
        <v>1</v>
      </c>
      <c r="S15917" t="s">
        <v>2865</v>
      </c>
      <c r="T15917" t="s">
        <v>3103</v>
      </c>
    </row>
    <row r="15918" spans="17:20">
      <c r="Q15918">
        <v>0.34789351851851902</v>
      </c>
      <c r="R15918">
        <v>1</v>
      </c>
      <c r="S15918" t="s">
        <v>5056</v>
      </c>
      <c r="T15918" t="s">
        <v>3103</v>
      </c>
    </row>
    <row r="15919" spans="17:20">
      <c r="Q15919">
        <v>0.34791666666666698</v>
      </c>
      <c r="R15919">
        <v>1</v>
      </c>
      <c r="S15919" t="s">
        <v>1546</v>
      </c>
      <c r="T15919" t="s">
        <v>3103</v>
      </c>
    </row>
    <row r="15920" spans="17:20">
      <c r="Q15920">
        <v>0.34793981481481501</v>
      </c>
      <c r="R15920">
        <v>1</v>
      </c>
      <c r="S15920" t="s">
        <v>2863</v>
      </c>
      <c r="T15920" t="s">
        <v>3103</v>
      </c>
    </row>
    <row r="15921" spans="17:20">
      <c r="Q15921">
        <v>0.34793981481481501</v>
      </c>
      <c r="R15921">
        <v>1</v>
      </c>
      <c r="S15921" t="s">
        <v>1936</v>
      </c>
      <c r="T15921" t="s">
        <v>3103</v>
      </c>
    </row>
    <row r="15922" spans="17:20">
      <c r="Q15922">
        <v>0.34795138888888899</v>
      </c>
      <c r="R15922">
        <v>1</v>
      </c>
      <c r="S15922" t="s">
        <v>12721</v>
      </c>
      <c r="T15922" t="s">
        <v>3094</v>
      </c>
    </row>
    <row r="15923" spans="17:20">
      <c r="Q15923">
        <v>0.34799768518518498</v>
      </c>
      <c r="R15923">
        <v>2</v>
      </c>
      <c r="S15923" t="s">
        <v>5033</v>
      </c>
      <c r="T15923" t="s">
        <v>3098</v>
      </c>
    </row>
    <row r="15924" spans="17:20">
      <c r="Q15924">
        <v>0.34799768518518498</v>
      </c>
      <c r="R15924">
        <v>1</v>
      </c>
      <c r="S15924" t="s">
        <v>5059</v>
      </c>
      <c r="T15924" t="s">
        <v>3103</v>
      </c>
    </row>
    <row r="15925" spans="17:20">
      <c r="Q15925">
        <v>0.34803240740740699</v>
      </c>
      <c r="R15925">
        <v>1</v>
      </c>
      <c r="S15925" t="s">
        <v>1940</v>
      </c>
      <c r="T15925" t="s">
        <v>3103</v>
      </c>
    </row>
    <row r="15926" spans="17:20">
      <c r="Q15926">
        <v>0.34805555555555601</v>
      </c>
      <c r="R15926">
        <v>1</v>
      </c>
      <c r="S15926" t="s">
        <v>5048</v>
      </c>
      <c r="T15926" t="s">
        <v>3103</v>
      </c>
    </row>
    <row r="15927" spans="17:20">
      <c r="Q15927">
        <v>0.34826388888888898</v>
      </c>
      <c r="R15927">
        <v>2</v>
      </c>
      <c r="S15927" t="s">
        <v>1935</v>
      </c>
      <c r="T15927" t="s">
        <v>3098</v>
      </c>
    </row>
    <row r="15928" spans="17:20">
      <c r="Q15928">
        <v>0.34828703703703701</v>
      </c>
      <c r="R15928">
        <v>2</v>
      </c>
      <c r="S15928" t="s">
        <v>2673</v>
      </c>
      <c r="T15928" t="s">
        <v>3221</v>
      </c>
    </row>
    <row r="15929" spans="17:20">
      <c r="Q15929">
        <v>0.34834490740740698</v>
      </c>
      <c r="R15929">
        <v>1</v>
      </c>
      <c r="S15929" t="s">
        <v>5058</v>
      </c>
      <c r="T15929" t="s">
        <v>3098</v>
      </c>
    </row>
    <row r="15930" spans="17:20">
      <c r="Q15930">
        <v>0.34839120370370402</v>
      </c>
      <c r="R15930">
        <v>1</v>
      </c>
      <c r="S15930" t="s">
        <v>12722</v>
      </c>
      <c r="T15930" t="s">
        <v>3098</v>
      </c>
    </row>
    <row r="15931" spans="17:20">
      <c r="Q15931">
        <v>0.34844907407407399</v>
      </c>
      <c r="R15931">
        <v>1</v>
      </c>
      <c r="S15931" t="s">
        <v>5035</v>
      </c>
      <c r="T15931" t="s">
        <v>3103</v>
      </c>
    </row>
    <row r="15932" spans="17:20">
      <c r="Q15932">
        <v>0.348483796296296</v>
      </c>
      <c r="R15932">
        <v>2</v>
      </c>
      <c r="S15932" t="s">
        <v>2867</v>
      </c>
      <c r="T15932" t="s">
        <v>3103</v>
      </c>
    </row>
    <row r="15933" spans="17:20">
      <c r="Q15933">
        <v>0.34849537037036998</v>
      </c>
      <c r="R15933">
        <v>1</v>
      </c>
      <c r="S15933" t="s">
        <v>12723</v>
      </c>
      <c r="T15933" t="s">
        <v>3098</v>
      </c>
    </row>
    <row r="15934" spans="17:20">
      <c r="Q15934">
        <v>0.34849537037036998</v>
      </c>
      <c r="R15934">
        <v>1</v>
      </c>
      <c r="S15934" t="s">
        <v>1101</v>
      </c>
      <c r="T15934" t="s">
        <v>3096</v>
      </c>
    </row>
    <row r="15935" spans="17:20">
      <c r="Q15935">
        <v>0.34854166666666703</v>
      </c>
      <c r="R15935">
        <v>1</v>
      </c>
      <c r="S15935" t="s">
        <v>1937</v>
      </c>
      <c r="T15935" t="s">
        <v>3098</v>
      </c>
    </row>
    <row r="15936" spans="17:20">
      <c r="Q15936">
        <v>0.34856481481481499</v>
      </c>
      <c r="R15936">
        <v>1</v>
      </c>
      <c r="S15936" t="s">
        <v>5061</v>
      </c>
      <c r="T15936" t="s">
        <v>3103</v>
      </c>
    </row>
    <row r="15937" spans="17:20">
      <c r="Q15937">
        <v>0.34857638888888898</v>
      </c>
      <c r="R15937">
        <v>2</v>
      </c>
      <c r="S15937" t="s">
        <v>5062</v>
      </c>
      <c r="T15937" t="s">
        <v>3103</v>
      </c>
    </row>
    <row r="15938" spans="17:20">
      <c r="Q15938">
        <v>0.34858796296296302</v>
      </c>
      <c r="R15938">
        <v>1</v>
      </c>
      <c r="S15938" t="s">
        <v>5050</v>
      </c>
      <c r="T15938" t="s">
        <v>3103</v>
      </c>
    </row>
    <row r="15939" spans="17:20">
      <c r="Q15939">
        <v>0.348599537037037</v>
      </c>
      <c r="R15939">
        <v>1</v>
      </c>
      <c r="S15939" t="s">
        <v>5036</v>
      </c>
      <c r="T15939" t="s">
        <v>3103</v>
      </c>
    </row>
    <row r="15940" spans="17:20">
      <c r="Q15940">
        <v>0.34862268518518502</v>
      </c>
      <c r="R15940">
        <v>2</v>
      </c>
      <c r="S15940" t="s">
        <v>12724</v>
      </c>
      <c r="T15940" t="s">
        <v>3221</v>
      </c>
    </row>
    <row r="15941" spans="17:20">
      <c r="Q15941">
        <v>0.34869212962962998</v>
      </c>
      <c r="R15941">
        <v>1</v>
      </c>
      <c r="S15941" t="s">
        <v>12725</v>
      </c>
      <c r="T15941" t="s">
        <v>3221</v>
      </c>
    </row>
    <row r="15942" spans="17:20">
      <c r="Q15942">
        <v>0.348715277777778</v>
      </c>
      <c r="R15942">
        <v>1</v>
      </c>
      <c r="S15942" t="s">
        <v>5053</v>
      </c>
      <c r="T15942" t="s">
        <v>3103</v>
      </c>
    </row>
    <row r="15943" spans="17:20">
      <c r="Q15943">
        <v>0.348715277777778</v>
      </c>
      <c r="R15943">
        <v>1</v>
      </c>
      <c r="S15943" t="s">
        <v>1944</v>
      </c>
      <c r="T15943" t="s">
        <v>3103</v>
      </c>
    </row>
    <row r="15944" spans="17:20">
      <c r="Q15944">
        <v>0.34872685185185198</v>
      </c>
      <c r="R15944">
        <v>2</v>
      </c>
      <c r="S15944" t="s">
        <v>1947</v>
      </c>
      <c r="T15944" t="s">
        <v>3098</v>
      </c>
    </row>
    <row r="15945" spans="17:20">
      <c r="Q15945">
        <v>0.34873842592592602</v>
      </c>
      <c r="R15945">
        <v>1</v>
      </c>
      <c r="S15945" t="s">
        <v>5040</v>
      </c>
      <c r="T15945" t="s">
        <v>3098</v>
      </c>
    </row>
    <row r="15946" spans="17:20">
      <c r="Q15946">
        <v>0.34873842592592602</v>
      </c>
      <c r="R15946">
        <v>1</v>
      </c>
      <c r="S15946" t="s">
        <v>192</v>
      </c>
      <c r="T15946" t="s">
        <v>3097</v>
      </c>
    </row>
    <row r="15947" spans="17:20">
      <c r="Q15947">
        <v>0.34880787037036998</v>
      </c>
      <c r="R15947">
        <v>1</v>
      </c>
      <c r="S15947" t="s">
        <v>11110</v>
      </c>
      <c r="T15947" t="s">
        <v>3095</v>
      </c>
    </row>
    <row r="15948" spans="17:20">
      <c r="Q15948">
        <v>0.34893518518518502</v>
      </c>
      <c r="R15948">
        <v>1</v>
      </c>
      <c r="S15948" t="s">
        <v>12726</v>
      </c>
      <c r="T15948" t="s">
        <v>3221</v>
      </c>
    </row>
    <row r="15949" spans="17:20">
      <c r="Q15949">
        <v>0.34896990740740702</v>
      </c>
      <c r="R15949">
        <v>2</v>
      </c>
      <c r="S15949" t="s">
        <v>2675</v>
      </c>
      <c r="T15949" t="s">
        <v>3103</v>
      </c>
    </row>
    <row r="15950" spans="17:20">
      <c r="Q15950">
        <v>0.34905092592592601</v>
      </c>
      <c r="R15950">
        <v>2</v>
      </c>
      <c r="S15950" t="s">
        <v>5069</v>
      </c>
      <c r="T15950" t="s">
        <v>3103</v>
      </c>
    </row>
    <row r="15951" spans="17:20">
      <c r="Q15951">
        <v>0.349097222222222</v>
      </c>
      <c r="R15951">
        <v>1</v>
      </c>
      <c r="S15951" t="s">
        <v>5070</v>
      </c>
      <c r="T15951" t="s">
        <v>3103</v>
      </c>
    </row>
    <row r="15952" spans="17:20">
      <c r="Q15952">
        <v>0.34910879629629599</v>
      </c>
      <c r="R15952">
        <v>1</v>
      </c>
      <c r="S15952" t="s">
        <v>5071</v>
      </c>
      <c r="T15952" t="s">
        <v>3103</v>
      </c>
    </row>
    <row r="15953" spans="17:20">
      <c r="Q15953">
        <v>0.34915509259259297</v>
      </c>
      <c r="R15953">
        <v>2</v>
      </c>
      <c r="S15953" t="s">
        <v>5072</v>
      </c>
      <c r="T15953" t="s">
        <v>3103</v>
      </c>
    </row>
    <row r="15954" spans="17:20">
      <c r="Q15954">
        <v>0.349178240740741</v>
      </c>
      <c r="R15954">
        <v>4</v>
      </c>
      <c r="S15954" t="s">
        <v>5074</v>
      </c>
      <c r="T15954" t="s">
        <v>3103</v>
      </c>
    </row>
    <row r="15955" spans="17:20">
      <c r="Q15955">
        <v>0.34922453703703699</v>
      </c>
      <c r="R15955">
        <v>1</v>
      </c>
      <c r="S15955" t="s">
        <v>5045</v>
      </c>
      <c r="T15955" t="s">
        <v>3098</v>
      </c>
    </row>
    <row r="15956" spans="17:20">
      <c r="Q15956">
        <v>0.34927083333333298</v>
      </c>
      <c r="R15956">
        <v>4</v>
      </c>
      <c r="S15956" t="s">
        <v>12727</v>
      </c>
      <c r="T15956" t="s">
        <v>3098</v>
      </c>
    </row>
    <row r="15957" spans="17:20">
      <c r="Q15957">
        <v>0.34930555555555598</v>
      </c>
      <c r="R15957">
        <v>1</v>
      </c>
      <c r="S15957" t="s">
        <v>1942</v>
      </c>
      <c r="T15957" t="s">
        <v>3098</v>
      </c>
    </row>
    <row r="15958" spans="17:20">
      <c r="Q15958">
        <v>0.34934027777777799</v>
      </c>
      <c r="R15958">
        <v>1</v>
      </c>
      <c r="S15958" t="s">
        <v>553</v>
      </c>
      <c r="T15958" t="s">
        <v>3128</v>
      </c>
    </row>
    <row r="15959" spans="17:20">
      <c r="Q15959">
        <v>0.34935185185185202</v>
      </c>
      <c r="R15959">
        <v>1</v>
      </c>
      <c r="S15959" t="s">
        <v>12728</v>
      </c>
      <c r="T15959" t="s">
        <v>3096</v>
      </c>
    </row>
    <row r="15960" spans="17:20">
      <c r="Q15960">
        <v>0.34936342592592601</v>
      </c>
      <c r="R15960">
        <v>1</v>
      </c>
      <c r="S15960" t="s">
        <v>12729</v>
      </c>
      <c r="T15960" t="s">
        <v>3221</v>
      </c>
    </row>
    <row r="15961" spans="17:20">
      <c r="Q15961">
        <v>0.34939814814814801</v>
      </c>
      <c r="R15961">
        <v>1</v>
      </c>
      <c r="S15961" t="s">
        <v>1548</v>
      </c>
      <c r="T15961" t="s">
        <v>3103</v>
      </c>
    </row>
    <row r="15962" spans="17:20">
      <c r="Q15962">
        <v>0.34942129629629598</v>
      </c>
      <c r="R15962">
        <v>3</v>
      </c>
      <c r="S15962" t="s">
        <v>2870</v>
      </c>
      <c r="T15962" t="s">
        <v>3103</v>
      </c>
    </row>
    <row r="15963" spans="17:20">
      <c r="Q15963">
        <v>0.34943287037037002</v>
      </c>
      <c r="R15963">
        <v>1</v>
      </c>
      <c r="S15963" t="s">
        <v>12730</v>
      </c>
      <c r="T15963" t="s">
        <v>3221</v>
      </c>
    </row>
    <row r="15964" spans="17:20">
      <c r="Q15964">
        <v>0.34943287037037002</v>
      </c>
      <c r="R15964">
        <v>3</v>
      </c>
      <c r="S15964" t="s">
        <v>219</v>
      </c>
      <c r="T15964" t="s">
        <v>3096</v>
      </c>
    </row>
    <row r="15965" spans="17:20">
      <c r="Q15965">
        <v>0.34945601851851898</v>
      </c>
      <c r="R15965">
        <v>1</v>
      </c>
      <c r="S15965" t="s">
        <v>1945</v>
      </c>
      <c r="T15965" t="s">
        <v>3098</v>
      </c>
    </row>
    <row r="15966" spans="17:20">
      <c r="Q15966">
        <v>0.349560185185185</v>
      </c>
      <c r="R15966">
        <v>1</v>
      </c>
      <c r="S15966" t="s">
        <v>1321</v>
      </c>
      <c r="T15966" t="s">
        <v>3103</v>
      </c>
    </row>
    <row r="15967" spans="17:20">
      <c r="Q15967">
        <v>0.34961805555555597</v>
      </c>
      <c r="R15967">
        <v>1</v>
      </c>
      <c r="S15967" t="s">
        <v>1547</v>
      </c>
      <c r="T15967" t="s">
        <v>3098</v>
      </c>
    </row>
    <row r="15968" spans="17:20">
      <c r="Q15968">
        <v>0.34962962962963001</v>
      </c>
      <c r="R15968">
        <v>1</v>
      </c>
      <c r="S15968" t="s">
        <v>5067</v>
      </c>
      <c r="T15968" t="s">
        <v>3103</v>
      </c>
    </row>
    <row r="15969" spans="17:20">
      <c r="Q15969">
        <v>0.349675925925926</v>
      </c>
      <c r="R15969">
        <v>1</v>
      </c>
      <c r="S15969" t="s">
        <v>5068</v>
      </c>
      <c r="T15969" t="s">
        <v>3103</v>
      </c>
    </row>
    <row r="15970" spans="17:20">
      <c r="Q15970">
        <v>0.34971064814814801</v>
      </c>
      <c r="R15970">
        <v>1</v>
      </c>
      <c r="S15970" t="s">
        <v>5073</v>
      </c>
      <c r="T15970" t="s">
        <v>3098</v>
      </c>
    </row>
    <row r="15971" spans="17:20">
      <c r="Q15971">
        <v>0.34971064814814801</v>
      </c>
      <c r="R15971">
        <v>2</v>
      </c>
      <c r="S15971" t="s">
        <v>12731</v>
      </c>
      <c r="T15971" t="s">
        <v>3097</v>
      </c>
    </row>
    <row r="15972" spans="17:20">
      <c r="Q15972">
        <v>0.34971064814814801</v>
      </c>
      <c r="R15972">
        <v>1</v>
      </c>
      <c r="S15972" t="s">
        <v>3515</v>
      </c>
      <c r="T15972" t="s">
        <v>3128</v>
      </c>
    </row>
    <row r="15973" spans="17:20">
      <c r="Q15973">
        <v>0.349791666666667</v>
      </c>
      <c r="R15973">
        <v>2</v>
      </c>
      <c r="S15973" t="s">
        <v>2497</v>
      </c>
      <c r="T15973" t="s">
        <v>3098</v>
      </c>
    </row>
    <row r="15974" spans="17:20">
      <c r="Q15974">
        <v>0.34980324074074098</v>
      </c>
      <c r="R15974">
        <v>1</v>
      </c>
      <c r="S15974" t="s">
        <v>5063</v>
      </c>
      <c r="T15974" t="s">
        <v>3103</v>
      </c>
    </row>
    <row r="15975" spans="17:20">
      <c r="Q15975">
        <v>0.34982638888888901</v>
      </c>
      <c r="R15975">
        <v>1</v>
      </c>
      <c r="S15975" t="s">
        <v>12732</v>
      </c>
      <c r="T15975" t="s">
        <v>3221</v>
      </c>
    </row>
    <row r="15976" spans="17:20">
      <c r="Q15976">
        <v>0.34983796296296299</v>
      </c>
      <c r="R15976">
        <v>2</v>
      </c>
      <c r="S15976" t="s">
        <v>2496</v>
      </c>
      <c r="T15976" t="s">
        <v>3103</v>
      </c>
    </row>
    <row r="15977" spans="17:20">
      <c r="Q15977">
        <v>0.349872685185185</v>
      </c>
      <c r="R15977">
        <v>1</v>
      </c>
      <c r="S15977" t="s">
        <v>1198</v>
      </c>
      <c r="T15977" t="s">
        <v>3094</v>
      </c>
    </row>
    <row r="15978" spans="17:20">
      <c r="Q15978">
        <v>0.34989583333333302</v>
      </c>
      <c r="R15978">
        <v>3</v>
      </c>
      <c r="S15978" t="s">
        <v>5075</v>
      </c>
      <c r="T15978" t="s">
        <v>3098</v>
      </c>
    </row>
    <row r="15979" spans="17:20">
      <c r="Q15979">
        <v>0.349907407407407</v>
      </c>
      <c r="R15979">
        <v>1</v>
      </c>
      <c r="S15979" t="s">
        <v>2871</v>
      </c>
      <c r="T15979" t="s">
        <v>3098</v>
      </c>
    </row>
    <row r="15980" spans="17:20">
      <c r="Q15980">
        <v>0.349907407407407</v>
      </c>
      <c r="R15980">
        <v>1</v>
      </c>
      <c r="S15980" t="s">
        <v>5060</v>
      </c>
      <c r="T15980" t="s">
        <v>3098</v>
      </c>
    </row>
    <row r="15981" spans="17:20">
      <c r="Q15981">
        <v>0.349907407407407</v>
      </c>
      <c r="R15981">
        <v>2</v>
      </c>
      <c r="S15981" t="s">
        <v>12733</v>
      </c>
      <c r="T15981" t="s">
        <v>3096</v>
      </c>
    </row>
    <row r="15982" spans="17:20">
      <c r="Q15982">
        <v>0.34994212962963001</v>
      </c>
      <c r="R15982">
        <v>2</v>
      </c>
      <c r="S15982" t="s">
        <v>5076</v>
      </c>
      <c r="T15982" t="s">
        <v>3098</v>
      </c>
    </row>
    <row r="15983" spans="17:20">
      <c r="Q15983">
        <v>0.35003472222222198</v>
      </c>
      <c r="R15983">
        <v>1</v>
      </c>
      <c r="S15983" t="s">
        <v>2869</v>
      </c>
      <c r="T15983" t="s">
        <v>3098</v>
      </c>
    </row>
    <row r="15984" spans="17:20">
      <c r="Q15984">
        <v>0.35003472222222198</v>
      </c>
      <c r="R15984">
        <v>2</v>
      </c>
      <c r="S15984" t="s">
        <v>2872</v>
      </c>
      <c r="T15984" t="s">
        <v>3103</v>
      </c>
    </row>
    <row r="15985" spans="17:20">
      <c r="Q15985">
        <v>0.35009259259259301</v>
      </c>
      <c r="R15985">
        <v>1</v>
      </c>
      <c r="S15985" t="s">
        <v>2674</v>
      </c>
      <c r="T15985" t="s">
        <v>3103</v>
      </c>
    </row>
    <row r="15986" spans="17:20">
      <c r="Q15986">
        <v>0.35011574074074098</v>
      </c>
      <c r="R15986">
        <v>3</v>
      </c>
      <c r="S15986" t="s">
        <v>2562</v>
      </c>
      <c r="T15986" t="s">
        <v>3221</v>
      </c>
    </row>
    <row r="15987" spans="17:20">
      <c r="Q15987">
        <v>0.35016203703703702</v>
      </c>
      <c r="R15987">
        <v>1</v>
      </c>
      <c r="S15987" t="s">
        <v>12734</v>
      </c>
      <c r="T15987" t="s">
        <v>3221</v>
      </c>
    </row>
    <row r="15988" spans="17:20">
      <c r="Q15988">
        <v>0.35018518518518499</v>
      </c>
      <c r="R15988">
        <v>1</v>
      </c>
      <c r="S15988" t="s">
        <v>5064</v>
      </c>
      <c r="T15988" t="s">
        <v>3098</v>
      </c>
    </row>
    <row r="15989" spans="17:20">
      <c r="Q15989">
        <v>0.35023148148148098</v>
      </c>
      <c r="R15989">
        <v>1</v>
      </c>
      <c r="S15989" t="s">
        <v>2874</v>
      </c>
      <c r="T15989" t="s">
        <v>3103</v>
      </c>
    </row>
    <row r="15990" spans="17:20">
      <c r="Q15990">
        <v>0.35026620370370398</v>
      </c>
      <c r="R15990">
        <v>1</v>
      </c>
      <c r="S15990" t="s">
        <v>4217</v>
      </c>
      <c r="T15990" t="s">
        <v>3097</v>
      </c>
    </row>
    <row r="15991" spans="17:20">
      <c r="Q15991">
        <v>0.350289351851852</v>
      </c>
      <c r="R15991">
        <v>2</v>
      </c>
      <c r="S15991" t="s">
        <v>5065</v>
      </c>
      <c r="T15991" t="s">
        <v>3103</v>
      </c>
    </row>
    <row r="15992" spans="17:20">
      <c r="Q15992">
        <v>0.35032407407407401</v>
      </c>
      <c r="R15992">
        <v>1</v>
      </c>
      <c r="S15992" t="s">
        <v>2677</v>
      </c>
      <c r="T15992" t="s">
        <v>3103</v>
      </c>
    </row>
    <row r="15993" spans="17:20">
      <c r="Q15993">
        <v>0.35033564814814799</v>
      </c>
      <c r="R15993">
        <v>2</v>
      </c>
      <c r="S15993" t="s">
        <v>5079</v>
      </c>
      <c r="T15993" t="s">
        <v>3103</v>
      </c>
    </row>
    <row r="15994" spans="17:20">
      <c r="Q15994">
        <v>0.35038194444444398</v>
      </c>
      <c r="R15994">
        <v>1</v>
      </c>
      <c r="S15994" t="s">
        <v>5080</v>
      </c>
      <c r="T15994" t="s">
        <v>3103</v>
      </c>
    </row>
    <row r="15995" spans="17:20">
      <c r="Q15995">
        <v>0.35038194444444398</v>
      </c>
      <c r="R15995">
        <v>1</v>
      </c>
      <c r="S15995" t="s">
        <v>1199</v>
      </c>
      <c r="T15995" t="s">
        <v>3128</v>
      </c>
    </row>
    <row r="15996" spans="17:20">
      <c r="Q15996">
        <v>0.350405092592593</v>
      </c>
      <c r="R15996">
        <v>1</v>
      </c>
      <c r="S15996" t="s">
        <v>5082</v>
      </c>
      <c r="T15996" t="s">
        <v>3103</v>
      </c>
    </row>
    <row r="15997" spans="17:20">
      <c r="Q15997">
        <v>0.35042824074074103</v>
      </c>
      <c r="R15997">
        <v>1</v>
      </c>
      <c r="S15997" t="s">
        <v>5083</v>
      </c>
      <c r="T15997" t="s">
        <v>3103</v>
      </c>
    </row>
    <row r="15998" spans="17:20">
      <c r="Q15998">
        <v>0.35049768518518498</v>
      </c>
      <c r="R15998">
        <v>1</v>
      </c>
      <c r="S15998" t="s">
        <v>5085</v>
      </c>
      <c r="T15998" t="s">
        <v>3103</v>
      </c>
    </row>
    <row r="15999" spans="17:20">
      <c r="Q15999">
        <v>0.35053240740740699</v>
      </c>
      <c r="R15999">
        <v>1</v>
      </c>
      <c r="S15999" t="s">
        <v>201</v>
      </c>
      <c r="T15999" t="s">
        <v>3096</v>
      </c>
    </row>
    <row r="16000" spans="17:20">
      <c r="Q16000">
        <v>0.350601851851852</v>
      </c>
      <c r="R16000">
        <v>4</v>
      </c>
      <c r="S16000" t="s">
        <v>5090</v>
      </c>
      <c r="T16000" t="s">
        <v>3103</v>
      </c>
    </row>
    <row r="16001" spans="17:20">
      <c r="Q16001">
        <v>0.35062500000000002</v>
      </c>
      <c r="R16001">
        <v>4</v>
      </c>
      <c r="S16001" t="s">
        <v>5091</v>
      </c>
      <c r="T16001" t="s">
        <v>3103</v>
      </c>
    </row>
    <row r="16002" spans="17:20">
      <c r="Q16002">
        <v>0.35064814814814799</v>
      </c>
      <c r="R16002">
        <v>1</v>
      </c>
      <c r="S16002" t="s">
        <v>5094</v>
      </c>
      <c r="T16002" t="s">
        <v>3103</v>
      </c>
    </row>
    <row r="16003" spans="17:20">
      <c r="Q16003">
        <v>0.35074074074074102</v>
      </c>
      <c r="R16003">
        <v>2</v>
      </c>
      <c r="S16003" t="s">
        <v>181</v>
      </c>
      <c r="T16003" t="s">
        <v>3096</v>
      </c>
    </row>
    <row r="16004" spans="17:20">
      <c r="Q16004">
        <v>0.350752314814815</v>
      </c>
      <c r="R16004">
        <v>1</v>
      </c>
      <c r="S16004" t="s">
        <v>12735</v>
      </c>
      <c r="T16004" t="s">
        <v>3098</v>
      </c>
    </row>
    <row r="16005" spans="17:20">
      <c r="Q16005">
        <v>0.35077546296296302</v>
      </c>
      <c r="R16005">
        <v>1</v>
      </c>
      <c r="S16005" t="s">
        <v>12736</v>
      </c>
      <c r="T16005" t="s">
        <v>3128</v>
      </c>
    </row>
    <row r="16006" spans="17:20">
      <c r="Q16006">
        <v>0.350833333333333</v>
      </c>
      <c r="R16006">
        <v>1</v>
      </c>
      <c r="S16006" t="s">
        <v>8071</v>
      </c>
      <c r="T16006" t="s">
        <v>3096</v>
      </c>
    </row>
    <row r="16007" spans="17:20">
      <c r="Q16007">
        <v>0.35087962962962999</v>
      </c>
      <c r="R16007">
        <v>1</v>
      </c>
      <c r="S16007" t="s">
        <v>4120</v>
      </c>
      <c r="T16007" t="s">
        <v>3100</v>
      </c>
    </row>
    <row r="16008" spans="17:20">
      <c r="Q16008">
        <v>0.350949074074074</v>
      </c>
      <c r="R16008">
        <v>1</v>
      </c>
      <c r="S16008" t="s">
        <v>5081</v>
      </c>
      <c r="T16008" t="s">
        <v>3221</v>
      </c>
    </row>
    <row r="16009" spans="17:20">
      <c r="Q16009">
        <v>0.35101851851851901</v>
      </c>
      <c r="R16009">
        <v>1</v>
      </c>
      <c r="S16009" t="s">
        <v>2500</v>
      </c>
      <c r="T16009" t="s">
        <v>3098</v>
      </c>
    </row>
    <row r="16010" spans="17:20">
      <c r="Q16010">
        <v>0.35101851851851901</v>
      </c>
      <c r="R16010">
        <v>2</v>
      </c>
      <c r="S16010" t="s">
        <v>5077</v>
      </c>
      <c r="T16010" t="s">
        <v>3103</v>
      </c>
    </row>
    <row r="16011" spans="17:20">
      <c r="Q16011">
        <v>0.35104166666666697</v>
      </c>
      <c r="R16011">
        <v>2</v>
      </c>
      <c r="S16011" t="s">
        <v>2283</v>
      </c>
      <c r="T16011" t="s">
        <v>3098</v>
      </c>
    </row>
    <row r="16012" spans="17:20">
      <c r="Q16012">
        <v>0.35111111111111099</v>
      </c>
      <c r="R16012">
        <v>1</v>
      </c>
      <c r="S16012" t="s">
        <v>2284</v>
      </c>
      <c r="T16012" t="s">
        <v>3098</v>
      </c>
    </row>
    <row r="16013" spans="17:20">
      <c r="Q16013">
        <v>0.35111111111111099</v>
      </c>
      <c r="R16013">
        <v>1</v>
      </c>
      <c r="S16013" t="s">
        <v>1951</v>
      </c>
      <c r="T16013" t="s">
        <v>3098</v>
      </c>
    </row>
    <row r="16014" spans="17:20">
      <c r="Q16014">
        <v>0.35113425925925901</v>
      </c>
      <c r="R16014">
        <v>1</v>
      </c>
      <c r="S16014" t="s">
        <v>12737</v>
      </c>
      <c r="T16014" t="s">
        <v>3094</v>
      </c>
    </row>
    <row r="16015" spans="17:20">
      <c r="Q16015">
        <v>0.35115740740740697</v>
      </c>
      <c r="R16015">
        <v>1</v>
      </c>
      <c r="S16015" t="s">
        <v>1552</v>
      </c>
      <c r="T16015" t="s">
        <v>3098</v>
      </c>
    </row>
    <row r="16016" spans="17:20">
      <c r="Q16016">
        <v>0.351180555555556</v>
      </c>
      <c r="R16016">
        <v>1</v>
      </c>
      <c r="S16016" t="s">
        <v>2499</v>
      </c>
      <c r="T16016" t="s">
        <v>3103</v>
      </c>
    </row>
    <row r="16017" spans="17:20">
      <c r="Q16017">
        <v>0.351215277777778</v>
      </c>
      <c r="R16017">
        <v>2</v>
      </c>
      <c r="S16017" t="s">
        <v>5097</v>
      </c>
      <c r="T16017" t="s">
        <v>3103</v>
      </c>
    </row>
    <row r="16018" spans="17:20">
      <c r="Q16018">
        <v>0.35122685185185198</v>
      </c>
      <c r="R16018">
        <v>3</v>
      </c>
      <c r="S16018" t="s">
        <v>5096</v>
      </c>
      <c r="T16018" t="s">
        <v>3098</v>
      </c>
    </row>
    <row r="16019" spans="17:20">
      <c r="Q16019">
        <v>0.35122685185185198</v>
      </c>
      <c r="R16019">
        <v>1</v>
      </c>
      <c r="S16019" t="s">
        <v>1323</v>
      </c>
      <c r="T16019" t="s">
        <v>3103</v>
      </c>
    </row>
    <row r="16020" spans="17:20">
      <c r="Q16020">
        <v>0.35128472222222201</v>
      </c>
      <c r="R16020">
        <v>1</v>
      </c>
      <c r="S16020" t="s">
        <v>1952</v>
      </c>
      <c r="T16020" t="s">
        <v>3098</v>
      </c>
    </row>
    <row r="16021" spans="17:20">
      <c r="Q16021">
        <v>0.35128472222222201</v>
      </c>
      <c r="R16021">
        <v>5</v>
      </c>
      <c r="S16021" t="s">
        <v>5142</v>
      </c>
      <c r="T16021" t="s">
        <v>3103</v>
      </c>
    </row>
    <row r="16022" spans="17:20">
      <c r="Q16022">
        <v>0.35130787037036998</v>
      </c>
      <c r="R16022">
        <v>1</v>
      </c>
      <c r="S16022" t="s">
        <v>5098</v>
      </c>
      <c r="T16022" t="s">
        <v>3103</v>
      </c>
    </row>
    <row r="16023" spans="17:20">
      <c r="Q16023">
        <v>0.351331018518519</v>
      </c>
      <c r="R16023">
        <v>1</v>
      </c>
      <c r="S16023" t="s">
        <v>2285</v>
      </c>
      <c r="T16023" t="s">
        <v>3103</v>
      </c>
    </row>
    <row r="16024" spans="17:20">
      <c r="Q16024">
        <v>0.35134259259259298</v>
      </c>
      <c r="R16024">
        <v>1</v>
      </c>
      <c r="S16024" t="s">
        <v>5099</v>
      </c>
      <c r="T16024" t="s">
        <v>3103</v>
      </c>
    </row>
    <row r="16025" spans="17:20">
      <c r="Q16025">
        <v>0.351412037037037</v>
      </c>
      <c r="R16025">
        <v>1</v>
      </c>
      <c r="S16025" t="s">
        <v>5100</v>
      </c>
      <c r="T16025" t="s">
        <v>3103</v>
      </c>
    </row>
    <row r="16026" spans="17:20">
      <c r="Q16026">
        <v>0.35142361111111098</v>
      </c>
      <c r="R16026">
        <v>3</v>
      </c>
      <c r="S16026" t="s">
        <v>5102</v>
      </c>
      <c r="T16026" t="s">
        <v>3098</v>
      </c>
    </row>
    <row r="16027" spans="17:20">
      <c r="Q16027">
        <v>0.35145833333333298</v>
      </c>
      <c r="R16027">
        <v>3</v>
      </c>
      <c r="S16027" t="s">
        <v>5103</v>
      </c>
      <c r="T16027" t="s">
        <v>3098</v>
      </c>
    </row>
    <row r="16028" spans="17:20">
      <c r="Q16028">
        <v>0.35145833333333298</v>
      </c>
      <c r="R16028">
        <v>4</v>
      </c>
      <c r="S16028" t="s">
        <v>5086</v>
      </c>
      <c r="T16028" t="s">
        <v>3103</v>
      </c>
    </row>
    <row r="16029" spans="17:20">
      <c r="Q16029">
        <v>0.35146990740740702</v>
      </c>
      <c r="R16029">
        <v>1</v>
      </c>
      <c r="S16029" t="s">
        <v>1955</v>
      </c>
      <c r="T16029" t="s">
        <v>3103</v>
      </c>
    </row>
    <row r="16030" spans="17:20">
      <c r="Q16030">
        <v>0.35150462962963003</v>
      </c>
      <c r="R16030">
        <v>1</v>
      </c>
      <c r="S16030" t="s">
        <v>1957</v>
      </c>
      <c r="T16030" t="s">
        <v>3098</v>
      </c>
    </row>
    <row r="16031" spans="17:20">
      <c r="Q16031">
        <v>0.35157407407407398</v>
      </c>
      <c r="R16031">
        <v>1</v>
      </c>
      <c r="S16031" t="s">
        <v>1953</v>
      </c>
      <c r="T16031" t="s">
        <v>3103</v>
      </c>
    </row>
    <row r="16032" spans="17:20">
      <c r="Q16032">
        <v>0.35159722222222201</v>
      </c>
      <c r="R16032">
        <v>1</v>
      </c>
      <c r="S16032" t="s">
        <v>2277</v>
      </c>
      <c r="T16032" t="s">
        <v>3098</v>
      </c>
    </row>
    <row r="16033" spans="17:20">
      <c r="Q16033">
        <v>0.35160879629629599</v>
      </c>
      <c r="R16033">
        <v>1</v>
      </c>
      <c r="S16033" t="s">
        <v>5088</v>
      </c>
      <c r="T16033" t="s">
        <v>3103</v>
      </c>
    </row>
    <row r="16034" spans="17:20">
      <c r="Q16034">
        <v>0.35160879629629599</v>
      </c>
      <c r="R16034">
        <v>1</v>
      </c>
      <c r="S16034" t="s">
        <v>2503</v>
      </c>
      <c r="T16034" t="s">
        <v>3098</v>
      </c>
    </row>
    <row r="16035" spans="17:20">
      <c r="Q16035">
        <v>0.35160879629629599</v>
      </c>
      <c r="R16035">
        <v>1</v>
      </c>
      <c r="S16035" t="s">
        <v>3631</v>
      </c>
      <c r="T16035" t="s">
        <v>3221</v>
      </c>
    </row>
    <row r="16036" spans="17:20">
      <c r="Q16036">
        <v>0.35163194444444401</v>
      </c>
      <c r="R16036">
        <v>1</v>
      </c>
      <c r="S16036" t="s">
        <v>5089</v>
      </c>
      <c r="T16036" t="s">
        <v>3103</v>
      </c>
    </row>
    <row r="16037" spans="17:20">
      <c r="Q16037">
        <v>0.35168981481481498</v>
      </c>
      <c r="R16037">
        <v>5</v>
      </c>
      <c r="S16037" t="s">
        <v>1551</v>
      </c>
      <c r="T16037" t="s">
        <v>3098</v>
      </c>
    </row>
    <row r="16038" spans="17:20">
      <c r="Q16038">
        <v>0.35170138888888902</v>
      </c>
      <c r="R16038">
        <v>4</v>
      </c>
      <c r="S16038" t="s">
        <v>5108</v>
      </c>
      <c r="T16038" t="s">
        <v>3098</v>
      </c>
    </row>
    <row r="16039" spans="17:20">
      <c r="Q16039">
        <v>0.35178240740740702</v>
      </c>
      <c r="R16039">
        <v>1</v>
      </c>
      <c r="S16039" t="s">
        <v>2676</v>
      </c>
      <c r="T16039" t="s">
        <v>3221</v>
      </c>
    </row>
    <row r="16040" spans="17:20">
      <c r="Q16040">
        <v>0.351793981481481</v>
      </c>
      <c r="R16040">
        <v>1</v>
      </c>
      <c r="S16040" t="s">
        <v>5109</v>
      </c>
      <c r="T16040" t="s">
        <v>3098</v>
      </c>
    </row>
    <row r="16041" spans="17:20">
      <c r="Q16041">
        <v>0.35180555555555598</v>
      </c>
      <c r="R16041">
        <v>1</v>
      </c>
      <c r="S16041" t="s">
        <v>5084</v>
      </c>
      <c r="T16041" t="s">
        <v>3098</v>
      </c>
    </row>
    <row r="16042" spans="17:20">
      <c r="Q16042">
        <v>0.35180555555555598</v>
      </c>
      <c r="R16042">
        <v>1</v>
      </c>
      <c r="S16042" t="s">
        <v>12738</v>
      </c>
      <c r="T16042" t="s">
        <v>3098</v>
      </c>
    </row>
    <row r="16043" spans="17:20">
      <c r="Q16043">
        <v>0.35185185185185203</v>
      </c>
      <c r="R16043">
        <v>1</v>
      </c>
      <c r="S16043" t="s">
        <v>5110</v>
      </c>
      <c r="T16043" t="s">
        <v>3098</v>
      </c>
    </row>
    <row r="16044" spans="17:20">
      <c r="Q16044">
        <v>0.35187499999999999</v>
      </c>
      <c r="R16044">
        <v>2</v>
      </c>
      <c r="S16044" t="s">
        <v>1958</v>
      </c>
      <c r="T16044" t="s">
        <v>3098</v>
      </c>
    </row>
    <row r="16045" spans="17:20">
      <c r="Q16045">
        <v>0.351909722222222</v>
      </c>
      <c r="R16045">
        <v>1</v>
      </c>
      <c r="S16045" t="s">
        <v>1959</v>
      </c>
      <c r="T16045" t="s">
        <v>3098</v>
      </c>
    </row>
    <row r="16046" spans="17:20">
      <c r="Q16046">
        <v>0.35196759259259303</v>
      </c>
      <c r="R16046">
        <v>1</v>
      </c>
      <c r="S16046" t="s">
        <v>5111</v>
      </c>
      <c r="T16046" t="s">
        <v>3098</v>
      </c>
    </row>
    <row r="16047" spans="17:20">
      <c r="Q16047">
        <v>0.35199074074074099</v>
      </c>
      <c r="R16047">
        <v>1</v>
      </c>
      <c r="S16047" t="s">
        <v>5112</v>
      </c>
      <c r="T16047" t="s">
        <v>3098</v>
      </c>
    </row>
    <row r="16048" spans="17:20">
      <c r="Q16048">
        <v>0.35200231481481498</v>
      </c>
      <c r="R16048">
        <v>1</v>
      </c>
      <c r="S16048" t="s">
        <v>5114</v>
      </c>
      <c r="T16048" t="s">
        <v>3098</v>
      </c>
    </row>
    <row r="16049" spans="17:20">
      <c r="Q16049">
        <v>0.35204861111111102</v>
      </c>
      <c r="R16049">
        <v>2</v>
      </c>
      <c r="S16049" t="s">
        <v>5115</v>
      </c>
      <c r="T16049" t="s">
        <v>3098</v>
      </c>
    </row>
    <row r="16050" spans="17:20">
      <c r="Q16050">
        <v>0.35204861111111102</v>
      </c>
      <c r="R16050">
        <v>2</v>
      </c>
      <c r="S16050" t="s">
        <v>2498</v>
      </c>
      <c r="T16050" t="s">
        <v>3098</v>
      </c>
    </row>
    <row r="16051" spans="17:20">
      <c r="Q16051">
        <v>0.35209490740740701</v>
      </c>
      <c r="R16051">
        <v>1</v>
      </c>
      <c r="S16051" t="s">
        <v>12739</v>
      </c>
      <c r="T16051" t="s">
        <v>3097</v>
      </c>
    </row>
    <row r="16052" spans="17:20">
      <c r="Q16052">
        <v>0.35218749999999999</v>
      </c>
      <c r="R16052">
        <v>1</v>
      </c>
      <c r="S16052" t="s">
        <v>5116</v>
      </c>
      <c r="T16052" t="s">
        <v>3098</v>
      </c>
    </row>
    <row r="16053" spans="17:20">
      <c r="Q16053">
        <v>0.35224537037037001</v>
      </c>
      <c r="R16053">
        <v>1</v>
      </c>
      <c r="S16053" t="s">
        <v>5087</v>
      </c>
      <c r="T16053" t="s">
        <v>3221</v>
      </c>
    </row>
    <row r="16054" spans="17:20">
      <c r="Q16054">
        <v>0.352256944444444</v>
      </c>
      <c r="R16054">
        <v>1</v>
      </c>
      <c r="S16054" t="s">
        <v>2502</v>
      </c>
      <c r="T16054" t="s">
        <v>3103</v>
      </c>
    </row>
    <row r="16055" spans="17:20">
      <c r="Q16055">
        <v>0.35226851851851898</v>
      </c>
      <c r="R16055">
        <v>1</v>
      </c>
      <c r="S16055" t="s">
        <v>5120</v>
      </c>
      <c r="T16055" t="s">
        <v>3098</v>
      </c>
    </row>
    <row r="16056" spans="17:20">
      <c r="Q16056">
        <v>0.35230324074074099</v>
      </c>
      <c r="R16056">
        <v>1</v>
      </c>
      <c r="S16056" t="s">
        <v>1556</v>
      </c>
      <c r="T16056" t="s">
        <v>3103</v>
      </c>
    </row>
    <row r="16057" spans="17:20">
      <c r="Q16057">
        <v>0.35236111111111101</v>
      </c>
      <c r="R16057">
        <v>1</v>
      </c>
      <c r="S16057" t="s">
        <v>1453</v>
      </c>
      <c r="T16057" t="s">
        <v>3100</v>
      </c>
    </row>
    <row r="16058" spans="17:20">
      <c r="Q16058">
        <v>0.35244212962963001</v>
      </c>
      <c r="R16058">
        <v>1</v>
      </c>
      <c r="S16058" t="s">
        <v>1553</v>
      </c>
      <c r="T16058" t="s">
        <v>3098</v>
      </c>
    </row>
    <row r="16059" spans="17:20">
      <c r="Q16059">
        <v>0.35246527777777797</v>
      </c>
      <c r="R16059">
        <v>1</v>
      </c>
      <c r="S16059" t="s">
        <v>2876</v>
      </c>
      <c r="T16059" t="s">
        <v>3221</v>
      </c>
    </row>
    <row r="16060" spans="17:20">
      <c r="Q16060">
        <v>0.35247685185185201</v>
      </c>
      <c r="R16060">
        <v>1</v>
      </c>
      <c r="S16060" t="s">
        <v>2501</v>
      </c>
      <c r="T16060" t="s">
        <v>3098</v>
      </c>
    </row>
    <row r="16061" spans="17:20">
      <c r="Q16061">
        <v>0.35249999999999998</v>
      </c>
      <c r="R16061">
        <v>4</v>
      </c>
      <c r="S16061" t="s">
        <v>2591</v>
      </c>
      <c r="T16061" t="s">
        <v>3098</v>
      </c>
    </row>
    <row r="16062" spans="17:20">
      <c r="Q16062">
        <v>0.35255787037037001</v>
      </c>
      <c r="R16062">
        <v>4</v>
      </c>
      <c r="S16062" t="s">
        <v>2287</v>
      </c>
      <c r="T16062" t="s">
        <v>3098</v>
      </c>
    </row>
    <row r="16063" spans="17:20">
      <c r="Q16063">
        <v>0.35258101851851897</v>
      </c>
      <c r="R16063">
        <v>1</v>
      </c>
      <c r="S16063" t="s">
        <v>1961</v>
      </c>
      <c r="T16063" t="s">
        <v>3098</v>
      </c>
    </row>
    <row r="16064" spans="17:20">
      <c r="Q16064">
        <v>0.352604166666667</v>
      </c>
      <c r="R16064">
        <v>1</v>
      </c>
      <c r="S16064" t="s">
        <v>5125</v>
      </c>
      <c r="T16064" t="s">
        <v>3098</v>
      </c>
    </row>
    <row r="16065" spans="17:20">
      <c r="Q16065">
        <v>0.35261574074074098</v>
      </c>
      <c r="R16065">
        <v>1</v>
      </c>
      <c r="S16065" t="s">
        <v>5127</v>
      </c>
      <c r="T16065" t="s">
        <v>3098</v>
      </c>
    </row>
    <row r="16066" spans="17:20">
      <c r="Q16066">
        <v>0.35262731481481502</v>
      </c>
      <c r="R16066">
        <v>1</v>
      </c>
      <c r="S16066" t="s">
        <v>1558</v>
      </c>
      <c r="T16066" t="s">
        <v>3103</v>
      </c>
    </row>
    <row r="16067" spans="17:20">
      <c r="Q16067">
        <v>0.35269675925925897</v>
      </c>
      <c r="R16067">
        <v>1</v>
      </c>
      <c r="S16067" t="s">
        <v>1554</v>
      </c>
      <c r="T16067" t="s">
        <v>3098</v>
      </c>
    </row>
    <row r="16068" spans="17:20">
      <c r="Q16068">
        <v>0.352719907407407</v>
      </c>
      <c r="R16068">
        <v>4</v>
      </c>
      <c r="S16068" t="s">
        <v>5122</v>
      </c>
      <c r="T16068" t="s">
        <v>3103</v>
      </c>
    </row>
    <row r="16069" spans="17:20">
      <c r="Q16069">
        <v>0.35274305555555602</v>
      </c>
      <c r="R16069">
        <v>4</v>
      </c>
      <c r="S16069" t="s">
        <v>5123</v>
      </c>
      <c r="T16069" t="s">
        <v>3103</v>
      </c>
    </row>
    <row r="16070" spans="17:20">
      <c r="Q16070">
        <v>0.35275462962963</v>
      </c>
      <c r="R16070">
        <v>1</v>
      </c>
      <c r="S16070" t="s">
        <v>5130</v>
      </c>
      <c r="T16070" t="s">
        <v>3098</v>
      </c>
    </row>
    <row r="16071" spans="17:20">
      <c r="Q16071">
        <v>0.35275462962963</v>
      </c>
      <c r="R16071">
        <v>1</v>
      </c>
      <c r="S16071" t="s">
        <v>1324</v>
      </c>
      <c r="T16071" t="s">
        <v>3103</v>
      </c>
    </row>
    <row r="16072" spans="17:20">
      <c r="Q16072">
        <v>0.35276620370370398</v>
      </c>
      <c r="R16072">
        <v>2</v>
      </c>
      <c r="S16072" t="s">
        <v>5126</v>
      </c>
      <c r="T16072" t="s">
        <v>3103</v>
      </c>
    </row>
    <row r="16073" spans="17:20">
      <c r="Q16073">
        <v>0.35277777777777802</v>
      </c>
      <c r="R16073">
        <v>1</v>
      </c>
      <c r="S16073" t="s">
        <v>5092</v>
      </c>
      <c r="T16073" t="s">
        <v>3221</v>
      </c>
    </row>
    <row r="16074" spans="17:20">
      <c r="Q16074">
        <v>0.35278935185185201</v>
      </c>
      <c r="R16074">
        <v>1</v>
      </c>
      <c r="S16074" t="s">
        <v>1963</v>
      </c>
      <c r="T16074" t="s">
        <v>3098</v>
      </c>
    </row>
    <row r="16075" spans="17:20">
      <c r="Q16075">
        <v>0.35278935185185201</v>
      </c>
      <c r="R16075">
        <v>2</v>
      </c>
      <c r="S16075" t="s">
        <v>210</v>
      </c>
      <c r="T16075" t="s">
        <v>3097</v>
      </c>
    </row>
    <row r="16076" spans="17:20">
      <c r="Q16076">
        <v>0.35280092592592599</v>
      </c>
      <c r="R16076">
        <v>1</v>
      </c>
      <c r="S16076" t="s">
        <v>5133</v>
      </c>
      <c r="T16076" t="s">
        <v>3098</v>
      </c>
    </row>
    <row r="16077" spans="17:20">
      <c r="Q16077">
        <v>0.35280092592592599</v>
      </c>
      <c r="R16077">
        <v>1</v>
      </c>
      <c r="S16077" t="s">
        <v>5104</v>
      </c>
      <c r="T16077" t="s">
        <v>3098</v>
      </c>
    </row>
    <row r="16078" spans="17:20">
      <c r="Q16078">
        <v>0.35281249999999997</v>
      </c>
      <c r="R16078">
        <v>1</v>
      </c>
      <c r="S16078" t="s">
        <v>5128</v>
      </c>
      <c r="T16078" t="s">
        <v>3103</v>
      </c>
    </row>
    <row r="16079" spans="17:20">
      <c r="Q16079">
        <v>0.352835648148148</v>
      </c>
      <c r="R16079">
        <v>1</v>
      </c>
      <c r="S16079" t="s">
        <v>5129</v>
      </c>
      <c r="T16079" t="s">
        <v>3103</v>
      </c>
    </row>
    <row r="16080" spans="17:20">
      <c r="Q16080">
        <v>0.352835648148148</v>
      </c>
      <c r="R16080">
        <v>1</v>
      </c>
      <c r="S16080" t="s">
        <v>5188</v>
      </c>
      <c r="T16080" t="s">
        <v>3095</v>
      </c>
    </row>
    <row r="16081" spans="17:20">
      <c r="Q16081">
        <v>0.35285879629629602</v>
      </c>
      <c r="R16081">
        <v>1</v>
      </c>
      <c r="S16081" t="s">
        <v>2879</v>
      </c>
      <c r="T16081" t="s">
        <v>3103</v>
      </c>
    </row>
    <row r="16082" spans="17:20">
      <c r="Q16082">
        <v>0.35287037037037</v>
      </c>
      <c r="R16082">
        <v>1</v>
      </c>
      <c r="S16082" t="s">
        <v>5132</v>
      </c>
      <c r="T16082" t="s">
        <v>3103</v>
      </c>
    </row>
    <row r="16083" spans="17:20">
      <c r="Q16083">
        <v>0.35288194444444398</v>
      </c>
      <c r="R16083">
        <v>1</v>
      </c>
      <c r="S16083" t="s">
        <v>5136</v>
      </c>
      <c r="T16083" t="s">
        <v>3103</v>
      </c>
    </row>
    <row r="16084" spans="17:20">
      <c r="Q16084">
        <v>0.35293981481481501</v>
      </c>
      <c r="R16084">
        <v>1</v>
      </c>
      <c r="S16084" t="s">
        <v>5137</v>
      </c>
      <c r="T16084" t="s">
        <v>3103</v>
      </c>
    </row>
    <row r="16085" spans="17:20">
      <c r="Q16085">
        <v>0.35295138888888899</v>
      </c>
      <c r="R16085">
        <v>1</v>
      </c>
      <c r="S16085" t="s">
        <v>2881</v>
      </c>
      <c r="T16085" t="s">
        <v>3098</v>
      </c>
    </row>
    <row r="16086" spans="17:20">
      <c r="Q16086">
        <v>0.35296296296296298</v>
      </c>
      <c r="R16086">
        <v>1</v>
      </c>
      <c r="S16086" t="s">
        <v>5138</v>
      </c>
      <c r="T16086" t="s">
        <v>3103</v>
      </c>
    </row>
    <row r="16087" spans="17:20">
      <c r="Q16087">
        <v>0.35297453703703702</v>
      </c>
      <c r="R16087">
        <v>1</v>
      </c>
      <c r="S16087" t="s">
        <v>5105</v>
      </c>
      <c r="T16087" t="s">
        <v>3221</v>
      </c>
    </row>
    <row r="16088" spans="17:20">
      <c r="Q16088">
        <v>0.35297453703703702</v>
      </c>
      <c r="R16088">
        <v>1</v>
      </c>
      <c r="S16088" t="s">
        <v>5139</v>
      </c>
      <c r="T16088" t="s">
        <v>3103</v>
      </c>
    </row>
    <row r="16089" spans="17:20">
      <c r="Q16089">
        <v>0.352986111111111</v>
      </c>
      <c r="R16089">
        <v>1</v>
      </c>
      <c r="S16089" t="s">
        <v>2878</v>
      </c>
      <c r="T16089" t="s">
        <v>3103</v>
      </c>
    </row>
    <row r="16090" spans="17:20">
      <c r="Q16090">
        <v>0.353101851851852</v>
      </c>
      <c r="R16090">
        <v>2</v>
      </c>
      <c r="S16090" t="s">
        <v>5144</v>
      </c>
      <c r="T16090" t="s">
        <v>3103</v>
      </c>
    </row>
    <row r="16091" spans="17:20">
      <c r="Q16091">
        <v>0.35313657407407401</v>
      </c>
      <c r="R16091">
        <v>4</v>
      </c>
      <c r="S16091" t="s">
        <v>5141</v>
      </c>
      <c r="T16091" t="s">
        <v>3098</v>
      </c>
    </row>
    <row r="16092" spans="17:20">
      <c r="Q16092">
        <v>0.35313657407407401</v>
      </c>
      <c r="R16092">
        <v>2</v>
      </c>
      <c r="S16092" t="s">
        <v>960</v>
      </c>
      <c r="T16092" t="s">
        <v>3096</v>
      </c>
    </row>
    <row r="16093" spans="17:20">
      <c r="Q16093">
        <v>0.35315972222222197</v>
      </c>
      <c r="R16093">
        <v>1</v>
      </c>
      <c r="S16093" t="s">
        <v>5113</v>
      </c>
      <c r="T16093" t="s">
        <v>3221</v>
      </c>
    </row>
    <row r="16094" spans="17:20">
      <c r="Q16094">
        <v>0.35317129629629601</v>
      </c>
      <c r="R16094">
        <v>1</v>
      </c>
      <c r="S16094" t="s">
        <v>3560</v>
      </c>
      <c r="T16094" t="s">
        <v>3096</v>
      </c>
    </row>
    <row r="16095" spans="17:20">
      <c r="Q16095">
        <v>0.35319444444444398</v>
      </c>
      <c r="R16095">
        <v>1</v>
      </c>
      <c r="S16095" t="s">
        <v>2289</v>
      </c>
      <c r="T16095" t="s">
        <v>3098</v>
      </c>
    </row>
    <row r="16096" spans="17:20">
      <c r="Q16096">
        <v>0.35319444444444398</v>
      </c>
      <c r="R16096">
        <v>1</v>
      </c>
      <c r="S16096" t="s">
        <v>5146</v>
      </c>
      <c r="T16096" t="s">
        <v>3103</v>
      </c>
    </row>
    <row r="16097" spans="17:20">
      <c r="Q16097">
        <v>0.35322916666666698</v>
      </c>
      <c r="R16097">
        <v>1</v>
      </c>
      <c r="S16097" t="s">
        <v>5143</v>
      </c>
      <c r="T16097" t="s">
        <v>3098</v>
      </c>
    </row>
    <row r="16098" spans="17:20">
      <c r="Q16098">
        <v>0.353252314814815</v>
      </c>
      <c r="R16098">
        <v>2</v>
      </c>
      <c r="S16098" t="s">
        <v>5149</v>
      </c>
      <c r="T16098" t="s">
        <v>3103</v>
      </c>
    </row>
    <row r="16099" spans="17:20">
      <c r="Q16099">
        <v>0.35326388888888899</v>
      </c>
      <c r="R16099">
        <v>1</v>
      </c>
      <c r="S16099" t="s">
        <v>5145</v>
      </c>
      <c r="T16099" t="s">
        <v>3098</v>
      </c>
    </row>
    <row r="16100" spans="17:20">
      <c r="Q16100">
        <v>0.35327546296296303</v>
      </c>
      <c r="R16100">
        <v>1</v>
      </c>
      <c r="S16100" t="s">
        <v>5150</v>
      </c>
      <c r="T16100" t="s">
        <v>3103</v>
      </c>
    </row>
    <row r="16101" spans="17:20">
      <c r="Q16101">
        <v>0.35329861111111099</v>
      </c>
      <c r="R16101">
        <v>2</v>
      </c>
      <c r="S16101" t="s">
        <v>5151</v>
      </c>
      <c r="T16101" t="s">
        <v>3103</v>
      </c>
    </row>
    <row r="16102" spans="17:20">
      <c r="Q16102">
        <v>0.35331018518518498</v>
      </c>
      <c r="R16102">
        <v>1</v>
      </c>
      <c r="S16102" t="s">
        <v>5148</v>
      </c>
      <c r="T16102" t="s">
        <v>3098</v>
      </c>
    </row>
    <row r="16103" spans="17:20">
      <c r="Q16103">
        <v>0.35331018518518498</v>
      </c>
      <c r="R16103">
        <v>2</v>
      </c>
      <c r="S16103" t="s">
        <v>5152</v>
      </c>
      <c r="T16103" t="s">
        <v>3103</v>
      </c>
    </row>
    <row r="16104" spans="17:20">
      <c r="Q16104">
        <v>0.35331018518518498</v>
      </c>
      <c r="R16104">
        <v>1</v>
      </c>
      <c r="S16104" t="s">
        <v>1300</v>
      </c>
      <c r="T16104" t="s">
        <v>3128</v>
      </c>
    </row>
    <row r="16105" spans="17:20">
      <c r="Q16105">
        <v>0.35332175925925902</v>
      </c>
      <c r="R16105">
        <v>7</v>
      </c>
      <c r="S16105" t="s">
        <v>2562</v>
      </c>
      <c r="T16105" t="s">
        <v>3098</v>
      </c>
    </row>
    <row r="16106" spans="17:20">
      <c r="Q16106">
        <v>0.35334490740740698</v>
      </c>
      <c r="R16106">
        <v>1</v>
      </c>
      <c r="S16106" t="s">
        <v>1964</v>
      </c>
      <c r="T16106" t="s">
        <v>3098</v>
      </c>
    </row>
    <row r="16107" spans="17:20">
      <c r="Q16107">
        <v>0.35340277777777801</v>
      </c>
      <c r="R16107">
        <v>1</v>
      </c>
      <c r="S16107" t="s">
        <v>1562</v>
      </c>
      <c r="T16107" t="s">
        <v>3098</v>
      </c>
    </row>
    <row r="16108" spans="17:20">
      <c r="Q16108">
        <v>0.35340277777777801</v>
      </c>
      <c r="R16108">
        <v>1</v>
      </c>
      <c r="S16108" t="s">
        <v>5118</v>
      </c>
      <c r="T16108" t="s">
        <v>3221</v>
      </c>
    </row>
    <row r="16109" spans="17:20">
      <c r="Q16109">
        <v>0.35342592592592598</v>
      </c>
      <c r="R16109">
        <v>2</v>
      </c>
      <c r="S16109" t="s">
        <v>2880</v>
      </c>
      <c r="T16109" t="s">
        <v>3221</v>
      </c>
    </row>
    <row r="16110" spans="17:20">
      <c r="Q16110">
        <v>0.35355324074074101</v>
      </c>
      <c r="R16110">
        <v>1</v>
      </c>
      <c r="S16110" t="s">
        <v>1960</v>
      </c>
      <c r="T16110" t="s">
        <v>3098</v>
      </c>
    </row>
    <row r="16111" spans="17:20">
      <c r="Q16111">
        <v>0.35357638888888898</v>
      </c>
      <c r="R16111">
        <v>2</v>
      </c>
      <c r="S16111" t="s">
        <v>1962</v>
      </c>
      <c r="T16111" t="s">
        <v>3098</v>
      </c>
    </row>
    <row r="16112" spans="17:20">
      <c r="Q16112">
        <v>0.35357638888888898</v>
      </c>
      <c r="R16112">
        <v>2</v>
      </c>
      <c r="S16112" t="s">
        <v>5155</v>
      </c>
      <c r="T16112" t="s">
        <v>3103</v>
      </c>
    </row>
    <row r="16113" spans="17:20">
      <c r="Q16113">
        <v>0.353599537037037</v>
      </c>
      <c r="R16113">
        <v>1</v>
      </c>
      <c r="S16113" t="s">
        <v>5156</v>
      </c>
      <c r="T16113" t="s">
        <v>3103</v>
      </c>
    </row>
    <row r="16114" spans="17:20">
      <c r="Q16114">
        <v>0.35362268518518503</v>
      </c>
      <c r="R16114">
        <v>1</v>
      </c>
      <c r="S16114" t="s">
        <v>12740</v>
      </c>
      <c r="T16114" t="s">
        <v>3128</v>
      </c>
    </row>
    <row r="16115" spans="17:20">
      <c r="Q16115">
        <v>0.35364583333333299</v>
      </c>
      <c r="R16115">
        <v>1</v>
      </c>
      <c r="S16115" t="s">
        <v>5158</v>
      </c>
      <c r="T16115" t="s">
        <v>3103</v>
      </c>
    </row>
    <row r="16116" spans="17:20">
      <c r="Q16116">
        <v>0.35373842592592603</v>
      </c>
      <c r="R16116">
        <v>1</v>
      </c>
      <c r="S16116" t="s">
        <v>10625</v>
      </c>
      <c r="T16116" t="s">
        <v>3097</v>
      </c>
    </row>
    <row r="16117" spans="17:20">
      <c r="Q16117">
        <v>0.35375000000000001</v>
      </c>
      <c r="R16117">
        <v>1</v>
      </c>
      <c r="S16117" t="s">
        <v>5119</v>
      </c>
      <c r="T16117" t="s">
        <v>3103</v>
      </c>
    </row>
    <row r="16118" spans="17:20">
      <c r="Q16118">
        <v>0.353796296296296</v>
      </c>
      <c r="R16118">
        <v>1</v>
      </c>
      <c r="S16118" t="s">
        <v>5131</v>
      </c>
      <c r="T16118" t="s">
        <v>3103</v>
      </c>
    </row>
    <row r="16119" spans="17:20">
      <c r="Q16119">
        <v>0.35380787037036998</v>
      </c>
      <c r="R16119">
        <v>1</v>
      </c>
      <c r="S16119" t="s">
        <v>1322</v>
      </c>
      <c r="T16119" t="s">
        <v>3096</v>
      </c>
    </row>
    <row r="16120" spans="17:20">
      <c r="Q16120">
        <v>0.35386574074074101</v>
      </c>
      <c r="R16120">
        <v>2</v>
      </c>
      <c r="S16120" t="s">
        <v>2504</v>
      </c>
      <c r="T16120" t="s">
        <v>3098</v>
      </c>
    </row>
    <row r="16121" spans="17:20">
      <c r="Q16121">
        <v>0.35390046296296301</v>
      </c>
      <c r="R16121">
        <v>1</v>
      </c>
      <c r="S16121" t="s">
        <v>1326</v>
      </c>
      <c r="T16121" t="s">
        <v>3103</v>
      </c>
    </row>
    <row r="16122" spans="17:20">
      <c r="Q16122">
        <v>0.353946759259259</v>
      </c>
      <c r="R16122">
        <v>2</v>
      </c>
      <c r="S16122" t="s">
        <v>2883</v>
      </c>
      <c r="T16122" t="s">
        <v>3103</v>
      </c>
    </row>
    <row r="16123" spans="17:20">
      <c r="Q16123">
        <v>0.35405092592592602</v>
      </c>
      <c r="R16123">
        <v>1</v>
      </c>
      <c r="S16123" t="s">
        <v>5135</v>
      </c>
      <c r="T16123" t="s">
        <v>3098</v>
      </c>
    </row>
    <row r="16124" spans="17:20">
      <c r="Q16124">
        <v>0.35405092592592602</v>
      </c>
      <c r="R16124">
        <v>2</v>
      </c>
      <c r="S16124" t="s">
        <v>5162</v>
      </c>
      <c r="T16124" t="s">
        <v>3103</v>
      </c>
    </row>
    <row r="16125" spans="17:20">
      <c r="Q16125">
        <v>0.35407407407407399</v>
      </c>
      <c r="R16125">
        <v>2</v>
      </c>
      <c r="S16125" t="s">
        <v>5153</v>
      </c>
      <c r="T16125" t="s">
        <v>3103</v>
      </c>
    </row>
    <row r="16126" spans="17:20">
      <c r="Q16126">
        <v>0.35407407407407399</v>
      </c>
      <c r="R16126">
        <v>1</v>
      </c>
      <c r="S16126" t="s">
        <v>5163</v>
      </c>
      <c r="T16126" t="s">
        <v>3103</v>
      </c>
    </row>
    <row r="16127" spans="17:20">
      <c r="Q16127">
        <v>0.35408564814814802</v>
      </c>
      <c r="R16127">
        <v>1</v>
      </c>
      <c r="S16127" t="s">
        <v>1970</v>
      </c>
      <c r="T16127" t="s">
        <v>3103</v>
      </c>
    </row>
    <row r="16128" spans="17:20">
      <c r="Q16128">
        <v>0.35413194444444401</v>
      </c>
      <c r="R16128">
        <v>1</v>
      </c>
      <c r="S16128" t="s">
        <v>1555</v>
      </c>
      <c r="T16128" t="s">
        <v>3100</v>
      </c>
    </row>
    <row r="16129" spans="17:20">
      <c r="Q16129">
        <v>0.35416666666666702</v>
      </c>
      <c r="R16129">
        <v>1</v>
      </c>
      <c r="S16129" t="s">
        <v>5134</v>
      </c>
      <c r="T16129" t="s">
        <v>3221</v>
      </c>
    </row>
    <row r="16130" spans="17:20">
      <c r="Q16130">
        <v>0.35418981481481498</v>
      </c>
      <c r="R16130">
        <v>1</v>
      </c>
      <c r="S16130" t="s">
        <v>2679</v>
      </c>
      <c r="T16130" t="s">
        <v>3098</v>
      </c>
    </row>
    <row r="16131" spans="17:20">
      <c r="Q16131">
        <v>0.35420138888888902</v>
      </c>
      <c r="R16131">
        <v>1</v>
      </c>
      <c r="S16131" t="s">
        <v>214</v>
      </c>
      <c r="T16131" t="s">
        <v>3099</v>
      </c>
    </row>
    <row r="16132" spans="17:20">
      <c r="Q16132">
        <v>0.35422453703703699</v>
      </c>
      <c r="R16132">
        <v>2</v>
      </c>
      <c r="S16132" t="s">
        <v>5154</v>
      </c>
      <c r="T16132" t="s">
        <v>3103</v>
      </c>
    </row>
    <row r="16133" spans="17:20">
      <c r="Q16133">
        <v>0.35431712962963002</v>
      </c>
      <c r="R16133">
        <v>1</v>
      </c>
      <c r="S16133" t="s">
        <v>1971</v>
      </c>
      <c r="T16133" t="s">
        <v>3103</v>
      </c>
    </row>
    <row r="16134" spans="17:20">
      <c r="Q16134">
        <v>0.35436342592592601</v>
      </c>
      <c r="R16134">
        <v>1</v>
      </c>
      <c r="S16134" t="s">
        <v>2292</v>
      </c>
      <c r="T16134" t="s">
        <v>3103</v>
      </c>
    </row>
    <row r="16135" spans="17:20">
      <c r="Q16135">
        <v>0.354409722222222</v>
      </c>
      <c r="R16135">
        <v>2</v>
      </c>
      <c r="S16135" t="s">
        <v>1518</v>
      </c>
      <c r="T16135" t="s">
        <v>3101</v>
      </c>
    </row>
    <row r="16136" spans="17:20">
      <c r="Q16136">
        <v>0.35442129629629598</v>
      </c>
      <c r="R16136">
        <v>1</v>
      </c>
      <c r="S16136" t="s">
        <v>5168</v>
      </c>
      <c r="T16136" t="s">
        <v>3103</v>
      </c>
    </row>
    <row r="16137" spans="17:20">
      <c r="Q16137">
        <v>0.35445601851851899</v>
      </c>
      <c r="R16137">
        <v>2</v>
      </c>
      <c r="S16137" t="s">
        <v>2678</v>
      </c>
      <c r="T16137" t="s">
        <v>3221</v>
      </c>
    </row>
    <row r="16138" spans="17:20">
      <c r="Q16138">
        <v>0.35451388888888902</v>
      </c>
      <c r="R16138">
        <v>1</v>
      </c>
      <c r="S16138" t="s">
        <v>12741</v>
      </c>
      <c r="T16138" t="s">
        <v>3097</v>
      </c>
    </row>
    <row r="16139" spans="17:20">
      <c r="Q16139">
        <v>0.35453703703703698</v>
      </c>
      <c r="R16139">
        <v>1</v>
      </c>
      <c r="S16139" t="s">
        <v>1037</v>
      </c>
      <c r="T16139" t="s">
        <v>3095</v>
      </c>
    </row>
    <row r="16140" spans="17:20">
      <c r="Q16140">
        <v>0.35454861111111102</v>
      </c>
      <c r="R16140">
        <v>1</v>
      </c>
      <c r="S16140" t="s">
        <v>2056</v>
      </c>
      <c r="T16140" t="s">
        <v>3097</v>
      </c>
    </row>
    <row r="16141" spans="17:20">
      <c r="Q16141">
        <v>0.35456018518518501</v>
      </c>
      <c r="R16141">
        <v>1</v>
      </c>
      <c r="S16141" t="s">
        <v>2884</v>
      </c>
      <c r="T16141" t="s">
        <v>3098</v>
      </c>
    </row>
    <row r="16142" spans="17:20">
      <c r="Q16142">
        <v>0.35462962962963002</v>
      </c>
      <c r="R16142">
        <v>1</v>
      </c>
      <c r="S16142" t="s">
        <v>5157</v>
      </c>
      <c r="T16142" t="s">
        <v>3103</v>
      </c>
    </row>
    <row r="16143" spans="17:20">
      <c r="Q16143">
        <v>0.35465277777777798</v>
      </c>
      <c r="R16143">
        <v>1</v>
      </c>
      <c r="S16143" t="s">
        <v>2885</v>
      </c>
      <c r="T16143" t="s">
        <v>3221</v>
      </c>
    </row>
    <row r="16144" spans="17:20">
      <c r="Q16144">
        <v>0.35468749999999999</v>
      </c>
      <c r="R16144">
        <v>1</v>
      </c>
      <c r="S16144" t="s">
        <v>5165</v>
      </c>
      <c r="T16144" t="s">
        <v>3098</v>
      </c>
    </row>
    <row r="16145" spans="17:20">
      <c r="Q16145">
        <v>0.35474537037037002</v>
      </c>
      <c r="R16145">
        <v>2</v>
      </c>
      <c r="S16145" t="s">
        <v>5166</v>
      </c>
      <c r="T16145" t="s">
        <v>3098</v>
      </c>
    </row>
    <row r="16146" spans="17:20">
      <c r="Q16146">
        <v>0.35478009259259302</v>
      </c>
      <c r="R16146">
        <v>3</v>
      </c>
      <c r="S16146" t="s">
        <v>5172</v>
      </c>
      <c r="T16146" t="s">
        <v>3098</v>
      </c>
    </row>
    <row r="16147" spans="17:20">
      <c r="Q16147">
        <v>0.354791666666667</v>
      </c>
      <c r="R16147">
        <v>1</v>
      </c>
      <c r="S16147" t="s">
        <v>5181</v>
      </c>
      <c r="T16147" t="s">
        <v>3103</v>
      </c>
    </row>
    <row r="16148" spans="17:20">
      <c r="Q16148">
        <v>0.35480324074074099</v>
      </c>
      <c r="R16148">
        <v>1</v>
      </c>
      <c r="S16148" t="s">
        <v>5164</v>
      </c>
      <c r="T16148" t="s">
        <v>3221</v>
      </c>
    </row>
    <row r="16149" spans="17:20">
      <c r="Q16149">
        <v>0.35480324074074099</v>
      </c>
      <c r="R16149">
        <v>1</v>
      </c>
      <c r="S16149" t="s">
        <v>1974</v>
      </c>
      <c r="T16149" t="s">
        <v>3103</v>
      </c>
    </row>
    <row r="16150" spans="17:20">
      <c r="Q16150">
        <v>0.35488425925925898</v>
      </c>
      <c r="R16150">
        <v>2</v>
      </c>
      <c r="S16150" t="s">
        <v>5173</v>
      </c>
      <c r="T16150" t="s">
        <v>3098</v>
      </c>
    </row>
    <row r="16151" spans="17:20">
      <c r="Q16151">
        <v>0.35490740740740701</v>
      </c>
      <c r="R16151">
        <v>1</v>
      </c>
      <c r="S16151" t="s">
        <v>1965</v>
      </c>
      <c r="T16151" t="s">
        <v>3098</v>
      </c>
    </row>
    <row r="16152" spans="17:20">
      <c r="Q16152">
        <v>0.35491898148148099</v>
      </c>
      <c r="R16152">
        <v>1</v>
      </c>
      <c r="S16152" t="s">
        <v>5176</v>
      </c>
      <c r="T16152" t="s">
        <v>3098</v>
      </c>
    </row>
    <row r="16153" spans="17:20">
      <c r="Q16153">
        <v>0.35495370370370399</v>
      </c>
      <c r="R16153">
        <v>1</v>
      </c>
      <c r="S16153" t="s">
        <v>1967</v>
      </c>
      <c r="T16153" t="s">
        <v>3098</v>
      </c>
    </row>
    <row r="16154" spans="17:20">
      <c r="Q16154">
        <v>0.354988425925926</v>
      </c>
      <c r="R16154">
        <v>1</v>
      </c>
      <c r="S16154" t="s">
        <v>5159</v>
      </c>
      <c r="T16154" t="s">
        <v>3098</v>
      </c>
    </row>
    <row r="16155" spans="17:20">
      <c r="Q16155">
        <v>0.35499999999999998</v>
      </c>
      <c r="R16155">
        <v>1</v>
      </c>
      <c r="S16155" t="s">
        <v>1968</v>
      </c>
      <c r="T16155" t="s">
        <v>3098</v>
      </c>
    </row>
    <row r="16156" spans="17:20">
      <c r="Q16156">
        <v>0.35505787037037001</v>
      </c>
      <c r="R16156">
        <v>1</v>
      </c>
      <c r="S16156" t="s">
        <v>2562</v>
      </c>
      <c r="T16156" t="s">
        <v>3098</v>
      </c>
    </row>
    <row r="16157" spans="17:20">
      <c r="Q16157">
        <v>0.35505787037037001</v>
      </c>
      <c r="R16157">
        <v>1</v>
      </c>
      <c r="S16157" t="s">
        <v>1969</v>
      </c>
      <c r="T16157" t="s">
        <v>3098</v>
      </c>
    </row>
    <row r="16158" spans="17:20">
      <c r="Q16158">
        <v>0.355104166666667</v>
      </c>
      <c r="R16158">
        <v>2</v>
      </c>
      <c r="S16158" t="s">
        <v>1977</v>
      </c>
      <c r="T16158" t="s">
        <v>3103</v>
      </c>
    </row>
    <row r="16159" spans="17:20">
      <c r="Q16159">
        <v>0.355138888888889</v>
      </c>
      <c r="R16159">
        <v>1</v>
      </c>
      <c r="S16159" t="s">
        <v>5182</v>
      </c>
      <c r="T16159" t="s">
        <v>3103</v>
      </c>
    </row>
    <row r="16160" spans="17:20">
      <c r="Q16160">
        <v>0.35516203703703703</v>
      </c>
      <c r="R16160">
        <v>2</v>
      </c>
      <c r="S16160" t="s">
        <v>5183</v>
      </c>
      <c r="T16160" t="s">
        <v>3103</v>
      </c>
    </row>
    <row r="16161" spans="17:20">
      <c r="Q16161">
        <v>0.35517361111111101</v>
      </c>
      <c r="R16161">
        <v>1</v>
      </c>
      <c r="S16161" t="s">
        <v>5186</v>
      </c>
      <c r="T16161" t="s">
        <v>3103</v>
      </c>
    </row>
    <row r="16162" spans="17:20">
      <c r="Q16162">
        <v>0.35520833333333302</v>
      </c>
      <c r="R16162">
        <v>1</v>
      </c>
      <c r="S16162" t="s">
        <v>5195</v>
      </c>
      <c r="T16162" t="s">
        <v>3103</v>
      </c>
    </row>
    <row r="16163" spans="17:20">
      <c r="Q16163">
        <v>0.35520833333333302</v>
      </c>
      <c r="R16163">
        <v>1</v>
      </c>
      <c r="S16163" t="s">
        <v>2301</v>
      </c>
      <c r="T16163" t="s">
        <v>3103</v>
      </c>
    </row>
    <row r="16164" spans="17:20">
      <c r="Q16164">
        <v>0.35527777777777803</v>
      </c>
      <c r="R16164">
        <v>1</v>
      </c>
      <c r="S16164" t="s">
        <v>12742</v>
      </c>
      <c r="T16164" t="s">
        <v>3098</v>
      </c>
    </row>
    <row r="16165" spans="17:20">
      <c r="Q16165">
        <v>0.35528935185185201</v>
      </c>
      <c r="R16165">
        <v>1</v>
      </c>
      <c r="S16165" t="s">
        <v>2505</v>
      </c>
      <c r="T16165" t="s">
        <v>3098</v>
      </c>
    </row>
    <row r="16166" spans="17:20">
      <c r="Q16166">
        <v>0.35528935185185201</v>
      </c>
      <c r="R16166">
        <v>1</v>
      </c>
      <c r="S16166" t="s">
        <v>546</v>
      </c>
      <c r="T16166" t="s">
        <v>3097</v>
      </c>
    </row>
    <row r="16167" spans="17:20">
      <c r="Q16167">
        <v>0.35532407407407401</v>
      </c>
      <c r="R16167">
        <v>5</v>
      </c>
      <c r="S16167" t="s">
        <v>2562</v>
      </c>
      <c r="T16167" t="s">
        <v>3103</v>
      </c>
    </row>
    <row r="16168" spans="17:20">
      <c r="Q16168">
        <v>0.355335648148148</v>
      </c>
      <c r="R16168">
        <v>1</v>
      </c>
      <c r="S16168" t="s">
        <v>5170</v>
      </c>
      <c r="T16168" t="s">
        <v>3098</v>
      </c>
    </row>
    <row r="16169" spans="17:20">
      <c r="Q16169">
        <v>0.35540509259259301</v>
      </c>
      <c r="R16169">
        <v>1</v>
      </c>
      <c r="S16169" t="s">
        <v>1973</v>
      </c>
      <c r="T16169" t="s">
        <v>3098</v>
      </c>
    </row>
    <row r="16170" spans="17:20">
      <c r="Q16170">
        <v>0.35540509259259301</v>
      </c>
      <c r="R16170">
        <v>1</v>
      </c>
      <c r="S16170" t="s">
        <v>2680</v>
      </c>
      <c r="T16170" t="s">
        <v>3103</v>
      </c>
    </row>
    <row r="16171" spans="17:20">
      <c r="Q16171">
        <v>0.35543981481481501</v>
      </c>
      <c r="R16171">
        <v>1</v>
      </c>
      <c r="S16171" t="s">
        <v>3807</v>
      </c>
      <c r="T16171" t="s">
        <v>3094</v>
      </c>
    </row>
    <row r="16172" spans="17:20">
      <c r="Q16172">
        <v>0.355451388888889</v>
      </c>
      <c r="R16172">
        <v>2</v>
      </c>
      <c r="S16172" t="s">
        <v>2562</v>
      </c>
      <c r="T16172" t="s">
        <v>3103</v>
      </c>
    </row>
    <row r="16173" spans="17:20">
      <c r="Q16173">
        <v>0.35553240740740699</v>
      </c>
      <c r="R16173">
        <v>1</v>
      </c>
      <c r="S16173" t="s">
        <v>2889</v>
      </c>
      <c r="T16173" t="s">
        <v>3103</v>
      </c>
    </row>
    <row r="16174" spans="17:20">
      <c r="Q16174">
        <v>0.35561342592592599</v>
      </c>
      <c r="R16174">
        <v>1</v>
      </c>
      <c r="S16174" t="s">
        <v>2295</v>
      </c>
      <c r="T16174" t="s">
        <v>3103</v>
      </c>
    </row>
    <row r="16175" spans="17:20">
      <c r="Q16175">
        <v>0.35564814814814799</v>
      </c>
      <c r="R16175">
        <v>4</v>
      </c>
      <c r="S16175" t="s">
        <v>5192</v>
      </c>
      <c r="T16175" t="s">
        <v>3103</v>
      </c>
    </row>
    <row r="16176" spans="17:20">
      <c r="Q16176">
        <v>0.35567129629629601</v>
      </c>
      <c r="R16176">
        <v>1</v>
      </c>
      <c r="S16176" t="s">
        <v>5185</v>
      </c>
      <c r="T16176" t="s">
        <v>3098</v>
      </c>
    </row>
    <row r="16177" spans="17:20">
      <c r="Q16177">
        <v>0.35570601851851902</v>
      </c>
      <c r="R16177">
        <v>4</v>
      </c>
      <c r="S16177" t="s">
        <v>5193</v>
      </c>
      <c r="T16177" t="s">
        <v>3103</v>
      </c>
    </row>
    <row r="16178" spans="17:20">
      <c r="Q16178">
        <v>0.355717592592593</v>
      </c>
      <c r="R16178">
        <v>1</v>
      </c>
      <c r="S16178" t="s">
        <v>12743</v>
      </c>
      <c r="T16178" t="s">
        <v>3096</v>
      </c>
    </row>
    <row r="16179" spans="17:20">
      <c r="Q16179">
        <v>0.35572916666666698</v>
      </c>
      <c r="R16179">
        <v>3</v>
      </c>
      <c r="S16179" t="s">
        <v>5187</v>
      </c>
      <c r="T16179" t="s">
        <v>3098</v>
      </c>
    </row>
    <row r="16180" spans="17:20">
      <c r="Q16180">
        <v>0.35574074074074102</v>
      </c>
      <c r="R16180">
        <v>1</v>
      </c>
      <c r="S16180" t="s">
        <v>5189</v>
      </c>
      <c r="T16180" t="s">
        <v>3103</v>
      </c>
    </row>
    <row r="16181" spans="17:20">
      <c r="Q16181">
        <v>0.35575231481481501</v>
      </c>
      <c r="R16181">
        <v>1</v>
      </c>
      <c r="S16181" t="s">
        <v>5190</v>
      </c>
      <c r="T16181" t="s">
        <v>3103</v>
      </c>
    </row>
    <row r="16182" spans="17:20">
      <c r="Q16182">
        <v>0.35575231481481501</v>
      </c>
      <c r="R16182">
        <v>2</v>
      </c>
      <c r="S16182" t="s">
        <v>227</v>
      </c>
      <c r="T16182" t="s">
        <v>3101</v>
      </c>
    </row>
    <row r="16183" spans="17:20">
      <c r="Q16183">
        <v>0.35577546296296297</v>
      </c>
      <c r="R16183">
        <v>1</v>
      </c>
      <c r="S16183" t="s">
        <v>214</v>
      </c>
      <c r="T16183" t="s">
        <v>3128</v>
      </c>
    </row>
    <row r="16184" spans="17:20">
      <c r="Q16184">
        <v>0.35578703703703701</v>
      </c>
      <c r="R16184">
        <v>2</v>
      </c>
      <c r="S16184" t="s">
        <v>2294</v>
      </c>
      <c r="T16184" t="s">
        <v>3221</v>
      </c>
    </row>
    <row r="16185" spans="17:20">
      <c r="Q16185">
        <v>0.35578703703703701</v>
      </c>
      <c r="R16185">
        <v>1</v>
      </c>
      <c r="S16185" t="s">
        <v>2293</v>
      </c>
      <c r="T16185" t="s">
        <v>3098</v>
      </c>
    </row>
    <row r="16186" spans="17:20">
      <c r="Q16186">
        <v>0.355798611111111</v>
      </c>
      <c r="R16186">
        <v>1</v>
      </c>
      <c r="S16186" t="s">
        <v>995</v>
      </c>
      <c r="T16186" t="s">
        <v>3095</v>
      </c>
    </row>
    <row r="16187" spans="17:20">
      <c r="Q16187">
        <v>0.35581018518518498</v>
      </c>
      <c r="R16187">
        <v>2</v>
      </c>
      <c r="S16187" t="s">
        <v>5167</v>
      </c>
      <c r="T16187" t="s">
        <v>3221</v>
      </c>
    </row>
    <row r="16188" spans="17:20">
      <c r="Q16188">
        <v>0.355833333333333</v>
      </c>
      <c r="R16188">
        <v>1</v>
      </c>
      <c r="S16188" t="s">
        <v>11301</v>
      </c>
      <c r="T16188" t="s">
        <v>3094</v>
      </c>
    </row>
    <row r="16189" spans="17:20">
      <c r="Q16189">
        <v>0.35585648148148102</v>
      </c>
      <c r="R16189">
        <v>1</v>
      </c>
      <c r="S16189" t="s">
        <v>5191</v>
      </c>
      <c r="T16189" t="s">
        <v>3103</v>
      </c>
    </row>
    <row r="16190" spans="17:20">
      <c r="Q16190">
        <v>0.35587962962962999</v>
      </c>
      <c r="R16190">
        <v>4</v>
      </c>
      <c r="S16190" t="s">
        <v>5194</v>
      </c>
      <c r="T16190" t="s">
        <v>3098</v>
      </c>
    </row>
    <row r="16191" spans="17:20">
      <c r="Q16191">
        <v>0.35596064814814798</v>
      </c>
      <c r="R16191">
        <v>1</v>
      </c>
      <c r="S16191" t="s">
        <v>12744</v>
      </c>
      <c r="T16191" t="s">
        <v>3096</v>
      </c>
    </row>
    <row r="16192" spans="17:20">
      <c r="Q16192">
        <v>0.35619212962962998</v>
      </c>
      <c r="R16192">
        <v>1</v>
      </c>
      <c r="S16192" t="s">
        <v>2887</v>
      </c>
      <c r="T16192" t="s">
        <v>3221</v>
      </c>
    </row>
    <row r="16193" spans="17:20">
      <c r="Q16193">
        <v>0.35620370370370402</v>
      </c>
      <c r="R16193">
        <v>2</v>
      </c>
      <c r="S16193" t="s">
        <v>5200</v>
      </c>
      <c r="T16193" t="s">
        <v>3098</v>
      </c>
    </row>
    <row r="16194" spans="17:20">
      <c r="Q16194">
        <v>0.35625000000000001</v>
      </c>
      <c r="R16194">
        <v>1</v>
      </c>
      <c r="S16194" t="s">
        <v>5202</v>
      </c>
      <c r="T16194" t="s">
        <v>3098</v>
      </c>
    </row>
    <row r="16195" spans="17:20">
      <c r="Q16195">
        <v>0.35630787037036998</v>
      </c>
      <c r="R16195">
        <v>1</v>
      </c>
      <c r="S16195" t="s">
        <v>2300</v>
      </c>
      <c r="T16195" t="s">
        <v>3098</v>
      </c>
    </row>
    <row r="16196" spans="17:20">
      <c r="Q16196">
        <v>0.35630787037036998</v>
      </c>
      <c r="R16196">
        <v>2</v>
      </c>
      <c r="S16196" t="s">
        <v>5169</v>
      </c>
      <c r="T16196" t="s">
        <v>3103</v>
      </c>
    </row>
    <row r="16197" spans="17:20">
      <c r="Q16197">
        <v>0.35634259259259299</v>
      </c>
      <c r="R16197">
        <v>2</v>
      </c>
      <c r="S16197" t="s">
        <v>2508</v>
      </c>
      <c r="T16197" t="s">
        <v>3098</v>
      </c>
    </row>
    <row r="16198" spans="17:20">
      <c r="Q16198">
        <v>0.35635416666666703</v>
      </c>
      <c r="R16198">
        <v>1</v>
      </c>
      <c r="S16198" t="s">
        <v>12745</v>
      </c>
      <c r="T16198" t="s">
        <v>3097</v>
      </c>
    </row>
    <row r="16199" spans="17:20">
      <c r="Q16199">
        <v>0.356412037037037</v>
      </c>
      <c r="R16199">
        <v>1</v>
      </c>
      <c r="S16199" t="s">
        <v>2888</v>
      </c>
      <c r="T16199" t="s">
        <v>3098</v>
      </c>
    </row>
    <row r="16200" spans="17:20">
      <c r="Q16200">
        <v>0.35643518518518502</v>
      </c>
      <c r="R16200">
        <v>1</v>
      </c>
      <c r="S16200" t="s">
        <v>588</v>
      </c>
      <c r="T16200" t="s">
        <v>3128</v>
      </c>
    </row>
    <row r="16201" spans="17:20">
      <c r="Q16201">
        <v>0.356527777777778</v>
      </c>
      <c r="R16201">
        <v>2</v>
      </c>
      <c r="S16201" t="s">
        <v>4248</v>
      </c>
      <c r="T16201" t="s">
        <v>3098</v>
      </c>
    </row>
    <row r="16202" spans="17:20">
      <c r="Q16202">
        <v>0.3565625</v>
      </c>
      <c r="R16202">
        <v>1</v>
      </c>
      <c r="S16202" t="s">
        <v>1975</v>
      </c>
      <c r="T16202" t="s">
        <v>3098</v>
      </c>
    </row>
    <row r="16203" spans="17:20">
      <c r="Q16203">
        <v>0.35658564814814803</v>
      </c>
      <c r="R16203">
        <v>1</v>
      </c>
      <c r="S16203" t="s">
        <v>5179</v>
      </c>
      <c r="T16203" t="s">
        <v>3098</v>
      </c>
    </row>
    <row r="16204" spans="17:20">
      <c r="Q16204">
        <v>0.35658564814814803</v>
      </c>
      <c r="R16204">
        <v>1</v>
      </c>
      <c r="S16204" t="s">
        <v>5180</v>
      </c>
      <c r="T16204" t="s">
        <v>3098</v>
      </c>
    </row>
    <row r="16205" spans="17:20">
      <c r="Q16205">
        <v>0.35658564814814803</v>
      </c>
      <c r="R16205">
        <v>1</v>
      </c>
      <c r="S16205" t="s">
        <v>1105</v>
      </c>
      <c r="T16205" t="s">
        <v>3100</v>
      </c>
    </row>
    <row r="16206" spans="17:20">
      <c r="Q16206">
        <v>0.35663194444444402</v>
      </c>
      <c r="R16206">
        <v>2</v>
      </c>
      <c r="S16206" t="s">
        <v>222</v>
      </c>
      <c r="T16206" t="s">
        <v>3095</v>
      </c>
    </row>
    <row r="16207" spans="17:20">
      <c r="Q16207">
        <v>0.35666666666666702</v>
      </c>
      <c r="R16207">
        <v>1</v>
      </c>
      <c r="S16207" t="s">
        <v>5178</v>
      </c>
      <c r="T16207" t="s">
        <v>3103</v>
      </c>
    </row>
    <row r="16208" spans="17:20">
      <c r="Q16208">
        <v>0.35666666666666702</v>
      </c>
      <c r="R16208">
        <v>2</v>
      </c>
      <c r="S16208" t="s">
        <v>5161</v>
      </c>
      <c r="T16208" t="s">
        <v>3097</v>
      </c>
    </row>
    <row r="16209" spans="17:20">
      <c r="Q16209">
        <v>0.356678240740741</v>
      </c>
      <c r="R16209">
        <v>1</v>
      </c>
      <c r="S16209" t="s">
        <v>5210</v>
      </c>
      <c r="T16209" t="s">
        <v>3103</v>
      </c>
    </row>
    <row r="16210" spans="17:20">
      <c r="Q16210">
        <v>0.35674768518518502</v>
      </c>
      <c r="R16210">
        <v>1</v>
      </c>
      <c r="S16210" t="s">
        <v>8257</v>
      </c>
      <c r="T16210" t="s">
        <v>3102</v>
      </c>
    </row>
    <row r="16211" spans="17:20">
      <c r="Q16211">
        <v>0.35689814814814802</v>
      </c>
      <c r="R16211">
        <v>1</v>
      </c>
      <c r="S16211" t="s">
        <v>1978</v>
      </c>
      <c r="T16211" t="s">
        <v>3221</v>
      </c>
    </row>
    <row r="16212" spans="17:20">
      <c r="Q16212">
        <v>0.35692129629629599</v>
      </c>
      <c r="R16212">
        <v>1</v>
      </c>
      <c r="S16212" t="s">
        <v>2302</v>
      </c>
      <c r="T16212" t="s">
        <v>3098</v>
      </c>
    </row>
    <row r="16213" spans="17:20">
      <c r="Q16213">
        <v>0.35694444444444401</v>
      </c>
      <c r="R16213">
        <v>1</v>
      </c>
      <c r="S16213" t="s">
        <v>1980</v>
      </c>
      <c r="T16213" t="s">
        <v>3098</v>
      </c>
    </row>
    <row r="16214" spans="17:20">
      <c r="Q16214">
        <v>0.35696759259259297</v>
      </c>
      <c r="R16214">
        <v>4</v>
      </c>
      <c r="S16214" t="s">
        <v>5240</v>
      </c>
      <c r="T16214" t="s">
        <v>3103</v>
      </c>
    </row>
    <row r="16215" spans="17:20">
      <c r="Q16215">
        <v>0.356990740740741</v>
      </c>
      <c r="R16215">
        <v>2</v>
      </c>
      <c r="S16215" t="s">
        <v>220</v>
      </c>
      <c r="T16215" t="s">
        <v>3097</v>
      </c>
    </row>
    <row r="16216" spans="17:20">
      <c r="Q16216">
        <v>0.35700231481481498</v>
      </c>
      <c r="R16216">
        <v>1</v>
      </c>
      <c r="S16216" t="s">
        <v>1569</v>
      </c>
      <c r="T16216" t="s">
        <v>3098</v>
      </c>
    </row>
    <row r="16217" spans="17:20">
      <c r="Q16217">
        <v>0.35700231481481498</v>
      </c>
      <c r="R16217">
        <v>1</v>
      </c>
      <c r="S16217" t="s">
        <v>224</v>
      </c>
      <c r="T16217" t="s">
        <v>3128</v>
      </c>
    </row>
    <row r="16218" spans="17:20">
      <c r="Q16218">
        <v>0.35718749999999999</v>
      </c>
      <c r="R16218">
        <v>1</v>
      </c>
      <c r="S16218" t="s">
        <v>2890</v>
      </c>
      <c r="T16218" t="s">
        <v>3221</v>
      </c>
    </row>
    <row r="16219" spans="17:20">
      <c r="Q16219">
        <v>0.35719907407407397</v>
      </c>
      <c r="R16219">
        <v>4</v>
      </c>
      <c r="S16219" t="s">
        <v>2562</v>
      </c>
      <c r="T16219" t="s">
        <v>3103</v>
      </c>
    </row>
    <row r="16220" spans="17:20">
      <c r="Q16220">
        <v>0.35726851851851898</v>
      </c>
      <c r="R16220">
        <v>3</v>
      </c>
      <c r="S16220" t="s">
        <v>5235</v>
      </c>
      <c r="T16220" t="s">
        <v>3097</v>
      </c>
    </row>
    <row r="16221" spans="17:20">
      <c r="Q16221">
        <v>0.35730324074074099</v>
      </c>
      <c r="R16221">
        <v>3</v>
      </c>
      <c r="S16221" t="s">
        <v>2304</v>
      </c>
      <c r="T16221" t="s">
        <v>3098</v>
      </c>
    </row>
    <row r="16222" spans="17:20">
      <c r="Q16222">
        <v>0.35732638888888901</v>
      </c>
      <c r="R16222">
        <v>1</v>
      </c>
      <c r="S16222" t="s">
        <v>5206</v>
      </c>
      <c r="T16222" t="s">
        <v>3098</v>
      </c>
    </row>
    <row r="16223" spans="17:20">
      <c r="Q16223">
        <v>0.35736111111111102</v>
      </c>
      <c r="R16223">
        <v>1</v>
      </c>
      <c r="S16223" t="s">
        <v>5198</v>
      </c>
      <c r="T16223" t="s">
        <v>3103</v>
      </c>
    </row>
    <row r="16224" spans="17:20">
      <c r="Q16224">
        <v>0.357372685185185</v>
      </c>
      <c r="R16224">
        <v>1</v>
      </c>
      <c r="S16224" t="s">
        <v>5199</v>
      </c>
      <c r="T16224" t="s">
        <v>3103</v>
      </c>
    </row>
    <row r="16225" spans="17:20">
      <c r="Q16225">
        <v>0.35744212962963001</v>
      </c>
      <c r="R16225">
        <v>1</v>
      </c>
      <c r="S16225" t="s">
        <v>1566</v>
      </c>
      <c r="T16225" t="s">
        <v>3098</v>
      </c>
    </row>
    <row r="16226" spans="17:20">
      <c r="Q16226">
        <v>0.357488425925926</v>
      </c>
      <c r="R16226">
        <v>2</v>
      </c>
      <c r="S16226" t="s">
        <v>2562</v>
      </c>
      <c r="T16226" t="s">
        <v>3103</v>
      </c>
    </row>
    <row r="16227" spans="17:20">
      <c r="Q16227">
        <v>0.35749999999999998</v>
      </c>
      <c r="R16227">
        <v>1</v>
      </c>
      <c r="S16227" t="s">
        <v>2562</v>
      </c>
      <c r="T16227" t="s">
        <v>3103</v>
      </c>
    </row>
    <row r="16228" spans="17:20">
      <c r="Q16228">
        <v>0.35752314814814801</v>
      </c>
      <c r="R16228">
        <v>1</v>
      </c>
      <c r="S16228" t="s">
        <v>2562</v>
      </c>
      <c r="T16228" t="s">
        <v>3098</v>
      </c>
    </row>
    <row r="16229" spans="17:20">
      <c r="Q16229">
        <v>0.35753472222222199</v>
      </c>
      <c r="R16229">
        <v>2</v>
      </c>
      <c r="S16229" t="s">
        <v>2303</v>
      </c>
      <c r="T16229" t="s">
        <v>3103</v>
      </c>
    </row>
    <row r="16230" spans="17:20">
      <c r="Q16230">
        <v>0.35754629629629597</v>
      </c>
      <c r="R16230">
        <v>1</v>
      </c>
      <c r="S16230" t="s">
        <v>5207</v>
      </c>
      <c r="T16230" t="s">
        <v>3098</v>
      </c>
    </row>
    <row r="16231" spans="17:20">
      <c r="Q16231">
        <v>0.35754629629629597</v>
      </c>
      <c r="R16231">
        <v>1</v>
      </c>
      <c r="S16231" t="s">
        <v>1570</v>
      </c>
      <c r="T16231" t="s">
        <v>3103</v>
      </c>
    </row>
    <row r="16232" spans="17:20">
      <c r="Q16232">
        <v>0.35754629629629597</v>
      </c>
      <c r="R16232">
        <v>1</v>
      </c>
      <c r="S16232" t="s">
        <v>4414</v>
      </c>
      <c r="T16232" t="s">
        <v>3096</v>
      </c>
    </row>
    <row r="16233" spans="17:20">
      <c r="Q16233">
        <v>0.357604166666667</v>
      </c>
      <c r="R16233">
        <v>1</v>
      </c>
      <c r="S16233" t="s">
        <v>5208</v>
      </c>
      <c r="T16233" t="s">
        <v>3098</v>
      </c>
    </row>
    <row r="16234" spans="17:20">
      <c r="Q16234">
        <v>0.35761574074074098</v>
      </c>
      <c r="R16234">
        <v>1</v>
      </c>
      <c r="S16234" t="s">
        <v>2562</v>
      </c>
      <c r="T16234" t="s">
        <v>3098</v>
      </c>
    </row>
    <row r="16235" spans="17:20">
      <c r="Q16235">
        <v>0.35766203703703697</v>
      </c>
      <c r="R16235">
        <v>1</v>
      </c>
      <c r="S16235" t="s">
        <v>2562</v>
      </c>
      <c r="T16235" t="s">
        <v>3103</v>
      </c>
    </row>
    <row r="16236" spans="17:20">
      <c r="Q16236">
        <v>0.35766203703703697</v>
      </c>
      <c r="R16236">
        <v>1</v>
      </c>
      <c r="S16236" t="s">
        <v>5214</v>
      </c>
      <c r="T16236" t="s">
        <v>3103</v>
      </c>
    </row>
    <row r="16237" spans="17:20">
      <c r="Q16237">
        <v>0.357685185185185</v>
      </c>
      <c r="R16237">
        <v>1</v>
      </c>
      <c r="S16237" t="s">
        <v>5209</v>
      </c>
      <c r="T16237" t="s">
        <v>3098</v>
      </c>
    </row>
    <row r="16238" spans="17:20">
      <c r="Q16238">
        <v>0.35776620370370399</v>
      </c>
      <c r="R16238">
        <v>1</v>
      </c>
      <c r="S16238" t="s">
        <v>2562</v>
      </c>
      <c r="T16238" t="s">
        <v>3103</v>
      </c>
    </row>
    <row r="16239" spans="17:20">
      <c r="Q16239">
        <v>0.35776620370370399</v>
      </c>
      <c r="R16239">
        <v>1</v>
      </c>
      <c r="S16239" t="s">
        <v>5211</v>
      </c>
      <c r="T16239" t="s">
        <v>3098</v>
      </c>
    </row>
    <row r="16240" spans="17:20">
      <c r="Q16240">
        <v>0.35788194444444399</v>
      </c>
      <c r="R16240">
        <v>1</v>
      </c>
      <c r="S16240" t="s">
        <v>5216</v>
      </c>
      <c r="T16240" t="s">
        <v>3103</v>
      </c>
    </row>
    <row r="16241" spans="17:20">
      <c r="Q16241">
        <v>0.35789351851851903</v>
      </c>
      <c r="R16241">
        <v>1</v>
      </c>
      <c r="S16241" t="s">
        <v>2891</v>
      </c>
      <c r="T16241" t="s">
        <v>3103</v>
      </c>
    </row>
    <row r="16242" spans="17:20">
      <c r="Q16242">
        <v>0.35790509259259301</v>
      </c>
      <c r="R16242">
        <v>3</v>
      </c>
      <c r="S16242" t="s">
        <v>5212</v>
      </c>
      <c r="T16242" t="s">
        <v>3103</v>
      </c>
    </row>
    <row r="16243" spans="17:20">
      <c r="Q16243">
        <v>0.35797453703703702</v>
      </c>
      <c r="R16243">
        <v>1</v>
      </c>
      <c r="S16243" t="s">
        <v>12746</v>
      </c>
      <c r="T16243" t="s">
        <v>3098</v>
      </c>
    </row>
    <row r="16244" spans="17:20">
      <c r="Q16244">
        <v>0.35834490740740699</v>
      </c>
      <c r="R16244">
        <v>2</v>
      </c>
      <c r="S16244" t="s">
        <v>1581</v>
      </c>
      <c r="T16244" t="s">
        <v>3099</v>
      </c>
    </row>
    <row r="16245" spans="17:20">
      <c r="Q16245">
        <v>0.35843750000000002</v>
      </c>
      <c r="R16245">
        <v>2</v>
      </c>
      <c r="S16245" t="s">
        <v>2683</v>
      </c>
      <c r="T16245" t="s">
        <v>3103</v>
      </c>
    </row>
    <row r="16246" spans="17:20">
      <c r="Q16246">
        <v>0.35850694444444398</v>
      </c>
      <c r="R16246">
        <v>1</v>
      </c>
      <c r="S16246" t="s">
        <v>5213</v>
      </c>
      <c r="T16246" t="s">
        <v>3221</v>
      </c>
    </row>
    <row r="16247" spans="17:20">
      <c r="Q16247">
        <v>0.35850694444444398</v>
      </c>
      <c r="R16247">
        <v>1</v>
      </c>
      <c r="S16247" t="s">
        <v>12747</v>
      </c>
      <c r="T16247" t="s">
        <v>3096</v>
      </c>
    </row>
    <row r="16248" spans="17:20">
      <c r="Q16248">
        <v>0.35861111111111099</v>
      </c>
      <c r="R16248">
        <v>1</v>
      </c>
      <c r="S16248" t="s">
        <v>5205</v>
      </c>
      <c r="T16248" t="s">
        <v>3221</v>
      </c>
    </row>
    <row r="16249" spans="17:20">
      <c r="Q16249">
        <v>0.35862268518518498</v>
      </c>
      <c r="R16249">
        <v>1</v>
      </c>
      <c r="S16249" t="s">
        <v>2893</v>
      </c>
      <c r="T16249" t="s">
        <v>3103</v>
      </c>
    </row>
    <row r="16250" spans="17:20">
      <c r="Q16250">
        <v>0.358680555555556</v>
      </c>
      <c r="R16250">
        <v>1</v>
      </c>
      <c r="S16250" t="s">
        <v>5218</v>
      </c>
      <c r="T16250" t="s">
        <v>3098</v>
      </c>
    </row>
    <row r="16251" spans="17:20">
      <c r="Q16251">
        <v>0.35871527777777801</v>
      </c>
      <c r="R16251">
        <v>1</v>
      </c>
      <c r="S16251" t="s">
        <v>2280</v>
      </c>
      <c r="T16251" t="s">
        <v>3101</v>
      </c>
    </row>
    <row r="16252" spans="17:20">
      <c r="Q16252">
        <v>0.358796296296296</v>
      </c>
      <c r="R16252">
        <v>2</v>
      </c>
      <c r="S16252" t="s">
        <v>1983</v>
      </c>
      <c r="T16252" t="s">
        <v>3221</v>
      </c>
    </row>
    <row r="16253" spans="17:20">
      <c r="Q16253">
        <v>0.35884259259259299</v>
      </c>
      <c r="R16253">
        <v>2</v>
      </c>
      <c r="S16253" t="s">
        <v>2936</v>
      </c>
      <c r="T16253" t="s">
        <v>3094</v>
      </c>
    </row>
    <row r="16254" spans="17:20">
      <c r="Q16254">
        <v>0.35893518518518502</v>
      </c>
      <c r="R16254">
        <v>1</v>
      </c>
      <c r="S16254" t="s">
        <v>1577</v>
      </c>
      <c r="T16254" t="s">
        <v>3098</v>
      </c>
    </row>
    <row r="16255" spans="17:20">
      <c r="Q16255">
        <v>0.35894675925925901</v>
      </c>
      <c r="R16255">
        <v>2</v>
      </c>
      <c r="S16255" t="s">
        <v>10811</v>
      </c>
      <c r="T16255" t="s">
        <v>3097</v>
      </c>
    </row>
    <row r="16256" spans="17:20">
      <c r="Q16256">
        <v>0.35898148148148101</v>
      </c>
      <c r="R16256">
        <v>1</v>
      </c>
      <c r="S16256" t="s">
        <v>1573</v>
      </c>
      <c r="T16256" t="s">
        <v>3221</v>
      </c>
    </row>
    <row r="16257" spans="17:20">
      <c r="Q16257">
        <v>0.35905092592592602</v>
      </c>
      <c r="R16257">
        <v>2</v>
      </c>
      <c r="S16257" t="s">
        <v>2684</v>
      </c>
      <c r="T16257" t="s">
        <v>3098</v>
      </c>
    </row>
    <row r="16258" spans="17:20">
      <c r="Q16258">
        <v>0.359108796296296</v>
      </c>
      <c r="R16258">
        <v>2</v>
      </c>
      <c r="S16258" t="s">
        <v>1052</v>
      </c>
      <c r="T16258" t="s">
        <v>3100</v>
      </c>
    </row>
    <row r="16259" spans="17:20">
      <c r="Q16259">
        <v>0.35915509259259298</v>
      </c>
      <c r="R16259">
        <v>1</v>
      </c>
      <c r="S16259" t="s">
        <v>1106</v>
      </c>
      <c r="T16259" t="s">
        <v>3096</v>
      </c>
    </row>
    <row r="16260" spans="17:20">
      <c r="Q16260">
        <v>0.35923611111111098</v>
      </c>
      <c r="R16260">
        <v>1</v>
      </c>
      <c r="S16260" t="s">
        <v>2562</v>
      </c>
      <c r="T16260" t="s">
        <v>3103</v>
      </c>
    </row>
    <row r="16261" spans="17:20">
      <c r="Q16261">
        <v>0.35923611111111098</v>
      </c>
      <c r="R16261">
        <v>2</v>
      </c>
      <c r="S16261" t="s">
        <v>4249</v>
      </c>
      <c r="T16261" t="s">
        <v>3099</v>
      </c>
    </row>
    <row r="16262" spans="17:20">
      <c r="Q16262">
        <v>0.35924768518518502</v>
      </c>
      <c r="R16262">
        <v>1</v>
      </c>
      <c r="S16262" t="s">
        <v>5220</v>
      </c>
      <c r="T16262" t="s">
        <v>3098</v>
      </c>
    </row>
    <row r="16263" spans="17:20">
      <c r="Q16263">
        <v>0.35927083333333298</v>
      </c>
      <c r="R16263">
        <v>1</v>
      </c>
      <c r="S16263" t="s">
        <v>2894</v>
      </c>
      <c r="T16263" t="s">
        <v>3098</v>
      </c>
    </row>
    <row r="16264" spans="17:20">
      <c r="Q16264">
        <v>0.35930555555555599</v>
      </c>
      <c r="R16264">
        <v>1</v>
      </c>
      <c r="S16264" t="s">
        <v>582</v>
      </c>
      <c r="T16264" t="s">
        <v>3128</v>
      </c>
    </row>
    <row r="16265" spans="17:20">
      <c r="Q16265">
        <v>0.359375</v>
      </c>
      <c r="R16265">
        <v>1</v>
      </c>
      <c r="S16265" t="s">
        <v>12748</v>
      </c>
      <c r="T16265" t="s">
        <v>3096</v>
      </c>
    </row>
    <row r="16266" spans="17:20">
      <c r="Q16266">
        <v>0.35944444444444401</v>
      </c>
      <c r="R16266">
        <v>1</v>
      </c>
      <c r="S16266" t="s">
        <v>2897</v>
      </c>
      <c r="T16266" t="s">
        <v>3098</v>
      </c>
    </row>
    <row r="16267" spans="17:20">
      <c r="Q16267">
        <v>0.35958333333333298</v>
      </c>
      <c r="R16267">
        <v>2</v>
      </c>
      <c r="S16267" t="s">
        <v>2895</v>
      </c>
      <c r="T16267" t="s">
        <v>3103</v>
      </c>
    </row>
    <row r="16268" spans="17:20">
      <c r="Q16268">
        <v>0.35958333333333298</v>
      </c>
      <c r="R16268">
        <v>1</v>
      </c>
      <c r="S16268" t="s">
        <v>2562</v>
      </c>
      <c r="T16268" t="s">
        <v>3128</v>
      </c>
    </row>
    <row r="16269" spans="17:20">
      <c r="Q16269">
        <v>0.359606481481481</v>
      </c>
      <c r="R16269">
        <v>1</v>
      </c>
      <c r="S16269" t="s">
        <v>2562</v>
      </c>
      <c r="T16269" t="s">
        <v>3221</v>
      </c>
    </row>
    <row r="16270" spans="17:20">
      <c r="Q16270">
        <v>0.35967592592592601</v>
      </c>
      <c r="R16270">
        <v>3</v>
      </c>
      <c r="S16270" t="s">
        <v>2562</v>
      </c>
      <c r="T16270" t="s">
        <v>3095</v>
      </c>
    </row>
    <row r="16271" spans="17:20">
      <c r="Q16271">
        <v>0.35973379629629598</v>
      </c>
      <c r="R16271">
        <v>1</v>
      </c>
      <c r="S16271" t="s">
        <v>1578</v>
      </c>
      <c r="T16271" t="s">
        <v>3098</v>
      </c>
    </row>
    <row r="16272" spans="17:20">
      <c r="Q16272">
        <v>0.35974537037037002</v>
      </c>
      <c r="R16272">
        <v>2</v>
      </c>
      <c r="S16272" t="s">
        <v>2562</v>
      </c>
      <c r="T16272" t="s">
        <v>3103</v>
      </c>
    </row>
    <row r="16273" spans="17:20">
      <c r="Q16273">
        <v>0.359756944444444</v>
      </c>
      <c r="R16273">
        <v>1</v>
      </c>
      <c r="S16273" t="s">
        <v>2562</v>
      </c>
      <c r="T16273" t="s">
        <v>3103</v>
      </c>
    </row>
    <row r="16274" spans="17:20">
      <c r="Q16274">
        <v>0.35979166666666701</v>
      </c>
      <c r="R16274">
        <v>1</v>
      </c>
      <c r="S16274" t="s">
        <v>2898</v>
      </c>
      <c r="T16274" t="s">
        <v>3098</v>
      </c>
    </row>
    <row r="16275" spans="17:20">
      <c r="Q16275">
        <v>0.35980324074074099</v>
      </c>
      <c r="R16275">
        <v>2</v>
      </c>
      <c r="S16275" t="s">
        <v>5230</v>
      </c>
      <c r="T16275" t="s">
        <v>3103</v>
      </c>
    </row>
    <row r="16276" spans="17:20">
      <c r="Q16276">
        <v>0.35982638888888901</v>
      </c>
      <c r="R16276">
        <v>2</v>
      </c>
      <c r="S16276" t="s">
        <v>2562</v>
      </c>
      <c r="T16276" t="s">
        <v>3103</v>
      </c>
    </row>
    <row r="16277" spans="17:20">
      <c r="Q16277">
        <v>0.35986111111111102</v>
      </c>
      <c r="R16277">
        <v>1</v>
      </c>
      <c r="S16277" t="s">
        <v>12749</v>
      </c>
      <c r="T16277" t="s">
        <v>3221</v>
      </c>
    </row>
    <row r="16278" spans="17:20">
      <c r="Q16278">
        <v>0.35986111111111102</v>
      </c>
      <c r="R16278">
        <v>1</v>
      </c>
      <c r="S16278" t="s">
        <v>12750</v>
      </c>
      <c r="T16278" t="s">
        <v>3095</v>
      </c>
    </row>
    <row r="16279" spans="17:20">
      <c r="Q16279">
        <v>0.35986111111111102</v>
      </c>
      <c r="R16279">
        <v>1</v>
      </c>
      <c r="S16279" t="s">
        <v>596</v>
      </c>
      <c r="T16279" t="s">
        <v>3128</v>
      </c>
    </row>
    <row r="16280" spans="17:20">
      <c r="Q16280">
        <v>0.35989583333333303</v>
      </c>
      <c r="R16280">
        <v>1</v>
      </c>
      <c r="S16280" t="s">
        <v>12751</v>
      </c>
      <c r="T16280" t="s">
        <v>3100</v>
      </c>
    </row>
    <row r="16281" spans="17:20">
      <c r="Q16281">
        <v>0.35990740740740701</v>
      </c>
      <c r="R16281">
        <v>2</v>
      </c>
      <c r="S16281" t="s">
        <v>5241</v>
      </c>
      <c r="T16281" t="s">
        <v>3103</v>
      </c>
    </row>
    <row r="16282" spans="17:20">
      <c r="Q16282">
        <v>0.35991898148148099</v>
      </c>
      <c r="R16282">
        <v>1</v>
      </c>
      <c r="S16282" t="s">
        <v>5242</v>
      </c>
      <c r="T16282" t="s">
        <v>3103</v>
      </c>
    </row>
    <row r="16283" spans="17:20">
      <c r="Q16283">
        <v>0.35994212962963001</v>
      </c>
      <c r="R16283">
        <v>3</v>
      </c>
      <c r="S16283" t="s">
        <v>5233</v>
      </c>
      <c r="T16283" t="s">
        <v>3221</v>
      </c>
    </row>
    <row r="16284" spans="17:20">
      <c r="Q16284">
        <v>0.359953703703704</v>
      </c>
      <c r="R16284">
        <v>1</v>
      </c>
      <c r="S16284" t="s">
        <v>5243</v>
      </c>
      <c r="T16284" t="s">
        <v>3103</v>
      </c>
    </row>
    <row r="16285" spans="17:20">
      <c r="Q16285">
        <v>0.35996527777777798</v>
      </c>
      <c r="R16285">
        <v>1</v>
      </c>
      <c r="S16285" t="s">
        <v>5222</v>
      </c>
      <c r="T16285" t="s">
        <v>3098</v>
      </c>
    </row>
    <row r="16286" spans="17:20">
      <c r="Q16286">
        <v>0.36004629629629598</v>
      </c>
      <c r="R16286">
        <v>2</v>
      </c>
      <c r="S16286" t="s">
        <v>5226</v>
      </c>
      <c r="T16286" t="s">
        <v>3221</v>
      </c>
    </row>
    <row r="16287" spans="17:20">
      <c r="Q16287">
        <v>0.36005787037037001</v>
      </c>
      <c r="R16287">
        <v>2</v>
      </c>
      <c r="S16287" t="s">
        <v>5244</v>
      </c>
      <c r="T16287" t="s">
        <v>3103</v>
      </c>
    </row>
    <row r="16288" spans="17:20">
      <c r="Q16288">
        <v>0.360069444444444</v>
      </c>
      <c r="R16288">
        <v>1</v>
      </c>
      <c r="S16288" t="s">
        <v>879</v>
      </c>
      <c r="T16288" t="s">
        <v>3096</v>
      </c>
    </row>
    <row r="16289" spans="17:20">
      <c r="Q16289">
        <v>0.36008101851851898</v>
      </c>
      <c r="R16289">
        <v>1</v>
      </c>
      <c r="S16289" t="s">
        <v>5245</v>
      </c>
      <c r="T16289" t="s">
        <v>3103</v>
      </c>
    </row>
    <row r="16290" spans="17:20">
      <c r="Q16290">
        <v>0.36013888888888901</v>
      </c>
      <c r="R16290">
        <v>1</v>
      </c>
      <c r="S16290" t="s">
        <v>5231</v>
      </c>
      <c r="T16290" t="s">
        <v>3098</v>
      </c>
    </row>
    <row r="16291" spans="17:20">
      <c r="Q16291">
        <v>0.36013888888888901</v>
      </c>
      <c r="R16291">
        <v>1</v>
      </c>
      <c r="S16291" t="s">
        <v>1986</v>
      </c>
      <c r="T16291" t="s">
        <v>3098</v>
      </c>
    </row>
    <row r="16292" spans="17:20">
      <c r="Q16292">
        <v>0.36013888888888901</v>
      </c>
      <c r="R16292">
        <v>1</v>
      </c>
      <c r="S16292" t="s">
        <v>5246</v>
      </c>
      <c r="T16292" t="s">
        <v>3103</v>
      </c>
    </row>
    <row r="16293" spans="17:20">
      <c r="Q16293">
        <v>0.36019675925925898</v>
      </c>
      <c r="R16293">
        <v>1</v>
      </c>
      <c r="S16293" t="s">
        <v>5247</v>
      </c>
      <c r="T16293" t="s">
        <v>3103</v>
      </c>
    </row>
    <row r="16294" spans="17:20">
      <c r="Q16294">
        <v>0.36025462962963001</v>
      </c>
      <c r="R16294">
        <v>1</v>
      </c>
      <c r="S16294" t="s">
        <v>5248</v>
      </c>
      <c r="T16294" t="s">
        <v>3103</v>
      </c>
    </row>
    <row r="16295" spans="17:20">
      <c r="Q16295">
        <v>0.36026620370370399</v>
      </c>
      <c r="R16295">
        <v>1</v>
      </c>
      <c r="S16295" t="s">
        <v>2562</v>
      </c>
      <c r="T16295" t="s">
        <v>3103</v>
      </c>
    </row>
    <row r="16296" spans="17:20">
      <c r="Q16296">
        <v>0.36026620370370399</v>
      </c>
      <c r="R16296">
        <v>1</v>
      </c>
      <c r="S16296" t="s">
        <v>5249</v>
      </c>
      <c r="T16296" t="s">
        <v>3103</v>
      </c>
    </row>
    <row r="16297" spans="17:20">
      <c r="Q16297">
        <v>0.36028935185185201</v>
      </c>
      <c r="R16297">
        <v>1</v>
      </c>
      <c r="S16297" t="s">
        <v>5229</v>
      </c>
      <c r="T16297" t="s">
        <v>3103</v>
      </c>
    </row>
    <row r="16298" spans="17:20">
      <c r="Q16298">
        <v>0.36028935185185201</v>
      </c>
      <c r="R16298">
        <v>1</v>
      </c>
      <c r="S16298" t="s">
        <v>5250</v>
      </c>
      <c r="T16298" t="s">
        <v>3103</v>
      </c>
    </row>
    <row r="16299" spans="17:20">
      <c r="Q16299">
        <v>0.360300925925926</v>
      </c>
      <c r="R16299">
        <v>1</v>
      </c>
      <c r="S16299" t="s">
        <v>2562</v>
      </c>
      <c r="T16299" t="s">
        <v>3103</v>
      </c>
    </row>
    <row r="16300" spans="17:20">
      <c r="Q16300">
        <v>0.36032407407407402</v>
      </c>
      <c r="R16300">
        <v>1</v>
      </c>
      <c r="S16300" t="s">
        <v>5228</v>
      </c>
      <c r="T16300" t="s">
        <v>3103</v>
      </c>
    </row>
    <row r="16301" spans="17:20">
      <c r="Q16301">
        <v>0.36061342592592599</v>
      </c>
      <c r="R16301">
        <v>1</v>
      </c>
      <c r="S16301" t="s">
        <v>12752</v>
      </c>
      <c r="T16301" t="s">
        <v>3128</v>
      </c>
    </row>
    <row r="16302" spans="17:20">
      <c r="Q16302">
        <v>0.360648148148148</v>
      </c>
      <c r="R16302">
        <v>1</v>
      </c>
      <c r="S16302" t="s">
        <v>5234</v>
      </c>
      <c r="T16302" t="s">
        <v>3221</v>
      </c>
    </row>
    <row r="16303" spans="17:20">
      <c r="Q16303">
        <v>0.360648148148148</v>
      </c>
      <c r="R16303">
        <v>1</v>
      </c>
      <c r="S16303" t="s">
        <v>12753</v>
      </c>
      <c r="T16303" t="s">
        <v>3221</v>
      </c>
    </row>
    <row r="16304" spans="17:20">
      <c r="Q16304">
        <v>0.36087962962962999</v>
      </c>
      <c r="R16304">
        <v>1</v>
      </c>
      <c r="S16304" t="s">
        <v>5252</v>
      </c>
      <c r="T16304" t="s">
        <v>3103</v>
      </c>
    </row>
    <row r="16305" spans="17:20">
      <c r="Q16305">
        <v>0.36089120370370398</v>
      </c>
      <c r="R16305">
        <v>1</v>
      </c>
      <c r="S16305" t="s">
        <v>5258</v>
      </c>
      <c r="T16305" t="s">
        <v>3097</v>
      </c>
    </row>
    <row r="16306" spans="17:20">
      <c r="Q16306">
        <v>0.36090277777777802</v>
      </c>
      <c r="R16306">
        <v>1</v>
      </c>
      <c r="S16306" t="s">
        <v>2899</v>
      </c>
      <c r="T16306" t="s">
        <v>3098</v>
      </c>
    </row>
    <row r="16307" spans="17:20">
      <c r="Q16307">
        <v>0.36093750000000002</v>
      </c>
      <c r="R16307">
        <v>1</v>
      </c>
      <c r="S16307" t="s">
        <v>2562</v>
      </c>
      <c r="T16307" t="s">
        <v>3096</v>
      </c>
    </row>
    <row r="16308" spans="17:20">
      <c r="Q16308">
        <v>0.36098379629629601</v>
      </c>
      <c r="R16308">
        <v>1</v>
      </c>
      <c r="S16308" t="s">
        <v>231</v>
      </c>
      <c r="T16308" t="s">
        <v>3097</v>
      </c>
    </row>
    <row r="16309" spans="17:20">
      <c r="Q16309">
        <v>0.36099537037036999</v>
      </c>
      <c r="R16309">
        <v>1</v>
      </c>
      <c r="S16309" t="s">
        <v>5260</v>
      </c>
      <c r="T16309" t="s">
        <v>3098</v>
      </c>
    </row>
    <row r="16310" spans="17:20">
      <c r="Q16310">
        <v>0.36100694444444398</v>
      </c>
      <c r="R16310">
        <v>2</v>
      </c>
      <c r="S16310" t="s">
        <v>1273</v>
      </c>
      <c r="T16310" t="s">
        <v>3098</v>
      </c>
    </row>
    <row r="16311" spans="17:20">
      <c r="Q16311">
        <v>0.36105324074074102</v>
      </c>
      <c r="R16311">
        <v>1</v>
      </c>
      <c r="S16311" t="s">
        <v>2562</v>
      </c>
      <c r="T16311" t="s">
        <v>3096</v>
      </c>
    </row>
    <row r="16312" spans="17:20">
      <c r="Q16312">
        <v>0.36113425925925902</v>
      </c>
      <c r="R16312">
        <v>4</v>
      </c>
      <c r="S16312" t="s">
        <v>2900</v>
      </c>
      <c r="T16312" t="s">
        <v>3103</v>
      </c>
    </row>
    <row r="16313" spans="17:20">
      <c r="Q16313">
        <v>0.36119212962962999</v>
      </c>
      <c r="R16313">
        <v>1</v>
      </c>
      <c r="S16313" t="s">
        <v>3343</v>
      </c>
      <c r="T16313" t="s">
        <v>3101</v>
      </c>
    </row>
    <row r="16314" spans="17:20">
      <c r="Q16314">
        <v>0.361261574074074</v>
      </c>
      <c r="R16314">
        <v>1</v>
      </c>
      <c r="S16314" t="s">
        <v>1989</v>
      </c>
      <c r="T16314" t="s">
        <v>3098</v>
      </c>
    </row>
    <row r="16315" spans="17:20">
      <c r="Q16315">
        <v>0.36128472222222202</v>
      </c>
      <c r="R16315">
        <v>1</v>
      </c>
      <c r="S16315" t="s">
        <v>2310</v>
      </c>
      <c r="T16315" t="s">
        <v>3098</v>
      </c>
    </row>
    <row r="16316" spans="17:20">
      <c r="Q16316">
        <v>0.36133101851851901</v>
      </c>
      <c r="R16316">
        <v>1</v>
      </c>
      <c r="S16316" t="s">
        <v>2511</v>
      </c>
      <c r="T16316" t="s">
        <v>3098</v>
      </c>
    </row>
    <row r="16317" spans="17:20">
      <c r="Q16317">
        <v>0.36135416666666698</v>
      </c>
      <c r="R16317">
        <v>2</v>
      </c>
      <c r="S16317" t="s">
        <v>1991</v>
      </c>
      <c r="T16317" t="s">
        <v>3221</v>
      </c>
    </row>
    <row r="16318" spans="17:20">
      <c r="Q16318">
        <v>0.361377314814815</v>
      </c>
      <c r="R16318">
        <v>1</v>
      </c>
      <c r="S16318" t="s">
        <v>2512</v>
      </c>
      <c r="T16318" t="s">
        <v>3098</v>
      </c>
    </row>
    <row r="16319" spans="17:20">
      <c r="Q16319">
        <v>0.361377314814815</v>
      </c>
      <c r="R16319">
        <v>1</v>
      </c>
      <c r="S16319" t="s">
        <v>233</v>
      </c>
      <c r="T16319" t="s">
        <v>3096</v>
      </c>
    </row>
    <row r="16320" spans="17:20">
      <c r="Q16320">
        <v>0.36142361111111099</v>
      </c>
      <c r="R16320">
        <v>4</v>
      </c>
      <c r="S16320" t="s">
        <v>5253</v>
      </c>
      <c r="T16320" t="s">
        <v>3098</v>
      </c>
    </row>
    <row r="16321" spans="17:20">
      <c r="Q16321">
        <v>0.36143518518518503</v>
      </c>
      <c r="R16321">
        <v>1</v>
      </c>
      <c r="S16321" t="s">
        <v>851</v>
      </c>
      <c r="T16321" t="s">
        <v>3094</v>
      </c>
    </row>
    <row r="16322" spans="17:20">
      <c r="Q16322">
        <v>0.36143518518518503</v>
      </c>
      <c r="R16322">
        <v>1</v>
      </c>
      <c r="S16322" t="s">
        <v>2562</v>
      </c>
      <c r="T16322" t="s">
        <v>3096</v>
      </c>
    </row>
    <row r="16323" spans="17:20">
      <c r="Q16323">
        <v>0.36148148148148102</v>
      </c>
      <c r="R16323">
        <v>1</v>
      </c>
      <c r="S16323" t="s">
        <v>1993</v>
      </c>
      <c r="T16323" t="s">
        <v>3098</v>
      </c>
    </row>
    <row r="16324" spans="17:20">
      <c r="Q16324">
        <v>0.361493055555556</v>
      </c>
      <c r="R16324">
        <v>2</v>
      </c>
      <c r="S16324" t="s">
        <v>5254</v>
      </c>
      <c r="T16324" t="s">
        <v>3098</v>
      </c>
    </row>
    <row r="16325" spans="17:20">
      <c r="Q16325">
        <v>0.361527777777778</v>
      </c>
      <c r="R16325">
        <v>4</v>
      </c>
      <c r="S16325" t="s">
        <v>5256</v>
      </c>
      <c r="T16325" t="s">
        <v>3098</v>
      </c>
    </row>
    <row r="16326" spans="17:20">
      <c r="Q16326">
        <v>0.36155092592592603</v>
      </c>
      <c r="R16326">
        <v>1</v>
      </c>
      <c r="S16326" t="s">
        <v>5257</v>
      </c>
      <c r="T16326" t="s">
        <v>3098</v>
      </c>
    </row>
    <row r="16327" spans="17:20">
      <c r="Q16327">
        <v>0.36157407407407399</v>
      </c>
      <c r="R16327">
        <v>1</v>
      </c>
      <c r="S16327" t="s">
        <v>1994</v>
      </c>
      <c r="T16327" t="s">
        <v>3098</v>
      </c>
    </row>
    <row r="16328" spans="17:20">
      <c r="Q16328">
        <v>0.36163194444444402</v>
      </c>
      <c r="R16328">
        <v>1</v>
      </c>
      <c r="S16328" t="s">
        <v>1992</v>
      </c>
      <c r="T16328" t="s">
        <v>3103</v>
      </c>
    </row>
    <row r="16329" spans="17:20">
      <c r="Q16329">
        <v>0.36165509259259299</v>
      </c>
      <c r="R16329">
        <v>1</v>
      </c>
      <c r="S16329" t="s">
        <v>2562</v>
      </c>
      <c r="T16329" t="s">
        <v>3128</v>
      </c>
    </row>
    <row r="16330" spans="17:20">
      <c r="Q16330">
        <v>0.36180555555555599</v>
      </c>
      <c r="R16330">
        <v>2</v>
      </c>
      <c r="S16330" t="s">
        <v>2562</v>
      </c>
      <c r="T16330" t="s">
        <v>3096</v>
      </c>
    </row>
    <row r="16331" spans="17:20">
      <c r="Q16331">
        <v>0.36194444444444401</v>
      </c>
      <c r="R16331">
        <v>1</v>
      </c>
      <c r="S16331" t="s">
        <v>4215</v>
      </c>
      <c r="T16331" t="s">
        <v>3128</v>
      </c>
    </row>
    <row r="16332" spans="17:20">
      <c r="Q16332">
        <v>0.36231481481481498</v>
      </c>
      <c r="R16332">
        <v>1</v>
      </c>
      <c r="S16332" t="s">
        <v>4200</v>
      </c>
      <c r="T16332" t="s">
        <v>3100</v>
      </c>
    </row>
    <row r="16333" spans="17:20">
      <c r="Q16333">
        <v>0.36232638888888902</v>
      </c>
      <c r="R16333">
        <v>1</v>
      </c>
      <c r="S16333" t="s">
        <v>911</v>
      </c>
      <c r="T16333" t="s">
        <v>3097</v>
      </c>
    </row>
    <row r="16334" spans="17:20">
      <c r="Q16334">
        <v>0.362453703703704</v>
      </c>
      <c r="R16334">
        <v>1</v>
      </c>
      <c r="S16334" t="s">
        <v>2513</v>
      </c>
      <c r="T16334" t="s">
        <v>3103</v>
      </c>
    </row>
    <row r="16335" spans="17:20">
      <c r="Q16335">
        <v>0.36247685185185202</v>
      </c>
      <c r="R16335">
        <v>1</v>
      </c>
      <c r="S16335" t="s">
        <v>2685</v>
      </c>
      <c r="T16335" t="s">
        <v>3103</v>
      </c>
    </row>
    <row r="16336" spans="17:20">
      <c r="Q16336">
        <v>0.36249999999999999</v>
      </c>
      <c r="R16336">
        <v>1</v>
      </c>
      <c r="S16336" t="s">
        <v>2902</v>
      </c>
      <c r="T16336" t="s">
        <v>3098</v>
      </c>
    </row>
    <row r="16337" spans="17:20">
      <c r="Q16337">
        <v>0.36255787037037002</v>
      </c>
      <c r="R16337">
        <v>1</v>
      </c>
      <c r="S16337" t="s">
        <v>2562</v>
      </c>
      <c r="T16337" t="s">
        <v>3096</v>
      </c>
    </row>
    <row r="16338" spans="17:20">
      <c r="Q16338">
        <v>0.36266203703703698</v>
      </c>
      <c r="R16338">
        <v>1</v>
      </c>
      <c r="S16338" t="s">
        <v>12754</v>
      </c>
      <c r="T16338" t="s">
        <v>3094</v>
      </c>
    </row>
    <row r="16339" spans="17:20">
      <c r="Q16339">
        <v>0.36273148148148099</v>
      </c>
      <c r="R16339">
        <v>1</v>
      </c>
      <c r="S16339" t="s">
        <v>1107</v>
      </c>
      <c r="T16339" t="s">
        <v>3095</v>
      </c>
    </row>
    <row r="16340" spans="17:20">
      <c r="Q16340">
        <v>0.362835648148148</v>
      </c>
      <c r="R16340">
        <v>1</v>
      </c>
      <c r="S16340" t="s">
        <v>1995</v>
      </c>
      <c r="T16340" t="s">
        <v>3103</v>
      </c>
    </row>
    <row r="16341" spans="17:20">
      <c r="Q16341">
        <v>0.36285879629629603</v>
      </c>
      <c r="R16341">
        <v>1</v>
      </c>
      <c r="S16341" t="s">
        <v>3343</v>
      </c>
      <c r="T16341" t="s">
        <v>3128</v>
      </c>
    </row>
    <row r="16342" spans="17:20">
      <c r="Q16342">
        <v>0.36287037037037001</v>
      </c>
      <c r="R16342">
        <v>1</v>
      </c>
      <c r="S16342" t="s">
        <v>3626</v>
      </c>
      <c r="T16342" t="s">
        <v>3221</v>
      </c>
    </row>
    <row r="16343" spans="17:20">
      <c r="Q16343">
        <v>0.36289351851851898</v>
      </c>
      <c r="R16343">
        <v>2</v>
      </c>
      <c r="S16343" t="s">
        <v>236</v>
      </c>
      <c r="T16343" t="s">
        <v>3095</v>
      </c>
    </row>
    <row r="16344" spans="17:20">
      <c r="Q16344">
        <v>0.36290509259259301</v>
      </c>
      <c r="R16344">
        <v>1</v>
      </c>
      <c r="S16344" t="s">
        <v>799</v>
      </c>
      <c r="T16344" t="s">
        <v>3097</v>
      </c>
    </row>
    <row r="16345" spans="17:20">
      <c r="Q16345">
        <v>0.36296296296296299</v>
      </c>
      <c r="R16345">
        <v>2</v>
      </c>
      <c r="S16345" t="s">
        <v>237</v>
      </c>
      <c r="T16345" t="s">
        <v>3095</v>
      </c>
    </row>
    <row r="16346" spans="17:20">
      <c r="Q16346">
        <v>0.36311342592592599</v>
      </c>
      <c r="R16346">
        <v>1</v>
      </c>
      <c r="S16346" t="s">
        <v>5259</v>
      </c>
      <c r="T16346" t="s">
        <v>3098</v>
      </c>
    </row>
    <row r="16347" spans="17:20">
      <c r="Q16347">
        <v>0.36317129629629602</v>
      </c>
      <c r="R16347">
        <v>1</v>
      </c>
      <c r="S16347" t="s">
        <v>5261</v>
      </c>
      <c r="T16347" t="s">
        <v>3103</v>
      </c>
    </row>
    <row r="16348" spans="17:20">
      <c r="Q16348">
        <v>0.36319444444444399</v>
      </c>
      <c r="R16348">
        <v>2</v>
      </c>
      <c r="S16348" t="s">
        <v>2315</v>
      </c>
      <c r="T16348" t="s">
        <v>3098</v>
      </c>
    </row>
    <row r="16349" spans="17:20">
      <c r="Q16349">
        <v>0.36319444444444399</v>
      </c>
      <c r="R16349">
        <v>1</v>
      </c>
      <c r="S16349" t="s">
        <v>5232</v>
      </c>
      <c r="T16349" t="s">
        <v>3094</v>
      </c>
    </row>
    <row r="16350" spans="17:20">
      <c r="Q16350">
        <v>0.36322916666666699</v>
      </c>
      <c r="R16350">
        <v>1</v>
      </c>
      <c r="S16350" t="s">
        <v>1585</v>
      </c>
      <c r="T16350" t="s">
        <v>3098</v>
      </c>
    </row>
    <row r="16351" spans="17:20">
      <c r="Q16351">
        <v>0.363263888888889</v>
      </c>
      <c r="R16351">
        <v>2</v>
      </c>
      <c r="S16351" t="s">
        <v>5269</v>
      </c>
      <c r="T16351" t="s">
        <v>3103</v>
      </c>
    </row>
    <row r="16352" spans="17:20">
      <c r="Q16352">
        <v>0.363263888888889</v>
      </c>
      <c r="R16352">
        <v>1</v>
      </c>
      <c r="S16352" t="s">
        <v>2562</v>
      </c>
      <c r="T16352" t="s">
        <v>3096</v>
      </c>
    </row>
    <row r="16353" spans="17:20">
      <c r="Q16353">
        <v>0.36327546296296298</v>
      </c>
      <c r="R16353">
        <v>1</v>
      </c>
      <c r="S16353" t="s">
        <v>1997</v>
      </c>
      <c r="T16353" t="s">
        <v>3103</v>
      </c>
    </row>
    <row r="16354" spans="17:20">
      <c r="Q16354">
        <v>0.36328703703703702</v>
      </c>
      <c r="R16354">
        <v>4</v>
      </c>
      <c r="S16354" t="s">
        <v>5274</v>
      </c>
      <c r="T16354" t="s">
        <v>3098</v>
      </c>
    </row>
    <row r="16355" spans="17:20">
      <c r="Q16355">
        <v>0.36331018518518499</v>
      </c>
      <c r="R16355">
        <v>1</v>
      </c>
      <c r="S16355" t="s">
        <v>5275</v>
      </c>
      <c r="T16355" t="s">
        <v>3098</v>
      </c>
    </row>
    <row r="16356" spans="17:20">
      <c r="Q16356">
        <v>0.36335648148148098</v>
      </c>
      <c r="R16356">
        <v>1</v>
      </c>
      <c r="S16356" t="s">
        <v>2904</v>
      </c>
      <c r="T16356" t="s">
        <v>3098</v>
      </c>
    </row>
    <row r="16357" spans="17:20">
      <c r="Q16357">
        <v>0.36335648148148098</v>
      </c>
      <c r="R16357">
        <v>1</v>
      </c>
      <c r="S16357" t="s">
        <v>1996</v>
      </c>
      <c r="T16357" t="s">
        <v>3098</v>
      </c>
    </row>
    <row r="16358" spans="17:20">
      <c r="Q16358">
        <v>0.36339120370370398</v>
      </c>
      <c r="R16358">
        <v>1</v>
      </c>
      <c r="S16358" t="s">
        <v>1999</v>
      </c>
      <c r="T16358" t="s">
        <v>3098</v>
      </c>
    </row>
    <row r="16359" spans="17:20">
      <c r="Q16359">
        <v>0.36339120370370398</v>
      </c>
      <c r="R16359">
        <v>1</v>
      </c>
      <c r="S16359" t="s">
        <v>2313</v>
      </c>
      <c r="T16359" t="s">
        <v>3103</v>
      </c>
    </row>
    <row r="16360" spans="17:20">
      <c r="Q16360">
        <v>0.36340277777777802</v>
      </c>
      <c r="R16360">
        <v>1</v>
      </c>
      <c r="S16360" t="s">
        <v>5263</v>
      </c>
      <c r="T16360" t="s">
        <v>3098</v>
      </c>
    </row>
    <row r="16361" spans="17:20">
      <c r="Q16361">
        <v>0.363414351851852</v>
      </c>
      <c r="R16361">
        <v>1</v>
      </c>
      <c r="S16361" t="s">
        <v>5277</v>
      </c>
      <c r="T16361" t="s">
        <v>3098</v>
      </c>
    </row>
    <row r="16362" spans="17:20">
      <c r="Q16362">
        <v>0.36343750000000002</v>
      </c>
      <c r="R16362">
        <v>1</v>
      </c>
      <c r="S16362" t="s">
        <v>2000</v>
      </c>
      <c r="T16362" t="s">
        <v>3098</v>
      </c>
    </row>
    <row r="16363" spans="17:20">
      <c r="Q16363">
        <v>0.36350694444444398</v>
      </c>
      <c r="R16363">
        <v>1</v>
      </c>
      <c r="S16363" t="s">
        <v>5270</v>
      </c>
      <c r="T16363" t="s">
        <v>3103</v>
      </c>
    </row>
    <row r="16364" spans="17:20">
      <c r="Q16364">
        <v>0.36358796296296297</v>
      </c>
      <c r="R16364">
        <v>1</v>
      </c>
      <c r="S16364" t="s">
        <v>5281</v>
      </c>
      <c r="T16364" t="s">
        <v>3098</v>
      </c>
    </row>
    <row r="16365" spans="17:20">
      <c r="Q16365">
        <v>0.363645833333333</v>
      </c>
      <c r="R16365">
        <v>1</v>
      </c>
      <c r="S16365" t="s">
        <v>5282</v>
      </c>
      <c r="T16365" t="s">
        <v>3098</v>
      </c>
    </row>
    <row r="16366" spans="17:20">
      <c r="Q16366">
        <v>0.363726851851852</v>
      </c>
      <c r="R16366">
        <v>1</v>
      </c>
      <c r="S16366" t="s">
        <v>12755</v>
      </c>
      <c r="T16366" t="s">
        <v>3221</v>
      </c>
    </row>
    <row r="16367" spans="17:20">
      <c r="Q16367">
        <v>0.36378472222222202</v>
      </c>
      <c r="R16367">
        <v>1</v>
      </c>
      <c r="S16367" t="s">
        <v>12756</v>
      </c>
      <c r="T16367" t="s">
        <v>3096</v>
      </c>
    </row>
    <row r="16368" spans="17:20">
      <c r="Q16368">
        <v>0.36379629629629601</v>
      </c>
      <c r="R16368">
        <v>1</v>
      </c>
      <c r="S16368" t="s">
        <v>2686</v>
      </c>
      <c r="T16368" t="s">
        <v>3098</v>
      </c>
    </row>
    <row r="16369" spans="17:20">
      <c r="Q16369">
        <v>0.36394675925925901</v>
      </c>
      <c r="R16369">
        <v>1</v>
      </c>
      <c r="S16369" t="s">
        <v>12757</v>
      </c>
      <c r="T16369" t="s">
        <v>3221</v>
      </c>
    </row>
    <row r="16370" spans="17:20">
      <c r="Q16370">
        <v>0.36400462962962998</v>
      </c>
      <c r="R16370">
        <v>2</v>
      </c>
      <c r="S16370" t="s">
        <v>222</v>
      </c>
      <c r="T16370" t="s">
        <v>3101</v>
      </c>
    </row>
    <row r="16371" spans="17:20">
      <c r="Q16371">
        <v>0.36406250000000001</v>
      </c>
      <c r="R16371">
        <v>1</v>
      </c>
      <c r="S16371" t="s">
        <v>5267</v>
      </c>
      <c r="T16371" t="s">
        <v>3103</v>
      </c>
    </row>
    <row r="16372" spans="17:20">
      <c r="Q16372">
        <v>0.36412037037036998</v>
      </c>
      <c r="R16372">
        <v>2</v>
      </c>
      <c r="S16372" t="s">
        <v>2004</v>
      </c>
      <c r="T16372" t="s">
        <v>3097</v>
      </c>
    </row>
    <row r="16373" spans="17:20">
      <c r="Q16373">
        <v>0.36416666666666703</v>
      </c>
      <c r="R16373">
        <v>1</v>
      </c>
      <c r="S16373" t="s">
        <v>1587</v>
      </c>
      <c r="T16373" t="s">
        <v>3098</v>
      </c>
    </row>
    <row r="16374" spans="17:20">
      <c r="Q16374">
        <v>0.36421296296296302</v>
      </c>
      <c r="R16374">
        <v>1</v>
      </c>
      <c r="S16374" t="s">
        <v>5280</v>
      </c>
      <c r="T16374" t="s">
        <v>3103</v>
      </c>
    </row>
    <row r="16375" spans="17:20">
      <c r="Q16375">
        <v>0.36429398148148101</v>
      </c>
      <c r="R16375">
        <v>1</v>
      </c>
      <c r="S16375" t="s">
        <v>5271</v>
      </c>
      <c r="T16375" t="s">
        <v>3103</v>
      </c>
    </row>
    <row r="16376" spans="17:20">
      <c r="Q16376">
        <v>0.36431712962962998</v>
      </c>
      <c r="R16376">
        <v>1</v>
      </c>
      <c r="S16376" t="s">
        <v>12758</v>
      </c>
      <c r="T16376" t="s">
        <v>3128</v>
      </c>
    </row>
    <row r="16377" spans="17:20">
      <c r="Q16377">
        <v>0.36447916666666702</v>
      </c>
      <c r="R16377">
        <v>1</v>
      </c>
      <c r="S16377" t="s">
        <v>1582</v>
      </c>
      <c r="T16377" t="s">
        <v>3103</v>
      </c>
    </row>
    <row r="16378" spans="17:20">
      <c r="Q16378">
        <v>0.364490740740741</v>
      </c>
      <c r="R16378">
        <v>2</v>
      </c>
      <c r="S16378" t="s">
        <v>12759</v>
      </c>
      <c r="T16378" t="s">
        <v>3096</v>
      </c>
    </row>
    <row r="16379" spans="17:20">
      <c r="Q16379">
        <v>0.36464120370370401</v>
      </c>
      <c r="R16379">
        <v>2</v>
      </c>
      <c r="S16379" t="s">
        <v>5272</v>
      </c>
      <c r="T16379" t="s">
        <v>3103</v>
      </c>
    </row>
    <row r="16380" spans="17:20">
      <c r="Q16380">
        <v>0.36464120370370401</v>
      </c>
      <c r="R16380">
        <v>1</v>
      </c>
      <c r="S16380" t="s">
        <v>2562</v>
      </c>
      <c r="T16380" t="s">
        <v>3096</v>
      </c>
    </row>
    <row r="16381" spans="17:20">
      <c r="Q16381">
        <v>0.3646875</v>
      </c>
      <c r="R16381">
        <v>1</v>
      </c>
      <c r="S16381" t="s">
        <v>2562</v>
      </c>
      <c r="T16381" t="s">
        <v>3096</v>
      </c>
    </row>
    <row r="16382" spans="17:20">
      <c r="Q16382">
        <v>0.36469907407407398</v>
      </c>
      <c r="R16382">
        <v>2</v>
      </c>
      <c r="S16382" t="s">
        <v>1998</v>
      </c>
      <c r="T16382" t="s">
        <v>3221</v>
      </c>
    </row>
    <row r="16383" spans="17:20">
      <c r="Q16383">
        <v>0.36469907407407398</v>
      </c>
      <c r="R16383">
        <v>1</v>
      </c>
      <c r="S16383" t="s">
        <v>2908</v>
      </c>
      <c r="T16383" t="s">
        <v>3097</v>
      </c>
    </row>
    <row r="16384" spans="17:20">
      <c r="Q16384">
        <v>0.364722222222222</v>
      </c>
      <c r="R16384">
        <v>1</v>
      </c>
      <c r="S16384" t="s">
        <v>5276</v>
      </c>
      <c r="T16384" t="s">
        <v>3098</v>
      </c>
    </row>
    <row r="16385" spans="17:20">
      <c r="Q16385">
        <v>0.36476851851851799</v>
      </c>
      <c r="R16385">
        <v>1</v>
      </c>
      <c r="S16385" t="s">
        <v>3855</v>
      </c>
      <c r="T16385" t="s">
        <v>3101</v>
      </c>
    </row>
    <row r="16386" spans="17:20">
      <c r="Q16386">
        <v>0.36476851851851799</v>
      </c>
      <c r="R16386">
        <v>1</v>
      </c>
      <c r="S16386" t="s">
        <v>2562</v>
      </c>
      <c r="T16386" t="s">
        <v>3096</v>
      </c>
    </row>
    <row r="16387" spans="17:20">
      <c r="Q16387">
        <v>0.364803240740741</v>
      </c>
      <c r="R16387">
        <v>1</v>
      </c>
      <c r="S16387" t="s">
        <v>2069</v>
      </c>
      <c r="T16387" t="s">
        <v>3097</v>
      </c>
    </row>
    <row r="16388" spans="17:20">
      <c r="Q16388">
        <v>0.36487268518518501</v>
      </c>
      <c r="R16388">
        <v>1</v>
      </c>
      <c r="S16388" t="s">
        <v>2514</v>
      </c>
      <c r="T16388" t="s">
        <v>3098</v>
      </c>
    </row>
    <row r="16389" spans="17:20">
      <c r="Q16389">
        <v>0.36488425925925899</v>
      </c>
      <c r="R16389">
        <v>1</v>
      </c>
      <c r="S16389" t="s">
        <v>12760</v>
      </c>
      <c r="T16389" t="s">
        <v>3128</v>
      </c>
    </row>
    <row r="16390" spans="17:20">
      <c r="Q16390">
        <v>0.364918981481481</v>
      </c>
      <c r="R16390">
        <v>3</v>
      </c>
      <c r="S16390" t="s">
        <v>344</v>
      </c>
      <c r="T16390" t="s">
        <v>3096</v>
      </c>
    </row>
    <row r="16391" spans="17:20">
      <c r="Q16391">
        <v>0.36504629629629598</v>
      </c>
      <c r="R16391">
        <v>1</v>
      </c>
      <c r="S16391" t="s">
        <v>243</v>
      </c>
      <c r="T16391" t="s">
        <v>3096</v>
      </c>
    </row>
    <row r="16392" spans="17:20">
      <c r="Q16392">
        <v>0.36505787037037002</v>
      </c>
      <c r="R16392">
        <v>1</v>
      </c>
      <c r="S16392" t="s">
        <v>5273</v>
      </c>
      <c r="T16392" t="s">
        <v>3221</v>
      </c>
    </row>
    <row r="16393" spans="17:20">
      <c r="Q16393">
        <v>0.365185185185185</v>
      </c>
      <c r="R16393">
        <v>1</v>
      </c>
      <c r="S16393" t="s">
        <v>1583</v>
      </c>
      <c r="T16393" t="s">
        <v>3095</v>
      </c>
    </row>
    <row r="16394" spans="17:20">
      <c r="Q16394">
        <v>0.36525462962963001</v>
      </c>
      <c r="R16394">
        <v>1</v>
      </c>
      <c r="S16394" t="s">
        <v>2318</v>
      </c>
      <c r="T16394" t="s">
        <v>3098</v>
      </c>
    </row>
    <row r="16395" spans="17:20">
      <c r="Q16395">
        <v>0.365300925925926</v>
      </c>
      <c r="R16395">
        <v>6</v>
      </c>
      <c r="S16395" t="s">
        <v>2906</v>
      </c>
      <c r="T16395" t="s">
        <v>3103</v>
      </c>
    </row>
    <row r="16396" spans="17:20">
      <c r="Q16396">
        <v>0.36539351851851898</v>
      </c>
      <c r="R16396">
        <v>1</v>
      </c>
      <c r="S16396" t="s">
        <v>5283</v>
      </c>
      <c r="T16396" t="s">
        <v>3098</v>
      </c>
    </row>
    <row r="16397" spans="17:20">
      <c r="Q16397">
        <v>0.365416666666667</v>
      </c>
      <c r="R16397">
        <v>1</v>
      </c>
      <c r="S16397" t="s">
        <v>12761</v>
      </c>
      <c r="T16397" t="s">
        <v>3096</v>
      </c>
    </row>
    <row r="16398" spans="17:20">
      <c r="Q16398">
        <v>0.36543981481481502</v>
      </c>
      <c r="R16398">
        <v>1</v>
      </c>
      <c r="S16398" t="s">
        <v>606</v>
      </c>
      <c r="T16398" t="s">
        <v>3128</v>
      </c>
    </row>
    <row r="16399" spans="17:20">
      <c r="Q16399">
        <v>0.36547453703703697</v>
      </c>
      <c r="R16399">
        <v>1</v>
      </c>
      <c r="S16399" t="s">
        <v>2687</v>
      </c>
      <c r="T16399" t="s">
        <v>3103</v>
      </c>
    </row>
    <row r="16400" spans="17:20">
      <c r="Q16400">
        <v>0.36554398148148098</v>
      </c>
      <c r="R16400">
        <v>1</v>
      </c>
      <c r="S16400" t="s">
        <v>5279</v>
      </c>
      <c r="T16400" t="s">
        <v>3103</v>
      </c>
    </row>
    <row r="16401" spans="17:20">
      <c r="Q16401">
        <v>0.36557870370370399</v>
      </c>
      <c r="R16401">
        <v>1</v>
      </c>
      <c r="S16401" t="s">
        <v>5295</v>
      </c>
      <c r="T16401" t="s">
        <v>3103</v>
      </c>
    </row>
    <row r="16402" spans="17:20">
      <c r="Q16402">
        <v>0.36561342592592599</v>
      </c>
      <c r="R16402">
        <v>1</v>
      </c>
      <c r="S16402" t="s">
        <v>2001</v>
      </c>
      <c r="T16402" t="s">
        <v>3103</v>
      </c>
    </row>
    <row r="16403" spans="17:20">
      <c r="Q16403">
        <v>0.36565972222222198</v>
      </c>
      <c r="R16403">
        <v>1</v>
      </c>
      <c r="S16403" t="s">
        <v>5284</v>
      </c>
      <c r="T16403" t="s">
        <v>3103</v>
      </c>
    </row>
    <row r="16404" spans="17:20">
      <c r="Q16404">
        <v>0.36570601851851903</v>
      </c>
      <c r="R16404">
        <v>1</v>
      </c>
      <c r="S16404" t="s">
        <v>2562</v>
      </c>
      <c r="T16404" t="s">
        <v>3128</v>
      </c>
    </row>
    <row r="16405" spans="17:20">
      <c r="Q16405">
        <v>0.36571759259259301</v>
      </c>
      <c r="R16405">
        <v>1</v>
      </c>
      <c r="S16405" t="s">
        <v>2592</v>
      </c>
      <c r="T16405" t="s">
        <v>3103</v>
      </c>
    </row>
    <row r="16406" spans="17:20">
      <c r="Q16406">
        <v>0.36577546296296298</v>
      </c>
      <c r="R16406">
        <v>2</v>
      </c>
      <c r="S16406" t="s">
        <v>5285</v>
      </c>
      <c r="T16406" t="s">
        <v>3098</v>
      </c>
    </row>
    <row r="16407" spans="17:20">
      <c r="Q16407">
        <v>0.36583333333333301</v>
      </c>
      <c r="R16407">
        <v>1</v>
      </c>
      <c r="S16407" t="s">
        <v>5286</v>
      </c>
      <c r="T16407" t="s">
        <v>3098</v>
      </c>
    </row>
    <row r="16408" spans="17:20">
      <c r="Q16408">
        <v>0.36584490740740699</v>
      </c>
      <c r="R16408">
        <v>1</v>
      </c>
      <c r="S16408" t="s">
        <v>5296</v>
      </c>
      <c r="T16408" t="s">
        <v>3103</v>
      </c>
    </row>
    <row r="16409" spans="17:20">
      <c r="Q16409">
        <v>0.36586805555555602</v>
      </c>
      <c r="R16409">
        <v>1</v>
      </c>
      <c r="S16409" t="s">
        <v>5297</v>
      </c>
      <c r="T16409" t="s">
        <v>3103</v>
      </c>
    </row>
    <row r="16410" spans="17:20">
      <c r="Q16410">
        <v>0.36589120370370398</v>
      </c>
      <c r="R16410">
        <v>1</v>
      </c>
      <c r="S16410" t="s">
        <v>1330</v>
      </c>
      <c r="T16410" t="s">
        <v>3098</v>
      </c>
    </row>
    <row r="16411" spans="17:20">
      <c r="Q16411">
        <v>0.36601851851851902</v>
      </c>
      <c r="R16411">
        <v>1</v>
      </c>
      <c r="S16411" t="s">
        <v>5300</v>
      </c>
      <c r="T16411" t="s">
        <v>3098</v>
      </c>
    </row>
    <row r="16412" spans="17:20">
      <c r="Q16412">
        <v>0.36608796296296298</v>
      </c>
      <c r="R16412">
        <v>1</v>
      </c>
      <c r="S16412" t="s">
        <v>5293</v>
      </c>
      <c r="T16412" t="s">
        <v>3098</v>
      </c>
    </row>
    <row r="16413" spans="17:20">
      <c r="Q16413">
        <v>0.36609953703703701</v>
      </c>
      <c r="R16413">
        <v>2</v>
      </c>
      <c r="S16413" t="s">
        <v>546</v>
      </c>
      <c r="T16413" t="s">
        <v>3095</v>
      </c>
    </row>
    <row r="16414" spans="17:20">
      <c r="Q16414">
        <v>0.36620370370370398</v>
      </c>
      <c r="R16414">
        <v>1</v>
      </c>
      <c r="S16414" t="s">
        <v>2322</v>
      </c>
      <c r="T16414" t="s">
        <v>3098</v>
      </c>
    </row>
    <row r="16415" spans="17:20">
      <c r="Q16415">
        <v>0.36621527777777801</v>
      </c>
      <c r="R16415">
        <v>1</v>
      </c>
      <c r="S16415" t="s">
        <v>5305</v>
      </c>
      <c r="T16415" t="s">
        <v>3098</v>
      </c>
    </row>
    <row r="16416" spans="17:20">
      <c r="Q16416">
        <v>0.366226851851852</v>
      </c>
      <c r="R16416">
        <v>1</v>
      </c>
      <c r="S16416" t="s">
        <v>5308</v>
      </c>
      <c r="T16416" t="s">
        <v>3098</v>
      </c>
    </row>
    <row r="16417" spans="17:20">
      <c r="Q16417">
        <v>0.366226851851852</v>
      </c>
      <c r="R16417">
        <v>2</v>
      </c>
      <c r="S16417" t="s">
        <v>5298</v>
      </c>
      <c r="T16417" t="s">
        <v>3103</v>
      </c>
    </row>
    <row r="16418" spans="17:20">
      <c r="Q16418">
        <v>0.366261574074074</v>
      </c>
      <c r="R16418">
        <v>1</v>
      </c>
      <c r="S16418" t="s">
        <v>1600</v>
      </c>
      <c r="T16418" t="s">
        <v>3103</v>
      </c>
    </row>
    <row r="16419" spans="17:20">
      <c r="Q16419">
        <v>0.36627314814814799</v>
      </c>
      <c r="R16419">
        <v>1</v>
      </c>
      <c r="S16419" t="s">
        <v>5309</v>
      </c>
      <c r="T16419" t="s">
        <v>3098</v>
      </c>
    </row>
    <row r="16420" spans="17:20">
      <c r="Q16420">
        <v>0.36627314814814799</v>
      </c>
      <c r="R16420">
        <v>1</v>
      </c>
      <c r="S16420" t="s">
        <v>2005</v>
      </c>
      <c r="T16420" t="s">
        <v>3103</v>
      </c>
    </row>
    <row r="16421" spans="17:20">
      <c r="Q16421">
        <v>0.36627314814814799</v>
      </c>
      <c r="R16421">
        <v>1</v>
      </c>
      <c r="S16421" t="s">
        <v>12762</v>
      </c>
      <c r="T16421" t="s">
        <v>3096</v>
      </c>
    </row>
    <row r="16422" spans="17:20">
      <c r="Q16422">
        <v>0.36629629629629601</v>
      </c>
      <c r="R16422">
        <v>1</v>
      </c>
      <c r="S16422" t="s">
        <v>12763</v>
      </c>
      <c r="T16422" t="s">
        <v>3128</v>
      </c>
    </row>
    <row r="16423" spans="17:20">
      <c r="Q16423">
        <v>0.36633101851851901</v>
      </c>
      <c r="R16423">
        <v>1</v>
      </c>
      <c r="S16423" t="s">
        <v>5316</v>
      </c>
      <c r="T16423" t="s">
        <v>3098</v>
      </c>
    </row>
    <row r="16424" spans="17:20">
      <c r="Q16424">
        <v>0.36633101851851901</v>
      </c>
      <c r="R16424">
        <v>1</v>
      </c>
      <c r="S16424" t="s">
        <v>5313</v>
      </c>
      <c r="T16424" t="s">
        <v>3103</v>
      </c>
    </row>
    <row r="16425" spans="17:20">
      <c r="Q16425">
        <v>0.36635416666666698</v>
      </c>
      <c r="R16425">
        <v>1</v>
      </c>
      <c r="S16425" t="s">
        <v>5317</v>
      </c>
      <c r="T16425" t="s">
        <v>3098</v>
      </c>
    </row>
    <row r="16426" spans="17:20">
      <c r="Q16426">
        <v>0.36635416666666698</v>
      </c>
      <c r="R16426">
        <v>1</v>
      </c>
      <c r="S16426" t="s">
        <v>5303</v>
      </c>
      <c r="T16426" t="s">
        <v>3103</v>
      </c>
    </row>
    <row r="16427" spans="17:20">
      <c r="Q16427">
        <v>0.36636574074074102</v>
      </c>
      <c r="R16427">
        <v>4</v>
      </c>
      <c r="S16427" t="s">
        <v>5302</v>
      </c>
      <c r="T16427" t="s">
        <v>3103</v>
      </c>
    </row>
    <row r="16428" spans="17:20">
      <c r="Q16428">
        <v>0.366377314814815</v>
      </c>
      <c r="R16428">
        <v>1</v>
      </c>
      <c r="S16428" t="s">
        <v>2009</v>
      </c>
      <c r="T16428" t="s">
        <v>3098</v>
      </c>
    </row>
    <row r="16429" spans="17:20">
      <c r="Q16429">
        <v>0.366377314814815</v>
      </c>
      <c r="R16429">
        <v>1</v>
      </c>
      <c r="S16429" t="s">
        <v>5314</v>
      </c>
      <c r="T16429" t="s">
        <v>3103</v>
      </c>
    </row>
    <row r="16430" spans="17:20">
      <c r="Q16430">
        <v>0.36638888888888899</v>
      </c>
      <c r="R16430">
        <v>2</v>
      </c>
      <c r="S16430" t="s">
        <v>5319</v>
      </c>
      <c r="T16430" t="s">
        <v>3221</v>
      </c>
    </row>
    <row r="16431" spans="17:20">
      <c r="Q16431">
        <v>0.36640046296296302</v>
      </c>
      <c r="R16431">
        <v>2</v>
      </c>
      <c r="S16431" t="s">
        <v>5310</v>
      </c>
      <c r="T16431" t="s">
        <v>3221</v>
      </c>
    </row>
    <row r="16432" spans="17:20">
      <c r="Q16432">
        <v>0.36642361111111099</v>
      </c>
      <c r="R16432">
        <v>1</v>
      </c>
      <c r="S16432" t="s">
        <v>5315</v>
      </c>
      <c r="T16432" t="s">
        <v>3103</v>
      </c>
    </row>
    <row r="16433" spans="17:20">
      <c r="Q16433">
        <v>0.36643518518518498</v>
      </c>
      <c r="R16433">
        <v>1</v>
      </c>
      <c r="S16433" t="s">
        <v>5318</v>
      </c>
      <c r="T16433" t="s">
        <v>3098</v>
      </c>
    </row>
    <row r="16434" spans="17:20">
      <c r="Q16434">
        <v>0.366458333333333</v>
      </c>
      <c r="R16434">
        <v>1</v>
      </c>
      <c r="S16434" t="s">
        <v>5322</v>
      </c>
      <c r="T16434" t="s">
        <v>3098</v>
      </c>
    </row>
    <row r="16435" spans="17:20">
      <c r="Q16435">
        <v>0.366458333333333</v>
      </c>
      <c r="R16435">
        <v>1</v>
      </c>
      <c r="S16435" t="s">
        <v>12764</v>
      </c>
      <c r="T16435" t="s">
        <v>3100</v>
      </c>
    </row>
    <row r="16436" spans="17:20">
      <c r="Q16436">
        <v>0.36646990740740698</v>
      </c>
      <c r="R16436">
        <v>1</v>
      </c>
      <c r="S16436" t="s">
        <v>246</v>
      </c>
      <c r="T16436" t="s">
        <v>3128</v>
      </c>
    </row>
    <row r="16437" spans="17:20">
      <c r="Q16437">
        <v>0.36648148148148102</v>
      </c>
      <c r="R16437">
        <v>1</v>
      </c>
      <c r="S16437" t="s">
        <v>5307</v>
      </c>
      <c r="T16437" t="s">
        <v>3103</v>
      </c>
    </row>
    <row r="16438" spans="17:20">
      <c r="Q16438">
        <v>0.366493055555556</v>
      </c>
      <c r="R16438">
        <v>1</v>
      </c>
      <c r="S16438" t="s">
        <v>2516</v>
      </c>
      <c r="T16438" t="s">
        <v>3103</v>
      </c>
    </row>
    <row r="16439" spans="17:20">
      <c r="Q16439">
        <v>0.36652777777777801</v>
      </c>
      <c r="R16439">
        <v>3</v>
      </c>
      <c r="S16439" t="s">
        <v>2905</v>
      </c>
      <c r="T16439" t="s">
        <v>3103</v>
      </c>
    </row>
    <row r="16440" spans="17:20">
      <c r="Q16440">
        <v>0.36653935185185199</v>
      </c>
      <c r="R16440">
        <v>1</v>
      </c>
      <c r="S16440" t="s">
        <v>5311</v>
      </c>
      <c r="T16440" t="s">
        <v>3103</v>
      </c>
    </row>
    <row r="16441" spans="17:20">
      <c r="Q16441">
        <v>0.36656250000000001</v>
      </c>
      <c r="R16441">
        <v>1</v>
      </c>
      <c r="S16441" t="s">
        <v>1334</v>
      </c>
      <c r="T16441" t="s">
        <v>3097</v>
      </c>
    </row>
    <row r="16442" spans="17:20">
      <c r="Q16442">
        <v>0.36663194444444402</v>
      </c>
      <c r="R16442">
        <v>2</v>
      </c>
      <c r="S16442" t="s">
        <v>5287</v>
      </c>
      <c r="T16442" t="s">
        <v>3103</v>
      </c>
    </row>
    <row r="16443" spans="17:20">
      <c r="Q16443">
        <v>0.36664351851851901</v>
      </c>
      <c r="R16443">
        <v>2</v>
      </c>
      <c r="S16443" t="s">
        <v>12765</v>
      </c>
      <c r="T16443" t="s">
        <v>3096</v>
      </c>
    </row>
    <row r="16444" spans="17:20">
      <c r="Q16444">
        <v>0.36665509259259299</v>
      </c>
      <c r="R16444">
        <v>1</v>
      </c>
      <c r="S16444" t="s">
        <v>5288</v>
      </c>
      <c r="T16444" t="s">
        <v>3103</v>
      </c>
    </row>
    <row r="16445" spans="17:20">
      <c r="Q16445">
        <v>0.366689814814815</v>
      </c>
      <c r="R16445">
        <v>1</v>
      </c>
      <c r="S16445" t="s">
        <v>5289</v>
      </c>
      <c r="T16445" t="s">
        <v>3103</v>
      </c>
    </row>
    <row r="16446" spans="17:20">
      <c r="Q16446">
        <v>0.366689814814815</v>
      </c>
      <c r="R16446">
        <v>1</v>
      </c>
      <c r="S16446" t="s">
        <v>2007</v>
      </c>
      <c r="T16446" t="s">
        <v>3103</v>
      </c>
    </row>
    <row r="16447" spans="17:20">
      <c r="Q16447">
        <v>0.366689814814815</v>
      </c>
      <c r="R16447">
        <v>1</v>
      </c>
      <c r="S16447" t="s">
        <v>12766</v>
      </c>
      <c r="T16447" t="s">
        <v>3097</v>
      </c>
    </row>
    <row r="16448" spans="17:20">
      <c r="Q16448">
        <v>0.36670138888888898</v>
      </c>
      <c r="R16448">
        <v>1</v>
      </c>
      <c r="S16448" t="s">
        <v>2325</v>
      </c>
      <c r="T16448" t="s">
        <v>3103</v>
      </c>
    </row>
    <row r="16449" spans="17:20">
      <c r="Q16449">
        <v>0.36674768518518502</v>
      </c>
      <c r="R16449">
        <v>2</v>
      </c>
      <c r="S16449" t="s">
        <v>2326</v>
      </c>
      <c r="T16449" t="s">
        <v>3103</v>
      </c>
    </row>
    <row r="16450" spans="17:20">
      <c r="Q16450">
        <v>0.36677083333333299</v>
      </c>
      <c r="R16450">
        <v>2</v>
      </c>
      <c r="S16450" t="s">
        <v>4115</v>
      </c>
      <c r="T16450" t="s">
        <v>3097</v>
      </c>
    </row>
    <row r="16451" spans="17:20">
      <c r="Q16451">
        <v>0.36678240740740697</v>
      </c>
      <c r="R16451">
        <v>1</v>
      </c>
      <c r="S16451" t="s">
        <v>5292</v>
      </c>
      <c r="T16451" t="s">
        <v>3103</v>
      </c>
    </row>
    <row r="16452" spans="17:20">
      <c r="Q16452">
        <v>0.366805555555556</v>
      </c>
      <c r="R16452">
        <v>1</v>
      </c>
      <c r="S16452" t="s">
        <v>2562</v>
      </c>
      <c r="T16452" t="s">
        <v>3096</v>
      </c>
    </row>
    <row r="16453" spans="17:20">
      <c r="Q16453">
        <v>0.36681712962962998</v>
      </c>
      <c r="R16453">
        <v>1</v>
      </c>
      <c r="S16453" t="s">
        <v>12767</v>
      </c>
      <c r="T16453" t="s">
        <v>3100</v>
      </c>
    </row>
    <row r="16454" spans="17:20">
      <c r="Q16454">
        <v>0.366840277777778</v>
      </c>
      <c r="R16454">
        <v>2</v>
      </c>
      <c r="S16454" t="s">
        <v>5326</v>
      </c>
      <c r="T16454" t="s">
        <v>3103</v>
      </c>
    </row>
    <row r="16455" spans="17:20">
      <c r="Q16455">
        <v>0.36685185185185198</v>
      </c>
      <c r="R16455">
        <v>1</v>
      </c>
      <c r="S16455" t="s">
        <v>1244</v>
      </c>
      <c r="T16455" t="s">
        <v>3128</v>
      </c>
    </row>
    <row r="16456" spans="17:20">
      <c r="Q16456">
        <v>0.36686342592592602</v>
      </c>
      <c r="R16456">
        <v>1</v>
      </c>
      <c r="S16456" t="s">
        <v>10456</v>
      </c>
      <c r="T16456" t="s">
        <v>3100</v>
      </c>
    </row>
    <row r="16457" spans="17:20">
      <c r="Q16457">
        <v>0.36690972222222201</v>
      </c>
      <c r="R16457">
        <v>1</v>
      </c>
      <c r="S16457" t="s">
        <v>122</v>
      </c>
      <c r="T16457" t="s">
        <v>3221</v>
      </c>
    </row>
    <row r="16458" spans="17:20">
      <c r="Q16458">
        <v>0.36690972222222201</v>
      </c>
      <c r="R16458">
        <v>1</v>
      </c>
      <c r="S16458" t="s">
        <v>10498</v>
      </c>
      <c r="T16458" t="s">
        <v>3100</v>
      </c>
    </row>
    <row r="16459" spans="17:20">
      <c r="Q16459">
        <v>0.366921296296296</v>
      </c>
      <c r="R16459">
        <v>1</v>
      </c>
      <c r="S16459" t="s">
        <v>2562</v>
      </c>
      <c r="T16459" t="s">
        <v>3094</v>
      </c>
    </row>
    <row r="16460" spans="17:20">
      <c r="Q16460">
        <v>0.366956018518519</v>
      </c>
      <c r="R16460">
        <v>2</v>
      </c>
      <c r="S16460" t="s">
        <v>604</v>
      </c>
      <c r="T16460" t="s">
        <v>3096</v>
      </c>
    </row>
    <row r="16461" spans="17:20">
      <c r="Q16461">
        <v>0.367037037037037</v>
      </c>
      <c r="R16461">
        <v>1</v>
      </c>
      <c r="S16461" t="s">
        <v>12768</v>
      </c>
      <c r="T16461" t="s">
        <v>3221</v>
      </c>
    </row>
    <row r="16462" spans="17:20">
      <c r="Q16462">
        <v>0.367037037037037</v>
      </c>
      <c r="R16462">
        <v>1</v>
      </c>
      <c r="S16462" t="s">
        <v>1604</v>
      </c>
      <c r="T16462" t="s">
        <v>3128</v>
      </c>
    </row>
    <row r="16463" spans="17:20">
      <c r="Q16463">
        <v>0.36706018518518502</v>
      </c>
      <c r="R16463">
        <v>2</v>
      </c>
      <c r="S16463" t="s">
        <v>2910</v>
      </c>
      <c r="T16463" t="s">
        <v>3103</v>
      </c>
    </row>
    <row r="16464" spans="17:20">
      <c r="Q16464">
        <v>0.367071759259259</v>
      </c>
      <c r="R16464">
        <v>2</v>
      </c>
      <c r="S16464" t="s">
        <v>5290</v>
      </c>
      <c r="T16464" t="s">
        <v>3221</v>
      </c>
    </row>
    <row r="16465" spans="17:20">
      <c r="Q16465">
        <v>0.36708333333333298</v>
      </c>
      <c r="R16465">
        <v>1</v>
      </c>
      <c r="S16465" t="s">
        <v>3947</v>
      </c>
      <c r="T16465" t="s">
        <v>3221</v>
      </c>
    </row>
    <row r="16466" spans="17:20">
      <c r="Q16466">
        <v>0.36708333333333298</v>
      </c>
      <c r="R16466">
        <v>1</v>
      </c>
      <c r="S16466" t="s">
        <v>12769</v>
      </c>
      <c r="T16466" t="s">
        <v>3128</v>
      </c>
    </row>
    <row r="16467" spans="17:20">
      <c r="Q16467">
        <v>0.36708333333333298</v>
      </c>
      <c r="R16467">
        <v>1</v>
      </c>
      <c r="S16467" t="s">
        <v>1161</v>
      </c>
      <c r="T16467" t="s">
        <v>3099</v>
      </c>
    </row>
    <row r="16468" spans="17:20">
      <c r="Q16468">
        <v>0.36709490740740702</v>
      </c>
      <c r="R16468">
        <v>1</v>
      </c>
      <c r="S16468" t="s">
        <v>5329</v>
      </c>
      <c r="T16468" t="s">
        <v>3098</v>
      </c>
    </row>
    <row r="16469" spans="17:20">
      <c r="Q16469">
        <v>0.36712962962963003</v>
      </c>
      <c r="R16469">
        <v>1</v>
      </c>
      <c r="S16469" t="s">
        <v>2003</v>
      </c>
      <c r="T16469" t="s">
        <v>3099</v>
      </c>
    </row>
    <row r="16470" spans="17:20">
      <c r="Q16470">
        <v>0.36714120370370401</v>
      </c>
      <c r="R16470">
        <v>1</v>
      </c>
      <c r="S16470" t="s">
        <v>5332</v>
      </c>
      <c r="T16470" t="s">
        <v>3098</v>
      </c>
    </row>
    <row r="16471" spans="17:20">
      <c r="Q16471">
        <v>0.36714120370370401</v>
      </c>
      <c r="R16471">
        <v>1</v>
      </c>
      <c r="S16471" t="s">
        <v>252</v>
      </c>
      <c r="T16471" t="s">
        <v>3096</v>
      </c>
    </row>
    <row r="16472" spans="17:20">
      <c r="Q16472">
        <v>0.36715277777777799</v>
      </c>
      <c r="R16472">
        <v>1</v>
      </c>
      <c r="S16472" t="s">
        <v>12035</v>
      </c>
      <c r="T16472" t="s">
        <v>3128</v>
      </c>
    </row>
    <row r="16473" spans="17:20">
      <c r="Q16473">
        <v>0.36721064814814802</v>
      </c>
      <c r="R16473">
        <v>1</v>
      </c>
      <c r="S16473" t="s">
        <v>5335</v>
      </c>
      <c r="T16473" t="s">
        <v>3098</v>
      </c>
    </row>
    <row r="16474" spans="17:20">
      <c r="Q16474">
        <v>0.36723379629629599</v>
      </c>
      <c r="R16474">
        <v>1</v>
      </c>
      <c r="S16474" t="s">
        <v>1607</v>
      </c>
      <c r="T16474" t="s">
        <v>3098</v>
      </c>
    </row>
    <row r="16475" spans="17:20">
      <c r="Q16475">
        <v>0.36724537037036997</v>
      </c>
      <c r="R16475">
        <v>2</v>
      </c>
      <c r="S16475" t="s">
        <v>5325</v>
      </c>
      <c r="T16475" t="s">
        <v>3103</v>
      </c>
    </row>
    <row r="16476" spans="17:20">
      <c r="Q16476">
        <v>0.36725694444444401</v>
      </c>
      <c r="R16476">
        <v>1</v>
      </c>
      <c r="S16476" t="s">
        <v>5338</v>
      </c>
      <c r="T16476" t="s">
        <v>3098</v>
      </c>
    </row>
    <row r="16477" spans="17:20">
      <c r="Q16477">
        <v>0.36725694444444401</v>
      </c>
      <c r="R16477">
        <v>1</v>
      </c>
      <c r="S16477" t="s">
        <v>3855</v>
      </c>
      <c r="T16477" t="s">
        <v>3128</v>
      </c>
    </row>
    <row r="16478" spans="17:20">
      <c r="Q16478">
        <v>0.36732638888888902</v>
      </c>
      <c r="R16478">
        <v>1</v>
      </c>
      <c r="S16478" t="s">
        <v>5324</v>
      </c>
      <c r="T16478" t="s">
        <v>3103</v>
      </c>
    </row>
    <row r="16479" spans="17:20">
      <c r="Q16479">
        <v>0.367337962962963</v>
      </c>
      <c r="R16479">
        <v>1</v>
      </c>
      <c r="S16479" t="s">
        <v>5340</v>
      </c>
      <c r="T16479" t="s">
        <v>3098</v>
      </c>
    </row>
    <row r="16480" spans="17:20">
      <c r="Q16480">
        <v>0.36738425925925899</v>
      </c>
      <c r="R16480">
        <v>3</v>
      </c>
      <c r="S16480" t="s">
        <v>2909</v>
      </c>
      <c r="T16480" t="s">
        <v>3103</v>
      </c>
    </row>
    <row r="16481" spans="17:20">
      <c r="Q16481">
        <v>0.36740740740740702</v>
      </c>
      <c r="R16481">
        <v>1</v>
      </c>
      <c r="S16481" t="s">
        <v>2011</v>
      </c>
      <c r="T16481" t="s">
        <v>3098</v>
      </c>
    </row>
    <row r="16482" spans="17:20">
      <c r="Q16482">
        <v>0.367418981481481</v>
      </c>
      <c r="R16482">
        <v>2</v>
      </c>
      <c r="S16482" t="s">
        <v>5347</v>
      </c>
      <c r="T16482" t="s">
        <v>3100</v>
      </c>
    </row>
    <row r="16483" spans="17:20">
      <c r="Q16483">
        <v>0.36743055555555598</v>
      </c>
      <c r="R16483">
        <v>1</v>
      </c>
      <c r="S16483" t="s">
        <v>5299</v>
      </c>
      <c r="T16483" t="s">
        <v>3221</v>
      </c>
    </row>
    <row r="16484" spans="17:20">
      <c r="Q16484">
        <v>0.36746527777777799</v>
      </c>
      <c r="R16484">
        <v>1</v>
      </c>
      <c r="S16484" t="s">
        <v>5343</v>
      </c>
      <c r="T16484" t="s">
        <v>3098</v>
      </c>
    </row>
    <row r="16485" spans="17:20">
      <c r="Q16485">
        <v>0.36749999999999999</v>
      </c>
      <c r="R16485">
        <v>1</v>
      </c>
      <c r="S16485" t="s">
        <v>5304</v>
      </c>
      <c r="T16485" t="s">
        <v>3103</v>
      </c>
    </row>
    <row r="16486" spans="17:20">
      <c r="Q16486">
        <v>0.36755787037037002</v>
      </c>
      <c r="R16486">
        <v>1</v>
      </c>
      <c r="S16486" t="s">
        <v>2562</v>
      </c>
      <c r="T16486" t="s">
        <v>3103</v>
      </c>
    </row>
    <row r="16487" spans="17:20">
      <c r="Q16487">
        <v>0.367569444444444</v>
      </c>
      <c r="R16487">
        <v>1</v>
      </c>
      <c r="S16487" t="s">
        <v>4568</v>
      </c>
      <c r="T16487" t="s">
        <v>3097</v>
      </c>
    </row>
    <row r="16488" spans="17:20">
      <c r="Q16488">
        <v>0.36758101851851899</v>
      </c>
      <c r="R16488">
        <v>2</v>
      </c>
      <c r="S16488" t="s">
        <v>5306</v>
      </c>
      <c r="T16488" t="s">
        <v>3103</v>
      </c>
    </row>
    <row r="16489" spans="17:20">
      <c r="Q16489">
        <v>0.36758101851851899</v>
      </c>
      <c r="R16489">
        <v>1</v>
      </c>
      <c r="S16489" t="s">
        <v>5514</v>
      </c>
      <c r="T16489" t="s">
        <v>3101</v>
      </c>
    </row>
    <row r="16490" spans="17:20">
      <c r="Q16490">
        <v>0.36758101851851899</v>
      </c>
      <c r="R16490">
        <v>1</v>
      </c>
      <c r="S16490" t="s">
        <v>249</v>
      </c>
      <c r="T16490" t="s">
        <v>3128</v>
      </c>
    </row>
    <row r="16491" spans="17:20">
      <c r="Q16491">
        <v>0.367650462962963</v>
      </c>
      <c r="R16491">
        <v>5</v>
      </c>
      <c r="S16491" t="s">
        <v>2525</v>
      </c>
      <c r="T16491" t="s">
        <v>3103</v>
      </c>
    </row>
    <row r="16492" spans="17:20">
      <c r="Q16492">
        <v>0.36767361111111102</v>
      </c>
      <c r="R16492">
        <v>1</v>
      </c>
      <c r="S16492" t="s">
        <v>799</v>
      </c>
      <c r="T16492" t="s">
        <v>3095</v>
      </c>
    </row>
    <row r="16493" spans="17:20">
      <c r="Q16493">
        <v>0.36774305555555598</v>
      </c>
      <c r="R16493">
        <v>2</v>
      </c>
      <c r="S16493" t="s">
        <v>1052</v>
      </c>
      <c r="T16493" t="s">
        <v>3097</v>
      </c>
    </row>
    <row r="16494" spans="17:20">
      <c r="Q16494">
        <v>0.36775462962963001</v>
      </c>
      <c r="R16494">
        <v>1</v>
      </c>
      <c r="S16494" t="s">
        <v>4583</v>
      </c>
      <c r="T16494" t="s">
        <v>3095</v>
      </c>
    </row>
    <row r="16495" spans="17:20">
      <c r="Q16495">
        <v>0.367800925925926</v>
      </c>
      <c r="R16495">
        <v>1</v>
      </c>
      <c r="S16495" t="s">
        <v>4683</v>
      </c>
      <c r="T16495" t="s">
        <v>3128</v>
      </c>
    </row>
    <row r="16496" spans="17:20">
      <c r="Q16496">
        <v>0.36784722222222199</v>
      </c>
      <c r="R16496">
        <v>3</v>
      </c>
      <c r="S16496" t="s">
        <v>5341</v>
      </c>
      <c r="T16496" t="s">
        <v>3098</v>
      </c>
    </row>
    <row r="16497" spans="17:20">
      <c r="Q16497">
        <v>0.36787037037037001</v>
      </c>
      <c r="R16497">
        <v>1</v>
      </c>
      <c r="S16497" t="s">
        <v>5339</v>
      </c>
      <c r="T16497" t="s">
        <v>3103</v>
      </c>
    </row>
    <row r="16498" spans="17:20">
      <c r="Q16498">
        <v>0.36790509259259302</v>
      </c>
      <c r="R16498">
        <v>1</v>
      </c>
      <c r="S16498" t="s">
        <v>11575</v>
      </c>
      <c r="T16498" t="s">
        <v>3100</v>
      </c>
    </row>
    <row r="16499" spans="17:20">
      <c r="Q16499">
        <v>0.36792824074074099</v>
      </c>
      <c r="R16499">
        <v>1</v>
      </c>
      <c r="S16499" t="s">
        <v>611</v>
      </c>
      <c r="T16499" t="s">
        <v>3097</v>
      </c>
    </row>
    <row r="16500" spans="17:20">
      <c r="Q16500">
        <v>0.367997685185185</v>
      </c>
      <c r="R16500">
        <v>1</v>
      </c>
      <c r="S16500" t="s">
        <v>5320</v>
      </c>
      <c r="T16500" t="s">
        <v>3098</v>
      </c>
    </row>
    <row r="16501" spans="17:20">
      <c r="Q16501">
        <v>0.36800925925925898</v>
      </c>
      <c r="R16501">
        <v>1</v>
      </c>
      <c r="S16501" t="s">
        <v>12770</v>
      </c>
      <c r="T16501" t="s">
        <v>3100</v>
      </c>
    </row>
    <row r="16502" spans="17:20">
      <c r="Q16502">
        <v>0.36806712962963001</v>
      </c>
      <c r="R16502">
        <v>1</v>
      </c>
      <c r="S16502" t="s">
        <v>12771</v>
      </c>
      <c r="T16502" t="s">
        <v>3128</v>
      </c>
    </row>
    <row r="16503" spans="17:20">
      <c r="Q16503">
        <v>0.36807870370370399</v>
      </c>
      <c r="R16503">
        <v>1</v>
      </c>
      <c r="S16503" t="s">
        <v>2912</v>
      </c>
      <c r="T16503" t="s">
        <v>3221</v>
      </c>
    </row>
    <row r="16504" spans="17:20">
      <c r="Q16504">
        <v>0.36810185185185201</v>
      </c>
      <c r="R16504">
        <v>1</v>
      </c>
      <c r="S16504" t="s">
        <v>12772</v>
      </c>
      <c r="T16504" t="s">
        <v>3128</v>
      </c>
    </row>
    <row r="16505" spans="17:20">
      <c r="Q16505">
        <v>0.368113425925926</v>
      </c>
      <c r="R16505">
        <v>1</v>
      </c>
      <c r="S16505" t="s">
        <v>5342</v>
      </c>
      <c r="T16505" t="s">
        <v>3103</v>
      </c>
    </row>
    <row r="16506" spans="17:20">
      <c r="Q16506">
        <v>0.36815972222222199</v>
      </c>
      <c r="R16506">
        <v>1</v>
      </c>
      <c r="S16506" t="s">
        <v>2327</v>
      </c>
      <c r="T16506" t="s">
        <v>3098</v>
      </c>
    </row>
    <row r="16507" spans="17:20">
      <c r="Q16507">
        <v>0.36820601851851897</v>
      </c>
      <c r="R16507">
        <v>1</v>
      </c>
      <c r="S16507" t="s">
        <v>5350</v>
      </c>
      <c r="T16507" t="s">
        <v>3098</v>
      </c>
    </row>
    <row r="16508" spans="17:20">
      <c r="Q16508">
        <v>0.36820601851851897</v>
      </c>
      <c r="R16508">
        <v>1</v>
      </c>
      <c r="S16508" t="s">
        <v>849</v>
      </c>
      <c r="T16508" t="s">
        <v>3097</v>
      </c>
    </row>
    <row r="16509" spans="17:20">
      <c r="Q16509">
        <v>0.36825231481481502</v>
      </c>
      <c r="R16509">
        <v>1</v>
      </c>
      <c r="S16509" t="s">
        <v>5352</v>
      </c>
      <c r="T16509" t="s">
        <v>3103</v>
      </c>
    </row>
    <row r="16510" spans="17:20">
      <c r="Q16510">
        <v>0.368263888888889</v>
      </c>
      <c r="R16510">
        <v>2</v>
      </c>
      <c r="S16510" t="s">
        <v>5323</v>
      </c>
      <c r="T16510" t="s">
        <v>3103</v>
      </c>
    </row>
    <row r="16511" spans="17:20">
      <c r="Q16511">
        <v>0.36827546296296299</v>
      </c>
      <c r="R16511">
        <v>1</v>
      </c>
      <c r="S16511" t="s">
        <v>5353</v>
      </c>
      <c r="T16511" t="s">
        <v>3103</v>
      </c>
    </row>
    <row r="16512" spans="17:20">
      <c r="Q16512">
        <v>0.36828703703703702</v>
      </c>
      <c r="R16512">
        <v>1</v>
      </c>
      <c r="S16512" t="s">
        <v>5351</v>
      </c>
      <c r="T16512" t="s">
        <v>3098</v>
      </c>
    </row>
    <row r="16513" spans="17:20">
      <c r="Q16513">
        <v>0.36828703703703702</v>
      </c>
      <c r="R16513">
        <v>1</v>
      </c>
      <c r="S16513" t="s">
        <v>5359</v>
      </c>
      <c r="T16513" t="s">
        <v>3103</v>
      </c>
    </row>
    <row r="16514" spans="17:20">
      <c r="Q16514">
        <v>0.36829861111111101</v>
      </c>
      <c r="R16514">
        <v>1</v>
      </c>
      <c r="S16514" t="s">
        <v>5354</v>
      </c>
      <c r="T16514" t="s">
        <v>3103</v>
      </c>
    </row>
    <row r="16515" spans="17:20">
      <c r="Q16515">
        <v>0.36832175925925897</v>
      </c>
      <c r="R16515">
        <v>1</v>
      </c>
      <c r="S16515" t="s">
        <v>2328</v>
      </c>
      <c r="T16515" t="s">
        <v>3103</v>
      </c>
    </row>
    <row r="16516" spans="17:20">
      <c r="Q16516">
        <v>0.368344907407407</v>
      </c>
      <c r="R16516">
        <v>1</v>
      </c>
      <c r="S16516" t="s">
        <v>2562</v>
      </c>
      <c r="T16516" t="s">
        <v>3103</v>
      </c>
    </row>
    <row r="16517" spans="17:20">
      <c r="Q16517">
        <v>0.36835648148148098</v>
      </c>
      <c r="R16517">
        <v>2</v>
      </c>
      <c r="S16517" t="s">
        <v>5336</v>
      </c>
      <c r="T16517" t="s">
        <v>3221</v>
      </c>
    </row>
    <row r="16518" spans="17:20">
      <c r="Q16518">
        <v>0.36836805555555602</v>
      </c>
      <c r="R16518">
        <v>1</v>
      </c>
      <c r="S16518" t="s">
        <v>5356</v>
      </c>
      <c r="T16518" t="s">
        <v>3103</v>
      </c>
    </row>
    <row r="16519" spans="17:20">
      <c r="Q16519">
        <v>0.36837962962963</v>
      </c>
      <c r="R16519">
        <v>1</v>
      </c>
      <c r="S16519" t="s">
        <v>5312</v>
      </c>
      <c r="T16519" t="s">
        <v>3097</v>
      </c>
    </row>
    <row r="16520" spans="17:20">
      <c r="Q16520">
        <v>0.36841435185185201</v>
      </c>
      <c r="R16520">
        <v>1</v>
      </c>
      <c r="S16520" t="s">
        <v>5321</v>
      </c>
      <c r="T16520" t="s">
        <v>3221</v>
      </c>
    </row>
    <row r="16521" spans="17:20">
      <c r="Q16521">
        <v>0.36843749999999997</v>
      </c>
      <c r="R16521">
        <v>1</v>
      </c>
      <c r="S16521" t="s">
        <v>614</v>
      </c>
      <c r="T16521" t="s">
        <v>3128</v>
      </c>
    </row>
    <row r="16522" spans="17:20">
      <c r="Q16522">
        <v>0.36844907407407401</v>
      </c>
      <c r="R16522">
        <v>1</v>
      </c>
      <c r="S16522" t="s">
        <v>5334</v>
      </c>
      <c r="T16522" t="s">
        <v>3098</v>
      </c>
    </row>
    <row r="16523" spans="17:20">
      <c r="Q16523">
        <v>0.368460648148148</v>
      </c>
      <c r="R16523">
        <v>1</v>
      </c>
      <c r="S16523" t="s">
        <v>2329</v>
      </c>
      <c r="T16523" t="s">
        <v>3098</v>
      </c>
    </row>
    <row r="16524" spans="17:20">
      <c r="Q16524">
        <v>0.36847222222222198</v>
      </c>
      <c r="R16524">
        <v>1</v>
      </c>
      <c r="S16524" t="s">
        <v>5328</v>
      </c>
      <c r="T16524" t="s">
        <v>3221</v>
      </c>
    </row>
    <row r="16525" spans="17:20">
      <c r="Q16525">
        <v>0.36847222222222198</v>
      </c>
      <c r="R16525">
        <v>1</v>
      </c>
      <c r="S16525" t="s">
        <v>1606</v>
      </c>
      <c r="T16525" t="s">
        <v>3103</v>
      </c>
    </row>
    <row r="16526" spans="17:20">
      <c r="Q16526">
        <v>0.36848379629629602</v>
      </c>
      <c r="R16526">
        <v>1</v>
      </c>
      <c r="S16526" t="s">
        <v>2316</v>
      </c>
      <c r="T16526" t="s">
        <v>3096</v>
      </c>
    </row>
    <row r="16527" spans="17:20">
      <c r="Q16527">
        <v>0.36851851851851902</v>
      </c>
      <c r="R16527">
        <v>2</v>
      </c>
      <c r="S16527" t="s">
        <v>12773</v>
      </c>
      <c r="T16527" t="s">
        <v>3096</v>
      </c>
    </row>
    <row r="16528" spans="17:20">
      <c r="Q16528">
        <v>0.36864583333333301</v>
      </c>
      <c r="R16528">
        <v>1</v>
      </c>
      <c r="S16528" t="s">
        <v>5358</v>
      </c>
      <c r="T16528" t="s">
        <v>3098</v>
      </c>
    </row>
    <row r="16529" spans="17:20">
      <c r="Q16529">
        <v>0.36864583333333301</v>
      </c>
      <c r="R16529">
        <v>1</v>
      </c>
      <c r="S16529" t="s">
        <v>12774</v>
      </c>
      <c r="T16529" t="s">
        <v>3221</v>
      </c>
    </row>
    <row r="16530" spans="17:20">
      <c r="Q16530">
        <v>0.36866898148148097</v>
      </c>
      <c r="R16530">
        <v>1</v>
      </c>
      <c r="S16530" t="s">
        <v>5370</v>
      </c>
      <c r="T16530" t="s">
        <v>3103</v>
      </c>
    </row>
    <row r="16531" spans="17:20">
      <c r="Q16531">
        <v>0.36869212962962999</v>
      </c>
      <c r="R16531">
        <v>1</v>
      </c>
      <c r="S16531" t="s">
        <v>192</v>
      </c>
      <c r="T16531" t="s">
        <v>3100</v>
      </c>
    </row>
    <row r="16532" spans="17:20">
      <c r="Q16532">
        <v>0.368726851851852</v>
      </c>
      <c r="R16532">
        <v>1</v>
      </c>
      <c r="S16532" t="s">
        <v>5372</v>
      </c>
      <c r="T16532" t="s">
        <v>3103</v>
      </c>
    </row>
    <row r="16533" spans="17:20">
      <c r="Q16533">
        <v>0.36876157407407401</v>
      </c>
      <c r="R16533">
        <v>1</v>
      </c>
      <c r="S16533" t="s">
        <v>5337</v>
      </c>
      <c r="T16533" t="s">
        <v>3098</v>
      </c>
    </row>
    <row r="16534" spans="17:20">
      <c r="Q16534">
        <v>0.368842592592593</v>
      </c>
      <c r="R16534">
        <v>1</v>
      </c>
      <c r="S16534" t="s">
        <v>2595</v>
      </c>
      <c r="T16534" t="s">
        <v>3103</v>
      </c>
    </row>
    <row r="16535" spans="17:20">
      <c r="Q16535">
        <v>0.368877314814815</v>
      </c>
      <c r="R16535">
        <v>1</v>
      </c>
      <c r="S16535" t="s">
        <v>2594</v>
      </c>
      <c r="T16535" t="s">
        <v>3098</v>
      </c>
    </row>
    <row r="16536" spans="17:20">
      <c r="Q16536">
        <v>0.36892361111111099</v>
      </c>
      <c r="R16536">
        <v>1</v>
      </c>
      <c r="S16536" t="s">
        <v>5349</v>
      </c>
      <c r="T16536" t="s">
        <v>3103</v>
      </c>
    </row>
    <row r="16537" spans="17:20">
      <c r="Q16537">
        <v>0.36894675925925902</v>
      </c>
      <c r="R16537">
        <v>1</v>
      </c>
      <c r="S16537" t="s">
        <v>5360</v>
      </c>
      <c r="T16537" t="s">
        <v>3103</v>
      </c>
    </row>
    <row r="16538" spans="17:20">
      <c r="Q16538">
        <v>0.36896990740740698</v>
      </c>
      <c r="R16538">
        <v>1</v>
      </c>
      <c r="S16538" t="s">
        <v>2562</v>
      </c>
      <c r="T16538" t="s">
        <v>3094</v>
      </c>
    </row>
    <row r="16539" spans="17:20">
      <c r="Q16539">
        <v>0.36902777777777801</v>
      </c>
      <c r="R16539">
        <v>1</v>
      </c>
      <c r="S16539" t="s">
        <v>5330</v>
      </c>
      <c r="T16539" t="s">
        <v>3103</v>
      </c>
    </row>
    <row r="16540" spans="17:20">
      <c r="Q16540">
        <v>0.36909722222222202</v>
      </c>
      <c r="R16540">
        <v>1</v>
      </c>
      <c r="S16540" t="s">
        <v>11152</v>
      </c>
      <c r="T16540" t="s">
        <v>3100</v>
      </c>
    </row>
    <row r="16541" spans="17:20">
      <c r="Q16541">
        <v>0.369108796296296</v>
      </c>
      <c r="R16541">
        <v>1</v>
      </c>
      <c r="S16541" t="s">
        <v>11086</v>
      </c>
      <c r="T16541" t="s">
        <v>3096</v>
      </c>
    </row>
    <row r="16542" spans="17:20">
      <c r="Q16542">
        <v>0.36913194444444403</v>
      </c>
      <c r="R16542">
        <v>1</v>
      </c>
      <c r="S16542" t="s">
        <v>2331</v>
      </c>
      <c r="T16542" t="s">
        <v>3098</v>
      </c>
    </row>
    <row r="16543" spans="17:20">
      <c r="Q16543">
        <v>0.36916666666666698</v>
      </c>
      <c r="R16543">
        <v>1</v>
      </c>
      <c r="S16543" t="s">
        <v>5367</v>
      </c>
      <c r="T16543" t="s">
        <v>3098</v>
      </c>
    </row>
    <row r="16544" spans="17:20">
      <c r="Q16544">
        <v>0.36916666666666698</v>
      </c>
      <c r="R16544">
        <v>1</v>
      </c>
      <c r="S16544" t="s">
        <v>2334</v>
      </c>
      <c r="T16544" t="s">
        <v>3103</v>
      </c>
    </row>
    <row r="16545" spans="17:20">
      <c r="Q16545">
        <v>0.369224537037037</v>
      </c>
      <c r="R16545">
        <v>1</v>
      </c>
      <c r="S16545" t="s">
        <v>5371</v>
      </c>
      <c r="T16545" t="s">
        <v>3098</v>
      </c>
    </row>
    <row r="16546" spans="17:20">
      <c r="Q16546">
        <v>0.36928240740740698</v>
      </c>
      <c r="R16546">
        <v>1</v>
      </c>
      <c r="S16546" t="s">
        <v>12775</v>
      </c>
      <c r="T16546" t="s">
        <v>3221</v>
      </c>
    </row>
    <row r="16547" spans="17:20">
      <c r="Q16547">
        <v>0.36932870370370402</v>
      </c>
      <c r="R16547">
        <v>1</v>
      </c>
      <c r="S16547" t="s">
        <v>5365</v>
      </c>
      <c r="T16547" t="s">
        <v>3103</v>
      </c>
    </row>
    <row r="16548" spans="17:20">
      <c r="Q16548">
        <v>0.369340277777778</v>
      </c>
      <c r="R16548">
        <v>1</v>
      </c>
      <c r="S16548" t="s">
        <v>5345</v>
      </c>
      <c r="T16548" t="s">
        <v>3221</v>
      </c>
    </row>
    <row r="16549" spans="17:20">
      <c r="Q16549">
        <v>0.36936342592592603</v>
      </c>
      <c r="R16549">
        <v>2</v>
      </c>
      <c r="S16549" t="s">
        <v>2015</v>
      </c>
      <c r="T16549" t="s">
        <v>3103</v>
      </c>
    </row>
    <row r="16550" spans="17:20">
      <c r="Q16550">
        <v>0.369456018518519</v>
      </c>
      <c r="R16550">
        <v>1</v>
      </c>
      <c r="S16550" t="s">
        <v>2016</v>
      </c>
      <c r="T16550" t="s">
        <v>3103</v>
      </c>
    </row>
    <row r="16551" spans="17:20">
      <c r="Q16551">
        <v>0.36950231481481499</v>
      </c>
      <c r="R16551">
        <v>1</v>
      </c>
      <c r="S16551" t="s">
        <v>5369</v>
      </c>
      <c r="T16551" t="s">
        <v>3103</v>
      </c>
    </row>
    <row r="16552" spans="17:20">
      <c r="Q16552">
        <v>0.369537037037037</v>
      </c>
      <c r="R16552">
        <v>1</v>
      </c>
      <c r="S16552" t="s">
        <v>3201</v>
      </c>
      <c r="T16552" t="s">
        <v>3100</v>
      </c>
    </row>
    <row r="16553" spans="17:20">
      <c r="Q16553">
        <v>0.36954861111111098</v>
      </c>
      <c r="R16553">
        <v>1</v>
      </c>
      <c r="S16553" t="s">
        <v>3327</v>
      </c>
      <c r="T16553" t="s">
        <v>3096</v>
      </c>
    </row>
    <row r="16554" spans="17:20">
      <c r="Q16554">
        <v>0.369571759259259</v>
      </c>
      <c r="R16554">
        <v>1</v>
      </c>
      <c r="S16554" t="s">
        <v>319</v>
      </c>
      <c r="T16554" t="s">
        <v>3097</v>
      </c>
    </row>
    <row r="16555" spans="17:20">
      <c r="Q16555">
        <v>0.36962962962962997</v>
      </c>
      <c r="R16555">
        <v>2</v>
      </c>
      <c r="S16555" t="s">
        <v>165</v>
      </c>
      <c r="T16555" t="s">
        <v>3101</v>
      </c>
    </row>
    <row r="16556" spans="17:20">
      <c r="Q16556">
        <v>0.369652777777778</v>
      </c>
      <c r="R16556">
        <v>1</v>
      </c>
      <c r="S16556" t="s">
        <v>5344</v>
      </c>
      <c r="T16556" t="s">
        <v>3221</v>
      </c>
    </row>
    <row r="16557" spans="17:20">
      <c r="Q16557">
        <v>0.369652777777778</v>
      </c>
      <c r="R16557">
        <v>1</v>
      </c>
      <c r="S16557" t="s">
        <v>12776</v>
      </c>
      <c r="T16557" t="s">
        <v>3095</v>
      </c>
    </row>
    <row r="16558" spans="17:20">
      <c r="Q16558">
        <v>0.36973379629629599</v>
      </c>
      <c r="R16558">
        <v>1</v>
      </c>
      <c r="S16558" t="s">
        <v>2914</v>
      </c>
      <c r="T16558" t="s">
        <v>3103</v>
      </c>
    </row>
    <row r="16559" spans="17:20">
      <c r="Q16559">
        <v>0.36973379629629599</v>
      </c>
      <c r="R16559">
        <v>1</v>
      </c>
      <c r="S16559" t="s">
        <v>5357</v>
      </c>
      <c r="T16559" t="s">
        <v>3103</v>
      </c>
    </row>
    <row r="16560" spans="17:20">
      <c r="Q16560">
        <v>0.36978009259259298</v>
      </c>
      <c r="R16560">
        <v>1</v>
      </c>
      <c r="S16560" t="s">
        <v>5361</v>
      </c>
      <c r="T16560" t="s">
        <v>3103</v>
      </c>
    </row>
    <row r="16561" spans="17:20">
      <c r="Q16561">
        <v>0.36979166666666702</v>
      </c>
      <c r="R16561">
        <v>1</v>
      </c>
      <c r="S16561" t="s">
        <v>4352</v>
      </c>
      <c r="T16561" t="s">
        <v>3097</v>
      </c>
    </row>
    <row r="16562" spans="17:20">
      <c r="Q16562">
        <v>0.369803240740741</v>
      </c>
      <c r="R16562">
        <v>1</v>
      </c>
      <c r="S16562" t="s">
        <v>5378</v>
      </c>
      <c r="T16562" t="s">
        <v>3098</v>
      </c>
    </row>
    <row r="16563" spans="17:20">
      <c r="Q16563">
        <v>0.36982638888888902</v>
      </c>
      <c r="R16563">
        <v>1</v>
      </c>
      <c r="S16563" t="s">
        <v>2688</v>
      </c>
      <c r="T16563" t="s">
        <v>3098</v>
      </c>
    </row>
    <row r="16564" spans="17:20">
      <c r="Q16564">
        <v>0.36984953703703699</v>
      </c>
      <c r="R16564">
        <v>1</v>
      </c>
      <c r="S16564" t="s">
        <v>8575</v>
      </c>
      <c r="T16564" t="s">
        <v>3099</v>
      </c>
    </row>
    <row r="16565" spans="17:20">
      <c r="Q16565">
        <v>0.36987268518518501</v>
      </c>
      <c r="R16565">
        <v>2</v>
      </c>
      <c r="S16565" t="s">
        <v>5348</v>
      </c>
      <c r="T16565" t="s">
        <v>3221</v>
      </c>
    </row>
    <row r="16566" spans="17:20">
      <c r="Q16566">
        <v>0.36990740740740702</v>
      </c>
      <c r="R16566">
        <v>2</v>
      </c>
      <c r="S16566" t="s">
        <v>5375</v>
      </c>
      <c r="T16566" t="s">
        <v>3103</v>
      </c>
    </row>
    <row r="16567" spans="17:20">
      <c r="Q16567">
        <v>0.36990740740740702</v>
      </c>
      <c r="R16567">
        <v>2</v>
      </c>
      <c r="S16567" t="s">
        <v>2017</v>
      </c>
      <c r="T16567" t="s">
        <v>3103</v>
      </c>
    </row>
    <row r="16568" spans="17:20">
      <c r="Q16568">
        <v>0.369918981481482</v>
      </c>
      <c r="R16568">
        <v>4</v>
      </c>
      <c r="S16568" t="s">
        <v>5377</v>
      </c>
      <c r="T16568" t="s">
        <v>3103</v>
      </c>
    </row>
    <row r="16569" spans="17:20">
      <c r="Q16569">
        <v>0.36994212962963002</v>
      </c>
      <c r="R16569">
        <v>1</v>
      </c>
      <c r="S16569" t="s">
        <v>2330</v>
      </c>
      <c r="T16569" t="s">
        <v>3098</v>
      </c>
    </row>
    <row r="16570" spans="17:20">
      <c r="Q16570">
        <v>0.36995370370370401</v>
      </c>
      <c r="R16570">
        <v>1</v>
      </c>
      <c r="S16570" t="s">
        <v>602</v>
      </c>
      <c r="T16570" t="s">
        <v>3096</v>
      </c>
    </row>
    <row r="16571" spans="17:20">
      <c r="Q16571">
        <v>0.37001157407407398</v>
      </c>
      <c r="R16571">
        <v>1</v>
      </c>
      <c r="S16571" t="s">
        <v>2562</v>
      </c>
      <c r="T16571" t="s">
        <v>3103</v>
      </c>
    </row>
    <row r="16572" spans="17:20">
      <c r="Q16572">
        <v>0.370034722222222</v>
      </c>
      <c r="R16572">
        <v>1</v>
      </c>
      <c r="S16572" t="s">
        <v>2013</v>
      </c>
      <c r="T16572" t="s">
        <v>3098</v>
      </c>
    </row>
    <row r="16573" spans="17:20">
      <c r="Q16573">
        <v>0.37008101851851899</v>
      </c>
      <c r="R16573">
        <v>1</v>
      </c>
      <c r="S16573" t="s">
        <v>5400</v>
      </c>
      <c r="T16573" t="s">
        <v>3128</v>
      </c>
    </row>
    <row r="16574" spans="17:20">
      <c r="Q16574">
        <v>0.37013888888888902</v>
      </c>
      <c r="R16574">
        <v>1</v>
      </c>
      <c r="S16574" t="s">
        <v>5380</v>
      </c>
      <c r="T16574" t="s">
        <v>3103</v>
      </c>
    </row>
    <row r="16575" spans="17:20">
      <c r="Q16575">
        <v>0.370150462962963</v>
      </c>
      <c r="R16575">
        <v>1</v>
      </c>
      <c r="S16575" t="s">
        <v>5364</v>
      </c>
      <c r="T16575" t="s">
        <v>3098</v>
      </c>
    </row>
    <row r="16576" spans="17:20">
      <c r="Q16576">
        <v>0.370150462962963</v>
      </c>
      <c r="R16576">
        <v>1</v>
      </c>
      <c r="S16576" t="s">
        <v>2018</v>
      </c>
      <c r="T16576" t="s">
        <v>3103</v>
      </c>
    </row>
    <row r="16577" spans="17:20">
      <c r="Q16577">
        <v>0.37017361111111102</v>
      </c>
      <c r="R16577">
        <v>1</v>
      </c>
      <c r="S16577" t="s">
        <v>5363</v>
      </c>
      <c r="T16577" t="s">
        <v>3103</v>
      </c>
    </row>
    <row r="16578" spans="17:20">
      <c r="Q16578">
        <v>0.37021990740740701</v>
      </c>
      <c r="R16578">
        <v>1</v>
      </c>
      <c r="S16578" t="s">
        <v>5381</v>
      </c>
      <c r="T16578" t="s">
        <v>3103</v>
      </c>
    </row>
    <row r="16579" spans="17:20">
      <c r="Q16579">
        <v>0.37024305555555598</v>
      </c>
      <c r="R16579">
        <v>1</v>
      </c>
      <c r="S16579" t="s">
        <v>1110</v>
      </c>
      <c r="T16579" t="s">
        <v>3096</v>
      </c>
    </row>
    <row r="16580" spans="17:20">
      <c r="Q16580">
        <v>0.370266203703704</v>
      </c>
      <c r="R16580">
        <v>1</v>
      </c>
      <c r="S16580" t="s">
        <v>5386</v>
      </c>
      <c r="T16580" t="s">
        <v>3098</v>
      </c>
    </row>
    <row r="16581" spans="17:20">
      <c r="Q16581">
        <v>0.37030092592592601</v>
      </c>
      <c r="R16581">
        <v>1</v>
      </c>
      <c r="S16581" t="s">
        <v>3307</v>
      </c>
      <c r="T16581" t="s">
        <v>3100</v>
      </c>
    </row>
    <row r="16582" spans="17:20">
      <c r="Q16582">
        <v>0.37031249999999999</v>
      </c>
      <c r="R16582">
        <v>1</v>
      </c>
      <c r="S16582" t="s">
        <v>12777</v>
      </c>
      <c r="T16582" t="s">
        <v>3096</v>
      </c>
    </row>
    <row r="16583" spans="17:20">
      <c r="Q16583">
        <v>0.37034722222222199</v>
      </c>
      <c r="R16583">
        <v>1</v>
      </c>
      <c r="S16583" t="s">
        <v>12778</v>
      </c>
      <c r="T16583" t="s">
        <v>3095</v>
      </c>
    </row>
    <row r="16584" spans="17:20">
      <c r="Q16584">
        <v>0.37040509259259302</v>
      </c>
      <c r="R16584">
        <v>1</v>
      </c>
      <c r="S16584" t="s">
        <v>12779</v>
      </c>
      <c r="T16584" t="s">
        <v>3097</v>
      </c>
    </row>
    <row r="16585" spans="17:20">
      <c r="Q16585">
        <v>0.370416666666667</v>
      </c>
      <c r="R16585">
        <v>1</v>
      </c>
      <c r="S16585" t="s">
        <v>5385</v>
      </c>
      <c r="T16585" t="s">
        <v>3103</v>
      </c>
    </row>
    <row r="16586" spans="17:20">
      <c r="Q16586">
        <v>0.37042824074074099</v>
      </c>
      <c r="R16586">
        <v>1</v>
      </c>
      <c r="S16586" t="s">
        <v>4214</v>
      </c>
      <c r="T16586" t="s">
        <v>3096</v>
      </c>
    </row>
    <row r="16587" spans="17:20">
      <c r="Q16587">
        <v>0.37046296296296299</v>
      </c>
      <c r="R16587">
        <v>2</v>
      </c>
      <c r="S16587" t="s">
        <v>805</v>
      </c>
      <c r="T16587" t="s">
        <v>3101</v>
      </c>
    </row>
    <row r="16588" spans="17:20">
      <c r="Q16588">
        <v>0.37050925925925898</v>
      </c>
      <c r="R16588">
        <v>1</v>
      </c>
      <c r="S16588" t="s">
        <v>2019</v>
      </c>
      <c r="T16588" t="s">
        <v>3103</v>
      </c>
    </row>
    <row r="16589" spans="17:20">
      <c r="Q16589">
        <v>0.37050925925925898</v>
      </c>
      <c r="R16589">
        <v>1</v>
      </c>
      <c r="S16589" t="s">
        <v>12780</v>
      </c>
      <c r="T16589" t="s">
        <v>3128</v>
      </c>
    </row>
    <row r="16590" spans="17:20">
      <c r="Q16590">
        <v>0.37052083333333302</v>
      </c>
      <c r="R16590">
        <v>1</v>
      </c>
      <c r="S16590" t="s">
        <v>5373</v>
      </c>
      <c r="T16590" t="s">
        <v>3098</v>
      </c>
    </row>
    <row r="16591" spans="17:20">
      <c r="Q16591">
        <v>0.37053240740740701</v>
      </c>
      <c r="R16591">
        <v>1</v>
      </c>
      <c r="S16591" t="s">
        <v>2332</v>
      </c>
      <c r="T16591" t="s">
        <v>3098</v>
      </c>
    </row>
    <row r="16592" spans="17:20">
      <c r="Q16592">
        <v>0.37056712962963001</v>
      </c>
      <c r="R16592">
        <v>2</v>
      </c>
      <c r="S16592" t="s">
        <v>5388</v>
      </c>
      <c r="T16592" t="s">
        <v>3221</v>
      </c>
    </row>
    <row r="16593" spans="17:20">
      <c r="Q16593">
        <v>0.37060185185185202</v>
      </c>
      <c r="R16593">
        <v>1</v>
      </c>
      <c r="S16593" t="s">
        <v>5393</v>
      </c>
      <c r="T16593" t="s">
        <v>3098</v>
      </c>
    </row>
    <row r="16594" spans="17:20">
      <c r="Q16594">
        <v>0.37062499999999998</v>
      </c>
      <c r="R16594">
        <v>1</v>
      </c>
      <c r="S16594" t="s">
        <v>5387</v>
      </c>
      <c r="T16594" t="s">
        <v>3103</v>
      </c>
    </row>
    <row r="16595" spans="17:20">
      <c r="Q16595">
        <v>0.37063657407407402</v>
      </c>
      <c r="R16595">
        <v>1</v>
      </c>
      <c r="S16595" t="s">
        <v>5394</v>
      </c>
      <c r="T16595" t="s">
        <v>3098</v>
      </c>
    </row>
    <row r="16596" spans="17:20">
      <c r="Q16596">
        <v>0.37065972222222199</v>
      </c>
      <c r="R16596">
        <v>3</v>
      </c>
      <c r="S16596" t="s">
        <v>5395</v>
      </c>
      <c r="T16596" t="s">
        <v>3098</v>
      </c>
    </row>
    <row r="16597" spans="17:20">
      <c r="Q16597">
        <v>0.37070601851851898</v>
      </c>
      <c r="R16597">
        <v>1</v>
      </c>
      <c r="S16597" t="s">
        <v>12781</v>
      </c>
      <c r="T16597" t="s">
        <v>3221</v>
      </c>
    </row>
    <row r="16598" spans="17:20">
      <c r="Q16598">
        <v>0.37070601851851898</v>
      </c>
      <c r="R16598">
        <v>1</v>
      </c>
      <c r="S16598" t="s">
        <v>4538</v>
      </c>
      <c r="T16598" t="s">
        <v>3102</v>
      </c>
    </row>
    <row r="16599" spans="17:20">
      <c r="Q16599">
        <v>0.37071759259259301</v>
      </c>
      <c r="R16599">
        <v>1</v>
      </c>
      <c r="S16599" t="s">
        <v>5396</v>
      </c>
      <c r="T16599" t="s">
        <v>3098</v>
      </c>
    </row>
    <row r="16600" spans="17:20">
      <c r="Q16600">
        <v>0.370729166666667</v>
      </c>
      <c r="R16600">
        <v>1</v>
      </c>
      <c r="S16600" t="s">
        <v>5397</v>
      </c>
      <c r="T16600" t="s">
        <v>3098</v>
      </c>
    </row>
    <row r="16601" spans="17:20">
      <c r="Q16601">
        <v>0.37075231481481502</v>
      </c>
      <c r="R16601">
        <v>2</v>
      </c>
      <c r="S16601" t="s">
        <v>4457</v>
      </c>
      <c r="T16601" t="s">
        <v>3096</v>
      </c>
    </row>
    <row r="16602" spans="17:20">
      <c r="Q16602">
        <v>0.370763888888889</v>
      </c>
      <c r="R16602">
        <v>2</v>
      </c>
      <c r="S16602" t="s">
        <v>5383</v>
      </c>
      <c r="T16602" t="s">
        <v>3103</v>
      </c>
    </row>
    <row r="16603" spans="17:20">
      <c r="Q16603">
        <v>0.370763888888889</v>
      </c>
      <c r="R16603">
        <v>5</v>
      </c>
      <c r="S16603" t="s">
        <v>8578</v>
      </c>
      <c r="T16603" t="s">
        <v>3097</v>
      </c>
    </row>
    <row r="16604" spans="17:20">
      <c r="Q16604">
        <v>0.37077546296296299</v>
      </c>
      <c r="R16604">
        <v>1</v>
      </c>
      <c r="S16604" t="s">
        <v>5398</v>
      </c>
      <c r="T16604" t="s">
        <v>3098</v>
      </c>
    </row>
    <row r="16605" spans="17:20">
      <c r="Q16605">
        <v>0.37079861111111101</v>
      </c>
      <c r="R16605">
        <v>1</v>
      </c>
      <c r="S16605" t="s">
        <v>2915</v>
      </c>
      <c r="T16605" t="s">
        <v>3103</v>
      </c>
    </row>
    <row r="16606" spans="17:20">
      <c r="Q16606">
        <v>0.370844907407407</v>
      </c>
      <c r="R16606">
        <v>1</v>
      </c>
      <c r="S16606" t="s">
        <v>3958</v>
      </c>
      <c r="T16606" t="s">
        <v>3097</v>
      </c>
    </row>
    <row r="16607" spans="17:20">
      <c r="Q16607">
        <v>0.37085648148148098</v>
      </c>
      <c r="R16607">
        <v>1</v>
      </c>
      <c r="S16607" t="s">
        <v>2562</v>
      </c>
      <c r="T16607" t="s">
        <v>3098</v>
      </c>
    </row>
    <row r="16608" spans="17:20">
      <c r="Q16608">
        <v>0.37087962962963</v>
      </c>
      <c r="R16608">
        <v>2</v>
      </c>
      <c r="S16608" t="s">
        <v>12782</v>
      </c>
      <c r="T16608" t="s">
        <v>3101</v>
      </c>
    </row>
    <row r="16609" spans="17:20">
      <c r="Q16609">
        <v>0.37087962962963</v>
      </c>
      <c r="R16609">
        <v>1</v>
      </c>
      <c r="S16609" t="s">
        <v>2562</v>
      </c>
      <c r="T16609" t="s">
        <v>3094</v>
      </c>
    </row>
    <row r="16610" spans="17:20">
      <c r="Q16610">
        <v>0.370960648148148</v>
      </c>
      <c r="R16610">
        <v>1</v>
      </c>
      <c r="S16610" t="s">
        <v>5399</v>
      </c>
      <c r="T16610" t="s">
        <v>3098</v>
      </c>
    </row>
    <row r="16611" spans="17:20">
      <c r="Q16611">
        <v>0.37100694444444399</v>
      </c>
      <c r="R16611">
        <v>2</v>
      </c>
      <c r="S16611" t="s">
        <v>5382</v>
      </c>
      <c r="T16611" t="s">
        <v>3103</v>
      </c>
    </row>
    <row r="16612" spans="17:20">
      <c r="Q16612">
        <v>0.37104166666666699</v>
      </c>
      <c r="R16612">
        <v>4</v>
      </c>
      <c r="S16612" t="s">
        <v>2917</v>
      </c>
      <c r="T16612" t="s">
        <v>3103</v>
      </c>
    </row>
    <row r="16613" spans="17:20">
      <c r="Q16613">
        <v>0.371111111111111</v>
      </c>
      <c r="R16613">
        <v>1</v>
      </c>
      <c r="S16613" t="s">
        <v>7852</v>
      </c>
      <c r="T16613" t="s">
        <v>3099</v>
      </c>
    </row>
    <row r="16614" spans="17:20">
      <c r="Q16614">
        <v>0.37125000000000002</v>
      </c>
      <c r="R16614">
        <v>1</v>
      </c>
      <c r="S16614" t="s">
        <v>2562</v>
      </c>
      <c r="T16614" t="s">
        <v>3094</v>
      </c>
    </row>
    <row r="16615" spans="17:20">
      <c r="Q16615">
        <v>0.37126157407407401</v>
      </c>
      <c r="R16615">
        <v>2</v>
      </c>
      <c r="S16615" t="s">
        <v>2916</v>
      </c>
      <c r="T16615" t="s">
        <v>3098</v>
      </c>
    </row>
    <row r="16616" spans="17:20">
      <c r="Q16616">
        <v>0.37140046296296297</v>
      </c>
      <c r="R16616">
        <v>1</v>
      </c>
      <c r="S16616" t="s">
        <v>5390</v>
      </c>
      <c r="T16616" t="s">
        <v>3103</v>
      </c>
    </row>
    <row r="16617" spans="17:20">
      <c r="Q16617">
        <v>0.37141203703703701</v>
      </c>
      <c r="R16617">
        <v>1</v>
      </c>
      <c r="S16617" t="s">
        <v>1331</v>
      </c>
      <c r="T16617" t="s">
        <v>3098</v>
      </c>
    </row>
    <row r="16618" spans="17:20">
      <c r="Q16618">
        <v>0.37146990740740699</v>
      </c>
      <c r="R16618">
        <v>1</v>
      </c>
      <c r="S16618" t="s">
        <v>2020</v>
      </c>
      <c r="T16618" t="s">
        <v>3103</v>
      </c>
    </row>
    <row r="16619" spans="17:20">
      <c r="Q16619">
        <v>0.37149305555555601</v>
      </c>
      <c r="R16619">
        <v>1</v>
      </c>
      <c r="S16619" t="s">
        <v>5389</v>
      </c>
      <c r="T16619" t="s">
        <v>3098</v>
      </c>
    </row>
    <row r="16620" spans="17:20">
      <c r="Q16620">
        <v>0.371539351851852</v>
      </c>
      <c r="R16620">
        <v>4</v>
      </c>
      <c r="S16620" t="s">
        <v>5419</v>
      </c>
      <c r="T16620" t="s">
        <v>3103</v>
      </c>
    </row>
    <row r="16621" spans="17:20">
      <c r="Q16621">
        <v>0.37155092592592598</v>
      </c>
      <c r="R16621">
        <v>1</v>
      </c>
      <c r="S16621" t="s">
        <v>2517</v>
      </c>
      <c r="T16621" t="s">
        <v>3103</v>
      </c>
    </row>
    <row r="16622" spans="17:20">
      <c r="Q16622">
        <v>0.37155092592592598</v>
      </c>
      <c r="R16622">
        <v>2</v>
      </c>
      <c r="S16622" t="s">
        <v>981</v>
      </c>
      <c r="T16622" t="s">
        <v>3095</v>
      </c>
    </row>
    <row r="16623" spans="17:20">
      <c r="Q16623">
        <v>0.37156250000000002</v>
      </c>
      <c r="R16623">
        <v>1</v>
      </c>
      <c r="S16623" t="s">
        <v>2335</v>
      </c>
      <c r="T16623" t="s">
        <v>3098</v>
      </c>
    </row>
    <row r="16624" spans="17:20">
      <c r="Q16624">
        <v>0.37158564814814798</v>
      </c>
      <c r="R16624">
        <v>1</v>
      </c>
      <c r="S16624" t="s">
        <v>644</v>
      </c>
      <c r="T16624" t="s">
        <v>3097</v>
      </c>
    </row>
    <row r="16625" spans="17:20">
      <c r="Q16625">
        <v>0.37162037037036999</v>
      </c>
      <c r="R16625">
        <v>1</v>
      </c>
      <c r="S16625" t="s">
        <v>4193</v>
      </c>
      <c r="T16625" t="s">
        <v>3095</v>
      </c>
    </row>
    <row r="16626" spans="17:20">
      <c r="Q16626">
        <v>0.37162037037036999</v>
      </c>
      <c r="R16626">
        <v>1</v>
      </c>
      <c r="S16626" t="s">
        <v>12783</v>
      </c>
      <c r="T16626" t="s">
        <v>3128</v>
      </c>
    </row>
    <row r="16627" spans="17:20">
      <c r="Q16627">
        <v>0.37164351851851901</v>
      </c>
      <c r="R16627">
        <v>1</v>
      </c>
      <c r="S16627" t="s">
        <v>5420</v>
      </c>
      <c r="T16627" t="s">
        <v>3103</v>
      </c>
    </row>
    <row r="16628" spans="17:20">
      <c r="Q16628">
        <v>0.37171296296296302</v>
      </c>
      <c r="R16628">
        <v>1</v>
      </c>
      <c r="S16628" t="s">
        <v>5392</v>
      </c>
      <c r="T16628" t="s">
        <v>3098</v>
      </c>
    </row>
    <row r="16629" spans="17:20">
      <c r="Q16629">
        <v>0.37171296296296302</v>
      </c>
      <c r="R16629">
        <v>2</v>
      </c>
      <c r="S16629" t="s">
        <v>213</v>
      </c>
      <c r="T16629" t="s">
        <v>3096</v>
      </c>
    </row>
    <row r="16630" spans="17:20">
      <c r="Q16630">
        <v>0.37178240740740698</v>
      </c>
      <c r="R16630">
        <v>1</v>
      </c>
      <c r="S16630" t="s">
        <v>4415</v>
      </c>
      <c r="T16630" t="s">
        <v>3097</v>
      </c>
    </row>
    <row r="16631" spans="17:20">
      <c r="Q16631">
        <v>0.37178240740740698</v>
      </c>
      <c r="R16631">
        <v>1</v>
      </c>
      <c r="S16631" t="s">
        <v>3143</v>
      </c>
      <c r="T16631" t="s">
        <v>3096</v>
      </c>
    </row>
    <row r="16632" spans="17:20">
      <c r="Q16632">
        <v>0.37181712962962998</v>
      </c>
      <c r="R16632">
        <v>1</v>
      </c>
      <c r="S16632" t="s">
        <v>2918</v>
      </c>
      <c r="T16632" t="s">
        <v>3103</v>
      </c>
    </row>
    <row r="16633" spans="17:20">
      <c r="Q16633">
        <v>0.37186342592592603</v>
      </c>
      <c r="R16633">
        <v>1</v>
      </c>
      <c r="S16633" t="s">
        <v>2022</v>
      </c>
      <c r="T16633" t="s">
        <v>3103</v>
      </c>
    </row>
    <row r="16634" spans="17:20">
      <c r="Q16634">
        <v>0.37193287037036998</v>
      </c>
      <c r="R16634">
        <v>1</v>
      </c>
      <c r="S16634" t="s">
        <v>717</v>
      </c>
      <c r="T16634" t="s">
        <v>3095</v>
      </c>
    </row>
    <row r="16635" spans="17:20">
      <c r="Q16635">
        <v>0.37200231481481499</v>
      </c>
      <c r="R16635">
        <v>1</v>
      </c>
      <c r="S16635" t="s">
        <v>2920</v>
      </c>
      <c r="T16635" t="s">
        <v>3098</v>
      </c>
    </row>
    <row r="16636" spans="17:20">
      <c r="Q16636">
        <v>0.37201388888888898</v>
      </c>
      <c r="R16636">
        <v>1</v>
      </c>
      <c r="S16636" t="s">
        <v>5411</v>
      </c>
      <c r="T16636" t="s">
        <v>3098</v>
      </c>
    </row>
    <row r="16637" spans="17:20">
      <c r="Q16637">
        <v>0.372037037037037</v>
      </c>
      <c r="R16637">
        <v>1</v>
      </c>
      <c r="S16637" t="s">
        <v>5421</v>
      </c>
      <c r="T16637" t="s">
        <v>3103</v>
      </c>
    </row>
    <row r="16638" spans="17:20">
      <c r="Q16638">
        <v>0.37204861111111098</v>
      </c>
      <c r="R16638">
        <v>2</v>
      </c>
      <c r="S16638" t="s">
        <v>2562</v>
      </c>
      <c r="T16638" t="s">
        <v>3098</v>
      </c>
    </row>
    <row r="16639" spans="17:20">
      <c r="Q16639">
        <v>0.37204861111111098</v>
      </c>
      <c r="R16639">
        <v>1</v>
      </c>
      <c r="S16639" t="s">
        <v>622</v>
      </c>
      <c r="T16639" t="s">
        <v>3095</v>
      </c>
    </row>
    <row r="16640" spans="17:20">
      <c r="Q16640">
        <v>0.37206018518518502</v>
      </c>
      <c r="R16640">
        <v>1</v>
      </c>
      <c r="S16640" t="s">
        <v>5422</v>
      </c>
      <c r="T16640" t="s">
        <v>3103</v>
      </c>
    </row>
    <row r="16641" spans="17:20">
      <c r="Q16641">
        <v>0.37219907407407399</v>
      </c>
      <c r="R16641">
        <v>4</v>
      </c>
      <c r="S16641" t="s">
        <v>2924</v>
      </c>
      <c r="T16641" t="s">
        <v>3103</v>
      </c>
    </row>
    <row r="16642" spans="17:20">
      <c r="Q16642">
        <v>0.37224537037036998</v>
      </c>
      <c r="R16642">
        <v>3</v>
      </c>
      <c r="S16642" t="s">
        <v>2925</v>
      </c>
      <c r="T16642" t="s">
        <v>3103</v>
      </c>
    </row>
    <row r="16643" spans="17:20">
      <c r="Q16643">
        <v>0.37229166666666702</v>
      </c>
      <c r="R16643">
        <v>1</v>
      </c>
      <c r="S16643" t="s">
        <v>1633</v>
      </c>
      <c r="T16643" t="s">
        <v>3097</v>
      </c>
    </row>
    <row r="16644" spans="17:20">
      <c r="Q16644">
        <v>0.37232638888888903</v>
      </c>
      <c r="R16644">
        <v>1</v>
      </c>
      <c r="S16644" t="s">
        <v>621</v>
      </c>
      <c r="T16644" t="s">
        <v>3097</v>
      </c>
    </row>
    <row r="16645" spans="17:20">
      <c r="Q16645">
        <v>0.37232638888888903</v>
      </c>
      <c r="R16645">
        <v>1</v>
      </c>
      <c r="S16645" t="s">
        <v>7259</v>
      </c>
      <c r="T16645" t="s">
        <v>3100</v>
      </c>
    </row>
    <row r="16646" spans="17:20">
      <c r="Q16646">
        <v>0.37233796296296301</v>
      </c>
      <c r="R16646">
        <v>1</v>
      </c>
      <c r="S16646" t="s">
        <v>5403</v>
      </c>
      <c r="T16646" t="s">
        <v>3103</v>
      </c>
    </row>
    <row r="16647" spans="17:20">
      <c r="Q16647">
        <v>0.37236111111111098</v>
      </c>
      <c r="R16647">
        <v>1</v>
      </c>
      <c r="S16647" t="s">
        <v>2023</v>
      </c>
      <c r="T16647" t="s">
        <v>3098</v>
      </c>
    </row>
    <row r="16648" spans="17:20">
      <c r="Q16648">
        <v>0.37236111111111098</v>
      </c>
      <c r="R16648">
        <v>3</v>
      </c>
      <c r="S16648" t="s">
        <v>5412</v>
      </c>
      <c r="T16648" t="s">
        <v>3103</v>
      </c>
    </row>
    <row r="16649" spans="17:20">
      <c r="Q16649">
        <v>0.37236111111111098</v>
      </c>
      <c r="R16649">
        <v>1</v>
      </c>
      <c r="S16649" t="s">
        <v>12784</v>
      </c>
      <c r="T16649" t="s">
        <v>3096</v>
      </c>
    </row>
    <row r="16650" spans="17:20">
      <c r="Q16650">
        <v>0.372418981481482</v>
      </c>
      <c r="R16650">
        <v>1</v>
      </c>
      <c r="S16650" t="s">
        <v>2921</v>
      </c>
      <c r="T16650" t="s">
        <v>3103</v>
      </c>
    </row>
    <row r="16651" spans="17:20">
      <c r="Q16651">
        <v>0.37256944444444401</v>
      </c>
      <c r="R16651">
        <v>3</v>
      </c>
      <c r="S16651" t="s">
        <v>5415</v>
      </c>
      <c r="T16651" t="s">
        <v>3103</v>
      </c>
    </row>
    <row r="16652" spans="17:20">
      <c r="Q16652">
        <v>0.372615740740741</v>
      </c>
      <c r="R16652">
        <v>4</v>
      </c>
      <c r="S16652" t="s">
        <v>2923</v>
      </c>
      <c r="T16652" t="s">
        <v>3103</v>
      </c>
    </row>
    <row r="16653" spans="17:20">
      <c r="Q16653">
        <v>0.37266203703703699</v>
      </c>
      <c r="R16653">
        <v>1</v>
      </c>
      <c r="S16653" t="s">
        <v>2338</v>
      </c>
      <c r="T16653" t="s">
        <v>3098</v>
      </c>
    </row>
    <row r="16654" spans="17:20">
      <c r="Q16654">
        <v>0.37268518518518501</v>
      </c>
      <c r="R16654">
        <v>2</v>
      </c>
      <c r="S16654" t="s">
        <v>2689</v>
      </c>
      <c r="T16654" t="s">
        <v>3103</v>
      </c>
    </row>
    <row r="16655" spans="17:20">
      <c r="Q16655">
        <v>0.37269675925925899</v>
      </c>
      <c r="R16655">
        <v>2</v>
      </c>
      <c r="S16655" t="s">
        <v>12785</v>
      </c>
      <c r="T16655" t="s">
        <v>3096</v>
      </c>
    </row>
    <row r="16656" spans="17:20">
      <c r="Q16656">
        <v>0.372731481481481</v>
      </c>
      <c r="R16656">
        <v>2</v>
      </c>
      <c r="S16656" t="s">
        <v>2025</v>
      </c>
      <c r="T16656" t="s">
        <v>3103</v>
      </c>
    </row>
    <row r="16657" spans="17:20">
      <c r="Q16657">
        <v>0.37275462962963002</v>
      </c>
      <c r="R16657">
        <v>2</v>
      </c>
      <c r="S16657" t="s">
        <v>5402</v>
      </c>
      <c r="T16657" t="s">
        <v>3103</v>
      </c>
    </row>
    <row r="16658" spans="17:20">
      <c r="Q16658">
        <v>0.37275462962963002</v>
      </c>
      <c r="R16658">
        <v>1</v>
      </c>
      <c r="S16658" t="s">
        <v>2562</v>
      </c>
      <c r="T16658" t="s">
        <v>3094</v>
      </c>
    </row>
    <row r="16659" spans="17:20">
      <c r="Q16659">
        <v>0.37281249999999999</v>
      </c>
      <c r="R16659">
        <v>1</v>
      </c>
      <c r="S16659" t="s">
        <v>2026</v>
      </c>
      <c r="T16659" t="s">
        <v>3103</v>
      </c>
    </row>
    <row r="16660" spans="17:20">
      <c r="Q16660">
        <v>0.372847222222222</v>
      </c>
      <c r="R16660">
        <v>1</v>
      </c>
      <c r="S16660" t="s">
        <v>2562</v>
      </c>
      <c r="T16660" t="s">
        <v>3096</v>
      </c>
    </row>
    <row r="16661" spans="17:20">
      <c r="Q16661">
        <v>0.37287037037037002</v>
      </c>
      <c r="R16661">
        <v>1</v>
      </c>
      <c r="S16661" t="s">
        <v>3742</v>
      </c>
      <c r="T16661" t="s">
        <v>3128</v>
      </c>
    </row>
    <row r="16662" spans="17:20">
      <c r="Q16662">
        <v>0.372881944444444</v>
      </c>
      <c r="R16662">
        <v>1</v>
      </c>
      <c r="S16662" t="s">
        <v>2922</v>
      </c>
      <c r="T16662" t="s">
        <v>3103</v>
      </c>
    </row>
    <row r="16663" spans="17:20">
      <c r="Q16663">
        <v>0.37295138888888901</v>
      </c>
      <c r="R16663">
        <v>1</v>
      </c>
      <c r="S16663" t="s">
        <v>623</v>
      </c>
      <c r="T16663" t="s">
        <v>3100</v>
      </c>
    </row>
    <row r="16664" spans="17:20">
      <c r="Q16664">
        <v>0.372962962962963</v>
      </c>
      <c r="R16664">
        <v>1</v>
      </c>
      <c r="S16664" t="s">
        <v>5437</v>
      </c>
      <c r="T16664" t="s">
        <v>3128</v>
      </c>
    </row>
    <row r="16665" spans="17:20">
      <c r="Q16665">
        <v>0.37298611111111102</v>
      </c>
      <c r="R16665">
        <v>2</v>
      </c>
      <c r="S16665" t="s">
        <v>12786</v>
      </c>
      <c r="T16665" t="s">
        <v>3095</v>
      </c>
    </row>
    <row r="16666" spans="17:20">
      <c r="Q16666">
        <v>0.37303240740740701</v>
      </c>
      <c r="R16666">
        <v>1</v>
      </c>
      <c r="S16666" t="s">
        <v>3902</v>
      </c>
      <c r="T16666" t="s">
        <v>3096</v>
      </c>
    </row>
    <row r="16667" spans="17:20">
      <c r="Q16667">
        <v>0.373078703703704</v>
      </c>
      <c r="R16667">
        <v>1</v>
      </c>
      <c r="S16667" t="s">
        <v>5406</v>
      </c>
      <c r="T16667" t="s">
        <v>3098</v>
      </c>
    </row>
    <row r="16668" spans="17:20">
      <c r="Q16668">
        <v>0.373113425925926</v>
      </c>
      <c r="R16668">
        <v>2</v>
      </c>
      <c r="S16668" t="s">
        <v>2024</v>
      </c>
      <c r="T16668" t="s">
        <v>3221</v>
      </c>
    </row>
    <row r="16669" spans="17:20">
      <c r="Q16669">
        <v>0.37312499999999998</v>
      </c>
      <c r="R16669">
        <v>1</v>
      </c>
      <c r="S16669" t="s">
        <v>5405</v>
      </c>
      <c r="T16669" t="s">
        <v>3103</v>
      </c>
    </row>
    <row r="16670" spans="17:20">
      <c r="Q16670">
        <v>0.37312499999999998</v>
      </c>
      <c r="R16670">
        <v>1</v>
      </c>
      <c r="S16670" t="s">
        <v>4666</v>
      </c>
      <c r="T16670" t="s">
        <v>3100</v>
      </c>
    </row>
    <row r="16671" spans="17:20">
      <c r="Q16671">
        <v>0.37313657407407402</v>
      </c>
      <c r="R16671">
        <v>1</v>
      </c>
      <c r="S16671" t="s">
        <v>2518</v>
      </c>
      <c r="T16671" t="s">
        <v>3103</v>
      </c>
    </row>
    <row r="16672" spans="17:20">
      <c r="Q16672">
        <v>0.37315972222222199</v>
      </c>
      <c r="R16672">
        <v>1</v>
      </c>
      <c r="S16672" t="s">
        <v>12787</v>
      </c>
      <c r="T16672" t="s">
        <v>3221</v>
      </c>
    </row>
    <row r="16673" spans="17:20">
      <c r="Q16673">
        <v>0.37318287037037001</v>
      </c>
      <c r="R16673">
        <v>1</v>
      </c>
      <c r="S16673" t="s">
        <v>2926</v>
      </c>
      <c r="T16673" t="s">
        <v>3098</v>
      </c>
    </row>
    <row r="16674" spans="17:20">
      <c r="Q16674">
        <v>0.37321759259259302</v>
      </c>
      <c r="R16674">
        <v>1</v>
      </c>
      <c r="S16674" t="s">
        <v>2927</v>
      </c>
      <c r="T16674" t="s">
        <v>3098</v>
      </c>
    </row>
    <row r="16675" spans="17:20">
      <c r="Q16675">
        <v>0.373229166666667</v>
      </c>
      <c r="R16675">
        <v>1</v>
      </c>
      <c r="S16675" t="s">
        <v>679</v>
      </c>
      <c r="T16675" t="s">
        <v>3128</v>
      </c>
    </row>
    <row r="16676" spans="17:20">
      <c r="Q16676">
        <v>0.37325231481481502</v>
      </c>
      <c r="R16676">
        <v>2</v>
      </c>
      <c r="S16676" t="s">
        <v>5423</v>
      </c>
      <c r="T16676" t="s">
        <v>3103</v>
      </c>
    </row>
    <row r="16677" spans="17:20">
      <c r="Q16677">
        <v>0.37327546296296299</v>
      </c>
      <c r="R16677">
        <v>2</v>
      </c>
      <c r="S16677" t="s">
        <v>989</v>
      </c>
      <c r="T16677" t="s">
        <v>3128</v>
      </c>
    </row>
    <row r="16678" spans="17:20">
      <c r="Q16678">
        <v>0.373310185185185</v>
      </c>
      <c r="R16678">
        <v>1</v>
      </c>
      <c r="S16678" t="s">
        <v>5424</v>
      </c>
      <c r="T16678" t="s">
        <v>3103</v>
      </c>
    </row>
    <row r="16679" spans="17:20">
      <c r="Q16679">
        <v>0.37335648148148098</v>
      </c>
      <c r="R16679">
        <v>1</v>
      </c>
      <c r="S16679" t="s">
        <v>5425</v>
      </c>
      <c r="T16679" t="s">
        <v>3103</v>
      </c>
    </row>
    <row r="16680" spans="17:20">
      <c r="Q16680">
        <v>0.37336805555555602</v>
      </c>
      <c r="R16680">
        <v>1</v>
      </c>
      <c r="S16680" t="s">
        <v>5409</v>
      </c>
      <c r="T16680" t="s">
        <v>3103</v>
      </c>
    </row>
    <row r="16681" spans="17:20">
      <c r="Q16681">
        <v>0.37337962962963001</v>
      </c>
      <c r="R16681">
        <v>1</v>
      </c>
      <c r="S16681" t="s">
        <v>5426</v>
      </c>
      <c r="T16681" t="s">
        <v>3103</v>
      </c>
    </row>
    <row r="16682" spans="17:20">
      <c r="Q16682">
        <v>0.37339120370370399</v>
      </c>
      <c r="R16682">
        <v>1</v>
      </c>
      <c r="S16682" t="s">
        <v>808</v>
      </c>
      <c r="T16682" t="s">
        <v>3097</v>
      </c>
    </row>
    <row r="16683" spans="17:20">
      <c r="Q16683">
        <v>0.37343749999999998</v>
      </c>
      <c r="R16683">
        <v>2</v>
      </c>
      <c r="S16683" t="s">
        <v>2692</v>
      </c>
      <c r="T16683" t="s">
        <v>3221</v>
      </c>
    </row>
    <row r="16684" spans="17:20">
      <c r="Q16684">
        <v>0.37347222222222198</v>
      </c>
      <c r="R16684">
        <v>4</v>
      </c>
      <c r="S16684" t="s">
        <v>5427</v>
      </c>
      <c r="T16684" t="s">
        <v>3103</v>
      </c>
    </row>
    <row r="16685" spans="17:20">
      <c r="Q16685">
        <v>0.37359953703703702</v>
      </c>
      <c r="R16685">
        <v>1</v>
      </c>
      <c r="S16685" t="s">
        <v>2562</v>
      </c>
      <c r="T16685" t="s">
        <v>3094</v>
      </c>
    </row>
    <row r="16686" spans="17:20">
      <c r="Q16686">
        <v>0.37361111111111101</v>
      </c>
      <c r="R16686">
        <v>4</v>
      </c>
      <c r="S16686" t="s">
        <v>2928</v>
      </c>
      <c r="T16686" t="s">
        <v>3103</v>
      </c>
    </row>
    <row r="16687" spans="17:20">
      <c r="Q16687">
        <v>0.37362268518518499</v>
      </c>
      <c r="R16687">
        <v>1</v>
      </c>
      <c r="S16687" t="s">
        <v>12788</v>
      </c>
      <c r="T16687" t="s">
        <v>3096</v>
      </c>
    </row>
    <row r="16688" spans="17:20">
      <c r="Q16688">
        <v>0.37364583333333301</v>
      </c>
      <c r="R16688">
        <v>1</v>
      </c>
      <c r="S16688" t="s">
        <v>977</v>
      </c>
      <c r="T16688" t="s">
        <v>3096</v>
      </c>
    </row>
    <row r="16689" spans="17:20">
      <c r="Q16689">
        <v>0.37368055555555602</v>
      </c>
      <c r="R16689">
        <v>2</v>
      </c>
      <c r="S16689" t="s">
        <v>618</v>
      </c>
      <c r="T16689" t="s">
        <v>3100</v>
      </c>
    </row>
    <row r="16690" spans="17:20">
      <c r="Q16690">
        <v>0.37373842592592599</v>
      </c>
      <c r="R16690">
        <v>1</v>
      </c>
      <c r="S16690" t="s">
        <v>2935</v>
      </c>
      <c r="T16690" t="s">
        <v>3103</v>
      </c>
    </row>
    <row r="16691" spans="17:20">
      <c r="Q16691">
        <v>0.37375000000000003</v>
      </c>
      <c r="R16691">
        <v>1</v>
      </c>
      <c r="S16691" t="s">
        <v>2930</v>
      </c>
      <c r="T16691" t="s">
        <v>3103</v>
      </c>
    </row>
    <row r="16692" spans="17:20">
      <c r="Q16692">
        <v>0.37376157407407401</v>
      </c>
      <c r="R16692">
        <v>1</v>
      </c>
      <c r="S16692" t="s">
        <v>11150</v>
      </c>
      <c r="T16692" t="s">
        <v>3095</v>
      </c>
    </row>
    <row r="16693" spans="17:20">
      <c r="Q16693">
        <v>0.37379629629629602</v>
      </c>
      <c r="R16693">
        <v>1</v>
      </c>
      <c r="S16693" t="s">
        <v>2027</v>
      </c>
      <c r="T16693" t="s">
        <v>3103</v>
      </c>
    </row>
    <row r="16694" spans="17:20">
      <c r="Q16694">
        <v>0.37381944444444398</v>
      </c>
      <c r="R16694">
        <v>1</v>
      </c>
      <c r="S16694" t="s">
        <v>2562</v>
      </c>
      <c r="T16694" t="s">
        <v>3103</v>
      </c>
    </row>
    <row r="16695" spans="17:20">
      <c r="Q16695">
        <v>0.37381944444444398</v>
      </c>
      <c r="R16695">
        <v>2</v>
      </c>
      <c r="S16695" t="s">
        <v>783</v>
      </c>
      <c r="T16695" t="s">
        <v>3102</v>
      </c>
    </row>
    <row r="16696" spans="17:20">
      <c r="Q16696">
        <v>0.37383101851851902</v>
      </c>
      <c r="R16696">
        <v>1</v>
      </c>
      <c r="S16696" t="s">
        <v>5400</v>
      </c>
      <c r="T16696" t="s">
        <v>3097</v>
      </c>
    </row>
    <row r="16697" spans="17:20">
      <c r="Q16697">
        <v>0.37386574074074103</v>
      </c>
      <c r="R16697">
        <v>1</v>
      </c>
      <c r="S16697" t="s">
        <v>2690</v>
      </c>
      <c r="T16697" t="s">
        <v>3103</v>
      </c>
    </row>
    <row r="16698" spans="17:20">
      <c r="Q16698">
        <v>0.37391203703703701</v>
      </c>
      <c r="R16698">
        <v>1</v>
      </c>
      <c r="S16698" t="s">
        <v>2932</v>
      </c>
      <c r="T16698" t="s">
        <v>3098</v>
      </c>
    </row>
    <row r="16699" spans="17:20">
      <c r="Q16699">
        <v>0.37401620370370398</v>
      </c>
      <c r="R16699">
        <v>1</v>
      </c>
      <c r="S16699" t="s">
        <v>12789</v>
      </c>
      <c r="T16699" t="s">
        <v>3221</v>
      </c>
    </row>
    <row r="16700" spans="17:20">
      <c r="Q16700">
        <v>0.374074074074074</v>
      </c>
      <c r="R16700">
        <v>1</v>
      </c>
      <c r="S16700" t="s">
        <v>5431</v>
      </c>
      <c r="T16700" t="s">
        <v>3103</v>
      </c>
    </row>
    <row r="16701" spans="17:20">
      <c r="Q16701">
        <v>0.37412037037036999</v>
      </c>
      <c r="R16701">
        <v>1</v>
      </c>
      <c r="S16701" t="s">
        <v>2028</v>
      </c>
      <c r="T16701" t="s">
        <v>3103</v>
      </c>
    </row>
    <row r="16702" spans="17:20">
      <c r="Q16702">
        <v>0.37414351851851901</v>
      </c>
      <c r="R16702">
        <v>4</v>
      </c>
      <c r="S16702" t="s">
        <v>5432</v>
      </c>
      <c r="T16702" t="s">
        <v>3103</v>
      </c>
    </row>
    <row r="16703" spans="17:20">
      <c r="Q16703">
        <v>0.374155092592593</v>
      </c>
      <c r="R16703">
        <v>1</v>
      </c>
      <c r="S16703" t="s">
        <v>2691</v>
      </c>
      <c r="T16703" t="s">
        <v>3103</v>
      </c>
    </row>
    <row r="16704" spans="17:20">
      <c r="Q16704">
        <v>0.37416666666666698</v>
      </c>
      <c r="R16704">
        <v>1</v>
      </c>
      <c r="S16704" t="s">
        <v>5433</v>
      </c>
      <c r="T16704" t="s">
        <v>3103</v>
      </c>
    </row>
    <row r="16705" spans="17:20">
      <c r="Q16705">
        <v>0.37417824074074102</v>
      </c>
      <c r="R16705">
        <v>1</v>
      </c>
      <c r="S16705" t="s">
        <v>5434</v>
      </c>
      <c r="T16705" t="s">
        <v>3103</v>
      </c>
    </row>
    <row r="16706" spans="17:20">
      <c r="Q16706">
        <v>0.37420138888888899</v>
      </c>
      <c r="R16706">
        <v>1</v>
      </c>
      <c r="S16706" t="s">
        <v>2694</v>
      </c>
      <c r="T16706" t="s">
        <v>3221</v>
      </c>
    </row>
    <row r="16707" spans="17:20">
      <c r="Q16707">
        <v>0.37420138888888899</v>
      </c>
      <c r="R16707">
        <v>2</v>
      </c>
      <c r="S16707" t="s">
        <v>5435</v>
      </c>
      <c r="T16707" t="s">
        <v>3103</v>
      </c>
    </row>
    <row r="16708" spans="17:20">
      <c r="Q16708">
        <v>0.37423611111111099</v>
      </c>
      <c r="R16708">
        <v>1</v>
      </c>
      <c r="S16708" t="s">
        <v>5436</v>
      </c>
      <c r="T16708" t="s">
        <v>3103</v>
      </c>
    </row>
    <row r="16709" spans="17:20">
      <c r="Q16709">
        <v>0.37424768518518498</v>
      </c>
      <c r="R16709">
        <v>1</v>
      </c>
      <c r="S16709" t="s">
        <v>5438</v>
      </c>
      <c r="T16709" t="s">
        <v>3103</v>
      </c>
    </row>
    <row r="16710" spans="17:20">
      <c r="Q16710">
        <v>0.37425925925925901</v>
      </c>
      <c r="R16710">
        <v>1</v>
      </c>
      <c r="S16710" t="s">
        <v>6939</v>
      </c>
      <c r="T16710" t="s">
        <v>3097</v>
      </c>
    </row>
    <row r="16711" spans="17:20">
      <c r="Q16711">
        <v>0.37432870370370402</v>
      </c>
      <c r="R16711">
        <v>2</v>
      </c>
      <c r="S16711" t="s">
        <v>5430</v>
      </c>
      <c r="T16711" t="s">
        <v>3221</v>
      </c>
    </row>
    <row r="16712" spans="17:20">
      <c r="Q16712">
        <v>0.37436342592592597</v>
      </c>
      <c r="R16712">
        <v>1</v>
      </c>
      <c r="S16712" t="s">
        <v>3259</v>
      </c>
      <c r="T16712" t="s">
        <v>3095</v>
      </c>
    </row>
    <row r="16713" spans="17:20">
      <c r="Q16713">
        <v>0.37437500000000001</v>
      </c>
      <c r="R16713">
        <v>2</v>
      </c>
      <c r="S16713" t="s">
        <v>2522</v>
      </c>
      <c r="T16713" t="s">
        <v>3103</v>
      </c>
    </row>
    <row r="16714" spans="17:20">
      <c r="Q16714">
        <v>0.374386574074074</v>
      </c>
      <c r="R16714">
        <v>1</v>
      </c>
      <c r="S16714" t="s">
        <v>1060</v>
      </c>
      <c r="T16714" t="s">
        <v>3097</v>
      </c>
    </row>
    <row r="16715" spans="17:20">
      <c r="Q16715">
        <v>0.37444444444444402</v>
      </c>
      <c r="R16715">
        <v>1</v>
      </c>
      <c r="S16715" t="s">
        <v>12790</v>
      </c>
      <c r="T16715" t="s">
        <v>3097</v>
      </c>
    </row>
    <row r="16716" spans="17:20">
      <c r="Q16716">
        <v>0.37445601851851901</v>
      </c>
      <c r="R16716">
        <v>1</v>
      </c>
      <c r="S16716" t="s">
        <v>5439</v>
      </c>
      <c r="T16716" t="s">
        <v>3103</v>
      </c>
    </row>
    <row r="16717" spans="17:20">
      <c r="Q16717">
        <v>0.37447916666666697</v>
      </c>
      <c r="R16717">
        <v>1</v>
      </c>
      <c r="S16717" t="s">
        <v>2695</v>
      </c>
      <c r="T16717" t="s">
        <v>3221</v>
      </c>
    </row>
    <row r="16718" spans="17:20">
      <c r="Q16718">
        <v>0.37451388888888898</v>
      </c>
      <c r="R16718">
        <v>1</v>
      </c>
      <c r="S16718" t="s">
        <v>5441</v>
      </c>
      <c r="T16718" t="s">
        <v>3103</v>
      </c>
    </row>
    <row r="16719" spans="17:20">
      <c r="Q16719">
        <v>0.37451388888888898</v>
      </c>
      <c r="R16719">
        <v>1</v>
      </c>
      <c r="S16719" t="s">
        <v>635</v>
      </c>
      <c r="T16719" t="s">
        <v>3096</v>
      </c>
    </row>
    <row r="16720" spans="17:20">
      <c r="Q16720">
        <v>0.37452546296296302</v>
      </c>
      <c r="R16720">
        <v>1</v>
      </c>
      <c r="S16720" t="s">
        <v>5442</v>
      </c>
      <c r="T16720" t="s">
        <v>3103</v>
      </c>
    </row>
    <row r="16721" spans="17:20">
      <c r="Q16721">
        <v>0.374537037037037</v>
      </c>
      <c r="R16721">
        <v>1</v>
      </c>
      <c r="S16721" t="s">
        <v>12791</v>
      </c>
      <c r="T16721" t="s">
        <v>3096</v>
      </c>
    </row>
    <row r="16722" spans="17:20">
      <c r="Q16722">
        <v>0.374652777777778</v>
      </c>
      <c r="R16722">
        <v>2</v>
      </c>
      <c r="S16722" t="s">
        <v>2933</v>
      </c>
      <c r="T16722" t="s">
        <v>3103</v>
      </c>
    </row>
    <row r="16723" spans="17:20">
      <c r="Q16723">
        <v>0.374768518518519</v>
      </c>
      <c r="R16723">
        <v>1</v>
      </c>
      <c r="S16723" t="s">
        <v>2030</v>
      </c>
      <c r="T16723" t="s">
        <v>3103</v>
      </c>
    </row>
    <row r="16724" spans="17:20">
      <c r="Q16724">
        <v>0.37481481481481499</v>
      </c>
      <c r="R16724">
        <v>1</v>
      </c>
      <c r="S16724" t="s">
        <v>4251</v>
      </c>
      <c r="T16724" t="s">
        <v>3101</v>
      </c>
    </row>
    <row r="16725" spans="17:20">
      <c r="Q16725">
        <v>0.37486111111111098</v>
      </c>
      <c r="R16725">
        <v>1</v>
      </c>
      <c r="S16725" t="s">
        <v>5443</v>
      </c>
      <c r="T16725" t="s">
        <v>3103</v>
      </c>
    </row>
    <row r="16726" spans="17:20">
      <c r="Q16726">
        <v>0.374884259259259</v>
      </c>
      <c r="R16726">
        <v>2</v>
      </c>
      <c r="S16726" t="s">
        <v>2693</v>
      </c>
      <c r="T16726" t="s">
        <v>3221</v>
      </c>
    </row>
    <row r="16727" spans="17:20">
      <c r="Q16727">
        <v>0.37491898148148201</v>
      </c>
      <c r="R16727">
        <v>1</v>
      </c>
      <c r="S16727" t="s">
        <v>4484</v>
      </c>
      <c r="T16727" t="s">
        <v>3095</v>
      </c>
    </row>
    <row r="16728" spans="17:20">
      <c r="Q16728">
        <v>0.37494212962963003</v>
      </c>
      <c r="R16728">
        <v>1</v>
      </c>
      <c r="S16728" t="s">
        <v>12792</v>
      </c>
      <c r="T16728" t="s">
        <v>3095</v>
      </c>
    </row>
    <row r="16729" spans="17:20">
      <c r="Q16729">
        <v>0.375</v>
      </c>
      <c r="R16729">
        <v>1</v>
      </c>
      <c r="S16729" t="s">
        <v>2696</v>
      </c>
      <c r="T16729" t="s">
        <v>3221</v>
      </c>
    </row>
    <row r="16730" spans="17:20">
      <c r="Q16730">
        <v>0.37504629629629599</v>
      </c>
      <c r="R16730">
        <v>1</v>
      </c>
      <c r="S16730" t="s">
        <v>5444</v>
      </c>
      <c r="T16730" t="s">
        <v>3103</v>
      </c>
    </row>
    <row r="16731" spans="17:20">
      <c r="Q16731">
        <v>0.37508101851851799</v>
      </c>
      <c r="R16731">
        <v>1</v>
      </c>
      <c r="S16731" t="s">
        <v>2562</v>
      </c>
      <c r="T16731" t="s">
        <v>3098</v>
      </c>
    </row>
    <row r="16732" spans="17:20">
      <c r="Q16732">
        <v>0.375115740740741</v>
      </c>
      <c r="R16732">
        <v>2</v>
      </c>
      <c r="S16732" t="s">
        <v>12793</v>
      </c>
      <c r="T16732" t="s">
        <v>3097</v>
      </c>
    </row>
    <row r="16733" spans="17:20">
      <c r="Q16733">
        <v>0.375150462962963</v>
      </c>
      <c r="R16733">
        <v>4</v>
      </c>
      <c r="S16733" t="s">
        <v>2562</v>
      </c>
      <c r="T16733" t="s">
        <v>3103</v>
      </c>
    </row>
    <row r="16734" spans="17:20">
      <c r="Q16734">
        <v>0.375150462962963</v>
      </c>
      <c r="R16734">
        <v>1</v>
      </c>
      <c r="S16734" t="s">
        <v>4385</v>
      </c>
      <c r="T16734" t="s">
        <v>3095</v>
      </c>
    </row>
    <row r="16735" spans="17:20">
      <c r="Q16735">
        <v>0.37516203703703699</v>
      </c>
      <c r="R16735">
        <v>1</v>
      </c>
      <c r="S16735" t="s">
        <v>2562</v>
      </c>
      <c r="T16735" t="s">
        <v>3103</v>
      </c>
    </row>
    <row r="16736" spans="17:20">
      <c r="Q16736">
        <v>0.37516203703703699</v>
      </c>
      <c r="R16736">
        <v>1</v>
      </c>
      <c r="S16736" t="s">
        <v>2562</v>
      </c>
      <c r="T16736" t="s">
        <v>3098</v>
      </c>
    </row>
    <row r="16737" spans="17:20">
      <c r="Q16737">
        <v>0.37516203703703699</v>
      </c>
      <c r="R16737">
        <v>1</v>
      </c>
      <c r="S16737" t="s">
        <v>481</v>
      </c>
      <c r="T16737" t="s">
        <v>3102</v>
      </c>
    </row>
    <row r="16738" spans="17:20">
      <c r="Q16738">
        <v>0.37517361111111103</v>
      </c>
      <c r="R16738">
        <v>1</v>
      </c>
      <c r="S16738" t="s">
        <v>5445</v>
      </c>
      <c r="T16738" t="s">
        <v>3103</v>
      </c>
    </row>
    <row r="16739" spans="17:20">
      <c r="Q16739">
        <v>0.37518518518518501</v>
      </c>
      <c r="R16739">
        <v>1</v>
      </c>
      <c r="S16739" t="s">
        <v>2562</v>
      </c>
      <c r="T16739" t="s">
        <v>3103</v>
      </c>
    </row>
    <row r="16740" spans="17:20">
      <c r="Q16740">
        <v>0.37525462962963002</v>
      </c>
      <c r="R16740">
        <v>2</v>
      </c>
      <c r="S16740" t="s">
        <v>5448</v>
      </c>
      <c r="T16740" t="s">
        <v>3103</v>
      </c>
    </row>
    <row r="16741" spans="17:20">
      <c r="Q16741">
        <v>0.37527777777777799</v>
      </c>
      <c r="R16741">
        <v>1</v>
      </c>
      <c r="S16741" t="s">
        <v>5428</v>
      </c>
      <c r="T16741" t="s">
        <v>3103</v>
      </c>
    </row>
    <row r="16742" spans="17:20">
      <c r="Q16742">
        <v>0.37528935185185203</v>
      </c>
      <c r="R16742">
        <v>1</v>
      </c>
      <c r="S16742" t="s">
        <v>2562</v>
      </c>
      <c r="T16742" t="s">
        <v>3103</v>
      </c>
    </row>
    <row r="16743" spans="17:20">
      <c r="Q16743">
        <v>0.37530092592592601</v>
      </c>
      <c r="R16743">
        <v>1</v>
      </c>
      <c r="S16743" t="s">
        <v>12794</v>
      </c>
      <c r="T16743" t="s">
        <v>3221</v>
      </c>
    </row>
    <row r="16744" spans="17:20">
      <c r="Q16744">
        <v>0.37545138888888901</v>
      </c>
      <c r="R16744">
        <v>3</v>
      </c>
      <c r="S16744" t="s">
        <v>2562</v>
      </c>
      <c r="T16744" t="s">
        <v>3098</v>
      </c>
    </row>
    <row r="16745" spans="17:20">
      <c r="Q16745">
        <v>0.375462962962963</v>
      </c>
      <c r="R16745">
        <v>2</v>
      </c>
      <c r="S16745" t="s">
        <v>2031</v>
      </c>
      <c r="T16745" t="s">
        <v>3103</v>
      </c>
    </row>
    <row r="16746" spans="17:20">
      <c r="Q16746">
        <v>0.37547453703703698</v>
      </c>
      <c r="R16746">
        <v>1</v>
      </c>
      <c r="S16746" t="s">
        <v>2562</v>
      </c>
      <c r="T16746" t="s">
        <v>3098</v>
      </c>
    </row>
    <row r="16747" spans="17:20">
      <c r="Q16747">
        <v>0.37548611111111102</v>
      </c>
      <c r="R16747">
        <v>1</v>
      </c>
      <c r="S16747" t="s">
        <v>2562</v>
      </c>
      <c r="T16747" t="s">
        <v>3098</v>
      </c>
    </row>
    <row r="16748" spans="17:20">
      <c r="Q16748">
        <v>0.37550925925925899</v>
      </c>
      <c r="R16748">
        <v>1</v>
      </c>
      <c r="S16748" t="s">
        <v>2562</v>
      </c>
      <c r="T16748" t="s">
        <v>3098</v>
      </c>
    </row>
    <row r="16749" spans="17:20">
      <c r="Q16749">
        <v>0.37552083333333303</v>
      </c>
      <c r="R16749">
        <v>3</v>
      </c>
      <c r="S16749" t="s">
        <v>12795</v>
      </c>
      <c r="T16749" t="s">
        <v>3221</v>
      </c>
    </row>
    <row r="16750" spans="17:20">
      <c r="Q16750">
        <v>0.375578703703704</v>
      </c>
      <c r="R16750">
        <v>1</v>
      </c>
      <c r="S16750" t="s">
        <v>2562</v>
      </c>
      <c r="T16750" t="s">
        <v>3098</v>
      </c>
    </row>
    <row r="16751" spans="17:20">
      <c r="Q16751">
        <v>0.375578703703704</v>
      </c>
      <c r="R16751">
        <v>1</v>
      </c>
      <c r="S16751" t="s">
        <v>2562</v>
      </c>
      <c r="T16751" t="s">
        <v>3094</v>
      </c>
    </row>
    <row r="16752" spans="17:20">
      <c r="Q16752">
        <v>0.37563657407407403</v>
      </c>
      <c r="R16752">
        <v>1</v>
      </c>
      <c r="S16752" t="s">
        <v>2562</v>
      </c>
      <c r="T16752" t="s">
        <v>3098</v>
      </c>
    </row>
    <row r="16753" spans="17:20">
      <c r="Q16753">
        <v>0.37563657407407403</v>
      </c>
      <c r="R16753">
        <v>1</v>
      </c>
      <c r="S16753" t="s">
        <v>12796</v>
      </c>
      <c r="T16753" t="s">
        <v>3095</v>
      </c>
    </row>
    <row r="16754" spans="17:20">
      <c r="Q16754">
        <v>0.37576388888888901</v>
      </c>
      <c r="R16754">
        <v>4</v>
      </c>
      <c r="S16754" t="s">
        <v>5450</v>
      </c>
      <c r="T16754" t="s">
        <v>3103</v>
      </c>
    </row>
    <row r="16755" spans="17:20">
      <c r="Q16755">
        <v>0.37577546296296299</v>
      </c>
      <c r="R16755">
        <v>2</v>
      </c>
      <c r="S16755" t="s">
        <v>2562</v>
      </c>
      <c r="T16755" t="s">
        <v>3103</v>
      </c>
    </row>
    <row r="16756" spans="17:20">
      <c r="Q16756">
        <v>0.37578703703703698</v>
      </c>
      <c r="R16756">
        <v>1</v>
      </c>
      <c r="S16756" t="s">
        <v>5451</v>
      </c>
      <c r="T16756" t="s">
        <v>3103</v>
      </c>
    </row>
    <row r="16757" spans="17:20">
      <c r="Q16757">
        <v>0.37586805555555602</v>
      </c>
      <c r="R16757">
        <v>1</v>
      </c>
      <c r="S16757" t="s">
        <v>5452</v>
      </c>
      <c r="T16757" t="s">
        <v>3103</v>
      </c>
    </row>
    <row r="16758" spans="17:20">
      <c r="Q16758">
        <v>0.37589120370370399</v>
      </c>
      <c r="R16758">
        <v>1</v>
      </c>
      <c r="S16758" t="s">
        <v>5453</v>
      </c>
      <c r="T16758" t="s">
        <v>3103</v>
      </c>
    </row>
    <row r="16759" spans="17:20">
      <c r="Q16759">
        <v>0.37608796296296299</v>
      </c>
      <c r="R16759">
        <v>1</v>
      </c>
      <c r="S16759" t="s">
        <v>5440</v>
      </c>
      <c r="T16759" t="s">
        <v>3103</v>
      </c>
    </row>
    <row r="16760" spans="17:20">
      <c r="Q16760">
        <v>0.37609953703703702</v>
      </c>
      <c r="R16760">
        <v>2</v>
      </c>
      <c r="S16760" t="s">
        <v>2562</v>
      </c>
      <c r="T16760" t="s">
        <v>3098</v>
      </c>
    </row>
    <row r="16761" spans="17:20">
      <c r="Q16761">
        <v>0.376157407407407</v>
      </c>
      <c r="R16761">
        <v>4</v>
      </c>
      <c r="S16761" t="s">
        <v>2562</v>
      </c>
      <c r="T16761" t="s">
        <v>3098</v>
      </c>
    </row>
    <row r="16762" spans="17:20">
      <c r="Q16762">
        <v>0.376157407407407</v>
      </c>
      <c r="R16762">
        <v>1</v>
      </c>
      <c r="S16762" t="s">
        <v>259</v>
      </c>
      <c r="T16762" t="s">
        <v>3100</v>
      </c>
    </row>
    <row r="16763" spans="17:20">
      <c r="Q16763">
        <v>0.37624999999999997</v>
      </c>
      <c r="R16763">
        <v>1</v>
      </c>
      <c r="S16763" t="s">
        <v>2562</v>
      </c>
      <c r="T16763" t="s">
        <v>3098</v>
      </c>
    </row>
    <row r="16764" spans="17:20">
      <c r="Q16764">
        <v>0.376273148148148</v>
      </c>
      <c r="R16764">
        <v>1</v>
      </c>
      <c r="S16764" t="s">
        <v>205</v>
      </c>
      <c r="T16764" t="s">
        <v>3099</v>
      </c>
    </row>
    <row r="16765" spans="17:20">
      <c r="Q16765">
        <v>0.37631944444444398</v>
      </c>
      <c r="R16765">
        <v>2</v>
      </c>
      <c r="S16765" t="s">
        <v>5449</v>
      </c>
      <c r="T16765" t="s">
        <v>3221</v>
      </c>
    </row>
    <row r="16766" spans="17:20">
      <c r="Q16766">
        <v>0.37633101851851902</v>
      </c>
      <c r="R16766">
        <v>2</v>
      </c>
      <c r="S16766" t="s">
        <v>270</v>
      </c>
      <c r="T16766" t="s">
        <v>3097</v>
      </c>
    </row>
    <row r="16767" spans="17:20">
      <c r="Q16767">
        <v>0.37636574074074097</v>
      </c>
      <c r="R16767">
        <v>1</v>
      </c>
      <c r="S16767" t="s">
        <v>2033</v>
      </c>
      <c r="T16767" t="s">
        <v>3103</v>
      </c>
    </row>
    <row r="16768" spans="17:20">
      <c r="Q16768">
        <v>0.376539351851852</v>
      </c>
      <c r="R16768">
        <v>1</v>
      </c>
      <c r="S16768" t="s">
        <v>4039</v>
      </c>
      <c r="T16768" t="s">
        <v>3096</v>
      </c>
    </row>
    <row r="16769" spans="17:20">
      <c r="Q16769">
        <v>0.37662037037036999</v>
      </c>
      <c r="R16769">
        <v>1</v>
      </c>
      <c r="S16769" t="s">
        <v>1634</v>
      </c>
      <c r="T16769" t="s">
        <v>3128</v>
      </c>
    </row>
    <row r="16770" spans="17:20">
      <c r="Q16770">
        <v>0.37663194444444398</v>
      </c>
      <c r="R16770">
        <v>1</v>
      </c>
      <c r="S16770" t="s">
        <v>5454</v>
      </c>
      <c r="T16770" t="s">
        <v>3103</v>
      </c>
    </row>
    <row r="16771" spans="17:20">
      <c r="Q16771">
        <v>0.376655092592593</v>
      </c>
      <c r="R16771">
        <v>1</v>
      </c>
      <c r="S16771" t="s">
        <v>1624</v>
      </c>
      <c r="T16771" t="s">
        <v>3103</v>
      </c>
    </row>
    <row r="16772" spans="17:20">
      <c r="Q16772">
        <v>0.376655092592593</v>
      </c>
      <c r="R16772">
        <v>1</v>
      </c>
      <c r="S16772" t="s">
        <v>274</v>
      </c>
      <c r="T16772" t="s">
        <v>3096</v>
      </c>
    </row>
    <row r="16773" spans="17:20">
      <c r="Q16773">
        <v>0.37666666666666698</v>
      </c>
      <c r="R16773">
        <v>1</v>
      </c>
      <c r="S16773" t="s">
        <v>12797</v>
      </c>
      <c r="T16773" t="s">
        <v>3095</v>
      </c>
    </row>
    <row r="16774" spans="17:20">
      <c r="Q16774">
        <v>0.37670138888888899</v>
      </c>
      <c r="R16774">
        <v>1</v>
      </c>
      <c r="S16774" t="s">
        <v>2562</v>
      </c>
      <c r="T16774" t="s">
        <v>3103</v>
      </c>
    </row>
    <row r="16775" spans="17:20">
      <c r="Q16775">
        <v>0.37671296296296303</v>
      </c>
      <c r="R16775">
        <v>1</v>
      </c>
      <c r="S16775" t="s">
        <v>2523</v>
      </c>
      <c r="T16775" t="s">
        <v>3103</v>
      </c>
    </row>
    <row r="16776" spans="17:20">
      <c r="Q16776">
        <v>0.37672453703703701</v>
      </c>
      <c r="R16776">
        <v>1</v>
      </c>
      <c r="S16776" t="s">
        <v>1334</v>
      </c>
      <c r="T16776" t="s">
        <v>3095</v>
      </c>
    </row>
    <row r="16777" spans="17:20">
      <c r="Q16777">
        <v>0.376770833333333</v>
      </c>
      <c r="R16777">
        <v>1</v>
      </c>
      <c r="S16777" t="s">
        <v>257</v>
      </c>
      <c r="T16777" t="s">
        <v>3096</v>
      </c>
    </row>
    <row r="16778" spans="17:20">
      <c r="Q16778">
        <v>0.376805555555556</v>
      </c>
      <c r="R16778">
        <v>1</v>
      </c>
      <c r="S16778" t="s">
        <v>5461</v>
      </c>
      <c r="T16778" t="s">
        <v>3103</v>
      </c>
    </row>
    <row r="16779" spans="17:20">
      <c r="Q16779">
        <v>0.37682870370370403</v>
      </c>
      <c r="R16779">
        <v>1</v>
      </c>
      <c r="S16779" t="s">
        <v>201</v>
      </c>
      <c r="T16779" t="s">
        <v>3128</v>
      </c>
    </row>
    <row r="16780" spans="17:20">
      <c r="Q16780">
        <v>0.37696759259259299</v>
      </c>
      <c r="R16780">
        <v>1</v>
      </c>
      <c r="S16780" t="s">
        <v>12798</v>
      </c>
      <c r="T16780" t="s">
        <v>3098</v>
      </c>
    </row>
    <row r="16781" spans="17:20">
      <c r="Q16781">
        <v>0.37699074074074101</v>
      </c>
      <c r="R16781">
        <v>1</v>
      </c>
      <c r="S16781" t="s">
        <v>2034</v>
      </c>
      <c r="T16781" t="s">
        <v>3103</v>
      </c>
    </row>
    <row r="16782" spans="17:20">
      <c r="Q16782">
        <v>0.377002314814815</v>
      </c>
      <c r="R16782">
        <v>1</v>
      </c>
      <c r="S16782" t="s">
        <v>5462</v>
      </c>
      <c r="T16782" t="s">
        <v>3103</v>
      </c>
    </row>
    <row r="16783" spans="17:20">
      <c r="Q16783">
        <v>0.377037037037037</v>
      </c>
      <c r="R16783">
        <v>2</v>
      </c>
      <c r="S16783" t="s">
        <v>2597</v>
      </c>
      <c r="T16783" t="s">
        <v>3103</v>
      </c>
    </row>
    <row r="16784" spans="17:20">
      <c r="Q16784">
        <v>0.377037037037037</v>
      </c>
      <c r="R16784">
        <v>1</v>
      </c>
      <c r="S16784" t="s">
        <v>12799</v>
      </c>
      <c r="T16784" t="s">
        <v>3096</v>
      </c>
    </row>
    <row r="16785" spans="17:20">
      <c r="Q16785">
        <v>0.37706018518518503</v>
      </c>
      <c r="R16785">
        <v>1</v>
      </c>
      <c r="S16785" t="s">
        <v>2562</v>
      </c>
      <c r="T16785" t="s">
        <v>3103</v>
      </c>
    </row>
    <row r="16786" spans="17:20">
      <c r="Q16786">
        <v>0.37706018518518503</v>
      </c>
      <c r="R16786">
        <v>2</v>
      </c>
      <c r="S16786" t="s">
        <v>5463</v>
      </c>
      <c r="T16786" t="s">
        <v>3103</v>
      </c>
    </row>
    <row r="16787" spans="17:20">
      <c r="Q16787">
        <v>0.37708333333333299</v>
      </c>
      <c r="R16787">
        <v>1</v>
      </c>
      <c r="S16787" t="s">
        <v>5464</v>
      </c>
      <c r="T16787" t="s">
        <v>3103</v>
      </c>
    </row>
    <row r="16788" spans="17:20">
      <c r="Q16788">
        <v>0.37709490740740698</v>
      </c>
      <c r="R16788">
        <v>1</v>
      </c>
      <c r="S16788" t="s">
        <v>2351</v>
      </c>
      <c r="T16788" t="s">
        <v>3103</v>
      </c>
    </row>
    <row r="16789" spans="17:20">
      <c r="Q16789">
        <v>0.37710648148148102</v>
      </c>
      <c r="R16789">
        <v>1</v>
      </c>
      <c r="S16789" t="s">
        <v>5251</v>
      </c>
      <c r="T16789" t="s">
        <v>3102</v>
      </c>
    </row>
    <row r="16790" spans="17:20">
      <c r="Q16790">
        <v>0.37718750000000001</v>
      </c>
      <c r="R16790">
        <v>1</v>
      </c>
      <c r="S16790" t="s">
        <v>5467</v>
      </c>
      <c r="T16790" t="s">
        <v>3103</v>
      </c>
    </row>
    <row r="16791" spans="17:20">
      <c r="Q16791">
        <v>0.37719907407407399</v>
      </c>
      <c r="R16791">
        <v>1</v>
      </c>
      <c r="S16791" t="s">
        <v>3228</v>
      </c>
      <c r="T16791" t="s">
        <v>3096</v>
      </c>
    </row>
    <row r="16792" spans="17:20">
      <c r="Q16792">
        <v>0.37724537037036998</v>
      </c>
      <c r="R16792">
        <v>1</v>
      </c>
      <c r="S16792" t="s">
        <v>12800</v>
      </c>
      <c r="T16792" t="s">
        <v>3098</v>
      </c>
    </row>
    <row r="16793" spans="17:20">
      <c r="Q16793">
        <v>0.37725694444444402</v>
      </c>
      <c r="R16793">
        <v>3</v>
      </c>
      <c r="S16793" t="s">
        <v>327</v>
      </c>
      <c r="T16793" t="s">
        <v>3096</v>
      </c>
    </row>
    <row r="16794" spans="17:20">
      <c r="Q16794">
        <v>0.37730324074074101</v>
      </c>
      <c r="R16794">
        <v>1</v>
      </c>
      <c r="S16794" t="s">
        <v>2562</v>
      </c>
      <c r="T16794" t="s">
        <v>3094</v>
      </c>
    </row>
    <row r="16795" spans="17:20">
      <c r="Q16795">
        <v>0.37733796296296301</v>
      </c>
      <c r="R16795">
        <v>1</v>
      </c>
      <c r="S16795" t="s">
        <v>2348</v>
      </c>
      <c r="T16795" t="s">
        <v>3103</v>
      </c>
    </row>
    <row r="16796" spans="17:20">
      <c r="Q16796">
        <v>0.377384259259259</v>
      </c>
      <c r="R16796">
        <v>1</v>
      </c>
      <c r="S16796" t="s">
        <v>1633</v>
      </c>
      <c r="T16796" t="s">
        <v>3128</v>
      </c>
    </row>
    <row r="16797" spans="17:20">
      <c r="Q16797">
        <v>0.37741898148148201</v>
      </c>
      <c r="R16797">
        <v>1</v>
      </c>
      <c r="S16797" t="s">
        <v>2349</v>
      </c>
      <c r="T16797" t="s">
        <v>3103</v>
      </c>
    </row>
    <row r="16798" spans="17:20">
      <c r="Q16798">
        <v>0.37741898148148201</v>
      </c>
      <c r="R16798">
        <v>1</v>
      </c>
      <c r="S16798" t="s">
        <v>977</v>
      </c>
      <c r="T16798" t="s">
        <v>3100</v>
      </c>
    </row>
    <row r="16799" spans="17:20">
      <c r="Q16799">
        <v>0.37744212962962997</v>
      </c>
      <c r="R16799">
        <v>1</v>
      </c>
      <c r="S16799" t="s">
        <v>5457</v>
      </c>
      <c r="T16799" t="s">
        <v>3103</v>
      </c>
    </row>
    <row r="16800" spans="17:20">
      <c r="Q16800">
        <v>0.37747685185185198</v>
      </c>
      <c r="R16800">
        <v>1</v>
      </c>
      <c r="S16800" t="s">
        <v>636</v>
      </c>
      <c r="T16800" t="s">
        <v>3095</v>
      </c>
    </row>
    <row r="16801" spans="17:20">
      <c r="Q16801">
        <v>0.37755787037036997</v>
      </c>
      <c r="R16801">
        <v>1</v>
      </c>
      <c r="S16801" t="s">
        <v>5466</v>
      </c>
      <c r="T16801" t="s">
        <v>3103</v>
      </c>
    </row>
    <row r="16802" spans="17:20">
      <c r="Q16802">
        <v>0.37755787037036997</v>
      </c>
      <c r="R16802">
        <v>1</v>
      </c>
      <c r="S16802" t="s">
        <v>12801</v>
      </c>
      <c r="T16802" t="s">
        <v>3098</v>
      </c>
    </row>
    <row r="16803" spans="17:20">
      <c r="Q16803">
        <v>0.37759259259259298</v>
      </c>
      <c r="R16803">
        <v>1</v>
      </c>
      <c r="S16803" t="s">
        <v>276</v>
      </c>
      <c r="T16803" t="s">
        <v>3097</v>
      </c>
    </row>
    <row r="16804" spans="17:20">
      <c r="Q16804">
        <v>0.37763888888888902</v>
      </c>
      <c r="R16804">
        <v>1</v>
      </c>
      <c r="S16804" t="s">
        <v>12802</v>
      </c>
      <c r="T16804" t="s">
        <v>3098</v>
      </c>
    </row>
    <row r="16805" spans="17:20">
      <c r="Q16805">
        <v>0.37768518518518501</v>
      </c>
      <c r="R16805">
        <v>1</v>
      </c>
      <c r="S16805" t="s">
        <v>2352</v>
      </c>
      <c r="T16805" t="s">
        <v>3103</v>
      </c>
    </row>
    <row r="16806" spans="17:20">
      <c r="Q16806">
        <v>0.37770833333333298</v>
      </c>
      <c r="R16806">
        <v>1</v>
      </c>
      <c r="S16806" t="s">
        <v>813</v>
      </c>
      <c r="T16806" t="s">
        <v>3097</v>
      </c>
    </row>
    <row r="16807" spans="17:20">
      <c r="Q16807">
        <v>0.37780092592592601</v>
      </c>
      <c r="R16807">
        <v>1</v>
      </c>
      <c r="S16807" t="s">
        <v>2350</v>
      </c>
      <c r="T16807" t="s">
        <v>3097</v>
      </c>
    </row>
    <row r="16808" spans="17:20">
      <c r="Q16808">
        <v>0.3778125</v>
      </c>
      <c r="R16808">
        <v>1</v>
      </c>
      <c r="S16808" t="s">
        <v>5465</v>
      </c>
      <c r="T16808" t="s">
        <v>3103</v>
      </c>
    </row>
    <row r="16809" spans="17:20">
      <c r="Q16809">
        <v>0.37783564814814802</v>
      </c>
      <c r="R16809">
        <v>1</v>
      </c>
      <c r="S16809" t="s">
        <v>2036</v>
      </c>
      <c r="T16809" t="s">
        <v>3103</v>
      </c>
    </row>
    <row r="16810" spans="17:20">
      <c r="Q16810">
        <v>0.37783564814814802</v>
      </c>
      <c r="R16810">
        <v>1</v>
      </c>
      <c r="S16810" t="s">
        <v>4186</v>
      </c>
      <c r="T16810" t="s">
        <v>3096</v>
      </c>
    </row>
    <row r="16811" spans="17:20">
      <c r="Q16811">
        <v>0.37788194444444401</v>
      </c>
      <c r="R16811">
        <v>4</v>
      </c>
      <c r="S16811" t="s">
        <v>5470</v>
      </c>
      <c r="T16811" t="s">
        <v>3103</v>
      </c>
    </row>
    <row r="16812" spans="17:20">
      <c r="Q16812">
        <v>0.37791666666666701</v>
      </c>
      <c r="R16812">
        <v>4</v>
      </c>
      <c r="S16812" t="s">
        <v>2526</v>
      </c>
      <c r="T16812" t="s">
        <v>3103</v>
      </c>
    </row>
    <row r="16813" spans="17:20">
      <c r="Q16813">
        <v>0.37791666666666701</v>
      </c>
      <c r="R16813">
        <v>1</v>
      </c>
      <c r="S16813" t="s">
        <v>12803</v>
      </c>
      <c r="T16813" t="s">
        <v>3128</v>
      </c>
    </row>
    <row r="16814" spans="17:20">
      <c r="Q16814">
        <v>0.37793981481481498</v>
      </c>
      <c r="R16814">
        <v>1</v>
      </c>
      <c r="S16814" t="s">
        <v>2353</v>
      </c>
      <c r="T16814" t="s">
        <v>3103</v>
      </c>
    </row>
    <row r="16815" spans="17:20">
      <c r="Q16815">
        <v>0.37795138888888902</v>
      </c>
      <c r="R16815">
        <v>4</v>
      </c>
      <c r="S16815" t="s">
        <v>5471</v>
      </c>
      <c r="T16815" t="s">
        <v>3103</v>
      </c>
    </row>
    <row r="16816" spans="17:20">
      <c r="Q16816">
        <v>0.37798611111111102</v>
      </c>
      <c r="R16816">
        <v>1</v>
      </c>
      <c r="S16816" t="s">
        <v>2037</v>
      </c>
      <c r="T16816" t="s">
        <v>3103</v>
      </c>
    </row>
    <row r="16817" spans="17:20">
      <c r="Q16817">
        <v>0.37800925925925899</v>
      </c>
      <c r="R16817">
        <v>1</v>
      </c>
      <c r="S16817" t="s">
        <v>5472</v>
      </c>
      <c r="T16817" t="s">
        <v>3103</v>
      </c>
    </row>
    <row r="16818" spans="17:20">
      <c r="Q16818">
        <v>0.37802083333333297</v>
      </c>
      <c r="R16818">
        <v>1</v>
      </c>
      <c r="S16818" t="s">
        <v>2038</v>
      </c>
      <c r="T16818" t="s">
        <v>3103</v>
      </c>
    </row>
    <row r="16819" spans="17:20">
      <c r="Q16819">
        <v>0.37803240740740701</v>
      </c>
      <c r="R16819">
        <v>1</v>
      </c>
      <c r="S16819" t="s">
        <v>12804</v>
      </c>
      <c r="T16819" t="s">
        <v>3098</v>
      </c>
    </row>
    <row r="16820" spans="17:20">
      <c r="Q16820">
        <v>0.37810185185185202</v>
      </c>
      <c r="R16820">
        <v>2</v>
      </c>
      <c r="S16820" t="s">
        <v>2940</v>
      </c>
      <c r="T16820" t="s">
        <v>3103</v>
      </c>
    </row>
    <row r="16821" spans="17:20">
      <c r="Q16821">
        <v>0.37815972222222199</v>
      </c>
      <c r="R16821">
        <v>1</v>
      </c>
      <c r="S16821" t="s">
        <v>3246</v>
      </c>
      <c r="T16821" t="s">
        <v>3096</v>
      </c>
    </row>
    <row r="16822" spans="17:20">
      <c r="Q16822">
        <v>0.37817129629629598</v>
      </c>
      <c r="R16822">
        <v>2</v>
      </c>
      <c r="S16822" t="s">
        <v>473</v>
      </c>
      <c r="T16822" t="s">
        <v>3099</v>
      </c>
    </row>
    <row r="16823" spans="17:20">
      <c r="Q16823">
        <v>0.37821759259259302</v>
      </c>
      <c r="R16823">
        <v>2</v>
      </c>
      <c r="S16823" t="s">
        <v>12805</v>
      </c>
      <c r="T16823" t="s">
        <v>3098</v>
      </c>
    </row>
    <row r="16824" spans="17:20">
      <c r="Q16824">
        <v>0.37826388888888901</v>
      </c>
      <c r="R16824">
        <v>1</v>
      </c>
      <c r="S16824" t="s">
        <v>2035</v>
      </c>
      <c r="T16824" t="s">
        <v>3103</v>
      </c>
    </row>
    <row r="16825" spans="17:20">
      <c r="Q16825">
        <v>0.37836805555555603</v>
      </c>
      <c r="R16825">
        <v>6</v>
      </c>
      <c r="S16825" t="s">
        <v>12806</v>
      </c>
      <c r="T16825" t="s">
        <v>3098</v>
      </c>
    </row>
    <row r="16826" spans="17:20">
      <c r="Q16826">
        <v>0.37839120370370399</v>
      </c>
      <c r="R16826">
        <v>2</v>
      </c>
      <c r="S16826" t="s">
        <v>5458</v>
      </c>
      <c r="T16826" t="s">
        <v>3103</v>
      </c>
    </row>
    <row r="16827" spans="17:20">
      <c r="Q16827">
        <v>0.378460648148148</v>
      </c>
      <c r="R16827">
        <v>1</v>
      </c>
      <c r="S16827" t="s">
        <v>5473</v>
      </c>
      <c r="T16827" t="s">
        <v>3103</v>
      </c>
    </row>
    <row r="16828" spans="17:20">
      <c r="Q16828">
        <v>0.37849537037037001</v>
      </c>
      <c r="R16828">
        <v>1</v>
      </c>
      <c r="S16828" t="s">
        <v>5474</v>
      </c>
      <c r="T16828" t="s">
        <v>3103</v>
      </c>
    </row>
    <row r="16829" spans="17:20">
      <c r="Q16829">
        <v>0.37850694444444399</v>
      </c>
      <c r="R16829">
        <v>1</v>
      </c>
      <c r="S16829" t="s">
        <v>2354</v>
      </c>
      <c r="T16829" t="s">
        <v>3103</v>
      </c>
    </row>
    <row r="16830" spans="17:20">
      <c r="Q16830">
        <v>0.37853009259259301</v>
      </c>
      <c r="R16830">
        <v>1</v>
      </c>
      <c r="S16830" t="s">
        <v>12807</v>
      </c>
      <c r="T16830" t="s">
        <v>3098</v>
      </c>
    </row>
    <row r="16831" spans="17:20">
      <c r="Q16831">
        <v>0.378576388888889</v>
      </c>
      <c r="R16831">
        <v>1</v>
      </c>
      <c r="S16831" t="s">
        <v>5476</v>
      </c>
      <c r="T16831" t="s">
        <v>3103</v>
      </c>
    </row>
    <row r="16832" spans="17:20">
      <c r="Q16832">
        <v>0.37859953703703703</v>
      </c>
      <c r="R16832">
        <v>1</v>
      </c>
      <c r="S16832" t="s">
        <v>5477</v>
      </c>
      <c r="T16832" t="s">
        <v>3103</v>
      </c>
    </row>
    <row r="16833" spans="17:20">
      <c r="Q16833">
        <v>0.37861111111111101</v>
      </c>
      <c r="R16833">
        <v>1</v>
      </c>
      <c r="S16833" t="s">
        <v>5478</v>
      </c>
      <c r="T16833" t="s">
        <v>3103</v>
      </c>
    </row>
    <row r="16834" spans="17:20">
      <c r="Q16834">
        <v>0.37863425925925898</v>
      </c>
      <c r="R16834">
        <v>1</v>
      </c>
      <c r="S16834" t="s">
        <v>2562</v>
      </c>
      <c r="T16834" t="s">
        <v>3098</v>
      </c>
    </row>
    <row r="16835" spans="17:20">
      <c r="Q16835">
        <v>0.37872685185185201</v>
      </c>
      <c r="R16835">
        <v>1</v>
      </c>
      <c r="S16835" t="s">
        <v>2562</v>
      </c>
      <c r="T16835" t="s">
        <v>3098</v>
      </c>
    </row>
    <row r="16836" spans="17:20">
      <c r="Q16836">
        <v>0.37885416666666699</v>
      </c>
      <c r="R16836">
        <v>2</v>
      </c>
      <c r="S16836" t="s">
        <v>2952</v>
      </c>
      <c r="T16836" t="s">
        <v>3097</v>
      </c>
    </row>
    <row r="16837" spans="17:20">
      <c r="Q16837">
        <v>0.378888888888889</v>
      </c>
      <c r="R16837">
        <v>4</v>
      </c>
      <c r="S16837" t="s">
        <v>5482</v>
      </c>
      <c r="T16837" t="s">
        <v>3103</v>
      </c>
    </row>
    <row r="16838" spans="17:20">
      <c r="Q16838">
        <v>0.37890046296296298</v>
      </c>
      <c r="R16838">
        <v>5</v>
      </c>
      <c r="S16838" t="s">
        <v>2562</v>
      </c>
      <c r="T16838" t="s">
        <v>3103</v>
      </c>
    </row>
    <row r="16839" spans="17:20">
      <c r="Q16839">
        <v>0.378923611111111</v>
      </c>
      <c r="R16839">
        <v>1</v>
      </c>
      <c r="S16839" t="s">
        <v>3156</v>
      </c>
      <c r="T16839" t="s">
        <v>3128</v>
      </c>
    </row>
    <row r="16840" spans="17:20">
      <c r="Q16840">
        <v>0.37902777777777802</v>
      </c>
      <c r="R16840">
        <v>1</v>
      </c>
      <c r="S16840" t="s">
        <v>285</v>
      </c>
      <c r="T16840" t="s">
        <v>3097</v>
      </c>
    </row>
    <row r="16841" spans="17:20">
      <c r="Q16841">
        <v>0.37908564814814799</v>
      </c>
      <c r="R16841">
        <v>1</v>
      </c>
      <c r="S16841" t="s">
        <v>2945</v>
      </c>
      <c r="T16841" t="s">
        <v>3095</v>
      </c>
    </row>
    <row r="16842" spans="17:20">
      <c r="Q16842">
        <v>0.37921296296296297</v>
      </c>
      <c r="R16842">
        <v>1</v>
      </c>
      <c r="S16842" t="s">
        <v>2562</v>
      </c>
      <c r="T16842" t="s">
        <v>3103</v>
      </c>
    </row>
    <row r="16843" spans="17:20">
      <c r="Q16843">
        <v>0.37922453703703701</v>
      </c>
      <c r="R16843">
        <v>1</v>
      </c>
      <c r="S16843" t="s">
        <v>2944</v>
      </c>
      <c r="T16843" t="s">
        <v>3100</v>
      </c>
    </row>
    <row r="16844" spans="17:20">
      <c r="Q16844">
        <v>0.37931712962962999</v>
      </c>
      <c r="R16844">
        <v>1</v>
      </c>
      <c r="S16844" t="s">
        <v>5599</v>
      </c>
      <c r="T16844" t="s">
        <v>3097</v>
      </c>
    </row>
    <row r="16845" spans="17:20">
      <c r="Q16845">
        <v>0.379351851851852</v>
      </c>
      <c r="R16845">
        <v>6</v>
      </c>
      <c r="S16845" t="s">
        <v>10992</v>
      </c>
      <c r="T16845" t="s">
        <v>3098</v>
      </c>
    </row>
    <row r="16846" spans="17:20">
      <c r="Q16846">
        <v>0.37937500000000002</v>
      </c>
      <c r="R16846">
        <v>1</v>
      </c>
      <c r="S16846" t="s">
        <v>2562</v>
      </c>
      <c r="T16846" t="s">
        <v>3098</v>
      </c>
    </row>
    <row r="16847" spans="17:20">
      <c r="Q16847">
        <v>0.37940972222222202</v>
      </c>
      <c r="R16847">
        <v>1</v>
      </c>
      <c r="S16847" t="s">
        <v>2562</v>
      </c>
      <c r="T16847" t="s">
        <v>3098</v>
      </c>
    </row>
    <row r="16848" spans="17:20">
      <c r="Q16848">
        <v>0.37943287037036999</v>
      </c>
      <c r="R16848">
        <v>1</v>
      </c>
      <c r="S16848" t="s">
        <v>12808</v>
      </c>
      <c r="T16848" t="s">
        <v>3098</v>
      </c>
    </row>
    <row r="16849" spans="17:20">
      <c r="Q16849">
        <v>0.37945601851851901</v>
      </c>
      <c r="R16849">
        <v>1</v>
      </c>
      <c r="S16849" t="s">
        <v>12809</v>
      </c>
      <c r="T16849" t="s">
        <v>3098</v>
      </c>
    </row>
    <row r="16850" spans="17:20">
      <c r="Q16850">
        <v>0.37945601851851901</v>
      </c>
      <c r="R16850">
        <v>1</v>
      </c>
      <c r="S16850" t="s">
        <v>5507</v>
      </c>
      <c r="T16850" t="s">
        <v>3097</v>
      </c>
    </row>
    <row r="16851" spans="17:20">
      <c r="Q16851">
        <v>0.37949074074074102</v>
      </c>
      <c r="R16851">
        <v>4</v>
      </c>
      <c r="S16851" t="s">
        <v>5486</v>
      </c>
      <c r="T16851" t="s">
        <v>3103</v>
      </c>
    </row>
    <row r="16852" spans="17:20">
      <c r="Q16852">
        <v>0.37949074074074102</v>
      </c>
      <c r="R16852">
        <v>2</v>
      </c>
      <c r="S16852" t="s">
        <v>12810</v>
      </c>
      <c r="T16852" t="s">
        <v>3098</v>
      </c>
    </row>
    <row r="16853" spans="17:20">
      <c r="Q16853">
        <v>0.379502314814815</v>
      </c>
      <c r="R16853">
        <v>2</v>
      </c>
      <c r="S16853" t="s">
        <v>2562</v>
      </c>
      <c r="T16853" t="s">
        <v>3102</v>
      </c>
    </row>
    <row r="16854" spans="17:20">
      <c r="Q16854">
        <v>0.37956018518518497</v>
      </c>
      <c r="R16854">
        <v>2</v>
      </c>
      <c r="S16854" t="s">
        <v>1638</v>
      </c>
      <c r="T16854" t="s">
        <v>3103</v>
      </c>
    </row>
    <row r="16855" spans="17:20">
      <c r="Q16855">
        <v>0.37960648148148102</v>
      </c>
      <c r="R16855">
        <v>2</v>
      </c>
      <c r="S16855" t="s">
        <v>5479</v>
      </c>
      <c r="T16855" t="s">
        <v>3103</v>
      </c>
    </row>
    <row r="16856" spans="17:20">
      <c r="Q16856">
        <v>0.379618055555556</v>
      </c>
      <c r="R16856">
        <v>1</v>
      </c>
      <c r="S16856" t="s">
        <v>12811</v>
      </c>
      <c r="T16856" t="s">
        <v>3098</v>
      </c>
    </row>
    <row r="16857" spans="17:20">
      <c r="Q16857">
        <v>0.37965277777777801</v>
      </c>
      <c r="R16857">
        <v>1</v>
      </c>
      <c r="S16857" t="s">
        <v>2562</v>
      </c>
      <c r="T16857" t="s">
        <v>3098</v>
      </c>
    </row>
    <row r="16858" spans="17:20">
      <c r="Q16858">
        <v>0.37966435185185199</v>
      </c>
      <c r="R16858">
        <v>1</v>
      </c>
      <c r="S16858" t="s">
        <v>10877</v>
      </c>
      <c r="T16858" t="s">
        <v>3096</v>
      </c>
    </row>
    <row r="16859" spans="17:20">
      <c r="Q16859">
        <v>0.37967592592592603</v>
      </c>
      <c r="R16859">
        <v>3</v>
      </c>
      <c r="S16859" t="s">
        <v>284</v>
      </c>
      <c r="T16859" t="s">
        <v>3095</v>
      </c>
    </row>
    <row r="16860" spans="17:20">
      <c r="Q16860">
        <v>0.37971064814814798</v>
      </c>
      <c r="R16860">
        <v>1</v>
      </c>
      <c r="S16860" t="s">
        <v>977</v>
      </c>
      <c r="T16860" t="s">
        <v>3096</v>
      </c>
    </row>
    <row r="16861" spans="17:20">
      <c r="Q16861">
        <v>0.37975694444444402</v>
      </c>
      <c r="R16861">
        <v>2</v>
      </c>
      <c r="S16861" t="s">
        <v>1639</v>
      </c>
      <c r="T16861" t="s">
        <v>3221</v>
      </c>
    </row>
    <row r="16862" spans="17:20">
      <c r="Q16862">
        <v>0.37975694444444402</v>
      </c>
      <c r="R16862">
        <v>2</v>
      </c>
      <c r="S16862" t="s">
        <v>2040</v>
      </c>
      <c r="T16862" t="s">
        <v>3221</v>
      </c>
    </row>
    <row r="16863" spans="17:20">
      <c r="Q16863">
        <v>0.37975694444444402</v>
      </c>
      <c r="R16863">
        <v>2</v>
      </c>
      <c r="S16863" t="s">
        <v>12812</v>
      </c>
      <c r="T16863" t="s">
        <v>3097</v>
      </c>
    </row>
    <row r="16864" spans="17:20">
      <c r="Q16864">
        <v>0.37978009259259299</v>
      </c>
      <c r="R16864">
        <v>1</v>
      </c>
      <c r="S16864" t="s">
        <v>2562</v>
      </c>
      <c r="T16864" t="s">
        <v>3098</v>
      </c>
    </row>
    <row r="16865" spans="17:20">
      <c r="Q16865">
        <v>0.37981481481481499</v>
      </c>
      <c r="R16865">
        <v>3</v>
      </c>
      <c r="S16865" t="s">
        <v>2697</v>
      </c>
      <c r="T16865" t="s">
        <v>3221</v>
      </c>
    </row>
    <row r="16866" spans="17:20">
      <c r="Q16866">
        <v>0.37983796296296302</v>
      </c>
      <c r="R16866">
        <v>2</v>
      </c>
      <c r="S16866" t="s">
        <v>2562</v>
      </c>
      <c r="T16866" t="s">
        <v>3098</v>
      </c>
    </row>
    <row r="16867" spans="17:20">
      <c r="Q16867">
        <v>0.379849537037037</v>
      </c>
      <c r="R16867">
        <v>3</v>
      </c>
      <c r="S16867" t="s">
        <v>5487</v>
      </c>
      <c r="T16867" t="s">
        <v>3103</v>
      </c>
    </row>
    <row r="16868" spans="17:20">
      <c r="Q16868">
        <v>0.37986111111111098</v>
      </c>
      <c r="R16868">
        <v>1</v>
      </c>
      <c r="S16868" t="s">
        <v>5488</v>
      </c>
      <c r="T16868" t="s">
        <v>3103</v>
      </c>
    </row>
    <row r="16869" spans="17:20">
      <c r="Q16869">
        <v>0.37989583333333299</v>
      </c>
      <c r="R16869">
        <v>1</v>
      </c>
      <c r="S16869" t="s">
        <v>12813</v>
      </c>
      <c r="T16869" t="s">
        <v>3098</v>
      </c>
    </row>
    <row r="16870" spans="17:20">
      <c r="Q16870">
        <v>0.37991898148148101</v>
      </c>
      <c r="R16870">
        <v>1</v>
      </c>
      <c r="S16870" t="s">
        <v>12814</v>
      </c>
      <c r="T16870" t="s">
        <v>3096</v>
      </c>
    </row>
    <row r="16871" spans="17:20">
      <c r="Q16871">
        <v>0.37993055555555599</v>
      </c>
      <c r="R16871">
        <v>1</v>
      </c>
      <c r="S16871" t="s">
        <v>12815</v>
      </c>
      <c r="T16871" t="s">
        <v>3097</v>
      </c>
    </row>
    <row r="16872" spans="17:20">
      <c r="Q16872">
        <v>0.37994212962962998</v>
      </c>
      <c r="R16872">
        <v>1</v>
      </c>
      <c r="S16872" t="s">
        <v>2562</v>
      </c>
      <c r="T16872" t="s">
        <v>3098</v>
      </c>
    </row>
    <row r="16873" spans="17:20">
      <c r="Q16873">
        <v>0.38003472222222201</v>
      </c>
      <c r="R16873">
        <v>1</v>
      </c>
      <c r="S16873" t="s">
        <v>5495</v>
      </c>
      <c r="T16873" t="s">
        <v>3221</v>
      </c>
    </row>
    <row r="16874" spans="17:20">
      <c r="Q16874">
        <v>0.38003472222222201</v>
      </c>
      <c r="R16874">
        <v>2</v>
      </c>
      <c r="S16874" t="s">
        <v>473</v>
      </c>
      <c r="T16874" t="s">
        <v>3128</v>
      </c>
    </row>
    <row r="16875" spans="17:20">
      <c r="Q16875">
        <v>0.38003472222222201</v>
      </c>
      <c r="R16875">
        <v>1</v>
      </c>
      <c r="S16875" t="s">
        <v>5475</v>
      </c>
      <c r="T16875" t="s">
        <v>3100</v>
      </c>
    </row>
    <row r="16876" spans="17:20">
      <c r="Q16876">
        <v>0.38005787037036998</v>
      </c>
      <c r="R16876">
        <v>1</v>
      </c>
      <c r="S16876" t="s">
        <v>3009</v>
      </c>
      <c r="T16876" t="s">
        <v>3097</v>
      </c>
    </row>
    <row r="16877" spans="17:20">
      <c r="Q16877">
        <v>0.380081018518518</v>
      </c>
      <c r="R16877">
        <v>2</v>
      </c>
      <c r="S16877" t="s">
        <v>5490</v>
      </c>
      <c r="T16877" t="s">
        <v>3103</v>
      </c>
    </row>
    <row r="16878" spans="17:20">
      <c r="Q16878">
        <v>0.38010416666666702</v>
      </c>
      <c r="R16878">
        <v>1</v>
      </c>
      <c r="S16878" t="s">
        <v>5491</v>
      </c>
      <c r="T16878" t="s">
        <v>3103</v>
      </c>
    </row>
    <row r="16879" spans="17:20">
      <c r="Q16879">
        <v>0.38013888888888903</v>
      </c>
      <c r="R16879">
        <v>1</v>
      </c>
      <c r="S16879" t="s">
        <v>5492</v>
      </c>
      <c r="T16879" t="s">
        <v>3103</v>
      </c>
    </row>
    <row r="16880" spans="17:20">
      <c r="Q16880">
        <v>0.38016203703703699</v>
      </c>
      <c r="R16880">
        <v>1</v>
      </c>
      <c r="S16880" t="s">
        <v>5493</v>
      </c>
      <c r="T16880" t="s">
        <v>3103</v>
      </c>
    </row>
    <row r="16881" spans="17:20">
      <c r="Q16881">
        <v>0.38017361111111098</v>
      </c>
      <c r="R16881">
        <v>1</v>
      </c>
      <c r="S16881" t="s">
        <v>5494</v>
      </c>
      <c r="T16881" t="s">
        <v>3103</v>
      </c>
    </row>
    <row r="16882" spans="17:20">
      <c r="Q16882">
        <v>0.380231481481482</v>
      </c>
      <c r="R16882">
        <v>1</v>
      </c>
      <c r="S16882" t="s">
        <v>2356</v>
      </c>
      <c r="T16882" t="s">
        <v>3103</v>
      </c>
    </row>
    <row r="16883" spans="17:20">
      <c r="Q16883">
        <v>0.38033564814814802</v>
      </c>
      <c r="R16883">
        <v>1</v>
      </c>
      <c r="S16883" t="s">
        <v>2562</v>
      </c>
      <c r="T16883" t="s">
        <v>3098</v>
      </c>
    </row>
    <row r="16884" spans="17:20">
      <c r="Q16884">
        <v>0.38043981481481498</v>
      </c>
      <c r="R16884">
        <v>1</v>
      </c>
      <c r="S16884" t="s">
        <v>5498</v>
      </c>
      <c r="T16884" t="s">
        <v>3103</v>
      </c>
    </row>
    <row r="16885" spans="17:20">
      <c r="Q16885">
        <v>0.380462962962963</v>
      </c>
      <c r="R16885">
        <v>1</v>
      </c>
      <c r="S16885" t="s">
        <v>5499</v>
      </c>
      <c r="T16885" t="s">
        <v>3103</v>
      </c>
    </row>
    <row r="16886" spans="17:20">
      <c r="Q16886">
        <v>0.38047453703703699</v>
      </c>
      <c r="R16886">
        <v>2</v>
      </c>
      <c r="S16886" t="s">
        <v>5481</v>
      </c>
      <c r="T16886" t="s">
        <v>3103</v>
      </c>
    </row>
    <row r="16887" spans="17:20">
      <c r="Q16887">
        <v>0.38049768518518501</v>
      </c>
      <c r="R16887">
        <v>1</v>
      </c>
      <c r="S16887" t="s">
        <v>5500</v>
      </c>
      <c r="T16887" t="s">
        <v>3103</v>
      </c>
    </row>
    <row r="16888" spans="17:20">
      <c r="Q16888">
        <v>0.38055555555555598</v>
      </c>
      <c r="R16888">
        <v>3</v>
      </c>
      <c r="S16888" t="s">
        <v>12816</v>
      </c>
      <c r="T16888" t="s">
        <v>3098</v>
      </c>
    </row>
    <row r="16889" spans="17:20">
      <c r="Q16889">
        <v>0.38060185185185202</v>
      </c>
      <c r="R16889">
        <v>1</v>
      </c>
      <c r="S16889" t="s">
        <v>12817</v>
      </c>
      <c r="T16889" t="s">
        <v>3098</v>
      </c>
    </row>
    <row r="16890" spans="17:20">
      <c r="Q16890">
        <v>0.38062499999999999</v>
      </c>
      <c r="R16890">
        <v>1</v>
      </c>
      <c r="S16890" t="s">
        <v>1631</v>
      </c>
      <c r="T16890" t="s">
        <v>3096</v>
      </c>
    </row>
    <row r="16891" spans="17:20">
      <c r="Q16891">
        <v>0.38063657407407397</v>
      </c>
      <c r="R16891">
        <v>2</v>
      </c>
      <c r="S16891" t="s">
        <v>12818</v>
      </c>
      <c r="T16891" t="s">
        <v>3098</v>
      </c>
    </row>
    <row r="16892" spans="17:20">
      <c r="Q16892">
        <v>0.38063657407407397</v>
      </c>
      <c r="R16892">
        <v>1</v>
      </c>
      <c r="S16892" t="s">
        <v>7214</v>
      </c>
      <c r="T16892" t="s">
        <v>3095</v>
      </c>
    </row>
    <row r="16893" spans="17:20">
      <c r="Q16893">
        <v>0.380659722222222</v>
      </c>
      <c r="R16893">
        <v>1</v>
      </c>
      <c r="S16893" t="s">
        <v>12819</v>
      </c>
      <c r="T16893" t="s">
        <v>3094</v>
      </c>
    </row>
    <row r="16894" spans="17:20">
      <c r="Q16894">
        <v>0.38068287037037002</v>
      </c>
      <c r="R16894">
        <v>1</v>
      </c>
      <c r="S16894" t="s">
        <v>4641</v>
      </c>
      <c r="T16894" t="s">
        <v>3098</v>
      </c>
    </row>
    <row r="16895" spans="17:20">
      <c r="Q16895">
        <v>0.38070601851851898</v>
      </c>
      <c r="R16895">
        <v>1</v>
      </c>
      <c r="S16895" t="s">
        <v>12820</v>
      </c>
      <c r="T16895" t="s">
        <v>3098</v>
      </c>
    </row>
    <row r="16896" spans="17:20">
      <c r="Q16896">
        <v>0.38072916666666701</v>
      </c>
      <c r="R16896">
        <v>2</v>
      </c>
      <c r="S16896" t="s">
        <v>12821</v>
      </c>
      <c r="T16896" t="s">
        <v>3098</v>
      </c>
    </row>
    <row r="16897" spans="17:20">
      <c r="Q16897">
        <v>0.38078703703703698</v>
      </c>
      <c r="R16897">
        <v>2</v>
      </c>
      <c r="S16897" t="s">
        <v>5485</v>
      </c>
      <c r="T16897" t="s">
        <v>3221</v>
      </c>
    </row>
    <row r="16898" spans="17:20">
      <c r="Q16898">
        <v>0.38078703703703698</v>
      </c>
      <c r="R16898">
        <v>1</v>
      </c>
      <c r="S16898" t="s">
        <v>12822</v>
      </c>
      <c r="T16898" t="s">
        <v>3099</v>
      </c>
    </row>
    <row r="16899" spans="17:20">
      <c r="Q16899">
        <v>0.38083333333333302</v>
      </c>
      <c r="R16899">
        <v>1</v>
      </c>
      <c r="S16899" t="s">
        <v>5475</v>
      </c>
      <c r="T16899" t="s">
        <v>3096</v>
      </c>
    </row>
    <row r="16900" spans="17:20">
      <c r="Q16900">
        <v>0.380925925925926</v>
      </c>
      <c r="R16900">
        <v>1</v>
      </c>
      <c r="S16900" t="s">
        <v>2562</v>
      </c>
      <c r="T16900" t="s">
        <v>3103</v>
      </c>
    </row>
    <row r="16901" spans="17:20">
      <c r="Q16901">
        <v>0.38096064814814801</v>
      </c>
      <c r="R16901">
        <v>1</v>
      </c>
      <c r="S16901" t="s">
        <v>2562</v>
      </c>
      <c r="T16901" t="s">
        <v>3094</v>
      </c>
    </row>
    <row r="16902" spans="17:20">
      <c r="Q16902">
        <v>0.381006944444444</v>
      </c>
      <c r="R16902">
        <v>1</v>
      </c>
      <c r="S16902" t="s">
        <v>4358</v>
      </c>
      <c r="T16902" t="s">
        <v>3097</v>
      </c>
    </row>
    <row r="16903" spans="17:20">
      <c r="Q16903">
        <v>0.38101851851851898</v>
      </c>
      <c r="R16903">
        <v>1</v>
      </c>
      <c r="S16903" t="s">
        <v>5497</v>
      </c>
      <c r="T16903" t="s">
        <v>3221</v>
      </c>
    </row>
    <row r="16904" spans="17:20">
      <c r="Q16904">
        <v>0.38101851851851898</v>
      </c>
      <c r="R16904">
        <v>1</v>
      </c>
      <c r="S16904" t="s">
        <v>12823</v>
      </c>
      <c r="T16904" t="s">
        <v>3221</v>
      </c>
    </row>
    <row r="16905" spans="17:20">
      <c r="Q16905">
        <v>0.381041666666667</v>
      </c>
      <c r="R16905">
        <v>1</v>
      </c>
      <c r="S16905" t="s">
        <v>5496</v>
      </c>
      <c r="T16905" t="s">
        <v>3221</v>
      </c>
    </row>
    <row r="16906" spans="17:20">
      <c r="Q16906">
        <v>0.381122685185185</v>
      </c>
      <c r="R16906">
        <v>1</v>
      </c>
      <c r="S16906" t="s">
        <v>12824</v>
      </c>
      <c r="T16906" t="s">
        <v>3094</v>
      </c>
    </row>
    <row r="16907" spans="17:20">
      <c r="Q16907">
        <v>0.38114583333333302</v>
      </c>
      <c r="R16907">
        <v>4</v>
      </c>
      <c r="S16907" t="s">
        <v>2978</v>
      </c>
      <c r="T16907" t="s">
        <v>3102</v>
      </c>
    </row>
    <row r="16908" spans="17:20">
      <c r="Q16908">
        <v>0.38118055555555602</v>
      </c>
      <c r="R16908">
        <v>2</v>
      </c>
      <c r="S16908" t="s">
        <v>2042</v>
      </c>
      <c r="T16908" t="s">
        <v>3221</v>
      </c>
    </row>
    <row r="16909" spans="17:20">
      <c r="Q16909">
        <v>0.38118055555555602</v>
      </c>
      <c r="R16909">
        <v>1</v>
      </c>
      <c r="S16909" t="s">
        <v>12825</v>
      </c>
      <c r="T16909" t="s">
        <v>3221</v>
      </c>
    </row>
    <row r="16910" spans="17:20">
      <c r="Q16910">
        <v>0.38118055555555602</v>
      </c>
      <c r="R16910">
        <v>1</v>
      </c>
      <c r="S16910" t="s">
        <v>6009</v>
      </c>
      <c r="T16910" t="s">
        <v>3094</v>
      </c>
    </row>
    <row r="16911" spans="17:20">
      <c r="Q16911">
        <v>0.38123842592592599</v>
      </c>
      <c r="R16911">
        <v>1</v>
      </c>
      <c r="S16911" t="s">
        <v>6473</v>
      </c>
      <c r="T16911" t="s">
        <v>3096</v>
      </c>
    </row>
    <row r="16912" spans="17:20">
      <c r="Q16912">
        <v>0.38131944444444399</v>
      </c>
      <c r="R16912">
        <v>1</v>
      </c>
      <c r="S16912" t="s">
        <v>2043</v>
      </c>
      <c r="T16912" t="s">
        <v>3103</v>
      </c>
    </row>
    <row r="16913" spans="17:20">
      <c r="Q16913">
        <v>0.38133101851851903</v>
      </c>
      <c r="R16913">
        <v>1</v>
      </c>
      <c r="S16913" t="s">
        <v>5501</v>
      </c>
      <c r="T16913" t="s">
        <v>3103</v>
      </c>
    </row>
    <row r="16914" spans="17:20">
      <c r="Q16914">
        <v>0.38136574074074098</v>
      </c>
      <c r="R16914">
        <v>2</v>
      </c>
      <c r="S16914" t="s">
        <v>2041</v>
      </c>
      <c r="T16914" t="s">
        <v>3103</v>
      </c>
    </row>
    <row r="16915" spans="17:20">
      <c r="Q16915">
        <v>0.38136574074074098</v>
      </c>
      <c r="R16915">
        <v>1</v>
      </c>
      <c r="S16915" t="s">
        <v>12826</v>
      </c>
      <c r="T16915" t="s">
        <v>3098</v>
      </c>
    </row>
    <row r="16916" spans="17:20">
      <c r="Q16916">
        <v>0.38141203703703702</v>
      </c>
      <c r="R16916">
        <v>1</v>
      </c>
      <c r="S16916" t="s">
        <v>2562</v>
      </c>
      <c r="T16916" t="s">
        <v>3103</v>
      </c>
    </row>
    <row r="16917" spans="17:20">
      <c r="Q16917">
        <v>0.38145833333333301</v>
      </c>
      <c r="R16917">
        <v>1</v>
      </c>
      <c r="S16917" t="s">
        <v>5502</v>
      </c>
      <c r="T16917" t="s">
        <v>3103</v>
      </c>
    </row>
    <row r="16918" spans="17:20">
      <c r="Q16918">
        <v>0.38148148148148098</v>
      </c>
      <c r="R16918">
        <v>1</v>
      </c>
      <c r="S16918" t="s">
        <v>5489</v>
      </c>
      <c r="T16918" t="s">
        <v>3221</v>
      </c>
    </row>
    <row r="16919" spans="17:20">
      <c r="Q16919">
        <v>0.38158564814814799</v>
      </c>
      <c r="R16919">
        <v>2</v>
      </c>
      <c r="S16919" t="s">
        <v>12827</v>
      </c>
      <c r="T16919" t="s">
        <v>3097</v>
      </c>
    </row>
    <row r="16920" spans="17:20">
      <c r="Q16920">
        <v>0.38179398148148103</v>
      </c>
      <c r="R16920">
        <v>4</v>
      </c>
      <c r="S16920" t="s">
        <v>5504</v>
      </c>
      <c r="T16920" t="s">
        <v>3103</v>
      </c>
    </row>
    <row r="16921" spans="17:20">
      <c r="Q16921">
        <v>0.38181712962962999</v>
      </c>
      <c r="R16921">
        <v>1</v>
      </c>
      <c r="S16921" t="s">
        <v>5505</v>
      </c>
      <c r="T16921" t="s">
        <v>3103</v>
      </c>
    </row>
    <row r="16922" spans="17:20">
      <c r="Q16922">
        <v>0.38184027777777801</v>
      </c>
      <c r="R16922">
        <v>1</v>
      </c>
      <c r="S16922" t="s">
        <v>5508</v>
      </c>
      <c r="T16922" t="s">
        <v>3103</v>
      </c>
    </row>
    <row r="16923" spans="17:20">
      <c r="Q16923">
        <v>0.38186342592592598</v>
      </c>
      <c r="R16923">
        <v>2</v>
      </c>
      <c r="S16923" t="s">
        <v>5509</v>
      </c>
      <c r="T16923" t="s">
        <v>3103</v>
      </c>
    </row>
    <row r="16924" spans="17:20">
      <c r="Q16924">
        <v>0.38189814814814799</v>
      </c>
      <c r="R16924">
        <v>1</v>
      </c>
      <c r="S16924" t="s">
        <v>5510</v>
      </c>
      <c r="T16924" t="s">
        <v>3103</v>
      </c>
    </row>
    <row r="16925" spans="17:20">
      <c r="Q16925">
        <v>0.38190972222222203</v>
      </c>
      <c r="R16925">
        <v>1</v>
      </c>
      <c r="S16925" t="s">
        <v>5511</v>
      </c>
      <c r="T16925" t="s">
        <v>3103</v>
      </c>
    </row>
    <row r="16926" spans="17:20">
      <c r="Q16926">
        <v>0.38194444444444398</v>
      </c>
      <c r="R16926">
        <v>5</v>
      </c>
      <c r="S16926" t="s">
        <v>2562</v>
      </c>
      <c r="T16926" t="s">
        <v>3103</v>
      </c>
    </row>
    <row r="16927" spans="17:20">
      <c r="Q16927">
        <v>0.38197916666666698</v>
      </c>
      <c r="R16927">
        <v>1</v>
      </c>
      <c r="S16927" t="s">
        <v>2044</v>
      </c>
      <c r="T16927" t="s">
        <v>3103</v>
      </c>
    </row>
    <row r="16928" spans="17:20">
      <c r="Q16928">
        <v>0.382002314814815</v>
      </c>
      <c r="R16928">
        <v>1</v>
      </c>
      <c r="S16928" t="s">
        <v>822</v>
      </c>
      <c r="T16928" t="s">
        <v>3097</v>
      </c>
    </row>
    <row r="16929" spans="17:20">
      <c r="Q16929">
        <v>0.38214120370370402</v>
      </c>
      <c r="R16929">
        <v>1</v>
      </c>
      <c r="S16929" t="s">
        <v>2359</v>
      </c>
      <c r="T16929" t="s">
        <v>3103</v>
      </c>
    </row>
    <row r="16930" spans="17:20">
      <c r="Q16930">
        <v>0.38218750000000001</v>
      </c>
      <c r="R16930">
        <v>1</v>
      </c>
      <c r="S16930" t="s">
        <v>5515</v>
      </c>
      <c r="T16930" t="s">
        <v>3103</v>
      </c>
    </row>
    <row r="16931" spans="17:20">
      <c r="Q16931">
        <v>0.38221064814814798</v>
      </c>
      <c r="R16931">
        <v>1</v>
      </c>
      <c r="S16931" t="s">
        <v>2045</v>
      </c>
      <c r="T16931" t="s">
        <v>3103</v>
      </c>
    </row>
    <row r="16932" spans="17:20">
      <c r="Q16932">
        <v>0.38224537037036999</v>
      </c>
      <c r="R16932">
        <v>1</v>
      </c>
      <c r="S16932" t="s">
        <v>2562</v>
      </c>
      <c r="T16932" t="s">
        <v>3221</v>
      </c>
    </row>
    <row r="16933" spans="17:20">
      <c r="Q16933">
        <v>0.38225694444444402</v>
      </c>
      <c r="R16933">
        <v>1</v>
      </c>
      <c r="S16933" t="s">
        <v>2360</v>
      </c>
      <c r="T16933" t="s">
        <v>3103</v>
      </c>
    </row>
    <row r="16934" spans="17:20">
      <c r="Q16934">
        <v>0.38228009259259299</v>
      </c>
      <c r="R16934">
        <v>1</v>
      </c>
      <c r="S16934" t="s">
        <v>2562</v>
      </c>
      <c r="T16934" t="s">
        <v>3103</v>
      </c>
    </row>
    <row r="16935" spans="17:20">
      <c r="Q16935">
        <v>0.38233796296296302</v>
      </c>
      <c r="R16935">
        <v>1</v>
      </c>
      <c r="S16935" t="s">
        <v>818</v>
      </c>
      <c r="T16935" t="s">
        <v>3097</v>
      </c>
    </row>
    <row r="16936" spans="17:20">
      <c r="Q16936">
        <v>0.38236111111111099</v>
      </c>
      <c r="R16936">
        <v>1</v>
      </c>
      <c r="S16936" t="s">
        <v>2562</v>
      </c>
      <c r="T16936" t="s">
        <v>3103</v>
      </c>
    </row>
    <row r="16937" spans="17:20">
      <c r="Q16937">
        <v>0.38265046296296301</v>
      </c>
      <c r="R16937">
        <v>1</v>
      </c>
      <c r="S16937" t="s">
        <v>1064</v>
      </c>
      <c r="T16937" t="s">
        <v>3095</v>
      </c>
    </row>
    <row r="16938" spans="17:20">
      <c r="Q16938">
        <v>0.38267361111111098</v>
      </c>
      <c r="R16938">
        <v>1</v>
      </c>
      <c r="S16938" t="s">
        <v>12828</v>
      </c>
      <c r="T16938" t="s">
        <v>3221</v>
      </c>
    </row>
    <row r="16939" spans="17:20">
      <c r="Q16939">
        <v>0.38274305555555599</v>
      </c>
      <c r="R16939">
        <v>1</v>
      </c>
      <c r="S16939" t="s">
        <v>4572</v>
      </c>
      <c r="T16939" t="s">
        <v>3098</v>
      </c>
    </row>
    <row r="16940" spans="17:20">
      <c r="Q16940">
        <v>0.38282407407407398</v>
      </c>
      <c r="R16940">
        <v>2</v>
      </c>
      <c r="S16940" t="s">
        <v>2947</v>
      </c>
      <c r="T16940" t="s">
        <v>3221</v>
      </c>
    </row>
    <row r="16941" spans="17:20">
      <c r="Q16941">
        <v>0.38285879629629599</v>
      </c>
      <c r="R16941">
        <v>1</v>
      </c>
      <c r="S16941" t="s">
        <v>646</v>
      </c>
      <c r="T16941" t="s">
        <v>3102</v>
      </c>
    </row>
    <row r="16942" spans="17:20">
      <c r="Q16942">
        <v>0.38289351851851799</v>
      </c>
      <c r="R16942">
        <v>1</v>
      </c>
      <c r="S16942" t="s">
        <v>5516</v>
      </c>
      <c r="T16942" t="s">
        <v>3103</v>
      </c>
    </row>
    <row r="16943" spans="17:20">
      <c r="Q16943">
        <v>0.38289351851851799</v>
      </c>
      <c r="R16943">
        <v>1</v>
      </c>
      <c r="S16943" t="s">
        <v>1246</v>
      </c>
      <c r="T16943" t="s">
        <v>3102</v>
      </c>
    </row>
    <row r="16944" spans="17:20">
      <c r="Q16944">
        <v>0.38299768518518501</v>
      </c>
      <c r="R16944">
        <v>1</v>
      </c>
      <c r="S16944" t="s">
        <v>5520</v>
      </c>
      <c r="T16944" t="s">
        <v>3103</v>
      </c>
    </row>
    <row r="16945" spans="17:20">
      <c r="Q16945">
        <v>0.38299768518518501</v>
      </c>
      <c r="R16945">
        <v>2</v>
      </c>
      <c r="S16945" t="s">
        <v>12829</v>
      </c>
      <c r="T16945" t="s">
        <v>3128</v>
      </c>
    </row>
    <row r="16946" spans="17:20">
      <c r="Q16946">
        <v>0.38311342592592601</v>
      </c>
      <c r="R16946">
        <v>2</v>
      </c>
      <c r="S16946" t="s">
        <v>5513</v>
      </c>
      <c r="T16946" t="s">
        <v>3103</v>
      </c>
    </row>
    <row r="16947" spans="17:20">
      <c r="Q16947">
        <v>0.38321759259259303</v>
      </c>
      <c r="R16947">
        <v>1</v>
      </c>
      <c r="S16947" t="s">
        <v>2949</v>
      </c>
      <c r="T16947" t="s">
        <v>3221</v>
      </c>
    </row>
    <row r="16948" spans="17:20">
      <c r="Q16948">
        <v>0.38322916666666701</v>
      </c>
      <c r="R16948">
        <v>1</v>
      </c>
      <c r="S16948" t="s">
        <v>2698</v>
      </c>
      <c r="T16948" t="s">
        <v>3103</v>
      </c>
    </row>
    <row r="16949" spans="17:20">
      <c r="Q16949">
        <v>0.38329861111111102</v>
      </c>
      <c r="R16949">
        <v>1</v>
      </c>
      <c r="S16949" t="s">
        <v>3987</v>
      </c>
      <c r="T16949" t="s">
        <v>3100</v>
      </c>
    </row>
    <row r="16950" spans="17:20">
      <c r="Q16950">
        <v>0.38341435185185202</v>
      </c>
      <c r="R16950">
        <v>1</v>
      </c>
      <c r="S16950" t="s">
        <v>1641</v>
      </c>
      <c r="T16950" t="s">
        <v>3098</v>
      </c>
    </row>
    <row r="16951" spans="17:20">
      <c r="Q16951">
        <v>0.38347222222222199</v>
      </c>
      <c r="R16951">
        <v>1</v>
      </c>
      <c r="S16951" t="s">
        <v>5527</v>
      </c>
      <c r="T16951" t="s">
        <v>3103</v>
      </c>
    </row>
    <row r="16952" spans="17:20">
      <c r="Q16952">
        <v>0.383506944444444</v>
      </c>
      <c r="R16952">
        <v>1</v>
      </c>
      <c r="S16952" t="s">
        <v>12830</v>
      </c>
      <c r="T16952" t="s">
        <v>3098</v>
      </c>
    </row>
    <row r="16953" spans="17:20">
      <c r="Q16953">
        <v>0.38369212962963001</v>
      </c>
      <c r="R16953">
        <v>1</v>
      </c>
      <c r="S16953" t="s">
        <v>641</v>
      </c>
      <c r="T16953" t="s">
        <v>3096</v>
      </c>
    </row>
    <row r="16954" spans="17:20">
      <c r="Q16954">
        <v>0.38376157407407402</v>
      </c>
      <c r="R16954">
        <v>1</v>
      </c>
      <c r="S16954" t="s">
        <v>1646</v>
      </c>
      <c r="T16954" t="s">
        <v>3100</v>
      </c>
    </row>
    <row r="16955" spans="17:20">
      <c r="Q16955">
        <v>0.38383101851851897</v>
      </c>
      <c r="R16955">
        <v>1</v>
      </c>
      <c r="S16955" t="s">
        <v>12766</v>
      </c>
      <c r="T16955" t="s">
        <v>3098</v>
      </c>
    </row>
    <row r="16956" spans="17:20">
      <c r="Q16956">
        <v>0.38383101851851897</v>
      </c>
      <c r="R16956">
        <v>2</v>
      </c>
      <c r="S16956" t="s">
        <v>4502</v>
      </c>
      <c r="T16956" t="s">
        <v>3095</v>
      </c>
    </row>
    <row r="16957" spans="17:20">
      <c r="Q16957">
        <v>0.38395833333333301</v>
      </c>
      <c r="R16957">
        <v>1</v>
      </c>
      <c r="S16957" t="s">
        <v>12831</v>
      </c>
      <c r="T16957" t="s">
        <v>3098</v>
      </c>
    </row>
    <row r="16958" spans="17:20">
      <c r="Q16958">
        <v>0.38398148148148098</v>
      </c>
      <c r="R16958">
        <v>1</v>
      </c>
      <c r="S16958" t="s">
        <v>2950</v>
      </c>
      <c r="T16958" t="s">
        <v>3221</v>
      </c>
    </row>
    <row r="16959" spans="17:20">
      <c r="Q16959">
        <v>0.384351851851852</v>
      </c>
      <c r="R16959">
        <v>1</v>
      </c>
      <c r="S16959" t="s">
        <v>2951</v>
      </c>
      <c r="T16959" t="s">
        <v>3103</v>
      </c>
    </row>
    <row r="16960" spans="17:20">
      <c r="Q16960">
        <v>0.384618055555556</v>
      </c>
      <c r="R16960">
        <v>4</v>
      </c>
      <c r="S16960" t="s">
        <v>5523</v>
      </c>
      <c r="T16960" t="s">
        <v>3103</v>
      </c>
    </row>
    <row r="16961" spans="17:20">
      <c r="Q16961">
        <v>0.38464120370370403</v>
      </c>
      <c r="R16961">
        <v>1</v>
      </c>
      <c r="S16961" t="s">
        <v>317</v>
      </c>
      <c r="T16961" t="s">
        <v>3096</v>
      </c>
    </row>
    <row r="16962" spans="17:20">
      <c r="Q16962">
        <v>0.38472222222222202</v>
      </c>
      <c r="R16962">
        <v>1</v>
      </c>
      <c r="S16962" t="s">
        <v>5525</v>
      </c>
      <c r="T16962" t="s">
        <v>3103</v>
      </c>
    </row>
    <row r="16963" spans="17:20">
      <c r="Q16963">
        <v>0.38474537037036999</v>
      </c>
      <c r="R16963">
        <v>1</v>
      </c>
      <c r="S16963" t="s">
        <v>5526</v>
      </c>
      <c r="T16963" t="s">
        <v>3103</v>
      </c>
    </row>
    <row r="16964" spans="17:20">
      <c r="Q16964">
        <v>0.38476851851851901</v>
      </c>
      <c r="R16964">
        <v>1</v>
      </c>
      <c r="S16964" t="s">
        <v>12832</v>
      </c>
      <c r="T16964" t="s">
        <v>3100</v>
      </c>
    </row>
    <row r="16965" spans="17:20">
      <c r="Q16965">
        <v>0.38483796296296302</v>
      </c>
      <c r="R16965">
        <v>2</v>
      </c>
      <c r="S16965" t="s">
        <v>5528</v>
      </c>
      <c r="T16965" t="s">
        <v>3103</v>
      </c>
    </row>
    <row r="16966" spans="17:20">
      <c r="Q16966">
        <v>0.38488425925925901</v>
      </c>
      <c r="R16966">
        <v>1</v>
      </c>
      <c r="S16966" t="s">
        <v>2532</v>
      </c>
      <c r="T16966" t="s">
        <v>3103</v>
      </c>
    </row>
    <row r="16967" spans="17:20">
      <c r="Q16967">
        <v>0.384930555555556</v>
      </c>
      <c r="R16967">
        <v>1</v>
      </c>
      <c r="S16967" t="s">
        <v>5529</v>
      </c>
      <c r="T16967" t="s">
        <v>3103</v>
      </c>
    </row>
    <row r="16968" spans="17:20">
      <c r="Q16968">
        <v>0.384930555555556</v>
      </c>
      <c r="R16968">
        <v>1</v>
      </c>
      <c r="S16968" t="s">
        <v>1658</v>
      </c>
      <c r="T16968" t="s">
        <v>3096</v>
      </c>
    </row>
    <row r="16969" spans="17:20">
      <c r="Q16969">
        <v>0.38494212962962998</v>
      </c>
      <c r="R16969">
        <v>2</v>
      </c>
      <c r="S16969" t="s">
        <v>5530</v>
      </c>
      <c r="T16969" t="s">
        <v>3103</v>
      </c>
    </row>
    <row r="16970" spans="17:20">
      <c r="Q16970">
        <v>0.38497685185185199</v>
      </c>
      <c r="R16970">
        <v>1</v>
      </c>
      <c r="S16970" t="s">
        <v>5531</v>
      </c>
      <c r="T16970" t="s">
        <v>3103</v>
      </c>
    </row>
    <row r="16971" spans="17:20">
      <c r="Q16971">
        <v>0.385081018518519</v>
      </c>
      <c r="R16971">
        <v>4</v>
      </c>
      <c r="S16971" t="s">
        <v>5532</v>
      </c>
      <c r="T16971" t="s">
        <v>3103</v>
      </c>
    </row>
    <row r="16972" spans="17:20">
      <c r="Q16972">
        <v>0.38511574074074101</v>
      </c>
      <c r="R16972">
        <v>1</v>
      </c>
      <c r="S16972" t="s">
        <v>2953</v>
      </c>
      <c r="T16972" t="s">
        <v>3103</v>
      </c>
    </row>
    <row r="16973" spans="17:20">
      <c r="Q16973">
        <v>0.38515046296296301</v>
      </c>
      <c r="R16973">
        <v>1</v>
      </c>
      <c r="S16973" t="s">
        <v>2954</v>
      </c>
      <c r="T16973" t="s">
        <v>3103</v>
      </c>
    </row>
    <row r="16974" spans="17:20">
      <c r="Q16974">
        <v>0.38517361111111098</v>
      </c>
      <c r="R16974">
        <v>1</v>
      </c>
      <c r="S16974" t="s">
        <v>2955</v>
      </c>
      <c r="T16974" t="s">
        <v>3103</v>
      </c>
    </row>
    <row r="16975" spans="17:20">
      <c r="Q16975">
        <v>0.38525462962962997</v>
      </c>
      <c r="R16975">
        <v>1</v>
      </c>
      <c r="S16975" t="s">
        <v>2956</v>
      </c>
      <c r="T16975" t="s">
        <v>3103</v>
      </c>
    </row>
    <row r="16976" spans="17:20">
      <c r="Q16976">
        <v>0.38526620370370401</v>
      </c>
      <c r="R16976">
        <v>1</v>
      </c>
      <c r="S16976" t="s">
        <v>1113</v>
      </c>
      <c r="T16976" t="s">
        <v>3096</v>
      </c>
    </row>
    <row r="16977" spans="17:20">
      <c r="Q16977">
        <v>0.38532407407407399</v>
      </c>
      <c r="R16977">
        <v>2</v>
      </c>
      <c r="S16977" t="s">
        <v>222</v>
      </c>
      <c r="T16977" t="s">
        <v>3098</v>
      </c>
    </row>
    <row r="16978" spans="17:20">
      <c r="Q16978">
        <v>0.38533564814814802</v>
      </c>
      <c r="R16978">
        <v>1</v>
      </c>
      <c r="S16978" t="s">
        <v>5521</v>
      </c>
      <c r="T16978" t="s">
        <v>3103</v>
      </c>
    </row>
    <row r="16979" spans="17:20">
      <c r="Q16979">
        <v>0.38549768518518501</v>
      </c>
      <c r="R16979">
        <v>3</v>
      </c>
      <c r="S16979" t="s">
        <v>2959</v>
      </c>
      <c r="T16979" t="s">
        <v>3103</v>
      </c>
    </row>
    <row r="16980" spans="17:20">
      <c r="Q16980">
        <v>0.38552083333333298</v>
      </c>
      <c r="R16980">
        <v>1</v>
      </c>
      <c r="S16980" t="s">
        <v>2960</v>
      </c>
      <c r="T16980" t="s">
        <v>3103</v>
      </c>
    </row>
    <row r="16981" spans="17:20">
      <c r="Q16981">
        <v>0.385543981481482</v>
      </c>
      <c r="R16981">
        <v>1</v>
      </c>
      <c r="S16981" t="s">
        <v>5533</v>
      </c>
      <c r="T16981" t="s">
        <v>3103</v>
      </c>
    </row>
    <row r="16982" spans="17:20">
      <c r="Q16982">
        <v>0.38560185185185197</v>
      </c>
      <c r="R16982">
        <v>1</v>
      </c>
      <c r="S16982" t="s">
        <v>5534</v>
      </c>
      <c r="T16982" t="s">
        <v>3103</v>
      </c>
    </row>
    <row r="16983" spans="17:20">
      <c r="Q16983">
        <v>0.385625</v>
      </c>
      <c r="R16983">
        <v>1</v>
      </c>
      <c r="S16983" t="s">
        <v>5535</v>
      </c>
      <c r="T16983" t="s">
        <v>3103</v>
      </c>
    </row>
    <row r="16984" spans="17:20">
      <c r="Q16984">
        <v>0.385625</v>
      </c>
      <c r="R16984">
        <v>1</v>
      </c>
      <c r="S16984" t="s">
        <v>302</v>
      </c>
      <c r="T16984" t="s">
        <v>3096</v>
      </c>
    </row>
    <row r="16985" spans="17:20">
      <c r="Q16985">
        <v>0.38564814814814802</v>
      </c>
      <c r="R16985">
        <v>2</v>
      </c>
      <c r="S16985" t="s">
        <v>2961</v>
      </c>
      <c r="T16985" t="s">
        <v>3103</v>
      </c>
    </row>
    <row r="16986" spans="17:20">
      <c r="Q16986">
        <v>0.38572916666666701</v>
      </c>
      <c r="R16986">
        <v>1</v>
      </c>
      <c r="S16986" t="s">
        <v>2533</v>
      </c>
      <c r="T16986" t="s">
        <v>3103</v>
      </c>
    </row>
    <row r="16987" spans="17:20">
      <c r="Q16987">
        <v>0.38575231481481498</v>
      </c>
      <c r="R16987">
        <v>1</v>
      </c>
      <c r="S16987" t="s">
        <v>12833</v>
      </c>
      <c r="T16987" t="s">
        <v>3098</v>
      </c>
    </row>
    <row r="16988" spans="17:20">
      <c r="Q16988">
        <v>0.38587962962963002</v>
      </c>
      <c r="R16988">
        <v>1</v>
      </c>
      <c r="S16988" t="s">
        <v>2562</v>
      </c>
      <c r="T16988" t="s">
        <v>3221</v>
      </c>
    </row>
    <row r="16989" spans="17:20">
      <c r="Q16989">
        <v>0.38592592592592601</v>
      </c>
      <c r="R16989">
        <v>1</v>
      </c>
      <c r="S16989" t="s">
        <v>2962</v>
      </c>
      <c r="T16989" t="s">
        <v>3103</v>
      </c>
    </row>
    <row r="16990" spans="17:20">
      <c r="Q16990">
        <v>0.38593749999999999</v>
      </c>
      <c r="R16990">
        <v>2</v>
      </c>
      <c r="S16990" t="s">
        <v>12834</v>
      </c>
      <c r="T16990" t="s">
        <v>3097</v>
      </c>
    </row>
    <row r="16991" spans="17:20">
      <c r="Q16991">
        <v>0.38594907407407397</v>
      </c>
      <c r="R16991">
        <v>2</v>
      </c>
      <c r="S16991" t="s">
        <v>2963</v>
      </c>
      <c r="T16991" t="s">
        <v>3103</v>
      </c>
    </row>
    <row r="16992" spans="17:20">
      <c r="Q16992">
        <v>0.38597222222222199</v>
      </c>
      <c r="R16992">
        <v>1</v>
      </c>
      <c r="S16992" t="s">
        <v>2965</v>
      </c>
      <c r="T16992" t="s">
        <v>3103</v>
      </c>
    </row>
    <row r="16993" spans="17:20">
      <c r="Q16993">
        <v>0.38598379629629598</v>
      </c>
      <c r="R16993">
        <v>1</v>
      </c>
      <c r="S16993" t="s">
        <v>5538</v>
      </c>
      <c r="T16993" t="s">
        <v>3103</v>
      </c>
    </row>
    <row r="16994" spans="17:20">
      <c r="Q16994">
        <v>0.386006944444444</v>
      </c>
      <c r="R16994">
        <v>1</v>
      </c>
      <c r="S16994" t="s">
        <v>5539</v>
      </c>
      <c r="T16994" t="s">
        <v>3103</v>
      </c>
    </row>
    <row r="16995" spans="17:20">
      <c r="Q16995">
        <v>0.386122685185185</v>
      </c>
      <c r="R16995">
        <v>1</v>
      </c>
      <c r="S16995" t="s">
        <v>4501</v>
      </c>
      <c r="T16995" t="s">
        <v>3095</v>
      </c>
    </row>
    <row r="16996" spans="17:20">
      <c r="Q16996">
        <v>0.38614583333333302</v>
      </c>
      <c r="R16996">
        <v>2</v>
      </c>
      <c r="S16996" t="s">
        <v>12835</v>
      </c>
      <c r="T16996" t="s">
        <v>3098</v>
      </c>
    </row>
    <row r="16997" spans="17:20">
      <c r="Q16997">
        <v>0.386273148148148</v>
      </c>
      <c r="R16997">
        <v>1</v>
      </c>
      <c r="S16997" t="s">
        <v>2562</v>
      </c>
      <c r="T16997" t="s">
        <v>3098</v>
      </c>
    </row>
    <row r="16998" spans="17:20">
      <c r="Q16998">
        <v>0.38634259259259301</v>
      </c>
      <c r="R16998">
        <v>2</v>
      </c>
      <c r="S16998" t="s">
        <v>12836</v>
      </c>
      <c r="T16998" t="s">
        <v>3098</v>
      </c>
    </row>
    <row r="16999" spans="17:20">
      <c r="Q16999">
        <v>0.38637731481481502</v>
      </c>
      <c r="R16999">
        <v>1</v>
      </c>
      <c r="S16999" t="s">
        <v>828</v>
      </c>
      <c r="T16999" t="s">
        <v>3097</v>
      </c>
    </row>
    <row r="17000" spans="17:20">
      <c r="Q17000">
        <v>0.386388888888889</v>
      </c>
      <c r="R17000">
        <v>1</v>
      </c>
      <c r="S17000" t="s">
        <v>3721</v>
      </c>
      <c r="T17000" t="s">
        <v>3095</v>
      </c>
    </row>
    <row r="17001" spans="17:20">
      <c r="Q17001">
        <v>0.38648148148148098</v>
      </c>
      <c r="R17001">
        <v>4</v>
      </c>
      <c r="S17001" t="s">
        <v>5541</v>
      </c>
      <c r="T17001" t="s">
        <v>3103</v>
      </c>
    </row>
    <row r="17002" spans="17:20">
      <c r="Q17002">
        <v>0.38656249999999998</v>
      </c>
      <c r="R17002">
        <v>1</v>
      </c>
      <c r="S17002" t="s">
        <v>2562</v>
      </c>
      <c r="T17002" t="s">
        <v>3094</v>
      </c>
    </row>
    <row r="17003" spans="17:20">
      <c r="Q17003">
        <v>0.38662037037037</v>
      </c>
      <c r="R17003">
        <v>1</v>
      </c>
      <c r="S17003" t="s">
        <v>4031</v>
      </c>
      <c r="T17003" t="s">
        <v>3097</v>
      </c>
    </row>
    <row r="17004" spans="17:20">
      <c r="Q17004">
        <v>0.386736111111111</v>
      </c>
      <c r="R17004">
        <v>1</v>
      </c>
      <c r="S17004" t="s">
        <v>11747</v>
      </c>
      <c r="T17004" t="s">
        <v>3100</v>
      </c>
    </row>
    <row r="17005" spans="17:20">
      <c r="Q17005">
        <v>0.38682870370370398</v>
      </c>
      <c r="R17005">
        <v>1</v>
      </c>
      <c r="S17005" t="s">
        <v>12837</v>
      </c>
      <c r="T17005" t="s">
        <v>3100</v>
      </c>
    </row>
    <row r="17006" spans="17:20">
      <c r="Q17006">
        <v>0.38692129629629601</v>
      </c>
      <c r="R17006">
        <v>1</v>
      </c>
      <c r="S17006" t="s">
        <v>2562</v>
      </c>
      <c r="T17006" t="s">
        <v>3103</v>
      </c>
    </row>
    <row r="17007" spans="17:20">
      <c r="Q17007">
        <v>0.386967592592593</v>
      </c>
      <c r="R17007">
        <v>1</v>
      </c>
      <c r="S17007" t="s">
        <v>2365</v>
      </c>
      <c r="T17007" t="s">
        <v>3103</v>
      </c>
    </row>
    <row r="17008" spans="17:20">
      <c r="Q17008">
        <v>0.386967592592593</v>
      </c>
      <c r="R17008">
        <v>1</v>
      </c>
      <c r="S17008" t="s">
        <v>2562</v>
      </c>
      <c r="T17008" t="s">
        <v>3096</v>
      </c>
    </row>
    <row r="17009" spans="17:20">
      <c r="Q17009">
        <v>0.38697916666666698</v>
      </c>
      <c r="R17009">
        <v>1</v>
      </c>
      <c r="S17009" t="s">
        <v>2967</v>
      </c>
      <c r="T17009" t="s">
        <v>3103</v>
      </c>
    </row>
    <row r="17010" spans="17:20">
      <c r="Q17010">
        <v>0.38703703703703701</v>
      </c>
      <c r="R17010">
        <v>2</v>
      </c>
      <c r="S17010" t="s">
        <v>12838</v>
      </c>
      <c r="T17010" t="s">
        <v>3102</v>
      </c>
    </row>
    <row r="17011" spans="17:20">
      <c r="Q17011">
        <v>0.387048611111111</v>
      </c>
      <c r="R17011">
        <v>1</v>
      </c>
      <c r="S17011" t="s">
        <v>2562</v>
      </c>
      <c r="T17011" t="s">
        <v>3094</v>
      </c>
    </row>
    <row r="17012" spans="17:20">
      <c r="Q17012">
        <v>0.38706018518518498</v>
      </c>
      <c r="R17012">
        <v>3</v>
      </c>
      <c r="S17012" t="s">
        <v>12839</v>
      </c>
      <c r="T17012" t="s">
        <v>3098</v>
      </c>
    </row>
    <row r="17013" spans="17:20">
      <c r="Q17013">
        <v>0.387083333333333</v>
      </c>
      <c r="R17013">
        <v>1</v>
      </c>
      <c r="S17013" t="s">
        <v>12840</v>
      </c>
      <c r="T17013" t="s">
        <v>3095</v>
      </c>
    </row>
    <row r="17014" spans="17:20">
      <c r="Q17014">
        <v>0.38710648148148102</v>
      </c>
      <c r="R17014">
        <v>3</v>
      </c>
      <c r="S17014" t="s">
        <v>12841</v>
      </c>
      <c r="T17014" t="s">
        <v>3098</v>
      </c>
    </row>
    <row r="17015" spans="17:20">
      <c r="Q17015">
        <v>0.38711805555555601</v>
      </c>
      <c r="R17015">
        <v>1</v>
      </c>
      <c r="S17015" t="s">
        <v>2968</v>
      </c>
      <c r="T17015" t="s">
        <v>3103</v>
      </c>
    </row>
    <row r="17016" spans="17:20">
      <c r="Q17016">
        <v>0.38712962962962999</v>
      </c>
      <c r="R17016">
        <v>1</v>
      </c>
      <c r="S17016" t="s">
        <v>12842</v>
      </c>
      <c r="T17016" t="s">
        <v>3098</v>
      </c>
    </row>
    <row r="17017" spans="17:20">
      <c r="Q17017">
        <v>0.38714120370370397</v>
      </c>
      <c r="R17017">
        <v>2</v>
      </c>
      <c r="S17017" t="s">
        <v>830</v>
      </c>
      <c r="T17017" t="s">
        <v>3097</v>
      </c>
    </row>
    <row r="17018" spans="17:20">
      <c r="Q17018">
        <v>0.387164351851852</v>
      </c>
      <c r="R17018">
        <v>2</v>
      </c>
      <c r="S17018" t="s">
        <v>2562</v>
      </c>
      <c r="T17018" t="s">
        <v>3103</v>
      </c>
    </row>
    <row r="17019" spans="17:20">
      <c r="Q17019">
        <v>0.38717592592592598</v>
      </c>
      <c r="R17019">
        <v>2</v>
      </c>
      <c r="S17019" t="s">
        <v>2562</v>
      </c>
      <c r="T17019" t="s">
        <v>3098</v>
      </c>
    </row>
    <row r="17020" spans="17:20">
      <c r="Q17020">
        <v>0.38721064814814798</v>
      </c>
      <c r="R17020">
        <v>1</v>
      </c>
      <c r="S17020" t="s">
        <v>12843</v>
      </c>
      <c r="T17020" t="s">
        <v>3098</v>
      </c>
    </row>
    <row r="17021" spans="17:20">
      <c r="Q17021">
        <v>0.38726851851851901</v>
      </c>
      <c r="R17021">
        <v>1</v>
      </c>
      <c r="S17021" t="s">
        <v>7002</v>
      </c>
      <c r="T17021" t="s">
        <v>3098</v>
      </c>
    </row>
    <row r="17022" spans="17:20">
      <c r="Q17022">
        <v>0.38729166666666698</v>
      </c>
      <c r="R17022">
        <v>4</v>
      </c>
      <c r="S17022" t="s">
        <v>5544</v>
      </c>
      <c r="T17022" t="s">
        <v>3103</v>
      </c>
    </row>
    <row r="17023" spans="17:20">
      <c r="Q17023">
        <v>0.38734953703703701</v>
      </c>
      <c r="R17023">
        <v>2</v>
      </c>
      <c r="S17023" t="s">
        <v>2562</v>
      </c>
      <c r="T17023" t="s">
        <v>3103</v>
      </c>
    </row>
    <row r="17024" spans="17:20">
      <c r="Q17024">
        <v>0.38737268518518497</v>
      </c>
      <c r="R17024">
        <v>4</v>
      </c>
      <c r="S17024" t="s">
        <v>5545</v>
      </c>
      <c r="T17024" t="s">
        <v>3103</v>
      </c>
    </row>
    <row r="17025" spans="17:20">
      <c r="Q17025">
        <v>0.38740740740740698</v>
      </c>
      <c r="R17025">
        <v>1</v>
      </c>
      <c r="S17025" t="s">
        <v>5546</v>
      </c>
      <c r="T17025" t="s">
        <v>3103</v>
      </c>
    </row>
    <row r="17026" spans="17:20">
      <c r="Q17026">
        <v>0.387430555555556</v>
      </c>
      <c r="R17026">
        <v>2</v>
      </c>
      <c r="S17026" t="s">
        <v>5548</v>
      </c>
      <c r="T17026" t="s">
        <v>3103</v>
      </c>
    </row>
    <row r="17027" spans="17:20">
      <c r="Q17027">
        <v>0.38745370370370402</v>
      </c>
      <c r="R17027">
        <v>1</v>
      </c>
      <c r="S17027" t="s">
        <v>5537</v>
      </c>
      <c r="T17027" t="s">
        <v>3221</v>
      </c>
    </row>
    <row r="17028" spans="17:20">
      <c r="Q17028">
        <v>0.38753472222222202</v>
      </c>
      <c r="R17028">
        <v>1</v>
      </c>
      <c r="S17028" t="s">
        <v>2562</v>
      </c>
      <c r="T17028" t="s">
        <v>3103</v>
      </c>
    </row>
    <row r="17029" spans="17:20">
      <c r="Q17029">
        <v>0.38756944444444402</v>
      </c>
      <c r="R17029">
        <v>2</v>
      </c>
      <c r="S17029" t="s">
        <v>12844</v>
      </c>
      <c r="T17029" t="s">
        <v>3098</v>
      </c>
    </row>
    <row r="17030" spans="17:20">
      <c r="Q17030">
        <v>0.387581018518519</v>
      </c>
      <c r="R17030">
        <v>1</v>
      </c>
      <c r="S17030" t="s">
        <v>5551</v>
      </c>
      <c r="T17030" t="s">
        <v>3103</v>
      </c>
    </row>
    <row r="17031" spans="17:20">
      <c r="Q17031">
        <v>0.38759259259259299</v>
      </c>
      <c r="R17031">
        <v>1</v>
      </c>
      <c r="S17031" t="s">
        <v>12845</v>
      </c>
      <c r="T17031" t="s">
        <v>3098</v>
      </c>
    </row>
    <row r="17032" spans="17:20">
      <c r="Q17032">
        <v>0.38761574074074101</v>
      </c>
      <c r="R17032">
        <v>2</v>
      </c>
      <c r="S17032" t="s">
        <v>2368</v>
      </c>
      <c r="T17032" t="s">
        <v>3103</v>
      </c>
    </row>
    <row r="17033" spans="17:20">
      <c r="Q17033">
        <v>0.38763888888888898</v>
      </c>
      <c r="R17033">
        <v>1</v>
      </c>
      <c r="S17033" t="s">
        <v>2562</v>
      </c>
      <c r="T17033" t="s">
        <v>3103</v>
      </c>
    </row>
    <row r="17034" spans="17:20">
      <c r="Q17034">
        <v>0.38765046296296302</v>
      </c>
      <c r="R17034">
        <v>1</v>
      </c>
      <c r="S17034" t="s">
        <v>2562</v>
      </c>
      <c r="T17034" t="s">
        <v>3103</v>
      </c>
    </row>
    <row r="17035" spans="17:20">
      <c r="Q17035">
        <v>0.38768518518518502</v>
      </c>
      <c r="R17035">
        <v>1</v>
      </c>
      <c r="S17035" t="s">
        <v>11596</v>
      </c>
      <c r="T17035" t="s">
        <v>3098</v>
      </c>
    </row>
    <row r="17036" spans="17:20">
      <c r="Q17036">
        <v>0.38770833333333299</v>
      </c>
      <c r="R17036">
        <v>1</v>
      </c>
      <c r="S17036" t="s">
        <v>5555</v>
      </c>
      <c r="T17036" t="s">
        <v>3103</v>
      </c>
    </row>
    <row r="17037" spans="17:20">
      <c r="Q17037">
        <v>0.38773148148148101</v>
      </c>
      <c r="R17037">
        <v>1</v>
      </c>
      <c r="S17037" t="s">
        <v>5542</v>
      </c>
      <c r="T17037" t="s">
        <v>3221</v>
      </c>
    </row>
    <row r="17038" spans="17:20">
      <c r="Q17038">
        <v>0.38773148148148101</v>
      </c>
      <c r="R17038">
        <v>1</v>
      </c>
      <c r="S17038" t="s">
        <v>5536</v>
      </c>
      <c r="T17038" t="s">
        <v>3221</v>
      </c>
    </row>
    <row r="17039" spans="17:20">
      <c r="Q17039">
        <v>0.38783564814814803</v>
      </c>
      <c r="R17039">
        <v>1</v>
      </c>
      <c r="S17039" t="s">
        <v>2964</v>
      </c>
      <c r="T17039" t="s">
        <v>3103</v>
      </c>
    </row>
    <row r="17040" spans="17:20">
      <c r="Q17040">
        <v>0.38784722222222201</v>
      </c>
      <c r="R17040">
        <v>1</v>
      </c>
      <c r="S17040" t="s">
        <v>2049</v>
      </c>
      <c r="T17040" t="s">
        <v>3221</v>
      </c>
    </row>
    <row r="17041" spans="17:20">
      <c r="Q17041">
        <v>0.38785879629629599</v>
      </c>
      <c r="R17041">
        <v>2</v>
      </c>
      <c r="S17041" t="s">
        <v>5543</v>
      </c>
      <c r="T17041" t="s">
        <v>3103</v>
      </c>
    </row>
    <row r="17042" spans="17:20">
      <c r="Q17042">
        <v>0.38795138888888903</v>
      </c>
      <c r="R17042">
        <v>1</v>
      </c>
      <c r="S17042" t="s">
        <v>5557</v>
      </c>
      <c r="T17042" t="s">
        <v>3103</v>
      </c>
    </row>
    <row r="17043" spans="17:20">
      <c r="Q17043">
        <v>0.388009259259259</v>
      </c>
      <c r="R17043">
        <v>1</v>
      </c>
      <c r="S17043" t="s">
        <v>5561</v>
      </c>
      <c r="T17043" t="s">
        <v>3221</v>
      </c>
    </row>
    <row r="17044" spans="17:20">
      <c r="Q17044">
        <v>0.38807870370370401</v>
      </c>
      <c r="R17044">
        <v>1</v>
      </c>
      <c r="S17044" t="s">
        <v>2562</v>
      </c>
      <c r="T17044" t="s">
        <v>3103</v>
      </c>
    </row>
    <row r="17045" spans="17:20">
      <c r="Q17045">
        <v>0.38807870370370401</v>
      </c>
      <c r="R17045">
        <v>1</v>
      </c>
      <c r="S17045" t="s">
        <v>12846</v>
      </c>
      <c r="T17045" t="s">
        <v>3098</v>
      </c>
    </row>
    <row r="17046" spans="17:20">
      <c r="Q17046">
        <v>0.38810185185185198</v>
      </c>
      <c r="R17046">
        <v>1</v>
      </c>
      <c r="S17046" t="s">
        <v>2562</v>
      </c>
      <c r="T17046" t="s">
        <v>3103</v>
      </c>
    </row>
    <row r="17047" spans="17:20">
      <c r="Q17047">
        <v>0.38813657407407398</v>
      </c>
      <c r="R17047">
        <v>3</v>
      </c>
      <c r="S17047" t="s">
        <v>5547</v>
      </c>
      <c r="T17047" t="s">
        <v>3103</v>
      </c>
    </row>
    <row r="17048" spans="17:20">
      <c r="Q17048">
        <v>0.38813657407407398</v>
      </c>
      <c r="R17048">
        <v>4</v>
      </c>
      <c r="S17048" t="s">
        <v>5562</v>
      </c>
      <c r="T17048" t="s">
        <v>3103</v>
      </c>
    </row>
    <row r="17049" spans="17:20">
      <c r="Q17049">
        <v>0.388159722222222</v>
      </c>
      <c r="R17049">
        <v>1</v>
      </c>
      <c r="S17049" t="s">
        <v>5563</v>
      </c>
      <c r="T17049" t="s">
        <v>3103</v>
      </c>
    </row>
    <row r="17050" spans="17:20">
      <c r="Q17050">
        <v>0.38818287037037003</v>
      </c>
      <c r="R17050">
        <v>1</v>
      </c>
      <c r="S17050" t="s">
        <v>2970</v>
      </c>
      <c r="T17050" t="s">
        <v>3103</v>
      </c>
    </row>
    <row r="17051" spans="17:20">
      <c r="Q17051">
        <v>0.38820601851851799</v>
      </c>
      <c r="R17051">
        <v>1</v>
      </c>
      <c r="S17051" t="s">
        <v>2969</v>
      </c>
      <c r="T17051" t="s">
        <v>3103</v>
      </c>
    </row>
    <row r="17052" spans="17:20">
      <c r="Q17052">
        <v>0.38826388888888902</v>
      </c>
      <c r="R17052">
        <v>2</v>
      </c>
      <c r="S17052" t="s">
        <v>12847</v>
      </c>
      <c r="T17052" t="s">
        <v>3098</v>
      </c>
    </row>
    <row r="17053" spans="17:20">
      <c r="Q17053">
        <v>0.38832175925925899</v>
      </c>
      <c r="R17053">
        <v>1</v>
      </c>
      <c r="S17053" t="s">
        <v>12848</v>
      </c>
      <c r="T17053" t="s">
        <v>3128</v>
      </c>
    </row>
    <row r="17054" spans="17:20">
      <c r="Q17054">
        <v>0.38833333333333298</v>
      </c>
      <c r="R17054">
        <v>3</v>
      </c>
      <c r="S17054" t="s">
        <v>2562</v>
      </c>
      <c r="T17054" t="s">
        <v>3097</v>
      </c>
    </row>
    <row r="17055" spans="17:20">
      <c r="Q17055">
        <v>0.38834490740740701</v>
      </c>
      <c r="R17055">
        <v>1</v>
      </c>
      <c r="S17055" t="s">
        <v>1174</v>
      </c>
      <c r="T17055" t="s">
        <v>3128</v>
      </c>
    </row>
    <row r="17056" spans="17:20">
      <c r="Q17056">
        <v>0.38843749999999999</v>
      </c>
      <c r="R17056">
        <v>1</v>
      </c>
      <c r="S17056" t="s">
        <v>1175</v>
      </c>
      <c r="T17056" t="s">
        <v>3128</v>
      </c>
    </row>
    <row r="17057" spans="17:20">
      <c r="Q17057">
        <v>0.38846064814814801</v>
      </c>
      <c r="R17057">
        <v>1</v>
      </c>
      <c r="S17057" t="s">
        <v>2972</v>
      </c>
      <c r="T17057" t="s">
        <v>3103</v>
      </c>
    </row>
    <row r="17058" spans="17:20">
      <c r="Q17058">
        <v>0.38853009259259302</v>
      </c>
      <c r="R17058">
        <v>1</v>
      </c>
      <c r="S17058" t="s">
        <v>2973</v>
      </c>
      <c r="T17058" t="s">
        <v>3103</v>
      </c>
    </row>
    <row r="17059" spans="17:20">
      <c r="Q17059">
        <v>0.38856481481481497</v>
      </c>
      <c r="R17059">
        <v>1</v>
      </c>
      <c r="S17059" t="s">
        <v>2966</v>
      </c>
      <c r="T17059" t="s">
        <v>3221</v>
      </c>
    </row>
    <row r="17060" spans="17:20">
      <c r="Q17060">
        <v>0.38857638888888901</v>
      </c>
      <c r="R17060">
        <v>2</v>
      </c>
      <c r="S17060" t="s">
        <v>12849</v>
      </c>
      <c r="T17060" t="s">
        <v>3128</v>
      </c>
    </row>
    <row r="17061" spans="17:20">
      <c r="Q17061">
        <v>0.38857638888888901</v>
      </c>
      <c r="R17061">
        <v>1</v>
      </c>
      <c r="S17061" t="s">
        <v>4169</v>
      </c>
      <c r="T17061" t="s">
        <v>3128</v>
      </c>
    </row>
    <row r="17062" spans="17:20">
      <c r="Q17062">
        <v>0.38859953703703698</v>
      </c>
      <c r="R17062">
        <v>1</v>
      </c>
      <c r="S17062" t="s">
        <v>5559</v>
      </c>
      <c r="T17062" t="s">
        <v>3103</v>
      </c>
    </row>
    <row r="17063" spans="17:20">
      <c r="Q17063">
        <v>0.38863425925925899</v>
      </c>
      <c r="R17063">
        <v>1</v>
      </c>
      <c r="S17063" t="s">
        <v>5560</v>
      </c>
      <c r="T17063" t="s">
        <v>3103</v>
      </c>
    </row>
    <row r="17064" spans="17:20">
      <c r="Q17064">
        <v>0.38865740740740701</v>
      </c>
      <c r="R17064">
        <v>1</v>
      </c>
      <c r="S17064" t="s">
        <v>12850</v>
      </c>
      <c r="T17064" t="s">
        <v>3221</v>
      </c>
    </row>
    <row r="17065" spans="17:20">
      <c r="Q17065">
        <v>0.38868055555555597</v>
      </c>
      <c r="R17065">
        <v>2</v>
      </c>
      <c r="S17065" t="s">
        <v>5558</v>
      </c>
      <c r="T17065" t="s">
        <v>3103</v>
      </c>
    </row>
    <row r="17066" spans="17:20">
      <c r="Q17066">
        <v>0.38880787037037001</v>
      </c>
      <c r="R17066">
        <v>2</v>
      </c>
      <c r="S17066" t="s">
        <v>12851</v>
      </c>
      <c r="T17066" t="s">
        <v>3095</v>
      </c>
    </row>
    <row r="17067" spans="17:20">
      <c r="Q17067">
        <v>0.38890046296296299</v>
      </c>
      <c r="R17067">
        <v>1</v>
      </c>
      <c r="S17067" t="s">
        <v>2367</v>
      </c>
      <c r="T17067" t="s">
        <v>3221</v>
      </c>
    </row>
    <row r="17068" spans="17:20">
      <c r="Q17068">
        <v>0.388935185185185</v>
      </c>
      <c r="R17068">
        <v>1</v>
      </c>
      <c r="S17068" t="s">
        <v>7722</v>
      </c>
      <c r="T17068" t="s">
        <v>3095</v>
      </c>
    </row>
    <row r="17069" spans="17:20">
      <c r="Q17069">
        <v>0.38894675925925898</v>
      </c>
      <c r="R17069">
        <v>1</v>
      </c>
      <c r="S17069" t="s">
        <v>5549</v>
      </c>
      <c r="T17069" t="s">
        <v>3221</v>
      </c>
    </row>
    <row r="17070" spans="17:20">
      <c r="Q17070">
        <v>0.388969907407407</v>
      </c>
      <c r="R17070">
        <v>1</v>
      </c>
      <c r="S17070" t="s">
        <v>2975</v>
      </c>
      <c r="T17070" t="s">
        <v>3103</v>
      </c>
    </row>
    <row r="17071" spans="17:20">
      <c r="Q17071">
        <v>0.388969907407407</v>
      </c>
      <c r="R17071">
        <v>2</v>
      </c>
      <c r="S17071" t="s">
        <v>12852</v>
      </c>
      <c r="T17071" t="s">
        <v>3100</v>
      </c>
    </row>
    <row r="17072" spans="17:20">
      <c r="Q17072">
        <v>0.38900462962963001</v>
      </c>
      <c r="R17072">
        <v>1</v>
      </c>
      <c r="S17072" t="s">
        <v>5556</v>
      </c>
      <c r="T17072" t="s">
        <v>3221</v>
      </c>
    </row>
    <row r="17073" spans="17:20">
      <c r="Q17073">
        <v>0.38906249999999998</v>
      </c>
      <c r="R17073">
        <v>1</v>
      </c>
      <c r="S17073" t="s">
        <v>2971</v>
      </c>
      <c r="T17073" t="s">
        <v>3103</v>
      </c>
    </row>
    <row r="17074" spans="17:20">
      <c r="Q17074">
        <v>0.38907407407407402</v>
      </c>
      <c r="R17074">
        <v>1</v>
      </c>
      <c r="S17074" t="s">
        <v>5553</v>
      </c>
      <c r="T17074" t="s">
        <v>3221</v>
      </c>
    </row>
    <row r="17075" spans="17:20">
      <c r="Q17075">
        <v>0.38915509259259301</v>
      </c>
      <c r="R17075">
        <v>1</v>
      </c>
      <c r="S17075" t="s">
        <v>2562</v>
      </c>
      <c r="T17075" t="s">
        <v>3098</v>
      </c>
    </row>
    <row r="17076" spans="17:20">
      <c r="Q17076">
        <v>0.38929398148148098</v>
      </c>
      <c r="R17076">
        <v>1</v>
      </c>
      <c r="S17076" t="s">
        <v>2562</v>
      </c>
      <c r="T17076" t="s">
        <v>3103</v>
      </c>
    </row>
    <row r="17077" spans="17:20">
      <c r="Q17077">
        <v>0.38939814814814799</v>
      </c>
      <c r="R17077">
        <v>1</v>
      </c>
      <c r="S17077" t="s">
        <v>12853</v>
      </c>
      <c r="T17077" t="s">
        <v>3098</v>
      </c>
    </row>
    <row r="17078" spans="17:20">
      <c r="Q17078">
        <v>0.38947916666666699</v>
      </c>
      <c r="R17078">
        <v>1</v>
      </c>
      <c r="S17078" t="s">
        <v>12854</v>
      </c>
      <c r="T17078" t="s">
        <v>3095</v>
      </c>
    </row>
    <row r="17079" spans="17:20">
      <c r="Q17079">
        <v>0.38950231481481501</v>
      </c>
      <c r="R17079">
        <v>1</v>
      </c>
      <c r="S17079" t="s">
        <v>12855</v>
      </c>
      <c r="T17079" t="s">
        <v>3095</v>
      </c>
    </row>
    <row r="17080" spans="17:20">
      <c r="Q17080">
        <v>0.38953703703703701</v>
      </c>
      <c r="R17080">
        <v>4</v>
      </c>
      <c r="S17080" t="s">
        <v>12856</v>
      </c>
      <c r="T17080" t="s">
        <v>3098</v>
      </c>
    </row>
    <row r="17081" spans="17:20">
      <c r="Q17081">
        <v>0.389548611111111</v>
      </c>
      <c r="R17081">
        <v>1</v>
      </c>
      <c r="S17081" t="s">
        <v>2562</v>
      </c>
      <c r="T17081" t="s">
        <v>3103</v>
      </c>
    </row>
    <row r="17082" spans="17:20">
      <c r="Q17082">
        <v>0.38959490740740699</v>
      </c>
      <c r="R17082">
        <v>1</v>
      </c>
      <c r="S17082" t="s">
        <v>12857</v>
      </c>
      <c r="T17082" t="s">
        <v>3098</v>
      </c>
    </row>
    <row r="17083" spans="17:20">
      <c r="Q17083">
        <v>0.389699074074074</v>
      </c>
      <c r="R17083">
        <v>1</v>
      </c>
      <c r="S17083" t="s">
        <v>12858</v>
      </c>
      <c r="T17083" t="s">
        <v>3098</v>
      </c>
    </row>
    <row r="17084" spans="17:20">
      <c r="Q17084">
        <v>0.38973379629629601</v>
      </c>
      <c r="R17084">
        <v>1</v>
      </c>
      <c r="S17084" t="s">
        <v>12859</v>
      </c>
      <c r="T17084" t="s">
        <v>3098</v>
      </c>
    </row>
    <row r="17085" spans="17:20">
      <c r="Q17085">
        <v>0.389930555555556</v>
      </c>
      <c r="R17085">
        <v>1</v>
      </c>
      <c r="S17085" t="s">
        <v>12860</v>
      </c>
      <c r="T17085" t="s">
        <v>3098</v>
      </c>
    </row>
    <row r="17086" spans="17:20">
      <c r="Q17086">
        <v>0.39002314814814798</v>
      </c>
      <c r="R17086">
        <v>1</v>
      </c>
      <c r="S17086" t="s">
        <v>1071</v>
      </c>
      <c r="T17086" t="s">
        <v>3097</v>
      </c>
    </row>
    <row r="17087" spans="17:20">
      <c r="Q17087">
        <v>0.390046296296296</v>
      </c>
      <c r="R17087">
        <v>1</v>
      </c>
      <c r="S17087" t="s">
        <v>5564</v>
      </c>
      <c r="T17087" t="s">
        <v>3221</v>
      </c>
    </row>
    <row r="17088" spans="17:20">
      <c r="Q17088">
        <v>0.39015046296296302</v>
      </c>
      <c r="R17088">
        <v>2</v>
      </c>
      <c r="S17088" t="s">
        <v>5565</v>
      </c>
      <c r="T17088" t="s">
        <v>3103</v>
      </c>
    </row>
    <row r="17089" spans="17:20">
      <c r="Q17089">
        <v>0.39020833333333299</v>
      </c>
      <c r="R17089">
        <v>1</v>
      </c>
      <c r="S17089" t="s">
        <v>2976</v>
      </c>
      <c r="T17089" t="s">
        <v>3221</v>
      </c>
    </row>
    <row r="17090" spans="17:20">
      <c r="Q17090">
        <v>0.39021990740740697</v>
      </c>
      <c r="R17090">
        <v>1</v>
      </c>
      <c r="S17090" t="s">
        <v>5579</v>
      </c>
      <c r="T17090" t="s">
        <v>3103</v>
      </c>
    </row>
    <row r="17091" spans="17:20">
      <c r="Q17091">
        <v>0.39025462962962998</v>
      </c>
      <c r="R17091">
        <v>1</v>
      </c>
      <c r="S17091" t="s">
        <v>5566</v>
      </c>
      <c r="T17091" t="s">
        <v>3221</v>
      </c>
    </row>
    <row r="17092" spans="17:20">
      <c r="Q17092">
        <v>0.39028935185185198</v>
      </c>
      <c r="R17092">
        <v>2</v>
      </c>
      <c r="S17092" t="s">
        <v>5569</v>
      </c>
      <c r="T17092" t="s">
        <v>3103</v>
      </c>
    </row>
    <row r="17093" spans="17:20">
      <c r="Q17093">
        <v>0.39030092592592602</v>
      </c>
      <c r="R17093">
        <v>1</v>
      </c>
      <c r="S17093" t="s">
        <v>2977</v>
      </c>
      <c r="T17093" t="s">
        <v>3103</v>
      </c>
    </row>
    <row r="17094" spans="17:20">
      <c r="Q17094">
        <v>0.39033564814814797</v>
      </c>
      <c r="R17094">
        <v>1</v>
      </c>
      <c r="S17094" t="s">
        <v>2980</v>
      </c>
      <c r="T17094" t="s">
        <v>3103</v>
      </c>
    </row>
    <row r="17095" spans="17:20">
      <c r="Q17095">
        <v>0.39034722222222201</v>
      </c>
      <c r="R17095">
        <v>1</v>
      </c>
      <c r="S17095" t="s">
        <v>1205</v>
      </c>
      <c r="T17095" t="s">
        <v>3099</v>
      </c>
    </row>
    <row r="17096" spans="17:20">
      <c r="Q17096">
        <v>0.39037037037036998</v>
      </c>
      <c r="R17096">
        <v>1</v>
      </c>
      <c r="S17096" t="s">
        <v>2370</v>
      </c>
      <c r="T17096" t="s">
        <v>3103</v>
      </c>
    </row>
    <row r="17097" spans="17:20">
      <c r="Q17097">
        <v>0.390393518518519</v>
      </c>
      <c r="R17097">
        <v>1</v>
      </c>
      <c r="S17097" t="s">
        <v>5573</v>
      </c>
      <c r="T17097" t="s">
        <v>3103</v>
      </c>
    </row>
    <row r="17098" spans="17:20">
      <c r="Q17098">
        <v>0.39040509259259298</v>
      </c>
      <c r="R17098">
        <v>1</v>
      </c>
      <c r="S17098" t="s">
        <v>5574</v>
      </c>
      <c r="T17098" t="s">
        <v>3103</v>
      </c>
    </row>
    <row r="17099" spans="17:20">
      <c r="Q17099">
        <v>0.390474537037037</v>
      </c>
      <c r="R17099">
        <v>1</v>
      </c>
      <c r="S17099" t="s">
        <v>2974</v>
      </c>
      <c r="T17099" t="s">
        <v>3103</v>
      </c>
    </row>
    <row r="17100" spans="17:20">
      <c r="Q17100">
        <v>0.39052083333333298</v>
      </c>
      <c r="R17100">
        <v>1</v>
      </c>
      <c r="S17100" t="s">
        <v>2562</v>
      </c>
      <c r="T17100" t="s">
        <v>3103</v>
      </c>
    </row>
    <row r="17101" spans="17:20">
      <c r="Q17101">
        <v>0.39055555555555599</v>
      </c>
      <c r="R17101">
        <v>2</v>
      </c>
      <c r="S17101" t="s">
        <v>2562</v>
      </c>
      <c r="T17101" t="s">
        <v>3103</v>
      </c>
    </row>
    <row r="17102" spans="17:20">
      <c r="Q17102">
        <v>0.39060185185185198</v>
      </c>
      <c r="R17102">
        <v>7</v>
      </c>
      <c r="S17102" t="s">
        <v>2562</v>
      </c>
      <c r="T17102" t="s">
        <v>3098</v>
      </c>
    </row>
    <row r="17103" spans="17:20">
      <c r="Q17103">
        <v>0.39061342592592602</v>
      </c>
      <c r="R17103">
        <v>7</v>
      </c>
      <c r="S17103" t="s">
        <v>2562</v>
      </c>
      <c r="T17103" t="s">
        <v>3098</v>
      </c>
    </row>
    <row r="17104" spans="17:20">
      <c r="Q17104">
        <v>0.39064814814814802</v>
      </c>
      <c r="R17104">
        <v>7</v>
      </c>
      <c r="S17104" t="s">
        <v>2562</v>
      </c>
      <c r="T17104" t="s">
        <v>3098</v>
      </c>
    </row>
    <row r="17105" spans="17:20">
      <c r="Q17105">
        <v>0.390740740740741</v>
      </c>
      <c r="R17105">
        <v>1</v>
      </c>
      <c r="S17105" t="s">
        <v>12861</v>
      </c>
      <c r="T17105" t="s">
        <v>3098</v>
      </c>
    </row>
    <row r="17106" spans="17:20">
      <c r="Q17106">
        <v>0.39076388888888902</v>
      </c>
      <c r="R17106">
        <v>1</v>
      </c>
      <c r="S17106" t="s">
        <v>2981</v>
      </c>
      <c r="T17106" t="s">
        <v>3103</v>
      </c>
    </row>
    <row r="17107" spans="17:20">
      <c r="Q17107">
        <v>0.39078703703703699</v>
      </c>
      <c r="R17107">
        <v>2</v>
      </c>
      <c r="S17107" t="s">
        <v>2562</v>
      </c>
      <c r="T17107" t="s">
        <v>3221</v>
      </c>
    </row>
    <row r="17108" spans="17:20">
      <c r="Q17108">
        <v>0.39079861111111103</v>
      </c>
      <c r="R17108">
        <v>2</v>
      </c>
      <c r="S17108" t="s">
        <v>2051</v>
      </c>
      <c r="T17108" t="s">
        <v>3103</v>
      </c>
    </row>
    <row r="17109" spans="17:20">
      <c r="Q17109">
        <v>0.39086805555555598</v>
      </c>
      <c r="R17109">
        <v>1</v>
      </c>
      <c r="S17109" t="s">
        <v>2600</v>
      </c>
      <c r="T17109" t="s">
        <v>3103</v>
      </c>
    </row>
    <row r="17110" spans="17:20">
      <c r="Q17110">
        <v>0.390891203703704</v>
      </c>
      <c r="R17110">
        <v>5</v>
      </c>
      <c r="S17110" t="s">
        <v>5586</v>
      </c>
      <c r="T17110" t="s">
        <v>3103</v>
      </c>
    </row>
    <row r="17111" spans="17:20">
      <c r="Q17111">
        <v>0.39091435185185203</v>
      </c>
      <c r="R17111">
        <v>1</v>
      </c>
      <c r="S17111" t="s">
        <v>5584</v>
      </c>
      <c r="T17111" t="s">
        <v>3103</v>
      </c>
    </row>
    <row r="17112" spans="17:20">
      <c r="Q17112">
        <v>0.390972222222222</v>
      </c>
      <c r="R17112">
        <v>1</v>
      </c>
      <c r="S17112" t="s">
        <v>5587</v>
      </c>
      <c r="T17112" t="s">
        <v>3103</v>
      </c>
    </row>
    <row r="17113" spans="17:20">
      <c r="Q17113">
        <v>0.391006944444444</v>
      </c>
      <c r="R17113">
        <v>1</v>
      </c>
      <c r="S17113" t="s">
        <v>425</v>
      </c>
      <c r="T17113" t="s">
        <v>3096</v>
      </c>
    </row>
    <row r="17114" spans="17:20">
      <c r="Q17114">
        <v>0.39101851851851899</v>
      </c>
      <c r="R17114">
        <v>1</v>
      </c>
      <c r="S17114" t="s">
        <v>2562</v>
      </c>
      <c r="T17114" t="s">
        <v>3103</v>
      </c>
    </row>
    <row r="17115" spans="17:20">
      <c r="Q17115">
        <v>0.39101851851851899</v>
      </c>
      <c r="R17115">
        <v>1</v>
      </c>
      <c r="S17115" t="s">
        <v>5570</v>
      </c>
      <c r="T17115" t="s">
        <v>3221</v>
      </c>
    </row>
    <row r="17116" spans="17:20">
      <c r="Q17116">
        <v>0.39101851851851899</v>
      </c>
      <c r="R17116">
        <v>1</v>
      </c>
      <c r="S17116" t="s">
        <v>1656</v>
      </c>
      <c r="T17116" t="s">
        <v>3100</v>
      </c>
    </row>
    <row r="17117" spans="17:20">
      <c r="Q17117">
        <v>0.39103009259259303</v>
      </c>
      <c r="R17117">
        <v>1</v>
      </c>
      <c r="S17117" t="s">
        <v>5591</v>
      </c>
      <c r="T17117" t="s">
        <v>3103</v>
      </c>
    </row>
    <row r="17118" spans="17:20">
      <c r="Q17118">
        <v>0.39105324074074099</v>
      </c>
      <c r="R17118">
        <v>1</v>
      </c>
      <c r="S17118" t="s">
        <v>5567</v>
      </c>
      <c r="T17118" t="s">
        <v>3103</v>
      </c>
    </row>
    <row r="17119" spans="17:20">
      <c r="Q17119">
        <v>0.39105324074074099</v>
      </c>
      <c r="R17119">
        <v>1</v>
      </c>
      <c r="S17119" t="s">
        <v>5882</v>
      </c>
      <c r="T17119" t="s">
        <v>3100</v>
      </c>
    </row>
    <row r="17120" spans="17:20">
      <c r="Q17120">
        <v>0.39106481481481498</v>
      </c>
      <c r="R17120">
        <v>1</v>
      </c>
      <c r="S17120" t="s">
        <v>2562</v>
      </c>
      <c r="T17120" t="s">
        <v>3103</v>
      </c>
    </row>
    <row r="17121" spans="17:20">
      <c r="Q17121">
        <v>0.391087962962963</v>
      </c>
      <c r="R17121">
        <v>1</v>
      </c>
      <c r="S17121" t="s">
        <v>340</v>
      </c>
      <c r="T17121" t="s">
        <v>3096</v>
      </c>
    </row>
    <row r="17122" spans="17:20">
      <c r="Q17122">
        <v>0.39111111111111102</v>
      </c>
      <c r="R17122">
        <v>1</v>
      </c>
      <c r="S17122" t="s">
        <v>12862</v>
      </c>
      <c r="T17122" t="s">
        <v>3097</v>
      </c>
    </row>
    <row r="17123" spans="17:20">
      <c r="Q17123">
        <v>0.391122685185185</v>
      </c>
      <c r="R17123">
        <v>1</v>
      </c>
      <c r="S17123" t="s">
        <v>2536</v>
      </c>
      <c r="T17123" t="s">
        <v>3103</v>
      </c>
    </row>
    <row r="17124" spans="17:20">
      <c r="Q17124">
        <v>0.39113425925925899</v>
      </c>
      <c r="R17124">
        <v>4</v>
      </c>
      <c r="S17124" t="s">
        <v>12863</v>
      </c>
      <c r="T17124" t="s">
        <v>3098</v>
      </c>
    </row>
    <row r="17125" spans="17:20">
      <c r="Q17125">
        <v>0.39114583333333303</v>
      </c>
      <c r="R17125">
        <v>1</v>
      </c>
      <c r="S17125" t="s">
        <v>2601</v>
      </c>
      <c r="T17125" t="s">
        <v>3103</v>
      </c>
    </row>
    <row r="17126" spans="17:20">
      <c r="Q17126">
        <v>0.39115740740740701</v>
      </c>
      <c r="R17126">
        <v>1</v>
      </c>
      <c r="S17126" t="s">
        <v>846</v>
      </c>
      <c r="T17126" t="s">
        <v>3096</v>
      </c>
    </row>
    <row r="17127" spans="17:20">
      <c r="Q17127">
        <v>0.39136574074074099</v>
      </c>
      <c r="R17127">
        <v>2</v>
      </c>
      <c r="S17127" t="s">
        <v>12864</v>
      </c>
      <c r="T17127" t="s">
        <v>3098</v>
      </c>
    </row>
    <row r="17128" spans="17:20">
      <c r="Q17128">
        <v>0.39140046296296299</v>
      </c>
      <c r="R17128">
        <v>2</v>
      </c>
      <c r="S17128" t="s">
        <v>912</v>
      </c>
      <c r="T17128" t="s">
        <v>3100</v>
      </c>
    </row>
    <row r="17129" spans="17:20">
      <c r="Q17129">
        <v>0.391469907407407</v>
      </c>
      <c r="R17129">
        <v>1</v>
      </c>
      <c r="S17129" t="s">
        <v>2699</v>
      </c>
      <c r="T17129" t="s">
        <v>3221</v>
      </c>
    </row>
    <row r="17130" spans="17:20">
      <c r="Q17130">
        <v>0.391469907407407</v>
      </c>
      <c r="R17130">
        <v>1</v>
      </c>
      <c r="S17130" t="s">
        <v>5571</v>
      </c>
      <c r="T17130" t="s">
        <v>3221</v>
      </c>
    </row>
    <row r="17131" spans="17:20">
      <c r="Q17131">
        <v>0.39152777777777797</v>
      </c>
      <c r="R17131">
        <v>1</v>
      </c>
      <c r="S17131" t="s">
        <v>5572</v>
      </c>
      <c r="T17131" t="s">
        <v>3221</v>
      </c>
    </row>
    <row r="17132" spans="17:20">
      <c r="Q17132">
        <v>0.39152777777777797</v>
      </c>
      <c r="R17132">
        <v>2</v>
      </c>
      <c r="S17132" t="s">
        <v>1114</v>
      </c>
      <c r="T17132" t="s">
        <v>3096</v>
      </c>
    </row>
    <row r="17133" spans="17:20">
      <c r="Q17133">
        <v>0.391666666666667</v>
      </c>
      <c r="R17133">
        <v>2</v>
      </c>
      <c r="S17133" t="s">
        <v>250</v>
      </c>
      <c r="T17133" t="s">
        <v>3094</v>
      </c>
    </row>
    <row r="17134" spans="17:20">
      <c r="Q17134">
        <v>0.39173611111111101</v>
      </c>
      <c r="R17134">
        <v>1</v>
      </c>
      <c r="S17134" t="s">
        <v>3869</v>
      </c>
      <c r="T17134" t="s">
        <v>3098</v>
      </c>
    </row>
    <row r="17135" spans="17:20">
      <c r="Q17135">
        <v>0.39174768518518499</v>
      </c>
      <c r="R17135">
        <v>1</v>
      </c>
      <c r="S17135" t="s">
        <v>12865</v>
      </c>
      <c r="T17135" t="s">
        <v>3098</v>
      </c>
    </row>
    <row r="17136" spans="17:20">
      <c r="Q17136">
        <v>0.39186342592592599</v>
      </c>
      <c r="R17136">
        <v>1</v>
      </c>
      <c r="S17136" t="s">
        <v>2562</v>
      </c>
      <c r="T17136" t="s">
        <v>3098</v>
      </c>
    </row>
    <row r="17137" spans="17:20">
      <c r="Q17137">
        <v>0.39187499999999997</v>
      </c>
      <c r="R17137">
        <v>3</v>
      </c>
      <c r="S17137" t="s">
        <v>2562</v>
      </c>
      <c r="T17137" t="s">
        <v>3095</v>
      </c>
    </row>
    <row r="17138" spans="17:20">
      <c r="Q17138">
        <v>0.39187499999999997</v>
      </c>
      <c r="R17138">
        <v>1</v>
      </c>
      <c r="S17138" t="s">
        <v>2052</v>
      </c>
      <c r="T17138" t="s">
        <v>3097</v>
      </c>
    </row>
    <row r="17139" spans="17:20">
      <c r="Q17139">
        <v>0.39190972222222198</v>
      </c>
      <c r="R17139">
        <v>2</v>
      </c>
      <c r="S17139" t="s">
        <v>5583</v>
      </c>
      <c r="T17139" t="s">
        <v>3221</v>
      </c>
    </row>
    <row r="17140" spans="17:20">
      <c r="Q17140">
        <v>0.39199074074074097</v>
      </c>
      <c r="R17140">
        <v>1</v>
      </c>
      <c r="S17140" t="s">
        <v>195</v>
      </c>
      <c r="T17140" t="s">
        <v>3098</v>
      </c>
    </row>
    <row r="17141" spans="17:20">
      <c r="Q17141">
        <v>0.39210648148148097</v>
      </c>
      <c r="R17141">
        <v>1</v>
      </c>
      <c r="S17141" t="s">
        <v>646</v>
      </c>
      <c r="T17141" t="s">
        <v>3101</v>
      </c>
    </row>
    <row r="17142" spans="17:20">
      <c r="Q17142">
        <v>0.392280092592593</v>
      </c>
      <c r="R17142">
        <v>2</v>
      </c>
      <c r="S17142" t="s">
        <v>2979</v>
      </c>
      <c r="T17142" t="s">
        <v>3103</v>
      </c>
    </row>
    <row r="17143" spans="17:20">
      <c r="Q17143">
        <v>0.39230324074074102</v>
      </c>
      <c r="R17143">
        <v>1</v>
      </c>
      <c r="S17143" t="s">
        <v>2562</v>
      </c>
      <c r="T17143" t="s">
        <v>3103</v>
      </c>
    </row>
    <row r="17144" spans="17:20">
      <c r="Q17144">
        <v>0.39234953703703701</v>
      </c>
      <c r="R17144">
        <v>1</v>
      </c>
      <c r="S17144" t="s">
        <v>4431</v>
      </c>
      <c r="T17144" t="s">
        <v>3096</v>
      </c>
    </row>
    <row r="17145" spans="17:20">
      <c r="Q17145">
        <v>0.39248842592592598</v>
      </c>
      <c r="R17145">
        <v>1</v>
      </c>
      <c r="S17145" t="s">
        <v>2701</v>
      </c>
      <c r="T17145" t="s">
        <v>3103</v>
      </c>
    </row>
    <row r="17146" spans="17:20">
      <c r="Q17146">
        <v>0.392627314814815</v>
      </c>
      <c r="R17146">
        <v>1</v>
      </c>
      <c r="S17146" t="s">
        <v>1115</v>
      </c>
      <c r="T17146" t="s">
        <v>3095</v>
      </c>
    </row>
    <row r="17147" spans="17:20">
      <c r="Q17147">
        <v>0.39268518518518503</v>
      </c>
      <c r="R17147">
        <v>1</v>
      </c>
      <c r="S17147" t="s">
        <v>5578</v>
      </c>
      <c r="T17147" t="s">
        <v>3103</v>
      </c>
    </row>
    <row r="17148" spans="17:20">
      <c r="Q17148">
        <v>0.39270833333333299</v>
      </c>
      <c r="R17148">
        <v>1</v>
      </c>
      <c r="S17148" t="s">
        <v>836</v>
      </c>
      <c r="T17148" t="s">
        <v>3097</v>
      </c>
    </row>
    <row r="17149" spans="17:20">
      <c r="Q17149">
        <v>0.392777777777778</v>
      </c>
      <c r="R17149">
        <v>2</v>
      </c>
      <c r="S17149" t="s">
        <v>2982</v>
      </c>
      <c r="T17149" t="s">
        <v>3103</v>
      </c>
    </row>
    <row r="17150" spans="17:20">
      <c r="Q17150">
        <v>0.392777777777778</v>
      </c>
      <c r="R17150">
        <v>1</v>
      </c>
      <c r="S17150" t="s">
        <v>12866</v>
      </c>
      <c r="T17150" t="s">
        <v>3097</v>
      </c>
    </row>
    <row r="17151" spans="17:20">
      <c r="Q17151">
        <v>0.39290509259259299</v>
      </c>
      <c r="R17151">
        <v>1</v>
      </c>
      <c r="S17151" t="s">
        <v>2984</v>
      </c>
      <c r="T17151" t="s">
        <v>3103</v>
      </c>
    </row>
    <row r="17152" spans="17:20">
      <c r="Q17152">
        <v>0.39296296296296301</v>
      </c>
      <c r="R17152">
        <v>1</v>
      </c>
      <c r="S17152" t="s">
        <v>2562</v>
      </c>
      <c r="T17152" t="s">
        <v>3103</v>
      </c>
    </row>
    <row r="17153" spans="17:20">
      <c r="Q17153">
        <v>0.39298611111111098</v>
      </c>
      <c r="R17153">
        <v>2</v>
      </c>
      <c r="S17153" t="s">
        <v>662</v>
      </c>
      <c r="T17153" t="s">
        <v>3097</v>
      </c>
    </row>
    <row r="17154" spans="17:20">
      <c r="Q17154">
        <v>0.393206018518518</v>
      </c>
      <c r="R17154">
        <v>2</v>
      </c>
      <c r="S17154" t="s">
        <v>333</v>
      </c>
      <c r="T17154" t="s">
        <v>3096</v>
      </c>
    </row>
    <row r="17155" spans="17:20">
      <c r="Q17155">
        <v>0.393240740740741</v>
      </c>
      <c r="R17155">
        <v>1</v>
      </c>
      <c r="S17155" t="s">
        <v>2562</v>
      </c>
      <c r="T17155" t="s">
        <v>3103</v>
      </c>
    </row>
    <row r="17156" spans="17:20">
      <c r="Q17156">
        <v>0.393240740740741</v>
      </c>
      <c r="R17156">
        <v>2</v>
      </c>
      <c r="S17156" t="s">
        <v>5589</v>
      </c>
      <c r="T17156" t="s">
        <v>3103</v>
      </c>
    </row>
    <row r="17157" spans="17:20">
      <c r="Q17157">
        <v>0.39325231481481498</v>
      </c>
      <c r="R17157">
        <v>1</v>
      </c>
      <c r="S17157" t="s">
        <v>5882</v>
      </c>
      <c r="T17157" t="s">
        <v>3095</v>
      </c>
    </row>
    <row r="17158" spans="17:20">
      <c r="Q17158">
        <v>0.39334490740740702</v>
      </c>
      <c r="R17158">
        <v>1</v>
      </c>
      <c r="S17158" t="s">
        <v>2562</v>
      </c>
      <c r="T17158" t="s">
        <v>3096</v>
      </c>
    </row>
    <row r="17159" spans="17:20">
      <c r="Q17159">
        <v>0.39337962962963002</v>
      </c>
      <c r="R17159">
        <v>1</v>
      </c>
      <c r="S17159" t="s">
        <v>664</v>
      </c>
      <c r="T17159" t="s">
        <v>3097</v>
      </c>
    </row>
    <row r="17160" spans="17:20">
      <c r="Q17160">
        <v>0.3934375</v>
      </c>
      <c r="R17160">
        <v>1</v>
      </c>
      <c r="S17160" t="s">
        <v>12867</v>
      </c>
      <c r="T17160" t="s">
        <v>3098</v>
      </c>
    </row>
    <row r="17161" spans="17:20">
      <c r="Q17161">
        <v>0.39346064814814802</v>
      </c>
      <c r="R17161">
        <v>1</v>
      </c>
      <c r="S17161" t="s">
        <v>2986</v>
      </c>
      <c r="T17161" t="s">
        <v>3103</v>
      </c>
    </row>
    <row r="17162" spans="17:20">
      <c r="Q17162">
        <v>0.39354166666666701</v>
      </c>
      <c r="R17162">
        <v>1</v>
      </c>
      <c r="S17162" t="s">
        <v>10656</v>
      </c>
      <c r="T17162" t="s">
        <v>3096</v>
      </c>
    </row>
    <row r="17163" spans="17:20">
      <c r="Q17163">
        <v>0.39372685185185202</v>
      </c>
      <c r="R17163">
        <v>4</v>
      </c>
      <c r="S17163" t="s">
        <v>2983</v>
      </c>
      <c r="T17163" t="s">
        <v>3103</v>
      </c>
    </row>
    <row r="17164" spans="17:20">
      <c r="Q17164">
        <v>0.39374999999999999</v>
      </c>
      <c r="R17164">
        <v>2</v>
      </c>
      <c r="S17164" t="s">
        <v>2990</v>
      </c>
      <c r="T17164" t="s">
        <v>3103</v>
      </c>
    </row>
    <row r="17165" spans="17:20">
      <c r="Q17165">
        <v>0.39380787037037002</v>
      </c>
      <c r="R17165">
        <v>3</v>
      </c>
      <c r="S17165" t="s">
        <v>2700</v>
      </c>
      <c r="T17165" t="s">
        <v>3221</v>
      </c>
    </row>
    <row r="17166" spans="17:20">
      <c r="Q17166">
        <v>0.39383101851851898</v>
      </c>
      <c r="R17166">
        <v>1</v>
      </c>
      <c r="S17166" t="s">
        <v>5588</v>
      </c>
      <c r="T17166" t="s">
        <v>3103</v>
      </c>
    </row>
    <row r="17167" spans="17:20">
      <c r="Q17167">
        <v>0.393854166666667</v>
      </c>
      <c r="R17167">
        <v>1</v>
      </c>
      <c r="S17167" t="s">
        <v>2985</v>
      </c>
      <c r="T17167" t="s">
        <v>3103</v>
      </c>
    </row>
    <row r="17168" spans="17:20">
      <c r="Q17168">
        <v>0.39387731481481503</v>
      </c>
      <c r="R17168">
        <v>1</v>
      </c>
      <c r="S17168" t="s">
        <v>12868</v>
      </c>
      <c r="T17168" t="s">
        <v>3221</v>
      </c>
    </row>
    <row r="17169" spans="17:20">
      <c r="Q17169">
        <v>0.39388888888888901</v>
      </c>
      <c r="R17169">
        <v>1</v>
      </c>
      <c r="S17169" t="s">
        <v>2988</v>
      </c>
      <c r="T17169" t="s">
        <v>3103</v>
      </c>
    </row>
    <row r="17170" spans="17:20">
      <c r="Q17170">
        <v>0.39390046296296299</v>
      </c>
      <c r="R17170">
        <v>1</v>
      </c>
      <c r="S17170" t="s">
        <v>9087</v>
      </c>
      <c r="T17170" t="s">
        <v>3098</v>
      </c>
    </row>
    <row r="17171" spans="17:20">
      <c r="Q17171">
        <v>0.39392361111111102</v>
      </c>
      <c r="R17171">
        <v>1</v>
      </c>
      <c r="S17171" t="s">
        <v>2602</v>
      </c>
      <c r="T17171" t="s">
        <v>3103</v>
      </c>
    </row>
    <row r="17172" spans="17:20">
      <c r="Q17172">
        <v>0.39394675925925898</v>
      </c>
      <c r="R17172">
        <v>1</v>
      </c>
      <c r="S17172" t="s">
        <v>2562</v>
      </c>
      <c r="T17172" t="s">
        <v>3221</v>
      </c>
    </row>
    <row r="17173" spans="17:20">
      <c r="Q17173">
        <v>0.39395833333333302</v>
      </c>
      <c r="R17173">
        <v>3</v>
      </c>
      <c r="S17173" t="s">
        <v>5601</v>
      </c>
      <c r="T17173" t="s">
        <v>3103</v>
      </c>
    </row>
    <row r="17174" spans="17:20">
      <c r="Q17174">
        <v>0.39396990740740701</v>
      </c>
      <c r="R17174">
        <v>2</v>
      </c>
      <c r="S17174" t="s">
        <v>12869</v>
      </c>
      <c r="T17174" t="s">
        <v>3098</v>
      </c>
    </row>
    <row r="17175" spans="17:20">
      <c r="Q17175">
        <v>0.39396990740740701</v>
      </c>
      <c r="R17175">
        <v>2</v>
      </c>
      <c r="S17175" t="s">
        <v>370</v>
      </c>
      <c r="T17175" t="s">
        <v>3097</v>
      </c>
    </row>
    <row r="17176" spans="17:20">
      <c r="Q17176">
        <v>0.39403935185185202</v>
      </c>
      <c r="R17176">
        <v>1</v>
      </c>
      <c r="S17176" t="s">
        <v>5598</v>
      </c>
      <c r="T17176" t="s">
        <v>3103</v>
      </c>
    </row>
    <row r="17177" spans="17:20">
      <c r="Q17177">
        <v>0.39407407407407402</v>
      </c>
      <c r="R17177">
        <v>1</v>
      </c>
      <c r="S17177" t="s">
        <v>5597</v>
      </c>
      <c r="T17177" t="s">
        <v>3221</v>
      </c>
    </row>
    <row r="17178" spans="17:20">
      <c r="Q17178">
        <v>0.39409722222222199</v>
      </c>
      <c r="R17178">
        <v>1</v>
      </c>
      <c r="S17178" t="s">
        <v>369</v>
      </c>
      <c r="T17178" t="s">
        <v>3098</v>
      </c>
    </row>
    <row r="17179" spans="17:20">
      <c r="Q17179">
        <v>0.39418981481481502</v>
      </c>
      <c r="R17179">
        <v>1</v>
      </c>
      <c r="S17179" t="s">
        <v>5603</v>
      </c>
      <c r="T17179" t="s">
        <v>3103</v>
      </c>
    </row>
    <row r="17180" spans="17:20">
      <c r="Q17180">
        <v>0.39422453703703703</v>
      </c>
      <c r="R17180">
        <v>1</v>
      </c>
      <c r="S17180" t="s">
        <v>5604</v>
      </c>
      <c r="T17180" t="s">
        <v>3103</v>
      </c>
    </row>
    <row r="17181" spans="17:20">
      <c r="Q17181">
        <v>0.394282407407407</v>
      </c>
      <c r="R17181">
        <v>1</v>
      </c>
      <c r="S17181" t="s">
        <v>5600</v>
      </c>
      <c r="T17181" t="s">
        <v>3103</v>
      </c>
    </row>
    <row r="17182" spans="17:20">
      <c r="Q17182">
        <v>0.39432870370370399</v>
      </c>
      <c r="R17182">
        <v>1</v>
      </c>
      <c r="S17182" t="s">
        <v>5608</v>
      </c>
      <c r="T17182" t="s">
        <v>3103</v>
      </c>
    </row>
    <row r="17183" spans="17:20">
      <c r="Q17183">
        <v>0.39434027777777803</v>
      </c>
      <c r="R17183">
        <v>1</v>
      </c>
      <c r="S17183" t="s">
        <v>12870</v>
      </c>
      <c r="T17183" t="s">
        <v>3094</v>
      </c>
    </row>
    <row r="17184" spans="17:20">
      <c r="Q17184">
        <v>0.39435185185185201</v>
      </c>
      <c r="R17184">
        <v>1</v>
      </c>
      <c r="S17184" t="s">
        <v>2562</v>
      </c>
      <c r="T17184" t="s">
        <v>3103</v>
      </c>
    </row>
    <row r="17185" spans="17:20">
      <c r="Q17185">
        <v>0.39435185185185201</v>
      </c>
      <c r="R17185">
        <v>2</v>
      </c>
      <c r="S17185" t="s">
        <v>5609</v>
      </c>
      <c r="T17185" t="s">
        <v>3103</v>
      </c>
    </row>
    <row r="17186" spans="17:20">
      <c r="Q17186">
        <v>0.39437499999999998</v>
      </c>
      <c r="R17186">
        <v>2</v>
      </c>
      <c r="S17186" t="s">
        <v>5592</v>
      </c>
      <c r="T17186" t="s">
        <v>3103</v>
      </c>
    </row>
    <row r="17187" spans="17:20">
      <c r="Q17187">
        <v>0.39438657407407401</v>
      </c>
      <c r="R17187">
        <v>1</v>
      </c>
      <c r="S17187" t="s">
        <v>4649</v>
      </c>
      <c r="T17187" t="s">
        <v>3097</v>
      </c>
    </row>
    <row r="17188" spans="17:20">
      <c r="Q17188">
        <v>0.394398148148148</v>
      </c>
      <c r="R17188">
        <v>4</v>
      </c>
      <c r="S17188" t="s">
        <v>5617</v>
      </c>
      <c r="T17188" t="s">
        <v>3103</v>
      </c>
    </row>
    <row r="17189" spans="17:20">
      <c r="Q17189">
        <v>0.39446759259259301</v>
      </c>
      <c r="R17189">
        <v>1</v>
      </c>
      <c r="S17189" t="s">
        <v>2987</v>
      </c>
      <c r="T17189" t="s">
        <v>3103</v>
      </c>
    </row>
    <row r="17190" spans="17:20">
      <c r="Q17190">
        <v>0.39452546296296298</v>
      </c>
      <c r="R17190">
        <v>1</v>
      </c>
      <c r="S17190" t="s">
        <v>4176</v>
      </c>
      <c r="T17190" t="s">
        <v>3097</v>
      </c>
    </row>
    <row r="17191" spans="17:20">
      <c r="Q17191">
        <v>0.394548611111111</v>
      </c>
      <c r="R17191">
        <v>5</v>
      </c>
      <c r="S17191" t="s">
        <v>5602</v>
      </c>
      <c r="T17191" t="s">
        <v>3103</v>
      </c>
    </row>
    <row r="17192" spans="17:20">
      <c r="Q17192">
        <v>0.39457175925925903</v>
      </c>
      <c r="R17192">
        <v>2</v>
      </c>
      <c r="S17192" t="s">
        <v>2989</v>
      </c>
      <c r="T17192" t="s">
        <v>3103</v>
      </c>
    </row>
    <row r="17193" spans="17:20">
      <c r="Q17193">
        <v>0.39462962962963</v>
      </c>
      <c r="R17193">
        <v>1</v>
      </c>
      <c r="S17193" t="s">
        <v>2562</v>
      </c>
      <c r="T17193" t="s">
        <v>3103</v>
      </c>
    </row>
    <row r="17194" spans="17:20">
      <c r="Q17194">
        <v>0.39464120370370398</v>
      </c>
      <c r="R17194">
        <v>1</v>
      </c>
      <c r="S17194" t="s">
        <v>5606</v>
      </c>
      <c r="T17194" t="s">
        <v>3103</v>
      </c>
    </row>
    <row r="17195" spans="17:20">
      <c r="Q17195">
        <v>0.39468750000000002</v>
      </c>
      <c r="R17195">
        <v>4</v>
      </c>
      <c r="S17195" t="s">
        <v>2993</v>
      </c>
      <c r="T17195" t="s">
        <v>3103</v>
      </c>
    </row>
    <row r="17196" spans="17:20">
      <c r="Q17196">
        <v>0.39471064814814799</v>
      </c>
      <c r="R17196">
        <v>1</v>
      </c>
      <c r="S17196" t="s">
        <v>5607</v>
      </c>
      <c r="T17196" t="s">
        <v>3103</v>
      </c>
    </row>
    <row r="17197" spans="17:20">
      <c r="Q17197">
        <v>0.39472222222222197</v>
      </c>
      <c r="R17197">
        <v>1</v>
      </c>
      <c r="S17197" t="s">
        <v>2994</v>
      </c>
      <c r="T17197" t="s">
        <v>3103</v>
      </c>
    </row>
    <row r="17198" spans="17:20">
      <c r="Q17198">
        <v>0.39475694444444398</v>
      </c>
      <c r="R17198">
        <v>1</v>
      </c>
      <c r="S17198" t="s">
        <v>2562</v>
      </c>
      <c r="T17198" t="s">
        <v>3103</v>
      </c>
    </row>
    <row r="17199" spans="17:20">
      <c r="Q17199">
        <v>0.394780092592593</v>
      </c>
      <c r="R17199">
        <v>1</v>
      </c>
      <c r="S17199" t="s">
        <v>409</v>
      </c>
      <c r="T17199" t="s">
        <v>3097</v>
      </c>
    </row>
    <row r="17200" spans="17:20">
      <c r="Q17200">
        <v>0.39479166666666698</v>
      </c>
      <c r="R17200">
        <v>3</v>
      </c>
      <c r="S17200" t="s">
        <v>5610</v>
      </c>
      <c r="T17200" t="s">
        <v>3221</v>
      </c>
    </row>
    <row r="17201" spans="17:20">
      <c r="Q17201">
        <v>0.39479166666666698</v>
      </c>
      <c r="R17201">
        <v>2</v>
      </c>
      <c r="S17201" t="s">
        <v>2376</v>
      </c>
      <c r="T17201" t="s">
        <v>3103</v>
      </c>
    </row>
    <row r="17202" spans="17:20">
      <c r="Q17202">
        <v>0.39481481481481501</v>
      </c>
      <c r="R17202">
        <v>1</v>
      </c>
      <c r="S17202" t="s">
        <v>372</v>
      </c>
      <c r="T17202" t="s">
        <v>3128</v>
      </c>
    </row>
    <row r="17203" spans="17:20">
      <c r="Q17203">
        <v>0.39484953703703701</v>
      </c>
      <c r="R17203">
        <v>1</v>
      </c>
      <c r="S17203" t="s">
        <v>7813</v>
      </c>
      <c r="T17203" t="s">
        <v>3095</v>
      </c>
    </row>
    <row r="17204" spans="17:20">
      <c r="Q17204">
        <v>0.394976851851852</v>
      </c>
      <c r="R17204">
        <v>2</v>
      </c>
      <c r="S17204" t="s">
        <v>5596</v>
      </c>
      <c r="T17204" t="s">
        <v>3221</v>
      </c>
    </row>
    <row r="17205" spans="17:20">
      <c r="Q17205">
        <v>0.39516203703703701</v>
      </c>
      <c r="R17205">
        <v>3</v>
      </c>
      <c r="S17205" t="s">
        <v>5611</v>
      </c>
      <c r="T17205" t="s">
        <v>3221</v>
      </c>
    </row>
    <row r="17206" spans="17:20">
      <c r="Q17206">
        <v>0.39518518518518497</v>
      </c>
      <c r="R17206">
        <v>1</v>
      </c>
      <c r="S17206" t="s">
        <v>5620</v>
      </c>
      <c r="T17206" t="s">
        <v>3103</v>
      </c>
    </row>
    <row r="17207" spans="17:20">
      <c r="Q17207">
        <v>0.395208333333333</v>
      </c>
      <c r="R17207">
        <v>1</v>
      </c>
      <c r="S17207" t="s">
        <v>5621</v>
      </c>
      <c r="T17207" t="s">
        <v>3103</v>
      </c>
    </row>
    <row r="17208" spans="17:20">
      <c r="Q17208">
        <v>0.39537037037036998</v>
      </c>
      <c r="R17208">
        <v>1</v>
      </c>
      <c r="S17208" t="s">
        <v>926</v>
      </c>
      <c r="T17208" t="s">
        <v>3098</v>
      </c>
    </row>
    <row r="17209" spans="17:20">
      <c r="Q17209">
        <v>0.39538194444444402</v>
      </c>
      <c r="R17209">
        <v>2</v>
      </c>
      <c r="S17209" t="s">
        <v>356</v>
      </c>
      <c r="T17209" t="s">
        <v>3097</v>
      </c>
    </row>
    <row r="17210" spans="17:20">
      <c r="Q17210">
        <v>0.395393518518519</v>
      </c>
      <c r="R17210">
        <v>1</v>
      </c>
      <c r="S17210" t="s">
        <v>5613</v>
      </c>
      <c r="T17210" t="s">
        <v>3103</v>
      </c>
    </row>
    <row r="17211" spans="17:20">
      <c r="Q17211">
        <v>0.39548611111111098</v>
      </c>
      <c r="R17211">
        <v>1</v>
      </c>
      <c r="S17211" t="s">
        <v>5622</v>
      </c>
      <c r="T17211" t="s">
        <v>3103</v>
      </c>
    </row>
    <row r="17212" spans="17:20">
      <c r="Q17212">
        <v>0.39553240740740703</v>
      </c>
      <c r="R17212">
        <v>1</v>
      </c>
      <c r="S17212" t="s">
        <v>2379</v>
      </c>
      <c r="T17212" t="s">
        <v>3097</v>
      </c>
    </row>
    <row r="17213" spans="17:20">
      <c r="Q17213">
        <v>0.39555555555555599</v>
      </c>
      <c r="R17213">
        <v>2</v>
      </c>
      <c r="S17213" t="s">
        <v>5612</v>
      </c>
      <c r="T17213" t="s">
        <v>3221</v>
      </c>
    </row>
    <row r="17214" spans="17:20">
      <c r="Q17214">
        <v>0.39555555555555599</v>
      </c>
      <c r="R17214">
        <v>2</v>
      </c>
      <c r="S17214" t="s">
        <v>5605</v>
      </c>
      <c r="T17214" t="s">
        <v>3221</v>
      </c>
    </row>
    <row r="17215" spans="17:20">
      <c r="Q17215">
        <v>0.39561342592592602</v>
      </c>
      <c r="R17215">
        <v>4</v>
      </c>
      <c r="S17215" t="s">
        <v>12871</v>
      </c>
      <c r="T17215" t="s">
        <v>3096</v>
      </c>
    </row>
    <row r="17216" spans="17:20">
      <c r="Q17216">
        <v>0.39568287037036998</v>
      </c>
      <c r="R17216">
        <v>1</v>
      </c>
      <c r="S17216" t="s">
        <v>12872</v>
      </c>
      <c r="T17216" t="s">
        <v>3097</v>
      </c>
    </row>
    <row r="17217" spans="17:20">
      <c r="Q17217">
        <v>0.39576388888888903</v>
      </c>
      <c r="R17217">
        <v>2</v>
      </c>
      <c r="S17217" t="s">
        <v>842</v>
      </c>
      <c r="T17217" t="s">
        <v>3097</v>
      </c>
    </row>
    <row r="17218" spans="17:20">
      <c r="Q17218">
        <v>0.39579861111111098</v>
      </c>
      <c r="R17218">
        <v>1</v>
      </c>
      <c r="S17218" t="s">
        <v>12873</v>
      </c>
      <c r="T17218" t="s">
        <v>3097</v>
      </c>
    </row>
    <row r="17219" spans="17:20">
      <c r="Q17219">
        <v>0.395856481481482</v>
      </c>
      <c r="R17219">
        <v>1</v>
      </c>
      <c r="S17219" t="s">
        <v>3151</v>
      </c>
      <c r="T17219" t="s">
        <v>3097</v>
      </c>
    </row>
    <row r="17220" spans="17:20">
      <c r="Q17220">
        <v>0.39590277777777799</v>
      </c>
      <c r="R17220">
        <v>1</v>
      </c>
      <c r="S17220" t="s">
        <v>5616</v>
      </c>
      <c r="T17220" t="s">
        <v>3103</v>
      </c>
    </row>
    <row r="17221" spans="17:20">
      <c r="Q17221">
        <v>0.39600694444444401</v>
      </c>
      <c r="R17221">
        <v>2</v>
      </c>
      <c r="S17221" t="s">
        <v>2997</v>
      </c>
      <c r="T17221" t="s">
        <v>3103</v>
      </c>
    </row>
    <row r="17222" spans="17:20">
      <c r="Q17222">
        <v>0.39604166666666701</v>
      </c>
      <c r="R17222">
        <v>1</v>
      </c>
      <c r="S17222" t="s">
        <v>5627</v>
      </c>
      <c r="T17222" t="s">
        <v>3103</v>
      </c>
    </row>
    <row r="17223" spans="17:20">
      <c r="Q17223">
        <v>0.39607638888888902</v>
      </c>
      <c r="R17223">
        <v>1</v>
      </c>
      <c r="S17223" t="s">
        <v>5628</v>
      </c>
      <c r="T17223" t="s">
        <v>3103</v>
      </c>
    </row>
    <row r="17224" spans="17:20">
      <c r="Q17224">
        <v>0.39609953703703699</v>
      </c>
      <c r="R17224">
        <v>1</v>
      </c>
      <c r="S17224" t="s">
        <v>5629</v>
      </c>
      <c r="T17224" t="s">
        <v>3103</v>
      </c>
    </row>
    <row r="17225" spans="17:20">
      <c r="Q17225">
        <v>0.39611111111111103</v>
      </c>
      <c r="R17225">
        <v>1</v>
      </c>
      <c r="S17225" t="s">
        <v>4110</v>
      </c>
      <c r="T17225" t="s">
        <v>3097</v>
      </c>
    </row>
    <row r="17226" spans="17:20">
      <c r="Q17226">
        <v>0.39614583333333298</v>
      </c>
      <c r="R17226">
        <v>1</v>
      </c>
      <c r="S17226" t="s">
        <v>1659</v>
      </c>
      <c r="T17226" t="s">
        <v>3096</v>
      </c>
    </row>
    <row r="17227" spans="17:20">
      <c r="Q17227">
        <v>0.39619212962963002</v>
      </c>
      <c r="R17227">
        <v>1</v>
      </c>
      <c r="S17227" t="s">
        <v>1132</v>
      </c>
      <c r="T17227" t="s">
        <v>3095</v>
      </c>
    </row>
    <row r="17228" spans="17:20">
      <c r="Q17228">
        <v>0.39645833333333302</v>
      </c>
      <c r="R17228">
        <v>1</v>
      </c>
      <c r="S17228" t="s">
        <v>5615</v>
      </c>
      <c r="T17228" t="s">
        <v>3221</v>
      </c>
    </row>
    <row r="17229" spans="17:20">
      <c r="Q17229">
        <v>0.39645833333333302</v>
      </c>
      <c r="R17229">
        <v>1</v>
      </c>
      <c r="S17229" t="s">
        <v>3217</v>
      </c>
      <c r="T17229" t="s">
        <v>3097</v>
      </c>
    </row>
    <row r="17230" spans="17:20">
      <c r="Q17230">
        <v>0.396550925925926</v>
      </c>
      <c r="R17230">
        <v>1</v>
      </c>
      <c r="S17230" t="s">
        <v>442</v>
      </c>
      <c r="T17230" t="s">
        <v>3097</v>
      </c>
    </row>
    <row r="17231" spans="17:20">
      <c r="Q17231">
        <v>0.39662037037037001</v>
      </c>
      <c r="R17231">
        <v>1</v>
      </c>
      <c r="S17231" t="s">
        <v>1110</v>
      </c>
      <c r="T17231" t="s">
        <v>3096</v>
      </c>
    </row>
    <row r="17232" spans="17:20">
      <c r="Q17232">
        <v>0.39665509259259302</v>
      </c>
      <c r="R17232">
        <v>1</v>
      </c>
      <c r="S17232" t="s">
        <v>2702</v>
      </c>
      <c r="T17232" t="s">
        <v>3221</v>
      </c>
    </row>
    <row r="17233" spans="17:20">
      <c r="Q17233">
        <v>0.396666666666667</v>
      </c>
      <c r="R17233">
        <v>1</v>
      </c>
      <c r="S17233" t="s">
        <v>5614</v>
      </c>
      <c r="T17233" t="s">
        <v>3103</v>
      </c>
    </row>
    <row r="17234" spans="17:20">
      <c r="Q17234">
        <v>0.39667824074074098</v>
      </c>
      <c r="R17234">
        <v>1</v>
      </c>
      <c r="S17234" t="s">
        <v>2562</v>
      </c>
      <c r="T17234" t="s">
        <v>3103</v>
      </c>
    </row>
    <row r="17235" spans="17:20">
      <c r="Q17235">
        <v>0.39667824074074098</v>
      </c>
      <c r="R17235">
        <v>1</v>
      </c>
      <c r="S17235" t="s">
        <v>5623</v>
      </c>
      <c r="T17235" t="s">
        <v>3103</v>
      </c>
    </row>
    <row r="17236" spans="17:20">
      <c r="Q17236">
        <v>0.39675925925925898</v>
      </c>
      <c r="R17236">
        <v>2</v>
      </c>
      <c r="S17236" t="s">
        <v>2995</v>
      </c>
      <c r="T17236" t="s">
        <v>3221</v>
      </c>
    </row>
    <row r="17237" spans="17:20">
      <c r="Q17237">
        <v>0.39677083333333302</v>
      </c>
      <c r="R17237">
        <v>1</v>
      </c>
      <c r="S17237" t="s">
        <v>413</v>
      </c>
      <c r="T17237" t="s">
        <v>3095</v>
      </c>
    </row>
    <row r="17238" spans="17:20">
      <c r="Q17238">
        <v>0.396782407407407</v>
      </c>
      <c r="R17238">
        <v>1</v>
      </c>
      <c r="S17238" t="s">
        <v>385</v>
      </c>
      <c r="T17238" t="s">
        <v>3098</v>
      </c>
    </row>
    <row r="17239" spans="17:20">
      <c r="Q17239">
        <v>0.39680555555555602</v>
      </c>
      <c r="R17239">
        <v>1</v>
      </c>
      <c r="S17239" t="s">
        <v>5624</v>
      </c>
      <c r="T17239" t="s">
        <v>3103</v>
      </c>
    </row>
    <row r="17240" spans="17:20">
      <c r="Q17240">
        <v>0.39684027777777803</v>
      </c>
      <c r="R17240">
        <v>1</v>
      </c>
      <c r="S17240" t="s">
        <v>2054</v>
      </c>
      <c r="T17240" t="s">
        <v>3100</v>
      </c>
    </row>
    <row r="17241" spans="17:20">
      <c r="Q17241">
        <v>0.39685185185185201</v>
      </c>
      <c r="R17241">
        <v>1</v>
      </c>
      <c r="S17241" t="s">
        <v>2377</v>
      </c>
      <c r="T17241" t="s">
        <v>3103</v>
      </c>
    </row>
    <row r="17242" spans="17:20">
      <c r="Q17242">
        <v>0.39687499999999998</v>
      </c>
      <c r="R17242">
        <v>2</v>
      </c>
      <c r="S17242" t="s">
        <v>5631</v>
      </c>
      <c r="T17242" t="s">
        <v>3103</v>
      </c>
    </row>
    <row r="17243" spans="17:20">
      <c r="Q17243">
        <v>0.396898148148148</v>
      </c>
      <c r="R17243">
        <v>2</v>
      </c>
      <c r="S17243" t="s">
        <v>3996</v>
      </c>
      <c r="T17243" t="s">
        <v>3095</v>
      </c>
    </row>
    <row r="17244" spans="17:20">
      <c r="Q17244">
        <v>0.396898148148148</v>
      </c>
      <c r="R17244">
        <v>6</v>
      </c>
      <c r="S17244" t="s">
        <v>2562</v>
      </c>
      <c r="T17244" t="s">
        <v>3097</v>
      </c>
    </row>
    <row r="17245" spans="17:20">
      <c r="Q17245">
        <v>0.39696759259259301</v>
      </c>
      <c r="R17245">
        <v>1</v>
      </c>
      <c r="S17245" t="s">
        <v>3343</v>
      </c>
      <c r="T17245" t="s">
        <v>3097</v>
      </c>
    </row>
    <row r="17246" spans="17:20">
      <c r="Q17246">
        <v>0.39697916666666699</v>
      </c>
      <c r="R17246">
        <v>1</v>
      </c>
      <c r="S17246" t="s">
        <v>2562</v>
      </c>
      <c r="T17246" t="s">
        <v>3221</v>
      </c>
    </row>
    <row r="17247" spans="17:20">
      <c r="Q17247">
        <v>0.39707175925925903</v>
      </c>
      <c r="R17247">
        <v>2</v>
      </c>
      <c r="S17247" t="s">
        <v>2999</v>
      </c>
      <c r="T17247" t="s">
        <v>3103</v>
      </c>
    </row>
    <row r="17248" spans="17:20">
      <c r="Q17248">
        <v>0.39708333333333301</v>
      </c>
      <c r="R17248">
        <v>1</v>
      </c>
      <c r="S17248" t="s">
        <v>9913</v>
      </c>
      <c r="T17248" t="s">
        <v>3100</v>
      </c>
    </row>
    <row r="17249" spans="17:20">
      <c r="Q17249">
        <v>0.39711805555555602</v>
      </c>
      <c r="R17249">
        <v>1</v>
      </c>
      <c r="S17249" t="s">
        <v>5626</v>
      </c>
      <c r="T17249" t="s">
        <v>3221</v>
      </c>
    </row>
    <row r="17250" spans="17:20">
      <c r="Q17250">
        <v>0.39711805555555602</v>
      </c>
      <c r="R17250">
        <v>1</v>
      </c>
      <c r="S17250" t="s">
        <v>5633</v>
      </c>
      <c r="T17250" t="s">
        <v>3103</v>
      </c>
    </row>
    <row r="17251" spans="17:20">
      <c r="Q17251">
        <v>0.39721064814814799</v>
      </c>
      <c r="R17251">
        <v>1</v>
      </c>
      <c r="S17251" t="s">
        <v>5634</v>
      </c>
      <c r="T17251" t="s">
        <v>3103</v>
      </c>
    </row>
    <row r="17252" spans="17:20">
      <c r="Q17252">
        <v>0.39731481481481501</v>
      </c>
      <c r="R17252">
        <v>1</v>
      </c>
      <c r="S17252" t="s">
        <v>12726</v>
      </c>
      <c r="T17252" t="s">
        <v>3098</v>
      </c>
    </row>
    <row r="17253" spans="17:20">
      <c r="Q17253">
        <v>0.39734953703703701</v>
      </c>
      <c r="R17253">
        <v>1</v>
      </c>
      <c r="S17253" t="s">
        <v>12874</v>
      </c>
      <c r="T17253" t="s">
        <v>3094</v>
      </c>
    </row>
    <row r="17254" spans="17:20">
      <c r="Q17254">
        <v>0.39734953703703701</v>
      </c>
      <c r="R17254">
        <v>1</v>
      </c>
      <c r="S17254" t="s">
        <v>3438</v>
      </c>
      <c r="T17254" t="s">
        <v>3128</v>
      </c>
    </row>
    <row r="17255" spans="17:20">
      <c r="Q17255">
        <v>0.39743055555555601</v>
      </c>
      <c r="R17255">
        <v>1</v>
      </c>
      <c r="S17255" t="s">
        <v>5637</v>
      </c>
      <c r="T17255" t="s">
        <v>3103</v>
      </c>
    </row>
    <row r="17256" spans="17:20">
      <c r="Q17256">
        <v>0.39767361111111099</v>
      </c>
      <c r="R17256">
        <v>1</v>
      </c>
      <c r="S17256" t="s">
        <v>5632</v>
      </c>
      <c r="T17256" t="s">
        <v>3103</v>
      </c>
    </row>
    <row r="17257" spans="17:20">
      <c r="Q17257">
        <v>0.39767361111111099</v>
      </c>
      <c r="R17257">
        <v>1</v>
      </c>
      <c r="S17257" t="s">
        <v>3000</v>
      </c>
      <c r="T17257" t="s">
        <v>3103</v>
      </c>
    </row>
    <row r="17258" spans="17:20">
      <c r="Q17258">
        <v>0.39768518518518498</v>
      </c>
      <c r="R17258">
        <v>2</v>
      </c>
      <c r="S17258" t="s">
        <v>5644</v>
      </c>
      <c r="T17258" t="s">
        <v>3103</v>
      </c>
    </row>
    <row r="17259" spans="17:20">
      <c r="Q17259">
        <v>0.397708333333333</v>
      </c>
      <c r="R17259">
        <v>1</v>
      </c>
      <c r="S17259" t="s">
        <v>3798</v>
      </c>
      <c r="T17259" t="s">
        <v>3128</v>
      </c>
    </row>
    <row r="17260" spans="17:20">
      <c r="Q17260">
        <v>0.39773148148148102</v>
      </c>
      <c r="R17260">
        <v>1</v>
      </c>
      <c r="S17260" t="s">
        <v>5635</v>
      </c>
      <c r="T17260" t="s">
        <v>3103</v>
      </c>
    </row>
    <row r="17261" spans="17:20">
      <c r="Q17261">
        <v>0.39778935185185199</v>
      </c>
      <c r="R17261">
        <v>2</v>
      </c>
      <c r="S17261" t="s">
        <v>5625</v>
      </c>
      <c r="T17261" t="s">
        <v>3221</v>
      </c>
    </row>
    <row r="17262" spans="17:20">
      <c r="Q17262">
        <v>0.39789351851851901</v>
      </c>
      <c r="R17262">
        <v>2</v>
      </c>
      <c r="S17262" t="s">
        <v>344</v>
      </c>
      <c r="T17262" t="s">
        <v>3097</v>
      </c>
    </row>
    <row r="17263" spans="17:20">
      <c r="Q17263">
        <v>0.39800925925925901</v>
      </c>
      <c r="R17263">
        <v>1</v>
      </c>
      <c r="S17263" t="s">
        <v>808</v>
      </c>
      <c r="T17263" t="s">
        <v>3100</v>
      </c>
    </row>
    <row r="17264" spans="17:20">
      <c r="Q17264">
        <v>0.398055555555556</v>
      </c>
      <c r="R17264">
        <v>1</v>
      </c>
      <c r="S17264" t="s">
        <v>845</v>
      </c>
      <c r="T17264" t="s">
        <v>3096</v>
      </c>
    </row>
    <row r="17265" spans="17:20">
      <c r="Q17265">
        <v>0.39813657407407399</v>
      </c>
      <c r="R17265">
        <v>1</v>
      </c>
      <c r="S17265" t="s">
        <v>3641</v>
      </c>
      <c r="T17265" t="s">
        <v>3097</v>
      </c>
    </row>
    <row r="17266" spans="17:20">
      <c r="Q17266">
        <v>0.39826388888888897</v>
      </c>
      <c r="R17266">
        <v>1</v>
      </c>
      <c r="S17266" t="s">
        <v>4590</v>
      </c>
      <c r="T17266" t="s">
        <v>3095</v>
      </c>
    </row>
    <row r="17267" spans="17:20">
      <c r="Q17267">
        <v>0.398287037037037</v>
      </c>
      <c r="R17267">
        <v>1</v>
      </c>
      <c r="S17267" t="s">
        <v>4271</v>
      </c>
      <c r="T17267" t="s">
        <v>3095</v>
      </c>
    </row>
    <row r="17268" spans="17:20">
      <c r="Q17268">
        <v>0.39829861111111098</v>
      </c>
      <c r="R17268">
        <v>1</v>
      </c>
      <c r="S17268" t="s">
        <v>2562</v>
      </c>
      <c r="T17268" t="s">
        <v>3103</v>
      </c>
    </row>
    <row r="17269" spans="17:20">
      <c r="Q17269">
        <v>0.39834490740740702</v>
      </c>
      <c r="R17269">
        <v>2</v>
      </c>
      <c r="S17269" t="s">
        <v>2998</v>
      </c>
      <c r="T17269" t="s">
        <v>3221</v>
      </c>
    </row>
    <row r="17270" spans="17:20">
      <c r="Q17270">
        <v>0.39842592592592602</v>
      </c>
      <c r="R17270">
        <v>2</v>
      </c>
      <c r="S17270" t="s">
        <v>246</v>
      </c>
      <c r="T17270" t="s">
        <v>3094</v>
      </c>
    </row>
    <row r="17271" spans="17:20">
      <c r="Q17271">
        <v>0.39846064814814802</v>
      </c>
      <c r="R17271">
        <v>2</v>
      </c>
      <c r="S17271" t="s">
        <v>5643</v>
      </c>
      <c r="T17271" t="s">
        <v>3221</v>
      </c>
    </row>
    <row r="17272" spans="17:20">
      <c r="Q17272">
        <v>0.39846064814814802</v>
      </c>
      <c r="R17272">
        <v>2</v>
      </c>
      <c r="S17272" t="s">
        <v>473</v>
      </c>
      <c r="T17272" t="s">
        <v>3097</v>
      </c>
    </row>
    <row r="17273" spans="17:20">
      <c r="Q17273">
        <v>0.39848379629629599</v>
      </c>
      <c r="R17273">
        <v>4</v>
      </c>
      <c r="S17273" t="s">
        <v>5647</v>
      </c>
      <c r="T17273" t="s">
        <v>3103</v>
      </c>
    </row>
    <row r="17274" spans="17:20">
      <c r="Q17274">
        <v>0.39850694444444401</v>
      </c>
      <c r="R17274">
        <v>3</v>
      </c>
      <c r="S17274" t="s">
        <v>2562</v>
      </c>
      <c r="T17274" t="s">
        <v>3097</v>
      </c>
    </row>
    <row r="17275" spans="17:20">
      <c r="Q17275">
        <v>0.39851851851851799</v>
      </c>
      <c r="R17275">
        <v>1</v>
      </c>
      <c r="S17275" t="s">
        <v>5641</v>
      </c>
      <c r="T17275" t="s">
        <v>3103</v>
      </c>
    </row>
    <row r="17276" spans="17:20">
      <c r="Q17276">
        <v>0.39856481481481498</v>
      </c>
      <c r="R17276">
        <v>1</v>
      </c>
      <c r="S17276" t="s">
        <v>3002</v>
      </c>
      <c r="T17276" t="s">
        <v>3103</v>
      </c>
    </row>
    <row r="17277" spans="17:20">
      <c r="Q17277">
        <v>0.39865740740740702</v>
      </c>
      <c r="R17277">
        <v>1</v>
      </c>
      <c r="S17277" t="s">
        <v>12875</v>
      </c>
      <c r="T17277" t="s">
        <v>3094</v>
      </c>
    </row>
    <row r="17278" spans="17:20">
      <c r="Q17278">
        <v>0.39868055555555598</v>
      </c>
      <c r="R17278">
        <v>1</v>
      </c>
      <c r="S17278" t="s">
        <v>5660</v>
      </c>
      <c r="T17278" t="s">
        <v>3103</v>
      </c>
    </row>
    <row r="17279" spans="17:20">
      <c r="Q17279">
        <v>0.39871527777777799</v>
      </c>
      <c r="R17279">
        <v>1</v>
      </c>
      <c r="S17279" t="s">
        <v>253</v>
      </c>
      <c r="T17279" t="s">
        <v>3221</v>
      </c>
    </row>
    <row r="17280" spans="17:20">
      <c r="Q17280">
        <v>0.39871527777777799</v>
      </c>
      <c r="R17280">
        <v>1</v>
      </c>
      <c r="S17280" t="s">
        <v>12876</v>
      </c>
      <c r="T17280" t="s">
        <v>3096</v>
      </c>
    </row>
    <row r="17281" spans="17:20">
      <c r="Q17281">
        <v>0.39873842592592601</v>
      </c>
      <c r="R17281">
        <v>1</v>
      </c>
      <c r="S17281" t="s">
        <v>5640</v>
      </c>
      <c r="T17281" t="s">
        <v>3221</v>
      </c>
    </row>
    <row r="17282" spans="17:20">
      <c r="Q17282">
        <v>0.398819444444444</v>
      </c>
      <c r="R17282">
        <v>4</v>
      </c>
      <c r="S17282" t="s">
        <v>3005</v>
      </c>
      <c r="T17282" t="s">
        <v>3103</v>
      </c>
    </row>
    <row r="17283" spans="17:20">
      <c r="Q17283">
        <v>0.39885416666666701</v>
      </c>
      <c r="R17283">
        <v>2</v>
      </c>
      <c r="S17283" t="s">
        <v>3006</v>
      </c>
      <c r="T17283" t="s">
        <v>3103</v>
      </c>
    </row>
    <row r="17284" spans="17:20">
      <c r="Q17284">
        <v>0.39885416666666701</v>
      </c>
      <c r="R17284">
        <v>1</v>
      </c>
      <c r="S17284" t="s">
        <v>12877</v>
      </c>
      <c r="T17284" t="s">
        <v>3098</v>
      </c>
    </row>
    <row r="17285" spans="17:20">
      <c r="Q17285">
        <v>0.39886574074074099</v>
      </c>
      <c r="R17285">
        <v>1</v>
      </c>
      <c r="S17285" t="s">
        <v>3988</v>
      </c>
      <c r="T17285" t="s">
        <v>3097</v>
      </c>
    </row>
    <row r="17286" spans="17:20">
      <c r="Q17286">
        <v>0.39887731481481498</v>
      </c>
      <c r="R17286">
        <v>1</v>
      </c>
      <c r="S17286" t="s">
        <v>5639</v>
      </c>
      <c r="T17286" t="s">
        <v>3221</v>
      </c>
    </row>
    <row r="17287" spans="17:20">
      <c r="Q17287">
        <v>0.39888888888888901</v>
      </c>
      <c r="R17287">
        <v>2</v>
      </c>
      <c r="S17287" t="s">
        <v>989</v>
      </c>
      <c r="T17287" t="s">
        <v>3097</v>
      </c>
    </row>
    <row r="17288" spans="17:20">
      <c r="Q17288">
        <v>0.398900462962963</v>
      </c>
      <c r="R17288">
        <v>1</v>
      </c>
      <c r="S17288" t="s">
        <v>3007</v>
      </c>
      <c r="T17288" t="s">
        <v>3103</v>
      </c>
    </row>
    <row r="17289" spans="17:20">
      <c r="Q17289">
        <v>0.39892361111111102</v>
      </c>
      <c r="R17289">
        <v>1</v>
      </c>
      <c r="S17289" t="s">
        <v>678</v>
      </c>
      <c r="T17289" t="s">
        <v>3097</v>
      </c>
    </row>
    <row r="17290" spans="17:20">
      <c r="Q17290">
        <v>0.398935185185185</v>
      </c>
      <c r="R17290">
        <v>1</v>
      </c>
      <c r="S17290" t="s">
        <v>5654</v>
      </c>
      <c r="T17290" t="s">
        <v>3103</v>
      </c>
    </row>
    <row r="17291" spans="17:20">
      <c r="Q17291">
        <v>0.39907407407407403</v>
      </c>
      <c r="R17291">
        <v>2</v>
      </c>
      <c r="S17291" t="s">
        <v>5636</v>
      </c>
      <c r="T17291" t="s">
        <v>3221</v>
      </c>
    </row>
    <row r="17292" spans="17:20">
      <c r="Q17292">
        <v>0.39910879629629598</v>
      </c>
      <c r="R17292">
        <v>2</v>
      </c>
      <c r="S17292" t="s">
        <v>356</v>
      </c>
      <c r="T17292" t="s">
        <v>3096</v>
      </c>
    </row>
    <row r="17293" spans="17:20">
      <c r="Q17293">
        <v>0.39920138888888901</v>
      </c>
      <c r="R17293">
        <v>4</v>
      </c>
      <c r="S17293" t="s">
        <v>5649</v>
      </c>
      <c r="T17293" t="s">
        <v>3103</v>
      </c>
    </row>
    <row r="17294" spans="17:20">
      <c r="Q17294">
        <v>0.39923611111111101</v>
      </c>
      <c r="R17294">
        <v>1</v>
      </c>
      <c r="S17294" t="s">
        <v>5642</v>
      </c>
      <c r="T17294" t="s">
        <v>3103</v>
      </c>
    </row>
    <row r="17295" spans="17:20">
      <c r="Q17295">
        <v>0.39934027777777797</v>
      </c>
      <c r="R17295">
        <v>1</v>
      </c>
      <c r="S17295" t="s">
        <v>4176</v>
      </c>
      <c r="T17295" t="s">
        <v>3098</v>
      </c>
    </row>
    <row r="17296" spans="17:20">
      <c r="Q17296">
        <v>0.39942129629629602</v>
      </c>
      <c r="R17296">
        <v>2</v>
      </c>
      <c r="S17296" t="s">
        <v>5648</v>
      </c>
      <c r="T17296" t="s">
        <v>3103</v>
      </c>
    </row>
    <row r="17297" spans="17:20">
      <c r="Q17297">
        <v>0.39943287037037001</v>
      </c>
      <c r="R17297">
        <v>1</v>
      </c>
      <c r="S17297" t="s">
        <v>5650</v>
      </c>
      <c r="T17297" t="s">
        <v>3103</v>
      </c>
    </row>
    <row r="17298" spans="17:20">
      <c r="Q17298">
        <v>0.399513888888889</v>
      </c>
      <c r="R17298">
        <v>1</v>
      </c>
      <c r="S17298" t="s">
        <v>3575</v>
      </c>
      <c r="T17298" t="s">
        <v>3096</v>
      </c>
    </row>
    <row r="17299" spans="17:20">
      <c r="Q17299">
        <v>0.39954861111111101</v>
      </c>
      <c r="R17299">
        <v>1</v>
      </c>
      <c r="S17299" t="s">
        <v>5645</v>
      </c>
      <c r="T17299" t="s">
        <v>3221</v>
      </c>
    </row>
    <row r="17300" spans="17:20">
      <c r="Q17300">
        <v>0.39954861111111101</v>
      </c>
      <c r="R17300">
        <v>1</v>
      </c>
      <c r="S17300" t="s">
        <v>12878</v>
      </c>
      <c r="T17300" t="s">
        <v>3097</v>
      </c>
    </row>
    <row r="17301" spans="17:20">
      <c r="Q17301">
        <v>0.399594907407407</v>
      </c>
      <c r="R17301">
        <v>1</v>
      </c>
      <c r="S17301" t="s">
        <v>5964</v>
      </c>
      <c r="T17301" t="s">
        <v>3096</v>
      </c>
    </row>
    <row r="17302" spans="17:20">
      <c r="Q17302">
        <v>0.39961805555555602</v>
      </c>
      <c r="R17302">
        <v>1</v>
      </c>
      <c r="S17302" t="s">
        <v>397</v>
      </c>
      <c r="T17302" t="s">
        <v>3097</v>
      </c>
    </row>
    <row r="17303" spans="17:20">
      <c r="Q17303">
        <v>0.39964120370370398</v>
      </c>
      <c r="R17303">
        <v>1</v>
      </c>
      <c r="S17303" t="s">
        <v>3003</v>
      </c>
      <c r="T17303" t="s">
        <v>3221</v>
      </c>
    </row>
    <row r="17304" spans="17:20">
      <c r="Q17304">
        <v>0.39965277777777802</v>
      </c>
      <c r="R17304">
        <v>1</v>
      </c>
      <c r="S17304" t="s">
        <v>5656</v>
      </c>
      <c r="T17304" t="s">
        <v>3221</v>
      </c>
    </row>
    <row r="17305" spans="17:20">
      <c r="Q17305">
        <v>0.39981481481481501</v>
      </c>
      <c r="R17305">
        <v>1</v>
      </c>
      <c r="S17305" t="s">
        <v>3017</v>
      </c>
      <c r="T17305" t="s">
        <v>3097</v>
      </c>
    </row>
    <row r="17306" spans="17:20">
      <c r="Q17306">
        <v>0.399861111111111</v>
      </c>
      <c r="R17306">
        <v>1</v>
      </c>
      <c r="S17306" t="s">
        <v>5646</v>
      </c>
      <c r="T17306" t="s">
        <v>3221</v>
      </c>
    </row>
    <row r="17307" spans="17:20">
      <c r="Q17307">
        <v>0.39987268518518498</v>
      </c>
      <c r="R17307">
        <v>2</v>
      </c>
      <c r="S17307" t="s">
        <v>2562</v>
      </c>
      <c r="T17307" t="s">
        <v>3103</v>
      </c>
    </row>
    <row r="17308" spans="17:20">
      <c r="Q17308">
        <v>0.39993055555555601</v>
      </c>
      <c r="R17308">
        <v>1</v>
      </c>
      <c r="S17308" t="s">
        <v>2562</v>
      </c>
      <c r="T17308" t="s">
        <v>3103</v>
      </c>
    </row>
    <row r="17309" spans="17:20">
      <c r="Q17309">
        <v>0.40008101851851902</v>
      </c>
      <c r="R17309">
        <v>2</v>
      </c>
      <c r="S17309" t="s">
        <v>5657</v>
      </c>
      <c r="T17309" t="s">
        <v>3103</v>
      </c>
    </row>
    <row r="17310" spans="17:20">
      <c r="Q17310">
        <v>0.40008101851851902</v>
      </c>
      <c r="R17310">
        <v>1</v>
      </c>
      <c r="S17310" t="s">
        <v>12879</v>
      </c>
      <c r="T17310" t="s">
        <v>3100</v>
      </c>
    </row>
    <row r="17311" spans="17:20">
      <c r="Q17311">
        <v>0.400092592592593</v>
      </c>
      <c r="R17311">
        <v>1</v>
      </c>
      <c r="S17311" t="s">
        <v>5661</v>
      </c>
      <c r="T17311" t="s">
        <v>3221</v>
      </c>
    </row>
    <row r="17312" spans="17:20">
      <c r="Q17312">
        <v>0.40015046296296303</v>
      </c>
      <c r="R17312">
        <v>1</v>
      </c>
      <c r="S17312" t="s">
        <v>2562</v>
      </c>
      <c r="T17312" t="s">
        <v>3103</v>
      </c>
    </row>
    <row r="17313" spans="17:20">
      <c r="Q17313">
        <v>0.40031250000000002</v>
      </c>
      <c r="R17313">
        <v>1</v>
      </c>
      <c r="S17313" t="s">
        <v>5749</v>
      </c>
      <c r="T17313" t="s">
        <v>3097</v>
      </c>
    </row>
    <row r="17314" spans="17:20">
      <c r="Q17314">
        <v>0.400474537037037</v>
      </c>
      <c r="R17314">
        <v>3</v>
      </c>
      <c r="S17314" t="s">
        <v>3011</v>
      </c>
      <c r="T17314" t="s">
        <v>3103</v>
      </c>
    </row>
    <row r="17315" spans="17:20">
      <c r="Q17315">
        <v>0.40056712962962998</v>
      </c>
      <c r="R17315">
        <v>1</v>
      </c>
      <c r="S17315" t="s">
        <v>3012</v>
      </c>
      <c r="T17315" t="s">
        <v>3103</v>
      </c>
    </row>
    <row r="17316" spans="17:20">
      <c r="Q17316">
        <v>0.400590277777778</v>
      </c>
      <c r="R17316">
        <v>1</v>
      </c>
      <c r="S17316" t="s">
        <v>12880</v>
      </c>
      <c r="T17316" t="s">
        <v>3095</v>
      </c>
    </row>
    <row r="17317" spans="17:20">
      <c r="Q17317">
        <v>0.40060185185185199</v>
      </c>
      <c r="R17317">
        <v>1</v>
      </c>
      <c r="S17317" t="s">
        <v>5655</v>
      </c>
      <c r="T17317" t="s">
        <v>3221</v>
      </c>
    </row>
    <row r="17318" spans="17:20">
      <c r="Q17318">
        <v>0.40061342592592603</v>
      </c>
      <c r="R17318">
        <v>1</v>
      </c>
      <c r="S17318" t="s">
        <v>5653</v>
      </c>
      <c r="T17318" t="s">
        <v>3221</v>
      </c>
    </row>
    <row r="17319" spans="17:20">
      <c r="Q17319">
        <v>0.40062500000000001</v>
      </c>
      <c r="R17319">
        <v>1</v>
      </c>
      <c r="S17319" t="s">
        <v>5665</v>
      </c>
      <c r="T17319" t="s">
        <v>3103</v>
      </c>
    </row>
    <row r="17320" spans="17:20">
      <c r="Q17320">
        <v>0.40065972222222201</v>
      </c>
      <c r="R17320">
        <v>1</v>
      </c>
      <c r="S17320" t="s">
        <v>5667</v>
      </c>
      <c r="T17320" t="s">
        <v>3103</v>
      </c>
    </row>
    <row r="17321" spans="17:20">
      <c r="Q17321">
        <v>0.40069444444444402</v>
      </c>
      <c r="R17321">
        <v>1</v>
      </c>
      <c r="S17321" t="s">
        <v>2562</v>
      </c>
      <c r="T17321" t="s">
        <v>3103</v>
      </c>
    </row>
    <row r="17322" spans="17:20">
      <c r="Q17322">
        <v>0.40071759259259299</v>
      </c>
      <c r="R17322">
        <v>2</v>
      </c>
      <c r="S17322" t="s">
        <v>5659</v>
      </c>
      <c r="T17322" t="s">
        <v>3103</v>
      </c>
    </row>
    <row r="17323" spans="17:20">
      <c r="Q17323">
        <v>0.40074074074074101</v>
      </c>
      <c r="R17323">
        <v>1</v>
      </c>
      <c r="S17323" t="s">
        <v>5668</v>
      </c>
      <c r="T17323" t="s">
        <v>3103</v>
      </c>
    </row>
    <row r="17324" spans="17:20">
      <c r="Q17324">
        <v>0.40077546296296301</v>
      </c>
      <c r="R17324">
        <v>1</v>
      </c>
      <c r="S17324" t="s">
        <v>853</v>
      </c>
      <c r="T17324" t="s">
        <v>3096</v>
      </c>
    </row>
    <row r="17325" spans="17:20">
      <c r="Q17325">
        <v>0.40081018518518502</v>
      </c>
      <c r="R17325">
        <v>1</v>
      </c>
      <c r="S17325" t="s">
        <v>5670</v>
      </c>
      <c r="T17325" t="s">
        <v>3103</v>
      </c>
    </row>
    <row r="17326" spans="17:20">
      <c r="Q17326">
        <v>0.400821759259259</v>
      </c>
      <c r="R17326">
        <v>2</v>
      </c>
      <c r="S17326" t="s">
        <v>3004</v>
      </c>
      <c r="T17326" t="s">
        <v>3221</v>
      </c>
    </row>
    <row r="17327" spans="17:20">
      <c r="Q17327">
        <v>0.40092592592592602</v>
      </c>
      <c r="R17327">
        <v>3</v>
      </c>
      <c r="S17327" t="s">
        <v>5663</v>
      </c>
      <c r="T17327" t="s">
        <v>3103</v>
      </c>
    </row>
    <row r="17328" spans="17:20">
      <c r="Q17328">
        <v>0.401134259259259</v>
      </c>
      <c r="R17328">
        <v>1</v>
      </c>
      <c r="S17328" t="s">
        <v>3013</v>
      </c>
      <c r="T17328" t="s">
        <v>3103</v>
      </c>
    </row>
    <row r="17329" spans="17:20">
      <c r="Q17329">
        <v>0.40119212962963002</v>
      </c>
      <c r="R17329">
        <v>1</v>
      </c>
      <c r="S17329" t="s">
        <v>5671</v>
      </c>
      <c r="T17329" t="s">
        <v>3103</v>
      </c>
    </row>
    <row r="17330" spans="17:20">
      <c r="Q17330">
        <v>0.40121527777777799</v>
      </c>
      <c r="R17330">
        <v>1</v>
      </c>
      <c r="S17330" t="s">
        <v>3008</v>
      </c>
      <c r="T17330" t="s">
        <v>3103</v>
      </c>
    </row>
    <row r="17331" spans="17:20">
      <c r="Q17331">
        <v>0.40122685185185197</v>
      </c>
      <c r="R17331">
        <v>1</v>
      </c>
      <c r="S17331" t="s">
        <v>4270</v>
      </c>
      <c r="T17331" t="s">
        <v>3097</v>
      </c>
    </row>
    <row r="17332" spans="17:20">
      <c r="Q17332">
        <v>0.40123842592592601</v>
      </c>
      <c r="R17332">
        <v>1</v>
      </c>
      <c r="S17332" t="s">
        <v>5672</v>
      </c>
      <c r="T17332" t="s">
        <v>3103</v>
      </c>
    </row>
    <row r="17333" spans="17:20">
      <c r="Q17333">
        <v>0.40126157407407398</v>
      </c>
      <c r="R17333">
        <v>4</v>
      </c>
      <c r="S17333" t="s">
        <v>5673</v>
      </c>
      <c r="T17333" t="s">
        <v>3103</v>
      </c>
    </row>
    <row r="17334" spans="17:20">
      <c r="Q17334">
        <v>0.401284722222222</v>
      </c>
      <c r="R17334">
        <v>2</v>
      </c>
      <c r="S17334" t="s">
        <v>5662</v>
      </c>
      <c r="T17334" t="s">
        <v>3221</v>
      </c>
    </row>
    <row r="17335" spans="17:20">
      <c r="Q17335">
        <v>0.401284722222222</v>
      </c>
      <c r="R17335">
        <v>2</v>
      </c>
      <c r="S17335" t="s">
        <v>423</v>
      </c>
      <c r="T17335" t="s">
        <v>3101</v>
      </c>
    </row>
    <row r="17336" spans="17:20">
      <c r="Q17336">
        <v>0.40134259259259297</v>
      </c>
      <c r="R17336">
        <v>1</v>
      </c>
      <c r="S17336" t="s">
        <v>5666</v>
      </c>
      <c r="T17336" t="s">
        <v>3103</v>
      </c>
    </row>
    <row r="17337" spans="17:20">
      <c r="Q17337">
        <v>0.40136574074074099</v>
      </c>
      <c r="R17337">
        <v>1</v>
      </c>
      <c r="S17337" t="s">
        <v>2537</v>
      </c>
      <c r="T17337" t="s">
        <v>3103</v>
      </c>
    </row>
    <row r="17338" spans="17:20">
      <c r="Q17338">
        <v>0.401400462962963</v>
      </c>
      <c r="R17338">
        <v>1</v>
      </c>
      <c r="S17338" t="s">
        <v>2562</v>
      </c>
      <c r="T17338" t="s">
        <v>3103</v>
      </c>
    </row>
    <row r="17339" spans="17:20">
      <c r="Q17339">
        <v>0.40156249999999999</v>
      </c>
      <c r="R17339">
        <v>1</v>
      </c>
      <c r="S17339" t="s">
        <v>847</v>
      </c>
      <c r="T17339" t="s">
        <v>3097</v>
      </c>
    </row>
    <row r="17340" spans="17:20">
      <c r="Q17340">
        <v>0.40162037037037002</v>
      </c>
      <c r="R17340">
        <v>1</v>
      </c>
      <c r="S17340" t="s">
        <v>3010</v>
      </c>
      <c r="T17340" t="s">
        <v>3103</v>
      </c>
    </row>
    <row r="17341" spans="17:20">
      <c r="Q17341">
        <v>0.401631944444444</v>
      </c>
      <c r="R17341">
        <v>6</v>
      </c>
      <c r="S17341" t="s">
        <v>2562</v>
      </c>
      <c r="T17341" t="s">
        <v>3098</v>
      </c>
    </row>
    <row r="17342" spans="17:20">
      <c r="Q17342">
        <v>0.401666666666667</v>
      </c>
      <c r="R17342">
        <v>1</v>
      </c>
      <c r="S17342" t="s">
        <v>4272</v>
      </c>
      <c r="T17342" t="s">
        <v>3097</v>
      </c>
    </row>
    <row r="17343" spans="17:20">
      <c r="Q17343">
        <v>0.40175925925925898</v>
      </c>
      <c r="R17343">
        <v>2</v>
      </c>
      <c r="S17343" t="s">
        <v>4273</v>
      </c>
      <c r="T17343" t="s">
        <v>3094</v>
      </c>
    </row>
    <row r="17344" spans="17:20">
      <c r="Q17344">
        <v>0.40182870370370399</v>
      </c>
      <c r="R17344">
        <v>1</v>
      </c>
      <c r="S17344" t="s">
        <v>4345</v>
      </c>
      <c r="T17344" t="s">
        <v>3096</v>
      </c>
    </row>
    <row r="17345" spans="17:20">
      <c r="Q17345">
        <v>0.40196759259259301</v>
      </c>
      <c r="R17345">
        <v>2</v>
      </c>
      <c r="S17345" t="s">
        <v>473</v>
      </c>
      <c r="T17345" t="s">
        <v>3094</v>
      </c>
    </row>
    <row r="17346" spans="17:20">
      <c r="Q17346">
        <v>0.40200231481481502</v>
      </c>
      <c r="R17346">
        <v>1</v>
      </c>
      <c r="S17346" t="s">
        <v>5674</v>
      </c>
      <c r="T17346" t="s">
        <v>3103</v>
      </c>
    </row>
    <row r="17347" spans="17:20">
      <c r="Q17347">
        <v>0.40223379629629602</v>
      </c>
      <c r="R17347">
        <v>1</v>
      </c>
      <c r="S17347" t="s">
        <v>12881</v>
      </c>
      <c r="T17347" t="s">
        <v>3098</v>
      </c>
    </row>
    <row r="17348" spans="17:20">
      <c r="Q17348">
        <v>0.40223379629629602</v>
      </c>
      <c r="R17348">
        <v>1</v>
      </c>
      <c r="S17348" t="s">
        <v>1209</v>
      </c>
      <c r="T17348" t="s">
        <v>3097</v>
      </c>
    </row>
    <row r="17349" spans="17:20">
      <c r="Q17349">
        <v>0.402326388888889</v>
      </c>
      <c r="R17349">
        <v>1</v>
      </c>
      <c r="S17349" t="s">
        <v>5677</v>
      </c>
      <c r="T17349" t="s">
        <v>3221</v>
      </c>
    </row>
    <row r="17350" spans="17:20">
      <c r="Q17350">
        <v>0.40233796296296298</v>
      </c>
      <c r="R17350">
        <v>1</v>
      </c>
      <c r="S17350" t="s">
        <v>5664</v>
      </c>
      <c r="T17350" t="s">
        <v>3103</v>
      </c>
    </row>
    <row r="17351" spans="17:20">
      <c r="Q17351">
        <v>0.40238425925925903</v>
      </c>
      <c r="R17351">
        <v>1</v>
      </c>
      <c r="S17351" t="s">
        <v>4089</v>
      </c>
      <c r="T17351" t="s">
        <v>3098</v>
      </c>
    </row>
    <row r="17352" spans="17:20">
      <c r="Q17352">
        <v>0.40243055555555601</v>
      </c>
      <c r="R17352">
        <v>2</v>
      </c>
      <c r="S17352" t="s">
        <v>5678</v>
      </c>
      <c r="T17352" t="s">
        <v>3221</v>
      </c>
    </row>
    <row r="17353" spans="17:20">
      <c r="Q17353">
        <v>0.40246527777777802</v>
      </c>
      <c r="R17353">
        <v>1</v>
      </c>
      <c r="S17353" t="s">
        <v>5669</v>
      </c>
      <c r="T17353" t="s">
        <v>3103</v>
      </c>
    </row>
    <row r="17354" spans="17:20">
      <c r="Q17354">
        <v>0.40256944444444398</v>
      </c>
      <c r="R17354">
        <v>3</v>
      </c>
      <c r="S17354" t="s">
        <v>5676</v>
      </c>
      <c r="T17354" t="s">
        <v>3103</v>
      </c>
    </row>
    <row r="17355" spans="17:20">
      <c r="Q17355">
        <v>0.40265046296296297</v>
      </c>
      <c r="R17355">
        <v>1</v>
      </c>
      <c r="S17355" t="s">
        <v>5679</v>
      </c>
      <c r="T17355" t="s">
        <v>3103</v>
      </c>
    </row>
    <row r="17356" spans="17:20">
      <c r="Q17356">
        <v>0.402673611111111</v>
      </c>
      <c r="R17356">
        <v>1</v>
      </c>
      <c r="S17356" t="s">
        <v>2562</v>
      </c>
      <c r="T17356" t="s">
        <v>3103</v>
      </c>
    </row>
    <row r="17357" spans="17:20">
      <c r="Q17357">
        <v>0.40276620370370397</v>
      </c>
      <c r="R17357">
        <v>1</v>
      </c>
      <c r="S17357" t="s">
        <v>2562</v>
      </c>
      <c r="T17357" t="s">
        <v>3103</v>
      </c>
    </row>
    <row r="17358" spans="17:20">
      <c r="Q17358">
        <v>0.40281250000000002</v>
      </c>
      <c r="R17358">
        <v>1</v>
      </c>
      <c r="S17358" t="s">
        <v>2382</v>
      </c>
      <c r="T17358" t="s">
        <v>3221</v>
      </c>
    </row>
    <row r="17359" spans="17:20">
      <c r="Q17359">
        <v>0.40289351851851901</v>
      </c>
      <c r="R17359">
        <v>1</v>
      </c>
      <c r="S17359" t="s">
        <v>3584</v>
      </c>
      <c r="T17359" t="s">
        <v>3096</v>
      </c>
    </row>
    <row r="17360" spans="17:20">
      <c r="Q17360">
        <v>0.40300925925925901</v>
      </c>
      <c r="R17360">
        <v>2</v>
      </c>
      <c r="S17360" t="s">
        <v>692</v>
      </c>
      <c r="T17360" t="s">
        <v>3097</v>
      </c>
    </row>
    <row r="17361" spans="17:20">
      <c r="Q17361">
        <v>0.40314814814814798</v>
      </c>
      <c r="R17361">
        <v>1</v>
      </c>
      <c r="S17361" t="s">
        <v>3742</v>
      </c>
      <c r="T17361" t="s">
        <v>3097</v>
      </c>
    </row>
    <row r="17362" spans="17:20">
      <c r="Q17362">
        <v>0.40326388888888898</v>
      </c>
      <c r="R17362">
        <v>1</v>
      </c>
      <c r="S17362" t="s">
        <v>2562</v>
      </c>
      <c r="T17362" t="s">
        <v>3103</v>
      </c>
    </row>
    <row r="17363" spans="17:20">
      <c r="Q17363">
        <v>0.403402777777778</v>
      </c>
      <c r="R17363">
        <v>1</v>
      </c>
      <c r="S17363" t="s">
        <v>2562</v>
      </c>
      <c r="T17363" t="s">
        <v>3103</v>
      </c>
    </row>
    <row r="17364" spans="17:20">
      <c r="Q17364">
        <v>0.4034375</v>
      </c>
      <c r="R17364">
        <v>1</v>
      </c>
      <c r="S17364" t="s">
        <v>3014</v>
      </c>
      <c r="T17364" t="s">
        <v>3221</v>
      </c>
    </row>
    <row r="17365" spans="17:20">
      <c r="Q17365">
        <v>0.40348379629629599</v>
      </c>
      <c r="R17365">
        <v>1</v>
      </c>
      <c r="S17365" t="s">
        <v>5682</v>
      </c>
      <c r="T17365" t="s">
        <v>3103</v>
      </c>
    </row>
    <row r="17366" spans="17:20">
      <c r="Q17366">
        <v>0.40348379629629599</v>
      </c>
      <c r="R17366">
        <v>3</v>
      </c>
      <c r="S17366" t="s">
        <v>12882</v>
      </c>
      <c r="T17366" t="s">
        <v>3097</v>
      </c>
    </row>
    <row r="17367" spans="17:20">
      <c r="Q17367">
        <v>0.40358796296296301</v>
      </c>
      <c r="R17367">
        <v>1</v>
      </c>
      <c r="S17367" t="s">
        <v>5680</v>
      </c>
      <c r="T17367" t="s">
        <v>3103</v>
      </c>
    </row>
    <row r="17368" spans="17:20">
      <c r="Q17368">
        <v>0.40358796296296301</v>
      </c>
      <c r="R17368">
        <v>1</v>
      </c>
      <c r="S17368" t="s">
        <v>4505</v>
      </c>
      <c r="T17368" t="s">
        <v>3097</v>
      </c>
    </row>
    <row r="17369" spans="17:20">
      <c r="Q17369">
        <v>0.40361111111111098</v>
      </c>
      <c r="R17369">
        <v>1</v>
      </c>
      <c r="S17369" t="s">
        <v>3018</v>
      </c>
      <c r="T17369" t="s">
        <v>3103</v>
      </c>
    </row>
    <row r="17370" spans="17:20">
      <c r="Q17370">
        <v>0.40369212962963003</v>
      </c>
      <c r="R17370">
        <v>1</v>
      </c>
      <c r="S17370" t="s">
        <v>3016</v>
      </c>
      <c r="T17370" t="s">
        <v>3103</v>
      </c>
    </row>
    <row r="17371" spans="17:20">
      <c r="Q17371">
        <v>0.403784722222222</v>
      </c>
      <c r="R17371">
        <v>1</v>
      </c>
      <c r="S17371" t="s">
        <v>12883</v>
      </c>
      <c r="T17371" t="s">
        <v>3097</v>
      </c>
    </row>
    <row r="17372" spans="17:20">
      <c r="Q17372">
        <v>0.40392361111111103</v>
      </c>
      <c r="R17372">
        <v>1</v>
      </c>
      <c r="S17372" t="s">
        <v>421</v>
      </c>
      <c r="T17372" t="s">
        <v>3097</v>
      </c>
    </row>
    <row r="17373" spans="17:20">
      <c r="Q17373">
        <v>0.404016203703704</v>
      </c>
      <c r="R17373">
        <v>1</v>
      </c>
      <c r="S17373" t="s">
        <v>3019</v>
      </c>
      <c r="T17373" t="s">
        <v>3103</v>
      </c>
    </row>
    <row r="17374" spans="17:20">
      <c r="Q17374">
        <v>0.40405092592592601</v>
      </c>
      <c r="R17374">
        <v>1</v>
      </c>
      <c r="S17374" t="s">
        <v>2562</v>
      </c>
      <c r="T17374" t="s">
        <v>3103</v>
      </c>
    </row>
    <row r="17375" spans="17:20">
      <c r="Q17375">
        <v>0.40410879629629598</v>
      </c>
      <c r="R17375">
        <v>4</v>
      </c>
      <c r="S17375" t="s">
        <v>2703</v>
      </c>
      <c r="T17375" t="s">
        <v>3103</v>
      </c>
    </row>
    <row r="17376" spans="17:20">
      <c r="Q17376">
        <v>0.40434027777777798</v>
      </c>
      <c r="R17376">
        <v>1</v>
      </c>
      <c r="S17376" t="s">
        <v>2383</v>
      </c>
      <c r="T17376" t="s">
        <v>3221</v>
      </c>
    </row>
    <row r="17377" spans="17:20">
      <c r="Q17377">
        <v>0.40435185185185202</v>
      </c>
      <c r="R17377">
        <v>1</v>
      </c>
      <c r="S17377" t="s">
        <v>2384</v>
      </c>
      <c r="T17377" t="s">
        <v>3221</v>
      </c>
    </row>
    <row r="17378" spans="17:20">
      <c r="Q17378">
        <v>0.40443287037037001</v>
      </c>
      <c r="R17378">
        <v>6</v>
      </c>
      <c r="S17378" t="s">
        <v>2562</v>
      </c>
      <c r="T17378" t="s">
        <v>3098</v>
      </c>
    </row>
    <row r="17379" spans="17:20">
      <c r="Q17379">
        <v>0.40445601851851898</v>
      </c>
      <c r="R17379">
        <v>1</v>
      </c>
      <c r="S17379" t="s">
        <v>12884</v>
      </c>
      <c r="T17379" t="s">
        <v>3098</v>
      </c>
    </row>
    <row r="17380" spans="17:20">
      <c r="Q17380">
        <v>0.404479166666667</v>
      </c>
      <c r="R17380">
        <v>1</v>
      </c>
      <c r="S17380" t="s">
        <v>12885</v>
      </c>
      <c r="T17380" t="s">
        <v>3097</v>
      </c>
    </row>
    <row r="17381" spans="17:20">
      <c r="Q17381">
        <v>0.40454861111111101</v>
      </c>
      <c r="R17381">
        <v>1</v>
      </c>
      <c r="S17381" t="s">
        <v>2604</v>
      </c>
      <c r="T17381" t="s">
        <v>3221</v>
      </c>
    </row>
    <row r="17382" spans="17:20">
      <c r="Q17382">
        <v>0.40460648148148098</v>
      </c>
      <c r="R17382">
        <v>1</v>
      </c>
      <c r="S17382" t="s">
        <v>693</v>
      </c>
      <c r="T17382" t="s">
        <v>3100</v>
      </c>
    </row>
    <row r="17383" spans="17:20">
      <c r="Q17383">
        <v>0.40461805555555602</v>
      </c>
      <c r="R17383">
        <v>2</v>
      </c>
      <c r="S17383" t="s">
        <v>5691</v>
      </c>
      <c r="T17383" t="s">
        <v>3103</v>
      </c>
    </row>
    <row r="17384" spans="17:20">
      <c r="Q17384">
        <v>0.40462962962963001</v>
      </c>
      <c r="R17384">
        <v>1</v>
      </c>
      <c r="S17384" t="s">
        <v>3343</v>
      </c>
      <c r="T17384" t="s">
        <v>3098</v>
      </c>
    </row>
    <row r="17385" spans="17:20">
      <c r="Q17385">
        <v>0.404710648148148</v>
      </c>
      <c r="R17385">
        <v>1</v>
      </c>
      <c r="S17385" t="s">
        <v>2538</v>
      </c>
      <c r="T17385" t="s">
        <v>3221</v>
      </c>
    </row>
    <row r="17386" spans="17:20">
      <c r="Q17386">
        <v>0.40474537037037001</v>
      </c>
      <c r="R17386">
        <v>1</v>
      </c>
      <c r="S17386" t="s">
        <v>3022</v>
      </c>
      <c r="T17386" t="s">
        <v>3103</v>
      </c>
    </row>
    <row r="17387" spans="17:20">
      <c r="Q17387">
        <v>0.40490740740740699</v>
      </c>
      <c r="R17387">
        <v>1</v>
      </c>
      <c r="S17387" t="s">
        <v>3023</v>
      </c>
      <c r="T17387" t="s">
        <v>3103</v>
      </c>
    </row>
    <row r="17388" spans="17:20">
      <c r="Q17388">
        <v>0.40491898148148098</v>
      </c>
      <c r="R17388">
        <v>2</v>
      </c>
      <c r="S17388" t="s">
        <v>3024</v>
      </c>
      <c r="T17388" t="s">
        <v>3103</v>
      </c>
    </row>
    <row r="17389" spans="17:20">
      <c r="Q17389">
        <v>0.40498842592592599</v>
      </c>
      <c r="R17389">
        <v>2</v>
      </c>
      <c r="S17389" t="s">
        <v>723</v>
      </c>
      <c r="T17389" t="s">
        <v>3096</v>
      </c>
    </row>
    <row r="17390" spans="17:20">
      <c r="Q17390">
        <v>0.40503472222222198</v>
      </c>
      <c r="R17390">
        <v>1</v>
      </c>
      <c r="S17390" t="s">
        <v>12886</v>
      </c>
      <c r="T17390" t="s">
        <v>3094</v>
      </c>
    </row>
    <row r="17391" spans="17:20">
      <c r="Q17391">
        <v>0.40506944444444398</v>
      </c>
      <c r="R17391">
        <v>1</v>
      </c>
      <c r="S17391" t="s">
        <v>3025</v>
      </c>
      <c r="T17391" t="s">
        <v>3103</v>
      </c>
    </row>
    <row r="17392" spans="17:20">
      <c r="Q17392">
        <v>0.40508101851851902</v>
      </c>
      <c r="R17392">
        <v>1</v>
      </c>
      <c r="S17392" t="s">
        <v>2386</v>
      </c>
      <c r="T17392" t="s">
        <v>3103</v>
      </c>
    </row>
    <row r="17393" spans="17:20">
      <c r="Q17393">
        <v>0.40511574074074103</v>
      </c>
      <c r="R17393">
        <v>1</v>
      </c>
      <c r="S17393" t="s">
        <v>5696</v>
      </c>
      <c r="T17393" t="s">
        <v>3103</v>
      </c>
    </row>
    <row r="17394" spans="17:20">
      <c r="Q17394">
        <v>0.40512731481481501</v>
      </c>
      <c r="R17394">
        <v>1</v>
      </c>
      <c r="S17394" t="s">
        <v>5697</v>
      </c>
      <c r="T17394" t="s">
        <v>3103</v>
      </c>
    </row>
    <row r="17395" spans="17:20">
      <c r="Q17395">
        <v>0.40513888888888899</v>
      </c>
      <c r="R17395">
        <v>1</v>
      </c>
      <c r="S17395" t="s">
        <v>6151</v>
      </c>
      <c r="T17395" t="s">
        <v>3097</v>
      </c>
    </row>
    <row r="17396" spans="17:20">
      <c r="Q17396">
        <v>0.40515046296296298</v>
      </c>
      <c r="R17396">
        <v>2</v>
      </c>
      <c r="S17396" t="s">
        <v>5698</v>
      </c>
      <c r="T17396" t="s">
        <v>3103</v>
      </c>
    </row>
    <row r="17397" spans="17:20">
      <c r="Q17397">
        <v>0.40518518518518498</v>
      </c>
      <c r="R17397">
        <v>1</v>
      </c>
      <c r="S17397" t="s">
        <v>5690</v>
      </c>
      <c r="T17397" t="s">
        <v>3221</v>
      </c>
    </row>
    <row r="17398" spans="17:20">
      <c r="Q17398">
        <v>0.405208333333333</v>
      </c>
      <c r="R17398">
        <v>1</v>
      </c>
      <c r="S17398" t="s">
        <v>4568</v>
      </c>
      <c r="T17398" t="s">
        <v>3098</v>
      </c>
    </row>
    <row r="17399" spans="17:20">
      <c r="Q17399">
        <v>0.40521990740740699</v>
      </c>
      <c r="R17399">
        <v>1</v>
      </c>
      <c r="S17399" t="s">
        <v>11535</v>
      </c>
      <c r="T17399" t="s">
        <v>3096</v>
      </c>
    </row>
    <row r="17400" spans="17:20">
      <c r="Q17400">
        <v>0.40523148148148103</v>
      </c>
      <c r="R17400">
        <v>1</v>
      </c>
      <c r="S17400" t="s">
        <v>5699</v>
      </c>
      <c r="T17400" t="s">
        <v>3103</v>
      </c>
    </row>
    <row r="17401" spans="17:20">
      <c r="Q17401">
        <v>0.40525462962962999</v>
      </c>
      <c r="R17401">
        <v>1</v>
      </c>
      <c r="S17401" t="s">
        <v>5700</v>
      </c>
      <c r="T17401" t="s">
        <v>3103</v>
      </c>
    </row>
    <row r="17402" spans="17:20">
      <c r="Q17402">
        <v>0.40527777777777801</v>
      </c>
      <c r="R17402">
        <v>1</v>
      </c>
      <c r="S17402" t="s">
        <v>5701</v>
      </c>
      <c r="T17402" t="s">
        <v>3103</v>
      </c>
    </row>
    <row r="17403" spans="17:20">
      <c r="Q17403">
        <v>0.405289351851852</v>
      </c>
      <c r="R17403">
        <v>1</v>
      </c>
      <c r="S17403" t="s">
        <v>12786</v>
      </c>
      <c r="T17403" t="s">
        <v>3098</v>
      </c>
    </row>
    <row r="17404" spans="17:20">
      <c r="Q17404">
        <v>0.40531250000000002</v>
      </c>
      <c r="R17404">
        <v>1</v>
      </c>
      <c r="S17404" t="s">
        <v>3026</v>
      </c>
      <c r="T17404" t="s">
        <v>3103</v>
      </c>
    </row>
    <row r="17405" spans="17:20">
      <c r="Q17405">
        <v>0.40531250000000002</v>
      </c>
      <c r="R17405">
        <v>3</v>
      </c>
      <c r="S17405" t="s">
        <v>598</v>
      </c>
      <c r="T17405" t="s">
        <v>3098</v>
      </c>
    </row>
    <row r="17406" spans="17:20">
      <c r="Q17406">
        <v>0.40533564814814799</v>
      </c>
      <c r="R17406">
        <v>1</v>
      </c>
      <c r="S17406" t="s">
        <v>697</v>
      </c>
      <c r="T17406" t="s">
        <v>3098</v>
      </c>
    </row>
    <row r="17407" spans="17:20">
      <c r="Q17407">
        <v>0.40535879629629601</v>
      </c>
      <c r="R17407">
        <v>2</v>
      </c>
      <c r="S17407" t="s">
        <v>5702</v>
      </c>
      <c r="T17407" t="s">
        <v>3103</v>
      </c>
    </row>
    <row r="17408" spans="17:20">
      <c r="Q17408">
        <v>0.405439814814815</v>
      </c>
      <c r="R17408">
        <v>1</v>
      </c>
      <c r="S17408" t="s">
        <v>12887</v>
      </c>
      <c r="T17408" t="s">
        <v>3094</v>
      </c>
    </row>
    <row r="17409" spans="17:20">
      <c r="Q17409">
        <v>0.40550925925925901</v>
      </c>
      <c r="R17409">
        <v>2</v>
      </c>
      <c r="S17409" t="s">
        <v>5704</v>
      </c>
      <c r="T17409" t="s">
        <v>3103</v>
      </c>
    </row>
    <row r="17410" spans="17:20">
      <c r="Q17410">
        <v>0.40553240740740698</v>
      </c>
      <c r="R17410">
        <v>2</v>
      </c>
      <c r="S17410" t="s">
        <v>5688</v>
      </c>
      <c r="T17410" t="s">
        <v>3221</v>
      </c>
    </row>
    <row r="17411" spans="17:20">
      <c r="Q17411">
        <v>0.40553240740740698</v>
      </c>
      <c r="R17411">
        <v>1</v>
      </c>
      <c r="S17411" t="s">
        <v>3017</v>
      </c>
      <c r="T17411" t="s">
        <v>3098</v>
      </c>
    </row>
    <row r="17412" spans="17:20">
      <c r="Q17412">
        <v>0.40556712962962999</v>
      </c>
      <c r="R17412">
        <v>1</v>
      </c>
      <c r="S17412" t="s">
        <v>3027</v>
      </c>
      <c r="T17412" t="s">
        <v>3103</v>
      </c>
    </row>
    <row r="17413" spans="17:20">
      <c r="Q17413">
        <v>0.40559027777777801</v>
      </c>
      <c r="R17413">
        <v>2</v>
      </c>
      <c r="S17413" t="s">
        <v>5708</v>
      </c>
      <c r="T17413" t="s">
        <v>3103</v>
      </c>
    </row>
    <row r="17414" spans="17:20">
      <c r="Q17414">
        <v>0.405636574074074</v>
      </c>
      <c r="R17414">
        <v>1</v>
      </c>
      <c r="S17414" t="s">
        <v>5693</v>
      </c>
      <c r="T17414" t="s">
        <v>3221</v>
      </c>
    </row>
    <row r="17415" spans="17:20">
      <c r="Q17415">
        <v>0.40565972222222202</v>
      </c>
      <c r="R17415">
        <v>1</v>
      </c>
      <c r="S17415" t="s">
        <v>5710</v>
      </c>
      <c r="T17415" t="s">
        <v>3103</v>
      </c>
    </row>
    <row r="17416" spans="17:20">
      <c r="Q17416">
        <v>0.405671296296296</v>
      </c>
      <c r="R17416">
        <v>2</v>
      </c>
      <c r="S17416" t="s">
        <v>5689</v>
      </c>
      <c r="T17416" t="s">
        <v>3221</v>
      </c>
    </row>
    <row r="17417" spans="17:20">
      <c r="Q17417">
        <v>0.40568287037036999</v>
      </c>
      <c r="R17417">
        <v>1</v>
      </c>
      <c r="S17417" t="s">
        <v>5711</v>
      </c>
      <c r="T17417" t="s">
        <v>3103</v>
      </c>
    </row>
    <row r="17418" spans="17:20">
      <c r="Q17418">
        <v>0.40570601851851901</v>
      </c>
      <c r="R17418">
        <v>3</v>
      </c>
      <c r="S17418" t="s">
        <v>5712</v>
      </c>
      <c r="T17418" t="s">
        <v>3103</v>
      </c>
    </row>
    <row r="17419" spans="17:20">
      <c r="Q17419">
        <v>0.40571759259259299</v>
      </c>
      <c r="R17419">
        <v>3</v>
      </c>
      <c r="S17419" t="s">
        <v>432</v>
      </c>
      <c r="T17419" t="s">
        <v>3100</v>
      </c>
    </row>
    <row r="17420" spans="17:20">
      <c r="Q17420">
        <v>0.40574074074074101</v>
      </c>
      <c r="R17420">
        <v>3</v>
      </c>
      <c r="S17420" t="s">
        <v>5713</v>
      </c>
      <c r="T17420" t="s">
        <v>3103</v>
      </c>
    </row>
    <row r="17421" spans="17:20">
      <c r="Q17421">
        <v>0.40581018518518502</v>
      </c>
      <c r="R17421">
        <v>1</v>
      </c>
      <c r="S17421" t="s">
        <v>5694</v>
      </c>
      <c r="T17421" t="s">
        <v>3221</v>
      </c>
    </row>
    <row r="17422" spans="17:20">
      <c r="Q17422">
        <v>0.40585648148148101</v>
      </c>
      <c r="R17422">
        <v>1</v>
      </c>
      <c r="S17422" t="s">
        <v>700</v>
      </c>
      <c r="T17422" t="s">
        <v>3098</v>
      </c>
    </row>
    <row r="17423" spans="17:20">
      <c r="Q17423">
        <v>0.40605324074074101</v>
      </c>
      <c r="R17423">
        <v>1</v>
      </c>
      <c r="S17423" t="s">
        <v>420</v>
      </c>
      <c r="T17423" t="s">
        <v>3095</v>
      </c>
    </row>
    <row r="17424" spans="17:20">
      <c r="Q17424">
        <v>0.40608796296296301</v>
      </c>
      <c r="R17424">
        <v>1</v>
      </c>
      <c r="S17424" t="s">
        <v>3669</v>
      </c>
      <c r="T17424" t="s">
        <v>3097</v>
      </c>
    </row>
    <row r="17425" spans="17:20">
      <c r="Q17425">
        <v>0.40614583333333298</v>
      </c>
      <c r="R17425">
        <v>1</v>
      </c>
      <c r="S17425" t="s">
        <v>12888</v>
      </c>
      <c r="T17425" t="s">
        <v>3095</v>
      </c>
    </row>
    <row r="17426" spans="17:20">
      <c r="Q17426">
        <v>0.40616898148148201</v>
      </c>
      <c r="R17426">
        <v>2</v>
      </c>
      <c r="S17426" t="s">
        <v>989</v>
      </c>
      <c r="T17426" t="s">
        <v>3095</v>
      </c>
    </row>
    <row r="17427" spans="17:20">
      <c r="Q17427">
        <v>0.40627314814814802</v>
      </c>
      <c r="R17427">
        <v>3</v>
      </c>
      <c r="S17427" t="s">
        <v>5719</v>
      </c>
      <c r="T17427" t="s">
        <v>3103</v>
      </c>
    </row>
    <row r="17428" spans="17:20">
      <c r="Q17428">
        <v>0.40634259259259298</v>
      </c>
      <c r="R17428">
        <v>3</v>
      </c>
      <c r="S17428" t="s">
        <v>2562</v>
      </c>
      <c r="T17428" t="s">
        <v>3103</v>
      </c>
    </row>
    <row r="17429" spans="17:20">
      <c r="Q17429">
        <v>0.40642361111111103</v>
      </c>
      <c r="R17429">
        <v>1</v>
      </c>
      <c r="S17429" t="s">
        <v>2562</v>
      </c>
      <c r="T17429" t="s">
        <v>3103</v>
      </c>
    </row>
    <row r="17430" spans="17:20">
      <c r="Q17430">
        <v>0.40642361111111103</v>
      </c>
      <c r="R17430">
        <v>1</v>
      </c>
      <c r="S17430" t="s">
        <v>433</v>
      </c>
      <c r="T17430" t="s">
        <v>3098</v>
      </c>
    </row>
    <row r="17431" spans="17:20">
      <c r="Q17431">
        <v>0.40643518518518501</v>
      </c>
      <c r="R17431">
        <v>1</v>
      </c>
      <c r="S17431" t="s">
        <v>5705</v>
      </c>
      <c r="T17431" t="s">
        <v>3103</v>
      </c>
    </row>
    <row r="17432" spans="17:20">
      <c r="Q17432">
        <v>0.406516203703704</v>
      </c>
      <c r="R17432">
        <v>2</v>
      </c>
      <c r="S17432" t="s">
        <v>3030</v>
      </c>
      <c r="T17432" t="s">
        <v>3103</v>
      </c>
    </row>
    <row r="17433" spans="17:20">
      <c r="Q17433">
        <v>0.40667824074074099</v>
      </c>
      <c r="R17433">
        <v>2</v>
      </c>
      <c r="S17433" t="s">
        <v>3153</v>
      </c>
      <c r="T17433" t="s">
        <v>3098</v>
      </c>
    </row>
    <row r="17434" spans="17:20">
      <c r="Q17434">
        <v>0.406944444444444</v>
      </c>
      <c r="R17434">
        <v>1</v>
      </c>
      <c r="S17434" t="s">
        <v>439</v>
      </c>
      <c r="T17434" t="s">
        <v>3128</v>
      </c>
    </row>
    <row r="17435" spans="17:20">
      <c r="Q17435">
        <v>0.406979166666667</v>
      </c>
      <c r="R17435">
        <v>4</v>
      </c>
      <c r="S17435" t="s">
        <v>2562</v>
      </c>
      <c r="T17435" t="s">
        <v>3103</v>
      </c>
    </row>
    <row r="17436" spans="17:20">
      <c r="Q17436">
        <v>0.40699074074074099</v>
      </c>
      <c r="R17436">
        <v>2</v>
      </c>
      <c r="S17436" t="s">
        <v>436</v>
      </c>
      <c r="T17436" t="s">
        <v>3098</v>
      </c>
    </row>
    <row r="17437" spans="17:20">
      <c r="Q17437">
        <v>0.40699074074074099</v>
      </c>
      <c r="R17437">
        <v>2</v>
      </c>
      <c r="S17437" t="s">
        <v>3145</v>
      </c>
      <c r="T17437" t="s">
        <v>3096</v>
      </c>
    </row>
    <row r="17438" spans="17:20">
      <c r="Q17438">
        <v>0.40702546296296299</v>
      </c>
      <c r="R17438">
        <v>1</v>
      </c>
      <c r="S17438" t="s">
        <v>5720</v>
      </c>
      <c r="T17438" t="s">
        <v>3103</v>
      </c>
    </row>
    <row r="17439" spans="17:20">
      <c r="Q17439">
        <v>0.407175925925926</v>
      </c>
      <c r="R17439">
        <v>1</v>
      </c>
      <c r="S17439" t="s">
        <v>5703</v>
      </c>
      <c r="T17439" t="s">
        <v>3103</v>
      </c>
    </row>
    <row r="17440" spans="17:20">
      <c r="Q17440">
        <v>0.407175925925926</v>
      </c>
      <c r="R17440">
        <v>1</v>
      </c>
      <c r="S17440" t="s">
        <v>5714</v>
      </c>
      <c r="T17440" t="s">
        <v>3103</v>
      </c>
    </row>
    <row r="17441" spans="17:20">
      <c r="Q17441">
        <v>0.40718749999999998</v>
      </c>
      <c r="R17441">
        <v>1</v>
      </c>
      <c r="S17441" t="s">
        <v>5716</v>
      </c>
      <c r="T17441" t="s">
        <v>3103</v>
      </c>
    </row>
    <row r="17442" spans="17:20">
      <c r="Q17442">
        <v>0.40728009259259301</v>
      </c>
      <c r="R17442">
        <v>1</v>
      </c>
      <c r="S17442" t="s">
        <v>702</v>
      </c>
      <c r="T17442" t="s">
        <v>3095</v>
      </c>
    </row>
    <row r="17443" spans="17:20">
      <c r="Q17443">
        <v>0.40730324074074098</v>
      </c>
      <c r="R17443">
        <v>1</v>
      </c>
      <c r="S17443" t="s">
        <v>5955</v>
      </c>
      <c r="T17443" t="s">
        <v>3097</v>
      </c>
    </row>
    <row r="17444" spans="17:20">
      <c r="Q17444">
        <v>0.40746527777777802</v>
      </c>
      <c r="R17444">
        <v>2</v>
      </c>
      <c r="S17444" t="s">
        <v>3485</v>
      </c>
      <c r="T17444" t="s">
        <v>3096</v>
      </c>
    </row>
    <row r="17445" spans="17:20">
      <c r="Q17445">
        <v>0.40748842592592599</v>
      </c>
      <c r="R17445">
        <v>1</v>
      </c>
      <c r="S17445" t="s">
        <v>5706</v>
      </c>
      <c r="T17445" t="s">
        <v>3221</v>
      </c>
    </row>
    <row r="17446" spans="17:20">
      <c r="Q17446">
        <v>0.40751157407407401</v>
      </c>
      <c r="R17446">
        <v>2</v>
      </c>
      <c r="S17446" t="s">
        <v>5721</v>
      </c>
      <c r="T17446" t="s">
        <v>3103</v>
      </c>
    </row>
    <row r="17447" spans="17:20">
      <c r="Q17447">
        <v>0.40766203703703702</v>
      </c>
      <c r="R17447">
        <v>1</v>
      </c>
      <c r="S17447" t="s">
        <v>3871</v>
      </c>
      <c r="T17447" t="s">
        <v>3095</v>
      </c>
    </row>
    <row r="17448" spans="17:20">
      <c r="Q17448">
        <v>0.40771990740740699</v>
      </c>
      <c r="R17448">
        <v>1</v>
      </c>
      <c r="S17448" t="s">
        <v>4634</v>
      </c>
      <c r="T17448" t="s">
        <v>3097</v>
      </c>
    </row>
    <row r="17449" spans="17:20">
      <c r="Q17449">
        <v>0.40775462962962999</v>
      </c>
      <c r="R17449">
        <v>1</v>
      </c>
      <c r="S17449" t="s">
        <v>2562</v>
      </c>
      <c r="T17449" t="s">
        <v>3103</v>
      </c>
    </row>
    <row r="17450" spans="17:20">
      <c r="Q17450">
        <v>0.40776620370370398</v>
      </c>
      <c r="R17450">
        <v>2</v>
      </c>
      <c r="S17450" t="s">
        <v>446</v>
      </c>
      <c r="T17450" t="s">
        <v>3097</v>
      </c>
    </row>
    <row r="17451" spans="17:20">
      <c r="Q17451">
        <v>0.407789351851852</v>
      </c>
      <c r="R17451">
        <v>1</v>
      </c>
      <c r="S17451" t="s">
        <v>2606</v>
      </c>
      <c r="T17451" t="s">
        <v>3221</v>
      </c>
    </row>
    <row r="17452" spans="17:20">
      <c r="Q17452">
        <v>0.40783564814814799</v>
      </c>
      <c r="R17452">
        <v>1</v>
      </c>
      <c r="S17452" t="s">
        <v>2539</v>
      </c>
      <c r="T17452" t="s">
        <v>3221</v>
      </c>
    </row>
    <row r="17453" spans="17:20">
      <c r="Q17453">
        <v>0.40784722222222197</v>
      </c>
      <c r="R17453">
        <v>2</v>
      </c>
      <c r="S17453" t="s">
        <v>356</v>
      </c>
      <c r="T17453" t="s">
        <v>3099</v>
      </c>
    </row>
    <row r="17454" spans="17:20">
      <c r="Q17454">
        <v>0.40803240740740698</v>
      </c>
      <c r="R17454">
        <v>1</v>
      </c>
      <c r="S17454" t="s">
        <v>855</v>
      </c>
      <c r="T17454" t="s">
        <v>3097</v>
      </c>
    </row>
    <row r="17455" spans="17:20">
      <c r="Q17455">
        <v>0.408136574074074</v>
      </c>
      <c r="R17455">
        <v>1</v>
      </c>
      <c r="S17455" t="s">
        <v>2562</v>
      </c>
      <c r="T17455" t="s">
        <v>3103</v>
      </c>
    </row>
    <row r="17456" spans="17:20">
      <c r="Q17456">
        <v>0.40814814814814798</v>
      </c>
      <c r="R17456">
        <v>1</v>
      </c>
      <c r="S17456" t="s">
        <v>3035</v>
      </c>
      <c r="T17456" t="s">
        <v>3103</v>
      </c>
    </row>
    <row r="17457" spans="17:20">
      <c r="Q17457">
        <v>0.40826388888888898</v>
      </c>
      <c r="R17457">
        <v>3</v>
      </c>
      <c r="S17457" t="s">
        <v>12889</v>
      </c>
      <c r="T17457" t="s">
        <v>3098</v>
      </c>
    </row>
    <row r="17458" spans="17:20">
      <c r="Q17458">
        <v>0.40844907407407399</v>
      </c>
      <c r="R17458">
        <v>2</v>
      </c>
      <c r="S17458" t="s">
        <v>5723</v>
      </c>
      <c r="T17458" t="s">
        <v>3221</v>
      </c>
    </row>
    <row r="17459" spans="17:20">
      <c r="Q17459">
        <v>0.40846064814814798</v>
      </c>
      <c r="R17459">
        <v>1</v>
      </c>
      <c r="S17459" t="s">
        <v>856</v>
      </c>
      <c r="T17459" t="s">
        <v>3097</v>
      </c>
    </row>
    <row r="17460" spans="17:20">
      <c r="Q17460">
        <v>0.40847222222222201</v>
      </c>
      <c r="R17460">
        <v>1</v>
      </c>
      <c r="S17460" t="s">
        <v>2562</v>
      </c>
      <c r="T17460" t="s">
        <v>3103</v>
      </c>
    </row>
    <row r="17461" spans="17:20">
      <c r="Q17461">
        <v>0.40849537037036998</v>
      </c>
      <c r="R17461">
        <v>1</v>
      </c>
      <c r="S17461" t="s">
        <v>5722</v>
      </c>
      <c r="T17461" t="s">
        <v>3221</v>
      </c>
    </row>
    <row r="17462" spans="17:20">
      <c r="Q17462">
        <v>0.40856481481481499</v>
      </c>
      <c r="R17462">
        <v>1</v>
      </c>
      <c r="S17462" t="s">
        <v>1116</v>
      </c>
      <c r="T17462" t="s">
        <v>3096</v>
      </c>
    </row>
    <row r="17463" spans="17:20">
      <c r="Q17463">
        <v>0.40865740740740703</v>
      </c>
      <c r="R17463">
        <v>3</v>
      </c>
      <c r="S17463" t="s">
        <v>3034</v>
      </c>
      <c r="T17463" t="s">
        <v>3103</v>
      </c>
    </row>
    <row r="17464" spans="17:20">
      <c r="Q17464">
        <v>0.40880787037036997</v>
      </c>
      <c r="R17464">
        <v>2</v>
      </c>
      <c r="S17464" t="s">
        <v>3823</v>
      </c>
      <c r="T17464" t="s">
        <v>3096</v>
      </c>
    </row>
    <row r="17465" spans="17:20">
      <c r="Q17465">
        <v>0.40887731481481498</v>
      </c>
      <c r="R17465">
        <v>1</v>
      </c>
      <c r="S17465" t="s">
        <v>706</v>
      </c>
      <c r="T17465" t="s">
        <v>3128</v>
      </c>
    </row>
    <row r="17466" spans="17:20">
      <c r="Q17466">
        <v>0.40891203703703699</v>
      </c>
      <c r="R17466">
        <v>1</v>
      </c>
      <c r="S17466" t="s">
        <v>12890</v>
      </c>
      <c r="T17466" t="s">
        <v>3097</v>
      </c>
    </row>
    <row r="17467" spans="17:20">
      <c r="Q17467">
        <v>0.40910879629629598</v>
      </c>
      <c r="R17467">
        <v>1</v>
      </c>
      <c r="S17467" t="s">
        <v>882</v>
      </c>
      <c r="T17467" t="s">
        <v>3102</v>
      </c>
    </row>
    <row r="17468" spans="17:20">
      <c r="Q17468">
        <v>0.40916666666666701</v>
      </c>
      <c r="R17468">
        <v>4</v>
      </c>
      <c r="S17468" t="s">
        <v>3039</v>
      </c>
      <c r="T17468" t="s">
        <v>3103</v>
      </c>
    </row>
    <row r="17469" spans="17:20">
      <c r="Q17469">
        <v>0.40918981481481498</v>
      </c>
      <c r="R17469">
        <v>1</v>
      </c>
      <c r="S17469" t="s">
        <v>5730</v>
      </c>
      <c r="T17469" t="s">
        <v>3103</v>
      </c>
    </row>
    <row r="17470" spans="17:20">
      <c r="Q17470">
        <v>0.409212962962963</v>
      </c>
      <c r="R17470">
        <v>1</v>
      </c>
      <c r="S17470" t="s">
        <v>3032</v>
      </c>
      <c r="T17470" t="s">
        <v>3221</v>
      </c>
    </row>
    <row r="17471" spans="17:20">
      <c r="Q17471">
        <v>0.40924768518518501</v>
      </c>
      <c r="R17471">
        <v>1</v>
      </c>
      <c r="S17471" t="s">
        <v>3033</v>
      </c>
      <c r="T17471" t="s">
        <v>3221</v>
      </c>
    </row>
    <row r="17472" spans="17:20">
      <c r="Q17472">
        <v>0.40925925925925899</v>
      </c>
      <c r="R17472">
        <v>1</v>
      </c>
      <c r="S17472" t="s">
        <v>2562</v>
      </c>
      <c r="T17472" t="s">
        <v>3096</v>
      </c>
    </row>
    <row r="17473" spans="17:20">
      <c r="Q17473">
        <v>0.40928240740740701</v>
      </c>
      <c r="R17473">
        <v>1</v>
      </c>
      <c r="S17473" t="s">
        <v>2562</v>
      </c>
      <c r="T17473" t="s">
        <v>3128</v>
      </c>
    </row>
    <row r="17474" spans="17:20">
      <c r="Q17474">
        <v>0.40931712962963002</v>
      </c>
      <c r="R17474">
        <v>1</v>
      </c>
      <c r="S17474" t="s">
        <v>12891</v>
      </c>
      <c r="T17474" t="s">
        <v>3128</v>
      </c>
    </row>
    <row r="17475" spans="17:20">
      <c r="Q17475">
        <v>0.40940972222222199</v>
      </c>
      <c r="R17475">
        <v>1</v>
      </c>
      <c r="S17475" t="s">
        <v>5727</v>
      </c>
      <c r="T17475" t="s">
        <v>3221</v>
      </c>
    </row>
    <row r="17476" spans="17:20">
      <c r="Q17476">
        <v>0.40940972222222199</v>
      </c>
      <c r="R17476">
        <v>1</v>
      </c>
      <c r="S17476" t="s">
        <v>5728</v>
      </c>
      <c r="T17476" t="s">
        <v>3221</v>
      </c>
    </row>
    <row r="17477" spans="17:20">
      <c r="Q17477">
        <v>0.40949074074074099</v>
      </c>
      <c r="R17477">
        <v>1</v>
      </c>
      <c r="S17477" t="s">
        <v>709</v>
      </c>
      <c r="T17477" t="s">
        <v>3128</v>
      </c>
    </row>
    <row r="17478" spans="17:20">
      <c r="Q17478">
        <v>0.40952546296296299</v>
      </c>
      <c r="R17478">
        <v>2</v>
      </c>
      <c r="S17478" t="s">
        <v>2562</v>
      </c>
      <c r="T17478" t="s">
        <v>3103</v>
      </c>
    </row>
    <row r="17479" spans="17:20">
      <c r="Q17479">
        <v>0.40954861111111102</v>
      </c>
      <c r="R17479">
        <v>1</v>
      </c>
      <c r="S17479" t="s">
        <v>690</v>
      </c>
      <c r="T17479" t="s">
        <v>3098</v>
      </c>
    </row>
    <row r="17480" spans="17:20">
      <c r="Q17480">
        <v>0.40958333333333302</v>
      </c>
      <c r="R17480">
        <v>1</v>
      </c>
      <c r="S17480" t="s">
        <v>5734</v>
      </c>
      <c r="T17480" t="s">
        <v>3103</v>
      </c>
    </row>
    <row r="17481" spans="17:20">
      <c r="Q17481">
        <v>0.40959490740740701</v>
      </c>
      <c r="R17481">
        <v>1</v>
      </c>
      <c r="S17481" t="s">
        <v>4211</v>
      </c>
      <c r="T17481" t="s">
        <v>3100</v>
      </c>
    </row>
    <row r="17482" spans="17:20">
      <c r="Q17482">
        <v>0.40962962962963001</v>
      </c>
      <c r="R17482">
        <v>1</v>
      </c>
      <c r="S17482" t="s">
        <v>5736</v>
      </c>
      <c r="T17482" t="s">
        <v>3103</v>
      </c>
    </row>
    <row r="17483" spans="17:20">
      <c r="Q17483">
        <v>0.40965277777777798</v>
      </c>
      <c r="R17483">
        <v>1</v>
      </c>
      <c r="S17483" t="s">
        <v>5737</v>
      </c>
      <c r="T17483" t="s">
        <v>3103</v>
      </c>
    </row>
    <row r="17484" spans="17:20">
      <c r="Q17484">
        <v>0.40968749999999998</v>
      </c>
      <c r="R17484">
        <v>1</v>
      </c>
      <c r="S17484" t="s">
        <v>5738</v>
      </c>
      <c r="T17484" t="s">
        <v>3103</v>
      </c>
    </row>
    <row r="17485" spans="17:20">
      <c r="Q17485">
        <v>0.40972222222222199</v>
      </c>
      <c r="R17485">
        <v>1</v>
      </c>
      <c r="S17485" t="s">
        <v>3041</v>
      </c>
      <c r="T17485" t="s">
        <v>3103</v>
      </c>
    </row>
    <row r="17486" spans="17:20">
      <c r="Q17486">
        <v>0.40976851851851898</v>
      </c>
      <c r="R17486">
        <v>1</v>
      </c>
      <c r="S17486" t="s">
        <v>5740</v>
      </c>
      <c r="T17486" t="s">
        <v>3103</v>
      </c>
    </row>
    <row r="17487" spans="17:20">
      <c r="Q17487">
        <v>0.40980324074074098</v>
      </c>
      <c r="R17487">
        <v>1</v>
      </c>
      <c r="S17487" t="s">
        <v>3055</v>
      </c>
      <c r="T17487" t="s">
        <v>3094</v>
      </c>
    </row>
    <row r="17488" spans="17:20">
      <c r="Q17488">
        <v>0.40991898148148098</v>
      </c>
      <c r="R17488">
        <v>1</v>
      </c>
      <c r="S17488" t="s">
        <v>3036</v>
      </c>
      <c r="T17488" t="s">
        <v>3103</v>
      </c>
    </row>
    <row r="17489" spans="17:20">
      <c r="Q17489">
        <v>0.40991898148148098</v>
      </c>
      <c r="R17489">
        <v>1</v>
      </c>
      <c r="S17489" t="s">
        <v>5742</v>
      </c>
      <c r="T17489" t="s">
        <v>3103</v>
      </c>
    </row>
    <row r="17490" spans="17:20">
      <c r="Q17490">
        <v>0.40994212962963</v>
      </c>
      <c r="R17490">
        <v>1</v>
      </c>
      <c r="S17490" t="s">
        <v>2562</v>
      </c>
      <c r="T17490" t="s">
        <v>3103</v>
      </c>
    </row>
    <row r="17491" spans="17:20">
      <c r="Q17491">
        <v>0.40995370370370399</v>
      </c>
      <c r="R17491">
        <v>1</v>
      </c>
      <c r="S17491" t="s">
        <v>5744</v>
      </c>
      <c r="T17491" t="s">
        <v>3103</v>
      </c>
    </row>
    <row r="17492" spans="17:20">
      <c r="Q17492">
        <v>0.40995370370370399</v>
      </c>
      <c r="R17492">
        <v>1</v>
      </c>
      <c r="S17492" t="s">
        <v>5743</v>
      </c>
      <c r="T17492" t="s">
        <v>3103</v>
      </c>
    </row>
    <row r="17493" spans="17:20">
      <c r="Q17493">
        <v>0.40997685185185201</v>
      </c>
      <c r="R17493">
        <v>1</v>
      </c>
      <c r="S17493" t="s">
        <v>2562</v>
      </c>
      <c r="T17493" t="s">
        <v>3103</v>
      </c>
    </row>
    <row r="17494" spans="17:20">
      <c r="Q17494">
        <v>0.410023148148148</v>
      </c>
      <c r="R17494">
        <v>1</v>
      </c>
      <c r="S17494" t="s">
        <v>12892</v>
      </c>
      <c r="T17494" t="s">
        <v>3097</v>
      </c>
    </row>
    <row r="17495" spans="17:20">
      <c r="Q17495">
        <v>0.41003472222222198</v>
      </c>
      <c r="R17495">
        <v>1</v>
      </c>
      <c r="S17495" t="s">
        <v>5732</v>
      </c>
      <c r="T17495" t="s">
        <v>3221</v>
      </c>
    </row>
    <row r="17496" spans="17:20">
      <c r="Q17496">
        <v>0.41012731481481501</v>
      </c>
      <c r="R17496">
        <v>1</v>
      </c>
      <c r="S17496" t="s">
        <v>859</v>
      </c>
      <c r="T17496" t="s">
        <v>3097</v>
      </c>
    </row>
    <row r="17497" spans="17:20">
      <c r="Q17497">
        <v>0.410138888888889</v>
      </c>
      <c r="R17497">
        <v>1</v>
      </c>
      <c r="S17497" t="s">
        <v>5731</v>
      </c>
      <c r="T17497" t="s">
        <v>3103</v>
      </c>
    </row>
    <row r="17498" spans="17:20">
      <c r="Q17498">
        <v>0.41018518518518499</v>
      </c>
      <c r="R17498">
        <v>1</v>
      </c>
      <c r="S17498" t="s">
        <v>860</v>
      </c>
      <c r="T17498" t="s">
        <v>3097</v>
      </c>
    </row>
    <row r="17499" spans="17:20">
      <c r="Q17499">
        <v>0.41020833333333301</v>
      </c>
      <c r="R17499">
        <v>1</v>
      </c>
      <c r="S17499" t="s">
        <v>335</v>
      </c>
      <c r="T17499" t="s">
        <v>3100</v>
      </c>
    </row>
    <row r="17500" spans="17:20">
      <c r="Q17500">
        <v>0.41023148148148098</v>
      </c>
      <c r="R17500">
        <v>1</v>
      </c>
      <c r="S17500" t="s">
        <v>5733</v>
      </c>
      <c r="T17500" t="s">
        <v>3103</v>
      </c>
    </row>
    <row r="17501" spans="17:20">
      <c r="Q17501">
        <v>0.41025462962963</v>
      </c>
      <c r="R17501">
        <v>1</v>
      </c>
      <c r="S17501" t="s">
        <v>2562</v>
      </c>
      <c r="T17501" t="s">
        <v>3103</v>
      </c>
    </row>
    <row r="17502" spans="17:20">
      <c r="Q17502">
        <v>0.41025462962963</v>
      </c>
      <c r="R17502">
        <v>2</v>
      </c>
      <c r="S17502" t="s">
        <v>2059</v>
      </c>
      <c r="T17502" t="s">
        <v>3221</v>
      </c>
    </row>
    <row r="17503" spans="17:20">
      <c r="Q17503">
        <v>0.41026620370370398</v>
      </c>
      <c r="R17503">
        <v>1</v>
      </c>
      <c r="S17503" t="s">
        <v>2562</v>
      </c>
      <c r="T17503" t="s">
        <v>3103</v>
      </c>
    </row>
    <row r="17504" spans="17:20">
      <c r="Q17504">
        <v>0.41039351851851902</v>
      </c>
      <c r="R17504">
        <v>1</v>
      </c>
      <c r="S17504" t="s">
        <v>2562</v>
      </c>
      <c r="T17504" t="s">
        <v>3103</v>
      </c>
    </row>
    <row r="17505" spans="17:20">
      <c r="Q17505">
        <v>0.41041666666666698</v>
      </c>
      <c r="R17505">
        <v>1</v>
      </c>
      <c r="S17505" t="s">
        <v>1669</v>
      </c>
      <c r="T17505" t="s">
        <v>3097</v>
      </c>
    </row>
    <row r="17506" spans="17:20">
      <c r="Q17506">
        <v>0.41045138888888899</v>
      </c>
      <c r="R17506">
        <v>1</v>
      </c>
      <c r="S17506" t="s">
        <v>2562</v>
      </c>
      <c r="T17506" t="s">
        <v>3103</v>
      </c>
    </row>
    <row r="17507" spans="17:20">
      <c r="Q17507">
        <v>0.41055555555555601</v>
      </c>
      <c r="R17507">
        <v>1</v>
      </c>
      <c r="S17507" t="s">
        <v>5745</v>
      </c>
      <c r="T17507" t="s">
        <v>3103</v>
      </c>
    </row>
    <row r="17508" spans="17:20">
      <c r="Q17508">
        <v>0.41057870370370397</v>
      </c>
      <c r="R17508">
        <v>4</v>
      </c>
      <c r="S17508" t="s">
        <v>2562</v>
      </c>
      <c r="T17508" t="s">
        <v>3103</v>
      </c>
    </row>
    <row r="17509" spans="17:20">
      <c r="Q17509">
        <v>0.410601851851852</v>
      </c>
      <c r="R17509">
        <v>1</v>
      </c>
      <c r="S17509" t="s">
        <v>4083</v>
      </c>
      <c r="T17509" t="s">
        <v>3094</v>
      </c>
    </row>
    <row r="17510" spans="17:20">
      <c r="Q17510">
        <v>0.41064814814814798</v>
      </c>
      <c r="R17510">
        <v>1</v>
      </c>
      <c r="S17510" t="s">
        <v>2562</v>
      </c>
      <c r="T17510" t="s">
        <v>3103</v>
      </c>
    </row>
    <row r="17511" spans="17:20">
      <c r="Q17511">
        <v>0.41064814814814798</v>
      </c>
      <c r="R17511">
        <v>1</v>
      </c>
      <c r="S17511" t="s">
        <v>3038</v>
      </c>
      <c r="T17511" t="s">
        <v>3221</v>
      </c>
    </row>
    <row r="17512" spans="17:20">
      <c r="Q17512">
        <v>0.41064814814814798</v>
      </c>
      <c r="R17512">
        <v>1</v>
      </c>
      <c r="S17512" t="s">
        <v>4195</v>
      </c>
      <c r="T17512" t="s">
        <v>3096</v>
      </c>
    </row>
    <row r="17513" spans="17:20">
      <c r="Q17513">
        <v>0.41065972222222202</v>
      </c>
      <c r="R17513">
        <v>2</v>
      </c>
      <c r="S17513" t="s">
        <v>12893</v>
      </c>
      <c r="T17513" t="s">
        <v>3095</v>
      </c>
    </row>
    <row r="17514" spans="17:20">
      <c r="Q17514">
        <v>0.41065972222222202</v>
      </c>
      <c r="R17514">
        <v>1</v>
      </c>
      <c r="S17514" t="s">
        <v>12894</v>
      </c>
      <c r="T17514" t="s">
        <v>3097</v>
      </c>
    </row>
    <row r="17515" spans="17:20">
      <c r="Q17515">
        <v>0.41068287037036999</v>
      </c>
      <c r="R17515">
        <v>1</v>
      </c>
      <c r="S17515" t="s">
        <v>2562</v>
      </c>
      <c r="T17515" t="s">
        <v>3103</v>
      </c>
    </row>
    <row r="17516" spans="17:20">
      <c r="Q17516">
        <v>0.41070601851851901</v>
      </c>
      <c r="R17516">
        <v>1</v>
      </c>
      <c r="S17516" t="s">
        <v>2562</v>
      </c>
      <c r="T17516" t="s">
        <v>3103</v>
      </c>
    </row>
    <row r="17517" spans="17:20">
      <c r="Q17517">
        <v>0.41074074074074102</v>
      </c>
      <c r="R17517">
        <v>1</v>
      </c>
      <c r="S17517" t="s">
        <v>3744</v>
      </c>
      <c r="T17517" t="s">
        <v>3096</v>
      </c>
    </row>
    <row r="17518" spans="17:20">
      <c r="Q17518">
        <v>0.41081018518518497</v>
      </c>
      <c r="R17518">
        <v>2</v>
      </c>
      <c r="S17518" t="s">
        <v>5748</v>
      </c>
      <c r="T17518" t="s">
        <v>3103</v>
      </c>
    </row>
    <row r="17519" spans="17:20">
      <c r="Q17519">
        <v>0.410833333333333</v>
      </c>
      <c r="R17519">
        <v>1</v>
      </c>
      <c r="S17519" t="s">
        <v>3043</v>
      </c>
      <c r="T17519" t="s">
        <v>3103</v>
      </c>
    </row>
    <row r="17520" spans="17:20">
      <c r="Q17520">
        <v>0.41089120370370402</v>
      </c>
      <c r="R17520">
        <v>1</v>
      </c>
      <c r="S17520" t="s">
        <v>2562</v>
      </c>
      <c r="T17520" t="s">
        <v>3103</v>
      </c>
    </row>
    <row r="17521" spans="17:20">
      <c r="Q17521">
        <v>0.41104166666666703</v>
      </c>
      <c r="R17521">
        <v>1</v>
      </c>
      <c r="S17521" t="s">
        <v>5735</v>
      </c>
      <c r="T17521" t="s">
        <v>3221</v>
      </c>
    </row>
    <row r="17522" spans="17:20">
      <c r="Q17522">
        <v>0.41106481481481499</v>
      </c>
      <c r="R17522">
        <v>2</v>
      </c>
      <c r="S17522" t="s">
        <v>3044</v>
      </c>
      <c r="T17522" t="s">
        <v>3103</v>
      </c>
    </row>
    <row r="17523" spans="17:20">
      <c r="Q17523">
        <v>0.411099537037037</v>
      </c>
      <c r="R17523">
        <v>1</v>
      </c>
      <c r="S17523" t="s">
        <v>2562</v>
      </c>
      <c r="T17523" t="s">
        <v>3103</v>
      </c>
    </row>
    <row r="17524" spans="17:20">
      <c r="Q17524">
        <v>0.41112268518518502</v>
      </c>
      <c r="R17524">
        <v>1</v>
      </c>
      <c r="S17524" t="s">
        <v>2562</v>
      </c>
      <c r="T17524" t="s">
        <v>3103</v>
      </c>
    </row>
    <row r="17525" spans="17:20">
      <c r="Q17525">
        <v>0.41119212962962998</v>
      </c>
      <c r="R17525">
        <v>1</v>
      </c>
      <c r="S17525" t="s">
        <v>2541</v>
      </c>
      <c r="T17525" t="s">
        <v>3221</v>
      </c>
    </row>
    <row r="17526" spans="17:20">
      <c r="Q17526">
        <v>0.41126157407407399</v>
      </c>
      <c r="R17526">
        <v>3</v>
      </c>
      <c r="S17526" t="s">
        <v>5741</v>
      </c>
      <c r="T17526" t="s">
        <v>3103</v>
      </c>
    </row>
    <row r="17527" spans="17:20">
      <c r="Q17527">
        <v>0.41126157407407399</v>
      </c>
      <c r="R17527">
        <v>1</v>
      </c>
      <c r="S17527" t="s">
        <v>864</v>
      </c>
      <c r="T17527" t="s">
        <v>3097</v>
      </c>
    </row>
    <row r="17528" spans="17:20">
      <c r="Q17528">
        <v>0.41126157407407399</v>
      </c>
      <c r="R17528">
        <v>1</v>
      </c>
      <c r="S17528" t="s">
        <v>2562</v>
      </c>
      <c r="T17528" t="s">
        <v>3096</v>
      </c>
    </row>
    <row r="17529" spans="17:20">
      <c r="Q17529">
        <v>0.41130787037036998</v>
      </c>
      <c r="R17529">
        <v>2</v>
      </c>
      <c r="S17529" t="s">
        <v>5739</v>
      </c>
      <c r="T17529" t="s">
        <v>3221</v>
      </c>
    </row>
    <row r="17530" spans="17:20">
      <c r="Q17530">
        <v>0.41134259259259298</v>
      </c>
      <c r="R17530">
        <v>1</v>
      </c>
      <c r="S17530" t="s">
        <v>4675</v>
      </c>
      <c r="T17530" t="s">
        <v>3102</v>
      </c>
    </row>
    <row r="17531" spans="17:20">
      <c r="Q17531">
        <v>0.4115625</v>
      </c>
      <c r="R17531">
        <v>1</v>
      </c>
      <c r="S17531" t="s">
        <v>862</v>
      </c>
      <c r="T17531" t="s">
        <v>3097</v>
      </c>
    </row>
    <row r="17532" spans="17:20">
      <c r="Q17532">
        <v>0.41163194444444401</v>
      </c>
      <c r="R17532">
        <v>1</v>
      </c>
      <c r="S17532" t="s">
        <v>2562</v>
      </c>
      <c r="T17532" t="s">
        <v>3103</v>
      </c>
    </row>
    <row r="17533" spans="17:20">
      <c r="Q17533">
        <v>0.41165509259259297</v>
      </c>
      <c r="R17533">
        <v>1</v>
      </c>
      <c r="S17533" t="s">
        <v>3051</v>
      </c>
      <c r="T17533" t="s">
        <v>3103</v>
      </c>
    </row>
    <row r="17534" spans="17:20">
      <c r="Q17534">
        <v>0.41165509259259297</v>
      </c>
      <c r="R17534">
        <v>1</v>
      </c>
      <c r="S17534" t="s">
        <v>4282</v>
      </c>
      <c r="T17534" t="s">
        <v>3097</v>
      </c>
    </row>
    <row r="17535" spans="17:20">
      <c r="Q17535">
        <v>0.41168981481481498</v>
      </c>
      <c r="R17535">
        <v>1</v>
      </c>
      <c r="S17535" t="s">
        <v>2562</v>
      </c>
      <c r="T17535" t="s">
        <v>3103</v>
      </c>
    </row>
    <row r="17536" spans="17:20">
      <c r="Q17536">
        <v>0.41168981481481498</v>
      </c>
      <c r="R17536">
        <v>1</v>
      </c>
      <c r="S17536" t="s">
        <v>5746</v>
      </c>
      <c r="T17536" t="s">
        <v>3221</v>
      </c>
    </row>
    <row r="17537" spans="17:20">
      <c r="Q17537">
        <v>0.41174768518518501</v>
      </c>
      <c r="R17537">
        <v>1</v>
      </c>
      <c r="S17537" t="s">
        <v>3054</v>
      </c>
      <c r="T17537" t="s">
        <v>3103</v>
      </c>
    </row>
    <row r="17538" spans="17:20">
      <c r="Q17538">
        <v>0.41175925925925899</v>
      </c>
      <c r="R17538">
        <v>1</v>
      </c>
      <c r="S17538" t="s">
        <v>11873</v>
      </c>
      <c r="T17538" t="s">
        <v>3098</v>
      </c>
    </row>
    <row r="17539" spans="17:20">
      <c r="Q17539">
        <v>0.41177083333333298</v>
      </c>
      <c r="R17539">
        <v>1</v>
      </c>
      <c r="S17539" t="s">
        <v>3048</v>
      </c>
      <c r="T17539" t="s">
        <v>3103</v>
      </c>
    </row>
    <row r="17540" spans="17:20">
      <c r="Q17540">
        <v>0.411793981481481</v>
      </c>
      <c r="R17540">
        <v>1</v>
      </c>
      <c r="S17540" t="s">
        <v>5747</v>
      </c>
      <c r="T17540" t="s">
        <v>3221</v>
      </c>
    </row>
    <row r="17541" spans="17:20">
      <c r="Q17541">
        <v>0.41184027777777799</v>
      </c>
      <c r="R17541">
        <v>1</v>
      </c>
      <c r="S17541" t="s">
        <v>274</v>
      </c>
      <c r="T17541" t="s">
        <v>3094</v>
      </c>
    </row>
    <row r="17542" spans="17:20">
      <c r="Q17542">
        <v>0.411944444444444</v>
      </c>
      <c r="R17542">
        <v>2</v>
      </c>
      <c r="S17542" t="s">
        <v>6955</v>
      </c>
      <c r="T17542" t="s">
        <v>3097</v>
      </c>
    </row>
    <row r="17543" spans="17:20">
      <c r="Q17543">
        <v>0.412060185185185</v>
      </c>
      <c r="R17543">
        <v>1</v>
      </c>
      <c r="S17543" t="s">
        <v>3050</v>
      </c>
      <c r="T17543" t="s">
        <v>3103</v>
      </c>
    </row>
    <row r="17544" spans="17:20">
      <c r="Q17544">
        <v>0.41210648148148099</v>
      </c>
      <c r="R17544">
        <v>2</v>
      </c>
      <c r="S17544" t="s">
        <v>364</v>
      </c>
      <c r="T17544" t="s">
        <v>3096</v>
      </c>
    </row>
    <row r="17545" spans="17:20">
      <c r="Q17545">
        <v>0.41212962962963001</v>
      </c>
      <c r="R17545">
        <v>1</v>
      </c>
      <c r="S17545" t="s">
        <v>3045</v>
      </c>
      <c r="T17545" t="s">
        <v>3099</v>
      </c>
    </row>
    <row r="17546" spans="17:20">
      <c r="Q17546">
        <v>0.412291666666667</v>
      </c>
      <c r="R17546">
        <v>1</v>
      </c>
      <c r="S17546" t="s">
        <v>5753</v>
      </c>
      <c r="T17546" t="s">
        <v>3103</v>
      </c>
    </row>
    <row r="17547" spans="17:20">
      <c r="Q17547">
        <v>0.412372685185185</v>
      </c>
      <c r="R17547">
        <v>1</v>
      </c>
      <c r="S17547" t="s">
        <v>12895</v>
      </c>
      <c r="T17547" t="s">
        <v>3128</v>
      </c>
    </row>
    <row r="17548" spans="17:20">
      <c r="Q17548">
        <v>0.41241898148148098</v>
      </c>
      <c r="R17548">
        <v>1</v>
      </c>
      <c r="S17548" t="s">
        <v>2562</v>
      </c>
      <c r="T17548" t="s">
        <v>3096</v>
      </c>
    </row>
    <row r="17549" spans="17:20">
      <c r="Q17549">
        <v>0.41241898148148098</v>
      </c>
      <c r="R17549">
        <v>1</v>
      </c>
      <c r="S17549" t="s">
        <v>4213</v>
      </c>
      <c r="T17549" t="s">
        <v>3100</v>
      </c>
    </row>
    <row r="17550" spans="17:20">
      <c r="Q17550">
        <v>0.41243055555555602</v>
      </c>
      <c r="R17550">
        <v>2</v>
      </c>
      <c r="S17550" t="s">
        <v>473</v>
      </c>
      <c r="T17550" t="s">
        <v>3102</v>
      </c>
    </row>
    <row r="17551" spans="17:20">
      <c r="Q17551">
        <v>0.41248842592592599</v>
      </c>
      <c r="R17551">
        <v>1</v>
      </c>
      <c r="S17551" t="s">
        <v>5908</v>
      </c>
      <c r="T17551" t="s">
        <v>3097</v>
      </c>
    </row>
    <row r="17552" spans="17:20">
      <c r="Q17552">
        <v>0.41253472222222198</v>
      </c>
      <c r="R17552">
        <v>2</v>
      </c>
      <c r="S17552" t="s">
        <v>5750</v>
      </c>
      <c r="T17552" t="s">
        <v>3221</v>
      </c>
    </row>
    <row r="17553" spans="17:20">
      <c r="Q17553">
        <v>0.41261574074074098</v>
      </c>
      <c r="R17553">
        <v>1</v>
      </c>
      <c r="S17553" t="s">
        <v>3047</v>
      </c>
      <c r="T17553" t="s">
        <v>3096</v>
      </c>
    </row>
    <row r="17554" spans="17:20">
      <c r="Q17554">
        <v>0.41266203703703702</v>
      </c>
      <c r="R17554">
        <v>3</v>
      </c>
      <c r="S17554" t="s">
        <v>5751</v>
      </c>
      <c r="T17554" t="s">
        <v>3221</v>
      </c>
    </row>
    <row r="17555" spans="17:20">
      <c r="Q17555">
        <v>0.41269675925925903</v>
      </c>
      <c r="R17555">
        <v>1</v>
      </c>
      <c r="S17555" t="s">
        <v>2562</v>
      </c>
      <c r="T17555" t="s">
        <v>3103</v>
      </c>
    </row>
    <row r="17556" spans="17:20">
      <c r="Q17556">
        <v>0.41271990740740699</v>
      </c>
      <c r="R17556">
        <v>2</v>
      </c>
      <c r="S17556" t="s">
        <v>5754</v>
      </c>
      <c r="T17556" t="s">
        <v>3221</v>
      </c>
    </row>
    <row r="17557" spans="17:20">
      <c r="Q17557">
        <v>0.41274305555555602</v>
      </c>
      <c r="R17557">
        <v>1</v>
      </c>
      <c r="S17557" t="s">
        <v>5755</v>
      </c>
      <c r="T17557" t="s">
        <v>3221</v>
      </c>
    </row>
    <row r="17558" spans="17:20">
      <c r="Q17558">
        <v>0.41276620370370398</v>
      </c>
      <c r="R17558">
        <v>1</v>
      </c>
      <c r="S17558" t="s">
        <v>2562</v>
      </c>
      <c r="T17558" t="s">
        <v>3103</v>
      </c>
    </row>
    <row r="17559" spans="17:20">
      <c r="Q17559">
        <v>0.41280092592592599</v>
      </c>
      <c r="R17559">
        <v>1</v>
      </c>
      <c r="S17559" t="s">
        <v>717</v>
      </c>
      <c r="T17559" t="s">
        <v>3100</v>
      </c>
    </row>
    <row r="17560" spans="17:20">
      <c r="Q17560">
        <v>0.41283564814814799</v>
      </c>
      <c r="R17560">
        <v>1</v>
      </c>
      <c r="S17560" t="s">
        <v>3056</v>
      </c>
      <c r="T17560" t="s">
        <v>3103</v>
      </c>
    </row>
    <row r="17561" spans="17:20">
      <c r="Q17561">
        <v>0.41285879629629602</v>
      </c>
      <c r="R17561">
        <v>2</v>
      </c>
      <c r="S17561" t="s">
        <v>3058</v>
      </c>
      <c r="T17561" t="s">
        <v>3221</v>
      </c>
    </row>
    <row r="17562" spans="17:20">
      <c r="Q17562">
        <v>0.41287037037037</v>
      </c>
      <c r="R17562">
        <v>3</v>
      </c>
      <c r="S17562" t="s">
        <v>5771</v>
      </c>
      <c r="T17562" t="s">
        <v>3103</v>
      </c>
    </row>
    <row r="17563" spans="17:20">
      <c r="Q17563">
        <v>0.412905092592593</v>
      </c>
      <c r="R17563">
        <v>1</v>
      </c>
      <c r="S17563" t="s">
        <v>3776</v>
      </c>
      <c r="T17563" t="s">
        <v>3097</v>
      </c>
    </row>
    <row r="17564" spans="17:20">
      <c r="Q17564">
        <v>0.412986111111111</v>
      </c>
      <c r="R17564">
        <v>1</v>
      </c>
      <c r="S17564" t="s">
        <v>5757</v>
      </c>
      <c r="T17564" t="s">
        <v>3221</v>
      </c>
    </row>
    <row r="17565" spans="17:20">
      <c r="Q17565">
        <v>0.41303240740740699</v>
      </c>
      <c r="R17565">
        <v>1</v>
      </c>
      <c r="S17565" t="s">
        <v>2562</v>
      </c>
      <c r="T17565" t="s">
        <v>3103</v>
      </c>
    </row>
    <row r="17566" spans="17:20">
      <c r="Q17566">
        <v>0.41303240740740699</v>
      </c>
      <c r="R17566">
        <v>1</v>
      </c>
      <c r="S17566" t="s">
        <v>3057</v>
      </c>
      <c r="T17566" t="s">
        <v>3103</v>
      </c>
    </row>
    <row r="17567" spans="17:20">
      <c r="Q17567">
        <v>0.41303240740740699</v>
      </c>
      <c r="R17567">
        <v>2</v>
      </c>
      <c r="S17567" t="s">
        <v>866</v>
      </c>
      <c r="T17567" t="s">
        <v>3097</v>
      </c>
    </row>
    <row r="17568" spans="17:20">
      <c r="Q17568">
        <v>0.41305555555555601</v>
      </c>
      <c r="R17568">
        <v>1</v>
      </c>
      <c r="S17568" t="s">
        <v>3993</v>
      </c>
      <c r="T17568" t="s">
        <v>3096</v>
      </c>
    </row>
    <row r="17569" spans="17:20">
      <c r="Q17569">
        <v>0.413136574074074</v>
      </c>
      <c r="R17569">
        <v>1</v>
      </c>
      <c r="S17569" t="s">
        <v>2562</v>
      </c>
      <c r="T17569" t="s">
        <v>3103</v>
      </c>
    </row>
    <row r="17570" spans="17:20">
      <c r="Q17570">
        <v>0.41322916666666698</v>
      </c>
      <c r="R17570">
        <v>1</v>
      </c>
      <c r="S17570" t="s">
        <v>3068</v>
      </c>
      <c r="T17570" t="s">
        <v>3103</v>
      </c>
    </row>
    <row r="17571" spans="17:20">
      <c r="Q17571">
        <v>0.41324074074074102</v>
      </c>
      <c r="R17571">
        <v>1</v>
      </c>
      <c r="S17571" t="s">
        <v>5756</v>
      </c>
      <c r="T17571" t="s">
        <v>3103</v>
      </c>
    </row>
    <row r="17572" spans="17:20">
      <c r="Q17572">
        <v>0.41327546296296302</v>
      </c>
      <c r="R17572">
        <v>1</v>
      </c>
      <c r="S17572" t="s">
        <v>5758</v>
      </c>
      <c r="T17572" t="s">
        <v>3221</v>
      </c>
    </row>
    <row r="17573" spans="17:20">
      <c r="Q17573">
        <v>0.41342592592592597</v>
      </c>
      <c r="R17573">
        <v>2</v>
      </c>
      <c r="S17573" t="s">
        <v>5761</v>
      </c>
      <c r="T17573" t="s">
        <v>3103</v>
      </c>
    </row>
    <row r="17574" spans="17:20">
      <c r="Q17574">
        <v>0.41346064814814798</v>
      </c>
      <c r="R17574">
        <v>1</v>
      </c>
      <c r="S17574" t="s">
        <v>5759</v>
      </c>
      <c r="T17574" t="s">
        <v>3103</v>
      </c>
    </row>
    <row r="17575" spans="17:20">
      <c r="Q17575">
        <v>0.413483796296296</v>
      </c>
      <c r="R17575">
        <v>1</v>
      </c>
      <c r="S17575" t="s">
        <v>489</v>
      </c>
      <c r="T17575" t="s">
        <v>3096</v>
      </c>
    </row>
    <row r="17576" spans="17:20">
      <c r="Q17576">
        <v>0.41362268518518502</v>
      </c>
      <c r="R17576">
        <v>2</v>
      </c>
      <c r="S17576" t="s">
        <v>5766</v>
      </c>
      <c r="T17576" t="s">
        <v>3103</v>
      </c>
    </row>
    <row r="17577" spans="17:20">
      <c r="Q17577">
        <v>0.41363425925925901</v>
      </c>
      <c r="R17577">
        <v>1</v>
      </c>
      <c r="S17577" t="s">
        <v>5752</v>
      </c>
      <c r="T17577" t="s">
        <v>3103</v>
      </c>
    </row>
    <row r="17578" spans="17:20">
      <c r="Q17578">
        <v>0.41365740740740697</v>
      </c>
      <c r="R17578">
        <v>2</v>
      </c>
      <c r="S17578" t="s">
        <v>2562</v>
      </c>
      <c r="T17578" t="s">
        <v>3103</v>
      </c>
    </row>
    <row r="17579" spans="17:20">
      <c r="Q17579">
        <v>0.41369212962962998</v>
      </c>
      <c r="R17579">
        <v>2</v>
      </c>
      <c r="S17579" t="s">
        <v>867</v>
      </c>
      <c r="T17579" t="s">
        <v>3097</v>
      </c>
    </row>
    <row r="17580" spans="17:20">
      <c r="Q17580">
        <v>0.41377314814814797</v>
      </c>
      <c r="R17580">
        <v>1</v>
      </c>
      <c r="S17580" t="s">
        <v>5769</v>
      </c>
      <c r="T17580" t="s">
        <v>3103</v>
      </c>
    </row>
    <row r="17581" spans="17:20">
      <c r="Q17581">
        <v>0.41407407407407398</v>
      </c>
      <c r="R17581">
        <v>1</v>
      </c>
      <c r="S17581" t="s">
        <v>5782</v>
      </c>
      <c r="T17581" t="s">
        <v>3221</v>
      </c>
    </row>
    <row r="17582" spans="17:20">
      <c r="Q17582">
        <v>0.414293981481481</v>
      </c>
      <c r="R17582">
        <v>1</v>
      </c>
      <c r="S17582" t="s">
        <v>3062</v>
      </c>
      <c r="T17582" t="s">
        <v>3103</v>
      </c>
    </row>
    <row r="17583" spans="17:20">
      <c r="Q17583">
        <v>0.414328703703704</v>
      </c>
      <c r="R17583">
        <v>3</v>
      </c>
      <c r="S17583" t="s">
        <v>5780</v>
      </c>
      <c r="T17583" t="s">
        <v>3103</v>
      </c>
    </row>
    <row r="17584" spans="17:20">
      <c r="Q17584">
        <v>0.41434027777777799</v>
      </c>
      <c r="R17584">
        <v>1</v>
      </c>
      <c r="S17584" t="s">
        <v>2562</v>
      </c>
      <c r="T17584" t="s">
        <v>3103</v>
      </c>
    </row>
    <row r="17585" spans="17:20">
      <c r="Q17585">
        <v>0.41435185185185203</v>
      </c>
      <c r="R17585">
        <v>3</v>
      </c>
      <c r="S17585" t="s">
        <v>5781</v>
      </c>
      <c r="T17585" t="s">
        <v>3103</v>
      </c>
    </row>
    <row r="17586" spans="17:20">
      <c r="Q17586">
        <v>0.41437499999999999</v>
      </c>
      <c r="R17586">
        <v>1</v>
      </c>
      <c r="S17586" t="s">
        <v>5783</v>
      </c>
      <c r="T17586" t="s">
        <v>3103</v>
      </c>
    </row>
    <row r="17587" spans="17:20">
      <c r="Q17587">
        <v>0.41439814814814802</v>
      </c>
      <c r="R17587">
        <v>4</v>
      </c>
      <c r="S17587" t="s">
        <v>5784</v>
      </c>
      <c r="T17587" t="s">
        <v>3103</v>
      </c>
    </row>
    <row r="17588" spans="17:20">
      <c r="Q17588">
        <v>0.414409722222222</v>
      </c>
      <c r="R17588">
        <v>1</v>
      </c>
      <c r="S17588" t="s">
        <v>5787</v>
      </c>
      <c r="T17588" t="s">
        <v>3103</v>
      </c>
    </row>
    <row r="17589" spans="17:20">
      <c r="Q17589">
        <v>0.41443287037037002</v>
      </c>
      <c r="R17589">
        <v>2</v>
      </c>
      <c r="S17589" t="s">
        <v>3064</v>
      </c>
      <c r="T17589" t="s">
        <v>3103</v>
      </c>
    </row>
    <row r="17590" spans="17:20">
      <c r="Q17590">
        <v>0.414444444444444</v>
      </c>
      <c r="R17590">
        <v>2</v>
      </c>
      <c r="S17590" t="s">
        <v>5785</v>
      </c>
      <c r="T17590" t="s">
        <v>3103</v>
      </c>
    </row>
    <row r="17591" spans="17:20">
      <c r="Q17591">
        <v>0.41449074074074099</v>
      </c>
      <c r="R17591">
        <v>1</v>
      </c>
      <c r="S17591" t="s">
        <v>5788</v>
      </c>
      <c r="T17591" t="s">
        <v>3103</v>
      </c>
    </row>
    <row r="17592" spans="17:20">
      <c r="Q17592">
        <v>0.414525462962963</v>
      </c>
      <c r="R17592">
        <v>1</v>
      </c>
      <c r="S17592" t="s">
        <v>5789</v>
      </c>
      <c r="T17592" t="s">
        <v>3103</v>
      </c>
    </row>
    <row r="17593" spans="17:20">
      <c r="Q17593">
        <v>0.41459490740740701</v>
      </c>
      <c r="R17593">
        <v>1</v>
      </c>
      <c r="S17593" t="s">
        <v>869</v>
      </c>
      <c r="T17593" t="s">
        <v>3128</v>
      </c>
    </row>
    <row r="17594" spans="17:20">
      <c r="Q17594">
        <v>0.41466435185185202</v>
      </c>
      <c r="R17594">
        <v>1</v>
      </c>
      <c r="S17594" t="s">
        <v>12896</v>
      </c>
      <c r="T17594" t="s">
        <v>3098</v>
      </c>
    </row>
    <row r="17595" spans="17:20">
      <c r="Q17595">
        <v>0.41468749999999999</v>
      </c>
      <c r="R17595">
        <v>1</v>
      </c>
      <c r="S17595" t="s">
        <v>5791</v>
      </c>
      <c r="T17595" t="s">
        <v>3103</v>
      </c>
    </row>
    <row r="17596" spans="17:20">
      <c r="Q17596">
        <v>0.41471064814814801</v>
      </c>
      <c r="R17596">
        <v>1</v>
      </c>
      <c r="S17596" t="s">
        <v>5773</v>
      </c>
      <c r="T17596" t="s">
        <v>3221</v>
      </c>
    </row>
    <row r="17597" spans="17:20">
      <c r="Q17597">
        <v>0.41484953703703698</v>
      </c>
      <c r="R17597">
        <v>1</v>
      </c>
      <c r="S17597" t="s">
        <v>5765</v>
      </c>
      <c r="T17597" t="s">
        <v>3221</v>
      </c>
    </row>
    <row r="17598" spans="17:20">
      <c r="Q17598">
        <v>0.41489583333333302</v>
      </c>
      <c r="R17598">
        <v>2</v>
      </c>
      <c r="S17598" t="s">
        <v>165</v>
      </c>
      <c r="T17598" t="s">
        <v>3095</v>
      </c>
    </row>
    <row r="17599" spans="17:20">
      <c r="Q17599">
        <v>0.414907407407407</v>
      </c>
      <c r="R17599">
        <v>4</v>
      </c>
      <c r="S17599" t="s">
        <v>5801</v>
      </c>
      <c r="T17599" t="s">
        <v>3103</v>
      </c>
    </row>
    <row r="17600" spans="17:20">
      <c r="Q17600">
        <v>0.41493055555555602</v>
      </c>
      <c r="R17600">
        <v>1</v>
      </c>
      <c r="S17600" t="s">
        <v>5775</v>
      </c>
      <c r="T17600" t="s">
        <v>3103</v>
      </c>
    </row>
    <row r="17601" spans="17:20">
      <c r="Q17601">
        <v>0.41494212962963001</v>
      </c>
      <c r="R17601">
        <v>2</v>
      </c>
      <c r="S17601" t="s">
        <v>2562</v>
      </c>
      <c r="T17601" t="s">
        <v>3103</v>
      </c>
    </row>
    <row r="17602" spans="17:20">
      <c r="Q17602">
        <v>0.41495370370370399</v>
      </c>
      <c r="R17602">
        <v>1</v>
      </c>
      <c r="S17602" t="s">
        <v>12897</v>
      </c>
      <c r="T17602" t="s">
        <v>3095</v>
      </c>
    </row>
    <row r="17603" spans="17:20">
      <c r="Q17603">
        <v>0.41497685185185201</v>
      </c>
      <c r="R17603">
        <v>1</v>
      </c>
      <c r="S17603" t="s">
        <v>5767</v>
      </c>
      <c r="T17603" t="s">
        <v>3221</v>
      </c>
    </row>
    <row r="17604" spans="17:20">
      <c r="Q17604">
        <v>0.414988425925926</v>
      </c>
      <c r="R17604">
        <v>1</v>
      </c>
      <c r="S17604" t="s">
        <v>5777</v>
      </c>
      <c r="T17604" t="s">
        <v>3103</v>
      </c>
    </row>
    <row r="17605" spans="17:20">
      <c r="Q17605">
        <v>0.415023148148148</v>
      </c>
      <c r="R17605">
        <v>2</v>
      </c>
      <c r="S17605" t="s">
        <v>3990</v>
      </c>
      <c r="T17605" t="s">
        <v>3097</v>
      </c>
    </row>
    <row r="17606" spans="17:20">
      <c r="Q17606">
        <v>0.41505787037037001</v>
      </c>
      <c r="R17606">
        <v>1</v>
      </c>
      <c r="S17606" t="s">
        <v>5778</v>
      </c>
      <c r="T17606" t="s">
        <v>3103</v>
      </c>
    </row>
    <row r="17607" spans="17:20">
      <c r="Q17607">
        <v>0.41505787037037001</v>
      </c>
      <c r="R17607">
        <v>1</v>
      </c>
      <c r="S17607" t="s">
        <v>5768</v>
      </c>
      <c r="T17607" t="s">
        <v>3221</v>
      </c>
    </row>
    <row r="17608" spans="17:20">
      <c r="Q17608">
        <v>0.415104166666667</v>
      </c>
      <c r="R17608">
        <v>1</v>
      </c>
      <c r="S17608" t="s">
        <v>4144</v>
      </c>
      <c r="T17608" t="s">
        <v>3099</v>
      </c>
    </row>
    <row r="17609" spans="17:20">
      <c r="Q17609">
        <v>0.41515046296296299</v>
      </c>
      <c r="R17609">
        <v>2</v>
      </c>
      <c r="S17609" t="s">
        <v>5779</v>
      </c>
      <c r="T17609" t="s">
        <v>3103</v>
      </c>
    </row>
    <row r="17610" spans="17:20">
      <c r="Q17610">
        <v>0.41519675925925897</v>
      </c>
      <c r="R17610">
        <v>2</v>
      </c>
      <c r="S17610" t="s">
        <v>5776</v>
      </c>
      <c r="T17610" t="s">
        <v>3221</v>
      </c>
    </row>
    <row r="17611" spans="17:20">
      <c r="Q17611">
        <v>0.41525462962963</v>
      </c>
      <c r="R17611">
        <v>2</v>
      </c>
      <c r="S17611" t="s">
        <v>4654</v>
      </c>
      <c r="T17611" t="s">
        <v>3099</v>
      </c>
    </row>
    <row r="17612" spans="17:20">
      <c r="Q17612">
        <v>0.41538194444444398</v>
      </c>
      <c r="R17612">
        <v>1</v>
      </c>
      <c r="S17612" t="s">
        <v>5790</v>
      </c>
      <c r="T17612" t="s">
        <v>3103</v>
      </c>
    </row>
    <row r="17613" spans="17:20">
      <c r="Q17613">
        <v>0.41541666666666699</v>
      </c>
      <c r="R17613">
        <v>1</v>
      </c>
      <c r="S17613" t="s">
        <v>5793</v>
      </c>
      <c r="T17613" t="s">
        <v>3103</v>
      </c>
    </row>
    <row r="17614" spans="17:20">
      <c r="Q17614">
        <v>0.41554398148148097</v>
      </c>
      <c r="R17614">
        <v>4</v>
      </c>
      <c r="S17614" t="s">
        <v>2562</v>
      </c>
      <c r="T17614" t="s">
        <v>3095</v>
      </c>
    </row>
    <row r="17615" spans="17:20">
      <c r="Q17615">
        <v>0.41559027777777802</v>
      </c>
      <c r="R17615">
        <v>1</v>
      </c>
      <c r="S17615" t="s">
        <v>12898</v>
      </c>
      <c r="T17615" t="s">
        <v>3097</v>
      </c>
    </row>
    <row r="17616" spans="17:20">
      <c r="Q17616">
        <v>0.415601851851852</v>
      </c>
      <c r="R17616">
        <v>1</v>
      </c>
      <c r="S17616" t="s">
        <v>5774</v>
      </c>
      <c r="T17616" t="s">
        <v>3221</v>
      </c>
    </row>
    <row r="17617" spans="17:20">
      <c r="Q17617">
        <v>0.41565972222222197</v>
      </c>
      <c r="R17617">
        <v>1</v>
      </c>
      <c r="S17617" t="s">
        <v>5786</v>
      </c>
      <c r="T17617" t="s">
        <v>3221</v>
      </c>
    </row>
    <row r="17618" spans="17:20">
      <c r="Q17618">
        <v>0.41570601851851902</v>
      </c>
      <c r="R17618">
        <v>1</v>
      </c>
      <c r="S17618" t="s">
        <v>5878</v>
      </c>
      <c r="T17618" t="s">
        <v>3096</v>
      </c>
    </row>
    <row r="17619" spans="17:20">
      <c r="Q17619">
        <v>0.415717592592593</v>
      </c>
      <c r="R17619">
        <v>4</v>
      </c>
      <c r="S17619" t="s">
        <v>12899</v>
      </c>
      <c r="T17619" t="s">
        <v>3098</v>
      </c>
    </row>
    <row r="17620" spans="17:20">
      <c r="Q17620">
        <v>0.41572916666666698</v>
      </c>
      <c r="R17620">
        <v>2</v>
      </c>
      <c r="S17620" t="s">
        <v>5794</v>
      </c>
      <c r="T17620" t="s">
        <v>3221</v>
      </c>
    </row>
    <row r="17621" spans="17:20">
      <c r="Q17621">
        <v>0.41572916666666698</v>
      </c>
      <c r="R17621">
        <v>1</v>
      </c>
      <c r="S17621" t="s">
        <v>5795</v>
      </c>
      <c r="T17621" t="s">
        <v>3103</v>
      </c>
    </row>
    <row r="17622" spans="17:20">
      <c r="Q17622">
        <v>0.41576388888888899</v>
      </c>
      <c r="R17622">
        <v>4</v>
      </c>
      <c r="S17622" t="s">
        <v>5808</v>
      </c>
      <c r="T17622" t="s">
        <v>3103</v>
      </c>
    </row>
    <row r="17623" spans="17:20">
      <c r="Q17623">
        <v>0.41577546296296303</v>
      </c>
      <c r="R17623">
        <v>1</v>
      </c>
      <c r="S17623" t="s">
        <v>1209</v>
      </c>
      <c r="T17623" t="s">
        <v>3098</v>
      </c>
    </row>
    <row r="17624" spans="17:20">
      <c r="Q17624">
        <v>0.41578703703703701</v>
      </c>
      <c r="R17624">
        <v>1</v>
      </c>
      <c r="S17624" t="s">
        <v>5804</v>
      </c>
      <c r="T17624" t="s">
        <v>3221</v>
      </c>
    </row>
    <row r="17625" spans="17:20">
      <c r="Q17625">
        <v>0.415833333333333</v>
      </c>
      <c r="R17625">
        <v>1</v>
      </c>
      <c r="S17625" t="s">
        <v>5806</v>
      </c>
      <c r="T17625" t="s">
        <v>3103</v>
      </c>
    </row>
    <row r="17626" spans="17:20">
      <c r="Q17626">
        <v>0.41599537037036999</v>
      </c>
      <c r="R17626">
        <v>1</v>
      </c>
      <c r="S17626" t="s">
        <v>12900</v>
      </c>
      <c r="T17626" t="s">
        <v>3097</v>
      </c>
    </row>
    <row r="17627" spans="17:20">
      <c r="Q17627">
        <v>0.416215277777778</v>
      </c>
      <c r="R17627">
        <v>1</v>
      </c>
      <c r="S17627" t="s">
        <v>2562</v>
      </c>
      <c r="T17627" t="s">
        <v>3103</v>
      </c>
    </row>
    <row r="17628" spans="17:20">
      <c r="Q17628">
        <v>0.416215277777778</v>
      </c>
      <c r="R17628">
        <v>1</v>
      </c>
      <c r="S17628" t="s">
        <v>12901</v>
      </c>
      <c r="T17628" t="s">
        <v>3098</v>
      </c>
    </row>
    <row r="17629" spans="17:20">
      <c r="Q17629">
        <v>0.41625000000000001</v>
      </c>
      <c r="R17629">
        <v>1</v>
      </c>
      <c r="S17629" t="s">
        <v>12902</v>
      </c>
      <c r="T17629" t="s">
        <v>3098</v>
      </c>
    </row>
    <row r="17630" spans="17:20">
      <c r="Q17630">
        <v>0.41625000000000001</v>
      </c>
      <c r="R17630">
        <v>1</v>
      </c>
      <c r="S17630" t="s">
        <v>860</v>
      </c>
      <c r="T17630" t="s">
        <v>3095</v>
      </c>
    </row>
    <row r="17631" spans="17:20">
      <c r="Q17631">
        <v>0.41625000000000001</v>
      </c>
      <c r="R17631">
        <v>1</v>
      </c>
      <c r="S17631" t="s">
        <v>1183</v>
      </c>
      <c r="T17631" t="s">
        <v>3096</v>
      </c>
    </row>
    <row r="17632" spans="17:20">
      <c r="Q17632">
        <v>0.41627314814814798</v>
      </c>
      <c r="R17632">
        <v>1</v>
      </c>
      <c r="S17632" t="s">
        <v>5805</v>
      </c>
      <c r="T17632" t="s">
        <v>3221</v>
      </c>
    </row>
    <row r="17633" spans="17:20">
      <c r="Q17633">
        <v>0.41628472222222201</v>
      </c>
      <c r="R17633">
        <v>1</v>
      </c>
      <c r="S17633" t="s">
        <v>447</v>
      </c>
      <c r="T17633" t="s">
        <v>3100</v>
      </c>
    </row>
    <row r="17634" spans="17:20">
      <c r="Q17634">
        <v>0.416296296296296</v>
      </c>
      <c r="R17634">
        <v>2</v>
      </c>
      <c r="S17634" t="s">
        <v>12903</v>
      </c>
      <c r="T17634" t="s">
        <v>3095</v>
      </c>
    </row>
    <row r="17635" spans="17:20">
      <c r="Q17635">
        <v>0.416331018518519</v>
      </c>
      <c r="R17635">
        <v>1</v>
      </c>
      <c r="S17635" t="s">
        <v>2562</v>
      </c>
      <c r="T17635" t="s">
        <v>3096</v>
      </c>
    </row>
    <row r="17636" spans="17:20">
      <c r="Q17636">
        <v>0.416412037037037</v>
      </c>
      <c r="R17636">
        <v>2</v>
      </c>
      <c r="S17636" t="s">
        <v>5814</v>
      </c>
      <c r="T17636" t="s">
        <v>3103</v>
      </c>
    </row>
    <row r="17637" spans="17:20">
      <c r="Q17637">
        <v>0.41648148148148201</v>
      </c>
      <c r="R17637">
        <v>1</v>
      </c>
      <c r="S17637" t="s">
        <v>5807</v>
      </c>
      <c r="T17637" t="s">
        <v>3221</v>
      </c>
    </row>
    <row r="17638" spans="17:20">
      <c r="Q17638">
        <v>0.41651620370370401</v>
      </c>
      <c r="R17638">
        <v>4</v>
      </c>
      <c r="S17638" t="s">
        <v>2562</v>
      </c>
      <c r="T17638" t="s">
        <v>3095</v>
      </c>
    </row>
    <row r="17639" spans="17:20">
      <c r="Q17639">
        <v>0.41668981481481498</v>
      </c>
      <c r="R17639">
        <v>1</v>
      </c>
      <c r="S17639" t="s">
        <v>3165</v>
      </c>
      <c r="T17639" t="s">
        <v>3098</v>
      </c>
    </row>
    <row r="17640" spans="17:20">
      <c r="Q17640">
        <v>0.41671296296296301</v>
      </c>
      <c r="R17640">
        <v>1</v>
      </c>
      <c r="S17640" t="s">
        <v>3746</v>
      </c>
      <c r="T17640" t="s">
        <v>3097</v>
      </c>
    </row>
    <row r="17641" spans="17:20">
      <c r="Q17641">
        <v>0.41685185185185197</v>
      </c>
      <c r="R17641">
        <v>1</v>
      </c>
      <c r="S17641" t="s">
        <v>5799</v>
      </c>
      <c r="T17641" t="s">
        <v>3221</v>
      </c>
    </row>
    <row r="17642" spans="17:20">
      <c r="Q17642">
        <v>0.41686342592592601</v>
      </c>
      <c r="R17642">
        <v>4</v>
      </c>
      <c r="S17642" t="s">
        <v>5820</v>
      </c>
      <c r="T17642" t="s">
        <v>3103</v>
      </c>
    </row>
    <row r="17643" spans="17:20">
      <c r="Q17643">
        <v>0.41688657407407398</v>
      </c>
      <c r="R17643">
        <v>1</v>
      </c>
      <c r="S17643" t="s">
        <v>5796</v>
      </c>
      <c r="T17643" t="s">
        <v>3221</v>
      </c>
    </row>
    <row r="17644" spans="17:20">
      <c r="Q17644">
        <v>0.41688657407407398</v>
      </c>
      <c r="R17644">
        <v>1</v>
      </c>
      <c r="S17644" t="s">
        <v>5810</v>
      </c>
      <c r="T17644" t="s">
        <v>3103</v>
      </c>
    </row>
    <row r="17645" spans="17:20">
      <c r="Q17645">
        <v>0.41692129629629598</v>
      </c>
      <c r="R17645">
        <v>1</v>
      </c>
      <c r="S17645" t="s">
        <v>2562</v>
      </c>
      <c r="T17645" t="s">
        <v>3103</v>
      </c>
    </row>
    <row r="17646" spans="17:20">
      <c r="Q17646">
        <v>0.41701388888888902</v>
      </c>
      <c r="R17646">
        <v>2</v>
      </c>
      <c r="S17646" t="s">
        <v>5816</v>
      </c>
      <c r="T17646" t="s">
        <v>3103</v>
      </c>
    </row>
    <row r="17647" spans="17:20">
      <c r="Q17647">
        <v>0.41704861111111102</v>
      </c>
      <c r="R17647">
        <v>1</v>
      </c>
      <c r="S17647" t="s">
        <v>2562</v>
      </c>
      <c r="T17647" t="s">
        <v>3103</v>
      </c>
    </row>
    <row r="17648" spans="17:20">
      <c r="Q17648">
        <v>0.41708333333333297</v>
      </c>
      <c r="R17648">
        <v>1</v>
      </c>
      <c r="S17648" t="s">
        <v>12890</v>
      </c>
      <c r="T17648" t="s">
        <v>3128</v>
      </c>
    </row>
    <row r="17649" spans="17:20">
      <c r="Q17649">
        <v>0.417106481481481</v>
      </c>
      <c r="R17649">
        <v>2</v>
      </c>
      <c r="S17649" t="s">
        <v>5817</v>
      </c>
      <c r="T17649" t="s">
        <v>3103</v>
      </c>
    </row>
    <row r="17650" spans="17:20">
      <c r="Q17650">
        <v>0.417106481481481</v>
      </c>
      <c r="R17650">
        <v>1</v>
      </c>
      <c r="S17650" t="s">
        <v>12904</v>
      </c>
      <c r="T17650" t="s">
        <v>3097</v>
      </c>
    </row>
    <row r="17651" spans="17:20">
      <c r="Q17651">
        <v>0.41712962962963002</v>
      </c>
      <c r="R17651">
        <v>1</v>
      </c>
      <c r="S17651" t="s">
        <v>5818</v>
      </c>
      <c r="T17651" t="s">
        <v>3103</v>
      </c>
    </row>
    <row r="17652" spans="17:20">
      <c r="Q17652">
        <v>0.41715277777777798</v>
      </c>
      <c r="R17652">
        <v>1</v>
      </c>
      <c r="S17652" t="s">
        <v>5853</v>
      </c>
      <c r="T17652" t="s">
        <v>3097</v>
      </c>
    </row>
    <row r="17653" spans="17:20">
      <c r="Q17653">
        <v>0.41716435185185202</v>
      </c>
      <c r="R17653">
        <v>1</v>
      </c>
      <c r="S17653" t="s">
        <v>5797</v>
      </c>
      <c r="T17653" t="s">
        <v>3221</v>
      </c>
    </row>
    <row r="17654" spans="17:20">
      <c r="Q17654">
        <v>0.41716435185185202</v>
      </c>
      <c r="R17654">
        <v>1</v>
      </c>
      <c r="S17654" t="s">
        <v>5815</v>
      </c>
      <c r="T17654" t="s">
        <v>3103</v>
      </c>
    </row>
    <row r="17655" spans="17:20">
      <c r="Q17655">
        <v>0.41721064814814801</v>
      </c>
      <c r="R17655">
        <v>1</v>
      </c>
      <c r="S17655" t="s">
        <v>5813</v>
      </c>
      <c r="T17655" t="s">
        <v>3221</v>
      </c>
    </row>
    <row r="17656" spans="17:20">
      <c r="Q17656">
        <v>0.41722222222222199</v>
      </c>
      <c r="R17656">
        <v>1</v>
      </c>
      <c r="S17656" t="s">
        <v>5792</v>
      </c>
      <c r="T17656" t="s">
        <v>3096</v>
      </c>
    </row>
    <row r="17657" spans="17:20">
      <c r="Q17657">
        <v>0.41724537037037002</v>
      </c>
      <c r="R17657">
        <v>1</v>
      </c>
      <c r="S17657" t="s">
        <v>5802</v>
      </c>
      <c r="T17657" t="s">
        <v>3221</v>
      </c>
    </row>
    <row r="17658" spans="17:20">
      <c r="Q17658">
        <v>0.417372685185185</v>
      </c>
      <c r="R17658">
        <v>3</v>
      </c>
      <c r="S17658" t="s">
        <v>5812</v>
      </c>
      <c r="T17658" t="s">
        <v>3103</v>
      </c>
    </row>
    <row r="17659" spans="17:20">
      <c r="Q17659">
        <v>0.41743055555555603</v>
      </c>
      <c r="R17659">
        <v>2</v>
      </c>
      <c r="S17659" t="s">
        <v>5829</v>
      </c>
      <c r="T17659" t="s">
        <v>3103</v>
      </c>
    </row>
    <row r="17660" spans="17:20">
      <c r="Q17660">
        <v>0.417488425925926</v>
      </c>
      <c r="R17660">
        <v>1</v>
      </c>
      <c r="S17660" t="s">
        <v>3045</v>
      </c>
      <c r="T17660" t="s">
        <v>3099</v>
      </c>
    </row>
    <row r="17661" spans="17:20">
      <c r="Q17661">
        <v>0.41749999999999998</v>
      </c>
      <c r="R17661">
        <v>2</v>
      </c>
      <c r="S17661" t="s">
        <v>5809</v>
      </c>
      <c r="T17661" t="s">
        <v>3221</v>
      </c>
    </row>
    <row r="17662" spans="17:20">
      <c r="Q17662">
        <v>0.41754629629629603</v>
      </c>
      <c r="R17662">
        <v>2</v>
      </c>
      <c r="S17662" t="s">
        <v>3887</v>
      </c>
      <c r="T17662" t="s">
        <v>3098</v>
      </c>
    </row>
    <row r="17663" spans="17:20">
      <c r="Q17663">
        <v>0.41756944444444399</v>
      </c>
      <c r="R17663">
        <v>1</v>
      </c>
      <c r="S17663" t="s">
        <v>2562</v>
      </c>
      <c r="T17663" t="s">
        <v>3103</v>
      </c>
    </row>
    <row r="17664" spans="17:20">
      <c r="Q17664">
        <v>0.41758101851851898</v>
      </c>
      <c r="R17664">
        <v>3</v>
      </c>
      <c r="S17664" t="s">
        <v>5832</v>
      </c>
      <c r="T17664" t="s">
        <v>3103</v>
      </c>
    </row>
    <row r="17665" spans="17:20">
      <c r="Q17665">
        <v>0.41759259259259301</v>
      </c>
      <c r="R17665">
        <v>1</v>
      </c>
      <c r="S17665" t="s">
        <v>2562</v>
      </c>
      <c r="T17665" t="s">
        <v>3103</v>
      </c>
    </row>
    <row r="17666" spans="17:20">
      <c r="Q17666">
        <v>0.41760416666666672</v>
      </c>
      <c r="R17666">
        <v>1</v>
      </c>
      <c r="S17666" t="s">
        <v>5825</v>
      </c>
      <c r="T17666" t="s">
        <v>3103</v>
      </c>
    </row>
    <row r="17667" spans="17:20">
      <c r="Q17667">
        <v>0.41761574074074098</v>
      </c>
      <c r="R17667">
        <v>1</v>
      </c>
      <c r="S17667" t="s">
        <v>5822</v>
      </c>
      <c r="T17667" t="s">
        <v>3221</v>
      </c>
    </row>
    <row r="17668" spans="17:20">
      <c r="Q17668">
        <v>0.41762731481481502</v>
      </c>
      <c r="R17668">
        <v>2</v>
      </c>
      <c r="S17668" t="s">
        <v>2562</v>
      </c>
      <c r="T17668" t="s">
        <v>3103</v>
      </c>
    </row>
    <row r="17669" spans="17:20">
      <c r="Q17669">
        <v>0.41765046296296299</v>
      </c>
      <c r="R17669">
        <v>1</v>
      </c>
      <c r="S17669" t="s">
        <v>5834</v>
      </c>
      <c r="T17669" t="s">
        <v>3103</v>
      </c>
    </row>
    <row r="17670" spans="17:20">
      <c r="Q17670">
        <v>0.41770833333333302</v>
      </c>
      <c r="R17670">
        <v>1</v>
      </c>
      <c r="S17670" t="s">
        <v>3189</v>
      </c>
      <c r="T17670" t="s">
        <v>3097</v>
      </c>
    </row>
    <row r="17671" spans="17:20">
      <c r="Q17671">
        <v>0.417719907407407</v>
      </c>
      <c r="R17671">
        <v>1</v>
      </c>
      <c r="S17671" t="s">
        <v>12905</v>
      </c>
      <c r="T17671" t="s">
        <v>3098</v>
      </c>
    </row>
    <row r="17672" spans="17:20">
      <c r="Q17672">
        <v>0.41775462962963</v>
      </c>
      <c r="R17672">
        <v>1</v>
      </c>
      <c r="S17672" t="s">
        <v>3217</v>
      </c>
      <c r="T17672" t="s">
        <v>3098</v>
      </c>
    </row>
    <row r="17673" spans="17:20">
      <c r="Q17673">
        <v>0.41792824074074097</v>
      </c>
      <c r="R17673">
        <v>1</v>
      </c>
      <c r="S17673" t="s">
        <v>2562</v>
      </c>
      <c r="T17673" t="s">
        <v>3103</v>
      </c>
    </row>
    <row r="17674" spans="17:20">
      <c r="Q17674">
        <v>0.41792824074074097</v>
      </c>
      <c r="R17674">
        <v>1</v>
      </c>
      <c r="S17674" t="s">
        <v>3174</v>
      </c>
      <c r="T17674" t="s">
        <v>3128</v>
      </c>
    </row>
    <row r="17675" spans="17:20">
      <c r="Q17675">
        <v>0.41793981481481501</v>
      </c>
      <c r="R17675">
        <v>1</v>
      </c>
      <c r="S17675" t="s">
        <v>2562</v>
      </c>
      <c r="T17675" t="s">
        <v>3103</v>
      </c>
    </row>
    <row r="17676" spans="17:20">
      <c r="Q17676">
        <v>0.41796296296296298</v>
      </c>
      <c r="R17676">
        <v>1</v>
      </c>
      <c r="S17676" t="s">
        <v>1096</v>
      </c>
      <c r="T17676" t="s">
        <v>3095</v>
      </c>
    </row>
    <row r="17677" spans="17:20">
      <c r="Q17677">
        <v>0.41804398148148098</v>
      </c>
      <c r="R17677">
        <v>2</v>
      </c>
      <c r="S17677" t="s">
        <v>5811</v>
      </c>
      <c r="T17677" t="s">
        <v>3221</v>
      </c>
    </row>
    <row r="17678" spans="17:20">
      <c r="Q17678">
        <v>0.41805555555555601</v>
      </c>
      <c r="R17678">
        <v>1</v>
      </c>
      <c r="S17678" t="s">
        <v>3171</v>
      </c>
      <c r="T17678" t="s">
        <v>3096</v>
      </c>
    </row>
    <row r="17679" spans="17:20">
      <c r="Q17679">
        <v>0.41824074074074102</v>
      </c>
      <c r="R17679">
        <v>4</v>
      </c>
      <c r="S17679" t="s">
        <v>5828</v>
      </c>
      <c r="T17679" t="s">
        <v>3103</v>
      </c>
    </row>
    <row r="17680" spans="17:20">
      <c r="Q17680">
        <v>0.41834490740740699</v>
      </c>
      <c r="R17680">
        <v>1</v>
      </c>
      <c r="S17680" t="s">
        <v>5819</v>
      </c>
      <c r="T17680" t="s">
        <v>3221</v>
      </c>
    </row>
    <row r="17681" spans="17:20">
      <c r="Q17681">
        <v>0.41835648148148102</v>
      </c>
      <c r="R17681">
        <v>1</v>
      </c>
      <c r="S17681" t="s">
        <v>5824</v>
      </c>
      <c r="T17681" t="s">
        <v>3103</v>
      </c>
    </row>
    <row r="17682" spans="17:20">
      <c r="Q17682">
        <v>0.41839120370370397</v>
      </c>
      <c r="R17682">
        <v>1</v>
      </c>
      <c r="S17682" t="s">
        <v>5835</v>
      </c>
      <c r="T17682" t="s">
        <v>3103</v>
      </c>
    </row>
    <row r="17683" spans="17:20">
      <c r="Q17683">
        <v>0.41839120370370397</v>
      </c>
      <c r="R17683">
        <v>1</v>
      </c>
      <c r="S17683" t="s">
        <v>3177</v>
      </c>
      <c r="T17683" t="s">
        <v>3097</v>
      </c>
    </row>
    <row r="17684" spans="17:20">
      <c r="Q17684">
        <v>0.41843750000000002</v>
      </c>
      <c r="R17684">
        <v>1</v>
      </c>
      <c r="S17684" t="s">
        <v>5821</v>
      </c>
      <c r="T17684" t="s">
        <v>3221</v>
      </c>
    </row>
    <row r="17685" spans="17:20">
      <c r="Q17685">
        <v>0.41854166666666698</v>
      </c>
      <c r="R17685">
        <v>6</v>
      </c>
      <c r="S17685" t="s">
        <v>5823</v>
      </c>
      <c r="T17685" t="s">
        <v>3103</v>
      </c>
    </row>
    <row r="17686" spans="17:20">
      <c r="Q17686">
        <v>0.418564814814815</v>
      </c>
      <c r="R17686">
        <v>1</v>
      </c>
      <c r="S17686" t="s">
        <v>2562</v>
      </c>
      <c r="T17686" t="s">
        <v>3221</v>
      </c>
    </row>
    <row r="17687" spans="17:20">
      <c r="Q17687">
        <v>0.41858796296296302</v>
      </c>
      <c r="R17687">
        <v>2</v>
      </c>
      <c r="S17687" t="s">
        <v>518</v>
      </c>
      <c r="T17687" t="s">
        <v>3095</v>
      </c>
    </row>
    <row r="17688" spans="17:20">
      <c r="Q17688">
        <v>0.41859953703703701</v>
      </c>
      <c r="R17688">
        <v>1</v>
      </c>
      <c r="S17688" t="s">
        <v>12906</v>
      </c>
      <c r="T17688" t="s">
        <v>3098</v>
      </c>
    </row>
    <row r="17689" spans="17:20">
      <c r="Q17689">
        <v>0.41861111111111099</v>
      </c>
      <c r="R17689">
        <v>3</v>
      </c>
      <c r="S17689" t="s">
        <v>2562</v>
      </c>
      <c r="T17689" t="s">
        <v>3098</v>
      </c>
    </row>
    <row r="17690" spans="17:20">
      <c r="Q17690">
        <v>0.418680555555556</v>
      </c>
      <c r="R17690">
        <v>1</v>
      </c>
      <c r="S17690" t="s">
        <v>3421</v>
      </c>
      <c r="T17690" t="s">
        <v>3096</v>
      </c>
    </row>
    <row r="17691" spans="17:20">
      <c r="Q17691">
        <v>0.41869212962962998</v>
      </c>
      <c r="R17691">
        <v>1</v>
      </c>
      <c r="S17691" t="s">
        <v>5836</v>
      </c>
      <c r="T17691" t="s">
        <v>3103</v>
      </c>
    </row>
    <row r="17692" spans="17:20">
      <c r="Q17692">
        <v>0.41871527777777801</v>
      </c>
      <c r="R17692">
        <v>4</v>
      </c>
      <c r="S17692" t="s">
        <v>5798</v>
      </c>
      <c r="T17692" t="s">
        <v>3098</v>
      </c>
    </row>
    <row r="17693" spans="17:20">
      <c r="Q17693">
        <v>0.41881944444444402</v>
      </c>
      <c r="R17693">
        <v>2</v>
      </c>
      <c r="S17693" t="s">
        <v>5935</v>
      </c>
      <c r="T17693" t="s">
        <v>3095</v>
      </c>
    </row>
    <row r="17694" spans="17:20">
      <c r="Q17694">
        <v>0.418831018518519</v>
      </c>
      <c r="R17694">
        <v>1</v>
      </c>
      <c r="S17694" t="s">
        <v>3066</v>
      </c>
      <c r="T17694" t="s">
        <v>3102</v>
      </c>
    </row>
    <row r="17695" spans="17:20">
      <c r="Q17695">
        <v>0.41886574074074101</v>
      </c>
      <c r="R17695">
        <v>4</v>
      </c>
      <c r="S17695" t="s">
        <v>5838</v>
      </c>
      <c r="T17695" t="s">
        <v>3103</v>
      </c>
    </row>
    <row r="17696" spans="17:20">
      <c r="Q17696">
        <v>0.41887731481481499</v>
      </c>
      <c r="R17696">
        <v>1</v>
      </c>
      <c r="S17696" t="s">
        <v>5826</v>
      </c>
      <c r="T17696" t="s">
        <v>3221</v>
      </c>
    </row>
    <row r="17697" spans="17:20">
      <c r="Q17697">
        <v>0.41888888888888898</v>
      </c>
      <c r="R17697">
        <v>1</v>
      </c>
      <c r="S17697" t="s">
        <v>12907</v>
      </c>
      <c r="T17697" t="s">
        <v>3098</v>
      </c>
    </row>
    <row r="17698" spans="17:20">
      <c r="Q17698">
        <v>0.41893518518518502</v>
      </c>
      <c r="R17698">
        <v>1</v>
      </c>
      <c r="S17698" t="s">
        <v>12908</v>
      </c>
      <c r="T17698" t="s">
        <v>3098</v>
      </c>
    </row>
    <row r="17699" spans="17:20">
      <c r="Q17699">
        <v>0.41894675925925901</v>
      </c>
      <c r="R17699">
        <v>1</v>
      </c>
      <c r="S17699" t="s">
        <v>12909</v>
      </c>
      <c r="T17699" t="s">
        <v>3095</v>
      </c>
    </row>
    <row r="17700" spans="17:20">
      <c r="Q17700">
        <v>0.4190625</v>
      </c>
      <c r="R17700">
        <v>1</v>
      </c>
      <c r="S17700" t="s">
        <v>5827</v>
      </c>
      <c r="T17700" t="s">
        <v>3221</v>
      </c>
    </row>
    <row r="17701" spans="17:20">
      <c r="Q17701">
        <v>0.4190625</v>
      </c>
      <c r="R17701">
        <v>1</v>
      </c>
      <c r="S17701" t="s">
        <v>5839</v>
      </c>
      <c r="T17701" t="s">
        <v>3103</v>
      </c>
    </row>
    <row r="17702" spans="17:20">
      <c r="Q17702">
        <v>0.41916666666666702</v>
      </c>
      <c r="R17702">
        <v>1</v>
      </c>
      <c r="S17702" t="s">
        <v>3183</v>
      </c>
      <c r="T17702" t="s">
        <v>3094</v>
      </c>
    </row>
    <row r="17703" spans="17:20">
      <c r="Q17703">
        <v>0.41916666666666702</v>
      </c>
      <c r="R17703">
        <v>1</v>
      </c>
      <c r="S17703" t="s">
        <v>3176</v>
      </c>
      <c r="T17703" t="s">
        <v>3097</v>
      </c>
    </row>
    <row r="17704" spans="17:20">
      <c r="Q17704">
        <v>0.41935185185185198</v>
      </c>
      <c r="R17704">
        <v>1</v>
      </c>
      <c r="S17704" t="s">
        <v>2562</v>
      </c>
      <c r="T17704" t="s">
        <v>3103</v>
      </c>
    </row>
    <row r="17705" spans="17:20">
      <c r="Q17705">
        <v>0.41939814814814802</v>
      </c>
      <c r="R17705">
        <v>1</v>
      </c>
      <c r="S17705" t="s">
        <v>12910</v>
      </c>
      <c r="T17705" t="s">
        <v>3098</v>
      </c>
    </row>
    <row r="17706" spans="17:20">
      <c r="Q17706">
        <v>0.41947916666666701</v>
      </c>
      <c r="R17706">
        <v>2</v>
      </c>
      <c r="S17706" t="s">
        <v>3178</v>
      </c>
      <c r="T17706" t="s">
        <v>3097</v>
      </c>
    </row>
    <row r="17707" spans="17:20">
      <c r="Q17707">
        <v>0.41954861111111103</v>
      </c>
      <c r="R17707">
        <v>3</v>
      </c>
      <c r="S17707" t="s">
        <v>12911</v>
      </c>
      <c r="T17707" t="s">
        <v>3101</v>
      </c>
    </row>
    <row r="17708" spans="17:20">
      <c r="Q17708">
        <v>0.419641203703704</v>
      </c>
      <c r="R17708">
        <v>1</v>
      </c>
      <c r="S17708" t="s">
        <v>5830</v>
      </c>
      <c r="T17708" t="s">
        <v>3221</v>
      </c>
    </row>
    <row r="17709" spans="17:20">
      <c r="Q17709">
        <v>0.41966435185185202</v>
      </c>
      <c r="R17709">
        <v>2</v>
      </c>
      <c r="S17709" t="s">
        <v>5831</v>
      </c>
      <c r="T17709" t="s">
        <v>3221</v>
      </c>
    </row>
    <row r="17710" spans="17:20">
      <c r="Q17710">
        <v>0.419756944444444</v>
      </c>
      <c r="R17710">
        <v>1</v>
      </c>
      <c r="S17710" t="s">
        <v>5833</v>
      </c>
      <c r="T17710" t="s">
        <v>3221</v>
      </c>
    </row>
    <row r="17711" spans="17:20">
      <c r="Q17711">
        <v>0.41982638888888901</v>
      </c>
      <c r="R17711">
        <v>2</v>
      </c>
      <c r="S17711" t="s">
        <v>5840</v>
      </c>
      <c r="T17711" t="s">
        <v>3103</v>
      </c>
    </row>
    <row r="17712" spans="17:20">
      <c r="Q17712">
        <v>0.41988425925925899</v>
      </c>
      <c r="R17712">
        <v>1</v>
      </c>
      <c r="S17712" t="s">
        <v>5848</v>
      </c>
      <c r="T17712" t="s">
        <v>3103</v>
      </c>
    </row>
    <row r="17713" spans="17:20">
      <c r="Q17713">
        <v>0.41989583333333302</v>
      </c>
      <c r="R17713">
        <v>2</v>
      </c>
      <c r="S17713" t="s">
        <v>5841</v>
      </c>
      <c r="T17713" t="s">
        <v>3221</v>
      </c>
    </row>
    <row r="17714" spans="17:20">
      <c r="Q17714">
        <v>0.41997685185185202</v>
      </c>
      <c r="R17714">
        <v>1</v>
      </c>
      <c r="S17714" t="s">
        <v>5847</v>
      </c>
      <c r="T17714" t="s">
        <v>3103</v>
      </c>
    </row>
    <row r="17715" spans="17:20">
      <c r="Q17715">
        <v>0.41997685185185202</v>
      </c>
      <c r="R17715">
        <v>1</v>
      </c>
      <c r="S17715" t="s">
        <v>12912</v>
      </c>
      <c r="T17715" t="s">
        <v>3098</v>
      </c>
    </row>
    <row r="17716" spans="17:20">
      <c r="Q17716">
        <v>0.42002314814814801</v>
      </c>
      <c r="R17716">
        <v>1</v>
      </c>
      <c r="S17716" t="s">
        <v>2562</v>
      </c>
      <c r="T17716" t="s">
        <v>3103</v>
      </c>
    </row>
    <row r="17717" spans="17:20">
      <c r="Q17717">
        <v>0.42008101851851898</v>
      </c>
      <c r="R17717">
        <v>1</v>
      </c>
      <c r="S17717" t="s">
        <v>3182</v>
      </c>
      <c r="T17717" t="s">
        <v>3097</v>
      </c>
    </row>
    <row r="17718" spans="17:20">
      <c r="Q17718">
        <v>0.42011574074074098</v>
      </c>
      <c r="R17718">
        <v>4</v>
      </c>
      <c r="S17718" t="s">
        <v>5855</v>
      </c>
      <c r="T17718" t="s">
        <v>3103</v>
      </c>
    </row>
    <row r="17719" spans="17:20">
      <c r="Q17719">
        <v>0.42013888888888901</v>
      </c>
      <c r="R17719">
        <v>1</v>
      </c>
      <c r="S17719" t="s">
        <v>3180</v>
      </c>
      <c r="T17719" t="s">
        <v>3097</v>
      </c>
    </row>
    <row r="17720" spans="17:20">
      <c r="Q17720">
        <v>0.42015046296296299</v>
      </c>
      <c r="R17720">
        <v>1</v>
      </c>
      <c r="S17720" t="s">
        <v>5856</v>
      </c>
      <c r="T17720" t="s">
        <v>3103</v>
      </c>
    </row>
    <row r="17721" spans="17:20">
      <c r="Q17721">
        <v>0.420185185185185</v>
      </c>
      <c r="R17721">
        <v>1</v>
      </c>
      <c r="S17721" t="s">
        <v>5859</v>
      </c>
      <c r="T17721" t="s">
        <v>3103</v>
      </c>
    </row>
    <row r="17722" spans="17:20">
      <c r="Q17722">
        <v>0.42020833333333302</v>
      </c>
      <c r="R17722">
        <v>3</v>
      </c>
      <c r="S17722" t="s">
        <v>5864</v>
      </c>
      <c r="T17722" t="s">
        <v>3103</v>
      </c>
    </row>
    <row r="17723" spans="17:20">
      <c r="Q17723">
        <v>0.420219907407407</v>
      </c>
      <c r="R17723">
        <v>1</v>
      </c>
      <c r="S17723" t="s">
        <v>5843</v>
      </c>
      <c r="T17723" t="s">
        <v>3221</v>
      </c>
    </row>
    <row r="17724" spans="17:20">
      <c r="Q17724">
        <v>0.420219907407407</v>
      </c>
      <c r="R17724">
        <v>4</v>
      </c>
      <c r="S17724" t="s">
        <v>5849</v>
      </c>
      <c r="T17724" t="s">
        <v>3103</v>
      </c>
    </row>
    <row r="17725" spans="17:20">
      <c r="Q17725">
        <v>0.42024305555555602</v>
      </c>
      <c r="R17725">
        <v>2</v>
      </c>
      <c r="S17725" t="s">
        <v>5842</v>
      </c>
      <c r="T17725" t="s">
        <v>3103</v>
      </c>
    </row>
    <row r="17726" spans="17:20">
      <c r="Q17726">
        <v>0.42024305555555602</v>
      </c>
      <c r="R17726">
        <v>1</v>
      </c>
      <c r="S17726" t="s">
        <v>5866</v>
      </c>
      <c r="T17726" t="s">
        <v>3103</v>
      </c>
    </row>
    <row r="17727" spans="17:20">
      <c r="Q17727">
        <v>0.42027777777777803</v>
      </c>
      <c r="R17727">
        <v>1</v>
      </c>
      <c r="S17727" t="s">
        <v>2562</v>
      </c>
      <c r="T17727" t="s">
        <v>3103</v>
      </c>
    </row>
    <row r="17728" spans="17:20">
      <c r="Q17728">
        <v>0.42028935185185201</v>
      </c>
      <c r="R17728">
        <v>1</v>
      </c>
      <c r="S17728" t="s">
        <v>5844</v>
      </c>
      <c r="T17728" t="s">
        <v>3221</v>
      </c>
    </row>
    <row r="17729" spans="17:20">
      <c r="Q17729">
        <v>0.42030092592592599</v>
      </c>
      <c r="R17729">
        <v>1</v>
      </c>
      <c r="S17729" t="s">
        <v>5867</v>
      </c>
      <c r="T17729" t="s">
        <v>3103</v>
      </c>
    </row>
    <row r="17730" spans="17:20">
      <c r="Q17730">
        <v>0.420335648148148</v>
      </c>
      <c r="R17730">
        <v>1</v>
      </c>
      <c r="S17730" t="s">
        <v>5851</v>
      </c>
      <c r="T17730" t="s">
        <v>3103</v>
      </c>
    </row>
    <row r="17731" spans="17:20">
      <c r="Q17731">
        <v>0.420335648148148</v>
      </c>
      <c r="R17731">
        <v>2</v>
      </c>
      <c r="S17731" t="s">
        <v>5868</v>
      </c>
      <c r="T17731" t="s">
        <v>3103</v>
      </c>
    </row>
    <row r="17732" spans="17:20">
      <c r="Q17732">
        <v>0.42034722222222198</v>
      </c>
      <c r="R17732">
        <v>1</v>
      </c>
      <c r="S17732" t="s">
        <v>5845</v>
      </c>
      <c r="T17732" t="s">
        <v>3221</v>
      </c>
    </row>
    <row r="17733" spans="17:20">
      <c r="Q17733">
        <v>0.42038194444444399</v>
      </c>
      <c r="R17733">
        <v>1</v>
      </c>
      <c r="S17733" t="s">
        <v>5846</v>
      </c>
      <c r="T17733" t="s">
        <v>3221</v>
      </c>
    </row>
    <row r="17734" spans="17:20">
      <c r="Q17734">
        <v>0.42039351851851903</v>
      </c>
      <c r="R17734">
        <v>4</v>
      </c>
      <c r="S17734" t="s">
        <v>5869</v>
      </c>
      <c r="T17734" t="s">
        <v>3103</v>
      </c>
    </row>
    <row r="17735" spans="17:20">
      <c r="Q17735">
        <v>0.420451388888889</v>
      </c>
      <c r="R17735">
        <v>1</v>
      </c>
      <c r="S17735" t="s">
        <v>5870</v>
      </c>
      <c r="T17735" t="s">
        <v>3103</v>
      </c>
    </row>
    <row r="17736" spans="17:20">
      <c r="Q17736">
        <v>0.420451388888889</v>
      </c>
      <c r="R17736">
        <v>1</v>
      </c>
      <c r="S17736" t="s">
        <v>4197</v>
      </c>
      <c r="T17736" t="s">
        <v>3098</v>
      </c>
    </row>
    <row r="17737" spans="17:20">
      <c r="Q17737">
        <v>0.42046296296296298</v>
      </c>
      <c r="R17737">
        <v>2</v>
      </c>
      <c r="S17737" t="s">
        <v>3181</v>
      </c>
      <c r="T17737" t="s">
        <v>3097</v>
      </c>
    </row>
    <row r="17738" spans="17:20">
      <c r="Q17738">
        <v>0.42053240740740699</v>
      </c>
      <c r="R17738">
        <v>1</v>
      </c>
      <c r="S17738" t="s">
        <v>5860</v>
      </c>
      <c r="T17738" t="s">
        <v>3221</v>
      </c>
    </row>
    <row r="17739" spans="17:20">
      <c r="Q17739">
        <v>0.42064814814814799</v>
      </c>
      <c r="R17739">
        <v>1</v>
      </c>
      <c r="S17739" t="s">
        <v>12913</v>
      </c>
      <c r="T17739" t="s">
        <v>3097</v>
      </c>
    </row>
    <row r="17740" spans="17:20">
      <c r="Q17740">
        <v>0.42065972222222198</v>
      </c>
      <c r="R17740">
        <v>2</v>
      </c>
      <c r="S17740" t="s">
        <v>12914</v>
      </c>
      <c r="T17740" t="s">
        <v>3095</v>
      </c>
    </row>
    <row r="17741" spans="17:20">
      <c r="Q17741">
        <v>0.42068287037037</v>
      </c>
      <c r="R17741">
        <v>1</v>
      </c>
      <c r="S17741" t="s">
        <v>5854</v>
      </c>
      <c r="T17741" t="s">
        <v>3103</v>
      </c>
    </row>
    <row r="17742" spans="17:20">
      <c r="Q17742">
        <v>0.420798611111111</v>
      </c>
      <c r="R17742">
        <v>2</v>
      </c>
      <c r="S17742" t="s">
        <v>12915</v>
      </c>
      <c r="T17742" t="s">
        <v>3097</v>
      </c>
    </row>
    <row r="17743" spans="17:20">
      <c r="Q17743">
        <v>0.420833333333333</v>
      </c>
      <c r="R17743">
        <v>1</v>
      </c>
      <c r="S17743" t="s">
        <v>5862</v>
      </c>
      <c r="T17743" t="s">
        <v>3221</v>
      </c>
    </row>
    <row r="17744" spans="17:20">
      <c r="Q17744">
        <v>0.42084490740740699</v>
      </c>
      <c r="R17744">
        <v>2</v>
      </c>
      <c r="S17744" t="s">
        <v>5865</v>
      </c>
      <c r="T17744" t="s">
        <v>3221</v>
      </c>
    </row>
    <row r="17745" spans="17:20">
      <c r="Q17745">
        <v>0.42084490740740699</v>
      </c>
      <c r="R17745">
        <v>3</v>
      </c>
      <c r="S17745" t="s">
        <v>5861</v>
      </c>
      <c r="T17745" t="s">
        <v>3103</v>
      </c>
    </row>
    <row r="17746" spans="17:20">
      <c r="Q17746">
        <v>0.42085648148148103</v>
      </c>
      <c r="R17746">
        <v>1</v>
      </c>
      <c r="S17746" t="s">
        <v>3826</v>
      </c>
      <c r="T17746" t="s">
        <v>3097</v>
      </c>
    </row>
    <row r="17747" spans="17:20">
      <c r="Q17747">
        <v>0.42086805555555601</v>
      </c>
      <c r="R17747">
        <v>1</v>
      </c>
      <c r="S17747" t="s">
        <v>5875</v>
      </c>
      <c r="T17747" t="s">
        <v>3128</v>
      </c>
    </row>
    <row r="17748" spans="17:20">
      <c r="Q17748">
        <v>0.420949074074074</v>
      </c>
      <c r="R17748">
        <v>1</v>
      </c>
      <c r="S17748" t="s">
        <v>5850</v>
      </c>
      <c r="T17748" t="s">
        <v>3103</v>
      </c>
    </row>
    <row r="17749" spans="17:20">
      <c r="Q17749">
        <v>0.42105324074074102</v>
      </c>
      <c r="R17749">
        <v>1</v>
      </c>
      <c r="S17749" t="s">
        <v>4646</v>
      </c>
      <c r="T17749" t="s">
        <v>3095</v>
      </c>
    </row>
    <row r="17750" spans="17:20">
      <c r="Q17750">
        <v>0.421296296296296</v>
      </c>
      <c r="R17750">
        <v>1</v>
      </c>
      <c r="S17750" t="s">
        <v>12916</v>
      </c>
      <c r="T17750" t="s">
        <v>3098</v>
      </c>
    </row>
    <row r="17751" spans="17:20">
      <c r="Q17751">
        <v>0.421296296296296</v>
      </c>
      <c r="R17751">
        <v>1</v>
      </c>
      <c r="S17751" t="s">
        <v>5971</v>
      </c>
      <c r="T17751" t="s">
        <v>3097</v>
      </c>
    </row>
    <row r="17752" spans="17:20">
      <c r="Q17752">
        <v>0.42134259259259299</v>
      </c>
      <c r="R17752">
        <v>1</v>
      </c>
      <c r="S17752" t="s">
        <v>2562</v>
      </c>
      <c r="T17752" t="s">
        <v>3103</v>
      </c>
    </row>
    <row r="17753" spans="17:20">
      <c r="Q17753">
        <v>0.421412037037037</v>
      </c>
      <c r="R17753">
        <v>1</v>
      </c>
      <c r="S17753" t="s">
        <v>3776</v>
      </c>
      <c r="T17753" t="s">
        <v>3095</v>
      </c>
    </row>
    <row r="17754" spans="17:20">
      <c r="Q17754">
        <v>0.421412037037037</v>
      </c>
      <c r="R17754">
        <v>1</v>
      </c>
      <c r="S17754" t="s">
        <v>12917</v>
      </c>
      <c r="T17754" t="s">
        <v>3097</v>
      </c>
    </row>
    <row r="17755" spans="17:20">
      <c r="Q17755">
        <v>0.42142361111111099</v>
      </c>
      <c r="R17755">
        <v>1</v>
      </c>
      <c r="S17755" t="s">
        <v>5863</v>
      </c>
      <c r="T17755" t="s">
        <v>3103</v>
      </c>
    </row>
    <row r="17756" spans="17:20">
      <c r="Q17756">
        <v>0.42150462962962998</v>
      </c>
      <c r="R17756">
        <v>1</v>
      </c>
      <c r="S17756" t="s">
        <v>5857</v>
      </c>
      <c r="T17756" t="s">
        <v>3103</v>
      </c>
    </row>
    <row r="17757" spans="17:20">
      <c r="Q17757">
        <v>0.42162037037036998</v>
      </c>
      <c r="R17757">
        <v>2</v>
      </c>
      <c r="S17757" t="s">
        <v>12903</v>
      </c>
      <c r="T17757" t="s">
        <v>3095</v>
      </c>
    </row>
    <row r="17758" spans="17:20">
      <c r="Q17758">
        <v>0.42170138888888897</v>
      </c>
      <c r="R17758">
        <v>2</v>
      </c>
      <c r="S17758" t="s">
        <v>5858</v>
      </c>
      <c r="T17758" t="s">
        <v>3221</v>
      </c>
    </row>
    <row r="17759" spans="17:20">
      <c r="Q17759">
        <v>0.421724537037037</v>
      </c>
      <c r="R17759">
        <v>1</v>
      </c>
      <c r="S17759" t="s">
        <v>5877</v>
      </c>
      <c r="T17759" t="s">
        <v>3103</v>
      </c>
    </row>
    <row r="17760" spans="17:20">
      <c r="Q17760">
        <v>0.421759259259259</v>
      </c>
      <c r="R17760">
        <v>1</v>
      </c>
      <c r="S17760" t="s">
        <v>5886</v>
      </c>
      <c r="T17760" t="s">
        <v>3103</v>
      </c>
    </row>
    <row r="17761" spans="17:20">
      <c r="Q17761">
        <v>0.42178240740740702</v>
      </c>
      <c r="R17761">
        <v>1</v>
      </c>
      <c r="S17761" t="s">
        <v>3179</v>
      </c>
      <c r="T17761" t="s">
        <v>3096</v>
      </c>
    </row>
    <row r="17762" spans="17:20">
      <c r="Q17762">
        <v>0.42179398148148201</v>
      </c>
      <c r="R17762">
        <v>1</v>
      </c>
      <c r="S17762" t="s">
        <v>5887</v>
      </c>
      <c r="T17762" t="s">
        <v>3103</v>
      </c>
    </row>
    <row r="17763" spans="17:20">
      <c r="Q17763">
        <v>0.42184027777777799</v>
      </c>
      <c r="R17763">
        <v>4</v>
      </c>
      <c r="S17763" t="s">
        <v>5888</v>
      </c>
      <c r="T17763" t="s">
        <v>3103</v>
      </c>
    </row>
    <row r="17764" spans="17:20">
      <c r="Q17764">
        <v>0.42189814814814802</v>
      </c>
      <c r="R17764">
        <v>1</v>
      </c>
      <c r="S17764" t="s">
        <v>5889</v>
      </c>
      <c r="T17764" t="s">
        <v>3103</v>
      </c>
    </row>
    <row r="17765" spans="17:20">
      <c r="Q17765">
        <v>0.42193287037036997</v>
      </c>
      <c r="R17765">
        <v>1</v>
      </c>
      <c r="S17765" t="s">
        <v>5890</v>
      </c>
      <c r="T17765" t="s">
        <v>3103</v>
      </c>
    </row>
    <row r="17766" spans="17:20">
      <c r="Q17766">
        <v>0.42194444444444401</v>
      </c>
      <c r="R17766">
        <v>2</v>
      </c>
      <c r="S17766" t="s">
        <v>5910</v>
      </c>
      <c r="T17766" t="s">
        <v>3096</v>
      </c>
    </row>
    <row r="17767" spans="17:20">
      <c r="Q17767">
        <v>0.42195601851851799</v>
      </c>
      <c r="R17767">
        <v>1</v>
      </c>
      <c r="S17767" t="s">
        <v>5883</v>
      </c>
      <c r="T17767" t="s">
        <v>3221</v>
      </c>
    </row>
    <row r="17768" spans="17:20">
      <c r="Q17768">
        <v>0.42197916666666702</v>
      </c>
      <c r="R17768">
        <v>1</v>
      </c>
      <c r="S17768" t="s">
        <v>5891</v>
      </c>
      <c r="T17768" t="s">
        <v>3103</v>
      </c>
    </row>
    <row r="17769" spans="17:20">
      <c r="Q17769">
        <v>0.42200231481481498</v>
      </c>
      <c r="R17769">
        <v>1</v>
      </c>
      <c r="S17769" t="s">
        <v>12918</v>
      </c>
      <c r="T17769" t="s">
        <v>3098</v>
      </c>
    </row>
    <row r="17770" spans="17:20">
      <c r="Q17770">
        <v>0.42203703703703699</v>
      </c>
      <c r="R17770">
        <v>1</v>
      </c>
      <c r="S17770" t="s">
        <v>5892</v>
      </c>
      <c r="T17770" t="s">
        <v>3103</v>
      </c>
    </row>
    <row r="17771" spans="17:20">
      <c r="Q17771">
        <v>0.42204861111111103</v>
      </c>
      <c r="R17771">
        <v>2</v>
      </c>
      <c r="S17771" t="s">
        <v>3203</v>
      </c>
      <c r="T17771" t="s">
        <v>3094</v>
      </c>
    </row>
    <row r="17772" spans="17:20">
      <c r="Q17772">
        <v>0.42204861111111103</v>
      </c>
      <c r="R17772">
        <v>1</v>
      </c>
      <c r="S17772" t="s">
        <v>6371</v>
      </c>
      <c r="T17772" t="s">
        <v>3097</v>
      </c>
    </row>
    <row r="17773" spans="17:20">
      <c r="Q17773">
        <v>0.42209490740740702</v>
      </c>
      <c r="R17773">
        <v>1</v>
      </c>
      <c r="S17773" t="s">
        <v>3183</v>
      </c>
      <c r="T17773" t="s">
        <v>3097</v>
      </c>
    </row>
    <row r="17774" spans="17:20">
      <c r="Q17774">
        <v>0.42209490740740702</v>
      </c>
      <c r="R17774">
        <v>1</v>
      </c>
      <c r="S17774" t="s">
        <v>3168</v>
      </c>
      <c r="T17774" t="s">
        <v>3096</v>
      </c>
    </row>
    <row r="17775" spans="17:20">
      <c r="Q17775">
        <v>0.422106481481481</v>
      </c>
      <c r="R17775">
        <v>1</v>
      </c>
      <c r="S17775" t="s">
        <v>5874</v>
      </c>
      <c r="T17775" t="s">
        <v>3103</v>
      </c>
    </row>
    <row r="17776" spans="17:20">
      <c r="Q17776">
        <v>0.42212962962963002</v>
      </c>
      <c r="R17776">
        <v>1</v>
      </c>
      <c r="S17776" t="s">
        <v>5876</v>
      </c>
      <c r="T17776" t="s">
        <v>3103</v>
      </c>
    </row>
    <row r="17777" spans="17:20">
      <c r="Q17777">
        <v>0.42215277777777799</v>
      </c>
      <c r="R17777">
        <v>1</v>
      </c>
      <c r="S17777" t="s">
        <v>12919</v>
      </c>
      <c r="T17777" t="s">
        <v>3098</v>
      </c>
    </row>
    <row r="17778" spans="17:20">
      <c r="Q17778">
        <v>0.42223379629629632</v>
      </c>
      <c r="R17778">
        <v>1</v>
      </c>
      <c r="S17778" t="s">
        <v>5880</v>
      </c>
      <c r="T17778" t="s">
        <v>3103</v>
      </c>
    </row>
    <row r="17779" spans="17:20">
      <c r="Q17779">
        <v>0.42224537037037002</v>
      </c>
      <c r="R17779">
        <v>1</v>
      </c>
      <c r="S17779" t="s">
        <v>5879</v>
      </c>
      <c r="T17779" t="s">
        <v>3103</v>
      </c>
    </row>
    <row r="17780" spans="17:20">
      <c r="Q17780">
        <v>0.42231481481481498</v>
      </c>
      <c r="R17780">
        <v>1</v>
      </c>
      <c r="S17780" t="s">
        <v>5881</v>
      </c>
      <c r="T17780" t="s">
        <v>3103</v>
      </c>
    </row>
    <row r="17781" spans="17:20">
      <c r="Q17781">
        <v>0.422337962962963</v>
      </c>
      <c r="R17781">
        <v>1</v>
      </c>
      <c r="S17781" t="s">
        <v>5896</v>
      </c>
      <c r="T17781" t="s">
        <v>3103</v>
      </c>
    </row>
    <row r="17782" spans="17:20">
      <c r="Q17782">
        <v>0.42234953703703698</v>
      </c>
      <c r="R17782">
        <v>1</v>
      </c>
      <c r="S17782" t="s">
        <v>5897</v>
      </c>
      <c r="T17782" t="s">
        <v>3103</v>
      </c>
    </row>
    <row r="17783" spans="17:20">
      <c r="Q17783">
        <v>0.422488425925926</v>
      </c>
      <c r="R17783">
        <v>1</v>
      </c>
      <c r="S17783" t="s">
        <v>12920</v>
      </c>
      <c r="T17783" t="s">
        <v>3097</v>
      </c>
    </row>
    <row r="17784" spans="17:20">
      <c r="Q17784">
        <v>0.42251157407407403</v>
      </c>
      <c r="R17784">
        <v>1</v>
      </c>
      <c r="S17784" t="s">
        <v>3764</v>
      </c>
      <c r="T17784" t="s">
        <v>3128</v>
      </c>
    </row>
    <row r="17785" spans="17:20">
      <c r="Q17785">
        <v>0.42252314814814801</v>
      </c>
      <c r="R17785">
        <v>1</v>
      </c>
      <c r="S17785" t="s">
        <v>12921</v>
      </c>
      <c r="T17785" t="s">
        <v>3098</v>
      </c>
    </row>
    <row r="17786" spans="17:20">
      <c r="Q17786">
        <v>0.42253472222222199</v>
      </c>
      <c r="R17786">
        <v>3</v>
      </c>
      <c r="S17786" t="s">
        <v>5901</v>
      </c>
      <c r="T17786" t="s">
        <v>3103</v>
      </c>
    </row>
    <row r="17787" spans="17:20">
      <c r="Q17787">
        <v>0.42255787037037001</v>
      </c>
      <c r="R17787">
        <v>2</v>
      </c>
      <c r="S17787" t="s">
        <v>5902</v>
      </c>
      <c r="T17787" t="s">
        <v>3103</v>
      </c>
    </row>
    <row r="17788" spans="17:20">
      <c r="Q17788">
        <v>0.42258101851851898</v>
      </c>
      <c r="R17788">
        <v>1</v>
      </c>
      <c r="S17788" t="s">
        <v>5903</v>
      </c>
      <c r="T17788" t="s">
        <v>3103</v>
      </c>
    </row>
    <row r="17789" spans="17:20">
      <c r="Q17789">
        <v>0.42259259259259302</v>
      </c>
      <c r="R17789">
        <v>1</v>
      </c>
      <c r="S17789" t="s">
        <v>5873</v>
      </c>
      <c r="T17789" t="s">
        <v>3221</v>
      </c>
    </row>
    <row r="17790" spans="17:20">
      <c r="Q17790">
        <v>0.42261574074074099</v>
      </c>
      <c r="R17790">
        <v>1</v>
      </c>
      <c r="S17790" t="s">
        <v>12922</v>
      </c>
      <c r="T17790" t="s">
        <v>3097</v>
      </c>
    </row>
    <row r="17791" spans="17:20">
      <c r="Q17791">
        <v>0.42262731481481502</v>
      </c>
      <c r="R17791">
        <v>1</v>
      </c>
      <c r="S17791" t="s">
        <v>5884</v>
      </c>
      <c r="T17791" t="s">
        <v>3103</v>
      </c>
    </row>
    <row r="17792" spans="17:20">
      <c r="Q17792">
        <v>0.42266203703703698</v>
      </c>
      <c r="R17792">
        <v>1</v>
      </c>
      <c r="S17792" t="s">
        <v>5898</v>
      </c>
      <c r="T17792" t="s">
        <v>3103</v>
      </c>
    </row>
    <row r="17793" spans="17:20">
      <c r="Q17793">
        <v>0.42267361111111101</v>
      </c>
      <c r="R17793">
        <v>1</v>
      </c>
      <c r="S17793" t="s">
        <v>5893</v>
      </c>
      <c r="T17793" t="s">
        <v>3221</v>
      </c>
    </row>
    <row r="17794" spans="17:20">
      <c r="Q17794">
        <v>0.422685185185185</v>
      </c>
      <c r="R17794">
        <v>4</v>
      </c>
      <c r="S17794" t="s">
        <v>12923</v>
      </c>
      <c r="T17794" t="s">
        <v>3098</v>
      </c>
    </row>
    <row r="17795" spans="17:20">
      <c r="Q17795">
        <v>0.422685185185185</v>
      </c>
      <c r="R17795">
        <v>1</v>
      </c>
      <c r="S17795" t="s">
        <v>4291</v>
      </c>
      <c r="T17795" t="s">
        <v>3095</v>
      </c>
    </row>
    <row r="17796" spans="17:20">
      <c r="Q17796">
        <v>0.42278935185185201</v>
      </c>
      <c r="R17796">
        <v>1</v>
      </c>
      <c r="S17796" t="s">
        <v>2562</v>
      </c>
      <c r="T17796" t="s">
        <v>3103</v>
      </c>
    </row>
    <row r="17797" spans="17:20">
      <c r="Q17797">
        <v>0.42288194444444399</v>
      </c>
      <c r="R17797">
        <v>1</v>
      </c>
      <c r="S17797" t="s">
        <v>12924</v>
      </c>
      <c r="T17797" t="s">
        <v>3100</v>
      </c>
    </row>
    <row r="17798" spans="17:20">
      <c r="Q17798">
        <v>0.42289351851851897</v>
      </c>
      <c r="R17798">
        <v>1</v>
      </c>
      <c r="S17798" t="s">
        <v>5905</v>
      </c>
      <c r="T17798" t="s">
        <v>3103</v>
      </c>
    </row>
    <row r="17799" spans="17:20">
      <c r="Q17799">
        <v>0.42289351851851897</v>
      </c>
      <c r="R17799">
        <v>1</v>
      </c>
      <c r="S17799" t="s">
        <v>5906</v>
      </c>
      <c r="T17799" t="s">
        <v>3103</v>
      </c>
    </row>
    <row r="17800" spans="17:20">
      <c r="Q17800">
        <v>0.42290509259259301</v>
      </c>
      <c r="R17800">
        <v>2</v>
      </c>
      <c r="S17800" t="s">
        <v>3747</v>
      </c>
      <c r="T17800" t="s">
        <v>3097</v>
      </c>
    </row>
    <row r="17801" spans="17:20">
      <c r="Q17801">
        <v>0.422916666666667</v>
      </c>
      <c r="R17801">
        <v>2</v>
      </c>
      <c r="S17801" t="s">
        <v>5911</v>
      </c>
      <c r="T17801" t="s">
        <v>3103</v>
      </c>
    </row>
    <row r="17802" spans="17:20">
      <c r="Q17802">
        <v>0.42296296296296299</v>
      </c>
      <c r="R17802">
        <v>1</v>
      </c>
      <c r="S17802" t="s">
        <v>5899</v>
      </c>
      <c r="T17802" t="s">
        <v>3103</v>
      </c>
    </row>
    <row r="17803" spans="17:20">
      <c r="Q17803">
        <v>0.42297453703703702</v>
      </c>
      <c r="R17803">
        <v>1</v>
      </c>
      <c r="S17803" t="s">
        <v>12866</v>
      </c>
      <c r="T17803" t="s">
        <v>3098</v>
      </c>
    </row>
    <row r="17804" spans="17:20">
      <c r="Q17804">
        <v>0.423032407407407</v>
      </c>
      <c r="R17804">
        <v>1</v>
      </c>
      <c r="S17804" t="s">
        <v>4006</v>
      </c>
      <c r="T17804" t="s">
        <v>3097</v>
      </c>
    </row>
    <row r="17805" spans="17:20">
      <c r="Q17805">
        <v>0.423032407407407</v>
      </c>
      <c r="R17805">
        <v>1</v>
      </c>
      <c r="S17805" t="s">
        <v>3177</v>
      </c>
      <c r="T17805" t="s">
        <v>3096</v>
      </c>
    </row>
    <row r="17806" spans="17:20">
      <c r="Q17806">
        <v>0.42321759259259301</v>
      </c>
      <c r="R17806">
        <v>1</v>
      </c>
      <c r="S17806" t="s">
        <v>5904</v>
      </c>
      <c r="T17806" t="s">
        <v>3103</v>
      </c>
    </row>
    <row r="17807" spans="17:20">
      <c r="Q17807">
        <v>0.42325231481481501</v>
      </c>
      <c r="R17807">
        <v>1</v>
      </c>
      <c r="S17807" t="s">
        <v>2562</v>
      </c>
      <c r="T17807" t="s">
        <v>3221</v>
      </c>
    </row>
    <row r="17808" spans="17:20">
      <c r="Q17808">
        <v>0.42326388888888899</v>
      </c>
      <c r="R17808">
        <v>1</v>
      </c>
      <c r="S17808" t="s">
        <v>5885</v>
      </c>
      <c r="T17808" t="s">
        <v>3221</v>
      </c>
    </row>
    <row r="17809" spans="17:20">
      <c r="Q17809">
        <v>0.42343750000000002</v>
      </c>
      <c r="R17809">
        <v>2</v>
      </c>
      <c r="S17809" t="s">
        <v>5914</v>
      </c>
      <c r="T17809" t="s">
        <v>3103</v>
      </c>
    </row>
    <row r="17810" spans="17:20">
      <c r="Q17810">
        <v>0.42359953703703701</v>
      </c>
      <c r="R17810">
        <v>1</v>
      </c>
      <c r="S17810" t="s">
        <v>5909</v>
      </c>
      <c r="T17810" t="s">
        <v>3103</v>
      </c>
    </row>
    <row r="17811" spans="17:20">
      <c r="Q17811">
        <v>0.42359953703703701</v>
      </c>
      <c r="R17811">
        <v>1</v>
      </c>
      <c r="S17811" t="s">
        <v>640</v>
      </c>
      <c r="T17811" t="s">
        <v>3099</v>
      </c>
    </row>
    <row r="17812" spans="17:20">
      <c r="Q17812">
        <v>0.42366898148148102</v>
      </c>
      <c r="R17812">
        <v>1</v>
      </c>
      <c r="S17812" t="s">
        <v>5875</v>
      </c>
      <c r="T17812" t="s">
        <v>3094</v>
      </c>
    </row>
    <row r="17813" spans="17:20">
      <c r="Q17813">
        <v>0.423680555555556</v>
      </c>
      <c r="R17813">
        <v>3</v>
      </c>
      <c r="S17813" t="s">
        <v>2562</v>
      </c>
      <c r="T17813" t="s">
        <v>3221</v>
      </c>
    </row>
    <row r="17814" spans="17:20">
      <c r="Q17814">
        <v>0.423796296296296</v>
      </c>
      <c r="R17814">
        <v>1</v>
      </c>
      <c r="S17814" t="s">
        <v>5894</v>
      </c>
      <c r="T17814" t="s">
        <v>3221</v>
      </c>
    </row>
    <row r="17815" spans="17:20">
      <c r="Q17815">
        <v>0.42380787037036999</v>
      </c>
      <c r="R17815">
        <v>1</v>
      </c>
      <c r="S17815" t="s">
        <v>5895</v>
      </c>
      <c r="T17815" t="s">
        <v>3221</v>
      </c>
    </row>
    <row r="17816" spans="17:20">
      <c r="Q17816">
        <v>0.42386574074074101</v>
      </c>
      <c r="R17816">
        <v>1</v>
      </c>
      <c r="S17816" t="s">
        <v>3182</v>
      </c>
      <c r="T17816" t="s">
        <v>3096</v>
      </c>
    </row>
    <row r="17817" spans="17:20">
      <c r="Q17817">
        <v>0.423877314814815</v>
      </c>
      <c r="R17817">
        <v>1</v>
      </c>
      <c r="S17817" t="s">
        <v>6486</v>
      </c>
      <c r="T17817" t="s">
        <v>3097</v>
      </c>
    </row>
    <row r="17818" spans="17:20">
      <c r="Q17818">
        <v>0.42398148148148102</v>
      </c>
      <c r="R17818">
        <v>4</v>
      </c>
      <c r="S17818" t="s">
        <v>2562</v>
      </c>
      <c r="T17818" t="s">
        <v>3103</v>
      </c>
    </row>
    <row r="17819" spans="17:20">
      <c r="Q17819">
        <v>0.423993055555556</v>
      </c>
      <c r="R17819">
        <v>1</v>
      </c>
      <c r="S17819" t="s">
        <v>5900</v>
      </c>
      <c r="T17819" t="s">
        <v>3221</v>
      </c>
    </row>
    <row r="17820" spans="17:20">
      <c r="Q17820">
        <v>0.42406250000000001</v>
      </c>
      <c r="R17820">
        <v>1</v>
      </c>
      <c r="S17820" t="s">
        <v>3528</v>
      </c>
      <c r="T17820" t="s">
        <v>3128</v>
      </c>
    </row>
    <row r="17821" spans="17:20">
      <c r="Q17821">
        <v>0.42421296296296301</v>
      </c>
      <c r="R17821">
        <v>2</v>
      </c>
      <c r="S17821" t="s">
        <v>2562</v>
      </c>
      <c r="T17821" t="s">
        <v>3103</v>
      </c>
    </row>
    <row r="17822" spans="17:20">
      <c r="Q17822">
        <v>0.42423611111111098</v>
      </c>
      <c r="R17822">
        <v>1</v>
      </c>
      <c r="S17822" t="s">
        <v>5912</v>
      </c>
      <c r="T17822" t="s">
        <v>3221</v>
      </c>
    </row>
    <row r="17823" spans="17:20">
      <c r="Q17823">
        <v>0.42430555555555599</v>
      </c>
      <c r="R17823">
        <v>1</v>
      </c>
      <c r="S17823" t="s">
        <v>5917</v>
      </c>
      <c r="T17823" t="s">
        <v>3103</v>
      </c>
    </row>
    <row r="17824" spans="17:20">
      <c r="Q17824">
        <v>0.42436342592592602</v>
      </c>
      <c r="R17824">
        <v>1</v>
      </c>
      <c r="S17824" t="s">
        <v>5913</v>
      </c>
      <c r="T17824" t="s">
        <v>3103</v>
      </c>
    </row>
    <row r="17825" spans="17:20">
      <c r="Q17825">
        <v>0.42443287037036997</v>
      </c>
      <c r="R17825">
        <v>1</v>
      </c>
      <c r="S17825" t="s">
        <v>2562</v>
      </c>
      <c r="T17825" t="s">
        <v>3221</v>
      </c>
    </row>
    <row r="17826" spans="17:20">
      <c r="Q17826">
        <v>0.42444444444444401</v>
      </c>
      <c r="R17826">
        <v>1</v>
      </c>
      <c r="S17826" t="s">
        <v>2562</v>
      </c>
      <c r="T17826" t="s">
        <v>3103</v>
      </c>
    </row>
    <row r="17827" spans="17:20">
      <c r="Q17827">
        <v>0.42444444444444401</v>
      </c>
      <c r="R17827">
        <v>1</v>
      </c>
      <c r="S17827" t="s">
        <v>5915</v>
      </c>
      <c r="T17827" t="s">
        <v>3103</v>
      </c>
    </row>
    <row r="17828" spans="17:20">
      <c r="Q17828">
        <v>0.42450231481481498</v>
      </c>
      <c r="R17828">
        <v>1</v>
      </c>
      <c r="S17828" t="s">
        <v>2562</v>
      </c>
      <c r="T17828" t="s">
        <v>3103</v>
      </c>
    </row>
    <row r="17829" spans="17:20">
      <c r="Q17829">
        <v>0.42451388888888902</v>
      </c>
      <c r="R17829">
        <v>1</v>
      </c>
      <c r="S17829" t="s">
        <v>5918</v>
      </c>
      <c r="T17829" t="s">
        <v>3103</v>
      </c>
    </row>
    <row r="17830" spans="17:20">
      <c r="Q17830">
        <v>0.42453703703703699</v>
      </c>
      <c r="R17830">
        <v>1</v>
      </c>
      <c r="S17830" t="s">
        <v>3186</v>
      </c>
      <c r="T17830" t="s">
        <v>3097</v>
      </c>
    </row>
    <row r="17831" spans="17:20">
      <c r="Q17831">
        <v>0.42456018518518501</v>
      </c>
      <c r="R17831">
        <v>1</v>
      </c>
      <c r="S17831" t="s">
        <v>5925</v>
      </c>
      <c r="T17831" t="s">
        <v>3103</v>
      </c>
    </row>
    <row r="17832" spans="17:20">
      <c r="Q17832">
        <v>0.424606481481482</v>
      </c>
      <c r="R17832">
        <v>1</v>
      </c>
      <c r="S17832" t="s">
        <v>5930</v>
      </c>
      <c r="T17832" t="s">
        <v>3103</v>
      </c>
    </row>
    <row r="17833" spans="17:20">
      <c r="Q17833">
        <v>0.424606481481482</v>
      </c>
      <c r="R17833">
        <v>1</v>
      </c>
      <c r="S17833" t="s">
        <v>5921</v>
      </c>
      <c r="T17833" t="s">
        <v>3103</v>
      </c>
    </row>
    <row r="17834" spans="17:20">
      <c r="Q17834">
        <v>0.42462962962963002</v>
      </c>
      <c r="R17834">
        <v>1</v>
      </c>
      <c r="S17834" t="s">
        <v>5907</v>
      </c>
      <c r="T17834" t="s">
        <v>3221</v>
      </c>
    </row>
    <row r="17835" spans="17:20">
      <c r="Q17835">
        <v>0.42462962962963002</v>
      </c>
      <c r="R17835">
        <v>1</v>
      </c>
      <c r="S17835" t="s">
        <v>5927</v>
      </c>
      <c r="T17835" t="s">
        <v>3103</v>
      </c>
    </row>
    <row r="17836" spans="17:20">
      <c r="Q17836">
        <v>0.42464120370370401</v>
      </c>
      <c r="R17836">
        <v>1</v>
      </c>
      <c r="S17836" t="s">
        <v>12925</v>
      </c>
      <c r="T17836" t="s">
        <v>3098</v>
      </c>
    </row>
    <row r="17837" spans="17:20">
      <c r="Q17837">
        <v>0.42465277777777799</v>
      </c>
      <c r="R17837">
        <v>1</v>
      </c>
      <c r="S17837" t="s">
        <v>5923</v>
      </c>
      <c r="T17837" t="s">
        <v>3103</v>
      </c>
    </row>
    <row r="17838" spans="17:20">
      <c r="Q17838">
        <v>0.42467592592592601</v>
      </c>
      <c r="R17838">
        <v>2</v>
      </c>
      <c r="S17838" t="s">
        <v>5924</v>
      </c>
      <c r="T17838" t="s">
        <v>3103</v>
      </c>
    </row>
    <row r="17839" spans="17:20">
      <c r="Q17839">
        <v>0.424722222222222</v>
      </c>
      <c r="R17839">
        <v>1</v>
      </c>
      <c r="S17839" t="s">
        <v>5934</v>
      </c>
      <c r="T17839" t="s">
        <v>3103</v>
      </c>
    </row>
    <row r="17840" spans="17:20">
      <c r="Q17840">
        <v>0.42473379629629598</v>
      </c>
      <c r="R17840">
        <v>1</v>
      </c>
      <c r="S17840" t="s">
        <v>2562</v>
      </c>
      <c r="T17840" t="s">
        <v>3103</v>
      </c>
    </row>
    <row r="17841" spans="17:20">
      <c r="Q17841">
        <v>0.42476851851851899</v>
      </c>
      <c r="R17841">
        <v>1</v>
      </c>
      <c r="S17841" t="s">
        <v>2562</v>
      </c>
      <c r="T17841" t="s">
        <v>3096</v>
      </c>
    </row>
    <row r="17842" spans="17:20">
      <c r="Q17842">
        <v>0.424918981481481</v>
      </c>
      <c r="R17842">
        <v>1</v>
      </c>
      <c r="S17842" t="s">
        <v>5933</v>
      </c>
      <c r="T17842" t="s">
        <v>3103</v>
      </c>
    </row>
    <row r="17843" spans="17:20">
      <c r="Q17843">
        <v>0.424918981481481</v>
      </c>
      <c r="R17843">
        <v>1</v>
      </c>
      <c r="S17843" t="s">
        <v>6055</v>
      </c>
      <c r="T17843" t="s">
        <v>3097</v>
      </c>
    </row>
    <row r="17844" spans="17:20">
      <c r="Q17844">
        <v>0.424953703703704</v>
      </c>
      <c r="R17844">
        <v>1</v>
      </c>
      <c r="S17844" t="s">
        <v>6328</v>
      </c>
      <c r="T17844" t="s">
        <v>3097</v>
      </c>
    </row>
    <row r="17845" spans="17:20">
      <c r="Q17845">
        <v>0.42504629629629598</v>
      </c>
      <c r="R17845">
        <v>1</v>
      </c>
      <c r="S17845" t="s">
        <v>12926</v>
      </c>
      <c r="T17845" t="s">
        <v>3096</v>
      </c>
    </row>
    <row r="17846" spans="17:20">
      <c r="Q17846">
        <v>0.42509259259259302</v>
      </c>
      <c r="R17846">
        <v>1</v>
      </c>
      <c r="S17846" t="s">
        <v>4288</v>
      </c>
      <c r="T17846" t="s">
        <v>3101</v>
      </c>
    </row>
    <row r="17847" spans="17:20">
      <c r="Q17847">
        <v>0.425104166666667</v>
      </c>
      <c r="R17847">
        <v>1</v>
      </c>
      <c r="S17847" t="s">
        <v>5922</v>
      </c>
      <c r="T17847" t="s">
        <v>3103</v>
      </c>
    </row>
    <row r="17848" spans="17:20">
      <c r="Q17848">
        <v>0.42513888888888901</v>
      </c>
      <c r="R17848">
        <v>1</v>
      </c>
      <c r="S17848" t="s">
        <v>12927</v>
      </c>
      <c r="T17848" t="s">
        <v>3097</v>
      </c>
    </row>
    <row r="17849" spans="17:20">
      <c r="Q17849">
        <v>0.42516203703703698</v>
      </c>
      <c r="R17849">
        <v>1</v>
      </c>
      <c r="S17849" t="s">
        <v>5936</v>
      </c>
      <c r="T17849" t="s">
        <v>3103</v>
      </c>
    </row>
    <row r="17850" spans="17:20">
      <c r="Q17850">
        <v>0.42519675925925898</v>
      </c>
      <c r="R17850">
        <v>1</v>
      </c>
      <c r="S17850" t="s">
        <v>2562</v>
      </c>
      <c r="T17850" t="s">
        <v>3103</v>
      </c>
    </row>
    <row r="17851" spans="17:20">
      <c r="Q17851">
        <v>0.42521990740740701</v>
      </c>
      <c r="R17851">
        <v>1</v>
      </c>
      <c r="S17851" t="s">
        <v>4087</v>
      </c>
      <c r="T17851" t="s">
        <v>3096</v>
      </c>
    </row>
    <row r="17852" spans="17:20">
      <c r="Q17852">
        <v>0.42525462962963001</v>
      </c>
      <c r="R17852">
        <v>1</v>
      </c>
      <c r="S17852" t="s">
        <v>5931</v>
      </c>
      <c r="T17852" t="s">
        <v>3221</v>
      </c>
    </row>
    <row r="17853" spans="17:20">
      <c r="Q17853">
        <v>0.425300925925926</v>
      </c>
      <c r="R17853">
        <v>1</v>
      </c>
      <c r="S17853" t="s">
        <v>5926</v>
      </c>
      <c r="T17853" t="s">
        <v>3221</v>
      </c>
    </row>
    <row r="17854" spans="17:20">
      <c r="Q17854">
        <v>0.42546296296296299</v>
      </c>
      <c r="R17854">
        <v>1</v>
      </c>
      <c r="S17854" t="s">
        <v>4159</v>
      </c>
      <c r="T17854" t="s">
        <v>3099</v>
      </c>
    </row>
    <row r="17855" spans="17:20">
      <c r="Q17855">
        <v>0.42554398148148098</v>
      </c>
      <c r="R17855">
        <v>1</v>
      </c>
      <c r="S17855" t="s">
        <v>5928</v>
      </c>
      <c r="T17855" t="s">
        <v>3221</v>
      </c>
    </row>
    <row r="17856" spans="17:20">
      <c r="Q17856">
        <v>0.42555555555555602</v>
      </c>
      <c r="R17856">
        <v>1</v>
      </c>
      <c r="S17856" t="s">
        <v>5938</v>
      </c>
      <c r="T17856" t="s">
        <v>3103</v>
      </c>
    </row>
    <row r="17857" spans="17:20">
      <c r="Q17857">
        <v>0.42556712962963</v>
      </c>
      <c r="R17857">
        <v>2</v>
      </c>
      <c r="S17857" t="s">
        <v>2562</v>
      </c>
      <c r="T17857" t="s">
        <v>3103</v>
      </c>
    </row>
    <row r="17858" spans="17:20">
      <c r="Q17858">
        <v>0.42560185185185201</v>
      </c>
      <c r="R17858">
        <v>1</v>
      </c>
      <c r="S17858" t="s">
        <v>2562</v>
      </c>
      <c r="T17858" t="s">
        <v>3103</v>
      </c>
    </row>
    <row r="17859" spans="17:20">
      <c r="Q17859">
        <v>0.42562499999999998</v>
      </c>
      <c r="R17859">
        <v>3</v>
      </c>
      <c r="S17859" t="s">
        <v>5943</v>
      </c>
      <c r="T17859" t="s">
        <v>3103</v>
      </c>
    </row>
    <row r="17860" spans="17:20">
      <c r="Q17860">
        <v>0.42581018518518499</v>
      </c>
      <c r="R17860">
        <v>1</v>
      </c>
      <c r="S17860" t="s">
        <v>5929</v>
      </c>
      <c r="T17860" t="s">
        <v>3221</v>
      </c>
    </row>
    <row r="17861" spans="17:20">
      <c r="Q17861">
        <v>0.42582175925925903</v>
      </c>
      <c r="R17861">
        <v>1</v>
      </c>
      <c r="S17861" t="s">
        <v>6243</v>
      </c>
      <c r="T17861" t="s">
        <v>3128</v>
      </c>
    </row>
    <row r="17862" spans="17:20">
      <c r="Q17862">
        <v>0.42592592592592599</v>
      </c>
      <c r="R17862">
        <v>1</v>
      </c>
      <c r="S17862" t="s">
        <v>6096</v>
      </c>
      <c r="T17862" t="s">
        <v>3128</v>
      </c>
    </row>
    <row r="17863" spans="17:20">
      <c r="Q17863">
        <v>0.42605324074074102</v>
      </c>
      <c r="R17863">
        <v>1</v>
      </c>
      <c r="S17863" t="s">
        <v>12928</v>
      </c>
      <c r="T17863" t="s">
        <v>3096</v>
      </c>
    </row>
    <row r="17864" spans="17:20">
      <c r="Q17864">
        <v>0.42609953703703701</v>
      </c>
      <c r="R17864">
        <v>1</v>
      </c>
      <c r="S17864" t="s">
        <v>1183</v>
      </c>
      <c r="T17864" t="s">
        <v>3094</v>
      </c>
    </row>
    <row r="17865" spans="17:20">
      <c r="Q17865">
        <v>0.42615740740740699</v>
      </c>
      <c r="R17865">
        <v>1</v>
      </c>
      <c r="S17865" t="s">
        <v>1071</v>
      </c>
      <c r="T17865" t="s">
        <v>3099</v>
      </c>
    </row>
    <row r="17866" spans="17:20">
      <c r="Q17866">
        <v>0.42627314814814798</v>
      </c>
      <c r="R17866">
        <v>1</v>
      </c>
      <c r="S17866" t="s">
        <v>3190</v>
      </c>
      <c r="T17866" t="s">
        <v>3094</v>
      </c>
    </row>
    <row r="17867" spans="17:20">
      <c r="Q17867">
        <v>0.42629629629629601</v>
      </c>
      <c r="R17867">
        <v>1</v>
      </c>
      <c r="S17867" t="s">
        <v>5945</v>
      </c>
      <c r="T17867" t="s">
        <v>3103</v>
      </c>
    </row>
    <row r="17868" spans="17:20">
      <c r="Q17868">
        <v>0.42629629629629634</v>
      </c>
      <c r="R17868">
        <v>1</v>
      </c>
      <c r="S17868" t="s">
        <v>5946</v>
      </c>
      <c r="T17868" t="s">
        <v>3103</v>
      </c>
    </row>
    <row r="17869" spans="17:20">
      <c r="Q17869">
        <v>0.4263657407407408</v>
      </c>
      <c r="R17869">
        <v>2</v>
      </c>
      <c r="S17869" t="s">
        <v>5940</v>
      </c>
      <c r="T17869" t="s">
        <v>3103</v>
      </c>
    </row>
    <row r="17870" spans="17:20">
      <c r="Q17870">
        <v>0.42646990740740698</v>
      </c>
      <c r="R17870">
        <v>1</v>
      </c>
      <c r="S17870" t="s">
        <v>2562</v>
      </c>
      <c r="T17870" t="s">
        <v>3103</v>
      </c>
    </row>
    <row r="17871" spans="17:20">
      <c r="Q17871">
        <v>0.42650462962962998</v>
      </c>
      <c r="R17871">
        <v>1</v>
      </c>
      <c r="S17871" t="s">
        <v>6166</v>
      </c>
      <c r="T17871" t="s">
        <v>3097</v>
      </c>
    </row>
    <row r="17872" spans="17:20">
      <c r="Q17872">
        <v>0.42651620370370402</v>
      </c>
      <c r="R17872">
        <v>2</v>
      </c>
      <c r="S17872" t="s">
        <v>5937</v>
      </c>
      <c r="T17872" t="s">
        <v>3103</v>
      </c>
    </row>
    <row r="17873" spans="17:20">
      <c r="Q17873">
        <v>0.42652777777777801</v>
      </c>
      <c r="R17873">
        <v>1</v>
      </c>
      <c r="S17873" t="s">
        <v>2562</v>
      </c>
      <c r="T17873" t="s">
        <v>3103</v>
      </c>
    </row>
    <row r="17874" spans="17:20">
      <c r="Q17874">
        <v>0.42657407407407399</v>
      </c>
      <c r="R17874">
        <v>2</v>
      </c>
      <c r="S17874" t="s">
        <v>5950</v>
      </c>
      <c r="T17874" t="s">
        <v>3103</v>
      </c>
    </row>
    <row r="17875" spans="17:20">
      <c r="Q17875">
        <v>0.42659722222222202</v>
      </c>
      <c r="R17875">
        <v>1</v>
      </c>
      <c r="S17875" t="s">
        <v>5951</v>
      </c>
      <c r="T17875" t="s">
        <v>3103</v>
      </c>
    </row>
    <row r="17876" spans="17:20">
      <c r="Q17876">
        <v>0.42663194444444402</v>
      </c>
      <c r="R17876">
        <v>1</v>
      </c>
      <c r="S17876" t="s">
        <v>5932</v>
      </c>
      <c r="T17876" t="s">
        <v>3221</v>
      </c>
    </row>
    <row r="17877" spans="17:20">
      <c r="Q17877">
        <v>0.42681712962962998</v>
      </c>
      <c r="R17877">
        <v>3</v>
      </c>
      <c r="S17877" t="s">
        <v>5947</v>
      </c>
      <c r="T17877" t="s">
        <v>3221</v>
      </c>
    </row>
    <row r="17878" spans="17:20">
      <c r="Q17878">
        <v>0.426840277777778</v>
      </c>
      <c r="R17878">
        <v>1</v>
      </c>
      <c r="S17878" t="s">
        <v>5948</v>
      </c>
      <c r="T17878" t="s">
        <v>3221</v>
      </c>
    </row>
    <row r="17879" spans="17:20">
      <c r="Q17879">
        <v>0.426875</v>
      </c>
      <c r="R17879">
        <v>1</v>
      </c>
      <c r="S17879" t="s">
        <v>5944</v>
      </c>
      <c r="T17879" t="s">
        <v>3103</v>
      </c>
    </row>
    <row r="17880" spans="17:20">
      <c r="Q17880">
        <v>0.42712962962963003</v>
      </c>
      <c r="R17880">
        <v>4</v>
      </c>
      <c r="S17880" t="s">
        <v>5958</v>
      </c>
      <c r="T17880" t="s">
        <v>3103</v>
      </c>
    </row>
    <row r="17881" spans="17:20">
      <c r="Q17881">
        <v>0.42714120370370401</v>
      </c>
      <c r="R17881">
        <v>1</v>
      </c>
      <c r="S17881" t="s">
        <v>3192</v>
      </c>
      <c r="T17881" t="s">
        <v>3097</v>
      </c>
    </row>
    <row r="17882" spans="17:20">
      <c r="Q17882">
        <v>0.42715277777777799</v>
      </c>
      <c r="R17882">
        <v>1</v>
      </c>
      <c r="S17882" t="s">
        <v>5961</v>
      </c>
      <c r="T17882" t="s">
        <v>3103</v>
      </c>
    </row>
    <row r="17883" spans="17:20">
      <c r="Q17883">
        <v>0.42717592592592601</v>
      </c>
      <c r="R17883">
        <v>1</v>
      </c>
      <c r="S17883" t="s">
        <v>5962</v>
      </c>
      <c r="T17883" t="s">
        <v>3103</v>
      </c>
    </row>
    <row r="17884" spans="17:20">
      <c r="Q17884">
        <v>0.4271875</v>
      </c>
      <c r="R17884">
        <v>1</v>
      </c>
      <c r="S17884" t="s">
        <v>5963</v>
      </c>
      <c r="T17884" t="s">
        <v>3103</v>
      </c>
    </row>
    <row r="17885" spans="17:20">
      <c r="Q17885">
        <v>0.427222222222222</v>
      </c>
      <c r="R17885">
        <v>1</v>
      </c>
      <c r="S17885" t="s">
        <v>5965</v>
      </c>
      <c r="T17885" t="s">
        <v>3103</v>
      </c>
    </row>
    <row r="17886" spans="17:20">
      <c r="Q17886">
        <v>0.42724537037037003</v>
      </c>
      <c r="R17886">
        <v>1</v>
      </c>
      <c r="S17886" t="s">
        <v>5966</v>
      </c>
      <c r="T17886" t="s">
        <v>3103</v>
      </c>
    </row>
    <row r="17887" spans="17:20">
      <c r="Q17887">
        <v>0.42724537037037003</v>
      </c>
      <c r="R17887">
        <v>3</v>
      </c>
      <c r="S17887" t="s">
        <v>3187</v>
      </c>
      <c r="T17887" t="s">
        <v>3098</v>
      </c>
    </row>
    <row r="17888" spans="17:20">
      <c r="Q17888">
        <v>0.427337962962963</v>
      </c>
      <c r="R17888">
        <v>2</v>
      </c>
      <c r="S17888" t="s">
        <v>5941</v>
      </c>
      <c r="T17888" t="s">
        <v>3103</v>
      </c>
    </row>
    <row r="17889" spans="17:20">
      <c r="Q17889">
        <v>0.42747685185185202</v>
      </c>
      <c r="R17889">
        <v>1</v>
      </c>
      <c r="S17889" t="s">
        <v>5942</v>
      </c>
      <c r="T17889" t="s">
        <v>3221</v>
      </c>
    </row>
    <row r="17890" spans="17:20">
      <c r="Q17890">
        <v>0.42748842592592601</v>
      </c>
      <c r="R17890">
        <v>2</v>
      </c>
      <c r="S17890" t="s">
        <v>5949</v>
      </c>
      <c r="T17890" t="s">
        <v>3221</v>
      </c>
    </row>
    <row r="17891" spans="17:20">
      <c r="Q17891">
        <v>0.42751157407407397</v>
      </c>
      <c r="R17891">
        <v>1</v>
      </c>
      <c r="S17891" t="s">
        <v>5972</v>
      </c>
      <c r="T17891" t="s">
        <v>3094</v>
      </c>
    </row>
    <row r="17892" spans="17:20">
      <c r="Q17892">
        <v>0.42752314814814801</v>
      </c>
      <c r="R17892">
        <v>1</v>
      </c>
      <c r="S17892" t="s">
        <v>5957</v>
      </c>
      <c r="T17892" t="s">
        <v>3103</v>
      </c>
    </row>
    <row r="17893" spans="17:20">
      <c r="Q17893">
        <v>0.42773148148148099</v>
      </c>
      <c r="R17893">
        <v>1</v>
      </c>
      <c r="S17893" t="s">
        <v>3194</v>
      </c>
      <c r="T17893" t="s">
        <v>3101</v>
      </c>
    </row>
    <row r="17894" spans="17:20">
      <c r="Q17894">
        <v>0.42782407407407402</v>
      </c>
      <c r="R17894">
        <v>1</v>
      </c>
      <c r="S17894" t="s">
        <v>4504</v>
      </c>
      <c r="T17894" t="s">
        <v>3098</v>
      </c>
    </row>
    <row r="17895" spans="17:20">
      <c r="Q17895">
        <v>0.427997685185185</v>
      </c>
      <c r="R17895">
        <v>3</v>
      </c>
      <c r="S17895" t="s">
        <v>5954</v>
      </c>
      <c r="T17895" t="s">
        <v>3221</v>
      </c>
    </row>
    <row r="17896" spans="17:20">
      <c r="Q17896">
        <v>0.42800925925925898</v>
      </c>
      <c r="R17896">
        <v>1</v>
      </c>
      <c r="S17896" t="s">
        <v>5973</v>
      </c>
      <c r="T17896" t="s">
        <v>3103</v>
      </c>
    </row>
    <row r="17897" spans="17:20">
      <c r="Q17897">
        <v>0.428032407407407</v>
      </c>
      <c r="R17897">
        <v>1</v>
      </c>
      <c r="S17897" t="s">
        <v>5974</v>
      </c>
      <c r="T17897" t="s">
        <v>3103</v>
      </c>
    </row>
    <row r="17898" spans="17:20">
      <c r="Q17898">
        <v>0.42806712962963001</v>
      </c>
      <c r="R17898">
        <v>1</v>
      </c>
      <c r="S17898" t="s">
        <v>5975</v>
      </c>
      <c r="T17898" t="s">
        <v>3103</v>
      </c>
    </row>
    <row r="17899" spans="17:20">
      <c r="Q17899">
        <v>0.42812499999999998</v>
      </c>
      <c r="R17899">
        <v>1</v>
      </c>
      <c r="S17899" t="s">
        <v>5977</v>
      </c>
      <c r="T17899" t="s">
        <v>3103</v>
      </c>
    </row>
    <row r="17900" spans="17:20">
      <c r="Q17900">
        <v>0.42813657407407402</v>
      </c>
      <c r="R17900">
        <v>1</v>
      </c>
      <c r="S17900" t="s">
        <v>5952</v>
      </c>
      <c r="T17900" t="s">
        <v>3103</v>
      </c>
    </row>
    <row r="17901" spans="17:20">
      <c r="Q17901">
        <v>0.42813657407407402</v>
      </c>
      <c r="R17901">
        <v>1</v>
      </c>
      <c r="S17901" t="s">
        <v>5959</v>
      </c>
      <c r="T17901" t="s">
        <v>3103</v>
      </c>
    </row>
    <row r="17902" spans="17:20">
      <c r="Q17902">
        <v>0.428148148148148</v>
      </c>
      <c r="R17902">
        <v>1</v>
      </c>
      <c r="S17902" t="s">
        <v>5953</v>
      </c>
      <c r="T17902" t="s">
        <v>3103</v>
      </c>
    </row>
    <row r="17903" spans="17:20">
      <c r="Q17903">
        <v>0.42815972222222198</v>
      </c>
      <c r="R17903">
        <v>1</v>
      </c>
      <c r="S17903" t="s">
        <v>12929</v>
      </c>
      <c r="T17903" t="s">
        <v>3095</v>
      </c>
    </row>
    <row r="17904" spans="17:20">
      <c r="Q17904">
        <v>0.42817129629629602</v>
      </c>
      <c r="R17904">
        <v>4</v>
      </c>
      <c r="S17904" t="s">
        <v>5978</v>
      </c>
      <c r="T17904" t="s">
        <v>3103</v>
      </c>
    </row>
    <row r="17905" spans="17:20">
      <c r="Q17905">
        <v>0.42819444444444399</v>
      </c>
      <c r="R17905">
        <v>1</v>
      </c>
      <c r="S17905" t="s">
        <v>3994</v>
      </c>
      <c r="T17905" t="s">
        <v>3095</v>
      </c>
    </row>
    <row r="17906" spans="17:20">
      <c r="Q17906">
        <v>0.42821759259259301</v>
      </c>
      <c r="R17906">
        <v>1</v>
      </c>
      <c r="S17906" t="s">
        <v>5979</v>
      </c>
      <c r="T17906" t="s">
        <v>3103</v>
      </c>
    </row>
    <row r="17907" spans="17:20">
      <c r="Q17907">
        <v>0.42827546296296298</v>
      </c>
      <c r="R17907">
        <v>1</v>
      </c>
      <c r="S17907" t="s">
        <v>3203</v>
      </c>
      <c r="T17907" t="s">
        <v>3095</v>
      </c>
    </row>
    <row r="17908" spans="17:20">
      <c r="Q17908">
        <v>0.42832175925925903</v>
      </c>
      <c r="R17908">
        <v>1</v>
      </c>
      <c r="S17908" t="s">
        <v>3748</v>
      </c>
      <c r="T17908" t="s">
        <v>3095</v>
      </c>
    </row>
    <row r="17909" spans="17:20">
      <c r="Q17909">
        <v>0.42835648148148098</v>
      </c>
      <c r="R17909">
        <v>1</v>
      </c>
      <c r="S17909" t="s">
        <v>5960</v>
      </c>
      <c r="T17909" t="s">
        <v>3221</v>
      </c>
    </row>
    <row r="17910" spans="17:20">
      <c r="Q17910">
        <v>0.42843750000000003</v>
      </c>
      <c r="R17910">
        <v>1</v>
      </c>
      <c r="S17910" t="s">
        <v>5972</v>
      </c>
      <c r="T17910" t="s">
        <v>3097</v>
      </c>
    </row>
    <row r="17911" spans="17:20">
      <c r="Q17911">
        <v>0.42846064814814799</v>
      </c>
      <c r="R17911">
        <v>1</v>
      </c>
      <c r="S17911" t="s">
        <v>5800</v>
      </c>
      <c r="T17911" t="s">
        <v>3101</v>
      </c>
    </row>
    <row r="17912" spans="17:20">
      <c r="Q17912">
        <v>0.428645833333333</v>
      </c>
      <c r="R17912">
        <v>1</v>
      </c>
      <c r="S17912" t="s">
        <v>5980</v>
      </c>
      <c r="T17912" t="s">
        <v>3103</v>
      </c>
    </row>
    <row r="17913" spans="17:20">
      <c r="Q17913">
        <v>0.428645833333333</v>
      </c>
      <c r="R17913">
        <v>1</v>
      </c>
      <c r="S17913" t="s">
        <v>5982</v>
      </c>
      <c r="T17913" t="s">
        <v>3103</v>
      </c>
    </row>
    <row r="17914" spans="17:20">
      <c r="Q17914">
        <v>0.42873842592592598</v>
      </c>
      <c r="R17914">
        <v>1</v>
      </c>
      <c r="S17914" t="s">
        <v>3657</v>
      </c>
      <c r="T17914" t="s">
        <v>3094</v>
      </c>
    </row>
    <row r="17915" spans="17:20">
      <c r="Q17915">
        <v>0.42879629629629601</v>
      </c>
      <c r="R17915">
        <v>1</v>
      </c>
      <c r="S17915" t="s">
        <v>3196</v>
      </c>
      <c r="T17915" t="s">
        <v>3096</v>
      </c>
    </row>
    <row r="17916" spans="17:20">
      <c r="Q17916">
        <v>0.42881944444444398</v>
      </c>
      <c r="R17916">
        <v>1</v>
      </c>
      <c r="S17916" t="s">
        <v>5985</v>
      </c>
      <c r="T17916" t="s">
        <v>3103</v>
      </c>
    </row>
    <row r="17917" spans="17:20">
      <c r="Q17917">
        <v>0.42883101851851901</v>
      </c>
      <c r="R17917">
        <v>1</v>
      </c>
      <c r="S17917" t="s">
        <v>5981</v>
      </c>
      <c r="T17917" t="s">
        <v>3103</v>
      </c>
    </row>
    <row r="17918" spans="17:20">
      <c r="Q17918">
        <v>0.42883101851851901</v>
      </c>
      <c r="R17918">
        <v>1</v>
      </c>
      <c r="S17918" t="s">
        <v>5967</v>
      </c>
      <c r="T17918" t="s">
        <v>3221</v>
      </c>
    </row>
    <row r="17919" spans="17:20">
      <c r="Q17919">
        <v>0.42905092592592597</v>
      </c>
      <c r="R17919">
        <v>1</v>
      </c>
      <c r="S17919" t="s">
        <v>5968</v>
      </c>
      <c r="T17919" t="s">
        <v>3103</v>
      </c>
    </row>
    <row r="17920" spans="17:20">
      <c r="Q17920">
        <v>0.42905092592592597</v>
      </c>
      <c r="R17920">
        <v>1</v>
      </c>
      <c r="S17920" t="s">
        <v>6682</v>
      </c>
      <c r="T17920" t="s">
        <v>3097</v>
      </c>
    </row>
    <row r="17921" spans="17:20">
      <c r="Q17921">
        <v>0.42912037037036999</v>
      </c>
      <c r="R17921">
        <v>1</v>
      </c>
      <c r="S17921" t="s">
        <v>5988</v>
      </c>
      <c r="T17921" t="s">
        <v>3103</v>
      </c>
    </row>
    <row r="17922" spans="17:20">
      <c r="Q17922">
        <v>0.42914351851851901</v>
      </c>
      <c r="R17922">
        <v>1</v>
      </c>
      <c r="S17922" t="s">
        <v>5989</v>
      </c>
      <c r="T17922" t="s">
        <v>3103</v>
      </c>
    </row>
    <row r="17923" spans="17:20">
      <c r="Q17923">
        <v>0.42916666666666697</v>
      </c>
      <c r="R17923">
        <v>2</v>
      </c>
      <c r="S17923" t="s">
        <v>5991</v>
      </c>
      <c r="T17923" t="s">
        <v>3103</v>
      </c>
    </row>
    <row r="17924" spans="17:20">
      <c r="Q17924">
        <v>0.42917824074074101</v>
      </c>
      <c r="R17924">
        <v>1</v>
      </c>
      <c r="S17924" t="s">
        <v>5992</v>
      </c>
      <c r="T17924" t="s">
        <v>3103</v>
      </c>
    </row>
    <row r="17925" spans="17:20">
      <c r="Q17925">
        <v>0.429189814814815</v>
      </c>
      <c r="R17925">
        <v>1</v>
      </c>
      <c r="S17925" t="s">
        <v>5993</v>
      </c>
      <c r="T17925" t="s">
        <v>3103</v>
      </c>
    </row>
    <row r="17926" spans="17:20">
      <c r="Q17926">
        <v>0.42921296296296302</v>
      </c>
      <c r="R17926">
        <v>2</v>
      </c>
      <c r="S17926" t="s">
        <v>5983</v>
      </c>
      <c r="T17926" t="s">
        <v>3103</v>
      </c>
    </row>
    <row r="17927" spans="17:20">
      <c r="Q17927">
        <v>0.42921296296296302</v>
      </c>
      <c r="R17927">
        <v>2</v>
      </c>
      <c r="S17927" t="s">
        <v>5970</v>
      </c>
      <c r="T17927" t="s">
        <v>3221</v>
      </c>
    </row>
    <row r="17928" spans="17:20">
      <c r="Q17928">
        <v>0.429340277777778</v>
      </c>
      <c r="R17928">
        <v>1</v>
      </c>
      <c r="S17928" t="s">
        <v>3191</v>
      </c>
      <c r="T17928" t="s">
        <v>3102</v>
      </c>
    </row>
    <row r="17929" spans="17:20">
      <c r="Q17929">
        <v>0.42943287037036998</v>
      </c>
      <c r="R17929">
        <v>1</v>
      </c>
      <c r="S17929" t="s">
        <v>5984</v>
      </c>
      <c r="T17929" t="s">
        <v>3103</v>
      </c>
    </row>
    <row r="17930" spans="17:20">
      <c r="Q17930">
        <v>0.42946759259259298</v>
      </c>
      <c r="R17930">
        <v>1</v>
      </c>
      <c r="S17930" t="s">
        <v>5955</v>
      </c>
      <c r="T17930" t="s">
        <v>3098</v>
      </c>
    </row>
    <row r="17931" spans="17:20">
      <c r="Q17931">
        <v>0.42947916666666702</v>
      </c>
      <c r="R17931">
        <v>1</v>
      </c>
      <c r="S17931" t="s">
        <v>5969</v>
      </c>
      <c r="T17931" t="s">
        <v>3221</v>
      </c>
    </row>
    <row r="17932" spans="17:20">
      <c r="Q17932">
        <v>0.42952546296296301</v>
      </c>
      <c r="R17932">
        <v>1</v>
      </c>
      <c r="S17932" t="s">
        <v>12930</v>
      </c>
      <c r="T17932" t="s">
        <v>3098</v>
      </c>
    </row>
    <row r="17933" spans="17:20">
      <c r="Q17933">
        <v>0.42954861111111098</v>
      </c>
      <c r="R17933">
        <v>1</v>
      </c>
      <c r="S17933" t="s">
        <v>4158</v>
      </c>
      <c r="T17933" t="s">
        <v>3098</v>
      </c>
    </row>
    <row r="17934" spans="17:20">
      <c r="Q17934">
        <v>0.42956018518518502</v>
      </c>
      <c r="R17934">
        <v>1</v>
      </c>
      <c r="S17934" t="s">
        <v>12931</v>
      </c>
      <c r="T17934" t="s">
        <v>3097</v>
      </c>
    </row>
    <row r="17935" spans="17:20">
      <c r="Q17935">
        <v>0.42959490740740702</v>
      </c>
      <c r="R17935">
        <v>4</v>
      </c>
      <c r="S17935" t="s">
        <v>5976</v>
      </c>
      <c r="T17935" t="s">
        <v>3221</v>
      </c>
    </row>
    <row r="17936" spans="17:20">
      <c r="Q17936">
        <v>0.42960648148148201</v>
      </c>
      <c r="R17936">
        <v>1</v>
      </c>
      <c r="S17936" t="s">
        <v>3028</v>
      </c>
      <c r="T17936" t="s">
        <v>3096</v>
      </c>
    </row>
    <row r="17937" spans="17:20">
      <c r="Q17937">
        <v>0.42966435185185198</v>
      </c>
      <c r="R17937">
        <v>2</v>
      </c>
      <c r="S17937" t="s">
        <v>2562</v>
      </c>
      <c r="T17937" t="s">
        <v>3221</v>
      </c>
    </row>
    <row r="17938" spans="17:20">
      <c r="Q17938">
        <v>0.42967592592592602</v>
      </c>
      <c r="R17938">
        <v>1</v>
      </c>
      <c r="S17938" t="s">
        <v>4157</v>
      </c>
      <c r="T17938" t="s">
        <v>3097</v>
      </c>
    </row>
    <row r="17939" spans="17:20">
      <c r="Q17939">
        <v>0.42972222222222201</v>
      </c>
      <c r="R17939">
        <v>3</v>
      </c>
      <c r="S17939" t="s">
        <v>6006</v>
      </c>
      <c r="T17939" t="s">
        <v>3103</v>
      </c>
    </row>
    <row r="17940" spans="17:20">
      <c r="Q17940">
        <v>0.42974537037036997</v>
      </c>
      <c r="R17940">
        <v>1</v>
      </c>
      <c r="S17940" t="s">
        <v>6007</v>
      </c>
      <c r="T17940" t="s">
        <v>3103</v>
      </c>
    </row>
    <row r="17941" spans="17:20">
      <c r="Q17941">
        <v>0.42976851851851799</v>
      </c>
      <c r="R17941">
        <v>1</v>
      </c>
      <c r="S17941" t="s">
        <v>6008</v>
      </c>
      <c r="T17941" t="s">
        <v>3103</v>
      </c>
    </row>
    <row r="17942" spans="17:20">
      <c r="Q17942">
        <v>0.42983796296296295</v>
      </c>
      <c r="R17942">
        <v>1</v>
      </c>
      <c r="S17942" t="s">
        <v>5986</v>
      </c>
      <c r="T17942" t="s">
        <v>3103</v>
      </c>
    </row>
    <row r="17943" spans="17:20">
      <c r="Q17943">
        <v>0.42989583333333298</v>
      </c>
      <c r="R17943">
        <v>2</v>
      </c>
      <c r="S17943" t="s">
        <v>5999</v>
      </c>
      <c r="T17943" t="s">
        <v>3221</v>
      </c>
    </row>
    <row r="17944" spans="17:20">
      <c r="Q17944">
        <v>0.42989583333333298</v>
      </c>
      <c r="R17944">
        <v>2</v>
      </c>
      <c r="S17944" t="s">
        <v>3198</v>
      </c>
      <c r="T17944" t="s">
        <v>3097</v>
      </c>
    </row>
    <row r="17945" spans="17:20">
      <c r="Q17945">
        <v>0.42996527777777799</v>
      </c>
      <c r="R17945">
        <v>3</v>
      </c>
      <c r="S17945" t="s">
        <v>3638</v>
      </c>
      <c r="T17945" t="s">
        <v>3098</v>
      </c>
    </row>
    <row r="17946" spans="17:20">
      <c r="Q17946">
        <v>0.42998842592592601</v>
      </c>
      <c r="R17946">
        <v>1</v>
      </c>
      <c r="S17946" t="s">
        <v>5996</v>
      </c>
      <c r="T17946" t="s">
        <v>3103</v>
      </c>
    </row>
    <row r="17947" spans="17:20">
      <c r="Q17947">
        <v>0.43</v>
      </c>
      <c r="R17947">
        <v>3</v>
      </c>
      <c r="S17947" t="s">
        <v>5998</v>
      </c>
      <c r="T17947" t="s">
        <v>3103</v>
      </c>
    </row>
    <row r="17948" spans="17:20">
      <c r="Q17948">
        <v>0.430034722222222</v>
      </c>
      <c r="R17948">
        <v>1</v>
      </c>
      <c r="S17948" t="s">
        <v>4303</v>
      </c>
      <c r="T17948" t="s">
        <v>3099</v>
      </c>
    </row>
    <row r="17949" spans="17:20">
      <c r="Q17949">
        <v>0.43005787037037002</v>
      </c>
      <c r="R17949">
        <v>1</v>
      </c>
      <c r="S17949" t="s">
        <v>4210</v>
      </c>
      <c r="T17949" t="s">
        <v>3097</v>
      </c>
    </row>
    <row r="17950" spans="17:20">
      <c r="Q17950">
        <v>0.43012731481481498</v>
      </c>
      <c r="R17950">
        <v>7</v>
      </c>
      <c r="S17950" t="s">
        <v>2562</v>
      </c>
      <c r="T17950" t="s">
        <v>3095</v>
      </c>
    </row>
    <row r="17951" spans="17:20">
      <c r="Q17951">
        <v>0.430150462962963</v>
      </c>
      <c r="R17951">
        <v>1</v>
      </c>
      <c r="S17951" t="s">
        <v>6000</v>
      </c>
      <c r="T17951" t="s">
        <v>3103</v>
      </c>
    </row>
    <row r="17952" spans="17:20">
      <c r="Q17952">
        <v>0.43017361111111102</v>
      </c>
      <c r="R17952">
        <v>1</v>
      </c>
      <c r="S17952" t="s">
        <v>12931</v>
      </c>
      <c r="T17952" t="s">
        <v>3096</v>
      </c>
    </row>
    <row r="17953" spans="17:20">
      <c r="Q17953">
        <v>0.430185185185185</v>
      </c>
      <c r="R17953">
        <v>1</v>
      </c>
      <c r="S17953" t="s">
        <v>6001</v>
      </c>
      <c r="T17953" t="s">
        <v>3103</v>
      </c>
    </row>
    <row r="17954" spans="17:20">
      <c r="Q17954">
        <v>0.43019675925925899</v>
      </c>
      <c r="R17954">
        <v>1</v>
      </c>
      <c r="S17954" t="s">
        <v>4512</v>
      </c>
      <c r="T17954" t="s">
        <v>3094</v>
      </c>
    </row>
    <row r="17955" spans="17:20">
      <c r="Q17955">
        <v>0.43027777777777798</v>
      </c>
      <c r="R17955">
        <v>1</v>
      </c>
      <c r="S17955" t="s">
        <v>6003</v>
      </c>
      <c r="T17955" t="s">
        <v>3103</v>
      </c>
    </row>
    <row r="17956" spans="17:20">
      <c r="Q17956">
        <v>0.43031249999999999</v>
      </c>
      <c r="R17956">
        <v>1</v>
      </c>
      <c r="S17956" t="s">
        <v>3200</v>
      </c>
      <c r="T17956" t="s">
        <v>3097</v>
      </c>
    </row>
    <row r="17957" spans="17:20">
      <c r="Q17957">
        <v>0.43032407407407403</v>
      </c>
      <c r="R17957">
        <v>1</v>
      </c>
      <c r="S17957" t="s">
        <v>6011</v>
      </c>
      <c r="T17957" t="s">
        <v>3221</v>
      </c>
    </row>
    <row r="17958" spans="17:20">
      <c r="Q17958">
        <v>0.43034722222222199</v>
      </c>
      <c r="R17958">
        <v>2</v>
      </c>
      <c r="S17958" t="s">
        <v>5956</v>
      </c>
      <c r="T17958" t="s">
        <v>3098</v>
      </c>
    </row>
    <row r="17959" spans="17:20">
      <c r="Q17959">
        <v>0.43040509259259302</v>
      </c>
      <c r="R17959">
        <v>1</v>
      </c>
      <c r="S17959" t="s">
        <v>6012</v>
      </c>
      <c r="T17959" t="s">
        <v>3221</v>
      </c>
    </row>
    <row r="17960" spans="17:20">
      <c r="Q17960">
        <v>0.43043981481481502</v>
      </c>
      <c r="R17960">
        <v>1</v>
      </c>
      <c r="S17960" t="s">
        <v>12932</v>
      </c>
      <c r="T17960" t="s">
        <v>3094</v>
      </c>
    </row>
    <row r="17961" spans="17:20">
      <c r="Q17961">
        <v>0.43045138888888901</v>
      </c>
      <c r="R17961">
        <v>1</v>
      </c>
      <c r="S17961" t="s">
        <v>3830</v>
      </c>
      <c r="T17961" t="s">
        <v>3097</v>
      </c>
    </row>
    <row r="17962" spans="17:20">
      <c r="Q17962">
        <v>0.43069444444444399</v>
      </c>
      <c r="R17962">
        <v>2</v>
      </c>
      <c r="S17962" t="s">
        <v>2562</v>
      </c>
      <c r="T17962" t="s">
        <v>3103</v>
      </c>
    </row>
    <row r="17963" spans="17:20">
      <c r="Q17963">
        <v>0.43075231481481502</v>
      </c>
      <c r="R17963">
        <v>1</v>
      </c>
      <c r="S17963" t="s">
        <v>12933</v>
      </c>
      <c r="T17963" t="s">
        <v>3098</v>
      </c>
    </row>
    <row r="17964" spans="17:20">
      <c r="Q17964">
        <v>0.43082175925925897</v>
      </c>
      <c r="R17964">
        <v>1</v>
      </c>
      <c r="S17964" t="s">
        <v>3849</v>
      </c>
      <c r="T17964" t="s">
        <v>3098</v>
      </c>
    </row>
    <row r="17965" spans="17:20">
      <c r="Q17965">
        <v>0.43091435185185201</v>
      </c>
      <c r="R17965">
        <v>2</v>
      </c>
      <c r="S17965" t="s">
        <v>3199</v>
      </c>
      <c r="T17965" t="s">
        <v>3096</v>
      </c>
    </row>
    <row r="17966" spans="17:20">
      <c r="Q17966">
        <v>0.43092592592592599</v>
      </c>
      <c r="R17966">
        <v>1</v>
      </c>
      <c r="S17966" t="s">
        <v>5995</v>
      </c>
      <c r="T17966" t="s">
        <v>3221</v>
      </c>
    </row>
    <row r="17967" spans="17:20">
      <c r="Q17967">
        <v>0.43098379629629602</v>
      </c>
      <c r="R17967">
        <v>1</v>
      </c>
      <c r="S17967" t="s">
        <v>5990</v>
      </c>
      <c r="T17967" t="s">
        <v>3221</v>
      </c>
    </row>
    <row r="17968" spans="17:20">
      <c r="Q17968">
        <v>0.431111111111111</v>
      </c>
      <c r="R17968">
        <v>2</v>
      </c>
      <c r="S17968" t="s">
        <v>12934</v>
      </c>
      <c r="T17968" t="s">
        <v>3101</v>
      </c>
    </row>
    <row r="17969" spans="17:20">
      <c r="Q17969">
        <v>0.43115740740740699</v>
      </c>
      <c r="R17969">
        <v>1</v>
      </c>
      <c r="S17969" t="s">
        <v>6005</v>
      </c>
      <c r="T17969" t="s">
        <v>3103</v>
      </c>
    </row>
    <row r="17970" spans="17:20">
      <c r="Q17970">
        <v>0.43116898148148097</v>
      </c>
      <c r="R17970">
        <v>2</v>
      </c>
      <c r="S17970" t="s">
        <v>12935</v>
      </c>
      <c r="T17970" t="s">
        <v>3096</v>
      </c>
    </row>
    <row r="17971" spans="17:20">
      <c r="Q17971">
        <v>0.43120370370370398</v>
      </c>
      <c r="R17971">
        <v>1</v>
      </c>
      <c r="S17971" t="s">
        <v>6013</v>
      </c>
      <c r="T17971" t="s">
        <v>3103</v>
      </c>
    </row>
    <row r="17972" spans="17:20">
      <c r="Q17972">
        <v>0.43121527777777802</v>
      </c>
      <c r="R17972">
        <v>1</v>
      </c>
      <c r="S17972" t="s">
        <v>5994</v>
      </c>
      <c r="T17972" t="s">
        <v>3221</v>
      </c>
    </row>
    <row r="17973" spans="17:20">
      <c r="Q17973">
        <v>0.431226851851852</v>
      </c>
      <c r="R17973">
        <v>1</v>
      </c>
      <c r="S17973" t="s">
        <v>6014</v>
      </c>
      <c r="T17973" t="s">
        <v>3103</v>
      </c>
    </row>
    <row r="17974" spans="17:20">
      <c r="Q17974">
        <v>0.43129629629629601</v>
      </c>
      <c r="R17974">
        <v>1</v>
      </c>
      <c r="S17974" t="s">
        <v>6022</v>
      </c>
      <c r="T17974" t="s">
        <v>3103</v>
      </c>
    </row>
    <row r="17975" spans="17:20">
      <c r="Q17975">
        <v>0.431342592592593</v>
      </c>
      <c r="R17975">
        <v>2</v>
      </c>
      <c r="S17975" t="s">
        <v>4510</v>
      </c>
      <c r="T17975" t="s">
        <v>3098</v>
      </c>
    </row>
    <row r="17976" spans="17:20">
      <c r="Q17976">
        <v>0.43142361111111099</v>
      </c>
      <c r="R17976">
        <v>1</v>
      </c>
      <c r="S17976" t="s">
        <v>6023</v>
      </c>
      <c r="T17976" t="s">
        <v>3103</v>
      </c>
    </row>
    <row r="17977" spans="17:20">
      <c r="Q17977">
        <v>0.43142361111111099</v>
      </c>
      <c r="R17977">
        <v>1</v>
      </c>
      <c r="S17977" t="s">
        <v>2562</v>
      </c>
      <c r="T17977" t="s">
        <v>3096</v>
      </c>
    </row>
    <row r="17978" spans="17:20">
      <c r="Q17978">
        <v>0.431458333333333</v>
      </c>
      <c r="R17978">
        <v>2</v>
      </c>
      <c r="S17978" t="s">
        <v>6024</v>
      </c>
      <c r="T17978" t="s">
        <v>3103</v>
      </c>
    </row>
    <row r="17979" spans="17:20">
      <c r="Q17979">
        <v>0.43148148148148102</v>
      </c>
      <c r="R17979">
        <v>1</v>
      </c>
      <c r="S17979" t="s">
        <v>6026</v>
      </c>
      <c r="T17979" t="s">
        <v>3103</v>
      </c>
    </row>
    <row r="17980" spans="17:20">
      <c r="Q17980">
        <v>0.43151620370370403</v>
      </c>
      <c r="R17980">
        <v>1</v>
      </c>
      <c r="S17980" t="s">
        <v>6016</v>
      </c>
      <c r="T17980" t="s">
        <v>3103</v>
      </c>
    </row>
    <row r="17981" spans="17:20">
      <c r="Q17981">
        <v>0.43155092592592598</v>
      </c>
      <c r="R17981">
        <v>1</v>
      </c>
      <c r="S17981" t="s">
        <v>6027</v>
      </c>
      <c r="T17981" t="s">
        <v>3103</v>
      </c>
    </row>
    <row r="17982" spans="17:20">
      <c r="Q17982">
        <v>0.43156250000000002</v>
      </c>
      <c r="R17982">
        <v>1</v>
      </c>
      <c r="S17982" t="s">
        <v>6017</v>
      </c>
      <c r="T17982" t="s">
        <v>3221</v>
      </c>
    </row>
    <row r="17983" spans="17:20">
      <c r="Q17983">
        <v>0.43165509259259299</v>
      </c>
      <c r="R17983">
        <v>1</v>
      </c>
      <c r="S17983" t="s">
        <v>6029</v>
      </c>
      <c r="T17983" t="s">
        <v>3103</v>
      </c>
    </row>
    <row r="17984" spans="17:20">
      <c r="Q17984">
        <v>0.43167824074074101</v>
      </c>
      <c r="R17984">
        <v>1</v>
      </c>
      <c r="S17984" t="s">
        <v>6025</v>
      </c>
      <c r="T17984" t="s">
        <v>3221</v>
      </c>
    </row>
    <row r="17985" spans="17:20">
      <c r="Q17985">
        <v>0.431689814814815</v>
      </c>
      <c r="R17985">
        <v>1</v>
      </c>
      <c r="S17985" t="s">
        <v>6010</v>
      </c>
      <c r="T17985" t="s">
        <v>3221</v>
      </c>
    </row>
    <row r="17986" spans="17:20">
      <c r="Q17986">
        <v>0.43170138888888898</v>
      </c>
      <c r="R17986">
        <v>1</v>
      </c>
      <c r="S17986" t="s">
        <v>6020</v>
      </c>
      <c r="T17986" t="s">
        <v>3221</v>
      </c>
    </row>
    <row r="17987" spans="17:20">
      <c r="Q17987">
        <v>0.43179398148148102</v>
      </c>
      <c r="R17987">
        <v>1</v>
      </c>
      <c r="S17987" t="s">
        <v>6030</v>
      </c>
      <c r="T17987" t="s">
        <v>3103</v>
      </c>
    </row>
    <row r="17988" spans="17:20">
      <c r="Q17988">
        <v>0.431805555555556</v>
      </c>
      <c r="R17988">
        <v>1</v>
      </c>
      <c r="S17988" t="s">
        <v>6032</v>
      </c>
      <c r="T17988" t="s">
        <v>3103</v>
      </c>
    </row>
    <row r="17989" spans="17:20">
      <c r="Q17989">
        <v>0.43185185185185199</v>
      </c>
      <c r="R17989">
        <v>1</v>
      </c>
      <c r="S17989" t="s">
        <v>2562</v>
      </c>
      <c r="T17989" t="s">
        <v>3103</v>
      </c>
    </row>
    <row r="17990" spans="17:20">
      <c r="Q17990">
        <v>0.43185185185185199</v>
      </c>
      <c r="R17990">
        <v>1</v>
      </c>
      <c r="S17990" t="s">
        <v>6031</v>
      </c>
      <c r="T17990" t="s">
        <v>3103</v>
      </c>
    </row>
    <row r="17991" spans="17:20">
      <c r="Q17991">
        <v>0.43186342592592603</v>
      </c>
      <c r="R17991">
        <v>1</v>
      </c>
      <c r="S17991" t="s">
        <v>6019</v>
      </c>
      <c r="T17991" t="s">
        <v>3103</v>
      </c>
    </row>
    <row r="17992" spans="17:20">
      <c r="Q17992">
        <v>0.43208333333333299</v>
      </c>
      <c r="R17992">
        <v>1</v>
      </c>
      <c r="S17992" t="s">
        <v>3832</v>
      </c>
      <c r="T17992" t="s">
        <v>3094</v>
      </c>
    </row>
    <row r="17993" spans="17:20">
      <c r="Q17993">
        <v>0.43219907407407399</v>
      </c>
      <c r="R17993">
        <v>1</v>
      </c>
      <c r="S17993" t="s">
        <v>3196</v>
      </c>
      <c r="T17993" t="s">
        <v>3097</v>
      </c>
    </row>
    <row r="17994" spans="17:20">
      <c r="Q17994">
        <v>0.43219907407407399</v>
      </c>
      <c r="R17994">
        <v>1</v>
      </c>
      <c r="S17994" t="s">
        <v>4007</v>
      </c>
      <c r="T17994" t="s">
        <v>3100</v>
      </c>
    </row>
    <row r="17995" spans="17:20">
      <c r="Q17995">
        <v>0.43231481481481482</v>
      </c>
      <c r="R17995">
        <v>1</v>
      </c>
      <c r="S17995" t="s">
        <v>6035</v>
      </c>
      <c r="T17995" t="s">
        <v>3103</v>
      </c>
    </row>
    <row r="17996" spans="17:20">
      <c r="Q17996">
        <v>0.43234953703703699</v>
      </c>
      <c r="R17996">
        <v>1</v>
      </c>
      <c r="S17996" t="s">
        <v>2562</v>
      </c>
      <c r="T17996" t="s">
        <v>3096</v>
      </c>
    </row>
    <row r="17997" spans="17:20">
      <c r="Q17997">
        <v>0.43239583333333298</v>
      </c>
      <c r="R17997">
        <v>2</v>
      </c>
      <c r="S17997" t="s">
        <v>6015</v>
      </c>
      <c r="T17997" t="s">
        <v>3103</v>
      </c>
    </row>
    <row r="17998" spans="17:20">
      <c r="Q17998">
        <v>0.432418981481482</v>
      </c>
      <c r="R17998">
        <v>1</v>
      </c>
      <c r="S17998" t="s">
        <v>12936</v>
      </c>
      <c r="T17998" t="s">
        <v>3095</v>
      </c>
    </row>
    <row r="17999" spans="17:20">
      <c r="Q17999">
        <v>0.43246527777777799</v>
      </c>
      <c r="R17999">
        <v>2</v>
      </c>
      <c r="S17999" t="s">
        <v>6018</v>
      </c>
      <c r="T17999" t="s">
        <v>3221</v>
      </c>
    </row>
    <row r="18000" spans="17:20">
      <c r="Q18000">
        <v>0.43247685185185197</v>
      </c>
      <c r="R18000">
        <v>2</v>
      </c>
      <c r="S18000" t="s">
        <v>6040</v>
      </c>
      <c r="T18000" t="s">
        <v>3103</v>
      </c>
    </row>
    <row r="18001" spans="17:20">
      <c r="Q18001">
        <v>0.43256944444444401</v>
      </c>
      <c r="R18001">
        <v>2</v>
      </c>
      <c r="S18001" t="s">
        <v>6043</v>
      </c>
      <c r="T18001" t="s">
        <v>3103</v>
      </c>
    </row>
    <row r="18002" spans="17:20">
      <c r="Q18002">
        <v>0.43260416666666701</v>
      </c>
      <c r="R18002">
        <v>1</v>
      </c>
      <c r="S18002" t="s">
        <v>2562</v>
      </c>
      <c r="T18002" t="s">
        <v>3095</v>
      </c>
    </row>
    <row r="18003" spans="17:20">
      <c r="Q18003">
        <v>0.43260416666666701</v>
      </c>
      <c r="R18003">
        <v>1</v>
      </c>
      <c r="S18003" t="s">
        <v>10624</v>
      </c>
      <c r="T18003" t="s">
        <v>3096</v>
      </c>
    </row>
    <row r="18004" spans="17:20">
      <c r="Q18004">
        <v>0.432650462962963</v>
      </c>
      <c r="R18004">
        <v>1</v>
      </c>
      <c r="S18004" t="s">
        <v>6034</v>
      </c>
      <c r="T18004" t="s">
        <v>3103</v>
      </c>
    </row>
    <row r="18005" spans="17:20">
      <c r="Q18005">
        <v>0.43266203703703704</v>
      </c>
      <c r="R18005">
        <v>1</v>
      </c>
      <c r="S18005" t="s">
        <v>6036</v>
      </c>
      <c r="T18005" t="s">
        <v>3103</v>
      </c>
    </row>
    <row r="18006" spans="17:20">
      <c r="Q18006">
        <v>0.43267361111111102</v>
      </c>
      <c r="R18006">
        <v>1</v>
      </c>
      <c r="S18006" t="s">
        <v>4048</v>
      </c>
      <c r="T18006" t="s">
        <v>3096</v>
      </c>
    </row>
    <row r="18007" spans="17:20">
      <c r="Q18007">
        <v>0.43271990740740701</v>
      </c>
      <c r="R18007">
        <v>1</v>
      </c>
      <c r="S18007" t="s">
        <v>6021</v>
      </c>
      <c r="T18007" t="s">
        <v>3103</v>
      </c>
    </row>
    <row r="18008" spans="17:20">
      <c r="Q18008">
        <v>0.43277777777777798</v>
      </c>
      <c r="R18008">
        <v>1</v>
      </c>
      <c r="S18008" t="s">
        <v>3190</v>
      </c>
      <c r="T18008" t="s">
        <v>3097</v>
      </c>
    </row>
    <row r="18009" spans="17:20">
      <c r="Q18009">
        <v>0.43282407407407397</v>
      </c>
      <c r="R18009">
        <v>2</v>
      </c>
      <c r="S18009" t="s">
        <v>4513</v>
      </c>
      <c r="T18009" t="s">
        <v>3097</v>
      </c>
    </row>
    <row r="18010" spans="17:20">
      <c r="Q18010">
        <v>0.43287037037037002</v>
      </c>
      <c r="R18010">
        <v>2</v>
      </c>
      <c r="S18010" t="s">
        <v>6037</v>
      </c>
      <c r="T18010" t="s">
        <v>3221</v>
      </c>
    </row>
    <row r="18011" spans="17:20">
      <c r="Q18011">
        <v>0.432916666666667</v>
      </c>
      <c r="R18011">
        <v>1</v>
      </c>
      <c r="S18011" t="s">
        <v>3922</v>
      </c>
      <c r="T18011" t="s">
        <v>3098</v>
      </c>
    </row>
    <row r="18012" spans="17:20">
      <c r="Q18012">
        <v>0.43293981481481503</v>
      </c>
      <c r="R18012">
        <v>2</v>
      </c>
      <c r="S18012" t="s">
        <v>6039</v>
      </c>
      <c r="T18012" t="s">
        <v>3103</v>
      </c>
    </row>
    <row r="18013" spans="17:20">
      <c r="Q18013">
        <v>0.43317129629629603</v>
      </c>
      <c r="R18013">
        <v>1</v>
      </c>
      <c r="S18013" t="s">
        <v>5997</v>
      </c>
      <c r="T18013" t="s">
        <v>3098</v>
      </c>
    </row>
    <row r="18014" spans="17:20">
      <c r="Q18014">
        <v>0.43324074074074098</v>
      </c>
      <c r="R18014">
        <v>1</v>
      </c>
      <c r="S18014" t="s">
        <v>6028</v>
      </c>
      <c r="T18014" t="s">
        <v>3103</v>
      </c>
    </row>
    <row r="18015" spans="17:20">
      <c r="Q18015">
        <v>0.433344907407407</v>
      </c>
      <c r="R18015">
        <v>1</v>
      </c>
      <c r="S18015" t="s">
        <v>3400</v>
      </c>
      <c r="T18015" t="s">
        <v>3098</v>
      </c>
    </row>
    <row r="18016" spans="17:20">
      <c r="Q18016">
        <v>0.43341435185185201</v>
      </c>
      <c r="R18016">
        <v>1</v>
      </c>
      <c r="S18016" t="s">
        <v>6044</v>
      </c>
      <c r="T18016" t="s">
        <v>3103</v>
      </c>
    </row>
    <row r="18017" spans="17:20">
      <c r="Q18017">
        <v>0.43342592592592599</v>
      </c>
      <c r="R18017">
        <v>1</v>
      </c>
      <c r="S18017" t="s">
        <v>6045</v>
      </c>
      <c r="T18017" t="s">
        <v>3103</v>
      </c>
    </row>
    <row r="18018" spans="17:20">
      <c r="Q18018">
        <v>0.43342592592592599</v>
      </c>
      <c r="R18018">
        <v>1</v>
      </c>
      <c r="S18018" t="s">
        <v>3214</v>
      </c>
      <c r="T18018" t="s">
        <v>3100</v>
      </c>
    </row>
    <row r="18019" spans="17:20">
      <c r="Q18019">
        <v>0.433460648148148</v>
      </c>
      <c r="R18019">
        <v>1</v>
      </c>
      <c r="S18019" t="s">
        <v>2562</v>
      </c>
      <c r="T18019" t="s">
        <v>3103</v>
      </c>
    </row>
    <row r="18020" spans="17:20">
      <c r="Q18020">
        <v>0.43348379629629602</v>
      </c>
      <c r="R18020">
        <v>2</v>
      </c>
      <c r="S18020" t="s">
        <v>6033</v>
      </c>
      <c r="T18020" t="s">
        <v>3221</v>
      </c>
    </row>
    <row r="18021" spans="17:20">
      <c r="Q18021">
        <v>0.43356481481481501</v>
      </c>
      <c r="R18021">
        <v>1</v>
      </c>
      <c r="S18021" t="s">
        <v>6057</v>
      </c>
      <c r="T18021" t="s">
        <v>3103</v>
      </c>
    </row>
    <row r="18022" spans="17:20">
      <c r="Q18022">
        <v>0.43362268518518499</v>
      </c>
      <c r="R18022">
        <v>1</v>
      </c>
      <c r="S18022" t="s">
        <v>6047</v>
      </c>
      <c r="T18022" t="s">
        <v>3221</v>
      </c>
    </row>
    <row r="18023" spans="17:20">
      <c r="Q18023">
        <v>0.43363425925925903</v>
      </c>
      <c r="R18023">
        <v>2</v>
      </c>
      <c r="S18023" t="s">
        <v>6038</v>
      </c>
      <c r="T18023" t="s">
        <v>3221</v>
      </c>
    </row>
    <row r="18024" spans="17:20">
      <c r="Q18024">
        <v>0.43364583333333301</v>
      </c>
      <c r="R18024">
        <v>2</v>
      </c>
      <c r="S18024" t="s">
        <v>2562</v>
      </c>
      <c r="T18024" t="s">
        <v>3221</v>
      </c>
    </row>
    <row r="18025" spans="17:20">
      <c r="Q18025">
        <v>0.43366898148148098</v>
      </c>
      <c r="R18025">
        <v>2</v>
      </c>
      <c r="S18025" t="s">
        <v>6058</v>
      </c>
      <c r="T18025" t="s">
        <v>3103</v>
      </c>
    </row>
    <row r="18026" spans="17:20">
      <c r="Q18026">
        <v>0.43370370370370398</v>
      </c>
      <c r="R18026">
        <v>1</v>
      </c>
      <c r="S18026" t="s">
        <v>6059</v>
      </c>
      <c r="T18026" t="s">
        <v>3103</v>
      </c>
    </row>
    <row r="18027" spans="17:20">
      <c r="Q18027">
        <v>0.433726851851852</v>
      </c>
      <c r="R18027">
        <v>2</v>
      </c>
      <c r="S18027" t="s">
        <v>6060</v>
      </c>
      <c r="T18027" t="s">
        <v>3103</v>
      </c>
    </row>
    <row r="18028" spans="17:20">
      <c r="Q18028">
        <v>0.43376157407407401</v>
      </c>
      <c r="R18028">
        <v>2</v>
      </c>
      <c r="S18028" t="s">
        <v>6061</v>
      </c>
      <c r="T18028" t="s">
        <v>3103</v>
      </c>
    </row>
    <row r="18029" spans="17:20">
      <c r="Q18029">
        <v>0.43376157407407401</v>
      </c>
      <c r="R18029">
        <v>2</v>
      </c>
      <c r="S18029" t="s">
        <v>12915</v>
      </c>
      <c r="T18029" t="s">
        <v>3098</v>
      </c>
    </row>
    <row r="18030" spans="17:20">
      <c r="Q18030">
        <v>0.43381944444444398</v>
      </c>
      <c r="R18030">
        <v>1</v>
      </c>
      <c r="S18030" t="s">
        <v>6048</v>
      </c>
      <c r="T18030" t="s">
        <v>3103</v>
      </c>
    </row>
    <row r="18031" spans="17:20">
      <c r="Q18031">
        <v>0.433842592592593</v>
      </c>
      <c r="R18031">
        <v>1</v>
      </c>
      <c r="S18031" t="s">
        <v>6049</v>
      </c>
      <c r="T18031" t="s">
        <v>3103</v>
      </c>
    </row>
    <row r="18032" spans="17:20">
      <c r="Q18032">
        <v>0.43385416666666698</v>
      </c>
      <c r="R18032">
        <v>1</v>
      </c>
      <c r="S18032" t="s">
        <v>6063</v>
      </c>
      <c r="T18032" t="s">
        <v>3103</v>
      </c>
    </row>
    <row r="18033" spans="17:20">
      <c r="Q18033">
        <v>0.43387731481481501</v>
      </c>
      <c r="R18033">
        <v>1</v>
      </c>
      <c r="S18033" t="s">
        <v>6041</v>
      </c>
      <c r="T18033" t="s">
        <v>3221</v>
      </c>
    </row>
    <row r="18034" spans="17:20">
      <c r="Q18034">
        <v>0.43390046296296297</v>
      </c>
      <c r="R18034">
        <v>2</v>
      </c>
      <c r="S18034" t="s">
        <v>12937</v>
      </c>
      <c r="T18034" t="s">
        <v>3096</v>
      </c>
    </row>
    <row r="18035" spans="17:20">
      <c r="Q18035">
        <v>0.43393518518518498</v>
      </c>
      <c r="R18035">
        <v>1</v>
      </c>
      <c r="S18035" t="s">
        <v>6065</v>
      </c>
      <c r="T18035" t="s">
        <v>3103</v>
      </c>
    </row>
    <row r="18036" spans="17:20">
      <c r="Q18036">
        <v>0.43398148148148102</v>
      </c>
      <c r="R18036">
        <v>1</v>
      </c>
      <c r="S18036" t="s">
        <v>6051</v>
      </c>
      <c r="T18036" t="s">
        <v>3103</v>
      </c>
    </row>
    <row r="18037" spans="17:20">
      <c r="Q18037">
        <v>0.43398148148148102</v>
      </c>
      <c r="R18037">
        <v>1</v>
      </c>
      <c r="S18037" t="s">
        <v>6042</v>
      </c>
      <c r="T18037" t="s">
        <v>3221</v>
      </c>
    </row>
    <row r="18038" spans="17:20">
      <c r="Q18038">
        <v>0.43399305555555601</v>
      </c>
      <c r="R18038">
        <v>1</v>
      </c>
      <c r="S18038" t="s">
        <v>6066</v>
      </c>
      <c r="T18038" t="s">
        <v>3103</v>
      </c>
    </row>
    <row r="18039" spans="17:20">
      <c r="Q18039">
        <v>0.43399305555555601</v>
      </c>
      <c r="R18039">
        <v>1</v>
      </c>
      <c r="S18039" t="s">
        <v>6101</v>
      </c>
      <c r="T18039" t="s">
        <v>3097</v>
      </c>
    </row>
    <row r="18040" spans="17:20">
      <c r="Q18040">
        <v>0.434039351851852</v>
      </c>
      <c r="R18040">
        <v>1</v>
      </c>
      <c r="S18040" t="s">
        <v>6046</v>
      </c>
      <c r="T18040" t="s">
        <v>3103</v>
      </c>
    </row>
    <row r="18041" spans="17:20">
      <c r="Q18041">
        <v>0.43406250000000002</v>
      </c>
      <c r="R18041">
        <v>1</v>
      </c>
      <c r="S18041" t="s">
        <v>6050</v>
      </c>
      <c r="T18041" t="s">
        <v>3221</v>
      </c>
    </row>
    <row r="18042" spans="17:20">
      <c r="Q18042">
        <v>0.434074074074074</v>
      </c>
      <c r="R18042">
        <v>1</v>
      </c>
      <c r="S18042" t="s">
        <v>6052</v>
      </c>
      <c r="T18042" t="s">
        <v>3221</v>
      </c>
    </row>
    <row r="18043" spans="17:20">
      <c r="Q18043">
        <v>0.43409722222222202</v>
      </c>
      <c r="R18043">
        <v>1</v>
      </c>
      <c r="S18043" t="s">
        <v>6053</v>
      </c>
      <c r="T18043" t="s">
        <v>3221</v>
      </c>
    </row>
    <row r="18044" spans="17:20">
      <c r="Q18044">
        <v>0.43413194444444397</v>
      </c>
      <c r="R18044">
        <v>1</v>
      </c>
      <c r="S18044" t="s">
        <v>3750</v>
      </c>
      <c r="T18044" t="s">
        <v>3097</v>
      </c>
    </row>
    <row r="18045" spans="17:20">
      <c r="Q18045">
        <v>0.43416666666666698</v>
      </c>
      <c r="R18045">
        <v>1</v>
      </c>
      <c r="S18045" t="s">
        <v>4542</v>
      </c>
      <c r="T18045" t="s">
        <v>3096</v>
      </c>
    </row>
    <row r="18046" spans="17:20">
      <c r="Q18046">
        <v>0.43417824074074102</v>
      </c>
      <c r="R18046">
        <v>1</v>
      </c>
      <c r="S18046" t="s">
        <v>2562</v>
      </c>
      <c r="T18046" t="s">
        <v>3221</v>
      </c>
    </row>
    <row r="18047" spans="17:20">
      <c r="Q18047">
        <v>0.43417824074074102</v>
      </c>
      <c r="R18047">
        <v>1</v>
      </c>
      <c r="S18047" t="s">
        <v>8210</v>
      </c>
      <c r="T18047" t="s">
        <v>3098</v>
      </c>
    </row>
    <row r="18048" spans="17:20">
      <c r="Q18048">
        <v>0.43422453703703701</v>
      </c>
      <c r="R18048">
        <v>1</v>
      </c>
      <c r="S18048" t="s">
        <v>6067</v>
      </c>
      <c r="T18048" t="s">
        <v>3103</v>
      </c>
    </row>
    <row r="18049" spans="17:20">
      <c r="Q18049">
        <v>0.434305555555556</v>
      </c>
      <c r="R18049">
        <v>1</v>
      </c>
      <c r="S18049" t="s">
        <v>2562</v>
      </c>
      <c r="T18049" t="s">
        <v>3221</v>
      </c>
    </row>
    <row r="18050" spans="17:20">
      <c r="Q18050">
        <v>0.43434027777777801</v>
      </c>
      <c r="R18050">
        <v>1</v>
      </c>
      <c r="S18050" t="s">
        <v>6071</v>
      </c>
      <c r="T18050" t="s">
        <v>3103</v>
      </c>
    </row>
    <row r="18051" spans="17:20">
      <c r="Q18051">
        <v>0.43444444444444402</v>
      </c>
      <c r="R18051">
        <v>1</v>
      </c>
      <c r="S18051" t="s">
        <v>12938</v>
      </c>
      <c r="T18051" t="s">
        <v>3101</v>
      </c>
    </row>
    <row r="18052" spans="17:20">
      <c r="Q18052">
        <v>0.43462962962962998</v>
      </c>
      <c r="R18052">
        <v>1</v>
      </c>
      <c r="S18052" t="s">
        <v>6073</v>
      </c>
      <c r="T18052" t="s">
        <v>3103</v>
      </c>
    </row>
    <row r="18053" spans="17:20">
      <c r="Q18053">
        <v>0.43462962962962998</v>
      </c>
      <c r="R18053">
        <v>2</v>
      </c>
      <c r="S18053" t="s">
        <v>10065</v>
      </c>
      <c r="T18053" t="s">
        <v>3098</v>
      </c>
    </row>
    <row r="18054" spans="17:20">
      <c r="Q18054">
        <v>0.434652777777778</v>
      </c>
      <c r="R18054">
        <v>1</v>
      </c>
      <c r="S18054" t="s">
        <v>6064</v>
      </c>
      <c r="T18054" t="s">
        <v>3103</v>
      </c>
    </row>
    <row r="18055" spans="17:20">
      <c r="Q18055">
        <v>0.434652777777778</v>
      </c>
      <c r="R18055">
        <v>2</v>
      </c>
      <c r="S18055" t="s">
        <v>6074</v>
      </c>
      <c r="T18055" t="s">
        <v>3103</v>
      </c>
    </row>
    <row r="18056" spans="17:20">
      <c r="Q18056">
        <v>0.43466435185185198</v>
      </c>
      <c r="R18056">
        <v>1</v>
      </c>
      <c r="S18056" t="s">
        <v>6069</v>
      </c>
      <c r="T18056" t="s">
        <v>3103</v>
      </c>
    </row>
    <row r="18057" spans="17:20">
      <c r="Q18057">
        <v>0.4346875</v>
      </c>
      <c r="R18057">
        <v>1</v>
      </c>
      <c r="S18057" t="s">
        <v>6075</v>
      </c>
      <c r="T18057" t="s">
        <v>3103</v>
      </c>
    </row>
    <row r="18058" spans="17:20">
      <c r="Q18058">
        <v>0.43486111111111098</v>
      </c>
      <c r="R18058">
        <v>1</v>
      </c>
      <c r="S18058" t="s">
        <v>6056</v>
      </c>
      <c r="T18058" t="s">
        <v>3221</v>
      </c>
    </row>
    <row r="18059" spans="17:20">
      <c r="Q18059">
        <v>0.43487268518518502</v>
      </c>
      <c r="R18059">
        <v>2</v>
      </c>
      <c r="S18059" t="s">
        <v>6054</v>
      </c>
      <c r="T18059" t="s">
        <v>3221</v>
      </c>
    </row>
    <row r="18060" spans="17:20">
      <c r="Q18060">
        <v>0.43490740740740702</v>
      </c>
      <c r="R18060">
        <v>1</v>
      </c>
      <c r="S18060" t="s">
        <v>6068</v>
      </c>
      <c r="T18060" t="s">
        <v>3103</v>
      </c>
    </row>
    <row r="18061" spans="17:20">
      <c r="Q18061">
        <v>0.43505787037037003</v>
      </c>
      <c r="R18061">
        <v>2</v>
      </c>
      <c r="S18061" t="s">
        <v>3831</v>
      </c>
      <c r="T18061" t="s">
        <v>3097</v>
      </c>
    </row>
    <row r="18062" spans="17:20">
      <c r="Q18062">
        <v>0.43521990740740701</v>
      </c>
      <c r="R18062">
        <v>1</v>
      </c>
      <c r="S18062" t="s">
        <v>3968</v>
      </c>
      <c r="T18062" t="s">
        <v>3095</v>
      </c>
    </row>
    <row r="18063" spans="17:20">
      <c r="Q18063">
        <v>0.435231481481481</v>
      </c>
      <c r="R18063">
        <v>1</v>
      </c>
      <c r="S18063" t="s">
        <v>6062</v>
      </c>
      <c r="T18063" t="s">
        <v>3103</v>
      </c>
    </row>
    <row r="18064" spans="17:20">
      <c r="Q18064">
        <v>0.435381944444444</v>
      </c>
      <c r="R18064">
        <v>1</v>
      </c>
      <c r="S18064" t="s">
        <v>2562</v>
      </c>
      <c r="T18064" t="s">
        <v>3221</v>
      </c>
    </row>
    <row r="18065" spans="17:20">
      <c r="Q18065">
        <v>0.43542824074074099</v>
      </c>
      <c r="R18065">
        <v>1</v>
      </c>
      <c r="S18065" t="s">
        <v>3354</v>
      </c>
      <c r="T18065" t="s">
        <v>3097</v>
      </c>
    </row>
    <row r="18066" spans="17:20">
      <c r="Q18066">
        <v>0.435462962962963</v>
      </c>
      <c r="R18066">
        <v>1</v>
      </c>
      <c r="S18066" t="s">
        <v>6082</v>
      </c>
      <c r="T18066" t="s">
        <v>3103</v>
      </c>
    </row>
    <row r="18067" spans="17:20">
      <c r="Q18067">
        <v>0.435497685185185</v>
      </c>
      <c r="R18067">
        <v>1</v>
      </c>
      <c r="S18067" t="s">
        <v>6083</v>
      </c>
      <c r="T18067" t="s">
        <v>3221</v>
      </c>
    </row>
    <row r="18068" spans="17:20">
      <c r="Q18068">
        <v>0.43555555555555597</v>
      </c>
      <c r="R18068">
        <v>4</v>
      </c>
      <c r="S18068" t="s">
        <v>2562</v>
      </c>
      <c r="T18068" t="s">
        <v>3103</v>
      </c>
    </row>
    <row r="18069" spans="17:20">
      <c r="Q18069">
        <v>0.435613425925926</v>
      </c>
      <c r="R18069">
        <v>2</v>
      </c>
      <c r="S18069" t="s">
        <v>6076</v>
      </c>
      <c r="T18069" t="s">
        <v>3103</v>
      </c>
    </row>
    <row r="18070" spans="17:20">
      <c r="Q18070">
        <v>0.43565972222222199</v>
      </c>
      <c r="R18070">
        <v>1</v>
      </c>
      <c r="S18070" t="s">
        <v>12939</v>
      </c>
      <c r="T18070" t="s">
        <v>3096</v>
      </c>
    </row>
    <row r="18071" spans="17:20">
      <c r="Q18071">
        <v>0.43586805555555602</v>
      </c>
      <c r="R18071">
        <v>1</v>
      </c>
      <c r="S18071" t="s">
        <v>2562</v>
      </c>
      <c r="T18071" t="s">
        <v>3103</v>
      </c>
    </row>
    <row r="18072" spans="17:20">
      <c r="Q18072">
        <v>0.43587962962963001</v>
      </c>
      <c r="R18072">
        <v>1</v>
      </c>
      <c r="S18072" t="s">
        <v>2562</v>
      </c>
      <c r="T18072" t="s">
        <v>3103</v>
      </c>
    </row>
    <row r="18073" spans="17:20">
      <c r="Q18073">
        <v>0.43592592592592599</v>
      </c>
      <c r="R18073">
        <v>3</v>
      </c>
      <c r="S18073" t="s">
        <v>6070</v>
      </c>
      <c r="T18073" t="s">
        <v>3221</v>
      </c>
    </row>
    <row r="18074" spans="17:20">
      <c r="Q18074">
        <v>0.43598379629629602</v>
      </c>
      <c r="R18074">
        <v>1</v>
      </c>
      <c r="S18074" t="s">
        <v>6072</v>
      </c>
      <c r="T18074" t="s">
        <v>3221</v>
      </c>
    </row>
    <row r="18075" spans="17:20">
      <c r="Q18075">
        <v>0.43599537037037001</v>
      </c>
      <c r="R18075">
        <v>1</v>
      </c>
      <c r="S18075" t="s">
        <v>6078</v>
      </c>
      <c r="T18075" t="s">
        <v>3103</v>
      </c>
    </row>
    <row r="18076" spans="17:20">
      <c r="Q18076">
        <v>0.43600694444444399</v>
      </c>
      <c r="R18076">
        <v>1</v>
      </c>
      <c r="S18076" t="s">
        <v>3834</v>
      </c>
      <c r="T18076" t="s">
        <v>3097</v>
      </c>
    </row>
    <row r="18077" spans="17:20">
      <c r="Q18077">
        <v>0.43601851851851903</v>
      </c>
      <c r="R18077">
        <v>1</v>
      </c>
      <c r="S18077" t="s">
        <v>2562</v>
      </c>
      <c r="T18077" t="s">
        <v>3103</v>
      </c>
    </row>
    <row r="18078" spans="17:20">
      <c r="Q18078">
        <v>0.43601851851851903</v>
      </c>
      <c r="R18078">
        <v>1</v>
      </c>
      <c r="S18078" t="s">
        <v>6079</v>
      </c>
      <c r="T18078" t="s">
        <v>3103</v>
      </c>
    </row>
    <row r="18079" spans="17:20">
      <c r="Q18079">
        <v>0.43609953703703702</v>
      </c>
      <c r="R18079">
        <v>1</v>
      </c>
      <c r="S18079" t="s">
        <v>3208</v>
      </c>
      <c r="T18079" t="s">
        <v>3097</v>
      </c>
    </row>
    <row r="18080" spans="17:20">
      <c r="Q18080">
        <v>0.43611111111111101</v>
      </c>
      <c r="R18080">
        <v>1</v>
      </c>
      <c r="S18080" t="s">
        <v>3207</v>
      </c>
      <c r="T18080" t="s">
        <v>3096</v>
      </c>
    </row>
    <row r="18081" spans="17:20">
      <c r="Q18081">
        <v>0.43613425925925903</v>
      </c>
      <c r="R18081">
        <v>1</v>
      </c>
      <c r="S18081" t="s">
        <v>2562</v>
      </c>
      <c r="T18081" t="s">
        <v>3094</v>
      </c>
    </row>
    <row r="18082" spans="17:20">
      <c r="Q18082">
        <v>0.43614583333333301</v>
      </c>
      <c r="R18082">
        <v>1</v>
      </c>
      <c r="S18082" t="s">
        <v>6089</v>
      </c>
      <c r="T18082" t="s">
        <v>3103</v>
      </c>
    </row>
    <row r="18083" spans="17:20">
      <c r="Q18083">
        <v>0.43620370370370398</v>
      </c>
      <c r="R18083">
        <v>1</v>
      </c>
      <c r="S18083" t="s">
        <v>6085</v>
      </c>
      <c r="T18083" t="s">
        <v>3103</v>
      </c>
    </row>
    <row r="18084" spans="17:20">
      <c r="Q18084">
        <v>0.43620370370370398</v>
      </c>
      <c r="R18084">
        <v>1</v>
      </c>
      <c r="S18084" t="s">
        <v>12940</v>
      </c>
      <c r="T18084" t="s">
        <v>3097</v>
      </c>
    </row>
    <row r="18085" spans="17:20">
      <c r="Q18085">
        <v>0.43621527777777802</v>
      </c>
      <c r="R18085">
        <v>1</v>
      </c>
      <c r="S18085" t="s">
        <v>12941</v>
      </c>
      <c r="T18085" t="s">
        <v>3128</v>
      </c>
    </row>
    <row r="18086" spans="17:20">
      <c r="Q18086">
        <v>0.436226851851852</v>
      </c>
      <c r="R18086">
        <v>1</v>
      </c>
      <c r="S18086" t="s">
        <v>12942</v>
      </c>
      <c r="T18086" t="s">
        <v>3097</v>
      </c>
    </row>
    <row r="18087" spans="17:20">
      <c r="Q18087">
        <v>0.43623842592592599</v>
      </c>
      <c r="R18087">
        <v>1</v>
      </c>
      <c r="S18087" t="s">
        <v>6091</v>
      </c>
      <c r="T18087" t="s">
        <v>3103</v>
      </c>
    </row>
    <row r="18088" spans="17:20">
      <c r="Q18088">
        <v>0.43628472222222198</v>
      </c>
      <c r="R18088">
        <v>1</v>
      </c>
      <c r="S18088" t="s">
        <v>2562</v>
      </c>
      <c r="T18088" t="s">
        <v>3221</v>
      </c>
    </row>
    <row r="18089" spans="17:20">
      <c r="Q18089">
        <v>0.43631944444444398</v>
      </c>
      <c r="R18089">
        <v>1</v>
      </c>
      <c r="S18089" t="s">
        <v>12943</v>
      </c>
      <c r="T18089" t="s">
        <v>3096</v>
      </c>
    </row>
    <row r="18090" spans="17:20">
      <c r="Q18090">
        <v>0.43633101851851902</v>
      </c>
      <c r="R18090">
        <v>1</v>
      </c>
      <c r="S18090" t="s">
        <v>6080</v>
      </c>
      <c r="T18090" t="s">
        <v>3103</v>
      </c>
    </row>
    <row r="18091" spans="17:20">
      <c r="Q18091">
        <v>0.43641203703703701</v>
      </c>
      <c r="R18091">
        <v>1</v>
      </c>
      <c r="S18091" t="s">
        <v>12944</v>
      </c>
      <c r="T18091" t="s">
        <v>3098</v>
      </c>
    </row>
    <row r="18092" spans="17:20">
      <c r="Q18092">
        <v>0.436423611111111</v>
      </c>
      <c r="R18092">
        <v>1</v>
      </c>
      <c r="S18092" t="s">
        <v>12945</v>
      </c>
      <c r="T18092" t="s">
        <v>3096</v>
      </c>
    </row>
    <row r="18093" spans="17:20">
      <c r="Q18093">
        <v>0.436458333333333</v>
      </c>
      <c r="R18093">
        <v>2</v>
      </c>
      <c r="S18093" t="s">
        <v>6077</v>
      </c>
      <c r="T18093" t="s">
        <v>3221</v>
      </c>
    </row>
    <row r="18094" spans="17:20">
      <c r="Q18094">
        <v>0.43652777777777801</v>
      </c>
      <c r="R18094">
        <v>1</v>
      </c>
      <c r="S18094" t="s">
        <v>6087</v>
      </c>
      <c r="T18094" t="s">
        <v>3103</v>
      </c>
    </row>
    <row r="18095" spans="17:20">
      <c r="Q18095">
        <v>0.43652777777777801</v>
      </c>
      <c r="R18095">
        <v>1</v>
      </c>
      <c r="S18095" t="s">
        <v>6081</v>
      </c>
      <c r="T18095" t="s">
        <v>3221</v>
      </c>
    </row>
    <row r="18096" spans="17:20">
      <c r="Q18096">
        <v>0.43656250000000002</v>
      </c>
      <c r="R18096">
        <v>1</v>
      </c>
      <c r="S18096" t="s">
        <v>12946</v>
      </c>
      <c r="T18096" t="s">
        <v>3096</v>
      </c>
    </row>
    <row r="18097" spans="17:20">
      <c r="Q18097">
        <v>0.43662037037036999</v>
      </c>
      <c r="R18097">
        <v>4</v>
      </c>
      <c r="S18097" t="s">
        <v>2562</v>
      </c>
      <c r="T18097" t="s">
        <v>3103</v>
      </c>
    </row>
    <row r="18098" spans="17:20">
      <c r="Q18098">
        <v>0.43674768518518498</v>
      </c>
      <c r="R18098">
        <v>1</v>
      </c>
      <c r="S18098" t="s">
        <v>6086</v>
      </c>
      <c r="T18098" t="s">
        <v>3221</v>
      </c>
    </row>
    <row r="18099" spans="17:20">
      <c r="Q18099">
        <v>0.43675925925925901</v>
      </c>
      <c r="R18099">
        <v>1</v>
      </c>
      <c r="S18099" t="s">
        <v>6088</v>
      </c>
      <c r="T18099" t="s">
        <v>3103</v>
      </c>
    </row>
    <row r="18100" spans="17:20">
      <c r="Q18100">
        <v>0.436770833333333</v>
      </c>
      <c r="R18100">
        <v>1</v>
      </c>
      <c r="S18100" t="s">
        <v>6090</v>
      </c>
      <c r="T18100" t="s">
        <v>3103</v>
      </c>
    </row>
    <row r="18101" spans="17:20">
      <c r="Q18101">
        <v>0.43704861111111099</v>
      </c>
      <c r="R18101">
        <v>4</v>
      </c>
      <c r="S18101" t="s">
        <v>6103</v>
      </c>
      <c r="T18101" t="s">
        <v>3103</v>
      </c>
    </row>
    <row r="18102" spans="17:20">
      <c r="Q18102">
        <v>0.43706018518518502</v>
      </c>
      <c r="R18102">
        <v>1</v>
      </c>
      <c r="S18102" t="s">
        <v>6084</v>
      </c>
      <c r="T18102" t="s">
        <v>3221</v>
      </c>
    </row>
    <row r="18103" spans="17:20">
      <c r="Q18103">
        <v>0.43710648148148101</v>
      </c>
      <c r="R18103">
        <v>1</v>
      </c>
      <c r="S18103" t="s">
        <v>6097</v>
      </c>
      <c r="T18103" t="s">
        <v>3221</v>
      </c>
    </row>
    <row r="18104" spans="17:20">
      <c r="Q18104">
        <v>0.43710648148148101</v>
      </c>
      <c r="R18104">
        <v>1</v>
      </c>
      <c r="S18104" t="s">
        <v>273</v>
      </c>
      <c r="T18104" t="s">
        <v>3096</v>
      </c>
    </row>
    <row r="18105" spans="17:20">
      <c r="Q18105">
        <v>0.437152777777778</v>
      </c>
      <c r="R18105">
        <v>1</v>
      </c>
      <c r="S18105" t="s">
        <v>6093</v>
      </c>
      <c r="T18105" t="s">
        <v>3103</v>
      </c>
    </row>
    <row r="18106" spans="17:20">
      <c r="Q18106">
        <v>0.43716435185185198</v>
      </c>
      <c r="R18106">
        <v>1</v>
      </c>
      <c r="S18106" t="s">
        <v>6098</v>
      </c>
      <c r="T18106" t="s">
        <v>3221</v>
      </c>
    </row>
    <row r="18107" spans="17:20">
      <c r="Q18107">
        <v>0.43719907407407399</v>
      </c>
      <c r="R18107">
        <v>1</v>
      </c>
      <c r="S18107" t="s">
        <v>6094</v>
      </c>
      <c r="T18107" t="s">
        <v>3103</v>
      </c>
    </row>
    <row r="18108" spans="17:20">
      <c r="Q18108">
        <v>0.43721064814814797</v>
      </c>
      <c r="R18108">
        <v>1</v>
      </c>
      <c r="S18108" t="s">
        <v>12883</v>
      </c>
      <c r="T18108" t="s">
        <v>3098</v>
      </c>
    </row>
    <row r="18109" spans="17:20">
      <c r="Q18109">
        <v>0.43722222222222201</v>
      </c>
      <c r="R18109">
        <v>1</v>
      </c>
      <c r="S18109" t="s">
        <v>233</v>
      </c>
      <c r="T18109" t="s">
        <v>3098</v>
      </c>
    </row>
    <row r="18110" spans="17:20">
      <c r="Q18110">
        <v>0.43725694444444402</v>
      </c>
      <c r="R18110">
        <v>1</v>
      </c>
      <c r="S18110" t="s">
        <v>6099</v>
      </c>
      <c r="T18110" t="s">
        <v>3221</v>
      </c>
    </row>
    <row r="18111" spans="17:20">
      <c r="Q18111">
        <v>0.437268518518519</v>
      </c>
      <c r="R18111">
        <v>3</v>
      </c>
      <c r="S18111" t="s">
        <v>6104</v>
      </c>
      <c r="T18111" t="s">
        <v>3103</v>
      </c>
    </row>
    <row r="18112" spans="17:20">
      <c r="Q18112">
        <v>0.437268518518519</v>
      </c>
      <c r="R18112">
        <v>1</v>
      </c>
      <c r="S18112" t="s">
        <v>4292</v>
      </c>
      <c r="T18112" t="s">
        <v>3096</v>
      </c>
    </row>
    <row r="18113" spans="17:20">
      <c r="Q18113">
        <v>0.437349537037037</v>
      </c>
      <c r="R18113">
        <v>1</v>
      </c>
      <c r="S18113" t="s">
        <v>3209</v>
      </c>
      <c r="T18113" t="s">
        <v>3096</v>
      </c>
    </row>
    <row r="18114" spans="17:20">
      <c r="Q18114">
        <v>0.43736111111111098</v>
      </c>
      <c r="R18114">
        <v>1</v>
      </c>
      <c r="S18114" t="s">
        <v>6105</v>
      </c>
      <c r="T18114" t="s">
        <v>3103</v>
      </c>
    </row>
    <row r="18115" spans="17:20">
      <c r="Q18115">
        <v>0.437384259259259</v>
      </c>
      <c r="R18115">
        <v>1</v>
      </c>
      <c r="S18115" t="s">
        <v>6107</v>
      </c>
      <c r="T18115" t="s">
        <v>3103</v>
      </c>
    </row>
    <row r="18116" spans="17:20">
      <c r="Q18116">
        <v>0.43739583333333298</v>
      </c>
      <c r="R18116">
        <v>1</v>
      </c>
      <c r="S18116" t="s">
        <v>12947</v>
      </c>
      <c r="T18116" t="s">
        <v>3096</v>
      </c>
    </row>
    <row r="18117" spans="17:20">
      <c r="Q18117">
        <v>0.43768518518518501</v>
      </c>
      <c r="R18117">
        <v>1</v>
      </c>
      <c r="S18117" t="s">
        <v>6106</v>
      </c>
      <c r="T18117" t="s">
        <v>3103</v>
      </c>
    </row>
    <row r="18118" spans="17:20">
      <c r="Q18118">
        <v>0.43774305555555598</v>
      </c>
      <c r="R18118">
        <v>1</v>
      </c>
      <c r="S18118" t="s">
        <v>12948</v>
      </c>
      <c r="T18118" t="s">
        <v>3097</v>
      </c>
    </row>
    <row r="18119" spans="17:20">
      <c r="Q18119">
        <v>0.43777777777777799</v>
      </c>
      <c r="R18119">
        <v>1</v>
      </c>
      <c r="S18119" t="s">
        <v>4019</v>
      </c>
      <c r="T18119" t="s">
        <v>3097</v>
      </c>
    </row>
    <row r="18120" spans="17:20">
      <c r="Q18120">
        <v>0.43781249999999999</v>
      </c>
      <c r="R18120">
        <v>2</v>
      </c>
      <c r="S18120" t="s">
        <v>6100</v>
      </c>
      <c r="T18120" t="s">
        <v>3103</v>
      </c>
    </row>
    <row r="18121" spans="17:20">
      <c r="Q18121">
        <v>0.43791666666666701</v>
      </c>
      <c r="R18121">
        <v>4</v>
      </c>
      <c r="S18121" t="s">
        <v>6111</v>
      </c>
      <c r="T18121" t="s">
        <v>3103</v>
      </c>
    </row>
    <row r="18122" spans="17:20">
      <c r="Q18122">
        <v>0.43836805555555602</v>
      </c>
      <c r="R18122">
        <v>1</v>
      </c>
      <c r="S18122" t="s">
        <v>4528</v>
      </c>
      <c r="T18122" t="s">
        <v>3128</v>
      </c>
    </row>
    <row r="18123" spans="17:20">
      <c r="Q18123">
        <v>0.43839120370370399</v>
      </c>
      <c r="R18123">
        <v>1</v>
      </c>
      <c r="S18123" t="s">
        <v>3212</v>
      </c>
      <c r="T18123" t="s">
        <v>3095</v>
      </c>
    </row>
    <row r="18124" spans="17:20">
      <c r="Q18124">
        <v>0.43841435185185201</v>
      </c>
      <c r="R18124">
        <v>1</v>
      </c>
      <c r="S18124" t="s">
        <v>12949</v>
      </c>
      <c r="T18124" t="s">
        <v>3097</v>
      </c>
    </row>
    <row r="18125" spans="17:20">
      <c r="Q18125">
        <v>0.438425925925926</v>
      </c>
      <c r="R18125">
        <v>1</v>
      </c>
      <c r="S18125" t="s">
        <v>4300</v>
      </c>
      <c r="T18125" t="s">
        <v>3095</v>
      </c>
    </row>
    <row r="18126" spans="17:20">
      <c r="Q18126">
        <v>0.43847222222222199</v>
      </c>
      <c r="R18126">
        <v>1</v>
      </c>
      <c r="S18126" t="s">
        <v>6102</v>
      </c>
      <c r="T18126" t="s">
        <v>3221</v>
      </c>
    </row>
    <row r="18127" spans="17:20">
      <c r="Q18127">
        <v>0.43849537037037001</v>
      </c>
      <c r="R18127">
        <v>1</v>
      </c>
      <c r="S18127" t="s">
        <v>6116</v>
      </c>
      <c r="T18127" t="s">
        <v>3103</v>
      </c>
    </row>
    <row r="18128" spans="17:20">
      <c r="Q18128">
        <v>0.43849537037037001</v>
      </c>
      <c r="R18128">
        <v>1</v>
      </c>
      <c r="S18128" t="s">
        <v>3235</v>
      </c>
      <c r="T18128" t="s">
        <v>3097</v>
      </c>
    </row>
    <row r="18129" spans="17:20">
      <c r="Q18129">
        <v>0.43850694444444399</v>
      </c>
      <c r="R18129">
        <v>1</v>
      </c>
      <c r="S18129" t="s">
        <v>4564</v>
      </c>
      <c r="T18129" t="s">
        <v>3098</v>
      </c>
    </row>
    <row r="18130" spans="17:20">
      <c r="Q18130">
        <v>0.43853009259259301</v>
      </c>
      <c r="R18130">
        <v>4</v>
      </c>
      <c r="S18130" t="s">
        <v>6117</v>
      </c>
      <c r="T18130" t="s">
        <v>3103</v>
      </c>
    </row>
    <row r="18131" spans="17:20">
      <c r="Q18131">
        <v>0.43856481481481502</v>
      </c>
      <c r="R18131">
        <v>4</v>
      </c>
      <c r="S18131" t="s">
        <v>6118</v>
      </c>
      <c r="T18131" t="s">
        <v>3103</v>
      </c>
    </row>
    <row r="18132" spans="17:20">
      <c r="Q18132">
        <v>0.43858796296296299</v>
      </c>
      <c r="R18132">
        <v>4</v>
      </c>
      <c r="S18132" t="s">
        <v>6119</v>
      </c>
      <c r="T18132" t="s">
        <v>3103</v>
      </c>
    </row>
    <row r="18133" spans="17:20">
      <c r="Q18133">
        <v>0.43862268518518499</v>
      </c>
      <c r="R18133">
        <v>4</v>
      </c>
      <c r="S18133" t="s">
        <v>6121</v>
      </c>
      <c r="T18133" t="s">
        <v>3103</v>
      </c>
    </row>
    <row r="18134" spans="17:20">
      <c r="Q18134">
        <v>0.43866898148148098</v>
      </c>
      <c r="R18134">
        <v>1</v>
      </c>
      <c r="S18134" t="s">
        <v>6123</v>
      </c>
      <c r="T18134" t="s">
        <v>3103</v>
      </c>
    </row>
    <row r="18135" spans="17:20">
      <c r="Q18135">
        <v>0.43876157407407401</v>
      </c>
      <c r="R18135">
        <v>2</v>
      </c>
      <c r="S18135" t="s">
        <v>6108</v>
      </c>
      <c r="T18135" t="s">
        <v>3221</v>
      </c>
    </row>
    <row r="18136" spans="17:20">
      <c r="Q18136">
        <v>0.43883101851851902</v>
      </c>
      <c r="R18136">
        <v>1</v>
      </c>
      <c r="S18136" t="s">
        <v>6114</v>
      </c>
      <c r="T18136" t="s">
        <v>3103</v>
      </c>
    </row>
    <row r="18137" spans="17:20">
      <c r="Q18137">
        <v>0.43887731481481501</v>
      </c>
      <c r="R18137">
        <v>1</v>
      </c>
      <c r="S18137" t="s">
        <v>6109</v>
      </c>
      <c r="T18137" t="s">
        <v>3221</v>
      </c>
    </row>
    <row r="18138" spans="17:20">
      <c r="Q18138">
        <v>0.438923611111111</v>
      </c>
      <c r="R18138">
        <v>1</v>
      </c>
      <c r="S18138" t="s">
        <v>3218</v>
      </c>
      <c r="T18138" t="s">
        <v>3100</v>
      </c>
    </row>
    <row r="18139" spans="17:20">
      <c r="Q18139">
        <v>0.43899305555555601</v>
      </c>
      <c r="R18139">
        <v>1</v>
      </c>
      <c r="S18139" t="s">
        <v>3835</v>
      </c>
      <c r="T18139" t="s">
        <v>3097</v>
      </c>
    </row>
    <row r="18140" spans="17:20">
      <c r="Q18140">
        <v>0.43907407407407401</v>
      </c>
      <c r="R18140">
        <v>1</v>
      </c>
      <c r="S18140" t="s">
        <v>12950</v>
      </c>
      <c r="T18140" t="s">
        <v>3095</v>
      </c>
    </row>
    <row r="18141" spans="17:20">
      <c r="Q18141">
        <v>0.43914351851851902</v>
      </c>
      <c r="R18141">
        <v>1</v>
      </c>
      <c r="S18141" t="s">
        <v>6115</v>
      </c>
      <c r="T18141" t="s">
        <v>3103</v>
      </c>
    </row>
    <row r="18142" spans="17:20">
      <c r="Q18142">
        <v>0.43935185185185199</v>
      </c>
      <c r="R18142">
        <v>1</v>
      </c>
      <c r="S18142" t="s">
        <v>2562</v>
      </c>
      <c r="T18142" t="s">
        <v>3103</v>
      </c>
    </row>
    <row r="18143" spans="17:20">
      <c r="Q18143">
        <v>0.43937500000000002</v>
      </c>
      <c r="R18143">
        <v>1</v>
      </c>
      <c r="S18143" t="s">
        <v>2562</v>
      </c>
      <c r="T18143" t="s">
        <v>3103</v>
      </c>
    </row>
    <row r="18144" spans="17:20">
      <c r="Q18144">
        <v>0.43939814814814798</v>
      </c>
      <c r="R18144">
        <v>1</v>
      </c>
      <c r="S18144" t="s">
        <v>6120</v>
      </c>
      <c r="T18144" t="s">
        <v>3221</v>
      </c>
    </row>
    <row r="18145" spans="17:20">
      <c r="Q18145">
        <v>0.43946759259259299</v>
      </c>
      <c r="R18145">
        <v>2</v>
      </c>
      <c r="S18145" t="s">
        <v>3215</v>
      </c>
      <c r="T18145" t="s">
        <v>3097</v>
      </c>
    </row>
    <row r="18146" spans="17:20">
      <c r="Q18146">
        <v>0.43949074074074101</v>
      </c>
      <c r="R18146">
        <v>1</v>
      </c>
      <c r="S18146" t="s">
        <v>6112</v>
      </c>
      <c r="T18146" t="s">
        <v>3221</v>
      </c>
    </row>
    <row r="18147" spans="17:20">
      <c r="Q18147">
        <v>0.43956018518518503</v>
      </c>
      <c r="R18147">
        <v>1</v>
      </c>
      <c r="S18147" t="s">
        <v>2562</v>
      </c>
      <c r="T18147" t="s">
        <v>3221</v>
      </c>
    </row>
    <row r="18148" spans="17:20">
      <c r="Q18148">
        <v>0.43956018518518503</v>
      </c>
      <c r="R18148">
        <v>1</v>
      </c>
      <c r="S18148" t="s">
        <v>6110</v>
      </c>
      <c r="T18148" t="s">
        <v>3221</v>
      </c>
    </row>
    <row r="18149" spans="17:20">
      <c r="Q18149">
        <v>0.43964120370370402</v>
      </c>
      <c r="R18149">
        <v>1</v>
      </c>
      <c r="S18149" t="s">
        <v>6113</v>
      </c>
      <c r="T18149" t="s">
        <v>3103</v>
      </c>
    </row>
    <row r="18150" spans="17:20">
      <c r="Q18150">
        <v>0.43980324074074101</v>
      </c>
      <c r="R18150">
        <v>3</v>
      </c>
      <c r="S18150" t="s">
        <v>3829</v>
      </c>
      <c r="T18150" t="s">
        <v>3098</v>
      </c>
    </row>
    <row r="18151" spans="17:20">
      <c r="Q18151">
        <v>0.43989583333333299</v>
      </c>
      <c r="R18151">
        <v>2</v>
      </c>
      <c r="S18151" t="s">
        <v>6129</v>
      </c>
      <c r="T18151" t="s">
        <v>3103</v>
      </c>
    </row>
    <row r="18152" spans="17:20">
      <c r="Q18152">
        <v>0.43989583333333299</v>
      </c>
      <c r="R18152">
        <v>1</v>
      </c>
      <c r="S18152" t="s">
        <v>4384</v>
      </c>
      <c r="T18152" t="s">
        <v>3096</v>
      </c>
    </row>
    <row r="18153" spans="17:20">
      <c r="Q18153">
        <v>0.43995370370370401</v>
      </c>
      <c r="R18153">
        <v>1</v>
      </c>
      <c r="S18153" t="s">
        <v>2562</v>
      </c>
      <c r="T18153" t="s">
        <v>3103</v>
      </c>
    </row>
    <row r="18154" spans="17:20">
      <c r="Q18154">
        <v>0.43995370370370401</v>
      </c>
      <c r="R18154">
        <v>1</v>
      </c>
      <c r="S18154" t="s">
        <v>6101</v>
      </c>
      <c r="T18154" t="s">
        <v>3098</v>
      </c>
    </row>
    <row r="18155" spans="17:20">
      <c r="Q18155">
        <v>0.439965277777778</v>
      </c>
      <c r="R18155">
        <v>1</v>
      </c>
      <c r="S18155" t="s">
        <v>274</v>
      </c>
      <c r="T18155" t="s">
        <v>3128</v>
      </c>
    </row>
    <row r="18156" spans="17:20">
      <c r="Q18156">
        <v>0.44005787037036997</v>
      </c>
      <c r="R18156">
        <v>1</v>
      </c>
      <c r="S18156" t="s">
        <v>2562</v>
      </c>
      <c r="T18156" t="s">
        <v>3103</v>
      </c>
    </row>
    <row r="18157" spans="17:20">
      <c r="Q18157">
        <v>0.44009259259259298</v>
      </c>
      <c r="R18157">
        <v>1</v>
      </c>
      <c r="S18157" t="s">
        <v>12951</v>
      </c>
      <c r="T18157" t="s">
        <v>3094</v>
      </c>
    </row>
    <row r="18158" spans="17:20">
      <c r="Q18158">
        <v>0.44028935185185197</v>
      </c>
      <c r="R18158">
        <v>1</v>
      </c>
      <c r="S18158" t="s">
        <v>4119</v>
      </c>
      <c r="T18158" t="s">
        <v>3128</v>
      </c>
    </row>
    <row r="18159" spans="17:20">
      <c r="Q18159">
        <v>0.440347222222222</v>
      </c>
      <c r="R18159">
        <v>1</v>
      </c>
      <c r="S18159" t="s">
        <v>12952</v>
      </c>
      <c r="T18159" t="s">
        <v>3097</v>
      </c>
    </row>
    <row r="18160" spans="17:20">
      <c r="Q18160">
        <v>0.44037037037037002</v>
      </c>
      <c r="R18160">
        <v>1</v>
      </c>
      <c r="S18160" t="s">
        <v>3239</v>
      </c>
      <c r="T18160" t="s">
        <v>3094</v>
      </c>
    </row>
    <row r="18161" spans="17:20">
      <c r="Q18161">
        <v>0.44039351851851899</v>
      </c>
      <c r="R18161">
        <v>2</v>
      </c>
      <c r="S18161" t="s">
        <v>3978</v>
      </c>
      <c r="T18161" t="s">
        <v>3094</v>
      </c>
    </row>
    <row r="18162" spans="17:20">
      <c r="Q18162">
        <v>0.44041666666666701</v>
      </c>
      <c r="R18162">
        <v>2</v>
      </c>
      <c r="S18162" t="s">
        <v>6122</v>
      </c>
      <c r="T18162" t="s">
        <v>3103</v>
      </c>
    </row>
    <row r="18163" spans="17:20">
      <c r="Q18163">
        <v>0.44048611111111102</v>
      </c>
      <c r="R18163">
        <v>1</v>
      </c>
      <c r="S18163" t="s">
        <v>6130</v>
      </c>
      <c r="T18163" t="s">
        <v>3103</v>
      </c>
    </row>
    <row r="18164" spans="17:20">
      <c r="Q18164">
        <v>0.44061342592592601</v>
      </c>
      <c r="R18164">
        <v>1</v>
      </c>
      <c r="S18164" t="s">
        <v>6124</v>
      </c>
      <c r="T18164" t="s">
        <v>3221</v>
      </c>
    </row>
    <row r="18165" spans="17:20">
      <c r="Q18165">
        <v>0.44061342592592601</v>
      </c>
      <c r="R18165">
        <v>2</v>
      </c>
      <c r="S18165" t="s">
        <v>6137</v>
      </c>
      <c r="T18165" t="s">
        <v>3103</v>
      </c>
    </row>
    <row r="18166" spans="17:20">
      <c r="Q18166">
        <v>0.44061342592592601</v>
      </c>
      <c r="R18166">
        <v>1</v>
      </c>
      <c r="S18166" t="s">
        <v>4294</v>
      </c>
      <c r="T18166" t="s">
        <v>3096</v>
      </c>
    </row>
    <row r="18167" spans="17:20">
      <c r="Q18167">
        <v>0.44064814814814801</v>
      </c>
      <c r="R18167">
        <v>5</v>
      </c>
      <c r="S18167" t="s">
        <v>6156</v>
      </c>
      <c r="T18167" t="s">
        <v>3103</v>
      </c>
    </row>
    <row r="18168" spans="17:20">
      <c r="Q18168">
        <v>0.44068287037037002</v>
      </c>
      <c r="R18168">
        <v>1</v>
      </c>
      <c r="S18168" t="s">
        <v>6125</v>
      </c>
      <c r="T18168" t="s">
        <v>3221</v>
      </c>
    </row>
    <row r="18169" spans="17:20">
      <c r="Q18169">
        <v>0.44070601851851898</v>
      </c>
      <c r="R18169">
        <v>1</v>
      </c>
      <c r="S18169" t="s">
        <v>6126</v>
      </c>
      <c r="T18169" t="s">
        <v>3221</v>
      </c>
    </row>
    <row r="18170" spans="17:20">
      <c r="Q18170">
        <v>0.440729166666667</v>
      </c>
      <c r="R18170">
        <v>3</v>
      </c>
      <c r="S18170" t="s">
        <v>6127</v>
      </c>
      <c r="T18170" t="s">
        <v>3221</v>
      </c>
    </row>
    <row r="18171" spans="17:20">
      <c r="Q18171">
        <v>0.44076388888888901</v>
      </c>
      <c r="R18171">
        <v>4</v>
      </c>
      <c r="S18171" t="s">
        <v>6140</v>
      </c>
      <c r="T18171" t="s">
        <v>3103</v>
      </c>
    </row>
    <row r="18172" spans="17:20">
      <c r="Q18172">
        <v>0.44078703703703698</v>
      </c>
      <c r="R18172">
        <v>1</v>
      </c>
      <c r="S18172" t="s">
        <v>6143</v>
      </c>
      <c r="T18172" t="s">
        <v>3103</v>
      </c>
    </row>
    <row r="18173" spans="17:20">
      <c r="Q18173">
        <v>0.44079861111111102</v>
      </c>
      <c r="R18173">
        <v>1</v>
      </c>
      <c r="S18173" t="s">
        <v>3220</v>
      </c>
      <c r="T18173" t="s">
        <v>3097</v>
      </c>
    </row>
    <row r="18174" spans="17:20">
      <c r="Q18174">
        <v>0.44085648148148099</v>
      </c>
      <c r="R18174">
        <v>1</v>
      </c>
      <c r="S18174" t="s">
        <v>6144</v>
      </c>
      <c r="T18174" t="s">
        <v>3103</v>
      </c>
    </row>
    <row r="18175" spans="17:20">
      <c r="Q18175">
        <v>0.44086805555555603</v>
      </c>
      <c r="R18175">
        <v>1</v>
      </c>
      <c r="S18175" t="s">
        <v>6145</v>
      </c>
      <c r="T18175" t="s">
        <v>3103</v>
      </c>
    </row>
    <row r="18176" spans="17:20">
      <c r="Q18176">
        <v>0.44090277777777798</v>
      </c>
      <c r="R18176">
        <v>4</v>
      </c>
      <c r="S18176" t="s">
        <v>6147</v>
      </c>
      <c r="T18176" t="s">
        <v>3103</v>
      </c>
    </row>
    <row r="18177" spans="17:20">
      <c r="Q18177">
        <v>0.44094907407407402</v>
      </c>
      <c r="R18177">
        <v>1</v>
      </c>
      <c r="S18177" t="s">
        <v>6134</v>
      </c>
      <c r="T18177" t="s">
        <v>3103</v>
      </c>
    </row>
    <row r="18178" spans="17:20">
      <c r="Q18178">
        <v>0.44094907407407402</v>
      </c>
      <c r="R18178">
        <v>1</v>
      </c>
      <c r="S18178" t="s">
        <v>6148</v>
      </c>
      <c r="T18178" t="s">
        <v>3103</v>
      </c>
    </row>
    <row r="18179" spans="17:20">
      <c r="Q18179">
        <v>0.44097222222222199</v>
      </c>
      <c r="R18179">
        <v>1</v>
      </c>
      <c r="S18179" t="s">
        <v>6149</v>
      </c>
      <c r="T18179" t="s">
        <v>3103</v>
      </c>
    </row>
    <row r="18180" spans="17:20">
      <c r="Q18180">
        <v>0.44099537037037001</v>
      </c>
      <c r="R18180">
        <v>1</v>
      </c>
      <c r="S18180" t="s">
        <v>6152</v>
      </c>
      <c r="T18180" t="s">
        <v>3103</v>
      </c>
    </row>
    <row r="18181" spans="17:20">
      <c r="Q18181">
        <v>0.44100694444444399</v>
      </c>
      <c r="R18181">
        <v>4</v>
      </c>
      <c r="S18181" t="s">
        <v>6154</v>
      </c>
      <c r="T18181" t="s">
        <v>3103</v>
      </c>
    </row>
    <row r="18182" spans="17:20">
      <c r="Q18182">
        <v>0.44103009259259301</v>
      </c>
      <c r="R18182">
        <v>1</v>
      </c>
      <c r="S18182" t="s">
        <v>6128</v>
      </c>
      <c r="T18182" t="s">
        <v>3221</v>
      </c>
    </row>
    <row r="18183" spans="17:20">
      <c r="Q18183">
        <v>0.441041666666667</v>
      </c>
      <c r="R18183">
        <v>1</v>
      </c>
      <c r="S18183" t="s">
        <v>6135</v>
      </c>
      <c r="T18183" t="s">
        <v>3103</v>
      </c>
    </row>
    <row r="18184" spans="17:20">
      <c r="Q18184">
        <v>0.44106481481481502</v>
      </c>
      <c r="R18184">
        <v>5</v>
      </c>
      <c r="S18184" t="s">
        <v>6157</v>
      </c>
      <c r="T18184" t="s">
        <v>3103</v>
      </c>
    </row>
    <row r="18185" spans="17:20">
      <c r="Q18185">
        <v>0.441076388888889</v>
      </c>
      <c r="R18185">
        <v>1</v>
      </c>
      <c r="S18185" t="s">
        <v>6136</v>
      </c>
      <c r="T18185" t="s">
        <v>3221</v>
      </c>
    </row>
    <row r="18186" spans="17:20">
      <c r="Q18186">
        <v>0.44111111111111101</v>
      </c>
      <c r="R18186">
        <v>1</v>
      </c>
      <c r="S18186" t="s">
        <v>6133</v>
      </c>
      <c r="T18186" t="s">
        <v>3103</v>
      </c>
    </row>
    <row r="18187" spans="17:20">
      <c r="Q18187">
        <v>0.44116898148148098</v>
      </c>
      <c r="R18187">
        <v>2</v>
      </c>
      <c r="S18187" t="s">
        <v>6131</v>
      </c>
      <c r="T18187" t="s">
        <v>3221</v>
      </c>
    </row>
    <row r="18188" spans="17:20">
      <c r="Q18188">
        <v>0.44123842592592599</v>
      </c>
      <c r="R18188">
        <v>1</v>
      </c>
      <c r="S18188" t="s">
        <v>6160</v>
      </c>
      <c r="T18188" t="s">
        <v>3103</v>
      </c>
    </row>
    <row r="18189" spans="17:20">
      <c r="Q18189">
        <v>0.44129629629629602</v>
      </c>
      <c r="R18189">
        <v>1</v>
      </c>
      <c r="S18189" t="s">
        <v>4062</v>
      </c>
      <c r="T18189" t="s">
        <v>3128</v>
      </c>
    </row>
    <row r="18190" spans="17:20">
      <c r="Q18190">
        <v>0.44130787037037</v>
      </c>
      <c r="R18190">
        <v>4</v>
      </c>
      <c r="S18190" t="s">
        <v>6162</v>
      </c>
      <c r="T18190" t="s">
        <v>3103</v>
      </c>
    </row>
    <row r="18191" spans="17:20">
      <c r="Q18191">
        <v>0.44133101851851902</v>
      </c>
      <c r="R18191">
        <v>3</v>
      </c>
      <c r="S18191" t="s">
        <v>6163</v>
      </c>
      <c r="T18191" t="s">
        <v>3103</v>
      </c>
    </row>
    <row r="18192" spans="17:20">
      <c r="Q18192">
        <v>0.44135416666666699</v>
      </c>
      <c r="R18192">
        <v>1</v>
      </c>
      <c r="S18192" t="s">
        <v>6164</v>
      </c>
      <c r="T18192" t="s">
        <v>3103</v>
      </c>
    </row>
    <row r="18193" spans="17:20">
      <c r="Q18193">
        <v>0.44136574074074097</v>
      </c>
      <c r="R18193">
        <v>1</v>
      </c>
      <c r="S18193" t="s">
        <v>6139</v>
      </c>
      <c r="T18193" t="s">
        <v>3103</v>
      </c>
    </row>
    <row r="18194" spans="17:20">
      <c r="Q18194">
        <v>0.441388888888889</v>
      </c>
      <c r="R18194">
        <v>1</v>
      </c>
      <c r="S18194" t="s">
        <v>6165</v>
      </c>
      <c r="T18194" t="s">
        <v>3103</v>
      </c>
    </row>
    <row r="18195" spans="17:20">
      <c r="Q18195">
        <v>0.441423611111111</v>
      </c>
      <c r="R18195">
        <v>3</v>
      </c>
      <c r="S18195" t="s">
        <v>6167</v>
      </c>
      <c r="T18195" t="s">
        <v>3103</v>
      </c>
    </row>
    <row r="18196" spans="17:20">
      <c r="Q18196">
        <v>0.44144675925925903</v>
      </c>
      <c r="R18196">
        <v>1</v>
      </c>
      <c r="S18196" t="s">
        <v>6168</v>
      </c>
      <c r="T18196" t="s">
        <v>3103</v>
      </c>
    </row>
    <row r="18197" spans="17:20">
      <c r="Q18197">
        <v>0.44146990740740699</v>
      </c>
      <c r="R18197">
        <v>1</v>
      </c>
      <c r="S18197" t="s">
        <v>6132</v>
      </c>
      <c r="T18197" t="s">
        <v>3221</v>
      </c>
    </row>
    <row r="18198" spans="17:20">
      <c r="Q18198">
        <v>0.44146990740740699</v>
      </c>
      <c r="R18198">
        <v>1</v>
      </c>
      <c r="S18198" t="s">
        <v>6170</v>
      </c>
      <c r="T18198" t="s">
        <v>3103</v>
      </c>
    </row>
    <row r="18199" spans="17:20">
      <c r="Q18199">
        <v>0.44149305555555601</v>
      </c>
      <c r="R18199">
        <v>1</v>
      </c>
      <c r="S18199" t="s">
        <v>6171</v>
      </c>
      <c r="T18199" t="s">
        <v>3103</v>
      </c>
    </row>
    <row r="18200" spans="17:20">
      <c r="Q18200">
        <v>0.44151620370370398</v>
      </c>
      <c r="R18200">
        <v>1</v>
      </c>
      <c r="S18200" t="s">
        <v>6142</v>
      </c>
      <c r="T18200" t="s">
        <v>3221</v>
      </c>
    </row>
    <row r="18201" spans="17:20">
      <c r="Q18201">
        <v>0.44157407407407401</v>
      </c>
      <c r="R18201">
        <v>1</v>
      </c>
      <c r="S18201" t="s">
        <v>6172</v>
      </c>
      <c r="T18201" t="s">
        <v>3103</v>
      </c>
    </row>
    <row r="18202" spans="17:20">
      <c r="Q18202">
        <v>0.44160879629629601</v>
      </c>
      <c r="R18202">
        <v>3</v>
      </c>
      <c r="S18202" t="s">
        <v>6175</v>
      </c>
      <c r="T18202" t="s">
        <v>3103</v>
      </c>
    </row>
    <row r="18203" spans="17:20">
      <c r="Q18203">
        <v>0.44162037037037</v>
      </c>
      <c r="R18203">
        <v>1</v>
      </c>
      <c r="S18203" t="s">
        <v>12953</v>
      </c>
      <c r="T18203" t="s">
        <v>3128</v>
      </c>
    </row>
    <row r="18204" spans="17:20">
      <c r="Q18204">
        <v>0.44163194444444398</v>
      </c>
      <c r="R18204">
        <v>1</v>
      </c>
      <c r="S18204" t="s">
        <v>6177</v>
      </c>
      <c r="T18204" t="s">
        <v>3103</v>
      </c>
    </row>
    <row r="18205" spans="17:20">
      <c r="Q18205">
        <v>0.44164351851851902</v>
      </c>
      <c r="R18205">
        <v>1</v>
      </c>
      <c r="S18205" t="s">
        <v>6146</v>
      </c>
      <c r="T18205" t="s">
        <v>3221</v>
      </c>
    </row>
    <row r="18206" spans="17:20">
      <c r="Q18206">
        <v>0.441655092592593</v>
      </c>
      <c r="R18206">
        <v>1</v>
      </c>
      <c r="S18206" t="s">
        <v>6178</v>
      </c>
      <c r="T18206" t="s">
        <v>3103</v>
      </c>
    </row>
    <row r="18207" spans="17:20">
      <c r="Q18207">
        <v>0.44166666666666698</v>
      </c>
      <c r="R18207">
        <v>1</v>
      </c>
      <c r="S18207" t="s">
        <v>6150</v>
      </c>
      <c r="T18207" t="s">
        <v>3221</v>
      </c>
    </row>
    <row r="18208" spans="17:20">
      <c r="Q18208">
        <v>0.44167824074074102</v>
      </c>
      <c r="R18208">
        <v>2</v>
      </c>
      <c r="S18208" t="s">
        <v>6181</v>
      </c>
      <c r="T18208" t="s">
        <v>3103</v>
      </c>
    </row>
    <row r="18209" spans="17:20">
      <c r="Q18209">
        <v>0.44171296296296297</v>
      </c>
      <c r="R18209">
        <v>3</v>
      </c>
      <c r="S18209" t="s">
        <v>2562</v>
      </c>
      <c r="T18209" t="s">
        <v>3128</v>
      </c>
    </row>
    <row r="18210" spans="17:20">
      <c r="Q18210">
        <v>0.44172453703703701</v>
      </c>
      <c r="R18210">
        <v>1</v>
      </c>
      <c r="S18210" t="s">
        <v>6182</v>
      </c>
      <c r="T18210" t="s">
        <v>3103</v>
      </c>
    </row>
    <row r="18211" spans="17:20">
      <c r="Q18211">
        <v>0.441770833333333</v>
      </c>
      <c r="R18211">
        <v>1</v>
      </c>
      <c r="S18211" t="s">
        <v>6183</v>
      </c>
      <c r="T18211" t="s">
        <v>3103</v>
      </c>
    </row>
    <row r="18212" spans="17:20">
      <c r="Q18212">
        <v>0.441851851851852</v>
      </c>
      <c r="R18212">
        <v>1</v>
      </c>
      <c r="S18212" t="s">
        <v>3223</v>
      </c>
      <c r="T18212" t="s">
        <v>3097</v>
      </c>
    </row>
    <row r="18213" spans="17:20">
      <c r="Q18213">
        <v>0.44202546296296302</v>
      </c>
      <c r="R18213">
        <v>1</v>
      </c>
      <c r="S18213" t="s">
        <v>3228</v>
      </c>
      <c r="T18213" t="s">
        <v>3097</v>
      </c>
    </row>
    <row r="18214" spans="17:20">
      <c r="Q18214">
        <v>0.44222222222222202</v>
      </c>
      <c r="R18214">
        <v>1</v>
      </c>
      <c r="S18214" t="s">
        <v>2562</v>
      </c>
      <c r="T18214" t="s">
        <v>3103</v>
      </c>
    </row>
    <row r="18215" spans="17:20">
      <c r="Q18215">
        <v>0.44230324074074101</v>
      </c>
      <c r="R18215">
        <v>1</v>
      </c>
      <c r="S18215" t="s">
        <v>6169</v>
      </c>
      <c r="T18215" t="s">
        <v>3221</v>
      </c>
    </row>
    <row r="18216" spans="17:20">
      <c r="Q18216">
        <v>0.44231481481481499</v>
      </c>
      <c r="R18216">
        <v>1</v>
      </c>
      <c r="S18216" t="s">
        <v>6173</v>
      </c>
      <c r="T18216" t="s">
        <v>3103</v>
      </c>
    </row>
    <row r="18217" spans="17:20">
      <c r="Q18217">
        <v>0.44231481481481499</v>
      </c>
      <c r="R18217">
        <v>1</v>
      </c>
      <c r="S18217" t="s">
        <v>6189</v>
      </c>
      <c r="T18217" t="s">
        <v>3103</v>
      </c>
    </row>
    <row r="18218" spans="17:20">
      <c r="Q18218">
        <v>0.44231481481481499</v>
      </c>
      <c r="R18218">
        <v>1</v>
      </c>
      <c r="S18218" t="s">
        <v>12954</v>
      </c>
      <c r="T18218" t="s">
        <v>3097</v>
      </c>
    </row>
    <row r="18219" spans="17:20">
      <c r="Q18219">
        <v>0.44236111111111098</v>
      </c>
      <c r="R18219">
        <v>1</v>
      </c>
      <c r="S18219" t="s">
        <v>3753</v>
      </c>
      <c r="T18219" t="s">
        <v>3096</v>
      </c>
    </row>
    <row r="18220" spans="17:20">
      <c r="Q18220">
        <v>0.44237268518518502</v>
      </c>
      <c r="R18220">
        <v>1</v>
      </c>
      <c r="S18220" t="s">
        <v>6138</v>
      </c>
      <c r="T18220" t="s">
        <v>3221</v>
      </c>
    </row>
    <row r="18221" spans="17:20">
      <c r="Q18221">
        <v>0.44241898148148101</v>
      </c>
      <c r="R18221">
        <v>1</v>
      </c>
      <c r="S18221" t="s">
        <v>6155</v>
      </c>
      <c r="T18221" t="s">
        <v>3221</v>
      </c>
    </row>
    <row r="18222" spans="17:20">
      <c r="Q18222">
        <v>0.44241898148148101</v>
      </c>
      <c r="R18222">
        <v>3</v>
      </c>
      <c r="S18222" t="s">
        <v>3226</v>
      </c>
      <c r="T18222" t="s">
        <v>3096</v>
      </c>
    </row>
    <row r="18223" spans="17:20">
      <c r="Q18223">
        <v>0.44244212962962998</v>
      </c>
      <c r="R18223">
        <v>1</v>
      </c>
      <c r="S18223" t="s">
        <v>6191</v>
      </c>
      <c r="T18223" t="s">
        <v>3103</v>
      </c>
    </row>
    <row r="18224" spans="17:20">
      <c r="Q18224">
        <v>0.442465277777778</v>
      </c>
      <c r="R18224">
        <v>1</v>
      </c>
      <c r="S18224" t="s">
        <v>6192</v>
      </c>
      <c r="T18224" t="s">
        <v>3103</v>
      </c>
    </row>
    <row r="18225" spans="17:20">
      <c r="Q18225">
        <v>0.44248842592592602</v>
      </c>
      <c r="R18225">
        <v>1</v>
      </c>
      <c r="S18225" t="s">
        <v>4012</v>
      </c>
      <c r="T18225" t="s">
        <v>3098</v>
      </c>
    </row>
    <row r="18226" spans="17:20">
      <c r="Q18226">
        <v>0.44251157407407399</v>
      </c>
      <c r="R18226">
        <v>1</v>
      </c>
      <c r="S18226" t="s">
        <v>6141</v>
      </c>
      <c r="T18226" t="s">
        <v>3221</v>
      </c>
    </row>
    <row r="18227" spans="17:20">
      <c r="Q18227">
        <v>0.44252314814814803</v>
      </c>
      <c r="R18227">
        <v>1</v>
      </c>
      <c r="S18227" t="s">
        <v>6158</v>
      </c>
      <c r="T18227" t="s">
        <v>3221</v>
      </c>
    </row>
    <row r="18228" spans="17:20">
      <c r="Q18228">
        <v>0.44256944444444402</v>
      </c>
      <c r="R18228">
        <v>3</v>
      </c>
      <c r="S18228" t="s">
        <v>2562</v>
      </c>
      <c r="T18228" t="s">
        <v>3095</v>
      </c>
    </row>
    <row r="18229" spans="17:20">
      <c r="Q18229">
        <v>0.44259259259259298</v>
      </c>
      <c r="R18229">
        <v>1</v>
      </c>
      <c r="S18229" t="s">
        <v>6194</v>
      </c>
      <c r="T18229" t="s">
        <v>3103</v>
      </c>
    </row>
    <row r="18230" spans="17:20">
      <c r="Q18230">
        <v>0.44267361111111098</v>
      </c>
      <c r="R18230">
        <v>1</v>
      </c>
      <c r="S18230" t="s">
        <v>6193</v>
      </c>
      <c r="T18230" t="s">
        <v>3103</v>
      </c>
    </row>
    <row r="18231" spans="17:20">
      <c r="Q18231">
        <v>0.442696759259259</v>
      </c>
      <c r="R18231">
        <v>2</v>
      </c>
      <c r="S18231" t="s">
        <v>6180</v>
      </c>
      <c r="T18231" t="s">
        <v>3103</v>
      </c>
    </row>
    <row r="18232" spans="17:20">
      <c r="Q18232">
        <v>0.442731481481482</v>
      </c>
      <c r="R18232">
        <v>4</v>
      </c>
      <c r="S18232" t="s">
        <v>6198</v>
      </c>
      <c r="T18232" t="s">
        <v>3103</v>
      </c>
    </row>
    <row r="18233" spans="17:20">
      <c r="Q18233">
        <v>0.44275462962963003</v>
      </c>
      <c r="R18233">
        <v>1</v>
      </c>
      <c r="S18233" t="s">
        <v>6159</v>
      </c>
      <c r="T18233" t="s">
        <v>3221</v>
      </c>
    </row>
    <row r="18234" spans="17:20">
      <c r="Q18234">
        <v>0.44277777777777799</v>
      </c>
      <c r="R18234">
        <v>1</v>
      </c>
      <c r="S18234" t="s">
        <v>6153</v>
      </c>
      <c r="T18234" t="s">
        <v>3221</v>
      </c>
    </row>
    <row r="18235" spans="17:20">
      <c r="Q18235">
        <v>0.44278935185185198</v>
      </c>
      <c r="R18235">
        <v>1</v>
      </c>
      <c r="S18235" t="s">
        <v>12955</v>
      </c>
      <c r="T18235" t="s">
        <v>3097</v>
      </c>
    </row>
    <row r="18236" spans="17:20">
      <c r="Q18236">
        <v>0.44291666666666701</v>
      </c>
      <c r="R18236">
        <v>1</v>
      </c>
      <c r="S18236" t="s">
        <v>6161</v>
      </c>
      <c r="T18236" t="s">
        <v>3221</v>
      </c>
    </row>
    <row r="18237" spans="17:20">
      <c r="Q18237">
        <v>0.44302083333333298</v>
      </c>
      <c r="R18237">
        <v>1</v>
      </c>
      <c r="S18237" t="s">
        <v>12956</v>
      </c>
      <c r="T18237" t="s">
        <v>3098</v>
      </c>
    </row>
    <row r="18238" spans="17:20">
      <c r="Q18238">
        <v>0.44302083333333298</v>
      </c>
      <c r="R18238">
        <v>1</v>
      </c>
      <c r="S18238" t="s">
        <v>3828</v>
      </c>
      <c r="T18238" t="s">
        <v>3099</v>
      </c>
    </row>
    <row r="18239" spans="17:20">
      <c r="Q18239">
        <v>0.44309027777777799</v>
      </c>
      <c r="R18239">
        <v>2</v>
      </c>
      <c r="S18239" t="s">
        <v>12957</v>
      </c>
      <c r="T18239" t="s">
        <v>3098</v>
      </c>
    </row>
    <row r="18240" spans="17:20">
      <c r="Q18240">
        <v>0.44310185185185202</v>
      </c>
      <c r="R18240">
        <v>2</v>
      </c>
      <c r="S18240" t="s">
        <v>12958</v>
      </c>
      <c r="T18240" t="s">
        <v>3098</v>
      </c>
    </row>
    <row r="18241" spans="17:20">
      <c r="Q18241">
        <v>0.44317129629629598</v>
      </c>
      <c r="R18241">
        <v>1</v>
      </c>
      <c r="S18241" t="s">
        <v>6199</v>
      </c>
      <c r="T18241" t="s">
        <v>3103</v>
      </c>
    </row>
    <row r="18242" spans="17:20">
      <c r="Q18242">
        <v>0.44320601851851898</v>
      </c>
      <c r="R18242">
        <v>1</v>
      </c>
      <c r="S18242" t="s">
        <v>6190</v>
      </c>
      <c r="T18242" t="s">
        <v>3103</v>
      </c>
    </row>
    <row r="18243" spans="17:20">
      <c r="Q18243">
        <v>0.44324074074074099</v>
      </c>
      <c r="R18243">
        <v>1</v>
      </c>
      <c r="S18243" t="s">
        <v>2562</v>
      </c>
      <c r="T18243" t="s">
        <v>3096</v>
      </c>
    </row>
    <row r="18244" spans="17:20">
      <c r="Q18244">
        <v>0.443275462962963</v>
      </c>
      <c r="R18244">
        <v>2</v>
      </c>
      <c r="S18244" t="s">
        <v>6201</v>
      </c>
      <c r="T18244" t="s">
        <v>3103</v>
      </c>
    </row>
    <row r="18245" spans="17:20">
      <c r="Q18245">
        <v>0.44332175925925899</v>
      </c>
      <c r="R18245">
        <v>1</v>
      </c>
      <c r="S18245" t="s">
        <v>3218</v>
      </c>
      <c r="T18245" t="s">
        <v>3096</v>
      </c>
    </row>
    <row r="18246" spans="17:20">
      <c r="Q18246">
        <v>0.44334490740740701</v>
      </c>
      <c r="R18246">
        <v>1</v>
      </c>
      <c r="S18246" t="s">
        <v>6184</v>
      </c>
      <c r="T18246" t="s">
        <v>3103</v>
      </c>
    </row>
    <row r="18247" spans="17:20">
      <c r="Q18247">
        <v>0.44336805555555597</v>
      </c>
      <c r="R18247">
        <v>1</v>
      </c>
      <c r="S18247" t="s">
        <v>3728</v>
      </c>
      <c r="T18247" t="s">
        <v>3097</v>
      </c>
    </row>
    <row r="18248" spans="17:20">
      <c r="Q18248">
        <v>0.44337962962963001</v>
      </c>
      <c r="R18248">
        <v>2</v>
      </c>
      <c r="S18248" t="s">
        <v>6186</v>
      </c>
      <c r="T18248" t="s">
        <v>3221</v>
      </c>
    </row>
    <row r="18249" spans="17:20">
      <c r="Q18249">
        <v>0.44351851851851898</v>
      </c>
      <c r="R18249">
        <v>1</v>
      </c>
      <c r="S18249" t="s">
        <v>12959</v>
      </c>
      <c r="T18249" t="s">
        <v>3098</v>
      </c>
    </row>
    <row r="18250" spans="17:20">
      <c r="Q18250">
        <v>0.44353009259259302</v>
      </c>
      <c r="R18250">
        <v>1</v>
      </c>
      <c r="S18250" t="s">
        <v>12960</v>
      </c>
      <c r="T18250" t="s">
        <v>3098</v>
      </c>
    </row>
    <row r="18251" spans="17:20">
      <c r="Q18251">
        <v>0.443541666666667</v>
      </c>
      <c r="R18251">
        <v>1</v>
      </c>
      <c r="S18251" t="s">
        <v>6196</v>
      </c>
      <c r="T18251" t="s">
        <v>3103</v>
      </c>
    </row>
    <row r="18252" spans="17:20">
      <c r="Q18252">
        <v>0.44363425925925898</v>
      </c>
      <c r="R18252">
        <v>1</v>
      </c>
      <c r="S18252" t="s">
        <v>6203</v>
      </c>
      <c r="T18252" t="s">
        <v>3103</v>
      </c>
    </row>
    <row r="18253" spans="17:20">
      <c r="Q18253">
        <v>0.44364583333333302</v>
      </c>
      <c r="R18253">
        <v>1</v>
      </c>
      <c r="S18253" t="s">
        <v>3209</v>
      </c>
      <c r="T18253" t="s">
        <v>3097</v>
      </c>
    </row>
    <row r="18254" spans="17:20">
      <c r="Q18254">
        <v>0.443657407407407</v>
      </c>
      <c r="R18254">
        <v>1</v>
      </c>
      <c r="S18254" t="s">
        <v>3836</v>
      </c>
      <c r="T18254" t="s">
        <v>3096</v>
      </c>
    </row>
    <row r="18255" spans="17:20">
      <c r="Q18255">
        <v>0.44370370370370399</v>
      </c>
      <c r="R18255">
        <v>1</v>
      </c>
      <c r="S18255" t="s">
        <v>6179</v>
      </c>
      <c r="T18255" t="s">
        <v>3221</v>
      </c>
    </row>
    <row r="18256" spans="17:20">
      <c r="Q18256">
        <v>0.44379629629629602</v>
      </c>
      <c r="R18256">
        <v>1</v>
      </c>
      <c r="S18256" t="s">
        <v>6197</v>
      </c>
      <c r="T18256" t="s">
        <v>3221</v>
      </c>
    </row>
    <row r="18257" spans="17:20">
      <c r="Q18257">
        <v>0.44379629629629602</v>
      </c>
      <c r="R18257">
        <v>3</v>
      </c>
      <c r="S18257" t="s">
        <v>12961</v>
      </c>
      <c r="T18257" t="s">
        <v>3095</v>
      </c>
    </row>
    <row r="18258" spans="17:20">
      <c r="Q18258">
        <v>0.44383101851851903</v>
      </c>
      <c r="R18258">
        <v>2</v>
      </c>
      <c r="S18258" t="s">
        <v>2562</v>
      </c>
      <c r="T18258" t="s">
        <v>3103</v>
      </c>
    </row>
    <row r="18259" spans="17:20">
      <c r="Q18259">
        <v>0.44385416666666699</v>
      </c>
      <c r="R18259">
        <v>2</v>
      </c>
      <c r="S18259" t="s">
        <v>2562</v>
      </c>
      <c r="T18259" t="s">
        <v>3103</v>
      </c>
    </row>
    <row r="18260" spans="17:20">
      <c r="Q18260">
        <v>0.44393518518518499</v>
      </c>
      <c r="R18260">
        <v>2</v>
      </c>
      <c r="S18260" t="s">
        <v>6187</v>
      </c>
      <c r="T18260" t="s">
        <v>3103</v>
      </c>
    </row>
    <row r="18261" spans="17:20">
      <c r="Q18261">
        <v>0.44398148148148098</v>
      </c>
      <c r="R18261">
        <v>1</v>
      </c>
      <c r="S18261" t="s">
        <v>2562</v>
      </c>
      <c r="T18261" t="s">
        <v>3221</v>
      </c>
    </row>
    <row r="18262" spans="17:20">
      <c r="Q18262">
        <v>0.44399305555555602</v>
      </c>
      <c r="R18262">
        <v>1</v>
      </c>
      <c r="S18262" t="s">
        <v>6174</v>
      </c>
      <c r="T18262" t="s">
        <v>3221</v>
      </c>
    </row>
    <row r="18263" spans="17:20">
      <c r="Q18263">
        <v>0.44401620370370398</v>
      </c>
      <c r="R18263">
        <v>2</v>
      </c>
      <c r="S18263" t="s">
        <v>6176</v>
      </c>
      <c r="T18263" t="s">
        <v>3221</v>
      </c>
    </row>
    <row r="18264" spans="17:20">
      <c r="Q18264">
        <v>0.44409722222222198</v>
      </c>
      <c r="R18264">
        <v>1</v>
      </c>
      <c r="S18264" t="s">
        <v>4581</v>
      </c>
      <c r="T18264" t="s">
        <v>3097</v>
      </c>
    </row>
    <row r="18265" spans="17:20">
      <c r="Q18265">
        <v>0.44430555555555601</v>
      </c>
      <c r="R18265">
        <v>1</v>
      </c>
      <c r="S18265" t="s">
        <v>6151</v>
      </c>
      <c r="T18265" t="s">
        <v>3098</v>
      </c>
    </row>
    <row r="18266" spans="17:20">
      <c r="Q18266">
        <v>0.44431712962962999</v>
      </c>
      <c r="R18266">
        <v>2</v>
      </c>
      <c r="S18266" t="s">
        <v>6202</v>
      </c>
      <c r="T18266" t="s">
        <v>3103</v>
      </c>
    </row>
    <row r="18267" spans="17:20">
      <c r="Q18267">
        <v>0.44434027777777801</v>
      </c>
      <c r="R18267">
        <v>1</v>
      </c>
      <c r="S18267" t="s">
        <v>6188</v>
      </c>
      <c r="T18267" t="s">
        <v>3221</v>
      </c>
    </row>
    <row r="18268" spans="17:20">
      <c r="Q18268">
        <v>0.44439814814814799</v>
      </c>
      <c r="R18268">
        <v>1</v>
      </c>
      <c r="S18268" t="s">
        <v>4645</v>
      </c>
      <c r="T18268" t="s">
        <v>3096</v>
      </c>
    </row>
    <row r="18269" spans="17:20">
      <c r="Q18269">
        <v>0.44443287037036999</v>
      </c>
      <c r="R18269">
        <v>4</v>
      </c>
      <c r="S18269" t="s">
        <v>6213</v>
      </c>
      <c r="T18269" t="s">
        <v>3103</v>
      </c>
    </row>
    <row r="18270" spans="17:20">
      <c r="Q18270">
        <v>0.444583333333333</v>
      </c>
      <c r="R18270">
        <v>1</v>
      </c>
      <c r="S18270" t="s">
        <v>3182</v>
      </c>
      <c r="T18270" t="s">
        <v>3101</v>
      </c>
    </row>
    <row r="18271" spans="17:20">
      <c r="Q18271">
        <v>0.44466435185185199</v>
      </c>
      <c r="R18271">
        <v>1</v>
      </c>
      <c r="S18271" t="s">
        <v>4210</v>
      </c>
      <c r="T18271" t="s">
        <v>3101</v>
      </c>
    </row>
    <row r="18272" spans="17:20">
      <c r="Q18272">
        <v>0.44472222222222202</v>
      </c>
      <c r="R18272">
        <v>6</v>
      </c>
      <c r="S18272" t="s">
        <v>6216</v>
      </c>
      <c r="T18272" t="s">
        <v>3103</v>
      </c>
    </row>
    <row r="18273" spans="17:20">
      <c r="Q18273">
        <v>0.44472222222222202</v>
      </c>
      <c r="R18273">
        <v>1</v>
      </c>
      <c r="S18273" t="s">
        <v>7328</v>
      </c>
      <c r="T18273" t="s">
        <v>3102</v>
      </c>
    </row>
    <row r="18274" spans="17:20">
      <c r="Q18274">
        <v>0.444733796296296</v>
      </c>
      <c r="R18274">
        <v>1</v>
      </c>
      <c r="S18274" t="s">
        <v>6209</v>
      </c>
      <c r="T18274" t="s">
        <v>3103</v>
      </c>
    </row>
    <row r="18275" spans="17:20">
      <c r="Q18275">
        <v>0.44476851851851901</v>
      </c>
      <c r="R18275">
        <v>1</v>
      </c>
      <c r="S18275" t="s">
        <v>6217</v>
      </c>
      <c r="T18275" t="s">
        <v>3103</v>
      </c>
    </row>
    <row r="18276" spans="17:20">
      <c r="Q18276">
        <v>0.44480324074074101</v>
      </c>
      <c r="R18276">
        <v>1</v>
      </c>
      <c r="S18276" t="s">
        <v>6219</v>
      </c>
      <c r="T18276" t="s">
        <v>3103</v>
      </c>
    </row>
    <row r="18277" spans="17:20">
      <c r="Q18277">
        <v>0.44482638888888898</v>
      </c>
      <c r="R18277">
        <v>1</v>
      </c>
      <c r="S18277" t="s">
        <v>6220</v>
      </c>
      <c r="T18277" t="s">
        <v>3103</v>
      </c>
    </row>
    <row r="18278" spans="17:20">
      <c r="Q18278">
        <v>0.444849537037037</v>
      </c>
      <c r="R18278">
        <v>1</v>
      </c>
      <c r="S18278" t="s">
        <v>6221</v>
      </c>
      <c r="T18278" t="s">
        <v>3103</v>
      </c>
    </row>
    <row r="18279" spans="17:20">
      <c r="Q18279">
        <v>0.44500000000000001</v>
      </c>
      <c r="R18279">
        <v>2</v>
      </c>
      <c r="S18279" t="s">
        <v>6207</v>
      </c>
      <c r="T18279" t="s">
        <v>3221</v>
      </c>
    </row>
    <row r="18280" spans="17:20">
      <c r="Q18280">
        <v>0.44501157407407399</v>
      </c>
      <c r="R18280">
        <v>2</v>
      </c>
      <c r="S18280" t="s">
        <v>6200</v>
      </c>
      <c r="T18280" t="s">
        <v>3221</v>
      </c>
    </row>
    <row r="18281" spans="17:20">
      <c r="Q18281">
        <v>0.44502314814814797</v>
      </c>
      <c r="R18281">
        <v>2</v>
      </c>
      <c r="S18281" t="s">
        <v>3236</v>
      </c>
      <c r="T18281" t="s">
        <v>3095</v>
      </c>
    </row>
    <row r="18282" spans="17:20">
      <c r="Q18282">
        <v>0.445046296296296</v>
      </c>
      <c r="R18282">
        <v>2</v>
      </c>
      <c r="S18282" t="s">
        <v>3233</v>
      </c>
      <c r="T18282" t="s">
        <v>3096</v>
      </c>
    </row>
    <row r="18283" spans="17:20">
      <c r="Q18283">
        <v>0.44512731481481499</v>
      </c>
      <c r="R18283">
        <v>2</v>
      </c>
      <c r="S18283" t="s">
        <v>6205</v>
      </c>
      <c r="T18283" t="s">
        <v>3103</v>
      </c>
    </row>
    <row r="18284" spans="17:20">
      <c r="Q18284">
        <v>0.44513888888888897</v>
      </c>
      <c r="R18284">
        <v>1</v>
      </c>
      <c r="S18284" t="s">
        <v>6210</v>
      </c>
      <c r="T18284" t="s">
        <v>3103</v>
      </c>
    </row>
    <row r="18285" spans="17:20">
      <c r="Q18285">
        <v>0.445162037037037</v>
      </c>
      <c r="R18285">
        <v>1</v>
      </c>
      <c r="S18285" t="s">
        <v>6204</v>
      </c>
      <c r="T18285" t="s">
        <v>3221</v>
      </c>
    </row>
    <row r="18286" spans="17:20">
      <c r="Q18286">
        <v>0.44517361111111098</v>
      </c>
      <c r="R18286">
        <v>1</v>
      </c>
      <c r="S18286" t="s">
        <v>6206</v>
      </c>
      <c r="T18286" t="s">
        <v>3221</v>
      </c>
    </row>
    <row r="18287" spans="17:20">
      <c r="Q18287">
        <v>0.44518518518518502</v>
      </c>
      <c r="R18287">
        <v>1</v>
      </c>
      <c r="S18287" t="s">
        <v>6208</v>
      </c>
      <c r="T18287" t="s">
        <v>3221</v>
      </c>
    </row>
    <row r="18288" spans="17:20">
      <c r="Q18288">
        <v>0.44525462962963003</v>
      </c>
      <c r="R18288">
        <v>1</v>
      </c>
      <c r="S18288" t="s">
        <v>6166</v>
      </c>
      <c r="T18288" t="s">
        <v>3098</v>
      </c>
    </row>
    <row r="18289" spans="17:20">
      <c r="Q18289">
        <v>0.44527777777777799</v>
      </c>
      <c r="R18289">
        <v>7</v>
      </c>
      <c r="S18289" t="s">
        <v>2562</v>
      </c>
      <c r="T18289" t="s">
        <v>3098</v>
      </c>
    </row>
    <row r="18290" spans="17:20">
      <c r="Q18290">
        <v>0.44528935185185198</v>
      </c>
      <c r="R18290">
        <v>7</v>
      </c>
      <c r="S18290" t="s">
        <v>2562</v>
      </c>
      <c r="T18290" t="s">
        <v>3098</v>
      </c>
    </row>
    <row r="18291" spans="17:20">
      <c r="Q18291">
        <v>0.44528935185185198</v>
      </c>
      <c r="R18291">
        <v>1</v>
      </c>
      <c r="S18291" t="s">
        <v>3235</v>
      </c>
      <c r="T18291" t="s">
        <v>3095</v>
      </c>
    </row>
    <row r="18292" spans="17:20">
      <c r="Q18292">
        <v>0.44534722222222201</v>
      </c>
      <c r="R18292">
        <v>2</v>
      </c>
      <c r="S18292" t="s">
        <v>12962</v>
      </c>
      <c r="T18292" t="s">
        <v>3098</v>
      </c>
    </row>
    <row r="18293" spans="17:20">
      <c r="Q18293">
        <v>0.44534722222222201</v>
      </c>
      <c r="R18293">
        <v>1</v>
      </c>
      <c r="S18293" t="s">
        <v>3239</v>
      </c>
      <c r="T18293" t="s">
        <v>3094</v>
      </c>
    </row>
    <row r="18294" spans="17:20">
      <c r="Q18294">
        <v>0.44535879629629599</v>
      </c>
      <c r="R18294">
        <v>1</v>
      </c>
      <c r="S18294" t="s">
        <v>6185</v>
      </c>
      <c r="T18294" t="s">
        <v>3096</v>
      </c>
    </row>
    <row r="18295" spans="17:20">
      <c r="Q18295">
        <v>0.44545138888888902</v>
      </c>
      <c r="R18295">
        <v>1</v>
      </c>
      <c r="S18295" t="s">
        <v>2562</v>
      </c>
      <c r="T18295" t="s">
        <v>3221</v>
      </c>
    </row>
    <row r="18296" spans="17:20">
      <c r="Q18296">
        <v>0.44549768518518501</v>
      </c>
      <c r="R18296">
        <v>1</v>
      </c>
      <c r="S18296" t="s">
        <v>3978</v>
      </c>
      <c r="T18296" t="s">
        <v>3097</v>
      </c>
    </row>
    <row r="18297" spans="17:20">
      <c r="Q18297">
        <v>0.44552083333333298</v>
      </c>
      <c r="R18297">
        <v>1</v>
      </c>
      <c r="S18297" t="s">
        <v>12963</v>
      </c>
      <c r="T18297" t="s">
        <v>3095</v>
      </c>
    </row>
    <row r="18298" spans="17:20">
      <c r="Q18298">
        <v>0.445578703703704</v>
      </c>
      <c r="R18298">
        <v>1</v>
      </c>
      <c r="S18298" t="s">
        <v>6222</v>
      </c>
      <c r="T18298" t="s">
        <v>3103</v>
      </c>
    </row>
    <row r="18299" spans="17:20">
      <c r="Q18299">
        <v>0.445578703703704</v>
      </c>
      <c r="R18299">
        <v>1</v>
      </c>
      <c r="S18299" t="s">
        <v>3232</v>
      </c>
      <c r="T18299" t="s">
        <v>3098</v>
      </c>
    </row>
    <row r="18300" spans="17:20">
      <c r="Q18300">
        <v>0.44567129629629598</v>
      </c>
      <c r="R18300">
        <v>1</v>
      </c>
      <c r="S18300" t="s">
        <v>3151</v>
      </c>
      <c r="T18300" t="s">
        <v>3102</v>
      </c>
    </row>
    <row r="18301" spans="17:20">
      <c r="Q18301">
        <v>0.44567129629629598</v>
      </c>
      <c r="R18301">
        <v>1</v>
      </c>
      <c r="S18301" t="s">
        <v>882</v>
      </c>
      <c r="T18301" t="s">
        <v>3101</v>
      </c>
    </row>
    <row r="18302" spans="17:20">
      <c r="Q18302">
        <v>0.44576388888888901</v>
      </c>
      <c r="R18302">
        <v>1</v>
      </c>
      <c r="S18302" t="s">
        <v>12964</v>
      </c>
      <c r="T18302" t="s">
        <v>3095</v>
      </c>
    </row>
    <row r="18303" spans="17:20">
      <c r="Q18303">
        <v>0.44593749999999999</v>
      </c>
      <c r="R18303">
        <v>3</v>
      </c>
      <c r="S18303" t="s">
        <v>3846</v>
      </c>
      <c r="T18303" t="s">
        <v>3100</v>
      </c>
    </row>
    <row r="18304" spans="17:20">
      <c r="Q18304">
        <v>0.44630787037037001</v>
      </c>
      <c r="R18304">
        <v>1</v>
      </c>
      <c r="S18304" t="s">
        <v>6218</v>
      </c>
      <c r="T18304" t="s">
        <v>3221</v>
      </c>
    </row>
    <row r="18305" spans="17:20">
      <c r="Q18305">
        <v>0.44631944444444399</v>
      </c>
      <c r="R18305">
        <v>2</v>
      </c>
      <c r="S18305" t="s">
        <v>6215</v>
      </c>
      <c r="T18305" t="s">
        <v>3221</v>
      </c>
    </row>
    <row r="18306" spans="17:20">
      <c r="Q18306">
        <v>0.44644675925925897</v>
      </c>
      <c r="R18306">
        <v>1</v>
      </c>
      <c r="S18306" t="s">
        <v>6227</v>
      </c>
      <c r="T18306" t="s">
        <v>3103</v>
      </c>
    </row>
    <row r="18307" spans="17:20">
      <c r="Q18307">
        <v>0.446469907407407</v>
      </c>
      <c r="R18307">
        <v>1</v>
      </c>
      <c r="S18307" t="s">
        <v>6232</v>
      </c>
      <c r="T18307" t="s">
        <v>3221</v>
      </c>
    </row>
    <row r="18308" spans="17:20">
      <c r="Q18308">
        <v>0.44650462962963</v>
      </c>
      <c r="R18308">
        <v>4</v>
      </c>
      <c r="S18308" t="s">
        <v>6226</v>
      </c>
      <c r="T18308" t="s">
        <v>3103</v>
      </c>
    </row>
    <row r="18309" spans="17:20">
      <c r="Q18309">
        <v>0.44651620370370398</v>
      </c>
      <c r="R18309">
        <v>1</v>
      </c>
      <c r="S18309" t="s">
        <v>6229</v>
      </c>
      <c r="T18309" t="s">
        <v>3103</v>
      </c>
    </row>
    <row r="18310" spans="17:20">
      <c r="Q18310">
        <v>0.44656249999999997</v>
      </c>
      <c r="R18310">
        <v>2</v>
      </c>
      <c r="S18310" t="s">
        <v>1815</v>
      </c>
      <c r="T18310" t="s">
        <v>3096</v>
      </c>
    </row>
    <row r="18311" spans="17:20">
      <c r="Q18311">
        <v>0.446585648148148</v>
      </c>
      <c r="R18311">
        <v>1</v>
      </c>
      <c r="S18311" t="s">
        <v>3242</v>
      </c>
      <c r="T18311" t="s">
        <v>3098</v>
      </c>
    </row>
    <row r="18312" spans="17:20">
      <c r="Q18312">
        <v>0.44659722222222198</v>
      </c>
      <c r="R18312">
        <v>2</v>
      </c>
      <c r="S18312" t="s">
        <v>12965</v>
      </c>
      <c r="T18312" t="s">
        <v>3095</v>
      </c>
    </row>
    <row r="18313" spans="17:20">
      <c r="Q18313">
        <v>0.44671296296296298</v>
      </c>
      <c r="R18313">
        <v>1</v>
      </c>
      <c r="S18313" t="s">
        <v>6242</v>
      </c>
      <c r="T18313" t="s">
        <v>3103</v>
      </c>
    </row>
    <row r="18314" spans="17:20">
      <c r="Q18314">
        <v>0.44674768518518498</v>
      </c>
      <c r="R18314">
        <v>1</v>
      </c>
      <c r="S18314" t="s">
        <v>6225</v>
      </c>
      <c r="T18314" t="s">
        <v>3103</v>
      </c>
    </row>
    <row r="18315" spans="17:20">
      <c r="Q18315">
        <v>0.44678240740740699</v>
      </c>
      <c r="R18315">
        <v>2</v>
      </c>
      <c r="S18315" t="s">
        <v>6244</v>
      </c>
      <c r="T18315" t="s">
        <v>3103</v>
      </c>
    </row>
    <row r="18316" spans="17:20">
      <c r="Q18316">
        <v>0.44678240740740699</v>
      </c>
      <c r="R18316">
        <v>3</v>
      </c>
      <c r="S18316" t="s">
        <v>2562</v>
      </c>
      <c r="T18316" t="s">
        <v>3097</v>
      </c>
    </row>
    <row r="18317" spans="17:20">
      <c r="Q18317">
        <v>0.44682870370370398</v>
      </c>
      <c r="R18317">
        <v>1</v>
      </c>
      <c r="S18317" t="s">
        <v>12966</v>
      </c>
      <c r="T18317" t="s">
        <v>3096</v>
      </c>
    </row>
    <row r="18318" spans="17:20">
      <c r="Q18318">
        <v>0.446851851851852</v>
      </c>
      <c r="R18318">
        <v>1</v>
      </c>
      <c r="S18318" t="s">
        <v>6239</v>
      </c>
      <c r="T18318" t="s">
        <v>3221</v>
      </c>
    </row>
    <row r="18319" spans="17:20">
      <c r="Q18319">
        <v>0.446851851851852</v>
      </c>
      <c r="R18319">
        <v>1</v>
      </c>
      <c r="S18319" t="s">
        <v>6233</v>
      </c>
      <c r="T18319" t="s">
        <v>3103</v>
      </c>
    </row>
    <row r="18320" spans="17:20">
      <c r="Q18320">
        <v>0.446851851851852</v>
      </c>
      <c r="R18320">
        <v>2</v>
      </c>
      <c r="S18320" t="s">
        <v>6249</v>
      </c>
      <c r="T18320" t="s">
        <v>3103</v>
      </c>
    </row>
    <row r="18321" spans="17:20">
      <c r="Q18321">
        <v>0.44687500000000002</v>
      </c>
      <c r="R18321">
        <v>2</v>
      </c>
      <c r="S18321" t="s">
        <v>6250</v>
      </c>
      <c r="T18321" t="s">
        <v>3103</v>
      </c>
    </row>
    <row r="18322" spans="17:20">
      <c r="Q18322">
        <v>0.44693287037036999</v>
      </c>
      <c r="R18322">
        <v>1</v>
      </c>
      <c r="S18322" t="s">
        <v>6251</v>
      </c>
      <c r="T18322" t="s">
        <v>3103</v>
      </c>
    </row>
    <row r="18323" spans="17:20">
      <c r="Q18323">
        <v>0.44694444444444398</v>
      </c>
      <c r="R18323">
        <v>1</v>
      </c>
      <c r="S18323" t="s">
        <v>3845</v>
      </c>
      <c r="T18323" t="s">
        <v>3095</v>
      </c>
    </row>
    <row r="18324" spans="17:20">
      <c r="Q18324">
        <v>0.44699074074074102</v>
      </c>
      <c r="R18324">
        <v>2</v>
      </c>
      <c r="S18324" t="s">
        <v>3839</v>
      </c>
      <c r="T18324" t="s">
        <v>3097</v>
      </c>
    </row>
    <row r="18325" spans="17:20">
      <c r="Q18325">
        <v>0.44706018518518498</v>
      </c>
      <c r="R18325">
        <v>1</v>
      </c>
      <c r="S18325" t="s">
        <v>12967</v>
      </c>
      <c r="T18325" t="s">
        <v>3098</v>
      </c>
    </row>
    <row r="18326" spans="17:20">
      <c r="Q18326">
        <v>0.44707175925925902</v>
      </c>
      <c r="R18326">
        <v>1</v>
      </c>
      <c r="S18326" t="s">
        <v>6224</v>
      </c>
      <c r="T18326" t="s">
        <v>3221</v>
      </c>
    </row>
    <row r="18327" spans="17:20">
      <c r="Q18327">
        <v>0.44709490740740698</v>
      </c>
      <c r="R18327">
        <v>1</v>
      </c>
      <c r="S18327" t="s">
        <v>6241</v>
      </c>
      <c r="T18327" t="s">
        <v>3103</v>
      </c>
    </row>
    <row r="18328" spans="17:20">
      <c r="Q18328">
        <v>0.447118055555556</v>
      </c>
      <c r="R18328">
        <v>2</v>
      </c>
      <c r="S18328" t="s">
        <v>6254</v>
      </c>
      <c r="T18328" t="s">
        <v>3103</v>
      </c>
    </row>
    <row r="18329" spans="17:20">
      <c r="Q18329">
        <v>0.44712962962962999</v>
      </c>
      <c r="R18329">
        <v>1</v>
      </c>
      <c r="S18329" t="s">
        <v>6238</v>
      </c>
      <c r="T18329" t="s">
        <v>3103</v>
      </c>
    </row>
    <row r="18330" spans="17:20">
      <c r="Q18330">
        <v>0.44715277777777801</v>
      </c>
      <c r="R18330">
        <v>1</v>
      </c>
      <c r="S18330" t="s">
        <v>6237</v>
      </c>
      <c r="T18330" t="s">
        <v>3103</v>
      </c>
    </row>
    <row r="18331" spans="17:20">
      <c r="Q18331">
        <v>0.447199074074074</v>
      </c>
      <c r="R18331">
        <v>1</v>
      </c>
      <c r="S18331" t="s">
        <v>6223</v>
      </c>
      <c r="T18331" t="s">
        <v>3221</v>
      </c>
    </row>
    <row r="18332" spans="17:20">
      <c r="Q18332">
        <v>0.44722222222222202</v>
      </c>
      <c r="R18332">
        <v>1</v>
      </c>
      <c r="S18332" t="s">
        <v>6256</v>
      </c>
      <c r="T18332" t="s">
        <v>3103</v>
      </c>
    </row>
    <row r="18333" spans="17:20">
      <c r="Q18333">
        <v>0.44725694444444403</v>
      </c>
      <c r="R18333">
        <v>1</v>
      </c>
      <c r="S18333" t="s">
        <v>3246</v>
      </c>
      <c r="T18333" t="s">
        <v>3097</v>
      </c>
    </row>
    <row r="18334" spans="17:20">
      <c r="Q18334">
        <v>0.44726851851851901</v>
      </c>
      <c r="R18334">
        <v>1</v>
      </c>
      <c r="S18334" t="s">
        <v>3245</v>
      </c>
      <c r="T18334" t="s">
        <v>3128</v>
      </c>
    </row>
    <row r="18335" spans="17:20">
      <c r="Q18335">
        <v>0.44729166666666698</v>
      </c>
      <c r="R18335">
        <v>2</v>
      </c>
      <c r="S18335" t="s">
        <v>6245</v>
      </c>
      <c r="T18335" t="s">
        <v>3103</v>
      </c>
    </row>
    <row r="18336" spans="17:20">
      <c r="Q18336">
        <v>0.44729166666666698</v>
      </c>
      <c r="R18336">
        <v>1</v>
      </c>
      <c r="S18336" t="s">
        <v>3247</v>
      </c>
      <c r="T18336" t="s">
        <v>3097</v>
      </c>
    </row>
    <row r="18337" spans="17:20">
      <c r="Q18337">
        <v>0.44733796296296302</v>
      </c>
      <c r="R18337">
        <v>2</v>
      </c>
      <c r="S18337" t="s">
        <v>2562</v>
      </c>
      <c r="T18337" t="s">
        <v>3221</v>
      </c>
    </row>
    <row r="18338" spans="17:20">
      <c r="Q18338">
        <v>0.44739583333333299</v>
      </c>
      <c r="R18338">
        <v>1</v>
      </c>
      <c r="S18338" t="s">
        <v>6259</v>
      </c>
      <c r="T18338" t="s">
        <v>3103</v>
      </c>
    </row>
    <row r="18339" spans="17:20">
      <c r="Q18339">
        <v>0.44741898148148102</v>
      </c>
      <c r="R18339">
        <v>1</v>
      </c>
      <c r="S18339" t="s">
        <v>6261</v>
      </c>
      <c r="T18339" t="s">
        <v>3103</v>
      </c>
    </row>
    <row r="18340" spans="17:20">
      <c r="Q18340">
        <v>0.447430555555556</v>
      </c>
      <c r="R18340">
        <v>1</v>
      </c>
      <c r="S18340" t="s">
        <v>6262</v>
      </c>
      <c r="T18340" t="s">
        <v>3103</v>
      </c>
    </row>
    <row r="18341" spans="17:20">
      <c r="Q18341">
        <v>0.44744212962962998</v>
      </c>
      <c r="R18341">
        <v>1</v>
      </c>
      <c r="S18341" t="s">
        <v>6263</v>
      </c>
      <c r="T18341" t="s">
        <v>3103</v>
      </c>
    </row>
    <row r="18342" spans="17:20">
      <c r="Q18342">
        <v>0.447465277777778</v>
      </c>
      <c r="R18342">
        <v>1</v>
      </c>
      <c r="S18342" t="s">
        <v>6248</v>
      </c>
      <c r="T18342" t="s">
        <v>3221</v>
      </c>
    </row>
    <row r="18343" spans="17:20">
      <c r="Q18343">
        <v>0.44748842592592603</v>
      </c>
      <c r="R18343">
        <v>1</v>
      </c>
      <c r="S18343" t="s">
        <v>6264</v>
      </c>
      <c r="T18343" t="s">
        <v>3103</v>
      </c>
    </row>
    <row r="18344" spans="17:20">
      <c r="Q18344">
        <v>0.44750000000000001</v>
      </c>
      <c r="R18344">
        <v>1</v>
      </c>
      <c r="S18344" t="s">
        <v>6214</v>
      </c>
      <c r="T18344" t="s">
        <v>3098</v>
      </c>
    </row>
    <row r="18345" spans="17:20">
      <c r="Q18345">
        <v>0.44752314814814798</v>
      </c>
      <c r="R18345">
        <v>1</v>
      </c>
      <c r="S18345" t="s">
        <v>6228</v>
      </c>
      <c r="T18345" t="s">
        <v>3221</v>
      </c>
    </row>
    <row r="18346" spans="17:20">
      <c r="Q18346">
        <v>0.447546296296296</v>
      </c>
      <c r="R18346">
        <v>1</v>
      </c>
      <c r="S18346" t="s">
        <v>6266</v>
      </c>
      <c r="T18346" t="s">
        <v>3103</v>
      </c>
    </row>
    <row r="18347" spans="17:20">
      <c r="Q18347">
        <v>0.44755787037036998</v>
      </c>
      <c r="R18347">
        <v>1</v>
      </c>
      <c r="S18347" t="s">
        <v>6246</v>
      </c>
      <c r="T18347" t="s">
        <v>3103</v>
      </c>
    </row>
    <row r="18348" spans="17:20">
      <c r="Q18348">
        <v>0.44760416666666702</v>
      </c>
      <c r="R18348">
        <v>1</v>
      </c>
      <c r="S18348" t="s">
        <v>4024</v>
      </c>
      <c r="T18348" t="s">
        <v>3097</v>
      </c>
    </row>
    <row r="18349" spans="17:20">
      <c r="Q18349">
        <v>0.44761574074074101</v>
      </c>
      <c r="R18349">
        <v>1</v>
      </c>
      <c r="S18349" t="s">
        <v>6234</v>
      </c>
      <c r="T18349" t="s">
        <v>3221</v>
      </c>
    </row>
    <row r="18350" spans="17:20">
      <c r="Q18350">
        <v>0.447662037037037</v>
      </c>
      <c r="R18350">
        <v>2</v>
      </c>
      <c r="S18350" t="s">
        <v>6289</v>
      </c>
      <c r="T18350" t="s">
        <v>3103</v>
      </c>
    </row>
    <row r="18351" spans="17:20">
      <c r="Q18351">
        <v>0.44768518518518502</v>
      </c>
      <c r="R18351">
        <v>3</v>
      </c>
      <c r="S18351" t="s">
        <v>6255</v>
      </c>
      <c r="T18351" t="s">
        <v>3221</v>
      </c>
    </row>
    <row r="18352" spans="17:20">
      <c r="Q18352">
        <v>0.44773148148148201</v>
      </c>
      <c r="R18352">
        <v>2</v>
      </c>
      <c r="S18352" t="s">
        <v>6236</v>
      </c>
      <c r="T18352" t="s">
        <v>3221</v>
      </c>
    </row>
    <row r="18353" spans="17:20">
      <c r="Q18353">
        <v>0.44776620370370401</v>
      </c>
      <c r="R18353">
        <v>1</v>
      </c>
      <c r="S18353" t="s">
        <v>6269</v>
      </c>
      <c r="T18353" t="s">
        <v>3103</v>
      </c>
    </row>
    <row r="18354" spans="17:20">
      <c r="Q18354">
        <v>0.447777777777778</v>
      </c>
      <c r="R18354">
        <v>2</v>
      </c>
      <c r="S18354" t="s">
        <v>6257</v>
      </c>
      <c r="T18354" t="s">
        <v>3221</v>
      </c>
    </row>
    <row r="18355" spans="17:20">
      <c r="Q18355">
        <v>0.44778935185185198</v>
      </c>
      <c r="R18355">
        <v>1</v>
      </c>
      <c r="S18355" t="s">
        <v>6270</v>
      </c>
      <c r="T18355" t="s">
        <v>3103</v>
      </c>
    </row>
    <row r="18356" spans="17:20">
      <c r="Q18356">
        <v>0.44780092592592602</v>
      </c>
      <c r="R18356">
        <v>1</v>
      </c>
      <c r="S18356" t="s">
        <v>2562</v>
      </c>
      <c r="T18356" t="s">
        <v>3221</v>
      </c>
    </row>
    <row r="18357" spans="17:20">
      <c r="Q18357">
        <v>0.44780092592592602</v>
      </c>
      <c r="R18357">
        <v>1</v>
      </c>
      <c r="S18357" t="s">
        <v>6272</v>
      </c>
      <c r="T18357" t="s">
        <v>3103</v>
      </c>
    </row>
    <row r="18358" spans="17:20">
      <c r="Q18358">
        <v>0.44787037037036997</v>
      </c>
      <c r="R18358">
        <v>3</v>
      </c>
      <c r="S18358" t="s">
        <v>6258</v>
      </c>
      <c r="T18358" t="s">
        <v>3221</v>
      </c>
    </row>
    <row r="18359" spans="17:20">
      <c r="Q18359">
        <v>0.44787037037036997</v>
      </c>
      <c r="R18359">
        <v>2</v>
      </c>
      <c r="S18359" t="s">
        <v>6273</v>
      </c>
      <c r="T18359" t="s">
        <v>3103</v>
      </c>
    </row>
    <row r="18360" spans="17:20">
      <c r="Q18360">
        <v>0.44788194444444401</v>
      </c>
      <c r="R18360">
        <v>1</v>
      </c>
      <c r="S18360" t="s">
        <v>6275</v>
      </c>
      <c r="T18360" t="s">
        <v>3103</v>
      </c>
    </row>
    <row r="18361" spans="17:20">
      <c r="Q18361">
        <v>0.44791666666666702</v>
      </c>
      <c r="R18361">
        <v>2</v>
      </c>
      <c r="S18361" t="s">
        <v>4016</v>
      </c>
      <c r="T18361" t="s">
        <v>3128</v>
      </c>
    </row>
    <row r="18362" spans="17:20">
      <c r="Q18362">
        <v>0.44803240740740702</v>
      </c>
      <c r="R18362">
        <v>1</v>
      </c>
      <c r="S18362" t="s">
        <v>6240</v>
      </c>
      <c r="T18362" t="s">
        <v>3103</v>
      </c>
    </row>
    <row r="18363" spans="17:20">
      <c r="Q18363">
        <v>0.44806712962963002</v>
      </c>
      <c r="R18363">
        <v>1</v>
      </c>
      <c r="S18363" t="s">
        <v>6278</v>
      </c>
      <c r="T18363" t="s">
        <v>3103</v>
      </c>
    </row>
    <row r="18364" spans="17:20">
      <c r="Q18364">
        <v>0.44809027777777799</v>
      </c>
      <c r="R18364">
        <v>1</v>
      </c>
      <c r="S18364" t="s">
        <v>6271</v>
      </c>
      <c r="T18364" t="s">
        <v>3103</v>
      </c>
    </row>
    <row r="18365" spans="17:20">
      <c r="Q18365">
        <v>0.44814814814814802</v>
      </c>
      <c r="R18365">
        <v>1</v>
      </c>
      <c r="S18365" t="s">
        <v>2562</v>
      </c>
      <c r="T18365" t="s">
        <v>3103</v>
      </c>
    </row>
    <row r="18366" spans="17:20">
      <c r="Q18366">
        <v>0.448275462962963</v>
      </c>
      <c r="R18366">
        <v>1</v>
      </c>
      <c r="S18366" t="s">
        <v>6212</v>
      </c>
      <c r="T18366" t="s">
        <v>3098</v>
      </c>
    </row>
    <row r="18367" spans="17:20">
      <c r="Q18367">
        <v>0.44834490740740701</v>
      </c>
      <c r="R18367">
        <v>4</v>
      </c>
      <c r="S18367" t="s">
        <v>6285</v>
      </c>
      <c r="T18367" t="s">
        <v>3103</v>
      </c>
    </row>
    <row r="18368" spans="17:20">
      <c r="Q18368">
        <v>0.44836805555555598</v>
      </c>
      <c r="R18368">
        <v>1</v>
      </c>
      <c r="S18368" t="s">
        <v>6267</v>
      </c>
      <c r="T18368" t="s">
        <v>3221</v>
      </c>
    </row>
    <row r="18369" spans="17:20">
      <c r="Q18369">
        <v>0.44836805555555598</v>
      </c>
      <c r="R18369">
        <v>1</v>
      </c>
      <c r="S18369" t="s">
        <v>3248</v>
      </c>
      <c r="T18369" t="s">
        <v>3094</v>
      </c>
    </row>
    <row r="18370" spans="17:20">
      <c r="Q18370">
        <v>0.44836805555555598</v>
      </c>
      <c r="R18370">
        <v>1</v>
      </c>
      <c r="S18370" t="s">
        <v>4018</v>
      </c>
      <c r="T18370" t="s">
        <v>3096</v>
      </c>
    </row>
    <row r="18371" spans="17:20">
      <c r="Q18371">
        <v>0.44863425925925898</v>
      </c>
      <c r="R18371">
        <v>1</v>
      </c>
      <c r="S18371" t="s">
        <v>6253</v>
      </c>
      <c r="T18371" t="s">
        <v>3103</v>
      </c>
    </row>
    <row r="18372" spans="17:20">
      <c r="Q18372">
        <v>0.44863425925925898</v>
      </c>
      <c r="R18372">
        <v>1</v>
      </c>
      <c r="S18372" t="s">
        <v>6265</v>
      </c>
      <c r="T18372" t="s">
        <v>3221</v>
      </c>
    </row>
    <row r="18373" spans="17:20">
      <c r="Q18373">
        <v>0.44863425925925898</v>
      </c>
      <c r="R18373">
        <v>1</v>
      </c>
      <c r="S18373" t="s">
        <v>6235</v>
      </c>
      <c r="T18373" t="s">
        <v>3100</v>
      </c>
    </row>
    <row r="18374" spans="17:20">
      <c r="Q18374">
        <v>0.44865740740740701</v>
      </c>
      <c r="R18374">
        <v>1</v>
      </c>
      <c r="S18374" t="s">
        <v>6231</v>
      </c>
      <c r="T18374" t="s">
        <v>3128</v>
      </c>
    </row>
    <row r="18375" spans="17:20">
      <c r="Q18375">
        <v>0.44870370370370399</v>
      </c>
      <c r="R18375">
        <v>1</v>
      </c>
      <c r="S18375" t="s">
        <v>6276</v>
      </c>
      <c r="T18375" t="s">
        <v>3103</v>
      </c>
    </row>
    <row r="18376" spans="17:20">
      <c r="Q18376">
        <v>0.44874999999999998</v>
      </c>
      <c r="R18376">
        <v>1</v>
      </c>
      <c r="S18376" t="s">
        <v>6277</v>
      </c>
      <c r="T18376" t="s">
        <v>3103</v>
      </c>
    </row>
    <row r="18377" spans="17:20">
      <c r="Q18377">
        <v>0.44883101851851898</v>
      </c>
      <c r="R18377">
        <v>2</v>
      </c>
      <c r="S18377" t="s">
        <v>9769</v>
      </c>
      <c r="T18377" t="s">
        <v>3097</v>
      </c>
    </row>
    <row r="18378" spans="17:20">
      <c r="Q18378">
        <v>0.44892361111111101</v>
      </c>
      <c r="R18378">
        <v>1</v>
      </c>
      <c r="S18378" t="s">
        <v>6282</v>
      </c>
      <c r="T18378" t="s">
        <v>3103</v>
      </c>
    </row>
    <row r="18379" spans="17:20">
      <c r="Q18379">
        <v>0.44892361111111101</v>
      </c>
      <c r="R18379">
        <v>1</v>
      </c>
      <c r="S18379" t="s">
        <v>4391</v>
      </c>
      <c r="T18379" t="s">
        <v>3098</v>
      </c>
    </row>
    <row r="18380" spans="17:20">
      <c r="Q18380">
        <v>0.44907407407407401</v>
      </c>
      <c r="R18380">
        <v>1</v>
      </c>
      <c r="S18380" t="s">
        <v>6284</v>
      </c>
      <c r="T18380" t="s">
        <v>3103</v>
      </c>
    </row>
    <row r="18381" spans="17:20">
      <c r="Q18381">
        <v>0.44910879629629602</v>
      </c>
      <c r="R18381">
        <v>1</v>
      </c>
      <c r="S18381" t="s">
        <v>6288</v>
      </c>
      <c r="T18381" t="s">
        <v>3221</v>
      </c>
    </row>
    <row r="18382" spans="17:20">
      <c r="Q18382">
        <v>0.44910879629629602</v>
      </c>
      <c r="R18382">
        <v>1</v>
      </c>
      <c r="S18382" t="s">
        <v>6298</v>
      </c>
      <c r="T18382" t="s">
        <v>3103</v>
      </c>
    </row>
    <row r="18383" spans="17:20">
      <c r="Q18383">
        <v>0.44914351851851902</v>
      </c>
      <c r="R18383">
        <v>1</v>
      </c>
      <c r="S18383" t="s">
        <v>6292</v>
      </c>
      <c r="T18383" t="s">
        <v>3103</v>
      </c>
    </row>
    <row r="18384" spans="17:20">
      <c r="Q18384">
        <v>0.44916666666666666</v>
      </c>
      <c r="R18384">
        <v>2</v>
      </c>
      <c r="S18384" t="s">
        <v>6281</v>
      </c>
      <c r="T18384" t="s">
        <v>3103</v>
      </c>
    </row>
    <row r="18385" spans="17:20">
      <c r="Q18385">
        <v>0.44917824074074097</v>
      </c>
      <c r="R18385">
        <v>1</v>
      </c>
      <c r="S18385" t="s">
        <v>6299</v>
      </c>
      <c r="T18385" t="s">
        <v>3103</v>
      </c>
    </row>
    <row r="18386" spans="17:20">
      <c r="Q18386">
        <v>0.44918981481481501</v>
      </c>
      <c r="R18386">
        <v>2</v>
      </c>
      <c r="S18386" t="s">
        <v>6274</v>
      </c>
      <c r="T18386" t="s">
        <v>3221</v>
      </c>
    </row>
    <row r="18387" spans="17:20">
      <c r="Q18387">
        <v>0.449201388888889</v>
      </c>
      <c r="R18387">
        <v>2</v>
      </c>
      <c r="S18387" t="s">
        <v>6260</v>
      </c>
      <c r="T18387" t="s">
        <v>3221</v>
      </c>
    </row>
    <row r="18388" spans="17:20">
      <c r="Q18388">
        <v>0.44922453703703702</v>
      </c>
      <c r="R18388">
        <v>4</v>
      </c>
      <c r="S18388" t="s">
        <v>6302</v>
      </c>
      <c r="T18388" t="s">
        <v>3103</v>
      </c>
    </row>
    <row r="18389" spans="17:20">
      <c r="Q18389">
        <v>0.44930555555555601</v>
      </c>
      <c r="R18389">
        <v>4</v>
      </c>
      <c r="S18389" t="s">
        <v>2562</v>
      </c>
      <c r="T18389" t="s">
        <v>3103</v>
      </c>
    </row>
    <row r="18390" spans="17:20">
      <c r="Q18390">
        <v>0.44931712962963</v>
      </c>
      <c r="R18390">
        <v>3</v>
      </c>
      <c r="S18390" t="s">
        <v>6280</v>
      </c>
      <c r="T18390" t="s">
        <v>3221</v>
      </c>
    </row>
    <row r="18391" spans="17:20">
      <c r="Q18391">
        <v>0.44934027777777802</v>
      </c>
      <c r="R18391">
        <v>1</v>
      </c>
      <c r="S18391" t="s">
        <v>6304</v>
      </c>
      <c r="T18391" t="s">
        <v>3103</v>
      </c>
    </row>
    <row r="18392" spans="17:20">
      <c r="Q18392">
        <v>0.44937500000000002</v>
      </c>
      <c r="R18392">
        <v>2</v>
      </c>
      <c r="S18392" t="s">
        <v>6305</v>
      </c>
      <c r="T18392" t="s">
        <v>3103</v>
      </c>
    </row>
    <row r="18393" spans="17:20">
      <c r="Q18393">
        <v>0.44939814814814799</v>
      </c>
      <c r="R18393">
        <v>3</v>
      </c>
      <c r="S18393" t="s">
        <v>6283</v>
      </c>
      <c r="T18393" t="s">
        <v>3221</v>
      </c>
    </row>
    <row r="18394" spans="17:20">
      <c r="Q18394">
        <v>0.44945601851851902</v>
      </c>
      <c r="R18394">
        <v>1</v>
      </c>
      <c r="S18394" t="s">
        <v>6268</v>
      </c>
      <c r="T18394" t="s">
        <v>3221</v>
      </c>
    </row>
    <row r="18395" spans="17:20">
      <c r="Q18395">
        <v>0.44952546296296297</v>
      </c>
      <c r="R18395">
        <v>1</v>
      </c>
      <c r="S18395" t="s">
        <v>6291</v>
      </c>
      <c r="T18395" t="s">
        <v>3103</v>
      </c>
    </row>
    <row r="18396" spans="17:20">
      <c r="Q18396">
        <v>0.449548611111111</v>
      </c>
      <c r="R18396">
        <v>1</v>
      </c>
      <c r="S18396" t="s">
        <v>6306</v>
      </c>
      <c r="T18396" t="s">
        <v>3103</v>
      </c>
    </row>
    <row r="18397" spans="17:20">
      <c r="Q18397">
        <v>0.449548611111111</v>
      </c>
      <c r="R18397">
        <v>1</v>
      </c>
      <c r="S18397" t="s">
        <v>6405</v>
      </c>
      <c r="T18397" t="s">
        <v>3096</v>
      </c>
    </row>
    <row r="18398" spans="17:20">
      <c r="Q18398">
        <v>0.449583333333333</v>
      </c>
      <c r="R18398">
        <v>1</v>
      </c>
      <c r="S18398" t="s">
        <v>6307</v>
      </c>
      <c r="T18398" t="s">
        <v>3103</v>
      </c>
    </row>
    <row r="18399" spans="17:20">
      <c r="Q18399">
        <v>0.44959490740740699</v>
      </c>
      <c r="R18399">
        <v>1</v>
      </c>
      <c r="S18399" t="s">
        <v>3258</v>
      </c>
      <c r="T18399" t="s">
        <v>3096</v>
      </c>
    </row>
    <row r="18400" spans="17:20">
      <c r="Q18400">
        <v>0.44960648148148102</v>
      </c>
      <c r="R18400">
        <v>1</v>
      </c>
      <c r="S18400" t="s">
        <v>6293</v>
      </c>
      <c r="T18400" t="s">
        <v>3103</v>
      </c>
    </row>
    <row r="18401" spans="17:20">
      <c r="Q18401">
        <v>0.44961805555555601</v>
      </c>
      <c r="R18401">
        <v>1</v>
      </c>
      <c r="S18401" t="s">
        <v>6309</v>
      </c>
      <c r="T18401" t="s">
        <v>3103</v>
      </c>
    </row>
    <row r="18402" spans="17:20">
      <c r="Q18402">
        <v>0.44964120370370397</v>
      </c>
      <c r="R18402">
        <v>1</v>
      </c>
      <c r="S18402" t="s">
        <v>6294</v>
      </c>
      <c r="T18402" t="s">
        <v>3103</v>
      </c>
    </row>
    <row r="18403" spans="17:20">
      <c r="Q18403">
        <v>0.449699074074074</v>
      </c>
      <c r="R18403">
        <v>1</v>
      </c>
      <c r="S18403" t="s">
        <v>6279</v>
      </c>
      <c r="T18403" t="s">
        <v>3221</v>
      </c>
    </row>
    <row r="18404" spans="17:20">
      <c r="Q18404">
        <v>0.44973379629629601</v>
      </c>
      <c r="R18404">
        <v>3</v>
      </c>
      <c r="S18404" t="s">
        <v>6300</v>
      </c>
      <c r="T18404" t="s">
        <v>3103</v>
      </c>
    </row>
    <row r="18405" spans="17:20">
      <c r="Q18405">
        <v>0.44980324074074102</v>
      </c>
      <c r="R18405">
        <v>4</v>
      </c>
      <c r="S18405" t="s">
        <v>6313</v>
      </c>
      <c r="T18405" t="s">
        <v>3103</v>
      </c>
    </row>
    <row r="18406" spans="17:20">
      <c r="Q18406">
        <v>0.44983796296296302</v>
      </c>
      <c r="R18406">
        <v>1</v>
      </c>
      <c r="S18406" t="s">
        <v>6297</v>
      </c>
      <c r="T18406" t="s">
        <v>3103</v>
      </c>
    </row>
    <row r="18407" spans="17:20">
      <c r="Q18407">
        <v>0.44983796296296302</v>
      </c>
      <c r="R18407">
        <v>1</v>
      </c>
      <c r="S18407" t="s">
        <v>6287</v>
      </c>
      <c r="T18407" t="s">
        <v>3221</v>
      </c>
    </row>
    <row r="18408" spans="17:20">
      <c r="Q18408">
        <v>0.44986111111111099</v>
      </c>
      <c r="R18408">
        <v>1</v>
      </c>
      <c r="S18408" t="s">
        <v>6315</v>
      </c>
      <c r="T18408" t="s">
        <v>3103</v>
      </c>
    </row>
    <row r="18409" spans="17:20">
      <c r="Q18409">
        <v>0.44988425925925901</v>
      </c>
      <c r="R18409">
        <v>1</v>
      </c>
      <c r="S18409" t="s">
        <v>6318</v>
      </c>
      <c r="T18409" t="s">
        <v>3103</v>
      </c>
    </row>
    <row r="18410" spans="17:20">
      <c r="Q18410">
        <v>0.44990740740740698</v>
      </c>
      <c r="R18410">
        <v>1</v>
      </c>
      <c r="S18410" t="s">
        <v>6319</v>
      </c>
      <c r="T18410" t="s">
        <v>3103</v>
      </c>
    </row>
    <row r="18411" spans="17:20">
      <c r="Q18411">
        <v>0.449930555555556</v>
      </c>
      <c r="R18411">
        <v>1</v>
      </c>
      <c r="S18411" t="s">
        <v>6295</v>
      </c>
      <c r="T18411" t="s">
        <v>3103</v>
      </c>
    </row>
    <row r="18412" spans="17:20">
      <c r="Q18412">
        <v>0.44994212962962998</v>
      </c>
      <c r="R18412">
        <v>2</v>
      </c>
      <c r="S18412" t="s">
        <v>4514</v>
      </c>
      <c r="T18412" t="s">
        <v>3101</v>
      </c>
    </row>
    <row r="18413" spans="17:20">
      <c r="Q18413">
        <v>0.44996527777777801</v>
      </c>
      <c r="R18413">
        <v>1</v>
      </c>
      <c r="S18413" t="s">
        <v>3841</v>
      </c>
      <c r="T18413" t="s">
        <v>3097</v>
      </c>
    </row>
    <row r="18414" spans="17:20">
      <c r="Q18414">
        <v>0.44998842592592603</v>
      </c>
      <c r="R18414">
        <v>1</v>
      </c>
      <c r="S18414" t="s">
        <v>6286</v>
      </c>
      <c r="T18414" t="s">
        <v>3221</v>
      </c>
    </row>
    <row r="18415" spans="17:20">
      <c r="Q18415">
        <v>0.45001157407407399</v>
      </c>
      <c r="R18415">
        <v>4</v>
      </c>
      <c r="S18415" t="s">
        <v>12968</v>
      </c>
      <c r="T18415" t="s">
        <v>3096</v>
      </c>
    </row>
    <row r="18416" spans="17:20">
      <c r="Q18416">
        <v>0.45006944444444402</v>
      </c>
      <c r="R18416">
        <v>1</v>
      </c>
      <c r="S18416" t="s">
        <v>12969</v>
      </c>
      <c r="T18416" t="s">
        <v>3102</v>
      </c>
    </row>
    <row r="18417" spans="17:20">
      <c r="Q18417">
        <v>0.45019675925925901</v>
      </c>
      <c r="R18417">
        <v>1</v>
      </c>
      <c r="S18417" t="s">
        <v>6301</v>
      </c>
      <c r="T18417" t="s">
        <v>3103</v>
      </c>
    </row>
    <row r="18418" spans="17:20">
      <c r="Q18418">
        <v>0.45019675925925901</v>
      </c>
      <c r="R18418">
        <v>1</v>
      </c>
      <c r="S18418" t="s">
        <v>6320</v>
      </c>
      <c r="T18418" t="s">
        <v>3103</v>
      </c>
    </row>
    <row r="18419" spans="17:20">
      <c r="Q18419">
        <v>0.45028935185185198</v>
      </c>
      <c r="R18419">
        <v>1</v>
      </c>
      <c r="S18419" t="s">
        <v>10897</v>
      </c>
      <c r="T18419" t="s">
        <v>3098</v>
      </c>
    </row>
    <row r="18420" spans="17:20">
      <c r="Q18420">
        <v>0.4503125</v>
      </c>
      <c r="R18420">
        <v>1</v>
      </c>
      <c r="S18420" t="s">
        <v>3251</v>
      </c>
      <c r="T18420" t="s">
        <v>3095</v>
      </c>
    </row>
    <row r="18421" spans="17:20">
      <c r="Q18421">
        <v>0.45033564814814803</v>
      </c>
      <c r="R18421">
        <v>1</v>
      </c>
      <c r="S18421" t="s">
        <v>12970</v>
      </c>
      <c r="T18421" t="s">
        <v>3095</v>
      </c>
    </row>
    <row r="18422" spans="17:20">
      <c r="Q18422">
        <v>0.45038194444444402</v>
      </c>
      <c r="R18422">
        <v>1</v>
      </c>
      <c r="S18422" t="s">
        <v>6311</v>
      </c>
      <c r="T18422" t="s">
        <v>3221</v>
      </c>
    </row>
    <row r="18423" spans="17:20">
      <c r="Q18423">
        <v>0.45043981481481499</v>
      </c>
      <c r="R18423">
        <v>4</v>
      </c>
      <c r="S18423" t="s">
        <v>6323</v>
      </c>
      <c r="T18423" t="s">
        <v>3103</v>
      </c>
    </row>
    <row r="18424" spans="17:20">
      <c r="Q18424">
        <v>0.45049768518518502</v>
      </c>
      <c r="R18424">
        <v>1</v>
      </c>
      <c r="S18424" t="s">
        <v>6312</v>
      </c>
      <c r="T18424" t="s">
        <v>3221</v>
      </c>
    </row>
    <row r="18425" spans="17:20">
      <c r="Q18425">
        <v>0.45061342592592601</v>
      </c>
      <c r="R18425">
        <v>1</v>
      </c>
      <c r="S18425" t="s">
        <v>12971</v>
      </c>
      <c r="T18425" t="s">
        <v>3097</v>
      </c>
    </row>
    <row r="18426" spans="17:20">
      <c r="Q18426">
        <v>0.45067129629629599</v>
      </c>
      <c r="R18426">
        <v>1</v>
      </c>
      <c r="S18426" t="s">
        <v>6310</v>
      </c>
      <c r="T18426" t="s">
        <v>3103</v>
      </c>
    </row>
    <row r="18427" spans="17:20">
      <c r="Q18427">
        <v>0.45075231481481498</v>
      </c>
      <c r="R18427">
        <v>1</v>
      </c>
      <c r="S18427" t="s">
        <v>2562</v>
      </c>
      <c r="T18427" t="s">
        <v>3103</v>
      </c>
    </row>
    <row r="18428" spans="17:20">
      <c r="Q18428">
        <v>0.45078703703703699</v>
      </c>
      <c r="R18428">
        <v>2</v>
      </c>
      <c r="S18428" t="s">
        <v>6314</v>
      </c>
      <c r="T18428" t="s">
        <v>3103</v>
      </c>
    </row>
    <row r="18429" spans="17:20">
      <c r="Q18429">
        <v>0.45081018518518501</v>
      </c>
      <c r="R18429">
        <v>4</v>
      </c>
      <c r="S18429" t="s">
        <v>6329</v>
      </c>
      <c r="T18429" t="s">
        <v>3103</v>
      </c>
    </row>
    <row r="18430" spans="17:20">
      <c r="Q18430">
        <v>0.45083333333333298</v>
      </c>
      <c r="R18430">
        <v>1</v>
      </c>
      <c r="S18430" t="s">
        <v>12972</v>
      </c>
      <c r="T18430" t="s">
        <v>3098</v>
      </c>
    </row>
    <row r="18431" spans="17:20">
      <c r="Q18431">
        <v>0.45084490740740701</v>
      </c>
      <c r="R18431">
        <v>1</v>
      </c>
      <c r="S18431" t="s">
        <v>6330</v>
      </c>
      <c r="T18431" t="s">
        <v>3103</v>
      </c>
    </row>
    <row r="18432" spans="17:20">
      <c r="Q18432">
        <v>0.45087962962963002</v>
      </c>
      <c r="R18432">
        <v>1</v>
      </c>
      <c r="S18432" t="s">
        <v>6331</v>
      </c>
      <c r="T18432" t="s">
        <v>3103</v>
      </c>
    </row>
    <row r="18433" spans="17:20">
      <c r="Q18433">
        <v>0.45090277777777799</v>
      </c>
      <c r="R18433">
        <v>2</v>
      </c>
      <c r="S18433" t="s">
        <v>6296</v>
      </c>
      <c r="T18433" t="s">
        <v>3221</v>
      </c>
    </row>
    <row r="18434" spans="17:20">
      <c r="Q18434">
        <v>0.45093749999999999</v>
      </c>
      <c r="R18434">
        <v>4</v>
      </c>
      <c r="S18434" t="s">
        <v>2562</v>
      </c>
      <c r="T18434" t="s">
        <v>3098</v>
      </c>
    </row>
    <row r="18435" spans="17:20">
      <c r="Q18435">
        <v>0.45094907407407397</v>
      </c>
      <c r="R18435">
        <v>2</v>
      </c>
      <c r="S18435" t="s">
        <v>2562</v>
      </c>
      <c r="T18435" t="s">
        <v>3103</v>
      </c>
    </row>
    <row r="18436" spans="17:20">
      <c r="Q18436">
        <v>0.45099537037037002</v>
      </c>
      <c r="R18436">
        <v>3</v>
      </c>
      <c r="S18436" t="s">
        <v>6321</v>
      </c>
      <c r="T18436" t="s">
        <v>3221</v>
      </c>
    </row>
    <row r="18437" spans="17:20">
      <c r="Q18437">
        <v>0.45104166666666701</v>
      </c>
      <c r="R18437">
        <v>1</v>
      </c>
      <c r="S18437" t="s">
        <v>6324</v>
      </c>
      <c r="T18437" t="s">
        <v>3103</v>
      </c>
    </row>
    <row r="18438" spans="17:20">
      <c r="Q18438">
        <v>0.45106481481481497</v>
      </c>
      <c r="R18438">
        <v>2</v>
      </c>
      <c r="S18438" t="s">
        <v>6335</v>
      </c>
      <c r="T18438" t="s">
        <v>3103</v>
      </c>
    </row>
    <row r="18439" spans="17:20">
      <c r="Q18439">
        <v>0.45107638888888901</v>
      </c>
      <c r="R18439">
        <v>1</v>
      </c>
      <c r="S18439" t="s">
        <v>9291</v>
      </c>
      <c r="T18439" t="s">
        <v>3098</v>
      </c>
    </row>
    <row r="18440" spans="17:20">
      <c r="Q18440">
        <v>0.45109953703703698</v>
      </c>
      <c r="R18440">
        <v>1</v>
      </c>
      <c r="S18440" t="s">
        <v>6322</v>
      </c>
      <c r="T18440" t="s">
        <v>3103</v>
      </c>
    </row>
    <row r="18441" spans="17:20">
      <c r="Q18441">
        <v>0.45113425925925899</v>
      </c>
      <c r="R18441">
        <v>1</v>
      </c>
      <c r="S18441" t="s">
        <v>6336</v>
      </c>
      <c r="T18441" t="s">
        <v>3103</v>
      </c>
    </row>
    <row r="18442" spans="17:20">
      <c r="Q18442">
        <v>0.45115740740740701</v>
      </c>
      <c r="R18442">
        <v>1</v>
      </c>
      <c r="S18442" t="s">
        <v>6337</v>
      </c>
      <c r="T18442" t="s">
        <v>3103</v>
      </c>
    </row>
    <row r="18443" spans="17:20">
      <c r="Q18443">
        <v>0.45122685185185202</v>
      </c>
      <c r="R18443">
        <v>1</v>
      </c>
      <c r="S18443" t="s">
        <v>6339</v>
      </c>
      <c r="T18443" t="s">
        <v>3103</v>
      </c>
    </row>
    <row r="18444" spans="17:20">
      <c r="Q18444">
        <v>0.45134259259259302</v>
      </c>
      <c r="R18444">
        <v>2</v>
      </c>
      <c r="S18444" t="s">
        <v>6303</v>
      </c>
      <c r="T18444" t="s">
        <v>3221</v>
      </c>
    </row>
    <row r="18445" spans="17:20">
      <c r="Q18445">
        <v>0.45138888888888901</v>
      </c>
      <c r="R18445">
        <v>1</v>
      </c>
      <c r="S18445" t="s">
        <v>6308</v>
      </c>
      <c r="T18445" t="s">
        <v>3221</v>
      </c>
    </row>
    <row r="18446" spans="17:20">
      <c r="Q18446">
        <v>0.45140046296296299</v>
      </c>
      <c r="R18446">
        <v>4</v>
      </c>
      <c r="S18446" t="s">
        <v>6326</v>
      </c>
      <c r="T18446" t="s">
        <v>3103</v>
      </c>
    </row>
    <row r="18447" spans="17:20">
      <c r="Q18447">
        <v>0.45140046296296299</v>
      </c>
      <c r="R18447">
        <v>1</v>
      </c>
      <c r="S18447" t="s">
        <v>6332</v>
      </c>
      <c r="T18447" t="s">
        <v>3103</v>
      </c>
    </row>
    <row r="18448" spans="17:20">
      <c r="Q18448">
        <v>0.45148148148148098</v>
      </c>
      <c r="R18448">
        <v>2</v>
      </c>
      <c r="S18448" t="s">
        <v>6195</v>
      </c>
      <c r="T18448" t="s">
        <v>3098</v>
      </c>
    </row>
    <row r="18449" spans="17:20">
      <c r="Q18449">
        <v>0.451585648148148</v>
      </c>
      <c r="R18449">
        <v>1</v>
      </c>
      <c r="S18449" t="s">
        <v>3866</v>
      </c>
      <c r="T18449" t="s">
        <v>3128</v>
      </c>
    </row>
    <row r="18450" spans="17:20">
      <c r="Q18450">
        <v>0.45171296296296298</v>
      </c>
      <c r="R18450">
        <v>1</v>
      </c>
      <c r="S18450" t="s">
        <v>6343</v>
      </c>
      <c r="T18450" t="s">
        <v>3103</v>
      </c>
    </row>
    <row r="18451" spans="17:20">
      <c r="Q18451">
        <v>0.45172453703703702</v>
      </c>
      <c r="R18451">
        <v>1</v>
      </c>
      <c r="S18451" t="s">
        <v>12973</v>
      </c>
      <c r="T18451" t="s">
        <v>3097</v>
      </c>
    </row>
    <row r="18452" spans="17:20">
      <c r="Q18452">
        <v>0.45173611111111101</v>
      </c>
      <c r="R18452">
        <v>1</v>
      </c>
      <c r="S18452" t="s">
        <v>4126</v>
      </c>
      <c r="T18452" t="s">
        <v>3098</v>
      </c>
    </row>
    <row r="18453" spans="17:20">
      <c r="Q18453">
        <v>0.45178240740740699</v>
      </c>
      <c r="R18453">
        <v>1</v>
      </c>
      <c r="S18453" t="s">
        <v>6341</v>
      </c>
      <c r="T18453" t="s">
        <v>3103</v>
      </c>
    </row>
    <row r="18454" spans="17:20">
      <c r="Q18454">
        <v>0.45178240740740699</v>
      </c>
      <c r="R18454">
        <v>1</v>
      </c>
      <c r="S18454" t="s">
        <v>3212</v>
      </c>
      <c r="T18454" t="s">
        <v>3098</v>
      </c>
    </row>
    <row r="18455" spans="17:20">
      <c r="Q18455">
        <v>0.45195601851851902</v>
      </c>
      <c r="R18455">
        <v>1</v>
      </c>
      <c r="S18455" t="s">
        <v>6316</v>
      </c>
      <c r="T18455" t="s">
        <v>3221</v>
      </c>
    </row>
    <row r="18456" spans="17:20">
      <c r="Q18456">
        <v>0.45200231481481501</v>
      </c>
      <c r="R18456">
        <v>3</v>
      </c>
      <c r="S18456" t="s">
        <v>6349</v>
      </c>
      <c r="T18456" t="s">
        <v>3103</v>
      </c>
    </row>
    <row r="18457" spans="17:20">
      <c r="Q18457">
        <v>0.45202546296296298</v>
      </c>
      <c r="R18457">
        <v>1</v>
      </c>
      <c r="S18457" t="s">
        <v>12974</v>
      </c>
      <c r="T18457" t="s">
        <v>3097</v>
      </c>
    </row>
    <row r="18458" spans="17:20">
      <c r="Q18458">
        <v>0.45206018518518515</v>
      </c>
      <c r="R18458">
        <v>2</v>
      </c>
      <c r="S18458" t="s">
        <v>6338</v>
      </c>
      <c r="T18458" t="s">
        <v>3103</v>
      </c>
    </row>
    <row r="18459" spans="17:20">
      <c r="Q18459">
        <v>0.45209490740740699</v>
      </c>
      <c r="R18459">
        <v>1</v>
      </c>
      <c r="S18459" t="s">
        <v>6351</v>
      </c>
      <c r="T18459" t="s">
        <v>3103</v>
      </c>
    </row>
    <row r="18460" spans="17:20">
      <c r="Q18460">
        <v>0.45221064814814799</v>
      </c>
      <c r="R18460">
        <v>1</v>
      </c>
      <c r="S18460" t="s">
        <v>4382</v>
      </c>
      <c r="T18460" t="s">
        <v>3096</v>
      </c>
    </row>
    <row r="18461" spans="17:20">
      <c r="Q18461">
        <v>0.45226851851851901</v>
      </c>
      <c r="R18461">
        <v>1</v>
      </c>
      <c r="S18461" t="s">
        <v>6327</v>
      </c>
      <c r="T18461" t="s">
        <v>3221</v>
      </c>
    </row>
    <row r="18462" spans="17:20">
      <c r="Q18462">
        <v>0.452280092592593</v>
      </c>
      <c r="R18462">
        <v>3</v>
      </c>
      <c r="S18462" t="s">
        <v>6344</v>
      </c>
      <c r="T18462" t="s">
        <v>3221</v>
      </c>
    </row>
    <row r="18463" spans="17:20">
      <c r="Q18463">
        <v>0.452280092592593</v>
      </c>
      <c r="R18463">
        <v>1</v>
      </c>
      <c r="S18463" t="s">
        <v>3843</v>
      </c>
      <c r="T18463" t="s">
        <v>3095</v>
      </c>
    </row>
    <row r="18464" spans="17:20">
      <c r="Q18464">
        <v>0.45230324074074102</v>
      </c>
      <c r="R18464">
        <v>1</v>
      </c>
      <c r="S18464" t="s">
        <v>6353</v>
      </c>
      <c r="T18464" t="s">
        <v>3103</v>
      </c>
    </row>
    <row r="18465" spans="17:20">
      <c r="Q18465">
        <v>0.45230324074074102</v>
      </c>
      <c r="R18465">
        <v>1</v>
      </c>
      <c r="S18465" t="s">
        <v>12975</v>
      </c>
      <c r="T18465" t="s">
        <v>3095</v>
      </c>
    </row>
    <row r="18466" spans="17:20">
      <c r="Q18466">
        <v>0.45232638888888899</v>
      </c>
      <c r="R18466">
        <v>1</v>
      </c>
      <c r="S18466" t="s">
        <v>6346</v>
      </c>
      <c r="T18466" t="s">
        <v>3221</v>
      </c>
    </row>
    <row r="18467" spans="17:20">
      <c r="Q18467">
        <v>0.45233796296296302</v>
      </c>
      <c r="R18467">
        <v>1</v>
      </c>
      <c r="S18467" t="s">
        <v>6354</v>
      </c>
      <c r="T18467" t="s">
        <v>3103</v>
      </c>
    </row>
    <row r="18468" spans="17:20">
      <c r="Q18468">
        <v>0.45236111111111099</v>
      </c>
      <c r="R18468">
        <v>2</v>
      </c>
      <c r="S18468" t="s">
        <v>6345</v>
      </c>
      <c r="T18468" t="s">
        <v>3103</v>
      </c>
    </row>
    <row r="18469" spans="17:20">
      <c r="Q18469">
        <v>0.45238425925925901</v>
      </c>
      <c r="R18469">
        <v>1</v>
      </c>
      <c r="S18469" t="s">
        <v>2562</v>
      </c>
      <c r="T18469" t="s">
        <v>3103</v>
      </c>
    </row>
    <row r="18470" spans="17:20">
      <c r="Q18470">
        <v>0.45252314814814798</v>
      </c>
      <c r="R18470">
        <v>2</v>
      </c>
      <c r="S18470" t="s">
        <v>6350</v>
      </c>
      <c r="T18470" t="s">
        <v>3103</v>
      </c>
    </row>
    <row r="18471" spans="17:20">
      <c r="Q18471">
        <v>0.452546296296296</v>
      </c>
      <c r="R18471">
        <v>1</v>
      </c>
      <c r="S18471" t="s">
        <v>6334</v>
      </c>
      <c r="T18471" t="s">
        <v>3103</v>
      </c>
    </row>
    <row r="18472" spans="17:20">
      <c r="Q18472">
        <v>0.45259259259259299</v>
      </c>
      <c r="R18472">
        <v>1</v>
      </c>
      <c r="S18472" t="s">
        <v>2562</v>
      </c>
      <c r="T18472" t="s">
        <v>3103</v>
      </c>
    </row>
    <row r="18473" spans="17:20">
      <c r="Q18473">
        <v>0.45260416666666697</v>
      </c>
      <c r="R18473">
        <v>1</v>
      </c>
      <c r="S18473" t="s">
        <v>6357</v>
      </c>
      <c r="T18473" t="s">
        <v>3103</v>
      </c>
    </row>
    <row r="18474" spans="17:20">
      <c r="Q18474">
        <v>0.452662037037037</v>
      </c>
      <c r="R18474">
        <v>3</v>
      </c>
      <c r="S18474" t="s">
        <v>6359</v>
      </c>
      <c r="T18474" t="s">
        <v>3103</v>
      </c>
    </row>
    <row r="18475" spans="17:20">
      <c r="Q18475">
        <v>0.45271990740740697</v>
      </c>
      <c r="R18475">
        <v>1</v>
      </c>
      <c r="S18475" t="s">
        <v>3250</v>
      </c>
      <c r="T18475" t="s">
        <v>3098</v>
      </c>
    </row>
    <row r="18476" spans="17:20">
      <c r="Q18476">
        <v>0.45273148148148101</v>
      </c>
      <c r="R18476">
        <v>1</v>
      </c>
      <c r="S18476" t="s">
        <v>6333</v>
      </c>
      <c r="T18476" t="s">
        <v>3221</v>
      </c>
    </row>
    <row r="18477" spans="17:20">
      <c r="Q18477">
        <v>0.45281250000000001</v>
      </c>
      <c r="R18477">
        <v>1</v>
      </c>
      <c r="S18477" t="s">
        <v>6352</v>
      </c>
      <c r="T18477" t="s">
        <v>3103</v>
      </c>
    </row>
    <row r="18478" spans="17:20">
      <c r="Q18478">
        <v>0.45290509259259298</v>
      </c>
      <c r="R18478">
        <v>1</v>
      </c>
      <c r="S18478" t="s">
        <v>3254</v>
      </c>
      <c r="T18478" t="s">
        <v>3095</v>
      </c>
    </row>
    <row r="18479" spans="17:20">
      <c r="Q18479">
        <v>0.45292824074074101</v>
      </c>
      <c r="R18479">
        <v>1</v>
      </c>
      <c r="S18479" t="s">
        <v>6360</v>
      </c>
      <c r="T18479" t="s">
        <v>3103</v>
      </c>
    </row>
    <row r="18480" spans="17:20">
      <c r="Q18480">
        <v>0.45295138888888897</v>
      </c>
      <c r="R18480">
        <v>3</v>
      </c>
      <c r="S18480" t="s">
        <v>6340</v>
      </c>
      <c r="T18480" t="s">
        <v>3221</v>
      </c>
    </row>
    <row r="18481" spans="17:20">
      <c r="Q18481">
        <v>0.45299768518518502</v>
      </c>
      <c r="R18481">
        <v>1</v>
      </c>
      <c r="S18481" t="s">
        <v>3838</v>
      </c>
      <c r="T18481" t="s">
        <v>3097</v>
      </c>
    </row>
    <row r="18482" spans="17:20">
      <c r="Q18482">
        <v>0.45304398148148201</v>
      </c>
      <c r="R18482">
        <v>3</v>
      </c>
      <c r="S18482" t="s">
        <v>6365</v>
      </c>
      <c r="T18482" t="s">
        <v>3103</v>
      </c>
    </row>
    <row r="18483" spans="17:20">
      <c r="Q18483">
        <v>0.45311342592592602</v>
      </c>
      <c r="R18483">
        <v>1</v>
      </c>
      <c r="S18483" t="s">
        <v>6356</v>
      </c>
      <c r="T18483" t="s">
        <v>3103</v>
      </c>
    </row>
    <row r="18484" spans="17:20">
      <c r="Q18484">
        <v>0.45311342592592602</v>
      </c>
      <c r="R18484">
        <v>1</v>
      </c>
      <c r="S18484" t="s">
        <v>6347</v>
      </c>
      <c r="T18484" t="s">
        <v>3221</v>
      </c>
    </row>
    <row r="18485" spans="17:20">
      <c r="Q18485">
        <v>0.45311342592592602</v>
      </c>
      <c r="R18485">
        <v>1</v>
      </c>
      <c r="S18485" t="s">
        <v>610</v>
      </c>
      <c r="T18485" t="s">
        <v>3096</v>
      </c>
    </row>
    <row r="18486" spans="17:20">
      <c r="Q18486">
        <v>0.453125</v>
      </c>
      <c r="R18486">
        <v>1</v>
      </c>
      <c r="S18486" t="s">
        <v>3755</v>
      </c>
      <c r="T18486" t="s">
        <v>3098</v>
      </c>
    </row>
    <row r="18487" spans="17:20">
      <c r="Q18487">
        <v>0.45313657407407398</v>
      </c>
      <c r="R18487">
        <v>1</v>
      </c>
      <c r="S18487" t="s">
        <v>6358</v>
      </c>
      <c r="T18487" t="s">
        <v>3103</v>
      </c>
    </row>
    <row r="18488" spans="17:20">
      <c r="Q18488">
        <v>0.453240740740741</v>
      </c>
      <c r="R18488">
        <v>1</v>
      </c>
      <c r="S18488" t="s">
        <v>6247</v>
      </c>
      <c r="T18488" t="s">
        <v>3096</v>
      </c>
    </row>
    <row r="18489" spans="17:20">
      <c r="Q18489">
        <v>0.45340277777777799</v>
      </c>
      <c r="R18489">
        <v>1</v>
      </c>
      <c r="S18489" t="s">
        <v>6361</v>
      </c>
      <c r="T18489" t="s">
        <v>3103</v>
      </c>
    </row>
    <row r="18490" spans="17:20">
      <c r="Q18490">
        <v>0.45341435185185203</v>
      </c>
      <c r="R18490">
        <v>1</v>
      </c>
      <c r="S18490" t="s">
        <v>4300</v>
      </c>
      <c r="T18490" t="s">
        <v>3098</v>
      </c>
    </row>
    <row r="18491" spans="17:20">
      <c r="Q18491">
        <v>0.45344907407407398</v>
      </c>
      <c r="R18491">
        <v>1</v>
      </c>
      <c r="S18491" t="s">
        <v>12976</v>
      </c>
      <c r="T18491" t="s">
        <v>3095</v>
      </c>
    </row>
    <row r="18492" spans="17:20">
      <c r="Q18492">
        <v>0.45346064814814802</v>
      </c>
      <c r="R18492">
        <v>1</v>
      </c>
      <c r="S18492" t="s">
        <v>6363</v>
      </c>
      <c r="T18492" t="s">
        <v>3103</v>
      </c>
    </row>
    <row r="18493" spans="17:20">
      <c r="Q18493">
        <v>0.45349537037037002</v>
      </c>
      <c r="R18493">
        <v>1</v>
      </c>
      <c r="S18493" t="s">
        <v>6608</v>
      </c>
      <c r="T18493" t="s">
        <v>3097</v>
      </c>
    </row>
    <row r="18494" spans="17:20">
      <c r="Q18494">
        <v>0.453506944444444</v>
      </c>
      <c r="R18494">
        <v>1</v>
      </c>
      <c r="S18494" t="s">
        <v>6348</v>
      </c>
      <c r="T18494" t="s">
        <v>3221</v>
      </c>
    </row>
    <row r="18495" spans="17:20">
      <c r="Q18495">
        <v>0.45351851851851899</v>
      </c>
      <c r="R18495">
        <v>1</v>
      </c>
      <c r="S18495" t="s">
        <v>3257</v>
      </c>
      <c r="T18495" t="s">
        <v>3098</v>
      </c>
    </row>
    <row r="18496" spans="17:20">
      <c r="Q18496">
        <v>0.45351851851851899</v>
      </c>
      <c r="R18496">
        <v>1</v>
      </c>
      <c r="S18496" t="s">
        <v>12977</v>
      </c>
      <c r="T18496" t="s">
        <v>3096</v>
      </c>
    </row>
    <row r="18497" spans="17:20">
      <c r="Q18497">
        <v>0.45356481481481498</v>
      </c>
      <c r="R18497">
        <v>1</v>
      </c>
      <c r="S18497" t="s">
        <v>6328</v>
      </c>
      <c r="T18497" t="s">
        <v>3128</v>
      </c>
    </row>
    <row r="18498" spans="17:20">
      <c r="Q18498">
        <v>0.45369212962963001</v>
      </c>
      <c r="R18498">
        <v>1</v>
      </c>
      <c r="S18498" t="s">
        <v>6355</v>
      </c>
      <c r="T18498" t="s">
        <v>3221</v>
      </c>
    </row>
    <row r="18499" spans="17:20">
      <c r="Q18499">
        <v>0.45369212962963001</v>
      </c>
      <c r="R18499">
        <v>1</v>
      </c>
      <c r="S18499" t="s">
        <v>3255</v>
      </c>
      <c r="T18499" t="s">
        <v>3096</v>
      </c>
    </row>
    <row r="18500" spans="17:20">
      <c r="Q18500">
        <v>0.45372685185185202</v>
      </c>
      <c r="R18500">
        <v>1</v>
      </c>
      <c r="S18500" t="s">
        <v>12978</v>
      </c>
      <c r="T18500" t="s">
        <v>3097</v>
      </c>
    </row>
    <row r="18501" spans="17:20">
      <c r="Q18501">
        <v>0.453819444444444</v>
      </c>
      <c r="R18501">
        <v>1</v>
      </c>
      <c r="S18501" t="s">
        <v>12979</v>
      </c>
      <c r="T18501" t="s">
        <v>3097</v>
      </c>
    </row>
    <row r="18502" spans="17:20">
      <c r="Q18502">
        <v>0.453854166666667</v>
      </c>
      <c r="R18502">
        <v>1</v>
      </c>
      <c r="S18502" t="s">
        <v>6366</v>
      </c>
      <c r="T18502" t="s">
        <v>3103</v>
      </c>
    </row>
    <row r="18503" spans="17:20">
      <c r="Q18503">
        <v>0.45390046296296299</v>
      </c>
      <c r="R18503">
        <v>1</v>
      </c>
      <c r="S18503" t="s">
        <v>12980</v>
      </c>
      <c r="T18503" t="s">
        <v>3096</v>
      </c>
    </row>
    <row r="18504" spans="17:20">
      <c r="Q18504">
        <v>0.45392361111111101</v>
      </c>
      <c r="R18504">
        <v>1</v>
      </c>
      <c r="S18504" t="s">
        <v>4559</v>
      </c>
      <c r="T18504" t="s">
        <v>3097</v>
      </c>
    </row>
    <row r="18505" spans="17:20">
      <c r="Q18505">
        <v>0.45412037037037001</v>
      </c>
      <c r="R18505">
        <v>1</v>
      </c>
      <c r="S18505" t="s">
        <v>6375</v>
      </c>
      <c r="T18505" t="s">
        <v>3103</v>
      </c>
    </row>
    <row r="18506" spans="17:20">
      <c r="Q18506">
        <v>0.45414351851851897</v>
      </c>
      <c r="R18506">
        <v>4</v>
      </c>
      <c r="S18506" t="s">
        <v>6376</v>
      </c>
      <c r="T18506" t="s">
        <v>3103</v>
      </c>
    </row>
    <row r="18507" spans="17:20">
      <c r="Q18507">
        <v>0.45414351851851897</v>
      </c>
      <c r="R18507">
        <v>1</v>
      </c>
      <c r="S18507" t="s">
        <v>3256</v>
      </c>
      <c r="T18507" t="s">
        <v>3097</v>
      </c>
    </row>
    <row r="18508" spans="17:20">
      <c r="Q18508">
        <v>0.45415509259259301</v>
      </c>
      <c r="R18508">
        <v>4</v>
      </c>
      <c r="S18508" t="s">
        <v>12981</v>
      </c>
      <c r="T18508" t="s">
        <v>3095</v>
      </c>
    </row>
    <row r="18509" spans="17:20">
      <c r="Q18509">
        <v>0.45422453703703702</v>
      </c>
      <c r="R18509">
        <v>1</v>
      </c>
      <c r="S18509" t="s">
        <v>6377</v>
      </c>
      <c r="T18509" t="s">
        <v>3103</v>
      </c>
    </row>
    <row r="18510" spans="17:20">
      <c r="Q18510">
        <v>0.45424768518518499</v>
      </c>
      <c r="R18510">
        <v>2</v>
      </c>
      <c r="S18510" t="s">
        <v>6379</v>
      </c>
      <c r="T18510" t="s">
        <v>3103</v>
      </c>
    </row>
    <row r="18511" spans="17:20">
      <c r="Q18511">
        <v>0.45431712962963</v>
      </c>
      <c r="R18511">
        <v>2</v>
      </c>
      <c r="S18511" t="s">
        <v>6381</v>
      </c>
      <c r="T18511" t="s">
        <v>3103</v>
      </c>
    </row>
    <row r="18512" spans="17:20">
      <c r="Q18512">
        <v>0.45436342592592599</v>
      </c>
      <c r="R18512">
        <v>1</v>
      </c>
      <c r="S18512" t="s">
        <v>6370</v>
      </c>
      <c r="T18512" t="s">
        <v>3103</v>
      </c>
    </row>
    <row r="18513" spans="17:20">
      <c r="Q18513">
        <v>0.45451388888888899</v>
      </c>
      <c r="R18513">
        <v>1</v>
      </c>
      <c r="S18513" s="90" t="s">
        <v>6364</v>
      </c>
      <c r="T18513" t="s">
        <v>3103</v>
      </c>
    </row>
    <row r="18514" spans="17:20">
      <c r="Q18514">
        <v>0.45452546296296298</v>
      </c>
      <c r="R18514">
        <v>3</v>
      </c>
      <c r="S18514" t="s">
        <v>6373</v>
      </c>
      <c r="T18514" t="s">
        <v>3221</v>
      </c>
    </row>
    <row r="18515" spans="17:20">
      <c r="Q18515">
        <v>0.45453703703703702</v>
      </c>
      <c r="R18515">
        <v>1</v>
      </c>
      <c r="S18515" t="s">
        <v>12982</v>
      </c>
      <c r="T18515" t="s">
        <v>3094</v>
      </c>
    </row>
    <row r="18516" spans="17:20">
      <c r="Q18516">
        <v>0.45457175925925902</v>
      </c>
      <c r="R18516">
        <v>1</v>
      </c>
      <c r="S18516" t="s">
        <v>6374</v>
      </c>
      <c r="T18516" t="s">
        <v>3103</v>
      </c>
    </row>
    <row r="18517" spans="17:20">
      <c r="Q18517">
        <v>0.45465277777777802</v>
      </c>
      <c r="R18517">
        <v>1</v>
      </c>
      <c r="S18517" t="s">
        <v>4020</v>
      </c>
      <c r="T18517" t="s">
        <v>3101</v>
      </c>
    </row>
    <row r="18518" spans="17:20">
      <c r="Q18518">
        <v>0.454664351851852</v>
      </c>
      <c r="R18518">
        <v>1</v>
      </c>
      <c r="S18518" t="s">
        <v>6385</v>
      </c>
      <c r="T18518" t="s">
        <v>3103</v>
      </c>
    </row>
    <row r="18519" spans="17:20">
      <c r="Q18519">
        <v>0.45467592592592598</v>
      </c>
      <c r="R18519">
        <v>2</v>
      </c>
      <c r="S18519" t="s">
        <v>12983</v>
      </c>
      <c r="T18519" t="s">
        <v>3094</v>
      </c>
    </row>
    <row r="18520" spans="17:20">
      <c r="Q18520">
        <v>0.45468750000000002</v>
      </c>
      <c r="R18520">
        <v>1</v>
      </c>
      <c r="S18520" t="s">
        <v>12984</v>
      </c>
      <c r="T18520" t="s">
        <v>3128</v>
      </c>
    </row>
    <row r="18521" spans="17:20">
      <c r="Q18521">
        <v>0.45469907407407401</v>
      </c>
      <c r="R18521">
        <v>1</v>
      </c>
      <c r="S18521" t="s">
        <v>6387</v>
      </c>
      <c r="T18521" t="s">
        <v>3103</v>
      </c>
    </row>
    <row r="18522" spans="17:20">
      <c r="Q18522">
        <v>0.45471064814814799</v>
      </c>
      <c r="R18522">
        <v>2</v>
      </c>
      <c r="S18522" t="s">
        <v>6362</v>
      </c>
      <c r="T18522" t="s">
        <v>3221</v>
      </c>
    </row>
    <row r="18523" spans="17:20">
      <c r="Q18523">
        <v>0.45473379629629601</v>
      </c>
      <c r="R18523">
        <v>1</v>
      </c>
      <c r="S18523" t="s">
        <v>6388</v>
      </c>
      <c r="T18523" t="s">
        <v>3103</v>
      </c>
    </row>
    <row r="18524" spans="17:20">
      <c r="Q18524">
        <v>0.45474537037036999</v>
      </c>
      <c r="R18524">
        <v>2</v>
      </c>
      <c r="S18524" t="s">
        <v>6380</v>
      </c>
      <c r="T18524" t="s">
        <v>3221</v>
      </c>
    </row>
    <row r="18525" spans="17:20">
      <c r="Q18525">
        <v>0.45474537037036999</v>
      </c>
      <c r="R18525">
        <v>1</v>
      </c>
      <c r="S18525" t="s">
        <v>3757</v>
      </c>
      <c r="T18525" t="s">
        <v>3096</v>
      </c>
    </row>
    <row r="18526" spans="17:20">
      <c r="Q18526">
        <v>0.45475694444444398</v>
      </c>
      <c r="R18526">
        <v>2</v>
      </c>
      <c r="S18526" t="s">
        <v>6389</v>
      </c>
      <c r="T18526" t="s">
        <v>3103</v>
      </c>
    </row>
    <row r="18527" spans="17:20">
      <c r="Q18527">
        <v>0.454814814814815</v>
      </c>
      <c r="R18527">
        <v>2</v>
      </c>
      <c r="S18527" t="s">
        <v>6391</v>
      </c>
      <c r="T18527" t="s">
        <v>3103</v>
      </c>
    </row>
    <row r="18528" spans="17:20">
      <c r="Q18528">
        <v>0.45483796296296303</v>
      </c>
      <c r="R18528">
        <v>1</v>
      </c>
      <c r="S18528" t="s">
        <v>6720</v>
      </c>
      <c r="T18528" t="s">
        <v>3097</v>
      </c>
    </row>
    <row r="18529" spans="17:20">
      <c r="Q18529">
        <v>0.45495370370370403</v>
      </c>
      <c r="R18529">
        <v>2</v>
      </c>
      <c r="S18529" t="s">
        <v>4302</v>
      </c>
      <c r="T18529" t="s">
        <v>3096</v>
      </c>
    </row>
    <row r="18530" spans="17:20">
      <c r="Q18530">
        <v>0.45500000000000002</v>
      </c>
      <c r="R18530">
        <v>3</v>
      </c>
      <c r="S18530" t="s">
        <v>6392</v>
      </c>
      <c r="T18530" t="s">
        <v>3103</v>
      </c>
    </row>
    <row r="18531" spans="17:20">
      <c r="Q18531">
        <v>0.455011574074074</v>
      </c>
      <c r="R18531">
        <v>1</v>
      </c>
      <c r="S18531" t="s">
        <v>6393</v>
      </c>
      <c r="T18531" t="s">
        <v>3103</v>
      </c>
    </row>
    <row r="18532" spans="17:20">
      <c r="Q18532">
        <v>0.45502314814814798</v>
      </c>
      <c r="R18532">
        <v>1</v>
      </c>
      <c r="S18532" t="s">
        <v>6394</v>
      </c>
      <c r="T18532" t="s">
        <v>3103</v>
      </c>
    </row>
    <row r="18533" spans="17:20">
      <c r="Q18533">
        <v>0.45503472222222202</v>
      </c>
      <c r="R18533">
        <v>4</v>
      </c>
      <c r="S18533" t="s">
        <v>6395</v>
      </c>
      <c r="T18533" t="s">
        <v>3103</v>
      </c>
    </row>
    <row r="18534" spans="17:20">
      <c r="Q18534">
        <v>0.45505787037036999</v>
      </c>
      <c r="R18534">
        <v>2</v>
      </c>
      <c r="S18534" t="s">
        <v>6396</v>
      </c>
      <c r="T18534" t="s">
        <v>3103</v>
      </c>
    </row>
    <row r="18535" spans="17:20">
      <c r="Q18535">
        <v>0.45508101851851901</v>
      </c>
      <c r="R18535">
        <v>1</v>
      </c>
      <c r="S18535" t="s">
        <v>6398</v>
      </c>
      <c r="T18535" t="s">
        <v>3103</v>
      </c>
    </row>
    <row r="18536" spans="17:20">
      <c r="Q18536">
        <v>0.45509259259259299</v>
      </c>
      <c r="R18536">
        <v>1</v>
      </c>
      <c r="S18536" t="s">
        <v>3758</v>
      </c>
      <c r="T18536" t="s">
        <v>3097</v>
      </c>
    </row>
    <row r="18537" spans="17:20">
      <c r="Q18537">
        <v>0.45518518518518503</v>
      </c>
      <c r="R18537">
        <v>1</v>
      </c>
      <c r="S18537" t="s">
        <v>6367</v>
      </c>
      <c r="T18537" t="s">
        <v>3221</v>
      </c>
    </row>
    <row r="18538" spans="17:20">
      <c r="Q18538">
        <v>0.45520833333333299</v>
      </c>
      <c r="R18538">
        <v>2</v>
      </c>
      <c r="S18538" t="s">
        <v>2562</v>
      </c>
      <c r="T18538" t="s">
        <v>3103</v>
      </c>
    </row>
    <row r="18539" spans="17:20">
      <c r="Q18539">
        <v>0.45521990740740698</v>
      </c>
      <c r="R18539">
        <v>1</v>
      </c>
      <c r="S18539" t="s">
        <v>6368</v>
      </c>
      <c r="T18539" t="s">
        <v>3221</v>
      </c>
    </row>
    <row r="18540" spans="17:20">
      <c r="Q18540">
        <v>0.45521990740740698</v>
      </c>
      <c r="R18540">
        <v>1</v>
      </c>
      <c r="S18540" t="s">
        <v>6397</v>
      </c>
      <c r="T18540" t="s">
        <v>3103</v>
      </c>
    </row>
    <row r="18541" spans="17:20">
      <c r="Q18541">
        <v>0.455243055555556</v>
      </c>
      <c r="R18541">
        <v>1</v>
      </c>
      <c r="S18541" t="s">
        <v>6369</v>
      </c>
      <c r="T18541" t="s">
        <v>3221</v>
      </c>
    </row>
    <row r="18542" spans="17:20">
      <c r="Q18542">
        <v>0.45528935185185199</v>
      </c>
      <c r="R18542">
        <v>1</v>
      </c>
      <c r="S18542" t="s">
        <v>6383</v>
      </c>
      <c r="T18542" t="s">
        <v>3221</v>
      </c>
    </row>
    <row r="18543" spans="17:20">
      <c r="Q18543">
        <v>0.45533564814814798</v>
      </c>
      <c r="R18543">
        <v>1</v>
      </c>
      <c r="S18543" t="s">
        <v>3266</v>
      </c>
      <c r="T18543" t="s">
        <v>3097</v>
      </c>
    </row>
    <row r="18544" spans="17:20">
      <c r="Q18544">
        <v>0.45534722222222201</v>
      </c>
      <c r="R18544">
        <v>1</v>
      </c>
      <c r="S18544" t="s">
        <v>2562</v>
      </c>
      <c r="T18544" t="s">
        <v>3103</v>
      </c>
    </row>
    <row r="18545" spans="17:20">
      <c r="Q18545">
        <v>0.45541666666666702</v>
      </c>
      <c r="R18545">
        <v>1</v>
      </c>
      <c r="S18545" t="s">
        <v>3238</v>
      </c>
      <c r="T18545" t="s">
        <v>3097</v>
      </c>
    </row>
    <row r="18546" spans="17:20">
      <c r="Q18546">
        <v>0.45542824074074101</v>
      </c>
      <c r="R18546">
        <v>2</v>
      </c>
      <c r="S18546" t="s">
        <v>6372</v>
      </c>
      <c r="T18546" t="s">
        <v>3221</v>
      </c>
    </row>
    <row r="18547" spans="17:20">
      <c r="Q18547">
        <v>0.455474537037037</v>
      </c>
      <c r="R18547">
        <v>1</v>
      </c>
      <c r="S18547" t="s">
        <v>12985</v>
      </c>
      <c r="T18547" t="s">
        <v>3096</v>
      </c>
    </row>
    <row r="18548" spans="17:20">
      <c r="Q18548">
        <v>0.45552083333333299</v>
      </c>
      <c r="R18548">
        <v>1</v>
      </c>
      <c r="S18548" t="s">
        <v>6382</v>
      </c>
      <c r="T18548" t="s">
        <v>3103</v>
      </c>
    </row>
    <row r="18549" spans="17:20">
      <c r="Q18549">
        <v>0.45556712962962997</v>
      </c>
      <c r="R18549">
        <v>1</v>
      </c>
      <c r="S18549" t="s">
        <v>6378</v>
      </c>
      <c r="T18549" t="s">
        <v>3221</v>
      </c>
    </row>
    <row r="18550" spans="17:20">
      <c r="Q18550">
        <v>0.455740740740741</v>
      </c>
      <c r="R18550">
        <v>3</v>
      </c>
      <c r="S18550" t="s">
        <v>6390</v>
      </c>
      <c r="T18550" t="s">
        <v>3221</v>
      </c>
    </row>
    <row r="18551" spans="17:20">
      <c r="Q18551">
        <v>0.4559375</v>
      </c>
      <c r="R18551">
        <v>1</v>
      </c>
      <c r="S18551" t="s">
        <v>2562</v>
      </c>
      <c r="T18551" t="s">
        <v>3103</v>
      </c>
    </row>
    <row r="18552" spans="17:20">
      <c r="Q18552">
        <v>0.4559375</v>
      </c>
      <c r="R18552">
        <v>1</v>
      </c>
      <c r="S18552" t="s">
        <v>6407</v>
      </c>
      <c r="T18552" t="s">
        <v>3103</v>
      </c>
    </row>
    <row r="18553" spans="17:20">
      <c r="Q18553">
        <v>0.45596064814814802</v>
      </c>
      <c r="R18553">
        <v>1</v>
      </c>
      <c r="S18553" t="s">
        <v>6399</v>
      </c>
      <c r="T18553" t="s">
        <v>3221</v>
      </c>
    </row>
    <row r="18554" spans="17:20">
      <c r="Q18554">
        <v>0.45598379629629598</v>
      </c>
      <c r="R18554">
        <v>1</v>
      </c>
      <c r="S18554" t="s">
        <v>6384</v>
      </c>
      <c r="T18554" t="s">
        <v>3221</v>
      </c>
    </row>
    <row r="18555" spans="17:20">
      <c r="Q18555">
        <v>0.45605324074074099</v>
      </c>
      <c r="R18555">
        <v>2</v>
      </c>
      <c r="S18555" t="s">
        <v>3295</v>
      </c>
      <c r="T18555" t="s">
        <v>3096</v>
      </c>
    </row>
    <row r="18556" spans="17:20">
      <c r="Q18556">
        <v>0.45622685185185202</v>
      </c>
      <c r="R18556">
        <v>1</v>
      </c>
      <c r="S18556" t="s">
        <v>12963</v>
      </c>
      <c r="T18556" t="s">
        <v>3101</v>
      </c>
    </row>
    <row r="18557" spans="17:20">
      <c r="Q18557">
        <v>0.45627314814814801</v>
      </c>
      <c r="R18557">
        <v>1</v>
      </c>
      <c r="S18557" t="s">
        <v>3267</v>
      </c>
      <c r="T18557" t="s">
        <v>3101</v>
      </c>
    </row>
    <row r="18558" spans="17:20">
      <c r="Q18558">
        <v>0.45628472222222199</v>
      </c>
      <c r="R18558">
        <v>1</v>
      </c>
      <c r="S18558" t="s">
        <v>6400</v>
      </c>
      <c r="T18558" t="s">
        <v>3221</v>
      </c>
    </row>
    <row r="18559" spans="17:20">
      <c r="Q18559">
        <v>0.45628472222222199</v>
      </c>
      <c r="R18559">
        <v>1</v>
      </c>
      <c r="S18559" t="s">
        <v>12986</v>
      </c>
      <c r="T18559" t="s">
        <v>3097</v>
      </c>
    </row>
    <row r="18560" spans="17:20">
      <c r="Q18560">
        <v>0.45638888888888901</v>
      </c>
      <c r="R18560">
        <v>1</v>
      </c>
      <c r="S18560" t="s">
        <v>12977</v>
      </c>
      <c r="T18560" t="s">
        <v>3098</v>
      </c>
    </row>
    <row r="18561" spans="17:20">
      <c r="Q18561">
        <v>0.45646990740740701</v>
      </c>
      <c r="R18561">
        <v>2</v>
      </c>
      <c r="S18561" t="s">
        <v>3268</v>
      </c>
      <c r="T18561" t="s">
        <v>3097</v>
      </c>
    </row>
    <row r="18562" spans="17:20">
      <c r="Q18562">
        <v>0.45671296296296299</v>
      </c>
      <c r="R18562">
        <v>1</v>
      </c>
      <c r="S18562" t="s">
        <v>6401</v>
      </c>
      <c r="T18562" t="s">
        <v>3103</v>
      </c>
    </row>
    <row r="18563" spans="17:20">
      <c r="Q18563">
        <v>0.45675925925925898</v>
      </c>
      <c r="R18563">
        <v>1</v>
      </c>
      <c r="S18563" t="s">
        <v>3260</v>
      </c>
      <c r="T18563" t="s">
        <v>3096</v>
      </c>
    </row>
    <row r="18564" spans="17:20">
      <c r="Q18564">
        <v>0.456782407407407</v>
      </c>
      <c r="R18564">
        <v>1</v>
      </c>
      <c r="S18564" t="s">
        <v>2562</v>
      </c>
      <c r="T18564" t="s">
        <v>3221</v>
      </c>
    </row>
    <row r="18565" spans="17:20">
      <c r="Q18565">
        <v>0.45690972222222198</v>
      </c>
      <c r="R18565">
        <v>1</v>
      </c>
      <c r="S18565" t="s">
        <v>6402</v>
      </c>
      <c r="T18565" t="s">
        <v>3221</v>
      </c>
    </row>
    <row r="18566" spans="17:20">
      <c r="Q18566">
        <v>0.45699074074074097</v>
      </c>
      <c r="R18566">
        <v>1</v>
      </c>
      <c r="S18566" t="s">
        <v>6406</v>
      </c>
      <c r="T18566" t="s">
        <v>3103</v>
      </c>
    </row>
    <row r="18567" spans="17:20">
      <c r="Q18567">
        <v>0.45721064814814799</v>
      </c>
      <c r="R18567">
        <v>1</v>
      </c>
      <c r="S18567" t="s">
        <v>6371</v>
      </c>
      <c r="T18567" t="s">
        <v>3098</v>
      </c>
    </row>
    <row r="18568" spans="17:20">
      <c r="Q18568">
        <v>0.45725694444444398</v>
      </c>
      <c r="R18568">
        <v>1</v>
      </c>
      <c r="S18568" t="s">
        <v>6386</v>
      </c>
      <c r="T18568" t="s">
        <v>3097</v>
      </c>
    </row>
    <row r="18569" spans="17:20">
      <c r="Q18569">
        <v>0.45729166666666698</v>
      </c>
      <c r="R18569">
        <v>3</v>
      </c>
      <c r="S18569" t="s">
        <v>6410</v>
      </c>
      <c r="T18569" t="s">
        <v>3103</v>
      </c>
    </row>
    <row r="18570" spans="17:20">
      <c r="Q18570">
        <v>0.45732638888888899</v>
      </c>
      <c r="R18570">
        <v>1</v>
      </c>
      <c r="S18570" t="s">
        <v>6411</v>
      </c>
      <c r="T18570" t="s">
        <v>3103</v>
      </c>
    </row>
    <row r="18571" spans="17:20">
      <c r="Q18571">
        <v>0.45733796296296297</v>
      </c>
      <c r="R18571">
        <v>4</v>
      </c>
      <c r="S18571" t="s">
        <v>6412</v>
      </c>
      <c r="T18571" t="s">
        <v>3103</v>
      </c>
    </row>
    <row r="18572" spans="17:20">
      <c r="Q18572">
        <v>0.45737268518518498</v>
      </c>
      <c r="R18572">
        <v>1</v>
      </c>
      <c r="S18572" t="s">
        <v>6414</v>
      </c>
      <c r="T18572" t="s">
        <v>3103</v>
      </c>
    </row>
    <row r="18573" spans="17:20">
      <c r="Q18573">
        <v>0.45738425925925902</v>
      </c>
      <c r="R18573">
        <v>1</v>
      </c>
      <c r="S18573" t="s">
        <v>6403</v>
      </c>
      <c r="T18573" t="s">
        <v>3221</v>
      </c>
    </row>
    <row r="18574" spans="17:20">
      <c r="Q18574">
        <v>0.45741898148148102</v>
      </c>
      <c r="R18574">
        <v>3</v>
      </c>
      <c r="S18574" t="s">
        <v>6419</v>
      </c>
      <c r="T18574" t="s">
        <v>3103</v>
      </c>
    </row>
    <row r="18575" spans="17:20">
      <c r="Q18575">
        <v>0.45744212962962999</v>
      </c>
      <c r="R18575">
        <v>1</v>
      </c>
      <c r="S18575" t="s">
        <v>6252</v>
      </c>
      <c r="T18575" t="s">
        <v>3096</v>
      </c>
    </row>
    <row r="18576" spans="17:20">
      <c r="Q18576">
        <v>0.45745370370370397</v>
      </c>
      <c r="R18576">
        <v>1</v>
      </c>
      <c r="S18576" t="s">
        <v>6420</v>
      </c>
      <c r="T18576" t="s">
        <v>3103</v>
      </c>
    </row>
    <row r="18577" spans="17:20">
      <c r="Q18577">
        <v>0.45746527777777801</v>
      </c>
      <c r="R18577">
        <v>1</v>
      </c>
      <c r="S18577" t="s">
        <v>3220</v>
      </c>
      <c r="T18577" t="s">
        <v>3098</v>
      </c>
    </row>
    <row r="18578" spans="17:20">
      <c r="Q18578">
        <v>0.45753472222222202</v>
      </c>
      <c r="R18578">
        <v>2</v>
      </c>
      <c r="S18578" t="s">
        <v>6421</v>
      </c>
      <c r="T18578" t="s">
        <v>3103</v>
      </c>
    </row>
    <row r="18579" spans="17:20">
      <c r="Q18579">
        <v>0.45754629629629601</v>
      </c>
      <c r="R18579">
        <v>1</v>
      </c>
      <c r="S18579" t="s">
        <v>6408</v>
      </c>
      <c r="T18579" t="s">
        <v>3103</v>
      </c>
    </row>
    <row r="18580" spans="17:20">
      <c r="Q18580">
        <v>0.45754629629629601</v>
      </c>
      <c r="R18580">
        <v>1</v>
      </c>
      <c r="S18580" t="s">
        <v>6422</v>
      </c>
      <c r="T18580" t="s">
        <v>3103</v>
      </c>
    </row>
    <row r="18581" spans="17:20">
      <c r="Q18581">
        <v>0.45756944444444397</v>
      </c>
      <c r="R18581">
        <v>1</v>
      </c>
      <c r="S18581" t="s">
        <v>6423</v>
      </c>
      <c r="T18581" t="s">
        <v>3103</v>
      </c>
    </row>
    <row r="18582" spans="17:20">
      <c r="Q18582">
        <v>0.45760416666666698</v>
      </c>
      <c r="R18582">
        <v>3</v>
      </c>
      <c r="S18582" t="s">
        <v>6424</v>
      </c>
      <c r="T18582" t="s">
        <v>3103</v>
      </c>
    </row>
    <row r="18583" spans="17:20">
      <c r="Q18583">
        <v>0.45763888888888898</v>
      </c>
      <c r="R18583">
        <v>1</v>
      </c>
      <c r="S18583" t="s">
        <v>6425</v>
      </c>
      <c r="T18583" t="s">
        <v>3103</v>
      </c>
    </row>
    <row r="18584" spans="17:20">
      <c r="Q18584">
        <v>0.45765046296296302</v>
      </c>
      <c r="R18584">
        <v>1</v>
      </c>
      <c r="S18584" t="s">
        <v>3759</v>
      </c>
      <c r="T18584" t="s">
        <v>3097</v>
      </c>
    </row>
    <row r="18585" spans="17:20">
      <c r="Q18585">
        <v>0.45768518518518497</v>
      </c>
      <c r="R18585">
        <v>3</v>
      </c>
      <c r="S18585" t="s">
        <v>6404</v>
      </c>
      <c r="T18585" t="s">
        <v>3221</v>
      </c>
    </row>
    <row r="18586" spans="17:20">
      <c r="Q18586">
        <v>0.457708333333333</v>
      </c>
      <c r="R18586">
        <v>1</v>
      </c>
      <c r="S18586" t="s">
        <v>12987</v>
      </c>
      <c r="T18586" t="s">
        <v>3098</v>
      </c>
    </row>
    <row r="18587" spans="17:20">
      <c r="Q18587">
        <v>0.45771990740740698</v>
      </c>
      <c r="R18587">
        <v>3</v>
      </c>
      <c r="S18587" t="s">
        <v>12988</v>
      </c>
      <c r="T18587" t="s">
        <v>3096</v>
      </c>
    </row>
    <row r="18588" spans="17:20">
      <c r="Q18588">
        <v>0.45778935185185199</v>
      </c>
      <c r="R18588">
        <v>2</v>
      </c>
      <c r="S18588" t="s">
        <v>3203</v>
      </c>
      <c r="T18588" t="s">
        <v>3099</v>
      </c>
    </row>
    <row r="18589" spans="17:20">
      <c r="Q18589">
        <v>0.45780092592592603</v>
      </c>
      <c r="R18589">
        <v>2</v>
      </c>
      <c r="S18589" t="s">
        <v>6426</v>
      </c>
      <c r="T18589" t="s">
        <v>3103</v>
      </c>
    </row>
    <row r="18590" spans="17:20">
      <c r="Q18590">
        <v>0.45784722222222202</v>
      </c>
      <c r="R18590">
        <v>1</v>
      </c>
      <c r="S18590" t="s">
        <v>6427</v>
      </c>
      <c r="T18590" t="s">
        <v>3103</v>
      </c>
    </row>
    <row r="18591" spans="17:20">
      <c r="Q18591">
        <v>0.457858796296296</v>
      </c>
      <c r="R18591">
        <v>1</v>
      </c>
      <c r="S18591" t="s">
        <v>6429</v>
      </c>
      <c r="T18591" t="s">
        <v>3103</v>
      </c>
    </row>
    <row r="18592" spans="17:20">
      <c r="Q18592">
        <v>0.45788194444444402</v>
      </c>
      <c r="R18592">
        <v>2</v>
      </c>
      <c r="S18592" t="s">
        <v>6430</v>
      </c>
      <c r="T18592" t="s">
        <v>3103</v>
      </c>
    </row>
    <row r="18593" spans="17:20">
      <c r="Q18593">
        <v>0.45793981481481499</v>
      </c>
      <c r="R18593">
        <v>1</v>
      </c>
      <c r="S18593" t="s">
        <v>6431</v>
      </c>
      <c r="T18593" t="s">
        <v>3103</v>
      </c>
    </row>
    <row r="18594" spans="17:20">
      <c r="Q18594">
        <v>0.45795138888888898</v>
      </c>
      <c r="R18594">
        <v>1</v>
      </c>
      <c r="S18594" t="s">
        <v>6433</v>
      </c>
      <c r="T18594" t="s">
        <v>3103</v>
      </c>
    </row>
    <row r="18595" spans="17:20">
      <c r="Q18595">
        <v>0.45796296296296302</v>
      </c>
      <c r="R18595">
        <v>1</v>
      </c>
      <c r="S18595" t="s">
        <v>6434</v>
      </c>
      <c r="T18595" t="s">
        <v>3103</v>
      </c>
    </row>
    <row r="18596" spans="17:20">
      <c r="Q18596">
        <v>0.45798611111111098</v>
      </c>
      <c r="R18596">
        <v>1</v>
      </c>
      <c r="S18596" t="s">
        <v>6435</v>
      </c>
      <c r="T18596" t="s">
        <v>3103</v>
      </c>
    </row>
    <row r="18597" spans="17:20">
      <c r="Q18597">
        <v>0.458090277777778</v>
      </c>
      <c r="R18597">
        <v>1</v>
      </c>
      <c r="S18597" t="s">
        <v>6418</v>
      </c>
      <c r="T18597" t="s">
        <v>3103</v>
      </c>
    </row>
    <row r="18598" spans="17:20">
      <c r="Q18598">
        <v>0.458125</v>
      </c>
      <c r="R18598">
        <v>2</v>
      </c>
      <c r="S18598" t="s">
        <v>6436</v>
      </c>
      <c r="T18598" t="s">
        <v>3103</v>
      </c>
    </row>
    <row r="18599" spans="17:20">
      <c r="Q18599">
        <v>0.458356481481482</v>
      </c>
      <c r="R18599">
        <v>2</v>
      </c>
      <c r="S18599" t="s">
        <v>7619</v>
      </c>
      <c r="T18599" t="s">
        <v>3096</v>
      </c>
    </row>
    <row r="18600" spans="17:20">
      <c r="Q18600">
        <v>0.45837962962963003</v>
      </c>
      <c r="R18600">
        <v>3</v>
      </c>
      <c r="S18600" t="s">
        <v>3792</v>
      </c>
      <c r="T18600" t="s">
        <v>3098</v>
      </c>
    </row>
    <row r="18601" spans="17:20">
      <c r="Q18601">
        <v>0.45839120370370401</v>
      </c>
      <c r="R18601">
        <v>1</v>
      </c>
      <c r="S18601" t="s">
        <v>12063</v>
      </c>
      <c r="T18601" t="s">
        <v>3098</v>
      </c>
    </row>
    <row r="18602" spans="17:20">
      <c r="Q18602">
        <v>0.45840277777777799</v>
      </c>
      <c r="R18602">
        <v>1</v>
      </c>
      <c r="S18602" t="s">
        <v>6437</v>
      </c>
      <c r="T18602" t="s">
        <v>3103</v>
      </c>
    </row>
    <row r="18603" spans="17:20">
      <c r="Q18603">
        <v>0.45844907407407398</v>
      </c>
      <c r="R18603">
        <v>1</v>
      </c>
      <c r="S18603" t="s">
        <v>12989</v>
      </c>
      <c r="T18603" t="s">
        <v>3098</v>
      </c>
    </row>
    <row r="18604" spans="17:20">
      <c r="Q18604">
        <v>0.458472222222222</v>
      </c>
      <c r="R18604">
        <v>1</v>
      </c>
      <c r="S18604" t="s">
        <v>12990</v>
      </c>
      <c r="T18604" t="s">
        <v>3098</v>
      </c>
    </row>
    <row r="18605" spans="17:20">
      <c r="Q18605">
        <v>0.45857638888888902</v>
      </c>
      <c r="R18605">
        <v>4</v>
      </c>
      <c r="S18605" t="s">
        <v>6416</v>
      </c>
      <c r="T18605" t="s">
        <v>3103</v>
      </c>
    </row>
    <row r="18606" spans="17:20">
      <c r="Q18606">
        <v>0.45862268518518501</v>
      </c>
      <c r="R18606">
        <v>1</v>
      </c>
      <c r="S18606" t="s">
        <v>2562</v>
      </c>
      <c r="T18606" t="s">
        <v>3103</v>
      </c>
    </row>
    <row r="18607" spans="17:20">
      <c r="Q18607">
        <v>0.45871527777777799</v>
      </c>
      <c r="R18607">
        <v>1</v>
      </c>
      <c r="S18607" t="s">
        <v>12991</v>
      </c>
      <c r="T18607" t="s">
        <v>3098</v>
      </c>
    </row>
    <row r="18608" spans="17:20">
      <c r="Q18608">
        <v>0.45871527777777799</v>
      </c>
      <c r="R18608">
        <v>1</v>
      </c>
      <c r="S18608" t="s">
        <v>3433</v>
      </c>
      <c r="T18608" t="s">
        <v>3094</v>
      </c>
    </row>
    <row r="18609" spans="17:20">
      <c r="Q18609">
        <v>0.45873842592592601</v>
      </c>
      <c r="R18609">
        <v>1</v>
      </c>
      <c r="S18609" t="s">
        <v>5920</v>
      </c>
      <c r="T18609" t="s">
        <v>3095</v>
      </c>
    </row>
    <row r="18610" spans="17:20">
      <c r="Q18610">
        <v>0.45895833333333302</v>
      </c>
      <c r="R18610">
        <v>1</v>
      </c>
      <c r="S18610" t="s">
        <v>4678</v>
      </c>
      <c r="T18610" t="s">
        <v>3101</v>
      </c>
    </row>
    <row r="18611" spans="17:20">
      <c r="Q18611">
        <v>0.45898148148148099</v>
      </c>
      <c r="R18611">
        <v>1</v>
      </c>
      <c r="S18611" t="s">
        <v>6409</v>
      </c>
      <c r="T18611" t="s">
        <v>3221</v>
      </c>
    </row>
    <row r="18612" spans="17:20">
      <c r="Q18612">
        <v>0.45900462962963001</v>
      </c>
      <c r="R18612">
        <v>1</v>
      </c>
      <c r="S18612" t="s">
        <v>6441</v>
      </c>
      <c r="T18612" t="s">
        <v>3103</v>
      </c>
    </row>
    <row r="18613" spans="17:20">
      <c r="Q18613">
        <v>0.45900462962963001</v>
      </c>
      <c r="R18613">
        <v>1</v>
      </c>
      <c r="S18613" t="s">
        <v>3766</v>
      </c>
      <c r="T18613" t="s">
        <v>3128</v>
      </c>
    </row>
    <row r="18614" spans="17:20">
      <c r="Q18614">
        <v>0.45909722222222199</v>
      </c>
      <c r="R18614">
        <v>1</v>
      </c>
      <c r="S18614" t="s">
        <v>2562</v>
      </c>
      <c r="T18614" t="s">
        <v>3103</v>
      </c>
    </row>
    <row r="18615" spans="17:20">
      <c r="Q18615">
        <v>0.45912037037037001</v>
      </c>
      <c r="R18615">
        <v>3</v>
      </c>
      <c r="S18615" t="s">
        <v>2562</v>
      </c>
      <c r="T18615" t="s">
        <v>3095</v>
      </c>
    </row>
    <row r="18616" spans="17:20">
      <c r="Q18616">
        <v>0.459247685185185</v>
      </c>
      <c r="R18616">
        <v>1</v>
      </c>
      <c r="S18616" t="s">
        <v>12992</v>
      </c>
      <c r="T18616" t="s">
        <v>3097</v>
      </c>
    </row>
    <row r="18617" spans="17:20">
      <c r="Q18617">
        <v>0.45932870370370399</v>
      </c>
      <c r="R18617">
        <v>1</v>
      </c>
      <c r="S18617" t="s">
        <v>6417</v>
      </c>
      <c r="T18617" t="s">
        <v>3221</v>
      </c>
    </row>
    <row r="18618" spans="17:20">
      <c r="Q18618">
        <v>0.45943287037037001</v>
      </c>
      <c r="R18618">
        <v>1</v>
      </c>
      <c r="S18618" t="s">
        <v>6415</v>
      </c>
      <c r="T18618" t="s">
        <v>3221</v>
      </c>
    </row>
    <row r="18619" spans="17:20">
      <c r="Q18619">
        <v>0.45956018518518499</v>
      </c>
      <c r="R18619">
        <v>2</v>
      </c>
      <c r="S18619" t="s">
        <v>12835</v>
      </c>
      <c r="T18619" t="s">
        <v>3098</v>
      </c>
    </row>
    <row r="18620" spans="17:20">
      <c r="Q18620">
        <v>0.45964120370370398</v>
      </c>
      <c r="R18620">
        <v>1</v>
      </c>
      <c r="S18620" t="s">
        <v>3172</v>
      </c>
      <c r="T18620" t="s">
        <v>3098</v>
      </c>
    </row>
    <row r="18621" spans="17:20">
      <c r="Q18621">
        <v>0.45964120370370398</v>
      </c>
      <c r="R18621">
        <v>1</v>
      </c>
      <c r="S18621" t="s">
        <v>8181</v>
      </c>
      <c r="T18621" t="s">
        <v>3097</v>
      </c>
    </row>
    <row r="18622" spans="17:20">
      <c r="Q18622">
        <v>0.45981481481481501</v>
      </c>
      <c r="R18622">
        <v>1</v>
      </c>
      <c r="S18622" t="s">
        <v>6442</v>
      </c>
      <c r="T18622" t="s">
        <v>3103</v>
      </c>
    </row>
    <row r="18623" spans="17:20">
      <c r="Q18623">
        <v>0.45983796296296298</v>
      </c>
      <c r="R18623">
        <v>4</v>
      </c>
      <c r="S18623" t="s">
        <v>6428</v>
      </c>
      <c r="T18623" t="s">
        <v>3221</v>
      </c>
    </row>
    <row r="18624" spans="17:20">
      <c r="Q18624">
        <v>0.459861111111111</v>
      </c>
      <c r="R18624">
        <v>1</v>
      </c>
      <c r="S18624" t="s">
        <v>6447</v>
      </c>
      <c r="T18624" t="s">
        <v>3103</v>
      </c>
    </row>
    <row r="18625" spans="17:20">
      <c r="Q18625">
        <v>0.45988425925925902</v>
      </c>
      <c r="R18625">
        <v>1</v>
      </c>
      <c r="S18625" t="s">
        <v>6448</v>
      </c>
      <c r="T18625" t="s">
        <v>3103</v>
      </c>
    </row>
    <row r="18626" spans="17:20">
      <c r="Q18626">
        <v>0.46005787037036999</v>
      </c>
      <c r="R18626">
        <v>1</v>
      </c>
      <c r="S18626" t="s">
        <v>3130</v>
      </c>
      <c r="T18626" t="s">
        <v>3099</v>
      </c>
    </row>
    <row r="18627" spans="17:20">
      <c r="Q18627">
        <v>0.46018518518518498</v>
      </c>
      <c r="R18627">
        <v>1</v>
      </c>
      <c r="S18627" t="s">
        <v>6432</v>
      </c>
      <c r="T18627" t="s">
        <v>3221</v>
      </c>
    </row>
    <row r="18628" spans="17:20">
      <c r="Q18628">
        <v>0.460243055555556</v>
      </c>
      <c r="R18628">
        <v>3</v>
      </c>
      <c r="S18628" t="s">
        <v>6439</v>
      </c>
      <c r="T18628" t="s">
        <v>3221</v>
      </c>
    </row>
    <row r="18629" spans="17:20">
      <c r="Q18629">
        <v>0.46027777777777801</v>
      </c>
      <c r="R18629">
        <v>1</v>
      </c>
      <c r="S18629" t="s">
        <v>2562</v>
      </c>
      <c r="T18629" t="s">
        <v>3103</v>
      </c>
    </row>
    <row r="18630" spans="17:20">
      <c r="Q18630">
        <v>0.46027777777777801</v>
      </c>
      <c r="R18630">
        <v>1</v>
      </c>
      <c r="S18630" t="s">
        <v>12993</v>
      </c>
      <c r="T18630" t="s">
        <v>3096</v>
      </c>
    </row>
    <row r="18631" spans="17:20">
      <c r="Q18631">
        <v>0.46030092592592597</v>
      </c>
      <c r="R18631">
        <v>1</v>
      </c>
      <c r="S18631" t="s">
        <v>3275</v>
      </c>
      <c r="T18631" t="s">
        <v>3097</v>
      </c>
    </row>
    <row r="18632" spans="17:20">
      <c r="Q18632">
        <v>0.46037037037036999</v>
      </c>
      <c r="R18632">
        <v>1</v>
      </c>
      <c r="S18632" t="s">
        <v>6438</v>
      </c>
      <c r="T18632" t="s">
        <v>3103</v>
      </c>
    </row>
    <row r="18633" spans="17:20">
      <c r="Q18633">
        <v>0.46054398148148101</v>
      </c>
      <c r="R18633">
        <v>1</v>
      </c>
      <c r="S18633" t="s">
        <v>2562</v>
      </c>
      <c r="T18633" t="s">
        <v>3096</v>
      </c>
    </row>
    <row r="18634" spans="17:20">
      <c r="Q18634">
        <v>0.46055555555555555</v>
      </c>
      <c r="R18634">
        <v>2</v>
      </c>
      <c r="S18634" t="s">
        <v>6443</v>
      </c>
      <c r="T18634" t="s">
        <v>3103</v>
      </c>
    </row>
    <row r="18635" spans="17:20">
      <c r="Q18635">
        <v>0.46057870370370402</v>
      </c>
      <c r="R18635">
        <v>1</v>
      </c>
      <c r="S18635" t="s">
        <v>6450</v>
      </c>
      <c r="T18635" t="s">
        <v>3103</v>
      </c>
    </row>
    <row r="18636" spans="17:20">
      <c r="Q18636">
        <v>0.460590277777778</v>
      </c>
      <c r="R18636">
        <v>1</v>
      </c>
      <c r="S18636" t="s">
        <v>6457</v>
      </c>
      <c r="T18636" t="s">
        <v>3103</v>
      </c>
    </row>
    <row r="18637" spans="17:20">
      <c r="Q18637">
        <v>0.46061342592592602</v>
      </c>
      <c r="R18637">
        <v>1</v>
      </c>
      <c r="S18637" t="s">
        <v>3847</v>
      </c>
      <c r="T18637" t="s">
        <v>3097</v>
      </c>
    </row>
    <row r="18638" spans="17:20">
      <c r="Q18638">
        <v>0.46065972222222201</v>
      </c>
      <c r="R18638">
        <v>1</v>
      </c>
      <c r="S18638" t="s">
        <v>6440</v>
      </c>
      <c r="T18638" t="s">
        <v>3221</v>
      </c>
    </row>
    <row r="18639" spans="17:20">
      <c r="Q18639">
        <v>0.460671296296296</v>
      </c>
      <c r="R18639">
        <v>4</v>
      </c>
      <c r="S18639" t="s">
        <v>6459</v>
      </c>
      <c r="T18639" t="s">
        <v>3103</v>
      </c>
    </row>
    <row r="18640" spans="17:20">
      <c r="Q18640">
        <v>0.46068287037036998</v>
      </c>
      <c r="R18640">
        <v>2</v>
      </c>
      <c r="S18640" t="s">
        <v>6444</v>
      </c>
      <c r="T18640" t="s">
        <v>3103</v>
      </c>
    </row>
    <row r="18641" spans="17:20">
      <c r="Q18641">
        <v>0.46072916666666702</v>
      </c>
      <c r="R18641">
        <v>4</v>
      </c>
      <c r="S18641" t="s">
        <v>6456</v>
      </c>
      <c r="T18641" t="s">
        <v>3221</v>
      </c>
    </row>
    <row r="18642" spans="17:20">
      <c r="Q18642">
        <v>0.46072916666666702</v>
      </c>
      <c r="R18642">
        <v>1</v>
      </c>
      <c r="S18642" t="s">
        <v>3760</v>
      </c>
      <c r="T18642" t="s">
        <v>3100</v>
      </c>
    </row>
    <row r="18643" spans="17:20">
      <c r="Q18643">
        <v>0.46075231481481499</v>
      </c>
      <c r="R18643">
        <v>2</v>
      </c>
      <c r="S18643" t="s">
        <v>6451</v>
      </c>
      <c r="T18643" t="s">
        <v>3103</v>
      </c>
    </row>
    <row r="18644" spans="17:20">
      <c r="Q18644">
        <v>0.46076388888888897</v>
      </c>
      <c r="R18644">
        <v>1</v>
      </c>
      <c r="S18644" t="s">
        <v>6453</v>
      </c>
      <c r="T18644" t="s">
        <v>3103</v>
      </c>
    </row>
    <row r="18645" spans="17:20">
      <c r="Q18645">
        <v>0.460787037037037</v>
      </c>
      <c r="R18645">
        <v>1</v>
      </c>
      <c r="S18645" t="s">
        <v>6445</v>
      </c>
      <c r="T18645" t="s">
        <v>3221</v>
      </c>
    </row>
    <row r="18646" spans="17:20">
      <c r="Q18646">
        <v>0.460787037037037</v>
      </c>
      <c r="R18646">
        <v>1</v>
      </c>
      <c r="S18646" t="s">
        <v>6462</v>
      </c>
      <c r="T18646" t="s">
        <v>3103</v>
      </c>
    </row>
    <row r="18647" spans="17:20">
      <c r="Q18647">
        <v>0.460821759259259</v>
      </c>
      <c r="R18647">
        <v>1</v>
      </c>
      <c r="S18647" t="s">
        <v>3219</v>
      </c>
      <c r="T18647" t="s">
        <v>3096</v>
      </c>
    </row>
    <row r="18648" spans="17:20">
      <c r="Q18648">
        <v>0.460821759259259</v>
      </c>
      <c r="R18648">
        <v>1</v>
      </c>
      <c r="S18648" t="s">
        <v>3276</v>
      </c>
      <c r="T18648" t="s">
        <v>3100</v>
      </c>
    </row>
    <row r="18649" spans="17:20">
      <c r="Q18649">
        <v>0.46083333333333298</v>
      </c>
      <c r="R18649">
        <v>1</v>
      </c>
      <c r="S18649" t="s">
        <v>6454</v>
      </c>
      <c r="T18649" t="s">
        <v>3103</v>
      </c>
    </row>
    <row r="18650" spans="17:20">
      <c r="Q18650">
        <v>0.46094907407407398</v>
      </c>
      <c r="R18650">
        <v>1</v>
      </c>
      <c r="S18650" t="s">
        <v>12994</v>
      </c>
      <c r="T18650" t="s">
        <v>3097</v>
      </c>
    </row>
    <row r="18651" spans="17:20">
      <c r="Q18651">
        <v>0.46103009259259298</v>
      </c>
      <c r="R18651">
        <v>1</v>
      </c>
      <c r="S18651" t="s">
        <v>6460</v>
      </c>
      <c r="T18651" t="s">
        <v>3221</v>
      </c>
    </row>
    <row r="18652" spans="17:20">
      <c r="Q18652">
        <v>0.461053240740741</v>
      </c>
      <c r="R18652">
        <v>2</v>
      </c>
      <c r="S18652" t="s">
        <v>12995</v>
      </c>
      <c r="T18652" t="s">
        <v>3095</v>
      </c>
    </row>
    <row r="18653" spans="17:20">
      <c r="Q18653">
        <v>0.461087962962963</v>
      </c>
      <c r="R18653">
        <v>1</v>
      </c>
      <c r="S18653" t="s">
        <v>2562</v>
      </c>
      <c r="T18653" t="s">
        <v>3103</v>
      </c>
    </row>
    <row r="18654" spans="17:20">
      <c r="Q18654">
        <v>0.461168981481481</v>
      </c>
      <c r="R18654">
        <v>1</v>
      </c>
      <c r="S18654" t="s">
        <v>6458</v>
      </c>
      <c r="T18654" t="s">
        <v>3103</v>
      </c>
    </row>
    <row r="18655" spans="17:20">
      <c r="Q18655">
        <v>0.46122685185185203</v>
      </c>
      <c r="R18655">
        <v>1</v>
      </c>
      <c r="S18655" t="s">
        <v>3848</v>
      </c>
      <c r="T18655" t="s">
        <v>3095</v>
      </c>
    </row>
    <row r="18656" spans="17:20">
      <c r="Q18656">
        <v>0.46129629629629598</v>
      </c>
      <c r="R18656">
        <v>2</v>
      </c>
      <c r="S18656" t="s">
        <v>12996</v>
      </c>
      <c r="T18656" t="s">
        <v>3101</v>
      </c>
    </row>
    <row r="18657" spans="17:20">
      <c r="Q18657">
        <v>0.46133101851851899</v>
      </c>
      <c r="R18657">
        <v>1</v>
      </c>
      <c r="S18657" t="s">
        <v>6465</v>
      </c>
      <c r="T18657" t="s">
        <v>3101</v>
      </c>
    </row>
    <row r="18658" spans="17:20">
      <c r="Q18658">
        <v>0.46136574074074099</v>
      </c>
      <c r="R18658">
        <v>1</v>
      </c>
      <c r="S18658" t="s">
        <v>6446</v>
      </c>
      <c r="T18658" t="s">
        <v>3221</v>
      </c>
    </row>
    <row r="18659" spans="17:20">
      <c r="Q18659">
        <v>0.46152777777777798</v>
      </c>
      <c r="R18659">
        <v>4</v>
      </c>
      <c r="S18659" t="s">
        <v>6461</v>
      </c>
      <c r="T18659" t="s">
        <v>3103</v>
      </c>
    </row>
    <row r="18660" spans="17:20">
      <c r="Q18660">
        <v>0.46152777777777798</v>
      </c>
      <c r="R18660">
        <v>1</v>
      </c>
      <c r="S18660" t="s">
        <v>6468</v>
      </c>
      <c r="T18660" t="s">
        <v>3103</v>
      </c>
    </row>
    <row r="18661" spans="17:20">
      <c r="Q18661">
        <v>0.46157407407407403</v>
      </c>
      <c r="R18661">
        <v>1</v>
      </c>
      <c r="S18661" t="s">
        <v>6469</v>
      </c>
      <c r="T18661" t="s">
        <v>3103</v>
      </c>
    </row>
    <row r="18662" spans="17:20">
      <c r="Q18662">
        <v>0.46158564814814801</v>
      </c>
      <c r="R18662">
        <v>1</v>
      </c>
      <c r="S18662" t="s">
        <v>6449</v>
      </c>
      <c r="T18662" t="s">
        <v>3221</v>
      </c>
    </row>
    <row r="18663" spans="17:20">
      <c r="Q18663">
        <v>0.46158564814814801</v>
      </c>
      <c r="R18663">
        <v>4</v>
      </c>
      <c r="S18663" t="s">
        <v>6470</v>
      </c>
      <c r="T18663" t="s">
        <v>3103</v>
      </c>
    </row>
    <row r="18664" spans="17:20">
      <c r="Q18664">
        <v>0.46162037037037001</v>
      </c>
      <c r="R18664">
        <v>3</v>
      </c>
      <c r="S18664" t="s">
        <v>6452</v>
      </c>
      <c r="T18664" t="s">
        <v>3103</v>
      </c>
    </row>
    <row r="18665" spans="17:20">
      <c r="Q18665">
        <v>0.46162037037037001</v>
      </c>
      <c r="R18665">
        <v>1</v>
      </c>
      <c r="S18665" t="s">
        <v>6474</v>
      </c>
      <c r="T18665" t="s">
        <v>3103</v>
      </c>
    </row>
    <row r="18666" spans="17:20">
      <c r="Q18666">
        <v>0.46168981481481502</v>
      </c>
      <c r="R18666">
        <v>1</v>
      </c>
      <c r="S18666" t="s">
        <v>6475</v>
      </c>
      <c r="T18666" t="s">
        <v>3103</v>
      </c>
    </row>
    <row r="18667" spans="17:20">
      <c r="Q18667">
        <v>0.46182870370370399</v>
      </c>
      <c r="R18667">
        <v>1</v>
      </c>
      <c r="S18667" t="s">
        <v>6467</v>
      </c>
      <c r="T18667" t="s">
        <v>3221</v>
      </c>
    </row>
    <row r="18668" spans="17:20">
      <c r="Q18668">
        <v>0.46185185185185201</v>
      </c>
      <c r="R18668">
        <v>1</v>
      </c>
      <c r="S18668" t="s">
        <v>6455</v>
      </c>
      <c r="T18668" t="s">
        <v>3221</v>
      </c>
    </row>
    <row r="18669" spans="17:20">
      <c r="Q18669">
        <v>0.46185185185185201</v>
      </c>
      <c r="R18669">
        <v>1</v>
      </c>
      <c r="S18669" t="s">
        <v>12997</v>
      </c>
      <c r="T18669" t="s">
        <v>3096</v>
      </c>
    </row>
    <row r="18670" spans="17:20">
      <c r="Q18670">
        <v>0.461863425925926</v>
      </c>
      <c r="R18670">
        <v>3</v>
      </c>
      <c r="S18670" t="s">
        <v>6479</v>
      </c>
      <c r="T18670" t="s">
        <v>3103</v>
      </c>
    </row>
    <row r="18671" spans="17:20">
      <c r="Q18671">
        <v>0.461898148148148</v>
      </c>
      <c r="R18671">
        <v>1</v>
      </c>
      <c r="S18671" t="s">
        <v>6464</v>
      </c>
      <c r="T18671" t="s">
        <v>3103</v>
      </c>
    </row>
    <row r="18672" spans="17:20">
      <c r="Q18672">
        <v>0.46192129629629602</v>
      </c>
      <c r="R18672">
        <v>1</v>
      </c>
      <c r="S18672" t="s">
        <v>2562</v>
      </c>
      <c r="T18672" t="s">
        <v>3103</v>
      </c>
    </row>
    <row r="18673" spans="17:20">
      <c r="Q18673">
        <v>0.462013888888889</v>
      </c>
      <c r="R18673">
        <v>1</v>
      </c>
      <c r="S18673" t="s">
        <v>6466</v>
      </c>
      <c r="T18673" t="s">
        <v>3103</v>
      </c>
    </row>
    <row r="18674" spans="17:20">
      <c r="Q18674">
        <v>0.46214120370370398</v>
      </c>
      <c r="R18674">
        <v>1</v>
      </c>
      <c r="S18674" t="s">
        <v>6476</v>
      </c>
      <c r="T18674" t="s">
        <v>3103</v>
      </c>
    </row>
    <row r="18675" spans="17:20">
      <c r="Q18675">
        <v>0.46225694444444398</v>
      </c>
      <c r="R18675">
        <v>1</v>
      </c>
      <c r="S18675" t="s">
        <v>6480</v>
      </c>
      <c r="T18675" t="s">
        <v>3103</v>
      </c>
    </row>
    <row r="18676" spans="17:20">
      <c r="Q18676">
        <v>0.46228009259259301</v>
      </c>
      <c r="R18676">
        <v>1</v>
      </c>
      <c r="S18676" t="s">
        <v>6472</v>
      </c>
      <c r="T18676" t="s">
        <v>3221</v>
      </c>
    </row>
    <row r="18677" spans="17:20">
      <c r="Q18677">
        <v>0.46229166666666699</v>
      </c>
      <c r="R18677">
        <v>4</v>
      </c>
      <c r="S18677" t="s">
        <v>6488</v>
      </c>
      <c r="T18677" t="s">
        <v>3103</v>
      </c>
    </row>
    <row r="18678" spans="17:20">
      <c r="Q18678">
        <v>0.46233796296296298</v>
      </c>
      <c r="R18678">
        <v>1</v>
      </c>
      <c r="S18678" t="s">
        <v>3681</v>
      </c>
      <c r="T18678" t="s">
        <v>3096</v>
      </c>
    </row>
    <row r="18679" spans="17:20">
      <c r="Q18679">
        <v>0.46243055555555601</v>
      </c>
      <c r="R18679">
        <v>2</v>
      </c>
      <c r="S18679" t="s">
        <v>6478</v>
      </c>
      <c r="T18679" t="s">
        <v>3103</v>
      </c>
    </row>
    <row r="18680" spans="17:20">
      <c r="Q18680">
        <v>0.46250000000000002</v>
      </c>
      <c r="R18680">
        <v>1</v>
      </c>
      <c r="S18680" t="s">
        <v>4041</v>
      </c>
      <c r="T18680" t="s">
        <v>3097</v>
      </c>
    </row>
    <row r="18681" spans="17:20">
      <c r="Q18681">
        <v>0.462627314814815</v>
      </c>
      <c r="R18681">
        <v>1</v>
      </c>
      <c r="S18681" t="s">
        <v>6463</v>
      </c>
      <c r="T18681" t="s">
        <v>3221</v>
      </c>
    </row>
    <row r="18682" spans="17:20">
      <c r="Q18682">
        <v>0.46266203703703701</v>
      </c>
      <c r="R18682">
        <v>1</v>
      </c>
      <c r="S18682" t="s">
        <v>4647</v>
      </c>
      <c r="T18682" t="s">
        <v>3095</v>
      </c>
    </row>
    <row r="18683" spans="17:20">
      <c r="Q18683">
        <v>0.46267361111111099</v>
      </c>
      <c r="R18683">
        <v>1</v>
      </c>
      <c r="S18683" t="s">
        <v>6490</v>
      </c>
      <c r="T18683" t="s">
        <v>3103</v>
      </c>
    </row>
    <row r="18684" spans="17:20">
      <c r="Q18684">
        <v>0.46268518518518498</v>
      </c>
      <c r="R18684">
        <v>1</v>
      </c>
      <c r="S18684" t="s">
        <v>3282</v>
      </c>
      <c r="T18684" t="s">
        <v>3097</v>
      </c>
    </row>
    <row r="18685" spans="17:20">
      <c r="Q18685">
        <v>0.46269675925925902</v>
      </c>
      <c r="R18685">
        <v>1</v>
      </c>
      <c r="S18685" t="s">
        <v>6492</v>
      </c>
      <c r="T18685" t="s">
        <v>3103</v>
      </c>
    </row>
    <row r="18686" spans="17:20">
      <c r="Q18686">
        <v>0.462708333333333</v>
      </c>
      <c r="R18686">
        <v>1</v>
      </c>
      <c r="S18686" t="s">
        <v>3762</v>
      </c>
      <c r="T18686" t="s">
        <v>3097</v>
      </c>
    </row>
    <row r="18687" spans="17:20">
      <c r="Q18687">
        <v>0.46275462962962999</v>
      </c>
      <c r="R18687">
        <v>2</v>
      </c>
      <c r="S18687" t="s">
        <v>12998</v>
      </c>
      <c r="T18687" t="s">
        <v>3097</v>
      </c>
    </row>
    <row r="18688" spans="17:20">
      <c r="Q18688">
        <v>0.46283564814814798</v>
      </c>
      <c r="R18688">
        <v>1</v>
      </c>
      <c r="S18688" t="s">
        <v>3283</v>
      </c>
      <c r="T18688" t="s">
        <v>3096</v>
      </c>
    </row>
    <row r="18689" spans="17:20">
      <c r="Q18689">
        <v>0.46290509259259299</v>
      </c>
      <c r="R18689">
        <v>1</v>
      </c>
      <c r="S18689" t="s">
        <v>9384</v>
      </c>
      <c r="T18689" t="s">
        <v>3098</v>
      </c>
    </row>
    <row r="18690" spans="17:20">
      <c r="Q18690">
        <v>0.46298611111111099</v>
      </c>
      <c r="R18690">
        <v>1</v>
      </c>
      <c r="S18690" t="s">
        <v>6485</v>
      </c>
      <c r="T18690" t="s">
        <v>3103</v>
      </c>
    </row>
    <row r="18691" spans="17:20">
      <c r="Q18691">
        <v>0.46304398148148102</v>
      </c>
      <c r="R18691">
        <v>1</v>
      </c>
      <c r="S18691" t="s">
        <v>4303</v>
      </c>
      <c r="T18691" t="s">
        <v>3098</v>
      </c>
    </row>
    <row r="18692" spans="17:20">
      <c r="Q18692">
        <v>0.463090277777778</v>
      </c>
      <c r="R18692">
        <v>1</v>
      </c>
      <c r="S18692" t="s">
        <v>6471</v>
      </c>
      <c r="T18692" t="s">
        <v>3221</v>
      </c>
    </row>
    <row r="18693" spans="17:20">
      <c r="Q18693">
        <v>0.463171296296296</v>
      </c>
      <c r="R18693">
        <v>1</v>
      </c>
      <c r="S18693" t="s">
        <v>6481</v>
      </c>
      <c r="T18693" t="s">
        <v>3221</v>
      </c>
    </row>
    <row r="18694" spans="17:20">
      <c r="Q18694">
        <v>0.463171296296296</v>
      </c>
      <c r="R18694">
        <v>1</v>
      </c>
      <c r="S18694" t="s">
        <v>6487</v>
      </c>
      <c r="T18694" t="s">
        <v>3221</v>
      </c>
    </row>
    <row r="18695" spans="17:20">
      <c r="Q18695">
        <v>0.46335648148148201</v>
      </c>
      <c r="R18695">
        <v>1</v>
      </c>
      <c r="S18695" t="s">
        <v>12999</v>
      </c>
      <c r="T18695" t="s">
        <v>3098</v>
      </c>
    </row>
    <row r="18696" spans="17:20">
      <c r="Q18696">
        <v>0.46336805555555599</v>
      </c>
      <c r="R18696">
        <v>1</v>
      </c>
      <c r="S18696" t="s">
        <v>12975</v>
      </c>
      <c r="T18696" t="s">
        <v>3098</v>
      </c>
    </row>
    <row r="18697" spans="17:20">
      <c r="Q18697">
        <v>0.46341435185185198</v>
      </c>
      <c r="R18697">
        <v>1</v>
      </c>
      <c r="S18697" t="s">
        <v>6484</v>
      </c>
      <c r="T18697" t="s">
        <v>3103</v>
      </c>
    </row>
    <row r="18698" spans="17:20">
      <c r="Q18698">
        <v>0.4634375</v>
      </c>
      <c r="R18698">
        <v>3</v>
      </c>
      <c r="S18698" t="s">
        <v>2562</v>
      </c>
      <c r="T18698" t="s">
        <v>3128</v>
      </c>
    </row>
    <row r="18699" spans="17:20">
      <c r="Q18699">
        <v>0.46353009259259298</v>
      </c>
      <c r="R18699">
        <v>1</v>
      </c>
      <c r="S18699" t="s">
        <v>6493</v>
      </c>
      <c r="T18699" t="s">
        <v>3103</v>
      </c>
    </row>
    <row r="18700" spans="17:20">
      <c r="Q18700">
        <v>0.46357638888888902</v>
      </c>
      <c r="R18700">
        <v>1</v>
      </c>
      <c r="S18700" t="s">
        <v>6477</v>
      </c>
      <c r="T18700" t="s">
        <v>3221</v>
      </c>
    </row>
    <row r="18701" spans="17:20">
      <c r="Q18701">
        <v>0.46361111111111097</v>
      </c>
      <c r="R18701">
        <v>2</v>
      </c>
      <c r="S18701" t="s">
        <v>6497</v>
      </c>
      <c r="T18701" t="s">
        <v>3103</v>
      </c>
    </row>
    <row r="18702" spans="17:20">
      <c r="Q18702">
        <v>0.46377314814814802</v>
      </c>
      <c r="R18702">
        <v>1</v>
      </c>
      <c r="S18702" t="s">
        <v>6495</v>
      </c>
      <c r="T18702" t="s">
        <v>3103</v>
      </c>
    </row>
    <row r="18703" spans="17:20">
      <c r="Q18703">
        <v>0.463784722222222</v>
      </c>
      <c r="R18703">
        <v>1</v>
      </c>
      <c r="S18703" t="s">
        <v>6482</v>
      </c>
      <c r="T18703" t="s">
        <v>3221</v>
      </c>
    </row>
    <row r="18704" spans="17:20">
      <c r="Q18704">
        <v>0.46384259259259297</v>
      </c>
      <c r="R18704">
        <v>2</v>
      </c>
      <c r="S18704" t="s">
        <v>6491</v>
      </c>
      <c r="T18704" t="s">
        <v>3221</v>
      </c>
    </row>
    <row r="18705" spans="17:20">
      <c r="Q18705">
        <v>0.46386574074074099</v>
      </c>
      <c r="R18705">
        <v>1</v>
      </c>
      <c r="S18705" t="s">
        <v>6494</v>
      </c>
      <c r="T18705" t="s">
        <v>3221</v>
      </c>
    </row>
    <row r="18706" spans="17:20">
      <c r="Q18706">
        <v>0.46387731481481498</v>
      </c>
      <c r="R18706">
        <v>1</v>
      </c>
      <c r="S18706" t="s">
        <v>6498</v>
      </c>
      <c r="T18706" t="s">
        <v>3221</v>
      </c>
    </row>
    <row r="18707" spans="17:20">
      <c r="Q18707">
        <v>0.46388888888888902</v>
      </c>
      <c r="R18707">
        <v>1</v>
      </c>
      <c r="S18707" t="s">
        <v>6502</v>
      </c>
      <c r="T18707" t="s">
        <v>3103</v>
      </c>
    </row>
    <row r="18708" spans="17:20">
      <c r="Q18708">
        <v>0.46392361111111102</v>
      </c>
      <c r="R18708">
        <v>3</v>
      </c>
      <c r="S18708" t="s">
        <v>2562</v>
      </c>
      <c r="T18708" t="s">
        <v>3103</v>
      </c>
    </row>
    <row r="18709" spans="17:20">
      <c r="Q18709">
        <v>0.46394675925925899</v>
      </c>
      <c r="R18709">
        <v>1</v>
      </c>
      <c r="S18709" t="s">
        <v>6483</v>
      </c>
      <c r="T18709" t="s">
        <v>3221</v>
      </c>
    </row>
    <row r="18710" spans="17:20">
      <c r="Q18710">
        <v>0.46400462962963002</v>
      </c>
      <c r="R18710">
        <v>1</v>
      </c>
      <c r="S18710" t="s">
        <v>6503</v>
      </c>
      <c r="T18710" t="s">
        <v>3103</v>
      </c>
    </row>
    <row r="18711" spans="17:20">
      <c r="Q18711">
        <v>0.46402777777777798</v>
      </c>
      <c r="R18711">
        <v>2</v>
      </c>
      <c r="S18711" t="s">
        <v>6504</v>
      </c>
      <c r="T18711" t="s">
        <v>3103</v>
      </c>
    </row>
    <row r="18712" spans="17:20">
      <c r="Q18712">
        <v>0.46403935185185202</v>
      </c>
      <c r="R18712">
        <v>1</v>
      </c>
      <c r="S18712" t="s">
        <v>3285</v>
      </c>
      <c r="T18712" t="s">
        <v>3095</v>
      </c>
    </row>
    <row r="18713" spans="17:20">
      <c r="Q18713">
        <v>0.46405092592592601</v>
      </c>
      <c r="R18713">
        <v>1</v>
      </c>
      <c r="S18713" t="s">
        <v>6505</v>
      </c>
      <c r="T18713" t="s">
        <v>3103</v>
      </c>
    </row>
    <row r="18714" spans="17:20">
      <c r="Q18714">
        <v>0.46407407407407397</v>
      </c>
      <c r="R18714">
        <v>2</v>
      </c>
      <c r="S18714" t="s">
        <v>6506</v>
      </c>
      <c r="T18714" t="s">
        <v>3103</v>
      </c>
    </row>
    <row r="18715" spans="17:20">
      <c r="Q18715">
        <v>0.46408564814814801</v>
      </c>
      <c r="R18715">
        <v>1</v>
      </c>
      <c r="S18715" t="s">
        <v>6500</v>
      </c>
      <c r="T18715" t="s">
        <v>3221</v>
      </c>
    </row>
    <row r="18716" spans="17:20">
      <c r="Q18716">
        <v>0.46408564814814801</v>
      </c>
      <c r="R18716">
        <v>1</v>
      </c>
      <c r="S18716" t="s">
        <v>6496</v>
      </c>
      <c r="T18716" t="s">
        <v>3221</v>
      </c>
    </row>
    <row r="18717" spans="17:20">
      <c r="Q18717">
        <v>0.464166666666667</v>
      </c>
      <c r="R18717">
        <v>1</v>
      </c>
      <c r="S18717" t="s">
        <v>6507</v>
      </c>
      <c r="T18717" t="s">
        <v>3103</v>
      </c>
    </row>
    <row r="18718" spans="17:20">
      <c r="Q18718">
        <v>0.46420138888888901</v>
      </c>
      <c r="R18718">
        <v>1</v>
      </c>
      <c r="S18718" t="s">
        <v>6489</v>
      </c>
      <c r="T18718" t="s">
        <v>3221</v>
      </c>
    </row>
    <row r="18719" spans="17:20">
      <c r="Q18719">
        <v>0.46420138888888901</v>
      </c>
      <c r="R18719">
        <v>2</v>
      </c>
      <c r="S18719" t="s">
        <v>6499</v>
      </c>
      <c r="T18719" t="s">
        <v>3103</v>
      </c>
    </row>
    <row r="18720" spans="17:20">
      <c r="Q18720">
        <v>0.46429398148148099</v>
      </c>
      <c r="R18720">
        <v>2</v>
      </c>
      <c r="S18720" t="s">
        <v>6501</v>
      </c>
      <c r="T18720" t="s">
        <v>3103</v>
      </c>
    </row>
    <row r="18721" spans="17:20">
      <c r="Q18721">
        <v>0.464594907407407</v>
      </c>
      <c r="R18721">
        <v>1</v>
      </c>
      <c r="S18721" t="s">
        <v>13000</v>
      </c>
      <c r="T18721" t="s">
        <v>3098</v>
      </c>
    </row>
    <row r="18722" spans="17:20">
      <c r="Q18722">
        <v>0.46466435185185201</v>
      </c>
      <c r="R18722">
        <v>1</v>
      </c>
      <c r="S18722" t="s">
        <v>13001</v>
      </c>
      <c r="T18722" t="s">
        <v>3098</v>
      </c>
    </row>
    <row r="18723" spans="17:20">
      <c r="Q18723">
        <v>0.46480324074074097</v>
      </c>
      <c r="R18723">
        <v>1</v>
      </c>
      <c r="S18723" t="s">
        <v>4382</v>
      </c>
      <c r="T18723" t="s">
        <v>3096</v>
      </c>
    </row>
    <row r="18724" spans="17:20">
      <c r="Q18724">
        <v>0.46488425925925903</v>
      </c>
      <c r="R18724">
        <v>1</v>
      </c>
      <c r="S18724" t="s">
        <v>13002</v>
      </c>
      <c r="T18724" t="s">
        <v>3096</v>
      </c>
    </row>
    <row r="18725" spans="17:20">
      <c r="Q18725">
        <v>0.46491898148148098</v>
      </c>
      <c r="R18725">
        <v>1</v>
      </c>
      <c r="S18725" t="s">
        <v>6508</v>
      </c>
      <c r="T18725" t="s">
        <v>3103</v>
      </c>
    </row>
    <row r="18726" spans="17:20">
      <c r="Q18726">
        <v>0.46494212962963</v>
      </c>
      <c r="R18726">
        <v>1</v>
      </c>
      <c r="S18726" t="s">
        <v>13003</v>
      </c>
      <c r="T18726" t="s">
        <v>3098</v>
      </c>
    </row>
    <row r="18727" spans="17:20">
      <c r="Q18727">
        <v>0.46519675925925902</v>
      </c>
      <c r="R18727">
        <v>1</v>
      </c>
      <c r="S18727" t="s">
        <v>13004</v>
      </c>
      <c r="T18727" t="s">
        <v>3097</v>
      </c>
    </row>
    <row r="18728" spans="17:20">
      <c r="Q18728">
        <v>0.465208333333333</v>
      </c>
      <c r="R18728">
        <v>1</v>
      </c>
      <c r="S18728" t="s">
        <v>3329</v>
      </c>
      <c r="T18728" t="s">
        <v>3095</v>
      </c>
    </row>
    <row r="18729" spans="17:20">
      <c r="Q18729">
        <v>0.46525462962962999</v>
      </c>
      <c r="R18729">
        <v>1</v>
      </c>
      <c r="S18729" t="s">
        <v>3289</v>
      </c>
      <c r="T18729" t="s">
        <v>3097</v>
      </c>
    </row>
    <row r="18730" spans="17:20">
      <c r="Q18730">
        <v>0.46537037037036999</v>
      </c>
      <c r="R18730">
        <v>1</v>
      </c>
      <c r="S18730" t="s">
        <v>6512</v>
      </c>
      <c r="T18730" t="s">
        <v>3103</v>
      </c>
    </row>
    <row r="18731" spans="17:20">
      <c r="Q18731">
        <v>0.46538194444444397</v>
      </c>
      <c r="R18731">
        <v>1</v>
      </c>
      <c r="S18731" t="s">
        <v>3290</v>
      </c>
      <c r="T18731" t="s">
        <v>3095</v>
      </c>
    </row>
    <row r="18732" spans="17:20">
      <c r="Q18732">
        <v>0.46541666666666698</v>
      </c>
      <c r="R18732">
        <v>1</v>
      </c>
      <c r="S18732" t="s">
        <v>6486</v>
      </c>
      <c r="T18732" t="s">
        <v>3098</v>
      </c>
    </row>
    <row r="18733" spans="17:20">
      <c r="Q18733">
        <v>0.465439814814815</v>
      </c>
      <c r="R18733">
        <v>2</v>
      </c>
      <c r="S18733" t="s">
        <v>6513</v>
      </c>
      <c r="T18733" t="s">
        <v>3103</v>
      </c>
    </row>
    <row r="18734" spans="17:20">
      <c r="Q18734">
        <v>0.46559027777777801</v>
      </c>
      <c r="R18734">
        <v>1</v>
      </c>
      <c r="S18734" t="s">
        <v>6515</v>
      </c>
      <c r="T18734" t="s">
        <v>3103</v>
      </c>
    </row>
    <row r="18735" spans="17:20">
      <c r="Q18735">
        <v>0.46562500000000001</v>
      </c>
      <c r="R18735">
        <v>1</v>
      </c>
      <c r="S18735" t="s">
        <v>6516</v>
      </c>
      <c r="T18735" t="s">
        <v>3103</v>
      </c>
    </row>
    <row r="18736" spans="17:20">
      <c r="Q18736">
        <v>0.46564814814814798</v>
      </c>
      <c r="R18736">
        <v>1</v>
      </c>
      <c r="S18736" t="s">
        <v>6518</v>
      </c>
      <c r="T18736" t="s">
        <v>3221</v>
      </c>
    </row>
    <row r="18737" spans="17:20">
      <c r="Q18737">
        <v>0.465671296296296</v>
      </c>
      <c r="R18737">
        <v>1</v>
      </c>
      <c r="S18737" t="s">
        <v>6509</v>
      </c>
      <c r="T18737" t="s">
        <v>3221</v>
      </c>
    </row>
    <row r="18738" spans="17:20">
      <c r="Q18738">
        <v>0.46568287037036998</v>
      </c>
      <c r="R18738">
        <v>1</v>
      </c>
      <c r="S18738" t="s">
        <v>4386</v>
      </c>
      <c r="T18738" t="s">
        <v>3098</v>
      </c>
    </row>
    <row r="18739" spans="17:20">
      <c r="Q18739">
        <v>0.46582175925925901</v>
      </c>
      <c r="R18739">
        <v>1</v>
      </c>
      <c r="S18739" t="s">
        <v>6531</v>
      </c>
      <c r="T18739" t="s">
        <v>3103</v>
      </c>
    </row>
    <row r="18740" spans="17:20">
      <c r="Q18740">
        <v>0.46583333333333299</v>
      </c>
      <c r="R18740">
        <v>1</v>
      </c>
      <c r="S18740" t="s">
        <v>6510</v>
      </c>
      <c r="T18740" t="s">
        <v>3103</v>
      </c>
    </row>
    <row r="18741" spans="17:20">
      <c r="Q18741">
        <v>0.46598379629629599</v>
      </c>
      <c r="R18741">
        <v>3</v>
      </c>
      <c r="S18741" t="s">
        <v>6520</v>
      </c>
      <c r="T18741" t="s">
        <v>3103</v>
      </c>
    </row>
    <row r="18742" spans="17:20">
      <c r="Q18742">
        <v>0.46607638888888903</v>
      </c>
      <c r="R18742">
        <v>1</v>
      </c>
      <c r="S18742" t="s">
        <v>2562</v>
      </c>
      <c r="T18742" t="s">
        <v>3097</v>
      </c>
    </row>
    <row r="18743" spans="17:20">
      <c r="Q18743">
        <v>0.466168981481482</v>
      </c>
      <c r="R18743">
        <v>1</v>
      </c>
      <c r="S18743" t="s">
        <v>6511</v>
      </c>
      <c r="T18743" t="s">
        <v>3221</v>
      </c>
    </row>
    <row r="18744" spans="17:20">
      <c r="Q18744">
        <v>0.466284722222222</v>
      </c>
      <c r="R18744">
        <v>1</v>
      </c>
      <c r="S18744" t="s">
        <v>3920</v>
      </c>
      <c r="T18744" t="s">
        <v>3098</v>
      </c>
    </row>
    <row r="18745" spans="17:20">
      <c r="Q18745">
        <v>0.466284722222222</v>
      </c>
      <c r="R18745">
        <v>1</v>
      </c>
      <c r="S18745" t="s">
        <v>6290</v>
      </c>
      <c r="T18745" t="s">
        <v>3097</v>
      </c>
    </row>
    <row r="18746" spans="17:20">
      <c r="Q18746">
        <v>0.46644675925925899</v>
      </c>
      <c r="R18746">
        <v>1</v>
      </c>
      <c r="S18746" t="s">
        <v>6530</v>
      </c>
      <c r="T18746" t="s">
        <v>3103</v>
      </c>
    </row>
    <row r="18747" spans="17:20">
      <c r="Q18747">
        <v>0.46646990740740701</v>
      </c>
      <c r="R18747">
        <v>4</v>
      </c>
      <c r="S18747" t="s">
        <v>6533</v>
      </c>
      <c r="T18747" t="s">
        <v>3103</v>
      </c>
    </row>
    <row r="18748" spans="17:20">
      <c r="Q18748">
        <v>0.46649305555555598</v>
      </c>
      <c r="R18748">
        <v>1</v>
      </c>
      <c r="S18748" t="s">
        <v>6514</v>
      </c>
      <c r="T18748" t="s">
        <v>3221</v>
      </c>
    </row>
    <row r="18749" spans="17:20">
      <c r="Q18749">
        <v>0.46649305555555598</v>
      </c>
      <c r="R18749">
        <v>1</v>
      </c>
      <c r="S18749" t="s">
        <v>6534</v>
      </c>
      <c r="T18749" t="s">
        <v>3103</v>
      </c>
    </row>
    <row r="18750" spans="17:20">
      <c r="Q18750">
        <v>0.46650462962963002</v>
      </c>
      <c r="R18750">
        <v>1</v>
      </c>
      <c r="S18750" t="s">
        <v>6535</v>
      </c>
      <c r="T18750" t="s">
        <v>3103</v>
      </c>
    </row>
    <row r="18751" spans="17:20">
      <c r="Q18751">
        <v>0.46655092592592601</v>
      </c>
      <c r="R18751">
        <v>1</v>
      </c>
      <c r="S18751" t="s">
        <v>6517</v>
      </c>
      <c r="T18751" t="s">
        <v>3221</v>
      </c>
    </row>
    <row r="18752" spans="17:20">
      <c r="Q18752">
        <v>0.46657407407407397</v>
      </c>
      <c r="R18752">
        <v>4</v>
      </c>
      <c r="S18752" t="s">
        <v>2562</v>
      </c>
      <c r="T18752" t="s">
        <v>3103</v>
      </c>
    </row>
    <row r="18753" spans="17:20">
      <c r="Q18753">
        <v>0.466631944444444</v>
      </c>
      <c r="R18753">
        <v>1</v>
      </c>
      <c r="S18753" t="s">
        <v>6536</v>
      </c>
      <c r="T18753" t="s">
        <v>3103</v>
      </c>
    </row>
    <row r="18754" spans="17:20">
      <c r="Q18754">
        <v>0.46665509259259302</v>
      </c>
      <c r="R18754">
        <v>1</v>
      </c>
      <c r="S18754" t="s">
        <v>6537</v>
      </c>
      <c r="T18754" t="s">
        <v>3103</v>
      </c>
    </row>
    <row r="18755" spans="17:20">
      <c r="Q18755">
        <v>0.466712962962963</v>
      </c>
      <c r="R18755">
        <v>2</v>
      </c>
      <c r="S18755" t="s">
        <v>6538</v>
      </c>
      <c r="T18755" t="s">
        <v>3103</v>
      </c>
    </row>
    <row r="18756" spans="17:20">
      <c r="Q18756">
        <v>0.46673611111111102</v>
      </c>
      <c r="R18756">
        <v>1</v>
      </c>
      <c r="S18756" t="s">
        <v>6539</v>
      </c>
      <c r="T18756" t="s">
        <v>3103</v>
      </c>
    </row>
    <row r="18757" spans="17:20">
      <c r="Q18757">
        <v>0.46673611111111102</v>
      </c>
      <c r="R18757">
        <v>2</v>
      </c>
      <c r="S18757" t="s">
        <v>574</v>
      </c>
      <c r="T18757" t="s">
        <v>3094</v>
      </c>
    </row>
    <row r="18758" spans="17:20">
      <c r="Q18758">
        <v>0.46677083333333302</v>
      </c>
      <c r="R18758">
        <v>1</v>
      </c>
      <c r="S18758" t="s">
        <v>6540</v>
      </c>
      <c r="T18758" t="s">
        <v>3103</v>
      </c>
    </row>
    <row r="18759" spans="17:20">
      <c r="Q18759">
        <v>0.46678240740740701</v>
      </c>
      <c r="R18759">
        <v>1</v>
      </c>
      <c r="S18759" t="s">
        <v>3313</v>
      </c>
      <c r="T18759" t="s">
        <v>3096</v>
      </c>
    </row>
    <row r="18760" spans="17:20">
      <c r="Q18760">
        <v>0.46681712962963001</v>
      </c>
      <c r="R18760">
        <v>1</v>
      </c>
      <c r="S18760" t="s">
        <v>6519</v>
      </c>
      <c r="T18760" t="s">
        <v>3221</v>
      </c>
    </row>
    <row r="18761" spans="17:20">
      <c r="Q18761">
        <v>0.466828703703704</v>
      </c>
      <c r="R18761">
        <v>1</v>
      </c>
      <c r="S18761" t="s">
        <v>6541</v>
      </c>
      <c r="T18761" t="s">
        <v>3103</v>
      </c>
    </row>
    <row r="18762" spans="17:20">
      <c r="Q18762">
        <v>0.46689814814814801</v>
      </c>
      <c r="R18762">
        <v>2</v>
      </c>
      <c r="S18762" t="s">
        <v>6542</v>
      </c>
      <c r="T18762" t="s">
        <v>3103</v>
      </c>
    </row>
    <row r="18763" spans="17:20">
      <c r="Q18763">
        <v>0.46693287037037001</v>
      </c>
      <c r="R18763">
        <v>1</v>
      </c>
      <c r="S18763" t="s">
        <v>6521</v>
      </c>
      <c r="T18763" t="s">
        <v>3103</v>
      </c>
    </row>
    <row r="18764" spans="17:20">
      <c r="Q18764">
        <v>0.46696759259259302</v>
      </c>
      <c r="R18764">
        <v>1</v>
      </c>
      <c r="S18764" t="s">
        <v>6544</v>
      </c>
      <c r="T18764" t="s">
        <v>3103</v>
      </c>
    </row>
    <row r="18765" spans="17:20">
      <c r="Q18765">
        <v>0.46699074074074098</v>
      </c>
      <c r="R18765">
        <v>2</v>
      </c>
      <c r="S18765" t="s">
        <v>6545</v>
      </c>
      <c r="T18765" t="s">
        <v>3103</v>
      </c>
    </row>
    <row r="18766" spans="17:20">
      <c r="Q18766">
        <v>0.46700231481481502</v>
      </c>
      <c r="R18766">
        <v>2</v>
      </c>
      <c r="S18766" t="s">
        <v>6523</v>
      </c>
      <c r="T18766" t="s">
        <v>3103</v>
      </c>
    </row>
    <row r="18767" spans="17:20">
      <c r="Q18767">
        <v>0.46701388888888901</v>
      </c>
      <c r="R18767">
        <v>2</v>
      </c>
      <c r="S18767" t="s">
        <v>6546</v>
      </c>
      <c r="T18767" t="s">
        <v>3103</v>
      </c>
    </row>
    <row r="18768" spans="17:20">
      <c r="Q18768">
        <v>0.46703703703703697</v>
      </c>
      <c r="R18768">
        <v>1</v>
      </c>
      <c r="S18768" t="s">
        <v>6547</v>
      </c>
      <c r="T18768" t="s">
        <v>3103</v>
      </c>
    </row>
    <row r="18769" spans="17:20">
      <c r="Q18769">
        <v>0.467060185185185</v>
      </c>
      <c r="R18769">
        <v>1</v>
      </c>
      <c r="S18769" t="s">
        <v>6551</v>
      </c>
      <c r="T18769" t="s">
        <v>3103</v>
      </c>
    </row>
    <row r="18770" spans="17:20">
      <c r="Q18770">
        <v>0.46710648148148098</v>
      </c>
      <c r="R18770">
        <v>1</v>
      </c>
      <c r="S18770" t="s">
        <v>6552</v>
      </c>
      <c r="T18770" t="s">
        <v>3103</v>
      </c>
    </row>
    <row r="18771" spans="17:20">
      <c r="Q18771">
        <v>0.46712962962963001</v>
      </c>
      <c r="R18771">
        <v>1</v>
      </c>
      <c r="S18771" t="s">
        <v>6554</v>
      </c>
      <c r="T18771" t="s">
        <v>3103</v>
      </c>
    </row>
    <row r="18772" spans="17:20">
      <c r="Q18772">
        <v>0.46715277777777803</v>
      </c>
      <c r="R18772">
        <v>1</v>
      </c>
      <c r="S18772" t="s">
        <v>6555</v>
      </c>
      <c r="T18772" t="s">
        <v>3103</v>
      </c>
    </row>
    <row r="18773" spans="17:20">
      <c r="Q18773">
        <v>0.467210648148148</v>
      </c>
      <c r="R18773">
        <v>1</v>
      </c>
      <c r="S18773" t="s">
        <v>6525</v>
      </c>
      <c r="T18773" t="s">
        <v>3221</v>
      </c>
    </row>
    <row r="18774" spans="17:20">
      <c r="Q18774">
        <v>0.46739583333333301</v>
      </c>
      <c r="R18774">
        <v>1</v>
      </c>
      <c r="S18774" t="s">
        <v>13005</v>
      </c>
      <c r="T18774" t="s">
        <v>3098</v>
      </c>
    </row>
    <row r="18775" spans="17:20">
      <c r="Q18775">
        <v>0.46743055555555602</v>
      </c>
      <c r="R18775">
        <v>1</v>
      </c>
      <c r="S18775" t="s">
        <v>2562</v>
      </c>
      <c r="T18775" t="s">
        <v>3221</v>
      </c>
    </row>
    <row r="18776" spans="17:20">
      <c r="Q18776">
        <v>0.46743055555555602</v>
      </c>
      <c r="R18776">
        <v>1</v>
      </c>
      <c r="S18776" t="s">
        <v>1103</v>
      </c>
      <c r="T18776" t="s">
        <v>3098</v>
      </c>
    </row>
    <row r="18777" spans="17:20">
      <c r="Q18777">
        <v>0.46760416666666699</v>
      </c>
      <c r="R18777">
        <v>2</v>
      </c>
      <c r="S18777" t="s">
        <v>6527</v>
      </c>
      <c r="T18777" t="s">
        <v>3221</v>
      </c>
    </row>
    <row r="18778" spans="17:20">
      <c r="Q18778">
        <v>0.46768518518518498</v>
      </c>
      <c r="R18778">
        <v>2</v>
      </c>
      <c r="S18778" t="s">
        <v>6549</v>
      </c>
      <c r="T18778" t="s">
        <v>3103</v>
      </c>
    </row>
    <row r="18779" spans="17:20">
      <c r="Q18779">
        <v>0.46773148148148103</v>
      </c>
      <c r="R18779">
        <v>2</v>
      </c>
      <c r="S18779" t="s">
        <v>6528</v>
      </c>
      <c r="T18779" t="s">
        <v>3221</v>
      </c>
    </row>
    <row r="18780" spans="17:20">
      <c r="Q18780">
        <v>0.46775462962962999</v>
      </c>
      <c r="R18780">
        <v>1</v>
      </c>
      <c r="S18780" t="s">
        <v>2562</v>
      </c>
      <c r="T18780" t="s">
        <v>3221</v>
      </c>
    </row>
    <row r="18781" spans="17:20">
      <c r="Q18781">
        <v>0.46776620370370398</v>
      </c>
      <c r="R18781">
        <v>2</v>
      </c>
      <c r="S18781" t="s">
        <v>6529</v>
      </c>
      <c r="T18781" t="s">
        <v>3221</v>
      </c>
    </row>
    <row r="18782" spans="17:20">
      <c r="Q18782">
        <v>0.46776620370370398</v>
      </c>
      <c r="R18782">
        <v>2</v>
      </c>
      <c r="S18782" t="s">
        <v>6557</v>
      </c>
      <c r="T18782" t="s">
        <v>3103</v>
      </c>
    </row>
    <row r="18783" spans="17:20">
      <c r="Q18783">
        <v>0.46776620370370398</v>
      </c>
      <c r="R18783">
        <v>2</v>
      </c>
      <c r="S18783" t="s">
        <v>3295</v>
      </c>
      <c r="T18783" t="s">
        <v>3098</v>
      </c>
    </row>
    <row r="18784" spans="17:20">
      <c r="Q18784">
        <v>0.46780092592592598</v>
      </c>
      <c r="R18784">
        <v>1</v>
      </c>
      <c r="S18784" t="s">
        <v>13006</v>
      </c>
      <c r="T18784" t="s">
        <v>3095</v>
      </c>
    </row>
    <row r="18785" spans="17:20">
      <c r="Q18785">
        <v>0.46787037037036999</v>
      </c>
      <c r="R18785">
        <v>1</v>
      </c>
      <c r="S18785" t="s">
        <v>6558</v>
      </c>
      <c r="T18785" t="s">
        <v>3103</v>
      </c>
    </row>
    <row r="18786" spans="17:20">
      <c r="Q18786">
        <v>0.46788194444444398</v>
      </c>
      <c r="R18786">
        <v>1</v>
      </c>
      <c r="S18786" t="s">
        <v>6559</v>
      </c>
      <c r="T18786" t="s">
        <v>3103</v>
      </c>
    </row>
    <row r="18787" spans="17:20">
      <c r="Q18787">
        <v>0.46791666666666698</v>
      </c>
      <c r="R18787">
        <v>2</v>
      </c>
      <c r="S18787" t="s">
        <v>6562</v>
      </c>
      <c r="T18787" t="s">
        <v>3103</v>
      </c>
    </row>
    <row r="18788" spans="17:20">
      <c r="Q18788">
        <v>0.467939814814815</v>
      </c>
      <c r="R18788">
        <v>2</v>
      </c>
      <c r="S18788" t="s">
        <v>6563</v>
      </c>
      <c r="T18788" t="s">
        <v>3103</v>
      </c>
    </row>
    <row r="18789" spans="17:20">
      <c r="Q18789">
        <v>0.46796296296296302</v>
      </c>
      <c r="R18789">
        <v>1</v>
      </c>
      <c r="S18789" t="s">
        <v>6567</v>
      </c>
      <c r="T18789" t="s">
        <v>3103</v>
      </c>
    </row>
    <row r="18790" spans="17:20">
      <c r="Q18790">
        <v>0.46796296296296302</v>
      </c>
      <c r="R18790">
        <v>1</v>
      </c>
      <c r="S18790" t="s">
        <v>13007</v>
      </c>
      <c r="T18790" t="s">
        <v>3095</v>
      </c>
    </row>
    <row r="18791" spans="17:20">
      <c r="Q18791">
        <v>0.46798611111111099</v>
      </c>
      <c r="R18791">
        <v>1</v>
      </c>
      <c r="S18791" t="s">
        <v>9091</v>
      </c>
      <c r="T18791" t="s">
        <v>3098</v>
      </c>
    </row>
    <row r="18792" spans="17:20">
      <c r="Q18792">
        <v>0.46799768518518498</v>
      </c>
      <c r="R18792">
        <v>1</v>
      </c>
      <c r="S18792" t="s">
        <v>6556</v>
      </c>
      <c r="T18792" t="s">
        <v>3103</v>
      </c>
    </row>
    <row r="18793" spans="17:20">
      <c r="Q18793">
        <v>0.46799768518518498</v>
      </c>
      <c r="R18793">
        <v>3</v>
      </c>
      <c r="S18793" t="s">
        <v>6568</v>
      </c>
      <c r="T18793" t="s">
        <v>3103</v>
      </c>
    </row>
    <row r="18794" spans="17:20">
      <c r="Q18794">
        <v>0.468020833333333</v>
      </c>
      <c r="R18794">
        <v>1</v>
      </c>
      <c r="S18794" t="s">
        <v>6553</v>
      </c>
      <c r="T18794" t="s">
        <v>3103</v>
      </c>
    </row>
    <row r="18795" spans="17:20">
      <c r="Q18795">
        <v>0.46804398148148102</v>
      </c>
      <c r="R18795">
        <v>1</v>
      </c>
      <c r="S18795" t="s">
        <v>4163</v>
      </c>
      <c r="T18795" t="s">
        <v>3097</v>
      </c>
    </row>
    <row r="18796" spans="17:20">
      <c r="Q18796">
        <v>0.46824074074074101</v>
      </c>
      <c r="R18796">
        <v>1</v>
      </c>
      <c r="S18796" t="s">
        <v>6548</v>
      </c>
      <c r="T18796" t="s">
        <v>3221</v>
      </c>
    </row>
    <row r="18797" spans="17:20">
      <c r="Q18797">
        <v>0.46827546296296302</v>
      </c>
      <c r="R18797">
        <v>1</v>
      </c>
      <c r="S18797" t="s">
        <v>4331</v>
      </c>
      <c r="T18797" t="s">
        <v>3094</v>
      </c>
    </row>
    <row r="18798" spans="17:20">
      <c r="Q18798">
        <v>0.468287037037037</v>
      </c>
      <c r="R18798">
        <v>1</v>
      </c>
      <c r="S18798" t="s">
        <v>6569</v>
      </c>
      <c r="T18798" t="s">
        <v>3103</v>
      </c>
    </row>
    <row r="18799" spans="17:20">
      <c r="Q18799">
        <v>0.46844907407407399</v>
      </c>
      <c r="R18799">
        <v>1</v>
      </c>
      <c r="S18799" t="s">
        <v>6561</v>
      </c>
      <c r="T18799" t="s">
        <v>3103</v>
      </c>
    </row>
    <row r="18800" spans="17:20">
      <c r="Q18800">
        <v>0.46856481481481499</v>
      </c>
      <c r="R18800">
        <v>1</v>
      </c>
      <c r="S18800" t="s">
        <v>6550</v>
      </c>
      <c r="T18800" t="s">
        <v>3221</v>
      </c>
    </row>
    <row r="18801" spans="17:20">
      <c r="Q18801">
        <v>0.468634259259259</v>
      </c>
      <c r="R18801">
        <v>1</v>
      </c>
      <c r="S18801" t="s">
        <v>4301</v>
      </c>
      <c r="T18801" t="s">
        <v>3094</v>
      </c>
    </row>
    <row r="18802" spans="17:20">
      <c r="Q18802">
        <v>0.46866898148148201</v>
      </c>
      <c r="R18802">
        <v>1</v>
      </c>
      <c r="S18802" t="s">
        <v>3293</v>
      </c>
      <c r="T18802" t="s">
        <v>3095</v>
      </c>
    </row>
    <row r="18803" spans="17:20">
      <c r="Q18803">
        <v>0.46871527777777799</v>
      </c>
      <c r="R18803">
        <v>2</v>
      </c>
      <c r="S18803" t="s">
        <v>2562</v>
      </c>
      <c r="T18803" t="s">
        <v>3103</v>
      </c>
    </row>
    <row r="18804" spans="17:20">
      <c r="Q18804">
        <v>0.46871527777777799</v>
      </c>
      <c r="R18804">
        <v>2</v>
      </c>
      <c r="S18804" t="s">
        <v>3277</v>
      </c>
      <c r="T18804" t="s">
        <v>3095</v>
      </c>
    </row>
    <row r="18805" spans="17:20">
      <c r="Q18805">
        <v>0.46877314814814802</v>
      </c>
      <c r="R18805">
        <v>2</v>
      </c>
      <c r="S18805" t="s">
        <v>6564</v>
      </c>
      <c r="T18805" t="s">
        <v>3103</v>
      </c>
    </row>
    <row r="18806" spans="17:20">
      <c r="Q18806">
        <v>0.46879629629629599</v>
      </c>
      <c r="R18806">
        <v>4</v>
      </c>
      <c r="S18806" t="s">
        <v>6577</v>
      </c>
      <c r="T18806" t="s">
        <v>3103</v>
      </c>
    </row>
    <row r="18807" spans="17:20">
      <c r="Q18807">
        <v>0.46881944444444401</v>
      </c>
      <c r="R18807">
        <v>1</v>
      </c>
      <c r="S18807" t="s">
        <v>6579</v>
      </c>
      <c r="T18807" t="s">
        <v>3103</v>
      </c>
    </row>
    <row r="18808" spans="17:20">
      <c r="Q18808">
        <v>0.46883101851851799</v>
      </c>
      <c r="R18808">
        <v>1</v>
      </c>
      <c r="S18808" t="s">
        <v>6565</v>
      </c>
      <c r="T18808" t="s">
        <v>3103</v>
      </c>
    </row>
    <row r="18809" spans="17:20">
      <c r="Q18809">
        <v>0.46883101851851799</v>
      </c>
      <c r="R18809">
        <v>2</v>
      </c>
      <c r="S18809" t="s">
        <v>6580</v>
      </c>
      <c r="T18809" t="s">
        <v>3103</v>
      </c>
    </row>
    <row r="18810" spans="17:20">
      <c r="Q18810">
        <v>0.468981481481481</v>
      </c>
      <c r="R18810">
        <v>1</v>
      </c>
      <c r="S18810" t="s">
        <v>6570</v>
      </c>
      <c r="T18810" t="s">
        <v>3103</v>
      </c>
    </row>
    <row r="18811" spans="17:20">
      <c r="Q18811">
        <v>0.469016203703704</v>
      </c>
      <c r="R18811">
        <v>1</v>
      </c>
      <c r="S18811" t="s">
        <v>4385</v>
      </c>
      <c r="T18811" t="s">
        <v>3095</v>
      </c>
    </row>
    <row r="18812" spans="17:20">
      <c r="Q18812">
        <v>0.46905092592592601</v>
      </c>
      <c r="R18812">
        <v>1</v>
      </c>
      <c r="S18812" t="s">
        <v>6572</v>
      </c>
      <c r="T18812" t="s">
        <v>3103</v>
      </c>
    </row>
    <row r="18813" spans="17:20">
      <c r="Q18813">
        <v>0.46906249999999999</v>
      </c>
      <c r="R18813">
        <v>1</v>
      </c>
      <c r="S18813" t="s">
        <v>3763</v>
      </c>
      <c r="T18813" t="s">
        <v>3098</v>
      </c>
    </row>
    <row r="18814" spans="17:20">
      <c r="Q18814">
        <v>0.46907407407407398</v>
      </c>
      <c r="R18814">
        <v>1</v>
      </c>
      <c r="S18814" t="s">
        <v>6575</v>
      </c>
      <c r="T18814" t="s">
        <v>3103</v>
      </c>
    </row>
    <row r="18815" spans="17:20">
      <c r="Q18815">
        <v>0.469131944444444</v>
      </c>
      <c r="R18815">
        <v>2</v>
      </c>
      <c r="S18815" t="s">
        <v>6587</v>
      </c>
      <c r="T18815" t="s">
        <v>3103</v>
      </c>
    </row>
    <row r="18816" spans="17:20">
      <c r="Q18816">
        <v>0.46920138888888901</v>
      </c>
      <c r="R18816">
        <v>1</v>
      </c>
      <c r="S18816" t="s">
        <v>1028</v>
      </c>
      <c r="T18816" t="s">
        <v>3097</v>
      </c>
    </row>
    <row r="18817" spans="17:20">
      <c r="Q18817">
        <v>0.469247685185185</v>
      </c>
      <c r="R18817">
        <v>1</v>
      </c>
      <c r="S18817" t="s">
        <v>3848</v>
      </c>
      <c r="T18817" t="s">
        <v>3100</v>
      </c>
    </row>
    <row r="18818" spans="17:20">
      <c r="Q18818">
        <v>0.46928240740740701</v>
      </c>
      <c r="R18818">
        <v>1</v>
      </c>
      <c r="S18818" t="s">
        <v>6571</v>
      </c>
      <c r="T18818" t="s">
        <v>3221</v>
      </c>
    </row>
    <row r="18819" spans="17:20">
      <c r="Q18819">
        <v>0.46939814814814801</v>
      </c>
      <c r="R18819">
        <v>1</v>
      </c>
      <c r="S18819" t="s">
        <v>6566</v>
      </c>
      <c r="T18819" t="s">
        <v>3221</v>
      </c>
    </row>
    <row r="18820" spans="17:20">
      <c r="Q18820">
        <v>0.46942129629629598</v>
      </c>
      <c r="R18820">
        <v>1</v>
      </c>
      <c r="S18820" t="s">
        <v>6581</v>
      </c>
      <c r="T18820" t="s">
        <v>3103</v>
      </c>
    </row>
    <row r="18821" spans="17:20">
      <c r="Q18821">
        <v>0.46946759259259302</v>
      </c>
      <c r="R18821">
        <v>1</v>
      </c>
      <c r="S18821" t="s">
        <v>6582</v>
      </c>
      <c r="T18821" t="s">
        <v>3221</v>
      </c>
    </row>
    <row r="18822" spans="17:20">
      <c r="Q18822">
        <v>0.46949074074074099</v>
      </c>
      <c r="R18822">
        <v>1</v>
      </c>
      <c r="S18822" t="s">
        <v>3301</v>
      </c>
      <c r="T18822" t="s">
        <v>3098</v>
      </c>
    </row>
    <row r="18823" spans="17:20">
      <c r="Q18823">
        <v>0.46954861111111101</v>
      </c>
      <c r="R18823">
        <v>1</v>
      </c>
      <c r="S18823" t="s">
        <v>6574</v>
      </c>
      <c r="T18823" t="s">
        <v>3103</v>
      </c>
    </row>
    <row r="18824" spans="17:20">
      <c r="Q18824">
        <v>0.46957175925925898</v>
      </c>
      <c r="R18824">
        <v>1</v>
      </c>
      <c r="S18824" t="s">
        <v>2562</v>
      </c>
      <c r="T18824" t="s">
        <v>3103</v>
      </c>
    </row>
    <row r="18825" spans="17:20">
      <c r="Q18825">
        <v>0.46957175925925898</v>
      </c>
      <c r="R18825">
        <v>1</v>
      </c>
      <c r="S18825" t="s">
        <v>6560</v>
      </c>
      <c r="T18825" t="s">
        <v>3221</v>
      </c>
    </row>
    <row r="18826" spans="17:20">
      <c r="Q18826">
        <v>0.46958333333333302</v>
      </c>
      <c r="R18826">
        <v>3</v>
      </c>
      <c r="S18826" t="s">
        <v>3577</v>
      </c>
      <c r="T18826" t="s">
        <v>3098</v>
      </c>
    </row>
    <row r="18827" spans="17:20">
      <c r="Q18827">
        <v>0.46958333333333302</v>
      </c>
      <c r="R18827">
        <v>2</v>
      </c>
      <c r="S18827" t="s">
        <v>6661</v>
      </c>
      <c r="T18827" t="s">
        <v>3128</v>
      </c>
    </row>
    <row r="18828" spans="17:20">
      <c r="Q18828">
        <v>0.46965277777777797</v>
      </c>
      <c r="R18828">
        <v>1</v>
      </c>
      <c r="S18828" t="s">
        <v>6590</v>
      </c>
      <c r="T18828" t="s">
        <v>3221</v>
      </c>
    </row>
    <row r="18829" spans="17:20">
      <c r="Q18829">
        <v>0.46965277777777797</v>
      </c>
      <c r="R18829">
        <v>1</v>
      </c>
      <c r="S18829" t="s">
        <v>6584</v>
      </c>
      <c r="T18829" t="s">
        <v>3103</v>
      </c>
    </row>
    <row r="18830" spans="17:20">
      <c r="Q18830">
        <v>0.469675925925926</v>
      </c>
      <c r="R18830">
        <v>1</v>
      </c>
      <c r="S18830" t="s">
        <v>2562</v>
      </c>
      <c r="T18830" t="s">
        <v>3103</v>
      </c>
    </row>
    <row r="18831" spans="17:20">
      <c r="Q18831">
        <v>0.46976851851851897</v>
      </c>
      <c r="R18831">
        <v>1</v>
      </c>
      <c r="S18831" t="s">
        <v>6585</v>
      </c>
      <c r="T18831" t="s">
        <v>3103</v>
      </c>
    </row>
    <row r="18832" spans="17:20">
      <c r="Q18832">
        <v>0.46980324074074098</v>
      </c>
      <c r="R18832">
        <v>2</v>
      </c>
      <c r="S18832" t="s">
        <v>6589</v>
      </c>
      <c r="T18832" t="s">
        <v>3103</v>
      </c>
    </row>
    <row r="18833" spans="17:20">
      <c r="Q18833">
        <v>0.46981481481481502</v>
      </c>
      <c r="R18833">
        <v>1</v>
      </c>
      <c r="S18833" t="s">
        <v>315</v>
      </c>
      <c r="T18833" t="s">
        <v>3095</v>
      </c>
    </row>
    <row r="18834" spans="17:20">
      <c r="Q18834">
        <v>0.46988425925925897</v>
      </c>
      <c r="R18834">
        <v>1</v>
      </c>
      <c r="S18834" t="s">
        <v>6592</v>
      </c>
      <c r="T18834" t="s">
        <v>3103</v>
      </c>
    </row>
    <row r="18835" spans="17:20">
      <c r="Q18835">
        <v>0.46993055555555602</v>
      </c>
      <c r="R18835">
        <v>1</v>
      </c>
      <c r="S18835" t="s">
        <v>982</v>
      </c>
      <c r="T18835" t="s">
        <v>3095</v>
      </c>
    </row>
    <row r="18836" spans="17:20">
      <c r="Q18836">
        <v>0.47</v>
      </c>
      <c r="R18836">
        <v>1</v>
      </c>
      <c r="S18836" t="s">
        <v>6586</v>
      </c>
      <c r="T18836" t="s">
        <v>3221</v>
      </c>
    </row>
    <row r="18837" spans="17:20">
      <c r="Q18837">
        <v>0.47</v>
      </c>
      <c r="R18837">
        <v>1</v>
      </c>
      <c r="S18837" t="s">
        <v>4528</v>
      </c>
      <c r="T18837" t="s">
        <v>3097</v>
      </c>
    </row>
    <row r="18838" spans="17:20">
      <c r="Q18838">
        <v>0.47004629629629602</v>
      </c>
      <c r="R18838">
        <v>1</v>
      </c>
      <c r="S18838" t="s">
        <v>2562</v>
      </c>
      <c r="T18838" t="s">
        <v>3103</v>
      </c>
    </row>
    <row r="18839" spans="17:20">
      <c r="Q18839">
        <v>0.47004629629629602</v>
      </c>
      <c r="R18839">
        <v>3</v>
      </c>
      <c r="S18839" t="s">
        <v>6591</v>
      </c>
      <c r="T18839" t="s">
        <v>3103</v>
      </c>
    </row>
    <row r="18840" spans="17:20">
      <c r="Q18840">
        <v>0.47010416666666699</v>
      </c>
      <c r="R18840">
        <v>1</v>
      </c>
      <c r="S18840" t="s">
        <v>4027</v>
      </c>
      <c r="T18840" t="s">
        <v>3097</v>
      </c>
    </row>
    <row r="18841" spans="17:20">
      <c r="Q18841">
        <v>0.47020833333333301</v>
      </c>
      <c r="R18841">
        <v>1</v>
      </c>
      <c r="S18841" t="s">
        <v>6526</v>
      </c>
      <c r="T18841" t="s">
        <v>3096</v>
      </c>
    </row>
    <row r="18842" spans="17:20">
      <c r="Q18842">
        <v>0.47037037037036999</v>
      </c>
      <c r="R18842">
        <v>1</v>
      </c>
      <c r="S18842" t="s">
        <v>6594</v>
      </c>
      <c r="T18842" t="s">
        <v>3103</v>
      </c>
    </row>
    <row r="18843" spans="17:20">
      <c r="Q18843">
        <v>0.47041666666666698</v>
      </c>
      <c r="R18843">
        <v>1</v>
      </c>
      <c r="S18843" t="s">
        <v>6532</v>
      </c>
      <c r="T18843" t="s">
        <v>3098</v>
      </c>
    </row>
    <row r="18844" spans="17:20">
      <c r="Q18844">
        <v>0.47049768518518498</v>
      </c>
      <c r="R18844">
        <v>1</v>
      </c>
      <c r="S18844" t="s">
        <v>6595</v>
      </c>
      <c r="T18844" t="s">
        <v>3103</v>
      </c>
    </row>
    <row r="18845" spans="17:20">
      <c r="Q18845">
        <v>0.47053240740740698</v>
      </c>
      <c r="R18845">
        <v>2</v>
      </c>
      <c r="S18845" t="s">
        <v>3321</v>
      </c>
      <c r="T18845" t="s">
        <v>3099</v>
      </c>
    </row>
    <row r="18846" spans="17:20">
      <c r="Q18846">
        <v>0.47059027777777801</v>
      </c>
      <c r="R18846">
        <v>1</v>
      </c>
      <c r="S18846" t="s">
        <v>6576</v>
      </c>
      <c r="T18846" t="s">
        <v>3221</v>
      </c>
    </row>
    <row r="18847" spans="17:20">
      <c r="Q18847">
        <v>0.47060185185185199</v>
      </c>
      <c r="R18847">
        <v>1</v>
      </c>
      <c r="S18847" t="s">
        <v>6583</v>
      </c>
      <c r="T18847" t="s">
        <v>3221</v>
      </c>
    </row>
    <row r="18848" spans="17:20">
      <c r="Q18848">
        <v>0.47061342592592598</v>
      </c>
      <c r="R18848">
        <v>1</v>
      </c>
      <c r="S18848" t="s">
        <v>6593</v>
      </c>
      <c r="T18848" t="s">
        <v>3221</v>
      </c>
    </row>
    <row r="18849" spans="17:20">
      <c r="Q18849">
        <v>0.47062500000000002</v>
      </c>
      <c r="R18849">
        <v>1</v>
      </c>
      <c r="S18849" t="s">
        <v>6578</v>
      </c>
      <c r="T18849" t="s">
        <v>3221</v>
      </c>
    </row>
    <row r="18850" spans="17:20">
      <c r="Q18850">
        <v>0.47071759259259299</v>
      </c>
      <c r="R18850">
        <v>2</v>
      </c>
      <c r="S18850" t="s">
        <v>6588</v>
      </c>
      <c r="T18850" t="s">
        <v>3221</v>
      </c>
    </row>
    <row r="18851" spans="17:20">
      <c r="Q18851">
        <v>0.470868055555556</v>
      </c>
      <c r="R18851">
        <v>1</v>
      </c>
      <c r="S18851" t="s">
        <v>2562</v>
      </c>
      <c r="T18851" t="s">
        <v>3094</v>
      </c>
    </row>
    <row r="18852" spans="17:20">
      <c r="Q18852">
        <v>0.47089120370370402</v>
      </c>
      <c r="R18852">
        <v>1</v>
      </c>
      <c r="S18852" t="s">
        <v>6597</v>
      </c>
      <c r="T18852" t="s">
        <v>3221</v>
      </c>
    </row>
    <row r="18853" spans="17:20">
      <c r="Q18853">
        <v>0.47091435185185199</v>
      </c>
      <c r="R18853">
        <v>1</v>
      </c>
      <c r="S18853" t="s">
        <v>6598</v>
      </c>
      <c r="T18853" t="s">
        <v>3221</v>
      </c>
    </row>
    <row r="18854" spans="17:20">
      <c r="Q18854">
        <v>0.471018518518519</v>
      </c>
      <c r="R18854">
        <v>2</v>
      </c>
      <c r="S18854" t="s">
        <v>6602</v>
      </c>
      <c r="T18854" t="s">
        <v>3221</v>
      </c>
    </row>
    <row r="18855" spans="17:20">
      <c r="Q18855">
        <v>0.47106481481481499</v>
      </c>
      <c r="R18855">
        <v>1</v>
      </c>
      <c r="S18855" t="s">
        <v>6605</v>
      </c>
      <c r="T18855" t="s">
        <v>3221</v>
      </c>
    </row>
    <row r="18856" spans="17:20">
      <c r="Q18856">
        <v>0.47107638888888897</v>
      </c>
      <c r="R18856">
        <v>1</v>
      </c>
      <c r="S18856" t="s">
        <v>2562</v>
      </c>
      <c r="T18856" t="s">
        <v>3128</v>
      </c>
    </row>
    <row r="18857" spans="17:20">
      <c r="Q18857">
        <v>0.47119212962962997</v>
      </c>
      <c r="R18857">
        <v>1</v>
      </c>
      <c r="S18857" t="s">
        <v>6615</v>
      </c>
      <c r="T18857" t="s">
        <v>3103</v>
      </c>
    </row>
    <row r="18858" spans="17:20">
      <c r="Q18858">
        <v>0.47126157407407399</v>
      </c>
      <c r="R18858">
        <v>1</v>
      </c>
      <c r="S18858" t="s">
        <v>6600</v>
      </c>
      <c r="T18858" t="s">
        <v>3103</v>
      </c>
    </row>
    <row r="18859" spans="17:20">
      <c r="Q18859">
        <v>0.471365740740741</v>
      </c>
      <c r="R18859">
        <v>1</v>
      </c>
      <c r="S18859" t="s">
        <v>2562</v>
      </c>
      <c r="T18859" t="s">
        <v>3103</v>
      </c>
    </row>
    <row r="18860" spans="17:20">
      <c r="Q18860">
        <v>0.47137731481481498</v>
      </c>
      <c r="R18860">
        <v>1</v>
      </c>
      <c r="S18860" t="s">
        <v>6616</v>
      </c>
      <c r="T18860" t="s">
        <v>3103</v>
      </c>
    </row>
    <row r="18861" spans="17:20">
      <c r="Q18861">
        <v>0.47141203703703699</v>
      </c>
      <c r="R18861">
        <v>2</v>
      </c>
      <c r="S18861" t="s">
        <v>6596</v>
      </c>
      <c r="T18861" t="s">
        <v>3221</v>
      </c>
    </row>
    <row r="18862" spans="17:20">
      <c r="Q18862">
        <v>0.47146990740740702</v>
      </c>
      <c r="R18862">
        <v>1</v>
      </c>
      <c r="S18862" t="s">
        <v>6601</v>
      </c>
      <c r="T18862" t="s">
        <v>3103</v>
      </c>
    </row>
    <row r="18863" spans="17:20">
      <c r="Q18863">
        <v>0.47146990740740702</v>
      </c>
      <c r="R18863">
        <v>1</v>
      </c>
      <c r="S18863" t="s">
        <v>13008</v>
      </c>
      <c r="T18863" t="s">
        <v>3098</v>
      </c>
    </row>
    <row r="18864" spans="17:20">
      <c r="Q18864">
        <v>0.47153935185185197</v>
      </c>
      <c r="R18864">
        <v>1</v>
      </c>
      <c r="S18864" t="s">
        <v>6614</v>
      </c>
      <c r="T18864" t="s">
        <v>3221</v>
      </c>
    </row>
    <row r="18865" spans="17:20">
      <c r="Q18865">
        <v>0.47173611111111102</v>
      </c>
      <c r="R18865">
        <v>2</v>
      </c>
      <c r="S18865" t="s">
        <v>6610</v>
      </c>
      <c r="T18865" t="s">
        <v>3103</v>
      </c>
    </row>
    <row r="18866" spans="17:20">
      <c r="Q18866">
        <v>0.47173611111111102</v>
      </c>
      <c r="R18866">
        <v>1</v>
      </c>
      <c r="S18866" t="s">
        <v>6612</v>
      </c>
      <c r="T18866" t="s">
        <v>3103</v>
      </c>
    </row>
    <row r="18867" spans="17:20">
      <c r="Q18867">
        <v>0.47175925925925927</v>
      </c>
      <c r="R18867">
        <v>3</v>
      </c>
      <c r="S18867" t="s">
        <v>6621</v>
      </c>
      <c r="T18867" t="s">
        <v>3103</v>
      </c>
    </row>
    <row r="18868" spans="17:20">
      <c r="Q18868">
        <v>0.47178240740740701</v>
      </c>
      <c r="R18868">
        <v>1</v>
      </c>
      <c r="S18868" t="s">
        <v>6603</v>
      </c>
      <c r="T18868" t="s">
        <v>3103</v>
      </c>
    </row>
    <row r="18869" spans="17:20">
      <c r="Q18869">
        <v>0.471793981481481</v>
      </c>
      <c r="R18869">
        <v>4</v>
      </c>
      <c r="S18869" t="s">
        <v>6622</v>
      </c>
      <c r="T18869" t="s">
        <v>3103</v>
      </c>
    </row>
    <row r="18870" spans="17:20">
      <c r="Q18870">
        <v>0.47189814814814801</v>
      </c>
      <c r="R18870">
        <v>1</v>
      </c>
      <c r="S18870" t="s">
        <v>6623</v>
      </c>
      <c r="T18870" t="s">
        <v>3103</v>
      </c>
    </row>
    <row r="18871" spans="17:20">
      <c r="Q18871">
        <v>0.47192129629629598</v>
      </c>
      <c r="R18871">
        <v>2</v>
      </c>
      <c r="S18871" t="s">
        <v>6625</v>
      </c>
      <c r="T18871" t="s">
        <v>3103</v>
      </c>
    </row>
    <row r="18872" spans="17:20">
      <c r="Q18872">
        <v>0.471944444444444</v>
      </c>
      <c r="R18872">
        <v>4</v>
      </c>
      <c r="S18872" t="s">
        <v>6629</v>
      </c>
      <c r="T18872" t="s">
        <v>3103</v>
      </c>
    </row>
    <row r="18873" spans="17:20">
      <c r="Q18873">
        <v>0.47195601851851898</v>
      </c>
      <c r="R18873">
        <v>1</v>
      </c>
      <c r="S18873" t="s">
        <v>2562</v>
      </c>
      <c r="T18873" t="s">
        <v>3096</v>
      </c>
    </row>
    <row r="18874" spans="17:20">
      <c r="Q18874">
        <v>0.47196759259259302</v>
      </c>
      <c r="R18874">
        <v>1</v>
      </c>
      <c r="S18874" t="s">
        <v>6620</v>
      </c>
      <c r="T18874" t="s">
        <v>3101</v>
      </c>
    </row>
    <row r="18875" spans="17:20">
      <c r="Q18875">
        <v>0.47199074074074099</v>
      </c>
      <c r="R18875">
        <v>2</v>
      </c>
      <c r="S18875" t="s">
        <v>6606</v>
      </c>
      <c r="T18875" t="s">
        <v>3103</v>
      </c>
    </row>
    <row r="18876" spans="17:20">
      <c r="Q18876">
        <v>0.47204861111111102</v>
      </c>
      <c r="R18876">
        <v>1</v>
      </c>
      <c r="S18876" t="s">
        <v>6599</v>
      </c>
      <c r="T18876" t="s">
        <v>3103</v>
      </c>
    </row>
    <row r="18877" spans="17:20">
      <c r="Q18877">
        <v>0.47214120370370399</v>
      </c>
      <c r="R18877">
        <v>2</v>
      </c>
      <c r="S18877" t="s">
        <v>6632</v>
      </c>
      <c r="T18877" t="s">
        <v>3103</v>
      </c>
    </row>
    <row r="18878" spans="17:20">
      <c r="Q18878">
        <v>0.47218749999999998</v>
      </c>
      <c r="R18878">
        <v>1</v>
      </c>
      <c r="S18878" t="s">
        <v>6633</v>
      </c>
      <c r="T18878" t="s">
        <v>3103</v>
      </c>
    </row>
    <row r="18879" spans="17:20">
      <c r="Q18879">
        <v>0.47219907407407402</v>
      </c>
      <c r="R18879">
        <v>1</v>
      </c>
      <c r="S18879" t="s">
        <v>6634</v>
      </c>
      <c r="T18879" t="s">
        <v>3103</v>
      </c>
    </row>
    <row r="18880" spans="17:20">
      <c r="Q18880">
        <v>0.472210648148148</v>
      </c>
      <c r="R18880">
        <v>2</v>
      </c>
      <c r="S18880" t="s">
        <v>3261</v>
      </c>
      <c r="T18880" t="s">
        <v>3100</v>
      </c>
    </row>
    <row r="18881" spans="17:20">
      <c r="Q18881">
        <v>0.47223379629629603</v>
      </c>
      <c r="R18881">
        <v>1</v>
      </c>
      <c r="S18881" t="s">
        <v>3989</v>
      </c>
      <c r="T18881" t="s">
        <v>3099</v>
      </c>
    </row>
    <row r="18882" spans="17:20">
      <c r="Q18882">
        <v>0.47224537037037001</v>
      </c>
      <c r="R18882">
        <v>1</v>
      </c>
      <c r="S18882" t="s">
        <v>6604</v>
      </c>
      <c r="T18882" t="s">
        <v>3221</v>
      </c>
    </row>
    <row r="18883" spans="17:20">
      <c r="Q18883">
        <v>0.47224537037037001</v>
      </c>
      <c r="R18883">
        <v>1</v>
      </c>
      <c r="S18883" t="s">
        <v>6635</v>
      </c>
      <c r="T18883" t="s">
        <v>3103</v>
      </c>
    </row>
    <row r="18884" spans="17:20">
      <c r="Q18884">
        <v>0.472291666666667</v>
      </c>
      <c r="R18884">
        <v>1</v>
      </c>
      <c r="S18884" t="s">
        <v>6619</v>
      </c>
      <c r="T18884" t="s">
        <v>3103</v>
      </c>
    </row>
    <row r="18885" spans="17:20">
      <c r="Q18885">
        <v>0.472326388888889</v>
      </c>
      <c r="R18885">
        <v>4</v>
      </c>
      <c r="S18885" t="s">
        <v>6611</v>
      </c>
      <c r="T18885" t="s">
        <v>3221</v>
      </c>
    </row>
    <row r="18886" spans="17:20">
      <c r="Q18886">
        <v>0.47239583333333302</v>
      </c>
      <c r="R18886">
        <v>1</v>
      </c>
      <c r="S18886" t="s">
        <v>6636</v>
      </c>
      <c r="T18886" t="s">
        <v>3103</v>
      </c>
    </row>
    <row r="18887" spans="17:20">
      <c r="Q18887">
        <v>0.472407407407407</v>
      </c>
      <c r="R18887">
        <v>1</v>
      </c>
      <c r="S18887" t="s">
        <v>6607</v>
      </c>
      <c r="T18887" t="s">
        <v>3103</v>
      </c>
    </row>
    <row r="18888" spans="17:20">
      <c r="Q18888">
        <v>0.47241898148148098</v>
      </c>
      <c r="R18888">
        <v>1</v>
      </c>
      <c r="S18888" t="s">
        <v>6637</v>
      </c>
      <c r="T18888" t="s">
        <v>3103</v>
      </c>
    </row>
    <row r="18889" spans="17:20">
      <c r="Q18889">
        <v>0.47241898148148098</v>
      </c>
      <c r="R18889">
        <v>1</v>
      </c>
      <c r="S18889" t="s">
        <v>946</v>
      </c>
      <c r="T18889" t="s">
        <v>3128</v>
      </c>
    </row>
    <row r="18890" spans="17:20">
      <c r="Q18890">
        <v>0.47241898148148098</v>
      </c>
      <c r="R18890">
        <v>1</v>
      </c>
      <c r="S18890" t="s">
        <v>13009</v>
      </c>
      <c r="T18890" t="s">
        <v>3128</v>
      </c>
    </row>
    <row r="18891" spans="17:20">
      <c r="Q18891">
        <v>0.47243055555555602</v>
      </c>
      <c r="R18891">
        <v>1</v>
      </c>
      <c r="S18891" t="s">
        <v>6638</v>
      </c>
      <c r="T18891" t="s">
        <v>3103</v>
      </c>
    </row>
    <row r="18892" spans="17:20">
      <c r="Q18892">
        <v>0.47244212962963</v>
      </c>
      <c r="R18892">
        <v>1</v>
      </c>
      <c r="S18892" t="s">
        <v>3307</v>
      </c>
      <c r="T18892" t="s">
        <v>3097</v>
      </c>
    </row>
    <row r="18893" spans="17:20">
      <c r="Q18893">
        <v>0.47245370370370399</v>
      </c>
      <c r="R18893">
        <v>1</v>
      </c>
      <c r="S18893" t="s">
        <v>6639</v>
      </c>
      <c r="T18893" t="s">
        <v>3103</v>
      </c>
    </row>
    <row r="18894" spans="17:20">
      <c r="Q18894">
        <v>0.47247685185185201</v>
      </c>
      <c r="R18894">
        <v>1</v>
      </c>
      <c r="S18894" t="s">
        <v>6640</v>
      </c>
      <c r="T18894" t="s">
        <v>3103</v>
      </c>
    </row>
    <row r="18895" spans="17:20">
      <c r="Q18895">
        <v>0.47248842592592599</v>
      </c>
      <c r="R18895">
        <v>1</v>
      </c>
      <c r="S18895" t="s">
        <v>6641</v>
      </c>
      <c r="T18895" t="s">
        <v>3103</v>
      </c>
    </row>
    <row r="18896" spans="17:20">
      <c r="Q18896">
        <v>0.47251157407407401</v>
      </c>
      <c r="R18896">
        <v>1</v>
      </c>
      <c r="S18896" t="s">
        <v>6642</v>
      </c>
      <c r="T18896" t="s">
        <v>3103</v>
      </c>
    </row>
    <row r="18897" spans="17:20">
      <c r="Q18897">
        <v>0.47254629629629602</v>
      </c>
      <c r="R18897">
        <v>1</v>
      </c>
      <c r="S18897" t="s">
        <v>4526</v>
      </c>
      <c r="T18897" t="s">
        <v>3095</v>
      </c>
    </row>
    <row r="18898" spans="17:20">
      <c r="Q18898">
        <v>0.47255787037037</v>
      </c>
      <c r="R18898">
        <v>1</v>
      </c>
      <c r="S18898" t="s">
        <v>6643</v>
      </c>
      <c r="T18898" t="s">
        <v>3103</v>
      </c>
    </row>
    <row r="18899" spans="17:20">
      <c r="Q18899">
        <v>0.47261574074074097</v>
      </c>
      <c r="R18899">
        <v>3</v>
      </c>
      <c r="S18899" t="s">
        <v>6645</v>
      </c>
      <c r="T18899" t="s">
        <v>3103</v>
      </c>
    </row>
    <row r="18900" spans="17:20">
      <c r="Q18900">
        <v>0.47262731481481501</v>
      </c>
      <c r="R18900">
        <v>1</v>
      </c>
      <c r="S18900" t="s">
        <v>6646</v>
      </c>
      <c r="T18900" t="s">
        <v>3103</v>
      </c>
    </row>
    <row r="18901" spans="17:20">
      <c r="Q18901">
        <v>0.47265046296296298</v>
      </c>
      <c r="R18901">
        <v>1</v>
      </c>
      <c r="S18901" t="s">
        <v>6647</v>
      </c>
      <c r="T18901" t="s">
        <v>3103</v>
      </c>
    </row>
    <row r="18902" spans="17:20">
      <c r="Q18902">
        <v>0.472673611111111</v>
      </c>
      <c r="R18902">
        <v>1</v>
      </c>
      <c r="S18902" t="s">
        <v>3306</v>
      </c>
      <c r="T18902" t="s">
        <v>3096</v>
      </c>
    </row>
    <row r="18903" spans="17:20">
      <c r="Q18903">
        <v>0.47269675925925903</v>
      </c>
      <c r="R18903">
        <v>1</v>
      </c>
      <c r="S18903" t="s">
        <v>6617</v>
      </c>
      <c r="T18903" t="s">
        <v>3221</v>
      </c>
    </row>
    <row r="18904" spans="17:20">
      <c r="Q18904">
        <v>0.47275462962963</v>
      </c>
      <c r="R18904">
        <v>1</v>
      </c>
      <c r="S18904" t="s">
        <v>6627</v>
      </c>
      <c r="T18904" t="s">
        <v>3103</v>
      </c>
    </row>
    <row r="18905" spans="17:20">
      <c r="Q18905">
        <v>0.47280092592592599</v>
      </c>
      <c r="R18905">
        <v>1</v>
      </c>
      <c r="S18905" t="s">
        <v>4090</v>
      </c>
      <c r="T18905" t="s">
        <v>3095</v>
      </c>
    </row>
    <row r="18906" spans="17:20">
      <c r="Q18906">
        <v>0.47289351851851902</v>
      </c>
      <c r="R18906">
        <v>1</v>
      </c>
      <c r="S18906" t="s">
        <v>6618</v>
      </c>
      <c r="T18906" t="s">
        <v>3103</v>
      </c>
    </row>
    <row r="18907" spans="17:20">
      <c r="Q18907">
        <v>0.47299768518518498</v>
      </c>
      <c r="R18907">
        <v>1</v>
      </c>
      <c r="S18907" t="s">
        <v>6649</v>
      </c>
      <c r="T18907" t="s">
        <v>3103</v>
      </c>
    </row>
    <row r="18908" spans="17:20">
      <c r="Q18908">
        <v>0.47300925925925902</v>
      </c>
      <c r="R18908">
        <v>1</v>
      </c>
      <c r="S18908" t="s">
        <v>6624</v>
      </c>
      <c r="T18908" t="s">
        <v>3221</v>
      </c>
    </row>
    <row r="18909" spans="17:20">
      <c r="Q18909">
        <v>0.47300925925925902</v>
      </c>
      <c r="R18909">
        <v>1</v>
      </c>
      <c r="S18909" t="s">
        <v>6613</v>
      </c>
      <c r="T18909" t="s">
        <v>3221</v>
      </c>
    </row>
    <row r="18910" spans="17:20">
      <c r="Q18910">
        <v>0.473020833333333</v>
      </c>
      <c r="R18910">
        <v>1</v>
      </c>
      <c r="S18910" t="s">
        <v>6650</v>
      </c>
      <c r="T18910" t="s">
        <v>3103</v>
      </c>
    </row>
    <row r="18911" spans="17:20">
      <c r="Q18911">
        <v>0.473101851851852</v>
      </c>
      <c r="R18911">
        <v>1</v>
      </c>
      <c r="S18911" t="s">
        <v>6631</v>
      </c>
      <c r="T18911" t="s">
        <v>3221</v>
      </c>
    </row>
    <row r="18912" spans="17:20">
      <c r="Q18912">
        <v>0.47328703703703701</v>
      </c>
      <c r="R18912">
        <v>1</v>
      </c>
      <c r="S18912" t="s">
        <v>6652</v>
      </c>
      <c r="T18912" t="s">
        <v>3103</v>
      </c>
    </row>
    <row r="18913" spans="17:20">
      <c r="Q18913">
        <v>0.47335648148148102</v>
      </c>
      <c r="R18913">
        <v>1</v>
      </c>
      <c r="S18913" t="s">
        <v>3309</v>
      </c>
      <c r="T18913" t="s">
        <v>3097</v>
      </c>
    </row>
    <row r="18914" spans="17:20">
      <c r="Q18914">
        <v>0.47337962962962998</v>
      </c>
      <c r="R18914">
        <v>1</v>
      </c>
      <c r="S18914" t="s">
        <v>6644</v>
      </c>
      <c r="T18914" t="s">
        <v>3103</v>
      </c>
    </row>
    <row r="18915" spans="17:20">
      <c r="Q18915">
        <v>0.47353009259259299</v>
      </c>
      <c r="R18915">
        <v>1</v>
      </c>
      <c r="S18915" t="s">
        <v>13010</v>
      </c>
      <c r="T18915" t="s">
        <v>3098</v>
      </c>
    </row>
    <row r="18916" spans="17:20">
      <c r="Q18916">
        <v>0.47357638888888898</v>
      </c>
      <c r="R18916">
        <v>1</v>
      </c>
      <c r="S18916" t="s">
        <v>6626</v>
      </c>
      <c r="T18916" t="s">
        <v>3103</v>
      </c>
    </row>
    <row r="18917" spans="17:20">
      <c r="Q18917">
        <v>0.473599537037037</v>
      </c>
      <c r="R18917">
        <v>1</v>
      </c>
      <c r="S18917" t="s">
        <v>6628</v>
      </c>
      <c r="T18917" t="s">
        <v>3221</v>
      </c>
    </row>
    <row r="18918" spans="17:20">
      <c r="Q18918">
        <v>0.47370370370370402</v>
      </c>
      <c r="R18918">
        <v>1</v>
      </c>
      <c r="S18918" t="s">
        <v>6656</v>
      </c>
      <c r="T18918" t="s">
        <v>3103</v>
      </c>
    </row>
    <row r="18919" spans="17:20">
      <c r="Q18919">
        <v>0.47372685185185198</v>
      </c>
      <c r="R18919">
        <v>1</v>
      </c>
      <c r="S18919" t="s">
        <v>6630</v>
      </c>
      <c r="T18919" t="s">
        <v>3221</v>
      </c>
    </row>
    <row r="18920" spans="17:20">
      <c r="Q18920">
        <v>0.47385416666666702</v>
      </c>
      <c r="R18920">
        <v>1</v>
      </c>
      <c r="S18920" t="s">
        <v>2562</v>
      </c>
      <c r="T18920" t="s">
        <v>3221</v>
      </c>
    </row>
    <row r="18921" spans="17:20">
      <c r="Q18921">
        <v>0.47391203703703699</v>
      </c>
      <c r="R18921">
        <v>1</v>
      </c>
      <c r="S18921" t="s">
        <v>6654</v>
      </c>
      <c r="T18921" t="s">
        <v>3103</v>
      </c>
    </row>
    <row r="18922" spans="17:20">
      <c r="Q18922">
        <v>0.473946759259259</v>
      </c>
      <c r="R18922">
        <v>1</v>
      </c>
      <c r="S18922" t="s">
        <v>6662</v>
      </c>
      <c r="T18922" t="s">
        <v>3103</v>
      </c>
    </row>
    <row r="18923" spans="17:20">
      <c r="Q18923">
        <v>0.47399305555555599</v>
      </c>
      <c r="R18923">
        <v>1</v>
      </c>
      <c r="S18923" t="s">
        <v>6655</v>
      </c>
      <c r="T18923" t="s">
        <v>3221</v>
      </c>
    </row>
    <row r="18924" spans="17:20">
      <c r="Q18924">
        <v>0.474097222222222</v>
      </c>
      <c r="R18924">
        <v>2</v>
      </c>
      <c r="S18924" t="s">
        <v>3312</v>
      </c>
      <c r="T18924" t="s">
        <v>3098</v>
      </c>
    </row>
    <row r="18925" spans="17:20">
      <c r="Q18925">
        <v>0.47412037037037003</v>
      </c>
      <c r="R18925">
        <v>1</v>
      </c>
      <c r="S18925" t="s">
        <v>3842</v>
      </c>
      <c r="T18925" t="s">
        <v>3100</v>
      </c>
    </row>
    <row r="18926" spans="17:20">
      <c r="Q18926">
        <v>0.47422453703703699</v>
      </c>
      <c r="R18926">
        <v>1</v>
      </c>
      <c r="S18926" t="s">
        <v>6543</v>
      </c>
      <c r="T18926" t="s">
        <v>3101</v>
      </c>
    </row>
    <row r="18927" spans="17:20">
      <c r="Q18927">
        <v>0.47422453703703699</v>
      </c>
      <c r="R18927">
        <v>1</v>
      </c>
      <c r="S18927" t="s">
        <v>6620</v>
      </c>
      <c r="T18927" t="s">
        <v>3096</v>
      </c>
    </row>
    <row r="18928" spans="17:20">
      <c r="Q18928">
        <v>0.47430555555555598</v>
      </c>
      <c r="R18928">
        <v>1</v>
      </c>
      <c r="S18928" t="s">
        <v>6660</v>
      </c>
      <c r="T18928" t="s">
        <v>3103</v>
      </c>
    </row>
    <row r="18929" spans="17:20">
      <c r="Q18929">
        <v>0.47449074074074099</v>
      </c>
      <c r="R18929">
        <v>1</v>
      </c>
      <c r="S18929" t="s">
        <v>6663</v>
      </c>
      <c r="T18929" t="s">
        <v>3103</v>
      </c>
    </row>
    <row r="18930" spans="17:20">
      <c r="Q18930">
        <v>0.47466435185185202</v>
      </c>
      <c r="R18930">
        <v>1</v>
      </c>
      <c r="S18930" t="s">
        <v>3764</v>
      </c>
      <c r="T18930" t="s">
        <v>3097</v>
      </c>
    </row>
    <row r="18931" spans="17:20">
      <c r="Q18931">
        <v>0.474675925925926</v>
      </c>
      <c r="R18931">
        <v>1</v>
      </c>
      <c r="S18931" t="s">
        <v>13011</v>
      </c>
      <c r="T18931" t="s">
        <v>3096</v>
      </c>
    </row>
    <row r="18932" spans="17:20">
      <c r="Q18932">
        <v>0.47469907407407402</v>
      </c>
      <c r="R18932">
        <v>1</v>
      </c>
      <c r="S18932" t="s">
        <v>3853</v>
      </c>
      <c r="T18932" t="s">
        <v>3095</v>
      </c>
    </row>
    <row r="18933" spans="17:20">
      <c r="Q18933">
        <v>0.47476851851851898</v>
      </c>
      <c r="R18933">
        <v>4</v>
      </c>
      <c r="S18933" t="s">
        <v>2562</v>
      </c>
      <c r="T18933" t="s">
        <v>3103</v>
      </c>
    </row>
    <row r="18934" spans="17:20">
      <c r="Q18934">
        <v>0.474791666666667</v>
      </c>
      <c r="R18934">
        <v>1</v>
      </c>
      <c r="S18934" t="s">
        <v>3867</v>
      </c>
      <c r="T18934" t="s">
        <v>3095</v>
      </c>
    </row>
    <row r="18935" spans="17:20">
      <c r="Q18935">
        <v>0.474791666666667</v>
      </c>
      <c r="R18935">
        <v>1</v>
      </c>
      <c r="S18935" t="s">
        <v>13012</v>
      </c>
      <c r="T18935" t="s">
        <v>3097</v>
      </c>
    </row>
    <row r="18936" spans="17:20">
      <c r="Q18936">
        <v>0.47480324074074098</v>
      </c>
      <c r="R18936">
        <v>1</v>
      </c>
      <c r="S18936" t="s">
        <v>6664</v>
      </c>
      <c r="T18936" t="s">
        <v>3103</v>
      </c>
    </row>
    <row r="18937" spans="17:20">
      <c r="Q18937">
        <v>0.47482638888888901</v>
      </c>
      <c r="R18937">
        <v>4</v>
      </c>
      <c r="S18937" t="s">
        <v>6667</v>
      </c>
      <c r="T18937" t="s">
        <v>3103</v>
      </c>
    </row>
    <row r="18938" spans="17:20">
      <c r="Q18938">
        <v>0.47483796296296299</v>
      </c>
      <c r="R18938">
        <v>1</v>
      </c>
      <c r="S18938" t="s">
        <v>3313</v>
      </c>
      <c r="T18938" t="s">
        <v>3095</v>
      </c>
    </row>
    <row r="18939" spans="17:20">
      <c r="Q18939">
        <v>0.47484953703703697</v>
      </c>
      <c r="R18939">
        <v>1</v>
      </c>
      <c r="S18939" t="s">
        <v>6668</v>
      </c>
      <c r="T18939" t="s">
        <v>3103</v>
      </c>
    </row>
    <row r="18940" spans="17:20">
      <c r="Q18940">
        <v>0.47491898148148098</v>
      </c>
      <c r="R18940">
        <v>1</v>
      </c>
      <c r="S18940" t="s">
        <v>3493</v>
      </c>
      <c r="T18940" t="s">
        <v>3098</v>
      </c>
    </row>
    <row r="18941" spans="17:20">
      <c r="Q18941">
        <v>0.47497685185185201</v>
      </c>
      <c r="R18941">
        <v>1</v>
      </c>
      <c r="S18941" t="s">
        <v>13013</v>
      </c>
      <c r="T18941" t="s">
        <v>3128</v>
      </c>
    </row>
    <row r="18942" spans="17:20">
      <c r="Q18942">
        <v>0.47501157407407402</v>
      </c>
      <c r="R18942">
        <v>1</v>
      </c>
      <c r="S18942" t="s">
        <v>6671</v>
      </c>
      <c r="T18942" t="s">
        <v>3103</v>
      </c>
    </row>
    <row r="18943" spans="17:20">
      <c r="Q18943">
        <v>0.47508101851851903</v>
      </c>
      <c r="R18943">
        <v>1</v>
      </c>
      <c r="S18943" t="s">
        <v>13014</v>
      </c>
      <c r="T18943" t="s">
        <v>3096</v>
      </c>
    </row>
    <row r="18944" spans="17:20">
      <c r="Q18944">
        <v>0.47512731481481502</v>
      </c>
      <c r="R18944">
        <v>2</v>
      </c>
      <c r="S18944" t="s">
        <v>2562</v>
      </c>
      <c r="T18944" t="s">
        <v>3103</v>
      </c>
    </row>
    <row r="18945" spans="17:20">
      <c r="Q18945">
        <v>0.47516203703703702</v>
      </c>
      <c r="R18945">
        <v>1</v>
      </c>
      <c r="S18945" t="s">
        <v>6665</v>
      </c>
      <c r="T18945" t="s">
        <v>3221</v>
      </c>
    </row>
    <row r="18946" spans="17:20">
      <c r="Q18946">
        <v>0.47516203703703702</v>
      </c>
      <c r="R18946">
        <v>1</v>
      </c>
      <c r="S18946" t="s">
        <v>6653</v>
      </c>
      <c r="T18946" t="s">
        <v>3221</v>
      </c>
    </row>
    <row r="18947" spans="17:20">
      <c r="Q18947">
        <v>0.47516203703703702</v>
      </c>
      <c r="R18947">
        <v>1</v>
      </c>
      <c r="S18947" t="s">
        <v>13015</v>
      </c>
      <c r="T18947" t="s">
        <v>3098</v>
      </c>
    </row>
    <row r="18948" spans="17:20">
      <c r="Q18948">
        <v>0.47520833333333301</v>
      </c>
      <c r="R18948">
        <v>3</v>
      </c>
      <c r="S18948" t="s">
        <v>2562</v>
      </c>
      <c r="T18948" t="s">
        <v>3221</v>
      </c>
    </row>
    <row r="18949" spans="17:20">
      <c r="Q18949">
        <v>0.475289351851852</v>
      </c>
      <c r="R18949">
        <v>1</v>
      </c>
      <c r="S18949" t="s">
        <v>6680</v>
      </c>
      <c r="T18949" t="s">
        <v>3103</v>
      </c>
    </row>
    <row r="18950" spans="17:20">
      <c r="Q18950">
        <v>0.47534722222222198</v>
      </c>
      <c r="R18950">
        <v>1</v>
      </c>
      <c r="S18950" t="s">
        <v>6681</v>
      </c>
      <c r="T18950" t="s">
        <v>3103</v>
      </c>
    </row>
    <row r="18951" spans="17:20">
      <c r="Q18951">
        <v>0.47538194444444398</v>
      </c>
      <c r="R18951">
        <v>1</v>
      </c>
      <c r="S18951" t="s">
        <v>6659</v>
      </c>
      <c r="T18951" t="s">
        <v>3221</v>
      </c>
    </row>
    <row r="18952" spans="17:20">
      <c r="Q18952">
        <v>0.47554398148148103</v>
      </c>
      <c r="R18952">
        <v>1</v>
      </c>
      <c r="S18952" t="s">
        <v>6669</v>
      </c>
      <c r="T18952" t="s">
        <v>3221</v>
      </c>
    </row>
    <row r="18953" spans="17:20">
      <c r="Q18953">
        <v>0.47557870370370398</v>
      </c>
      <c r="R18953">
        <v>1</v>
      </c>
      <c r="S18953" t="s">
        <v>6683</v>
      </c>
      <c r="T18953" t="s">
        <v>3103</v>
      </c>
    </row>
    <row r="18954" spans="17:20">
      <c r="Q18954">
        <v>0.47557870370370398</v>
      </c>
      <c r="R18954">
        <v>1</v>
      </c>
      <c r="S18954" t="s">
        <v>13016</v>
      </c>
      <c r="T18954" t="s">
        <v>3128</v>
      </c>
    </row>
    <row r="18955" spans="17:20">
      <c r="Q18955">
        <v>0.47561342592592598</v>
      </c>
      <c r="R18955">
        <v>1</v>
      </c>
      <c r="S18955" t="s">
        <v>2562</v>
      </c>
      <c r="T18955" t="s">
        <v>3221</v>
      </c>
    </row>
    <row r="18956" spans="17:20">
      <c r="Q18956">
        <v>0.47570601851851901</v>
      </c>
      <c r="R18956">
        <v>1</v>
      </c>
      <c r="S18956" t="s">
        <v>6657</v>
      </c>
      <c r="T18956" t="s">
        <v>3103</v>
      </c>
    </row>
    <row r="18957" spans="17:20">
      <c r="Q18957">
        <v>0.475717592592593</v>
      </c>
      <c r="R18957">
        <v>3</v>
      </c>
      <c r="S18957" t="s">
        <v>6685</v>
      </c>
      <c r="T18957" t="s">
        <v>3103</v>
      </c>
    </row>
    <row r="18958" spans="17:20">
      <c r="Q18958">
        <v>0.47577546296296302</v>
      </c>
      <c r="R18958">
        <v>1</v>
      </c>
      <c r="S18958" t="s">
        <v>6666</v>
      </c>
      <c r="T18958" t="s">
        <v>3221</v>
      </c>
    </row>
    <row r="18959" spans="17:20">
      <c r="Q18959">
        <v>0.47578703703703701</v>
      </c>
      <c r="R18959">
        <v>2</v>
      </c>
      <c r="S18959" t="s">
        <v>6686</v>
      </c>
      <c r="T18959" t="s">
        <v>3103</v>
      </c>
    </row>
    <row r="18960" spans="17:20">
      <c r="Q18960">
        <v>0.47579861111111099</v>
      </c>
      <c r="R18960">
        <v>1</v>
      </c>
      <c r="S18960" t="s">
        <v>6684</v>
      </c>
      <c r="T18960" t="s">
        <v>3103</v>
      </c>
    </row>
    <row r="18961" spans="17:20">
      <c r="Q18961">
        <v>0.47581018518518498</v>
      </c>
      <c r="R18961">
        <v>1</v>
      </c>
      <c r="S18961" t="s">
        <v>6677</v>
      </c>
      <c r="T18961" t="s">
        <v>3103</v>
      </c>
    </row>
    <row r="18962" spans="17:20">
      <c r="Q18962">
        <v>0.475833333333333</v>
      </c>
      <c r="R18962">
        <v>1</v>
      </c>
      <c r="S18962" t="s">
        <v>6676</v>
      </c>
      <c r="T18962" t="s">
        <v>3221</v>
      </c>
    </row>
    <row r="18963" spans="17:20">
      <c r="Q18963">
        <v>0.47587962962962999</v>
      </c>
      <c r="R18963">
        <v>1</v>
      </c>
      <c r="S18963" t="s">
        <v>6679</v>
      </c>
      <c r="T18963" t="s">
        <v>3103</v>
      </c>
    </row>
    <row r="18964" spans="17:20">
      <c r="Q18964">
        <v>0.47592592592592597</v>
      </c>
      <c r="R18964">
        <v>1</v>
      </c>
      <c r="S18964" t="s">
        <v>6678</v>
      </c>
      <c r="T18964" t="s">
        <v>3103</v>
      </c>
    </row>
    <row r="18965" spans="17:20">
      <c r="Q18965">
        <v>0.47593750000000001</v>
      </c>
      <c r="R18965">
        <v>2</v>
      </c>
      <c r="S18965" t="s">
        <v>6670</v>
      </c>
      <c r="T18965" t="s">
        <v>3103</v>
      </c>
    </row>
    <row r="18966" spans="17:20">
      <c r="Q18966">
        <v>0.476064814814815</v>
      </c>
      <c r="R18966">
        <v>1</v>
      </c>
      <c r="S18966" t="s">
        <v>2562</v>
      </c>
      <c r="T18966" t="s">
        <v>3221</v>
      </c>
    </row>
    <row r="18967" spans="17:20">
      <c r="Q18967">
        <v>0.47612268518518502</v>
      </c>
      <c r="R18967">
        <v>3</v>
      </c>
      <c r="S18967" t="s">
        <v>6688</v>
      </c>
      <c r="T18967" t="s">
        <v>3103</v>
      </c>
    </row>
    <row r="18968" spans="17:20">
      <c r="Q18968">
        <v>0.47615740740740697</v>
      </c>
      <c r="R18968">
        <v>1</v>
      </c>
      <c r="S18968" t="s">
        <v>6689</v>
      </c>
      <c r="T18968" t="s">
        <v>3103</v>
      </c>
    </row>
    <row r="18969" spans="17:20">
      <c r="Q18969">
        <v>0.476180555555556</v>
      </c>
      <c r="R18969">
        <v>1</v>
      </c>
      <c r="S18969" t="s">
        <v>13017</v>
      </c>
      <c r="T18969" t="s">
        <v>3097</v>
      </c>
    </row>
    <row r="18970" spans="17:20">
      <c r="Q18970">
        <v>0.47620370370370402</v>
      </c>
      <c r="R18970">
        <v>1</v>
      </c>
      <c r="S18970" t="s">
        <v>6690</v>
      </c>
      <c r="T18970" t="s">
        <v>3103</v>
      </c>
    </row>
    <row r="18971" spans="17:20">
      <c r="Q18971">
        <v>0.47640046296296301</v>
      </c>
      <c r="R18971">
        <v>1</v>
      </c>
      <c r="S18971" t="s">
        <v>13018</v>
      </c>
      <c r="T18971" t="s">
        <v>3098</v>
      </c>
    </row>
    <row r="18972" spans="17:20">
      <c r="Q18972">
        <v>0.476412037037037</v>
      </c>
      <c r="R18972">
        <v>1</v>
      </c>
      <c r="S18972" t="s">
        <v>3290</v>
      </c>
      <c r="T18972" t="s">
        <v>3097</v>
      </c>
    </row>
    <row r="18973" spans="17:20">
      <c r="Q18973">
        <v>0.47646990740740702</v>
      </c>
      <c r="R18973">
        <v>2</v>
      </c>
      <c r="S18973" t="s">
        <v>6693</v>
      </c>
      <c r="T18973" t="s">
        <v>3103</v>
      </c>
    </row>
    <row r="18974" spans="17:20">
      <c r="Q18974">
        <v>0.47649305555555599</v>
      </c>
      <c r="R18974">
        <v>1</v>
      </c>
      <c r="S18974" t="s">
        <v>6694</v>
      </c>
      <c r="T18974" t="s">
        <v>3103</v>
      </c>
    </row>
    <row r="18975" spans="17:20">
      <c r="Q18975">
        <v>0.4765625</v>
      </c>
      <c r="R18975">
        <v>1</v>
      </c>
      <c r="S18975" t="s">
        <v>2562</v>
      </c>
      <c r="T18975" t="s">
        <v>3103</v>
      </c>
    </row>
    <row r="18976" spans="17:20">
      <c r="Q18976">
        <v>0.4765625</v>
      </c>
      <c r="R18976">
        <v>1</v>
      </c>
      <c r="S18976" t="s">
        <v>6687</v>
      </c>
      <c r="T18976" t="s">
        <v>3103</v>
      </c>
    </row>
    <row r="18977" spans="17:20">
      <c r="Q18977">
        <v>0.47662037037036997</v>
      </c>
      <c r="R18977">
        <v>1</v>
      </c>
      <c r="S18977" t="s">
        <v>6704</v>
      </c>
      <c r="T18977" t="s">
        <v>3103</v>
      </c>
    </row>
    <row r="18978" spans="17:20">
      <c r="Q18978">
        <v>0.47664351851851799</v>
      </c>
      <c r="R18978">
        <v>1</v>
      </c>
      <c r="S18978" t="s">
        <v>6674</v>
      </c>
      <c r="T18978" t="s">
        <v>3221</v>
      </c>
    </row>
    <row r="18979" spans="17:20">
      <c r="Q18979">
        <v>0.47664351851851799</v>
      </c>
      <c r="R18979">
        <v>1</v>
      </c>
      <c r="S18979" t="s">
        <v>10014</v>
      </c>
      <c r="T18979" t="s">
        <v>3094</v>
      </c>
    </row>
    <row r="18980" spans="17:20">
      <c r="Q18980">
        <v>0.47672453703703699</v>
      </c>
      <c r="R18980">
        <v>1</v>
      </c>
      <c r="S18980" t="s">
        <v>6698</v>
      </c>
      <c r="T18980" t="s">
        <v>3103</v>
      </c>
    </row>
    <row r="18981" spans="17:20">
      <c r="Q18981">
        <v>0.47699074074074099</v>
      </c>
      <c r="R18981">
        <v>1</v>
      </c>
      <c r="S18981" t="s">
        <v>13019</v>
      </c>
      <c r="T18981" t="s">
        <v>3097</v>
      </c>
    </row>
    <row r="18982" spans="17:20">
      <c r="Q18982">
        <v>0.47700231481481498</v>
      </c>
      <c r="R18982">
        <v>1</v>
      </c>
      <c r="S18982" t="s">
        <v>13020</v>
      </c>
      <c r="T18982" t="s">
        <v>3128</v>
      </c>
    </row>
    <row r="18983" spans="17:20">
      <c r="Q18983">
        <v>0.47712962962963001</v>
      </c>
      <c r="R18983">
        <v>1</v>
      </c>
      <c r="S18983" t="s">
        <v>3318</v>
      </c>
      <c r="T18983" t="s">
        <v>3096</v>
      </c>
    </row>
    <row r="18984" spans="17:20">
      <c r="Q18984">
        <v>0.47718749999999999</v>
      </c>
      <c r="R18984">
        <v>1</v>
      </c>
      <c r="S18984" t="s">
        <v>6695</v>
      </c>
      <c r="T18984" t="s">
        <v>3103</v>
      </c>
    </row>
    <row r="18985" spans="17:20">
      <c r="Q18985">
        <v>0.47728009259259302</v>
      </c>
      <c r="R18985">
        <v>1</v>
      </c>
      <c r="S18985" t="s">
        <v>6700</v>
      </c>
      <c r="T18985" t="s">
        <v>3103</v>
      </c>
    </row>
    <row r="18986" spans="17:20">
      <c r="Q18986">
        <v>0.477291666666667</v>
      </c>
      <c r="R18986">
        <v>4</v>
      </c>
      <c r="S18986" t="s">
        <v>6706</v>
      </c>
      <c r="T18986" t="s">
        <v>3103</v>
      </c>
    </row>
    <row r="18987" spans="17:20">
      <c r="Q18987">
        <v>0.47730324074074099</v>
      </c>
      <c r="R18987">
        <v>1</v>
      </c>
      <c r="S18987" t="s">
        <v>13021</v>
      </c>
      <c r="T18987" t="s">
        <v>3095</v>
      </c>
    </row>
    <row r="18988" spans="17:20">
      <c r="Q18988">
        <v>0.47731481481481502</v>
      </c>
      <c r="R18988">
        <v>1</v>
      </c>
      <c r="S18988" t="s">
        <v>13022</v>
      </c>
      <c r="T18988" t="s">
        <v>3098</v>
      </c>
    </row>
    <row r="18989" spans="17:20">
      <c r="Q18989">
        <v>0.47733796296296299</v>
      </c>
      <c r="R18989">
        <v>4</v>
      </c>
      <c r="S18989" t="s">
        <v>6707</v>
      </c>
      <c r="T18989" t="s">
        <v>3103</v>
      </c>
    </row>
    <row r="18990" spans="17:20">
      <c r="Q18990">
        <v>0.47733796296296299</v>
      </c>
      <c r="R18990">
        <v>7</v>
      </c>
      <c r="S18990" t="s">
        <v>2562</v>
      </c>
      <c r="T18990" t="s">
        <v>3098</v>
      </c>
    </row>
    <row r="18991" spans="17:20">
      <c r="Q18991">
        <v>0.477372685185185</v>
      </c>
      <c r="R18991">
        <v>1</v>
      </c>
      <c r="S18991" t="s">
        <v>6701</v>
      </c>
      <c r="T18991" t="s">
        <v>3103</v>
      </c>
    </row>
    <row r="18992" spans="17:20">
      <c r="Q18992">
        <v>0.477372685185185</v>
      </c>
      <c r="R18992">
        <v>1</v>
      </c>
      <c r="S18992" t="s">
        <v>6708</v>
      </c>
      <c r="T18992" t="s">
        <v>3103</v>
      </c>
    </row>
    <row r="18993" spans="17:20">
      <c r="Q18993">
        <v>0.47739583333333302</v>
      </c>
      <c r="R18993">
        <v>1</v>
      </c>
      <c r="S18993" t="s">
        <v>6709</v>
      </c>
      <c r="T18993" t="s">
        <v>3103</v>
      </c>
    </row>
    <row r="18994" spans="17:20">
      <c r="Q18994">
        <v>0.47744212962963001</v>
      </c>
      <c r="R18994">
        <v>1</v>
      </c>
      <c r="S18994" t="s">
        <v>6692</v>
      </c>
      <c r="T18994" t="s">
        <v>3221</v>
      </c>
    </row>
    <row r="18995" spans="17:20">
      <c r="Q18995">
        <v>0.47745370370370399</v>
      </c>
      <c r="R18995">
        <v>1</v>
      </c>
      <c r="S18995" t="s">
        <v>6705</v>
      </c>
      <c r="T18995" t="s">
        <v>3103</v>
      </c>
    </row>
    <row r="18996" spans="17:20">
      <c r="Q18996">
        <v>0.47746527777777797</v>
      </c>
      <c r="R18996">
        <v>1</v>
      </c>
      <c r="S18996" t="s">
        <v>6711</v>
      </c>
      <c r="T18996" t="s">
        <v>3103</v>
      </c>
    </row>
    <row r="18997" spans="17:20">
      <c r="Q18997">
        <v>0.47751157407407402</v>
      </c>
      <c r="R18997">
        <v>1</v>
      </c>
      <c r="S18997" t="s">
        <v>6691</v>
      </c>
      <c r="T18997" t="s">
        <v>3221</v>
      </c>
    </row>
    <row r="18998" spans="17:20">
      <c r="Q18998">
        <v>0.47755787037037001</v>
      </c>
      <c r="R18998">
        <v>1</v>
      </c>
      <c r="S18998" t="s">
        <v>6712</v>
      </c>
      <c r="T18998" t="s">
        <v>3103</v>
      </c>
    </row>
    <row r="18999" spans="17:20">
      <c r="Q18999">
        <v>0.47759259259259301</v>
      </c>
      <c r="R18999">
        <v>1</v>
      </c>
      <c r="S18999" t="s">
        <v>6713</v>
      </c>
      <c r="T18999" t="s">
        <v>3103</v>
      </c>
    </row>
    <row r="19000" spans="17:20">
      <c r="Q19000">
        <v>0.47761574074074098</v>
      </c>
      <c r="R19000">
        <v>2</v>
      </c>
      <c r="S19000" t="s">
        <v>13023</v>
      </c>
      <c r="T19000" t="s">
        <v>3128</v>
      </c>
    </row>
    <row r="19001" spans="17:20">
      <c r="Q19001">
        <v>0.47769675925925897</v>
      </c>
      <c r="R19001">
        <v>1</v>
      </c>
      <c r="S19001" t="s">
        <v>6675</v>
      </c>
      <c r="T19001" t="s">
        <v>3100</v>
      </c>
    </row>
    <row r="19002" spans="17:20">
      <c r="Q19002">
        <v>0.47770833333333301</v>
      </c>
      <c r="R19002">
        <v>6</v>
      </c>
      <c r="S19002" t="s">
        <v>2562</v>
      </c>
      <c r="T19002" t="s">
        <v>3096</v>
      </c>
    </row>
    <row r="19003" spans="17:20">
      <c r="Q19003">
        <v>0.47775462962963</v>
      </c>
      <c r="R19003">
        <v>1</v>
      </c>
      <c r="S19003" t="s">
        <v>4309</v>
      </c>
      <c r="T19003" t="s">
        <v>3100</v>
      </c>
    </row>
    <row r="19004" spans="17:20">
      <c r="Q19004">
        <v>0.477835648148148</v>
      </c>
      <c r="R19004">
        <v>2</v>
      </c>
      <c r="S19004" t="s">
        <v>6661</v>
      </c>
      <c r="T19004" t="s">
        <v>3096</v>
      </c>
    </row>
    <row r="19005" spans="17:20">
      <c r="Q19005">
        <v>0.47785879629629602</v>
      </c>
      <c r="R19005">
        <v>1</v>
      </c>
      <c r="S19005" t="s">
        <v>9139</v>
      </c>
      <c r="T19005" t="s">
        <v>3096</v>
      </c>
    </row>
    <row r="19006" spans="17:20">
      <c r="Q19006">
        <v>0.47787037037037</v>
      </c>
      <c r="R19006">
        <v>1</v>
      </c>
      <c r="S19006" t="s">
        <v>13024</v>
      </c>
      <c r="T19006" t="s">
        <v>3098</v>
      </c>
    </row>
    <row r="19007" spans="17:20">
      <c r="Q19007">
        <v>0.47795138888888899</v>
      </c>
      <c r="R19007">
        <v>2</v>
      </c>
      <c r="S19007" t="s">
        <v>3322</v>
      </c>
      <c r="T19007" t="s">
        <v>3097</v>
      </c>
    </row>
    <row r="19008" spans="17:20">
      <c r="Q19008">
        <v>0.477986111111111</v>
      </c>
      <c r="R19008">
        <v>1</v>
      </c>
      <c r="S19008" t="s">
        <v>6697</v>
      </c>
      <c r="T19008" t="s">
        <v>3221</v>
      </c>
    </row>
    <row r="19009" spans="17:20">
      <c r="Q19009">
        <v>0.47804398148148097</v>
      </c>
      <c r="R19009">
        <v>1</v>
      </c>
      <c r="S19009" t="s">
        <v>6722</v>
      </c>
      <c r="T19009" t="s">
        <v>3103</v>
      </c>
    </row>
    <row r="19010" spans="17:20">
      <c r="Q19010">
        <v>0.47813657407407401</v>
      </c>
      <c r="R19010">
        <v>1</v>
      </c>
      <c r="S19010" t="s">
        <v>6714</v>
      </c>
      <c r="T19010" t="s">
        <v>3221</v>
      </c>
    </row>
    <row r="19011" spans="17:20">
      <c r="Q19011">
        <v>0.47813657407407401</v>
      </c>
      <c r="R19011">
        <v>1</v>
      </c>
      <c r="S19011" t="s">
        <v>6710</v>
      </c>
      <c r="T19011" t="s">
        <v>3103</v>
      </c>
    </row>
    <row r="19012" spans="17:20">
      <c r="Q19012">
        <v>0.47814814814814799</v>
      </c>
      <c r="R19012">
        <v>1</v>
      </c>
      <c r="S19012" t="s">
        <v>3855</v>
      </c>
      <c r="T19012" t="s">
        <v>3101</v>
      </c>
    </row>
    <row r="19013" spans="17:20">
      <c r="Q19013">
        <v>0.47817129629629601</v>
      </c>
      <c r="R19013">
        <v>2</v>
      </c>
      <c r="S19013" t="s">
        <v>2562</v>
      </c>
      <c r="T19013" t="s">
        <v>3103</v>
      </c>
    </row>
    <row r="19014" spans="17:20">
      <c r="Q19014">
        <v>0.47824074074074102</v>
      </c>
      <c r="R19014">
        <v>2</v>
      </c>
      <c r="S19014" t="s">
        <v>4029</v>
      </c>
      <c r="T19014" t="s">
        <v>3096</v>
      </c>
    </row>
    <row r="19015" spans="17:20">
      <c r="Q19015">
        <v>0.47847222222222202</v>
      </c>
      <c r="R19015">
        <v>1</v>
      </c>
      <c r="S19015" t="s">
        <v>6702</v>
      </c>
      <c r="T19015" t="s">
        <v>3221</v>
      </c>
    </row>
    <row r="19016" spans="17:20">
      <c r="Q19016">
        <v>0.47847222222222202</v>
      </c>
      <c r="R19016">
        <v>2</v>
      </c>
      <c r="S19016" t="s">
        <v>13025</v>
      </c>
      <c r="T19016" t="s">
        <v>3098</v>
      </c>
    </row>
    <row r="19017" spans="17:20">
      <c r="Q19017">
        <v>0.47850694444444403</v>
      </c>
      <c r="R19017">
        <v>1</v>
      </c>
      <c r="S19017" t="s">
        <v>6726</v>
      </c>
      <c r="T19017" t="s">
        <v>3103</v>
      </c>
    </row>
    <row r="19018" spans="17:20">
      <c r="Q19018">
        <v>0.47851851851851901</v>
      </c>
      <c r="R19018">
        <v>1</v>
      </c>
      <c r="S19018" t="s">
        <v>6719</v>
      </c>
      <c r="T19018" t="s">
        <v>3103</v>
      </c>
    </row>
    <row r="19019" spans="17:20">
      <c r="Q19019">
        <v>0.47854166666666698</v>
      </c>
      <c r="R19019">
        <v>1</v>
      </c>
      <c r="S19019" t="s">
        <v>6682</v>
      </c>
      <c r="T19019" t="s">
        <v>3098</v>
      </c>
    </row>
    <row r="19020" spans="17:20">
      <c r="Q19020">
        <v>0.47858796296296302</v>
      </c>
      <c r="R19020">
        <v>1</v>
      </c>
      <c r="S19020" t="s">
        <v>3147</v>
      </c>
      <c r="T19020" t="s">
        <v>3096</v>
      </c>
    </row>
    <row r="19021" spans="17:20">
      <c r="Q19021">
        <v>0.478599537037037</v>
      </c>
      <c r="R19021">
        <v>1</v>
      </c>
      <c r="S19021" t="s">
        <v>6738</v>
      </c>
      <c r="T19021" t="s">
        <v>3103</v>
      </c>
    </row>
    <row r="19022" spans="17:20">
      <c r="Q19022">
        <v>0.47864583333333299</v>
      </c>
      <c r="R19022">
        <v>1</v>
      </c>
      <c r="S19022" t="s">
        <v>13026</v>
      </c>
      <c r="T19022" t="s">
        <v>3098</v>
      </c>
    </row>
    <row r="19023" spans="17:20">
      <c r="Q19023">
        <v>0.47875000000000001</v>
      </c>
      <c r="R19023">
        <v>2</v>
      </c>
      <c r="S19023" t="s">
        <v>4079</v>
      </c>
      <c r="T19023" t="s">
        <v>3101</v>
      </c>
    </row>
    <row r="19024" spans="17:20">
      <c r="Q19024">
        <v>0.47875000000000001</v>
      </c>
      <c r="R19024">
        <v>1</v>
      </c>
      <c r="S19024" t="s">
        <v>4308</v>
      </c>
      <c r="T19024" t="s">
        <v>3097</v>
      </c>
    </row>
    <row r="19025" spans="17:20">
      <c r="Q19025">
        <v>0.478796296296296</v>
      </c>
      <c r="R19025">
        <v>2</v>
      </c>
      <c r="S19025" t="s">
        <v>6727</v>
      </c>
      <c r="T19025" t="s">
        <v>3221</v>
      </c>
    </row>
    <row r="19026" spans="17:20">
      <c r="Q19026">
        <v>0.478796296296296</v>
      </c>
      <c r="R19026">
        <v>1</v>
      </c>
      <c r="S19026" t="s">
        <v>13027</v>
      </c>
      <c r="T19026" t="s">
        <v>3128</v>
      </c>
    </row>
    <row r="19027" spans="17:20">
      <c r="Q19027">
        <v>0.47886574074074101</v>
      </c>
      <c r="R19027">
        <v>1</v>
      </c>
      <c r="S19027" t="s">
        <v>6728</v>
      </c>
      <c r="T19027" t="s">
        <v>3221</v>
      </c>
    </row>
    <row r="19028" spans="17:20">
      <c r="Q19028">
        <v>0.47886574074074101</v>
      </c>
      <c r="R19028">
        <v>2</v>
      </c>
      <c r="S19028" t="s">
        <v>6731</v>
      </c>
      <c r="T19028" t="s">
        <v>3103</v>
      </c>
    </row>
    <row r="19029" spans="17:20">
      <c r="Q19029">
        <v>0.47887731481481499</v>
      </c>
      <c r="R19029">
        <v>1</v>
      </c>
      <c r="S19029" t="s">
        <v>7402</v>
      </c>
      <c r="T19029" t="s">
        <v>3098</v>
      </c>
    </row>
    <row r="19030" spans="17:20">
      <c r="Q19030">
        <v>0.47890046296296301</v>
      </c>
      <c r="R19030">
        <v>1</v>
      </c>
      <c r="S19030" t="s">
        <v>6724</v>
      </c>
      <c r="T19030" t="s">
        <v>3103</v>
      </c>
    </row>
    <row r="19031" spans="17:20">
      <c r="Q19031">
        <v>0.47893518518518502</v>
      </c>
      <c r="R19031">
        <v>2</v>
      </c>
      <c r="S19031" t="s">
        <v>6734</v>
      </c>
      <c r="T19031" t="s">
        <v>3103</v>
      </c>
    </row>
    <row r="19032" spans="17:20">
      <c r="Q19032">
        <v>0.47895833333333299</v>
      </c>
      <c r="R19032">
        <v>1</v>
      </c>
      <c r="S19032" t="s">
        <v>315</v>
      </c>
      <c r="T19032" t="s">
        <v>3097</v>
      </c>
    </row>
    <row r="19033" spans="17:20">
      <c r="Q19033">
        <v>0.47899305555555555</v>
      </c>
      <c r="R19033">
        <v>1</v>
      </c>
      <c r="S19033" t="s">
        <v>6715</v>
      </c>
      <c r="T19033" t="s">
        <v>3103</v>
      </c>
    </row>
    <row r="19034" spans="17:20">
      <c r="Q19034">
        <v>0.47910879629629599</v>
      </c>
      <c r="R19034">
        <v>1</v>
      </c>
      <c r="S19034" t="s">
        <v>6725</v>
      </c>
      <c r="T19034" t="s">
        <v>3103</v>
      </c>
    </row>
    <row r="19035" spans="17:20">
      <c r="Q19035">
        <v>0.47913194444444401</v>
      </c>
      <c r="R19035">
        <v>2</v>
      </c>
      <c r="S19035" t="s">
        <v>6718</v>
      </c>
      <c r="T19035" t="s">
        <v>3221</v>
      </c>
    </row>
    <row r="19036" spans="17:20">
      <c r="Q19036">
        <v>0.47913194444444401</v>
      </c>
      <c r="R19036">
        <v>2</v>
      </c>
      <c r="S19036" t="s">
        <v>3326</v>
      </c>
      <c r="T19036" t="s">
        <v>3096</v>
      </c>
    </row>
    <row r="19037" spans="17:20">
      <c r="Q19037">
        <v>0.479178240740741</v>
      </c>
      <c r="R19037">
        <v>1</v>
      </c>
      <c r="S19037" t="s">
        <v>6716</v>
      </c>
      <c r="T19037" t="s">
        <v>3221</v>
      </c>
    </row>
    <row r="19038" spans="17:20">
      <c r="Q19038">
        <v>0.47920138888888902</v>
      </c>
      <c r="R19038">
        <v>1</v>
      </c>
      <c r="S19038" t="s">
        <v>2562</v>
      </c>
      <c r="T19038" t="s">
        <v>3221</v>
      </c>
    </row>
    <row r="19039" spans="17:20">
      <c r="Q19039">
        <v>0.47921296296296301</v>
      </c>
      <c r="R19039">
        <v>1</v>
      </c>
      <c r="S19039" t="s">
        <v>6717</v>
      </c>
      <c r="T19039" t="s">
        <v>3221</v>
      </c>
    </row>
    <row r="19040" spans="17:20">
      <c r="Q19040">
        <v>0.47922453703703699</v>
      </c>
      <c r="R19040">
        <v>1</v>
      </c>
      <c r="S19040" t="s">
        <v>195</v>
      </c>
      <c r="T19040" t="s">
        <v>3097</v>
      </c>
    </row>
    <row r="19041" spans="17:20">
      <c r="Q19041">
        <v>0.47943287037037002</v>
      </c>
      <c r="R19041">
        <v>1</v>
      </c>
      <c r="S19041" t="s">
        <v>3307</v>
      </c>
      <c r="T19041" t="s">
        <v>3098</v>
      </c>
    </row>
    <row r="19042" spans="17:20">
      <c r="Q19042">
        <v>0.47946759259259297</v>
      </c>
      <c r="R19042">
        <v>1</v>
      </c>
      <c r="S19042" t="s">
        <v>2562</v>
      </c>
      <c r="T19042" t="s">
        <v>3096</v>
      </c>
    </row>
    <row r="19043" spans="17:20">
      <c r="Q19043">
        <v>0.47947916666666701</v>
      </c>
      <c r="R19043">
        <v>1</v>
      </c>
      <c r="S19043" t="s">
        <v>6721</v>
      </c>
      <c r="T19043" t="s">
        <v>3221</v>
      </c>
    </row>
    <row r="19044" spans="17:20">
      <c r="Q19044">
        <v>0.47953703703703698</v>
      </c>
      <c r="R19044">
        <v>1</v>
      </c>
      <c r="S19044" t="s">
        <v>6290</v>
      </c>
      <c r="T19044" t="s">
        <v>3099</v>
      </c>
    </row>
    <row r="19045" spans="17:20">
      <c r="Q19045">
        <v>0.47954861111111102</v>
      </c>
      <c r="R19045">
        <v>1</v>
      </c>
      <c r="S19045" t="s">
        <v>6729</v>
      </c>
      <c r="T19045" t="s">
        <v>3221</v>
      </c>
    </row>
    <row r="19046" spans="17:20">
      <c r="Q19046">
        <v>0.47959490740740701</v>
      </c>
      <c r="R19046">
        <v>1</v>
      </c>
      <c r="S19046" t="s">
        <v>6675</v>
      </c>
      <c r="T19046" t="s">
        <v>3096</v>
      </c>
    </row>
    <row r="19047" spans="17:20">
      <c r="Q19047">
        <v>0.479606481481481</v>
      </c>
      <c r="R19047">
        <v>1</v>
      </c>
      <c r="S19047" t="s">
        <v>6730</v>
      </c>
      <c r="T19047" t="s">
        <v>3221</v>
      </c>
    </row>
    <row r="19048" spans="17:20">
      <c r="Q19048">
        <v>0.479606481481481</v>
      </c>
      <c r="R19048">
        <v>1</v>
      </c>
      <c r="S19048" t="s">
        <v>6733</v>
      </c>
      <c r="T19048" t="s">
        <v>3103</v>
      </c>
    </row>
    <row r="19049" spans="17:20">
      <c r="Q19049">
        <v>0.47974537037037002</v>
      </c>
      <c r="R19049">
        <v>1</v>
      </c>
      <c r="S19049" t="s">
        <v>6736</v>
      </c>
      <c r="T19049" t="s">
        <v>3103</v>
      </c>
    </row>
    <row r="19050" spans="17:20">
      <c r="Q19050">
        <v>0.47974537037037002</v>
      </c>
      <c r="R19050">
        <v>1</v>
      </c>
      <c r="S19050" t="s">
        <v>3334</v>
      </c>
      <c r="T19050" t="s">
        <v>3100</v>
      </c>
    </row>
    <row r="19051" spans="17:20">
      <c r="Q19051">
        <v>0.47995370370370399</v>
      </c>
      <c r="R19051">
        <v>1</v>
      </c>
      <c r="S19051" t="s">
        <v>3258</v>
      </c>
      <c r="T19051" t="s">
        <v>3094</v>
      </c>
    </row>
    <row r="19052" spans="17:20">
      <c r="Q19052">
        <v>0.47996527777777798</v>
      </c>
      <c r="R19052">
        <v>1</v>
      </c>
      <c r="S19052" t="s">
        <v>6744</v>
      </c>
      <c r="T19052" t="s">
        <v>3103</v>
      </c>
    </row>
    <row r="19053" spans="17:20">
      <c r="Q19053">
        <v>0.48001157407407402</v>
      </c>
      <c r="R19053">
        <v>1</v>
      </c>
      <c r="S19053" t="s">
        <v>13028</v>
      </c>
      <c r="T19053" t="s">
        <v>3098</v>
      </c>
    </row>
    <row r="19054" spans="17:20">
      <c r="Q19054">
        <v>0.480138888888889</v>
      </c>
      <c r="R19054">
        <v>1</v>
      </c>
      <c r="S19054" t="s">
        <v>6745</v>
      </c>
      <c r="T19054" t="s">
        <v>3103</v>
      </c>
    </row>
    <row r="19055" spans="17:20">
      <c r="Q19055">
        <v>0.48019675925925898</v>
      </c>
      <c r="R19055">
        <v>2</v>
      </c>
      <c r="S19055" t="s">
        <v>6723</v>
      </c>
      <c r="T19055" t="s">
        <v>3221</v>
      </c>
    </row>
    <row r="19056" spans="17:20">
      <c r="Q19056">
        <v>0.48026620370370399</v>
      </c>
      <c r="R19056">
        <v>3</v>
      </c>
      <c r="S19056" t="s">
        <v>6740</v>
      </c>
      <c r="T19056" t="s">
        <v>3103</v>
      </c>
    </row>
    <row r="19057" spans="17:20">
      <c r="Q19057">
        <v>0.48026620370370399</v>
      </c>
      <c r="R19057">
        <v>1</v>
      </c>
      <c r="S19057" t="s">
        <v>6746</v>
      </c>
      <c r="T19057" t="s">
        <v>3103</v>
      </c>
    </row>
    <row r="19058" spans="17:20">
      <c r="Q19058">
        <v>0.48039351851851902</v>
      </c>
      <c r="R19058">
        <v>1</v>
      </c>
      <c r="S19058" t="s">
        <v>4309</v>
      </c>
      <c r="T19058" t="s">
        <v>3100</v>
      </c>
    </row>
    <row r="19059" spans="17:20">
      <c r="Q19059">
        <v>0.48040509259259301</v>
      </c>
      <c r="R19059">
        <v>1</v>
      </c>
      <c r="S19059" t="s">
        <v>6741</v>
      </c>
      <c r="T19059" t="s">
        <v>3103</v>
      </c>
    </row>
    <row r="19060" spans="17:20">
      <c r="Q19060">
        <v>0.48054398148148098</v>
      </c>
      <c r="R19060">
        <v>1</v>
      </c>
      <c r="S19060" t="s">
        <v>6735</v>
      </c>
      <c r="T19060" t="s">
        <v>3221</v>
      </c>
    </row>
    <row r="19061" spans="17:20">
      <c r="Q19061">
        <v>0.48061342592592599</v>
      </c>
      <c r="R19061">
        <v>2</v>
      </c>
      <c r="S19061" t="s">
        <v>6732</v>
      </c>
      <c r="T19061" t="s">
        <v>3221</v>
      </c>
    </row>
    <row r="19062" spans="17:20">
      <c r="Q19062">
        <v>0.48063657407407401</v>
      </c>
      <c r="R19062">
        <v>3</v>
      </c>
      <c r="S19062" t="s">
        <v>6749</v>
      </c>
      <c r="T19062" t="s">
        <v>3103</v>
      </c>
    </row>
    <row r="19063" spans="17:20">
      <c r="Q19063">
        <v>0.48069444444444398</v>
      </c>
      <c r="R19063">
        <v>2</v>
      </c>
      <c r="S19063" t="s">
        <v>6750</v>
      </c>
      <c r="T19063" t="s">
        <v>3103</v>
      </c>
    </row>
    <row r="19064" spans="17:20">
      <c r="Q19064">
        <v>0.48075231481481501</v>
      </c>
      <c r="R19064">
        <v>1</v>
      </c>
      <c r="S19064" t="s">
        <v>3572</v>
      </c>
      <c r="T19064" t="s">
        <v>3128</v>
      </c>
    </row>
    <row r="19065" spans="17:20">
      <c r="Q19065">
        <v>0.48086805555555601</v>
      </c>
      <c r="R19065">
        <v>2</v>
      </c>
      <c r="S19065" t="s">
        <v>6737</v>
      </c>
      <c r="T19065" t="s">
        <v>3221</v>
      </c>
    </row>
    <row r="19066" spans="17:20">
      <c r="Q19066">
        <v>0.48090277777777801</v>
      </c>
      <c r="R19066">
        <v>1</v>
      </c>
      <c r="S19066" t="s">
        <v>6739</v>
      </c>
      <c r="T19066" t="s">
        <v>3221</v>
      </c>
    </row>
    <row r="19067" spans="17:20">
      <c r="Q19067">
        <v>0.48105324074074102</v>
      </c>
      <c r="R19067">
        <v>1</v>
      </c>
      <c r="S19067" t="s">
        <v>13029</v>
      </c>
      <c r="T19067" t="s">
        <v>3097</v>
      </c>
    </row>
    <row r="19068" spans="17:20">
      <c r="Q19068">
        <v>0.48115740740740698</v>
      </c>
      <c r="R19068">
        <v>5</v>
      </c>
      <c r="S19068" t="s">
        <v>6742</v>
      </c>
      <c r="T19068" t="s">
        <v>3221</v>
      </c>
    </row>
    <row r="19069" spans="17:20">
      <c r="Q19069">
        <v>0.48119212962962998</v>
      </c>
      <c r="R19069">
        <v>1</v>
      </c>
      <c r="S19069" t="s">
        <v>908</v>
      </c>
      <c r="T19069" t="s">
        <v>3097</v>
      </c>
    </row>
    <row r="19070" spans="17:20">
      <c r="Q19070">
        <v>0.48121527777777801</v>
      </c>
      <c r="R19070">
        <v>1</v>
      </c>
      <c r="S19070" t="s">
        <v>6748</v>
      </c>
      <c r="T19070" t="s">
        <v>3221</v>
      </c>
    </row>
    <row r="19071" spans="17:20">
      <c r="Q19071">
        <v>0.48122685185185199</v>
      </c>
      <c r="R19071">
        <v>4</v>
      </c>
      <c r="S19071" t="s">
        <v>6757</v>
      </c>
      <c r="T19071" t="s">
        <v>3103</v>
      </c>
    </row>
    <row r="19072" spans="17:20">
      <c r="Q19072">
        <v>0.48128472222222202</v>
      </c>
      <c r="R19072">
        <v>1</v>
      </c>
      <c r="S19072" t="s">
        <v>6747</v>
      </c>
      <c r="T19072" t="s">
        <v>3103</v>
      </c>
    </row>
    <row r="19073" spans="17:20">
      <c r="Q19073">
        <v>0.48135416666666703</v>
      </c>
      <c r="R19073">
        <v>1</v>
      </c>
      <c r="S19073" t="s">
        <v>6752</v>
      </c>
      <c r="T19073" t="s">
        <v>3221</v>
      </c>
    </row>
    <row r="19074" spans="17:20">
      <c r="Q19074">
        <v>0.48140046296296302</v>
      </c>
      <c r="R19074">
        <v>1</v>
      </c>
      <c r="S19074" t="s">
        <v>6753</v>
      </c>
      <c r="T19074" t="s">
        <v>3221</v>
      </c>
    </row>
    <row r="19075" spans="17:20">
      <c r="Q19075">
        <v>0.48143518518518502</v>
      </c>
      <c r="R19075">
        <v>1</v>
      </c>
      <c r="S19075" t="s">
        <v>6751</v>
      </c>
      <c r="T19075" t="s">
        <v>3103</v>
      </c>
    </row>
    <row r="19076" spans="17:20">
      <c r="Q19076">
        <v>0.48157407407407399</v>
      </c>
      <c r="R19076">
        <v>1</v>
      </c>
      <c r="S19076" t="s">
        <v>2358</v>
      </c>
      <c r="T19076" t="s">
        <v>3099</v>
      </c>
    </row>
    <row r="19077" spans="17:20">
      <c r="Q19077">
        <v>0.481678240740741</v>
      </c>
      <c r="R19077">
        <v>1</v>
      </c>
      <c r="S19077" t="s">
        <v>6756</v>
      </c>
      <c r="T19077" t="s">
        <v>3103</v>
      </c>
    </row>
    <row r="19078" spans="17:20">
      <c r="Q19078">
        <v>0.481678240740741</v>
      </c>
      <c r="R19078">
        <v>2</v>
      </c>
      <c r="S19078" t="s">
        <v>2305</v>
      </c>
      <c r="T19078" t="s">
        <v>3096</v>
      </c>
    </row>
    <row r="19079" spans="17:20">
      <c r="Q19079">
        <v>0.48168981481481499</v>
      </c>
      <c r="R19079">
        <v>2</v>
      </c>
      <c r="S19079" t="s">
        <v>4070</v>
      </c>
      <c r="T19079" t="s">
        <v>3128</v>
      </c>
    </row>
    <row r="19080" spans="17:20">
      <c r="Q19080">
        <v>0.481759259259259</v>
      </c>
      <c r="R19080">
        <v>1</v>
      </c>
      <c r="S19080" t="s">
        <v>6779</v>
      </c>
      <c r="T19080" t="s">
        <v>3103</v>
      </c>
    </row>
    <row r="19081" spans="17:20">
      <c r="Q19081">
        <v>0.48182870370370401</v>
      </c>
      <c r="R19081">
        <v>2</v>
      </c>
      <c r="S19081" t="s">
        <v>6743</v>
      </c>
      <c r="T19081" t="s">
        <v>3221</v>
      </c>
    </row>
    <row r="19082" spans="17:20">
      <c r="Q19082">
        <v>0.48196759259259297</v>
      </c>
      <c r="R19082">
        <v>1</v>
      </c>
      <c r="S19082" t="s">
        <v>3294</v>
      </c>
      <c r="T19082" t="s">
        <v>3101</v>
      </c>
    </row>
    <row r="19083" spans="17:20">
      <c r="Q19083">
        <v>0.48197916666666701</v>
      </c>
      <c r="R19083">
        <v>1</v>
      </c>
      <c r="S19083" t="s">
        <v>6759</v>
      </c>
      <c r="T19083" t="s">
        <v>3221</v>
      </c>
    </row>
    <row r="19084" spans="17:20">
      <c r="Q19084">
        <v>0.48200231481481498</v>
      </c>
      <c r="R19084">
        <v>2</v>
      </c>
      <c r="S19084" t="s">
        <v>6760</v>
      </c>
      <c r="T19084" t="s">
        <v>3221</v>
      </c>
    </row>
    <row r="19085" spans="17:20">
      <c r="Q19085">
        <v>0.48209490740740701</v>
      </c>
      <c r="R19085">
        <v>1</v>
      </c>
      <c r="S19085" t="s">
        <v>2562</v>
      </c>
      <c r="T19085" t="s">
        <v>3103</v>
      </c>
    </row>
    <row r="19086" spans="17:20">
      <c r="Q19086">
        <v>0.482141203703704</v>
      </c>
      <c r="R19086">
        <v>1</v>
      </c>
      <c r="S19086" t="s">
        <v>2562</v>
      </c>
      <c r="T19086" t="s">
        <v>3103</v>
      </c>
    </row>
    <row r="19087" spans="17:20">
      <c r="Q19087">
        <v>0.482256944444444</v>
      </c>
      <c r="R19087">
        <v>1</v>
      </c>
      <c r="S19087" t="s">
        <v>2562</v>
      </c>
      <c r="T19087" t="s">
        <v>3103</v>
      </c>
    </row>
    <row r="19088" spans="17:20">
      <c r="Q19088">
        <v>0.48231481481481497</v>
      </c>
      <c r="R19088">
        <v>1</v>
      </c>
      <c r="S19088" t="s">
        <v>2562</v>
      </c>
      <c r="T19088" t="s">
        <v>3103</v>
      </c>
    </row>
    <row r="19089" spans="17:20">
      <c r="Q19089">
        <v>0.48232638888888901</v>
      </c>
      <c r="R19089">
        <v>2</v>
      </c>
      <c r="S19089" t="s">
        <v>6758</v>
      </c>
      <c r="T19089" t="s">
        <v>3103</v>
      </c>
    </row>
    <row r="19090" spans="17:20">
      <c r="Q19090">
        <v>0.482337962962963</v>
      </c>
      <c r="R19090">
        <v>1</v>
      </c>
      <c r="S19090" t="s">
        <v>2562</v>
      </c>
      <c r="T19090" t="s">
        <v>3103</v>
      </c>
    </row>
    <row r="19091" spans="17:20">
      <c r="Q19091">
        <v>0.48251157407407402</v>
      </c>
      <c r="R19091">
        <v>1</v>
      </c>
      <c r="S19091" t="s">
        <v>6762</v>
      </c>
      <c r="T19091" t="s">
        <v>3103</v>
      </c>
    </row>
    <row r="19092" spans="17:20">
      <c r="Q19092">
        <v>0.48254629629629597</v>
      </c>
      <c r="R19092">
        <v>1</v>
      </c>
      <c r="S19092" t="s">
        <v>4039</v>
      </c>
      <c r="T19092" t="s">
        <v>3097</v>
      </c>
    </row>
    <row r="19093" spans="17:20">
      <c r="Q19093">
        <v>0.482569444444444</v>
      </c>
      <c r="R19093">
        <v>2</v>
      </c>
      <c r="S19093" t="s">
        <v>6754</v>
      </c>
      <c r="T19093" t="s">
        <v>3221</v>
      </c>
    </row>
    <row r="19094" spans="17:20">
      <c r="Q19094">
        <v>0.48258101851851898</v>
      </c>
      <c r="R19094">
        <v>2</v>
      </c>
      <c r="S19094" t="s">
        <v>6780</v>
      </c>
      <c r="T19094" t="s">
        <v>3103</v>
      </c>
    </row>
    <row r="19095" spans="17:20">
      <c r="Q19095">
        <v>0.48265046296296299</v>
      </c>
      <c r="R19095">
        <v>2</v>
      </c>
      <c r="S19095" t="s">
        <v>3331</v>
      </c>
      <c r="T19095" t="s">
        <v>3097</v>
      </c>
    </row>
    <row r="19096" spans="17:20">
      <c r="Q19096">
        <v>0.48266203703703697</v>
      </c>
      <c r="R19096">
        <v>1</v>
      </c>
      <c r="S19096" t="s">
        <v>3765</v>
      </c>
      <c r="T19096" t="s">
        <v>3095</v>
      </c>
    </row>
    <row r="19097" spans="17:20">
      <c r="Q19097">
        <v>0.482685185185185</v>
      </c>
      <c r="R19097">
        <v>1</v>
      </c>
      <c r="S19097" t="s">
        <v>6755</v>
      </c>
      <c r="T19097" t="s">
        <v>3221</v>
      </c>
    </row>
    <row r="19098" spans="17:20">
      <c r="Q19098">
        <v>0.48274305555555602</v>
      </c>
      <c r="R19098">
        <v>1</v>
      </c>
      <c r="S19098" t="s">
        <v>6766</v>
      </c>
      <c r="T19098" t="s">
        <v>3221</v>
      </c>
    </row>
    <row r="19099" spans="17:20">
      <c r="Q19099">
        <v>0.48276620370370399</v>
      </c>
      <c r="R19099">
        <v>1</v>
      </c>
      <c r="S19099" t="s">
        <v>3332</v>
      </c>
      <c r="T19099" t="s">
        <v>3097</v>
      </c>
    </row>
    <row r="19100" spans="17:20">
      <c r="Q19100">
        <v>0.48276620370370399</v>
      </c>
      <c r="R19100">
        <v>1</v>
      </c>
      <c r="S19100" t="s">
        <v>13030</v>
      </c>
      <c r="T19100" t="s">
        <v>3128</v>
      </c>
    </row>
    <row r="19101" spans="17:20">
      <c r="Q19101">
        <v>0.48277777777777803</v>
      </c>
      <c r="R19101">
        <v>4</v>
      </c>
      <c r="S19101" t="s">
        <v>6773</v>
      </c>
      <c r="T19101" t="s">
        <v>3103</v>
      </c>
    </row>
    <row r="19102" spans="17:20">
      <c r="Q19102">
        <v>0.48281249999999998</v>
      </c>
      <c r="R19102">
        <v>1</v>
      </c>
      <c r="S19102" t="s">
        <v>3474</v>
      </c>
      <c r="T19102" t="s">
        <v>3096</v>
      </c>
    </row>
    <row r="19103" spans="17:20">
      <c r="Q19103">
        <v>0.482835648148148</v>
      </c>
      <c r="R19103">
        <v>1</v>
      </c>
      <c r="S19103" t="s">
        <v>6774</v>
      </c>
      <c r="T19103" t="s">
        <v>3103</v>
      </c>
    </row>
    <row r="19104" spans="17:20">
      <c r="Q19104">
        <v>0.48284722222222198</v>
      </c>
      <c r="R19104">
        <v>1</v>
      </c>
      <c r="S19104" t="s">
        <v>2562</v>
      </c>
      <c r="T19104" t="s">
        <v>3103</v>
      </c>
    </row>
    <row r="19105" spans="17:20">
      <c r="Q19105">
        <v>0.48284722222222198</v>
      </c>
      <c r="R19105">
        <v>1</v>
      </c>
      <c r="S19105" t="s">
        <v>6767</v>
      </c>
      <c r="T19105" t="s">
        <v>3221</v>
      </c>
    </row>
    <row r="19106" spans="17:20">
      <c r="Q19106">
        <v>0.48285879629629602</v>
      </c>
      <c r="R19106">
        <v>1</v>
      </c>
      <c r="S19106" t="s">
        <v>6769</v>
      </c>
      <c r="T19106" t="s">
        <v>3221</v>
      </c>
    </row>
    <row r="19107" spans="17:20">
      <c r="Q19107">
        <v>0.48288194444444399</v>
      </c>
      <c r="R19107">
        <v>2</v>
      </c>
      <c r="S19107" t="s">
        <v>3319</v>
      </c>
      <c r="T19107" t="s">
        <v>3097</v>
      </c>
    </row>
    <row r="19108" spans="17:20">
      <c r="Q19108">
        <v>0.48291666666666699</v>
      </c>
      <c r="R19108">
        <v>1</v>
      </c>
      <c r="S19108" t="s">
        <v>6777</v>
      </c>
      <c r="T19108" t="s">
        <v>3103</v>
      </c>
    </row>
    <row r="19109" spans="17:20">
      <c r="Q19109">
        <v>0.482951388888889</v>
      </c>
      <c r="R19109">
        <v>1</v>
      </c>
      <c r="S19109" t="s">
        <v>6778</v>
      </c>
      <c r="T19109" t="s">
        <v>3103</v>
      </c>
    </row>
    <row r="19110" spans="17:20">
      <c r="Q19110">
        <v>0.48297453703703702</v>
      </c>
      <c r="R19110">
        <v>1</v>
      </c>
      <c r="S19110" t="s">
        <v>6763</v>
      </c>
      <c r="T19110" t="s">
        <v>3221</v>
      </c>
    </row>
    <row r="19111" spans="17:20">
      <c r="Q19111">
        <v>0.48303240740740699</v>
      </c>
      <c r="R19111">
        <v>1</v>
      </c>
      <c r="S19111" t="s">
        <v>6764</v>
      </c>
      <c r="T19111" t="s">
        <v>3221</v>
      </c>
    </row>
    <row r="19112" spans="17:20">
      <c r="Q19112">
        <v>0.48320601851851902</v>
      </c>
      <c r="R19112">
        <v>1</v>
      </c>
      <c r="S19112" t="s">
        <v>6770</v>
      </c>
      <c r="T19112" t="s">
        <v>3103</v>
      </c>
    </row>
    <row r="19113" spans="17:20">
      <c r="Q19113">
        <v>0.48322916666666699</v>
      </c>
      <c r="R19113">
        <v>1</v>
      </c>
      <c r="S19113" t="s">
        <v>6765</v>
      </c>
      <c r="T19113" t="s">
        <v>3221</v>
      </c>
    </row>
    <row r="19114" spans="17:20">
      <c r="Q19114">
        <v>0.48325231481481501</v>
      </c>
      <c r="R19114">
        <v>1</v>
      </c>
      <c r="S19114" t="s">
        <v>6771</v>
      </c>
      <c r="T19114" t="s">
        <v>3103</v>
      </c>
    </row>
    <row r="19115" spans="17:20">
      <c r="Q19115">
        <v>0.48325231481481501</v>
      </c>
      <c r="R19115">
        <v>1</v>
      </c>
      <c r="S19115" t="s">
        <v>6781</v>
      </c>
      <c r="T19115" t="s">
        <v>3103</v>
      </c>
    </row>
    <row r="19116" spans="17:20">
      <c r="Q19116">
        <v>0.48325231481481501</v>
      </c>
      <c r="R19116">
        <v>1</v>
      </c>
      <c r="S19116" t="s">
        <v>10011</v>
      </c>
      <c r="T19116" t="s">
        <v>3098</v>
      </c>
    </row>
    <row r="19117" spans="17:20">
      <c r="Q19117">
        <v>0.48326388888888899</v>
      </c>
      <c r="R19117">
        <v>2</v>
      </c>
      <c r="S19117" t="s">
        <v>6782</v>
      </c>
      <c r="T19117" t="s">
        <v>3103</v>
      </c>
    </row>
    <row r="19118" spans="17:20">
      <c r="Q19118">
        <v>0.48326388888888899</v>
      </c>
      <c r="R19118">
        <v>1</v>
      </c>
      <c r="S19118" t="s">
        <v>13031</v>
      </c>
      <c r="T19118" t="s">
        <v>3097</v>
      </c>
    </row>
    <row r="19119" spans="17:20">
      <c r="Q19119">
        <v>0.48331018518518498</v>
      </c>
      <c r="R19119">
        <v>1</v>
      </c>
      <c r="S19119" t="s">
        <v>6761</v>
      </c>
      <c r="T19119" t="s">
        <v>3221</v>
      </c>
    </row>
    <row r="19120" spans="17:20">
      <c r="Q19120">
        <v>0.48342592592592598</v>
      </c>
      <c r="R19120">
        <v>2</v>
      </c>
      <c r="S19120" t="s">
        <v>6783</v>
      </c>
      <c r="T19120" t="s">
        <v>3103</v>
      </c>
    </row>
    <row r="19121" spans="17:20">
      <c r="Q19121">
        <v>0.483449074074074</v>
      </c>
      <c r="R19121">
        <v>1</v>
      </c>
      <c r="S19121" t="s">
        <v>6785</v>
      </c>
      <c r="T19121" t="s">
        <v>3103</v>
      </c>
    </row>
    <row r="19122" spans="17:20">
      <c r="Q19122">
        <v>0.48350694444444398</v>
      </c>
      <c r="R19122">
        <v>1</v>
      </c>
      <c r="S19122" t="s">
        <v>6776</v>
      </c>
      <c r="T19122" t="s">
        <v>3103</v>
      </c>
    </row>
    <row r="19123" spans="17:20">
      <c r="Q19123">
        <v>0.48351851851851901</v>
      </c>
      <c r="R19123">
        <v>1</v>
      </c>
      <c r="S19123" t="s">
        <v>6775</v>
      </c>
      <c r="T19123" t="s">
        <v>3221</v>
      </c>
    </row>
    <row r="19124" spans="17:20">
      <c r="Q19124">
        <v>0.48351851851851901</v>
      </c>
      <c r="R19124">
        <v>1</v>
      </c>
      <c r="S19124" t="s">
        <v>6786</v>
      </c>
      <c r="T19124" t="s">
        <v>3103</v>
      </c>
    </row>
    <row r="19125" spans="17:20">
      <c r="Q19125">
        <v>0.48357638888888899</v>
      </c>
      <c r="R19125">
        <v>2</v>
      </c>
      <c r="S19125" t="s">
        <v>6768</v>
      </c>
      <c r="T19125" t="s">
        <v>3221</v>
      </c>
    </row>
    <row r="19126" spans="17:20">
      <c r="Q19126">
        <v>0.48359953703703701</v>
      </c>
      <c r="R19126">
        <v>1</v>
      </c>
      <c r="S19126" t="s">
        <v>6789</v>
      </c>
      <c r="T19126" t="s">
        <v>3103</v>
      </c>
    </row>
    <row r="19127" spans="17:20">
      <c r="Q19127">
        <v>0.48366898148148102</v>
      </c>
      <c r="R19127">
        <v>1</v>
      </c>
      <c r="S19127" t="s">
        <v>6793</v>
      </c>
      <c r="T19127" t="s">
        <v>3103</v>
      </c>
    </row>
    <row r="19128" spans="17:20">
      <c r="Q19128">
        <v>0.48372685185185199</v>
      </c>
      <c r="R19128">
        <v>3</v>
      </c>
      <c r="S19128" t="s">
        <v>4453</v>
      </c>
      <c r="T19128" t="s">
        <v>3096</v>
      </c>
    </row>
    <row r="19129" spans="17:20">
      <c r="Q19129">
        <v>0.48377314814814798</v>
      </c>
      <c r="R19129">
        <v>1</v>
      </c>
      <c r="S19129" t="s">
        <v>6795</v>
      </c>
      <c r="T19129" t="s">
        <v>3103</v>
      </c>
    </row>
    <row r="19130" spans="17:20">
      <c r="Q19130">
        <v>0.48377314814814798</v>
      </c>
      <c r="R19130">
        <v>1</v>
      </c>
      <c r="S19130" t="s">
        <v>4391</v>
      </c>
      <c r="T19130" t="s">
        <v>3097</v>
      </c>
    </row>
    <row r="19131" spans="17:20">
      <c r="Q19131">
        <v>0.48378472222222202</v>
      </c>
      <c r="R19131">
        <v>1</v>
      </c>
      <c r="S19131" t="s">
        <v>6796</v>
      </c>
      <c r="T19131" t="s">
        <v>3103</v>
      </c>
    </row>
    <row r="19132" spans="17:20">
      <c r="Q19132">
        <v>0.48394675925925901</v>
      </c>
      <c r="R19132">
        <v>1</v>
      </c>
      <c r="S19132" t="s">
        <v>6784</v>
      </c>
      <c r="T19132" t="s">
        <v>3103</v>
      </c>
    </row>
    <row r="19133" spans="17:20">
      <c r="Q19133">
        <v>0.48398148148148101</v>
      </c>
      <c r="R19133">
        <v>1</v>
      </c>
      <c r="S19133" t="s">
        <v>2562</v>
      </c>
      <c r="T19133" t="s">
        <v>3103</v>
      </c>
    </row>
    <row r="19134" spans="17:20">
      <c r="Q19134">
        <v>0.48398148148148101</v>
      </c>
      <c r="R19134">
        <v>1</v>
      </c>
      <c r="S19134" t="s">
        <v>6772</v>
      </c>
      <c r="T19134" t="s">
        <v>3221</v>
      </c>
    </row>
    <row r="19135" spans="17:20">
      <c r="Q19135">
        <v>0.483993055555556</v>
      </c>
      <c r="R19135">
        <v>1</v>
      </c>
      <c r="S19135" t="s">
        <v>9827</v>
      </c>
      <c r="T19135" t="s">
        <v>3098</v>
      </c>
    </row>
    <row r="19136" spans="17:20">
      <c r="Q19136">
        <v>0.48401620370370402</v>
      </c>
      <c r="R19136">
        <v>1</v>
      </c>
      <c r="S19136" t="s">
        <v>2562</v>
      </c>
      <c r="T19136" t="s">
        <v>3103</v>
      </c>
    </row>
    <row r="19137" spans="17:20">
      <c r="Q19137">
        <v>0.48401620370370402</v>
      </c>
      <c r="R19137">
        <v>1</v>
      </c>
      <c r="S19137" t="s">
        <v>3337</v>
      </c>
      <c r="T19137" t="s">
        <v>3100</v>
      </c>
    </row>
    <row r="19138" spans="17:20">
      <c r="Q19138">
        <v>0.48401620370370402</v>
      </c>
      <c r="R19138">
        <v>1</v>
      </c>
      <c r="S19138" t="s">
        <v>3336</v>
      </c>
      <c r="T19138" t="s">
        <v>3097</v>
      </c>
    </row>
    <row r="19139" spans="17:20">
      <c r="Q19139">
        <v>0.48403935185185198</v>
      </c>
      <c r="R19139">
        <v>1</v>
      </c>
      <c r="S19139" t="s">
        <v>6788</v>
      </c>
      <c r="T19139" t="s">
        <v>3103</v>
      </c>
    </row>
    <row r="19140" spans="17:20">
      <c r="Q19140">
        <v>0.48413194444444402</v>
      </c>
      <c r="R19140">
        <v>1</v>
      </c>
      <c r="S19140" t="s">
        <v>6790</v>
      </c>
      <c r="T19140" t="s">
        <v>3221</v>
      </c>
    </row>
    <row r="19141" spans="17:20">
      <c r="Q19141">
        <v>0.48417824074074101</v>
      </c>
      <c r="R19141">
        <v>1</v>
      </c>
      <c r="S19141" t="s">
        <v>2562</v>
      </c>
      <c r="T19141" t="s">
        <v>3103</v>
      </c>
    </row>
    <row r="19142" spans="17:20">
      <c r="Q19142">
        <v>0.48420138888888897</v>
      </c>
      <c r="R19142">
        <v>1</v>
      </c>
      <c r="S19142" t="s">
        <v>6800</v>
      </c>
      <c r="T19142" t="s">
        <v>3103</v>
      </c>
    </row>
    <row r="19143" spans="17:20">
      <c r="Q19143">
        <v>0.48429398148148201</v>
      </c>
      <c r="R19143">
        <v>1</v>
      </c>
      <c r="S19143" t="s">
        <v>6787</v>
      </c>
      <c r="T19143" t="s">
        <v>3103</v>
      </c>
    </row>
    <row r="19144" spans="17:20">
      <c r="Q19144">
        <v>0.48429398148148201</v>
      </c>
      <c r="R19144">
        <v>1</v>
      </c>
      <c r="S19144" t="s">
        <v>6797</v>
      </c>
      <c r="T19144" t="s">
        <v>3103</v>
      </c>
    </row>
    <row r="19145" spans="17:20">
      <c r="Q19145">
        <v>0.48431712962963003</v>
      </c>
      <c r="R19145">
        <v>1</v>
      </c>
      <c r="S19145" t="s">
        <v>13032</v>
      </c>
      <c r="T19145" t="s">
        <v>3098</v>
      </c>
    </row>
    <row r="19146" spans="17:20">
      <c r="Q19146">
        <v>0.48440972222222201</v>
      </c>
      <c r="R19146">
        <v>1</v>
      </c>
      <c r="S19146" t="s">
        <v>3329</v>
      </c>
      <c r="T19146" t="s">
        <v>3097</v>
      </c>
    </row>
    <row r="19147" spans="17:20">
      <c r="Q19147">
        <v>0.48459490740740702</v>
      </c>
      <c r="R19147">
        <v>1</v>
      </c>
      <c r="S19147" t="s">
        <v>13033</v>
      </c>
      <c r="T19147" t="s">
        <v>3098</v>
      </c>
    </row>
    <row r="19148" spans="17:20">
      <c r="Q19148">
        <v>0.484606481481481</v>
      </c>
      <c r="R19148">
        <v>1</v>
      </c>
      <c r="S19148" t="s">
        <v>708</v>
      </c>
      <c r="T19148" t="s">
        <v>3099</v>
      </c>
    </row>
    <row r="19149" spans="17:20">
      <c r="Q19149">
        <v>0.48462962962963002</v>
      </c>
      <c r="R19149">
        <v>4</v>
      </c>
      <c r="S19149" t="s">
        <v>6810</v>
      </c>
      <c r="T19149" t="s">
        <v>3103</v>
      </c>
    </row>
    <row r="19150" spans="17:20">
      <c r="Q19150">
        <v>0.48467592592592601</v>
      </c>
      <c r="R19150">
        <v>1</v>
      </c>
      <c r="S19150" t="s">
        <v>13034</v>
      </c>
      <c r="T19150" t="s">
        <v>3101</v>
      </c>
    </row>
    <row r="19151" spans="17:20">
      <c r="Q19151">
        <v>0.48474537037037002</v>
      </c>
      <c r="R19151">
        <v>2</v>
      </c>
      <c r="S19151" t="s">
        <v>6791</v>
      </c>
      <c r="T19151" t="s">
        <v>3103</v>
      </c>
    </row>
    <row r="19152" spans="17:20">
      <c r="Q19152">
        <v>0.48478009259259303</v>
      </c>
      <c r="R19152">
        <v>1</v>
      </c>
      <c r="S19152" t="s">
        <v>1028</v>
      </c>
      <c r="T19152" t="s">
        <v>3095</v>
      </c>
    </row>
    <row r="19153" spans="17:20">
      <c r="Q19153">
        <v>0.48479166666666701</v>
      </c>
      <c r="R19153">
        <v>1</v>
      </c>
      <c r="S19153" t="s">
        <v>13035</v>
      </c>
      <c r="T19153" t="s">
        <v>3094</v>
      </c>
    </row>
    <row r="19154" spans="17:20">
      <c r="Q19154">
        <v>0.48481481481481498</v>
      </c>
      <c r="R19154">
        <v>1</v>
      </c>
      <c r="S19154" t="s">
        <v>2562</v>
      </c>
      <c r="T19154" t="s">
        <v>3103</v>
      </c>
    </row>
    <row r="19155" spans="17:20">
      <c r="Q19155">
        <v>0.48481481481481498</v>
      </c>
      <c r="R19155">
        <v>1</v>
      </c>
      <c r="S19155" t="s">
        <v>6801</v>
      </c>
      <c r="T19155" t="s">
        <v>3221</v>
      </c>
    </row>
    <row r="19156" spans="17:20">
      <c r="Q19156">
        <v>0.48486111111111102</v>
      </c>
      <c r="R19156">
        <v>3</v>
      </c>
      <c r="S19156" t="s">
        <v>6802</v>
      </c>
      <c r="T19156" t="s">
        <v>3221</v>
      </c>
    </row>
    <row r="19157" spans="17:20">
      <c r="Q19157">
        <v>0.48488425925925899</v>
      </c>
      <c r="R19157">
        <v>1</v>
      </c>
      <c r="S19157" t="s">
        <v>6806</v>
      </c>
      <c r="T19157" t="s">
        <v>3221</v>
      </c>
    </row>
    <row r="19158" spans="17:20">
      <c r="Q19158">
        <v>0.48499999999999999</v>
      </c>
      <c r="R19158">
        <v>1</v>
      </c>
      <c r="S19158" t="s">
        <v>2562</v>
      </c>
      <c r="T19158" t="s">
        <v>3103</v>
      </c>
    </row>
    <row r="19159" spans="17:20">
      <c r="Q19159">
        <v>0.48502314814814801</v>
      </c>
      <c r="R19159">
        <v>1</v>
      </c>
      <c r="S19159" t="s">
        <v>6804</v>
      </c>
      <c r="T19159" t="s">
        <v>3103</v>
      </c>
    </row>
    <row r="19160" spans="17:20">
      <c r="Q19160">
        <v>0.48504629629629598</v>
      </c>
      <c r="R19160">
        <v>1</v>
      </c>
      <c r="S19160" t="s">
        <v>6805</v>
      </c>
      <c r="T19160" t="s">
        <v>3103</v>
      </c>
    </row>
    <row r="19161" spans="17:20">
      <c r="Q19161">
        <v>0.485069444444444</v>
      </c>
      <c r="R19161">
        <v>1</v>
      </c>
      <c r="S19161" t="s">
        <v>6803</v>
      </c>
      <c r="T19161" t="s">
        <v>3103</v>
      </c>
    </row>
    <row r="19162" spans="17:20">
      <c r="Q19162">
        <v>0.485069444444444</v>
      </c>
      <c r="R19162">
        <v>1</v>
      </c>
      <c r="S19162" t="s">
        <v>6792</v>
      </c>
      <c r="T19162" t="s">
        <v>3221</v>
      </c>
    </row>
    <row r="19163" spans="17:20">
      <c r="Q19163">
        <v>0.485069444444444</v>
      </c>
      <c r="R19163">
        <v>1</v>
      </c>
      <c r="S19163" t="s">
        <v>13036</v>
      </c>
      <c r="T19163" t="s">
        <v>3097</v>
      </c>
    </row>
    <row r="19164" spans="17:20">
      <c r="Q19164">
        <v>0.485104166666667</v>
      </c>
      <c r="R19164">
        <v>5</v>
      </c>
      <c r="S19164" t="s">
        <v>6815</v>
      </c>
      <c r="T19164" t="s">
        <v>3103</v>
      </c>
    </row>
    <row r="19165" spans="17:20">
      <c r="Q19165">
        <v>0.48513888888888901</v>
      </c>
      <c r="R19165">
        <v>1</v>
      </c>
      <c r="S19165" t="s">
        <v>6812</v>
      </c>
      <c r="T19165" t="s">
        <v>3103</v>
      </c>
    </row>
    <row r="19166" spans="17:20">
      <c r="Q19166">
        <v>0.48517361111111101</v>
      </c>
      <c r="R19166">
        <v>2</v>
      </c>
      <c r="S19166" t="s">
        <v>13037</v>
      </c>
      <c r="T19166" t="s">
        <v>3098</v>
      </c>
    </row>
    <row r="19167" spans="17:20">
      <c r="Q19167">
        <v>0.48534722222222199</v>
      </c>
      <c r="R19167">
        <v>1</v>
      </c>
      <c r="S19167" t="s">
        <v>6811</v>
      </c>
      <c r="T19167" t="s">
        <v>3103</v>
      </c>
    </row>
    <row r="19168" spans="17:20">
      <c r="Q19168">
        <v>0.48537037037037001</v>
      </c>
      <c r="R19168">
        <v>1</v>
      </c>
      <c r="S19168" t="s">
        <v>2562</v>
      </c>
      <c r="T19168" t="s">
        <v>3103</v>
      </c>
    </row>
    <row r="19169" spans="17:20">
      <c r="Q19169">
        <v>0.485416666666667</v>
      </c>
      <c r="R19169">
        <v>1</v>
      </c>
      <c r="S19169" t="s">
        <v>6816</v>
      </c>
      <c r="T19169" t="s">
        <v>3103</v>
      </c>
    </row>
    <row r="19170" spans="17:20">
      <c r="Q19170">
        <v>0.485451388888889</v>
      </c>
      <c r="R19170">
        <v>1</v>
      </c>
      <c r="S19170" t="s">
        <v>6817</v>
      </c>
      <c r="T19170" t="s">
        <v>3103</v>
      </c>
    </row>
    <row r="19171" spans="17:20">
      <c r="Q19171">
        <v>0.48546296296296299</v>
      </c>
      <c r="R19171">
        <v>1</v>
      </c>
      <c r="S19171" t="s">
        <v>6807</v>
      </c>
      <c r="T19171" t="s">
        <v>3221</v>
      </c>
    </row>
    <row r="19172" spans="17:20">
      <c r="Q19172">
        <v>0.48548611111111101</v>
      </c>
      <c r="R19172">
        <v>1</v>
      </c>
      <c r="S19172" t="s">
        <v>6808</v>
      </c>
      <c r="T19172" t="s">
        <v>3221</v>
      </c>
    </row>
    <row r="19173" spans="17:20">
      <c r="Q19173">
        <v>0.48550925925925897</v>
      </c>
      <c r="R19173">
        <v>1</v>
      </c>
      <c r="S19173" t="s">
        <v>6809</v>
      </c>
      <c r="T19173" t="s">
        <v>3221</v>
      </c>
    </row>
    <row r="19174" spans="17:20">
      <c r="Q19174">
        <v>0.48559027777777802</v>
      </c>
      <c r="R19174">
        <v>2</v>
      </c>
      <c r="S19174" t="s">
        <v>6799</v>
      </c>
      <c r="T19174" t="s">
        <v>3103</v>
      </c>
    </row>
    <row r="19175" spans="17:20">
      <c r="Q19175">
        <v>0.48576388888888899</v>
      </c>
      <c r="R19175">
        <v>4</v>
      </c>
      <c r="S19175" t="s">
        <v>2562</v>
      </c>
      <c r="T19175" t="s">
        <v>3103</v>
      </c>
    </row>
    <row r="19176" spans="17:20">
      <c r="Q19176">
        <v>0.485798611111111</v>
      </c>
      <c r="R19176">
        <v>2</v>
      </c>
      <c r="S19176" t="s">
        <v>6814</v>
      </c>
      <c r="T19176" t="s">
        <v>3221</v>
      </c>
    </row>
    <row r="19177" spans="17:20">
      <c r="Q19177">
        <v>0.485798611111111</v>
      </c>
      <c r="R19177">
        <v>2</v>
      </c>
      <c r="S19177" t="s">
        <v>4398</v>
      </c>
      <c r="T19177" t="s">
        <v>3096</v>
      </c>
    </row>
    <row r="19178" spans="17:20">
      <c r="Q19178">
        <v>0.48581018518518498</v>
      </c>
      <c r="R19178">
        <v>1</v>
      </c>
      <c r="S19178" t="s">
        <v>13038</v>
      </c>
      <c r="T19178" t="s">
        <v>3098</v>
      </c>
    </row>
    <row r="19179" spans="17:20">
      <c r="Q19179">
        <v>0.48585648148148097</v>
      </c>
      <c r="R19179">
        <v>3</v>
      </c>
      <c r="S19179" t="s">
        <v>2562</v>
      </c>
      <c r="T19179" t="s">
        <v>3103</v>
      </c>
    </row>
    <row r="19180" spans="17:20">
      <c r="Q19180">
        <v>0.48592592592592598</v>
      </c>
      <c r="R19180">
        <v>1</v>
      </c>
      <c r="S19180" t="s">
        <v>6818</v>
      </c>
      <c r="T19180" t="s">
        <v>3103</v>
      </c>
    </row>
    <row r="19181" spans="17:20">
      <c r="Q19181">
        <v>0.48600694444444398</v>
      </c>
      <c r="R19181">
        <v>1</v>
      </c>
      <c r="S19181" t="s">
        <v>13039</v>
      </c>
      <c r="T19181" t="s">
        <v>3097</v>
      </c>
    </row>
    <row r="19182" spans="17:20">
      <c r="Q19182">
        <v>0.48611111111111099</v>
      </c>
      <c r="R19182">
        <v>1</v>
      </c>
      <c r="S19182" t="s">
        <v>6813</v>
      </c>
      <c r="T19182" t="s">
        <v>3103</v>
      </c>
    </row>
    <row r="19183" spans="17:20">
      <c r="Q19183">
        <v>0.486377314814815</v>
      </c>
      <c r="R19183">
        <v>1</v>
      </c>
      <c r="S19183" t="s">
        <v>2562</v>
      </c>
      <c r="T19183" t="s">
        <v>3094</v>
      </c>
    </row>
    <row r="19184" spans="17:20">
      <c r="Q19184">
        <v>0.48658564814814798</v>
      </c>
      <c r="R19184">
        <v>1</v>
      </c>
      <c r="S19184" t="s">
        <v>6821</v>
      </c>
      <c r="T19184" t="s">
        <v>3221</v>
      </c>
    </row>
    <row r="19185" spans="17:20">
      <c r="Q19185">
        <v>0.486643518518519</v>
      </c>
      <c r="R19185">
        <v>1</v>
      </c>
      <c r="S19185" t="s">
        <v>8610</v>
      </c>
      <c r="T19185" t="s">
        <v>3095</v>
      </c>
    </row>
    <row r="19186" spans="17:20">
      <c r="Q19186">
        <v>0.48680555555555599</v>
      </c>
      <c r="R19186">
        <v>1</v>
      </c>
      <c r="S19186" t="s">
        <v>6794</v>
      </c>
      <c r="T19186" t="s">
        <v>3096</v>
      </c>
    </row>
    <row r="19187" spans="17:20">
      <c r="Q19187">
        <v>0.48690972222222201</v>
      </c>
      <c r="R19187">
        <v>3</v>
      </c>
      <c r="S19187" t="s">
        <v>2562</v>
      </c>
      <c r="T19187" t="s">
        <v>3103</v>
      </c>
    </row>
    <row r="19188" spans="17:20">
      <c r="Q19188">
        <v>0.48696759259259298</v>
      </c>
      <c r="R19188">
        <v>3</v>
      </c>
      <c r="S19188" t="s">
        <v>2562</v>
      </c>
      <c r="T19188" t="s">
        <v>3103</v>
      </c>
    </row>
    <row r="19189" spans="17:20">
      <c r="Q19189">
        <v>0.48697916666666702</v>
      </c>
      <c r="R19189">
        <v>1</v>
      </c>
      <c r="S19189" t="s">
        <v>3348</v>
      </c>
      <c r="T19189" t="s">
        <v>3098</v>
      </c>
    </row>
    <row r="19190" spans="17:20">
      <c r="Q19190">
        <v>0.48700231481481498</v>
      </c>
      <c r="R19190">
        <v>1</v>
      </c>
      <c r="S19190" t="s">
        <v>3854</v>
      </c>
      <c r="T19190" t="s">
        <v>3098</v>
      </c>
    </row>
    <row r="19191" spans="17:20">
      <c r="Q19191">
        <v>0.48701388888888902</v>
      </c>
      <c r="R19191">
        <v>1</v>
      </c>
      <c r="S19191" t="s">
        <v>6798</v>
      </c>
      <c r="T19191" t="s">
        <v>3101</v>
      </c>
    </row>
    <row r="19192" spans="17:20">
      <c r="Q19192">
        <v>0.487071759259259</v>
      </c>
      <c r="R19192">
        <v>1</v>
      </c>
      <c r="S19192" t="s">
        <v>3246</v>
      </c>
      <c r="T19192" t="s">
        <v>3096</v>
      </c>
    </row>
    <row r="19193" spans="17:20">
      <c r="Q19193">
        <v>0.48721064814814802</v>
      </c>
      <c r="R19193">
        <v>1</v>
      </c>
      <c r="S19193" t="s">
        <v>6833</v>
      </c>
      <c r="T19193" t="s">
        <v>3103</v>
      </c>
    </row>
    <row r="19194" spans="17:20">
      <c r="Q19194">
        <v>0.48721064814814802</v>
      </c>
      <c r="R19194">
        <v>2</v>
      </c>
      <c r="S19194" t="s">
        <v>6823</v>
      </c>
      <c r="T19194" t="s">
        <v>3103</v>
      </c>
    </row>
    <row r="19195" spans="17:20">
      <c r="Q19195">
        <v>0.48734953703703698</v>
      </c>
      <c r="R19195">
        <v>1</v>
      </c>
      <c r="S19195" t="s">
        <v>6819</v>
      </c>
      <c r="T19195" t="s">
        <v>3221</v>
      </c>
    </row>
    <row r="19196" spans="17:20">
      <c r="Q19196">
        <v>0.48740740740740701</v>
      </c>
      <c r="R19196">
        <v>1</v>
      </c>
      <c r="S19196" t="s">
        <v>3336</v>
      </c>
      <c r="T19196" t="s">
        <v>3098</v>
      </c>
    </row>
    <row r="19197" spans="17:20">
      <c r="Q19197">
        <v>0.48752314814814801</v>
      </c>
      <c r="R19197">
        <v>1</v>
      </c>
      <c r="S19197" t="s">
        <v>6829</v>
      </c>
      <c r="T19197" t="s">
        <v>3103</v>
      </c>
    </row>
    <row r="19198" spans="17:20">
      <c r="Q19198">
        <v>0.487569444444444</v>
      </c>
      <c r="R19198">
        <v>1</v>
      </c>
      <c r="S19198" t="s">
        <v>6828</v>
      </c>
      <c r="T19198" t="s">
        <v>3103</v>
      </c>
    </row>
    <row r="19199" spans="17:20">
      <c r="Q19199">
        <v>0.48759259259259302</v>
      </c>
      <c r="R19199">
        <v>1</v>
      </c>
      <c r="S19199" t="s">
        <v>6826</v>
      </c>
      <c r="T19199" t="s">
        <v>3103</v>
      </c>
    </row>
    <row r="19200" spans="17:20">
      <c r="Q19200">
        <v>0.48778935185185202</v>
      </c>
      <c r="R19200">
        <v>1</v>
      </c>
      <c r="S19200" t="s">
        <v>13040</v>
      </c>
      <c r="T19200" t="s">
        <v>3098</v>
      </c>
    </row>
    <row r="19201" spans="17:20">
      <c r="Q19201">
        <v>0.487800925925926</v>
      </c>
      <c r="R19201">
        <v>1</v>
      </c>
      <c r="S19201" t="s">
        <v>13041</v>
      </c>
      <c r="T19201" t="s">
        <v>3098</v>
      </c>
    </row>
    <row r="19202" spans="17:20">
      <c r="Q19202">
        <v>0.48799768518518499</v>
      </c>
      <c r="R19202">
        <v>4</v>
      </c>
      <c r="S19202" t="s">
        <v>2562</v>
      </c>
      <c r="T19202" t="s">
        <v>3103</v>
      </c>
    </row>
    <row r="19203" spans="17:20">
      <c r="Q19203">
        <v>0.488032407407407</v>
      </c>
      <c r="R19203">
        <v>1</v>
      </c>
      <c r="S19203" t="s">
        <v>6831</v>
      </c>
      <c r="T19203" t="s">
        <v>3103</v>
      </c>
    </row>
    <row r="19204" spans="17:20">
      <c r="Q19204">
        <v>0.48807870370370399</v>
      </c>
      <c r="R19204">
        <v>1</v>
      </c>
      <c r="S19204" t="s">
        <v>12974</v>
      </c>
      <c r="T19204" t="s">
        <v>3098</v>
      </c>
    </row>
    <row r="19205" spans="17:20">
      <c r="Q19205">
        <v>0.48811342592592599</v>
      </c>
      <c r="R19205">
        <v>4</v>
      </c>
      <c r="S19205" t="s">
        <v>13042</v>
      </c>
      <c r="T19205" t="s">
        <v>3098</v>
      </c>
    </row>
    <row r="19206" spans="17:20">
      <c r="Q19206">
        <v>0.48813657407407401</v>
      </c>
      <c r="R19206">
        <v>1</v>
      </c>
      <c r="S19206" t="s">
        <v>6824</v>
      </c>
      <c r="T19206" t="s">
        <v>3221</v>
      </c>
    </row>
    <row r="19207" spans="17:20">
      <c r="Q19207">
        <v>0.488148148148148</v>
      </c>
      <c r="R19207">
        <v>1</v>
      </c>
      <c r="S19207" t="s">
        <v>4043</v>
      </c>
      <c r="T19207" t="s">
        <v>3097</v>
      </c>
    </row>
    <row r="19208" spans="17:20">
      <c r="Q19208">
        <v>0.48818287037037</v>
      </c>
      <c r="R19208">
        <v>1</v>
      </c>
      <c r="S19208" t="s">
        <v>6822</v>
      </c>
      <c r="T19208" t="s">
        <v>3221</v>
      </c>
    </row>
    <row r="19209" spans="17:20">
      <c r="Q19209">
        <v>0.48833333333333301</v>
      </c>
      <c r="R19209">
        <v>1</v>
      </c>
      <c r="S19209" t="s">
        <v>6832</v>
      </c>
      <c r="T19209" t="s">
        <v>3103</v>
      </c>
    </row>
    <row r="19210" spans="17:20">
      <c r="Q19210">
        <v>0.48835648148148098</v>
      </c>
      <c r="R19210">
        <v>1</v>
      </c>
      <c r="S19210" t="s">
        <v>4312</v>
      </c>
      <c r="T19210" t="s">
        <v>3096</v>
      </c>
    </row>
    <row r="19211" spans="17:20">
      <c r="Q19211">
        <v>0.48854166666666698</v>
      </c>
      <c r="R19211">
        <v>1</v>
      </c>
      <c r="S19211" t="s">
        <v>6845</v>
      </c>
      <c r="T19211" t="s">
        <v>3103</v>
      </c>
    </row>
    <row r="19212" spans="17:20">
      <c r="Q19212">
        <v>0.48856481481481501</v>
      </c>
      <c r="R19212">
        <v>1</v>
      </c>
      <c r="S19212" t="s">
        <v>6846</v>
      </c>
      <c r="T19212" t="s">
        <v>3103</v>
      </c>
    </row>
    <row r="19213" spans="17:20">
      <c r="Q19213">
        <v>0.488611111111111</v>
      </c>
      <c r="R19213">
        <v>1</v>
      </c>
      <c r="S19213" t="s">
        <v>6856</v>
      </c>
      <c r="T19213" t="s">
        <v>3103</v>
      </c>
    </row>
    <row r="19214" spans="17:20">
      <c r="Q19214">
        <v>0.488645833333333</v>
      </c>
      <c r="R19214">
        <v>2</v>
      </c>
      <c r="S19214" t="s">
        <v>6858</v>
      </c>
      <c r="T19214" t="s">
        <v>3103</v>
      </c>
    </row>
    <row r="19215" spans="17:20">
      <c r="Q19215">
        <v>0.48865740740740699</v>
      </c>
      <c r="R19215">
        <v>1</v>
      </c>
      <c r="S19215" t="s">
        <v>6837</v>
      </c>
      <c r="T19215" t="s">
        <v>3103</v>
      </c>
    </row>
    <row r="19216" spans="17:20">
      <c r="Q19216">
        <v>0.48868055555555601</v>
      </c>
      <c r="R19216">
        <v>2</v>
      </c>
      <c r="S19216" t="s">
        <v>6830</v>
      </c>
      <c r="T19216" t="s">
        <v>3221</v>
      </c>
    </row>
    <row r="19217" spans="17:20">
      <c r="Q19217">
        <v>0.48869212962962999</v>
      </c>
      <c r="R19217">
        <v>1</v>
      </c>
      <c r="S19217" t="s">
        <v>6838</v>
      </c>
      <c r="T19217" t="s">
        <v>3103</v>
      </c>
    </row>
    <row r="19218" spans="17:20">
      <c r="Q19218">
        <v>0.488726851851852</v>
      </c>
      <c r="R19218">
        <v>1</v>
      </c>
      <c r="S19218" t="s">
        <v>6839</v>
      </c>
      <c r="T19218" t="s">
        <v>3103</v>
      </c>
    </row>
    <row r="19219" spans="17:20">
      <c r="Q19219">
        <v>0.48873842592592598</v>
      </c>
      <c r="R19219">
        <v>1</v>
      </c>
      <c r="S19219" t="s">
        <v>6860</v>
      </c>
      <c r="T19219" t="s">
        <v>3103</v>
      </c>
    </row>
    <row r="19220" spans="17:20">
      <c r="Q19220">
        <v>0.488761574074074</v>
      </c>
      <c r="R19220">
        <v>1</v>
      </c>
      <c r="S19220" t="s">
        <v>6840</v>
      </c>
      <c r="T19220" t="s">
        <v>3103</v>
      </c>
    </row>
    <row r="19221" spans="17:20">
      <c r="Q19221">
        <v>0.48878472222222202</v>
      </c>
      <c r="R19221">
        <v>1</v>
      </c>
      <c r="S19221" t="s">
        <v>6673</v>
      </c>
      <c r="T19221" t="s">
        <v>3102</v>
      </c>
    </row>
    <row r="19222" spans="17:20">
      <c r="Q19222">
        <v>0.48888888888888898</v>
      </c>
      <c r="R19222">
        <v>1</v>
      </c>
      <c r="S19222" t="s">
        <v>6841</v>
      </c>
      <c r="T19222" t="s">
        <v>3103</v>
      </c>
    </row>
    <row r="19223" spans="17:20">
      <c r="Q19223">
        <v>0.48898148148148102</v>
      </c>
      <c r="R19223">
        <v>1</v>
      </c>
      <c r="S19223" t="s">
        <v>6862</v>
      </c>
      <c r="T19223" t="s">
        <v>3103</v>
      </c>
    </row>
    <row r="19224" spans="17:20">
      <c r="Q19224">
        <v>0.48900462962962998</v>
      </c>
      <c r="R19224">
        <v>1</v>
      </c>
      <c r="S19224" t="s">
        <v>6834</v>
      </c>
      <c r="T19224" t="s">
        <v>3221</v>
      </c>
    </row>
    <row r="19225" spans="17:20">
      <c r="Q19225">
        <v>0.48909722222222202</v>
      </c>
      <c r="R19225">
        <v>1</v>
      </c>
      <c r="S19225" t="s">
        <v>6863</v>
      </c>
      <c r="T19225" t="s">
        <v>3103</v>
      </c>
    </row>
    <row r="19226" spans="17:20">
      <c r="Q19226">
        <v>0.48913194444444402</v>
      </c>
      <c r="R19226">
        <v>1</v>
      </c>
      <c r="S19226" t="s">
        <v>6820</v>
      </c>
      <c r="T19226" t="s">
        <v>3098</v>
      </c>
    </row>
    <row r="19227" spans="17:20">
      <c r="Q19227">
        <v>0.48916666666666703</v>
      </c>
      <c r="R19227">
        <v>1</v>
      </c>
      <c r="S19227" t="s">
        <v>6848</v>
      </c>
      <c r="T19227" t="s">
        <v>3103</v>
      </c>
    </row>
    <row r="19228" spans="17:20">
      <c r="Q19228">
        <v>0.48920138888888898</v>
      </c>
      <c r="R19228">
        <v>1</v>
      </c>
      <c r="S19228" t="s">
        <v>6865</v>
      </c>
      <c r="T19228" t="s">
        <v>3103</v>
      </c>
    </row>
    <row r="19229" spans="17:20">
      <c r="Q19229">
        <v>0.489224537037037</v>
      </c>
      <c r="R19229">
        <v>1</v>
      </c>
      <c r="S19229" t="s">
        <v>4093</v>
      </c>
      <c r="T19229" t="s">
        <v>3098</v>
      </c>
    </row>
    <row r="19230" spans="17:20">
      <c r="Q19230">
        <v>0.48924768518518502</v>
      </c>
      <c r="R19230">
        <v>1</v>
      </c>
      <c r="S19230" t="s">
        <v>6868</v>
      </c>
      <c r="T19230" t="s">
        <v>3103</v>
      </c>
    </row>
    <row r="19231" spans="17:20">
      <c r="Q19231">
        <v>0.48927083333333299</v>
      </c>
      <c r="R19231">
        <v>1</v>
      </c>
      <c r="S19231" t="s">
        <v>6869</v>
      </c>
      <c r="T19231" t="s">
        <v>3103</v>
      </c>
    </row>
    <row r="19232" spans="17:20">
      <c r="Q19232">
        <v>0.48929398148148101</v>
      </c>
      <c r="R19232">
        <v>1</v>
      </c>
      <c r="S19232" t="s">
        <v>6870</v>
      </c>
      <c r="T19232" t="s">
        <v>3103</v>
      </c>
    </row>
    <row r="19233" spans="17:20">
      <c r="Q19233">
        <v>0.48942129629629599</v>
      </c>
      <c r="R19233">
        <v>1</v>
      </c>
      <c r="S19233" t="s">
        <v>6876</v>
      </c>
      <c r="T19233" t="s">
        <v>3103</v>
      </c>
    </row>
    <row r="19234" spans="17:20">
      <c r="Q19234">
        <v>0.48943287037036998</v>
      </c>
      <c r="R19234">
        <v>1</v>
      </c>
      <c r="S19234" t="s">
        <v>4058</v>
      </c>
      <c r="T19234" t="s">
        <v>3097</v>
      </c>
    </row>
    <row r="19235" spans="17:20">
      <c r="Q19235">
        <v>0.48944444444444402</v>
      </c>
      <c r="R19235">
        <v>1</v>
      </c>
      <c r="S19235" t="s">
        <v>6878</v>
      </c>
      <c r="T19235" t="s">
        <v>3103</v>
      </c>
    </row>
    <row r="19236" spans="17:20">
      <c r="Q19236">
        <v>0.489456018518518</v>
      </c>
      <c r="R19236">
        <v>1</v>
      </c>
      <c r="S19236" t="s">
        <v>6847</v>
      </c>
      <c r="T19236" t="s">
        <v>3103</v>
      </c>
    </row>
    <row r="19237" spans="17:20">
      <c r="Q19237">
        <v>0.489456018518518</v>
      </c>
      <c r="R19237">
        <v>1</v>
      </c>
      <c r="S19237" t="s">
        <v>6836</v>
      </c>
      <c r="T19237" t="s">
        <v>3221</v>
      </c>
    </row>
    <row r="19238" spans="17:20">
      <c r="Q19238">
        <v>0.48947916666666702</v>
      </c>
      <c r="R19238">
        <v>1</v>
      </c>
      <c r="S19238" t="s">
        <v>6880</v>
      </c>
      <c r="T19238" t="s">
        <v>3103</v>
      </c>
    </row>
    <row r="19239" spans="17:20">
      <c r="Q19239">
        <v>0.48953703703703699</v>
      </c>
      <c r="R19239">
        <v>1</v>
      </c>
      <c r="S19239" t="s">
        <v>6852</v>
      </c>
      <c r="T19239" t="s">
        <v>3103</v>
      </c>
    </row>
    <row r="19240" spans="17:20">
      <c r="Q19240">
        <v>0.48954861111111098</v>
      </c>
      <c r="R19240">
        <v>1</v>
      </c>
      <c r="S19240" t="s">
        <v>3795</v>
      </c>
      <c r="T19240" t="s">
        <v>3098</v>
      </c>
    </row>
    <row r="19241" spans="17:20">
      <c r="Q19241">
        <v>0.48956018518518502</v>
      </c>
      <c r="R19241">
        <v>1</v>
      </c>
      <c r="S19241" t="s">
        <v>6883</v>
      </c>
      <c r="T19241" t="s">
        <v>3103</v>
      </c>
    </row>
    <row r="19242" spans="17:20">
      <c r="Q19242">
        <v>0.48959490740740702</v>
      </c>
      <c r="R19242">
        <v>1</v>
      </c>
      <c r="S19242" t="s">
        <v>6842</v>
      </c>
      <c r="T19242" t="s">
        <v>3221</v>
      </c>
    </row>
    <row r="19243" spans="17:20">
      <c r="Q19243">
        <v>0.48971064814814802</v>
      </c>
      <c r="R19243">
        <v>1</v>
      </c>
      <c r="S19243" t="s">
        <v>3859</v>
      </c>
      <c r="T19243" t="s">
        <v>3098</v>
      </c>
    </row>
    <row r="19244" spans="17:20">
      <c r="Q19244">
        <v>0.48974537037037003</v>
      </c>
      <c r="R19244">
        <v>1</v>
      </c>
      <c r="S19244" t="s">
        <v>13043</v>
      </c>
      <c r="T19244" t="s">
        <v>3128</v>
      </c>
    </row>
    <row r="19245" spans="17:20">
      <c r="Q19245">
        <v>0.48986111111111103</v>
      </c>
      <c r="R19245">
        <v>1</v>
      </c>
      <c r="S19245" t="s">
        <v>6886</v>
      </c>
      <c r="T19245" t="s">
        <v>3103</v>
      </c>
    </row>
    <row r="19246" spans="17:20">
      <c r="Q19246">
        <v>0.48988425925925899</v>
      </c>
      <c r="R19246">
        <v>1</v>
      </c>
      <c r="S19246" t="s">
        <v>6873</v>
      </c>
      <c r="T19246" t="s">
        <v>3103</v>
      </c>
    </row>
    <row r="19247" spans="17:20">
      <c r="Q19247">
        <v>0.48988425925925899</v>
      </c>
      <c r="R19247">
        <v>1</v>
      </c>
      <c r="S19247" t="s">
        <v>6887</v>
      </c>
      <c r="T19247" t="s">
        <v>3103</v>
      </c>
    </row>
    <row r="19248" spans="17:20">
      <c r="Q19248">
        <v>0.48989583333333298</v>
      </c>
      <c r="R19248">
        <v>1</v>
      </c>
      <c r="S19248" t="s">
        <v>6888</v>
      </c>
      <c r="T19248" t="s">
        <v>3103</v>
      </c>
    </row>
    <row r="19249" spans="17:20">
      <c r="Q19249">
        <v>0.48990740740740701</v>
      </c>
      <c r="R19249">
        <v>2</v>
      </c>
      <c r="S19249" t="s">
        <v>2562</v>
      </c>
      <c r="T19249" t="s">
        <v>3096</v>
      </c>
    </row>
    <row r="19250" spans="17:20">
      <c r="Q19250">
        <v>0.489953703703704</v>
      </c>
      <c r="R19250">
        <v>1</v>
      </c>
      <c r="S19250" t="s">
        <v>6867</v>
      </c>
      <c r="T19250" t="s">
        <v>3103</v>
      </c>
    </row>
    <row r="19251" spans="17:20">
      <c r="Q19251">
        <v>0.49005787037037002</v>
      </c>
      <c r="R19251">
        <v>2</v>
      </c>
      <c r="S19251" t="s">
        <v>6891</v>
      </c>
      <c r="T19251" t="s">
        <v>3103</v>
      </c>
    </row>
    <row r="19252" spans="17:20">
      <c r="Q19252">
        <v>0.49011574074074099</v>
      </c>
      <c r="R19252">
        <v>1</v>
      </c>
      <c r="S19252" t="s">
        <v>13044</v>
      </c>
      <c r="T19252" t="s">
        <v>3098</v>
      </c>
    </row>
    <row r="19253" spans="17:20">
      <c r="Q19253">
        <v>0.49012731481481497</v>
      </c>
      <c r="R19253">
        <v>1</v>
      </c>
      <c r="S19253" t="s">
        <v>6851</v>
      </c>
      <c r="T19253" t="s">
        <v>3221</v>
      </c>
    </row>
    <row r="19254" spans="17:20">
      <c r="Q19254">
        <v>0.49013888888888901</v>
      </c>
      <c r="R19254">
        <v>1</v>
      </c>
      <c r="S19254" t="s">
        <v>6853</v>
      </c>
      <c r="T19254" t="s">
        <v>3221</v>
      </c>
    </row>
    <row r="19255" spans="17:20">
      <c r="Q19255">
        <v>0.49013888888888901</v>
      </c>
      <c r="R19255">
        <v>1</v>
      </c>
      <c r="S19255" t="s">
        <v>13045</v>
      </c>
      <c r="T19255" t="s">
        <v>3096</v>
      </c>
    </row>
    <row r="19256" spans="17:20">
      <c r="Q19256">
        <v>0.490150462962963</v>
      </c>
      <c r="R19256">
        <v>3</v>
      </c>
      <c r="S19256" t="s">
        <v>3356</v>
      </c>
      <c r="T19256" t="s">
        <v>3095</v>
      </c>
    </row>
    <row r="19257" spans="17:20">
      <c r="Q19257">
        <v>0.49016203703703698</v>
      </c>
      <c r="R19257">
        <v>1</v>
      </c>
      <c r="S19257" t="s">
        <v>6857</v>
      </c>
      <c r="T19257" t="s">
        <v>3221</v>
      </c>
    </row>
    <row r="19258" spans="17:20">
      <c r="Q19258">
        <v>0.49017361111111102</v>
      </c>
      <c r="R19258">
        <v>1</v>
      </c>
      <c r="S19258" t="s">
        <v>6892</v>
      </c>
      <c r="T19258" t="s">
        <v>3103</v>
      </c>
    </row>
    <row r="19259" spans="17:20">
      <c r="Q19259">
        <v>0.49019675925925899</v>
      </c>
      <c r="R19259">
        <v>1</v>
      </c>
      <c r="S19259" t="s">
        <v>6871</v>
      </c>
      <c r="T19259" t="s">
        <v>3103</v>
      </c>
    </row>
    <row r="19260" spans="17:20">
      <c r="Q19260">
        <v>0.49024305555555597</v>
      </c>
      <c r="R19260">
        <v>1</v>
      </c>
      <c r="S19260" t="s">
        <v>6859</v>
      </c>
      <c r="T19260" t="s">
        <v>3221</v>
      </c>
    </row>
    <row r="19261" spans="17:20">
      <c r="Q19261">
        <v>0.49025462962963001</v>
      </c>
      <c r="R19261">
        <v>1</v>
      </c>
      <c r="S19261" t="s">
        <v>6872</v>
      </c>
      <c r="T19261" t="s">
        <v>3103</v>
      </c>
    </row>
    <row r="19262" spans="17:20">
      <c r="Q19262">
        <v>0.490266203703704</v>
      </c>
      <c r="R19262">
        <v>1</v>
      </c>
      <c r="S19262" t="s">
        <v>6855</v>
      </c>
      <c r="T19262" t="s">
        <v>3221</v>
      </c>
    </row>
    <row r="19263" spans="17:20">
      <c r="Q19263">
        <v>0.49028935185185202</v>
      </c>
      <c r="R19263">
        <v>1</v>
      </c>
      <c r="S19263" t="s">
        <v>6854</v>
      </c>
      <c r="T19263" t="s">
        <v>3103</v>
      </c>
    </row>
    <row r="19264" spans="17:20">
      <c r="Q19264">
        <v>0.49035879629629597</v>
      </c>
      <c r="R19264">
        <v>2</v>
      </c>
      <c r="S19264" t="s">
        <v>6850</v>
      </c>
      <c r="T19264" t="s">
        <v>3221</v>
      </c>
    </row>
    <row r="19265" spans="17:20">
      <c r="Q19265">
        <v>0.49035879629629597</v>
      </c>
      <c r="R19265">
        <v>1</v>
      </c>
      <c r="S19265" t="s">
        <v>6861</v>
      </c>
      <c r="T19265" t="s">
        <v>3221</v>
      </c>
    </row>
    <row r="19266" spans="17:20">
      <c r="Q19266">
        <v>0.490381944444444</v>
      </c>
      <c r="R19266">
        <v>2</v>
      </c>
      <c r="S19266" t="s">
        <v>6889</v>
      </c>
      <c r="T19266" t="s">
        <v>3221</v>
      </c>
    </row>
    <row r="19267" spans="17:20">
      <c r="Q19267">
        <v>0.49040509259259302</v>
      </c>
      <c r="R19267">
        <v>1</v>
      </c>
      <c r="S19267" t="s">
        <v>6890</v>
      </c>
      <c r="T19267" t="s">
        <v>3221</v>
      </c>
    </row>
    <row r="19268" spans="17:20">
      <c r="Q19268">
        <v>0.49050925925925898</v>
      </c>
      <c r="R19268">
        <v>2</v>
      </c>
      <c r="S19268" t="s">
        <v>6893</v>
      </c>
      <c r="T19268" t="s">
        <v>3221</v>
      </c>
    </row>
    <row r="19269" spans="17:20">
      <c r="Q19269">
        <v>0.49050925925925898</v>
      </c>
      <c r="R19269">
        <v>1</v>
      </c>
      <c r="S19269" t="s">
        <v>3991</v>
      </c>
      <c r="T19269" t="s">
        <v>3094</v>
      </c>
    </row>
    <row r="19270" spans="17:20">
      <c r="Q19270">
        <v>0.49065972222222198</v>
      </c>
      <c r="R19270">
        <v>1</v>
      </c>
      <c r="S19270" t="s">
        <v>6884</v>
      </c>
      <c r="T19270" t="s">
        <v>3103</v>
      </c>
    </row>
    <row r="19271" spans="17:20">
      <c r="Q19271">
        <v>0.49069444444444399</v>
      </c>
      <c r="R19271">
        <v>2</v>
      </c>
      <c r="S19271" t="s">
        <v>13046</v>
      </c>
      <c r="T19271" t="s">
        <v>3097</v>
      </c>
    </row>
    <row r="19272" spans="17:20">
      <c r="Q19272">
        <v>0.49071759259259301</v>
      </c>
      <c r="R19272">
        <v>1</v>
      </c>
      <c r="S19272" t="s">
        <v>6895</v>
      </c>
      <c r="T19272" t="s">
        <v>3103</v>
      </c>
    </row>
    <row r="19273" spans="17:20">
      <c r="Q19273">
        <v>0.49100694444444398</v>
      </c>
      <c r="R19273">
        <v>1</v>
      </c>
      <c r="S19273" t="s">
        <v>2562</v>
      </c>
      <c r="T19273" t="s">
        <v>3103</v>
      </c>
    </row>
    <row r="19274" spans="17:20">
      <c r="Q19274">
        <v>0.49112268518518498</v>
      </c>
      <c r="R19274">
        <v>4</v>
      </c>
      <c r="S19274" t="s">
        <v>6902</v>
      </c>
      <c r="T19274" t="s">
        <v>3103</v>
      </c>
    </row>
    <row r="19275" spans="17:20">
      <c r="Q19275">
        <v>0.49119212962962999</v>
      </c>
      <c r="R19275">
        <v>2</v>
      </c>
      <c r="S19275" t="s">
        <v>2562</v>
      </c>
      <c r="T19275" t="s">
        <v>3103</v>
      </c>
    </row>
    <row r="19276" spans="17:20">
      <c r="Q19276">
        <v>0.491226851851852</v>
      </c>
      <c r="R19276">
        <v>2</v>
      </c>
      <c r="S19276" t="s">
        <v>6910</v>
      </c>
      <c r="T19276" t="s">
        <v>3221</v>
      </c>
    </row>
    <row r="19277" spans="17:20">
      <c r="Q19277">
        <v>0.49125000000000002</v>
      </c>
      <c r="R19277">
        <v>1</v>
      </c>
      <c r="S19277" t="s">
        <v>2562</v>
      </c>
      <c r="T19277" t="s">
        <v>3103</v>
      </c>
    </row>
    <row r="19278" spans="17:20">
      <c r="Q19278">
        <v>0.491261574074074</v>
      </c>
      <c r="R19278">
        <v>1</v>
      </c>
      <c r="S19278" t="s">
        <v>6904</v>
      </c>
      <c r="T19278" t="s">
        <v>3103</v>
      </c>
    </row>
    <row r="19279" spans="17:20">
      <c r="Q19279">
        <v>0.49128472222222203</v>
      </c>
      <c r="R19279">
        <v>1</v>
      </c>
      <c r="S19279" t="s">
        <v>6906</v>
      </c>
      <c r="T19279" t="s">
        <v>3103</v>
      </c>
    </row>
    <row r="19280" spans="17:20">
      <c r="Q19280">
        <v>0.49128472222222203</v>
      </c>
      <c r="R19280">
        <v>1</v>
      </c>
      <c r="S19280" t="s">
        <v>3360</v>
      </c>
      <c r="T19280" t="s">
        <v>3097</v>
      </c>
    </row>
    <row r="19281" spans="17:20">
      <c r="Q19281">
        <v>0.49131944444444398</v>
      </c>
      <c r="R19281">
        <v>1</v>
      </c>
      <c r="S19281" t="s">
        <v>6907</v>
      </c>
      <c r="T19281" t="s">
        <v>3103</v>
      </c>
    </row>
    <row r="19282" spans="17:20">
      <c r="Q19282">
        <v>0.49144675925925901</v>
      </c>
      <c r="R19282">
        <v>1</v>
      </c>
      <c r="S19282" t="s">
        <v>6912</v>
      </c>
      <c r="T19282" t="s">
        <v>3103</v>
      </c>
    </row>
    <row r="19283" spans="17:20">
      <c r="Q19283">
        <v>0.49144675925925901</v>
      </c>
      <c r="R19283">
        <v>2</v>
      </c>
      <c r="S19283" t="s">
        <v>13047</v>
      </c>
      <c r="T19283" t="s">
        <v>3098</v>
      </c>
    </row>
    <row r="19284" spans="17:20">
      <c r="Q19284">
        <v>0.491608796296296</v>
      </c>
      <c r="R19284">
        <v>2</v>
      </c>
      <c r="S19284" t="s">
        <v>6877</v>
      </c>
      <c r="T19284" t="s">
        <v>3221</v>
      </c>
    </row>
    <row r="19285" spans="17:20">
      <c r="Q19285">
        <v>0.491608796296296</v>
      </c>
      <c r="R19285">
        <v>2</v>
      </c>
      <c r="S19285" t="s">
        <v>13048</v>
      </c>
      <c r="T19285" t="s">
        <v>3098</v>
      </c>
    </row>
    <row r="19286" spans="17:20">
      <c r="Q19286">
        <v>0.491689814814815</v>
      </c>
      <c r="R19286">
        <v>1</v>
      </c>
      <c r="S19286" t="s">
        <v>6894</v>
      </c>
      <c r="T19286" t="s">
        <v>3221</v>
      </c>
    </row>
    <row r="19287" spans="17:20">
      <c r="Q19287">
        <v>0.49171296296296302</v>
      </c>
      <c r="R19287">
        <v>1</v>
      </c>
      <c r="S19287" t="s">
        <v>3180</v>
      </c>
      <c r="T19287" t="s">
        <v>3097</v>
      </c>
    </row>
    <row r="19288" spans="17:20">
      <c r="Q19288">
        <v>0.49178240740740697</v>
      </c>
      <c r="R19288">
        <v>1</v>
      </c>
      <c r="S19288" t="s">
        <v>2562</v>
      </c>
      <c r="T19288" t="s">
        <v>3103</v>
      </c>
    </row>
    <row r="19289" spans="17:20">
      <c r="Q19289">
        <v>0.49187500000000001</v>
      </c>
      <c r="R19289">
        <v>2</v>
      </c>
      <c r="S19289" t="s">
        <v>6919</v>
      </c>
      <c r="T19289" t="s">
        <v>3103</v>
      </c>
    </row>
    <row r="19290" spans="17:20">
      <c r="Q19290">
        <v>0.49194444444444402</v>
      </c>
      <c r="R19290">
        <v>1</v>
      </c>
      <c r="S19290" t="s">
        <v>2562</v>
      </c>
      <c r="T19290" t="s">
        <v>3103</v>
      </c>
    </row>
    <row r="19291" spans="17:20">
      <c r="Q19291">
        <v>0.49196759259259298</v>
      </c>
      <c r="R19291">
        <v>1</v>
      </c>
      <c r="S19291" t="s">
        <v>2562</v>
      </c>
      <c r="T19291" t="s">
        <v>3103</v>
      </c>
    </row>
    <row r="19292" spans="17:20">
      <c r="Q19292">
        <v>0.49196759259259298</v>
      </c>
      <c r="R19292">
        <v>1</v>
      </c>
      <c r="S19292" t="s">
        <v>3362</v>
      </c>
      <c r="T19292" t="s">
        <v>3097</v>
      </c>
    </row>
    <row r="19293" spans="17:20">
      <c r="Q19293">
        <v>0.4921875</v>
      </c>
      <c r="R19293">
        <v>1</v>
      </c>
      <c r="S19293" t="s">
        <v>6897</v>
      </c>
      <c r="T19293" t="s">
        <v>3221</v>
      </c>
    </row>
    <row r="19294" spans="17:20">
      <c r="Q19294">
        <v>0.49221064814814802</v>
      </c>
      <c r="R19294">
        <v>1</v>
      </c>
      <c r="S19294" t="s">
        <v>4168</v>
      </c>
      <c r="T19294" t="s">
        <v>3128</v>
      </c>
    </row>
    <row r="19295" spans="17:20">
      <c r="Q19295">
        <v>0.49222222222222201</v>
      </c>
      <c r="R19295">
        <v>1</v>
      </c>
      <c r="S19295" t="s">
        <v>6920</v>
      </c>
      <c r="T19295" t="s">
        <v>3221</v>
      </c>
    </row>
    <row r="19296" spans="17:20">
      <c r="Q19296">
        <v>0.49228009259259298</v>
      </c>
      <c r="R19296">
        <v>1</v>
      </c>
      <c r="S19296" t="s">
        <v>3020</v>
      </c>
      <c r="T19296" t="s">
        <v>3094</v>
      </c>
    </row>
    <row r="19297" spans="17:20">
      <c r="Q19297">
        <v>0.492337962962963</v>
      </c>
      <c r="R19297">
        <v>3</v>
      </c>
      <c r="S19297" t="s">
        <v>6929</v>
      </c>
      <c r="T19297" t="s">
        <v>3103</v>
      </c>
    </row>
    <row r="19298" spans="17:20">
      <c r="Q19298">
        <v>0.49236111111111103</v>
      </c>
      <c r="R19298">
        <v>1</v>
      </c>
      <c r="S19298" t="s">
        <v>6925</v>
      </c>
      <c r="T19298" t="s">
        <v>3103</v>
      </c>
    </row>
    <row r="19299" spans="17:20">
      <c r="Q19299">
        <v>0.49237268518518501</v>
      </c>
      <c r="R19299">
        <v>1</v>
      </c>
      <c r="S19299" t="s">
        <v>13049</v>
      </c>
      <c r="T19299" t="s">
        <v>3097</v>
      </c>
    </row>
    <row r="19300" spans="17:20">
      <c r="Q19300">
        <v>0.49240740740740702</v>
      </c>
      <c r="R19300">
        <v>1</v>
      </c>
      <c r="S19300" t="s">
        <v>2562</v>
      </c>
      <c r="T19300" t="s">
        <v>3103</v>
      </c>
    </row>
    <row r="19301" spans="17:20">
      <c r="Q19301">
        <v>0.49247685185185203</v>
      </c>
      <c r="R19301">
        <v>1</v>
      </c>
      <c r="S19301" t="s">
        <v>6933</v>
      </c>
      <c r="T19301" t="s">
        <v>3103</v>
      </c>
    </row>
    <row r="19302" spans="17:20">
      <c r="Q19302">
        <v>0.49249999999999999</v>
      </c>
      <c r="R19302">
        <v>1</v>
      </c>
      <c r="S19302" t="s">
        <v>6926</v>
      </c>
      <c r="T19302" t="s">
        <v>3103</v>
      </c>
    </row>
    <row r="19303" spans="17:20">
      <c r="Q19303">
        <v>0.49249999999999999</v>
      </c>
      <c r="R19303">
        <v>1</v>
      </c>
      <c r="S19303" t="s">
        <v>6903</v>
      </c>
      <c r="T19303" t="s">
        <v>3221</v>
      </c>
    </row>
    <row r="19304" spans="17:20">
      <c r="Q19304">
        <v>0.49252314814814802</v>
      </c>
      <c r="R19304">
        <v>1</v>
      </c>
      <c r="S19304" t="s">
        <v>6924</v>
      </c>
      <c r="T19304" t="s">
        <v>3221</v>
      </c>
    </row>
    <row r="19305" spans="17:20">
      <c r="Q19305">
        <v>0.49259259259259303</v>
      </c>
      <c r="R19305">
        <v>1</v>
      </c>
      <c r="S19305" t="s">
        <v>3366</v>
      </c>
      <c r="T19305" t="s">
        <v>3095</v>
      </c>
    </row>
    <row r="19306" spans="17:20">
      <c r="Q19306">
        <v>0.49260416666666701</v>
      </c>
      <c r="R19306">
        <v>1</v>
      </c>
      <c r="S19306" t="s">
        <v>3850</v>
      </c>
      <c r="T19306" t="s">
        <v>3098</v>
      </c>
    </row>
    <row r="19307" spans="17:20">
      <c r="Q19307">
        <v>0.49262731481481498</v>
      </c>
      <c r="R19307">
        <v>1</v>
      </c>
      <c r="S19307" t="s">
        <v>6911</v>
      </c>
      <c r="T19307" t="s">
        <v>3221</v>
      </c>
    </row>
    <row r="19308" spans="17:20">
      <c r="Q19308">
        <v>0.49266203703703698</v>
      </c>
      <c r="R19308">
        <v>1</v>
      </c>
      <c r="S19308" t="s">
        <v>6913</v>
      </c>
      <c r="T19308" t="s">
        <v>3221</v>
      </c>
    </row>
    <row r="19309" spans="17:20">
      <c r="Q19309">
        <v>0.49270833333333303</v>
      </c>
      <c r="R19309">
        <v>1</v>
      </c>
      <c r="S19309" t="s">
        <v>6922</v>
      </c>
      <c r="T19309" t="s">
        <v>3103</v>
      </c>
    </row>
    <row r="19310" spans="17:20">
      <c r="Q19310">
        <v>0.49285879629629598</v>
      </c>
      <c r="R19310">
        <v>1</v>
      </c>
      <c r="S19310" t="s">
        <v>2562</v>
      </c>
      <c r="T19310" t="s">
        <v>3103</v>
      </c>
    </row>
    <row r="19311" spans="17:20">
      <c r="Q19311">
        <v>0.492881944444444</v>
      </c>
      <c r="R19311">
        <v>1</v>
      </c>
      <c r="S19311" t="s">
        <v>6936</v>
      </c>
      <c r="T19311" t="s">
        <v>3103</v>
      </c>
    </row>
    <row r="19312" spans="17:20">
      <c r="Q19312">
        <v>0.492997685185185</v>
      </c>
      <c r="R19312">
        <v>2</v>
      </c>
      <c r="S19312" t="s">
        <v>6916</v>
      </c>
      <c r="T19312" t="s">
        <v>3221</v>
      </c>
    </row>
    <row r="19313" spans="17:20">
      <c r="Q19313">
        <v>0.493032407407407</v>
      </c>
      <c r="R19313">
        <v>1</v>
      </c>
      <c r="S19313" t="s">
        <v>6915</v>
      </c>
      <c r="T19313" t="s">
        <v>3221</v>
      </c>
    </row>
    <row r="19314" spans="17:20">
      <c r="Q19314">
        <v>0.49305555555555602</v>
      </c>
      <c r="R19314">
        <v>4</v>
      </c>
      <c r="S19314" t="s">
        <v>6948</v>
      </c>
      <c r="T19314" t="s">
        <v>3103</v>
      </c>
    </row>
    <row r="19315" spans="17:20">
      <c r="Q19315">
        <v>0.49305555555555602</v>
      </c>
      <c r="R19315">
        <v>1</v>
      </c>
      <c r="S19315" t="s">
        <v>3367</v>
      </c>
      <c r="T19315" t="s">
        <v>3100</v>
      </c>
    </row>
    <row r="19316" spans="17:20">
      <c r="Q19316">
        <v>0.49307870370370399</v>
      </c>
      <c r="R19316">
        <v>1</v>
      </c>
      <c r="S19316" t="s">
        <v>6950</v>
      </c>
      <c r="T19316" t="s">
        <v>3103</v>
      </c>
    </row>
    <row r="19317" spans="17:20">
      <c r="Q19317">
        <v>0.49309027777777797</v>
      </c>
      <c r="R19317">
        <v>1</v>
      </c>
      <c r="S19317" t="s">
        <v>6938</v>
      </c>
      <c r="T19317" t="s">
        <v>3103</v>
      </c>
    </row>
    <row r="19318" spans="17:20">
      <c r="Q19318">
        <v>0.49310185185185201</v>
      </c>
      <c r="R19318">
        <v>1</v>
      </c>
      <c r="S19318" t="s">
        <v>6951</v>
      </c>
      <c r="T19318" t="s">
        <v>3103</v>
      </c>
    </row>
    <row r="19319" spans="17:20">
      <c r="Q19319">
        <v>0.493113425925926</v>
      </c>
      <c r="R19319">
        <v>2</v>
      </c>
      <c r="S19319" t="s">
        <v>6952</v>
      </c>
      <c r="T19319" t="s">
        <v>3103</v>
      </c>
    </row>
    <row r="19320" spans="17:20">
      <c r="Q19320">
        <v>0.49313657407407402</v>
      </c>
      <c r="R19320">
        <v>2</v>
      </c>
      <c r="S19320" t="s">
        <v>6953</v>
      </c>
      <c r="T19320" t="s">
        <v>3103</v>
      </c>
    </row>
    <row r="19321" spans="17:20">
      <c r="Q19321">
        <v>0.49315972222222199</v>
      </c>
      <c r="R19321">
        <v>2</v>
      </c>
      <c r="S19321" t="s">
        <v>6931</v>
      </c>
      <c r="T19321" t="s">
        <v>3221</v>
      </c>
    </row>
    <row r="19322" spans="17:20">
      <c r="Q19322">
        <v>0.49315972222222199</v>
      </c>
      <c r="R19322">
        <v>1</v>
      </c>
      <c r="S19322" t="s">
        <v>6954</v>
      </c>
      <c r="T19322" t="s">
        <v>3103</v>
      </c>
    </row>
    <row r="19323" spans="17:20">
      <c r="Q19323">
        <v>0.49318287037037001</v>
      </c>
      <c r="R19323">
        <v>1</v>
      </c>
      <c r="S19323" t="s">
        <v>13050</v>
      </c>
      <c r="T19323" t="s">
        <v>3096</v>
      </c>
    </row>
    <row r="19324" spans="17:20">
      <c r="Q19324">
        <v>0.493229166666667</v>
      </c>
      <c r="R19324">
        <v>1</v>
      </c>
      <c r="S19324" t="s">
        <v>6935</v>
      </c>
      <c r="T19324" t="s">
        <v>3103</v>
      </c>
    </row>
    <row r="19325" spans="17:20">
      <c r="Q19325">
        <v>0.49325231481481502</v>
      </c>
      <c r="R19325">
        <v>1</v>
      </c>
      <c r="S19325" t="s">
        <v>6958</v>
      </c>
      <c r="T19325" t="s">
        <v>3103</v>
      </c>
    </row>
    <row r="19326" spans="17:20">
      <c r="Q19326">
        <v>0.49331018518518499</v>
      </c>
      <c r="R19326">
        <v>2</v>
      </c>
      <c r="S19326" t="s">
        <v>2562</v>
      </c>
      <c r="T19326" t="s">
        <v>3103</v>
      </c>
    </row>
    <row r="19327" spans="17:20">
      <c r="Q19327">
        <v>0.49331018518518499</v>
      </c>
      <c r="R19327">
        <v>1</v>
      </c>
      <c r="S19327" t="s">
        <v>152</v>
      </c>
      <c r="T19327" t="s">
        <v>3100</v>
      </c>
    </row>
    <row r="19328" spans="17:20">
      <c r="Q19328">
        <v>0.49332175925925897</v>
      </c>
      <c r="R19328">
        <v>1</v>
      </c>
      <c r="S19328" t="s">
        <v>6960</v>
      </c>
      <c r="T19328" t="s">
        <v>3103</v>
      </c>
    </row>
    <row r="19329" spans="17:20">
      <c r="Q19329">
        <v>0.49335648148148098</v>
      </c>
      <c r="R19329">
        <v>1</v>
      </c>
      <c r="S19329" t="s">
        <v>6961</v>
      </c>
      <c r="T19329" t="s">
        <v>3103</v>
      </c>
    </row>
    <row r="19330" spans="17:20">
      <c r="Q19330">
        <v>0.49337962962963</v>
      </c>
      <c r="R19330">
        <v>1</v>
      </c>
      <c r="S19330" t="s">
        <v>3858</v>
      </c>
      <c r="T19330" t="s">
        <v>3098</v>
      </c>
    </row>
    <row r="19331" spans="17:20">
      <c r="Q19331">
        <v>0.49339120370370398</v>
      </c>
      <c r="R19331">
        <v>2</v>
      </c>
      <c r="S19331" t="s">
        <v>6921</v>
      </c>
      <c r="T19331" t="s">
        <v>3221</v>
      </c>
    </row>
    <row r="19332" spans="17:20">
      <c r="Q19332">
        <v>0.49339120370370398</v>
      </c>
      <c r="R19332">
        <v>2</v>
      </c>
      <c r="S19332" t="s">
        <v>6927</v>
      </c>
      <c r="T19332" t="s">
        <v>3221</v>
      </c>
    </row>
    <row r="19333" spans="17:20">
      <c r="Q19333">
        <v>0.49340277777777802</v>
      </c>
      <c r="R19333">
        <v>2</v>
      </c>
      <c r="S19333" t="s">
        <v>6966</v>
      </c>
      <c r="T19333" t="s">
        <v>3103</v>
      </c>
    </row>
    <row r="19334" spans="17:20">
      <c r="Q19334">
        <v>0.49340277777777802</v>
      </c>
      <c r="R19334">
        <v>1</v>
      </c>
      <c r="S19334" t="s">
        <v>3369</v>
      </c>
      <c r="T19334" t="s">
        <v>3128</v>
      </c>
    </row>
    <row r="19335" spans="17:20">
      <c r="Q19335">
        <v>0.49344907407407401</v>
      </c>
      <c r="R19335">
        <v>1</v>
      </c>
      <c r="S19335" t="s">
        <v>6940</v>
      </c>
      <c r="T19335" t="s">
        <v>3103</v>
      </c>
    </row>
    <row r="19336" spans="17:20">
      <c r="Q19336">
        <v>0.49344907407407401</v>
      </c>
      <c r="R19336">
        <v>2</v>
      </c>
      <c r="S19336" t="s">
        <v>6941</v>
      </c>
      <c r="T19336" t="s">
        <v>3103</v>
      </c>
    </row>
    <row r="19337" spans="17:20">
      <c r="Q19337">
        <v>0.49347222222222198</v>
      </c>
      <c r="R19337">
        <v>1</v>
      </c>
      <c r="S19337" t="s">
        <v>6937</v>
      </c>
      <c r="T19337" t="s">
        <v>3221</v>
      </c>
    </row>
    <row r="19338" spans="17:20">
      <c r="Q19338">
        <v>0.49347222222222198</v>
      </c>
      <c r="R19338">
        <v>1</v>
      </c>
      <c r="S19338" t="s">
        <v>13051</v>
      </c>
      <c r="T19338" t="s">
        <v>3096</v>
      </c>
    </row>
    <row r="19339" spans="17:20">
      <c r="Q19339">
        <v>0.49351851851851902</v>
      </c>
      <c r="R19339">
        <v>1</v>
      </c>
      <c r="S19339" t="s">
        <v>6967</v>
      </c>
      <c r="T19339" t="s">
        <v>3103</v>
      </c>
    </row>
    <row r="19340" spans="17:20">
      <c r="Q19340">
        <v>0.49351851851851902</v>
      </c>
      <c r="R19340">
        <v>1</v>
      </c>
      <c r="S19340" t="s">
        <v>6943</v>
      </c>
      <c r="T19340" t="s">
        <v>3221</v>
      </c>
    </row>
    <row r="19341" spans="17:20">
      <c r="Q19341">
        <v>0.49351851851851902</v>
      </c>
      <c r="R19341">
        <v>1</v>
      </c>
      <c r="S19341" t="s">
        <v>4060</v>
      </c>
      <c r="T19341" t="s">
        <v>3128</v>
      </c>
    </row>
    <row r="19342" spans="17:20">
      <c r="Q19342">
        <v>0.49356481481481501</v>
      </c>
      <c r="R19342">
        <v>1</v>
      </c>
      <c r="S19342" t="s">
        <v>6945</v>
      </c>
      <c r="T19342" t="s">
        <v>3221</v>
      </c>
    </row>
    <row r="19343" spans="17:20">
      <c r="Q19343">
        <v>0.49359953703703702</v>
      </c>
      <c r="R19343">
        <v>1</v>
      </c>
      <c r="S19343" t="s">
        <v>2562</v>
      </c>
      <c r="T19343" t="s">
        <v>3103</v>
      </c>
    </row>
    <row r="19344" spans="17:20">
      <c r="Q19344">
        <v>0.49361111111111106</v>
      </c>
      <c r="R19344">
        <v>2</v>
      </c>
      <c r="S19344" t="s">
        <v>6942</v>
      </c>
      <c r="T19344" t="s">
        <v>3103</v>
      </c>
    </row>
    <row r="19345" spans="17:20">
      <c r="Q19345">
        <v>0.49362268518518498</v>
      </c>
      <c r="R19345">
        <v>1</v>
      </c>
      <c r="S19345" t="s">
        <v>6970</v>
      </c>
      <c r="T19345" t="s">
        <v>3103</v>
      </c>
    </row>
    <row r="19346" spans="17:20">
      <c r="Q19346">
        <v>0.49366898148148097</v>
      </c>
      <c r="R19346">
        <v>1</v>
      </c>
      <c r="S19346" t="s">
        <v>6944</v>
      </c>
      <c r="T19346" t="s">
        <v>3103</v>
      </c>
    </row>
    <row r="19347" spans="17:20">
      <c r="Q19347">
        <v>0.49368055555555601</v>
      </c>
      <c r="R19347">
        <v>1</v>
      </c>
      <c r="S19347" t="s">
        <v>4300</v>
      </c>
      <c r="T19347" t="s">
        <v>3095</v>
      </c>
    </row>
    <row r="19348" spans="17:20">
      <c r="Q19348">
        <v>0.49369212962962999</v>
      </c>
      <c r="R19348">
        <v>1</v>
      </c>
      <c r="S19348" t="s">
        <v>6932</v>
      </c>
      <c r="T19348" t="s">
        <v>3221</v>
      </c>
    </row>
    <row r="19349" spans="17:20">
      <c r="Q19349">
        <v>0.49375000000000002</v>
      </c>
      <c r="R19349">
        <v>1</v>
      </c>
      <c r="S19349" t="s">
        <v>6947</v>
      </c>
      <c r="T19349" t="s">
        <v>3103</v>
      </c>
    </row>
    <row r="19350" spans="17:20">
      <c r="Q19350">
        <v>0.49376157407407401</v>
      </c>
      <c r="R19350">
        <v>1</v>
      </c>
      <c r="S19350" t="s">
        <v>2562</v>
      </c>
      <c r="T19350" t="s">
        <v>3103</v>
      </c>
    </row>
    <row r="19351" spans="17:20">
      <c r="Q19351">
        <v>0.49381944444444398</v>
      </c>
      <c r="R19351">
        <v>1</v>
      </c>
      <c r="S19351" t="s">
        <v>6949</v>
      </c>
      <c r="T19351" t="s">
        <v>3221</v>
      </c>
    </row>
    <row r="19352" spans="17:20">
      <c r="Q19352">
        <v>0.49388888888888899</v>
      </c>
      <c r="R19352">
        <v>1</v>
      </c>
      <c r="S19352" t="s">
        <v>4325</v>
      </c>
      <c r="T19352" t="s">
        <v>3097</v>
      </c>
    </row>
    <row r="19353" spans="17:20">
      <c r="Q19353">
        <v>0.493993055555556</v>
      </c>
      <c r="R19353">
        <v>1</v>
      </c>
      <c r="S19353" t="s">
        <v>6934</v>
      </c>
      <c r="T19353" t="s">
        <v>3221</v>
      </c>
    </row>
    <row r="19354" spans="17:20">
      <c r="Q19354">
        <v>0.49400462962962999</v>
      </c>
      <c r="R19354">
        <v>1</v>
      </c>
      <c r="S19354" t="s">
        <v>6930</v>
      </c>
      <c r="T19354" t="s">
        <v>3221</v>
      </c>
    </row>
    <row r="19355" spans="17:20">
      <c r="Q19355">
        <v>0.494108796296296</v>
      </c>
      <c r="R19355">
        <v>1</v>
      </c>
      <c r="S19355" t="s">
        <v>13052</v>
      </c>
      <c r="T19355" t="s">
        <v>3098</v>
      </c>
    </row>
    <row r="19356" spans="17:20">
      <c r="Q19356">
        <v>0.49412037037036999</v>
      </c>
      <c r="R19356">
        <v>2</v>
      </c>
      <c r="S19356" t="s">
        <v>6928</v>
      </c>
      <c r="T19356" t="s">
        <v>3221</v>
      </c>
    </row>
    <row r="19357" spans="17:20">
      <c r="Q19357">
        <v>0.49413194444444403</v>
      </c>
      <c r="R19357">
        <v>1</v>
      </c>
      <c r="S19357" t="s">
        <v>4315</v>
      </c>
      <c r="T19357" t="s">
        <v>3097</v>
      </c>
    </row>
    <row r="19358" spans="17:20">
      <c r="Q19358">
        <v>0.49414351851851901</v>
      </c>
      <c r="R19358">
        <v>1</v>
      </c>
      <c r="S19358" t="s">
        <v>6956</v>
      </c>
      <c r="T19358" t="s">
        <v>3221</v>
      </c>
    </row>
    <row r="19359" spans="17:20">
      <c r="Q19359">
        <v>0.49450231481481499</v>
      </c>
      <c r="R19359">
        <v>1</v>
      </c>
      <c r="S19359" t="s">
        <v>6898</v>
      </c>
      <c r="T19359" t="s">
        <v>3098</v>
      </c>
    </row>
    <row r="19360" spans="17:20">
      <c r="Q19360">
        <v>0.49454861111111098</v>
      </c>
      <c r="R19360">
        <v>1</v>
      </c>
      <c r="S19360" t="s">
        <v>6957</v>
      </c>
      <c r="T19360" t="s">
        <v>3221</v>
      </c>
    </row>
    <row r="19361" spans="17:20">
      <c r="Q19361">
        <v>0.494571759259259</v>
      </c>
      <c r="R19361">
        <v>1</v>
      </c>
      <c r="S19361" t="s">
        <v>6962</v>
      </c>
      <c r="T19361" t="s">
        <v>3103</v>
      </c>
    </row>
    <row r="19362" spans="17:20">
      <c r="Q19362">
        <v>0.4946875</v>
      </c>
      <c r="R19362">
        <v>1</v>
      </c>
      <c r="S19362" t="s">
        <v>6963</v>
      </c>
      <c r="T19362" t="s">
        <v>3103</v>
      </c>
    </row>
    <row r="19363" spans="17:20">
      <c r="Q19363">
        <v>0.49475694444444401</v>
      </c>
      <c r="R19363">
        <v>1</v>
      </c>
      <c r="S19363" t="s">
        <v>6978</v>
      </c>
      <c r="T19363" t="s">
        <v>3103</v>
      </c>
    </row>
    <row r="19364" spans="17:20">
      <c r="Q19364">
        <v>0.494768518518518</v>
      </c>
      <c r="R19364">
        <v>1</v>
      </c>
      <c r="S19364" t="s">
        <v>6972</v>
      </c>
      <c r="T19364" t="s">
        <v>3103</v>
      </c>
    </row>
    <row r="19365" spans="17:20">
      <c r="Q19365">
        <v>0.49478009259259298</v>
      </c>
      <c r="R19365">
        <v>2</v>
      </c>
      <c r="S19365" t="s">
        <v>6971</v>
      </c>
      <c r="T19365" t="s">
        <v>3103</v>
      </c>
    </row>
    <row r="19366" spans="17:20">
      <c r="Q19366">
        <v>0.49483796296296301</v>
      </c>
      <c r="R19366">
        <v>1</v>
      </c>
      <c r="S19366" t="s">
        <v>3932</v>
      </c>
      <c r="T19366" t="s">
        <v>3096</v>
      </c>
    </row>
    <row r="19367" spans="17:20">
      <c r="Q19367">
        <v>0.49517361111111102</v>
      </c>
      <c r="R19367">
        <v>1</v>
      </c>
      <c r="S19367" t="s">
        <v>6964</v>
      </c>
      <c r="T19367" t="s">
        <v>3103</v>
      </c>
    </row>
    <row r="19368" spans="17:20">
      <c r="Q19368">
        <v>0.49518518518518501</v>
      </c>
      <c r="R19368">
        <v>1</v>
      </c>
      <c r="S19368" t="s">
        <v>6989</v>
      </c>
      <c r="T19368" t="s">
        <v>3103</v>
      </c>
    </row>
    <row r="19369" spans="17:20">
      <c r="Q19369">
        <v>0.495231481481481</v>
      </c>
      <c r="R19369">
        <v>2</v>
      </c>
      <c r="S19369" t="s">
        <v>6990</v>
      </c>
      <c r="T19369" t="s">
        <v>3103</v>
      </c>
    </row>
    <row r="19370" spans="17:20">
      <c r="Q19370">
        <v>0.495231481481481</v>
      </c>
      <c r="R19370">
        <v>1</v>
      </c>
      <c r="S19370" t="s">
        <v>3373</v>
      </c>
      <c r="T19370" t="s">
        <v>3098</v>
      </c>
    </row>
    <row r="19371" spans="17:20">
      <c r="Q19371">
        <v>0.49525462962963002</v>
      </c>
      <c r="R19371">
        <v>3</v>
      </c>
      <c r="S19371" t="s">
        <v>6992</v>
      </c>
      <c r="T19371" t="s">
        <v>3103</v>
      </c>
    </row>
    <row r="19372" spans="17:20">
      <c r="Q19372">
        <v>0.495266203703704</v>
      </c>
      <c r="R19372">
        <v>1</v>
      </c>
      <c r="S19372" t="s">
        <v>6959</v>
      </c>
      <c r="T19372" t="s">
        <v>3221</v>
      </c>
    </row>
    <row r="19373" spans="17:20">
      <c r="Q19373">
        <v>0.49528935185185202</v>
      </c>
      <c r="R19373">
        <v>1</v>
      </c>
      <c r="S19373" t="s">
        <v>6993</v>
      </c>
      <c r="T19373" t="s">
        <v>3103</v>
      </c>
    </row>
    <row r="19374" spans="17:20">
      <c r="Q19374">
        <v>0.49531249999999999</v>
      </c>
      <c r="R19374">
        <v>3</v>
      </c>
      <c r="S19374" t="s">
        <v>6994</v>
      </c>
      <c r="T19374" t="s">
        <v>3103</v>
      </c>
    </row>
    <row r="19375" spans="17:20">
      <c r="Q19375">
        <v>0.49545138888888901</v>
      </c>
      <c r="R19375">
        <v>1</v>
      </c>
      <c r="S19375" t="s">
        <v>6969</v>
      </c>
      <c r="T19375" t="s">
        <v>3221</v>
      </c>
    </row>
    <row r="19376" spans="17:20">
      <c r="Q19376">
        <v>0.49546296296296299</v>
      </c>
      <c r="R19376">
        <v>1</v>
      </c>
      <c r="S19376" t="s">
        <v>6909</v>
      </c>
      <c r="T19376" t="s">
        <v>3098</v>
      </c>
    </row>
    <row r="19377" spans="17:20">
      <c r="Q19377">
        <v>0.49556712962963001</v>
      </c>
      <c r="R19377">
        <v>1</v>
      </c>
      <c r="S19377" t="s">
        <v>6982</v>
      </c>
      <c r="T19377" t="s">
        <v>3103</v>
      </c>
    </row>
    <row r="19378" spans="17:20">
      <c r="Q19378">
        <v>0.49557870370370399</v>
      </c>
      <c r="R19378">
        <v>1</v>
      </c>
      <c r="S19378" t="s">
        <v>13053</v>
      </c>
      <c r="T19378" t="s">
        <v>3096</v>
      </c>
    </row>
    <row r="19379" spans="17:20">
      <c r="Q19379">
        <v>0.49562499999999998</v>
      </c>
      <c r="R19379">
        <v>1</v>
      </c>
      <c r="S19379" t="s">
        <v>6983</v>
      </c>
      <c r="T19379" t="s">
        <v>3221</v>
      </c>
    </row>
    <row r="19380" spans="17:20">
      <c r="Q19380">
        <v>0.49565972222222199</v>
      </c>
      <c r="R19380">
        <v>3</v>
      </c>
      <c r="S19380" t="s">
        <v>2562</v>
      </c>
      <c r="T19380" t="s">
        <v>3103</v>
      </c>
    </row>
    <row r="19381" spans="17:20">
      <c r="Q19381">
        <v>0.49569444444444399</v>
      </c>
      <c r="R19381">
        <v>2</v>
      </c>
      <c r="S19381" t="s">
        <v>6973</v>
      </c>
      <c r="T19381" t="s">
        <v>3221</v>
      </c>
    </row>
    <row r="19382" spans="17:20">
      <c r="Q19382">
        <v>0.49589120370370399</v>
      </c>
      <c r="R19382">
        <v>1</v>
      </c>
      <c r="S19382" t="s">
        <v>6988</v>
      </c>
      <c r="T19382" t="s">
        <v>3103</v>
      </c>
    </row>
    <row r="19383" spans="17:20">
      <c r="Q19383">
        <v>0.49593749999999998</v>
      </c>
      <c r="R19383">
        <v>1</v>
      </c>
      <c r="S19383" t="s">
        <v>13054</v>
      </c>
      <c r="T19383" t="s">
        <v>3098</v>
      </c>
    </row>
    <row r="19384" spans="17:20">
      <c r="Q19384">
        <v>0.49598379629629602</v>
      </c>
      <c r="R19384">
        <v>4</v>
      </c>
      <c r="S19384" t="s">
        <v>7004</v>
      </c>
      <c r="T19384" t="s">
        <v>3103</v>
      </c>
    </row>
    <row r="19385" spans="17:20">
      <c r="Q19385">
        <v>0.49605324074074097</v>
      </c>
      <c r="R19385">
        <v>2</v>
      </c>
      <c r="S19385" t="s">
        <v>3371</v>
      </c>
      <c r="T19385" t="s">
        <v>3095</v>
      </c>
    </row>
    <row r="19386" spans="17:20">
      <c r="Q19386">
        <v>0.496076388888889</v>
      </c>
      <c r="R19386">
        <v>1</v>
      </c>
      <c r="S19386" t="s">
        <v>3375</v>
      </c>
      <c r="T19386" t="s">
        <v>3097</v>
      </c>
    </row>
    <row r="19387" spans="17:20">
      <c r="Q19387">
        <v>0.49608796296296298</v>
      </c>
      <c r="R19387">
        <v>1</v>
      </c>
      <c r="S19387" t="s">
        <v>6995</v>
      </c>
      <c r="T19387" t="s">
        <v>3103</v>
      </c>
    </row>
    <row r="19388" spans="17:20">
      <c r="Q19388">
        <v>0.49613425925925903</v>
      </c>
      <c r="R19388">
        <v>1</v>
      </c>
      <c r="S19388" t="s">
        <v>2562</v>
      </c>
      <c r="T19388" t="s">
        <v>3103</v>
      </c>
    </row>
    <row r="19389" spans="17:20">
      <c r="Q19389">
        <v>0.49615740740740699</v>
      </c>
      <c r="R19389">
        <v>1</v>
      </c>
      <c r="S19389" t="s">
        <v>6991</v>
      </c>
      <c r="T19389" t="s">
        <v>3103</v>
      </c>
    </row>
    <row r="19390" spans="17:20">
      <c r="Q19390">
        <v>0.49620370370370398</v>
      </c>
      <c r="R19390">
        <v>1</v>
      </c>
      <c r="S19390" t="s">
        <v>7443</v>
      </c>
      <c r="T19390" t="s">
        <v>3098</v>
      </c>
    </row>
    <row r="19391" spans="17:20">
      <c r="Q19391">
        <v>0.49636574074074102</v>
      </c>
      <c r="R19391">
        <v>1</v>
      </c>
      <c r="S19391" t="s">
        <v>2562</v>
      </c>
      <c r="T19391" t="s">
        <v>3094</v>
      </c>
    </row>
    <row r="19392" spans="17:20">
      <c r="Q19392">
        <v>0.49641203703703701</v>
      </c>
      <c r="R19392">
        <v>3</v>
      </c>
      <c r="S19392" t="s">
        <v>6997</v>
      </c>
      <c r="T19392" t="s">
        <v>3221</v>
      </c>
    </row>
    <row r="19393" spans="17:20">
      <c r="Q19393">
        <v>0.49641203703703701</v>
      </c>
      <c r="R19393">
        <v>2</v>
      </c>
      <c r="S19393" t="s">
        <v>7012</v>
      </c>
      <c r="T19393" t="s">
        <v>3103</v>
      </c>
    </row>
    <row r="19394" spans="17:20">
      <c r="Q19394">
        <v>0.496423611111111</v>
      </c>
      <c r="R19394">
        <v>1</v>
      </c>
      <c r="S19394" t="s">
        <v>7014</v>
      </c>
      <c r="T19394" t="s">
        <v>3103</v>
      </c>
    </row>
    <row r="19395" spans="17:20">
      <c r="Q19395">
        <v>0.49644675925925902</v>
      </c>
      <c r="R19395">
        <v>1</v>
      </c>
      <c r="S19395" t="s">
        <v>7016</v>
      </c>
      <c r="T19395" t="s">
        <v>3103</v>
      </c>
    </row>
    <row r="19396" spans="17:20">
      <c r="Q19396">
        <v>0.496458333333333</v>
      </c>
      <c r="R19396">
        <v>1</v>
      </c>
      <c r="S19396" t="s">
        <v>6996</v>
      </c>
      <c r="T19396" t="s">
        <v>3103</v>
      </c>
    </row>
    <row r="19397" spans="17:20">
      <c r="Q19397">
        <v>0.49651620370370397</v>
      </c>
      <c r="R19397">
        <v>1</v>
      </c>
      <c r="S19397" t="s">
        <v>7007</v>
      </c>
      <c r="T19397" t="s">
        <v>3103</v>
      </c>
    </row>
    <row r="19398" spans="17:20">
      <c r="Q19398">
        <v>0.49652777777777801</v>
      </c>
      <c r="R19398">
        <v>1</v>
      </c>
      <c r="S19398" t="s">
        <v>6987</v>
      </c>
      <c r="T19398" t="s">
        <v>3221</v>
      </c>
    </row>
    <row r="19399" spans="17:20">
      <c r="Q19399">
        <v>0.496689814814815</v>
      </c>
      <c r="R19399">
        <v>1</v>
      </c>
      <c r="S19399" t="s">
        <v>6998</v>
      </c>
      <c r="T19399" t="s">
        <v>3103</v>
      </c>
    </row>
    <row r="19400" spans="17:20">
      <c r="Q19400">
        <v>0.49688657407407399</v>
      </c>
      <c r="R19400">
        <v>1</v>
      </c>
      <c r="S19400" t="s">
        <v>7006</v>
      </c>
      <c r="T19400" t="s">
        <v>3103</v>
      </c>
    </row>
    <row r="19401" spans="17:20">
      <c r="Q19401">
        <v>0.496921296296296</v>
      </c>
      <c r="R19401">
        <v>1</v>
      </c>
      <c r="S19401" t="s">
        <v>3381</v>
      </c>
      <c r="T19401" t="s">
        <v>3098</v>
      </c>
    </row>
    <row r="19402" spans="17:20">
      <c r="Q19402">
        <v>0.497037037037037</v>
      </c>
      <c r="R19402">
        <v>4</v>
      </c>
      <c r="S19402" t="s">
        <v>7022</v>
      </c>
      <c r="T19402" t="s">
        <v>3103</v>
      </c>
    </row>
    <row r="19403" spans="17:20">
      <c r="Q19403">
        <v>0.49708333333333299</v>
      </c>
      <c r="R19403">
        <v>1</v>
      </c>
      <c r="S19403" t="s">
        <v>7008</v>
      </c>
      <c r="T19403" t="s">
        <v>3103</v>
      </c>
    </row>
    <row r="19404" spans="17:20">
      <c r="Q19404">
        <v>0.497152777777778</v>
      </c>
      <c r="R19404">
        <v>1</v>
      </c>
      <c r="S19404" t="s">
        <v>13055</v>
      </c>
      <c r="T19404" t="s">
        <v>3098</v>
      </c>
    </row>
    <row r="19405" spans="17:20">
      <c r="Q19405">
        <v>0.49716435185185198</v>
      </c>
      <c r="R19405">
        <v>1</v>
      </c>
      <c r="S19405" t="s">
        <v>3379</v>
      </c>
      <c r="T19405" t="s">
        <v>3097</v>
      </c>
    </row>
    <row r="19406" spans="17:20">
      <c r="Q19406">
        <v>0.49717592592592602</v>
      </c>
      <c r="R19406">
        <v>1</v>
      </c>
      <c r="S19406" t="s">
        <v>7013</v>
      </c>
      <c r="T19406" t="s">
        <v>3221</v>
      </c>
    </row>
    <row r="19407" spans="17:20">
      <c r="Q19407">
        <v>0.4971875</v>
      </c>
      <c r="R19407">
        <v>1</v>
      </c>
      <c r="S19407" t="s">
        <v>7024</v>
      </c>
      <c r="T19407" t="s">
        <v>3103</v>
      </c>
    </row>
    <row r="19408" spans="17:20">
      <c r="Q19408">
        <v>0.49721064814814803</v>
      </c>
      <c r="R19408">
        <v>1</v>
      </c>
      <c r="S19408" t="s">
        <v>7026</v>
      </c>
      <c r="T19408" t="s">
        <v>3103</v>
      </c>
    </row>
    <row r="19409" spans="17:20">
      <c r="Q19409">
        <v>0.49724537037036998</v>
      </c>
      <c r="R19409">
        <v>1</v>
      </c>
      <c r="S19409" t="s">
        <v>13056</v>
      </c>
      <c r="T19409" t="s">
        <v>3097</v>
      </c>
    </row>
    <row r="19410" spans="17:20">
      <c r="Q19410">
        <v>0.497384259259259</v>
      </c>
      <c r="R19410">
        <v>2</v>
      </c>
      <c r="S19410" t="s">
        <v>7028</v>
      </c>
      <c r="T19410" t="s">
        <v>3103</v>
      </c>
    </row>
    <row r="19411" spans="17:20">
      <c r="Q19411">
        <v>0.49740740740740702</v>
      </c>
      <c r="R19411">
        <v>1</v>
      </c>
      <c r="S19411" t="s">
        <v>7029</v>
      </c>
      <c r="T19411" t="s">
        <v>3103</v>
      </c>
    </row>
    <row r="19412" spans="17:20">
      <c r="Q19412">
        <v>0.49748842592592601</v>
      </c>
      <c r="R19412">
        <v>1</v>
      </c>
      <c r="S19412" t="s">
        <v>7001</v>
      </c>
      <c r="T19412" t="s">
        <v>3221</v>
      </c>
    </row>
    <row r="19413" spans="17:20">
      <c r="Q19413">
        <v>0.49754629629629599</v>
      </c>
      <c r="R19413">
        <v>1</v>
      </c>
      <c r="S19413" t="s">
        <v>140</v>
      </c>
      <c r="T19413" t="s">
        <v>3097</v>
      </c>
    </row>
    <row r="19414" spans="17:20">
      <c r="Q19414">
        <v>0.49758101851851799</v>
      </c>
      <c r="R19414">
        <v>1</v>
      </c>
      <c r="S19414" t="s">
        <v>7034</v>
      </c>
      <c r="T19414" t="s">
        <v>3103</v>
      </c>
    </row>
    <row r="19415" spans="17:20">
      <c r="Q19415">
        <v>0.49758101851851799</v>
      </c>
      <c r="R19415">
        <v>1</v>
      </c>
      <c r="S19415" t="s">
        <v>11297</v>
      </c>
      <c r="T19415" t="s">
        <v>3098</v>
      </c>
    </row>
    <row r="19416" spans="17:20">
      <c r="Q19416">
        <v>0.49760416666666701</v>
      </c>
      <c r="R19416">
        <v>2</v>
      </c>
      <c r="S19416" t="s">
        <v>7035</v>
      </c>
      <c r="T19416" t="s">
        <v>3103</v>
      </c>
    </row>
    <row r="19417" spans="17:20">
      <c r="Q19417">
        <v>0.49762731481481498</v>
      </c>
      <c r="R19417">
        <v>1</v>
      </c>
      <c r="S19417" t="s">
        <v>7018</v>
      </c>
      <c r="T19417" t="s">
        <v>3103</v>
      </c>
    </row>
    <row r="19418" spans="17:20">
      <c r="Q19418">
        <v>0.49766203703703699</v>
      </c>
      <c r="R19418">
        <v>2</v>
      </c>
      <c r="S19418" t="s">
        <v>7003</v>
      </c>
      <c r="T19418" t="s">
        <v>3221</v>
      </c>
    </row>
    <row r="19419" spans="17:20">
      <c r="Q19419">
        <v>0.49766203703703699</v>
      </c>
      <c r="R19419">
        <v>1</v>
      </c>
      <c r="S19419" t="s">
        <v>7019</v>
      </c>
      <c r="T19419" t="s">
        <v>3103</v>
      </c>
    </row>
    <row r="19420" spans="17:20">
      <c r="Q19420">
        <v>0.497731481481481</v>
      </c>
      <c r="R19420">
        <v>1</v>
      </c>
      <c r="S19420" t="s">
        <v>3860</v>
      </c>
      <c r="T19420" t="s">
        <v>3097</v>
      </c>
    </row>
    <row r="19421" spans="17:20">
      <c r="Q19421">
        <v>0.49782407407407397</v>
      </c>
      <c r="R19421">
        <v>1</v>
      </c>
      <c r="S19421" t="s">
        <v>7017</v>
      </c>
      <c r="T19421" t="s">
        <v>3221</v>
      </c>
    </row>
    <row r="19422" spans="17:20">
      <c r="Q19422">
        <v>0.49791666666666701</v>
      </c>
      <c r="R19422">
        <v>1</v>
      </c>
      <c r="S19422" t="s">
        <v>7005</v>
      </c>
      <c r="T19422" t="s">
        <v>3221</v>
      </c>
    </row>
    <row r="19423" spans="17:20">
      <c r="Q19423">
        <v>0.49791666666666701</v>
      </c>
      <c r="R19423">
        <v>1</v>
      </c>
      <c r="S19423" t="s">
        <v>7010</v>
      </c>
      <c r="T19423" t="s">
        <v>3221</v>
      </c>
    </row>
    <row r="19424" spans="17:20">
      <c r="Q19424">
        <v>0.49792824074074099</v>
      </c>
      <c r="R19424">
        <v>1</v>
      </c>
      <c r="S19424" t="s">
        <v>13057</v>
      </c>
      <c r="T19424" t="s">
        <v>3097</v>
      </c>
    </row>
    <row r="19425" spans="17:20">
      <c r="Q19425">
        <v>0.49809027777777798</v>
      </c>
      <c r="R19425">
        <v>1</v>
      </c>
      <c r="S19425" t="s">
        <v>3384</v>
      </c>
      <c r="T19425" t="s">
        <v>3097</v>
      </c>
    </row>
    <row r="19426" spans="17:20">
      <c r="Q19426">
        <v>0.49812499999999998</v>
      </c>
      <c r="R19426">
        <v>1</v>
      </c>
      <c r="S19426" t="s">
        <v>7033</v>
      </c>
      <c r="T19426" t="s">
        <v>3103</v>
      </c>
    </row>
    <row r="19427" spans="17:20">
      <c r="Q19427">
        <v>0.49826388888888901</v>
      </c>
      <c r="R19427">
        <v>1</v>
      </c>
      <c r="S19427" t="s">
        <v>2562</v>
      </c>
      <c r="T19427" t="s">
        <v>3103</v>
      </c>
    </row>
    <row r="19428" spans="17:20">
      <c r="Q19428">
        <v>0.49839120370370399</v>
      </c>
      <c r="R19428">
        <v>1</v>
      </c>
      <c r="S19428" t="s">
        <v>6968</v>
      </c>
      <c r="T19428" t="s">
        <v>3098</v>
      </c>
    </row>
    <row r="19429" spans="17:20">
      <c r="Q19429">
        <v>0.49842592592592599</v>
      </c>
      <c r="R19429">
        <v>1</v>
      </c>
      <c r="S19429" t="s">
        <v>2562</v>
      </c>
      <c r="T19429" t="s">
        <v>3221</v>
      </c>
    </row>
    <row r="19430" spans="17:20">
      <c r="Q19430">
        <v>0.49854166666666699</v>
      </c>
      <c r="R19430">
        <v>4</v>
      </c>
      <c r="S19430" t="s">
        <v>2562</v>
      </c>
      <c r="T19430" t="s">
        <v>3103</v>
      </c>
    </row>
    <row r="19431" spans="17:20">
      <c r="Q19431">
        <v>0.49854166666666699</v>
      </c>
      <c r="R19431">
        <v>3</v>
      </c>
      <c r="S19431" t="s">
        <v>2562</v>
      </c>
      <c r="T19431" t="s">
        <v>3095</v>
      </c>
    </row>
    <row r="19432" spans="17:20">
      <c r="Q19432">
        <v>0.49858796296296298</v>
      </c>
      <c r="R19432">
        <v>1</v>
      </c>
      <c r="S19432" t="s">
        <v>7036</v>
      </c>
      <c r="T19432" t="s">
        <v>3103</v>
      </c>
    </row>
    <row r="19433" spans="17:20">
      <c r="Q19433">
        <v>0.49879629629629602</v>
      </c>
      <c r="R19433">
        <v>1</v>
      </c>
      <c r="S19433" t="s">
        <v>7041</v>
      </c>
      <c r="T19433" t="s">
        <v>3103</v>
      </c>
    </row>
    <row r="19434" spans="17:20">
      <c r="Q19434">
        <v>0.49888888888888899</v>
      </c>
      <c r="R19434">
        <v>1</v>
      </c>
      <c r="S19434" t="s">
        <v>4397</v>
      </c>
      <c r="T19434" t="s">
        <v>3097</v>
      </c>
    </row>
    <row r="19435" spans="17:20">
      <c r="Q19435">
        <v>0.49890046296296298</v>
      </c>
      <c r="R19435">
        <v>1</v>
      </c>
      <c r="S19435" t="s">
        <v>6825</v>
      </c>
      <c r="T19435" t="s">
        <v>3098</v>
      </c>
    </row>
    <row r="19436" spans="17:20">
      <c r="Q19436">
        <v>0.49891203703703701</v>
      </c>
      <c r="R19436">
        <v>3</v>
      </c>
      <c r="S19436" t="s">
        <v>7020</v>
      </c>
      <c r="T19436" t="s">
        <v>3221</v>
      </c>
    </row>
    <row r="19437" spans="17:20">
      <c r="Q19437">
        <v>0.49898148148148103</v>
      </c>
      <c r="R19437">
        <v>1</v>
      </c>
      <c r="S19437" t="s">
        <v>3386</v>
      </c>
      <c r="T19437" t="s">
        <v>3097</v>
      </c>
    </row>
    <row r="19438" spans="17:20">
      <c r="Q19438">
        <v>0.49906250000000002</v>
      </c>
      <c r="R19438">
        <v>1</v>
      </c>
      <c r="S19438" t="s">
        <v>7045</v>
      </c>
      <c r="T19438" t="s">
        <v>3221</v>
      </c>
    </row>
    <row r="19439" spans="17:20">
      <c r="Q19439">
        <v>0.49909722222222203</v>
      </c>
      <c r="R19439">
        <v>2</v>
      </c>
      <c r="S19439" t="s">
        <v>7032</v>
      </c>
      <c r="T19439" t="s">
        <v>3221</v>
      </c>
    </row>
    <row r="19440" spans="17:20">
      <c r="Q19440">
        <v>0.49909722222222203</v>
      </c>
      <c r="R19440">
        <v>1</v>
      </c>
      <c r="S19440" t="s">
        <v>3387</v>
      </c>
      <c r="T19440" t="s">
        <v>3097</v>
      </c>
    </row>
    <row r="19441" spans="17:20">
      <c r="Q19441">
        <v>0.49922453703703701</v>
      </c>
      <c r="R19441">
        <v>1</v>
      </c>
      <c r="S19441" t="s">
        <v>13058</v>
      </c>
      <c r="T19441" t="s">
        <v>3096</v>
      </c>
    </row>
    <row r="19442" spans="17:20">
      <c r="Q19442">
        <v>0.49931712962962999</v>
      </c>
      <c r="R19442">
        <v>1</v>
      </c>
      <c r="S19442" t="s">
        <v>13059</v>
      </c>
      <c r="T19442" t="s">
        <v>3095</v>
      </c>
    </row>
    <row r="19443" spans="17:20">
      <c r="Q19443">
        <v>0.49934027777777801</v>
      </c>
      <c r="R19443">
        <v>1</v>
      </c>
      <c r="S19443" t="s">
        <v>3366</v>
      </c>
      <c r="T19443" t="s">
        <v>3100</v>
      </c>
    </row>
    <row r="19444" spans="17:20">
      <c r="Q19444">
        <v>0.49937500000000001</v>
      </c>
      <c r="R19444">
        <v>2</v>
      </c>
      <c r="S19444" t="s">
        <v>7051</v>
      </c>
      <c r="T19444" t="s">
        <v>3221</v>
      </c>
    </row>
    <row r="19445" spans="17:20">
      <c r="Q19445">
        <v>0.49940972222222202</v>
      </c>
      <c r="R19445">
        <v>1</v>
      </c>
      <c r="S19445" t="s">
        <v>7064</v>
      </c>
      <c r="T19445" t="s">
        <v>3103</v>
      </c>
    </row>
    <row r="19446" spans="17:20">
      <c r="Q19446">
        <v>0.49940972222222202</v>
      </c>
      <c r="R19446">
        <v>1</v>
      </c>
      <c r="S19446" t="s">
        <v>4396</v>
      </c>
      <c r="T19446" t="s">
        <v>3095</v>
      </c>
    </row>
    <row r="19447" spans="17:20">
      <c r="Q19447">
        <v>0.49942129629629628</v>
      </c>
      <c r="R19447">
        <v>1</v>
      </c>
      <c r="S19447" t="s">
        <v>7037</v>
      </c>
      <c r="T19447" t="s">
        <v>3103</v>
      </c>
    </row>
    <row r="19448" spans="17:20">
      <c r="Q19448">
        <v>0.49949074074074101</v>
      </c>
      <c r="R19448">
        <v>4</v>
      </c>
      <c r="S19448" t="s">
        <v>7072</v>
      </c>
      <c r="T19448" t="s">
        <v>3103</v>
      </c>
    </row>
    <row r="19449" spans="17:20">
      <c r="Q19449">
        <v>0.499502314814815</v>
      </c>
      <c r="R19449">
        <v>1</v>
      </c>
      <c r="S19449" t="s">
        <v>13060</v>
      </c>
      <c r="T19449" t="s">
        <v>3098</v>
      </c>
    </row>
    <row r="19450" spans="17:20">
      <c r="Q19450">
        <v>0.49952546296296302</v>
      </c>
      <c r="R19450">
        <v>2</v>
      </c>
      <c r="S19450" t="s">
        <v>7073</v>
      </c>
      <c r="T19450" t="s">
        <v>3103</v>
      </c>
    </row>
    <row r="19451" spans="17:20">
      <c r="Q19451">
        <v>0.49959490740740697</v>
      </c>
      <c r="R19451">
        <v>4</v>
      </c>
      <c r="S19451" t="s">
        <v>7075</v>
      </c>
      <c r="T19451" t="s">
        <v>3103</v>
      </c>
    </row>
    <row r="19452" spans="17:20">
      <c r="Q19452">
        <v>0.49960648148148101</v>
      </c>
      <c r="R19452">
        <v>1</v>
      </c>
      <c r="S19452" t="s">
        <v>3393</v>
      </c>
      <c r="T19452" t="s">
        <v>3128</v>
      </c>
    </row>
    <row r="19453" spans="17:20">
      <c r="Q19453">
        <v>0.49962962962962998</v>
      </c>
      <c r="R19453">
        <v>2</v>
      </c>
      <c r="S19453" t="s">
        <v>2562</v>
      </c>
      <c r="T19453" t="s">
        <v>3103</v>
      </c>
    </row>
    <row r="19454" spans="17:20">
      <c r="Q19454">
        <v>0.49964120370370402</v>
      </c>
      <c r="R19454">
        <v>2</v>
      </c>
      <c r="S19454" t="s">
        <v>7058</v>
      </c>
      <c r="T19454" t="s">
        <v>3221</v>
      </c>
    </row>
    <row r="19455" spans="17:20">
      <c r="Q19455">
        <v>0.49966435185185198</v>
      </c>
      <c r="R19455">
        <v>1</v>
      </c>
      <c r="S19455" t="s">
        <v>7062</v>
      </c>
      <c r="T19455" t="s">
        <v>3103</v>
      </c>
    </row>
    <row r="19456" spans="17:20">
      <c r="Q19456">
        <v>0.49967592592592602</v>
      </c>
      <c r="R19456">
        <v>1</v>
      </c>
      <c r="S19456" t="s">
        <v>7077</v>
      </c>
      <c r="T19456" t="s">
        <v>3103</v>
      </c>
    </row>
    <row r="19457" spans="17:20">
      <c r="Q19457">
        <v>0.49968750000000001</v>
      </c>
      <c r="R19457">
        <v>1</v>
      </c>
      <c r="S19457" t="s">
        <v>7046</v>
      </c>
      <c r="T19457" t="s">
        <v>3103</v>
      </c>
    </row>
    <row r="19458" spans="17:20">
      <c r="Q19458">
        <v>0.49971064814814797</v>
      </c>
      <c r="R19458">
        <v>1</v>
      </c>
      <c r="S19458" t="s">
        <v>7079</v>
      </c>
      <c r="T19458" t="s">
        <v>3103</v>
      </c>
    </row>
    <row r="19459" spans="17:20">
      <c r="Q19459">
        <v>0.49972222222222201</v>
      </c>
      <c r="R19459">
        <v>1</v>
      </c>
      <c r="S19459" t="s">
        <v>3388</v>
      </c>
      <c r="T19459" t="s">
        <v>3097</v>
      </c>
    </row>
    <row r="19460" spans="17:20">
      <c r="Q19460">
        <v>0.499733796296296</v>
      </c>
      <c r="R19460">
        <v>3</v>
      </c>
      <c r="S19460" t="s">
        <v>7081</v>
      </c>
      <c r="T19460" t="s">
        <v>3103</v>
      </c>
    </row>
    <row r="19461" spans="17:20">
      <c r="Q19461">
        <v>0.49979166666666702</v>
      </c>
      <c r="R19461">
        <v>1</v>
      </c>
      <c r="S19461" t="s">
        <v>7048</v>
      </c>
      <c r="T19461" t="s">
        <v>3103</v>
      </c>
    </row>
    <row r="19462" spans="17:20">
      <c r="Q19462">
        <v>0.49986111111111098</v>
      </c>
      <c r="R19462">
        <v>1</v>
      </c>
      <c r="S19462" t="s">
        <v>3130</v>
      </c>
      <c r="T19462" t="s">
        <v>3096</v>
      </c>
    </row>
    <row r="19463" spans="17:20">
      <c r="Q19463">
        <v>0.49987268518518502</v>
      </c>
      <c r="R19463">
        <v>1</v>
      </c>
      <c r="S19463" t="s">
        <v>7082</v>
      </c>
      <c r="T19463" t="s">
        <v>3103</v>
      </c>
    </row>
    <row r="19464" spans="17:20">
      <c r="Q19464">
        <v>0.499884259259259</v>
      </c>
      <c r="R19464">
        <v>1</v>
      </c>
      <c r="S19464" t="s">
        <v>7083</v>
      </c>
      <c r="T19464" t="s">
        <v>3103</v>
      </c>
    </row>
    <row r="19465" spans="17:20">
      <c r="Q19465">
        <v>0.49993055555555599</v>
      </c>
      <c r="R19465">
        <v>1</v>
      </c>
      <c r="S19465" t="s">
        <v>3196</v>
      </c>
      <c r="T19465" t="s">
        <v>3095</v>
      </c>
    </row>
    <row r="19466" spans="17:20">
      <c r="Q19466">
        <v>0.49994212962963003</v>
      </c>
      <c r="R19466">
        <v>2</v>
      </c>
      <c r="S19466" t="s">
        <v>7084</v>
      </c>
      <c r="T19466" t="s">
        <v>3103</v>
      </c>
    </row>
    <row r="19467" spans="17:20">
      <c r="Q19467">
        <v>0.49994212962963003</v>
      </c>
      <c r="R19467">
        <v>2</v>
      </c>
      <c r="S19467" t="s">
        <v>3391</v>
      </c>
      <c r="T19467" t="s">
        <v>3094</v>
      </c>
    </row>
    <row r="19468" spans="17:20">
      <c r="Q19468">
        <v>0.49995370370370401</v>
      </c>
      <c r="R19468">
        <v>1</v>
      </c>
      <c r="S19468" t="s">
        <v>13061</v>
      </c>
      <c r="T19468" t="s">
        <v>3128</v>
      </c>
    </row>
    <row r="19469" spans="17:20">
      <c r="Q19469">
        <v>0.5</v>
      </c>
      <c r="R19469">
        <v>1</v>
      </c>
      <c r="S19469" t="s">
        <v>7085</v>
      </c>
      <c r="T19469" t="s">
        <v>3103</v>
      </c>
    </row>
    <row r="19470" spans="17:20">
      <c r="Q19470">
        <v>0.50001157407407404</v>
      </c>
      <c r="R19470">
        <v>2</v>
      </c>
      <c r="S19470" t="s">
        <v>2562</v>
      </c>
      <c r="T19470" t="s">
        <v>3096</v>
      </c>
    </row>
    <row r="19471" spans="17:20">
      <c r="Q19471">
        <v>0.50005787037036997</v>
      </c>
      <c r="R19471">
        <v>1</v>
      </c>
      <c r="S19471" t="s">
        <v>7401</v>
      </c>
      <c r="T19471" t="s">
        <v>3098</v>
      </c>
    </row>
    <row r="19472" spans="17:20">
      <c r="Q19472">
        <v>0.50011574074074105</v>
      </c>
      <c r="R19472">
        <v>1</v>
      </c>
      <c r="S19472" t="s">
        <v>199</v>
      </c>
      <c r="T19472" t="s">
        <v>3099</v>
      </c>
    </row>
    <row r="19473" spans="17:20">
      <c r="Q19473">
        <v>0.50013888888888902</v>
      </c>
      <c r="R19473">
        <v>2</v>
      </c>
      <c r="S19473" t="s">
        <v>7089</v>
      </c>
      <c r="T19473" t="s">
        <v>3103</v>
      </c>
    </row>
    <row r="19474" spans="17:20">
      <c r="Q19474">
        <v>0.50019675925925899</v>
      </c>
      <c r="R19474">
        <v>2</v>
      </c>
      <c r="S19474" t="s">
        <v>7090</v>
      </c>
      <c r="T19474" t="s">
        <v>3103</v>
      </c>
    </row>
    <row r="19475" spans="17:20">
      <c r="Q19475">
        <v>0.50020833333333303</v>
      </c>
      <c r="R19475">
        <v>1</v>
      </c>
      <c r="S19475" t="s">
        <v>7093</v>
      </c>
      <c r="T19475" t="s">
        <v>3103</v>
      </c>
    </row>
    <row r="19476" spans="17:20">
      <c r="Q19476">
        <v>0.50025462962962997</v>
      </c>
      <c r="R19476">
        <v>1</v>
      </c>
      <c r="S19476" t="s">
        <v>9016</v>
      </c>
      <c r="T19476" t="s">
        <v>3095</v>
      </c>
    </row>
    <row r="19477" spans="17:20">
      <c r="Q19477">
        <v>0.50026620370370367</v>
      </c>
      <c r="R19477">
        <v>3</v>
      </c>
      <c r="S19477" t="s">
        <v>7047</v>
      </c>
      <c r="T19477" t="s">
        <v>3103</v>
      </c>
    </row>
    <row r="19478" spans="17:20">
      <c r="Q19478">
        <v>0.500266203703704</v>
      </c>
      <c r="R19478">
        <v>2</v>
      </c>
      <c r="S19478" t="s">
        <v>7094</v>
      </c>
      <c r="T19478" t="s">
        <v>3103</v>
      </c>
    </row>
    <row r="19479" spans="17:20">
      <c r="Q19479">
        <v>0.50033564814814802</v>
      </c>
      <c r="R19479">
        <v>1</v>
      </c>
      <c r="S19479" t="s">
        <v>7102</v>
      </c>
      <c r="T19479" t="s">
        <v>3103</v>
      </c>
    </row>
    <row r="19480" spans="17:20">
      <c r="Q19480">
        <v>0.50033564814814802</v>
      </c>
      <c r="R19480">
        <v>1</v>
      </c>
      <c r="S19480" t="s">
        <v>7050</v>
      </c>
      <c r="T19480" t="s">
        <v>3221</v>
      </c>
    </row>
    <row r="19481" spans="17:20">
      <c r="Q19481">
        <v>0.50035879629629598</v>
      </c>
      <c r="R19481">
        <v>1</v>
      </c>
      <c r="S19481" t="s">
        <v>3392</v>
      </c>
      <c r="T19481" t="s">
        <v>3097</v>
      </c>
    </row>
    <row r="19482" spans="17:20">
      <c r="Q19482">
        <v>0.50038194444444395</v>
      </c>
      <c r="R19482">
        <v>1</v>
      </c>
      <c r="S19482" t="s">
        <v>7098</v>
      </c>
      <c r="T19482" t="s">
        <v>3103</v>
      </c>
    </row>
    <row r="19483" spans="17:20">
      <c r="Q19483">
        <v>0.50041666666666695</v>
      </c>
      <c r="R19483">
        <v>1</v>
      </c>
      <c r="S19483" t="s">
        <v>7101</v>
      </c>
      <c r="T19483" t="s">
        <v>3103</v>
      </c>
    </row>
    <row r="19484" spans="17:20">
      <c r="Q19484">
        <v>0.50045138888888896</v>
      </c>
      <c r="R19484">
        <v>2</v>
      </c>
      <c r="S19484" t="s">
        <v>7103</v>
      </c>
      <c r="T19484" t="s">
        <v>3103</v>
      </c>
    </row>
    <row r="19485" spans="17:20">
      <c r="Q19485">
        <v>0.50048611111111097</v>
      </c>
      <c r="R19485">
        <v>2</v>
      </c>
      <c r="S19485" t="s">
        <v>7074</v>
      </c>
      <c r="T19485" t="s">
        <v>3103</v>
      </c>
    </row>
    <row r="19486" spans="17:20">
      <c r="Q19486">
        <v>0.50048611111111108</v>
      </c>
      <c r="R19486">
        <v>2</v>
      </c>
      <c r="S19486" t="s">
        <v>7061</v>
      </c>
      <c r="T19486" t="s">
        <v>3103</v>
      </c>
    </row>
    <row r="19487" spans="17:20">
      <c r="Q19487">
        <v>0.50059027777777798</v>
      </c>
      <c r="R19487">
        <v>3</v>
      </c>
      <c r="S19487" t="s">
        <v>3390</v>
      </c>
      <c r="T19487" t="s">
        <v>3095</v>
      </c>
    </row>
    <row r="19488" spans="17:20">
      <c r="Q19488">
        <v>0.50061342592592595</v>
      </c>
      <c r="R19488">
        <v>1</v>
      </c>
      <c r="S19488" t="s">
        <v>7086</v>
      </c>
      <c r="T19488" t="s">
        <v>3103</v>
      </c>
    </row>
    <row r="19489" spans="17:20">
      <c r="Q19489">
        <v>0.50064814814814795</v>
      </c>
      <c r="R19489">
        <v>7</v>
      </c>
      <c r="S19489" t="s">
        <v>2562</v>
      </c>
      <c r="T19489" t="s">
        <v>3098</v>
      </c>
    </row>
    <row r="19490" spans="17:20">
      <c r="Q19490">
        <v>0.50071759259259252</v>
      </c>
      <c r="R19490">
        <v>1</v>
      </c>
      <c r="S19490" t="s">
        <v>7063</v>
      </c>
      <c r="T19490" t="s">
        <v>3103</v>
      </c>
    </row>
    <row r="19491" spans="17:20">
      <c r="Q19491">
        <v>0.50071759259259296</v>
      </c>
      <c r="R19491">
        <v>1</v>
      </c>
      <c r="S19491" t="s">
        <v>7092</v>
      </c>
      <c r="T19491" t="s">
        <v>3221</v>
      </c>
    </row>
    <row r="19492" spans="17:20">
      <c r="Q19492">
        <v>0.50074074074074104</v>
      </c>
      <c r="R19492">
        <v>3</v>
      </c>
      <c r="S19492" t="s">
        <v>7087</v>
      </c>
      <c r="T19492" t="s">
        <v>3103</v>
      </c>
    </row>
    <row r="19493" spans="17:20">
      <c r="Q19493">
        <v>0.50078703703703698</v>
      </c>
      <c r="R19493">
        <v>1</v>
      </c>
      <c r="S19493" t="s">
        <v>7088</v>
      </c>
      <c r="T19493" t="s">
        <v>3103</v>
      </c>
    </row>
    <row r="19494" spans="17:20">
      <c r="Q19494">
        <v>0.50079861111111101</v>
      </c>
      <c r="R19494">
        <v>1</v>
      </c>
      <c r="S19494" t="s">
        <v>3669</v>
      </c>
      <c r="T19494" t="s">
        <v>3096</v>
      </c>
    </row>
    <row r="19495" spans="17:20">
      <c r="Q19495">
        <v>0.50083333333333302</v>
      </c>
      <c r="R19495">
        <v>1</v>
      </c>
      <c r="S19495" t="s">
        <v>7055</v>
      </c>
      <c r="T19495" t="s">
        <v>3221</v>
      </c>
    </row>
    <row r="19496" spans="17:20">
      <c r="Q19496">
        <v>0.50086805555555602</v>
      </c>
      <c r="R19496">
        <v>1</v>
      </c>
      <c r="S19496" t="s">
        <v>7076</v>
      </c>
      <c r="T19496" t="s">
        <v>3221</v>
      </c>
    </row>
    <row r="19497" spans="17:20">
      <c r="Q19497">
        <v>0.50087962962962995</v>
      </c>
      <c r="R19497">
        <v>1</v>
      </c>
      <c r="S19497" t="s">
        <v>7056</v>
      </c>
      <c r="T19497" t="s">
        <v>3221</v>
      </c>
    </row>
    <row r="19498" spans="17:20">
      <c r="Q19498">
        <v>0.50094907407407396</v>
      </c>
      <c r="R19498">
        <v>1</v>
      </c>
      <c r="S19498" t="s">
        <v>9170</v>
      </c>
      <c r="T19498" t="s">
        <v>3096</v>
      </c>
    </row>
    <row r="19499" spans="17:20">
      <c r="Q19499">
        <v>0.50100694444444405</v>
      </c>
      <c r="R19499">
        <v>4</v>
      </c>
      <c r="S19499" t="s">
        <v>7110</v>
      </c>
      <c r="T19499" t="s">
        <v>3103</v>
      </c>
    </row>
    <row r="19500" spans="17:20">
      <c r="Q19500">
        <v>0.50104166666666705</v>
      </c>
      <c r="R19500">
        <v>1</v>
      </c>
      <c r="S19500" t="s">
        <v>7112</v>
      </c>
      <c r="T19500" t="s">
        <v>3103</v>
      </c>
    </row>
    <row r="19501" spans="17:20">
      <c r="Q19501">
        <v>0.50105324074074098</v>
      </c>
      <c r="R19501">
        <v>1</v>
      </c>
      <c r="S19501" t="s">
        <v>7113</v>
      </c>
      <c r="T19501" t="s">
        <v>3103</v>
      </c>
    </row>
    <row r="19502" spans="17:20">
      <c r="Q19502">
        <v>0.50112268518518499</v>
      </c>
      <c r="R19502">
        <v>1</v>
      </c>
      <c r="S19502" t="s">
        <v>7114</v>
      </c>
      <c r="T19502" t="s">
        <v>3103</v>
      </c>
    </row>
    <row r="19503" spans="17:20">
      <c r="Q19503">
        <v>0.50130787037036995</v>
      </c>
      <c r="R19503">
        <v>3</v>
      </c>
      <c r="S19503" t="s">
        <v>7117</v>
      </c>
      <c r="T19503" t="s">
        <v>3103</v>
      </c>
    </row>
    <row r="19504" spans="17:20">
      <c r="Q19504">
        <v>0.50133101851851802</v>
      </c>
      <c r="R19504">
        <v>2</v>
      </c>
      <c r="S19504" t="s">
        <v>3399</v>
      </c>
      <c r="T19504" t="s">
        <v>3097</v>
      </c>
    </row>
    <row r="19505" spans="17:20">
      <c r="Q19505">
        <v>0.50141203703703696</v>
      </c>
      <c r="R19505">
        <v>1</v>
      </c>
      <c r="S19505" t="s">
        <v>7104</v>
      </c>
      <c r="T19505" t="s">
        <v>3103</v>
      </c>
    </row>
    <row r="19506" spans="17:20">
      <c r="Q19506">
        <v>0.50145833333333301</v>
      </c>
      <c r="R19506">
        <v>1</v>
      </c>
      <c r="S19506" t="s">
        <v>2562</v>
      </c>
      <c r="T19506" t="s">
        <v>3098</v>
      </c>
    </row>
    <row r="19507" spans="17:20">
      <c r="Q19507">
        <v>0.50151620370370398</v>
      </c>
      <c r="R19507">
        <v>1</v>
      </c>
      <c r="S19507" t="s">
        <v>7108</v>
      </c>
      <c r="T19507" t="s">
        <v>3103</v>
      </c>
    </row>
    <row r="19508" spans="17:20">
      <c r="Q19508">
        <v>0.50156250000000002</v>
      </c>
      <c r="R19508">
        <v>1</v>
      </c>
      <c r="S19508" t="s">
        <v>13062</v>
      </c>
      <c r="T19508" t="s">
        <v>3097</v>
      </c>
    </row>
    <row r="19509" spans="17:20">
      <c r="Q19509">
        <v>0.50157407407407395</v>
      </c>
      <c r="R19509">
        <v>1</v>
      </c>
      <c r="S19509" t="s">
        <v>7080</v>
      </c>
      <c r="T19509" t="s">
        <v>3221</v>
      </c>
    </row>
    <row r="19510" spans="17:20">
      <c r="Q19510">
        <v>0.50164351851851896</v>
      </c>
      <c r="R19510">
        <v>1</v>
      </c>
      <c r="S19510" t="s">
        <v>7049</v>
      </c>
      <c r="T19510" t="s">
        <v>3095</v>
      </c>
    </row>
    <row r="19511" spans="17:20">
      <c r="Q19511">
        <v>0.501689814814815</v>
      </c>
      <c r="R19511">
        <v>1</v>
      </c>
      <c r="S19511" t="s">
        <v>7121</v>
      </c>
      <c r="T19511" t="s">
        <v>3103</v>
      </c>
    </row>
    <row r="19512" spans="17:20">
      <c r="Q19512">
        <v>0.50177083333333306</v>
      </c>
      <c r="R19512">
        <v>3</v>
      </c>
      <c r="S19512" t="s">
        <v>7116</v>
      </c>
      <c r="T19512" t="s">
        <v>3103</v>
      </c>
    </row>
    <row r="19513" spans="17:20">
      <c r="Q19513">
        <v>0.50180555555555595</v>
      </c>
      <c r="R19513">
        <v>2</v>
      </c>
      <c r="S19513" t="s">
        <v>2562</v>
      </c>
      <c r="T19513" t="s">
        <v>3103</v>
      </c>
    </row>
    <row r="19514" spans="17:20">
      <c r="Q19514">
        <v>0.50181712962962999</v>
      </c>
      <c r="R19514">
        <v>1</v>
      </c>
      <c r="S19514" t="s">
        <v>7115</v>
      </c>
      <c r="T19514" t="s">
        <v>3221</v>
      </c>
    </row>
    <row r="19515" spans="17:20">
      <c r="Q19515">
        <v>0.501886574074074</v>
      </c>
      <c r="R19515">
        <v>1</v>
      </c>
      <c r="S19515" t="s">
        <v>2562</v>
      </c>
      <c r="T19515" t="s">
        <v>3103</v>
      </c>
    </row>
    <row r="19516" spans="17:20">
      <c r="Q19516">
        <v>0.501921296296296</v>
      </c>
      <c r="R19516">
        <v>1</v>
      </c>
      <c r="S19516" t="s">
        <v>3396</v>
      </c>
      <c r="T19516" t="s">
        <v>3128</v>
      </c>
    </row>
    <row r="19517" spans="17:20">
      <c r="Q19517">
        <v>0.50194444444444397</v>
      </c>
      <c r="R19517">
        <v>1</v>
      </c>
      <c r="S19517" t="s">
        <v>2307</v>
      </c>
      <c r="T19517" t="s">
        <v>3096</v>
      </c>
    </row>
    <row r="19518" spans="17:20">
      <c r="Q19518">
        <v>0.50194444444444397</v>
      </c>
      <c r="R19518">
        <v>2</v>
      </c>
      <c r="S19518" t="s">
        <v>4534</v>
      </c>
      <c r="T19518" t="s">
        <v>3100</v>
      </c>
    </row>
    <row r="19519" spans="17:20">
      <c r="Q19519">
        <v>0.50202546296296302</v>
      </c>
      <c r="R19519">
        <v>1</v>
      </c>
      <c r="S19519" t="s">
        <v>7122</v>
      </c>
      <c r="T19519" t="s">
        <v>3221</v>
      </c>
    </row>
    <row r="19520" spans="17:20">
      <c r="Q19520">
        <v>0.50202546296296302</v>
      </c>
      <c r="R19520">
        <v>1</v>
      </c>
      <c r="S19520" t="s">
        <v>3400</v>
      </c>
      <c r="T19520" t="s">
        <v>3094</v>
      </c>
    </row>
    <row r="19521" spans="17:20">
      <c r="Q19521">
        <v>0.50203703703703695</v>
      </c>
      <c r="R19521">
        <v>1</v>
      </c>
      <c r="S19521" t="s">
        <v>13063</v>
      </c>
      <c r="T19521" t="s">
        <v>3096</v>
      </c>
    </row>
    <row r="19522" spans="17:20">
      <c r="Q19522">
        <v>0.50214120370370396</v>
      </c>
      <c r="R19522">
        <v>1</v>
      </c>
      <c r="S19522" t="s">
        <v>3202</v>
      </c>
      <c r="T19522" t="s">
        <v>3096</v>
      </c>
    </row>
    <row r="19523" spans="17:20">
      <c r="Q19523">
        <v>0.50217592592592597</v>
      </c>
      <c r="R19523">
        <v>1</v>
      </c>
      <c r="S19523" t="s">
        <v>13064</v>
      </c>
      <c r="T19523" t="s">
        <v>3128</v>
      </c>
    </row>
    <row r="19524" spans="17:20">
      <c r="Q19524">
        <v>0.50221064814814798</v>
      </c>
      <c r="R19524">
        <v>1</v>
      </c>
      <c r="S19524" t="s">
        <v>3398</v>
      </c>
      <c r="T19524" t="s">
        <v>3096</v>
      </c>
    </row>
    <row r="19525" spans="17:20">
      <c r="Q19525">
        <v>0.50233796296296296</v>
      </c>
      <c r="R19525">
        <v>1</v>
      </c>
      <c r="S19525" t="s">
        <v>2562</v>
      </c>
      <c r="T19525" t="s">
        <v>3221</v>
      </c>
    </row>
    <row r="19526" spans="17:20">
      <c r="Q19526">
        <v>0.50237268518518519</v>
      </c>
      <c r="R19526">
        <v>1</v>
      </c>
      <c r="S19526" t="s">
        <v>7118</v>
      </c>
      <c r="T19526" t="s">
        <v>3103</v>
      </c>
    </row>
    <row r="19527" spans="17:20">
      <c r="Q19527">
        <v>0.50243055555555605</v>
      </c>
      <c r="R19527">
        <v>1</v>
      </c>
      <c r="S19527" t="s">
        <v>13065</v>
      </c>
      <c r="T19527" t="s">
        <v>3098</v>
      </c>
    </row>
    <row r="19528" spans="17:20">
      <c r="Q19528">
        <v>0.50247685185185198</v>
      </c>
      <c r="R19528">
        <v>1</v>
      </c>
      <c r="S19528" t="s">
        <v>7125</v>
      </c>
      <c r="T19528" t="s">
        <v>3103</v>
      </c>
    </row>
    <row r="19529" spans="17:20">
      <c r="Q19529">
        <v>0.50256944444444451</v>
      </c>
      <c r="R19529">
        <v>1</v>
      </c>
      <c r="S19529" t="s">
        <v>7120</v>
      </c>
      <c r="T19529" t="s">
        <v>3103</v>
      </c>
    </row>
    <row r="19530" spans="17:20">
      <c r="Q19530">
        <v>0.50259259259259303</v>
      </c>
      <c r="R19530">
        <v>1</v>
      </c>
      <c r="S19530" t="s">
        <v>7128</v>
      </c>
      <c r="T19530" t="s">
        <v>3103</v>
      </c>
    </row>
    <row r="19531" spans="17:20">
      <c r="Q19531">
        <v>0.50262731481481504</v>
      </c>
      <c r="R19531">
        <v>1</v>
      </c>
      <c r="S19531" t="s">
        <v>7134</v>
      </c>
      <c r="T19531" t="s">
        <v>3103</v>
      </c>
    </row>
    <row r="19532" spans="17:20">
      <c r="Q19532">
        <v>0.50271990740740702</v>
      </c>
      <c r="R19532">
        <v>2</v>
      </c>
      <c r="S19532" t="s">
        <v>3767</v>
      </c>
      <c r="T19532" t="s">
        <v>3097</v>
      </c>
    </row>
    <row r="19533" spans="17:20">
      <c r="Q19533">
        <v>0.50287037037036997</v>
      </c>
      <c r="R19533">
        <v>2</v>
      </c>
      <c r="S19533" t="s">
        <v>3402</v>
      </c>
      <c r="T19533" t="s">
        <v>3097</v>
      </c>
    </row>
    <row r="19534" spans="17:20">
      <c r="Q19534">
        <v>0.50289351851851805</v>
      </c>
      <c r="R19534">
        <v>1</v>
      </c>
      <c r="S19534" t="s">
        <v>3409</v>
      </c>
      <c r="T19534" t="s">
        <v>3096</v>
      </c>
    </row>
    <row r="19535" spans="17:20">
      <c r="Q19535">
        <v>0.50296296296296295</v>
      </c>
      <c r="R19535">
        <v>1</v>
      </c>
      <c r="S19535" t="s">
        <v>2562</v>
      </c>
      <c r="T19535" t="s">
        <v>3103</v>
      </c>
    </row>
    <row r="19536" spans="17:20">
      <c r="Q19536">
        <v>0.503078703703704</v>
      </c>
      <c r="R19536">
        <v>1</v>
      </c>
      <c r="S19536" t="s">
        <v>3861</v>
      </c>
      <c r="T19536" t="s">
        <v>3098</v>
      </c>
    </row>
    <row r="19537" spans="17:20">
      <c r="Q19537">
        <v>0.50310185185185197</v>
      </c>
      <c r="R19537">
        <v>1</v>
      </c>
      <c r="S19537" t="s">
        <v>7135</v>
      </c>
      <c r="T19537" t="s">
        <v>3103</v>
      </c>
    </row>
    <row r="19538" spans="17:20">
      <c r="Q19538">
        <v>0.50315972222222205</v>
      </c>
      <c r="R19538">
        <v>1</v>
      </c>
      <c r="S19538" t="s">
        <v>2562</v>
      </c>
      <c r="T19538" t="s">
        <v>3096</v>
      </c>
    </row>
    <row r="19539" spans="17:20">
      <c r="Q19539">
        <v>0.50318287037037035</v>
      </c>
      <c r="R19539">
        <v>1</v>
      </c>
      <c r="S19539" t="s">
        <v>7124</v>
      </c>
      <c r="T19539" t="s">
        <v>3103</v>
      </c>
    </row>
    <row r="19540" spans="17:20">
      <c r="Q19540">
        <v>0.50322916666666695</v>
      </c>
      <c r="R19540">
        <v>1</v>
      </c>
      <c r="S19540" t="s">
        <v>7136</v>
      </c>
      <c r="T19540" t="s">
        <v>3103</v>
      </c>
    </row>
    <row r="19541" spans="17:20">
      <c r="Q19541">
        <v>0.50324074074074099</v>
      </c>
      <c r="R19541">
        <v>1</v>
      </c>
      <c r="S19541" t="s">
        <v>2562</v>
      </c>
      <c r="T19541" t="s">
        <v>3103</v>
      </c>
    </row>
    <row r="19542" spans="17:20">
      <c r="Q19542">
        <v>0.50326388888888884</v>
      </c>
      <c r="R19542">
        <v>2</v>
      </c>
      <c r="S19542" t="s">
        <v>7144</v>
      </c>
      <c r="T19542" t="s">
        <v>3103</v>
      </c>
    </row>
    <row r="19543" spans="17:20">
      <c r="Q19543">
        <v>0.50329861111111096</v>
      </c>
      <c r="R19543">
        <v>1</v>
      </c>
      <c r="S19543" t="s">
        <v>7138</v>
      </c>
      <c r="T19543" t="s">
        <v>3103</v>
      </c>
    </row>
    <row r="19544" spans="17:20">
      <c r="Q19544">
        <v>0.50340277777777798</v>
      </c>
      <c r="R19544">
        <v>2</v>
      </c>
      <c r="S19544" t="s">
        <v>7129</v>
      </c>
      <c r="T19544" t="s">
        <v>3221</v>
      </c>
    </row>
    <row r="19545" spans="17:20">
      <c r="Q19545">
        <v>0.50342592592592605</v>
      </c>
      <c r="R19545">
        <v>1</v>
      </c>
      <c r="S19545" t="s">
        <v>7147</v>
      </c>
      <c r="T19545" t="s">
        <v>3103</v>
      </c>
    </row>
    <row r="19546" spans="17:20">
      <c r="Q19546">
        <v>0.50348379629629603</v>
      </c>
      <c r="R19546">
        <v>1</v>
      </c>
      <c r="S19546" t="s">
        <v>2562</v>
      </c>
      <c r="T19546" t="s">
        <v>3103</v>
      </c>
    </row>
    <row r="19547" spans="17:20">
      <c r="Q19547">
        <v>0.50349537037036995</v>
      </c>
      <c r="R19547">
        <v>1</v>
      </c>
      <c r="S19547" t="s">
        <v>7141</v>
      </c>
      <c r="T19547" t="s">
        <v>3103</v>
      </c>
    </row>
    <row r="19548" spans="17:20">
      <c r="Q19548">
        <v>0.50353009259259296</v>
      </c>
      <c r="R19548">
        <v>1</v>
      </c>
      <c r="S19548" t="s">
        <v>2562</v>
      </c>
      <c r="T19548" t="s">
        <v>3221</v>
      </c>
    </row>
    <row r="19549" spans="17:20">
      <c r="Q19549">
        <v>0.50355324074074104</v>
      </c>
      <c r="R19549">
        <v>2</v>
      </c>
      <c r="S19549" t="s">
        <v>2562</v>
      </c>
      <c r="T19549" t="s">
        <v>3103</v>
      </c>
    </row>
    <row r="19550" spans="17:20">
      <c r="Q19550">
        <v>0.50358796296296304</v>
      </c>
      <c r="R19550">
        <v>1</v>
      </c>
      <c r="S19550" t="s">
        <v>7140</v>
      </c>
      <c r="T19550" t="s">
        <v>3103</v>
      </c>
    </row>
    <row r="19551" spans="17:20">
      <c r="Q19551">
        <v>0.50364583333333302</v>
      </c>
      <c r="R19551">
        <v>1</v>
      </c>
      <c r="S19551" t="s">
        <v>7151</v>
      </c>
      <c r="T19551" t="s">
        <v>3103</v>
      </c>
    </row>
    <row r="19552" spans="17:20">
      <c r="Q19552">
        <v>0.50366898148148198</v>
      </c>
      <c r="R19552">
        <v>1</v>
      </c>
      <c r="S19552" t="s">
        <v>2562</v>
      </c>
      <c r="T19552" t="s">
        <v>3103</v>
      </c>
    </row>
    <row r="19553" spans="17:20">
      <c r="Q19553">
        <v>0.50372685185185195</v>
      </c>
      <c r="R19553">
        <v>2</v>
      </c>
      <c r="S19553" t="s">
        <v>3230</v>
      </c>
      <c r="T19553" t="s">
        <v>3096</v>
      </c>
    </row>
    <row r="19554" spans="17:20">
      <c r="Q19554">
        <v>0.50376157407407396</v>
      </c>
      <c r="R19554">
        <v>1</v>
      </c>
      <c r="S19554" t="s">
        <v>13066</v>
      </c>
      <c r="T19554" t="s">
        <v>3096</v>
      </c>
    </row>
    <row r="19555" spans="17:20">
      <c r="Q19555">
        <v>0.50386574074074097</v>
      </c>
      <c r="R19555">
        <v>1</v>
      </c>
      <c r="S19555" t="s">
        <v>4535</v>
      </c>
      <c r="T19555" t="s">
        <v>3095</v>
      </c>
    </row>
    <row r="19556" spans="17:20">
      <c r="Q19556">
        <v>0.50396990740740699</v>
      </c>
      <c r="R19556">
        <v>1</v>
      </c>
      <c r="S19556" t="s">
        <v>7146</v>
      </c>
      <c r="T19556" t="s">
        <v>3103</v>
      </c>
    </row>
    <row r="19557" spans="17:20">
      <c r="Q19557">
        <v>0.50398148148148103</v>
      </c>
      <c r="R19557">
        <v>4</v>
      </c>
      <c r="S19557" t="s">
        <v>7162</v>
      </c>
      <c r="T19557" t="s">
        <v>3103</v>
      </c>
    </row>
    <row r="19558" spans="17:20">
      <c r="Q19558">
        <v>0.50399305555555596</v>
      </c>
      <c r="R19558">
        <v>1</v>
      </c>
      <c r="S19558" t="s">
        <v>7155</v>
      </c>
      <c r="T19558" t="s">
        <v>3103</v>
      </c>
    </row>
    <row r="19559" spans="17:20">
      <c r="Q19559">
        <v>0.50399305555555596</v>
      </c>
      <c r="R19559">
        <v>1</v>
      </c>
      <c r="S19559" t="s">
        <v>3287</v>
      </c>
      <c r="T19559" t="s">
        <v>3098</v>
      </c>
    </row>
    <row r="19560" spans="17:20">
      <c r="Q19560">
        <v>0.50401620370370404</v>
      </c>
      <c r="R19560">
        <v>2</v>
      </c>
      <c r="S19560" t="s">
        <v>7163</v>
      </c>
      <c r="T19560" t="s">
        <v>3103</v>
      </c>
    </row>
    <row r="19561" spans="17:20">
      <c r="Q19561">
        <v>0.50402777777777796</v>
      </c>
      <c r="R19561">
        <v>1</v>
      </c>
      <c r="S19561" t="s">
        <v>7133</v>
      </c>
      <c r="T19561" t="s">
        <v>3221</v>
      </c>
    </row>
    <row r="19562" spans="17:20">
      <c r="Q19562">
        <v>0.50405092592592604</v>
      </c>
      <c r="R19562">
        <v>1</v>
      </c>
      <c r="S19562" t="s">
        <v>7156</v>
      </c>
      <c r="T19562" t="s">
        <v>3103</v>
      </c>
    </row>
    <row r="19563" spans="17:20">
      <c r="Q19563">
        <v>0.50407407407407401</v>
      </c>
      <c r="R19563">
        <v>1</v>
      </c>
      <c r="S19563" t="s">
        <v>7164</v>
      </c>
      <c r="T19563" t="s">
        <v>3103</v>
      </c>
    </row>
    <row r="19564" spans="17:20">
      <c r="Q19564">
        <v>0.50409722222222197</v>
      </c>
      <c r="R19564">
        <v>1</v>
      </c>
      <c r="S19564" t="s">
        <v>7157</v>
      </c>
      <c r="T19564" t="s">
        <v>3103</v>
      </c>
    </row>
    <row r="19565" spans="17:20">
      <c r="Q19565">
        <v>0.50413194444444398</v>
      </c>
      <c r="R19565">
        <v>1</v>
      </c>
      <c r="S19565" t="s">
        <v>4052</v>
      </c>
      <c r="T19565" t="s">
        <v>3098</v>
      </c>
    </row>
    <row r="19566" spans="17:20">
      <c r="Q19566">
        <v>0.50417824074074102</v>
      </c>
      <c r="R19566">
        <v>2</v>
      </c>
      <c r="S19566" t="s">
        <v>7171</v>
      </c>
      <c r="T19566" t="s">
        <v>3103</v>
      </c>
    </row>
    <row r="19567" spans="17:20">
      <c r="Q19567">
        <v>0.50417824074074102</v>
      </c>
      <c r="R19567">
        <v>2</v>
      </c>
      <c r="S19567" t="s">
        <v>7150</v>
      </c>
      <c r="T19567" t="s">
        <v>3103</v>
      </c>
    </row>
    <row r="19568" spans="17:20">
      <c r="Q19568">
        <v>0.50422453703703696</v>
      </c>
      <c r="R19568">
        <v>1</v>
      </c>
      <c r="S19568" t="s">
        <v>7159</v>
      </c>
      <c r="T19568" t="s">
        <v>3221</v>
      </c>
    </row>
    <row r="19569" spans="17:20">
      <c r="Q19569">
        <v>0.50425925925925896</v>
      </c>
      <c r="R19569">
        <v>1</v>
      </c>
      <c r="S19569" t="s">
        <v>7154</v>
      </c>
      <c r="T19569" t="s">
        <v>3103</v>
      </c>
    </row>
    <row r="19570" spans="17:20">
      <c r="Q19570">
        <v>0.504270833333333</v>
      </c>
      <c r="R19570">
        <v>1</v>
      </c>
      <c r="S19570" t="s">
        <v>7167</v>
      </c>
      <c r="T19570" t="s">
        <v>3103</v>
      </c>
    </row>
    <row r="19571" spans="17:20">
      <c r="Q19571">
        <v>0.50429398148148197</v>
      </c>
      <c r="R19571">
        <v>4</v>
      </c>
      <c r="S19571" t="s">
        <v>2562</v>
      </c>
      <c r="T19571" t="s">
        <v>3103</v>
      </c>
    </row>
    <row r="19572" spans="17:20">
      <c r="Q19572">
        <v>0.50435185185185205</v>
      </c>
      <c r="R19572">
        <v>1</v>
      </c>
      <c r="S19572" t="s">
        <v>7139</v>
      </c>
      <c r="T19572" t="s">
        <v>3221</v>
      </c>
    </row>
    <row r="19573" spans="17:20">
      <c r="Q19573">
        <v>0.50440972222222202</v>
      </c>
      <c r="R19573">
        <v>3</v>
      </c>
      <c r="S19573" t="s">
        <v>2562</v>
      </c>
      <c r="T19573" t="s">
        <v>3221</v>
      </c>
    </row>
    <row r="19574" spans="17:20">
      <c r="Q19574">
        <v>0.50451388888888904</v>
      </c>
      <c r="R19574">
        <v>1</v>
      </c>
      <c r="S19574" t="s">
        <v>7158</v>
      </c>
      <c r="T19574" t="s">
        <v>3103</v>
      </c>
    </row>
    <row r="19575" spans="17:20">
      <c r="Q19575">
        <v>0.50457175925925901</v>
      </c>
      <c r="R19575">
        <v>1</v>
      </c>
      <c r="S19575" t="s">
        <v>7160</v>
      </c>
      <c r="T19575" t="s">
        <v>3103</v>
      </c>
    </row>
    <row r="19576" spans="17:20">
      <c r="Q19576">
        <v>0.50469907407407399</v>
      </c>
      <c r="R19576">
        <v>1</v>
      </c>
      <c r="S19576" t="s">
        <v>7145</v>
      </c>
      <c r="T19576" t="s">
        <v>3221</v>
      </c>
    </row>
    <row r="19577" spans="17:20">
      <c r="Q19577">
        <v>0.50478009259259304</v>
      </c>
      <c r="R19577">
        <v>2</v>
      </c>
      <c r="S19577" t="s">
        <v>6211</v>
      </c>
      <c r="T19577" t="s">
        <v>3102</v>
      </c>
    </row>
    <row r="19578" spans="17:20">
      <c r="Q19578">
        <v>0.50479166666666697</v>
      </c>
      <c r="R19578">
        <v>2</v>
      </c>
      <c r="S19578" t="s">
        <v>7152</v>
      </c>
      <c r="T19578" t="s">
        <v>3221</v>
      </c>
    </row>
    <row r="19579" spans="17:20">
      <c r="Q19579">
        <v>0.50480324074074101</v>
      </c>
      <c r="R19579">
        <v>1</v>
      </c>
      <c r="S19579" t="s">
        <v>4058</v>
      </c>
      <c r="T19579" t="s">
        <v>3096</v>
      </c>
    </row>
    <row r="19580" spans="17:20">
      <c r="Q19580">
        <v>0.50481481481481505</v>
      </c>
      <c r="R19580">
        <v>2</v>
      </c>
      <c r="S19580" t="s">
        <v>7173</v>
      </c>
      <c r="T19580" t="s">
        <v>3103</v>
      </c>
    </row>
    <row r="19581" spans="17:20">
      <c r="Q19581">
        <v>0.50482638888888898</v>
      </c>
      <c r="R19581">
        <v>1</v>
      </c>
      <c r="S19581" t="s">
        <v>2562</v>
      </c>
      <c r="T19581" t="s">
        <v>3103</v>
      </c>
    </row>
    <row r="19582" spans="17:20">
      <c r="Q19582">
        <v>0.50484953703703705</v>
      </c>
      <c r="R19582">
        <v>1</v>
      </c>
      <c r="S19582" t="s">
        <v>7174</v>
      </c>
      <c r="T19582" t="s">
        <v>3103</v>
      </c>
    </row>
    <row r="19583" spans="17:20">
      <c r="Q19583">
        <v>0.50484953703703705</v>
      </c>
      <c r="R19583">
        <v>1</v>
      </c>
      <c r="S19583" t="s">
        <v>3191</v>
      </c>
      <c r="T19583" t="s">
        <v>3099</v>
      </c>
    </row>
    <row r="19584" spans="17:20">
      <c r="Q19584">
        <v>0.504965277777778</v>
      </c>
      <c r="R19584">
        <v>1</v>
      </c>
      <c r="S19584" t="s">
        <v>2562</v>
      </c>
      <c r="T19584" t="s">
        <v>3103</v>
      </c>
    </row>
    <row r="19585" spans="17:20">
      <c r="Q19585">
        <v>0.50504629629629605</v>
      </c>
      <c r="R19585">
        <v>1</v>
      </c>
      <c r="S19585" t="s">
        <v>7168</v>
      </c>
      <c r="T19585" t="s">
        <v>3103</v>
      </c>
    </row>
    <row r="19586" spans="17:20">
      <c r="Q19586">
        <v>0.50504629629629605</v>
      </c>
      <c r="R19586">
        <v>1</v>
      </c>
      <c r="S19586" t="s">
        <v>6672</v>
      </c>
      <c r="T19586" t="s">
        <v>3098</v>
      </c>
    </row>
    <row r="19587" spans="17:20">
      <c r="Q19587">
        <v>0.50511574074074095</v>
      </c>
      <c r="R19587">
        <v>1</v>
      </c>
      <c r="S19587" t="s">
        <v>7180</v>
      </c>
      <c r="T19587" t="s">
        <v>3103</v>
      </c>
    </row>
    <row r="19588" spans="17:20">
      <c r="Q19588">
        <v>0.50513888888888903</v>
      </c>
      <c r="R19588">
        <v>2</v>
      </c>
      <c r="S19588" t="s">
        <v>7176</v>
      </c>
      <c r="T19588" t="s">
        <v>3103</v>
      </c>
    </row>
    <row r="19589" spans="17:20">
      <c r="Q19589">
        <v>0.50513888888888903</v>
      </c>
      <c r="R19589">
        <v>2</v>
      </c>
      <c r="S19589" t="s">
        <v>7177</v>
      </c>
      <c r="T19589" t="s">
        <v>3103</v>
      </c>
    </row>
    <row r="19590" spans="17:20">
      <c r="Q19590">
        <v>0.505231481481481</v>
      </c>
      <c r="R19590">
        <v>1</v>
      </c>
      <c r="S19590" t="s">
        <v>7181</v>
      </c>
      <c r="T19590" t="s">
        <v>3103</v>
      </c>
    </row>
    <row r="19591" spans="17:20">
      <c r="Q19591">
        <v>0.50563657407407403</v>
      </c>
      <c r="R19591">
        <v>2</v>
      </c>
      <c r="S19591" t="s">
        <v>4403</v>
      </c>
      <c r="T19591" t="s">
        <v>3095</v>
      </c>
    </row>
    <row r="19592" spans="17:20">
      <c r="Q19592">
        <v>0.505659722222222</v>
      </c>
      <c r="R19592">
        <v>2</v>
      </c>
      <c r="S19592" t="s">
        <v>3868</v>
      </c>
      <c r="T19592" t="s">
        <v>3101</v>
      </c>
    </row>
    <row r="19593" spans="17:20">
      <c r="Q19593">
        <v>0.505694444444444</v>
      </c>
      <c r="R19593">
        <v>1</v>
      </c>
      <c r="S19593" t="s">
        <v>3260</v>
      </c>
      <c r="T19593" t="s">
        <v>3097</v>
      </c>
    </row>
    <row r="19594" spans="17:20">
      <c r="Q19594">
        <v>0.50599537037037001</v>
      </c>
      <c r="R19594">
        <v>1</v>
      </c>
      <c r="S19594" t="s">
        <v>3852</v>
      </c>
      <c r="T19594" t="s">
        <v>3098</v>
      </c>
    </row>
    <row r="19595" spans="17:20">
      <c r="Q19595">
        <v>0.50601851851851898</v>
      </c>
      <c r="R19595">
        <v>1</v>
      </c>
      <c r="S19595" t="s">
        <v>7183</v>
      </c>
      <c r="T19595" t="s">
        <v>3103</v>
      </c>
    </row>
    <row r="19596" spans="17:20">
      <c r="Q19596">
        <v>0.50608796296296299</v>
      </c>
      <c r="R19596">
        <v>1</v>
      </c>
      <c r="S19596" t="s">
        <v>1049</v>
      </c>
      <c r="T19596" t="s">
        <v>3097</v>
      </c>
    </row>
    <row r="19597" spans="17:20">
      <c r="Q19597">
        <v>0.506157407407407</v>
      </c>
      <c r="R19597">
        <v>2</v>
      </c>
      <c r="S19597" t="s">
        <v>7179</v>
      </c>
      <c r="T19597" t="s">
        <v>3221</v>
      </c>
    </row>
    <row r="19598" spans="17:20">
      <c r="Q19598">
        <v>0.50619212962963001</v>
      </c>
      <c r="R19598">
        <v>2</v>
      </c>
      <c r="S19598" t="s">
        <v>13067</v>
      </c>
      <c r="T19598" t="s">
        <v>3098</v>
      </c>
    </row>
    <row r="19599" spans="17:20">
      <c r="Q19599">
        <v>0.50620370370370404</v>
      </c>
      <c r="R19599">
        <v>4</v>
      </c>
      <c r="S19599" t="s">
        <v>3864</v>
      </c>
      <c r="T19599" t="s">
        <v>3100</v>
      </c>
    </row>
    <row r="19600" spans="17:20">
      <c r="Q19600">
        <v>0.50623842592592605</v>
      </c>
      <c r="R19600">
        <v>2</v>
      </c>
      <c r="S19600" t="s">
        <v>7242</v>
      </c>
      <c r="T19600" t="s">
        <v>3096</v>
      </c>
    </row>
    <row r="19601" spans="17:20">
      <c r="Q19601">
        <v>0.50626157407407402</v>
      </c>
      <c r="R19601">
        <v>1</v>
      </c>
      <c r="S19601" t="s">
        <v>7119</v>
      </c>
      <c r="T19601" t="s">
        <v>3095</v>
      </c>
    </row>
    <row r="19602" spans="17:20">
      <c r="Q19602">
        <v>0.50629629629629602</v>
      </c>
      <c r="R19602">
        <v>2</v>
      </c>
      <c r="S19602" t="s">
        <v>378</v>
      </c>
      <c r="T19602" t="s">
        <v>3095</v>
      </c>
    </row>
    <row r="19603" spans="17:20">
      <c r="Q19603">
        <v>0.50633101851851803</v>
      </c>
      <c r="R19603">
        <v>1</v>
      </c>
      <c r="S19603" t="s">
        <v>13068</v>
      </c>
      <c r="T19603" t="s">
        <v>3095</v>
      </c>
    </row>
    <row r="19604" spans="17:20">
      <c r="Q19604">
        <v>0.50636574074074103</v>
      </c>
      <c r="R19604">
        <v>2</v>
      </c>
      <c r="S19604" t="s">
        <v>13069</v>
      </c>
      <c r="T19604" t="s">
        <v>3094</v>
      </c>
    </row>
    <row r="19605" spans="17:20">
      <c r="Q19605">
        <v>0.506388888888889</v>
      </c>
      <c r="R19605">
        <v>1</v>
      </c>
      <c r="S19605" t="s">
        <v>3352</v>
      </c>
      <c r="T19605" t="s">
        <v>3128</v>
      </c>
    </row>
    <row r="19606" spans="17:20">
      <c r="Q19606">
        <v>0.50642361111111101</v>
      </c>
      <c r="R19606">
        <v>2</v>
      </c>
      <c r="S19606" t="s">
        <v>3768</v>
      </c>
      <c r="T19606" t="s">
        <v>3097</v>
      </c>
    </row>
    <row r="19607" spans="17:20">
      <c r="Q19607">
        <v>0.50649305555555602</v>
      </c>
      <c r="R19607">
        <v>1</v>
      </c>
      <c r="S19607" t="s">
        <v>13070</v>
      </c>
      <c r="T19607" t="s">
        <v>3097</v>
      </c>
    </row>
    <row r="19608" spans="17:20">
      <c r="Q19608">
        <v>0.50650462962963005</v>
      </c>
      <c r="R19608">
        <v>4</v>
      </c>
      <c r="S19608" t="s">
        <v>7193</v>
      </c>
      <c r="T19608" t="s">
        <v>3103</v>
      </c>
    </row>
    <row r="19609" spans="17:20">
      <c r="Q19609">
        <v>0.50651620370370398</v>
      </c>
      <c r="R19609">
        <v>1</v>
      </c>
      <c r="S19609" t="s">
        <v>3862</v>
      </c>
      <c r="T19609" t="s">
        <v>3098</v>
      </c>
    </row>
    <row r="19610" spans="17:20">
      <c r="Q19610">
        <v>0.50652777777777802</v>
      </c>
      <c r="R19610">
        <v>2</v>
      </c>
      <c r="S19610" t="s">
        <v>7194</v>
      </c>
      <c r="T19610" t="s">
        <v>3103</v>
      </c>
    </row>
    <row r="19611" spans="17:20">
      <c r="Q19611">
        <v>0.50662037037037</v>
      </c>
      <c r="R19611">
        <v>1</v>
      </c>
      <c r="S19611" t="s">
        <v>7199</v>
      </c>
      <c r="T19611" t="s">
        <v>3103</v>
      </c>
    </row>
    <row r="19612" spans="17:20">
      <c r="Q19612">
        <v>0.50667824074074097</v>
      </c>
      <c r="R19612">
        <v>1</v>
      </c>
      <c r="S19612" t="s">
        <v>7195</v>
      </c>
      <c r="T19612" t="s">
        <v>3103</v>
      </c>
    </row>
    <row r="19613" spans="17:20">
      <c r="Q19613">
        <v>0.50670138888888905</v>
      </c>
      <c r="R19613">
        <v>1</v>
      </c>
      <c r="S19613" t="s">
        <v>7197</v>
      </c>
      <c r="T19613" t="s">
        <v>3103</v>
      </c>
    </row>
    <row r="19614" spans="17:20">
      <c r="Q19614">
        <v>0.50674768518518498</v>
      </c>
      <c r="R19614">
        <v>1</v>
      </c>
      <c r="S19614" t="s">
        <v>7188</v>
      </c>
      <c r="T19614" t="s">
        <v>3103</v>
      </c>
    </row>
    <row r="19615" spans="17:20">
      <c r="Q19615">
        <v>0.50679398148148103</v>
      </c>
      <c r="R19615">
        <v>1</v>
      </c>
      <c r="S19615" t="s">
        <v>7175</v>
      </c>
      <c r="T19615" t="s">
        <v>3221</v>
      </c>
    </row>
    <row r="19616" spans="17:20">
      <c r="Q19616">
        <v>0.506851851851852</v>
      </c>
      <c r="R19616">
        <v>2</v>
      </c>
      <c r="S19616" t="s">
        <v>13071</v>
      </c>
      <c r="T19616" t="s">
        <v>3095</v>
      </c>
    </row>
    <row r="19617" spans="17:20">
      <c r="Q19617">
        <v>0.50687499999999996</v>
      </c>
      <c r="R19617">
        <v>2</v>
      </c>
      <c r="S19617" t="s">
        <v>7178</v>
      </c>
      <c r="T19617" t="s">
        <v>3103</v>
      </c>
    </row>
    <row r="19618" spans="17:20">
      <c r="Q19618">
        <v>0.50699074074074102</v>
      </c>
      <c r="R19618">
        <v>1</v>
      </c>
      <c r="S19618" t="s">
        <v>7189</v>
      </c>
      <c r="T19618" t="s">
        <v>3103</v>
      </c>
    </row>
    <row r="19619" spans="17:20">
      <c r="Q19619">
        <v>0.50702546296296302</v>
      </c>
      <c r="R19619">
        <v>1</v>
      </c>
      <c r="S19619" t="s">
        <v>7200</v>
      </c>
      <c r="T19619" t="s">
        <v>3103</v>
      </c>
    </row>
    <row r="19620" spans="17:20">
      <c r="Q19620">
        <v>0.50709490740740704</v>
      </c>
      <c r="R19620">
        <v>1</v>
      </c>
      <c r="S19620" t="s">
        <v>7182</v>
      </c>
      <c r="T19620" t="s">
        <v>3221</v>
      </c>
    </row>
    <row r="19621" spans="17:20">
      <c r="Q19621">
        <v>0.507118055555556</v>
      </c>
      <c r="R19621">
        <v>2</v>
      </c>
      <c r="S19621" t="s">
        <v>7201</v>
      </c>
      <c r="T19621" t="s">
        <v>3103</v>
      </c>
    </row>
    <row r="19622" spans="17:20">
      <c r="Q19622">
        <v>0.50712962962963004</v>
      </c>
      <c r="R19622">
        <v>1</v>
      </c>
      <c r="S19622" t="s">
        <v>7191</v>
      </c>
      <c r="T19622" t="s">
        <v>3103</v>
      </c>
    </row>
    <row r="19623" spans="17:20">
      <c r="Q19623">
        <v>0.50726851851851895</v>
      </c>
      <c r="R19623">
        <v>1</v>
      </c>
      <c r="S19623" t="s">
        <v>13072</v>
      </c>
      <c r="T19623" t="s">
        <v>3128</v>
      </c>
    </row>
    <row r="19624" spans="17:20">
      <c r="Q19624">
        <v>0.507349537037037</v>
      </c>
      <c r="R19624">
        <v>3</v>
      </c>
      <c r="S19624" t="s">
        <v>7208</v>
      </c>
      <c r="T19624" t="s">
        <v>3103</v>
      </c>
    </row>
    <row r="19625" spans="17:20">
      <c r="Q19625">
        <v>0.50737268518518497</v>
      </c>
      <c r="R19625">
        <v>1</v>
      </c>
      <c r="S19625" t="s">
        <v>7210</v>
      </c>
      <c r="T19625" t="s">
        <v>3103</v>
      </c>
    </row>
    <row r="19626" spans="17:20">
      <c r="Q19626">
        <v>0.50746527777777795</v>
      </c>
      <c r="R19626">
        <v>1</v>
      </c>
      <c r="S19626" t="s">
        <v>2562</v>
      </c>
      <c r="T19626" t="s">
        <v>3103</v>
      </c>
    </row>
    <row r="19627" spans="17:20">
      <c r="Q19627">
        <v>0.50747685185185198</v>
      </c>
      <c r="R19627">
        <v>1</v>
      </c>
      <c r="S19627" t="s">
        <v>7166</v>
      </c>
      <c r="T19627" t="s">
        <v>3095</v>
      </c>
    </row>
    <row r="19628" spans="17:20">
      <c r="Q19628">
        <v>0.50748842592592602</v>
      </c>
      <c r="R19628">
        <v>1</v>
      </c>
      <c r="S19628" t="s">
        <v>7211</v>
      </c>
      <c r="T19628" t="s">
        <v>3103</v>
      </c>
    </row>
    <row r="19629" spans="17:20">
      <c r="Q19629">
        <v>0.50751157407407399</v>
      </c>
      <c r="R19629">
        <v>3</v>
      </c>
      <c r="S19629" t="s">
        <v>13073</v>
      </c>
      <c r="T19629" t="s">
        <v>3095</v>
      </c>
    </row>
    <row r="19630" spans="17:20">
      <c r="Q19630">
        <v>0.50752314814814803</v>
      </c>
      <c r="R19630">
        <v>1</v>
      </c>
      <c r="S19630" t="s">
        <v>2562</v>
      </c>
      <c r="T19630" t="s">
        <v>3103</v>
      </c>
    </row>
    <row r="19631" spans="17:20">
      <c r="Q19631">
        <v>0.50752314814814803</v>
      </c>
      <c r="R19631">
        <v>2</v>
      </c>
      <c r="S19631" t="s">
        <v>7212</v>
      </c>
      <c r="T19631" t="s">
        <v>3103</v>
      </c>
    </row>
    <row r="19632" spans="17:20">
      <c r="Q19632">
        <v>0.50753472222222196</v>
      </c>
      <c r="R19632">
        <v>1</v>
      </c>
      <c r="S19632" t="s">
        <v>7204</v>
      </c>
      <c r="T19632" t="s">
        <v>3221</v>
      </c>
    </row>
    <row r="19633" spans="17:20">
      <c r="Q19633">
        <v>0.50756944444444396</v>
      </c>
      <c r="R19633">
        <v>1</v>
      </c>
      <c r="S19633" t="s">
        <v>7184</v>
      </c>
      <c r="T19633" t="s">
        <v>3221</v>
      </c>
    </row>
    <row r="19634" spans="17:20">
      <c r="Q19634">
        <v>0.50756944444444396</v>
      </c>
      <c r="R19634">
        <v>1</v>
      </c>
      <c r="S19634" t="s">
        <v>7203</v>
      </c>
      <c r="T19634" t="s">
        <v>3103</v>
      </c>
    </row>
    <row r="19635" spans="17:20">
      <c r="Q19635">
        <v>0.50760416666666697</v>
      </c>
      <c r="R19635">
        <v>1</v>
      </c>
      <c r="S19635" t="s">
        <v>7460</v>
      </c>
      <c r="T19635" t="s">
        <v>3097</v>
      </c>
    </row>
    <row r="19636" spans="17:20">
      <c r="Q19636">
        <v>0.50765046296296301</v>
      </c>
      <c r="R19636">
        <v>1</v>
      </c>
      <c r="S19636" t="s">
        <v>7186</v>
      </c>
      <c r="T19636" t="s">
        <v>3221</v>
      </c>
    </row>
    <row r="19637" spans="17:20">
      <c r="Q19637">
        <v>0.50768518518518502</v>
      </c>
      <c r="R19637">
        <v>1</v>
      </c>
      <c r="S19637" t="s">
        <v>7198</v>
      </c>
      <c r="T19637" t="s">
        <v>3103</v>
      </c>
    </row>
    <row r="19638" spans="17:20">
      <c r="Q19638">
        <v>0.50770833333333298</v>
      </c>
      <c r="R19638">
        <v>1</v>
      </c>
      <c r="S19638" t="s">
        <v>7209</v>
      </c>
      <c r="T19638" t="s">
        <v>3221</v>
      </c>
    </row>
    <row r="19639" spans="17:20">
      <c r="Q19639">
        <v>0.50799768518518496</v>
      </c>
      <c r="R19639">
        <v>1</v>
      </c>
      <c r="S19639" t="s">
        <v>7205</v>
      </c>
      <c r="T19639" t="s">
        <v>3103</v>
      </c>
    </row>
    <row r="19640" spans="17:20">
      <c r="Q19640">
        <v>0.50818287037037002</v>
      </c>
      <c r="R19640">
        <v>2</v>
      </c>
      <c r="S19640" t="s">
        <v>7232</v>
      </c>
      <c r="T19640" t="s">
        <v>3221</v>
      </c>
    </row>
    <row r="19641" spans="17:20">
      <c r="Q19641">
        <v>0.50825231481481503</v>
      </c>
      <c r="R19641">
        <v>1</v>
      </c>
      <c r="S19641" t="s">
        <v>3877</v>
      </c>
      <c r="T19641" t="s">
        <v>3096</v>
      </c>
    </row>
    <row r="19642" spans="17:20">
      <c r="Q19642">
        <v>0.50842592592592595</v>
      </c>
      <c r="R19642">
        <v>1</v>
      </c>
      <c r="S19642" t="s">
        <v>7216</v>
      </c>
      <c r="T19642" t="s">
        <v>3103</v>
      </c>
    </row>
    <row r="19643" spans="17:20">
      <c r="Q19643">
        <v>0.508506944444444</v>
      </c>
      <c r="R19643">
        <v>2</v>
      </c>
      <c r="S19643" t="s">
        <v>7202</v>
      </c>
      <c r="T19643" t="s">
        <v>3221</v>
      </c>
    </row>
    <row r="19644" spans="17:20">
      <c r="Q19644">
        <v>0.50851851851851804</v>
      </c>
      <c r="R19644">
        <v>1</v>
      </c>
      <c r="S19644" t="s">
        <v>7219</v>
      </c>
      <c r="T19644" t="s">
        <v>3221</v>
      </c>
    </row>
    <row r="19645" spans="17:20">
      <c r="Q19645">
        <v>0.50861111111111101</v>
      </c>
      <c r="R19645">
        <v>1</v>
      </c>
      <c r="S19645" t="s">
        <v>13074</v>
      </c>
      <c r="T19645" t="s">
        <v>3099</v>
      </c>
    </row>
    <row r="19646" spans="17:20">
      <c r="Q19646">
        <v>0.50864583333333302</v>
      </c>
      <c r="R19646">
        <v>1</v>
      </c>
      <c r="S19646" t="s">
        <v>7218</v>
      </c>
      <c r="T19646" t="s">
        <v>3103</v>
      </c>
    </row>
    <row r="19647" spans="17:20">
      <c r="Q19647">
        <v>0.50870370370370399</v>
      </c>
      <c r="R19647">
        <v>1</v>
      </c>
      <c r="S19647" t="s">
        <v>4055</v>
      </c>
      <c r="T19647" t="s">
        <v>3097</v>
      </c>
    </row>
    <row r="19648" spans="17:20">
      <c r="Q19648">
        <v>0.50871527777777803</v>
      </c>
      <c r="R19648">
        <v>1</v>
      </c>
      <c r="S19648" t="s">
        <v>7206</v>
      </c>
      <c r="T19648" t="s">
        <v>3221</v>
      </c>
    </row>
    <row r="19649" spans="17:20">
      <c r="Q19649">
        <v>0.50881944444444405</v>
      </c>
      <c r="R19649">
        <v>1</v>
      </c>
      <c r="S19649" t="s">
        <v>7207</v>
      </c>
      <c r="T19649" t="s">
        <v>3221</v>
      </c>
    </row>
    <row r="19650" spans="17:20">
      <c r="Q19650">
        <v>0.50894675925925903</v>
      </c>
      <c r="R19650">
        <v>1</v>
      </c>
      <c r="S19650" t="s">
        <v>3408</v>
      </c>
      <c r="T19650" t="s">
        <v>3098</v>
      </c>
    </row>
    <row r="19651" spans="17:20">
      <c r="Q19651">
        <v>0.50895833333333296</v>
      </c>
      <c r="R19651">
        <v>1</v>
      </c>
      <c r="S19651" t="s">
        <v>13075</v>
      </c>
      <c r="T19651" t="s">
        <v>3098</v>
      </c>
    </row>
    <row r="19652" spans="17:20">
      <c r="Q19652">
        <v>0.50898148148148104</v>
      </c>
      <c r="R19652">
        <v>1</v>
      </c>
      <c r="S19652" t="s">
        <v>7230</v>
      </c>
      <c r="T19652" t="s">
        <v>3221</v>
      </c>
    </row>
    <row r="19653" spans="17:20">
      <c r="Q19653">
        <v>0.50907407407407401</v>
      </c>
      <c r="R19653">
        <v>1</v>
      </c>
      <c r="S19653" t="s">
        <v>7213</v>
      </c>
      <c r="T19653" t="s">
        <v>3221</v>
      </c>
    </row>
    <row r="19654" spans="17:20">
      <c r="Q19654">
        <v>0.50931712962963005</v>
      </c>
      <c r="R19654">
        <v>1</v>
      </c>
      <c r="S19654" t="s">
        <v>7215</v>
      </c>
      <c r="T19654" t="s">
        <v>3221</v>
      </c>
    </row>
    <row r="19655" spans="17:20">
      <c r="Q19655">
        <v>0.50942129629629596</v>
      </c>
      <c r="R19655">
        <v>1</v>
      </c>
      <c r="S19655" t="s">
        <v>7053</v>
      </c>
      <c r="T19655" t="s">
        <v>3096</v>
      </c>
    </row>
    <row r="19656" spans="17:20">
      <c r="Q19656">
        <v>0.50943287037037044</v>
      </c>
      <c r="R19656">
        <v>2</v>
      </c>
      <c r="S19656" t="s">
        <v>7224</v>
      </c>
      <c r="T19656" t="s">
        <v>3103</v>
      </c>
    </row>
    <row r="19657" spans="17:20">
      <c r="Q19657">
        <v>0.50945601851851896</v>
      </c>
      <c r="R19657">
        <v>1</v>
      </c>
      <c r="S19657" t="s">
        <v>2562</v>
      </c>
      <c r="T19657" t="s">
        <v>3096</v>
      </c>
    </row>
    <row r="19658" spans="17:20">
      <c r="Q19658">
        <v>0.50979166666666698</v>
      </c>
      <c r="R19658">
        <v>1</v>
      </c>
      <c r="S19658" t="s">
        <v>3410</v>
      </c>
      <c r="T19658" t="s">
        <v>3095</v>
      </c>
    </row>
    <row r="19659" spans="17:20">
      <c r="Q19659">
        <v>0.50982638888888898</v>
      </c>
      <c r="R19659">
        <v>4</v>
      </c>
      <c r="S19659" t="s">
        <v>7255</v>
      </c>
      <c r="T19659" t="s">
        <v>3103</v>
      </c>
    </row>
    <row r="19660" spans="17:20">
      <c r="Q19660">
        <v>0.50986111111111099</v>
      </c>
      <c r="R19660">
        <v>1</v>
      </c>
      <c r="S19660" t="s">
        <v>7239</v>
      </c>
      <c r="T19660" t="s">
        <v>3221</v>
      </c>
    </row>
    <row r="19661" spans="17:20">
      <c r="Q19661">
        <v>0.50988425925925895</v>
      </c>
      <c r="R19661">
        <v>4</v>
      </c>
      <c r="S19661" t="s">
        <v>7256</v>
      </c>
      <c r="T19661" t="s">
        <v>3103</v>
      </c>
    </row>
    <row r="19662" spans="17:20">
      <c r="Q19662">
        <v>0.50991898148148196</v>
      </c>
      <c r="R19662">
        <v>3</v>
      </c>
      <c r="S19662" t="s">
        <v>7257</v>
      </c>
      <c r="T19662" t="s">
        <v>3103</v>
      </c>
    </row>
    <row r="19663" spans="17:20">
      <c r="Q19663">
        <v>0.50994212962963004</v>
      </c>
      <c r="R19663">
        <v>1</v>
      </c>
      <c r="S19663" t="s">
        <v>7258</v>
      </c>
      <c r="T19663" t="s">
        <v>3103</v>
      </c>
    </row>
    <row r="19664" spans="17:20">
      <c r="Q19664">
        <v>0.50994212962963004</v>
      </c>
      <c r="R19664">
        <v>2</v>
      </c>
      <c r="S19664" t="s">
        <v>3868</v>
      </c>
      <c r="T19664" t="s">
        <v>3096</v>
      </c>
    </row>
    <row r="19665" spans="17:20">
      <c r="Q19665">
        <v>0.50995370370370396</v>
      </c>
      <c r="R19665">
        <v>1</v>
      </c>
      <c r="S19665" t="s">
        <v>7260</v>
      </c>
      <c r="T19665" t="s">
        <v>3103</v>
      </c>
    </row>
    <row r="19666" spans="17:20">
      <c r="Q19666">
        <v>0.51001157407407405</v>
      </c>
      <c r="R19666">
        <v>4</v>
      </c>
      <c r="S19666" t="s">
        <v>7265</v>
      </c>
      <c r="T19666" t="s">
        <v>3103</v>
      </c>
    </row>
    <row r="19667" spans="17:20">
      <c r="Q19667">
        <v>0.51004629629629605</v>
      </c>
      <c r="R19667">
        <v>4</v>
      </c>
      <c r="S19667" t="s">
        <v>7267</v>
      </c>
      <c r="T19667" t="s">
        <v>3103</v>
      </c>
    </row>
    <row r="19668" spans="17:20">
      <c r="Q19668">
        <v>0.51005787037036998</v>
      </c>
      <c r="R19668">
        <v>2</v>
      </c>
      <c r="S19668" t="s">
        <v>7316</v>
      </c>
      <c r="T19668" t="s">
        <v>3103</v>
      </c>
    </row>
    <row r="19669" spans="17:20">
      <c r="Q19669">
        <v>0.51005787037037031</v>
      </c>
      <c r="R19669">
        <v>1</v>
      </c>
      <c r="S19669" t="s">
        <v>7227</v>
      </c>
      <c r="T19669" t="s">
        <v>3103</v>
      </c>
    </row>
    <row r="19670" spans="17:20">
      <c r="Q19670">
        <v>0.51018518518518496</v>
      </c>
      <c r="R19670">
        <v>1</v>
      </c>
      <c r="S19670" t="s">
        <v>7270</v>
      </c>
      <c r="T19670" t="s">
        <v>3103</v>
      </c>
    </row>
    <row r="19671" spans="17:20">
      <c r="Q19671">
        <v>0.510196759259259</v>
      </c>
      <c r="R19671">
        <v>1</v>
      </c>
      <c r="S19671" t="s">
        <v>7249</v>
      </c>
      <c r="T19671" t="s">
        <v>3103</v>
      </c>
    </row>
    <row r="19672" spans="17:20">
      <c r="Q19672">
        <v>0.51023148148148101</v>
      </c>
      <c r="R19672">
        <v>3</v>
      </c>
      <c r="S19672" t="s">
        <v>7240</v>
      </c>
      <c r="T19672" t="s">
        <v>3103</v>
      </c>
    </row>
    <row r="19673" spans="17:20">
      <c r="Q19673">
        <v>0.51023148148148101</v>
      </c>
      <c r="R19673">
        <v>1</v>
      </c>
      <c r="S19673" t="s">
        <v>7271</v>
      </c>
      <c r="T19673" t="s">
        <v>3103</v>
      </c>
    </row>
    <row r="19674" spans="17:20">
      <c r="Q19674">
        <v>0.51025462962962964</v>
      </c>
      <c r="R19674">
        <v>1</v>
      </c>
      <c r="S19674" t="s">
        <v>7235</v>
      </c>
      <c r="T19674" t="s">
        <v>3103</v>
      </c>
    </row>
    <row r="19675" spans="17:20">
      <c r="Q19675">
        <v>0.51035879629629599</v>
      </c>
      <c r="R19675">
        <v>3</v>
      </c>
      <c r="S19675" t="s">
        <v>7280</v>
      </c>
      <c r="T19675" t="s">
        <v>3103</v>
      </c>
    </row>
    <row r="19676" spans="17:20">
      <c r="Q19676">
        <v>0.51038194444444396</v>
      </c>
      <c r="R19676">
        <v>1</v>
      </c>
      <c r="S19676" t="s">
        <v>7283</v>
      </c>
      <c r="T19676" t="s">
        <v>3103</v>
      </c>
    </row>
    <row r="19677" spans="17:20">
      <c r="Q19677">
        <v>0.510393518518519</v>
      </c>
      <c r="R19677">
        <v>1</v>
      </c>
      <c r="S19677" t="s">
        <v>7231</v>
      </c>
      <c r="T19677" t="s">
        <v>3221</v>
      </c>
    </row>
    <row r="19678" spans="17:20">
      <c r="Q19678">
        <v>0.510393518518519</v>
      </c>
      <c r="R19678">
        <v>2</v>
      </c>
      <c r="S19678" t="s">
        <v>7262</v>
      </c>
      <c r="T19678" t="s">
        <v>3103</v>
      </c>
    </row>
    <row r="19679" spans="17:20">
      <c r="Q19679">
        <v>0.51043981481481504</v>
      </c>
      <c r="R19679">
        <v>1</v>
      </c>
      <c r="S19679" t="s">
        <v>10379</v>
      </c>
      <c r="T19679" t="s">
        <v>3098</v>
      </c>
    </row>
    <row r="19680" spans="17:20">
      <c r="Q19680">
        <v>0.51047453703703705</v>
      </c>
      <c r="R19680">
        <v>1</v>
      </c>
      <c r="S19680" t="s">
        <v>7250</v>
      </c>
      <c r="T19680" t="s">
        <v>3103</v>
      </c>
    </row>
    <row r="19681" spans="17:20">
      <c r="Q19681">
        <v>0.51052083333333298</v>
      </c>
      <c r="R19681">
        <v>1</v>
      </c>
      <c r="S19681" t="s">
        <v>3413</v>
      </c>
      <c r="T19681" t="s">
        <v>3128</v>
      </c>
    </row>
    <row r="19682" spans="17:20">
      <c r="Q19682">
        <v>0.51054398148148195</v>
      </c>
      <c r="R19682">
        <v>4</v>
      </c>
      <c r="S19682" t="s">
        <v>7288</v>
      </c>
      <c r="T19682" t="s">
        <v>3103</v>
      </c>
    </row>
    <row r="19683" spans="17:20">
      <c r="Q19683">
        <v>0.51056712962963002</v>
      </c>
      <c r="R19683">
        <v>1</v>
      </c>
      <c r="S19683" t="s">
        <v>7263</v>
      </c>
      <c r="T19683" t="s">
        <v>3103</v>
      </c>
    </row>
    <row r="19684" spans="17:20">
      <c r="Q19684">
        <v>0.51060185185185203</v>
      </c>
      <c r="R19684">
        <v>1</v>
      </c>
      <c r="S19684" t="s">
        <v>7237</v>
      </c>
      <c r="T19684" t="s">
        <v>3221</v>
      </c>
    </row>
    <row r="19685" spans="17:20">
      <c r="Q19685">
        <v>0.51064814814814818</v>
      </c>
      <c r="R19685">
        <v>1</v>
      </c>
      <c r="S19685" t="s">
        <v>7248</v>
      </c>
      <c r="T19685" t="s">
        <v>3103</v>
      </c>
    </row>
    <row r="19686" spans="17:20">
      <c r="Q19686">
        <v>0.510659722222222</v>
      </c>
      <c r="R19686">
        <v>1</v>
      </c>
      <c r="S19686" t="s">
        <v>7287</v>
      </c>
      <c r="T19686" t="s">
        <v>3103</v>
      </c>
    </row>
    <row r="19687" spans="17:20">
      <c r="Q19687">
        <v>0.51067129629629604</v>
      </c>
      <c r="R19687">
        <v>1</v>
      </c>
      <c r="S19687" t="s">
        <v>7251</v>
      </c>
      <c r="T19687" t="s">
        <v>3221</v>
      </c>
    </row>
    <row r="19688" spans="17:20">
      <c r="Q19688">
        <v>0.51069444444444401</v>
      </c>
      <c r="R19688">
        <v>1</v>
      </c>
      <c r="S19688" t="s">
        <v>13076</v>
      </c>
      <c r="T19688" t="s">
        <v>3128</v>
      </c>
    </row>
    <row r="19689" spans="17:20">
      <c r="Q19689">
        <v>0.51070601851851805</v>
      </c>
      <c r="R19689">
        <v>1</v>
      </c>
      <c r="S19689" t="s">
        <v>7277</v>
      </c>
      <c r="T19689" t="s">
        <v>3103</v>
      </c>
    </row>
    <row r="19690" spans="17:20">
      <c r="Q19690">
        <v>0.51078703703703698</v>
      </c>
      <c r="R19690">
        <v>1</v>
      </c>
      <c r="S19690" t="s">
        <v>3409</v>
      </c>
      <c r="T19690" t="s">
        <v>3095</v>
      </c>
    </row>
    <row r="19691" spans="17:20">
      <c r="Q19691">
        <v>0.51079861111111102</v>
      </c>
      <c r="R19691">
        <v>1</v>
      </c>
      <c r="S19691" t="s">
        <v>13077</v>
      </c>
      <c r="T19691" t="s">
        <v>3096</v>
      </c>
    </row>
    <row r="19692" spans="17:20">
      <c r="Q19692">
        <v>0.51092592592592601</v>
      </c>
      <c r="R19692">
        <v>1</v>
      </c>
      <c r="S19692" t="s">
        <v>13078</v>
      </c>
      <c r="T19692" t="s">
        <v>3097</v>
      </c>
    </row>
    <row r="19693" spans="17:20">
      <c r="Q19693">
        <v>0.51093749999999993</v>
      </c>
      <c r="R19693">
        <v>2</v>
      </c>
      <c r="S19693" t="s">
        <v>7238</v>
      </c>
      <c r="T19693" t="s">
        <v>3103</v>
      </c>
    </row>
    <row r="19694" spans="17:20">
      <c r="Q19694">
        <v>0.51096064814814801</v>
      </c>
      <c r="R19694">
        <v>2</v>
      </c>
      <c r="S19694" t="s">
        <v>3412</v>
      </c>
      <c r="T19694" t="s">
        <v>3097</v>
      </c>
    </row>
    <row r="19695" spans="17:20">
      <c r="Q19695">
        <v>0.51103009259259302</v>
      </c>
      <c r="R19695">
        <v>1</v>
      </c>
      <c r="S19695" t="s">
        <v>7296</v>
      </c>
      <c r="T19695" t="s">
        <v>3103</v>
      </c>
    </row>
    <row r="19696" spans="17:20">
      <c r="Q19696">
        <v>0.51104166666666695</v>
      </c>
      <c r="R19696">
        <v>4</v>
      </c>
      <c r="S19696" t="s">
        <v>7298</v>
      </c>
      <c r="T19696" t="s">
        <v>3103</v>
      </c>
    </row>
    <row r="19697" spans="17:20">
      <c r="Q19697">
        <v>0.51108796296296299</v>
      </c>
      <c r="R19697">
        <v>1</v>
      </c>
      <c r="S19697" t="s">
        <v>7291</v>
      </c>
      <c r="T19697" t="s">
        <v>3103</v>
      </c>
    </row>
    <row r="19698" spans="17:20">
      <c r="Q19698">
        <v>0.51108796296296299</v>
      </c>
      <c r="R19698">
        <v>1</v>
      </c>
      <c r="S19698" t="s">
        <v>7252</v>
      </c>
      <c r="T19698" t="s">
        <v>3221</v>
      </c>
    </row>
    <row r="19699" spans="17:20">
      <c r="Q19699">
        <v>0.51120370370370405</v>
      </c>
      <c r="R19699">
        <v>1</v>
      </c>
      <c r="S19699" t="s">
        <v>7303</v>
      </c>
      <c r="T19699" t="s">
        <v>3103</v>
      </c>
    </row>
    <row r="19700" spans="17:20">
      <c r="Q19700">
        <v>0.51120370370370405</v>
      </c>
      <c r="R19700">
        <v>1</v>
      </c>
      <c r="S19700" t="s">
        <v>4073</v>
      </c>
      <c r="T19700" t="s">
        <v>3097</v>
      </c>
    </row>
    <row r="19701" spans="17:20">
      <c r="Q19701">
        <v>0.51123842592592605</v>
      </c>
      <c r="R19701">
        <v>1</v>
      </c>
      <c r="S19701" t="s">
        <v>7304</v>
      </c>
      <c r="T19701" t="s">
        <v>3103</v>
      </c>
    </row>
    <row r="19702" spans="17:20">
      <c r="Q19702">
        <v>0.51130787037036995</v>
      </c>
      <c r="R19702">
        <v>1</v>
      </c>
      <c r="S19702" t="s">
        <v>7266</v>
      </c>
      <c r="T19702" t="s">
        <v>3221</v>
      </c>
    </row>
    <row r="19703" spans="17:20">
      <c r="Q19703">
        <v>0.51131944444444399</v>
      </c>
      <c r="R19703">
        <v>1</v>
      </c>
      <c r="S19703" t="s">
        <v>584</v>
      </c>
      <c r="T19703" t="s">
        <v>3100</v>
      </c>
    </row>
    <row r="19704" spans="17:20">
      <c r="Q19704">
        <v>0.51131944444444444</v>
      </c>
      <c r="R19704">
        <v>2</v>
      </c>
      <c r="S19704" t="s">
        <v>7284</v>
      </c>
      <c r="T19704" t="s">
        <v>3103</v>
      </c>
    </row>
    <row r="19705" spans="17:20">
      <c r="Q19705">
        <v>0.51143518518518505</v>
      </c>
      <c r="R19705">
        <v>2</v>
      </c>
      <c r="S19705" t="s">
        <v>7254</v>
      </c>
      <c r="T19705" t="s">
        <v>3221</v>
      </c>
    </row>
    <row r="19706" spans="17:20">
      <c r="Q19706">
        <v>0.51143518518518505</v>
      </c>
      <c r="R19706">
        <v>1</v>
      </c>
      <c r="S19706" t="s">
        <v>4403</v>
      </c>
      <c r="T19706" t="s">
        <v>3094</v>
      </c>
    </row>
    <row r="19707" spans="17:20">
      <c r="Q19707">
        <v>0.51146990740740739</v>
      </c>
      <c r="R19707">
        <v>1</v>
      </c>
      <c r="S19707" t="s">
        <v>7289</v>
      </c>
      <c r="T19707" t="s">
        <v>3103</v>
      </c>
    </row>
    <row r="19708" spans="17:20">
      <c r="Q19708">
        <v>0.51148148148148198</v>
      </c>
      <c r="R19708">
        <v>1</v>
      </c>
      <c r="S19708" t="s">
        <v>7307</v>
      </c>
      <c r="T19708" t="s">
        <v>3103</v>
      </c>
    </row>
    <row r="19709" spans="17:20">
      <c r="Q19709">
        <v>0.51150462962962995</v>
      </c>
      <c r="R19709">
        <v>1</v>
      </c>
      <c r="S19709" t="s">
        <v>3411</v>
      </c>
      <c r="T19709" t="s">
        <v>3098</v>
      </c>
    </row>
    <row r="19710" spans="17:20">
      <c r="Q19710">
        <v>0.51160879629629596</v>
      </c>
      <c r="R19710">
        <v>1</v>
      </c>
      <c r="S19710" t="s">
        <v>4114</v>
      </c>
      <c r="T19710" t="s">
        <v>3128</v>
      </c>
    </row>
    <row r="19711" spans="17:20">
      <c r="Q19711">
        <v>0.51172453703703702</v>
      </c>
      <c r="R19711">
        <v>1</v>
      </c>
      <c r="S19711" t="s">
        <v>7309</v>
      </c>
      <c r="T19711" t="s">
        <v>3103</v>
      </c>
    </row>
    <row r="19712" spans="17:20">
      <c r="Q19712">
        <v>0.51174768518518499</v>
      </c>
      <c r="R19712">
        <v>1</v>
      </c>
      <c r="S19712" t="s">
        <v>7310</v>
      </c>
      <c r="T19712" t="s">
        <v>3103</v>
      </c>
    </row>
    <row r="19713" spans="17:20">
      <c r="Q19713">
        <v>0.51177083333333295</v>
      </c>
      <c r="R19713">
        <v>1</v>
      </c>
      <c r="S19713" t="s">
        <v>7276</v>
      </c>
      <c r="T19713" t="s">
        <v>3221</v>
      </c>
    </row>
    <row r="19714" spans="17:20">
      <c r="Q19714">
        <v>0.51178240740740699</v>
      </c>
      <c r="R19714">
        <v>2</v>
      </c>
      <c r="S19714" t="s">
        <v>7272</v>
      </c>
      <c r="T19714" t="s">
        <v>3103</v>
      </c>
    </row>
    <row r="19715" spans="17:20">
      <c r="Q19715">
        <v>0.51179398148148103</v>
      </c>
      <c r="R19715">
        <v>1</v>
      </c>
      <c r="S19715" t="s">
        <v>7312</v>
      </c>
      <c r="T19715" t="s">
        <v>3103</v>
      </c>
    </row>
    <row r="19716" spans="17:20">
      <c r="Q19716">
        <v>0.51181712962963</v>
      </c>
      <c r="R19716">
        <v>2</v>
      </c>
      <c r="S19716" t="s">
        <v>7314</v>
      </c>
      <c r="T19716" t="s">
        <v>3103</v>
      </c>
    </row>
    <row r="19717" spans="17:20">
      <c r="Q19717">
        <v>0.51181712962963</v>
      </c>
      <c r="R19717">
        <v>1</v>
      </c>
      <c r="S19717" t="s">
        <v>13079</v>
      </c>
      <c r="T19717" t="s">
        <v>3098</v>
      </c>
    </row>
    <row r="19718" spans="17:20">
      <c r="Q19718">
        <v>0.51189814814814805</v>
      </c>
      <c r="R19718">
        <v>1</v>
      </c>
      <c r="S19718" t="s">
        <v>3423</v>
      </c>
      <c r="T19718" t="s">
        <v>3097</v>
      </c>
    </row>
    <row r="19719" spans="17:20">
      <c r="Q19719">
        <v>0.51199074074074102</v>
      </c>
      <c r="R19719">
        <v>1</v>
      </c>
      <c r="S19719" t="s">
        <v>7268</v>
      </c>
      <c r="T19719" t="s">
        <v>3103</v>
      </c>
    </row>
    <row r="19720" spans="17:20">
      <c r="Q19720">
        <v>0.51199074074074102</v>
      </c>
      <c r="R19720">
        <v>1</v>
      </c>
      <c r="S19720" t="s">
        <v>7285</v>
      </c>
      <c r="T19720" t="s">
        <v>3221</v>
      </c>
    </row>
    <row r="19721" spans="17:20">
      <c r="Q19721">
        <v>0.51211805555555601</v>
      </c>
      <c r="R19721">
        <v>1</v>
      </c>
      <c r="S19721" t="s">
        <v>13080</v>
      </c>
      <c r="T19721" t="s">
        <v>3098</v>
      </c>
    </row>
    <row r="19722" spans="17:20">
      <c r="Q19722">
        <v>0.51212962962963005</v>
      </c>
      <c r="R19722">
        <v>1</v>
      </c>
      <c r="S19722" t="s">
        <v>7269</v>
      </c>
      <c r="T19722" t="s">
        <v>3221</v>
      </c>
    </row>
    <row r="19723" spans="17:20">
      <c r="Q19723">
        <v>0.51214120370370397</v>
      </c>
      <c r="R19723">
        <v>1</v>
      </c>
      <c r="S19723" t="s">
        <v>7317</v>
      </c>
      <c r="T19723" t="s">
        <v>3103</v>
      </c>
    </row>
    <row r="19724" spans="17:20">
      <c r="Q19724">
        <v>0.51216435185185205</v>
      </c>
      <c r="R19724">
        <v>1</v>
      </c>
      <c r="S19724" t="s">
        <v>7318</v>
      </c>
      <c r="T19724" t="s">
        <v>3103</v>
      </c>
    </row>
    <row r="19725" spans="17:20">
      <c r="Q19725">
        <v>0.51217592592592587</v>
      </c>
      <c r="R19725">
        <v>1</v>
      </c>
      <c r="S19725" t="s">
        <v>7292</v>
      </c>
      <c r="T19725" t="s">
        <v>3103</v>
      </c>
    </row>
    <row r="19726" spans="17:20">
      <c r="Q19726">
        <v>0.51218750000000002</v>
      </c>
      <c r="R19726">
        <v>1</v>
      </c>
      <c r="S19726" t="s">
        <v>7319</v>
      </c>
      <c r="T19726" t="s">
        <v>3103</v>
      </c>
    </row>
    <row r="19727" spans="17:20">
      <c r="Q19727">
        <v>0.51219907407407395</v>
      </c>
      <c r="R19727">
        <v>1</v>
      </c>
      <c r="S19727" t="s">
        <v>7275</v>
      </c>
      <c r="T19727" t="s">
        <v>3221</v>
      </c>
    </row>
    <row r="19728" spans="17:20">
      <c r="Q19728">
        <v>0.51221064814814821</v>
      </c>
      <c r="R19728">
        <v>1</v>
      </c>
      <c r="S19728" t="s">
        <v>7278</v>
      </c>
      <c r="T19728" t="s">
        <v>3103</v>
      </c>
    </row>
    <row r="19729" spans="17:20">
      <c r="Q19729">
        <v>0.51225694444444403</v>
      </c>
      <c r="R19729">
        <v>4</v>
      </c>
      <c r="S19729" t="s">
        <v>7306</v>
      </c>
      <c r="T19729" t="s">
        <v>3103</v>
      </c>
    </row>
    <row r="19730" spans="17:20">
      <c r="Q19730">
        <v>0.51228009259259299</v>
      </c>
      <c r="R19730">
        <v>1</v>
      </c>
      <c r="S19730" t="s">
        <v>3870</v>
      </c>
      <c r="T19730" t="s">
        <v>3097</v>
      </c>
    </row>
    <row r="19731" spans="17:20">
      <c r="Q19731">
        <v>0.5122916666666667</v>
      </c>
      <c r="R19731">
        <v>1</v>
      </c>
      <c r="S19731" t="s">
        <v>7308</v>
      </c>
      <c r="T19731" t="s">
        <v>3103</v>
      </c>
    </row>
    <row r="19732" spans="17:20">
      <c r="Q19732">
        <v>0.51232638888888882</v>
      </c>
      <c r="R19732">
        <v>1</v>
      </c>
      <c r="S19732" t="s">
        <v>7279</v>
      </c>
      <c r="T19732" t="s">
        <v>3103</v>
      </c>
    </row>
    <row r="19733" spans="17:20">
      <c r="Q19733">
        <v>0.51237268518518497</v>
      </c>
      <c r="R19733">
        <v>1</v>
      </c>
      <c r="S19733" t="s">
        <v>4372</v>
      </c>
      <c r="T19733" t="s">
        <v>3095</v>
      </c>
    </row>
    <row r="19734" spans="17:20">
      <c r="Q19734">
        <v>0.51238425925925901</v>
      </c>
      <c r="R19734">
        <v>1</v>
      </c>
      <c r="S19734" t="s">
        <v>7282</v>
      </c>
      <c r="T19734" t="s">
        <v>3221</v>
      </c>
    </row>
    <row r="19735" spans="17:20">
      <c r="Q19735">
        <v>0.51240740740740742</v>
      </c>
      <c r="R19735">
        <v>4</v>
      </c>
      <c r="S19735" t="s">
        <v>7302</v>
      </c>
      <c r="T19735" t="s">
        <v>3103</v>
      </c>
    </row>
    <row r="19736" spans="17:20">
      <c r="Q19736">
        <v>0.51244212962962998</v>
      </c>
      <c r="R19736">
        <v>1</v>
      </c>
      <c r="S19736" t="s">
        <v>7293</v>
      </c>
      <c r="T19736" t="s">
        <v>3221</v>
      </c>
    </row>
    <row r="19737" spans="17:20">
      <c r="Q19737">
        <v>0.51251157407407411</v>
      </c>
      <c r="R19737">
        <v>1</v>
      </c>
      <c r="S19737" t="s">
        <v>7295</v>
      </c>
      <c r="T19737" t="s">
        <v>3103</v>
      </c>
    </row>
    <row r="19738" spans="17:20">
      <c r="Q19738">
        <v>0.51255787037037004</v>
      </c>
      <c r="R19738">
        <v>1</v>
      </c>
      <c r="S19738" t="s">
        <v>7305</v>
      </c>
      <c r="T19738" t="s">
        <v>3221</v>
      </c>
    </row>
    <row r="19739" spans="17:20">
      <c r="Q19739">
        <v>0.51256944444444397</v>
      </c>
      <c r="R19739">
        <v>1</v>
      </c>
      <c r="S19739" t="s">
        <v>7321</v>
      </c>
      <c r="T19739" t="s">
        <v>3103</v>
      </c>
    </row>
    <row r="19740" spans="17:20">
      <c r="Q19740">
        <v>0.51259259259259304</v>
      </c>
      <c r="R19740">
        <v>2</v>
      </c>
      <c r="S19740" t="s">
        <v>7286</v>
      </c>
      <c r="T19740" t="s">
        <v>3221</v>
      </c>
    </row>
    <row r="19741" spans="17:20">
      <c r="Q19741">
        <v>0.51259259259259304</v>
      </c>
      <c r="R19741">
        <v>1</v>
      </c>
      <c r="S19741" t="s">
        <v>7322</v>
      </c>
      <c r="T19741" t="s">
        <v>3103</v>
      </c>
    </row>
    <row r="19742" spans="17:20">
      <c r="Q19742">
        <v>0.51263888888888898</v>
      </c>
      <c r="R19742">
        <v>1</v>
      </c>
      <c r="S19742" t="s">
        <v>7259</v>
      </c>
      <c r="T19742" t="s">
        <v>3097</v>
      </c>
    </row>
    <row r="19743" spans="17:20">
      <c r="Q19743">
        <v>0.51266203703703705</v>
      </c>
      <c r="R19743">
        <v>1</v>
      </c>
      <c r="S19743" t="s">
        <v>7326</v>
      </c>
      <c r="T19743" t="s">
        <v>3103</v>
      </c>
    </row>
    <row r="19744" spans="17:20">
      <c r="Q19744">
        <v>0.51267361111111098</v>
      </c>
      <c r="R19744">
        <v>1</v>
      </c>
      <c r="S19744" t="s">
        <v>7327</v>
      </c>
      <c r="T19744" t="s">
        <v>3103</v>
      </c>
    </row>
    <row r="19745" spans="17:20">
      <c r="Q19745">
        <v>0.51275462962962959</v>
      </c>
      <c r="R19745">
        <v>1</v>
      </c>
      <c r="S19745" t="s">
        <v>7294</v>
      </c>
      <c r="T19745" t="s">
        <v>3103</v>
      </c>
    </row>
    <row r="19746" spans="17:20">
      <c r="Q19746">
        <v>0.51275462962963003</v>
      </c>
      <c r="R19746">
        <v>1</v>
      </c>
      <c r="S19746" t="s">
        <v>7329</v>
      </c>
      <c r="T19746" t="s">
        <v>3103</v>
      </c>
    </row>
    <row r="19747" spans="17:20">
      <c r="Q19747">
        <v>0.512777777777778</v>
      </c>
      <c r="R19747">
        <v>1</v>
      </c>
      <c r="S19747" t="s">
        <v>3162</v>
      </c>
      <c r="T19747" t="s">
        <v>3096</v>
      </c>
    </row>
    <row r="19748" spans="17:20">
      <c r="Q19748">
        <v>0.51280092592592597</v>
      </c>
      <c r="R19748">
        <v>2</v>
      </c>
      <c r="S19748" t="s">
        <v>237</v>
      </c>
      <c r="T19748" t="s">
        <v>3102</v>
      </c>
    </row>
    <row r="19749" spans="17:20">
      <c r="Q19749">
        <v>0.5128125</v>
      </c>
      <c r="R19749">
        <v>1</v>
      </c>
      <c r="S19749" t="s">
        <v>7297</v>
      </c>
      <c r="T19749" t="s">
        <v>3221</v>
      </c>
    </row>
    <row r="19750" spans="17:20">
      <c r="Q19750">
        <v>0.5128125</v>
      </c>
      <c r="R19750">
        <v>1</v>
      </c>
      <c r="S19750" t="s">
        <v>3417</v>
      </c>
      <c r="T19750" t="s">
        <v>3097</v>
      </c>
    </row>
    <row r="19751" spans="17:20">
      <c r="Q19751">
        <v>0.51284722222222201</v>
      </c>
      <c r="R19751">
        <v>1</v>
      </c>
      <c r="S19751" t="s">
        <v>3857</v>
      </c>
      <c r="T19751" t="s">
        <v>3098</v>
      </c>
    </row>
    <row r="19752" spans="17:20">
      <c r="Q19752">
        <v>0.51284722222222201</v>
      </c>
      <c r="R19752">
        <v>3</v>
      </c>
      <c r="S19752" t="s">
        <v>2562</v>
      </c>
      <c r="T19752" t="s">
        <v>3095</v>
      </c>
    </row>
    <row r="19753" spans="17:20">
      <c r="Q19753">
        <v>0.51292824074074095</v>
      </c>
      <c r="R19753">
        <v>1</v>
      </c>
      <c r="S19753" t="s">
        <v>3250</v>
      </c>
      <c r="T19753" t="s">
        <v>3095</v>
      </c>
    </row>
    <row r="19754" spans="17:20">
      <c r="Q19754">
        <v>0.51298611111111103</v>
      </c>
      <c r="R19754">
        <v>1</v>
      </c>
      <c r="S19754" t="s">
        <v>4637</v>
      </c>
      <c r="T19754" t="s">
        <v>3098</v>
      </c>
    </row>
    <row r="19755" spans="17:20">
      <c r="Q19755">
        <v>0.513043981481481</v>
      </c>
      <c r="R19755">
        <v>2</v>
      </c>
      <c r="S19755" t="s">
        <v>2562</v>
      </c>
      <c r="T19755" t="s">
        <v>3103</v>
      </c>
    </row>
    <row r="19756" spans="17:20">
      <c r="Q19756">
        <v>0.51310185185185198</v>
      </c>
      <c r="R19756">
        <v>1</v>
      </c>
      <c r="S19756" t="s">
        <v>3865</v>
      </c>
      <c r="T19756" t="s">
        <v>3098</v>
      </c>
    </row>
    <row r="19757" spans="17:20">
      <c r="Q19757">
        <v>0.51315972222222195</v>
      </c>
      <c r="R19757">
        <v>1</v>
      </c>
      <c r="S19757" t="s">
        <v>7300</v>
      </c>
      <c r="T19757" t="s">
        <v>3221</v>
      </c>
    </row>
    <row r="19758" spans="17:20">
      <c r="Q19758">
        <v>0.51317129629629599</v>
      </c>
      <c r="R19758">
        <v>4</v>
      </c>
      <c r="S19758" t="s">
        <v>3420</v>
      </c>
      <c r="T19758" t="s">
        <v>3096</v>
      </c>
    </row>
    <row r="19759" spans="17:20">
      <c r="Q19759">
        <v>0.513240740740741</v>
      </c>
      <c r="R19759">
        <v>4</v>
      </c>
      <c r="S19759" t="s">
        <v>7336</v>
      </c>
      <c r="T19759" t="s">
        <v>3103</v>
      </c>
    </row>
    <row r="19760" spans="17:20">
      <c r="Q19760">
        <v>0.513275462962963</v>
      </c>
      <c r="R19760">
        <v>2</v>
      </c>
      <c r="S19760" t="s">
        <v>4404</v>
      </c>
      <c r="T19760" t="s">
        <v>3097</v>
      </c>
    </row>
    <row r="19761" spans="17:20">
      <c r="Q19761">
        <v>0.51328703703703704</v>
      </c>
      <c r="R19761">
        <v>1</v>
      </c>
      <c r="S19761" t="s">
        <v>7339</v>
      </c>
      <c r="T19761" t="s">
        <v>3103</v>
      </c>
    </row>
    <row r="19762" spans="17:20">
      <c r="Q19762">
        <v>0.51331018518518501</v>
      </c>
      <c r="R19762">
        <v>1</v>
      </c>
      <c r="S19762" t="s">
        <v>7340</v>
      </c>
      <c r="T19762" t="s">
        <v>3103</v>
      </c>
    </row>
    <row r="19763" spans="17:20">
      <c r="Q19763">
        <v>0.51332175925925905</v>
      </c>
      <c r="R19763">
        <v>4</v>
      </c>
      <c r="S19763" t="s">
        <v>2562</v>
      </c>
      <c r="T19763" t="s">
        <v>3103</v>
      </c>
    </row>
    <row r="19764" spans="17:20">
      <c r="Q19764">
        <v>0.51332175925925905</v>
      </c>
      <c r="R19764">
        <v>1</v>
      </c>
      <c r="S19764" t="s">
        <v>7341</v>
      </c>
      <c r="T19764" t="s">
        <v>3103</v>
      </c>
    </row>
    <row r="19765" spans="17:20">
      <c r="Q19765">
        <v>0.51335648148148105</v>
      </c>
      <c r="R19765">
        <v>1</v>
      </c>
      <c r="S19765" t="s">
        <v>7342</v>
      </c>
      <c r="T19765" t="s">
        <v>3103</v>
      </c>
    </row>
    <row r="19766" spans="17:20">
      <c r="Q19766">
        <v>0.51336805555555598</v>
      </c>
      <c r="R19766">
        <v>4</v>
      </c>
      <c r="S19766" t="s">
        <v>13081</v>
      </c>
      <c r="T19766" t="s">
        <v>3098</v>
      </c>
    </row>
    <row r="19767" spans="17:20">
      <c r="Q19767">
        <v>0.51349537037036996</v>
      </c>
      <c r="R19767">
        <v>1</v>
      </c>
      <c r="S19767" t="s">
        <v>4285</v>
      </c>
      <c r="T19767" t="s">
        <v>3095</v>
      </c>
    </row>
    <row r="19768" spans="17:20">
      <c r="Q19768">
        <v>0.51354166666666701</v>
      </c>
      <c r="R19768">
        <v>1</v>
      </c>
      <c r="S19768" t="s">
        <v>7281</v>
      </c>
      <c r="T19768" t="s">
        <v>3098</v>
      </c>
    </row>
    <row r="19769" spans="17:20">
      <c r="Q19769">
        <v>0.51355324074074105</v>
      </c>
      <c r="R19769">
        <v>1</v>
      </c>
      <c r="S19769" t="s">
        <v>7311</v>
      </c>
      <c r="T19769" t="s">
        <v>3221</v>
      </c>
    </row>
    <row r="19770" spans="17:20">
      <c r="Q19770">
        <v>0.51361111111111102</v>
      </c>
      <c r="R19770">
        <v>1</v>
      </c>
      <c r="S19770" t="s">
        <v>2562</v>
      </c>
      <c r="T19770" t="s">
        <v>3103</v>
      </c>
    </row>
    <row r="19771" spans="17:20">
      <c r="Q19771">
        <v>0.51361111111111102</v>
      </c>
      <c r="R19771">
        <v>4</v>
      </c>
      <c r="S19771" t="s">
        <v>7344</v>
      </c>
      <c r="T19771" t="s">
        <v>3103</v>
      </c>
    </row>
    <row r="19772" spans="17:20">
      <c r="Q19772">
        <v>0.51386574074074098</v>
      </c>
      <c r="R19772">
        <v>1</v>
      </c>
      <c r="S19772" t="s">
        <v>3416</v>
      </c>
      <c r="T19772" t="s">
        <v>3095</v>
      </c>
    </row>
    <row r="19773" spans="17:20">
      <c r="Q19773">
        <v>0.51390046296296299</v>
      </c>
      <c r="R19773">
        <v>1</v>
      </c>
      <c r="S19773" t="s">
        <v>3225</v>
      </c>
      <c r="T19773" t="s">
        <v>3098</v>
      </c>
    </row>
    <row r="19774" spans="17:20">
      <c r="Q19774">
        <v>0.51391203703703703</v>
      </c>
      <c r="R19774">
        <v>2</v>
      </c>
      <c r="S19774" t="s">
        <v>7343</v>
      </c>
      <c r="T19774" t="s">
        <v>3103</v>
      </c>
    </row>
    <row r="19775" spans="17:20">
      <c r="Q19775">
        <v>0.51394675925925903</v>
      </c>
      <c r="R19775">
        <v>1</v>
      </c>
      <c r="S19775" t="s">
        <v>7320</v>
      </c>
      <c r="T19775" t="s">
        <v>3221</v>
      </c>
    </row>
    <row r="19776" spans="17:20">
      <c r="Q19776">
        <v>0.513969907407407</v>
      </c>
      <c r="R19776">
        <v>2</v>
      </c>
      <c r="S19776" t="s">
        <v>13082</v>
      </c>
      <c r="T19776" t="s">
        <v>3097</v>
      </c>
    </row>
    <row r="19777" spans="17:20">
      <c r="Q19777">
        <v>0.51399305555555597</v>
      </c>
      <c r="R19777">
        <v>1</v>
      </c>
      <c r="S19777" t="s">
        <v>7352</v>
      </c>
      <c r="T19777" t="s">
        <v>3103</v>
      </c>
    </row>
    <row r="19778" spans="17:20">
      <c r="Q19778">
        <v>0.51407407407407402</v>
      </c>
      <c r="R19778">
        <v>1</v>
      </c>
      <c r="S19778" t="s">
        <v>7377</v>
      </c>
      <c r="T19778" t="s">
        <v>3103</v>
      </c>
    </row>
    <row r="19779" spans="17:20">
      <c r="Q19779">
        <v>0.51408564814814794</v>
      </c>
      <c r="R19779">
        <v>1</v>
      </c>
      <c r="S19779" t="s">
        <v>3769</v>
      </c>
      <c r="T19779" t="s">
        <v>3095</v>
      </c>
    </row>
    <row r="19780" spans="17:20">
      <c r="Q19780">
        <v>0.51421296296296304</v>
      </c>
      <c r="R19780">
        <v>1</v>
      </c>
      <c r="S19780" t="s">
        <v>7354</v>
      </c>
      <c r="T19780" t="s">
        <v>3221</v>
      </c>
    </row>
    <row r="19781" spans="17:20">
      <c r="Q19781">
        <v>0.51421296296296304</v>
      </c>
      <c r="R19781">
        <v>1</v>
      </c>
      <c r="S19781" t="s">
        <v>7324</v>
      </c>
      <c r="T19781" t="s">
        <v>3221</v>
      </c>
    </row>
    <row r="19782" spans="17:20">
      <c r="Q19782">
        <v>0.51423611111111101</v>
      </c>
      <c r="R19782">
        <v>2</v>
      </c>
      <c r="S19782" t="s">
        <v>7355</v>
      </c>
      <c r="T19782" t="s">
        <v>3103</v>
      </c>
    </row>
    <row r="19783" spans="17:20">
      <c r="Q19783">
        <v>0.51424768518518504</v>
      </c>
      <c r="R19783">
        <v>3</v>
      </c>
      <c r="S19783" t="s">
        <v>7350</v>
      </c>
      <c r="T19783" t="s">
        <v>3103</v>
      </c>
    </row>
    <row r="19784" spans="17:20">
      <c r="Q19784">
        <v>0.51424768518518504</v>
      </c>
      <c r="R19784">
        <v>1</v>
      </c>
      <c r="S19784" t="s">
        <v>7356</v>
      </c>
      <c r="T19784" t="s">
        <v>3103</v>
      </c>
    </row>
    <row r="19785" spans="17:20">
      <c r="Q19785">
        <v>0.51427083333333301</v>
      </c>
      <c r="R19785">
        <v>2</v>
      </c>
      <c r="S19785" t="s">
        <v>7325</v>
      </c>
      <c r="T19785" t="s">
        <v>3103</v>
      </c>
    </row>
    <row r="19786" spans="17:20">
      <c r="Q19786">
        <v>0.51428240740740705</v>
      </c>
      <c r="R19786">
        <v>3</v>
      </c>
      <c r="S19786" t="s">
        <v>7357</v>
      </c>
      <c r="T19786" t="s">
        <v>3103</v>
      </c>
    </row>
    <row r="19787" spans="17:20">
      <c r="Q19787">
        <v>0.51429398148148198</v>
      </c>
      <c r="R19787">
        <v>2</v>
      </c>
      <c r="S19787" t="s">
        <v>2562</v>
      </c>
      <c r="T19787" t="s">
        <v>3103</v>
      </c>
    </row>
    <row r="19788" spans="17:20">
      <c r="Q19788">
        <v>0.51442129629629596</v>
      </c>
      <c r="R19788">
        <v>1</v>
      </c>
      <c r="S19788" t="s">
        <v>2562</v>
      </c>
      <c r="T19788" t="s">
        <v>3221</v>
      </c>
    </row>
    <row r="19789" spans="17:20">
      <c r="Q19789">
        <v>0.51449074074074097</v>
      </c>
      <c r="R19789">
        <v>1</v>
      </c>
      <c r="S19789" t="s">
        <v>3811</v>
      </c>
      <c r="T19789" t="s">
        <v>3095</v>
      </c>
    </row>
    <row r="19790" spans="17:20">
      <c r="Q19790">
        <v>0.51452546296296298</v>
      </c>
      <c r="R19790">
        <v>2</v>
      </c>
      <c r="S19790" t="s">
        <v>4078</v>
      </c>
      <c r="T19790" t="s">
        <v>3096</v>
      </c>
    </row>
    <row r="19791" spans="17:20">
      <c r="Q19791">
        <v>0.51454861111111105</v>
      </c>
      <c r="R19791">
        <v>1</v>
      </c>
      <c r="S19791" t="s">
        <v>13083</v>
      </c>
      <c r="T19791" t="s">
        <v>3096</v>
      </c>
    </row>
    <row r="19792" spans="17:20">
      <c r="Q19792">
        <v>0.51465277777777796</v>
      </c>
      <c r="R19792">
        <v>1</v>
      </c>
      <c r="S19792" t="s">
        <v>7361</v>
      </c>
      <c r="T19792" t="s">
        <v>3221</v>
      </c>
    </row>
    <row r="19793" spans="17:20">
      <c r="Q19793">
        <v>0.514699074074074</v>
      </c>
      <c r="R19793">
        <v>4</v>
      </c>
      <c r="S19793" t="s">
        <v>2562</v>
      </c>
      <c r="T19793" t="s">
        <v>3103</v>
      </c>
    </row>
    <row r="19794" spans="17:20">
      <c r="Q19794">
        <v>0.514699074074074</v>
      </c>
      <c r="R19794">
        <v>1</v>
      </c>
      <c r="S19794" t="s">
        <v>7363</v>
      </c>
      <c r="T19794" t="s">
        <v>3103</v>
      </c>
    </row>
    <row r="19795" spans="17:20">
      <c r="Q19795">
        <v>0.51481481481481495</v>
      </c>
      <c r="R19795">
        <v>1</v>
      </c>
      <c r="S19795" t="s">
        <v>7331</v>
      </c>
      <c r="T19795" t="s">
        <v>3221</v>
      </c>
    </row>
    <row r="19796" spans="17:20">
      <c r="Q19796">
        <v>0.51483796296296302</v>
      </c>
      <c r="R19796">
        <v>1</v>
      </c>
      <c r="S19796" t="s">
        <v>7334</v>
      </c>
      <c r="T19796" t="s">
        <v>3103</v>
      </c>
    </row>
    <row r="19797" spans="17:20">
      <c r="Q19797">
        <v>0.51487268518518514</v>
      </c>
      <c r="R19797">
        <v>1</v>
      </c>
      <c r="S19797" t="s">
        <v>7337</v>
      </c>
      <c r="T19797" t="s">
        <v>3103</v>
      </c>
    </row>
    <row r="19798" spans="17:20">
      <c r="Q19798">
        <v>0.51496527777777801</v>
      </c>
      <c r="R19798">
        <v>1</v>
      </c>
      <c r="S19798" t="s">
        <v>3583</v>
      </c>
      <c r="T19798" t="s">
        <v>3095</v>
      </c>
    </row>
    <row r="19799" spans="17:20">
      <c r="Q19799">
        <v>0.51498842592592597</v>
      </c>
      <c r="R19799">
        <v>1</v>
      </c>
      <c r="S19799" t="s">
        <v>7351</v>
      </c>
      <c r="T19799" t="s">
        <v>3103</v>
      </c>
    </row>
    <row r="19800" spans="17:20">
      <c r="Q19800">
        <v>0.51517361111111104</v>
      </c>
      <c r="R19800">
        <v>1</v>
      </c>
      <c r="S19800" t="s">
        <v>7358</v>
      </c>
      <c r="T19800" t="s">
        <v>3221</v>
      </c>
    </row>
    <row r="19801" spans="17:20">
      <c r="Q19801">
        <v>0.51519675925925901</v>
      </c>
      <c r="R19801">
        <v>1</v>
      </c>
      <c r="S19801" t="s">
        <v>4520</v>
      </c>
      <c r="T19801" t="s">
        <v>3094</v>
      </c>
    </row>
    <row r="19802" spans="17:20">
      <c r="Q19802">
        <v>0.51527777777777795</v>
      </c>
      <c r="R19802">
        <v>1</v>
      </c>
      <c r="S19802" t="s">
        <v>7301</v>
      </c>
      <c r="T19802" t="s">
        <v>3095</v>
      </c>
    </row>
    <row r="19803" spans="17:20">
      <c r="Q19803">
        <v>0.51530092592592602</v>
      </c>
      <c r="R19803">
        <v>1</v>
      </c>
      <c r="S19803" t="s">
        <v>7349</v>
      </c>
      <c r="T19803" t="s">
        <v>3221</v>
      </c>
    </row>
    <row r="19804" spans="17:20">
      <c r="Q19804">
        <v>0.51533564814814803</v>
      </c>
      <c r="R19804">
        <v>1</v>
      </c>
      <c r="S19804" t="s">
        <v>7364</v>
      </c>
      <c r="T19804" t="s">
        <v>3103</v>
      </c>
    </row>
    <row r="19805" spans="17:20">
      <c r="Q19805">
        <v>0.51546296296296301</v>
      </c>
      <c r="R19805">
        <v>2</v>
      </c>
      <c r="S19805" t="s">
        <v>7380</v>
      </c>
      <c r="T19805" t="s">
        <v>3103</v>
      </c>
    </row>
    <row r="19806" spans="17:20">
      <c r="Q19806">
        <v>0.51548611111111098</v>
      </c>
      <c r="R19806">
        <v>1</v>
      </c>
      <c r="S19806" t="s">
        <v>7381</v>
      </c>
      <c r="T19806" t="s">
        <v>3103</v>
      </c>
    </row>
    <row r="19807" spans="17:20">
      <c r="Q19807">
        <v>0.51550925925925895</v>
      </c>
      <c r="R19807">
        <v>1</v>
      </c>
      <c r="S19807" t="s">
        <v>7370</v>
      </c>
      <c r="T19807" t="s">
        <v>3221</v>
      </c>
    </row>
    <row r="19808" spans="17:20">
      <c r="Q19808">
        <v>0.51555555555555599</v>
      </c>
      <c r="R19808">
        <v>3</v>
      </c>
      <c r="S19808" t="s">
        <v>7371</v>
      </c>
      <c r="T19808" t="s">
        <v>3221</v>
      </c>
    </row>
    <row r="19809" spans="17:20">
      <c r="Q19809">
        <v>0.51556712962963003</v>
      </c>
      <c r="R19809">
        <v>2</v>
      </c>
      <c r="S19809" t="s">
        <v>7383</v>
      </c>
      <c r="T19809" t="s">
        <v>3103</v>
      </c>
    </row>
    <row r="19810" spans="17:20">
      <c r="Q19810">
        <v>0.515625</v>
      </c>
      <c r="R19810">
        <v>1</v>
      </c>
      <c r="S19810" t="s">
        <v>995</v>
      </c>
      <c r="T19810" t="s">
        <v>3097</v>
      </c>
    </row>
    <row r="19811" spans="17:20">
      <c r="Q19811">
        <v>0.51565972222222201</v>
      </c>
      <c r="R19811">
        <v>1</v>
      </c>
      <c r="S19811" t="s">
        <v>7373</v>
      </c>
      <c r="T19811" t="s">
        <v>3221</v>
      </c>
    </row>
    <row r="19812" spans="17:20">
      <c r="Q19812">
        <v>0.51567129629629604</v>
      </c>
      <c r="R19812">
        <v>1</v>
      </c>
      <c r="S19812" t="s">
        <v>7359</v>
      </c>
      <c r="T19812" t="s">
        <v>3221</v>
      </c>
    </row>
    <row r="19813" spans="17:20">
      <c r="Q19813">
        <v>0.51567129629629604</v>
      </c>
      <c r="R19813">
        <v>1</v>
      </c>
      <c r="S19813" t="s">
        <v>4025</v>
      </c>
      <c r="T19813" t="s">
        <v>3099</v>
      </c>
    </row>
    <row r="19814" spans="17:20">
      <c r="Q19814">
        <v>0.51574074074074105</v>
      </c>
      <c r="R19814">
        <v>1</v>
      </c>
      <c r="S19814" t="s">
        <v>7366</v>
      </c>
      <c r="T19814" t="s">
        <v>3103</v>
      </c>
    </row>
    <row r="19815" spans="17:20">
      <c r="Q19815">
        <v>0.51577546296296295</v>
      </c>
      <c r="R19815">
        <v>1</v>
      </c>
      <c r="S19815" t="s">
        <v>7387</v>
      </c>
      <c r="T19815" t="s">
        <v>3103</v>
      </c>
    </row>
    <row r="19816" spans="17:20">
      <c r="Q19816">
        <v>0.51582175925925922</v>
      </c>
      <c r="R19816">
        <v>1</v>
      </c>
      <c r="S19816" t="s">
        <v>7388</v>
      </c>
      <c r="T19816" t="s">
        <v>3103</v>
      </c>
    </row>
    <row r="19817" spans="17:20">
      <c r="Q19817">
        <v>0.51584490740740696</v>
      </c>
      <c r="R19817">
        <v>1</v>
      </c>
      <c r="S19817" t="s">
        <v>7375</v>
      </c>
      <c r="T19817" t="s">
        <v>3221</v>
      </c>
    </row>
    <row r="19818" spans="17:20">
      <c r="Q19818">
        <v>0.51587962962962997</v>
      </c>
      <c r="R19818">
        <v>1</v>
      </c>
      <c r="S19818" t="s">
        <v>13084</v>
      </c>
      <c r="T19818" t="s">
        <v>3097</v>
      </c>
    </row>
    <row r="19819" spans="17:20">
      <c r="Q19819">
        <v>0.515891203703704</v>
      </c>
      <c r="R19819">
        <v>1</v>
      </c>
      <c r="S19819" t="s">
        <v>13085</v>
      </c>
      <c r="T19819" t="s">
        <v>3098</v>
      </c>
    </row>
    <row r="19820" spans="17:20">
      <c r="Q19820">
        <v>0.51598379629629632</v>
      </c>
      <c r="R19820">
        <v>1</v>
      </c>
      <c r="S19820" t="s">
        <v>7367</v>
      </c>
      <c r="T19820" t="s">
        <v>3103</v>
      </c>
    </row>
    <row r="19821" spans="17:20">
      <c r="Q19821">
        <v>0.51605324074074099</v>
      </c>
      <c r="R19821">
        <v>1</v>
      </c>
      <c r="S19821" t="s">
        <v>13086</v>
      </c>
      <c r="T19821" t="s">
        <v>3098</v>
      </c>
    </row>
    <row r="19822" spans="17:20">
      <c r="Q19822">
        <v>0.51607638888888896</v>
      </c>
      <c r="R19822">
        <v>1</v>
      </c>
      <c r="S19822" t="s">
        <v>3424</v>
      </c>
      <c r="T19822" t="s">
        <v>3096</v>
      </c>
    </row>
    <row r="19823" spans="17:20">
      <c r="Q19823">
        <v>0.516087962962963</v>
      </c>
      <c r="R19823">
        <v>1</v>
      </c>
      <c r="S19823" t="s">
        <v>7362</v>
      </c>
      <c r="T19823" t="s">
        <v>3221</v>
      </c>
    </row>
    <row r="19824" spans="17:20">
      <c r="Q19824">
        <v>0.51609953703703704</v>
      </c>
      <c r="R19824">
        <v>1</v>
      </c>
      <c r="S19824" t="s">
        <v>1049</v>
      </c>
      <c r="T19824" t="s">
        <v>3095</v>
      </c>
    </row>
    <row r="19825" spans="17:20">
      <c r="Q19825">
        <v>0.51609953703703704</v>
      </c>
      <c r="R19825">
        <v>2</v>
      </c>
      <c r="S19825" t="s">
        <v>3422</v>
      </c>
      <c r="T19825" t="s">
        <v>3097</v>
      </c>
    </row>
    <row r="19826" spans="17:20">
      <c r="Q19826">
        <v>0.51609953703703704</v>
      </c>
      <c r="R19826">
        <v>2</v>
      </c>
      <c r="S19826" t="s">
        <v>4063</v>
      </c>
      <c r="T19826" t="s">
        <v>3099</v>
      </c>
    </row>
    <row r="19827" spans="17:20">
      <c r="Q19827">
        <v>0.51611111111111097</v>
      </c>
      <c r="R19827">
        <v>1</v>
      </c>
      <c r="S19827" t="s">
        <v>13087</v>
      </c>
      <c r="T19827" t="s">
        <v>3098</v>
      </c>
    </row>
    <row r="19828" spans="17:20">
      <c r="Q19828">
        <v>0.51622685185185202</v>
      </c>
      <c r="R19828">
        <v>2</v>
      </c>
      <c r="S19828" t="s">
        <v>4408</v>
      </c>
      <c r="T19828" t="s">
        <v>3096</v>
      </c>
    </row>
    <row r="19829" spans="17:20">
      <c r="Q19829">
        <v>0.51627314814814795</v>
      </c>
      <c r="R19829">
        <v>3</v>
      </c>
      <c r="S19829" t="s">
        <v>13088</v>
      </c>
      <c r="T19829" t="s">
        <v>3095</v>
      </c>
    </row>
    <row r="19830" spans="17:20">
      <c r="Q19830">
        <v>0.51630787037036996</v>
      </c>
      <c r="R19830">
        <v>1</v>
      </c>
      <c r="S19830" t="s">
        <v>7385</v>
      </c>
      <c r="T19830" t="s">
        <v>3103</v>
      </c>
    </row>
    <row r="19831" spans="17:20">
      <c r="Q19831">
        <v>0.51641203703703698</v>
      </c>
      <c r="R19831">
        <v>1</v>
      </c>
      <c r="S19831" t="s">
        <v>13076</v>
      </c>
      <c r="T19831" t="s">
        <v>3098</v>
      </c>
    </row>
    <row r="19832" spans="17:20">
      <c r="Q19832">
        <v>0.51646990740740695</v>
      </c>
      <c r="R19832">
        <v>1</v>
      </c>
      <c r="S19832" t="s">
        <v>140</v>
      </c>
      <c r="T19832" t="s">
        <v>3098</v>
      </c>
    </row>
    <row r="19833" spans="17:20">
      <c r="Q19833">
        <v>0.51649305555555602</v>
      </c>
      <c r="R19833">
        <v>2</v>
      </c>
      <c r="S19833" t="s">
        <v>3425</v>
      </c>
      <c r="T19833" t="s">
        <v>3098</v>
      </c>
    </row>
    <row r="19834" spans="17:20">
      <c r="Q19834">
        <v>0.51659722222222204</v>
      </c>
      <c r="R19834">
        <v>4</v>
      </c>
      <c r="S19834" t="s">
        <v>7405</v>
      </c>
      <c r="T19834" t="s">
        <v>3103</v>
      </c>
    </row>
    <row r="19835" spans="17:20">
      <c r="Q19835">
        <v>0.51659722222222204</v>
      </c>
      <c r="R19835">
        <v>1</v>
      </c>
      <c r="S19835" t="s">
        <v>3423</v>
      </c>
      <c r="T19835" t="s">
        <v>3098</v>
      </c>
    </row>
    <row r="19836" spans="17:20">
      <c r="Q19836">
        <v>0.51660879629629597</v>
      </c>
      <c r="R19836">
        <v>1</v>
      </c>
      <c r="S19836" t="s">
        <v>4068</v>
      </c>
      <c r="T19836" t="s">
        <v>3097</v>
      </c>
    </row>
    <row r="19837" spans="17:20">
      <c r="Q19837">
        <v>0.51662037037037001</v>
      </c>
      <c r="R19837">
        <v>1</v>
      </c>
      <c r="S19837" t="s">
        <v>7406</v>
      </c>
      <c r="T19837" t="s">
        <v>3103</v>
      </c>
    </row>
    <row r="19838" spans="17:20">
      <c r="Q19838">
        <v>0.51663194444444405</v>
      </c>
      <c r="R19838">
        <v>1</v>
      </c>
      <c r="S19838" t="s">
        <v>7407</v>
      </c>
      <c r="T19838" t="s">
        <v>3103</v>
      </c>
    </row>
    <row r="19839" spans="17:20">
      <c r="Q19839">
        <v>0.51664351851851897</v>
      </c>
      <c r="R19839">
        <v>2</v>
      </c>
      <c r="S19839" t="s">
        <v>7408</v>
      </c>
      <c r="T19839" t="s">
        <v>3103</v>
      </c>
    </row>
    <row r="19840" spans="17:20">
      <c r="Q19840">
        <v>0.51665509259259301</v>
      </c>
      <c r="R19840">
        <v>1</v>
      </c>
      <c r="S19840" t="s">
        <v>7410</v>
      </c>
      <c r="T19840" t="s">
        <v>3103</v>
      </c>
    </row>
    <row r="19841" spans="17:20">
      <c r="Q19841">
        <v>0.51666666666666705</v>
      </c>
      <c r="R19841">
        <v>1</v>
      </c>
      <c r="S19841" t="s">
        <v>13089</v>
      </c>
      <c r="T19841" t="s">
        <v>3101</v>
      </c>
    </row>
    <row r="19842" spans="17:20">
      <c r="Q19842">
        <v>0.51668981481481502</v>
      </c>
      <c r="R19842">
        <v>1</v>
      </c>
      <c r="S19842" t="s">
        <v>7384</v>
      </c>
      <c r="T19842" t="s">
        <v>3103</v>
      </c>
    </row>
    <row r="19843" spans="17:20">
      <c r="Q19843">
        <v>0.51668981481481502</v>
      </c>
      <c r="R19843">
        <v>1</v>
      </c>
      <c r="S19843" t="s">
        <v>7411</v>
      </c>
      <c r="T19843" t="s">
        <v>3103</v>
      </c>
    </row>
    <row r="19844" spans="17:20">
      <c r="Q19844">
        <v>0.51671296296296299</v>
      </c>
      <c r="R19844">
        <v>2</v>
      </c>
      <c r="S19844" t="s">
        <v>1230</v>
      </c>
      <c r="T19844" t="s">
        <v>3097</v>
      </c>
    </row>
    <row r="19845" spans="17:20">
      <c r="Q19845">
        <v>0.51672453703703702</v>
      </c>
      <c r="R19845">
        <v>1</v>
      </c>
      <c r="S19845" t="s">
        <v>7412</v>
      </c>
      <c r="T19845" t="s">
        <v>3103</v>
      </c>
    </row>
    <row r="19846" spans="17:20">
      <c r="Q19846">
        <v>0.51681712962963</v>
      </c>
      <c r="R19846">
        <v>1</v>
      </c>
      <c r="S19846" t="s">
        <v>7416</v>
      </c>
      <c r="T19846" t="s">
        <v>3103</v>
      </c>
    </row>
    <row r="19847" spans="17:20">
      <c r="Q19847">
        <v>0.51681712962963</v>
      </c>
      <c r="R19847">
        <v>1</v>
      </c>
      <c r="S19847" t="s">
        <v>4138</v>
      </c>
      <c r="T19847" t="s">
        <v>3100</v>
      </c>
    </row>
    <row r="19848" spans="17:20">
      <c r="Q19848">
        <v>0.51684027777777797</v>
      </c>
      <c r="R19848">
        <v>1</v>
      </c>
      <c r="S19848" t="s">
        <v>7389</v>
      </c>
      <c r="T19848" t="s">
        <v>3221</v>
      </c>
    </row>
    <row r="19849" spans="17:20">
      <c r="Q19849">
        <v>0.51686342592592605</v>
      </c>
      <c r="R19849">
        <v>1</v>
      </c>
      <c r="S19849" t="s">
        <v>7398</v>
      </c>
      <c r="T19849" t="s">
        <v>3221</v>
      </c>
    </row>
    <row r="19850" spans="17:20">
      <c r="Q19850">
        <v>0.51687499999999997</v>
      </c>
      <c r="R19850">
        <v>1</v>
      </c>
      <c r="S19850" t="s">
        <v>7393</v>
      </c>
      <c r="T19850" t="s">
        <v>3103</v>
      </c>
    </row>
    <row r="19851" spans="17:20">
      <c r="Q19851">
        <v>0.51689814814814805</v>
      </c>
      <c r="R19851">
        <v>1</v>
      </c>
      <c r="S19851" t="s">
        <v>7390</v>
      </c>
      <c r="T19851" t="s">
        <v>3103</v>
      </c>
    </row>
    <row r="19852" spans="17:20">
      <c r="Q19852">
        <v>0.51694444444444398</v>
      </c>
      <c r="R19852">
        <v>2</v>
      </c>
      <c r="S19852" t="s">
        <v>3770</v>
      </c>
      <c r="T19852" t="s">
        <v>3097</v>
      </c>
    </row>
    <row r="19853" spans="17:20">
      <c r="Q19853">
        <v>0.51695601851851802</v>
      </c>
      <c r="R19853">
        <v>1</v>
      </c>
      <c r="S19853" t="s">
        <v>7379</v>
      </c>
      <c r="T19853" t="s">
        <v>3221</v>
      </c>
    </row>
    <row r="19854" spans="17:20">
      <c r="Q19854">
        <v>0.51696759259259295</v>
      </c>
      <c r="R19854">
        <v>1</v>
      </c>
      <c r="S19854" t="s">
        <v>7400</v>
      </c>
      <c r="T19854" t="s">
        <v>3103</v>
      </c>
    </row>
    <row r="19855" spans="17:20">
      <c r="Q19855">
        <v>0.51708333333333301</v>
      </c>
      <c r="R19855">
        <v>1</v>
      </c>
      <c r="S19855" t="s">
        <v>7396</v>
      </c>
      <c r="T19855" t="s">
        <v>3103</v>
      </c>
    </row>
    <row r="19856" spans="17:20">
      <c r="Q19856">
        <v>0.51709490740740705</v>
      </c>
      <c r="R19856">
        <v>1</v>
      </c>
      <c r="S19856" t="s">
        <v>13090</v>
      </c>
      <c r="T19856" t="s">
        <v>3128</v>
      </c>
    </row>
    <row r="19857" spans="17:20">
      <c r="Q19857">
        <v>0.51729166666666704</v>
      </c>
      <c r="R19857">
        <v>1</v>
      </c>
      <c r="S19857" t="s">
        <v>10041</v>
      </c>
      <c r="T19857" t="s">
        <v>3097</v>
      </c>
    </row>
    <row r="19858" spans="17:20">
      <c r="Q19858">
        <v>0.51733796296296297</v>
      </c>
      <c r="R19858">
        <v>1</v>
      </c>
      <c r="S19858" t="s">
        <v>7391</v>
      </c>
      <c r="T19858" t="s">
        <v>3103</v>
      </c>
    </row>
    <row r="19859" spans="17:20">
      <c r="Q19859">
        <v>0.51745370370370403</v>
      </c>
      <c r="R19859">
        <v>2</v>
      </c>
      <c r="S19859" t="s">
        <v>7422</v>
      </c>
      <c r="T19859" t="s">
        <v>3103</v>
      </c>
    </row>
    <row r="19860" spans="17:20">
      <c r="Q19860">
        <v>0.51748842592592603</v>
      </c>
      <c r="R19860">
        <v>1</v>
      </c>
      <c r="S19860" t="s">
        <v>7414</v>
      </c>
      <c r="T19860" t="s">
        <v>3103</v>
      </c>
    </row>
    <row r="19861" spans="17:20">
      <c r="Q19861">
        <v>0.517511574074074</v>
      </c>
      <c r="R19861">
        <v>1</v>
      </c>
      <c r="S19861" t="s">
        <v>3877</v>
      </c>
      <c r="T19861" t="s">
        <v>3128</v>
      </c>
    </row>
    <row r="19862" spans="17:20">
      <c r="Q19862">
        <v>0.51766203703703695</v>
      </c>
      <c r="R19862">
        <v>1</v>
      </c>
      <c r="S19862" t="s">
        <v>7424</v>
      </c>
      <c r="T19862" t="s">
        <v>3103</v>
      </c>
    </row>
    <row r="19863" spans="17:20">
      <c r="Q19863">
        <v>0.51767361111111099</v>
      </c>
      <c r="R19863">
        <v>1</v>
      </c>
      <c r="S19863" t="s">
        <v>3428</v>
      </c>
      <c r="T19863" t="s">
        <v>3097</v>
      </c>
    </row>
    <row r="19864" spans="17:20">
      <c r="Q19864">
        <v>0.51768518518518503</v>
      </c>
      <c r="R19864">
        <v>1</v>
      </c>
      <c r="S19864" t="s">
        <v>7397</v>
      </c>
      <c r="T19864" t="s">
        <v>3221</v>
      </c>
    </row>
    <row r="19865" spans="17:20">
      <c r="Q19865">
        <v>0.51776620370370396</v>
      </c>
      <c r="R19865">
        <v>1</v>
      </c>
      <c r="S19865" t="s">
        <v>7428</v>
      </c>
      <c r="T19865" t="s">
        <v>3103</v>
      </c>
    </row>
    <row r="19866" spans="17:20">
      <c r="Q19866">
        <v>0.517777777777778</v>
      </c>
      <c r="R19866">
        <v>1</v>
      </c>
      <c r="S19866" t="s">
        <v>3426</v>
      </c>
      <c r="T19866" t="s">
        <v>3097</v>
      </c>
    </row>
    <row r="19867" spans="17:20">
      <c r="Q19867">
        <v>0.51780092592592597</v>
      </c>
      <c r="R19867">
        <v>1</v>
      </c>
      <c r="S19867" t="s">
        <v>7409</v>
      </c>
      <c r="T19867" t="s">
        <v>3103</v>
      </c>
    </row>
    <row r="19868" spans="17:20">
      <c r="Q19868">
        <v>0.51785879629629605</v>
      </c>
      <c r="R19868">
        <v>1</v>
      </c>
      <c r="S19868" t="s">
        <v>7417</v>
      </c>
      <c r="T19868" t="s">
        <v>3103</v>
      </c>
    </row>
    <row r="19869" spans="17:20">
      <c r="Q19869">
        <v>0.51822916666666696</v>
      </c>
      <c r="R19869">
        <v>1</v>
      </c>
      <c r="S19869" t="s">
        <v>2562</v>
      </c>
      <c r="T19869" t="s">
        <v>3096</v>
      </c>
    </row>
    <row r="19870" spans="17:20">
      <c r="Q19870">
        <v>0.51841435185185203</v>
      </c>
      <c r="R19870">
        <v>1</v>
      </c>
      <c r="S19870" t="s">
        <v>7442</v>
      </c>
      <c r="T19870" t="s">
        <v>3103</v>
      </c>
    </row>
    <row r="19871" spans="17:20">
      <c r="Q19871">
        <v>0.51844907407407403</v>
      </c>
      <c r="R19871">
        <v>1</v>
      </c>
      <c r="S19871" t="s">
        <v>7444</v>
      </c>
      <c r="T19871" t="s">
        <v>3103</v>
      </c>
    </row>
    <row r="19872" spans="17:20">
      <c r="Q19872">
        <v>0.51846064814814796</v>
      </c>
      <c r="R19872">
        <v>1</v>
      </c>
      <c r="S19872" t="s">
        <v>7301</v>
      </c>
      <c r="T19872" t="s">
        <v>3101</v>
      </c>
    </row>
    <row r="19873" spans="17:20">
      <c r="Q19873">
        <v>0.518472222222222</v>
      </c>
      <c r="R19873">
        <v>1</v>
      </c>
      <c r="S19873" t="s">
        <v>2562</v>
      </c>
      <c r="T19873" t="s">
        <v>3103</v>
      </c>
    </row>
    <row r="19874" spans="17:20">
      <c r="Q19874">
        <v>0.518472222222222</v>
      </c>
      <c r="R19874">
        <v>1</v>
      </c>
      <c r="S19874" t="s">
        <v>7419</v>
      </c>
      <c r="T19874" t="s">
        <v>3221</v>
      </c>
    </row>
    <row r="19875" spans="17:20">
      <c r="Q19875">
        <v>0.51849537037036997</v>
      </c>
      <c r="R19875">
        <v>3</v>
      </c>
      <c r="S19875" t="s">
        <v>7429</v>
      </c>
      <c r="T19875" t="s">
        <v>3103</v>
      </c>
    </row>
    <row r="19876" spans="17:20">
      <c r="Q19876">
        <v>0.51853009259259297</v>
      </c>
      <c r="R19876">
        <v>1</v>
      </c>
      <c r="S19876" t="s">
        <v>7421</v>
      </c>
      <c r="T19876" t="s">
        <v>3221</v>
      </c>
    </row>
    <row r="19877" spans="17:20">
      <c r="Q19877">
        <v>0.51854166666666701</v>
      </c>
      <c r="R19877">
        <v>1</v>
      </c>
      <c r="S19877" t="s">
        <v>7445</v>
      </c>
      <c r="T19877" t="s">
        <v>3103</v>
      </c>
    </row>
    <row r="19878" spans="17:20">
      <c r="Q19878">
        <v>0.51855324074074105</v>
      </c>
      <c r="R19878">
        <v>1</v>
      </c>
      <c r="S19878" t="s">
        <v>7441</v>
      </c>
      <c r="T19878" t="s">
        <v>3103</v>
      </c>
    </row>
    <row r="19879" spans="17:20">
      <c r="Q19879">
        <v>0.51856481481481498</v>
      </c>
      <c r="R19879">
        <v>1</v>
      </c>
      <c r="S19879" t="s">
        <v>7447</v>
      </c>
      <c r="T19879" t="s">
        <v>3103</v>
      </c>
    </row>
    <row r="19880" spans="17:20">
      <c r="Q19880">
        <v>0.518703703703704</v>
      </c>
      <c r="R19880">
        <v>1</v>
      </c>
      <c r="S19880" t="s">
        <v>7413</v>
      </c>
      <c r="T19880" t="s">
        <v>3221</v>
      </c>
    </row>
    <row r="19881" spans="17:20">
      <c r="Q19881">
        <v>0.51876157407407397</v>
      </c>
      <c r="R19881">
        <v>1</v>
      </c>
      <c r="S19881" t="s">
        <v>4153</v>
      </c>
      <c r="T19881" t="s">
        <v>3098</v>
      </c>
    </row>
    <row r="19882" spans="17:20">
      <c r="Q19882">
        <v>0.51895833333333297</v>
      </c>
      <c r="R19882">
        <v>1</v>
      </c>
      <c r="S19882" t="s">
        <v>7430</v>
      </c>
      <c r="T19882" t="s">
        <v>3103</v>
      </c>
    </row>
    <row r="19883" spans="17:20">
      <c r="Q19883">
        <v>0.51900462962963001</v>
      </c>
      <c r="R19883">
        <v>1</v>
      </c>
      <c r="S19883" t="s">
        <v>2562</v>
      </c>
      <c r="T19883" t="s">
        <v>3103</v>
      </c>
    </row>
    <row r="19884" spans="17:20">
      <c r="Q19884">
        <v>0.51900462962963001</v>
      </c>
      <c r="R19884">
        <v>1</v>
      </c>
      <c r="S19884" t="s">
        <v>3380</v>
      </c>
      <c r="T19884" t="s">
        <v>3097</v>
      </c>
    </row>
    <row r="19885" spans="17:20">
      <c r="Q19885">
        <v>0.51902777777777798</v>
      </c>
      <c r="R19885">
        <v>1</v>
      </c>
      <c r="S19885" t="s">
        <v>7431</v>
      </c>
      <c r="T19885" t="s">
        <v>3103</v>
      </c>
    </row>
    <row r="19886" spans="17:20">
      <c r="Q19886">
        <v>0.51909722222222199</v>
      </c>
      <c r="R19886">
        <v>1</v>
      </c>
      <c r="S19886" t="s">
        <v>7448</v>
      </c>
      <c r="T19886" t="s">
        <v>3103</v>
      </c>
    </row>
    <row r="19887" spans="17:20">
      <c r="Q19887">
        <v>0.519166666666667</v>
      </c>
      <c r="R19887">
        <v>1</v>
      </c>
      <c r="S19887" t="s">
        <v>6522</v>
      </c>
      <c r="T19887" t="s">
        <v>3221</v>
      </c>
    </row>
    <row r="19888" spans="17:20">
      <c r="Q19888">
        <v>0.51918981481481496</v>
      </c>
      <c r="R19888">
        <v>4</v>
      </c>
      <c r="S19888" t="s">
        <v>2562</v>
      </c>
      <c r="T19888" t="s">
        <v>3103</v>
      </c>
    </row>
    <row r="19889" spans="17:20">
      <c r="Q19889">
        <v>0.51927083333333335</v>
      </c>
      <c r="R19889">
        <v>1</v>
      </c>
      <c r="S19889" t="s">
        <v>7426</v>
      </c>
      <c r="T19889" t="s">
        <v>3103</v>
      </c>
    </row>
    <row r="19890" spans="17:20">
      <c r="Q19890">
        <v>0.51931712962962995</v>
      </c>
      <c r="R19890">
        <v>2</v>
      </c>
      <c r="S19890" t="s">
        <v>13082</v>
      </c>
      <c r="T19890" t="s">
        <v>3098</v>
      </c>
    </row>
    <row r="19891" spans="17:20">
      <c r="Q19891">
        <v>0.519398148148148</v>
      </c>
      <c r="R19891">
        <v>1</v>
      </c>
      <c r="S19891" t="s">
        <v>7425</v>
      </c>
      <c r="T19891" t="s">
        <v>3221</v>
      </c>
    </row>
    <row r="19892" spans="17:20">
      <c r="Q19892">
        <v>0.51944444444444404</v>
      </c>
      <c r="R19892">
        <v>1</v>
      </c>
      <c r="S19892" t="s">
        <v>7420</v>
      </c>
      <c r="T19892" t="s">
        <v>3221</v>
      </c>
    </row>
    <row r="19893" spans="17:20">
      <c r="Q19893">
        <v>0.51957175925925903</v>
      </c>
      <c r="R19893">
        <v>2</v>
      </c>
      <c r="S19893" t="s">
        <v>7423</v>
      </c>
      <c r="T19893" t="s">
        <v>3221</v>
      </c>
    </row>
    <row r="19894" spans="17:20">
      <c r="Q19894">
        <v>0.51962962962963</v>
      </c>
      <c r="R19894">
        <v>1</v>
      </c>
      <c r="S19894" t="s">
        <v>7436</v>
      </c>
      <c r="T19894" t="s">
        <v>3103</v>
      </c>
    </row>
    <row r="19895" spans="17:20">
      <c r="Q19895">
        <v>0.51965277777777796</v>
      </c>
      <c r="R19895">
        <v>1</v>
      </c>
      <c r="S19895" t="s">
        <v>4043</v>
      </c>
      <c r="T19895" t="s">
        <v>3100</v>
      </c>
    </row>
    <row r="19896" spans="17:20">
      <c r="Q19896">
        <v>0.519664351851852</v>
      </c>
      <c r="R19896">
        <v>1</v>
      </c>
      <c r="S19896" t="s">
        <v>7427</v>
      </c>
      <c r="T19896" t="s">
        <v>3221</v>
      </c>
    </row>
    <row r="19897" spans="17:20">
      <c r="Q19897">
        <v>0.51971064814814805</v>
      </c>
      <c r="R19897">
        <v>1</v>
      </c>
      <c r="S19897" t="s">
        <v>2562</v>
      </c>
      <c r="T19897" t="s">
        <v>3221</v>
      </c>
    </row>
    <row r="19898" spans="17:20">
      <c r="Q19898">
        <v>0.51978009259259295</v>
      </c>
      <c r="R19898">
        <v>4</v>
      </c>
      <c r="S19898" t="s">
        <v>2562</v>
      </c>
      <c r="T19898" t="s">
        <v>3103</v>
      </c>
    </row>
    <row r="19899" spans="17:20">
      <c r="Q19899">
        <v>0.51988425925925896</v>
      </c>
      <c r="R19899">
        <v>1</v>
      </c>
      <c r="S19899" t="s">
        <v>7450</v>
      </c>
      <c r="T19899" t="s">
        <v>3103</v>
      </c>
    </row>
    <row r="19900" spans="17:20">
      <c r="Q19900">
        <v>0.52018518518518497</v>
      </c>
      <c r="R19900">
        <v>1</v>
      </c>
      <c r="S19900" t="s">
        <v>7451</v>
      </c>
      <c r="T19900" t="s">
        <v>3103</v>
      </c>
    </row>
    <row r="19901" spans="17:20">
      <c r="Q19901">
        <v>0.52021990740740698</v>
      </c>
      <c r="R19901">
        <v>1</v>
      </c>
      <c r="S19901" t="s">
        <v>7452</v>
      </c>
      <c r="T19901" t="s">
        <v>3103</v>
      </c>
    </row>
    <row r="19902" spans="17:20">
      <c r="Q19902">
        <v>0.52023148148148102</v>
      </c>
      <c r="R19902">
        <v>1</v>
      </c>
      <c r="S19902" t="s">
        <v>7453</v>
      </c>
      <c r="T19902" t="s">
        <v>3221</v>
      </c>
    </row>
    <row r="19903" spans="17:20">
      <c r="Q19903">
        <v>0.52030092592592603</v>
      </c>
      <c r="R19903">
        <v>1</v>
      </c>
      <c r="S19903" t="s">
        <v>13091</v>
      </c>
      <c r="T19903" t="s">
        <v>3100</v>
      </c>
    </row>
    <row r="19904" spans="17:20">
      <c r="Q19904">
        <v>0.520358796296296</v>
      </c>
      <c r="R19904">
        <v>1</v>
      </c>
      <c r="S19904" t="s">
        <v>4629</v>
      </c>
      <c r="T19904" t="s">
        <v>3096</v>
      </c>
    </row>
    <row r="19905" spans="17:20">
      <c r="Q19905">
        <v>0.52045138888888898</v>
      </c>
      <c r="R19905">
        <v>1</v>
      </c>
      <c r="S19905" t="s">
        <v>7457</v>
      </c>
      <c r="T19905" t="s">
        <v>3103</v>
      </c>
    </row>
    <row r="19906" spans="17:20">
      <c r="Q19906">
        <v>0.52068287037036998</v>
      </c>
      <c r="R19906">
        <v>2</v>
      </c>
      <c r="S19906" t="s">
        <v>7468</v>
      </c>
      <c r="T19906" t="s">
        <v>3103</v>
      </c>
    </row>
    <row r="19907" spans="17:20">
      <c r="Q19907">
        <v>0.52069444444444402</v>
      </c>
      <c r="R19907">
        <v>1</v>
      </c>
      <c r="S19907" t="s">
        <v>5101</v>
      </c>
      <c r="T19907" t="s">
        <v>3100</v>
      </c>
    </row>
    <row r="19908" spans="17:20">
      <c r="Q19908">
        <v>0.52071759259259298</v>
      </c>
      <c r="R19908">
        <v>1</v>
      </c>
      <c r="S19908" t="s">
        <v>7439</v>
      </c>
      <c r="T19908" t="s">
        <v>3221</v>
      </c>
    </row>
    <row r="19909" spans="17:20">
      <c r="Q19909">
        <v>0.52071759259259298</v>
      </c>
      <c r="R19909">
        <v>1</v>
      </c>
      <c r="S19909" t="s">
        <v>7473</v>
      </c>
      <c r="T19909" t="s">
        <v>3103</v>
      </c>
    </row>
    <row r="19910" spans="17:20">
      <c r="Q19910">
        <v>0.52072916666666702</v>
      </c>
      <c r="R19910">
        <v>2</v>
      </c>
      <c r="S19910" t="s">
        <v>7474</v>
      </c>
      <c r="T19910" t="s">
        <v>3103</v>
      </c>
    </row>
    <row r="19911" spans="17:20">
      <c r="Q19911">
        <v>0.52074074074074095</v>
      </c>
      <c r="R19911">
        <v>1</v>
      </c>
      <c r="S19911" t="s">
        <v>7440</v>
      </c>
      <c r="T19911" t="s">
        <v>3221</v>
      </c>
    </row>
    <row r="19912" spans="17:20">
      <c r="Q19912">
        <v>0.52076388888888903</v>
      </c>
      <c r="R19912">
        <v>1</v>
      </c>
      <c r="S19912" t="s">
        <v>7475</v>
      </c>
      <c r="T19912" t="s">
        <v>3103</v>
      </c>
    </row>
    <row r="19913" spans="17:20">
      <c r="Q19913">
        <v>0.52079861111111103</v>
      </c>
      <c r="R19913">
        <v>1</v>
      </c>
      <c r="S19913" t="s">
        <v>7454</v>
      </c>
      <c r="T19913" t="s">
        <v>3221</v>
      </c>
    </row>
    <row r="19914" spans="17:20">
      <c r="Q19914">
        <v>0.52083333333333304</v>
      </c>
      <c r="R19914">
        <v>1</v>
      </c>
      <c r="S19914" t="s">
        <v>7455</v>
      </c>
      <c r="T19914" t="s">
        <v>3221</v>
      </c>
    </row>
    <row r="19915" spans="17:20">
      <c r="Q19915">
        <v>0.52086805555555604</v>
      </c>
      <c r="R19915">
        <v>4</v>
      </c>
      <c r="S19915" t="s">
        <v>7478</v>
      </c>
      <c r="T19915" t="s">
        <v>3103</v>
      </c>
    </row>
    <row r="19916" spans="17:20">
      <c r="Q19916">
        <v>0.52092592592592601</v>
      </c>
      <c r="R19916">
        <v>1</v>
      </c>
      <c r="S19916" t="s">
        <v>7479</v>
      </c>
      <c r="T19916" t="s">
        <v>3103</v>
      </c>
    </row>
    <row r="19917" spans="17:20">
      <c r="Q19917">
        <v>0.52099537037037003</v>
      </c>
      <c r="R19917">
        <v>1</v>
      </c>
      <c r="S19917" t="s">
        <v>7459</v>
      </c>
      <c r="T19917" t="s">
        <v>3103</v>
      </c>
    </row>
    <row r="19918" spans="17:20">
      <c r="Q19918">
        <v>0.521087962962963</v>
      </c>
      <c r="R19918">
        <v>1</v>
      </c>
      <c r="S19918" t="s">
        <v>3332</v>
      </c>
      <c r="T19918" t="s">
        <v>3094</v>
      </c>
    </row>
    <row r="19919" spans="17:20">
      <c r="Q19919">
        <v>0.52113425925925905</v>
      </c>
      <c r="R19919">
        <v>4</v>
      </c>
      <c r="S19919" t="s">
        <v>7484</v>
      </c>
      <c r="T19919" t="s">
        <v>3103</v>
      </c>
    </row>
    <row r="19920" spans="17:20">
      <c r="Q19920">
        <v>0.52114583333333298</v>
      </c>
      <c r="R19920">
        <v>1</v>
      </c>
      <c r="S19920" t="s">
        <v>7462</v>
      </c>
      <c r="T19920" t="s">
        <v>3103</v>
      </c>
    </row>
    <row r="19921" spans="17:20">
      <c r="Q19921">
        <v>0.52114583333333298</v>
      </c>
      <c r="R19921">
        <v>1</v>
      </c>
      <c r="S19921" t="s">
        <v>13092</v>
      </c>
      <c r="T19921" t="s">
        <v>3099</v>
      </c>
    </row>
    <row r="19922" spans="17:20">
      <c r="Q19922">
        <v>0.52116898148148105</v>
      </c>
      <c r="R19922">
        <v>1</v>
      </c>
      <c r="S19922" t="s">
        <v>2562</v>
      </c>
      <c r="T19922" t="s">
        <v>3103</v>
      </c>
    </row>
    <row r="19923" spans="17:20">
      <c r="Q19923">
        <v>0.52118055555555598</v>
      </c>
      <c r="R19923">
        <v>1</v>
      </c>
      <c r="S19923" t="s">
        <v>7433</v>
      </c>
      <c r="T19923" t="s">
        <v>3128</v>
      </c>
    </row>
    <row r="19924" spans="17:20">
      <c r="Q19924">
        <v>0.52119212962963002</v>
      </c>
      <c r="R19924">
        <v>1</v>
      </c>
      <c r="S19924" t="s">
        <v>3645</v>
      </c>
      <c r="T19924" t="s">
        <v>3099</v>
      </c>
    </row>
    <row r="19925" spans="17:20">
      <c r="Q19925">
        <v>0.52120370370370395</v>
      </c>
      <c r="R19925">
        <v>1</v>
      </c>
      <c r="S19925" t="s">
        <v>7487</v>
      </c>
      <c r="T19925" t="s">
        <v>3103</v>
      </c>
    </row>
    <row r="19926" spans="17:20">
      <c r="Q19926">
        <v>0.52124999999999999</v>
      </c>
      <c r="R19926">
        <v>1</v>
      </c>
      <c r="S19926" t="s">
        <v>7461</v>
      </c>
      <c r="T19926" t="s">
        <v>3221</v>
      </c>
    </row>
    <row r="19927" spans="17:20">
      <c r="Q19927">
        <v>0.52137731481481497</v>
      </c>
      <c r="R19927">
        <v>1</v>
      </c>
      <c r="S19927" t="s">
        <v>7466</v>
      </c>
      <c r="T19927" t="s">
        <v>3221</v>
      </c>
    </row>
    <row r="19928" spans="17:20">
      <c r="Q19928">
        <v>0.52137731481481497</v>
      </c>
      <c r="R19928">
        <v>1</v>
      </c>
      <c r="S19928" t="s">
        <v>7467</v>
      </c>
      <c r="T19928" t="s">
        <v>3103</v>
      </c>
    </row>
    <row r="19929" spans="17:20">
      <c r="Q19929">
        <v>0.52145833333333302</v>
      </c>
      <c r="R19929">
        <v>1</v>
      </c>
      <c r="S19929" t="s">
        <v>7456</v>
      </c>
      <c r="T19929" t="s">
        <v>3103</v>
      </c>
    </row>
    <row r="19930" spans="17:20">
      <c r="Q19930">
        <v>0.521550925925926</v>
      </c>
      <c r="R19930">
        <v>1</v>
      </c>
      <c r="S19930" t="s">
        <v>2562</v>
      </c>
      <c r="T19930" t="s">
        <v>3103</v>
      </c>
    </row>
    <row r="19931" spans="17:20">
      <c r="Q19931">
        <v>0.52164351851851898</v>
      </c>
      <c r="R19931">
        <v>1</v>
      </c>
      <c r="S19931" t="s">
        <v>2562</v>
      </c>
      <c r="T19931" t="s">
        <v>3096</v>
      </c>
    </row>
    <row r="19932" spans="17:20">
      <c r="Q19932">
        <v>0.52168981481481502</v>
      </c>
      <c r="R19932">
        <v>1</v>
      </c>
      <c r="S19932" t="s">
        <v>7458</v>
      </c>
      <c r="T19932" t="s">
        <v>3221</v>
      </c>
    </row>
    <row r="19933" spans="17:20">
      <c r="Q19933">
        <v>0.52173611111111096</v>
      </c>
      <c r="R19933">
        <v>2</v>
      </c>
      <c r="S19933" t="s">
        <v>7488</v>
      </c>
      <c r="T19933" t="s">
        <v>3103</v>
      </c>
    </row>
    <row r="19934" spans="17:20">
      <c r="Q19934">
        <v>0.52193287037036995</v>
      </c>
      <c r="R19934">
        <v>2</v>
      </c>
      <c r="S19934" t="s">
        <v>7481</v>
      </c>
      <c r="T19934" t="s">
        <v>3103</v>
      </c>
    </row>
    <row r="19935" spans="17:20">
      <c r="Q19935">
        <v>0.52194444444444399</v>
      </c>
      <c r="R19935">
        <v>3</v>
      </c>
      <c r="S19935" t="s">
        <v>7483</v>
      </c>
      <c r="T19935" t="s">
        <v>3221</v>
      </c>
    </row>
    <row r="19936" spans="17:20">
      <c r="Q19936">
        <v>0.52196759259259295</v>
      </c>
      <c r="R19936">
        <v>1</v>
      </c>
      <c r="S19936" t="s">
        <v>7464</v>
      </c>
      <c r="T19936" t="s">
        <v>3103</v>
      </c>
    </row>
    <row r="19937" spans="17:20">
      <c r="Q19937">
        <v>0.52199074074074103</v>
      </c>
      <c r="R19937">
        <v>1</v>
      </c>
      <c r="S19937" t="s">
        <v>3995</v>
      </c>
      <c r="T19937" t="s">
        <v>3128</v>
      </c>
    </row>
    <row r="19938" spans="17:20">
      <c r="Q19938">
        <v>0.52204861111111101</v>
      </c>
      <c r="R19938">
        <v>1</v>
      </c>
      <c r="S19938" t="s">
        <v>13093</v>
      </c>
      <c r="T19938" t="s">
        <v>3097</v>
      </c>
    </row>
    <row r="19939" spans="17:20">
      <c r="Q19939">
        <v>0.52208333333333301</v>
      </c>
      <c r="R19939">
        <v>1</v>
      </c>
      <c r="S19939" t="s">
        <v>13094</v>
      </c>
      <c r="T19939" t="s">
        <v>3097</v>
      </c>
    </row>
    <row r="19940" spans="17:20">
      <c r="Q19940">
        <v>0.52210648148148198</v>
      </c>
      <c r="R19940">
        <v>2</v>
      </c>
      <c r="S19940" t="s">
        <v>7537</v>
      </c>
      <c r="T19940" t="s">
        <v>3096</v>
      </c>
    </row>
    <row r="19941" spans="17:20">
      <c r="Q19941">
        <v>0.52216435185185195</v>
      </c>
      <c r="R19941">
        <v>7</v>
      </c>
      <c r="S19941" t="s">
        <v>2562</v>
      </c>
      <c r="T19941" t="s">
        <v>3098</v>
      </c>
    </row>
    <row r="19942" spans="17:20">
      <c r="Q19942">
        <v>0.52223379629629596</v>
      </c>
      <c r="R19942">
        <v>1</v>
      </c>
      <c r="S19942" t="s">
        <v>7509</v>
      </c>
      <c r="T19942" t="s">
        <v>3221</v>
      </c>
    </row>
    <row r="19943" spans="17:20">
      <c r="Q19943">
        <v>0.52230324074074097</v>
      </c>
      <c r="R19943">
        <v>1</v>
      </c>
      <c r="S19943" t="s">
        <v>7469</v>
      </c>
      <c r="T19943" t="s">
        <v>3221</v>
      </c>
    </row>
    <row r="19944" spans="17:20">
      <c r="Q19944">
        <v>0.52232638888888905</v>
      </c>
      <c r="R19944">
        <v>1</v>
      </c>
      <c r="S19944" t="s">
        <v>4138</v>
      </c>
      <c r="T19944" t="s">
        <v>3096</v>
      </c>
    </row>
    <row r="19945" spans="17:20">
      <c r="Q19945">
        <v>0.52233796296296298</v>
      </c>
      <c r="R19945">
        <v>1</v>
      </c>
      <c r="S19945" t="s">
        <v>7465</v>
      </c>
      <c r="T19945" t="s">
        <v>3221</v>
      </c>
    </row>
    <row r="19946" spans="17:20">
      <c r="Q19946">
        <v>0.52240740740740699</v>
      </c>
      <c r="R19946">
        <v>1</v>
      </c>
      <c r="S19946" t="s">
        <v>995</v>
      </c>
      <c r="T19946" t="s">
        <v>3095</v>
      </c>
    </row>
    <row r="19947" spans="17:20">
      <c r="Q19947">
        <v>0.52241898148148103</v>
      </c>
      <c r="R19947">
        <v>1</v>
      </c>
      <c r="S19947" t="s">
        <v>13095</v>
      </c>
      <c r="T19947" t="s">
        <v>3096</v>
      </c>
    </row>
    <row r="19948" spans="17:20">
      <c r="Q19948">
        <v>0.52253472222222197</v>
      </c>
      <c r="R19948">
        <v>1</v>
      </c>
      <c r="S19948" t="s">
        <v>13096</v>
      </c>
      <c r="T19948" t="s">
        <v>3098</v>
      </c>
    </row>
    <row r="19949" spans="17:20">
      <c r="Q19949">
        <v>0.52256944444444398</v>
      </c>
      <c r="R19949">
        <v>1</v>
      </c>
      <c r="S19949" t="s">
        <v>7497</v>
      </c>
      <c r="T19949" t="s">
        <v>3103</v>
      </c>
    </row>
    <row r="19950" spans="17:20">
      <c r="Q19950">
        <v>0.52260416666666698</v>
      </c>
      <c r="R19950">
        <v>2</v>
      </c>
      <c r="S19950" t="s">
        <v>3434</v>
      </c>
      <c r="T19950" t="s">
        <v>3095</v>
      </c>
    </row>
    <row r="19951" spans="17:20">
      <c r="Q19951">
        <v>0.522708333333333</v>
      </c>
      <c r="R19951">
        <v>4</v>
      </c>
      <c r="S19951" t="s">
        <v>2562</v>
      </c>
      <c r="T19951" t="s">
        <v>3103</v>
      </c>
    </row>
    <row r="19952" spans="17:20">
      <c r="Q19952">
        <v>0.52271990740740704</v>
      </c>
      <c r="R19952">
        <v>1</v>
      </c>
      <c r="S19952" t="s">
        <v>7480</v>
      </c>
      <c r="T19952" t="s">
        <v>3103</v>
      </c>
    </row>
    <row r="19953" spans="17:20">
      <c r="Q19953">
        <v>0.52276620370370397</v>
      </c>
      <c r="R19953">
        <v>3</v>
      </c>
      <c r="S19953" t="s">
        <v>7482</v>
      </c>
      <c r="T19953" t="s">
        <v>3221</v>
      </c>
    </row>
    <row r="19954" spans="17:20">
      <c r="Q19954">
        <v>0.52278935185185205</v>
      </c>
      <c r="R19954">
        <v>3</v>
      </c>
      <c r="S19954" t="s">
        <v>7498</v>
      </c>
      <c r="T19954" t="s">
        <v>3221</v>
      </c>
    </row>
    <row r="19955" spans="17:20">
      <c r="Q19955">
        <v>0.52282407407407405</v>
      </c>
      <c r="R19955">
        <v>1</v>
      </c>
      <c r="S19955" t="s">
        <v>7499</v>
      </c>
      <c r="T19955" t="s">
        <v>3221</v>
      </c>
    </row>
    <row r="19956" spans="17:20">
      <c r="Q19956">
        <v>0.52283564814814798</v>
      </c>
      <c r="R19956">
        <v>1</v>
      </c>
      <c r="S19956" t="s">
        <v>7485</v>
      </c>
      <c r="T19956" t="s">
        <v>3221</v>
      </c>
    </row>
    <row r="19957" spans="17:20">
      <c r="Q19957">
        <v>0.52291666666666703</v>
      </c>
      <c r="R19957">
        <v>1</v>
      </c>
      <c r="S19957" t="s">
        <v>13097</v>
      </c>
      <c r="T19957" t="s">
        <v>3095</v>
      </c>
    </row>
    <row r="19958" spans="17:20">
      <c r="Q19958">
        <v>0.52299768518518497</v>
      </c>
      <c r="R19958">
        <v>1</v>
      </c>
      <c r="S19958" t="s">
        <v>7501</v>
      </c>
      <c r="T19958" t="s">
        <v>3221</v>
      </c>
    </row>
    <row r="19959" spans="17:20">
      <c r="Q19959">
        <v>0.52307870370370402</v>
      </c>
      <c r="R19959">
        <v>1</v>
      </c>
      <c r="S19959" t="s">
        <v>7502</v>
      </c>
      <c r="T19959" t="s">
        <v>3221</v>
      </c>
    </row>
    <row r="19960" spans="17:20">
      <c r="Q19960">
        <v>0.52310185185185198</v>
      </c>
      <c r="R19960">
        <v>1</v>
      </c>
      <c r="S19960" t="s">
        <v>3876</v>
      </c>
      <c r="T19960" t="s">
        <v>3097</v>
      </c>
    </row>
    <row r="19961" spans="17:20">
      <c r="Q19961">
        <v>0.52315972222222196</v>
      </c>
      <c r="R19961">
        <v>1</v>
      </c>
      <c r="S19961" t="s">
        <v>7489</v>
      </c>
      <c r="T19961" t="s">
        <v>3221</v>
      </c>
    </row>
    <row r="19962" spans="17:20">
      <c r="Q19962">
        <v>0.523206018518519</v>
      </c>
      <c r="R19962">
        <v>1</v>
      </c>
      <c r="S19962" t="s">
        <v>2562</v>
      </c>
      <c r="T19962" t="s">
        <v>3103</v>
      </c>
    </row>
    <row r="19963" spans="17:20">
      <c r="Q19963">
        <v>0.523206018518519</v>
      </c>
      <c r="R19963">
        <v>1</v>
      </c>
      <c r="S19963" t="s">
        <v>7460</v>
      </c>
      <c r="T19963" t="s">
        <v>3098</v>
      </c>
    </row>
    <row r="19964" spans="17:20">
      <c r="Q19964">
        <v>0.52328703703703705</v>
      </c>
      <c r="R19964">
        <v>3</v>
      </c>
      <c r="S19964" t="s">
        <v>2562</v>
      </c>
      <c r="T19964" t="s">
        <v>3103</v>
      </c>
    </row>
    <row r="19965" spans="17:20">
      <c r="Q19965">
        <v>0.52333333333333298</v>
      </c>
      <c r="R19965">
        <v>1</v>
      </c>
      <c r="S19965" t="s">
        <v>7505</v>
      </c>
      <c r="T19965" t="s">
        <v>3103</v>
      </c>
    </row>
    <row r="19966" spans="17:20">
      <c r="Q19966">
        <v>0.5234375</v>
      </c>
      <c r="R19966">
        <v>1</v>
      </c>
      <c r="S19966" t="s">
        <v>7503</v>
      </c>
      <c r="T19966" t="s">
        <v>3103</v>
      </c>
    </row>
    <row r="19967" spans="17:20">
      <c r="Q19967">
        <v>0.52361111111111103</v>
      </c>
      <c r="R19967">
        <v>1</v>
      </c>
      <c r="S19967" t="s">
        <v>13098</v>
      </c>
      <c r="T19967" t="s">
        <v>3098</v>
      </c>
    </row>
    <row r="19968" spans="17:20">
      <c r="Q19968">
        <v>0.52362268518518496</v>
      </c>
      <c r="R19968">
        <v>2</v>
      </c>
      <c r="S19968" t="s">
        <v>7517</v>
      </c>
      <c r="T19968" t="s">
        <v>3103</v>
      </c>
    </row>
    <row r="19969" spans="17:20">
      <c r="Q19969">
        <v>0.52363425925925899</v>
      </c>
      <c r="R19969">
        <v>2</v>
      </c>
      <c r="S19969" t="s">
        <v>7518</v>
      </c>
      <c r="T19969" t="s">
        <v>3103</v>
      </c>
    </row>
    <row r="19970" spans="17:20">
      <c r="Q19970">
        <v>0.52365740740740696</v>
      </c>
      <c r="R19970">
        <v>1</v>
      </c>
      <c r="S19970" t="s">
        <v>13099</v>
      </c>
      <c r="T19970" t="s">
        <v>3097</v>
      </c>
    </row>
    <row r="19971" spans="17:20">
      <c r="Q19971">
        <v>0.523668981481481</v>
      </c>
      <c r="R19971">
        <v>5</v>
      </c>
      <c r="S19971" t="s">
        <v>7551</v>
      </c>
      <c r="T19971" t="s">
        <v>3103</v>
      </c>
    </row>
    <row r="19972" spans="17:20">
      <c r="Q19972">
        <v>0.52373842592592601</v>
      </c>
      <c r="R19972">
        <v>1</v>
      </c>
      <c r="S19972" t="s">
        <v>1205</v>
      </c>
      <c r="T19972" t="s">
        <v>3097</v>
      </c>
    </row>
    <row r="19973" spans="17:20">
      <c r="Q19973">
        <v>0.52376157407407398</v>
      </c>
      <c r="R19973">
        <v>1</v>
      </c>
      <c r="S19973" t="s">
        <v>6965</v>
      </c>
      <c r="T19973" t="s">
        <v>3098</v>
      </c>
    </row>
    <row r="19974" spans="17:20">
      <c r="Q19974">
        <v>0.52379629629629598</v>
      </c>
      <c r="R19974">
        <v>1</v>
      </c>
      <c r="S19974" t="s">
        <v>7523</v>
      </c>
      <c r="T19974" t="s">
        <v>3103</v>
      </c>
    </row>
    <row r="19975" spans="17:20">
      <c r="Q19975">
        <v>0.52379629629629598</v>
      </c>
      <c r="R19975">
        <v>1</v>
      </c>
      <c r="S19975" t="s">
        <v>3773</v>
      </c>
      <c r="T19975" t="s">
        <v>3096</v>
      </c>
    </row>
    <row r="19976" spans="17:20">
      <c r="Q19976">
        <v>0.52381944444444395</v>
      </c>
      <c r="R19976">
        <v>1</v>
      </c>
      <c r="S19976" t="s">
        <v>7527</v>
      </c>
      <c r="T19976" t="s">
        <v>3103</v>
      </c>
    </row>
    <row r="19977" spans="17:20">
      <c r="Q19977">
        <v>0.52383101851851899</v>
      </c>
      <c r="R19977">
        <v>1</v>
      </c>
      <c r="S19977" t="s">
        <v>7529</v>
      </c>
      <c r="T19977" t="s">
        <v>3103</v>
      </c>
    </row>
    <row r="19978" spans="17:20">
      <c r="Q19978">
        <v>0.52385416666666695</v>
      </c>
      <c r="R19978">
        <v>1</v>
      </c>
      <c r="S19978" t="s">
        <v>7532</v>
      </c>
      <c r="T19978" t="s">
        <v>3103</v>
      </c>
    </row>
    <row r="19979" spans="17:20">
      <c r="Q19979">
        <v>0.52387731481481503</v>
      </c>
      <c r="R19979">
        <v>4</v>
      </c>
      <c r="S19979" t="s">
        <v>7539</v>
      </c>
      <c r="T19979" t="s">
        <v>3103</v>
      </c>
    </row>
    <row r="19980" spans="17:20">
      <c r="Q19980">
        <v>0.52388888888888896</v>
      </c>
      <c r="R19980">
        <v>2</v>
      </c>
      <c r="S19980" t="s">
        <v>7504</v>
      </c>
      <c r="T19980" t="s">
        <v>3103</v>
      </c>
    </row>
    <row r="19981" spans="17:20">
      <c r="Q19981">
        <v>0.52392361111111097</v>
      </c>
      <c r="R19981">
        <v>4</v>
      </c>
      <c r="S19981" t="s">
        <v>7542</v>
      </c>
      <c r="T19981" t="s">
        <v>3103</v>
      </c>
    </row>
    <row r="19982" spans="17:20">
      <c r="Q19982">
        <v>0.52394675925925904</v>
      </c>
      <c r="R19982">
        <v>1</v>
      </c>
      <c r="S19982" t="s">
        <v>7511</v>
      </c>
      <c r="T19982" t="s">
        <v>3103</v>
      </c>
    </row>
    <row r="19983" spans="17:20">
      <c r="Q19983">
        <v>0.52399305555555598</v>
      </c>
      <c r="R19983">
        <v>1</v>
      </c>
      <c r="S19983" t="s">
        <v>4069</v>
      </c>
      <c r="T19983" t="s">
        <v>3097</v>
      </c>
    </row>
    <row r="19984" spans="17:20">
      <c r="Q19984">
        <v>0.52402777777777798</v>
      </c>
      <c r="R19984">
        <v>1</v>
      </c>
      <c r="S19984" t="s">
        <v>7049</v>
      </c>
      <c r="T19984" t="s">
        <v>3102</v>
      </c>
    </row>
    <row r="19985" spans="17:20">
      <c r="Q19985">
        <v>0.52403935185185202</v>
      </c>
      <c r="R19985">
        <v>1</v>
      </c>
      <c r="S19985" t="s">
        <v>7513</v>
      </c>
      <c r="T19985" t="s">
        <v>3103</v>
      </c>
    </row>
    <row r="19986" spans="17:20">
      <c r="Q19986">
        <v>0.52410879629629603</v>
      </c>
      <c r="R19986">
        <v>1</v>
      </c>
      <c r="S19986" t="s">
        <v>2805</v>
      </c>
      <c r="T19986" t="s">
        <v>3101</v>
      </c>
    </row>
    <row r="19987" spans="17:20">
      <c r="Q19987">
        <v>0.52410879629629603</v>
      </c>
      <c r="R19987">
        <v>1</v>
      </c>
      <c r="S19987" t="s">
        <v>4072</v>
      </c>
      <c r="T19987" t="s">
        <v>3097</v>
      </c>
    </row>
    <row r="19988" spans="17:20">
      <c r="Q19988">
        <v>0.52414351851851804</v>
      </c>
      <c r="R19988">
        <v>4</v>
      </c>
      <c r="S19988" t="s">
        <v>7543</v>
      </c>
      <c r="T19988" t="s">
        <v>3103</v>
      </c>
    </row>
    <row r="19989" spans="17:20">
      <c r="Q19989">
        <v>0.52417824074074104</v>
      </c>
      <c r="R19989">
        <v>2</v>
      </c>
      <c r="S19989" t="s">
        <v>7546</v>
      </c>
      <c r="T19989" t="s">
        <v>3103</v>
      </c>
    </row>
    <row r="19990" spans="17:20">
      <c r="Q19990">
        <v>0.52420138888888901</v>
      </c>
      <c r="R19990">
        <v>1</v>
      </c>
      <c r="S19990" t="s">
        <v>7547</v>
      </c>
      <c r="T19990" t="s">
        <v>3103</v>
      </c>
    </row>
    <row r="19991" spans="17:20">
      <c r="Q19991">
        <v>0.52421296296296305</v>
      </c>
      <c r="R19991">
        <v>2</v>
      </c>
      <c r="S19991" t="s">
        <v>7548</v>
      </c>
      <c r="T19991" t="s">
        <v>3103</v>
      </c>
    </row>
    <row r="19992" spans="17:20">
      <c r="Q19992">
        <v>0.52428240740740695</v>
      </c>
      <c r="R19992">
        <v>1</v>
      </c>
      <c r="S19992" t="s">
        <v>7549</v>
      </c>
      <c r="T19992" t="s">
        <v>3103</v>
      </c>
    </row>
    <row r="19993" spans="17:20">
      <c r="Q19993">
        <v>0.52430555555555602</v>
      </c>
      <c r="R19993">
        <v>1</v>
      </c>
      <c r="S19993" t="s">
        <v>3771</v>
      </c>
      <c r="T19993" t="s">
        <v>3098</v>
      </c>
    </row>
    <row r="19994" spans="17:20">
      <c r="Q19994">
        <v>0.52431712962962995</v>
      </c>
      <c r="R19994">
        <v>1</v>
      </c>
      <c r="S19994" t="s">
        <v>7550</v>
      </c>
      <c r="T19994" t="s">
        <v>3103</v>
      </c>
    </row>
    <row r="19995" spans="17:20">
      <c r="Q19995">
        <v>0.52440972222222204</v>
      </c>
      <c r="R19995">
        <v>1</v>
      </c>
      <c r="S19995" t="s">
        <v>7514</v>
      </c>
      <c r="T19995" t="s">
        <v>3221</v>
      </c>
    </row>
    <row r="19996" spans="17:20">
      <c r="Q19996">
        <v>0.52444444444444405</v>
      </c>
      <c r="R19996">
        <v>4</v>
      </c>
      <c r="S19996" t="s">
        <v>7552</v>
      </c>
      <c r="T19996" t="s">
        <v>3103</v>
      </c>
    </row>
    <row r="19997" spans="17:20">
      <c r="Q19997">
        <v>0.52445601851851897</v>
      </c>
      <c r="R19997">
        <v>1</v>
      </c>
      <c r="S19997" t="s">
        <v>13100</v>
      </c>
      <c r="T19997" t="s">
        <v>3098</v>
      </c>
    </row>
    <row r="19998" spans="17:20">
      <c r="Q19998">
        <v>0.52449074074074098</v>
      </c>
      <c r="R19998">
        <v>1</v>
      </c>
      <c r="S19998" t="s">
        <v>7507</v>
      </c>
      <c r="T19998" t="s">
        <v>3221</v>
      </c>
    </row>
    <row r="19999" spans="17:20">
      <c r="Q19999">
        <v>0.52452546296296299</v>
      </c>
      <c r="R19999">
        <v>2</v>
      </c>
      <c r="S19999" t="s">
        <v>7554</v>
      </c>
      <c r="T19999" t="s">
        <v>3103</v>
      </c>
    </row>
    <row r="20000" spans="17:20">
      <c r="Q20000">
        <v>0.52458333333333296</v>
      </c>
      <c r="R20000">
        <v>1</v>
      </c>
      <c r="S20000" t="s">
        <v>13101</v>
      </c>
      <c r="T20000" t="s">
        <v>3100</v>
      </c>
    </row>
    <row r="20001" spans="17:20">
      <c r="Q20001">
        <v>0.524594907407407</v>
      </c>
      <c r="R20001">
        <v>1</v>
      </c>
      <c r="S20001" t="s">
        <v>4405</v>
      </c>
      <c r="T20001" t="s">
        <v>3098</v>
      </c>
    </row>
    <row r="20002" spans="17:20">
      <c r="Q20002">
        <v>0.52466435185185201</v>
      </c>
      <c r="R20002">
        <v>1</v>
      </c>
      <c r="S20002" t="s">
        <v>7512</v>
      </c>
      <c r="T20002" t="s">
        <v>3221</v>
      </c>
    </row>
    <row r="20003" spans="17:20">
      <c r="Q20003">
        <v>0.52468749999999997</v>
      </c>
      <c r="R20003">
        <v>1</v>
      </c>
      <c r="S20003" t="s">
        <v>2562</v>
      </c>
      <c r="T20003" t="s">
        <v>3221</v>
      </c>
    </row>
    <row r="20004" spans="17:20">
      <c r="Q20004">
        <v>0.52472222222222198</v>
      </c>
      <c r="R20004">
        <v>1</v>
      </c>
      <c r="S20004" t="s">
        <v>7555</v>
      </c>
      <c r="T20004" t="s">
        <v>3103</v>
      </c>
    </row>
    <row r="20005" spans="17:20">
      <c r="Q20005">
        <v>0.52473379629629602</v>
      </c>
      <c r="R20005">
        <v>1</v>
      </c>
      <c r="S20005" t="s">
        <v>7556</v>
      </c>
      <c r="T20005" t="s">
        <v>3103</v>
      </c>
    </row>
    <row r="20006" spans="17:20">
      <c r="Q20006">
        <v>0.52474537037036995</v>
      </c>
      <c r="R20006">
        <v>3</v>
      </c>
      <c r="S20006" t="s">
        <v>3437</v>
      </c>
      <c r="T20006" t="s">
        <v>3098</v>
      </c>
    </row>
    <row r="20007" spans="17:20">
      <c r="Q20007">
        <v>0.52475694444444398</v>
      </c>
      <c r="R20007">
        <v>1</v>
      </c>
      <c r="S20007" t="s">
        <v>3428</v>
      </c>
      <c r="T20007" t="s">
        <v>3096</v>
      </c>
    </row>
    <row r="20008" spans="17:20">
      <c r="Q20008">
        <v>0.52479166666666699</v>
      </c>
      <c r="R20008">
        <v>1</v>
      </c>
      <c r="S20008" t="s">
        <v>2562</v>
      </c>
      <c r="T20008" t="s">
        <v>3103</v>
      </c>
    </row>
    <row r="20009" spans="17:20">
      <c r="Q20009">
        <v>0.52479166666666699</v>
      </c>
      <c r="R20009">
        <v>1</v>
      </c>
      <c r="S20009" t="s">
        <v>7525</v>
      </c>
      <c r="T20009" t="s">
        <v>3103</v>
      </c>
    </row>
    <row r="20010" spans="17:20">
      <c r="Q20010">
        <v>0.52481481481481496</v>
      </c>
      <c r="R20010">
        <v>1</v>
      </c>
      <c r="S20010" t="s">
        <v>13102</v>
      </c>
      <c r="T20010" t="s">
        <v>3098</v>
      </c>
    </row>
    <row r="20011" spans="17:20">
      <c r="Q20011">
        <v>0.52483796296296303</v>
      </c>
      <c r="R20011">
        <v>1</v>
      </c>
      <c r="S20011" t="s">
        <v>7533</v>
      </c>
      <c r="T20011" t="s">
        <v>3103</v>
      </c>
    </row>
    <row r="20012" spans="17:20">
      <c r="Q20012">
        <v>0.52494212962963005</v>
      </c>
      <c r="R20012">
        <v>1</v>
      </c>
      <c r="S20012" t="s">
        <v>7528</v>
      </c>
      <c r="T20012" t="s">
        <v>3221</v>
      </c>
    </row>
    <row r="20013" spans="17:20">
      <c r="Q20013">
        <v>0.52508101851851896</v>
      </c>
      <c r="R20013">
        <v>1</v>
      </c>
      <c r="S20013" t="s">
        <v>8865</v>
      </c>
      <c r="T20013" t="s">
        <v>3096</v>
      </c>
    </row>
    <row r="20014" spans="17:20">
      <c r="Q20014">
        <v>0.525127314814815</v>
      </c>
      <c r="R20014">
        <v>1</v>
      </c>
      <c r="S20014" t="s">
        <v>7521</v>
      </c>
      <c r="T20014" t="s">
        <v>3103</v>
      </c>
    </row>
    <row r="20015" spans="17:20">
      <c r="Q20015">
        <v>0.52515046296296297</v>
      </c>
      <c r="R20015">
        <v>1</v>
      </c>
      <c r="S20015" t="s">
        <v>7519</v>
      </c>
      <c r="T20015" t="s">
        <v>3221</v>
      </c>
    </row>
    <row r="20016" spans="17:20">
      <c r="Q20016">
        <v>0.52520833333333306</v>
      </c>
      <c r="R20016">
        <v>1</v>
      </c>
      <c r="S20016" t="s">
        <v>13103</v>
      </c>
      <c r="T20016" t="s">
        <v>3098</v>
      </c>
    </row>
    <row r="20017" spans="17:20">
      <c r="Q20017">
        <v>0.52539351851851901</v>
      </c>
      <c r="R20017">
        <v>1</v>
      </c>
      <c r="S20017" t="s">
        <v>7522</v>
      </c>
      <c r="T20017" t="s">
        <v>3221</v>
      </c>
    </row>
    <row r="20018" spans="17:20">
      <c r="Q20018">
        <v>0.52539351851851901</v>
      </c>
      <c r="R20018">
        <v>1</v>
      </c>
      <c r="S20018" t="s">
        <v>7545</v>
      </c>
      <c r="T20018" t="s">
        <v>3103</v>
      </c>
    </row>
    <row r="20019" spans="17:20">
      <c r="Q20019">
        <v>0.52547453703703695</v>
      </c>
      <c r="R20019">
        <v>1</v>
      </c>
      <c r="S20019" t="s">
        <v>7559</v>
      </c>
      <c r="T20019" t="s">
        <v>3103</v>
      </c>
    </row>
    <row r="20020" spans="17:20">
      <c r="Q20020">
        <v>0.52547453703703695</v>
      </c>
      <c r="R20020">
        <v>1</v>
      </c>
      <c r="S20020" t="s">
        <v>3877</v>
      </c>
      <c r="T20020" t="s">
        <v>3100</v>
      </c>
    </row>
    <row r="20021" spans="17:20">
      <c r="Q20021">
        <v>0.52565972222222201</v>
      </c>
      <c r="R20021">
        <v>1</v>
      </c>
      <c r="S20021" t="s">
        <v>3439</v>
      </c>
      <c r="T20021" t="s">
        <v>3098</v>
      </c>
    </row>
    <row r="20022" spans="17:20">
      <c r="Q20022">
        <v>0.52581018518518496</v>
      </c>
      <c r="R20022">
        <v>2</v>
      </c>
      <c r="S20022" t="s">
        <v>2562</v>
      </c>
      <c r="T20022" t="s">
        <v>3103</v>
      </c>
    </row>
    <row r="20023" spans="17:20">
      <c r="Q20023">
        <v>0.52585648148148101</v>
      </c>
      <c r="R20023">
        <v>2</v>
      </c>
      <c r="S20023" t="s">
        <v>7535</v>
      </c>
      <c r="T20023" t="s">
        <v>3103</v>
      </c>
    </row>
    <row r="20024" spans="17:20">
      <c r="Q20024">
        <v>0.52593749999999995</v>
      </c>
      <c r="R20024">
        <v>1</v>
      </c>
      <c r="S20024" t="s">
        <v>7526</v>
      </c>
      <c r="T20024" t="s">
        <v>3221</v>
      </c>
    </row>
    <row r="20025" spans="17:20">
      <c r="Q20025">
        <v>0.52603009259259303</v>
      </c>
      <c r="R20025">
        <v>2</v>
      </c>
      <c r="S20025" t="s">
        <v>7566</v>
      </c>
      <c r="T20025" t="s">
        <v>3103</v>
      </c>
    </row>
    <row r="20026" spans="17:20">
      <c r="Q20026">
        <v>0.52608796296296301</v>
      </c>
      <c r="R20026">
        <v>3</v>
      </c>
      <c r="S20026" t="s">
        <v>7567</v>
      </c>
      <c r="T20026" t="s">
        <v>3103</v>
      </c>
    </row>
    <row r="20027" spans="17:20">
      <c r="Q20027">
        <v>0.52611111111111097</v>
      </c>
      <c r="R20027">
        <v>1</v>
      </c>
      <c r="S20027" t="s">
        <v>7536</v>
      </c>
      <c r="T20027" t="s">
        <v>3221</v>
      </c>
    </row>
    <row r="20028" spans="17:20">
      <c r="Q20028">
        <v>0.52612268518518501</v>
      </c>
      <c r="R20028">
        <v>1</v>
      </c>
      <c r="S20028" t="s">
        <v>7544</v>
      </c>
      <c r="T20028" t="s">
        <v>3221</v>
      </c>
    </row>
    <row r="20029" spans="17:20">
      <c r="Q20029">
        <v>0.52616898148148195</v>
      </c>
      <c r="R20029">
        <v>1</v>
      </c>
      <c r="S20029" t="s">
        <v>7561</v>
      </c>
      <c r="T20029" t="s">
        <v>3103</v>
      </c>
    </row>
    <row r="20030" spans="17:20">
      <c r="Q20030">
        <v>0.52621527777777799</v>
      </c>
      <c r="R20030">
        <v>2</v>
      </c>
      <c r="S20030" t="s">
        <v>3875</v>
      </c>
      <c r="T20030" t="s">
        <v>3102</v>
      </c>
    </row>
    <row r="20031" spans="17:20">
      <c r="Q20031">
        <v>0.52625</v>
      </c>
      <c r="R20031">
        <v>1</v>
      </c>
      <c r="S20031" t="s">
        <v>7557</v>
      </c>
      <c r="T20031" t="s">
        <v>3103</v>
      </c>
    </row>
    <row r="20032" spans="17:20">
      <c r="Q20032">
        <v>0.52629629629629604</v>
      </c>
      <c r="R20032">
        <v>1</v>
      </c>
      <c r="S20032" t="s">
        <v>7558</v>
      </c>
      <c r="T20032" t="s">
        <v>3103</v>
      </c>
    </row>
    <row r="20033" spans="17:20">
      <c r="Q20033">
        <v>0.52629629629629604</v>
      </c>
      <c r="R20033">
        <v>3</v>
      </c>
      <c r="S20033" t="s">
        <v>7563</v>
      </c>
      <c r="T20033" t="s">
        <v>3103</v>
      </c>
    </row>
    <row r="20034" spans="17:20">
      <c r="Q20034">
        <v>0.52631944444444401</v>
      </c>
      <c r="R20034">
        <v>1</v>
      </c>
      <c r="S20034" t="s">
        <v>7564</v>
      </c>
      <c r="T20034" t="s">
        <v>3221</v>
      </c>
    </row>
    <row r="20035" spans="17:20">
      <c r="Q20035">
        <v>0.52633101851851805</v>
      </c>
      <c r="R20035">
        <v>2</v>
      </c>
      <c r="S20035" t="s">
        <v>8267</v>
      </c>
      <c r="T20035" t="s">
        <v>3095</v>
      </c>
    </row>
    <row r="20036" spans="17:20">
      <c r="Q20036">
        <v>0.52633101851851805</v>
      </c>
      <c r="R20036">
        <v>1</v>
      </c>
      <c r="S20036" t="s">
        <v>3878</v>
      </c>
      <c r="T20036" t="s">
        <v>3097</v>
      </c>
    </row>
    <row r="20037" spans="17:20">
      <c r="Q20037">
        <v>0.52640046296296295</v>
      </c>
      <c r="R20037">
        <v>1</v>
      </c>
      <c r="S20037" t="s">
        <v>13104</v>
      </c>
      <c r="T20037" t="s">
        <v>3098</v>
      </c>
    </row>
    <row r="20038" spans="17:20">
      <c r="Q20038">
        <v>0.52645833333333303</v>
      </c>
      <c r="R20038">
        <v>1</v>
      </c>
      <c r="S20038" t="s">
        <v>2562</v>
      </c>
      <c r="T20038" t="s">
        <v>3103</v>
      </c>
    </row>
    <row r="20039" spans="17:20">
      <c r="Q20039">
        <v>0.52653935185185197</v>
      </c>
      <c r="R20039">
        <v>1</v>
      </c>
      <c r="S20039" t="s">
        <v>7553</v>
      </c>
      <c r="T20039" t="s">
        <v>3221</v>
      </c>
    </row>
    <row r="20040" spans="17:20">
      <c r="Q20040">
        <v>0.52662037037037002</v>
      </c>
      <c r="R20040">
        <v>1</v>
      </c>
      <c r="S20040" t="s">
        <v>228</v>
      </c>
      <c r="T20040" t="s">
        <v>3097</v>
      </c>
    </row>
    <row r="20041" spans="17:20">
      <c r="Q20041">
        <v>0.52673611111111096</v>
      </c>
      <c r="R20041">
        <v>1</v>
      </c>
      <c r="S20041" t="s">
        <v>7579</v>
      </c>
      <c r="T20041" t="s">
        <v>3103</v>
      </c>
    </row>
    <row r="20042" spans="17:20">
      <c r="Q20042">
        <v>0.52684027777777798</v>
      </c>
      <c r="R20042">
        <v>1</v>
      </c>
      <c r="S20042" t="s">
        <v>2562</v>
      </c>
      <c r="T20042" t="s">
        <v>3221</v>
      </c>
    </row>
    <row r="20043" spans="17:20">
      <c r="Q20043">
        <v>0.52685185185185202</v>
      </c>
      <c r="R20043">
        <v>4</v>
      </c>
      <c r="S20043" t="s">
        <v>7584</v>
      </c>
      <c r="T20043" t="s">
        <v>3103</v>
      </c>
    </row>
    <row r="20044" spans="17:20">
      <c r="Q20044">
        <v>0.52687499999999998</v>
      </c>
      <c r="R20044">
        <v>1</v>
      </c>
      <c r="S20044" t="s">
        <v>7585</v>
      </c>
      <c r="T20044" t="s">
        <v>3103</v>
      </c>
    </row>
    <row r="20045" spans="17:20">
      <c r="Q20045">
        <v>0.52692129629629603</v>
      </c>
      <c r="R20045">
        <v>2</v>
      </c>
      <c r="S20045" t="s">
        <v>2562</v>
      </c>
      <c r="T20045" t="s">
        <v>3221</v>
      </c>
    </row>
    <row r="20046" spans="17:20">
      <c r="Q20046">
        <v>0.52703703703703697</v>
      </c>
      <c r="R20046">
        <v>1</v>
      </c>
      <c r="S20046" t="s">
        <v>2562</v>
      </c>
      <c r="T20046" t="s">
        <v>3096</v>
      </c>
    </row>
    <row r="20047" spans="17:20">
      <c r="Q20047">
        <v>0.52704861111111101</v>
      </c>
      <c r="R20047">
        <v>1</v>
      </c>
      <c r="S20047" t="s">
        <v>7570</v>
      </c>
      <c r="T20047" t="s">
        <v>3103</v>
      </c>
    </row>
    <row r="20048" spans="17:20">
      <c r="Q20048">
        <v>0.52710648148148198</v>
      </c>
      <c r="R20048">
        <v>1</v>
      </c>
      <c r="S20048" t="s">
        <v>7572</v>
      </c>
      <c r="T20048" t="s">
        <v>3221</v>
      </c>
    </row>
    <row r="20049" spans="17:20">
      <c r="Q20049">
        <v>0.52712962962962995</v>
      </c>
      <c r="R20049">
        <v>1</v>
      </c>
      <c r="S20049" t="s">
        <v>2562</v>
      </c>
      <c r="T20049" t="s">
        <v>3103</v>
      </c>
    </row>
    <row r="20050" spans="17:20">
      <c r="Q20050">
        <v>0.52712962962962995</v>
      </c>
      <c r="R20050">
        <v>2</v>
      </c>
      <c r="S20050" t="s">
        <v>7573</v>
      </c>
      <c r="T20050" t="s">
        <v>3221</v>
      </c>
    </row>
    <row r="20051" spans="17:20">
      <c r="Q20051">
        <v>0.52714120370370399</v>
      </c>
      <c r="R20051">
        <v>1</v>
      </c>
      <c r="S20051" t="s">
        <v>7571</v>
      </c>
      <c r="T20051" t="s">
        <v>3103</v>
      </c>
    </row>
    <row r="20052" spans="17:20">
      <c r="Q20052">
        <v>0.52717592592592599</v>
      </c>
      <c r="R20052">
        <v>1</v>
      </c>
      <c r="S20052" t="s">
        <v>7565</v>
      </c>
      <c r="T20052" t="s">
        <v>3100</v>
      </c>
    </row>
    <row r="20053" spans="17:20">
      <c r="Q20053">
        <v>0.52724537037037</v>
      </c>
      <c r="R20053">
        <v>2</v>
      </c>
      <c r="S20053" t="s">
        <v>7520</v>
      </c>
      <c r="T20053" t="s">
        <v>3095</v>
      </c>
    </row>
    <row r="20054" spans="17:20">
      <c r="Q20054">
        <v>0.52733796296296298</v>
      </c>
      <c r="R20054">
        <v>2</v>
      </c>
      <c r="S20054" t="s">
        <v>7580</v>
      </c>
      <c r="T20054" t="s">
        <v>3103</v>
      </c>
    </row>
    <row r="20055" spans="17:20">
      <c r="Q20055">
        <v>0.52744212962963</v>
      </c>
      <c r="R20055">
        <v>1</v>
      </c>
      <c r="S20055" t="s">
        <v>6185</v>
      </c>
      <c r="T20055" t="s">
        <v>3094</v>
      </c>
    </row>
    <row r="20056" spans="17:20">
      <c r="Q20056">
        <v>0.52745370370370404</v>
      </c>
      <c r="R20056">
        <v>1</v>
      </c>
      <c r="S20056" t="s">
        <v>7596</v>
      </c>
      <c r="T20056" t="s">
        <v>3103</v>
      </c>
    </row>
    <row r="20057" spans="17:20">
      <c r="Q20057">
        <v>0.52760416666666698</v>
      </c>
      <c r="R20057">
        <v>1</v>
      </c>
      <c r="S20057" t="s">
        <v>3442</v>
      </c>
      <c r="T20057" t="s">
        <v>3097</v>
      </c>
    </row>
    <row r="20058" spans="17:20">
      <c r="Q20058">
        <v>0.52776620370370397</v>
      </c>
      <c r="R20058">
        <v>1</v>
      </c>
      <c r="S20058" t="s">
        <v>7568</v>
      </c>
      <c r="T20058" t="s">
        <v>3221</v>
      </c>
    </row>
    <row r="20059" spans="17:20">
      <c r="Q20059">
        <v>0.52787037037036999</v>
      </c>
      <c r="R20059">
        <v>1</v>
      </c>
      <c r="S20059" t="s">
        <v>3204</v>
      </c>
      <c r="T20059" t="s">
        <v>3094</v>
      </c>
    </row>
    <row r="20060" spans="17:20">
      <c r="Q20060">
        <v>0.52789351851851896</v>
      </c>
      <c r="R20060">
        <v>1</v>
      </c>
      <c r="S20060" t="s">
        <v>7586</v>
      </c>
      <c r="T20060" t="s">
        <v>3103</v>
      </c>
    </row>
    <row r="20061" spans="17:20">
      <c r="Q20061">
        <v>0.52792824074074096</v>
      </c>
      <c r="R20061">
        <v>1</v>
      </c>
      <c r="S20061" t="s">
        <v>7591</v>
      </c>
      <c r="T20061" t="s">
        <v>3103</v>
      </c>
    </row>
    <row r="20062" spans="17:20">
      <c r="Q20062">
        <v>0.52798611111111104</v>
      </c>
      <c r="R20062">
        <v>1</v>
      </c>
      <c r="S20062" t="s">
        <v>7587</v>
      </c>
      <c r="T20062" t="s">
        <v>3103</v>
      </c>
    </row>
    <row r="20063" spans="17:20">
      <c r="Q20063">
        <v>0.52803240740740698</v>
      </c>
      <c r="R20063">
        <v>1</v>
      </c>
      <c r="S20063" t="s">
        <v>2562</v>
      </c>
      <c r="T20063" t="s">
        <v>3094</v>
      </c>
    </row>
    <row r="20064" spans="17:20">
      <c r="Q20064">
        <v>0.52804398148148102</v>
      </c>
      <c r="R20064">
        <v>1</v>
      </c>
      <c r="S20064" t="s">
        <v>7589</v>
      </c>
      <c r="T20064" t="s">
        <v>3103</v>
      </c>
    </row>
    <row r="20065" spans="17:20">
      <c r="Q20065">
        <v>0.52805555555555606</v>
      </c>
      <c r="R20065">
        <v>2</v>
      </c>
      <c r="S20065" t="s">
        <v>7581</v>
      </c>
      <c r="T20065" t="s">
        <v>3103</v>
      </c>
    </row>
    <row r="20066" spans="17:20">
      <c r="Q20066">
        <v>0.52806712962962998</v>
      </c>
      <c r="R20066">
        <v>1</v>
      </c>
      <c r="S20066" t="s">
        <v>13105</v>
      </c>
      <c r="T20066" t="s">
        <v>3098</v>
      </c>
    </row>
    <row r="20067" spans="17:20">
      <c r="Q20067">
        <v>0.52811342592592603</v>
      </c>
      <c r="R20067">
        <v>1</v>
      </c>
      <c r="S20067" t="s">
        <v>7594</v>
      </c>
      <c r="T20067" t="s">
        <v>3103</v>
      </c>
    </row>
    <row r="20068" spans="17:20">
      <c r="Q20068">
        <v>0.52811342592592603</v>
      </c>
      <c r="R20068">
        <v>1</v>
      </c>
      <c r="S20068" t="s">
        <v>3429</v>
      </c>
      <c r="T20068" t="s">
        <v>3094</v>
      </c>
    </row>
    <row r="20069" spans="17:20">
      <c r="Q20069">
        <v>0.52812499999999996</v>
      </c>
      <c r="R20069">
        <v>1</v>
      </c>
      <c r="S20069" t="s">
        <v>7593</v>
      </c>
      <c r="T20069" t="s">
        <v>3103</v>
      </c>
    </row>
    <row r="20070" spans="17:20">
      <c r="Q20070">
        <v>0.52813657407407399</v>
      </c>
      <c r="R20070">
        <v>1</v>
      </c>
      <c r="S20070" t="s">
        <v>7578</v>
      </c>
      <c r="T20070" t="s">
        <v>3221</v>
      </c>
    </row>
    <row r="20071" spans="17:20">
      <c r="Q20071">
        <v>0.52819444444444397</v>
      </c>
      <c r="R20071">
        <v>4</v>
      </c>
      <c r="S20071" t="s">
        <v>7597</v>
      </c>
      <c r="T20071" t="s">
        <v>3103</v>
      </c>
    </row>
    <row r="20072" spans="17:20">
      <c r="Q20072">
        <v>0.52822916666666697</v>
      </c>
      <c r="R20072">
        <v>1</v>
      </c>
      <c r="S20072" t="s">
        <v>7574</v>
      </c>
      <c r="T20072" t="s">
        <v>3221</v>
      </c>
    </row>
    <row r="20073" spans="17:20">
      <c r="Q20073">
        <v>0.52825231481481505</v>
      </c>
      <c r="R20073">
        <v>1</v>
      </c>
      <c r="S20073" t="s">
        <v>7601</v>
      </c>
      <c r="T20073" t="s">
        <v>3103</v>
      </c>
    </row>
    <row r="20074" spans="17:20">
      <c r="Q20074">
        <v>0.52826388888888898</v>
      </c>
      <c r="R20074">
        <v>1</v>
      </c>
      <c r="S20074" t="s">
        <v>7602</v>
      </c>
      <c r="T20074" t="s">
        <v>3103</v>
      </c>
    </row>
    <row r="20075" spans="17:20">
      <c r="Q20075">
        <v>0.52826388888888898</v>
      </c>
      <c r="R20075">
        <v>7</v>
      </c>
      <c r="S20075" t="s">
        <v>2562</v>
      </c>
      <c r="T20075" t="s">
        <v>3098</v>
      </c>
    </row>
    <row r="20076" spans="17:20">
      <c r="Q20076">
        <v>0.52828703703703705</v>
      </c>
      <c r="R20076">
        <v>1</v>
      </c>
      <c r="S20076" t="s">
        <v>7607</v>
      </c>
      <c r="T20076" t="s">
        <v>3103</v>
      </c>
    </row>
    <row r="20077" spans="17:20">
      <c r="Q20077">
        <v>0.52832175925925895</v>
      </c>
      <c r="R20077">
        <v>2</v>
      </c>
      <c r="S20077" t="s">
        <v>7582</v>
      </c>
      <c r="T20077" t="s">
        <v>3221</v>
      </c>
    </row>
    <row r="20078" spans="17:20">
      <c r="Q20078">
        <v>0.528402777777778</v>
      </c>
      <c r="R20078">
        <v>1</v>
      </c>
      <c r="S20078" t="s">
        <v>7576</v>
      </c>
      <c r="T20078" t="s">
        <v>3221</v>
      </c>
    </row>
    <row r="20079" spans="17:20">
      <c r="Q20079">
        <v>0.52842592592592597</v>
      </c>
      <c r="R20079">
        <v>1</v>
      </c>
      <c r="S20079" t="s">
        <v>7608</v>
      </c>
      <c r="T20079" t="s">
        <v>3103</v>
      </c>
    </row>
    <row r="20080" spans="17:20">
      <c r="Q20080">
        <v>0.52853009259259298</v>
      </c>
      <c r="R20080">
        <v>1</v>
      </c>
      <c r="S20080" t="s">
        <v>7575</v>
      </c>
      <c r="T20080" t="s">
        <v>3221</v>
      </c>
    </row>
    <row r="20081" spans="17:20">
      <c r="Q20081">
        <v>0.52857638888888903</v>
      </c>
      <c r="R20081">
        <v>1</v>
      </c>
      <c r="S20081" t="s">
        <v>7583</v>
      </c>
      <c r="T20081" t="s">
        <v>3221</v>
      </c>
    </row>
    <row r="20082" spans="17:20">
      <c r="Q20082">
        <v>0.52857638888888903</v>
      </c>
      <c r="R20082">
        <v>1</v>
      </c>
      <c r="S20082" t="s">
        <v>7577</v>
      </c>
      <c r="T20082" t="s">
        <v>3221</v>
      </c>
    </row>
    <row r="20083" spans="17:20">
      <c r="Q20083">
        <v>0.52865740740740697</v>
      </c>
      <c r="R20083">
        <v>1</v>
      </c>
      <c r="S20083" t="s">
        <v>2562</v>
      </c>
      <c r="T20083" t="s">
        <v>3096</v>
      </c>
    </row>
    <row r="20084" spans="17:20">
      <c r="Q20084">
        <v>0.52880787037037003</v>
      </c>
      <c r="R20084">
        <v>1</v>
      </c>
      <c r="S20084" t="s">
        <v>3366</v>
      </c>
      <c r="T20084" t="s">
        <v>3102</v>
      </c>
    </row>
    <row r="20085" spans="17:20">
      <c r="Q20085">
        <v>0.528900462962963</v>
      </c>
      <c r="R20085">
        <v>1</v>
      </c>
      <c r="S20085" t="s">
        <v>7744</v>
      </c>
      <c r="T20085" t="s">
        <v>3097</v>
      </c>
    </row>
    <row r="20086" spans="17:20">
      <c r="Q20086">
        <v>0.52896990740740701</v>
      </c>
      <c r="R20086">
        <v>2</v>
      </c>
      <c r="S20086" t="s">
        <v>7598</v>
      </c>
      <c r="T20086" t="s">
        <v>3103</v>
      </c>
    </row>
    <row r="20087" spans="17:20">
      <c r="Q20087">
        <v>0.529131944444444</v>
      </c>
      <c r="R20087">
        <v>1</v>
      </c>
      <c r="S20087" t="s">
        <v>7610</v>
      </c>
      <c r="T20087" t="s">
        <v>3103</v>
      </c>
    </row>
    <row r="20088" spans="17:20">
      <c r="Q20088">
        <v>0.52915509259259297</v>
      </c>
      <c r="R20088">
        <v>3</v>
      </c>
      <c r="S20088" t="s">
        <v>7611</v>
      </c>
      <c r="T20088" t="s">
        <v>3103</v>
      </c>
    </row>
    <row r="20089" spans="17:20">
      <c r="Q20089">
        <v>0.52923611111111102</v>
      </c>
      <c r="R20089">
        <v>1</v>
      </c>
      <c r="S20089" t="s">
        <v>7603</v>
      </c>
      <c r="T20089" t="s">
        <v>3221</v>
      </c>
    </row>
    <row r="20090" spans="17:20">
      <c r="Q20090">
        <v>0.52927083333333302</v>
      </c>
      <c r="R20090">
        <v>2</v>
      </c>
      <c r="S20090" t="s">
        <v>7613</v>
      </c>
      <c r="T20090" t="s">
        <v>3103</v>
      </c>
    </row>
    <row r="20091" spans="17:20">
      <c r="Q20091">
        <v>0.52929398148148099</v>
      </c>
      <c r="R20091">
        <v>1</v>
      </c>
      <c r="S20091" t="s">
        <v>7614</v>
      </c>
      <c r="T20091" t="s">
        <v>3103</v>
      </c>
    </row>
    <row r="20092" spans="17:20">
      <c r="Q20092">
        <v>0.52937500000000004</v>
      </c>
      <c r="R20092">
        <v>1</v>
      </c>
      <c r="S20092" t="s">
        <v>7615</v>
      </c>
      <c r="T20092" t="s">
        <v>3103</v>
      </c>
    </row>
    <row r="20093" spans="17:20">
      <c r="Q20093">
        <v>0.52938657407407397</v>
      </c>
      <c r="R20093">
        <v>1</v>
      </c>
      <c r="S20093" t="s">
        <v>7599</v>
      </c>
      <c r="T20093" t="s">
        <v>3221</v>
      </c>
    </row>
    <row r="20094" spans="17:20">
      <c r="Q20094">
        <v>0.52938657407407397</v>
      </c>
      <c r="R20094">
        <v>1</v>
      </c>
      <c r="S20094" t="s">
        <v>7588</v>
      </c>
      <c r="T20094" t="s">
        <v>3100</v>
      </c>
    </row>
    <row r="20095" spans="17:20">
      <c r="Q20095">
        <v>0.52945601851851898</v>
      </c>
      <c r="R20095">
        <v>1</v>
      </c>
      <c r="S20095" t="s">
        <v>7626</v>
      </c>
      <c r="T20095" t="s">
        <v>3103</v>
      </c>
    </row>
    <row r="20096" spans="17:20">
      <c r="Q20096">
        <v>0.52949074074074098</v>
      </c>
      <c r="R20096">
        <v>1</v>
      </c>
      <c r="S20096" t="s">
        <v>7616</v>
      </c>
      <c r="T20096" t="s">
        <v>3103</v>
      </c>
    </row>
    <row r="20097" spans="17:20">
      <c r="Q20097">
        <v>0.52952546296296299</v>
      </c>
      <c r="R20097">
        <v>1</v>
      </c>
      <c r="S20097" t="s">
        <v>1049</v>
      </c>
      <c r="T20097" t="s">
        <v>3100</v>
      </c>
    </row>
    <row r="20098" spans="17:20">
      <c r="Q20098">
        <v>0.529594907407407</v>
      </c>
      <c r="R20098">
        <v>1</v>
      </c>
      <c r="S20098" t="s">
        <v>7618</v>
      </c>
      <c r="T20098" t="s">
        <v>3103</v>
      </c>
    </row>
    <row r="20099" spans="17:20">
      <c r="Q20099">
        <v>0.52968749999999998</v>
      </c>
      <c r="R20099">
        <v>1</v>
      </c>
      <c r="S20099" t="s">
        <v>7813</v>
      </c>
      <c r="T20099" t="s">
        <v>3097</v>
      </c>
    </row>
    <row r="20100" spans="17:20">
      <c r="Q20100">
        <v>0.52983796296296304</v>
      </c>
      <c r="R20100">
        <v>1</v>
      </c>
      <c r="S20100" t="s">
        <v>13106</v>
      </c>
      <c r="T20100" t="s">
        <v>3099</v>
      </c>
    </row>
    <row r="20101" spans="17:20">
      <c r="Q20101">
        <v>0.52998842592592599</v>
      </c>
      <c r="R20101">
        <v>1</v>
      </c>
      <c r="S20101" t="s">
        <v>7637</v>
      </c>
      <c r="T20101" t="s">
        <v>3103</v>
      </c>
    </row>
    <row r="20102" spans="17:20">
      <c r="Q20102">
        <v>0.53001157407407395</v>
      </c>
      <c r="R20102">
        <v>1</v>
      </c>
      <c r="S20102" t="s">
        <v>7620</v>
      </c>
      <c r="T20102" t="s">
        <v>3103</v>
      </c>
    </row>
    <row r="20103" spans="17:20">
      <c r="Q20103">
        <v>0.53001157407407395</v>
      </c>
      <c r="R20103">
        <v>1</v>
      </c>
      <c r="S20103" t="s">
        <v>7639</v>
      </c>
      <c r="T20103" t="s">
        <v>3103</v>
      </c>
    </row>
    <row r="20104" spans="17:20">
      <c r="Q20104">
        <v>0.53003472222222203</v>
      </c>
      <c r="R20104">
        <v>1</v>
      </c>
      <c r="S20104" t="s">
        <v>7641</v>
      </c>
      <c r="T20104" t="s">
        <v>3103</v>
      </c>
    </row>
    <row r="20105" spans="17:20">
      <c r="Q20105">
        <v>0.53004629629629596</v>
      </c>
      <c r="R20105">
        <v>1</v>
      </c>
      <c r="S20105" t="s">
        <v>7631</v>
      </c>
      <c r="T20105" t="s">
        <v>3221</v>
      </c>
    </row>
    <row r="20106" spans="17:20">
      <c r="Q20106">
        <v>0.53004629629629596</v>
      </c>
      <c r="R20106">
        <v>1</v>
      </c>
      <c r="S20106" t="s">
        <v>7621</v>
      </c>
      <c r="T20106" t="s">
        <v>3103</v>
      </c>
    </row>
    <row r="20107" spans="17:20">
      <c r="Q20107">
        <v>0.53008101851851896</v>
      </c>
      <c r="R20107">
        <v>1</v>
      </c>
      <c r="S20107" t="s">
        <v>7624</v>
      </c>
      <c r="T20107" t="s">
        <v>3103</v>
      </c>
    </row>
    <row r="20108" spans="17:20">
      <c r="Q20108">
        <v>0.530092592592593</v>
      </c>
      <c r="R20108">
        <v>1</v>
      </c>
      <c r="S20108" t="s">
        <v>7632</v>
      </c>
      <c r="T20108" t="s">
        <v>3221</v>
      </c>
    </row>
    <row r="20109" spans="17:20">
      <c r="Q20109">
        <v>0.53010416666666704</v>
      </c>
      <c r="R20109">
        <v>1</v>
      </c>
      <c r="S20109" t="s">
        <v>7645</v>
      </c>
      <c r="T20109" t="s">
        <v>3103</v>
      </c>
    </row>
    <row r="20110" spans="17:20">
      <c r="Q20110">
        <v>0.53012731481481501</v>
      </c>
      <c r="R20110">
        <v>1</v>
      </c>
      <c r="S20110" t="s">
        <v>7629</v>
      </c>
      <c r="T20110" t="s">
        <v>3103</v>
      </c>
    </row>
    <row r="20111" spans="17:20">
      <c r="Q20111">
        <v>0.53013888888888905</v>
      </c>
      <c r="R20111">
        <v>2</v>
      </c>
      <c r="S20111" t="s">
        <v>7617</v>
      </c>
      <c r="T20111" t="s">
        <v>3221</v>
      </c>
    </row>
    <row r="20112" spans="17:20">
      <c r="Q20112">
        <v>0.53015046296296298</v>
      </c>
      <c r="R20112">
        <v>1</v>
      </c>
      <c r="S20112" t="s">
        <v>7630</v>
      </c>
      <c r="T20112" t="s">
        <v>3103</v>
      </c>
    </row>
    <row r="20113" spans="17:20">
      <c r="Q20113">
        <v>0.53016203703703701</v>
      </c>
      <c r="R20113">
        <v>1</v>
      </c>
      <c r="S20113" t="s">
        <v>7646</v>
      </c>
      <c r="T20113" t="s">
        <v>3103</v>
      </c>
    </row>
    <row r="20114" spans="17:20">
      <c r="Q20114">
        <v>0.53018518518518498</v>
      </c>
      <c r="R20114">
        <v>2</v>
      </c>
      <c r="S20114" t="s">
        <v>13107</v>
      </c>
      <c r="T20114" t="s">
        <v>3098</v>
      </c>
    </row>
    <row r="20115" spans="17:20">
      <c r="Q20115">
        <v>0.53020833333333295</v>
      </c>
      <c r="R20115">
        <v>4</v>
      </c>
      <c r="S20115" t="s">
        <v>7648</v>
      </c>
      <c r="T20115" t="s">
        <v>3103</v>
      </c>
    </row>
    <row r="20116" spans="17:20">
      <c r="Q20116">
        <v>0.53026620370370403</v>
      </c>
      <c r="R20116">
        <v>1</v>
      </c>
      <c r="S20116" t="s">
        <v>7612</v>
      </c>
      <c r="T20116" t="s">
        <v>3221</v>
      </c>
    </row>
    <row r="20117" spans="17:20">
      <c r="Q20117">
        <v>0.530289351851852</v>
      </c>
      <c r="R20117">
        <v>1</v>
      </c>
      <c r="S20117" t="s">
        <v>7650</v>
      </c>
      <c r="T20117" t="s">
        <v>3103</v>
      </c>
    </row>
    <row r="20118" spans="17:20">
      <c r="Q20118">
        <v>0.53038194444444398</v>
      </c>
      <c r="R20118">
        <v>1</v>
      </c>
      <c r="S20118" t="s">
        <v>7259</v>
      </c>
      <c r="T20118" t="s">
        <v>3100</v>
      </c>
    </row>
    <row r="20119" spans="17:20">
      <c r="Q20119">
        <v>0.53042824074074102</v>
      </c>
      <c r="R20119">
        <v>1</v>
      </c>
      <c r="S20119" t="s">
        <v>7643</v>
      </c>
      <c r="T20119" t="s">
        <v>3221</v>
      </c>
    </row>
    <row r="20120" spans="17:20">
      <c r="Q20120">
        <v>0.53042824074074102</v>
      </c>
      <c r="R20120">
        <v>1</v>
      </c>
      <c r="S20120" t="s">
        <v>7633</v>
      </c>
      <c r="T20120" t="s">
        <v>3103</v>
      </c>
    </row>
    <row r="20121" spans="17:20">
      <c r="Q20121">
        <v>0.53045138888888899</v>
      </c>
      <c r="R20121">
        <v>1</v>
      </c>
      <c r="S20121" t="s">
        <v>7644</v>
      </c>
      <c r="T20121" t="s">
        <v>3221</v>
      </c>
    </row>
    <row r="20122" spans="17:20">
      <c r="Q20122">
        <v>0.53050925925925896</v>
      </c>
      <c r="R20122">
        <v>3</v>
      </c>
      <c r="S20122" t="s">
        <v>7658</v>
      </c>
      <c r="T20122" t="s">
        <v>3103</v>
      </c>
    </row>
    <row r="20123" spans="17:20">
      <c r="Q20123">
        <v>0.53053240740740704</v>
      </c>
      <c r="R20123">
        <v>1</v>
      </c>
      <c r="S20123" t="s">
        <v>7659</v>
      </c>
      <c r="T20123" t="s">
        <v>3103</v>
      </c>
    </row>
    <row r="20124" spans="17:20">
      <c r="Q20124">
        <v>0.53057870370370397</v>
      </c>
      <c r="R20124">
        <v>1</v>
      </c>
      <c r="S20124" t="s">
        <v>7660</v>
      </c>
      <c r="T20124" t="s">
        <v>3103</v>
      </c>
    </row>
    <row r="20125" spans="17:20">
      <c r="Q20125">
        <v>0.53069444444444402</v>
      </c>
      <c r="R20125">
        <v>1</v>
      </c>
      <c r="S20125" t="s">
        <v>3443</v>
      </c>
      <c r="T20125" t="s">
        <v>3098</v>
      </c>
    </row>
    <row r="20126" spans="17:20">
      <c r="Q20126">
        <v>0.53071759259259299</v>
      </c>
      <c r="R20126">
        <v>1</v>
      </c>
      <c r="S20126" t="s">
        <v>7636</v>
      </c>
      <c r="T20126" t="s">
        <v>3103</v>
      </c>
    </row>
    <row r="20127" spans="17:20">
      <c r="Q20127">
        <v>0.53072916666666703</v>
      </c>
      <c r="R20127">
        <v>2</v>
      </c>
      <c r="S20127" t="s">
        <v>7625</v>
      </c>
      <c r="T20127" t="s">
        <v>3221</v>
      </c>
    </row>
    <row r="20128" spans="17:20">
      <c r="Q20128">
        <v>0.53072916666666703</v>
      </c>
      <c r="R20128">
        <v>1</v>
      </c>
      <c r="S20128" t="s">
        <v>13108</v>
      </c>
      <c r="T20128" t="s">
        <v>3100</v>
      </c>
    </row>
    <row r="20129" spans="17:20">
      <c r="Q20129">
        <v>0.53077546296296296</v>
      </c>
      <c r="R20129">
        <v>2</v>
      </c>
      <c r="S20129" t="s">
        <v>7662</v>
      </c>
      <c r="T20129" t="s">
        <v>3103</v>
      </c>
    </row>
    <row r="20130" spans="17:20">
      <c r="Q20130">
        <v>0.53079861111111104</v>
      </c>
      <c r="R20130">
        <v>1</v>
      </c>
      <c r="S20130" t="s">
        <v>7663</v>
      </c>
      <c r="T20130" t="s">
        <v>3103</v>
      </c>
    </row>
    <row r="20131" spans="17:20">
      <c r="Q20131">
        <v>0.53087962962962998</v>
      </c>
      <c r="R20131">
        <v>1</v>
      </c>
      <c r="S20131" t="s">
        <v>7652</v>
      </c>
      <c r="T20131" t="s">
        <v>3103</v>
      </c>
    </row>
    <row r="20132" spans="17:20">
      <c r="Q20132">
        <v>0.53097222222222196</v>
      </c>
      <c r="R20132">
        <v>1</v>
      </c>
      <c r="S20132" t="s">
        <v>3445</v>
      </c>
      <c r="T20132" t="s">
        <v>3100</v>
      </c>
    </row>
    <row r="20133" spans="17:20">
      <c r="Q20133">
        <v>0.53105324074074101</v>
      </c>
      <c r="R20133">
        <v>1</v>
      </c>
      <c r="S20133" t="s">
        <v>13109</v>
      </c>
      <c r="T20133" t="s">
        <v>3095</v>
      </c>
    </row>
    <row r="20134" spans="17:20">
      <c r="Q20134">
        <v>0.53106481481481504</v>
      </c>
      <c r="R20134">
        <v>2</v>
      </c>
      <c r="S20134" t="s">
        <v>7647</v>
      </c>
      <c r="T20134" t="s">
        <v>3103</v>
      </c>
    </row>
    <row r="20135" spans="17:20">
      <c r="Q20135">
        <v>0.53120370370370396</v>
      </c>
      <c r="R20135">
        <v>1</v>
      </c>
      <c r="S20135" t="s">
        <v>3879</v>
      </c>
      <c r="T20135" t="s">
        <v>3096</v>
      </c>
    </row>
    <row r="20136" spans="17:20">
      <c r="Q20136">
        <v>0.53122685185185181</v>
      </c>
      <c r="R20136">
        <v>1</v>
      </c>
      <c r="S20136" t="s">
        <v>7655</v>
      </c>
      <c r="T20136" t="s">
        <v>3103</v>
      </c>
    </row>
    <row r="20137" spans="17:20">
      <c r="Q20137">
        <v>0.53126157407407404</v>
      </c>
      <c r="R20137">
        <v>1</v>
      </c>
      <c r="S20137" t="s">
        <v>7665</v>
      </c>
      <c r="T20137" t="s">
        <v>3103</v>
      </c>
    </row>
    <row r="20138" spans="17:20">
      <c r="Q20138">
        <v>0.53128472222222201</v>
      </c>
      <c r="R20138">
        <v>1</v>
      </c>
      <c r="S20138" t="s">
        <v>7634</v>
      </c>
      <c r="T20138" t="s">
        <v>3221</v>
      </c>
    </row>
    <row r="20139" spans="17:20">
      <c r="Q20139">
        <v>0.53129629629629604</v>
      </c>
      <c r="R20139">
        <v>1</v>
      </c>
      <c r="S20139" t="s">
        <v>7667</v>
      </c>
      <c r="T20139" t="s">
        <v>3103</v>
      </c>
    </row>
    <row r="20140" spans="17:20">
      <c r="Q20140">
        <v>0.53133101851851805</v>
      </c>
      <c r="R20140">
        <v>1</v>
      </c>
      <c r="S20140" t="s">
        <v>3863</v>
      </c>
      <c r="T20140" t="s">
        <v>3096</v>
      </c>
    </row>
    <row r="20141" spans="17:20">
      <c r="Q20141">
        <v>0.53136574074074105</v>
      </c>
      <c r="R20141">
        <v>2</v>
      </c>
      <c r="S20141" t="s">
        <v>7669</v>
      </c>
      <c r="T20141" t="s">
        <v>3103</v>
      </c>
    </row>
    <row r="20142" spans="17:20">
      <c r="Q20142">
        <v>0.53138888888888902</v>
      </c>
      <c r="R20142">
        <v>1</v>
      </c>
      <c r="S20142" t="s">
        <v>4081</v>
      </c>
      <c r="T20142" t="s">
        <v>3097</v>
      </c>
    </row>
    <row r="20143" spans="17:20">
      <c r="Q20143">
        <v>0.53140046296296295</v>
      </c>
      <c r="R20143">
        <v>1</v>
      </c>
      <c r="S20143" t="s">
        <v>7638</v>
      </c>
      <c r="T20143" t="s">
        <v>3221</v>
      </c>
    </row>
    <row r="20144" spans="17:20">
      <c r="Q20144">
        <v>0.53141203703703699</v>
      </c>
      <c r="R20144">
        <v>1</v>
      </c>
      <c r="S20144" t="s">
        <v>7670</v>
      </c>
      <c r="T20144" t="s">
        <v>3103</v>
      </c>
    </row>
    <row r="20145" spans="17:20">
      <c r="Q20145">
        <v>0.53144675925925899</v>
      </c>
      <c r="R20145">
        <v>1</v>
      </c>
      <c r="S20145" t="s">
        <v>7640</v>
      </c>
      <c r="T20145" t="s">
        <v>3221</v>
      </c>
    </row>
    <row r="20146" spans="17:20">
      <c r="Q20146">
        <v>0.531516203703704</v>
      </c>
      <c r="R20146">
        <v>2</v>
      </c>
      <c r="S20146" t="s">
        <v>7673</v>
      </c>
      <c r="T20146" t="s">
        <v>3103</v>
      </c>
    </row>
    <row r="20147" spans="17:20">
      <c r="Q20147">
        <v>0.53163194444444395</v>
      </c>
      <c r="R20147">
        <v>1</v>
      </c>
      <c r="S20147" t="s">
        <v>3772</v>
      </c>
      <c r="T20147" t="s">
        <v>3097</v>
      </c>
    </row>
    <row r="20148" spans="17:20">
      <c r="Q20148">
        <v>0.53164351851851899</v>
      </c>
      <c r="R20148">
        <v>4</v>
      </c>
      <c r="S20148" t="s">
        <v>2562</v>
      </c>
      <c r="T20148" t="s">
        <v>3103</v>
      </c>
    </row>
    <row r="20149" spans="17:20">
      <c r="Q20149">
        <v>0.53170138888888896</v>
      </c>
      <c r="R20149">
        <v>1</v>
      </c>
      <c r="S20149" t="s">
        <v>7653</v>
      </c>
      <c r="T20149" t="s">
        <v>3221</v>
      </c>
    </row>
    <row r="20150" spans="17:20">
      <c r="Q20150">
        <v>0.531747685185185</v>
      </c>
      <c r="R20150">
        <v>1</v>
      </c>
      <c r="S20150" t="s">
        <v>7661</v>
      </c>
      <c r="T20150" t="s">
        <v>3103</v>
      </c>
    </row>
    <row r="20151" spans="17:20">
      <c r="Q20151">
        <v>0.53175925925925904</v>
      </c>
      <c r="R20151">
        <v>1</v>
      </c>
      <c r="S20151" t="s">
        <v>7674</v>
      </c>
      <c r="T20151" t="s">
        <v>3103</v>
      </c>
    </row>
    <row r="20152" spans="17:20">
      <c r="Q20152">
        <v>0.53178240740740701</v>
      </c>
      <c r="R20152">
        <v>1</v>
      </c>
      <c r="S20152" t="s">
        <v>7657</v>
      </c>
      <c r="T20152" t="s">
        <v>3221</v>
      </c>
    </row>
    <row r="20153" spans="17:20">
      <c r="Q20153">
        <v>0.53178240740740701</v>
      </c>
      <c r="R20153">
        <v>1</v>
      </c>
      <c r="S20153" t="s">
        <v>7678</v>
      </c>
      <c r="T20153" t="s">
        <v>3103</v>
      </c>
    </row>
    <row r="20154" spans="17:20">
      <c r="Q20154">
        <v>0.53180555555555598</v>
      </c>
      <c r="R20154">
        <v>1</v>
      </c>
      <c r="S20154" t="s">
        <v>7679</v>
      </c>
      <c r="T20154" t="s">
        <v>3103</v>
      </c>
    </row>
    <row r="20155" spans="17:20">
      <c r="Q20155">
        <v>0.53182870370370405</v>
      </c>
      <c r="R20155">
        <v>2</v>
      </c>
      <c r="S20155" t="s">
        <v>7680</v>
      </c>
      <c r="T20155" t="s">
        <v>3103</v>
      </c>
    </row>
    <row r="20156" spans="17:20">
      <c r="Q20156">
        <v>0.53182870370370405</v>
      </c>
      <c r="R20156">
        <v>1</v>
      </c>
      <c r="S20156" t="s">
        <v>3195</v>
      </c>
      <c r="T20156" t="s">
        <v>3128</v>
      </c>
    </row>
    <row r="20157" spans="17:20">
      <c r="Q20157">
        <v>0.53192129629629603</v>
      </c>
      <c r="R20157">
        <v>3</v>
      </c>
      <c r="S20157" t="s">
        <v>13110</v>
      </c>
      <c r="T20157" t="s">
        <v>3094</v>
      </c>
    </row>
    <row r="20158" spans="17:20">
      <c r="Q20158">
        <v>0.53196759259259252</v>
      </c>
      <c r="R20158">
        <v>1</v>
      </c>
      <c r="S20158" t="s">
        <v>7668</v>
      </c>
      <c r="T20158" t="s">
        <v>3103</v>
      </c>
    </row>
    <row r="20159" spans="17:20">
      <c r="Q20159">
        <v>0.53211805555555602</v>
      </c>
      <c r="R20159">
        <v>1</v>
      </c>
      <c r="S20159" t="s">
        <v>7651</v>
      </c>
      <c r="T20159" t="s">
        <v>3221</v>
      </c>
    </row>
    <row r="20160" spans="17:20">
      <c r="Q20160">
        <v>0.53229166666666705</v>
      </c>
      <c r="R20160">
        <v>1</v>
      </c>
      <c r="S20160" t="s">
        <v>2562</v>
      </c>
      <c r="T20160" t="s">
        <v>3103</v>
      </c>
    </row>
    <row r="20161" spans="17:20">
      <c r="Q20161">
        <v>0.53233796296296299</v>
      </c>
      <c r="R20161">
        <v>2</v>
      </c>
      <c r="S20161" t="s">
        <v>7677</v>
      </c>
      <c r="T20161" t="s">
        <v>3103</v>
      </c>
    </row>
    <row r="20162" spans="17:20">
      <c r="Q20162">
        <v>0.532407407407407</v>
      </c>
      <c r="R20162">
        <v>1</v>
      </c>
      <c r="S20162" t="s">
        <v>7681</v>
      </c>
      <c r="T20162" t="s">
        <v>3103</v>
      </c>
    </row>
    <row r="20163" spans="17:20">
      <c r="Q20163">
        <v>0.53243055555555596</v>
      </c>
      <c r="R20163">
        <v>1</v>
      </c>
      <c r="S20163" t="s">
        <v>3477</v>
      </c>
      <c r="T20163" t="s">
        <v>3095</v>
      </c>
    </row>
    <row r="20164" spans="17:20">
      <c r="Q20164">
        <v>0.53251157407407401</v>
      </c>
      <c r="R20164">
        <v>1</v>
      </c>
      <c r="S20164" t="s">
        <v>7675</v>
      </c>
      <c r="T20164" t="s">
        <v>3103</v>
      </c>
    </row>
    <row r="20165" spans="17:20">
      <c r="Q20165">
        <v>0.53275462962963005</v>
      </c>
      <c r="R20165">
        <v>1</v>
      </c>
      <c r="S20165" t="s">
        <v>3449</v>
      </c>
      <c r="T20165" t="s">
        <v>3097</v>
      </c>
    </row>
    <row r="20166" spans="17:20">
      <c r="Q20166">
        <v>0.53278935185185206</v>
      </c>
      <c r="R20166">
        <v>1</v>
      </c>
      <c r="S20166" t="s">
        <v>13111</v>
      </c>
      <c r="T20166" t="s">
        <v>3096</v>
      </c>
    </row>
    <row r="20167" spans="17:20">
      <c r="Q20167">
        <v>0.53282407407407395</v>
      </c>
      <c r="R20167">
        <v>2</v>
      </c>
      <c r="S20167" t="s">
        <v>7689</v>
      </c>
      <c r="T20167" t="s">
        <v>3103</v>
      </c>
    </row>
    <row r="20168" spans="17:20">
      <c r="Q20168">
        <v>0.53284722222222203</v>
      </c>
      <c r="R20168">
        <v>1</v>
      </c>
      <c r="S20168" t="s">
        <v>7671</v>
      </c>
      <c r="T20168" t="s">
        <v>3221</v>
      </c>
    </row>
    <row r="20169" spans="17:20">
      <c r="Q20169">
        <v>0.53285879629629596</v>
      </c>
      <c r="R20169">
        <v>2</v>
      </c>
      <c r="S20169" t="s">
        <v>3459</v>
      </c>
      <c r="T20169" t="s">
        <v>3096</v>
      </c>
    </row>
    <row r="20170" spans="17:20">
      <c r="Q20170">
        <v>0.53287037037036999</v>
      </c>
      <c r="R20170">
        <v>1</v>
      </c>
      <c r="S20170" t="s">
        <v>7672</v>
      </c>
      <c r="T20170" t="s">
        <v>3221</v>
      </c>
    </row>
    <row r="20171" spans="17:20">
      <c r="Q20171">
        <v>0.53289351851851896</v>
      </c>
      <c r="R20171">
        <v>1</v>
      </c>
      <c r="S20171" t="s">
        <v>3844</v>
      </c>
      <c r="T20171" t="s">
        <v>3098</v>
      </c>
    </row>
    <row r="20172" spans="17:20">
      <c r="Q20172">
        <v>0.53291666666666704</v>
      </c>
      <c r="R20172">
        <v>1</v>
      </c>
      <c r="S20172" t="s">
        <v>13112</v>
      </c>
      <c r="T20172" t="s">
        <v>3098</v>
      </c>
    </row>
    <row r="20173" spans="17:20">
      <c r="Q20173">
        <v>0.53306712962962999</v>
      </c>
      <c r="R20173">
        <v>3</v>
      </c>
      <c r="S20173" t="s">
        <v>3447</v>
      </c>
      <c r="T20173" t="s">
        <v>3094</v>
      </c>
    </row>
    <row r="20174" spans="17:20">
      <c r="Q20174">
        <v>0.53307870370370403</v>
      </c>
      <c r="R20174">
        <v>2</v>
      </c>
      <c r="S20174" t="s">
        <v>4321</v>
      </c>
      <c r="T20174" t="s">
        <v>3097</v>
      </c>
    </row>
    <row r="20175" spans="17:20">
      <c r="Q20175">
        <v>0.53309027777777795</v>
      </c>
      <c r="R20175">
        <v>1</v>
      </c>
      <c r="S20175" t="s">
        <v>2562</v>
      </c>
      <c r="T20175" t="s">
        <v>3103</v>
      </c>
    </row>
    <row r="20176" spans="17:20">
      <c r="Q20176">
        <v>0.533171296296296</v>
      </c>
      <c r="R20176">
        <v>1</v>
      </c>
      <c r="S20176" t="s">
        <v>2562</v>
      </c>
      <c r="T20176" t="s">
        <v>3096</v>
      </c>
    </row>
    <row r="20177" spans="17:20">
      <c r="Q20177">
        <v>0.53320601851851901</v>
      </c>
      <c r="R20177">
        <v>2</v>
      </c>
      <c r="S20177" t="s">
        <v>2562</v>
      </c>
      <c r="T20177" t="s">
        <v>3103</v>
      </c>
    </row>
    <row r="20178" spans="17:20">
      <c r="Q20178">
        <v>0.53320601851851901</v>
      </c>
      <c r="R20178">
        <v>1</v>
      </c>
      <c r="S20178" t="s">
        <v>3880</v>
      </c>
      <c r="T20178" t="s">
        <v>3097</v>
      </c>
    </row>
    <row r="20179" spans="17:20">
      <c r="Q20179">
        <v>0.53327546296296302</v>
      </c>
      <c r="R20179">
        <v>1</v>
      </c>
      <c r="S20179" t="s">
        <v>228</v>
      </c>
      <c r="T20179" t="s">
        <v>3095</v>
      </c>
    </row>
    <row r="20180" spans="17:20">
      <c r="Q20180">
        <v>0.53328703703703695</v>
      </c>
      <c r="R20180">
        <v>1</v>
      </c>
      <c r="S20180" t="s">
        <v>2562</v>
      </c>
      <c r="T20180" t="s">
        <v>3103</v>
      </c>
    </row>
    <row r="20181" spans="17:20">
      <c r="Q20181">
        <v>0.53331018518518503</v>
      </c>
      <c r="R20181">
        <v>1</v>
      </c>
      <c r="S20181" t="s">
        <v>3448</v>
      </c>
      <c r="T20181" t="s">
        <v>3097</v>
      </c>
    </row>
    <row r="20182" spans="17:20">
      <c r="Q20182">
        <v>0.53334490740740703</v>
      </c>
      <c r="R20182">
        <v>1</v>
      </c>
      <c r="S20182" t="s">
        <v>2562</v>
      </c>
      <c r="T20182" t="s">
        <v>3103</v>
      </c>
    </row>
    <row r="20183" spans="17:20">
      <c r="Q20183">
        <v>0.53335648148148196</v>
      </c>
      <c r="R20183">
        <v>1</v>
      </c>
      <c r="S20183" t="s">
        <v>1842</v>
      </c>
      <c r="T20183" t="s">
        <v>3095</v>
      </c>
    </row>
    <row r="20184" spans="17:20">
      <c r="Q20184">
        <v>0.533368055555556</v>
      </c>
      <c r="R20184">
        <v>4</v>
      </c>
      <c r="S20184" t="s">
        <v>3986</v>
      </c>
      <c r="T20184" t="s">
        <v>3099</v>
      </c>
    </row>
    <row r="20185" spans="17:20">
      <c r="Q20185">
        <v>0.53358796296296296</v>
      </c>
      <c r="R20185">
        <v>1</v>
      </c>
      <c r="S20185" t="s">
        <v>7686</v>
      </c>
      <c r="T20185" t="s">
        <v>3103</v>
      </c>
    </row>
    <row r="20186" spans="17:20">
      <c r="Q20186">
        <v>0.53364583333333304</v>
      </c>
      <c r="R20186">
        <v>1</v>
      </c>
      <c r="S20186" t="s">
        <v>7682</v>
      </c>
      <c r="T20186" t="s">
        <v>3103</v>
      </c>
    </row>
    <row r="20187" spans="17:20">
      <c r="Q20187">
        <v>0.53364583333333304</v>
      </c>
      <c r="R20187">
        <v>2</v>
      </c>
      <c r="S20187" t="s">
        <v>7692</v>
      </c>
      <c r="T20187" t="s">
        <v>3103</v>
      </c>
    </row>
    <row r="20188" spans="17:20">
      <c r="Q20188">
        <v>0.53371527777777805</v>
      </c>
      <c r="R20188">
        <v>2</v>
      </c>
      <c r="S20188" t="s">
        <v>7693</v>
      </c>
      <c r="T20188" t="s">
        <v>3103</v>
      </c>
    </row>
    <row r="20189" spans="17:20">
      <c r="Q20189">
        <v>0.53372685185185198</v>
      </c>
      <c r="R20189">
        <v>1</v>
      </c>
      <c r="S20189" t="s">
        <v>7690</v>
      </c>
      <c r="T20189" t="s">
        <v>3103</v>
      </c>
    </row>
    <row r="20190" spans="17:20">
      <c r="Q20190">
        <v>0.53377314814814802</v>
      </c>
      <c r="R20190">
        <v>1</v>
      </c>
      <c r="S20190" t="s">
        <v>7691</v>
      </c>
      <c r="T20190" t="s">
        <v>3103</v>
      </c>
    </row>
    <row r="20191" spans="17:20">
      <c r="Q20191">
        <v>0.533865740740741</v>
      </c>
      <c r="R20191">
        <v>1</v>
      </c>
      <c r="S20191" t="s">
        <v>7695</v>
      </c>
      <c r="T20191" t="s">
        <v>3103</v>
      </c>
    </row>
    <row r="20192" spans="17:20">
      <c r="Q20192">
        <v>0.53395833333333298</v>
      </c>
      <c r="R20192">
        <v>1</v>
      </c>
      <c r="S20192" t="s">
        <v>7698</v>
      </c>
      <c r="T20192" t="s">
        <v>3103</v>
      </c>
    </row>
    <row r="20193" spans="17:20">
      <c r="Q20193">
        <v>0.53398148148148195</v>
      </c>
      <c r="R20193">
        <v>2</v>
      </c>
      <c r="S20193" t="s">
        <v>7696</v>
      </c>
      <c r="T20193" t="s">
        <v>3103</v>
      </c>
    </row>
    <row r="20194" spans="17:20">
      <c r="Q20194">
        <v>0.53399305555555598</v>
      </c>
      <c r="R20194">
        <v>1</v>
      </c>
      <c r="S20194" t="s">
        <v>7642</v>
      </c>
      <c r="T20194" t="s">
        <v>3098</v>
      </c>
    </row>
    <row r="20195" spans="17:20">
      <c r="Q20195">
        <v>0.53417824074074105</v>
      </c>
      <c r="R20195">
        <v>1</v>
      </c>
      <c r="S20195" t="s">
        <v>2562</v>
      </c>
      <c r="T20195" t="s">
        <v>3221</v>
      </c>
    </row>
    <row r="20196" spans="17:20">
      <c r="Q20196">
        <v>0.53417824074074105</v>
      </c>
      <c r="R20196">
        <v>1</v>
      </c>
      <c r="S20196" t="s">
        <v>7703</v>
      </c>
      <c r="T20196" t="s">
        <v>3103</v>
      </c>
    </row>
    <row r="20197" spans="17:20">
      <c r="Q20197">
        <v>0.53417824074074105</v>
      </c>
      <c r="R20197">
        <v>1</v>
      </c>
      <c r="S20197" t="s">
        <v>7704</v>
      </c>
      <c r="T20197" t="s">
        <v>3103</v>
      </c>
    </row>
    <row r="20198" spans="17:20">
      <c r="Q20198">
        <v>0.53435185185185197</v>
      </c>
      <c r="R20198">
        <v>1</v>
      </c>
      <c r="S20198" t="s">
        <v>13113</v>
      </c>
      <c r="T20198" t="s">
        <v>3101</v>
      </c>
    </row>
    <row r="20199" spans="17:20">
      <c r="Q20199">
        <v>0.53442129629629598</v>
      </c>
      <c r="R20199">
        <v>1</v>
      </c>
      <c r="S20199" t="s">
        <v>7697</v>
      </c>
      <c r="T20199" t="s">
        <v>3103</v>
      </c>
    </row>
    <row r="20200" spans="17:20">
      <c r="Q20200">
        <v>0.53451388888888896</v>
      </c>
      <c r="R20200">
        <v>1</v>
      </c>
      <c r="S20200" t="s">
        <v>7706</v>
      </c>
      <c r="T20200" t="s">
        <v>3103</v>
      </c>
    </row>
    <row r="20201" spans="17:20">
      <c r="Q20201">
        <v>0.53452546296296299</v>
      </c>
      <c r="R20201">
        <v>1</v>
      </c>
      <c r="S20201" t="s">
        <v>7709</v>
      </c>
      <c r="T20201" t="s">
        <v>3221</v>
      </c>
    </row>
    <row r="20202" spans="17:20">
      <c r="Q20202">
        <v>0.534560185185185</v>
      </c>
      <c r="R20202">
        <v>4</v>
      </c>
      <c r="S20202" t="s">
        <v>7711</v>
      </c>
      <c r="T20202" t="s">
        <v>3103</v>
      </c>
    </row>
    <row r="20203" spans="17:20">
      <c r="Q20203">
        <v>0.53459490740740701</v>
      </c>
      <c r="R20203">
        <v>1</v>
      </c>
      <c r="S20203" t="s">
        <v>13114</v>
      </c>
      <c r="T20203" t="s">
        <v>3098</v>
      </c>
    </row>
    <row r="20204" spans="17:20">
      <c r="Q20204">
        <v>0.53466435185185202</v>
      </c>
      <c r="R20204">
        <v>1</v>
      </c>
      <c r="S20204" t="s">
        <v>7720</v>
      </c>
      <c r="T20204" t="s">
        <v>3103</v>
      </c>
    </row>
    <row r="20205" spans="17:20">
      <c r="Q20205">
        <v>0.53474537037036995</v>
      </c>
      <c r="R20205">
        <v>3</v>
      </c>
      <c r="S20205" t="s">
        <v>7715</v>
      </c>
      <c r="T20205" t="s">
        <v>3103</v>
      </c>
    </row>
    <row r="20206" spans="17:20">
      <c r="Q20206">
        <v>0.53475694444444399</v>
      </c>
      <c r="R20206">
        <v>1</v>
      </c>
      <c r="S20206" t="s">
        <v>7685</v>
      </c>
      <c r="T20206" t="s">
        <v>3096</v>
      </c>
    </row>
    <row r="20207" spans="17:20">
      <c r="Q20207">
        <v>0.53495370370370399</v>
      </c>
      <c r="R20207">
        <v>1</v>
      </c>
      <c r="S20207" t="s">
        <v>7705</v>
      </c>
      <c r="T20207" t="s">
        <v>3103</v>
      </c>
    </row>
    <row r="20208" spans="17:20">
      <c r="Q20208">
        <v>0.53510416666666705</v>
      </c>
      <c r="R20208">
        <v>1</v>
      </c>
      <c r="S20208" t="s">
        <v>3760</v>
      </c>
      <c r="T20208" t="s">
        <v>3098</v>
      </c>
    </row>
    <row r="20209" spans="17:20">
      <c r="Q20209">
        <v>0.53521990740740699</v>
      </c>
      <c r="R20209">
        <v>1</v>
      </c>
      <c r="S20209" t="s">
        <v>7718</v>
      </c>
      <c r="T20209" t="s">
        <v>3103</v>
      </c>
    </row>
    <row r="20210" spans="17:20">
      <c r="Q20210">
        <v>0.53539351851851802</v>
      </c>
      <c r="R20210">
        <v>2</v>
      </c>
      <c r="S20210" t="s">
        <v>7707</v>
      </c>
      <c r="T20210" t="s">
        <v>3103</v>
      </c>
    </row>
    <row r="20211" spans="17:20">
      <c r="Q20211">
        <v>0.53545138888888899</v>
      </c>
      <c r="R20211">
        <v>2</v>
      </c>
      <c r="S20211" t="s">
        <v>7701</v>
      </c>
      <c r="T20211" t="s">
        <v>3221</v>
      </c>
    </row>
    <row r="20212" spans="17:20">
      <c r="Q20212">
        <v>0.53549768518518504</v>
      </c>
      <c r="R20212">
        <v>1</v>
      </c>
      <c r="S20212" t="s">
        <v>7713</v>
      </c>
      <c r="T20212" t="s">
        <v>3103</v>
      </c>
    </row>
    <row r="20213" spans="17:20">
      <c r="Q20213">
        <v>0.53549768518518504</v>
      </c>
      <c r="R20213">
        <v>1</v>
      </c>
      <c r="S20213" t="s">
        <v>4322</v>
      </c>
      <c r="T20213" t="s">
        <v>3095</v>
      </c>
    </row>
    <row r="20214" spans="17:20">
      <c r="Q20214">
        <v>0.53559027777777801</v>
      </c>
      <c r="R20214">
        <v>1</v>
      </c>
      <c r="S20214" t="s">
        <v>3450</v>
      </c>
      <c r="T20214" t="s">
        <v>3097</v>
      </c>
    </row>
    <row r="20215" spans="17:20">
      <c r="Q20215">
        <v>0.53574074074074096</v>
      </c>
      <c r="R20215">
        <v>1</v>
      </c>
      <c r="S20215" t="s">
        <v>7734</v>
      </c>
      <c r="T20215" t="s">
        <v>3103</v>
      </c>
    </row>
    <row r="20216" spans="17:20">
      <c r="Q20216">
        <v>0.53576388888888904</v>
      </c>
      <c r="R20216">
        <v>2</v>
      </c>
      <c r="S20216" t="s">
        <v>13115</v>
      </c>
      <c r="T20216" t="s">
        <v>3095</v>
      </c>
    </row>
    <row r="20217" spans="17:20">
      <c r="Q20217">
        <v>0.53577546296296297</v>
      </c>
      <c r="R20217">
        <v>1</v>
      </c>
      <c r="S20217" t="s">
        <v>7735</v>
      </c>
      <c r="T20217" t="s">
        <v>3103</v>
      </c>
    </row>
    <row r="20218" spans="17:20">
      <c r="Q20218">
        <v>0.53579861111111104</v>
      </c>
      <c r="R20218">
        <v>1</v>
      </c>
      <c r="S20218" t="s">
        <v>7736</v>
      </c>
      <c r="T20218" t="s">
        <v>3103</v>
      </c>
    </row>
    <row r="20219" spans="17:20">
      <c r="Q20219">
        <v>0.53583333333333305</v>
      </c>
      <c r="R20219">
        <v>1</v>
      </c>
      <c r="S20219" t="s">
        <v>7724</v>
      </c>
      <c r="T20219" t="s">
        <v>3221</v>
      </c>
    </row>
    <row r="20220" spans="17:20">
      <c r="Q20220">
        <v>0.53587962962962998</v>
      </c>
      <c r="R20220">
        <v>1</v>
      </c>
      <c r="S20220" t="s">
        <v>7710</v>
      </c>
      <c r="T20220" t="s">
        <v>3221</v>
      </c>
    </row>
    <row r="20221" spans="17:20">
      <c r="Q20221">
        <v>0.53593749999999996</v>
      </c>
      <c r="R20221">
        <v>1</v>
      </c>
      <c r="S20221" t="s">
        <v>3445</v>
      </c>
      <c r="T20221" t="s">
        <v>3096</v>
      </c>
    </row>
    <row r="20222" spans="17:20">
      <c r="Q20222">
        <v>0.53605324074074101</v>
      </c>
      <c r="R20222">
        <v>1</v>
      </c>
      <c r="S20222" t="s">
        <v>13116</v>
      </c>
      <c r="T20222" t="s">
        <v>3128</v>
      </c>
    </row>
    <row r="20223" spans="17:20">
      <c r="Q20223">
        <v>0.53613425925925895</v>
      </c>
      <c r="R20223">
        <v>2</v>
      </c>
      <c r="S20223" t="s">
        <v>3451</v>
      </c>
      <c r="T20223" t="s">
        <v>3094</v>
      </c>
    </row>
    <row r="20224" spans="17:20">
      <c r="Q20224">
        <v>0.53625</v>
      </c>
      <c r="R20224">
        <v>1</v>
      </c>
      <c r="S20224" t="s">
        <v>7748</v>
      </c>
      <c r="T20224" t="s">
        <v>3103</v>
      </c>
    </row>
    <row r="20225" spans="17:20">
      <c r="Q20225">
        <v>0.53625</v>
      </c>
      <c r="R20225">
        <v>1</v>
      </c>
      <c r="S20225" t="s">
        <v>3877</v>
      </c>
      <c r="T20225" t="s">
        <v>3128</v>
      </c>
    </row>
    <row r="20226" spans="17:20">
      <c r="Q20226">
        <v>0.53626157407407404</v>
      </c>
      <c r="R20226">
        <v>4</v>
      </c>
      <c r="S20226" t="s">
        <v>7749</v>
      </c>
      <c r="T20226" t="s">
        <v>3103</v>
      </c>
    </row>
    <row r="20227" spans="17:20">
      <c r="Q20227">
        <v>0.53629629629629605</v>
      </c>
      <c r="R20227">
        <v>1</v>
      </c>
      <c r="S20227" t="s">
        <v>2562</v>
      </c>
      <c r="T20227" t="s">
        <v>3103</v>
      </c>
    </row>
    <row r="20228" spans="17:20">
      <c r="Q20228">
        <v>0.53633101851851805</v>
      </c>
      <c r="R20228">
        <v>2</v>
      </c>
      <c r="S20228" t="s">
        <v>7723</v>
      </c>
      <c r="T20228" t="s">
        <v>3221</v>
      </c>
    </row>
    <row r="20229" spans="17:20">
      <c r="Q20229">
        <v>0.53637731481481499</v>
      </c>
      <c r="R20229">
        <v>1</v>
      </c>
      <c r="S20229" t="s">
        <v>7725</v>
      </c>
      <c r="T20229" t="s">
        <v>3103</v>
      </c>
    </row>
    <row r="20230" spans="17:20">
      <c r="Q20230">
        <v>0.53641203703703699</v>
      </c>
      <c r="R20230">
        <v>1</v>
      </c>
      <c r="S20230" t="s">
        <v>7753</v>
      </c>
      <c r="T20230" t="s">
        <v>3103</v>
      </c>
    </row>
    <row r="20231" spans="17:20">
      <c r="Q20231">
        <v>0.53641203703703699</v>
      </c>
      <c r="R20231">
        <v>1</v>
      </c>
      <c r="S20231" t="s">
        <v>13117</v>
      </c>
      <c r="T20231" t="s">
        <v>3096</v>
      </c>
    </row>
    <row r="20232" spans="17:20">
      <c r="Q20232">
        <v>0.53642361111111103</v>
      </c>
      <c r="R20232">
        <v>1</v>
      </c>
      <c r="S20232" t="s">
        <v>2562</v>
      </c>
      <c r="T20232" t="s">
        <v>3221</v>
      </c>
    </row>
    <row r="20233" spans="17:20">
      <c r="Q20233">
        <v>0.53643518518518496</v>
      </c>
      <c r="R20233">
        <v>1</v>
      </c>
      <c r="S20233" t="s">
        <v>7755</v>
      </c>
      <c r="T20233" t="s">
        <v>3103</v>
      </c>
    </row>
    <row r="20234" spans="17:20">
      <c r="Q20234">
        <v>0.53645833333333304</v>
      </c>
      <c r="R20234">
        <v>1</v>
      </c>
      <c r="S20234" t="s">
        <v>3790</v>
      </c>
      <c r="T20234" t="s">
        <v>3098</v>
      </c>
    </row>
    <row r="20235" spans="17:20">
      <c r="Q20235">
        <v>0.53646990740740697</v>
      </c>
      <c r="R20235">
        <v>1</v>
      </c>
      <c r="S20235" t="s">
        <v>7739</v>
      </c>
      <c r="T20235" t="s">
        <v>3103</v>
      </c>
    </row>
    <row r="20236" spans="17:20">
      <c r="Q20236">
        <v>0.53646990740740697</v>
      </c>
      <c r="R20236">
        <v>1</v>
      </c>
      <c r="S20236" t="s">
        <v>7727</v>
      </c>
      <c r="T20236" t="s">
        <v>3221</v>
      </c>
    </row>
    <row r="20237" spans="17:20">
      <c r="Q20237">
        <v>0.53649305555555604</v>
      </c>
      <c r="R20237">
        <v>1</v>
      </c>
      <c r="S20237" t="s">
        <v>7717</v>
      </c>
      <c r="T20237" t="s">
        <v>3103</v>
      </c>
    </row>
    <row r="20238" spans="17:20">
      <c r="Q20238">
        <v>0.53652777777777805</v>
      </c>
      <c r="R20238">
        <v>1</v>
      </c>
      <c r="S20238" t="s">
        <v>7730</v>
      </c>
      <c r="T20238" t="s">
        <v>3221</v>
      </c>
    </row>
    <row r="20239" spans="17:20">
      <c r="Q20239">
        <v>0.53656250000000005</v>
      </c>
      <c r="R20239">
        <v>1</v>
      </c>
      <c r="S20239" t="s">
        <v>7757</v>
      </c>
      <c r="T20239" t="s">
        <v>3221</v>
      </c>
    </row>
    <row r="20240" spans="17:20">
      <c r="Q20240">
        <v>0.53658564814814802</v>
      </c>
      <c r="R20240">
        <v>1</v>
      </c>
      <c r="S20240" t="s">
        <v>7759</v>
      </c>
      <c r="T20240" t="s">
        <v>3103</v>
      </c>
    </row>
    <row r="20241" spans="17:20">
      <c r="Q20241">
        <v>0.53659722222222195</v>
      </c>
      <c r="R20241">
        <v>3</v>
      </c>
      <c r="S20241" t="s">
        <v>7738</v>
      </c>
      <c r="T20241" t="s">
        <v>3103</v>
      </c>
    </row>
    <row r="20242" spans="17:20">
      <c r="Q20242">
        <v>0.53659722222222195</v>
      </c>
      <c r="R20242">
        <v>1</v>
      </c>
      <c r="S20242" t="s">
        <v>7762</v>
      </c>
      <c r="T20242" t="s">
        <v>3103</v>
      </c>
    </row>
    <row r="20243" spans="17:20">
      <c r="Q20243">
        <v>0.53662037037037003</v>
      </c>
      <c r="R20243">
        <v>2</v>
      </c>
      <c r="S20243" t="s">
        <v>7731</v>
      </c>
      <c r="T20243" t="s">
        <v>3221</v>
      </c>
    </row>
    <row r="20244" spans="17:20">
      <c r="Q20244">
        <v>0.53662037037037003</v>
      </c>
      <c r="R20244">
        <v>1</v>
      </c>
      <c r="S20244" t="s">
        <v>868</v>
      </c>
      <c r="T20244" t="s">
        <v>3096</v>
      </c>
    </row>
    <row r="20245" spans="17:20">
      <c r="Q20245">
        <v>0.536678240740741</v>
      </c>
      <c r="R20245">
        <v>3</v>
      </c>
      <c r="S20245" t="s">
        <v>7764</v>
      </c>
      <c r="T20245" t="s">
        <v>3103</v>
      </c>
    </row>
    <row r="20246" spans="17:20">
      <c r="Q20246">
        <v>0.53668981481481504</v>
      </c>
      <c r="R20246">
        <v>1</v>
      </c>
      <c r="S20246" t="s">
        <v>7719</v>
      </c>
      <c r="T20246" t="s">
        <v>3221</v>
      </c>
    </row>
    <row r="20247" spans="17:20">
      <c r="Q20247">
        <v>0.536712962962963</v>
      </c>
      <c r="R20247">
        <v>1</v>
      </c>
      <c r="S20247" t="s">
        <v>3884</v>
      </c>
      <c r="T20247" t="s">
        <v>3100</v>
      </c>
    </row>
    <row r="20248" spans="17:20">
      <c r="Q20248">
        <v>0.53677083333333298</v>
      </c>
      <c r="R20248">
        <v>1</v>
      </c>
      <c r="S20248" t="s">
        <v>7750</v>
      </c>
      <c r="T20248" t="s">
        <v>3103</v>
      </c>
    </row>
    <row r="20249" spans="17:20">
      <c r="Q20249">
        <v>0.53684027777777799</v>
      </c>
      <c r="R20249">
        <v>1</v>
      </c>
      <c r="S20249" t="s">
        <v>7768</v>
      </c>
      <c r="T20249" t="s">
        <v>3103</v>
      </c>
    </row>
    <row r="20250" spans="17:20">
      <c r="Q20250">
        <v>0.53689814814814796</v>
      </c>
      <c r="R20250">
        <v>1</v>
      </c>
      <c r="S20250" t="s">
        <v>3453</v>
      </c>
      <c r="T20250" t="s">
        <v>3098</v>
      </c>
    </row>
    <row r="20251" spans="17:20">
      <c r="Q20251">
        <v>0.53696759259259297</v>
      </c>
      <c r="R20251">
        <v>2</v>
      </c>
      <c r="S20251" t="s">
        <v>7769</v>
      </c>
      <c r="T20251" t="s">
        <v>3103</v>
      </c>
    </row>
    <row r="20252" spans="17:20">
      <c r="Q20252">
        <v>0.53701388888888901</v>
      </c>
      <c r="R20252">
        <v>2</v>
      </c>
      <c r="S20252" t="s">
        <v>7740</v>
      </c>
      <c r="T20252" t="s">
        <v>3221</v>
      </c>
    </row>
    <row r="20253" spans="17:20">
      <c r="Q20253">
        <v>0.53704861111111102</v>
      </c>
      <c r="R20253">
        <v>1</v>
      </c>
      <c r="S20253" t="s">
        <v>13089</v>
      </c>
      <c r="T20253" t="s">
        <v>3098</v>
      </c>
    </row>
    <row r="20254" spans="17:20">
      <c r="Q20254">
        <v>0.53708333333333302</v>
      </c>
      <c r="R20254">
        <v>1</v>
      </c>
      <c r="S20254" t="s">
        <v>7770</v>
      </c>
      <c r="T20254" t="s">
        <v>3103</v>
      </c>
    </row>
    <row r="20255" spans="17:20">
      <c r="Q20255">
        <v>0.53715277777777803</v>
      </c>
      <c r="R20255">
        <v>1</v>
      </c>
      <c r="S20255" t="s">
        <v>7728</v>
      </c>
      <c r="T20255" t="s">
        <v>3221</v>
      </c>
    </row>
    <row r="20256" spans="17:20">
      <c r="Q20256">
        <v>0.53719907407407397</v>
      </c>
      <c r="R20256">
        <v>1</v>
      </c>
      <c r="S20256" t="s">
        <v>7729</v>
      </c>
      <c r="T20256" t="s">
        <v>3221</v>
      </c>
    </row>
    <row r="20257" spans="17:20">
      <c r="Q20257">
        <v>0.53721064814814801</v>
      </c>
      <c r="R20257">
        <v>1</v>
      </c>
      <c r="S20257" t="s">
        <v>7771</v>
      </c>
      <c r="T20257" t="s">
        <v>3103</v>
      </c>
    </row>
    <row r="20258" spans="17:20">
      <c r="Q20258">
        <v>0.53724537037037001</v>
      </c>
      <c r="R20258">
        <v>2</v>
      </c>
      <c r="S20258" t="s">
        <v>7775</v>
      </c>
      <c r="T20258" t="s">
        <v>3103</v>
      </c>
    </row>
    <row r="20259" spans="17:20">
      <c r="Q20259">
        <v>0.53725694444444405</v>
      </c>
      <c r="R20259">
        <v>1</v>
      </c>
      <c r="S20259" t="s">
        <v>4662</v>
      </c>
      <c r="T20259" t="s">
        <v>3097</v>
      </c>
    </row>
    <row r="20260" spans="17:20">
      <c r="Q20260">
        <v>0.53728009259259302</v>
      </c>
      <c r="R20260">
        <v>1</v>
      </c>
      <c r="S20260" t="s">
        <v>1205</v>
      </c>
      <c r="T20260" t="s">
        <v>3099</v>
      </c>
    </row>
    <row r="20261" spans="17:20">
      <c r="Q20261">
        <v>0.53734953703703703</v>
      </c>
      <c r="R20261">
        <v>1</v>
      </c>
      <c r="S20261" t="s">
        <v>7756</v>
      </c>
      <c r="T20261" t="s">
        <v>3103</v>
      </c>
    </row>
    <row r="20262" spans="17:20">
      <c r="Q20262">
        <v>0.53738425925925903</v>
      </c>
      <c r="R20262">
        <v>1</v>
      </c>
      <c r="S20262" t="s">
        <v>3454</v>
      </c>
      <c r="T20262" t="s">
        <v>3097</v>
      </c>
    </row>
    <row r="20263" spans="17:20">
      <c r="Q20263">
        <v>0.53739583333333296</v>
      </c>
      <c r="R20263">
        <v>1</v>
      </c>
      <c r="S20263" t="s">
        <v>7758</v>
      </c>
      <c r="T20263" t="s">
        <v>3103</v>
      </c>
    </row>
    <row r="20264" spans="17:20">
      <c r="Q20264">
        <v>0.53739583333333296</v>
      </c>
      <c r="R20264">
        <v>1</v>
      </c>
      <c r="S20264" t="s">
        <v>7776</v>
      </c>
      <c r="T20264" t="s">
        <v>3103</v>
      </c>
    </row>
    <row r="20265" spans="17:20">
      <c r="Q20265">
        <v>0.53745370370370404</v>
      </c>
      <c r="R20265">
        <v>1</v>
      </c>
      <c r="S20265" t="s">
        <v>7754</v>
      </c>
      <c r="T20265" t="s">
        <v>3103</v>
      </c>
    </row>
    <row r="20266" spans="17:20">
      <c r="Q20266">
        <v>0.53749999999999998</v>
      </c>
      <c r="R20266">
        <v>1</v>
      </c>
      <c r="S20266" t="s">
        <v>3455</v>
      </c>
      <c r="T20266" t="s">
        <v>3097</v>
      </c>
    </row>
    <row r="20267" spans="17:20">
      <c r="Q20267">
        <v>0.53761574074074103</v>
      </c>
      <c r="R20267">
        <v>3</v>
      </c>
      <c r="S20267" t="s">
        <v>3456</v>
      </c>
      <c r="T20267" t="s">
        <v>3097</v>
      </c>
    </row>
    <row r="20268" spans="17:20">
      <c r="Q20268">
        <v>0.53768518518518504</v>
      </c>
      <c r="R20268">
        <v>1</v>
      </c>
      <c r="S20268" t="s">
        <v>3457</v>
      </c>
      <c r="T20268" t="s">
        <v>3097</v>
      </c>
    </row>
    <row r="20269" spans="17:20">
      <c r="Q20269">
        <v>0.53770833333333301</v>
      </c>
      <c r="R20269">
        <v>1</v>
      </c>
      <c r="S20269" t="s">
        <v>3458</v>
      </c>
      <c r="T20269" t="s">
        <v>3097</v>
      </c>
    </row>
    <row r="20270" spans="17:20">
      <c r="Q20270">
        <v>0.53783564814814799</v>
      </c>
      <c r="R20270">
        <v>1</v>
      </c>
      <c r="S20270" t="s">
        <v>7765</v>
      </c>
      <c r="T20270" t="s">
        <v>3221</v>
      </c>
    </row>
    <row r="20271" spans="17:20">
      <c r="Q20271">
        <v>0.53789351851851896</v>
      </c>
      <c r="R20271">
        <v>1</v>
      </c>
      <c r="S20271" t="s">
        <v>2562</v>
      </c>
      <c r="T20271" t="s">
        <v>3103</v>
      </c>
    </row>
    <row r="20272" spans="17:20">
      <c r="Q20272">
        <v>0.53797453703703701</v>
      </c>
      <c r="R20272">
        <v>1</v>
      </c>
      <c r="S20272" t="s">
        <v>7752</v>
      </c>
      <c r="T20272" t="s">
        <v>3221</v>
      </c>
    </row>
    <row r="20273" spans="17:20">
      <c r="Q20273">
        <v>0.53806712962962999</v>
      </c>
      <c r="R20273">
        <v>2</v>
      </c>
      <c r="S20273" t="s">
        <v>12668</v>
      </c>
      <c r="T20273" t="s">
        <v>3095</v>
      </c>
    </row>
    <row r="20274" spans="17:20">
      <c r="Q20274">
        <v>0.53812499999999996</v>
      </c>
      <c r="R20274">
        <v>1</v>
      </c>
      <c r="S20274" t="s">
        <v>3135</v>
      </c>
      <c r="T20274" t="s">
        <v>3094</v>
      </c>
    </row>
    <row r="20275" spans="17:20">
      <c r="Q20275">
        <v>0.53814814814814804</v>
      </c>
      <c r="R20275">
        <v>1</v>
      </c>
      <c r="S20275" t="s">
        <v>7751</v>
      </c>
      <c r="T20275" t="s">
        <v>3221</v>
      </c>
    </row>
    <row r="20276" spans="17:20">
      <c r="Q20276">
        <v>0.53817129629629601</v>
      </c>
      <c r="R20276">
        <v>2</v>
      </c>
      <c r="S20276" t="s">
        <v>7782</v>
      </c>
      <c r="T20276" t="s">
        <v>3103</v>
      </c>
    </row>
    <row r="20277" spans="17:20">
      <c r="Q20277">
        <v>0.53821759259259305</v>
      </c>
      <c r="R20277">
        <v>1</v>
      </c>
      <c r="S20277" t="s">
        <v>7772</v>
      </c>
      <c r="T20277" t="s">
        <v>3103</v>
      </c>
    </row>
    <row r="20278" spans="17:20">
      <c r="Q20278">
        <v>0.53821759259259305</v>
      </c>
      <c r="R20278">
        <v>1</v>
      </c>
      <c r="S20278" t="s">
        <v>7785</v>
      </c>
      <c r="T20278" t="s">
        <v>3103</v>
      </c>
    </row>
    <row r="20279" spans="17:20">
      <c r="Q20279">
        <v>0.53824074074074102</v>
      </c>
      <c r="R20279">
        <v>1</v>
      </c>
      <c r="S20279" t="s">
        <v>7787</v>
      </c>
      <c r="T20279" t="s">
        <v>3103</v>
      </c>
    </row>
    <row r="20280" spans="17:20">
      <c r="Q20280">
        <v>0.53827546296296302</v>
      </c>
      <c r="R20280">
        <v>1</v>
      </c>
      <c r="S20280" t="s">
        <v>7789</v>
      </c>
      <c r="T20280" t="s">
        <v>3103</v>
      </c>
    </row>
    <row r="20281" spans="17:20">
      <c r="Q20281">
        <v>0.53829861111111099</v>
      </c>
      <c r="R20281">
        <v>1</v>
      </c>
      <c r="S20281" t="s">
        <v>7773</v>
      </c>
      <c r="T20281" t="s">
        <v>3103</v>
      </c>
    </row>
    <row r="20282" spans="17:20">
      <c r="Q20282">
        <v>0.53829861111111099</v>
      </c>
      <c r="R20282">
        <v>1</v>
      </c>
      <c r="S20282" t="s">
        <v>7778</v>
      </c>
      <c r="T20282" t="s">
        <v>3103</v>
      </c>
    </row>
    <row r="20283" spans="17:20">
      <c r="Q20283">
        <v>0.538368055555556</v>
      </c>
      <c r="R20283">
        <v>1</v>
      </c>
      <c r="S20283" t="s">
        <v>7760</v>
      </c>
      <c r="T20283" t="s">
        <v>3221</v>
      </c>
    </row>
    <row r="20284" spans="17:20">
      <c r="Q20284">
        <v>0.53842592592592597</v>
      </c>
      <c r="R20284">
        <v>1</v>
      </c>
      <c r="S20284" t="s">
        <v>7761</v>
      </c>
      <c r="T20284" t="s">
        <v>3221</v>
      </c>
    </row>
    <row r="20285" spans="17:20">
      <c r="Q20285">
        <v>0.53846064814814798</v>
      </c>
      <c r="R20285">
        <v>2</v>
      </c>
      <c r="S20285" t="s">
        <v>7767</v>
      </c>
      <c r="T20285" t="s">
        <v>3221</v>
      </c>
    </row>
    <row r="20286" spans="17:20">
      <c r="Q20286">
        <v>0.53849537037036999</v>
      </c>
      <c r="R20286">
        <v>4</v>
      </c>
      <c r="S20286" t="s">
        <v>7794</v>
      </c>
      <c r="T20286" t="s">
        <v>3103</v>
      </c>
    </row>
    <row r="20287" spans="17:20">
      <c r="Q20287">
        <v>0.53854166666666703</v>
      </c>
      <c r="R20287">
        <v>1</v>
      </c>
      <c r="S20287" t="s">
        <v>4539</v>
      </c>
      <c r="T20287" t="s">
        <v>3095</v>
      </c>
    </row>
    <row r="20288" spans="17:20">
      <c r="Q20288">
        <v>0.53854166666666703</v>
      </c>
      <c r="R20288">
        <v>1</v>
      </c>
      <c r="S20288" t="s">
        <v>9148</v>
      </c>
      <c r="T20288" t="s">
        <v>3096</v>
      </c>
    </row>
    <row r="20289" spans="17:20">
      <c r="Q20289">
        <v>0.53858796296296296</v>
      </c>
      <c r="R20289">
        <v>2</v>
      </c>
      <c r="S20289" t="s">
        <v>3696</v>
      </c>
      <c r="T20289" t="s">
        <v>3100</v>
      </c>
    </row>
    <row r="20290" spans="17:20">
      <c r="Q20290">
        <v>0.53862268518518497</v>
      </c>
      <c r="R20290">
        <v>1</v>
      </c>
      <c r="S20290" t="s">
        <v>7722</v>
      </c>
      <c r="T20290" t="s">
        <v>3128</v>
      </c>
    </row>
    <row r="20291" spans="17:20">
      <c r="Q20291">
        <v>0.53865740740740697</v>
      </c>
      <c r="R20291">
        <v>1</v>
      </c>
      <c r="S20291" t="s">
        <v>7786</v>
      </c>
      <c r="T20291" t="s">
        <v>3221</v>
      </c>
    </row>
    <row r="20292" spans="17:20">
      <c r="Q20292">
        <v>0.53866898148148101</v>
      </c>
      <c r="R20292">
        <v>2</v>
      </c>
      <c r="S20292" t="s">
        <v>3459</v>
      </c>
      <c r="T20292" t="s">
        <v>3095</v>
      </c>
    </row>
    <row r="20293" spans="17:20">
      <c r="Q20293">
        <v>0.53871527777777795</v>
      </c>
      <c r="R20293">
        <v>2</v>
      </c>
      <c r="S20293" t="s">
        <v>2562</v>
      </c>
      <c r="T20293" t="s">
        <v>3221</v>
      </c>
    </row>
    <row r="20294" spans="17:20">
      <c r="Q20294">
        <v>0.53873842592592602</v>
      </c>
      <c r="R20294">
        <v>1</v>
      </c>
      <c r="S20294" t="s">
        <v>7780</v>
      </c>
      <c r="T20294" t="s">
        <v>3103</v>
      </c>
    </row>
    <row r="20295" spans="17:20">
      <c r="Q20295">
        <v>0.53877314814814803</v>
      </c>
      <c r="R20295">
        <v>1</v>
      </c>
      <c r="S20295" t="s">
        <v>7788</v>
      </c>
      <c r="T20295" t="s">
        <v>3221</v>
      </c>
    </row>
    <row r="20296" spans="17:20">
      <c r="Q20296">
        <v>0.538796296296296</v>
      </c>
      <c r="R20296">
        <v>1</v>
      </c>
      <c r="S20296" t="s">
        <v>4102</v>
      </c>
      <c r="T20296" t="s">
        <v>3099</v>
      </c>
    </row>
    <row r="20297" spans="17:20">
      <c r="Q20297">
        <v>0.53905092592592596</v>
      </c>
      <c r="R20297">
        <v>2</v>
      </c>
      <c r="S20297" t="s">
        <v>7774</v>
      </c>
      <c r="T20297" t="s">
        <v>3221</v>
      </c>
    </row>
    <row r="20298" spans="17:20">
      <c r="Q20298">
        <v>0.53909722222222201</v>
      </c>
      <c r="R20298">
        <v>1</v>
      </c>
      <c r="S20298" t="s">
        <v>2562</v>
      </c>
      <c r="T20298" t="s">
        <v>3103</v>
      </c>
    </row>
    <row r="20299" spans="17:20">
      <c r="Q20299">
        <v>0.53916666666666702</v>
      </c>
      <c r="R20299">
        <v>1</v>
      </c>
      <c r="S20299" t="s">
        <v>13118</v>
      </c>
      <c r="T20299" t="s">
        <v>3097</v>
      </c>
    </row>
    <row r="20300" spans="17:20">
      <c r="Q20300">
        <v>0.53923611111111103</v>
      </c>
      <c r="R20300">
        <v>1</v>
      </c>
      <c r="S20300" t="s">
        <v>13119</v>
      </c>
      <c r="T20300" t="s">
        <v>3097</v>
      </c>
    </row>
    <row r="20301" spans="17:20">
      <c r="Q20301">
        <v>0.53924768518518496</v>
      </c>
      <c r="R20301">
        <v>1</v>
      </c>
      <c r="S20301" t="s">
        <v>2562</v>
      </c>
      <c r="T20301" t="s">
        <v>3103</v>
      </c>
    </row>
    <row r="20302" spans="17:20">
      <c r="Q20302">
        <v>0.53927083333333303</v>
      </c>
      <c r="R20302">
        <v>1</v>
      </c>
      <c r="S20302" t="s">
        <v>4395</v>
      </c>
      <c r="T20302" t="s">
        <v>3098</v>
      </c>
    </row>
    <row r="20303" spans="17:20">
      <c r="Q20303">
        <v>0.53928240740740696</v>
      </c>
      <c r="R20303">
        <v>1</v>
      </c>
      <c r="S20303" t="s">
        <v>7744</v>
      </c>
      <c r="T20303" t="s">
        <v>3098</v>
      </c>
    </row>
    <row r="20304" spans="17:20">
      <c r="Q20304">
        <v>0.539293981481481</v>
      </c>
      <c r="R20304">
        <v>1</v>
      </c>
      <c r="S20304" t="s">
        <v>2562</v>
      </c>
      <c r="T20304" t="s">
        <v>3096</v>
      </c>
    </row>
    <row r="20305" spans="17:20">
      <c r="Q20305">
        <v>0.539328703703704</v>
      </c>
      <c r="R20305">
        <v>1</v>
      </c>
      <c r="S20305" t="s">
        <v>7791</v>
      </c>
      <c r="T20305" t="s">
        <v>3221</v>
      </c>
    </row>
    <row r="20306" spans="17:20">
      <c r="Q20306">
        <v>0.53936342592592601</v>
      </c>
      <c r="R20306">
        <v>1</v>
      </c>
      <c r="S20306" t="s">
        <v>2562</v>
      </c>
      <c r="T20306" t="s">
        <v>3103</v>
      </c>
    </row>
    <row r="20307" spans="17:20">
      <c r="Q20307">
        <v>0.53943287037037002</v>
      </c>
      <c r="R20307">
        <v>1</v>
      </c>
      <c r="S20307" t="s">
        <v>7805</v>
      </c>
      <c r="T20307" t="s">
        <v>3103</v>
      </c>
    </row>
    <row r="20308" spans="17:20">
      <c r="Q20308">
        <v>0.53944444444444395</v>
      </c>
      <c r="R20308">
        <v>1</v>
      </c>
      <c r="S20308" t="s">
        <v>3779</v>
      </c>
      <c r="T20308" t="s">
        <v>3097</v>
      </c>
    </row>
    <row r="20309" spans="17:20">
      <c r="Q20309">
        <v>0.53946759259259303</v>
      </c>
      <c r="R20309">
        <v>2</v>
      </c>
      <c r="S20309" t="s">
        <v>3747</v>
      </c>
      <c r="T20309" t="s">
        <v>3095</v>
      </c>
    </row>
    <row r="20310" spans="17:20">
      <c r="Q20310">
        <v>0.53949074074074099</v>
      </c>
      <c r="R20310">
        <v>3</v>
      </c>
      <c r="S20310" t="s">
        <v>13120</v>
      </c>
      <c r="T20310" t="s">
        <v>3097</v>
      </c>
    </row>
    <row r="20311" spans="17:20">
      <c r="Q20311">
        <v>0.53959490740740701</v>
      </c>
      <c r="R20311">
        <v>1</v>
      </c>
      <c r="S20311" t="s">
        <v>3568</v>
      </c>
      <c r="T20311" t="s">
        <v>3098</v>
      </c>
    </row>
    <row r="20312" spans="17:20">
      <c r="Q20312">
        <v>0.53972222222222199</v>
      </c>
      <c r="R20312">
        <v>4</v>
      </c>
      <c r="S20312" t="s">
        <v>7816</v>
      </c>
      <c r="T20312" t="s">
        <v>3103</v>
      </c>
    </row>
    <row r="20313" spans="17:20">
      <c r="Q20313">
        <v>0.53974537037036996</v>
      </c>
      <c r="R20313">
        <v>1</v>
      </c>
      <c r="S20313" t="s">
        <v>3884</v>
      </c>
      <c r="T20313" t="s">
        <v>3095</v>
      </c>
    </row>
    <row r="20314" spans="17:20">
      <c r="Q20314">
        <v>0.53976851851851804</v>
      </c>
      <c r="R20314">
        <v>2</v>
      </c>
      <c r="S20314" t="s">
        <v>7796</v>
      </c>
      <c r="T20314" t="s">
        <v>3221</v>
      </c>
    </row>
    <row r="20315" spans="17:20">
      <c r="Q20315">
        <v>0.53989583333333302</v>
      </c>
      <c r="R20315">
        <v>2</v>
      </c>
      <c r="S20315" t="s">
        <v>7803</v>
      </c>
      <c r="T20315" t="s">
        <v>3103</v>
      </c>
    </row>
    <row r="20316" spans="17:20">
      <c r="Q20316">
        <v>0.53990740740740695</v>
      </c>
      <c r="R20316">
        <v>1</v>
      </c>
      <c r="S20316" t="s">
        <v>7818</v>
      </c>
      <c r="T20316" t="s">
        <v>3103</v>
      </c>
    </row>
    <row r="20317" spans="17:20">
      <c r="Q20317">
        <v>0.53997685185185196</v>
      </c>
      <c r="R20317">
        <v>1</v>
      </c>
      <c r="S20317" t="s">
        <v>7820</v>
      </c>
      <c r="T20317" t="s">
        <v>3103</v>
      </c>
    </row>
    <row r="20318" spans="17:20">
      <c r="Q20318">
        <v>0.54011574074074098</v>
      </c>
      <c r="R20318">
        <v>1</v>
      </c>
      <c r="S20318" t="s">
        <v>7815</v>
      </c>
      <c r="T20318" t="s">
        <v>3221</v>
      </c>
    </row>
    <row r="20319" spans="17:20">
      <c r="Q20319">
        <v>0.54011574074074098</v>
      </c>
      <c r="R20319">
        <v>1</v>
      </c>
      <c r="S20319" t="s">
        <v>2562</v>
      </c>
      <c r="T20319" t="s">
        <v>3096</v>
      </c>
    </row>
    <row r="20320" spans="17:20">
      <c r="Q20320">
        <v>0.54017361111111095</v>
      </c>
      <c r="R20320">
        <v>1</v>
      </c>
      <c r="S20320" t="s">
        <v>4668</v>
      </c>
      <c r="T20320" t="s">
        <v>3128</v>
      </c>
    </row>
    <row r="20321" spans="17:20">
      <c r="Q20321">
        <v>0.54031249999999997</v>
      </c>
      <c r="R20321">
        <v>1</v>
      </c>
      <c r="S20321" t="s">
        <v>7810</v>
      </c>
      <c r="T20321" t="s">
        <v>3221</v>
      </c>
    </row>
    <row r="20322" spans="17:20">
      <c r="Q20322">
        <v>0.54037037037036995</v>
      </c>
      <c r="R20322">
        <v>1</v>
      </c>
      <c r="S20322" t="s">
        <v>7799</v>
      </c>
      <c r="T20322" t="s">
        <v>3221</v>
      </c>
    </row>
    <row r="20323" spans="17:20">
      <c r="Q20323">
        <v>0.54038194444444398</v>
      </c>
      <c r="R20323">
        <v>1</v>
      </c>
      <c r="S20323" t="s">
        <v>7824</v>
      </c>
      <c r="T20323" t="s">
        <v>3103</v>
      </c>
    </row>
    <row r="20324" spans="17:20">
      <c r="Q20324">
        <v>0.54039351851851802</v>
      </c>
      <c r="R20324">
        <v>1</v>
      </c>
      <c r="S20324" t="s">
        <v>7798</v>
      </c>
      <c r="T20324" t="s">
        <v>3103</v>
      </c>
    </row>
    <row r="20325" spans="17:20">
      <c r="Q20325">
        <v>0.54039351851851802</v>
      </c>
      <c r="R20325">
        <v>1</v>
      </c>
      <c r="S20325" t="s">
        <v>7825</v>
      </c>
      <c r="T20325" t="s">
        <v>3103</v>
      </c>
    </row>
    <row r="20326" spans="17:20">
      <c r="Q20326">
        <v>0.54040509259259295</v>
      </c>
      <c r="R20326">
        <v>1</v>
      </c>
      <c r="S20326" t="s">
        <v>7826</v>
      </c>
      <c r="T20326" t="s">
        <v>3103</v>
      </c>
    </row>
    <row r="20327" spans="17:20">
      <c r="Q20327">
        <v>0.54045138888888899</v>
      </c>
      <c r="R20327">
        <v>1</v>
      </c>
      <c r="S20327" t="s">
        <v>7821</v>
      </c>
      <c r="T20327" t="s">
        <v>3103</v>
      </c>
    </row>
    <row r="20328" spans="17:20">
      <c r="Q20328">
        <v>0.54069444444444403</v>
      </c>
      <c r="R20328">
        <v>1</v>
      </c>
      <c r="S20328" t="s">
        <v>13121</v>
      </c>
      <c r="T20328" t="s">
        <v>3096</v>
      </c>
    </row>
    <row r="20329" spans="17:20">
      <c r="Q20329">
        <v>0.54074074074074097</v>
      </c>
      <c r="R20329">
        <v>1</v>
      </c>
      <c r="S20329" t="s">
        <v>7822</v>
      </c>
      <c r="T20329" t="s">
        <v>3221</v>
      </c>
    </row>
    <row r="20330" spans="17:20">
      <c r="Q20330">
        <v>0.54074074074074097</v>
      </c>
      <c r="R20330">
        <v>2</v>
      </c>
      <c r="S20330" t="s">
        <v>7827</v>
      </c>
      <c r="T20330" t="s">
        <v>3103</v>
      </c>
    </row>
    <row r="20331" spans="17:20">
      <c r="Q20331">
        <v>0.54084490740740698</v>
      </c>
      <c r="R20331">
        <v>2</v>
      </c>
      <c r="S20331" t="s">
        <v>1042</v>
      </c>
      <c r="T20331" t="s">
        <v>3095</v>
      </c>
    </row>
    <row r="20332" spans="17:20">
      <c r="Q20332">
        <v>0.54093749999999996</v>
      </c>
      <c r="R20332">
        <v>2</v>
      </c>
      <c r="S20332" t="s">
        <v>7830</v>
      </c>
      <c r="T20332" t="s">
        <v>3103</v>
      </c>
    </row>
    <row r="20333" spans="17:20">
      <c r="Q20333">
        <v>0.540983796296296</v>
      </c>
      <c r="R20333">
        <v>1</v>
      </c>
      <c r="S20333" t="s">
        <v>152</v>
      </c>
      <c r="T20333" t="s">
        <v>3095</v>
      </c>
    </row>
    <row r="20334" spans="17:20">
      <c r="Q20334">
        <v>0.54100694444444397</v>
      </c>
      <c r="R20334">
        <v>2</v>
      </c>
      <c r="S20334" t="s">
        <v>165</v>
      </c>
      <c r="T20334" t="s">
        <v>3095</v>
      </c>
    </row>
    <row r="20335" spans="17:20">
      <c r="Q20335">
        <v>0.54107638888888898</v>
      </c>
      <c r="R20335">
        <v>1</v>
      </c>
      <c r="S20335" t="s">
        <v>4125</v>
      </c>
      <c r="T20335" t="s">
        <v>3096</v>
      </c>
    </row>
    <row r="20336" spans="17:20">
      <c r="Q20336">
        <v>0.54109953703703695</v>
      </c>
      <c r="R20336">
        <v>1</v>
      </c>
      <c r="S20336" t="s">
        <v>2562</v>
      </c>
      <c r="T20336" t="s">
        <v>3221</v>
      </c>
    </row>
    <row r="20337" spans="17:20">
      <c r="Q20337">
        <v>0.54112268518518503</v>
      </c>
      <c r="R20337">
        <v>1</v>
      </c>
      <c r="S20337" t="s">
        <v>8110</v>
      </c>
      <c r="T20337" t="s">
        <v>3128</v>
      </c>
    </row>
    <row r="20338" spans="17:20">
      <c r="Q20338">
        <v>0.54113425925925895</v>
      </c>
      <c r="R20338">
        <v>1</v>
      </c>
      <c r="S20338" t="s">
        <v>7828</v>
      </c>
      <c r="T20338" t="s">
        <v>3221</v>
      </c>
    </row>
    <row r="20339" spans="17:20">
      <c r="Q20339">
        <v>0.54114583333333299</v>
      </c>
      <c r="R20339">
        <v>1</v>
      </c>
      <c r="S20339" t="s">
        <v>7808</v>
      </c>
      <c r="T20339" t="s">
        <v>3221</v>
      </c>
    </row>
    <row r="20340" spans="17:20">
      <c r="Q20340">
        <v>0.54120370370370396</v>
      </c>
      <c r="R20340">
        <v>1</v>
      </c>
      <c r="S20340" t="s">
        <v>4634</v>
      </c>
      <c r="T20340" t="s">
        <v>3097</v>
      </c>
    </row>
    <row r="20341" spans="17:20">
      <c r="Q20341">
        <v>0.541412037037037</v>
      </c>
      <c r="R20341">
        <v>1</v>
      </c>
      <c r="S20341" t="s">
        <v>7845</v>
      </c>
      <c r="T20341" t="s">
        <v>3221</v>
      </c>
    </row>
    <row r="20342" spans="17:20">
      <c r="Q20342">
        <v>0.54142361111111104</v>
      </c>
      <c r="R20342">
        <v>2</v>
      </c>
      <c r="S20342" t="s">
        <v>3481</v>
      </c>
      <c r="T20342" t="s">
        <v>3097</v>
      </c>
    </row>
    <row r="20343" spans="17:20">
      <c r="Q20343">
        <v>0.54143518518518496</v>
      </c>
      <c r="R20343">
        <v>2</v>
      </c>
      <c r="S20343" t="s">
        <v>3460</v>
      </c>
      <c r="T20343" t="s">
        <v>3096</v>
      </c>
    </row>
    <row r="20344" spans="17:20">
      <c r="Q20344">
        <v>0.541446759259259</v>
      </c>
      <c r="R20344">
        <v>2</v>
      </c>
      <c r="S20344" t="s">
        <v>4664</v>
      </c>
      <c r="T20344" t="s">
        <v>3098</v>
      </c>
    </row>
    <row r="20345" spans="17:20">
      <c r="Q20345">
        <v>0.54150462962962997</v>
      </c>
      <c r="R20345">
        <v>1</v>
      </c>
      <c r="S20345" t="s">
        <v>7811</v>
      </c>
      <c r="T20345" t="s">
        <v>3221</v>
      </c>
    </row>
    <row r="20346" spans="17:20">
      <c r="Q20346">
        <v>0.54168981481481504</v>
      </c>
      <c r="R20346">
        <v>6</v>
      </c>
      <c r="S20346" t="s">
        <v>7855</v>
      </c>
      <c r="T20346" t="s">
        <v>3103</v>
      </c>
    </row>
    <row r="20347" spans="17:20">
      <c r="Q20347">
        <v>0.54168981481481504</v>
      </c>
      <c r="R20347">
        <v>2</v>
      </c>
      <c r="S20347" t="s">
        <v>3451</v>
      </c>
      <c r="T20347" t="s">
        <v>3096</v>
      </c>
    </row>
    <row r="20348" spans="17:20">
      <c r="Q20348">
        <v>0.54175925925925905</v>
      </c>
      <c r="R20348">
        <v>1</v>
      </c>
      <c r="S20348" t="s">
        <v>7836</v>
      </c>
      <c r="T20348" t="s">
        <v>3221</v>
      </c>
    </row>
    <row r="20349" spans="17:20">
      <c r="Q20349">
        <v>0.54177083333333298</v>
      </c>
      <c r="R20349">
        <v>1</v>
      </c>
      <c r="S20349" t="s">
        <v>7841</v>
      </c>
      <c r="T20349" t="s">
        <v>3103</v>
      </c>
    </row>
    <row r="20350" spans="17:20">
      <c r="Q20350">
        <v>0.54180555555555598</v>
      </c>
      <c r="R20350">
        <v>1</v>
      </c>
      <c r="S20350" t="s">
        <v>7838</v>
      </c>
      <c r="T20350" t="s">
        <v>3221</v>
      </c>
    </row>
    <row r="20351" spans="17:20">
      <c r="Q20351">
        <v>0.54184027777777799</v>
      </c>
      <c r="R20351">
        <v>2</v>
      </c>
      <c r="S20351" t="s">
        <v>7839</v>
      </c>
      <c r="T20351" t="s">
        <v>3221</v>
      </c>
    </row>
    <row r="20352" spans="17:20">
      <c r="Q20352">
        <v>0.54186342592592596</v>
      </c>
      <c r="R20352">
        <v>1</v>
      </c>
      <c r="S20352" t="s">
        <v>7840</v>
      </c>
      <c r="T20352" t="s">
        <v>3221</v>
      </c>
    </row>
    <row r="20353" spans="17:20">
      <c r="Q20353">
        <v>0.54188657407407403</v>
      </c>
      <c r="R20353">
        <v>1</v>
      </c>
      <c r="S20353" t="s">
        <v>2805</v>
      </c>
      <c r="T20353" t="s">
        <v>3095</v>
      </c>
    </row>
    <row r="20354" spans="17:20">
      <c r="Q20354">
        <v>0.54188657407407403</v>
      </c>
      <c r="R20354">
        <v>1</v>
      </c>
      <c r="S20354" t="s">
        <v>13122</v>
      </c>
      <c r="T20354" t="s">
        <v>3096</v>
      </c>
    </row>
    <row r="20355" spans="17:20">
      <c r="Q20355">
        <v>0.54200231481481498</v>
      </c>
      <c r="R20355">
        <v>1</v>
      </c>
      <c r="S20355" t="s">
        <v>7832</v>
      </c>
      <c r="T20355" t="s">
        <v>3103</v>
      </c>
    </row>
    <row r="20356" spans="17:20">
      <c r="Q20356">
        <v>0.54202546296296295</v>
      </c>
      <c r="R20356">
        <v>1</v>
      </c>
      <c r="S20356" t="s">
        <v>7829</v>
      </c>
      <c r="T20356" t="s">
        <v>3103</v>
      </c>
    </row>
    <row r="20357" spans="17:20">
      <c r="Q20357">
        <v>0.54206018518518495</v>
      </c>
      <c r="R20357">
        <v>4</v>
      </c>
      <c r="S20357" t="s">
        <v>2562</v>
      </c>
      <c r="T20357" t="s">
        <v>3103</v>
      </c>
    </row>
    <row r="20358" spans="17:20">
      <c r="Q20358">
        <v>0.54224537037037002</v>
      </c>
      <c r="R20358">
        <v>1</v>
      </c>
      <c r="S20358" t="s">
        <v>2562</v>
      </c>
      <c r="T20358" t="s">
        <v>3103</v>
      </c>
    </row>
    <row r="20359" spans="17:20">
      <c r="Q20359">
        <v>0.54228009259259302</v>
      </c>
      <c r="R20359">
        <v>1</v>
      </c>
      <c r="S20359" t="s">
        <v>8006</v>
      </c>
      <c r="T20359" t="s">
        <v>3095</v>
      </c>
    </row>
    <row r="20360" spans="17:20">
      <c r="Q20360">
        <v>0.54230324074074099</v>
      </c>
      <c r="R20360">
        <v>1</v>
      </c>
      <c r="S20360" t="s">
        <v>7842</v>
      </c>
      <c r="T20360" t="s">
        <v>3103</v>
      </c>
    </row>
    <row r="20361" spans="17:20">
      <c r="Q20361">
        <v>0.542372685185185</v>
      </c>
      <c r="R20361">
        <v>1</v>
      </c>
      <c r="S20361" t="s">
        <v>7831</v>
      </c>
      <c r="T20361" t="s">
        <v>3221</v>
      </c>
    </row>
    <row r="20362" spans="17:20">
      <c r="Q20362">
        <v>0.54239583333333297</v>
      </c>
      <c r="R20362">
        <v>2</v>
      </c>
      <c r="S20362" t="s">
        <v>7846</v>
      </c>
      <c r="T20362" t="s">
        <v>3221</v>
      </c>
    </row>
    <row r="20363" spans="17:20">
      <c r="Q20363">
        <v>0.54241898148148104</v>
      </c>
      <c r="R20363">
        <v>1</v>
      </c>
      <c r="S20363" t="s">
        <v>2562</v>
      </c>
      <c r="T20363" t="s">
        <v>3103</v>
      </c>
    </row>
    <row r="20364" spans="17:20">
      <c r="Q20364">
        <v>0.54243055555555597</v>
      </c>
      <c r="R20364">
        <v>1</v>
      </c>
      <c r="S20364" t="s">
        <v>3905</v>
      </c>
      <c r="T20364" t="s">
        <v>3098</v>
      </c>
    </row>
    <row r="20365" spans="17:20">
      <c r="Q20365">
        <v>0.54245370370370405</v>
      </c>
      <c r="R20365">
        <v>2</v>
      </c>
      <c r="S20365" t="s">
        <v>7856</v>
      </c>
      <c r="T20365" t="s">
        <v>3103</v>
      </c>
    </row>
    <row r="20366" spans="17:20">
      <c r="Q20366">
        <v>0.54245370370370405</v>
      </c>
      <c r="R20366">
        <v>2</v>
      </c>
      <c r="S20366" t="s">
        <v>7857</v>
      </c>
      <c r="T20366" t="s">
        <v>3103</v>
      </c>
    </row>
    <row r="20367" spans="17:20">
      <c r="Q20367">
        <v>0.54255787037036995</v>
      </c>
      <c r="R20367">
        <v>2</v>
      </c>
      <c r="S20367" t="s">
        <v>7978</v>
      </c>
      <c r="T20367" t="s">
        <v>3101</v>
      </c>
    </row>
    <row r="20368" spans="17:20">
      <c r="Q20368">
        <v>0.54262731481481496</v>
      </c>
      <c r="R20368">
        <v>1</v>
      </c>
      <c r="S20368" t="s">
        <v>13123</v>
      </c>
      <c r="T20368" t="s">
        <v>3098</v>
      </c>
    </row>
    <row r="20369" spans="17:20">
      <c r="Q20369">
        <v>0.54268518518518505</v>
      </c>
      <c r="R20369">
        <v>1</v>
      </c>
      <c r="S20369" t="s">
        <v>7833</v>
      </c>
      <c r="T20369" t="s">
        <v>3221</v>
      </c>
    </row>
    <row r="20370" spans="17:20">
      <c r="Q20370">
        <v>0.54276620370370399</v>
      </c>
      <c r="R20370">
        <v>2</v>
      </c>
      <c r="S20370" t="s">
        <v>2562</v>
      </c>
      <c r="T20370" t="s">
        <v>3103</v>
      </c>
    </row>
    <row r="20371" spans="17:20">
      <c r="Q20371">
        <v>0.54278935185185195</v>
      </c>
      <c r="R20371">
        <v>1</v>
      </c>
      <c r="S20371" t="s">
        <v>2562</v>
      </c>
      <c r="T20371" t="s">
        <v>3103</v>
      </c>
    </row>
    <row r="20372" spans="17:20">
      <c r="Q20372">
        <v>0.54280092592592599</v>
      </c>
      <c r="R20372">
        <v>1</v>
      </c>
      <c r="S20372" t="s">
        <v>1196</v>
      </c>
      <c r="T20372" t="s">
        <v>3101</v>
      </c>
    </row>
    <row r="20373" spans="17:20">
      <c r="Q20373">
        <v>0.54290509259259301</v>
      </c>
      <c r="R20373">
        <v>2</v>
      </c>
      <c r="S20373" t="s">
        <v>3461</v>
      </c>
      <c r="T20373" t="s">
        <v>3097</v>
      </c>
    </row>
    <row r="20374" spans="17:20">
      <c r="Q20374">
        <v>0.54305555555555596</v>
      </c>
      <c r="R20374">
        <v>2</v>
      </c>
      <c r="S20374" t="s">
        <v>148</v>
      </c>
      <c r="T20374" t="s">
        <v>3099</v>
      </c>
    </row>
    <row r="20375" spans="17:20">
      <c r="Q20375">
        <v>0.54318287037037005</v>
      </c>
      <c r="R20375">
        <v>4</v>
      </c>
      <c r="S20375" t="s">
        <v>7861</v>
      </c>
      <c r="T20375" t="s">
        <v>3103</v>
      </c>
    </row>
    <row r="20376" spans="17:20">
      <c r="Q20376">
        <v>0.54328703703703696</v>
      </c>
      <c r="R20376">
        <v>2</v>
      </c>
      <c r="S20376" t="s">
        <v>7865</v>
      </c>
      <c r="T20376" t="s">
        <v>3103</v>
      </c>
    </row>
    <row r="20377" spans="17:20">
      <c r="Q20377">
        <v>0.54331018518518504</v>
      </c>
      <c r="R20377">
        <v>1</v>
      </c>
      <c r="S20377" t="s">
        <v>2562</v>
      </c>
      <c r="T20377" t="s">
        <v>3221</v>
      </c>
    </row>
    <row r="20378" spans="17:20">
      <c r="Q20378">
        <v>0.543333333333333</v>
      </c>
      <c r="R20378">
        <v>1</v>
      </c>
      <c r="S20378" t="s">
        <v>481</v>
      </c>
      <c r="T20378" t="s">
        <v>3097</v>
      </c>
    </row>
    <row r="20379" spans="17:20">
      <c r="Q20379">
        <v>0.54339120370370397</v>
      </c>
      <c r="R20379">
        <v>2</v>
      </c>
      <c r="S20379" t="s">
        <v>7868</v>
      </c>
      <c r="T20379" t="s">
        <v>3103</v>
      </c>
    </row>
    <row r="20380" spans="17:20">
      <c r="Q20380">
        <v>0.54339120370370397</v>
      </c>
      <c r="R20380">
        <v>1</v>
      </c>
      <c r="S20380" t="s">
        <v>4418</v>
      </c>
      <c r="T20380" t="s">
        <v>3095</v>
      </c>
    </row>
    <row r="20381" spans="17:20">
      <c r="Q20381">
        <v>0.54342592592592598</v>
      </c>
      <c r="R20381">
        <v>1</v>
      </c>
      <c r="S20381" t="s">
        <v>7793</v>
      </c>
      <c r="T20381" t="s">
        <v>3096</v>
      </c>
    </row>
    <row r="20382" spans="17:20">
      <c r="Q20382">
        <v>0.54346064814814798</v>
      </c>
      <c r="R20382">
        <v>1</v>
      </c>
      <c r="S20382" t="s">
        <v>7872</v>
      </c>
      <c r="T20382" t="s">
        <v>3103</v>
      </c>
    </row>
    <row r="20383" spans="17:20">
      <c r="Q20383">
        <v>0.54354166666666703</v>
      </c>
      <c r="R20383">
        <v>4</v>
      </c>
      <c r="S20383" t="s">
        <v>7873</v>
      </c>
      <c r="T20383" t="s">
        <v>3103</v>
      </c>
    </row>
    <row r="20384" spans="17:20">
      <c r="Q20384">
        <v>0.54363425925925901</v>
      </c>
      <c r="R20384">
        <v>1</v>
      </c>
      <c r="S20384" t="s">
        <v>1786</v>
      </c>
      <c r="T20384" t="s">
        <v>3097</v>
      </c>
    </row>
    <row r="20385" spans="17:20">
      <c r="Q20385">
        <v>0.54378472222222196</v>
      </c>
      <c r="R20385">
        <v>1</v>
      </c>
      <c r="S20385" t="s">
        <v>7864</v>
      </c>
      <c r="T20385" t="s">
        <v>3221</v>
      </c>
    </row>
    <row r="20386" spans="17:20">
      <c r="Q20386">
        <v>0.543796296296296</v>
      </c>
      <c r="R20386">
        <v>1</v>
      </c>
      <c r="S20386" t="s">
        <v>13124</v>
      </c>
      <c r="T20386" t="s">
        <v>3097</v>
      </c>
    </row>
    <row r="20387" spans="17:20">
      <c r="Q20387">
        <v>0.54387731481481505</v>
      </c>
      <c r="R20387">
        <v>1</v>
      </c>
      <c r="S20387" t="s">
        <v>3775</v>
      </c>
      <c r="T20387" t="s">
        <v>3095</v>
      </c>
    </row>
    <row r="20388" spans="17:20">
      <c r="Q20388">
        <v>0.54388888888888898</v>
      </c>
      <c r="R20388">
        <v>3</v>
      </c>
      <c r="S20388" t="s">
        <v>7874</v>
      </c>
      <c r="T20388" t="s">
        <v>3103</v>
      </c>
    </row>
    <row r="20389" spans="17:20">
      <c r="Q20389">
        <v>0.54394675925925895</v>
      </c>
      <c r="R20389">
        <v>1</v>
      </c>
      <c r="S20389" t="s">
        <v>13125</v>
      </c>
      <c r="T20389" t="s">
        <v>3095</v>
      </c>
    </row>
    <row r="20390" spans="17:20">
      <c r="Q20390">
        <v>0.54398148148148195</v>
      </c>
      <c r="R20390">
        <v>1</v>
      </c>
      <c r="S20390" t="s">
        <v>7813</v>
      </c>
      <c r="T20390" t="s">
        <v>3095</v>
      </c>
    </row>
    <row r="20391" spans="17:20">
      <c r="Q20391">
        <v>0.544027777777778</v>
      </c>
      <c r="R20391">
        <v>1</v>
      </c>
      <c r="S20391" t="s">
        <v>7871</v>
      </c>
      <c r="T20391" t="s">
        <v>3221</v>
      </c>
    </row>
    <row r="20392" spans="17:20">
      <c r="Q20392">
        <v>0.544027777777778</v>
      </c>
      <c r="R20392">
        <v>1</v>
      </c>
      <c r="S20392" t="s">
        <v>7877</v>
      </c>
      <c r="T20392" t="s">
        <v>3103</v>
      </c>
    </row>
    <row r="20393" spans="17:20">
      <c r="Q20393">
        <v>0.54405092592592597</v>
      </c>
      <c r="R20393">
        <v>1</v>
      </c>
      <c r="S20393" t="s">
        <v>7878</v>
      </c>
      <c r="T20393" t="s">
        <v>3103</v>
      </c>
    </row>
    <row r="20394" spans="17:20">
      <c r="Q20394">
        <v>0.54407407407407404</v>
      </c>
      <c r="R20394">
        <v>1</v>
      </c>
      <c r="S20394" t="s">
        <v>7867</v>
      </c>
      <c r="T20394" t="s">
        <v>3103</v>
      </c>
    </row>
    <row r="20395" spans="17:20">
      <c r="Q20395">
        <v>0.54409722222222201</v>
      </c>
      <c r="R20395">
        <v>1</v>
      </c>
      <c r="S20395" t="s">
        <v>7851</v>
      </c>
      <c r="T20395" t="s">
        <v>3221</v>
      </c>
    </row>
    <row r="20396" spans="17:20">
      <c r="Q20396">
        <v>0.54412037037036998</v>
      </c>
      <c r="R20396">
        <v>1</v>
      </c>
      <c r="S20396" t="s">
        <v>13126</v>
      </c>
      <c r="T20396" t="s">
        <v>3098</v>
      </c>
    </row>
    <row r="20397" spans="17:20">
      <c r="Q20397">
        <v>0.54414351851851805</v>
      </c>
      <c r="R20397">
        <v>2</v>
      </c>
      <c r="S20397" t="s">
        <v>7881</v>
      </c>
      <c r="T20397" t="s">
        <v>3103</v>
      </c>
    </row>
    <row r="20398" spans="17:20">
      <c r="Q20398">
        <v>0.54416666666666702</v>
      </c>
      <c r="R20398">
        <v>1</v>
      </c>
      <c r="S20398" t="s">
        <v>7882</v>
      </c>
      <c r="T20398" t="s">
        <v>3103</v>
      </c>
    </row>
    <row r="20399" spans="17:20">
      <c r="Q20399">
        <v>0.54416666666666702</v>
      </c>
      <c r="R20399">
        <v>1</v>
      </c>
      <c r="S20399" t="s">
        <v>3777</v>
      </c>
      <c r="T20399" t="s">
        <v>3101</v>
      </c>
    </row>
    <row r="20400" spans="17:20">
      <c r="Q20400">
        <v>0.54418981481481499</v>
      </c>
      <c r="R20400">
        <v>1</v>
      </c>
      <c r="S20400" t="s">
        <v>7870</v>
      </c>
      <c r="T20400" t="s">
        <v>3103</v>
      </c>
    </row>
    <row r="20401" spans="17:20">
      <c r="Q20401">
        <v>0.54420138888888903</v>
      </c>
      <c r="R20401">
        <v>1</v>
      </c>
      <c r="S20401" t="s">
        <v>7884</v>
      </c>
      <c r="T20401" t="s">
        <v>3103</v>
      </c>
    </row>
    <row r="20402" spans="17:20">
      <c r="Q20402">
        <v>0.54421296296296295</v>
      </c>
      <c r="R20402">
        <v>1</v>
      </c>
      <c r="S20402" t="s">
        <v>7866</v>
      </c>
      <c r="T20402" t="s">
        <v>3221</v>
      </c>
    </row>
    <row r="20403" spans="17:20">
      <c r="Q20403">
        <v>0.54424768518518496</v>
      </c>
      <c r="R20403">
        <v>1</v>
      </c>
      <c r="S20403" t="s">
        <v>7869</v>
      </c>
      <c r="T20403" t="s">
        <v>3103</v>
      </c>
    </row>
    <row r="20404" spans="17:20">
      <c r="Q20404">
        <v>0.54430555555555604</v>
      </c>
      <c r="R20404">
        <v>2</v>
      </c>
      <c r="S20404" t="s">
        <v>2562</v>
      </c>
      <c r="T20404" t="s">
        <v>3103</v>
      </c>
    </row>
    <row r="20405" spans="17:20">
      <c r="Q20405">
        <v>0.54450231481481504</v>
      </c>
      <c r="R20405">
        <v>2</v>
      </c>
      <c r="S20405" t="s">
        <v>13127</v>
      </c>
      <c r="T20405" t="s">
        <v>3097</v>
      </c>
    </row>
    <row r="20406" spans="17:20">
      <c r="Q20406">
        <v>0.54451388888888896</v>
      </c>
      <c r="R20406">
        <v>1</v>
      </c>
      <c r="S20406" t="s">
        <v>7879</v>
      </c>
      <c r="T20406" t="s">
        <v>3221</v>
      </c>
    </row>
    <row r="20407" spans="17:20">
      <c r="Q20407">
        <v>0.54453703703703704</v>
      </c>
      <c r="R20407">
        <v>1</v>
      </c>
      <c r="S20407" t="s">
        <v>7880</v>
      </c>
      <c r="T20407" t="s">
        <v>3221</v>
      </c>
    </row>
    <row r="20408" spans="17:20">
      <c r="Q20408">
        <v>0.54465277777777799</v>
      </c>
      <c r="R20408">
        <v>1</v>
      </c>
      <c r="S20408" t="s">
        <v>3778</v>
      </c>
      <c r="T20408" t="s">
        <v>3097</v>
      </c>
    </row>
    <row r="20409" spans="17:20">
      <c r="Q20409">
        <v>0.54468749999999999</v>
      </c>
      <c r="R20409">
        <v>2</v>
      </c>
      <c r="S20409" t="s">
        <v>13128</v>
      </c>
      <c r="T20409" t="s">
        <v>3097</v>
      </c>
    </row>
    <row r="20410" spans="17:20">
      <c r="Q20410">
        <v>0.544722222222222</v>
      </c>
      <c r="R20410">
        <v>1</v>
      </c>
      <c r="S20410" t="s">
        <v>2562</v>
      </c>
      <c r="T20410" t="s">
        <v>3097</v>
      </c>
    </row>
    <row r="20411" spans="17:20">
      <c r="Q20411">
        <v>0.54474537037036996</v>
      </c>
      <c r="R20411">
        <v>2</v>
      </c>
      <c r="S20411" t="s">
        <v>2562</v>
      </c>
      <c r="T20411" t="s">
        <v>3103</v>
      </c>
    </row>
    <row r="20412" spans="17:20">
      <c r="Q20412">
        <v>0.54480324074074105</v>
      </c>
      <c r="R20412">
        <v>1</v>
      </c>
      <c r="S20412" t="s">
        <v>7860</v>
      </c>
      <c r="T20412" t="s">
        <v>3221</v>
      </c>
    </row>
    <row r="20413" spans="17:20">
      <c r="Q20413">
        <v>0.54490740740740695</v>
      </c>
      <c r="R20413">
        <v>1</v>
      </c>
      <c r="S20413" t="s">
        <v>4057</v>
      </c>
      <c r="T20413" t="s">
        <v>3098</v>
      </c>
    </row>
    <row r="20414" spans="17:20">
      <c r="Q20414">
        <v>0.54497685185185196</v>
      </c>
      <c r="R20414">
        <v>1</v>
      </c>
      <c r="S20414" t="s">
        <v>13129</v>
      </c>
      <c r="T20414" t="s">
        <v>3098</v>
      </c>
    </row>
    <row r="20415" spans="17:20">
      <c r="Q20415">
        <v>0.54520833333333296</v>
      </c>
      <c r="R20415">
        <v>1</v>
      </c>
      <c r="S20415" t="s">
        <v>7917</v>
      </c>
      <c r="T20415" t="s">
        <v>3097</v>
      </c>
    </row>
    <row r="20416" spans="17:20">
      <c r="Q20416">
        <v>0.54524305555555597</v>
      </c>
      <c r="R20416">
        <v>1</v>
      </c>
      <c r="S20416" t="s">
        <v>4413</v>
      </c>
      <c r="T20416" t="s">
        <v>3096</v>
      </c>
    </row>
    <row r="20417" spans="17:20">
      <c r="Q20417">
        <v>0.54526620370370404</v>
      </c>
      <c r="R20417">
        <v>1</v>
      </c>
      <c r="S20417" t="s">
        <v>8114</v>
      </c>
      <c r="T20417" t="s">
        <v>3100</v>
      </c>
    </row>
    <row r="20418" spans="17:20">
      <c r="Q20418">
        <v>0.54531249999999998</v>
      </c>
      <c r="R20418">
        <v>1</v>
      </c>
      <c r="S20418" t="s">
        <v>3463</v>
      </c>
      <c r="T20418" t="s">
        <v>3096</v>
      </c>
    </row>
    <row r="20419" spans="17:20">
      <c r="Q20419">
        <v>0.54535879629629602</v>
      </c>
      <c r="R20419">
        <v>1</v>
      </c>
      <c r="S20419" t="s">
        <v>7914</v>
      </c>
      <c r="T20419" t="s">
        <v>3221</v>
      </c>
    </row>
    <row r="20420" spans="17:20">
      <c r="Q20420">
        <v>0.54538194444444399</v>
      </c>
      <c r="R20420">
        <v>2</v>
      </c>
      <c r="S20420" t="s">
        <v>2562</v>
      </c>
      <c r="T20420" t="s">
        <v>3103</v>
      </c>
    </row>
    <row r="20421" spans="17:20">
      <c r="Q20421">
        <v>0.54546296296296304</v>
      </c>
      <c r="R20421">
        <v>1</v>
      </c>
      <c r="S20421" t="s">
        <v>2562</v>
      </c>
      <c r="T20421" t="s">
        <v>3096</v>
      </c>
    </row>
    <row r="20422" spans="17:20">
      <c r="Q20422">
        <v>0.54557870370370398</v>
      </c>
      <c r="R20422">
        <v>6</v>
      </c>
      <c r="S20422" t="s">
        <v>2562</v>
      </c>
      <c r="T20422" t="s">
        <v>3096</v>
      </c>
    </row>
    <row r="20423" spans="17:20">
      <c r="Q20423">
        <v>0.54570601851851896</v>
      </c>
      <c r="R20423">
        <v>4</v>
      </c>
      <c r="S20423" t="s">
        <v>7895</v>
      </c>
      <c r="T20423" t="s">
        <v>3221</v>
      </c>
    </row>
    <row r="20424" spans="17:20">
      <c r="Q20424">
        <v>0.54579861111111105</v>
      </c>
      <c r="R20424">
        <v>1</v>
      </c>
      <c r="S20424" t="s">
        <v>7896</v>
      </c>
      <c r="T20424" t="s">
        <v>3221</v>
      </c>
    </row>
    <row r="20425" spans="17:20">
      <c r="Q20425">
        <v>0.54589120370370403</v>
      </c>
      <c r="R20425">
        <v>1</v>
      </c>
      <c r="S20425" t="s">
        <v>7899</v>
      </c>
      <c r="T20425" t="s">
        <v>3221</v>
      </c>
    </row>
    <row r="20426" spans="17:20">
      <c r="Q20426">
        <v>0.545914351851852</v>
      </c>
      <c r="R20426">
        <v>6</v>
      </c>
      <c r="S20426" t="s">
        <v>7889</v>
      </c>
      <c r="T20426" t="s">
        <v>3221</v>
      </c>
    </row>
    <row r="20427" spans="17:20">
      <c r="Q20427">
        <v>0.54597222222222197</v>
      </c>
      <c r="R20427">
        <v>1</v>
      </c>
      <c r="S20427" t="s">
        <v>7903</v>
      </c>
      <c r="T20427" t="s">
        <v>3103</v>
      </c>
    </row>
    <row r="20428" spans="17:20">
      <c r="Q20428">
        <v>0.54605324074074102</v>
      </c>
      <c r="R20428">
        <v>1</v>
      </c>
      <c r="S20428" t="s">
        <v>13130</v>
      </c>
      <c r="T20428" t="s">
        <v>3098</v>
      </c>
    </row>
    <row r="20429" spans="17:20">
      <c r="Q20429">
        <v>0.54606481481481495</v>
      </c>
      <c r="R20429">
        <v>1</v>
      </c>
      <c r="S20429" t="s">
        <v>7893</v>
      </c>
      <c r="T20429" t="s">
        <v>3103</v>
      </c>
    </row>
    <row r="20430" spans="17:20">
      <c r="Q20430">
        <v>0.54608796296296302</v>
      </c>
      <c r="R20430">
        <v>1</v>
      </c>
      <c r="S20430" t="s">
        <v>7897</v>
      </c>
      <c r="T20430" t="s">
        <v>3221</v>
      </c>
    </row>
    <row r="20431" spans="17:20">
      <c r="Q20431">
        <v>0.54622685185185205</v>
      </c>
      <c r="R20431">
        <v>4</v>
      </c>
      <c r="S20431" t="s">
        <v>7928</v>
      </c>
      <c r="T20431" t="s">
        <v>3103</v>
      </c>
    </row>
    <row r="20432" spans="17:20">
      <c r="Q20432">
        <v>0.54625000000000001</v>
      </c>
      <c r="R20432">
        <v>1</v>
      </c>
      <c r="S20432" t="s">
        <v>7940</v>
      </c>
      <c r="T20432" t="s">
        <v>3103</v>
      </c>
    </row>
    <row r="20433" spans="17:20">
      <c r="Q20433">
        <v>0.54627314814814798</v>
      </c>
      <c r="R20433">
        <v>1</v>
      </c>
      <c r="S20433" t="s">
        <v>7929</v>
      </c>
      <c r="T20433" t="s">
        <v>3103</v>
      </c>
    </row>
    <row r="20434" spans="17:20">
      <c r="Q20434">
        <v>0.54628472222222202</v>
      </c>
      <c r="R20434">
        <v>2</v>
      </c>
      <c r="S20434" t="s">
        <v>7931</v>
      </c>
      <c r="T20434" t="s">
        <v>3103</v>
      </c>
    </row>
    <row r="20435" spans="17:20">
      <c r="Q20435">
        <v>0.54633101851851895</v>
      </c>
      <c r="R20435">
        <v>1</v>
      </c>
      <c r="S20435" t="s">
        <v>7933</v>
      </c>
      <c r="T20435" t="s">
        <v>3103</v>
      </c>
    </row>
    <row r="20436" spans="17:20">
      <c r="Q20436">
        <v>0.54634259259259299</v>
      </c>
      <c r="R20436">
        <v>2</v>
      </c>
      <c r="S20436" t="s">
        <v>7890</v>
      </c>
      <c r="T20436" t="s">
        <v>3103</v>
      </c>
    </row>
    <row r="20437" spans="17:20">
      <c r="Q20437">
        <v>0.54634259259259299</v>
      </c>
      <c r="R20437">
        <v>1</v>
      </c>
      <c r="S20437" t="s">
        <v>3175</v>
      </c>
      <c r="T20437" t="s">
        <v>3097</v>
      </c>
    </row>
    <row r="20438" spans="17:20">
      <c r="Q20438">
        <v>0.54635416666666703</v>
      </c>
      <c r="R20438">
        <v>1</v>
      </c>
      <c r="S20438" t="s">
        <v>7901</v>
      </c>
      <c r="T20438" t="s">
        <v>3103</v>
      </c>
    </row>
    <row r="20439" spans="17:20">
      <c r="Q20439">
        <v>0.54635416666666703</v>
      </c>
      <c r="R20439">
        <v>1</v>
      </c>
      <c r="S20439" t="s">
        <v>7935</v>
      </c>
      <c r="T20439" t="s">
        <v>3103</v>
      </c>
    </row>
    <row r="20440" spans="17:20">
      <c r="Q20440">
        <v>0.54635416666666703</v>
      </c>
      <c r="R20440">
        <v>1</v>
      </c>
      <c r="S20440" t="s">
        <v>3780</v>
      </c>
      <c r="T20440" t="s">
        <v>3128</v>
      </c>
    </row>
    <row r="20441" spans="17:20">
      <c r="Q20441">
        <v>0.546377314814815</v>
      </c>
      <c r="R20441">
        <v>1</v>
      </c>
      <c r="S20441" t="s">
        <v>7936</v>
      </c>
      <c r="T20441" t="s">
        <v>3103</v>
      </c>
    </row>
    <row r="20442" spans="17:20">
      <c r="Q20442">
        <v>0.546377314814815</v>
      </c>
      <c r="R20442">
        <v>2</v>
      </c>
      <c r="S20442" t="s">
        <v>13131</v>
      </c>
      <c r="T20442" t="s">
        <v>3097</v>
      </c>
    </row>
    <row r="20443" spans="17:20">
      <c r="Q20443">
        <v>0.54640046296296296</v>
      </c>
      <c r="R20443">
        <v>1</v>
      </c>
      <c r="S20443" t="s">
        <v>13132</v>
      </c>
      <c r="T20443" t="s">
        <v>3098</v>
      </c>
    </row>
    <row r="20444" spans="17:20">
      <c r="Q20444">
        <v>0.546412037037037</v>
      </c>
      <c r="R20444">
        <v>1</v>
      </c>
      <c r="S20444" t="s">
        <v>13133</v>
      </c>
      <c r="T20444" t="s">
        <v>3098</v>
      </c>
    </row>
    <row r="20445" spans="17:20">
      <c r="Q20445">
        <v>0.546412037037037</v>
      </c>
      <c r="R20445">
        <v>1</v>
      </c>
      <c r="S20445" t="s">
        <v>7937</v>
      </c>
      <c r="T20445" t="s">
        <v>3103</v>
      </c>
    </row>
    <row r="20446" spans="17:20">
      <c r="Q20446">
        <v>0.54643518518518497</v>
      </c>
      <c r="R20446">
        <v>1</v>
      </c>
      <c r="S20446" t="s">
        <v>7898</v>
      </c>
      <c r="T20446" t="s">
        <v>3103</v>
      </c>
    </row>
    <row r="20447" spans="17:20">
      <c r="Q20447">
        <v>0.54644675925925901</v>
      </c>
      <c r="R20447">
        <v>1</v>
      </c>
      <c r="S20447" t="s">
        <v>2562</v>
      </c>
      <c r="T20447" t="s">
        <v>3103</v>
      </c>
    </row>
    <row r="20448" spans="17:20">
      <c r="Q20448">
        <v>0.54645833333333305</v>
      </c>
      <c r="R20448">
        <v>1</v>
      </c>
      <c r="S20448" t="s">
        <v>7906</v>
      </c>
      <c r="T20448" t="s">
        <v>3103</v>
      </c>
    </row>
    <row r="20449" spans="17:20">
      <c r="Q20449">
        <v>0.54645833333333305</v>
      </c>
      <c r="R20449">
        <v>4</v>
      </c>
      <c r="S20449" t="s">
        <v>7941</v>
      </c>
      <c r="T20449" t="s">
        <v>3103</v>
      </c>
    </row>
    <row r="20450" spans="17:20">
      <c r="Q20450">
        <v>0.54646990740740697</v>
      </c>
      <c r="R20450">
        <v>1</v>
      </c>
      <c r="S20450" t="s">
        <v>3464</v>
      </c>
      <c r="T20450" t="s">
        <v>3097</v>
      </c>
    </row>
    <row r="20451" spans="17:20">
      <c r="Q20451">
        <v>0.54648148148148101</v>
      </c>
      <c r="R20451">
        <v>1</v>
      </c>
      <c r="S20451" t="s">
        <v>7900</v>
      </c>
      <c r="T20451" t="s">
        <v>3103</v>
      </c>
    </row>
    <row r="20452" spans="17:20">
      <c r="Q20452">
        <v>0.54648148148148101</v>
      </c>
      <c r="R20452">
        <v>1</v>
      </c>
      <c r="S20452" t="s">
        <v>7902</v>
      </c>
      <c r="T20452" t="s">
        <v>3221</v>
      </c>
    </row>
    <row r="20453" spans="17:20">
      <c r="Q20453">
        <v>0.54651620370370402</v>
      </c>
      <c r="R20453">
        <v>1</v>
      </c>
      <c r="S20453" t="s">
        <v>7904</v>
      </c>
      <c r="T20453" t="s">
        <v>3221</v>
      </c>
    </row>
    <row r="20454" spans="17:20">
      <c r="Q20454">
        <v>0.54652777777777795</v>
      </c>
      <c r="R20454">
        <v>1</v>
      </c>
      <c r="S20454" t="s">
        <v>7943</v>
      </c>
      <c r="T20454" t="s">
        <v>3103</v>
      </c>
    </row>
    <row r="20455" spans="17:20">
      <c r="Q20455">
        <v>0.54653935185185198</v>
      </c>
      <c r="R20455">
        <v>1</v>
      </c>
      <c r="S20455" t="s">
        <v>7908</v>
      </c>
      <c r="T20455" t="s">
        <v>3221</v>
      </c>
    </row>
    <row r="20456" spans="17:20">
      <c r="Q20456">
        <v>0.54656249999999995</v>
      </c>
      <c r="R20456">
        <v>2</v>
      </c>
      <c r="S20456" t="s">
        <v>7909</v>
      </c>
      <c r="T20456" t="s">
        <v>3221</v>
      </c>
    </row>
    <row r="20457" spans="17:20">
      <c r="Q20457">
        <v>0.54659722222222196</v>
      </c>
      <c r="R20457">
        <v>1</v>
      </c>
      <c r="S20457" t="s">
        <v>3781</v>
      </c>
      <c r="T20457" t="s">
        <v>3097</v>
      </c>
    </row>
    <row r="20458" spans="17:20">
      <c r="Q20458">
        <v>0.54662037037037003</v>
      </c>
      <c r="R20458">
        <v>2</v>
      </c>
      <c r="S20458" t="s">
        <v>7910</v>
      </c>
      <c r="T20458" t="s">
        <v>3221</v>
      </c>
    </row>
    <row r="20459" spans="17:20">
      <c r="Q20459">
        <v>0.54665509259259304</v>
      </c>
      <c r="R20459">
        <v>1</v>
      </c>
      <c r="S20459" t="s">
        <v>7946</v>
      </c>
      <c r="T20459" t="s">
        <v>3103</v>
      </c>
    </row>
    <row r="20460" spans="17:20">
      <c r="Q20460">
        <v>0.54668981481481504</v>
      </c>
      <c r="R20460">
        <v>1</v>
      </c>
      <c r="S20460" t="s">
        <v>7947</v>
      </c>
      <c r="T20460" t="s">
        <v>3103</v>
      </c>
    </row>
    <row r="20461" spans="17:20">
      <c r="Q20461">
        <v>0.54671296296296301</v>
      </c>
      <c r="R20461">
        <v>2</v>
      </c>
      <c r="S20461" t="s">
        <v>7949</v>
      </c>
      <c r="T20461" t="s">
        <v>3103</v>
      </c>
    </row>
    <row r="20462" spans="17:20">
      <c r="Q20462">
        <v>0.54675925925925895</v>
      </c>
      <c r="R20462">
        <v>2</v>
      </c>
      <c r="S20462" t="s">
        <v>7954</v>
      </c>
      <c r="T20462" t="s">
        <v>3103</v>
      </c>
    </row>
    <row r="20463" spans="17:20">
      <c r="Q20463">
        <v>0.54677083333333298</v>
      </c>
      <c r="R20463">
        <v>1</v>
      </c>
      <c r="S20463" t="s">
        <v>7961</v>
      </c>
      <c r="T20463" t="s">
        <v>3103</v>
      </c>
    </row>
    <row r="20464" spans="17:20">
      <c r="Q20464">
        <v>0.54678240740740702</v>
      </c>
      <c r="R20464">
        <v>1</v>
      </c>
      <c r="S20464" t="s">
        <v>7911</v>
      </c>
      <c r="T20464" t="s">
        <v>3103</v>
      </c>
    </row>
    <row r="20465" spans="17:20">
      <c r="Q20465">
        <v>0.54680555555555599</v>
      </c>
      <c r="R20465">
        <v>4</v>
      </c>
      <c r="S20465" t="s">
        <v>7955</v>
      </c>
      <c r="T20465" t="s">
        <v>3103</v>
      </c>
    </row>
    <row r="20466" spans="17:20">
      <c r="Q20466">
        <v>0.54686342592592596</v>
      </c>
      <c r="R20466">
        <v>3</v>
      </c>
      <c r="S20466" t="s">
        <v>7956</v>
      </c>
      <c r="T20466" t="s">
        <v>3103</v>
      </c>
    </row>
    <row r="20467" spans="17:20">
      <c r="Q20467">
        <v>0.546875</v>
      </c>
      <c r="R20467">
        <v>1</v>
      </c>
      <c r="S20467" t="s">
        <v>7925</v>
      </c>
      <c r="T20467" t="s">
        <v>3221</v>
      </c>
    </row>
    <row r="20468" spans="17:20">
      <c r="Q20468">
        <v>0.54690972222222201</v>
      </c>
      <c r="R20468">
        <v>1</v>
      </c>
      <c r="S20468" t="s">
        <v>7919</v>
      </c>
      <c r="T20468" t="s">
        <v>3103</v>
      </c>
    </row>
    <row r="20469" spans="17:20">
      <c r="Q20469">
        <v>0.54692129629629604</v>
      </c>
      <c r="R20469">
        <v>1</v>
      </c>
      <c r="S20469" t="s">
        <v>7922</v>
      </c>
      <c r="T20469" t="s">
        <v>3103</v>
      </c>
    </row>
    <row r="20470" spans="17:20">
      <c r="Q20470">
        <v>0.54692129629629604</v>
      </c>
      <c r="R20470">
        <v>4</v>
      </c>
      <c r="S20470" t="s">
        <v>7957</v>
      </c>
      <c r="T20470" t="s">
        <v>3103</v>
      </c>
    </row>
    <row r="20471" spans="17:20">
      <c r="Q20471">
        <v>0.54694444444444401</v>
      </c>
      <c r="R20471">
        <v>1</v>
      </c>
      <c r="S20471" t="s">
        <v>7918</v>
      </c>
      <c r="T20471" t="s">
        <v>3103</v>
      </c>
    </row>
    <row r="20472" spans="17:20">
      <c r="Q20472">
        <v>0.54695601851851805</v>
      </c>
      <c r="R20472">
        <v>1</v>
      </c>
      <c r="S20472" t="s">
        <v>7959</v>
      </c>
      <c r="T20472" t="s">
        <v>3103</v>
      </c>
    </row>
    <row r="20473" spans="17:20">
      <c r="Q20473">
        <v>0.54696759259259298</v>
      </c>
      <c r="R20473">
        <v>1</v>
      </c>
      <c r="S20473" t="s">
        <v>7907</v>
      </c>
      <c r="T20473" t="s">
        <v>3103</v>
      </c>
    </row>
    <row r="20474" spans="17:20">
      <c r="Q20474">
        <v>0.54701388888888902</v>
      </c>
      <c r="R20474">
        <v>1</v>
      </c>
      <c r="S20474" t="s">
        <v>7920</v>
      </c>
      <c r="T20474" t="s">
        <v>3103</v>
      </c>
    </row>
    <row r="20475" spans="17:20">
      <c r="Q20475">
        <v>0.54701388888888902</v>
      </c>
      <c r="R20475">
        <v>1</v>
      </c>
      <c r="S20475" t="s">
        <v>7927</v>
      </c>
      <c r="T20475" t="s">
        <v>3221</v>
      </c>
    </row>
    <row r="20476" spans="17:20">
      <c r="Q20476">
        <v>0.54706018518518496</v>
      </c>
      <c r="R20476">
        <v>1</v>
      </c>
      <c r="S20476" t="s">
        <v>2439</v>
      </c>
      <c r="T20476" t="s">
        <v>3095</v>
      </c>
    </row>
    <row r="20477" spans="17:20">
      <c r="Q20477">
        <v>0.54707175925925899</v>
      </c>
      <c r="R20477">
        <v>2</v>
      </c>
      <c r="S20477" t="s">
        <v>7960</v>
      </c>
      <c r="T20477" t="s">
        <v>3103</v>
      </c>
    </row>
    <row r="20478" spans="17:20">
      <c r="Q20478">
        <v>0.54708333333333303</v>
      </c>
      <c r="R20478">
        <v>1</v>
      </c>
      <c r="S20478" t="s">
        <v>4323</v>
      </c>
      <c r="T20478" t="s">
        <v>3095</v>
      </c>
    </row>
    <row r="20479" spans="17:20">
      <c r="Q20479">
        <v>0.547106481481481</v>
      </c>
      <c r="R20479">
        <v>1</v>
      </c>
      <c r="S20479" t="s">
        <v>7962</v>
      </c>
      <c r="T20479" t="s">
        <v>3103</v>
      </c>
    </row>
    <row r="20480" spans="17:20">
      <c r="Q20480">
        <v>0.54711805555555604</v>
      </c>
      <c r="R20480">
        <v>2</v>
      </c>
      <c r="S20480" t="s">
        <v>2562</v>
      </c>
      <c r="T20480" t="s">
        <v>3103</v>
      </c>
    </row>
    <row r="20481" spans="17:20">
      <c r="Q20481">
        <v>0.54712962962962997</v>
      </c>
      <c r="R20481">
        <v>1</v>
      </c>
      <c r="S20481" t="s">
        <v>7930</v>
      </c>
      <c r="T20481" t="s">
        <v>3221</v>
      </c>
    </row>
    <row r="20482" spans="17:20">
      <c r="Q20482">
        <v>0.547141203703704</v>
      </c>
      <c r="R20482">
        <v>2</v>
      </c>
      <c r="S20482" t="s">
        <v>7932</v>
      </c>
      <c r="T20482" t="s">
        <v>3221</v>
      </c>
    </row>
    <row r="20483" spans="17:20">
      <c r="Q20483">
        <v>0.54715277777777804</v>
      </c>
      <c r="R20483">
        <v>1</v>
      </c>
      <c r="S20483" t="s">
        <v>13134</v>
      </c>
      <c r="T20483" t="s">
        <v>3099</v>
      </c>
    </row>
    <row r="20484" spans="17:20">
      <c r="Q20484">
        <v>0.54716435185185197</v>
      </c>
      <c r="R20484">
        <v>1</v>
      </c>
      <c r="S20484" t="s">
        <v>7938</v>
      </c>
      <c r="T20484" t="s">
        <v>3103</v>
      </c>
    </row>
    <row r="20485" spans="17:20">
      <c r="Q20485">
        <v>0.54717592592592601</v>
      </c>
      <c r="R20485">
        <v>1</v>
      </c>
      <c r="S20485" t="s">
        <v>7965</v>
      </c>
      <c r="T20485" t="s">
        <v>3103</v>
      </c>
    </row>
    <row r="20486" spans="17:20">
      <c r="Q20486">
        <v>0.54719907407407398</v>
      </c>
      <c r="R20486">
        <v>1</v>
      </c>
      <c r="S20486" t="s">
        <v>4165</v>
      </c>
      <c r="T20486" t="s">
        <v>3100</v>
      </c>
    </row>
    <row r="20487" spans="17:20">
      <c r="Q20487">
        <v>0.54724537037037002</v>
      </c>
      <c r="R20487">
        <v>1</v>
      </c>
      <c r="S20487" t="s">
        <v>7967</v>
      </c>
      <c r="T20487" t="s">
        <v>3103</v>
      </c>
    </row>
    <row r="20488" spans="17:20">
      <c r="Q20488">
        <v>0.54730324074074099</v>
      </c>
      <c r="R20488">
        <v>1</v>
      </c>
      <c r="S20488" t="s">
        <v>7968</v>
      </c>
      <c r="T20488" t="s">
        <v>3103</v>
      </c>
    </row>
    <row r="20489" spans="17:20">
      <c r="Q20489">
        <v>0.547337962962963</v>
      </c>
      <c r="R20489">
        <v>1</v>
      </c>
      <c r="S20489" t="s">
        <v>7923</v>
      </c>
      <c r="T20489" t="s">
        <v>3103</v>
      </c>
    </row>
    <row r="20490" spans="17:20">
      <c r="Q20490">
        <v>0.54736111111111097</v>
      </c>
      <c r="R20490">
        <v>1</v>
      </c>
      <c r="S20490" t="s">
        <v>7969</v>
      </c>
      <c r="T20490" t="s">
        <v>3103</v>
      </c>
    </row>
    <row r="20491" spans="17:20">
      <c r="Q20491">
        <v>0.547569444444444</v>
      </c>
      <c r="R20491">
        <v>2</v>
      </c>
      <c r="S20491" t="s">
        <v>7970</v>
      </c>
      <c r="T20491" t="s">
        <v>3103</v>
      </c>
    </row>
    <row r="20492" spans="17:20">
      <c r="Q20492">
        <v>0.54758101851851804</v>
      </c>
      <c r="R20492">
        <v>2</v>
      </c>
      <c r="S20492" t="s">
        <v>7939</v>
      </c>
      <c r="T20492" t="s">
        <v>3103</v>
      </c>
    </row>
    <row r="20493" spans="17:20">
      <c r="Q20493">
        <v>0.54776620370370399</v>
      </c>
      <c r="R20493">
        <v>1</v>
      </c>
      <c r="S20493" t="s">
        <v>7916</v>
      </c>
      <c r="T20493" t="s">
        <v>3221</v>
      </c>
    </row>
    <row r="20494" spans="17:20">
      <c r="Q20494">
        <v>0.54781250000000004</v>
      </c>
      <c r="R20494">
        <v>1</v>
      </c>
      <c r="S20494" t="s">
        <v>12966</v>
      </c>
      <c r="T20494" t="s">
        <v>3097</v>
      </c>
    </row>
    <row r="20495" spans="17:20">
      <c r="Q20495">
        <v>0.547835648148148</v>
      </c>
      <c r="R20495">
        <v>1</v>
      </c>
      <c r="S20495" t="s">
        <v>13135</v>
      </c>
      <c r="T20495" t="s">
        <v>3098</v>
      </c>
    </row>
    <row r="20496" spans="17:20">
      <c r="Q20496">
        <v>0.547835648148148</v>
      </c>
      <c r="R20496">
        <v>1</v>
      </c>
      <c r="S20496" t="s">
        <v>3462</v>
      </c>
      <c r="T20496" t="s">
        <v>3102</v>
      </c>
    </row>
    <row r="20497" spans="17:20">
      <c r="Q20497">
        <v>0.54784722222222204</v>
      </c>
      <c r="R20497">
        <v>1</v>
      </c>
      <c r="S20497" t="s">
        <v>7945</v>
      </c>
      <c r="T20497" t="s">
        <v>3103</v>
      </c>
    </row>
    <row r="20498" spans="17:20">
      <c r="Q20498">
        <v>0.54787037037037001</v>
      </c>
      <c r="R20498">
        <v>1</v>
      </c>
      <c r="S20498" t="s">
        <v>4326</v>
      </c>
      <c r="T20498" t="s">
        <v>3095</v>
      </c>
    </row>
    <row r="20499" spans="17:20">
      <c r="Q20499">
        <v>0.54791666666666705</v>
      </c>
      <c r="R20499">
        <v>1</v>
      </c>
      <c r="S20499" t="s">
        <v>7950</v>
      </c>
      <c r="T20499" t="s">
        <v>3103</v>
      </c>
    </row>
    <row r="20500" spans="17:20">
      <c r="Q20500">
        <v>0.54799768518518499</v>
      </c>
      <c r="R20500">
        <v>1</v>
      </c>
      <c r="S20500" t="s">
        <v>7942</v>
      </c>
      <c r="T20500" t="s">
        <v>3103</v>
      </c>
    </row>
    <row r="20501" spans="17:20">
      <c r="Q20501">
        <v>0.548032407407407</v>
      </c>
      <c r="R20501">
        <v>1</v>
      </c>
      <c r="S20501" t="s">
        <v>2562</v>
      </c>
      <c r="T20501" t="s">
        <v>3096</v>
      </c>
    </row>
    <row r="20502" spans="17:20">
      <c r="Q20502">
        <v>0.54814814814814805</v>
      </c>
      <c r="R20502">
        <v>1</v>
      </c>
      <c r="S20502" t="s">
        <v>7952</v>
      </c>
      <c r="T20502" t="s">
        <v>3103</v>
      </c>
    </row>
    <row r="20503" spans="17:20">
      <c r="Q20503">
        <v>0.54818287037036995</v>
      </c>
      <c r="R20503">
        <v>1</v>
      </c>
      <c r="S20503" t="s">
        <v>2646</v>
      </c>
      <c r="T20503" t="s">
        <v>3095</v>
      </c>
    </row>
    <row r="20504" spans="17:20">
      <c r="Q20504">
        <v>0.54835648148148197</v>
      </c>
      <c r="R20504">
        <v>1</v>
      </c>
      <c r="S20504" t="s">
        <v>7926</v>
      </c>
      <c r="T20504" t="s">
        <v>3221</v>
      </c>
    </row>
    <row r="20505" spans="17:20">
      <c r="Q20505">
        <v>0.54835648148148197</v>
      </c>
      <c r="R20505">
        <v>1</v>
      </c>
      <c r="S20505" t="s">
        <v>3468</v>
      </c>
      <c r="T20505" t="s">
        <v>3097</v>
      </c>
    </row>
    <row r="20506" spans="17:20">
      <c r="Q20506">
        <v>0.54841435185185206</v>
      </c>
      <c r="R20506">
        <v>3</v>
      </c>
      <c r="S20506" t="s">
        <v>432</v>
      </c>
      <c r="T20506" t="s">
        <v>3095</v>
      </c>
    </row>
    <row r="20507" spans="17:20">
      <c r="Q20507">
        <v>0.54844907407407395</v>
      </c>
      <c r="R20507">
        <v>1</v>
      </c>
      <c r="S20507" t="s">
        <v>3467</v>
      </c>
      <c r="T20507" t="s">
        <v>3100</v>
      </c>
    </row>
    <row r="20508" spans="17:20">
      <c r="Q20508">
        <v>0.54850694444444403</v>
      </c>
      <c r="R20508">
        <v>1</v>
      </c>
      <c r="S20508" t="s">
        <v>3469</v>
      </c>
      <c r="T20508" t="s">
        <v>3096</v>
      </c>
    </row>
    <row r="20509" spans="17:20">
      <c r="Q20509">
        <v>0.54855324074074097</v>
      </c>
      <c r="R20509">
        <v>1</v>
      </c>
      <c r="S20509" t="s">
        <v>3471</v>
      </c>
      <c r="T20509" t="s">
        <v>3128</v>
      </c>
    </row>
    <row r="20510" spans="17:20">
      <c r="Q20510">
        <v>0.54858796296296297</v>
      </c>
      <c r="R20510">
        <v>1</v>
      </c>
      <c r="S20510" t="s">
        <v>13136</v>
      </c>
      <c r="T20510" t="s">
        <v>3097</v>
      </c>
    </row>
    <row r="20511" spans="17:20">
      <c r="Q20511">
        <v>0.54861111111111105</v>
      </c>
      <c r="R20511">
        <v>1</v>
      </c>
      <c r="S20511" t="s">
        <v>7972</v>
      </c>
      <c r="T20511" t="s">
        <v>3103</v>
      </c>
    </row>
    <row r="20512" spans="17:20">
      <c r="Q20512">
        <v>0.54872685185185199</v>
      </c>
      <c r="R20512">
        <v>1</v>
      </c>
      <c r="S20512" t="s">
        <v>7973</v>
      </c>
      <c r="T20512" t="s">
        <v>3103</v>
      </c>
    </row>
    <row r="20513" spans="17:20">
      <c r="Q20513">
        <v>0.54873842592592603</v>
      </c>
      <c r="R20513">
        <v>1</v>
      </c>
      <c r="S20513" t="s">
        <v>7951</v>
      </c>
      <c r="T20513" t="s">
        <v>3221</v>
      </c>
    </row>
    <row r="20514" spans="17:20">
      <c r="Q20514">
        <v>0.54874999999999996</v>
      </c>
      <c r="R20514">
        <v>1</v>
      </c>
      <c r="S20514" t="s">
        <v>3472</v>
      </c>
      <c r="T20514" t="s">
        <v>3097</v>
      </c>
    </row>
    <row r="20515" spans="17:20">
      <c r="Q20515">
        <v>0.54887731481481505</v>
      </c>
      <c r="R20515">
        <v>1</v>
      </c>
      <c r="S20515" t="s">
        <v>5251</v>
      </c>
      <c r="T20515" t="s">
        <v>3097</v>
      </c>
    </row>
    <row r="20516" spans="17:20">
      <c r="Q20516">
        <v>0.54895833333333299</v>
      </c>
      <c r="R20516">
        <v>1</v>
      </c>
      <c r="S20516" t="s">
        <v>7953</v>
      </c>
      <c r="T20516" t="s">
        <v>3221</v>
      </c>
    </row>
    <row r="20517" spans="17:20">
      <c r="Q20517">
        <v>0.54896990740740703</v>
      </c>
      <c r="R20517">
        <v>1</v>
      </c>
      <c r="S20517" t="s">
        <v>7977</v>
      </c>
      <c r="T20517" t="s">
        <v>3103</v>
      </c>
    </row>
    <row r="20518" spans="17:20">
      <c r="Q20518">
        <v>0.54900462962963004</v>
      </c>
      <c r="R20518">
        <v>1</v>
      </c>
      <c r="S20518" t="s">
        <v>7975</v>
      </c>
      <c r="T20518" t="s">
        <v>3103</v>
      </c>
    </row>
    <row r="20519" spans="17:20">
      <c r="Q20519">
        <v>0.54905092592592597</v>
      </c>
      <c r="R20519">
        <v>1</v>
      </c>
      <c r="S20519" t="s">
        <v>2562</v>
      </c>
      <c r="T20519" t="s">
        <v>3096</v>
      </c>
    </row>
    <row r="20520" spans="17:20">
      <c r="Q20520">
        <v>0.54906250000000001</v>
      </c>
      <c r="R20520">
        <v>7</v>
      </c>
      <c r="S20520" t="s">
        <v>2562</v>
      </c>
      <c r="T20520" t="s">
        <v>3098</v>
      </c>
    </row>
    <row r="20521" spans="17:20">
      <c r="Q20521">
        <v>0.54918981481481499</v>
      </c>
      <c r="R20521">
        <v>1</v>
      </c>
      <c r="S20521" t="s">
        <v>7917</v>
      </c>
      <c r="T20521" t="s">
        <v>3098</v>
      </c>
    </row>
    <row r="20522" spans="17:20">
      <c r="Q20522">
        <v>0.54923611111111104</v>
      </c>
      <c r="R20522">
        <v>2</v>
      </c>
      <c r="S20522" t="s">
        <v>7963</v>
      </c>
      <c r="T20522" t="s">
        <v>3103</v>
      </c>
    </row>
    <row r="20523" spans="17:20">
      <c r="Q20523">
        <v>0.54923611111111104</v>
      </c>
      <c r="R20523">
        <v>2</v>
      </c>
      <c r="S20523" t="s">
        <v>7964</v>
      </c>
      <c r="T20523" t="s">
        <v>3103</v>
      </c>
    </row>
    <row r="20524" spans="17:20">
      <c r="Q20524">
        <v>0.54934027777777805</v>
      </c>
      <c r="R20524">
        <v>1</v>
      </c>
      <c r="S20524" t="s">
        <v>7944</v>
      </c>
      <c r="T20524" t="s">
        <v>3221</v>
      </c>
    </row>
    <row r="20525" spans="17:20">
      <c r="Q20525">
        <v>0.54934027777777805</v>
      </c>
      <c r="R20525">
        <v>1</v>
      </c>
      <c r="S20525" t="s">
        <v>3886</v>
      </c>
      <c r="T20525" t="s">
        <v>3097</v>
      </c>
    </row>
    <row r="20526" spans="17:20">
      <c r="Q20526">
        <v>0.54938657407407399</v>
      </c>
      <c r="R20526">
        <v>1</v>
      </c>
      <c r="S20526" t="s">
        <v>7948</v>
      </c>
      <c r="T20526" t="s">
        <v>3221</v>
      </c>
    </row>
    <row r="20527" spans="17:20">
      <c r="Q20527">
        <v>0.54942129629629599</v>
      </c>
      <c r="R20527">
        <v>1</v>
      </c>
      <c r="S20527" t="s">
        <v>4663</v>
      </c>
      <c r="T20527" t="s">
        <v>3097</v>
      </c>
    </row>
    <row r="20528" spans="17:20">
      <c r="Q20528">
        <v>0.54954861111111097</v>
      </c>
      <c r="R20528">
        <v>2</v>
      </c>
      <c r="S20528" t="s">
        <v>7979</v>
      </c>
      <c r="T20528" t="s">
        <v>3103</v>
      </c>
    </row>
    <row r="20529" spans="17:20">
      <c r="Q20529">
        <v>0.54958333333333298</v>
      </c>
      <c r="R20529">
        <v>1</v>
      </c>
      <c r="S20529" t="s">
        <v>2562</v>
      </c>
      <c r="T20529" t="s">
        <v>3103</v>
      </c>
    </row>
    <row r="20530" spans="17:20">
      <c r="Q20530">
        <v>0.54961805555555598</v>
      </c>
      <c r="R20530">
        <v>2</v>
      </c>
      <c r="S20530" t="s">
        <v>7985</v>
      </c>
      <c r="T20530" t="s">
        <v>3103</v>
      </c>
    </row>
    <row r="20531" spans="17:20">
      <c r="Q20531">
        <v>0.54965277777777799</v>
      </c>
      <c r="R20531">
        <v>7</v>
      </c>
      <c r="S20531" t="s">
        <v>2562</v>
      </c>
      <c r="T20531" t="s">
        <v>3098</v>
      </c>
    </row>
    <row r="20532" spans="17:20">
      <c r="Q20532">
        <v>0.5496875</v>
      </c>
      <c r="R20532">
        <v>1</v>
      </c>
      <c r="S20532" t="s">
        <v>13137</v>
      </c>
      <c r="T20532" t="s">
        <v>3097</v>
      </c>
    </row>
    <row r="20533" spans="17:20">
      <c r="Q20533">
        <v>0.5496875</v>
      </c>
      <c r="R20533">
        <v>1</v>
      </c>
      <c r="S20533" t="s">
        <v>3470</v>
      </c>
      <c r="T20533" t="s">
        <v>3096</v>
      </c>
    </row>
    <row r="20534" spans="17:20">
      <c r="Q20534">
        <v>0.54978009259259297</v>
      </c>
      <c r="R20534">
        <v>1</v>
      </c>
      <c r="S20534" t="s">
        <v>7974</v>
      </c>
      <c r="T20534" t="s">
        <v>3103</v>
      </c>
    </row>
    <row r="20535" spans="17:20">
      <c r="Q20535">
        <v>0.54987268518518495</v>
      </c>
      <c r="R20535">
        <v>2</v>
      </c>
      <c r="S20535" t="s">
        <v>7958</v>
      </c>
      <c r="T20535" t="s">
        <v>3221</v>
      </c>
    </row>
    <row r="20536" spans="17:20">
      <c r="Q20536">
        <v>0.54988425925925899</v>
      </c>
      <c r="R20536">
        <v>1</v>
      </c>
      <c r="S20536" t="s">
        <v>7912</v>
      </c>
      <c r="T20536" t="s">
        <v>3095</v>
      </c>
    </row>
    <row r="20537" spans="17:20">
      <c r="Q20537">
        <v>0.54988425925925899</v>
      </c>
      <c r="R20537">
        <v>3</v>
      </c>
      <c r="S20537" t="s">
        <v>13138</v>
      </c>
      <c r="T20537" t="s">
        <v>3096</v>
      </c>
    </row>
    <row r="20538" spans="17:20">
      <c r="Q20538">
        <v>0.54989583333333303</v>
      </c>
      <c r="R20538">
        <v>1</v>
      </c>
      <c r="S20538" t="s">
        <v>7982</v>
      </c>
      <c r="T20538" t="s">
        <v>3103</v>
      </c>
    </row>
    <row r="20539" spans="17:20">
      <c r="Q20539">
        <v>0.549953703703704</v>
      </c>
      <c r="R20539">
        <v>3</v>
      </c>
      <c r="S20539" t="s">
        <v>7984</v>
      </c>
      <c r="T20539" t="s">
        <v>3221</v>
      </c>
    </row>
    <row r="20540" spans="17:20">
      <c r="Q20540">
        <v>0.54996527777777804</v>
      </c>
      <c r="R20540">
        <v>1</v>
      </c>
      <c r="S20540" t="s">
        <v>2562</v>
      </c>
      <c r="T20540" t="s">
        <v>3103</v>
      </c>
    </row>
    <row r="20541" spans="17:20">
      <c r="Q20541">
        <v>0.54998842592592601</v>
      </c>
      <c r="R20541">
        <v>1</v>
      </c>
      <c r="S20541" t="s">
        <v>7980</v>
      </c>
      <c r="T20541" t="s">
        <v>3103</v>
      </c>
    </row>
    <row r="20542" spans="17:20">
      <c r="Q20542">
        <v>0.55012731481481503</v>
      </c>
      <c r="R20542">
        <v>1</v>
      </c>
      <c r="S20542" t="s">
        <v>7983</v>
      </c>
      <c r="T20542" t="s">
        <v>3103</v>
      </c>
    </row>
    <row r="20543" spans="17:20">
      <c r="Q20543">
        <v>0.55015046296296299</v>
      </c>
      <c r="R20543">
        <v>1</v>
      </c>
      <c r="S20543" t="s">
        <v>7986</v>
      </c>
      <c r="T20543" t="s">
        <v>3221</v>
      </c>
    </row>
    <row r="20544" spans="17:20">
      <c r="Q20544">
        <v>0.55024305555555597</v>
      </c>
      <c r="R20544">
        <v>1</v>
      </c>
      <c r="S20544" t="s">
        <v>2562</v>
      </c>
      <c r="T20544" t="s">
        <v>3103</v>
      </c>
    </row>
    <row r="20545" spans="17:20">
      <c r="Q20545">
        <v>0.55032407407407402</v>
      </c>
      <c r="R20545">
        <v>1</v>
      </c>
      <c r="S20545" t="s">
        <v>7988</v>
      </c>
      <c r="T20545" t="s">
        <v>3221</v>
      </c>
    </row>
    <row r="20546" spans="17:20">
      <c r="Q20546">
        <v>0.55035879629629603</v>
      </c>
      <c r="R20546">
        <v>1</v>
      </c>
      <c r="S20546" t="s">
        <v>7971</v>
      </c>
      <c r="T20546" t="s">
        <v>3221</v>
      </c>
    </row>
    <row r="20547" spans="17:20">
      <c r="Q20547">
        <v>0.55038194444444399</v>
      </c>
      <c r="R20547">
        <v>1</v>
      </c>
      <c r="S20547" t="s">
        <v>4107</v>
      </c>
      <c r="T20547" t="s">
        <v>3097</v>
      </c>
    </row>
    <row r="20548" spans="17:20">
      <c r="Q20548">
        <v>0.55042824074074104</v>
      </c>
      <c r="R20548">
        <v>1</v>
      </c>
      <c r="S20548" t="s">
        <v>2562</v>
      </c>
      <c r="T20548" t="s">
        <v>3103</v>
      </c>
    </row>
    <row r="20549" spans="17:20">
      <c r="Q20549">
        <v>0.55047453703703697</v>
      </c>
      <c r="R20549">
        <v>1</v>
      </c>
      <c r="S20549" t="s">
        <v>2562</v>
      </c>
      <c r="T20549" t="s">
        <v>3103</v>
      </c>
    </row>
    <row r="20550" spans="17:20">
      <c r="Q20550">
        <v>0.55053240740740705</v>
      </c>
      <c r="R20550">
        <v>1</v>
      </c>
      <c r="S20550" t="s">
        <v>7989</v>
      </c>
      <c r="T20550" t="s">
        <v>3103</v>
      </c>
    </row>
    <row r="20551" spans="17:20">
      <c r="Q20551">
        <v>0.550648148148148</v>
      </c>
      <c r="R20551">
        <v>3</v>
      </c>
      <c r="S20551" t="s">
        <v>432</v>
      </c>
      <c r="T20551" t="s">
        <v>3101</v>
      </c>
    </row>
    <row r="20552" spans="17:20">
      <c r="Q20552">
        <v>0.55072916666666705</v>
      </c>
      <c r="R20552">
        <v>1</v>
      </c>
      <c r="S20552" t="s">
        <v>2727</v>
      </c>
      <c r="T20552" t="s">
        <v>3095</v>
      </c>
    </row>
    <row r="20553" spans="17:20">
      <c r="Q20553">
        <v>0.55075231481481501</v>
      </c>
      <c r="R20553">
        <v>1</v>
      </c>
      <c r="S20553" t="s">
        <v>2562</v>
      </c>
      <c r="T20553" t="s">
        <v>3103</v>
      </c>
    </row>
    <row r="20554" spans="17:20">
      <c r="Q20554">
        <v>0.55082175925925903</v>
      </c>
      <c r="R20554">
        <v>1</v>
      </c>
      <c r="S20554" t="s">
        <v>4687</v>
      </c>
      <c r="T20554" t="s">
        <v>3099</v>
      </c>
    </row>
    <row r="20555" spans="17:20">
      <c r="Q20555">
        <v>0.55083333333333295</v>
      </c>
      <c r="R20555">
        <v>1</v>
      </c>
      <c r="S20555" t="s">
        <v>13139</v>
      </c>
      <c r="T20555" t="s">
        <v>3097</v>
      </c>
    </row>
    <row r="20556" spans="17:20">
      <c r="Q20556">
        <v>0.55085648148148103</v>
      </c>
      <c r="R20556">
        <v>4</v>
      </c>
      <c r="S20556" t="s">
        <v>7992</v>
      </c>
      <c r="T20556" t="s">
        <v>3103</v>
      </c>
    </row>
    <row r="20557" spans="17:20">
      <c r="Q20557">
        <v>0.55098379629629601</v>
      </c>
      <c r="R20557">
        <v>1</v>
      </c>
      <c r="S20557" t="s">
        <v>7993</v>
      </c>
      <c r="T20557" t="s">
        <v>3103</v>
      </c>
    </row>
    <row r="20558" spans="17:20">
      <c r="Q20558">
        <v>0.55100694444444398</v>
      </c>
      <c r="R20558">
        <v>2</v>
      </c>
      <c r="S20558" t="s">
        <v>7996</v>
      </c>
      <c r="T20558" t="s">
        <v>3221</v>
      </c>
    </row>
    <row r="20559" spans="17:20">
      <c r="Q20559">
        <v>0.55162037037037004</v>
      </c>
      <c r="R20559">
        <v>1</v>
      </c>
      <c r="S20559" t="s">
        <v>8005</v>
      </c>
      <c r="T20559" t="s">
        <v>3221</v>
      </c>
    </row>
    <row r="20560" spans="17:20">
      <c r="Q20560">
        <v>0.55172453703703705</v>
      </c>
      <c r="R20560">
        <v>1</v>
      </c>
      <c r="S20560" t="s">
        <v>3602</v>
      </c>
      <c r="T20560" t="s">
        <v>3096</v>
      </c>
    </row>
    <row r="20561" spans="17:20">
      <c r="Q20561">
        <v>0.55182870370370396</v>
      </c>
      <c r="R20561">
        <v>1</v>
      </c>
      <c r="S20561" t="s">
        <v>2562</v>
      </c>
      <c r="T20561" t="s">
        <v>3096</v>
      </c>
    </row>
    <row r="20562" spans="17:20">
      <c r="Q20562">
        <v>0.551875</v>
      </c>
      <c r="R20562">
        <v>2</v>
      </c>
      <c r="S20562" t="s">
        <v>8011</v>
      </c>
      <c r="T20562" t="s">
        <v>3103</v>
      </c>
    </row>
    <row r="20563" spans="17:20">
      <c r="Q20563">
        <v>0.55190972222222201</v>
      </c>
      <c r="R20563">
        <v>1</v>
      </c>
      <c r="S20563" t="s">
        <v>8013</v>
      </c>
      <c r="T20563" t="s">
        <v>3103</v>
      </c>
    </row>
    <row r="20564" spans="17:20">
      <c r="Q20564">
        <v>0.55192129629629605</v>
      </c>
      <c r="R20564">
        <v>1</v>
      </c>
      <c r="S20564" t="s">
        <v>4330</v>
      </c>
      <c r="T20564" t="s">
        <v>3095</v>
      </c>
    </row>
    <row r="20565" spans="17:20">
      <c r="Q20565">
        <v>0.55196759259259298</v>
      </c>
      <c r="R20565">
        <v>1</v>
      </c>
      <c r="S20565" t="s">
        <v>8017</v>
      </c>
      <c r="T20565" t="s">
        <v>3103</v>
      </c>
    </row>
    <row r="20566" spans="17:20">
      <c r="Q20566">
        <v>0.55196759259259298</v>
      </c>
      <c r="R20566">
        <v>1</v>
      </c>
      <c r="S20566" t="s">
        <v>7994</v>
      </c>
      <c r="T20566" t="s">
        <v>3221</v>
      </c>
    </row>
    <row r="20567" spans="17:20">
      <c r="Q20567">
        <v>0.552071759259259</v>
      </c>
      <c r="R20567">
        <v>1</v>
      </c>
      <c r="S20567" t="s">
        <v>7991</v>
      </c>
      <c r="T20567" t="s">
        <v>3221</v>
      </c>
    </row>
    <row r="20568" spans="17:20">
      <c r="Q20568">
        <v>0.55208333333333304</v>
      </c>
      <c r="R20568">
        <v>7</v>
      </c>
      <c r="S20568" t="s">
        <v>2562</v>
      </c>
      <c r="T20568" t="s">
        <v>3095</v>
      </c>
    </row>
    <row r="20569" spans="17:20">
      <c r="Q20569">
        <v>0.55217592592592601</v>
      </c>
      <c r="R20569">
        <v>1</v>
      </c>
      <c r="S20569" t="s">
        <v>7998</v>
      </c>
      <c r="T20569" t="s">
        <v>3103</v>
      </c>
    </row>
    <row r="20570" spans="17:20">
      <c r="Q20570">
        <v>0.55218750000000005</v>
      </c>
      <c r="R20570">
        <v>4</v>
      </c>
      <c r="S20570" t="s">
        <v>8019</v>
      </c>
      <c r="T20570" t="s">
        <v>3103</v>
      </c>
    </row>
    <row r="20571" spans="17:20">
      <c r="Q20571">
        <v>0.55221064814814802</v>
      </c>
      <c r="R20571">
        <v>1</v>
      </c>
      <c r="S20571" t="s">
        <v>8002</v>
      </c>
      <c r="T20571" t="s">
        <v>3221</v>
      </c>
    </row>
    <row r="20572" spans="17:20">
      <c r="Q20572">
        <v>0.55222222222222195</v>
      </c>
      <c r="R20572">
        <v>1</v>
      </c>
      <c r="S20572" t="s">
        <v>8015</v>
      </c>
      <c r="T20572" t="s">
        <v>3221</v>
      </c>
    </row>
    <row r="20573" spans="17:20">
      <c r="Q20573">
        <v>0.55223379629629599</v>
      </c>
      <c r="R20573">
        <v>1</v>
      </c>
      <c r="S20573" t="s">
        <v>8020</v>
      </c>
      <c r="T20573" t="s">
        <v>3103</v>
      </c>
    </row>
    <row r="20574" spans="17:20">
      <c r="Q20574">
        <v>0.55225694444444395</v>
      </c>
      <c r="R20574">
        <v>1</v>
      </c>
      <c r="S20574" t="s">
        <v>8000</v>
      </c>
      <c r="T20574" t="s">
        <v>3221</v>
      </c>
    </row>
    <row r="20575" spans="17:20">
      <c r="Q20575">
        <v>0.55228009259259303</v>
      </c>
      <c r="R20575">
        <v>2</v>
      </c>
      <c r="S20575" t="s">
        <v>8004</v>
      </c>
      <c r="T20575" t="s">
        <v>3221</v>
      </c>
    </row>
    <row r="20576" spans="17:20">
      <c r="Q20576">
        <v>0.552337962962963</v>
      </c>
      <c r="R20576">
        <v>1</v>
      </c>
      <c r="S20576" t="s">
        <v>8001</v>
      </c>
      <c r="T20576" t="s">
        <v>3221</v>
      </c>
    </row>
    <row r="20577" spans="17:20">
      <c r="Q20577">
        <v>0.55236111111111097</v>
      </c>
      <c r="R20577">
        <v>1</v>
      </c>
      <c r="S20577" t="s">
        <v>8022</v>
      </c>
      <c r="T20577" t="s">
        <v>3103</v>
      </c>
    </row>
    <row r="20578" spans="17:20">
      <c r="Q20578">
        <v>0.55237268518518501</v>
      </c>
      <c r="R20578">
        <v>1</v>
      </c>
      <c r="S20578" t="s">
        <v>8037</v>
      </c>
      <c r="T20578" t="s">
        <v>3103</v>
      </c>
    </row>
    <row r="20579" spans="17:20">
      <c r="Q20579">
        <v>0.55238425925925905</v>
      </c>
      <c r="R20579">
        <v>1</v>
      </c>
      <c r="S20579" t="s">
        <v>8008</v>
      </c>
      <c r="T20579" t="s">
        <v>3221</v>
      </c>
    </row>
    <row r="20580" spans="17:20">
      <c r="Q20580">
        <v>0.55245370370370395</v>
      </c>
      <c r="R20580">
        <v>2</v>
      </c>
      <c r="S20580" t="s">
        <v>8033</v>
      </c>
      <c r="T20580" t="s">
        <v>3103</v>
      </c>
    </row>
    <row r="20581" spans="17:20">
      <c r="Q20581">
        <v>0.55245370370370395</v>
      </c>
      <c r="R20581">
        <v>2</v>
      </c>
      <c r="S20581" t="s">
        <v>8034</v>
      </c>
      <c r="T20581" t="s">
        <v>3103</v>
      </c>
    </row>
    <row r="20582" spans="17:20">
      <c r="Q20582">
        <v>0.552534722222222</v>
      </c>
      <c r="R20582">
        <v>1</v>
      </c>
      <c r="S20582" t="s">
        <v>8012</v>
      </c>
      <c r="T20582" t="s">
        <v>3103</v>
      </c>
    </row>
    <row r="20583" spans="17:20">
      <c r="Q20583">
        <v>0.55254629629629604</v>
      </c>
      <c r="R20583">
        <v>2</v>
      </c>
      <c r="S20583" t="s">
        <v>8024</v>
      </c>
      <c r="T20583" t="s">
        <v>3103</v>
      </c>
    </row>
    <row r="20584" spans="17:20">
      <c r="Q20584">
        <v>0.55255787037036996</v>
      </c>
      <c r="R20584">
        <v>2</v>
      </c>
      <c r="S20584" t="s">
        <v>8010</v>
      </c>
      <c r="T20584" t="s">
        <v>3221</v>
      </c>
    </row>
    <row r="20585" spans="17:20">
      <c r="Q20585">
        <v>0.55258101851851804</v>
      </c>
      <c r="R20585">
        <v>1</v>
      </c>
      <c r="S20585" t="s">
        <v>8025</v>
      </c>
      <c r="T20585" t="s">
        <v>3103</v>
      </c>
    </row>
    <row r="20586" spans="17:20">
      <c r="Q20586">
        <v>0.55259259259259297</v>
      </c>
      <c r="R20586">
        <v>1</v>
      </c>
      <c r="S20586" t="s">
        <v>813</v>
      </c>
      <c r="T20586" t="s">
        <v>3094</v>
      </c>
    </row>
    <row r="20587" spans="17:20">
      <c r="Q20587">
        <v>0.55263888888888901</v>
      </c>
      <c r="R20587">
        <v>1</v>
      </c>
      <c r="S20587" t="s">
        <v>8003</v>
      </c>
      <c r="T20587" t="s">
        <v>3221</v>
      </c>
    </row>
    <row r="20588" spans="17:20">
      <c r="Q20588">
        <v>0.55273148148148099</v>
      </c>
      <c r="R20588">
        <v>2</v>
      </c>
      <c r="S20588" t="s">
        <v>8051</v>
      </c>
      <c r="T20588" t="s">
        <v>3103</v>
      </c>
    </row>
    <row r="20589" spans="17:20">
      <c r="Q20589">
        <v>0.55278935185185196</v>
      </c>
      <c r="R20589">
        <v>1</v>
      </c>
      <c r="S20589" t="s">
        <v>8023</v>
      </c>
      <c r="T20589" t="s">
        <v>3103</v>
      </c>
    </row>
    <row r="20590" spans="17:20">
      <c r="Q20590">
        <v>0.55283564814814801</v>
      </c>
      <c r="R20590">
        <v>2</v>
      </c>
      <c r="S20590" t="s">
        <v>8016</v>
      </c>
      <c r="T20590" t="s">
        <v>3103</v>
      </c>
    </row>
    <row r="20591" spans="17:20">
      <c r="Q20591">
        <v>0.55300925925925903</v>
      </c>
      <c r="R20591">
        <v>4</v>
      </c>
      <c r="S20591" t="s">
        <v>8035</v>
      </c>
      <c r="T20591" t="s">
        <v>3103</v>
      </c>
    </row>
    <row r="20592" spans="17:20">
      <c r="Q20592">
        <v>0.553032407407407</v>
      </c>
      <c r="R20592">
        <v>1</v>
      </c>
      <c r="S20592" t="s">
        <v>8026</v>
      </c>
      <c r="T20592" t="s">
        <v>3221</v>
      </c>
    </row>
    <row r="20593" spans="17:20">
      <c r="Q20593">
        <v>0.55304398148148104</v>
      </c>
      <c r="R20593">
        <v>1</v>
      </c>
      <c r="S20593" t="s">
        <v>8038</v>
      </c>
      <c r="T20593" t="s">
        <v>3103</v>
      </c>
    </row>
    <row r="20594" spans="17:20">
      <c r="Q20594">
        <v>0.55306712962963001</v>
      </c>
      <c r="R20594">
        <v>4</v>
      </c>
      <c r="S20594" t="s">
        <v>8040</v>
      </c>
      <c r="T20594" t="s">
        <v>3103</v>
      </c>
    </row>
    <row r="20595" spans="17:20">
      <c r="Q20595">
        <v>0.55307870370370404</v>
      </c>
      <c r="R20595">
        <v>1</v>
      </c>
      <c r="S20595" t="s">
        <v>8014</v>
      </c>
      <c r="T20595" t="s">
        <v>3221</v>
      </c>
    </row>
    <row r="20596" spans="17:20">
      <c r="Q20596">
        <v>0.55311342592592605</v>
      </c>
      <c r="R20596">
        <v>1</v>
      </c>
      <c r="S20596" t="s">
        <v>8041</v>
      </c>
      <c r="T20596" t="s">
        <v>3103</v>
      </c>
    </row>
    <row r="20597" spans="17:20">
      <c r="Q20597">
        <v>0.55311342592592605</v>
      </c>
      <c r="R20597">
        <v>2</v>
      </c>
      <c r="S20597" t="s">
        <v>740</v>
      </c>
      <c r="T20597" t="s">
        <v>3097</v>
      </c>
    </row>
    <row r="20598" spans="17:20">
      <c r="Q20598">
        <v>0.55313657407407402</v>
      </c>
      <c r="R20598">
        <v>3</v>
      </c>
      <c r="S20598" t="s">
        <v>8042</v>
      </c>
      <c r="T20598" t="s">
        <v>3103</v>
      </c>
    </row>
    <row r="20599" spans="17:20">
      <c r="Q20599">
        <v>0.55327546296296304</v>
      </c>
      <c r="R20599">
        <v>1</v>
      </c>
      <c r="S20599" t="s">
        <v>3597</v>
      </c>
      <c r="T20599" t="s">
        <v>3097</v>
      </c>
    </row>
    <row r="20600" spans="17:20">
      <c r="Q20600">
        <v>0.55334490740740705</v>
      </c>
      <c r="R20600">
        <v>4</v>
      </c>
      <c r="S20600" t="s">
        <v>8043</v>
      </c>
      <c r="T20600" t="s">
        <v>3103</v>
      </c>
    </row>
    <row r="20601" spans="17:20">
      <c r="Q20601">
        <v>0.55337962962963005</v>
      </c>
      <c r="R20601">
        <v>1</v>
      </c>
      <c r="S20601" t="s">
        <v>8047</v>
      </c>
      <c r="T20601" t="s">
        <v>3103</v>
      </c>
    </row>
    <row r="20602" spans="17:20">
      <c r="Q20602">
        <v>0.55339120370370398</v>
      </c>
      <c r="R20602">
        <v>2</v>
      </c>
      <c r="S20602" t="s">
        <v>3481</v>
      </c>
      <c r="T20602" t="s">
        <v>3097</v>
      </c>
    </row>
    <row r="20603" spans="17:20">
      <c r="Q20603">
        <v>0.55350694444444404</v>
      </c>
      <c r="R20603">
        <v>1</v>
      </c>
      <c r="S20603" t="s">
        <v>8049</v>
      </c>
      <c r="T20603" t="s">
        <v>3103</v>
      </c>
    </row>
    <row r="20604" spans="17:20">
      <c r="Q20604">
        <v>0.55355324074074097</v>
      </c>
      <c r="R20604">
        <v>1</v>
      </c>
      <c r="S20604" t="s">
        <v>8050</v>
      </c>
      <c r="T20604" t="s">
        <v>3103</v>
      </c>
    </row>
    <row r="20605" spans="17:20">
      <c r="Q20605">
        <v>0.55356481481481501</v>
      </c>
      <c r="R20605">
        <v>1</v>
      </c>
      <c r="S20605" t="s">
        <v>8027</v>
      </c>
      <c r="T20605" t="s">
        <v>3103</v>
      </c>
    </row>
    <row r="20606" spans="17:20">
      <c r="Q20606">
        <v>0.55356481481481501</v>
      </c>
      <c r="R20606">
        <v>1</v>
      </c>
      <c r="S20606" t="s">
        <v>8057</v>
      </c>
      <c r="T20606" t="s">
        <v>3103</v>
      </c>
    </row>
    <row r="20607" spans="17:20">
      <c r="Q20607">
        <v>0.55361111111111105</v>
      </c>
      <c r="R20607">
        <v>1</v>
      </c>
      <c r="S20607" t="s">
        <v>8029</v>
      </c>
      <c r="T20607" t="s">
        <v>3103</v>
      </c>
    </row>
    <row r="20608" spans="17:20">
      <c r="Q20608">
        <v>0.55362268518518498</v>
      </c>
      <c r="R20608">
        <v>1</v>
      </c>
      <c r="S20608" t="s">
        <v>8052</v>
      </c>
      <c r="T20608" t="s">
        <v>3103</v>
      </c>
    </row>
    <row r="20609" spans="17:20">
      <c r="Q20609">
        <v>0.55365740740740699</v>
      </c>
      <c r="R20609">
        <v>1</v>
      </c>
      <c r="S20609" t="s">
        <v>9093</v>
      </c>
      <c r="T20609" t="s">
        <v>3097</v>
      </c>
    </row>
    <row r="20610" spans="17:20">
      <c r="Q20610">
        <v>0.55370370370370403</v>
      </c>
      <c r="R20610">
        <v>1</v>
      </c>
      <c r="S20610" t="s">
        <v>8062</v>
      </c>
      <c r="T20610" t="s">
        <v>3103</v>
      </c>
    </row>
    <row r="20611" spans="17:20">
      <c r="Q20611">
        <v>0.553726851851852</v>
      </c>
      <c r="R20611">
        <v>1</v>
      </c>
      <c r="S20611" t="s">
        <v>8066</v>
      </c>
      <c r="T20611" t="s">
        <v>3103</v>
      </c>
    </row>
    <row r="20612" spans="17:20">
      <c r="Q20612">
        <v>0.55374999999999996</v>
      </c>
      <c r="R20612">
        <v>4</v>
      </c>
      <c r="S20612" t="s">
        <v>8067</v>
      </c>
      <c r="T20612" t="s">
        <v>3103</v>
      </c>
    </row>
    <row r="20613" spans="17:20">
      <c r="Q20613">
        <v>0.55380787037037005</v>
      </c>
      <c r="R20613">
        <v>1</v>
      </c>
      <c r="S20613" t="s">
        <v>3470</v>
      </c>
      <c r="T20613" t="s">
        <v>3097</v>
      </c>
    </row>
    <row r="20614" spans="17:20">
      <c r="Q20614">
        <v>0.55383101851851901</v>
      </c>
      <c r="R20614">
        <v>1</v>
      </c>
      <c r="S20614" t="s">
        <v>8075</v>
      </c>
      <c r="T20614" t="s">
        <v>3103</v>
      </c>
    </row>
    <row r="20615" spans="17:20">
      <c r="Q20615">
        <v>0.55383101851851901</v>
      </c>
      <c r="R20615">
        <v>3</v>
      </c>
      <c r="S20615" t="s">
        <v>8068</v>
      </c>
      <c r="T20615" t="s">
        <v>3103</v>
      </c>
    </row>
    <row r="20616" spans="17:20">
      <c r="Q20616">
        <v>0.55388888888888899</v>
      </c>
      <c r="R20616">
        <v>1</v>
      </c>
      <c r="S20616" t="s">
        <v>4420</v>
      </c>
      <c r="T20616" t="s">
        <v>3097</v>
      </c>
    </row>
    <row r="20617" spans="17:20">
      <c r="Q20617">
        <v>0.55391203703703695</v>
      </c>
      <c r="R20617">
        <v>1</v>
      </c>
      <c r="S20617" t="s">
        <v>8058</v>
      </c>
      <c r="T20617" t="s">
        <v>3103</v>
      </c>
    </row>
    <row r="20618" spans="17:20">
      <c r="Q20618">
        <v>0.55394675925925896</v>
      </c>
      <c r="R20618">
        <v>1</v>
      </c>
      <c r="S20618" t="s">
        <v>8059</v>
      </c>
      <c r="T20618" t="s">
        <v>3103</v>
      </c>
    </row>
    <row r="20619" spans="17:20">
      <c r="Q20619">
        <v>0.55398148148148196</v>
      </c>
      <c r="R20619">
        <v>2</v>
      </c>
      <c r="S20619" t="s">
        <v>8063</v>
      </c>
      <c r="T20619" t="s">
        <v>3103</v>
      </c>
    </row>
    <row r="20620" spans="17:20">
      <c r="Q20620">
        <v>0.55414351851851895</v>
      </c>
      <c r="R20620">
        <v>3</v>
      </c>
      <c r="S20620" t="s">
        <v>3891</v>
      </c>
      <c r="T20620" t="s">
        <v>3095</v>
      </c>
    </row>
    <row r="20621" spans="17:20">
      <c r="Q20621">
        <v>0.55436342592592602</v>
      </c>
      <c r="R20621">
        <v>1</v>
      </c>
      <c r="S20621" t="s">
        <v>2474</v>
      </c>
      <c r="T20621" t="s">
        <v>3128</v>
      </c>
    </row>
    <row r="20622" spans="17:20">
      <c r="Q20622">
        <v>0.55444444444444396</v>
      </c>
      <c r="R20622">
        <v>1</v>
      </c>
      <c r="S20622" t="s">
        <v>8032</v>
      </c>
      <c r="T20622" t="s">
        <v>3221</v>
      </c>
    </row>
    <row r="20623" spans="17:20">
      <c r="Q20623">
        <v>0.55447916666666697</v>
      </c>
      <c r="R20623">
        <v>1</v>
      </c>
      <c r="S20623" t="s">
        <v>8073</v>
      </c>
      <c r="T20623" t="s">
        <v>3103</v>
      </c>
    </row>
    <row r="20624" spans="17:20">
      <c r="Q20624">
        <v>0.55457175925925895</v>
      </c>
      <c r="R20624">
        <v>1</v>
      </c>
      <c r="S20624" t="s">
        <v>7978</v>
      </c>
      <c r="T20624" t="s">
        <v>3095</v>
      </c>
    </row>
    <row r="20625" spans="17:20">
      <c r="Q20625">
        <v>0.55462962962963003</v>
      </c>
      <c r="R20625">
        <v>2</v>
      </c>
      <c r="S20625" t="s">
        <v>8056</v>
      </c>
      <c r="T20625" t="s">
        <v>3103</v>
      </c>
    </row>
    <row r="20626" spans="17:20">
      <c r="Q20626">
        <v>0.55467592592592596</v>
      </c>
      <c r="R20626">
        <v>1</v>
      </c>
      <c r="S20626" t="s">
        <v>8079</v>
      </c>
      <c r="T20626" t="s">
        <v>3103</v>
      </c>
    </row>
    <row r="20627" spans="17:20">
      <c r="Q20627">
        <v>0.55469907407407404</v>
      </c>
      <c r="R20627">
        <v>1</v>
      </c>
      <c r="S20627" t="s">
        <v>8084</v>
      </c>
      <c r="T20627" t="s">
        <v>3103</v>
      </c>
    </row>
    <row r="20628" spans="17:20">
      <c r="Q20628">
        <v>0.55474537037036997</v>
      </c>
      <c r="R20628">
        <v>3</v>
      </c>
      <c r="S20628" t="s">
        <v>2562</v>
      </c>
      <c r="T20628" t="s">
        <v>3095</v>
      </c>
    </row>
    <row r="20629" spans="17:20">
      <c r="Q20629">
        <v>0.55478009259259298</v>
      </c>
      <c r="R20629">
        <v>1</v>
      </c>
      <c r="S20629" t="s">
        <v>4634</v>
      </c>
      <c r="T20629" t="s">
        <v>3095</v>
      </c>
    </row>
    <row r="20630" spans="17:20">
      <c r="Q20630">
        <v>0.55480324074074105</v>
      </c>
      <c r="R20630">
        <v>1</v>
      </c>
      <c r="S20630" t="s">
        <v>1196</v>
      </c>
      <c r="T20630" t="s">
        <v>3095</v>
      </c>
    </row>
    <row r="20631" spans="17:20">
      <c r="Q20631">
        <v>0.55482638888888902</v>
      </c>
      <c r="R20631">
        <v>1</v>
      </c>
      <c r="S20631" t="s">
        <v>103</v>
      </c>
      <c r="T20631" t="s">
        <v>3095</v>
      </c>
    </row>
    <row r="20632" spans="17:20">
      <c r="Q20632">
        <v>0.55490740740740696</v>
      </c>
      <c r="R20632">
        <v>1</v>
      </c>
      <c r="S20632" t="s">
        <v>8046</v>
      </c>
      <c r="T20632" t="s">
        <v>3221</v>
      </c>
    </row>
    <row r="20633" spans="17:20">
      <c r="Q20633">
        <v>0.55496527777777804</v>
      </c>
      <c r="R20633">
        <v>1</v>
      </c>
      <c r="S20633" t="s">
        <v>9109</v>
      </c>
      <c r="T20633" t="s">
        <v>3098</v>
      </c>
    </row>
    <row r="20634" spans="17:20">
      <c r="Q20634">
        <v>0.55505787037037002</v>
      </c>
      <c r="R20634">
        <v>4</v>
      </c>
      <c r="S20634" t="s">
        <v>8089</v>
      </c>
      <c r="T20634" t="s">
        <v>3103</v>
      </c>
    </row>
    <row r="20635" spans="17:20">
      <c r="Q20635">
        <v>0.55506944444444395</v>
      </c>
      <c r="R20635">
        <v>2</v>
      </c>
      <c r="S20635" t="s">
        <v>8044</v>
      </c>
      <c r="T20635" t="s">
        <v>3221</v>
      </c>
    </row>
    <row r="20636" spans="17:20">
      <c r="Q20636">
        <v>0.55512731481481503</v>
      </c>
      <c r="R20636">
        <v>1</v>
      </c>
      <c r="S20636" t="s">
        <v>8090</v>
      </c>
      <c r="T20636" t="s">
        <v>3103</v>
      </c>
    </row>
    <row r="20637" spans="17:20">
      <c r="Q20637">
        <v>0.55513888888888896</v>
      </c>
      <c r="R20637">
        <v>1</v>
      </c>
      <c r="S20637" t="s">
        <v>8072</v>
      </c>
      <c r="T20637" t="s">
        <v>3103</v>
      </c>
    </row>
    <row r="20638" spans="17:20">
      <c r="Q20638">
        <v>0.555185185185185</v>
      </c>
      <c r="R20638">
        <v>1</v>
      </c>
      <c r="S20638" t="s">
        <v>8055</v>
      </c>
      <c r="T20638" t="s">
        <v>3221</v>
      </c>
    </row>
    <row r="20639" spans="17:20">
      <c r="Q20639">
        <v>0.55530092592592595</v>
      </c>
      <c r="R20639">
        <v>1</v>
      </c>
      <c r="S20639" t="s">
        <v>3476</v>
      </c>
      <c r="T20639" t="s">
        <v>3097</v>
      </c>
    </row>
    <row r="20640" spans="17:20">
      <c r="Q20640">
        <v>0.55531249999999999</v>
      </c>
      <c r="R20640">
        <v>1</v>
      </c>
      <c r="S20640" t="s">
        <v>8080</v>
      </c>
      <c r="T20640" t="s">
        <v>3221</v>
      </c>
    </row>
    <row r="20641" spans="17:20">
      <c r="Q20641">
        <v>0.55535879629629603</v>
      </c>
      <c r="R20641">
        <v>1</v>
      </c>
      <c r="S20641" t="s">
        <v>8054</v>
      </c>
      <c r="T20641" t="s">
        <v>3221</v>
      </c>
    </row>
    <row r="20642" spans="17:20">
      <c r="Q20642">
        <v>0.55537037037036996</v>
      </c>
      <c r="R20642">
        <v>2</v>
      </c>
      <c r="S20642" t="s">
        <v>8086</v>
      </c>
      <c r="T20642" t="s">
        <v>3221</v>
      </c>
    </row>
    <row r="20643" spans="17:20">
      <c r="Q20643">
        <v>0.55540509259259296</v>
      </c>
      <c r="R20643">
        <v>1</v>
      </c>
      <c r="S20643" t="s">
        <v>8092</v>
      </c>
      <c r="T20643" t="s">
        <v>3103</v>
      </c>
    </row>
    <row r="20644" spans="17:20">
      <c r="Q20644">
        <v>0.55553240740740695</v>
      </c>
      <c r="R20644">
        <v>1</v>
      </c>
      <c r="S20644" t="s">
        <v>8101</v>
      </c>
      <c r="T20644" t="s">
        <v>3221</v>
      </c>
    </row>
    <row r="20645" spans="17:20">
      <c r="Q20645">
        <v>0.55574074074074098</v>
      </c>
      <c r="R20645">
        <v>1</v>
      </c>
      <c r="S20645" t="s">
        <v>13140</v>
      </c>
      <c r="T20645" t="s">
        <v>3098</v>
      </c>
    </row>
    <row r="20646" spans="17:20">
      <c r="Q20646">
        <v>0.55575231481481502</v>
      </c>
      <c r="R20646">
        <v>1</v>
      </c>
      <c r="S20646" t="s">
        <v>8099</v>
      </c>
      <c r="T20646" t="s">
        <v>3221</v>
      </c>
    </row>
    <row r="20647" spans="17:20">
      <c r="Q20647">
        <v>0.55596064814814805</v>
      </c>
      <c r="R20647">
        <v>1</v>
      </c>
      <c r="S20647" t="s">
        <v>8065</v>
      </c>
      <c r="T20647" t="s">
        <v>3221</v>
      </c>
    </row>
    <row r="20648" spans="17:20">
      <c r="Q20648">
        <v>0.55601851851851802</v>
      </c>
      <c r="R20648">
        <v>1</v>
      </c>
      <c r="S20648" t="s">
        <v>8018</v>
      </c>
      <c r="T20648" t="s">
        <v>3102</v>
      </c>
    </row>
    <row r="20649" spans="17:20">
      <c r="Q20649">
        <v>0.55607638888888899</v>
      </c>
      <c r="R20649">
        <v>1</v>
      </c>
      <c r="S20649" t="s">
        <v>8006</v>
      </c>
      <c r="T20649" t="s">
        <v>3100</v>
      </c>
    </row>
    <row r="20650" spans="17:20">
      <c r="Q20650">
        <v>0.55609953703703696</v>
      </c>
      <c r="R20650">
        <v>4</v>
      </c>
      <c r="S20650" t="s">
        <v>8109</v>
      </c>
      <c r="T20650" t="s">
        <v>3103</v>
      </c>
    </row>
    <row r="20651" spans="17:20">
      <c r="Q20651">
        <v>0.55613425925925897</v>
      </c>
      <c r="R20651">
        <v>1</v>
      </c>
      <c r="S20651" t="s">
        <v>2562</v>
      </c>
      <c r="T20651" t="s">
        <v>3103</v>
      </c>
    </row>
    <row r="20652" spans="17:20">
      <c r="Q20652">
        <v>0.55616898148148197</v>
      </c>
      <c r="R20652">
        <v>1</v>
      </c>
      <c r="S20652" t="s">
        <v>2562</v>
      </c>
      <c r="T20652" t="s">
        <v>3103</v>
      </c>
    </row>
    <row r="20653" spans="17:20">
      <c r="Q20653">
        <v>0.55621527777777802</v>
      </c>
      <c r="R20653">
        <v>2</v>
      </c>
      <c r="S20653" t="s">
        <v>2562</v>
      </c>
      <c r="T20653" t="s">
        <v>3103</v>
      </c>
    </row>
    <row r="20654" spans="17:20">
      <c r="Q20654">
        <v>0.55623842592592598</v>
      </c>
      <c r="R20654">
        <v>1</v>
      </c>
      <c r="S20654" t="s">
        <v>8095</v>
      </c>
      <c r="T20654" t="s">
        <v>3103</v>
      </c>
    </row>
    <row r="20655" spans="17:20">
      <c r="Q20655">
        <v>0.55636574074074097</v>
      </c>
      <c r="R20655">
        <v>2</v>
      </c>
      <c r="S20655" t="s">
        <v>3856</v>
      </c>
      <c r="T20655" t="s">
        <v>3095</v>
      </c>
    </row>
    <row r="20656" spans="17:20">
      <c r="Q20656">
        <v>0.55638888888888904</v>
      </c>
      <c r="R20656">
        <v>1</v>
      </c>
      <c r="S20656" t="s">
        <v>8088</v>
      </c>
      <c r="T20656" t="s">
        <v>3221</v>
      </c>
    </row>
    <row r="20657" spans="17:20">
      <c r="Q20657">
        <v>0.55640046296296297</v>
      </c>
      <c r="R20657">
        <v>1</v>
      </c>
      <c r="S20657" t="s">
        <v>8113</v>
      </c>
      <c r="T20657" t="s">
        <v>3103</v>
      </c>
    </row>
    <row r="20658" spans="17:20">
      <c r="Q20658">
        <v>0.55641203703703701</v>
      </c>
      <c r="R20658">
        <v>1</v>
      </c>
      <c r="S20658" t="s">
        <v>8117</v>
      </c>
      <c r="T20658" t="s">
        <v>3103</v>
      </c>
    </row>
    <row r="20659" spans="17:20">
      <c r="Q20659">
        <v>0.55644675925925902</v>
      </c>
      <c r="R20659">
        <v>2</v>
      </c>
      <c r="S20659" t="s">
        <v>8118</v>
      </c>
      <c r="T20659" t="s">
        <v>3103</v>
      </c>
    </row>
    <row r="20660" spans="17:20">
      <c r="Q20660">
        <v>0.55646990740740698</v>
      </c>
      <c r="R20660">
        <v>1</v>
      </c>
      <c r="S20660" t="s">
        <v>8082</v>
      </c>
      <c r="T20660" t="s">
        <v>3221</v>
      </c>
    </row>
    <row r="20661" spans="17:20">
      <c r="Q20661">
        <v>0.55650462962962999</v>
      </c>
      <c r="R20661">
        <v>3</v>
      </c>
      <c r="S20661" t="s">
        <v>8121</v>
      </c>
      <c r="T20661" t="s">
        <v>3103</v>
      </c>
    </row>
    <row r="20662" spans="17:20">
      <c r="Q20662">
        <v>0.55653935185185199</v>
      </c>
      <c r="R20662">
        <v>1</v>
      </c>
      <c r="S20662" t="s">
        <v>8124</v>
      </c>
      <c r="T20662" t="s">
        <v>3103</v>
      </c>
    </row>
    <row r="20663" spans="17:20">
      <c r="Q20663">
        <v>0.55656249999999996</v>
      </c>
      <c r="R20663">
        <v>1</v>
      </c>
      <c r="S20663" t="s">
        <v>8098</v>
      </c>
      <c r="T20663" t="s">
        <v>3103</v>
      </c>
    </row>
    <row r="20664" spans="17:20">
      <c r="Q20664">
        <v>0.556574074074074</v>
      </c>
      <c r="R20664">
        <v>2</v>
      </c>
      <c r="S20664" t="s">
        <v>8083</v>
      </c>
      <c r="T20664" t="s">
        <v>3221</v>
      </c>
    </row>
    <row r="20665" spans="17:20">
      <c r="Q20665">
        <v>0.55662037037037004</v>
      </c>
      <c r="R20665">
        <v>4</v>
      </c>
      <c r="S20665" t="s">
        <v>8085</v>
      </c>
      <c r="T20665" t="s">
        <v>3221</v>
      </c>
    </row>
    <row r="20666" spans="17:20">
      <c r="Q20666">
        <v>0.55662037037037004</v>
      </c>
      <c r="R20666">
        <v>1</v>
      </c>
      <c r="S20666" t="s">
        <v>8120</v>
      </c>
      <c r="T20666" t="s">
        <v>3103</v>
      </c>
    </row>
    <row r="20667" spans="17:20">
      <c r="Q20667">
        <v>0.55664351851851901</v>
      </c>
      <c r="R20667">
        <v>1</v>
      </c>
      <c r="S20667" t="s">
        <v>3479</v>
      </c>
      <c r="T20667" t="s">
        <v>3097</v>
      </c>
    </row>
    <row r="20668" spans="17:20">
      <c r="Q20668">
        <v>0.55666666666666698</v>
      </c>
      <c r="R20668">
        <v>1</v>
      </c>
      <c r="S20668" t="s">
        <v>2562</v>
      </c>
      <c r="T20668" t="s">
        <v>3096</v>
      </c>
    </row>
    <row r="20669" spans="17:20">
      <c r="Q20669">
        <v>0.55668981481481505</v>
      </c>
      <c r="R20669">
        <v>1</v>
      </c>
      <c r="S20669" t="s">
        <v>13141</v>
      </c>
      <c r="T20669" t="s">
        <v>3097</v>
      </c>
    </row>
    <row r="20670" spans="17:20">
      <c r="Q20670">
        <v>0.556840277777778</v>
      </c>
      <c r="R20670">
        <v>1</v>
      </c>
      <c r="S20670" t="s">
        <v>8125</v>
      </c>
      <c r="T20670" t="s">
        <v>3103</v>
      </c>
    </row>
    <row r="20671" spans="17:20">
      <c r="Q20671">
        <v>0.55702546296296296</v>
      </c>
      <c r="R20671">
        <v>1</v>
      </c>
      <c r="S20671" t="s">
        <v>2562</v>
      </c>
      <c r="T20671" t="s">
        <v>3221</v>
      </c>
    </row>
    <row r="20672" spans="17:20">
      <c r="Q20672">
        <v>0.55704861111111104</v>
      </c>
      <c r="R20672">
        <v>1</v>
      </c>
      <c r="S20672" t="s">
        <v>3871</v>
      </c>
      <c r="T20672" t="s">
        <v>3095</v>
      </c>
    </row>
    <row r="20673" spans="17:20">
      <c r="Q20673">
        <v>0.55706018518518496</v>
      </c>
      <c r="R20673">
        <v>1</v>
      </c>
      <c r="S20673" t="s">
        <v>8096</v>
      </c>
      <c r="T20673" t="s">
        <v>3221</v>
      </c>
    </row>
    <row r="20674" spans="17:20">
      <c r="Q20674">
        <v>0.55719907407407399</v>
      </c>
      <c r="R20674">
        <v>1</v>
      </c>
      <c r="S20674" t="s">
        <v>3477</v>
      </c>
      <c r="T20674" t="s">
        <v>3097</v>
      </c>
    </row>
    <row r="20675" spans="17:20">
      <c r="Q20675">
        <v>0.55722222222222195</v>
      </c>
      <c r="R20675">
        <v>1</v>
      </c>
      <c r="S20675" t="s">
        <v>8112</v>
      </c>
      <c r="T20675" t="s">
        <v>3221</v>
      </c>
    </row>
    <row r="20676" spans="17:20">
      <c r="Q20676">
        <v>0.557268518518519</v>
      </c>
      <c r="R20676">
        <v>1</v>
      </c>
      <c r="S20676" t="s">
        <v>3478</v>
      </c>
      <c r="T20676" t="s">
        <v>3097</v>
      </c>
    </row>
    <row r="20677" spans="17:20">
      <c r="Q20677">
        <v>0.55728009259259303</v>
      </c>
      <c r="R20677">
        <v>1</v>
      </c>
      <c r="S20677" t="s">
        <v>8104</v>
      </c>
      <c r="T20677" t="s">
        <v>3221</v>
      </c>
    </row>
    <row r="20678" spans="17:20">
      <c r="Q20678">
        <v>0.557303240740741</v>
      </c>
      <c r="R20678">
        <v>1</v>
      </c>
      <c r="S20678" t="s">
        <v>8111</v>
      </c>
      <c r="T20678" t="s">
        <v>3103</v>
      </c>
    </row>
    <row r="20679" spans="17:20">
      <c r="Q20679">
        <v>0.55734953703703705</v>
      </c>
      <c r="R20679">
        <v>1</v>
      </c>
      <c r="S20679" t="s">
        <v>8105</v>
      </c>
      <c r="T20679" t="s">
        <v>3221</v>
      </c>
    </row>
    <row r="20680" spans="17:20">
      <c r="Q20680">
        <v>0.55734953703703705</v>
      </c>
      <c r="R20680">
        <v>1</v>
      </c>
      <c r="S20680" t="s">
        <v>3475</v>
      </c>
      <c r="T20680" t="s">
        <v>3096</v>
      </c>
    </row>
    <row r="20681" spans="17:20">
      <c r="Q20681">
        <v>0.55739583333333298</v>
      </c>
      <c r="R20681">
        <v>1</v>
      </c>
      <c r="S20681" t="s">
        <v>8106</v>
      </c>
      <c r="T20681" t="s">
        <v>3221</v>
      </c>
    </row>
    <row r="20682" spans="17:20">
      <c r="Q20682">
        <v>0.55754629629629604</v>
      </c>
      <c r="R20682">
        <v>1</v>
      </c>
      <c r="S20682" t="s">
        <v>8144</v>
      </c>
      <c r="T20682" t="s">
        <v>3103</v>
      </c>
    </row>
    <row r="20683" spans="17:20">
      <c r="Q20683">
        <v>0.55758101851851805</v>
      </c>
      <c r="R20683">
        <v>1</v>
      </c>
      <c r="S20683" t="s">
        <v>8115</v>
      </c>
      <c r="T20683" t="s">
        <v>3103</v>
      </c>
    </row>
    <row r="20684" spans="17:20">
      <c r="Q20684">
        <v>0.55765046296296295</v>
      </c>
      <c r="R20684">
        <v>1</v>
      </c>
      <c r="S20684" t="s">
        <v>8127</v>
      </c>
      <c r="T20684" t="s">
        <v>3103</v>
      </c>
    </row>
    <row r="20685" spans="17:20">
      <c r="Q20685">
        <v>0.55766203703703698</v>
      </c>
      <c r="R20685">
        <v>1</v>
      </c>
      <c r="S20685" t="s">
        <v>8108</v>
      </c>
      <c r="T20685" t="s">
        <v>3221</v>
      </c>
    </row>
    <row r="20686" spans="17:20">
      <c r="Q20686">
        <v>0.55771990740740696</v>
      </c>
      <c r="R20686">
        <v>1</v>
      </c>
      <c r="S20686" t="s">
        <v>8126</v>
      </c>
      <c r="T20686" t="s">
        <v>3221</v>
      </c>
    </row>
    <row r="20687" spans="17:20">
      <c r="Q20687">
        <v>0.55780092592592601</v>
      </c>
      <c r="R20687">
        <v>1</v>
      </c>
      <c r="S20687" t="s">
        <v>8122</v>
      </c>
      <c r="T20687" t="s">
        <v>3103</v>
      </c>
    </row>
    <row r="20688" spans="17:20">
      <c r="Q20688">
        <v>0.55780092592592601</v>
      </c>
      <c r="R20688">
        <v>1</v>
      </c>
      <c r="S20688" t="s">
        <v>3484</v>
      </c>
      <c r="T20688" t="s">
        <v>3096</v>
      </c>
    </row>
    <row r="20689" spans="17:20">
      <c r="Q20689">
        <v>0.55781250000000004</v>
      </c>
      <c r="R20689">
        <v>1</v>
      </c>
      <c r="S20689" t="s">
        <v>8211</v>
      </c>
      <c r="T20689" t="s">
        <v>3096</v>
      </c>
    </row>
    <row r="20690" spans="17:20">
      <c r="Q20690">
        <v>0.55783564814814801</v>
      </c>
      <c r="R20690">
        <v>2</v>
      </c>
      <c r="S20690" t="s">
        <v>8123</v>
      </c>
      <c r="T20690" t="s">
        <v>3103</v>
      </c>
    </row>
    <row r="20691" spans="17:20">
      <c r="Q20691">
        <v>0.55795138888888896</v>
      </c>
      <c r="R20691">
        <v>1</v>
      </c>
      <c r="S20691" t="s">
        <v>8116</v>
      </c>
      <c r="T20691" t="s">
        <v>3221</v>
      </c>
    </row>
    <row r="20692" spans="17:20">
      <c r="Q20692">
        <v>0.55803240740740701</v>
      </c>
      <c r="R20692">
        <v>1</v>
      </c>
      <c r="S20692" t="s">
        <v>8131</v>
      </c>
      <c r="T20692" t="s">
        <v>3103</v>
      </c>
    </row>
    <row r="20693" spans="17:20">
      <c r="Q20693">
        <v>0.55806712962963001</v>
      </c>
      <c r="R20693">
        <v>1</v>
      </c>
      <c r="S20693" t="s">
        <v>8134</v>
      </c>
      <c r="T20693" t="s">
        <v>3103</v>
      </c>
    </row>
    <row r="20694" spans="17:20">
      <c r="Q20694">
        <v>0.55807870370370405</v>
      </c>
      <c r="R20694">
        <v>1</v>
      </c>
      <c r="S20694" t="s">
        <v>8135</v>
      </c>
      <c r="T20694" t="s">
        <v>3103</v>
      </c>
    </row>
    <row r="20695" spans="17:20">
      <c r="Q20695">
        <v>0.55815972222222199</v>
      </c>
      <c r="R20695">
        <v>1</v>
      </c>
      <c r="S20695" t="s">
        <v>2562</v>
      </c>
      <c r="T20695" t="s">
        <v>3103</v>
      </c>
    </row>
    <row r="20696" spans="17:20">
      <c r="Q20696">
        <v>0.55818287037036995</v>
      </c>
      <c r="R20696">
        <v>1</v>
      </c>
      <c r="S20696" t="s">
        <v>3629</v>
      </c>
      <c r="T20696" t="s">
        <v>3097</v>
      </c>
    </row>
    <row r="20697" spans="17:20">
      <c r="Q20697">
        <v>0.55821759259259296</v>
      </c>
      <c r="R20697">
        <v>1</v>
      </c>
      <c r="S20697" t="s">
        <v>8146</v>
      </c>
      <c r="T20697" t="s">
        <v>3103</v>
      </c>
    </row>
    <row r="20698" spans="17:20">
      <c r="Q20698">
        <v>0.55840277777777803</v>
      </c>
      <c r="R20698">
        <v>2</v>
      </c>
      <c r="S20698" t="s">
        <v>8129</v>
      </c>
      <c r="T20698" t="s">
        <v>3103</v>
      </c>
    </row>
    <row r="20699" spans="17:20">
      <c r="Q20699">
        <v>0.55841435185185195</v>
      </c>
      <c r="R20699">
        <v>1</v>
      </c>
      <c r="S20699" t="s">
        <v>8119</v>
      </c>
      <c r="T20699" t="s">
        <v>3221</v>
      </c>
    </row>
    <row r="20700" spans="17:20">
      <c r="Q20700">
        <v>0.55847222222222204</v>
      </c>
      <c r="R20700">
        <v>2</v>
      </c>
      <c r="S20700" t="s">
        <v>2562</v>
      </c>
      <c r="T20700" t="s">
        <v>3103</v>
      </c>
    </row>
    <row r="20701" spans="17:20">
      <c r="Q20701">
        <v>0.55849537037037</v>
      </c>
      <c r="R20701">
        <v>1</v>
      </c>
      <c r="S20701" t="s">
        <v>8136</v>
      </c>
      <c r="T20701" t="s">
        <v>3103</v>
      </c>
    </row>
    <row r="20702" spans="17:20">
      <c r="Q20702">
        <v>0.55868055555555596</v>
      </c>
      <c r="R20702">
        <v>1</v>
      </c>
      <c r="S20702" t="s">
        <v>8140</v>
      </c>
      <c r="T20702" t="s">
        <v>3103</v>
      </c>
    </row>
    <row r="20703" spans="17:20">
      <c r="Q20703">
        <v>0.55868055555555596</v>
      </c>
      <c r="R20703">
        <v>1</v>
      </c>
      <c r="S20703" t="s">
        <v>3482</v>
      </c>
      <c r="T20703" t="s">
        <v>3095</v>
      </c>
    </row>
    <row r="20704" spans="17:20">
      <c r="Q20704">
        <v>0.55879629629629601</v>
      </c>
      <c r="R20704">
        <v>1</v>
      </c>
      <c r="S20704" t="s">
        <v>3486</v>
      </c>
      <c r="T20704" t="s">
        <v>3097</v>
      </c>
    </row>
    <row r="20705" spans="17:20">
      <c r="Q20705">
        <v>0.55884259259259295</v>
      </c>
      <c r="R20705">
        <v>1</v>
      </c>
      <c r="S20705" t="s">
        <v>3307</v>
      </c>
      <c r="T20705" t="s">
        <v>3094</v>
      </c>
    </row>
    <row r="20706" spans="17:20">
      <c r="Q20706">
        <v>0.55890046296296303</v>
      </c>
      <c r="R20706">
        <v>1</v>
      </c>
      <c r="S20706" t="s">
        <v>2562</v>
      </c>
      <c r="T20706" t="s">
        <v>3103</v>
      </c>
    </row>
    <row r="20707" spans="17:20">
      <c r="Q20707">
        <v>0.55890046296296303</v>
      </c>
      <c r="R20707">
        <v>1</v>
      </c>
      <c r="S20707" t="s">
        <v>8148</v>
      </c>
      <c r="T20707" t="s">
        <v>3103</v>
      </c>
    </row>
    <row r="20708" spans="17:20">
      <c r="Q20708">
        <v>0.55900462962963005</v>
      </c>
      <c r="R20708">
        <v>1</v>
      </c>
      <c r="S20708" t="s">
        <v>3182</v>
      </c>
      <c r="T20708" t="s">
        <v>3098</v>
      </c>
    </row>
    <row r="20709" spans="17:20">
      <c r="Q20709">
        <v>0.55901620370370397</v>
      </c>
      <c r="R20709">
        <v>1</v>
      </c>
      <c r="S20709" t="s">
        <v>8128</v>
      </c>
      <c r="T20709" t="s">
        <v>3221</v>
      </c>
    </row>
    <row r="20710" spans="17:20">
      <c r="Q20710">
        <v>0.55902777777777801</v>
      </c>
      <c r="R20710">
        <v>1</v>
      </c>
      <c r="S20710" t="s">
        <v>2562</v>
      </c>
      <c r="T20710" t="s">
        <v>3103</v>
      </c>
    </row>
    <row r="20711" spans="17:20">
      <c r="Q20711">
        <v>0.55908564814814798</v>
      </c>
      <c r="R20711">
        <v>1</v>
      </c>
      <c r="S20711" t="s">
        <v>10884</v>
      </c>
      <c r="T20711" t="s">
        <v>3096</v>
      </c>
    </row>
    <row r="20712" spans="17:20">
      <c r="Q20712">
        <v>0.55913194444444403</v>
      </c>
      <c r="R20712">
        <v>2</v>
      </c>
      <c r="S20712" t="s">
        <v>2562</v>
      </c>
      <c r="T20712" t="s">
        <v>3103</v>
      </c>
    </row>
    <row r="20713" spans="17:20">
      <c r="Q20713">
        <v>0.55913194444444403</v>
      </c>
      <c r="R20713">
        <v>1</v>
      </c>
      <c r="S20713" t="s">
        <v>8132</v>
      </c>
      <c r="T20713" t="s">
        <v>3221</v>
      </c>
    </row>
    <row r="20714" spans="17:20">
      <c r="Q20714">
        <v>0.55913194444444403</v>
      </c>
      <c r="R20714">
        <v>2</v>
      </c>
      <c r="S20714" t="s">
        <v>8153</v>
      </c>
      <c r="T20714" t="s">
        <v>3103</v>
      </c>
    </row>
    <row r="20715" spans="17:20">
      <c r="Q20715">
        <v>0.55924768518518497</v>
      </c>
      <c r="R20715">
        <v>2</v>
      </c>
      <c r="S20715" t="s">
        <v>2562</v>
      </c>
      <c r="T20715" t="s">
        <v>3103</v>
      </c>
    </row>
    <row r="20716" spans="17:20">
      <c r="Q20716">
        <v>0.55932870370370402</v>
      </c>
      <c r="R20716">
        <v>1</v>
      </c>
      <c r="S20716" t="s">
        <v>2562</v>
      </c>
      <c r="T20716" t="s">
        <v>3103</v>
      </c>
    </row>
    <row r="20717" spans="17:20">
      <c r="Q20717">
        <v>0.55932870370370402</v>
      </c>
      <c r="R20717">
        <v>2</v>
      </c>
      <c r="S20717" t="s">
        <v>8139</v>
      </c>
      <c r="T20717" t="s">
        <v>3221</v>
      </c>
    </row>
    <row r="20718" spans="17:20">
      <c r="Q20718">
        <v>0.55932870370370402</v>
      </c>
      <c r="R20718">
        <v>1</v>
      </c>
      <c r="S20718" t="s">
        <v>3833</v>
      </c>
      <c r="T20718" t="s">
        <v>3102</v>
      </c>
    </row>
    <row r="20719" spans="17:20">
      <c r="Q20719">
        <v>0.55935185185185199</v>
      </c>
      <c r="R20719">
        <v>1</v>
      </c>
      <c r="S20719" t="s">
        <v>3495</v>
      </c>
      <c r="T20719" t="s">
        <v>3097</v>
      </c>
    </row>
    <row r="20720" spans="17:20">
      <c r="Q20720">
        <v>0.55939814814814803</v>
      </c>
      <c r="R20720">
        <v>1</v>
      </c>
      <c r="S20720" t="s">
        <v>3493</v>
      </c>
      <c r="T20720" t="s">
        <v>3094</v>
      </c>
    </row>
    <row r="20721" spans="17:20">
      <c r="Q20721">
        <v>0.55943287037037004</v>
      </c>
      <c r="R20721">
        <v>2</v>
      </c>
      <c r="S20721" t="s">
        <v>3494</v>
      </c>
      <c r="T20721" t="s">
        <v>3095</v>
      </c>
    </row>
    <row r="20722" spans="17:20">
      <c r="Q20722">
        <v>0.55949074074074101</v>
      </c>
      <c r="R20722">
        <v>1</v>
      </c>
      <c r="S20722" t="s">
        <v>8143</v>
      </c>
      <c r="T20722" t="s">
        <v>3103</v>
      </c>
    </row>
    <row r="20723" spans="17:20">
      <c r="Q20723">
        <v>0.55953703703703705</v>
      </c>
      <c r="R20723">
        <v>1</v>
      </c>
      <c r="S20723" t="s">
        <v>8162</v>
      </c>
      <c r="T20723" t="s">
        <v>3103</v>
      </c>
    </row>
    <row r="20724" spans="17:20">
      <c r="Q20724">
        <v>0.55957175925925895</v>
      </c>
      <c r="R20724">
        <v>1</v>
      </c>
      <c r="S20724" t="s">
        <v>8165</v>
      </c>
      <c r="T20724" t="s">
        <v>3103</v>
      </c>
    </row>
    <row r="20725" spans="17:20">
      <c r="Q20725">
        <v>0.55958333333333299</v>
      </c>
      <c r="R20725">
        <v>1</v>
      </c>
      <c r="S20725" t="s">
        <v>8166</v>
      </c>
      <c r="T20725" t="s">
        <v>3103</v>
      </c>
    </row>
    <row r="20726" spans="17:20">
      <c r="Q20726">
        <v>0.55962962962963003</v>
      </c>
      <c r="R20726">
        <v>1</v>
      </c>
      <c r="S20726" t="s">
        <v>8168</v>
      </c>
      <c r="T20726" t="s">
        <v>3103</v>
      </c>
    </row>
    <row r="20727" spans="17:20">
      <c r="Q20727">
        <v>0.559652777777778</v>
      </c>
      <c r="R20727">
        <v>1</v>
      </c>
      <c r="S20727" t="s">
        <v>8152</v>
      </c>
      <c r="T20727" t="s">
        <v>3103</v>
      </c>
    </row>
    <row r="20728" spans="17:20">
      <c r="Q20728">
        <v>0.55967592592592597</v>
      </c>
      <c r="R20728">
        <v>1</v>
      </c>
      <c r="S20728" t="s">
        <v>8169</v>
      </c>
      <c r="T20728" t="s">
        <v>3103</v>
      </c>
    </row>
    <row r="20729" spans="17:20">
      <c r="Q20729">
        <v>0.55972222222222201</v>
      </c>
      <c r="R20729">
        <v>1</v>
      </c>
      <c r="S20729" t="s">
        <v>8160</v>
      </c>
      <c r="T20729" t="s">
        <v>3221</v>
      </c>
    </row>
    <row r="20730" spans="17:20">
      <c r="Q20730">
        <v>0.55972222222222201</v>
      </c>
      <c r="R20730">
        <v>1</v>
      </c>
      <c r="S20730" t="s">
        <v>8151</v>
      </c>
      <c r="T20730" t="s">
        <v>3221</v>
      </c>
    </row>
    <row r="20731" spans="17:20">
      <c r="Q20731">
        <v>0.559884259259259</v>
      </c>
      <c r="R20731">
        <v>2</v>
      </c>
      <c r="S20731" t="s">
        <v>8173</v>
      </c>
      <c r="T20731" t="s">
        <v>3103</v>
      </c>
    </row>
    <row r="20732" spans="17:20">
      <c r="Q20732">
        <v>0.55989583333333304</v>
      </c>
      <c r="R20732">
        <v>1</v>
      </c>
      <c r="S20732" t="s">
        <v>8164</v>
      </c>
      <c r="T20732" t="s">
        <v>3103</v>
      </c>
    </row>
    <row r="20733" spans="17:20">
      <c r="Q20733">
        <v>0.559918981481481</v>
      </c>
      <c r="R20733">
        <v>1</v>
      </c>
      <c r="S20733" t="s">
        <v>8163</v>
      </c>
      <c r="T20733" t="s">
        <v>3221</v>
      </c>
    </row>
    <row r="20734" spans="17:20">
      <c r="Q20734">
        <v>0.559918981481481</v>
      </c>
      <c r="R20734">
        <v>1</v>
      </c>
      <c r="S20734" t="s">
        <v>8174</v>
      </c>
      <c r="T20734" t="s">
        <v>3103</v>
      </c>
    </row>
    <row r="20735" spans="17:20">
      <c r="Q20735">
        <v>0.559918981481481</v>
      </c>
      <c r="R20735">
        <v>1</v>
      </c>
      <c r="S20735" t="s">
        <v>3492</v>
      </c>
      <c r="T20735" t="s">
        <v>3097</v>
      </c>
    </row>
    <row r="20736" spans="17:20">
      <c r="Q20736">
        <v>0.55993055555555604</v>
      </c>
      <c r="R20736">
        <v>1</v>
      </c>
      <c r="S20736" t="s">
        <v>8149</v>
      </c>
      <c r="T20736" t="s">
        <v>3221</v>
      </c>
    </row>
    <row r="20737" spans="17:20">
      <c r="Q20737">
        <v>0.55995370370370401</v>
      </c>
      <c r="R20737">
        <v>3</v>
      </c>
      <c r="S20737" t="s">
        <v>8167</v>
      </c>
      <c r="T20737" t="s">
        <v>3221</v>
      </c>
    </row>
    <row r="20738" spans="17:20">
      <c r="Q20738">
        <v>0.56009259259259303</v>
      </c>
      <c r="R20738">
        <v>1</v>
      </c>
      <c r="S20738" t="s">
        <v>8150</v>
      </c>
      <c r="T20738" t="s">
        <v>3221</v>
      </c>
    </row>
    <row r="20739" spans="17:20">
      <c r="Q20739">
        <v>0.560115740740741</v>
      </c>
      <c r="R20739">
        <v>1</v>
      </c>
      <c r="S20739" t="s">
        <v>3491</v>
      </c>
      <c r="T20739" t="s">
        <v>3128</v>
      </c>
    </row>
    <row r="20740" spans="17:20">
      <c r="Q20740">
        <v>0.56013888888888896</v>
      </c>
      <c r="R20740">
        <v>2</v>
      </c>
      <c r="S20740" t="s">
        <v>8177</v>
      </c>
      <c r="T20740" t="s">
        <v>3103</v>
      </c>
    </row>
    <row r="20741" spans="17:20">
      <c r="Q20741">
        <v>0.56017361111111097</v>
      </c>
      <c r="R20741">
        <v>1</v>
      </c>
      <c r="S20741" t="s">
        <v>7887</v>
      </c>
      <c r="T20741" t="s">
        <v>3102</v>
      </c>
    </row>
    <row r="20742" spans="17:20">
      <c r="Q20742">
        <v>0.56019675925925905</v>
      </c>
      <c r="R20742">
        <v>1</v>
      </c>
      <c r="S20742" t="s">
        <v>8180</v>
      </c>
      <c r="T20742" t="s">
        <v>3103</v>
      </c>
    </row>
    <row r="20743" spans="17:20">
      <c r="Q20743">
        <v>0.56025462962963002</v>
      </c>
      <c r="R20743">
        <v>1</v>
      </c>
      <c r="S20743" t="s">
        <v>8172</v>
      </c>
      <c r="T20743" t="s">
        <v>3103</v>
      </c>
    </row>
    <row r="20744" spans="17:20">
      <c r="Q20744">
        <v>0.56027777777777799</v>
      </c>
      <c r="R20744">
        <v>1</v>
      </c>
      <c r="S20744" t="s">
        <v>4032</v>
      </c>
      <c r="T20744" t="s">
        <v>3221</v>
      </c>
    </row>
    <row r="20745" spans="17:20">
      <c r="Q20745">
        <v>0.560347222222222</v>
      </c>
      <c r="R20745">
        <v>1</v>
      </c>
      <c r="S20745" t="s">
        <v>8183</v>
      </c>
      <c r="T20745" t="s">
        <v>3103</v>
      </c>
    </row>
    <row r="20746" spans="17:20">
      <c r="Q20746">
        <v>0.56046296296296305</v>
      </c>
      <c r="R20746">
        <v>1</v>
      </c>
      <c r="S20746" t="s">
        <v>13035</v>
      </c>
      <c r="T20746" t="s">
        <v>3098</v>
      </c>
    </row>
    <row r="20747" spans="17:20">
      <c r="Q20747">
        <v>0.56052083333333302</v>
      </c>
      <c r="R20747">
        <v>1</v>
      </c>
      <c r="S20747" t="s">
        <v>2562</v>
      </c>
      <c r="T20747" t="s">
        <v>3094</v>
      </c>
    </row>
    <row r="20748" spans="17:20">
      <c r="Q20748">
        <v>0.56056712962962996</v>
      </c>
      <c r="R20748">
        <v>3</v>
      </c>
      <c r="S20748" t="s">
        <v>8171</v>
      </c>
      <c r="T20748" t="s">
        <v>3221</v>
      </c>
    </row>
    <row r="20749" spans="17:20">
      <c r="Q20749">
        <v>0.56067129629629597</v>
      </c>
      <c r="R20749">
        <v>4</v>
      </c>
      <c r="S20749" t="s">
        <v>8158</v>
      </c>
      <c r="T20749" t="s">
        <v>3103</v>
      </c>
    </row>
    <row r="20750" spans="17:20">
      <c r="Q20750">
        <v>0.56069444444444405</v>
      </c>
      <c r="R20750">
        <v>1</v>
      </c>
      <c r="S20750" t="s">
        <v>13142</v>
      </c>
      <c r="T20750" t="s">
        <v>3095</v>
      </c>
    </row>
    <row r="20751" spans="17:20">
      <c r="Q20751">
        <v>0.56070601851851898</v>
      </c>
      <c r="R20751">
        <v>1</v>
      </c>
      <c r="S20751" t="s">
        <v>8154</v>
      </c>
      <c r="T20751" t="s">
        <v>3103</v>
      </c>
    </row>
    <row r="20752" spans="17:20">
      <c r="Q20752">
        <v>0.56085648148148104</v>
      </c>
      <c r="R20752">
        <v>3</v>
      </c>
      <c r="S20752" t="s">
        <v>8161</v>
      </c>
      <c r="T20752" t="s">
        <v>3103</v>
      </c>
    </row>
    <row r="20753" spans="17:20">
      <c r="Q20753">
        <v>0.56099537037036995</v>
      </c>
      <c r="R20753">
        <v>1</v>
      </c>
      <c r="S20753" t="s">
        <v>3493</v>
      </c>
      <c r="T20753" t="s">
        <v>3221</v>
      </c>
    </row>
    <row r="20754" spans="17:20">
      <c r="Q20754">
        <v>0.56105324074074103</v>
      </c>
      <c r="R20754">
        <v>1</v>
      </c>
      <c r="S20754" t="s">
        <v>8191</v>
      </c>
      <c r="T20754" t="s">
        <v>3103</v>
      </c>
    </row>
    <row r="20755" spans="17:20">
      <c r="Q20755">
        <v>0.561076388888889</v>
      </c>
      <c r="R20755">
        <v>4</v>
      </c>
      <c r="S20755" t="s">
        <v>8193</v>
      </c>
      <c r="T20755" t="s">
        <v>3103</v>
      </c>
    </row>
    <row r="20756" spans="17:20">
      <c r="Q20756">
        <v>0.56111111111111101</v>
      </c>
      <c r="R20756">
        <v>1</v>
      </c>
      <c r="S20756" t="s">
        <v>8194</v>
      </c>
      <c r="T20756" t="s">
        <v>3103</v>
      </c>
    </row>
    <row r="20757" spans="17:20">
      <c r="Q20757">
        <v>0.56115740740740705</v>
      </c>
      <c r="R20757">
        <v>1</v>
      </c>
      <c r="S20757" t="s">
        <v>8170</v>
      </c>
      <c r="T20757" t="s">
        <v>3221</v>
      </c>
    </row>
    <row r="20758" spans="17:20">
      <c r="Q20758">
        <v>0.56125000000000003</v>
      </c>
      <c r="R20758">
        <v>1</v>
      </c>
      <c r="S20758" t="s">
        <v>8184</v>
      </c>
      <c r="T20758" t="s">
        <v>3103</v>
      </c>
    </row>
    <row r="20759" spans="17:20">
      <c r="Q20759">
        <v>0.56130787037037</v>
      </c>
      <c r="R20759">
        <v>1</v>
      </c>
      <c r="S20759" t="s">
        <v>8185</v>
      </c>
      <c r="T20759" t="s">
        <v>3103</v>
      </c>
    </row>
    <row r="20760" spans="17:20">
      <c r="Q20760">
        <v>0.56130787037037</v>
      </c>
      <c r="R20760">
        <v>1</v>
      </c>
      <c r="S20760" t="s">
        <v>8197</v>
      </c>
      <c r="T20760" t="s">
        <v>3103</v>
      </c>
    </row>
    <row r="20761" spans="17:20">
      <c r="Q20761">
        <v>0.56136574074074097</v>
      </c>
      <c r="R20761">
        <v>1</v>
      </c>
      <c r="S20761" t="s">
        <v>8186</v>
      </c>
      <c r="T20761" t="s">
        <v>3103</v>
      </c>
    </row>
    <row r="20762" spans="17:20">
      <c r="Q20762">
        <v>0.56142361111111105</v>
      </c>
      <c r="R20762">
        <v>1</v>
      </c>
      <c r="S20762" t="s">
        <v>10251</v>
      </c>
      <c r="T20762" t="s">
        <v>3095</v>
      </c>
    </row>
    <row r="20763" spans="17:20">
      <c r="Q20763">
        <v>0.56143518518518498</v>
      </c>
      <c r="R20763">
        <v>1</v>
      </c>
      <c r="S20763" t="s">
        <v>8188</v>
      </c>
      <c r="T20763" t="s">
        <v>3221</v>
      </c>
    </row>
    <row r="20764" spans="17:20">
      <c r="Q20764">
        <v>0.56159722222222197</v>
      </c>
      <c r="R20764">
        <v>1</v>
      </c>
      <c r="S20764" t="s">
        <v>8200</v>
      </c>
      <c r="T20764" t="s">
        <v>3103</v>
      </c>
    </row>
    <row r="20765" spans="17:20">
      <c r="Q20765">
        <v>0.56162037037037005</v>
      </c>
      <c r="R20765">
        <v>1</v>
      </c>
      <c r="S20765" t="s">
        <v>8175</v>
      </c>
      <c r="T20765" t="s">
        <v>3103</v>
      </c>
    </row>
    <row r="20766" spans="17:20">
      <c r="Q20766">
        <v>0.56163194444444398</v>
      </c>
      <c r="R20766">
        <v>2</v>
      </c>
      <c r="S20766" t="s">
        <v>8203</v>
      </c>
      <c r="T20766" t="s">
        <v>3103</v>
      </c>
    </row>
    <row r="20767" spans="17:20">
      <c r="Q20767">
        <v>0.56165509259259305</v>
      </c>
      <c r="R20767">
        <v>1</v>
      </c>
      <c r="S20767" t="s">
        <v>8205</v>
      </c>
      <c r="T20767" t="s">
        <v>3103</v>
      </c>
    </row>
    <row r="20768" spans="17:20">
      <c r="Q20768">
        <v>0.56167824074074102</v>
      </c>
      <c r="R20768">
        <v>2</v>
      </c>
      <c r="S20768" t="s">
        <v>8176</v>
      </c>
      <c r="T20768" t="s">
        <v>3221</v>
      </c>
    </row>
    <row r="20769" spans="17:20">
      <c r="Q20769">
        <v>0.56170138888888899</v>
      </c>
      <c r="R20769">
        <v>6</v>
      </c>
      <c r="S20769" t="s">
        <v>2562</v>
      </c>
      <c r="T20769" t="s">
        <v>3098</v>
      </c>
    </row>
    <row r="20770" spans="17:20">
      <c r="Q20770">
        <v>0.56199074074074096</v>
      </c>
      <c r="R20770">
        <v>1</v>
      </c>
      <c r="S20770" t="s">
        <v>13143</v>
      </c>
      <c r="T20770" t="s">
        <v>3100</v>
      </c>
    </row>
    <row r="20771" spans="17:20">
      <c r="Q20771">
        <v>0.56222222222222196</v>
      </c>
      <c r="R20771">
        <v>1</v>
      </c>
      <c r="S20771" t="s">
        <v>8182</v>
      </c>
      <c r="T20771" t="s">
        <v>3221</v>
      </c>
    </row>
    <row r="20772" spans="17:20">
      <c r="Q20772">
        <v>0.56225694444444396</v>
      </c>
      <c r="R20772">
        <v>1</v>
      </c>
      <c r="S20772" t="s">
        <v>8187</v>
      </c>
      <c r="T20772" t="s">
        <v>3221</v>
      </c>
    </row>
    <row r="20773" spans="17:20">
      <c r="Q20773">
        <v>0.56231481481481504</v>
      </c>
      <c r="R20773">
        <v>3</v>
      </c>
      <c r="S20773" t="s">
        <v>8100</v>
      </c>
      <c r="T20773" t="s">
        <v>3095</v>
      </c>
    </row>
    <row r="20774" spans="17:20">
      <c r="Q20774">
        <v>0.56239583333333298</v>
      </c>
      <c r="R20774">
        <v>1</v>
      </c>
      <c r="S20774" t="s">
        <v>8217</v>
      </c>
      <c r="T20774" t="s">
        <v>3103</v>
      </c>
    </row>
    <row r="20775" spans="17:20">
      <c r="Q20775">
        <v>0.56243055555555599</v>
      </c>
      <c r="R20775">
        <v>1</v>
      </c>
      <c r="S20775" t="s">
        <v>8206</v>
      </c>
      <c r="T20775" t="s">
        <v>3103</v>
      </c>
    </row>
    <row r="20776" spans="17:20">
      <c r="Q20776">
        <v>0.56247685185185203</v>
      </c>
      <c r="R20776">
        <v>1</v>
      </c>
      <c r="S20776" t="s">
        <v>8222</v>
      </c>
      <c r="T20776" t="s">
        <v>3103</v>
      </c>
    </row>
    <row r="20777" spans="17:20">
      <c r="Q20777">
        <v>0.56248842592592596</v>
      </c>
      <c r="R20777">
        <v>1</v>
      </c>
      <c r="S20777" t="s">
        <v>8208</v>
      </c>
      <c r="T20777" t="s">
        <v>3103</v>
      </c>
    </row>
    <row r="20778" spans="17:20">
      <c r="Q20778">
        <v>0.56251157407407404</v>
      </c>
      <c r="R20778">
        <v>1</v>
      </c>
      <c r="S20778" t="s">
        <v>8224</v>
      </c>
      <c r="T20778" t="s">
        <v>3103</v>
      </c>
    </row>
    <row r="20779" spans="17:20">
      <c r="Q20779">
        <v>0.562766203703704</v>
      </c>
      <c r="R20779">
        <v>1</v>
      </c>
      <c r="S20779" t="s">
        <v>8215</v>
      </c>
      <c r="T20779" t="s">
        <v>3103</v>
      </c>
    </row>
    <row r="20780" spans="17:20">
      <c r="Q20780">
        <v>0.56290509259259303</v>
      </c>
      <c r="R20780">
        <v>1</v>
      </c>
      <c r="S20780" t="s">
        <v>3498</v>
      </c>
      <c r="T20780" t="s">
        <v>3097</v>
      </c>
    </row>
    <row r="20781" spans="17:20">
      <c r="Q20781">
        <v>0.56291666666666695</v>
      </c>
      <c r="R20781">
        <v>1</v>
      </c>
      <c r="S20781" t="s">
        <v>8195</v>
      </c>
      <c r="T20781" t="s">
        <v>3103</v>
      </c>
    </row>
    <row r="20782" spans="17:20">
      <c r="Q20782">
        <v>0.56303240740740701</v>
      </c>
      <c r="R20782">
        <v>2</v>
      </c>
      <c r="S20782" t="s">
        <v>8201</v>
      </c>
      <c r="T20782" t="s">
        <v>3221</v>
      </c>
    </row>
    <row r="20783" spans="17:20">
      <c r="Q20783">
        <v>0.56303240740740701</v>
      </c>
      <c r="R20783">
        <v>2</v>
      </c>
      <c r="S20783" t="s">
        <v>8202</v>
      </c>
      <c r="T20783" t="s">
        <v>3221</v>
      </c>
    </row>
    <row r="20784" spans="17:20">
      <c r="Q20784">
        <v>0.56309027777777798</v>
      </c>
      <c r="R20784">
        <v>2</v>
      </c>
      <c r="S20784" t="s">
        <v>8204</v>
      </c>
      <c r="T20784" t="s">
        <v>3221</v>
      </c>
    </row>
    <row r="20785" spans="17:20">
      <c r="Q20785">
        <v>0.56333333333333302</v>
      </c>
      <c r="R20785">
        <v>2</v>
      </c>
      <c r="S20785" t="s">
        <v>8209</v>
      </c>
      <c r="T20785" t="s">
        <v>3221</v>
      </c>
    </row>
    <row r="20786" spans="17:20">
      <c r="Q20786">
        <v>0.56337962962962995</v>
      </c>
      <c r="R20786">
        <v>2</v>
      </c>
      <c r="S20786" t="s">
        <v>8227</v>
      </c>
      <c r="T20786" t="s">
        <v>3221</v>
      </c>
    </row>
    <row r="20787" spans="17:20">
      <c r="Q20787">
        <v>0.56355324074074098</v>
      </c>
      <c r="R20787">
        <v>1</v>
      </c>
      <c r="S20787" t="s">
        <v>3890</v>
      </c>
      <c r="T20787" t="s">
        <v>3096</v>
      </c>
    </row>
    <row r="20788" spans="17:20">
      <c r="Q20788">
        <v>0.56356481481481502</v>
      </c>
      <c r="R20788">
        <v>1</v>
      </c>
      <c r="S20788" t="s">
        <v>8225</v>
      </c>
      <c r="T20788" t="s">
        <v>3103</v>
      </c>
    </row>
    <row r="20789" spans="17:20">
      <c r="Q20789">
        <v>0.56361111111111095</v>
      </c>
      <c r="R20789">
        <v>1</v>
      </c>
      <c r="S20789" t="s">
        <v>8220</v>
      </c>
      <c r="T20789" t="s">
        <v>3103</v>
      </c>
    </row>
    <row r="20790" spans="17:20">
      <c r="Q20790">
        <v>0.56368055555555596</v>
      </c>
      <c r="R20790">
        <v>1</v>
      </c>
      <c r="S20790" t="s">
        <v>8228</v>
      </c>
      <c r="T20790" t="s">
        <v>3103</v>
      </c>
    </row>
    <row r="20791" spans="17:20">
      <c r="Q20791">
        <v>0.56374999999999997</v>
      </c>
      <c r="R20791">
        <v>1</v>
      </c>
      <c r="S20791" t="s">
        <v>8235</v>
      </c>
      <c r="T20791" t="s">
        <v>3103</v>
      </c>
    </row>
    <row r="20792" spans="17:20">
      <c r="Q20792">
        <v>0.56376157407407401</v>
      </c>
      <c r="R20792">
        <v>1</v>
      </c>
      <c r="S20792" t="s">
        <v>8231</v>
      </c>
      <c r="T20792" t="s">
        <v>3103</v>
      </c>
    </row>
    <row r="20793" spans="17:20">
      <c r="Q20793">
        <v>0.56377314814814805</v>
      </c>
      <c r="R20793">
        <v>1</v>
      </c>
      <c r="S20793" t="s">
        <v>2562</v>
      </c>
      <c r="T20793" t="s">
        <v>3103</v>
      </c>
    </row>
    <row r="20794" spans="17:20">
      <c r="Q20794">
        <v>0.56377314814814805</v>
      </c>
      <c r="R20794">
        <v>1</v>
      </c>
      <c r="S20794" t="s">
        <v>8236</v>
      </c>
      <c r="T20794" t="s">
        <v>3103</v>
      </c>
    </row>
    <row r="20795" spans="17:20">
      <c r="Q20795">
        <v>0.56379629629629602</v>
      </c>
      <c r="R20795">
        <v>1</v>
      </c>
      <c r="S20795" t="s">
        <v>3783</v>
      </c>
      <c r="T20795" t="s">
        <v>3097</v>
      </c>
    </row>
    <row r="20796" spans="17:20">
      <c r="Q20796">
        <v>0.56390046296296303</v>
      </c>
      <c r="R20796">
        <v>1</v>
      </c>
      <c r="S20796" t="s">
        <v>8219</v>
      </c>
      <c r="T20796" t="s">
        <v>3221</v>
      </c>
    </row>
    <row r="20797" spans="17:20">
      <c r="Q20797">
        <v>0.56390046296296303</v>
      </c>
      <c r="R20797">
        <v>2</v>
      </c>
      <c r="S20797" t="s">
        <v>8238</v>
      </c>
      <c r="T20797" t="s">
        <v>3103</v>
      </c>
    </row>
    <row r="20798" spans="17:20">
      <c r="Q20798">
        <v>0.56396990740740705</v>
      </c>
      <c r="R20798">
        <v>1</v>
      </c>
      <c r="S20798" t="s">
        <v>8207</v>
      </c>
      <c r="T20798" t="s">
        <v>3221</v>
      </c>
    </row>
    <row r="20799" spans="17:20">
      <c r="Q20799">
        <v>0.56402777777777802</v>
      </c>
      <c r="R20799">
        <v>1</v>
      </c>
      <c r="S20799" t="s">
        <v>8232</v>
      </c>
      <c r="T20799" t="s">
        <v>3103</v>
      </c>
    </row>
    <row r="20800" spans="17:20">
      <c r="Q20800">
        <v>0.56402777777777802</v>
      </c>
      <c r="R20800">
        <v>3</v>
      </c>
      <c r="S20800" t="s">
        <v>8241</v>
      </c>
      <c r="T20800" t="s">
        <v>3103</v>
      </c>
    </row>
    <row r="20801" spans="17:20">
      <c r="Q20801">
        <v>0.56403935185185206</v>
      </c>
      <c r="R20801">
        <v>1</v>
      </c>
      <c r="S20801" t="s">
        <v>8242</v>
      </c>
      <c r="T20801" t="s">
        <v>3103</v>
      </c>
    </row>
    <row r="20802" spans="17:20">
      <c r="Q20802">
        <v>0.56421296296296297</v>
      </c>
      <c r="R20802">
        <v>1</v>
      </c>
      <c r="S20802" t="s">
        <v>8141</v>
      </c>
      <c r="T20802" t="s">
        <v>3098</v>
      </c>
    </row>
    <row r="20803" spans="17:20">
      <c r="Q20803">
        <v>0.56424768518518498</v>
      </c>
      <c r="R20803">
        <v>1</v>
      </c>
      <c r="S20803" t="s">
        <v>2562</v>
      </c>
      <c r="T20803" t="s">
        <v>3103</v>
      </c>
    </row>
    <row r="20804" spans="17:20">
      <c r="Q20804">
        <v>0.56437499999999996</v>
      </c>
      <c r="R20804">
        <v>1</v>
      </c>
      <c r="S20804" t="s">
        <v>8211</v>
      </c>
      <c r="T20804" t="s">
        <v>3128</v>
      </c>
    </row>
    <row r="20805" spans="17:20">
      <c r="Q20805">
        <v>0.56439814814814804</v>
      </c>
      <c r="R20805">
        <v>4</v>
      </c>
      <c r="S20805" t="s">
        <v>8248</v>
      </c>
      <c r="T20805" t="s">
        <v>3103</v>
      </c>
    </row>
    <row r="20806" spans="17:20">
      <c r="Q20806">
        <v>0.564421296296296</v>
      </c>
      <c r="R20806">
        <v>1</v>
      </c>
      <c r="S20806" t="s">
        <v>8249</v>
      </c>
      <c r="T20806" t="s">
        <v>3103</v>
      </c>
    </row>
    <row r="20807" spans="17:20">
      <c r="Q20807">
        <v>0.56446759259259305</v>
      </c>
      <c r="R20807">
        <v>1</v>
      </c>
      <c r="S20807" t="s">
        <v>8240</v>
      </c>
      <c r="T20807" t="s">
        <v>3103</v>
      </c>
    </row>
    <row r="20808" spans="17:20">
      <c r="Q20808">
        <v>0.56450231481481505</v>
      </c>
      <c r="R20808">
        <v>1</v>
      </c>
      <c r="S20808" t="s">
        <v>10104</v>
      </c>
      <c r="T20808" t="s">
        <v>3098</v>
      </c>
    </row>
    <row r="20809" spans="17:20">
      <c r="Q20809">
        <v>0.56452546296296302</v>
      </c>
      <c r="R20809">
        <v>2</v>
      </c>
      <c r="S20809" t="s">
        <v>8239</v>
      </c>
      <c r="T20809" t="s">
        <v>3103</v>
      </c>
    </row>
    <row r="20810" spans="17:20">
      <c r="Q20810">
        <v>0.56453703703703695</v>
      </c>
      <c r="R20810">
        <v>1</v>
      </c>
      <c r="S20810" t="s">
        <v>8252</v>
      </c>
      <c r="T20810" t="s">
        <v>3103</v>
      </c>
    </row>
    <row r="20811" spans="17:20">
      <c r="Q20811">
        <v>0.56457175925925895</v>
      </c>
      <c r="R20811">
        <v>1</v>
      </c>
      <c r="S20811" t="s">
        <v>8253</v>
      </c>
      <c r="T20811" t="s">
        <v>3103</v>
      </c>
    </row>
    <row r="20812" spans="17:20">
      <c r="Q20812">
        <v>0.564618055555556</v>
      </c>
      <c r="R20812">
        <v>2</v>
      </c>
      <c r="S20812" t="s">
        <v>2562</v>
      </c>
      <c r="T20812" t="s">
        <v>3103</v>
      </c>
    </row>
    <row r="20813" spans="17:20">
      <c r="Q20813">
        <v>0.564652777777778</v>
      </c>
      <c r="R20813">
        <v>1</v>
      </c>
      <c r="S20813" t="s">
        <v>13144</v>
      </c>
      <c r="T20813" t="s">
        <v>3221</v>
      </c>
    </row>
    <row r="20814" spans="17:20">
      <c r="Q20814">
        <v>0.56471064814814798</v>
      </c>
      <c r="R20814">
        <v>1</v>
      </c>
      <c r="S20814" t="s">
        <v>8234</v>
      </c>
      <c r="T20814" t="s">
        <v>3103</v>
      </c>
    </row>
    <row r="20815" spans="17:20">
      <c r="Q20815">
        <v>0.56474537037036998</v>
      </c>
      <c r="R20815">
        <v>2</v>
      </c>
      <c r="S20815" t="s">
        <v>8233</v>
      </c>
      <c r="T20815" t="s">
        <v>3221</v>
      </c>
    </row>
    <row r="20816" spans="17:20">
      <c r="Q20816">
        <v>0.56475694444444402</v>
      </c>
      <c r="R20816">
        <v>1</v>
      </c>
      <c r="S20816" t="s">
        <v>3492</v>
      </c>
      <c r="T20816" t="s">
        <v>3097</v>
      </c>
    </row>
    <row r="20817" spans="17:20">
      <c r="Q20817">
        <v>0.56481481481481499</v>
      </c>
      <c r="R20817">
        <v>3</v>
      </c>
      <c r="S20817" t="s">
        <v>8251</v>
      </c>
      <c r="T20817" t="s">
        <v>3221</v>
      </c>
    </row>
    <row r="20818" spans="17:20">
      <c r="Q20818">
        <v>0.56496527777777805</v>
      </c>
      <c r="R20818">
        <v>1</v>
      </c>
      <c r="S20818" t="s">
        <v>8254</v>
      </c>
      <c r="T20818" t="s">
        <v>3221</v>
      </c>
    </row>
    <row r="20819" spans="17:20">
      <c r="Q20819">
        <v>0.56505787037037003</v>
      </c>
      <c r="R20819">
        <v>1</v>
      </c>
      <c r="S20819" t="s">
        <v>13145</v>
      </c>
      <c r="T20819" t="s">
        <v>3221</v>
      </c>
    </row>
    <row r="20820" spans="17:20">
      <c r="Q20820">
        <v>0.56510416666666696</v>
      </c>
      <c r="R20820">
        <v>1</v>
      </c>
      <c r="S20820" t="s">
        <v>8256</v>
      </c>
      <c r="T20820" t="s">
        <v>3103</v>
      </c>
    </row>
    <row r="20821" spans="17:20">
      <c r="Q20821">
        <v>0.56517361111111097</v>
      </c>
      <c r="R20821">
        <v>1</v>
      </c>
      <c r="S20821" t="s">
        <v>8258</v>
      </c>
      <c r="T20821" t="s">
        <v>3103</v>
      </c>
    </row>
    <row r="20822" spans="17:20">
      <c r="Q20822">
        <v>0.56519675925925905</v>
      </c>
      <c r="R20822">
        <v>1</v>
      </c>
      <c r="S20822" t="s">
        <v>8259</v>
      </c>
      <c r="T20822" t="s">
        <v>3103</v>
      </c>
    </row>
    <row r="20823" spans="17:20">
      <c r="Q20823">
        <v>0.56528935185185203</v>
      </c>
      <c r="R20823">
        <v>1</v>
      </c>
      <c r="S20823" t="s">
        <v>8261</v>
      </c>
      <c r="T20823" t="s">
        <v>3103</v>
      </c>
    </row>
    <row r="20824" spans="17:20">
      <c r="Q20824">
        <v>0.56532407407407403</v>
      </c>
      <c r="R20824">
        <v>1</v>
      </c>
      <c r="S20824" t="s">
        <v>8255</v>
      </c>
      <c r="T20824" t="s">
        <v>3221</v>
      </c>
    </row>
    <row r="20825" spans="17:20">
      <c r="Q20825">
        <v>0.56564814814814801</v>
      </c>
      <c r="R20825">
        <v>1</v>
      </c>
      <c r="S20825" t="s">
        <v>2562</v>
      </c>
      <c r="T20825" t="s">
        <v>3103</v>
      </c>
    </row>
    <row r="20826" spans="17:20">
      <c r="Q20826">
        <v>0.56579861111111096</v>
      </c>
      <c r="R20826">
        <v>1</v>
      </c>
      <c r="S20826" t="s">
        <v>8250</v>
      </c>
      <c r="T20826" t="s">
        <v>3221</v>
      </c>
    </row>
    <row r="20827" spans="17:20">
      <c r="Q20827">
        <v>0.56592592592592605</v>
      </c>
      <c r="R20827">
        <v>1</v>
      </c>
      <c r="S20827" t="s">
        <v>3502</v>
      </c>
      <c r="T20827" t="s">
        <v>3097</v>
      </c>
    </row>
    <row r="20828" spans="17:20">
      <c r="Q20828">
        <v>0.56594907407407402</v>
      </c>
      <c r="R20828">
        <v>1</v>
      </c>
      <c r="S20828" t="s">
        <v>3501</v>
      </c>
      <c r="T20828" t="s">
        <v>3096</v>
      </c>
    </row>
    <row r="20829" spans="17:20">
      <c r="Q20829">
        <v>0.56601851851851803</v>
      </c>
      <c r="R20829">
        <v>2</v>
      </c>
      <c r="S20829" t="s">
        <v>8260</v>
      </c>
      <c r="T20829" t="s">
        <v>3221</v>
      </c>
    </row>
    <row r="20830" spans="17:20">
      <c r="Q20830">
        <v>0.56603009259259296</v>
      </c>
      <c r="R20830">
        <v>4</v>
      </c>
      <c r="S20830" t="s">
        <v>8266</v>
      </c>
      <c r="T20830" t="s">
        <v>3103</v>
      </c>
    </row>
    <row r="20831" spans="17:20">
      <c r="Q20831">
        <v>0.56606481481481496</v>
      </c>
      <c r="R20831">
        <v>1</v>
      </c>
      <c r="S20831" t="s">
        <v>8268</v>
      </c>
      <c r="T20831" t="s">
        <v>3103</v>
      </c>
    </row>
    <row r="20832" spans="17:20">
      <c r="Q20832">
        <v>0.56613425925925898</v>
      </c>
      <c r="R20832">
        <v>1</v>
      </c>
      <c r="S20832" t="s">
        <v>8274</v>
      </c>
      <c r="T20832" t="s">
        <v>3103</v>
      </c>
    </row>
    <row r="20833" spans="17:20">
      <c r="Q20833">
        <v>0.56614583333333302</v>
      </c>
      <c r="R20833">
        <v>1</v>
      </c>
      <c r="S20833" t="s">
        <v>8275</v>
      </c>
      <c r="T20833" t="s">
        <v>3103</v>
      </c>
    </row>
    <row r="20834" spans="17:20">
      <c r="Q20834">
        <v>0.56618055555555602</v>
      </c>
      <c r="R20834">
        <v>4</v>
      </c>
      <c r="S20834" t="s">
        <v>8276</v>
      </c>
      <c r="T20834" t="s">
        <v>3103</v>
      </c>
    </row>
    <row r="20835" spans="17:20">
      <c r="Q20835">
        <v>0.56621527777777803</v>
      </c>
      <c r="R20835">
        <v>4</v>
      </c>
      <c r="S20835" t="s">
        <v>8277</v>
      </c>
      <c r="T20835" t="s">
        <v>3103</v>
      </c>
    </row>
    <row r="20836" spans="17:20">
      <c r="Q20836">
        <v>0.56621527777777803</v>
      </c>
      <c r="R20836">
        <v>1</v>
      </c>
      <c r="S20836" t="s">
        <v>3133</v>
      </c>
      <c r="T20836" t="s">
        <v>3095</v>
      </c>
    </row>
    <row r="20837" spans="17:20">
      <c r="Q20837">
        <v>0.56623842592592599</v>
      </c>
      <c r="R20837">
        <v>1</v>
      </c>
      <c r="S20837" t="s">
        <v>8278</v>
      </c>
      <c r="T20837" t="s">
        <v>3103</v>
      </c>
    </row>
    <row r="20838" spans="17:20">
      <c r="Q20838">
        <v>0.56626157407407396</v>
      </c>
      <c r="R20838">
        <v>1</v>
      </c>
      <c r="S20838" t="s">
        <v>8264</v>
      </c>
      <c r="T20838" t="s">
        <v>3221</v>
      </c>
    </row>
    <row r="20839" spans="17:20">
      <c r="Q20839">
        <v>0.56626157407407396</v>
      </c>
      <c r="R20839">
        <v>1</v>
      </c>
      <c r="S20839" t="s">
        <v>8279</v>
      </c>
      <c r="T20839" t="s">
        <v>3103</v>
      </c>
    </row>
    <row r="20840" spans="17:20">
      <c r="Q20840">
        <v>0.56628472222222204</v>
      </c>
      <c r="R20840">
        <v>3</v>
      </c>
      <c r="S20840" t="s">
        <v>2393</v>
      </c>
      <c r="T20840" t="s">
        <v>3095</v>
      </c>
    </row>
    <row r="20841" spans="17:20">
      <c r="Q20841">
        <v>0.56630787037037</v>
      </c>
      <c r="R20841">
        <v>1</v>
      </c>
      <c r="S20841" t="s">
        <v>8280</v>
      </c>
      <c r="T20841" t="s">
        <v>3103</v>
      </c>
    </row>
    <row r="20842" spans="17:20">
      <c r="Q20842">
        <v>0.56634259259259301</v>
      </c>
      <c r="R20842">
        <v>3</v>
      </c>
      <c r="S20842" t="s">
        <v>3447</v>
      </c>
      <c r="T20842" t="s">
        <v>3097</v>
      </c>
    </row>
    <row r="20843" spans="17:20">
      <c r="Q20843">
        <v>0.56641203703703702</v>
      </c>
      <c r="R20843">
        <v>4</v>
      </c>
      <c r="S20843" t="s">
        <v>8281</v>
      </c>
      <c r="T20843" t="s">
        <v>3103</v>
      </c>
    </row>
    <row r="20844" spans="17:20">
      <c r="Q20844">
        <v>0.56643518518518499</v>
      </c>
      <c r="R20844">
        <v>1</v>
      </c>
      <c r="S20844" t="s">
        <v>3503</v>
      </c>
      <c r="T20844" t="s">
        <v>3098</v>
      </c>
    </row>
    <row r="20845" spans="17:20">
      <c r="Q20845">
        <v>0.56649305555555596</v>
      </c>
      <c r="R20845">
        <v>1</v>
      </c>
      <c r="S20845" t="s">
        <v>8283</v>
      </c>
      <c r="T20845" t="s">
        <v>3103</v>
      </c>
    </row>
    <row r="20846" spans="17:20">
      <c r="Q20846">
        <v>0.56660879629629601</v>
      </c>
      <c r="R20846">
        <v>1</v>
      </c>
      <c r="S20846" t="s">
        <v>8286</v>
      </c>
      <c r="T20846" t="s">
        <v>3103</v>
      </c>
    </row>
    <row r="20847" spans="17:20">
      <c r="Q20847">
        <v>0.56665509259259295</v>
      </c>
      <c r="R20847">
        <v>1</v>
      </c>
      <c r="S20847" t="s">
        <v>8271</v>
      </c>
      <c r="T20847" t="s">
        <v>3103</v>
      </c>
    </row>
    <row r="20848" spans="17:20">
      <c r="Q20848">
        <v>0.56670138888888899</v>
      </c>
      <c r="R20848">
        <v>1</v>
      </c>
      <c r="S20848" t="s">
        <v>2562</v>
      </c>
      <c r="T20848" t="s">
        <v>3103</v>
      </c>
    </row>
    <row r="20849" spans="17:20">
      <c r="Q20849">
        <v>0.566736111111111</v>
      </c>
      <c r="R20849">
        <v>1</v>
      </c>
      <c r="S20849" t="s">
        <v>8270</v>
      </c>
      <c r="T20849" t="s">
        <v>3221</v>
      </c>
    </row>
    <row r="20850" spans="17:20">
      <c r="Q20850">
        <v>0.56674768518518504</v>
      </c>
      <c r="R20850">
        <v>2</v>
      </c>
      <c r="S20850" t="s">
        <v>13146</v>
      </c>
      <c r="T20850" t="s">
        <v>3097</v>
      </c>
    </row>
    <row r="20851" spans="17:20">
      <c r="Q20851">
        <v>0.566770833333333</v>
      </c>
      <c r="R20851">
        <v>1</v>
      </c>
      <c r="S20851" t="s">
        <v>8273</v>
      </c>
      <c r="T20851" t="s">
        <v>3103</v>
      </c>
    </row>
    <row r="20852" spans="17:20">
      <c r="Q20852">
        <v>0.56679398148148197</v>
      </c>
      <c r="R20852">
        <v>2</v>
      </c>
      <c r="S20852" t="s">
        <v>3505</v>
      </c>
      <c r="T20852" t="s">
        <v>3095</v>
      </c>
    </row>
    <row r="20853" spans="17:20">
      <c r="Q20853">
        <v>0.56681712962963005</v>
      </c>
      <c r="R20853">
        <v>1</v>
      </c>
      <c r="S20853" t="s">
        <v>8288</v>
      </c>
      <c r="T20853" t="s">
        <v>3103</v>
      </c>
    </row>
    <row r="20854" spans="17:20">
      <c r="Q20854">
        <v>0.56695601851851896</v>
      </c>
      <c r="R20854">
        <v>1</v>
      </c>
      <c r="S20854" t="s">
        <v>4095</v>
      </c>
      <c r="T20854" t="s">
        <v>3095</v>
      </c>
    </row>
    <row r="20855" spans="17:20">
      <c r="Q20855">
        <v>0.56697916666666703</v>
      </c>
      <c r="R20855">
        <v>2</v>
      </c>
      <c r="S20855" t="s">
        <v>8262</v>
      </c>
      <c r="T20855" t="s">
        <v>3221</v>
      </c>
    </row>
    <row r="20856" spans="17:20">
      <c r="Q20856">
        <v>0.56703703703703701</v>
      </c>
      <c r="R20856">
        <v>1</v>
      </c>
      <c r="S20856" t="s">
        <v>8290</v>
      </c>
      <c r="T20856" t="s">
        <v>3103</v>
      </c>
    </row>
    <row r="20857" spans="17:20">
      <c r="Q20857">
        <v>0.56703703703703701</v>
      </c>
      <c r="R20857">
        <v>7</v>
      </c>
      <c r="S20857" t="s">
        <v>2562</v>
      </c>
      <c r="T20857" t="s">
        <v>3098</v>
      </c>
    </row>
    <row r="20858" spans="17:20">
      <c r="Q20858">
        <v>0.56707175925925901</v>
      </c>
      <c r="R20858">
        <v>1</v>
      </c>
      <c r="S20858" t="s">
        <v>8289</v>
      </c>
      <c r="T20858" t="s">
        <v>3103</v>
      </c>
    </row>
    <row r="20859" spans="17:20">
      <c r="Q20859">
        <v>0.56712962962962998</v>
      </c>
      <c r="R20859">
        <v>1</v>
      </c>
      <c r="S20859" t="s">
        <v>882</v>
      </c>
      <c r="T20859" t="s">
        <v>3101</v>
      </c>
    </row>
    <row r="20860" spans="17:20">
      <c r="Q20860">
        <v>0.56718749999999996</v>
      </c>
      <c r="R20860">
        <v>4</v>
      </c>
      <c r="S20860" t="s">
        <v>8292</v>
      </c>
      <c r="T20860" t="s">
        <v>3103</v>
      </c>
    </row>
    <row r="20861" spans="17:20">
      <c r="Q20861">
        <v>0.567268518518519</v>
      </c>
      <c r="R20861">
        <v>4</v>
      </c>
      <c r="S20861" t="s">
        <v>8295</v>
      </c>
      <c r="T20861" t="s">
        <v>3103</v>
      </c>
    </row>
    <row r="20862" spans="17:20">
      <c r="Q20862">
        <v>0.56732638888888898</v>
      </c>
      <c r="R20862">
        <v>4</v>
      </c>
      <c r="S20862" t="s">
        <v>8299</v>
      </c>
      <c r="T20862" t="s">
        <v>3103</v>
      </c>
    </row>
    <row r="20863" spans="17:20">
      <c r="Q20863">
        <v>0.56733796296296302</v>
      </c>
      <c r="R20863">
        <v>2</v>
      </c>
      <c r="S20863" t="s">
        <v>8300</v>
      </c>
      <c r="T20863" t="s">
        <v>3103</v>
      </c>
    </row>
    <row r="20864" spans="17:20">
      <c r="Q20864">
        <v>0.56738425925925895</v>
      </c>
      <c r="R20864">
        <v>1</v>
      </c>
      <c r="S20864" t="s">
        <v>3784</v>
      </c>
      <c r="T20864" t="s">
        <v>3095</v>
      </c>
    </row>
    <row r="20865" spans="17:20">
      <c r="Q20865">
        <v>0.56739583333333299</v>
      </c>
      <c r="R20865">
        <v>1</v>
      </c>
      <c r="S20865" t="s">
        <v>8301</v>
      </c>
      <c r="T20865" t="s">
        <v>3103</v>
      </c>
    </row>
    <row r="20866" spans="17:20">
      <c r="Q20866">
        <v>0.567465277777778</v>
      </c>
      <c r="R20866">
        <v>1</v>
      </c>
      <c r="S20866" t="s">
        <v>13147</v>
      </c>
      <c r="T20866" t="s">
        <v>3096</v>
      </c>
    </row>
    <row r="20867" spans="17:20">
      <c r="Q20867">
        <v>0.56754629629629605</v>
      </c>
      <c r="R20867">
        <v>1</v>
      </c>
      <c r="S20867" t="s">
        <v>8302</v>
      </c>
      <c r="T20867" t="s">
        <v>3103</v>
      </c>
    </row>
    <row r="20868" spans="17:20">
      <c r="Q20868">
        <v>0.56756944444444402</v>
      </c>
      <c r="R20868">
        <v>1</v>
      </c>
      <c r="S20868" t="s">
        <v>8303</v>
      </c>
      <c r="T20868" t="s">
        <v>3103</v>
      </c>
    </row>
    <row r="20869" spans="17:20">
      <c r="Q20869">
        <v>0.56756944444444402</v>
      </c>
      <c r="R20869">
        <v>1</v>
      </c>
      <c r="S20869" t="s">
        <v>4084</v>
      </c>
      <c r="T20869" t="s">
        <v>3099</v>
      </c>
    </row>
    <row r="20870" spans="17:20">
      <c r="Q20870">
        <v>0.56758101851851805</v>
      </c>
      <c r="R20870">
        <v>4</v>
      </c>
      <c r="S20870" t="s">
        <v>8305</v>
      </c>
      <c r="T20870" t="s">
        <v>3103</v>
      </c>
    </row>
    <row r="20871" spans="17:20">
      <c r="Q20871">
        <v>0.56760416666666702</v>
      </c>
      <c r="R20871">
        <v>2</v>
      </c>
      <c r="S20871" t="s">
        <v>3797</v>
      </c>
      <c r="T20871" t="s">
        <v>3098</v>
      </c>
    </row>
    <row r="20872" spans="17:20">
      <c r="Q20872">
        <v>0.56761574074074095</v>
      </c>
      <c r="R20872">
        <v>2</v>
      </c>
      <c r="S20872" t="s">
        <v>8306</v>
      </c>
      <c r="T20872" t="s">
        <v>3103</v>
      </c>
    </row>
    <row r="20873" spans="17:20">
      <c r="Q20873">
        <v>0.56766203703703699</v>
      </c>
      <c r="R20873">
        <v>3</v>
      </c>
      <c r="S20873" t="s">
        <v>8307</v>
      </c>
      <c r="T20873" t="s">
        <v>3103</v>
      </c>
    </row>
    <row r="20874" spans="17:20">
      <c r="Q20874">
        <v>0.56766203703703699</v>
      </c>
      <c r="R20874">
        <v>1</v>
      </c>
      <c r="S20874" t="s">
        <v>8257</v>
      </c>
      <c r="T20874" t="s">
        <v>3095</v>
      </c>
    </row>
    <row r="20875" spans="17:20">
      <c r="Q20875">
        <v>0.56768518518518496</v>
      </c>
      <c r="R20875">
        <v>1</v>
      </c>
      <c r="S20875" t="s">
        <v>8308</v>
      </c>
      <c r="T20875" t="s">
        <v>3103</v>
      </c>
    </row>
    <row r="20876" spans="17:20">
      <c r="Q20876">
        <v>0.567696759259259</v>
      </c>
      <c r="R20876">
        <v>1</v>
      </c>
      <c r="S20876" t="s">
        <v>3785</v>
      </c>
      <c r="T20876" t="s">
        <v>3095</v>
      </c>
    </row>
    <row r="20877" spans="17:20">
      <c r="Q20877">
        <v>0.56780092592592601</v>
      </c>
      <c r="R20877">
        <v>2</v>
      </c>
      <c r="S20877" t="s">
        <v>13148</v>
      </c>
      <c r="T20877" t="s">
        <v>3098</v>
      </c>
    </row>
    <row r="20878" spans="17:20">
      <c r="Q20878">
        <v>0.56781250000000005</v>
      </c>
      <c r="R20878">
        <v>1</v>
      </c>
      <c r="S20878" t="s">
        <v>8314</v>
      </c>
      <c r="T20878" t="s">
        <v>3103</v>
      </c>
    </row>
    <row r="20879" spans="17:20">
      <c r="Q20879">
        <v>0.56781250000000005</v>
      </c>
      <c r="R20879">
        <v>1</v>
      </c>
      <c r="S20879" t="s">
        <v>8309</v>
      </c>
      <c r="T20879" t="s">
        <v>3103</v>
      </c>
    </row>
    <row r="20880" spans="17:20">
      <c r="Q20880">
        <v>0.56797453703703704</v>
      </c>
      <c r="R20880">
        <v>1</v>
      </c>
      <c r="S20880" t="s">
        <v>3506</v>
      </c>
      <c r="T20880" t="s">
        <v>3101</v>
      </c>
    </row>
    <row r="20881" spans="17:20">
      <c r="Q20881">
        <v>0.56799768518518501</v>
      </c>
      <c r="R20881">
        <v>1</v>
      </c>
      <c r="S20881" t="s">
        <v>3342</v>
      </c>
      <c r="T20881" t="s">
        <v>3128</v>
      </c>
    </row>
    <row r="20882" spans="17:20">
      <c r="Q20882">
        <v>0.56800925925925905</v>
      </c>
      <c r="R20882">
        <v>4</v>
      </c>
      <c r="S20882" t="s">
        <v>8297</v>
      </c>
      <c r="T20882" t="s">
        <v>3103</v>
      </c>
    </row>
    <row r="20883" spans="17:20">
      <c r="Q20883">
        <v>0.56803240740740701</v>
      </c>
      <c r="R20883">
        <v>1</v>
      </c>
      <c r="S20883" t="s">
        <v>8312</v>
      </c>
      <c r="T20883" t="s">
        <v>3103</v>
      </c>
    </row>
    <row r="20884" spans="17:20">
      <c r="Q20884">
        <v>0.56818287037036996</v>
      </c>
      <c r="R20884">
        <v>1</v>
      </c>
      <c r="S20884" t="s">
        <v>4015</v>
      </c>
      <c r="T20884" t="s">
        <v>3095</v>
      </c>
    </row>
    <row r="20885" spans="17:20">
      <c r="Q20885">
        <v>0.56832175925925899</v>
      </c>
      <c r="R20885">
        <v>1</v>
      </c>
      <c r="S20885" t="s">
        <v>8285</v>
      </c>
      <c r="T20885" t="s">
        <v>3221</v>
      </c>
    </row>
    <row r="20886" spans="17:20">
      <c r="Q20886">
        <v>0.56840277777777803</v>
      </c>
      <c r="R20886">
        <v>1</v>
      </c>
      <c r="S20886" t="s">
        <v>8284</v>
      </c>
      <c r="T20886" t="s">
        <v>3221</v>
      </c>
    </row>
    <row r="20887" spans="17:20">
      <c r="Q20887">
        <v>0.56843750000000004</v>
      </c>
      <c r="R20887">
        <v>1</v>
      </c>
      <c r="S20887" t="s">
        <v>8298</v>
      </c>
      <c r="T20887" t="s">
        <v>3221</v>
      </c>
    </row>
    <row r="20888" spans="17:20">
      <c r="Q20888">
        <v>0.56846064814814801</v>
      </c>
      <c r="R20888">
        <v>1</v>
      </c>
      <c r="S20888" t="s">
        <v>8304</v>
      </c>
      <c r="T20888" t="s">
        <v>3221</v>
      </c>
    </row>
    <row r="20889" spans="17:20">
      <c r="Q20889">
        <v>0.56858796296296299</v>
      </c>
      <c r="R20889">
        <v>4</v>
      </c>
      <c r="S20889" t="s">
        <v>2562</v>
      </c>
      <c r="T20889" t="s">
        <v>3103</v>
      </c>
    </row>
    <row r="20890" spans="17:20">
      <c r="Q20890">
        <v>0.56859953703703703</v>
      </c>
      <c r="R20890">
        <v>2</v>
      </c>
      <c r="S20890" t="s">
        <v>8360</v>
      </c>
      <c r="T20890" t="s">
        <v>3103</v>
      </c>
    </row>
    <row r="20891" spans="17:20">
      <c r="Q20891">
        <v>0.56861111111111096</v>
      </c>
      <c r="R20891">
        <v>1</v>
      </c>
      <c r="S20891" t="s">
        <v>8318</v>
      </c>
      <c r="T20891" t="s">
        <v>3103</v>
      </c>
    </row>
    <row r="20892" spans="17:20">
      <c r="Q20892">
        <v>0.56866898148148104</v>
      </c>
      <c r="R20892">
        <v>1</v>
      </c>
      <c r="S20892" t="s">
        <v>8293</v>
      </c>
      <c r="T20892" t="s">
        <v>3221</v>
      </c>
    </row>
    <row r="20893" spans="17:20">
      <c r="Q20893">
        <v>0.568888888888889</v>
      </c>
      <c r="R20893">
        <v>3</v>
      </c>
      <c r="S20893" t="s">
        <v>2562</v>
      </c>
      <c r="T20893" t="s">
        <v>3095</v>
      </c>
    </row>
    <row r="20894" spans="17:20">
      <c r="Q20894">
        <v>0.56890046296296304</v>
      </c>
      <c r="R20894">
        <v>1</v>
      </c>
      <c r="S20894" t="s">
        <v>13149</v>
      </c>
      <c r="T20894" t="s">
        <v>3221</v>
      </c>
    </row>
    <row r="20895" spans="17:20">
      <c r="Q20895">
        <v>0.56895833333333301</v>
      </c>
      <c r="R20895">
        <v>1</v>
      </c>
      <c r="S20895" t="s">
        <v>3474</v>
      </c>
      <c r="T20895" t="s">
        <v>3097</v>
      </c>
    </row>
    <row r="20896" spans="17:20">
      <c r="Q20896">
        <v>0.56896990740740705</v>
      </c>
      <c r="R20896">
        <v>1</v>
      </c>
      <c r="S20896" t="s">
        <v>3495</v>
      </c>
      <c r="T20896" t="s">
        <v>3098</v>
      </c>
    </row>
    <row r="20897" spans="17:20">
      <c r="Q20897">
        <v>0.56896990740740705</v>
      </c>
      <c r="R20897">
        <v>1</v>
      </c>
      <c r="S20897" t="s">
        <v>1658</v>
      </c>
      <c r="T20897" t="s">
        <v>3096</v>
      </c>
    </row>
    <row r="20898" spans="17:20">
      <c r="Q20898">
        <v>0.56898148148148198</v>
      </c>
      <c r="R20898">
        <v>2</v>
      </c>
      <c r="S20898" t="s">
        <v>3225</v>
      </c>
      <c r="T20898" t="s">
        <v>3098</v>
      </c>
    </row>
    <row r="20899" spans="17:20">
      <c r="Q20899">
        <v>0.56905092592592599</v>
      </c>
      <c r="R20899">
        <v>2</v>
      </c>
      <c r="S20899" t="s">
        <v>8321</v>
      </c>
      <c r="T20899" t="s">
        <v>3103</v>
      </c>
    </row>
    <row r="20900" spans="17:20">
      <c r="Q20900">
        <v>0.56905092592592599</v>
      </c>
      <c r="R20900">
        <v>1</v>
      </c>
      <c r="S20900" t="s">
        <v>4331</v>
      </c>
      <c r="T20900" t="s">
        <v>3096</v>
      </c>
    </row>
    <row r="20901" spans="17:20">
      <c r="Q20901">
        <v>0.56909722222222203</v>
      </c>
      <c r="R20901">
        <v>1</v>
      </c>
      <c r="S20901" t="s">
        <v>8323</v>
      </c>
      <c r="T20901" t="s">
        <v>3103</v>
      </c>
    </row>
    <row r="20902" spans="17:20">
      <c r="Q20902">
        <v>0.56912037037037</v>
      </c>
      <c r="R20902">
        <v>1</v>
      </c>
      <c r="S20902" t="s">
        <v>8324</v>
      </c>
      <c r="T20902" t="s">
        <v>3103</v>
      </c>
    </row>
    <row r="20903" spans="17:20">
      <c r="Q20903">
        <v>0.56912037037037</v>
      </c>
      <c r="R20903">
        <v>1</v>
      </c>
      <c r="S20903" t="s">
        <v>13150</v>
      </c>
      <c r="T20903" t="s">
        <v>3221</v>
      </c>
    </row>
    <row r="20904" spans="17:20">
      <c r="Q20904">
        <v>0.56928240740740699</v>
      </c>
      <c r="R20904">
        <v>1</v>
      </c>
      <c r="S20904" t="s">
        <v>8334</v>
      </c>
      <c r="T20904" t="s">
        <v>3103</v>
      </c>
    </row>
    <row r="20905" spans="17:20">
      <c r="Q20905">
        <v>0.56930555555555595</v>
      </c>
      <c r="R20905">
        <v>1</v>
      </c>
      <c r="S20905" t="s">
        <v>8336</v>
      </c>
      <c r="T20905" t="s">
        <v>3103</v>
      </c>
    </row>
    <row r="20906" spans="17:20">
      <c r="Q20906">
        <v>0.56934027777777796</v>
      </c>
      <c r="R20906">
        <v>1</v>
      </c>
      <c r="S20906" t="s">
        <v>8327</v>
      </c>
      <c r="T20906" t="s">
        <v>3103</v>
      </c>
    </row>
    <row r="20907" spans="17:20">
      <c r="Q20907">
        <v>0.569351851851852</v>
      </c>
      <c r="R20907">
        <v>3</v>
      </c>
      <c r="S20907" t="s">
        <v>2562</v>
      </c>
      <c r="T20907" t="s">
        <v>3098</v>
      </c>
    </row>
    <row r="20908" spans="17:20">
      <c r="Q20908">
        <v>0.56956018518518503</v>
      </c>
      <c r="R20908">
        <v>1</v>
      </c>
      <c r="S20908" t="s">
        <v>8316</v>
      </c>
      <c r="T20908" t="s">
        <v>3221</v>
      </c>
    </row>
    <row r="20909" spans="17:20">
      <c r="Q20909">
        <v>0.56959490740740704</v>
      </c>
      <c r="R20909">
        <v>1</v>
      </c>
      <c r="S20909" t="s">
        <v>8328</v>
      </c>
      <c r="T20909" t="s">
        <v>3103</v>
      </c>
    </row>
    <row r="20910" spans="17:20">
      <c r="Q20910">
        <v>0.56969907407407405</v>
      </c>
      <c r="R20910">
        <v>3</v>
      </c>
      <c r="S20910" t="s">
        <v>8313</v>
      </c>
      <c r="T20910" t="s">
        <v>3221</v>
      </c>
    </row>
    <row r="20911" spans="17:20">
      <c r="Q20911">
        <v>0.56982638888888903</v>
      </c>
      <c r="R20911">
        <v>1</v>
      </c>
      <c r="S20911" t="s">
        <v>3188</v>
      </c>
      <c r="T20911" t="s">
        <v>3097</v>
      </c>
    </row>
    <row r="20912" spans="17:20">
      <c r="Q20912">
        <v>0.56986111111111104</v>
      </c>
      <c r="R20912">
        <v>1</v>
      </c>
      <c r="S20912" t="s">
        <v>2562</v>
      </c>
      <c r="T20912" t="s">
        <v>3098</v>
      </c>
    </row>
    <row r="20913" spans="17:20">
      <c r="Q20913">
        <v>0.56989583333333305</v>
      </c>
      <c r="R20913">
        <v>2</v>
      </c>
      <c r="S20913" t="s">
        <v>8344</v>
      </c>
      <c r="T20913" t="s">
        <v>3103</v>
      </c>
    </row>
    <row r="20914" spans="17:20">
      <c r="Q20914">
        <v>0.56997685185185198</v>
      </c>
      <c r="R20914">
        <v>1</v>
      </c>
      <c r="S20914" t="s">
        <v>3508</v>
      </c>
      <c r="T20914" t="s">
        <v>3097</v>
      </c>
    </row>
    <row r="20915" spans="17:20">
      <c r="Q20915">
        <v>0.57001157407407399</v>
      </c>
      <c r="R20915">
        <v>1</v>
      </c>
      <c r="S20915" t="s">
        <v>8329</v>
      </c>
      <c r="T20915" t="s">
        <v>3221</v>
      </c>
    </row>
    <row r="20916" spans="17:20">
      <c r="Q20916">
        <v>0.57003472222222196</v>
      </c>
      <c r="R20916">
        <v>3</v>
      </c>
      <c r="S20916" t="s">
        <v>13151</v>
      </c>
      <c r="T20916" t="s">
        <v>3098</v>
      </c>
    </row>
    <row r="20917" spans="17:20">
      <c r="Q20917">
        <v>0.57013888888888897</v>
      </c>
      <c r="R20917">
        <v>1</v>
      </c>
      <c r="S20917" t="s">
        <v>8315</v>
      </c>
      <c r="T20917" t="s">
        <v>3221</v>
      </c>
    </row>
    <row r="20918" spans="17:20">
      <c r="Q20918">
        <v>0.57019675925925895</v>
      </c>
      <c r="R20918">
        <v>1</v>
      </c>
      <c r="S20918" t="s">
        <v>8332</v>
      </c>
      <c r="T20918" t="s">
        <v>3221</v>
      </c>
    </row>
    <row r="20919" spans="17:20">
      <c r="Q20919">
        <v>0.57020833333333298</v>
      </c>
      <c r="R20919">
        <v>2</v>
      </c>
      <c r="S20919" t="s">
        <v>13152</v>
      </c>
      <c r="T20919" t="s">
        <v>3098</v>
      </c>
    </row>
    <row r="20920" spans="17:20">
      <c r="Q20920">
        <v>0.57027777777777799</v>
      </c>
      <c r="R20920">
        <v>1</v>
      </c>
      <c r="S20920" t="s">
        <v>4307</v>
      </c>
      <c r="T20920" t="s">
        <v>3098</v>
      </c>
    </row>
    <row r="20921" spans="17:20">
      <c r="Q20921">
        <v>0.57039351851851805</v>
      </c>
      <c r="R20921">
        <v>6</v>
      </c>
      <c r="S20921" t="s">
        <v>2562</v>
      </c>
      <c r="T20921" t="s">
        <v>3098</v>
      </c>
    </row>
    <row r="20922" spans="17:20">
      <c r="Q20922">
        <v>0.57050925925925899</v>
      </c>
      <c r="R20922">
        <v>2</v>
      </c>
      <c r="S20922" t="s">
        <v>13153</v>
      </c>
      <c r="T20922" t="s">
        <v>3098</v>
      </c>
    </row>
    <row r="20923" spans="17:20">
      <c r="Q20923">
        <v>0.57052083333333303</v>
      </c>
      <c r="R20923">
        <v>1</v>
      </c>
      <c r="S20923" t="s">
        <v>13154</v>
      </c>
      <c r="T20923" t="s">
        <v>3221</v>
      </c>
    </row>
    <row r="20924" spans="17:20">
      <c r="Q20924">
        <v>0.570543981481481</v>
      </c>
      <c r="R20924">
        <v>1</v>
      </c>
      <c r="S20924" t="s">
        <v>8310</v>
      </c>
      <c r="T20924" t="s">
        <v>3096</v>
      </c>
    </row>
    <row r="20925" spans="17:20">
      <c r="Q20925">
        <v>0.570578703703704</v>
      </c>
      <c r="R20925">
        <v>1</v>
      </c>
      <c r="S20925" t="s">
        <v>2562</v>
      </c>
      <c r="T20925" t="s">
        <v>3103</v>
      </c>
    </row>
    <row r="20926" spans="17:20">
      <c r="Q20926">
        <v>0.57059027777777804</v>
      </c>
      <c r="R20926">
        <v>1</v>
      </c>
      <c r="S20926" t="s">
        <v>8337</v>
      </c>
      <c r="T20926" t="s">
        <v>3103</v>
      </c>
    </row>
    <row r="20927" spans="17:20">
      <c r="Q20927">
        <v>0.57060185185185197</v>
      </c>
      <c r="R20927">
        <v>1</v>
      </c>
      <c r="S20927" t="s">
        <v>8325</v>
      </c>
      <c r="T20927" t="s">
        <v>3221</v>
      </c>
    </row>
    <row r="20928" spans="17:20">
      <c r="Q20928">
        <v>0.57068287037037035</v>
      </c>
      <c r="R20928">
        <v>2</v>
      </c>
      <c r="S20928" t="s">
        <v>8359</v>
      </c>
      <c r="T20928" t="s">
        <v>3103</v>
      </c>
    </row>
    <row r="20929" spans="17:20">
      <c r="Q20929">
        <v>0.57081018518518511</v>
      </c>
      <c r="R20929">
        <v>1</v>
      </c>
      <c r="S20929" t="s">
        <v>8365</v>
      </c>
      <c r="T20929" t="s">
        <v>3103</v>
      </c>
    </row>
    <row r="20930" spans="17:20">
      <c r="Q20930">
        <v>0.57086805555555598</v>
      </c>
      <c r="R20930">
        <v>1</v>
      </c>
      <c r="S20930" t="s">
        <v>8333</v>
      </c>
      <c r="T20930" t="s">
        <v>3221</v>
      </c>
    </row>
    <row r="20931" spans="17:20">
      <c r="Q20931">
        <v>0.57096064814814795</v>
      </c>
      <c r="R20931">
        <v>4</v>
      </c>
      <c r="S20931" t="s">
        <v>13155</v>
      </c>
      <c r="T20931" t="s">
        <v>3098</v>
      </c>
    </row>
    <row r="20932" spans="17:20">
      <c r="Q20932">
        <v>0.57098379629629603</v>
      </c>
      <c r="R20932">
        <v>2</v>
      </c>
      <c r="S20932" t="s">
        <v>3786</v>
      </c>
      <c r="T20932" t="s">
        <v>3099</v>
      </c>
    </row>
    <row r="20933" spans="17:20">
      <c r="Q20933">
        <v>0.571006944444444</v>
      </c>
      <c r="R20933">
        <v>1</v>
      </c>
      <c r="S20933" t="s">
        <v>8616</v>
      </c>
      <c r="T20933" t="s">
        <v>3095</v>
      </c>
    </row>
    <row r="20934" spans="17:20">
      <c r="Q20934">
        <v>0.57119212962962995</v>
      </c>
      <c r="R20934">
        <v>2</v>
      </c>
      <c r="S20934" t="s">
        <v>8331</v>
      </c>
      <c r="T20934" t="s">
        <v>3221</v>
      </c>
    </row>
    <row r="20935" spans="17:20">
      <c r="Q20935">
        <v>0.57134259259259301</v>
      </c>
      <c r="R20935">
        <v>1</v>
      </c>
      <c r="S20935" t="s">
        <v>2562</v>
      </c>
      <c r="T20935" t="s">
        <v>3096</v>
      </c>
    </row>
    <row r="20936" spans="17:20">
      <c r="Q20936">
        <v>0.57135416666666705</v>
      </c>
      <c r="R20936">
        <v>1</v>
      </c>
      <c r="S20936" t="s">
        <v>2562</v>
      </c>
      <c r="T20936" t="s">
        <v>3221</v>
      </c>
    </row>
    <row r="20937" spans="17:20">
      <c r="Q20937">
        <v>0.57135416666666705</v>
      </c>
      <c r="R20937">
        <v>1</v>
      </c>
      <c r="S20937" t="s">
        <v>8345</v>
      </c>
      <c r="T20937" t="s">
        <v>3103</v>
      </c>
    </row>
    <row r="20938" spans="17:20">
      <c r="Q20938">
        <v>0.57153935185185201</v>
      </c>
      <c r="R20938">
        <v>1</v>
      </c>
      <c r="S20938" t="s">
        <v>8350</v>
      </c>
      <c r="T20938" t="s">
        <v>3221</v>
      </c>
    </row>
    <row r="20939" spans="17:20">
      <c r="Q20939">
        <v>0.57163194444444398</v>
      </c>
      <c r="R20939">
        <v>4</v>
      </c>
      <c r="S20939" t="s">
        <v>8361</v>
      </c>
      <c r="T20939" t="s">
        <v>3103</v>
      </c>
    </row>
    <row r="20940" spans="17:20">
      <c r="Q20940">
        <v>0.57165509259259295</v>
      </c>
      <c r="R20940">
        <v>1</v>
      </c>
      <c r="S20940" t="s">
        <v>8362</v>
      </c>
      <c r="T20940" t="s">
        <v>3103</v>
      </c>
    </row>
    <row r="20941" spans="17:20">
      <c r="Q20941">
        <v>0.57172453703703696</v>
      </c>
      <c r="R20941">
        <v>1</v>
      </c>
      <c r="S20941" t="s">
        <v>3484</v>
      </c>
      <c r="T20941" t="s">
        <v>3097</v>
      </c>
    </row>
    <row r="20942" spans="17:20">
      <c r="Q20942">
        <v>0.57174768518518504</v>
      </c>
      <c r="R20942">
        <v>4</v>
      </c>
      <c r="S20942" t="s">
        <v>8370</v>
      </c>
      <c r="T20942" t="s">
        <v>3103</v>
      </c>
    </row>
    <row r="20943" spans="17:20">
      <c r="Q20943">
        <v>0.57175925925925897</v>
      </c>
      <c r="R20943">
        <v>1</v>
      </c>
      <c r="S20943" t="s">
        <v>8381</v>
      </c>
      <c r="T20943" t="s">
        <v>3103</v>
      </c>
    </row>
    <row r="20944" spans="17:20">
      <c r="Q20944">
        <v>0.57187500000000002</v>
      </c>
      <c r="R20944">
        <v>1</v>
      </c>
      <c r="S20944" t="s">
        <v>8338</v>
      </c>
      <c r="T20944" t="s">
        <v>3103</v>
      </c>
    </row>
    <row r="20945" spans="17:20">
      <c r="Q20945">
        <v>0.57192129629629596</v>
      </c>
      <c r="R20945">
        <v>1</v>
      </c>
      <c r="S20945" t="s">
        <v>8339</v>
      </c>
      <c r="T20945" t="s">
        <v>3103</v>
      </c>
    </row>
    <row r="20946" spans="17:20">
      <c r="Q20946">
        <v>0.57192129629629596</v>
      </c>
      <c r="R20946">
        <v>2</v>
      </c>
      <c r="S20946" t="s">
        <v>8371</v>
      </c>
      <c r="T20946" t="s">
        <v>3103</v>
      </c>
    </row>
    <row r="20947" spans="17:20">
      <c r="Q20947">
        <v>0.57195601851851896</v>
      </c>
      <c r="R20947">
        <v>2</v>
      </c>
      <c r="S20947" t="s">
        <v>8372</v>
      </c>
      <c r="T20947" t="s">
        <v>3103</v>
      </c>
    </row>
    <row r="20948" spans="17:20">
      <c r="Q20948">
        <v>0.57197916666666704</v>
      </c>
      <c r="R20948">
        <v>3</v>
      </c>
      <c r="S20948" t="s">
        <v>8373</v>
      </c>
      <c r="T20948" t="s">
        <v>3103</v>
      </c>
    </row>
    <row r="20949" spans="17:20">
      <c r="Q20949">
        <v>0.57201388888888904</v>
      </c>
      <c r="R20949">
        <v>1</v>
      </c>
      <c r="S20949" t="s">
        <v>3602</v>
      </c>
      <c r="T20949" t="s">
        <v>3221</v>
      </c>
    </row>
    <row r="20950" spans="17:20">
      <c r="Q20950">
        <v>0.57202546296296297</v>
      </c>
      <c r="R20950">
        <v>1</v>
      </c>
      <c r="S20950" t="s">
        <v>8343</v>
      </c>
      <c r="T20950" t="s">
        <v>3221</v>
      </c>
    </row>
    <row r="20951" spans="17:20">
      <c r="Q20951">
        <v>0.57203703703703701</v>
      </c>
      <c r="R20951">
        <v>1</v>
      </c>
      <c r="S20951" t="s">
        <v>8355</v>
      </c>
      <c r="T20951" t="s">
        <v>3103</v>
      </c>
    </row>
    <row r="20952" spans="17:20">
      <c r="Q20952">
        <v>0.57206018518518498</v>
      </c>
      <c r="R20952">
        <v>1</v>
      </c>
      <c r="S20952" t="s">
        <v>8346</v>
      </c>
      <c r="T20952" t="s">
        <v>3221</v>
      </c>
    </row>
    <row r="20953" spans="17:20">
      <c r="Q20953">
        <v>0.57206018518518498</v>
      </c>
      <c r="R20953">
        <v>1</v>
      </c>
      <c r="S20953" t="s">
        <v>666</v>
      </c>
      <c r="T20953" t="s">
        <v>3128</v>
      </c>
    </row>
    <row r="20954" spans="17:20">
      <c r="Q20954">
        <v>0.57209490740740698</v>
      </c>
      <c r="R20954">
        <v>1</v>
      </c>
      <c r="S20954" t="s">
        <v>8374</v>
      </c>
      <c r="T20954" t="s">
        <v>3103</v>
      </c>
    </row>
    <row r="20955" spans="17:20">
      <c r="Q20955">
        <v>0.57214120370370403</v>
      </c>
      <c r="R20955">
        <v>3</v>
      </c>
      <c r="S20955" t="s">
        <v>8357</v>
      </c>
      <c r="T20955" t="s">
        <v>3103</v>
      </c>
    </row>
    <row r="20956" spans="17:20">
      <c r="Q20956">
        <v>0.57215277777777795</v>
      </c>
      <c r="R20956">
        <v>1</v>
      </c>
      <c r="S20956" t="s">
        <v>8375</v>
      </c>
      <c r="T20956" t="s">
        <v>3103</v>
      </c>
    </row>
    <row r="20957" spans="17:20">
      <c r="Q20957">
        <v>0.57216435185185199</v>
      </c>
      <c r="R20957">
        <v>1</v>
      </c>
      <c r="S20957" t="s">
        <v>8376</v>
      </c>
      <c r="T20957" t="s">
        <v>3103</v>
      </c>
    </row>
    <row r="20958" spans="17:20">
      <c r="Q20958">
        <v>0.572199074074074</v>
      </c>
      <c r="R20958">
        <v>2</v>
      </c>
      <c r="S20958" t="s">
        <v>3511</v>
      </c>
      <c r="T20958" t="s">
        <v>3098</v>
      </c>
    </row>
    <row r="20959" spans="17:20">
      <c r="Q20959">
        <v>0.57225694444444397</v>
      </c>
      <c r="R20959">
        <v>1</v>
      </c>
      <c r="S20959" t="s">
        <v>3517</v>
      </c>
      <c r="T20959" t="s">
        <v>3221</v>
      </c>
    </row>
    <row r="20960" spans="17:20">
      <c r="Q20960">
        <v>0.57230324074074101</v>
      </c>
      <c r="R20960">
        <v>1</v>
      </c>
      <c r="S20960" t="s">
        <v>8377</v>
      </c>
      <c r="T20960" t="s">
        <v>3103</v>
      </c>
    </row>
    <row r="20961" spans="17:20">
      <c r="Q20961">
        <v>0.57232638888888898</v>
      </c>
      <c r="R20961">
        <v>1</v>
      </c>
      <c r="S20961" t="s">
        <v>8378</v>
      </c>
      <c r="T20961" t="s">
        <v>3103</v>
      </c>
    </row>
    <row r="20962" spans="17:20">
      <c r="Q20962">
        <v>0.57233796296296302</v>
      </c>
      <c r="R20962">
        <v>1</v>
      </c>
      <c r="S20962" t="s">
        <v>8356</v>
      </c>
      <c r="T20962" t="s">
        <v>3221</v>
      </c>
    </row>
    <row r="20963" spans="17:20">
      <c r="Q20963">
        <v>0.57236111111111099</v>
      </c>
      <c r="R20963">
        <v>1</v>
      </c>
      <c r="S20963" t="s">
        <v>8379</v>
      </c>
      <c r="T20963" t="s">
        <v>3103</v>
      </c>
    </row>
    <row r="20964" spans="17:20">
      <c r="Q20964">
        <v>0.57237268518518503</v>
      </c>
      <c r="R20964">
        <v>1</v>
      </c>
      <c r="S20964" t="s">
        <v>8380</v>
      </c>
      <c r="T20964" t="s">
        <v>3103</v>
      </c>
    </row>
    <row r="20965" spans="17:20">
      <c r="Q20965">
        <v>0.57237268518518503</v>
      </c>
      <c r="R20965">
        <v>1</v>
      </c>
      <c r="S20965" t="s">
        <v>13156</v>
      </c>
      <c r="T20965" t="s">
        <v>3221</v>
      </c>
    </row>
    <row r="20966" spans="17:20">
      <c r="Q20966">
        <v>0.57238425925925895</v>
      </c>
      <c r="R20966">
        <v>4</v>
      </c>
      <c r="S20966" t="s">
        <v>3512</v>
      </c>
      <c r="T20966" t="s">
        <v>3098</v>
      </c>
    </row>
    <row r="20967" spans="17:20">
      <c r="Q20967">
        <v>0.57240740740740703</v>
      </c>
      <c r="R20967">
        <v>1</v>
      </c>
      <c r="S20967" t="s">
        <v>2562</v>
      </c>
      <c r="T20967" t="s">
        <v>3103</v>
      </c>
    </row>
    <row r="20968" spans="17:20">
      <c r="Q20968">
        <v>0.57241898148148196</v>
      </c>
      <c r="R20968">
        <v>1</v>
      </c>
      <c r="S20968" t="s">
        <v>8382</v>
      </c>
      <c r="T20968" t="s">
        <v>3103</v>
      </c>
    </row>
    <row r="20969" spans="17:20">
      <c r="Q20969">
        <v>0.572430555555556</v>
      </c>
      <c r="R20969">
        <v>1</v>
      </c>
      <c r="S20969" t="s">
        <v>8383</v>
      </c>
      <c r="T20969" t="s">
        <v>3103</v>
      </c>
    </row>
    <row r="20970" spans="17:20">
      <c r="Q20970">
        <v>0.572465277777778</v>
      </c>
      <c r="R20970">
        <v>1</v>
      </c>
      <c r="S20970" t="s">
        <v>8384</v>
      </c>
      <c r="T20970" t="s">
        <v>3103</v>
      </c>
    </row>
    <row r="20971" spans="17:20">
      <c r="Q20971">
        <v>0.57250000000000001</v>
      </c>
      <c r="R20971">
        <v>1</v>
      </c>
      <c r="S20971" t="s">
        <v>2562</v>
      </c>
      <c r="T20971" t="s">
        <v>3103</v>
      </c>
    </row>
    <row r="20972" spans="17:20">
      <c r="Q20972">
        <v>0.57250000000000001</v>
      </c>
      <c r="R20972">
        <v>1</v>
      </c>
      <c r="S20972" t="s">
        <v>8385</v>
      </c>
      <c r="T20972" t="s">
        <v>3103</v>
      </c>
    </row>
    <row r="20973" spans="17:20">
      <c r="Q20973">
        <v>0.57253472222222201</v>
      </c>
      <c r="R20973">
        <v>1</v>
      </c>
      <c r="S20973" t="s">
        <v>8363</v>
      </c>
      <c r="T20973" t="s">
        <v>3221</v>
      </c>
    </row>
    <row r="20974" spans="17:20">
      <c r="Q20974">
        <v>0.57254629629629605</v>
      </c>
      <c r="R20974">
        <v>1</v>
      </c>
      <c r="S20974" t="s">
        <v>8364</v>
      </c>
      <c r="T20974" t="s">
        <v>3221</v>
      </c>
    </row>
    <row r="20975" spans="17:20">
      <c r="Q20975">
        <v>0.57261574074074095</v>
      </c>
      <c r="R20975">
        <v>1</v>
      </c>
      <c r="S20975" t="s">
        <v>13157</v>
      </c>
      <c r="T20975" t="s">
        <v>3097</v>
      </c>
    </row>
    <row r="20976" spans="17:20">
      <c r="Q20976">
        <v>0.572662037037037</v>
      </c>
      <c r="R20976">
        <v>1</v>
      </c>
      <c r="S20976" t="s">
        <v>1053</v>
      </c>
      <c r="T20976" t="s">
        <v>3100</v>
      </c>
    </row>
    <row r="20977" spans="17:20">
      <c r="Q20977">
        <v>0.57267361111111104</v>
      </c>
      <c r="R20977">
        <v>2</v>
      </c>
      <c r="S20977" t="s">
        <v>2562</v>
      </c>
      <c r="T20977" t="s">
        <v>3221</v>
      </c>
    </row>
    <row r="20978" spans="17:20">
      <c r="Q20978">
        <v>0.57281249999999995</v>
      </c>
      <c r="R20978">
        <v>1</v>
      </c>
      <c r="S20978" t="s">
        <v>2562</v>
      </c>
      <c r="T20978" t="s">
        <v>3103</v>
      </c>
    </row>
    <row r="20979" spans="17:20">
      <c r="Q20979">
        <v>0.57281249999999995</v>
      </c>
      <c r="R20979">
        <v>2</v>
      </c>
      <c r="S20979" t="s">
        <v>8367</v>
      </c>
      <c r="T20979" t="s">
        <v>3221</v>
      </c>
    </row>
    <row r="20980" spans="17:20">
      <c r="Q20980">
        <v>0.57291666666666696</v>
      </c>
      <c r="R20980">
        <v>1</v>
      </c>
      <c r="S20980" t="s">
        <v>8354</v>
      </c>
      <c r="T20980" t="s">
        <v>3221</v>
      </c>
    </row>
    <row r="20981" spans="17:20">
      <c r="Q20981">
        <v>0.572928240740741</v>
      </c>
      <c r="R20981">
        <v>1</v>
      </c>
      <c r="S20981" t="s">
        <v>8387</v>
      </c>
      <c r="T20981" t="s">
        <v>3103</v>
      </c>
    </row>
    <row r="20982" spans="17:20">
      <c r="Q20982">
        <v>0.57297453703703705</v>
      </c>
      <c r="R20982">
        <v>1</v>
      </c>
      <c r="S20982" t="s">
        <v>8388</v>
      </c>
      <c r="T20982" t="s">
        <v>3103</v>
      </c>
    </row>
    <row r="20983" spans="17:20">
      <c r="Q20983">
        <v>0.57303240740740702</v>
      </c>
      <c r="R20983">
        <v>3</v>
      </c>
      <c r="S20983" t="s">
        <v>13158</v>
      </c>
      <c r="T20983" t="s">
        <v>3097</v>
      </c>
    </row>
    <row r="20984" spans="17:20">
      <c r="Q20984">
        <v>0.57326388888888902</v>
      </c>
      <c r="R20984">
        <v>2</v>
      </c>
      <c r="S20984" t="s">
        <v>2562</v>
      </c>
      <c r="T20984" t="s">
        <v>3103</v>
      </c>
    </row>
    <row r="20985" spans="17:20">
      <c r="Q20985">
        <v>0.57326388888888902</v>
      </c>
      <c r="R20985">
        <v>1</v>
      </c>
      <c r="S20985" t="s">
        <v>3520</v>
      </c>
      <c r="T20985" t="s">
        <v>3097</v>
      </c>
    </row>
    <row r="20986" spans="17:20">
      <c r="Q20986">
        <v>0.57328703703703698</v>
      </c>
      <c r="R20986">
        <v>1</v>
      </c>
      <c r="S20986" t="s">
        <v>8393</v>
      </c>
      <c r="T20986" t="s">
        <v>3103</v>
      </c>
    </row>
    <row r="20987" spans="17:20">
      <c r="Q20987">
        <v>0.57333333333333303</v>
      </c>
      <c r="R20987">
        <v>1</v>
      </c>
      <c r="S20987" t="s">
        <v>2520</v>
      </c>
      <c r="T20987" t="s">
        <v>3097</v>
      </c>
    </row>
    <row r="20988" spans="17:20">
      <c r="Q20988">
        <v>0.57336805555555603</v>
      </c>
      <c r="R20988">
        <v>3</v>
      </c>
      <c r="S20988" t="s">
        <v>13159</v>
      </c>
      <c r="T20988" t="s">
        <v>3095</v>
      </c>
    </row>
    <row r="20989" spans="17:20">
      <c r="Q20989">
        <v>0.573391203703704</v>
      </c>
      <c r="R20989">
        <v>1</v>
      </c>
      <c r="S20989" t="s">
        <v>8402</v>
      </c>
      <c r="T20989" t="s">
        <v>3097</v>
      </c>
    </row>
    <row r="20990" spans="17:20">
      <c r="Q20990">
        <v>0.57346064814814801</v>
      </c>
      <c r="R20990">
        <v>1</v>
      </c>
      <c r="S20990" t="s">
        <v>13160</v>
      </c>
      <c r="T20990" t="s">
        <v>3221</v>
      </c>
    </row>
    <row r="20991" spans="17:20">
      <c r="Q20991">
        <v>0.57349537037037002</v>
      </c>
      <c r="R20991">
        <v>3</v>
      </c>
      <c r="S20991" t="s">
        <v>3514</v>
      </c>
      <c r="T20991" t="s">
        <v>3095</v>
      </c>
    </row>
    <row r="20992" spans="17:20">
      <c r="Q20992">
        <v>0.57353009259259302</v>
      </c>
      <c r="R20992">
        <v>1</v>
      </c>
      <c r="S20992" t="s">
        <v>4053</v>
      </c>
      <c r="T20992" t="s">
        <v>3221</v>
      </c>
    </row>
    <row r="20993" spans="17:20">
      <c r="Q20993">
        <v>0.57353009259259302</v>
      </c>
      <c r="R20993">
        <v>1</v>
      </c>
      <c r="S20993" t="s">
        <v>13161</v>
      </c>
      <c r="T20993" t="s">
        <v>3097</v>
      </c>
    </row>
    <row r="20994" spans="17:20">
      <c r="Q20994">
        <v>0.57355324074074099</v>
      </c>
      <c r="R20994">
        <v>1</v>
      </c>
      <c r="S20994" t="s">
        <v>8399</v>
      </c>
      <c r="T20994" t="s">
        <v>3103</v>
      </c>
    </row>
    <row r="20995" spans="17:20">
      <c r="Q20995">
        <v>0.57357638888888896</v>
      </c>
      <c r="R20995">
        <v>1</v>
      </c>
      <c r="S20995" t="s">
        <v>13162</v>
      </c>
      <c r="T20995" t="s">
        <v>3221</v>
      </c>
    </row>
    <row r="20996" spans="17:20">
      <c r="Q20996">
        <v>0.57359953703703703</v>
      </c>
      <c r="R20996">
        <v>1</v>
      </c>
      <c r="S20996" t="s">
        <v>4545</v>
      </c>
      <c r="T20996" t="s">
        <v>3095</v>
      </c>
    </row>
    <row r="20997" spans="17:20">
      <c r="Q20997">
        <v>0.57361111111111096</v>
      </c>
      <c r="R20997">
        <v>2</v>
      </c>
      <c r="S20997" t="s">
        <v>8392</v>
      </c>
      <c r="T20997" t="s">
        <v>3103</v>
      </c>
    </row>
    <row r="20998" spans="17:20">
      <c r="Q20998">
        <v>0.57363425925925904</v>
      </c>
      <c r="R20998">
        <v>1</v>
      </c>
      <c r="S20998" t="s">
        <v>2562</v>
      </c>
      <c r="T20998" t="s">
        <v>3221</v>
      </c>
    </row>
    <row r="20999" spans="17:20">
      <c r="Q20999">
        <v>0.57365740740740701</v>
      </c>
      <c r="R20999">
        <v>1</v>
      </c>
      <c r="S20999" t="s">
        <v>8368</v>
      </c>
      <c r="T20999" t="s">
        <v>3221</v>
      </c>
    </row>
    <row r="21000" spans="17:20">
      <c r="Q21000">
        <v>0.57372685185185202</v>
      </c>
      <c r="R21000">
        <v>1</v>
      </c>
      <c r="S21000" t="s">
        <v>8390</v>
      </c>
      <c r="T21000" t="s">
        <v>3103</v>
      </c>
    </row>
    <row r="21001" spans="17:20">
      <c r="Q21001">
        <v>0.57386574074074104</v>
      </c>
      <c r="R21001">
        <v>1</v>
      </c>
      <c r="S21001" t="s">
        <v>2562</v>
      </c>
      <c r="T21001" t="s">
        <v>3103</v>
      </c>
    </row>
    <row r="21002" spans="17:20">
      <c r="Q21002">
        <v>0.57392361111111101</v>
      </c>
      <c r="R21002">
        <v>1</v>
      </c>
      <c r="S21002" t="s">
        <v>3522</v>
      </c>
      <c r="T21002" t="s">
        <v>3098</v>
      </c>
    </row>
    <row r="21003" spans="17:20">
      <c r="Q21003">
        <v>0.57399305555555602</v>
      </c>
      <c r="R21003">
        <v>2</v>
      </c>
      <c r="S21003" t="s">
        <v>8394</v>
      </c>
      <c r="T21003" t="s">
        <v>3103</v>
      </c>
    </row>
    <row r="21004" spans="17:20">
      <c r="Q21004">
        <v>0.57409722222222204</v>
      </c>
      <c r="R21004">
        <v>1</v>
      </c>
      <c r="S21004" t="s">
        <v>8398</v>
      </c>
      <c r="T21004" t="s">
        <v>3103</v>
      </c>
    </row>
    <row r="21005" spans="17:20">
      <c r="Q21005">
        <v>0.57427083333333295</v>
      </c>
      <c r="R21005">
        <v>1</v>
      </c>
      <c r="S21005" t="s">
        <v>1028</v>
      </c>
      <c r="T21005" t="s">
        <v>3096</v>
      </c>
    </row>
    <row r="21006" spans="17:20">
      <c r="Q21006">
        <v>0.57430555555555596</v>
      </c>
      <c r="R21006">
        <v>1</v>
      </c>
      <c r="S21006" t="s">
        <v>8400</v>
      </c>
      <c r="T21006" t="s">
        <v>3103</v>
      </c>
    </row>
    <row r="21007" spans="17:20">
      <c r="Q21007">
        <v>0.57449074074074102</v>
      </c>
      <c r="R21007">
        <v>2</v>
      </c>
      <c r="S21007" t="s">
        <v>2562</v>
      </c>
      <c r="T21007" t="s">
        <v>3103</v>
      </c>
    </row>
    <row r="21008" spans="17:20">
      <c r="Q21008">
        <v>0.57449074074074102</v>
      </c>
      <c r="R21008">
        <v>2</v>
      </c>
      <c r="S21008" t="s">
        <v>13163</v>
      </c>
      <c r="T21008" t="s">
        <v>3095</v>
      </c>
    </row>
    <row r="21009" spans="17:20">
      <c r="Q21009">
        <v>0.57452546296296303</v>
      </c>
      <c r="R21009">
        <v>1</v>
      </c>
      <c r="S21009" t="s">
        <v>8386</v>
      </c>
      <c r="T21009" t="s">
        <v>3221</v>
      </c>
    </row>
    <row r="21010" spans="17:20">
      <c r="Q21010">
        <v>0.57462962962963005</v>
      </c>
      <c r="R21010">
        <v>2</v>
      </c>
      <c r="S21010" t="s">
        <v>8403</v>
      </c>
      <c r="T21010" t="s">
        <v>3103</v>
      </c>
    </row>
    <row r="21011" spans="17:20">
      <c r="Q21011">
        <v>0.57472222222222202</v>
      </c>
      <c r="R21011">
        <v>2</v>
      </c>
      <c r="S21011" t="s">
        <v>8409</v>
      </c>
      <c r="T21011" t="s">
        <v>3103</v>
      </c>
    </row>
    <row r="21012" spans="17:20">
      <c r="Q21012">
        <v>0.57475694444444403</v>
      </c>
      <c r="R21012">
        <v>1</v>
      </c>
      <c r="S21012" t="s">
        <v>8395</v>
      </c>
      <c r="T21012" t="s">
        <v>3221</v>
      </c>
    </row>
    <row r="21013" spans="17:20">
      <c r="Q21013">
        <v>0.57490740740740698</v>
      </c>
      <c r="R21013">
        <v>1</v>
      </c>
      <c r="S21013" t="s">
        <v>8405</v>
      </c>
      <c r="T21013" t="s">
        <v>3103</v>
      </c>
    </row>
    <row r="21014" spans="17:20">
      <c r="Q21014">
        <v>0.57491898148148102</v>
      </c>
      <c r="R21014">
        <v>1</v>
      </c>
      <c r="S21014" t="s">
        <v>8416</v>
      </c>
      <c r="T21014" t="s">
        <v>3103</v>
      </c>
    </row>
    <row r="21015" spans="17:20">
      <c r="Q21015">
        <v>0.57496527777777795</v>
      </c>
      <c r="R21015">
        <v>1</v>
      </c>
      <c r="S21015" t="s">
        <v>8404</v>
      </c>
      <c r="T21015" t="s">
        <v>3103</v>
      </c>
    </row>
    <row r="21016" spans="17:20">
      <c r="Q21016">
        <v>0.57520833333333299</v>
      </c>
      <c r="R21016">
        <v>1</v>
      </c>
      <c r="S21016" t="s">
        <v>8417</v>
      </c>
      <c r="T21016" t="s">
        <v>3103</v>
      </c>
    </row>
    <row r="21017" spans="17:20">
      <c r="Q21017">
        <v>0.57520833333333299</v>
      </c>
      <c r="R21017">
        <v>1</v>
      </c>
      <c r="S21017" t="s">
        <v>3525</v>
      </c>
      <c r="T21017" t="s">
        <v>3097</v>
      </c>
    </row>
    <row r="21018" spans="17:20">
      <c r="Q21018">
        <v>0.57528935185185204</v>
      </c>
      <c r="R21018">
        <v>1</v>
      </c>
      <c r="S21018" t="s">
        <v>3894</v>
      </c>
      <c r="T21018" t="s">
        <v>3097</v>
      </c>
    </row>
    <row r="21019" spans="17:20">
      <c r="Q21019">
        <v>0.57542824074074095</v>
      </c>
      <c r="R21019">
        <v>1</v>
      </c>
      <c r="S21019" t="s">
        <v>8419</v>
      </c>
      <c r="T21019" t="s">
        <v>3103</v>
      </c>
    </row>
    <row r="21020" spans="17:20">
      <c r="Q21020">
        <v>0.57555555555555604</v>
      </c>
      <c r="R21020">
        <v>1</v>
      </c>
      <c r="S21020" t="s">
        <v>8435</v>
      </c>
      <c r="T21020" t="s">
        <v>3103</v>
      </c>
    </row>
    <row r="21021" spans="17:20">
      <c r="Q21021">
        <v>0.57556712962962997</v>
      </c>
      <c r="R21021">
        <v>1</v>
      </c>
      <c r="S21021" t="s">
        <v>579</v>
      </c>
      <c r="T21021" t="s">
        <v>3097</v>
      </c>
    </row>
    <row r="21022" spans="17:20">
      <c r="Q21022">
        <v>0.57564814814814802</v>
      </c>
      <c r="R21022">
        <v>1</v>
      </c>
      <c r="S21022" t="s">
        <v>8407</v>
      </c>
      <c r="T21022" t="s">
        <v>3221</v>
      </c>
    </row>
    <row r="21023" spans="17:20">
      <c r="Q21023">
        <v>0.57583333333333298</v>
      </c>
      <c r="R21023">
        <v>1</v>
      </c>
      <c r="S21023" t="s">
        <v>9430</v>
      </c>
      <c r="T21023" t="s">
        <v>3095</v>
      </c>
    </row>
    <row r="21024" spans="17:20">
      <c r="Q21024">
        <v>0.57591435185185202</v>
      </c>
      <c r="R21024">
        <v>1</v>
      </c>
      <c r="S21024" t="s">
        <v>8432</v>
      </c>
      <c r="T21024" t="s">
        <v>3221</v>
      </c>
    </row>
    <row r="21025" spans="17:20">
      <c r="Q21025">
        <v>0.57594907407407403</v>
      </c>
      <c r="R21025">
        <v>4</v>
      </c>
      <c r="S21025" t="s">
        <v>8438</v>
      </c>
      <c r="T21025" t="s">
        <v>3103</v>
      </c>
    </row>
    <row r="21026" spans="17:20">
      <c r="Q21026">
        <v>0.57605324074074105</v>
      </c>
      <c r="R21026">
        <v>1</v>
      </c>
      <c r="S21026" t="s">
        <v>8441</v>
      </c>
      <c r="T21026" t="s">
        <v>3103</v>
      </c>
    </row>
    <row r="21027" spans="17:20">
      <c r="Q21027">
        <v>0.57606481481481497</v>
      </c>
      <c r="R21027">
        <v>1</v>
      </c>
      <c r="S21027" t="s">
        <v>8445</v>
      </c>
      <c r="T21027" t="s">
        <v>3103</v>
      </c>
    </row>
    <row r="21028" spans="17:20">
      <c r="Q21028">
        <v>0.57607638888888901</v>
      </c>
      <c r="R21028">
        <v>1</v>
      </c>
      <c r="S21028" t="s">
        <v>13164</v>
      </c>
      <c r="T21028" t="s">
        <v>3128</v>
      </c>
    </row>
    <row r="21029" spans="17:20">
      <c r="Q21029">
        <v>0.57609953703703698</v>
      </c>
      <c r="R21029">
        <v>4</v>
      </c>
      <c r="S21029" t="s">
        <v>8446</v>
      </c>
      <c r="T21029" t="s">
        <v>3103</v>
      </c>
    </row>
    <row r="21030" spans="17:20">
      <c r="Q21030">
        <v>0.57613425925925899</v>
      </c>
      <c r="R21030">
        <v>1</v>
      </c>
      <c r="S21030" t="s">
        <v>8410</v>
      </c>
      <c r="T21030" t="s">
        <v>3221</v>
      </c>
    </row>
    <row r="21031" spans="17:20">
      <c r="Q21031">
        <v>0.57613425925925899</v>
      </c>
      <c r="R21031">
        <v>1</v>
      </c>
      <c r="S21031" t="s">
        <v>8447</v>
      </c>
      <c r="T21031" t="s">
        <v>3103</v>
      </c>
    </row>
    <row r="21032" spans="17:20">
      <c r="Q21032">
        <v>0.57615740740740695</v>
      </c>
      <c r="R21032">
        <v>2</v>
      </c>
      <c r="S21032" t="s">
        <v>8449</v>
      </c>
      <c r="T21032" t="s">
        <v>3103</v>
      </c>
    </row>
    <row r="21033" spans="17:20">
      <c r="Q21033">
        <v>0.57616898148148099</v>
      </c>
      <c r="R21033">
        <v>1</v>
      </c>
      <c r="S21033" t="s">
        <v>8434</v>
      </c>
      <c r="T21033" t="s">
        <v>3103</v>
      </c>
    </row>
    <row r="21034" spans="17:20">
      <c r="Q21034">
        <v>0.57616898148148099</v>
      </c>
      <c r="R21034">
        <v>2</v>
      </c>
      <c r="S21034" t="s">
        <v>8413</v>
      </c>
      <c r="T21034" t="s">
        <v>3221</v>
      </c>
    </row>
    <row r="21035" spans="17:20">
      <c r="Q21035">
        <v>0.576203703703704</v>
      </c>
      <c r="R21035">
        <v>1</v>
      </c>
      <c r="S21035" t="s">
        <v>8450</v>
      </c>
      <c r="T21035" t="s">
        <v>3103</v>
      </c>
    </row>
    <row r="21036" spans="17:20">
      <c r="Q21036">
        <v>0.57622685185185196</v>
      </c>
      <c r="R21036">
        <v>2</v>
      </c>
      <c r="S21036" t="s">
        <v>8451</v>
      </c>
      <c r="T21036" t="s">
        <v>3103</v>
      </c>
    </row>
    <row r="21037" spans="17:20">
      <c r="Q21037">
        <v>0.57628472222222205</v>
      </c>
      <c r="R21037">
        <v>1</v>
      </c>
      <c r="S21037" t="s">
        <v>8452</v>
      </c>
      <c r="T21037" t="s">
        <v>3103</v>
      </c>
    </row>
    <row r="21038" spans="17:20">
      <c r="Q21038">
        <v>0.57630787037037001</v>
      </c>
      <c r="R21038">
        <v>1</v>
      </c>
      <c r="S21038" t="s">
        <v>8420</v>
      </c>
      <c r="T21038" t="s">
        <v>3103</v>
      </c>
    </row>
    <row r="21039" spans="17:20">
      <c r="Q21039">
        <v>0.57631944444444405</v>
      </c>
      <c r="R21039">
        <v>1</v>
      </c>
      <c r="S21039" t="s">
        <v>8453</v>
      </c>
      <c r="T21039" t="s">
        <v>3103</v>
      </c>
    </row>
    <row r="21040" spans="17:20">
      <c r="Q21040">
        <v>0.57633101851851898</v>
      </c>
      <c r="R21040">
        <v>1</v>
      </c>
      <c r="S21040" t="s">
        <v>8422</v>
      </c>
      <c r="T21040" t="s">
        <v>3103</v>
      </c>
    </row>
    <row r="21041" spans="17:20">
      <c r="Q21041">
        <v>0.57633101851851898</v>
      </c>
      <c r="R21041">
        <v>1</v>
      </c>
      <c r="S21041" t="s">
        <v>3787</v>
      </c>
      <c r="T21041" t="s">
        <v>3095</v>
      </c>
    </row>
    <row r="21042" spans="17:20">
      <c r="Q21042">
        <v>0.57640046296296299</v>
      </c>
      <c r="R21042">
        <v>1</v>
      </c>
      <c r="S21042" t="s">
        <v>8436</v>
      </c>
      <c r="T21042" t="s">
        <v>3103</v>
      </c>
    </row>
    <row r="21043" spans="17:20">
      <c r="Q21043">
        <v>0.576435185185185</v>
      </c>
      <c r="R21043">
        <v>1</v>
      </c>
      <c r="S21043" t="s">
        <v>8294</v>
      </c>
      <c r="T21043" t="s">
        <v>3098</v>
      </c>
    </row>
    <row r="21044" spans="17:20">
      <c r="Q21044">
        <v>0.57644675925925903</v>
      </c>
      <c r="R21044">
        <v>2</v>
      </c>
      <c r="S21044" t="s">
        <v>2562</v>
      </c>
      <c r="T21044" t="s">
        <v>3103</v>
      </c>
    </row>
    <row r="21045" spans="17:20">
      <c r="Q21045">
        <v>0.57649305555555597</v>
      </c>
      <c r="R21045">
        <v>1</v>
      </c>
      <c r="S21045" t="s">
        <v>8460</v>
      </c>
      <c r="T21045" t="s">
        <v>3103</v>
      </c>
    </row>
    <row r="21046" spans="17:20">
      <c r="Q21046">
        <v>0.57649305555555597</v>
      </c>
      <c r="R21046">
        <v>1</v>
      </c>
      <c r="S21046" t="s">
        <v>8402</v>
      </c>
      <c r="T21046" t="s">
        <v>3098</v>
      </c>
    </row>
    <row r="21047" spans="17:20">
      <c r="Q21047">
        <v>0.57650462962963001</v>
      </c>
      <c r="R21047">
        <v>1</v>
      </c>
      <c r="S21047" t="s">
        <v>2562</v>
      </c>
      <c r="T21047" t="s">
        <v>3103</v>
      </c>
    </row>
    <row r="21048" spans="17:20">
      <c r="Q21048">
        <v>0.57662037037036995</v>
      </c>
      <c r="R21048">
        <v>1</v>
      </c>
      <c r="S21048" t="s">
        <v>8424</v>
      </c>
      <c r="T21048" t="s">
        <v>3103</v>
      </c>
    </row>
    <row r="21049" spans="17:20">
      <c r="Q21049">
        <v>0.57665509259259295</v>
      </c>
      <c r="R21049">
        <v>1</v>
      </c>
      <c r="S21049" t="s">
        <v>8425</v>
      </c>
      <c r="T21049" t="s">
        <v>3103</v>
      </c>
    </row>
    <row r="21050" spans="17:20">
      <c r="Q21050">
        <v>0.57665509259259295</v>
      </c>
      <c r="R21050">
        <v>4</v>
      </c>
      <c r="S21050" t="s">
        <v>8463</v>
      </c>
      <c r="T21050" t="s">
        <v>3103</v>
      </c>
    </row>
    <row r="21051" spans="17:20">
      <c r="Q21051">
        <v>0.57667824074074103</v>
      </c>
      <c r="R21051">
        <v>1</v>
      </c>
      <c r="S21051" t="s">
        <v>8464</v>
      </c>
      <c r="T21051" t="s">
        <v>3103</v>
      </c>
    </row>
    <row r="21052" spans="17:20">
      <c r="Q21052">
        <v>0.57672453703703697</v>
      </c>
      <c r="R21052">
        <v>4</v>
      </c>
      <c r="S21052" t="s">
        <v>8433</v>
      </c>
      <c r="T21052" t="s">
        <v>3103</v>
      </c>
    </row>
    <row r="21053" spans="17:20">
      <c r="Q21053">
        <v>0.57673611111111101</v>
      </c>
      <c r="R21053">
        <v>2</v>
      </c>
      <c r="S21053" t="s">
        <v>8465</v>
      </c>
      <c r="T21053" t="s">
        <v>3103</v>
      </c>
    </row>
    <row r="21054" spans="17:20">
      <c r="Q21054">
        <v>0.57677083333333301</v>
      </c>
      <c r="R21054">
        <v>1</v>
      </c>
      <c r="S21054" t="s">
        <v>8466</v>
      </c>
      <c r="T21054" t="s">
        <v>3103</v>
      </c>
    </row>
    <row r="21055" spans="17:20">
      <c r="Q21055">
        <v>0.57679398148148198</v>
      </c>
      <c r="R21055">
        <v>1</v>
      </c>
      <c r="S21055" t="s">
        <v>8467</v>
      </c>
      <c r="T21055" t="s">
        <v>3103</v>
      </c>
    </row>
    <row r="21056" spans="17:20">
      <c r="Q21056">
        <v>0.57680555555555602</v>
      </c>
      <c r="R21056">
        <v>1</v>
      </c>
      <c r="S21056" t="s">
        <v>8468</v>
      </c>
      <c r="T21056" t="s">
        <v>3103</v>
      </c>
    </row>
    <row r="21057" spans="17:20">
      <c r="Q21057">
        <v>0.57690972222222203</v>
      </c>
      <c r="R21057">
        <v>1</v>
      </c>
      <c r="S21057" t="s">
        <v>8431</v>
      </c>
      <c r="T21057" t="s">
        <v>3103</v>
      </c>
    </row>
    <row r="21058" spans="17:20">
      <c r="Q21058">
        <v>0.57706018518518498</v>
      </c>
      <c r="R21058">
        <v>2</v>
      </c>
      <c r="S21058" t="s">
        <v>2562</v>
      </c>
      <c r="T21058" t="s">
        <v>3221</v>
      </c>
    </row>
    <row r="21059" spans="17:20">
      <c r="Q21059">
        <v>0.57715277777777796</v>
      </c>
      <c r="R21059">
        <v>2</v>
      </c>
      <c r="S21059" t="s">
        <v>8470</v>
      </c>
      <c r="T21059" t="s">
        <v>3103</v>
      </c>
    </row>
    <row r="21060" spans="17:20">
      <c r="Q21060">
        <v>0.57717592592592604</v>
      </c>
      <c r="R21060">
        <v>1</v>
      </c>
      <c r="S21060" t="s">
        <v>8471</v>
      </c>
      <c r="T21060" t="s">
        <v>3103</v>
      </c>
    </row>
    <row r="21061" spans="17:20">
      <c r="Q21061">
        <v>0.57722222222222197</v>
      </c>
      <c r="R21061">
        <v>3</v>
      </c>
      <c r="S21061" t="s">
        <v>3527</v>
      </c>
      <c r="T21061" t="s">
        <v>3096</v>
      </c>
    </row>
    <row r="21062" spans="17:20">
      <c r="Q21062">
        <v>0.57726851851851901</v>
      </c>
      <c r="R21062">
        <v>1</v>
      </c>
      <c r="S21062" t="s">
        <v>8230</v>
      </c>
      <c r="T21062" t="s">
        <v>3221</v>
      </c>
    </row>
    <row r="21063" spans="17:20">
      <c r="Q21063">
        <v>0.57729166666666698</v>
      </c>
      <c r="R21063">
        <v>1</v>
      </c>
      <c r="S21063" t="s">
        <v>8473</v>
      </c>
      <c r="T21063" t="s">
        <v>3103</v>
      </c>
    </row>
    <row r="21064" spans="17:20">
      <c r="Q21064">
        <v>0.57730324074074102</v>
      </c>
      <c r="R21064">
        <v>1</v>
      </c>
      <c r="S21064" t="s">
        <v>8437</v>
      </c>
      <c r="T21064" t="s">
        <v>3221</v>
      </c>
    </row>
    <row r="21065" spans="17:20">
      <c r="Q21065">
        <v>0.57730324074074102</v>
      </c>
      <c r="R21065">
        <v>1</v>
      </c>
      <c r="S21065" t="s">
        <v>3788</v>
      </c>
      <c r="T21065" t="s">
        <v>3096</v>
      </c>
    </row>
    <row r="21066" spans="17:20">
      <c r="Q21066">
        <v>0.57733796296296302</v>
      </c>
      <c r="R21066">
        <v>4</v>
      </c>
      <c r="S21066" t="s">
        <v>8476</v>
      </c>
      <c r="T21066" t="s">
        <v>3103</v>
      </c>
    </row>
    <row r="21067" spans="17:20">
      <c r="Q21067">
        <v>0.57733796296296302</v>
      </c>
      <c r="R21067">
        <v>1</v>
      </c>
      <c r="S21067" t="s">
        <v>13165</v>
      </c>
      <c r="T21067" t="s">
        <v>3096</v>
      </c>
    </row>
    <row r="21068" spans="17:20">
      <c r="Q21068">
        <v>0.57738425925925896</v>
      </c>
      <c r="R21068">
        <v>1</v>
      </c>
      <c r="S21068" t="s">
        <v>8477</v>
      </c>
      <c r="T21068" t="s">
        <v>3103</v>
      </c>
    </row>
    <row r="21069" spans="17:20">
      <c r="Q21069">
        <v>0.57739583333333333</v>
      </c>
      <c r="R21069">
        <v>2</v>
      </c>
      <c r="S21069" t="s">
        <v>8454</v>
      </c>
      <c r="T21069" t="s">
        <v>3103</v>
      </c>
    </row>
    <row r="21070" spans="17:20">
      <c r="Q21070">
        <v>0.57740740740740704</v>
      </c>
      <c r="R21070">
        <v>1</v>
      </c>
      <c r="S21070" t="s">
        <v>8440</v>
      </c>
      <c r="T21070" t="s">
        <v>3103</v>
      </c>
    </row>
    <row r="21071" spans="17:20">
      <c r="Q21071">
        <v>0.57746527777777801</v>
      </c>
      <c r="R21071">
        <v>1</v>
      </c>
      <c r="S21071" t="s">
        <v>8439</v>
      </c>
      <c r="T21071" t="s">
        <v>3221</v>
      </c>
    </row>
    <row r="21072" spans="17:20">
      <c r="Q21072">
        <v>0.57751157407407405</v>
      </c>
      <c r="R21072">
        <v>6</v>
      </c>
      <c r="S21072" t="s">
        <v>2562</v>
      </c>
      <c r="T21072" t="s">
        <v>3098</v>
      </c>
    </row>
    <row r="21073" spans="17:20">
      <c r="Q21073">
        <v>0.57753472222222202</v>
      </c>
      <c r="R21073">
        <v>1</v>
      </c>
      <c r="S21073" t="s">
        <v>8448</v>
      </c>
      <c r="T21073" t="s">
        <v>3221</v>
      </c>
    </row>
    <row r="21074" spans="17:20">
      <c r="Q21074">
        <v>0.57756944444444402</v>
      </c>
      <c r="R21074">
        <v>3</v>
      </c>
      <c r="S21074" t="s">
        <v>2562</v>
      </c>
      <c r="T21074" t="s">
        <v>3095</v>
      </c>
    </row>
    <row r="21075" spans="17:20">
      <c r="Q21075">
        <v>0.577662037037037</v>
      </c>
      <c r="R21075">
        <v>1</v>
      </c>
      <c r="S21075" t="s">
        <v>2562</v>
      </c>
      <c r="T21075" t="s">
        <v>3103</v>
      </c>
    </row>
    <row r="21076" spans="17:20">
      <c r="Q21076">
        <v>0.57770833333333305</v>
      </c>
      <c r="R21076">
        <v>2</v>
      </c>
      <c r="S21076" t="s">
        <v>8479</v>
      </c>
      <c r="T21076" t="s">
        <v>3103</v>
      </c>
    </row>
    <row r="21077" spans="17:20">
      <c r="Q21077">
        <v>0.57792824074074101</v>
      </c>
      <c r="R21077">
        <v>1</v>
      </c>
      <c r="S21077" t="s">
        <v>13166</v>
      </c>
      <c r="T21077" t="s">
        <v>3094</v>
      </c>
    </row>
    <row r="21078" spans="17:20">
      <c r="Q21078">
        <v>0.57793981481481504</v>
      </c>
      <c r="R21078">
        <v>1</v>
      </c>
      <c r="S21078" t="s">
        <v>9557</v>
      </c>
      <c r="T21078" t="s">
        <v>3096</v>
      </c>
    </row>
    <row r="21079" spans="17:20">
      <c r="Q21079">
        <v>0.57806712962963003</v>
      </c>
      <c r="R21079">
        <v>1</v>
      </c>
      <c r="S21079" t="s">
        <v>8472</v>
      </c>
      <c r="T21079" t="s">
        <v>3103</v>
      </c>
    </row>
    <row r="21080" spans="17:20">
      <c r="Q21080">
        <v>0.57811342592592596</v>
      </c>
      <c r="R21080">
        <v>1</v>
      </c>
      <c r="S21080" t="s">
        <v>2562</v>
      </c>
      <c r="T21080" t="s">
        <v>3103</v>
      </c>
    </row>
    <row r="21081" spans="17:20">
      <c r="Q21081">
        <v>0.578125</v>
      </c>
      <c r="R21081">
        <v>1</v>
      </c>
      <c r="S21081" t="s">
        <v>13167</v>
      </c>
      <c r="T21081" t="s">
        <v>3097</v>
      </c>
    </row>
    <row r="21082" spans="17:20">
      <c r="Q21082">
        <v>0.57846064814814802</v>
      </c>
      <c r="R21082">
        <v>2</v>
      </c>
      <c r="S21082" t="s">
        <v>8475</v>
      </c>
      <c r="T21082" t="s">
        <v>3103</v>
      </c>
    </row>
    <row r="21083" spans="17:20">
      <c r="Q21083">
        <v>0.57851851851851899</v>
      </c>
      <c r="R21083">
        <v>2</v>
      </c>
      <c r="S21083" t="s">
        <v>2562</v>
      </c>
      <c r="T21083" t="s">
        <v>3103</v>
      </c>
    </row>
    <row r="21084" spans="17:20">
      <c r="Q21084">
        <v>0.57854166666666695</v>
      </c>
      <c r="R21084">
        <v>4</v>
      </c>
      <c r="S21084" t="s">
        <v>8483</v>
      </c>
      <c r="T21084" t="s">
        <v>3103</v>
      </c>
    </row>
    <row r="21085" spans="17:20">
      <c r="Q21085">
        <v>0.578587962962963</v>
      </c>
      <c r="R21085">
        <v>3</v>
      </c>
      <c r="S21085" t="s">
        <v>8487</v>
      </c>
      <c r="T21085" t="s">
        <v>3103</v>
      </c>
    </row>
    <row r="21086" spans="17:20">
      <c r="Q21086">
        <v>0.57859953703703704</v>
      </c>
      <c r="R21086">
        <v>1</v>
      </c>
      <c r="S21086" t="s">
        <v>13168</v>
      </c>
      <c r="T21086" t="s">
        <v>3221</v>
      </c>
    </row>
    <row r="21087" spans="17:20">
      <c r="Q21087">
        <v>0.57891203703703698</v>
      </c>
      <c r="R21087">
        <v>1</v>
      </c>
      <c r="S21087" t="s">
        <v>579</v>
      </c>
      <c r="T21087" t="s">
        <v>3098</v>
      </c>
    </row>
    <row r="21088" spans="17:20">
      <c r="Q21088">
        <v>0.57900462962962995</v>
      </c>
      <c r="R21088">
        <v>3</v>
      </c>
      <c r="S21088" t="s">
        <v>8493</v>
      </c>
      <c r="T21088" t="s">
        <v>3103</v>
      </c>
    </row>
    <row r="21089" spans="17:20">
      <c r="Q21089">
        <v>0.57909722222222204</v>
      </c>
      <c r="R21089">
        <v>1</v>
      </c>
      <c r="S21089" t="s">
        <v>8497</v>
      </c>
      <c r="T21089" t="s">
        <v>3103</v>
      </c>
    </row>
    <row r="21090" spans="17:20">
      <c r="Q21090">
        <v>0.57910879629629597</v>
      </c>
      <c r="R21090">
        <v>1</v>
      </c>
      <c r="S21090" t="s">
        <v>8484</v>
      </c>
      <c r="T21090" t="s">
        <v>3103</v>
      </c>
    </row>
    <row r="21091" spans="17:20">
      <c r="Q21091">
        <v>0.57913194444444405</v>
      </c>
      <c r="R21091">
        <v>1</v>
      </c>
      <c r="S21091" t="s">
        <v>8491</v>
      </c>
      <c r="T21091" t="s">
        <v>3103</v>
      </c>
    </row>
    <row r="21092" spans="17:20">
      <c r="Q21092">
        <v>0.57916666666666705</v>
      </c>
      <c r="R21092">
        <v>2</v>
      </c>
      <c r="S21092" t="s">
        <v>8498</v>
      </c>
      <c r="T21092" t="s">
        <v>3103</v>
      </c>
    </row>
    <row r="21093" spans="17:20">
      <c r="Q21093">
        <v>0.57920138888888895</v>
      </c>
      <c r="R21093">
        <v>4</v>
      </c>
      <c r="S21093" t="s">
        <v>8489</v>
      </c>
      <c r="T21093" t="s">
        <v>3221</v>
      </c>
    </row>
    <row r="21094" spans="17:20">
      <c r="Q21094">
        <v>0.57937499999999997</v>
      </c>
      <c r="R21094">
        <v>1</v>
      </c>
      <c r="S21094" t="s">
        <v>8499</v>
      </c>
      <c r="T21094" t="s">
        <v>3103</v>
      </c>
    </row>
    <row r="21095" spans="17:20">
      <c r="Q21095">
        <v>0.57937499999999997</v>
      </c>
      <c r="R21095">
        <v>1</v>
      </c>
      <c r="S21095" t="s">
        <v>13169</v>
      </c>
      <c r="T21095" t="s">
        <v>3221</v>
      </c>
    </row>
    <row r="21096" spans="17:20">
      <c r="Q21096">
        <v>0.57939814814814805</v>
      </c>
      <c r="R21096">
        <v>1</v>
      </c>
      <c r="S21096" t="s">
        <v>13170</v>
      </c>
      <c r="T21096" t="s">
        <v>3128</v>
      </c>
    </row>
    <row r="21097" spans="17:20">
      <c r="Q21097">
        <v>0.57940972222222198</v>
      </c>
      <c r="R21097">
        <v>1</v>
      </c>
      <c r="S21097" t="s">
        <v>3530</v>
      </c>
      <c r="T21097" t="s">
        <v>3097</v>
      </c>
    </row>
    <row r="21098" spans="17:20">
      <c r="Q21098">
        <v>0.57942129629629602</v>
      </c>
      <c r="R21098">
        <v>1</v>
      </c>
      <c r="S21098" t="s">
        <v>8478</v>
      </c>
      <c r="T21098" t="s">
        <v>3221</v>
      </c>
    </row>
    <row r="21099" spans="17:20">
      <c r="Q21099">
        <v>0.57942129629629602</v>
      </c>
      <c r="R21099">
        <v>1</v>
      </c>
      <c r="S21099" t="s">
        <v>2562</v>
      </c>
      <c r="T21099" t="s">
        <v>3101</v>
      </c>
    </row>
    <row r="21100" spans="17:20">
      <c r="Q21100">
        <v>0.57942129629629602</v>
      </c>
      <c r="R21100">
        <v>2</v>
      </c>
      <c r="S21100" t="s">
        <v>13171</v>
      </c>
      <c r="T21100" t="s">
        <v>3094</v>
      </c>
    </row>
    <row r="21101" spans="17:20">
      <c r="Q21101">
        <v>0.57945601851851802</v>
      </c>
      <c r="R21101">
        <v>1</v>
      </c>
      <c r="S21101" t="s">
        <v>8490</v>
      </c>
      <c r="T21101" t="s">
        <v>3103</v>
      </c>
    </row>
    <row r="21102" spans="17:20">
      <c r="Q21102">
        <v>0.57946759259259295</v>
      </c>
      <c r="R21102">
        <v>1</v>
      </c>
      <c r="S21102" t="s">
        <v>2562</v>
      </c>
      <c r="T21102" t="s">
        <v>3103</v>
      </c>
    </row>
    <row r="21103" spans="17:20">
      <c r="Q21103">
        <v>0.57951388888888899</v>
      </c>
      <c r="R21103">
        <v>1</v>
      </c>
      <c r="S21103" t="s">
        <v>2562</v>
      </c>
      <c r="T21103" t="s">
        <v>3103</v>
      </c>
    </row>
    <row r="21104" spans="17:20">
      <c r="Q21104">
        <v>0.57957175925925897</v>
      </c>
      <c r="R21104">
        <v>1</v>
      </c>
      <c r="S21104" t="s">
        <v>8492</v>
      </c>
      <c r="T21104" t="s">
        <v>3221</v>
      </c>
    </row>
    <row r="21105" spans="17:20">
      <c r="Q21105">
        <v>0.57961805555555601</v>
      </c>
      <c r="R21105">
        <v>1</v>
      </c>
      <c r="S21105" t="s">
        <v>8495</v>
      </c>
      <c r="T21105" t="s">
        <v>3221</v>
      </c>
    </row>
    <row r="21106" spans="17:20">
      <c r="Q21106">
        <v>0.57965277777777802</v>
      </c>
      <c r="R21106">
        <v>1</v>
      </c>
      <c r="S21106" t="s">
        <v>8480</v>
      </c>
      <c r="T21106" t="s">
        <v>3221</v>
      </c>
    </row>
    <row r="21107" spans="17:20">
      <c r="Q21107">
        <v>0.57971064814814799</v>
      </c>
      <c r="R21107">
        <v>1</v>
      </c>
      <c r="S21107" t="s">
        <v>13172</v>
      </c>
      <c r="T21107" t="s">
        <v>3221</v>
      </c>
    </row>
    <row r="21108" spans="17:20">
      <c r="Q21108">
        <v>0.57974537037036999</v>
      </c>
      <c r="R21108">
        <v>1</v>
      </c>
      <c r="S21108" t="s">
        <v>8481</v>
      </c>
      <c r="T21108" t="s">
        <v>3221</v>
      </c>
    </row>
    <row r="21109" spans="17:20">
      <c r="Q21109">
        <v>0.579780092592593</v>
      </c>
      <c r="R21109">
        <v>1</v>
      </c>
      <c r="S21109" t="s">
        <v>4109</v>
      </c>
      <c r="T21109" t="s">
        <v>3128</v>
      </c>
    </row>
    <row r="21110" spans="17:20">
      <c r="Q21110">
        <v>0.57983796296296297</v>
      </c>
      <c r="R21110">
        <v>1</v>
      </c>
      <c r="S21110" t="s">
        <v>8494</v>
      </c>
      <c r="T21110" t="s">
        <v>3221</v>
      </c>
    </row>
    <row r="21111" spans="17:20">
      <c r="Q21111">
        <v>0.57987268518518498</v>
      </c>
      <c r="R21111">
        <v>2</v>
      </c>
      <c r="S21111" t="s">
        <v>8501</v>
      </c>
      <c r="T21111" t="s">
        <v>3103</v>
      </c>
    </row>
    <row r="21112" spans="17:20">
      <c r="Q21112">
        <v>0.57989583333333306</v>
      </c>
      <c r="R21112">
        <v>1</v>
      </c>
      <c r="S21112" t="s">
        <v>8502</v>
      </c>
      <c r="T21112" t="s">
        <v>3103</v>
      </c>
    </row>
    <row r="21113" spans="17:20">
      <c r="Q21113">
        <v>0.57994212962962999</v>
      </c>
      <c r="R21113">
        <v>1</v>
      </c>
      <c r="S21113" t="s">
        <v>8503</v>
      </c>
      <c r="T21113" t="s">
        <v>3103</v>
      </c>
    </row>
    <row r="21114" spans="17:20">
      <c r="Q21114">
        <v>0.57996527777777795</v>
      </c>
      <c r="R21114">
        <v>1</v>
      </c>
      <c r="S21114" t="s">
        <v>8504</v>
      </c>
      <c r="T21114" t="s">
        <v>3103</v>
      </c>
    </row>
    <row r="21115" spans="17:20">
      <c r="Q21115">
        <v>0.57998842592592603</v>
      </c>
      <c r="R21115">
        <v>1</v>
      </c>
      <c r="S21115" t="s">
        <v>8505</v>
      </c>
      <c r="T21115" t="s">
        <v>3103</v>
      </c>
    </row>
    <row r="21116" spans="17:20">
      <c r="Q21116">
        <v>0.580011574074074</v>
      </c>
      <c r="R21116">
        <v>1</v>
      </c>
      <c r="S21116" t="s">
        <v>2562</v>
      </c>
      <c r="T21116" t="s">
        <v>3103</v>
      </c>
    </row>
    <row r="21117" spans="17:20">
      <c r="Q21117">
        <v>0.580011574074074</v>
      </c>
      <c r="R21117">
        <v>1</v>
      </c>
      <c r="S21117" t="s">
        <v>8506</v>
      </c>
      <c r="T21117" t="s">
        <v>3103</v>
      </c>
    </row>
    <row r="21118" spans="17:20">
      <c r="Q21118">
        <v>0.58009259259259305</v>
      </c>
      <c r="R21118">
        <v>2</v>
      </c>
      <c r="S21118" t="s">
        <v>8507</v>
      </c>
      <c r="T21118" t="s">
        <v>3103</v>
      </c>
    </row>
    <row r="21119" spans="17:20">
      <c r="Q21119">
        <v>0.58010416666666698</v>
      </c>
      <c r="R21119">
        <v>1</v>
      </c>
      <c r="S21119" t="s">
        <v>2562</v>
      </c>
      <c r="T21119" t="s">
        <v>3103</v>
      </c>
    </row>
    <row r="21120" spans="17:20">
      <c r="Q21120">
        <v>0.58025462962963004</v>
      </c>
      <c r="R21120">
        <v>1</v>
      </c>
      <c r="S21120" t="s">
        <v>8474</v>
      </c>
      <c r="T21120" t="s">
        <v>3128</v>
      </c>
    </row>
    <row r="21121" spans="17:20">
      <c r="Q21121">
        <v>0.58038194444444402</v>
      </c>
      <c r="R21121">
        <v>1</v>
      </c>
      <c r="S21121" t="s">
        <v>3529</v>
      </c>
      <c r="T21121" t="s">
        <v>3097</v>
      </c>
    </row>
    <row r="21122" spans="17:20">
      <c r="Q21122">
        <v>0.58049768518518496</v>
      </c>
      <c r="R21122">
        <v>1</v>
      </c>
      <c r="S21122" t="s">
        <v>653</v>
      </c>
      <c r="T21122" t="s">
        <v>3128</v>
      </c>
    </row>
    <row r="21123" spans="17:20">
      <c r="Q21123">
        <v>0.580509259259259</v>
      </c>
      <c r="R21123">
        <v>1</v>
      </c>
      <c r="S21123" t="s">
        <v>2562</v>
      </c>
      <c r="T21123" t="s">
        <v>3096</v>
      </c>
    </row>
    <row r="21124" spans="17:20">
      <c r="Q21124">
        <v>0.58060185185185198</v>
      </c>
      <c r="R21124">
        <v>2</v>
      </c>
      <c r="S21124" t="s">
        <v>8518</v>
      </c>
      <c r="T21124" t="s">
        <v>3103</v>
      </c>
    </row>
    <row r="21125" spans="17:20">
      <c r="Q21125">
        <v>0.58062499999999995</v>
      </c>
      <c r="R21125">
        <v>1</v>
      </c>
      <c r="S21125" t="s">
        <v>8519</v>
      </c>
      <c r="T21125" t="s">
        <v>3103</v>
      </c>
    </row>
    <row r="21126" spans="17:20">
      <c r="Q21126">
        <v>0.58064814814814802</v>
      </c>
      <c r="R21126">
        <v>1</v>
      </c>
      <c r="S21126" t="s">
        <v>8520</v>
      </c>
      <c r="T21126" t="s">
        <v>3103</v>
      </c>
    </row>
    <row r="21127" spans="17:20">
      <c r="Q21127">
        <v>0.58075231481481504</v>
      </c>
      <c r="R21127">
        <v>1</v>
      </c>
      <c r="S21127" t="s">
        <v>8500</v>
      </c>
      <c r="T21127" t="s">
        <v>3103</v>
      </c>
    </row>
    <row r="21128" spans="17:20">
      <c r="Q21128">
        <v>0.58079861111111097</v>
      </c>
      <c r="R21128">
        <v>1</v>
      </c>
      <c r="S21128" t="s">
        <v>8511</v>
      </c>
      <c r="T21128" t="s">
        <v>3103</v>
      </c>
    </row>
    <row r="21129" spans="17:20">
      <c r="Q21129">
        <v>0.58081018518518501</v>
      </c>
      <c r="R21129">
        <v>1</v>
      </c>
      <c r="S21129" t="s">
        <v>13173</v>
      </c>
      <c r="T21129" t="s">
        <v>3096</v>
      </c>
    </row>
    <row r="21130" spans="17:20">
      <c r="Q21130">
        <v>0.58082175925925905</v>
      </c>
      <c r="R21130">
        <v>1</v>
      </c>
      <c r="S21130" t="s">
        <v>8496</v>
      </c>
      <c r="T21130" t="s">
        <v>3221</v>
      </c>
    </row>
    <row r="21131" spans="17:20">
      <c r="Q21131">
        <v>0.58086805555555598</v>
      </c>
      <c r="R21131">
        <v>2</v>
      </c>
      <c r="S21131" t="s">
        <v>8510</v>
      </c>
      <c r="T21131" t="s">
        <v>3221</v>
      </c>
    </row>
    <row r="21132" spans="17:20">
      <c r="Q21132">
        <v>0.58092592592592596</v>
      </c>
      <c r="R21132">
        <v>1</v>
      </c>
      <c r="S21132" t="s">
        <v>8512</v>
      </c>
      <c r="T21132" t="s">
        <v>3221</v>
      </c>
    </row>
    <row r="21133" spans="17:20">
      <c r="Q21133">
        <v>0.5809375</v>
      </c>
      <c r="R21133">
        <v>1</v>
      </c>
      <c r="S21133" t="s">
        <v>8509</v>
      </c>
      <c r="T21133" t="s">
        <v>3103</v>
      </c>
    </row>
    <row r="21134" spans="17:20">
      <c r="Q21134">
        <v>0.58100694444444401</v>
      </c>
      <c r="R21134">
        <v>1</v>
      </c>
      <c r="S21134" t="s">
        <v>8513</v>
      </c>
      <c r="T21134" t="s">
        <v>3221</v>
      </c>
    </row>
    <row r="21135" spans="17:20">
      <c r="Q21135">
        <v>0.58105324074074105</v>
      </c>
      <c r="R21135">
        <v>3</v>
      </c>
      <c r="S21135" t="s">
        <v>2562</v>
      </c>
      <c r="T21135" t="s">
        <v>3103</v>
      </c>
    </row>
    <row r="21136" spans="17:20">
      <c r="Q21136">
        <v>0.58107638888888902</v>
      </c>
      <c r="R21136">
        <v>2</v>
      </c>
      <c r="S21136" t="s">
        <v>8517</v>
      </c>
      <c r="T21136" t="s">
        <v>3103</v>
      </c>
    </row>
    <row r="21137" spans="17:20">
      <c r="Q21137">
        <v>0.58108796296296295</v>
      </c>
      <c r="R21137">
        <v>1</v>
      </c>
      <c r="S21137" t="s">
        <v>8515</v>
      </c>
      <c r="T21137" t="s">
        <v>3221</v>
      </c>
    </row>
    <row r="21138" spans="17:20">
      <c r="Q21138">
        <v>0.58114583333333303</v>
      </c>
      <c r="R21138">
        <v>1</v>
      </c>
      <c r="S21138" t="s">
        <v>8514</v>
      </c>
      <c r="T21138" t="s">
        <v>3103</v>
      </c>
    </row>
    <row r="21139" spans="17:20">
      <c r="Q21139">
        <v>0.58115740740740696</v>
      </c>
      <c r="R21139">
        <v>1</v>
      </c>
      <c r="S21139" t="s">
        <v>8508</v>
      </c>
      <c r="T21139" t="s">
        <v>3103</v>
      </c>
    </row>
    <row r="21140" spans="17:20">
      <c r="Q21140">
        <v>0.58115740740740696</v>
      </c>
      <c r="R21140">
        <v>1</v>
      </c>
      <c r="S21140" t="s">
        <v>8406</v>
      </c>
      <c r="T21140" t="s">
        <v>3095</v>
      </c>
    </row>
    <row r="21141" spans="17:20">
      <c r="Q21141">
        <v>0.581168981481481</v>
      </c>
      <c r="R21141">
        <v>2</v>
      </c>
      <c r="S21141" t="s">
        <v>8521</v>
      </c>
      <c r="T21141" t="s">
        <v>3103</v>
      </c>
    </row>
    <row r="21142" spans="17:20">
      <c r="Q21142">
        <v>0.58119212962962996</v>
      </c>
      <c r="R21142">
        <v>2</v>
      </c>
      <c r="S21142" t="s">
        <v>3786</v>
      </c>
      <c r="T21142" t="s">
        <v>3221</v>
      </c>
    </row>
    <row r="21143" spans="17:20">
      <c r="Q21143">
        <v>0.58121527777777804</v>
      </c>
      <c r="R21143">
        <v>4</v>
      </c>
      <c r="S21143" t="s">
        <v>8528</v>
      </c>
      <c r="T21143" t="s">
        <v>3103</v>
      </c>
    </row>
    <row r="21144" spans="17:20">
      <c r="Q21144">
        <v>0.58128472222222205</v>
      </c>
      <c r="R21144">
        <v>2</v>
      </c>
      <c r="S21144" t="s">
        <v>8529</v>
      </c>
      <c r="T21144" t="s">
        <v>3103</v>
      </c>
    </row>
    <row r="21145" spans="17:20">
      <c r="Q21145">
        <v>0.58131944444444394</v>
      </c>
      <c r="R21145">
        <v>1</v>
      </c>
      <c r="S21145" t="s">
        <v>8530</v>
      </c>
      <c r="T21145" t="s">
        <v>3103</v>
      </c>
    </row>
    <row r="21146" spans="17:20">
      <c r="Q21146">
        <v>0.58135416666666695</v>
      </c>
      <c r="R21146">
        <v>1</v>
      </c>
      <c r="S21146" t="s">
        <v>3534</v>
      </c>
      <c r="T21146" t="s">
        <v>3097</v>
      </c>
    </row>
    <row r="21147" spans="17:20">
      <c r="Q21147">
        <v>0.58175925925925898</v>
      </c>
      <c r="R21147">
        <v>1</v>
      </c>
      <c r="S21147" t="s">
        <v>8516</v>
      </c>
      <c r="T21147" t="s">
        <v>3221</v>
      </c>
    </row>
    <row r="21148" spans="17:20">
      <c r="Q21148">
        <v>0.58188657407407396</v>
      </c>
      <c r="R21148">
        <v>2</v>
      </c>
      <c r="S21148" t="s">
        <v>8525</v>
      </c>
      <c r="T21148" t="s">
        <v>3103</v>
      </c>
    </row>
    <row r="21149" spans="17:20">
      <c r="Q21149">
        <v>0.58188657407407396</v>
      </c>
      <c r="R21149">
        <v>1</v>
      </c>
      <c r="S21149" t="s">
        <v>3493</v>
      </c>
      <c r="T21149" t="s">
        <v>3221</v>
      </c>
    </row>
    <row r="21150" spans="17:20">
      <c r="Q21150">
        <v>0.58193287037037</v>
      </c>
      <c r="R21150">
        <v>1</v>
      </c>
      <c r="S21150" t="s">
        <v>7852</v>
      </c>
      <c r="T21150" t="s">
        <v>3099</v>
      </c>
    </row>
    <row r="21151" spans="17:20">
      <c r="Q21151">
        <v>0.58200231481481501</v>
      </c>
      <c r="R21151">
        <v>1</v>
      </c>
      <c r="S21151" t="s">
        <v>13174</v>
      </c>
      <c r="T21151" t="s">
        <v>3098</v>
      </c>
    </row>
    <row r="21152" spans="17:20">
      <c r="Q21152">
        <v>0.58201388888888905</v>
      </c>
      <c r="R21152">
        <v>1</v>
      </c>
      <c r="S21152" t="s">
        <v>8537</v>
      </c>
      <c r="T21152" t="s">
        <v>3103</v>
      </c>
    </row>
    <row r="21153" spans="17:20">
      <c r="Q21153">
        <v>0.58204861111111095</v>
      </c>
      <c r="R21153">
        <v>4</v>
      </c>
      <c r="S21153" t="s">
        <v>8538</v>
      </c>
      <c r="T21153" t="s">
        <v>3103</v>
      </c>
    </row>
    <row r="21154" spans="17:20">
      <c r="Q21154">
        <v>0.58207175925925903</v>
      </c>
      <c r="R21154">
        <v>2</v>
      </c>
      <c r="S21154" t="s">
        <v>8539</v>
      </c>
      <c r="T21154" t="s">
        <v>3103</v>
      </c>
    </row>
    <row r="21155" spans="17:20">
      <c r="Q21155">
        <v>0.58208333333333295</v>
      </c>
      <c r="R21155">
        <v>1</v>
      </c>
      <c r="S21155" t="s">
        <v>8527</v>
      </c>
      <c r="T21155" t="s">
        <v>3221</v>
      </c>
    </row>
    <row r="21156" spans="17:20">
      <c r="Q21156">
        <v>0.58209490740740699</v>
      </c>
      <c r="R21156">
        <v>1</v>
      </c>
      <c r="S21156" t="s">
        <v>8540</v>
      </c>
      <c r="T21156" t="s">
        <v>3103</v>
      </c>
    </row>
    <row r="21157" spans="17:20">
      <c r="Q21157">
        <v>0.58210648148148103</v>
      </c>
      <c r="R21157">
        <v>1</v>
      </c>
      <c r="S21157" t="s">
        <v>8541</v>
      </c>
      <c r="T21157" t="s">
        <v>3103</v>
      </c>
    </row>
    <row r="21158" spans="17:20">
      <c r="Q21158">
        <v>0.58212962962963</v>
      </c>
      <c r="R21158">
        <v>1</v>
      </c>
      <c r="S21158" t="s">
        <v>3535</v>
      </c>
      <c r="T21158" t="s">
        <v>3097</v>
      </c>
    </row>
    <row r="21159" spans="17:20">
      <c r="Q21159">
        <v>0.58212962962963</v>
      </c>
      <c r="R21159">
        <v>1</v>
      </c>
      <c r="S21159" t="s">
        <v>2562</v>
      </c>
      <c r="T21159" t="s">
        <v>3096</v>
      </c>
    </row>
    <row r="21160" spans="17:20">
      <c r="Q21160">
        <v>0.58214120370370404</v>
      </c>
      <c r="R21160">
        <v>1</v>
      </c>
      <c r="S21160" t="s">
        <v>8610</v>
      </c>
      <c r="T21160" t="s">
        <v>3095</v>
      </c>
    </row>
    <row r="21161" spans="17:20">
      <c r="Q21161">
        <v>0.58224537037037005</v>
      </c>
      <c r="R21161">
        <v>1</v>
      </c>
      <c r="S21161" t="s">
        <v>8531</v>
      </c>
      <c r="T21161" t="s">
        <v>3103</v>
      </c>
    </row>
    <row r="21162" spans="17:20">
      <c r="Q21162">
        <v>0.58238425925925896</v>
      </c>
      <c r="R21162">
        <v>2</v>
      </c>
      <c r="S21162" t="s">
        <v>8542</v>
      </c>
      <c r="T21162" t="s">
        <v>3103</v>
      </c>
    </row>
    <row r="21163" spans="17:20">
      <c r="Q21163">
        <v>0.58240740740740704</v>
      </c>
      <c r="R21163">
        <v>1</v>
      </c>
      <c r="S21163" t="s">
        <v>8522</v>
      </c>
      <c r="T21163" t="s">
        <v>3103</v>
      </c>
    </row>
    <row r="21164" spans="17:20">
      <c r="Q21164">
        <v>0.58240740740740704</v>
      </c>
      <c r="R21164">
        <v>2</v>
      </c>
      <c r="S21164" t="s">
        <v>8543</v>
      </c>
      <c r="T21164" t="s">
        <v>3103</v>
      </c>
    </row>
    <row r="21165" spans="17:20">
      <c r="Q21165">
        <v>0.58245370370370397</v>
      </c>
      <c r="R21165">
        <v>1</v>
      </c>
      <c r="S21165" t="s">
        <v>8546</v>
      </c>
      <c r="T21165" t="s">
        <v>3103</v>
      </c>
    </row>
    <row r="21166" spans="17:20">
      <c r="Q21166">
        <v>0.58246527777777801</v>
      </c>
      <c r="R21166">
        <v>1</v>
      </c>
      <c r="S21166" t="s">
        <v>8534</v>
      </c>
      <c r="T21166" t="s">
        <v>3103</v>
      </c>
    </row>
    <row r="21167" spans="17:20">
      <c r="Q21167">
        <v>0.58246527777777801</v>
      </c>
      <c r="R21167">
        <v>1</v>
      </c>
      <c r="S21167" t="s">
        <v>2280</v>
      </c>
      <c r="T21167" t="s">
        <v>3095</v>
      </c>
    </row>
    <row r="21168" spans="17:20">
      <c r="Q21168">
        <v>0.58250000000000002</v>
      </c>
      <c r="R21168">
        <v>1</v>
      </c>
      <c r="S21168" t="s">
        <v>8547</v>
      </c>
      <c r="T21168" t="s">
        <v>3103</v>
      </c>
    </row>
    <row r="21169" spans="17:20">
      <c r="Q21169">
        <v>0.58250000000000002</v>
      </c>
      <c r="R21169">
        <v>1</v>
      </c>
      <c r="S21169" t="s">
        <v>8322</v>
      </c>
      <c r="T21169" t="s">
        <v>3096</v>
      </c>
    </row>
    <row r="21170" spans="17:20">
      <c r="Q21170">
        <v>0.58253472222222202</v>
      </c>
      <c r="R21170">
        <v>1</v>
      </c>
      <c r="S21170" t="s">
        <v>8535</v>
      </c>
      <c r="T21170" t="s">
        <v>3103</v>
      </c>
    </row>
    <row r="21171" spans="17:20">
      <c r="Q21171">
        <v>0.58254629629629595</v>
      </c>
      <c r="R21171">
        <v>3</v>
      </c>
      <c r="S21171" t="s">
        <v>3824</v>
      </c>
      <c r="T21171" t="s">
        <v>3095</v>
      </c>
    </row>
    <row r="21172" spans="17:20">
      <c r="Q21172">
        <v>0.58256944444444403</v>
      </c>
      <c r="R21172">
        <v>5</v>
      </c>
      <c r="S21172" t="s">
        <v>8523</v>
      </c>
      <c r="T21172" t="s">
        <v>3221</v>
      </c>
    </row>
    <row r="21173" spans="17:20">
      <c r="Q21173">
        <v>0.58258101851851896</v>
      </c>
      <c r="R21173">
        <v>1</v>
      </c>
      <c r="S21173" t="s">
        <v>8548</v>
      </c>
      <c r="T21173" t="s">
        <v>3103</v>
      </c>
    </row>
    <row r="21174" spans="17:20">
      <c r="Q21174">
        <v>0.58283564814814803</v>
      </c>
      <c r="R21174">
        <v>1</v>
      </c>
      <c r="S21174" t="s">
        <v>8526</v>
      </c>
      <c r="T21174" t="s">
        <v>3221</v>
      </c>
    </row>
    <row r="21175" spans="17:20">
      <c r="Q21175">
        <v>0.582858796296296</v>
      </c>
      <c r="R21175">
        <v>1</v>
      </c>
      <c r="S21175" t="s">
        <v>2562</v>
      </c>
      <c r="T21175" t="s">
        <v>3103</v>
      </c>
    </row>
    <row r="21176" spans="17:20">
      <c r="Q21176">
        <v>0.582893518518519</v>
      </c>
      <c r="R21176">
        <v>1</v>
      </c>
      <c r="S21176" t="s">
        <v>8550</v>
      </c>
      <c r="T21176" t="s">
        <v>3103</v>
      </c>
    </row>
    <row r="21177" spans="17:20">
      <c r="Q21177">
        <v>0.58300925925925895</v>
      </c>
      <c r="R21177">
        <v>1</v>
      </c>
      <c r="S21177" t="s">
        <v>13175</v>
      </c>
      <c r="T21177" t="s">
        <v>3098</v>
      </c>
    </row>
    <row r="21178" spans="17:20">
      <c r="Q21178">
        <v>0.58302083333333299</v>
      </c>
      <c r="R21178">
        <v>1</v>
      </c>
      <c r="S21178" t="s">
        <v>4593</v>
      </c>
      <c r="T21178" t="s">
        <v>3097</v>
      </c>
    </row>
    <row r="21179" spans="17:20">
      <c r="Q21179">
        <v>0.58329861111111103</v>
      </c>
      <c r="R21179">
        <v>1</v>
      </c>
      <c r="S21179" t="s">
        <v>8533</v>
      </c>
      <c r="T21179" t="s">
        <v>3221</v>
      </c>
    </row>
    <row r="21180" spans="17:20">
      <c r="Q21180">
        <v>0.58334490740740697</v>
      </c>
      <c r="R21180">
        <v>1</v>
      </c>
      <c r="S21180" t="s">
        <v>8532</v>
      </c>
      <c r="T21180" t="s">
        <v>3221</v>
      </c>
    </row>
    <row r="21181" spans="17:20">
      <c r="Q21181">
        <v>0.583356481481481</v>
      </c>
      <c r="R21181">
        <v>4</v>
      </c>
      <c r="S21181" t="s">
        <v>8562</v>
      </c>
      <c r="T21181" t="s">
        <v>3103</v>
      </c>
    </row>
    <row r="21182" spans="17:20">
      <c r="Q21182">
        <v>0.58336805555555604</v>
      </c>
      <c r="R21182">
        <v>1</v>
      </c>
      <c r="S21182" t="s">
        <v>8561</v>
      </c>
      <c r="T21182" t="s">
        <v>3103</v>
      </c>
    </row>
    <row r="21183" spans="17:20">
      <c r="Q21183">
        <v>0.58337962962962997</v>
      </c>
      <c r="R21183">
        <v>4</v>
      </c>
      <c r="S21183" t="s">
        <v>8563</v>
      </c>
      <c r="T21183" t="s">
        <v>3103</v>
      </c>
    </row>
    <row r="21184" spans="17:20">
      <c r="Q21184">
        <v>0.58339120370370401</v>
      </c>
      <c r="R21184">
        <v>1</v>
      </c>
      <c r="S21184" t="s">
        <v>8552</v>
      </c>
      <c r="T21184" t="s">
        <v>3103</v>
      </c>
    </row>
    <row r="21185" spans="17:20">
      <c r="Q21185">
        <v>0.58340277777777805</v>
      </c>
      <c r="R21185">
        <v>1</v>
      </c>
      <c r="S21185" t="s">
        <v>8564</v>
      </c>
      <c r="T21185" t="s">
        <v>3103</v>
      </c>
    </row>
    <row r="21186" spans="17:20">
      <c r="Q21186">
        <v>0.58343750000000005</v>
      </c>
      <c r="R21186">
        <v>1</v>
      </c>
      <c r="S21186" t="s">
        <v>13176</v>
      </c>
      <c r="T21186" t="s">
        <v>3098</v>
      </c>
    </row>
    <row r="21187" spans="17:20">
      <c r="Q21187">
        <v>0.58349537037037003</v>
      </c>
      <c r="R21187">
        <v>1</v>
      </c>
      <c r="S21187" t="s">
        <v>3537</v>
      </c>
      <c r="T21187" t="s">
        <v>3098</v>
      </c>
    </row>
    <row r="21188" spans="17:20">
      <c r="Q21188">
        <v>0.58354166666666696</v>
      </c>
      <c r="R21188">
        <v>2</v>
      </c>
      <c r="S21188" t="s">
        <v>8560</v>
      </c>
      <c r="T21188" t="s">
        <v>3103</v>
      </c>
    </row>
    <row r="21189" spans="17:20">
      <c r="Q21189">
        <v>0.58359953703703704</v>
      </c>
      <c r="R21189">
        <v>3</v>
      </c>
      <c r="S21189" t="s">
        <v>8536</v>
      </c>
      <c r="T21189" t="s">
        <v>3103</v>
      </c>
    </row>
    <row r="21190" spans="17:20">
      <c r="Q21190">
        <v>0.58364583333333298</v>
      </c>
      <c r="R21190">
        <v>1</v>
      </c>
      <c r="S21190" t="s">
        <v>8554</v>
      </c>
      <c r="T21190" t="s">
        <v>3103</v>
      </c>
    </row>
    <row r="21191" spans="17:20">
      <c r="Q21191">
        <v>0.58365740740740701</v>
      </c>
      <c r="R21191">
        <v>1</v>
      </c>
      <c r="S21191" t="s">
        <v>8558</v>
      </c>
      <c r="T21191" t="s">
        <v>3103</v>
      </c>
    </row>
    <row r="21192" spans="17:20">
      <c r="Q21192">
        <v>0.58366898148148105</v>
      </c>
      <c r="R21192">
        <v>2</v>
      </c>
      <c r="S21192" t="s">
        <v>8559</v>
      </c>
      <c r="T21192" t="s">
        <v>3103</v>
      </c>
    </row>
    <row r="21193" spans="17:20">
      <c r="Q21193">
        <v>0.58370370370370395</v>
      </c>
      <c r="R21193">
        <v>1</v>
      </c>
      <c r="S21193" t="s">
        <v>3528</v>
      </c>
      <c r="T21193" t="s">
        <v>3097</v>
      </c>
    </row>
    <row r="21194" spans="17:20">
      <c r="Q21194">
        <v>0.58372685185185202</v>
      </c>
      <c r="R21194">
        <v>1</v>
      </c>
      <c r="S21194" t="s">
        <v>8556</v>
      </c>
      <c r="T21194" t="s">
        <v>3103</v>
      </c>
    </row>
    <row r="21195" spans="17:20">
      <c r="Q21195">
        <v>0.58377314814814796</v>
      </c>
      <c r="R21195">
        <v>1</v>
      </c>
      <c r="S21195" t="s">
        <v>8557</v>
      </c>
      <c r="T21195" t="s">
        <v>3103</v>
      </c>
    </row>
    <row r="21196" spans="17:20">
      <c r="Q21196">
        <v>0.583819444444444</v>
      </c>
      <c r="R21196">
        <v>1</v>
      </c>
      <c r="S21196" t="s">
        <v>9384</v>
      </c>
      <c r="T21196" t="s">
        <v>3128</v>
      </c>
    </row>
    <row r="21197" spans="17:20">
      <c r="Q21197">
        <v>0.583819444444444</v>
      </c>
      <c r="R21197">
        <v>1</v>
      </c>
      <c r="S21197" t="s">
        <v>2562</v>
      </c>
      <c r="T21197" t="s">
        <v>3128</v>
      </c>
    </row>
    <row r="21198" spans="17:20">
      <c r="Q21198">
        <v>0.58400462962962996</v>
      </c>
      <c r="R21198">
        <v>2</v>
      </c>
      <c r="S21198" t="s">
        <v>8545</v>
      </c>
      <c r="T21198" t="s">
        <v>3103</v>
      </c>
    </row>
    <row r="21199" spans="17:20">
      <c r="Q21199">
        <v>0.584016203703704</v>
      </c>
      <c r="R21199">
        <v>1</v>
      </c>
      <c r="S21199" t="s">
        <v>8549</v>
      </c>
      <c r="T21199" t="s">
        <v>3221</v>
      </c>
    </row>
    <row r="21200" spans="17:20">
      <c r="Q21200">
        <v>0.584050925925926</v>
      </c>
      <c r="R21200">
        <v>2</v>
      </c>
      <c r="S21200" t="s">
        <v>8570</v>
      </c>
      <c r="T21200" t="s">
        <v>3103</v>
      </c>
    </row>
    <row r="21201" spans="17:20">
      <c r="Q21201">
        <v>0.58406250000000004</v>
      </c>
      <c r="R21201">
        <v>1</v>
      </c>
      <c r="S21201" t="s">
        <v>3440</v>
      </c>
      <c r="T21201" t="s">
        <v>3097</v>
      </c>
    </row>
    <row r="21202" spans="17:20">
      <c r="Q21202">
        <v>0.58407407407407397</v>
      </c>
      <c r="R21202">
        <v>2</v>
      </c>
      <c r="S21202" t="s">
        <v>8571</v>
      </c>
      <c r="T21202" t="s">
        <v>3103</v>
      </c>
    </row>
    <row r="21203" spans="17:20">
      <c r="Q21203">
        <v>0.58408564814814801</v>
      </c>
      <c r="R21203">
        <v>2</v>
      </c>
      <c r="S21203" t="s">
        <v>8553</v>
      </c>
      <c r="T21203" t="s">
        <v>3103</v>
      </c>
    </row>
    <row r="21204" spans="17:20">
      <c r="Q21204">
        <v>0.58420138888888895</v>
      </c>
      <c r="R21204">
        <v>1</v>
      </c>
      <c r="S21204" t="s">
        <v>8555</v>
      </c>
      <c r="T21204" t="s">
        <v>3103</v>
      </c>
    </row>
    <row r="21205" spans="17:20">
      <c r="Q21205">
        <v>0.584247685185185</v>
      </c>
      <c r="R21205">
        <v>3</v>
      </c>
      <c r="S21205" t="s">
        <v>8551</v>
      </c>
      <c r="T21205" t="s">
        <v>3103</v>
      </c>
    </row>
    <row r="21206" spans="17:20">
      <c r="Q21206">
        <v>0.58429398148148104</v>
      </c>
      <c r="R21206">
        <v>2</v>
      </c>
      <c r="S21206" t="s">
        <v>8566</v>
      </c>
      <c r="T21206" t="s">
        <v>3103</v>
      </c>
    </row>
    <row r="21207" spans="17:20">
      <c r="Q21207">
        <v>0.58435185185185201</v>
      </c>
      <c r="R21207">
        <v>1</v>
      </c>
      <c r="S21207" t="s">
        <v>8568</v>
      </c>
      <c r="T21207" t="s">
        <v>3103</v>
      </c>
    </row>
    <row r="21208" spans="17:20">
      <c r="Q21208">
        <v>0.58444444444444399</v>
      </c>
      <c r="R21208">
        <v>2</v>
      </c>
      <c r="S21208" t="s">
        <v>8569</v>
      </c>
      <c r="T21208" t="s">
        <v>3103</v>
      </c>
    </row>
    <row r="21209" spans="17:20">
      <c r="Q21209">
        <v>0.58456018518518504</v>
      </c>
      <c r="R21209">
        <v>2</v>
      </c>
      <c r="S21209" t="s">
        <v>3789</v>
      </c>
      <c r="T21209" t="s">
        <v>3097</v>
      </c>
    </row>
    <row r="21210" spans="17:20">
      <c r="Q21210">
        <v>0.58467592592592599</v>
      </c>
      <c r="R21210">
        <v>1</v>
      </c>
      <c r="S21210" t="s">
        <v>8581</v>
      </c>
      <c r="T21210" t="s">
        <v>3103</v>
      </c>
    </row>
    <row r="21211" spans="17:20">
      <c r="Q21211">
        <v>0.58469907407407395</v>
      </c>
      <c r="R21211">
        <v>1</v>
      </c>
      <c r="S21211" t="s">
        <v>8582</v>
      </c>
      <c r="T21211" t="s">
        <v>3103</v>
      </c>
    </row>
    <row r="21212" spans="17:20">
      <c r="Q21212">
        <v>0.58472222222222203</v>
      </c>
      <c r="R21212">
        <v>1</v>
      </c>
      <c r="S21212" t="s">
        <v>8583</v>
      </c>
      <c r="T21212" t="s">
        <v>3103</v>
      </c>
    </row>
    <row r="21213" spans="17:20">
      <c r="Q21213">
        <v>0.58473379629629596</v>
      </c>
      <c r="R21213">
        <v>1</v>
      </c>
      <c r="S21213" t="s">
        <v>8573</v>
      </c>
      <c r="T21213" t="s">
        <v>3103</v>
      </c>
    </row>
    <row r="21214" spans="17:20">
      <c r="Q21214">
        <v>0.58476851851851896</v>
      </c>
      <c r="R21214">
        <v>1</v>
      </c>
      <c r="S21214" t="s">
        <v>4544</v>
      </c>
      <c r="T21214" t="s">
        <v>3098</v>
      </c>
    </row>
    <row r="21215" spans="17:20">
      <c r="Q21215">
        <v>0.584780092592593</v>
      </c>
      <c r="R21215">
        <v>1</v>
      </c>
      <c r="S21215" t="s">
        <v>616</v>
      </c>
      <c r="T21215" t="s">
        <v>3097</v>
      </c>
    </row>
    <row r="21216" spans="17:20">
      <c r="Q21216">
        <v>0.58480324074074097</v>
      </c>
      <c r="R21216">
        <v>1</v>
      </c>
      <c r="S21216" t="s">
        <v>4320</v>
      </c>
      <c r="T21216" t="s">
        <v>3100</v>
      </c>
    </row>
    <row r="21217" spans="17:20">
      <c r="Q21217">
        <v>0.58486111111111105</v>
      </c>
      <c r="R21217">
        <v>1</v>
      </c>
      <c r="S21217" t="s">
        <v>8585</v>
      </c>
      <c r="T21217" t="s">
        <v>3103</v>
      </c>
    </row>
    <row r="21218" spans="17:20">
      <c r="Q21218">
        <v>0.58494212962962999</v>
      </c>
      <c r="R21218">
        <v>1</v>
      </c>
      <c r="S21218" t="s">
        <v>8580</v>
      </c>
      <c r="T21218" t="s">
        <v>3221</v>
      </c>
    </row>
    <row r="21219" spans="17:20">
      <c r="Q21219">
        <v>0.58513888888888899</v>
      </c>
      <c r="R21219">
        <v>1</v>
      </c>
      <c r="S21219" t="s">
        <v>3539</v>
      </c>
      <c r="T21219" t="s">
        <v>3101</v>
      </c>
    </row>
    <row r="21220" spans="17:20">
      <c r="Q21220">
        <v>0.58527777777777801</v>
      </c>
      <c r="R21220">
        <v>1</v>
      </c>
      <c r="S21220" t="s">
        <v>8587</v>
      </c>
      <c r="T21220" t="s">
        <v>3103</v>
      </c>
    </row>
    <row r="21221" spans="17:20">
      <c r="Q21221">
        <v>0.58531250000000001</v>
      </c>
      <c r="R21221">
        <v>1</v>
      </c>
      <c r="S21221" t="s">
        <v>8572</v>
      </c>
      <c r="T21221" t="s">
        <v>3221</v>
      </c>
    </row>
    <row r="21222" spans="17:20">
      <c r="Q21222">
        <v>0.58533564814814798</v>
      </c>
      <c r="R21222">
        <v>2</v>
      </c>
      <c r="S21222" t="s">
        <v>4022</v>
      </c>
      <c r="T21222" t="s">
        <v>3096</v>
      </c>
    </row>
    <row r="21223" spans="17:20">
      <c r="Q21223">
        <v>0.58538194444444402</v>
      </c>
      <c r="R21223">
        <v>1</v>
      </c>
      <c r="S21223" t="s">
        <v>8593</v>
      </c>
      <c r="T21223" t="s">
        <v>3103</v>
      </c>
    </row>
    <row r="21224" spans="17:20">
      <c r="Q21224">
        <v>0.58539351851851895</v>
      </c>
      <c r="R21224">
        <v>1</v>
      </c>
      <c r="S21224" t="s">
        <v>2562</v>
      </c>
      <c r="T21224" t="s">
        <v>3096</v>
      </c>
    </row>
    <row r="21225" spans="17:20">
      <c r="Q21225">
        <v>0.58540509259259299</v>
      </c>
      <c r="R21225">
        <v>1</v>
      </c>
      <c r="S21225" t="s">
        <v>8594</v>
      </c>
      <c r="T21225" t="s">
        <v>3103</v>
      </c>
    </row>
    <row r="21226" spans="17:20">
      <c r="Q21226">
        <v>0.58541666666666703</v>
      </c>
      <c r="R21226">
        <v>2</v>
      </c>
      <c r="S21226" t="s">
        <v>8586</v>
      </c>
      <c r="T21226" t="s">
        <v>3103</v>
      </c>
    </row>
    <row r="21227" spans="17:20">
      <c r="Q21227">
        <v>0.58542824074074096</v>
      </c>
      <c r="R21227">
        <v>1</v>
      </c>
      <c r="S21227" t="s">
        <v>8595</v>
      </c>
      <c r="T21227" t="s">
        <v>3103</v>
      </c>
    </row>
    <row r="21228" spans="17:20">
      <c r="Q21228">
        <v>0.58546296296296296</v>
      </c>
      <c r="R21228">
        <v>1</v>
      </c>
      <c r="S21228" t="s">
        <v>8598</v>
      </c>
      <c r="T21228" t="s">
        <v>3103</v>
      </c>
    </row>
    <row r="21229" spans="17:20">
      <c r="Q21229">
        <v>0.58555555555555605</v>
      </c>
      <c r="R21229">
        <v>2</v>
      </c>
      <c r="S21229" t="s">
        <v>8589</v>
      </c>
      <c r="T21229" t="s">
        <v>3103</v>
      </c>
    </row>
    <row r="21230" spans="17:20">
      <c r="Q21230">
        <v>0.58559027777777795</v>
      </c>
      <c r="R21230">
        <v>1</v>
      </c>
      <c r="S21230" t="s">
        <v>13177</v>
      </c>
      <c r="T21230" t="s">
        <v>3221</v>
      </c>
    </row>
    <row r="21231" spans="17:20">
      <c r="Q21231">
        <v>0.58561342592592602</v>
      </c>
      <c r="R21231">
        <v>2</v>
      </c>
      <c r="S21231" t="s">
        <v>8574</v>
      </c>
      <c r="T21231" t="s">
        <v>3221</v>
      </c>
    </row>
    <row r="21232" spans="17:20">
      <c r="Q21232">
        <v>0.58561342592592602</v>
      </c>
      <c r="R21232">
        <v>1</v>
      </c>
      <c r="S21232" t="s">
        <v>3538</v>
      </c>
      <c r="T21232" t="s">
        <v>3095</v>
      </c>
    </row>
    <row r="21233" spans="17:20">
      <c r="Q21233">
        <v>0.58587962962963003</v>
      </c>
      <c r="R21233">
        <v>1</v>
      </c>
      <c r="S21233" t="s">
        <v>3541</v>
      </c>
      <c r="T21233" t="s">
        <v>3128</v>
      </c>
    </row>
    <row r="21234" spans="17:20">
      <c r="Q21234">
        <v>0.58591435185185203</v>
      </c>
      <c r="R21234">
        <v>2</v>
      </c>
      <c r="S21234" t="s">
        <v>8579</v>
      </c>
      <c r="T21234" t="s">
        <v>3221</v>
      </c>
    </row>
    <row r="21235" spans="17:20">
      <c r="Q21235">
        <v>0.5859375</v>
      </c>
      <c r="R21235">
        <v>1</v>
      </c>
      <c r="S21235" t="s">
        <v>5265</v>
      </c>
      <c r="T21235" t="s">
        <v>3221</v>
      </c>
    </row>
    <row r="21236" spans="17:20">
      <c r="Q21236">
        <v>0.58599537037036997</v>
      </c>
      <c r="R21236">
        <v>1</v>
      </c>
      <c r="S21236" t="s">
        <v>3889</v>
      </c>
      <c r="T21236" t="s">
        <v>3221</v>
      </c>
    </row>
    <row r="21237" spans="17:20">
      <c r="Q21237">
        <v>0.58606481481481498</v>
      </c>
      <c r="R21237">
        <v>3</v>
      </c>
      <c r="S21237" t="s">
        <v>8597</v>
      </c>
      <c r="T21237" t="s">
        <v>3103</v>
      </c>
    </row>
    <row r="21238" spans="17:20">
      <c r="Q21238">
        <v>0.586168981481481</v>
      </c>
      <c r="R21238">
        <v>1</v>
      </c>
      <c r="S21238" t="s">
        <v>8575</v>
      </c>
      <c r="T21238" t="s">
        <v>3099</v>
      </c>
    </row>
    <row r="21239" spans="17:20">
      <c r="Q21239">
        <v>0.58630787037037002</v>
      </c>
      <c r="R21239">
        <v>1</v>
      </c>
      <c r="S21239" t="s">
        <v>8605</v>
      </c>
      <c r="T21239" t="s">
        <v>3103</v>
      </c>
    </row>
    <row r="21240" spans="17:20">
      <c r="Q21240">
        <v>0.58641203703703704</v>
      </c>
      <c r="R21240">
        <v>1</v>
      </c>
      <c r="S21240" t="s">
        <v>3540</v>
      </c>
      <c r="T21240" t="s">
        <v>3097</v>
      </c>
    </row>
    <row r="21241" spans="17:20">
      <c r="Q21241">
        <v>0.58655092592592595</v>
      </c>
      <c r="R21241">
        <v>1</v>
      </c>
      <c r="S21241" t="s">
        <v>8606</v>
      </c>
      <c r="T21241" t="s">
        <v>3221</v>
      </c>
    </row>
    <row r="21242" spans="17:20">
      <c r="Q21242">
        <v>0.58675925925925898</v>
      </c>
      <c r="R21242">
        <v>1</v>
      </c>
      <c r="S21242" t="s">
        <v>3544</v>
      </c>
      <c r="T21242" t="s">
        <v>3096</v>
      </c>
    </row>
    <row r="21243" spans="17:20">
      <c r="Q21243">
        <v>0.58679398148148099</v>
      </c>
      <c r="R21243">
        <v>4</v>
      </c>
      <c r="S21243" t="s">
        <v>2562</v>
      </c>
      <c r="T21243" t="s">
        <v>3095</v>
      </c>
    </row>
    <row r="21244" spans="17:20">
      <c r="Q21244">
        <v>0.58679398148148099</v>
      </c>
      <c r="R21244">
        <v>2</v>
      </c>
      <c r="S21244" t="s">
        <v>4077</v>
      </c>
      <c r="T21244" t="s">
        <v>3096</v>
      </c>
    </row>
    <row r="21245" spans="17:20">
      <c r="Q21245">
        <v>0.58680555555555602</v>
      </c>
      <c r="R21245">
        <v>1</v>
      </c>
      <c r="S21245" t="s">
        <v>8612</v>
      </c>
      <c r="T21245" t="s">
        <v>3103</v>
      </c>
    </row>
    <row r="21246" spans="17:20">
      <c r="Q21246">
        <v>0.58684027777777803</v>
      </c>
      <c r="R21246">
        <v>2</v>
      </c>
      <c r="S21246" t="s">
        <v>13178</v>
      </c>
      <c r="T21246" t="s">
        <v>3095</v>
      </c>
    </row>
    <row r="21247" spans="17:20">
      <c r="Q21247">
        <v>0.58685185185185196</v>
      </c>
      <c r="R21247">
        <v>2</v>
      </c>
      <c r="S21247" t="s">
        <v>3696</v>
      </c>
      <c r="T21247" t="s">
        <v>3099</v>
      </c>
    </row>
    <row r="21248" spans="17:20">
      <c r="Q21248">
        <v>0.58687500000000004</v>
      </c>
      <c r="R21248">
        <v>1</v>
      </c>
      <c r="S21248" t="s">
        <v>8591</v>
      </c>
      <c r="T21248" t="s">
        <v>3221</v>
      </c>
    </row>
    <row r="21249" spans="17:20">
      <c r="Q21249">
        <v>0.586898148148148</v>
      </c>
      <c r="R21249">
        <v>1</v>
      </c>
      <c r="S21249" t="s">
        <v>3543</v>
      </c>
      <c r="T21249" t="s">
        <v>3098</v>
      </c>
    </row>
    <row r="21250" spans="17:20">
      <c r="Q21250">
        <v>0.58694444444444405</v>
      </c>
      <c r="R21250">
        <v>1</v>
      </c>
      <c r="S21250" t="s">
        <v>8607</v>
      </c>
      <c r="T21250" t="s">
        <v>3103</v>
      </c>
    </row>
    <row r="21251" spans="17:20">
      <c r="Q21251">
        <v>0.58695601851851897</v>
      </c>
      <c r="R21251">
        <v>2</v>
      </c>
      <c r="S21251" t="s">
        <v>2562</v>
      </c>
      <c r="T21251" t="s">
        <v>3103</v>
      </c>
    </row>
    <row r="21252" spans="17:20">
      <c r="Q21252">
        <v>0.58695601851851897</v>
      </c>
      <c r="R21252">
        <v>1</v>
      </c>
      <c r="S21252" t="s">
        <v>8617</v>
      </c>
      <c r="T21252" t="s">
        <v>3103</v>
      </c>
    </row>
    <row r="21253" spans="17:20">
      <c r="Q21253">
        <v>0.58706018518518521</v>
      </c>
      <c r="R21253">
        <v>1</v>
      </c>
      <c r="S21253" t="s">
        <v>8596</v>
      </c>
      <c r="T21253" t="s">
        <v>3103</v>
      </c>
    </row>
    <row r="21254" spans="17:20">
      <c r="Q21254">
        <v>0.58707175925925903</v>
      </c>
      <c r="R21254">
        <v>2</v>
      </c>
      <c r="S21254" t="s">
        <v>1976</v>
      </c>
      <c r="T21254" t="s">
        <v>3097</v>
      </c>
    </row>
    <row r="21255" spans="17:20">
      <c r="Q21255">
        <v>0.58711805555555596</v>
      </c>
      <c r="R21255">
        <v>1</v>
      </c>
      <c r="S21255" t="s">
        <v>8609</v>
      </c>
      <c r="T21255" t="s">
        <v>3221</v>
      </c>
    </row>
    <row r="21256" spans="17:20">
      <c r="Q21256">
        <v>0.58711805555555596</v>
      </c>
      <c r="R21256">
        <v>2</v>
      </c>
      <c r="S21256" t="s">
        <v>12914</v>
      </c>
      <c r="T21256" t="s">
        <v>3102</v>
      </c>
    </row>
    <row r="21257" spans="17:20">
      <c r="Q21257">
        <v>0.58718749999999997</v>
      </c>
      <c r="R21257">
        <v>1</v>
      </c>
      <c r="S21257" t="s">
        <v>13179</v>
      </c>
      <c r="T21257" t="s">
        <v>3097</v>
      </c>
    </row>
    <row r="21258" spans="17:20">
      <c r="Q21258">
        <v>0.58730324074074103</v>
      </c>
      <c r="R21258">
        <v>1</v>
      </c>
      <c r="S21258" t="s">
        <v>8619</v>
      </c>
      <c r="T21258" t="s">
        <v>3103</v>
      </c>
    </row>
    <row r="21259" spans="17:20">
      <c r="Q21259">
        <v>0.58731481481481496</v>
      </c>
      <c r="R21259">
        <v>1</v>
      </c>
      <c r="S21259" t="s">
        <v>8624</v>
      </c>
      <c r="T21259" t="s">
        <v>3103</v>
      </c>
    </row>
    <row r="21260" spans="17:20">
      <c r="Q21260">
        <v>0.58738425925925897</v>
      </c>
      <c r="R21260">
        <v>1</v>
      </c>
      <c r="S21260" t="s">
        <v>8613</v>
      </c>
      <c r="T21260" t="s">
        <v>3103</v>
      </c>
    </row>
    <row r="21261" spans="17:20">
      <c r="Q21261">
        <v>0.58741898148148197</v>
      </c>
      <c r="R21261">
        <v>2</v>
      </c>
      <c r="S21261" t="s">
        <v>8614</v>
      </c>
      <c r="T21261" t="s">
        <v>3103</v>
      </c>
    </row>
    <row r="21262" spans="17:20">
      <c r="Q21262">
        <v>0.58745370370370398</v>
      </c>
      <c r="R21262">
        <v>1</v>
      </c>
      <c r="S21262" t="s">
        <v>2562</v>
      </c>
      <c r="T21262" t="s">
        <v>3096</v>
      </c>
    </row>
    <row r="21263" spans="17:20">
      <c r="Q21263">
        <v>0.58746527777777802</v>
      </c>
      <c r="R21263">
        <v>1</v>
      </c>
      <c r="S21263" t="s">
        <v>8615</v>
      </c>
      <c r="T21263" t="s">
        <v>3103</v>
      </c>
    </row>
    <row r="21264" spans="17:20">
      <c r="Q21264">
        <v>0.58751157407407395</v>
      </c>
      <c r="R21264">
        <v>1</v>
      </c>
      <c r="S21264" t="s">
        <v>13180</v>
      </c>
      <c r="T21264" t="s">
        <v>3128</v>
      </c>
    </row>
    <row r="21265" spans="17:20">
      <c r="Q21265">
        <v>0.58753472222222203</v>
      </c>
      <c r="R21265">
        <v>1</v>
      </c>
      <c r="S21265" t="s">
        <v>8601</v>
      </c>
      <c r="T21265" t="s">
        <v>3221</v>
      </c>
    </row>
    <row r="21266" spans="17:20">
      <c r="Q21266">
        <v>0.58754629629629596</v>
      </c>
      <c r="R21266">
        <v>1</v>
      </c>
      <c r="S21266" t="s">
        <v>13181</v>
      </c>
      <c r="T21266" t="s">
        <v>3221</v>
      </c>
    </row>
    <row r="21267" spans="17:20">
      <c r="Q21267">
        <v>0.58756944444444403</v>
      </c>
      <c r="R21267">
        <v>1</v>
      </c>
      <c r="S21267" t="s">
        <v>8577</v>
      </c>
      <c r="T21267" t="s">
        <v>3221</v>
      </c>
    </row>
    <row r="21268" spans="17:20">
      <c r="Q21268">
        <v>0.58765046296296297</v>
      </c>
      <c r="R21268">
        <v>1</v>
      </c>
      <c r="S21268" t="s">
        <v>8620</v>
      </c>
      <c r="T21268" t="s">
        <v>3103</v>
      </c>
    </row>
    <row r="21269" spans="17:20">
      <c r="Q21269">
        <v>0.58765046296296297</v>
      </c>
      <c r="R21269">
        <v>2</v>
      </c>
      <c r="S21269" t="s">
        <v>8625</v>
      </c>
      <c r="T21269" t="s">
        <v>3103</v>
      </c>
    </row>
    <row r="21270" spans="17:20">
      <c r="Q21270">
        <v>0.58767361111111105</v>
      </c>
      <c r="R21270">
        <v>2</v>
      </c>
      <c r="S21270" t="s">
        <v>8608</v>
      </c>
      <c r="T21270" t="s">
        <v>3103</v>
      </c>
    </row>
    <row r="21271" spans="17:20">
      <c r="Q21271">
        <v>0.58768518518518498</v>
      </c>
      <c r="R21271">
        <v>1</v>
      </c>
      <c r="S21271" t="s">
        <v>8621</v>
      </c>
      <c r="T21271" t="s">
        <v>3103</v>
      </c>
    </row>
    <row r="21272" spans="17:20">
      <c r="Q21272">
        <v>0.58774305555555595</v>
      </c>
      <c r="R21272">
        <v>1</v>
      </c>
      <c r="S21272" t="s">
        <v>13182</v>
      </c>
      <c r="T21272" t="s">
        <v>3128</v>
      </c>
    </row>
    <row r="21273" spans="17:20">
      <c r="Q21273">
        <v>0.58775462962962999</v>
      </c>
      <c r="R21273">
        <v>1</v>
      </c>
      <c r="S21273" t="s">
        <v>8415</v>
      </c>
      <c r="T21273" t="s">
        <v>3098</v>
      </c>
    </row>
    <row r="21274" spans="17:20">
      <c r="Q21274">
        <v>0.58788194444444397</v>
      </c>
      <c r="R21274">
        <v>2</v>
      </c>
      <c r="S21274" t="s">
        <v>13183</v>
      </c>
      <c r="T21274" t="s">
        <v>3098</v>
      </c>
    </row>
    <row r="21275" spans="17:20">
      <c r="Q21275">
        <v>0.58789351851851901</v>
      </c>
      <c r="R21275">
        <v>1</v>
      </c>
      <c r="S21275" t="s">
        <v>8602</v>
      </c>
      <c r="T21275" t="s">
        <v>3221</v>
      </c>
    </row>
    <row r="21276" spans="17:20">
      <c r="Q21276">
        <v>0.58799768518518503</v>
      </c>
      <c r="R21276">
        <v>1</v>
      </c>
      <c r="S21276" t="s">
        <v>13184</v>
      </c>
      <c r="T21276" t="s">
        <v>3094</v>
      </c>
    </row>
    <row r="21277" spans="17:20">
      <c r="Q21277">
        <v>0.588055555555556</v>
      </c>
      <c r="R21277">
        <v>1</v>
      </c>
      <c r="S21277" t="s">
        <v>8633</v>
      </c>
      <c r="T21277" t="s">
        <v>3103</v>
      </c>
    </row>
    <row r="21278" spans="17:20">
      <c r="Q21278">
        <v>0.58822916666666702</v>
      </c>
      <c r="R21278">
        <v>1</v>
      </c>
      <c r="S21278" t="s">
        <v>3130</v>
      </c>
      <c r="T21278" t="s">
        <v>3100</v>
      </c>
    </row>
    <row r="21279" spans="17:20">
      <c r="Q21279">
        <v>0.58839120370370401</v>
      </c>
      <c r="R21279">
        <v>1</v>
      </c>
      <c r="S21279" t="s">
        <v>8636</v>
      </c>
      <c r="T21279" t="s">
        <v>3103</v>
      </c>
    </row>
    <row r="21280" spans="17:20">
      <c r="Q21280">
        <v>0.58842592592592602</v>
      </c>
      <c r="R21280">
        <v>1</v>
      </c>
      <c r="S21280" t="s">
        <v>8628</v>
      </c>
      <c r="T21280" t="s">
        <v>3103</v>
      </c>
    </row>
    <row r="21281" spans="17:20">
      <c r="Q21281">
        <v>0.58842592592592602</v>
      </c>
      <c r="R21281">
        <v>5</v>
      </c>
      <c r="S21281" t="s">
        <v>8655</v>
      </c>
      <c r="T21281" t="s">
        <v>3103</v>
      </c>
    </row>
    <row r="21282" spans="17:20">
      <c r="Q21282">
        <v>0.58843749999999995</v>
      </c>
      <c r="R21282">
        <v>2</v>
      </c>
      <c r="S21282" t="s">
        <v>8641</v>
      </c>
      <c r="T21282" t="s">
        <v>3103</v>
      </c>
    </row>
    <row r="21283" spans="17:20">
      <c r="Q21283">
        <v>0.58849537037037003</v>
      </c>
      <c r="R21283">
        <v>1</v>
      </c>
      <c r="S21283" t="s">
        <v>8629</v>
      </c>
      <c r="T21283" t="s">
        <v>3221</v>
      </c>
    </row>
    <row r="21284" spans="17:20">
      <c r="Q21284">
        <v>0.58863425925925905</v>
      </c>
      <c r="R21284">
        <v>1</v>
      </c>
      <c r="S21284" t="s">
        <v>8627</v>
      </c>
      <c r="T21284" t="s">
        <v>3103</v>
      </c>
    </row>
    <row r="21285" spans="17:20">
      <c r="Q21285">
        <v>0.58863425925925905</v>
      </c>
      <c r="R21285">
        <v>4</v>
      </c>
      <c r="S21285" t="s">
        <v>8646</v>
      </c>
      <c r="T21285" t="s">
        <v>3103</v>
      </c>
    </row>
    <row r="21286" spans="17:20">
      <c r="Q21286">
        <v>0.58864583333333298</v>
      </c>
      <c r="R21286">
        <v>2</v>
      </c>
      <c r="S21286" t="s">
        <v>8640</v>
      </c>
      <c r="T21286" t="s">
        <v>3103</v>
      </c>
    </row>
    <row r="21287" spans="17:20">
      <c r="Q21287">
        <v>0.58865740740740702</v>
      </c>
      <c r="R21287">
        <v>1</v>
      </c>
      <c r="S21287" t="s">
        <v>8647</v>
      </c>
      <c r="T21287" t="s">
        <v>3103</v>
      </c>
    </row>
    <row r="21288" spans="17:20">
      <c r="Q21288">
        <v>0.58869212962963002</v>
      </c>
      <c r="R21288">
        <v>1</v>
      </c>
      <c r="S21288" t="s">
        <v>8634</v>
      </c>
      <c r="T21288" t="s">
        <v>3103</v>
      </c>
    </row>
    <row r="21289" spans="17:20">
      <c r="Q21289">
        <v>0.58869212962963002</v>
      </c>
      <c r="R21289">
        <v>2</v>
      </c>
      <c r="S21289" t="s">
        <v>8649</v>
      </c>
      <c r="T21289" t="s">
        <v>3103</v>
      </c>
    </row>
    <row r="21290" spans="17:20">
      <c r="Q21290">
        <v>0.58872685185185203</v>
      </c>
      <c r="R21290">
        <v>2</v>
      </c>
      <c r="S21290" t="s">
        <v>8635</v>
      </c>
      <c r="T21290" t="s">
        <v>3103</v>
      </c>
    </row>
    <row r="21291" spans="17:20">
      <c r="Q21291">
        <v>0.58881944444444401</v>
      </c>
      <c r="R21291">
        <v>1</v>
      </c>
      <c r="S21291" t="s">
        <v>8650</v>
      </c>
      <c r="T21291" t="s">
        <v>3103</v>
      </c>
    </row>
    <row r="21292" spans="17:20">
      <c r="Q21292">
        <v>0.58885416666666701</v>
      </c>
      <c r="R21292">
        <v>1</v>
      </c>
      <c r="S21292" t="s">
        <v>13185</v>
      </c>
      <c r="T21292" t="s">
        <v>3221</v>
      </c>
    </row>
    <row r="21293" spans="17:20">
      <c r="Q21293">
        <v>0.58890046296296295</v>
      </c>
      <c r="R21293">
        <v>1</v>
      </c>
      <c r="S21293" t="s">
        <v>8651</v>
      </c>
      <c r="T21293" t="s">
        <v>3103</v>
      </c>
    </row>
    <row r="21294" spans="17:20">
      <c r="Q21294">
        <v>0.58892361111111102</v>
      </c>
      <c r="R21294">
        <v>1</v>
      </c>
      <c r="S21294" t="s">
        <v>8652</v>
      </c>
      <c r="T21294" t="s">
        <v>3103</v>
      </c>
    </row>
    <row r="21295" spans="17:20">
      <c r="Q21295">
        <v>0.58894675925925899</v>
      </c>
      <c r="R21295">
        <v>2</v>
      </c>
      <c r="S21295" t="s">
        <v>8630</v>
      </c>
      <c r="T21295" t="s">
        <v>3221</v>
      </c>
    </row>
    <row r="21296" spans="17:20">
      <c r="Q21296">
        <v>0.58896990740740696</v>
      </c>
      <c r="R21296">
        <v>1</v>
      </c>
      <c r="S21296" t="s">
        <v>8653</v>
      </c>
      <c r="T21296" t="s">
        <v>3103</v>
      </c>
    </row>
    <row r="21297" spans="17:20">
      <c r="Q21297">
        <v>0.588981481481481</v>
      </c>
      <c r="R21297">
        <v>1</v>
      </c>
      <c r="S21297" t="s">
        <v>8654</v>
      </c>
      <c r="T21297" t="s">
        <v>3103</v>
      </c>
    </row>
    <row r="21298" spans="17:20">
      <c r="Q21298">
        <v>0.588981481481481</v>
      </c>
      <c r="R21298">
        <v>2</v>
      </c>
      <c r="S21298" t="s">
        <v>1162</v>
      </c>
      <c r="T21298" t="s">
        <v>3100</v>
      </c>
    </row>
    <row r="21299" spans="17:20">
      <c r="Q21299">
        <v>0.589016203703704</v>
      </c>
      <c r="R21299">
        <v>1</v>
      </c>
      <c r="S21299" t="s">
        <v>8665</v>
      </c>
      <c r="T21299" t="s">
        <v>3103</v>
      </c>
    </row>
    <row r="21300" spans="17:20">
      <c r="Q21300">
        <v>0.58909722222222205</v>
      </c>
      <c r="R21300">
        <v>1</v>
      </c>
      <c r="S21300" t="s">
        <v>8604</v>
      </c>
      <c r="T21300" t="s">
        <v>3102</v>
      </c>
    </row>
    <row r="21301" spans="17:20">
      <c r="Q21301">
        <v>0.58909722222222205</v>
      </c>
      <c r="R21301">
        <v>1</v>
      </c>
      <c r="S21301" t="s">
        <v>8748</v>
      </c>
      <c r="T21301" t="s">
        <v>3097</v>
      </c>
    </row>
    <row r="21302" spans="17:20">
      <c r="Q21302">
        <v>0.58916666666666695</v>
      </c>
      <c r="R21302">
        <v>1</v>
      </c>
      <c r="S21302" t="s">
        <v>8631</v>
      </c>
      <c r="T21302" t="s">
        <v>3103</v>
      </c>
    </row>
    <row r="21303" spans="17:20">
      <c r="Q21303">
        <v>0.58929398148148104</v>
      </c>
      <c r="R21303">
        <v>1</v>
      </c>
      <c r="S21303" t="s">
        <v>8668</v>
      </c>
      <c r="T21303" t="s">
        <v>3103</v>
      </c>
    </row>
    <row r="21304" spans="17:20">
      <c r="Q21304">
        <v>0.58932870370370405</v>
      </c>
      <c r="R21304">
        <v>1</v>
      </c>
      <c r="S21304" t="s">
        <v>2562</v>
      </c>
      <c r="T21304" t="s">
        <v>3096</v>
      </c>
    </row>
    <row r="21305" spans="17:20">
      <c r="Q21305">
        <v>0.58946759259259296</v>
      </c>
      <c r="R21305">
        <v>1</v>
      </c>
      <c r="S21305" t="s">
        <v>8637</v>
      </c>
      <c r="T21305" t="s">
        <v>3103</v>
      </c>
    </row>
    <row r="21306" spans="17:20">
      <c r="Q21306">
        <v>0.589513888888889</v>
      </c>
      <c r="R21306">
        <v>2</v>
      </c>
      <c r="S21306" t="s">
        <v>8659</v>
      </c>
      <c r="T21306" t="s">
        <v>3103</v>
      </c>
    </row>
    <row r="21307" spans="17:20">
      <c r="Q21307">
        <v>0.58952546296296304</v>
      </c>
      <c r="R21307">
        <v>1</v>
      </c>
      <c r="S21307" t="s">
        <v>8660</v>
      </c>
      <c r="T21307" t="s">
        <v>3103</v>
      </c>
    </row>
    <row r="21308" spans="17:20">
      <c r="Q21308">
        <v>0.58954861111111101</v>
      </c>
      <c r="R21308">
        <v>1</v>
      </c>
      <c r="S21308" t="s">
        <v>8661</v>
      </c>
      <c r="T21308" t="s">
        <v>3103</v>
      </c>
    </row>
    <row r="21309" spans="17:20">
      <c r="Q21309">
        <v>0.58958333333333302</v>
      </c>
      <c r="R21309">
        <v>1</v>
      </c>
      <c r="S21309" t="s">
        <v>8616</v>
      </c>
      <c r="T21309" t="s">
        <v>3102</v>
      </c>
    </row>
    <row r="21310" spans="17:20">
      <c r="Q21310">
        <v>0.58969907407407396</v>
      </c>
      <c r="R21310">
        <v>1</v>
      </c>
      <c r="S21310" t="s">
        <v>3546</v>
      </c>
      <c r="T21310" t="s">
        <v>3097</v>
      </c>
    </row>
    <row r="21311" spans="17:20">
      <c r="Q21311">
        <v>0.589710648148148</v>
      </c>
      <c r="R21311">
        <v>1</v>
      </c>
      <c r="S21311" t="s">
        <v>3899</v>
      </c>
      <c r="T21311" t="s">
        <v>3096</v>
      </c>
    </row>
    <row r="21312" spans="17:20">
      <c r="Q21312">
        <v>0.58973379629629596</v>
      </c>
      <c r="R21312">
        <v>1</v>
      </c>
      <c r="S21312" t="s">
        <v>13186</v>
      </c>
      <c r="T21312" t="s">
        <v>3128</v>
      </c>
    </row>
    <row r="21313" spans="17:20">
      <c r="Q21313">
        <v>0.58978009259259301</v>
      </c>
      <c r="R21313">
        <v>1</v>
      </c>
      <c r="S21313" t="s">
        <v>8257</v>
      </c>
      <c r="T21313" t="s">
        <v>3102</v>
      </c>
    </row>
    <row r="21314" spans="17:20">
      <c r="Q21314">
        <v>0.58980324074074097</v>
      </c>
      <c r="R21314">
        <v>1</v>
      </c>
      <c r="S21314" t="s">
        <v>3548</v>
      </c>
      <c r="T21314" t="s">
        <v>3100</v>
      </c>
    </row>
    <row r="21315" spans="17:20">
      <c r="Q21315">
        <v>0.58987268518518499</v>
      </c>
      <c r="R21315">
        <v>1</v>
      </c>
      <c r="S21315" t="s">
        <v>3545</v>
      </c>
      <c r="T21315" t="s">
        <v>3128</v>
      </c>
    </row>
    <row r="21316" spans="17:20">
      <c r="Q21316">
        <v>0.59008101851851802</v>
      </c>
      <c r="R21316">
        <v>1</v>
      </c>
      <c r="S21316" t="s">
        <v>8642</v>
      </c>
      <c r="T21316" t="s">
        <v>3221</v>
      </c>
    </row>
    <row r="21317" spans="17:20">
      <c r="Q21317">
        <v>0.59008101851851802</v>
      </c>
      <c r="R21317">
        <v>1</v>
      </c>
      <c r="S21317" t="s">
        <v>3453</v>
      </c>
      <c r="T21317" t="s">
        <v>3096</v>
      </c>
    </row>
    <row r="21318" spans="17:20">
      <c r="Q21318">
        <v>0.59011574074074102</v>
      </c>
      <c r="R21318">
        <v>1</v>
      </c>
      <c r="S21318" t="s">
        <v>8644</v>
      </c>
      <c r="T21318" t="s">
        <v>3221</v>
      </c>
    </row>
    <row r="21319" spans="17:20">
      <c r="Q21319">
        <v>0.590173611111111</v>
      </c>
      <c r="R21319">
        <v>2</v>
      </c>
      <c r="S21319" t="s">
        <v>13187</v>
      </c>
      <c r="T21319" t="s">
        <v>3098</v>
      </c>
    </row>
    <row r="21320" spans="17:20">
      <c r="Q21320">
        <v>0.59027777777777801</v>
      </c>
      <c r="R21320">
        <v>2</v>
      </c>
      <c r="S21320" t="s">
        <v>4338</v>
      </c>
      <c r="T21320" t="s">
        <v>3095</v>
      </c>
    </row>
    <row r="21321" spans="17:20">
      <c r="Q21321">
        <v>0.59034722222222202</v>
      </c>
      <c r="R21321">
        <v>1</v>
      </c>
      <c r="S21321" t="s">
        <v>8645</v>
      </c>
      <c r="T21321" t="s">
        <v>3103</v>
      </c>
    </row>
    <row r="21322" spans="17:20">
      <c r="Q21322">
        <v>0.59035879629629595</v>
      </c>
      <c r="R21322">
        <v>1</v>
      </c>
      <c r="S21322" t="s">
        <v>8658</v>
      </c>
      <c r="T21322" t="s">
        <v>3103</v>
      </c>
    </row>
    <row r="21323" spans="17:20">
      <c r="Q21323">
        <v>0.59041666666666703</v>
      </c>
      <c r="R21323">
        <v>2</v>
      </c>
      <c r="S21323" t="s">
        <v>536</v>
      </c>
      <c r="T21323" t="s">
        <v>3096</v>
      </c>
    </row>
    <row r="21324" spans="17:20">
      <c r="Q21324">
        <v>0.59042824074074096</v>
      </c>
      <c r="R21324">
        <v>1</v>
      </c>
      <c r="S21324" t="s">
        <v>3908</v>
      </c>
      <c r="T21324" t="s">
        <v>3095</v>
      </c>
    </row>
    <row r="21325" spans="17:20">
      <c r="Q21325">
        <v>0.59057870370370402</v>
      </c>
      <c r="R21325">
        <v>1</v>
      </c>
      <c r="S21325" t="s">
        <v>9286</v>
      </c>
      <c r="T21325" t="s">
        <v>3097</v>
      </c>
    </row>
    <row r="21326" spans="17:20">
      <c r="Q21326">
        <v>0.59087962962963003</v>
      </c>
      <c r="R21326">
        <v>1</v>
      </c>
      <c r="S21326" t="s">
        <v>13188</v>
      </c>
      <c r="T21326" t="s">
        <v>3096</v>
      </c>
    </row>
    <row r="21327" spans="17:20">
      <c r="Q21327">
        <v>0.5909375</v>
      </c>
      <c r="R21327">
        <v>1</v>
      </c>
      <c r="S21327" t="s">
        <v>8669</v>
      </c>
      <c r="T21327" t="s">
        <v>3103</v>
      </c>
    </row>
    <row r="21328" spans="17:20">
      <c r="Q21328">
        <v>0.59096064814814797</v>
      </c>
      <c r="R21328">
        <v>2</v>
      </c>
      <c r="S21328" t="s">
        <v>8657</v>
      </c>
      <c r="T21328" t="s">
        <v>3103</v>
      </c>
    </row>
    <row r="21329" spans="17:20">
      <c r="Q21329">
        <v>0.59104166666666702</v>
      </c>
      <c r="R21329">
        <v>1</v>
      </c>
      <c r="S21329" t="s">
        <v>8632</v>
      </c>
      <c r="T21329" t="s">
        <v>3098</v>
      </c>
    </row>
    <row r="21330" spans="17:20">
      <c r="Q21330">
        <v>0.59106481481481499</v>
      </c>
      <c r="R21330">
        <v>1</v>
      </c>
      <c r="S21330" t="s">
        <v>8672</v>
      </c>
      <c r="T21330" t="s">
        <v>3103</v>
      </c>
    </row>
    <row r="21331" spans="17:20">
      <c r="Q21331">
        <v>0.59107638888888903</v>
      </c>
      <c r="R21331">
        <v>1</v>
      </c>
      <c r="S21331" t="s">
        <v>8673</v>
      </c>
      <c r="T21331" t="s">
        <v>3221</v>
      </c>
    </row>
    <row r="21332" spans="17:20">
      <c r="Q21332">
        <v>0.59108796296296295</v>
      </c>
      <c r="R21332">
        <v>2</v>
      </c>
      <c r="S21332" t="s">
        <v>8676</v>
      </c>
      <c r="T21332" t="s">
        <v>3221</v>
      </c>
    </row>
    <row r="21333" spans="17:20">
      <c r="Q21333">
        <v>0.59108796296296295</v>
      </c>
      <c r="R21333">
        <v>3</v>
      </c>
      <c r="S21333" t="s">
        <v>8663</v>
      </c>
      <c r="T21333" t="s">
        <v>3103</v>
      </c>
    </row>
    <row r="21334" spans="17:20">
      <c r="Q21334">
        <v>0.59109953703703699</v>
      </c>
      <c r="R21334">
        <v>1</v>
      </c>
      <c r="S21334" t="s">
        <v>8670</v>
      </c>
      <c r="T21334" t="s">
        <v>3103</v>
      </c>
    </row>
    <row r="21335" spans="17:20">
      <c r="Q21335">
        <v>0.59123842592592601</v>
      </c>
      <c r="R21335">
        <v>1</v>
      </c>
      <c r="S21335" t="s">
        <v>8674</v>
      </c>
      <c r="T21335" t="s">
        <v>3103</v>
      </c>
    </row>
    <row r="21336" spans="17:20">
      <c r="Q21336">
        <v>0.59126157407407398</v>
      </c>
      <c r="R21336">
        <v>1</v>
      </c>
      <c r="S21336" t="s">
        <v>8664</v>
      </c>
      <c r="T21336" t="s">
        <v>3103</v>
      </c>
    </row>
    <row r="21337" spans="17:20">
      <c r="Q21337">
        <v>0.59134259259259303</v>
      </c>
      <c r="R21337">
        <v>1</v>
      </c>
      <c r="S21337" t="s">
        <v>13189</v>
      </c>
      <c r="T21337" t="s">
        <v>3098</v>
      </c>
    </row>
    <row r="21338" spans="17:20">
      <c r="Q21338">
        <v>0.59141203703703704</v>
      </c>
      <c r="R21338">
        <v>1</v>
      </c>
      <c r="S21338" t="s">
        <v>2321</v>
      </c>
      <c r="T21338" t="s">
        <v>3098</v>
      </c>
    </row>
    <row r="21339" spans="17:20">
      <c r="Q21339">
        <v>0.59148148148148105</v>
      </c>
      <c r="R21339">
        <v>3</v>
      </c>
      <c r="S21339" t="s">
        <v>2562</v>
      </c>
      <c r="T21339" t="s">
        <v>3095</v>
      </c>
    </row>
    <row r="21340" spans="17:20">
      <c r="Q21340">
        <v>0.59156249999999999</v>
      </c>
      <c r="R21340">
        <v>1</v>
      </c>
      <c r="S21340" t="s">
        <v>8687</v>
      </c>
      <c r="T21340" t="s">
        <v>3103</v>
      </c>
    </row>
    <row r="21341" spans="17:20">
      <c r="Q21341">
        <v>0.59162037037036996</v>
      </c>
      <c r="R21341">
        <v>1</v>
      </c>
      <c r="S21341" t="s">
        <v>3553</v>
      </c>
      <c r="T21341" t="s">
        <v>3096</v>
      </c>
    </row>
    <row r="21342" spans="17:20">
      <c r="Q21342">
        <v>0.59165509259259297</v>
      </c>
      <c r="R21342">
        <v>1</v>
      </c>
      <c r="S21342" t="s">
        <v>8693</v>
      </c>
      <c r="T21342" t="s">
        <v>3103</v>
      </c>
    </row>
    <row r="21343" spans="17:20">
      <c r="Q21343">
        <v>0.59167824074074105</v>
      </c>
      <c r="R21343">
        <v>1</v>
      </c>
      <c r="S21343" t="s">
        <v>8671</v>
      </c>
      <c r="T21343" t="s">
        <v>3221</v>
      </c>
    </row>
    <row r="21344" spans="17:20">
      <c r="Q21344">
        <v>0.59179398148148099</v>
      </c>
      <c r="R21344">
        <v>2</v>
      </c>
      <c r="S21344" t="s">
        <v>8686</v>
      </c>
      <c r="T21344" t="s">
        <v>3221</v>
      </c>
    </row>
    <row r="21345" spans="17:20">
      <c r="Q21345">
        <v>0.591863425925926</v>
      </c>
      <c r="R21345">
        <v>2</v>
      </c>
      <c r="S21345" t="s">
        <v>8678</v>
      </c>
      <c r="T21345" t="s">
        <v>3221</v>
      </c>
    </row>
    <row r="21346" spans="17:20">
      <c r="Q21346">
        <v>0.59190972222222205</v>
      </c>
      <c r="R21346">
        <v>1</v>
      </c>
      <c r="S21346" t="s">
        <v>8697</v>
      </c>
      <c r="T21346" t="s">
        <v>3103</v>
      </c>
    </row>
    <row r="21347" spans="17:20">
      <c r="Q21347">
        <v>0.59193287037037001</v>
      </c>
      <c r="R21347">
        <v>1</v>
      </c>
      <c r="S21347" t="s">
        <v>8639</v>
      </c>
      <c r="T21347" t="s">
        <v>3221</v>
      </c>
    </row>
    <row r="21348" spans="17:20">
      <c r="Q21348">
        <v>0.59196759259259302</v>
      </c>
      <c r="R21348">
        <v>4</v>
      </c>
      <c r="S21348" t="s">
        <v>8701</v>
      </c>
      <c r="T21348" t="s">
        <v>3103</v>
      </c>
    </row>
    <row r="21349" spans="17:20">
      <c r="Q21349">
        <v>0.59199074074074098</v>
      </c>
      <c r="R21349">
        <v>3</v>
      </c>
      <c r="S21349" t="s">
        <v>8702</v>
      </c>
      <c r="T21349" t="s">
        <v>3103</v>
      </c>
    </row>
    <row r="21350" spans="17:20">
      <c r="Q21350">
        <v>0.59200231481481502</v>
      </c>
      <c r="R21350">
        <v>1</v>
      </c>
      <c r="S21350" t="s">
        <v>8486</v>
      </c>
      <c r="T21350" t="s">
        <v>3098</v>
      </c>
    </row>
    <row r="21351" spans="17:20">
      <c r="Q21351">
        <v>0.59203703703703703</v>
      </c>
      <c r="R21351">
        <v>1</v>
      </c>
      <c r="S21351" t="s">
        <v>8703</v>
      </c>
      <c r="T21351" t="s">
        <v>3103</v>
      </c>
    </row>
    <row r="21352" spans="17:20">
      <c r="Q21352">
        <v>0.592060185185185</v>
      </c>
      <c r="R21352">
        <v>1</v>
      </c>
      <c r="S21352" t="s">
        <v>8704</v>
      </c>
      <c r="T21352" t="s">
        <v>3103</v>
      </c>
    </row>
    <row r="21353" spans="17:20">
      <c r="Q21353">
        <v>0.59207175925925903</v>
      </c>
      <c r="R21353">
        <v>4</v>
      </c>
      <c r="S21353" t="s">
        <v>8683</v>
      </c>
      <c r="T21353" t="s">
        <v>3103</v>
      </c>
    </row>
    <row r="21354" spans="17:20">
      <c r="Q21354">
        <v>0.59212962962963001</v>
      </c>
      <c r="R21354">
        <v>1</v>
      </c>
      <c r="S21354" t="s">
        <v>8677</v>
      </c>
      <c r="T21354" t="s">
        <v>3221</v>
      </c>
    </row>
    <row r="21355" spans="17:20">
      <c r="Q21355">
        <v>0.59212962962963001</v>
      </c>
      <c r="R21355">
        <v>3</v>
      </c>
      <c r="S21355" t="s">
        <v>8705</v>
      </c>
      <c r="T21355" t="s">
        <v>3103</v>
      </c>
    </row>
    <row r="21356" spans="17:20">
      <c r="Q21356">
        <v>0.59215277777777797</v>
      </c>
      <c r="R21356">
        <v>1</v>
      </c>
      <c r="S21356" t="s">
        <v>8690</v>
      </c>
      <c r="T21356" t="s">
        <v>3221</v>
      </c>
    </row>
    <row r="21357" spans="17:20">
      <c r="Q21357">
        <v>0.59216435185185201</v>
      </c>
      <c r="R21357">
        <v>1</v>
      </c>
      <c r="S21357" t="s">
        <v>8679</v>
      </c>
      <c r="T21357" t="s">
        <v>3221</v>
      </c>
    </row>
    <row r="21358" spans="17:20">
      <c r="Q21358">
        <v>0.59216435185185201</v>
      </c>
      <c r="R21358">
        <v>1</v>
      </c>
      <c r="S21358" t="s">
        <v>8706</v>
      </c>
      <c r="T21358" t="s">
        <v>3103</v>
      </c>
    </row>
    <row r="21359" spans="17:20">
      <c r="Q21359">
        <v>0.59225694444444399</v>
      </c>
      <c r="R21359">
        <v>2</v>
      </c>
      <c r="S21359" t="s">
        <v>8681</v>
      </c>
      <c r="T21359" t="s">
        <v>3221</v>
      </c>
    </row>
    <row r="21360" spans="17:20">
      <c r="Q21360">
        <v>0.59228009259259295</v>
      </c>
      <c r="R21360">
        <v>1</v>
      </c>
      <c r="S21360" t="s">
        <v>8708</v>
      </c>
      <c r="T21360" t="s">
        <v>3103</v>
      </c>
    </row>
    <row r="21361" spans="17:20">
      <c r="Q21361">
        <v>0.592326388888889</v>
      </c>
      <c r="R21361">
        <v>1</v>
      </c>
      <c r="S21361" t="s">
        <v>8710</v>
      </c>
      <c r="T21361" t="s">
        <v>3103</v>
      </c>
    </row>
    <row r="21362" spans="17:20">
      <c r="Q21362">
        <v>0.59233796296296304</v>
      </c>
      <c r="R21362">
        <v>1</v>
      </c>
      <c r="S21362" t="s">
        <v>8684</v>
      </c>
      <c r="T21362" t="s">
        <v>3103</v>
      </c>
    </row>
    <row r="21363" spans="17:20">
      <c r="Q21363">
        <v>0.59234953703703697</v>
      </c>
      <c r="R21363">
        <v>1</v>
      </c>
      <c r="S21363" t="s">
        <v>8695</v>
      </c>
      <c r="T21363" t="s">
        <v>3103</v>
      </c>
    </row>
    <row r="21364" spans="17:20">
      <c r="Q21364">
        <v>0.59234953703703697</v>
      </c>
      <c r="R21364">
        <v>1</v>
      </c>
      <c r="S21364" t="s">
        <v>8715</v>
      </c>
      <c r="T21364" t="s">
        <v>3103</v>
      </c>
    </row>
    <row r="21365" spans="17:20">
      <c r="Q21365">
        <v>0.59237268518518504</v>
      </c>
      <c r="R21365">
        <v>1</v>
      </c>
      <c r="S21365" t="s">
        <v>8717</v>
      </c>
      <c r="T21365" t="s">
        <v>3103</v>
      </c>
    </row>
    <row r="21366" spans="17:20">
      <c r="Q21366">
        <v>0.59241898148148198</v>
      </c>
      <c r="R21366">
        <v>1</v>
      </c>
      <c r="S21366" t="s">
        <v>3552</v>
      </c>
      <c r="T21366" t="s">
        <v>3221</v>
      </c>
    </row>
    <row r="21367" spans="17:20">
      <c r="Q21367">
        <v>0.59241898148148198</v>
      </c>
      <c r="R21367">
        <v>1</v>
      </c>
      <c r="S21367" t="s">
        <v>3902</v>
      </c>
      <c r="T21367" t="s">
        <v>3095</v>
      </c>
    </row>
    <row r="21368" spans="17:20">
      <c r="Q21368">
        <v>0.59248842592592599</v>
      </c>
      <c r="R21368">
        <v>2</v>
      </c>
      <c r="S21368" t="s">
        <v>2562</v>
      </c>
      <c r="T21368" t="s">
        <v>3101</v>
      </c>
    </row>
    <row r="21369" spans="17:20">
      <c r="Q21369">
        <v>0.59274305555555595</v>
      </c>
      <c r="R21369">
        <v>1</v>
      </c>
      <c r="S21369" t="s">
        <v>8700</v>
      </c>
      <c r="T21369" t="s">
        <v>3221</v>
      </c>
    </row>
    <row r="21370" spans="17:20">
      <c r="Q21370">
        <v>0.59281249999999996</v>
      </c>
      <c r="R21370">
        <v>1</v>
      </c>
      <c r="S21370" t="s">
        <v>13190</v>
      </c>
      <c r="T21370" t="s">
        <v>3098</v>
      </c>
    </row>
    <row r="21371" spans="17:20">
      <c r="Q21371">
        <v>0.59283564814814804</v>
      </c>
      <c r="R21371">
        <v>1</v>
      </c>
      <c r="S21371" t="s">
        <v>13191</v>
      </c>
      <c r="T21371" t="s">
        <v>3221</v>
      </c>
    </row>
    <row r="21372" spans="17:20">
      <c r="Q21372">
        <v>0.59318287037036999</v>
      </c>
      <c r="R21372">
        <v>1</v>
      </c>
      <c r="S21372" t="s">
        <v>8719</v>
      </c>
      <c r="T21372" t="s">
        <v>3103</v>
      </c>
    </row>
    <row r="21373" spans="17:20">
      <c r="Q21373">
        <v>0.59321759259259299</v>
      </c>
      <c r="R21373">
        <v>1</v>
      </c>
      <c r="S21373" t="s">
        <v>13014</v>
      </c>
      <c r="T21373" t="s">
        <v>3097</v>
      </c>
    </row>
    <row r="21374" spans="17:20">
      <c r="Q21374">
        <v>0.593252314814815</v>
      </c>
      <c r="R21374">
        <v>1</v>
      </c>
      <c r="S21374" t="s">
        <v>8692</v>
      </c>
      <c r="T21374" t="s">
        <v>3221</v>
      </c>
    </row>
    <row r="21375" spans="17:20">
      <c r="Q21375">
        <v>0.59335648148148101</v>
      </c>
      <c r="R21375">
        <v>1</v>
      </c>
      <c r="S21375" t="s">
        <v>3567</v>
      </c>
      <c r="T21375" t="s">
        <v>3095</v>
      </c>
    </row>
    <row r="21376" spans="17:20">
      <c r="Q21376">
        <v>0.59337962962962998</v>
      </c>
      <c r="R21376">
        <v>1</v>
      </c>
      <c r="S21376" t="s">
        <v>7722</v>
      </c>
      <c r="T21376" t="s">
        <v>3095</v>
      </c>
    </row>
    <row r="21377" spans="17:20">
      <c r="Q21377">
        <v>0.59347222222222196</v>
      </c>
      <c r="R21377">
        <v>1</v>
      </c>
      <c r="S21377" t="s">
        <v>8714</v>
      </c>
      <c r="T21377" t="s">
        <v>3103</v>
      </c>
    </row>
    <row r="21378" spans="17:20">
      <c r="Q21378">
        <v>0.59350694444444396</v>
      </c>
      <c r="R21378">
        <v>1</v>
      </c>
      <c r="S21378" t="s">
        <v>13192</v>
      </c>
      <c r="T21378" t="s">
        <v>3097</v>
      </c>
    </row>
    <row r="21379" spans="17:20">
      <c r="Q21379">
        <v>0.59377314814814819</v>
      </c>
      <c r="R21379">
        <v>1</v>
      </c>
      <c r="S21379" t="s">
        <v>8712</v>
      </c>
      <c r="T21379" t="s">
        <v>3103</v>
      </c>
    </row>
    <row r="21380" spans="17:20">
      <c r="Q21380">
        <v>0.59383101851851805</v>
      </c>
      <c r="R21380">
        <v>1</v>
      </c>
      <c r="S21380" t="s">
        <v>8720</v>
      </c>
      <c r="T21380" t="s">
        <v>3103</v>
      </c>
    </row>
    <row r="21381" spans="17:20">
      <c r="Q21381">
        <v>0.59383101851851805</v>
      </c>
      <c r="R21381">
        <v>1</v>
      </c>
      <c r="S21381" t="s">
        <v>8689</v>
      </c>
      <c r="T21381" t="s">
        <v>3221</v>
      </c>
    </row>
    <row r="21382" spans="17:20">
      <c r="Q21382">
        <v>0.59384259259259298</v>
      </c>
      <c r="R21382">
        <v>1</v>
      </c>
      <c r="S21382" t="s">
        <v>13193</v>
      </c>
      <c r="T21382" t="s">
        <v>3097</v>
      </c>
    </row>
    <row r="21383" spans="17:20">
      <c r="Q21383">
        <v>0.59412037037037002</v>
      </c>
      <c r="R21383">
        <v>1</v>
      </c>
      <c r="S21383" t="s">
        <v>8728</v>
      </c>
      <c r="T21383" t="s">
        <v>3103</v>
      </c>
    </row>
    <row r="21384" spans="17:20">
      <c r="Q21384">
        <v>0.59415509259259303</v>
      </c>
      <c r="R21384">
        <v>1</v>
      </c>
      <c r="S21384" t="s">
        <v>8730</v>
      </c>
      <c r="T21384" t="s">
        <v>3103</v>
      </c>
    </row>
    <row r="21385" spans="17:20">
      <c r="Q21385">
        <v>0.594212962962963</v>
      </c>
      <c r="R21385">
        <v>1</v>
      </c>
      <c r="S21385" t="s">
        <v>13194</v>
      </c>
      <c r="T21385" t="s">
        <v>3128</v>
      </c>
    </row>
    <row r="21386" spans="17:20">
      <c r="Q21386">
        <v>0.59437499999999999</v>
      </c>
      <c r="R21386">
        <v>1</v>
      </c>
      <c r="S21386" t="s">
        <v>8731</v>
      </c>
      <c r="T21386" t="s">
        <v>3103</v>
      </c>
    </row>
    <row r="21387" spans="17:20">
      <c r="Q21387">
        <v>0.59437499999999999</v>
      </c>
      <c r="R21387">
        <v>2</v>
      </c>
      <c r="S21387" t="s">
        <v>8732</v>
      </c>
      <c r="T21387" t="s">
        <v>3103</v>
      </c>
    </row>
    <row r="21388" spans="17:20">
      <c r="Q21388">
        <v>0.59443287037036996</v>
      </c>
      <c r="R21388">
        <v>2</v>
      </c>
      <c r="S21388" t="s">
        <v>8762</v>
      </c>
      <c r="T21388" t="s">
        <v>3103</v>
      </c>
    </row>
    <row r="21389" spans="17:20">
      <c r="Q21389">
        <v>0.59446759259259296</v>
      </c>
      <c r="R21389">
        <v>3</v>
      </c>
      <c r="S21389" t="s">
        <v>8723</v>
      </c>
      <c r="T21389" t="s">
        <v>3103</v>
      </c>
    </row>
    <row r="21390" spans="17:20">
      <c r="Q21390">
        <v>0.59446759259259296</v>
      </c>
      <c r="R21390">
        <v>1</v>
      </c>
      <c r="S21390" t="s">
        <v>13195</v>
      </c>
      <c r="T21390" t="s">
        <v>3221</v>
      </c>
    </row>
    <row r="21391" spans="17:20">
      <c r="Q21391">
        <v>0.59449074074074104</v>
      </c>
      <c r="R21391">
        <v>1</v>
      </c>
      <c r="S21391" t="s">
        <v>8737</v>
      </c>
      <c r="T21391" t="s">
        <v>3103</v>
      </c>
    </row>
    <row r="21392" spans="17:20">
      <c r="Q21392">
        <v>0.59451388888888901</v>
      </c>
      <c r="R21392">
        <v>1</v>
      </c>
      <c r="S21392" t="s">
        <v>8718</v>
      </c>
      <c r="T21392" t="s">
        <v>3221</v>
      </c>
    </row>
    <row r="21393" spans="17:20">
      <c r="Q21393">
        <v>0.59456018518518505</v>
      </c>
      <c r="R21393">
        <v>1</v>
      </c>
      <c r="S21393" t="s">
        <v>8726</v>
      </c>
      <c r="T21393" t="s">
        <v>3221</v>
      </c>
    </row>
    <row r="21394" spans="17:20">
      <c r="Q21394">
        <v>0.59483796296296299</v>
      </c>
      <c r="R21394">
        <v>2</v>
      </c>
      <c r="S21394" t="s">
        <v>3911</v>
      </c>
      <c r="T21394" t="s">
        <v>3095</v>
      </c>
    </row>
    <row r="21395" spans="17:20">
      <c r="Q21395">
        <v>0.59493055555555596</v>
      </c>
      <c r="R21395">
        <v>2</v>
      </c>
      <c r="S21395" t="s">
        <v>8747</v>
      </c>
      <c r="T21395" t="s">
        <v>3103</v>
      </c>
    </row>
    <row r="21396" spans="17:20">
      <c r="Q21396">
        <v>0.59494212962963</v>
      </c>
      <c r="R21396">
        <v>4</v>
      </c>
      <c r="S21396" t="s">
        <v>8749</v>
      </c>
      <c r="T21396" t="s">
        <v>3103</v>
      </c>
    </row>
    <row r="21397" spans="17:20">
      <c r="Q21397">
        <v>0.59496527777777797</v>
      </c>
      <c r="R21397">
        <v>2</v>
      </c>
      <c r="S21397" t="s">
        <v>8741</v>
      </c>
      <c r="T21397" t="s">
        <v>3103</v>
      </c>
    </row>
    <row r="21398" spans="17:20">
      <c r="Q21398">
        <v>0.59497685185185201</v>
      </c>
      <c r="R21398">
        <v>3</v>
      </c>
      <c r="S21398" t="s">
        <v>8750</v>
      </c>
      <c r="T21398" t="s">
        <v>3103</v>
      </c>
    </row>
    <row r="21399" spans="17:20">
      <c r="Q21399">
        <v>0.59499999999999997</v>
      </c>
      <c r="R21399">
        <v>1</v>
      </c>
      <c r="S21399" t="s">
        <v>8751</v>
      </c>
      <c r="T21399" t="s">
        <v>3103</v>
      </c>
    </row>
    <row r="21400" spans="17:20">
      <c r="Q21400">
        <v>0.59501157407407401</v>
      </c>
      <c r="R21400">
        <v>1</v>
      </c>
      <c r="S21400" t="s">
        <v>8733</v>
      </c>
      <c r="T21400" t="s">
        <v>3221</v>
      </c>
    </row>
    <row r="21401" spans="17:20">
      <c r="Q21401">
        <v>0.59503472222222198</v>
      </c>
      <c r="R21401">
        <v>3</v>
      </c>
      <c r="S21401" t="s">
        <v>8752</v>
      </c>
      <c r="T21401" t="s">
        <v>3103</v>
      </c>
    </row>
    <row r="21402" spans="17:20">
      <c r="Q21402">
        <v>0.59508101851851802</v>
      </c>
      <c r="R21402">
        <v>1</v>
      </c>
      <c r="S21402" t="s">
        <v>4101</v>
      </c>
      <c r="T21402" t="s">
        <v>3099</v>
      </c>
    </row>
    <row r="21403" spans="17:20">
      <c r="Q21403">
        <v>0.59509259259259295</v>
      </c>
      <c r="R21403">
        <v>1</v>
      </c>
      <c r="S21403" t="s">
        <v>3559</v>
      </c>
      <c r="T21403" t="s">
        <v>3098</v>
      </c>
    </row>
    <row r="21404" spans="17:20">
      <c r="Q21404">
        <v>0.59511574074074103</v>
      </c>
      <c r="R21404">
        <v>1</v>
      </c>
      <c r="S21404" t="s">
        <v>4437</v>
      </c>
      <c r="T21404" t="s">
        <v>3095</v>
      </c>
    </row>
    <row r="21405" spans="17:20">
      <c r="Q21405">
        <v>0.59515046296296303</v>
      </c>
      <c r="R21405">
        <v>1</v>
      </c>
      <c r="S21405" t="s">
        <v>8753</v>
      </c>
      <c r="T21405" t="s">
        <v>3103</v>
      </c>
    </row>
    <row r="21406" spans="17:20">
      <c r="Q21406">
        <v>0.595173611111111</v>
      </c>
      <c r="R21406">
        <v>1</v>
      </c>
      <c r="S21406" t="s">
        <v>8744</v>
      </c>
      <c r="T21406" t="s">
        <v>3103</v>
      </c>
    </row>
    <row r="21407" spans="17:20">
      <c r="Q21407">
        <v>0.59519675925925897</v>
      </c>
      <c r="R21407">
        <v>2</v>
      </c>
      <c r="S21407" t="s">
        <v>3558</v>
      </c>
      <c r="T21407" t="s">
        <v>3097</v>
      </c>
    </row>
    <row r="21408" spans="17:20">
      <c r="Q21408">
        <v>0.59521990740740705</v>
      </c>
      <c r="R21408">
        <v>1</v>
      </c>
      <c r="S21408" t="s">
        <v>8757</v>
      </c>
      <c r="T21408" t="s">
        <v>3103</v>
      </c>
    </row>
    <row r="21409" spans="17:20">
      <c r="Q21409">
        <v>0.59524305555555601</v>
      </c>
      <c r="R21409">
        <v>1</v>
      </c>
      <c r="S21409" t="s">
        <v>8758</v>
      </c>
      <c r="T21409" t="s">
        <v>3103</v>
      </c>
    </row>
    <row r="21410" spans="17:20">
      <c r="Q21410">
        <v>0.59525462962963005</v>
      </c>
      <c r="R21410">
        <v>1</v>
      </c>
      <c r="S21410" t="s">
        <v>8745</v>
      </c>
      <c r="T21410" t="s">
        <v>3103</v>
      </c>
    </row>
    <row r="21411" spans="17:20">
      <c r="Q21411">
        <v>0.59528935185185206</v>
      </c>
      <c r="R21411">
        <v>1</v>
      </c>
      <c r="S21411" t="s">
        <v>8742</v>
      </c>
      <c r="T21411" t="s">
        <v>3103</v>
      </c>
    </row>
    <row r="21412" spans="17:20">
      <c r="Q21412">
        <v>0.59530092592592598</v>
      </c>
      <c r="R21412">
        <v>6</v>
      </c>
      <c r="S21412" t="s">
        <v>8688</v>
      </c>
      <c r="T21412" t="s">
        <v>3098</v>
      </c>
    </row>
    <row r="21413" spans="17:20">
      <c r="Q21413">
        <v>0.59530092592592598</v>
      </c>
      <c r="R21413">
        <v>1</v>
      </c>
      <c r="S21413" t="s">
        <v>4432</v>
      </c>
      <c r="T21413" t="s">
        <v>3097</v>
      </c>
    </row>
    <row r="21414" spans="17:20">
      <c r="Q21414">
        <v>0.59532407407407395</v>
      </c>
      <c r="R21414">
        <v>1</v>
      </c>
      <c r="S21414" t="s">
        <v>3885</v>
      </c>
      <c r="T21414" t="s">
        <v>3098</v>
      </c>
    </row>
    <row r="21415" spans="17:20">
      <c r="Q21415">
        <v>0.59538194444444403</v>
      </c>
      <c r="R21415">
        <v>2</v>
      </c>
      <c r="S21415" t="s">
        <v>8754</v>
      </c>
      <c r="T21415" t="s">
        <v>3103</v>
      </c>
    </row>
    <row r="21416" spans="17:20">
      <c r="Q21416">
        <v>0.59548611111111105</v>
      </c>
      <c r="R21416">
        <v>2</v>
      </c>
      <c r="S21416" t="s">
        <v>2562</v>
      </c>
      <c r="T21416" t="s">
        <v>3097</v>
      </c>
    </row>
    <row r="21417" spans="17:20">
      <c r="Q21417">
        <v>0.59550925925925902</v>
      </c>
      <c r="R21417">
        <v>1</v>
      </c>
      <c r="S21417" t="s">
        <v>2562</v>
      </c>
      <c r="T21417" t="s">
        <v>3128</v>
      </c>
    </row>
    <row r="21418" spans="17:20">
      <c r="Q21418">
        <v>0.59554398148148102</v>
      </c>
      <c r="R21418">
        <v>4</v>
      </c>
      <c r="S21418" t="s">
        <v>8768</v>
      </c>
      <c r="T21418" t="s">
        <v>3103</v>
      </c>
    </row>
    <row r="21419" spans="17:20">
      <c r="Q21419">
        <v>0.59554398148148102</v>
      </c>
      <c r="R21419">
        <v>1</v>
      </c>
      <c r="S21419" t="s">
        <v>13196</v>
      </c>
      <c r="T21419" t="s">
        <v>3128</v>
      </c>
    </row>
    <row r="21420" spans="17:20">
      <c r="Q21420">
        <v>0.59556712962962999</v>
      </c>
      <c r="R21420">
        <v>1</v>
      </c>
      <c r="S21420" t="s">
        <v>8770</v>
      </c>
      <c r="T21420" t="s">
        <v>3103</v>
      </c>
    </row>
    <row r="21421" spans="17:20">
      <c r="Q21421">
        <v>0.59556712962962999</v>
      </c>
      <c r="R21421">
        <v>1</v>
      </c>
      <c r="S21421" t="s">
        <v>4593</v>
      </c>
      <c r="T21421" t="s">
        <v>3095</v>
      </c>
    </row>
    <row r="21422" spans="17:20">
      <c r="Q21422">
        <v>0.59556712962962999</v>
      </c>
      <c r="R21422">
        <v>1</v>
      </c>
      <c r="S21422" t="s">
        <v>13197</v>
      </c>
      <c r="T21422" t="s">
        <v>3101</v>
      </c>
    </row>
    <row r="21423" spans="17:20">
      <c r="Q21423">
        <v>0.59560185185185199</v>
      </c>
      <c r="R21423">
        <v>2</v>
      </c>
      <c r="S21423" t="s">
        <v>8773</v>
      </c>
      <c r="T21423" t="s">
        <v>3103</v>
      </c>
    </row>
    <row r="21424" spans="17:20">
      <c r="Q21424">
        <v>0.59561342592592603</v>
      </c>
      <c r="R21424">
        <v>2</v>
      </c>
      <c r="S21424" t="s">
        <v>8774</v>
      </c>
      <c r="T21424" t="s">
        <v>3103</v>
      </c>
    </row>
    <row r="21425" spans="17:20">
      <c r="Q21425">
        <v>0.595636574074074</v>
      </c>
      <c r="R21425">
        <v>1</v>
      </c>
      <c r="S21425" t="s">
        <v>8775</v>
      </c>
      <c r="T21425" t="s">
        <v>3103</v>
      </c>
    </row>
    <row r="21426" spans="17:20">
      <c r="Q21426">
        <v>0.595671296296296</v>
      </c>
      <c r="R21426">
        <v>1</v>
      </c>
      <c r="S21426" t="s">
        <v>8778</v>
      </c>
      <c r="T21426" t="s">
        <v>3103</v>
      </c>
    </row>
    <row r="21427" spans="17:20">
      <c r="Q21427">
        <v>0.59570601851851901</v>
      </c>
      <c r="R21427">
        <v>1</v>
      </c>
      <c r="S21427" t="s">
        <v>8746</v>
      </c>
      <c r="T21427" t="s">
        <v>3103</v>
      </c>
    </row>
    <row r="21428" spans="17:20">
      <c r="Q21428">
        <v>0.59572916666666698</v>
      </c>
      <c r="R21428">
        <v>1</v>
      </c>
      <c r="S21428" t="s">
        <v>8743</v>
      </c>
      <c r="T21428" t="s">
        <v>3221</v>
      </c>
    </row>
    <row r="21429" spans="17:20">
      <c r="Q21429">
        <v>0.59582175925925895</v>
      </c>
      <c r="R21429">
        <v>1</v>
      </c>
      <c r="S21429" t="s">
        <v>3561</v>
      </c>
      <c r="T21429" t="s">
        <v>3097</v>
      </c>
    </row>
    <row r="21430" spans="17:20">
      <c r="Q21430">
        <v>0.59584490740740703</v>
      </c>
      <c r="R21430">
        <v>1</v>
      </c>
      <c r="S21430" t="s">
        <v>8781</v>
      </c>
      <c r="T21430" t="s">
        <v>3103</v>
      </c>
    </row>
    <row r="21431" spans="17:20">
      <c r="Q21431">
        <v>0.59585648148148196</v>
      </c>
      <c r="R21431">
        <v>1</v>
      </c>
      <c r="S21431" t="s">
        <v>13198</v>
      </c>
      <c r="T21431" t="s">
        <v>3098</v>
      </c>
    </row>
    <row r="21432" spans="17:20">
      <c r="Q21432">
        <v>0.595902777777778</v>
      </c>
      <c r="R21432">
        <v>1</v>
      </c>
      <c r="S21432" t="s">
        <v>13199</v>
      </c>
      <c r="T21432" t="s">
        <v>3221</v>
      </c>
    </row>
    <row r="21433" spans="17:20">
      <c r="Q21433">
        <v>0.59599537037036998</v>
      </c>
      <c r="R21433">
        <v>1</v>
      </c>
      <c r="S21433" t="s">
        <v>13200</v>
      </c>
      <c r="T21433" t="s">
        <v>3221</v>
      </c>
    </row>
    <row r="21434" spans="17:20">
      <c r="Q21434">
        <v>0.59599537037036998</v>
      </c>
      <c r="R21434">
        <v>1</v>
      </c>
      <c r="S21434" t="s">
        <v>4340</v>
      </c>
      <c r="T21434" t="s">
        <v>3100</v>
      </c>
    </row>
    <row r="21435" spans="17:20">
      <c r="Q21435">
        <v>0.59601851851851895</v>
      </c>
      <c r="R21435">
        <v>6</v>
      </c>
      <c r="S21435" t="s">
        <v>2562</v>
      </c>
      <c r="T21435" t="s">
        <v>3096</v>
      </c>
    </row>
    <row r="21436" spans="17:20">
      <c r="Q21436">
        <v>0.59604166666666702</v>
      </c>
      <c r="R21436">
        <v>1</v>
      </c>
      <c r="S21436" t="s">
        <v>8783</v>
      </c>
      <c r="T21436" t="s">
        <v>3103</v>
      </c>
    </row>
    <row r="21437" spans="17:20">
      <c r="Q21437">
        <v>0.59608796296296296</v>
      </c>
      <c r="R21437">
        <v>1</v>
      </c>
      <c r="S21437" t="s">
        <v>8755</v>
      </c>
      <c r="T21437" t="s">
        <v>3103</v>
      </c>
    </row>
    <row r="21438" spans="17:20">
      <c r="Q21438">
        <v>0.596134259259259</v>
      </c>
      <c r="R21438">
        <v>1</v>
      </c>
      <c r="S21438" t="s">
        <v>8785</v>
      </c>
      <c r="T21438" t="s">
        <v>3103</v>
      </c>
    </row>
    <row r="21439" spans="17:20">
      <c r="Q21439">
        <v>0.59619212962962997</v>
      </c>
      <c r="R21439">
        <v>1</v>
      </c>
      <c r="S21439" t="s">
        <v>8759</v>
      </c>
      <c r="T21439" t="s">
        <v>3103</v>
      </c>
    </row>
    <row r="21440" spans="17:20">
      <c r="Q21440">
        <v>0.59619212962962997</v>
      </c>
      <c r="R21440">
        <v>1</v>
      </c>
      <c r="S21440" t="s">
        <v>13201</v>
      </c>
      <c r="T21440" t="s">
        <v>3221</v>
      </c>
    </row>
    <row r="21441" spans="17:20">
      <c r="Q21441">
        <v>0.59622685185185198</v>
      </c>
      <c r="R21441">
        <v>1</v>
      </c>
      <c r="S21441" t="s">
        <v>13202</v>
      </c>
      <c r="T21441" t="s">
        <v>3221</v>
      </c>
    </row>
    <row r="21442" spans="17:20">
      <c r="Q21442">
        <v>0.59626157407407399</v>
      </c>
      <c r="R21442">
        <v>1</v>
      </c>
      <c r="S21442" t="s">
        <v>13203</v>
      </c>
      <c r="T21442" t="s">
        <v>3096</v>
      </c>
    </row>
    <row r="21443" spans="17:20">
      <c r="Q21443">
        <v>0.59628472222222195</v>
      </c>
      <c r="R21443">
        <v>1</v>
      </c>
      <c r="S21443" t="s">
        <v>13204</v>
      </c>
      <c r="T21443" t="s">
        <v>3128</v>
      </c>
    </row>
    <row r="21444" spans="17:20">
      <c r="Q21444">
        <v>0.59629629629629599</v>
      </c>
      <c r="R21444">
        <v>1</v>
      </c>
      <c r="S21444" t="s">
        <v>8790</v>
      </c>
      <c r="T21444" t="s">
        <v>3103</v>
      </c>
    </row>
    <row r="21445" spans="17:20">
      <c r="Q21445">
        <v>0.596331018518519</v>
      </c>
      <c r="R21445">
        <v>1</v>
      </c>
      <c r="S21445" t="s">
        <v>8756</v>
      </c>
      <c r="T21445" t="s">
        <v>3221</v>
      </c>
    </row>
    <row r="21446" spans="17:20">
      <c r="Q21446">
        <v>0.596331018518519</v>
      </c>
      <c r="R21446">
        <v>1</v>
      </c>
      <c r="S21446" t="s">
        <v>8792</v>
      </c>
      <c r="T21446" t="s">
        <v>3103</v>
      </c>
    </row>
    <row r="21447" spans="17:20">
      <c r="Q21447">
        <v>0.59637731481481504</v>
      </c>
      <c r="R21447">
        <v>2</v>
      </c>
      <c r="S21447" t="s">
        <v>3446</v>
      </c>
      <c r="T21447" t="s">
        <v>3096</v>
      </c>
    </row>
    <row r="21448" spans="17:20">
      <c r="Q21448">
        <v>0.59641203703703705</v>
      </c>
      <c r="R21448">
        <v>2</v>
      </c>
      <c r="S21448" t="s">
        <v>599</v>
      </c>
      <c r="T21448" t="s">
        <v>3096</v>
      </c>
    </row>
    <row r="21449" spans="17:20">
      <c r="Q21449">
        <v>0.59646990740740702</v>
      </c>
      <c r="R21449">
        <v>1</v>
      </c>
      <c r="S21449" t="s">
        <v>8798</v>
      </c>
      <c r="T21449" t="s">
        <v>3103</v>
      </c>
    </row>
    <row r="21450" spans="17:20">
      <c r="Q21450">
        <v>0.59648148148148195</v>
      </c>
      <c r="R21450">
        <v>1</v>
      </c>
      <c r="S21450" t="s">
        <v>8771</v>
      </c>
      <c r="T21450" t="s">
        <v>3103</v>
      </c>
    </row>
    <row r="21451" spans="17:20">
      <c r="Q21451">
        <v>0.59650462962963002</v>
      </c>
      <c r="R21451">
        <v>2</v>
      </c>
      <c r="S21451" t="s">
        <v>3696</v>
      </c>
      <c r="T21451" t="s">
        <v>3128</v>
      </c>
    </row>
    <row r="21452" spans="17:20">
      <c r="Q21452">
        <v>0.59652777777777799</v>
      </c>
      <c r="R21452">
        <v>1</v>
      </c>
      <c r="S21452" t="s">
        <v>8800</v>
      </c>
      <c r="T21452" t="s">
        <v>3103</v>
      </c>
    </row>
    <row r="21453" spans="17:20">
      <c r="Q21453">
        <v>0.59652777777777799</v>
      </c>
      <c r="R21453">
        <v>1</v>
      </c>
      <c r="S21453" t="s">
        <v>3901</v>
      </c>
      <c r="T21453" t="s">
        <v>3094</v>
      </c>
    </row>
    <row r="21454" spans="17:20">
      <c r="Q21454">
        <v>0.59652777777777799</v>
      </c>
      <c r="R21454">
        <v>2</v>
      </c>
      <c r="S21454" t="s">
        <v>13205</v>
      </c>
      <c r="T21454" t="s">
        <v>3096</v>
      </c>
    </row>
    <row r="21455" spans="17:20">
      <c r="Q21455">
        <v>0.596597222222222</v>
      </c>
      <c r="R21455">
        <v>1</v>
      </c>
      <c r="S21455" t="s">
        <v>8776</v>
      </c>
      <c r="T21455" t="s">
        <v>3103</v>
      </c>
    </row>
    <row r="21456" spans="17:20">
      <c r="Q21456">
        <v>0.59663194444444401</v>
      </c>
      <c r="R21456">
        <v>1</v>
      </c>
      <c r="S21456" t="s">
        <v>4071</v>
      </c>
      <c r="T21456" t="s">
        <v>3221</v>
      </c>
    </row>
    <row r="21457" spans="17:20">
      <c r="Q21457">
        <v>0.59665509259259297</v>
      </c>
      <c r="R21457">
        <v>1</v>
      </c>
      <c r="S21457" t="s">
        <v>8787</v>
      </c>
      <c r="T21457" t="s">
        <v>3221</v>
      </c>
    </row>
    <row r="21458" spans="17:20">
      <c r="Q21458">
        <v>0.59665509259259297</v>
      </c>
      <c r="R21458">
        <v>1</v>
      </c>
      <c r="S21458" t="s">
        <v>8784</v>
      </c>
      <c r="T21458" t="s">
        <v>3103</v>
      </c>
    </row>
    <row r="21459" spans="17:20">
      <c r="Q21459">
        <v>0.59666666666666701</v>
      </c>
      <c r="R21459">
        <v>1</v>
      </c>
      <c r="S21459" t="s">
        <v>8766</v>
      </c>
      <c r="T21459" t="s">
        <v>3103</v>
      </c>
    </row>
    <row r="21460" spans="17:20">
      <c r="Q21460">
        <v>0.59672453703703698</v>
      </c>
      <c r="R21460">
        <v>1</v>
      </c>
      <c r="S21460" t="s">
        <v>8791</v>
      </c>
      <c r="T21460" t="s">
        <v>3221</v>
      </c>
    </row>
    <row r="21461" spans="17:20">
      <c r="Q21461">
        <v>0.59675925925925899</v>
      </c>
      <c r="R21461">
        <v>2</v>
      </c>
      <c r="S21461" t="s">
        <v>8765</v>
      </c>
      <c r="T21461" t="s">
        <v>3103</v>
      </c>
    </row>
    <row r="21462" spans="17:20">
      <c r="Q21462">
        <v>0.59675925925925899</v>
      </c>
      <c r="R21462">
        <v>1</v>
      </c>
      <c r="S21462" t="s">
        <v>3881</v>
      </c>
      <c r="T21462" t="s">
        <v>3098</v>
      </c>
    </row>
    <row r="21463" spans="17:20">
      <c r="Q21463">
        <v>0.59678240740740696</v>
      </c>
      <c r="R21463">
        <v>1</v>
      </c>
      <c r="S21463" t="s">
        <v>13206</v>
      </c>
      <c r="T21463" t="s">
        <v>3099</v>
      </c>
    </row>
    <row r="21464" spans="17:20">
      <c r="Q21464">
        <v>0.59690972222222205</v>
      </c>
      <c r="R21464">
        <v>1</v>
      </c>
      <c r="S21464" t="s">
        <v>8782</v>
      </c>
      <c r="T21464" t="s">
        <v>3103</v>
      </c>
    </row>
    <row r="21465" spans="17:20">
      <c r="Q21465">
        <v>0.59696759259259302</v>
      </c>
      <c r="R21465">
        <v>1</v>
      </c>
      <c r="S21465" t="s">
        <v>3550</v>
      </c>
      <c r="T21465" t="s">
        <v>3095</v>
      </c>
    </row>
    <row r="21466" spans="17:20">
      <c r="Q21466">
        <v>0.59700231481481503</v>
      </c>
      <c r="R21466">
        <v>2</v>
      </c>
      <c r="S21466" t="s">
        <v>13207</v>
      </c>
      <c r="T21466" t="s">
        <v>3097</v>
      </c>
    </row>
    <row r="21467" spans="17:20">
      <c r="Q21467">
        <v>0.597060185185185</v>
      </c>
      <c r="R21467">
        <v>2</v>
      </c>
      <c r="S21467" t="s">
        <v>13208</v>
      </c>
      <c r="T21467" t="s">
        <v>3098</v>
      </c>
    </row>
    <row r="21468" spans="17:20">
      <c r="Q21468">
        <v>0.59710648148148104</v>
      </c>
      <c r="R21468">
        <v>1</v>
      </c>
      <c r="S21468" t="s">
        <v>13209</v>
      </c>
      <c r="T21468" t="s">
        <v>3221</v>
      </c>
    </row>
    <row r="21469" spans="17:20">
      <c r="Q21469">
        <v>0.59711805555555597</v>
      </c>
      <c r="R21469">
        <v>1</v>
      </c>
      <c r="S21469" t="s">
        <v>8802</v>
      </c>
      <c r="T21469" t="s">
        <v>3103</v>
      </c>
    </row>
    <row r="21470" spans="17:20">
      <c r="Q21470">
        <v>0.59726851851851803</v>
      </c>
      <c r="R21470">
        <v>5</v>
      </c>
      <c r="S21470" t="s">
        <v>8799</v>
      </c>
      <c r="T21470" t="s">
        <v>3103</v>
      </c>
    </row>
    <row r="21471" spans="17:20">
      <c r="Q21471">
        <v>0.597291666666667</v>
      </c>
      <c r="R21471">
        <v>1</v>
      </c>
      <c r="S21471" t="s">
        <v>8803</v>
      </c>
      <c r="T21471" t="s">
        <v>3103</v>
      </c>
    </row>
    <row r="21472" spans="17:20">
      <c r="Q21472">
        <v>0.59731481481481496</v>
      </c>
      <c r="R21472">
        <v>1</v>
      </c>
      <c r="S21472" t="s">
        <v>8795</v>
      </c>
      <c r="T21472" t="s">
        <v>3103</v>
      </c>
    </row>
    <row r="21473" spans="17:20">
      <c r="Q21473">
        <v>0.59733796296296304</v>
      </c>
      <c r="R21473">
        <v>2</v>
      </c>
      <c r="S21473" t="s">
        <v>2562</v>
      </c>
      <c r="T21473" t="s">
        <v>3103</v>
      </c>
    </row>
    <row r="21474" spans="17:20">
      <c r="Q21474">
        <v>0.59733796296296304</v>
      </c>
      <c r="R21474">
        <v>1</v>
      </c>
      <c r="S21474" t="s">
        <v>8805</v>
      </c>
      <c r="T21474" t="s">
        <v>3103</v>
      </c>
    </row>
    <row r="21475" spans="17:20">
      <c r="Q21475">
        <v>0.59734953703703697</v>
      </c>
      <c r="R21475">
        <v>1</v>
      </c>
      <c r="S21475" t="s">
        <v>8806</v>
      </c>
      <c r="T21475" t="s">
        <v>3103</v>
      </c>
    </row>
    <row r="21476" spans="17:20">
      <c r="Q21476">
        <v>0.59736111111111101</v>
      </c>
      <c r="R21476">
        <v>1</v>
      </c>
      <c r="S21476" t="s">
        <v>13210</v>
      </c>
      <c r="T21476" t="s">
        <v>3098</v>
      </c>
    </row>
    <row r="21477" spans="17:20">
      <c r="Q21477">
        <v>0.59744212962962995</v>
      </c>
      <c r="R21477">
        <v>1</v>
      </c>
      <c r="S21477" t="s">
        <v>8767</v>
      </c>
      <c r="T21477" t="s">
        <v>3221</v>
      </c>
    </row>
    <row r="21478" spans="17:20">
      <c r="Q21478">
        <v>0.59747685185185195</v>
      </c>
      <c r="R21478">
        <v>1</v>
      </c>
      <c r="S21478" t="s">
        <v>8809</v>
      </c>
      <c r="T21478" t="s">
        <v>3103</v>
      </c>
    </row>
    <row r="21479" spans="17:20">
      <c r="Q21479">
        <v>0.597523148148148</v>
      </c>
      <c r="R21479">
        <v>2</v>
      </c>
      <c r="S21479" t="s">
        <v>8804</v>
      </c>
      <c r="T21479" t="s">
        <v>3103</v>
      </c>
    </row>
    <row r="21480" spans="17:20">
      <c r="Q21480">
        <v>0.59758101851851897</v>
      </c>
      <c r="R21480">
        <v>1</v>
      </c>
      <c r="S21480" t="s">
        <v>8810</v>
      </c>
      <c r="T21480" t="s">
        <v>3103</v>
      </c>
    </row>
    <row r="21481" spans="17:20">
      <c r="Q21481">
        <v>0.59768518518518499</v>
      </c>
      <c r="R21481">
        <v>1</v>
      </c>
      <c r="S21481" t="s">
        <v>8811</v>
      </c>
      <c r="T21481" t="s">
        <v>3103</v>
      </c>
    </row>
    <row r="21482" spans="17:20">
      <c r="Q21482">
        <v>0.59770833333333295</v>
      </c>
      <c r="R21482">
        <v>2</v>
      </c>
      <c r="S21482" t="s">
        <v>8814</v>
      </c>
      <c r="T21482" t="s">
        <v>3103</v>
      </c>
    </row>
    <row r="21483" spans="17:20">
      <c r="Q21483">
        <v>0.59770833333333295</v>
      </c>
      <c r="R21483">
        <v>1</v>
      </c>
      <c r="S21483" t="s">
        <v>8748</v>
      </c>
      <c r="T21483" t="s">
        <v>3098</v>
      </c>
    </row>
    <row r="21484" spans="17:20">
      <c r="Q21484">
        <v>0.59770833333333295</v>
      </c>
      <c r="R21484">
        <v>1</v>
      </c>
      <c r="S21484" t="s">
        <v>11358</v>
      </c>
      <c r="T21484" t="s">
        <v>3097</v>
      </c>
    </row>
    <row r="21485" spans="17:20">
      <c r="Q21485">
        <v>0.59774305555555596</v>
      </c>
      <c r="R21485">
        <v>1</v>
      </c>
      <c r="S21485" t="s">
        <v>8786</v>
      </c>
      <c r="T21485" t="s">
        <v>3221</v>
      </c>
    </row>
    <row r="21486" spans="17:20">
      <c r="Q21486">
        <v>0.59775462962963</v>
      </c>
      <c r="R21486">
        <v>3</v>
      </c>
      <c r="S21486" t="s">
        <v>8801</v>
      </c>
      <c r="T21486" t="s">
        <v>3103</v>
      </c>
    </row>
    <row r="21487" spans="17:20">
      <c r="Q21487">
        <v>0.59775462962963</v>
      </c>
      <c r="R21487">
        <v>1</v>
      </c>
      <c r="S21487" t="s">
        <v>8823</v>
      </c>
      <c r="T21487" t="s">
        <v>3103</v>
      </c>
    </row>
    <row r="21488" spans="17:20">
      <c r="Q21488">
        <v>0.59777777777777796</v>
      </c>
      <c r="R21488">
        <v>2</v>
      </c>
      <c r="S21488" t="s">
        <v>8825</v>
      </c>
      <c r="T21488" t="s">
        <v>3103</v>
      </c>
    </row>
    <row r="21489" spans="17:20">
      <c r="Q21489">
        <v>0.597789351851852</v>
      </c>
      <c r="R21489">
        <v>2</v>
      </c>
      <c r="S21489" t="s">
        <v>8826</v>
      </c>
      <c r="T21489" t="s">
        <v>3103</v>
      </c>
    </row>
    <row r="21490" spans="17:20">
      <c r="Q21490">
        <v>0.59782407407407401</v>
      </c>
      <c r="R21490">
        <v>1</v>
      </c>
      <c r="S21490" t="s">
        <v>8827</v>
      </c>
      <c r="T21490" t="s">
        <v>3103</v>
      </c>
    </row>
    <row r="21491" spans="17:20">
      <c r="Q21491">
        <v>0.59783564814814805</v>
      </c>
      <c r="R21491">
        <v>1</v>
      </c>
      <c r="S21491" t="s">
        <v>4430</v>
      </c>
      <c r="T21491" t="s">
        <v>3102</v>
      </c>
    </row>
    <row r="21492" spans="17:20">
      <c r="Q21492">
        <v>0.59785879629629601</v>
      </c>
      <c r="R21492">
        <v>1</v>
      </c>
      <c r="S21492" t="s">
        <v>8829</v>
      </c>
      <c r="T21492" t="s">
        <v>3103</v>
      </c>
    </row>
    <row r="21493" spans="17:20">
      <c r="Q21493">
        <v>0.598020833333333</v>
      </c>
      <c r="R21493">
        <v>1</v>
      </c>
      <c r="S21493" t="s">
        <v>8813</v>
      </c>
      <c r="T21493" t="s">
        <v>3103</v>
      </c>
    </row>
    <row r="21494" spans="17:20">
      <c r="Q21494">
        <v>0.59804398148148197</v>
      </c>
      <c r="R21494">
        <v>4</v>
      </c>
      <c r="S21494" t="s">
        <v>13211</v>
      </c>
      <c r="T21494" t="s">
        <v>3098</v>
      </c>
    </row>
    <row r="21495" spans="17:20">
      <c r="Q21495">
        <v>0.59805555555555556</v>
      </c>
      <c r="R21495">
        <v>1</v>
      </c>
      <c r="S21495" t="s">
        <v>8796</v>
      </c>
      <c r="T21495" t="s">
        <v>3103</v>
      </c>
    </row>
    <row r="21496" spans="17:20">
      <c r="Q21496">
        <v>0.59817129629629595</v>
      </c>
      <c r="R21496">
        <v>1</v>
      </c>
      <c r="S21496" t="s">
        <v>8842</v>
      </c>
      <c r="T21496" t="s">
        <v>3103</v>
      </c>
    </row>
    <row r="21497" spans="17:20">
      <c r="Q21497">
        <v>0.59821759259259299</v>
      </c>
      <c r="R21497">
        <v>1</v>
      </c>
      <c r="S21497" t="s">
        <v>8816</v>
      </c>
      <c r="T21497" t="s">
        <v>3103</v>
      </c>
    </row>
    <row r="21498" spans="17:20">
      <c r="Q21498">
        <v>0.59824074074074096</v>
      </c>
      <c r="R21498">
        <v>1</v>
      </c>
      <c r="S21498" t="s">
        <v>8843</v>
      </c>
      <c r="T21498" t="s">
        <v>3103</v>
      </c>
    </row>
    <row r="21499" spans="17:20">
      <c r="Q21499">
        <v>0.598252314814815</v>
      </c>
      <c r="R21499">
        <v>1</v>
      </c>
      <c r="S21499" t="s">
        <v>8817</v>
      </c>
      <c r="T21499" t="s">
        <v>3221</v>
      </c>
    </row>
    <row r="21500" spans="17:20">
      <c r="Q21500">
        <v>0.598252314814815</v>
      </c>
      <c r="R21500">
        <v>1</v>
      </c>
      <c r="S21500" t="s">
        <v>13212</v>
      </c>
      <c r="T21500" t="s">
        <v>3098</v>
      </c>
    </row>
    <row r="21501" spans="17:20">
      <c r="Q21501">
        <v>0.59828703703703701</v>
      </c>
      <c r="R21501">
        <v>2</v>
      </c>
      <c r="S21501" t="s">
        <v>3683</v>
      </c>
      <c r="T21501" t="s">
        <v>3100</v>
      </c>
    </row>
    <row r="21502" spans="17:20">
      <c r="Q21502">
        <v>0.59831018518518497</v>
      </c>
      <c r="R21502">
        <v>1</v>
      </c>
      <c r="S21502" t="s">
        <v>2562</v>
      </c>
      <c r="T21502" t="s">
        <v>3097</v>
      </c>
    </row>
    <row r="21503" spans="17:20">
      <c r="Q21503">
        <v>0.59835648148148102</v>
      </c>
      <c r="R21503">
        <v>1</v>
      </c>
      <c r="S21503" t="s">
        <v>3907</v>
      </c>
      <c r="T21503" t="s">
        <v>3097</v>
      </c>
    </row>
    <row r="21504" spans="17:20">
      <c r="Q21504">
        <v>0.59836805555555606</v>
      </c>
      <c r="R21504">
        <v>1</v>
      </c>
      <c r="S21504" t="s">
        <v>8819</v>
      </c>
      <c r="T21504" t="s">
        <v>3103</v>
      </c>
    </row>
    <row r="21505" spans="17:20">
      <c r="Q21505">
        <v>0.59836805555555606</v>
      </c>
      <c r="R21505">
        <v>1</v>
      </c>
      <c r="S21505" t="s">
        <v>4439</v>
      </c>
      <c r="T21505" t="s">
        <v>3096</v>
      </c>
    </row>
    <row r="21506" spans="17:20">
      <c r="Q21506">
        <v>0.59840277777777795</v>
      </c>
      <c r="R21506">
        <v>1</v>
      </c>
      <c r="S21506" t="s">
        <v>8821</v>
      </c>
      <c r="T21506" t="s">
        <v>3103</v>
      </c>
    </row>
    <row r="21507" spans="17:20">
      <c r="Q21507">
        <v>0.59849537037037004</v>
      </c>
      <c r="R21507">
        <v>1</v>
      </c>
      <c r="S21507" t="s">
        <v>8797</v>
      </c>
      <c r="T21507" t="s">
        <v>3221</v>
      </c>
    </row>
    <row r="21508" spans="17:20">
      <c r="Q21508">
        <v>0.59849537037037004</v>
      </c>
      <c r="R21508">
        <v>1</v>
      </c>
      <c r="S21508" t="s">
        <v>8844</v>
      </c>
      <c r="T21508" t="s">
        <v>3103</v>
      </c>
    </row>
    <row r="21509" spans="17:20">
      <c r="Q21509">
        <v>0.598518518518519</v>
      </c>
      <c r="R21509">
        <v>1</v>
      </c>
      <c r="S21509" t="s">
        <v>3569</v>
      </c>
      <c r="T21509" t="s">
        <v>3097</v>
      </c>
    </row>
    <row r="21510" spans="17:20">
      <c r="Q21510">
        <v>0.59853009259259304</v>
      </c>
      <c r="R21510">
        <v>1</v>
      </c>
      <c r="S21510" t="s">
        <v>8841</v>
      </c>
      <c r="T21510" t="s">
        <v>3103</v>
      </c>
    </row>
    <row r="21511" spans="17:20">
      <c r="Q21511">
        <v>0.59862268518518502</v>
      </c>
      <c r="R21511">
        <v>1</v>
      </c>
      <c r="S21511" t="s">
        <v>8807</v>
      </c>
      <c r="T21511" t="s">
        <v>3221</v>
      </c>
    </row>
    <row r="21512" spans="17:20">
      <c r="Q21512">
        <v>0.59866898148148195</v>
      </c>
      <c r="R21512">
        <v>1</v>
      </c>
      <c r="S21512" t="s">
        <v>8834</v>
      </c>
      <c r="T21512" t="s">
        <v>3221</v>
      </c>
    </row>
    <row r="21513" spans="17:20">
      <c r="Q21513">
        <v>0.59868055555555599</v>
      </c>
      <c r="R21513">
        <v>1</v>
      </c>
      <c r="S21513" t="s">
        <v>8836</v>
      </c>
      <c r="T21513" t="s">
        <v>3221</v>
      </c>
    </row>
    <row r="21514" spans="17:20">
      <c r="Q21514">
        <v>0.59870370370370396</v>
      </c>
      <c r="R21514">
        <v>1</v>
      </c>
      <c r="S21514" t="s">
        <v>8837</v>
      </c>
      <c r="T21514" t="s">
        <v>3221</v>
      </c>
    </row>
    <row r="21515" spans="17:20">
      <c r="Q21515">
        <v>0.59875</v>
      </c>
      <c r="R21515">
        <v>1</v>
      </c>
      <c r="S21515" t="s">
        <v>8839</v>
      </c>
      <c r="T21515" t="s">
        <v>3221</v>
      </c>
    </row>
    <row r="21516" spans="17:20">
      <c r="Q21516">
        <v>0.59877314814814797</v>
      </c>
      <c r="R21516">
        <v>1</v>
      </c>
      <c r="S21516" t="s">
        <v>13213</v>
      </c>
      <c r="T21516" t="s">
        <v>3097</v>
      </c>
    </row>
    <row r="21517" spans="17:20">
      <c r="Q21517">
        <v>0.59881944444444402</v>
      </c>
      <c r="R21517">
        <v>1</v>
      </c>
      <c r="S21517" t="s">
        <v>8845</v>
      </c>
      <c r="T21517" t="s">
        <v>3103</v>
      </c>
    </row>
    <row r="21518" spans="17:20">
      <c r="Q21518">
        <v>0.59885416666666702</v>
      </c>
      <c r="R21518">
        <v>1</v>
      </c>
      <c r="S21518" t="s">
        <v>8847</v>
      </c>
      <c r="T21518" t="s">
        <v>3103</v>
      </c>
    </row>
    <row r="21519" spans="17:20">
      <c r="Q21519">
        <v>0.59887731481481499</v>
      </c>
      <c r="R21519">
        <v>1</v>
      </c>
      <c r="S21519" t="s">
        <v>13214</v>
      </c>
      <c r="T21519" t="s">
        <v>3096</v>
      </c>
    </row>
    <row r="21520" spans="17:20">
      <c r="Q21520">
        <v>0.59901620370370401</v>
      </c>
      <c r="R21520">
        <v>1</v>
      </c>
      <c r="S21520" t="s">
        <v>8822</v>
      </c>
      <c r="T21520" t="s">
        <v>3221</v>
      </c>
    </row>
    <row r="21521" spans="17:20">
      <c r="Q21521">
        <v>0.59931712962963002</v>
      </c>
      <c r="R21521">
        <v>3</v>
      </c>
      <c r="S21521" t="s">
        <v>8831</v>
      </c>
      <c r="T21521" t="s">
        <v>3103</v>
      </c>
    </row>
    <row r="21522" spans="17:20">
      <c r="Q21522">
        <v>0.599409722222222</v>
      </c>
      <c r="R21522">
        <v>3</v>
      </c>
      <c r="S21522" t="s">
        <v>8835</v>
      </c>
      <c r="T21522" t="s">
        <v>3103</v>
      </c>
    </row>
    <row r="21523" spans="17:20">
      <c r="Q21523">
        <v>0.599409722222222</v>
      </c>
      <c r="R21523">
        <v>1</v>
      </c>
      <c r="S21523" t="s">
        <v>3207</v>
      </c>
      <c r="T21523" t="s">
        <v>3101</v>
      </c>
    </row>
    <row r="21524" spans="17:20">
      <c r="Q21524">
        <v>0.59943287037036996</v>
      </c>
      <c r="R21524">
        <v>1</v>
      </c>
      <c r="S21524" t="s">
        <v>13215</v>
      </c>
      <c r="T21524" t="s">
        <v>3097</v>
      </c>
    </row>
    <row r="21525" spans="17:20">
      <c r="Q21525">
        <v>0.59945601851851804</v>
      </c>
      <c r="R21525">
        <v>1</v>
      </c>
      <c r="S21525" t="s">
        <v>8848</v>
      </c>
      <c r="T21525" t="s">
        <v>3103</v>
      </c>
    </row>
    <row r="21526" spans="17:20">
      <c r="Q21526">
        <v>0.59946759259259297</v>
      </c>
      <c r="R21526">
        <v>1</v>
      </c>
      <c r="S21526" t="s">
        <v>5503</v>
      </c>
      <c r="T21526" t="s">
        <v>3100</v>
      </c>
    </row>
    <row r="21527" spans="17:20">
      <c r="Q21527">
        <v>0.59949074074074105</v>
      </c>
      <c r="R21527">
        <v>1</v>
      </c>
      <c r="S21527" t="s">
        <v>8830</v>
      </c>
      <c r="T21527" t="s">
        <v>3103</v>
      </c>
    </row>
    <row r="21528" spans="17:20">
      <c r="Q21528">
        <v>0.59957175925925899</v>
      </c>
      <c r="R21528">
        <v>1</v>
      </c>
      <c r="S21528" t="s">
        <v>13216</v>
      </c>
      <c r="T21528" t="s">
        <v>3096</v>
      </c>
    </row>
    <row r="21529" spans="17:20">
      <c r="Q21529">
        <v>0.59959490740740695</v>
      </c>
      <c r="R21529">
        <v>2</v>
      </c>
      <c r="S21529" t="s">
        <v>8818</v>
      </c>
      <c r="T21529" t="s">
        <v>3221</v>
      </c>
    </row>
    <row r="21530" spans="17:20">
      <c r="Q21530">
        <v>0.59959490740740695</v>
      </c>
      <c r="R21530">
        <v>1</v>
      </c>
      <c r="S21530" t="s">
        <v>8849</v>
      </c>
      <c r="T21530" t="s">
        <v>3103</v>
      </c>
    </row>
    <row r="21531" spans="17:20">
      <c r="Q21531">
        <v>0.59965277777777803</v>
      </c>
      <c r="R21531">
        <v>1</v>
      </c>
      <c r="S21531" t="s">
        <v>13217</v>
      </c>
      <c r="T21531" t="s">
        <v>3221</v>
      </c>
    </row>
    <row r="21532" spans="17:20">
      <c r="Q21532">
        <v>0.59971064814814801</v>
      </c>
      <c r="R21532">
        <v>1</v>
      </c>
      <c r="S21532" t="s">
        <v>8840</v>
      </c>
      <c r="T21532" t="s">
        <v>3103</v>
      </c>
    </row>
    <row r="21533" spans="17:20">
      <c r="Q21533">
        <v>0.59975694444444405</v>
      </c>
      <c r="R21533">
        <v>1</v>
      </c>
      <c r="S21533" t="s">
        <v>8851</v>
      </c>
      <c r="T21533" t="s">
        <v>3103</v>
      </c>
    </row>
    <row r="21534" spans="17:20">
      <c r="Q21534">
        <v>0.59976851851851898</v>
      </c>
      <c r="R21534">
        <v>1</v>
      </c>
      <c r="S21534" t="s">
        <v>13218</v>
      </c>
      <c r="T21534" t="s">
        <v>3101</v>
      </c>
    </row>
    <row r="21535" spans="17:20">
      <c r="Q21535">
        <v>0.59979166666666694</v>
      </c>
      <c r="R21535">
        <v>4</v>
      </c>
      <c r="S21535" t="s">
        <v>8858</v>
      </c>
      <c r="T21535" t="s">
        <v>3103</v>
      </c>
    </row>
    <row r="21536" spans="17:20">
      <c r="Q21536">
        <v>0.59986111111111096</v>
      </c>
      <c r="R21536">
        <v>1</v>
      </c>
      <c r="S21536" t="s">
        <v>3903</v>
      </c>
      <c r="T21536" t="s">
        <v>3098</v>
      </c>
    </row>
    <row r="21537" spans="17:20">
      <c r="Q21537">
        <v>0.599872685185185</v>
      </c>
      <c r="R21537">
        <v>1</v>
      </c>
      <c r="S21537" t="s">
        <v>13219</v>
      </c>
      <c r="T21537" t="s">
        <v>3098</v>
      </c>
    </row>
    <row r="21538" spans="17:20">
      <c r="Q21538">
        <v>0.59988425925925903</v>
      </c>
      <c r="R21538">
        <v>1</v>
      </c>
      <c r="S21538" t="s">
        <v>129</v>
      </c>
      <c r="T21538" t="s">
        <v>3221</v>
      </c>
    </row>
    <row r="21539" spans="17:20">
      <c r="Q21539">
        <v>0.59994212962963001</v>
      </c>
      <c r="R21539">
        <v>1</v>
      </c>
      <c r="S21539" t="s">
        <v>13220</v>
      </c>
      <c r="T21539" t="s">
        <v>3097</v>
      </c>
    </row>
    <row r="21540" spans="17:20">
      <c r="Q21540">
        <v>0.59995370370370404</v>
      </c>
      <c r="R21540">
        <v>1</v>
      </c>
      <c r="S21540" t="s">
        <v>8861</v>
      </c>
      <c r="T21540" t="s">
        <v>3103</v>
      </c>
    </row>
    <row r="21541" spans="17:20">
      <c r="Q21541">
        <v>0.60001157407407402</v>
      </c>
      <c r="R21541">
        <v>1</v>
      </c>
      <c r="S21541" t="s">
        <v>8832</v>
      </c>
      <c r="T21541" t="s">
        <v>3221</v>
      </c>
    </row>
    <row r="21542" spans="17:20">
      <c r="Q21542">
        <v>0.60001157407407402</v>
      </c>
      <c r="R21542">
        <v>2</v>
      </c>
      <c r="S21542" t="s">
        <v>8863</v>
      </c>
      <c r="T21542" t="s">
        <v>3103</v>
      </c>
    </row>
    <row r="21543" spans="17:20">
      <c r="Q21543">
        <v>0.60005787037036995</v>
      </c>
      <c r="R21543">
        <v>1</v>
      </c>
      <c r="S21543" t="s">
        <v>8828</v>
      </c>
      <c r="T21543" t="s">
        <v>3221</v>
      </c>
    </row>
    <row r="21544" spans="17:20">
      <c r="Q21544">
        <v>0.60006944444444399</v>
      </c>
      <c r="R21544">
        <v>1</v>
      </c>
      <c r="S21544" t="s">
        <v>8854</v>
      </c>
      <c r="T21544" t="s">
        <v>3221</v>
      </c>
    </row>
    <row r="21545" spans="17:20">
      <c r="Q21545">
        <v>0.60008101851851803</v>
      </c>
      <c r="R21545">
        <v>1</v>
      </c>
      <c r="S21545" t="s">
        <v>8864</v>
      </c>
      <c r="T21545" t="s">
        <v>3103</v>
      </c>
    </row>
    <row r="21546" spans="17:20">
      <c r="Q21546">
        <v>0.60010416666666699</v>
      </c>
      <c r="R21546">
        <v>1</v>
      </c>
      <c r="S21546" t="s">
        <v>13221</v>
      </c>
      <c r="T21546" t="s">
        <v>3097</v>
      </c>
    </row>
    <row r="21547" spans="17:20">
      <c r="Q21547">
        <v>0.60016203703703697</v>
      </c>
      <c r="R21547">
        <v>1</v>
      </c>
      <c r="S21547" t="s">
        <v>8866</v>
      </c>
      <c r="T21547" t="s">
        <v>3103</v>
      </c>
    </row>
    <row r="21548" spans="17:20">
      <c r="Q21548">
        <v>0.60024305555555602</v>
      </c>
      <c r="R21548">
        <v>1</v>
      </c>
      <c r="S21548" t="s">
        <v>13222</v>
      </c>
      <c r="T21548" t="s">
        <v>3128</v>
      </c>
    </row>
    <row r="21549" spans="17:20">
      <c r="Q21549">
        <v>0.60026620370370398</v>
      </c>
      <c r="R21549">
        <v>1</v>
      </c>
      <c r="S21549" t="s">
        <v>8142</v>
      </c>
      <c r="T21549" t="s">
        <v>3221</v>
      </c>
    </row>
    <row r="21550" spans="17:20">
      <c r="Q21550">
        <v>0.60034722222222203</v>
      </c>
      <c r="R21550">
        <v>1</v>
      </c>
      <c r="S21550" t="s">
        <v>8147</v>
      </c>
      <c r="T21550" t="s">
        <v>3098</v>
      </c>
    </row>
    <row r="21551" spans="17:20">
      <c r="Q21551">
        <v>0.60041666666666704</v>
      </c>
      <c r="R21551">
        <v>1</v>
      </c>
      <c r="S21551" t="s">
        <v>8859</v>
      </c>
      <c r="T21551" t="s">
        <v>3221</v>
      </c>
    </row>
    <row r="21552" spans="17:20">
      <c r="Q21552">
        <v>0.60043981481481501</v>
      </c>
      <c r="R21552">
        <v>1</v>
      </c>
      <c r="S21552" t="s">
        <v>8872</v>
      </c>
      <c r="T21552" t="s">
        <v>3103</v>
      </c>
    </row>
    <row r="21553" spans="17:20">
      <c r="Q21553">
        <v>0.60048611111111105</v>
      </c>
      <c r="R21553">
        <v>1</v>
      </c>
      <c r="S21553" t="s">
        <v>8855</v>
      </c>
      <c r="T21553" t="s">
        <v>3103</v>
      </c>
    </row>
    <row r="21554" spans="17:20">
      <c r="Q21554">
        <v>0.60056712962962999</v>
      </c>
      <c r="R21554">
        <v>1</v>
      </c>
      <c r="S21554" t="s">
        <v>1496</v>
      </c>
      <c r="T21554" t="s">
        <v>3096</v>
      </c>
    </row>
    <row r="21555" spans="17:20">
      <c r="Q21555">
        <v>0.60061342592592604</v>
      </c>
      <c r="R21555">
        <v>1</v>
      </c>
      <c r="S21555" t="s">
        <v>8874</v>
      </c>
      <c r="T21555" t="s">
        <v>3103</v>
      </c>
    </row>
    <row r="21556" spans="17:20">
      <c r="Q21556">
        <v>0.60065972222222197</v>
      </c>
      <c r="R21556">
        <v>1</v>
      </c>
      <c r="S21556" t="s">
        <v>3462</v>
      </c>
      <c r="T21556" t="s">
        <v>3097</v>
      </c>
    </row>
    <row r="21557" spans="17:20">
      <c r="Q21557">
        <v>0.60074074074074102</v>
      </c>
      <c r="R21557">
        <v>1</v>
      </c>
      <c r="S21557" t="s">
        <v>8867</v>
      </c>
      <c r="T21557" t="s">
        <v>3103</v>
      </c>
    </row>
    <row r="21558" spans="17:20">
      <c r="Q21558">
        <v>0.60078703703703695</v>
      </c>
      <c r="R21558">
        <v>2</v>
      </c>
      <c r="S21558" t="s">
        <v>8870</v>
      </c>
      <c r="T21558" t="s">
        <v>3103</v>
      </c>
    </row>
    <row r="21559" spans="17:20">
      <c r="Q21559">
        <v>0.60078703703703695</v>
      </c>
      <c r="R21559">
        <v>1</v>
      </c>
      <c r="S21559" t="s">
        <v>4132</v>
      </c>
      <c r="T21559" t="s">
        <v>3100</v>
      </c>
    </row>
    <row r="21560" spans="17:20">
      <c r="Q21560">
        <v>0.600833333333333</v>
      </c>
      <c r="R21560">
        <v>1</v>
      </c>
      <c r="S21560" t="s">
        <v>8853</v>
      </c>
      <c r="T21560" t="s">
        <v>3221</v>
      </c>
    </row>
    <row r="21561" spans="17:20">
      <c r="Q21561">
        <v>0.60085648148148196</v>
      </c>
      <c r="R21561">
        <v>1</v>
      </c>
      <c r="S21561" t="s">
        <v>8856</v>
      </c>
      <c r="T21561" t="s">
        <v>3221</v>
      </c>
    </row>
    <row r="21562" spans="17:20">
      <c r="Q21562">
        <v>0.60092592592592597</v>
      </c>
      <c r="R21562">
        <v>1</v>
      </c>
      <c r="S21562" t="s">
        <v>8880</v>
      </c>
      <c r="T21562" t="s">
        <v>3103</v>
      </c>
    </row>
    <row r="21563" spans="17:20">
      <c r="Q21563">
        <v>0.60099537037036999</v>
      </c>
      <c r="R21563">
        <v>4</v>
      </c>
      <c r="S21563" t="s">
        <v>8883</v>
      </c>
      <c r="T21563" t="s">
        <v>3103</v>
      </c>
    </row>
    <row r="21564" spans="17:20">
      <c r="Q21564">
        <v>0.60101851851851895</v>
      </c>
      <c r="R21564">
        <v>1</v>
      </c>
      <c r="S21564" t="s">
        <v>8884</v>
      </c>
      <c r="T21564" t="s">
        <v>3103</v>
      </c>
    </row>
    <row r="21565" spans="17:20">
      <c r="Q21565">
        <v>0.60104166666666703</v>
      </c>
      <c r="R21565">
        <v>1</v>
      </c>
      <c r="S21565" t="s">
        <v>2562</v>
      </c>
      <c r="T21565" t="s">
        <v>3095</v>
      </c>
    </row>
    <row r="21566" spans="17:20">
      <c r="Q21566">
        <v>0.601099537037037</v>
      </c>
      <c r="R21566">
        <v>1</v>
      </c>
      <c r="S21566" t="s">
        <v>8878</v>
      </c>
      <c r="T21566" t="s">
        <v>3103</v>
      </c>
    </row>
    <row r="21567" spans="17:20">
      <c r="Q21567">
        <v>0.601099537037037</v>
      </c>
      <c r="R21567">
        <v>2</v>
      </c>
      <c r="S21567" t="s">
        <v>8885</v>
      </c>
      <c r="T21567" t="s">
        <v>3103</v>
      </c>
    </row>
    <row r="21568" spans="17:20">
      <c r="Q21568">
        <v>0.60114583333333305</v>
      </c>
      <c r="R21568">
        <v>1</v>
      </c>
      <c r="S21568" t="s">
        <v>8862</v>
      </c>
      <c r="T21568" t="s">
        <v>3221</v>
      </c>
    </row>
    <row r="21569" spans="17:20">
      <c r="Q21569">
        <v>0.60116898148148101</v>
      </c>
      <c r="R21569">
        <v>1</v>
      </c>
      <c r="S21569" t="s">
        <v>8886</v>
      </c>
      <c r="T21569" t="s">
        <v>3103</v>
      </c>
    </row>
    <row r="21570" spans="17:20">
      <c r="Q21570">
        <v>0.60124999999999995</v>
      </c>
      <c r="R21570">
        <v>6</v>
      </c>
      <c r="S21570" t="s">
        <v>2562</v>
      </c>
      <c r="T21570" t="s">
        <v>3098</v>
      </c>
    </row>
    <row r="21571" spans="17:20">
      <c r="Q21571">
        <v>0.60126157407407399</v>
      </c>
      <c r="R21571">
        <v>1</v>
      </c>
      <c r="S21571" t="s">
        <v>2562</v>
      </c>
      <c r="T21571" t="s">
        <v>3096</v>
      </c>
    </row>
    <row r="21572" spans="17:20">
      <c r="Q21572">
        <v>0.60126157407407399</v>
      </c>
      <c r="R21572">
        <v>1</v>
      </c>
      <c r="S21572" t="s">
        <v>2562</v>
      </c>
      <c r="T21572" t="s">
        <v>3128</v>
      </c>
    </row>
    <row r="21573" spans="17:20">
      <c r="Q21573">
        <v>0.60127314814814803</v>
      </c>
      <c r="R21573">
        <v>1</v>
      </c>
      <c r="S21573" t="s">
        <v>8876</v>
      </c>
      <c r="T21573" t="s">
        <v>3103</v>
      </c>
    </row>
    <row r="21574" spans="17:20">
      <c r="Q21574">
        <v>0.60145833333333298</v>
      </c>
      <c r="R21574">
        <v>1</v>
      </c>
      <c r="S21574" t="s">
        <v>8860</v>
      </c>
      <c r="T21574" t="s">
        <v>3221</v>
      </c>
    </row>
    <row r="21575" spans="17:20">
      <c r="Q21575">
        <v>0.60177083333333303</v>
      </c>
      <c r="R21575">
        <v>1</v>
      </c>
      <c r="S21575" t="s">
        <v>13223</v>
      </c>
      <c r="T21575" t="s">
        <v>3101</v>
      </c>
    </row>
    <row r="21576" spans="17:20">
      <c r="Q21576">
        <v>0.60210648148148105</v>
      </c>
      <c r="R21576">
        <v>1</v>
      </c>
      <c r="S21576" t="s">
        <v>3794</v>
      </c>
      <c r="T21576" t="s">
        <v>3097</v>
      </c>
    </row>
    <row r="21577" spans="17:20">
      <c r="Q21577">
        <v>0.60214120370370405</v>
      </c>
      <c r="R21577">
        <v>1</v>
      </c>
      <c r="S21577" t="s">
        <v>3576</v>
      </c>
      <c r="T21577" t="s">
        <v>3097</v>
      </c>
    </row>
    <row r="21578" spans="17:20">
      <c r="Q21578">
        <v>0.60223379629629603</v>
      </c>
      <c r="R21578">
        <v>1</v>
      </c>
      <c r="S21578" t="s">
        <v>8891</v>
      </c>
      <c r="T21578" t="s">
        <v>3221</v>
      </c>
    </row>
    <row r="21579" spans="17:20">
      <c r="Q21579">
        <v>0.60247685185185196</v>
      </c>
      <c r="R21579">
        <v>2</v>
      </c>
      <c r="S21579" t="s">
        <v>2562</v>
      </c>
      <c r="T21579" t="s">
        <v>3103</v>
      </c>
    </row>
    <row r="21580" spans="17:20">
      <c r="Q21580">
        <v>0.60251157407407396</v>
      </c>
      <c r="R21580">
        <v>2</v>
      </c>
      <c r="S21580" t="s">
        <v>8894</v>
      </c>
      <c r="T21580" t="s">
        <v>3103</v>
      </c>
    </row>
    <row r="21581" spans="17:20">
      <c r="Q21581">
        <v>0.602523148148148</v>
      </c>
      <c r="R21581">
        <v>2</v>
      </c>
      <c r="S21581" t="s">
        <v>2562</v>
      </c>
      <c r="T21581" t="s">
        <v>3103</v>
      </c>
    </row>
    <row r="21582" spans="17:20">
      <c r="Q21582">
        <v>0.60254629629629597</v>
      </c>
      <c r="R21582">
        <v>1</v>
      </c>
      <c r="S21582" t="s">
        <v>9482</v>
      </c>
      <c r="T21582" t="s">
        <v>3096</v>
      </c>
    </row>
    <row r="21583" spans="17:20">
      <c r="Q21583">
        <v>0.60255787037037001</v>
      </c>
      <c r="R21583">
        <v>1</v>
      </c>
      <c r="S21583" t="s">
        <v>8879</v>
      </c>
      <c r="T21583" t="s">
        <v>3221</v>
      </c>
    </row>
    <row r="21584" spans="17:20">
      <c r="Q21584">
        <v>0.60256944444444405</v>
      </c>
      <c r="R21584">
        <v>1</v>
      </c>
      <c r="S21584" t="s">
        <v>8833</v>
      </c>
      <c r="T21584" t="s">
        <v>3098</v>
      </c>
    </row>
    <row r="21585" spans="17:20">
      <c r="Q21585">
        <v>0.60259259259259301</v>
      </c>
      <c r="R21585">
        <v>2</v>
      </c>
      <c r="S21585" t="s">
        <v>8895</v>
      </c>
      <c r="T21585" t="s">
        <v>3103</v>
      </c>
    </row>
    <row r="21586" spans="17:20">
      <c r="Q21586">
        <v>0.60263888888888895</v>
      </c>
      <c r="R21586">
        <v>1</v>
      </c>
      <c r="S21586" t="s">
        <v>8897</v>
      </c>
      <c r="T21586" t="s">
        <v>3221</v>
      </c>
    </row>
    <row r="21587" spans="17:20">
      <c r="Q21587">
        <v>0.60278935185185201</v>
      </c>
      <c r="R21587">
        <v>1</v>
      </c>
      <c r="S21587" t="s">
        <v>8887</v>
      </c>
      <c r="T21587" t="s">
        <v>3221</v>
      </c>
    </row>
    <row r="21588" spans="17:20">
      <c r="Q21588">
        <v>0.60278935185185201</v>
      </c>
      <c r="R21588">
        <v>4</v>
      </c>
      <c r="S21588" t="s">
        <v>8904</v>
      </c>
      <c r="T21588" t="s">
        <v>3103</v>
      </c>
    </row>
    <row r="21589" spans="17:20">
      <c r="Q21589">
        <v>0.60282407407407401</v>
      </c>
      <c r="R21589">
        <v>1</v>
      </c>
      <c r="S21589" t="s">
        <v>8905</v>
      </c>
      <c r="T21589" t="s">
        <v>3103</v>
      </c>
    </row>
    <row r="21590" spans="17:20">
      <c r="Q21590">
        <v>0.60283564814814805</v>
      </c>
      <c r="R21590">
        <v>2</v>
      </c>
      <c r="S21590" t="s">
        <v>8896</v>
      </c>
      <c r="T21590" t="s">
        <v>3103</v>
      </c>
    </row>
    <row r="21591" spans="17:20">
      <c r="Q21591">
        <v>0.60296296296296303</v>
      </c>
      <c r="R21591">
        <v>2</v>
      </c>
      <c r="S21591" t="s">
        <v>3580</v>
      </c>
      <c r="T21591" t="s">
        <v>3099</v>
      </c>
    </row>
    <row r="21592" spans="17:20">
      <c r="Q21592">
        <v>0.60302083333333301</v>
      </c>
      <c r="R21592">
        <v>2</v>
      </c>
      <c r="S21592" t="s">
        <v>8907</v>
      </c>
      <c r="T21592" t="s">
        <v>3103</v>
      </c>
    </row>
    <row r="21593" spans="17:20">
      <c r="Q21593">
        <v>0.60304398148148197</v>
      </c>
      <c r="R21593">
        <v>1</v>
      </c>
      <c r="S21593" t="s">
        <v>8908</v>
      </c>
      <c r="T21593" t="s">
        <v>3103</v>
      </c>
    </row>
    <row r="21594" spans="17:20">
      <c r="Q21594">
        <v>0.60307870370370398</v>
      </c>
      <c r="R21594">
        <v>1</v>
      </c>
      <c r="S21594" t="s">
        <v>8902</v>
      </c>
      <c r="T21594" t="s">
        <v>3221</v>
      </c>
    </row>
    <row r="21595" spans="17:20">
      <c r="Q21595">
        <v>0.60309027777777802</v>
      </c>
      <c r="R21595">
        <v>1</v>
      </c>
      <c r="S21595" t="s">
        <v>8909</v>
      </c>
      <c r="T21595" t="s">
        <v>3103</v>
      </c>
    </row>
    <row r="21596" spans="17:20">
      <c r="Q21596">
        <v>0.60312500000000002</v>
      </c>
      <c r="R21596">
        <v>1</v>
      </c>
      <c r="S21596" t="s">
        <v>2562</v>
      </c>
      <c r="T21596" t="s">
        <v>3221</v>
      </c>
    </row>
    <row r="21597" spans="17:20">
      <c r="Q21597">
        <v>0.60312500000000002</v>
      </c>
      <c r="R21597">
        <v>1</v>
      </c>
      <c r="S21597" t="s">
        <v>3578</v>
      </c>
      <c r="T21597" t="s">
        <v>3097</v>
      </c>
    </row>
    <row r="21598" spans="17:20">
      <c r="Q21598">
        <v>0.60313657407407395</v>
      </c>
      <c r="R21598">
        <v>2</v>
      </c>
      <c r="S21598" t="s">
        <v>13224</v>
      </c>
      <c r="T21598" t="s">
        <v>3098</v>
      </c>
    </row>
    <row r="21599" spans="17:20">
      <c r="Q21599">
        <v>0.60314814814814799</v>
      </c>
      <c r="R21599">
        <v>1</v>
      </c>
      <c r="S21599" t="s">
        <v>8901</v>
      </c>
      <c r="T21599" t="s">
        <v>3103</v>
      </c>
    </row>
    <row r="21600" spans="17:20">
      <c r="Q21600">
        <v>0.60319444444444403</v>
      </c>
      <c r="R21600">
        <v>4</v>
      </c>
      <c r="S21600" t="s">
        <v>8915</v>
      </c>
      <c r="T21600" t="s">
        <v>3103</v>
      </c>
    </row>
    <row r="21601" spans="17:20">
      <c r="Q21601">
        <v>0.60322916666666704</v>
      </c>
      <c r="R21601">
        <v>1</v>
      </c>
      <c r="S21601" t="s">
        <v>8916</v>
      </c>
      <c r="T21601" t="s">
        <v>3103</v>
      </c>
    </row>
    <row r="21602" spans="17:20">
      <c r="Q21602">
        <v>0.603252314814815</v>
      </c>
      <c r="R21602">
        <v>2</v>
      </c>
      <c r="S21602" t="s">
        <v>8917</v>
      </c>
      <c r="T21602" t="s">
        <v>3103</v>
      </c>
    </row>
    <row r="21603" spans="17:20">
      <c r="Q21603">
        <v>0.603252314814815</v>
      </c>
      <c r="R21603">
        <v>1</v>
      </c>
      <c r="S21603" t="s">
        <v>2054</v>
      </c>
      <c r="T21603" t="s">
        <v>3100</v>
      </c>
    </row>
    <row r="21604" spans="17:20">
      <c r="Q21604">
        <v>0.60329861111111105</v>
      </c>
      <c r="R21604">
        <v>1</v>
      </c>
      <c r="S21604" t="s">
        <v>8922</v>
      </c>
      <c r="T21604" t="s">
        <v>3103</v>
      </c>
    </row>
    <row r="21605" spans="17:20">
      <c r="Q21605">
        <v>0.60332175925925902</v>
      </c>
      <c r="R21605">
        <v>1</v>
      </c>
      <c r="S21605" t="s">
        <v>8924</v>
      </c>
      <c r="T21605" t="s">
        <v>3103</v>
      </c>
    </row>
    <row r="21606" spans="17:20">
      <c r="Q21606">
        <v>0.60333333333333306</v>
      </c>
      <c r="R21606">
        <v>1</v>
      </c>
      <c r="S21606" t="s">
        <v>2562</v>
      </c>
      <c r="T21606" t="s">
        <v>3103</v>
      </c>
    </row>
    <row r="21607" spans="17:20">
      <c r="Q21607">
        <v>0.60334490740740698</v>
      </c>
      <c r="R21607">
        <v>1</v>
      </c>
      <c r="S21607" t="s">
        <v>8925</v>
      </c>
      <c r="T21607" t="s">
        <v>3103</v>
      </c>
    </row>
    <row r="21608" spans="17:20">
      <c r="Q21608">
        <v>0.60339120370370403</v>
      </c>
      <c r="R21608">
        <v>2</v>
      </c>
      <c r="S21608" t="s">
        <v>8889</v>
      </c>
      <c r="T21608" t="s">
        <v>3221</v>
      </c>
    </row>
    <row r="21609" spans="17:20">
      <c r="Q21609">
        <v>0.60342592592592603</v>
      </c>
      <c r="R21609">
        <v>1</v>
      </c>
      <c r="S21609" t="s">
        <v>4868</v>
      </c>
      <c r="T21609" t="s">
        <v>3096</v>
      </c>
    </row>
    <row r="21610" spans="17:20">
      <c r="Q21610">
        <v>0.60355324074074101</v>
      </c>
      <c r="R21610">
        <v>1</v>
      </c>
      <c r="S21610" t="s">
        <v>8900</v>
      </c>
      <c r="T21610" t="s">
        <v>3221</v>
      </c>
    </row>
    <row r="21611" spans="17:20">
      <c r="Q21611">
        <v>0.60359953703703695</v>
      </c>
      <c r="R21611">
        <v>3</v>
      </c>
      <c r="S21611" t="s">
        <v>8928</v>
      </c>
      <c r="T21611" t="s">
        <v>3103</v>
      </c>
    </row>
    <row r="21612" spans="17:20">
      <c r="Q21612">
        <v>0.60359953703703695</v>
      </c>
      <c r="R21612">
        <v>2</v>
      </c>
      <c r="S21612" t="s">
        <v>3696</v>
      </c>
      <c r="T21612" t="s">
        <v>3094</v>
      </c>
    </row>
    <row r="21613" spans="17:20">
      <c r="Q21613">
        <v>0.60363425925925895</v>
      </c>
      <c r="R21613">
        <v>1</v>
      </c>
      <c r="S21613" t="s">
        <v>8929</v>
      </c>
      <c r="T21613" t="s">
        <v>3103</v>
      </c>
    </row>
    <row r="21614" spans="17:20">
      <c r="Q21614">
        <v>0.60364583333333299</v>
      </c>
      <c r="R21614">
        <v>1</v>
      </c>
      <c r="S21614" t="s">
        <v>8906</v>
      </c>
      <c r="T21614" t="s">
        <v>3103</v>
      </c>
    </row>
    <row r="21615" spans="17:20">
      <c r="Q21615">
        <v>0.60373842592592597</v>
      </c>
      <c r="R21615">
        <v>1</v>
      </c>
      <c r="S21615" t="s">
        <v>8932</v>
      </c>
      <c r="T21615" t="s">
        <v>3103</v>
      </c>
    </row>
    <row r="21616" spans="17:20">
      <c r="Q21616">
        <v>0.60379629629629605</v>
      </c>
      <c r="R21616">
        <v>1</v>
      </c>
      <c r="S21616" t="s">
        <v>8912</v>
      </c>
      <c r="T21616" t="s">
        <v>3221</v>
      </c>
    </row>
    <row r="21617" spans="17:20">
      <c r="Q21617">
        <v>0.60387731481481499</v>
      </c>
      <c r="R21617">
        <v>2</v>
      </c>
      <c r="S21617" t="s">
        <v>8944</v>
      </c>
      <c r="T21617" t="s">
        <v>3103</v>
      </c>
    </row>
    <row r="21618" spans="17:20">
      <c r="Q21618">
        <v>0.60390046296296296</v>
      </c>
      <c r="R21618">
        <v>1</v>
      </c>
      <c r="S21618" t="s">
        <v>8910</v>
      </c>
      <c r="T21618" t="s">
        <v>3221</v>
      </c>
    </row>
    <row r="21619" spans="17:20">
      <c r="Q21619">
        <v>0.60393518518518496</v>
      </c>
      <c r="R21619">
        <v>1</v>
      </c>
      <c r="S21619" t="s">
        <v>8933</v>
      </c>
      <c r="T21619" t="s">
        <v>3103</v>
      </c>
    </row>
    <row r="21620" spans="17:20">
      <c r="Q21620">
        <v>0.603946759259259</v>
      </c>
      <c r="R21620">
        <v>2</v>
      </c>
      <c r="S21620" t="s">
        <v>8934</v>
      </c>
      <c r="T21620" t="s">
        <v>3103</v>
      </c>
    </row>
    <row r="21621" spans="17:20">
      <c r="Q21621">
        <v>0.60395833333333304</v>
      </c>
      <c r="R21621">
        <v>2</v>
      </c>
      <c r="S21621" t="s">
        <v>8945</v>
      </c>
      <c r="T21621" t="s">
        <v>3103</v>
      </c>
    </row>
    <row r="21622" spans="17:20">
      <c r="Q21622">
        <v>0.60395833333333304</v>
      </c>
      <c r="R21622">
        <v>1</v>
      </c>
      <c r="S21622" t="s">
        <v>8936</v>
      </c>
      <c r="T21622" t="s">
        <v>3103</v>
      </c>
    </row>
    <row r="21623" spans="17:20">
      <c r="Q21623">
        <v>0.60421296296296301</v>
      </c>
      <c r="R21623">
        <v>2</v>
      </c>
      <c r="S21623" t="s">
        <v>8930</v>
      </c>
      <c r="T21623" t="s">
        <v>3103</v>
      </c>
    </row>
    <row r="21624" spans="17:20">
      <c r="Q21624">
        <v>0.60422453703703705</v>
      </c>
      <c r="R21624">
        <v>1</v>
      </c>
      <c r="S21624" t="s">
        <v>8903</v>
      </c>
      <c r="T21624" t="s">
        <v>3221</v>
      </c>
    </row>
    <row r="21625" spans="17:20">
      <c r="Q21625">
        <v>0.60431712962963002</v>
      </c>
      <c r="R21625">
        <v>1</v>
      </c>
      <c r="S21625" t="s">
        <v>8935</v>
      </c>
      <c r="T21625" t="s">
        <v>3103</v>
      </c>
    </row>
    <row r="21626" spans="17:20">
      <c r="Q21626">
        <v>0.604375</v>
      </c>
      <c r="R21626">
        <v>1</v>
      </c>
      <c r="S21626" t="s">
        <v>846</v>
      </c>
      <c r="T21626" t="s">
        <v>3097</v>
      </c>
    </row>
    <row r="21627" spans="17:20">
      <c r="Q21627">
        <v>0.60442129629629604</v>
      </c>
      <c r="R21627">
        <v>1</v>
      </c>
      <c r="S21627" t="s">
        <v>8918</v>
      </c>
      <c r="T21627" t="s">
        <v>3103</v>
      </c>
    </row>
    <row r="21628" spans="17:20">
      <c r="Q21628">
        <v>0.60443287037036997</v>
      </c>
      <c r="R21628">
        <v>1</v>
      </c>
      <c r="S21628" t="s">
        <v>8948</v>
      </c>
      <c r="T21628" t="s">
        <v>3103</v>
      </c>
    </row>
    <row r="21629" spans="17:20">
      <c r="Q21629">
        <v>0.60450231481481498</v>
      </c>
      <c r="R21629">
        <v>1</v>
      </c>
      <c r="S21629" t="s">
        <v>13225</v>
      </c>
      <c r="T21629" t="s">
        <v>3128</v>
      </c>
    </row>
    <row r="21630" spans="17:20">
      <c r="Q21630">
        <v>0.60453703703703698</v>
      </c>
      <c r="R21630">
        <v>1</v>
      </c>
      <c r="S21630" t="s">
        <v>8959</v>
      </c>
      <c r="T21630" t="s">
        <v>3221</v>
      </c>
    </row>
    <row r="21631" spans="17:20">
      <c r="Q21631">
        <v>0.604606481481481</v>
      </c>
      <c r="R21631">
        <v>1</v>
      </c>
      <c r="S21631" t="s">
        <v>8911</v>
      </c>
      <c r="T21631" t="s">
        <v>3221</v>
      </c>
    </row>
    <row r="21632" spans="17:20">
      <c r="Q21632">
        <v>0.60462962962962996</v>
      </c>
      <c r="R21632">
        <v>4</v>
      </c>
      <c r="S21632" t="s">
        <v>8919</v>
      </c>
      <c r="T21632" t="s">
        <v>3221</v>
      </c>
    </row>
    <row r="21633" spans="17:20">
      <c r="Q21633">
        <v>0.60462962962962996</v>
      </c>
      <c r="R21633">
        <v>1</v>
      </c>
      <c r="S21633" t="s">
        <v>13226</v>
      </c>
      <c r="T21633" t="s">
        <v>3221</v>
      </c>
    </row>
    <row r="21634" spans="17:20">
      <c r="Q21634">
        <v>0.604641203703704</v>
      </c>
      <c r="R21634">
        <v>1</v>
      </c>
      <c r="S21634" t="s">
        <v>8913</v>
      </c>
      <c r="T21634" t="s">
        <v>3221</v>
      </c>
    </row>
    <row r="21635" spans="17:20">
      <c r="Q21635">
        <v>0.60465277777777804</v>
      </c>
      <c r="R21635">
        <v>1</v>
      </c>
      <c r="S21635" t="s">
        <v>3793</v>
      </c>
      <c r="T21635" t="s">
        <v>3097</v>
      </c>
    </row>
    <row r="21636" spans="17:20">
      <c r="Q21636">
        <v>0.60475694444444394</v>
      </c>
      <c r="R21636">
        <v>1</v>
      </c>
      <c r="S21636" t="s">
        <v>13227</v>
      </c>
      <c r="T21636" t="s">
        <v>3128</v>
      </c>
    </row>
    <row r="21637" spans="17:20">
      <c r="Q21637">
        <v>0.60478009259259302</v>
      </c>
      <c r="R21637">
        <v>1</v>
      </c>
      <c r="S21637" t="s">
        <v>3301</v>
      </c>
      <c r="T21637" t="s">
        <v>3098</v>
      </c>
    </row>
    <row r="21638" spans="17:20">
      <c r="Q21638">
        <v>0.60483796296296299</v>
      </c>
      <c r="R21638">
        <v>1</v>
      </c>
      <c r="S21638" t="s">
        <v>2562</v>
      </c>
      <c r="T21638" t="s">
        <v>3103</v>
      </c>
    </row>
    <row r="21639" spans="17:20">
      <c r="Q21639">
        <v>0.60502314814814795</v>
      </c>
      <c r="R21639">
        <v>1</v>
      </c>
      <c r="S21639" t="s">
        <v>8931</v>
      </c>
      <c r="T21639" t="s">
        <v>3103</v>
      </c>
    </row>
    <row r="21640" spans="17:20">
      <c r="Q21640">
        <v>0.60502314814814795</v>
      </c>
      <c r="R21640">
        <v>1</v>
      </c>
      <c r="S21640" t="s">
        <v>13228</v>
      </c>
      <c r="T21640" t="s">
        <v>3098</v>
      </c>
    </row>
    <row r="21641" spans="17:20">
      <c r="Q21641">
        <v>0.60512731481481496</v>
      </c>
      <c r="R21641">
        <v>2</v>
      </c>
      <c r="S21641" t="s">
        <v>8939</v>
      </c>
      <c r="T21641" t="s">
        <v>3103</v>
      </c>
    </row>
    <row r="21642" spans="17:20">
      <c r="Q21642">
        <v>0.60512731481481496</v>
      </c>
      <c r="R21642">
        <v>1</v>
      </c>
      <c r="S21642" t="s">
        <v>2562</v>
      </c>
      <c r="T21642" t="s">
        <v>3096</v>
      </c>
    </row>
    <row r="21643" spans="17:20">
      <c r="Q21643">
        <v>0.60515046296296304</v>
      </c>
      <c r="R21643">
        <v>1</v>
      </c>
      <c r="S21643" t="s">
        <v>8927</v>
      </c>
      <c r="T21643" t="s">
        <v>3221</v>
      </c>
    </row>
    <row r="21644" spans="17:20">
      <c r="Q21644">
        <v>0.60521990740740705</v>
      </c>
      <c r="R21644">
        <v>3</v>
      </c>
      <c r="S21644" t="s">
        <v>8941</v>
      </c>
      <c r="T21644" t="s">
        <v>3103</v>
      </c>
    </row>
    <row r="21645" spans="17:20">
      <c r="Q21645">
        <v>0.60540509259259301</v>
      </c>
      <c r="R21645">
        <v>1</v>
      </c>
      <c r="S21645" t="s">
        <v>3594</v>
      </c>
      <c r="T21645" t="s">
        <v>3097</v>
      </c>
    </row>
    <row r="21646" spans="17:20">
      <c r="Q21646">
        <v>0.60550925925925903</v>
      </c>
      <c r="R21646">
        <v>1</v>
      </c>
      <c r="S21646" t="s">
        <v>8943</v>
      </c>
      <c r="T21646" t="s">
        <v>3103</v>
      </c>
    </row>
    <row r="21647" spans="17:20">
      <c r="Q21647">
        <v>0.60555555555555596</v>
      </c>
      <c r="R21647">
        <v>4</v>
      </c>
      <c r="S21647" t="s">
        <v>8960</v>
      </c>
      <c r="T21647" t="s">
        <v>3103</v>
      </c>
    </row>
    <row r="21648" spans="17:20">
      <c r="Q21648">
        <v>0.60556712962963</v>
      </c>
      <c r="R21648">
        <v>3</v>
      </c>
      <c r="S21648" t="s">
        <v>8947</v>
      </c>
      <c r="T21648" t="s">
        <v>3103</v>
      </c>
    </row>
    <row r="21649" spans="17:20">
      <c r="Q21649">
        <v>0.60557870370370404</v>
      </c>
      <c r="R21649">
        <v>1</v>
      </c>
      <c r="S21649" t="s">
        <v>8961</v>
      </c>
      <c r="T21649" t="s">
        <v>3103</v>
      </c>
    </row>
    <row r="21650" spans="17:20">
      <c r="Q21650">
        <v>0.605601851851852</v>
      </c>
      <c r="R21650">
        <v>4</v>
      </c>
      <c r="S21650" t="s">
        <v>8963</v>
      </c>
      <c r="T21650" t="s">
        <v>3103</v>
      </c>
    </row>
    <row r="21651" spans="17:20">
      <c r="Q21651">
        <v>0.605601851851852</v>
      </c>
      <c r="R21651">
        <v>1</v>
      </c>
      <c r="S21651" t="s">
        <v>3584</v>
      </c>
      <c r="T21651" t="s">
        <v>3097</v>
      </c>
    </row>
    <row r="21652" spans="17:20">
      <c r="Q21652">
        <v>0.60567129629629601</v>
      </c>
      <c r="R21652">
        <v>1</v>
      </c>
      <c r="S21652" t="s">
        <v>3912</v>
      </c>
      <c r="T21652" t="s">
        <v>3097</v>
      </c>
    </row>
    <row r="21653" spans="17:20">
      <c r="Q21653">
        <v>0.60568287037037005</v>
      </c>
      <c r="R21653">
        <v>1</v>
      </c>
      <c r="S21653" t="s">
        <v>8923</v>
      </c>
      <c r="T21653" t="s">
        <v>3100</v>
      </c>
    </row>
    <row r="21654" spans="17:20">
      <c r="Q21654">
        <v>0.60569444444444398</v>
      </c>
      <c r="R21654">
        <v>1</v>
      </c>
      <c r="S21654" t="s">
        <v>8964</v>
      </c>
      <c r="T21654" t="s">
        <v>3103</v>
      </c>
    </row>
    <row r="21655" spans="17:20">
      <c r="Q21655">
        <v>0.60571759259259295</v>
      </c>
      <c r="R21655">
        <v>1</v>
      </c>
      <c r="S21655" t="s">
        <v>8965</v>
      </c>
      <c r="T21655" t="s">
        <v>3103</v>
      </c>
    </row>
    <row r="21656" spans="17:20">
      <c r="Q21656">
        <v>0.60575231481481495</v>
      </c>
      <c r="R21656">
        <v>1</v>
      </c>
      <c r="S21656" t="s">
        <v>8942</v>
      </c>
      <c r="T21656" t="s">
        <v>3221</v>
      </c>
    </row>
    <row r="21657" spans="17:20">
      <c r="Q21657">
        <v>0.60578703703703696</v>
      </c>
      <c r="R21657">
        <v>1</v>
      </c>
      <c r="S21657" t="s">
        <v>13229</v>
      </c>
      <c r="T21657" t="s">
        <v>3221</v>
      </c>
    </row>
    <row r="21658" spans="17:20">
      <c r="Q21658">
        <v>0.605798611111111</v>
      </c>
      <c r="R21658">
        <v>1</v>
      </c>
      <c r="S21658" t="s">
        <v>8949</v>
      </c>
      <c r="T21658" t="s">
        <v>3103</v>
      </c>
    </row>
    <row r="21659" spans="17:20">
      <c r="Q21659">
        <v>0.60581018518518504</v>
      </c>
      <c r="R21659">
        <v>1</v>
      </c>
      <c r="S21659" t="s">
        <v>8969</v>
      </c>
      <c r="T21659" t="s">
        <v>3103</v>
      </c>
    </row>
    <row r="21660" spans="17:20">
      <c r="Q21660">
        <v>0.60589120370370397</v>
      </c>
      <c r="R21660">
        <v>1</v>
      </c>
      <c r="S21660" t="s">
        <v>8953</v>
      </c>
      <c r="T21660" t="s">
        <v>3221</v>
      </c>
    </row>
    <row r="21661" spans="17:20">
      <c r="Q21661">
        <v>0.60589120370370397</v>
      </c>
      <c r="R21661">
        <v>1</v>
      </c>
      <c r="S21661" t="s">
        <v>8954</v>
      </c>
      <c r="T21661" t="s">
        <v>3221</v>
      </c>
    </row>
    <row r="21662" spans="17:20">
      <c r="Q21662">
        <v>0.60589120370370397</v>
      </c>
      <c r="R21662">
        <v>1</v>
      </c>
      <c r="S21662" t="s">
        <v>8946</v>
      </c>
      <c r="T21662" t="s">
        <v>3221</v>
      </c>
    </row>
    <row r="21663" spans="17:20">
      <c r="Q21663">
        <v>0.60592592592592598</v>
      </c>
      <c r="R21663">
        <v>1</v>
      </c>
      <c r="S21663" t="s">
        <v>13230</v>
      </c>
      <c r="T21663" t="s">
        <v>3128</v>
      </c>
    </row>
    <row r="21664" spans="17:20">
      <c r="Q21664">
        <v>0.60598379629629595</v>
      </c>
      <c r="R21664">
        <v>1</v>
      </c>
      <c r="S21664" t="s">
        <v>8976</v>
      </c>
      <c r="T21664" t="s">
        <v>3103</v>
      </c>
    </row>
    <row r="21665" spans="17:20">
      <c r="Q21665">
        <v>0.60600694444444403</v>
      </c>
      <c r="R21665">
        <v>1</v>
      </c>
      <c r="S21665" t="s">
        <v>8956</v>
      </c>
      <c r="T21665" t="s">
        <v>3221</v>
      </c>
    </row>
    <row r="21666" spans="17:20">
      <c r="Q21666">
        <v>0.60603009259259299</v>
      </c>
      <c r="R21666">
        <v>1</v>
      </c>
      <c r="S21666" t="s">
        <v>8977</v>
      </c>
      <c r="T21666" t="s">
        <v>3103</v>
      </c>
    </row>
    <row r="21667" spans="17:20">
      <c r="Q21667">
        <v>0.60609953703703701</v>
      </c>
      <c r="R21667">
        <v>1</v>
      </c>
      <c r="S21667" t="s">
        <v>8979</v>
      </c>
      <c r="T21667" t="s">
        <v>3103</v>
      </c>
    </row>
    <row r="21668" spans="17:20">
      <c r="Q21668">
        <v>0.60612268518518497</v>
      </c>
      <c r="R21668">
        <v>4</v>
      </c>
      <c r="S21668" t="s">
        <v>8980</v>
      </c>
      <c r="T21668" t="s">
        <v>3103</v>
      </c>
    </row>
    <row r="21669" spans="17:20">
      <c r="Q21669">
        <v>0.60615740740740698</v>
      </c>
      <c r="R21669">
        <v>1</v>
      </c>
      <c r="S21669" t="s">
        <v>8981</v>
      </c>
      <c r="T21669" t="s">
        <v>3103</v>
      </c>
    </row>
    <row r="21670" spans="17:20">
      <c r="Q21670">
        <v>0.60622685185185199</v>
      </c>
      <c r="R21670">
        <v>1</v>
      </c>
      <c r="S21670" t="s">
        <v>8962</v>
      </c>
      <c r="T21670" t="s">
        <v>3221</v>
      </c>
    </row>
    <row r="21671" spans="17:20">
      <c r="Q21671">
        <v>0.60622685185185199</v>
      </c>
      <c r="R21671">
        <v>1</v>
      </c>
      <c r="S21671" t="s">
        <v>8952</v>
      </c>
      <c r="T21671" t="s">
        <v>3103</v>
      </c>
    </row>
    <row r="21672" spans="17:20">
      <c r="Q21672">
        <v>0.60623842592592603</v>
      </c>
      <c r="R21672">
        <v>1</v>
      </c>
      <c r="S21672" t="s">
        <v>8970</v>
      </c>
      <c r="T21672" t="s">
        <v>3221</v>
      </c>
    </row>
    <row r="21673" spans="17:20">
      <c r="Q21673">
        <v>0.60623842592592603</v>
      </c>
      <c r="R21673">
        <v>4</v>
      </c>
      <c r="S21673" t="s">
        <v>8984</v>
      </c>
      <c r="T21673" t="s">
        <v>3103</v>
      </c>
    </row>
    <row r="21674" spans="17:20">
      <c r="Q21674">
        <v>0.606331018518519</v>
      </c>
      <c r="R21674">
        <v>1</v>
      </c>
      <c r="S21674" t="s">
        <v>8957</v>
      </c>
      <c r="T21674" t="s">
        <v>3103</v>
      </c>
    </row>
    <row r="21675" spans="17:20">
      <c r="Q21675">
        <v>0.60634259259259304</v>
      </c>
      <c r="R21675">
        <v>1</v>
      </c>
      <c r="S21675" t="s">
        <v>8986</v>
      </c>
      <c r="T21675" t="s">
        <v>3103</v>
      </c>
    </row>
    <row r="21676" spans="17:20">
      <c r="Q21676">
        <v>0.60634259259259304</v>
      </c>
      <c r="R21676">
        <v>1</v>
      </c>
      <c r="S21676" t="s">
        <v>8950</v>
      </c>
      <c r="T21676" t="s">
        <v>3103</v>
      </c>
    </row>
    <row r="21677" spans="17:20">
      <c r="Q21677">
        <v>0.60634259259259304</v>
      </c>
      <c r="R21677">
        <v>2</v>
      </c>
      <c r="S21677" t="s">
        <v>13231</v>
      </c>
      <c r="T21677" t="s">
        <v>3101</v>
      </c>
    </row>
    <row r="21678" spans="17:20">
      <c r="Q21678">
        <v>0.60645833333333299</v>
      </c>
      <c r="R21678">
        <v>1</v>
      </c>
      <c r="S21678" t="s">
        <v>12673</v>
      </c>
      <c r="T21678" t="s">
        <v>3095</v>
      </c>
    </row>
    <row r="21679" spans="17:20">
      <c r="Q21679">
        <v>0.60646990740740703</v>
      </c>
      <c r="R21679">
        <v>2</v>
      </c>
      <c r="S21679" t="s">
        <v>2562</v>
      </c>
      <c r="T21679" t="s">
        <v>3103</v>
      </c>
    </row>
    <row r="21680" spans="17:20">
      <c r="Q21680">
        <v>0.60655092592592597</v>
      </c>
      <c r="R21680">
        <v>1</v>
      </c>
      <c r="S21680" t="s">
        <v>3586</v>
      </c>
      <c r="T21680" t="s">
        <v>3098</v>
      </c>
    </row>
    <row r="21681" spans="17:20">
      <c r="Q21681">
        <v>0.60658564814814797</v>
      </c>
      <c r="R21681">
        <v>1</v>
      </c>
      <c r="S21681" t="s">
        <v>2562</v>
      </c>
      <c r="T21681" t="s">
        <v>3103</v>
      </c>
    </row>
    <row r="21682" spans="17:20">
      <c r="Q21682">
        <v>0.60658564814814797</v>
      </c>
      <c r="R21682">
        <v>1</v>
      </c>
      <c r="S21682" t="s">
        <v>8973</v>
      </c>
      <c r="T21682" t="s">
        <v>3221</v>
      </c>
    </row>
    <row r="21683" spans="17:20">
      <c r="Q21683">
        <v>0.60658564814814797</v>
      </c>
      <c r="R21683">
        <v>1</v>
      </c>
      <c r="S21683" t="s">
        <v>8990</v>
      </c>
      <c r="T21683" t="s">
        <v>3103</v>
      </c>
    </row>
    <row r="21684" spans="17:20">
      <c r="Q21684">
        <v>0.60660879629629605</v>
      </c>
      <c r="R21684">
        <v>1</v>
      </c>
      <c r="S21684" t="s">
        <v>8992</v>
      </c>
      <c r="T21684" t="s">
        <v>3103</v>
      </c>
    </row>
    <row r="21685" spans="17:20">
      <c r="Q21685">
        <v>0.60663194444444402</v>
      </c>
      <c r="R21685">
        <v>2</v>
      </c>
      <c r="S21685" t="s">
        <v>8993</v>
      </c>
      <c r="T21685" t="s">
        <v>3103</v>
      </c>
    </row>
    <row r="21686" spans="17:20">
      <c r="Q21686">
        <v>0.60665509259259298</v>
      </c>
      <c r="R21686">
        <v>1</v>
      </c>
      <c r="S21686" t="s">
        <v>8995</v>
      </c>
      <c r="T21686" t="s">
        <v>3103</v>
      </c>
    </row>
    <row r="21687" spans="17:20">
      <c r="Q21687">
        <v>0.60670138888888903</v>
      </c>
      <c r="R21687">
        <v>1</v>
      </c>
      <c r="S21687" t="s">
        <v>8997</v>
      </c>
      <c r="T21687" t="s">
        <v>3103</v>
      </c>
    </row>
    <row r="21688" spans="17:20">
      <c r="Q21688">
        <v>0.60674768518518496</v>
      </c>
      <c r="R21688">
        <v>1</v>
      </c>
      <c r="S21688" t="s">
        <v>8738</v>
      </c>
      <c r="T21688" t="s">
        <v>3098</v>
      </c>
    </row>
    <row r="21689" spans="17:20">
      <c r="Q21689">
        <v>0.606759259259259</v>
      </c>
      <c r="R21689">
        <v>3</v>
      </c>
      <c r="S21689" t="s">
        <v>2562</v>
      </c>
      <c r="T21689" t="s">
        <v>3103</v>
      </c>
    </row>
    <row r="21690" spans="17:20">
      <c r="Q21690">
        <v>0.60677083333333304</v>
      </c>
      <c r="R21690">
        <v>1</v>
      </c>
      <c r="S21690" t="s">
        <v>13232</v>
      </c>
      <c r="T21690" t="s">
        <v>3221</v>
      </c>
    </row>
    <row r="21691" spans="17:20">
      <c r="Q21691">
        <v>0.60678240740740697</v>
      </c>
      <c r="R21691">
        <v>4</v>
      </c>
      <c r="S21691" t="s">
        <v>8978</v>
      </c>
      <c r="T21691" t="s">
        <v>3221</v>
      </c>
    </row>
    <row r="21692" spans="17:20">
      <c r="Q21692">
        <v>0.60689814814814802</v>
      </c>
      <c r="R21692">
        <v>1</v>
      </c>
      <c r="S21692" t="s">
        <v>8987</v>
      </c>
      <c r="T21692" t="s">
        <v>3103</v>
      </c>
    </row>
    <row r="21693" spans="17:20">
      <c r="Q21693">
        <v>0.60692129629629599</v>
      </c>
      <c r="R21693">
        <v>1</v>
      </c>
      <c r="S21693" t="s">
        <v>3585</v>
      </c>
      <c r="T21693" t="s">
        <v>3100</v>
      </c>
    </row>
    <row r="21694" spans="17:20">
      <c r="Q21694">
        <v>0.60700231481481504</v>
      </c>
      <c r="R21694">
        <v>1</v>
      </c>
      <c r="S21694" t="s">
        <v>13233</v>
      </c>
      <c r="T21694" t="s">
        <v>3221</v>
      </c>
    </row>
    <row r="21695" spans="17:20">
      <c r="Q21695">
        <v>0.60701388888888896</v>
      </c>
      <c r="R21695">
        <v>1</v>
      </c>
      <c r="S21695" t="s">
        <v>8975</v>
      </c>
      <c r="T21695" t="s">
        <v>3103</v>
      </c>
    </row>
    <row r="21696" spans="17:20">
      <c r="Q21696">
        <v>0.60701388888888896</v>
      </c>
      <c r="R21696">
        <v>1</v>
      </c>
      <c r="S21696" t="s">
        <v>8988</v>
      </c>
      <c r="T21696" t="s">
        <v>3103</v>
      </c>
    </row>
    <row r="21697" spans="17:20">
      <c r="Q21697">
        <v>0.60719907407407403</v>
      </c>
      <c r="R21697">
        <v>1</v>
      </c>
      <c r="S21697" t="s">
        <v>2562</v>
      </c>
      <c r="T21697" t="s">
        <v>3103</v>
      </c>
    </row>
    <row r="21698" spans="17:20">
      <c r="Q21698">
        <v>0.60723379629629604</v>
      </c>
      <c r="R21698">
        <v>2</v>
      </c>
      <c r="S21698" t="s">
        <v>8967</v>
      </c>
      <c r="T21698" t="s">
        <v>3103</v>
      </c>
    </row>
    <row r="21699" spans="17:20">
      <c r="Q21699">
        <v>0.60736111111111102</v>
      </c>
      <c r="R21699">
        <v>1</v>
      </c>
      <c r="S21699" t="s">
        <v>283</v>
      </c>
      <c r="T21699" t="s">
        <v>3097</v>
      </c>
    </row>
    <row r="21700" spans="17:20">
      <c r="Q21700">
        <v>0.60741898148148099</v>
      </c>
      <c r="R21700">
        <v>1</v>
      </c>
      <c r="S21700" t="s">
        <v>8996</v>
      </c>
      <c r="T21700" t="s">
        <v>3103</v>
      </c>
    </row>
    <row r="21701" spans="17:20">
      <c r="Q21701">
        <v>0.60751157407407397</v>
      </c>
      <c r="R21701">
        <v>4</v>
      </c>
      <c r="S21701" t="s">
        <v>9003</v>
      </c>
      <c r="T21701" t="s">
        <v>3103</v>
      </c>
    </row>
    <row r="21702" spans="17:20">
      <c r="Q21702">
        <v>0.60755787037037001</v>
      </c>
      <c r="R21702">
        <v>1</v>
      </c>
      <c r="S21702" t="s">
        <v>9004</v>
      </c>
      <c r="T21702" t="s">
        <v>3103</v>
      </c>
    </row>
    <row r="21703" spans="17:20">
      <c r="Q21703">
        <v>0.60759259259259302</v>
      </c>
      <c r="R21703">
        <v>1</v>
      </c>
      <c r="S21703" t="s">
        <v>13234</v>
      </c>
      <c r="T21703" t="s">
        <v>3221</v>
      </c>
    </row>
    <row r="21704" spans="17:20">
      <c r="Q21704">
        <v>0.60765046296296299</v>
      </c>
      <c r="R21704">
        <v>2</v>
      </c>
      <c r="S21704" t="s">
        <v>8971</v>
      </c>
      <c r="T21704" t="s">
        <v>3103</v>
      </c>
    </row>
    <row r="21705" spans="17:20">
      <c r="Q21705">
        <v>0.60775462962963001</v>
      </c>
      <c r="R21705">
        <v>1</v>
      </c>
      <c r="S21705" t="s">
        <v>13235</v>
      </c>
      <c r="T21705" t="s">
        <v>3221</v>
      </c>
    </row>
    <row r="21706" spans="17:20">
      <c r="Q21706">
        <v>0.60793981481481496</v>
      </c>
      <c r="R21706">
        <v>1</v>
      </c>
      <c r="S21706" t="s">
        <v>1503</v>
      </c>
      <c r="T21706" t="s">
        <v>3097</v>
      </c>
    </row>
    <row r="21707" spans="17:20">
      <c r="Q21707">
        <v>0.60798611111111101</v>
      </c>
      <c r="R21707">
        <v>1</v>
      </c>
      <c r="S21707" t="s">
        <v>3575</v>
      </c>
      <c r="T21707" t="s">
        <v>3096</v>
      </c>
    </row>
    <row r="21708" spans="17:20">
      <c r="Q21708">
        <v>0.60813657407407395</v>
      </c>
      <c r="R21708">
        <v>1</v>
      </c>
      <c r="S21708" t="s">
        <v>9005</v>
      </c>
      <c r="T21708" t="s">
        <v>3103</v>
      </c>
    </row>
    <row r="21709" spans="17:20">
      <c r="Q21709">
        <v>0.60828703703703701</v>
      </c>
      <c r="R21709">
        <v>1</v>
      </c>
      <c r="S21709" t="s">
        <v>13236</v>
      </c>
      <c r="T21709" t="s">
        <v>3098</v>
      </c>
    </row>
    <row r="21710" spans="17:20">
      <c r="Q21710">
        <v>0.60829861111111105</v>
      </c>
      <c r="R21710">
        <v>1</v>
      </c>
      <c r="S21710" t="s">
        <v>9015</v>
      </c>
      <c r="T21710" t="s">
        <v>3103</v>
      </c>
    </row>
    <row r="21711" spans="17:20">
      <c r="Q21711">
        <v>0.60835648148148103</v>
      </c>
      <c r="R21711">
        <v>1</v>
      </c>
      <c r="S21711" t="s">
        <v>13237</v>
      </c>
      <c r="T21711" t="s">
        <v>3098</v>
      </c>
    </row>
    <row r="21712" spans="17:20">
      <c r="Q21712">
        <v>0.60836805555555595</v>
      </c>
      <c r="R21712">
        <v>2</v>
      </c>
      <c r="S21712" t="s">
        <v>3588</v>
      </c>
      <c r="T21712" t="s">
        <v>3097</v>
      </c>
    </row>
    <row r="21713" spans="17:20">
      <c r="Q21713">
        <v>0.608414351851852</v>
      </c>
      <c r="R21713">
        <v>1</v>
      </c>
      <c r="S21713" t="s">
        <v>8994</v>
      </c>
      <c r="T21713" t="s">
        <v>3221</v>
      </c>
    </row>
    <row r="21714" spans="17:20">
      <c r="Q21714">
        <v>0.608449074074074</v>
      </c>
      <c r="R21714">
        <v>1</v>
      </c>
      <c r="S21714" t="s">
        <v>2562</v>
      </c>
      <c r="T21714" t="s">
        <v>3103</v>
      </c>
    </row>
    <row r="21715" spans="17:20">
      <c r="Q21715">
        <v>0.60849537037037005</v>
      </c>
      <c r="R21715">
        <v>1</v>
      </c>
      <c r="S21715" t="s">
        <v>3590</v>
      </c>
      <c r="T21715" t="s">
        <v>3098</v>
      </c>
    </row>
    <row r="21716" spans="17:20">
      <c r="Q21716">
        <v>0.60850694444444398</v>
      </c>
      <c r="R21716">
        <v>2</v>
      </c>
      <c r="S21716" t="s">
        <v>2562</v>
      </c>
      <c r="T21716" t="s">
        <v>3103</v>
      </c>
    </row>
    <row r="21717" spans="17:20">
      <c r="Q21717">
        <v>0.60850694444444442</v>
      </c>
      <c r="R21717">
        <v>1</v>
      </c>
      <c r="S21717" t="s">
        <v>8998</v>
      </c>
      <c r="T21717" t="s">
        <v>3103</v>
      </c>
    </row>
    <row r="21718" spans="17:20">
      <c r="Q21718">
        <v>0.60853009259259305</v>
      </c>
      <c r="R21718">
        <v>1</v>
      </c>
      <c r="S21718" t="s">
        <v>9017</v>
      </c>
      <c r="T21718" t="s">
        <v>3103</v>
      </c>
    </row>
    <row r="21719" spans="17:20">
      <c r="Q21719">
        <v>0.60853009259259305</v>
      </c>
      <c r="R21719">
        <v>1</v>
      </c>
      <c r="S21719" t="s">
        <v>13238</v>
      </c>
      <c r="T21719" t="s">
        <v>3097</v>
      </c>
    </row>
    <row r="21720" spans="17:20">
      <c r="Q21720">
        <v>0.60857638888888899</v>
      </c>
      <c r="R21720">
        <v>1</v>
      </c>
      <c r="S21720" t="s">
        <v>9009</v>
      </c>
      <c r="T21720" t="s">
        <v>3221</v>
      </c>
    </row>
    <row r="21721" spans="17:20">
      <c r="Q21721">
        <v>0.60861111111111099</v>
      </c>
      <c r="R21721">
        <v>1</v>
      </c>
      <c r="S21721" t="s">
        <v>9018</v>
      </c>
      <c r="T21721" t="s">
        <v>3103</v>
      </c>
    </row>
    <row r="21722" spans="17:20">
      <c r="Q21722">
        <v>0.60863425925925896</v>
      </c>
      <c r="R21722">
        <v>1</v>
      </c>
      <c r="S21722" t="s">
        <v>9001</v>
      </c>
      <c r="T21722" t="s">
        <v>3221</v>
      </c>
    </row>
    <row r="21723" spans="17:20">
      <c r="Q21723">
        <v>0.608645833333333</v>
      </c>
      <c r="R21723">
        <v>1</v>
      </c>
      <c r="S21723" t="s">
        <v>9020</v>
      </c>
      <c r="T21723" t="s">
        <v>3103</v>
      </c>
    </row>
    <row r="21724" spans="17:20">
      <c r="Q21724">
        <v>0.60866898148148196</v>
      </c>
      <c r="R21724">
        <v>1</v>
      </c>
      <c r="S21724" t="s">
        <v>9021</v>
      </c>
      <c r="T21724" t="s">
        <v>3103</v>
      </c>
    </row>
    <row r="21725" spans="17:20">
      <c r="Q21725">
        <v>0.608680555555556</v>
      </c>
      <c r="R21725">
        <v>1</v>
      </c>
      <c r="S21725" t="s">
        <v>9011</v>
      </c>
      <c r="T21725" t="s">
        <v>3103</v>
      </c>
    </row>
    <row r="21726" spans="17:20">
      <c r="Q21726">
        <v>0.60870370370370397</v>
      </c>
      <c r="R21726">
        <v>2</v>
      </c>
      <c r="S21726" t="s">
        <v>9023</v>
      </c>
      <c r="T21726" t="s">
        <v>3103</v>
      </c>
    </row>
    <row r="21727" spans="17:20">
      <c r="Q21727">
        <v>0.60875000000000001</v>
      </c>
      <c r="R21727">
        <v>1</v>
      </c>
      <c r="S21727" t="s">
        <v>9024</v>
      </c>
      <c r="T21727" t="s">
        <v>3103</v>
      </c>
    </row>
    <row r="21728" spans="17:20">
      <c r="Q21728">
        <v>0.60885416666666703</v>
      </c>
      <c r="R21728">
        <v>2</v>
      </c>
      <c r="S21728" t="s">
        <v>13239</v>
      </c>
      <c r="T21728" t="s">
        <v>3098</v>
      </c>
    </row>
    <row r="21729" spans="17:20">
      <c r="Q21729">
        <v>0.60885416666666703</v>
      </c>
      <c r="R21729">
        <v>1</v>
      </c>
      <c r="S21729" t="s">
        <v>13240</v>
      </c>
      <c r="T21729" t="s">
        <v>3096</v>
      </c>
    </row>
    <row r="21730" spans="17:20">
      <c r="Q21730">
        <v>0.608877314814815</v>
      </c>
      <c r="R21730">
        <v>1</v>
      </c>
      <c r="S21730" t="s">
        <v>9013</v>
      </c>
      <c r="T21730" t="s">
        <v>3221</v>
      </c>
    </row>
    <row r="21731" spans="17:20">
      <c r="Q21731">
        <v>0.608877314814815</v>
      </c>
      <c r="R21731">
        <v>1</v>
      </c>
      <c r="S21731" t="s">
        <v>13241</v>
      </c>
      <c r="T21731" t="s">
        <v>3096</v>
      </c>
    </row>
    <row r="21732" spans="17:20">
      <c r="Q21732">
        <v>0.60890046296296296</v>
      </c>
      <c r="R21732">
        <v>1</v>
      </c>
      <c r="S21732" t="s">
        <v>9014</v>
      </c>
      <c r="T21732" t="s">
        <v>3221</v>
      </c>
    </row>
    <row r="21733" spans="17:20">
      <c r="Q21733">
        <v>0.60890046296296296</v>
      </c>
      <c r="R21733">
        <v>1</v>
      </c>
      <c r="S21733" t="s">
        <v>9030</v>
      </c>
      <c r="T21733" t="s">
        <v>3103</v>
      </c>
    </row>
    <row r="21734" spans="17:20">
      <c r="Q21734">
        <v>0.60892361111111104</v>
      </c>
      <c r="R21734">
        <v>1</v>
      </c>
      <c r="S21734" t="s">
        <v>9008</v>
      </c>
      <c r="T21734" t="s">
        <v>3103</v>
      </c>
    </row>
    <row r="21735" spans="17:20">
      <c r="Q21735">
        <v>0.60892361111111104</v>
      </c>
      <c r="R21735">
        <v>1</v>
      </c>
      <c r="S21735" t="s">
        <v>9032</v>
      </c>
      <c r="T21735" t="s">
        <v>3103</v>
      </c>
    </row>
    <row r="21736" spans="17:20">
      <c r="Q21736">
        <v>0.60892361111111104</v>
      </c>
      <c r="R21736">
        <v>1</v>
      </c>
      <c r="S21736" t="s">
        <v>9356</v>
      </c>
      <c r="T21736" t="s">
        <v>3097</v>
      </c>
    </row>
    <row r="21737" spans="17:20">
      <c r="Q21737">
        <v>0.60893518518518497</v>
      </c>
      <c r="R21737">
        <v>1</v>
      </c>
      <c r="S21737" t="s">
        <v>9033</v>
      </c>
      <c r="T21737" t="s">
        <v>3103</v>
      </c>
    </row>
    <row r="21738" spans="17:20">
      <c r="Q21738">
        <v>0.60896990740740697</v>
      </c>
      <c r="R21738">
        <v>4</v>
      </c>
      <c r="S21738" t="s">
        <v>9034</v>
      </c>
      <c r="T21738" t="s">
        <v>3103</v>
      </c>
    </row>
    <row r="21739" spans="17:20">
      <c r="Q21739">
        <v>0.60898148148148101</v>
      </c>
      <c r="R21739">
        <v>1</v>
      </c>
      <c r="S21739" t="s">
        <v>3587</v>
      </c>
      <c r="T21739" t="s">
        <v>3128</v>
      </c>
    </row>
    <row r="21740" spans="17:20">
      <c r="Q21740">
        <v>0.60899305555555605</v>
      </c>
      <c r="R21740">
        <v>1</v>
      </c>
      <c r="S21740" t="s">
        <v>9035</v>
      </c>
      <c r="T21740" t="s">
        <v>3103</v>
      </c>
    </row>
    <row r="21741" spans="17:20">
      <c r="Q21741">
        <v>0.60900462962962998</v>
      </c>
      <c r="R21741">
        <v>1</v>
      </c>
      <c r="S21741" t="s">
        <v>9037</v>
      </c>
      <c r="T21741" t="s">
        <v>3103</v>
      </c>
    </row>
    <row r="21742" spans="17:20">
      <c r="Q21742">
        <v>0.60909722222222196</v>
      </c>
      <c r="R21742">
        <v>1</v>
      </c>
      <c r="S21742" t="s">
        <v>9039</v>
      </c>
      <c r="T21742" t="s">
        <v>3103</v>
      </c>
    </row>
    <row r="21743" spans="17:20">
      <c r="Q21743">
        <v>0.60909722222222196</v>
      </c>
      <c r="R21743">
        <v>1</v>
      </c>
      <c r="S21743" t="s">
        <v>9070</v>
      </c>
      <c r="T21743" t="s">
        <v>3097</v>
      </c>
    </row>
    <row r="21744" spans="17:20">
      <c r="Q21744">
        <v>0.60915509259259304</v>
      </c>
      <c r="R21744">
        <v>1</v>
      </c>
      <c r="S21744" t="s">
        <v>9007</v>
      </c>
      <c r="T21744" t="s">
        <v>3103</v>
      </c>
    </row>
    <row r="21745" spans="17:20">
      <c r="Q21745">
        <v>0.60918981481481504</v>
      </c>
      <c r="R21745">
        <v>1</v>
      </c>
      <c r="S21745" t="s">
        <v>9042</v>
      </c>
      <c r="T21745" t="s">
        <v>3103</v>
      </c>
    </row>
    <row r="21746" spans="17:20">
      <c r="Q21746">
        <v>0.60927083333333298</v>
      </c>
      <c r="R21746">
        <v>3</v>
      </c>
      <c r="S21746" t="s">
        <v>4560</v>
      </c>
      <c r="T21746" t="s">
        <v>3095</v>
      </c>
    </row>
    <row r="21747" spans="17:20">
      <c r="Q21747">
        <v>0.60931712962963003</v>
      </c>
      <c r="R21747">
        <v>1</v>
      </c>
      <c r="S21747" t="s">
        <v>9026</v>
      </c>
      <c r="T21747" t="s">
        <v>3103</v>
      </c>
    </row>
    <row r="21748" spans="17:20">
      <c r="Q21748">
        <v>0.60932870370370396</v>
      </c>
      <c r="R21748">
        <v>1</v>
      </c>
      <c r="S21748" t="s">
        <v>166</v>
      </c>
      <c r="T21748" t="s">
        <v>3098</v>
      </c>
    </row>
    <row r="21749" spans="17:20">
      <c r="Q21749">
        <v>0.60936342592592596</v>
      </c>
      <c r="R21749">
        <v>2</v>
      </c>
      <c r="S21749" t="s">
        <v>12773</v>
      </c>
      <c r="T21749" t="s">
        <v>3095</v>
      </c>
    </row>
    <row r="21750" spans="17:20">
      <c r="Q21750">
        <v>0.60938657407407404</v>
      </c>
      <c r="R21750">
        <v>2</v>
      </c>
      <c r="S21750" t="s">
        <v>9036</v>
      </c>
      <c r="T21750" t="s">
        <v>3103</v>
      </c>
    </row>
    <row r="21751" spans="17:20">
      <c r="Q21751">
        <v>0.60943287037036997</v>
      </c>
      <c r="R21751">
        <v>1</v>
      </c>
      <c r="S21751" t="s">
        <v>9038</v>
      </c>
      <c r="T21751" t="s">
        <v>3103</v>
      </c>
    </row>
    <row r="21752" spans="17:20">
      <c r="Q21752">
        <v>0.60958333333333303</v>
      </c>
      <c r="R21752">
        <v>1</v>
      </c>
      <c r="S21752" t="s">
        <v>9000</v>
      </c>
      <c r="T21752" t="s">
        <v>3096</v>
      </c>
    </row>
    <row r="21753" spans="17:20">
      <c r="Q21753">
        <v>0.60959490740740696</v>
      </c>
      <c r="R21753">
        <v>1</v>
      </c>
      <c r="S21753" t="s">
        <v>9006</v>
      </c>
      <c r="T21753" t="s">
        <v>3221</v>
      </c>
    </row>
    <row r="21754" spans="17:20">
      <c r="Q21754">
        <v>0.60959490740740696</v>
      </c>
      <c r="R21754">
        <v>1</v>
      </c>
      <c r="S21754" t="s">
        <v>9040</v>
      </c>
      <c r="T21754" t="s">
        <v>3103</v>
      </c>
    </row>
    <row r="21755" spans="17:20">
      <c r="Q21755">
        <v>0.60965277777777804</v>
      </c>
      <c r="R21755">
        <v>1</v>
      </c>
      <c r="S21755" t="s">
        <v>9048</v>
      </c>
      <c r="T21755" t="s">
        <v>3103</v>
      </c>
    </row>
    <row r="21756" spans="17:20">
      <c r="Q21756">
        <v>0.60976851851851899</v>
      </c>
      <c r="R21756">
        <v>4</v>
      </c>
      <c r="S21756" t="s">
        <v>8989</v>
      </c>
      <c r="T21756" t="s">
        <v>3098</v>
      </c>
    </row>
    <row r="21757" spans="17:20">
      <c r="Q21757">
        <v>0.609837962962963</v>
      </c>
      <c r="R21757">
        <v>1</v>
      </c>
      <c r="S21757" t="s">
        <v>9010</v>
      </c>
      <c r="T21757" t="s">
        <v>3221</v>
      </c>
    </row>
    <row r="21758" spans="17:20">
      <c r="Q21758">
        <v>0.609837962962963</v>
      </c>
      <c r="R21758">
        <v>2</v>
      </c>
      <c r="S21758" t="s">
        <v>9046</v>
      </c>
      <c r="T21758" t="s">
        <v>3103</v>
      </c>
    </row>
    <row r="21759" spans="17:20">
      <c r="Q21759">
        <v>0.60993055555555598</v>
      </c>
      <c r="R21759">
        <v>1</v>
      </c>
      <c r="S21759" t="s">
        <v>9051</v>
      </c>
      <c r="T21759" t="s">
        <v>3103</v>
      </c>
    </row>
    <row r="21760" spans="17:20">
      <c r="Q21760">
        <v>0.60994212962963001</v>
      </c>
      <c r="R21760">
        <v>1</v>
      </c>
      <c r="S21760" t="s">
        <v>13242</v>
      </c>
      <c r="T21760" t="s">
        <v>3095</v>
      </c>
    </row>
    <row r="21761" spans="17:20">
      <c r="Q21761">
        <v>0.60997685185185202</v>
      </c>
      <c r="R21761">
        <v>1</v>
      </c>
      <c r="S21761" t="s">
        <v>9052</v>
      </c>
      <c r="T21761" t="s">
        <v>3103</v>
      </c>
    </row>
    <row r="21762" spans="17:20">
      <c r="Q21762">
        <v>0.61005787037036996</v>
      </c>
      <c r="R21762">
        <v>1</v>
      </c>
      <c r="S21762" t="s">
        <v>3444</v>
      </c>
      <c r="T21762" t="s">
        <v>3098</v>
      </c>
    </row>
    <row r="21763" spans="17:20">
      <c r="Q21763">
        <v>0.61009259259259296</v>
      </c>
      <c r="R21763">
        <v>1</v>
      </c>
      <c r="S21763" t="s">
        <v>9019</v>
      </c>
      <c r="T21763" t="s">
        <v>3221</v>
      </c>
    </row>
    <row r="21764" spans="17:20">
      <c r="Q21764">
        <v>0.61009259259259296</v>
      </c>
      <c r="R21764">
        <v>1</v>
      </c>
      <c r="S21764" t="s">
        <v>13243</v>
      </c>
      <c r="T21764" t="s">
        <v>3098</v>
      </c>
    </row>
    <row r="21765" spans="17:20">
      <c r="Q21765">
        <v>0.61012731481481486</v>
      </c>
      <c r="R21765">
        <v>1</v>
      </c>
      <c r="S21765" t="s">
        <v>9027</v>
      </c>
      <c r="T21765" t="s">
        <v>3103</v>
      </c>
    </row>
    <row r="21766" spans="17:20">
      <c r="Q21766">
        <v>0.61013888888888901</v>
      </c>
      <c r="R21766">
        <v>1</v>
      </c>
      <c r="S21766" t="s">
        <v>9059</v>
      </c>
      <c r="T21766" t="s">
        <v>3103</v>
      </c>
    </row>
    <row r="21767" spans="17:20">
      <c r="Q21767">
        <v>0.61024305555555602</v>
      </c>
      <c r="R21767">
        <v>1</v>
      </c>
      <c r="S21767" t="s">
        <v>9057</v>
      </c>
      <c r="T21767" t="s">
        <v>3221</v>
      </c>
    </row>
    <row r="21768" spans="17:20">
      <c r="Q21768">
        <v>0.61037037037037001</v>
      </c>
      <c r="R21768">
        <v>2</v>
      </c>
      <c r="S21768" t="s">
        <v>9056</v>
      </c>
      <c r="T21768" t="s">
        <v>3103</v>
      </c>
    </row>
    <row r="21769" spans="17:20">
      <c r="Q21769">
        <v>0.61042824074074098</v>
      </c>
      <c r="R21769">
        <v>1</v>
      </c>
      <c r="S21769" t="s">
        <v>9062</v>
      </c>
      <c r="T21769" t="s">
        <v>3103</v>
      </c>
    </row>
    <row r="21770" spans="17:20">
      <c r="Q21770">
        <v>0.61050925925925903</v>
      </c>
      <c r="R21770">
        <v>1</v>
      </c>
      <c r="S21770" t="s">
        <v>9055</v>
      </c>
      <c r="T21770" t="s">
        <v>3221</v>
      </c>
    </row>
    <row r="21771" spans="17:20">
      <c r="Q21771">
        <v>0.61059027777777797</v>
      </c>
      <c r="R21771">
        <v>3</v>
      </c>
      <c r="S21771" t="s">
        <v>9054</v>
      </c>
      <c r="T21771" t="s">
        <v>3103</v>
      </c>
    </row>
    <row r="21772" spans="17:20">
      <c r="Q21772">
        <v>0.61060185185185201</v>
      </c>
      <c r="R21772">
        <v>1</v>
      </c>
      <c r="S21772" t="s">
        <v>7443</v>
      </c>
      <c r="T21772" t="s">
        <v>3102</v>
      </c>
    </row>
    <row r="21773" spans="17:20">
      <c r="Q21773">
        <v>0.61062499999999997</v>
      </c>
      <c r="R21773">
        <v>1</v>
      </c>
      <c r="S21773" t="s">
        <v>9067</v>
      </c>
      <c r="T21773" t="s">
        <v>3103</v>
      </c>
    </row>
    <row r="21774" spans="17:20">
      <c r="Q21774">
        <v>0.61063657407407401</v>
      </c>
      <c r="R21774">
        <v>1</v>
      </c>
      <c r="S21774" t="s">
        <v>582</v>
      </c>
      <c r="T21774" t="s">
        <v>3221</v>
      </c>
    </row>
    <row r="21775" spans="17:20">
      <c r="Q21775">
        <v>0.61081018518518504</v>
      </c>
      <c r="R21775">
        <v>1</v>
      </c>
      <c r="S21775" t="s">
        <v>9053</v>
      </c>
      <c r="T21775" t="s">
        <v>3103</v>
      </c>
    </row>
    <row r="21776" spans="17:20">
      <c r="Q21776">
        <v>0.61083333333333301</v>
      </c>
      <c r="R21776">
        <v>1</v>
      </c>
      <c r="S21776" t="s">
        <v>9063</v>
      </c>
      <c r="T21776" t="s">
        <v>3103</v>
      </c>
    </row>
    <row r="21777" spans="17:20">
      <c r="Q21777">
        <v>0.61086805555555601</v>
      </c>
      <c r="R21777">
        <v>1</v>
      </c>
      <c r="S21777" t="s">
        <v>9068</v>
      </c>
      <c r="T21777" t="s">
        <v>3103</v>
      </c>
    </row>
    <row r="21778" spans="17:20">
      <c r="Q21778">
        <v>0.61090277777777802</v>
      </c>
      <c r="R21778">
        <v>1</v>
      </c>
      <c r="S21778" t="s">
        <v>9049</v>
      </c>
      <c r="T21778" t="s">
        <v>3103</v>
      </c>
    </row>
    <row r="21779" spans="17:20">
      <c r="Q21779">
        <v>0.61099537037036999</v>
      </c>
      <c r="R21779">
        <v>1</v>
      </c>
      <c r="S21779" t="s">
        <v>12873</v>
      </c>
      <c r="T21779" t="s">
        <v>3098</v>
      </c>
    </row>
    <row r="21780" spans="17:20">
      <c r="Q21780">
        <v>0.61104166666666704</v>
      </c>
      <c r="R21780">
        <v>1</v>
      </c>
      <c r="S21780" t="s">
        <v>13244</v>
      </c>
      <c r="T21780" t="s">
        <v>3096</v>
      </c>
    </row>
    <row r="21781" spans="17:20">
      <c r="Q21781">
        <v>0.61112268518518498</v>
      </c>
      <c r="R21781">
        <v>2</v>
      </c>
      <c r="S21781" t="s">
        <v>9071</v>
      </c>
      <c r="T21781" t="s">
        <v>3103</v>
      </c>
    </row>
    <row r="21782" spans="17:20">
      <c r="Q21782">
        <v>0.61115740740740698</v>
      </c>
      <c r="R21782">
        <v>1</v>
      </c>
      <c r="S21782" t="s">
        <v>13245</v>
      </c>
      <c r="T21782" t="s">
        <v>3100</v>
      </c>
    </row>
    <row r="21783" spans="17:20">
      <c r="Q21783">
        <v>0.61118055555555595</v>
      </c>
      <c r="R21783">
        <v>1</v>
      </c>
      <c r="S21783" t="s">
        <v>9066</v>
      </c>
      <c r="T21783" t="s">
        <v>3103</v>
      </c>
    </row>
    <row r="21784" spans="17:20">
      <c r="Q21784">
        <v>0.61122685185185199</v>
      </c>
      <c r="R21784">
        <v>1</v>
      </c>
      <c r="S21784" t="s">
        <v>9043</v>
      </c>
      <c r="T21784" t="s">
        <v>3103</v>
      </c>
    </row>
    <row r="21785" spans="17:20">
      <c r="Q21785">
        <v>0.61140046296296302</v>
      </c>
      <c r="R21785">
        <v>1</v>
      </c>
      <c r="S21785" t="s">
        <v>9058</v>
      </c>
      <c r="T21785" t="s">
        <v>3221</v>
      </c>
    </row>
    <row r="21786" spans="17:20">
      <c r="Q21786">
        <v>0.61158564814814798</v>
      </c>
      <c r="R21786">
        <v>1</v>
      </c>
      <c r="S21786" t="s">
        <v>2562</v>
      </c>
      <c r="T21786" t="s">
        <v>3103</v>
      </c>
    </row>
    <row r="21787" spans="17:20">
      <c r="Q21787">
        <v>0.61162037037036998</v>
      </c>
      <c r="R21787">
        <v>1</v>
      </c>
      <c r="S21787" t="s">
        <v>9074</v>
      </c>
      <c r="T21787" t="s">
        <v>3221</v>
      </c>
    </row>
    <row r="21788" spans="17:20">
      <c r="Q21788">
        <v>0.61162037037036998</v>
      </c>
      <c r="R21788">
        <v>1</v>
      </c>
      <c r="S21788" t="s">
        <v>8351</v>
      </c>
      <c r="T21788" t="s">
        <v>3098</v>
      </c>
    </row>
    <row r="21789" spans="17:20">
      <c r="Q21789">
        <v>0.61178240740740697</v>
      </c>
      <c r="R21789">
        <v>1</v>
      </c>
      <c r="S21789" t="s">
        <v>2562</v>
      </c>
      <c r="T21789" t="s">
        <v>3094</v>
      </c>
    </row>
    <row r="21790" spans="17:20">
      <c r="Q21790">
        <v>0.61181712962962997</v>
      </c>
      <c r="R21790">
        <v>1</v>
      </c>
      <c r="S21790" t="s">
        <v>13246</v>
      </c>
      <c r="T21790" t="s">
        <v>3098</v>
      </c>
    </row>
    <row r="21791" spans="17:20">
      <c r="Q21791">
        <v>0.61188657407407399</v>
      </c>
      <c r="R21791">
        <v>6</v>
      </c>
      <c r="S21791" t="s">
        <v>9085</v>
      </c>
      <c r="T21791" t="s">
        <v>3103</v>
      </c>
    </row>
    <row r="21792" spans="17:20">
      <c r="Q21792">
        <v>0.61193287037037003</v>
      </c>
      <c r="R21792">
        <v>1</v>
      </c>
      <c r="S21792" t="s">
        <v>9089</v>
      </c>
      <c r="T21792" t="s">
        <v>3103</v>
      </c>
    </row>
    <row r="21793" spans="17:20">
      <c r="Q21793">
        <v>0.61194444444444396</v>
      </c>
      <c r="R21793">
        <v>1</v>
      </c>
      <c r="S21793" t="s">
        <v>9076</v>
      </c>
      <c r="T21793" t="s">
        <v>3103</v>
      </c>
    </row>
    <row r="21794" spans="17:20">
      <c r="Q21794">
        <v>0.61194444444444396</v>
      </c>
      <c r="R21794">
        <v>1</v>
      </c>
      <c r="S21794" t="s">
        <v>13247</v>
      </c>
      <c r="T21794" t="s">
        <v>3128</v>
      </c>
    </row>
    <row r="21795" spans="17:20">
      <c r="Q21795">
        <v>0.61200231481481504</v>
      </c>
      <c r="R21795">
        <v>4</v>
      </c>
      <c r="S21795" t="s">
        <v>9097</v>
      </c>
      <c r="T21795" t="s">
        <v>3103</v>
      </c>
    </row>
    <row r="21796" spans="17:20">
      <c r="Q21796">
        <v>0.61202546296296301</v>
      </c>
      <c r="R21796">
        <v>1</v>
      </c>
      <c r="S21796" t="s">
        <v>13248</v>
      </c>
      <c r="T21796" t="s">
        <v>3098</v>
      </c>
    </row>
    <row r="21797" spans="17:20">
      <c r="Q21797">
        <v>0.61203703703703705</v>
      </c>
      <c r="R21797">
        <v>1</v>
      </c>
      <c r="S21797" t="s">
        <v>9065</v>
      </c>
      <c r="T21797" t="s">
        <v>3221</v>
      </c>
    </row>
    <row r="21798" spans="17:20">
      <c r="Q21798">
        <v>0.61208333333333298</v>
      </c>
      <c r="R21798">
        <v>1</v>
      </c>
      <c r="S21798" t="s">
        <v>9104</v>
      </c>
      <c r="T21798" t="s">
        <v>3103</v>
      </c>
    </row>
    <row r="21799" spans="17:20">
      <c r="Q21799">
        <v>0.61209490740740702</v>
      </c>
      <c r="R21799">
        <v>1</v>
      </c>
      <c r="S21799" t="s">
        <v>9047</v>
      </c>
      <c r="T21799" t="s">
        <v>3128</v>
      </c>
    </row>
    <row r="21800" spans="17:20">
      <c r="Q21800">
        <v>0.61210648148148195</v>
      </c>
      <c r="R21800">
        <v>1</v>
      </c>
      <c r="S21800" t="s">
        <v>9106</v>
      </c>
      <c r="T21800" t="s">
        <v>3103</v>
      </c>
    </row>
    <row r="21801" spans="17:20">
      <c r="Q21801">
        <v>0.612222222222222</v>
      </c>
      <c r="R21801">
        <v>1</v>
      </c>
      <c r="S21801" t="s">
        <v>9077</v>
      </c>
      <c r="T21801" t="s">
        <v>3103</v>
      </c>
    </row>
    <row r="21802" spans="17:20">
      <c r="Q21802">
        <v>0.61224537037036997</v>
      </c>
      <c r="R21802">
        <v>1</v>
      </c>
      <c r="S21802" t="s">
        <v>13249</v>
      </c>
      <c r="T21802" t="s">
        <v>3097</v>
      </c>
    </row>
    <row r="21803" spans="17:20">
      <c r="Q21803">
        <v>0.61232638888888902</v>
      </c>
      <c r="R21803">
        <v>1</v>
      </c>
      <c r="S21803" t="s">
        <v>9081</v>
      </c>
      <c r="T21803" t="s">
        <v>3221</v>
      </c>
    </row>
    <row r="21804" spans="17:20">
      <c r="Q21804">
        <v>0.61232638888888902</v>
      </c>
      <c r="R21804">
        <v>2</v>
      </c>
      <c r="S21804" t="s">
        <v>13250</v>
      </c>
      <c r="T21804" t="s">
        <v>3098</v>
      </c>
    </row>
    <row r="21805" spans="17:20">
      <c r="Q21805">
        <v>0.61246527777777804</v>
      </c>
      <c r="R21805">
        <v>1</v>
      </c>
      <c r="S21805" t="s">
        <v>9090</v>
      </c>
      <c r="T21805" t="s">
        <v>3103</v>
      </c>
    </row>
    <row r="21806" spans="17:20">
      <c r="Q21806">
        <v>0.61246527777777804</v>
      </c>
      <c r="R21806">
        <v>1</v>
      </c>
      <c r="S21806" t="s">
        <v>3796</v>
      </c>
      <c r="T21806" t="s">
        <v>3095</v>
      </c>
    </row>
    <row r="21807" spans="17:20">
      <c r="Q21807">
        <v>0.61255787037037002</v>
      </c>
      <c r="R21807">
        <v>1</v>
      </c>
      <c r="S21807" t="s">
        <v>13251</v>
      </c>
      <c r="T21807" t="s">
        <v>3097</v>
      </c>
    </row>
    <row r="21808" spans="17:20">
      <c r="Q21808">
        <v>0.61262731481481503</v>
      </c>
      <c r="R21808">
        <v>1</v>
      </c>
      <c r="S21808" t="s">
        <v>3596</v>
      </c>
      <c r="T21808" t="s">
        <v>3096</v>
      </c>
    </row>
    <row r="21809" spans="17:20">
      <c r="Q21809">
        <v>0.61271990740740701</v>
      </c>
      <c r="R21809">
        <v>3</v>
      </c>
      <c r="S21809" t="s">
        <v>3917</v>
      </c>
      <c r="T21809" t="s">
        <v>3097</v>
      </c>
    </row>
    <row r="21810" spans="17:20">
      <c r="Q21810">
        <v>0.61277777777777798</v>
      </c>
      <c r="R21810">
        <v>4</v>
      </c>
      <c r="S21810" t="s">
        <v>3144</v>
      </c>
      <c r="T21810" t="s">
        <v>3095</v>
      </c>
    </row>
    <row r="21811" spans="17:20">
      <c r="Q21811">
        <v>0.61285879629629603</v>
      </c>
      <c r="R21811">
        <v>2</v>
      </c>
      <c r="S21811" t="s">
        <v>3595</v>
      </c>
      <c r="T21811" t="s">
        <v>3095</v>
      </c>
    </row>
    <row r="21812" spans="17:20">
      <c r="Q21812">
        <v>0.61307870370370399</v>
      </c>
      <c r="R21812">
        <v>1</v>
      </c>
      <c r="S21812" t="s">
        <v>9103</v>
      </c>
      <c r="T21812" t="s">
        <v>3103</v>
      </c>
    </row>
    <row r="21813" spans="17:20">
      <c r="Q21813">
        <v>0.61310185185185195</v>
      </c>
      <c r="R21813">
        <v>1</v>
      </c>
      <c r="S21813" t="s">
        <v>9114</v>
      </c>
      <c r="T21813" t="s">
        <v>3103</v>
      </c>
    </row>
    <row r="21814" spans="17:20">
      <c r="Q21814">
        <v>0.61313657407407396</v>
      </c>
      <c r="R21814">
        <v>3</v>
      </c>
      <c r="S21814" t="s">
        <v>9115</v>
      </c>
      <c r="T21814" t="s">
        <v>3103</v>
      </c>
    </row>
    <row r="21815" spans="17:20">
      <c r="Q21815">
        <v>0.61318287037037</v>
      </c>
      <c r="R21815">
        <v>1</v>
      </c>
      <c r="S21815" t="s">
        <v>9118</v>
      </c>
      <c r="T21815" t="s">
        <v>3103</v>
      </c>
    </row>
    <row r="21816" spans="17:20">
      <c r="Q21816">
        <v>0.61320601851851897</v>
      </c>
      <c r="R21816">
        <v>1</v>
      </c>
      <c r="S21816" t="s">
        <v>9119</v>
      </c>
      <c r="T21816" t="s">
        <v>3103</v>
      </c>
    </row>
    <row r="21817" spans="17:20">
      <c r="Q21817">
        <v>0.61326388888888905</v>
      </c>
      <c r="R21817">
        <v>1</v>
      </c>
      <c r="S21817" t="s">
        <v>9121</v>
      </c>
      <c r="T21817" t="s">
        <v>3103</v>
      </c>
    </row>
    <row r="21818" spans="17:20">
      <c r="Q21818">
        <v>0.61333333333333295</v>
      </c>
      <c r="R21818">
        <v>1</v>
      </c>
      <c r="S21818" t="s">
        <v>3918</v>
      </c>
      <c r="T21818" t="s">
        <v>3095</v>
      </c>
    </row>
    <row r="21819" spans="17:20">
      <c r="Q21819">
        <v>0.61334490740740699</v>
      </c>
      <c r="R21819">
        <v>3</v>
      </c>
      <c r="S21819" t="s">
        <v>9110</v>
      </c>
      <c r="T21819" t="s">
        <v>3103</v>
      </c>
    </row>
    <row r="21820" spans="17:20">
      <c r="Q21820">
        <v>0.61336805555555596</v>
      </c>
      <c r="R21820">
        <v>1</v>
      </c>
      <c r="S21820" t="s">
        <v>9112</v>
      </c>
      <c r="T21820" t="s">
        <v>3103</v>
      </c>
    </row>
    <row r="21821" spans="17:20">
      <c r="Q21821">
        <v>0.61340277777777796</v>
      </c>
      <c r="R21821">
        <v>1</v>
      </c>
      <c r="S21821" t="s">
        <v>8793</v>
      </c>
      <c r="T21821" t="s">
        <v>3096</v>
      </c>
    </row>
    <row r="21822" spans="17:20">
      <c r="Q21822">
        <v>0.61343749999999997</v>
      </c>
      <c r="R21822">
        <v>1</v>
      </c>
      <c r="S21822" t="s">
        <v>9108</v>
      </c>
      <c r="T21822" t="s">
        <v>3103</v>
      </c>
    </row>
    <row r="21823" spans="17:20">
      <c r="Q21823">
        <v>0.61343749999999997</v>
      </c>
      <c r="R21823">
        <v>1</v>
      </c>
      <c r="S21823" t="s">
        <v>9126</v>
      </c>
      <c r="T21823" t="s">
        <v>3103</v>
      </c>
    </row>
    <row r="21824" spans="17:20">
      <c r="Q21824">
        <v>0.61346064814814805</v>
      </c>
      <c r="R21824">
        <v>1</v>
      </c>
      <c r="S21824" t="s">
        <v>9127</v>
      </c>
      <c r="T21824" t="s">
        <v>3103</v>
      </c>
    </row>
    <row r="21825" spans="17:20">
      <c r="Q21825">
        <v>0.61350694444444398</v>
      </c>
      <c r="R21825">
        <v>1</v>
      </c>
      <c r="S21825" t="s">
        <v>9128</v>
      </c>
      <c r="T21825" t="s">
        <v>3103</v>
      </c>
    </row>
    <row r="21826" spans="17:20">
      <c r="Q21826">
        <v>0.61355324074074102</v>
      </c>
      <c r="R21826">
        <v>1</v>
      </c>
      <c r="S21826" t="s">
        <v>9130</v>
      </c>
      <c r="T21826" t="s">
        <v>3103</v>
      </c>
    </row>
    <row r="21827" spans="17:20">
      <c r="Q21827">
        <v>0.61359953703703707</v>
      </c>
      <c r="R21827">
        <v>1</v>
      </c>
      <c r="S21827" t="s">
        <v>9100</v>
      </c>
      <c r="T21827" t="s">
        <v>3103</v>
      </c>
    </row>
    <row r="21828" spans="17:20">
      <c r="Q21828">
        <v>0.61366898148148197</v>
      </c>
      <c r="R21828">
        <v>3</v>
      </c>
      <c r="S21828" t="s">
        <v>499</v>
      </c>
      <c r="T21828" t="s">
        <v>3095</v>
      </c>
    </row>
    <row r="21829" spans="17:20">
      <c r="Q21829">
        <v>0.61403935185185199</v>
      </c>
      <c r="R21829">
        <v>1</v>
      </c>
      <c r="S21829" t="s">
        <v>13252</v>
      </c>
      <c r="T21829" t="s">
        <v>3098</v>
      </c>
    </row>
    <row r="21830" spans="17:20">
      <c r="Q21830">
        <v>0.61416666666666697</v>
      </c>
      <c r="R21830">
        <v>1</v>
      </c>
      <c r="S21830" t="s">
        <v>13253</v>
      </c>
      <c r="T21830" t="s">
        <v>3098</v>
      </c>
    </row>
    <row r="21831" spans="17:20">
      <c r="Q21831">
        <v>0.61420138888888898</v>
      </c>
      <c r="R21831">
        <v>1</v>
      </c>
      <c r="S21831" t="s">
        <v>3599</v>
      </c>
      <c r="T21831" t="s">
        <v>3096</v>
      </c>
    </row>
    <row r="21832" spans="17:20">
      <c r="Q21832">
        <v>0.61421296296296302</v>
      </c>
      <c r="R21832">
        <v>2</v>
      </c>
      <c r="S21832" t="s">
        <v>13254</v>
      </c>
      <c r="T21832" t="s">
        <v>3221</v>
      </c>
    </row>
    <row r="21833" spans="17:20">
      <c r="Q21833">
        <v>0.61425925925925895</v>
      </c>
      <c r="R21833">
        <v>1</v>
      </c>
      <c r="S21833" t="s">
        <v>3598</v>
      </c>
      <c r="T21833" t="s">
        <v>3097</v>
      </c>
    </row>
    <row r="21834" spans="17:20">
      <c r="Q21834">
        <v>0.614340277777778</v>
      </c>
      <c r="R21834">
        <v>1</v>
      </c>
      <c r="S21834" t="s">
        <v>2562</v>
      </c>
      <c r="T21834" t="s">
        <v>3094</v>
      </c>
    </row>
    <row r="21835" spans="17:20">
      <c r="Q21835">
        <v>0.614375</v>
      </c>
      <c r="R21835">
        <v>1</v>
      </c>
      <c r="S21835" t="s">
        <v>3591</v>
      </c>
      <c r="T21835" t="s">
        <v>3095</v>
      </c>
    </row>
    <row r="21836" spans="17:20">
      <c r="Q21836">
        <v>0.61443287037036998</v>
      </c>
      <c r="R21836">
        <v>1</v>
      </c>
      <c r="S21836" t="s">
        <v>2562</v>
      </c>
      <c r="T21836" t="s">
        <v>3103</v>
      </c>
    </row>
    <row r="21837" spans="17:20">
      <c r="Q21837">
        <v>0.61459490740740741</v>
      </c>
      <c r="R21837">
        <v>1</v>
      </c>
      <c r="S21837" t="s">
        <v>9122</v>
      </c>
      <c r="T21837" t="s">
        <v>3103</v>
      </c>
    </row>
    <row r="21838" spans="17:20">
      <c r="Q21838">
        <v>0.61475694444444395</v>
      </c>
      <c r="R21838">
        <v>1</v>
      </c>
      <c r="S21838" t="s">
        <v>948</v>
      </c>
      <c r="T21838" t="s">
        <v>3096</v>
      </c>
    </row>
    <row r="21839" spans="17:20">
      <c r="Q21839">
        <v>0.61490740740740701</v>
      </c>
      <c r="R21839">
        <v>1</v>
      </c>
      <c r="S21839" t="s">
        <v>3906</v>
      </c>
      <c r="T21839" t="s">
        <v>3098</v>
      </c>
    </row>
    <row r="21840" spans="17:20">
      <c r="Q21840">
        <v>0.61494212962963002</v>
      </c>
      <c r="R21840">
        <v>2</v>
      </c>
      <c r="S21840" t="s">
        <v>8769</v>
      </c>
      <c r="T21840" t="s">
        <v>3098</v>
      </c>
    </row>
    <row r="21841" spans="17:20">
      <c r="Q21841">
        <v>0.61502314814814796</v>
      </c>
      <c r="R21841">
        <v>1</v>
      </c>
      <c r="S21841" t="s">
        <v>4147</v>
      </c>
      <c r="T21841" t="s">
        <v>3097</v>
      </c>
    </row>
    <row r="21842" spans="17:20">
      <c r="Q21842">
        <v>0.61509259259259297</v>
      </c>
      <c r="R21842">
        <v>1</v>
      </c>
      <c r="S21842" t="s">
        <v>3475</v>
      </c>
      <c r="T21842" t="s">
        <v>3128</v>
      </c>
    </row>
    <row r="21843" spans="17:20">
      <c r="Q21843">
        <v>0.61513888888888901</v>
      </c>
      <c r="R21843">
        <v>1</v>
      </c>
      <c r="S21843" t="s">
        <v>4470</v>
      </c>
      <c r="T21843" t="s">
        <v>3094</v>
      </c>
    </row>
    <row r="21844" spans="17:20">
      <c r="Q21844">
        <v>0.61518518518518495</v>
      </c>
      <c r="R21844">
        <v>1</v>
      </c>
      <c r="S21844" t="s">
        <v>3601</v>
      </c>
      <c r="T21844" t="s">
        <v>3097</v>
      </c>
    </row>
    <row r="21845" spans="17:20">
      <c r="Q21845">
        <v>0.61530092592592589</v>
      </c>
      <c r="R21845">
        <v>1</v>
      </c>
      <c r="S21845" t="s">
        <v>9132</v>
      </c>
      <c r="T21845" t="s">
        <v>3103</v>
      </c>
    </row>
    <row r="21846" spans="17:20">
      <c r="Q21846">
        <v>0.61531250000000004</v>
      </c>
      <c r="R21846">
        <v>3</v>
      </c>
      <c r="S21846" t="s">
        <v>3592</v>
      </c>
      <c r="T21846" t="s">
        <v>3128</v>
      </c>
    </row>
    <row r="21847" spans="17:20">
      <c r="Q21847">
        <v>0.61539351851851898</v>
      </c>
      <c r="R21847">
        <v>2</v>
      </c>
      <c r="S21847" t="s">
        <v>946</v>
      </c>
      <c r="T21847" t="s">
        <v>3128</v>
      </c>
    </row>
    <row r="21848" spans="17:20">
      <c r="Q21848">
        <v>0.61570601851851803</v>
      </c>
      <c r="R21848">
        <v>1</v>
      </c>
      <c r="S21848" t="s">
        <v>3991</v>
      </c>
      <c r="T21848" t="s">
        <v>3096</v>
      </c>
    </row>
    <row r="21849" spans="17:20">
      <c r="Q21849">
        <v>0.61596064814814799</v>
      </c>
      <c r="R21849">
        <v>2</v>
      </c>
      <c r="S21849" t="s">
        <v>9101</v>
      </c>
      <c r="T21849" t="s">
        <v>3095</v>
      </c>
    </row>
    <row r="21850" spans="17:20">
      <c r="Q21850">
        <v>0.61616898148148103</v>
      </c>
      <c r="R21850">
        <v>1</v>
      </c>
      <c r="S21850" t="s">
        <v>3925</v>
      </c>
      <c r="T21850" t="s">
        <v>3095</v>
      </c>
    </row>
    <row r="21851" spans="17:20">
      <c r="Q21851">
        <v>0.61628472222222197</v>
      </c>
      <c r="R21851">
        <v>1</v>
      </c>
      <c r="S21851" t="s">
        <v>3602</v>
      </c>
      <c r="T21851" t="s">
        <v>3097</v>
      </c>
    </row>
    <row r="21852" spans="17:20">
      <c r="Q21852">
        <v>0.61635416666666698</v>
      </c>
      <c r="R21852">
        <v>2</v>
      </c>
      <c r="S21852" t="s">
        <v>1626</v>
      </c>
      <c r="T21852" t="s">
        <v>3096</v>
      </c>
    </row>
    <row r="21853" spans="17:20">
      <c r="Q21853">
        <v>0.61637731481481495</v>
      </c>
      <c r="R21853">
        <v>2</v>
      </c>
      <c r="S21853" t="s">
        <v>9105</v>
      </c>
      <c r="T21853" t="s">
        <v>3101</v>
      </c>
    </row>
    <row r="21854" spans="17:20">
      <c r="Q21854">
        <v>0.61646990740740704</v>
      </c>
      <c r="R21854">
        <v>1</v>
      </c>
      <c r="S21854" t="s">
        <v>13255</v>
      </c>
      <c r="T21854" t="s">
        <v>3094</v>
      </c>
    </row>
    <row r="21855" spans="17:20">
      <c r="Q21855">
        <v>0.616724537037037</v>
      </c>
      <c r="R21855">
        <v>1</v>
      </c>
      <c r="S21855" t="s">
        <v>9133</v>
      </c>
      <c r="T21855" t="s">
        <v>3128</v>
      </c>
    </row>
    <row r="21856" spans="17:20">
      <c r="Q21856">
        <v>0.61677083333333305</v>
      </c>
      <c r="R21856">
        <v>1</v>
      </c>
      <c r="S21856" t="s">
        <v>3921</v>
      </c>
      <c r="T21856" t="s">
        <v>3097</v>
      </c>
    </row>
    <row r="21857" spans="17:20">
      <c r="Q21857">
        <v>0.616921296296296</v>
      </c>
      <c r="R21857">
        <v>1</v>
      </c>
      <c r="S21857" t="s">
        <v>3551</v>
      </c>
      <c r="T21857" t="s">
        <v>3097</v>
      </c>
    </row>
    <row r="21858" spans="17:20">
      <c r="Q21858">
        <v>0.61719907407407404</v>
      </c>
      <c r="R21858">
        <v>1</v>
      </c>
      <c r="S21858" t="s">
        <v>2562</v>
      </c>
      <c r="T21858" t="s">
        <v>3096</v>
      </c>
    </row>
    <row r="21859" spans="17:20">
      <c r="Q21859">
        <v>0.61774305555555598</v>
      </c>
      <c r="R21859">
        <v>3</v>
      </c>
      <c r="S21859" t="s">
        <v>516</v>
      </c>
      <c r="T21859" t="s">
        <v>3097</v>
      </c>
    </row>
    <row r="21860" spans="17:20">
      <c r="Q21860">
        <v>0.61777777777777798</v>
      </c>
      <c r="R21860">
        <v>1</v>
      </c>
      <c r="S21860" t="s">
        <v>10303</v>
      </c>
      <c r="T21860" t="s">
        <v>3128</v>
      </c>
    </row>
    <row r="21861" spans="17:20">
      <c r="Q21861">
        <v>0.617881944444444</v>
      </c>
      <c r="R21861">
        <v>1</v>
      </c>
      <c r="S21861" t="s">
        <v>4131</v>
      </c>
      <c r="T21861" t="s">
        <v>3095</v>
      </c>
    </row>
    <row r="21862" spans="17:20">
      <c r="Q21862">
        <v>0.61805555555555558</v>
      </c>
      <c r="R21862">
        <v>1</v>
      </c>
      <c r="S21862" t="s">
        <v>9155</v>
      </c>
      <c r="T21862" t="s">
        <v>3103</v>
      </c>
    </row>
    <row r="21863" spans="17:20">
      <c r="Q21863">
        <v>0.61821759259259257</v>
      </c>
      <c r="R21863">
        <v>1</v>
      </c>
      <c r="S21863" t="s">
        <v>9158</v>
      </c>
      <c r="T21863" t="s">
        <v>3103</v>
      </c>
    </row>
    <row r="21864" spans="17:20">
      <c r="Q21864">
        <v>0.61828703703703702</v>
      </c>
      <c r="R21864">
        <v>1</v>
      </c>
      <c r="S21864" t="s">
        <v>9157</v>
      </c>
      <c r="T21864" t="s">
        <v>3103</v>
      </c>
    </row>
    <row r="21865" spans="17:20">
      <c r="Q21865">
        <v>0.61832175925925903</v>
      </c>
      <c r="R21865">
        <v>1</v>
      </c>
      <c r="S21865" t="s">
        <v>9197</v>
      </c>
      <c r="T21865" t="s">
        <v>3103</v>
      </c>
    </row>
    <row r="21866" spans="17:20">
      <c r="Q21866">
        <v>0.61835648148148104</v>
      </c>
      <c r="R21866">
        <v>1</v>
      </c>
      <c r="S21866" t="s">
        <v>3607</v>
      </c>
      <c r="T21866" t="s">
        <v>3097</v>
      </c>
    </row>
    <row r="21867" spans="17:20">
      <c r="Q21867">
        <v>0.61842592592592605</v>
      </c>
      <c r="R21867">
        <v>1</v>
      </c>
      <c r="S21867" t="s">
        <v>9167</v>
      </c>
      <c r="T21867" t="s">
        <v>3221</v>
      </c>
    </row>
    <row r="21868" spans="17:20">
      <c r="Q21868">
        <v>0.61843749999999997</v>
      </c>
      <c r="R21868">
        <v>1</v>
      </c>
      <c r="S21868" t="s">
        <v>9171</v>
      </c>
      <c r="T21868" t="s">
        <v>3221</v>
      </c>
    </row>
    <row r="21869" spans="17:20">
      <c r="Q21869">
        <v>0.61846064814814805</v>
      </c>
      <c r="R21869">
        <v>1</v>
      </c>
      <c r="S21869" t="s">
        <v>9201</v>
      </c>
      <c r="T21869" t="s">
        <v>3103</v>
      </c>
    </row>
    <row r="21870" spans="17:20">
      <c r="Q21870">
        <v>0.61850694444444398</v>
      </c>
      <c r="R21870">
        <v>2</v>
      </c>
      <c r="S21870" t="s">
        <v>13256</v>
      </c>
      <c r="T21870" t="s">
        <v>3095</v>
      </c>
    </row>
    <row r="21871" spans="17:20">
      <c r="Q21871">
        <v>0.61855324074074103</v>
      </c>
      <c r="R21871">
        <v>1</v>
      </c>
      <c r="S21871" t="s">
        <v>9159</v>
      </c>
      <c r="T21871" t="s">
        <v>3221</v>
      </c>
    </row>
    <row r="21872" spans="17:20">
      <c r="Q21872">
        <v>0.61856481481481496</v>
      </c>
      <c r="R21872">
        <v>1</v>
      </c>
      <c r="S21872" t="s">
        <v>3940</v>
      </c>
      <c r="T21872" t="s">
        <v>3128</v>
      </c>
    </row>
    <row r="21873" spans="17:20">
      <c r="Q21873">
        <v>0.61857638888888899</v>
      </c>
      <c r="R21873">
        <v>1</v>
      </c>
      <c r="S21873" t="s">
        <v>9163</v>
      </c>
      <c r="T21873" t="s">
        <v>3103</v>
      </c>
    </row>
    <row r="21874" spans="17:20">
      <c r="Q21874">
        <v>0.61862268518518504</v>
      </c>
      <c r="R21874">
        <v>1</v>
      </c>
      <c r="S21874" t="s">
        <v>11642</v>
      </c>
      <c r="T21874" t="s">
        <v>3096</v>
      </c>
    </row>
    <row r="21875" spans="17:20">
      <c r="Q21875">
        <v>0.61863425925925897</v>
      </c>
      <c r="R21875">
        <v>2</v>
      </c>
      <c r="S21875" t="s">
        <v>9173</v>
      </c>
      <c r="T21875" t="s">
        <v>3221</v>
      </c>
    </row>
    <row r="21876" spans="17:20">
      <c r="Q21876">
        <v>0.61866898148148197</v>
      </c>
      <c r="R21876">
        <v>1</v>
      </c>
      <c r="S21876" t="s">
        <v>12879</v>
      </c>
      <c r="T21876" t="s">
        <v>3098</v>
      </c>
    </row>
    <row r="21877" spans="17:20">
      <c r="Q21877">
        <v>0.61872685185185206</v>
      </c>
      <c r="R21877">
        <v>1</v>
      </c>
      <c r="S21877" t="s">
        <v>9186</v>
      </c>
      <c r="T21877" t="s">
        <v>3103</v>
      </c>
    </row>
    <row r="21878" spans="17:20">
      <c r="Q21878">
        <v>0.61879629629629596</v>
      </c>
      <c r="R21878">
        <v>1</v>
      </c>
      <c r="S21878" t="s">
        <v>9172</v>
      </c>
      <c r="T21878" t="s">
        <v>3103</v>
      </c>
    </row>
    <row r="21879" spans="17:20">
      <c r="Q21879">
        <v>0.61885416666666704</v>
      </c>
      <c r="R21879">
        <v>1</v>
      </c>
      <c r="S21879" t="s">
        <v>3796</v>
      </c>
      <c r="T21879" t="s">
        <v>3128</v>
      </c>
    </row>
    <row r="21880" spans="17:20">
      <c r="Q21880">
        <v>0.61901620370370403</v>
      </c>
      <c r="R21880">
        <v>2</v>
      </c>
      <c r="S21880" t="s">
        <v>3608</v>
      </c>
      <c r="T21880" t="s">
        <v>3097</v>
      </c>
    </row>
    <row r="21881" spans="17:20">
      <c r="Q21881">
        <v>0.61902777777777795</v>
      </c>
      <c r="R21881">
        <v>1</v>
      </c>
      <c r="S21881" t="s">
        <v>3929</v>
      </c>
      <c r="T21881" t="s">
        <v>3095</v>
      </c>
    </row>
    <row r="21882" spans="17:20">
      <c r="Q21882">
        <v>0.61903935185185199</v>
      </c>
      <c r="R21882">
        <v>1</v>
      </c>
      <c r="S21882" t="s">
        <v>9175</v>
      </c>
      <c r="T21882" t="s">
        <v>3103</v>
      </c>
    </row>
    <row r="21883" spans="17:20">
      <c r="Q21883">
        <v>0.61905092592592603</v>
      </c>
      <c r="R21883">
        <v>1</v>
      </c>
      <c r="S21883" t="s">
        <v>3609</v>
      </c>
      <c r="T21883" t="s">
        <v>3097</v>
      </c>
    </row>
    <row r="21884" spans="17:20">
      <c r="Q21884">
        <v>0.61906249999999996</v>
      </c>
      <c r="R21884">
        <v>1</v>
      </c>
      <c r="S21884" t="s">
        <v>9180</v>
      </c>
      <c r="T21884" t="s">
        <v>3103</v>
      </c>
    </row>
    <row r="21885" spans="17:20">
      <c r="Q21885">
        <v>0.61912037037037004</v>
      </c>
      <c r="R21885">
        <v>2</v>
      </c>
      <c r="S21885" t="s">
        <v>9178</v>
      </c>
      <c r="T21885" t="s">
        <v>3221</v>
      </c>
    </row>
    <row r="21886" spans="17:20">
      <c r="Q21886">
        <v>0.61913194444444397</v>
      </c>
      <c r="R21886">
        <v>1</v>
      </c>
      <c r="S21886" t="s">
        <v>2562</v>
      </c>
      <c r="T21886" t="s">
        <v>3221</v>
      </c>
    </row>
    <row r="21887" spans="17:20">
      <c r="Q21887">
        <v>0.61914351851851901</v>
      </c>
      <c r="R21887">
        <v>1</v>
      </c>
      <c r="S21887" t="s">
        <v>3914</v>
      </c>
      <c r="T21887" t="s">
        <v>3097</v>
      </c>
    </row>
    <row r="21888" spans="17:20">
      <c r="Q21888">
        <v>0.61916666666666698</v>
      </c>
      <c r="R21888">
        <v>1</v>
      </c>
      <c r="S21888" t="s">
        <v>13257</v>
      </c>
      <c r="T21888" t="s">
        <v>3098</v>
      </c>
    </row>
    <row r="21889" spans="17:20">
      <c r="Q21889">
        <v>0.61921296296296302</v>
      </c>
      <c r="R21889">
        <v>1</v>
      </c>
      <c r="S21889" t="s">
        <v>9176</v>
      </c>
      <c r="T21889" t="s">
        <v>3103</v>
      </c>
    </row>
    <row r="21890" spans="17:20">
      <c r="Q21890">
        <v>0.61921296296296302</v>
      </c>
      <c r="R21890">
        <v>1</v>
      </c>
      <c r="S21890" t="s">
        <v>9177</v>
      </c>
      <c r="T21890" t="s">
        <v>3221</v>
      </c>
    </row>
    <row r="21891" spans="17:20">
      <c r="Q21891">
        <v>0.61924768518518503</v>
      </c>
      <c r="R21891">
        <v>1</v>
      </c>
      <c r="S21891" t="s">
        <v>9184</v>
      </c>
      <c r="T21891" t="s">
        <v>3103</v>
      </c>
    </row>
    <row r="21892" spans="17:20">
      <c r="Q21892">
        <v>0.619340277777778</v>
      </c>
      <c r="R21892">
        <v>1</v>
      </c>
      <c r="S21892" t="s">
        <v>13258</v>
      </c>
      <c r="T21892" t="s">
        <v>3094</v>
      </c>
    </row>
    <row r="21893" spans="17:20">
      <c r="Q21893">
        <v>0.61936342592592597</v>
      </c>
      <c r="R21893">
        <v>1</v>
      </c>
      <c r="S21893" t="s">
        <v>2562</v>
      </c>
      <c r="T21893" t="s">
        <v>3096</v>
      </c>
    </row>
    <row r="21894" spans="17:20">
      <c r="Q21894">
        <v>0.61937500000000001</v>
      </c>
      <c r="R21894">
        <v>2</v>
      </c>
      <c r="S21894" t="s">
        <v>3326</v>
      </c>
      <c r="T21894" t="s">
        <v>3100</v>
      </c>
    </row>
    <row r="21895" spans="17:20">
      <c r="Q21895">
        <v>0.61939814814814798</v>
      </c>
      <c r="R21895">
        <v>1</v>
      </c>
      <c r="S21895" t="s">
        <v>9189</v>
      </c>
      <c r="T21895" t="s">
        <v>3221</v>
      </c>
    </row>
    <row r="21896" spans="17:20">
      <c r="Q21896">
        <v>0.61950231481481499</v>
      </c>
      <c r="R21896">
        <v>1</v>
      </c>
      <c r="S21896" t="s">
        <v>9169</v>
      </c>
      <c r="T21896" t="s">
        <v>3221</v>
      </c>
    </row>
    <row r="21897" spans="17:20">
      <c r="Q21897">
        <v>0.61956018518518496</v>
      </c>
      <c r="R21897">
        <v>1</v>
      </c>
      <c r="S21897" t="s">
        <v>3904</v>
      </c>
      <c r="T21897" t="s">
        <v>3098</v>
      </c>
    </row>
    <row r="21898" spans="17:20">
      <c r="Q21898">
        <v>0.61962962962962997</v>
      </c>
      <c r="R21898">
        <v>1</v>
      </c>
      <c r="S21898" t="s">
        <v>9198</v>
      </c>
      <c r="T21898" t="s">
        <v>3103</v>
      </c>
    </row>
    <row r="21899" spans="17:20">
      <c r="Q21899">
        <v>0.61966435185185198</v>
      </c>
      <c r="R21899">
        <v>1</v>
      </c>
      <c r="S21899" t="s">
        <v>9174</v>
      </c>
      <c r="T21899" t="s">
        <v>3221</v>
      </c>
    </row>
    <row r="21900" spans="17:20">
      <c r="Q21900">
        <v>0.61968749999999995</v>
      </c>
      <c r="R21900">
        <v>4</v>
      </c>
      <c r="S21900" t="s">
        <v>9215</v>
      </c>
      <c r="T21900" t="s">
        <v>3103</v>
      </c>
    </row>
    <row r="21901" spans="17:20">
      <c r="Q21901">
        <v>0.61972222222222195</v>
      </c>
      <c r="R21901">
        <v>1</v>
      </c>
      <c r="S21901" t="s">
        <v>9445</v>
      </c>
      <c r="T21901" t="s">
        <v>3097</v>
      </c>
    </row>
    <row r="21902" spans="17:20">
      <c r="Q21902">
        <v>0.619803240740741</v>
      </c>
      <c r="R21902">
        <v>1</v>
      </c>
      <c r="S21902" t="s">
        <v>9221</v>
      </c>
      <c r="T21902" t="s">
        <v>3103</v>
      </c>
    </row>
    <row r="21903" spans="17:20">
      <c r="Q21903">
        <v>0.61984953703703705</v>
      </c>
      <c r="R21903">
        <v>4</v>
      </c>
      <c r="S21903" t="s">
        <v>9222</v>
      </c>
      <c r="T21903" t="s">
        <v>3103</v>
      </c>
    </row>
    <row r="21904" spans="17:20">
      <c r="Q21904">
        <v>0.61989583333333298</v>
      </c>
      <c r="R21904">
        <v>1</v>
      </c>
      <c r="S21904" t="s">
        <v>9225</v>
      </c>
      <c r="T21904" t="s">
        <v>3103</v>
      </c>
    </row>
    <row r="21905" spans="17:20">
      <c r="Q21905">
        <v>0.61991898148148195</v>
      </c>
      <c r="R21905">
        <v>1</v>
      </c>
      <c r="S21905" t="s">
        <v>9226</v>
      </c>
      <c r="T21905" t="s">
        <v>3103</v>
      </c>
    </row>
    <row r="21906" spans="17:20">
      <c r="Q21906">
        <v>0.61994212962963002</v>
      </c>
      <c r="R21906">
        <v>1</v>
      </c>
      <c r="S21906" t="s">
        <v>9190</v>
      </c>
      <c r="T21906" t="s">
        <v>3221</v>
      </c>
    </row>
    <row r="21907" spans="17:20">
      <c r="Q21907">
        <v>0.61996527777777799</v>
      </c>
      <c r="R21907">
        <v>1</v>
      </c>
      <c r="S21907" t="s">
        <v>9168</v>
      </c>
      <c r="T21907" t="s">
        <v>3221</v>
      </c>
    </row>
    <row r="21908" spans="17:20">
      <c r="Q21908">
        <v>0.61997685185185203</v>
      </c>
      <c r="R21908">
        <v>2</v>
      </c>
      <c r="S21908" t="s">
        <v>9191</v>
      </c>
      <c r="T21908" t="s">
        <v>3221</v>
      </c>
    </row>
    <row r="21909" spans="17:20">
      <c r="Q21909">
        <v>0.62</v>
      </c>
      <c r="R21909">
        <v>3</v>
      </c>
      <c r="S21909" t="s">
        <v>9229</v>
      </c>
      <c r="T21909" t="s">
        <v>3103</v>
      </c>
    </row>
    <row r="21910" spans="17:20">
      <c r="Q21910">
        <v>0.62002314814814796</v>
      </c>
      <c r="R21910">
        <v>1</v>
      </c>
      <c r="S21910" t="s">
        <v>9193</v>
      </c>
      <c r="T21910" t="s">
        <v>3103</v>
      </c>
    </row>
    <row r="21911" spans="17:20">
      <c r="Q21911">
        <v>0.62005787037036997</v>
      </c>
      <c r="R21911">
        <v>3</v>
      </c>
      <c r="S21911" t="s">
        <v>9203</v>
      </c>
      <c r="T21911" t="s">
        <v>3103</v>
      </c>
    </row>
    <row r="21912" spans="17:20">
      <c r="Q21912">
        <v>0.62005787037036997</v>
      </c>
      <c r="R21912">
        <v>1</v>
      </c>
      <c r="S21912" t="s">
        <v>9192</v>
      </c>
      <c r="T21912" t="s">
        <v>3221</v>
      </c>
    </row>
    <row r="21913" spans="17:20">
      <c r="Q21913">
        <v>0.62008101851851805</v>
      </c>
      <c r="R21913">
        <v>1</v>
      </c>
      <c r="S21913" t="s">
        <v>9212</v>
      </c>
      <c r="T21913" t="s">
        <v>3221</v>
      </c>
    </row>
    <row r="21914" spans="17:20">
      <c r="Q21914">
        <v>0.62009259259259297</v>
      </c>
      <c r="R21914">
        <v>1</v>
      </c>
      <c r="S21914" t="s">
        <v>9194</v>
      </c>
      <c r="T21914" t="s">
        <v>3221</v>
      </c>
    </row>
    <row r="21915" spans="17:20">
      <c r="Q21915">
        <v>0.62011574074074105</v>
      </c>
      <c r="R21915">
        <v>3</v>
      </c>
      <c r="S21915" t="s">
        <v>9231</v>
      </c>
      <c r="T21915" t="s">
        <v>3103</v>
      </c>
    </row>
    <row r="21916" spans="17:20">
      <c r="Q21916">
        <v>0.62012731481481498</v>
      </c>
      <c r="R21916">
        <v>1</v>
      </c>
      <c r="S21916" t="s">
        <v>9160</v>
      </c>
      <c r="T21916" t="s">
        <v>3100</v>
      </c>
    </row>
    <row r="21917" spans="17:20">
      <c r="Q21917">
        <v>0.62017361111111102</v>
      </c>
      <c r="R21917">
        <v>1</v>
      </c>
      <c r="S21917" t="s">
        <v>9200</v>
      </c>
      <c r="T21917" t="s">
        <v>3103</v>
      </c>
    </row>
    <row r="21918" spans="17:20">
      <c r="Q21918">
        <v>0.62018518518518495</v>
      </c>
      <c r="R21918">
        <v>1</v>
      </c>
      <c r="S21918" t="s">
        <v>9236</v>
      </c>
      <c r="T21918" t="s">
        <v>3103</v>
      </c>
    </row>
    <row r="21919" spans="17:20">
      <c r="Q21919">
        <v>0.62019675925925899</v>
      </c>
      <c r="R21919">
        <v>1</v>
      </c>
      <c r="S21919" t="s">
        <v>9237</v>
      </c>
      <c r="T21919" t="s">
        <v>3103</v>
      </c>
    </row>
    <row r="21920" spans="17:20">
      <c r="Q21920">
        <v>0.620231481481481</v>
      </c>
      <c r="R21920">
        <v>1</v>
      </c>
      <c r="S21920" t="s">
        <v>9214</v>
      </c>
      <c r="T21920" t="s">
        <v>3221</v>
      </c>
    </row>
    <row r="21921" spans="17:20">
      <c r="Q21921">
        <v>0.62032407407407397</v>
      </c>
      <c r="R21921">
        <v>2</v>
      </c>
      <c r="S21921" t="s">
        <v>3595</v>
      </c>
      <c r="T21921" t="s">
        <v>3100</v>
      </c>
    </row>
    <row r="21922" spans="17:20">
      <c r="Q21922">
        <v>0.62037037037037002</v>
      </c>
      <c r="R21922">
        <v>2</v>
      </c>
      <c r="S21922" t="s">
        <v>9199</v>
      </c>
      <c r="T21922" t="s">
        <v>3103</v>
      </c>
    </row>
    <row r="21923" spans="17:20">
      <c r="Q21923">
        <v>0.62042824074074099</v>
      </c>
      <c r="R21923">
        <v>1</v>
      </c>
      <c r="S21923" t="s">
        <v>9239</v>
      </c>
      <c r="T21923" t="s">
        <v>3103</v>
      </c>
    </row>
    <row r="21924" spans="17:20">
      <c r="Q21924">
        <v>0.62045138888888896</v>
      </c>
      <c r="R21924">
        <v>1</v>
      </c>
      <c r="S21924" t="s">
        <v>9207</v>
      </c>
      <c r="T21924" t="s">
        <v>3221</v>
      </c>
    </row>
    <row r="21925" spans="17:20">
      <c r="Q21925">
        <v>0.62053240740740701</v>
      </c>
      <c r="R21925">
        <v>1</v>
      </c>
      <c r="S21925" t="s">
        <v>3613</v>
      </c>
      <c r="T21925" t="s">
        <v>3097</v>
      </c>
    </row>
    <row r="21926" spans="17:20">
      <c r="Q21926">
        <v>0.62054398148148104</v>
      </c>
      <c r="R21926">
        <v>1</v>
      </c>
      <c r="S21926" t="s">
        <v>9202</v>
      </c>
      <c r="T21926" t="s">
        <v>3103</v>
      </c>
    </row>
    <row r="21927" spans="17:20">
      <c r="Q21927">
        <v>0.62056712962963001</v>
      </c>
      <c r="R21927">
        <v>1</v>
      </c>
      <c r="S21927" t="s">
        <v>9166</v>
      </c>
      <c r="T21927" t="s">
        <v>3099</v>
      </c>
    </row>
    <row r="21928" spans="17:20">
      <c r="Q21928">
        <v>0.62064814814814795</v>
      </c>
      <c r="R21928">
        <v>1</v>
      </c>
      <c r="S21928" t="s">
        <v>9220</v>
      </c>
      <c r="T21928" t="s">
        <v>3221</v>
      </c>
    </row>
    <row r="21929" spans="17:20">
      <c r="Q21929">
        <v>0.62065972222222199</v>
      </c>
      <c r="R21929">
        <v>1</v>
      </c>
      <c r="S21929" t="s">
        <v>9208</v>
      </c>
      <c r="T21929" t="s">
        <v>3221</v>
      </c>
    </row>
    <row r="21930" spans="17:20">
      <c r="Q21930">
        <v>0.62068287037036995</v>
      </c>
      <c r="R21930">
        <v>1</v>
      </c>
      <c r="S21930" t="s">
        <v>4343</v>
      </c>
      <c r="T21930" t="s">
        <v>3097</v>
      </c>
    </row>
    <row r="21931" spans="17:20">
      <c r="Q21931">
        <v>0.62075231481481496</v>
      </c>
      <c r="R21931">
        <v>4</v>
      </c>
      <c r="S21931" t="s">
        <v>9245</v>
      </c>
      <c r="T21931" t="s">
        <v>3103</v>
      </c>
    </row>
    <row r="21932" spans="17:20">
      <c r="Q21932">
        <v>0.62077546296296304</v>
      </c>
      <c r="R21932">
        <v>1</v>
      </c>
      <c r="S21932" t="s">
        <v>9247</v>
      </c>
      <c r="T21932" t="s">
        <v>3103</v>
      </c>
    </row>
    <row r="21933" spans="17:20">
      <c r="Q21933">
        <v>0.62082175925925898</v>
      </c>
      <c r="R21933">
        <v>1</v>
      </c>
      <c r="S21933" t="s">
        <v>9211</v>
      </c>
      <c r="T21933" t="s">
        <v>3103</v>
      </c>
    </row>
    <row r="21934" spans="17:20">
      <c r="Q21934">
        <v>0.620960648148148</v>
      </c>
      <c r="R21934">
        <v>1</v>
      </c>
      <c r="S21934" t="s">
        <v>9107</v>
      </c>
      <c r="T21934" t="s">
        <v>3098</v>
      </c>
    </row>
    <row r="21935" spans="17:20">
      <c r="Q21935">
        <v>0.62097222222222204</v>
      </c>
      <c r="R21935">
        <v>1</v>
      </c>
      <c r="S21935" t="s">
        <v>9250</v>
      </c>
      <c r="T21935" t="s">
        <v>3103</v>
      </c>
    </row>
    <row r="21936" spans="17:20">
      <c r="Q21936">
        <v>0.62098379629629596</v>
      </c>
      <c r="R21936">
        <v>1</v>
      </c>
      <c r="S21936" t="s">
        <v>9223</v>
      </c>
      <c r="T21936" t="s">
        <v>3103</v>
      </c>
    </row>
    <row r="21937" spans="17:20">
      <c r="Q21937">
        <v>0.62107638888888905</v>
      </c>
      <c r="R21937">
        <v>2</v>
      </c>
      <c r="S21937" t="s">
        <v>9232</v>
      </c>
      <c r="T21937" t="s">
        <v>3221</v>
      </c>
    </row>
    <row r="21938" spans="17:20">
      <c r="Q21938">
        <v>0.62108796296296298</v>
      </c>
      <c r="R21938">
        <v>1</v>
      </c>
      <c r="S21938" t="s">
        <v>9210</v>
      </c>
      <c r="T21938" t="s">
        <v>3103</v>
      </c>
    </row>
    <row r="21939" spans="17:20">
      <c r="Q21939">
        <v>0.62116898148148103</v>
      </c>
      <c r="R21939">
        <v>1</v>
      </c>
      <c r="S21939" t="s">
        <v>9227</v>
      </c>
      <c r="T21939" t="s">
        <v>3103</v>
      </c>
    </row>
    <row r="21940" spans="17:20">
      <c r="Q21940">
        <v>0.62116898148148103</v>
      </c>
      <c r="R21940">
        <v>2</v>
      </c>
      <c r="S21940" t="s">
        <v>13259</v>
      </c>
      <c r="T21940" t="s">
        <v>3098</v>
      </c>
    </row>
    <row r="21941" spans="17:20">
      <c r="Q21941">
        <v>0.62121527777777796</v>
      </c>
      <c r="R21941">
        <v>1</v>
      </c>
      <c r="S21941" t="s">
        <v>9219</v>
      </c>
      <c r="T21941" t="s">
        <v>3103</v>
      </c>
    </row>
    <row r="21942" spans="17:20">
      <c r="Q21942">
        <v>0.62123842592592604</v>
      </c>
      <c r="R21942">
        <v>1</v>
      </c>
      <c r="S21942" t="s">
        <v>13260</v>
      </c>
      <c r="T21942" t="s">
        <v>3097</v>
      </c>
    </row>
    <row r="21943" spans="17:20">
      <c r="Q21943">
        <v>0.62126157407407401</v>
      </c>
      <c r="R21943">
        <v>1</v>
      </c>
      <c r="S21943" t="s">
        <v>2562</v>
      </c>
      <c r="T21943" t="s">
        <v>3221</v>
      </c>
    </row>
    <row r="21944" spans="17:20">
      <c r="Q21944">
        <v>0.62133101851851802</v>
      </c>
      <c r="R21944">
        <v>6</v>
      </c>
      <c r="S21944" t="s">
        <v>13261</v>
      </c>
      <c r="T21944" t="s">
        <v>3098</v>
      </c>
    </row>
    <row r="21945" spans="17:20">
      <c r="Q21945">
        <v>0.62136574074074102</v>
      </c>
      <c r="R21945">
        <v>1</v>
      </c>
      <c r="S21945" t="s">
        <v>2562</v>
      </c>
      <c r="T21945" t="s">
        <v>3221</v>
      </c>
    </row>
    <row r="21946" spans="17:20">
      <c r="Q21946">
        <v>0.621423611111111</v>
      </c>
      <c r="R21946">
        <v>2</v>
      </c>
      <c r="S21946" t="s">
        <v>3614</v>
      </c>
      <c r="T21946" t="s">
        <v>3100</v>
      </c>
    </row>
    <row r="21947" spans="17:20">
      <c r="Q21947">
        <v>0.62143518518518504</v>
      </c>
      <c r="R21947">
        <v>1</v>
      </c>
      <c r="S21947" t="s">
        <v>9252</v>
      </c>
      <c r="T21947" t="s">
        <v>3103</v>
      </c>
    </row>
    <row r="21948" spans="17:20">
      <c r="Q21948">
        <v>0.62148148148148197</v>
      </c>
      <c r="R21948">
        <v>1</v>
      </c>
      <c r="S21948" t="s">
        <v>9213</v>
      </c>
      <c r="T21948" t="s">
        <v>3221</v>
      </c>
    </row>
    <row r="21949" spans="17:20">
      <c r="Q21949">
        <v>0.62149305555555601</v>
      </c>
      <c r="R21949">
        <v>1</v>
      </c>
      <c r="S21949" t="s">
        <v>3612</v>
      </c>
      <c r="T21949" t="s">
        <v>3095</v>
      </c>
    </row>
    <row r="21950" spans="17:20">
      <c r="Q21950">
        <v>0.62173611111111104</v>
      </c>
      <c r="R21950">
        <v>1</v>
      </c>
      <c r="S21950" t="s">
        <v>2562</v>
      </c>
      <c r="T21950" t="s">
        <v>3094</v>
      </c>
    </row>
    <row r="21951" spans="17:20">
      <c r="Q21951">
        <v>0.62189814814814803</v>
      </c>
      <c r="R21951">
        <v>2</v>
      </c>
      <c r="S21951" t="s">
        <v>3615</v>
      </c>
      <c r="T21951" t="s">
        <v>3098</v>
      </c>
    </row>
    <row r="21952" spans="17:20">
      <c r="Q21952">
        <v>0.62208333333333299</v>
      </c>
      <c r="R21952">
        <v>2</v>
      </c>
      <c r="S21952" t="s">
        <v>2562</v>
      </c>
      <c r="T21952" t="s">
        <v>3103</v>
      </c>
    </row>
    <row r="21953" spans="17:20">
      <c r="Q21953">
        <v>0.622152777777778</v>
      </c>
      <c r="R21953">
        <v>1</v>
      </c>
      <c r="S21953" t="s">
        <v>2562</v>
      </c>
      <c r="T21953" t="s">
        <v>3221</v>
      </c>
    </row>
    <row r="21954" spans="17:20">
      <c r="Q21954">
        <v>0.62216435185185204</v>
      </c>
      <c r="R21954">
        <v>1</v>
      </c>
      <c r="S21954" t="s">
        <v>13262</v>
      </c>
      <c r="T21954" t="s">
        <v>3128</v>
      </c>
    </row>
    <row r="21955" spans="17:20">
      <c r="Q21955">
        <v>0.62232638888888903</v>
      </c>
      <c r="R21955">
        <v>1</v>
      </c>
      <c r="S21955" t="s">
        <v>8426</v>
      </c>
      <c r="T21955" t="s">
        <v>3098</v>
      </c>
    </row>
    <row r="21956" spans="17:20">
      <c r="Q21956">
        <v>0.62236111111111103</v>
      </c>
      <c r="R21956">
        <v>1</v>
      </c>
      <c r="S21956" t="s">
        <v>13263</v>
      </c>
      <c r="T21956" t="s">
        <v>3097</v>
      </c>
    </row>
    <row r="21957" spans="17:20">
      <c r="Q21957">
        <v>0.622615740740741</v>
      </c>
      <c r="R21957">
        <v>1</v>
      </c>
      <c r="S21957" t="s">
        <v>2460</v>
      </c>
      <c r="T21957" t="s">
        <v>3100</v>
      </c>
    </row>
    <row r="21958" spans="17:20">
      <c r="Q21958">
        <v>0.62266203703703704</v>
      </c>
      <c r="R21958">
        <v>1</v>
      </c>
      <c r="S21958" t="s">
        <v>2546</v>
      </c>
      <c r="T21958" t="s">
        <v>3128</v>
      </c>
    </row>
    <row r="21959" spans="17:20">
      <c r="Q21959">
        <v>0.62269675925925905</v>
      </c>
      <c r="R21959">
        <v>1</v>
      </c>
      <c r="S21959" t="s">
        <v>2562</v>
      </c>
      <c r="T21959" t="s">
        <v>3103</v>
      </c>
    </row>
    <row r="21960" spans="17:20">
      <c r="Q21960">
        <v>0.62269675925925905</v>
      </c>
      <c r="R21960">
        <v>6</v>
      </c>
      <c r="S21960" t="s">
        <v>2562</v>
      </c>
      <c r="T21960" t="s">
        <v>3098</v>
      </c>
    </row>
    <row r="21961" spans="17:20">
      <c r="Q21961">
        <v>0.62271990740740701</v>
      </c>
      <c r="R21961">
        <v>2</v>
      </c>
      <c r="S21961" t="s">
        <v>13264</v>
      </c>
      <c r="T21961" t="s">
        <v>3098</v>
      </c>
    </row>
    <row r="21962" spans="17:20">
      <c r="Q21962">
        <v>0.62277777777777799</v>
      </c>
      <c r="R21962">
        <v>4</v>
      </c>
      <c r="S21962" t="s">
        <v>13265</v>
      </c>
      <c r="T21962" t="s">
        <v>3096</v>
      </c>
    </row>
    <row r="21963" spans="17:20">
      <c r="Q21963">
        <v>0.62295138888888901</v>
      </c>
      <c r="R21963">
        <v>1</v>
      </c>
      <c r="S21963" t="s">
        <v>3197</v>
      </c>
      <c r="T21963" t="s">
        <v>3128</v>
      </c>
    </row>
    <row r="21964" spans="17:20">
      <c r="Q21964">
        <v>0.62299768518518495</v>
      </c>
      <c r="R21964">
        <v>1</v>
      </c>
      <c r="S21964" t="s">
        <v>3453</v>
      </c>
      <c r="T21964" t="s">
        <v>3097</v>
      </c>
    </row>
    <row r="21965" spans="17:20">
      <c r="Q21965">
        <v>0.62306712962962996</v>
      </c>
      <c r="R21965">
        <v>1</v>
      </c>
      <c r="S21965" t="s">
        <v>1633</v>
      </c>
      <c r="T21965" t="s">
        <v>3097</v>
      </c>
    </row>
    <row r="21966" spans="17:20">
      <c r="Q21966">
        <v>0.62306712962962996</v>
      </c>
      <c r="R21966">
        <v>1</v>
      </c>
      <c r="S21966" t="s">
        <v>4623</v>
      </c>
      <c r="T21966" t="s">
        <v>3128</v>
      </c>
    </row>
    <row r="21967" spans="17:20">
      <c r="Q21967">
        <v>0.62313657407407397</v>
      </c>
      <c r="R21967">
        <v>1</v>
      </c>
      <c r="S21967" t="s">
        <v>3143</v>
      </c>
      <c r="T21967" t="s">
        <v>3097</v>
      </c>
    </row>
    <row r="21968" spans="17:20">
      <c r="Q21968">
        <v>0.62317129629629597</v>
      </c>
      <c r="R21968">
        <v>1</v>
      </c>
      <c r="S21968" t="s">
        <v>4135</v>
      </c>
      <c r="T21968" t="s">
        <v>3100</v>
      </c>
    </row>
    <row r="21969" spans="17:20">
      <c r="Q21969">
        <v>0.62319444444444405</v>
      </c>
      <c r="R21969">
        <v>1</v>
      </c>
      <c r="S21969" t="s">
        <v>3616</v>
      </c>
      <c r="T21969" t="s">
        <v>3096</v>
      </c>
    </row>
    <row r="21970" spans="17:20">
      <c r="Q21970">
        <v>0.62361111111111101</v>
      </c>
      <c r="R21970">
        <v>1</v>
      </c>
      <c r="S21970" t="s">
        <v>3900</v>
      </c>
      <c r="T21970" t="s">
        <v>3098</v>
      </c>
    </row>
    <row r="21971" spans="17:20">
      <c r="Q21971">
        <v>0.62368055555555602</v>
      </c>
      <c r="R21971">
        <v>1</v>
      </c>
      <c r="S21971" t="s">
        <v>8319</v>
      </c>
      <c r="T21971" t="s">
        <v>3098</v>
      </c>
    </row>
    <row r="21972" spans="17:20">
      <c r="Q21972">
        <v>0.62369212962963005</v>
      </c>
      <c r="R21972">
        <v>1</v>
      </c>
      <c r="S21972" t="s">
        <v>3619</v>
      </c>
      <c r="T21972" t="s">
        <v>3097</v>
      </c>
    </row>
    <row r="21973" spans="17:20">
      <c r="Q21973">
        <v>0.62373842592592599</v>
      </c>
      <c r="R21973">
        <v>1</v>
      </c>
      <c r="S21973" t="s">
        <v>215</v>
      </c>
      <c r="T21973" t="s">
        <v>3098</v>
      </c>
    </row>
    <row r="21974" spans="17:20">
      <c r="Q21974">
        <v>0.62378472222222203</v>
      </c>
      <c r="R21974">
        <v>1</v>
      </c>
      <c r="S21974" t="s">
        <v>9294</v>
      </c>
      <c r="T21974" t="s">
        <v>3103</v>
      </c>
    </row>
    <row r="21975" spans="17:20">
      <c r="Q21975">
        <v>0.62380787037037</v>
      </c>
      <c r="R21975">
        <v>1</v>
      </c>
      <c r="S21975" t="s">
        <v>9261</v>
      </c>
      <c r="T21975" t="s">
        <v>3221</v>
      </c>
    </row>
    <row r="21976" spans="17:20">
      <c r="Q21976">
        <v>0.62380787037037</v>
      </c>
      <c r="R21976">
        <v>1</v>
      </c>
      <c r="S21976" t="s">
        <v>9284</v>
      </c>
      <c r="T21976" t="s">
        <v>3103</v>
      </c>
    </row>
    <row r="21977" spans="17:20">
      <c r="Q21977">
        <v>0.62383101851851896</v>
      </c>
      <c r="R21977">
        <v>1</v>
      </c>
      <c r="S21977" t="s">
        <v>9285</v>
      </c>
      <c r="T21977" t="s">
        <v>3103</v>
      </c>
    </row>
    <row r="21978" spans="17:20">
      <c r="Q21978">
        <v>0.62386574074074097</v>
      </c>
      <c r="R21978">
        <v>2</v>
      </c>
      <c r="S21978" t="s">
        <v>13266</v>
      </c>
      <c r="T21978" t="s">
        <v>3096</v>
      </c>
    </row>
    <row r="21979" spans="17:20">
      <c r="Q21979">
        <v>0.62387731481481501</v>
      </c>
      <c r="R21979">
        <v>1</v>
      </c>
      <c r="S21979" t="s">
        <v>9272</v>
      </c>
      <c r="T21979" t="s">
        <v>3103</v>
      </c>
    </row>
    <row r="21980" spans="17:20">
      <c r="Q21980">
        <v>0.62388888888888905</v>
      </c>
      <c r="R21980">
        <v>1</v>
      </c>
      <c r="S21980" t="s">
        <v>9289</v>
      </c>
      <c r="T21980" t="s">
        <v>3103</v>
      </c>
    </row>
    <row r="21981" spans="17:20">
      <c r="Q21981">
        <v>0.62392361111111105</v>
      </c>
      <c r="R21981">
        <v>1</v>
      </c>
      <c r="S21981" t="s">
        <v>9273</v>
      </c>
      <c r="T21981" t="s">
        <v>3221</v>
      </c>
    </row>
    <row r="21982" spans="17:20">
      <c r="Q21982">
        <v>0.62393518518518498</v>
      </c>
      <c r="R21982">
        <v>1</v>
      </c>
      <c r="S21982" t="s">
        <v>9275</v>
      </c>
      <c r="T21982" t="s">
        <v>3221</v>
      </c>
    </row>
    <row r="21983" spans="17:20">
      <c r="Q21983">
        <v>0.62398148148148103</v>
      </c>
      <c r="R21983">
        <v>1</v>
      </c>
      <c r="S21983" t="s">
        <v>3620</v>
      </c>
      <c r="T21983" t="s">
        <v>3097</v>
      </c>
    </row>
    <row r="21984" spans="17:20">
      <c r="Q21984">
        <v>0.62401620370370403</v>
      </c>
      <c r="R21984">
        <v>1</v>
      </c>
      <c r="S21984" t="s">
        <v>9298</v>
      </c>
      <c r="T21984" t="s">
        <v>3103</v>
      </c>
    </row>
    <row r="21985" spans="17:20">
      <c r="Q21985">
        <v>0.62409722222222197</v>
      </c>
      <c r="R21985">
        <v>1</v>
      </c>
      <c r="S21985" t="s">
        <v>9300</v>
      </c>
      <c r="T21985" t="s">
        <v>3103</v>
      </c>
    </row>
    <row r="21986" spans="17:20">
      <c r="Q21986">
        <v>0.62413194444444398</v>
      </c>
      <c r="R21986">
        <v>1</v>
      </c>
      <c r="S21986" t="s">
        <v>9274</v>
      </c>
      <c r="T21986" t="s">
        <v>3103</v>
      </c>
    </row>
    <row r="21987" spans="17:20">
      <c r="Q21987">
        <v>0.62414351851851901</v>
      </c>
      <c r="R21987">
        <v>1</v>
      </c>
      <c r="S21987" t="s">
        <v>9301</v>
      </c>
      <c r="T21987" t="s">
        <v>3103</v>
      </c>
    </row>
    <row r="21988" spans="17:20">
      <c r="Q21988">
        <v>0.62422453703703695</v>
      </c>
      <c r="R21988">
        <v>1</v>
      </c>
      <c r="S21988" t="s">
        <v>9277</v>
      </c>
      <c r="T21988" t="s">
        <v>3103</v>
      </c>
    </row>
    <row r="21989" spans="17:20">
      <c r="Q21989">
        <v>0.62431712962963004</v>
      </c>
      <c r="R21989">
        <v>1</v>
      </c>
      <c r="S21989" t="s">
        <v>3439</v>
      </c>
      <c r="T21989" t="s">
        <v>3100</v>
      </c>
    </row>
    <row r="21990" spans="17:20">
      <c r="Q21990">
        <v>0.62444444444444402</v>
      </c>
      <c r="R21990">
        <v>1</v>
      </c>
      <c r="S21990" t="s">
        <v>9287</v>
      </c>
      <c r="T21990" t="s">
        <v>3103</v>
      </c>
    </row>
    <row r="21991" spans="17:20">
      <c r="Q21991">
        <v>0.62449074074074096</v>
      </c>
      <c r="R21991">
        <v>1</v>
      </c>
      <c r="S21991" t="s">
        <v>2562</v>
      </c>
      <c r="T21991" t="s">
        <v>3128</v>
      </c>
    </row>
    <row r="21992" spans="17:20">
      <c r="Q21992">
        <v>0.62504629629629604</v>
      </c>
      <c r="R21992">
        <v>6</v>
      </c>
      <c r="S21992" t="s">
        <v>2562</v>
      </c>
      <c r="T21992" t="s">
        <v>3098</v>
      </c>
    </row>
    <row r="21993" spans="17:20">
      <c r="Q21993">
        <v>0.62509259259259298</v>
      </c>
      <c r="R21993">
        <v>1</v>
      </c>
      <c r="S21993" t="s">
        <v>13267</v>
      </c>
      <c r="T21993" t="s">
        <v>3221</v>
      </c>
    </row>
    <row r="21994" spans="17:20">
      <c r="Q21994">
        <v>0.62511574074074105</v>
      </c>
      <c r="R21994">
        <v>1</v>
      </c>
      <c r="S21994" t="s">
        <v>4208</v>
      </c>
      <c r="T21994" t="s">
        <v>3098</v>
      </c>
    </row>
    <row r="21995" spans="17:20">
      <c r="Q21995">
        <v>0.62513888888888902</v>
      </c>
      <c r="R21995">
        <v>2</v>
      </c>
      <c r="S21995" t="s">
        <v>9280</v>
      </c>
      <c r="T21995" t="s">
        <v>3103</v>
      </c>
    </row>
    <row r="21996" spans="17:20">
      <c r="Q21996">
        <v>0.62525462962962997</v>
      </c>
      <c r="R21996">
        <v>1</v>
      </c>
      <c r="S21996" t="s">
        <v>3622</v>
      </c>
      <c r="T21996" t="s">
        <v>3096</v>
      </c>
    </row>
    <row r="21997" spans="17:20">
      <c r="Q21997">
        <v>0.62532407407407398</v>
      </c>
      <c r="R21997">
        <v>1</v>
      </c>
      <c r="S21997" t="s">
        <v>1441</v>
      </c>
      <c r="T21997" t="s">
        <v>3096</v>
      </c>
    </row>
    <row r="21998" spans="17:20">
      <c r="Q21998">
        <v>0.625497685185185</v>
      </c>
      <c r="R21998">
        <v>1</v>
      </c>
      <c r="S21998" t="s">
        <v>2562</v>
      </c>
      <c r="T21998" t="s">
        <v>3103</v>
      </c>
    </row>
    <row r="21999" spans="17:20">
      <c r="Q21999">
        <v>0.62557870370370405</v>
      </c>
      <c r="R21999">
        <v>1</v>
      </c>
      <c r="S21999" t="s">
        <v>412</v>
      </c>
      <c r="T21999" t="s">
        <v>3097</v>
      </c>
    </row>
    <row r="22000" spans="17:20">
      <c r="Q22000">
        <v>0.62562499999999999</v>
      </c>
      <c r="R22000">
        <v>1</v>
      </c>
      <c r="S22000" t="s">
        <v>13268</v>
      </c>
      <c r="T22000" t="s">
        <v>3098</v>
      </c>
    </row>
    <row r="22001" spans="17:20">
      <c r="Q22001">
        <v>0.62564814814814795</v>
      </c>
      <c r="R22001">
        <v>1</v>
      </c>
      <c r="S22001" t="s">
        <v>1082</v>
      </c>
      <c r="T22001" t="s">
        <v>3101</v>
      </c>
    </row>
    <row r="22002" spans="17:20">
      <c r="Q22002">
        <v>0.62567129629629603</v>
      </c>
      <c r="R22002">
        <v>7</v>
      </c>
      <c r="S22002" t="s">
        <v>2562</v>
      </c>
      <c r="T22002" t="s">
        <v>3098</v>
      </c>
    </row>
    <row r="22003" spans="17:20">
      <c r="Q22003">
        <v>0.62571759259259296</v>
      </c>
      <c r="R22003">
        <v>4</v>
      </c>
      <c r="S22003" t="s">
        <v>13269</v>
      </c>
      <c r="T22003" t="s">
        <v>3095</v>
      </c>
    </row>
    <row r="22004" spans="17:20">
      <c r="Q22004">
        <v>0.62576388888888901</v>
      </c>
      <c r="R22004">
        <v>1</v>
      </c>
      <c r="S22004" t="s">
        <v>9288</v>
      </c>
      <c r="T22004" t="s">
        <v>3103</v>
      </c>
    </row>
    <row r="22005" spans="17:20">
      <c r="Q22005">
        <v>0.62578703703703698</v>
      </c>
      <c r="R22005">
        <v>1</v>
      </c>
      <c r="S22005" t="s">
        <v>3621</v>
      </c>
      <c r="T22005" t="s">
        <v>3098</v>
      </c>
    </row>
    <row r="22006" spans="17:20">
      <c r="Q22006">
        <v>0.62587962962962995</v>
      </c>
      <c r="R22006">
        <v>1</v>
      </c>
      <c r="S22006" t="s">
        <v>9306</v>
      </c>
      <c r="T22006" t="s">
        <v>3103</v>
      </c>
    </row>
    <row r="22007" spans="17:20">
      <c r="Q22007">
        <v>0.62591435185185196</v>
      </c>
      <c r="R22007">
        <v>1</v>
      </c>
      <c r="S22007" t="s">
        <v>283</v>
      </c>
      <c r="T22007" t="s">
        <v>3095</v>
      </c>
    </row>
    <row r="22008" spans="17:20">
      <c r="Q22008">
        <v>0.62598379629629597</v>
      </c>
      <c r="R22008">
        <v>2</v>
      </c>
      <c r="S22008" t="s">
        <v>9314</v>
      </c>
      <c r="T22008" t="s">
        <v>3103</v>
      </c>
    </row>
    <row r="22009" spans="17:20">
      <c r="Q22009">
        <v>0.62599537037037001</v>
      </c>
      <c r="R22009">
        <v>1</v>
      </c>
      <c r="S22009" t="s">
        <v>3623</v>
      </c>
      <c r="T22009" t="s">
        <v>3097</v>
      </c>
    </row>
    <row r="22010" spans="17:20">
      <c r="Q22010">
        <v>0.62606481481481502</v>
      </c>
      <c r="R22010">
        <v>6</v>
      </c>
      <c r="S22010" t="s">
        <v>2562</v>
      </c>
      <c r="T22010" t="s">
        <v>3096</v>
      </c>
    </row>
    <row r="22011" spans="17:20">
      <c r="Q22011">
        <v>0.62609953703703702</v>
      </c>
      <c r="R22011">
        <v>1</v>
      </c>
      <c r="S22011" t="s">
        <v>6342</v>
      </c>
      <c r="T22011" t="s">
        <v>3098</v>
      </c>
    </row>
    <row r="22012" spans="17:20">
      <c r="Q22012">
        <v>0.62620370370370404</v>
      </c>
      <c r="R22012">
        <v>2</v>
      </c>
      <c r="S22012" t="s">
        <v>3625</v>
      </c>
      <c r="T22012" t="s">
        <v>3095</v>
      </c>
    </row>
    <row r="22013" spans="17:20">
      <c r="Q22013">
        <v>0.62627314814814805</v>
      </c>
      <c r="R22013">
        <v>2</v>
      </c>
      <c r="S22013" t="s">
        <v>9324</v>
      </c>
      <c r="T22013" t="s">
        <v>3097</v>
      </c>
    </row>
    <row r="22014" spans="17:20">
      <c r="Q22014">
        <v>0.62636574074074103</v>
      </c>
      <c r="R22014">
        <v>2</v>
      </c>
      <c r="S22014" t="s">
        <v>9224</v>
      </c>
      <c r="T22014" t="s">
        <v>3101</v>
      </c>
    </row>
    <row r="22015" spans="17:20">
      <c r="Q22015">
        <v>0.62641203703703696</v>
      </c>
      <c r="R22015">
        <v>1</v>
      </c>
      <c r="S22015" t="s">
        <v>2562</v>
      </c>
      <c r="T22015" t="s">
        <v>3103</v>
      </c>
    </row>
    <row r="22016" spans="17:20">
      <c r="Q22016">
        <v>0.62650462962963005</v>
      </c>
      <c r="R22016">
        <v>1</v>
      </c>
      <c r="S22016" t="s">
        <v>13270</v>
      </c>
      <c r="T22016" t="s">
        <v>3098</v>
      </c>
    </row>
    <row r="22017" spans="17:20">
      <c r="Q22017">
        <v>0.62663194444444403</v>
      </c>
      <c r="R22017">
        <v>1</v>
      </c>
      <c r="S22017" t="s">
        <v>3626</v>
      </c>
      <c r="T22017" t="s">
        <v>3097</v>
      </c>
    </row>
    <row r="22018" spans="17:20">
      <c r="Q22018">
        <v>0.626655092592593</v>
      </c>
      <c r="R22018">
        <v>1</v>
      </c>
      <c r="S22018" t="s">
        <v>3624</v>
      </c>
      <c r="T22018" t="s">
        <v>3128</v>
      </c>
    </row>
    <row r="22019" spans="17:20">
      <c r="Q22019">
        <v>0.62718750000000001</v>
      </c>
      <c r="R22019">
        <v>1</v>
      </c>
      <c r="S22019" t="s">
        <v>9292</v>
      </c>
      <c r="T22019" t="s">
        <v>3221</v>
      </c>
    </row>
    <row r="22020" spans="17:20">
      <c r="Q22020">
        <v>0.62724537037036998</v>
      </c>
      <c r="R22020">
        <v>1</v>
      </c>
      <c r="S22020" t="s">
        <v>4344</v>
      </c>
      <c r="T22020" t="s">
        <v>3128</v>
      </c>
    </row>
    <row r="22021" spans="17:20">
      <c r="Q22021">
        <v>0.62729166666666702</v>
      </c>
      <c r="R22021">
        <v>1</v>
      </c>
      <c r="S22021" t="s">
        <v>3259</v>
      </c>
      <c r="T22021" t="s">
        <v>3098</v>
      </c>
    </row>
    <row r="22022" spans="17:20">
      <c r="Q22022">
        <v>0.627384259259259</v>
      </c>
      <c r="R22022">
        <v>2</v>
      </c>
      <c r="S22022" t="s">
        <v>9325</v>
      </c>
      <c r="T22022" t="s">
        <v>3103</v>
      </c>
    </row>
    <row r="22023" spans="17:20">
      <c r="Q22023">
        <v>0.62744212962962997</v>
      </c>
      <c r="R22023">
        <v>1</v>
      </c>
      <c r="S22023" t="s">
        <v>3631</v>
      </c>
      <c r="T22023" t="s">
        <v>3096</v>
      </c>
    </row>
    <row r="22024" spans="17:20">
      <c r="Q22024">
        <v>0.62790509259259297</v>
      </c>
      <c r="R22024">
        <v>1</v>
      </c>
      <c r="S22024" t="s">
        <v>9329</v>
      </c>
      <c r="T22024" t="s">
        <v>3221</v>
      </c>
    </row>
    <row r="22025" spans="17:20">
      <c r="Q22025">
        <v>0.62790509259259297</v>
      </c>
      <c r="R22025">
        <v>1</v>
      </c>
      <c r="S22025" t="s">
        <v>9338</v>
      </c>
      <c r="T22025" t="s">
        <v>3221</v>
      </c>
    </row>
    <row r="22026" spans="17:20">
      <c r="Q22026">
        <v>0.62796296296296295</v>
      </c>
      <c r="R22026">
        <v>1</v>
      </c>
      <c r="S22026" t="s">
        <v>9333</v>
      </c>
      <c r="T22026" t="s">
        <v>3221</v>
      </c>
    </row>
    <row r="22027" spans="17:20">
      <c r="Q22027">
        <v>0.62796296296296295</v>
      </c>
      <c r="R22027">
        <v>2</v>
      </c>
      <c r="S22027" t="s">
        <v>9330</v>
      </c>
      <c r="T22027" t="s">
        <v>3221</v>
      </c>
    </row>
    <row r="22028" spans="17:20">
      <c r="Q22028">
        <v>0.62799768518518495</v>
      </c>
      <c r="R22028">
        <v>1</v>
      </c>
      <c r="S22028" t="s">
        <v>9327</v>
      </c>
      <c r="T22028" t="s">
        <v>3221</v>
      </c>
    </row>
    <row r="22029" spans="17:20">
      <c r="Q22029">
        <v>0.62802083333333303</v>
      </c>
      <c r="R22029">
        <v>1</v>
      </c>
      <c r="S22029" t="s">
        <v>9344</v>
      </c>
      <c r="T22029" t="s">
        <v>3221</v>
      </c>
    </row>
    <row r="22030" spans="17:20">
      <c r="Q22030">
        <v>0.62805555555555603</v>
      </c>
      <c r="R22030">
        <v>1</v>
      </c>
      <c r="S22030" t="s">
        <v>9383</v>
      </c>
      <c r="T22030" t="s">
        <v>3103</v>
      </c>
    </row>
    <row r="22031" spans="17:20">
      <c r="Q22031">
        <v>0.62806712962962996</v>
      </c>
      <c r="R22031">
        <v>1</v>
      </c>
      <c r="S22031" t="s">
        <v>9348</v>
      </c>
      <c r="T22031" t="s">
        <v>3103</v>
      </c>
    </row>
    <row r="22032" spans="17:20">
      <c r="Q22032">
        <v>0.62813657407407397</v>
      </c>
      <c r="R22032">
        <v>1</v>
      </c>
      <c r="S22032" t="s">
        <v>9319</v>
      </c>
      <c r="T22032" t="s">
        <v>3100</v>
      </c>
    </row>
    <row r="22033" spans="17:20">
      <c r="Q22033">
        <v>0.62815972222222205</v>
      </c>
      <c r="R22033">
        <v>2</v>
      </c>
      <c r="S22033" t="s">
        <v>9387</v>
      </c>
      <c r="T22033" t="s">
        <v>3103</v>
      </c>
    </row>
    <row r="22034" spans="17:20">
      <c r="Q22034">
        <v>0.62819444444444394</v>
      </c>
      <c r="R22034">
        <v>1</v>
      </c>
      <c r="S22034" t="s">
        <v>1132</v>
      </c>
      <c r="T22034" t="s">
        <v>3098</v>
      </c>
    </row>
    <row r="22035" spans="17:20">
      <c r="Q22035">
        <v>0.62834490740740701</v>
      </c>
      <c r="R22035">
        <v>1</v>
      </c>
      <c r="S22035" t="s">
        <v>9358</v>
      </c>
      <c r="T22035" t="s">
        <v>3103</v>
      </c>
    </row>
    <row r="22036" spans="17:20">
      <c r="Q22036">
        <v>0.62841435185185202</v>
      </c>
      <c r="R22036">
        <v>2</v>
      </c>
      <c r="S22036" t="s">
        <v>9336</v>
      </c>
      <c r="T22036" t="s">
        <v>3103</v>
      </c>
    </row>
    <row r="22037" spans="17:20">
      <c r="Q22037">
        <v>0.62843749999999998</v>
      </c>
      <c r="R22037">
        <v>1</v>
      </c>
      <c r="S22037" t="s">
        <v>9361</v>
      </c>
      <c r="T22037" t="s">
        <v>3103</v>
      </c>
    </row>
    <row r="22038" spans="17:20">
      <c r="Q22038">
        <v>0.62846064814814795</v>
      </c>
      <c r="R22038">
        <v>1</v>
      </c>
      <c r="S22038" t="s">
        <v>9367</v>
      </c>
      <c r="T22038" t="s">
        <v>3103</v>
      </c>
    </row>
    <row r="22039" spans="17:20">
      <c r="Q22039">
        <v>0.62848379629629603</v>
      </c>
      <c r="R22039">
        <v>4</v>
      </c>
      <c r="S22039" t="s">
        <v>9346</v>
      </c>
      <c r="T22039" t="s">
        <v>3103</v>
      </c>
    </row>
    <row r="22040" spans="17:20">
      <c r="Q22040">
        <v>0.62851851851851803</v>
      </c>
      <c r="R22040">
        <v>1</v>
      </c>
      <c r="S22040" t="s">
        <v>9389</v>
      </c>
      <c r="T22040" t="s">
        <v>3103</v>
      </c>
    </row>
    <row r="22041" spans="17:20">
      <c r="Q22041">
        <v>0.628541666666667</v>
      </c>
      <c r="R22041">
        <v>1</v>
      </c>
      <c r="S22041" t="s">
        <v>9393</v>
      </c>
      <c r="T22041" t="s">
        <v>3103</v>
      </c>
    </row>
    <row r="22042" spans="17:20">
      <c r="Q22042">
        <v>0.62859953703703697</v>
      </c>
      <c r="R22042">
        <v>1</v>
      </c>
      <c r="S22042" t="s">
        <v>9352</v>
      </c>
      <c r="T22042" t="s">
        <v>3103</v>
      </c>
    </row>
    <row r="22043" spans="17:20">
      <c r="Q22043">
        <v>0.62861111111111101</v>
      </c>
      <c r="R22043">
        <v>1</v>
      </c>
      <c r="S22043" t="s">
        <v>9395</v>
      </c>
      <c r="T22043" t="s">
        <v>3103</v>
      </c>
    </row>
    <row r="22044" spans="17:20">
      <c r="Q22044">
        <v>0.62862268518518505</v>
      </c>
      <c r="R22044">
        <v>1</v>
      </c>
      <c r="S22044" t="s">
        <v>9394</v>
      </c>
      <c r="T22044" t="s">
        <v>3221</v>
      </c>
    </row>
    <row r="22045" spans="17:20">
      <c r="Q22045">
        <v>0.62863425925925898</v>
      </c>
      <c r="R22045">
        <v>1</v>
      </c>
      <c r="S22045" t="s">
        <v>9397</v>
      </c>
      <c r="T22045" t="s">
        <v>3103</v>
      </c>
    </row>
    <row r="22046" spans="17:20">
      <c r="Q22046">
        <v>0.62864583333333302</v>
      </c>
      <c r="R22046">
        <v>1</v>
      </c>
      <c r="S22046" t="s">
        <v>9342</v>
      </c>
      <c r="T22046" t="s">
        <v>3221</v>
      </c>
    </row>
    <row r="22047" spans="17:20">
      <c r="Q22047">
        <v>0.62865740740740705</v>
      </c>
      <c r="R22047">
        <v>1</v>
      </c>
      <c r="S22047" t="s">
        <v>9398</v>
      </c>
      <c r="T22047" t="s">
        <v>3103</v>
      </c>
    </row>
    <row r="22048" spans="17:20">
      <c r="Q22048">
        <v>0.62866898148148198</v>
      </c>
      <c r="R22048">
        <v>1</v>
      </c>
      <c r="S22048" t="s">
        <v>9399</v>
      </c>
      <c r="T22048" t="s">
        <v>3103</v>
      </c>
    </row>
    <row r="22049" spans="17:20">
      <c r="Q22049">
        <v>0.62871527777777803</v>
      </c>
      <c r="R22049">
        <v>1</v>
      </c>
      <c r="S22049" t="s">
        <v>4146</v>
      </c>
      <c r="T22049" t="s">
        <v>3097</v>
      </c>
    </row>
    <row r="22050" spans="17:20">
      <c r="Q22050">
        <v>0.62879629629629596</v>
      </c>
      <c r="R22050">
        <v>1</v>
      </c>
      <c r="S22050" t="s">
        <v>3307</v>
      </c>
      <c r="T22050" t="s">
        <v>3098</v>
      </c>
    </row>
    <row r="22051" spans="17:20">
      <c r="Q22051">
        <v>0.62888888888888905</v>
      </c>
      <c r="R22051">
        <v>1</v>
      </c>
      <c r="S22051" t="s">
        <v>9362</v>
      </c>
      <c r="T22051" t="s">
        <v>3221</v>
      </c>
    </row>
    <row r="22052" spans="17:20">
      <c r="Q22052">
        <v>0.62888888888888905</v>
      </c>
      <c r="R22052">
        <v>1</v>
      </c>
      <c r="S22052" t="s">
        <v>4141</v>
      </c>
      <c r="T22052" t="s">
        <v>3097</v>
      </c>
    </row>
    <row r="22053" spans="17:20">
      <c r="Q22053">
        <v>0.62896990740740699</v>
      </c>
      <c r="R22053">
        <v>1</v>
      </c>
      <c r="S22053" t="s">
        <v>13271</v>
      </c>
      <c r="T22053" t="s">
        <v>3095</v>
      </c>
    </row>
    <row r="22054" spans="17:20">
      <c r="Q22054">
        <v>0.62900462962963</v>
      </c>
      <c r="R22054">
        <v>3</v>
      </c>
      <c r="S22054" t="s">
        <v>9404</v>
      </c>
      <c r="T22054" t="s">
        <v>3103</v>
      </c>
    </row>
    <row r="22055" spans="17:20">
      <c r="Q22055">
        <v>0.62901620370370404</v>
      </c>
      <c r="R22055">
        <v>1</v>
      </c>
      <c r="S22055" t="s">
        <v>9405</v>
      </c>
      <c r="T22055" t="s">
        <v>3103</v>
      </c>
    </row>
    <row r="22056" spans="17:20">
      <c r="Q22056">
        <v>0.62902777777777796</v>
      </c>
      <c r="R22056">
        <v>2</v>
      </c>
      <c r="S22056" t="s">
        <v>13272</v>
      </c>
      <c r="T22056" t="s">
        <v>3095</v>
      </c>
    </row>
    <row r="22057" spans="17:20">
      <c r="Q22057">
        <v>0.629039351851852</v>
      </c>
      <c r="R22057">
        <v>2</v>
      </c>
      <c r="S22057" t="s">
        <v>9408</v>
      </c>
      <c r="T22057" t="s">
        <v>3103</v>
      </c>
    </row>
    <row r="22058" spans="17:20">
      <c r="Q22058">
        <v>0.62905092592592604</v>
      </c>
      <c r="R22058">
        <v>1</v>
      </c>
      <c r="S22058" t="s">
        <v>9409</v>
      </c>
      <c r="T22058" t="s">
        <v>3103</v>
      </c>
    </row>
    <row r="22059" spans="17:20">
      <c r="Q22059">
        <v>0.62906249999999997</v>
      </c>
      <c r="R22059">
        <v>1</v>
      </c>
      <c r="S22059" t="s">
        <v>9357</v>
      </c>
      <c r="T22059" t="s">
        <v>3221</v>
      </c>
    </row>
    <row r="22060" spans="17:20">
      <c r="Q22060">
        <v>0.62915509259259295</v>
      </c>
      <c r="R22060">
        <v>1</v>
      </c>
      <c r="S22060" t="s">
        <v>9371</v>
      </c>
      <c r="T22060" t="s">
        <v>3103</v>
      </c>
    </row>
    <row r="22061" spans="17:20">
      <c r="Q22061">
        <v>0.62915509259259295</v>
      </c>
      <c r="R22061">
        <v>1</v>
      </c>
      <c r="S22061" t="s">
        <v>2562</v>
      </c>
      <c r="T22061" t="s">
        <v>3096</v>
      </c>
    </row>
    <row r="22062" spans="17:20">
      <c r="Q22062">
        <v>0.62916666666666698</v>
      </c>
      <c r="R22062">
        <v>1</v>
      </c>
      <c r="S22062" t="s">
        <v>2562</v>
      </c>
      <c r="T22062" t="s">
        <v>3221</v>
      </c>
    </row>
    <row r="22063" spans="17:20">
      <c r="Q22063">
        <v>0.62917824074074102</v>
      </c>
      <c r="R22063">
        <v>1</v>
      </c>
      <c r="S22063" t="s">
        <v>9364</v>
      </c>
      <c r="T22063" t="s">
        <v>3103</v>
      </c>
    </row>
    <row r="22064" spans="17:20">
      <c r="Q22064">
        <v>0.62920138888888899</v>
      </c>
      <c r="R22064">
        <v>1</v>
      </c>
      <c r="S22064" t="s">
        <v>9365</v>
      </c>
      <c r="T22064" t="s">
        <v>3103</v>
      </c>
    </row>
    <row r="22065" spans="17:20">
      <c r="Q22065">
        <v>0.62921296296296303</v>
      </c>
      <c r="R22065">
        <v>1</v>
      </c>
      <c r="S22065" t="s">
        <v>3927</v>
      </c>
      <c r="T22065" t="s">
        <v>3098</v>
      </c>
    </row>
    <row r="22066" spans="17:20">
      <c r="Q22066">
        <v>0.62922453703703696</v>
      </c>
      <c r="R22066">
        <v>3</v>
      </c>
      <c r="S22066" t="s">
        <v>9418</v>
      </c>
      <c r="T22066" t="s">
        <v>3103</v>
      </c>
    </row>
    <row r="22067" spans="17:20">
      <c r="Q22067">
        <v>0.62928240740740704</v>
      </c>
      <c r="R22067">
        <v>1</v>
      </c>
      <c r="S22067" t="s">
        <v>4459</v>
      </c>
      <c r="T22067" t="s">
        <v>3097</v>
      </c>
    </row>
    <row r="22068" spans="17:20">
      <c r="Q22068">
        <v>0.62929398148148197</v>
      </c>
      <c r="R22068">
        <v>1</v>
      </c>
      <c r="S22068" t="s">
        <v>9391</v>
      </c>
      <c r="T22068" t="s">
        <v>3221</v>
      </c>
    </row>
    <row r="22069" spans="17:20">
      <c r="Q22069">
        <v>0.62934027777777801</v>
      </c>
      <c r="R22069">
        <v>1</v>
      </c>
      <c r="S22069" t="s">
        <v>9403</v>
      </c>
      <c r="T22069" t="s">
        <v>3103</v>
      </c>
    </row>
    <row r="22070" spans="17:20">
      <c r="Q22070">
        <v>0.62934027777777801</v>
      </c>
      <c r="R22070">
        <v>1</v>
      </c>
      <c r="S22070" t="s">
        <v>9419</v>
      </c>
      <c r="T22070" t="s">
        <v>3103</v>
      </c>
    </row>
    <row r="22071" spans="17:20">
      <c r="Q22071">
        <v>0.62939814814814798</v>
      </c>
      <c r="R22071">
        <v>1</v>
      </c>
      <c r="S22071" t="s">
        <v>9421</v>
      </c>
      <c r="T22071" t="s">
        <v>3103</v>
      </c>
    </row>
    <row r="22072" spans="17:20">
      <c r="Q22072">
        <v>0.62945601851851896</v>
      </c>
      <c r="R22072">
        <v>1</v>
      </c>
      <c r="S22072" t="s">
        <v>9339</v>
      </c>
      <c r="T22072" t="s">
        <v>3100</v>
      </c>
    </row>
    <row r="22073" spans="17:20">
      <c r="Q22073">
        <v>0.62949074074074096</v>
      </c>
      <c r="R22073">
        <v>1</v>
      </c>
      <c r="S22073" t="s">
        <v>9423</v>
      </c>
      <c r="T22073" t="s">
        <v>3103</v>
      </c>
    </row>
    <row r="22074" spans="17:20">
      <c r="Q22074">
        <v>0.62949074074074096</v>
      </c>
      <c r="R22074">
        <v>1</v>
      </c>
      <c r="S22074" t="s">
        <v>1514</v>
      </c>
      <c r="T22074" t="s">
        <v>3099</v>
      </c>
    </row>
    <row r="22075" spans="17:20">
      <c r="Q22075">
        <v>0.62951388888888904</v>
      </c>
      <c r="R22075">
        <v>1</v>
      </c>
      <c r="S22075" t="s">
        <v>1523</v>
      </c>
      <c r="T22075" t="s">
        <v>3098</v>
      </c>
    </row>
    <row r="22076" spans="17:20">
      <c r="Q22076">
        <v>0.62957175925925901</v>
      </c>
      <c r="R22076">
        <v>1</v>
      </c>
      <c r="S22076" t="s">
        <v>9388</v>
      </c>
      <c r="T22076" t="s">
        <v>3103</v>
      </c>
    </row>
    <row r="22077" spans="17:20">
      <c r="Q22077">
        <v>0.62990740740740703</v>
      </c>
      <c r="R22077">
        <v>1</v>
      </c>
      <c r="S22077" t="s">
        <v>13273</v>
      </c>
      <c r="T22077" t="s">
        <v>3221</v>
      </c>
    </row>
    <row r="22078" spans="17:20">
      <c r="Q22078">
        <v>0.63</v>
      </c>
      <c r="R22078">
        <v>1</v>
      </c>
      <c r="S22078" t="s">
        <v>9436</v>
      </c>
      <c r="T22078" t="s">
        <v>3097</v>
      </c>
    </row>
    <row r="22079" spans="17:20">
      <c r="Q22079">
        <v>0.63002314814814797</v>
      </c>
      <c r="R22079">
        <v>4</v>
      </c>
      <c r="S22079" t="s">
        <v>9429</v>
      </c>
      <c r="T22079" t="s">
        <v>3103</v>
      </c>
    </row>
    <row r="22080" spans="17:20">
      <c r="Q22080">
        <v>0.63011574074074095</v>
      </c>
      <c r="R22080">
        <v>1</v>
      </c>
      <c r="S22080" t="s">
        <v>9396</v>
      </c>
      <c r="T22080" t="s">
        <v>3221</v>
      </c>
    </row>
    <row r="22081" spans="17:20">
      <c r="Q22081">
        <v>0.63013888888888903</v>
      </c>
      <c r="R22081">
        <v>1</v>
      </c>
      <c r="S22081" t="s">
        <v>9426</v>
      </c>
      <c r="T22081" t="s">
        <v>3103</v>
      </c>
    </row>
    <row r="22082" spans="17:20">
      <c r="Q22082">
        <v>0.63013888888888903</v>
      </c>
      <c r="R22082">
        <v>1</v>
      </c>
      <c r="S22082" t="s">
        <v>13274</v>
      </c>
      <c r="T22082" t="s">
        <v>3098</v>
      </c>
    </row>
    <row r="22083" spans="17:20">
      <c r="Q22083">
        <v>0.63013888888888903</v>
      </c>
      <c r="R22083">
        <v>2</v>
      </c>
      <c r="S22083" t="s">
        <v>250</v>
      </c>
      <c r="T22083" t="s">
        <v>3128</v>
      </c>
    </row>
    <row r="22084" spans="17:20">
      <c r="Q22084">
        <v>0.63015046296296295</v>
      </c>
      <c r="R22084">
        <v>3</v>
      </c>
      <c r="S22084" t="s">
        <v>9385</v>
      </c>
      <c r="T22084" t="s">
        <v>3103</v>
      </c>
    </row>
    <row r="22085" spans="17:20">
      <c r="Q22085">
        <v>0.63024305555555604</v>
      </c>
      <c r="R22085">
        <v>2</v>
      </c>
      <c r="S22085" t="s">
        <v>2562</v>
      </c>
      <c r="T22085" t="s">
        <v>3103</v>
      </c>
    </row>
    <row r="22086" spans="17:20">
      <c r="Q22086">
        <v>0.63039351851851899</v>
      </c>
      <c r="R22086">
        <v>1</v>
      </c>
      <c r="S22086" t="s">
        <v>2562</v>
      </c>
      <c r="T22086" t="s">
        <v>3097</v>
      </c>
    </row>
    <row r="22087" spans="17:20">
      <c r="Q22087">
        <v>0.63047453703703704</v>
      </c>
      <c r="R22087">
        <v>2</v>
      </c>
      <c r="S22087" t="s">
        <v>1430</v>
      </c>
      <c r="T22087" t="s">
        <v>3098</v>
      </c>
    </row>
    <row r="22088" spans="17:20">
      <c r="Q22088">
        <v>0.63048611111111097</v>
      </c>
      <c r="R22088">
        <v>1</v>
      </c>
      <c r="S22088" t="s">
        <v>13275</v>
      </c>
      <c r="T22088" t="s">
        <v>3221</v>
      </c>
    </row>
    <row r="22089" spans="17:20">
      <c r="Q22089">
        <v>0.63052083333333298</v>
      </c>
      <c r="R22089">
        <v>1</v>
      </c>
      <c r="S22089" t="s">
        <v>2562</v>
      </c>
      <c r="T22089" t="s">
        <v>3094</v>
      </c>
    </row>
    <row r="22090" spans="17:20">
      <c r="Q22090">
        <v>0.630694444444444</v>
      </c>
      <c r="R22090">
        <v>1</v>
      </c>
      <c r="S22090" t="s">
        <v>9349</v>
      </c>
      <c r="T22090" t="s">
        <v>3096</v>
      </c>
    </row>
    <row r="22091" spans="17:20">
      <c r="Q22091">
        <v>0.63075231481481497</v>
      </c>
      <c r="R22091">
        <v>1</v>
      </c>
      <c r="S22091" t="s">
        <v>3934</v>
      </c>
      <c r="T22091" t="s">
        <v>3097</v>
      </c>
    </row>
    <row r="22092" spans="17:20">
      <c r="Q22092">
        <v>0.63079861111111102</v>
      </c>
      <c r="R22092">
        <v>1</v>
      </c>
      <c r="S22092" t="s">
        <v>3624</v>
      </c>
      <c r="T22092" t="s">
        <v>3097</v>
      </c>
    </row>
    <row r="22093" spans="17:20">
      <c r="Q22093">
        <v>0.63085648148148099</v>
      </c>
      <c r="R22093">
        <v>1</v>
      </c>
      <c r="S22093" t="s">
        <v>3933</v>
      </c>
      <c r="T22093" t="s">
        <v>3097</v>
      </c>
    </row>
    <row r="22094" spans="17:20">
      <c r="Q22094">
        <v>0.630925925925926</v>
      </c>
      <c r="R22094">
        <v>1</v>
      </c>
      <c r="S22094" t="s">
        <v>1590</v>
      </c>
      <c r="T22094" t="s">
        <v>3096</v>
      </c>
    </row>
    <row r="22095" spans="17:20">
      <c r="Q22095">
        <v>0.63096064814814801</v>
      </c>
      <c r="R22095">
        <v>3</v>
      </c>
      <c r="S22095" t="s">
        <v>9402</v>
      </c>
      <c r="T22095" t="s">
        <v>3103</v>
      </c>
    </row>
    <row r="22096" spans="17:20">
      <c r="Q22096">
        <v>0.63101851851851898</v>
      </c>
      <c r="R22096">
        <v>1</v>
      </c>
      <c r="S22096" t="s">
        <v>2562</v>
      </c>
      <c r="T22096" t="s">
        <v>3103</v>
      </c>
    </row>
    <row r="22097" spans="17:20">
      <c r="Q22097">
        <v>0.63121527777777797</v>
      </c>
      <c r="R22097">
        <v>1</v>
      </c>
      <c r="S22097" t="s">
        <v>13276</v>
      </c>
      <c r="T22097" t="s">
        <v>3098</v>
      </c>
    </row>
    <row r="22098" spans="17:20">
      <c r="Q22098">
        <v>0.63122685185185201</v>
      </c>
      <c r="R22098">
        <v>1</v>
      </c>
      <c r="S22098" t="s">
        <v>13277</v>
      </c>
      <c r="T22098" t="s">
        <v>3098</v>
      </c>
    </row>
    <row r="22099" spans="17:20">
      <c r="Q22099">
        <v>0.63126157407407402</v>
      </c>
      <c r="R22099">
        <v>1</v>
      </c>
      <c r="S22099" t="s">
        <v>13278</v>
      </c>
      <c r="T22099" t="s">
        <v>3221</v>
      </c>
    </row>
    <row r="22100" spans="17:20">
      <c r="Q22100">
        <v>0.63127314814814794</v>
      </c>
      <c r="R22100">
        <v>1</v>
      </c>
      <c r="S22100" t="s">
        <v>9428</v>
      </c>
      <c r="T22100" t="s">
        <v>3103</v>
      </c>
    </row>
    <row r="22101" spans="17:20">
      <c r="Q22101">
        <v>0.63127314814814794</v>
      </c>
      <c r="R22101">
        <v>1</v>
      </c>
      <c r="S22101" t="s">
        <v>3928</v>
      </c>
      <c r="T22101" t="s">
        <v>3094</v>
      </c>
    </row>
    <row r="22102" spans="17:20">
      <c r="Q22102">
        <v>0.63131944444444399</v>
      </c>
      <c r="R22102">
        <v>1</v>
      </c>
      <c r="S22102" t="s">
        <v>2562</v>
      </c>
      <c r="T22102" t="s">
        <v>3103</v>
      </c>
    </row>
    <row r="22103" spans="17:20">
      <c r="Q22103">
        <v>0.63135416666666699</v>
      </c>
      <c r="R22103">
        <v>1</v>
      </c>
      <c r="S22103" t="s">
        <v>9268</v>
      </c>
      <c r="T22103" t="s">
        <v>3102</v>
      </c>
    </row>
    <row r="22104" spans="17:20">
      <c r="Q22104">
        <v>0.63137731481481496</v>
      </c>
      <c r="R22104">
        <v>1</v>
      </c>
      <c r="S22104" t="s">
        <v>13279</v>
      </c>
      <c r="T22104" t="s">
        <v>3221</v>
      </c>
    </row>
    <row r="22105" spans="17:20">
      <c r="Q22105">
        <v>0.63137731481481496</v>
      </c>
      <c r="R22105">
        <v>1</v>
      </c>
      <c r="S22105" t="s">
        <v>1645</v>
      </c>
      <c r="T22105" t="s">
        <v>3096</v>
      </c>
    </row>
    <row r="22106" spans="17:20">
      <c r="Q22106">
        <v>0.63137731481481496</v>
      </c>
      <c r="R22106">
        <v>2</v>
      </c>
      <c r="S22106" t="s">
        <v>946</v>
      </c>
      <c r="T22106" t="s">
        <v>3100</v>
      </c>
    </row>
    <row r="22107" spans="17:20">
      <c r="Q22107">
        <v>0.631388888888889</v>
      </c>
      <c r="R22107">
        <v>1</v>
      </c>
      <c r="S22107" t="s">
        <v>9412</v>
      </c>
      <c r="T22107" t="s">
        <v>3103</v>
      </c>
    </row>
    <row r="22108" spans="17:20">
      <c r="Q22108">
        <v>0.63142361111111101</v>
      </c>
      <c r="R22108">
        <v>4</v>
      </c>
      <c r="S22108" t="s">
        <v>9415</v>
      </c>
      <c r="T22108" t="s">
        <v>3103</v>
      </c>
    </row>
    <row r="22109" spans="17:20">
      <c r="Q22109">
        <v>0.63143518518518504</v>
      </c>
      <c r="R22109">
        <v>2</v>
      </c>
      <c r="S22109" t="s">
        <v>2562</v>
      </c>
      <c r="T22109" t="s">
        <v>3128</v>
      </c>
    </row>
    <row r="22110" spans="17:20">
      <c r="Q22110">
        <v>0.63150462962963005</v>
      </c>
      <c r="R22110">
        <v>1</v>
      </c>
      <c r="S22110" t="s">
        <v>3941</v>
      </c>
      <c r="T22110" t="s">
        <v>3095</v>
      </c>
    </row>
    <row r="22111" spans="17:20">
      <c r="Q22111">
        <v>0.63164351851851896</v>
      </c>
      <c r="R22111">
        <v>1</v>
      </c>
      <c r="S22111" t="s">
        <v>9170</v>
      </c>
      <c r="T22111" t="s">
        <v>3096</v>
      </c>
    </row>
    <row r="22112" spans="17:20">
      <c r="Q22112">
        <v>0.631655092592593</v>
      </c>
      <c r="R22112">
        <v>1</v>
      </c>
      <c r="S22112" t="s">
        <v>9422</v>
      </c>
      <c r="T22112" t="s">
        <v>3103</v>
      </c>
    </row>
    <row r="22113" spans="17:20">
      <c r="Q22113">
        <v>0.63177083333333295</v>
      </c>
      <c r="R22113">
        <v>1</v>
      </c>
      <c r="S22113" t="s">
        <v>13280</v>
      </c>
      <c r="T22113" t="s">
        <v>3100</v>
      </c>
    </row>
    <row r="22114" spans="17:20">
      <c r="Q22114">
        <v>0.63178240740740699</v>
      </c>
      <c r="R22114">
        <v>1</v>
      </c>
      <c r="S22114" t="s">
        <v>9416</v>
      </c>
      <c r="T22114" t="s">
        <v>3103</v>
      </c>
    </row>
    <row r="22115" spans="17:20">
      <c r="Q22115">
        <v>0.63184027777777796</v>
      </c>
      <c r="R22115">
        <v>1</v>
      </c>
      <c r="S22115" t="s">
        <v>13281</v>
      </c>
      <c r="T22115" t="s">
        <v>3221</v>
      </c>
    </row>
    <row r="22116" spans="17:20">
      <c r="Q22116">
        <v>0.63187499999999996</v>
      </c>
      <c r="R22116">
        <v>1</v>
      </c>
      <c r="S22116" t="s">
        <v>2562</v>
      </c>
      <c r="T22116" t="s">
        <v>3103</v>
      </c>
    </row>
    <row r="22117" spans="17:20">
      <c r="Q22117">
        <v>0.63194444444444398</v>
      </c>
      <c r="R22117">
        <v>1</v>
      </c>
      <c r="S22117" t="s">
        <v>2562</v>
      </c>
      <c r="T22117" t="s">
        <v>3128</v>
      </c>
    </row>
    <row r="22118" spans="17:20">
      <c r="Q22118">
        <v>0.63230324074074096</v>
      </c>
      <c r="R22118">
        <v>1</v>
      </c>
      <c r="S22118" t="s">
        <v>2562</v>
      </c>
      <c r="T22118" t="s">
        <v>3103</v>
      </c>
    </row>
    <row r="22119" spans="17:20">
      <c r="Q22119">
        <v>0.63238425925925901</v>
      </c>
      <c r="R22119">
        <v>1</v>
      </c>
      <c r="S22119" t="s">
        <v>9440</v>
      </c>
      <c r="T22119" t="s">
        <v>3103</v>
      </c>
    </row>
    <row r="22120" spans="17:20">
      <c r="Q22120">
        <v>0.63246527777777795</v>
      </c>
      <c r="R22120">
        <v>1</v>
      </c>
      <c r="S22120" t="s">
        <v>9431</v>
      </c>
      <c r="T22120" t="s">
        <v>3221</v>
      </c>
    </row>
    <row r="22121" spans="17:20">
      <c r="Q22121">
        <v>0.63247685185185198</v>
      </c>
      <c r="R22121">
        <v>1</v>
      </c>
      <c r="S22121" t="s">
        <v>2562</v>
      </c>
      <c r="T22121" t="s">
        <v>3103</v>
      </c>
    </row>
    <row r="22122" spans="17:20">
      <c r="Q22122">
        <v>0.63253472222222196</v>
      </c>
      <c r="R22122">
        <v>1</v>
      </c>
      <c r="S22122" t="s">
        <v>3801</v>
      </c>
      <c r="T22122" t="s">
        <v>3100</v>
      </c>
    </row>
    <row r="22123" spans="17:20">
      <c r="Q22123">
        <v>0.632581018518519</v>
      </c>
      <c r="R22123">
        <v>1</v>
      </c>
      <c r="S22123" t="s">
        <v>9432</v>
      </c>
      <c r="T22123" t="s">
        <v>3221</v>
      </c>
    </row>
    <row r="22124" spans="17:20">
      <c r="Q22124">
        <v>0.63261574074074101</v>
      </c>
      <c r="R22124">
        <v>1</v>
      </c>
      <c r="S22124" t="s">
        <v>2562</v>
      </c>
      <c r="T22124" t="s">
        <v>3103</v>
      </c>
    </row>
    <row r="22125" spans="17:20">
      <c r="Q22125">
        <v>0.63262731481481504</v>
      </c>
      <c r="R22125">
        <v>1</v>
      </c>
      <c r="S22125" t="s">
        <v>2562</v>
      </c>
      <c r="T22125" t="s">
        <v>3103</v>
      </c>
    </row>
    <row r="22126" spans="17:20">
      <c r="Q22126">
        <v>0.63266203703703705</v>
      </c>
      <c r="R22126">
        <v>1</v>
      </c>
      <c r="S22126" t="s">
        <v>2562</v>
      </c>
      <c r="T22126" t="s">
        <v>3103</v>
      </c>
    </row>
    <row r="22127" spans="17:20">
      <c r="Q22127">
        <v>0.63266203703703705</v>
      </c>
      <c r="R22127">
        <v>1</v>
      </c>
      <c r="S22127" t="s">
        <v>9435</v>
      </c>
      <c r="T22127" t="s">
        <v>3221</v>
      </c>
    </row>
    <row r="22128" spans="17:20">
      <c r="Q22128">
        <v>0.63269675925925895</v>
      </c>
      <c r="R22128">
        <v>1</v>
      </c>
      <c r="S22128" t="s">
        <v>9452</v>
      </c>
      <c r="T22128" t="s">
        <v>3103</v>
      </c>
    </row>
    <row r="22129" spans="17:20">
      <c r="Q22129">
        <v>0.63273148148148195</v>
      </c>
      <c r="R22129">
        <v>1</v>
      </c>
      <c r="S22129" t="s">
        <v>9453</v>
      </c>
      <c r="T22129" t="s">
        <v>3103</v>
      </c>
    </row>
    <row r="22130" spans="17:20">
      <c r="Q22130">
        <v>0.63280092592592596</v>
      </c>
      <c r="R22130">
        <v>5</v>
      </c>
      <c r="S22130" t="s">
        <v>2562</v>
      </c>
      <c r="T22130" t="s">
        <v>3103</v>
      </c>
    </row>
    <row r="22131" spans="17:20">
      <c r="Q22131">
        <v>0.63285879629629604</v>
      </c>
      <c r="R22131">
        <v>1</v>
      </c>
      <c r="S22131" t="s">
        <v>9444</v>
      </c>
      <c r="T22131" t="s">
        <v>3103</v>
      </c>
    </row>
    <row r="22132" spans="17:20">
      <c r="Q22132">
        <v>0.63285879629629604</v>
      </c>
      <c r="R22132">
        <v>3</v>
      </c>
      <c r="S22132" t="s">
        <v>13282</v>
      </c>
      <c r="T22132" t="s">
        <v>3097</v>
      </c>
    </row>
    <row r="22133" spans="17:20">
      <c r="Q22133">
        <v>0.63287037037036997</v>
      </c>
      <c r="R22133">
        <v>1</v>
      </c>
      <c r="S22133" t="s">
        <v>9434</v>
      </c>
      <c r="T22133" t="s">
        <v>3103</v>
      </c>
    </row>
    <row r="22134" spans="17:20">
      <c r="Q22134">
        <v>0.63288194444444401</v>
      </c>
      <c r="R22134">
        <v>2</v>
      </c>
      <c r="S22134" t="s">
        <v>9447</v>
      </c>
      <c r="T22134" t="s">
        <v>3103</v>
      </c>
    </row>
    <row r="22135" spans="17:20">
      <c r="Q22135">
        <v>0.63288194444444401</v>
      </c>
      <c r="R22135">
        <v>1</v>
      </c>
      <c r="S22135" t="s">
        <v>9437</v>
      </c>
      <c r="T22135" t="s">
        <v>3221</v>
      </c>
    </row>
    <row r="22136" spans="17:20">
      <c r="Q22136">
        <v>0.63303240740740696</v>
      </c>
      <c r="R22136">
        <v>1</v>
      </c>
      <c r="S22136" t="s">
        <v>2562</v>
      </c>
      <c r="T22136" t="s">
        <v>3103</v>
      </c>
    </row>
    <row r="22137" spans="17:20">
      <c r="Q22137">
        <v>0.63314814814814802</v>
      </c>
      <c r="R22137">
        <v>1</v>
      </c>
      <c r="S22137" t="s">
        <v>4137</v>
      </c>
      <c r="T22137" t="s">
        <v>3128</v>
      </c>
    </row>
    <row r="22138" spans="17:20">
      <c r="Q22138">
        <v>0.63317129629629598</v>
      </c>
      <c r="R22138">
        <v>1</v>
      </c>
      <c r="S22138" t="s">
        <v>9450</v>
      </c>
      <c r="T22138" t="s">
        <v>3103</v>
      </c>
    </row>
    <row r="22139" spans="17:20">
      <c r="Q22139">
        <v>0.63318287037037002</v>
      </c>
      <c r="R22139">
        <v>1</v>
      </c>
      <c r="S22139" t="s">
        <v>9460</v>
      </c>
      <c r="T22139" t="s">
        <v>3103</v>
      </c>
    </row>
    <row r="22140" spans="17:20">
      <c r="Q22140">
        <v>0.63320601851851899</v>
      </c>
      <c r="R22140">
        <v>1</v>
      </c>
      <c r="S22140" t="s">
        <v>9461</v>
      </c>
      <c r="T22140" t="s">
        <v>3103</v>
      </c>
    </row>
    <row r="22141" spans="17:20">
      <c r="Q22141">
        <v>0.63322916666666695</v>
      </c>
      <c r="R22141">
        <v>1</v>
      </c>
      <c r="S22141" t="s">
        <v>9462</v>
      </c>
      <c r="T22141" t="s">
        <v>3103</v>
      </c>
    </row>
    <row r="22142" spans="17:20">
      <c r="Q22142">
        <v>0.63332175925925904</v>
      </c>
      <c r="R22142">
        <v>1</v>
      </c>
      <c r="S22142" t="s">
        <v>3636</v>
      </c>
      <c r="T22142" t="s">
        <v>3097</v>
      </c>
    </row>
    <row r="22143" spans="17:20">
      <c r="Q22143">
        <v>0.63340277777777798</v>
      </c>
      <c r="R22143">
        <v>1</v>
      </c>
      <c r="S22143" t="s">
        <v>3936</v>
      </c>
      <c r="T22143" t="s">
        <v>3097</v>
      </c>
    </row>
    <row r="22144" spans="17:20">
      <c r="Q22144">
        <v>0.63342592592592595</v>
      </c>
      <c r="R22144">
        <v>1</v>
      </c>
      <c r="S22144" t="s">
        <v>9463</v>
      </c>
      <c r="T22144" t="s">
        <v>3103</v>
      </c>
    </row>
    <row r="22145" spans="17:20">
      <c r="Q22145">
        <v>0.63349537037036996</v>
      </c>
      <c r="R22145">
        <v>1</v>
      </c>
      <c r="S22145" t="s">
        <v>9465</v>
      </c>
      <c r="T22145" t="s">
        <v>3103</v>
      </c>
    </row>
    <row r="22146" spans="17:20">
      <c r="Q22146">
        <v>0.63369212962962995</v>
      </c>
      <c r="R22146">
        <v>1</v>
      </c>
      <c r="S22146" t="s">
        <v>9439</v>
      </c>
      <c r="T22146" t="s">
        <v>3103</v>
      </c>
    </row>
    <row r="22147" spans="17:20">
      <c r="Q22147">
        <v>0.63371527777777803</v>
      </c>
      <c r="R22147">
        <v>1</v>
      </c>
      <c r="S22147" t="s">
        <v>9466</v>
      </c>
      <c r="T22147" t="s">
        <v>3103</v>
      </c>
    </row>
    <row r="22148" spans="17:20">
      <c r="Q22148">
        <v>0.63375000000000004</v>
      </c>
      <c r="R22148">
        <v>2</v>
      </c>
      <c r="S22148" t="s">
        <v>9457</v>
      </c>
      <c r="T22148" t="s">
        <v>3103</v>
      </c>
    </row>
    <row r="22149" spans="17:20">
      <c r="Q22149">
        <v>0.63378472222222204</v>
      </c>
      <c r="R22149">
        <v>1</v>
      </c>
      <c r="S22149" t="s">
        <v>9458</v>
      </c>
      <c r="T22149" t="s">
        <v>3103</v>
      </c>
    </row>
    <row r="22150" spans="17:20">
      <c r="Q22150">
        <v>0.63385416666666705</v>
      </c>
      <c r="R22150">
        <v>1</v>
      </c>
      <c r="S22150" t="s">
        <v>9448</v>
      </c>
      <c r="T22150" t="s">
        <v>3103</v>
      </c>
    </row>
    <row r="22151" spans="17:20">
      <c r="Q22151">
        <v>0.633969907407407</v>
      </c>
      <c r="R22151">
        <v>1</v>
      </c>
      <c r="S22151" t="s">
        <v>9470</v>
      </c>
      <c r="T22151" t="s">
        <v>3103</v>
      </c>
    </row>
    <row r="22152" spans="17:20">
      <c r="Q22152">
        <v>0.63402777777777797</v>
      </c>
      <c r="R22152">
        <v>1</v>
      </c>
      <c r="S22152" t="s">
        <v>9449</v>
      </c>
      <c r="T22152" t="s">
        <v>3103</v>
      </c>
    </row>
    <row r="22153" spans="17:20">
      <c r="Q22153">
        <v>0.63403935185185201</v>
      </c>
      <c r="R22153">
        <v>1</v>
      </c>
      <c r="S22153" t="s">
        <v>3637</v>
      </c>
      <c r="T22153" t="s">
        <v>3097</v>
      </c>
    </row>
    <row r="22154" spans="17:20">
      <c r="Q22154">
        <v>0.63417824074074103</v>
      </c>
      <c r="R22154">
        <v>1</v>
      </c>
      <c r="S22154" t="s">
        <v>2562</v>
      </c>
      <c r="T22154" t="s">
        <v>3103</v>
      </c>
    </row>
    <row r="22155" spans="17:20">
      <c r="Q22155">
        <v>0.63417824074074103</v>
      </c>
      <c r="R22155">
        <v>1</v>
      </c>
      <c r="S22155" t="s">
        <v>9607</v>
      </c>
      <c r="T22155" t="s">
        <v>3097</v>
      </c>
    </row>
    <row r="22156" spans="17:20">
      <c r="Q22156">
        <v>0.63425925925925897</v>
      </c>
      <c r="R22156">
        <v>1</v>
      </c>
      <c r="S22156" t="s">
        <v>4669</v>
      </c>
      <c r="T22156" t="s">
        <v>3098</v>
      </c>
    </row>
    <row r="22157" spans="17:20">
      <c r="Q22157">
        <v>0.63429398148148197</v>
      </c>
      <c r="R22157">
        <v>1</v>
      </c>
      <c r="S22157" t="s">
        <v>9509</v>
      </c>
      <c r="T22157" t="s">
        <v>3103</v>
      </c>
    </row>
    <row r="22158" spans="17:20">
      <c r="Q22158">
        <v>0.63435185185185206</v>
      </c>
      <c r="R22158">
        <v>4</v>
      </c>
      <c r="S22158" t="s">
        <v>2562</v>
      </c>
      <c r="T22158" t="s">
        <v>3221</v>
      </c>
    </row>
    <row r="22159" spans="17:20">
      <c r="Q22159">
        <v>0.63460648148148102</v>
      </c>
      <c r="R22159">
        <v>1</v>
      </c>
      <c r="S22159" t="s">
        <v>9459</v>
      </c>
      <c r="T22159" t="s">
        <v>3221</v>
      </c>
    </row>
    <row r="22160" spans="17:20">
      <c r="Q22160">
        <v>0.63461805555555595</v>
      </c>
      <c r="R22160">
        <v>1</v>
      </c>
      <c r="S22160" t="s">
        <v>9471</v>
      </c>
      <c r="T22160" t="s">
        <v>3103</v>
      </c>
    </row>
    <row r="22161" spans="17:20">
      <c r="Q22161">
        <v>0.63466435185185199</v>
      </c>
      <c r="R22161">
        <v>1</v>
      </c>
      <c r="S22161" t="s">
        <v>3640</v>
      </c>
      <c r="T22161" t="s">
        <v>3095</v>
      </c>
    </row>
    <row r="22162" spans="17:20">
      <c r="Q22162">
        <v>0.63483796296296302</v>
      </c>
      <c r="R22162">
        <v>1</v>
      </c>
      <c r="S22162" t="s">
        <v>3639</v>
      </c>
      <c r="T22162" t="s">
        <v>3097</v>
      </c>
    </row>
    <row r="22163" spans="17:20">
      <c r="Q22163">
        <v>0.63506944444444402</v>
      </c>
      <c r="R22163">
        <v>1</v>
      </c>
      <c r="S22163" t="s">
        <v>9479</v>
      </c>
      <c r="T22163" t="s">
        <v>3103</v>
      </c>
    </row>
    <row r="22164" spans="17:20">
      <c r="Q22164">
        <v>0.63511574074074095</v>
      </c>
      <c r="R22164">
        <v>1</v>
      </c>
      <c r="S22164" t="s">
        <v>9480</v>
      </c>
      <c r="T22164" t="s">
        <v>3103</v>
      </c>
    </row>
    <row r="22165" spans="17:20">
      <c r="Q22165">
        <v>0.63513888888888903</v>
      </c>
      <c r="R22165">
        <v>1</v>
      </c>
      <c r="S22165" t="s">
        <v>9481</v>
      </c>
      <c r="T22165" t="s">
        <v>3103</v>
      </c>
    </row>
    <row r="22166" spans="17:20">
      <c r="Q22166">
        <v>0.63521990740740697</v>
      </c>
      <c r="R22166">
        <v>1</v>
      </c>
      <c r="S22166" t="s">
        <v>9467</v>
      </c>
      <c r="T22166" t="s">
        <v>3221</v>
      </c>
    </row>
    <row r="22167" spans="17:20">
      <c r="Q22167">
        <v>0.63524305555555605</v>
      </c>
      <c r="R22167">
        <v>1</v>
      </c>
      <c r="S22167" t="s">
        <v>9485</v>
      </c>
      <c r="T22167" t="s">
        <v>3103</v>
      </c>
    </row>
    <row r="22168" spans="17:20">
      <c r="Q22168">
        <v>0.63526620370370401</v>
      </c>
      <c r="R22168">
        <v>1</v>
      </c>
      <c r="S22168" t="s">
        <v>592</v>
      </c>
      <c r="T22168" t="s">
        <v>3096</v>
      </c>
    </row>
    <row r="22169" spans="17:20">
      <c r="Q22169">
        <v>0.63527777777777805</v>
      </c>
      <c r="R22169">
        <v>1</v>
      </c>
      <c r="S22169" t="s">
        <v>9486</v>
      </c>
      <c r="T22169" t="s">
        <v>3103</v>
      </c>
    </row>
    <row r="22170" spans="17:20">
      <c r="Q22170">
        <v>0.63527777777777805</v>
      </c>
      <c r="R22170">
        <v>1</v>
      </c>
      <c r="S22170" t="s">
        <v>3644</v>
      </c>
      <c r="T22170" t="s">
        <v>3101</v>
      </c>
    </row>
    <row r="22171" spans="17:20">
      <c r="Q22171">
        <v>0.63528935185185198</v>
      </c>
      <c r="R22171">
        <v>1</v>
      </c>
      <c r="S22171" t="s">
        <v>9487</v>
      </c>
      <c r="T22171" t="s">
        <v>3103</v>
      </c>
    </row>
    <row r="22172" spans="17:20">
      <c r="Q22172">
        <v>0.63540509259259303</v>
      </c>
      <c r="R22172">
        <v>1</v>
      </c>
      <c r="S22172" t="s">
        <v>9478</v>
      </c>
      <c r="T22172" t="s">
        <v>3221</v>
      </c>
    </row>
    <row r="22173" spans="17:20">
      <c r="Q22173">
        <v>0.635428240740741</v>
      </c>
      <c r="R22173">
        <v>1</v>
      </c>
      <c r="S22173" t="s">
        <v>9495</v>
      </c>
      <c r="T22173" t="s">
        <v>3103</v>
      </c>
    </row>
    <row r="22174" spans="17:20">
      <c r="Q22174">
        <v>0.63546296296296301</v>
      </c>
      <c r="R22174">
        <v>1</v>
      </c>
      <c r="S22174" t="s">
        <v>9490</v>
      </c>
      <c r="T22174" t="s">
        <v>3221</v>
      </c>
    </row>
    <row r="22175" spans="17:20">
      <c r="Q22175">
        <v>0.63554398148148195</v>
      </c>
      <c r="R22175">
        <v>1</v>
      </c>
      <c r="S22175" t="s">
        <v>9492</v>
      </c>
      <c r="T22175" t="s">
        <v>3221</v>
      </c>
    </row>
    <row r="22176" spans="17:20">
      <c r="Q22176">
        <v>0.63555555555555598</v>
      </c>
      <c r="R22176">
        <v>1</v>
      </c>
      <c r="S22176" t="s">
        <v>9493</v>
      </c>
      <c r="T22176" t="s">
        <v>3221</v>
      </c>
    </row>
    <row r="22177" spans="17:20">
      <c r="Q22177">
        <v>0.635625</v>
      </c>
      <c r="R22177">
        <v>1</v>
      </c>
      <c r="S22177" t="s">
        <v>9503</v>
      </c>
      <c r="T22177" t="s">
        <v>3103</v>
      </c>
    </row>
    <row r="22178" spans="17:20">
      <c r="Q22178">
        <v>0.63567129629629604</v>
      </c>
      <c r="R22178">
        <v>1</v>
      </c>
      <c r="S22178" t="s">
        <v>3343</v>
      </c>
      <c r="T22178" t="s">
        <v>3101</v>
      </c>
    </row>
    <row r="22179" spans="17:20">
      <c r="Q22179">
        <v>0.63569444444444401</v>
      </c>
      <c r="R22179">
        <v>1</v>
      </c>
      <c r="S22179" t="s">
        <v>9504</v>
      </c>
      <c r="T22179" t="s">
        <v>3103</v>
      </c>
    </row>
    <row r="22180" spans="17:20">
      <c r="Q22180">
        <v>0.63571759259259297</v>
      </c>
      <c r="R22180">
        <v>1</v>
      </c>
      <c r="S22180" t="s">
        <v>9472</v>
      </c>
      <c r="T22180" t="s">
        <v>3221</v>
      </c>
    </row>
    <row r="22181" spans="17:20">
      <c r="Q22181">
        <v>0.63571759259259297</v>
      </c>
      <c r="R22181">
        <v>1</v>
      </c>
      <c r="S22181" t="s">
        <v>9505</v>
      </c>
      <c r="T22181" t="s">
        <v>3103</v>
      </c>
    </row>
    <row r="22182" spans="17:20">
      <c r="Q22182">
        <v>0.63575231481481498</v>
      </c>
      <c r="R22182">
        <v>1</v>
      </c>
      <c r="S22182" t="s">
        <v>9507</v>
      </c>
      <c r="T22182" t="s">
        <v>3103</v>
      </c>
    </row>
    <row r="22183" spans="17:20">
      <c r="Q22183">
        <v>0.63578703703703698</v>
      </c>
      <c r="R22183">
        <v>3</v>
      </c>
      <c r="S22183" t="s">
        <v>9508</v>
      </c>
      <c r="T22183" t="s">
        <v>3221</v>
      </c>
    </row>
    <row r="22184" spans="17:20">
      <c r="Q22184">
        <v>0.63581018518518495</v>
      </c>
      <c r="R22184">
        <v>1</v>
      </c>
      <c r="S22184" t="s">
        <v>9510</v>
      </c>
      <c r="T22184" t="s">
        <v>3103</v>
      </c>
    </row>
    <row r="22185" spans="17:20">
      <c r="Q22185">
        <v>0.63583333333333303</v>
      </c>
      <c r="R22185">
        <v>2</v>
      </c>
      <c r="S22185" t="s">
        <v>9520</v>
      </c>
      <c r="T22185" t="s">
        <v>3103</v>
      </c>
    </row>
    <row r="22186" spans="17:20">
      <c r="Q22186">
        <v>0.63583333333333303</v>
      </c>
      <c r="R22186">
        <v>2</v>
      </c>
      <c r="S22186" t="s">
        <v>9491</v>
      </c>
      <c r="T22186" t="s">
        <v>3103</v>
      </c>
    </row>
    <row r="22187" spans="17:20">
      <c r="Q22187">
        <v>0.635891203703704</v>
      </c>
      <c r="R22187">
        <v>1</v>
      </c>
      <c r="S22187" t="s">
        <v>12815</v>
      </c>
      <c r="T22187" t="s">
        <v>3098</v>
      </c>
    </row>
    <row r="22188" spans="17:20">
      <c r="Q22188">
        <v>0.63609953703703703</v>
      </c>
      <c r="R22188">
        <v>2</v>
      </c>
      <c r="S22188" t="s">
        <v>9497</v>
      </c>
      <c r="T22188" t="s">
        <v>3103</v>
      </c>
    </row>
    <row r="22189" spans="17:20">
      <c r="Q22189">
        <v>0.636122685185185</v>
      </c>
      <c r="R22189">
        <v>1</v>
      </c>
      <c r="S22189" t="s">
        <v>9483</v>
      </c>
      <c r="T22189" t="s">
        <v>3103</v>
      </c>
    </row>
    <row r="22190" spans="17:20">
      <c r="Q22190">
        <v>0.63621527777777798</v>
      </c>
      <c r="R22190">
        <v>1</v>
      </c>
      <c r="S22190" t="s">
        <v>9496</v>
      </c>
      <c r="T22190" t="s">
        <v>3103</v>
      </c>
    </row>
    <row r="22191" spans="17:20">
      <c r="Q22191">
        <v>0.63627314814814795</v>
      </c>
      <c r="R22191">
        <v>1</v>
      </c>
      <c r="S22191" t="s">
        <v>9475</v>
      </c>
      <c r="T22191" t="s">
        <v>3103</v>
      </c>
    </row>
    <row r="22192" spans="17:20">
      <c r="Q22192">
        <v>0.63627314814814795</v>
      </c>
      <c r="R22192">
        <v>2</v>
      </c>
      <c r="S22192" t="s">
        <v>9473</v>
      </c>
      <c r="T22192" t="s">
        <v>3221</v>
      </c>
    </row>
    <row r="22193" spans="17:20">
      <c r="Q22193">
        <v>0.63627314814814795</v>
      </c>
      <c r="R22193">
        <v>4</v>
      </c>
      <c r="S22193" t="s">
        <v>9498</v>
      </c>
      <c r="T22193" t="s">
        <v>3103</v>
      </c>
    </row>
    <row r="22194" spans="17:20">
      <c r="Q22194">
        <v>0.63628472222222199</v>
      </c>
      <c r="R22194">
        <v>1</v>
      </c>
      <c r="S22194" t="s">
        <v>2358</v>
      </c>
      <c r="T22194" t="s">
        <v>3128</v>
      </c>
    </row>
    <row r="22195" spans="17:20">
      <c r="Q22195">
        <v>0.63631944444444399</v>
      </c>
      <c r="R22195">
        <v>2</v>
      </c>
      <c r="S22195" t="s">
        <v>9474</v>
      </c>
      <c r="T22195" t="s">
        <v>3221</v>
      </c>
    </row>
    <row r="22196" spans="17:20">
      <c r="Q22196">
        <v>0.63633101851851803</v>
      </c>
      <c r="R22196">
        <v>2</v>
      </c>
      <c r="S22196" t="s">
        <v>9514</v>
      </c>
      <c r="T22196" t="s">
        <v>3103</v>
      </c>
    </row>
    <row r="22197" spans="17:20">
      <c r="Q22197">
        <v>0.636354166666667</v>
      </c>
      <c r="R22197">
        <v>1</v>
      </c>
      <c r="S22197" t="s">
        <v>9524</v>
      </c>
      <c r="T22197" t="s">
        <v>3103</v>
      </c>
    </row>
    <row r="22198" spans="17:20">
      <c r="Q22198">
        <v>0.63636574074074104</v>
      </c>
      <c r="R22198">
        <v>2</v>
      </c>
      <c r="S22198" t="s">
        <v>4496</v>
      </c>
      <c r="T22198" t="s">
        <v>3098</v>
      </c>
    </row>
    <row r="22199" spans="17:20">
      <c r="Q22199">
        <v>0.636388888888889</v>
      </c>
      <c r="R22199">
        <v>1</v>
      </c>
      <c r="S22199" t="s">
        <v>9500</v>
      </c>
      <c r="T22199" t="s">
        <v>3103</v>
      </c>
    </row>
    <row r="22200" spans="17:20">
      <c r="Q22200">
        <v>0.63642361111111101</v>
      </c>
      <c r="R22200">
        <v>1</v>
      </c>
      <c r="S22200" t="s">
        <v>9526</v>
      </c>
      <c r="T22200" t="s">
        <v>3103</v>
      </c>
    </row>
    <row r="22201" spans="17:20">
      <c r="Q22201">
        <v>0.63651620370370399</v>
      </c>
      <c r="R22201">
        <v>1</v>
      </c>
      <c r="S22201" t="s">
        <v>3634</v>
      </c>
      <c r="T22201" t="s">
        <v>3095</v>
      </c>
    </row>
    <row r="22202" spans="17:20">
      <c r="Q22202">
        <v>0.63655092592592599</v>
      </c>
      <c r="R22202">
        <v>1</v>
      </c>
      <c r="S22202" t="s">
        <v>9502</v>
      </c>
      <c r="T22202" t="s">
        <v>3103</v>
      </c>
    </row>
    <row r="22203" spans="17:20">
      <c r="Q22203">
        <v>0.63656250000000003</v>
      </c>
      <c r="R22203">
        <v>1</v>
      </c>
      <c r="S22203" t="s">
        <v>4455</v>
      </c>
      <c r="T22203" t="s">
        <v>3095</v>
      </c>
    </row>
    <row r="22204" spans="17:20">
      <c r="Q22204">
        <v>0.63663194444444404</v>
      </c>
      <c r="R22204">
        <v>2</v>
      </c>
      <c r="S22204" t="s">
        <v>9494</v>
      </c>
      <c r="T22204" t="s">
        <v>3103</v>
      </c>
    </row>
    <row r="22205" spans="17:20">
      <c r="Q22205">
        <v>0.63673611111111095</v>
      </c>
      <c r="R22205">
        <v>1</v>
      </c>
      <c r="S22205" t="s">
        <v>13283</v>
      </c>
      <c r="T22205" t="s">
        <v>3098</v>
      </c>
    </row>
    <row r="22206" spans="17:20">
      <c r="Q22206">
        <v>0.636851851851852</v>
      </c>
      <c r="R22206">
        <v>1</v>
      </c>
      <c r="S22206" t="s">
        <v>9527</v>
      </c>
      <c r="T22206" t="s">
        <v>3103</v>
      </c>
    </row>
    <row r="22207" spans="17:20">
      <c r="Q22207">
        <v>0.636851851851852</v>
      </c>
      <c r="R22207">
        <v>1</v>
      </c>
      <c r="S22207" t="s">
        <v>3938</v>
      </c>
      <c r="T22207" t="s">
        <v>3101</v>
      </c>
    </row>
    <row r="22208" spans="17:20">
      <c r="Q22208">
        <v>0.63686342592592604</v>
      </c>
      <c r="R22208">
        <v>1</v>
      </c>
      <c r="S22208" t="s">
        <v>9528</v>
      </c>
      <c r="T22208" t="s">
        <v>3103</v>
      </c>
    </row>
    <row r="22209" spans="17:20">
      <c r="Q22209">
        <v>0.63687499999999997</v>
      </c>
      <c r="R22209">
        <v>1</v>
      </c>
      <c r="S22209" t="s">
        <v>9501</v>
      </c>
      <c r="T22209" t="s">
        <v>3221</v>
      </c>
    </row>
    <row r="22210" spans="17:20">
      <c r="Q22210">
        <v>0.63687499999999997</v>
      </c>
      <c r="R22210">
        <v>1</v>
      </c>
      <c r="S22210" t="s">
        <v>9531</v>
      </c>
      <c r="T22210" t="s">
        <v>3103</v>
      </c>
    </row>
    <row r="22211" spans="17:20">
      <c r="Q22211">
        <v>0.63687499999999997</v>
      </c>
      <c r="R22211">
        <v>1</v>
      </c>
      <c r="S22211" t="s">
        <v>13284</v>
      </c>
      <c r="T22211" t="s">
        <v>3096</v>
      </c>
    </row>
    <row r="22212" spans="17:20">
      <c r="Q22212">
        <v>0.63707175925925896</v>
      </c>
      <c r="R22212">
        <v>1</v>
      </c>
      <c r="S22212" t="s">
        <v>9538</v>
      </c>
      <c r="T22212" t="s">
        <v>3103</v>
      </c>
    </row>
    <row r="22213" spans="17:20">
      <c r="Q22213">
        <v>0.63710648148148197</v>
      </c>
      <c r="R22213">
        <v>2</v>
      </c>
      <c r="S22213" t="s">
        <v>9517</v>
      </c>
      <c r="T22213" t="s">
        <v>3221</v>
      </c>
    </row>
    <row r="22214" spans="17:20">
      <c r="Q22214">
        <v>0.63710648148148197</v>
      </c>
      <c r="R22214">
        <v>1</v>
      </c>
      <c r="S22214" t="s">
        <v>13285</v>
      </c>
      <c r="T22214" t="s">
        <v>3098</v>
      </c>
    </row>
    <row r="22215" spans="17:20">
      <c r="Q22215">
        <v>0.63711805555555601</v>
      </c>
      <c r="R22215">
        <v>1</v>
      </c>
      <c r="S22215" t="s">
        <v>9532</v>
      </c>
      <c r="T22215" t="s">
        <v>3103</v>
      </c>
    </row>
    <row r="22216" spans="17:20">
      <c r="Q22216">
        <v>0.63721064814814798</v>
      </c>
      <c r="R22216">
        <v>1</v>
      </c>
      <c r="S22216" t="s">
        <v>3644</v>
      </c>
      <c r="T22216" t="s">
        <v>3100</v>
      </c>
    </row>
    <row r="22217" spans="17:20">
      <c r="Q22217">
        <v>0.63722222222222202</v>
      </c>
      <c r="R22217">
        <v>1</v>
      </c>
      <c r="S22217" t="s">
        <v>13286</v>
      </c>
      <c r="T22217" t="s">
        <v>3097</v>
      </c>
    </row>
    <row r="22218" spans="17:20">
      <c r="Q22218">
        <v>0.63728009259259299</v>
      </c>
      <c r="R22218">
        <v>1</v>
      </c>
      <c r="S22218" t="s">
        <v>9533</v>
      </c>
      <c r="T22218" t="s">
        <v>3103</v>
      </c>
    </row>
    <row r="22219" spans="17:20">
      <c r="Q22219">
        <v>0.63738425925925901</v>
      </c>
      <c r="R22219">
        <v>1</v>
      </c>
      <c r="S22219" t="s">
        <v>9534</v>
      </c>
      <c r="T22219" t="s">
        <v>3103</v>
      </c>
    </row>
    <row r="22220" spans="17:20">
      <c r="Q22220">
        <v>0.63740740740740698</v>
      </c>
      <c r="R22220">
        <v>1</v>
      </c>
      <c r="S22220" t="s">
        <v>2047</v>
      </c>
      <c r="T22220" t="s">
        <v>3102</v>
      </c>
    </row>
    <row r="22221" spans="17:20">
      <c r="Q22221">
        <v>0.63741898148148102</v>
      </c>
      <c r="R22221">
        <v>3</v>
      </c>
      <c r="S22221" t="s">
        <v>9518</v>
      </c>
      <c r="T22221" t="s">
        <v>3103</v>
      </c>
    </row>
    <row r="22222" spans="17:20">
      <c r="Q22222">
        <v>0.63741898148148102</v>
      </c>
      <c r="R22222">
        <v>2</v>
      </c>
      <c r="S22222" t="s">
        <v>9535</v>
      </c>
      <c r="T22222" t="s">
        <v>3103</v>
      </c>
    </row>
    <row r="22223" spans="17:20">
      <c r="Q22223">
        <v>0.63746527777777795</v>
      </c>
      <c r="R22223">
        <v>3</v>
      </c>
      <c r="S22223" t="s">
        <v>6325</v>
      </c>
      <c r="T22223" t="s">
        <v>3095</v>
      </c>
    </row>
    <row r="22224" spans="17:20">
      <c r="Q22224">
        <v>0.637546296296296</v>
      </c>
      <c r="R22224">
        <v>1</v>
      </c>
      <c r="S22224" t="s">
        <v>13184</v>
      </c>
      <c r="T22224" t="s">
        <v>3094</v>
      </c>
    </row>
    <row r="22225" spans="17:20">
      <c r="Q22225">
        <v>0.637581018518519</v>
      </c>
      <c r="R22225">
        <v>1</v>
      </c>
      <c r="S22225" t="s">
        <v>9511</v>
      </c>
      <c r="T22225" t="s">
        <v>3221</v>
      </c>
    </row>
    <row r="22226" spans="17:20">
      <c r="Q22226">
        <v>0.63765046296296302</v>
      </c>
      <c r="R22226">
        <v>1</v>
      </c>
      <c r="S22226" t="s">
        <v>2562</v>
      </c>
      <c r="T22226" t="s">
        <v>3103</v>
      </c>
    </row>
    <row r="22227" spans="17:20">
      <c r="Q22227">
        <v>0.63765046296296302</v>
      </c>
      <c r="R22227">
        <v>1</v>
      </c>
      <c r="S22227" t="s">
        <v>13287</v>
      </c>
      <c r="T22227" t="s">
        <v>3221</v>
      </c>
    </row>
    <row r="22228" spans="17:20">
      <c r="Q22228">
        <v>0.63769675925925895</v>
      </c>
      <c r="R22228">
        <v>1</v>
      </c>
      <c r="S22228" t="s">
        <v>9536</v>
      </c>
      <c r="T22228" t="s">
        <v>3103</v>
      </c>
    </row>
    <row r="22229" spans="17:20">
      <c r="Q22229">
        <v>0.63770833333333299</v>
      </c>
      <c r="R22229">
        <v>1</v>
      </c>
      <c r="S22229" t="s">
        <v>9512</v>
      </c>
      <c r="T22229" t="s">
        <v>3221</v>
      </c>
    </row>
    <row r="22230" spans="17:20">
      <c r="Q22230">
        <v>0.637777777777778</v>
      </c>
      <c r="R22230">
        <v>1</v>
      </c>
      <c r="S22230" t="s">
        <v>13288</v>
      </c>
      <c r="T22230" t="s">
        <v>3098</v>
      </c>
    </row>
    <row r="22231" spans="17:20">
      <c r="Q22231">
        <v>0.63783564814814797</v>
      </c>
      <c r="R22231">
        <v>4</v>
      </c>
      <c r="S22231" t="s">
        <v>2562</v>
      </c>
      <c r="T22231" t="s">
        <v>3103</v>
      </c>
    </row>
    <row r="22232" spans="17:20">
      <c r="Q22232">
        <v>0.63783564814814797</v>
      </c>
      <c r="R22232">
        <v>1</v>
      </c>
      <c r="S22232" t="s">
        <v>9539</v>
      </c>
      <c r="T22232" t="s">
        <v>3221</v>
      </c>
    </row>
    <row r="22233" spans="17:20">
      <c r="Q22233">
        <v>0.63784722222222201</v>
      </c>
      <c r="R22233">
        <v>1</v>
      </c>
      <c r="S22233" t="s">
        <v>9482</v>
      </c>
      <c r="T22233" t="s">
        <v>3094</v>
      </c>
    </row>
    <row r="22234" spans="17:20">
      <c r="Q22234">
        <v>0.63802083333333304</v>
      </c>
      <c r="R22234">
        <v>1</v>
      </c>
      <c r="S22234" t="s">
        <v>9519</v>
      </c>
      <c r="T22234" t="s">
        <v>3103</v>
      </c>
    </row>
    <row r="22235" spans="17:20">
      <c r="Q22235">
        <v>0.63805555555555604</v>
      </c>
      <c r="R22235">
        <v>1</v>
      </c>
      <c r="S22235" t="s">
        <v>2562</v>
      </c>
      <c r="T22235" t="s">
        <v>3103</v>
      </c>
    </row>
    <row r="22236" spans="17:20">
      <c r="Q22236">
        <v>0.63807870370370401</v>
      </c>
      <c r="R22236">
        <v>1</v>
      </c>
      <c r="S22236" t="s">
        <v>9543</v>
      </c>
      <c r="T22236" t="s">
        <v>3103</v>
      </c>
    </row>
    <row r="22237" spans="17:20">
      <c r="Q22237">
        <v>0.63809027777777805</v>
      </c>
      <c r="R22237">
        <v>1</v>
      </c>
      <c r="S22237" t="s">
        <v>9319</v>
      </c>
      <c r="T22237" t="s">
        <v>3096</v>
      </c>
    </row>
    <row r="22238" spans="17:20">
      <c r="Q22238">
        <v>0.63813657407407398</v>
      </c>
      <c r="R22238">
        <v>1</v>
      </c>
      <c r="S22238" t="s">
        <v>3802</v>
      </c>
      <c r="T22238" t="s">
        <v>3096</v>
      </c>
    </row>
    <row r="22239" spans="17:20">
      <c r="Q22239">
        <v>0.63817129629629599</v>
      </c>
      <c r="R22239">
        <v>2</v>
      </c>
      <c r="S22239" t="s">
        <v>2562</v>
      </c>
      <c r="T22239" t="s">
        <v>3103</v>
      </c>
    </row>
    <row r="22240" spans="17:20">
      <c r="Q22240">
        <v>0.63819444444444395</v>
      </c>
      <c r="R22240">
        <v>2</v>
      </c>
      <c r="S22240" t="s">
        <v>2562</v>
      </c>
      <c r="T22240" t="s">
        <v>3103</v>
      </c>
    </row>
    <row r="22241" spans="17:20">
      <c r="Q22241">
        <v>0.63826388888888896</v>
      </c>
      <c r="R22241">
        <v>2</v>
      </c>
      <c r="S22241" t="s">
        <v>4022</v>
      </c>
      <c r="T22241" t="s">
        <v>3096</v>
      </c>
    </row>
    <row r="22242" spans="17:20">
      <c r="Q22242">
        <v>0.63828703703703704</v>
      </c>
      <c r="R22242">
        <v>1</v>
      </c>
      <c r="S22242" t="s">
        <v>2562</v>
      </c>
      <c r="T22242" t="s">
        <v>3103</v>
      </c>
    </row>
    <row r="22243" spans="17:20">
      <c r="Q22243">
        <v>0.63832175925925905</v>
      </c>
      <c r="R22243">
        <v>1</v>
      </c>
      <c r="S22243" t="s">
        <v>224</v>
      </c>
      <c r="T22243" t="s">
        <v>3097</v>
      </c>
    </row>
    <row r="22244" spans="17:20">
      <c r="Q22244">
        <v>0.63834490740740701</v>
      </c>
      <c r="R22244">
        <v>3</v>
      </c>
      <c r="S22244" t="s">
        <v>9544</v>
      </c>
      <c r="T22244" t="s">
        <v>3103</v>
      </c>
    </row>
    <row r="22245" spans="17:20">
      <c r="Q22245">
        <v>0.63835648148148105</v>
      </c>
      <c r="R22245">
        <v>1</v>
      </c>
      <c r="S22245" t="s">
        <v>9550</v>
      </c>
      <c r="T22245" t="s">
        <v>3103</v>
      </c>
    </row>
    <row r="22246" spans="17:20">
      <c r="Q22246">
        <v>0.63837962962963002</v>
      </c>
      <c r="R22246">
        <v>1</v>
      </c>
      <c r="S22246" t="s">
        <v>9551</v>
      </c>
      <c r="T22246" t="s">
        <v>3103</v>
      </c>
    </row>
    <row r="22247" spans="17:20">
      <c r="Q22247">
        <v>0.63840277777777799</v>
      </c>
      <c r="R22247">
        <v>1</v>
      </c>
      <c r="S22247" t="s">
        <v>9541</v>
      </c>
      <c r="T22247" t="s">
        <v>3103</v>
      </c>
    </row>
    <row r="22248" spans="17:20">
      <c r="Q22248">
        <v>0.63842592592592595</v>
      </c>
      <c r="R22248">
        <v>1</v>
      </c>
      <c r="S22248" t="s">
        <v>9499</v>
      </c>
      <c r="T22248" t="s">
        <v>3099</v>
      </c>
    </row>
    <row r="22249" spans="17:20">
      <c r="Q22249">
        <v>0.63844907407407403</v>
      </c>
      <c r="R22249">
        <v>1</v>
      </c>
      <c r="S22249" t="s">
        <v>9552</v>
      </c>
      <c r="T22249" t="s">
        <v>3103</v>
      </c>
    </row>
    <row r="22250" spans="17:20">
      <c r="Q22250">
        <v>0.63866898148148099</v>
      </c>
      <c r="R22250">
        <v>1</v>
      </c>
      <c r="S22250" t="s">
        <v>2562</v>
      </c>
      <c r="T22250" t="s">
        <v>3103</v>
      </c>
    </row>
    <row r="22251" spans="17:20">
      <c r="Q22251">
        <v>0.63878472222222205</v>
      </c>
      <c r="R22251">
        <v>1</v>
      </c>
      <c r="S22251" t="s">
        <v>9331</v>
      </c>
      <c r="T22251" t="s">
        <v>3096</v>
      </c>
    </row>
    <row r="22252" spans="17:20">
      <c r="Q22252">
        <v>0.63890046296296299</v>
      </c>
      <c r="R22252">
        <v>1</v>
      </c>
      <c r="S22252" t="s">
        <v>9537</v>
      </c>
      <c r="T22252" t="s">
        <v>3221</v>
      </c>
    </row>
    <row r="22253" spans="17:20">
      <c r="Q22253">
        <v>0.63899305555555597</v>
      </c>
      <c r="R22253">
        <v>1</v>
      </c>
      <c r="S22253" t="s">
        <v>9555</v>
      </c>
      <c r="T22253" t="s">
        <v>3221</v>
      </c>
    </row>
    <row r="22254" spans="17:20">
      <c r="Q22254">
        <v>0.63902777777777797</v>
      </c>
      <c r="R22254">
        <v>4</v>
      </c>
      <c r="S22254" t="s">
        <v>9556</v>
      </c>
      <c r="T22254" t="s">
        <v>3103</v>
      </c>
    </row>
    <row r="22255" spans="17:20">
      <c r="Q22255">
        <v>0.63908564814814794</v>
      </c>
      <c r="R22255">
        <v>1</v>
      </c>
      <c r="S22255" t="s">
        <v>9540</v>
      </c>
      <c r="T22255" t="s">
        <v>3103</v>
      </c>
    </row>
    <row r="22256" spans="17:20">
      <c r="Q22256">
        <v>0.63910879629629602</v>
      </c>
      <c r="R22256">
        <v>1</v>
      </c>
      <c r="S22256" t="s">
        <v>9558</v>
      </c>
      <c r="T22256" t="s">
        <v>3103</v>
      </c>
    </row>
    <row r="22257" spans="17:20">
      <c r="Q22257">
        <v>0.63913194444444399</v>
      </c>
      <c r="R22257">
        <v>1</v>
      </c>
      <c r="S22257" t="s">
        <v>9561</v>
      </c>
      <c r="T22257" t="s">
        <v>3103</v>
      </c>
    </row>
    <row r="22258" spans="17:20">
      <c r="Q22258">
        <v>0.63924768518518504</v>
      </c>
      <c r="R22258">
        <v>1</v>
      </c>
      <c r="S22258" t="s">
        <v>13289</v>
      </c>
      <c r="T22258" t="s">
        <v>3096</v>
      </c>
    </row>
    <row r="22259" spans="17:20">
      <c r="Q22259">
        <v>0.63939814814814799</v>
      </c>
      <c r="R22259">
        <v>1</v>
      </c>
      <c r="S22259" t="s">
        <v>13290</v>
      </c>
      <c r="T22259" t="s">
        <v>3099</v>
      </c>
    </row>
    <row r="22260" spans="17:20">
      <c r="Q22260">
        <v>0.63956018518518498</v>
      </c>
      <c r="R22260">
        <v>3</v>
      </c>
      <c r="S22260" t="s">
        <v>9554</v>
      </c>
      <c r="T22260" t="s">
        <v>3103</v>
      </c>
    </row>
    <row r="22261" spans="17:20">
      <c r="Q22261">
        <v>0.63956018518518498</v>
      </c>
      <c r="R22261">
        <v>1</v>
      </c>
      <c r="S22261" t="s">
        <v>2358</v>
      </c>
      <c r="T22261" t="s">
        <v>3099</v>
      </c>
    </row>
    <row r="22262" spans="17:20">
      <c r="Q22262">
        <v>0.63968749999999996</v>
      </c>
      <c r="R22262">
        <v>1</v>
      </c>
      <c r="S22262" t="s">
        <v>2562</v>
      </c>
      <c r="T22262" t="s">
        <v>3103</v>
      </c>
    </row>
    <row r="22263" spans="17:20">
      <c r="Q22263">
        <v>0.63973379629629601</v>
      </c>
      <c r="R22263">
        <v>1</v>
      </c>
      <c r="S22263" t="s">
        <v>9562</v>
      </c>
      <c r="T22263" t="s">
        <v>3103</v>
      </c>
    </row>
    <row r="22264" spans="17:20">
      <c r="Q22264">
        <v>0.63980324074074102</v>
      </c>
      <c r="R22264">
        <v>1</v>
      </c>
      <c r="S22264" t="s">
        <v>9570</v>
      </c>
      <c r="T22264" t="s">
        <v>3103</v>
      </c>
    </row>
    <row r="22265" spans="17:20">
      <c r="Q22265">
        <v>0.63983796296296302</v>
      </c>
      <c r="R22265">
        <v>1</v>
      </c>
      <c r="S22265" t="s">
        <v>9560</v>
      </c>
      <c r="T22265" t="s">
        <v>3103</v>
      </c>
    </row>
    <row r="22266" spans="17:20">
      <c r="Q22266">
        <v>0.63988425925925896</v>
      </c>
      <c r="R22266">
        <v>1</v>
      </c>
      <c r="S22266" t="s">
        <v>9571</v>
      </c>
      <c r="T22266" t="s">
        <v>3103</v>
      </c>
    </row>
    <row r="22267" spans="17:20">
      <c r="Q22267">
        <v>0.63997685185185205</v>
      </c>
      <c r="R22267">
        <v>1</v>
      </c>
      <c r="S22267" t="s">
        <v>9564</v>
      </c>
      <c r="T22267" t="s">
        <v>3103</v>
      </c>
    </row>
    <row r="22268" spans="17:20">
      <c r="Q22268">
        <v>0.63997685185185205</v>
      </c>
      <c r="R22268">
        <v>1</v>
      </c>
      <c r="S22268" t="s">
        <v>4445</v>
      </c>
      <c r="T22268" t="s">
        <v>3098</v>
      </c>
    </row>
    <row r="22269" spans="17:20">
      <c r="Q22269">
        <v>0.63997685185185205</v>
      </c>
      <c r="R22269">
        <v>1</v>
      </c>
      <c r="S22269" t="s">
        <v>3931</v>
      </c>
      <c r="T22269" t="s">
        <v>3096</v>
      </c>
    </row>
    <row r="22270" spans="17:20">
      <c r="Q22270">
        <v>0.64023148148148101</v>
      </c>
      <c r="R22270">
        <v>1</v>
      </c>
      <c r="S22270" t="s">
        <v>9548</v>
      </c>
      <c r="T22270" t="s">
        <v>3103</v>
      </c>
    </row>
    <row r="22271" spans="17:20">
      <c r="Q22271">
        <v>0.64042824074074101</v>
      </c>
      <c r="R22271">
        <v>2</v>
      </c>
      <c r="S22271" t="s">
        <v>940</v>
      </c>
      <c r="T22271" t="s">
        <v>3095</v>
      </c>
    </row>
    <row r="22272" spans="17:20">
      <c r="Q22272">
        <v>0.64042824074074101</v>
      </c>
      <c r="R22272">
        <v>1</v>
      </c>
      <c r="S22272" t="s">
        <v>3647</v>
      </c>
      <c r="T22272" t="s">
        <v>3128</v>
      </c>
    </row>
    <row r="22273" spans="17:20">
      <c r="Q22273">
        <v>0.64061342592592596</v>
      </c>
      <c r="R22273">
        <v>1</v>
      </c>
      <c r="S22273" t="s">
        <v>4149</v>
      </c>
      <c r="T22273" t="s">
        <v>3098</v>
      </c>
    </row>
    <row r="22274" spans="17:20">
      <c r="Q22274">
        <v>0.64068287037036997</v>
      </c>
      <c r="R22274">
        <v>1</v>
      </c>
      <c r="S22274" t="s">
        <v>4451</v>
      </c>
      <c r="T22274" t="s">
        <v>3096</v>
      </c>
    </row>
    <row r="22275" spans="17:20">
      <c r="Q22275">
        <v>0.64096064814814802</v>
      </c>
      <c r="R22275">
        <v>1</v>
      </c>
      <c r="S22275" t="s">
        <v>13291</v>
      </c>
      <c r="T22275" t="s">
        <v>3221</v>
      </c>
    </row>
    <row r="22276" spans="17:20">
      <c r="Q22276">
        <v>0.64097222222222205</v>
      </c>
      <c r="R22276">
        <v>1</v>
      </c>
      <c r="S22276" t="s">
        <v>9565</v>
      </c>
      <c r="T22276" t="s">
        <v>3221</v>
      </c>
    </row>
    <row r="22277" spans="17:20">
      <c r="Q22277">
        <v>0.64105324074074099</v>
      </c>
      <c r="R22277">
        <v>1</v>
      </c>
      <c r="S22277" t="s">
        <v>3939</v>
      </c>
      <c r="T22277" t="s">
        <v>3095</v>
      </c>
    </row>
    <row r="22278" spans="17:20">
      <c r="Q22278">
        <v>0.64114583333333297</v>
      </c>
      <c r="R22278">
        <v>2</v>
      </c>
      <c r="S22278" t="s">
        <v>3896</v>
      </c>
      <c r="T22278" t="s">
        <v>3097</v>
      </c>
    </row>
    <row r="22279" spans="17:20">
      <c r="Q22279">
        <v>0.64122685185185202</v>
      </c>
      <c r="R22279">
        <v>4</v>
      </c>
      <c r="S22279" t="s">
        <v>9568</v>
      </c>
      <c r="T22279" t="s">
        <v>3103</v>
      </c>
    </row>
    <row r="22280" spans="17:20">
      <c r="Q22280">
        <v>0.64122685185185202</v>
      </c>
      <c r="R22280">
        <v>2</v>
      </c>
      <c r="S22280" t="s">
        <v>9573</v>
      </c>
      <c r="T22280" t="s">
        <v>3103</v>
      </c>
    </row>
    <row r="22281" spans="17:20">
      <c r="Q22281">
        <v>0.64126157407407403</v>
      </c>
      <c r="R22281">
        <v>2</v>
      </c>
      <c r="S22281" t="s">
        <v>9567</v>
      </c>
      <c r="T22281" t="s">
        <v>3221</v>
      </c>
    </row>
    <row r="22282" spans="17:20">
      <c r="Q22282">
        <v>0.64127314814814795</v>
      </c>
      <c r="R22282">
        <v>1</v>
      </c>
      <c r="S22282" t="s">
        <v>9569</v>
      </c>
      <c r="T22282" t="s">
        <v>3103</v>
      </c>
    </row>
    <row r="22283" spans="17:20">
      <c r="Q22283">
        <v>0.64130787037036996</v>
      </c>
      <c r="R22283">
        <v>1</v>
      </c>
      <c r="S22283" t="s">
        <v>3650</v>
      </c>
      <c r="T22283" t="s">
        <v>3097</v>
      </c>
    </row>
    <row r="22284" spans="17:20">
      <c r="Q22284">
        <v>0.64134259259259296</v>
      </c>
      <c r="R22284">
        <v>2</v>
      </c>
      <c r="S22284" t="s">
        <v>9582</v>
      </c>
      <c r="T22284" t="s">
        <v>3103</v>
      </c>
    </row>
    <row r="22285" spans="17:20">
      <c r="Q22285">
        <v>0.64134259259259296</v>
      </c>
      <c r="R22285">
        <v>1</v>
      </c>
      <c r="S22285" t="s">
        <v>3771</v>
      </c>
      <c r="T22285" t="s">
        <v>3098</v>
      </c>
    </row>
    <row r="22286" spans="17:20">
      <c r="Q22286">
        <v>0.64140046296296305</v>
      </c>
      <c r="R22286">
        <v>1</v>
      </c>
      <c r="S22286" t="s">
        <v>2562</v>
      </c>
      <c r="T22286" t="s">
        <v>3094</v>
      </c>
    </row>
    <row r="22287" spans="17:20">
      <c r="Q22287">
        <v>0.64142361111111101</v>
      </c>
      <c r="R22287">
        <v>1</v>
      </c>
      <c r="S22287" t="s">
        <v>3805</v>
      </c>
      <c r="T22287" t="s">
        <v>3096</v>
      </c>
    </row>
    <row r="22288" spans="17:20">
      <c r="Q22288">
        <v>0.64148148148148099</v>
      </c>
      <c r="R22288">
        <v>1</v>
      </c>
      <c r="S22288" t="s">
        <v>3651</v>
      </c>
      <c r="T22288" t="s">
        <v>3097</v>
      </c>
    </row>
    <row r="22289" spans="17:20">
      <c r="Q22289">
        <v>0.641550925925926</v>
      </c>
      <c r="R22289">
        <v>1</v>
      </c>
      <c r="S22289" t="s">
        <v>3959</v>
      </c>
      <c r="T22289" t="s">
        <v>3098</v>
      </c>
    </row>
    <row r="22290" spans="17:20">
      <c r="Q22290">
        <v>0.64159722222222204</v>
      </c>
      <c r="R22290">
        <v>1</v>
      </c>
      <c r="S22290" t="s">
        <v>9591</v>
      </c>
      <c r="T22290" t="s">
        <v>3103</v>
      </c>
    </row>
    <row r="22291" spans="17:20">
      <c r="Q22291">
        <v>0.64160879629629597</v>
      </c>
      <c r="R22291">
        <v>1</v>
      </c>
      <c r="S22291" t="s">
        <v>9593</v>
      </c>
      <c r="T22291" t="s">
        <v>3103</v>
      </c>
    </row>
    <row r="22292" spans="17:20">
      <c r="Q22292">
        <v>0.64163194444444405</v>
      </c>
      <c r="R22292">
        <v>1</v>
      </c>
      <c r="S22292" t="s">
        <v>9594</v>
      </c>
      <c r="T22292" t="s">
        <v>3103</v>
      </c>
    </row>
    <row r="22293" spans="17:20">
      <c r="Q22293">
        <v>0.64171296296296299</v>
      </c>
      <c r="R22293">
        <v>1</v>
      </c>
      <c r="S22293" t="s">
        <v>3655</v>
      </c>
      <c r="T22293" t="s">
        <v>3097</v>
      </c>
    </row>
    <row r="22294" spans="17:20">
      <c r="Q22294">
        <v>0.64173611111111095</v>
      </c>
      <c r="R22294">
        <v>1</v>
      </c>
      <c r="S22294" t="s">
        <v>9592</v>
      </c>
      <c r="T22294" t="s">
        <v>3221</v>
      </c>
    </row>
    <row r="22295" spans="17:20">
      <c r="Q22295">
        <v>0.64173611111111095</v>
      </c>
      <c r="R22295">
        <v>4</v>
      </c>
      <c r="S22295" t="s">
        <v>9596</v>
      </c>
      <c r="T22295" t="s">
        <v>3103</v>
      </c>
    </row>
    <row r="22296" spans="17:20">
      <c r="Q22296">
        <v>0.64174768518518499</v>
      </c>
      <c r="R22296">
        <v>2</v>
      </c>
      <c r="S22296" t="s">
        <v>2562</v>
      </c>
      <c r="T22296" t="s">
        <v>3128</v>
      </c>
    </row>
    <row r="22297" spans="17:20">
      <c r="Q22297">
        <v>0.64182870370370404</v>
      </c>
      <c r="R22297">
        <v>1</v>
      </c>
      <c r="S22297" t="s">
        <v>3803</v>
      </c>
      <c r="T22297" t="s">
        <v>3128</v>
      </c>
    </row>
    <row r="22298" spans="17:20">
      <c r="Q22298">
        <v>0.64184027777777797</v>
      </c>
      <c r="R22298">
        <v>1</v>
      </c>
      <c r="S22298" t="s">
        <v>4130</v>
      </c>
      <c r="T22298" t="s">
        <v>3101</v>
      </c>
    </row>
    <row r="22299" spans="17:20">
      <c r="Q22299">
        <v>0.64187499999999997</v>
      </c>
      <c r="R22299">
        <v>1</v>
      </c>
      <c r="S22299" t="s">
        <v>3804</v>
      </c>
      <c r="T22299" t="s">
        <v>3128</v>
      </c>
    </row>
    <row r="22300" spans="17:20">
      <c r="Q22300">
        <v>0.64192129629629602</v>
      </c>
      <c r="R22300">
        <v>2</v>
      </c>
      <c r="S22300" t="s">
        <v>9597</v>
      </c>
      <c r="T22300" t="s">
        <v>3103</v>
      </c>
    </row>
    <row r="22301" spans="17:20">
      <c r="Q22301">
        <v>0.64195601851851802</v>
      </c>
      <c r="R22301">
        <v>1</v>
      </c>
      <c r="S22301" t="s">
        <v>9438</v>
      </c>
      <c r="T22301" t="s">
        <v>3098</v>
      </c>
    </row>
    <row r="22302" spans="17:20">
      <c r="Q22302">
        <v>0.64203703703703696</v>
      </c>
      <c r="R22302">
        <v>1</v>
      </c>
      <c r="S22302" t="s">
        <v>122</v>
      </c>
      <c r="T22302" t="s">
        <v>3094</v>
      </c>
    </row>
    <row r="22303" spans="17:20">
      <c r="Q22303">
        <v>0.64206018518518504</v>
      </c>
      <c r="R22303">
        <v>1</v>
      </c>
      <c r="S22303" t="s">
        <v>4347</v>
      </c>
      <c r="T22303" t="s">
        <v>3095</v>
      </c>
    </row>
    <row r="22304" spans="17:20">
      <c r="Q22304">
        <v>0.64209490740740705</v>
      </c>
      <c r="R22304">
        <v>2</v>
      </c>
      <c r="S22304" t="s">
        <v>13292</v>
      </c>
      <c r="T22304" t="s">
        <v>3098</v>
      </c>
    </row>
    <row r="22305" spans="17:20">
      <c r="Q22305">
        <v>0.64212962962963005</v>
      </c>
      <c r="R22305">
        <v>1</v>
      </c>
      <c r="S22305" t="s">
        <v>9598</v>
      </c>
      <c r="T22305" t="s">
        <v>3103</v>
      </c>
    </row>
    <row r="22306" spans="17:20">
      <c r="Q22306">
        <v>0.64214120370370398</v>
      </c>
      <c r="R22306">
        <v>1</v>
      </c>
      <c r="S22306" t="s">
        <v>9559</v>
      </c>
      <c r="T22306" t="s">
        <v>3094</v>
      </c>
    </row>
    <row r="22307" spans="17:20">
      <c r="Q22307">
        <v>0.64215277777777802</v>
      </c>
      <c r="R22307">
        <v>1</v>
      </c>
      <c r="S22307" t="s">
        <v>9599</v>
      </c>
      <c r="T22307" t="s">
        <v>3103</v>
      </c>
    </row>
    <row r="22308" spans="17:20">
      <c r="Q22308">
        <v>0.64217592592592598</v>
      </c>
      <c r="R22308">
        <v>1</v>
      </c>
      <c r="S22308" t="s">
        <v>9600</v>
      </c>
      <c r="T22308" t="s">
        <v>3103</v>
      </c>
    </row>
    <row r="22309" spans="17:20">
      <c r="Q22309">
        <v>0.64224537037036999</v>
      </c>
      <c r="R22309">
        <v>2</v>
      </c>
      <c r="S22309" t="s">
        <v>9603</v>
      </c>
      <c r="T22309" t="s">
        <v>3103</v>
      </c>
    </row>
    <row r="22310" spans="17:20">
      <c r="Q22310">
        <v>0.64226851851851896</v>
      </c>
      <c r="R22310">
        <v>1</v>
      </c>
      <c r="S22310" t="s">
        <v>9604</v>
      </c>
      <c r="T22310" t="s">
        <v>3103</v>
      </c>
    </row>
    <row r="22311" spans="17:20">
      <c r="Q22311">
        <v>0.642280092592593</v>
      </c>
      <c r="R22311">
        <v>2</v>
      </c>
      <c r="S22311" t="s">
        <v>9605</v>
      </c>
      <c r="T22311" t="s">
        <v>3103</v>
      </c>
    </row>
    <row r="22312" spans="17:20">
      <c r="Q22312">
        <v>0.64232638888888904</v>
      </c>
      <c r="R22312">
        <v>1</v>
      </c>
      <c r="S22312" t="s">
        <v>9606</v>
      </c>
      <c r="T22312" t="s">
        <v>3103</v>
      </c>
    </row>
    <row r="22313" spans="17:20">
      <c r="Q22313">
        <v>0.64236111111111105</v>
      </c>
      <c r="R22313">
        <v>1</v>
      </c>
      <c r="S22313" t="s">
        <v>9601</v>
      </c>
      <c r="T22313" t="s">
        <v>3221</v>
      </c>
    </row>
    <row r="22314" spans="17:20">
      <c r="Q22314">
        <v>0.64258101851851901</v>
      </c>
      <c r="R22314">
        <v>1</v>
      </c>
      <c r="S22314" t="s">
        <v>13293</v>
      </c>
      <c r="T22314" t="s">
        <v>3097</v>
      </c>
    </row>
    <row r="22315" spans="17:20">
      <c r="Q22315">
        <v>0.64268518518518503</v>
      </c>
      <c r="R22315">
        <v>1</v>
      </c>
      <c r="S22315" t="s">
        <v>9590</v>
      </c>
      <c r="T22315" t="s">
        <v>3221</v>
      </c>
    </row>
    <row r="22316" spans="17:20">
      <c r="Q22316">
        <v>0.642974537037037</v>
      </c>
      <c r="R22316">
        <v>1</v>
      </c>
      <c r="S22316" t="s">
        <v>3602</v>
      </c>
      <c r="T22316" t="s">
        <v>3128</v>
      </c>
    </row>
    <row r="22317" spans="17:20">
      <c r="Q22317">
        <v>0.64303240740740697</v>
      </c>
      <c r="R22317">
        <v>1</v>
      </c>
      <c r="S22317" t="s">
        <v>13294</v>
      </c>
      <c r="T22317" t="s">
        <v>3096</v>
      </c>
    </row>
    <row r="22318" spans="17:20">
      <c r="Q22318">
        <v>0.64311342592592602</v>
      </c>
      <c r="R22318">
        <v>1</v>
      </c>
      <c r="S22318" t="s">
        <v>5872</v>
      </c>
      <c r="T22318" t="s">
        <v>3221</v>
      </c>
    </row>
    <row r="22319" spans="17:20">
      <c r="Q22319">
        <v>0.643240740740741</v>
      </c>
      <c r="R22319">
        <v>1</v>
      </c>
      <c r="S22319" t="s">
        <v>2562</v>
      </c>
      <c r="T22319" t="s">
        <v>3094</v>
      </c>
    </row>
    <row r="22320" spans="17:20">
      <c r="Q22320">
        <v>0.64369212962962996</v>
      </c>
      <c r="R22320">
        <v>1</v>
      </c>
      <c r="S22320" t="s">
        <v>3656</v>
      </c>
      <c r="T22320" t="s">
        <v>3097</v>
      </c>
    </row>
    <row r="22321" spans="17:20">
      <c r="Q22321">
        <v>0.64377314814814801</v>
      </c>
      <c r="R22321">
        <v>2</v>
      </c>
      <c r="S22321" t="s">
        <v>9299</v>
      </c>
      <c r="T22321" t="s">
        <v>3098</v>
      </c>
    </row>
    <row r="22322" spans="17:20">
      <c r="Q22322">
        <v>0.64410879629629603</v>
      </c>
      <c r="R22322">
        <v>1</v>
      </c>
      <c r="S22322" t="s">
        <v>756</v>
      </c>
      <c r="T22322" t="s">
        <v>3096</v>
      </c>
    </row>
    <row r="22323" spans="17:20">
      <c r="Q22323">
        <v>0.64418981481481496</v>
      </c>
      <c r="R22323">
        <v>1</v>
      </c>
      <c r="S22323" t="s">
        <v>9612</v>
      </c>
      <c r="T22323" t="s">
        <v>3221</v>
      </c>
    </row>
    <row r="22324" spans="17:20">
      <c r="Q22324">
        <v>0.644201388888889</v>
      </c>
      <c r="R22324">
        <v>1</v>
      </c>
      <c r="S22324" t="s">
        <v>9614</v>
      </c>
      <c r="T22324" t="s">
        <v>3221</v>
      </c>
    </row>
    <row r="22325" spans="17:20">
      <c r="Q22325">
        <v>0.64422453703703697</v>
      </c>
      <c r="R22325">
        <v>1</v>
      </c>
      <c r="S22325" t="s">
        <v>9595</v>
      </c>
      <c r="T22325" t="s">
        <v>3100</v>
      </c>
    </row>
    <row r="22326" spans="17:20">
      <c r="Q22326">
        <v>0.644398148148148</v>
      </c>
      <c r="R22326">
        <v>1</v>
      </c>
      <c r="S22326" t="s">
        <v>13295</v>
      </c>
      <c r="T22326" t="s">
        <v>3094</v>
      </c>
    </row>
    <row r="22327" spans="17:20">
      <c r="Q22327">
        <v>0.64452546296296298</v>
      </c>
      <c r="R22327">
        <v>1</v>
      </c>
      <c r="S22327" t="s">
        <v>3661</v>
      </c>
      <c r="T22327" t="s">
        <v>3097</v>
      </c>
    </row>
    <row r="22328" spans="17:20">
      <c r="Q22328">
        <v>0.64471064814814805</v>
      </c>
      <c r="R22328">
        <v>4</v>
      </c>
      <c r="S22328" t="s">
        <v>3659</v>
      </c>
      <c r="T22328" t="s">
        <v>3098</v>
      </c>
    </row>
    <row r="22329" spans="17:20">
      <c r="Q22329">
        <v>0.64472222222222197</v>
      </c>
      <c r="R22329">
        <v>1</v>
      </c>
      <c r="S22329" t="s">
        <v>122</v>
      </c>
      <c r="T22329" t="s">
        <v>3097</v>
      </c>
    </row>
    <row r="22330" spans="17:20">
      <c r="Q22330">
        <v>0.64474537037037005</v>
      </c>
      <c r="R22330">
        <v>3</v>
      </c>
      <c r="S22330" t="s">
        <v>9615</v>
      </c>
      <c r="T22330" t="s">
        <v>3103</v>
      </c>
    </row>
    <row r="22331" spans="17:20">
      <c r="Q22331">
        <v>0.64480324074074102</v>
      </c>
      <c r="R22331">
        <v>1</v>
      </c>
      <c r="S22331" t="s">
        <v>3644</v>
      </c>
      <c r="T22331" t="s">
        <v>3096</v>
      </c>
    </row>
    <row r="22332" spans="17:20">
      <c r="Q22332">
        <v>0.64510416666666703</v>
      </c>
      <c r="R22332">
        <v>2</v>
      </c>
      <c r="S22332" t="s">
        <v>9516</v>
      </c>
      <c r="T22332" t="s">
        <v>3098</v>
      </c>
    </row>
    <row r="22333" spans="17:20">
      <c r="Q22333">
        <v>0.64527777777777795</v>
      </c>
      <c r="R22333">
        <v>1</v>
      </c>
      <c r="S22333" t="s">
        <v>3660</v>
      </c>
      <c r="T22333" t="s">
        <v>3097</v>
      </c>
    </row>
    <row r="22334" spans="17:20">
      <c r="Q22334">
        <v>0.64530092592592603</v>
      </c>
      <c r="R22334">
        <v>1</v>
      </c>
      <c r="S22334" t="s">
        <v>9629</v>
      </c>
      <c r="T22334" t="s">
        <v>3103</v>
      </c>
    </row>
    <row r="22335" spans="17:20">
      <c r="Q22335">
        <v>0.64546296296296302</v>
      </c>
      <c r="R22335">
        <v>1</v>
      </c>
      <c r="S22335" t="s">
        <v>3658</v>
      </c>
      <c r="T22335" t="s">
        <v>3096</v>
      </c>
    </row>
    <row r="22336" spans="17:20">
      <c r="Q22336">
        <v>0.64552083333333299</v>
      </c>
      <c r="R22336">
        <v>2</v>
      </c>
      <c r="S22336" t="s">
        <v>1147</v>
      </c>
      <c r="T22336" t="s">
        <v>3096</v>
      </c>
    </row>
    <row r="22337" spans="17:20">
      <c r="Q22337">
        <v>0.64607638888888896</v>
      </c>
      <c r="R22337">
        <v>1</v>
      </c>
      <c r="S22337" t="s">
        <v>3943</v>
      </c>
      <c r="T22337" t="s">
        <v>3100</v>
      </c>
    </row>
    <row r="22338" spans="17:20">
      <c r="Q22338">
        <v>0.64611111111111097</v>
      </c>
      <c r="R22338">
        <v>2</v>
      </c>
      <c r="S22338" t="s">
        <v>912</v>
      </c>
      <c r="T22338" t="s">
        <v>3100</v>
      </c>
    </row>
    <row r="22339" spans="17:20">
      <c r="Q22339">
        <v>0.64614583333333298</v>
      </c>
      <c r="R22339">
        <v>1</v>
      </c>
      <c r="S22339" t="s">
        <v>9900</v>
      </c>
      <c r="T22339" t="s">
        <v>3128</v>
      </c>
    </row>
    <row r="22340" spans="17:20">
      <c r="Q22340">
        <v>0.64649305555555603</v>
      </c>
      <c r="R22340">
        <v>1</v>
      </c>
      <c r="S22340" t="s">
        <v>947</v>
      </c>
      <c r="T22340" t="s">
        <v>3098</v>
      </c>
    </row>
    <row r="22341" spans="17:20">
      <c r="Q22341">
        <v>0.646550925925926</v>
      </c>
      <c r="R22341">
        <v>1</v>
      </c>
      <c r="S22341" t="s">
        <v>9680</v>
      </c>
      <c r="T22341" t="s">
        <v>3103</v>
      </c>
    </row>
    <row r="22342" spans="17:20">
      <c r="Q22342">
        <v>0.64659722222222205</v>
      </c>
      <c r="R22342">
        <v>1</v>
      </c>
      <c r="S22342" t="s">
        <v>9656</v>
      </c>
      <c r="T22342" t="s">
        <v>3103</v>
      </c>
    </row>
    <row r="22343" spans="17:20">
      <c r="Q22343">
        <v>0.64660879629629597</v>
      </c>
      <c r="R22343">
        <v>1</v>
      </c>
      <c r="S22343" t="s">
        <v>13296</v>
      </c>
      <c r="T22343" t="s">
        <v>3098</v>
      </c>
    </row>
    <row r="22344" spans="17:20">
      <c r="Q22344">
        <v>0.64665509259259302</v>
      </c>
      <c r="R22344">
        <v>2</v>
      </c>
      <c r="S22344" t="s">
        <v>9667</v>
      </c>
      <c r="T22344" t="s">
        <v>3103</v>
      </c>
    </row>
    <row r="22345" spans="17:20">
      <c r="Q22345">
        <v>0.64671296296296299</v>
      </c>
      <c r="R22345">
        <v>1</v>
      </c>
      <c r="S22345" t="s">
        <v>9595</v>
      </c>
      <c r="T22345" t="s">
        <v>3096</v>
      </c>
    </row>
    <row r="22346" spans="17:20">
      <c r="Q22346">
        <v>0.64677083333333296</v>
      </c>
      <c r="R22346">
        <v>1</v>
      </c>
      <c r="S22346" t="s">
        <v>9649</v>
      </c>
      <c r="T22346" t="s">
        <v>3221</v>
      </c>
    </row>
    <row r="22347" spans="17:20">
      <c r="Q22347">
        <v>0.64680555555555597</v>
      </c>
      <c r="R22347">
        <v>2</v>
      </c>
      <c r="S22347" t="s">
        <v>9685</v>
      </c>
      <c r="T22347" t="s">
        <v>3103</v>
      </c>
    </row>
    <row r="22348" spans="17:20">
      <c r="Q22348">
        <v>0.64684027777777797</v>
      </c>
      <c r="R22348">
        <v>1</v>
      </c>
      <c r="S22348" t="s">
        <v>13297</v>
      </c>
      <c r="T22348" t="s">
        <v>3098</v>
      </c>
    </row>
    <row r="22349" spans="17:20">
      <c r="Q22349">
        <v>0.64685185185185201</v>
      </c>
      <c r="R22349">
        <v>1</v>
      </c>
      <c r="S22349" t="s">
        <v>9672</v>
      </c>
      <c r="T22349" t="s">
        <v>3221</v>
      </c>
    </row>
    <row r="22350" spans="17:20">
      <c r="Q22350">
        <v>0.64688657407407402</v>
      </c>
      <c r="R22350">
        <v>1</v>
      </c>
      <c r="S22350" t="s">
        <v>9650</v>
      </c>
      <c r="T22350" t="s">
        <v>3103</v>
      </c>
    </row>
    <row r="22351" spans="17:20">
      <c r="Q22351">
        <v>0.64690972222222198</v>
      </c>
      <c r="R22351">
        <v>1</v>
      </c>
      <c r="S22351" t="s">
        <v>9904</v>
      </c>
      <c r="T22351" t="s">
        <v>3097</v>
      </c>
    </row>
    <row r="22352" spans="17:20">
      <c r="Q22352">
        <v>0.64695601851851803</v>
      </c>
      <c r="R22352">
        <v>2</v>
      </c>
      <c r="S22352" t="s">
        <v>3237</v>
      </c>
      <c r="T22352" t="s">
        <v>3096</v>
      </c>
    </row>
    <row r="22353" spans="17:20">
      <c r="Q22353">
        <v>0.64696759259259295</v>
      </c>
      <c r="R22353">
        <v>1</v>
      </c>
      <c r="S22353" t="s">
        <v>9799</v>
      </c>
      <c r="T22353" t="s">
        <v>3103</v>
      </c>
    </row>
    <row r="22354" spans="17:20">
      <c r="Q22354">
        <v>0.64696759259259295</v>
      </c>
      <c r="R22354">
        <v>1</v>
      </c>
      <c r="S22354" t="s">
        <v>13298</v>
      </c>
      <c r="T22354" t="s">
        <v>3101</v>
      </c>
    </row>
    <row r="22355" spans="17:20">
      <c r="Q22355">
        <v>0.64696759259259295</v>
      </c>
      <c r="R22355">
        <v>1</v>
      </c>
      <c r="S22355" t="s">
        <v>1161</v>
      </c>
      <c r="T22355" t="s">
        <v>3099</v>
      </c>
    </row>
    <row r="22356" spans="17:20">
      <c r="Q22356">
        <v>0.64708333333333301</v>
      </c>
      <c r="R22356">
        <v>2</v>
      </c>
      <c r="S22356" t="s">
        <v>9660</v>
      </c>
      <c r="T22356" t="s">
        <v>3103</v>
      </c>
    </row>
    <row r="22357" spans="17:20">
      <c r="Q22357">
        <v>0.64710648148148198</v>
      </c>
      <c r="R22357">
        <v>1</v>
      </c>
      <c r="S22357" t="s">
        <v>9657</v>
      </c>
      <c r="T22357" t="s">
        <v>3221</v>
      </c>
    </row>
    <row r="22358" spans="17:20">
      <c r="Q22358">
        <v>0.64710648148148198</v>
      </c>
      <c r="R22358">
        <v>1</v>
      </c>
      <c r="S22358" t="s">
        <v>13299</v>
      </c>
      <c r="T22358" t="s">
        <v>3221</v>
      </c>
    </row>
    <row r="22359" spans="17:20">
      <c r="Q22359">
        <v>0.64711805555555602</v>
      </c>
      <c r="R22359">
        <v>1</v>
      </c>
      <c r="S22359" t="s">
        <v>9653</v>
      </c>
      <c r="T22359" t="s">
        <v>3221</v>
      </c>
    </row>
    <row r="22360" spans="17:20">
      <c r="Q22360">
        <v>0.64717592592592599</v>
      </c>
      <c r="R22360">
        <v>1</v>
      </c>
      <c r="S22360" t="s">
        <v>9681</v>
      </c>
      <c r="T22360" t="s">
        <v>3103</v>
      </c>
    </row>
    <row r="22361" spans="17:20">
      <c r="Q22361">
        <v>0.64722222222222203</v>
      </c>
      <c r="R22361">
        <v>1</v>
      </c>
      <c r="S22361" t="s">
        <v>9671</v>
      </c>
      <c r="T22361" t="s">
        <v>3103</v>
      </c>
    </row>
    <row r="22362" spans="17:20">
      <c r="Q22362">
        <v>0.647280092592593</v>
      </c>
      <c r="R22362">
        <v>1</v>
      </c>
      <c r="S22362" t="s">
        <v>9697</v>
      </c>
      <c r="T22362" t="s">
        <v>3103</v>
      </c>
    </row>
    <row r="22363" spans="17:20">
      <c r="Q22363">
        <v>0.647280092592593</v>
      </c>
      <c r="R22363">
        <v>1</v>
      </c>
      <c r="S22363" t="s">
        <v>9683</v>
      </c>
      <c r="T22363" t="s">
        <v>3103</v>
      </c>
    </row>
    <row r="22364" spans="17:20">
      <c r="Q22364">
        <v>0.64730324074074097</v>
      </c>
      <c r="R22364">
        <v>1</v>
      </c>
      <c r="S22364" t="s">
        <v>9691</v>
      </c>
      <c r="T22364" t="s">
        <v>3103</v>
      </c>
    </row>
    <row r="22365" spans="17:20">
      <c r="Q22365">
        <v>0.64731481481481501</v>
      </c>
      <c r="R22365">
        <v>1</v>
      </c>
      <c r="S22365" t="s">
        <v>3807</v>
      </c>
      <c r="T22365" t="s">
        <v>3094</v>
      </c>
    </row>
    <row r="22366" spans="17:20">
      <c r="Q22366">
        <v>0.64732638888888905</v>
      </c>
      <c r="R22366">
        <v>1</v>
      </c>
      <c r="S22366" t="s">
        <v>9673</v>
      </c>
      <c r="T22366" t="s">
        <v>3103</v>
      </c>
    </row>
    <row r="22367" spans="17:20">
      <c r="Q22367">
        <v>0.64737268518518498</v>
      </c>
      <c r="R22367">
        <v>1</v>
      </c>
      <c r="S22367" t="s">
        <v>9666</v>
      </c>
      <c r="T22367" t="s">
        <v>3221</v>
      </c>
    </row>
    <row r="22368" spans="17:20">
      <c r="Q22368">
        <v>0.64749999999999996</v>
      </c>
      <c r="R22368">
        <v>1</v>
      </c>
      <c r="S22368" t="s">
        <v>9668</v>
      </c>
      <c r="T22368" t="s">
        <v>3221</v>
      </c>
    </row>
    <row r="22369" spans="17:20">
      <c r="Q22369">
        <v>0.647511574074074</v>
      </c>
      <c r="R22369">
        <v>1</v>
      </c>
      <c r="S22369" t="s">
        <v>9686</v>
      </c>
      <c r="T22369" t="s">
        <v>3221</v>
      </c>
    </row>
    <row r="22370" spans="17:20">
      <c r="Q22370">
        <v>0.64752314814814804</v>
      </c>
      <c r="R22370">
        <v>1</v>
      </c>
      <c r="S22370" t="s">
        <v>9682</v>
      </c>
      <c r="T22370" t="s">
        <v>3103</v>
      </c>
    </row>
    <row r="22371" spans="17:20">
      <c r="Q22371">
        <v>0.64753472222222197</v>
      </c>
      <c r="R22371">
        <v>2</v>
      </c>
      <c r="S22371" t="s">
        <v>9693</v>
      </c>
      <c r="T22371" t="s">
        <v>3221</v>
      </c>
    </row>
    <row r="22372" spans="17:20">
      <c r="Q22372">
        <v>0.647708333333333</v>
      </c>
      <c r="R22372">
        <v>1</v>
      </c>
      <c r="S22372" t="s">
        <v>9698</v>
      </c>
      <c r="T22372" t="s">
        <v>3221</v>
      </c>
    </row>
    <row r="22373" spans="17:20">
      <c r="Q22373">
        <v>0.64775462962963004</v>
      </c>
      <c r="R22373">
        <v>1</v>
      </c>
      <c r="S22373" t="s">
        <v>9688</v>
      </c>
      <c r="T22373" t="s">
        <v>3103</v>
      </c>
    </row>
    <row r="22374" spans="17:20">
      <c r="Q22374">
        <v>0.64777777777777801</v>
      </c>
      <c r="R22374">
        <v>1</v>
      </c>
      <c r="S22374" t="s">
        <v>9664</v>
      </c>
      <c r="T22374" t="s">
        <v>3221</v>
      </c>
    </row>
    <row r="22375" spans="17:20">
      <c r="Q22375">
        <v>0.64781250000000001</v>
      </c>
      <c r="R22375">
        <v>1</v>
      </c>
      <c r="S22375" t="s">
        <v>9694</v>
      </c>
      <c r="T22375" t="s">
        <v>3103</v>
      </c>
    </row>
    <row r="22376" spans="17:20">
      <c r="Q22376">
        <v>0.64788194444444402</v>
      </c>
      <c r="R22376">
        <v>1</v>
      </c>
      <c r="S22376" t="s">
        <v>9690</v>
      </c>
      <c r="T22376" t="s">
        <v>3103</v>
      </c>
    </row>
    <row r="22377" spans="17:20">
      <c r="Q22377">
        <v>0.64791666666666703</v>
      </c>
      <c r="R22377">
        <v>1</v>
      </c>
      <c r="S22377" t="s">
        <v>9699</v>
      </c>
      <c r="T22377" t="s">
        <v>3103</v>
      </c>
    </row>
    <row r="22378" spans="17:20">
      <c r="Q22378">
        <v>0.64791666666666703</v>
      </c>
      <c r="R22378">
        <v>1</v>
      </c>
      <c r="S22378" t="s">
        <v>9674</v>
      </c>
      <c r="T22378" t="s">
        <v>3103</v>
      </c>
    </row>
    <row r="22379" spans="17:20">
      <c r="Q22379">
        <v>0.64807870370370402</v>
      </c>
      <c r="R22379">
        <v>1</v>
      </c>
      <c r="S22379" t="s">
        <v>10474</v>
      </c>
      <c r="T22379" t="s">
        <v>3100</v>
      </c>
    </row>
    <row r="22380" spans="17:20">
      <c r="Q22380">
        <v>0.64809027777777795</v>
      </c>
      <c r="R22380">
        <v>1</v>
      </c>
      <c r="S22380" t="s">
        <v>9701</v>
      </c>
      <c r="T22380" t="s">
        <v>3103</v>
      </c>
    </row>
    <row r="22381" spans="17:20">
      <c r="Q22381">
        <v>0.64810185185185198</v>
      </c>
      <c r="R22381">
        <v>1</v>
      </c>
      <c r="S22381" t="s">
        <v>9675</v>
      </c>
      <c r="T22381" t="s">
        <v>3103</v>
      </c>
    </row>
    <row r="22382" spans="17:20">
      <c r="Q22382">
        <v>0.64812499999999995</v>
      </c>
      <c r="R22382">
        <v>1</v>
      </c>
      <c r="S22382" t="s">
        <v>568</v>
      </c>
      <c r="T22382" t="s">
        <v>3096</v>
      </c>
    </row>
    <row r="22383" spans="17:20">
      <c r="Q22383">
        <v>0.64822916666666697</v>
      </c>
      <c r="R22383">
        <v>1</v>
      </c>
      <c r="S22383" t="s">
        <v>4208</v>
      </c>
      <c r="T22383" t="s">
        <v>3096</v>
      </c>
    </row>
    <row r="22384" spans="17:20">
      <c r="Q22384">
        <v>0.64836805555555599</v>
      </c>
      <c r="R22384">
        <v>1</v>
      </c>
      <c r="S22384" t="s">
        <v>9702</v>
      </c>
      <c r="T22384" t="s">
        <v>3103</v>
      </c>
    </row>
    <row r="22385" spans="17:20">
      <c r="Q22385">
        <v>0.64837962962963003</v>
      </c>
      <c r="R22385">
        <v>1</v>
      </c>
      <c r="S22385" t="s">
        <v>13300</v>
      </c>
      <c r="T22385" t="s">
        <v>3098</v>
      </c>
    </row>
    <row r="22386" spans="17:20">
      <c r="Q22386">
        <v>0.64844907407407404</v>
      </c>
      <c r="R22386">
        <v>1</v>
      </c>
      <c r="S22386" t="s">
        <v>3806</v>
      </c>
      <c r="T22386" t="s">
        <v>3096</v>
      </c>
    </row>
    <row r="22387" spans="17:20">
      <c r="Q22387">
        <v>0.64861111111111103</v>
      </c>
      <c r="R22387">
        <v>1</v>
      </c>
      <c r="S22387" t="s">
        <v>2562</v>
      </c>
      <c r="T22387" t="s">
        <v>3094</v>
      </c>
    </row>
    <row r="22388" spans="17:20">
      <c r="Q22388">
        <v>0.648900462962963</v>
      </c>
      <c r="R22388">
        <v>1</v>
      </c>
      <c r="S22388" t="s">
        <v>2311</v>
      </c>
      <c r="T22388" t="s">
        <v>3097</v>
      </c>
    </row>
    <row r="22389" spans="17:20">
      <c r="Q22389">
        <v>0.648935185185185</v>
      </c>
      <c r="R22389">
        <v>1</v>
      </c>
      <c r="S22389" t="s">
        <v>3663</v>
      </c>
      <c r="T22389" t="s">
        <v>3095</v>
      </c>
    </row>
    <row r="22390" spans="17:20">
      <c r="Q22390">
        <v>0.64895833333333297</v>
      </c>
      <c r="R22390">
        <v>1</v>
      </c>
      <c r="S22390" t="s">
        <v>13301</v>
      </c>
      <c r="T22390" t="s">
        <v>3095</v>
      </c>
    </row>
    <row r="22391" spans="17:20">
      <c r="Q22391">
        <v>0.64902777777777798</v>
      </c>
      <c r="R22391">
        <v>1</v>
      </c>
      <c r="S22391" t="s">
        <v>13302</v>
      </c>
      <c r="T22391" t="s">
        <v>3098</v>
      </c>
    </row>
    <row r="22392" spans="17:20">
      <c r="Q22392">
        <v>0.64905092592592595</v>
      </c>
      <c r="R22392">
        <v>1</v>
      </c>
      <c r="S22392" t="s">
        <v>3667</v>
      </c>
      <c r="T22392" t="s">
        <v>3097</v>
      </c>
    </row>
    <row r="22393" spans="17:20">
      <c r="Q22393">
        <v>0.64925925925925898</v>
      </c>
      <c r="R22393">
        <v>1</v>
      </c>
      <c r="S22393" t="s">
        <v>13303</v>
      </c>
      <c r="T22393" t="s">
        <v>3221</v>
      </c>
    </row>
    <row r="22394" spans="17:20">
      <c r="Q22394">
        <v>0.64929398148148099</v>
      </c>
      <c r="R22394">
        <v>1</v>
      </c>
      <c r="S22394" t="s">
        <v>2562</v>
      </c>
      <c r="T22394" t="s">
        <v>3103</v>
      </c>
    </row>
    <row r="22395" spans="17:20">
      <c r="Q22395">
        <v>0.64931712962962995</v>
      </c>
      <c r="R22395">
        <v>1</v>
      </c>
      <c r="S22395" t="s">
        <v>2562</v>
      </c>
      <c r="T22395" t="s">
        <v>3103</v>
      </c>
    </row>
    <row r="22396" spans="17:20">
      <c r="Q22396">
        <v>0.64951388888888895</v>
      </c>
      <c r="R22396">
        <v>1</v>
      </c>
      <c r="S22396" t="s">
        <v>3666</v>
      </c>
      <c r="T22396" t="s">
        <v>3094</v>
      </c>
    </row>
    <row r="22397" spans="17:20">
      <c r="Q22397">
        <v>0.64983796296296303</v>
      </c>
      <c r="R22397">
        <v>1</v>
      </c>
      <c r="S22397" t="s">
        <v>4173</v>
      </c>
      <c r="T22397" t="s">
        <v>3097</v>
      </c>
    </row>
    <row r="22398" spans="17:20">
      <c r="Q22398">
        <v>0.64984953703703696</v>
      </c>
      <c r="R22398">
        <v>2</v>
      </c>
      <c r="S22398" t="s">
        <v>3820</v>
      </c>
      <c r="T22398" t="s">
        <v>3095</v>
      </c>
    </row>
    <row r="22399" spans="17:20">
      <c r="Q22399">
        <v>0.64988425925925897</v>
      </c>
      <c r="R22399">
        <v>1</v>
      </c>
      <c r="S22399" t="s">
        <v>9704</v>
      </c>
      <c r="T22399" t="s">
        <v>3221</v>
      </c>
    </row>
    <row r="22400" spans="17:20">
      <c r="Q22400">
        <v>0.64991898148148197</v>
      </c>
      <c r="R22400">
        <v>2</v>
      </c>
      <c r="S22400" t="s">
        <v>9717</v>
      </c>
      <c r="T22400" t="s">
        <v>3103</v>
      </c>
    </row>
    <row r="22401" spans="17:20">
      <c r="Q22401">
        <v>0.64995370370370398</v>
      </c>
      <c r="R22401">
        <v>1</v>
      </c>
      <c r="S22401" t="s">
        <v>13304</v>
      </c>
      <c r="T22401" t="s">
        <v>3221</v>
      </c>
    </row>
    <row r="22402" spans="17:20">
      <c r="Q22402">
        <v>0.64998842592592598</v>
      </c>
      <c r="R22402">
        <v>2</v>
      </c>
      <c r="S22402" t="s">
        <v>9711</v>
      </c>
      <c r="T22402" t="s">
        <v>3103</v>
      </c>
    </row>
    <row r="22403" spans="17:20">
      <c r="Q22403">
        <v>0.65</v>
      </c>
      <c r="R22403">
        <v>1</v>
      </c>
      <c r="S22403" t="s">
        <v>9715</v>
      </c>
      <c r="T22403" t="s">
        <v>3103</v>
      </c>
    </row>
    <row r="22404" spans="17:20">
      <c r="Q22404">
        <v>0.65005787037036999</v>
      </c>
      <c r="R22404">
        <v>1</v>
      </c>
      <c r="S22404" t="s">
        <v>9707</v>
      </c>
      <c r="T22404" t="s">
        <v>3221</v>
      </c>
    </row>
    <row r="22405" spans="17:20">
      <c r="Q22405">
        <v>0.65011574074074097</v>
      </c>
      <c r="R22405">
        <v>1</v>
      </c>
      <c r="S22405" t="s">
        <v>9719</v>
      </c>
      <c r="T22405" t="s">
        <v>3103</v>
      </c>
    </row>
    <row r="22406" spans="17:20">
      <c r="Q22406">
        <v>0.65011574074074097</v>
      </c>
      <c r="R22406">
        <v>4</v>
      </c>
      <c r="S22406" t="s">
        <v>9723</v>
      </c>
      <c r="T22406" t="s">
        <v>3103</v>
      </c>
    </row>
    <row r="22407" spans="17:20">
      <c r="Q22407">
        <v>0.65015046296296297</v>
      </c>
      <c r="R22407">
        <v>1</v>
      </c>
      <c r="S22407" t="s">
        <v>9716</v>
      </c>
      <c r="T22407" t="s">
        <v>3103</v>
      </c>
    </row>
    <row r="22408" spans="17:20">
      <c r="Q22408">
        <v>0.65020833333333306</v>
      </c>
      <c r="R22408">
        <v>1</v>
      </c>
      <c r="S22408" t="s">
        <v>9710</v>
      </c>
      <c r="T22408" t="s">
        <v>3103</v>
      </c>
    </row>
    <row r="22409" spans="17:20">
      <c r="Q22409">
        <v>0.65020833333333306</v>
      </c>
      <c r="R22409">
        <v>1</v>
      </c>
      <c r="S22409" t="s">
        <v>9724</v>
      </c>
      <c r="T22409" t="s">
        <v>3103</v>
      </c>
    </row>
    <row r="22410" spans="17:20">
      <c r="Q22410">
        <v>0.65027777777777795</v>
      </c>
      <c r="R22410">
        <v>3</v>
      </c>
      <c r="S22410" t="s">
        <v>9718</v>
      </c>
      <c r="T22410" t="s">
        <v>3103</v>
      </c>
    </row>
    <row r="22411" spans="17:20">
      <c r="Q22411">
        <v>0.65037037037037004</v>
      </c>
      <c r="R22411">
        <v>4</v>
      </c>
      <c r="S22411" t="s">
        <v>9727</v>
      </c>
      <c r="T22411" t="s">
        <v>3103</v>
      </c>
    </row>
    <row r="22412" spans="17:20">
      <c r="Q22412">
        <v>0.65039351851851901</v>
      </c>
      <c r="R22412">
        <v>1</v>
      </c>
      <c r="S22412" t="s">
        <v>9725</v>
      </c>
      <c r="T22412" t="s">
        <v>3103</v>
      </c>
    </row>
    <row r="22413" spans="17:20">
      <c r="Q22413">
        <v>0.65040509259259305</v>
      </c>
      <c r="R22413">
        <v>1</v>
      </c>
      <c r="S22413" t="s">
        <v>3809</v>
      </c>
      <c r="T22413" t="s">
        <v>3095</v>
      </c>
    </row>
    <row r="22414" spans="17:20">
      <c r="Q22414">
        <v>0.65041666666666698</v>
      </c>
      <c r="R22414">
        <v>1</v>
      </c>
      <c r="S22414" t="s">
        <v>9728</v>
      </c>
      <c r="T22414" t="s">
        <v>3103</v>
      </c>
    </row>
    <row r="22415" spans="17:20">
      <c r="Q22415">
        <v>0.65045138888888898</v>
      </c>
      <c r="R22415">
        <v>4</v>
      </c>
      <c r="S22415" t="s">
        <v>9736</v>
      </c>
      <c r="T22415" t="s">
        <v>3103</v>
      </c>
    </row>
    <row r="22416" spans="17:20">
      <c r="Q22416">
        <v>0.65047453703703695</v>
      </c>
      <c r="R22416">
        <v>1</v>
      </c>
      <c r="S22416" t="s">
        <v>9730</v>
      </c>
      <c r="T22416" t="s">
        <v>3103</v>
      </c>
    </row>
    <row r="22417" spans="17:20">
      <c r="Q22417">
        <v>0.65049768518518503</v>
      </c>
      <c r="R22417">
        <v>1</v>
      </c>
      <c r="S22417" t="s">
        <v>9731</v>
      </c>
      <c r="T22417" t="s">
        <v>3103</v>
      </c>
    </row>
    <row r="22418" spans="17:20">
      <c r="Q22418">
        <v>0.65050925925925895</v>
      </c>
      <c r="R22418">
        <v>1</v>
      </c>
      <c r="S22418" t="s">
        <v>9732</v>
      </c>
      <c r="T22418" t="s">
        <v>3103</v>
      </c>
    </row>
    <row r="22419" spans="17:20">
      <c r="Q22419">
        <v>0.65053240740740703</v>
      </c>
      <c r="R22419">
        <v>1</v>
      </c>
      <c r="S22419" t="s">
        <v>9713</v>
      </c>
      <c r="T22419" t="s">
        <v>3221</v>
      </c>
    </row>
    <row r="22420" spans="17:20">
      <c r="Q22420">
        <v>0.65053240740740703</v>
      </c>
      <c r="R22420">
        <v>1</v>
      </c>
      <c r="S22420" t="s">
        <v>9734</v>
      </c>
      <c r="T22420" t="s">
        <v>3103</v>
      </c>
    </row>
    <row r="22421" spans="17:20">
      <c r="Q22421">
        <v>0.65057870370370396</v>
      </c>
      <c r="R22421">
        <v>1</v>
      </c>
      <c r="S22421" t="s">
        <v>9720</v>
      </c>
      <c r="T22421" t="s">
        <v>3221</v>
      </c>
    </row>
    <row r="22422" spans="17:20">
      <c r="Q22422">
        <v>0.65057870370370396</v>
      </c>
      <c r="R22422">
        <v>4</v>
      </c>
      <c r="S22422" t="s">
        <v>13305</v>
      </c>
      <c r="T22422" t="s">
        <v>3098</v>
      </c>
    </row>
    <row r="22423" spans="17:20">
      <c r="Q22423">
        <v>0.65060185185185204</v>
      </c>
      <c r="R22423">
        <v>1</v>
      </c>
      <c r="S22423" t="s">
        <v>9721</v>
      </c>
      <c r="T22423" t="s">
        <v>3221</v>
      </c>
    </row>
    <row r="22424" spans="17:20">
      <c r="Q22424">
        <v>0.65062500000000001</v>
      </c>
      <c r="R22424">
        <v>2</v>
      </c>
      <c r="S22424" t="s">
        <v>9743</v>
      </c>
      <c r="T22424" t="s">
        <v>3103</v>
      </c>
    </row>
    <row r="22425" spans="17:20">
      <c r="Q22425">
        <v>0.65069444444444402</v>
      </c>
      <c r="R22425">
        <v>1</v>
      </c>
      <c r="S22425" t="s">
        <v>2562</v>
      </c>
      <c r="T22425" t="s">
        <v>3103</v>
      </c>
    </row>
    <row r="22426" spans="17:20">
      <c r="Q22426">
        <v>0.65070601851851895</v>
      </c>
      <c r="R22426">
        <v>1</v>
      </c>
      <c r="S22426" t="s">
        <v>9740</v>
      </c>
      <c r="T22426" t="s">
        <v>3103</v>
      </c>
    </row>
    <row r="22427" spans="17:20">
      <c r="Q22427">
        <v>0.65077546296296296</v>
      </c>
      <c r="R22427">
        <v>2</v>
      </c>
      <c r="S22427" t="s">
        <v>9729</v>
      </c>
      <c r="T22427" t="s">
        <v>3103</v>
      </c>
    </row>
    <row r="22428" spans="17:20">
      <c r="Q22428">
        <v>0.65079861111111104</v>
      </c>
      <c r="R22428">
        <v>1</v>
      </c>
      <c r="S22428" t="s">
        <v>9746</v>
      </c>
      <c r="T22428" t="s">
        <v>3103</v>
      </c>
    </row>
    <row r="22429" spans="17:20">
      <c r="Q22429">
        <v>0.650821759259259</v>
      </c>
      <c r="R22429">
        <v>1</v>
      </c>
      <c r="S22429" t="s">
        <v>9741</v>
      </c>
      <c r="T22429" t="s">
        <v>3103</v>
      </c>
    </row>
    <row r="22430" spans="17:20">
      <c r="Q22430">
        <v>0.65083333333333304</v>
      </c>
      <c r="R22430">
        <v>1</v>
      </c>
      <c r="S22430" t="s">
        <v>9745</v>
      </c>
      <c r="T22430" t="s">
        <v>3103</v>
      </c>
    </row>
    <row r="22431" spans="17:20">
      <c r="Q22431">
        <v>0.65086805555555605</v>
      </c>
      <c r="R22431">
        <v>1</v>
      </c>
      <c r="S22431" t="s">
        <v>2562</v>
      </c>
      <c r="T22431" t="s">
        <v>3103</v>
      </c>
    </row>
    <row r="22432" spans="17:20">
      <c r="Q22432">
        <v>0.65097222222222195</v>
      </c>
      <c r="R22432">
        <v>1</v>
      </c>
      <c r="S22432" t="s">
        <v>4151</v>
      </c>
      <c r="T22432" t="s">
        <v>3100</v>
      </c>
    </row>
    <row r="22433" spans="17:20">
      <c r="Q22433">
        <v>0.65099537037037003</v>
      </c>
      <c r="R22433">
        <v>1</v>
      </c>
      <c r="S22433" t="s">
        <v>9747</v>
      </c>
      <c r="T22433" t="s">
        <v>3103</v>
      </c>
    </row>
    <row r="22434" spans="17:20">
      <c r="Q22434">
        <v>0.651018518518519</v>
      </c>
      <c r="R22434">
        <v>1</v>
      </c>
      <c r="S22434" t="s">
        <v>9748</v>
      </c>
      <c r="T22434" t="s">
        <v>3103</v>
      </c>
    </row>
    <row r="22435" spans="17:20">
      <c r="Q22435">
        <v>0.65114583333333298</v>
      </c>
      <c r="R22435">
        <v>1</v>
      </c>
      <c r="S22435" t="s">
        <v>9751</v>
      </c>
      <c r="T22435" t="s">
        <v>3103</v>
      </c>
    </row>
    <row r="22436" spans="17:20">
      <c r="Q22436">
        <v>0.65115740740740702</v>
      </c>
      <c r="R22436">
        <v>2</v>
      </c>
      <c r="S22436" t="s">
        <v>9722</v>
      </c>
      <c r="T22436" t="s">
        <v>3221</v>
      </c>
    </row>
    <row r="22437" spans="17:20">
      <c r="Q22437">
        <v>0.65156250000000004</v>
      </c>
      <c r="R22437">
        <v>1</v>
      </c>
      <c r="S22437" t="s">
        <v>9737</v>
      </c>
      <c r="T22437" t="s">
        <v>3103</v>
      </c>
    </row>
    <row r="22438" spans="17:20">
      <c r="Q22438">
        <v>0.65166666666666695</v>
      </c>
      <c r="R22438">
        <v>4</v>
      </c>
      <c r="S22438" t="s">
        <v>9767</v>
      </c>
      <c r="T22438" t="s">
        <v>3103</v>
      </c>
    </row>
    <row r="22439" spans="17:20">
      <c r="Q22439">
        <v>0.65167824074074099</v>
      </c>
      <c r="R22439">
        <v>1</v>
      </c>
      <c r="S22439" t="s">
        <v>10141</v>
      </c>
      <c r="T22439" t="s">
        <v>3097</v>
      </c>
    </row>
    <row r="22440" spans="17:20">
      <c r="Q22440">
        <v>0.65168981481481503</v>
      </c>
      <c r="R22440">
        <v>1</v>
      </c>
      <c r="S22440" t="s">
        <v>9764</v>
      </c>
      <c r="T22440" t="s">
        <v>3103</v>
      </c>
    </row>
    <row r="22441" spans="17:20">
      <c r="Q22441">
        <v>0.65170138888888896</v>
      </c>
      <c r="R22441">
        <v>2</v>
      </c>
      <c r="S22441" t="s">
        <v>9754</v>
      </c>
      <c r="T22441" t="s">
        <v>3103</v>
      </c>
    </row>
    <row r="22442" spans="17:20">
      <c r="Q22442">
        <v>0.65171296296296299</v>
      </c>
      <c r="R22442">
        <v>2</v>
      </c>
      <c r="S22442" t="s">
        <v>9760</v>
      </c>
      <c r="T22442" t="s">
        <v>3103</v>
      </c>
    </row>
    <row r="22443" spans="17:20">
      <c r="Q22443">
        <v>0.65171296296296299</v>
      </c>
      <c r="R22443">
        <v>1</v>
      </c>
      <c r="S22443" t="s">
        <v>665</v>
      </c>
      <c r="T22443" t="s">
        <v>3097</v>
      </c>
    </row>
    <row r="22444" spans="17:20">
      <c r="Q22444">
        <v>0.65173611111111096</v>
      </c>
      <c r="R22444">
        <v>4</v>
      </c>
      <c r="S22444" t="s">
        <v>9762</v>
      </c>
      <c r="T22444" t="s">
        <v>3103</v>
      </c>
    </row>
    <row r="22445" spans="17:20">
      <c r="Q22445">
        <v>0.65175925925925904</v>
      </c>
      <c r="R22445">
        <v>3</v>
      </c>
      <c r="S22445" t="s">
        <v>9765</v>
      </c>
      <c r="T22445" t="s">
        <v>3103</v>
      </c>
    </row>
    <row r="22446" spans="17:20">
      <c r="Q22446">
        <v>0.65177083333333297</v>
      </c>
      <c r="R22446">
        <v>1</v>
      </c>
      <c r="S22446" t="s">
        <v>9738</v>
      </c>
      <c r="T22446" t="s">
        <v>3103</v>
      </c>
    </row>
    <row r="22447" spans="17:20">
      <c r="Q22447">
        <v>0.65179398148148104</v>
      </c>
      <c r="R22447">
        <v>1</v>
      </c>
      <c r="S22447" t="s">
        <v>9759</v>
      </c>
      <c r="T22447" t="s">
        <v>3221</v>
      </c>
    </row>
    <row r="22448" spans="17:20">
      <c r="Q22448">
        <v>0.65181712962963001</v>
      </c>
      <c r="R22448">
        <v>1</v>
      </c>
      <c r="S22448" t="s">
        <v>9755</v>
      </c>
      <c r="T22448" t="s">
        <v>3103</v>
      </c>
    </row>
    <row r="22449" spans="17:20">
      <c r="Q22449">
        <v>0.65182870370370405</v>
      </c>
      <c r="R22449">
        <v>1</v>
      </c>
      <c r="S22449" t="s">
        <v>9756</v>
      </c>
      <c r="T22449" t="s">
        <v>3103</v>
      </c>
    </row>
    <row r="22450" spans="17:20">
      <c r="Q22450">
        <v>0.65187499999999998</v>
      </c>
      <c r="R22450">
        <v>4</v>
      </c>
      <c r="S22450" t="s">
        <v>9774</v>
      </c>
      <c r="T22450" t="s">
        <v>3103</v>
      </c>
    </row>
    <row r="22451" spans="17:20">
      <c r="Q22451">
        <v>0.65189814814814795</v>
      </c>
      <c r="R22451">
        <v>1</v>
      </c>
      <c r="S22451" t="s">
        <v>9775</v>
      </c>
      <c r="T22451" t="s">
        <v>3103</v>
      </c>
    </row>
    <row r="22452" spans="17:20">
      <c r="Q22452">
        <v>0.65194444444444399</v>
      </c>
      <c r="R22452">
        <v>1</v>
      </c>
      <c r="S22452" t="s">
        <v>9758</v>
      </c>
      <c r="T22452" t="s">
        <v>3103</v>
      </c>
    </row>
    <row r="22453" spans="17:20">
      <c r="Q22453">
        <v>0.65196759259259296</v>
      </c>
      <c r="R22453">
        <v>1</v>
      </c>
      <c r="S22453" t="s">
        <v>9781</v>
      </c>
      <c r="T22453" t="s">
        <v>3103</v>
      </c>
    </row>
    <row r="22454" spans="17:20">
      <c r="Q22454">
        <v>0.651979166666667</v>
      </c>
      <c r="R22454">
        <v>1</v>
      </c>
      <c r="S22454" t="s">
        <v>9752</v>
      </c>
      <c r="T22454" t="s">
        <v>3103</v>
      </c>
    </row>
    <row r="22455" spans="17:20">
      <c r="Q22455">
        <v>0.65199074074074104</v>
      </c>
      <c r="R22455">
        <v>1</v>
      </c>
      <c r="S22455" t="s">
        <v>9784</v>
      </c>
      <c r="T22455" t="s">
        <v>3103</v>
      </c>
    </row>
    <row r="22456" spans="17:20">
      <c r="Q22456">
        <v>0.65199074074074104</v>
      </c>
      <c r="R22456">
        <v>1</v>
      </c>
      <c r="S22456" t="s">
        <v>9709</v>
      </c>
      <c r="T22456" t="s">
        <v>3095</v>
      </c>
    </row>
    <row r="22457" spans="17:20">
      <c r="Q22457">
        <v>0.65199074074074104</v>
      </c>
      <c r="R22457">
        <v>1</v>
      </c>
      <c r="S22457" t="s">
        <v>4573</v>
      </c>
      <c r="T22457" t="s">
        <v>3097</v>
      </c>
    </row>
    <row r="22458" spans="17:20">
      <c r="Q22458">
        <v>0.65202546296296304</v>
      </c>
      <c r="R22458">
        <v>1</v>
      </c>
      <c r="S22458" t="s">
        <v>9753</v>
      </c>
      <c r="T22458" t="s">
        <v>3103</v>
      </c>
    </row>
    <row r="22459" spans="17:20">
      <c r="Q22459">
        <v>0.65203703703703697</v>
      </c>
      <c r="R22459">
        <v>1</v>
      </c>
      <c r="S22459" t="s">
        <v>9788</v>
      </c>
      <c r="T22459" t="s">
        <v>3103</v>
      </c>
    </row>
    <row r="22460" spans="17:20">
      <c r="Q22460">
        <v>0.65204861111111101</v>
      </c>
      <c r="R22460">
        <v>2</v>
      </c>
      <c r="S22460" t="s">
        <v>9749</v>
      </c>
      <c r="T22460" t="s">
        <v>3103</v>
      </c>
    </row>
    <row r="22461" spans="17:20">
      <c r="Q22461">
        <v>0.65208333333333302</v>
      </c>
      <c r="R22461">
        <v>1</v>
      </c>
      <c r="S22461" t="s">
        <v>13306</v>
      </c>
      <c r="T22461" t="s">
        <v>3221</v>
      </c>
    </row>
    <row r="22462" spans="17:20">
      <c r="Q22462">
        <v>0.65217592592592599</v>
      </c>
      <c r="R22462">
        <v>1</v>
      </c>
      <c r="S22462" t="s">
        <v>3965</v>
      </c>
      <c r="T22462" t="s">
        <v>3100</v>
      </c>
    </row>
    <row r="22463" spans="17:20">
      <c r="Q22463">
        <v>0.65226851851851897</v>
      </c>
      <c r="R22463">
        <v>1</v>
      </c>
      <c r="S22463" t="s">
        <v>4675</v>
      </c>
      <c r="T22463" t="s">
        <v>3097</v>
      </c>
    </row>
    <row r="22464" spans="17:20">
      <c r="Q22464">
        <v>0.65231481481481501</v>
      </c>
      <c r="R22464">
        <v>2</v>
      </c>
      <c r="S22464" t="s">
        <v>9735</v>
      </c>
      <c r="T22464" t="s">
        <v>3221</v>
      </c>
    </row>
    <row r="22465" spans="17:20">
      <c r="Q22465">
        <v>0.65231481481481501</v>
      </c>
      <c r="R22465">
        <v>1</v>
      </c>
      <c r="S22465" t="s">
        <v>9800</v>
      </c>
      <c r="T22465" t="s">
        <v>3103</v>
      </c>
    </row>
    <row r="22466" spans="17:20">
      <c r="Q22466">
        <v>0.65237268518518499</v>
      </c>
      <c r="R22466">
        <v>1</v>
      </c>
      <c r="S22466" t="s">
        <v>10152</v>
      </c>
      <c r="T22466" t="s">
        <v>3097</v>
      </c>
    </row>
    <row r="22467" spans="17:20">
      <c r="Q22467">
        <v>0.65241898148148103</v>
      </c>
      <c r="R22467">
        <v>1</v>
      </c>
      <c r="S22467" t="s">
        <v>2562</v>
      </c>
      <c r="T22467" t="s">
        <v>3103</v>
      </c>
    </row>
    <row r="22468" spans="17:20">
      <c r="Q22468">
        <v>0.65243055555555596</v>
      </c>
      <c r="R22468">
        <v>1</v>
      </c>
      <c r="S22468" t="s">
        <v>9805</v>
      </c>
      <c r="T22468" t="s">
        <v>3103</v>
      </c>
    </row>
    <row r="22469" spans="17:20">
      <c r="Q22469">
        <v>0.65249999999999997</v>
      </c>
      <c r="R22469">
        <v>1</v>
      </c>
      <c r="S22469" t="s">
        <v>13307</v>
      </c>
      <c r="T22469" t="s">
        <v>3098</v>
      </c>
    </row>
    <row r="22470" spans="17:20">
      <c r="Q22470">
        <v>0.65251157407407401</v>
      </c>
      <c r="R22470">
        <v>4</v>
      </c>
      <c r="S22470" t="s">
        <v>9807</v>
      </c>
      <c r="T22470" t="s">
        <v>3103</v>
      </c>
    </row>
    <row r="22471" spans="17:20">
      <c r="Q22471">
        <v>0.65253472222222197</v>
      </c>
      <c r="R22471">
        <v>4</v>
      </c>
      <c r="S22471" t="s">
        <v>9810</v>
      </c>
      <c r="T22471" t="s">
        <v>3103</v>
      </c>
    </row>
    <row r="22472" spans="17:20">
      <c r="Q22472">
        <v>0.65259259259259295</v>
      </c>
      <c r="R22472">
        <v>1</v>
      </c>
      <c r="S22472" t="s">
        <v>9815</v>
      </c>
      <c r="T22472" t="s">
        <v>3103</v>
      </c>
    </row>
    <row r="22473" spans="17:20">
      <c r="Q22473">
        <v>0.65266203703703696</v>
      </c>
      <c r="R22473">
        <v>1</v>
      </c>
      <c r="S22473" t="s">
        <v>9817</v>
      </c>
      <c r="T22473" t="s">
        <v>3103</v>
      </c>
    </row>
    <row r="22474" spans="17:20">
      <c r="Q22474">
        <v>0.65268518518518504</v>
      </c>
      <c r="R22474">
        <v>1</v>
      </c>
      <c r="S22474" t="s">
        <v>9776</v>
      </c>
      <c r="T22474" t="s">
        <v>3221</v>
      </c>
    </row>
    <row r="22475" spans="17:20">
      <c r="Q22475">
        <v>0.65271990740740704</v>
      </c>
      <c r="R22475">
        <v>1</v>
      </c>
      <c r="S22475" t="s">
        <v>9777</v>
      </c>
      <c r="T22475" t="s">
        <v>3221</v>
      </c>
    </row>
    <row r="22476" spans="17:20">
      <c r="Q22476">
        <v>0.65281250000000002</v>
      </c>
      <c r="R22476">
        <v>6</v>
      </c>
      <c r="S22476" t="s">
        <v>9802</v>
      </c>
      <c r="T22476" t="s">
        <v>3103</v>
      </c>
    </row>
    <row r="22477" spans="17:20">
      <c r="Q22477">
        <v>0.65281250000000002</v>
      </c>
      <c r="R22477">
        <v>1</v>
      </c>
      <c r="S22477" t="s">
        <v>9822</v>
      </c>
      <c r="T22477" t="s">
        <v>3103</v>
      </c>
    </row>
    <row r="22478" spans="17:20">
      <c r="Q22478">
        <v>0.65282407407407395</v>
      </c>
      <c r="R22478">
        <v>1</v>
      </c>
      <c r="S22478" t="s">
        <v>9757</v>
      </c>
      <c r="T22478" t="s">
        <v>3221</v>
      </c>
    </row>
    <row r="22479" spans="17:20">
      <c r="Q22479">
        <v>0.65284722222222202</v>
      </c>
      <c r="R22479">
        <v>1</v>
      </c>
      <c r="S22479" t="s">
        <v>9823</v>
      </c>
      <c r="T22479" t="s">
        <v>3103</v>
      </c>
    </row>
    <row r="22480" spans="17:20">
      <c r="Q22480">
        <v>0.65287037037036999</v>
      </c>
      <c r="R22480">
        <v>1</v>
      </c>
      <c r="S22480" t="s">
        <v>9825</v>
      </c>
      <c r="T22480" t="s">
        <v>3103</v>
      </c>
    </row>
    <row r="22481" spans="17:20">
      <c r="Q22481">
        <v>0.65289351851851896</v>
      </c>
      <c r="R22481">
        <v>1</v>
      </c>
      <c r="S22481" t="s">
        <v>9826</v>
      </c>
      <c r="T22481" t="s">
        <v>3103</v>
      </c>
    </row>
    <row r="22482" spans="17:20">
      <c r="Q22482">
        <v>0.65297453703703701</v>
      </c>
      <c r="R22482">
        <v>1</v>
      </c>
      <c r="S22482" t="s">
        <v>9828</v>
      </c>
      <c r="T22482" t="s">
        <v>3103</v>
      </c>
    </row>
    <row r="22483" spans="17:20">
      <c r="Q22483">
        <v>0.65298611111111104</v>
      </c>
      <c r="R22483">
        <v>1</v>
      </c>
      <c r="S22483" t="s">
        <v>9786</v>
      </c>
      <c r="T22483" t="s">
        <v>3221</v>
      </c>
    </row>
    <row r="22484" spans="17:20">
      <c r="Q22484">
        <v>0.65299768518518497</v>
      </c>
      <c r="R22484">
        <v>1</v>
      </c>
      <c r="S22484" t="s">
        <v>9790</v>
      </c>
      <c r="T22484" t="s">
        <v>3221</v>
      </c>
    </row>
    <row r="22485" spans="17:20">
      <c r="Q22485">
        <v>0.65302083333333305</v>
      </c>
      <c r="R22485">
        <v>4</v>
      </c>
      <c r="S22485" t="s">
        <v>9829</v>
      </c>
      <c r="T22485" t="s">
        <v>3103</v>
      </c>
    </row>
    <row r="22486" spans="17:20">
      <c r="Q22486">
        <v>0.65302083333333305</v>
      </c>
      <c r="R22486">
        <v>1</v>
      </c>
      <c r="S22486" t="s">
        <v>363</v>
      </c>
      <c r="T22486" t="s">
        <v>3097</v>
      </c>
    </row>
    <row r="22487" spans="17:20">
      <c r="Q22487">
        <v>0.65307870370370402</v>
      </c>
      <c r="R22487">
        <v>1</v>
      </c>
      <c r="S22487" t="s">
        <v>9768</v>
      </c>
      <c r="T22487" t="s">
        <v>3221</v>
      </c>
    </row>
    <row r="22488" spans="17:20">
      <c r="Q22488">
        <v>0.65307870370370402</v>
      </c>
      <c r="R22488">
        <v>1</v>
      </c>
      <c r="S22488" t="s">
        <v>9831</v>
      </c>
      <c r="T22488" t="s">
        <v>3103</v>
      </c>
    </row>
    <row r="22489" spans="17:20">
      <c r="Q22489">
        <v>0.65307870370370402</v>
      </c>
      <c r="R22489">
        <v>2</v>
      </c>
      <c r="S22489" t="s">
        <v>91</v>
      </c>
      <c r="T22489" t="s">
        <v>3096</v>
      </c>
    </row>
    <row r="22490" spans="17:20">
      <c r="Q22490">
        <v>0.65310185185185199</v>
      </c>
      <c r="R22490">
        <v>1</v>
      </c>
      <c r="S22490" t="s">
        <v>9832</v>
      </c>
      <c r="T22490" t="s">
        <v>3103</v>
      </c>
    </row>
    <row r="22491" spans="17:20">
      <c r="Q22491">
        <v>0.65312499999999996</v>
      </c>
      <c r="R22491">
        <v>1</v>
      </c>
      <c r="S22491" t="s">
        <v>9833</v>
      </c>
      <c r="T22491" t="s">
        <v>3103</v>
      </c>
    </row>
    <row r="22492" spans="17:20">
      <c r="Q22492">
        <v>0.65319444444444397</v>
      </c>
      <c r="R22492">
        <v>1</v>
      </c>
      <c r="S22492" t="s">
        <v>9834</v>
      </c>
      <c r="T22492" t="s">
        <v>3103</v>
      </c>
    </row>
    <row r="22493" spans="17:20">
      <c r="Q22493">
        <v>0.653206018518519</v>
      </c>
      <c r="R22493">
        <v>1</v>
      </c>
      <c r="S22493" t="s">
        <v>2562</v>
      </c>
      <c r="T22493" t="s">
        <v>3103</v>
      </c>
    </row>
    <row r="22494" spans="17:20">
      <c r="Q22494">
        <v>0.653206018518519</v>
      </c>
      <c r="R22494">
        <v>1</v>
      </c>
      <c r="S22494" t="s">
        <v>9835</v>
      </c>
      <c r="T22494" t="s">
        <v>3103</v>
      </c>
    </row>
    <row r="22495" spans="17:20">
      <c r="Q22495">
        <v>0.65322916666666697</v>
      </c>
      <c r="R22495">
        <v>1</v>
      </c>
      <c r="S22495" t="s">
        <v>9812</v>
      </c>
      <c r="T22495" t="s">
        <v>3103</v>
      </c>
    </row>
    <row r="22496" spans="17:20">
      <c r="Q22496">
        <v>0.65325231481481505</v>
      </c>
      <c r="R22496">
        <v>1</v>
      </c>
      <c r="S22496" t="s">
        <v>9836</v>
      </c>
      <c r="T22496" t="s">
        <v>3103</v>
      </c>
    </row>
    <row r="22497" spans="17:20">
      <c r="Q22497">
        <v>0.65327546296296302</v>
      </c>
      <c r="R22497">
        <v>1</v>
      </c>
      <c r="S22497" t="s">
        <v>9837</v>
      </c>
      <c r="T22497" t="s">
        <v>3103</v>
      </c>
    </row>
    <row r="22498" spans="17:20">
      <c r="Q22498">
        <v>0.65329861111111098</v>
      </c>
      <c r="R22498">
        <v>1</v>
      </c>
      <c r="S22498" t="s">
        <v>9840</v>
      </c>
      <c r="T22498" t="s">
        <v>3103</v>
      </c>
    </row>
    <row r="22499" spans="17:20">
      <c r="Q22499">
        <v>0.65332175925925895</v>
      </c>
      <c r="R22499">
        <v>1</v>
      </c>
      <c r="S22499" t="s">
        <v>9842</v>
      </c>
      <c r="T22499" t="s">
        <v>3103</v>
      </c>
    </row>
    <row r="22500" spans="17:20">
      <c r="Q22500">
        <v>0.65334490740740703</v>
      </c>
      <c r="R22500">
        <v>2</v>
      </c>
      <c r="S22500" t="s">
        <v>9793</v>
      </c>
      <c r="T22500" t="s">
        <v>3103</v>
      </c>
    </row>
    <row r="22501" spans="17:20">
      <c r="Q22501">
        <v>0.65334490740740703</v>
      </c>
      <c r="R22501">
        <v>1</v>
      </c>
      <c r="S22501" t="s">
        <v>9845</v>
      </c>
      <c r="T22501" t="s">
        <v>3103</v>
      </c>
    </row>
    <row r="22502" spans="17:20">
      <c r="Q22502">
        <v>0.65342592592592597</v>
      </c>
      <c r="R22502">
        <v>1</v>
      </c>
      <c r="S22502" t="s">
        <v>3381</v>
      </c>
      <c r="T22502" t="s">
        <v>3099</v>
      </c>
    </row>
    <row r="22503" spans="17:20">
      <c r="Q22503">
        <v>0.6534375</v>
      </c>
      <c r="R22503">
        <v>2</v>
      </c>
      <c r="S22503" t="s">
        <v>9848</v>
      </c>
      <c r="T22503" t="s">
        <v>3103</v>
      </c>
    </row>
    <row r="22504" spans="17:20">
      <c r="Q22504">
        <v>0.65346064814814797</v>
      </c>
      <c r="R22504">
        <v>1</v>
      </c>
      <c r="S22504" t="s">
        <v>9849</v>
      </c>
      <c r="T22504" t="s">
        <v>3103</v>
      </c>
    </row>
    <row r="22505" spans="17:20">
      <c r="Q22505">
        <v>0.65365740740740697</v>
      </c>
      <c r="R22505">
        <v>1</v>
      </c>
      <c r="S22505" t="s">
        <v>9778</v>
      </c>
      <c r="T22505" t="s">
        <v>3221</v>
      </c>
    </row>
    <row r="22506" spans="17:20">
      <c r="Q22506">
        <v>0.653668981481481</v>
      </c>
      <c r="R22506">
        <v>2</v>
      </c>
      <c r="S22506" t="s">
        <v>9791</v>
      </c>
      <c r="T22506" t="s">
        <v>3103</v>
      </c>
    </row>
    <row r="22507" spans="17:20">
      <c r="Q22507">
        <v>0.65368055555555604</v>
      </c>
      <c r="R22507">
        <v>1</v>
      </c>
      <c r="S22507" t="s">
        <v>9780</v>
      </c>
      <c r="T22507" t="s">
        <v>3221</v>
      </c>
    </row>
    <row r="22508" spans="17:20">
      <c r="Q22508">
        <v>0.65371527777777805</v>
      </c>
      <c r="R22508">
        <v>1</v>
      </c>
      <c r="S22508" t="s">
        <v>9852</v>
      </c>
      <c r="T22508" t="s">
        <v>3103</v>
      </c>
    </row>
    <row r="22509" spans="17:20">
      <c r="Q22509">
        <v>0.65372685185185198</v>
      </c>
      <c r="R22509">
        <v>1</v>
      </c>
      <c r="S22509" t="s">
        <v>9853</v>
      </c>
      <c r="T22509" t="s">
        <v>3103</v>
      </c>
    </row>
    <row r="22510" spans="17:20">
      <c r="Q22510">
        <v>0.65376157407407398</v>
      </c>
      <c r="R22510">
        <v>2</v>
      </c>
      <c r="S22510" t="s">
        <v>9855</v>
      </c>
      <c r="T22510" t="s">
        <v>3103</v>
      </c>
    </row>
    <row r="22511" spans="17:20">
      <c r="Q22511">
        <v>0.65378472222222195</v>
      </c>
      <c r="R22511">
        <v>2</v>
      </c>
      <c r="S22511" t="s">
        <v>9795</v>
      </c>
      <c r="T22511" t="s">
        <v>3103</v>
      </c>
    </row>
    <row r="22512" spans="17:20">
      <c r="Q22512">
        <v>0.65379629629629599</v>
      </c>
      <c r="R22512">
        <v>1</v>
      </c>
      <c r="S22512" t="s">
        <v>9856</v>
      </c>
      <c r="T22512" t="s">
        <v>3103</v>
      </c>
    </row>
    <row r="22513" spans="17:20">
      <c r="Q22513">
        <v>0.65384259259259303</v>
      </c>
      <c r="R22513">
        <v>1</v>
      </c>
      <c r="S22513" t="s">
        <v>9857</v>
      </c>
      <c r="T22513" t="s">
        <v>3103</v>
      </c>
    </row>
    <row r="22514" spans="17:20">
      <c r="Q22514">
        <v>0.653865740740741</v>
      </c>
      <c r="R22514">
        <v>1</v>
      </c>
      <c r="S22514" t="s">
        <v>9858</v>
      </c>
      <c r="T22514" t="s">
        <v>3103</v>
      </c>
    </row>
    <row r="22515" spans="17:20">
      <c r="Q22515">
        <v>0.65387731481481504</v>
      </c>
      <c r="R22515">
        <v>1</v>
      </c>
      <c r="S22515" t="s">
        <v>9798</v>
      </c>
      <c r="T22515" t="s">
        <v>3103</v>
      </c>
    </row>
    <row r="22516" spans="17:20">
      <c r="Q22516">
        <v>0.65387731481481504</v>
      </c>
      <c r="R22516">
        <v>1</v>
      </c>
      <c r="S22516" t="s">
        <v>9796</v>
      </c>
      <c r="T22516" t="s">
        <v>3103</v>
      </c>
    </row>
    <row r="22517" spans="17:20">
      <c r="Q22517">
        <v>0.65400462962963002</v>
      </c>
      <c r="R22517">
        <v>1</v>
      </c>
      <c r="S22517" t="s">
        <v>13308</v>
      </c>
      <c r="T22517" t="s">
        <v>3098</v>
      </c>
    </row>
    <row r="22518" spans="17:20">
      <c r="Q22518">
        <v>0.654131944444444</v>
      </c>
      <c r="R22518">
        <v>1</v>
      </c>
      <c r="S22518" t="s">
        <v>3695</v>
      </c>
      <c r="T22518" t="s">
        <v>3128</v>
      </c>
    </row>
    <row r="22519" spans="17:20">
      <c r="Q22519">
        <v>0.65435185185185196</v>
      </c>
      <c r="R22519">
        <v>5</v>
      </c>
      <c r="S22519" t="s">
        <v>9804</v>
      </c>
      <c r="T22519" t="s">
        <v>3103</v>
      </c>
    </row>
    <row r="22520" spans="17:20">
      <c r="Q22520">
        <v>0.65444444444444405</v>
      </c>
      <c r="R22520">
        <v>1</v>
      </c>
      <c r="S22520" t="s">
        <v>13309</v>
      </c>
      <c r="T22520" t="s">
        <v>3098</v>
      </c>
    </row>
    <row r="22521" spans="17:20">
      <c r="Q22521">
        <v>0.65446759259259302</v>
      </c>
      <c r="R22521">
        <v>1</v>
      </c>
      <c r="S22521" t="s">
        <v>3744</v>
      </c>
      <c r="T22521" t="s">
        <v>3096</v>
      </c>
    </row>
    <row r="22522" spans="17:20">
      <c r="Q22522">
        <v>0.65458333333333296</v>
      </c>
      <c r="R22522">
        <v>1</v>
      </c>
      <c r="S22522" t="s">
        <v>4341</v>
      </c>
      <c r="T22522" t="s">
        <v>3094</v>
      </c>
    </row>
    <row r="22523" spans="17:20">
      <c r="Q22523">
        <v>0.65487268518518504</v>
      </c>
      <c r="R22523">
        <v>2</v>
      </c>
      <c r="S22523" t="s">
        <v>13310</v>
      </c>
      <c r="T22523" t="s">
        <v>3098</v>
      </c>
    </row>
    <row r="22524" spans="17:20">
      <c r="Q22524">
        <v>0.65491898148148198</v>
      </c>
      <c r="R22524">
        <v>2</v>
      </c>
      <c r="S22524" t="s">
        <v>906</v>
      </c>
      <c r="T22524" t="s">
        <v>3128</v>
      </c>
    </row>
    <row r="22525" spans="17:20">
      <c r="Q22525">
        <v>0.65538194444444398</v>
      </c>
      <c r="R22525">
        <v>2</v>
      </c>
      <c r="S22525" t="s">
        <v>9830</v>
      </c>
      <c r="T22525" t="s">
        <v>3103</v>
      </c>
    </row>
    <row r="22526" spans="17:20">
      <c r="Q22526">
        <v>0.65557870370370397</v>
      </c>
      <c r="R22526">
        <v>2</v>
      </c>
      <c r="S22526" t="s">
        <v>503</v>
      </c>
      <c r="T22526" t="s">
        <v>3096</v>
      </c>
    </row>
    <row r="22527" spans="17:20">
      <c r="Q22527">
        <v>0.65603009259259304</v>
      </c>
      <c r="R22527">
        <v>1</v>
      </c>
      <c r="S22527" t="s">
        <v>13311</v>
      </c>
      <c r="T22527" t="s">
        <v>3098</v>
      </c>
    </row>
    <row r="22528" spans="17:20">
      <c r="Q22528">
        <v>0.65629629629629604</v>
      </c>
      <c r="R22528">
        <v>1</v>
      </c>
      <c r="S22528" t="s">
        <v>3946</v>
      </c>
      <c r="T22528" t="s">
        <v>3097</v>
      </c>
    </row>
    <row r="22529" spans="17:20">
      <c r="Q22529">
        <v>0.65636574074074105</v>
      </c>
      <c r="R22529">
        <v>1</v>
      </c>
      <c r="S22529" t="s">
        <v>9866</v>
      </c>
      <c r="T22529" t="s">
        <v>3103</v>
      </c>
    </row>
    <row r="22530" spans="17:20">
      <c r="Q22530">
        <v>0.65673611111111097</v>
      </c>
      <c r="R22530">
        <v>1</v>
      </c>
      <c r="S22530" t="s">
        <v>9870</v>
      </c>
      <c r="T22530" t="s">
        <v>3103</v>
      </c>
    </row>
    <row r="22531" spans="17:20">
      <c r="Q22531">
        <v>0.65695601851851804</v>
      </c>
      <c r="R22531">
        <v>1</v>
      </c>
      <c r="S22531" t="s">
        <v>9873</v>
      </c>
      <c r="T22531" t="s">
        <v>3103</v>
      </c>
    </row>
    <row r="22532" spans="17:20">
      <c r="Q22532">
        <v>0.65724537037037001</v>
      </c>
      <c r="R22532">
        <v>1</v>
      </c>
      <c r="S22532" t="s">
        <v>3673</v>
      </c>
      <c r="T22532" t="s">
        <v>3097</v>
      </c>
    </row>
    <row r="22533" spans="17:20">
      <c r="Q22533">
        <v>0.65753472222222198</v>
      </c>
      <c r="R22533">
        <v>1</v>
      </c>
      <c r="S22533" t="s">
        <v>3947</v>
      </c>
      <c r="T22533" t="s">
        <v>3096</v>
      </c>
    </row>
    <row r="22534" spans="17:20">
      <c r="Q22534">
        <v>0.65781250000000002</v>
      </c>
      <c r="R22534">
        <v>1</v>
      </c>
      <c r="S22534" t="s">
        <v>9938</v>
      </c>
      <c r="T22534" t="s">
        <v>3103</v>
      </c>
    </row>
    <row r="22535" spans="17:20">
      <c r="Q22535">
        <v>0.65782407407407395</v>
      </c>
      <c r="R22535">
        <v>1</v>
      </c>
      <c r="S22535" t="s">
        <v>9889</v>
      </c>
      <c r="T22535" t="s">
        <v>3103</v>
      </c>
    </row>
    <row r="22536" spans="17:20">
      <c r="Q22536">
        <v>0.65785879629629596</v>
      </c>
      <c r="R22536">
        <v>2</v>
      </c>
      <c r="S22536" t="s">
        <v>9902</v>
      </c>
      <c r="T22536" t="s">
        <v>3103</v>
      </c>
    </row>
    <row r="22537" spans="17:20">
      <c r="Q22537">
        <v>0.65787037037036999</v>
      </c>
      <c r="R22537">
        <v>1</v>
      </c>
      <c r="S22537" t="s">
        <v>9940</v>
      </c>
      <c r="T22537" t="s">
        <v>3103</v>
      </c>
    </row>
    <row r="22538" spans="17:20">
      <c r="Q22538">
        <v>0.65789351851851896</v>
      </c>
      <c r="R22538">
        <v>1</v>
      </c>
      <c r="S22538" t="s">
        <v>9884</v>
      </c>
      <c r="T22538" t="s">
        <v>3221</v>
      </c>
    </row>
    <row r="22539" spans="17:20">
      <c r="Q22539">
        <v>0.65791666666666704</v>
      </c>
      <c r="R22539">
        <v>1</v>
      </c>
      <c r="S22539" t="s">
        <v>9941</v>
      </c>
      <c r="T22539" t="s">
        <v>3103</v>
      </c>
    </row>
    <row r="22540" spans="17:20">
      <c r="Q22540">
        <v>0.65792824074074097</v>
      </c>
      <c r="R22540">
        <v>1</v>
      </c>
      <c r="S22540" t="s">
        <v>9909</v>
      </c>
      <c r="T22540" t="s">
        <v>3221</v>
      </c>
    </row>
    <row r="22541" spans="17:20">
      <c r="Q22541">
        <v>0.657939814814815</v>
      </c>
      <c r="R22541">
        <v>1</v>
      </c>
      <c r="S22541" t="s">
        <v>9944</v>
      </c>
      <c r="T22541" t="s">
        <v>3103</v>
      </c>
    </row>
    <row r="22542" spans="17:20">
      <c r="Q22542">
        <v>0.65795138888888904</v>
      </c>
      <c r="R22542">
        <v>1</v>
      </c>
      <c r="S22542" t="s">
        <v>9891</v>
      </c>
      <c r="T22542" t="s">
        <v>3221</v>
      </c>
    </row>
    <row r="22543" spans="17:20">
      <c r="Q22543">
        <v>0.65798611111111105</v>
      </c>
      <c r="R22543">
        <v>1</v>
      </c>
      <c r="S22543" t="s">
        <v>9894</v>
      </c>
      <c r="T22543" t="s">
        <v>3221</v>
      </c>
    </row>
    <row r="22544" spans="17:20">
      <c r="Q22544">
        <v>0.65798611111111105</v>
      </c>
      <c r="R22544">
        <v>1</v>
      </c>
      <c r="S22544" t="s">
        <v>9910</v>
      </c>
      <c r="T22544" t="s">
        <v>3221</v>
      </c>
    </row>
    <row r="22545" spans="17:20">
      <c r="Q22545">
        <v>0.65799768518518498</v>
      </c>
      <c r="R22545">
        <v>1</v>
      </c>
      <c r="S22545" t="s">
        <v>9896</v>
      </c>
      <c r="T22545" t="s">
        <v>3221</v>
      </c>
    </row>
    <row r="22546" spans="17:20">
      <c r="Q22546">
        <v>0.65800925925925902</v>
      </c>
      <c r="R22546">
        <v>1</v>
      </c>
      <c r="S22546" t="s">
        <v>9911</v>
      </c>
      <c r="T22546" t="s">
        <v>3221</v>
      </c>
    </row>
    <row r="22547" spans="17:20">
      <c r="Q22547">
        <v>0.65802083333333306</v>
      </c>
      <c r="R22547">
        <v>1</v>
      </c>
      <c r="S22547" t="s">
        <v>9947</v>
      </c>
      <c r="T22547" t="s">
        <v>3103</v>
      </c>
    </row>
    <row r="22548" spans="17:20">
      <c r="Q22548">
        <v>0.65802083333333306</v>
      </c>
      <c r="R22548">
        <v>1</v>
      </c>
      <c r="S22548" t="s">
        <v>9897</v>
      </c>
      <c r="T22548" t="s">
        <v>3221</v>
      </c>
    </row>
    <row r="22549" spans="17:20">
      <c r="Q22549">
        <v>0.65802083333333306</v>
      </c>
      <c r="R22549">
        <v>1</v>
      </c>
      <c r="S22549" t="s">
        <v>120</v>
      </c>
      <c r="T22549" t="s">
        <v>3097</v>
      </c>
    </row>
    <row r="22550" spans="17:20">
      <c r="Q22550">
        <v>0.65804398148148102</v>
      </c>
      <c r="R22550">
        <v>1</v>
      </c>
      <c r="S22550" t="s">
        <v>13312</v>
      </c>
      <c r="T22550" t="s">
        <v>3128</v>
      </c>
    </row>
    <row r="22551" spans="17:20">
      <c r="Q22551">
        <v>0.65806712962962999</v>
      </c>
      <c r="R22551">
        <v>4</v>
      </c>
      <c r="S22551" t="s">
        <v>9950</v>
      </c>
      <c r="T22551" t="s">
        <v>3103</v>
      </c>
    </row>
    <row r="22552" spans="17:20">
      <c r="Q22552">
        <v>0.65811342592592603</v>
      </c>
      <c r="R22552">
        <v>1</v>
      </c>
      <c r="S22552" t="s">
        <v>9951</v>
      </c>
      <c r="T22552" t="s">
        <v>3103</v>
      </c>
    </row>
    <row r="22553" spans="17:20">
      <c r="Q22553">
        <v>0.65818287037037004</v>
      </c>
      <c r="R22553">
        <v>1</v>
      </c>
      <c r="S22553" t="s">
        <v>9952</v>
      </c>
      <c r="T22553" t="s">
        <v>3103</v>
      </c>
    </row>
    <row r="22554" spans="17:20">
      <c r="Q22554">
        <v>0.65819444444444397</v>
      </c>
      <c r="R22554">
        <v>2</v>
      </c>
      <c r="S22554" t="s">
        <v>9921</v>
      </c>
      <c r="T22554" t="s">
        <v>3103</v>
      </c>
    </row>
    <row r="22555" spans="17:20">
      <c r="Q22555">
        <v>0.65824074074074101</v>
      </c>
      <c r="R22555">
        <v>1</v>
      </c>
      <c r="S22555" t="s">
        <v>9915</v>
      </c>
      <c r="T22555" t="s">
        <v>3221</v>
      </c>
    </row>
    <row r="22556" spans="17:20">
      <c r="Q22556">
        <v>0.65828703703703695</v>
      </c>
      <c r="R22556">
        <v>1</v>
      </c>
      <c r="S22556" t="s">
        <v>3534</v>
      </c>
      <c r="T22556" t="s">
        <v>3102</v>
      </c>
    </row>
    <row r="22557" spans="17:20">
      <c r="Q22557">
        <v>0.65835648148148196</v>
      </c>
      <c r="R22557">
        <v>1</v>
      </c>
      <c r="S22557" t="s">
        <v>9953</v>
      </c>
      <c r="T22557" t="s">
        <v>3103</v>
      </c>
    </row>
    <row r="22558" spans="17:20">
      <c r="Q22558">
        <v>0.65841435185185204</v>
      </c>
      <c r="R22558">
        <v>1</v>
      </c>
      <c r="S22558" t="s">
        <v>9954</v>
      </c>
      <c r="T22558" t="s">
        <v>3103</v>
      </c>
    </row>
    <row r="22559" spans="17:20">
      <c r="Q22559">
        <v>0.65843750000000001</v>
      </c>
      <c r="R22559">
        <v>1</v>
      </c>
      <c r="S22559" t="s">
        <v>9887</v>
      </c>
      <c r="T22559" t="s">
        <v>3221</v>
      </c>
    </row>
    <row r="22560" spans="17:20">
      <c r="Q22560">
        <v>0.65857638888888903</v>
      </c>
      <c r="R22560">
        <v>1</v>
      </c>
      <c r="S22560" t="s">
        <v>9906</v>
      </c>
      <c r="T22560" t="s">
        <v>3221</v>
      </c>
    </row>
    <row r="22561" spans="17:20">
      <c r="Q22561">
        <v>0.658599537037037</v>
      </c>
      <c r="R22561">
        <v>1</v>
      </c>
      <c r="S22561" t="s">
        <v>9956</v>
      </c>
      <c r="T22561" t="s">
        <v>3103</v>
      </c>
    </row>
    <row r="22562" spans="17:20">
      <c r="Q22562">
        <v>0.65890046296296301</v>
      </c>
      <c r="R22562">
        <v>1</v>
      </c>
      <c r="S22562" t="s">
        <v>9960</v>
      </c>
      <c r="T22562" t="s">
        <v>3103</v>
      </c>
    </row>
    <row r="22563" spans="17:20">
      <c r="Q22563">
        <v>0.65892361111111097</v>
      </c>
      <c r="R22563">
        <v>1</v>
      </c>
      <c r="S22563" t="s">
        <v>9901</v>
      </c>
      <c r="T22563" t="s">
        <v>3103</v>
      </c>
    </row>
    <row r="22564" spans="17:20">
      <c r="Q22564">
        <v>0.65893518518518501</v>
      </c>
      <c r="R22564">
        <v>1</v>
      </c>
      <c r="S22564" t="s">
        <v>9925</v>
      </c>
      <c r="T22564" t="s">
        <v>3103</v>
      </c>
    </row>
    <row r="22565" spans="17:20">
      <c r="Q22565">
        <v>0.65896990740740702</v>
      </c>
      <c r="R22565">
        <v>1</v>
      </c>
      <c r="S22565" t="s">
        <v>9926</v>
      </c>
      <c r="T22565" t="s">
        <v>3103</v>
      </c>
    </row>
    <row r="22566" spans="17:20">
      <c r="Q22566">
        <v>0.65902777777777799</v>
      </c>
      <c r="R22566">
        <v>1</v>
      </c>
      <c r="S22566" t="s">
        <v>9892</v>
      </c>
      <c r="T22566" t="s">
        <v>3221</v>
      </c>
    </row>
    <row r="22567" spans="17:20">
      <c r="Q22567">
        <v>0.65916666666666701</v>
      </c>
      <c r="R22567">
        <v>1</v>
      </c>
      <c r="S22567" t="s">
        <v>2562</v>
      </c>
      <c r="T22567" t="s">
        <v>3094</v>
      </c>
    </row>
    <row r="22568" spans="17:20">
      <c r="Q22568">
        <v>0.65923611111111102</v>
      </c>
      <c r="R22568">
        <v>1</v>
      </c>
      <c r="S22568" t="s">
        <v>9919</v>
      </c>
      <c r="T22568" t="s">
        <v>3221</v>
      </c>
    </row>
    <row r="22569" spans="17:20">
      <c r="Q22569">
        <v>0.65924768518518495</v>
      </c>
      <c r="R22569">
        <v>1</v>
      </c>
      <c r="S22569" t="s">
        <v>9907</v>
      </c>
      <c r="T22569" t="s">
        <v>3221</v>
      </c>
    </row>
    <row r="22570" spans="17:20">
      <c r="Q22570">
        <v>0.65924768518518495</v>
      </c>
      <c r="R22570">
        <v>1</v>
      </c>
      <c r="S22570" t="s">
        <v>9930</v>
      </c>
      <c r="T22570" t="s">
        <v>3221</v>
      </c>
    </row>
    <row r="22571" spans="17:20">
      <c r="Q22571">
        <v>0.65928240740740696</v>
      </c>
      <c r="R22571">
        <v>1</v>
      </c>
      <c r="S22571" t="s">
        <v>3674</v>
      </c>
      <c r="T22571" t="s">
        <v>3097</v>
      </c>
    </row>
    <row r="22572" spans="17:20">
      <c r="Q22572">
        <v>0.659293981481481</v>
      </c>
      <c r="R22572">
        <v>3</v>
      </c>
      <c r="S22572" t="s">
        <v>9916</v>
      </c>
      <c r="T22572" t="s">
        <v>3103</v>
      </c>
    </row>
    <row r="22573" spans="17:20">
      <c r="Q22573">
        <v>0.65931712962962996</v>
      </c>
      <c r="R22573">
        <v>1</v>
      </c>
      <c r="S22573" t="s">
        <v>9912</v>
      </c>
      <c r="T22573" t="s">
        <v>3221</v>
      </c>
    </row>
    <row r="22574" spans="17:20">
      <c r="Q22574">
        <v>0.65939814814814801</v>
      </c>
      <c r="R22574">
        <v>1</v>
      </c>
      <c r="S22574" t="s">
        <v>9908</v>
      </c>
      <c r="T22574" t="s">
        <v>3103</v>
      </c>
    </row>
    <row r="22575" spans="17:20">
      <c r="Q22575">
        <v>0.65942129629629598</v>
      </c>
      <c r="R22575">
        <v>2</v>
      </c>
      <c r="S22575" t="s">
        <v>9932</v>
      </c>
      <c r="T22575" t="s">
        <v>3103</v>
      </c>
    </row>
    <row r="22576" spans="17:20">
      <c r="Q22576">
        <v>0.65944444444444394</v>
      </c>
      <c r="R22576">
        <v>1</v>
      </c>
      <c r="S22576" t="s">
        <v>9976</v>
      </c>
      <c r="T22576" t="s">
        <v>3103</v>
      </c>
    </row>
    <row r="22577" spans="17:20">
      <c r="Q22577">
        <v>0.659560185185185</v>
      </c>
      <c r="R22577">
        <v>1</v>
      </c>
      <c r="S22577" t="s">
        <v>9928</v>
      </c>
      <c r="T22577" t="s">
        <v>3103</v>
      </c>
    </row>
    <row r="22578" spans="17:20">
      <c r="Q22578">
        <v>0.659560185185185</v>
      </c>
      <c r="R22578">
        <v>1</v>
      </c>
      <c r="S22578" t="s">
        <v>9977</v>
      </c>
      <c r="T22578" t="s">
        <v>3103</v>
      </c>
    </row>
    <row r="22579" spans="17:20">
      <c r="Q22579">
        <v>0.65957175925925904</v>
      </c>
      <c r="R22579">
        <v>1</v>
      </c>
      <c r="S22579" t="s">
        <v>3810</v>
      </c>
      <c r="T22579" t="s">
        <v>3095</v>
      </c>
    </row>
    <row r="22580" spans="17:20">
      <c r="Q22580">
        <v>0.65971064814814795</v>
      </c>
      <c r="R22580">
        <v>1</v>
      </c>
      <c r="S22580" t="s">
        <v>9917</v>
      </c>
      <c r="T22580" t="s">
        <v>3103</v>
      </c>
    </row>
    <row r="22581" spans="17:20">
      <c r="Q22581">
        <v>0.65974537037036995</v>
      </c>
      <c r="R22581">
        <v>4</v>
      </c>
      <c r="S22581" t="s">
        <v>9980</v>
      </c>
      <c r="T22581" t="s">
        <v>3103</v>
      </c>
    </row>
    <row r="22582" spans="17:20">
      <c r="Q22582">
        <v>0.65974537037036995</v>
      </c>
      <c r="R22582">
        <v>2</v>
      </c>
      <c r="S22582" t="s">
        <v>3676</v>
      </c>
      <c r="T22582" t="s">
        <v>3096</v>
      </c>
    </row>
    <row r="22583" spans="17:20">
      <c r="Q22583">
        <v>0.65986111111111101</v>
      </c>
      <c r="R22583">
        <v>1</v>
      </c>
      <c r="S22583" t="s">
        <v>9935</v>
      </c>
      <c r="T22583" t="s">
        <v>3103</v>
      </c>
    </row>
    <row r="22584" spans="17:20">
      <c r="Q22584">
        <v>0.65988425925925898</v>
      </c>
      <c r="R22584">
        <v>1</v>
      </c>
      <c r="S22584" t="s">
        <v>9981</v>
      </c>
      <c r="T22584" t="s">
        <v>3103</v>
      </c>
    </row>
    <row r="22585" spans="17:20">
      <c r="Q22585">
        <v>0.65989583333333302</v>
      </c>
      <c r="R22585">
        <v>1</v>
      </c>
      <c r="S22585" t="s">
        <v>9937</v>
      </c>
      <c r="T22585" t="s">
        <v>3103</v>
      </c>
    </row>
    <row r="22586" spans="17:20">
      <c r="Q22586">
        <v>0.65995370370370399</v>
      </c>
      <c r="R22586">
        <v>1</v>
      </c>
      <c r="S22586" t="s">
        <v>9939</v>
      </c>
      <c r="T22586" t="s">
        <v>3221</v>
      </c>
    </row>
    <row r="22587" spans="17:20">
      <c r="Q22587">
        <v>0.66001157407407396</v>
      </c>
      <c r="R22587">
        <v>1</v>
      </c>
      <c r="S22587" t="s">
        <v>4465</v>
      </c>
      <c r="T22587" t="s">
        <v>3101</v>
      </c>
    </row>
    <row r="22588" spans="17:20">
      <c r="Q22588">
        <v>0.660023148148148</v>
      </c>
      <c r="R22588">
        <v>2</v>
      </c>
      <c r="S22588" t="s">
        <v>9920</v>
      </c>
      <c r="T22588" t="s">
        <v>3103</v>
      </c>
    </row>
    <row r="22589" spans="17:20">
      <c r="Q22589">
        <v>0.66004629629629596</v>
      </c>
      <c r="R22589">
        <v>1</v>
      </c>
      <c r="S22589" t="s">
        <v>9942</v>
      </c>
      <c r="T22589" t="s">
        <v>3221</v>
      </c>
    </row>
    <row r="22590" spans="17:20">
      <c r="Q22590">
        <v>0.66011574074074097</v>
      </c>
      <c r="R22590">
        <v>2</v>
      </c>
      <c r="S22590" t="s">
        <v>9943</v>
      </c>
      <c r="T22590" t="s">
        <v>3103</v>
      </c>
    </row>
    <row r="22591" spans="17:20">
      <c r="Q22591">
        <v>0.66015046296296298</v>
      </c>
      <c r="R22591">
        <v>2</v>
      </c>
      <c r="S22591" t="s">
        <v>9985</v>
      </c>
      <c r="T22591" t="s">
        <v>3103</v>
      </c>
    </row>
    <row r="22592" spans="17:20">
      <c r="Q22592">
        <v>0.66018518518518499</v>
      </c>
      <c r="R22592">
        <v>1</v>
      </c>
      <c r="S22592" t="s">
        <v>9945</v>
      </c>
      <c r="T22592" t="s">
        <v>3103</v>
      </c>
    </row>
    <row r="22593" spans="17:20">
      <c r="Q22593">
        <v>0.66020833333333295</v>
      </c>
      <c r="R22593">
        <v>1</v>
      </c>
      <c r="S22593" t="s">
        <v>9922</v>
      </c>
      <c r="T22593" t="s">
        <v>3103</v>
      </c>
    </row>
    <row r="22594" spans="17:20">
      <c r="Q22594">
        <v>0.66020833333333295</v>
      </c>
      <c r="R22594">
        <v>1</v>
      </c>
      <c r="S22594" t="s">
        <v>9986</v>
      </c>
      <c r="T22594" t="s">
        <v>3103</v>
      </c>
    </row>
    <row r="22595" spans="17:20">
      <c r="Q22595">
        <v>0.66025462962963</v>
      </c>
      <c r="R22595">
        <v>1</v>
      </c>
      <c r="S22595" t="s">
        <v>9923</v>
      </c>
      <c r="T22595" t="s">
        <v>3103</v>
      </c>
    </row>
    <row r="22596" spans="17:20">
      <c r="Q22596">
        <v>0.66027777777777796</v>
      </c>
      <c r="R22596">
        <v>2</v>
      </c>
      <c r="S22596" t="s">
        <v>9987</v>
      </c>
      <c r="T22596" t="s">
        <v>3103</v>
      </c>
    </row>
    <row r="22597" spans="17:20">
      <c r="Q22597">
        <v>0.66030092592592604</v>
      </c>
      <c r="R22597">
        <v>1</v>
      </c>
      <c r="S22597" t="s">
        <v>3812</v>
      </c>
      <c r="T22597" t="s">
        <v>3096</v>
      </c>
    </row>
    <row r="22598" spans="17:20">
      <c r="Q22598">
        <v>0.66037037037037005</v>
      </c>
      <c r="R22598">
        <v>1</v>
      </c>
      <c r="S22598" t="s">
        <v>9903</v>
      </c>
      <c r="T22598" t="s">
        <v>3099</v>
      </c>
    </row>
    <row r="22599" spans="17:20">
      <c r="Q22599">
        <v>0.66039351851851802</v>
      </c>
      <c r="R22599">
        <v>1</v>
      </c>
      <c r="S22599" t="s">
        <v>9988</v>
      </c>
      <c r="T22599" t="s">
        <v>3103</v>
      </c>
    </row>
    <row r="22600" spans="17:20">
      <c r="Q22600">
        <v>0.66040509259259295</v>
      </c>
      <c r="R22600">
        <v>2</v>
      </c>
      <c r="S22600" t="s">
        <v>9946</v>
      </c>
      <c r="T22600" t="s">
        <v>3103</v>
      </c>
    </row>
    <row r="22601" spans="17:20">
      <c r="Q22601">
        <v>0.66043981481481495</v>
      </c>
      <c r="R22601">
        <v>1</v>
      </c>
      <c r="S22601" t="s">
        <v>9949</v>
      </c>
      <c r="T22601" t="s">
        <v>3221</v>
      </c>
    </row>
    <row r="22602" spans="17:20">
      <c r="Q22602">
        <v>0.66049768518518504</v>
      </c>
      <c r="R22602">
        <v>1</v>
      </c>
      <c r="S22602" t="s">
        <v>9989</v>
      </c>
      <c r="T22602" t="s">
        <v>3103</v>
      </c>
    </row>
    <row r="22603" spans="17:20">
      <c r="Q22603">
        <v>0.66053240740740704</v>
      </c>
      <c r="R22603">
        <v>1</v>
      </c>
      <c r="S22603" t="s">
        <v>9948</v>
      </c>
      <c r="T22603" t="s">
        <v>3103</v>
      </c>
    </row>
    <row r="22604" spans="17:20">
      <c r="Q22604">
        <v>0.66056712962963005</v>
      </c>
      <c r="R22604">
        <v>1</v>
      </c>
      <c r="S22604" t="s">
        <v>9990</v>
      </c>
      <c r="T22604" t="s">
        <v>3103</v>
      </c>
    </row>
    <row r="22605" spans="17:20">
      <c r="Q22605">
        <v>0.66060185185185205</v>
      </c>
      <c r="R22605">
        <v>1</v>
      </c>
      <c r="S22605" t="s">
        <v>9993</v>
      </c>
      <c r="T22605" t="s">
        <v>3103</v>
      </c>
    </row>
    <row r="22606" spans="17:20">
      <c r="Q22606">
        <v>0.66063657407407395</v>
      </c>
      <c r="R22606">
        <v>4</v>
      </c>
      <c r="S22606" t="s">
        <v>9995</v>
      </c>
      <c r="T22606" t="s">
        <v>3103</v>
      </c>
    </row>
    <row r="22607" spans="17:20">
      <c r="Q22607">
        <v>0.66064814814814798</v>
      </c>
      <c r="R22607">
        <v>2</v>
      </c>
      <c r="S22607" t="s">
        <v>13313</v>
      </c>
      <c r="T22607" t="s">
        <v>3098</v>
      </c>
    </row>
    <row r="22608" spans="17:20">
      <c r="Q22608">
        <v>0.66064814814814798</v>
      </c>
      <c r="R22608">
        <v>1</v>
      </c>
      <c r="S22608" t="s">
        <v>13314</v>
      </c>
      <c r="T22608" t="s">
        <v>3096</v>
      </c>
    </row>
    <row r="22609" spans="17:20">
      <c r="Q22609">
        <v>0.66074074074074096</v>
      </c>
      <c r="R22609">
        <v>1</v>
      </c>
      <c r="S22609" t="s">
        <v>13315</v>
      </c>
      <c r="T22609" t="s">
        <v>3098</v>
      </c>
    </row>
    <row r="22610" spans="17:20">
      <c r="Q22610">
        <v>0.66076388888888904</v>
      </c>
      <c r="R22610">
        <v>1</v>
      </c>
      <c r="S22610" t="s">
        <v>9961</v>
      </c>
      <c r="T22610" t="s">
        <v>3103</v>
      </c>
    </row>
    <row r="22611" spans="17:20">
      <c r="Q22611">
        <v>0.66076388888888904</v>
      </c>
      <c r="R22611">
        <v>1</v>
      </c>
      <c r="S22611" t="s">
        <v>9997</v>
      </c>
      <c r="T22611" t="s">
        <v>3103</v>
      </c>
    </row>
    <row r="22612" spans="17:20">
      <c r="Q22612">
        <v>0.66081018518518497</v>
      </c>
      <c r="R22612">
        <v>1</v>
      </c>
      <c r="S22612" t="s">
        <v>9931</v>
      </c>
      <c r="T22612" t="s">
        <v>3221</v>
      </c>
    </row>
    <row r="22613" spans="17:20">
      <c r="Q22613">
        <v>0.66081018518518497</v>
      </c>
      <c r="R22613">
        <v>4</v>
      </c>
      <c r="S22613" t="s">
        <v>9998</v>
      </c>
      <c r="T22613" t="s">
        <v>3103</v>
      </c>
    </row>
    <row r="22614" spans="17:20">
      <c r="Q22614">
        <v>0.66081018518518497</v>
      </c>
      <c r="R22614">
        <v>1</v>
      </c>
      <c r="S22614" t="s">
        <v>9878</v>
      </c>
      <c r="T22614" t="s">
        <v>3094</v>
      </c>
    </row>
    <row r="22615" spans="17:20">
      <c r="Q22615">
        <v>0.66082175925925901</v>
      </c>
      <c r="R22615">
        <v>1</v>
      </c>
      <c r="S22615" t="s">
        <v>13316</v>
      </c>
      <c r="T22615" t="s">
        <v>3096</v>
      </c>
    </row>
    <row r="22616" spans="17:20">
      <c r="Q22616">
        <v>0.66085648148148102</v>
      </c>
      <c r="R22616">
        <v>2</v>
      </c>
      <c r="S22616" t="s">
        <v>13317</v>
      </c>
      <c r="T22616" t="s">
        <v>3095</v>
      </c>
    </row>
    <row r="22617" spans="17:20">
      <c r="Q22617">
        <v>0.66090277777777795</v>
      </c>
      <c r="R22617">
        <v>1</v>
      </c>
      <c r="S22617" t="s">
        <v>9936</v>
      </c>
      <c r="T22617" t="s">
        <v>3103</v>
      </c>
    </row>
    <row r="22618" spans="17:20">
      <c r="Q22618">
        <v>0.66090277777777795</v>
      </c>
      <c r="R22618">
        <v>2</v>
      </c>
      <c r="S22618" t="s">
        <v>13318</v>
      </c>
      <c r="T22618" t="s">
        <v>3098</v>
      </c>
    </row>
    <row r="22619" spans="17:20">
      <c r="Q22619">
        <v>0.66091435185185199</v>
      </c>
      <c r="R22619">
        <v>4</v>
      </c>
      <c r="S22619" t="s">
        <v>9955</v>
      </c>
      <c r="T22619" t="s">
        <v>3221</v>
      </c>
    </row>
    <row r="22620" spans="17:20">
      <c r="Q22620">
        <v>0.660983796296296</v>
      </c>
      <c r="R22620">
        <v>1</v>
      </c>
      <c r="S22620" t="s">
        <v>9966</v>
      </c>
      <c r="T22620" t="s">
        <v>3103</v>
      </c>
    </row>
    <row r="22621" spans="17:20">
      <c r="Q22621">
        <v>0.66099537037037004</v>
      </c>
      <c r="R22621">
        <v>2</v>
      </c>
      <c r="S22621" t="s">
        <v>9999</v>
      </c>
      <c r="T22621" t="s">
        <v>3103</v>
      </c>
    </row>
    <row r="22622" spans="17:20">
      <c r="Q22622">
        <v>0.66100694444444397</v>
      </c>
      <c r="R22622">
        <v>1</v>
      </c>
      <c r="S22622" t="s">
        <v>9972</v>
      </c>
      <c r="T22622" t="s">
        <v>3103</v>
      </c>
    </row>
    <row r="22623" spans="17:20">
      <c r="Q22623">
        <v>0.66108796296296302</v>
      </c>
      <c r="R22623">
        <v>1</v>
      </c>
      <c r="S22623" t="s">
        <v>9959</v>
      </c>
      <c r="T22623" t="s">
        <v>3221</v>
      </c>
    </row>
    <row r="22624" spans="17:20">
      <c r="Q22624">
        <v>0.66108796296296302</v>
      </c>
      <c r="R22624">
        <v>1</v>
      </c>
      <c r="S22624" t="s">
        <v>13319</v>
      </c>
      <c r="T22624" t="s">
        <v>3096</v>
      </c>
    </row>
    <row r="22625" spans="17:20">
      <c r="Q22625">
        <v>0.66112268518518502</v>
      </c>
      <c r="R22625">
        <v>1</v>
      </c>
      <c r="S22625" t="s">
        <v>9963</v>
      </c>
      <c r="T22625" t="s">
        <v>3103</v>
      </c>
    </row>
    <row r="22626" spans="17:20">
      <c r="Q22626">
        <v>0.66112268518518502</v>
      </c>
      <c r="R22626">
        <v>1</v>
      </c>
      <c r="S22626" t="s">
        <v>9962</v>
      </c>
      <c r="T22626" t="s">
        <v>3221</v>
      </c>
    </row>
    <row r="22627" spans="17:20">
      <c r="Q22627">
        <v>0.66116898148148195</v>
      </c>
      <c r="R22627">
        <v>1</v>
      </c>
      <c r="S22627" t="s">
        <v>9969</v>
      </c>
      <c r="T22627" t="s">
        <v>3103</v>
      </c>
    </row>
    <row r="22628" spans="17:20">
      <c r="Q22628">
        <v>0.66119212962963003</v>
      </c>
      <c r="R22628">
        <v>1</v>
      </c>
      <c r="S22628" t="s">
        <v>9965</v>
      </c>
      <c r="T22628" t="s">
        <v>3103</v>
      </c>
    </row>
    <row r="22629" spans="17:20">
      <c r="Q22629">
        <v>0.66119212962963003</v>
      </c>
      <c r="R22629">
        <v>2</v>
      </c>
      <c r="S22629" t="s">
        <v>9970</v>
      </c>
      <c r="T22629" t="s">
        <v>3103</v>
      </c>
    </row>
    <row r="22630" spans="17:20">
      <c r="Q22630">
        <v>0.661215277777778</v>
      </c>
      <c r="R22630">
        <v>1</v>
      </c>
      <c r="S22630" t="s">
        <v>9971</v>
      </c>
      <c r="T22630" t="s">
        <v>3103</v>
      </c>
    </row>
    <row r="22631" spans="17:20">
      <c r="Q22631">
        <v>0.66122685185185204</v>
      </c>
      <c r="R22631">
        <v>1</v>
      </c>
      <c r="S22631" t="s">
        <v>9933</v>
      </c>
      <c r="T22631" t="s">
        <v>3221</v>
      </c>
    </row>
    <row r="22632" spans="17:20">
      <c r="Q22632">
        <v>0.66122685185185204</v>
      </c>
      <c r="R22632">
        <v>1</v>
      </c>
      <c r="S22632" t="s">
        <v>9967</v>
      </c>
      <c r="T22632" t="s">
        <v>3221</v>
      </c>
    </row>
    <row r="22633" spans="17:20">
      <c r="Q22633">
        <v>0.66127314814814797</v>
      </c>
      <c r="R22633">
        <v>1</v>
      </c>
      <c r="S22633" t="s">
        <v>9968</v>
      </c>
      <c r="T22633" t="s">
        <v>3103</v>
      </c>
    </row>
    <row r="22634" spans="17:20">
      <c r="Q22634">
        <v>0.66128472222222201</v>
      </c>
      <c r="R22634">
        <v>2</v>
      </c>
      <c r="S22634" t="s">
        <v>9934</v>
      </c>
      <c r="T22634" t="s">
        <v>3221</v>
      </c>
    </row>
    <row r="22635" spans="17:20">
      <c r="Q22635">
        <v>0.66129629629629605</v>
      </c>
      <c r="R22635">
        <v>1</v>
      </c>
      <c r="S22635" t="s">
        <v>10003</v>
      </c>
      <c r="T22635" t="s">
        <v>3103</v>
      </c>
    </row>
    <row r="22636" spans="17:20">
      <c r="Q22636">
        <v>0.66134259259259298</v>
      </c>
      <c r="R22636">
        <v>1</v>
      </c>
      <c r="S22636" t="s">
        <v>10005</v>
      </c>
      <c r="T22636" t="s">
        <v>3103</v>
      </c>
    </row>
    <row r="22637" spans="17:20">
      <c r="Q22637">
        <v>0.66142361111111103</v>
      </c>
      <c r="R22637">
        <v>1</v>
      </c>
      <c r="S22637" t="s">
        <v>10008</v>
      </c>
      <c r="T22637" t="s">
        <v>3103</v>
      </c>
    </row>
    <row r="22638" spans="17:20">
      <c r="Q22638">
        <v>0.661481481481481</v>
      </c>
      <c r="R22638">
        <v>1</v>
      </c>
      <c r="S22638" t="s">
        <v>10009</v>
      </c>
      <c r="T22638" t="s">
        <v>3103</v>
      </c>
    </row>
    <row r="22639" spans="17:20">
      <c r="Q22639">
        <v>0.66151620370370401</v>
      </c>
      <c r="R22639">
        <v>1</v>
      </c>
      <c r="S22639" t="s">
        <v>13320</v>
      </c>
      <c r="T22639" t="s">
        <v>3098</v>
      </c>
    </row>
    <row r="22640" spans="17:20">
      <c r="Q22640">
        <v>0.66153935185185198</v>
      </c>
      <c r="R22640">
        <v>1</v>
      </c>
      <c r="S22640" t="s">
        <v>10010</v>
      </c>
      <c r="T22640" t="s">
        <v>3103</v>
      </c>
    </row>
    <row r="22641" spans="17:20">
      <c r="Q22641">
        <v>0.66163194444444395</v>
      </c>
      <c r="R22641">
        <v>3</v>
      </c>
      <c r="S22641" t="s">
        <v>9974</v>
      </c>
      <c r="T22641" t="s">
        <v>3221</v>
      </c>
    </row>
    <row r="22642" spans="17:20">
      <c r="Q22642">
        <v>0.66165509259259303</v>
      </c>
      <c r="R22642">
        <v>2</v>
      </c>
      <c r="S22642" t="s">
        <v>2562</v>
      </c>
      <c r="T22642" t="s">
        <v>3221</v>
      </c>
    </row>
    <row r="22643" spans="17:20">
      <c r="Q22643">
        <v>0.66168981481481504</v>
      </c>
      <c r="R22643">
        <v>1</v>
      </c>
      <c r="S22643" t="s">
        <v>9978</v>
      </c>
      <c r="T22643" t="s">
        <v>3221</v>
      </c>
    </row>
    <row r="22644" spans="17:20">
      <c r="Q22644">
        <v>0.66170138888888896</v>
      </c>
      <c r="R22644">
        <v>1</v>
      </c>
      <c r="S22644" t="s">
        <v>2562</v>
      </c>
      <c r="T22644" t="s">
        <v>3221</v>
      </c>
    </row>
    <row r="22645" spans="17:20">
      <c r="Q22645">
        <v>0.66174768518518501</v>
      </c>
      <c r="R22645">
        <v>1</v>
      </c>
      <c r="S22645" t="s">
        <v>10015</v>
      </c>
      <c r="T22645" t="s">
        <v>3103</v>
      </c>
    </row>
    <row r="22646" spans="17:20">
      <c r="Q22646">
        <v>0.66177083333333298</v>
      </c>
      <c r="R22646">
        <v>1</v>
      </c>
      <c r="S22646" t="s">
        <v>10017</v>
      </c>
      <c r="T22646" t="s">
        <v>3103</v>
      </c>
    </row>
    <row r="22647" spans="17:20">
      <c r="Q22647">
        <v>0.66180555555555598</v>
      </c>
      <c r="R22647">
        <v>1</v>
      </c>
      <c r="S22647" t="s">
        <v>9979</v>
      </c>
      <c r="T22647" t="s">
        <v>3221</v>
      </c>
    </row>
    <row r="22648" spans="17:20">
      <c r="Q22648">
        <v>0.66185185185185202</v>
      </c>
      <c r="R22648">
        <v>1</v>
      </c>
      <c r="S22648" t="s">
        <v>2562</v>
      </c>
      <c r="T22648" t="s">
        <v>3103</v>
      </c>
    </row>
    <row r="22649" spans="17:20">
      <c r="Q22649">
        <v>0.66187499999999999</v>
      </c>
      <c r="R22649">
        <v>1</v>
      </c>
      <c r="S22649" t="s">
        <v>2562</v>
      </c>
      <c r="T22649" t="s">
        <v>3103</v>
      </c>
    </row>
    <row r="22650" spans="17:20">
      <c r="Q22650">
        <v>0.66189814814814796</v>
      </c>
      <c r="R22650">
        <v>1</v>
      </c>
      <c r="S22650" t="s">
        <v>2562</v>
      </c>
      <c r="T22650" t="s">
        <v>3103</v>
      </c>
    </row>
    <row r="22651" spans="17:20">
      <c r="Q22651">
        <v>0.66189814814814796</v>
      </c>
      <c r="R22651">
        <v>1</v>
      </c>
      <c r="S22651" t="s">
        <v>3679</v>
      </c>
      <c r="T22651" t="s">
        <v>3097</v>
      </c>
    </row>
    <row r="22652" spans="17:20">
      <c r="Q22652">
        <v>0.66192129629629604</v>
      </c>
      <c r="R22652">
        <v>1</v>
      </c>
      <c r="S22652" t="s">
        <v>9982</v>
      </c>
      <c r="T22652" t="s">
        <v>3103</v>
      </c>
    </row>
    <row r="22653" spans="17:20">
      <c r="Q22653">
        <v>0.661944444444444</v>
      </c>
      <c r="R22653">
        <v>1</v>
      </c>
      <c r="S22653" t="s">
        <v>2562</v>
      </c>
      <c r="T22653" t="s">
        <v>3103</v>
      </c>
    </row>
    <row r="22654" spans="17:20">
      <c r="Q22654">
        <v>0.66200231481481497</v>
      </c>
      <c r="R22654">
        <v>1</v>
      </c>
      <c r="S22654" t="s">
        <v>2562</v>
      </c>
      <c r="T22654" t="s">
        <v>3103</v>
      </c>
    </row>
    <row r="22655" spans="17:20">
      <c r="Q22655">
        <v>0.66204861111111102</v>
      </c>
      <c r="R22655">
        <v>1</v>
      </c>
      <c r="S22655" t="s">
        <v>9964</v>
      </c>
      <c r="T22655" t="s">
        <v>3221</v>
      </c>
    </row>
    <row r="22656" spans="17:20">
      <c r="Q22656">
        <v>0.66211805555555603</v>
      </c>
      <c r="R22656">
        <v>1</v>
      </c>
      <c r="S22656" t="s">
        <v>9975</v>
      </c>
      <c r="T22656" t="s">
        <v>3221</v>
      </c>
    </row>
    <row r="22657" spans="17:20">
      <c r="Q22657">
        <v>0.662141203703704</v>
      </c>
      <c r="R22657">
        <v>1</v>
      </c>
      <c r="S22657" t="s">
        <v>9984</v>
      </c>
      <c r="T22657" t="s">
        <v>3221</v>
      </c>
    </row>
    <row r="22658" spans="17:20">
      <c r="Q22658">
        <v>0.662141203703704</v>
      </c>
      <c r="R22658">
        <v>2</v>
      </c>
      <c r="S22658" t="s">
        <v>10000</v>
      </c>
      <c r="T22658" t="s">
        <v>3103</v>
      </c>
    </row>
    <row r="22659" spans="17:20">
      <c r="Q22659">
        <v>0.662175925925926</v>
      </c>
      <c r="R22659">
        <v>4</v>
      </c>
      <c r="S22659" t="s">
        <v>2562</v>
      </c>
      <c r="T22659" t="s">
        <v>3103</v>
      </c>
    </row>
    <row r="22660" spans="17:20">
      <c r="Q22660">
        <v>0.662175925925926</v>
      </c>
      <c r="R22660">
        <v>4</v>
      </c>
      <c r="S22660" t="s">
        <v>10020</v>
      </c>
      <c r="T22660" t="s">
        <v>3103</v>
      </c>
    </row>
    <row r="22661" spans="17:20">
      <c r="Q22661">
        <v>0.66222222222222205</v>
      </c>
      <c r="R22661">
        <v>1</v>
      </c>
      <c r="S22661" t="s">
        <v>2562</v>
      </c>
      <c r="T22661" t="s">
        <v>3103</v>
      </c>
    </row>
    <row r="22662" spans="17:20">
      <c r="Q22662">
        <v>0.66225694444444405</v>
      </c>
      <c r="R22662">
        <v>2</v>
      </c>
      <c r="S22662" t="s">
        <v>9994</v>
      </c>
      <c r="T22662" t="s">
        <v>3103</v>
      </c>
    </row>
    <row r="22663" spans="17:20">
      <c r="Q22663">
        <v>0.66229166666666694</v>
      </c>
      <c r="R22663">
        <v>1</v>
      </c>
      <c r="S22663" t="s">
        <v>2562</v>
      </c>
      <c r="T22663" t="s">
        <v>3103</v>
      </c>
    </row>
    <row r="22664" spans="17:20">
      <c r="Q22664">
        <v>0.66229166666666694</v>
      </c>
      <c r="R22664">
        <v>1</v>
      </c>
      <c r="S22664" t="s">
        <v>10022</v>
      </c>
      <c r="T22664" t="s">
        <v>3103</v>
      </c>
    </row>
    <row r="22665" spans="17:20">
      <c r="Q22665">
        <v>0.66231481481481502</v>
      </c>
      <c r="R22665">
        <v>1</v>
      </c>
      <c r="S22665" t="s">
        <v>2562</v>
      </c>
      <c r="T22665" t="s">
        <v>3103</v>
      </c>
    </row>
    <row r="22666" spans="17:20">
      <c r="Q22666">
        <v>0.66236111111111096</v>
      </c>
      <c r="R22666">
        <v>2</v>
      </c>
      <c r="S22666" t="s">
        <v>13321</v>
      </c>
      <c r="T22666" t="s">
        <v>3098</v>
      </c>
    </row>
    <row r="22667" spans="17:20">
      <c r="Q22667">
        <v>0.662372685185185</v>
      </c>
      <c r="R22667">
        <v>1</v>
      </c>
      <c r="S22667" t="s">
        <v>2562</v>
      </c>
      <c r="T22667" t="s">
        <v>3103</v>
      </c>
    </row>
    <row r="22668" spans="17:20">
      <c r="Q22668">
        <v>0.662407407407407</v>
      </c>
      <c r="R22668">
        <v>1</v>
      </c>
      <c r="S22668" t="s">
        <v>2562</v>
      </c>
      <c r="T22668" t="s">
        <v>3103</v>
      </c>
    </row>
    <row r="22669" spans="17:20">
      <c r="Q22669">
        <v>0.66241898148148104</v>
      </c>
      <c r="R22669">
        <v>2</v>
      </c>
      <c r="S22669" t="s">
        <v>153</v>
      </c>
      <c r="T22669" t="s">
        <v>3101</v>
      </c>
    </row>
    <row r="22670" spans="17:20">
      <c r="Q22670">
        <v>0.66245370370370404</v>
      </c>
      <c r="R22670">
        <v>1</v>
      </c>
      <c r="S22670" t="s">
        <v>2562</v>
      </c>
      <c r="T22670" t="s">
        <v>3103</v>
      </c>
    </row>
    <row r="22671" spans="17:20">
      <c r="Q22671">
        <v>0.66246527777777797</v>
      </c>
      <c r="R22671">
        <v>1</v>
      </c>
      <c r="S22671" t="s">
        <v>10407</v>
      </c>
      <c r="T22671" t="s">
        <v>3098</v>
      </c>
    </row>
    <row r="22672" spans="17:20">
      <c r="Q22672">
        <v>0.66254629629629602</v>
      </c>
      <c r="R22672">
        <v>1</v>
      </c>
      <c r="S22672" t="s">
        <v>10030</v>
      </c>
      <c r="T22672" t="s">
        <v>3103</v>
      </c>
    </row>
    <row r="22673" spans="17:20">
      <c r="Q22673">
        <v>0.66256944444444399</v>
      </c>
      <c r="R22673">
        <v>1</v>
      </c>
      <c r="S22673" t="s">
        <v>10002</v>
      </c>
      <c r="T22673" t="s">
        <v>3103</v>
      </c>
    </row>
    <row r="22674" spans="17:20">
      <c r="Q22674">
        <v>0.66256944444444399</v>
      </c>
      <c r="R22674">
        <v>1</v>
      </c>
      <c r="S22674" t="s">
        <v>10031</v>
      </c>
      <c r="T22674" t="s">
        <v>3103</v>
      </c>
    </row>
    <row r="22675" spans="17:20">
      <c r="Q22675">
        <v>0.66259259259259295</v>
      </c>
      <c r="R22675">
        <v>1</v>
      </c>
      <c r="S22675" t="s">
        <v>10032</v>
      </c>
      <c r="T22675" t="s">
        <v>3103</v>
      </c>
    </row>
    <row r="22676" spans="17:20">
      <c r="Q22676">
        <v>0.66261574074074103</v>
      </c>
      <c r="R22676">
        <v>1</v>
      </c>
      <c r="S22676" t="s">
        <v>10033</v>
      </c>
      <c r="T22676" t="s">
        <v>3103</v>
      </c>
    </row>
    <row r="22677" spans="17:20">
      <c r="Q22677">
        <v>0.66262731481481496</v>
      </c>
      <c r="R22677">
        <v>1</v>
      </c>
      <c r="S22677" t="s">
        <v>9996</v>
      </c>
      <c r="T22677" t="s">
        <v>3221</v>
      </c>
    </row>
    <row r="22678" spans="17:20">
      <c r="Q22678">
        <v>0.66265046296296304</v>
      </c>
      <c r="R22678">
        <v>1</v>
      </c>
      <c r="S22678" t="s">
        <v>10004</v>
      </c>
      <c r="T22678" t="s">
        <v>3103</v>
      </c>
    </row>
    <row r="22679" spans="17:20">
      <c r="Q22679">
        <v>0.66267361111111101</v>
      </c>
      <c r="R22679">
        <v>1</v>
      </c>
      <c r="S22679" t="s">
        <v>197</v>
      </c>
      <c r="T22679" t="s">
        <v>3098</v>
      </c>
    </row>
    <row r="22680" spans="17:20">
      <c r="Q22680">
        <v>0.66276620370370398</v>
      </c>
      <c r="R22680">
        <v>1</v>
      </c>
      <c r="S22680" t="s">
        <v>10034</v>
      </c>
      <c r="T22680" t="s">
        <v>3103</v>
      </c>
    </row>
    <row r="22681" spans="17:20">
      <c r="Q22681">
        <v>0.66277777777777802</v>
      </c>
      <c r="R22681">
        <v>1</v>
      </c>
      <c r="S22681" t="s">
        <v>10035</v>
      </c>
      <c r="T22681" t="s">
        <v>3103</v>
      </c>
    </row>
    <row r="22682" spans="17:20">
      <c r="Q22682">
        <v>0.66280092592592599</v>
      </c>
      <c r="R22682">
        <v>1</v>
      </c>
      <c r="S22682" t="s">
        <v>10043</v>
      </c>
      <c r="T22682" t="s">
        <v>3103</v>
      </c>
    </row>
    <row r="22683" spans="17:20">
      <c r="Q22683">
        <v>0.66287037037037</v>
      </c>
      <c r="R22683">
        <v>1</v>
      </c>
      <c r="S22683" t="s">
        <v>10044</v>
      </c>
      <c r="T22683" t="s">
        <v>3103</v>
      </c>
    </row>
    <row r="22684" spans="17:20">
      <c r="Q22684">
        <v>0.66288194444444404</v>
      </c>
      <c r="R22684">
        <v>1</v>
      </c>
      <c r="S22684" t="s">
        <v>10046</v>
      </c>
      <c r="T22684" t="s">
        <v>3103</v>
      </c>
    </row>
    <row r="22685" spans="17:20">
      <c r="Q22685">
        <v>0.66292824074074097</v>
      </c>
      <c r="R22685">
        <v>1</v>
      </c>
      <c r="S22685" t="s">
        <v>10050</v>
      </c>
      <c r="T22685" t="s">
        <v>3103</v>
      </c>
    </row>
    <row r="22686" spans="17:20">
      <c r="Q22686">
        <v>0.66295138888888905</v>
      </c>
      <c r="R22686">
        <v>1</v>
      </c>
      <c r="S22686" t="s">
        <v>9983</v>
      </c>
      <c r="T22686" t="s">
        <v>3221</v>
      </c>
    </row>
    <row r="22687" spans="17:20">
      <c r="Q22687">
        <v>0.66295138888888905</v>
      </c>
      <c r="R22687">
        <v>2</v>
      </c>
      <c r="S22687" t="s">
        <v>10051</v>
      </c>
      <c r="T22687" t="s">
        <v>3103</v>
      </c>
    </row>
    <row r="22688" spans="17:20">
      <c r="Q22688">
        <v>0.66296296296296298</v>
      </c>
      <c r="R22688">
        <v>1</v>
      </c>
      <c r="S22688" t="s">
        <v>10052</v>
      </c>
      <c r="T22688" t="s">
        <v>3103</v>
      </c>
    </row>
    <row r="22689" spans="17:20">
      <c r="Q22689">
        <v>0.66304398148148103</v>
      </c>
      <c r="R22689">
        <v>1</v>
      </c>
      <c r="S22689" t="s">
        <v>10054</v>
      </c>
      <c r="T22689" t="s">
        <v>3103</v>
      </c>
    </row>
    <row r="22690" spans="17:20">
      <c r="Q22690">
        <v>0.66305555555555595</v>
      </c>
      <c r="R22690">
        <v>2</v>
      </c>
      <c r="S22690" t="s">
        <v>10055</v>
      </c>
      <c r="T22690" t="s">
        <v>3103</v>
      </c>
    </row>
    <row r="22691" spans="17:20">
      <c r="Q22691">
        <v>0.66306712962962999</v>
      </c>
      <c r="R22691">
        <v>1</v>
      </c>
      <c r="S22691" t="s">
        <v>9991</v>
      </c>
      <c r="T22691" t="s">
        <v>3221</v>
      </c>
    </row>
    <row r="22692" spans="17:20">
      <c r="Q22692">
        <v>0.66306712962962999</v>
      </c>
      <c r="R22692">
        <v>2</v>
      </c>
      <c r="S22692" t="s">
        <v>10056</v>
      </c>
      <c r="T22692" t="s">
        <v>3103</v>
      </c>
    </row>
    <row r="22693" spans="17:20">
      <c r="Q22693">
        <v>0.66307870370370403</v>
      </c>
      <c r="R22693">
        <v>1</v>
      </c>
      <c r="S22693" t="s">
        <v>10057</v>
      </c>
      <c r="T22693" t="s">
        <v>3103</v>
      </c>
    </row>
    <row r="22694" spans="17:20">
      <c r="Q22694">
        <v>0.663101851851852</v>
      </c>
      <c r="R22694">
        <v>1</v>
      </c>
      <c r="S22694" t="s">
        <v>10001</v>
      </c>
      <c r="T22694" t="s">
        <v>3221</v>
      </c>
    </row>
    <row r="22695" spans="17:20">
      <c r="Q22695">
        <v>0.663101851851852</v>
      </c>
      <c r="R22695">
        <v>2</v>
      </c>
      <c r="S22695" t="s">
        <v>10058</v>
      </c>
      <c r="T22695" t="s">
        <v>3103</v>
      </c>
    </row>
    <row r="22696" spans="17:20">
      <c r="Q22696">
        <v>0.66325231481481495</v>
      </c>
      <c r="R22696">
        <v>5</v>
      </c>
      <c r="S22696" t="s">
        <v>10092</v>
      </c>
      <c r="T22696" t="s">
        <v>3103</v>
      </c>
    </row>
    <row r="22697" spans="17:20">
      <c r="Q22697">
        <v>0.66327546296296302</v>
      </c>
      <c r="R22697">
        <v>1</v>
      </c>
      <c r="S22697" t="s">
        <v>10029</v>
      </c>
      <c r="T22697" t="s">
        <v>3221</v>
      </c>
    </row>
    <row r="22698" spans="17:20">
      <c r="Q22698">
        <v>0.66339120370370397</v>
      </c>
      <c r="R22698">
        <v>1</v>
      </c>
      <c r="S22698" t="s">
        <v>10040</v>
      </c>
      <c r="T22698" t="s">
        <v>3221</v>
      </c>
    </row>
    <row r="22699" spans="17:20">
      <c r="Q22699">
        <v>0.66344907407407405</v>
      </c>
      <c r="R22699">
        <v>1</v>
      </c>
      <c r="S22699" t="s">
        <v>10062</v>
      </c>
      <c r="T22699" t="s">
        <v>3103</v>
      </c>
    </row>
    <row r="22700" spans="17:20">
      <c r="Q22700">
        <v>0.66350694444444402</v>
      </c>
      <c r="R22700">
        <v>1</v>
      </c>
      <c r="S22700" t="s">
        <v>10063</v>
      </c>
      <c r="T22700" t="s">
        <v>3103</v>
      </c>
    </row>
    <row r="22701" spans="17:20">
      <c r="Q22701">
        <v>0.66351851851851895</v>
      </c>
      <c r="R22701">
        <v>1</v>
      </c>
      <c r="S22701" t="s">
        <v>13322</v>
      </c>
      <c r="T22701" t="s">
        <v>3096</v>
      </c>
    </row>
    <row r="22702" spans="17:20">
      <c r="Q22702">
        <v>0.663564814814815</v>
      </c>
      <c r="R22702">
        <v>1</v>
      </c>
      <c r="S22702" t="s">
        <v>10007</v>
      </c>
      <c r="T22702" t="s">
        <v>3221</v>
      </c>
    </row>
    <row r="22703" spans="17:20">
      <c r="Q22703">
        <v>0.66364583333333305</v>
      </c>
      <c r="R22703">
        <v>1</v>
      </c>
      <c r="S22703" t="s">
        <v>10021</v>
      </c>
      <c r="T22703" t="s">
        <v>3103</v>
      </c>
    </row>
    <row r="22704" spans="17:20">
      <c r="Q22704">
        <v>0.66365740740740697</v>
      </c>
      <c r="R22704">
        <v>1</v>
      </c>
      <c r="S22704" t="s">
        <v>10012</v>
      </c>
      <c r="T22704" t="s">
        <v>3221</v>
      </c>
    </row>
    <row r="22705" spans="17:20">
      <c r="Q22705">
        <v>0.66369212962962998</v>
      </c>
      <c r="R22705">
        <v>2</v>
      </c>
      <c r="S22705" t="s">
        <v>10045</v>
      </c>
      <c r="T22705" t="s">
        <v>3103</v>
      </c>
    </row>
    <row r="22706" spans="17:20">
      <c r="Q22706">
        <v>0.66370370370370402</v>
      </c>
      <c r="R22706">
        <v>1</v>
      </c>
      <c r="S22706" t="s">
        <v>10064</v>
      </c>
      <c r="T22706" t="s">
        <v>3103</v>
      </c>
    </row>
    <row r="22707" spans="17:20">
      <c r="Q22707">
        <v>0.66371527777777795</v>
      </c>
      <c r="R22707">
        <v>2</v>
      </c>
      <c r="S22707" t="s">
        <v>10074</v>
      </c>
      <c r="T22707" t="s">
        <v>3103</v>
      </c>
    </row>
    <row r="22708" spans="17:20">
      <c r="Q22708">
        <v>0.66373842592592602</v>
      </c>
      <c r="R22708">
        <v>1</v>
      </c>
      <c r="S22708" t="s">
        <v>10013</v>
      </c>
      <c r="T22708" t="s">
        <v>3221</v>
      </c>
    </row>
    <row r="22709" spans="17:20">
      <c r="Q22709">
        <v>0.66378472222222196</v>
      </c>
      <c r="R22709">
        <v>2</v>
      </c>
      <c r="S22709" t="s">
        <v>10047</v>
      </c>
      <c r="T22709" t="s">
        <v>3103</v>
      </c>
    </row>
    <row r="22710" spans="17:20">
      <c r="Q22710">
        <v>0.66381944444444396</v>
      </c>
      <c r="R22710">
        <v>1</v>
      </c>
      <c r="S22710" t="s">
        <v>10290</v>
      </c>
      <c r="T22710" t="s">
        <v>3097</v>
      </c>
    </row>
    <row r="22711" spans="17:20">
      <c r="Q22711">
        <v>0.66386574074074101</v>
      </c>
      <c r="R22711">
        <v>1</v>
      </c>
      <c r="S22711" t="s">
        <v>2562</v>
      </c>
      <c r="T22711" t="s">
        <v>3094</v>
      </c>
    </row>
    <row r="22712" spans="17:20">
      <c r="Q22712">
        <v>0.66390046296296301</v>
      </c>
      <c r="R22712">
        <v>1</v>
      </c>
      <c r="S22712" t="s">
        <v>10081</v>
      </c>
      <c r="T22712" t="s">
        <v>3103</v>
      </c>
    </row>
    <row r="22713" spans="17:20">
      <c r="Q22713">
        <v>0.66392361111111098</v>
      </c>
      <c r="R22713">
        <v>1</v>
      </c>
      <c r="S22713" t="s">
        <v>10049</v>
      </c>
      <c r="T22713" t="s">
        <v>3103</v>
      </c>
    </row>
    <row r="22714" spans="17:20">
      <c r="Q22714">
        <v>0.66393518518518502</v>
      </c>
      <c r="R22714">
        <v>2</v>
      </c>
      <c r="S22714" t="s">
        <v>10082</v>
      </c>
      <c r="T22714" t="s">
        <v>3103</v>
      </c>
    </row>
    <row r="22715" spans="17:20">
      <c r="Q22715">
        <v>0.66395833333333298</v>
      </c>
      <c r="R22715">
        <v>1</v>
      </c>
      <c r="S22715" t="s">
        <v>10070</v>
      </c>
      <c r="T22715" t="s">
        <v>3221</v>
      </c>
    </row>
    <row r="22716" spans="17:20">
      <c r="Q22716">
        <v>0.66405092592592596</v>
      </c>
      <c r="R22716">
        <v>1</v>
      </c>
      <c r="S22716" t="s">
        <v>10083</v>
      </c>
      <c r="T22716" t="s">
        <v>3103</v>
      </c>
    </row>
    <row r="22717" spans="17:20">
      <c r="Q22717">
        <v>0.66407407407407404</v>
      </c>
      <c r="R22717">
        <v>1</v>
      </c>
      <c r="S22717" t="s">
        <v>10028</v>
      </c>
      <c r="T22717" t="s">
        <v>3221</v>
      </c>
    </row>
    <row r="22718" spans="17:20">
      <c r="Q22718">
        <v>0.66410879629629604</v>
      </c>
      <c r="R22718">
        <v>2</v>
      </c>
      <c r="S22718" t="s">
        <v>10085</v>
      </c>
      <c r="T22718" t="s">
        <v>3103</v>
      </c>
    </row>
    <row r="22719" spans="17:20">
      <c r="Q22719">
        <v>0.66412037037036997</v>
      </c>
      <c r="R22719">
        <v>1</v>
      </c>
      <c r="S22719" t="s">
        <v>10076</v>
      </c>
      <c r="T22719" t="s">
        <v>3103</v>
      </c>
    </row>
    <row r="22720" spans="17:20">
      <c r="Q22720">
        <v>0.66414351851851805</v>
      </c>
      <c r="R22720">
        <v>1</v>
      </c>
      <c r="S22720" t="s">
        <v>10027</v>
      </c>
      <c r="T22720" t="s">
        <v>3221</v>
      </c>
    </row>
    <row r="22721" spans="17:20">
      <c r="Q22721">
        <v>0.66415509259259298</v>
      </c>
      <c r="R22721">
        <v>1</v>
      </c>
      <c r="S22721" t="s">
        <v>10102</v>
      </c>
      <c r="T22721" t="s">
        <v>3103</v>
      </c>
    </row>
    <row r="22722" spans="17:20">
      <c r="Q22722">
        <v>0.66416666666666702</v>
      </c>
      <c r="R22722">
        <v>1</v>
      </c>
      <c r="S22722" t="s">
        <v>10084</v>
      </c>
      <c r="T22722" t="s">
        <v>3221</v>
      </c>
    </row>
    <row r="22723" spans="17:20">
      <c r="Q22723">
        <v>0.66416666666666702</v>
      </c>
      <c r="R22723">
        <v>1</v>
      </c>
      <c r="S22723" t="s">
        <v>10087</v>
      </c>
      <c r="T22723" t="s">
        <v>3103</v>
      </c>
    </row>
    <row r="22724" spans="17:20">
      <c r="Q22724">
        <v>0.66425925925925899</v>
      </c>
      <c r="R22724">
        <v>1</v>
      </c>
      <c r="S22724" t="s">
        <v>10037</v>
      </c>
      <c r="T22724" t="s">
        <v>3103</v>
      </c>
    </row>
    <row r="22725" spans="17:20">
      <c r="Q22725">
        <v>0.66428240740740696</v>
      </c>
      <c r="R22725">
        <v>1</v>
      </c>
      <c r="S22725" t="s">
        <v>10077</v>
      </c>
      <c r="T22725" t="s">
        <v>3103</v>
      </c>
    </row>
    <row r="22726" spans="17:20">
      <c r="Q22726">
        <v>0.66430555555555604</v>
      </c>
      <c r="R22726">
        <v>2</v>
      </c>
      <c r="S22726" t="s">
        <v>3948</v>
      </c>
      <c r="T22726" t="s">
        <v>3097</v>
      </c>
    </row>
    <row r="22727" spans="17:20">
      <c r="Q22727">
        <v>0.66435185185185197</v>
      </c>
      <c r="R22727">
        <v>1</v>
      </c>
      <c r="S22727" t="s">
        <v>10091</v>
      </c>
      <c r="T22727" t="s">
        <v>3103</v>
      </c>
    </row>
    <row r="22728" spans="17:20">
      <c r="Q22728">
        <v>0.66437500000000005</v>
      </c>
      <c r="R22728">
        <v>3</v>
      </c>
      <c r="S22728" t="s">
        <v>13323</v>
      </c>
      <c r="T22728" t="s">
        <v>3098</v>
      </c>
    </row>
    <row r="22729" spans="17:20">
      <c r="Q22729">
        <v>0.66438657407407398</v>
      </c>
      <c r="R22729">
        <v>1</v>
      </c>
      <c r="S22729" t="s">
        <v>10093</v>
      </c>
      <c r="T22729" t="s">
        <v>3103</v>
      </c>
    </row>
    <row r="22730" spans="17:20">
      <c r="Q22730">
        <v>0.66439814814814802</v>
      </c>
      <c r="R22730">
        <v>2</v>
      </c>
      <c r="S22730" t="s">
        <v>10067</v>
      </c>
      <c r="T22730" t="s">
        <v>3103</v>
      </c>
    </row>
    <row r="22731" spans="17:20">
      <c r="Q22731">
        <v>0.66440972222222205</v>
      </c>
      <c r="R22731">
        <v>1</v>
      </c>
      <c r="S22731" t="s">
        <v>10078</v>
      </c>
      <c r="T22731" t="s">
        <v>3103</v>
      </c>
    </row>
    <row r="22732" spans="17:20">
      <c r="Q22732">
        <v>0.66444444444444395</v>
      </c>
      <c r="R22732">
        <v>1</v>
      </c>
      <c r="S22732" t="s">
        <v>10097</v>
      </c>
      <c r="T22732" t="s">
        <v>3103</v>
      </c>
    </row>
    <row r="22733" spans="17:20">
      <c r="Q22733">
        <v>0.66447916666666695</v>
      </c>
      <c r="R22733">
        <v>1</v>
      </c>
      <c r="S22733" t="s">
        <v>10099</v>
      </c>
      <c r="T22733" t="s">
        <v>3103</v>
      </c>
    </row>
    <row r="22734" spans="17:20">
      <c r="Q22734">
        <v>0.664525462962963</v>
      </c>
      <c r="R22734">
        <v>1</v>
      </c>
      <c r="S22734" t="s">
        <v>10100</v>
      </c>
      <c r="T22734" t="s">
        <v>3103</v>
      </c>
    </row>
    <row r="22735" spans="17:20">
      <c r="Q22735">
        <v>0.66453703703703704</v>
      </c>
      <c r="R22735">
        <v>1</v>
      </c>
      <c r="S22735" t="s">
        <v>13324</v>
      </c>
      <c r="T22735" t="s">
        <v>3221</v>
      </c>
    </row>
    <row r="22736" spans="17:20">
      <c r="Q22736">
        <v>0.66458333333333297</v>
      </c>
      <c r="R22736">
        <v>1</v>
      </c>
      <c r="S22736" t="s">
        <v>10110</v>
      </c>
      <c r="T22736" t="s">
        <v>3103</v>
      </c>
    </row>
    <row r="22737" spans="17:20">
      <c r="Q22737">
        <v>0.66459490740740701</v>
      </c>
      <c r="R22737">
        <v>1</v>
      </c>
      <c r="S22737" t="s">
        <v>10113</v>
      </c>
      <c r="T22737" t="s">
        <v>3103</v>
      </c>
    </row>
    <row r="22738" spans="17:20">
      <c r="Q22738">
        <v>0.66462962962963001</v>
      </c>
      <c r="R22738">
        <v>2</v>
      </c>
      <c r="S22738" t="s">
        <v>10080</v>
      </c>
      <c r="T22738" t="s">
        <v>3103</v>
      </c>
    </row>
    <row r="22739" spans="17:20">
      <c r="Q22739">
        <v>0.66469907407407403</v>
      </c>
      <c r="R22739">
        <v>1</v>
      </c>
      <c r="S22739" t="s">
        <v>10048</v>
      </c>
      <c r="T22739" t="s">
        <v>3221</v>
      </c>
    </row>
    <row r="22740" spans="17:20">
      <c r="Q22740">
        <v>0.66472222222222199</v>
      </c>
      <c r="R22740">
        <v>1</v>
      </c>
      <c r="S22740" t="s">
        <v>10116</v>
      </c>
      <c r="T22740" t="s">
        <v>3103</v>
      </c>
    </row>
    <row r="22741" spans="17:20">
      <c r="Q22741">
        <v>0.66476851851851804</v>
      </c>
      <c r="R22741">
        <v>1</v>
      </c>
      <c r="S22741" t="s">
        <v>3631</v>
      </c>
      <c r="T22741" t="s">
        <v>3128</v>
      </c>
    </row>
    <row r="22742" spans="17:20">
      <c r="Q22742">
        <v>0.66489583333333302</v>
      </c>
      <c r="R22742">
        <v>1</v>
      </c>
      <c r="S22742" t="s">
        <v>10060</v>
      </c>
      <c r="T22742" t="s">
        <v>3103</v>
      </c>
    </row>
    <row r="22743" spans="17:20">
      <c r="Q22743">
        <v>0.66494212962962995</v>
      </c>
      <c r="R22743">
        <v>2</v>
      </c>
      <c r="S22743" t="s">
        <v>13325</v>
      </c>
      <c r="T22743" t="s">
        <v>3100</v>
      </c>
    </row>
    <row r="22744" spans="17:20">
      <c r="Q22744">
        <v>0.664988425925926</v>
      </c>
      <c r="R22744">
        <v>1</v>
      </c>
      <c r="S22744" t="s">
        <v>10075</v>
      </c>
      <c r="T22744" t="s">
        <v>3221</v>
      </c>
    </row>
    <row r="22745" spans="17:20">
      <c r="Q22745">
        <v>0.665023148148148</v>
      </c>
      <c r="R22745">
        <v>3</v>
      </c>
      <c r="S22745" t="s">
        <v>10122</v>
      </c>
      <c r="T22745" t="s">
        <v>3103</v>
      </c>
    </row>
    <row r="22746" spans="17:20">
      <c r="Q22746">
        <v>0.66503472222222204</v>
      </c>
      <c r="R22746">
        <v>1</v>
      </c>
      <c r="S22746" t="s">
        <v>10123</v>
      </c>
      <c r="T22746" t="s">
        <v>3103</v>
      </c>
    </row>
    <row r="22747" spans="17:20">
      <c r="Q22747">
        <v>0.66505787037037001</v>
      </c>
      <c r="R22747">
        <v>1</v>
      </c>
      <c r="S22747" t="s">
        <v>10124</v>
      </c>
      <c r="T22747" t="s">
        <v>3103</v>
      </c>
    </row>
    <row r="22748" spans="17:20">
      <c r="Q22748">
        <v>0.66509259259259301</v>
      </c>
      <c r="R22748">
        <v>1</v>
      </c>
      <c r="S22748" t="s">
        <v>10125</v>
      </c>
      <c r="T22748" t="s">
        <v>3103</v>
      </c>
    </row>
    <row r="22749" spans="17:20">
      <c r="Q22749">
        <v>0.66513888888888895</v>
      </c>
      <c r="R22749">
        <v>1</v>
      </c>
      <c r="S22749" t="s">
        <v>10127</v>
      </c>
      <c r="T22749" t="s">
        <v>3103</v>
      </c>
    </row>
    <row r="22750" spans="17:20">
      <c r="Q22750">
        <v>0.66518518518518499</v>
      </c>
      <c r="R22750">
        <v>1</v>
      </c>
      <c r="S22750" t="s">
        <v>10066</v>
      </c>
      <c r="T22750" t="s">
        <v>3221</v>
      </c>
    </row>
    <row r="22751" spans="17:20">
      <c r="Q22751">
        <v>0.66520833333333296</v>
      </c>
      <c r="R22751">
        <v>1</v>
      </c>
      <c r="S22751" t="s">
        <v>2562</v>
      </c>
      <c r="T22751" t="s">
        <v>3097</v>
      </c>
    </row>
    <row r="22752" spans="17:20">
      <c r="Q22752">
        <v>0.66528935185185201</v>
      </c>
      <c r="R22752">
        <v>1</v>
      </c>
      <c r="S22752" t="s">
        <v>10014</v>
      </c>
      <c r="T22752" t="s">
        <v>3094</v>
      </c>
    </row>
    <row r="22753" spans="17:20">
      <c r="Q22753">
        <v>0.66530092592592605</v>
      </c>
      <c r="R22753">
        <v>1</v>
      </c>
      <c r="S22753" t="s">
        <v>10072</v>
      </c>
      <c r="T22753" t="s">
        <v>3221</v>
      </c>
    </row>
    <row r="22754" spans="17:20">
      <c r="Q22754">
        <v>0.66530092592592605</v>
      </c>
      <c r="R22754">
        <v>1</v>
      </c>
      <c r="S22754" t="s">
        <v>10128</v>
      </c>
      <c r="T22754" t="s">
        <v>3103</v>
      </c>
    </row>
    <row r="22755" spans="17:20">
      <c r="Q22755">
        <v>0.66538194444444398</v>
      </c>
      <c r="R22755">
        <v>1</v>
      </c>
      <c r="S22755" t="s">
        <v>10109</v>
      </c>
      <c r="T22755" t="s">
        <v>3103</v>
      </c>
    </row>
    <row r="22756" spans="17:20">
      <c r="Q22756">
        <v>0.66541666666666699</v>
      </c>
      <c r="R22756">
        <v>2</v>
      </c>
      <c r="S22756" t="s">
        <v>10129</v>
      </c>
      <c r="T22756" t="s">
        <v>3103</v>
      </c>
    </row>
    <row r="22757" spans="17:20">
      <c r="Q22757">
        <v>0.66549768518518504</v>
      </c>
      <c r="R22757">
        <v>1</v>
      </c>
      <c r="S22757" t="s">
        <v>10130</v>
      </c>
      <c r="T22757" t="s">
        <v>3103</v>
      </c>
    </row>
    <row r="22758" spans="17:20">
      <c r="Q22758">
        <v>0.66550925925925897</v>
      </c>
      <c r="R22758">
        <v>1</v>
      </c>
      <c r="S22758" t="s">
        <v>10120</v>
      </c>
      <c r="T22758" t="s">
        <v>3221</v>
      </c>
    </row>
    <row r="22759" spans="17:20">
      <c r="Q22759">
        <v>0.66552083333333301</v>
      </c>
      <c r="R22759">
        <v>1</v>
      </c>
      <c r="S22759" t="s">
        <v>10131</v>
      </c>
      <c r="T22759" t="s">
        <v>3103</v>
      </c>
    </row>
    <row r="22760" spans="17:20">
      <c r="Q22760">
        <v>0.66554398148148197</v>
      </c>
      <c r="R22760">
        <v>1</v>
      </c>
      <c r="S22760" t="s">
        <v>10115</v>
      </c>
      <c r="T22760" t="s">
        <v>3103</v>
      </c>
    </row>
    <row r="22761" spans="17:20">
      <c r="Q22761">
        <v>0.66556712962963005</v>
      </c>
      <c r="R22761">
        <v>1</v>
      </c>
      <c r="S22761" t="s">
        <v>3682</v>
      </c>
      <c r="T22761" t="s">
        <v>3097</v>
      </c>
    </row>
    <row r="22762" spans="17:20">
      <c r="Q22762">
        <v>0.66557870370370398</v>
      </c>
      <c r="R22762">
        <v>1</v>
      </c>
      <c r="S22762" t="s">
        <v>10069</v>
      </c>
      <c r="T22762" t="s">
        <v>3103</v>
      </c>
    </row>
    <row r="22763" spans="17:20">
      <c r="Q22763">
        <v>0.66560185185185206</v>
      </c>
      <c r="R22763">
        <v>1</v>
      </c>
      <c r="S22763" t="s">
        <v>10086</v>
      </c>
      <c r="T22763" t="s">
        <v>3221</v>
      </c>
    </row>
    <row r="22764" spans="17:20">
      <c r="Q22764">
        <v>0.66560185185185206</v>
      </c>
      <c r="R22764">
        <v>1</v>
      </c>
      <c r="S22764" t="s">
        <v>10079</v>
      </c>
      <c r="T22764" t="s">
        <v>3221</v>
      </c>
    </row>
    <row r="22765" spans="17:20">
      <c r="Q22765">
        <v>0.66562500000000002</v>
      </c>
      <c r="R22765">
        <v>1</v>
      </c>
      <c r="S22765" t="s">
        <v>4341</v>
      </c>
      <c r="T22765" t="s">
        <v>3128</v>
      </c>
    </row>
    <row r="22766" spans="17:20">
      <c r="Q22766">
        <v>0.66565972222222203</v>
      </c>
      <c r="R22766">
        <v>1</v>
      </c>
      <c r="S22766" t="s">
        <v>10101</v>
      </c>
      <c r="T22766" t="s">
        <v>3103</v>
      </c>
    </row>
    <row r="22767" spans="17:20">
      <c r="Q22767">
        <v>0.66576388888888904</v>
      </c>
      <c r="R22767">
        <v>1</v>
      </c>
      <c r="S22767" t="s">
        <v>10096</v>
      </c>
      <c r="T22767" t="s">
        <v>3103</v>
      </c>
    </row>
    <row r="22768" spans="17:20">
      <c r="Q22768">
        <v>0.66579861111111105</v>
      </c>
      <c r="R22768">
        <v>1</v>
      </c>
      <c r="S22768" t="s">
        <v>10090</v>
      </c>
      <c r="T22768" t="s">
        <v>3103</v>
      </c>
    </row>
    <row r="22769" spans="17:20">
      <c r="Q22769">
        <v>0.66587962962962999</v>
      </c>
      <c r="R22769">
        <v>1</v>
      </c>
      <c r="S22769" t="s">
        <v>10146</v>
      </c>
      <c r="T22769" t="s">
        <v>3103</v>
      </c>
    </row>
    <row r="22770" spans="17:20">
      <c r="Q22770">
        <v>0.66592592592592603</v>
      </c>
      <c r="R22770">
        <v>2</v>
      </c>
      <c r="S22770" t="s">
        <v>10147</v>
      </c>
      <c r="T22770" t="s">
        <v>3103</v>
      </c>
    </row>
    <row r="22771" spans="17:20">
      <c r="Q22771">
        <v>0.66596064814814804</v>
      </c>
      <c r="R22771">
        <v>1</v>
      </c>
      <c r="S22771" t="s">
        <v>10142</v>
      </c>
      <c r="T22771" t="s">
        <v>3103</v>
      </c>
    </row>
    <row r="22772" spans="17:20">
      <c r="Q22772">
        <v>0.66597222222222197</v>
      </c>
      <c r="R22772">
        <v>2</v>
      </c>
      <c r="S22772" t="s">
        <v>10106</v>
      </c>
      <c r="T22772" t="s">
        <v>3103</v>
      </c>
    </row>
    <row r="22773" spans="17:20">
      <c r="Q22773">
        <v>0.666180555555556</v>
      </c>
      <c r="R22773">
        <v>2</v>
      </c>
      <c r="S22773" t="s">
        <v>10137</v>
      </c>
      <c r="T22773" t="s">
        <v>3103</v>
      </c>
    </row>
    <row r="22774" spans="17:20">
      <c r="Q22774">
        <v>0.66625000000000001</v>
      </c>
      <c r="R22774">
        <v>2</v>
      </c>
      <c r="S22774" t="s">
        <v>10117</v>
      </c>
      <c r="T22774" t="s">
        <v>3103</v>
      </c>
    </row>
    <row r="22775" spans="17:20">
      <c r="Q22775">
        <v>0.66627314814814798</v>
      </c>
      <c r="R22775">
        <v>2</v>
      </c>
      <c r="S22775" t="s">
        <v>10118</v>
      </c>
      <c r="T22775" t="s">
        <v>3103</v>
      </c>
    </row>
    <row r="22776" spans="17:20">
      <c r="Q22776">
        <v>0.66634259259259299</v>
      </c>
      <c r="R22776">
        <v>1</v>
      </c>
      <c r="S22776" t="s">
        <v>10135</v>
      </c>
      <c r="T22776" t="s">
        <v>3103</v>
      </c>
    </row>
    <row r="22777" spans="17:20">
      <c r="Q22777">
        <v>0.66635416666666702</v>
      </c>
      <c r="R22777">
        <v>1</v>
      </c>
      <c r="S22777" t="s">
        <v>13326</v>
      </c>
      <c r="T22777" t="s">
        <v>3098</v>
      </c>
    </row>
    <row r="22778" spans="17:20">
      <c r="Q22778">
        <v>0.66645833333333304</v>
      </c>
      <c r="R22778">
        <v>2</v>
      </c>
      <c r="S22778" t="s">
        <v>10103</v>
      </c>
      <c r="T22778" t="s">
        <v>3103</v>
      </c>
    </row>
    <row r="22779" spans="17:20">
      <c r="Q22779">
        <v>0.66651620370370401</v>
      </c>
      <c r="R22779">
        <v>3</v>
      </c>
      <c r="S22779" t="s">
        <v>10155</v>
      </c>
      <c r="T22779" t="s">
        <v>3103</v>
      </c>
    </row>
    <row r="22780" spans="17:20">
      <c r="Q22780">
        <v>0.66653935185185198</v>
      </c>
      <c r="R22780">
        <v>1</v>
      </c>
      <c r="S22780" t="s">
        <v>10119</v>
      </c>
      <c r="T22780" t="s">
        <v>3103</v>
      </c>
    </row>
    <row r="22781" spans="17:20">
      <c r="Q22781">
        <v>0.66659722222222195</v>
      </c>
      <c r="R22781">
        <v>4</v>
      </c>
      <c r="S22781" t="s">
        <v>10157</v>
      </c>
      <c r="T22781" t="s">
        <v>3103</v>
      </c>
    </row>
    <row r="22782" spans="17:20">
      <c r="Q22782">
        <v>0.66662037037037003</v>
      </c>
      <c r="R22782">
        <v>2</v>
      </c>
      <c r="S22782" t="s">
        <v>10158</v>
      </c>
      <c r="T22782" t="s">
        <v>3103</v>
      </c>
    </row>
    <row r="22783" spans="17:20">
      <c r="Q22783">
        <v>0.666643518518519</v>
      </c>
      <c r="R22783">
        <v>1</v>
      </c>
      <c r="S22783" t="s">
        <v>10126</v>
      </c>
      <c r="T22783" t="s">
        <v>3103</v>
      </c>
    </row>
    <row r="22784" spans="17:20">
      <c r="Q22784">
        <v>0.666643518518519</v>
      </c>
      <c r="R22784">
        <v>1</v>
      </c>
      <c r="S22784" t="s">
        <v>10159</v>
      </c>
      <c r="T22784" t="s">
        <v>3103</v>
      </c>
    </row>
    <row r="22785" spans="17:20">
      <c r="Q22785">
        <v>0.66674768518518501</v>
      </c>
      <c r="R22785">
        <v>1</v>
      </c>
      <c r="S22785" t="s">
        <v>10144</v>
      </c>
      <c r="T22785" t="s">
        <v>3103</v>
      </c>
    </row>
    <row r="22786" spans="17:20">
      <c r="Q22786">
        <v>0.66674768518518501</v>
      </c>
      <c r="R22786">
        <v>1</v>
      </c>
      <c r="S22786" t="s">
        <v>10160</v>
      </c>
      <c r="T22786" t="s">
        <v>3103</v>
      </c>
    </row>
    <row r="22787" spans="17:20">
      <c r="Q22787">
        <v>0.66678240740740702</v>
      </c>
      <c r="R22787">
        <v>1</v>
      </c>
      <c r="S22787" t="s">
        <v>10138</v>
      </c>
      <c r="T22787" t="s">
        <v>3103</v>
      </c>
    </row>
    <row r="22788" spans="17:20">
      <c r="Q22788">
        <v>0.66678240740740702</v>
      </c>
      <c r="R22788">
        <v>1</v>
      </c>
      <c r="S22788" t="s">
        <v>1119</v>
      </c>
      <c r="T22788" t="s">
        <v>3096</v>
      </c>
    </row>
    <row r="22789" spans="17:20">
      <c r="Q22789">
        <v>0.66681712962963002</v>
      </c>
      <c r="R22789">
        <v>2</v>
      </c>
      <c r="S22789" t="s">
        <v>10161</v>
      </c>
      <c r="T22789" t="s">
        <v>3103</v>
      </c>
    </row>
    <row r="22790" spans="17:20">
      <c r="Q22790">
        <v>0.66684027777777799</v>
      </c>
      <c r="R22790">
        <v>1</v>
      </c>
      <c r="S22790" t="s">
        <v>10164</v>
      </c>
      <c r="T22790" t="s">
        <v>3103</v>
      </c>
    </row>
    <row r="22791" spans="17:20">
      <c r="Q22791">
        <v>0.66689814814814796</v>
      </c>
      <c r="R22791">
        <v>2</v>
      </c>
      <c r="S22791" t="s">
        <v>2562</v>
      </c>
      <c r="T22791" t="s">
        <v>3103</v>
      </c>
    </row>
    <row r="22792" spans="17:20">
      <c r="Q22792">
        <v>0.666909722222222</v>
      </c>
      <c r="R22792">
        <v>1</v>
      </c>
      <c r="S22792" t="s">
        <v>10145</v>
      </c>
      <c r="T22792" t="s">
        <v>3103</v>
      </c>
    </row>
    <row r="22793" spans="17:20">
      <c r="Q22793">
        <v>0.666909722222222</v>
      </c>
      <c r="R22793">
        <v>1</v>
      </c>
      <c r="S22793" t="s">
        <v>10165</v>
      </c>
      <c r="T22793" t="s">
        <v>3103</v>
      </c>
    </row>
    <row r="22794" spans="17:20">
      <c r="Q22794">
        <v>0.66692129629629604</v>
      </c>
      <c r="R22794">
        <v>2</v>
      </c>
      <c r="S22794" t="s">
        <v>10166</v>
      </c>
      <c r="T22794" t="s">
        <v>3103</v>
      </c>
    </row>
    <row r="22795" spans="17:20">
      <c r="Q22795">
        <v>0.66697916666666701</v>
      </c>
      <c r="R22795">
        <v>1</v>
      </c>
      <c r="S22795" t="s">
        <v>10134</v>
      </c>
      <c r="T22795" t="s">
        <v>3221</v>
      </c>
    </row>
    <row r="22796" spans="17:20">
      <c r="Q22796">
        <v>0.66704861111111102</v>
      </c>
      <c r="R22796">
        <v>1</v>
      </c>
      <c r="S22796" t="s">
        <v>10168</v>
      </c>
      <c r="T22796" t="s">
        <v>3103</v>
      </c>
    </row>
    <row r="22797" spans="17:20">
      <c r="Q22797">
        <v>0.66706018518518495</v>
      </c>
      <c r="R22797">
        <v>2</v>
      </c>
      <c r="S22797" t="s">
        <v>10170</v>
      </c>
      <c r="T22797" t="s">
        <v>3103</v>
      </c>
    </row>
    <row r="22798" spans="17:20">
      <c r="Q22798">
        <v>0.66711805555555603</v>
      </c>
      <c r="R22798">
        <v>1</v>
      </c>
      <c r="S22798" t="s">
        <v>10178</v>
      </c>
      <c r="T22798" t="s">
        <v>3103</v>
      </c>
    </row>
    <row r="22799" spans="17:20">
      <c r="Q22799">
        <v>0.667141203703704</v>
      </c>
      <c r="R22799">
        <v>1</v>
      </c>
      <c r="S22799" t="s">
        <v>10143</v>
      </c>
      <c r="T22799" t="s">
        <v>3103</v>
      </c>
    </row>
    <row r="22800" spans="17:20">
      <c r="Q22800">
        <v>0.66719907407407397</v>
      </c>
      <c r="R22800">
        <v>2</v>
      </c>
      <c r="S22800" t="s">
        <v>10148</v>
      </c>
      <c r="T22800" t="s">
        <v>3103</v>
      </c>
    </row>
    <row r="22801" spans="17:20">
      <c r="Q22801">
        <v>0.66731481481481503</v>
      </c>
      <c r="R22801">
        <v>1</v>
      </c>
      <c r="S22801" t="s">
        <v>3685</v>
      </c>
      <c r="T22801" t="s">
        <v>3128</v>
      </c>
    </row>
    <row r="22802" spans="17:20">
      <c r="Q22802">
        <v>0.66733796296296299</v>
      </c>
      <c r="R22802">
        <v>1</v>
      </c>
      <c r="S22802" t="s">
        <v>10183</v>
      </c>
      <c r="T22802" t="s">
        <v>3103</v>
      </c>
    </row>
    <row r="22803" spans="17:20">
      <c r="Q22803">
        <v>0.66733796296296299</v>
      </c>
      <c r="R22803">
        <v>1</v>
      </c>
      <c r="S22803" t="s">
        <v>9638</v>
      </c>
      <c r="T22803" t="s">
        <v>3098</v>
      </c>
    </row>
    <row r="22804" spans="17:20">
      <c r="Q22804">
        <v>0.667372685185185</v>
      </c>
      <c r="R22804">
        <v>1</v>
      </c>
      <c r="S22804" t="s">
        <v>10150</v>
      </c>
      <c r="T22804" t="s">
        <v>3103</v>
      </c>
    </row>
    <row r="22805" spans="17:20">
      <c r="Q22805">
        <v>0.66741898148148104</v>
      </c>
      <c r="R22805">
        <v>2</v>
      </c>
      <c r="S22805" t="s">
        <v>10173</v>
      </c>
      <c r="T22805" t="s">
        <v>3103</v>
      </c>
    </row>
    <row r="22806" spans="17:20">
      <c r="Q22806">
        <v>0.66751157407407402</v>
      </c>
      <c r="R22806">
        <v>1</v>
      </c>
      <c r="S22806" t="s">
        <v>13327</v>
      </c>
      <c r="T22806" t="s">
        <v>3221</v>
      </c>
    </row>
    <row r="22807" spans="17:20">
      <c r="Q22807">
        <v>0.66756944444444399</v>
      </c>
      <c r="R22807">
        <v>1</v>
      </c>
      <c r="S22807" t="s">
        <v>10189</v>
      </c>
      <c r="T22807" t="s">
        <v>3103</v>
      </c>
    </row>
    <row r="22808" spans="17:20">
      <c r="Q22808">
        <v>0.66758101851851803</v>
      </c>
      <c r="R22808">
        <v>1</v>
      </c>
      <c r="S22808" t="s">
        <v>13328</v>
      </c>
      <c r="T22808" t="s">
        <v>3221</v>
      </c>
    </row>
    <row r="22809" spans="17:20">
      <c r="Q22809">
        <v>0.66759259259259296</v>
      </c>
      <c r="R22809">
        <v>1</v>
      </c>
      <c r="S22809" t="s">
        <v>13329</v>
      </c>
      <c r="T22809" t="s">
        <v>3098</v>
      </c>
    </row>
    <row r="22810" spans="17:20">
      <c r="Q22810">
        <v>0.66761574074074104</v>
      </c>
      <c r="R22810">
        <v>1</v>
      </c>
      <c r="S22810" t="s">
        <v>10191</v>
      </c>
      <c r="T22810" t="s">
        <v>3103</v>
      </c>
    </row>
    <row r="22811" spans="17:20">
      <c r="Q22811">
        <v>0.667638888888889</v>
      </c>
      <c r="R22811">
        <v>1</v>
      </c>
      <c r="S22811" t="s">
        <v>3949</v>
      </c>
      <c r="T22811" t="s">
        <v>3097</v>
      </c>
    </row>
    <row r="22812" spans="17:20">
      <c r="Q22812">
        <v>0.66770833333333302</v>
      </c>
      <c r="R22812">
        <v>1</v>
      </c>
      <c r="S22812" t="s">
        <v>10133</v>
      </c>
      <c r="T22812" t="s">
        <v>3103</v>
      </c>
    </row>
    <row r="22813" spans="17:20">
      <c r="Q22813">
        <v>0.66770833333333302</v>
      </c>
      <c r="R22813">
        <v>1</v>
      </c>
      <c r="S22813" t="s">
        <v>10151</v>
      </c>
      <c r="T22813" t="s">
        <v>3103</v>
      </c>
    </row>
    <row r="22814" spans="17:20">
      <c r="Q22814">
        <v>0.66775462962962995</v>
      </c>
      <c r="R22814">
        <v>2</v>
      </c>
      <c r="S22814" t="s">
        <v>10192</v>
      </c>
      <c r="T22814" t="s">
        <v>3103</v>
      </c>
    </row>
    <row r="22815" spans="17:20">
      <c r="Q22815">
        <v>0.66802083333333295</v>
      </c>
      <c r="R22815">
        <v>1</v>
      </c>
      <c r="S22815" t="s">
        <v>10089</v>
      </c>
      <c r="T22815" t="s">
        <v>3097</v>
      </c>
    </row>
    <row r="22816" spans="17:20">
      <c r="Q22816">
        <v>0.66822916666666698</v>
      </c>
      <c r="R22816">
        <v>1</v>
      </c>
      <c r="S22816" t="s">
        <v>3957</v>
      </c>
      <c r="T22816" t="s">
        <v>3128</v>
      </c>
    </row>
    <row r="22817" spans="17:20">
      <c r="Q22817">
        <v>0.66834490740740704</v>
      </c>
      <c r="R22817">
        <v>2</v>
      </c>
      <c r="S22817" t="s">
        <v>10179</v>
      </c>
      <c r="T22817" t="s">
        <v>3103</v>
      </c>
    </row>
    <row r="22818" spans="17:20">
      <c r="Q22818">
        <v>0.66835648148148197</v>
      </c>
      <c r="R22818">
        <v>2</v>
      </c>
      <c r="S22818" t="s">
        <v>10175</v>
      </c>
      <c r="T22818" t="s">
        <v>3103</v>
      </c>
    </row>
    <row r="22819" spans="17:20">
      <c r="Q22819">
        <v>0.66839120370370397</v>
      </c>
      <c r="R22819">
        <v>1</v>
      </c>
      <c r="S22819" t="s">
        <v>3686</v>
      </c>
      <c r="T22819" t="s">
        <v>3094</v>
      </c>
    </row>
    <row r="22820" spans="17:20">
      <c r="Q22820">
        <v>0.66840277777777801</v>
      </c>
      <c r="R22820">
        <v>1</v>
      </c>
      <c r="S22820" t="s">
        <v>10196</v>
      </c>
      <c r="T22820" t="s">
        <v>3103</v>
      </c>
    </row>
    <row r="22821" spans="17:20">
      <c r="Q22821">
        <v>0.66840277777777801</v>
      </c>
      <c r="R22821">
        <v>1</v>
      </c>
      <c r="S22821" t="s">
        <v>13330</v>
      </c>
      <c r="T22821" t="s">
        <v>3221</v>
      </c>
    </row>
    <row r="22822" spans="17:20">
      <c r="Q22822">
        <v>0.66849537037036999</v>
      </c>
      <c r="R22822">
        <v>2</v>
      </c>
      <c r="S22822" t="s">
        <v>2562</v>
      </c>
      <c r="T22822" t="s">
        <v>3103</v>
      </c>
    </row>
    <row r="22823" spans="17:20">
      <c r="Q22823">
        <v>0.66854166666666703</v>
      </c>
      <c r="R22823">
        <v>1</v>
      </c>
      <c r="S22823" t="s">
        <v>10163</v>
      </c>
      <c r="T22823" t="s">
        <v>3103</v>
      </c>
    </row>
    <row r="22824" spans="17:20">
      <c r="Q22824">
        <v>0.66855324074074096</v>
      </c>
      <c r="R22824">
        <v>1</v>
      </c>
      <c r="S22824" t="s">
        <v>10205</v>
      </c>
      <c r="T22824" t="s">
        <v>3103</v>
      </c>
    </row>
    <row r="22825" spans="17:20">
      <c r="Q22825">
        <v>0.66858796296296297</v>
      </c>
      <c r="R22825">
        <v>1</v>
      </c>
      <c r="S22825" t="s">
        <v>10211</v>
      </c>
      <c r="T22825" t="s">
        <v>3103</v>
      </c>
    </row>
    <row r="22826" spans="17:20">
      <c r="Q22826">
        <v>0.66861111111111104</v>
      </c>
      <c r="R22826">
        <v>2</v>
      </c>
      <c r="S22826" t="s">
        <v>10185</v>
      </c>
      <c r="T22826" t="s">
        <v>3103</v>
      </c>
    </row>
    <row r="22827" spans="17:20">
      <c r="Q22827">
        <v>0.66864583333333305</v>
      </c>
      <c r="R22827">
        <v>1</v>
      </c>
      <c r="S22827" t="s">
        <v>10212</v>
      </c>
      <c r="T22827" t="s">
        <v>3103</v>
      </c>
    </row>
    <row r="22828" spans="17:20">
      <c r="Q22828">
        <v>0.66865740740740698</v>
      </c>
      <c r="R22828">
        <v>2</v>
      </c>
      <c r="S22828" t="s">
        <v>10214</v>
      </c>
      <c r="T22828" t="s">
        <v>3103</v>
      </c>
    </row>
    <row r="22829" spans="17:20">
      <c r="Q22829">
        <v>0.66869212962962998</v>
      </c>
      <c r="R22829">
        <v>1</v>
      </c>
      <c r="S22829" t="s">
        <v>10188</v>
      </c>
      <c r="T22829" t="s">
        <v>3103</v>
      </c>
    </row>
    <row r="22830" spans="17:20">
      <c r="Q22830">
        <v>0.66871527777777795</v>
      </c>
      <c r="R22830">
        <v>1</v>
      </c>
      <c r="S22830" t="s">
        <v>10218</v>
      </c>
      <c r="T22830" t="s">
        <v>3103</v>
      </c>
    </row>
    <row r="22831" spans="17:20">
      <c r="Q22831">
        <v>0.66874999999999996</v>
      </c>
      <c r="R22831">
        <v>1</v>
      </c>
      <c r="S22831" t="s">
        <v>13331</v>
      </c>
      <c r="T22831" t="s">
        <v>3221</v>
      </c>
    </row>
    <row r="22832" spans="17:20">
      <c r="Q22832">
        <v>0.668796296296296</v>
      </c>
      <c r="R22832">
        <v>1</v>
      </c>
      <c r="S22832" t="s">
        <v>10177</v>
      </c>
      <c r="T22832" t="s">
        <v>3221</v>
      </c>
    </row>
    <row r="22833" spans="17:20">
      <c r="Q22833">
        <v>0.66886574074074101</v>
      </c>
      <c r="R22833">
        <v>2</v>
      </c>
      <c r="S22833" t="s">
        <v>4166</v>
      </c>
      <c r="T22833" t="s">
        <v>3097</v>
      </c>
    </row>
    <row r="22834" spans="17:20">
      <c r="Q22834">
        <v>0.66892361111111098</v>
      </c>
      <c r="R22834">
        <v>2</v>
      </c>
      <c r="S22834" t="s">
        <v>10180</v>
      </c>
      <c r="T22834" t="s">
        <v>3221</v>
      </c>
    </row>
    <row r="22835" spans="17:20">
      <c r="Q22835">
        <v>0.66893518518518502</v>
      </c>
      <c r="R22835">
        <v>1</v>
      </c>
      <c r="S22835" t="s">
        <v>10223</v>
      </c>
      <c r="T22835" t="s">
        <v>3103</v>
      </c>
    </row>
    <row r="22836" spans="17:20">
      <c r="Q22836">
        <v>0.66894675925925895</v>
      </c>
      <c r="R22836">
        <v>1</v>
      </c>
      <c r="S22836" t="s">
        <v>10193</v>
      </c>
      <c r="T22836" t="s">
        <v>3103</v>
      </c>
    </row>
    <row r="22837" spans="17:20">
      <c r="Q22837">
        <v>0.66896990740740703</v>
      </c>
      <c r="R22837">
        <v>1</v>
      </c>
      <c r="S22837" t="s">
        <v>10227</v>
      </c>
      <c r="T22837" t="s">
        <v>3103</v>
      </c>
    </row>
    <row r="22838" spans="17:20">
      <c r="Q22838">
        <v>0.66898148148148195</v>
      </c>
      <c r="R22838">
        <v>1</v>
      </c>
      <c r="S22838" t="s">
        <v>2562</v>
      </c>
      <c r="T22838" t="s">
        <v>3098</v>
      </c>
    </row>
    <row r="22839" spans="17:20">
      <c r="Q22839">
        <v>0.66898148148148195</v>
      </c>
      <c r="R22839">
        <v>1</v>
      </c>
      <c r="S22839" t="s">
        <v>1221</v>
      </c>
      <c r="T22839" t="s">
        <v>3102</v>
      </c>
    </row>
    <row r="22840" spans="17:20">
      <c r="Q22840">
        <v>0.66900462962963003</v>
      </c>
      <c r="R22840">
        <v>2</v>
      </c>
      <c r="S22840" t="s">
        <v>10230</v>
      </c>
      <c r="T22840" t="s">
        <v>3103</v>
      </c>
    </row>
    <row r="22841" spans="17:20">
      <c r="Q22841">
        <v>0.66900462962963003</v>
      </c>
      <c r="R22841">
        <v>1</v>
      </c>
      <c r="S22841" t="s">
        <v>13332</v>
      </c>
      <c r="T22841" t="s">
        <v>3096</v>
      </c>
    </row>
    <row r="22842" spans="17:20">
      <c r="Q22842">
        <v>0.66903935185185204</v>
      </c>
      <c r="R22842">
        <v>1</v>
      </c>
      <c r="S22842" t="s">
        <v>3317</v>
      </c>
      <c r="T22842" t="s">
        <v>3128</v>
      </c>
    </row>
    <row r="22843" spans="17:20">
      <c r="Q22843">
        <v>0.66905092592592597</v>
      </c>
      <c r="R22843">
        <v>1</v>
      </c>
      <c r="S22843" t="s">
        <v>10184</v>
      </c>
      <c r="T22843" t="s">
        <v>3221</v>
      </c>
    </row>
    <row r="22844" spans="17:20">
      <c r="Q22844">
        <v>0.6690625</v>
      </c>
      <c r="R22844">
        <v>1</v>
      </c>
      <c r="S22844" t="s">
        <v>10231</v>
      </c>
      <c r="T22844" t="s">
        <v>3103</v>
      </c>
    </row>
    <row r="22845" spans="17:20">
      <c r="Q22845">
        <v>0.66909722222222201</v>
      </c>
      <c r="R22845">
        <v>2</v>
      </c>
      <c r="S22845" t="s">
        <v>10233</v>
      </c>
      <c r="T22845" t="s">
        <v>3103</v>
      </c>
    </row>
    <row r="22846" spans="17:20">
      <c r="Q22846">
        <v>0.66912037037036998</v>
      </c>
      <c r="R22846">
        <v>1</v>
      </c>
      <c r="S22846" t="s">
        <v>13333</v>
      </c>
      <c r="T22846" t="s">
        <v>3221</v>
      </c>
    </row>
    <row r="22847" spans="17:20">
      <c r="Q22847">
        <v>0.66915509259259298</v>
      </c>
      <c r="R22847">
        <v>1</v>
      </c>
      <c r="S22847" t="s">
        <v>10197</v>
      </c>
      <c r="T22847" t="s">
        <v>3103</v>
      </c>
    </row>
    <row r="22848" spans="17:20">
      <c r="Q22848">
        <v>0.66916666666666702</v>
      </c>
      <c r="R22848">
        <v>1</v>
      </c>
      <c r="S22848" t="s">
        <v>10235</v>
      </c>
      <c r="T22848" t="s">
        <v>3103</v>
      </c>
    </row>
    <row r="22849" spans="17:20">
      <c r="Q22849">
        <v>0.66920138888888903</v>
      </c>
      <c r="R22849">
        <v>1</v>
      </c>
      <c r="S22849" t="s">
        <v>13334</v>
      </c>
      <c r="T22849" t="s">
        <v>3101</v>
      </c>
    </row>
    <row r="22850" spans="17:20">
      <c r="Q22850">
        <v>0.66922453703703699</v>
      </c>
      <c r="R22850">
        <v>1</v>
      </c>
      <c r="S22850" t="s">
        <v>10171</v>
      </c>
      <c r="T22850" t="s">
        <v>3221</v>
      </c>
    </row>
    <row r="22851" spans="17:20">
      <c r="Q22851">
        <v>0.669259259259259</v>
      </c>
      <c r="R22851">
        <v>1</v>
      </c>
      <c r="S22851" t="s">
        <v>10190</v>
      </c>
      <c r="T22851" t="s">
        <v>3221</v>
      </c>
    </row>
    <row r="22852" spans="17:20">
      <c r="Q22852">
        <v>0.66927083333333304</v>
      </c>
      <c r="R22852">
        <v>1</v>
      </c>
      <c r="S22852" t="s">
        <v>10241</v>
      </c>
      <c r="T22852" t="s">
        <v>3103</v>
      </c>
    </row>
    <row r="22853" spans="17:20">
      <c r="Q22853">
        <v>0.66947916666666696</v>
      </c>
      <c r="R22853">
        <v>1</v>
      </c>
      <c r="S22853" t="s">
        <v>10243</v>
      </c>
      <c r="T22853" t="s">
        <v>3103</v>
      </c>
    </row>
    <row r="22854" spans="17:20">
      <c r="Q22854">
        <v>0.66953703703703704</v>
      </c>
      <c r="R22854">
        <v>1</v>
      </c>
      <c r="S22854" t="s">
        <v>3814</v>
      </c>
      <c r="T22854" t="s">
        <v>3097</v>
      </c>
    </row>
    <row r="22855" spans="17:20">
      <c r="Q22855">
        <v>0.66959490740740701</v>
      </c>
      <c r="R22855">
        <v>1</v>
      </c>
      <c r="S22855" t="s">
        <v>10221</v>
      </c>
      <c r="T22855" t="s">
        <v>3103</v>
      </c>
    </row>
    <row r="22856" spans="17:20">
      <c r="Q22856">
        <v>0.66961805555555598</v>
      </c>
      <c r="R22856">
        <v>1</v>
      </c>
      <c r="S22856" t="s">
        <v>10244</v>
      </c>
      <c r="T22856" t="s">
        <v>3103</v>
      </c>
    </row>
    <row r="22857" spans="17:20">
      <c r="Q22857">
        <v>0.66965277777777799</v>
      </c>
      <c r="R22857">
        <v>2</v>
      </c>
      <c r="S22857" t="s">
        <v>10187</v>
      </c>
      <c r="T22857" t="s">
        <v>3103</v>
      </c>
    </row>
    <row r="22858" spans="17:20">
      <c r="Q22858">
        <v>0.66965277777777799</v>
      </c>
      <c r="R22858">
        <v>1</v>
      </c>
      <c r="S22858" t="s">
        <v>10245</v>
      </c>
      <c r="T22858" t="s">
        <v>3103</v>
      </c>
    </row>
    <row r="22859" spans="17:20">
      <c r="Q22859">
        <v>0.66967592592592595</v>
      </c>
      <c r="R22859">
        <v>1</v>
      </c>
      <c r="S22859" t="s">
        <v>10162</v>
      </c>
      <c r="T22859" t="s">
        <v>3096</v>
      </c>
    </row>
    <row r="22860" spans="17:20">
      <c r="Q22860">
        <v>0.66974537037036996</v>
      </c>
      <c r="R22860">
        <v>1</v>
      </c>
      <c r="S22860" t="s">
        <v>10149</v>
      </c>
      <c r="T22860" t="s">
        <v>3096</v>
      </c>
    </row>
    <row r="22861" spans="17:20">
      <c r="Q22861">
        <v>0.66983796296296305</v>
      </c>
      <c r="R22861">
        <v>1</v>
      </c>
      <c r="S22861" t="s">
        <v>10167</v>
      </c>
      <c r="T22861" t="s">
        <v>3100</v>
      </c>
    </row>
    <row r="22862" spans="17:20">
      <c r="Q22862">
        <v>0.66988425925925899</v>
      </c>
      <c r="R22862">
        <v>1</v>
      </c>
      <c r="S22862" t="s">
        <v>2562</v>
      </c>
      <c r="T22862" t="s">
        <v>3103</v>
      </c>
    </row>
    <row r="22863" spans="17:20">
      <c r="Q22863">
        <v>0.66989583333333302</v>
      </c>
      <c r="R22863">
        <v>1</v>
      </c>
      <c r="S22863" t="s">
        <v>3952</v>
      </c>
      <c r="T22863" t="s">
        <v>3102</v>
      </c>
    </row>
    <row r="22864" spans="17:20">
      <c r="Q22864">
        <v>0.66991898148148099</v>
      </c>
      <c r="R22864">
        <v>1</v>
      </c>
      <c r="S22864" t="s">
        <v>10204</v>
      </c>
      <c r="T22864" t="s">
        <v>3103</v>
      </c>
    </row>
    <row r="22865" spans="17:20">
      <c r="Q22865">
        <v>0.67001157407407397</v>
      </c>
      <c r="R22865">
        <v>1</v>
      </c>
      <c r="S22865" t="s">
        <v>13335</v>
      </c>
      <c r="T22865" t="s">
        <v>3098</v>
      </c>
    </row>
    <row r="22866" spans="17:20">
      <c r="Q22866">
        <v>0.67001157407407397</v>
      </c>
      <c r="R22866">
        <v>1</v>
      </c>
      <c r="S22866" t="s">
        <v>13336</v>
      </c>
      <c r="T22866" t="s">
        <v>3094</v>
      </c>
    </row>
    <row r="22867" spans="17:20">
      <c r="Q22867">
        <v>0.67003472222222205</v>
      </c>
      <c r="R22867">
        <v>2</v>
      </c>
      <c r="S22867" t="s">
        <v>10234</v>
      </c>
      <c r="T22867" t="s">
        <v>3221</v>
      </c>
    </row>
    <row r="22868" spans="17:20">
      <c r="Q22868">
        <v>0.67003472222222205</v>
      </c>
      <c r="R22868">
        <v>1</v>
      </c>
      <c r="S22868" t="s">
        <v>10209</v>
      </c>
      <c r="T22868" t="s">
        <v>3221</v>
      </c>
    </row>
    <row r="22869" spans="17:20">
      <c r="Q22869">
        <v>0.67004629629629597</v>
      </c>
      <c r="R22869">
        <v>1</v>
      </c>
      <c r="S22869" t="s">
        <v>13337</v>
      </c>
      <c r="T22869" t="s">
        <v>3098</v>
      </c>
    </row>
    <row r="22870" spans="17:20">
      <c r="Q22870">
        <v>0.67010416666666694</v>
      </c>
      <c r="R22870">
        <v>1</v>
      </c>
      <c r="S22870" t="s">
        <v>3381</v>
      </c>
      <c r="T22870" t="s">
        <v>3097</v>
      </c>
    </row>
    <row r="22871" spans="17:20">
      <c r="Q22871">
        <v>0.67024305555555597</v>
      </c>
      <c r="R22871">
        <v>1</v>
      </c>
      <c r="S22871" t="s">
        <v>13338</v>
      </c>
      <c r="T22871" t="s">
        <v>3098</v>
      </c>
    </row>
    <row r="22872" spans="17:20">
      <c r="Q22872">
        <v>0.67030092592592605</v>
      </c>
      <c r="R22872">
        <v>1</v>
      </c>
      <c r="S22872" t="s">
        <v>13339</v>
      </c>
      <c r="T22872" t="s">
        <v>3098</v>
      </c>
    </row>
    <row r="22873" spans="17:20">
      <c r="Q22873">
        <v>0.67043981481481496</v>
      </c>
      <c r="R22873">
        <v>1</v>
      </c>
      <c r="S22873" t="s">
        <v>4572</v>
      </c>
      <c r="T22873" t="s">
        <v>3095</v>
      </c>
    </row>
    <row r="22874" spans="17:20">
      <c r="Q22874">
        <v>0.67063657407407395</v>
      </c>
      <c r="R22874">
        <v>2</v>
      </c>
      <c r="S22874" t="s">
        <v>4171</v>
      </c>
      <c r="T22874" t="s">
        <v>3096</v>
      </c>
    </row>
    <row r="22875" spans="17:20">
      <c r="Q22875">
        <v>0.67084490740740699</v>
      </c>
      <c r="R22875">
        <v>1</v>
      </c>
      <c r="S22875" t="s">
        <v>10206</v>
      </c>
      <c r="T22875" t="s">
        <v>3221</v>
      </c>
    </row>
    <row r="22876" spans="17:20">
      <c r="Q22876">
        <v>0.67100694444444398</v>
      </c>
      <c r="R22876">
        <v>1</v>
      </c>
      <c r="S22876" t="s">
        <v>10350</v>
      </c>
      <c r="T22876" t="s">
        <v>3095</v>
      </c>
    </row>
    <row r="22877" spans="17:20">
      <c r="Q22877">
        <v>0.671180555555556</v>
      </c>
      <c r="R22877">
        <v>1</v>
      </c>
      <c r="S22877" t="s">
        <v>13340</v>
      </c>
      <c r="T22877" t="s">
        <v>3221</v>
      </c>
    </row>
    <row r="22878" spans="17:20">
      <c r="Q22878">
        <v>0.67123842592592597</v>
      </c>
      <c r="R22878">
        <v>1</v>
      </c>
      <c r="S22878" t="s">
        <v>4204</v>
      </c>
      <c r="T22878" t="s">
        <v>3102</v>
      </c>
    </row>
    <row r="22879" spans="17:20">
      <c r="Q22879">
        <v>0.67136574074074096</v>
      </c>
      <c r="R22879">
        <v>1</v>
      </c>
      <c r="S22879" t="s">
        <v>13341</v>
      </c>
      <c r="T22879" t="s">
        <v>3095</v>
      </c>
    </row>
    <row r="22880" spans="17:20">
      <c r="Q22880">
        <v>0.67136574074074096</v>
      </c>
      <c r="R22880">
        <v>1</v>
      </c>
      <c r="S22880" t="s">
        <v>13342</v>
      </c>
      <c r="T22880" t="s">
        <v>3096</v>
      </c>
    </row>
    <row r="22881" spans="17:20">
      <c r="Q22881">
        <v>0.67142361111111104</v>
      </c>
      <c r="R22881">
        <v>1</v>
      </c>
      <c r="S22881" t="s">
        <v>10247</v>
      </c>
      <c r="T22881" t="s">
        <v>3103</v>
      </c>
    </row>
    <row r="22882" spans="17:20">
      <c r="Q22882">
        <v>0.67158564814814803</v>
      </c>
      <c r="R22882">
        <v>1</v>
      </c>
      <c r="S22882" t="s">
        <v>5709</v>
      </c>
      <c r="T22882" t="s">
        <v>3098</v>
      </c>
    </row>
    <row r="22883" spans="17:20">
      <c r="Q22883">
        <v>0.67165509259259304</v>
      </c>
      <c r="R22883">
        <v>2</v>
      </c>
      <c r="S22883" t="s">
        <v>10273</v>
      </c>
      <c r="T22883" t="s">
        <v>3103</v>
      </c>
    </row>
    <row r="22884" spans="17:20">
      <c r="Q22884">
        <v>0.67166666666666697</v>
      </c>
      <c r="R22884">
        <v>1</v>
      </c>
      <c r="S22884" t="s">
        <v>10260</v>
      </c>
      <c r="T22884" t="s">
        <v>3221</v>
      </c>
    </row>
    <row r="22885" spans="17:20">
      <c r="Q22885">
        <v>0.67167824074074101</v>
      </c>
      <c r="R22885">
        <v>1</v>
      </c>
      <c r="S22885" t="s">
        <v>10274</v>
      </c>
      <c r="T22885" t="s">
        <v>3103</v>
      </c>
    </row>
    <row r="22886" spans="17:20">
      <c r="Q22886">
        <v>0.67174768518518502</v>
      </c>
      <c r="R22886">
        <v>1</v>
      </c>
      <c r="S22886" t="s">
        <v>10258</v>
      </c>
      <c r="T22886" t="s">
        <v>3103</v>
      </c>
    </row>
    <row r="22887" spans="17:20">
      <c r="Q22887">
        <v>0.67178240740740702</v>
      </c>
      <c r="R22887">
        <v>3</v>
      </c>
      <c r="S22887" t="s">
        <v>10250</v>
      </c>
      <c r="T22887" t="s">
        <v>3221</v>
      </c>
    </row>
    <row r="22888" spans="17:20">
      <c r="Q22888">
        <v>0.67180555555555599</v>
      </c>
      <c r="R22888">
        <v>1</v>
      </c>
      <c r="S22888" t="s">
        <v>10276</v>
      </c>
      <c r="T22888" t="s">
        <v>3103</v>
      </c>
    </row>
    <row r="22889" spans="17:20">
      <c r="Q22889">
        <v>0.67182870370370396</v>
      </c>
      <c r="R22889">
        <v>1</v>
      </c>
      <c r="S22889" t="s">
        <v>10363</v>
      </c>
      <c r="T22889" t="s">
        <v>3097</v>
      </c>
    </row>
    <row r="22890" spans="17:20">
      <c r="Q22890">
        <v>0.67184027777777799</v>
      </c>
      <c r="R22890">
        <v>1</v>
      </c>
      <c r="S22890" t="s">
        <v>363</v>
      </c>
      <c r="T22890" t="s">
        <v>3095</v>
      </c>
    </row>
    <row r="22891" spans="17:20">
      <c r="Q22891">
        <v>0.67185185185185203</v>
      </c>
      <c r="R22891">
        <v>1</v>
      </c>
      <c r="S22891" t="s">
        <v>10257</v>
      </c>
      <c r="T22891" t="s">
        <v>3221</v>
      </c>
    </row>
    <row r="22892" spans="17:20">
      <c r="Q22892">
        <v>0.67186342592592596</v>
      </c>
      <c r="R22892">
        <v>1</v>
      </c>
      <c r="S22892" t="s">
        <v>10262</v>
      </c>
      <c r="T22892" t="s">
        <v>3221</v>
      </c>
    </row>
    <row r="22893" spans="17:20">
      <c r="Q22893">
        <v>0.67188657407407404</v>
      </c>
      <c r="R22893">
        <v>1</v>
      </c>
      <c r="S22893" t="s">
        <v>13343</v>
      </c>
      <c r="T22893" t="s">
        <v>3221</v>
      </c>
    </row>
    <row r="22894" spans="17:20">
      <c r="Q22894">
        <v>0.67193287037036997</v>
      </c>
      <c r="R22894">
        <v>1</v>
      </c>
      <c r="S22894" t="s">
        <v>10356</v>
      </c>
      <c r="T22894" t="s">
        <v>3094</v>
      </c>
    </row>
    <row r="22895" spans="17:20">
      <c r="Q22895">
        <v>0.67195601851851805</v>
      </c>
      <c r="R22895">
        <v>1</v>
      </c>
      <c r="S22895" t="s">
        <v>9384</v>
      </c>
      <c r="T22895" t="s">
        <v>3096</v>
      </c>
    </row>
    <row r="22896" spans="17:20">
      <c r="Q22896">
        <v>0.67197916666666702</v>
      </c>
      <c r="R22896">
        <v>1</v>
      </c>
      <c r="S22896" t="s">
        <v>10267</v>
      </c>
      <c r="T22896" t="s">
        <v>3103</v>
      </c>
    </row>
    <row r="22897" spans="17:20">
      <c r="Q22897">
        <v>0.67201388888888891</v>
      </c>
      <c r="R22897">
        <v>1</v>
      </c>
      <c r="S22897" t="s">
        <v>10263</v>
      </c>
      <c r="T22897" t="s">
        <v>3103</v>
      </c>
    </row>
    <row r="22898" spans="17:20">
      <c r="Q22898">
        <v>0.67203703703703699</v>
      </c>
      <c r="R22898">
        <v>1</v>
      </c>
      <c r="S22898" t="s">
        <v>10268</v>
      </c>
      <c r="T22898" t="s">
        <v>3103</v>
      </c>
    </row>
    <row r="22899" spans="17:20">
      <c r="Q22899">
        <v>0.67204861111111114</v>
      </c>
      <c r="R22899">
        <v>1</v>
      </c>
      <c r="S22899" t="s">
        <v>10264</v>
      </c>
      <c r="T22899" t="s">
        <v>3103</v>
      </c>
    </row>
    <row r="22900" spans="17:20">
      <c r="Q22900">
        <v>0.67208333333333303</v>
      </c>
      <c r="R22900">
        <v>1</v>
      </c>
      <c r="S22900" t="s">
        <v>10271</v>
      </c>
      <c r="T22900" t="s">
        <v>3103</v>
      </c>
    </row>
    <row r="22901" spans="17:20">
      <c r="Q22901">
        <v>0.67209490740740696</v>
      </c>
      <c r="R22901">
        <v>1</v>
      </c>
      <c r="S22901" t="s">
        <v>10176</v>
      </c>
      <c r="T22901" t="s">
        <v>3096</v>
      </c>
    </row>
    <row r="22902" spans="17:20">
      <c r="Q22902">
        <v>0.672106481481481</v>
      </c>
      <c r="R22902">
        <v>1</v>
      </c>
      <c r="S22902" t="s">
        <v>10261</v>
      </c>
      <c r="T22902" t="s">
        <v>3103</v>
      </c>
    </row>
    <row r="22903" spans="17:20">
      <c r="Q22903">
        <v>0.672106481481481</v>
      </c>
      <c r="R22903">
        <v>1</v>
      </c>
      <c r="S22903" t="s">
        <v>10266</v>
      </c>
      <c r="T22903" t="s">
        <v>3103</v>
      </c>
    </row>
    <row r="22904" spans="17:20">
      <c r="Q22904">
        <v>0.67211805555555604</v>
      </c>
      <c r="R22904">
        <v>1</v>
      </c>
      <c r="S22904" t="s">
        <v>3689</v>
      </c>
      <c r="T22904" t="s">
        <v>3098</v>
      </c>
    </row>
    <row r="22905" spans="17:20">
      <c r="Q22905">
        <v>0.67212962962962997</v>
      </c>
      <c r="R22905">
        <v>3</v>
      </c>
      <c r="S22905" t="s">
        <v>10254</v>
      </c>
      <c r="T22905" t="s">
        <v>3103</v>
      </c>
    </row>
    <row r="22906" spans="17:20">
      <c r="Q22906">
        <v>0.67215277777777804</v>
      </c>
      <c r="R22906">
        <v>1</v>
      </c>
      <c r="S22906" t="s">
        <v>10284</v>
      </c>
      <c r="T22906" t="s">
        <v>3103</v>
      </c>
    </row>
    <row r="22907" spans="17:20">
      <c r="Q22907">
        <v>0.67216435185185197</v>
      </c>
      <c r="R22907">
        <v>1</v>
      </c>
      <c r="S22907" t="s">
        <v>11565</v>
      </c>
      <c r="T22907" t="s">
        <v>3098</v>
      </c>
    </row>
    <row r="22908" spans="17:20">
      <c r="Q22908">
        <v>0.67219907407407398</v>
      </c>
      <c r="R22908">
        <v>1</v>
      </c>
      <c r="S22908" t="s">
        <v>3691</v>
      </c>
      <c r="T22908" t="s">
        <v>3096</v>
      </c>
    </row>
    <row r="22909" spans="17:20">
      <c r="Q22909">
        <v>0.67229166666666695</v>
      </c>
      <c r="R22909">
        <v>1</v>
      </c>
      <c r="S22909" t="s">
        <v>10152</v>
      </c>
      <c r="T22909" t="s">
        <v>3097</v>
      </c>
    </row>
    <row r="22910" spans="17:20">
      <c r="Q22910">
        <v>0.67236111111111097</v>
      </c>
      <c r="R22910">
        <v>1</v>
      </c>
      <c r="S22910" t="s">
        <v>10249</v>
      </c>
      <c r="T22910" t="s">
        <v>3096</v>
      </c>
    </row>
    <row r="22911" spans="17:20">
      <c r="Q22911">
        <v>0.67255787037036996</v>
      </c>
      <c r="R22911">
        <v>1</v>
      </c>
      <c r="S22911" t="s">
        <v>10225</v>
      </c>
      <c r="T22911" t="s">
        <v>3094</v>
      </c>
    </row>
    <row r="22912" spans="17:20">
      <c r="Q22912">
        <v>0.672569444444444</v>
      </c>
      <c r="R22912">
        <v>1</v>
      </c>
      <c r="S22912" t="s">
        <v>13344</v>
      </c>
      <c r="T22912" t="s">
        <v>3221</v>
      </c>
    </row>
    <row r="22913" spans="17:20">
      <c r="Q22913">
        <v>0.67262731481481497</v>
      </c>
      <c r="R22913">
        <v>1</v>
      </c>
      <c r="S22913" t="s">
        <v>10272</v>
      </c>
      <c r="T22913" t="s">
        <v>3221</v>
      </c>
    </row>
    <row r="22914" spans="17:20">
      <c r="Q22914">
        <v>0.67263888888888901</v>
      </c>
      <c r="R22914">
        <v>1</v>
      </c>
      <c r="S22914" t="s">
        <v>13345</v>
      </c>
      <c r="T22914" t="s">
        <v>3101</v>
      </c>
    </row>
    <row r="22915" spans="17:20">
      <c r="Q22915">
        <v>0.67267361111111101</v>
      </c>
      <c r="R22915">
        <v>2</v>
      </c>
      <c r="S22915" t="s">
        <v>10285</v>
      </c>
      <c r="T22915" t="s">
        <v>3103</v>
      </c>
    </row>
    <row r="22916" spans="17:20">
      <c r="Q22916">
        <v>0.67276620370370377</v>
      </c>
      <c r="R22916">
        <v>1</v>
      </c>
      <c r="S22916" t="s">
        <v>10265</v>
      </c>
      <c r="T22916" t="s">
        <v>3103</v>
      </c>
    </row>
    <row r="22917" spans="17:20">
      <c r="Q22917">
        <v>0.672800925925926</v>
      </c>
      <c r="R22917">
        <v>1</v>
      </c>
      <c r="S22917" t="s">
        <v>10280</v>
      </c>
      <c r="T22917" t="s">
        <v>3103</v>
      </c>
    </row>
    <row r="22918" spans="17:20">
      <c r="Q22918">
        <v>0.67289351851851897</v>
      </c>
      <c r="R22918">
        <v>1</v>
      </c>
      <c r="S22918" t="s">
        <v>10275</v>
      </c>
      <c r="T22918" t="s">
        <v>3221</v>
      </c>
    </row>
    <row r="22919" spans="17:20">
      <c r="Q22919">
        <v>0.67305555555555596</v>
      </c>
      <c r="R22919">
        <v>2</v>
      </c>
      <c r="S22919" t="s">
        <v>3690</v>
      </c>
      <c r="T22919" t="s">
        <v>3097</v>
      </c>
    </row>
    <row r="22920" spans="17:20">
      <c r="Q22920">
        <v>0.67328703703703696</v>
      </c>
      <c r="R22920">
        <v>3</v>
      </c>
      <c r="S22920" t="s">
        <v>13346</v>
      </c>
      <c r="T22920" t="s">
        <v>3098</v>
      </c>
    </row>
    <row r="22921" spans="17:20">
      <c r="Q22921">
        <v>0.67334490740740705</v>
      </c>
      <c r="R22921">
        <v>1</v>
      </c>
      <c r="S22921" t="s">
        <v>13347</v>
      </c>
      <c r="T22921" t="s">
        <v>3096</v>
      </c>
    </row>
    <row r="22922" spans="17:20">
      <c r="Q22922">
        <v>0.67336805555555601</v>
      </c>
      <c r="R22922">
        <v>1</v>
      </c>
      <c r="S22922" t="s">
        <v>13348</v>
      </c>
      <c r="T22922" t="s">
        <v>3098</v>
      </c>
    </row>
    <row r="22923" spans="17:20">
      <c r="Q22923">
        <v>0.67340277777777802</v>
      </c>
      <c r="R22923">
        <v>1</v>
      </c>
      <c r="S22923" t="s">
        <v>13349</v>
      </c>
      <c r="T22923" t="s">
        <v>3098</v>
      </c>
    </row>
    <row r="22924" spans="17:20">
      <c r="Q22924">
        <v>0.67341435185185206</v>
      </c>
      <c r="R22924">
        <v>1</v>
      </c>
      <c r="S22924" t="s">
        <v>10306</v>
      </c>
      <c r="T22924" t="s">
        <v>3103</v>
      </c>
    </row>
    <row r="22925" spans="17:20">
      <c r="Q22925">
        <v>0.67347222222222203</v>
      </c>
      <c r="R22925">
        <v>2</v>
      </c>
      <c r="S22925" t="s">
        <v>10279</v>
      </c>
      <c r="T22925" t="s">
        <v>3103</v>
      </c>
    </row>
    <row r="22926" spans="17:20">
      <c r="Q22926">
        <v>0.67351851851851896</v>
      </c>
      <c r="R22926">
        <v>1</v>
      </c>
      <c r="S22926" t="s">
        <v>10277</v>
      </c>
      <c r="T22926" t="s">
        <v>3103</v>
      </c>
    </row>
    <row r="22927" spans="17:20">
      <c r="Q22927">
        <v>0.67355324074074097</v>
      </c>
      <c r="R22927">
        <v>2</v>
      </c>
      <c r="S22927" t="s">
        <v>10278</v>
      </c>
      <c r="T22927" t="s">
        <v>3103</v>
      </c>
    </row>
    <row r="22928" spans="17:20">
      <c r="Q22928">
        <v>0.67364583333333306</v>
      </c>
      <c r="R22928">
        <v>2</v>
      </c>
      <c r="S22928" t="s">
        <v>10287</v>
      </c>
      <c r="T22928" t="s">
        <v>3103</v>
      </c>
    </row>
    <row r="22929" spans="17:20">
      <c r="Q22929">
        <v>0.67368055555555595</v>
      </c>
      <c r="R22929">
        <v>1</v>
      </c>
      <c r="S22929" t="s">
        <v>3692</v>
      </c>
      <c r="T22929" t="s">
        <v>3094</v>
      </c>
    </row>
    <row r="22930" spans="17:20">
      <c r="Q22930">
        <v>0.67374999999999996</v>
      </c>
      <c r="R22930">
        <v>1</v>
      </c>
      <c r="S22930" t="s">
        <v>10281</v>
      </c>
      <c r="T22930" t="s">
        <v>3221</v>
      </c>
    </row>
    <row r="22931" spans="17:20">
      <c r="Q22931">
        <v>0.67374999999999996</v>
      </c>
      <c r="R22931">
        <v>1</v>
      </c>
      <c r="S22931" t="s">
        <v>13350</v>
      </c>
      <c r="T22931" t="s">
        <v>3097</v>
      </c>
    </row>
    <row r="22932" spans="17:20">
      <c r="Q22932">
        <v>0.673796296296296</v>
      </c>
      <c r="R22932">
        <v>1</v>
      </c>
      <c r="S22932" t="s">
        <v>10291</v>
      </c>
      <c r="T22932" t="s">
        <v>3103</v>
      </c>
    </row>
    <row r="22933" spans="17:20">
      <c r="Q22933">
        <v>0.67387731481481505</v>
      </c>
      <c r="R22933">
        <v>2</v>
      </c>
      <c r="S22933" t="s">
        <v>13351</v>
      </c>
      <c r="T22933" t="s">
        <v>3098</v>
      </c>
    </row>
    <row r="22934" spans="17:20">
      <c r="Q22934">
        <v>0.67394675925925895</v>
      </c>
      <c r="R22934">
        <v>2</v>
      </c>
      <c r="S22934" t="s">
        <v>10318</v>
      </c>
      <c r="T22934" t="s">
        <v>3103</v>
      </c>
    </row>
    <row r="22935" spans="17:20">
      <c r="Q22935">
        <v>0.67396990740740703</v>
      </c>
      <c r="R22935">
        <v>1</v>
      </c>
      <c r="S22935" t="s">
        <v>10295</v>
      </c>
      <c r="T22935" t="s">
        <v>3103</v>
      </c>
    </row>
    <row r="22936" spans="17:20">
      <c r="Q22936">
        <v>0.67396990740740703</v>
      </c>
      <c r="R22936">
        <v>1</v>
      </c>
      <c r="S22936" t="s">
        <v>10319</v>
      </c>
      <c r="T22936" t="s">
        <v>3103</v>
      </c>
    </row>
    <row r="22937" spans="17:20">
      <c r="Q22937">
        <v>0.67403935185185204</v>
      </c>
      <c r="R22937">
        <v>1</v>
      </c>
      <c r="S22937" t="s">
        <v>10283</v>
      </c>
      <c r="T22937" t="s">
        <v>3221</v>
      </c>
    </row>
    <row r="22938" spans="17:20">
      <c r="Q22938">
        <v>0.67418981481481499</v>
      </c>
      <c r="R22938">
        <v>1</v>
      </c>
      <c r="S22938" t="s">
        <v>10286</v>
      </c>
      <c r="T22938" t="s">
        <v>3221</v>
      </c>
    </row>
    <row r="22939" spans="17:20">
      <c r="Q22939">
        <v>0.67418981481481499</v>
      </c>
      <c r="R22939">
        <v>1</v>
      </c>
      <c r="S22939" t="s">
        <v>13352</v>
      </c>
      <c r="T22939" t="s">
        <v>3098</v>
      </c>
    </row>
    <row r="22940" spans="17:20">
      <c r="Q22940">
        <v>0.67423611111111104</v>
      </c>
      <c r="R22940">
        <v>1</v>
      </c>
      <c r="S22940" t="s">
        <v>10315</v>
      </c>
      <c r="T22940" t="s">
        <v>3103</v>
      </c>
    </row>
    <row r="22941" spans="17:20">
      <c r="Q22941">
        <v>0.67432870370370401</v>
      </c>
      <c r="R22941">
        <v>5</v>
      </c>
      <c r="S22941" t="s">
        <v>10342</v>
      </c>
      <c r="T22941" t="s">
        <v>3103</v>
      </c>
    </row>
    <row r="22942" spans="17:20">
      <c r="Q22942">
        <v>0.67435185185185198</v>
      </c>
      <c r="R22942">
        <v>1</v>
      </c>
      <c r="S22942" t="s">
        <v>10305</v>
      </c>
      <c r="T22942" t="s">
        <v>3103</v>
      </c>
    </row>
    <row r="22943" spans="17:20">
      <c r="Q22943">
        <v>0.67442129629629599</v>
      </c>
      <c r="R22943">
        <v>1</v>
      </c>
      <c r="S22943" t="s">
        <v>10288</v>
      </c>
      <c r="T22943" t="s">
        <v>3221</v>
      </c>
    </row>
    <row r="22944" spans="17:20">
      <c r="Q22944">
        <v>0.67442129629629599</v>
      </c>
      <c r="R22944">
        <v>1</v>
      </c>
      <c r="S22944" t="s">
        <v>2109</v>
      </c>
      <c r="T22944" t="s">
        <v>3099</v>
      </c>
    </row>
    <row r="22945" spans="17:20">
      <c r="Q22945">
        <v>0.67444444444444396</v>
      </c>
      <c r="R22945">
        <v>1</v>
      </c>
      <c r="S22945" t="s">
        <v>10317</v>
      </c>
      <c r="T22945" t="s">
        <v>3103</v>
      </c>
    </row>
    <row r="22946" spans="17:20">
      <c r="Q22946">
        <v>0.67446759259259303</v>
      </c>
      <c r="R22946">
        <v>1</v>
      </c>
      <c r="S22946" t="s">
        <v>13353</v>
      </c>
      <c r="T22946" t="s">
        <v>3096</v>
      </c>
    </row>
    <row r="22947" spans="17:20">
      <c r="Q22947">
        <v>0.67447916666666696</v>
      </c>
      <c r="R22947">
        <v>1</v>
      </c>
      <c r="S22947" t="s">
        <v>10307</v>
      </c>
      <c r="T22947" t="s">
        <v>3103</v>
      </c>
    </row>
    <row r="22948" spans="17:20">
      <c r="Q22948">
        <v>0.67447916666666696</v>
      </c>
      <c r="R22948">
        <v>1</v>
      </c>
      <c r="S22948" t="s">
        <v>10329</v>
      </c>
      <c r="T22948" t="s">
        <v>3103</v>
      </c>
    </row>
    <row r="22949" spans="17:20">
      <c r="Q22949">
        <v>0.674490740740741</v>
      </c>
      <c r="R22949">
        <v>1</v>
      </c>
      <c r="S22949" t="s">
        <v>10330</v>
      </c>
      <c r="T22949" t="s">
        <v>3103</v>
      </c>
    </row>
    <row r="22950" spans="17:20">
      <c r="Q22950">
        <v>0.67450231481481504</v>
      </c>
      <c r="R22950">
        <v>1</v>
      </c>
      <c r="S22950" t="s">
        <v>1087</v>
      </c>
      <c r="T22950" t="s">
        <v>3098</v>
      </c>
    </row>
    <row r="22951" spans="17:20">
      <c r="Q22951">
        <v>0.67452546296296301</v>
      </c>
      <c r="R22951">
        <v>1</v>
      </c>
      <c r="S22951" t="s">
        <v>10331</v>
      </c>
      <c r="T22951" t="s">
        <v>3103</v>
      </c>
    </row>
    <row r="22952" spans="17:20">
      <c r="Q22952">
        <v>0.67453703703703705</v>
      </c>
      <c r="R22952">
        <v>2</v>
      </c>
      <c r="S22952" t="s">
        <v>10332</v>
      </c>
      <c r="T22952" t="s">
        <v>3103</v>
      </c>
    </row>
    <row r="22953" spans="17:20">
      <c r="Q22953">
        <v>0.67454861111111097</v>
      </c>
      <c r="R22953">
        <v>1</v>
      </c>
      <c r="S22953" t="s">
        <v>10334</v>
      </c>
      <c r="T22953" t="s">
        <v>3103</v>
      </c>
    </row>
    <row r="22954" spans="17:20">
      <c r="Q22954">
        <v>0.67457175925925905</v>
      </c>
      <c r="R22954">
        <v>1</v>
      </c>
      <c r="S22954" t="s">
        <v>10298</v>
      </c>
      <c r="T22954" t="s">
        <v>3221</v>
      </c>
    </row>
    <row r="22955" spans="17:20">
      <c r="Q22955">
        <v>0.67458333333333298</v>
      </c>
      <c r="R22955">
        <v>1</v>
      </c>
      <c r="S22955" t="s">
        <v>13354</v>
      </c>
      <c r="T22955" t="s">
        <v>3101</v>
      </c>
    </row>
    <row r="22956" spans="17:20">
      <c r="Q22956">
        <v>0.67459490740740702</v>
      </c>
      <c r="R22956">
        <v>2</v>
      </c>
      <c r="S22956" t="s">
        <v>10335</v>
      </c>
      <c r="T22956" t="s">
        <v>3103</v>
      </c>
    </row>
    <row r="22957" spans="17:20">
      <c r="Q22957">
        <v>0.67461805555555598</v>
      </c>
      <c r="R22957">
        <v>2</v>
      </c>
      <c r="S22957" t="s">
        <v>10324</v>
      </c>
      <c r="T22957" t="s">
        <v>3221</v>
      </c>
    </row>
    <row r="22958" spans="17:20">
      <c r="Q22958">
        <v>0.67462962962963002</v>
      </c>
      <c r="R22958">
        <v>1</v>
      </c>
      <c r="S22958" t="s">
        <v>10326</v>
      </c>
      <c r="T22958" t="s">
        <v>3221</v>
      </c>
    </row>
    <row r="22959" spans="17:20">
      <c r="Q22959">
        <v>0.67464120370370395</v>
      </c>
      <c r="R22959">
        <v>1</v>
      </c>
      <c r="S22959" t="s">
        <v>10325</v>
      </c>
      <c r="T22959" t="s">
        <v>3103</v>
      </c>
    </row>
    <row r="22960" spans="17:20">
      <c r="Q22960">
        <v>0.67469907407407403</v>
      </c>
      <c r="R22960">
        <v>2</v>
      </c>
      <c r="S22960" t="s">
        <v>10314</v>
      </c>
      <c r="T22960" t="s">
        <v>3103</v>
      </c>
    </row>
    <row r="22961" spans="17:20">
      <c r="Q22961">
        <v>0.67475694444444401</v>
      </c>
      <c r="R22961">
        <v>1</v>
      </c>
      <c r="S22961" t="s">
        <v>10336</v>
      </c>
      <c r="T22961" t="s">
        <v>3103</v>
      </c>
    </row>
    <row r="22962" spans="17:20">
      <c r="Q22962">
        <v>0.67476851851851805</v>
      </c>
      <c r="R22962">
        <v>1</v>
      </c>
      <c r="S22962" t="s">
        <v>526</v>
      </c>
      <c r="T22962" t="s">
        <v>3096</v>
      </c>
    </row>
    <row r="22963" spans="17:20">
      <c r="Q22963">
        <v>0.67481481481481498</v>
      </c>
      <c r="R22963">
        <v>1</v>
      </c>
      <c r="S22963" t="s">
        <v>10338</v>
      </c>
      <c r="T22963" t="s">
        <v>3103</v>
      </c>
    </row>
    <row r="22964" spans="17:20">
      <c r="Q22964">
        <v>0.67482638888888902</v>
      </c>
      <c r="R22964">
        <v>1</v>
      </c>
      <c r="S22964" t="s">
        <v>10339</v>
      </c>
      <c r="T22964" t="s">
        <v>3103</v>
      </c>
    </row>
    <row r="22965" spans="17:20">
      <c r="Q22965">
        <v>0.67486111111111102</v>
      </c>
      <c r="R22965">
        <v>1</v>
      </c>
      <c r="S22965" t="s">
        <v>10308</v>
      </c>
      <c r="T22965" t="s">
        <v>3103</v>
      </c>
    </row>
    <row r="22966" spans="17:20">
      <c r="Q22966">
        <v>0.67486111111111102</v>
      </c>
      <c r="R22966">
        <v>1</v>
      </c>
      <c r="S22966" t="s">
        <v>13355</v>
      </c>
      <c r="T22966" t="s">
        <v>3098</v>
      </c>
    </row>
    <row r="22967" spans="17:20">
      <c r="Q22967">
        <v>0.67486111111111102</v>
      </c>
      <c r="R22967">
        <v>1</v>
      </c>
      <c r="S22967" t="s">
        <v>2562</v>
      </c>
      <c r="T22967" t="s">
        <v>3094</v>
      </c>
    </row>
    <row r="22968" spans="17:20">
      <c r="Q22968">
        <v>0.67488425925925899</v>
      </c>
      <c r="R22968">
        <v>1</v>
      </c>
      <c r="S22968" t="s">
        <v>10343</v>
      </c>
      <c r="T22968" t="s">
        <v>3103</v>
      </c>
    </row>
    <row r="22969" spans="17:20">
      <c r="Q22969">
        <v>0.67493055555555603</v>
      </c>
      <c r="R22969">
        <v>1</v>
      </c>
      <c r="S22969" t="s">
        <v>1249</v>
      </c>
      <c r="T22969" t="s">
        <v>3096</v>
      </c>
    </row>
    <row r="22970" spans="17:20">
      <c r="Q22970">
        <v>0.67494212962962996</v>
      </c>
      <c r="R22970">
        <v>1</v>
      </c>
      <c r="S22970" t="s">
        <v>1322</v>
      </c>
      <c r="T22970" t="s">
        <v>3094</v>
      </c>
    </row>
    <row r="22971" spans="17:20">
      <c r="Q22971">
        <v>0.67500000000000004</v>
      </c>
      <c r="R22971">
        <v>1</v>
      </c>
      <c r="S22971" t="s">
        <v>10328</v>
      </c>
      <c r="T22971" t="s">
        <v>3103</v>
      </c>
    </row>
    <row r="22972" spans="17:20">
      <c r="Q22972">
        <v>0.67502314814814801</v>
      </c>
      <c r="R22972">
        <v>2</v>
      </c>
      <c r="S22972" t="s">
        <v>10309</v>
      </c>
      <c r="T22972" t="s">
        <v>3221</v>
      </c>
    </row>
    <row r="22973" spans="17:20">
      <c r="Q22973">
        <v>0.67506944444444394</v>
      </c>
      <c r="R22973">
        <v>1</v>
      </c>
      <c r="S22973" t="s">
        <v>10345</v>
      </c>
      <c r="T22973" t="s">
        <v>3103</v>
      </c>
    </row>
    <row r="22974" spans="17:20">
      <c r="Q22974">
        <v>0.67508101851851898</v>
      </c>
      <c r="R22974">
        <v>2</v>
      </c>
      <c r="S22974" t="s">
        <v>10302</v>
      </c>
      <c r="T22974" t="s">
        <v>3103</v>
      </c>
    </row>
    <row r="22975" spans="17:20">
      <c r="Q22975">
        <v>0.67510416666666695</v>
      </c>
      <c r="R22975">
        <v>1</v>
      </c>
      <c r="S22975" t="s">
        <v>9123</v>
      </c>
      <c r="T22975" t="s">
        <v>3098</v>
      </c>
    </row>
    <row r="22976" spans="17:20">
      <c r="Q22976">
        <v>0.67511574074074099</v>
      </c>
      <c r="R22976">
        <v>1</v>
      </c>
      <c r="S22976" t="s">
        <v>3816</v>
      </c>
      <c r="T22976" t="s">
        <v>3097</v>
      </c>
    </row>
    <row r="22977" spans="17:20">
      <c r="Q22977">
        <v>0.67513888888888896</v>
      </c>
      <c r="R22977">
        <v>1</v>
      </c>
      <c r="S22977" t="s">
        <v>10304</v>
      </c>
      <c r="T22977" t="s">
        <v>3103</v>
      </c>
    </row>
    <row r="22978" spans="17:20">
      <c r="Q22978">
        <v>0.67513888888888896</v>
      </c>
      <c r="R22978">
        <v>1</v>
      </c>
      <c r="S22978" t="s">
        <v>10344</v>
      </c>
      <c r="T22978" t="s">
        <v>3103</v>
      </c>
    </row>
    <row r="22979" spans="17:20">
      <c r="Q22979">
        <v>0.67515046296296299</v>
      </c>
      <c r="R22979">
        <v>1</v>
      </c>
      <c r="S22979" t="s">
        <v>10316</v>
      </c>
      <c r="T22979" t="s">
        <v>3221</v>
      </c>
    </row>
    <row r="22980" spans="17:20">
      <c r="Q22980">
        <v>0.67517361111111096</v>
      </c>
      <c r="R22980">
        <v>1</v>
      </c>
      <c r="S22980" t="s">
        <v>10346</v>
      </c>
      <c r="T22980" t="s">
        <v>3103</v>
      </c>
    </row>
    <row r="22981" spans="17:20">
      <c r="Q22981">
        <v>0.675185185185185</v>
      </c>
      <c r="R22981">
        <v>2</v>
      </c>
      <c r="S22981" t="s">
        <v>10347</v>
      </c>
      <c r="T22981" t="s">
        <v>3103</v>
      </c>
    </row>
    <row r="22982" spans="17:20">
      <c r="Q22982">
        <v>0.675185185185185</v>
      </c>
      <c r="R22982">
        <v>1</v>
      </c>
      <c r="S22982" t="s">
        <v>13356</v>
      </c>
      <c r="T22982" t="s">
        <v>3101</v>
      </c>
    </row>
    <row r="22983" spans="17:20">
      <c r="Q22983">
        <v>0.67520833333333297</v>
      </c>
      <c r="R22983">
        <v>1</v>
      </c>
      <c r="S22983" t="s">
        <v>10348</v>
      </c>
      <c r="T22983" t="s">
        <v>3103</v>
      </c>
    </row>
    <row r="22984" spans="17:20">
      <c r="Q22984">
        <v>0.67523148148148104</v>
      </c>
      <c r="R22984">
        <v>1</v>
      </c>
      <c r="S22984" t="s">
        <v>3701</v>
      </c>
      <c r="T22984" t="s">
        <v>3095</v>
      </c>
    </row>
    <row r="22985" spans="17:20">
      <c r="Q22985">
        <v>0.67525462962963001</v>
      </c>
      <c r="R22985">
        <v>1</v>
      </c>
      <c r="S22985" t="s">
        <v>10353</v>
      </c>
      <c r="T22985" t="s">
        <v>3103</v>
      </c>
    </row>
    <row r="22986" spans="17:20">
      <c r="Q22986">
        <v>0.67527777777777798</v>
      </c>
      <c r="R22986">
        <v>1</v>
      </c>
      <c r="S22986" t="s">
        <v>10322</v>
      </c>
      <c r="T22986" t="s">
        <v>3221</v>
      </c>
    </row>
    <row r="22987" spans="17:20">
      <c r="Q22987">
        <v>0.67543981481481496</v>
      </c>
      <c r="R22987">
        <v>1</v>
      </c>
      <c r="S22987" t="s">
        <v>2562</v>
      </c>
      <c r="T22987" t="s">
        <v>3094</v>
      </c>
    </row>
    <row r="22988" spans="17:20">
      <c r="Q22988">
        <v>0.67549768518518505</v>
      </c>
      <c r="R22988">
        <v>1</v>
      </c>
      <c r="S22988" t="s">
        <v>672</v>
      </c>
      <c r="T22988" t="s">
        <v>3094</v>
      </c>
    </row>
    <row r="22989" spans="17:20">
      <c r="Q22989">
        <v>0.67550925925925898</v>
      </c>
      <c r="R22989">
        <v>1</v>
      </c>
      <c r="S22989" t="s">
        <v>2439</v>
      </c>
      <c r="T22989" t="s">
        <v>3096</v>
      </c>
    </row>
    <row r="22990" spans="17:20">
      <c r="Q22990">
        <v>0.67579861111111095</v>
      </c>
      <c r="R22990">
        <v>1</v>
      </c>
      <c r="S22990" t="s">
        <v>10508</v>
      </c>
      <c r="T22990" t="s">
        <v>3097</v>
      </c>
    </row>
    <row r="22991" spans="17:20">
      <c r="Q22991">
        <v>0.67594907407407401</v>
      </c>
      <c r="R22991">
        <v>1</v>
      </c>
      <c r="S22991" t="s">
        <v>13357</v>
      </c>
      <c r="T22991" t="s">
        <v>3098</v>
      </c>
    </row>
    <row r="22992" spans="17:20">
      <c r="Q22992">
        <v>0.67603009259259295</v>
      </c>
      <c r="R22992">
        <v>1</v>
      </c>
      <c r="S22992" t="s">
        <v>10327</v>
      </c>
      <c r="T22992" t="s">
        <v>3094</v>
      </c>
    </row>
    <row r="22993" spans="17:20">
      <c r="Q22993">
        <v>0.67604166666666698</v>
      </c>
      <c r="R22993">
        <v>1</v>
      </c>
      <c r="S22993" t="s">
        <v>13358</v>
      </c>
      <c r="T22993" t="s">
        <v>3100</v>
      </c>
    </row>
    <row r="22994" spans="17:20">
      <c r="Q22994">
        <v>0.67607638888888899</v>
      </c>
      <c r="R22994">
        <v>1</v>
      </c>
      <c r="S22994" t="s">
        <v>4582</v>
      </c>
      <c r="T22994" t="s">
        <v>3098</v>
      </c>
    </row>
    <row r="22995" spans="17:20">
      <c r="Q22995">
        <v>0.67609953703703696</v>
      </c>
      <c r="R22995">
        <v>4</v>
      </c>
      <c r="S22995" t="s">
        <v>13359</v>
      </c>
      <c r="T22995" t="s">
        <v>3098</v>
      </c>
    </row>
    <row r="22996" spans="17:20">
      <c r="Q22996">
        <v>0.67616898148148197</v>
      </c>
      <c r="R22996">
        <v>1</v>
      </c>
      <c r="S22996" t="s">
        <v>3964</v>
      </c>
      <c r="T22996" t="s">
        <v>3095</v>
      </c>
    </row>
    <row r="22997" spans="17:20">
      <c r="Q22997">
        <v>0.67618055555555601</v>
      </c>
      <c r="R22997">
        <v>1</v>
      </c>
      <c r="S22997" t="s">
        <v>13360</v>
      </c>
      <c r="T22997" t="s">
        <v>3101</v>
      </c>
    </row>
    <row r="22998" spans="17:20">
      <c r="Q22998">
        <v>0.67619212962963005</v>
      </c>
      <c r="R22998">
        <v>1</v>
      </c>
      <c r="S22998" t="s">
        <v>1244</v>
      </c>
      <c r="T22998" t="s">
        <v>3096</v>
      </c>
    </row>
    <row r="22999" spans="17:20">
      <c r="Q22999">
        <v>0.67622685185185205</v>
      </c>
      <c r="R22999">
        <v>1</v>
      </c>
      <c r="S22999" t="s">
        <v>2562</v>
      </c>
      <c r="T22999" t="s">
        <v>3103</v>
      </c>
    </row>
    <row r="23000" spans="17:20">
      <c r="Q23000">
        <v>0.67645833333333305</v>
      </c>
      <c r="R23000">
        <v>1</v>
      </c>
      <c r="S23000" t="s">
        <v>9445</v>
      </c>
      <c r="T23000" t="s">
        <v>3094</v>
      </c>
    </row>
    <row r="23001" spans="17:20">
      <c r="Q23001">
        <v>0.67699074074074095</v>
      </c>
      <c r="R23001">
        <v>1</v>
      </c>
      <c r="S23001" t="s">
        <v>13361</v>
      </c>
      <c r="T23001" t="s">
        <v>3098</v>
      </c>
    </row>
    <row r="23002" spans="17:20">
      <c r="Q23002">
        <v>0.67702546296296295</v>
      </c>
      <c r="R23002">
        <v>1</v>
      </c>
      <c r="S23002" t="s">
        <v>13362</v>
      </c>
      <c r="T23002" t="s">
        <v>3098</v>
      </c>
    </row>
    <row r="23003" spans="17:20">
      <c r="Q23003">
        <v>0.67702546296296295</v>
      </c>
      <c r="R23003">
        <v>1</v>
      </c>
      <c r="S23003" t="s">
        <v>10327</v>
      </c>
      <c r="T23003" t="s">
        <v>3096</v>
      </c>
    </row>
    <row r="23004" spans="17:20">
      <c r="Q23004">
        <v>0.67711805555555604</v>
      </c>
      <c r="R23004">
        <v>1</v>
      </c>
      <c r="S23004" t="s">
        <v>2562</v>
      </c>
      <c r="T23004" t="s">
        <v>3100</v>
      </c>
    </row>
    <row r="23005" spans="17:20">
      <c r="Q23005">
        <v>0.67751157407407403</v>
      </c>
      <c r="R23005">
        <v>1</v>
      </c>
      <c r="S23005" t="s">
        <v>3957</v>
      </c>
      <c r="T23005" t="s">
        <v>3099</v>
      </c>
    </row>
    <row r="23006" spans="17:20">
      <c r="Q23006">
        <v>0.67768518518518495</v>
      </c>
      <c r="R23006">
        <v>1</v>
      </c>
      <c r="S23006" t="s">
        <v>10367</v>
      </c>
      <c r="T23006" t="s">
        <v>3103</v>
      </c>
    </row>
    <row r="23007" spans="17:20">
      <c r="Q23007">
        <v>0.67788194444444405</v>
      </c>
      <c r="R23007">
        <v>2</v>
      </c>
      <c r="S23007" t="s">
        <v>13363</v>
      </c>
      <c r="T23007" t="s">
        <v>3096</v>
      </c>
    </row>
    <row r="23008" spans="17:20">
      <c r="Q23008">
        <v>0.67811342592592605</v>
      </c>
      <c r="R23008">
        <v>1</v>
      </c>
      <c r="S23008" t="s">
        <v>10152</v>
      </c>
      <c r="T23008" t="s">
        <v>3101</v>
      </c>
    </row>
    <row r="23009" spans="17:20">
      <c r="Q23009">
        <v>0.67824074074074103</v>
      </c>
      <c r="R23009">
        <v>1</v>
      </c>
      <c r="S23009" t="s">
        <v>3693</v>
      </c>
      <c r="T23009" t="s">
        <v>3095</v>
      </c>
    </row>
    <row r="23010" spans="17:20">
      <c r="Q23010">
        <v>0.67825231481481496</v>
      </c>
      <c r="R23010">
        <v>5</v>
      </c>
      <c r="S23010" t="s">
        <v>10352</v>
      </c>
      <c r="T23010" t="s">
        <v>3098</v>
      </c>
    </row>
    <row r="23011" spans="17:20">
      <c r="Q23011">
        <v>0.67825231481481496</v>
      </c>
      <c r="R23011">
        <v>2</v>
      </c>
      <c r="S23011" t="s">
        <v>13364</v>
      </c>
      <c r="T23011" t="s">
        <v>3096</v>
      </c>
    </row>
    <row r="23012" spans="17:20">
      <c r="Q23012">
        <v>0.67833333333333301</v>
      </c>
      <c r="R23012">
        <v>1</v>
      </c>
      <c r="S23012" t="s">
        <v>10368</v>
      </c>
      <c r="T23012" t="s">
        <v>3221</v>
      </c>
    </row>
    <row r="23013" spans="17:20">
      <c r="Q23013">
        <v>0.67836805555555602</v>
      </c>
      <c r="R23013">
        <v>1</v>
      </c>
      <c r="S23013" t="s">
        <v>3697</v>
      </c>
      <c r="T23013" t="s">
        <v>3094</v>
      </c>
    </row>
    <row r="23014" spans="17:20">
      <c r="Q23014">
        <v>0.67848379629629596</v>
      </c>
      <c r="R23014">
        <v>1</v>
      </c>
      <c r="S23014" t="s">
        <v>10370</v>
      </c>
      <c r="T23014" t="s">
        <v>3103</v>
      </c>
    </row>
    <row r="23015" spans="17:20">
      <c r="Q23015">
        <v>0.67851851851851896</v>
      </c>
      <c r="R23015">
        <v>1</v>
      </c>
      <c r="S23015" t="s">
        <v>10371</v>
      </c>
      <c r="T23015" t="s">
        <v>3221</v>
      </c>
    </row>
    <row r="23016" spans="17:20">
      <c r="Q23016">
        <v>0.67854166666666704</v>
      </c>
      <c r="R23016">
        <v>2</v>
      </c>
      <c r="S23016" t="s">
        <v>10376</v>
      </c>
      <c r="T23016" t="s">
        <v>3103</v>
      </c>
    </row>
    <row r="23017" spans="17:20">
      <c r="Q23017">
        <v>0.67858796296296298</v>
      </c>
      <c r="R23017">
        <v>1</v>
      </c>
      <c r="S23017" t="s">
        <v>10356</v>
      </c>
      <c r="T23017" t="s">
        <v>3097</v>
      </c>
    </row>
    <row r="23018" spans="17:20">
      <c r="Q23018">
        <v>0.67863425925925902</v>
      </c>
      <c r="R23018">
        <v>1</v>
      </c>
      <c r="S23018" t="s">
        <v>7981</v>
      </c>
      <c r="T23018" t="s">
        <v>3096</v>
      </c>
    </row>
    <row r="23019" spans="17:20">
      <c r="Q23019">
        <v>0.67870370370370403</v>
      </c>
      <c r="R23019">
        <v>1</v>
      </c>
      <c r="S23019" t="s">
        <v>3733</v>
      </c>
      <c r="T23019" t="s">
        <v>3098</v>
      </c>
    </row>
    <row r="23020" spans="17:20">
      <c r="Q23020">
        <v>0.67877314814814804</v>
      </c>
      <c r="R23020">
        <v>1</v>
      </c>
      <c r="S23020" t="s">
        <v>13365</v>
      </c>
      <c r="T23020" t="s">
        <v>3094</v>
      </c>
    </row>
    <row r="23021" spans="17:20">
      <c r="Q23021">
        <v>0.67878472222222197</v>
      </c>
      <c r="R23021">
        <v>1</v>
      </c>
      <c r="S23021" t="s">
        <v>4391</v>
      </c>
      <c r="T23021" t="s">
        <v>3097</v>
      </c>
    </row>
    <row r="23022" spans="17:20">
      <c r="Q23022">
        <v>0.67888888888888899</v>
      </c>
      <c r="R23022">
        <v>1</v>
      </c>
      <c r="S23022" t="s">
        <v>11093</v>
      </c>
      <c r="T23022" t="s">
        <v>3097</v>
      </c>
    </row>
    <row r="23023" spans="17:20">
      <c r="Q23023">
        <v>0.67896990740740704</v>
      </c>
      <c r="R23023">
        <v>1</v>
      </c>
      <c r="S23023" t="s">
        <v>13366</v>
      </c>
      <c r="T23023" t="s">
        <v>3101</v>
      </c>
    </row>
    <row r="23024" spans="17:20">
      <c r="Q23024">
        <v>0.67917824074074096</v>
      </c>
      <c r="R23024">
        <v>1</v>
      </c>
      <c r="S23024" t="s">
        <v>3695</v>
      </c>
      <c r="T23024" t="s">
        <v>3098</v>
      </c>
    </row>
    <row r="23025" spans="17:20">
      <c r="Q23025">
        <v>0.67924768518518497</v>
      </c>
      <c r="R23025">
        <v>4</v>
      </c>
      <c r="S23025" t="s">
        <v>13367</v>
      </c>
      <c r="T23025" t="s">
        <v>3098</v>
      </c>
    </row>
    <row r="23026" spans="17:20">
      <c r="Q23026">
        <v>0.67927083333333305</v>
      </c>
      <c r="R23026">
        <v>1</v>
      </c>
      <c r="S23026" t="s">
        <v>13368</v>
      </c>
      <c r="T23026" t="s">
        <v>3098</v>
      </c>
    </row>
    <row r="23027" spans="17:20">
      <c r="Q23027">
        <v>0.67929398148148101</v>
      </c>
      <c r="R23027">
        <v>1</v>
      </c>
      <c r="S23027" t="s">
        <v>13369</v>
      </c>
      <c r="T23027" t="s">
        <v>3098</v>
      </c>
    </row>
    <row r="23028" spans="17:20">
      <c r="Q23028">
        <v>0.67937499999999995</v>
      </c>
      <c r="R23028">
        <v>1</v>
      </c>
      <c r="S23028" t="s">
        <v>10380</v>
      </c>
      <c r="T23028" t="s">
        <v>3103</v>
      </c>
    </row>
    <row r="23029" spans="17:20">
      <c r="Q23029">
        <v>0.67937499999999995</v>
      </c>
      <c r="R23029">
        <v>1</v>
      </c>
      <c r="S23029" t="s">
        <v>10391</v>
      </c>
      <c r="T23029" t="s">
        <v>3103</v>
      </c>
    </row>
    <row r="23030" spans="17:20">
      <c r="Q23030">
        <v>0.67938657407407399</v>
      </c>
      <c r="R23030">
        <v>1</v>
      </c>
      <c r="S23030" t="s">
        <v>10384</v>
      </c>
      <c r="T23030" t="s">
        <v>3103</v>
      </c>
    </row>
    <row r="23031" spans="17:20">
      <c r="Q23031">
        <v>0.679421296296296</v>
      </c>
      <c r="R23031">
        <v>1</v>
      </c>
      <c r="S23031" t="s">
        <v>10390</v>
      </c>
      <c r="T23031" t="s">
        <v>3103</v>
      </c>
    </row>
    <row r="23032" spans="17:20">
      <c r="Q23032">
        <v>0.67947916666666697</v>
      </c>
      <c r="R23032">
        <v>1</v>
      </c>
      <c r="S23032" t="s">
        <v>85</v>
      </c>
      <c r="T23032" t="s">
        <v>3094</v>
      </c>
    </row>
    <row r="23033" spans="17:20">
      <c r="Q23033">
        <v>0.67952546296296301</v>
      </c>
      <c r="R23033">
        <v>1</v>
      </c>
      <c r="S23033" t="s">
        <v>10382</v>
      </c>
      <c r="T23033" t="s">
        <v>3103</v>
      </c>
    </row>
    <row r="23034" spans="17:20">
      <c r="Q23034">
        <v>0.67957175925925895</v>
      </c>
      <c r="R23034">
        <v>1</v>
      </c>
      <c r="S23034" t="s">
        <v>10399</v>
      </c>
      <c r="T23034" t="s">
        <v>3103</v>
      </c>
    </row>
    <row r="23035" spans="17:20">
      <c r="Q23035">
        <v>0.67958333333333298</v>
      </c>
      <c r="R23035">
        <v>6</v>
      </c>
      <c r="S23035" t="s">
        <v>2562</v>
      </c>
      <c r="T23035" t="s">
        <v>3096</v>
      </c>
    </row>
    <row r="23036" spans="17:20">
      <c r="Q23036">
        <v>0.67984953703703699</v>
      </c>
      <c r="R23036">
        <v>1</v>
      </c>
      <c r="S23036" t="s">
        <v>10400</v>
      </c>
      <c r="T23036" t="s">
        <v>3221</v>
      </c>
    </row>
    <row r="23037" spans="17:20">
      <c r="Q23037">
        <v>0.67986111111111103</v>
      </c>
      <c r="R23037">
        <v>1</v>
      </c>
      <c r="S23037" t="s">
        <v>4172</v>
      </c>
      <c r="T23037" t="s">
        <v>3101</v>
      </c>
    </row>
    <row r="23038" spans="17:20">
      <c r="Q23038">
        <v>0.67987268518518496</v>
      </c>
      <c r="R23038">
        <v>1</v>
      </c>
      <c r="S23038" t="s">
        <v>10387</v>
      </c>
      <c r="T23038" t="s">
        <v>3103</v>
      </c>
    </row>
    <row r="23039" spans="17:20">
      <c r="Q23039">
        <v>0.679953703703704</v>
      </c>
      <c r="R23039">
        <v>1</v>
      </c>
      <c r="S23039" t="s">
        <v>10406</v>
      </c>
      <c r="T23039" t="s">
        <v>3221</v>
      </c>
    </row>
    <row r="23040" spans="17:20">
      <c r="Q23040">
        <v>0.68002314814814802</v>
      </c>
      <c r="R23040">
        <v>1</v>
      </c>
      <c r="S23040" t="s">
        <v>10383</v>
      </c>
      <c r="T23040" t="s">
        <v>3221</v>
      </c>
    </row>
    <row r="23041" spans="17:20">
      <c r="Q23041">
        <v>0.68003472222222205</v>
      </c>
      <c r="R23041">
        <v>1</v>
      </c>
      <c r="S23041" t="s">
        <v>10765</v>
      </c>
      <c r="T23041" t="s">
        <v>3097</v>
      </c>
    </row>
    <row r="23042" spans="17:20">
      <c r="Q23042">
        <v>0.68010416666666695</v>
      </c>
      <c r="R23042">
        <v>3</v>
      </c>
      <c r="S23042" t="s">
        <v>3185</v>
      </c>
      <c r="T23042" t="s">
        <v>3098</v>
      </c>
    </row>
    <row r="23043" spans="17:20">
      <c r="Q23043">
        <v>0.68011574074074099</v>
      </c>
      <c r="R23043">
        <v>1</v>
      </c>
      <c r="S23043" t="s">
        <v>10398</v>
      </c>
      <c r="T23043" t="s">
        <v>3103</v>
      </c>
    </row>
    <row r="23044" spans="17:20">
      <c r="Q23044">
        <v>0.68012731481481503</v>
      </c>
      <c r="R23044">
        <v>1</v>
      </c>
      <c r="S23044" t="s">
        <v>13370</v>
      </c>
      <c r="T23044" t="s">
        <v>3098</v>
      </c>
    </row>
    <row r="23045" spans="17:20">
      <c r="Q23045">
        <v>0.68013888888888896</v>
      </c>
      <c r="R23045">
        <v>1</v>
      </c>
      <c r="S23045" t="s">
        <v>10381</v>
      </c>
      <c r="T23045" t="s">
        <v>3221</v>
      </c>
    </row>
    <row r="23046" spans="17:20">
      <c r="Q23046">
        <v>0.68013888888888896</v>
      </c>
      <c r="R23046">
        <v>1</v>
      </c>
      <c r="S23046" t="s">
        <v>4133</v>
      </c>
      <c r="T23046" t="s">
        <v>3096</v>
      </c>
    </row>
    <row r="23047" spans="17:20">
      <c r="Q23047">
        <v>0.680150462962963</v>
      </c>
      <c r="R23047">
        <v>1</v>
      </c>
      <c r="S23047" t="s">
        <v>3955</v>
      </c>
      <c r="T23047" t="s">
        <v>3098</v>
      </c>
    </row>
    <row r="23048" spans="17:20">
      <c r="Q23048">
        <v>0.68020833333333297</v>
      </c>
      <c r="R23048">
        <v>1</v>
      </c>
      <c r="S23048" t="s">
        <v>10389</v>
      </c>
      <c r="T23048" t="s">
        <v>3103</v>
      </c>
    </row>
    <row r="23049" spans="17:20">
      <c r="Q23049">
        <v>0.68026620370370405</v>
      </c>
      <c r="R23049">
        <v>2</v>
      </c>
      <c r="S23049" t="s">
        <v>10401</v>
      </c>
      <c r="T23049" t="s">
        <v>3103</v>
      </c>
    </row>
    <row r="23050" spans="17:20">
      <c r="Q23050">
        <v>0.68048611111111101</v>
      </c>
      <c r="R23050">
        <v>2</v>
      </c>
      <c r="S23050" t="s">
        <v>13371</v>
      </c>
      <c r="T23050" t="s">
        <v>3098</v>
      </c>
    </row>
    <row r="23051" spans="17:20">
      <c r="Q23051">
        <v>0.68050925925925898</v>
      </c>
      <c r="R23051">
        <v>1</v>
      </c>
      <c r="S23051" t="s">
        <v>13372</v>
      </c>
      <c r="T23051" t="s">
        <v>3098</v>
      </c>
    </row>
    <row r="23052" spans="17:20">
      <c r="Q23052">
        <v>0.68055555555555602</v>
      </c>
      <c r="R23052">
        <v>1</v>
      </c>
      <c r="S23052" t="s">
        <v>10392</v>
      </c>
      <c r="T23052" t="s">
        <v>3221</v>
      </c>
    </row>
    <row r="23053" spans="17:20">
      <c r="Q23053">
        <v>0.68057870370370399</v>
      </c>
      <c r="R23053">
        <v>1</v>
      </c>
      <c r="S23053" t="s">
        <v>10413</v>
      </c>
      <c r="T23053" t="s">
        <v>3221</v>
      </c>
    </row>
    <row r="23054" spans="17:20">
      <c r="Q23054">
        <v>0.680613425925926</v>
      </c>
      <c r="R23054">
        <v>4</v>
      </c>
      <c r="S23054" t="s">
        <v>10403</v>
      </c>
      <c r="T23054" t="s">
        <v>3221</v>
      </c>
    </row>
    <row r="23055" spans="17:20">
      <c r="Q23055">
        <v>0.680613425925926</v>
      </c>
      <c r="R23055">
        <v>3</v>
      </c>
      <c r="S23055" t="s">
        <v>13373</v>
      </c>
      <c r="T23055" t="s">
        <v>3098</v>
      </c>
    </row>
    <row r="23056" spans="17:20">
      <c r="Q23056">
        <v>0.680648148148148</v>
      </c>
      <c r="R23056">
        <v>1</v>
      </c>
      <c r="S23056" t="s">
        <v>10433</v>
      </c>
      <c r="T23056" t="s">
        <v>3103</v>
      </c>
    </row>
    <row r="23057" spans="17:20">
      <c r="Q23057">
        <v>0.68065972222222204</v>
      </c>
      <c r="R23057">
        <v>1</v>
      </c>
      <c r="S23057" t="s">
        <v>10435</v>
      </c>
      <c r="T23057" t="s">
        <v>3103</v>
      </c>
    </row>
    <row r="23058" spans="17:20">
      <c r="Q23058">
        <v>0.68068287037037001</v>
      </c>
      <c r="R23058">
        <v>1</v>
      </c>
      <c r="S23058" t="s">
        <v>10436</v>
      </c>
      <c r="T23058" t="s">
        <v>3103</v>
      </c>
    </row>
    <row r="23059" spans="17:20">
      <c r="Q23059">
        <v>0.68068287037037001</v>
      </c>
      <c r="R23059">
        <v>1</v>
      </c>
      <c r="S23059" t="s">
        <v>534</v>
      </c>
      <c r="T23059" t="s">
        <v>3098</v>
      </c>
    </row>
    <row r="23060" spans="17:20">
      <c r="Q23060">
        <v>0.68069444444444405</v>
      </c>
      <c r="R23060">
        <v>1</v>
      </c>
      <c r="S23060" t="s">
        <v>10437</v>
      </c>
      <c r="T23060" t="s">
        <v>3103</v>
      </c>
    </row>
    <row r="23061" spans="17:20">
      <c r="Q23061">
        <v>0.68075231481481502</v>
      </c>
      <c r="R23061">
        <v>1</v>
      </c>
      <c r="S23061" t="s">
        <v>10408</v>
      </c>
      <c r="T23061" t="s">
        <v>3103</v>
      </c>
    </row>
    <row r="23062" spans="17:20">
      <c r="Q23062">
        <v>0.68076388888888895</v>
      </c>
      <c r="R23062">
        <v>1</v>
      </c>
      <c r="S23062" t="s">
        <v>10442</v>
      </c>
      <c r="T23062" t="s">
        <v>3103</v>
      </c>
    </row>
    <row r="23063" spans="17:20">
      <c r="Q23063">
        <v>0.68081018518518499</v>
      </c>
      <c r="R23063">
        <v>1</v>
      </c>
      <c r="S23063" t="s">
        <v>13374</v>
      </c>
      <c r="T23063" t="s">
        <v>3098</v>
      </c>
    </row>
    <row r="23064" spans="17:20">
      <c r="Q23064">
        <v>0.68082175925925903</v>
      </c>
      <c r="R23064">
        <v>1</v>
      </c>
      <c r="S23064" t="s">
        <v>10415</v>
      </c>
      <c r="T23064" t="s">
        <v>3103</v>
      </c>
    </row>
    <row r="23065" spans="17:20">
      <c r="Q23065">
        <v>0.680844907407407</v>
      </c>
      <c r="R23065">
        <v>2</v>
      </c>
      <c r="S23065" t="s">
        <v>10443</v>
      </c>
      <c r="T23065" t="s">
        <v>3103</v>
      </c>
    </row>
    <row r="23066" spans="17:20">
      <c r="Q23066">
        <v>0.680844907407407</v>
      </c>
      <c r="R23066">
        <v>1</v>
      </c>
      <c r="S23066" t="s">
        <v>10575</v>
      </c>
      <c r="T23066" t="s">
        <v>3097</v>
      </c>
    </row>
    <row r="23067" spans="17:20">
      <c r="Q23067">
        <v>0.68085648148148104</v>
      </c>
      <c r="R23067">
        <v>1</v>
      </c>
      <c r="S23067" t="s">
        <v>10417</v>
      </c>
      <c r="T23067" t="s">
        <v>3103</v>
      </c>
    </row>
    <row r="23068" spans="17:20">
      <c r="Q23068">
        <v>0.68091435185185201</v>
      </c>
      <c r="R23068">
        <v>1</v>
      </c>
      <c r="S23068" t="s">
        <v>10410</v>
      </c>
      <c r="T23068" t="s">
        <v>3221</v>
      </c>
    </row>
    <row r="23069" spans="17:20">
      <c r="Q23069">
        <v>0.68093749999999997</v>
      </c>
      <c r="R23069">
        <v>1</v>
      </c>
      <c r="S23069" t="s">
        <v>10445</v>
      </c>
      <c r="T23069" t="s">
        <v>3103</v>
      </c>
    </row>
    <row r="23070" spans="17:20">
      <c r="Q23070">
        <v>0.68093749999999997</v>
      </c>
      <c r="R23070">
        <v>1</v>
      </c>
      <c r="S23070" t="s">
        <v>10834</v>
      </c>
      <c r="T23070" t="s">
        <v>3097</v>
      </c>
    </row>
    <row r="23071" spans="17:20">
      <c r="Q23071">
        <v>0.68094907407407401</v>
      </c>
      <c r="R23071">
        <v>2</v>
      </c>
      <c r="S23071" t="s">
        <v>10448</v>
      </c>
      <c r="T23071" t="s">
        <v>3103</v>
      </c>
    </row>
    <row r="23072" spans="17:20">
      <c r="Q23072">
        <v>0.68097222222222198</v>
      </c>
      <c r="R23072">
        <v>1</v>
      </c>
      <c r="S23072" t="s">
        <v>10419</v>
      </c>
      <c r="T23072" t="s">
        <v>3103</v>
      </c>
    </row>
    <row r="23073" spans="17:20">
      <c r="Q23073">
        <v>0.68098379629629602</v>
      </c>
      <c r="R23073">
        <v>1</v>
      </c>
      <c r="S23073" t="s">
        <v>13375</v>
      </c>
      <c r="T23073" t="s">
        <v>3098</v>
      </c>
    </row>
    <row r="23074" spans="17:20">
      <c r="Q23074">
        <v>0.68100694444444398</v>
      </c>
      <c r="R23074">
        <v>1</v>
      </c>
      <c r="S23074" t="s">
        <v>13376</v>
      </c>
      <c r="T23074" t="s">
        <v>3098</v>
      </c>
    </row>
    <row r="23075" spans="17:20">
      <c r="Q23075">
        <v>0.68100694444444398</v>
      </c>
      <c r="R23075">
        <v>1</v>
      </c>
      <c r="S23075" t="s">
        <v>2562</v>
      </c>
      <c r="T23075" t="s">
        <v>3097</v>
      </c>
    </row>
    <row r="23076" spans="17:20">
      <c r="Q23076">
        <v>0.68104166666666699</v>
      </c>
      <c r="R23076">
        <v>1</v>
      </c>
      <c r="S23076" t="s">
        <v>10420</v>
      </c>
      <c r="T23076" t="s">
        <v>3103</v>
      </c>
    </row>
    <row r="23077" spans="17:20">
      <c r="Q23077">
        <v>0.68104166666666699</v>
      </c>
      <c r="R23077">
        <v>3</v>
      </c>
      <c r="S23077" t="s">
        <v>13377</v>
      </c>
      <c r="T23077" t="s">
        <v>3098</v>
      </c>
    </row>
    <row r="23078" spans="17:20">
      <c r="Q23078">
        <v>0.68107638888888899</v>
      </c>
      <c r="R23078">
        <v>1</v>
      </c>
      <c r="S23078" t="s">
        <v>10458</v>
      </c>
      <c r="T23078" t="s">
        <v>3103</v>
      </c>
    </row>
    <row r="23079" spans="17:20">
      <c r="Q23079">
        <v>0.68108796296296303</v>
      </c>
      <c r="R23079">
        <v>1</v>
      </c>
      <c r="S23079" t="s">
        <v>13378</v>
      </c>
      <c r="T23079" t="s">
        <v>3098</v>
      </c>
    </row>
    <row r="23080" spans="17:20">
      <c r="Q23080">
        <v>0.681111111111111</v>
      </c>
      <c r="R23080">
        <v>1</v>
      </c>
      <c r="S23080" t="s">
        <v>2371</v>
      </c>
      <c r="T23080" t="s">
        <v>3096</v>
      </c>
    </row>
    <row r="23081" spans="17:20">
      <c r="Q23081">
        <v>0.68112268518518504</v>
      </c>
      <c r="R23081">
        <v>1</v>
      </c>
      <c r="S23081" t="s">
        <v>10426</v>
      </c>
      <c r="T23081" t="s">
        <v>3103</v>
      </c>
    </row>
    <row r="23082" spans="17:20">
      <c r="Q23082">
        <v>0.68112268518518504</v>
      </c>
      <c r="R23082">
        <v>4</v>
      </c>
      <c r="S23082" t="s">
        <v>10461</v>
      </c>
      <c r="T23082" t="s">
        <v>3103</v>
      </c>
    </row>
    <row r="23083" spans="17:20">
      <c r="Q23083">
        <v>0.68114583333333301</v>
      </c>
      <c r="R23083">
        <v>1</v>
      </c>
      <c r="S23083" t="s">
        <v>2562</v>
      </c>
      <c r="T23083" t="s">
        <v>3103</v>
      </c>
    </row>
    <row r="23084" spans="17:20">
      <c r="Q23084">
        <v>0.68114583333333301</v>
      </c>
      <c r="R23084">
        <v>1</v>
      </c>
      <c r="S23084" t="s">
        <v>10462</v>
      </c>
      <c r="T23084" t="s">
        <v>3103</v>
      </c>
    </row>
    <row r="23085" spans="17:20">
      <c r="Q23085">
        <v>0.68114583333333301</v>
      </c>
      <c r="R23085">
        <v>1</v>
      </c>
      <c r="S23085" t="s">
        <v>13379</v>
      </c>
      <c r="T23085" t="s">
        <v>3096</v>
      </c>
    </row>
    <row r="23086" spans="17:20">
      <c r="Q23086">
        <v>0.68115740740740705</v>
      </c>
      <c r="R23086">
        <v>4</v>
      </c>
      <c r="S23086" t="s">
        <v>13380</v>
      </c>
      <c r="T23086" t="s">
        <v>3098</v>
      </c>
    </row>
    <row r="23087" spans="17:20">
      <c r="Q23087">
        <v>0.68116898148148197</v>
      </c>
      <c r="R23087">
        <v>1</v>
      </c>
      <c r="S23087" t="s">
        <v>10431</v>
      </c>
      <c r="T23087" t="s">
        <v>3103</v>
      </c>
    </row>
    <row r="23088" spans="17:20">
      <c r="Q23088">
        <v>0.68121527777777802</v>
      </c>
      <c r="R23088">
        <v>4</v>
      </c>
      <c r="S23088" t="s">
        <v>10465</v>
      </c>
      <c r="T23088" t="s">
        <v>3103</v>
      </c>
    </row>
    <row r="23089" spans="17:20">
      <c r="Q23089">
        <v>0.68121527777777802</v>
      </c>
      <c r="R23089">
        <v>1</v>
      </c>
      <c r="S23089" t="s">
        <v>13381</v>
      </c>
      <c r="T23089" t="s">
        <v>3098</v>
      </c>
    </row>
    <row r="23090" spans="17:20">
      <c r="Q23090">
        <v>0.68122685185185206</v>
      </c>
      <c r="R23090">
        <v>1</v>
      </c>
      <c r="S23090" t="s">
        <v>10425</v>
      </c>
      <c r="T23090" t="s">
        <v>3103</v>
      </c>
    </row>
    <row r="23091" spans="17:20">
      <c r="Q23091">
        <v>0.68122685185185206</v>
      </c>
      <c r="R23091">
        <v>2</v>
      </c>
      <c r="S23091" t="s">
        <v>10422</v>
      </c>
      <c r="T23091" t="s">
        <v>3103</v>
      </c>
    </row>
    <row r="23092" spans="17:20">
      <c r="Q23092">
        <v>0.68125000000000002</v>
      </c>
      <c r="R23092">
        <v>1</v>
      </c>
      <c r="S23092" t="s">
        <v>2562</v>
      </c>
      <c r="T23092" t="s">
        <v>3103</v>
      </c>
    </row>
    <row r="23093" spans="17:20">
      <c r="Q23093">
        <v>0.68125000000000002</v>
      </c>
      <c r="R23093">
        <v>2</v>
      </c>
      <c r="S23093" t="s">
        <v>12793</v>
      </c>
      <c r="T23093" t="s">
        <v>3098</v>
      </c>
    </row>
    <row r="23094" spans="17:20">
      <c r="Q23094">
        <v>0.68126157407407395</v>
      </c>
      <c r="R23094">
        <v>1</v>
      </c>
      <c r="S23094" t="s">
        <v>2463</v>
      </c>
      <c r="T23094" t="s">
        <v>3128</v>
      </c>
    </row>
    <row r="23095" spans="17:20">
      <c r="Q23095">
        <v>0.68127314814814799</v>
      </c>
      <c r="R23095">
        <v>1</v>
      </c>
      <c r="S23095" t="s">
        <v>13382</v>
      </c>
      <c r="T23095" t="s">
        <v>3098</v>
      </c>
    </row>
    <row r="23096" spans="17:20">
      <c r="Q23096">
        <v>0.68129629629629596</v>
      </c>
      <c r="R23096">
        <v>1</v>
      </c>
      <c r="S23096" t="s">
        <v>13383</v>
      </c>
      <c r="T23096" t="s">
        <v>3098</v>
      </c>
    </row>
    <row r="23097" spans="17:20">
      <c r="Q23097">
        <v>0.68136574074074097</v>
      </c>
      <c r="R23097">
        <v>2</v>
      </c>
      <c r="S23097" t="s">
        <v>10466</v>
      </c>
      <c r="T23097" t="s">
        <v>3103</v>
      </c>
    </row>
    <row r="23098" spans="17:20">
      <c r="Q23098">
        <v>0.68138888888888904</v>
      </c>
      <c r="R23098">
        <v>1</v>
      </c>
      <c r="S23098" t="s">
        <v>10467</v>
      </c>
      <c r="T23098" t="s">
        <v>3103</v>
      </c>
    </row>
    <row r="23099" spans="17:20">
      <c r="Q23099">
        <v>0.68140046296296297</v>
      </c>
      <c r="R23099">
        <v>1</v>
      </c>
      <c r="S23099" t="s">
        <v>10468</v>
      </c>
      <c r="T23099" t="s">
        <v>3103</v>
      </c>
    </row>
    <row r="23100" spans="17:20">
      <c r="Q23100">
        <v>0.68142361111111105</v>
      </c>
      <c r="R23100">
        <v>1</v>
      </c>
      <c r="S23100" t="s">
        <v>10469</v>
      </c>
      <c r="T23100" t="s">
        <v>3103</v>
      </c>
    </row>
    <row r="23101" spans="17:20">
      <c r="Q23101">
        <v>0.68143518518518498</v>
      </c>
      <c r="R23101">
        <v>1</v>
      </c>
      <c r="S23101" t="s">
        <v>10459</v>
      </c>
      <c r="T23101" t="s">
        <v>3103</v>
      </c>
    </row>
    <row r="23102" spans="17:20">
      <c r="Q23102">
        <v>0.68143518518518498</v>
      </c>
      <c r="R23102">
        <v>1</v>
      </c>
      <c r="S23102" t="s">
        <v>10460</v>
      </c>
      <c r="T23102" t="s">
        <v>3103</v>
      </c>
    </row>
    <row r="23103" spans="17:20">
      <c r="Q23103">
        <v>0.68143518518518498</v>
      </c>
      <c r="R23103">
        <v>1</v>
      </c>
      <c r="S23103" t="s">
        <v>10470</v>
      </c>
      <c r="T23103" t="s">
        <v>3103</v>
      </c>
    </row>
    <row r="23104" spans="17:20">
      <c r="Q23104">
        <v>0.68146990740740698</v>
      </c>
      <c r="R23104">
        <v>3</v>
      </c>
      <c r="S23104" t="s">
        <v>10471</v>
      </c>
      <c r="T23104" t="s">
        <v>3103</v>
      </c>
    </row>
    <row r="23105" spans="17:20">
      <c r="Q23105">
        <v>0.68149305555555595</v>
      </c>
      <c r="R23105">
        <v>1</v>
      </c>
      <c r="S23105" t="s">
        <v>10434</v>
      </c>
      <c r="T23105" t="s">
        <v>3221</v>
      </c>
    </row>
    <row r="23106" spans="17:20">
      <c r="Q23106">
        <v>0.68152777777777795</v>
      </c>
      <c r="R23106">
        <v>1</v>
      </c>
      <c r="S23106" t="s">
        <v>2562</v>
      </c>
      <c r="T23106" t="s">
        <v>3103</v>
      </c>
    </row>
    <row r="23107" spans="17:20">
      <c r="Q23107">
        <v>0.68158564814814804</v>
      </c>
      <c r="R23107">
        <v>1</v>
      </c>
      <c r="S23107" t="s">
        <v>10438</v>
      </c>
      <c r="T23107" t="s">
        <v>3221</v>
      </c>
    </row>
    <row r="23108" spans="17:20">
      <c r="Q23108">
        <v>0.681608796296296</v>
      </c>
      <c r="R23108">
        <v>1</v>
      </c>
      <c r="S23108" t="s">
        <v>1241</v>
      </c>
      <c r="T23108" t="s">
        <v>3096</v>
      </c>
    </row>
    <row r="23109" spans="17:20">
      <c r="Q23109">
        <v>0.68162037037037004</v>
      </c>
      <c r="R23109">
        <v>1</v>
      </c>
      <c r="S23109" t="s">
        <v>10475</v>
      </c>
      <c r="T23109" t="s">
        <v>3103</v>
      </c>
    </row>
    <row r="23110" spans="17:20">
      <c r="Q23110">
        <v>0.68165509259259305</v>
      </c>
      <c r="R23110">
        <v>1</v>
      </c>
      <c r="S23110" t="s">
        <v>10451</v>
      </c>
      <c r="T23110" t="s">
        <v>3221</v>
      </c>
    </row>
    <row r="23111" spans="17:20">
      <c r="Q23111">
        <v>0.68168981481481505</v>
      </c>
      <c r="R23111">
        <v>2</v>
      </c>
      <c r="S23111" t="s">
        <v>10478</v>
      </c>
      <c r="T23111" t="s">
        <v>3103</v>
      </c>
    </row>
    <row r="23112" spans="17:20">
      <c r="Q23112">
        <v>0.68171296296296302</v>
      </c>
      <c r="R23112">
        <v>1</v>
      </c>
      <c r="S23112" t="s">
        <v>2562</v>
      </c>
      <c r="T23112" t="s">
        <v>3221</v>
      </c>
    </row>
    <row r="23113" spans="17:20">
      <c r="Q23113">
        <v>0.68171296296296302</v>
      </c>
      <c r="R23113">
        <v>1</v>
      </c>
      <c r="S23113" t="s">
        <v>10480</v>
      </c>
      <c r="T23113" t="s">
        <v>3103</v>
      </c>
    </row>
    <row r="23114" spans="17:20">
      <c r="Q23114">
        <v>0.68172453703703695</v>
      </c>
      <c r="R23114">
        <v>4</v>
      </c>
      <c r="S23114" t="s">
        <v>10447</v>
      </c>
      <c r="T23114" t="s">
        <v>3221</v>
      </c>
    </row>
    <row r="23115" spans="17:20">
      <c r="Q23115">
        <v>0.68174768518518503</v>
      </c>
      <c r="R23115">
        <v>2</v>
      </c>
      <c r="S23115" t="s">
        <v>10414</v>
      </c>
      <c r="T23115" t="s">
        <v>3221</v>
      </c>
    </row>
    <row r="23116" spans="17:20">
      <c r="Q23116">
        <v>0.68174768518518503</v>
      </c>
      <c r="R23116">
        <v>4</v>
      </c>
      <c r="S23116" t="s">
        <v>13384</v>
      </c>
      <c r="T23116" t="s">
        <v>3098</v>
      </c>
    </row>
    <row r="23117" spans="17:20">
      <c r="Q23117">
        <v>0.68177083333333299</v>
      </c>
      <c r="R23117">
        <v>1</v>
      </c>
      <c r="S23117" t="s">
        <v>13385</v>
      </c>
      <c r="T23117" t="s">
        <v>3098</v>
      </c>
    </row>
    <row r="23118" spans="17:20">
      <c r="Q23118">
        <v>0.68179398148148196</v>
      </c>
      <c r="R23118">
        <v>2</v>
      </c>
      <c r="S23118" t="s">
        <v>10485</v>
      </c>
      <c r="T23118" t="s">
        <v>3103</v>
      </c>
    </row>
    <row r="23119" spans="17:20">
      <c r="Q23119">
        <v>0.68181712962963004</v>
      </c>
      <c r="R23119">
        <v>2</v>
      </c>
      <c r="S23119" t="s">
        <v>10486</v>
      </c>
      <c r="T23119" t="s">
        <v>3103</v>
      </c>
    </row>
    <row r="23120" spans="17:20">
      <c r="Q23120">
        <v>0.68181712962963004</v>
      </c>
      <c r="R23120">
        <v>1</v>
      </c>
      <c r="S23120" t="s">
        <v>4345</v>
      </c>
      <c r="T23120" t="s">
        <v>3096</v>
      </c>
    </row>
    <row r="23121" spans="17:20">
      <c r="Q23121">
        <v>0.68185185185185204</v>
      </c>
      <c r="R23121">
        <v>1</v>
      </c>
      <c r="S23121" t="s">
        <v>10439</v>
      </c>
      <c r="T23121" t="s">
        <v>3103</v>
      </c>
    </row>
    <row r="23122" spans="17:20">
      <c r="Q23122">
        <v>0.68185185185185204</v>
      </c>
      <c r="R23122">
        <v>1</v>
      </c>
      <c r="S23122" t="s">
        <v>10487</v>
      </c>
      <c r="T23122" t="s">
        <v>3103</v>
      </c>
    </row>
    <row r="23123" spans="17:20">
      <c r="Q23123">
        <v>0.68185185185185204</v>
      </c>
      <c r="R23123">
        <v>1</v>
      </c>
      <c r="S23123" t="s">
        <v>13386</v>
      </c>
      <c r="T23123" t="s">
        <v>3098</v>
      </c>
    </row>
    <row r="23124" spans="17:20">
      <c r="Q23124">
        <v>0.68187500000000001</v>
      </c>
      <c r="R23124">
        <v>1</v>
      </c>
      <c r="S23124" t="s">
        <v>10449</v>
      </c>
      <c r="T23124" t="s">
        <v>3221</v>
      </c>
    </row>
    <row r="23125" spans="17:20">
      <c r="Q23125">
        <v>0.68187500000000001</v>
      </c>
      <c r="R23125">
        <v>1</v>
      </c>
      <c r="S23125" t="s">
        <v>10457</v>
      </c>
      <c r="T23125" t="s">
        <v>3221</v>
      </c>
    </row>
    <row r="23126" spans="17:20">
      <c r="Q23126">
        <v>0.68192129629629605</v>
      </c>
      <c r="R23126">
        <v>1</v>
      </c>
      <c r="S23126" t="s">
        <v>13387</v>
      </c>
      <c r="T23126" t="s">
        <v>3094</v>
      </c>
    </row>
    <row r="23127" spans="17:20">
      <c r="Q23127">
        <v>0.68200231481481499</v>
      </c>
      <c r="R23127">
        <v>1</v>
      </c>
      <c r="S23127" t="s">
        <v>13388</v>
      </c>
      <c r="T23127" t="s">
        <v>3098</v>
      </c>
    </row>
    <row r="23128" spans="17:20">
      <c r="Q23128">
        <v>0.68201388888888903</v>
      </c>
      <c r="R23128">
        <v>1</v>
      </c>
      <c r="S23128" t="s">
        <v>13389</v>
      </c>
      <c r="T23128" t="s">
        <v>3098</v>
      </c>
    </row>
    <row r="23129" spans="17:20">
      <c r="Q23129">
        <v>0.682037037037037</v>
      </c>
      <c r="R23129">
        <v>1</v>
      </c>
      <c r="S23129" t="s">
        <v>13390</v>
      </c>
      <c r="T23129" t="s">
        <v>3098</v>
      </c>
    </row>
    <row r="23130" spans="17:20">
      <c r="Q23130">
        <v>0.68209490740740697</v>
      </c>
      <c r="R23130">
        <v>1</v>
      </c>
      <c r="S23130" t="s">
        <v>13391</v>
      </c>
      <c r="T23130" t="s">
        <v>3098</v>
      </c>
    </row>
    <row r="23131" spans="17:20">
      <c r="Q23131">
        <v>0.68228009259259303</v>
      </c>
      <c r="R23131">
        <v>2</v>
      </c>
      <c r="S23131" t="s">
        <v>3178</v>
      </c>
      <c r="T23131" t="s">
        <v>3221</v>
      </c>
    </row>
    <row r="23132" spans="17:20">
      <c r="Q23132">
        <v>0.68240740740740702</v>
      </c>
      <c r="R23132">
        <v>1</v>
      </c>
      <c r="S23132" t="s">
        <v>13392</v>
      </c>
      <c r="T23132" t="s">
        <v>3098</v>
      </c>
    </row>
    <row r="23133" spans="17:20">
      <c r="Q23133">
        <v>0.68243055555555598</v>
      </c>
      <c r="R23133">
        <v>1</v>
      </c>
      <c r="S23133" t="s">
        <v>13393</v>
      </c>
      <c r="T23133" t="s">
        <v>3098</v>
      </c>
    </row>
    <row r="23134" spans="17:20">
      <c r="Q23134">
        <v>0.68244212962963002</v>
      </c>
      <c r="R23134">
        <v>2</v>
      </c>
      <c r="S23134" t="s">
        <v>13394</v>
      </c>
      <c r="T23134" t="s">
        <v>3098</v>
      </c>
    </row>
    <row r="23135" spans="17:20">
      <c r="Q23135">
        <v>0.68251157407407403</v>
      </c>
      <c r="R23135">
        <v>3</v>
      </c>
      <c r="S23135" t="s">
        <v>2562</v>
      </c>
      <c r="T23135" t="s">
        <v>3103</v>
      </c>
    </row>
    <row r="23136" spans="17:20">
      <c r="Q23136">
        <v>0.68258101851851805</v>
      </c>
      <c r="R23136">
        <v>1</v>
      </c>
      <c r="S23136" t="s">
        <v>13395</v>
      </c>
      <c r="T23136" t="s">
        <v>3098</v>
      </c>
    </row>
    <row r="23137" spans="17:20">
      <c r="Q23137">
        <v>0.68280092592592601</v>
      </c>
      <c r="R23137">
        <v>1</v>
      </c>
      <c r="S23137" t="s">
        <v>10341</v>
      </c>
      <c r="T23137" t="s">
        <v>3096</v>
      </c>
    </row>
    <row r="23138" spans="17:20">
      <c r="Q23138">
        <v>0.68295138888888896</v>
      </c>
      <c r="R23138">
        <v>1</v>
      </c>
      <c r="S23138" t="s">
        <v>2562</v>
      </c>
      <c r="T23138" t="s">
        <v>3221</v>
      </c>
    </row>
    <row r="23139" spans="17:20">
      <c r="Q23139">
        <v>0.68297453703703703</v>
      </c>
      <c r="R23139">
        <v>1</v>
      </c>
      <c r="S23139" t="s">
        <v>10454</v>
      </c>
      <c r="T23139" t="s">
        <v>3103</v>
      </c>
    </row>
    <row r="23140" spans="17:20">
      <c r="Q23140">
        <v>0.68307870370370405</v>
      </c>
      <c r="R23140">
        <v>1</v>
      </c>
      <c r="S23140" t="s">
        <v>10440</v>
      </c>
      <c r="T23140" t="s">
        <v>3221</v>
      </c>
    </row>
    <row r="23141" spans="17:20">
      <c r="Q23141">
        <v>0.68315972222222199</v>
      </c>
      <c r="R23141">
        <v>1</v>
      </c>
      <c r="S23141" t="s">
        <v>2562</v>
      </c>
      <c r="T23141" t="s">
        <v>3103</v>
      </c>
    </row>
    <row r="23142" spans="17:20">
      <c r="Q23142">
        <v>0.68317129629629603</v>
      </c>
      <c r="R23142">
        <v>1</v>
      </c>
      <c r="S23142" t="s">
        <v>13396</v>
      </c>
      <c r="T23142" t="s">
        <v>3097</v>
      </c>
    </row>
    <row r="23143" spans="17:20">
      <c r="Q23143">
        <v>0.68319444444444399</v>
      </c>
      <c r="R23143">
        <v>1</v>
      </c>
      <c r="S23143" t="s">
        <v>4585</v>
      </c>
      <c r="T23143" t="s">
        <v>3096</v>
      </c>
    </row>
    <row r="23144" spans="17:20">
      <c r="Q23144">
        <v>0.68321759259259296</v>
      </c>
      <c r="R23144">
        <v>1</v>
      </c>
      <c r="S23144" t="s">
        <v>4181</v>
      </c>
      <c r="T23144" t="s">
        <v>3097</v>
      </c>
    </row>
    <row r="23145" spans="17:20">
      <c r="Q23145">
        <v>0.68328703703703697</v>
      </c>
      <c r="R23145">
        <v>1</v>
      </c>
      <c r="S23145" t="s">
        <v>2562</v>
      </c>
      <c r="T23145" t="s">
        <v>3103</v>
      </c>
    </row>
    <row r="23146" spans="17:20">
      <c r="Q23146">
        <v>0.68336805555555602</v>
      </c>
      <c r="R23146">
        <v>1</v>
      </c>
      <c r="S23146" t="s">
        <v>2562</v>
      </c>
      <c r="T23146" t="s">
        <v>3098</v>
      </c>
    </row>
    <row r="23147" spans="17:20">
      <c r="Q23147">
        <v>0.68355324074074097</v>
      </c>
      <c r="R23147">
        <v>1</v>
      </c>
      <c r="S23147" t="s">
        <v>13397</v>
      </c>
      <c r="T23147" t="s">
        <v>3098</v>
      </c>
    </row>
    <row r="23148" spans="17:20">
      <c r="Q23148">
        <v>0.68364583333333295</v>
      </c>
      <c r="R23148">
        <v>1</v>
      </c>
      <c r="S23148" t="s">
        <v>6230</v>
      </c>
      <c r="T23148" t="s">
        <v>3098</v>
      </c>
    </row>
    <row r="23149" spans="17:20">
      <c r="Q23149">
        <v>0.68366898148148103</v>
      </c>
      <c r="R23149">
        <v>1</v>
      </c>
      <c r="S23149" t="s">
        <v>2562</v>
      </c>
      <c r="T23149" t="s">
        <v>3098</v>
      </c>
    </row>
    <row r="23150" spans="17:20">
      <c r="Q23150">
        <v>0.68373842592592604</v>
      </c>
      <c r="R23150">
        <v>2</v>
      </c>
      <c r="S23150" t="s">
        <v>3698</v>
      </c>
      <c r="T23150" t="s">
        <v>3097</v>
      </c>
    </row>
    <row r="23151" spans="17:20">
      <c r="Q23151">
        <v>0.68377314814814805</v>
      </c>
      <c r="R23151">
        <v>1</v>
      </c>
      <c r="S23151" t="s">
        <v>2562</v>
      </c>
      <c r="T23151" t="s">
        <v>3128</v>
      </c>
    </row>
    <row r="23152" spans="17:20">
      <c r="Q23152">
        <v>0.68380787037037005</v>
      </c>
      <c r="R23152">
        <v>1</v>
      </c>
      <c r="S23152" t="s">
        <v>13398</v>
      </c>
      <c r="T23152" t="s">
        <v>3098</v>
      </c>
    </row>
    <row r="23153" spans="17:20">
      <c r="Q23153">
        <v>0.68381944444444398</v>
      </c>
      <c r="R23153">
        <v>4</v>
      </c>
      <c r="S23153" t="s">
        <v>2562</v>
      </c>
      <c r="T23153" t="s">
        <v>3103</v>
      </c>
    </row>
    <row r="23154" spans="17:20">
      <c r="Q23154">
        <v>0.68385416666666698</v>
      </c>
      <c r="R23154">
        <v>1</v>
      </c>
      <c r="S23154" t="s">
        <v>13399</v>
      </c>
      <c r="T23154" t="s">
        <v>3098</v>
      </c>
    </row>
    <row r="23155" spans="17:20">
      <c r="Q23155">
        <v>0.68388888888888899</v>
      </c>
      <c r="R23155">
        <v>1</v>
      </c>
      <c r="S23155" t="s">
        <v>10492</v>
      </c>
      <c r="T23155" t="s">
        <v>3103</v>
      </c>
    </row>
    <row r="23156" spans="17:20">
      <c r="Q23156">
        <v>0.68415509259259299</v>
      </c>
      <c r="R23156">
        <v>1</v>
      </c>
      <c r="S23156" t="s">
        <v>2562</v>
      </c>
      <c r="T23156" t="s">
        <v>3098</v>
      </c>
    </row>
    <row r="23157" spans="17:20">
      <c r="Q23157">
        <v>0.684189814814815</v>
      </c>
      <c r="R23157">
        <v>2</v>
      </c>
      <c r="S23157" t="s">
        <v>13400</v>
      </c>
      <c r="T23157" t="s">
        <v>3098</v>
      </c>
    </row>
    <row r="23158" spans="17:20">
      <c r="Q23158">
        <v>0.68420138888888904</v>
      </c>
      <c r="R23158">
        <v>1</v>
      </c>
      <c r="S23158" t="s">
        <v>2562</v>
      </c>
      <c r="T23158" t="s">
        <v>3103</v>
      </c>
    </row>
    <row r="23159" spans="17:20">
      <c r="Q23159">
        <v>0.68420138888888904</v>
      </c>
      <c r="R23159">
        <v>1</v>
      </c>
      <c r="S23159" t="s">
        <v>10356</v>
      </c>
      <c r="T23159" t="s">
        <v>3094</v>
      </c>
    </row>
    <row r="23160" spans="17:20">
      <c r="Q23160">
        <v>0.68423611111111104</v>
      </c>
      <c r="R23160">
        <v>1</v>
      </c>
      <c r="S23160" t="s">
        <v>13401</v>
      </c>
      <c r="T23160" t="s">
        <v>3098</v>
      </c>
    </row>
    <row r="23161" spans="17:20">
      <c r="Q23161">
        <v>0.68428240740740698</v>
      </c>
      <c r="R23161">
        <v>1</v>
      </c>
      <c r="S23161" t="s">
        <v>2562</v>
      </c>
      <c r="T23161" t="s">
        <v>3098</v>
      </c>
    </row>
    <row r="23162" spans="17:20">
      <c r="Q23162">
        <v>0.68454861111111098</v>
      </c>
      <c r="R23162">
        <v>4</v>
      </c>
      <c r="S23162" t="s">
        <v>2562</v>
      </c>
      <c r="T23162" t="s">
        <v>3103</v>
      </c>
    </row>
    <row r="23163" spans="17:20">
      <c r="Q23163">
        <v>0.68458333333333299</v>
      </c>
      <c r="R23163">
        <v>1</v>
      </c>
      <c r="S23163" t="s">
        <v>13402</v>
      </c>
      <c r="T23163" t="s">
        <v>3101</v>
      </c>
    </row>
    <row r="23164" spans="17:20">
      <c r="Q23164">
        <v>0.68462962962963003</v>
      </c>
      <c r="R23164">
        <v>1</v>
      </c>
      <c r="S23164" t="s">
        <v>2562</v>
      </c>
      <c r="T23164" t="s">
        <v>3094</v>
      </c>
    </row>
    <row r="23165" spans="17:20">
      <c r="Q23165">
        <v>0.6846875</v>
      </c>
      <c r="R23165">
        <v>1</v>
      </c>
      <c r="S23165" t="s">
        <v>13403</v>
      </c>
      <c r="T23165" t="s">
        <v>3098</v>
      </c>
    </row>
    <row r="23166" spans="17:20">
      <c r="Q23166">
        <v>0.68475694444444402</v>
      </c>
      <c r="R23166">
        <v>1</v>
      </c>
      <c r="S23166" t="s">
        <v>13404</v>
      </c>
      <c r="T23166" t="s">
        <v>3098</v>
      </c>
    </row>
    <row r="23167" spans="17:20">
      <c r="Q23167">
        <v>0.68494212962962997</v>
      </c>
      <c r="R23167">
        <v>1</v>
      </c>
      <c r="S23167" t="s">
        <v>10516</v>
      </c>
      <c r="T23167" t="s">
        <v>3103</v>
      </c>
    </row>
    <row r="23168" spans="17:20">
      <c r="Q23168">
        <v>0.68497685185185198</v>
      </c>
      <c r="R23168">
        <v>4</v>
      </c>
      <c r="S23168" t="s">
        <v>2562</v>
      </c>
      <c r="T23168" t="s">
        <v>3098</v>
      </c>
    </row>
    <row r="23169" spans="17:20">
      <c r="Q23169">
        <v>0.68500000000000005</v>
      </c>
      <c r="R23169">
        <v>1</v>
      </c>
      <c r="S23169" t="s">
        <v>10494</v>
      </c>
      <c r="T23169" t="s">
        <v>3221</v>
      </c>
    </row>
    <row r="23170" spans="17:20">
      <c r="Q23170">
        <v>0.68502314814814802</v>
      </c>
      <c r="R23170">
        <v>1</v>
      </c>
      <c r="S23170" t="s">
        <v>10496</v>
      </c>
      <c r="T23170" t="s">
        <v>3221</v>
      </c>
    </row>
    <row r="23171" spans="17:20">
      <c r="Q23171">
        <v>0.68502314814814802</v>
      </c>
      <c r="R23171">
        <v>2</v>
      </c>
      <c r="S23171" t="s">
        <v>13405</v>
      </c>
      <c r="T23171" t="s">
        <v>3098</v>
      </c>
    </row>
    <row r="23172" spans="17:20">
      <c r="Q23172">
        <v>0.68503472222222195</v>
      </c>
      <c r="R23172">
        <v>1</v>
      </c>
      <c r="S23172" t="s">
        <v>10500</v>
      </c>
      <c r="T23172" t="s">
        <v>3221</v>
      </c>
    </row>
    <row r="23173" spans="17:20">
      <c r="Q23173">
        <v>0.68503472222222195</v>
      </c>
      <c r="R23173">
        <v>1</v>
      </c>
      <c r="S23173" t="s">
        <v>10518</v>
      </c>
      <c r="T23173" t="s">
        <v>3103</v>
      </c>
    </row>
    <row r="23174" spans="17:20">
      <c r="Q23174">
        <v>0.68510416666666696</v>
      </c>
      <c r="R23174">
        <v>1</v>
      </c>
      <c r="S23174" t="s">
        <v>13406</v>
      </c>
      <c r="T23174" t="s">
        <v>3097</v>
      </c>
    </row>
    <row r="23175" spans="17:20">
      <c r="Q23175">
        <v>0.685115740740741</v>
      </c>
      <c r="R23175">
        <v>2</v>
      </c>
      <c r="S23175" t="s">
        <v>10520</v>
      </c>
      <c r="T23175" t="s">
        <v>3103</v>
      </c>
    </row>
    <row r="23176" spans="17:20">
      <c r="Q23176">
        <v>0.68512731481481504</v>
      </c>
      <c r="R23176">
        <v>1</v>
      </c>
      <c r="S23176" t="s">
        <v>10499</v>
      </c>
      <c r="T23176" t="s">
        <v>3103</v>
      </c>
    </row>
    <row r="23177" spans="17:20">
      <c r="Q23177">
        <v>0.68523148148148105</v>
      </c>
      <c r="R23177">
        <v>1</v>
      </c>
      <c r="S23177" t="s">
        <v>10501</v>
      </c>
      <c r="T23177" t="s">
        <v>3103</v>
      </c>
    </row>
    <row r="23178" spans="17:20">
      <c r="Q23178">
        <v>0.68524305555555598</v>
      </c>
      <c r="R23178">
        <v>5</v>
      </c>
      <c r="S23178" t="s">
        <v>10521</v>
      </c>
      <c r="T23178" t="s">
        <v>3103</v>
      </c>
    </row>
    <row r="23179" spans="17:20">
      <c r="Q23179">
        <v>0.68524305555555598</v>
      </c>
      <c r="R23179">
        <v>1</v>
      </c>
      <c r="S23179" t="s">
        <v>9489</v>
      </c>
      <c r="T23179" t="s">
        <v>3096</v>
      </c>
    </row>
    <row r="23180" spans="17:20">
      <c r="Q23180">
        <v>0.68525462962963002</v>
      </c>
      <c r="R23180">
        <v>1</v>
      </c>
      <c r="S23180" t="s">
        <v>13407</v>
      </c>
      <c r="T23180" t="s">
        <v>3098</v>
      </c>
    </row>
    <row r="23181" spans="17:20">
      <c r="Q23181">
        <v>0.68526620370370395</v>
      </c>
      <c r="R23181">
        <v>1</v>
      </c>
      <c r="S23181" t="s">
        <v>10523</v>
      </c>
      <c r="T23181" t="s">
        <v>3103</v>
      </c>
    </row>
    <row r="23182" spans="17:20">
      <c r="Q23182">
        <v>0.68526620370370395</v>
      </c>
      <c r="R23182">
        <v>1</v>
      </c>
      <c r="S23182" t="s">
        <v>13408</v>
      </c>
      <c r="T23182" t="s">
        <v>3098</v>
      </c>
    </row>
    <row r="23183" spans="17:20">
      <c r="Q23183">
        <v>0.68526620370370395</v>
      </c>
      <c r="R23183">
        <v>1</v>
      </c>
      <c r="S23183" t="s">
        <v>1053</v>
      </c>
      <c r="T23183" t="s">
        <v>3096</v>
      </c>
    </row>
    <row r="23184" spans="17:20">
      <c r="Q23184">
        <v>0.68527777777777799</v>
      </c>
      <c r="R23184">
        <v>1</v>
      </c>
      <c r="S23184" t="s">
        <v>10524</v>
      </c>
      <c r="T23184" t="s">
        <v>3103</v>
      </c>
    </row>
    <row r="23185" spans="17:20">
      <c r="Q23185">
        <v>0.68532407407407403</v>
      </c>
      <c r="R23185">
        <v>1</v>
      </c>
      <c r="S23185" t="s">
        <v>10526</v>
      </c>
      <c r="T23185" t="s">
        <v>3103</v>
      </c>
    </row>
    <row r="23186" spans="17:20">
      <c r="Q23186">
        <v>0.68532407407407403</v>
      </c>
      <c r="R23186">
        <v>1</v>
      </c>
      <c r="S23186" t="s">
        <v>10396</v>
      </c>
      <c r="T23186" t="s">
        <v>3096</v>
      </c>
    </row>
    <row r="23187" spans="17:20">
      <c r="Q23187">
        <v>0.685347222222222</v>
      </c>
      <c r="R23187">
        <v>1</v>
      </c>
      <c r="S23187" t="s">
        <v>10489</v>
      </c>
      <c r="T23187" t="s">
        <v>3221</v>
      </c>
    </row>
    <row r="23188" spans="17:20">
      <c r="Q23188">
        <v>0.685347222222222</v>
      </c>
      <c r="R23188">
        <v>1</v>
      </c>
      <c r="S23188" t="s">
        <v>13409</v>
      </c>
      <c r="T23188" t="s">
        <v>3098</v>
      </c>
    </row>
    <row r="23189" spans="17:20">
      <c r="Q23189">
        <v>0.68535879629629604</v>
      </c>
      <c r="R23189">
        <v>2</v>
      </c>
      <c r="S23189" t="s">
        <v>2562</v>
      </c>
      <c r="T23189" t="s">
        <v>3103</v>
      </c>
    </row>
    <row r="23190" spans="17:20">
      <c r="Q23190">
        <v>0.68535879629629604</v>
      </c>
      <c r="R23190">
        <v>1</v>
      </c>
      <c r="S23190" t="s">
        <v>10505</v>
      </c>
      <c r="T23190" t="s">
        <v>3103</v>
      </c>
    </row>
    <row r="23191" spans="17:20">
      <c r="Q23191">
        <v>0.685381944444444</v>
      </c>
      <c r="R23191">
        <v>1</v>
      </c>
      <c r="S23191" t="s">
        <v>10490</v>
      </c>
      <c r="T23191" t="s">
        <v>3221</v>
      </c>
    </row>
    <row r="23192" spans="17:20">
      <c r="Q23192">
        <v>0.685381944444444</v>
      </c>
      <c r="R23192">
        <v>1</v>
      </c>
      <c r="S23192" t="s">
        <v>10527</v>
      </c>
      <c r="T23192" t="s">
        <v>3103</v>
      </c>
    </row>
    <row r="23193" spans="17:20">
      <c r="Q23193">
        <v>0.68540509259259297</v>
      </c>
      <c r="R23193">
        <v>2</v>
      </c>
      <c r="S23193" t="s">
        <v>2562</v>
      </c>
      <c r="T23193" t="s">
        <v>3103</v>
      </c>
    </row>
    <row r="23194" spans="17:20">
      <c r="Q23194">
        <v>0.68541666666666701</v>
      </c>
      <c r="R23194">
        <v>2</v>
      </c>
      <c r="S23194" t="s">
        <v>10491</v>
      </c>
      <c r="T23194" t="s">
        <v>3221</v>
      </c>
    </row>
    <row r="23195" spans="17:20">
      <c r="Q23195">
        <v>0.68541666666666701</v>
      </c>
      <c r="R23195">
        <v>1</v>
      </c>
      <c r="S23195" t="s">
        <v>5987</v>
      </c>
      <c r="T23195" t="s">
        <v>3096</v>
      </c>
    </row>
    <row r="23196" spans="17:20">
      <c r="Q23196">
        <v>0.68543981481481497</v>
      </c>
      <c r="R23196">
        <v>1</v>
      </c>
      <c r="S23196" t="s">
        <v>2562</v>
      </c>
      <c r="T23196" t="s">
        <v>3103</v>
      </c>
    </row>
    <row r="23197" spans="17:20">
      <c r="Q23197">
        <v>0.68546296296296305</v>
      </c>
      <c r="R23197">
        <v>1</v>
      </c>
      <c r="S23197" t="s">
        <v>4422</v>
      </c>
      <c r="T23197" t="s">
        <v>3098</v>
      </c>
    </row>
    <row r="23198" spans="17:20">
      <c r="Q23198">
        <v>0.68547453703703698</v>
      </c>
      <c r="R23198">
        <v>3</v>
      </c>
      <c r="S23198" t="s">
        <v>10530</v>
      </c>
      <c r="T23198" t="s">
        <v>3103</v>
      </c>
    </row>
    <row r="23199" spans="17:20">
      <c r="Q23199">
        <v>0.68547453703703698</v>
      </c>
      <c r="R23199">
        <v>1</v>
      </c>
      <c r="S23199" t="s">
        <v>3960</v>
      </c>
      <c r="T23199" t="s">
        <v>3097</v>
      </c>
    </row>
    <row r="23200" spans="17:20">
      <c r="Q23200">
        <v>0.68553240740740695</v>
      </c>
      <c r="R23200">
        <v>1</v>
      </c>
      <c r="S23200" t="s">
        <v>13410</v>
      </c>
      <c r="T23200" t="s">
        <v>3097</v>
      </c>
    </row>
    <row r="23201" spans="17:20">
      <c r="Q23201">
        <v>0.68554398148148099</v>
      </c>
      <c r="R23201">
        <v>1</v>
      </c>
      <c r="S23201" t="s">
        <v>10513</v>
      </c>
      <c r="T23201" t="s">
        <v>3221</v>
      </c>
    </row>
    <row r="23202" spans="17:20">
      <c r="Q23202">
        <v>0.68554398148148099</v>
      </c>
      <c r="R23202">
        <v>1</v>
      </c>
      <c r="S23202" t="s">
        <v>10504</v>
      </c>
      <c r="T23202" t="s">
        <v>3221</v>
      </c>
    </row>
    <row r="23203" spans="17:20">
      <c r="Q23203">
        <v>0.68556712962962996</v>
      </c>
      <c r="R23203">
        <v>1</v>
      </c>
      <c r="S23203" t="s">
        <v>10533</v>
      </c>
      <c r="T23203" t="s">
        <v>3103</v>
      </c>
    </row>
    <row r="23204" spans="17:20">
      <c r="Q23204">
        <v>0.68556712962962996</v>
      </c>
      <c r="R23204">
        <v>2</v>
      </c>
      <c r="S23204" t="s">
        <v>10514</v>
      </c>
      <c r="T23204" t="s">
        <v>3221</v>
      </c>
    </row>
    <row r="23205" spans="17:20">
      <c r="Q23205">
        <v>0.68556712962962996</v>
      </c>
      <c r="R23205">
        <v>4</v>
      </c>
      <c r="S23205" t="s">
        <v>13411</v>
      </c>
      <c r="T23205" t="s">
        <v>3098</v>
      </c>
    </row>
    <row r="23206" spans="17:20">
      <c r="Q23206">
        <v>0.68556712962962996</v>
      </c>
      <c r="R23206">
        <v>1</v>
      </c>
      <c r="S23206" t="s">
        <v>13412</v>
      </c>
      <c r="T23206" t="s">
        <v>3221</v>
      </c>
    </row>
    <row r="23207" spans="17:20">
      <c r="Q23207">
        <v>0.68565972222222205</v>
      </c>
      <c r="R23207">
        <v>3</v>
      </c>
      <c r="S23207" t="s">
        <v>10506</v>
      </c>
      <c r="T23207" t="s">
        <v>3221</v>
      </c>
    </row>
    <row r="23208" spans="17:20">
      <c r="Q23208">
        <v>0.68568287037037001</v>
      </c>
      <c r="R23208">
        <v>4</v>
      </c>
      <c r="S23208" t="s">
        <v>10535</v>
      </c>
      <c r="T23208" t="s">
        <v>3103</v>
      </c>
    </row>
    <row r="23209" spans="17:20">
      <c r="Q23209">
        <v>0.68568287037037001</v>
      </c>
      <c r="R23209">
        <v>1</v>
      </c>
      <c r="S23209" t="s">
        <v>13413</v>
      </c>
      <c r="T23209" t="s">
        <v>3098</v>
      </c>
    </row>
    <row r="23210" spans="17:20">
      <c r="Q23210">
        <v>0.68568287037037001</v>
      </c>
      <c r="R23210">
        <v>2</v>
      </c>
      <c r="S23210" t="s">
        <v>10658</v>
      </c>
      <c r="T23210" t="s">
        <v>3096</v>
      </c>
    </row>
    <row r="23211" spans="17:20">
      <c r="Q23211">
        <v>0.68570601851851898</v>
      </c>
      <c r="R23211">
        <v>1</v>
      </c>
      <c r="S23211" t="s">
        <v>10512</v>
      </c>
      <c r="T23211" t="s">
        <v>3103</v>
      </c>
    </row>
    <row r="23212" spans="17:20">
      <c r="Q23212">
        <v>0.68570601851851898</v>
      </c>
      <c r="R23212">
        <v>1</v>
      </c>
      <c r="S23212" t="s">
        <v>13414</v>
      </c>
      <c r="T23212" t="s">
        <v>3098</v>
      </c>
    </row>
    <row r="23213" spans="17:20">
      <c r="Q23213">
        <v>0.68574074074074098</v>
      </c>
      <c r="R23213">
        <v>1</v>
      </c>
      <c r="S23213" t="s">
        <v>10536</v>
      </c>
      <c r="T23213" t="s">
        <v>3103</v>
      </c>
    </row>
    <row r="23214" spans="17:20">
      <c r="Q23214">
        <v>0.68579861111111096</v>
      </c>
      <c r="R23214">
        <v>1</v>
      </c>
      <c r="S23214" t="s">
        <v>13415</v>
      </c>
      <c r="T23214" t="s">
        <v>3098</v>
      </c>
    </row>
    <row r="23215" spans="17:20">
      <c r="Q23215">
        <v>0.685810185185185</v>
      </c>
      <c r="R23215">
        <v>1</v>
      </c>
      <c r="S23215" t="s">
        <v>10537</v>
      </c>
      <c r="T23215" t="s">
        <v>3103</v>
      </c>
    </row>
    <row r="23216" spans="17:20">
      <c r="Q23216">
        <v>0.68582175925925903</v>
      </c>
      <c r="R23216">
        <v>2</v>
      </c>
      <c r="S23216" t="s">
        <v>10511</v>
      </c>
      <c r="T23216" t="s">
        <v>3221</v>
      </c>
    </row>
    <row r="23217" spans="17:20">
      <c r="Q23217">
        <v>0.685844907407407</v>
      </c>
      <c r="R23217">
        <v>1</v>
      </c>
      <c r="S23217" t="s">
        <v>10538</v>
      </c>
      <c r="T23217" t="s">
        <v>3103</v>
      </c>
    </row>
    <row r="23218" spans="17:20">
      <c r="Q23218">
        <v>0.685844907407407</v>
      </c>
      <c r="R23218">
        <v>1</v>
      </c>
      <c r="S23218" t="s">
        <v>13416</v>
      </c>
      <c r="T23218" t="s">
        <v>3098</v>
      </c>
    </row>
    <row r="23219" spans="17:20">
      <c r="Q23219">
        <v>0.68589120370370404</v>
      </c>
      <c r="R23219">
        <v>1</v>
      </c>
      <c r="S23219" t="s">
        <v>10542</v>
      </c>
      <c r="T23219" t="s">
        <v>3103</v>
      </c>
    </row>
    <row r="23220" spans="17:20">
      <c r="Q23220">
        <v>0.68591435185185201</v>
      </c>
      <c r="R23220">
        <v>1</v>
      </c>
      <c r="S23220" t="s">
        <v>10546</v>
      </c>
      <c r="T23220" t="s">
        <v>3103</v>
      </c>
    </row>
    <row r="23221" spans="17:20">
      <c r="Q23221">
        <v>0.68593749999999998</v>
      </c>
      <c r="R23221">
        <v>1</v>
      </c>
      <c r="S23221" t="s">
        <v>10515</v>
      </c>
      <c r="T23221" t="s">
        <v>3103</v>
      </c>
    </row>
    <row r="23222" spans="17:20">
      <c r="Q23222">
        <v>0.68593749999999998</v>
      </c>
      <c r="R23222">
        <v>2</v>
      </c>
      <c r="S23222" t="s">
        <v>10548</v>
      </c>
      <c r="T23222" t="s">
        <v>3103</v>
      </c>
    </row>
    <row r="23223" spans="17:20">
      <c r="Q23223">
        <v>0.68594907407407402</v>
      </c>
      <c r="R23223">
        <v>1</v>
      </c>
      <c r="S23223" t="s">
        <v>13417</v>
      </c>
      <c r="T23223" t="s">
        <v>3101</v>
      </c>
    </row>
    <row r="23224" spans="17:20">
      <c r="Q23224">
        <v>0.68597222222222198</v>
      </c>
      <c r="R23224">
        <v>1</v>
      </c>
      <c r="S23224" t="s">
        <v>10519</v>
      </c>
      <c r="T23224" t="s">
        <v>3221</v>
      </c>
    </row>
    <row r="23225" spans="17:20">
      <c r="Q23225">
        <v>0.68601851851851803</v>
      </c>
      <c r="R23225">
        <v>1</v>
      </c>
      <c r="S23225" t="s">
        <v>10561</v>
      </c>
      <c r="T23225" t="s">
        <v>3103</v>
      </c>
    </row>
    <row r="23226" spans="17:20">
      <c r="Q23226">
        <v>0.68603009259259295</v>
      </c>
      <c r="R23226">
        <v>1</v>
      </c>
      <c r="S23226" t="s">
        <v>2562</v>
      </c>
      <c r="T23226" t="s">
        <v>3098</v>
      </c>
    </row>
    <row r="23227" spans="17:20">
      <c r="Q23227">
        <v>0.68603009259259295</v>
      </c>
      <c r="R23227">
        <v>1</v>
      </c>
      <c r="S23227" t="s">
        <v>4122</v>
      </c>
      <c r="T23227" t="s">
        <v>3096</v>
      </c>
    </row>
    <row r="23228" spans="17:20">
      <c r="Q23228">
        <v>0.68604166666666699</v>
      </c>
      <c r="R23228">
        <v>1</v>
      </c>
      <c r="S23228" t="s">
        <v>10562</v>
      </c>
      <c r="T23228" t="s">
        <v>3103</v>
      </c>
    </row>
    <row r="23229" spans="17:20">
      <c r="Q23229">
        <v>0.68606481481481496</v>
      </c>
      <c r="R23229">
        <v>1</v>
      </c>
      <c r="S23229" t="s">
        <v>10522</v>
      </c>
      <c r="T23229" t="s">
        <v>3221</v>
      </c>
    </row>
    <row r="23230" spans="17:20">
      <c r="Q23230">
        <v>0.686076388888889</v>
      </c>
      <c r="R23230">
        <v>1</v>
      </c>
      <c r="S23230" t="s">
        <v>13418</v>
      </c>
      <c r="T23230" t="s">
        <v>3094</v>
      </c>
    </row>
    <row r="23231" spans="17:20">
      <c r="Q23231">
        <v>0.68608796296296304</v>
      </c>
      <c r="R23231">
        <v>1</v>
      </c>
      <c r="S23231" t="s">
        <v>10564</v>
      </c>
      <c r="T23231" t="s">
        <v>3103</v>
      </c>
    </row>
    <row r="23232" spans="17:20">
      <c r="Q23232">
        <v>0.68618055555555602</v>
      </c>
      <c r="R23232">
        <v>1</v>
      </c>
      <c r="S23232" t="s">
        <v>13419</v>
      </c>
      <c r="T23232" t="s">
        <v>3097</v>
      </c>
    </row>
    <row r="23233" spans="17:20">
      <c r="Q23233">
        <v>0.68620370370370398</v>
      </c>
      <c r="R23233">
        <v>1</v>
      </c>
      <c r="S23233" t="s">
        <v>10517</v>
      </c>
      <c r="T23233" t="s">
        <v>3221</v>
      </c>
    </row>
    <row r="23234" spans="17:20">
      <c r="Q23234">
        <v>0.68620370370370398</v>
      </c>
      <c r="R23234">
        <v>2</v>
      </c>
      <c r="S23234" t="s">
        <v>2562</v>
      </c>
      <c r="T23234" t="s">
        <v>3098</v>
      </c>
    </row>
    <row r="23235" spans="17:20">
      <c r="Q23235">
        <v>0.68620370370370398</v>
      </c>
      <c r="R23235">
        <v>2</v>
      </c>
      <c r="S23235" t="s">
        <v>401</v>
      </c>
      <c r="T23235" t="s">
        <v>3097</v>
      </c>
    </row>
    <row r="23236" spans="17:20">
      <c r="Q23236">
        <v>0.68621527777777802</v>
      </c>
      <c r="R23236">
        <v>1</v>
      </c>
      <c r="S23236" t="s">
        <v>13420</v>
      </c>
      <c r="T23236" t="s">
        <v>3098</v>
      </c>
    </row>
    <row r="23237" spans="17:20">
      <c r="Q23237">
        <v>0.68625000000000003</v>
      </c>
      <c r="R23237">
        <v>1</v>
      </c>
      <c r="S23237" t="s">
        <v>13421</v>
      </c>
      <c r="T23237" t="s">
        <v>3098</v>
      </c>
    </row>
    <row r="23238" spans="17:20">
      <c r="Q23238">
        <v>0.68626157407407395</v>
      </c>
      <c r="R23238">
        <v>1</v>
      </c>
      <c r="S23238" t="s">
        <v>2562</v>
      </c>
      <c r="T23238" t="s">
        <v>3098</v>
      </c>
    </row>
    <row r="23239" spans="17:20">
      <c r="Q23239">
        <v>0.68629629629629596</v>
      </c>
      <c r="R23239">
        <v>1</v>
      </c>
      <c r="S23239" t="s">
        <v>13422</v>
      </c>
      <c r="T23239" t="s">
        <v>3098</v>
      </c>
    </row>
    <row r="23240" spans="17:20">
      <c r="Q23240">
        <v>0.68642361111111105</v>
      </c>
      <c r="R23240">
        <v>1</v>
      </c>
      <c r="S23240" t="s">
        <v>10531</v>
      </c>
      <c r="T23240" t="s">
        <v>3103</v>
      </c>
    </row>
    <row r="23241" spans="17:20">
      <c r="Q23241">
        <v>0.68642361111111105</v>
      </c>
      <c r="R23241">
        <v>1</v>
      </c>
      <c r="S23241" t="s">
        <v>10616</v>
      </c>
      <c r="T23241" t="s">
        <v>3095</v>
      </c>
    </row>
    <row r="23242" spans="17:20">
      <c r="Q23242">
        <v>0.68644675925925902</v>
      </c>
      <c r="R23242">
        <v>1</v>
      </c>
      <c r="S23242" t="s">
        <v>10525</v>
      </c>
      <c r="T23242" t="s">
        <v>3103</v>
      </c>
    </row>
    <row r="23243" spans="17:20">
      <c r="Q23243">
        <v>0.68649305555555595</v>
      </c>
      <c r="R23243">
        <v>1</v>
      </c>
      <c r="S23243" t="s">
        <v>3582</v>
      </c>
      <c r="T23243" t="s">
        <v>3096</v>
      </c>
    </row>
    <row r="23244" spans="17:20">
      <c r="Q23244">
        <v>0.68652777777777796</v>
      </c>
      <c r="R23244">
        <v>1</v>
      </c>
      <c r="S23244" t="s">
        <v>2562</v>
      </c>
      <c r="T23244" t="s">
        <v>3098</v>
      </c>
    </row>
    <row r="23245" spans="17:20">
      <c r="Q23245">
        <v>0.68659722222222197</v>
      </c>
      <c r="R23245">
        <v>1</v>
      </c>
      <c r="S23245" t="s">
        <v>3817</v>
      </c>
      <c r="T23245" t="s">
        <v>3101</v>
      </c>
    </row>
    <row r="23246" spans="17:20">
      <c r="Q23246">
        <v>0.68660879629629601</v>
      </c>
      <c r="R23246">
        <v>1</v>
      </c>
      <c r="S23246" t="s">
        <v>10534</v>
      </c>
      <c r="T23246" t="s">
        <v>3221</v>
      </c>
    </row>
    <row r="23247" spans="17:20">
      <c r="Q23247">
        <v>0.68660879629629601</v>
      </c>
      <c r="R23247">
        <v>1</v>
      </c>
      <c r="S23247" t="s">
        <v>2562</v>
      </c>
      <c r="T23247" t="s">
        <v>3098</v>
      </c>
    </row>
    <row r="23248" spans="17:20">
      <c r="Q23248">
        <v>0.68666666666666698</v>
      </c>
      <c r="R23248">
        <v>1</v>
      </c>
      <c r="S23248" t="s">
        <v>2562</v>
      </c>
      <c r="T23248" t="s">
        <v>3098</v>
      </c>
    </row>
    <row r="23249" spans="17:20">
      <c r="Q23249">
        <v>0.68667824074074102</v>
      </c>
      <c r="R23249">
        <v>1</v>
      </c>
      <c r="S23249" t="s">
        <v>2562</v>
      </c>
      <c r="T23249" t="s">
        <v>3098</v>
      </c>
    </row>
    <row r="23250" spans="17:20">
      <c r="Q23250">
        <v>0.68670138888888899</v>
      </c>
      <c r="R23250">
        <v>1</v>
      </c>
      <c r="S23250" t="s">
        <v>2562</v>
      </c>
      <c r="T23250" t="s">
        <v>3098</v>
      </c>
    </row>
    <row r="23251" spans="17:20">
      <c r="Q23251">
        <v>0.68673611111111099</v>
      </c>
      <c r="R23251">
        <v>1</v>
      </c>
      <c r="S23251" t="s">
        <v>2562</v>
      </c>
      <c r="T23251" t="s">
        <v>3098</v>
      </c>
    </row>
    <row r="23252" spans="17:20">
      <c r="Q23252">
        <v>0.686805555555556</v>
      </c>
      <c r="R23252">
        <v>5</v>
      </c>
      <c r="S23252" t="s">
        <v>10323</v>
      </c>
      <c r="T23252" t="s">
        <v>3097</v>
      </c>
    </row>
    <row r="23253" spans="17:20">
      <c r="Q23253">
        <v>0.68692129629629595</v>
      </c>
      <c r="R23253">
        <v>1</v>
      </c>
      <c r="S23253" t="s">
        <v>10545</v>
      </c>
      <c r="T23253" t="s">
        <v>3103</v>
      </c>
    </row>
    <row r="23254" spans="17:20">
      <c r="Q23254">
        <v>0.68696759259259299</v>
      </c>
      <c r="R23254">
        <v>1</v>
      </c>
      <c r="S23254" t="s">
        <v>13423</v>
      </c>
      <c r="T23254" t="s">
        <v>3098</v>
      </c>
    </row>
    <row r="23255" spans="17:20">
      <c r="Q23255">
        <v>0.687002314814815</v>
      </c>
      <c r="R23255">
        <v>1</v>
      </c>
      <c r="S23255" t="s">
        <v>13424</v>
      </c>
      <c r="T23255" t="s">
        <v>3098</v>
      </c>
    </row>
    <row r="23256" spans="17:20">
      <c r="Q23256">
        <v>0.68706018518518497</v>
      </c>
      <c r="R23256">
        <v>2</v>
      </c>
      <c r="S23256" t="s">
        <v>10550</v>
      </c>
      <c r="T23256" t="s">
        <v>3103</v>
      </c>
    </row>
    <row r="23257" spans="17:20">
      <c r="Q23257">
        <v>0.68706018518518497</v>
      </c>
      <c r="R23257">
        <v>1</v>
      </c>
      <c r="S23257" t="s">
        <v>2562</v>
      </c>
      <c r="T23257" t="s">
        <v>3098</v>
      </c>
    </row>
    <row r="23258" spans="17:20">
      <c r="Q23258">
        <v>0.68707175925925901</v>
      </c>
      <c r="R23258">
        <v>1</v>
      </c>
      <c r="S23258" t="s">
        <v>2562</v>
      </c>
      <c r="T23258" t="s">
        <v>3098</v>
      </c>
    </row>
    <row r="23259" spans="17:20">
      <c r="Q23259">
        <v>0.68707175925925901</v>
      </c>
      <c r="R23259">
        <v>1</v>
      </c>
      <c r="S23259" t="s">
        <v>10603</v>
      </c>
      <c r="T23259" t="s">
        <v>3097</v>
      </c>
    </row>
    <row r="23260" spans="17:20">
      <c r="Q23260">
        <v>0.68709490740740697</v>
      </c>
      <c r="R23260">
        <v>1</v>
      </c>
      <c r="S23260" t="s">
        <v>2562</v>
      </c>
      <c r="T23260" t="s">
        <v>3098</v>
      </c>
    </row>
    <row r="23261" spans="17:20">
      <c r="Q23261">
        <v>0.68710648148148101</v>
      </c>
      <c r="R23261">
        <v>2</v>
      </c>
      <c r="S23261" t="s">
        <v>10555</v>
      </c>
      <c r="T23261" t="s">
        <v>3103</v>
      </c>
    </row>
    <row r="23262" spans="17:20">
      <c r="Q23262">
        <v>0.68711805555555605</v>
      </c>
      <c r="R23262">
        <v>1</v>
      </c>
      <c r="S23262" t="s">
        <v>2562</v>
      </c>
      <c r="T23262" t="s">
        <v>3098</v>
      </c>
    </row>
    <row r="23263" spans="17:20">
      <c r="Q23263">
        <v>0.68711805555555605</v>
      </c>
      <c r="R23263">
        <v>1</v>
      </c>
      <c r="S23263" t="s">
        <v>3725</v>
      </c>
      <c r="T23263" t="s">
        <v>3095</v>
      </c>
    </row>
    <row r="23264" spans="17:20">
      <c r="Q23264">
        <v>0.68715277777777795</v>
      </c>
      <c r="R23264">
        <v>1</v>
      </c>
      <c r="S23264" t="s">
        <v>13039</v>
      </c>
      <c r="T23264" t="s">
        <v>3096</v>
      </c>
    </row>
    <row r="23265" spans="17:20">
      <c r="Q23265">
        <v>0.68725694444444396</v>
      </c>
      <c r="R23265">
        <v>1</v>
      </c>
      <c r="S23265" t="s">
        <v>2562</v>
      </c>
      <c r="T23265" t="s">
        <v>3098</v>
      </c>
    </row>
    <row r="23266" spans="17:20">
      <c r="Q23266">
        <v>0.68731481481481504</v>
      </c>
      <c r="R23266">
        <v>1</v>
      </c>
      <c r="S23266" t="s">
        <v>13425</v>
      </c>
      <c r="T23266" t="s">
        <v>3221</v>
      </c>
    </row>
    <row r="23267" spans="17:20">
      <c r="Q23267">
        <v>0.68733796296296301</v>
      </c>
      <c r="R23267">
        <v>1</v>
      </c>
      <c r="S23267" t="s">
        <v>13426</v>
      </c>
      <c r="T23267" t="s">
        <v>3097</v>
      </c>
    </row>
    <row r="23268" spans="17:20">
      <c r="Q23268">
        <v>0.68736111111111098</v>
      </c>
      <c r="R23268">
        <v>1</v>
      </c>
      <c r="S23268" t="s">
        <v>10554</v>
      </c>
      <c r="T23268" t="s">
        <v>3103</v>
      </c>
    </row>
    <row r="23269" spans="17:20">
      <c r="Q23269">
        <v>0.68736111111111098</v>
      </c>
      <c r="R23269">
        <v>1</v>
      </c>
      <c r="S23269" t="s">
        <v>10563</v>
      </c>
      <c r="T23269" t="s">
        <v>3103</v>
      </c>
    </row>
    <row r="23270" spans="17:20">
      <c r="Q23270">
        <v>0.68737268518518502</v>
      </c>
      <c r="R23270">
        <v>1</v>
      </c>
      <c r="S23270" t="s">
        <v>13427</v>
      </c>
      <c r="T23270" t="s">
        <v>3096</v>
      </c>
    </row>
    <row r="23271" spans="17:20">
      <c r="Q23271">
        <v>0.68740740740740702</v>
      </c>
      <c r="R23271">
        <v>1</v>
      </c>
      <c r="S23271" t="s">
        <v>2562</v>
      </c>
      <c r="T23271" t="s">
        <v>3097</v>
      </c>
    </row>
    <row r="23272" spans="17:20">
      <c r="Q23272">
        <v>0.68743055555555599</v>
      </c>
      <c r="R23272">
        <v>1</v>
      </c>
      <c r="S23272" t="s">
        <v>2562</v>
      </c>
      <c r="T23272" t="s">
        <v>3098</v>
      </c>
    </row>
    <row r="23273" spans="17:20">
      <c r="Q23273">
        <v>0.68746527777777799</v>
      </c>
      <c r="R23273">
        <v>2</v>
      </c>
      <c r="S23273" t="s">
        <v>2562</v>
      </c>
      <c r="T23273" t="s">
        <v>3098</v>
      </c>
    </row>
    <row r="23274" spans="17:20">
      <c r="Q23274">
        <v>0.6875</v>
      </c>
      <c r="R23274">
        <v>4</v>
      </c>
      <c r="S23274" t="s">
        <v>10539</v>
      </c>
      <c r="T23274" t="s">
        <v>3221</v>
      </c>
    </row>
    <row r="23275" spans="17:20">
      <c r="Q23275">
        <v>0.68758101851851805</v>
      </c>
      <c r="R23275">
        <v>3</v>
      </c>
      <c r="S23275" t="s">
        <v>10540</v>
      </c>
      <c r="T23275" t="s">
        <v>3221</v>
      </c>
    </row>
    <row r="23276" spans="17:20">
      <c r="Q23276">
        <v>0.68759259259259298</v>
      </c>
      <c r="R23276">
        <v>1</v>
      </c>
      <c r="S23276" t="s">
        <v>4683</v>
      </c>
      <c r="T23276" t="s">
        <v>3221</v>
      </c>
    </row>
    <row r="23277" spans="17:20">
      <c r="Q23277">
        <v>0.68760416666666702</v>
      </c>
      <c r="R23277">
        <v>1</v>
      </c>
      <c r="S23277" t="s">
        <v>10529</v>
      </c>
      <c r="T23277" t="s">
        <v>3221</v>
      </c>
    </row>
    <row r="23278" spans="17:20">
      <c r="Q23278">
        <v>0.68761574074074105</v>
      </c>
      <c r="R23278">
        <v>2</v>
      </c>
      <c r="S23278" t="s">
        <v>10541</v>
      </c>
      <c r="T23278" t="s">
        <v>3221</v>
      </c>
    </row>
    <row r="23279" spans="17:20">
      <c r="Q23279">
        <v>0.68761574074074105</v>
      </c>
      <c r="R23279">
        <v>1</v>
      </c>
      <c r="S23279" t="s">
        <v>2562</v>
      </c>
      <c r="T23279" t="s">
        <v>3128</v>
      </c>
    </row>
    <row r="23280" spans="17:20">
      <c r="Q23280">
        <v>0.68763888888888902</v>
      </c>
      <c r="R23280">
        <v>1</v>
      </c>
      <c r="S23280" t="s">
        <v>10566</v>
      </c>
      <c r="T23280" t="s">
        <v>3103</v>
      </c>
    </row>
    <row r="23281" spans="17:20">
      <c r="Q23281">
        <v>0.68765046296296295</v>
      </c>
      <c r="R23281">
        <v>1</v>
      </c>
      <c r="S23281" t="s">
        <v>10567</v>
      </c>
      <c r="T23281" t="s">
        <v>3103</v>
      </c>
    </row>
    <row r="23282" spans="17:20">
      <c r="Q23282">
        <v>0.68767361111111103</v>
      </c>
      <c r="R23282">
        <v>1</v>
      </c>
      <c r="S23282" t="s">
        <v>13428</v>
      </c>
      <c r="T23282" t="s">
        <v>3098</v>
      </c>
    </row>
    <row r="23283" spans="17:20">
      <c r="Q23283">
        <v>0.68768518518518496</v>
      </c>
      <c r="R23283">
        <v>1</v>
      </c>
      <c r="S23283" t="s">
        <v>10568</v>
      </c>
      <c r="T23283" t="s">
        <v>3103</v>
      </c>
    </row>
    <row r="23284" spans="17:20">
      <c r="Q23284">
        <v>0.68770833333333303</v>
      </c>
      <c r="R23284">
        <v>1</v>
      </c>
      <c r="S23284" t="s">
        <v>10569</v>
      </c>
      <c r="T23284" t="s">
        <v>3103</v>
      </c>
    </row>
    <row r="23285" spans="17:20">
      <c r="Q23285">
        <v>0.68770833333333303</v>
      </c>
      <c r="R23285">
        <v>1</v>
      </c>
      <c r="S23285" t="s">
        <v>2562</v>
      </c>
      <c r="T23285" t="s">
        <v>3098</v>
      </c>
    </row>
    <row r="23286" spans="17:20">
      <c r="Q23286">
        <v>0.687731481481481</v>
      </c>
      <c r="R23286">
        <v>1</v>
      </c>
      <c r="S23286" t="s">
        <v>10570</v>
      </c>
      <c r="T23286" t="s">
        <v>3103</v>
      </c>
    </row>
    <row r="23287" spans="17:20">
      <c r="Q23287">
        <v>0.68775462962962997</v>
      </c>
      <c r="R23287">
        <v>1</v>
      </c>
      <c r="S23287" t="s">
        <v>10532</v>
      </c>
      <c r="T23287" t="s">
        <v>3221</v>
      </c>
    </row>
    <row r="23288" spans="17:20">
      <c r="Q23288">
        <v>0.68780092592592601</v>
      </c>
      <c r="R23288">
        <v>1</v>
      </c>
      <c r="S23288" t="s">
        <v>10572</v>
      </c>
      <c r="T23288" t="s">
        <v>3103</v>
      </c>
    </row>
    <row r="23289" spans="17:20">
      <c r="Q23289">
        <v>0.68783564814814802</v>
      </c>
      <c r="R23289">
        <v>1</v>
      </c>
      <c r="S23289" t="s">
        <v>10580</v>
      </c>
      <c r="T23289" t="s">
        <v>3103</v>
      </c>
    </row>
    <row r="23290" spans="17:20">
      <c r="Q23290">
        <v>0.68784722222222205</v>
      </c>
      <c r="R23290">
        <v>1</v>
      </c>
      <c r="S23290" t="s">
        <v>10581</v>
      </c>
      <c r="T23290" t="s">
        <v>3103</v>
      </c>
    </row>
    <row r="23291" spans="17:20">
      <c r="Q23291">
        <v>0.68788194444444395</v>
      </c>
      <c r="R23291">
        <v>1</v>
      </c>
      <c r="S23291" t="s">
        <v>10582</v>
      </c>
      <c r="T23291" t="s">
        <v>3103</v>
      </c>
    </row>
    <row r="23292" spans="17:20">
      <c r="Q23292">
        <v>0.687962962962963</v>
      </c>
      <c r="R23292">
        <v>1</v>
      </c>
      <c r="S23292" t="s">
        <v>10552</v>
      </c>
      <c r="T23292" t="s">
        <v>3221</v>
      </c>
    </row>
    <row r="23293" spans="17:20">
      <c r="Q23293">
        <v>0.687997685185185</v>
      </c>
      <c r="R23293">
        <v>1</v>
      </c>
      <c r="S23293" t="s">
        <v>10565</v>
      </c>
      <c r="T23293" t="s">
        <v>3103</v>
      </c>
    </row>
    <row r="23294" spans="17:20">
      <c r="Q23294">
        <v>0.68800925925925904</v>
      </c>
      <c r="R23294">
        <v>2</v>
      </c>
      <c r="S23294" t="s">
        <v>10585</v>
      </c>
      <c r="T23294" t="s">
        <v>3103</v>
      </c>
    </row>
    <row r="23295" spans="17:20">
      <c r="Q23295">
        <v>0.68802083333333297</v>
      </c>
      <c r="R23295">
        <v>1</v>
      </c>
      <c r="S23295" t="s">
        <v>10586</v>
      </c>
      <c r="T23295" t="s">
        <v>3103</v>
      </c>
    </row>
    <row r="23296" spans="17:20">
      <c r="Q23296">
        <v>0.68805555555555598</v>
      </c>
      <c r="R23296">
        <v>1</v>
      </c>
      <c r="S23296" t="s">
        <v>10571</v>
      </c>
      <c r="T23296" t="s">
        <v>3221</v>
      </c>
    </row>
    <row r="23297" spans="17:20">
      <c r="Q23297">
        <v>0.68805555555555598</v>
      </c>
      <c r="R23297">
        <v>1</v>
      </c>
      <c r="S23297" t="s">
        <v>10587</v>
      </c>
      <c r="T23297" t="s">
        <v>3103</v>
      </c>
    </row>
    <row r="23298" spans="17:20">
      <c r="Q23298">
        <v>0.68807870370370405</v>
      </c>
      <c r="R23298">
        <v>1</v>
      </c>
      <c r="S23298" t="s">
        <v>10712</v>
      </c>
      <c r="T23298" t="s">
        <v>3103</v>
      </c>
    </row>
    <row r="23299" spans="17:20">
      <c r="Q23299">
        <v>0.68807870370370405</v>
      </c>
      <c r="R23299">
        <v>1</v>
      </c>
      <c r="S23299" t="s">
        <v>10589</v>
      </c>
      <c r="T23299" t="s">
        <v>3103</v>
      </c>
    </row>
    <row r="23300" spans="17:20">
      <c r="Q23300">
        <v>0.68810185185185202</v>
      </c>
      <c r="R23300">
        <v>1</v>
      </c>
      <c r="S23300" t="s">
        <v>10593</v>
      </c>
      <c r="T23300" t="s">
        <v>3103</v>
      </c>
    </row>
    <row r="23301" spans="17:20">
      <c r="Q23301">
        <v>0.68813657407407403</v>
      </c>
      <c r="R23301">
        <v>1</v>
      </c>
      <c r="S23301" t="s">
        <v>10596</v>
      </c>
      <c r="T23301" t="s">
        <v>3103</v>
      </c>
    </row>
    <row r="23302" spans="17:20">
      <c r="Q23302">
        <v>0.68813657407407403</v>
      </c>
      <c r="R23302">
        <v>1</v>
      </c>
      <c r="S23302" t="s">
        <v>13429</v>
      </c>
      <c r="T23302" t="s">
        <v>3221</v>
      </c>
    </row>
    <row r="23303" spans="17:20">
      <c r="Q23303">
        <v>0.68815972222222199</v>
      </c>
      <c r="R23303">
        <v>1</v>
      </c>
      <c r="S23303" t="s">
        <v>10597</v>
      </c>
      <c r="T23303" t="s">
        <v>3103</v>
      </c>
    </row>
    <row r="23304" spans="17:20">
      <c r="Q23304">
        <v>0.68815972222222199</v>
      </c>
      <c r="R23304">
        <v>1</v>
      </c>
      <c r="S23304" t="s">
        <v>13430</v>
      </c>
      <c r="T23304" t="s">
        <v>3096</v>
      </c>
    </row>
    <row r="23305" spans="17:20">
      <c r="Q23305">
        <v>0.68818287037036996</v>
      </c>
      <c r="R23305">
        <v>1</v>
      </c>
      <c r="S23305" t="s">
        <v>10600</v>
      </c>
      <c r="T23305" t="s">
        <v>3103</v>
      </c>
    </row>
    <row r="23306" spans="17:20">
      <c r="Q23306">
        <v>0.688194444444444</v>
      </c>
      <c r="R23306">
        <v>2</v>
      </c>
      <c r="S23306" t="s">
        <v>10601</v>
      </c>
      <c r="T23306" t="s">
        <v>3103</v>
      </c>
    </row>
    <row r="23307" spans="17:20">
      <c r="Q23307">
        <v>0.68821759259259296</v>
      </c>
      <c r="R23307">
        <v>1</v>
      </c>
      <c r="S23307" t="s">
        <v>2562</v>
      </c>
      <c r="T23307" t="s">
        <v>3098</v>
      </c>
    </row>
    <row r="23308" spans="17:20">
      <c r="Q23308">
        <v>0.68821759259259296</v>
      </c>
      <c r="R23308">
        <v>1</v>
      </c>
      <c r="S23308" t="s">
        <v>2562</v>
      </c>
      <c r="T23308" t="s">
        <v>3097</v>
      </c>
    </row>
    <row r="23309" spans="17:20">
      <c r="Q23309">
        <v>0.68824074074074104</v>
      </c>
      <c r="R23309">
        <v>1</v>
      </c>
      <c r="S23309" t="s">
        <v>10605</v>
      </c>
      <c r="T23309" t="s">
        <v>3103</v>
      </c>
    </row>
    <row r="23310" spans="17:20">
      <c r="Q23310">
        <v>0.68826388888888901</v>
      </c>
      <c r="R23310">
        <v>1</v>
      </c>
      <c r="S23310" t="s">
        <v>4129</v>
      </c>
      <c r="T23310" t="s">
        <v>3099</v>
      </c>
    </row>
    <row r="23311" spans="17:20">
      <c r="Q23311">
        <v>0.68829861111111101</v>
      </c>
      <c r="R23311">
        <v>1</v>
      </c>
      <c r="S23311" t="s">
        <v>10606</v>
      </c>
      <c r="T23311" t="s">
        <v>3103</v>
      </c>
    </row>
    <row r="23312" spans="17:20">
      <c r="Q23312">
        <v>0.68835648148148099</v>
      </c>
      <c r="R23312">
        <v>1</v>
      </c>
      <c r="S23312" t="s">
        <v>10557</v>
      </c>
      <c r="T23312" t="s">
        <v>3103</v>
      </c>
    </row>
    <row r="23313" spans="17:20">
      <c r="Q23313">
        <v>0.68835648148148099</v>
      </c>
      <c r="R23313">
        <v>4</v>
      </c>
      <c r="S23313" t="s">
        <v>10617</v>
      </c>
      <c r="T23313" t="s">
        <v>3103</v>
      </c>
    </row>
    <row r="23314" spans="17:20">
      <c r="Q23314">
        <v>0.68839120370370399</v>
      </c>
      <c r="R23314">
        <v>4</v>
      </c>
      <c r="S23314" t="s">
        <v>10618</v>
      </c>
      <c r="T23314" t="s">
        <v>3103</v>
      </c>
    </row>
    <row r="23315" spans="17:20">
      <c r="Q23315">
        <v>0.68840277777777803</v>
      </c>
      <c r="R23315">
        <v>1</v>
      </c>
      <c r="S23315" t="s">
        <v>10559</v>
      </c>
      <c r="T23315" t="s">
        <v>3103</v>
      </c>
    </row>
    <row r="23316" spans="17:20">
      <c r="Q23316">
        <v>0.688460648148148</v>
      </c>
      <c r="R23316">
        <v>1</v>
      </c>
      <c r="S23316" t="s">
        <v>10622</v>
      </c>
      <c r="T23316" t="s">
        <v>3103</v>
      </c>
    </row>
    <row r="23317" spans="17:20">
      <c r="Q23317">
        <v>0.68847222222222204</v>
      </c>
      <c r="R23317">
        <v>1</v>
      </c>
      <c r="S23317" t="s">
        <v>10631</v>
      </c>
      <c r="T23317" t="s">
        <v>3103</v>
      </c>
    </row>
    <row r="23318" spans="17:20">
      <c r="Q23318">
        <v>0.68848379629629597</v>
      </c>
      <c r="R23318">
        <v>1</v>
      </c>
      <c r="S23318" t="s">
        <v>2562</v>
      </c>
      <c r="T23318" t="s">
        <v>3098</v>
      </c>
    </row>
    <row r="23319" spans="17:20">
      <c r="Q23319">
        <v>0.68849537037037001</v>
      </c>
      <c r="R23319">
        <v>1</v>
      </c>
      <c r="S23319" t="s">
        <v>10633</v>
      </c>
      <c r="T23319" t="s">
        <v>3103</v>
      </c>
    </row>
    <row r="23320" spans="17:20">
      <c r="Q23320">
        <v>0.68853009259259301</v>
      </c>
      <c r="R23320">
        <v>1</v>
      </c>
      <c r="S23320" t="s">
        <v>10579</v>
      </c>
      <c r="T23320" t="s">
        <v>3221</v>
      </c>
    </row>
    <row r="23321" spans="17:20">
      <c r="Q23321">
        <v>0.68861111111111095</v>
      </c>
      <c r="R23321">
        <v>3</v>
      </c>
      <c r="S23321" t="s">
        <v>10578</v>
      </c>
      <c r="T23321" t="s">
        <v>3103</v>
      </c>
    </row>
    <row r="23322" spans="17:20">
      <c r="Q23322">
        <v>0.688657407407407</v>
      </c>
      <c r="R23322">
        <v>1</v>
      </c>
      <c r="S23322" t="s">
        <v>10634</v>
      </c>
      <c r="T23322" t="s">
        <v>3103</v>
      </c>
    </row>
    <row r="23323" spans="17:20">
      <c r="Q23323">
        <v>0.68869212962963</v>
      </c>
      <c r="R23323">
        <v>1</v>
      </c>
      <c r="S23323" t="s">
        <v>10636</v>
      </c>
      <c r="T23323" t="s">
        <v>3103</v>
      </c>
    </row>
    <row r="23324" spans="17:20">
      <c r="Q23324">
        <v>0.68873842592592605</v>
      </c>
      <c r="R23324">
        <v>3</v>
      </c>
      <c r="S23324" t="s">
        <v>10641</v>
      </c>
      <c r="T23324" t="s">
        <v>3103</v>
      </c>
    </row>
    <row r="23325" spans="17:20">
      <c r="Q23325">
        <v>0.68876157407407401</v>
      </c>
      <c r="R23325">
        <v>1</v>
      </c>
      <c r="S23325" t="s">
        <v>10644</v>
      </c>
      <c r="T23325" t="s">
        <v>3103</v>
      </c>
    </row>
    <row r="23326" spans="17:20">
      <c r="Q23326">
        <v>0.68877314814814805</v>
      </c>
      <c r="R23326">
        <v>1</v>
      </c>
      <c r="S23326" t="s">
        <v>10556</v>
      </c>
      <c r="T23326" t="s">
        <v>3103</v>
      </c>
    </row>
    <row r="23327" spans="17:20">
      <c r="Q23327">
        <v>0.68877314814814805</v>
      </c>
      <c r="R23327">
        <v>5</v>
      </c>
      <c r="S23327" t="s">
        <v>2562</v>
      </c>
      <c r="T23327" t="s">
        <v>3098</v>
      </c>
    </row>
    <row r="23328" spans="17:20">
      <c r="Q23328">
        <v>0.68878472222222198</v>
      </c>
      <c r="R23328">
        <v>1</v>
      </c>
      <c r="S23328" t="s">
        <v>10577</v>
      </c>
      <c r="T23328" t="s">
        <v>3221</v>
      </c>
    </row>
    <row r="23329" spans="17:20">
      <c r="Q23329">
        <v>0.68879629629629602</v>
      </c>
      <c r="R23329">
        <v>1</v>
      </c>
      <c r="S23329" t="s">
        <v>13431</v>
      </c>
      <c r="T23329" t="s">
        <v>3101</v>
      </c>
    </row>
    <row r="23330" spans="17:20">
      <c r="Q23330">
        <v>0.68880787037036995</v>
      </c>
      <c r="R23330">
        <v>1</v>
      </c>
      <c r="S23330" t="s">
        <v>10584</v>
      </c>
      <c r="T23330" t="s">
        <v>3103</v>
      </c>
    </row>
    <row r="23331" spans="17:20">
      <c r="Q23331">
        <v>0.68883101851851802</v>
      </c>
      <c r="R23331">
        <v>1</v>
      </c>
      <c r="S23331" t="s">
        <v>10583</v>
      </c>
      <c r="T23331" t="s">
        <v>3103</v>
      </c>
    </row>
    <row r="23332" spans="17:20">
      <c r="Q23332">
        <v>0.68891203703703696</v>
      </c>
      <c r="R23332">
        <v>1</v>
      </c>
      <c r="S23332" t="s">
        <v>10609</v>
      </c>
      <c r="T23332" t="s">
        <v>3221</v>
      </c>
    </row>
    <row r="23333" spans="17:20">
      <c r="Q23333">
        <v>0.68912037037036999</v>
      </c>
      <c r="R23333">
        <v>1</v>
      </c>
      <c r="S23333" t="s">
        <v>10591</v>
      </c>
      <c r="T23333" t="s">
        <v>3103</v>
      </c>
    </row>
    <row r="23334" spans="17:20">
      <c r="Q23334">
        <v>0.68916666666666704</v>
      </c>
      <c r="R23334">
        <v>1</v>
      </c>
      <c r="S23334" t="s">
        <v>2562</v>
      </c>
      <c r="T23334" t="s">
        <v>3098</v>
      </c>
    </row>
    <row r="23335" spans="17:20">
      <c r="Q23335">
        <v>0.68922453703703701</v>
      </c>
      <c r="R23335">
        <v>1</v>
      </c>
      <c r="S23335" t="s">
        <v>10647</v>
      </c>
      <c r="T23335" t="s">
        <v>3103</v>
      </c>
    </row>
    <row r="23336" spans="17:20">
      <c r="Q23336">
        <v>0.68924768518518498</v>
      </c>
      <c r="R23336">
        <v>1</v>
      </c>
      <c r="S23336" t="s">
        <v>10610</v>
      </c>
      <c r="T23336" t="s">
        <v>3103</v>
      </c>
    </row>
    <row r="23337" spans="17:20">
      <c r="Q23337">
        <v>0.68924768518518498</v>
      </c>
      <c r="R23337">
        <v>1</v>
      </c>
      <c r="S23337" t="s">
        <v>2562</v>
      </c>
      <c r="T23337" t="s">
        <v>3098</v>
      </c>
    </row>
    <row r="23338" spans="17:20">
      <c r="Q23338">
        <v>0.68925925925925902</v>
      </c>
      <c r="R23338">
        <v>1</v>
      </c>
      <c r="S23338" t="s">
        <v>10635</v>
      </c>
      <c r="T23338" t="s">
        <v>3103</v>
      </c>
    </row>
    <row r="23339" spans="17:20">
      <c r="Q23339">
        <v>0.68927083333333306</v>
      </c>
      <c r="R23339">
        <v>1</v>
      </c>
      <c r="S23339" t="s">
        <v>10604</v>
      </c>
      <c r="T23339" t="s">
        <v>3221</v>
      </c>
    </row>
    <row r="23340" spans="17:20">
      <c r="Q23340">
        <v>0.68940972222222197</v>
      </c>
      <c r="R23340">
        <v>1</v>
      </c>
      <c r="S23340" t="s">
        <v>10576</v>
      </c>
      <c r="T23340" t="s">
        <v>3103</v>
      </c>
    </row>
    <row r="23341" spans="17:20">
      <c r="Q23341">
        <v>0.689421296296296</v>
      </c>
      <c r="R23341">
        <v>1</v>
      </c>
      <c r="S23341" t="s">
        <v>10651</v>
      </c>
      <c r="T23341" t="s">
        <v>3103</v>
      </c>
    </row>
    <row r="23342" spans="17:20">
      <c r="Q23342">
        <v>0.68943287037037004</v>
      </c>
      <c r="R23342">
        <v>2</v>
      </c>
      <c r="S23342" t="s">
        <v>10652</v>
      </c>
      <c r="T23342" t="s">
        <v>3103</v>
      </c>
    </row>
    <row r="23343" spans="17:20">
      <c r="Q23343">
        <v>0.68946759259259305</v>
      </c>
      <c r="R23343">
        <v>1</v>
      </c>
      <c r="S23343" t="s">
        <v>10655</v>
      </c>
      <c r="T23343" t="s">
        <v>3103</v>
      </c>
    </row>
    <row r="23344" spans="17:20">
      <c r="Q23344">
        <v>0.68946759259259305</v>
      </c>
      <c r="R23344">
        <v>1</v>
      </c>
      <c r="S23344" t="s">
        <v>10595</v>
      </c>
      <c r="T23344" t="s">
        <v>3095</v>
      </c>
    </row>
    <row r="23345" spans="17:20">
      <c r="Q23345">
        <v>0.68950231481481505</v>
      </c>
      <c r="R23345">
        <v>1</v>
      </c>
      <c r="S23345" t="s">
        <v>2562</v>
      </c>
      <c r="T23345" t="s">
        <v>3098</v>
      </c>
    </row>
    <row r="23346" spans="17:20">
      <c r="Q23346">
        <v>0.68957175925925895</v>
      </c>
      <c r="R23346">
        <v>1</v>
      </c>
      <c r="S23346" t="s">
        <v>2463</v>
      </c>
      <c r="T23346" t="s">
        <v>3101</v>
      </c>
    </row>
    <row r="23347" spans="17:20">
      <c r="Q23347">
        <v>0.689618055555556</v>
      </c>
      <c r="R23347">
        <v>1</v>
      </c>
      <c r="S23347" t="s">
        <v>2562</v>
      </c>
      <c r="T23347" t="s">
        <v>3098</v>
      </c>
    </row>
    <row r="23348" spans="17:20">
      <c r="Q23348">
        <v>0.68968750000000001</v>
      </c>
      <c r="R23348">
        <v>1</v>
      </c>
      <c r="S23348" t="s">
        <v>10659</v>
      </c>
      <c r="T23348" t="s">
        <v>3103</v>
      </c>
    </row>
    <row r="23349" spans="17:20">
      <c r="Q23349">
        <v>0.68969907407407405</v>
      </c>
      <c r="R23349">
        <v>1</v>
      </c>
      <c r="S23349" t="s">
        <v>10660</v>
      </c>
      <c r="T23349" t="s">
        <v>3103</v>
      </c>
    </row>
    <row r="23350" spans="17:20">
      <c r="Q23350">
        <v>0.68971064814814798</v>
      </c>
      <c r="R23350">
        <v>1</v>
      </c>
      <c r="S23350" t="s">
        <v>10662</v>
      </c>
      <c r="T23350" t="s">
        <v>3103</v>
      </c>
    </row>
    <row r="23351" spans="17:20">
      <c r="Q23351">
        <v>0.68972222222222201</v>
      </c>
      <c r="R23351">
        <v>1</v>
      </c>
      <c r="S23351" t="s">
        <v>2562</v>
      </c>
      <c r="T23351" t="s">
        <v>3098</v>
      </c>
    </row>
    <row r="23352" spans="17:20">
      <c r="Q23352">
        <v>0.68974537037036998</v>
      </c>
      <c r="R23352">
        <v>1</v>
      </c>
      <c r="S23352" t="s">
        <v>2562</v>
      </c>
      <c r="T23352" t="s">
        <v>3098</v>
      </c>
    </row>
    <row r="23353" spans="17:20">
      <c r="Q23353">
        <v>0.68975694444444402</v>
      </c>
      <c r="R23353">
        <v>1</v>
      </c>
      <c r="S23353" t="s">
        <v>10620</v>
      </c>
      <c r="T23353" t="s">
        <v>3103</v>
      </c>
    </row>
    <row r="23354" spans="17:20">
      <c r="Q23354">
        <v>0.68975694444444402</v>
      </c>
      <c r="R23354">
        <v>1</v>
      </c>
      <c r="S23354" t="s">
        <v>10663</v>
      </c>
      <c r="T23354" t="s">
        <v>3103</v>
      </c>
    </row>
    <row r="23355" spans="17:20">
      <c r="Q23355">
        <v>0.68975694444444402</v>
      </c>
      <c r="R23355">
        <v>1</v>
      </c>
      <c r="S23355" t="s">
        <v>4290</v>
      </c>
      <c r="T23355" t="s">
        <v>3101</v>
      </c>
    </row>
    <row r="23356" spans="17:20">
      <c r="Q23356">
        <v>0.68976851851851895</v>
      </c>
      <c r="R23356">
        <v>1</v>
      </c>
      <c r="S23356" t="s">
        <v>2562</v>
      </c>
      <c r="T23356" t="s">
        <v>3098</v>
      </c>
    </row>
    <row r="23357" spans="17:20">
      <c r="Q23357">
        <v>0.68981481481481499</v>
      </c>
      <c r="R23357">
        <v>2</v>
      </c>
      <c r="S23357" t="s">
        <v>10626</v>
      </c>
      <c r="T23357" t="s">
        <v>3103</v>
      </c>
    </row>
    <row r="23358" spans="17:20">
      <c r="Q23358">
        <v>0.68997685185185198</v>
      </c>
      <c r="R23358">
        <v>1</v>
      </c>
      <c r="S23358" t="s">
        <v>2562</v>
      </c>
      <c r="T23358" t="s">
        <v>3098</v>
      </c>
    </row>
    <row r="23359" spans="17:20">
      <c r="Q23359">
        <v>0.69001157407407399</v>
      </c>
      <c r="R23359">
        <v>1</v>
      </c>
      <c r="S23359" t="s">
        <v>10627</v>
      </c>
      <c r="T23359" t="s">
        <v>3103</v>
      </c>
    </row>
    <row r="23360" spans="17:20">
      <c r="Q23360">
        <v>0.69006944444444396</v>
      </c>
      <c r="R23360">
        <v>4</v>
      </c>
      <c r="S23360" t="s">
        <v>2562</v>
      </c>
      <c r="T23360" t="s">
        <v>3098</v>
      </c>
    </row>
    <row r="23361" spans="17:20">
      <c r="Q23361">
        <v>0.69009259259259303</v>
      </c>
      <c r="R23361">
        <v>1</v>
      </c>
      <c r="S23361" t="s">
        <v>2562</v>
      </c>
      <c r="T23361" t="s">
        <v>3098</v>
      </c>
    </row>
    <row r="23362" spans="17:20">
      <c r="Q23362">
        <v>0.690115740740741</v>
      </c>
      <c r="R23362">
        <v>1</v>
      </c>
      <c r="S23362" t="s">
        <v>2562</v>
      </c>
      <c r="T23362" t="s">
        <v>3098</v>
      </c>
    </row>
    <row r="23363" spans="17:20">
      <c r="Q23363">
        <v>0.69015046296296301</v>
      </c>
      <c r="R23363">
        <v>1</v>
      </c>
      <c r="S23363" t="s">
        <v>2562</v>
      </c>
      <c r="T23363" t="s">
        <v>3098</v>
      </c>
    </row>
    <row r="23364" spans="17:20">
      <c r="Q23364">
        <v>0.69016203703703705</v>
      </c>
      <c r="R23364">
        <v>1</v>
      </c>
      <c r="S23364" t="s">
        <v>10676</v>
      </c>
      <c r="T23364" t="s">
        <v>3103</v>
      </c>
    </row>
    <row r="23365" spans="17:20">
      <c r="Q23365">
        <v>0.69016203703703705</v>
      </c>
      <c r="R23365">
        <v>2</v>
      </c>
      <c r="S23365" t="s">
        <v>2562</v>
      </c>
      <c r="T23365" t="s">
        <v>3098</v>
      </c>
    </row>
    <row r="23366" spans="17:20">
      <c r="Q23366">
        <v>0.69017361111111097</v>
      </c>
      <c r="R23366">
        <v>1</v>
      </c>
      <c r="S23366" t="s">
        <v>10613</v>
      </c>
      <c r="T23366" t="s">
        <v>3103</v>
      </c>
    </row>
    <row r="23367" spans="17:20">
      <c r="Q23367">
        <v>0.69017361111111097</v>
      </c>
      <c r="R23367">
        <v>1</v>
      </c>
      <c r="S23367" t="s">
        <v>2562</v>
      </c>
      <c r="T23367" t="s">
        <v>3100</v>
      </c>
    </row>
    <row r="23368" spans="17:20">
      <c r="Q23368">
        <v>0.69020833333333298</v>
      </c>
      <c r="R23368">
        <v>1</v>
      </c>
      <c r="S23368" t="s">
        <v>2562</v>
      </c>
      <c r="T23368" t="s">
        <v>3098</v>
      </c>
    </row>
    <row r="23369" spans="17:20">
      <c r="Q23369">
        <v>0.69021990740740702</v>
      </c>
      <c r="R23369">
        <v>2</v>
      </c>
      <c r="S23369" t="s">
        <v>10639</v>
      </c>
      <c r="T23369" t="s">
        <v>3103</v>
      </c>
    </row>
    <row r="23370" spans="17:20">
      <c r="Q23370">
        <v>0.69021990740740702</v>
      </c>
      <c r="R23370">
        <v>1</v>
      </c>
      <c r="S23370" t="s">
        <v>1060</v>
      </c>
      <c r="T23370" t="s">
        <v>3099</v>
      </c>
    </row>
    <row r="23371" spans="17:20">
      <c r="Q23371">
        <v>0.69024305555555598</v>
      </c>
      <c r="R23371">
        <v>1</v>
      </c>
      <c r="S23371" t="s">
        <v>2562</v>
      </c>
      <c r="T23371" t="s">
        <v>3098</v>
      </c>
    </row>
    <row r="23372" spans="17:20">
      <c r="Q23372">
        <v>0.69030092592592596</v>
      </c>
      <c r="R23372">
        <v>1</v>
      </c>
      <c r="S23372" t="s">
        <v>2562</v>
      </c>
      <c r="T23372" t="s">
        <v>3098</v>
      </c>
    </row>
    <row r="23373" spans="17:20">
      <c r="Q23373">
        <v>0.69032407407407403</v>
      </c>
      <c r="R23373">
        <v>1</v>
      </c>
      <c r="S23373" t="s">
        <v>2562</v>
      </c>
      <c r="T23373" t="s">
        <v>3098</v>
      </c>
    </row>
    <row r="23374" spans="17:20">
      <c r="Q23374">
        <v>0.69033564814814796</v>
      </c>
      <c r="R23374">
        <v>1</v>
      </c>
      <c r="S23374" t="s">
        <v>10628</v>
      </c>
      <c r="T23374" t="s">
        <v>3103</v>
      </c>
    </row>
    <row r="23375" spans="17:20">
      <c r="Q23375">
        <v>0.690347222222222</v>
      </c>
      <c r="R23375">
        <v>1</v>
      </c>
      <c r="S23375" t="s">
        <v>2562</v>
      </c>
      <c r="T23375" t="s">
        <v>3098</v>
      </c>
    </row>
    <row r="23376" spans="17:20">
      <c r="Q23376">
        <v>0.69035879629629604</v>
      </c>
      <c r="R23376">
        <v>1</v>
      </c>
      <c r="S23376" t="s">
        <v>10574</v>
      </c>
      <c r="T23376" t="s">
        <v>3128</v>
      </c>
    </row>
    <row r="23377" spans="17:20">
      <c r="Q23377">
        <v>0.69037037037036997</v>
      </c>
      <c r="R23377">
        <v>1</v>
      </c>
      <c r="S23377" t="s">
        <v>10677</v>
      </c>
      <c r="T23377" t="s">
        <v>3103</v>
      </c>
    </row>
    <row r="23378" spans="17:20">
      <c r="Q23378">
        <v>0.69038194444444401</v>
      </c>
      <c r="R23378">
        <v>2</v>
      </c>
      <c r="S23378" t="s">
        <v>10680</v>
      </c>
      <c r="T23378" t="s">
        <v>3103</v>
      </c>
    </row>
    <row r="23379" spans="17:20">
      <c r="Q23379">
        <v>0.69042824074074105</v>
      </c>
      <c r="R23379">
        <v>1</v>
      </c>
      <c r="S23379" t="s">
        <v>2562</v>
      </c>
      <c r="T23379" t="s">
        <v>3098</v>
      </c>
    </row>
    <row r="23380" spans="17:20">
      <c r="Q23380">
        <v>0.69043981481481498</v>
      </c>
      <c r="R23380">
        <v>1</v>
      </c>
      <c r="S23380" t="s">
        <v>10681</v>
      </c>
      <c r="T23380" t="s">
        <v>3103</v>
      </c>
    </row>
    <row r="23381" spans="17:20">
      <c r="Q23381">
        <v>0.69046296296296295</v>
      </c>
      <c r="R23381">
        <v>1</v>
      </c>
      <c r="S23381" t="s">
        <v>10621</v>
      </c>
      <c r="T23381" t="s">
        <v>3221</v>
      </c>
    </row>
    <row r="23382" spans="17:20">
      <c r="Q23382">
        <v>0.69046296296296295</v>
      </c>
      <c r="R23382">
        <v>1</v>
      </c>
      <c r="S23382" t="s">
        <v>2562</v>
      </c>
      <c r="T23382" t="s">
        <v>3098</v>
      </c>
    </row>
    <row r="23383" spans="17:20">
      <c r="Q23383">
        <v>0.69048611111111102</v>
      </c>
      <c r="R23383">
        <v>1</v>
      </c>
      <c r="S23383" t="s">
        <v>2562</v>
      </c>
      <c r="T23383" t="s">
        <v>3098</v>
      </c>
    </row>
    <row r="23384" spans="17:20">
      <c r="Q23384">
        <v>0.69049768518518495</v>
      </c>
      <c r="R23384">
        <v>1</v>
      </c>
      <c r="S23384" t="s">
        <v>10682</v>
      </c>
      <c r="T23384" t="s">
        <v>3103</v>
      </c>
    </row>
    <row r="23385" spans="17:20">
      <c r="Q23385">
        <v>0.69050925925925899</v>
      </c>
      <c r="R23385">
        <v>1</v>
      </c>
      <c r="S23385" t="s">
        <v>2562</v>
      </c>
      <c r="T23385" t="s">
        <v>3098</v>
      </c>
    </row>
    <row r="23386" spans="17:20">
      <c r="Q23386">
        <v>0.69052083333333303</v>
      </c>
      <c r="R23386">
        <v>1</v>
      </c>
      <c r="S23386" t="s">
        <v>10666</v>
      </c>
      <c r="T23386" t="s">
        <v>3221</v>
      </c>
    </row>
    <row r="23387" spans="17:20">
      <c r="Q23387">
        <v>0.69052083333333303</v>
      </c>
      <c r="R23387">
        <v>1</v>
      </c>
      <c r="S23387" t="s">
        <v>10684</v>
      </c>
      <c r="T23387" t="s">
        <v>3103</v>
      </c>
    </row>
    <row r="23388" spans="17:20">
      <c r="Q23388">
        <v>0.69055555555555603</v>
      </c>
      <c r="R23388">
        <v>1</v>
      </c>
      <c r="S23388" t="s">
        <v>2562</v>
      </c>
      <c r="T23388" t="s">
        <v>3094</v>
      </c>
    </row>
    <row r="23389" spans="17:20">
      <c r="Q23389">
        <v>0.690578703703704</v>
      </c>
      <c r="R23389">
        <v>1</v>
      </c>
      <c r="S23389" t="s">
        <v>10685</v>
      </c>
      <c r="T23389" t="s">
        <v>3103</v>
      </c>
    </row>
    <row r="23390" spans="17:20">
      <c r="Q23390">
        <v>0.69060185185185197</v>
      </c>
      <c r="R23390">
        <v>2</v>
      </c>
      <c r="S23390" t="s">
        <v>10686</v>
      </c>
      <c r="T23390" t="s">
        <v>3103</v>
      </c>
    </row>
    <row r="23391" spans="17:20">
      <c r="Q23391">
        <v>0.69065972222222205</v>
      </c>
      <c r="R23391">
        <v>1</v>
      </c>
      <c r="S23391" t="s">
        <v>10653</v>
      </c>
      <c r="T23391" t="s">
        <v>3103</v>
      </c>
    </row>
    <row r="23392" spans="17:20">
      <c r="Q23392">
        <v>0.69068287037037002</v>
      </c>
      <c r="R23392">
        <v>1</v>
      </c>
      <c r="S23392" t="s">
        <v>10859</v>
      </c>
      <c r="T23392" t="s">
        <v>3103</v>
      </c>
    </row>
    <row r="23393" spans="17:20">
      <c r="Q23393">
        <v>0.69068287037037002</v>
      </c>
      <c r="R23393">
        <v>1</v>
      </c>
      <c r="S23393" t="s">
        <v>2562</v>
      </c>
      <c r="T23393" t="s">
        <v>3098</v>
      </c>
    </row>
    <row r="23394" spans="17:20">
      <c r="Q23394">
        <v>0.69070601851851898</v>
      </c>
      <c r="R23394">
        <v>1</v>
      </c>
      <c r="S23394" t="s">
        <v>2562</v>
      </c>
      <c r="T23394" t="s">
        <v>3098</v>
      </c>
    </row>
    <row r="23395" spans="17:20">
      <c r="Q23395">
        <v>0.69072916666666695</v>
      </c>
      <c r="R23395">
        <v>1</v>
      </c>
      <c r="S23395" t="s">
        <v>10657</v>
      </c>
      <c r="T23395" t="s">
        <v>3103</v>
      </c>
    </row>
    <row r="23396" spans="17:20">
      <c r="Q23396">
        <v>0.69072916666666695</v>
      </c>
      <c r="R23396">
        <v>1</v>
      </c>
      <c r="S23396" t="s">
        <v>2562</v>
      </c>
      <c r="T23396" t="s">
        <v>3098</v>
      </c>
    </row>
    <row r="23397" spans="17:20">
      <c r="Q23397">
        <v>0.69074074074074099</v>
      </c>
      <c r="R23397">
        <v>1</v>
      </c>
      <c r="S23397" t="s">
        <v>3697</v>
      </c>
      <c r="T23397" t="s">
        <v>3096</v>
      </c>
    </row>
    <row r="23398" spans="17:20">
      <c r="Q23398">
        <v>0.69075231481481503</v>
      </c>
      <c r="R23398">
        <v>1</v>
      </c>
      <c r="S23398" t="s">
        <v>10667</v>
      </c>
      <c r="T23398" t="s">
        <v>3103</v>
      </c>
    </row>
    <row r="23399" spans="17:20">
      <c r="Q23399">
        <v>0.69087962962963001</v>
      </c>
      <c r="R23399">
        <v>1</v>
      </c>
      <c r="S23399" t="s">
        <v>2562</v>
      </c>
      <c r="T23399" t="s">
        <v>3098</v>
      </c>
    </row>
    <row r="23400" spans="17:20">
      <c r="Q23400">
        <v>0.69090277777777798</v>
      </c>
      <c r="R23400">
        <v>2</v>
      </c>
      <c r="S23400" t="s">
        <v>2562</v>
      </c>
      <c r="T23400" t="s">
        <v>3098</v>
      </c>
    </row>
    <row r="23401" spans="17:20">
      <c r="Q23401">
        <v>0.69091435185185202</v>
      </c>
      <c r="R23401">
        <v>2</v>
      </c>
      <c r="S23401" t="s">
        <v>2562</v>
      </c>
      <c r="T23401" t="s">
        <v>3097</v>
      </c>
    </row>
    <row r="23402" spans="17:20">
      <c r="Q23402">
        <v>0.69093749999999998</v>
      </c>
      <c r="R23402">
        <v>1</v>
      </c>
      <c r="S23402" t="s">
        <v>2562</v>
      </c>
      <c r="T23402" t="s">
        <v>3098</v>
      </c>
    </row>
    <row r="23403" spans="17:20">
      <c r="Q23403">
        <v>0.69097222222222199</v>
      </c>
      <c r="R23403">
        <v>1</v>
      </c>
      <c r="S23403" t="s">
        <v>2562</v>
      </c>
      <c r="T23403" t="s">
        <v>3098</v>
      </c>
    </row>
    <row r="23404" spans="17:20">
      <c r="Q23404">
        <v>0.69099537037036995</v>
      </c>
      <c r="R23404">
        <v>1</v>
      </c>
      <c r="S23404" t="s">
        <v>2562</v>
      </c>
      <c r="T23404" t="s">
        <v>3098</v>
      </c>
    </row>
    <row r="23405" spans="17:20">
      <c r="Q23405">
        <v>0.691041666666667</v>
      </c>
      <c r="R23405">
        <v>1</v>
      </c>
      <c r="S23405" t="s">
        <v>2562</v>
      </c>
      <c r="T23405" t="s">
        <v>3098</v>
      </c>
    </row>
    <row r="23406" spans="17:20">
      <c r="Q23406">
        <v>0.691076388888889</v>
      </c>
      <c r="R23406">
        <v>1</v>
      </c>
      <c r="S23406" t="s">
        <v>2562</v>
      </c>
      <c r="T23406" t="s">
        <v>3098</v>
      </c>
    </row>
    <row r="23407" spans="17:20">
      <c r="Q23407">
        <v>0.69108796296296304</v>
      </c>
      <c r="R23407">
        <v>1</v>
      </c>
      <c r="S23407" t="s">
        <v>2562</v>
      </c>
      <c r="T23407" t="s">
        <v>3097</v>
      </c>
    </row>
    <row r="23408" spans="17:20">
      <c r="Q23408">
        <v>0.69114583333333302</v>
      </c>
      <c r="R23408">
        <v>1</v>
      </c>
      <c r="S23408" t="s">
        <v>2562</v>
      </c>
      <c r="T23408" t="s">
        <v>3103</v>
      </c>
    </row>
    <row r="23409" spans="17:20">
      <c r="Q23409">
        <v>0.69121527777777803</v>
      </c>
      <c r="R23409">
        <v>4</v>
      </c>
      <c r="S23409" t="s">
        <v>10697</v>
      </c>
      <c r="T23409" t="s">
        <v>3221</v>
      </c>
    </row>
    <row r="23410" spans="17:20">
      <c r="Q23410">
        <v>0.69126157407407396</v>
      </c>
      <c r="R23410">
        <v>2</v>
      </c>
      <c r="S23410" t="s">
        <v>10698</v>
      </c>
      <c r="T23410" t="s">
        <v>3221</v>
      </c>
    </row>
    <row r="23411" spans="17:20">
      <c r="Q23411">
        <v>0.69128472222222204</v>
      </c>
      <c r="R23411">
        <v>3</v>
      </c>
      <c r="S23411" t="s">
        <v>10650</v>
      </c>
      <c r="T23411" t="s">
        <v>3103</v>
      </c>
    </row>
    <row r="23412" spans="17:20">
      <c r="Q23412">
        <v>0.69128472222222204</v>
      </c>
      <c r="R23412">
        <v>1</v>
      </c>
      <c r="S23412" t="s">
        <v>2562</v>
      </c>
      <c r="T23412" t="s">
        <v>3098</v>
      </c>
    </row>
    <row r="23413" spans="17:20">
      <c r="Q23413">
        <v>0.69129629629629596</v>
      </c>
      <c r="R23413">
        <v>1</v>
      </c>
      <c r="S23413" t="s">
        <v>2562</v>
      </c>
      <c r="T23413" t="s">
        <v>3098</v>
      </c>
    </row>
    <row r="23414" spans="17:20">
      <c r="Q23414">
        <v>0.69131944444444404</v>
      </c>
      <c r="R23414">
        <v>1</v>
      </c>
      <c r="S23414" t="s">
        <v>2562</v>
      </c>
      <c r="T23414" t="s">
        <v>3098</v>
      </c>
    </row>
    <row r="23415" spans="17:20">
      <c r="Q23415">
        <v>0.69137731481481501</v>
      </c>
      <c r="R23415">
        <v>1</v>
      </c>
      <c r="S23415" t="s">
        <v>10700</v>
      </c>
      <c r="T23415" t="s">
        <v>3221</v>
      </c>
    </row>
    <row r="23416" spans="17:20">
      <c r="Q23416">
        <v>0.69140046296296298</v>
      </c>
      <c r="R23416">
        <v>1</v>
      </c>
      <c r="S23416" t="s">
        <v>10693</v>
      </c>
      <c r="T23416" t="s">
        <v>3103</v>
      </c>
    </row>
    <row r="23417" spans="17:20">
      <c r="Q23417">
        <v>0.69146990740740699</v>
      </c>
      <c r="R23417">
        <v>1</v>
      </c>
      <c r="S23417" t="s">
        <v>10703</v>
      </c>
      <c r="T23417" t="s">
        <v>3221</v>
      </c>
    </row>
    <row r="23418" spans="17:20">
      <c r="Q23418">
        <v>0.69149305555555596</v>
      </c>
      <c r="R23418">
        <v>1</v>
      </c>
      <c r="S23418" t="s">
        <v>10690</v>
      </c>
      <c r="T23418" t="s">
        <v>3103</v>
      </c>
    </row>
    <row r="23419" spans="17:20">
      <c r="Q23419">
        <v>0.69149305555555596</v>
      </c>
      <c r="R23419">
        <v>1</v>
      </c>
      <c r="S23419" t="s">
        <v>2562</v>
      </c>
      <c r="T23419" t="s">
        <v>3098</v>
      </c>
    </row>
    <row r="23420" spans="17:20">
      <c r="Q23420">
        <v>0.691539351851852</v>
      </c>
      <c r="R23420">
        <v>1</v>
      </c>
      <c r="S23420" t="s">
        <v>10714</v>
      </c>
      <c r="T23420" t="s">
        <v>3103</v>
      </c>
    </row>
    <row r="23421" spans="17:20">
      <c r="Q23421">
        <v>0.69165509259259295</v>
      </c>
      <c r="R23421">
        <v>1</v>
      </c>
      <c r="S23421" t="s">
        <v>2562</v>
      </c>
      <c r="T23421" t="s">
        <v>3098</v>
      </c>
    </row>
    <row r="23422" spans="17:20">
      <c r="Q23422">
        <v>0.69166666666666698</v>
      </c>
      <c r="R23422">
        <v>1</v>
      </c>
      <c r="S23422" t="s">
        <v>2562</v>
      </c>
      <c r="T23422" t="s">
        <v>3098</v>
      </c>
    </row>
    <row r="23423" spans="17:20">
      <c r="Q23423">
        <v>0.69167824074074102</v>
      </c>
      <c r="R23423">
        <v>1</v>
      </c>
      <c r="S23423" t="s">
        <v>10715</v>
      </c>
      <c r="T23423" t="s">
        <v>3103</v>
      </c>
    </row>
    <row r="23424" spans="17:20">
      <c r="Q23424">
        <v>0.69168981481481495</v>
      </c>
      <c r="R23424">
        <v>2</v>
      </c>
      <c r="S23424" t="s">
        <v>2562</v>
      </c>
      <c r="T23424" t="s">
        <v>3098</v>
      </c>
    </row>
    <row r="23425" spans="17:20">
      <c r="Q23425">
        <v>0.69170138888888899</v>
      </c>
      <c r="R23425">
        <v>1</v>
      </c>
      <c r="S23425" t="s">
        <v>10654</v>
      </c>
      <c r="T23425" t="s">
        <v>3221</v>
      </c>
    </row>
    <row r="23426" spans="17:20">
      <c r="Q23426">
        <v>0.691736111111111</v>
      </c>
      <c r="R23426">
        <v>1</v>
      </c>
      <c r="S23426" t="s">
        <v>10674</v>
      </c>
      <c r="T23426" t="s">
        <v>3103</v>
      </c>
    </row>
    <row r="23427" spans="17:20">
      <c r="Q23427">
        <v>0.691736111111111</v>
      </c>
      <c r="R23427">
        <v>2</v>
      </c>
      <c r="S23427" t="s">
        <v>10721</v>
      </c>
      <c r="T23427" t="s">
        <v>3103</v>
      </c>
    </row>
    <row r="23428" spans="17:20">
      <c r="Q23428">
        <v>0.69180555555555601</v>
      </c>
      <c r="R23428">
        <v>1</v>
      </c>
      <c r="S23428" t="s">
        <v>10669</v>
      </c>
      <c r="T23428" t="s">
        <v>3221</v>
      </c>
    </row>
    <row r="23429" spans="17:20">
      <c r="Q23429">
        <v>0.69181712962963005</v>
      </c>
      <c r="R23429">
        <v>1</v>
      </c>
      <c r="S23429" t="s">
        <v>10723</v>
      </c>
      <c r="T23429" t="s">
        <v>3103</v>
      </c>
    </row>
    <row r="23430" spans="17:20">
      <c r="Q23430">
        <v>0.69185185185185205</v>
      </c>
      <c r="R23430">
        <v>1</v>
      </c>
      <c r="S23430" t="s">
        <v>10713</v>
      </c>
      <c r="T23430" t="s">
        <v>3221</v>
      </c>
    </row>
    <row r="23431" spans="17:20">
      <c r="Q23431">
        <v>0.69185185185185205</v>
      </c>
      <c r="R23431">
        <v>1</v>
      </c>
      <c r="S23431" t="s">
        <v>10671</v>
      </c>
      <c r="T23431" t="s">
        <v>3221</v>
      </c>
    </row>
    <row r="23432" spans="17:20">
      <c r="Q23432">
        <v>0.69185185185185205</v>
      </c>
      <c r="R23432">
        <v>2</v>
      </c>
      <c r="S23432" t="s">
        <v>3700</v>
      </c>
      <c r="T23432" t="s">
        <v>3097</v>
      </c>
    </row>
    <row r="23433" spans="17:20">
      <c r="Q23433">
        <v>0.69192129629629595</v>
      </c>
      <c r="R23433">
        <v>1</v>
      </c>
      <c r="S23433" t="s">
        <v>10718</v>
      </c>
      <c r="T23433" t="s">
        <v>3221</v>
      </c>
    </row>
    <row r="23434" spans="17:20">
      <c r="Q23434">
        <v>0.69203703703703701</v>
      </c>
      <c r="R23434">
        <v>1</v>
      </c>
      <c r="S23434" t="s">
        <v>10728</v>
      </c>
      <c r="T23434" t="s">
        <v>3103</v>
      </c>
    </row>
    <row r="23435" spans="17:20">
      <c r="Q23435">
        <v>0.69203703703703701</v>
      </c>
      <c r="R23435">
        <v>1</v>
      </c>
      <c r="S23435" t="s">
        <v>2562</v>
      </c>
      <c r="T23435" t="s">
        <v>3097</v>
      </c>
    </row>
    <row r="23436" spans="17:20">
      <c r="Q23436">
        <v>0.69207175925925901</v>
      </c>
      <c r="R23436">
        <v>1</v>
      </c>
      <c r="S23436" t="s">
        <v>2562</v>
      </c>
      <c r="T23436" t="s">
        <v>3098</v>
      </c>
    </row>
    <row r="23437" spans="17:20">
      <c r="Q23437">
        <v>0.69209490740740698</v>
      </c>
      <c r="R23437">
        <v>1</v>
      </c>
      <c r="S23437" t="s">
        <v>10691</v>
      </c>
      <c r="T23437" t="s">
        <v>3221</v>
      </c>
    </row>
    <row r="23438" spans="17:20">
      <c r="Q23438">
        <v>0.69210648148148102</v>
      </c>
      <c r="R23438">
        <v>2</v>
      </c>
      <c r="S23438" t="s">
        <v>2562</v>
      </c>
      <c r="T23438" t="s">
        <v>3098</v>
      </c>
    </row>
    <row r="23439" spans="17:20">
      <c r="Q23439">
        <v>0.69221064814814803</v>
      </c>
      <c r="R23439">
        <v>1</v>
      </c>
      <c r="S23439" t="s">
        <v>10720</v>
      </c>
      <c r="T23439" t="s">
        <v>3103</v>
      </c>
    </row>
    <row r="23440" spans="17:20">
      <c r="Q23440">
        <v>0.692268518518519</v>
      </c>
      <c r="R23440">
        <v>1</v>
      </c>
      <c r="S23440" t="s">
        <v>2562</v>
      </c>
      <c r="T23440" t="s">
        <v>3098</v>
      </c>
    </row>
    <row r="23441" spans="17:20">
      <c r="Q23441">
        <v>0.69229166666666697</v>
      </c>
      <c r="R23441">
        <v>1</v>
      </c>
      <c r="S23441" t="s">
        <v>10702</v>
      </c>
      <c r="T23441" t="s">
        <v>3103</v>
      </c>
    </row>
    <row r="23442" spans="17:20">
      <c r="Q23442">
        <v>0.69229166666666697</v>
      </c>
      <c r="R23442">
        <v>1</v>
      </c>
      <c r="S23442" t="s">
        <v>10725</v>
      </c>
      <c r="T23442" t="s">
        <v>3103</v>
      </c>
    </row>
    <row r="23443" spans="17:20">
      <c r="Q23443">
        <v>0.69230324074074101</v>
      </c>
      <c r="R23443">
        <v>1</v>
      </c>
      <c r="S23443" t="s">
        <v>10726</v>
      </c>
      <c r="T23443" t="s">
        <v>3221</v>
      </c>
    </row>
    <row r="23444" spans="17:20">
      <c r="Q23444">
        <v>0.69230324074074101</v>
      </c>
      <c r="R23444">
        <v>1</v>
      </c>
      <c r="S23444" t="s">
        <v>10694</v>
      </c>
      <c r="T23444" t="s">
        <v>3221</v>
      </c>
    </row>
    <row r="23445" spans="17:20">
      <c r="Q23445">
        <v>0.69232638888888898</v>
      </c>
      <c r="R23445">
        <v>2</v>
      </c>
      <c r="S23445" t="s">
        <v>10706</v>
      </c>
      <c r="T23445" t="s">
        <v>3103</v>
      </c>
    </row>
    <row r="23446" spans="17:20">
      <c r="Q23446">
        <v>0.69244212962963003</v>
      </c>
      <c r="R23446">
        <v>1</v>
      </c>
      <c r="S23446" t="s">
        <v>10727</v>
      </c>
      <c r="T23446" t="s">
        <v>3221</v>
      </c>
    </row>
    <row r="23447" spans="17:20">
      <c r="Q23447">
        <v>0.69245370370370396</v>
      </c>
      <c r="R23447">
        <v>4</v>
      </c>
      <c r="S23447" t="s">
        <v>2562</v>
      </c>
      <c r="T23447" t="s">
        <v>3098</v>
      </c>
    </row>
    <row r="23448" spans="17:20">
      <c r="Q23448">
        <v>0.692465277777778</v>
      </c>
      <c r="R23448">
        <v>1</v>
      </c>
      <c r="S23448" t="s">
        <v>3701</v>
      </c>
      <c r="T23448" t="s">
        <v>3101</v>
      </c>
    </row>
    <row r="23449" spans="17:20">
      <c r="Q23449">
        <v>0.69248842592592597</v>
      </c>
      <c r="R23449">
        <v>1</v>
      </c>
      <c r="S23449" t="s">
        <v>2562</v>
      </c>
      <c r="T23449" t="s">
        <v>3098</v>
      </c>
    </row>
    <row r="23450" spans="17:20">
      <c r="Q23450">
        <v>0.69251157407407404</v>
      </c>
      <c r="R23450">
        <v>1</v>
      </c>
      <c r="S23450" t="s">
        <v>10699</v>
      </c>
      <c r="T23450" t="s">
        <v>3221</v>
      </c>
    </row>
    <row r="23451" spans="17:20">
      <c r="Q23451">
        <v>0.69251157407407404</v>
      </c>
      <c r="R23451">
        <v>2</v>
      </c>
      <c r="S23451" t="s">
        <v>2562</v>
      </c>
      <c r="T23451" t="s">
        <v>3098</v>
      </c>
    </row>
    <row r="23452" spans="17:20">
      <c r="Q23452">
        <v>0.69256944444444402</v>
      </c>
      <c r="R23452">
        <v>1</v>
      </c>
      <c r="S23452" t="s">
        <v>2562</v>
      </c>
      <c r="T23452" t="s">
        <v>3098</v>
      </c>
    </row>
    <row r="23453" spans="17:20">
      <c r="Q23453">
        <v>0.69260416666666702</v>
      </c>
      <c r="R23453">
        <v>1</v>
      </c>
      <c r="S23453" t="s">
        <v>2562</v>
      </c>
      <c r="T23453" t="s">
        <v>3098</v>
      </c>
    </row>
    <row r="23454" spans="17:20">
      <c r="Q23454">
        <v>0.69263888888888903</v>
      </c>
      <c r="R23454">
        <v>1</v>
      </c>
      <c r="S23454" t="s">
        <v>2562</v>
      </c>
      <c r="T23454" t="s">
        <v>3097</v>
      </c>
    </row>
    <row r="23455" spans="17:20">
      <c r="Q23455">
        <v>0.69270833333333304</v>
      </c>
      <c r="R23455">
        <v>1</v>
      </c>
      <c r="S23455" t="s">
        <v>2562</v>
      </c>
      <c r="T23455" t="s">
        <v>3098</v>
      </c>
    </row>
    <row r="23456" spans="17:20">
      <c r="Q23456">
        <v>0.69270833333333304</v>
      </c>
      <c r="R23456">
        <v>1</v>
      </c>
      <c r="S23456" t="s">
        <v>13432</v>
      </c>
      <c r="T23456" t="s">
        <v>3101</v>
      </c>
    </row>
    <row r="23457" spans="17:20">
      <c r="Q23457">
        <v>0.692731481481481</v>
      </c>
      <c r="R23457">
        <v>2</v>
      </c>
      <c r="S23457" t="s">
        <v>10722</v>
      </c>
      <c r="T23457" t="s">
        <v>3221</v>
      </c>
    </row>
    <row r="23458" spans="17:20">
      <c r="Q23458">
        <v>0.69274305555555604</v>
      </c>
      <c r="R23458">
        <v>1</v>
      </c>
      <c r="S23458" t="s">
        <v>2562</v>
      </c>
      <c r="T23458" t="s">
        <v>3103</v>
      </c>
    </row>
    <row r="23459" spans="17:20">
      <c r="Q23459">
        <v>0.69274305555555604</v>
      </c>
      <c r="R23459">
        <v>2</v>
      </c>
      <c r="S23459" t="s">
        <v>2562</v>
      </c>
      <c r="T23459" t="s">
        <v>3098</v>
      </c>
    </row>
    <row r="23460" spans="17:20">
      <c r="Q23460">
        <v>0.69276620370370401</v>
      </c>
      <c r="R23460">
        <v>1</v>
      </c>
      <c r="S23460" t="s">
        <v>2562</v>
      </c>
      <c r="T23460" t="s">
        <v>3098</v>
      </c>
    </row>
    <row r="23461" spans="17:20">
      <c r="Q23461">
        <v>0.69287037037037003</v>
      </c>
      <c r="R23461">
        <v>3</v>
      </c>
      <c r="S23461" t="s">
        <v>2562</v>
      </c>
      <c r="T23461" t="s">
        <v>3097</v>
      </c>
    </row>
    <row r="23462" spans="17:20">
      <c r="Q23462">
        <v>0.692928240740741</v>
      </c>
      <c r="R23462">
        <v>1</v>
      </c>
      <c r="S23462" t="s">
        <v>10704</v>
      </c>
      <c r="T23462" t="s">
        <v>3221</v>
      </c>
    </row>
    <row r="23463" spans="17:20">
      <c r="Q23463">
        <v>0.692928240740741</v>
      </c>
      <c r="R23463">
        <v>1</v>
      </c>
      <c r="S23463" t="s">
        <v>10750</v>
      </c>
      <c r="T23463" t="s">
        <v>3103</v>
      </c>
    </row>
    <row r="23464" spans="17:20">
      <c r="Q23464">
        <v>0.692928240740741</v>
      </c>
      <c r="R23464">
        <v>1</v>
      </c>
      <c r="S23464" t="s">
        <v>2562</v>
      </c>
      <c r="T23464" t="s">
        <v>3097</v>
      </c>
    </row>
    <row r="23465" spans="17:20">
      <c r="Q23465">
        <v>0.69293981481481504</v>
      </c>
      <c r="R23465">
        <v>1</v>
      </c>
      <c r="S23465" t="s">
        <v>10752</v>
      </c>
      <c r="T23465" t="s">
        <v>3103</v>
      </c>
    </row>
    <row r="23466" spans="17:20">
      <c r="Q23466">
        <v>0.69293981481481504</v>
      </c>
      <c r="R23466">
        <v>1</v>
      </c>
      <c r="S23466" t="s">
        <v>2562</v>
      </c>
      <c r="T23466" t="s">
        <v>3103</v>
      </c>
    </row>
    <row r="23467" spans="17:20">
      <c r="Q23467">
        <v>0.69293981481481504</v>
      </c>
      <c r="R23467">
        <v>1</v>
      </c>
      <c r="S23467" t="s">
        <v>13433</v>
      </c>
      <c r="T23467" t="s">
        <v>3096</v>
      </c>
    </row>
    <row r="23468" spans="17:20">
      <c r="Q23468">
        <v>0.69293981481481504</v>
      </c>
      <c r="R23468">
        <v>4</v>
      </c>
      <c r="S23468" t="s">
        <v>2562</v>
      </c>
      <c r="T23468" t="s">
        <v>3098</v>
      </c>
    </row>
    <row r="23469" spans="17:20">
      <c r="Q23469">
        <v>0.69297453703703704</v>
      </c>
      <c r="R23469">
        <v>1</v>
      </c>
      <c r="S23469" t="s">
        <v>10736</v>
      </c>
      <c r="T23469" t="s">
        <v>3103</v>
      </c>
    </row>
    <row r="23470" spans="17:20">
      <c r="Q23470">
        <v>0.69297453703703704</v>
      </c>
      <c r="R23470">
        <v>1</v>
      </c>
      <c r="S23470" t="s">
        <v>10754</v>
      </c>
      <c r="T23470" t="s">
        <v>3103</v>
      </c>
    </row>
    <row r="23471" spans="17:20">
      <c r="Q23471">
        <v>0.69298611111111097</v>
      </c>
      <c r="R23471">
        <v>2</v>
      </c>
      <c r="S23471" t="s">
        <v>2562</v>
      </c>
      <c r="T23471" t="s">
        <v>3098</v>
      </c>
    </row>
    <row r="23472" spans="17:20">
      <c r="Q23472">
        <v>0.69299768518518501</v>
      </c>
      <c r="R23472">
        <v>1</v>
      </c>
      <c r="S23472" t="s">
        <v>10755</v>
      </c>
      <c r="T23472" t="s">
        <v>3103</v>
      </c>
    </row>
    <row r="23473" spans="17:20">
      <c r="Q23473">
        <v>0.69302083333333298</v>
      </c>
      <c r="R23473">
        <v>1</v>
      </c>
      <c r="S23473" t="s">
        <v>10757</v>
      </c>
      <c r="T23473" t="s">
        <v>3103</v>
      </c>
    </row>
    <row r="23474" spans="17:20">
      <c r="Q23474">
        <v>0.69304398148148105</v>
      </c>
      <c r="R23474">
        <v>1</v>
      </c>
      <c r="S23474" t="s">
        <v>2562</v>
      </c>
      <c r="T23474" t="s">
        <v>3098</v>
      </c>
    </row>
    <row r="23475" spans="17:20">
      <c r="Q23475">
        <v>0.69306712962963002</v>
      </c>
      <c r="R23475">
        <v>1</v>
      </c>
      <c r="S23475" t="s">
        <v>2562</v>
      </c>
      <c r="T23475" t="s">
        <v>3098</v>
      </c>
    </row>
    <row r="23476" spans="17:20">
      <c r="Q23476">
        <v>0.69309027777777799</v>
      </c>
      <c r="R23476">
        <v>1</v>
      </c>
      <c r="S23476" t="s">
        <v>2562</v>
      </c>
      <c r="T23476" t="s">
        <v>3098</v>
      </c>
    </row>
    <row r="23477" spans="17:20">
      <c r="Q23477">
        <v>0.69311342592592595</v>
      </c>
      <c r="R23477">
        <v>1</v>
      </c>
      <c r="S23477" t="s">
        <v>2562</v>
      </c>
      <c r="T23477" t="s">
        <v>3103</v>
      </c>
    </row>
    <row r="23478" spans="17:20">
      <c r="Q23478">
        <v>0.69312499999999999</v>
      </c>
      <c r="R23478">
        <v>2</v>
      </c>
      <c r="S23478" t="s">
        <v>10761</v>
      </c>
      <c r="T23478" t="s">
        <v>3103</v>
      </c>
    </row>
    <row r="23479" spans="17:20">
      <c r="Q23479">
        <v>0.693159722222222</v>
      </c>
      <c r="R23479">
        <v>4</v>
      </c>
      <c r="S23479" t="s">
        <v>10762</v>
      </c>
      <c r="T23479" t="s">
        <v>3103</v>
      </c>
    </row>
    <row r="23480" spans="17:20">
      <c r="Q23480">
        <v>0.693194444444444</v>
      </c>
      <c r="R23480">
        <v>1</v>
      </c>
      <c r="S23480" t="s">
        <v>10764</v>
      </c>
      <c r="T23480" t="s">
        <v>3103</v>
      </c>
    </row>
    <row r="23481" spans="17:20">
      <c r="Q23481">
        <v>0.69321759259259297</v>
      </c>
      <c r="R23481">
        <v>2</v>
      </c>
      <c r="S23481" t="s">
        <v>10766</v>
      </c>
      <c r="T23481" t="s">
        <v>3103</v>
      </c>
    </row>
    <row r="23482" spans="17:20">
      <c r="Q23482">
        <v>0.69321759259259297</v>
      </c>
      <c r="R23482">
        <v>1</v>
      </c>
      <c r="S23482" t="s">
        <v>2562</v>
      </c>
      <c r="T23482" t="s">
        <v>3098</v>
      </c>
    </row>
    <row r="23483" spans="17:20">
      <c r="Q23483">
        <v>0.69322916666666701</v>
      </c>
      <c r="R23483">
        <v>1</v>
      </c>
      <c r="S23483" t="s">
        <v>2562</v>
      </c>
      <c r="T23483" t="s">
        <v>3098</v>
      </c>
    </row>
    <row r="23484" spans="17:20">
      <c r="Q23484">
        <v>0.69322916666666701</v>
      </c>
      <c r="R23484">
        <v>2</v>
      </c>
      <c r="S23484" t="s">
        <v>10737</v>
      </c>
      <c r="T23484" t="s">
        <v>3103</v>
      </c>
    </row>
    <row r="23485" spans="17:20">
      <c r="Q23485">
        <v>0.69322916666666701</v>
      </c>
      <c r="R23485">
        <v>2</v>
      </c>
      <c r="S23485" t="s">
        <v>2796</v>
      </c>
      <c r="T23485" t="s">
        <v>3102</v>
      </c>
    </row>
    <row r="23486" spans="17:20">
      <c r="Q23486">
        <v>0.69322916666666701</v>
      </c>
      <c r="R23486">
        <v>1</v>
      </c>
      <c r="S23486" t="s">
        <v>2562</v>
      </c>
      <c r="T23486" t="s">
        <v>3128</v>
      </c>
    </row>
    <row r="23487" spans="17:20">
      <c r="Q23487">
        <v>0.69322916666666701</v>
      </c>
      <c r="R23487">
        <v>1</v>
      </c>
      <c r="S23487" t="s">
        <v>1184</v>
      </c>
      <c r="T23487" t="s">
        <v>3096</v>
      </c>
    </row>
    <row r="23488" spans="17:20">
      <c r="Q23488">
        <v>0.69324074074074105</v>
      </c>
      <c r="R23488">
        <v>1</v>
      </c>
      <c r="S23488" t="s">
        <v>10717</v>
      </c>
      <c r="T23488" t="s">
        <v>3221</v>
      </c>
    </row>
    <row r="23489" spans="17:20">
      <c r="Q23489">
        <v>0.69324074074074105</v>
      </c>
      <c r="R23489">
        <v>1</v>
      </c>
      <c r="S23489" t="s">
        <v>10771</v>
      </c>
      <c r="T23489" t="s">
        <v>3103</v>
      </c>
    </row>
    <row r="23490" spans="17:20">
      <c r="Q23490">
        <v>0.69327546296296305</v>
      </c>
      <c r="R23490">
        <v>2</v>
      </c>
      <c r="S23490" t="s">
        <v>10760</v>
      </c>
      <c r="T23490" t="s">
        <v>3103</v>
      </c>
    </row>
    <row r="23491" spans="17:20">
      <c r="Q23491">
        <v>0.69327546296296305</v>
      </c>
      <c r="R23491">
        <v>1</v>
      </c>
      <c r="S23491" t="s">
        <v>2562</v>
      </c>
      <c r="T23491" t="s">
        <v>3098</v>
      </c>
    </row>
    <row r="23492" spans="17:20">
      <c r="Q23492">
        <v>0.69329861111111102</v>
      </c>
      <c r="R23492">
        <v>1</v>
      </c>
      <c r="S23492" t="s">
        <v>10775</v>
      </c>
      <c r="T23492" t="s">
        <v>3103</v>
      </c>
    </row>
    <row r="23493" spans="17:20">
      <c r="Q23493">
        <v>0.69331018518518495</v>
      </c>
      <c r="R23493">
        <v>1</v>
      </c>
      <c r="S23493" t="s">
        <v>10781</v>
      </c>
      <c r="T23493" t="s">
        <v>3103</v>
      </c>
    </row>
    <row r="23494" spans="17:20">
      <c r="Q23494">
        <v>0.69333333333333302</v>
      </c>
      <c r="R23494">
        <v>3</v>
      </c>
      <c r="S23494" t="s">
        <v>10731</v>
      </c>
      <c r="T23494" t="s">
        <v>3221</v>
      </c>
    </row>
    <row r="23495" spans="17:20">
      <c r="Q23495">
        <v>0.69335648148148099</v>
      </c>
      <c r="R23495">
        <v>1</v>
      </c>
      <c r="S23495" t="s">
        <v>10739</v>
      </c>
      <c r="T23495" t="s">
        <v>3103</v>
      </c>
    </row>
    <row r="23496" spans="17:20">
      <c r="Q23496">
        <v>0.69337962962962996</v>
      </c>
      <c r="R23496">
        <v>1</v>
      </c>
      <c r="S23496" t="s">
        <v>10784</v>
      </c>
      <c r="T23496" t="s">
        <v>3103</v>
      </c>
    </row>
    <row r="23497" spans="17:20">
      <c r="Q23497">
        <v>0.693391203703704</v>
      </c>
      <c r="R23497">
        <v>2</v>
      </c>
      <c r="S23497" t="s">
        <v>10741</v>
      </c>
      <c r="T23497" t="s">
        <v>3103</v>
      </c>
    </row>
    <row r="23498" spans="17:20">
      <c r="Q23498">
        <v>0.693391203703704</v>
      </c>
      <c r="R23498">
        <v>1</v>
      </c>
      <c r="S23498" t="s">
        <v>2562</v>
      </c>
      <c r="T23498" t="s">
        <v>3098</v>
      </c>
    </row>
    <row r="23499" spans="17:20">
      <c r="Q23499">
        <v>0.69340277777777803</v>
      </c>
      <c r="R23499">
        <v>1</v>
      </c>
      <c r="S23499" t="s">
        <v>10785</v>
      </c>
      <c r="T23499" t="s">
        <v>3103</v>
      </c>
    </row>
    <row r="23500" spans="17:20">
      <c r="Q23500">
        <v>0.69343750000000004</v>
      </c>
      <c r="R23500">
        <v>2</v>
      </c>
      <c r="S23500" t="s">
        <v>2562</v>
      </c>
      <c r="T23500" t="s">
        <v>3098</v>
      </c>
    </row>
    <row r="23501" spans="17:20">
      <c r="Q23501">
        <v>0.69346064814814801</v>
      </c>
      <c r="R23501">
        <v>1</v>
      </c>
      <c r="S23501" t="s">
        <v>10735</v>
      </c>
      <c r="T23501" t="s">
        <v>3221</v>
      </c>
    </row>
    <row r="23502" spans="17:20">
      <c r="Q23502">
        <v>0.69346064814814801</v>
      </c>
      <c r="R23502">
        <v>1</v>
      </c>
      <c r="S23502" t="s">
        <v>2562</v>
      </c>
      <c r="T23502" t="s">
        <v>3098</v>
      </c>
    </row>
    <row r="23503" spans="17:20">
      <c r="Q23503">
        <v>0.69349537037037001</v>
      </c>
      <c r="R23503">
        <v>2</v>
      </c>
      <c r="S23503" t="s">
        <v>10773</v>
      </c>
      <c r="T23503" t="s">
        <v>3103</v>
      </c>
    </row>
    <row r="23504" spans="17:20">
      <c r="Q23504">
        <v>0.69354166666666694</v>
      </c>
      <c r="R23504">
        <v>1</v>
      </c>
      <c r="S23504" t="s">
        <v>13434</v>
      </c>
      <c r="T23504" t="s">
        <v>3096</v>
      </c>
    </row>
    <row r="23505" spans="17:20">
      <c r="Q23505">
        <v>0.69355324074074098</v>
      </c>
      <c r="R23505">
        <v>1</v>
      </c>
      <c r="S23505" t="s">
        <v>10791</v>
      </c>
      <c r="T23505" t="s">
        <v>3103</v>
      </c>
    </row>
    <row r="23506" spans="17:20">
      <c r="Q23506">
        <v>0.69357638888888895</v>
      </c>
      <c r="R23506">
        <v>1</v>
      </c>
      <c r="S23506" t="s">
        <v>10751</v>
      </c>
      <c r="T23506" t="s">
        <v>3221</v>
      </c>
    </row>
    <row r="23507" spans="17:20">
      <c r="Q23507">
        <v>0.69358796296296299</v>
      </c>
      <c r="R23507">
        <v>1</v>
      </c>
      <c r="S23507" t="s">
        <v>10733</v>
      </c>
      <c r="T23507" t="s">
        <v>3221</v>
      </c>
    </row>
    <row r="23508" spans="17:20">
      <c r="Q23508">
        <v>0.69358796296296299</v>
      </c>
      <c r="R23508">
        <v>1</v>
      </c>
      <c r="S23508" t="s">
        <v>2562</v>
      </c>
      <c r="T23508" t="s">
        <v>3098</v>
      </c>
    </row>
    <row r="23509" spans="17:20">
      <c r="Q23509">
        <v>0.69361111111111096</v>
      </c>
      <c r="R23509">
        <v>1</v>
      </c>
      <c r="S23509" t="s">
        <v>2562</v>
      </c>
      <c r="T23509" t="s">
        <v>3098</v>
      </c>
    </row>
    <row r="23510" spans="17:20">
      <c r="Q23510">
        <v>0.69363425925925903</v>
      </c>
      <c r="R23510">
        <v>1</v>
      </c>
      <c r="S23510" t="s">
        <v>2562</v>
      </c>
      <c r="T23510" t="s">
        <v>3098</v>
      </c>
    </row>
    <row r="23511" spans="17:20">
      <c r="Q23511">
        <v>0.69371527777777797</v>
      </c>
      <c r="R23511">
        <v>1</v>
      </c>
      <c r="S23511" t="s">
        <v>10753</v>
      </c>
      <c r="T23511" t="s">
        <v>3103</v>
      </c>
    </row>
    <row r="23512" spans="17:20">
      <c r="Q23512">
        <v>0.69376157407407402</v>
      </c>
      <c r="R23512">
        <v>1</v>
      </c>
      <c r="S23512" t="s">
        <v>2562</v>
      </c>
      <c r="T23512" t="s">
        <v>3098</v>
      </c>
    </row>
    <row r="23513" spans="17:20">
      <c r="Q23513">
        <v>0.69387731481481496</v>
      </c>
      <c r="R23513">
        <v>2</v>
      </c>
      <c r="S23513" t="s">
        <v>10793</v>
      </c>
      <c r="T23513" t="s">
        <v>3103</v>
      </c>
    </row>
    <row r="23514" spans="17:20">
      <c r="Q23514">
        <v>0.69387731481481496</v>
      </c>
      <c r="R23514">
        <v>1</v>
      </c>
      <c r="S23514" t="s">
        <v>13435</v>
      </c>
      <c r="T23514" t="s">
        <v>3128</v>
      </c>
    </row>
    <row r="23515" spans="17:20">
      <c r="Q23515">
        <v>0.69390046296296304</v>
      </c>
      <c r="R23515">
        <v>1</v>
      </c>
      <c r="S23515" t="s">
        <v>2562</v>
      </c>
      <c r="T23515" t="s">
        <v>3097</v>
      </c>
    </row>
    <row r="23516" spans="17:20">
      <c r="Q23516">
        <v>0.69391203703703697</v>
      </c>
      <c r="R23516">
        <v>1</v>
      </c>
      <c r="S23516" t="s">
        <v>2562</v>
      </c>
      <c r="T23516" t="s">
        <v>3103</v>
      </c>
    </row>
    <row r="23517" spans="17:20">
      <c r="Q23517">
        <v>0.69395833333333301</v>
      </c>
      <c r="R23517">
        <v>2</v>
      </c>
      <c r="S23517" t="s">
        <v>2562</v>
      </c>
      <c r="T23517" t="s">
        <v>3098</v>
      </c>
    </row>
    <row r="23518" spans="17:20">
      <c r="Q23518">
        <v>0.69396990740740705</v>
      </c>
      <c r="R23518">
        <v>1</v>
      </c>
      <c r="S23518" t="s">
        <v>2562</v>
      </c>
      <c r="T23518" t="s">
        <v>3098</v>
      </c>
    </row>
    <row r="23519" spans="17:20">
      <c r="Q23519">
        <v>0.69401620370370398</v>
      </c>
      <c r="R23519">
        <v>2</v>
      </c>
      <c r="S23519" t="s">
        <v>10794</v>
      </c>
      <c r="T23519" t="s">
        <v>3103</v>
      </c>
    </row>
    <row r="23520" spans="17:20">
      <c r="Q23520">
        <v>0.69401620370370398</v>
      </c>
      <c r="R23520">
        <v>1</v>
      </c>
      <c r="S23520" t="s">
        <v>2562</v>
      </c>
      <c r="T23520" t="s">
        <v>3097</v>
      </c>
    </row>
    <row r="23521" spans="17:20">
      <c r="Q23521">
        <v>0.69406250000000003</v>
      </c>
      <c r="R23521">
        <v>1</v>
      </c>
      <c r="S23521" t="s">
        <v>3969</v>
      </c>
      <c r="T23521" t="s">
        <v>3097</v>
      </c>
    </row>
    <row r="23522" spans="17:20">
      <c r="Q23522">
        <v>0.69407407407407395</v>
      </c>
      <c r="R23522">
        <v>1</v>
      </c>
      <c r="S23522" t="s">
        <v>10758</v>
      </c>
      <c r="T23522" t="s">
        <v>3221</v>
      </c>
    </row>
    <row r="23523" spans="17:20">
      <c r="Q23523">
        <v>0.69407407407407395</v>
      </c>
      <c r="R23523">
        <v>1</v>
      </c>
      <c r="S23523" t="s">
        <v>2562</v>
      </c>
      <c r="T23523" t="s">
        <v>3128</v>
      </c>
    </row>
    <row r="23524" spans="17:20">
      <c r="Q23524">
        <v>0.69408564814814799</v>
      </c>
      <c r="R23524">
        <v>1</v>
      </c>
      <c r="S23524" t="s">
        <v>10740</v>
      </c>
      <c r="T23524" t="s">
        <v>3221</v>
      </c>
    </row>
    <row r="23525" spans="17:20">
      <c r="Q23525">
        <v>0.69408564814814799</v>
      </c>
      <c r="R23525">
        <v>1</v>
      </c>
      <c r="S23525" t="s">
        <v>10744</v>
      </c>
      <c r="T23525" t="s">
        <v>3221</v>
      </c>
    </row>
    <row r="23526" spans="17:20">
      <c r="Q23526">
        <v>0.69416666666666704</v>
      </c>
      <c r="R23526">
        <v>1</v>
      </c>
      <c r="S23526" t="s">
        <v>2562</v>
      </c>
      <c r="T23526" t="s">
        <v>3097</v>
      </c>
    </row>
    <row r="23527" spans="17:20">
      <c r="Q23527">
        <v>0.69418981481481501</v>
      </c>
      <c r="R23527">
        <v>1</v>
      </c>
      <c r="S23527" t="s">
        <v>10768</v>
      </c>
      <c r="T23527" t="s">
        <v>3103</v>
      </c>
    </row>
    <row r="23528" spans="17:20">
      <c r="Q23528">
        <v>0.69422453703703701</v>
      </c>
      <c r="R23528">
        <v>1</v>
      </c>
      <c r="S23528" t="s">
        <v>10787</v>
      </c>
      <c r="T23528" t="s">
        <v>3103</v>
      </c>
    </row>
    <row r="23529" spans="17:20">
      <c r="Q23529">
        <v>0.69422453703703701</v>
      </c>
      <c r="R23529">
        <v>2</v>
      </c>
      <c r="S23529" t="s">
        <v>2562</v>
      </c>
      <c r="T23529" t="s">
        <v>3098</v>
      </c>
    </row>
    <row r="23530" spans="17:20">
      <c r="Q23530">
        <v>0.69422453703703701</v>
      </c>
      <c r="R23530">
        <v>1</v>
      </c>
      <c r="S23530" t="s">
        <v>2562</v>
      </c>
      <c r="T23530" t="s">
        <v>3097</v>
      </c>
    </row>
    <row r="23531" spans="17:20">
      <c r="Q23531">
        <v>0.69424768518518498</v>
      </c>
      <c r="R23531">
        <v>2</v>
      </c>
      <c r="S23531" t="s">
        <v>10811</v>
      </c>
      <c r="T23531" t="s">
        <v>3096</v>
      </c>
    </row>
    <row r="23532" spans="17:20">
      <c r="Q23532">
        <v>0.69425925925925902</v>
      </c>
      <c r="R23532">
        <v>1</v>
      </c>
      <c r="S23532" t="s">
        <v>2562</v>
      </c>
      <c r="T23532" t="s">
        <v>3098</v>
      </c>
    </row>
    <row r="23533" spans="17:20">
      <c r="Q23533">
        <v>0.69428240740740699</v>
      </c>
      <c r="R23533">
        <v>1</v>
      </c>
      <c r="S23533" t="s">
        <v>10790</v>
      </c>
      <c r="T23533" t="s">
        <v>3221</v>
      </c>
    </row>
    <row r="23534" spans="17:20">
      <c r="Q23534">
        <v>0.69431712962962999</v>
      </c>
      <c r="R23534">
        <v>1</v>
      </c>
      <c r="S23534" t="s">
        <v>10792</v>
      </c>
      <c r="T23534" t="s">
        <v>3221</v>
      </c>
    </row>
    <row r="23535" spans="17:20">
      <c r="Q23535">
        <v>0.69434027777777796</v>
      </c>
      <c r="R23535">
        <v>1</v>
      </c>
      <c r="S23535" t="s">
        <v>2562</v>
      </c>
      <c r="T23535" t="s">
        <v>3098</v>
      </c>
    </row>
    <row r="23536" spans="17:20">
      <c r="Q23536">
        <v>0.69436342592592604</v>
      </c>
      <c r="R23536">
        <v>1</v>
      </c>
      <c r="S23536" t="s">
        <v>10748</v>
      </c>
      <c r="T23536" t="s">
        <v>3103</v>
      </c>
    </row>
    <row r="23537" spans="17:20">
      <c r="Q23537">
        <v>0.69437499999999996</v>
      </c>
      <c r="R23537">
        <v>1</v>
      </c>
      <c r="S23537" t="s">
        <v>10788</v>
      </c>
      <c r="T23537" t="s">
        <v>3103</v>
      </c>
    </row>
    <row r="23538" spans="17:20">
      <c r="Q23538">
        <v>0.694386574074074</v>
      </c>
      <c r="R23538">
        <v>1</v>
      </c>
      <c r="S23538" t="s">
        <v>10749</v>
      </c>
      <c r="T23538" t="s">
        <v>3103</v>
      </c>
    </row>
    <row r="23539" spans="17:20">
      <c r="Q23539">
        <v>0.69439814814814804</v>
      </c>
      <c r="R23539">
        <v>1</v>
      </c>
      <c r="S23539" t="s">
        <v>2562</v>
      </c>
      <c r="T23539" t="s">
        <v>3098</v>
      </c>
    </row>
    <row r="23540" spans="17:20">
      <c r="Q23540">
        <v>0.69442129629629601</v>
      </c>
      <c r="R23540">
        <v>2</v>
      </c>
      <c r="S23540" t="s">
        <v>2562</v>
      </c>
      <c r="T23540" t="s">
        <v>3098</v>
      </c>
    </row>
    <row r="23541" spans="17:20">
      <c r="Q23541">
        <v>0.69444444444444398</v>
      </c>
      <c r="R23541">
        <v>1</v>
      </c>
      <c r="S23541" t="s">
        <v>2562</v>
      </c>
      <c r="T23541" t="s">
        <v>3098</v>
      </c>
    </row>
    <row r="23542" spans="17:20">
      <c r="Q23542">
        <v>0.69446759259259305</v>
      </c>
      <c r="R23542">
        <v>1</v>
      </c>
      <c r="S23542" t="s">
        <v>10799</v>
      </c>
      <c r="T23542" t="s">
        <v>3221</v>
      </c>
    </row>
    <row r="23543" spans="17:20">
      <c r="Q23543">
        <v>0.69446759259259305</v>
      </c>
      <c r="R23543">
        <v>2</v>
      </c>
      <c r="S23543" t="s">
        <v>10756</v>
      </c>
      <c r="T23543" t="s">
        <v>3221</v>
      </c>
    </row>
    <row r="23544" spans="17:20">
      <c r="Q23544">
        <v>0.69449074074074102</v>
      </c>
      <c r="R23544">
        <v>1</v>
      </c>
      <c r="S23544" t="s">
        <v>10759</v>
      </c>
      <c r="T23544" t="s">
        <v>3221</v>
      </c>
    </row>
    <row r="23545" spans="17:20">
      <c r="Q23545">
        <v>0.69449074074074102</v>
      </c>
      <c r="R23545">
        <v>1</v>
      </c>
      <c r="S23545" t="s">
        <v>2562</v>
      </c>
      <c r="T23545" t="s">
        <v>3098</v>
      </c>
    </row>
    <row r="23546" spans="17:20">
      <c r="Q23546">
        <v>0.69451388888888899</v>
      </c>
      <c r="R23546">
        <v>1</v>
      </c>
      <c r="S23546" t="s">
        <v>10808</v>
      </c>
      <c r="T23546" t="s">
        <v>3103</v>
      </c>
    </row>
    <row r="23547" spans="17:20">
      <c r="Q23547">
        <v>0.69451388888888899</v>
      </c>
      <c r="R23547">
        <v>1</v>
      </c>
      <c r="S23547" t="s">
        <v>2562</v>
      </c>
      <c r="T23547" t="s">
        <v>3098</v>
      </c>
    </row>
    <row r="23548" spans="17:20">
      <c r="Q23548">
        <v>0.69452546296296302</v>
      </c>
      <c r="R23548">
        <v>1</v>
      </c>
      <c r="S23548" t="s">
        <v>10800</v>
      </c>
      <c r="T23548" t="s">
        <v>3221</v>
      </c>
    </row>
    <row r="23549" spans="17:20">
      <c r="Q23549">
        <v>0.69453703703703695</v>
      </c>
      <c r="R23549">
        <v>1</v>
      </c>
      <c r="S23549" t="s">
        <v>10804</v>
      </c>
      <c r="T23549" t="s">
        <v>3101</v>
      </c>
    </row>
    <row r="23550" spans="17:20">
      <c r="Q23550">
        <v>0.69453703703703695</v>
      </c>
      <c r="R23550">
        <v>4</v>
      </c>
      <c r="S23550" t="s">
        <v>13436</v>
      </c>
      <c r="T23550" t="s">
        <v>3095</v>
      </c>
    </row>
    <row r="23551" spans="17:20">
      <c r="Q23551">
        <v>0.694618055555556</v>
      </c>
      <c r="R23551">
        <v>1</v>
      </c>
      <c r="S23551" t="s">
        <v>2562</v>
      </c>
      <c r="T23551" t="s">
        <v>3098</v>
      </c>
    </row>
    <row r="23552" spans="17:20">
      <c r="Q23552">
        <v>0.69467592592592597</v>
      </c>
      <c r="R23552">
        <v>2</v>
      </c>
      <c r="S23552" t="s">
        <v>2562</v>
      </c>
      <c r="T23552" t="s">
        <v>3098</v>
      </c>
    </row>
    <row r="23553" spans="17:20">
      <c r="Q23553">
        <v>0.69471064814814798</v>
      </c>
      <c r="R23553">
        <v>2</v>
      </c>
      <c r="S23553" t="s">
        <v>2562</v>
      </c>
      <c r="T23553" t="s">
        <v>3098</v>
      </c>
    </row>
    <row r="23554" spans="17:20">
      <c r="Q23554">
        <v>0.69478009259259299</v>
      </c>
      <c r="R23554">
        <v>1</v>
      </c>
      <c r="S23554" t="s">
        <v>13437</v>
      </c>
      <c r="T23554" t="s">
        <v>3095</v>
      </c>
    </row>
    <row r="23555" spans="17:20">
      <c r="Q23555">
        <v>0.69479166666666703</v>
      </c>
      <c r="R23555">
        <v>1</v>
      </c>
      <c r="S23555" t="s">
        <v>2562</v>
      </c>
      <c r="T23555" t="s">
        <v>3098</v>
      </c>
    </row>
    <row r="23556" spans="17:20">
      <c r="Q23556">
        <v>0.69480324074074096</v>
      </c>
      <c r="R23556">
        <v>3</v>
      </c>
      <c r="S23556" t="s">
        <v>10796</v>
      </c>
      <c r="T23556" t="s">
        <v>3103</v>
      </c>
    </row>
    <row r="23557" spans="17:20">
      <c r="Q23557">
        <v>0.694814814814815</v>
      </c>
      <c r="R23557">
        <v>1</v>
      </c>
      <c r="S23557" t="s">
        <v>10802</v>
      </c>
      <c r="T23557" t="s">
        <v>3103</v>
      </c>
    </row>
    <row r="23558" spans="17:20">
      <c r="Q23558">
        <v>0.69482638888888903</v>
      </c>
      <c r="R23558">
        <v>4</v>
      </c>
      <c r="S23558" t="s">
        <v>10843</v>
      </c>
      <c r="T23558" t="s">
        <v>3103</v>
      </c>
    </row>
    <row r="23559" spans="17:20">
      <c r="Q23559">
        <v>0.694849537037037</v>
      </c>
      <c r="R23559">
        <v>1</v>
      </c>
      <c r="S23559" t="s">
        <v>10847</v>
      </c>
      <c r="T23559" t="s">
        <v>3103</v>
      </c>
    </row>
    <row r="23560" spans="17:20">
      <c r="Q23560">
        <v>0.69488425925925901</v>
      </c>
      <c r="R23560">
        <v>1</v>
      </c>
      <c r="S23560" t="s">
        <v>10803</v>
      </c>
      <c r="T23560" t="s">
        <v>3103</v>
      </c>
    </row>
    <row r="23561" spans="17:20">
      <c r="Q23561">
        <v>0.69488425925925901</v>
      </c>
      <c r="R23561">
        <v>1</v>
      </c>
      <c r="S23561" t="s">
        <v>10780</v>
      </c>
      <c r="T23561" t="s">
        <v>3221</v>
      </c>
    </row>
    <row r="23562" spans="17:20">
      <c r="Q23562">
        <v>0.69491898148148101</v>
      </c>
      <c r="R23562">
        <v>2</v>
      </c>
      <c r="S23562" t="s">
        <v>2562</v>
      </c>
      <c r="T23562" t="s">
        <v>3098</v>
      </c>
    </row>
    <row r="23563" spans="17:20">
      <c r="Q23563">
        <v>0.69493055555555605</v>
      </c>
      <c r="R23563">
        <v>1</v>
      </c>
      <c r="S23563" t="s">
        <v>10783</v>
      </c>
      <c r="T23563" t="s">
        <v>3221</v>
      </c>
    </row>
    <row r="23564" spans="17:20">
      <c r="Q23564">
        <v>0.69494212962962998</v>
      </c>
      <c r="R23564">
        <v>1</v>
      </c>
      <c r="S23564" t="s">
        <v>2562</v>
      </c>
      <c r="T23564" t="s">
        <v>3098</v>
      </c>
    </row>
    <row r="23565" spans="17:20">
      <c r="Q23565">
        <v>0.69498842592592602</v>
      </c>
      <c r="R23565">
        <v>1</v>
      </c>
      <c r="S23565" t="s">
        <v>10813</v>
      </c>
      <c r="T23565" t="s">
        <v>3221</v>
      </c>
    </row>
    <row r="23566" spans="17:20">
      <c r="Q23566">
        <v>0.69516203703703705</v>
      </c>
      <c r="R23566">
        <v>1</v>
      </c>
      <c r="S23566" t="s">
        <v>10851</v>
      </c>
      <c r="T23566" t="s">
        <v>3103</v>
      </c>
    </row>
    <row r="23567" spans="17:20">
      <c r="Q23567">
        <v>0.69520833333333298</v>
      </c>
      <c r="R23567">
        <v>1</v>
      </c>
      <c r="S23567" t="s">
        <v>10769</v>
      </c>
      <c r="T23567" t="s">
        <v>3221</v>
      </c>
    </row>
    <row r="23568" spans="17:20">
      <c r="Q23568">
        <v>0.69524305555555599</v>
      </c>
      <c r="R23568">
        <v>2</v>
      </c>
      <c r="S23568" t="s">
        <v>2562</v>
      </c>
      <c r="T23568" t="s">
        <v>3098</v>
      </c>
    </row>
    <row r="23569" spans="17:20">
      <c r="Q23569">
        <v>0.69526620370370396</v>
      </c>
      <c r="R23569">
        <v>1</v>
      </c>
      <c r="S23569" t="s">
        <v>10805</v>
      </c>
      <c r="T23569" t="s">
        <v>3103</v>
      </c>
    </row>
    <row r="23570" spans="17:20">
      <c r="Q23570">
        <v>0.69526620370370396</v>
      </c>
      <c r="R23570">
        <v>1</v>
      </c>
      <c r="S23570" t="s">
        <v>2562</v>
      </c>
      <c r="T23570" t="s">
        <v>3098</v>
      </c>
    </row>
    <row r="23571" spans="17:20">
      <c r="Q23571">
        <v>0.69527777777777799</v>
      </c>
      <c r="R23571">
        <v>1</v>
      </c>
      <c r="S23571" t="s">
        <v>2562</v>
      </c>
      <c r="T23571" t="s">
        <v>3098</v>
      </c>
    </row>
    <row r="23572" spans="17:20">
      <c r="Q23572">
        <v>0.69530092592592596</v>
      </c>
      <c r="R23572">
        <v>1</v>
      </c>
      <c r="S23572" t="s">
        <v>2562</v>
      </c>
      <c r="T23572" t="s">
        <v>3098</v>
      </c>
    </row>
    <row r="23573" spans="17:20">
      <c r="Q23573">
        <v>0.69532407407407404</v>
      </c>
      <c r="R23573">
        <v>1</v>
      </c>
      <c r="S23573" t="s">
        <v>2562</v>
      </c>
      <c r="T23573" t="s">
        <v>3098</v>
      </c>
    </row>
    <row r="23574" spans="17:20">
      <c r="Q23574">
        <v>0.69534722222222201</v>
      </c>
      <c r="R23574">
        <v>1</v>
      </c>
      <c r="S23574" t="s">
        <v>10817</v>
      </c>
      <c r="T23574" t="s">
        <v>3103</v>
      </c>
    </row>
    <row r="23575" spans="17:20">
      <c r="Q23575">
        <v>0.69534722222222201</v>
      </c>
      <c r="R23575">
        <v>1</v>
      </c>
      <c r="S23575" t="s">
        <v>2562</v>
      </c>
      <c r="T23575" t="s">
        <v>3098</v>
      </c>
    </row>
    <row r="23576" spans="17:20">
      <c r="Q23576">
        <v>0.69539351851851805</v>
      </c>
      <c r="R23576">
        <v>1</v>
      </c>
      <c r="S23576" t="s">
        <v>2562</v>
      </c>
      <c r="T23576" t="s">
        <v>3098</v>
      </c>
    </row>
    <row r="23577" spans="17:20">
      <c r="Q23577">
        <v>0.69542824074074105</v>
      </c>
      <c r="R23577">
        <v>1</v>
      </c>
      <c r="S23577" t="s">
        <v>2562</v>
      </c>
      <c r="T23577" t="s">
        <v>3098</v>
      </c>
    </row>
    <row r="23578" spans="17:20">
      <c r="Q23578">
        <v>0.69543981481481498</v>
      </c>
      <c r="R23578">
        <v>1</v>
      </c>
      <c r="S23578" t="s">
        <v>10777</v>
      </c>
      <c r="T23578" t="s">
        <v>3221</v>
      </c>
    </row>
    <row r="23579" spans="17:20">
      <c r="Q23579">
        <v>0.695543981481481</v>
      </c>
      <c r="R23579">
        <v>1</v>
      </c>
      <c r="S23579" t="s">
        <v>10801</v>
      </c>
      <c r="T23579" t="s">
        <v>3103</v>
      </c>
    </row>
    <row r="23580" spans="17:20">
      <c r="Q23580">
        <v>0.69556712962962997</v>
      </c>
      <c r="R23580">
        <v>1</v>
      </c>
      <c r="S23580" t="s">
        <v>2562</v>
      </c>
      <c r="T23580" t="s">
        <v>3098</v>
      </c>
    </row>
    <row r="23581" spans="17:20">
      <c r="Q23581">
        <v>0.695578703703704</v>
      </c>
      <c r="R23581">
        <v>1</v>
      </c>
      <c r="S23581" t="s">
        <v>10797</v>
      </c>
      <c r="T23581" t="s">
        <v>3221</v>
      </c>
    </row>
    <row r="23582" spans="17:20">
      <c r="Q23582">
        <v>0.69560185185185197</v>
      </c>
      <c r="R23582">
        <v>1</v>
      </c>
      <c r="S23582" t="s">
        <v>2562</v>
      </c>
      <c r="T23582" t="s">
        <v>3098</v>
      </c>
    </row>
    <row r="23583" spans="17:20">
      <c r="Q23583">
        <v>0.69562500000000005</v>
      </c>
      <c r="R23583">
        <v>1</v>
      </c>
      <c r="S23583" t="s">
        <v>2562</v>
      </c>
      <c r="T23583" t="s">
        <v>3098</v>
      </c>
    </row>
    <row r="23584" spans="17:20">
      <c r="Q23584">
        <v>0.69571759259259303</v>
      </c>
      <c r="R23584">
        <v>1</v>
      </c>
      <c r="S23584" t="s">
        <v>10798</v>
      </c>
      <c r="T23584" t="s">
        <v>3221</v>
      </c>
    </row>
    <row r="23585" spans="17:20">
      <c r="Q23585">
        <v>0.69575231481481503</v>
      </c>
      <c r="R23585">
        <v>1</v>
      </c>
      <c r="S23585" t="s">
        <v>10810</v>
      </c>
      <c r="T23585" t="s">
        <v>3221</v>
      </c>
    </row>
    <row r="23586" spans="17:20">
      <c r="Q23586">
        <v>0.695775462962963</v>
      </c>
      <c r="R23586">
        <v>2</v>
      </c>
      <c r="S23586" t="s">
        <v>10867</v>
      </c>
      <c r="T23586" t="s">
        <v>3103</v>
      </c>
    </row>
    <row r="23587" spans="17:20">
      <c r="Q23587">
        <v>0.695775462962963</v>
      </c>
      <c r="R23587">
        <v>1</v>
      </c>
      <c r="S23587" t="s">
        <v>2342</v>
      </c>
      <c r="T23587" t="s">
        <v>3101</v>
      </c>
    </row>
    <row r="23588" spans="17:20">
      <c r="Q23588">
        <v>0.69578703703703704</v>
      </c>
      <c r="R23588">
        <v>1</v>
      </c>
      <c r="S23588" t="s">
        <v>10852</v>
      </c>
      <c r="T23588" t="s">
        <v>3103</v>
      </c>
    </row>
    <row r="23589" spans="17:20">
      <c r="Q23589">
        <v>0.69579861111111097</v>
      </c>
      <c r="R23589">
        <v>1</v>
      </c>
      <c r="S23589" t="s">
        <v>13438</v>
      </c>
      <c r="T23589" t="s">
        <v>3101</v>
      </c>
    </row>
    <row r="23590" spans="17:20">
      <c r="Q23590">
        <v>0.69582175925925904</v>
      </c>
      <c r="R23590">
        <v>1</v>
      </c>
      <c r="S23590" t="s">
        <v>10871</v>
      </c>
      <c r="T23590" t="s">
        <v>3103</v>
      </c>
    </row>
    <row r="23591" spans="17:20">
      <c r="Q23591">
        <v>0.69583333333333297</v>
      </c>
      <c r="R23591">
        <v>4</v>
      </c>
      <c r="S23591" t="s">
        <v>2562</v>
      </c>
      <c r="T23591" t="s">
        <v>3098</v>
      </c>
    </row>
    <row r="23592" spans="17:20">
      <c r="Q23592">
        <v>0.69586805555555598</v>
      </c>
      <c r="R23592">
        <v>1</v>
      </c>
      <c r="S23592" t="s">
        <v>10875</v>
      </c>
      <c r="T23592" t="s">
        <v>3103</v>
      </c>
    </row>
    <row r="23593" spans="17:20">
      <c r="Q23593">
        <v>0.69590277777777798</v>
      </c>
      <c r="R23593">
        <v>1</v>
      </c>
      <c r="S23593" t="s">
        <v>10876</v>
      </c>
      <c r="T23593" t="s">
        <v>3103</v>
      </c>
    </row>
    <row r="23594" spans="17:20">
      <c r="Q23594">
        <v>0.69590277777777798</v>
      </c>
      <c r="R23594">
        <v>1</v>
      </c>
      <c r="S23594" t="s">
        <v>2562</v>
      </c>
      <c r="T23594" t="s">
        <v>3098</v>
      </c>
    </row>
    <row r="23595" spans="17:20">
      <c r="Q23595">
        <v>0.69592592592592595</v>
      </c>
      <c r="R23595">
        <v>1</v>
      </c>
      <c r="S23595" t="s">
        <v>10878</v>
      </c>
      <c r="T23595" t="s">
        <v>3103</v>
      </c>
    </row>
    <row r="23596" spans="17:20">
      <c r="Q23596">
        <v>0.69593749999999999</v>
      </c>
      <c r="R23596">
        <v>1</v>
      </c>
      <c r="S23596" t="s">
        <v>10844</v>
      </c>
      <c r="T23596" t="s">
        <v>3103</v>
      </c>
    </row>
    <row r="23597" spans="17:20">
      <c r="Q23597">
        <v>0.69596064814814795</v>
      </c>
      <c r="R23597">
        <v>1</v>
      </c>
      <c r="S23597" t="s">
        <v>10879</v>
      </c>
      <c r="T23597" t="s">
        <v>3103</v>
      </c>
    </row>
    <row r="23598" spans="17:20">
      <c r="Q23598">
        <v>0.69598379629629603</v>
      </c>
      <c r="R23598">
        <v>1</v>
      </c>
      <c r="S23598" t="s">
        <v>10881</v>
      </c>
      <c r="T23598" t="s">
        <v>3103</v>
      </c>
    </row>
    <row r="23599" spans="17:20">
      <c r="Q23599">
        <v>0.696006944444444</v>
      </c>
      <c r="R23599">
        <v>1</v>
      </c>
      <c r="S23599" t="s">
        <v>10883</v>
      </c>
      <c r="T23599" t="s">
        <v>3103</v>
      </c>
    </row>
    <row r="23600" spans="17:20">
      <c r="Q23600">
        <v>0.696041666666667</v>
      </c>
      <c r="R23600">
        <v>6</v>
      </c>
      <c r="S23600" t="s">
        <v>2562</v>
      </c>
      <c r="T23600" t="s">
        <v>3096</v>
      </c>
    </row>
    <row r="23601" spans="17:20">
      <c r="Q23601">
        <v>0.69608796296296305</v>
      </c>
      <c r="R23601">
        <v>1</v>
      </c>
      <c r="S23601" t="s">
        <v>10814</v>
      </c>
      <c r="T23601" t="s">
        <v>3103</v>
      </c>
    </row>
    <row r="23602" spans="17:20">
      <c r="Q23602">
        <v>0.69609953703703698</v>
      </c>
      <c r="R23602">
        <v>3</v>
      </c>
      <c r="S23602" t="s">
        <v>13439</v>
      </c>
      <c r="T23602" t="s">
        <v>3096</v>
      </c>
    </row>
    <row r="23603" spans="17:20">
      <c r="Q23603">
        <v>0.69618055555555602</v>
      </c>
      <c r="R23603">
        <v>2</v>
      </c>
      <c r="S23603" t="s">
        <v>10826</v>
      </c>
      <c r="T23603" t="s">
        <v>3103</v>
      </c>
    </row>
    <row r="23604" spans="17:20">
      <c r="Q23604">
        <v>0.69619212962962995</v>
      </c>
      <c r="R23604">
        <v>1</v>
      </c>
      <c r="S23604" t="s">
        <v>2562</v>
      </c>
      <c r="T23604" t="s">
        <v>3097</v>
      </c>
    </row>
    <row r="23605" spans="17:20">
      <c r="Q23605">
        <v>0.69622685185185196</v>
      </c>
      <c r="R23605">
        <v>1</v>
      </c>
      <c r="S23605" t="s">
        <v>2562</v>
      </c>
      <c r="T23605" t="s">
        <v>3098</v>
      </c>
    </row>
    <row r="23606" spans="17:20">
      <c r="Q23606">
        <v>0.69625000000000004</v>
      </c>
      <c r="R23606">
        <v>1</v>
      </c>
      <c r="S23606" t="s">
        <v>10835</v>
      </c>
      <c r="T23606" t="s">
        <v>3221</v>
      </c>
    </row>
    <row r="23607" spans="17:20">
      <c r="Q23607">
        <v>0.69626157407407396</v>
      </c>
      <c r="R23607">
        <v>1</v>
      </c>
      <c r="S23607" t="s">
        <v>10836</v>
      </c>
      <c r="T23607" t="s">
        <v>3103</v>
      </c>
    </row>
    <row r="23608" spans="17:20">
      <c r="Q23608">
        <v>0.696273148148148</v>
      </c>
      <c r="R23608">
        <v>1</v>
      </c>
      <c r="S23608" t="s">
        <v>2562</v>
      </c>
      <c r="T23608" t="s">
        <v>3094</v>
      </c>
    </row>
    <row r="23609" spans="17:20">
      <c r="Q23609">
        <v>0.69628472222222204</v>
      </c>
      <c r="R23609">
        <v>1</v>
      </c>
      <c r="S23609" t="s">
        <v>2562</v>
      </c>
      <c r="T23609" t="s">
        <v>3097</v>
      </c>
    </row>
    <row r="23610" spans="17:20">
      <c r="Q23610">
        <v>0.69636574074074098</v>
      </c>
      <c r="R23610">
        <v>1</v>
      </c>
      <c r="S23610" t="s">
        <v>10820</v>
      </c>
      <c r="T23610" t="s">
        <v>3221</v>
      </c>
    </row>
    <row r="23611" spans="17:20">
      <c r="Q23611">
        <v>0.69637731481481502</v>
      </c>
      <c r="R23611">
        <v>1</v>
      </c>
      <c r="S23611" t="s">
        <v>10841</v>
      </c>
      <c r="T23611" t="s">
        <v>3221</v>
      </c>
    </row>
    <row r="23612" spans="17:20">
      <c r="Q23612">
        <v>0.69640046296296299</v>
      </c>
      <c r="R23612">
        <v>1</v>
      </c>
      <c r="S23612" t="s">
        <v>2562</v>
      </c>
      <c r="T23612" t="s">
        <v>3098</v>
      </c>
    </row>
    <row r="23613" spans="17:20">
      <c r="Q23613">
        <v>0.69642361111111095</v>
      </c>
      <c r="R23613">
        <v>1</v>
      </c>
      <c r="S23613" t="s">
        <v>13440</v>
      </c>
      <c r="T23613" t="s">
        <v>3128</v>
      </c>
    </row>
    <row r="23614" spans="17:20">
      <c r="Q23614">
        <v>0.69643518518518499</v>
      </c>
      <c r="R23614">
        <v>1</v>
      </c>
      <c r="S23614" t="s">
        <v>2562</v>
      </c>
      <c r="T23614" t="s">
        <v>3098</v>
      </c>
    </row>
    <row r="23615" spans="17:20">
      <c r="Q23615">
        <v>0.69645833333333296</v>
      </c>
      <c r="R23615">
        <v>1</v>
      </c>
      <c r="S23615" t="s">
        <v>1487</v>
      </c>
      <c r="T23615" t="s">
        <v>3096</v>
      </c>
    </row>
    <row r="23616" spans="17:20">
      <c r="Q23616">
        <v>0.69651620370370404</v>
      </c>
      <c r="R23616">
        <v>2</v>
      </c>
      <c r="S23616" t="s">
        <v>2562</v>
      </c>
      <c r="T23616" t="s">
        <v>3098</v>
      </c>
    </row>
    <row r="23617" spans="17:20">
      <c r="Q23617">
        <v>0.69670138888888899</v>
      </c>
      <c r="R23617">
        <v>1</v>
      </c>
      <c r="S23617" t="s">
        <v>4861</v>
      </c>
      <c r="T23617" t="s">
        <v>3095</v>
      </c>
    </row>
    <row r="23618" spans="17:20">
      <c r="Q23618">
        <v>0.69678240740740705</v>
      </c>
      <c r="R23618">
        <v>1</v>
      </c>
      <c r="S23618" t="s">
        <v>2562</v>
      </c>
      <c r="T23618" t="s">
        <v>3098</v>
      </c>
    </row>
    <row r="23619" spans="17:20">
      <c r="Q23619">
        <v>0.69685185185185206</v>
      </c>
      <c r="R23619">
        <v>1</v>
      </c>
      <c r="S23619" t="s">
        <v>2562</v>
      </c>
      <c r="T23619" t="s">
        <v>3097</v>
      </c>
    </row>
    <row r="23620" spans="17:20">
      <c r="Q23620">
        <v>0.69686342592592598</v>
      </c>
      <c r="R23620">
        <v>2</v>
      </c>
      <c r="S23620" t="s">
        <v>2562</v>
      </c>
      <c r="T23620" t="s">
        <v>3098</v>
      </c>
    </row>
    <row r="23621" spans="17:20">
      <c r="Q23621">
        <v>0.69688657407407395</v>
      </c>
      <c r="R23621">
        <v>1</v>
      </c>
      <c r="S23621" t="s">
        <v>2562</v>
      </c>
      <c r="T23621" t="s">
        <v>3098</v>
      </c>
    </row>
    <row r="23622" spans="17:20">
      <c r="Q23622">
        <v>0.69693287037036999</v>
      </c>
      <c r="R23622">
        <v>1</v>
      </c>
      <c r="S23622" t="s">
        <v>2562</v>
      </c>
      <c r="T23622" t="s">
        <v>3098</v>
      </c>
    </row>
    <row r="23623" spans="17:20">
      <c r="Q23623">
        <v>0.696967592592593</v>
      </c>
      <c r="R23623">
        <v>1</v>
      </c>
      <c r="S23623" t="s">
        <v>2562</v>
      </c>
      <c r="T23623" t="s">
        <v>3098</v>
      </c>
    </row>
    <row r="23624" spans="17:20">
      <c r="Q23624">
        <v>0.69709490740740698</v>
      </c>
      <c r="R23624">
        <v>1</v>
      </c>
      <c r="S23624" t="s">
        <v>2562</v>
      </c>
      <c r="T23624" t="s">
        <v>3098</v>
      </c>
    </row>
    <row r="23625" spans="17:20">
      <c r="Q23625">
        <v>0.697199074074074</v>
      </c>
      <c r="R23625">
        <v>1</v>
      </c>
      <c r="S23625" t="s">
        <v>2562</v>
      </c>
      <c r="T23625" t="s">
        <v>3098</v>
      </c>
    </row>
    <row r="23626" spans="17:20">
      <c r="Q23626">
        <v>0.69728009259259305</v>
      </c>
      <c r="R23626">
        <v>1</v>
      </c>
      <c r="S23626" t="s">
        <v>2562</v>
      </c>
      <c r="T23626" t="s">
        <v>3098</v>
      </c>
    </row>
    <row r="23627" spans="17:20">
      <c r="Q23627">
        <v>0.69733796296296302</v>
      </c>
      <c r="R23627">
        <v>1</v>
      </c>
      <c r="S23627" t="s">
        <v>4341</v>
      </c>
      <c r="T23627" t="s">
        <v>3095</v>
      </c>
    </row>
    <row r="23628" spans="17:20">
      <c r="Q23628">
        <v>0.69740740740740703</v>
      </c>
      <c r="R23628">
        <v>1</v>
      </c>
      <c r="S23628" t="s">
        <v>2562</v>
      </c>
      <c r="T23628" t="s">
        <v>3098</v>
      </c>
    </row>
    <row r="23629" spans="17:20">
      <c r="Q23629">
        <v>0.69745370370370396</v>
      </c>
      <c r="R23629">
        <v>1</v>
      </c>
      <c r="S23629" t="s">
        <v>2562</v>
      </c>
      <c r="T23629" t="s">
        <v>3097</v>
      </c>
    </row>
    <row r="23630" spans="17:20">
      <c r="Q23630">
        <v>0.697465277777778</v>
      </c>
      <c r="R23630">
        <v>2</v>
      </c>
      <c r="S23630" t="s">
        <v>2562</v>
      </c>
      <c r="T23630" t="s">
        <v>3098</v>
      </c>
    </row>
    <row r="23631" spans="17:20">
      <c r="Q23631">
        <v>0.697465277777778</v>
      </c>
      <c r="R23631">
        <v>1</v>
      </c>
      <c r="S23631" t="s">
        <v>13441</v>
      </c>
      <c r="T23631" t="s">
        <v>3094</v>
      </c>
    </row>
    <row r="23632" spans="17:20">
      <c r="Q23632">
        <v>0.69748842592592597</v>
      </c>
      <c r="R23632">
        <v>1</v>
      </c>
      <c r="S23632" t="s">
        <v>2562</v>
      </c>
      <c r="T23632" t="s">
        <v>3098</v>
      </c>
    </row>
    <row r="23633" spans="17:20">
      <c r="Q23633">
        <v>0.69750000000000001</v>
      </c>
      <c r="R23633">
        <v>1</v>
      </c>
      <c r="S23633" t="s">
        <v>4155</v>
      </c>
      <c r="T23633" t="s">
        <v>3099</v>
      </c>
    </row>
    <row r="23634" spans="17:20">
      <c r="Q23634">
        <v>0.69751157407407405</v>
      </c>
      <c r="R23634">
        <v>1</v>
      </c>
      <c r="S23634" t="s">
        <v>2562</v>
      </c>
      <c r="T23634" t="s">
        <v>3098</v>
      </c>
    </row>
    <row r="23635" spans="17:20">
      <c r="Q23635">
        <v>0.69758101851851895</v>
      </c>
      <c r="R23635">
        <v>1</v>
      </c>
      <c r="S23635" t="s">
        <v>2562</v>
      </c>
      <c r="T23635" t="s">
        <v>3098</v>
      </c>
    </row>
    <row r="23636" spans="17:20">
      <c r="Q23636">
        <v>0.69761574074074095</v>
      </c>
      <c r="R23636">
        <v>4</v>
      </c>
      <c r="S23636" t="s">
        <v>2562</v>
      </c>
      <c r="T23636" t="s">
        <v>3098</v>
      </c>
    </row>
    <row r="23637" spans="17:20">
      <c r="Q23637">
        <v>0.69762731481481499</v>
      </c>
      <c r="R23637">
        <v>1</v>
      </c>
      <c r="S23637" t="s">
        <v>13442</v>
      </c>
      <c r="T23637" t="s">
        <v>3102</v>
      </c>
    </row>
    <row r="23638" spans="17:20">
      <c r="Q23638">
        <v>0.697696759259259</v>
      </c>
      <c r="R23638">
        <v>1</v>
      </c>
      <c r="S23638" t="s">
        <v>2562</v>
      </c>
      <c r="T23638" t="s">
        <v>3098</v>
      </c>
    </row>
    <row r="23639" spans="17:20">
      <c r="Q23639">
        <v>0.69775462962962997</v>
      </c>
      <c r="R23639">
        <v>1</v>
      </c>
      <c r="S23639" t="s">
        <v>2562</v>
      </c>
      <c r="T23639" t="s">
        <v>3098</v>
      </c>
    </row>
    <row r="23640" spans="17:20">
      <c r="Q23640">
        <v>0.69783564814814802</v>
      </c>
      <c r="R23640">
        <v>1</v>
      </c>
      <c r="S23640" t="s">
        <v>2562</v>
      </c>
      <c r="T23640" t="s">
        <v>3094</v>
      </c>
    </row>
    <row r="23641" spans="17:20">
      <c r="Q23641">
        <v>0.69785879629629599</v>
      </c>
      <c r="R23641">
        <v>1</v>
      </c>
      <c r="S23641" t="s">
        <v>2562</v>
      </c>
      <c r="T23641" t="s">
        <v>3098</v>
      </c>
    </row>
    <row r="23642" spans="17:20">
      <c r="Q23642">
        <v>0.69785879629629599</v>
      </c>
      <c r="R23642">
        <v>1</v>
      </c>
      <c r="S23642" t="s">
        <v>10503</v>
      </c>
      <c r="T23642" t="s">
        <v>3096</v>
      </c>
    </row>
    <row r="23643" spans="17:20">
      <c r="Q23643">
        <v>0.69809027777777799</v>
      </c>
      <c r="R23643">
        <v>2</v>
      </c>
      <c r="S23643" t="s">
        <v>10888</v>
      </c>
      <c r="T23643" t="s">
        <v>3103</v>
      </c>
    </row>
    <row r="23644" spans="17:20">
      <c r="Q23644">
        <v>0.69814814814814796</v>
      </c>
      <c r="R23644">
        <v>2</v>
      </c>
      <c r="S23644" t="s">
        <v>2562</v>
      </c>
      <c r="T23644" t="s">
        <v>3098</v>
      </c>
    </row>
    <row r="23645" spans="17:20">
      <c r="Q23645">
        <v>0.69826388888888902</v>
      </c>
      <c r="R23645">
        <v>1</v>
      </c>
      <c r="S23645" t="s">
        <v>13443</v>
      </c>
      <c r="T23645" t="s">
        <v>3128</v>
      </c>
    </row>
    <row r="23646" spans="17:20">
      <c r="Q23646">
        <v>0.69837962962962996</v>
      </c>
      <c r="R23646">
        <v>1</v>
      </c>
      <c r="S23646" t="s">
        <v>2562</v>
      </c>
      <c r="T23646" t="s">
        <v>3098</v>
      </c>
    </row>
    <row r="23647" spans="17:20">
      <c r="Q23647">
        <v>0.69840277777777804</v>
      </c>
      <c r="R23647">
        <v>1</v>
      </c>
      <c r="S23647" t="s">
        <v>2562</v>
      </c>
      <c r="T23647" t="s">
        <v>3098</v>
      </c>
    </row>
    <row r="23648" spans="17:20">
      <c r="Q23648">
        <v>0.69841435185185197</v>
      </c>
      <c r="R23648">
        <v>1</v>
      </c>
      <c r="S23648" t="s">
        <v>2562</v>
      </c>
      <c r="T23648" t="s">
        <v>3097</v>
      </c>
    </row>
    <row r="23649" spans="17:20">
      <c r="Q23649">
        <v>0.69842592592592601</v>
      </c>
      <c r="R23649">
        <v>2</v>
      </c>
      <c r="S23649" t="s">
        <v>2562</v>
      </c>
      <c r="T23649" t="s">
        <v>3098</v>
      </c>
    </row>
    <row r="23650" spans="17:20">
      <c r="Q23650">
        <v>0.69843750000000004</v>
      </c>
      <c r="R23650">
        <v>1</v>
      </c>
      <c r="S23650" t="s">
        <v>2342</v>
      </c>
      <c r="T23650" t="s">
        <v>3099</v>
      </c>
    </row>
    <row r="23651" spans="17:20">
      <c r="Q23651">
        <v>0.69846064814814801</v>
      </c>
      <c r="R23651">
        <v>1</v>
      </c>
      <c r="S23651" t="s">
        <v>2562</v>
      </c>
      <c r="T23651" t="s">
        <v>3098</v>
      </c>
    </row>
    <row r="23652" spans="17:20">
      <c r="Q23652">
        <v>0.69863425925925904</v>
      </c>
      <c r="R23652">
        <v>1</v>
      </c>
      <c r="S23652" t="s">
        <v>2562</v>
      </c>
      <c r="T23652" t="s">
        <v>3098</v>
      </c>
    </row>
    <row r="23653" spans="17:20">
      <c r="Q23653">
        <v>0.69865740740740701</v>
      </c>
      <c r="R23653">
        <v>1</v>
      </c>
      <c r="S23653" t="s">
        <v>2562</v>
      </c>
      <c r="T23653" t="s">
        <v>3097</v>
      </c>
    </row>
    <row r="23654" spans="17:20">
      <c r="Q23654">
        <v>0.69869212962963001</v>
      </c>
      <c r="R23654">
        <v>4</v>
      </c>
      <c r="S23654" t="s">
        <v>2562</v>
      </c>
      <c r="T23654" t="s">
        <v>3098</v>
      </c>
    </row>
    <row r="23655" spans="17:20">
      <c r="Q23655">
        <v>0.69874999999999998</v>
      </c>
      <c r="R23655">
        <v>1</v>
      </c>
      <c r="S23655" t="s">
        <v>2562</v>
      </c>
      <c r="T23655" t="s">
        <v>3098</v>
      </c>
    </row>
    <row r="23656" spans="17:20">
      <c r="Q23656">
        <v>0.69878472222222199</v>
      </c>
      <c r="R23656">
        <v>1</v>
      </c>
      <c r="S23656" t="s">
        <v>2562</v>
      </c>
      <c r="T23656" t="s">
        <v>3098</v>
      </c>
    </row>
    <row r="23657" spans="17:20">
      <c r="Q23657">
        <v>0.69879629629629603</v>
      </c>
      <c r="R23657">
        <v>1</v>
      </c>
      <c r="S23657" t="s">
        <v>13444</v>
      </c>
      <c r="T23657" t="s">
        <v>3102</v>
      </c>
    </row>
    <row r="23658" spans="17:20">
      <c r="Q23658">
        <v>0.69883101851851803</v>
      </c>
      <c r="R23658">
        <v>3</v>
      </c>
      <c r="S23658" t="s">
        <v>10893</v>
      </c>
      <c r="T23658" t="s">
        <v>3103</v>
      </c>
    </row>
    <row r="23659" spans="17:20">
      <c r="Q23659">
        <v>0.698854166666667</v>
      </c>
      <c r="R23659">
        <v>1</v>
      </c>
      <c r="S23659" t="s">
        <v>2562</v>
      </c>
      <c r="T23659" t="s">
        <v>3098</v>
      </c>
    </row>
    <row r="23660" spans="17:20">
      <c r="Q23660">
        <v>0.69896990740740705</v>
      </c>
      <c r="R23660">
        <v>1</v>
      </c>
      <c r="S23660" t="s">
        <v>7744</v>
      </c>
      <c r="T23660" t="s">
        <v>3096</v>
      </c>
    </row>
    <row r="23661" spans="17:20">
      <c r="Q23661">
        <v>0.69902777777777803</v>
      </c>
      <c r="R23661">
        <v>2</v>
      </c>
      <c r="S23661" t="s">
        <v>829</v>
      </c>
      <c r="T23661" t="s">
        <v>3128</v>
      </c>
    </row>
    <row r="23662" spans="17:20">
      <c r="Q23662">
        <v>0.69907407407407396</v>
      </c>
      <c r="R23662">
        <v>1</v>
      </c>
      <c r="S23662" t="s">
        <v>2562</v>
      </c>
      <c r="T23662" t="s">
        <v>3098</v>
      </c>
    </row>
    <row r="23663" spans="17:20">
      <c r="Q23663">
        <v>0.69910879629629596</v>
      </c>
      <c r="R23663">
        <v>1</v>
      </c>
      <c r="S23663" t="s">
        <v>2562</v>
      </c>
      <c r="T23663" t="s">
        <v>3098</v>
      </c>
    </row>
    <row r="23664" spans="17:20">
      <c r="Q23664">
        <v>0.69910879629629596</v>
      </c>
      <c r="R23664">
        <v>1</v>
      </c>
      <c r="S23664" t="s">
        <v>1042</v>
      </c>
      <c r="T23664" t="s">
        <v>3096</v>
      </c>
    </row>
    <row r="23665" spans="17:20">
      <c r="Q23665">
        <v>0.69913194444444404</v>
      </c>
      <c r="R23665">
        <v>2</v>
      </c>
      <c r="S23665" t="s">
        <v>2562</v>
      </c>
      <c r="T23665" t="s">
        <v>3098</v>
      </c>
    </row>
    <row r="23666" spans="17:20">
      <c r="Q23666">
        <v>0.69934027777777796</v>
      </c>
      <c r="R23666">
        <v>1</v>
      </c>
      <c r="S23666" t="s">
        <v>2562</v>
      </c>
      <c r="T23666" t="s">
        <v>3098</v>
      </c>
    </row>
    <row r="23667" spans="17:20">
      <c r="Q23667">
        <v>0.69942129629629601</v>
      </c>
      <c r="R23667">
        <v>1</v>
      </c>
      <c r="S23667" t="s">
        <v>10906</v>
      </c>
      <c r="T23667" t="s">
        <v>3221</v>
      </c>
    </row>
    <row r="23668" spans="17:20">
      <c r="Q23668">
        <v>0.69945601851851802</v>
      </c>
      <c r="R23668">
        <v>2</v>
      </c>
      <c r="S23668" t="s">
        <v>2562</v>
      </c>
      <c r="T23668" t="s">
        <v>3098</v>
      </c>
    </row>
    <row r="23669" spans="17:20">
      <c r="Q23669">
        <v>0.69950231481481495</v>
      </c>
      <c r="R23669">
        <v>1</v>
      </c>
      <c r="S23669" t="s">
        <v>2562</v>
      </c>
      <c r="T23669" t="s">
        <v>3098</v>
      </c>
    </row>
    <row r="23670" spans="17:20">
      <c r="Q23670">
        <v>0.69952546296296303</v>
      </c>
      <c r="R23670">
        <v>1</v>
      </c>
      <c r="S23670" t="s">
        <v>10914</v>
      </c>
      <c r="T23670" t="s">
        <v>3221</v>
      </c>
    </row>
    <row r="23671" spans="17:20">
      <c r="Q23671">
        <v>0.699548611111111</v>
      </c>
      <c r="R23671">
        <v>1</v>
      </c>
      <c r="S23671" t="s">
        <v>10915</v>
      </c>
      <c r="T23671" t="s">
        <v>3221</v>
      </c>
    </row>
    <row r="23672" spans="17:20">
      <c r="Q23672">
        <v>0.69956018518518504</v>
      </c>
      <c r="R23672">
        <v>1</v>
      </c>
      <c r="S23672" t="s">
        <v>2562</v>
      </c>
      <c r="T23672" t="s">
        <v>3098</v>
      </c>
    </row>
    <row r="23673" spans="17:20">
      <c r="Q23673">
        <v>0.69960648148148197</v>
      </c>
      <c r="R23673">
        <v>1</v>
      </c>
      <c r="S23673" t="s">
        <v>2562</v>
      </c>
      <c r="T23673" t="s">
        <v>3097</v>
      </c>
    </row>
    <row r="23674" spans="17:20">
      <c r="Q23674">
        <v>0.69980324074074096</v>
      </c>
      <c r="R23674">
        <v>1</v>
      </c>
      <c r="S23674" t="s">
        <v>10912</v>
      </c>
      <c r="T23674" t="s">
        <v>3103</v>
      </c>
    </row>
    <row r="23675" spans="17:20">
      <c r="Q23675">
        <v>0.69991898148148102</v>
      </c>
      <c r="R23675">
        <v>1</v>
      </c>
      <c r="S23675" t="s">
        <v>2562</v>
      </c>
      <c r="T23675" t="s">
        <v>3102</v>
      </c>
    </row>
    <row r="23676" spans="17:20">
      <c r="Q23676">
        <v>0.69994212962962998</v>
      </c>
      <c r="R23676">
        <v>1</v>
      </c>
      <c r="S23676" t="s">
        <v>2562</v>
      </c>
      <c r="T23676" t="s">
        <v>3098</v>
      </c>
    </row>
    <row r="23677" spans="17:20">
      <c r="Q23677">
        <v>0.69997685185185199</v>
      </c>
      <c r="R23677">
        <v>1</v>
      </c>
      <c r="S23677" t="s">
        <v>10919</v>
      </c>
      <c r="T23677" t="s">
        <v>3103</v>
      </c>
    </row>
    <row r="23678" spans="17:20">
      <c r="Q23678">
        <v>0.70013888888888898</v>
      </c>
      <c r="R23678">
        <v>2</v>
      </c>
      <c r="S23678" t="s">
        <v>2562</v>
      </c>
      <c r="T23678" t="s">
        <v>3097</v>
      </c>
    </row>
    <row r="23679" spans="17:20">
      <c r="Q23679">
        <v>0.70015046296296302</v>
      </c>
      <c r="R23679">
        <v>1</v>
      </c>
      <c r="S23679" t="s">
        <v>2562</v>
      </c>
      <c r="T23679" t="s">
        <v>3097</v>
      </c>
    </row>
    <row r="23680" spans="17:20">
      <c r="Q23680">
        <v>0.70020833333333299</v>
      </c>
      <c r="R23680">
        <v>1</v>
      </c>
      <c r="S23680" t="s">
        <v>2562</v>
      </c>
      <c r="T23680" t="s">
        <v>3098</v>
      </c>
    </row>
    <row r="23681" spans="17:20">
      <c r="Q23681">
        <v>0.70023148148148195</v>
      </c>
      <c r="R23681">
        <v>1</v>
      </c>
      <c r="S23681" t="s">
        <v>2562</v>
      </c>
      <c r="T23681" t="s">
        <v>3098</v>
      </c>
    </row>
    <row r="23682" spans="17:20">
      <c r="Q23682">
        <v>0.70023148148148195</v>
      </c>
      <c r="R23682">
        <v>1</v>
      </c>
      <c r="S23682" t="s">
        <v>2562</v>
      </c>
      <c r="T23682" t="s">
        <v>3094</v>
      </c>
    </row>
    <row r="23683" spans="17:20">
      <c r="Q23683">
        <v>0.70028935185185204</v>
      </c>
      <c r="R23683">
        <v>2</v>
      </c>
      <c r="S23683" t="s">
        <v>2562</v>
      </c>
      <c r="T23683" t="s">
        <v>3098</v>
      </c>
    </row>
    <row r="23684" spans="17:20">
      <c r="Q23684">
        <v>0.70032407407407404</v>
      </c>
      <c r="R23684">
        <v>1</v>
      </c>
      <c r="S23684" t="s">
        <v>2562</v>
      </c>
      <c r="T23684" t="s">
        <v>3098</v>
      </c>
    </row>
    <row r="23685" spans="17:20">
      <c r="Q23685">
        <v>0.70045138888888903</v>
      </c>
      <c r="R23685">
        <v>1</v>
      </c>
      <c r="S23685" t="s">
        <v>2562</v>
      </c>
      <c r="T23685" t="s">
        <v>3098</v>
      </c>
    </row>
    <row r="23686" spans="17:20">
      <c r="Q23686">
        <v>0.70063657407407398</v>
      </c>
      <c r="R23686">
        <v>2</v>
      </c>
      <c r="S23686" t="s">
        <v>11013</v>
      </c>
      <c r="T23686" t="s">
        <v>3128</v>
      </c>
    </row>
    <row r="23687" spans="17:20">
      <c r="Q23687">
        <v>0.70071759259259303</v>
      </c>
      <c r="R23687">
        <v>1</v>
      </c>
      <c r="S23687" t="s">
        <v>2562</v>
      </c>
      <c r="T23687" t="s">
        <v>3098</v>
      </c>
    </row>
    <row r="23688" spans="17:20">
      <c r="Q23688">
        <v>0.70078703703703704</v>
      </c>
      <c r="R23688">
        <v>1</v>
      </c>
      <c r="S23688" t="s">
        <v>13445</v>
      </c>
      <c r="T23688" t="s">
        <v>3096</v>
      </c>
    </row>
    <row r="23689" spans="17:20">
      <c r="Q23689">
        <v>0.70082175925925905</v>
      </c>
      <c r="R23689">
        <v>1</v>
      </c>
      <c r="S23689" t="s">
        <v>2562</v>
      </c>
      <c r="T23689" t="s">
        <v>3094</v>
      </c>
    </row>
    <row r="23690" spans="17:20">
      <c r="Q23690">
        <v>0.70083333333333331</v>
      </c>
      <c r="R23690">
        <v>2</v>
      </c>
      <c r="S23690" t="s">
        <v>10960</v>
      </c>
      <c r="T23690" t="s">
        <v>3103</v>
      </c>
    </row>
    <row r="23691" spans="17:20">
      <c r="Q23691">
        <v>0.70113425925925899</v>
      </c>
      <c r="R23691">
        <v>1</v>
      </c>
      <c r="S23691" t="s">
        <v>2562</v>
      </c>
      <c r="T23691" t="s">
        <v>3098</v>
      </c>
    </row>
    <row r="23692" spans="17:20">
      <c r="Q23692">
        <v>0.70116898148148099</v>
      </c>
      <c r="R23692">
        <v>1</v>
      </c>
      <c r="S23692" t="s">
        <v>2562</v>
      </c>
      <c r="T23692" t="s">
        <v>3101</v>
      </c>
    </row>
    <row r="23693" spans="17:20">
      <c r="Q23693">
        <v>0.70125000000000004</v>
      </c>
      <c r="R23693">
        <v>1</v>
      </c>
      <c r="S23693" t="s">
        <v>2562</v>
      </c>
      <c r="T23693" t="s">
        <v>3098</v>
      </c>
    </row>
    <row r="23694" spans="17:20">
      <c r="Q23694">
        <v>0.70126157407407397</v>
      </c>
      <c r="R23694">
        <v>1</v>
      </c>
      <c r="S23694" t="s">
        <v>2562</v>
      </c>
      <c r="T23694" t="s">
        <v>3098</v>
      </c>
    </row>
    <row r="23695" spans="17:20">
      <c r="Q23695">
        <v>0.70171296296296304</v>
      </c>
      <c r="R23695">
        <v>1</v>
      </c>
      <c r="S23695" t="s">
        <v>2562</v>
      </c>
      <c r="T23695" t="s">
        <v>3097</v>
      </c>
    </row>
    <row r="23696" spans="17:20">
      <c r="Q23696">
        <v>0.70172453703703697</v>
      </c>
      <c r="R23696">
        <v>1</v>
      </c>
      <c r="S23696" t="s">
        <v>3695</v>
      </c>
      <c r="T23696" t="s">
        <v>3096</v>
      </c>
    </row>
    <row r="23697" spans="17:20">
      <c r="Q23697">
        <v>0.70179398148148198</v>
      </c>
      <c r="R23697">
        <v>1</v>
      </c>
      <c r="S23697" t="s">
        <v>2562</v>
      </c>
      <c r="T23697" t="s">
        <v>3098</v>
      </c>
    </row>
    <row r="23698" spans="17:20">
      <c r="Q23698">
        <v>0.70182870370370398</v>
      </c>
      <c r="R23698">
        <v>1</v>
      </c>
      <c r="S23698" t="s">
        <v>10972</v>
      </c>
      <c r="T23698" t="s">
        <v>3103</v>
      </c>
    </row>
    <row r="23699" spans="17:20">
      <c r="Q23699">
        <v>0.70186342592592599</v>
      </c>
      <c r="R23699">
        <v>2</v>
      </c>
      <c r="S23699" t="s">
        <v>2562</v>
      </c>
      <c r="T23699" t="s">
        <v>3097</v>
      </c>
    </row>
    <row r="23700" spans="17:20">
      <c r="Q23700">
        <v>0.70187500000000003</v>
      </c>
      <c r="R23700">
        <v>1</v>
      </c>
      <c r="S23700" t="s">
        <v>2562</v>
      </c>
      <c r="T23700" t="s">
        <v>3098</v>
      </c>
    </row>
    <row r="23701" spans="17:20">
      <c r="Q23701">
        <v>0.70190972222222203</v>
      </c>
      <c r="R23701">
        <v>1</v>
      </c>
      <c r="S23701" t="s">
        <v>2562</v>
      </c>
      <c r="T23701" t="s">
        <v>3097</v>
      </c>
    </row>
    <row r="23702" spans="17:20">
      <c r="Q23702">
        <v>0.70193287037037</v>
      </c>
      <c r="R23702">
        <v>1</v>
      </c>
      <c r="S23702" t="s">
        <v>2562</v>
      </c>
      <c r="T23702" t="s">
        <v>3098</v>
      </c>
    </row>
    <row r="23703" spans="17:20">
      <c r="Q23703">
        <v>0.70194444444444404</v>
      </c>
      <c r="R23703">
        <v>1</v>
      </c>
      <c r="S23703" t="s">
        <v>2562</v>
      </c>
      <c r="T23703" t="s">
        <v>3098</v>
      </c>
    </row>
    <row r="23704" spans="17:20">
      <c r="Q23704">
        <v>0.701967592592593</v>
      </c>
      <c r="R23704">
        <v>1</v>
      </c>
      <c r="S23704" t="s">
        <v>2562</v>
      </c>
      <c r="T23704" t="s">
        <v>3098</v>
      </c>
    </row>
    <row r="23705" spans="17:20">
      <c r="Q23705">
        <v>0.70203703703703701</v>
      </c>
      <c r="R23705">
        <v>1</v>
      </c>
      <c r="S23705" t="s">
        <v>2562</v>
      </c>
      <c r="T23705" t="s">
        <v>3098</v>
      </c>
    </row>
    <row r="23706" spans="17:20">
      <c r="Q23706">
        <v>0.70204861111111105</v>
      </c>
      <c r="R23706">
        <v>1</v>
      </c>
      <c r="S23706" t="s">
        <v>2562</v>
      </c>
      <c r="T23706" t="s">
        <v>3098</v>
      </c>
    </row>
    <row r="23707" spans="17:20">
      <c r="Q23707">
        <v>0.70211805555555595</v>
      </c>
      <c r="R23707">
        <v>1</v>
      </c>
      <c r="S23707" t="s">
        <v>2562</v>
      </c>
      <c r="T23707" t="s">
        <v>3098</v>
      </c>
    </row>
    <row r="23708" spans="17:20">
      <c r="Q23708">
        <v>0.70221064814814804</v>
      </c>
      <c r="R23708">
        <v>1</v>
      </c>
      <c r="S23708" t="s">
        <v>2562</v>
      </c>
      <c r="T23708" t="s">
        <v>3098</v>
      </c>
    </row>
    <row r="23709" spans="17:20">
      <c r="Q23709">
        <v>0.70233796296296302</v>
      </c>
      <c r="R23709">
        <v>1</v>
      </c>
      <c r="S23709" t="s">
        <v>10990</v>
      </c>
      <c r="T23709" t="s">
        <v>3103</v>
      </c>
    </row>
    <row r="23710" spans="17:20">
      <c r="Q23710">
        <v>0.702430555555556</v>
      </c>
      <c r="R23710">
        <v>1</v>
      </c>
      <c r="S23710" t="s">
        <v>2562</v>
      </c>
      <c r="T23710" t="s">
        <v>3097</v>
      </c>
    </row>
    <row r="23711" spans="17:20">
      <c r="Q23711">
        <v>0.70245370370370364</v>
      </c>
      <c r="R23711">
        <v>1</v>
      </c>
      <c r="S23711" t="s">
        <v>10991</v>
      </c>
      <c r="T23711" t="s">
        <v>3103</v>
      </c>
    </row>
    <row r="23712" spans="17:20">
      <c r="Q23712">
        <v>0.70254629629629595</v>
      </c>
      <c r="R23712">
        <v>1</v>
      </c>
      <c r="S23712" t="s">
        <v>2562</v>
      </c>
      <c r="T23712" t="s">
        <v>3098</v>
      </c>
    </row>
    <row r="23713" spans="17:20">
      <c r="Q23713">
        <v>0.70255787037036999</v>
      </c>
      <c r="R23713">
        <v>1</v>
      </c>
      <c r="S23713" t="s">
        <v>2562</v>
      </c>
      <c r="T23713" t="s">
        <v>3097</v>
      </c>
    </row>
    <row r="23714" spans="17:20">
      <c r="Q23714">
        <v>0.70263888888888903</v>
      </c>
      <c r="R23714">
        <v>1</v>
      </c>
      <c r="S23714" t="s">
        <v>2562</v>
      </c>
      <c r="T23714" t="s">
        <v>3097</v>
      </c>
    </row>
    <row r="23715" spans="17:20">
      <c r="Q23715">
        <v>0.70269675925925901</v>
      </c>
      <c r="R23715">
        <v>1</v>
      </c>
      <c r="S23715" t="s">
        <v>11007</v>
      </c>
      <c r="T23715" t="s">
        <v>3103</v>
      </c>
    </row>
    <row r="23716" spans="17:20">
      <c r="Q23716">
        <v>0.70271990740740697</v>
      </c>
      <c r="R23716">
        <v>1</v>
      </c>
      <c r="S23716" t="s">
        <v>2562</v>
      </c>
      <c r="T23716" t="s">
        <v>3098</v>
      </c>
    </row>
    <row r="23717" spans="17:20">
      <c r="Q23717">
        <v>0.70280092592592602</v>
      </c>
      <c r="R23717">
        <v>1</v>
      </c>
      <c r="S23717" t="s">
        <v>2562</v>
      </c>
      <c r="T23717" t="s">
        <v>3097</v>
      </c>
    </row>
    <row r="23718" spans="17:20">
      <c r="Q23718">
        <v>0.70288194444444396</v>
      </c>
      <c r="R23718">
        <v>1</v>
      </c>
      <c r="S23718" t="s">
        <v>13446</v>
      </c>
      <c r="T23718" t="s">
        <v>3095</v>
      </c>
    </row>
    <row r="23719" spans="17:20">
      <c r="Q23719">
        <v>0.70293981481481504</v>
      </c>
      <c r="R23719">
        <v>1</v>
      </c>
      <c r="S23719" t="s">
        <v>2562</v>
      </c>
      <c r="T23719" t="s">
        <v>3097</v>
      </c>
    </row>
    <row r="23720" spans="17:20">
      <c r="Q23720">
        <v>0.70309027777777799</v>
      </c>
      <c r="R23720">
        <v>1</v>
      </c>
      <c r="S23720" t="s">
        <v>2562</v>
      </c>
      <c r="T23720" t="s">
        <v>3097</v>
      </c>
    </row>
    <row r="23721" spans="17:20">
      <c r="Q23721">
        <v>0.70317129629629604</v>
      </c>
      <c r="R23721">
        <v>1</v>
      </c>
      <c r="S23721" t="s">
        <v>13447</v>
      </c>
      <c r="T23721" t="s">
        <v>3102</v>
      </c>
    </row>
    <row r="23722" spans="17:20">
      <c r="Q23722">
        <v>0.70320601851851805</v>
      </c>
      <c r="R23722">
        <v>1</v>
      </c>
      <c r="S23722" t="s">
        <v>2373</v>
      </c>
      <c r="T23722" t="s">
        <v>3096</v>
      </c>
    </row>
    <row r="23723" spans="17:20">
      <c r="Q23723">
        <v>0.70324074074074105</v>
      </c>
      <c r="R23723">
        <v>1</v>
      </c>
      <c r="S23723" t="s">
        <v>13338</v>
      </c>
      <c r="T23723" t="s">
        <v>3096</v>
      </c>
    </row>
    <row r="23724" spans="17:20">
      <c r="Q23724">
        <v>0.70331018518518496</v>
      </c>
      <c r="R23724">
        <v>1</v>
      </c>
      <c r="S23724" t="s">
        <v>223</v>
      </c>
      <c r="T23724" t="s">
        <v>3096</v>
      </c>
    </row>
    <row r="23725" spans="17:20">
      <c r="Q23725">
        <v>0.70336805555555604</v>
      </c>
      <c r="R23725">
        <v>2</v>
      </c>
      <c r="S23725" t="s">
        <v>1657</v>
      </c>
      <c r="T23725" t="s">
        <v>3096</v>
      </c>
    </row>
    <row r="23726" spans="17:20">
      <c r="Q23726">
        <v>0.70337962962962997</v>
      </c>
      <c r="R23726">
        <v>1</v>
      </c>
      <c r="S23726" t="s">
        <v>2562</v>
      </c>
      <c r="T23726" t="s">
        <v>3098</v>
      </c>
    </row>
    <row r="23727" spans="17:20">
      <c r="Q23727">
        <v>0.70337962962962997</v>
      </c>
      <c r="R23727">
        <v>1</v>
      </c>
      <c r="S23727" t="s">
        <v>2562</v>
      </c>
      <c r="T23727" t="s">
        <v>3097</v>
      </c>
    </row>
    <row r="23728" spans="17:20">
      <c r="Q23728">
        <v>0.70341435185185197</v>
      </c>
      <c r="R23728">
        <v>1</v>
      </c>
      <c r="S23728" t="s">
        <v>2562</v>
      </c>
      <c r="T23728" t="s">
        <v>3097</v>
      </c>
    </row>
    <row r="23729" spans="17:20">
      <c r="Q23729">
        <v>0.70342592592592601</v>
      </c>
      <c r="R23729">
        <v>1</v>
      </c>
      <c r="S23729" t="s">
        <v>243</v>
      </c>
      <c r="T23729" t="s">
        <v>3095</v>
      </c>
    </row>
    <row r="23730" spans="17:20">
      <c r="Q23730">
        <v>0.70346064814814802</v>
      </c>
      <c r="R23730">
        <v>1</v>
      </c>
      <c r="S23730" t="s">
        <v>2562</v>
      </c>
      <c r="T23730" t="s">
        <v>3097</v>
      </c>
    </row>
    <row r="23731" spans="17:20">
      <c r="Q23731">
        <v>0.70350694444444395</v>
      </c>
      <c r="R23731">
        <v>1</v>
      </c>
      <c r="S23731" t="s">
        <v>2562</v>
      </c>
      <c r="T23731" t="s">
        <v>3097</v>
      </c>
    </row>
    <row r="23732" spans="17:20">
      <c r="Q23732">
        <v>0.70356481481481503</v>
      </c>
      <c r="R23732">
        <v>1</v>
      </c>
      <c r="S23732" t="s">
        <v>2562</v>
      </c>
      <c r="T23732" t="s">
        <v>3097</v>
      </c>
    </row>
    <row r="23733" spans="17:20">
      <c r="Q23733">
        <v>0.703622685185185</v>
      </c>
      <c r="R23733">
        <v>4</v>
      </c>
      <c r="S23733" t="s">
        <v>2562</v>
      </c>
      <c r="T23733" t="s">
        <v>3098</v>
      </c>
    </row>
    <row r="23734" spans="17:20">
      <c r="Q23734">
        <v>0.70366898148148105</v>
      </c>
      <c r="R23734">
        <v>1</v>
      </c>
      <c r="S23734" t="s">
        <v>2562</v>
      </c>
      <c r="T23734" t="s">
        <v>3098</v>
      </c>
    </row>
    <row r="23735" spans="17:20">
      <c r="Q23735">
        <v>0.70366898148148105</v>
      </c>
      <c r="R23735">
        <v>1</v>
      </c>
      <c r="S23735" t="s">
        <v>2562</v>
      </c>
      <c r="T23735" t="s">
        <v>3101</v>
      </c>
    </row>
    <row r="23736" spans="17:20">
      <c r="Q23736">
        <v>0.70373842592592595</v>
      </c>
      <c r="R23736">
        <v>1</v>
      </c>
      <c r="S23736" t="s">
        <v>2562</v>
      </c>
      <c r="T23736" t="s">
        <v>3098</v>
      </c>
    </row>
    <row r="23737" spans="17:20">
      <c r="Q23737">
        <v>0.70373842592592595</v>
      </c>
      <c r="R23737">
        <v>1</v>
      </c>
      <c r="S23737" t="s">
        <v>1105</v>
      </c>
      <c r="T23737" t="s">
        <v>3096</v>
      </c>
    </row>
    <row r="23738" spans="17:20">
      <c r="Q23738">
        <v>0.70376157407407403</v>
      </c>
      <c r="R23738">
        <v>1</v>
      </c>
      <c r="S23738" t="s">
        <v>13448</v>
      </c>
      <c r="T23738" t="s">
        <v>3095</v>
      </c>
    </row>
    <row r="23739" spans="17:20">
      <c r="Q23739">
        <v>0.70379629629629603</v>
      </c>
      <c r="R23739">
        <v>1</v>
      </c>
      <c r="S23739" t="s">
        <v>2562</v>
      </c>
      <c r="T23739" t="s">
        <v>3098</v>
      </c>
    </row>
    <row r="23740" spans="17:20">
      <c r="Q23740">
        <v>0.70383101851851804</v>
      </c>
      <c r="R23740">
        <v>1</v>
      </c>
      <c r="S23740" t="s">
        <v>2562</v>
      </c>
      <c r="T23740" t="s">
        <v>3098</v>
      </c>
    </row>
    <row r="23741" spans="17:20">
      <c r="Q23741">
        <v>0.70384259259259296</v>
      </c>
      <c r="R23741">
        <v>2</v>
      </c>
      <c r="S23741" t="s">
        <v>2562</v>
      </c>
      <c r="T23741" t="s">
        <v>3098</v>
      </c>
    </row>
    <row r="23742" spans="17:20">
      <c r="Q23742">
        <v>0.70386574074074104</v>
      </c>
      <c r="R23742">
        <v>1</v>
      </c>
      <c r="S23742" t="s">
        <v>2562</v>
      </c>
      <c r="T23742" t="s">
        <v>3098</v>
      </c>
    </row>
    <row r="23743" spans="17:20">
      <c r="Q23743">
        <v>0.70392361111111101</v>
      </c>
      <c r="R23743">
        <v>1</v>
      </c>
      <c r="S23743" t="s">
        <v>2562</v>
      </c>
      <c r="T23743" t="s">
        <v>3097</v>
      </c>
    </row>
    <row r="23744" spans="17:20">
      <c r="Q23744">
        <v>0.70398148148148099</v>
      </c>
      <c r="R23744">
        <v>1</v>
      </c>
      <c r="S23744" t="s">
        <v>2562</v>
      </c>
      <c r="T23744" t="s">
        <v>3101</v>
      </c>
    </row>
    <row r="23745" spans="17:20">
      <c r="Q23745">
        <v>0.70403935185185196</v>
      </c>
      <c r="R23745">
        <v>2</v>
      </c>
      <c r="S23745" t="s">
        <v>11015</v>
      </c>
      <c r="T23745" t="s">
        <v>3221</v>
      </c>
    </row>
    <row r="23746" spans="17:20">
      <c r="Q23746">
        <v>0.704050925925926</v>
      </c>
      <c r="R23746">
        <v>1</v>
      </c>
      <c r="S23746" t="s">
        <v>2562</v>
      </c>
      <c r="T23746" t="s">
        <v>3098</v>
      </c>
    </row>
    <row r="23747" spans="17:20">
      <c r="Q23747">
        <v>0.70410879629629597</v>
      </c>
      <c r="R23747">
        <v>1</v>
      </c>
      <c r="S23747" t="s">
        <v>2562</v>
      </c>
      <c r="T23747" t="s">
        <v>3098</v>
      </c>
    </row>
    <row r="23748" spans="17:20">
      <c r="Q23748">
        <v>0.70412037037037001</v>
      </c>
      <c r="R23748">
        <v>1</v>
      </c>
      <c r="S23748" t="s">
        <v>2562</v>
      </c>
      <c r="T23748" t="s">
        <v>3098</v>
      </c>
    </row>
    <row r="23749" spans="17:20">
      <c r="Q23749">
        <v>0.70416666666666705</v>
      </c>
      <c r="R23749">
        <v>1</v>
      </c>
      <c r="S23749" t="s">
        <v>2562</v>
      </c>
      <c r="T23749" t="s">
        <v>3098</v>
      </c>
    </row>
    <row r="23750" spans="17:20">
      <c r="Q23750">
        <v>0.70421296296296299</v>
      </c>
      <c r="R23750">
        <v>1</v>
      </c>
      <c r="S23750" t="s">
        <v>2562</v>
      </c>
      <c r="T23750" t="s">
        <v>3097</v>
      </c>
    </row>
    <row r="23751" spans="17:20">
      <c r="Q23751">
        <v>0.70423611111111095</v>
      </c>
      <c r="R23751">
        <v>1</v>
      </c>
      <c r="S23751" t="s">
        <v>3703</v>
      </c>
      <c r="T23751" t="s">
        <v>3096</v>
      </c>
    </row>
    <row r="23752" spans="17:20">
      <c r="Q23752">
        <v>0.70427083333333296</v>
      </c>
      <c r="R23752">
        <v>1</v>
      </c>
      <c r="S23752" t="s">
        <v>2562</v>
      </c>
      <c r="T23752" t="s">
        <v>3098</v>
      </c>
    </row>
    <row r="23753" spans="17:20">
      <c r="Q23753">
        <v>0.70429398148148104</v>
      </c>
      <c r="R23753">
        <v>1</v>
      </c>
      <c r="S23753" t="s">
        <v>2562</v>
      </c>
      <c r="T23753" t="s">
        <v>3097</v>
      </c>
    </row>
    <row r="23754" spans="17:20">
      <c r="Q23754">
        <v>0.70432870370370404</v>
      </c>
      <c r="R23754">
        <v>1</v>
      </c>
      <c r="S23754" t="s">
        <v>2562</v>
      </c>
      <c r="T23754" t="s">
        <v>3094</v>
      </c>
    </row>
    <row r="23755" spans="17:20">
      <c r="Q23755">
        <v>0.70434027777777797</v>
      </c>
      <c r="R23755">
        <v>2</v>
      </c>
      <c r="S23755" t="s">
        <v>2562</v>
      </c>
      <c r="T23755" t="s">
        <v>3098</v>
      </c>
    </row>
    <row r="23756" spans="17:20">
      <c r="Q23756">
        <v>0.70437499999999997</v>
      </c>
      <c r="R23756">
        <v>1</v>
      </c>
      <c r="S23756" t="s">
        <v>2562</v>
      </c>
      <c r="T23756" t="s">
        <v>3094</v>
      </c>
    </row>
    <row r="23757" spans="17:20">
      <c r="Q23757">
        <v>0.70443287037036995</v>
      </c>
      <c r="R23757">
        <v>1</v>
      </c>
      <c r="S23757" t="s">
        <v>2562</v>
      </c>
      <c r="T23757" t="s">
        <v>3098</v>
      </c>
    </row>
    <row r="23758" spans="17:20">
      <c r="Q23758">
        <v>0.70445601851851802</v>
      </c>
      <c r="R23758">
        <v>1</v>
      </c>
      <c r="S23758" t="s">
        <v>2562</v>
      </c>
      <c r="T23758" t="s">
        <v>3098</v>
      </c>
    </row>
    <row r="23759" spans="17:20">
      <c r="Q23759">
        <v>0.70451388888888899</v>
      </c>
      <c r="R23759">
        <v>1</v>
      </c>
      <c r="S23759" t="s">
        <v>2562</v>
      </c>
      <c r="T23759" t="s">
        <v>3098</v>
      </c>
    </row>
    <row r="23760" spans="17:20">
      <c r="Q23760">
        <v>0.70452546296296292</v>
      </c>
      <c r="R23760">
        <v>4</v>
      </c>
      <c r="S23760" t="s">
        <v>11021</v>
      </c>
      <c r="T23760" t="s">
        <v>3103</v>
      </c>
    </row>
    <row r="23761" spans="17:20">
      <c r="Q23761">
        <v>0.70453703703703696</v>
      </c>
      <c r="R23761">
        <v>1</v>
      </c>
      <c r="S23761" t="s">
        <v>2562</v>
      </c>
      <c r="T23761" t="s">
        <v>3098</v>
      </c>
    </row>
    <row r="23762" spans="17:20">
      <c r="Q23762">
        <v>0.70457175925925897</v>
      </c>
      <c r="R23762">
        <v>1</v>
      </c>
      <c r="S23762" t="s">
        <v>2562</v>
      </c>
      <c r="T23762" t="s">
        <v>3097</v>
      </c>
    </row>
    <row r="23763" spans="17:20">
      <c r="Q23763">
        <v>0.70472222222222203</v>
      </c>
      <c r="R23763">
        <v>1</v>
      </c>
      <c r="S23763" t="s">
        <v>2562</v>
      </c>
      <c r="T23763" t="s">
        <v>3098</v>
      </c>
    </row>
    <row r="23764" spans="17:20">
      <c r="Q23764">
        <v>0.70473379629629596</v>
      </c>
      <c r="R23764">
        <v>1</v>
      </c>
      <c r="S23764" t="s">
        <v>2562</v>
      </c>
      <c r="T23764" t="s">
        <v>3101</v>
      </c>
    </row>
    <row r="23765" spans="17:20">
      <c r="Q23765">
        <v>0.70480324074074097</v>
      </c>
      <c r="R23765">
        <v>4</v>
      </c>
      <c r="S23765" t="s">
        <v>2562</v>
      </c>
      <c r="T23765" t="s">
        <v>3098</v>
      </c>
    </row>
    <row r="23766" spans="17:20">
      <c r="Q23766">
        <v>0.70487268518518498</v>
      </c>
      <c r="R23766">
        <v>1</v>
      </c>
      <c r="S23766" t="s">
        <v>2562</v>
      </c>
      <c r="T23766" t="s">
        <v>3097</v>
      </c>
    </row>
    <row r="23767" spans="17:20">
      <c r="Q23767">
        <v>0.70488425925925902</v>
      </c>
      <c r="R23767">
        <v>1</v>
      </c>
      <c r="S23767" t="s">
        <v>13449</v>
      </c>
      <c r="T23767" t="s">
        <v>3128</v>
      </c>
    </row>
    <row r="23768" spans="17:20">
      <c r="Q23768">
        <v>0.70493055555555595</v>
      </c>
      <c r="R23768">
        <v>1</v>
      </c>
      <c r="S23768" t="s">
        <v>2562</v>
      </c>
      <c r="T23768" t="s">
        <v>3098</v>
      </c>
    </row>
    <row r="23769" spans="17:20">
      <c r="Q23769">
        <v>0.70495370370370403</v>
      </c>
      <c r="R23769">
        <v>1</v>
      </c>
      <c r="S23769" t="s">
        <v>2562</v>
      </c>
      <c r="T23769" t="s">
        <v>3098</v>
      </c>
    </row>
    <row r="23770" spans="17:20">
      <c r="Q23770">
        <v>0.70497685185185199</v>
      </c>
      <c r="R23770">
        <v>1</v>
      </c>
      <c r="S23770" t="s">
        <v>2562</v>
      </c>
      <c r="T23770" t="s">
        <v>3098</v>
      </c>
    </row>
    <row r="23771" spans="17:20">
      <c r="Q23771">
        <v>0.70512731481481505</v>
      </c>
      <c r="R23771">
        <v>1</v>
      </c>
      <c r="S23771" t="s">
        <v>2562</v>
      </c>
      <c r="T23771" t="s">
        <v>3098</v>
      </c>
    </row>
    <row r="23772" spans="17:20">
      <c r="Q23772">
        <v>0.70516203703703695</v>
      </c>
      <c r="R23772">
        <v>2</v>
      </c>
      <c r="S23772" t="s">
        <v>2562</v>
      </c>
      <c r="T23772" t="s">
        <v>3097</v>
      </c>
    </row>
    <row r="23773" spans="17:20">
      <c r="Q23773">
        <v>0.70519675925925895</v>
      </c>
      <c r="R23773">
        <v>1</v>
      </c>
      <c r="S23773" t="s">
        <v>2562</v>
      </c>
      <c r="T23773" t="s">
        <v>3094</v>
      </c>
    </row>
    <row r="23774" spans="17:20">
      <c r="Q23774">
        <v>0.70531250000000001</v>
      </c>
      <c r="R23774">
        <v>1</v>
      </c>
      <c r="S23774" t="s">
        <v>1264</v>
      </c>
      <c r="T23774" t="s">
        <v>3128</v>
      </c>
    </row>
    <row r="23775" spans="17:20">
      <c r="Q23775">
        <v>0.70532407407407405</v>
      </c>
      <c r="R23775">
        <v>1</v>
      </c>
      <c r="S23775" t="s">
        <v>2562</v>
      </c>
      <c r="T23775" t="s">
        <v>3097</v>
      </c>
    </row>
    <row r="23776" spans="17:20">
      <c r="Q23776">
        <v>0.70539351851851895</v>
      </c>
      <c r="R23776">
        <v>2</v>
      </c>
      <c r="S23776" t="s">
        <v>2562</v>
      </c>
      <c r="T23776" t="s">
        <v>3098</v>
      </c>
    </row>
    <row r="23777" spans="17:20">
      <c r="Q23777">
        <v>0.70559027777777805</v>
      </c>
      <c r="R23777">
        <v>1</v>
      </c>
      <c r="S23777" t="s">
        <v>2562</v>
      </c>
      <c r="T23777" t="s">
        <v>3094</v>
      </c>
    </row>
    <row r="23778" spans="17:20">
      <c r="Q23778">
        <v>0.70560185185185198</v>
      </c>
      <c r="R23778">
        <v>1</v>
      </c>
      <c r="S23778" t="s">
        <v>2562</v>
      </c>
      <c r="T23778" t="s">
        <v>3098</v>
      </c>
    </row>
    <row r="23779" spans="17:20">
      <c r="Q23779">
        <v>0.70563657407407399</v>
      </c>
      <c r="R23779">
        <v>1</v>
      </c>
      <c r="S23779" t="s">
        <v>2562</v>
      </c>
      <c r="T23779" t="s">
        <v>3098</v>
      </c>
    </row>
    <row r="23780" spans="17:20">
      <c r="Q23780">
        <v>0.70565972222222195</v>
      </c>
      <c r="R23780">
        <v>1</v>
      </c>
      <c r="S23780" t="s">
        <v>2562</v>
      </c>
      <c r="T23780" t="s">
        <v>3096</v>
      </c>
    </row>
    <row r="23781" spans="17:20">
      <c r="Q23781">
        <v>0.70567129629629599</v>
      </c>
      <c r="R23781">
        <v>4</v>
      </c>
      <c r="S23781" t="s">
        <v>2562</v>
      </c>
      <c r="T23781" t="s">
        <v>3098</v>
      </c>
    </row>
    <row r="23782" spans="17:20">
      <c r="Q23782">
        <v>0.70569444444444396</v>
      </c>
      <c r="R23782">
        <v>1</v>
      </c>
      <c r="S23782" t="s">
        <v>2562</v>
      </c>
      <c r="T23782" t="s">
        <v>3098</v>
      </c>
    </row>
    <row r="23783" spans="17:20">
      <c r="Q23783">
        <v>0.70572916666666696</v>
      </c>
      <c r="R23783">
        <v>1</v>
      </c>
      <c r="S23783" t="s">
        <v>2562</v>
      </c>
      <c r="T23783" t="s">
        <v>3098</v>
      </c>
    </row>
    <row r="23784" spans="17:20">
      <c r="Q23784">
        <v>0.705740740740741</v>
      </c>
      <c r="R23784">
        <v>1</v>
      </c>
      <c r="S23784" t="s">
        <v>2562</v>
      </c>
      <c r="T23784" t="s">
        <v>3098</v>
      </c>
    </row>
    <row r="23785" spans="17:20">
      <c r="Q23785">
        <v>0.70578703703703705</v>
      </c>
      <c r="R23785">
        <v>1</v>
      </c>
      <c r="S23785" t="s">
        <v>2562</v>
      </c>
      <c r="T23785" t="s">
        <v>3098</v>
      </c>
    </row>
    <row r="23786" spans="17:20">
      <c r="Q23786">
        <v>0.70578703703703705</v>
      </c>
      <c r="R23786">
        <v>1</v>
      </c>
      <c r="S23786" t="s">
        <v>2562</v>
      </c>
      <c r="T23786" t="s">
        <v>3097</v>
      </c>
    </row>
    <row r="23787" spans="17:20">
      <c r="Q23787">
        <v>0.70579861111111097</v>
      </c>
      <c r="R23787">
        <v>2</v>
      </c>
      <c r="S23787" t="s">
        <v>2562</v>
      </c>
      <c r="T23787" t="s">
        <v>3098</v>
      </c>
    </row>
    <row r="23788" spans="17:20">
      <c r="Q23788">
        <v>0.70594907407407403</v>
      </c>
      <c r="R23788">
        <v>1</v>
      </c>
      <c r="S23788" t="s">
        <v>11085</v>
      </c>
      <c r="T23788" t="s">
        <v>3103</v>
      </c>
    </row>
    <row r="23789" spans="17:20">
      <c r="Q23789">
        <v>0.705972222222222</v>
      </c>
      <c r="R23789">
        <v>1</v>
      </c>
      <c r="S23789" t="s">
        <v>11077</v>
      </c>
      <c r="T23789" t="s">
        <v>3221</v>
      </c>
    </row>
    <row r="23790" spans="17:20">
      <c r="Q23790">
        <v>0.705972222222222</v>
      </c>
      <c r="R23790">
        <v>2</v>
      </c>
      <c r="S23790" t="s">
        <v>2562</v>
      </c>
      <c r="T23790" t="s">
        <v>3097</v>
      </c>
    </row>
    <row r="23791" spans="17:20">
      <c r="Q23791">
        <v>0.70601851851851805</v>
      </c>
      <c r="R23791">
        <v>1</v>
      </c>
      <c r="S23791" t="s">
        <v>11084</v>
      </c>
      <c r="T23791" t="s">
        <v>3103</v>
      </c>
    </row>
    <row r="23792" spans="17:20">
      <c r="Q23792">
        <v>0.70608796296296295</v>
      </c>
      <c r="R23792">
        <v>1</v>
      </c>
      <c r="S23792" t="s">
        <v>2562</v>
      </c>
      <c r="T23792" t="s">
        <v>3097</v>
      </c>
    </row>
    <row r="23793" spans="17:20">
      <c r="Q23793">
        <v>0.70611111111111102</v>
      </c>
      <c r="R23793">
        <v>1</v>
      </c>
      <c r="S23793" t="s">
        <v>2562</v>
      </c>
      <c r="T23793" t="s">
        <v>3098</v>
      </c>
    </row>
    <row r="23794" spans="17:20">
      <c r="Q23794">
        <v>0.706168981481481</v>
      </c>
      <c r="R23794">
        <v>1</v>
      </c>
      <c r="S23794" t="s">
        <v>11042</v>
      </c>
      <c r="T23794" t="s">
        <v>3100</v>
      </c>
    </row>
    <row r="23795" spans="17:20">
      <c r="Q23795">
        <v>0.70622685185185197</v>
      </c>
      <c r="R23795">
        <v>1</v>
      </c>
      <c r="S23795" t="s">
        <v>2562</v>
      </c>
      <c r="T23795" t="s">
        <v>3098</v>
      </c>
    </row>
    <row r="23796" spans="17:20">
      <c r="Q23796">
        <v>0.70629629629629598</v>
      </c>
      <c r="R23796">
        <v>2</v>
      </c>
      <c r="S23796" t="s">
        <v>2562</v>
      </c>
      <c r="T23796" t="s">
        <v>3098</v>
      </c>
    </row>
    <row r="23797" spans="17:20">
      <c r="Q23797">
        <v>0.70631944444444394</v>
      </c>
      <c r="R23797">
        <v>1</v>
      </c>
      <c r="S23797" t="s">
        <v>2562</v>
      </c>
      <c r="T23797" t="s">
        <v>3097</v>
      </c>
    </row>
    <row r="23798" spans="17:20">
      <c r="Q23798">
        <v>0.70633101851851898</v>
      </c>
      <c r="R23798">
        <v>2</v>
      </c>
      <c r="S23798" t="s">
        <v>2562</v>
      </c>
      <c r="T23798" t="s">
        <v>3098</v>
      </c>
    </row>
    <row r="23799" spans="17:20">
      <c r="Q23799">
        <v>0.70635416666666695</v>
      </c>
      <c r="R23799">
        <v>1</v>
      </c>
      <c r="S23799" t="s">
        <v>2562</v>
      </c>
      <c r="T23799" t="s">
        <v>3097</v>
      </c>
    </row>
    <row r="23800" spans="17:20">
      <c r="Q23800">
        <v>0.70635416666666695</v>
      </c>
      <c r="R23800">
        <v>1</v>
      </c>
      <c r="S23800" t="s">
        <v>13450</v>
      </c>
      <c r="T23800" t="s">
        <v>3096</v>
      </c>
    </row>
    <row r="23801" spans="17:20">
      <c r="Q23801">
        <v>0.70637731481481503</v>
      </c>
      <c r="R23801">
        <v>2</v>
      </c>
      <c r="S23801" t="s">
        <v>2562</v>
      </c>
      <c r="T23801" t="s">
        <v>3098</v>
      </c>
    </row>
    <row r="23802" spans="17:20">
      <c r="Q23802">
        <v>0.70642361111111096</v>
      </c>
      <c r="R23802">
        <v>1</v>
      </c>
      <c r="S23802" t="s">
        <v>2562</v>
      </c>
      <c r="T23802" t="s">
        <v>3098</v>
      </c>
    </row>
    <row r="23803" spans="17:20">
      <c r="Q23803">
        <v>0.70644675925925904</v>
      </c>
      <c r="R23803">
        <v>1</v>
      </c>
      <c r="S23803" t="s">
        <v>2562</v>
      </c>
      <c r="T23803" t="s">
        <v>3098</v>
      </c>
    </row>
    <row r="23804" spans="17:20">
      <c r="Q23804">
        <v>0.70648148148148104</v>
      </c>
      <c r="R23804">
        <v>1</v>
      </c>
      <c r="S23804" t="s">
        <v>2562</v>
      </c>
      <c r="T23804" t="s">
        <v>3098</v>
      </c>
    </row>
    <row r="23805" spans="17:20">
      <c r="Q23805">
        <v>0.70650462962963001</v>
      </c>
      <c r="R23805">
        <v>1</v>
      </c>
      <c r="S23805" t="s">
        <v>2562</v>
      </c>
      <c r="T23805" t="s">
        <v>3098</v>
      </c>
    </row>
    <row r="23806" spans="17:20">
      <c r="Q23806">
        <v>0.70656249999999998</v>
      </c>
      <c r="R23806">
        <v>1</v>
      </c>
      <c r="S23806" t="s">
        <v>2562</v>
      </c>
      <c r="T23806" t="s">
        <v>3098</v>
      </c>
    </row>
    <row r="23807" spans="17:20">
      <c r="Q23807">
        <v>0.70658564814814795</v>
      </c>
      <c r="R23807">
        <v>1</v>
      </c>
      <c r="S23807" t="s">
        <v>2562</v>
      </c>
      <c r="T23807" t="s">
        <v>3098</v>
      </c>
    </row>
    <row r="23808" spans="17:20">
      <c r="Q23808">
        <v>0.70665509259259296</v>
      </c>
      <c r="R23808">
        <v>1</v>
      </c>
      <c r="S23808" t="s">
        <v>11062</v>
      </c>
      <c r="T23808" t="s">
        <v>3221</v>
      </c>
    </row>
    <row r="23809" spans="17:20">
      <c r="Q23809">
        <v>0.70665509259259296</v>
      </c>
      <c r="R23809">
        <v>1</v>
      </c>
      <c r="S23809" t="s">
        <v>11068</v>
      </c>
      <c r="T23809" t="s">
        <v>3221</v>
      </c>
    </row>
    <row r="23810" spans="17:20">
      <c r="Q23810">
        <v>0.70692129629629596</v>
      </c>
      <c r="R23810">
        <v>1</v>
      </c>
      <c r="S23810" t="s">
        <v>13451</v>
      </c>
      <c r="T23810" t="s">
        <v>3099</v>
      </c>
    </row>
    <row r="23811" spans="17:20">
      <c r="Q23811">
        <v>0.70693287037037</v>
      </c>
      <c r="R23811">
        <v>1</v>
      </c>
      <c r="S23811" t="s">
        <v>2562</v>
      </c>
      <c r="T23811" t="s">
        <v>3098</v>
      </c>
    </row>
    <row r="23812" spans="17:20">
      <c r="Q23812">
        <v>0.70703703703703702</v>
      </c>
      <c r="R23812">
        <v>3</v>
      </c>
      <c r="S23812" t="s">
        <v>2562</v>
      </c>
      <c r="T23812" t="s">
        <v>3098</v>
      </c>
    </row>
    <row r="23813" spans="17:20">
      <c r="Q23813">
        <v>0.70704861111111095</v>
      </c>
      <c r="R23813">
        <v>1</v>
      </c>
      <c r="S23813" t="s">
        <v>4686</v>
      </c>
      <c r="T23813" t="s">
        <v>3100</v>
      </c>
    </row>
    <row r="23814" spans="17:20">
      <c r="Q23814">
        <v>0.70706018518518499</v>
      </c>
      <c r="R23814">
        <v>1</v>
      </c>
      <c r="S23814" t="s">
        <v>2562</v>
      </c>
      <c r="T23814" t="s">
        <v>3098</v>
      </c>
    </row>
    <row r="23815" spans="17:20">
      <c r="Q23815">
        <v>0.70708333333333295</v>
      </c>
      <c r="R23815">
        <v>1</v>
      </c>
      <c r="S23815" t="s">
        <v>2562</v>
      </c>
      <c r="T23815" t="s">
        <v>3098</v>
      </c>
    </row>
    <row r="23816" spans="17:20">
      <c r="Q23816">
        <v>0.70709490740740699</v>
      </c>
      <c r="R23816">
        <v>1</v>
      </c>
      <c r="S23816" t="s">
        <v>2562</v>
      </c>
      <c r="T23816" t="s">
        <v>3098</v>
      </c>
    </row>
    <row r="23817" spans="17:20">
      <c r="Q23817">
        <v>0.70714120370370404</v>
      </c>
      <c r="R23817">
        <v>2</v>
      </c>
      <c r="S23817" t="s">
        <v>2562</v>
      </c>
      <c r="T23817" t="s">
        <v>3097</v>
      </c>
    </row>
    <row r="23818" spans="17:20">
      <c r="Q23818">
        <v>0.70721064814814805</v>
      </c>
      <c r="R23818">
        <v>1</v>
      </c>
      <c r="S23818" t="s">
        <v>3709</v>
      </c>
      <c r="T23818" t="s">
        <v>3095</v>
      </c>
    </row>
    <row r="23819" spans="17:20">
      <c r="Q23819">
        <v>0.70728009259259295</v>
      </c>
      <c r="R23819">
        <v>2</v>
      </c>
      <c r="S23819" t="s">
        <v>2562</v>
      </c>
      <c r="T23819" t="s">
        <v>3098</v>
      </c>
    </row>
    <row r="23820" spans="17:20">
      <c r="Q23820">
        <v>0.70730324074074102</v>
      </c>
      <c r="R23820">
        <v>1</v>
      </c>
      <c r="S23820" t="s">
        <v>2562</v>
      </c>
      <c r="T23820" t="s">
        <v>3098</v>
      </c>
    </row>
    <row r="23821" spans="17:20">
      <c r="Q23821">
        <v>0.70731481481481495</v>
      </c>
      <c r="R23821">
        <v>1</v>
      </c>
      <c r="S23821" t="s">
        <v>4190</v>
      </c>
      <c r="T23821" t="s">
        <v>3096</v>
      </c>
    </row>
    <row r="23822" spans="17:20">
      <c r="Q23822">
        <v>0.70733796296296303</v>
      </c>
      <c r="R23822">
        <v>1</v>
      </c>
      <c r="S23822" t="s">
        <v>2562</v>
      </c>
      <c r="T23822" t="s">
        <v>3097</v>
      </c>
    </row>
    <row r="23823" spans="17:20">
      <c r="Q23823">
        <v>0.70737268518518504</v>
      </c>
      <c r="R23823">
        <v>4</v>
      </c>
      <c r="S23823" t="s">
        <v>2562</v>
      </c>
      <c r="T23823" t="s">
        <v>3098</v>
      </c>
    </row>
    <row r="23824" spans="17:20">
      <c r="Q23824">
        <v>0.707395833333333</v>
      </c>
      <c r="R23824">
        <v>2</v>
      </c>
      <c r="S23824" t="s">
        <v>2562</v>
      </c>
      <c r="T23824" t="s">
        <v>3098</v>
      </c>
    </row>
    <row r="23825" spans="17:20">
      <c r="Q23825">
        <v>0.707395833333333</v>
      </c>
      <c r="R23825">
        <v>1</v>
      </c>
      <c r="S23825" t="s">
        <v>2562</v>
      </c>
      <c r="T23825" t="s">
        <v>3095</v>
      </c>
    </row>
    <row r="23826" spans="17:20">
      <c r="Q23826">
        <v>0.70741898148148197</v>
      </c>
      <c r="R23826">
        <v>4</v>
      </c>
      <c r="S23826" t="s">
        <v>2562</v>
      </c>
      <c r="T23826" t="s">
        <v>3098</v>
      </c>
    </row>
    <row r="23827" spans="17:20">
      <c r="Q23827">
        <v>0.70744212962963005</v>
      </c>
      <c r="R23827">
        <v>2</v>
      </c>
      <c r="S23827" t="s">
        <v>11076</v>
      </c>
      <c r="T23827" t="s">
        <v>3103</v>
      </c>
    </row>
    <row r="23828" spans="17:20">
      <c r="Q23828">
        <v>0.70746527777777801</v>
      </c>
      <c r="R23828">
        <v>1</v>
      </c>
      <c r="S23828" t="s">
        <v>2562</v>
      </c>
      <c r="T23828" t="s">
        <v>3098</v>
      </c>
    </row>
    <row r="23829" spans="17:20">
      <c r="Q23829">
        <v>0.70750000000000002</v>
      </c>
      <c r="R23829">
        <v>1</v>
      </c>
      <c r="S23829" t="s">
        <v>2562</v>
      </c>
      <c r="T23829" t="s">
        <v>3098</v>
      </c>
    </row>
    <row r="23830" spans="17:20">
      <c r="Q23830">
        <v>0.70752314814814798</v>
      </c>
      <c r="R23830">
        <v>1</v>
      </c>
      <c r="S23830" t="s">
        <v>2562</v>
      </c>
      <c r="T23830" t="s">
        <v>3098</v>
      </c>
    </row>
    <row r="23831" spans="17:20">
      <c r="Q23831">
        <v>0.70754629629629595</v>
      </c>
      <c r="R23831">
        <v>1</v>
      </c>
      <c r="S23831" t="s">
        <v>2562</v>
      </c>
      <c r="T23831" t="s">
        <v>3098</v>
      </c>
    </row>
    <row r="23832" spans="17:20">
      <c r="Q23832">
        <v>0.707627314814815</v>
      </c>
      <c r="R23832">
        <v>1</v>
      </c>
      <c r="S23832" t="s">
        <v>11083</v>
      </c>
      <c r="T23832" t="s">
        <v>3221</v>
      </c>
    </row>
    <row r="23833" spans="17:20">
      <c r="Q23833">
        <v>0.70768518518518497</v>
      </c>
      <c r="R23833">
        <v>1</v>
      </c>
      <c r="S23833" t="s">
        <v>2562</v>
      </c>
      <c r="T23833" t="s">
        <v>3098</v>
      </c>
    </row>
    <row r="23834" spans="17:20">
      <c r="Q23834">
        <v>0.70771990740740698</v>
      </c>
      <c r="R23834">
        <v>1</v>
      </c>
      <c r="S23834" t="s">
        <v>2562</v>
      </c>
      <c r="T23834" t="s">
        <v>3098</v>
      </c>
    </row>
    <row r="23835" spans="17:20">
      <c r="Q23835">
        <v>0.70778935185185199</v>
      </c>
      <c r="R23835">
        <v>1</v>
      </c>
      <c r="S23835" t="s">
        <v>2562</v>
      </c>
      <c r="T23835" t="s">
        <v>3098</v>
      </c>
    </row>
    <row r="23836" spans="17:20">
      <c r="Q23836">
        <v>0.70783564814814803</v>
      </c>
      <c r="R23836">
        <v>1</v>
      </c>
      <c r="S23836" t="s">
        <v>2562</v>
      </c>
      <c r="T23836" t="s">
        <v>3098</v>
      </c>
    </row>
    <row r="23837" spans="17:20">
      <c r="Q23837">
        <v>0.70795138888888898</v>
      </c>
      <c r="R23837">
        <v>2</v>
      </c>
      <c r="S23837" t="s">
        <v>11697</v>
      </c>
      <c r="T23837" t="s">
        <v>3128</v>
      </c>
    </row>
    <row r="23838" spans="17:20">
      <c r="Q23838">
        <v>0.70796296296296302</v>
      </c>
      <c r="R23838">
        <v>1</v>
      </c>
      <c r="S23838" t="s">
        <v>2562</v>
      </c>
      <c r="T23838" t="s">
        <v>3098</v>
      </c>
    </row>
    <row r="23839" spans="17:20">
      <c r="Q23839">
        <v>0.70797453703703705</v>
      </c>
      <c r="R23839">
        <v>1</v>
      </c>
      <c r="S23839" t="s">
        <v>11436</v>
      </c>
      <c r="T23839" t="s">
        <v>3097</v>
      </c>
    </row>
    <row r="23840" spans="17:20">
      <c r="Q23840">
        <v>0.70806712962963003</v>
      </c>
      <c r="R23840">
        <v>1</v>
      </c>
      <c r="S23840" t="s">
        <v>11039</v>
      </c>
      <c r="T23840" t="s">
        <v>3096</v>
      </c>
    </row>
    <row r="23841" spans="17:20">
      <c r="Q23841">
        <v>0.708090277777778</v>
      </c>
      <c r="R23841">
        <v>2</v>
      </c>
      <c r="S23841" t="s">
        <v>2562</v>
      </c>
      <c r="T23841" t="s">
        <v>3097</v>
      </c>
    </row>
    <row r="23842" spans="17:20">
      <c r="Q23842">
        <v>0.70811342592592597</v>
      </c>
      <c r="R23842">
        <v>1</v>
      </c>
      <c r="S23842" t="s">
        <v>2562</v>
      </c>
      <c r="T23842" t="s">
        <v>3096</v>
      </c>
    </row>
    <row r="23843" spans="17:20">
      <c r="Q23843">
        <v>0.70813657407407404</v>
      </c>
      <c r="R23843">
        <v>1</v>
      </c>
      <c r="S23843" t="s">
        <v>2562</v>
      </c>
      <c r="T23843" t="s">
        <v>3101</v>
      </c>
    </row>
    <row r="23844" spans="17:20">
      <c r="Q23844">
        <v>0.70821759259259298</v>
      </c>
      <c r="R23844">
        <v>4</v>
      </c>
      <c r="S23844" t="s">
        <v>2562</v>
      </c>
      <c r="T23844" t="s">
        <v>3098</v>
      </c>
    </row>
    <row r="23845" spans="17:20">
      <c r="Q23845">
        <v>0.70825231481481499</v>
      </c>
      <c r="R23845">
        <v>1</v>
      </c>
      <c r="S23845" t="s">
        <v>2562</v>
      </c>
      <c r="T23845" t="s">
        <v>3098</v>
      </c>
    </row>
    <row r="23846" spans="17:20">
      <c r="Q23846">
        <v>0.70847222222222195</v>
      </c>
      <c r="R23846">
        <v>2</v>
      </c>
      <c r="S23846" t="s">
        <v>2562</v>
      </c>
      <c r="T23846" t="s">
        <v>3098</v>
      </c>
    </row>
    <row r="23847" spans="17:20">
      <c r="Q23847">
        <v>0.70854166666666696</v>
      </c>
      <c r="R23847">
        <v>1</v>
      </c>
      <c r="S23847" t="s">
        <v>2562</v>
      </c>
      <c r="T23847" t="s">
        <v>3098</v>
      </c>
    </row>
    <row r="23848" spans="17:20">
      <c r="Q23848">
        <v>0.70856481481481504</v>
      </c>
      <c r="R23848">
        <v>1</v>
      </c>
      <c r="S23848" t="s">
        <v>2562</v>
      </c>
      <c r="T23848" t="s">
        <v>3098</v>
      </c>
    </row>
    <row r="23849" spans="17:20">
      <c r="Q23849">
        <v>0.70857638888888896</v>
      </c>
      <c r="R23849">
        <v>1</v>
      </c>
      <c r="S23849" t="s">
        <v>1423</v>
      </c>
      <c r="T23849" t="s">
        <v>3099</v>
      </c>
    </row>
    <row r="23850" spans="17:20">
      <c r="Q23850">
        <v>0.708587962962963</v>
      </c>
      <c r="R23850">
        <v>1</v>
      </c>
      <c r="S23850" t="s">
        <v>2562</v>
      </c>
      <c r="T23850" t="s">
        <v>3098</v>
      </c>
    </row>
    <row r="23851" spans="17:20">
      <c r="Q23851">
        <v>0.708587962962963</v>
      </c>
      <c r="R23851">
        <v>1</v>
      </c>
      <c r="S23851" t="s">
        <v>2562</v>
      </c>
      <c r="T23851" t="s">
        <v>3097</v>
      </c>
    </row>
    <row r="23852" spans="17:20">
      <c r="Q23852">
        <v>0.70864583333333298</v>
      </c>
      <c r="R23852">
        <v>2</v>
      </c>
      <c r="S23852" t="s">
        <v>2562</v>
      </c>
      <c r="T23852" t="s">
        <v>3098</v>
      </c>
    </row>
    <row r="23853" spans="17:20">
      <c r="Q23853">
        <v>0.70865740740740701</v>
      </c>
      <c r="R23853">
        <v>1</v>
      </c>
      <c r="S23853" t="s">
        <v>2562</v>
      </c>
      <c r="T23853" t="s">
        <v>3098</v>
      </c>
    </row>
    <row r="23854" spans="17:20">
      <c r="Q23854">
        <v>0.70865740740740701</v>
      </c>
      <c r="R23854">
        <v>2</v>
      </c>
      <c r="S23854" t="s">
        <v>11691</v>
      </c>
      <c r="T23854" t="s">
        <v>3096</v>
      </c>
    </row>
    <row r="23855" spans="17:20">
      <c r="Q23855">
        <v>0.70888888888888901</v>
      </c>
      <c r="R23855">
        <v>1</v>
      </c>
      <c r="S23855" t="s">
        <v>2562</v>
      </c>
      <c r="T23855" t="s">
        <v>3098</v>
      </c>
    </row>
    <row r="23856" spans="17:20">
      <c r="Q23856">
        <v>0.70891203703703698</v>
      </c>
      <c r="R23856">
        <v>1</v>
      </c>
      <c r="S23856" t="s">
        <v>2562</v>
      </c>
      <c r="T23856" t="s">
        <v>3098</v>
      </c>
    </row>
    <row r="23857" spans="17:20">
      <c r="Q23857">
        <v>0.70894675925925899</v>
      </c>
      <c r="R23857">
        <v>1</v>
      </c>
      <c r="S23857" t="s">
        <v>2562</v>
      </c>
      <c r="T23857" t="s">
        <v>3098</v>
      </c>
    </row>
    <row r="23858" spans="17:20">
      <c r="Q23858">
        <v>0.70898148148148099</v>
      </c>
      <c r="R23858">
        <v>1</v>
      </c>
      <c r="S23858" t="s">
        <v>2562</v>
      </c>
      <c r="T23858" t="s">
        <v>3098</v>
      </c>
    </row>
    <row r="23859" spans="17:20">
      <c r="Q23859">
        <v>0.709016203703704</v>
      </c>
      <c r="R23859">
        <v>2</v>
      </c>
      <c r="S23859" t="s">
        <v>2562</v>
      </c>
      <c r="T23859" t="s">
        <v>3098</v>
      </c>
    </row>
    <row r="23860" spans="17:20">
      <c r="Q23860">
        <v>0.70903935185185196</v>
      </c>
      <c r="R23860">
        <v>1</v>
      </c>
      <c r="S23860" t="s">
        <v>11095</v>
      </c>
      <c r="T23860" t="s">
        <v>3103</v>
      </c>
    </row>
    <row r="23861" spans="17:20">
      <c r="Q23861">
        <v>0.70907407407407397</v>
      </c>
      <c r="R23861">
        <v>4</v>
      </c>
      <c r="S23861" t="s">
        <v>2562</v>
      </c>
      <c r="T23861" t="s">
        <v>3098</v>
      </c>
    </row>
    <row r="23862" spans="17:20">
      <c r="Q23862">
        <v>0.70910879629629597</v>
      </c>
      <c r="R23862">
        <v>1</v>
      </c>
      <c r="S23862" t="s">
        <v>2562</v>
      </c>
      <c r="T23862" t="s">
        <v>3098</v>
      </c>
    </row>
    <row r="23863" spans="17:20">
      <c r="Q23863">
        <v>0.70910879629629597</v>
      </c>
      <c r="R23863">
        <v>1</v>
      </c>
      <c r="S23863" t="s">
        <v>2562</v>
      </c>
      <c r="T23863" t="s">
        <v>3096</v>
      </c>
    </row>
    <row r="23864" spans="17:20">
      <c r="Q23864">
        <v>0.70913194444444405</v>
      </c>
      <c r="R23864">
        <v>1</v>
      </c>
      <c r="S23864" t="s">
        <v>2562</v>
      </c>
      <c r="T23864" t="s">
        <v>3098</v>
      </c>
    </row>
    <row r="23865" spans="17:20">
      <c r="Q23865">
        <v>0.70915509259259302</v>
      </c>
      <c r="R23865">
        <v>1</v>
      </c>
      <c r="S23865" t="s">
        <v>13452</v>
      </c>
      <c r="T23865" t="s">
        <v>3096</v>
      </c>
    </row>
    <row r="23866" spans="17:20">
      <c r="Q23866">
        <v>0.70916666666666694</v>
      </c>
      <c r="R23866">
        <v>1</v>
      </c>
      <c r="S23866" t="s">
        <v>2562</v>
      </c>
      <c r="T23866" t="s">
        <v>3098</v>
      </c>
    </row>
    <row r="23867" spans="17:20">
      <c r="Q23867">
        <v>0.70918981481481502</v>
      </c>
      <c r="R23867">
        <v>1</v>
      </c>
      <c r="S23867" t="s">
        <v>2562</v>
      </c>
      <c r="T23867" t="s">
        <v>3098</v>
      </c>
    </row>
    <row r="23868" spans="17:20">
      <c r="Q23868">
        <v>0.70918981481481502</v>
      </c>
      <c r="R23868">
        <v>1</v>
      </c>
      <c r="S23868" t="s">
        <v>200</v>
      </c>
      <c r="T23868" t="s">
        <v>3097</v>
      </c>
    </row>
    <row r="23869" spans="17:20">
      <c r="Q23869">
        <v>0.70922453703703703</v>
      </c>
      <c r="R23869">
        <v>1</v>
      </c>
      <c r="S23869" t="s">
        <v>2562</v>
      </c>
      <c r="T23869" t="s">
        <v>3098</v>
      </c>
    </row>
    <row r="23870" spans="17:20">
      <c r="Q23870">
        <v>0.70927083333333296</v>
      </c>
      <c r="R23870">
        <v>1</v>
      </c>
      <c r="S23870" t="s">
        <v>2562</v>
      </c>
      <c r="T23870" t="s">
        <v>3098</v>
      </c>
    </row>
    <row r="23871" spans="17:20">
      <c r="Q23871">
        <v>0.70932870370370404</v>
      </c>
      <c r="R23871">
        <v>1</v>
      </c>
      <c r="S23871" t="s">
        <v>2562</v>
      </c>
      <c r="T23871" t="s">
        <v>3098</v>
      </c>
    </row>
    <row r="23872" spans="17:20">
      <c r="Q23872">
        <v>0.70935185185185201</v>
      </c>
      <c r="R23872">
        <v>1</v>
      </c>
      <c r="S23872" t="s">
        <v>2562</v>
      </c>
      <c r="T23872" t="s">
        <v>3098</v>
      </c>
    </row>
    <row r="23873" spans="17:20">
      <c r="Q23873">
        <v>0.70936342592592605</v>
      </c>
      <c r="R23873">
        <v>1</v>
      </c>
      <c r="S23873" t="s">
        <v>11099</v>
      </c>
      <c r="T23873" t="s">
        <v>3103</v>
      </c>
    </row>
    <row r="23874" spans="17:20">
      <c r="Q23874">
        <v>0.70939814814814794</v>
      </c>
      <c r="R23874">
        <v>1</v>
      </c>
      <c r="S23874" t="s">
        <v>11135</v>
      </c>
      <c r="T23874" t="s">
        <v>3103</v>
      </c>
    </row>
    <row r="23875" spans="17:20">
      <c r="Q23875">
        <v>0.70939814814814794</v>
      </c>
      <c r="R23875">
        <v>1</v>
      </c>
      <c r="S23875" t="s">
        <v>2562</v>
      </c>
      <c r="T23875" t="s">
        <v>3098</v>
      </c>
    </row>
    <row r="23876" spans="17:20">
      <c r="Q23876">
        <v>0.70940972222222198</v>
      </c>
      <c r="R23876">
        <v>2</v>
      </c>
      <c r="S23876" t="s">
        <v>11105</v>
      </c>
      <c r="T23876" t="s">
        <v>3103</v>
      </c>
    </row>
    <row r="23877" spans="17:20">
      <c r="Q23877">
        <v>0.70942129629629602</v>
      </c>
      <c r="R23877">
        <v>1</v>
      </c>
      <c r="S23877" t="s">
        <v>2562</v>
      </c>
      <c r="T23877" t="s">
        <v>3098</v>
      </c>
    </row>
    <row r="23878" spans="17:20">
      <c r="Q23878">
        <v>0.70952546296296304</v>
      </c>
      <c r="R23878">
        <v>1</v>
      </c>
      <c r="S23878" t="s">
        <v>2562</v>
      </c>
      <c r="T23878" t="s">
        <v>3098</v>
      </c>
    </row>
    <row r="23879" spans="17:20">
      <c r="Q23879">
        <v>0.70952546296296304</v>
      </c>
      <c r="R23879">
        <v>1</v>
      </c>
      <c r="S23879" t="s">
        <v>1617</v>
      </c>
      <c r="T23879" t="s">
        <v>3096</v>
      </c>
    </row>
    <row r="23880" spans="17:20">
      <c r="Q23880">
        <v>0.70953703703703697</v>
      </c>
      <c r="R23880">
        <v>1</v>
      </c>
      <c r="S23880" t="s">
        <v>2562</v>
      </c>
      <c r="T23880" t="s">
        <v>3101</v>
      </c>
    </row>
    <row r="23881" spans="17:20">
      <c r="Q23881">
        <v>0.70954861111111101</v>
      </c>
      <c r="R23881">
        <v>1</v>
      </c>
      <c r="S23881" t="s">
        <v>2562</v>
      </c>
      <c r="T23881" t="s">
        <v>3098</v>
      </c>
    </row>
    <row r="23882" spans="17:20">
      <c r="Q23882">
        <v>0.70954861111111101</v>
      </c>
      <c r="R23882">
        <v>1</v>
      </c>
      <c r="S23882" t="s">
        <v>2562</v>
      </c>
      <c r="T23882" t="s">
        <v>3097</v>
      </c>
    </row>
    <row r="23883" spans="17:20">
      <c r="Q23883">
        <v>0.70957175925925897</v>
      </c>
      <c r="R23883">
        <v>1</v>
      </c>
      <c r="S23883" t="s">
        <v>11102</v>
      </c>
      <c r="T23883" t="s">
        <v>3221</v>
      </c>
    </row>
    <row r="23884" spans="17:20">
      <c r="Q23884">
        <v>0.70959490740740705</v>
      </c>
      <c r="R23884">
        <v>1</v>
      </c>
      <c r="S23884" t="s">
        <v>11106</v>
      </c>
      <c r="T23884" t="s">
        <v>3103</v>
      </c>
    </row>
    <row r="23885" spans="17:20">
      <c r="Q23885">
        <v>0.70959490740740705</v>
      </c>
      <c r="R23885">
        <v>1</v>
      </c>
      <c r="S23885" t="s">
        <v>11100</v>
      </c>
      <c r="T23885" t="s">
        <v>3221</v>
      </c>
    </row>
    <row r="23886" spans="17:20">
      <c r="Q23886">
        <v>0.70959490740740705</v>
      </c>
      <c r="R23886">
        <v>1</v>
      </c>
      <c r="S23886" t="s">
        <v>2562</v>
      </c>
      <c r="T23886" t="s">
        <v>3101</v>
      </c>
    </row>
    <row r="23887" spans="17:20">
      <c r="Q23887">
        <v>0.70961805555555602</v>
      </c>
      <c r="R23887">
        <v>1</v>
      </c>
      <c r="S23887" t="s">
        <v>2562</v>
      </c>
      <c r="T23887" t="s">
        <v>3098</v>
      </c>
    </row>
    <row r="23888" spans="17:20">
      <c r="Q23888">
        <v>0.70964120370370398</v>
      </c>
      <c r="R23888">
        <v>1</v>
      </c>
      <c r="S23888" t="s">
        <v>2562</v>
      </c>
      <c r="T23888" t="s">
        <v>3098</v>
      </c>
    </row>
    <row r="23889" spans="17:20">
      <c r="Q23889">
        <v>0.70968750000000003</v>
      </c>
      <c r="R23889">
        <v>1</v>
      </c>
      <c r="S23889" t="s">
        <v>2562</v>
      </c>
      <c r="T23889" t="s">
        <v>3098</v>
      </c>
    </row>
    <row r="23890" spans="17:20">
      <c r="Q23890">
        <v>0.70969907407407395</v>
      </c>
      <c r="R23890">
        <v>1</v>
      </c>
      <c r="S23890" t="s">
        <v>2562</v>
      </c>
      <c r="T23890" t="s">
        <v>3098</v>
      </c>
    </row>
    <row r="23891" spans="17:20">
      <c r="Q23891">
        <v>0.70973379629629596</v>
      </c>
      <c r="R23891">
        <v>1</v>
      </c>
      <c r="S23891" t="s">
        <v>11103</v>
      </c>
      <c r="T23891" t="s">
        <v>3221</v>
      </c>
    </row>
    <row r="23892" spans="17:20">
      <c r="Q23892">
        <v>0.70980324074074097</v>
      </c>
      <c r="R23892">
        <v>1</v>
      </c>
      <c r="S23892" t="s">
        <v>11104</v>
      </c>
      <c r="T23892" t="s">
        <v>3221</v>
      </c>
    </row>
    <row r="23893" spans="17:20">
      <c r="Q23893">
        <v>0.70981481481481501</v>
      </c>
      <c r="R23893">
        <v>1</v>
      </c>
      <c r="S23893" t="s">
        <v>11122</v>
      </c>
      <c r="T23893" t="s">
        <v>3103</v>
      </c>
    </row>
    <row r="23894" spans="17:20">
      <c r="Q23894">
        <v>0.70983796296296298</v>
      </c>
      <c r="R23894">
        <v>1</v>
      </c>
      <c r="S23894" t="s">
        <v>2562</v>
      </c>
      <c r="T23894" t="s">
        <v>3094</v>
      </c>
    </row>
    <row r="23895" spans="17:20">
      <c r="Q23895">
        <v>0.70987268518518498</v>
      </c>
      <c r="R23895">
        <v>1</v>
      </c>
      <c r="S23895" t="s">
        <v>11139</v>
      </c>
      <c r="T23895" t="s">
        <v>3103</v>
      </c>
    </row>
    <row r="23896" spans="17:20">
      <c r="Q23896">
        <v>0.70987268518518498</v>
      </c>
      <c r="R23896">
        <v>1</v>
      </c>
      <c r="S23896" t="s">
        <v>2562</v>
      </c>
      <c r="T23896" t="s">
        <v>3101</v>
      </c>
    </row>
    <row r="23897" spans="17:20">
      <c r="Q23897">
        <v>0.70991898148148103</v>
      </c>
      <c r="R23897">
        <v>1</v>
      </c>
      <c r="S23897" t="s">
        <v>11118</v>
      </c>
      <c r="T23897" t="s">
        <v>3221</v>
      </c>
    </row>
    <row r="23898" spans="17:20">
      <c r="Q23898">
        <v>0.70995370370370403</v>
      </c>
      <c r="R23898">
        <v>1</v>
      </c>
      <c r="S23898" t="s">
        <v>11125</v>
      </c>
      <c r="T23898" t="s">
        <v>3103</v>
      </c>
    </row>
    <row r="23899" spans="17:20">
      <c r="Q23899">
        <v>0.70995370370370403</v>
      </c>
      <c r="R23899">
        <v>2</v>
      </c>
      <c r="S23899" t="s">
        <v>3971</v>
      </c>
      <c r="T23899" t="s">
        <v>3100</v>
      </c>
    </row>
    <row r="23900" spans="17:20">
      <c r="Q23900">
        <v>0.70996527777777796</v>
      </c>
      <c r="R23900">
        <v>1</v>
      </c>
      <c r="S23900" t="s">
        <v>2562</v>
      </c>
      <c r="T23900" t="s">
        <v>3098</v>
      </c>
    </row>
    <row r="23901" spans="17:20">
      <c r="Q23901">
        <v>0.710011574074074</v>
      </c>
      <c r="R23901">
        <v>1</v>
      </c>
      <c r="S23901" t="s">
        <v>11111</v>
      </c>
      <c r="T23901" t="s">
        <v>3103</v>
      </c>
    </row>
    <row r="23902" spans="17:20">
      <c r="Q23902">
        <v>0.71003472222222197</v>
      </c>
      <c r="R23902">
        <v>1</v>
      </c>
      <c r="S23902" t="s">
        <v>11140</v>
      </c>
      <c r="T23902" t="s">
        <v>3103</v>
      </c>
    </row>
    <row r="23903" spans="17:20">
      <c r="Q23903">
        <v>0.71005787037037005</v>
      </c>
      <c r="R23903">
        <v>1</v>
      </c>
      <c r="S23903" t="s">
        <v>11146</v>
      </c>
      <c r="T23903" t="s">
        <v>3103</v>
      </c>
    </row>
    <row r="23904" spans="17:20">
      <c r="Q23904">
        <v>0.71005787037037005</v>
      </c>
      <c r="R23904">
        <v>1</v>
      </c>
      <c r="S23904" t="s">
        <v>11129</v>
      </c>
      <c r="T23904" t="s">
        <v>3103</v>
      </c>
    </row>
    <row r="23905" spans="17:20">
      <c r="Q23905">
        <v>0.71005787037037005</v>
      </c>
      <c r="R23905">
        <v>1</v>
      </c>
      <c r="S23905" t="s">
        <v>13453</v>
      </c>
      <c r="T23905" t="s">
        <v>3096</v>
      </c>
    </row>
    <row r="23906" spans="17:20">
      <c r="Q23906">
        <v>0.71005787037037005</v>
      </c>
      <c r="R23906">
        <v>1</v>
      </c>
      <c r="S23906" t="s">
        <v>13454</v>
      </c>
      <c r="T23906" t="s">
        <v>3098</v>
      </c>
    </row>
    <row r="23907" spans="17:20">
      <c r="Q23907">
        <v>0.71008101851851901</v>
      </c>
      <c r="R23907">
        <v>1</v>
      </c>
      <c r="S23907" t="s">
        <v>13455</v>
      </c>
      <c r="T23907" t="s">
        <v>3098</v>
      </c>
    </row>
    <row r="23908" spans="17:20">
      <c r="Q23908">
        <v>0.71011574074074102</v>
      </c>
      <c r="R23908">
        <v>1</v>
      </c>
      <c r="S23908" t="s">
        <v>11112</v>
      </c>
      <c r="T23908" t="s">
        <v>3221</v>
      </c>
    </row>
    <row r="23909" spans="17:20">
      <c r="Q23909">
        <v>0.71012731481481495</v>
      </c>
      <c r="R23909">
        <v>1</v>
      </c>
      <c r="S23909" t="s">
        <v>11126</v>
      </c>
      <c r="T23909" t="s">
        <v>3103</v>
      </c>
    </row>
    <row r="23910" spans="17:20">
      <c r="Q23910">
        <v>0.71013888888888899</v>
      </c>
      <c r="R23910">
        <v>1</v>
      </c>
      <c r="S23910" t="s">
        <v>13456</v>
      </c>
      <c r="T23910" t="s">
        <v>3098</v>
      </c>
    </row>
    <row r="23911" spans="17:20">
      <c r="Q23911">
        <v>0.71015046296296302</v>
      </c>
      <c r="R23911">
        <v>1</v>
      </c>
      <c r="S23911" t="s">
        <v>11136</v>
      </c>
      <c r="T23911" t="s">
        <v>3103</v>
      </c>
    </row>
    <row r="23912" spans="17:20">
      <c r="Q23912">
        <v>0.71017361111111099</v>
      </c>
      <c r="R23912">
        <v>2</v>
      </c>
      <c r="S23912" t="s">
        <v>11127</v>
      </c>
      <c r="T23912" t="s">
        <v>3103</v>
      </c>
    </row>
    <row r="23913" spans="17:20">
      <c r="Q23913">
        <v>0.71018518518518503</v>
      </c>
      <c r="R23913">
        <v>1</v>
      </c>
      <c r="S23913" t="s">
        <v>11113</v>
      </c>
      <c r="T23913" t="s">
        <v>3221</v>
      </c>
    </row>
    <row r="23914" spans="17:20">
      <c r="Q23914">
        <v>0.710208333333333</v>
      </c>
      <c r="R23914">
        <v>1</v>
      </c>
      <c r="S23914" t="s">
        <v>11155</v>
      </c>
      <c r="T23914" t="s">
        <v>3103</v>
      </c>
    </row>
    <row r="23915" spans="17:20">
      <c r="Q23915">
        <v>0.71023148148148196</v>
      </c>
      <c r="R23915">
        <v>1</v>
      </c>
      <c r="S23915" t="s">
        <v>11157</v>
      </c>
      <c r="T23915" t="s">
        <v>3103</v>
      </c>
    </row>
    <row r="23916" spans="17:20">
      <c r="Q23916">
        <v>0.710243055555556</v>
      </c>
      <c r="R23916">
        <v>1</v>
      </c>
      <c r="S23916" t="s">
        <v>12900</v>
      </c>
      <c r="T23916" t="s">
        <v>3096</v>
      </c>
    </row>
    <row r="23917" spans="17:20">
      <c r="Q23917">
        <v>0.71027777777777801</v>
      </c>
      <c r="R23917">
        <v>1</v>
      </c>
      <c r="S23917" t="s">
        <v>614</v>
      </c>
      <c r="T23917" t="s">
        <v>3221</v>
      </c>
    </row>
    <row r="23918" spans="17:20">
      <c r="Q23918">
        <v>0.71030092592592597</v>
      </c>
      <c r="R23918">
        <v>1</v>
      </c>
      <c r="S23918" t="s">
        <v>2562</v>
      </c>
      <c r="T23918" t="s">
        <v>3101</v>
      </c>
    </row>
    <row r="23919" spans="17:20">
      <c r="Q23919">
        <v>0.71038194444444402</v>
      </c>
      <c r="R23919">
        <v>1</v>
      </c>
      <c r="S23919" t="s">
        <v>11141</v>
      </c>
      <c r="T23919" t="s">
        <v>3103</v>
      </c>
    </row>
    <row r="23920" spans="17:20">
      <c r="Q23920">
        <v>0.71039351851851895</v>
      </c>
      <c r="R23920">
        <v>1</v>
      </c>
      <c r="S23920" t="s">
        <v>13457</v>
      </c>
      <c r="T23920" t="s">
        <v>3094</v>
      </c>
    </row>
    <row r="23921" spans="17:20">
      <c r="Q23921">
        <v>0.71041666666666703</v>
      </c>
      <c r="R23921">
        <v>1</v>
      </c>
      <c r="S23921" t="s">
        <v>11130</v>
      </c>
      <c r="T23921" t="s">
        <v>3221</v>
      </c>
    </row>
    <row r="23922" spans="17:20">
      <c r="Q23922">
        <v>0.71042824074074096</v>
      </c>
      <c r="R23922">
        <v>1</v>
      </c>
      <c r="S23922" t="s">
        <v>11138</v>
      </c>
      <c r="T23922" t="s">
        <v>3221</v>
      </c>
    </row>
    <row r="23923" spans="17:20">
      <c r="Q23923">
        <v>0.71042824074074096</v>
      </c>
      <c r="R23923">
        <v>1</v>
      </c>
      <c r="S23923" t="s">
        <v>10404</v>
      </c>
      <c r="T23923" t="s">
        <v>3096</v>
      </c>
    </row>
    <row r="23924" spans="17:20">
      <c r="Q23924">
        <v>0.71042824074074096</v>
      </c>
      <c r="R23924">
        <v>1</v>
      </c>
      <c r="S23924" t="s">
        <v>2562</v>
      </c>
      <c r="T23924" t="s">
        <v>3097</v>
      </c>
    </row>
    <row r="23925" spans="17:20">
      <c r="Q23925">
        <v>0.710439814814815</v>
      </c>
      <c r="R23925">
        <v>1</v>
      </c>
      <c r="S23925" t="s">
        <v>11134</v>
      </c>
      <c r="T23925" t="s">
        <v>3103</v>
      </c>
    </row>
    <row r="23926" spans="17:20">
      <c r="Q23926">
        <v>0.71048611111111104</v>
      </c>
      <c r="R23926">
        <v>1</v>
      </c>
      <c r="S23926" t="s">
        <v>11114</v>
      </c>
      <c r="T23926" t="s">
        <v>3221</v>
      </c>
    </row>
    <row r="23927" spans="17:20">
      <c r="Q23927">
        <v>0.71053240740740697</v>
      </c>
      <c r="R23927">
        <v>1</v>
      </c>
      <c r="S23927" t="s">
        <v>11124</v>
      </c>
      <c r="T23927" t="s">
        <v>3221</v>
      </c>
    </row>
    <row r="23928" spans="17:20">
      <c r="Q23928">
        <v>0.71054398148148101</v>
      </c>
      <c r="R23928">
        <v>1</v>
      </c>
      <c r="S23928" t="s">
        <v>13458</v>
      </c>
      <c r="T23928" t="s">
        <v>3096</v>
      </c>
    </row>
    <row r="23929" spans="17:20">
      <c r="Q23929">
        <v>0.71056712962962998</v>
      </c>
      <c r="R23929">
        <v>2</v>
      </c>
      <c r="S23929" t="s">
        <v>11132</v>
      </c>
      <c r="T23929" t="s">
        <v>3103</v>
      </c>
    </row>
    <row r="23930" spans="17:20">
      <c r="Q23930">
        <v>0.71056712962962998</v>
      </c>
      <c r="R23930">
        <v>1</v>
      </c>
      <c r="S23930" t="s">
        <v>11116</v>
      </c>
      <c r="T23930" t="s">
        <v>3221</v>
      </c>
    </row>
    <row r="23931" spans="17:20">
      <c r="Q23931">
        <v>0.71056712962962998</v>
      </c>
      <c r="R23931">
        <v>1</v>
      </c>
      <c r="S23931" t="s">
        <v>11142</v>
      </c>
      <c r="T23931" t="s">
        <v>3103</v>
      </c>
    </row>
    <row r="23932" spans="17:20">
      <c r="Q23932">
        <v>0.71057870370370402</v>
      </c>
      <c r="R23932">
        <v>1</v>
      </c>
      <c r="S23932" t="s">
        <v>11145</v>
      </c>
      <c r="T23932" t="s">
        <v>3103</v>
      </c>
    </row>
    <row r="23933" spans="17:20">
      <c r="Q23933">
        <v>0.710706018518519</v>
      </c>
      <c r="R23933">
        <v>1</v>
      </c>
      <c r="S23933" t="s">
        <v>11117</v>
      </c>
      <c r="T23933" t="s">
        <v>3221</v>
      </c>
    </row>
    <row r="23934" spans="17:20">
      <c r="Q23934">
        <v>0.71072916666666697</v>
      </c>
      <c r="R23934">
        <v>2</v>
      </c>
      <c r="S23934" t="s">
        <v>2562</v>
      </c>
      <c r="T23934" t="s">
        <v>3101</v>
      </c>
    </row>
    <row r="23935" spans="17:20">
      <c r="Q23935">
        <v>0.71076388888888897</v>
      </c>
      <c r="R23935">
        <v>1</v>
      </c>
      <c r="S23935" t="s">
        <v>2562</v>
      </c>
      <c r="T23935" t="s">
        <v>3101</v>
      </c>
    </row>
    <row r="23936" spans="17:20">
      <c r="Q23936">
        <v>0.71078703703703705</v>
      </c>
      <c r="R23936">
        <v>1</v>
      </c>
      <c r="S23936" t="s">
        <v>11149</v>
      </c>
      <c r="T23936" t="s">
        <v>3221</v>
      </c>
    </row>
    <row r="23937" spans="17:20">
      <c r="Q23937">
        <v>0.71079861111111098</v>
      </c>
      <c r="R23937">
        <v>1</v>
      </c>
      <c r="S23937" t="s">
        <v>11161</v>
      </c>
      <c r="T23937" t="s">
        <v>3103</v>
      </c>
    </row>
    <row r="23938" spans="17:20">
      <c r="Q23938">
        <v>0.71085648148148195</v>
      </c>
      <c r="R23938">
        <v>2</v>
      </c>
      <c r="S23938" t="s">
        <v>13459</v>
      </c>
      <c r="T23938" t="s">
        <v>3098</v>
      </c>
    </row>
    <row r="23939" spans="17:20">
      <c r="Q23939">
        <v>0.71089120370370396</v>
      </c>
      <c r="R23939">
        <v>1</v>
      </c>
      <c r="S23939" t="s">
        <v>573</v>
      </c>
      <c r="T23939" t="s">
        <v>3097</v>
      </c>
    </row>
    <row r="23940" spans="17:20">
      <c r="Q23940">
        <v>0.71090277777777799</v>
      </c>
      <c r="R23940">
        <v>1</v>
      </c>
      <c r="S23940" t="s">
        <v>11163</v>
      </c>
      <c r="T23940" t="s">
        <v>3221</v>
      </c>
    </row>
    <row r="23941" spans="17:20">
      <c r="Q23941">
        <v>0.71092592592592596</v>
      </c>
      <c r="R23941">
        <v>1</v>
      </c>
      <c r="S23941" t="s">
        <v>11123</v>
      </c>
      <c r="T23941" t="s">
        <v>3221</v>
      </c>
    </row>
    <row r="23942" spans="17:20">
      <c r="Q23942">
        <v>0.71092592592592596</v>
      </c>
      <c r="R23942">
        <v>1</v>
      </c>
      <c r="S23942" t="s">
        <v>11121</v>
      </c>
      <c r="T23942" t="s">
        <v>3221</v>
      </c>
    </row>
    <row r="23943" spans="17:20">
      <c r="Q23943">
        <v>0.71092592592592596</v>
      </c>
      <c r="R23943">
        <v>2</v>
      </c>
      <c r="S23943" t="s">
        <v>7472</v>
      </c>
      <c r="T23943" t="s">
        <v>3098</v>
      </c>
    </row>
    <row r="23944" spans="17:20">
      <c r="Q23944">
        <v>0.7109375</v>
      </c>
      <c r="R23944">
        <v>1</v>
      </c>
      <c r="S23944" t="s">
        <v>4586</v>
      </c>
      <c r="T23944" t="s">
        <v>3097</v>
      </c>
    </row>
    <row r="23945" spans="17:20">
      <c r="Q23945">
        <v>0.71106481481481498</v>
      </c>
      <c r="R23945">
        <v>1</v>
      </c>
      <c r="S23945" t="s">
        <v>11165</v>
      </c>
      <c r="T23945" t="s">
        <v>3221</v>
      </c>
    </row>
    <row r="23946" spans="17:20">
      <c r="Q23946">
        <v>0.71108796296296295</v>
      </c>
      <c r="R23946">
        <v>1</v>
      </c>
      <c r="S23946" t="s">
        <v>11169</v>
      </c>
      <c r="T23946" t="s">
        <v>3221</v>
      </c>
    </row>
    <row r="23947" spans="17:20">
      <c r="Q23947">
        <v>0.71112268518518496</v>
      </c>
      <c r="R23947">
        <v>1</v>
      </c>
      <c r="S23947" t="s">
        <v>11170</v>
      </c>
      <c r="T23947" t="s">
        <v>3221</v>
      </c>
    </row>
    <row r="23948" spans="17:20">
      <c r="Q23948">
        <v>0.71114583333333303</v>
      </c>
      <c r="R23948">
        <v>1</v>
      </c>
      <c r="S23948" t="s">
        <v>11168</v>
      </c>
      <c r="T23948" t="s">
        <v>3103</v>
      </c>
    </row>
    <row r="23949" spans="17:20">
      <c r="Q23949">
        <v>0.71115740740740696</v>
      </c>
      <c r="R23949">
        <v>1</v>
      </c>
      <c r="S23949" t="s">
        <v>11177</v>
      </c>
      <c r="T23949" t="s">
        <v>3221</v>
      </c>
    </row>
    <row r="23950" spans="17:20">
      <c r="Q23950">
        <v>0.71133101851851899</v>
      </c>
      <c r="R23950">
        <v>2</v>
      </c>
      <c r="S23950" t="s">
        <v>13460</v>
      </c>
      <c r="T23950" t="s">
        <v>3128</v>
      </c>
    </row>
    <row r="23951" spans="17:20">
      <c r="Q23951">
        <v>0.71142361111111097</v>
      </c>
      <c r="R23951">
        <v>1</v>
      </c>
      <c r="S23951" t="s">
        <v>2562</v>
      </c>
      <c r="T23951" t="s">
        <v>3098</v>
      </c>
    </row>
    <row r="23952" spans="17:20">
      <c r="Q23952">
        <v>0.711435185185185</v>
      </c>
      <c r="R23952">
        <v>1</v>
      </c>
      <c r="S23952" t="s">
        <v>11137</v>
      </c>
      <c r="T23952" t="s">
        <v>3103</v>
      </c>
    </row>
    <row r="23953" spans="17:20">
      <c r="Q23953">
        <v>0.711435185185185</v>
      </c>
      <c r="R23953">
        <v>2</v>
      </c>
      <c r="S23953" t="s">
        <v>2562</v>
      </c>
      <c r="T23953" t="s">
        <v>3101</v>
      </c>
    </row>
    <row r="23954" spans="17:20">
      <c r="Q23954">
        <v>0.71150462962963001</v>
      </c>
      <c r="R23954">
        <v>1</v>
      </c>
      <c r="S23954" t="s">
        <v>11171</v>
      </c>
      <c r="T23954" t="s">
        <v>3103</v>
      </c>
    </row>
    <row r="23955" spans="17:20">
      <c r="Q23955">
        <v>0.71155092592592595</v>
      </c>
      <c r="R23955">
        <v>1</v>
      </c>
      <c r="S23955" t="s">
        <v>11175</v>
      </c>
      <c r="T23955" t="s">
        <v>3103</v>
      </c>
    </row>
    <row r="23956" spans="17:20">
      <c r="Q23956">
        <v>0.71165509259259296</v>
      </c>
      <c r="R23956">
        <v>1</v>
      </c>
      <c r="S23956" t="s">
        <v>11180</v>
      </c>
      <c r="T23956" t="s">
        <v>3103</v>
      </c>
    </row>
    <row r="23957" spans="17:20">
      <c r="Q23957">
        <v>0.71168981481481497</v>
      </c>
      <c r="R23957">
        <v>1</v>
      </c>
      <c r="S23957" t="s">
        <v>11172</v>
      </c>
      <c r="T23957" t="s">
        <v>3103</v>
      </c>
    </row>
    <row r="23958" spans="17:20">
      <c r="Q23958">
        <v>0.71177083333333302</v>
      </c>
      <c r="R23958">
        <v>2</v>
      </c>
      <c r="S23958" t="s">
        <v>13461</v>
      </c>
      <c r="T23958" t="s">
        <v>3098</v>
      </c>
    </row>
    <row r="23959" spans="17:20">
      <c r="Q23959">
        <v>0.71179398148148099</v>
      </c>
      <c r="R23959">
        <v>1</v>
      </c>
      <c r="S23959" t="s">
        <v>11186</v>
      </c>
      <c r="T23959" t="s">
        <v>3221</v>
      </c>
    </row>
    <row r="23960" spans="17:20">
      <c r="Q23960">
        <v>0.71181712962962995</v>
      </c>
      <c r="R23960">
        <v>1</v>
      </c>
      <c r="S23960" t="s">
        <v>11185</v>
      </c>
      <c r="T23960" t="s">
        <v>3221</v>
      </c>
    </row>
    <row r="23961" spans="17:20">
      <c r="Q23961">
        <v>0.71187500000000004</v>
      </c>
      <c r="R23961">
        <v>1</v>
      </c>
      <c r="S23961" t="s">
        <v>11189</v>
      </c>
      <c r="T23961" t="s">
        <v>3221</v>
      </c>
    </row>
    <row r="23962" spans="17:20">
      <c r="Q23962">
        <v>0.71187500000000004</v>
      </c>
      <c r="R23962">
        <v>1</v>
      </c>
      <c r="S23962" t="s">
        <v>11151</v>
      </c>
      <c r="T23962" t="s">
        <v>3221</v>
      </c>
    </row>
    <row r="23963" spans="17:20">
      <c r="Q23963">
        <v>0.71187500000000004</v>
      </c>
      <c r="R23963">
        <v>1</v>
      </c>
      <c r="S23963" t="s">
        <v>1024</v>
      </c>
      <c r="T23963" t="s">
        <v>3098</v>
      </c>
    </row>
    <row r="23964" spans="17:20">
      <c r="Q23964">
        <v>0.71195601851851897</v>
      </c>
      <c r="R23964">
        <v>2</v>
      </c>
      <c r="S23964" t="s">
        <v>13462</v>
      </c>
      <c r="T23964" t="s">
        <v>3098</v>
      </c>
    </row>
    <row r="23965" spans="17:20">
      <c r="Q23965">
        <v>0.71200231481481502</v>
      </c>
      <c r="R23965">
        <v>1</v>
      </c>
      <c r="S23965" t="s">
        <v>11148</v>
      </c>
      <c r="T23965" t="s">
        <v>3221</v>
      </c>
    </row>
    <row r="23966" spans="17:20">
      <c r="Q23966">
        <v>0.71200231481481502</v>
      </c>
      <c r="R23966">
        <v>1</v>
      </c>
      <c r="S23966" t="s">
        <v>4202</v>
      </c>
      <c r="T23966" t="s">
        <v>3097</v>
      </c>
    </row>
    <row r="23967" spans="17:20">
      <c r="Q23967">
        <v>0.71207175925925903</v>
      </c>
      <c r="R23967">
        <v>1</v>
      </c>
      <c r="S23967" t="s">
        <v>11190</v>
      </c>
      <c r="T23967" t="s">
        <v>3221</v>
      </c>
    </row>
    <row r="23968" spans="17:20">
      <c r="Q23968">
        <v>0.71207175925925903</v>
      </c>
      <c r="R23968">
        <v>1</v>
      </c>
      <c r="S23968" t="s">
        <v>2562</v>
      </c>
      <c r="T23968" t="s">
        <v>3101</v>
      </c>
    </row>
    <row r="23969" spans="17:20">
      <c r="Q23969">
        <v>0.71207175925925903</v>
      </c>
      <c r="R23969">
        <v>1</v>
      </c>
      <c r="S23969" t="s">
        <v>2562</v>
      </c>
      <c r="T23969" t="s">
        <v>3096</v>
      </c>
    </row>
    <row r="23970" spans="17:20">
      <c r="Q23970">
        <v>0.71208333333333296</v>
      </c>
      <c r="R23970">
        <v>1</v>
      </c>
      <c r="S23970" t="s">
        <v>11173</v>
      </c>
      <c r="T23970" t="s">
        <v>3103</v>
      </c>
    </row>
    <row r="23971" spans="17:20">
      <c r="Q23971">
        <v>0.71211805555555596</v>
      </c>
      <c r="R23971">
        <v>1</v>
      </c>
      <c r="S23971" t="s">
        <v>11194</v>
      </c>
      <c r="T23971" t="s">
        <v>3221</v>
      </c>
    </row>
    <row r="23972" spans="17:20">
      <c r="Q23972">
        <v>0.71211805555555596</v>
      </c>
      <c r="R23972">
        <v>1</v>
      </c>
      <c r="S23972" t="s">
        <v>11174</v>
      </c>
      <c r="T23972" t="s">
        <v>3103</v>
      </c>
    </row>
    <row r="23973" spans="17:20">
      <c r="Q23973">
        <v>0.71211805555555596</v>
      </c>
      <c r="R23973">
        <v>1</v>
      </c>
      <c r="S23973" t="s">
        <v>13463</v>
      </c>
      <c r="T23973" t="s">
        <v>3098</v>
      </c>
    </row>
    <row r="23974" spans="17:20">
      <c r="Q23974">
        <v>0.71212962962963</v>
      </c>
      <c r="R23974">
        <v>1</v>
      </c>
      <c r="S23974" t="s">
        <v>11195</v>
      </c>
      <c r="T23974" t="s">
        <v>3221</v>
      </c>
    </row>
    <row r="23975" spans="17:20">
      <c r="Q23975">
        <v>0.71222222222222198</v>
      </c>
      <c r="R23975">
        <v>1</v>
      </c>
      <c r="S23975" t="s">
        <v>2562</v>
      </c>
      <c r="T23975" t="s">
        <v>3097</v>
      </c>
    </row>
    <row r="23976" spans="17:20">
      <c r="Q23976">
        <v>0.71228009259259295</v>
      </c>
      <c r="R23976">
        <v>1</v>
      </c>
      <c r="S23976" t="s">
        <v>11197</v>
      </c>
      <c r="T23976" t="s">
        <v>3221</v>
      </c>
    </row>
    <row r="23977" spans="17:20">
      <c r="Q23977">
        <v>0.71231481481481496</v>
      </c>
      <c r="R23977">
        <v>1</v>
      </c>
      <c r="S23977" t="s">
        <v>11191</v>
      </c>
      <c r="T23977" t="s">
        <v>3103</v>
      </c>
    </row>
    <row r="23978" spans="17:20">
      <c r="Q23978">
        <v>0.71232638888888899</v>
      </c>
      <c r="R23978">
        <v>1</v>
      </c>
      <c r="S23978" t="s">
        <v>11198</v>
      </c>
      <c r="T23978" t="s">
        <v>3221</v>
      </c>
    </row>
    <row r="23979" spans="17:20">
      <c r="Q23979">
        <v>0.71237268518518504</v>
      </c>
      <c r="R23979">
        <v>1</v>
      </c>
      <c r="S23979" t="s">
        <v>11167</v>
      </c>
      <c r="T23979" t="s">
        <v>3221</v>
      </c>
    </row>
    <row r="23980" spans="17:20">
      <c r="Q23980">
        <v>0.71247685185185206</v>
      </c>
      <c r="R23980">
        <v>1</v>
      </c>
      <c r="S23980" t="s">
        <v>2562</v>
      </c>
      <c r="T23980" t="s">
        <v>3094</v>
      </c>
    </row>
    <row r="23981" spans="17:20">
      <c r="Q23981">
        <v>0.71290509259259305</v>
      </c>
      <c r="R23981">
        <v>1</v>
      </c>
      <c r="S23981" t="s">
        <v>13464</v>
      </c>
      <c r="T23981" t="s">
        <v>3128</v>
      </c>
    </row>
    <row r="23982" spans="17:20">
      <c r="Q23982">
        <v>0.71302083333333299</v>
      </c>
      <c r="R23982">
        <v>1</v>
      </c>
      <c r="S23982" t="s">
        <v>2562</v>
      </c>
      <c r="T23982" t="s">
        <v>3094</v>
      </c>
    </row>
    <row r="23983" spans="17:20">
      <c r="Q23983">
        <v>0.71303240740740703</v>
      </c>
      <c r="R23983">
        <v>1</v>
      </c>
      <c r="S23983" t="s">
        <v>2562</v>
      </c>
      <c r="T23983" t="s">
        <v>3101</v>
      </c>
    </row>
    <row r="23984" spans="17:20">
      <c r="Q23984">
        <v>0.71306712962963004</v>
      </c>
      <c r="R23984">
        <v>2</v>
      </c>
      <c r="S23984" t="s">
        <v>2562</v>
      </c>
      <c r="T23984" t="s">
        <v>3101</v>
      </c>
    </row>
    <row r="23985" spans="17:20">
      <c r="Q23985">
        <v>0.71307870370370396</v>
      </c>
      <c r="R23985">
        <v>1</v>
      </c>
      <c r="S23985" t="s">
        <v>11224</v>
      </c>
      <c r="T23985" t="s">
        <v>3103</v>
      </c>
    </row>
    <row r="23986" spans="17:20">
      <c r="Q23986">
        <v>0.71310185185185204</v>
      </c>
      <c r="R23986">
        <v>1</v>
      </c>
      <c r="S23986" t="s">
        <v>13465</v>
      </c>
      <c r="T23986" t="s">
        <v>3221</v>
      </c>
    </row>
    <row r="23987" spans="17:20">
      <c r="Q23987">
        <v>0.71310185185185204</v>
      </c>
      <c r="R23987">
        <v>1</v>
      </c>
      <c r="S23987" t="s">
        <v>2562</v>
      </c>
      <c r="T23987" t="s">
        <v>3097</v>
      </c>
    </row>
    <row r="23988" spans="17:20">
      <c r="Q23988">
        <v>0.71312500000000001</v>
      </c>
      <c r="R23988">
        <v>1</v>
      </c>
      <c r="S23988" t="s">
        <v>11230</v>
      </c>
      <c r="T23988" t="s">
        <v>3103</v>
      </c>
    </row>
    <row r="23989" spans="17:20">
      <c r="Q23989">
        <v>0.71314814814814798</v>
      </c>
      <c r="R23989">
        <v>1</v>
      </c>
      <c r="S23989" t="s">
        <v>11200</v>
      </c>
      <c r="T23989" t="s">
        <v>3221</v>
      </c>
    </row>
    <row r="23990" spans="17:20">
      <c r="Q23990">
        <v>0.71314814814814798</v>
      </c>
      <c r="R23990">
        <v>1</v>
      </c>
      <c r="S23990" t="s">
        <v>13466</v>
      </c>
      <c r="T23990" t="s">
        <v>3098</v>
      </c>
    </row>
    <row r="23991" spans="17:20">
      <c r="Q23991">
        <v>0.71320601851851895</v>
      </c>
      <c r="R23991">
        <v>1</v>
      </c>
      <c r="S23991" t="s">
        <v>11210</v>
      </c>
      <c r="T23991" t="s">
        <v>3103</v>
      </c>
    </row>
    <row r="23992" spans="17:20">
      <c r="Q23992">
        <v>0.71322916666666702</v>
      </c>
      <c r="R23992">
        <v>1</v>
      </c>
      <c r="S23992" t="s">
        <v>11183</v>
      </c>
      <c r="T23992" t="s">
        <v>3221</v>
      </c>
    </row>
    <row r="23993" spans="17:20">
      <c r="Q23993">
        <v>0.71327546296296296</v>
      </c>
      <c r="R23993">
        <v>2</v>
      </c>
      <c r="S23993" t="s">
        <v>11201</v>
      </c>
      <c r="T23993" t="s">
        <v>3103</v>
      </c>
    </row>
    <row r="23994" spans="17:20">
      <c r="Q23994">
        <v>0.71329861111111104</v>
      </c>
      <c r="R23994">
        <v>1</v>
      </c>
      <c r="S23994" t="s">
        <v>11222</v>
      </c>
      <c r="T23994" t="s">
        <v>3221</v>
      </c>
    </row>
    <row r="23995" spans="17:20">
      <c r="Q23995">
        <v>0.71331018518518496</v>
      </c>
      <c r="R23995">
        <v>1</v>
      </c>
      <c r="S23995" t="s">
        <v>2562</v>
      </c>
      <c r="T23995" t="s">
        <v>3101</v>
      </c>
    </row>
    <row r="23996" spans="17:20">
      <c r="Q23996">
        <v>0.713321759259259</v>
      </c>
      <c r="R23996">
        <v>1</v>
      </c>
      <c r="S23996" t="s">
        <v>11184</v>
      </c>
      <c r="T23996" t="s">
        <v>3221</v>
      </c>
    </row>
    <row r="23997" spans="17:20">
      <c r="Q23997">
        <v>0.71335648148148101</v>
      </c>
      <c r="R23997">
        <v>1</v>
      </c>
      <c r="S23997" t="s">
        <v>13467</v>
      </c>
      <c r="T23997" t="s">
        <v>3098</v>
      </c>
    </row>
    <row r="23998" spans="17:20">
      <c r="Q23998">
        <v>0.71337962962962997</v>
      </c>
      <c r="R23998">
        <v>1</v>
      </c>
      <c r="S23998" t="s">
        <v>11233</v>
      </c>
      <c r="T23998" t="s">
        <v>3103</v>
      </c>
    </row>
    <row r="23999" spans="17:20">
      <c r="Q23999">
        <v>0.71339120370370401</v>
      </c>
      <c r="R23999">
        <v>1</v>
      </c>
      <c r="S23999" t="s">
        <v>2562</v>
      </c>
      <c r="T23999" t="s">
        <v>3094</v>
      </c>
    </row>
    <row r="24000" spans="17:20">
      <c r="Q24000">
        <v>0.71340277777777805</v>
      </c>
      <c r="R24000">
        <v>1</v>
      </c>
      <c r="S24000" t="s">
        <v>13468</v>
      </c>
      <c r="T24000" t="s">
        <v>3097</v>
      </c>
    </row>
    <row r="24001" spans="17:20">
      <c r="Q24001">
        <v>0.71344907407407399</v>
      </c>
      <c r="R24001">
        <v>1</v>
      </c>
      <c r="S24001" t="s">
        <v>11235</v>
      </c>
      <c r="T24001" t="s">
        <v>3103</v>
      </c>
    </row>
    <row r="24002" spans="17:20">
      <c r="Q24002">
        <v>0.71348379629629599</v>
      </c>
      <c r="R24002">
        <v>1</v>
      </c>
      <c r="S24002" t="s">
        <v>11203</v>
      </c>
      <c r="T24002" t="s">
        <v>3221</v>
      </c>
    </row>
    <row r="24003" spans="17:20">
      <c r="Q24003">
        <v>0.71348379629629599</v>
      </c>
      <c r="R24003">
        <v>1</v>
      </c>
      <c r="S24003" t="s">
        <v>11204</v>
      </c>
      <c r="T24003" t="s">
        <v>3221</v>
      </c>
    </row>
    <row r="24004" spans="17:20">
      <c r="Q24004">
        <v>0.71350694444444396</v>
      </c>
      <c r="R24004">
        <v>1</v>
      </c>
      <c r="S24004" t="s">
        <v>13469</v>
      </c>
      <c r="T24004" t="s">
        <v>3100</v>
      </c>
    </row>
    <row r="24005" spans="17:20">
      <c r="Q24005">
        <v>0.713518518518519</v>
      </c>
      <c r="R24005">
        <v>1</v>
      </c>
      <c r="S24005" t="s">
        <v>2562</v>
      </c>
      <c r="T24005" t="s">
        <v>3101</v>
      </c>
    </row>
    <row r="24006" spans="17:20">
      <c r="Q24006">
        <v>0.71353009259259303</v>
      </c>
      <c r="R24006">
        <v>1</v>
      </c>
      <c r="S24006" t="s">
        <v>11187</v>
      </c>
      <c r="T24006" t="s">
        <v>3221</v>
      </c>
    </row>
    <row r="24007" spans="17:20">
      <c r="Q24007">
        <v>0.71353009259259303</v>
      </c>
      <c r="R24007">
        <v>2</v>
      </c>
      <c r="S24007" t="s">
        <v>11241</v>
      </c>
      <c r="T24007" t="s">
        <v>3103</v>
      </c>
    </row>
    <row r="24008" spans="17:20">
      <c r="Q24008">
        <v>0.71358796296296301</v>
      </c>
      <c r="R24008">
        <v>1</v>
      </c>
      <c r="S24008" t="s">
        <v>13470</v>
      </c>
      <c r="T24008" t="s">
        <v>3096</v>
      </c>
    </row>
    <row r="24009" spans="17:20">
      <c r="Q24009">
        <v>0.71359953703703705</v>
      </c>
      <c r="R24009">
        <v>1</v>
      </c>
      <c r="S24009" t="s">
        <v>11234</v>
      </c>
      <c r="T24009" t="s">
        <v>3221</v>
      </c>
    </row>
    <row r="24010" spans="17:20">
      <c r="Q24010">
        <v>0.71359953703703705</v>
      </c>
      <c r="R24010">
        <v>1</v>
      </c>
      <c r="S24010" t="s">
        <v>11205</v>
      </c>
      <c r="T24010" t="s">
        <v>3221</v>
      </c>
    </row>
    <row r="24011" spans="17:20">
      <c r="Q24011">
        <v>0.71361111111111097</v>
      </c>
      <c r="R24011">
        <v>1</v>
      </c>
      <c r="S24011" t="s">
        <v>3951</v>
      </c>
      <c r="T24011" t="s">
        <v>3098</v>
      </c>
    </row>
    <row r="24012" spans="17:20">
      <c r="Q24012">
        <v>0.71370370370370395</v>
      </c>
      <c r="R24012">
        <v>2</v>
      </c>
      <c r="S24012" t="s">
        <v>2562</v>
      </c>
      <c r="T24012" t="s">
        <v>3098</v>
      </c>
    </row>
    <row r="24013" spans="17:20">
      <c r="Q24013">
        <v>0.71372685185185203</v>
      </c>
      <c r="R24013">
        <v>1</v>
      </c>
      <c r="S24013" t="s">
        <v>4588</v>
      </c>
      <c r="T24013" t="s">
        <v>3095</v>
      </c>
    </row>
    <row r="24014" spans="17:20">
      <c r="Q24014">
        <v>0.71373842592592596</v>
      </c>
      <c r="R24014">
        <v>1</v>
      </c>
      <c r="S24014" t="s">
        <v>2562</v>
      </c>
      <c r="T24014" t="s">
        <v>3101</v>
      </c>
    </row>
    <row r="24015" spans="17:20">
      <c r="Q24015">
        <v>0.71376157407407403</v>
      </c>
      <c r="R24015">
        <v>1</v>
      </c>
      <c r="S24015" t="s">
        <v>10877</v>
      </c>
      <c r="T24015" t="s">
        <v>3096</v>
      </c>
    </row>
    <row r="24016" spans="17:20">
      <c r="Q24016">
        <v>0.71394675925925899</v>
      </c>
      <c r="R24016">
        <v>1</v>
      </c>
      <c r="S24016" t="s">
        <v>11120</v>
      </c>
      <c r="T24016" t="s">
        <v>3098</v>
      </c>
    </row>
    <row r="24017" spans="17:20">
      <c r="Q24017">
        <v>0.714016203703704</v>
      </c>
      <c r="R24017">
        <v>1</v>
      </c>
      <c r="S24017" t="s">
        <v>11220</v>
      </c>
      <c r="T24017" t="s">
        <v>3221</v>
      </c>
    </row>
    <row r="24018" spans="17:20">
      <c r="Q24018">
        <v>0.71405092592592601</v>
      </c>
      <c r="R24018">
        <v>1</v>
      </c>
      <c r="S24018" t="s">
        <v>3825</v>
      </c>
      <c r="T24018" t="s">
        <v>3096</v>
      </c>
    </row>
    <row r="24019" spans="17:20">
      <c r="Q24019">
        <v>0.71422453703703703</v>
      </c>
      <c r="R24019">
        <v>1</v>
      </c>
      <c r="S24019" t="s">
        <v>2562</v>
      </c>
      <c r="T24019" t="s">
        <v>3101</v>
      </c>
    </row>
    <row r="24020" spans="17:20">
      <c r="Q24020">
        <v>0.714247685185185</v>
      </c>
      <c r="R24020">
        <v>1</v>
      </c>
      <c r="S24020" t="s">
        <v>2562</v>
      </c>
      <c r="T24020" t="s">
        <v>3101</v>
      </c>
    </row>
    <row r="24021" spans="17:20">
      <c r="Q24021">
        <v>0.71435185185185202</v>
      </c>
      <c r="R24021">
        <v>1</v>
      </c>
      <c r="S24021" t="s">
        <v>11225</v>
      </c>
      <c r="T24021" t="s">
        <v>3103</v>
      </c>
    </row>
    <row r="24022" spans="17:20">
      <c r="Q24022">
        <v>0.71436342592592605</v>
      </c>
      <c r="R24022">
        <v>2</v>
      </c>
      <c r="S24022" t="s">
        <v>13471</v>
      </c>
      <c r="T24022" t="s">
        <v>3099</v>
      </c>
    </row>
    <row r="24023" spans="17:20">
      <c r="Q24023">
        <v>0.71437499999999998</v>
      </c>
      <c r="R24023">
        <v>1</v>
      </c>
      <c r="S24023" t="s">
        <v>2562</v>
      </c>
      <c r="T24023" t="s">
        <v>3101</v>
      </c>
    </row>
    <row r="24024" spans="17:20">
      <c r="Q24024">
        <v>0.71437499999999998</v>
      </c>
      <c r="R24024">
        <v>1</v>
      </c>
      <c r="S24024" t="s">
        <v>13472</v>
      </c>
      <c r="T24024" t="s">
        <v>3096</v>
      </c>
    </row>
    <row r="24025" spans="17:20">
      <c r="Q24025">
        <v>0.71440972222222199</v>
      </c>
      <c r="R24025">
        <v>1</v>
      </c>
      <c r="S24025" t="s">
        <v>11214</v>
      </c>
      <c r="T24025" t="s">
        <v>3221</v>
      </c>
    </row>
    <row r="24026" spans="17:20">
      <c r="Q24026">
        <v>0.71443287037036995</v>
      </c>
      <c r="R24026">
        <v>1</v>
      </c>
      <c r="S24026" t="s">
        <v>1228</v>
      </c>
      <c r="T24026" t="s">
        <v>3098</v>
      </c>
    </row>
    <row r="24027" spans="17:20">
      <c r="Q24027">
        <v>0.71446759259259296</v>
      </c>
      <c r="R24027">
        <v>1</v>
      </c>
      <c r="S24027" t="s">
        <v>2562</v>
      </c>
      <c r="T24027" t="s">
        <v>3097</v>
      </c>
    </row>
    <row r="24028" spans="17:20">
      <c r="Q24028">
        <v>0.71453703703703697</v>
      </c>
      <c r="R24028">
        <v>1</v>
      </c>
      <c r="S24028" t="s">
        <v>13473</v>
      </c>
      <c r="T24028" t="s">
        <v>3102</v>
      </c>
    </row>
    <row r="24029" spans="17:20">
      <c r="Q24029">
        <v>0.71454861111111101</v>
      </c>
      <c r="R24029">
        <v>1</v>
      </c>
      <c r="S24029" t="s">
        <v>12767</v>
      </c>
      <c r="T24029" t="s">
        <v>3098</v>
      </c>
    </row>
    <row r="24030" spans="17:20">
      <c r="Q24030">
        <v>0.71459490740740705</v>
      </c>
      <c r="R24030">
        <v>4</v>
      </c>
      <c r="S24030" t="s">
        <v>11216</v>
      </c>
      <c r="T24030" t="s">
        <v>3103</v>
      </c>
    </row>
    <row r="24031" spans="17:20">
      <c r="Q24031">
        <v>0.71459490740740705</v>
      </c>
      <c r="R24031">
        <v>1</v>
      </c>
      <c r="S24031" t="s">
        <v>13474</v>
      </c>
      <c r="T24031" t="s">
        <v>3098</v>
      </c>
    </row>
    <row r="24032" spans="17:20">
      <c r="Q24032">
        <v>0.71460648148148198</v>
      </c>
      <c r="R24032">
        <v>1</v>
      </c>
      <c r="S24032" t="s">
        <v>2562</v>
      </c>
      <c r="T24032" t="s">
        <v>3094</v>
      </c>
    </row>
    <row r="24033" spans="17:20">
      <c r="Q24033">
        <v>0.71467592592592599</v>
      </c>
      <c r="R24033">
        <v>1</v>
      </c>
      <c r="S24033" t="s">
        <v>13475</v>
      </c>
      <c r="T24033" t="s">
        <v>3096</v>
      </c>
    </row>
    <row r="24034" spans="17:20">
      <c r="Q24034">
        <v>0.71474537037037</v>
      </c>
      <c r="R24034">
        <v>1</v>
      </c>
      <c r="S24034" t="s">
        <v>3228</v>
      </c>
      <c r="T24034" t="s">
        <v>3098</v>
      </c>
    </row>
    <row r="24035" spans="17:20">
      <c r="Q24035">
        <v>0.71476851851851897</v>
      </c>
      <c r="R24035">
        <v>1</v>
      </c>
      <c r="S24035" t="s">
        <v>2562</v>
      </c>
      <c r="T24035" t="s">
        <v>3094</v>
      </c>
    </row>
    <row r="24036" spans="17:20">
      <c r="Q24036">
        <v>0.71479166666666705</v>
      </c>
      <c r="R24036">
        <v>1</v>
      </c>
      <c r="S24036" t="s">
        <v>13476</v>
      </c>
      <c r="T24036" t="s">
        <v>3098</v>
      </c>
    </row>
    <row r="24037" spans="17:20">
      <c r="Q24037">
        <v>0.71486111111111095</v>
      </c>
      <c r="R24037">
        <v>3</v>
      </c>
      <c r="S24037" t="s">
        <v>2562</v>
      </c>
      <c r="T24037" t="s">
        <v>3096</v>
      </c>
    </row>
    <row r="24038" spans="17:20">
      <c r="Q24038">
        <v>0.71490740740740699</v>
      </c>
      <c r="R24038">
        <v>1</v>
      </c>
      <c r="S24038" t="s">
        <v>11245</v>
      </c>
      <c r="T24038" t="s">
        <v>3221</v>
      </c>
    </row>
    <row r="24039" spans="17:20">
      <c r="Q24039">
        <v>0.71491898148148103</v>
      </c>
      <c r="R24039">
        <v>1</v>
      </c>
      <c r="S24039" t="s">
        <v>11247</v>
      </c>
      <c r="T24039" t="s">
        <v>3221</v>
      </c>
    </row>
    <row r="24040" spans="17:20">
      <c r="Q24040">
        <v>0.71493055555555596</v>
      </c>
      <c r="R24040">
        <v>1</v>
      </c>
      <c r="S24040" t="s">
        <v>2562</v>
      </c>
      <c r="T24040" t="s">
        <v>3101</v>
      </c>
    </row>
    <row r="24041" spans="17:20">
      <c r="Q24041">
        <v>0.71511574074074102</v>
      </c>
      <c r="R24041">
        <v>1</v>
      </c>
      <c r="S24041" t="s">
        <v>2562</v>
      </c>
      <c r="T24041" t="s">
        <v>3094</v>
      </c>
    </row>
    <row r="24042" spans="17:20">
      <c r="Q24042">
        <v>0.71523148148148197</v>
      </c>
      <c r="R24042">
        <v>1</v>
      </c>
      <c r="S24042" t="s">
        <v>11249</v>
      </c>
      <c r="T24042" t="s">
        <v>3221</v>
      </c>
    </row>
    <row r="24043" spans="17:20">
      <c r="Q24043">
        <v>0.71526620370370397</v>
      </c>
      <c r="R24043">
        <v>1</v>
      </c>
      <c r="S24043" t="s">
        <v>3974</v>
      </c>
      <c r="T24043" t="s">
        <v>3097</v>
      </c>
    </row>
    <row r="24044" spans="17:20">
      <c r="Q24044">
        <v>0.71531250000000002</v>
      </c>
      <c r="R24044">
        <v>1</v>
      </c>
      <c r="S24044" t="s">
        <v>12764</v>
      </c>
      <c r="T24044" t="s">
        <v>3098</v>
      </c>
    </row>
    <row r="24045" spans="17:20">
      <c r="Q24045">
        <v>0.71535879629629595</v>
      </c>
      <c r="R24045">
        <v>2</v>
      </c>
      <c r="S24045" t="s">
        <v>3820</v>
      </c>
      <c r="T24045" t="s">
        <v>3128</v>
      </c>
    </row>
    <row r="24046" spans="17:20">
      <c r="Q24046">
        <v>0.71542824074074096</v>
      </c>
      <c r="R24046">
        <v>1</v>
      </c>
      <c r="S24046" t="s">
        <v>13477</v>
      </c>
      <c r="T24046" t="s">
        <v>3098</v>
      </c>
    </row>
    <row r="24047" spans="17:20">
      <c r="Q24047">
        <v>0.71545138888888904</v>
      </c>
      <c r="R24047">
        <v>1</v>
      </c>
      <c r="S24047" t="s">
        <v>11199</v>
      </c>
      <c r="T24047" t="s">
        <v>3097</v>
      </c>
    </row>
    <row r="24048" spans="17:20">
      <c r="Q24048">
        <v>0.71552083333333305</v>
      </c>
      <c r="R24048">
        <v>2</v>
      </c>
      <c r="S24048" t="s">
        <v>2562</v>
      </c>
      <c r="T24048" t="s">
        <v>3096</v>
      </c>
    </row>
    <row r="24049" spans="17:20">
      <c r="Q24049">
        <v>0.71561342592592603</v>
      </c>
      <c r="R24049">
        <v>1</v>
      </c>
      <c r="S24049" t="s">
        <v>13478</v>
      </c>
      <c r="T24049" t="s">
        <v>3097</v>
      </c>
    </row>
    <row r="24050" spans="17:20">
      <c r="Q24050">
        <v>0.71563657407407399</v>
      </c>
      <c r="R24050">
        <v>1</v>
      </c>
      <c r="S24050" t="s">
        <v>4688</v>
      </c>
      <c r="T24050" t="s">
        <v>3128</v>
      </c>
    </row>
    <row r="24051" spans="17:20">
      <c r="Q24051">
        <v>0.71565972222222196</v>
      </c>
      <c r="R24051">
        <v>1</v>
      </c>
      <c r="S24051" t="s">
        <v>3713</v>
      </c>
      <c r="T24051" t="s">
        <v>3128</v>
      </c>
    </row>
    <row r="24052" spans="17:20">
      <c r="Q24052">
        <v>0.71568287037037004</v>
      </c>
      <c r="R24052">
        <v>1</v>
      </c>
      <c r="S24052" t="s">
        <v>2562</v>
      </c>
      <c r="T24052" t="s">
        <v>3097</v>
      </c>
    </row>
    <row r="24053" spans="17:20">
      <c r="Q24053">
        <v>0.71571759259259304</v>
      </c>
      <c r="R24053">
        <v>1</v>
      </c>
      <c r="S24053" t="s">
        <v>3715</v>
      </c>
      <c r="T24053" t="s">
        <v>3094</v>
      </c>
    </row>
    <row r="24054" spans="17:20">
      <c r="Q24054">
        <v>0.71575231481481505</v>
      </c>
      <c r="R24054">
        <v>1</v>
      </c>
      <c r="S24054" t="s">
        <v>2562</v>
      </c>
      <c r="T24054" t="s">
        <v>3095</v>
      </c>
    </row>
    <row r="24055" spans="17:20">
      <c r="Q24055">
        <v>0.71584490740740703</v>
      </c>
      <c r="R24055">
        <v>1</v>
      </c>
      <c r="S24055" t="s">
        <v>2562</v>
      </c>
      <c r="T24055" t="s">
        <v>3096</v>
      </c>
    </row>
    <row r="24056" spans="17:20">
      <c r="Q24056">
        <v>0.71585648148148195</v>
      </c>
      <c r="R24056">
        <v>1</v>
      </c>
      <c r="S24056" t="s">
        <v>2562</v>
      </c>
      <c r="T24056" t="s">
        <v>3096</v>
      </c>
    </row>
    <row r="24057" spans="17:20">
      <c r="Q24057">
        <v>0.71599537037036998</v>
      </c>
      <c r="R24057">
        <v>1</v>
      </c>
      <c r="S24057" t="s">
        <v>13479</v>
      </c>
      <c r="T24057" t="s">
        <v>3098</v>
      </c>
    </row>
    <row r="24058" spans="17:20">
      <c r="Q24058">
        <v>0.71599537037036998</v>
      </c>
      <c r="R24058">
        <v>2</v>
      </c>
      <c r="S24058" t="s">
        <v>2562</v>
      </c>
      <c r="T24058" t="s">
        <v>3096</v>
      </c>
    </row>
    <row r="24059" spans="17:20">
      <c r="Q24059">
        <v>0.71604166666666702</v>
      </c>
      <c r="R24059">
        <v>1</v>
      </c>
      <c r="S24059" t="s">
        <v>13480</v>
      </c>
      <c r="T24059" t="s">
        <v>3098</v>
      </c>
    </row>
    <row r="24060" spans="17:20">
      <c r="Q24060">
        <v>0.71605324074074095</v>
      </c>
      <c r="R24060">
        <v>1</v>
      </c>
      <c r="S24060" t="s">
        <v>11279</v>
      </c>
      <c r="T24060" t="s">
        <v>3103</v>
      </c>
    </row>
    <row r="24061" spans="17:20">
      <c r="Q24061">
        <v>0.71606481481481499</v>
      </c>
      <c r="R24061">
        <v>1</v>
      </c>
      <c r="S24061" t="s">
        <v>11257</v>
      </c>
      <c r="T24061" t="s">
        <v>3103</v>
      </c>
    </row>
    <row r="24062" spans="17:20">
      <c r="Q24062">
        <v>0.71612268518518496</v>
      </c>
      <c r="R24062">
        <v>1</v>
      </c>
      <c r="S24062" t="s">
        <v>11268</v>
      </c>
      <c r="T24062" t="s">
        <v>3103</v>
      </c>
    </row>
    <row r="24063" spans="17:20">
      <c r="Q24063">
        <v>0.71619212962962997</v>
      </c>
      <c r="R24063">
        <v>1</v>
      </c>
      <c r="S24063" t="s">
        <v>11246</v>
      </c>
      <c r="T24063" t="s">
        <v>3221</v>
      </c>
    </row>
    <row r="24064" spans="17:20">
      <c r="Q24064">
        <v>0.71622685185185198</v>
      </c>
      <c r="R24064">
        <v>1</v>
      </c>
      <c r="S24064" t="s">
        <v>13481</v>
      </c>
      <c r="T24064" t="s">
        <v>3094</v>
      </c>
    </row>
    <row r="24065" spans="17:20">
      <c r="Q24065">
        <v>0.71622685185185198</v>
      </c>
      <c r="R24065">
        <v>1</v>
      </c>
      <c r="S24065" t="s">
        <v>2562</v>
      </c>
      <c r="T24065" t="s">
        <v>3096</v>
      </c>
    </row>
    <row r="24066" spans="17:20">
      <c r="Q24066">
        <v>0.71625000000000005</v>
      </c>
      <c r="R24066">
        <v>1</v>
      </c>
      <c r="S24066" t="s">
        <v>11283</v>
      </c>
      <c r="T24066" t="s">
        <v>3103</v>
      </c>
    </row>
    <row r="24067" spans="17:20">
      <c r="Q24067">
        <v>0.71626157407407398</v>
      </c>
      <c r="R24067">
        <v>1</v>
      </c>
      <c r="S24067" t="s">
        <v>2562</v>
      </c>
      <c r="T24067" t="s">
        <v>3094</v>
      </c>
    </row>
    <row r="24068" spans="17:20">
      <c r="Q24068">
        <v>0.71628472222222195</v>
      </c>
      <c r="R24068">
        <v>1</v>
      </c>
      <c r="S24068" t="s">
        <v>11998</v>
      </c>
      <c r="T24068" t="s">
        <v>3096</v>
      </c>
    </row>
    <row r="24069" spans="17:20">
      <c r="Q24069">
        <v>0.71630787037037003</v>
      </c>
      <c r="R24069">
        <v>1</v>
      </c>
      <c r="S24069" t="s">
        <v>11277</v>
      </c>
      <c r="T24069" t="s">
        <v>3103</v>
      </c>
    </row>
    <row r="24070" spans="17:20">
      <c r="Q24070">
        <v>0.71633101851851899</v>
      </c>
      <c r="R24070">
        <v>1</v>
      </c>
      <c r="S24070" t="s">
        <v>11273</v>
      </c>
      <c r="T24070" t="s">
        <v>3221</v>
      </c>
    </row>
    <row r="24071" spans="17:20">
      <c r="Q24071">
        <v>0.71634259259259303</v>
      </c>
      <c r="R24071">
        <v>2</v>
      </c>
      <c r="S24071" t="s">
        <v>11261</v>
      </c>
      <c r="T24071" t="s">
        <v>3103</v>
      </c>
    </row>
    <row r="24072" spans="17:20">
      <c r="Q24072">
        <v>0.716365740740741</v>
      </c>
      <c r="R24072">
        <v>1</v>
      </c>
      <c r="S24072" t="s">
        <v>11263</v>
      </c>
      <c r="T24072" t="s">
        <v>3103</v>
      </c>
    </row>
    <row r="24073" spans="17:20">
      <c r="Q24073">
        <v>0.71637731481481504</v>
      </c>
      <c r="R24073">
        <v>1</v>
      </c>
      <c r="S24073" t="s">
        <v>2562</v>
      </c>
      <c r="T24073" t="s">
        <v>3101</v>
      </c>
    </row>
    <row r="24074" spans="17:20">
      <c r="Q24074">
        <v>0.716400462962963</v>
      </c>
      <c r="R24074">
        <v>1</v>
      </c>
      <c r="S24074" t="s">
        <v>11188</v>
      </c>
      <c r="T24074" t="s">
        <v>3098</v>
      </c>
    </row>
    <row r="24075" spans="17:20">
      <c r="Q24075">
        <v>0.71641203703703704</v>
      </c>
      <c r="R24075">
        <v>1</v>
      </c>
      <c r="S24075" t="s">
        <v>11275</v>
      </c>
      <c r="T24075" t="s">
        <v>3221</v>
      </c>
    </row>
    <row r="24076" spans="17:20">
      <c r="Q24076">
        <v>0.71643518518518501</v>
      </c>
      <c r="R24076">
        <v>1</v>
      </c>
      <c r="S24076" t="s">
        <v>11193</v>
      </c>
      <c r="T24076" t="s">
        <v>3102</v>
      </c>
    </row>
    <row r="24077" spans="17:20">
      <c r="Q24077">
        <v>0.71644675925925905</v>
      </c>
      <c r="R24077">
        <v>1</v>
      </c>
      <c r="S24077" t="s">
        <v>11278</v>
      </c>
      <c r="T24077" t="s">
        <v>3103</v>
      </c>
    </row>
    <row r="24078" spans="17:20">
      <c r="Q24078">
        <v>0.71644675925925905</v>
      </c>
      <c r="R24078">
        <v>2</v>
      </c>
      <c r="S24078" t="s">
        <v>1440</v>
      </c>
      <c r="T24078" t="s">
        <v>3096</v>
      </c>
    </row>
    <row r="24079" spans="17:20">
      <c r="Q24079">
        <v>0.71645833333333298</v>
      </c>
      <c r="R24079">
        <v>2</v>
      </c>
      <c r="S24079" t="s">
        <v>11284</v>
      </c>
      <c r="T24079" t="s">
        <v>3103</v>
      </c>
    </row>
    <row r="24080" spans="17:20">
      <c r="Q24080">
        <v>0.71645833333333298</v>
      </c>
      <c r="R24080">
        <v>1</v>
      </c>
      <c r="S24080" t="s">
        <v>11660</v>
      </c>
      <c r="T24080" t="s">
        <v>3102</v>
      </c>
    </row>
    <row r="24081" spans="17:20">
      <c r="Q24081">
        <v>0.71646990740740701</v>
      </c>
      <c r="R24081">
        <v>1</v>
      </c>
      <c r="S24081" t="s">
        <v>2562</v>
      </c>
      <c r="T24081" t="s">
        <v>3101</v>
      </c>
    </row>
    <row r="24082" spans="17:20">
      <c r="Q24082">
        <v>0.71649305555555598</v>
      </c>
      <c r="R24082">
        <v>1</v>
      </c>
      <c r="S24082" t="s">
        <v>11287</v>
      </c>
      <c r="T24082" t="s">
        <v>3103</v>
      </c>
    </row>
    <row r="24083" spans="17:20">
      <c r="Q24083">
        <v>0.71650462962963002</v>
      </c>
      <c r="R24083">
        <v>1</v>
      </c>
      <c r="S24083" t="s">
        <v>11250</v>
      </c>
      <c r="T24083" t="s">
        <v>3221</v>
      </c>
    </row>
    <row r="24084" spans="17:20">
      <c r="Q24084">
        <v>0.71651620370370395</v>
      </c>
      <c r="R24084">
        <v>1</v>
      </c>
      <c r="S24084" t="s">
        <v>11254</v>
      </c>
      <c r="T24084" t="s">
        <v>3221</v>
      </c>
    </row>
    <row r="24085" spans="17:20">
      <c r="Q24085">
        <v>0.71655092592592595</v>
      </c>
      <c r="R24085">
        <v>1</v>
      </c>
      <c r="S24085" t="s">
        <v>2562</v>
      </c>
      <c r="T24085" t="s">
        <v>3101</v>
      </c>
    </row>
    <row r="24086" spans="17:20">
      <c r="Q24086">
        <v>0.71675925925925899</v>
      </c>
      <c r="R24086">
        <v>4</v>
      </c>
      <c r="S24086" t="s">
        <v>2562</v>
      </c>
      <c r="T24086" t="s">
        <v>3098</v>
      </c>
    </row>
    <row r="24087" spans="17:20">
      <c r="Q24087">
        <v>0.71687500000000004</v>
      </c>
      <c r="R24087">
        <v>1</v>
      </c>
      <c r="S24087" t="s">
        <v>11218</v>
      </c>
      <c r="T24087" t="s">
        <v>3094</v>
      </c>
    </row>
    <row r="24088" spans="17:20">
      <c r="Q24088">
        <v>0.71687500000000004</v>
      </c>
      <c r="R24088">
        <v>1</v>
      </c>
      <c r="S24088" t="s">
        <v>946</v>
      </c>
      <c r="T24088" t="s">
        <v>3100</v>
      </c>
    </row>
    <row r="24089" spans="17:20">
      <c r="Q24089">
        <v>0.71690972222222205</v>
      </c>
      <c r="R24089">
        <v>1</v>
      </c>
      <c r="S24089" t="s">
        <v>11307</v>
      </c>
      <c r="T24089" t="s">
        <v>3103</v>
      </c>
    </row>
    <row r="24090" spans="17:20">
      <c r="Q24090">
        <v>0.71690972222222205</v>
      </c>
      <c r="R24090">
        <v>1</v>
      </c>
      <c r="S24090" t="s">
        <v>2562</v>
      </c>
      <c r="T24090" t="s">
        <v>3097</v>
      </c>
    </row>
    <row r="24091" spans="17:20">
      <c r="Q24091">
        <v>0.71693287037037001</v>
      </c>
      <c r="R24091">
        <v>1</v>
      </c>
      <c r="S24091" t="s">
        <v>6651</v>
      </c>
      <c r="T24091" t="s">
        <v>3096</v>
      </c>
    </row>
    <row r="24092" spans="17:20">
      <c r="Q24092">
        <v>0.71700231481481502</v>
      </c>
      <c r="R24092">
        <v>2</v>
      </c>
      <c r="S24092" t="s">
        <v>1092</v>
      </c>
      <c r="T24092" t="s">
        <v>3128</v>
      </c>
    </row>
    <row r="24093" spans="17:20">
      <c r="Q24093">
        <v>0.71711805555555597</v>
      </c>
      <c r="R24093">
        <v>1</v>
      </c>
      <c r="S24093" t="s">
        <v>11291</v>
      </c>
      <c r="T24093" t="s">
        <v>3103</v>
      </c>
    </row>
    <row r="24094" spans="17:20">
      <c r="Q24094">
        <v>0.71715277777777797</v>
      </c>
      <c r="R24094">
        <v>1</v>
      </c>
      <c r="S24094" t="s">
        <v>13482</v>
      </c>
      <c r="T24094" t="s">
        <v>3094</v>
      </c>
    </row>
    <row r="24095" spans="17:20">
      <c r="Q24095">
        <v>0.71725694444444399</v>
      </c>
      <c r="R24095">
        <v>4</v>
      </c>
      <c r="S24095" t="s">
        <v>11317</v>
      </c>
      <c r="T24095" t="s">
        <v>3103</v>
      </c>
    </row>
    <row r="24096" spans="17:20">
      <c r="Q24096">
        <v>0.71725694444444399</v>
      </c>
      <c r="R24096">
        <v>1</v>
      </c>
      <c r="S24096" t="s">
        <v>2562</v>
      </c>
      <c r="T24096" t="s">
        <v>3096</v>
      </c>
    </row>
    <row r="24097" spans="17:20">
      <c r="Q24097">
        <v>0.71728009259259295</v>
      </c>
      <c r="R24097">
        <v>2</v>
      </c>
      <c r="S24097" t="s">
        <v>11318</v>
      </c>
      <c r="T24097" t="s">
        <v>3103</v>
      </c>
    </row>
    <row r="24098" spans="17:20">
      <c r="Q24098">
        <v>0.71731481481481496</v>
      </c>
      <c r="R24098">
        <v>1</v>
      </c>
      <c r="S24098" t="s">
        <v>11319</v>
      </c>
      <c r="T24098" t="s">
        <v>3103</v>
      </c>
    </row>
    <row r="24099" spans="17:20">
      <c r="Q24099">
        <v>0.717326388888889</v>
      </c>
      <c r="R24099">
        <v>1</v>
      </c>
      <c r="S24099" t="s">
        <v>2562</v>
      </c>
      <c r="T24099" t="s">
        <v>3096</v>
      </c>
    </row>
    <row r="24100" spans="17:20">
      <c r="Q24100">
        <v>0.71734953703703697</v>
      </c>
      <c r="R24100">
        <v>2</v>
      </c>
      <c r="S24100" t="s">
        <v>11323</v>
      </c>
      <c r="T24100" t="s">
        <v>3103</v>
      </c>
    </row>
    <row r="24101" spans="17:20">
      <c r="Q24101">
        <v>0.71738425925925897</v>
      </c>
      <c r="R24101">
        <v>1</v>
      </c>
      <c r="S24101" t="s">
        <v>11293</v>
      </c>
      <c r="T24101" t="s">
        <v>3221</v>
      </c>
    </row>
    <row r="24102" spans="17:20">
      <c r="Q24102">
        <v>0.71740740740740705</v>
      </c>
      <c r="R24102">
        <v>1</v>
      </c>
      <c r="S24102" t="s">
        <v>11270</v>
      </c>
      <c r="T24102" t="s">
        <v>3221</v>
      </c>
    </row>
    <row r="24103" spans="17:20">
      <c r="Q24103">
        <v>0.71743055555555602</v>
      </c>
      <c r="R24103">
        <v>1</v>
      </c>
      <c r="S24103" t="s">
        <v>11304</v>
      </c>
      <c r="T24103" t="s">
        <v>3221</v>
      </c>
    </row>
    <row r="24104" spans="17:20">
      <c r="Q24104">
        <v>0.71743055555555602</v>
      </c>
      <c r="R24104">
        <v>1</v>
      </c>
      <c r="S24104" t="s">
        <v>11327</v>
      </c>
      <c r="T24104" t="s">
        <v>3103</v>
      </c>
    </row>
    <row r="24105" spans="17:20">
      <c r="Q24105">
        <v>0.71745370370370398</v>
      </c>
      <c r="R24105">
        <v>1</v>
      </c>
      <c r="S24105" t="s">
        <v>11329</v>
      </c>
      <c r="T24105" t="s">
        <v>3103</v>
      </c>
    </row>
    <row r="24106" spans="17:20">
      <c r="Q24106">
        <v>0.71747685185185195</v>
      </c>
      <c r="R24106">
        <v>1</v>
      </c>
      <c r="S24106" t="s">
        <v>3227</v>
      </c>
      <c r="T24106" t="s">
        <v>3096</v>
      </c>
    </row>
    <row r="24107" spans="17:20">
      <c r="Q24107">
        <v>0.71750000000000003</v>
      </c>
      <c r="R24107">
        <v>1</v>
      </c>
      <c r="S24107" t="s">
        <v>11272</v>
      </c>
      <c r="T24107" t="s">
        <v>3221</v>
      </c>
    </row>
    <row r="24108" spans="17:20">
      <c r="Q24108">
        <v>0.71751157407407395</v>
      </c>
      <c r="R24108">
        <v>1</v>
      </c>
      <c r="S24108" t="s">
        <v>11276</v>
      </c>
      <c r="T24108" t="s">
        <v>3221</v>
      </c>
    </row>
    <row r="24109" spans="17:20">
      <c r="Q24109">
        <v>0.71754629629629596</v>
      </c>
      <c r="R24109">
        <v>1</v>
      </c>
      <c r="S24109" t="s">
        <v>11265</v>
      </c>
      <c r="T24109" t="s">
        <v>3221</v>
      </c>
    </row>
    <row r="24110" spans="17:20">
      <c r="Q24110">
        <v>0.71755787037037</v>
      </c>
      <c r="R24110">
        <v>1</v>
      </c>
      <c r="S24110" t="s">
        <v>11311</v>
      </c>
      <c r="T24110" t="s">
        <v>3221</v>
      </c>
    </row>
    <row r="24111" spans="17:20">
      <c r="Q24111">
        <v>0.71755787037037</v>
      </c>
      <c r="R24111">
        <v>1</v>
      </c>
      <c r="S24111" t="s">
        <v>2562</v>
      </c>
      <c r="T24111" t="s">
        <v>3097</v>
      </c>
    </row>
    <row r="24112" spans="17:20">
      <c r="Q24112">
        <v>0.71770833333333295</v>
      </c>
      <c r="R24112">
        <v>1</v>
      </c>
      <c r="S24112" t="s">
        <v>11312</v>
      </c>
      <c r="T24112" t="s">
        <v>3221</v>
      </c>
    </row>
    <row r="24113" spans="17:20">
      <c r="Q24113">
        <v>0.71771990740740699</v>
      </c>
      <c r="R24113">
        <v>1</v>
      </c>
      <c r="S24113" t="s">
        <v>2776</v>
      </c>
      <c r="T24113" t="s">
        <v>3098</v>
      </c>
    </row>
    <row r="24114" spans="17:20">
      <c r="Q24114">
        <v>0.71784722222222197</v>
      </c>
      <c r="R24114">
        <v>2</v>
      </c>
      <c r="S24114" t="s">
        <v>11314</v>
      </c>
      <c r="T24114" t="s">
        <v>3103</v>
      </c>
    </row>
    <row r="24115" spans="17:20">
      <c r="Q24115">
        <v>0.71798611111111099</v>
      </c>
      <c r="R24115">
        <v>1</v>
      </c>
      <c r="S24115" t="s">
        <v>11313</v>
      </c>
      <c r="T24115" t="s">
        <v>3221</v>
      </c>
    </row>
    <row r="24116" spans="17:20">
      <c r="Q24116">
        <v>0.71799768518518503</v>
      </c>
      <c r="R24116">
        <v>1</v>
      </c>
      <c r="S24116" t="s">
        <v>2562</v>
      </c>
      <c r="T24116" t="s">
        <v>3094</v>
      </c>
    </row>
    <row r="24117" spans="17:20">
      <c r="Q24117">
        <v>0.71800925925925896</v>
      </c>
      <c r="R24117">
        <v>1</v>
      </c>
      <c r="S24117" t="s">
        <v>11280</v>
      </c>
      <c r="T24117" t="s">
        <v>3221</v>
      </c>
    </row>
    <row r="24118" spans="17:20">
      <c r="Q24118">
        <v>0.71806712962963004</v>
      </c>
      <c r="R24118">
        <v>1</v>
      </c>
      <c r="S24118" t="s">
        <v>13483</v>
      </c>
      <c r="T24118" t="s">
        <v>3097</v>
      </c>
    </row>
    <row r="24119" spans="17:20">
      <c r="Q24119">
        <v>0.71814814814814798</v>
      </c>
      <c r="R24119">
        <v>1</v>
      </c>
      <c r="S24119" t="s">
        <v>2562</v>
      </c>
      <c r="T24119" t="s">
        <v>3098</v>
      </c>
    </row>
    <row r="24120" spans="17:20">
      <c r="Q24120">
        <v>0.71827546296296296</v>
      </c>
      <c r="R24120">
        <v>1</v>
      </c>
      <c r="S24120" t="s">
        <v>13484</v>
      </c>
      <c r="T24120" t="s">
        <v>3098</v>
      </c>
    </row>
    <row r="24121" spans="17:20">
      <c r="Q24121">
        <v>0.71829861111111104</v>
      </c>
      <c r="R24121">
        <v>1</v>
      </c>
      <c r="S24121" t="s">
        <v>11286</v>
      </c>
      <c r="T24121" t="s">
        <v>3221</v>
      </c>
    </row>
    <row r="24122" spans="17:20">
      <c r="Q24122">
        <v>0.71831018518518497</v>
      </c>
      <c r="R24122">
        <v>1</v>
      </c>
      <c r="S24122" t="s">
        <v>11339</v>
      </c>
      <c r="T24122" t="s">
        <v>3103</v>
      </c>
    </row>
    <row r="24123" spans="17:20">
      <c r="Q24123">
        <v>0.71834490740740697</v>
      </c>
      <c r="R24123">
        <v>1</v>
      </c>
      <c r="S24123" t="s">
        <v>11315</v>
      </c>
      <c r="T24123" t="s">
        <v>3103</v>
      </c>
    </row>
    <row r="24124" spans="17:20">
      <c r="Q24124">
        <v>0.71834490740740697</v>
      </c>
      <c r="R24124">
        <v>2</v>
      </c>
      <c r="S24124" t="s">
        <v>11341</v>
      </c>
      <c r="T24124" t="s">
        <v>3103</v>
      </c>
    </row>
    <row r="24125" spans="17:20">
      <c r="Q24125">
        <v>0.71835648148148101</v>
      </c>
      <c r="R24125">
        <v>1</v>
      </c>
      <c r="S24125" t="s">
        <v>11344</v>
      </c>
      <c r="T24125" t="s">
        <v>3103</v>
      </c>
    </row>
    <row r="24126" spans="17:20">
      <c r="Q24126">
        <v>0.71836805555555605</v>
      </c>
      <c r="R24126">
        <v>1</v>
      </c>
      <c r="S24126" t="s">
        <v>11325</v>
      </c>
      <c r="T24126" t="s">
        <v>3103</v>
      </c>
    </row>
    <row r="24127" spans="17:20">
      <c r="Q24127">
        <v>0.71840277777777795</v>
      </c>
      <c r="R24127">
        <v>1</v>
      </c>
      <c r="S24127" t="s">
        <v>11295</v>
      </c>
      <c r="T24127" t="s">
        <v>3103</v>
      </c>
    </row>
    <row r="24128" spans="17:20">
      <c r="Q24128">
        <v>0.71842592592592602</v>
      </c>
      <c r="R24128">
        <v>1</v>
      </c>
      <c r="S24128" t="s">
        <v>11302</v>
      </c>
      <c r="T24128" t="s">
        <v>3103</v>
      </c>
    </row>
    <row r="24129" spans="17:20">
      <c r="Q24129">
        <v>0.71850694444444396</v>
      </c>
      <c r="R24129">
        <v>1</v>
      </c>
      <c r="S24129" t="s">
        <v>11289</v>
      </c>
      <c r="T24129" t="s">
        <v>3221</v>
      </c>
    </row>
    <row r="24130" spans="17:20">
      <c r="Q24130">
        <v>0.71850694444444396</v>
      </c>
      <c r="R24130">
        <v>1</v>
      </c>
      <c r="S24130" t="s">
        <v>11309</v>
      </c>
      <c r="T24130" t="s">
        <v>3221</v>
      </c>
    </row>
    <row r="24131" spans="17:20">
      <c r="Q24131">
        <v>0.71854166666666697</v>
      </c>
      <c r="R24131">
        <v>1</v>
      </c>
      <c r="S24131" t="s">
        <v>11330</v>
      </c>
      <c r="T24131" t="s">
        <v>3103</v>
      </c>
    </row>
    <row r="24132" spans="17:20">
      <c r="Q24132">
        <v>0.71856481481481504</v>
      </c>
      <c r="R24132">
        <v>1</v>
      </c>
      <c r="S24132" t="s">
        <v>11334</v>
      </c>
      <c r="T24132" t="s">
        <v>3103</v>
      </c>
    </row>
    <row r="24133" spans="17:20">
      <c r="Q24133">
        <v>0.71856481481481504</v>
      </c>
      <c r="R24133">
        <v>1</v>
      </c>
      <c r="S24133" t="s">
        <v>4585</v>
      </c>
      <c r="T24133" t="s">
        <v>3096</v>
      </c>
    </row>
    <row r="24134" spans="17:20">
      <c r="Q24134">
        <v>0.71863425925925895</v>
      </c>
      <c r="R24134">
        <v>1</v>
      </c>
      <c r="S24134" t="s">
        <v>2562</v>
      </c>
      <c r="T24134" t="s">
        <v>3094</v>
      </c>
    </row>
    <row r="24135" spans="17:20">
      <c r="Q24135">
        <v>0.71864583333333298</v>
      </c>
      <c r="R24135">
        <v>1</v>
      </c>
      <c r="S24135" t="s">
        <v>11337</v>
      </c>
      <c r="T24135" t="s">
        <v>3103</v>
      </c>
    </row>
    <row r="24136" spans="17:20">
      <c r="Q24136">
        <v>0.71868055555555599</v>
      </c>
      <c r="R24136">
        <v>1</v>
      </c>
      <c r="S24136" t="s">
        <v>3717</v>
      </c>
      <c r="T24136" t="s">
        <v>3097</v>
      </c>
    </row>
    <row r="24137" spans="17:20">
      <c r="Q24137">
        <v>0.71870370370370396</v>
      </c>
      <c r="R24137">
        <v>1</v>
      </c>
      <c r="S24137" t="s">
        <v>11338</v>
      </c>
      <c r="T24137" t="s">
        <v>3103</v>
      </c>
    </row>
    <row r="24138" spans="17:20">
      <c r="Q24138">
        <v>0.71870370370370396</v>
      </c>
      <c r="R24138">
        <v>1</v>
      </c>
      <c r="S24138" t="s">
        <v>11328</v>
      </c>
      <c r="T24138" t="s">
        <v>3221</v>
      </c>
    </row>
    <row r="24139" spans="17:20">
      <c r="Q24139">
        <v>0.71870370370370396</v>
      </c>
      <c r="R24139">
        <v>1</v>
      </c>
      <c r="S24139" t="s">
        <v>13485</v>
      </c>
      <c r="T24139" t="s">
        <v>3098</v>
      </c>
    </row>
    <row r="24140" spans="17:20">
      <c r="Q24140">
        <v>0.71871527777777799</v>
      </c>
      <c r="R24140">
        <v>2</v>
      </c>
      <c r="S24140" t="s">
        <v>11322</v>
      </c>
      <c r="T24140" t="s">
        <v>3103</v>
      </c>
    </row>
    <row r="24141" spans="17:20">
      <c r="Q24141">
        <v>0.71872685185185203</v>
      </c>
      <c r="R24141">
        <v>1</v>
      </c>
      <c r="S24141" t="s">
        <v>11332</v>
      </c>
      <c r="T24141" t="s">
        <v>3103</v>
      </c>
    </row>
    <row r="24142" spans="17:20">
      <c r="Q24142">
        <v>0.71872685185185203</v>
      </c>
      <c r="R24142">
        <v>1</v>
      </c>
      <c r="S24142" t="s">
        <v>2562</v>
      </c>
      <c r="T24142" t="s">
        <v>3094</v>
      </c>
    </row>
    <row r="24143" spans="17:20">
      <c r="Q24143">
        <v>0.71876157407407404</v>
      </c>
      <c r="R24143">
        <v>1</v>
      </c>
      <c r="S24143" t="s">
        <v>13486</v>
      </c>
      <c r="T24143" t="s">
        <v>3098</v>
      </c>
    </row>
    <row r="24144" spans="17:20">
      <c r="Q24144">
        <v>0.71877314814814797</v>
      </c>
      <c r="R24144">
        <v>1</v>
      </c>
      <c r="S24144" t="s">
        <v>11331</v>
      </c>
      <c r="T24144" t="s">
        <v>3221</v>
      </c>
    </row>
    <row r="24145" spans="17:20">
      <c r="Q24145">
        <v>0.71879629629629604</v>
      </c>
      <c r="R24145">
        <v>4</v>
      </c>
      <c r="S24145" t="s">
        <v>11352</v>
      </c>
      <c r="T24145" t="s">
        <v>3103</v>
      </c>
    </row>
    <row r="24146" spans="17:20">
      <c r="Q24146">
        <v>0.71880787037036997</v>
      </c>
      <c r="R24146">
        <v>2</v>
      </c>
      <c r="S24146" t="s">
        <v>11336</v>
      </c>
      <c r="T24146" t="s">
        <v>3221</v>
      </c>
    </row>
    <row r="24147" spans="17:20">
      <c r="Q24147">
        <v>0.71880787037036997</v>
      </c>
      <c r="R24147">
        <v>1</v>
      </c>
      <c r="S24147" t="s">
        <v>11346</v>
      </c>
      <c r="T24147" t="s">
        <v>3103</v>
      </c>
    </row>
    <row r="24148" spans="17:20">
      <c r="Q24148">
        <v>0.71881944444444401</v>
      </c>
      <c r="R24148">
        <v>1</v>
      </c>
      <c r="S24148" t="s">
        <v>11355</v>
      </c>
      <c r="T24148" t="s">
        <v>3103</v>
      </c>
    </row>
    <row r="24149" spans="17:20">
      <c r="Q24149">
        <v>0.71883101851851805</v>
      </c>
      <c r="R24149">
        <v>1</v>
      </c>
      <c r="S24149" t="s">
        <v>11343</v>
      </c>
      <c r="T24149" t="s">
        <v>3221</v>
      </c>
    </row>
    <row r="24150" spans="17:20">
      <c r="Q24150">
        <v>0.71887731481481498</v>
      </c>
      <c r="R24150">
        <v>1</v>
      </c>
      <c r="S24150" t="s">
        <v>11316</v>
      </c>
      <c r="T24150" t="s">
        <v>3221</v>
      </c>
    </row>
    <row r="24151" spans="17:20">
      <c r="Q24151">
        <v>0.71890046296296295</v>
      </c>
      <c r="R24151">
        <v>1</v>
      </c>
      <c r="S24151" t="s">
        <v>2562</v>
      </c>
      <c r="T24151" t="s">
        <v>3094</v>
      </c>
    </row>
    <row r="24152" spans="17:20">
      <c r="Q24152">
        <v>0.71890046296296295</v>
      </c>
      <c r="R24152">
        <v>1</v>
      </c>
      <c r="S24152" t="s">
        <v>11354</v>
      </c>
      <c r="T24152" t="s">
        <v>3097</v>
      </c>
    </row>
    <row r="24153" spans="17:20">
      <c r="Q24153">
        <v>0.71890046296296295</v>
      </c>
      <c r="R24153">
        <v>1</v>
      </c>
      <c r="S24153" t="s">
        <v>2562</v>
      </c>
      <c r="T24153" t="s">
        <v>3100</v>
      </c>
    </row>
    <row r="24154" spans="17:20">
      <c r="Q24154">
        <v>0.71896990740740696</v>
      </c>
      <c r="R24154">
        <v>1</v>
      </c>
      <c r="S24154" t="s">
        <v>4587</v>
      </c>
      <c r="T24154" t="s">
        <v>3096</v>
      </c>
    </row>
    <row r="24155" spans="17:20">
      <c r="Q24155">
        <v>0.718981481481481</v>
      </c>
      <c r="R24155">
        <v>1</v>
      </c>
      <c r="S24155" t="s">
        <v>2562</v>
      </c>
      <c r="T24155" t="s">
        <v>3101</v>
      </c>
    </row>
    <row r="24156" spans="17:20">
      <c r="Q24156">
        <v>0.71899305555555604</v>
      </c>
      <c r="R24156">
        <v>1</v>
      </c>
      <c r="S24156" t="s">
        <v>2562</v>
      </c>
      <c r="T24156" t="s">
        <v>3097</v>
      </c>
    </row>
    <row r="24157" spans="17:20">
      <c r="Q24157">
        <v>0.71906250000000005</v>
      </c>
      <c r="R24157">
        <v>1</v>
      </c>
      <c r="S24157" t="s">
        <v>2562</v>
      </c>
      <c r="T24157" t="s">
        <v>3094</v>
      </c>
    </row>
    <row r="24158" spans="17:20">
      <c r="Q24158">
        <v>0.71915509259259303</v>
      </c>
      <c r="R24158">
        <v>2</v>
      </c>
      <c r="S24158" t="s">
        <v>612</v>
      </c>
      <c r="T24158" t="s">
        <v>3096</v>
      </c>
    </row>
    <row r="24159" spans="17:20">
      <c r="Q24159">
        <v>0.71916666666666695</v>
      </c>
      <c r="R24159">
        <v>1</v>
      </c>
      <c r="S24159" t="s">
        <v>3065</v>
      </c>
      <c r="T24159" t="s">
        <v>3097</v>
      </c>
    </row>
    <row r="24160" spans="17:20">
      <c r="Q24160">
        <v>0.71925925925925904</v>
      </c>
      <c r="R24160">
        <v>1</v>
      </c>
      <c r="S24160" t="s">
        <v>13487</v>
      </c>
      <c r="T24160" t="s">
        <v>3099</v>
      </c>
    </row>
    <row r="24161" spans="17:20">
      <c r="Q24161">
        <v>0.71928240740740701</v>
      </c>
      <c r="R24161">
        <v>1</v>
      </c>
      <c r="S24161" t="s">
        <v>13488</v>
      </c>
      <c r="T24161" t="s">
        <v>3098</v>
      </c>
    </row>
    <row r="24162" spans="17:20">
      <c r="Q24162">
        <v>0.71928240740740701</v>
      </c>
      <c r="R24162">
        <v>1</v>
      </c>
      <c r="S24162" t="s">
        <v>13006</v>
      </c>
      <c r="T24162" t="s">
        <v>3097</v>
      </c>
    </row>
    <row r="24163" spans="17:20">
      <c r="Q24163">
        <v>0.71929398148148105</v>
      </c>
      <c r="R24163">
        <v>1</v>
      </c>
      <c r="S24163" t="s">
        <v>2562</v>
      </c>
      <c r="T24163" t="s">
        <v>3094</v>
      </c>
    </row>
    <row r="24164" spans="17:20">
      <c r="Q24164">
        <v>0.71935185185185202</v>
      </c>
      <c r="R24164">
        <v>1</v>
      </c>
      <c r="S24164" t="s">
        <v>2562</v>
      </c>
      <c r="T24164" t="s">
        <v>3101</v>
      </c>
    </row>
    <row r="24165" spans="17:20">
      <c r="Q24165">
        <v>0.71937499999999999</v>
      </c>
      <c r="R24165">
        <v>1</v>
      </c>
      <c r="S24165" t="s">
        <v>4034</v>
      </c>
      <c r="T24165" t="s">
        <v>3097</v>
      </c>
    </row>
    <row r="24166" spans="17:20">
      <c r="Q24166">
        <v>0.719444444444444</v>
      </c>
      <c r="R24166">
        <v>1</v>
      </c>
      <c r="S24166" t="s">
        <v>2562</v>
      </c>
      <c r="T24166" t="s">
        <v>3096</v>
      </c>
    </row>
    <row r="24167" spans="17:20">
      <c r="Q24167">
        <v>0.71945601851851804</v>
      </c>
      <c r="R24167">
        <v>1</v>
      </c>
      <c r="S24167" t="s">
        <v>11360</v>
      </c>
      <c r="T24167" t="s">
        <v>3103</v>
      </c>
    </row>
    <row r="24168" spans="17:20">
      <c r="Q24168">
        <v>0.71945601851851804</v>
      </c>
      <c r="R24168">
        <v>1</v>
      </c>
      <c r="S24168" t="s">
        <v>2562</v>
      </c>
      <c r="T24168" t="s">
        <v>3094</v>
      </c>
    </row>
    <row r="24169" spans="17:20">
      <c r="Q24169">
        <v>0.719479166666667</v>
      </c>
      <c r="R24169">
        <v>1</v>
      </c>
      <c r="S24169" t="s">
        <v>11370</v>
      </c>
      <c r="T24169" t="s">
        <v>3103</v>
      </c>
    </row>
    <row r="24170" spans="17:20">
      <c r="Q24170">
        <v>0.719479166666667</v>
      </c>
      <c r="R24170">
        <v>1</v>
      </c>
      <c r="S24170" t="s">
        <v>11371</v>
      </c>
      <c r="T24170" t="s">
        <v>3103</v>
      </c>
    </row>
    <row r="24171" spans="17:20">
      <c r="Q24171">
        <v>0.719479166666667</v>
      </c>
      <c r="R24171">
        <v>1</v>
      </c>
      <c r="S24171" t="s">
        <v>11359</v>
      </c>
      <c r="T24171" t="s">
        <v>3103</v>
      </c>
    </row>
    <row r="24172" spans="17:20">
      <c r="Q24172">
        <v>0.71951388888888901</v>
      </c>
      <c r="R24172">
        <v>1</v>
      </c>
      <c r="S24172" t="s">
        <v>11361</v>
      </c>
      <c r="T24172" t="s">
        <v>3103</v>
      </c>
    </row>
    <row r="24173" spans="17:20">
      <c r="Q24173">
        <v>0.71951388888888901</v>
      </c>
      <c r="R24173">
        <v>1</v>
      </c>
      <c r="S24173" t="s">
        <v>2562</v>
      </c>
      <c r="T24173" t="s">
        <v>3101</v>
      </c>
    </row>
    <row r="24174" spans="17:20">
      <c r="Q24174">
        <v>0.71951388888888901</v>
      </c>
      <c r="R24174">
        <v>2</v>
      </c>
      <c r="S24174" t="s">
        <v>13489</v>
      </c>
      <c r="T24174" t="s">
        <v>3096</v>
      </c>
    </row>
    <row r="24175" spans="17:20">
      <c r="Q24175">
        <v>0.71953703703703698</v>
      </c>
      <c r="R24175">
        <v>1</v>
      </c>
      <c r="S24175" t="s">
        <v>11324</v>
      </c>
      <c r="T24175" t="s">
        <v>3221</v>
      </c>
    </row>
    <row r="24176" spans="17:20">
      <c r="Q24176">
        <v>0.71953703703703698</v>
      </c>
      <c r="R24176">
        <v>1</v>
      </c>
      <c r="S24176" t="s">
        <v>2562</v>
      </c>
      <c r="T24176" t="s">
        <v>3094</v>
      </c>
    </row>
    <row r="24177" spans="17:20">
      <c r="Q24177">
        <v>0.719710648148148</v>
      </c>
      <c r="R24177">
        <v>4</v>
      </c>
      <c r="S24177" t="s">
        <v>11364</v>
      </c>
      <c r="T24177" t="s">
        <v>3103</v>
      </c>
    </row>
    <row r="24178" spans="17:20">
      <c r="Q24178">
        <v>0.71975694444444405</v>
      </c>
      <c r="R24178">
        <v>1</v>
      </c>
      <c r="S24178" t="s">
        <v>11348</v>
      </c>
      <c r="T24178" t="s">
        <v>3221</v>
      </c>
    </row>
    <row r="24179" spans="17:20">
      <c r="Q24179">
        <v>0.71987268518518499</v>
      </c>
      <c r="R24179">
        <v>1</v>
      </c>
      <c r="S24179" t="s">
        <v>2562</v>
      </c>
      <c r="T24179" t="s">
        <v>3094</v>
      </c>
    </row>
    <row r="24180" spans="17:20">
      <c r="Q24180">
        <v>0.71996527777777797</v>
      </c>
      <c r="R24180">
        <v>1</v>
      </c>
      <c r="S24180" t="s">
        <v>2562</v>
      </c>
      <c r="T24180" t="s">
        <v>3096</v>
      </c>
    </row>
    <row r="24181" spans="17:20">
      <c r="Q24181">
        <v>0.72008101851851802</v>
      </c>
      <c r="R24181">
        <v>1</v>
      </c>
      <c r="S24181" t="s">
        <v>4881</v>
      </c>
      <c r="T24181" t="s">
        <v>3098</v>
      </c>
    </row>
    <row r="24182" spans="17:20">
      <c r="Q24182">
        <v>0.72009259259259295</v>
      </c>
      <c r="R24182">
        <v>2</v>
      </c>
      <c r="S24182" t="s">
        <v>4310</v>
      </c>
      <c r="T24182" t="s">
        <v>3128</v>
      </c>
    </row>
    <row r="24183" spans="17:20">
      <c r="Q24183">
        <v>0.72011574074074103</v>
      </c>
      <c r="R24183">
        <v>1</v>
      </c>
      <c r="S24183" t="s">
        <v>2562</v>
      </c>
      <c r="T24183" t="s">
        <v>3094</v>
      </c>
    </row>
    <row r="24184" spans="17:20">
      <c r="Q24184">
        <v>0.72021990740740705</v>
      </c>
      <c r="R24184">
        <v>1</v>
      </c>
      <c r="S24184" t="s">
        <v>2562</v>
      </c>
      <c r="T24184" t="s">
        <v>3096</v>
      </c>
    </row>
    <row r="24185" spans="17:20">
      <c r="Q24185">
        <v>0.72024305555555601</v>
      </c>
      <c r="R24185">
        <v>1</v>
      </c>
      <c r="S24185" t="s">
        <v>2562</v>
      </c>
      <c r="T24185" t="s">
        <v>3094</v>
      </c>
    </row>
    <row r="24186" spans="17:20">
      <c r="Q24186">
        <v>0.72032407407407395</v>
      </c>
      <c r="R24186">
        <v>1</v>
      </c>
      <c r="S24186" t="s">
        <v>3704</v>
      </c>
      <c r="T24186" t="s">
        <v>3097</v>
      </c>
    </row>
    <row r="24187" spans="17:20">
      <c r="Q24187">
        <v>0.72045138888888904</v>
      </c>
      <c r="R24187">
        <v>1</v>
      </c>
      <c r="S24187" t="s">
        <v>2562</v>
      </c>
      <c r="T24187" t="s">
        <v>3094</v>
      </c>
    </row>
    <row r="24188" spans="17:20">
      <c r="Q24188">
        <v>0.72050925925925902</v>
      </c>
      <c r="R24188">
        <v>1</v>
      </c>
      <c r="S24188" t="s">
        <v>13490</v>
      </c>
      <c r="T24188" t="s">
        <v>3097</v>
      </c>
    </row>
    <row r="24189" spans="17:20">
      <c r="Q24189">
        <v>0.72060185185185199</v>
      </c>
      <c r="R24189">
        <v>2</v>
      </c>
      <c r="S24189" t="s">
        <v>13491</v>
      </c>
      <c r="T24189" t="s">
        <v>3128</v>
      </c>
    </row>
    <row r="24190" spans="17:20">
      <c r="Q24190">
        <v>0.72061342592592603</v>
      </c>
      <c r="R24190">
        <v>1</v>
      </c>
      <c r="S24190" t="s">
        <v>13492</v>
      </c>
      <c r="T24190" t="s">
        <v>3098</v>
      </c>
    </row>
    <row r="24191" spans="17:20">
      <c r="Q24191">
        <v>0.720636574074074</v>
      </c>
      <c r="R24191">
        <v>1</v>
      </c>
      <c r="S24191" t="s">
        <v>13493</v>
      </c>
      <c r="T24191" t="s">
        <v>3094</v>
      </c>
    </row>
    <row r="24192" spans="17:20">
      <c r="Q24192">
        <v>0.72085648148148196</v>
      </c>
      <c r="R24192">
        <v>1</v>
      </c>
      <c r="S24192" t="s">
        <v>11372</v>
      </c>
      <c r="T24192" t="s">
        <v>3103</v>
      </c>
    </row>
    <row r="24193" spans="17:20">
      <c r="Q24193">
        <v>0.72087962962963004</v>
      </c>
      <c r="R24193">
        <v>1</v>
      </c>
      <c r="S24193" t="s">
        <v>1327</v>
      </c>
      <c r="T24193" t="s">
        <v>3097</v>
      </c>
    </row>
    <row r="24194" spans="17:20">
      <c r="Q24194">
        <v>0.72100694444444402</v>
      </c>
      <c r="R24194">
        <v>1</v>
      </c>
      <c r="S24194" t="s">
        <v>2562</v>
      </c>
      <c r="T24194" t="s">
        <v>3097</v>
      </c>
    </row>
    <row r="24195" spans="17:20">
      <c r="Q24195">
        <v>0.72104166666666702</v>
      </c>
      <c r="R24195">
        <v>1</v>
      </c>
      <c r="S24195" t="s">
        <v>2562</v>
      </c>
      <c r="T24195" t="s">
        <v>3097</v>
      </c>
    </row>
    <row r="24196" spans="17:20">
      <c r="Q24196">
        <v>0.721099537037037</v>
      </c>
      <c r="R24196">
        <v>1</v>
      </c>
      <c r="S24196" t="s">
        <v>11783</v>
      </c>
      <c r="T24196" t="s">
        <v>3098</v>
      </c>
    </row>
    <row r="24197" spans="17:20">
      <c r="Q24197">
        <v>0.72121527777777805</v>
      </c>
      <c r="R24197">
        <v>1</v>
      </c>
      <c r="S24197" t="s">
        <v>2562</v>
      </c>
      <c r="T24197" t="s">
        <v>3094</v>
      </c>
    </row>
    <row r="24198" spans="17:20">
      <c r="Q24198">
        <v>0.72123842592592602</v>
      </c>
      <c r="R24198">
        <v>1</v>
      </c>
      <c r="S24198" t="s">
        <v>4921</v>
      </c>
      <c r="T24198" t="s">
        <v>3098</v>
      </c>
    </row>
    <row r="24199" spans="17:20">
      <c r="Q24199">
        <v>0.72135416666666696</v>
      </c>
      <c r="R24199">
        <v>1</v>
      </c>
      <c r="S24199" t="s">
        <v>3487</v>
      </c>
      <c r="T24199" t="s">
        <v>3097</v>
      </c>
    </row>
    <row r="24200" spans="17:20">
      <c r="Q24200">
        <v>0.72170138888888902</v>
      </c>
      <c r="R24200">
        <v>1</v>
      </c>
      <c r="S24200" t="s">
        <v>2562</v>
      </c>
      <c r="T24200" t="s">
        <v>3097</v>
      </c>
    </row>
    <row r="24201" spans="17:20">
      <c r="Q24201">
        <v>0.72177083333333303</v>
      </c>
      <c r="R24201">
        <v>1</v>
      </c>
      <c r="S24201" t="s">
        <v>2562</v>
      </c>
      <c r="T24201" t="s">
        <v>3097</v>
      </c>
    </row>
    <row r="24202" spans="17:20">
      <c r="Q24202">
        <v>0.72188657407407397</v>
      </c>
      <c r="R24202">
        <v>1</v>
      </c>
      <c r="S24202" t="s">
        <v>372</v>
      </c>
      <c r="T24202" t="s">
        <v>3097</v>
      </c>
    </row>
    <row r="24203" spans="17:20">
      <c r="Q24203">
        <v>0.722060185185185</v>
      </c>
      <c r="R24203">
        <v>1</v>
      </c>
      <c r="S24203" t="s">
        <v>11365</v>
      </c>
      <c r="T24203" t="s">
        <v>3221</v>
      </c>
    </row>
    <row r="24204" spans="17:20">
      <c r="Q24204">
        <v>0.72207175925925904</v>
      </c>
      <c r="R24204">
        <v>1</v>
      </c>
      <c r="S24204" t="s">
        <v>11367</v>
      </c>
      <c r="T24204" t="s">
        <v>3221</v>
      </c>
    </row>
    <row r="24205" spans="17:20">
      <c r="Q24205">
        <v>0.72224537037036995</v>
      </c>
      <c r="R24205">
        <v>1</v>
      </c>
      <c r="S24205" t="s">
        <v>1452</v>
      </c>
      <c r="T24205" t="s">
        <v>3096</v>
      </c>
    </row>
    <row r="24206" spans="17:20">
      <c r="Q24206">
        <v>0.722326388888889</v>
      </c>
      <c r="R24206">
        <v>1</v>
      </c>
      <c r="S24206" t="s">
        <v>2562</v>
      </c>
      <c r="T24206" t="s">
        <v>3096</v>
      </c>
    </row>
    <row r="24207" spans="17:20">
      <c r="Q24207">
        <v>0.72234953703703697</v>
      </c>
      <c r="R24207">
        <v>1</v>
      </c>
      <c r="S24207" t="s">
        <v>2562</v>
      </c>
      <c r="T24207" t="s">
        <v>3096</v>
      </c>
    </row>
    <row r="24208" spans="17:20">
      <c r="Q24208">
        <v>0.72246527777777803</v>
      </c>
      <c r="R24208">
        <v>1</v>
      </c>
      <c r="S24208" t="s">
        <v>13494</v>
      </c>
      <c r="T24208" t="s">
        <v>3097</v>
      </c>
    </row>
    <row r="24209" spans="17:20">
      <c r="Q24209">
        <v>0.72255787037037</v>
      </c>
      <c r="R24209">
        <v>1</v>
      </c>
      <c r="S24209" t="s">
        <v>11376</v>
      </c>
      <c r="T24209" t="s">
        <v>3103</v>
      </c>
    </row>
    <row r="24210" spans="17:20">
      <c r="Q24210">
        <v>0.72258101851851897</v>
      </c>
      <c r="R24210">
        <v>1</v>
      </c>
      <c r="S24210" t="s">
        <v>11373</v>
      </c>
      <c r="T24210" t="s">
        <v>3221</v>
      </c>
    </row>
    <row r="24211" spans="17:20">
      <c r="Q24211">
        <v>0.72262731481481501</v>
      </c>
      <c r="R24211">
        <v>1</v>
      </c>
      <c r="S24211" t="s">
        <v>11345</v>
      </c>
      <c r="T24211" t="s">
        <v>3098</v>
      </c>
    </row>
    <row r="24212" spans="17:20">
      <c r="Q24212">
        <v>0.72280092592592604</v>
      </c>
      <c r="R24212">
        <v>1</v>
      </c>
      <c r="S24212" t="s">
        <v>11407</v>
      </c>
      <c r="T24212" t="s">
        <v>3221</v>
      </c>
    </row>
    <row r="24213" spans="17:20">
      <c r="Q24213">
        <v>0.72281249999999997</v>
      </c>
      <c r="R24213">
        <v>1</v>
      </c>
      <c r="S24213" t="s">
        <v>2562</v>
      </c>
      <c r="T24213" t="s">
        <v>3101</v>
      </c>
    </row>
    <row r="24214" spans="17:20">
      <c r="Q24214">
        <v>0.72290509259259295</v>
      </c>
      <c r="R24214">
        <v>1</v>
      </c>
      <c r="S24214" t="s">
        <v>11402</v>
      </c>
      <c r="T24214" t="s">
        <v>3103</v>
      </c>
    </row>
    <row r="24215" spans="17:20">
      <c r="Q24215">
        <v>0.72291666666666698</v>
      </c>
      <c r="R24215">
        <v>1</v>
      </c>
      <c r="S24215" t="s">
        <v>2562</v>
      </c>
      <c r="T24215" t="s">
        <v>3101</v>
      </c>
    </row>
    <row r="24216" spans="17:20">
      <c r="Q24216">
        <v>0.72292824074074102</v>
      </c>
      <c r="R24216">
        <v>1</v>
      </c>
      <c r="S24216" t="s">
        <v>11391</v>
      </c>
      <c r="T24216" t="s">
        <v>3103</v>
      </c>
    </row>
    <row r="24217" spans="17:20">
      <c r="Q24217">
        <v>0.72297453703703696</v>
      </c>
      <c r="R24217">
        <v>1</v>
      </c>
      <c r="S24217" t="s">
        <v>11377</v>
      </c>
      <c r="T24217" t="s">
        <v>3221</v>
      </c>
    </row>
    <row r="24218" spans="17:20">
      <c r="Q24218">
        <v>0.72303240740740704</v>
      </c>
      <c r="R24218">
        <v>3</v>
      </c>
      <c r="S24218" t="s">
        <v>11411</v>
      </c>
      <c r="T24218" t="s">
        <v>3103</v>
      </c>
    </row>
    <row r="24219" spans="17:20">
      <c r="Q24219">
        <v>0.72315972222222202</v>
      </c>
      <c r="R24219">
        <v>1</v>
      </c>
      <c r="S24219" t="s">
        <v>3819</v>
      </c>
      <c r="T24219" t="s">
        <v>3098</v>
      </c>
    </row>
    <row r="24220" spans="17:20">
      <c r="Q24220">
        <v>0.72317129629629595</v>
      </c>
      <c r="R24220">
        <v>1</v>
      </c>
      <c r="S24220" t="s">
        <v>11401</v>
      </c>
      <c r="T24220" t="s">
        <v>3103</v>
      </c>
    </row>
    <row r="24221" spans="17:20">
      <c r="Q24221">
        <v>0.72317129629629595</v>
      </c>
      <c r="R24221">
        <v>1</v>
      </c>
      <c r="S24221" t="s">
        <v>11381</v>
      </c>
      <c r="T24221" t="s">
        <v>3221</v>
      </c>
    </row>
    <row r="24222" spans="17:20">
      <c r="Q24222">
        <v>0.72320601851851896</v>
      </c>
      <c r="R24222">
        <v>1</v>
      </c>
      <c r="S24222" t="s">
        <v>13495</v>
      </c>
      <c r="T24222" t="s">
        <v>3098</v>
      </c>
    </row>
    <row r="24223" spans="17:20">
      <c r="Q24223">
        <v>0.72326388888888904</v>
      </c>
      <c r="R24223">
        <v>1</v>
      </c>
      <c r="S24223" t="s">
        <v>3721</v>
      </c>
      <c r="T24223" t="s">
        <v>3097</v>
      </c>
    </row>
    <row r="24224" spans="17:20">
      <c r="Q24224">
        <v>0.72329861111111104</v>
      </c>
      <c r="R24224">
        <v>1</v>
      </c>
      <c r="S24224" t="s">
        <v>11387</v>
      </c>
      <c r="T24224" t="s">
        <v>3221</v>
      </c>
    </row>
    <row r="24225" spans="17:20">
      <c r="Q24225">
        <v>0.72331018518518497</v>
      </c>
      <c r="R24225">
        <v>1</v>
      </c>
      <c r="S24225" t="s">
        <v>11403</v>
      </c>
      <c r="T24225" t="s">
        <v>3103</v>
      </c>
    </row>
    <row r="24226" spans="17:20">
      <c r="Q24226">
        <v>0.72331018518518497</v>
      </c>
      <c r="R24226">
        <v>1</v>
      </c>
      <c r="S24226" t="s">
        <v>13496</v>
      </c>
      <c r="T24226" t="s">
        <v>3097</v>
      </c>
    </row>
    <row r="24227" spans="17:20">
      <c r="Q24227">
        <v>0.72333333333333305</v>
      </c>
      <c r="R24227">
        <v>1</v>
      </c>
      <c r="S24227" t="s">
        <v>11425</v>
      </c>
      <c r="T24227" t="s">
        <v>3103</v>
      </c>
    </row>
    <row r="24228" spans="17:20">
      <c r="Q24228">
        <v>0.72335648148148102</v>
      </c>
      <c r="R24228">
        <v>1</v>
      </c>
      <c r="S24228" t="s">
        <v>11412</v>
      </c>
      <c r="T24228" t="s">
        <v>3221</v>
      </c>
    </row>
    <row r="24229" spans="17:20">
      <c r="Q24229">
        <v>0.72340277777777795</v>
      </c>
      <c r="R24229">
        <v>1</v>
      </c>
      <c r="S24229" t="s">
        <v>11426</v>
      </c>
      <c r="T24229" t="s">
        <v>3103</v>
      </c>
    </row>
    <row r="24230" spans="17:20">
      <c r="Q24230">
        <v>0.72341435185185199</v>
      </c>
      <c r="R24230">
        <v>1</v>
      </c>
      <c r="S24230" t="s">
        <v>2562</v>
      </c>
      <c r="T24230" t="s">
        <v>3097</v>
      </c>
    </row>
    <row r="24231" spans="17:20">
      <c r="Q24231">
        <v>0.72346064814814803</v>
      </c>
      <c r="R24231">
        <v>1</v>
      </c>
      <c r="S24231" t="s">
        <v>11416</v>
      </c>
      <c r="T24231" t="s">
        <v>3221</v>
      </c>
    </row>
    <row r="24232" spans="17:20">
      <c r="Q24232">
        <v>0.72347222222222196</v>
      </c>
      <c r="R24232">
        <v>1</v>
      </c>
      <c r="S24232" t="s">
        <v>2562</v>
      </c>
      <c r="T24232" t="s">
        <v>3096</v>
      </c>
    </row>
    <row r="24233" spans="17:20">
      <c r="Q24233">
        <v>0.72355324074074101</v>
      </c>
      <c r="R24233">
        <v>1</v>
      </c>
      <c r="S24233" t="s">
        <v>2562</v>
      </c>
      <c r="T24233" t="s">
        <v>3097</v>
      </c>
    </row>
    <row r="24234" spans="17:20">
      <c r="Q24234">
        <v>0.72359953703703705</v>
      </c>
      <c r="R24234">
        <v>1</v>
      </c>
      <c r="S24234" t="s">
        <v>12726</v>
      </c>
      <c r="T24234" t="s">
        <v>3098</v>
      </c>
    </row>
    <row r="24235" spans="17:20">
      <c r="Q24235">
        <v>0.72364583333333299</v>
      </c>
      <c r="R24235">
        <v>1</v>
      </c>
      <c r="S24235" t="s">
        <v>11417</v>
      </c>
      <c r="T24235" t="s">
        <v>3221</v>
      </c>
    </row>
    <row r="24236" spans="17:20">
      <c r="Q24236">
        <v>0.72365740740740703</v>
      </c>
      <c r="R24236">
        <v>1</v>
      </c>
      <c r="S24236" t="s">
        <v>2562</v>
      </c>
      <c r="T24236" t="s">
        <v>3096</v>
      </c>
    </row>
    <row r="24237" spans="17:20">
      <c r="Q24237">
        <v>0.72366898148148195</v>
      </c>
      <c r="R24237">
        <v>1</v>
      </c>
      <c r="S24237" t="s">
        <v>11419</v>
      </c>
      <c r="T24237" t="s">
        <v>3221</v>
      </c>
    </row>
    <row r="24238" spans="17:20">
      <c r="Q24238">
        <v>0.72368055555555599</v>
      </c>
      <c r="R24238">
        <v>1</v>
      </c>
      <c r="S24238" t="s">
        <v>11422</v>
      </c>
      <c r="T24238" t="s">
        <v>3221</v>
      </c>
    </row>
    <row r="24239" spans="17:20">
      <c r="Q24239">
        <v>0.72370370370370396</v>
      </c>
      <c r="R24239">
        <v>1</v>
      </c>
      <c r="S24239" t="s">
        <v>11392</v>
      </c>
      <c r="T24239" t="s">
        <v>3221</v>
      </c>
    </row>
    <row r="24240" spans="17:20">
      <c r="Q24240">
        <v>0.72381944444444402</v>
      </c>
      <c r="R24240">
        <v>1</v>
      </c>
      <c r="S24240" t="s">
        <v>2562</v>
      </c>
      <c r="T24240" t="s">
        <v>3094</v>
      </c>
    </row>
    <row r="24241" spans="17:20">
      <c r="Q24241">
        <v>0.72395833333333304</v>
      </c>
      <c r="R24241">
        <v>1</v>
      </c>
      <c r="S24241" t="s">
        <v>3697</v>
      </c>
      <c r="T24241" t="s">
        <v>3096</v>
      </c>
    </row>
    <row r="24242" spans="17:20">
      <c r="Q24242">
        <v>0.72414351851851899</v>
      </c>
      <c r="R24242">
        <v>1</v>
      </c>
      <c r="S24242" t="s">
        <v>152</v>
      </c>
      <c r="T24242" t="s">
        <v>3128</v>
      </c>
    </row>
    <row r="24243" spans="17:20">
      <c r="Q24243">
        <v>0.72429398148148105</v>
      </c>
      <c r="R24243">
        <v>1</v>
      </c>
      <c r="S24243" t="s">
        <v>13497</v>
      </c>
      <c r="T24243" t="s">
        <v>3096</v>
      </c>
    </row>
    <row r="24244" spans="17:20">
      <c r="Q24244">
        <v>0.72431712962963002</v>
      </c>
      <c r="R24244">
        <v>1</v>
      </c>
      <c r="S24244" t="s">
        <v>2562</v>
      </c>
      <c r="T24244" t="s">
        <v>3097</v>
      </c>
    </row>
    <row r="24245" spans="17:20">
      <c r="Q24245">
        <v>0.72434027777777799</v>
      </c>
      <c r="R24245">
        <v>1</v>
      </c>
      <c r="S24245" t="s">
        <v>13498</v>
      </c>
      <c r="T24245" t="s">
        <v>3098</v>
      </c>
    </row>
    <row r="24246" spans="17:20">
      <c r="Q24246">
        <v>0.72437499999999999</v>
      </c>
      <c r="R24246">
        <v>1</v>
      </c>
      <c r="S24246" t="s">
        <v>13499</v>
      </c>
      <c r="T24246" t="s">
        <v>3098</v>
      </c>
    </row>
    <row r="24247" spans="17:20">
      <c r="Q24247">
        <v>0.724444444444444</v>
      </c>
      <c r="R24247">
        <v>1</v>
      </c>
      <c r="S24247" t="s">
        <v>13500</v>
      </c>
      <c r="T24247" t="s">
        <v>3098</v>
      </c>
    </row>
    <row r="24248" spans="17:20">
      <c r="Q24248">
        <v>0.72462962962962996</v>
      </c>
      <c r="R24248">
        <v>1</v>
      </c>
      <c r="S24248" t="s">
        <v>11420</v>
      </c>
      <c r="T24248" t="s">
        <v>3103</v>
      </c>
    </row>
    <row r="24249" spans="17:20">
      <c r="Q24249">
        <v>0.72471064814814801</v>
      </c>
      <c r="R24249">
        <v>1</v>
      </c>
      <c r="S24249" t="s">
        <v>2562</v>
      </c>
      <c r="T24249" t="s">
        <v>3094</v>
      </c>
    </row>
    <row r="24250" spans="17:20">
      <c r="Q24250">
        <v>0.72471064814814801</v>
      </c>
      <c r="R24250">
        <v>1</v>
      </c>
      <c r="S24250" t="s">
        <v>13501</v>
      </c>
      <c r="T24250" t="s">
        <v>3096</v>
      </c>
    </row>
    <row r="24251" spans="17:20">
      <c r="Q24251">
        <v>0.72483796296296299</v>
      </c>
      <c r="R24251">
        <v>1</v>
      </c>
      <c r="S24251" t="s">
        <v>11465</v>
      </c>
      <c r="T24251" t="s">
        <v>3103</v>
      </c>
    </row>
    <row r="24252" spans="17:20">
      <c r="Q24252">
        <v>0.72486111111111096</v>
      </c>
      <c r="R24252">
        <v>1</v>
      </c>
      <c r="S24252" t="s">
        <v>11466</v>
      </c>
      <c r="T24252" t="s">
        <v>3103</v>
      </c>
    </row>
    <row r="24253" spans="17:20">
      <c r="Q24253">
        <v>0.724872685185185</v>
      </c>
      <c r="R24253">
        <v>1</v>
      </c>
      <c r="S24253" t="s">
        <v>13502</v>
      </c>
      <c r="T24253" t="s">
        <v>3098</v>
      </c>
    </row>
    <row r="24254" spans="17:20">
      <c r="Q24254">
        <v>0.72488425925925903</v>
      </c>
      <c r="R24254">
        <v>1</v>
      </c>
      <c r="S24254" t="s">
        <v>11469</v>
      </c>
      <c r="T24254" t="s">
        <v>3103</v>
      </c>
    </row>
    <row r="24255" spans="17:20">
      <c r="Q24255">
        <v>0.72489583333333296</v>
      </c>
      <c r="R24255">
        <v>1</v>
      </c>
      <c r="S24255" t="s">
        <v>11470</v>
      </c>
      <c r="T24255" t="s">
        <v>3103</v>
      </c>
    </row>
    <row r="24256" spans="17:20">
      <c r="Q24256">
        <v>0.72501157407407402</v>
      </c>
      <c r="R24256">
        <v>2</v>
      </c>
      <c r="S24256" t="s">
        <v>11472</v>
      </c>
      <c r="T24256" t="s">
        <v>3103</v>
      </c>
    </row>
    <row r="24257" spans="17:20">
      <c r="Q24257">
        <v>0.72502314814814794</v>
      </c>
      <c r="R24257">
        <v>1</v>
      </c>
      <c r="S24257" t="s">
        <v>2562</v>
      </c>
      <c r="T24257" t="s">
        <v>3097</v>
      </c>
    </row>
    <row r="24258" spans="17:20">
      <c r="Q24258">
        <v>0.72509259259259295</v>
      </c>
      <c r="R24258">
        <v>1</v>
      </c>
      <c r="S24258" t="s">
        <v>3974</v>
      </c>
      <c r="T24258" t="s">
        <v>3094</v>
      </c>
    </row>
    <row r="24259" spans="17:20">
      <c r="Q24259">
        <v>0.72520833333333301</v>
      </c>
      <c r="R24259">
        <v>1</v>
      </c>
      <c r="S24259" t="s">
        <v>2562</v>
      </c>
      <c r="T24259" t="s">
        <v>3128</v>
      </c>
    </row>
    <row r="24260" spans="17:20">
      <c r="Q24260">
        <v>0.72526620370370398</v>
      </c>
      <c r="R24260">
        <v>1</v>
      </c>
      <c r="S24260" t="s">
        <v>11378</v>
      </c>
      <c r="T24260" t="s">
        <v>3098</v>
      </c>
    </row>
    <row r="24261" spans="17:20">
      <c r="Q24261">
        <v>0.72526620370370398</v>
      </c>
      <c r="R24261">
        <v>1</v>
      </c>
      <c r="S24261" t="s">
        <v>13503</v>
      </c>
      <c r="T24261" t="s">
        <v>3096</v>
      </c>
    </row>
    <row r="24262" spans="17:20">
      <c r="Q24262">
        <v>0.72528935185185195</v>
      </c>
      <c r="R24262">
        <v>1</v>
      </c>
      <c r="S24262" t="s">
        <v>4219</v>
      </c>
      <c r="T24262" t="s">
        <v>3098</v>
      </c>
    </row>
    <row r="24263" spans="17:20">
      <c r="Q24263">
        <v>0.72530092592592599</v>
      </c>
      <c r="R24263">
        <v>2</v>
      </c>
      <c r="S24263" t="s">
        <v>2562</v>
      </c>
      <c r="T24263" t="s">
        <v>3097</v>
      </c>
    </row>
    <row r="24264" spans="17:20">
      <c r="Q24264">
        <v>0.72531250000000003</v>
      </c>
      <c r="R24264">
        <v>3</v>
      </c>
      <c r="S24264" t="s">
        <v>11473</v>
      </c>
      <c r="T24264" t="s">
        <v>3103</v>
      </c>
    </row>
    <row r="24265" spans="17:20">
      <c r="Q24265">
        <v>0.72533564814814799</v>
      </c>
      <c r="R24265">
        <v>1</v>
      </c>
      <c r="S24265" t="s">
        <v>11439</v>
      </c>
      <c r="T24265" t="s">
        <v>3221</v>
      </c>
    </row>
    <row r="24266" spans="17:20">
      <c r="Q24266">
        <v>0.72538194444444404</v>
      </c>
      <c r="R24266">
        <v>1</v>
      </c>
      <c r="S24266" t="s">
        <v>11476</v>
      </c>
      <c r="T24266" t="s">
        <v>3103</v>
      </c>
    </row>
    <row r="24267" spans="17:20">
      <c r="Q24267">
        <v>0.72538194444444404</v>
      </c>
      <c r="R24267">
        <v>1</v>
      </c>
      <c r="S24267" t="s">
        <v>13504</v>
      </c>
      <c r="T24267" t="s">
        <v>3096</v>
      </c>
    </row>
    <row r="24268" spans="17:20">
      <c r="Q24268">
        <v>0.72541666666666704</v>
      </c>
      <c r="R24268">
        <v>1</v>
      </c>
      <c r="S24268" t="s">
        <v>2562</v>
      </c>
      <c r="T24268" t="s">
        <v>3103</v>
      </c>
    </row>
    <row r="24269" spans="17:20">
      <c r="Q24269">
        <v>0.72542824074074097</v>
      </c>
      <c r="R24269">
        <v>1</v>
      </c>
      <c r="S24269" t="s">
        <v>2562</v>
      </c>
      <c r="T24269" t="s">
        <v>3098</v>
      </c>
    </row>
    <row r="24270" spans="17:20">
      <c r="Q24270">
        <v>0.72543981481481501</v>
      </c>
      <c r="R24270">
        <v>1</v>
      </c>
      <c r="S24270" t="s">
        <v>4201</v>
      </c>
      <c r="T24270" t="s">
        <v>3099</v>
      </c>
    </row>
    <row r="24271" spans="17:20">
      <c r="Q24271">
        <v>0.72545138888888905</v>
      </c>
      <c r="R24271">
        <v>1</v>
      </c>
      <c r="S24271" t="s">
        <v>11449</v>
      </c>
      <c r="T24271" t="s">
        <v>3103</v>
      </c>
    </row>
    <row r="24272" spans="17:20">
      <c r="Q24272">
        <v>0.72549768518518498</v>
      </c>
      <c r="R24272">
        <v>1</v>
      </c>
      <c r="S24272" t="s">
        <v>11458</v>
      </c>
      <c r="T24272" t="s">
        <v>3103</v>
      </c>
    </row>
    <row r="24273" spans="17:20">
      <c r="Q24273">
        <v>0.72553240740740699</v>
      </c>
      <c r="R24273">
        <v>1</v>
      </c>
      <c r="S24273" t="s">
        <v>11445</v>
      </c>
      <c r="T24273" t="s">
        <v>3221</v>
      </c>
    </row>
    <row r="24274" spans="17:20">
      <c r="Q24274">
        <v>0.72561342592592604</v>
      </c>
      <c r="R24274">
        <v>1</v>
      </c>
      <c r="S24274" t="s">
        <v>2562</v>
      </c>
      <c r="T24274" t="s">
        <v>3094</v>
      </c>
    </row>
    <row r="24275" spans="17:20">
      <c r="Q24275">
        <v>0.72564814814814804</v>
      </c>
      <c r="R24275">
        <v>2</v>
      </c>
      <c r="S24275" t="s">
        <v>13505</v>
      </c>
      <c r="T24275" t="s">
        <v>3098</v>
      </c>
    </row>
    <row r="24276" spans="17:20">
      <c r="Q24276">
        <v>0.72565972222222197</v>
      </c>
      <c r="R24276">
        <v>1</v>
      </c>
      <c r="S24276" t="s">
        <v>2562</v>
      </c>
      <c r="T24276" t="s">
        <v>3097</v>
      </c>
    </row>
    <row r="24277" spans="17:20">
      <c r="Q24277">
        <v>0.72567129629629601</v>
      </c>
      <c r="R24277">
        <v>1</v>
      </c>
      <c r="S24277" t="s">
        <v>13506</v>
      </c>
      <c r="T24277" t="s">
        <v>3098</v>
      </c>
    </row>
    <row r="24278" spans="17:20">
      <c r="Q24278">
        <v>0.72571759259259305</v>
      </c>
      <c r="R24278">
        <v>1</v>
      </c>
      <c r="S24278" t="s">
        <v>13507</v>
      </c>
      <c r="T24278" t="s">
        <v>3098</v>
      </c>
    </row>
    <row r="24279" spans="17:20">
      <c r="Q24279">
        <v>0.72577546296296302</v>
      </c>
      <c r="R24279">
        <v>3</v>
      </c>
      <c r="S24279" t="s">
        <v>2562</v>
      </c>
      <c r="T24279" t="s">
        <v>3098</v>
      </c>
    </row>
    <row r="24280" spans="17:20">
      <c r="Q24280">
        <v>0.725868055555556</v>
      </c>
      <c r="R24280">
        <v>1</v>
      </c>
      <c r="S24280" t="s">
        <v>13508</v>
      </c>
      <c r="T24280" t="s">
        <v>3098</v>
      </c>
    </row>
    <row r="24281" spans="17:20">
      <c r="Q24281">
        <v>0.72599537037036999</v>
      </c>
      <c r="R24281">
        <v>1</v>
      </c>
      <c r="S24281" t="s">
        <v>13509</v>
      </c>
      <c r="T24281" t="s">
        <v>3098</v>
      </c>
    </row>
    <row r="24282" spans="17:20">
      <c r="Q24282">
        <v>0.72605324074074096</v>
      </c>
      <c r="R24282">
        <v>1</v>
      </c>
      <c r="S24282" t="s">
        <v>11448</v>
      </c>
      <c r="T24282" t="s">
        <v>3103</v>
      </c>
    </row>
    <row r="24283" spans="17:20">
      <c r="Q24283">
        <v>0.72607638888888903</v>
      </c>
      <c r="R24283">
        <v>3</v>
      </c>
      <c r="S24283" t="s">
        <v>13510</v>
      </c>
      <c r="T24283" t="s">
        <v>3098</v>
      </c>
    </row>
    <row r="24284" spans="17:20">
      <c r="Q24284">
        <v>0.72611111111111104</v>
      </c>
      <c r="R24284">
        <v>1</v>
      </c>
      <c r="S24284" t="s">
        <v>2562</v>
      </c>
      <c r="T24284" t="s">
        <v>3096</v>
      </c>
    </row>
    <row r="24285" spans="17:20">
      <c r="Q24285">
        <v>0.726296296296296</v>
      </c>
      <c r="R24285">
        <v>1</v>
      </c>
      <c r="S24285" t="s">
        <v>13511</v>
      </c>
      <c r="T24285" t="s">
        <v>3098</v>
      </c>
    </row>
    <row r="24286" spans="17:20">
      <c r="Q24286">
        <v>0.72641203703703705</v>
      </c>
      <c r="R24286">
        <v>1</v>
      </c>
      <c r="S24286" t="s">
        <v>11451</v>
      </c>
      <c r="T24286" t="s">
        <v>3221</v>
      </c>
    </row>
    <row r="24287" spans="17:20">
      <c r="Q24287">
        <v>0.72665509259259298</v>
      </c>
      <c r="R24287">
        <v>1</v>
      </c>
      <c r="S24287" t="s">
        <v>2562</v>
      </c>
      <c r="T24287" t="s">
        <v>3096</v>
      </c>
    </row>
    <row r="24288" spans="17:20">
      <c r="Q24288">
        <v>0.72674768518518496</v>
      </c>
      <c r="R24288">
        <v>1</v>
      </c>
      <c r="S24288" t="s">
        <v>13512</v>
      </c>
      <c r="T24288" t="s">
        <v>3096</v>
      </c>
    </row>
    <row r="24289" spans="17:20">
      <c r="Q24289">
        <v>0.72689814814814802</v>
      </c>
      <c r="R24289">
        <v>1</v>
      </c>
      <c r="S24289" t="s">
        <v>11462</v>
      </c>
      <c r="T24289" t="s">
        <v>3103</v>
      </c>
    </row>
    <row r="24290" spans="17:20">
      <c r="Q24290">
        <v>0.72695601851851899</v>
      </c>
      <c r="R24290">
        <v>1</v>
      </c>
      <c r="S24290" t="s">
        <v>11489</v>
      </c>
      <c r="T24290" t="s">
        <v>3103</v>
      </c>
    </row>
    <row r="24291" spans="17:20">
      <c r="Q24291">
        <v>0.72697916666666695</v>
      </c>
      <c r="R24291">
        <v>1</v>
      </c>
      <c r="S24291" t="s">
        <v>11491</v>
      </c>
      <c r="T24291" t="s">
        <v>3103</v>
      </c>
    </row>
    <row r="24292" spans="17:20">
      <c r="Q24292">
        <v>0.72701388888888896</v>
      </c>
      <c r="R24292">
        <v>2</v>
      </c>
      <c r="S24292" t="s">
        <v>11490</v>
      </c>
      <c r="T24292" t="s">
        <v>3103</v>
      </c>
    </row>
    <row r="24293" spans="17:20">
      <c r="Q24293">
        <v>0.72704861111111097</v>
      </c>
      <c r="R24293">
        <v>1</v>
      </c>
      <c r="S24293" t="s">
        <v>2562</v>
      </c>
      <c r="T24293" t="s">
        <v>3097</v>
      </c>
    </row>
    <row r="24294" spans="17:20">
      <c r="Q24294">
        <v>0.72714120370370405</v>
      </c>
      <c r="R24294">
        <v>1</v>
      </c>
      <c r="S24294" t="s">
        <v>11467</v>
      </c>
      <c r="T24294" t="s">
        <v>3103</v>
      </c>
    </row>
    <row r="24295" spans="17:20">
      <c r="Q24295">
        <v>0.72721064814814795</v>
      </c>
      <c r="R24295">
        <v>1</v>
      </c>
      <c r="S24295" t="s">
        <v>13513</v>
      </c>
      <c r="T24295" t="s">
        <v>3095</v>
      </c>
    </row>
    <row r="24296" spans="17:20">
      <c r="Q24296">
        <v>0.72726851851851804</v>
      </c>
      <c r="R24296">
        <v>1</v>
      </c>
      <c r="S24296" t="s">
        <v>13369</v>
      </c>
      <c r="T24296" t="s">
        <v>3098</v>
      </c>
    </row>
    <row r="24297" spans="17:20">
      <c r="Q24297">
        <v>0.727291666666667</v>
      </c>
      <c r="R24297">
        <v>1</v>
      </c>
      <c r="S24297" t="s">
        <v>13514</v>
      </c>
      <c r="T24297" t="s">
        <v>3098</v>
      </c>
    </row>
    <row r="24298" spans="17:20">
      <c r="Q24298">
        <v>0.72734953703703698</v>
      </c>
      <c r="R24298">
        <v>1</v>
      </c>
      <c r="S24298" t="s">
        <v>2562</v>
      </c>
      <c r="T24298" t="s">
        <v>3221</v>
      </c>
    </row>
    <row r="24299" spans="17:20">
      <c r="Q24299">
        <v>0.72734953703703698</v>
      </c>
      <c r="R24299">
        <v>1</v>
      </c>
      <c r="S24299" t="s">
        <v>13515</v>
      </c>
      <c r="T24299" t="s">
        <v>3099</v>
      </c>
    </row>
    <row r="24300" spans="17:20">
      <c r="Q24300">
        <v>0.72737268518518505</v>
      </c>
      <c r="R24300">
        <v>1</v>
      </c>
      <c r="S24300" t="s">
        <v>11475</v>
      </c>
      <c r="T24300" t="s">
        <v>3103</v>
      </c>
    </row>
    <row r="24301" spans="17:20">
      <c r="Q24301">
        <v>0.72738425925925898</v>
      </c>
      <c r="R24301">
        <v>1</v>
      </c>
      <c r="S24301" t="s">
        <v>2562</v>
      </c>
      <c r="T24301" t="s">
        <v>3094</v>
      </c>
    </row>
    <row r="24302" spans="17:20">
      <c r="Q24302">
        <v>0.72739583333333302</v>
      </c>
      <c r="R24302">
        <v>1</v>
      </c>
      <c r="S24302" t="s">
        <v>13516</v>
      </c>
      <c r="T24302" t="s">
        <v>3098</v>
      </c>
    </row>
    <row r="24303" spans="17:20">
      <c r="Q24303">
        <v>0.727488425925926</v>
      </c>
      <c r="R24303">
        <v>1</v>
      </c>
      <c r="S24303" t="s">
        <v>1611</v>
      </c>
      <c r="T24303" t="s">
        <v>3098</v>
      </c>
    </row>
    <row r="24304" spans="17:20">
      <c r="Q24304">
        <v>0.727523148148148</v>
      </c>
      <c r="R24304">
        <v>1</v>
      </c>
      <c r="S24304" t="s">
        <v>2562</v>
      </c>
      <c r="T24304" t="s">
        <v>3098</v>
      </c>
    </row>
    <row r="24305" spans="17:20">
      <c r="Q24305">
        <v>0.72753472222222204</v>
      </c>
      <c r="R24305">
        <v>1</v>
      </c>
      <c r="S24305" t="s">
        <v>13517</v>
      </c>
      <c r="T24305" t="s">
        <v>3095</v>
      </c>
    </row>
    <row r="24306" spans="17:20">
      <c r="Q24306">
        <v>0.72754629629629597</v>
      </c>
      <c r="R24306">
        <v>1</v>
      </c>
      <c r="S24306" t="s">
        <v>1095</v>
      </c>
      <c r="T24306" t="s">
        <v>3098</v>
      </c>
    </row>
    <row r="24307" spans="17:20">
      <c r="Q24307">
        <v>0.72763888888888895</v>
      </c>
      <c r="R24307">
        <v>1</v>
      </c>
      <c r="S24307" t="s">
        <v>2562</v>
      </c>
      <c r="T24307" t="s">
        <v>3097</v>
      </c>
    </row>
    <row r="24308" spans="17:20">
      <c r="Q24308">
        <v>0.72780092592592593</v>
      </c>
      <c r="R24308">
        <v>1</v>
      </c>
      <c r="S24308" t="s">
        <v>11502</v>
      </c>
      <c r="T24308" t="s">
        <v>3103</v>
      </c>
    </row>
    <row r="24309" spans="17:20">
      <c r="Q24309">
        <v>0.72782407407407401</v>
      </c>
      <c r="R24309">
        <v>1</v>
      </c>
      <c r="S24309" t="s">
        <v>13518</v>
      </c>
      <c r="T24309" t="s">
        <v>3095</v>
      </c>
    </row>
    <row r="24310" spans="17:20">
      <c r="Q24310">
        <v>0.72785879629629602</v>
      </c>
      <c r="R24310">
        <v>1</v>
      </c>
      <c r="S24310" t="s">
        <v>11545</v>
      </c>
      <c r="T24310" t="s">
        <v>3103</v>
      </c>
    </row>
    <row r="24311" spans="17:20">
      <c r="Q24311">
        <v>0.72788194444444398</v>
      </c>
      <c r="R24311">
        <v>1</v>
      </c>
      <c r="S24311" t="s">
        <v>11483</v>
      </c>
      <c r="T24311" t="s">
        <v>3221</v>
      </c>
    </row>
    <row r="24312" spans="17:20">
      <c r="Q24312">
        <v>0.72788194444444398</v>
      </c>
      <c r="R24312">
        <v>1</v>
      </c>
      <c r="S24312" t="s">
        <v>11546</v>
      </c>
      <c r="T24312" t="s">
        <v>3103</v>
      </c>
    </row>
    <row r="24313" spans="17:20">
      <c r="Q24313">
        <v>0.72789351851851802</v>
      </c>
      <c r="R24313">
        <v>1</v>
      </c>
      <c r="S24313" t="s">
        <v>11515</v>
      </c>
      <c r="T24313" t="s">
        <v>3221</v>
      </c>
    </row>
    <row r="24314" spans="17:20">
      <c r="Q24314">
        <v>0.72791666666666699</v>
      </c>
      <c r="R24314">
        <v>1</v>
      </c>
      <c r="S24314" t="s">
        <v>11486</v>
      </c>
      <c r="T24314" t="s">
        <v>3221</v>
      </c>
    </row>
    <row r="24315" spans="17:20">
      <c r="Q24315">
        <v>0.72792824074074103</v>
      </c>
      <c r="R24315">
        <v>1</v>
      </c>
      <c r="S24315" t="s">
        <v>11487</v>
      </c>
      <c r="T24315" t="s">
        <v>3221</v>
      </c>
    </row>
    <row r="24316" spans="17:20">
      <c r="Q24316">
        <v>0.72799768518518504</v>
      </c>
      <c r="R24316">
        <v>1</v>
      </c>
      <c r="S24316" t="s">
        <v>11548</v>
      </c>
      <c r="T24316" t="s">
        <v>3103</v>
      </c>
    </row>
    <row r="24317" spans="17:20">
      <c r="Q24317">
        <v>0.72800925925925897</v>
      </c>
      <c r="R24317">
        <v>2</v>
      </c>
      <c r="S24317" t="s">
        <v>11482</v>
      </c>
      <c r="T24317" t="s">
        <v>3103</v>
      </c>
    </row>
    <row r="24318" spans="17:20">
      <c r="Q24318">
        <v>0.72804398148148197</v>
      </c>
      <c r="R24318">
        <v>1</v>
      </c>
      <c r="S24318" t="s">
        <v>11549</v>
      </c>
      <c r="T24318" t="s">
        <v>3103</v>
      </c>
    </row>
    <row r="24319" spans="17:20">
      <c r="Q24319">
        <v>0.72807870370370398</v>
      </c>
      <c r="R24319">
        <v>1</v>
      </c>
      <c r="S24319" t="s">
        <v>11478</v>
      </c>
      <c r="T24319" t="s">
        <v>3221</v>
      </c>
    </row>
    <row r="24320" spans="17:20">
      <c r="Q24320">
        <v>0.72810185185185206</v>
      </c>
      <c r="R24320">
        <v>1</v>
      </c>
      <c r="S24320" t="s">
        <v>11494</v>
      </c>
      <c r="T24320" t="s">
        <v>3221</v>
      </c>
    </row>
    <row r="24321" spans="17:20">
      <c r="Q24321">
        <v>0.72811342592592598</v>
      </c>
      <c r="R24321">
        <v>1</v>
      </c>
      <c r="S24321" t="s">
        <v>2562</v>
      </c>
      <c r="T24321" t="s">
        <v>3094</v>
      </c>
    </row>
    <row r="24322" spans="17:20">
      <c r="Q24322">
        <v>0.72812500000000002</v>
      </c>
      <c r="R24322">
        <v>1</v>
      </c>
      <c r="S24322" t="s">
        <v>11526</v>
      </c>
      <c r="T24322" t="s">
        <v>3103</v>
      </c>
    </row>
    <row r="24323" spans="17:20">
      <c r="Q24323">
        <v>0.72812500000000002</v>
      </c>
      <c r="R24323">
        <v>1</v>
      </c>
      <c r="S24323" t="s">
        <v>11497</v>
      </c>
      <c r="T24323" t="s">
        <v>3221</v>
      </c>
    </row>
    <row r="24324" spans="17:20">
      <c r="Q24324">
        <v>0.72813657407407395</v>
      </c>
      <c r="R24324">
        <v>1</v>
      </c>
      <c r="S24324" t="s">
        <v>11517</v>
      </c>
      <c r="T24324" t="s">
        <v>3221</v>
      </c>
    </row>
    <row r="24325" spans="17:20">
      <c r="Q24325">
        <v>0.72818287037036999</v>
      </c>
      <c r="R24325">
        <v>1</v>
      </c>
      <c r="S24325" t="s">
        <v>11488</v>
      </c>
      <c r="T24325" t="s">
        <v>3221</v>
      </c>
    </row>
    <row r="24326" spans="17:20">
      <c r="Q24326">
        <v>0.72818287037036999</v>
      </c>
      <c r="R24326">
        <v>1</v>
      </c>
      <c r="S24326" t="s">
        <v>11498</v>
      </c>
      <c r="T24326" t="s">
        <v>3221</v>
      </c>
    </row>
    <row r="24327" spans="17:20">
      <c r="Q24327">
        <v>0.72819444444444403</v>
      </c>
      <c r="R24327">
        <v>1</v>
      </c>
      <c r="S24327" t="s">
        <v>11554</v>
      </c>
      <c r="T24327" t="s">
        <v>3103</v>
      </c>
    </row>
    <row r="24328" spans="17:20">
      <c r="Q24328">
        <v>0.728217592592593</v>
      </c>
      <c r="R24328">
        <v>1</v>
      </c>
      <c r="S24328" t="s">
        <v>11559</v>
      </c>
      <c r="T24328" t="s">
        <v>3103</v>
      </c>
    </row>
    <row r="24329" spans="17:20">
      <c r="Q24329">
        <v>0.72824074074074074</v>
      </c>
      <c r="R24329">
        <v>1</v>
      </c>
      <c r="S24329" t="s">
        <v>11501</v>
      </c>
      <c r="T24329" t="s">
        <v>3103</v>
      </c>
    </row>
    <row r="24330" spans="17:20">
      <c r="Q24330">
        <v>0.72824074074074097</v>
      </c>
      <c r="R24330">
        <v>2</v>
      </c>
      <c r="S24330" t="s">
        <v>11562</v>
      </c>
      <c r="T24330" t="s">
        <v>3103</v>
      </c>
    </row>
    <row r="24331" spans="17:20">
      <c r="Q24331">
        <v>0.72828703703703701</v>
      </c>
      <c r="R24331">
        <v>1</v>
      </c>
      <c r="S24331" t="s">
        <v>11566</v>
      </c>
      <c r="T24331" t="s">
        <v>3103</v>
      </c>
    </row>
    <row r="24332" spans="17:20">
      <c r="Q24332">
        <v>0.72829861111111105</v>
      </c>
      <c r="R24332">
        <v>1</v>
      </c>
      <c r="S24332" t="s">
        <v>11525</v>
      </c>
      <c r="T24332" t="s">
        <v>3221</v>
      </c>
    </row>
    <row r="24333" spans="17:20">
      <c r="Q24333">
        <v>0.72833333333333306</v>
      </c>
      <c r="R24333">
        <v>1</v>
      </c>
      <c r="S24333" t="s">
        <v>11500</v>
      </c>
      <c r="T24333" t="s">
        <v>3103</v>
      </c>
    </row>
    <row r="24334" spans="17:20">
      <c r="Q24334">
        <v>0.72834490740740698</v>
      </c>
      <c r="R24334">
        <v>1</v>
      </c>
      <c r="S24334" t="s">
        <v>13519</v>
      </c>
      <c r="T24334" t="s">
        <v>3096</v>
      </c>
    </row>
    <row r="24335" spans="17:20">
      <c r="Q24335">
        <v>0.72835648148148102</v>
      </c>
      <c r="R24335">
        <v>1</v>
      </c>
      <c r="S24335" t="s">
        <v>11516</v>
      </c>
      <c r="T24335" t="s">
        <v>3221</v>
      </c>
    </row>
    <row r="24336" spans="17:20">
      <c r="Q24336">
        <v>0.72837962962962999</v>
      </c>
      <c r="R24336">
        <v>1</v>
      </c>
      <c r="S24336" t="s">
        <v>11569</v>
      </c>
      <c r="T24336" t="s">
        <v>3103</v>
      </c>
    </row>
    <row r="24337" spans="17:20">
      <c r="Q24337">
        <v>0.72841435185185199</v>
      </c>
      <c r="R24337">
        <v>1</v>
      </c>
      <c r="S24337" t="s">
        <v>11530</v>
      </c>
      <c r="T24337" t="s">
        <v>3103</v>
      </c>
    </row>
    <row r="24338" spans="17:20">
      <c r="Q24338">
        <v>0.72842592592592592</v>
      </c>
      <c r="R24338">
        <v>1</v>
      </c>
      <c r="S24338" t="s">
        <v>11493</v>
      </c>
      <c r="T24338" t="s">
        <v>3103</v>
      </c>
    </row>
    <row r="24339" spans="17:20">
      <c r="Q24339">
        <v>0.72842592592592603</v>
      </c>
      <c r="R24339">
        <v>1</v>
      </c>
      <c r="S24339" t="s">
        <v>11506</v>
      </c>
      <c r="T24339" t="s">
        <v>3103</v>
      </c>
    </row>
    <row r="24340" spans="17:20">
      <c r="Q24340">
        <v>0.72849537037037004</v>
      </c>
      <c r="R24340">
        <v>1</v>
      </c>
      <c r="S24340" t="s">
        <v>2562</v>
      </c>
      <c r="T24340" t="s">
        <v>3097</v>
      </c>
    </row>
    <row r="24341" spans="17:20">
      <c r="Q24341">
        <v>0.72863425925925895</v>
      </c>
      <c r="R24341">
        <v>1</v>
      </c>
      <c r="S24341" t="s">
        <v>13520</v>
      </c>
      <c r="T24341" t="s">
        <v>3097</v>
      </c>
    </row>
    <row r="24342" spans="17:20">
      <c r="Q24342">
        <v>0.72879629629629605</v>
      </c>
      <c r="R24342">
        <v>1</v>
      </c>
      <c r="S24342" t="s">
        <v>2562</v>
      </c>
      <c r="T24342" t="s">
        <v>3221</v>
      </c>
    </row>
    <row r="24343" spans="17:20">
      <c r="Q24343">
        <v>0.72881944444444402</v>
      </c>
      <c r="R24343">
        <v>1</v>
      </c>
      <c r="S24343" t="s">
        <v>11503</v>
      </c>
      <c r="T24343" t="s">
        <v>3221</v>
      </c>
    </row>
    <row r="24344" spans="17:20">
      <c r="Q24344">
        <v>0.72883101851851895</v>
      </c>
      <c r="R24344">
        <v>1</v>
      </c>
      <c r="S24344" t="s">
        <v>2562</v>
      </c>
      <c r="T24344" t="s">
        <v>3221</v>
      </c>
    </row>
    <row r="24345" spans="17:20">
      <c r="Q24345">
        <v>0.72887731481481499</v>
      </c>
      <c r="R24345">
        <v>1</v>
      </c>
      <c r="S24345" t="s">
        <v>11505</v>
      </c>
      <c r="T24345" t="s">
        <v>3221</v>
      </c>
    </row>
    <row r="24346" spans="17:20">
      <c r="Q24346">
        <v>0.72893518518518496</v>
      </c>
      <c r="R24346">
        <v>1</v>
      </c>
      <c r="S24346" t="s">
        <v>3723</v>
      </c>
      <c r="T24346" t="s">
        <v>3097</v>
      </c>
    </row>
    <row r="24347" spans="17:20">
      <c r="Q24347">
        <v>0.72909722222222195</v>
      </c>
      <c r="R24347">
        <v>1</v>
      </c>
      <c r="S24347" t="s">
        <v>2562</v>
      </c>
      <c r="T24347" t="s">
        <v>3094</v>
      </c>
    </row>
    <row r="24348" spans="17:20">
      <c r="Q24348">
        <v>0.72925925925925905</v>
      </c>
      <c r="R24348">
        <v>1</v>
      </c>
      <c r="S24348" t="s">
        <v>3065</v>
      </c>
      <c r="T24348" t="s">
        <v>3096</v>
      </c>
    </row>
    <row r="24349" spans="17:20">
      <c r="Q24349">
        <v>0.72931712962963002</v>
      </c>
      <c r="R24349">
        <v>1</v>
      </c>
      <c r="S24349" t="s">
        <v>2562</v>
      </c>
      <c r="T24349" t="s">
        <v>3094</v>
      </c>
    </row>
    <row r="24350" spans="17:20">
      <c r="Q24350">
        <v>0.72931712962963002</v>
      </c>
      <c r="R24350">
        <v>2</v>
      </c>
      <c r="S24350" t="s">
        <v>3724</v>
      </c>
      <c r="T24350" t="s">
        <v>3097</v>
      </c>
    </row>
    <row r="24351" spans="17:20">
      <c r="Q24351">
        <v>0.72944444444444401</v>
      </c>
      <c r="R24351">
        <v>1</v>
      </c>
      <c r="S24351" t="s">
        <v>2562</v>
      </c>
      <c r="T24351" t="s">
        <v>3103</v>
      </c>
    </row>
    <row r="24352" spans="17:20">
      <c r="Q24352">
        <v>0.72946759259259297</v>
      </c>
      <c r="R24352">
        <v>3</v>
      </c>
      <c r="S24352" t="s">
        <v>12747</v>
      </c>
      <c r="T24352" t="s">
        <v>3098</v>
      </c>
    </row>
    <row r="24353" spans="17:20">
      <c r="Q24353">
        <v>0.72952546296296295</v>
      </c>
      <c r="R24353">
        <v>1</v>
      </c>
      <c r="S24353" t="s">
        <v>2562</v>
      </c>
      <c r="T24353" t="s">
        <v>3103</v>
      </c>
    </row>
    <row r="24354" spans="17:20">
      <c r="Q24354">
        <v>0.72953703703703698</v>
      </c>
      <c r="R24354">
        <v>4</v>
      </c>
      <c r="S24354" t="s">
        <v>4385</v>
      </c>
      <c r="T24354" t="s">
        <v>3098</v>
      </c>
    </row>
    <row r="24355" spans="17:20">
      <c r="Q24355">
        <v>0.72956018518518495</v>
      </c>
      <c r="R24355">
        <v>1</v>
      </c>
      <c r="S24355" t="s">
        <v>11520</v>
      </c>
      <c r="T24355" t="s">
        <v>3221</v>
      </c>
    </row>
    <row r="24356" spans="17:20">
      <c r="Q24356">
        <v>0.72965277777777804</v>
      </c>
      <c r="R24356">
        <v>2</v>
      </c>
      <c r="S24356" t="s">
        <v>13521</v>
      </c>
      <c r="T24356" t="s">
        <v>3128</v>
      </c>
    </row>
    <row r="24357" spans="17:20">
      <c r="Q24357">
        <v>0.72966435185185197</v>
      </c>
      <c r="R24357">
        <v>1</v>
      </c>
      <c r="S24357" t="s">
        <v>13522</v>
      </c>
      <c r="T24357" t="s">
        <v>3098</v>
      </c>
    </row>
    <row r="24358" spans="17:20">
      <c r="Q24358">
        <v>0.72967592592592601</v>
      </c>
      <c r="R24358">
        <v>1</v>
      </c>
      <c r="S24358" t="s">
        <v>13523</v>
      </c>
      <c r="T24358" t="s">
        <v>3097</v>
      </c>
    </row>
    <row r="24359" spans="17:20">
      <c r="Q24359">
        <v>0.72980324074074099</v>
      </c>
      <c r="R24359">
        <v>2</v>
      </c>
      <c r="S24359" t="s">
        <v>6609</v>
      </c>
      <c r="T24359" t="s">
        <v>3096</v>
      </c>
    </row>
    <row r="24360" spans="17:20">
      <c r="Q24360">
        <v>0.72984953703703703</v>
      </c>
      <c r="R24360">
        <v>1</v>
      </c>
      <c r="S24360" t="s">
        <v>2562</v>
      </c>
      <c r="T24360" t="s">
        <v>3094</v>
      </c>
    </row>
    <row r="24361" spans="17:20">
      <c r="Q24361">
        <v>0.72989583333333297</v>
      </c>
      <c r="R24361">
        <v>1</v>
      </c>
      <c r="S24361" t="s">
        <v>1710</v>
      </c>
      <c r="T24361" t="s">
        <v>3098</v>
      </c>
    </row>
    <row r="24362" spans="17:20">
      <c r="Q24362">
        <v>0.72990740740740701</v>
      </c>
      <c r="R24362">
        <v>2</v>
      </c>
      <c r="S24362" t="s">
        <v>13524</v>
      </c>
      <c r="T24362" t="s">
        <v>3098</v>
      </c>
    </row>
    <row r="24363" spans="17:20">
      <c r="Q24363">
        <v>0.72995370370370405</v>
      </c>
      <c r="R24363">
        <v>1</v>
      </c>
      <c r="S24363" t="s">
        <v>13525</v>
      </c>
      <c r="T24363" t="s">
        <v>3096</v>
      </c>
    </row>
    <row r="24364" spans="17:20">
      <c r="Q24364">
        <v>0.73</v>
      </c>
      <c r="R24364">
        <v>1</v>
      </c>
      <c r="S24364" t="s">
        <v>5294</v>
      </c>
      <c r="T24364" t="s">
        <v>3096</v>
      </c>
    </row>
    <row r="24365" spans="17:20">
      <c r="Q24365">
        <v>0.73001157407407402</v>
      </c>
      <c r="R24365">
        <v>1</v>
      </c>
      <c r="S24365" t="s">
        <v>2562</v>
      </c>
      <c r="T24365" t="s">
        <v>3094</v>
      </c>
    </row>
    <row r="24366" spans="17:20">
      <c r="Q24366">
        <v>0.73008101851851803</v>
      </c>
      <c r="R24366">
        <v>1</v>
      </c>
      <c r="S24366" t="s">
        <v>13526</v>
      </c>
      <c r="T24366" t="s">
        <v>3098</v>
      </c>
    </row>
    <row r="24367" spans="17:20">
      <c r="Q24367">
        <v>0.73015046296296304</v>
      </c>
      <c r="R24367">
        <v>1</v>
      </c>
      <c r="S24367" t="s">
        <v>1468</v>
      </c>
      <c r="T24367" t="s">
        <v>3098</v>
      </c>
    </row>
    <row r="24368" spans="17:20">
      <c r="Q24368">
        <v>0.73020833333333302</v>
      </c>
      <c r="R24368">
        <v>1</v>
      </c>
      <c r="S24368" t="s">
        <v>2562</v>
      </c>
      <c r="T24368" t="s">
        <v>3097</v>
      </c>
    </row>
    <row r="24369" spans="17:20">
      <c r="Q24369">
        <v>0.73023148148148154</v>
      </c>
      <c r="R24369">
        <v>2</v>
      </c>
      <c r="S24369" t="s">
        <v>11552</v>
      </c>
      <c r="T24369" t="s">
        <v>3103</v>
      </c>
    </row>
    <row r="24370" spans="17:20">
      <c r="Q24370">
        <v>0.73035879629629596</v>
      </c>
      <c r="R24370">
        <v>1</v>
      </c>
      <c r="S24370" t="s">
        <v>13527</v>
      </c>
      <c r="T24370" t="s">
        <v>3098</v>
      </c>
    </row>
    <row r="24371" spans="17:20">
      <c r="Q24371">
        <v>0.73045138888888905</v>
      </c>
      <c r="R24371">
        <v>1</v>
      </c>
      <c r="S24371" t="s">
        <v>12748</v>
      </c>
      <c r="T24371" t="s">
        <v>3098</v>
      </c>
    </row>
    <row r="24372" spans="17:20">
      <c r="Q24372">
        <v>0.73050925925925903</v>
      </c>
      <c r="R24372">
        <v>1</v>
      </c>
      <c r="S24372" t="s">
        <v>2562</v>
      </c>
      <c r="T24372" t="s">
        <v>3099</v>
      </c>
    </row>
    <row r="24373" spans="17:20">
      <c r="Q24373">
        <v>0.730601851851852</v>
      </c>
      <c r="R24373">
        <v>1</v>
      </c>
      <c r="S24373" t="s">
        <v>2562</v>
      </c>
      <c r="T24373" t="s">
        <v>3101</v>
      </c>
    </row>
    <row r="24374" spans="17:20">
      <c r="Q24374">
        <v>0.73067129629629601</v>
      </c>
      <c r="R24374">
        <v>1</v>
      </c>
      <c r="S24374" t="s">
        <v>2562</v>
      </c>
      <c r="T24374" t="s">
        <v>3101</v>
      </c>
    </row>
    <row r="24375" spans="17:20">
      <c r="Q24375">
        <v>0.73071759259259295</v>
      </c>
      <c r="R24375">
        <v>2</v>
      </c>
      <c r="S24375" t="s">
        <v>13528</v>
      </c>
      <c r="T24375" t="s">
        <v>3098</v>
      </c>
    </row>
    <row r="24376" spans="17:20">
      <c r="Q24376">
        <v>0.73075231481481495</v>
      </c>
      <c r="R24376">
        <v>1</v>
      </c>
      <c r="S24376" t="s">
        <v>11592</v>
      </c>
      <c r="T24376" t="s">
        <v>3103</v>
      </c>
    </row>
    <row r="24377" spans="17:20">
      <c r="Q24377">
        <v>0.73075231481481495</v>
      </c>
      <c r="R24377">
        <v>1</v>
      </c>
      <c r="S24377" t="s">
        <v>13529</v>
      </c>
      <c r="T24377" t="s">
        <v>3098</v>
      </c>
    </row>
    <row r="24378" spans="17:20">
      <c r="Q24378">
        <v>0.73078703703703696</v>
      </c>
      <c r="R24378">
        <v>1</v>
      </c>
      <c r="S24378" t="s">
        <v>11594</v>
      </c>
      <c r="T24378" t="s">
        <v>3103</v>
      </c>
    </row>
    <row r="24379" spans="17:20">
      <c r="Q24379">
        <v>0.73079861111111111</v>
      </c>
      <c r="R24379">
        <v>1</v>
      </c>
      <c r="S24379" t="s">
        <v>11570</v>
      </c>
      <c r="T24379" t="s">
        <v>3103</v>
      </c>
    </row>
    <row r="24380" spans="17:20">
      <c r="Q24380">
        <v>0.730833333333333</v>
      </c>
      <c r="R24380">
        <v>1</v>
      </c>
      <c r="S24380" t="s">
        <v>11597</v>
      </c>
      <c r="T24380" t="s">
        <v>3103</v>
      </c>
    </row>
    <row r="24381" spans="17:20">
      <c r="Q24381">
        <v>0.73086805555555601</v>
      </c>
      <c r="R24381">
        <v>1</v>
      </c>
      <c r="S24381" t="s">
        <v>11571</v>
      </c>
      <c r="T24381" t="s">
        <v>3221</v>
      </c>
    </row>
    <row r="24382" spans="17:20">
      <c r="Q24382">
        <v>0.73086805555555601</v>
      </c>
      <c r="R24382">
        <v>1</v>
      </c>
      <c r="S24382" t="s">
        <v>11598</v>
      </c>
      <c r="T24382" t="s">
        <v>3103</v>
      </c>
    </row>
    <row r="24383" spans="17:20">
      <c r="Q24383">
        <v>0.73087962962963005</v>
      </c>
      <c r="R24383">
        <v>1</v>
      </c>
      <c r="S24383" t="s">
        <v>13530</v>
      </c>
      <c r="T24383" t="s">
        <v>3097</v>
      </c>
    </row>
    <row r="24384" spans="17:20">
      <c r="Q24384">
        <v>0.73090277777777801</v>
      </c>
      <c r="R24384">
        <v>1</v>
      </c>
      <c r="S24384" t="s">
        <v>11600</v>
      </c>
      <c r="T24384" t="s">
        <v>3103</v>
      </c>
    </row>
    <row r="24385" spans="17:20">
      <c r="Q24385">
        <v>0.73090277777777801</v>
      </c>
      <c r="R24385">
        <v>1</v>
      </c>
      <c r="S24385" t="s">
        <v>13531</v>
      </c>
      <c r="T24385" t="s">
        <v>3096</v>
      </c>
    </row>
    <row r="24386" spans="17:20">
      <c r="Q24386">
        <v>0.73093750000000002</v>
      </c>
      <c r="R24386">
        <v>1</v>
      </c>
      <c r="S24386" t="s">
        <v>11601</v>
      </c>
      <c r="T24386" t="s">
        <v>3103</v>
      </c>
    </row>
    <row r="24387" spans="17:20">
      <c r="Q24387">
        <v>0.73096064814814798</v>
      </c>
      <c r="R24387">
        <v>1</v>
      </c>
      <c r="S24387" t="s">
        <v>2562</v>
      </c>
      <c r="T24387" t="s">
        <v>3097</v>
      </c>
    </row>
    <row r="24388" spans="17:20">
      <c r="Q24388">
        <v>0.73097222222222202</v>
      </c>
      <c r="R24388">
        <v>1</v>
      </c>
      <c r="S24388" t="s">
        <v>11604</v>
      </c>
      <c r="T24388" t="s">
        <v>3103</v>
      </c>
    </row>
    <row r="24389" spans="17:20">
      <c r="Q24389">
        <v>0.73098379629629595</v>
      </c>
      <c r="R24389">
        <v>1</v>
      </c>
      <c r="S24389" t="s">
        <v>11561</v>
      </c>
      <c r="T24389" t="s">
        <v>3221</v>
      </c>
    </row>
    <row r="24390" spans="17:20">
      <c r="Q24390">
        <v>0.73098379629629595</v>
      </c>
      <c r="R24390">
        <v>1</v>
      </c>
      <c r="S24390" t="s">
        <v>11608</v>
      </c>
      <c r="T24390" t="s">
        <v>3103</v>
      </c>
    </row>
    <row r="24391" spans="17:20">
      <c r="Q24391">
        <v>0.73098379629629595</v>
      </c>
      <c r="R24391">
        <v>3</v>
      </c>
      <c r="S24391" t="s">
        <v>13532</v>
      </c>
      <c r="T24391" t="s">
        <v>3098</v>
      </c>
    </row>
    <row r="24392" spans="17:20">
      <c r="Q24392">
        <v>0.73099537037036999</v>
      </c>
      <c r="R24392">
        <v>2</v>
      </c>
      <c r="S24392" t="s">
        <v>13533</v>
      </c>
      <c r="T24392" t="s">
        <v>3098</v>
      </c>
    </row>
    <row r="24393" spans="17:20">
      <c r="Q24393">
        <v>0.73103009259259299</v>
      </c>
      <c r="R24393">
        <v>1</v>
      </c>
      <c r="S24393" t="s">
        <v>11609</v>
      </c>
      <c r="T24393" t="s">
        <v>3103</v>
      </c>
    </row>
    <row r="24394" spans="17:20">
      <c r="Q24394">
        <v>0.73104166666666703</v>
      </c>
      <c r="R24394">
        <v>1</v>
      </c>
      <c r="S24394" t="s">
        <v>11611</v>
      </c>
      <c r="T24394" t="s">
        <v>3103</v>
      </c>
    </row>
    <row r="24395" spans="17:20">
      <c r="Q24395">
        <v>0.731064814814815</v>
      </c>
      <c r="R24395">
        <v>1</v>
      </c>
      <c r="S24395" t="s">
        <v>11556</v>
      </c>
      <c r="T24395" t="s">
        <v>3221</v>
      </c>
    </row>
    <row r="24396" spans="17:20">
      <c r="Q24396">
        <v>0.731064814814815</v>
      </c>
      <c r="R24396">
        <v>1</v>
      </c>
      <c r="S24396" t="s">
        <v>11584</v>
      </c>
      <c r="T24396" t="s">
        <v>3221</v>
      </c>
    </row>
    <row r="24397" spans="17:20">
      <c r="Q24397">
        <v>0.73109953703703701</v>
      </c>
      <c r="R24397">
        <v>1</v>
      </c>
      <c r="S24397" t="s">
        <v>11563</v>
      </c>
      <c r="T24397" t="s">
        <v>3221</v>
      </c>
    </row>
    <row r="24398" spans="17:20">
      <c r="Q24398">
        <v>0.73109953703703701</v>
      </c>
      <c r="R24398">
        <v>1</v>
      </c>
      <c r="S24398" t="s">
        <v>11612</v>
      </c>
      <c r="T24398" t="s">
        <v>3103</v>
      </c>
    </row>
    <row r="24399" spans="17:20">
      <c r="Q24399">
        <v>0.73113425925925901</v>
      </c>
      <c r="R24399">
        <v>1</v>
      </c>
      <c r="S24399" t="s">
        <v>13534</v>
      </c>
      <c r="T24399" t="s">
        <v>3098</v>
      </c>
    </row>
    <row r="24400" spans="17:20">
      <c r="Q24400">
        <v>0.73114583333333305</v>
      </c>
      <c r="R24400">
        <v>1</v>
      </c>
      <c r="S24400" t="s">
        <v>11585</v>
      </c>
      <c r="T24400" t="s">
        <v>3221</v>
      </c>
    </row>
    <row r="24401" spans="17:20">
      <c r="Q24401">
        <v>0.73130787037037004</v>
      </c>
      <c r="R24401">
        <v>1</v>
      </c>
      <c r="S24401" t="s">
        <v>2562</v>
      </c>
      <c r="T24401" t="s">
        <v>3096</v>
      </c>
    </row>
    <row r="24402" spans="17:20">
      <c r="Q24402">
        <v>0.73137731481481505</v>
      </c>
      <c r="R24402">
        <v>1</v>
      </c>
      <c r="S24402" t="s">
        <v>6699</v>
      </c>
      <c r="T24402" t="s">
        <v>3095</v>
      </c>
    </row>
    <row r="24403" spans="17:20">
      <c r="Q24403">
        <v>0.73144675925925895</v>
      </c>
      <c r="R24403">
        <v>1</v>
      </c>
      <c r="S24403" t="s">
        <v>2562</v>
      </c>
      <c r="T24403" t="s">
        <v>3099</v>
      </c>
    </row>
    <row r="24404" spans="17:20">
      <c r="Q24404">
        <v>0.73195601851851899</v>
      </c>
      <c r="R24404">
        <v>1</v>
      </c>
      <c r="S24404" t="s">
        <v>2562</v>
      </c>
      <c r="T24404" t="s">
        <v>3098</v>
      </c>
    </row>
    <row r="24405" spans="17:20">
      <c r="Q24405">
        <v>0.73203703703703704</v>
      </c>
      <c r="R24405">
        <v>1</v>
      </c>
      <c r="S24405" t="s">
        <v>2562</v>
      </c>
      <c r="T24405" t="s">
        <v>3102</v>
      </c>
    </row>
    <row r="24406" spans="17:20">
      <c r="Q24406">
        <v>0.73215277777777799</v>
      </c>
      <c r="R24406">
        <v>1</v>
      </c>
      <c r="S24406" t="s">
        <v>11621</v>
      </c>
      <c r="T24406" t="s">
        <v>3103</v>
      </c>
    </row>
    <row r="24407" spans="17:20">
      <c r="Q24407">
        <v>0.73217592592592595</v>
      </c>
      <c r="R24407">
        <v>1</v>
      </c>
      <c r="S24407" t="s">
        <v>11587</v>
      </c>
      <c r="T24407" t="s">
        <v>3221</v>
      </c>
    </row>
    <row r="24408" spans="17:20">
      <c r="Q24408">
        <v>0.73219907407407403</v>
      </c>
      <c r="R24408">
        <v>1</v>
      </c>
      <c r="S24408" t="s">
        <v>11586</v>
      </c>
      <c r="T24408" t="s">
        <v>3221</v>
      </c>
    </row>
    <row r="24409" spans="17:20">
      <c r="Q24409">
        <v>0.73219907407407403</v>
      </c>
      <c r="R24409">
        <v>1</v>
      </c>
      <c r="S24409" t="s">
        <v>11622</v>
      </c>
      <c r="T24409" t="s">
        <v>3103</v>
      </c>
    </row>
    <row r="24410" spans="17:20">
      <c r="Q24410">
        <v>0.732222222222222</v>
      </c>
      <c r="R24410">
        <v>1</v>
      </c>
      <c r="S24410" t="s">
        <v>11624</v>
      </c>
      <c r="T24410" t="s">
        <v>3103</v>
      </c>
    </row>
    <row r="24411" spans="17:20">
      <c r="Q24411">
        <v>0.7322685185185186</v>
      </c>
      <c r="R24411">
        <v>1</v>
      </c>
      <c r="S24411" t="s">
        <v>11590</v>
      </c>
      <c r="T24411" t="s">
        <v>3103</v>
      </c>
    </row>
    <row r="24412" spans="17:20">
      <c r="Q24412">
        <v>0.73237268518518495</v>
      </c>
      <c r="R24412">
        <v>1</v>
      </c>
      <c r="S24412" t="s">
        <v>11591</v>
      </c>
      <c r="T24412" t="s">
        <v>3221</v>
      </c>
    </row>
    <row r="24413" spans="17:20">
      <c r="Q24413">
        <v>0.732488425925926</v>
      </c>
      <c r="R24413">
        <v>1</v>
      </c>
      <c r="S24413" t="s">
        <v>11589</v>
      </c>
      <c r="T24413" t="s">
        <v>3221</v>
      </c>
    </row>
    <row r="24414" spans="17:20">
      <c r="Q24414">
        <v>0.73250000000000004</v>
      </c>
      <c r="R24414">
        <v>1</v>
      </c>
      <c r="S24414" t="s">
        <v>2873</v>
      </c>
      <c r="T24414" t="s">
        <v>3098</v>
      </c>
    </row>
    <row r="24415" spans="17:20">
      <c r="Q24415">
        <v>0.73250000000000004</v>
      </c>
      <c r="R24415">
        <v>1</v>
      </c>
      <c r="S24415" t="s">
        <v>4690</v>
      </c>
      <c r="T24415" t="s">
        <v>3097</v>
      </c>
    </row>
    <row r="24416" spans="17:20">
      <c r="Q24416">
        <v>0.73252314814814801</v>
      </c>
      <c r="R24416">
        <v>1</v>
      </c>
      <c r="S24416" t="s">
        <v>11599</v>
      </c>
      <c r="T24416" t="s">
        <v>3221</v>
      </c>
    </row>
    <row r="24417" spans="17:20">
      <c r="Q24417">
        <v>0.73254629629629597</v>
      </c>
      <c r="R24417">
        <v>2</v>
      </c>
      <c r="S24417" t="s">
        <v>13535</v>
      </c>
      <c r="T24417" t="s">
        <v>3096</v>
      </c>
    </row>
    <row r="24418" spans="17:20">
      <c r="Q24418">
        <v>0.73261574074074098</v>
      </c>
      <c r="R24418">
        <v>1</v>
      </c>
      <c r="S24418" t="s">
        <v>11605</v>
      </c>
      <c r="T24418" t="s">
        <v>3103</v>
      </c>
    </row>
    <row r="24419" spans="17:20">
      <c r="Q24419">
        <v>0.73263888888888895</v>
      </c>
      <c r="R24419">
        <v>1</v>
      </c>
      <c r="S24419" t="s">
        <v>13536</v>
      </c>
      <c r="T24419" t="s">
        <v>3098</v>
      </c>
    </row>
    <row r="24420" spans="17:20">
      <c r="Q24420">
        <v>0.73266203703703703</v>
      </c>
      <c r="R24420">
        <v>1</v>
      </c>
      <c r="S24420" t="s">
        <v>2562</v>
      </c>
      <c r="T24420" t="s">
        <v>3096</v>
      </c>
    </row>
    <row r="24421" spans="17:20">
      <c r="Q24421">
        <v>0.732719907407407</v>
      </c>
      <c r="R24421">
        <v>1</v>
      </c>
      <c r="S24421" t="s">
        <v>11610</v>
      </c>
      <c r="T24421" t="s">
        <v>3221</v>
      </c>
    </row>
    <row r="24422" spans="17:20">
      <c r="Q24422">
        <v>0.73274305555555597</v>
      </c>
      <c r="R24422">
        <v>1</v>
      </c>
      <c r="S24422" t="s">
        <v>13537</v>
      </c>
      <c r="T24422" t="s">
        <v>3097</v>
      </c>
    </row>
    <row r="24423" spans="17:20">
      <c r="Q24423">
        <v>0.73277777777777797</v>
      </c>
      <c r="R24423">
        <v>1</v>
      </c>
      <c r="S24423" t="s">
        <v>11593</v>
      </c>
      <c r="T24423" t="s">
        <v>3221</v>
      </c>
    </row>
    <row r="24424" spans="17:20">
      <c r="Q24424">
        <v>0.73280092592592605</v>
      </c>
      <c r="R24424">
        <v>1</v>
      </c>
      <c r="S24424" t="s">
        <v>11617</v>
      </c>
      <c r="T24424" t="s">
        <v>3103</v>
      </c>
    </row>
    <row r="24425" spans="17:20">
      <c r="Q24425">
        <v>0.73280092592592605</v>
      </c>
      <c r="R24425">
        <v>1</v>
      </c>
      <c r="S24425" t="s">
        <v>11629</v>
      </c>
      <c r="T24425" t="s">
        <v>3103</v>
      </c>
    </row>
    <row r="24426" spans="17:20">
      <c r="Q24426">
        <v>0.73290509259259295</v>
      </c>
      <c r="R24426">
        <v>1</v>
      </c>
      <c r="S24426" t="s">
        <v>2562</v>
      </c>
      <c r="T24426" t="s">
        <v>3097</v>
      </c>
    </row>
    <row r="24427" spans="17:20">
      <c r="Q24427">
        <v>0.73291666666666699</v>
      </c>
      <c r="R24427">
        <v>1</v>
      </c>
      <c r="S24427" t="s">
        <v>11638</v>
      </c>
      <c r="T24427" t="s">
        <v>3103</v>
      </c>
    </row>
    <row r="24428" spans="17:20">
      <c r="Q24428">
        <v>0.73302083333333301</v>
      </c>
      <c r="R24428">
        <v>1</v>
      </c>
      <c r="S24428" t="s">
        <v>11607</v>
      </c>
      <c r="T24428" t="s">
        <v>3221</v>
      </c>
    </row>
    <row r="24429" spans="17:20">
      <c r="Q24429">
        <v>0.73309027777777802</v>
      </c>
      <c r="R24429">
        <v>1</v>
      </c>
      <c r="S24429" t="s">
        <v>11613</v>
      </c>
      <c r="T24429" t="s">
        <v>3221</v>
      </c>
    </row>
    <row r="24430" spans="17:20">
      <c r="Q24430">
        <v>0.73309027777777802</v>
      </c>
      <c r="R24430">
        <v>3</v>
      </c>
      <c r="S24430" t="s">
        <v>13538</v>
      </c>
      <c r="T24430" t="s">
        <v>3098</v>
      </c>
    </row>
    <row r="24431" spans="17:20">
      <c r="Q24431">
        <v>0.73311342592592599</v>
      </c>
      <c r="R24431">
        <v>1</v>
      </c>
      <c r="S24431" t="s">
        <v>13539</v>
      </c>
      <c r="T24431" t="s">
        <v>3098</v>
      </c>
    </row>
    <row r="24432" spans="17:20">
      <c r="Q24432">
        <v>0.73312500000000003</v>
      </c>
      <c r="R24432">
        <v>1</v>
      </c>
      <c r="S24432" t="s">
        <v>11614</v>
      </c>
      <c r="T24432" t="s">
        <v>3221</v>
      </c>
    </row>
    <row r="24433" spans="17:20">
      <c r="Q24433">
        <v>0.73313657407407395</v>
      </c>
      <c r="R24433">
        <v>1</v>
      </c>
      <c r="S24433" t="s">
        <v>11616</v>
      </c>
      <c r="T24433" t="s">
        <v>3221</v>
      </c>
    </row>
    <row r="24434" spans="17:20">
      <c r="Q24434">
        <v>0.73326388888888905</v>
      </c>
      <c r="R24434">
        <v>1</v>
      </c>
      <c r="S24434" t="s">
        <v>11630</v>
      </c>
      <c r="T24434" t="s">
        <v>3103</v>
      </c>
    </row>
    <row r="24435" spans="17:20">
      <c r="Q24435">
        <v>0.73331018518518498</v>
      </c>
      <c r="R24435">
        <v>1</v>
      </c>
      <c r="S24435" t="s">
        <v>2562</v>
      </c>
      <c r="T24435" t="s">
        <v>3099</v>
      </c>
    </row>
    <row r="24436" spans="17:20">
      <c r="Q24436">
        <v>0.73340277777777796</v>
      </c>
      <c r="R24436">
        <v>1</v>
      </c>
      <c r="S24436" t="s">
        <v>11602</v>
      </c>
      <c r="T24436" t="s">
        <v>3221</v>
      </c>
    </row>
    <row r="24437" spans="17:20">
      <c r="Q24437">
        <v>0.73340277777777796</v>
      </c>
      <c r="R24437">
        <v>1</v>
      </c>
      <c r="S24437" t="s">
        <v>12637</v>
      </c>
      <c r="T24437" t="s">
        <v>3096</v>
      </c>
    </row>
    <row r="24438" spans="17:20">
      <c r="Q24438">
        <v>0.73346064814814804</v>
      </c>
      <c r="R24438">
        <v>3</v>
      </c>
      <c r="S24438" t="s">
        <v>3927</v>
      </c>
      <c r="T24438" t="s">
        <v>3098</v>
      </c>
    </row>
    <row r="24439" spans="17:20">
      <c r="Q24439">
        <v>0.73349537037037005</v>
      </c>
      <c r="R24439">
        <v>1</v>
      </c>
      <c r="S24439" t="s">
        <v>11619</v>
      </c>
      <c r="T24439" t="s">
        <v>3221</v>
      </c>
    </row>
    <row r="24440" spans="17:20">
      <c r="Q24440">
        <v>0.73349537037037005</v>
      </c>
      <c r="R24440">
        <v>1</v>
      </c>
      <c r="S24440" t="s">
        <v>11635</v>
      </c>
      <c r="T24440" t="s">
        <v>3221</v>
      </c>
    </row>
    <row r="24441" spans="17:20">
      <c r="Q24441">
        <v>0.73353009259259305</v>
      </c>
      <c r="R24441">
        <v>5</v>
      </c>
      <c r="S24441" t="s">
        <v>11567</v>
      </c>
      <c r="T24441" t="s">
        <v>3098</v>
      </c>
    </row>
    <row r="24442" spans="17:20">
      <c r="Q24442">
        <v>0.73356481481481495</v>
      </c>
      <c r="R24442">
        <v>1</v>
      </c>
      <c r="S24442" t="s">
        <v>2562</v>
      </c>
      <c r="T24442" t="s">
        <v>3097</v>
      </c>
    </row>
    <row r="24443" spans="17:20">
      <c r="Q24443">
        <v>0.73370370370370397</v>
      </c>
      <c r="R24443">
        <v>1</v>
      </c>
      <c r="S24443" t="s">
        <v>13540</v>
      </c>
      <c r="T24443" t="s">
        <v>3098</v>
      </c>
    </row>
    <row r="24444" spans="17:20">
      <c r="Q24444">
        <v>0.73371527777777801</v>
      </c>
      <c r="R24444">
        <v>1</v>
      </c>
      <c r="S24444" t="s">
        <v>11637</v>
      </c>
      <c r="T24444" t="s">
        <v>3221</v>
      </c>
    </row>
    <row r="24445" spans="17:20">
      <c r="Q24445">
        <v>0.73376157407407405</v>
      </c>
      <c r="R24445">
        <v>1</v>
      </c>
      <c r="S24445" t="s">
        <v>11643</v>
      </c>
      <c r="T24445" t="s">
        <v>3221</v>
      </c>
    </row>
    <row r="24446" spans="17:20">
      <c r="Q24446">
        <v>0.7338541666666667</v>
      </c>
      <c r="R24446">
        <v>1</v>
      </c>
      <c r="S24446" t="s">
        <v>11626</v>
      </c>
      <c r="T24446" t="s">
        <v>3103</v>
      </c>
    </row>
    <row r="24447" spans="17:20">
      <c r="Q24447">
        <v>0.733912037037037</v>
      </c>
      <c r="R24447">
        <v>1</v>
      </c>
      <c r="S24447" t="s">
        <v>13541</v>
      </c>
      <c r="T24447" t="s">
        <v>3098</v>
      </c>
    </row>
    <row r="24448" spans="17:20">
      <c r="Q24448">
        <v>0.73392361111111104</v>
      </c>
      <c r="R24448">
        <v>1</v>
      </c>
      <c r="S24448" t="s">
        <v>11633</v>
      </c>
      <c r="T24448" t="s">
        <v>3221</v>
      </c>
    </row>
    <row r="24449" spans="17:20">
      <c r="Q24449">
        <v>0.73394675925925901</v>
      </c>
      <c r="R24449">
        <v>1</v>
      </c>
      <c r="S24449" t="s">
        <v>2562</v>
      </c>
      <c r="T24449" t="s">
        <v>3097</v>
      </c>
    </row>
    <row r="24450" spans="17:20">
      <c r="Q24450">
        <v>0.73396990740740697</v>
      </c>
      <c r="R24450">
        <v>1</v>
      </c>
      <c r="S24450" t="s">
        <v>11650</v>
      </c>
      <c r="T24450" t="s">
        <v>3103</v>
      </c>
    </row>
    <row r="24451" spans="17:20">
      <c r="Q24451">
        <v>0.73396990740740697</v>
      </c>
      <c r="R24451">
        <v>1</v>
      </c>
      <c r="S24451" t="s">
        <v>13542</v>
      </c>
      <c r="T24451" t="s">
        <v>3096</v>
      </c>
    </row>
    <row r="24452" spans="17:20">
      <c r="Q24452">
        <v>0.73403935185185198</v>
      </c>
      <c r="R24452">
        <v>1</v>
      </c>
      <c r="S24452" t="s">
        <v>11645</v>
      </c>
      <c r="T24452" t="s">
        <v>3221</v>
      </c>
    </row>
    <row r="24453" spans="17:20">
      <c r="Q24453">
        <v>0.73407407407407399</v>
      </c>
      <c r="R24453">
        <v>1</v>
      </c>
      <c r="S24453" t="s">
        <v>11646</v>
      </c>
      <c r="T24453" t="s">
        <v>3103</v>
      </c>
    </row>
    <row r="24454" spans="17:20">
      <c r="Q24454">
        <v>0.73407407407407399</v>
      </c>
      <c r="R24454">
        <v>1</v>
      </c>
      <c r="S24454" t="s">
        <v>2562</v>
      </c>
      <c r="T24454" t="s">
        <v>3094</v>
      </c>
    </row>
    <row r="24455" spans="17:20">
      <c r="Q24455">
        <v>0.73408564814814803</v>
      </c>
      <c r="R24455">
        <v>1</v>
      </c>
      <c r="S24455" t="s">
        <v>11628</v>
      </c>
      <c r="T24455" t="s">
        <v>3221</v>
      </c>
    </row>
    <row r="24456" spans="17:20">
      <c r="Q24456">
        <v>0.73409722222222196</v>
      </c>
      <c r="R24456">
        <v>1</v>
      </c>
      <c r="S24456" t="s">
        <v>11641</v>
      </c>
      <c r="T24456" t="s">
        <v>3103</v>
      </c>
    </row>
    <row r="24457" spans="17:20">
      <c r="Q24457">
        <v>0.73409722222222196</v>
      </c>
      <c r="R24457">
        <v>1</v>
      </c>
      <c r="S24457" t="s">
        <v>13543</v>
      </c>
      <c r="T24457" t="s">
        <v>3098</v>
      </c>
    </row>
    <row r="24458" spans="17:20">
      <c r="Q24458">
        <v>0.73409722222222218</v>
      </c>
      <c r="R24458">
        <v>1</v>
      </c>
      <c r="S24458" t="s">
        <v>11631</v>
      </c>
      <c r="T24458" t="s">
        <v>3103</v>
      </c>
    </row>
    <row r="24459" spans="17:20">
      <c r="Q24459">
        <v>0.73413194444444396</v>
      </c>
      <c r="R24459">
        <v>1</v>
      </c>
      <c r="S24459" t="s">
        <v>11647</v>
      </c>
      <c r="T24459" t="s">
        <v>3221</v>
      </c>
    </row>
    <row r="24460" spans="17:20">
      <c r="Q24460">
        <v>0.734143518518519</v>
      </c>
      <c r="R24460">
        <v>1</v>
      </c>
      <c r="S24460" t="s">
        <v>11655</v>
      </c>
      <c r="T24460" t="s">
        <v>3103</v>
      </c>
    </row>
    <row r="24461" spans="17:20">
      <c r="Q24461">
        <v>0.73415509259259304</v>
      </c>
      <c r="R24461">
        <v>1</v>
      </c>
      <c r="S24461" t="s">
        <v>11656</v>
      </c>
      <c r="T24461" t="s">
        <v>3103</v>
      </c>
    </row>
    <row r="24462" spans="17:20">
      <c r="Q24462">
        <v>0.73418981481481504</v>
      </c>
      <c r="R24462">
        <v>1</v>
      </c>
      <c r="S24462" t="s">
        <v>11657</v>
      </c>
      <c r="T24462" t="s">
        <v>3103</v>
      </c>
    </row>
    <row r="24463" spans="17:20">
      <c r="Q24463">
        <v>0.73427083333333298</v>
      </c>
      <c r="R24463">
        <v>1</v>
      </c>
      <c r="S24463" t="s">
        <v>11649</v>
      </c>
      <c r="T24463" t="s">
        <v>3103</v>
      </c>
    </row>
    <row r="24464" spans="17:20">
      <c r="Q24464">
        <v>0.73436342592592596</v>
      </c>
      <c r="R24464">
        <v>1</v>
      </c>
      <c r="S24464" t="s">
        <v>3726</v>
      </c>
      <c r="T24464" t="s">
        <v>3097</v>
      </c>
    </row>
    <row r="24465" spans="17:20">
      <c r="Q24465">
        <v>0.73440972222222201</v>
      </c>
      <c r="R24465">
        <v>1</v>
      </c>
      <c r="S24465" t="s">
        <v>11644</v>
      </c>
      <c r="T24465" t="s">
        <v>3103</v>
      </c>
    </row>
    <row r="24466" spans="17:20">
      <c r="Q24466">
        <v>0.73444444444444401</v>
      </c>
      <c r="R24466">
        <v>1</v>
      </c>
      <c r="S24466" t="s">
        <v>3976</v>
      </c>
      <c r="T24466" t="s">
        <v>3097</v>
      </c>
    </row>
    <row r="24467" spans="17:20">
      <c r="Q24467">
        <v>0.73445601851851805</v>
      </c>
      <c r="R24467">
        <v>2</v>
      </c>
      <c r="S24467" t="s">
        <v>11652</v>
      </c>
      <c r="T24467" t="s">
        <v>3103</v>
      </c>
    </row>
    <row r="24468" spans="17:20">
      <c r="Q24468">
        <v>0.73456018518518496</v>
      </c>
      <c r="R24468">
        <v>1</v>
      </c>
      <c r="S24468" t="s">
        <v>5414</v>
      </c>
      <c r="T24468" t="s">
        <v>3096</v>
      </c>
    </row>
    <row r="24469" spans="17:20">
      <c r="Q24469">
        <v>0.73457175925925899</v>
      </c>
      <c r="R24469">
        <v>1</v>
      </c>
      <c r="S24469" t="s">
        <v>11654</v>
      </c>
      <c r="T24469" t="s">
        <v>3103</v>
      </c>
    </row>
    <row r="24470" spans="17:20">
      <c r="Q24470">
        <v>0.73458333333333303</v>
      </c>
      <c r="R24470">
        <v>1</v>
      </c>
      <c r="S24470" t="s">
        <v>11653</v>
      </c>
      <c r="T24470" t="s">
        <v>3221</v>
      </c>
    </row>
    <row r="24471" spans="17:20">
      <c r="Q24471">
        <v>0.73459490740740696</v>
      </c>
      <c r="R24471">
        <v>1</v>
      </c>
      <c r="S24471" t="s">
        <v>13544</v>
      </c>
      <c r="T24471" t="s">
        <v>3102</v>
      </c>
    </row>
    <row r="24472" spans="17:20">
      <c r="Q24472">
        <v>0.73461805555555604</v>
      </c>
      <c r="R24472">
        <v>1</v>
      </c>
      <c r="S24472" t="s">
        <v>2562</v>
      </c>
      <c r="T24472" t="s">
        <v>3100</v>
      </c>
    </row>
    <row r="24473" spans="17:20">
      <c r="Q24473">
        <v>0.73468750000000005</v>
      </c>
      <c r="R24473">
        <v>1</v>
      </c>
      <c r="S24473" t="s">
        <v>2562</v>
      </c>
      <c r="T24473" t="s">
        <v>3095</v>
      </c>
    </row>
    <row r="24474" spans="17:20">
      <c r="Q24474">
        <v>0.73473379629629598</v>
      </c>
      <c r="R24474">
        <v>1</v>
      </c>
      <c r="S24474" t="s">
        <v>13545</v>
      </c>
      <c r="T24474" t="s">
        <v>3097</v>
      </c>
    </row>
    <row r="24475" spans="17:20">
      <c r="Q24475">
        <v>0.73478009259259303</v>
      </c>
      <c r="R24475">
        <v>1</v>
      </c>
      <c r="S24475" t="s">
        <v>11639</v>
      </c>
      <c r="T24475" t="s">
        <v>3221</v>
      </c>
    </row>
    <row r="24476" spans="17:20">
      <c r="Q24476">
        <v>0.73478009259259303</v>
      </c>
      <c r="R24476">
        <v>1</v>
      </c>
      <c r="S24476" t="s">
        <v>11658</v>
      </c>
      <c r="T24476" t="s">
        <v>3103</v>
      </c>
    </row>
    <row r="24477" spans="17:20">
      <c r="Q24477">
        <v>0.73482638888888896</v>
      </c>
      <c r="R24477">
        <v>1</v>
      </c>
      <c r="S24477" t="s">
        <v>11764</v>
      </c>
      <c r="T24477" t="s">
        <v>3099</v>
      </c>
    </row>
    <row r="24478" spans="17:20">
      <c r="Q24478">
        <v>0.73489583333333297</v>
      </c>
      <c r="R24478">
        <v>1</v>
      </c>
      <c r="S24478" t="s">
        <v>2562</v>
      </c>
      <c r="T24478" t="s">
        <v>3096</v>
      </c>
    </row>
    <row r="24479" spans="17:20">
      <c r="Q24479">
        <v>0.73490740740740701</v>
      </c>
      <c r="R24479">
        <v>1</v>
      </c>
      <c r="S24479" t="s">
        <v>11627</v>
      </c>
      <c r="T24479" t="s">
        <v>3100</v>
      </c>
    </row>
    <row r="24480" spans="17:20">
      <c r="Q24480">
        <v>0.73498842592592595</v>
      </c>
      <c r="R24480">
        <v>1</v>
      </c>
      <c r="S24480" t="s">
        <v>11648</v>
      </c>
      <c r="T24480" t="s">
        <v>3221</v>
      </c>
    </row>
    <row r="24481" spans="17:20">
      <c r="Q24481">
        <v>0.73501157407407403</v>
      </c>
      <c r="R24481">
        <v>3</v>
      </c>
      <c r="S24481" t="s">
        <v>11595</v>
      </c>
      <c r="T24481" t="s">
        <v>3098</v>
      </c>
    </row>
    <row r="24482" spans="17:20">
      <c r="Q24482">
        <v>0.735069444444444</v>
      </c>
      <c r="R24482">
        <v>1</v>
      </c>
      <c r="S24482" t="s">
        <v>2562</v>
      </c>
      <c r="T24482" t="s">
        <v>3103</v>
      </c>
    </row>
    <row r="24483" spans="17:20">
      <c r="Q24483">
        <v>0.73508101851851804</v>
      </c>
      <c r="R24483">
        <v>2</v>
      </c>
      <c r="S24483" t="s">
        <v>13546</v>
      </c>
      <c r="T24483" t="s">
        <v>3097</v>
      </c>
    </row>
    <row r="24484" spans="17:20">
      <c r="Q24484">
        <v>0.735104166666667</v>
      </c>
      <c r="R24484">
        <v>3</v>
      </c>
      <c r="S24484" t="s">
        <v>13547</v>
      </c>
      <c r="T24484" t="s">
        <v>3098</v>
      </c>
    </row>
    <row r="24485" spans="17:20">
      <c r="Q24485">
        <v>0.73512731481481497</v>
      </c>
      <c r="R24485">
        <v>1</v>
      </c>
      <c r="S24485" t="s">
        <v>2562</v>
      </c>
      <c r="T24485" t="s">
        <v>3103</v>
      </c>
    </row>
    <row r="24486" spans="17:20">
      <c r="Q24486">
        <v>0.73528935185185196</v>
      </c>
      <c r="R24486">
        <v>1</v>
      </c>
      <c r="S24486" t="s">
        <v>11659</v>
      </c>
      <c r="T24486" t="s">
        <v>3221</v>
      </c>
    </row>
    <row r="24487" spans="17:20">
      <c r="Q24487">
        <v>0.73540509259259301</v>
      </c>
      <c r="R24487">
        <v>1</v>
      </c>
      <c r="S24487" t="s">
        <v>11671</v>
      </c>
      <c r="T24487" t="s">
        <v>3103</v>
      </c>
    </row>
    <row r="24488" spans="17:20">
      <c r="Q24488">
        <v>0.73541666666666705</v>
      </c>
      <c r="R24488">
        <v>1</v>
      </c>
      <c r="S24488" t="s">
        <v>11634</v>
      </c>
      <c r="T24488" t="s">
        <v>3128</v>
      </c>
    </row>
    <row r="24489" spans="17:20">
      <c r="Q24489">
        <v>0.73545138888888895</v>
      </c>
      <c r="R24489">
        <v>1</v>
      </c>
      <c r="S24489" t="s">
        <v>11672</v>
      </c>
      <c r="T24489" t="s">
        <v>3103</v>
      </c>
    </row>
    <row r="24490" spans="17:20">
      <c r="Q24490">
        <v>0.73556712962963</v>
      </c>
      <c r="R24490">
        <v>1</v>
      </c>
      <c r="S24490" t="s">
        <v>11678</v>
      </c>
      <c r="T24490" t="s">
        <v>3221</v>
      </c>
    </row>
    <row r="24491" spans="17:20">
      <c r="Q24491">
        <v>0.73559027777777797</v>
      </c>
      <c r="R24491">
        <v>1</v>
      </c>
      <c r="S24491" t="s">
        <v>2562</v>
      </c>
      <c r="T24491" t="s">
        <v>3097</v>
      </c>
    </row>
    <row r="24492" spans="17:20">
      <c r="Q24492">
        <v>0.73560185185185201</v>
      </c>
      <c r="R24492">
        <v>4</v>
      </c>
      <c r="S24492" t="s">
        <v>11636</v>
      </c>
      <c r="T24492" t="s">
        <v>3098</v>
      </c>
    </row>
    <row r="24493" spans="17:20">
      <c r="Q24493">
        <v>0.73563657407407401</v>
      </c>
      <c r="R24493">
        <v>1</v>
      </c>
      <c r="S24493" t="s">
        <v>11674</v>
      </c>
      <c r="T24493" t="s">
        <v>3103</v>
      </c>
    </row>
    <row r="24494" spans="17:20">
      <c r="Q24494">
        <v>0.73570601851851802</v>
      </c>
      <c r="R24494">
        <v>1</v>
      </c>
      <c r="S24494" t="s">
        <v>13548</v>
      </c>
      <c r="T24494" t="s">
        <v>3098</v>
      </c>
    </row>
    <row r="24495" spans="17:20">
      <c r="Q24495">
        <v>0.73575231481481496</v>
      </c>
      <c r="R24495">
        <v>1</v>
      </c>
      <c r="S24495" t="s">
        <v>11680</v>
      </c>
      <c r="T24495" t="s">
        <v>3103</v>
      </c>
    </row>
    <row r="24496" spans="17:20">
      <c r="Q24496">
        <v>0.73578703703703696</v>
      </c>
      <c r="R24496">
        <v>1</v>
      </c>
      <c r="S24496" t="s">
        <v>11640</v>
      </c>
      <c r="T24496" t="s">
        <v>3098</v>
      </c>
    </row>
    <row r="24497" spans="17:20">
      <c r="Q24497">
        <v>0.735798611111111</v>
      </c>
      <c r="R24497">
        <v>1</v>
      </c>
      <c r="S24497" t="s">
        <v>11679</v>
      </c>
      <c r="T24497" t="s">
        <v>3103</v>
      </c>
    </row>
    <row r="24498" spans="17:20">
      <c r="Q24498">
        <v>0.73585648148148197</v>
      </c>
      <c r="R24498">
        <v>1</v>
      </c>
      <c r="S24498" t="s">
        <v>11665</v>
      </c>
      <c r="T24498" t="s">
        <v>3221</v>
      </c>
    </row>
    <row r="24499" spans="17:20">
      <c r="Q24499">
        <v>0.73599537037036999</v>
      </c>
      <c r="R24499">
        <v>1</v>
      </c>
      <c r="S24499" t="s">
        <v>11596</v>
      </c>
      <c r="T24499" t="s">
        <v>3096</v>
      </c>
    </row>
    <row r="24500" spans="17:20">
      <c r="Q24500">
        <v>0.73608796296296297</v>
      </c>
      <c r="R24500">
        <v>1</v>
      </c>
      <c r="S24500" t="s">
        <v>11682</v>
      </c>
      <c r="T24500" t="s">
        <v>3103</v>
      </c>
    </row>
    <row r="24501" spans="17:20">
      <c r="Q24501">
        <v>0.73616898148148102</v>
      </c>
      <c r="R24501">
        <v>1</v>
      </c>
      <c r="S24501" t="s">
        <v>13549</v>
      </c>
      <c r="T24501" t="s">
        <v>3098</v>
      </c>
    </row>
    <row r="24502" spans="17:20">
      <c r="Q24502">
        <v>0.73620370370370403</v>
      </c>
      <c r="R24502">
        <v>1</v>
      </c>
      <c r="S24502" t="s">
        <v>13550</v>
      </c>
      <c r="T24502" t="s">
        <v>3098</v>
      </c>
    </row>
    <row r="24503" spans="17:20">
      <c r="Q24503">
        <v>0.73629629629629623</v>
      </c>
      <c r="R24503">
        <v>2</v>
      </c>
      <c r="S24503" t="s">
        <v>11677</v>
      </c>
      <c r="T24503" t="s">
        <v>3103</v>
      </c>
    </row>
    <row r="24504" spans="17:20">
      <c r="Q24504">
        <v>0.73636574074074101</v>
      </c>
      <c r="R24504">
        <v>1</v>
      </c>
      <c r="S24504" t="s">
        <v>11670</v>
      </c>
      <c r="T24504" t="s">
        <v>3221</v>
      </c>
    </row>
    <row r="24505" spans="17:20">
      <c r="Q24505">
        <v>0.73648148148148196</v>
      </c>
      <c r="R24505">
        <v>1</v>
      </c>
      <c r="S24505" t="s">
        <v>11685</v>
      </c>
      <c r="T24505" t="s">
        <v>3221</v>
      </c>
    </row>
    <row r="24506" spans="17:20">
      <c r="Q24506">
        <v>0.73660879629629605</v>
      </c>
      <c r="R24506">
        <v>1</v>
      </c>
      <c r="S24506" t="s">
        <v>11700</v>
      </c>
      <c r="T24506" t="s">
        <v>3221</v>
      </c>
    </row>
    <row r="24507" spans="17:20">
      <c r="Q24507">
        <v>0.73667824074074095</v>
      </c>
      <c r="R24507">
        <v>4</v>
      </c>
      <c r="S24507" t="s">
        <v>11706</v>
      </c>
      <c r="T24507" t="s">
        <v>3103</v>
      </c>
    </row>
    <row r="24508" spans="17:20">
      <c r="Q24508">
        <v>0.73671296296296296</v>
      </c>
      <c r="R24508">
        <v>1</v>
      </c>
      <c r="S24508" t="s">
        <v>11707</v>
      </c>
      <c r="T24508" t="s">
        <v>3103</v>
      </c>
    </row>
    <row r="24509" spans="17:20">
      <c r="Q24509">
        <v>0.73674768518518496</v>
      </c>
      <c r="R24509">
        <v>1</v>
      </c>
      <c r="S24509" t="s">
        <v>11708</v>
      </c>
      <c r="T24509" t="s">
        <v>3103</v>
      </c>
    </row>
    <row r="24510" spans="17:20">
      <c r="Q24510">
        <v>0.736759259259259</v>
      </c>
      <c r="R24510">
        <v>1</v>
      </c>
      <c r="S24510" t="s">
        <v>11709</v>
      </c>
      <c r="T24510" t="s">
        <v>3103</v>
      </c>
    </row>
    <row r="24511" spans="17:20">
      <c r="Q24511">
        <v>0.73677083333333304</v>
      </c>
      <c r="R24511">
        <v>1</v>
      </c>
      <c r="S24511" t="s">
        <v>13551</v>
      </c>
      <c r="T24511" t="s">
        <v>3098</v>
      </c>
    </row>
    <row r="24512" spans="17:20">
      <c r="Q24512">
        <v>0.73678240740740697</v>
      </c>
      <c r="R24512">
        <v>1</v>
      </c>
      <c r="S24512" t="s">
        <v>11693</v>
      </c>
      <c r="T24512" t="s">
        <v>3103</v>
      </c>
    </row>
    <row r="24513" spans="17:20">
      <c r="Q24513">
        <v>0.73678240740740697</v>
      </c>
      <c r="R24513">
        <v>1</v>
      </c>
      <c r="S24513" t="s">
        <v>11710</v>
      </c>
      <c r="T24513" t="s">
        <v>3103</v>
      </c>
    </row>
    <row r="24514" spans="17:20">
      <c r="Q24514">
        <v>0.73681712962962997</v>
      </c>
      <c r="R24514">
        <v>1</v>
      </c>
      <c r="S24514" t="s">
        <v>11694</v>
      </c>
      <c r="T24514" t="s">
        <v>3103</v>
      </c>
    </row>
    <row r="24515" spans="17:20">
      <c r="Q24515">
        <v>0.73684027777777805</v>
      </c>
      <c r="R24515">
        <v>1</v>
      </c>
      <c r="S24515" t="s">
        <v>11696</v>
      </c>
      <c r="T24515" t="s">
        <v>3103</v>
      </c>
    </row>
    <row r="24516" spans="17:20">
      <c r="Q24516">
        <v>0.73687499999999995</v>
      </c>
      <c r="R24516">
        <v>1</v>
      </c>
      <c r="S24516" t="s">
        <v>11684</v>
      </c>
      <c r="T24516" t="s">
        <v>3221</v>
      </c>
    </row>
    <row r="24517" spans="17:20">
      <c r="Q24517">
        <v>0.736990740740741</v>
      </c>
      <c r="R24517">
        <v>1</v>
      </c>
      <c r="S24517" t="s">
        <v>2562</v>
      </c>
      <c r="T24517" t="s">
        <v>3097</v>
      </c>
    </row>
    <row r="24518" spans="17:20">
      <c r="Q24518">
        <v>0.73700231481481504</v>
      </c>
      <c r="R24518">
        <v>1</v>
      </c>
      <c r="S24518" t="s">
        <v>13552</v>
      </c>
      <c r="T24518" t="s">
        <v>3098</v>
      </c>
    </row>
    <row r="24519" spans="17:20">
      <c r="Q24519">
        <v>0.73706018518518501</v>
      </c>
      <c r="R24519">
        <v>1</v>
      </c>
      <c r="S24519" t="s">
        <v>5837</v>
      </c>
      <c r="T24519" t="s">
        <v>3097</v>
      </c>
    </row>
    <row r="24520" spans="17:20">
      <c r="Q24520">
        <v>0.73723379629629604</v>
      </c>
      <c r="R24520">
        <v>1</v>
      </c>
      <c r="S24520" t="s">
        <v>2562</v>
      </c>
      <c r="T24520" t="s">
        <v>3096</v>
      </c>
    </row>
    <row r="24521" spans="17:20">
      <c r="Q24521">
        <v>0.73729166666666701</v>
      </c>
      <c r="R24521">
        <v>1</v>
      </c>
      <c r="S24521" t="s">
        <v>11692</v>
      </c>
      <c r="T24521" t="s">
        <v>3221</v>
      </c>
    </row>
    <row r="24522" spans="17:20">
      <c r="Q24522">
        <v>0.73730324074074105</v>
      </c>
      <c r="R24522">
        <v>1</v>
      </c>
      <c r="S24522" t="s">
        <v>11699</v>
      </c>
      <c r="T24522" t="s">
        <v>3221</v>
      </c>
    </row>
    <row r="24523" spans="17:20">
      <c r="Q24523">
        <v>0.73739583333333303</v>
      </c>
      <c r="R24523">
        <v>1</v>
      </c>
      <c r="S24523" t="s">
        <v>11675</v>
      </c>
      <c r="T24523" t="s">
        <v>3096</v>
      </c>
    </row>
    <row r="24524" spans="17:20">
      <c r="Q24524">
        <v>0.737453703703704</v>
      </c>
      <c r="R24524">
        <v>1</v>
      </c>
      <c r="S24524" t="s">
        <v>11725</v>
      </c>
      <c r="T24524" t="s">
        <v>3103</v>
      </c>
    </row>
    <row r="24525" spans="17:20">
      <c r="Q24525">
        <v>0.73752314814814801</v>
      </c>
      <c r="R24525">
        <v>1</v>
      </c>
      <c r="S24525" t="s">
        <v>11731</v>
      </c>
      <c r="T24525" t="s">
        <v>3103</v>
      </c>
    </row>
    <row r="24526" spans="17:20">
      <c r="Q24526">
        <v>0.73752314814814801</v>
      </c>
      <c r="R24526">
        <v>1</v>
      </c>
      <c r="S24526" t="s">
        <v>11711</v>
      </c>
      <c r="T24526" t="s">
        <v>3103</v>
      </c>
    </row>
    <row r="24527" spans="17:20">
      <c r="Q24527">
        <v>0.73753472222222205</v>
      </c>
      <c r="R24527">
        <v>1</v>
      </c>
      <c r="S24527" t="s">
        <v>11714</v>
      </c>
      <c r="T24527" t="s">
        <v>3103</v>
      </c>
    </row>
    <row r="24528" spans="17:20">
      <c r="Q24528">
        <v>0.73755787037037002</v>
      </c>
      <c r="R24528">
        <v>1</v>
      </c>
      <c r="S24528" t="s">
        <v>11718</v>
      </c>
      <c r="T24528" t="s">
        <v>3103</v>
      </c>
    </row>
    <row r="24529" spans="17:20">
      <c r="Q24529">
        <v>0.73760416666666695</v>
      </c>
      <c r="R24529">
        <v>1</v>
      </c>
      <c r="S24529" t="s">
        <v>11695</v>
      </c>
      <c r="T24529" t="s">
        <v>3221</v>
      </c>
    </row>
    <row r="24530" spans="17:20">
      <c r="Q24530">
        <v>0.73761574074074099</v>
      </c>
      <c r="R24530">
        <v>1</v>
      </c>
      <c r="S24530" t="s">
        <v>11719</v>
      </c>
      <c r="T24530" t="s">
        <v>3103</v>
      </c>
    </row>
    <row r="24531" spans="17:20">
      <c r="Q24531">
        <v>0.73763888888888896</v>
      </c>
      <c r="R24531">
        <v>1</v>
      </c>
      <c r="S24531" t="s">
        <v>11724</v>
      </c>
      <c r="T24531" t="s">
        <v>3103</v>
      </c>
    </row>
    <row r="24532" spans="17:20">
      <c r="Q24532">
        <v>0.73766203703703703</v>
      </c>
      <c r="R24532">
        <v>1</v>
      </c>
      <c r="S24532" t="s">
        <v>11726</v>
      </c>
      <c r="T24532" t="s">
        <v>3103</v>
      </c>
    </row>
    <row r="24533" spans="17:20">
      <c r="Q24533">
        <v>0.73770833333333297</v>
      </c>
      <c r="R24533">
        <v>1</v>
      </c>
      <c r="S24533" t="s">
        <v>11733</v>
      </c>
      <c r="T24533" t="s">
        <v>3221</v>
      </c>
    </row>
    <row r="24534" spans="17:20">
      <c r="Q24534">
        <v>0.73773148148148104</v>
      </c>
      <c r="R24534">
        <v>1</v>
      </c>
      <c r="S24534" t="s">
        <v>11728</v>
      </c>
      <c r="T24534" t="s">
        <v>3103</v>
      </c>
    </row>
    <row r="24535" spans="17:20">
      <c r="Q24535">
        <v>0.73775462962963001</v>
      </c>
      <c r="R24535">
        <v>1</v>
      </c>
      <c r="S24535" t="s">
        <v>11727</v>
      </c>
      <c r="T24535" t="s">
        <v>3103</v>
      </c>
    </row>
    <row r="24536" spans="17:20">
      <c r="Q24536">
        <v>0.73776620370370405</v>
      </c>
      <c r="R24536">
        <v>1</v>
      </c>
      <c r="S24536" t="s">
        <v>11729</v>
      </c>
      <c r="T24536" t="s">
        <v>3103</v>
      </c>
    </row>
    <row r="24537" spans="17:20">
      <c r="Q24537">
        <v>0.73776620370370405</v>
      </c>
      <c r="R24537">
        <v>1</v>
      </c>
      <c r="S24537" t="s">
        <v>2562</v>
      </c>
      <c r="T24537" t="s">
        <v>3096</v>
      </c>
    </row>
    <row r="24538" spans="17:20">
      <c r="Q24538">
        <v>0.73780092592592605</v>
      </c>
      <c r="R24538">
        <v>1</v>
      </c>
      <c r="S24538" t="s">
        <v>11730</v>
      </c>
      <c r="T24538" t="s">
        <v>3103</v>
      </c>
    </row>
    <row r="24539" spans="17:20">
      <c r="Q24539">
        <v>0.73787037037036995</v>
      </c>
      <c r="R24539">
        <v>1</v>
      </c>
      <c r="S24539" t="s">
        <v>3605</v>
      </c>
      <c r="T24539" t="s">
        <v>3102</v>
      </c>
    </row>
    <row r="24540" spans="17:20">
      <c r="Q24540">
        <v>0.73790509259259296</v>
      </c>
      <c r="R24540">
        <v>1</v>
      </c>
      <c r="S24540" t="s">
        <v>11737</v>
      </c>
      <c r="T24540" t="s">
        <v>3103</v>
      </c>
    </row>
    <row r="24541" spans="17:20">
      <c r="Q24541">
        <v>0.737951388888889</v>
      </c>
      <c r="R24541">
        <v>1</v>
      </c>
      <c r="S24541" t="s">
        <v>11738</v>
      </c>
      <c r="T24541" t="s">
        <v>3103</v>
      </c>
    </row>
    <row r="24542" spans="17:20">
      <c r="Q24542">
        <v>0.73806712962962995</v>
      </c>
      <c r="R24542">
        <v>1</v>
      </c>
      <c r="S24542" t="s">
        <v>2562</v>
      </c>
      <c r="T24542" t="s">
        <v>3097</v>
      </c>
    </row>
    <row r="24543" spans="17:20">
      <c r="Q24543">
        <v>0.73807870370370365</v>
      </c>
      <c r="R24543">
        <v>1</v>
      </c>
      <c r="S24543" t="s">
        <v>11712</v>
      </c>
      <c r="T24543" t="s">
        <v>3103</v>
      </c>
    </row>
    <row r="24544" spans="17:20">
      <c r="Q24544">
        <v>0.73815972222222204</v>
      </c>
      <c r="R24544">
        <v>2</v>
      </c>
      <c r="S24544" t="s">
        <v>11660</v>
      </c>
      <c r="T24544" t="s">
        <v>3098</v>
      </c>
    </row>
    <row r="24545" spans="17:20">
      <c r="Q24545">
        <v>0.73820601851851853</v>
      </c>
      <c r="R24545">
        <v>1</v>
      </c>
      <c r="S24545" t="s">
        <v>11717</v>
      </c>
      <c r="T24545" t="s">
        <v>3103</v>
      </c>
    </row>
    <row r="24546" spans="17:20">
      <c r="Q24546">
        <v>0.73824074074074097</v>
      </c>
      <c r="R24546">
        <v>4</v>
      </c>
      <c r="S24546" t="s">
        <v>13553</v>
      </c>
      <c r="T24546" t="s">
        <v>3095</v>
      </c>
    </row>
    <row r="24547" spans="17:20">
      <c r="Q24547">
        <v>0.73831018518518499</v>
      </c>
      <c r="R24547">
        <v>1</v>
      </c>
      <c r="S24547" t="s">
        <v>11722</v>
      </c>
      <c r="T24547" t="s">
        <v>3221</v>
      </c>
    </row>
    <row r="24548" spans="17:20">
      <c r="Q24548">
        <v>0.738414351851852</v>
      </c>
      <c r="R24548">
        <v>1</v>
      </c>
      <c r="S24548" t="s">
        <v>2562</v>
      </c>
      <c r="T24548" t="s">
        <v>3101</v>
      </c>
    </row>
    <row r="24549" spans="17:20">
      <c r="Q24549">
        <v>0.73844907407407401</v>
      </c>
      <c r="R24549">
        <v>1</v>
      </c>
      <c r="S24549" t="s">
        <v>11713</v>
      </c>
      <c r="T24549" t="s">
        <v>3221</v>
      </c>
    </row>
    <row r="24550" spans="17:20">
      <c r="Q24550">
        <v>0.73844907407407412</v>
      </c>
      <c r="R24550">
        <v>1</v>
      </c>
      <c r="S24550" t="s">
        <v>11720</v>
      </c>
      <c r="T24550" t="s">
        <v>3103</v>
      </c>
    </row>
    <row r="24551" spans="17:20">
      <c r="Q24551">
        <v>0.73846064814814805</v>
      </c>
      <c r="R24551">
        <v>1</v>
      </c>
      <c r="S24551" t="s">
        <v>11740</v>
      </c>
      <c r="T24551" t="s">
        <v>3103</v>
      </c>
    </row>
    <row r="24552" spans="17:20">
      <c r="Q24552">
        <v>0.73848379629629601</v>
      </c>
      <c r="R24552">
        <v>1</v>
      </c>
      <c r="S24552" t="s">
        <v>11715</v>
      </c>
      <c r="T24552" t="s">
        <v>3221</v>
      </c>
    </row>
    <row r="24553" spans="17:20">
      <c r="Q24553">
        <v>0.73854166666666698</v>
      </c>
      <c r="R24553">
        <v>1</v>
      </c>
      <c r="S24553" t="s">
        <v>11723</v>
      </c>
      <c r="T24553" t="s">
        <v>3221</v>
      </c>
    </row>
    <row r="24554" spans="17:20">
      <c r="Q24554">
        <v>0.73854166666666698</v>
      </c>
      <c r="R24554">
        <v>1</v>
      </c>
      <c r="S24554" t="s">
        <v>11716</v>
      </c>
      <c r="T24554" t="s">
        <v>3221</v>
      </c>
    </row>
    <row r="24555" spans="17:20">
      <c r="Q24555">
        <v>0.73859953703703696</v>
      </c>
      <c r="R24555">
        <v>2</v>
      </c>
      <c r="S24555" t="s">
        <v>11734</v>
      </c>
      <c r="T24555" t="s">
        <v>3103</v>
      </c>
    </row>
    <row r="24556" spans="17:20">
      <c r="Q24556">
        <v>0.738645833333333</v>
      </c>
      <c r="R24556">
        <v>1</v>
      </c>
      <c r="S24556" t="s">
        <v>3977</v>
      </c>
      <c r="T24556" t="s">
        <v>3097</v>
      </c>
    </row>
    <row r="24557" spans="17:20">
      <c r="Q24557">
        <v>0.73871527777777801</v>
      </c>
      <c r="R24557">
        <v>1</v>
      </c>
      <c r="S24557" t="s">
        <v>11743</v>
      </c>
      <c r="T24557" t="s">
        <v>3103</v>
      </c>
    </row>
    <row r="24558" spans="17:20">
      <c r="Q24558">
        <v>0.73871527777777801</v>
      </c>
      <c r="R24558">
        <v>1</v>
      </c>
      <c r="S24558" t="s">
        <v>4691</v>
      </c>
      <c r="T24558" t="s">
        <v>3128</v>
      </c>
    </row>
    <row r="24559" spans="17:20">
      <c r="Q24559">
        <v>0.73872685185185205</v>
      </c>
      <c r="R24559">
        <v>1</v>
      </c>
      <c r="S24559" t="s">
        <v>11744</v>
      </c>
      <c r="T24559" t="s">
        <v>3103</v>
      </c>
    </row>
    <row r="24560" spans="17:20">
      <c r="Q24560">
        <v>0.73875000000000002</v>
      </c>
      <c r="R24560">
        <v>1</v>
      </c>
      <c r="S24560" t="s">
        <v>11745</v>
      </c>
      <c r="T24560" t="s">
        <v>3103</v>
      </c>
    </row>
    <row r="24561" spans="17:20">
      <c r="Q24561">
        <v>0.73877314814814798</v>
      </c>
      <c r="R24561">
        <v>4</v>
      </c>
      <c r="S24561" t="s">
        <v>11746</v>
      </c>
      <c r="T24561" t="s">
        <v>3103</v>
      </c>
    </row>
    <row r="24562" spans="17:20">
      <c r="Q24562">
        <v>0.73878472222222202</v>
      </c>
      <c r="R24562">
        <v>1</v>
      </c>
      <c r="S24562" t="s">
        <v>13554</v>
      </c>
      <c r="T24562" t="s">
        <v>3128</v>
      </c>
    </row>
    <row r="24563" spans="17:20">
      <c r="Q24563">
        <v>0.73879629629629595</v>
      </c>
      <c r="R24563">
        <v>1</v>
      </c>
      <c r="S24563" t="s">
        <v>11779</v>
      </c>
      <c r="T24563" t="s">
        <v>3097</v>
      </c>
    </row>
    <row r="24564" spans="17:20">
      <c r="Q24564">
        <v>0.73883101851851896</v>
      </c>
      <c r="R24564">
        <v>1</v>
      </c>
      <c r="S24564" t="s">
        <v>3241</v>
      </c>
      <c r="T24564" t="s">
        <v>3097</v>
      </c>
    </row>
    <row r="24565" spans="17:20">
      <c r="Q24565">
        <v>0.73886574074074096</v>
      </c>
      <c r="R24565">
        <v>1</v>
      </c>
      <c r="S24565" t="s">
        <v>11753</v>
      </c>
      <c r="T24565" t="s">
        <v>3103</v>
      </c>
    </row>
    <row r="24566" spans="17:20">
      <c r="Q24566">
        <v>0.738877314814815</v>
      </c>
      <c r="R24566">
        <v>1</v>
      </c>
      <c r="S24566" t="s">
        <v>2562</v>
      </c>
      <c r="T24566" t="s">
        <v>3103</v>
      </c>
    </row>
    <row r="24567" spans="17:20">
      <c r="Q24567">
        <v>0.73888888888888904</v>
      </c>
      <c r="R24567">
        <v>1</v>
      </c>
      <c r="S24567" t="s">
        <v>11755</v>
      </c>
      <c r="T24567" t="s">
        <v>3103</v>
      </c>
    </row>
    <row r="24568" spans="17:20">
      <c r="Q24568">
        <v>0.73890046296296297</v>
      </c>
      <c r="R24568">
        <v>1</v>
      </c>
      <c r="S24568" t="s">
        <v>11741</v>
      </c>
      <c r="T24568" t="s">
        <v>3103</v>
      </c>
    </row>
    <row r="24569" spans="17:20">
      <c r="Q24569">
        <v>0.73890046296296297</v>
      </c>
      <c r="R24569">
        <v>1</v>
      </c>
      <c r="S24569" t="s">
        <v>2562</v>
      </c>
      <c r="T24569" t="s">
        <v>3097</v>
      </c>
    </row>
    <row r="24570" spans="17:20">
      <c r="Q24570">
        <v>0.73894675925925923</v>
      </c>
      <c r="R24570">
        <v>1</v>
      </c>
      <c r="S24570" t="s">
        <v>11739</v>
      </c>
      <c r="T24570" t="s">
        <v>3103</v>
      </c>
    </row>
    <row r="24571" spans="17:20">
      <c r="Q24571">
        <v>0.73899305555555606</v>
      </c>
      <c r="R24571">
        <v>2</v>
      </c>
      <c r="S24571" t="s">
        <v>11756</v>
      </c>
      <c r="T24571" t="s">
        <v>3103</v>
      </c>
    </row>
    <row r="24572" spans="17:20">
      <c r="Q24572">
        <v>0.73901620370370402</v>
      </c>
      <c r="R24572">
        <v>1</v>
      </c>
      <c r="S24572" t="s">
        <v>11758</v>
      </c>
      <c r="T24572" t="s">
        <v>3103</v>
      </c>
    </row>
    <row r="24573" spans="17:20">
      <c r="Q24573">
        <v>0.73902777777777795</v>
      </c>
      <c r="R24573">
        <v>1</v>
      </c>
      <c r="S24573" t="s">
        <v>4361</v>
      </c>
      <c r="T24573" t="s">
        <v>3095</v>
      </c>
    </row>
    <row r="24574" spans="17:20">
      <c r="Q24574">
        <v>0.73903935185185199</v>
      </c>
      <c r="R24574">
        <v>1</v>
      </c>
      <c r="S24574" t="s">
        <v>2562</v>
      </c>
      <c r="T24574" t="s">
        <v>3097</v>
      </c>
    </row>
    <row r="24575" spans="17:20">
      <c r="Q24575">
        <v>0.73909722222222196</v>
      </c>
      <c r="R24575">
        <v>1</v>
      </c>
      <c r="S24575" t="s">
        <v>11750</v>
      </c>
      <c r="T24575" t="s">
        <v>3221</v>
      </c>
    </row>
    <row r="24576" spans="17:20">
      <c r="Q24576">
        <v>0.73917824074074068</v>
      </c>
      <c r="R24576">
        <v>1</v>
      </c>
      <c r="S24576" t="s">
        <v>11742</v>
      </c>
      <c r="T24576" t="s">
        <v>3103</v>
      </c>
    </row>
    <row r="24577" spans="17:20">
      <c r="Q24577">
        <v>0.73917824074074101</v>
      </c>
      <c r="R24577">
        <v>1</v>
      </c>
      <c r="S24577" t="s">
        <v>11759</v>
      </c>
      <c r="T24577" t="s">
        <v>3103</v>
      </c>
    </row>
    <row r="24578" spans="17:20">
      <c r="Q24578">
        <v>0.73920138888888898</v>
      </c>
      <c r="R24578">
        <v>1</v>
      </c>
      <c r="S24578" t="s">
        <v>11765</v>
      </c>
      <c r="T24578" t="s">
        <v>3103</v>
      </c>
    </row>
    <row r="24579" spans="17:20">
      <c r="Q24579">
        <v>0.73921296296296302</v>
      </c>
      <c r="R24579">
        <v>2</v>
      </c>
      <c r="S24579" t="s">
        <v>13555</v>
      </c>
      <c r="T24579" t="s">
        <v>3128</v>
      </c>
    </row>
    <row r="24580" spans="17:20">
      <c r="Q24580">
        <v>0.739340277777778</v>
      </c>
      <c r="R24580">
        <v>1</v>
      </c>
      <c r="S24580" t="s">
        <v>13556</v>
      </c>
      <c r="T24580" t="s">
        <v>3098</v>
      </c>
    </row>
    <row r="24581" spans="17:20">
      <c r="Q24581">
        <v>0.739375</v>
      </c>
      <c r="R24581">
        <v>1</v>
      </c>
      <c r="S24581" t="s">
        <v>13557</v>
      </c>
      <c r="T24581" t="s">
        <v>3098</v>
      </c>
    </row>
    <row r="24582" spans="17:20">
      <c r="Q24582">
        <v>0.73938657407407404</v>
      </c>
      <c r="R24582">
        <v>1</v>
      </c>
      <c r="S24582" t="s">
        <v>11757</v>
      </c>
      <c r="T24582" t="s">
        <v>3221</v>
      </c>
    </row>
    <row r="24583" spans="17:20">
      <c r="Q24583">
        <v>0.73938657407407404</v>
      </c>
      <c r="R24583">
        <v>2</v>
      </c>
      <c r="S24583" t="s">
        <v>11754</v>
      </c>
      <c r="T24583" t="s">
        <v>3103</v>
      </c>
    </row>
    <row r="24584" spans="17:20">
      <c r="Q24584">
        <v>0.73940972222222201</v>
      </c>
      <c r="R24584">
        <v>1</v>
      </c>
      <c r="S24584" t="s">
        <v>11751</v>
      </c>
      <c r="T24584" t="s">
        <v>3221</v>
      </c>
    </row>
    <row r="24585" spans="17:20">
      <c r="Q24585">
        <v>0.73942129629629605</v>
      </c>
      <c r="R24585">
        <v>1</v>
      </c>
      <c r="S24585" t="s">
        <v>11761</v>
      </c>
      <c r="T24585" t="s">
        <v>3221</v>
      </c>
    </row>
    <row r="24586" spans="17:20">
      <c r="Q24586">
        <v>0.73946759259259298</v>
      </c>
      <c r="R24586">
        <v>1</v>
      </c>
      <c r="S24586" t="s">
        <v>11770</v>
      </c>
      <c r="T24586" t="s">
        <v>3221</v>
      </c>
    </row>
    <row r="24587" spans="17:20">
      <c r="Q24587">
        <v>0.73952546296296295</v>
      </c>
      <c r="R24587">
        <v>1</v>
      </c>
      <c r="S24587" t="s">
        <v>11782</v>
      </c>
      <c r="T24587" t="s">
        <v>3221</v>
      </c>
    </row>
    <row r="24588" spans="17:20">
      <c r="Q24588">
        <v>0.739571759259259</v>
      </c>
      <c r="R24588">
        <v>1</v>
      </c>
      <c r="S24588" t="s">
        <v>2562</v>
      </c>
      <c r="T24588" t="s">
        <v>3098</v>
      </c>
    </row>
    <row r="24589" spans="17:20">
      <c r="Q24589">
        <v>0.73959490740740697</v>
      </c>
      <c r="R24589">
        <v>1</v>
      </c>
      <c r="S24589" t="s">
        <v>2562</v>
      </c>
      <c r="T24589" t="s">
        <v>3097</v>
      </c>
    </row>
    <row r="24590" spans="17:20">
      <c r="Q24590">
        <v>0.73961805555555604</v>
      </c>
      <c r="R24590">
        <v>1</v>
      </c>
      <c r="S24590" t="s">
        <v>2562</v>
      </c>
      <c r="T24590" t="s">
        <v>3103</v>
      </c>
    </row>
    <row r="24591" spans="17:20">
      <c r="Q24591">
        <v>0.73962962962962997</v>
      </c>
      <c r="R24591">
        <v>1</v>
      </c>
      <c r="S24591" t="s">
        <v>13558</v>
      </c>
      <c r="T24591" t="s">
        <v>3128</v>
      </c>
    </row>
    <row r="24592" spans="17:20">
      <c r="Q24592">
        <v>0.73964120370370379</v>
      </c>
      <c r="R24592">
        <v>1</v>
      </c>
      <c r="S24592" t="s">
        <v>11748</v>
      </c>
      <c r="T24592" t="s">
        <v>3103</v>
      </c>
    </row>
    <row r="24593" spans="17:20">
      <c r="Q24593">
        <v>0.7397569444444444</v>
      </c>
      <c r="R24593">
        <v>1</v>
      </c>
      <c r="S24593" t="s">
        <v>11752</v>
      </c>
      <c r="T24593" t="s">
        <v>3103</v>
      </c>
    </row>
    <row r="24594" spans="17:20">
      <c r="Q24594">
        <v>0.73998842592592595</v>
      </c>
      <c r="R24594">
        <v>1</v>
      </c>
      <c r="S24594" t="s">
        <v>2562</v>
      </c>
      <c r="T24594" t="s">
        <v>3101</v>
      </c>
    </row>
    <row r="24595" spans="17:20">
      <c r="Q24595">
        <v>0.740069444444444</v>
      </c>
      <c r="R24595">
        <v>1</v>
      </c>
      <c r="S24595" t="s">
        <v>387</v>
      </c>
      <c r="T24595" t="s">
        <v>3100</v>
      </c>
    </row>
    <row r="24596" spans="17:20">
      <c r="Q24596">
        <v>0.74011574074074105</v>
      </c>
      <c r="R24596">
        <v>1</v>
      </c>
      <c r="S24596" t="s">
        <v>2562</v>
      </c>
      <c r="T24596" t="s">
        <v>3098</v>
      </c>
    </row>
    <row r="24597" spans="17:20">
      <c r="Q24597">
        <v>0.740266203703704</v>
      </c>
      <c r="R24597">
        <v>1</v>
      </c>
      <c r="S24597" t="s">
        <v>11789</v>
      </c>
      <c r="T24597" t="s">
        <v>3103</v>
      </c>
    </row>
    <row r="24598" spans="17:20">
      <c r="Q24598">
        <v>0.74028935185185196</v>
      </c>
      <c r="R24598">
        <v>1</v>
      </c>
      <c r="S24598" t="s">
        <v>11793</v>
      </c>
      <c r="T24598" t="s">
        <v>3103</v>
      </c>
    </row>
    <row r="24599" spans="17:20">
      <c r="Q24599">
        <v>0.74028935185185196</v>
      </c>
      <c r="R24599">
        <v>1</v>
      </c>
      <c r="S24599" t="s">
        <v>13559</v>
      </c>
      <c r="T24599" t="s">
        <v>3098</v>
      </c>
    </row>
    <row r="24600" spans="17:20">
      <c r="Q24600">
        <v>0.74034722222222205</v>
      </c>
      <c r="R24600">
        <v>1</v>
      </c>
      <c r="S24600" t="s">
        <v>11772</v>
      </c>
      <c r="T24600" t="s">
        <v>3103</v>
      </c>
    </row>
    <row r="24601" spans="17:20">
      <c r="Q24601">
        <v>0.74038194444444405</v>
      </c>
      <c r="R24601">
        <v>1</v>
      </c>
      <c r="S24601" t="s">
        <v>13560</v>
      </c>
      <c r="T24601" t="s">
        <v>3094</v>
      </c>
    </row>
    <row r="24602" spans="17:20">
      <c r="Q24602">
        <v>0.74045138888888884</v>
      </c>
      <c r="R24602">
        <v>1</v>
      </c>
      <c r="S24602" t="s">
        <v>11767</v>
      </c>
      <c r="T24602" t="s">
        <v>3103</v>
      </c>
    </row>
    <row r="24603" spans="17:20">
      <c r="Q24603">
        <v>0.74045138888888895</v>
      </c>
      <c r="R24603">
        <v>1</v>
      </c>
      <c r="S24603" t="s">
        <v>11796</v>
      </c>
      <c r="T24603" t="s">
        <v>3103</v>
      </c>
    </row>
    <row r="24604" spans="17:20">
      <c r="Q24604">
        <v>0.74046296296296299</v>
      </c>
      <c r="R24604">
        <v>3</v>
      </c>
      <c r="S24604" t="s">
        <v>2562</v>
      </c>
      <c r="T24604" t="s">
        <v>3098</v>
      </c>
    </row>
    <row r="24605" spans="17:20">
      <c r="Q24605">
        <v>0.740497685185185</v>
      </c>
      <c r="R24605">
        <v>1</v>
      </c>
      <c r="S24605" t="s">
        <v>12688</v>
      </c>
      <c r="T24605" t="s">
        <v>3128</v>
      </c>
    </row>
    <row r="24606" spans="17:20">
      <c r="Q24606">
        <v>0.740532407407407</v>
      </c>
      <c r="R24606">
        <v>1</v>
      </c>
      <c r="S24606" t="s">
        <v>253</v>
      </c>
      <c r="T24606" t="s">
        <v>3128</v>
      </c>
    </row>
    <row r="24607" spans="17:20">
      <c r="Q24607">
        <v>0.74067129629629602</v>
      </c>
      <c r="R24607">
        <v>1</v>
      </c>
      <c r="S24607" t="s">
        <v>13561</v>
      </c>
      <c r="T24607" t="s">
        <v>3096</v>
      </c>
    </row>
    <row r="24608" spans="17:20">
      <c r="Q24608">
        <v>0.74075231481481496</v>
      </c>
      <c r="R24608">
        <v>1</v>
      </c>
      <c r="S24608" t="s">
        <v>11819</v>
      </c>
      <c r="T24608" t="s">
        <v>3103</v>
      </c>
    </row>
    <row r="24609" spans="17:20">
      <c r="Q24609">
        <v>0.740763888888889</v>
      </c>
      <c r="R24609">
        <v>2</v>
      </c>
      <c r="S24609" t="s">
        <v>2562</v>
      </c>
      <c r="T24609" t="s">
        <v>3103</v>
      </c>
    </row>
    <row r="24610" spans="17:20">
      <c r="Q24610">
        <v>0.740763888888889</v>
      </c>
      <c r="R24610">
        <v>1</v>
      </c>
      <c r="S24610" t="s">
        <v>11788</v>
      </c>
      <c r="T24610" t="s">
        <v>3103</v>
      </c>
    </row>
    <row r="24611" spans="17:20">
      <c r="Q24611">
        <v>0.74078703703703697</v>
      </c>
      <c r="R24611">
        <v>1</v>
      </c>
      <c r="S24611" t="s">
        <v>11794</v>
      </c>
      <c r="T24611" t="s">
        <v>3103</v>
      </c>
    </row>
    <row r="24612" spans="17:20">
      <c r="Q24612">
        <v>0.74097222222222203</v>
      </c>
      <c r="R24612">
        <v>1</v>
      </c>
      <c r="S24612" t="s">
        <v>11790</v>
      </c>
      <c r="T24612" t="s">
        <v>3221</v>
      </c>
    </row>
    <row r="24613" spans="17:20">
      <c r="Q24613">
        <v>0.74097222222222203</v>
      </c>
      <c r="R24613">
        <v>1</v>
      </c>
      <c r="S24613" t="s">
        <v>11811</v>
      </c>
      <c r="T24613" t="s">
        <v>3103</v>
      </c>
    </row>
    <row r="24614" spans="17:20">
      <c r="Q24614">
        <v>0.74112268518518498</v>
      </c>
      <c r="R24614">
        <v>3</v>
      </c>
      <c r="S24614" t="s">
        <v>2562</v>
      </c>
      <c r="T24614" t="s">
        <v>3096</v>
      </c>
    </row>
    <row r="24615" spans="17:20">
      <c r="Q24615">
        <v>0.74115740740740699</v>
      </c>
      <c r="R24615">
        <v>2</v>
      </c>
      <c r="S24615" t="s">
        <v>13562</v>
      </c>
      <c r="T24615" t="s">
        <v>3097</v>
      </c>
    </row>
    <row r="24616" spans="17:20">
      <c r="Q24616">
        <v>0.74123842592592604</v>
      </c>
      <c r="R24616">
        <v>1</v>
      </c>
      <c r="S24616" t="s">
        <v>11818</v>
      </c>
      <c r="T24616" t="s">
        <v>3103</v>
      </c>
    </row>
    <row r="24617" spans="17:20">
      <c r="Q24617">
        <v>0.741261574074074</v>
      </c>
      <c r="R24617">
        <v>1</v>
      </c>
      <c r="S24617" t="s">
        <v>13563</v>
      </c>
      <c r="T24617" t="s">
        <v>3096</v>
      </c>
    </row>
    <row r="24618" spans="17:20">
      <c r="Q24618">
        <v>0.74126157407407411</v>
      </c>
      <c r="R24618">
        <v>1</v>
      </c>
      <c r="S24618" t="s">
        <v>11774</v>
      </c>
      <c r="T24618" t="s">
        <v>3103</v>
      </c>
    </row>
    <row r="24619" spans="17:20">
      <c r="Q24619">
        <v>0.74131944444444398</v>
      </c>
      <c r="R24619">
        <v>5</v>
      </c>
      <c r="S24619" t="s">
        <v>11860</v>
      </c>
      <c r="T24619" t="s">
        <v>3103</v>
      </c>
    </row>
    <row r="24620" spans="17:20">
      <c r="Q24620">
        <v>0.74134259259259305</v>
      </c>
      <c r="R24620">
        <v>1</v>
      </c>
      <c r="S24620" t="s">
        <v>11820</v>
      </c>
      <c r="T24620" t="s">
        <v>3103</v>
      </c>
    </row>
    <row r="24621" spans="17:20">
      <c r="Q24621">
        <v>0.74135416666666698</v>
      </c>
      <c r="R24621">
        <v>1</v>
      </c>
      <c r="S24621" t="s">
        <v>13564</v>
      </c>
      <c r="T24621" t="s">
        <v>3098</v>
      </c>
    </row>
    <row r="24622" spans="17:20">
      <c r="Q24622">
        <v>0.74136574074074102</v>
      </c>
      <c r="R24622">
        <v>2</v>
      </c>
      <c r="S24622" t="s">
        <v>11822</v>
      </c>
      <c r="T24622" t="s">
        <v>3103</v>
      </c>
    </row>
    <row r="24623" spans="17:20">
      <c r="Q24623">
        <v>0.74138888888888899</v>
      </c>
      <c r="R24623">
        <v>2</v>
      </c>
      <c r="S24623" t="s">
        <v>11823</v>
      </c>
      <c r="T24623" t="s">
        <v>3103</v>
      </c>
    </row>
    <row r="24624" spans="17:20">
      <c r="Q24624">
        <v>0.74142361111111099</v>
      </c>
      <c r="R24624">
        <v>1</v>
      </c>
      <c r="S24624" t="s">
        <v>11824</v>
      </c>
      <c r="T24624" t="s">
        <v>3103</v>
      </c>
    </row>
    <row r="24625" spans="17:20">
      <c r="Q24625">
        <v>0.74146990740740704</v>
      </c>
      <c r="R24625">
        <v>1</v>
      </c>
      <c r="S24625" t="s">
        <v>11804</v>
      </c>
      <c r="T24625" t="s">
        <v>3103</v>
      </c>
    </row>
    <row r="24626" spans="17:20">
      <c r="Q24626">
        <v>0.74146990740740704</v>
      </c>
      <c r="R24626">
        <v>1</v>
      </c>
      <c r="S24626" t="s">
        <v>11825</v>
      </c>
      <c r="T24626" t="s">
        <v>3103</v>
      </c>
    </row>
    <row r="24627" spans="17:20">
      <c r="Q24627">
        <v>0.741493055555556</v>
      </c>
      <c r="R24627">
        <v>1</v>
      </c>
      <c r="S24627" t="s">
        <v>11795</v>
      </c>
      <c r="T24627" t="s">
        <v>3221</v>
      </c>
    </row>
    <row r="24628" spans="17:20">
      <c r="Q24628">
        <v>0.741493055555556</v>
      </c>
      <c r="R24628">
        <v>1</v>
      </c>
      <c r="S24628" t="s">
        <v>11826</v>
      </c>
      <c r="T24628" t="s">
        <v>3103</v>
      </c>
    </row>
    <row r="24629" spans="17:20">
      <c r="Q24629">
        <v>0.74153935185185205</v>
      </c>
      <c r="R24629">
        <v>2</v>
      </c>
      <c r="S24629" t="s">
        <v>11829</v>
      </c>
      <c r="T24629" t="s">
        <v>3103</v>
      </c>
    </row>
    <row r="24630" spans="17:20">
      <c r="Q24630">
        <v>0.74155092592592597</v>
      </c>
      <c r="R24630">
        <v>1</v>
      </c>
      <c r="S24630" t="s">
        <v>11798</v>
      </c>
      <c r="T24630" t="s">
        <v>3221</v>
      </c>
    </row>
    <row r="24631" spans="17:20">
      <c r="Q24631">
        <v>0.74155092592592597</v>
      </c>
      <c r="R24631">
        <v>1</v>
      </c>
      <c r="S24631" t="s">
        <v>11807</v>
      </c>
      <c r="T24631" t="s">
        <v>3103</v>
      </c>
    </row>
    <row r="24632" spans="17:20">
      <c r="Q24632">
        <v>0.74156250000000001</v>
      </c>
      <c r="R24632">
        <v>1</v>
      </c>
      <c r="S24632" t="s">
        <v>11776</v>
      </c>
      <c r="T24632" t="s">
        <v>3221</v>
      </c>
    </row>
    <row r="24633" spans="17:20">
      <c r="Q24633">
        <v>0.74157407407407405</v>
      </c>
      <c r="R24633">
        <v>2</v>
      </c>
      <c r="S24633" t="s">
        <v>11809</v>
      </c>
      <c r="T24633" t="s">
        <v>3103</v>
      </c>
    </row>
    <row r="24634" spans="17:20">
      <c r="Q24634">
        <v>0.74158564814814798</v>
      </c>
      <c r="R24634">
        <v>1</v>
      </c>
      <c r="S24634" t="s">
        <v>11799</v>
      </c>
      <c r="T24634" t="s">
        <v>3221</v>
      </c>
    </row>
    <row r="24635" spans="17:20">
      <c r="Q24635">
        <v>0.74158564814814798</v>
      </c>
      <c r="R24635">
        <v>1</v>
      </c>
      <c r="S24635" t="s">
        <v>11832</v>
      </c>
      <c r="T24635" t="s">
        <v>3103</v>
      </c>
    </row>
    <row r="24636" spans="17:20">
      <c r="Q24636">
        <v>0.74158564814814798</v>
      </c>
      <c r="R24636">
        <v>1</v>
      </c>
      <c r="S24636" t="s">
        <v>11792</v>
      </c>
      <c r="T24636" t="s">
        <v>3221</v>
      </c>
    </row>
    <row r="24637" spans="17:20">
      <c r="Q24637">
        <v>0.74159722222222202</v>
      </c>
      <c r="R24637">
        <v>1</v>
      </c>
      <c r="S24637" t="s">
        <v>11786</v>
      </c>
      <c r="T24637" t="s">
        <v>3103</v>
      </c>
    </row>
    <row r="24638" spans="17:20">
      <c r="Q24638">
        <v>0.74159722222222202</v>
      </c>
      <c r="R24638">
        <v>1</v>
      </c>
      <c r="S24638" t="s">
        <v>11812</v>
      </c>
      <c r="T24638" t="s">
        <v>3103</v>
      </c>
    </row>
    <row r="24639" spans="17:20">
      <c r="Q24639">
        <v>0.74164351851851895</v>
      </c>
      <c r="R24639">
        <v>1</v>
      </c>
      <c r="S24639" t="s">
        <v>11813</v>
      </c>
      <c r="T24639" t="s">
        <v>3103</v>
      </c>
    </row>
    <row r="24640" spans="17:20">
      <c r="Q24640">
        <v>0.74165509259259299</v>
      </c>
      <c r="R24640">
        <v>1</v>
      </c>
      <c r="S24640" t="s">
        <v>11800</v>
      </c>
      <c r="T24640" t="s">
        <v>3221</v>
      </c>
    </row>
    <row r="24641" spans="17:20">
      <c r="Q24641">
        <v>0.74165509259259299</v>
      </c>
      <c r="R24641">
        <v>1</v>
      </c>
      <c r="S24641" t="s">
        <v>11885</v>
      </c>
      <c r="T24641" t="s">
        <v>3103</v>
      </c>
    </row>
    <row r="24642" spans="17:20">
      <c r="Q24642">
        <v>0.741689814814815</v>
      </c>
      <c r="R24642">
        <v>1</v>
      </c>
      <c r="S24642" t="s">
        <v>11887</v>
      </c>
      <c r="T24642" t="s">
        <v>3103</v>
      </c>
    </row>
    <row r="24643" spans="17:20">
      <c r="Q24643">
        <v>0.741689814814815</v>
      </c>
      <c r="R24643">
        <v>1</v>
      </c>
      <c r="S24643" t="s">
        <v>11833</v>
      </c>
      <c r="T24643" t="s">
        <v>3103</v>
      </c>
    </row>
    <row r="24644" spans="17:20">
      <c r="Q24644">
        <v>0.74170138888888903</v>
      </c>
      <c r="R24644">
        <v>1</v>
      </c>
      <c r="S24644" t="s">
        <v>13565</v>
      </c>
      <c r="T24644" t="s">
        <v>3096</v>
      </c>
    </row>
    <row r="24645" spans="17:20">
      <c r="Q24645">
        <v>0.74171296296296296</v>
      </c>
      <c r="R24645">
        <v>1</v>
      </c>
      <c r="S24645" t="s">
        <v>11834</v>
      </c>
      <c r="T24645" t="s">
        <v>3103</v>
      </c>
    </row>
    <row r="24646" spans="17:20">
      <c r="Q24646">
        <v>0.741724537037037</v>
      </c>
      <c r="R24646">
        <v>1</v>
      </c>
      <c r="S24646" t="s">
        <v>11837</v>
      </c>
      <c r="T24646" t="s">
        <v>3103</v>
      </c>
    </row>
    <row r="24647" spans="17:20">
      <c r="Q24647">
        <v>0.74174768518518497</v>
      </c>
      <c r="R24647">
        <v>1</v>
      </c>
      <c r="S24647" t="s">
        <v>11868</v>
      </c>
      <c r="T24647" t="s">
        <v>3103</v>
      </c>
    </row>
    <row r="24648" spans="17:20">
      <c r="Q24648">
        <v>0.74177083333333305</v>
      </c>
      <c r="R24648">
        <v>1</v>
      </c>
      <c r="S24648" t="s">
        <v>11869</v>
      </c>
      <c r="T24648" t="s">
        <v>3103</v>
      </c>
    </row>
    <row r="24649" spans="17:20">
      <c r="Q24649">
        <v>0.74178240740740697</v>
      </c>
      <c r="R24649">
        <v>1</v>
      </c>
      <c r="S24649" t="s">
        <v>11838</v>
      </c>
      <c r="T24649" t="s">
        <v>3103</v>
      </c>
    </row>
    <row r="24650" spans="17:20">
      <c r="Q24650">
        <v>0.74180555555555605</v>
      </c>
      <c r="R24650">
        <v>1</v>
      </c>
      <c r="S24650" t="s">
        <v>11805</v>
      </c>
      <c r="T24650" t="s">
        <v>3221</v>
      </c>
    </row>
    <row r="24651" spans="17:20">
      <c r="Q24651">
        <v>0.74181712962962998</v>
      </c>
      <c r="R24651">
        <v>1</v>
      </c>
      <c r="S24651" t="s">
        <v>11808</v>
      </c>
      <c r="T24651" t="s">
        <v>3221</v>
      </c>
    </row>
    <row r="24652" spans="17:20">
      <c r="Q24652">
        <v>0.74185185185185198</v>
      </c>
      <c r="R24652">
        <v>1</v>
      </c>
      <c r="S24652" t="s">
        <v>11839</v>
      </c>
      <c r="T24652" t="s">
        <v>3103</v>
      </c>
    </row>
    <row r="24653" spans="17:20">
      <c r="Q24653">
        <v>0.74192129629629633</v>
      </c>
      <c r="R24653">
        <v>1</v>
      </c>
      <c r="S24653" t="s">
        <v>11797</v>
      </c>
      <c r="T24653" t="s">
        <v>3103</v>
      </c>
    </row>
    <row r="24654" spans="17:20">
      <c r="Q24654">
        <v>0.74193287037037003</v>
      </c>
      <c r="R24654">
        <v>1</v>
      </c>
      <c r="S24654" t="s">
        <v>11842</v>
      </c>
      <c r="T24654" t="s">
        <v>3103</v>
      </c>
    </row>
    <row r="24655" spans="17:20">
      <c r="Q24655">
        <v>0.74194444444444396</v>
      </c>
      <c r="R24655">
        <v>1</v>
      </c>
      <c r="S24655" t="s">
        <v>11889</v>
      </c>
      <c r="T24655" t="s">
        <v>3103</v>
      </c>
    </row>
    <row r="24656" spans="17:20">
      <c r="Q24656">
        <v>0.74199074074074101</v>
      </c>
      <c r="R24656">
        <v>1</v>
      </c>
      <c r="S24656" t="s">
        <v>11803</v>
      </c>
      <c r="T24656" t="s">
        <v>3221</v>
      </c>
    </row>
    <row r="24657" spans="17:20">
      <c r="Q24657">
        <v>0.74199074074074101</v>
      </c>
      <c r="R24657">
        <v>1</v>
      </c>
      <c r="S24657" t="s">
        <v>11844</v>
      </c>
      <c r="T24657" t="s">
        <v>3103</v>
      </c>
    </row>
    <row r="24658" spans="17:20">
      <c r="Q24658">
        <v>0.74202546296296301</v>
      </c>
      <c r="R24658">
        <v>1</v>
      </c>
      <c r="S24658" t="s">
        <v>11801</v>
      </c>
      <c r="T24658" t="s">
        <v>3221</v>
      </c>
    </row>
    <row r="24659" spans="17:20">
      <c r="Q24659">
        <v>0.74203703703703705</v>
      </c>
      <c r="R24659">
        <v>1</v>
      </c>
      <c r="S24659" t="s">
        <v>11893</v>
      </c>
      <c r="T24659" t="s">
        <v>3103</v>
      </c>
    </row>
    <row r="24660" spans="17:20">
      <c r="Q24660">
        <v>0.74207175925925895</v>
      </c>
      <c r="R24660">
        <v>1</v>
      </c>
      <c r="S24660" t="s">
        <v>11845</v>
      </c>
      <c r="T24660" t="s">
        <v>3103</v>
      </c>
    </row>
    <row r="24661" spans="17:20">
      <c r="Q24661">
        <v>0.74210648148148195</v>
      </c>
      <c r="R24661">
        <v>1</v>
      </c>
      <c r="S24661" t="s">
        <v>11846</v>
      </c>
      <c r="T24661" t="s">
        <v>3103</v>
      </c>
    </row>
    <row r="24662" spans="17:20">
      <c r="Q24662">
        <v>0.74212962962963003</v>
      </c>
      <c r="R24662">
        <v>1</v>
      </c>
      <c r="S24662" t="s">
        <v>11849</v>
      </c>
      <c r="T24662" t="s">
        <v>3103</v>
      </c>
    </row>
    <row r="24663" spans="17:20">
      <c r="Q24663">
        <v>0.74215277777777799</v>
      </c>
      <c r="R24663">
        <v>1</v>
      </c>
      <c r="S24663" t="s">
        <v>11764</v>
      </c>
      <c r="T24663" t="s">
        <v>3097</v>
      </c>
    </row>
    <row r="24664" spans="17:20">
      <c r="Q24664">
        <v>0.74226851851851805</v>
      </c>
      <c r="R24664">
        <v>1</v>
      </c>
      <c r="S24664" t="s">
        <v>11810</v>
      </c>
      <c r="T24664" t="s">
        <v>3221</v>
      </c>
    </row>
    <row r="24665" spans="17:20">
      <c r="Q24665">
        <v>0.74230324074074105</v>
      </c>
      <c r="R24665">
        <v>1</v>
      </c>
      <c r="S24665" t="s">
        <v>11836</v>
      </c>
      <c r="T24665" t="s">
        <v>3103</v>
      </c>
    </row>
    <row r="24666" spans="17:20">
      <c r="Q24666">
        <v>0.74230324074074105</v>
      </c>
      <c r="R24666">
        <v>1</v>
      </c>
      <c r="S24666" t="s">
        <v>13566</v>
      </c>
      <c r="T24666" t="s">
        <v>3098</v>
      </c>
    </row>
    <row r="24667" spans="17:20">
      <c r="Q24667">
        <v>0.74232638888888902</v>
      </c>
      <c r="R24667">
        <v>1</v>
      </c>
      <c r="S24667" t="s">
        <v>13567</v>
      </c>
      <c r="T24667" t="s">
        <v>3096</v>
      </c>
    </row>
    <row r="24668" spans="17:20">
      <c r="Q24668">
        <v>0.74234953703703699</v>
      </c>
      <c r="R24668">
        <v>1</v>
      </c>
      <c r="S24668" t="s">
        <v>11814</v>
      </c>
      <c r="T24668" t="s">
        <v>3221</v>
      </c>
    </row>
    <row r="24669" spans="17:20">
      <c r="Q24669">
        <v>0.74238425925925899</v>
      </c>
      <c r="R24669">
        <v>1</v>
      </c>
      <c r="S24669" t="s">
        <v>11831</v>
      </c>
      <c r="T24669" t="s">
        <v>3103</v>
      </c>
    </row>
    <row r="24670" spans="17:20">
      <c r="Q24670">
        <v>0.74244212962962997</v>
      </c>
      <c r="R24670">
        <v>1</v>
      </c>
      <c r="S24670" t="s">
        <v>11816</v>
      </c>
      <c r="T24670" t="s">
        <v>3221</v>
      </c>
    </row>
    <row r="24671" spans="17:20">
      <c r="Q24671">
        <v>0.74247685185185175</v>
      </c>
      <c r="R24671">
        <v>4</v>
      </c>
      <c r="S24671" t="s">
        <v>11806</v>
      </c>
      <c r="T24671" t="s">
        <v>3103</v>
      </c>
    </row>
    <row r="24672" spans="17:20">
      <c r="Q24672">
        <v>0.74250000000000005</v>
      </c>
      <c r="R24672">
        <v>1</v>
      </c>
      <c r="S24672" t="s">
        <v>11855</v>
      </c>
      <c r="T24672" t="s">
        <v>3103</v>
      </c>
    </row>
    <row r="24673" spans="17:20">
      <c r="Q24673">
        <v>0.74253472222222205</v>
      </c>
      <c r="R24673">
        <v>1</v>
      </c>
      <c r="S24673" t="s">
        <v>11850</v>
      </c>
      <c r="T24673" t="s">
        <v>3103</v>
      </c>
    </row>
    <row r="24674" spans="17:20">
      <c r="Q24674">
        <v>0.74260416666666695</v>
      </c>
      <c r="R24674">
        <v>1</v>
      </c>
      <c r="S24674" t="s">
        <v>2562</v>
      </c>
      <c r="T24674" t="s">
        <v>3097</v>
      </c>
    </row>
    <row r="24675" spans="17:20">
      <c r="Q24675">
        <v>0.74262731481481503</v>
      </c>
      <c r="R24675">
        <v>1</v>
      </c>
      <c r="S24675" t="s">
        <v>11815</v>
      </c>
      <c r="T24675" t="s">
        <v>3221</v>
      </c>
    </row>
    <row r="24676" spans="17:20">
      <c r="Q24676">
        <v>0.74262731481481503</v>
      </c>
      <c r="R24676">
        <v>1</v>
      </c>
      <c r="S24676" t="s">
        <v>13568</v>
      </c>
      <c r="T24676" t="s">
        <v>3128</v>
      </c>
    </row>
    <row r="24677" spans="17:20">
      <c r="Q24677">
        <v>0.742650462962963</v>
      </c>
      <c r="R24677">
        <v>1</v>
      </c>
      <c r="S24677" t="s">
        <v>11840</v>
      </c>
      <c r="T24677" t="s">
        <v>3103</v>
      </c>
    </row>
    <row r="24678" spans="17:20">
      <c r="Q24678">
        <v>0.742685185185185</v>
      </c>
      <c r="R24678">
        <v>1</v>
      </c>
      <c r="S24678" t="s">
        <v>11888</v>
      </c>
      <c r="T24678" t="s">
        <v>3097</v>
      </c>
    </row>
    <row r="24679" spans="17:20">
      <c r="Q24679">
        <v>0.74273148148148105</v>
      </c>
      <c r="R24679">
        <v>1</v>
      </c>
      <c r="S24679" t="s">
        <v>13569</v>
      </c>
      <c r="T24679" t="s">
        <v>3221</v>
      </c>
    </row>
    <row r="24680" spans="17:20">
      <c r="Q24680">
        <v>0.74275462962963001</v>
      </c>
      <c r="R24680">
        <v>1</v>
      </c>
      <c r="S24680" t="s">
        <v>11828</v>
      </c>
      <c r="T24680" t="s">
        <v>3221</v>
      </c>
    </row>
    <row r="24681" spans="17:20">
      <c r="Q24681">
        <v>0.74276620370370405</v>
      </c>
      <c r="R24681">
        <v>1</v>
      </c>
      <c r="S24681" t="s">
        <v>13570</v>
      </c>
      <c r="T24681" t="s">
        <v>3097</v>
      </c>
    </row>
    <row r="24682" spans="17:20">
      <c r="Q24682">
        <v>0.74284722222222199</v>
      </c>
      <c r="R24682">
        <v>1</v>
      </c>
      <c r="S24682" t="s">
        <v>11835</v>
      </c>
      <c r="T24682" t="s">
        <v>3221</v>
      </c>
    </row>
    <row r="24683" spans="17:20">
      <c r="Q24683">
        <v>0.743113425925926</v>
      </c>
      <c r="R24683">
        <v>1</v>
      </c>
      <c r="S24683" t="s">
        <v>13571</v>
      </c>
      <c r="T24683" t="s">
        <v>3098</v>
      </c>
    </row>
    <row r="24684" spans="17:20">
      <c r="Q24684">
        <v>0.74320601851851853</v>
      </c>
      <c r="R24684">
        <v>1</v>
      </c>
      <c r="S24684" t="s">
        <v>11863</v>
      </c>
      <c r="T24684" t="s">
        <v>3103</v>
      </c>
    </row>
    <row r="24685" spans="17:20">
      <c r="Q24685">
        <v>0.74324074074074098</v>
      </c>
      <c r="R24685">
        <v>1</v>
      </c>
      <c r="S24685" t="s">
        <v>2562</v>
      </c>
      <c r="T24685" t="s">
        <v>3101</v>
      </c>
    </row>
    <row r="24686" spans="17:20">
      <c r="Q24686">
        <v>0.74325231481481502</v>
      </c>
      <c r="R24686">
        <v>1</v>
      </c>
      <c r="S24686" t="s">
        <v>13572</v>
      </c>
      <c r="T24686" t="s">
        <v>3098</v>
      </c>
    </row>
    <row r="24687" spans="17:20">
      <c r="Q24687">
        <v>0.74344907407407401</v>
      </c>
      <c r="R24687">
        <v>1</v>
      </c>
      <c r="S24687" t="s">
        <v>13573</v>
      </c>
      <c r="T24687" t="s">
        <v>3098</v>
      </c>
    </row>
    <row r="24688" spans="17:20">
      <c r="Q24688">
        <v>0.74346064814814805</v>
      </c>
      <c r="R24688">
        <v>1</v>
      </c>
      <c r="S24688" t="s">
        <v>11858</v>
      </c>
      <c r="T24688" t="s">
        <v>3221</v>
      </c>
    </row>
    <row r="24689" spans="17:20">
      <c r="Q24689">
        <v>0.74347222222222198</v>
      </c>
      <c r="R24689">
        <v>1</v>
      </c>
      <c r="S24689" t="s">
        <v>13574</v>
      </c>
      <c r="T24689" t="s">
        <v>3094</v>
      </c>
    </row>
    <row r="24690" spans="17:20">
      <c r="Q24690">
        <v>0.74348379629629602</v>
      </c>
      <c r="R24690">
        <v>1</v>
      </c>
      <c r="S24690" t="s">
        <v>11911</v>
      </c>
      <c r="T24690" t="s">
        <v>3097</v>
      </c>
    </row>
    <row r="24691" spans="17:20">
      <c r="Q24691">
        <v>0.74354166666666666</v>
      </c>
      <c r="R24691">
        <v>2</v>
      </c>
      <c r="S24691" t="s">
        <v>11866</v>
      </c>
      <c r="T24691" t="s">
        <v>3103</v>
      </c>
    </row>
    <row r="24692" spans="17:20">
      <c r="Q24692">
        <v>0.74362268518518504</v>
      </c>
      <c r="R24692">
        <v>1</v>
      </c>
      <c r="S24692" t="s">
        <v>2562</v>
      </c>
      <c r="T24692" t="s">
        <v>3094</v>
      </c>
    </row>
    <row r="24693" spans="17:20">
      <c r="Q24693">
        <v>0.74366898148148197</v>
      </c>
      <c r="R24693">
        <v>1</v>
      </c>
      <c r="S24693" t="s">
        <v>11859</v>
      </c>
      <c r="T24693" t="s">
        <v>3221</v>
      </c>
    </row>
    <row r="24694" spans="17:20">
      <c r="Q24694">
        <v>0.74368055555555601</v>
      </c>
      <c r="R24694">
        <v>1</v>
      </c>
      <c r="S24694" t="s">
        <v>2562</v>
      </c>
      <c r="T24694" t="s">
        <v>3103</v>
      </c>
    </row>
    <row r="24695" spans="17:20">
      <c r="Q24695">
        <v>0.74368055555555601</v>
      </c>
      <c r="R24695">
        <v>1</v>
      </c>
      <c r="S24695" t="s">
        <v>11905</v>
      </c>
      <c r="T24695" t="s">
        <v>3103</v>
      </c>
    </row>
    <row r="24696" spans="17:20">
      <c r="Q24696">
        <v>0.74368055555555601</v>
      </c>
      <c r="R24696">
        <v>1</v>
      </c>
      <c r="S24696" t="s">
        <v>2562</v>
      </c>
      <c r="T24696" t="s">
        <v>3094</v>
      </c>
    </row>
    <row r="24697" spans="17:20">
      <c r="Q24697">
        <v>0.74375000000000002</v>
      </c>
      <c r="R24697">
        <v>1</v>
      </c>
      <c r="S24697" t="s">
        <v>11908</v>
      </c>
      <c r="T24697" t="s">
        <v>3103</v>
      </c>
    </row>
    <row r="24698" spans="17:20">
      <c r="Q24698">
        <v>0.74376157407407406</v>
      </c>
      <c r="R24698">
        <v>1</v>
      </c>
      <c r="S24698" t="s">
        <v>11856</v>
      </c>
      <c r="T24698" t="s">
        <v>3103</v>
      </c>
    </row>
    <row r="24699" spans="17:20">
      <c r="Q24699">
        <v>0.74381944444444403</v>
      </c>
      <c r="R24699">
        <v>1</v>
      </c>
      <c r="S24699" t="s">
        <v>11817</v>
      </c>
      <c r="T24699" t="s">
        <v>3097</v>
      </c>
    </row>
    <row r="24700" spans="17:20">
      <c r="Q24700">
        <v>0.74392361111111105</v>
      </c>
      <c r="R24700">
        <v>1</v>
      </c>
      <c r="S24700" t="s">
        <v>13575</v>
      </c>
      <c r="T24700" t="s">
        <v>3098</v>
      </c>
    </row>
    <row r="24701" spans="17:20">
      <c r="Q24701">
        <v>0.74392361111111116</v>
      </c>
      <c r="R24701">
        <v>1</v>
      </c>
      <c r="S24701" t="s">
        <v>11852</v>
      </c>
      <c r="T24701" t="s">
        <v>3103</v>
      </c>
    </row>
    <row r="24702" spans="17:20">
      <c r="Q24702">
        <v>0.74393518518518498</v>
      </c>
      <c r="R24702">
        <v>1</v>
      </c>
      <c r="S24702" t="s">
        <v>2562</v>
      </c>
      <c r="T24702" t="s">
        <v>3098</v>
      </c>
    </row>
    <row r="24703" spans="17:20">
      <c r="Q24703">
        <v>0.74398148148148102</v>
      </c>
      <c r="R24703">
        <v>1</v>
      </c>
      <c r="S24703" t="s">
        <v>11861</v>
      </c>
      <c r="T24703" t="s">
        <v>3221</v>
      </c>
    </row>
    <row r="24704" spans="17:20">
      <c r="Q24704">
        <v>0.74409722222222197</v>
      </c>
      <c r="R24704">
        <v>1</v>
      </c>
      <c r="S24704" t="s">
        <v>2562</v>
      </c>
      <c r="T24704" t="s">
        <v>3099</v>
      </c>
    </row>
    <row r="24705" spans="17:20">
      <c r="Q24705">
        <v>0.74424768518518503</v>
      </c>
      <c r="R24705">
        <v>1</v>
      </c>
      <c r="S24705" t="s">
        <v>13576</v>
      </c>
      <c r="T24705" t="s">
        <v>3095</v>
      </c>
    </row>
    <row r="24706" spans="17:20">
      <c r="Q24706">
        <v>0.74425925925925895</v>
      </c>
      <c r="R24706">
        <v>1</v>
      </c>
      <c r="S24706" t="s">
        <v>11914</v>
      </c>
      <c r="T24706" t="s">
        <v>3103</v>
      </c>
    </row>
    <row r="24707" spans="17:20">
      <c r="Q24707">
        <v>0.74436342592592597</v>
      </c>
      <c r="R24707">
        <v>1</v>
      </c>
      <c r="S24707" t="s">
        <v>13577</v>
      </c>
      <c r="T24707" t="s">
        <v>3098</v>
      </c>
    </row>
    <row r="24708" spans="17:20">
      <c r="Q24708">
        <v>0.74440972222222201</v>
      </c>
      <c r="R24708">
        <v>1</v>
      </c>
      <c r="S24708" t="s">
        <v>11915</v>
      </c>
      <c r="T24708" t="s">
        <v>3103</v>
      </c>
    </row>
    <row r="24709" spans="17:20">
      <c r="Q24709">
        <v>0.74442129629629605</v>
      </c>
      <c r="R24709">
        <v>1</v>
      </c>
      <c r="S24709" t="s">
        <v>11877</v>
      </c>
      <c r="T24709" t="s">
        <v>3103</v>
      </c>
    </row>
    <row r="24710" spans="17:20">
      <c r="Q24710">
        <v>0.74449074074074095</v>
      </c>
      <c r="R24710">
        <v>1</v>
      </c>
      <c r="S24710" t="s">
        <v>2562</v>
      </c>
      <c r="T24710" t="s">
        <v>3103</v>
      </c>
    </row>
    <row r="24711" spans="17:20">
      <c r="Q24711">
        <v>0.74452546296296296</v>
      </c>
      <c r="R24711">
        <v>1</v>
      </c>
      <c r="S24711" t="s">
        <v>13578</v>
      </c>
      <c r="T24711" t="s">
        <v>3097</v>
      </c>
    </row>
    <row r="24712" spans="17:20">
      <c r="Q24712">
        <v>0.744537037037037</v>
      </c>
      <c r="R24712">
        <v>1</v>
      </c>
      <c r="S24712" t="s">
        <v>11865</v>
      </c>
      <c r="T24712" t="s">
        <v>3221</v>
      </c>
    </row>
    <row r="24713" spans="17:20">
      <c r="Q24713">
        <v>0.744571759259259</v>
      </c>
      <c r="R24713">
        <v>1</v>
      </c>
      <c r="S24713" t="s">
        <v>11867</v>
      </c>
      <c r="T24713" t="s">
        <v>3221</v>
      </c>
    </row>
    <row r="24714" spans="17:20">
      <c r="Q24714">
        <v>0.744571759259259</v>
      </c>
      <c r="R24714">
        <v>1</v>
      </c>
      <c r="S24714" t="s">
        <v>13579</v>
      </c>
      <c r="T24714" t="s">
        <v>3098</v>
      </c>
    </row>
    <row r="24715" spans="17:20">
      <c r="Q24715">
        <v>0.74458333333333304</v>
      </c>
      <c r="R24715">
        <v>1</v>
      </c>
      <c r="S24715" t="s">
        <v>11875</v>
      </c>
      <c r="T24715" t="s">
        <v>3221</v>
      </c>
    </row>
    <row r="24716" spans="17:20">
      <c r="Q24716">
        <v>0.74462962962962997</v>
      </c>
      <c r="R24716">
        <v>1</v>
      </c>
      <c r="S24716" t="s">
        <v>11920</v>
      </c>
      <c r="T24716" t="s">
        <v>3103</v>
      </c>
    </row>
    <row r="24717" spans="17:20">
      <c r="Q24717">
        <v>0.74486111111111097</v>
      </c>
      <c r="R24717">
        <v>1</v>
      </c>
      <c r="S24717" t="s">
        <v>11870</v>
      </c>
      <c r="T24717" t="s">
        <v>3221</v>
      </c>
    </row>
    <row r="24718" spans="17:20">
      <c r="Q24718">
        <v>0.74504629629629604</v>
      </c>
      <c r="R24718">
        <v>1</v>
      </c>
      <c r="S24718" t="s">
        <v>11919</v>
      </c>
      <c r="T24718" t="s">
        <v>3103</v>
      </c>
    </row>
    <row r="24719" spans="17:20">
      <c r="Q24719">
        <v>0.74510416666666701</v>
      </c>
      <c r="R24719">
        <v>1</v>
      </c>
      <c r="S24719" t="s">
        <v>11881</v>
      </c>
      <c r="T24719" t="s">
        <v>3221</v>
      </c>
    </row>
    <row r="24720" spans="17:20">
      <c r="Q24720">
        <v>0.74513888888888902</v>
      </c>
      <c r="R24720">
        <v>1</v>
      </c>
      <c r="S24720" t="s">
        <v>11890</v>
      </c>
      <c r="T24720" t="s">
        <v>3221</v>
      </c>
    </row>
    <row r="24721" spans="17:20">
      <c r="Q24721">
        <v>0.74515046296296295</v>
      </c>
      <c r="R24721">
        <v>1</v>
      </c>
      <c r="S24721" t="s">
        <v>11892</v>
      </c>
      <c r="T24721" t="s">
        <v>3221</v>
      </c>
    </row>
    <row r="24722" spans="17:20">
      <c r="Q24722">
        <v>0.74518518518518495</v>
      </c>
      <c r="R24722">
        <v>1</v>
      </c>
      <c r="S24722" t="s">
        <v>11880</v>
      </c>
      <c r="T24722" t="s">
        <v>3103</v>
      </c>
    </row>
    <row r="24723" spans="17:20">
      <c r="Q24723">
        <v>0.74519675925925899</v>
      </c>
      <c r="R24723">
        <v>1</v>
      </c>
      <c r="S24723" t="s">
        <v>11925</v>
      </c>
      <c r="T24723" t="s">
        <v>3103</v>
      </c>
    </row>
    <row r="24724" spans="17:20">
      <c r="Q24724">
        <v>0.74521990740740696</v>
      </c>
      <c r="R24724">
        <v>1</v>
      </c>
      <c r="S24724" t="s">
        <v>11894</v>
      </c>
      <c r="T24724" t="s">
        <v>3221</v>
      </c>
    </row>
    <row r="24725" spans="17:20">
      <c r="Q24725">
        <v>0.74521990740740696</v>
      </c>
      <c r="R24725">
        <v>1</v>
      </c>
      <c r="S24725" t="s">
        <v>11918</v>
      </c>
      <c r="T24725" t="s">
        <v>3103</v>
      </c>
    </row>
    <row r="24726" spans="17:20">
      <c r="Q24726">
        <v>0.745231481481481</v>
      </c>
      <c r="R24726">
        <v>5</v>
      </c>
      <c r="S24726" t="s">
        <v>2562</v>
      </c>
      <c r="T24726" t="s">
        <v>3103</v>
      </c>
    </row>
    <row r="24727" spans="17:20">
      <c r="Q24727">
        <v>0.745266203703704</v>
      </c>
      <c r="R24727">
        <v>2</v>
      </c>
      <c r="S24727" t="s">
        <v>11876</v>
      </c>
      <c r="T24727" t="s">
        <v>3103</v>
      </c>
    </row>
    <row r="24728" spans="17:20">
      <c r="Q24728">
        <v>0.74535879629629598</v>
      </c>
      <c r="R24728">
        <v>1</v>
      </c>
      <c r="S24728" t="s">
        <v>13580</v>
      </c>
      <c r="T24728" t="s">
        <v>3098</v>
      </c>
    </row>
    <row r="24729" spans="17:20">
      <c r="Q24729">
        <v>0.74541666666666695</v>
      </c>
      <c r="R24729">
        <v>1</v>
      </c>
      <c r="S24729" t="s">
        <v>2562</v>
      </c>
      <c r="T24729" t="s">
        <v>3098</v>
      </c>
    </row>
    <row r="24730" spans="17:20">
      <c r="Q24730">
        <v>0.74542824074074099</v>
      </c>
      <c r="R24730">
        <v>1</v>
      </c>
      <c r="S24730" t="s">
        <v>2562</v>
      </c>
      <c r="T24730" t="s">
        <v>3103</v>
      </c>
    </row>
    <row r="24731" spans="17:20">
      <c r="Q24731">
        <v>0.74548611111111096</v>
      </c>
      <c r="R24731">
        <v>1</v>
      </c>
      <c r="S24731" t="s">
        <v>2562</v>
      </c>
      <c r="T24731" t="s">
        <v>3103</v>
      </c>
    </row>
    <row r="24732" spans="17:20">
      <c r="Q24732">
        <v>0.74554398148148104</v>
      </c>
      <c r="R24732">
        <v>1</v>
      </c>
      <c r="S24732" t="s">
        <v>2562</v>
      </c>
      <c r="T24732" t="s">
        <v>3097</v>
      </c>
    </row>
    <row r="24733" spans="17:20">
      <c r="Q24733">
        <v>0.74560185185185202</v>
      </c>
      <c r="R24733">
        <v>1</v>
      </c>
      <c r="S24733" t="s">
        <v>2562</v>
      </c>
      <c r="T24733" t="s">
        <v>3103</v>
      </c>
    </row>
    <row r="24734" spans="17:20">
      <c r="Q24734">
        <v>0.74560185185185202</v>
      </c>
      <c r="R24734">
        <v>1</v>
      </c>
      <c r="S24734" t="s">
        <v>2562</v>
      </c>
      <c r="T24734" t="s">
        <v>3101</v>
      </c>
    </row>
    <row r="24735" spans="17:20">
      <c r="Q24735">
        <v>0.74562499999999998</v>
      </c>
      <c r="R24735">
        <v>1</v>
      </c>
      <c r="S24735" t="s">
        <v>11883</v>
      </c>
      <c r="T24735" t="s">
        <v>3221</v>
      </c>
    </row>
    <row r="24736" spans="17:20">
      <c r="Q24736">
        <v>0.74565972222222199</v>
      </c>
      <c r="R24736">
        <v>1</v>
      </c>
      <c r="S24736" t="s">
        <v>2835</v>
      </c>
      <c r="T24736" t="s">
        <v>3099</v>
      </c>
    </row>
    <row r="24737" spans="17:20">
      <c r="Q24737">
        <v>0.745729166666667</v>
      </c>
      <c r="R24737">
        <v>1</v>
      </c>
      <c r="S24737" t="s">
        <v>11899</v>
      </c>
      <c r="T24737" t="s">
        <v>3221</v>
      </c>
    </row>
    <row r="24738" spans="17:20">
      <c r="Q24738">
        <v>0.745763888888889</v>
      </c>
      <c r="R24738">
        <v>1</v>
      </c>
      <c r="S24738" t="s">
        <v>13581</v>
      </c>
      <c r="T24738" t="s">
        <v>3098</v>
      </c>
    </row>
    <row r="24739" spans="17:20">
      <c r="Q24739">
        <v>0.74581018518518505</v>
      </c>
      <c r="R24739">
        <v>1</v>
      </c>
      <c r="S24739" t="s">
        <v>11907</v>
      </c>
      <c r="T24739" t="s">
        <v>3221</v>
      </c>
    </row>
    <row r="24740" spans="17:20">
      <c r="Q24740">
        <v>0.74583333333333302</v>
      </c>
      <c r="R24740">
        <v>1</v>
      </c>
      <c r="S24740" t="s">
        <v>11909</v>
      </c>
      <c r="T24740" t="s">
        <v>3221</v>
      </c>
    </row>
    <row r="24741" spans="17:20">
      <c r="Q24741">
        <v>0.74583333333333302</v>
      </c>
      <c r="R24741">
        <v>2</v>
      </c>
      <c r="S24741" t="s">
        <v>2562</v>
      </c>
      <c r="T24741" t="s">
        <v>3097</v>
      </c>
    </row>
    <row r="24742" spans="17:20">
      <c r="Q24742">
        <v>0.74584490740740739</v>
      </c>
      <c r="R24742">
        <v>1</v>
      </c>
      <c r="S24742" t="s">
        <v>11927</v>
      </c>
      <c r="T24742" t="s">
        <v>3103</v>
      </c>
    </row>
    <row r="24743" spans="17:20">
      <c r="Q24743">
        <v>0.74585648148148154</v>
      </c>
      <c r="R24743">
        <v>1</v>
      </c>
      <c r="S24743" t="s">
        <v>11913</v>
      </c>
      <c r="T24743" t="s">
        <v>3103</v>
      </c>
    </row>
    <row r="24744" spans="17:20">
      <c r="Q24744">
        <v>0.74589120370370399</v>
      </c>
      <c r="R24744">
        <v>1</v>
      </c>
      <c r="S24744" t="s">
        <v>11882</v>
      </c>
      <c r="T24744" t="s">
        <v>3221</v>
      </c>
    </row>
    <row r="24745" spans="17:20">
      <c r="Q24745">
        <v>0.74604166666666705</v>
      </c>
      <c r="R24745">
        <v>1</v>
      </c>
      <c r="S24745" t="s">
        <v>13469</v>
      </c>
      <c r="T24745" t="s">
        <v>3100</v>
      </c>
    </row>
    <row r="24746" spans="17:20">
      <c r="Q24746">
        <v>0.74607638888888905</v>
      </c>
      <c r="R24746">
        <v>1</v>
      </c>
      <c r="S24746" t="s">
        <v>1125</v>
      </c>
      <c r="T24746" t="s">
        <v>3098</v>
      </c>
    </row>
    <row r="24747" spans="17:20">
      <c r="Q24747">
        <v>0.74613425925925903</v>
      </c>
      <c r="R24747">
        <v>1</v>
      </c>
      <c r="S24747" t="s">
        <v>11884</v>
      </c>
      <c r="T24747" t="s">
        <v>3221</v>
      </c>
    </row>
    <row r="24748" spans="17:20">
      <c r="Q24748">
        <v>0.74618055555555596</v>
      </c>
      <c r="R24748">
        <v>1</v>
      </c>
      <c r="S24748" t="s">
        <v>2562</v>
      </c>
      <c r="T24748" t="s">
        <v>3101</v>
      </c>
    </row>
    <row r="24749" spans="17:20">
      <c r="Q24749">
        <v>0.74623842592592604</v>
      </c>
      <c r="R24749">
        <v>1</v>
      </c>
      <c r="S24749" t="s">
        <v>11895</v>
      </c>
      <c r="T24749" t="s">
        <v>3221</v>
      </c>
    </row>
    <row r="24750" spans="17:20">
      <c r="Q24750">
        <v>0.74633101851851802</v>
      </c>
      <c r="R24750">
        <v>1</v>
      </c>
      <c r="S24750" t="s">
        <v>11922</v>
      </c>
      <c r="T24750" t="s">
        <v>3103</v>
      </c>
    </row>
    <row r="24751" spans="17:20">
      <c r="Q24751">
        <v>0.74637731481481495</v>
      </c>
      <c r="R24751">
        <v>1</v>
      </c>
      <c r="S24751" t="s">
        <v>11886</v>
      </c>
      <c r="T24751" t="s">
        <v>3221</v>
      </c>
    </row>
    <row r="24752" spans="17:20">
      <c r="Q24752">
        <v>0.746458333333333</v>
      </c>
      <c r="R24752">
        <v>1</v>
      </c>
      <c r="S24752" t="s">
        <v>2562</v>
      </c>
      <c r="T24752" t="s">
        <v>3103</v>
      </c>
    </row>
    <row r="24753" spans="17:20">
      <c r="Q24753">
        <v>0.74646990740740704</v>
      </c>
      <c r="R24753">
        <v>1</v>
      </c>
      <c r="S24753" t="s">
        <v>2562</v>
      </c>
      <c r="T24753" t="s">
        <v>3103</v>
      </c>
    </row>
    <row r="24754" spans="17:20">
      <c r="Q24754">
        <v>0.74660879629629595</v>
      </c>
      <c r="R24754">
        <v>1</v>
      </c>
      <c r="S24754" t="s">
        <v>13582</v>
      </c>
      <c r="T24754" t="s">
        <v>3098</v>
      </c>
    </row>
    <row r="24755" spans="17:20">
      <c r="Q24755">
        <v>0.74662037037036999</v>
      </c>
      <c r="R24755">
        <v>1</v>
      </c>
      <c r="S24755" t="s">
        <v>2562</v>
      </c>
      <c r="T24755" t="s">
        <v>3103</v>
      </c>
    </row>
    <row r="24756" spans="17:20">
      <c r="Q24756">
        <v>0.74663194444444403</v>
      </c>
      <c r="R24756">
        <v>1</v>
      </c>
      <c r="S24756" t="s">
        <v>2562</v>
      </c>
      <c r="T24756" t="s">
        <v>3101</v>
      </c>
    </row>
    <row r="24757" spans="17:20">
      <c r="Q24757">
        <v>0.74671296296296297</v>
      </c>
      <c r="R24757">
        <v>1</v>
      </c>
      <c r="S24757" t="s">
        <v>11900</v>
      </c>
      <c r="T24757" t="s">
        <v>3221</v>
      </c>
    </row>
    <row r="24758" spans="17:20">
      <c r="Q24758">
        <v>0.74674768518518497</v>
      </c>
      <c r="R24758">
        <v>1</v>
      </c>
      <c r="S24758" t="s">
        <v>11901</v>
      </c>
      <c r="T24758" t="s">
        <v>3221</v>
      </c>
    </row>
    <row r="24759" spans="17:20">
      <c r="Q24759">
        <v>0.74689814814814803</v>
      </c>
      <c r="R24759">
        <v>1</v>
      </c>
      <c r="S24759" t="s">
        <v>2562</v>
      </c>
      <c r="T24759" t="s">
        <v>3094</v>
      </c>
    </row>
    <row r="24760" spans="17:20">
      <c r="Q24760">
        <v>0.746956018518519</v>
      </c>
      <c r="R24760">
        <v>1</v>
      </c>
      <c r="S24760" t="s">
        <v>11933</v>
      </c>
      <c r="T24760" t="s">
        <v>3103</v>
      </c>
    </row>
    <row r="24761" spans="17:20">
      <c r="Q24761">
        <v>0.74697916666666697</v>
      </c>
      <c r="R24761">
        <v>1</v>
      </c>
      <c r="S24761" t="s">
        <v>11932</v>
      </c>
      <c r="T24761" t="s">
        <v>3103</v>
      </c>
    </row>
    <row r="24762" spans="17:20">
      <c r="Q24762">
        <v>0.74733796296296295</v>
      </c>
      <c r="R24762">
        <v>1</v>
      </c>
      <c r="S24762" t="s">
        <v>11764</v>
      </c>
      <c r="T24762" t="s">
        <v>3099</v>
      </c>
    </row>
    <row r="24763" spans="17:20">
      <c r="Q24763">
        <v>0.74734953703703699</v>
      </c>
      <c r="R24763">
        <v>1</v>
      </c>
      <c r="S24763" t="s">
        <v>11935</v>
      </c>
      <c r="T24763" t="s">
        <v>3103</v>
      </c>
    </row>
    <row r="24764" spans="17:20">
      <c r="Q24764">
        <v>0.74736111111111103</v>
      </c>
      <c r="R24764">
        <v>1</v>
      </c>
      <c r="S24764" t="s">
        <v>2562</v>
      </c>
      <c r="T24764" t="s">
        <v>3103</v>
      </c>
    </row>
    <row r="24765" spans="17:20">
      <c r="Q24765">
        <v>0.74740740740740697</v>
      </c>
      <c r="R24765">
        <v>1</v>
      </c>
      <c r="S24765" t="s">
        <v>2562</v>
      </c>
      <c r="T24765" t="s">
        <v>3097</v>
      </c>
    </row>
    <row r="24766" spans="17:20">
      <c r="Q24766">
        <v>0.74750000000000005</v>
      </c>
      <c r="R24766">
        <v>1</v>
      </c>
      <c r="S24766" t="s">
        <v>11930</v>
      </c>
      <c r="T24766" t="s">
        <v>3221</v>
      </c>
    </row>
    <row r="24767" spans="17:20">
      <c r="Q24767">
        <v>0.74750000000000005</v>
      </c>
      <c r="R24767">
        <v>1</v>
      </c>
      <c r="S24767" t="s">
        <v>11936</v>
      </c>
      <c r="T24767" t="s">
        <v>3103</v>
      </c>
    </row>
    <row r="24768" spans="17:20">
      <c r="Q24768">
        <v>0.74752314814814802</v>
      </c>
      <c r="R24768">
        <v>1</v>
      </c>
      <c r="S24768" t="s">
        <v>11937</v>
      </c>
      <c r="T24768" t="s">
        <v>3103</v>
      </c>
    </row>
    <row r="24769" spans="17:20">
      <c r="Q24769">
        <v>0.74754629629629599</v>
      </c>
      <c r="R24769">
        <v>1</v>
      </c>
      <c r="S24769" t="s">
        <v>2562</v>
      </c>
      <c r="T24769" t="s">
        <v>3095</v>
      </c>
    </row>
    <row r="24770" spans="17:20">
      <c r="Q24770">
        <v>0.74770833333333298</v>
      </c>
      <c r="R24770">
        <v>1</v>
      </c>
      <c r="S24770" t="s">
        <v>4046</v>
      </c>
      <c r="T24770" t="s">
        <v>3098</v>
      </c>
    </row>
    <row r="24771" spans="17:20">
      <c r="Q24771">
        <v>0.74773148148148105</v>
      </c>
      <c r="R24771">
        <v>2</v>
      </c>
      <c r="S24771" t="s">
        <v>7299</v>
      </c>
      <c r="T24771" t="s">
        <v>3098</v>
      </c>
    </row>
    <row r="24772" spans="17:20">
      <c r="Q24772">
        <v>0.74781249999999999</v>
      </c>
      <c r="R24772">
        <v>1</v>
      </c>
      <c r="S24772" t="s">
        <v>2562</v>
      </c>
      <c r="T24772" t="s">
        <v>3095</v>
      </c>
    </row>
    <row r="24773" spans="17:20">
      <c r="Q24773">
        <v>0.747847222222222</v>
      </c>
      <c r="R24773">
        <v>2</v>
      </c>
      <c r="S24773" t="s">
        <v>2562</v>
      </c>
      <c r="T24773" t="s">
        <v>3097</v>
      </c>
    </row>
    <row r="24774" spans="17:20">
      <c r="Q24774">
        <v>0.74790509259259297</v>
      </c>
      <c r="R24774">
        <v>1</v>
      </c>
      <c r="S24774" t="s">
        <v>11847</v>
      </c>
      <c r="T24774" t="s">
        <v>3098</v>
      </c>
    </row>
    <row r="24775" spans="17:20">
      <c r="Q24775">
        <v>0.74792824074074105</v>
      </c>
      <c r="R24775">
        <v>2</v>
      </c>
      <c r="S24775" t="s">
        <v>12216</v>
      </c>
      <c r="T24775" t="s">
        <v>3097</v>
      </c>
    </row>
    <row r="24776" spans="17:20">
      <c r="Q24776">
        <v>0.74804398148148099</v>
      </c>
      <c r="R24776">
        <v>1</v>
      </c>
      <c r="S24776" t="s">
        <v>11931</v>
      </c>
      <c r="T24776" t="s">
        <v>3221</v>
      </c>
    </row>
    <row r="24777" spans="17:20">
      <c r="Q24777">
        <v>0.74806712962962996</v>
      </c>
      <c r="R24777">
        <v>1</v>
      </c>
      <c r="S24777" t="s">
        <v>11934</v>
      </c>
      <c r="T24777" t="s">
        <v>3221</v>
      </c>
    </row>
    <row r="24778" spans="17:20">
      <c r="Q24778">
        <v>0.748113425925926</v>
      </c>
      <c r="R24778">
        <v>1</v>
      </c>
      <c r="S24778" t="s">
        <v>2562</v>
      </c>
      <c r="T24778" t="s">
        <v>3103</v>
      </c>
    </row>
    <row r="24779" spans="17:20">
      <c r="Q24779">
        <v>0.74836805555555597</v>
      </c>
      <c r="R24779">
        <v>2</v>
      </c>
      <c r="S24779" t="s">
        <v>11945</v>
      </c>
      <c r="T24779" t="s">
        <v>3103</v>
      </c>
    </row>
    <row r="24780" spans="17:20">
      <c r="Q24780">
        <v>0.74837962962963001</v>
      </c>
      <c r="R24780">
        <v>2</v>
      </c>
      <c r="S24780" t="s">
        <v>11946</v>
      </c>
      <c r="T24780" t="s">
        <v>3103</v>
      </c>
    </row>
    <row r="24781" spans="17:20">
      <c r="Q24781">
        <v>0.74841435185185201</v>
      </c>
      <c r="R24781">
        <v>1</v>
      </c>
      <c r="S24781" t="s">
        <v>11953</v>
      </c>
      <c r="T24781" t="s">
        <v>3103</v>
      </c>
    </row>
    <row r="24782" spans="17:20">
      <c r="Q24782">
        <v>0.74846064814814794</v>
      </c>
      <c r="R24782">
        <v>1</v>
      </c>
      <c r="S24782" t="s">
        <v>2562</v>
      </c>
      <c r="T24782" t="s">
        <v>3221</v>
      </c>
    </row>
    <row r="24783" spans="17:20">
      <c r="Q24783">
        <v>0.74847222222222232</v>
      </c>
      <c r="R24783">
        <v>2</v>
      </c>
      <c r="S24783" t="s">
        <v>11929</v>
      </c>
      <c r="T24783" t="s">
        <v>3103</v>
      </c>
    </row>
    <row r="24784" spans="17:20">
      <c r="Q24784">
        <v>0.74858796296296304</v>
      </c>
      <c r="R24784">
        <v>1</v>
      </c>
      <c r="S24784" t="s">
        <v>2562</v>
      </c>
      <c r="T24784" t="s">
        <v>3097</v>
      </c>
    </row>
    <row r="24785" spans="17:20">
      <c r="Q24785">
        <v>0.74861111111111101</v>
      </c>
      <c r="R24785">
        <v>3</v>
      </c>
      <c r="S24785" t="s">
        <v>11948</v>
      </c>
      <c r="T24785" t="s">
        <v>3103</v>
      </c>
    </row>
    <row r="24786" spans="17:20">
      <c r="Q24786">
        <v>0.74869212962963005</v>
      </c>
      <c r="R24786">
        <v>1</v>
      </c>
      <c r="S24786" t="s">
        <v>11942</v>
      </c>
      <c r="T24786" t="s">
        <v>3221</v>
      </c>
    </row>
    <row r="24787" spans="17:20">
      <c r="Q24787">
        <v>0.74872685185185195</v>
      </c>
      <c r="R24787">
        <v>1</v>
      </c>
      <c r="S24787" t="s">
        <v>11957</v>
      </c>
      <c r="T24787" t="s">
        <v>3103</v>
      </c>
    </row>
    <row r="24788" spans="17:20">
      <c r="Q24788">
        <v>0.74877314814814799</v>
      </c>
      <c r="R24788">
        <v>1</v>
      </c>
      <c r="S24788" t="s">
        <v>2562</v>
      </c>
      <c r="T24788" t="s">
        <v>3097</v>
      </c>
    </row>
    <row r="24789" spans="17:20">
      <c r="Q24789">
        <v>0.74891203703703701</v>
      </c>
      <c r="R24789">
        <v>1</v>
      </c>
      <c r="S24789" t="s">
        <v>2562</v>
      </c>
      <c r="T24789" t="s">
        <v>3101</v>
      </c>
    </row>
    <row r="24790" spans="17:20">
      <c r="Q24790">
        <v>0.74894675925925902</v>
      </c>
      <c r="R24790">
        <v>1</v>
      </c>
      <c r="S24790" t="s">
        <v>11941</v>
      </c>
      <c r="T24790" t="s">
        <v>3221</v>
      </c>
    </row>
    <row r="24791" spans="17:20">
      <c r="Q24791">
        <v>0.74902777777777796</v>
      </c>
      <c r="R24791">
        <v>1</v>
      </c>
      <c r="S24791" t="s">
        <v>11963</v>
      </c>
      <c r="T24791" t="s">
        <v>3103</v>
      </c>
    </row>
    <row r="24792" spans="17:20">
      <c r="Q24792">
        <v>0.74909722222222197</v>
      </c>
      <c r="R24792">
        <v>1</v>
      </c>
      <c r="S24792" t="s">
        <v>2562</v>
      </c>
      <c r="T24792" t="s">
        <v>3103</v>
      </c>
    </row>
    <row r="24793" spans="17:20">
      <c r="Q24793">
        <v>0.74910879629629601</v>
      </c>
      <c r="R24793">
        <v>1</v>
      </c>
      <c r="S24793" t="s">
        <v>2562</v>
      </c>
      <c r="T24793" t="s">
        <v>3097</v>
      </c>
    </row>
    <row r="24794" spans="17:20">
      <c r="Q24794">
        <v>0.74915509259259305</v>
      </c>
      <c r="R24794">
        <v>1</v>
      </c>
      <c r="S24794" t="s">
        <v>2562</v>
      </c>
      <c r="T24794" t="s">
        <v>3095</v>
      </c>
    </row>
    <row r="24795" spans="17:20">
      <c r="Q24795">
        <v>0.749305555555556</v>
      </c>
      <c r="R24795">
        <v>1</v>
      </c>
      <c r="S24795" t="s">
        <v>3729</v>
      </c>
      <c r="T24795" t="s">
        <v>3097</v>
      </c>
    </row>
    <row r="24796" spans="17:20">
      <c r="Q24796">
        <v>0.74943287037036999</v>
      </c>
      <c r="R24796">
        <v>1</v>
      </c>
      <c r="S24796" t="s">
        <v>2562</v>
      </c>
      <c r="T24796" t="s">
        <v>3103</v>
      </c>
    </row>
    <row r="24797" spans="17:20">
      <c r="Q24797">
        <v>0.74943287037036999</v>
      </c>
      <c r="R24797">
        <v>1</v>
      </c>
      <c r="S24797" t="s">
        <v>13583</v>
      </c>
      <c r="T24797" t="s">
        <v>3097</v>
      </c>
    </row>
    <row r="24798" spans="17:20">
      <c r="Q24798">
        <v>0.74952546296296296</v>
      </c>
      <c r="R24798">
        <v>1</v>
      </c>
      <c r="S24798" t="s">
        <v>11951</v>
      </c>
      <c r="T24798" t="s">
        <v>3103</v>
      </c>
    </row>
    <row r="24799" spans="17:20">
      <c r="Q24799">
        <v>0.74959490740740697</v>
      </c>
      <c r="R24799">
        <v>1</v>
      </c>
      <c r="S24799" t="s">
        <v>11961</v>
      </c>
      <c r="T24799" t="s">
        <v>3103</v>
      </c>
    </row>
    <row r="24800" spans="17:20">
      <c r="Q24800">
        <v>0.74961805555555605</v>
      </c>
      <c r="R24800">
        <v>3</v>
      </c>
      <c r="S24800" t="s">
        <v>11966</v>
      </c>
      <c r="T24800" t="s">
        <v>3103</v>
      </c>
    </row>
    <row r="24801" spans="17:20">
      <c r="Q24801">
        <v>0.74965277777777795</v>
      </c>
      <c r="R24801">
        <v>2</v>
      </c>
      <c r="S24801" t="s">
        <v>11952</v>
      </c>
      <c r="T24801" t="s">
        <v>3103</v>
      </c>
    </row>
    <row r="24802" spans="17:20">
      <c r="Q24802">
        <v>0.74966435185185198</v>
      </c>
      <c r="R24802">
        <v>1</v>
      </c>
      <c r="S24802" t="s">
        <v>11962</v>
      </c>
      <c r="T24802" t="s">
        <v>3103</v>
      </c>
    </row>
    <row r="24803" spans="17:20">
      <c r="Q24803">
        <v>0.74971064814814803</v>
      </c>
      <c r="R24803">
        <v>1</v>
      </c>
      <c r="S24803" t="s">
        <v>11967</v>
      </c>
      <c r="T24803" t="s">
        <v>3103</v>
      </c>
    </row>
    <row r="24804" spans="17:20">
      <c r="Q24804">
        <v>0.74972222222222196</v>
      </c>
      <c r="R24804">
        <v>1</v>
      </c>
      <c r="S24804" t="s">
        <v>11968</v>
      </c>
      <c r="T24804" t="s">
        <v>3103</v>
      </c>
    </row>
    <row r="24805" spans="17:20">
      <c r="Q24805">
        <v>0.749733796296296</v>
      </c>
      <c r="R24805">
        <v>1</v>
      </c>
      <c r="S24805" t="s">
        <v>11949</v>
      </c>
      <c r="T24805" t="s">
        <v>3221</v>
      </c>
    </row>
    <row r="24806" spans="17:20">
      <c r="Q24806">
        <v>0.749768518518519</v>
      </c>
      <c r="R24806">
        <v>1</v>
      </c>
      <c r="S24806" t="s">
        <v>11969</v>
      </c>
      <c r="T24806" t="s">
        <v>3103</v>
      </c>
    </row>
    <row r="24807" spans="17:20">
      <c r="Q24807">
        <v>0.74991898148148195</v>
      </c>
      <c r="R24807">
        <v>1</v>
      </c>
      <c r="S24807" t="s">
        <v>11976</v>
      </c>
      <c r="T24807" t="s">
        <v>3103</v>
      </c>
    </row>
    <row r="24808" spans="17:20">
      <c r="Q24808">
        <v>0.74994212962963003</v>
      </c>
      <c r="R24808">
        <v>1</v>
      </c>
      <c r="S24808" t="s">
        <v>11977</v>
      </c>
      <c r="T24808" t="s">
        <v>3103</v>
      </c>
    </row>
    <row r="24809" spans="17:20">
      <c r="Q24809">
        <v>0.74997685185185203</v>
      </c>
      <c r="R24809">
        <v>1</v>
      </c>
      <c r="S24809" t="s">
        <v>11964</v>
      </c>
      <c r="T24809" t="s">
        <v>3103</v>
      </c>
    </row>
    <row r="24810" spans="17:20">
      <c r="Q24810">
        <v>0.75028935185185197</v>
      </c>
      <c r="R24810">
        <v>5</v>
      </c>
      <c r="S24810" t="s">
        <v>11978</v>
      </c>
      <c r="T24810" t="s">
        <v>3103</v>
      </c>
    </row>
    <row r="24811" spans="17:20">
      <c r="Q24811">
        <v>0.75037037037037002</v>
      </c>
      <c r="R24811">
        <v>1</v>
      </c>
      <c r="S24811" t="s">
        <v>11979</v>
      </c>
      <c r="T24811" t="s">
        <v>3103</v>
      </c>
    </row>
    <row r="24812" spans="17:20">
      <c r="Q24812">
        <v>0.75038194444444395</v>
      </c>
      <c r="R24812">
        <v>1</v>
      </c>
      <c r="S24812" t="s">
        <v>12065</v>
      </c>
      <c r="T24812" t="s">
        <v>3103</v>
      </c>
    </row>
    <row r="24813" spans="17:20">
      <c r="Q24813">
        <v>0.75040509259259303</v>
      </c>
      <c r="R24813">
        <v>1</v>
      </c>
      <c r="S24813" t="s">
        <v>11970</v>
      </c>
      <c r="T24813" t="s">
        <v>3221</v>
      </c>
    </row>
    <row r="24814" spans="17:20">
      <c r="Q24814">
        <v>0.750497685185185</v>
      </c>
      <c r="R24814">
        <v>1</v>
      </c>
      <c r="S24814" t="s">
        <v>11981</v>
      </c>
      <c r="T24814" t="s">
        <v>3221</v>
      </c>
    </row>
    <row r="24815" spans="17:20">
      <c r="Q24815">
        <v>0.75059027777777798</v>
      </c>
      <c r="R24815">
        <v>1</v>
      </c>
      <c r="S24815" t="s">
        <v>11974</v>
      </c>
      <c r="T24815" t="s">
        <v>3103</v>
      </c>
    </row>
    <row r="24816" spans="17:20">
      <c r="Q24816">
        <v>0.75064814814814795</v>
      </c>
      <c r="R24816">
        <v>1</v>
      </c>
      <c r="S24816" t="s">
        <v>11975</v>
      </c>
      <c r="T24816" t="s">
        <v>3103</v>
      </c>
    </row>
    <row r="24817" spans="17:20">
      <c r="Q24817">
        <v>0.75090277777777803</v>
      </c>
      <c r="R24817">
        <v>1</v>
      </c>
      <c r="S24817" t="s">
        <v>11980</v>
      </c>
      <c r="T24817" t="s">
        <v>3103</v>
      </c>
    </row>
    <row r="24818" spans="17:20">
      <c r="Q24818">
        <v>0.75104166666666705</v>
      </c>
      <c r="R24818">
        <v>1</v>
      </c>
      <c r="S24818" t="s">
        <v>11987</v>
      </c>
      <c r="T24818" t="s">
        <v>3103</v>
      </c>
    </row>
    <row r="24819" spans="17:20">
      <c r="Q24819">
        <v>0.75104166666666705</v>
      </c>
      <c r="R24819">
        <v>1</v>
      </c>
      <c r="S24819" t="s">
        <v>13584</v>
      </c>
      <c r="T24819" t="s">
        <v>3094</v>
      </c>
    </row>
    <row r="24820" spans="17:20">
      <c r="Q24820">
        <v>0.75113425925925903</v>
      </c>
      <c r="R24820">
        <v>1</v>
      </c>
      <c r="S24820" t="s">
        <v>11960</v>
      </c>
      <c r="T24820" t="s">
        <v>3221</v>
      </c>
    </row>
    <row r="24821" spans="17:20">
      <c r="Q24821">
        <v>0.75116898148148104</v>
      </c>
      <c r="R24821">
        <v>1</v>
      </c>
      <c r="S24821" t="s">
        <v>11984</v>
      </c>
      <c r="T24821" t="s">
        <v>3103</v>
      </c>
    </row>
    <row r="24822" spans="17:20">
      <c r="Q24822">
        <v>0.75121527777777797</v>
      </c>
      <c r="R24822">
        <v>1</v>
      </c>
      <c r="S24822" t="s">
        <v>2562</v>
      </c>
      <c r="T24822" t="s">
        <v>3101</v>
      </c>
    </row>
    <row r="24823" spans="17:20">
      <c r="Q24823">
        <v>0.75127314814814805</v>
      </c>
      <c r="R24823">
        <v>1</v>
      </c>
      <c r="S24823" t="s">
        <v>11947</v>
      </c>
      <c r="T24823" t="s">
        <v>3098</v>
      </c>
    </row>
    <row r="24824" spans="17:20">
      <c r="Q24824">
        <v>0.75141203703703696</v>
      </c>
      <c r="R24824">
        <v>1</v>
      </c>
      <c r="S24824" t="s">
        <v>11990</v>
      </c>
      <c r="T24824" t="s">
        <v>3221</v>
      </c>
    </row>
    <row r="24825" spans="17:20">
      <c r="Q24825">
        <v>0.75143518518518504</v>
      </c>
      <c r="R24825">
        <v>1</v>
      </c>
      <c r="S24825" t="s">
        <v>11993</v>
      </c>
      <c r="T24825" t="s">
        <v>3221</v>
      </c>
    </row>
    <row r="24826" spans="17:20">
      <c r="Q24826">
        <v>0.75145833333333301</v>
      </c>
      <c r="R24826">
        <v>1</v>
      </c>
      <c r="S24826" t="s">
        <v>2562</v>
      </c>
      <c r="T24826" t="s">
        <v>3098</v>
      </c>
    </row>
    <row r="24827" spans="17:20">
      <c r="Q24827">
        <v>0.75150462962963005</v>
      </c>
      <c r="R24827">
        <v>2</v>
      </c>
      <c r="S24827" t="s">
        <v>11985</v>
      </c>
      <c r="T24827" t="s">
        <v>3103</v>
      </c>
    </row>
    <row r="24828" spans="17:20">
      <c r="Q24828">
        <v>0.75164351851851852</v>
      </c>
      <c r="R24828">
        <v>1</v>
      </c>
      <c r="S24828" t="s">
        <v>11982</v>
      </c>
      <c r="T24828" t="s">
        <v>3103</v>
      </c>
    </row>
    <row r="24829" spans="17:20">
      <c r="Q24829">
        <v>0.75166666666666704</v>
      </c>
      <c r="R24829">
        <v>1</v>
      </c>
      <c r="S24829" t="s">
        <v>11991</v>
      </c>
      <c r="T24829" t="s">
        <v>3103</v>
      </c>
    </row>
    <row r="24830" spans="17:20">
      <c r="Q24830">
        <v>0.75170138888888904</v>
      </c>
      <c r="R24830">
        <v>1</v>
      </c>
      <c r="S24830" t="s">
        <v>11972</v>
      </c>
      <c r="T24830" t="s">
        <v>3221</v>
      </c>
    </row>
    <row r="24831" spans="17:20">
      <c r="Q24831">
        <v>0.75171296296296297</v>
      </c>
      <c r="R24831">
        <v>1</v>
      </c>
      <c r="S24831" t="s">
        <v>2562</v>
      </c>
      <c r="T24831" t="s">
        <v>3097</v>
      </c>
    </row>
    <row r="24832" spans="17:20">
      <c r="Q24832">
        <v>0.75178240740740698</v>
      </c>
      <c r="R24832">
        <v>1</v>
      </c>
      <c r="S24832" t="s">
        <v>11983</v>
      </c>
      <c r="T24832" t="s">
        <v>3221</v>
      </c>
    </row>
    <row r="24833" spans="17:20">
      <c r="Q24833">
        <v>0.75180555555555595</v>
      </c>
      <c r="R24833">
        <v>1</v>
      </c>
      <c r="S24833" t="s">
        <v>11988</v>
      </c>
      <c r="T24833" t="s">
        <v>3103</v>
      </c>
    </row>
    <row r="24834" spans="17:20">
      <c r="Q24834">
        <v>0.75201388888888898</v>
      </c>
      <c r="R24834">
        <v>3</v>
      </c>
      <c r="S24834" t="s">
        <v>12007</v>
      </c>
      <c r="T24834" t="s">
        <v>3103</v>
      </c>
    </row>
    <row r="24835" spans="17:20">
      <c r="Q24835">
        <v>0.75204861111111099</v>
      </c>
      <c r="R24835">
        <v>4</v>
      </c>
      <c r="S24835" t="s">
        <v>12008</v>
      </c>
      <c r="T24835" t="s">
        <v>3103</v>
      </c>
    </row>
    <row r="24836" spans="17:20">
      <c r="Q24836">
        <v>0.75204861111111099</v>
      </c>
      <c r="R24836">
        <v>1</v>
      </c>
      <c r="S24836" t="s">
        <v>2562</v>
      </c>
      <c r="T24836" t="s">
        <v>3097</v>
      </c>
    </row>
    <row r="24837" spans="17:20">
      <c r="Q24837">
        <v>0.75209490740740703</v>
      </c>
      <c r="R24837">
        <v>1</v>
      </c>
      <c r="S24837" t="s">
        <v>12010</v>
      </c>
      <c r="T24837" t="s">
        <v>3103</v>
      </c>
    </row>
    <row r="24838" spans="17:20">
      <c r="Q24838">
        <v>0.75210648148148196</v>
      </c>
      <c r="R24838">
        <v>1</v>
      </c>
      <c r="S24838" t="s">
        <v>13585</v>
      </c>
      <c r="T24838" t="s">
        <v>3094</v>
      </c>
    </row>
    <row r="24839" spans="17:20">
      <c r="Q24839">
        <v>0.75212962962963004</v>
      </c>
      <c r="R24839">
        <v>1</v>
      </c>
      <c r="S24839" t="s">
        <v>12014</v>
      </c>
      <c r="T24839" t="s">
        <v>3103</v>
      </c>
    </row>
    <row r="24840" spans="17:20">
      <c r="Q24840">
        <v>0.75217592592592597</v>
      </c>
      <c r="R24840">
        <v>1</v>
      </c>
      <c r="S24840" t="s">
        <v>12015</v>
      </c>
      <c r="T24840" t="s">
        <v>3103</v>
      </c>
    </row>
    <row r="24841" spans="17:20">
      <c r="Q24841">
        <v>0.75219907407407405</v>
      </c>
      <c r="R24841">
        <v>1</v>
      </c>
      <c r="S24841" t="s">
        <v>12017</v>
      </c>
      <c r="T24841" t="s">
        <v>3103</v>
      </c>
    </row>
    <row r="24842" spans="17:20">
      <c r="Q24842">
        <v>0.75219907407407405</v>
      </c>
      <c r="R24842">
        <v>1</v>
      </c>
      <c r="S24842" t="s">
        <v>12079</v>
      </c>
      <c r="T24842" t="s">
        <v>3097</v>
      </c>
    </row>
    <row r="24843" spans="17:20">
      <c r="Q24843">
        <v>0.75224537037036998</v>
      </c>
      <c r="R24843">
        <v>1</v>
      </c>
      <c r="S24843" t="s">
        <v>13586</v>
      </c>
      <c r="T24843" t="s">
        <v>3098</v>
      </c>
    </row>
    <row r="24844" spans="17:20">
      <c r="Q24844">
        <v>0.75228009259259299</v>
      </c>
      <c r="R24844">
        <v>4</v>
      </c>
      <c r="S24844" t="s">
        <v>12020</v>
      </c>
      <c r="T24844" t="s">
        <v>3103</v>
      </c>
    </row>
    <row r="24845" spans="17:20">
      <c r="Q24845">
        <v>0.75230324074074095</v>
      </c>
      <c r="R24845">
        <v>1</v>
      </c>
      <c r="S24845" t="s">
        <v>12021</v>
      </c>
      <c r="T24845" t="s">
        <v>3103</v>
      </c>
    </row>
    <row r="24846" spans="17:20">
      <c r="Q24846">
        <v>0.752349537037037</v>
      </c>
      <c r="R24846">
        <v>4</v>
      </c>
      <c r="S24846" t="s">
        <v>12022</v>
      </c>
      <c r="T24846" t="s">
        <v>3103</v>
      </c>
    </row>
    <row r="24847" spans="17:20">
      <c r="Q24847">
        <v>0.75236111111111104</v>
      </c>
      <c r="R24847">
        <v>1</v>
      </c>
      <c r="S24847" t="s">
        <v>2562</v>
      </c>
      <c r="T24847" t="s">
        <v>3097</v>
      </c>
    </row>
    <row r="24848" spans="17:20">
      <c r="Q24848">
        <v>0.75237268518518496</v>
      </c>
      <c r="R24848">
        <v>1</v>
      </c>
      <c r="S24848" t="s">
        <v>12023</v>
      </c>
      <c r="T24848" t="s">
        <v>3103</v>
      </c>
    </row>
    <row r="24849" spans="17:20">
      <c r="Q24849">
        <v>0.75239583333333304</v>
      </c>
      <c r="R24849">
        <v>2</v>
      </c>
      <c r="S24849" t="s">
        <v>12025</v>
      </c>
      <c r="T24849" t="s">
        <v>3103</v>
      </c>
    </row>
    <row r="24850" spans="17:20">
      <c r="Q24850">
        <v>0.75243055555555605</v>
      </c>
      <c r="R24850">
        <v>1</v>
      </c>
      <c r="S24850" t="s">
        <v>12027</v>
      </c>
      <c r="T24850" t="s">
        <v>3103</v>
      </c>
    </row>
    <row r="24851" spans="17:20">
      <c r="Q24851">
        <v>0.75265046296296301</v>
      </c>
      <c r="R24851">
        <v>1</v>
      </c>
      <c r="S24851" t="s">
        <v>3730</v>
      </c>
      <c r="T24851" t="s">
        <v>3097</v>
      </c>
    </row>
    <row r="24852" spans="17:20">
      <c r="Q24852">
        <v>0.75268518518518501</v>
      </c>
      <c r="R24852">
        <v>1</v>
      </c>
      <c r="S24852" t="s">
        <v>2562</v>
      </c>
      <c r="T24852" t="s">
        <v>3221</v>
      </c>
    </row>
    <row r="24853" spans="17:20">
      <c r="Q24853">
        <v>0.7528125</v>
      </c>
      <c r="R24853">
        <v>1</v>
      </c>
      <c r="S24853" t="s">
        <v>12000</v>
      </c>
      <c r="T24853" t="s">
        <v>3221</v>
      </c>
    </row>
    <row r="24854" spans="17:20">
      <c r="Q24854">
        <v>0.75282407407407403</v>
      </c>
      <c r="R24854">
        <v>1</v>
      </c>
      <c r="S24854" t="s">
        <v>12011</v>
      </c>
      <c r="T24854" t="s">
        <v>3103</v>
      </c>
    </row>
    <row r="24855" spans="17:20">
      <c r="Q24855">
        <v>0.75283564814814796</v>
      </c>
      <c r="R24855">
        <v>1</v>
      </c>
      <c r="S24855" t="s">
        <v>12013</v>
      </c>
      <c r="T24855" t="s">
        <v>3221</v>
      </c>
    </row>
    <row r="24856" spans="17:20">
      <c r="Q24856">
        <v>0.752847222222222</v>
      </c>
      <c r="R24856">
        <v>1</v>
      </c>
      <c r="S24856" t="s">
        <v>12001</v>
      </c>
      <c r="T24856" t="s">
        <v>3221</v>
      </c>
    </row>
    <row r="24857" spans="17:20">
      <c r="Q24857">
        <v>0.75290509259259297</v>
      </c>
      <c r="R24857">
        <v>1</v>
      </c>
      <c r="S24857" t="s">
        <v>2562</v>
      </c>
      <c r="T24857" t="s">
        <v>3221</v>
      </c>
    </row>
    <row r="24858" spans="17:20">
      <c r="Q24858">
        <v>0.75297453703703698</v>
      </c>
      <c r="R24858">
        <v>2</v>
      </c>
      <c r="S24858" t="s">
        <v>528</v>
      </c>
      <c r="T24858" t="s">
        <v>3094</v>
      </c>
    </row>
    <row r="24859" spans="17:20">
      <c r="Q24859">
        <v>0.75300925925925899</v>
      </c>
      <c r="R24859">
        <v>1</v>
      </c>
      <c r="S24859" t="s">
        <v>2562</v>
      </c>
      <c r="T24859" t="s">
        <v>3097</v>
      </c>
    </row>
    <row r="24860" spans="17:20">
      <c r="Q24860">
        <v>0.75302083333333303</v>
      </c>
      <c r="R24860">
        <v>1</v>
      </c>
      <c r="S24860" t="s">
        <v>12028</v>
      </c>
      <c r="T24860" t="s">
        <v>3103</v>
      </c>
    </row>
    <row r="24861" spans="17:20">
      <c r="Q24861">
        <v>0.75302083333333303</v>
      </c>
      <c r="R24861">
        <v>1</v>
      </c>
      <c r="S24861" t="s">
        <v>12029</v>
      </c>
      <c r="T24861" t="s">
        <v>3103</v>
      </c>
    </row>
    <row r="24862" spans="17:20">
      <c r="Q24862">
        <v>0.75305555555555603</v>
      </c>
      <c r="R24862">
        <v>1</v>
      </c>
      <c r="S24862" t="s">
        <v>12003</v>
      </c>
      <c r="T24862" t="s">
        <v>3221</v>
      </c>
    </row>
    <row r="24863" spans="17:20">
      <c r="Q24863">
        <v>0.75310185185185197</v>
      </c>
      <c r="R24863">
        <v>1</v>
      </c>
      <c r="S24863" t="s">
        <v>12004</v>
      </c>
      <c r="T24863" t="s">
        <v>3221</v>
      </c>
    </row>
    <row r="24864" spans="17:20">
      <c r="Q24864">
        <v>0.75311342592592601</v>
      </c>
      <c r="R24864">
        <v>1</v>
      </c>
      <c r="S24864" t="s">
        <v>12066</v>
      </c>
      <c r="T24864" t="s">
        <v>3103</v>
      </c>
    </row>
    <row r="24865" spans="17:20">
      <c r="Q24865">
        <v>0.75312500000000004</v>
      </c>
      <c r="R24865">
        <v>1</v>
      </c>
      <c r="S24865" t="s">
        <v>12030</v>
      </c>
      <c r="T24865" t="s">
        <v>3103</v>
      </c>
    </row>
    <row r="24866" spans="17:20">
      <c r="Q24866">
        <v>0.75313657407407397</v>
      </c>
      <c r="R24866">
        <v>1</v>
      </c>
      <c r="S24866" t="s">
        <v>12005</v>
      </c>
      <c r="T24866" t="s">
        <v>3221</v>
      </c>
    </row>
    <row r="24867" spans="17:20">
      <c r="Q24867">
        <v>0.75313657407407397</v>
      </c>
      <c r="R24867">
        <v>1</v>
      </c>
      <c r="S24867" t="s">
        <v>13587</v>
      </c>
      <c r="T24867" t="s">
        <v>3098</v>
      </c>
    </row>
    <row r="24868" spans="17:20">
      <c r="Q24868">
        <v>0.75321759259259302</v>
      </c>
      <c r="R24868">
        <v>1</v>
      </c>
      <c r="S24868" t="s">
        <v>12006</v>
      </c>
      <c r="T24868" t="s">
        <v>3221</v>
      </c>
    </row>
    <row r="24869" spans="17:20">
      <c r="Q24869">
        <v>0.75327546296296299</v>
      </c>
      <c r="R24869">
        <v>1</v>
      </c>
      <c r="S24869" t="s">
        <v>12034</v>
      </c>
      <c r="T24869" t="s">
        <v>3103</v>
      </c>
    </row>
    <row r="24870" spans="17:20">
      <c r="Q24870">
        <v>0.75333333333333297</v>
      </c>
      <c r="R24870">
        <v>1</v>
      </c>
      <c r="S24870" t="s">
        <v>12002</v>
      </c>
      <c r="T24870" t="s">
        <v>3221</v>
      </c>
    </row>
    <row r="24871" spans="17:20">
      <c r="Q24871">
        <v>0.7533333333333333</v>
      </c>
      <c r="R24871">
        <v>1</v>
      </c>
      <c r="S24871" t="s">
        <v>12009</v>
      </c>
      <c r="T24871" t="s">
        <v>3103</v>
      </c>
    </row>
    <row r="24872" spans="17:20">
      <c r="Q24872">
        <v>0.75339120370370405</v>
      </c>
      <c r="R24872">
        <v>2</v>
      </c>
      <c r="S24872" t="s">
        <v>2562</v>
      </c>
      <c r="T24872" t="s">
        <v>3103</v>
      </c>
    </row>
    <row r="24873" spans="17:20">
      <c r="Q24873">
        <v>0.75350694444444399</v>
      </c>
      <c r="R24873">
        <v>1</v>
      </c>
      <c r="S24873" t="s">
        <v>11817</v>
      </c>
      <c r="T24873" t="s">
        <v>3094</v>
      </c>
    </row>
    <row r="24874" spans="17:20">
      <c r="Q24874">
        <v>0.75356481481481496</v>
      </c>
      <c r="R24874">
        <v>1</v>
      </c>
      <c r="S24874" t="s">
        <v>12012</v>
      </c>
      <c r="T24874" t="s">
        <v>3221</v>
      </c>
    </row>
    <row r="24875" spans="17:20">
      <c r="Q24875">
        <v>0.75358796296296304</v>
      </c>
      <c r="R24875">
        <v>1</v>
      </c>
      <c r="S24875" t="s">
        <v>12045</v>
      </c>
      <c r="T24875" t="s">
        <v>3103</v>
      </c>
    </row>
    <row r="24876" spans="17:20">
      <c r="Q24876">
        <v>0.75361111111111101</v>
      </c>
      <c r="R24876">
        <v>1</v>
      </c>
      <c r="S24876" t="s">
        <v>13588</v>
      </c>
      <c r="T24876" t="s">
        <v>3098</v>
      </c>
    </row>
    <row r="24877" spans="17:20">
      <c r="Q24877">
        <v>0.75362268518518505</v>
      </c>
      <c r="R24877">
        <v>1</v>
      </c>
      <c r="S24877" t="s">
        <v>12016</v>
      </c>
      <c r="T24877" t="s">
        <v>3221</v>
      </c>
    </row>
    <row r="24878" spans="17:20">
      <c r="Q24878">
        <v>0.75366898148148198</v>
      </c>
      <c r="R24878">
        <v>1</v>
      </c>
      <c r="S24878" t="s">
        <v>13589</v>
      </c>
      <c r="T24878" t="s">
        <v>3098</v>
      </c>
    </row>
    <row r="24879" spans="17:20">
      <c r="Q24879">
        <v>0.75376157407407396</v>
      </c>
      <c r="R24879">
        <v>1</v>
      </c>
      <c r="S24879" t="s">
        <v>2562</v>
      </c>
      <c r="T24879" t="s">
        <v>3103</v>
      </c>
    </row>
    <row r="24880" spans="17:20">
      <c r="Q24880">
        <v>0.75379629629629596</v>
      </c>
      <c r="R24880">
        <v>1</v>
      </c>
      <c r="S24880" t="s">
        <v>12036</v>
      </c>
      <c r="T24880" t="s">
        <v>3103</v>
      </c>
    </row>
    <row r="24881" spans="17:20">
      <c r="Q24881">
        <v>0.75381944444444404</v>
      </c>
      <c r="R24881">
        <v>1</v>
      </c>
      <c r="S24881" t="s">
        <v>12032</v>
      </c>
      <c r="T24881" t="s">
        <v>3103</v>
      </c>
    </row>
    <row r="24882" spans="17:20">
      <c r="Q24882">
        <v>0.75381944444444404</v>
      </c>
      <c r="R24882">
        <v>1</v>
      </c>
      <c r="S24882" t="s">
        <v>2562</v>
      </c>
      <c r="T24882" t="s">
        <v>3097</v>
      </c>
    </row>
    <row r="24883" spans="17:20">
      <c r="Q24883">
        <v>0.75384259259259301</v>
      </c>
      <c r="R24883">
        <v>1</v>
      </c>
      <c r="S24883" t="s">
        <v>2562</v>
      </c>
      <c r="T24883" t="s">
        <v>3101</v>
      </c>
    </row>
    <row r="24884" spans="17:20">
      <c r="Q24884">
        <v>0.75386574074074097</v>
      </c>
      <c r="R24884">
        <v>2</v>
      </c>
      <c r="S24884" t="s">
        <v>12033</v>
      </c>
      <c r="T24884" t="s">
        <v>3103</v>
      </c>
    </row>
    <row r="24885" spans="17:20">
      <c r="Q24885">
        <v>0.754039351851852</v>
      </c>
      <c r="R24885">
        <v>1</v>
      </c>
      <c r="S24885" t="s">
        <v>2562</v>
      </c>
      <c r="T24885" t="s">
        <v>3097</v>
      </c>
    </row>
    <row r="24886" spans="17:20">
      <c r="Q24886">
        <v>0.75408564814814805</v>
      </c>
      <c r="R24886">
        <v>1</v>
      </c>
      <c r="S24886" t="s">
        <v>2562</v>
      </c>
      <c r="T24886" t="s">
        <v>3097</v>
      </c>
    </row>
    <row r="24887" spans="17:20">
      <c r="Q24887">
        <v>0.75414351851851802</v>
      </c>
      <c r="R24887">
        <v>1</v>
      </c>
      <c r="S24887" t="s">
        <v>12037</v>
      </c>
      <c r="T24887" t="s">
        <v>3103</v>
      </c>
    </row>
    <row r="24888" spans="17:20">
      <c r="Q24888">
        <v>0.754236111111111</v>
      </c>
      <c r="R24888">
        <v>1</v>
      </c>
      <c r="S24888" t="s">
        <v>2562</v>
      </c>
      <c r="T24888" t="s">
        <v>3094</v>
      </c>
    </row>
    <row r="24889" spans="17:20">
      <c r="Q24889">
        <v>0.75444444444444403</v>
      </c>
      <c r="R24889">
        <v>1</v>
      </c>
      <c r="S24889" t="s">
        <v>12042</v>
      </c>
      <c r="T24889" t="s">
        <v>3221</v>
      </c>
    </row>
    <row r="24890" spans="17:20">
      <c r="Q24890">
        <v>0.75444444444444403</v>
      </c>
      <c r="R24890">
        <v>1</v>
      </c>
      <c r="S24890" t="s">
        <v>12026</v>
      </c>
      <c r="T24890" t="s">
        <v>3221</v>
      </c>
    </row>
    <row r="24891" spans="17:20">
      <c r="Q24891">
        <v>0.75449074074074096</v>
      </c>
      <c r="R24891">
        <v>1</v>
      </c>
      <c r="S24891" t="s">
        <v>12047</v>
      </c>
      <c r="T24891" t="s">
        <v>3103</v>
      </c>
    </row>
    <row r="24892" spans="17:20">
      <c r="Q24892">
        <v>0.75452546296296297</v>
      </c>
      <c r="R24892">
        <v>1</v>
      </c>
      <c r="S24892" t="s">
        <v>1038</v>
      </c>
      <c r="T24892" t="s">
        <v>3097</v>
      </c>
    </row>
    <row r="24893" spans="17:20">
      <c r="Q24893">
        <v>0.75461805555555606</v>
      </c>
      <c r="R24893">
        <v>3</v>
      </c>
      <c r="S24893" t="s">
        <v>11986</v>
      </c>
      <c r="T24893" t="s">
        <v>3098</v>
      </c>
    </row>
    <row r="24894" spans="17:20">
      <c r="Q24894">
        <v>0.75466435185185199</v>
      </c>
      <c r="R24894">
        <v>1</v>
      </c>
      <c r="S24894" t="s">
        <v>13590</v>
      </c>
      <c r="T24894" t="s">
        <v>3098</v>
      </c>
    </row>
    <row r="24895" spans="17:20">
      <c r="Q24895">
        <v>0.75475694444444397</v>
      </c>
      <c r="R24895">
        <v>1</v>
      </c>
      <c r="S24895" t="s">
        <v>13591</v>
      </c>
      <c r="T24895" t="s">
        <v>3098</v>
      </c>
    </row>
    <row r="24896" spans="17:20">
      <c r="Q24896">
        <v>0.754768518518519</v>
      </c>
      <c r="R24896">
        <v>1</v>
      </c>
      <c r="S24896" t="s">
        <v>2562</v>
      </c>
      <c r="T24896" t="s">
        <v>3221</v>
      </c>
    </row>
    <row r="24897" spans="17:20">
      <c r="Q24897">
        <v>0.75478009259259304</v>
      </c>
      <c r="R24897">
        <v>3</v>
      </c>
      <c r="S24897" t="s">
        <v>13592</v>
      </c>
      <c r="T24897" t="s">
        <v>3098</v>
      </c>
    </row>
    <row r="24898" spans="17:20">
      <c r="Q24898">
        <v>0.75481481481481505</v>
      </c>
      <c r="R24898">
        <v>1</v>
      </c>
      <c r="S24898" t="s">
        <v>2562</v>
      </c>
      <c r="T24898" t="s">
        <v>3094</v>
      </c>
    </row>
    <row r="24899" spans="17:20">
      <c r="Q24899">
        <v>0.754965277777778</v>
      </c>
      <c r="R24899">
        <v>1</v>
      </c>
      <c r="S24899" t="s">
        <v>12038</v>
      </c>
      <c r="T24899" t="s">
        <v>3221</v>
      </c>
    </row>
    <row r="24900" spans="17:20">
      <c r="Q24900">
        <v>0.754965277777778</v>
      </c>
      <c r="R24900">
        <v>1</v>
      </c>
      <c r="S24900" t="s">
        <v>2562</v>
      </c>
      <c r="T24900" t="s">
        <v>3094</v>
      </c>
    </row>
    <row r="24901" spans="17:20">
      <c r="Q24901">
        <v>0.75513888888888903</v>
      </c>
      <c r="R24901">
        <v>1</v>
      </c>
      <c r="S24901" t="s">
        <v>3737</v>
      </c>
      <c r="T24901" t="s">
        <v>3099</v>
      </c>
    </row>
    <row r="24902" spans="17:20">
      <c r="Q24902">
        <v>0.75518518518518496</v>
      </c>
      <c r="R24902">
        <v>1</v>
      </c>
      <c r="S24902" t="s">
        <v>12053</v>
      </c>
      <c r="T24902" t="s">
        <v>3221</v>
      </c>
    </row>
    <row r="24903" spans="17:20">
      <c r="Q24903">
        <v>0.755196759259259</v>
      </c>
      <c r="R24903">
        <v>1</v>
      </c>
      <c r="S24903" t="s">
        <v>12040</v>
      </c>
      <c r="T24903" t="s">
        <v>3221</v>
      </c>
    </row>
    <row r="24904" spans="17:20">
      <c r="Q24904">
        <v>0.75520833333333304</v>
      </c>
      <c r="R24904">
        <v>1</v>
      </c>
      <c r="S24904" t="s">
        <v>12041</v>
      </c>
      <c r="T24904" t="s">
        <v>3221</v>
      </c>
    </row>
    <row r="24905" spans="17:20">
      <c r="Q24905">
        <v>0.75520833333333304</v>
      </c>
      <c r="R24905">
        <v>2</v>
      </c>
      <c r="S24905" t="s">
        <v>2562</v>
      </c>
      <c r="T24905" t="s">
        <v>3094</v>
      </c>
    </row>
    <row r="24906" spans="17:20">
      <c r="Q24906">
        <v>0.75526620370370401</v>
      </c>
      <c r="R24906">
        <v>1</v>
      </c>
      <c r="S24906" t="s">
        <v>12039</v>
      </c>
      <c r="T24906" t="s">
        <v>3103</v>
      </c>
    </row>
    <row r="24907" spans="17:20">
      <c r="Q24907">
        <v>0.75528935185185198</v>
      </c>
      <c r="R24907">
        <v>1</v>
      </c>
      <c r="S24907" t="s">
        <v>3979</v>
      </c>
      <c r="T24907" t="s">
        <v>3097</v>
      </c>
    </row>
    <row r="24908" spans="17:20">
      <c r="Q24908">
        <v>0.75538194444444395</v>
      </c>
      <c r="R24908">
        <v>1</v>
      </c>
      <c r="S24908" t="s">
        <v>2562</v>
      </c>
      <c r="T24908" t="s">
        <v>3097</v>
      </c>
    </row>
    <row r="24909" spans="17:20">
      <c r="Q24909">
        <v>0.75549768518518501</v>
      </c>
      <c r="R24909">
        <v>1</v>
      </c>
      <c r="S24909" t="s">
        <v>12044</v>
      </c>
      <c r="T24909" t="s">
        <v>3221</v>
      </c>
    </row>
    <row r="24910" spans="17:20">
      <c r="Q24910">
        <v>0.75572916666666701</v>
      </c>
      <c r="R24910">
        <v>1</v>
      </c>
      <c r="S24910" t="s">
        <v>12080</v>
      </c>
      <c r="T24910" t="s">
        <v>3221</v>
      </c>
    </row>
    <row r="24911" spans="17:20">
      <c r="Q24911">
        <v>0.75575231481481497</v>
      </c>
      <c r="R24911">
        <v>1</v>
      </c>
      <c r="S24911" t="s">
        <v>12050</v>
      </c>
      <c r="T24911" t="s">
        <v>3221</v>
      </c>
    </row>
    <row r="24912" spans="17:20">
      <c r="Q24912">
        <v>0.75577546296296305</v>
      </c>
      <c r="R24912">
        <v>1</v>
      </c>
      <c r="S24912" t="s">
        <v>12061</v>
      </c>
      <c r="T24912" t="s">
        <v>3221</v>
      </c>
    </row>
    <row r="24913" spans="17:20">
      <c r="Q24913">
        <v>0.75578703703703698</v>
      </c>
      <c r="R24913">
        <v>1</v>
      </c>
      <c r="S24913" t="s">
        <v>13593</v>
      </c>
      <c r="T24913" t="s">
        <v>3097</v>
      </c>
    </row>
    <row r="24914" spans="17:20">
      <c r="Q24914">
        <v>0.75582175925925899</v>
      </c>
      <c r="R24914">
        <v>1</v>
      </c>
      <c r="S24914" t="s">
        <v>12055</v>
      </c>
      <c r="T24914" t="s">
        <v>3221</v>
      </c>
    </row>
    <row r="24915" spans="17:20">
      <c r="Q24915">
        <v>0.75593750000000004</v>
      </c>
      <c r="R24915">
        <v>1</v>
      </c>
      <c r="S24915" t="s">
        <v>12084</v>
      </c>
      <c r="T24915" t="s">
        <v>3103</v>
      </c>
    </row>
    <row r="24916" spans="17:20">
      <c r="Q24916">
        <v>0.75594907407407397</v>
      </c>
      <c r="R24916">
        <v>1</v>
      </c>
      <c r="S24916" t="s">
        <v>12086</v>
      </c>
      <c r="T24916" t="s">
        <v>3103</v>
      </c>
    </row>
    <row r="24917" spans="17:20">
      <c r="Q24917">
        <v>0.75596064814814801</v>
      </c>
      <c r="R24917">
        <v>1</v>
      </c>
      <c r="S24917" t="s">
        <v>12072</v>
      </c>
      <c r="T24917" t="s">
        <v>3103</v>
      </c>
    </row>
    <row r="24918" spans="17:20">
      <c r="Q24918">
        <v>0.75597222222222205</v>
      </c>
      <c r="R24918">
        <v>1</v>
      </c>
      <c r="S24918" t="s">
        <v>12067</v>
      </c>
      <c r="T24918" t="s">
        <v>3221</v>
      </c>
    </row>
    <row r="24919" spans="17:20">
      <c r="Q24919">
        <v>0.75597222222222205</v>
      </c>
      <c r="R24919">
        <v>1</v>
      </c>
      <c r="S24919" t="s">
        <v>2562</v>
      </c>
      <c r="T24919" t="s">
        <v>3101</v>
      </c>
    </row>
    <row r="24920" spans="17:20">
      <c r="Q24920">
        <v>0.75604166666666694</v>
      </c>
      <c r="R24920">
        <v>2</v>
      </c>
      <c r="S24920" t="s">
        <v>12074</v>
      </c>
      <c r="T24920" t="s">
        <v>3103</v>
      </c>
    </row>
    <row r="24921" spans="17:20">
      <c r="Q24921">
        <v>0.75606481481481502</v>
      </c>
      <c r="R24921">
        <v>3</v>
      </c>
      <c r="S24921" t="s">
        <v>12018</v>
      </c>
      <c r="T24921" t="s">
        <v>3098</v>
      </c>
    </row>
    <row r="24922" spans="17:20">
      <c r="Q24922">
        <v>0.75606481481481502</v>
      </c>
      <c r="R24922">
        <v>1</v>
      </c>
      <c r="S24922" t="s">
        <v>13594</v>
      </c>
      <c r="T24922" t="s">
        <v>3094</v>
      </c>
    </row>
    <row r="24923" spans="17:20">
      <c r="Q24923">
        <v>0.75614583333333296</v>
      </c>
      <c r="R24923">
        <v>4</v>
      </c>
      <c r="S24923" t="s">
        <v>2562</v>
      </c>
      <c r="T24923" t="s">
        <v>3095</v>
      </c>
    </row>
    <row r="24924" spans="17:20">
      <c r="Q24924">
        <v>0.75618055555555597</v>
      </c>
      <c r="R24924">
        <v>1</v>
      </c>
      <c r="S24924" t="s">
        <v>12075</v>
      </c>
      <c r="T24924" t="s">
        <v>3103</v>
      </c>
    </row>
    <row r="24925" spans="17:20">
      <c r="Q24925">
        <v>0.75620370370370404</v>
      </c>
      <c r="R24925">
        <v>1</v>
      </c>
      <c r="S24925" t="s">
        <v>12088</v>
      </c>
      <c r="T24925" t="s">
        <v>3103</v>
      </c>
    </row>
    <row r="24926" spans="17:20">
      <c r="Q24926">
        <v>0.75623842592592605</v>
      </c>
      <c r="R24926">
        <v>1</v>
      </c>
      <c r="S24926" t="s">
        <v>12076</v>
      </c>
      <c r="T24926" t="s">
        <v>3221</v>
      </c>
    </row>
    <row r="24927" spans="17:20">
      <c r="Q24927">
        <v>0.75623842592592605</v>
      </c>
      <c r="R24927">
        <v>1</v>
      </c>
      <c r="S24927" t="s">
        <v>12090</v>
      </c>
      <c r="T24927" t="s">
        <v>3103</v>
      </c>
    </row>
    <row r="24928" spans="17:20">
      <c r="Q24928">
        <v>0.75626157407407402</v>
      </c>
      <c r="R24928">
        <v>1</v>
      </c>
      <c r="S24928" t="s">
        <v>12077</v>
      </c>
      <c r="T24928" t="s">
        <v>3103</v>
      </c>
    </row>
    <row r="24929" spans="17:20">
      <c r="Q24929">
        <v>0.75627314814814794</v>
      </c>
      <c r="R24929">
        <v>1</v>
      </c>
      <c r="S24929" t="s">
        <v>12078</v>
      </c>
      <c r="T24929" t="s">
        <v>3221</v>
      </c>
    </row>
    <row r="24930" spans="17:20">
      <c r="Q24930">
        <v>0.75651620370370398</v>
      </c>
      <c r="R24930">
        <v>1</v>
      </c>
      <c r="S24930" t="s">
        <v>2562</v>
      </c>
      <c r="T24930" t="s">
        <v>3103</v>
      </c>
    </row>
    <row r="24931" spans="17:20">
      <c r="Q24931">
        <v>0.75657407407407395</v>
      </c>
      <c r="R24931">
        <v>1</v>
      </c>
      <c r="S24931" t="s">
        <v>2562</v>
      </c>
      <c r="T24931" t="s">
        <v>3094</v>
      </c>
    </row>
    <row r="24932" spans="17:20">
      <c r="Q24932">
        <v>0.75673611111111105</v>
      </c>
      <c r="R24932">
        <v>1</v>
      </c>
      <c r="S24932" t="s">
        <v>1038</v>
      </c>
      <c r="T24932" t="s">
        <v>3099</v>
      </c>
    </row>
    <row r="24933" spans="17:20">
      <c r="Q24933">
        <v>0.75682870370370403</v>
      </c>
      <c r="R24933">
        <v>1</v>
      </c>
      <c r="S24933" t="s">
        <v>12087</v>
      </c>
      <c r="T24933" t="s">
        <v>3103</v>
      </c>
    </row>
    <row r="24934" spans="17:20">
      <c r="Q24934">
        <v>0.756851851851852</v>
      </c>
      <c r="R24934">
        <v>1</v>
      </c>
      <c r="S24934" t="s">
        <v>12069</v>
      </c>
      <c r="T24934" t="s">
        <v>3221</v>
      </c>
    </row>
    <row r="24935" spans="17:20">
      <c r="Q24935">
        <v>0.756851851851852</v>
      </c>
      <c r="R24935">
        <v>1</v>
      </c>
      <c r="S24935" t="s">
        <v>12095</v>
      </c>
      <c r="T24935" t="s">
        <v>3103</v>
      </c>
    </row>
    <row r="24936" spans="17:20">
      <c r="Q24936">
        <v>0.75686342592592604</v>
      </c>
      <c r="R24936">
        <v>1</v>
      </c>
      <c r="S24936" t="s">
        <v>12082</v>
      </c>
      <c r="T24936" t="s">
        <v>3221</v>
      </c>
    </row>
    <row r="24937" spans="17:20">
      <c r="Q24937">
        <v>0.756886574074074</v>
      </c>
      <c r="R24937">
        <v>1</v>
      </c>
      <c r="S24937" t="s">
        <v>12096</v>
      </c>
      <c r="T24937" t="s">
        <v>3103</v>
      </c>
    </row>
    <row r="24938" spans="17:20">
      <c r="Q24938">
        <v>0.75689814814814804</v>
      </c>
      <c r="R24938">
        <v>1</v>
      </c>
      <c r="S24938" t="s">
        <v>12098</v>
      </c>
      <c r="T24938" t="s">
        <v>3103</v>
      </c>
    </row>
    <row r="24939" spans="17:20">
      <c r="Q24939">
        <v>0.75696759259259305</v>
      </c>
      <c r="R24939">
        <v>1</v>
      </c>
      <c r="S24939" t="s">
        <v>12099</v>
      </c>
      <c r="T24939" t="s">
        <v>3103</v>
      </c>
    </row>
    <row r="24940" spans="17:20">
      <c r="Q24940">
        <v>0.757118055555556</v>
      </c>
      <c r="R24940">
        <v>1</v>
      </c>
      <c r="S24940" t="s">
        <v>12081</v>
      </c>
      <c r="T24940" t="s">
        <v>3221</v>
      </c>
    </row>
    <row r="24941" spans="17:20">
      <c r="Q24941">
        <v>0.75715277777777801</v>
      </c>
      <c r="R24941">
        <v>1</v>
      </c>
      <c r="S24941" t="s">
        <v>12100</v>
      </c>
      <c r="T24941" t="s">
        <v>3103</v>
      </c>
    </row>
    <row r="24942" spans="17:20">
      <c r="Q24942">
        <v>0.75719907407407405</v>
      </c>
      <c r="R24942">
        <v>1</v>
      </c>
      <c r="S24942" t="s">
        <v>12101</v>
      </c>
      <c r="T24942" t="s">
        <v>3103</v>
      </c>
    </row>
    <row r="24943" spans="17:20">
      <c r="Q24943">
        <v>0.75721064814814798</v>
      </c>
      <c r="R24943">
        <v>1</v>
      </c>
      <c r="S24943" t="s">
        <v>12092</v>
      </c>
      <c r="T24943" t="s">
        <v>3221</v>
      </c>
    </row>
    <row r="24944" spans="17:20">
      <c r="Q24944">
        <v>0.75724537037036999</v>
      </c>
      <c r="R24944">
        <v>1</v>
      </c>
      <c r="S24944" t="s">
        <v>12093</v>
      </c>
      <c r="T24944" t="s">
        <v>3221</v>
      </c>
    </row>
    <row r="24945" spans="17:20">
      <c r="Q24945">
        <v>0.75724537037036999</v>
      </c>
      <c r="R24945">
        <v>1</v>
      </c>
      <c r="S24945" t="s">
        <v>2562</v>
      </c>
      <c r="T24945" t="s">
        <v>3097</v>
      </c>
    </row>
    <row r="24946" spans="17:20">
      <c r="Q24946">
        <v>0.75728009259259299</v>
      </c>
      <c r="R24946">
        <v>1</v>
      </c>
      <c r="S24946" t="s">
        <v>12094</v>
      </c>
      <c r="T24946" t="s">
        <v>3221</v>
      </c>
    </row>
    <row r="24947" spans="17:20">
      <c r="Q24947">
        <v>0.75737268518518497</v>
      </c>
      <c r="R24947">
        <v>1</v>
      </c>
      <c r="S24947" t="s">
        <v>12083</v>
      </c>
      <c r="T24947" t="s">
        <v>3221</v>
      </c>
    </row>
    <row r="24948" spans="17:20">
      <c r="Q24948">
        <v>0.75738425925925901</v>
      </c>
      <c r="R24948">
        <v>1</v>
      </c>
      <c r="S24948" t="s">
        <v>12109</v>
      </c>
      <c r="T24948" t="s">
        <v>3103</v>
      </c>
    </row>
    <row r="24949" spans="17:20">
      <c r="Q24949">
        <v>0.75741898148148101</v>
      </c>
      <c r="R24949">
        <v>1</v>
      </c>
      <c r="S24949" t="s">
        <v>12102</v>
      </c>
      <c r="T24949" t="s">
        <v>3221</v>
      </c>
    </row>
    <row r="24950" spans="17:20">
      <c r="Q24950">
        <v>0.75741898148148101</v>
      </c>
      <c r="R24950">
        <v>1</v>
      </c>
      <c r="S24950" t="s">
        <v>12111</v>
      </c>
      <c r="T24950" t="s">
        <v>3103</v>
      </c>
    </row>
    <row r="24951" spans="17:20">
      <c r="Q24951">
        <v>0.75743055555555605</v>
      </c>
      <c r="R24951">
        <v>1</v>
      </c>
      <c r="S24951" t="s">
        <v>2562</v>
      </c>
      <c r="T24951" t="s">
        <v>3097</v>
      </c>
    </row>
    <row r="24952" spans="17:20">
      <c r="Q24952">
        <v>0.75744212962962998</v>
      </c>
      <c r="R24952">
        <v>1</v>
      </c>
      <c r="S24952" t="s">
        <v>12114</v>
      </c>
      <c r="T24952" t="s">
        <v>3103</v>
      </c>
    </row>
    <row r="24953" spans="17:20">
      <c r="Q24953">
        <v>0.75751157407407399</v>
      </c>
      <c r="R24953">
        <v>1</v>
      </c>
      <c r="S24953" t="s">
        <v>12125</v>
      </c>
      <c r="T24953" t="s">
        <v>3103</v>
      </c>
    </row>
    <row r="24954" spans="17:20">
      <c r="Q24954">
        <v>0.757581018518519</v>
      </c>
      <c r="R24954">
        <v>1</v>
      </c>
      <c r="S24954" t="s">
        <v>2562</v>
      </c>
      <c r="T24954" t="s">
        <v>3097</v>
      </c>
    </row>
    <row r="24955" spans="17:20">
      <c r="Q24955">
        <v>0.75759259259259304</v>
      </c>
      <c r="R24955">
        <v>1</v>
      </c>
      <c r="S24955" t="s">
        <v>12048</v>
      </c>
      <c r="T24955" t="s">
        <v>3098</v>
      </c>
    </row>
    <row r="24956" spans="17:20">
      <c r="Q24956">
        <v>0.75762731481481504</v>
      </c>
      <c r="R24956">
        <v>1</v>
      </c>
      <c r="S24956" t="s">
        <v>13595</v>
      </c>
      <c r="T24956" t="s">
        <v>3097</v>
      </c>
    </row>
    <row r="24957" spans="17:20">
      <c r="Q24957">
        <v>0.75763888888888897</v>
      </c>
      <c r="R24957">
        <v>1</v>
      </c>
      <c r="S24957" t="s">
        <v>2562</v>
      </c>
      <c r="T24957" t="s">
        <v>3221</v>
      </c>
    </row>
    <row r="24958" spans="17:20">
      <c r="Q24958">
        <v>0.75765046296296301</v>
      </c>
      <c r="R24958">
        <v>1</v>
      </c>
      <c r="S24958" t="s">
        <v>12103</v>
      </c>
      <c r="T24958" t="s">
        <v>3103</v>
      </c>
    </row>
    <row r="24959" spans="17:20">
      <c r="Q24959">
        <v>0.75767361111111098</v>
      </c>
      <c r="R24959">
        <v>1</v>
      </c>
      <c r="S24959" t="s">
        <v>13481</v>
      </c>
      <c r="T24959" t="s">
        <v>3094</v>
      </c>
    </row>
    <row r="24960" spans="17:20">
      <c r="Q24960">
        <v>0.75777777777777799</v>
      </c>
      <c r="R24960">
        <v>1</v>
      </c>
      <c r="S24960" t="s">
        <v>12108</v>
      </c>
      <c r="T24960" t="s">
        <v>3103</v>
      </c>
    </row>
    <row r="24961" spans="17:20">
      <c r="Q24961">
        <v>0.7578125</v>
      </c>
      <c r="R24961">
        <v>1</v>
      </c>
      <c r="S24961" t="s">
        <v>3731</v>
      </c>
      <c r="T24961" t="s">
        <v>3098</v>
      </c>
    </row>
    <row r="24962" spans="17:20">
      <c r="Q24962">
        <v>0.75795138888888902</v>
      </c>
      <c r="R24962">
        <v>1</v>
      </c>
      <c r="S24962" t="s">
        <v>13596</v>
      </c>
      <c r="T24962" t="s">
        <v>3098</v>
      </c>
    </row>
    <row r="24963" spans="17:20">
      <c r="Q24963">
        <v>0.75813657407407398</v>
      </c>
      <c r="R24963">
        <v>1</v>
      </c>
      <c r="S24963" t="s">
        <v>12113</v>
      </c>
      <c r="T24963" t="s">
        <v>3221</v>
      </c>
    </row>
    <row r="24964" spans="17:20">
      <c r="Q24964">
        <v>0.75815972222222205</v>
      </c>
      <c r="R24964">
        <v>1</v>
      </c>
      <c r="S24964" t="s">
        <v>12126</v>
      </c>
      <c r="T24964" t="s">
        <v>3103</v>
      </c>
    </row>
    <row r="24965" spans="17:20">
      <c r="Q24965">
        <v>0.75819444444444395</v>
      </c>
      <c r="R24965">
        <v>1</v>
      </c>
      <c r="S24965" t="s">
        <v>12116</v>
      </c>
      <c r="T24965" t="s">
        <v>3221</v>
      </c>
    </row>
    <row r="24966" spans="17:20">
      <c r="Q24966">
        <v>0.75840277777777798</v>
      </c>
      <c r="R24966">
        <v>1</v>
      </c>
      <c r="S24966" t="s">
        <v>2562</v>
      </c>
      <c r="T24966" t="s">
        <v>3099</v>
      </c>
    </row>
    <row r="24967" spans="17:20">
      <c r="Q24967">
        <v>0.75881944444444405</v>
      </c>
      <c r="R24967">
        <v>1</v>
      </c>
      <c r="S24967" t="s">
        <v>12110</v>
      </c>
      <c r="T24967" t="s">
        <v>3221</v>
      </c>
    </row>
    <row r="24968" spans="17:20">
      <c r="Q24968">
        <v>0.75893518518518499</v>
      </c>
      <c r="R24968">
        <v>4</v>
      </c>
      <c r="S24968" t="s">
        <v>12134</v>
      </c>
      <c r="T24968" t="s">
        <v>3103</v>
      </c>
    </row>
    <row r="24969" spans="17:20">
      <c r="Q24969">
        <v>0.758969907407407</v>
      </c>
      <c r="R24969">
        <v>1</v>
      </c>
      <c r="S24969" t="s">
        <v>12127</v>
      </c>
      <c r="T24969" t="s">
        <v>3221</v>
      </c>
    </row>
    <row r="24970" spans="17:20">
      <c r="Q24970">
        <v>0.75903935185185201</v>
      </c>
      <c r="R24970">
        <v>1</v>
      </c>
      <c r="S24970" t="s">
        <v>12136</v>
      </c>
      <c r="T24970" t="s">
        <v>3103</v>
      </c>
    </row>
    <row r="24971" spans="17:20">
      <c r="Q24971">
        <v>0.75903935185185201</v>
      </c>
      <c r="R24971">
        <v>1</v>
      </c>
      <c r="S24971" t="s">
        <v>13597</v>
      </c>
      <c r="T24971" t="s">
        <v>3098</v>
      </c>
    </row>
    <row r="24972" spans="17:20">
      <c r="Q24972">
        <v>0.75905092592592605</v>
      </c>
      <c r="R24972">
        <v>1</v>
      </c>
      <c r="S24972" t="s">
        <v>12138</v>
      </c>
      <c r="T24972" t="s">
        <v>3103</v>
      </c>
    </row>
    <row r="24973" spans="17:20">
      <c r="Q24973">
        <v>0.75907407407407401</v>
      </c>
      <c r="R24973">
        <v>1</v>
      </c>
      <c r="S24973" t="s">
        <v>12139</v>
      </c>
      <c r="T24973" t="s">
        <v>3103</v>
      </c>
    </row>
    <row r="24974" spans="17:20">
      <c r="Q24974">
        <v>0.75909722222222198</v>
      </c>
      <c r="R24974">
        <v>1</v>
      </c>
      <c r="S24974" t="s">
        <v>13598</v>
      </c>
      <c r="T24974" t="s">
        <v>3098</v>
      </c>
    </row>
    <row r="24975" spans="17:20">
      <c r="Q24975">
        <v>0.75910879629629602</v>
      </c>
      <c r="R24975">
        <v>2</v>
      </c>
      <c r="S24975" t="s">
        <v>12141</v>
      </c>
      <c r="T24975" t="s">
        <v>3103</v>
      </c>
    </row>
    <row r="24976" spans="17:20">
      <c r="Q24976">
        <v>0.75913194444444398</v>
      </c>
      <c r="R24976">
        <v>1</v>
      </c>
      <c r="S24976" t="s">
        <v>12140</v>
      </c>
      <c r="T24976" t="s">
        <v>3103</v>
      </c>
    </row>
    <row r="24977" spans="17:20">
      <c r="Q24977">
        <v>0.75917824074074103</v>
      </c>
      <c r="R24977">
        <v>1</v>
      </c>
      <c r="S24977" t="s">
        <v>2562</v>
      </c>
      <c r="T24977" t="s">
        <v>3098</v>
      </c>
    </row>
    <row r="24978" spans="17:20">
      <c r="Q24978">
        <v>0.75922453703703696</v>
      </c>
      <c r="R24978">
        <v>1</v>
      </c>
      <c r="S24978" t="s">
        <v>12149</v>
      </c>
      <c r="T24978" t="s">
        <v>3103</v>
      </c>
    </row>
    <row r="24979" spans="17:20">
      <c r="Q24979">
        <v>0.75924768518518504</v>
      </c>
      <c r="R24979">
        <v>1</v>
      </c>
      <c r="S24979" t="s">
        <v>6658</v>
      </c>
      <c r="T24979" t="s">
        <v>3097</v>
      </c>
    </row>
    <row r="24980" spans="17:20">
      <c r="Q24980">
        <v>0.75927083333333301</v>
      </c>
      <c r="R24980">
        <v>1</v>
      </c>
      <c r="S24980" t="s">
        <v>12151</v>
      </c>
      <c r="T24980" t="s">
        <v>3103</v>
      </c>
    </row>
    <row r="24981" spans="17:20">
      <c r="Q24981">
        <v>0.75929398148148197</v>
      </c>
      <c r="R24981">
        <v>1</v>
      </c>
      <c r="S24981" t="s">
        <v>12153</v>
      </c>
      <c r="T24981" t="s">
        <v>3103</v>
      </c>
    </row>
    <row r="24982" spans="17:20">
      <c r="Q24982">
        <v>0.75935185185185206</v>
      </c>
      <c r="R24982">
        <v>1</v>
      </c>
      <c r="S24982" t="s">
        <v>12154</v>
      </c>
      <c r="T24982" t="s">
        <v>3103</v>
      </c>
    </row>
    <row r="24983" spans="17:20">
      <c r="Q24983">
        <v>0.75949074074074097</v>
      </c>
      <c r="R24983">
        <v>1</v>
      </c>
      <c r="S24983" t="s">
        <v>12155</v>
      </c>
      <c r="T24983" t="s">
        <v>3103</v>
      </c>
    </row>
    <row r="24984" spans="17:20">
      <c r="Q24984">
        <v>0.75953703703703701</v>
      </c>
      <c r="R24984">
        <v>1</v>
      </c>
      <c r="S24984" t="s">
        <v>12157</v>
      </c>
      <c r="T24984" t="s">
        <v>3103</v>
      </c>
    </row>
    <row r="24985" spans="17:20">
      <c r="Q24985">
        <v>0.75956018518518498</v>
      </c>
      <c r="R24985">
        <v>1</v>
      </c>
      <c r="S24985" t="s">
        <v>12158</v>
      </c>
      <c r="T24985" t="s">
        <v>3103</v>
      </c>
    </row>
    <row r="24986" spans="17:20">
      <c r="Q24986">
        <v>0.75961805555555595</v>
      </c>
      <c r="R24986">
        <v>1</v>
      </c>
      <c r="S24986" t="s">
        <v>12130</v>
      </c>
      <c r="T24986" t="s">
        <v>3103</v>
      </c>
    </row>
    <row r="24987" spans="17:20">
      <c r="Q24987">
        <v>0.75966435185185199</v>
      </c>
      <c r="R24987">
        <v>1</v>
      </c>
      <c r="S24987" t="s">
        <v>12133</v>
      </c>
      <c r="T24987" t="s">
        <v>3221</v>
      </c>
    </row>
    <row r="24988" spans="17:20">
      <c r="Q24988">
        <v>0.759733796296296</v>
      </c>
      <c r="R24988">
        <v>3</v>
      </c>
      <c r="S24988" t="s">
        <v>2562</v>
      </c>
      <c r="T24988" t="s">
        <v>3098</v>
      </c>
    </row>
    <row r="24989" spans="17:20">
      <c r="Q24989">
        <v>0.75974537037037004</v>
      </c>
      <c r="R24989">
        <v>1</v>
      </c>
      <c r="S24989" t="s">
        <v>12132</v>
      </c>
      <c r="T24989" t="s">
        <v>3103</v>
      </c>
    </row>
    <row r="24990" spans="17:20">
      <c r="Q24990">
        <v>0.75978009259259305</v>
      </c>
      <c r="R24990">
        <v>3</v>
      </c>
      <c r="S24990" t="s">
        <v>2562</v>
      </c>
      <c r="T24990" t="s">
        <v>3098</v>
      </c>
    </row>
    <row r="24991" spans="17:20">
      <c r="Q24991">
        <v>0.75980324074074101</v>
      </c>
      <c r="R24991">
        <v>1</v>
      </c>
      <c r="S24991" t="s">
        <v>12137</v>
      </c>
      <c r="T24991" t="s">
        <v>3221</v>
      </c>
    </row>
    <row r="24992" spans="17:20">
      <c r="Q24992">
        <v>0.75980324074074101</v>
      </c>
      <c r="R24992">
        <v>1</v>
      </c>
      <c r="S24992" t="s">
        <v>2562</v>
      </c>
      <c r="T24992" t="s">
        <v>3098</v>
      </c>
    </row>
    <row r="24993" spans="17:20">
      <c r="Q24993">
        <v>0.75983796296296302</v>
      </c>
      <c r="R24993">
        <v>1</v>
      </c>
      <c r="S24993" t="s">
        <v>2562</v>
      </c>
      <c r="T24993" t="s">
        <v>3097</v>
      </c>
    </row>
    <row r="24994" spans="17:20">
      <c r="Q24994">
        <v>0.75989583333333299</v>
      </c>
      <c r="R24994">
        <v>1</v>
      </c>
      <c r="S24994" t="s">
        <v>12142</v>
      </c>
      <c r="T24994" t="s">
        <v>3221</v>
      </c>
    </row>
    <row r="24995" spans="17:20">
      <c r="Q24995">
        <v>0.75990740740740703</v>
      </c>
      <c r="R24995">
        <v>1</v>
      </c>
      <c r="S24995" t="s">
        <v>12143</v>
      </c>
      <c r="T24995" t="s">
        <v>3221</v>
      </c>
    </row>
    <row r="24996" spans="17:20">
      <c r="Q24996">
        <v>0.75991898148148196</v>
      </c>
      <c r="R24996">
        <v>1</v>
      </c>
      <c r="S24996" t="s">
        <v>12135</v>
      </c>
      <c r="T24996" t="s">
        <v>3103</v>
      </c>
    </row>
    <row r="24997" spans="17:20">
      <c r="Q24997">
        <v>0.75994212962963004</v>
      </c>
      <c r="R24997">
        <v>1</v>
      </c>
      <c r="S24997" t="s">
        <v>12144</v>
      </c>
      <c r="T24997" t="s">
        <v>3221</v>
      </c>
    </row>
    <row r="24998" spans="17:20">
      <c r="Q24998">
        <v>0.759965277777778</v>
      </c>
      <c r="R24998">
        <v>1</v>
      </c>
      <c r="S24998" t="s">
        <v>12146</v>
      </c>
      <c r="T24998" t="s">
        <v>3221</v>
      </c>
    </row>
    <row r="24999" spans="17:20">
      <c r="Q24999">
        <v>0.76002314814814798</v>
      </c>
      <c r="R24999">
        <v>1</v>
      </c>
      <c r="S24999" t="s">
        <v>2562</v>
      </c>
      <c r="T24999" t="s">
        <v>3094</v>
      </c>
    </row>
    <row r="25000" spans="17:20">
      <c r="Q25000">
        <v>0.76003472222222201</v>
      </c>
      <c r="R25000">
        <v>1</v>
      </c>
      <c r="S25000" t="s">
        <v>2562</v>
      </c>
      <c r="T25000" t="s">
        <v>3097</v>
      </c>
    </row>
    <row r="25001" spans="17:20">
      <c r="Q25001">
        <v>0.76009259259259299</v>
      </c>
      <c r="R25001">
        <v>1</v>
      </c>
      <c r="S25001" t="s">
        <v>12172</v>
      </c>
      <c r="T25001" t="s">
        <v>3097</v>
      </c>
    </row>
    <row r="25002" spans="17:20">
      <c r="Q25002">
        <v>0.76010416666666702</v>
      </c>
      <c r="R25002">
        <v>1</v>
      </c>
      <c r="S25002" t="s">
        <v>12148</v>
      </c>
      <c r="T25002" t="s">
        <v>3221</v>
      </c>
    </row>
    <row r="25003" spans="17:20">
      <c r="Q25003">
        <v>0.76024305555555605</v>
      </c>
      <c r="R25003">
        <v>1</v>
      </c>
      <c r="S25003" t="s">
        <v>12131</v>
      </c>
      <c r="T25003" t="s">
        <v>3221</v>
      </c>
    </row>
    <row r="25004" spans="17:20">
      <c r="Q25004">
        <v>0.76025462962962997</v>
      </c>
      <c r="R25004">
        <v>1</v>
      </c>
      <c r="S25004" t="s">
        <v>13599</v>
      </c>
      <c r="T25004" t="s">
        <v>3097</v>
      </c>
    </row>
    <row r="25005" spans="17:20">
      <c r="Q25005">
        <v>0.760428240740741</v>
      </c>
      <c r="R25005">
        <v>1</v>
      </c>
      <c r="S25005" t="s">
        <v>12160</v>
      </c>
      <c r="T25005" t="s">
        <v>3103</v>
      </c>
    </row>
    <row r="25006" spans="17:20">
      <c r="Q25006">
        <v>0.76050925925925905</v>
      </c>
      <c r="R25006">
        <v>1</v>
      </c>
      <c r="S25006" t="s">
        <v>12162</v>
      </c>
      <c r="T25006" t="s">
        <v>3103</v>
      </c>
    </row>
    <row r="25007" spans="17:20">
      <c r="Q25007">
        <v>0.76052083333333298</v>
      </c>
      <c r="R25007">
        <v>1</v>
      </c>
      <c r="S25007" t="s">
        <v>12150</v>
      </c>
      <c r="T25007" t="s">
        <v>3221</v>
      </c>
    </row>
    <row r="25008" spans="17:20">
      <c r="Q25008">
        <v>0.76068287037036997</v>
      </c>
      <c r="R25008">
        <v>1</v>
      </c>
      <c r="S25008" t="s">
        <v>12159</v>
      </c>
      <c r="T25008" t="s">
        <v>3103</v>
      </c>
    </row>
    <row r="25009" spans="17:20">
      <c r="Q25009">
        <v>0.760891203703704</v>
      </c>
      <c r="R25009">
        <v>1</v>
      </c>
      <c r="S25009" t="s">
        <v>12120</v>
      </c>
      <c r="T25009" t="s">
        <v>3097</v>
      </c>
    </row>
    <row r="25010" spans="17:20">
      <c r="Q25010">
        <v>0.76090277777777804</v>
      </c>
      <c r="R25010">
        <v>3</v>
      </c>
      <c r="S25010" t="s">
        <v>2562</v>
      </c>
      <c r="T25010" t="s">
        <v>3098</v>
      </c>
    </row>
    <row r="25011" spans="17:20">
      <c r="Q25011">
        <v>0.76091435185185197</v>
      </c>
      <c r="R25011">
        <v>1</v>
      </c>
      <c r="S25011" t="s">
        <v>12163</v>
      </c>
      <c r="T25011" t="s">
        <v>3103</v>
      </c>
    </row>
    <row r="25012" spans="17:20">
      <c r="Q25012">
        <v>0.76107638888888896</v>
      </c>
      <c r="R25012">
        <v>1</v>
      </c>
      <c r="S25012" t="s">
        <v>12166</v>
      </c>
      <c r="T25012" t="s">
        <v>3103</v>
      </c>
    </row>
    <row r="25013" spans="17:20">
      <c r="Q25013">
        <v>0.76111111111111096</v>
      </c>
      <c r="R25013">
        <v>1</v>
      </c>
      <c r="S25013" t="s">
        <v>12171</v>
      </c>
      <c r="T25013" t="s">
        <v>3103</v>
      </c>
    </row>
    <row r="25014" spans="17:20">
      <c r="Q25014">
        <v>0.76116898148148104</v>
      </c>
      <c r="R25014">
        <v>1</v>
      </c>
      <c r="S25014" t="s">
        <v>3733</v>
      </c>
      <c r="T25014" t="s">
        <v>3094</v>
      </c>
    </row>
    <row r="25015" spans="17:20">
      <c r="Q25015">
        <v>0.76122685185185202</v>
      </c>
      <c r="R25015">
        <v>1</v>
      </c>
      <c r="S25015" t="s">
        <v>13600</v>
      </c>
      <c r="T25015" t="s">
        <v>3096</v>
      </c>
    </row>
    <row r="25016" spans="17:20">
      <c r="Q25016">
        <v>0.761585648148148</v>
      </c>
      <c r="R25016">
        <v>1</v>
      </c>
      <c r="S25016" t="s">
        <v>2562</v>
      </c>
      <c r="T25016" t="s">
        <v>3096</v>
      </c>
    </row>
    <row r="25017" spans="17:20">
      <c r="Q25017">
        <v>0.76163194444444404</v>
      </c>
      <c r="R25017">
        <v>1</v>
      </c>
      <c r="S25017" t="s">
        <v>12121</v>
      </c>
      <c r="T25017" t="s">
        <v>3098</v>
      </c>
    </row>
    <row r="25018" spans="17:20">
      <c r="Q25018">
        <v>0.76168981481481501</v>
      </c>
      <c r="R25018">
        <v>1</v>
      </c>
      <c r="S25018" t="s">
        <v>12168</v>
      </c>
      <c r="T25018" t="s">
        <v>3221</v>
      </c>
    </row>
    <row r="25019" spans="17:20">
      <c r="Q25019">
        <v>0.76177083333333295</v>
      </c>
      <c r="R25019">
        <v>1</v>
      </c>
      <c r="S25019" t="s">
        <v>12179</v>
      </c>
      <c r="T25019" t="s">
        <v>3103</v>
      </c>
    </row>
    <row r="25020" spans="17:20">
      <c r="Q25020">
        <v>0.76181712962963</v>
      </c>
      <c r="R25020">
        <v>1</v>
      </c>
      <c r="S25020" t="s">
        <v>2276</v>
      </c>
      <c r="T25020" t="s">
        <v>3098</v>
      </c>
    </row>
    <row r="25021" spans="17:20">
      <c r="Q25021">
        <v>0.761851851851852</v>
      </c>
      <c r="R25021">
        <v>1</v>
      </c>
      <c r="S25021" t="s">
        <v>12164</v>
      </c>
      <c r="T25021" t="s">
        <v>3221</v>
      </c>
    </row>
    <row r="25022" spans="17:20">
      <c r="Q25022">
        <v>0.76188657407407401</v>
      </c>
      <c r="R25022">
        <v>1</v>
      </c>
      <c r="S25022" t="s">
        <v>12165</v>
      </c>
      <c r="T25022" t="s">
        <v>3221</v>
      </c>
    </row>
    <row r="25023" spans="17:20">
      <c r="Q25023">
        <v>0.76194444444444398</v>
      </c>
      <c r="R25023">
        <v>1</v>
      </c>
      <c r="S25023" t="s">
        <v>12161</v>
      </c>
      <c r="T25023" t="s">
        <v>3103</v>
      </c>
    </row>
    <row r="25024" spans="17:20">
      <c r="Q25024">
        <v>0.76206018518518504</v>
      </c>
      <c r="R25024">
        <v>1</v>
      </c>
      <c r="S25024" t="s">
        <v>12183</v>
      </c>
      <c r="T25024" t="s">
        <v>3103</v>
      </c>
    </row>
    <row r="25025" spans="17:20">
      <c r="Q25025">
        <v>0.76216435185185205</v>
      </c>
      <c r="R25025">
        <v>1</v>
      </c>
      <c r="S25025" t="s">
        <v>12186</v>
      </c>
      <c r="T25025" t="s">
        <v>3103</v>
      </c>
    </row>
    <row r="25026" spans="17:20">
      <c r="Q25026">
        <v>0.76217592592592598</v>
      </c>
      <c r="R25026">
        <v>1</v>
      </c>
      <c r="S25026" t="s">
        <v>12188</v>
      </c>
      <c r="T25026" t="s">
        <v>3103</v>
      </c>
    </row>
    <row r="25027" spans="17:20">
      <c r="Q25027">
        <v>0.76224537037036999</v>
      </c>
      <c r="R25027">
        <v>3</v>
      </c>
      <c r="S25027" t="s">
        <v>2562</v>
      </c>
      <c r="T25027" t="s">
        <v>3103</v>
      </c>
    </row>
    <row r="25028" spans="17:20">
      <c r="Q25028">
        <v>0.76224537037036999</v>
      </c>
      <c r="R25028">
        <v>1</v>
      </c>
      <c r="S25028" t="s">
        <v>12190</v>
      </c>
      <c r="T25028" t="s">
        <v>3103</v>
      </c>
    </row>
    <row r="25029" spans="17:20">
      <c r="Q25029">
        <v>0.76226851851851896</v>
      </c>
      <c r="R25029">
        <v>1</v>
      </c>
      <c r="S25029" t="s">
        <v>12192</v>
      </c>
      <c r="T25029" t="s">
        <v>3103</v>
      </c>
    </row>
    <row r="25030" spans="17:20">
      <c r="Q25030">
        <v>0.76228009259259299</v>
      </c>
      <c r="R25030">
        <v>1</v>
      </c>
      <c r="S25030" t="s">
        <v>2562</v>
      </c>
      <c r="T25030" t="s">
        <v>3103</v>
      </c>
    </row>
    <row r="25031" spans="17:20">
      <c r="Q25031">
        <v>0.76229166666666703</v>
      </c>
      <c r="R25031">
        <v>1</v>
      </c>
      <c r="S25031" t="s">
        <v>12174</v>
      </c>
      <c r="T25031" t="s">
        <v>3221</v>
      </c>
    </row>
    <row r="25032" spans="17:20">
      <c r="Q25032">
        <v>0.76230324074074096</v>
      </c>
      <c r="R25032">
        <v>1</v>
      </c>
      <c r="S25032" t="s">
        <v>2562</v>
      </c>
      <c r="T25032" t="s">
        <v>3103</v>
      </c>
    </row>
    <row r="25033" spans="17:20">
      <c r="Q25033">
        <v>0.762314814814815</v>
      </c>
      <c r="R25033">
        <v>1</v>
      </c>
      <c r="S25033" t="s">
        <v>12194</v>
      </c>
      <c r="T25033" t="s">
        <v>3103</v>
      </c>
    </row>
    <row r="25034" spans="17:20">
      <c r="Q25034">
        <v>0.762314814814815</v>
      </c>
      <c r="R25034">
        <v>1</v>
      </c>
      <c r="S25034" t="s">
        <v>12120</v>
      </c>
      <c r="T25034" t="s">
        <v>3098</v>
      </c>
    </row>
    <row r="25035" spans="17:20">
      <c r="Q25035">
        <v>0.76233796296296297</v>
      </c>
      <c r="R25035">
        <v>1</v>
      </c>
      <c r="S25035" t="s">
        <v>2562</v>
      </c>
      <c r="T25035" t="s">
        <v>3103</v>
      </c>
    </row>
    <row r="25036" spans="17:20">
      <c r="Q25036">
        <v>0.76239583333333305</v>
      </c>
      <c r="R25036">
        <v>1</v>
      </c>
      <c r="S25036" t="s">
        <v>12167</v>
      </c>
      <c r="T25036" t="s">
        <v>3221</v>
      </c>
    </row>
    <row r="25037" spans="17:20">
      <c r="Q25037">
        <v>0.76240740740740698</v>
      </c>
      <c r="R25037">
        <v>1</v>
      </c>
      <c r="S25037" t="s">
        <v>12195</v>
      </c>
      <c r="T25037" t="s">
        <v>3103</v>
      </c>
    </row>
    <row r="25038" spans="17:20">
      <c r="Q25038">
        <v>0.76244212962962998</v>
      </c>
      <c r="R25038">
        <v>4</v>
      </c>
      <c r="S25038" t="s">
        <v>12196</v>
      </c>
      <c r="T25038" t="s">
        <v>3103</v>
      </c>
    </row>
    <row r="25039" spans="17:20">
      <c r="Q25039">
        <v>0.76246527777777795</v>
      </c>
      <c r="R25039">
        <v>1</v>
      </c>
      <c r="S25039" t="s">
        <v>12197</v>
      </c>
      <c r="T25039" t="s">
        <v>3103</v>
      </c>
    </row>
    <row r="25040" spans="17:20">
      <c r="Q25040">
        <v>0.76255787037037004</v>
      </c>
      <c r="R25040">
        <v>2</v>
      </c>
      <c r="S25040" t="s">
        <v>12200</v>
      </c>
      <c r="T25040" t="s">
        <v>3103</v>
      </c>
    </row>
    <row r="25041" spans="17:20">
      <c r="Q25041">
        <v>0.762581018518519</v>
      </c>
      <c r="R25041">
        <v>1</v>
      </c>
      <c r="S25041" t="s">
        <v>12201</v>
      </c>
      <c r="T25041" t="s">
        <v>3103</v>
      </c>
    </row>
    <row r="25042" spans="17:20">
      <c r="Q25042">
        <v>0.76278935185185204</v>
      </c>
      <c r="R25042">
        <v>1</v>
      </c>
      <c r="S25042" t="s">
        <v>12180</v>
      </c>
      <c r="T25042" t="s">
        <v>3103</v>
      </c>
    </row>
    <row r="25043" spans="17:20">
      <c r="Q25043">
        <v>0.76291666666666702</v>
      </c>
      <c r="R25043">
        <v>1</v>
      </c>
      <c r="S25043" t="s">
        <v>12204</v>
      </c>
      <c r="T25043" t="s">
        <v>3103</v>
      </c>
    </row>
    <row r="25044" spans="17:20">
      <c r="Q25044">
        <v>0.76295138888888903</v>
      </c>
      <c r="R25044">
        <v>1</v>
      </c>
      <c r="S25044" t="s">
        <v>12207</v>
      </c>
      <c r="T25044" t="s">
        <v>3103</v>
      </c>
    </row>
    <row r="25045" spans="17:20">
      <c r="Q25045">
        <v>0.76299768518518496</v>
      </c>
      <c r="R25045">
        <v>1</v>
      </c>
      <c r="S25045" t="s">
        <v>12208</v>
      </c>
      <c r="T25045" t="s">
        <v>3103</v>
      </c>
    </row>
    <row r="25046" spans="17:20">
      <c r="Q25046">
        <v>0.763009259259259</v>
      </c>
      <c r="R25046">
        <v>1</v>
      </c>
      <c r="S25046" t="s">
        <v>12210</v>
      </c>
      <c r="T25046" t="s">
        <v>3103</v>
      </c>
    </row>
    <row r="25047" spans="17:20">
      <c r="Q25047">
        <v>0.763043981481481</v>
      </c>
      <c r="R25047">
        <v>1</v>
      </c>
      <c r="S25047" t="s">
        <v>12211</v>
      </c>
      <c r="T25047" t="s">
        <v>3103</v>
      </c>
    </row>
    <row r="25048" spans="17:20">
      <c r="Q25048">
        <v>0.76309027777777805</v>
      </c>
      <c r="R25048">
        <v>1</v>
      </c>
      <c r="S25048" t="s">
        <v>12181</v>
      </c>
      <c r="T25048" t="s">
        <v>3221</v>
      </c>
    </row>
    <row r="25049" spans="17:20">
      <c r="Q25049">
        <v>0.76310185185185198</v>
      </c>
      <c r="R25049">
        <v>1</v>
      </c>
      <c r="S25049" t="s">
        <v>2562</v>
      </c>
      <c r="T25049" t="s">
        <v>3097</v>
      </c>
    </row>
    <row r="25050" spans="17:20">
      <c r="Q25050">
        <v>0.76332175925925905</v>
      </c>
      <c r="R25050">
        <v>1</v>
      </c>
      <c r="S25050" t="s">
        <v>12198</v>
      </c>
      <c r="T25050" t="s">
        <v>3103</v>
      </c>
    </row>
    <row r="25051" spans="17:20">
      <c r="Q25051">
        <v>0.76342592592592595</v>
      </c>
      <c r="R25051">
        <v>1</v>
      </c>
      <c r="S25051" t="s">
        <v>12182</v>
      </c>
      <c r="T25051" t="s">
        <v>3103</v>
      </c>
    </row>
    <row r="25052" spans="17:20">
      <c r="Q25052">
        <v>0.76343749999999999</v>
      </c>
      <c r="R25052">
        <v>1</v>
      </c>
      <c r="S25052" t="s">
        <v>12203</v>
      </c>
      <c r="T25052" t="s">
        <v>3103</v>
      </c>
    </row>
    <row r="25053" spans="17:20">
      <c r="Q25053">
        <v>0.76343749999999999</v>
      </c>
      <c r="R25053">
        <v>1</v>
      </c>
      <c r="S25053" t="s">
        <v>12212</v>
      </c>
      <c r="T25053" t="s">
        <v>3103</v>
      </c>
    </row>
    <row r="25054" spans="17:20">
      <c r="Q25054">
        <v>0.76344907407407403</v>
      </c>
      <c r="R25054">
        <v>1</v>
      </c>
      <c r="S25054" t="s">
        <v>12193</v>
      </c>
      <c r="T25054" t="s">
        <v>3221</v>
      </c>
    </row>
    <row r="25055" spans="17:20">
      <c r="Q25055">
        <v>0.76349537037036996</v>
      </c>
      <c r="R25055">
        <v>1</v>
      </c>
      <c r="S25055" t="s">
        <v>2562</v>
      </c>
      <c r="T25055" t="s">
        <v>3094</v>
      </c>
    </row>
    <row r="25056" spans="17:20">
      <c r="Q25056">
        <v>0.76371527777777803</v>
      </c>
      <c r="R25056">
        <v>1</v>
      </c>
      <c r="S25056" t="s">
        <v>13601</v>
      </c>
      <c r="T25056" t="s">
        <v>3098</v>
      </c>
    </row>
    <row r="25057" spans="17:20">
      <c r="Q25057">
        <v>0.763738425925926</v>
      </c>
      <c r="R25057">
        <v>1</v>
      </c>
      <c r="S25057" t="s">
        <v>12214</v>
      </c>
      <c r="T25057" t="s">
        <v>3103</v>
      </c>
    </row>
    <row r="25058" spans="17:20">
      <c r="Q25058">
        <v>0.76386574074074098</v>
      </c>
      <c r="R25058">
        <v>1</v>
      </c>
      <c r="S25058" t="s">
        <v>12191</v>
      </c>
      <c r="T25058" t="s">
        <v>3221</v>
      </c>
    </row>
    <row r="25059" spans="17:20">
      <c r="Q25059">
        <v>0.763935185185185</v>
      </c>
      <c r="R25059">
        <v>1</v>
      </c>
      <c r="S25059" t="s">
        <v>13602</v>
      </c>
      <c r="T25059" t="s">
        <v>3095</v>
      </c>
    </row>
    <row r="25060" spans="17:20">
      <c r="Q25060">
        <v>0.76405092592592605</v>
      </c>
      <c r="R25060">
        <v>4</v>
      </c>
      <c r="S25060" t="s">
        <v>2562</v>
      </c>
      <c r="T25060" t="s">
        <v>3095</v>
      </c>
    </row>
    <row r="25061" spans="17:20">
      <c r="Q25061">
        <v>0.76413194444444399</v>
      </c>
      <c r="R25061">
        <v>1</v>
      </c>
      <c r="S25061" t="s">
        <v>12215</v>
      </c>
      <c r="T25061" t="s">
        <v>3221</v>
      </c>
    </row>
    <row r="25062" spans="17:20">
      <c r="Q25062">
        <v>0.76413194444444399</v>
      </c>
      <c r="R25062">
        <v>1</v>
      </c>
      <c r="S25062" t="s">
        <v>12189</v>
      </c>
      <c r="T25062" t="s">
        <v>3221</v>
      </c>
    </row>
    <row r="25063" spans="17:20">
      <c r="Q25063">
        <v>0.76415509259259295</v>
      </c>
      <c r="R25063">
        <v>1</v>
      </c>
      <c r="S25063" t="s">
        <v>12217</v>
      </c>
      <c r="T25063" t="s">
        <v>3103</v>
      </c>
    </row>
    <row r="25064" spans="17:20">
      <c r="Q25064">
        <v>0.76415509259259295</v>
      </c>
      <c r="R25064">
        <v>1</v>
      </c>
      <c r="S25064" t="s">
        <v>3735</v>
      </c>
      <c r="T25064" t="s">
        <v>3096</v>
      </c>
    </row>
    <row r="25065" spans="17:20">
      <c r="Q25065">
        <v>0.76416666666666699</v>
      </c>
      <c r="R25065">
        <v>1</v>
      </c>
      <c r="S25065" t="s">
        <v>5106</v>
      </c>
      <c r="T25065" t="s">
        <v>3102</v>
      </c>
    </row>
    <row r="25066" spans="17:20">
      <c r="Q25066">
        <v>0.76425925925925897</v>
      </c>
      <c r="R25066">
        <v>1</v>
      </c>
      <c r="S25066" t="s">
        <v>12209</v>
      </c>
      <c r="T25066" t="s">
        <v>3221</v>
      </c>
    </row>
    <row r="25067" spans="17:20">
      <c r="Q25067">
        <v>0.76428240740740705</v>
      </c>
      <c r="R25067">
        <v>1</v>
      </c>
      <c r="S25067" t="s">
        <v>12224</v>
      </c>
      <c r="T25067" t="s">
        <v>3103</v>
      </c>
    </row>
    <row r="25068" spans="17:20">
      <c r="Q25068">
        <v>0.76429398148148198</v>
      </c>
      <c r="R25068">
        <v>1</v>
      </c>
      <c r="S25068" t="s">
        <v>12218</v>
      </c>
      <c r="T25068" t="s">
        <v>3103</v>
      </c>
    </row>
    <row r="25069" spans="17:20">
      <c r="Q25069">
        <v>0.76437500000000003</v>
      </c>
      <c r="R25069">
        <v>1</v>
      </c>
      <c r="S25069" t="s">
        <v>12313</v>
      </c>
      <c r="T25069" t="s">
        <v>3097</v>
      </c>
    </row>
    <row r="25070" spans="17:20">
      <c r="Q25070">
        <v>0.76438657407407395</v>
      </c>
      <c r="R25070">
        <v>4</v>
      </c>
      <c r="S25070" t="s">
        <v>12225</v>
      </c>
      <c r="T25070" t="s">
        <v>3103</v>
      </c>
    </row>
    <row r="25071" spans="17:20">
      <c r="Q25071">
        <v>0.76445601851851896</v>
      </c>
      <c r="R25071">
        <v>1</v>
      </c>
      <c r="S25071" t="s">
        <v>12213</v>
      </c>
      <c r="T25071" t="s">
        <v>3221</v>
      </c>
    </row>
    <row r="25072" spans="17:20">
      <c r="Q25072">
        <v>0.76447916666666704</v>
      </c>
      <c r="R25072">
        <v>1</v>
      </c>
      <c r="S25072" t="s">
        <v>12202</v>
      </c>
      <c r="T25072" t="s">
        <v>3221</v>
      </c>
    </row>
    <row r="25073" spans="17:20">
      <c r="Q25073">
        <v>0.76457175925925902</v>
      </c>
      <c r="R25073">
        <v>1</v>
      </c>
      <c r="S25073" t="s">
        <v>12205</v>
      </c>
      <c r="T25073" t="s">
        <v>3221</v>
      </c>
    </row>
    <row r="25074" spans="17:20">
      <c r="Q25074">
        <v>0.76459490740740699</v>
      </c>
      <c r="R25074">
        <v>1</v>
      </c>
      <c r="S25074" t="s">
        <v>2562</v>
      </c>
      <c r="T25074" t="s">
        <v>3101</v>
      </c>
    </row>
    <row r="25075" spans="17:20">
      <c r="Q25075">
        <v>0.76460648148148103</v>
      </c>
      <c r="R25075">
        <v>1</v>
      </c>
      <c r="S25075" t="s">
        <v>12220</v>
      </c>
      <c r="T25075" t="s">
        <v>3103</v>
      </c>
    </row>
    <row r="25076" spans="17:20">
      <c r="Q25076">
        <v>0.76468749999999996</v>
      </c>
      <c r="R25076">
        <v>1</v>
      </c>
      <c r="S25076" t="s">
        <v>12221</v>
      </c>
      <c r="T25076" t="s">
        <v>3103</v>
      </c>
    </row>
    <row r="25077" spans="17:20">
      <c r="Q25077">
        <v>0.76475694444444398</v>
      </c>
      <c r="R25077">
        <v>1</v>
      </c>
      <c r="S25077" t="s">
        <v>12223</v>
      </c>
      <c r="T25077" t="s">
        <v>3103</v>
      </c>
    </row>
    <row r="25078" spans="17:20">
      <c r="Q25078">
        <v>0.76481481481481495</v>
      </c>
      <c r="R25078">
        <v>1</v>
      </c>
      <c r="S25078" t="s">
        <v>12226</v>
      </c>
      <c r="T25078" t="s">
        <v>3221</v>
      </c>
    </row>
    <row r="25079" spans="17:20">
      <c r="Q25079">
        <v>0.76483796296296302</v>
      </c>
      <c r="R25079">
        <v>4</v>
      </c>
      <c r="S25079" t="s">
        <v>12129</v>
      </c>
      <c r="T25079" t="s">
        <v>3098</v>
      </c>
    </row>
    <row r="25080" spans="17:20">
      <c r="Q25080">
        <v>0.76483796296296302</v>
      </c>
      <c r="R25080">
        <v>1</v>
      </c>
      <c r="S25080" t="s">
        <v>2562</v>
      </c>
      <c r="T25080" t="s">
        <v>3101</v>
      </c>
    </row>
    <row r="25081" spans="17:20">
      <c r="Q25081">
        <v>0.76486111111111099</v>
      </c>
      <c r="R25081">
        <v>1</v>
      </c>
      <c r="S25081" t="s">
        <v>4978</v>
      </c>
      <c r="T25081" t="s">
        <v>3094</v>
      </c>
    </row>
    <row r="25082" spans="17:20">
      <c r="Q25082">
        <v>0.76490740740740704</v>
      </c>
      <c r="R25082">
        <v>1</v>
      </c>
      <c r="S25082" t="s">
        <v>13603</v>
      </c>
      <c r="T25082" t="s">
        <v>3097</v>
      </c>
    </row>
    <row r="25083" spans="17:20">
      <c r="Q25083">
        <v>0.76491898148148196</v>
      </c>
      <c r="R25083">
        <v>1</v>
      </c>
      <c r="S25083" t="s">
        <v>2562</v>
      </c>
      <c r="T25083" t="s">
        <v>3099</v>
      </c>
    </row>
    <row r="25084" spans="17:20">
      <c r="Q25084">
        <v>0.76503472222222202</v>
      </c>
      <c r="R25084">
        <v>1</v>
      </c>
      <c r="S25084" t="s">
        <v>2562</v>
      </c>
      <c r="T25084" t="s">
        <v>3128</v>
      </c>
    </row>
    <row r="25085" spans="17:20">
      <c r="Q25085">
        <v>0.76510416666666703</v>
      </c>
      <c r="R25085">
        <v>1</v>
      </c>
      <c r="S25085" t="s">
        <v>2562</v>
      </c>
      <c r="T25085" t="s">
        <v>3103</v>
      </c>
    </row>
    <row r="25086" spans="17:20">
      <c r="Q25086">
        <v>0.76511574074074096</v>
      </c>
      <c r="R25086">
        <v>1</v>
      </c>
      <c r="S25086" t="s">
        <v>12219</v>
      </c>
      <c r="T25086" t="s">
        <v>3221</v>
      </c>
    </row>
    <row r="25087" spans="17:20">
      <c r="Q25087">
        <v>0.76511574074074096</v>
      </c>
      <c r="R25087">
        <v>1</v>
      </c>
      <c r="S25087" t="s">
        <v>13604</v>
      </c>
      <c r="T25087" t="s">
        <v>3098</v>
      </c>
    </row>
    <row r="25088" spans="17:20">
      <c r="Q25088">
        <v>0.76515046296296296</v>
      </c>
      <c r="R25088">
        <v>3</v>
      </c>
      <c r="S25088" t="s">
        <v>12178</v>
      </c>
      <c r="T25088" t="s">
        <v>3098</v>
      </c>
    </row>
    <row r="25089" spans="17:20">
      <c r="Q25089">
        <v>0.76531249999999995</v>
      </c>
      <c r="R25089">
        <v>1</v>
      </c>
      <c r="S25089" t="s">
        <v>13605</v>
      </c>
      <c r="T25089" t="s">
        <v>3097</v>
      </c>
    </row>
    <row r="25090" spans="17:20">
      <c r="Q25090">
        <v>0.765358796296296</v>
      </c>
      <c r="R25090">
        <v>1</v>
      </c>
      <c r="S25090" t="s">
        <v>2562</v>
      </c>
      <c r="T25090" t="s">
        <v>3096</v>
      </c>
    </row>
    <row r="25091" spans="17:20">
      <c r="Q25091">
        <v>0.76538194444444396</v>
      </c>
      <c r="R25091">
        <v>1</v>
      </c>
      <c r="S25091" t="s">
        <v>12234</v>
      </c>
      <c r="T25091" t="s">
        <v>3103</v>
      </c>
    </row>
    <row r="25092" spans="17:20">
      <c r="Q25092">
        <v>0.76540509259259304</v>
      </c>
      <c r="R25092">
        <v>1</v>
      </c>
      <c r="S25092" t="s">
        <v>13606</v>
      </c>
      <c r="T25092" t="s">
        <v>3096</v>
      </c>
    </row>
    <row r="25093" spans="17:20">
      <c r="Q25093">
        <v>0.76549768518518502</v>
      </c>
      <c r="R25093">
        <v>1</v>
      </c>
      <c r="S25093" t="s">
        <v>2562</v>
      </c>
      <c r="T25093" t="s">
        <v>3103</v>
      </c>
    </row>
    <row r="25094" spans="17:20">
      <c r="Q25094">
        <v>0.76554398148148195</v>
      </c>
      <c r="R25094">
        <v>1</v>
      </c>
      <c r="S25094" t="s">
        <v>12243</v>
      </c>
      <c r="T25094" t="s">
        <v>3103</v>
      </c>
    </row>
    <row r="25095" spans="17:20">
      <c r="Q25095">
        <v>0.76556712962963003</v>
      </c>
      <c r="R25095">
        <v>1</v>
      </c>
      <c r="S25095" t="s">
        <v>12244</v>
      </c>
      <c r="T25095" t="s">
        <v>3103</v>
      </c>
    </row>
    <row r="25096" spans="17:20">
      <c r="Q25096">
        <v>0.76557870370370396</v>
      </c>
      <c r="R25096">
        <v>1</v>
      </c>
      <c r="S25096" t="s">
        <v>12235</v>
      </c>
      <c r="T25096" t="s">
        <v>3103</v>
      </c>
    </row>
    <row r="25097" spans="17:20">
      <c r="Q25097">
        <v>0.76561342592592596</v>
      </c>
      <c r="R25097">
        <v>1</v>
      </c>
      <c r="S25097" t="s">
        <v>13607</v>
      </c>
      <c r="T25097" t="s">
        <v>3096</v>
      </c>
    </row>
    <row r="25098" spans="17:20">
      <c r="Q25098">
        <v>0.765625</v>
      </c>
      <c r="R25098">
        <v>1</v>
      </c>
      <c r="S25098" t="s">
        <v>12228</v>
      </c>
      <c r="T25098" t="s">
        <v>3221</v>
      </c>
    </row>
    <row r="25099" spans="17:20">
      <c r="Q25099">
        <v>0.76564814814814797</v>
      </c>
      <c r="R25099">
        <v>1</v>
      </c>
      <c r="S25099" t="s">
        <v>12250</v>
      </c>
      <c r="T25099" t="s">
        <v>3103</v>
      </c>
    </row>
    <row r="25100" spans="17:20">
      <c r="Q25100">
        <v>0.76567129629629604</v>
      </c>
      <c r="R25100">
        <v>1</v>
      </c>
      <c r="S25100" t="s">
        <v>12231</v>
      </c>
      <c r="T25100" t="s">
        <v>3221</v>
      </c>
    </row>
    <row r="25101" spans="17:20">
      <c r="Q25101">
        <v>0.76570601851851805</v>
      </c>
      <c r="R25101">
        <v>1</v>
      </c>
      <c r="S25101" t="s">
        <v>2562</v>
      </c>
      <c r="T25101" t="s">
        <v>3094</v>
      </c>
    </row>
    <row r="25102" spans="17:20">
      <c r="Q25102">
        <v>0.76575231481481498</v>
      </c>
      <c r="R25102">
        <v>1</v>
      </c>
      <c r="S25102" t="s">
        <v>12240</v>
      </c>
      <c r="T25102" t="s">
        <v>3103</v>
      </c>
    </row>
    <row r="25103" spans="17:20">
      <c r="Q25103">
        <v>0.76582175925925899</v>
      </c>
      <c r="R25103">
        <v>1</v>
      </c>
      <c r="S25103" t="s">
        <v>12237</v>
      </c>
      <c r="T25103" t="s">
        <v>3103</v>
      </c>
    </row>
    <row r="25104" spans="17:20">
      <c r="Q25104">
        <v>0.765891203703704</v>
      </c>
      <c r="R25104">
        <v>1</v>
      </c>
      <c r="S25104" t="s">
        <v>12239</v>
      </c>
      <c r="T25104" t="s">
        <v>3103</v>
      </c>
    </row>
    <row r="25105" spans="17:20">
      <c r="Q25105">
        <v>0.765891203703704</v>
      </c>
      <c r="R25105">
        <v>1</v>
      </c>
      <c r="S25105" t="s">
        <v>12241</v>
      </c>
      <c r="T25105" t="s">
        <v>3103</v>
      </c>
    </row>
    <row r="25106" spans="17:20">
      <c r="Q25106">
        <v>0.76594907407407398</v>
      </c>
      <c r="R25106">
        <v>1</v>
      </c>
      <c r="S25106" t="s">
        <v>1612</v>
      </c>
      <c r="T25106" t="s">
        <v>3099</v>
      </c>
    </row>
    <row r="25107" spans="17:20">
      <c r="Q25107">
        <v>0.76601851851851899</v>
      </c>
      <c r="R25107">
        <v>1</v>
      </c>
      <c r="S25107" t="s">
        <v>2562</v>
      </c>
      <c r="T25107" t="s">
        <v>3097</v>
      </c>
    </row>
    <row r="25108" spans="17:20">
      <c r="Q25108">
        <v>0.76620370370370405</v>
      </c>
      <c r="R25108">
        <v>2</v>
      </c>
      <c r="S25108" t="s">
        <v>2562</v>
      </c>
      <c r="T25108" t="s">
        <v>3094</v>
      </c>
    </row>
    <row r="25109" spans="17:20">
      <c r="Q25109">
        <v>0.76629629629629603</v>
      </c>
      <c r="R25109">
        <v>3</v>
      </c>
      <c r="S25109" t="s">
        <v>12216</v>
      </c>
      <c r="T25109" t="s">
        <v>3098</v>
      </c>
    </row>
    <row r="25110" spans="17:20">
      <c r="Q25110">
        <v>0.766354166666667</v>
      </c>
      <c r="R25110">
        <v>1</v>
      </c>
      <c r="S25110" t="s">
        <v>13608</v>
      </c>
      <c r="T25110" t="s">
        <v>3128</v>
      </c>
    </row>
    <row r="25111" spans="17:20">
      <c r="Q25111">
        <v>0.76637731481481497</v>
      </c>
      <c r="R25111">
        <v>1</v>
      </c>
      <c r="S25111" t="s">
        <v>2562</v>
      </c>
      <c r="T25111" t="s">
        <v>3103</v>
      </c>
    </row>
    <row r="25112" spans="17:20">
      <c r="Q25112">
        <v>0.76638888888888901</v>
      </c>
      <c r="R25112">
        <v>1</v>
      </c>
      <c r="S25112" t="s">
        <v>2562</v>
      </c>
      <c r="T25112" t="s">
        <v>3221</v>
      </c>
    </row>
    <row r="25113" spans="17:20">
      <c r="Q25113">
        <v>0.76645833333333302</v>
      </c>
      <c r="R25113">
        <v>1</v>
      </c>
      <c r="S25113" t="s">
        <v>12262</v>
      </c>
      <c r="T25113" t="s">
        <v>3103</v>
      </c>
    </row>
    <row r="25114" spans="17:20">
      <c r="Q25114">
        <v>0.76653935185185196</v>
      </c>
      <c r="R25114">
        <v>1</v>
      </c>
      <c r="S25114" t="s">
        <v>13609</v>
      </c>
      <c r="T25114" t="s">
        <v>3098</v>
      </c>
    </row>
    <row r="25115" spans="17:20">
      <c r="Q25115">
        <v>0.766550925925926</v>
      </c>
      <c r="R25115">
        <v>4</v>
      </c>
      <c r="S25115" t="s">
        <v>12368</v>
      </c>
      <c r="T25115" t="s">
        <v>3103</v>
      </c>
    </row>
    <row r="25116" spans="17:20">
      <c r="Q25116">
        <v>0.76666666666666705</v>
      </c>
      <c r="R25116">
        <v>1</v>
      </c>
      <c r="S25116" t="s">
        <v>12271</v>
      </c>
      <c r="T25116" t="s">
        <v>3103</v>
      </c>
    </row>
    <row r="25117" spans="17:20">
      <c r="Q25117">
        <v>0.76668981481481502</v>
      </c>
      <c r="R25117">
        <v>1</v>
      </c>
      <c r="S25117" t="s">
        <v>13610</v>
      </c>
      <c r="T25117" t="s">
        <v>3098</v>
      </c>
    </row>
    <row r="25118" spans="17:20">
      <c r="Q25118">
        <v>0.76670138888888895</v>
      </c>
      <c r="R25118">
        <v>1</v>
      </c>
      <c r="S25118" t="s">
        <v>12272</v>
      </c>
      <c r="T25118" t="s">
        <v>3103</v>
      </c>
    </row>
    <row r="25119" spans="17:20">
      <c r="Q25119">
        <v>0.766782407407407</v>
      </c>
      <c r="R25119">
        <v>1</v>
      </c>
      <c r="S25119" t="s">
        <v>12273</v>
      </c>
      <c r="T25119" t="s">
        <v>3103</v>
      </c>
    </row>
    <row r="25120" spans="17:20">
      <c r="Q25120">
        <v>0.76684027777777797</v>
      </c>
      <c r="R25120">
        <v>1</v>
      </c>
      <c r="S25120" t="s">
        <v>12275</v>
      </c>
      <c r="T25120" t="s">
        <v>3103</v>
      </c>
    </row>
    <row r="25121" spans="17:20">
      <c r="Q25121">
        <v>0.76685185185185201</v>
      </c>
      <c r="R25121">
        <v>1</v>
      </c>
      <c r="S25121" t="s">
        <v>12279</v>
      </c>
      <c r="T25121" t="s">
        <v>3103</v>
      </c>
    </row>
    <row r="25122" spans="17:20">
      <c r="Q25122">
        <v>0.76687499999999997</v>
      </c>
      <c r="R25122">
        <v>2</v>
      </c>
      <c r="S25122" t="s">
        <v>2562</v>
      </c>
      <c r="T25122" t="s">
        <v>3094</v>
      </c>
    </row>
    <row r="25123" spans="17:20">
      <c r="Q25123">
        <v>0.76700231481481496</v>
      </c>
      <c r="R25123">
        <v>2</v>
      </c>
      <c r="S25123" t="s">
        <v>12264</v>
      </c>
      <c r="T25123" t="s">
        <v>3103</v>
      </c>
    </row>
    <row r="25124" spans="17:20">
      <c r="Q25124">
        <v>0.76703703703703696</v>
      </c>
      <c r="R25124">
        <v>1</v>
      </c>
      <c r="S25124" t="s">
        <v>13611</v>
      </c>
      <c r="T25124" t="s">
        <v>3221</v>
      </c>
    </row>
    <row r="25125" spans="17:20">
      <c r="Q25125">
        <v>0.76703703703703696</v>
      </c>
      <c r="R25125">
        <v>2</v>
      </c>
      <c r="S25125" t="s">
        <v>12265</v>
      </c>
      <c r="T25125" t="s">
        <v>3103</v>
      </c>
    </row>
    <row r="25126" spans="17:20">
      <c r="Q25126">
        <v>0.76716435185185206</v>
      </c>
      <c r="R25126">
        <v>1</v>
      </c>
      <c r="S25126" t="s">
        <v>12266</v>
      </c>
      <c r="T25126" t="s">
        <v>3103</v>
      </c>
    </row>
    <row r="25127" spans="17:20">
      <c r="Q25127">
        <v>0.76723379629629596</v>
      </c>
      <c r="R25127">
        <v>1</v>
      </c>
      <c r="S25127" t="s">
        <v>12267</v>
      </c>
      <c r="T25127" t="s">
        <v>3103</v>
      </c>
    </row>
    <row r="25128" spans="17:20">
      <c r="Q25128">
        <v>0.76723379629629596</v>
      </c>
      <c r="R25128">
        <v>1</v>
      </c>
      <c r="S25128" t="s">
        <v>12288</v>
      </c>
      <c r="T25128" t="s">
        <v>3103</v>
      </c>
    </row>
    <row r="25129" spans="17:20">
      <c r="Q25129">
        <v>0.76734953703703701</v>
      </c>
      <c r="R25129">
        <v>2</v>
      </c>
      <c r="S25129" t="s">
        <v>12270</v>
      </c>
      <c r="T25129" t="s">
        <v>3103</v>
      </c>
    </row>
    <row r="25130" spans="17:20">
      <c r="Q25130">
        <v>0.76736111111111105</v>
      </c>
      <c r="R25130">
        <v>1</v>
      </c>
      <c r="S25130" t="s">
        <v>2562</v>
      </c>
      <c r="T25130" t="s">
        <v>3221</v>
      </c>
    </row>
    <row r="25131" spans="17:20">
      <c r="Q25131">
        <v>0.76737268518518498</v>
      </c>
      <c r="R25131">
        <v>1</v>
      </c>
      <c r="S25131" t="s">
        <v>13612</v>
      </c>
      <c r="T25131" t="s">
        <v>3097</v>
      </c>
    </row>
    <row r="25132" spans="17:20">
      <c r="Q25132">
        <v>0.76749999999999996</v>
      </c>
      <c r="R25132">
        <v>1</v>
      </c>
      <c r="S25132" t="s">
        <v>12252</v>
      </c>
      <c r="T25132" t="s">
        <v>3221</v>
      </c>
    </row>
    <row r="25133" spans="17:20">
      <c r="Q25133">
        <v>0.767511574074074</v>
      </c>
      <c r="R25133">
        <v>4</v>
      </c>
      <c r="S25133" t="s">
        <v>12291</v>
      </c>
      <c r="T25133" t="s">
        <v>3103</v>
      </c>
    </row>
    <row r="25134" spans="17:20">
      <c r="Q25134">
        <v>0.76752314814814804</v>
      </c>
      <c r="R25134">
        <v>1</v>
      </c>
      <c r="S25134" t="s">
        <v>12256</v>
      </c>
      <c r="T25134" t="s">
        <v>3221</v>
      </c>
    </row>
    <row r="25135" spans="17:20">
      <c r="Q25135">
        <v>0.76755787037037004</v>
      </c>
      <c r="R25135">
        <v>1</v>
      </c>
      <c r="S25135" t="s">
        <v>13613</v>
      </c>
      <c r="T25135" t="s">
        <v>3095</v>
      </c>
    </row>
    <row r="25136" spans="17:20">
      <c r="Q25136">
        <v>0.76759259259259305</v>
      </c>
      <c r="R25136">
        <v>4</v>
      </c>
      <c r="S25136" t="s">
        <v>12278</v>
      </c>
      <c r="T25136" t="s">
        <v>3103</v>
      </c>
    </row>
    <row r="25137" spans="17:20">
      <c r="Q25137">
        <v>0.76760416666666698</v>
      </c>
      <c r="R25137">
        <v>1</v>
      </c>
      <c r="S25137" t="s">
        <v>12254</v>
      </c>
      <c r="T25137" t="s">
        <v>3221</v>
      </c>
    </row>
    <row r="25138" spans="17:20">
      <c r="Q25138">
        <v>0.76761574074074101</v>
      </c>
      <c r="R25138">
        <v>1</v>
      </c>
      <c r="S25138" t="s">
        <v>12255</v>
      </c>
      <c r="T25138" t="s">
        <v>3221</v>
      </c>
    </row>
    <row r="25139" spans="17:20">
      <c r="Q25139">
        <v>0.76763888888888898</v>
      </c>
      <c r="R25139">
        <v>1</v>
      </c>
      <c r="S25139" t="s">
        <v>12280</v>
      </c>
      <c r="T25139" t="s">
        <v>3103</v>
      </c>
    </row>
    <row r="25140" spans="17:20">
      <c r="Q25140">
        <v>0.76766203703703695</v>
      </c>
      <c r="R25140">
        <v>1</v>
      </c>
      <c r="S25140" t="s">
        <v>12281</v>
      </c>
      <c r="T25140" t="s">
        <v>3103</v>
      </c>
    </row>
    <row r="25141" spans="17:20">
      <c r="Q25141">
        <v>0.76766203703703695</v>
      </c>
      <c r="R25141">
        <v>1</v>
      </c>
      <c r="S25141" t="s">
        <v>2562</v>
      </c>
      <c r="T25141" t="s">
        <v>3097</v>
      </c>
    </row>
    <row r="25142" spans="17:20">
      <c r="Q25142">
        <v>0.76770833333333299</v>
      </c>
      <c r="R25142">
        <v>1</v>
      </c>
      <c r="S25142" t="s">
        <v>12261</v>
      </c>
      <c r="T25142" t="s">
        <v>3221</v>
      </c>
    </row>
    <row r="25143" spans="17:20">
      <c r="Q25143">
        <v>0.76773148148148196</v>
      </c>
      <c r="R25143">
        <v>1</v>
      </c>
      <c r="S25143" t="s">
        <v>12293</v>
      </c>
      <c r="T25143" t="s">
        <v>3103</v>
      </c>
    </row>
    <row r="25144" spans="17:20">
      <c r="Q25144">
        <v>0.76775462962963004</v>
      </c>
      <c r="R25144">
        <v>1</v>
      </c>
      <c r="S25144" t="s">
        <v>12283</v>
      </c>
      <c r="T25144" t="s">
        <v>3103</v>
      </c>
    </row>
    <row r="25145" spans="17:20">
      <c r="Q25145">
        <v>0.76775462962963004</v>
      </c>
      <c r="R25145">
        <v>1</v>
      </c>
      <c r="S25145" t="s">
        <v>12295</v>
      </c>
      <c r="T25145" t="s">
        <v>3103</v>
      </c>
    </row>
    <row r="25146" spans="17:20">
      <c r="Q25146">
        <v>0.767777777777778</v>
      </c>
      <c r="R25146">
        <v>1</v>
      </c>
      <c r="S25146" t="s">
        <v>2562</v>
      </c>
      <c r="T25146" t="s">
        <v>3097</v>
      </c>
    </row>
    <row r="25147" spans="17:20">
      <c r="Q25147">
        <v>0.76791666666666702</v>
      </c>
      <c r="R25147">
        <v>1</v>
      </c>
      <c r="S25147" t="s">
        <v>12263</v>
      </c>
      <c r="T25147" t="s">
        <v>3221</v>
      </c>
    </row>
    <row r="25148" spans="17:20">
      <c r="Q25148">
        <v>0.76795138888888903</v>
      </c>
      <c r="R25148">
        <v>1</v>
      </c>
      <c r="S25148" t="s">
        <v>5251</v>
      </c>
      <c r="T25148" t="s">
        <v>3095</v>
      </c>
    </row>
    <row r="25149" spans="17:20">
      <c r="Q25149">
        <v>0.768009259259259</v>
      </c>
      <c r="R25149">
        <v>1</v>
      </c>
      <c r="S25149" t="s">
        <v>12276</v>
      </c>
      <c r="T25149" t="s">
        <v>3221</v>
      </c>
    </row>
    <row r="25150" spans="17:20">
      <c r="Q25150">
        <v>0.76802083333333304</v>
      </c>
      <c r="R25150">
        <v>1</v>
      </c>
      <c r="S25150" t="s">
        <v>2562</v>
      </c>
      <c r="T25150" t="s">
        <v>3097</v>
      </c>
    </row>
    <row r="25151" spans="17:20">
      <c r="Q25151">
        <v>0.76804398148148101</v>
      </c>
      <c r="R25151">
        <v>1</v>
      </c>
      <c r="S25151" t="s">
        <v>12297</v>
      </c>
      <c r="T25151" t="s">
        <v>3103</v>
      </c>
    </row>
    <row r="25152" spans="17:20">
      <c r="Q25152">
        <v>0.76807870370370401</v>
      </c>
      <c r="R25152">
        <v>1</v>
      </c>
      <c r="S25152" t="s">
        <v>12282</v>
      </c>
      <c r="T25152" t="s">
        <v>3221</v>
      </c>
    </row>
    <row r="25153" spans="17:20">
      <c r="Q25153">
        <v>0.76807870370370401</v>
      </c>
      <c r="R25153">
        <v>1</v>
      </c>
      <c r="S25153" t="s">
        <v>12298</v>
      </c>
      <c r="T25153" t="s">
        <v>3103</v>
      </c>
    </row>
    <row r="25154" spans="17:20">
      <c r="Q25154">
        <v>0.76810185185185198</v>
      </c>
      <c r="R25154">
        <v>1</v>
      </c>
      <c r="S25154" t="s">
        <v>12300</v>
      </c>
      <c r="T25154" t="s">
        <v>3103</v>
      </c>
    </row>
    <row r="25155" spans="17:20">
      <c r="Q25155">
        <v>0.76821759259259303</v>
      </c>
      <c r="R25155">
        <v>1</v>
      </c>
      <c r="S25155" t="s">
        <v>12304</v>
      </c>
      <c r="T25155" t="s">
        <v>3103</v>
      </c>
    </row>
    <row r="25156" spans="17:20">
      <c r="Q25156">
        <v>0.76822916666666696</v>
      </c>
      <c r="R25156">
        <v>1</v>
      </c>
      <c r="S25156" t="s">
        <v>12306</v>
      </c>
      <c r="T25156" t="s">
        <v>3103</v>
      </c>
    </row>
    <row r="25157" spans="17:20">
      <c r="Q25157">
        <v>0.768240740740741</v>
      </c>
      <c r="R25157">
        <v>1</v>
      </c>
      <c r="S25157" t="s">
        <v>12289</v>
      </c>
      <c r="T25157" t="s">
        <v>3103</v>
      </c>
    </row>
    <row r="25158" spans="17:20">
      <c r="Q25158">
        <v>0.768240740740741</v>
      </c>
      <c r="R25158">
        <v>3</v>
      </c>
      <c r="S25158" t="s">
        <v>4011</v>
      </c>
      <c r="T25158" t="s">
        <v>3098</v>
      </c>
    </row>
    <row r="25159" spans="17:20">
      <c r="Q25159">
        <v>0.76829861111111097</v>
      </c>
      <c r="R25159">
        <v>1</v>
      </c>
      <c r="S25159" t="s">
        <v>13614</v>
      </c>
      <c r="T25159" t="s">
        <v>3096</v>
      </c>
    </row>
    <row r="25160" spans="17:20">
      <c r="Q25160">
        <v>0.76836805555555598</v>
      </c>
      <c r="R25160">
        <v>1</v>
      </c>
      <c r="S25160" t="s">
        <v>12296</v>
      </c>
      <c r="T25160" t="s">
        <v>3103</v>
      </c>
    </row>
    <row r="25161" spans="17:20">
      <c r="Q25161">
        <v>0.76842592592592596</v>
      </c>
      <c r="R25161">
        <v>3</v>
      </c>
      <c r="S25161" t="s">
        <v>13615</v>
      </c>
      <c r="T25161" t="s">
        <v>3098</v>
      </c>
    </row>
    <row r="25162" spans="17:20">
      <c r="Q25162">
        <v>0.76842592592592596</v>
      </c>
      <c r="R25162">
        <v>3</v>
      </c>
      <c r="S25162" t="s">
        <v>2069</v>
      </c>
      <c r="T25162" t="s">
        <v>3096</v>
      </c>
    </row>
    <row r="25163" spans="17:20">
      <c r="Q25163">
        <v>0.76850694444444401</v>
      </c>
      <c r="R25163">
        <v>1</v>
      </c>
      <c r="S25163" t="s">
        <v>12299</v>
      </c>
      <c r="T25163" t="s">
        <v>3221</v>
      </c>
    </row>
    <row r="25164" spans="17:20">
      <c r="Q25164">
        <v>0.76853009259259297</v>
      </c>
      <c r="R25164">
        <v>1</v>
      </c>
      <c r="S25164" t="s">
        <v>12302</v>
      </c>
      <c r="T25164" t="s">
        <v>3221</v>
      </c>
    </row>
    <row r="25165" spans="17:20">
      <c r="Q25165">
        <v>0.76854166666666701</v>
      </c>
      <c r="R25165">
        <v>2</v>
      </c>
      <c r="S25165" t="s">
        <v>12301</v>
      </c>
      <c r="T25165" t="s">
        <v>3103</v>
      </c>
    </row>
    <row r="25166" spans="17:20">
      <c r="Q25166">
        <v>0.76854166666666701</v>
      </c>
      <c r="R25166">
        <v>1</v>
      </c>
      <c r="S25166" t="s">
        <v>2562</v>
      </c>
      <c r="T25166" t="s">
        <v>3094</v>
      </c>
    </row>
    <row r="25167" spans="17:20">
      <c r="Q25167">
        <v>0.76856481481481498</v>
      </c>
      <c r="R25167">
        <v>1</v>
      </c>
      <c r="S25167" t="s">
        <v>12303</v>
      </c>
      <c r="T25167" t="s">
        <v>3221</v>
      </c>
    </row>
    <row r="25168" spans="17:20">
      <c r="Q25168">
        <v>0.76859953703703698</v>
      </c>
      <c r="R25168">
        <v>1</v>
      </c>
      <c r="S25168" t="s">
        <v>12268</v>
      </c>
      <c r="T25168" t="s">
        <v>3221</v>
      </c>
    </row>
    <row r="25169" spans="17:20">
      <c r="Q25169">
        <v>0.76863425925925899</v>
      </c>
      <c r="R25169">
        <v>1</v>
      </c>
      <c r="S25169" t="s">
        <v>2562</v>
      </c>
      <c r="T25169" t="s">
        <v>3221</v>
      </c>
    </row>
    <row r="25170" spans="17:20">
      <c r="Q25170">
        <v>0.76865740740740696</v>
      </c>
      <c r="R25170">
        <v>7</v>
      </c>
      <c r="S25170" t="s">
        <v>2562</v>
      </c>
      <c r="T25170" t="s">
        <v>3098</v>
      </c>
    </row>
    <row r="25171" spans="17:20">
      <c r="Q25171">
        <v>0.76875000000000004</v>
      </c>
      <c r="R25171">
        <v>1</v>
      </c>
      <c r="S25171" t="s">
        <v>12285</v>
      </c>
      <c r="T25171" t="s">
        <v>3221</v>
      </c>
    </row>
    <row r="25172" spans="17:20">
      <c r="Q25172">
        <v>0.76878472222222205</v>
      </c>
      <c r="R25172">
        <v>1</v>
      </c>
      <c r="S25172" t="s">
        <v>12294</v>
      </c>
      <c r="T25172" t="s">
        <v>3221</v>
      </c>
    </row>
    <row r="25173" spans="17:20">
      <c r="Q25173">
        <v>0.76880787037037002</v>
      </c>
      <c r="R25173">
        <v>1</v>
      </c>
      <c r="S25173" t="s">
        <v>12286</v>
      </c>
      <c r="T25173" t="s">
        <v>3221</v>
      </c>
    </row>
    <row r="25174" spans="17:20">
      <c r="Q25174">
        <v>0.76891203703703703</v>
      </c>
      <c r="R25174">
        <v>1</v>
      </c>
      <c r="S25174" t="s">
        <v>12305</v>
      </c>
      <c r="T25174" t="s">
        <v>3221</v>
      </c>
    </row>
    <row r="25175" spans="17:20">
      <c r="Q25175">
        <v>0.76891203703703703</v>
      </c>
      <c r="R25175">
        <v>1</v>
      </c>
      <c r="S25175" t="s">
        <v>12317</v>
      </c>
      <c r="T25175" t="s">
        <v>3103</v>
      </c>
    </row>
    <row r="25176" spans="17:20">
      <c r="Q25176">
        <v>0.76892361111111096</v>
      </c>
      <c r="R25176">
        <v>1</v>
      </c>
      <c r="S25176" t="s">
        <v>12318</v>
      </c>
      <c r="T25176" t="s">
        <v>3103</v>
      </c>
    </row>
    <row r="25177" spans="17:20">
      <c r="Q25177">
        <v>0.768935185185185</v>
      </c>
      <c r="R25177">
        <v>1</v>
      </c>
      <c r="S25177" t="s">
        <v>12310</v>
      </c>
      <c r="T25177" t="s">
        <v>3103</v>
      </c>
    </row>
    <row r="25178" spans="17:20">
      <c r="Q25178">
        <v>0.76899305555555597</v>
      </c>
      <c r="R25178">
        <v>2</v>
      </c>
      <c r="S25178" t="s">
        <v>12319</v>
      </c>
      <c r="T25178" t="s">
        <v>3103</v>
      </c>
    </row>
    <row r="25179" spans="17:20">
      <c r="Q25179">
        <v>0.76902777777777798</v>
      </c>
      <c r="R25179">
        <v>1</v>
      </c>
      <c r="S25179" t="s">
        <v>2562</v>
      </c>
      <c r="T25179" t="s">
        <v>3097</v>
      </c>
    </row>
    <row r="25180" spans="17:20">
      <c r="Q25180">
        <v>0.76907407407407402</v>
      </c>
      <c r="R25180">
        <v>1</v>
      </c>
      <c r="S25180" t="s">
        <v>12307</v>
      </c>
      <c r="T25180" t="s">
        <v>3221</v>
      </c>
    </row>
    <row r="25181" spans="17:20">
      <c r="Q25181">
        <v>0.769166666666667</v>
      </c>
      <c r="R25181">
        <v>1</v>
      </c>
      <c r="S25181" t="s">
        <v>12309</v>
      </c>
      <c r="T25181" t="s">
        <v>3221</v>
      </c>
    </row>
    <row r="25182" spans="17:20">
      <c r="Q25182">
        <v>0.769166666666667</v>
      </c>
      <c r="R25182">
        <v>1</v>
      </c>
      <c r="S25182" t="s">
        <v>12284</v>
      </c>
      <c r="T25182" t="s">
        <v>3221</v>
      </c>
    </row>
    <row r="25183" spans="17:20">
      <c r="Q25183">
        <v>0.76929398148148198</v>
      </c>
      <c r="R25183">
        <v>1</v>
      </c>
      <c r="S25183" t="s">
        <v>12322</v>
      </c>
      <c r="T25183" t="s">
        <v>3103</v>
      </c>
    </row>
    <row r="25184" spans="17:20">
      <c r="Q25184">
        <v>0.76937500000000003</v>
      </c>
      <c r="R25184">
        <v>1</v>
      </c>
      <c r="S25184" t="s">
        <v>2562</v>
      </c>
      <c r="T25184" t="s">
        <v>3094</v>
      </c>
    </row>
    <row r="25185" spans="17:20">
      <c r="Q25185">
        <v>0.76945601851851897</v>
      </c>
      <c r="R25185">
        <v>1</v>
      </c>
      <c r="S25185" t="s">
        <v>12287</v>
      </c>
      <c r="T25185" t="s">
        <v>3221</v>
      </c>
    </row>
    <row r="25186" spans="17:20">
      <c r="Q25186">
        <v>0.76947916666666705</v>
      </c>
      <c r="R25186">
        <v>1</v>
      </c>
      <c r="S25186" t="s">
        <v>12290</v>
      </c>
      <c r="T25186" t="s">
        <v>3221</v>
      </c>
    </row>
    <row r="25187" spans="17:20">
      <c r="Q25187">
        <v>0.76950231481481501</v>
      </c>
      <c r="R25187">
        <v>1</v>
      </c>
      <c r="S25187" t="s">
        <v>12311</v>
      </c>
      <c r="T25187" t="s">
        <v>3221</v>
      </c>
    </row>
    <row r="25188" spans="17:20">
      <c r="Q25188">
        <v>0.76952546296296298</v>
      </c>
      <c r="R25188">
        <v>1</v>
      </c>
      <c r="S25188" t="s">
        <v>2562</v>
      </c>
      <c r="T25188" t="s">
        <v>3099</v>
      </c>
    </row>
    <row r="25189" spans="17:20">
      <c r="Q25189">
        <v>0.76953703703703702</v>
      </c>
      <c r="R25189">
        <v>1</v>
      </c>
      <c r="S25189" t="s">
        <v>12312</v>
      </c>
      <c r="T25189" t="s">
        <v>3221</v>
      </c>
    </row>
    <row r="25190" spans="17:20">
      <c r="Q25190">
        <v>0.76954861111111095</v>
      </c>
      <c r="R25190">
        <v>1</v>
      </c>
      <c r="S25190" t="s">
        <v>244</v>
      </c>
      <c r="T25190" t="s">
        <v>3098</v>
      </c>
    </row>
    <row r="25191" spans="17:20">
      <c r="Q25191">
        <v>0.76958333333333295</v>
      </c>
      <c r="R25191">
        <v>1</v>
      </c>
      <c r="S25191" t="s">
        <v>12316</v>
      </c>
      <c r="T25191" t="s">
        <v>3103</v>
      </c>
    </row>
    <row r="25192" spans="17:20">
      <c r="Q25192">
        <v>0.76974537037037005</v>
      </c>
      <c r="R25192">
        <v>1</v>
      </c>
      <c r="S25192" t="s">
        <v>12314</v>
      </c>
      <c r="T25192" t="s">
        <v>3221</v>
      </c>
    </row>
    <row r="25193" spans="17:20">
      <c r="Q25193">
        <v>0.76976851851851802</v>
      </c>
      <c r="R25193">
        <v>3</v>
      </c>
      <c r="S25193" t="s">
        <v>12315</v>
      </c>
      <c r="T25193" t="s">
        <v>3103</v>
      </c>
    </row>
    <row r="25194" spans="17:20">
      <c r="Q25194">
        <v>0.76978009259259295</v>
      </c>
      <c r="R25194">
        <v>1</v>
      </c>
      <c r="S25194" t="s">
        <v>2562</v>
      </c>
      <c r="T25194" t="s">
        <v>3103</v>
      </c>
    </row>
    <row r="25195" spans="17:20">
      <c r="Q25195">
        <v>0.76981481481481495</v>
      </c>
      <c r="R25195">
        <v>3</v>
      </c>
      <c r="S25195" t="s">
        <v>12251</v>
      </c>
      <c r="T25195" t="s">
        <v>3098</v>
      </c>
    </row>
    <row r="25196" spans="17:20">
      <c r="Q25196">
        <v>0.76983796296296303</v>
      </c>
      <c r="R25196">
        <v>2</v>
      </c>
      <c r="S25196" t="s">
        <v>13616</v>
      </c>
      <c r="T25196" t="s">
        <v>3098</v>
      </c>
    </row>
    <row r="25197" spans="17:20">
      <c r="Q25197">
        <v>0.77</v>
      </c>
      <c r="R25197">
        <v>1</v>
      </c>
      <c r="S25197" t="s">
        <v>12346</v>
      </c>
      <c r="T25197" t="s">
        <v>3103</v>
      </c>
    </row>
    <row r="25198" spans="17:20">
      <c r="Q25198">
        <v>0.77010416666666703</v>
      </c>
      <c r="R25198">
        <v>1</v>
      </c>
      <c r="S25198" t="s">
        <v>2562</v>
      </c>
      <c r="T25198" t="s">
        <v>3094</v>
      </c>
    </row>
    <row r="25199" spans="17:20">
      <c r="Q25199">
        <v>0.77011574074074096</v>
      </c>
      <c r="R25199">
        <v>1</v>
      </c>
      <c r="S25199" t="s">
        <v>13617</v>
      </c>
      <c r="T25199" t="s">
        <v>3098</v>
      </c>
    </row>
    <row r="25200" spans="17:20">
      <c r="Q25200">
        <v>0.770127314814815</v>
      </c>
      <c r="R25200">
        <v>1</v>
      </c>
      <c r="S25200" t="s">
        <v>2978</v>
      </c>
      <c r="T25200" t="s">
        <v>3098</v>
      </c>
    </row>
    <row r="25201" spans="17:20">
      <c r="Q25201">
        <v>0.77017361111111104</v>
      </c>
      <c r="R25201">
        <v>1</v>
      </c>
      <c r="S25201" t="s">
        <v>13618</v>
      </c>
      <c r="T25201" t="s">
        <v>3096</v>
      </c>
    </row>
    <row r="25202" spans="17:20">
      <c r="Q25202">
        <v>0.77019675925925901</v>
      </c>
      <c r="R25202">
        <v>1</v>
      </c>
      <c r="S25202" t="s">
        <v>2562</v>
      </c>
      <c r="T25202" t="s">
        <v>3096</v>
      </c>
    </row>
    <row r="25203" spans="17:20">
      <c r="Q25203">
        <v>0.77024305555555495</v>
      </c>
      <c r="R25203">
        <v>1</v>
      </c>
      <c r="S25203" t="s">
        <v>2562</v>
      </c>
      <c r="T25203" t="s">
        <v>3103</v>
      </c>
    </row>
    <row r="25204" spans="17:20">
      <c r="Q25204">
        <v>0.77026620370370402</v>
      </c>
      <c r="R25204">
        <v>1</v>
      </c>
      <c r="S25204" t="s">
        <v>10071</v>
      </c>
      <c r="T25204" t="s">
        <v>3096</v>
      </c>
    </row>
    <row r="25205" spans="17:20">
      <c r="Q25205">
        <v>0.77030092592592603</v>
      </c>
      <c r="R25205">
        <v>1</v>
      </c>
      <c r="S25205" t="s">
        <v>2562</v>
      </c>
      <c r="T25205" t="s">
        <v>3221</v>
      </c>
    </row>
    <row r="25206" spans="17:20">
      <c r="Q25206">
        <v>0.77045138888888898</v>
      </c>
      <c r="R25206">
        <v>1</v>
      </c>
      <c r="S25206" t="s">
        <v>13619</v>
      </c>
      <c r="T25206" t="s">
        <v>3098</v>
      </c>
    </row>
    <row r="25207" spans="17:20">
      <c r="Q25207">
        <v>0.77053240740740703</v>
      </c>
      <c r="R25207">
        <v>1</v>
      </c>
      <c r="S25207" t="s">
        <v>12321</v>
      </c>
      <c r="T25207" t="s">
        <v>3221</v>
      </c>
    </row>
    <row r="25208" spans="17:20">
      <c r="Q25208">
        <v>0.77069444444444402</v>
      </c>
      <c r="R25208">
        <v>1</v>
      </c>
      <c r="S25208" t="s">
        <v>12333</v>
      </c>
      <c r="T25208" t="s">
        <v>3221</v>
      </c>
    </row>
    <row r="25209" spans="17:20">
      <c r="Q25209">
        <v>0.77084490740740697</v>
      </c>
      <c r="R25209">
        <v>3</v>
      </c>
      <c r="S25209" t="s">
        <v>13620</v>
      </c>
      <c r="T25209" t="s">
        <v>3098</v>
      </c>
    </row>
    <row r="25210" spans="17:20">
      <c r="Q25210">
        <v>0.77093750000000005</v>
      </c>
      <c r="R25210">
        <v>1</v>
      </c>
      <c r="S25210" t="s">
        <v>13621</v>
      </c>
      <c r="T25210" t="s">
        <v>3098</v>
      </c>
    </row>
    <row r="25211" spans="17:20">
      <c r="Q25211">
        <v>0.77097222222222195</v>
      </c>
      <c r="R25211">
        <v>1</v>
      </c>
      <c r="S25211" t="s">
        <v>2562</v>
      </c>
      <c r="T25211" t="s">
        <v>3098</v>
      </c>
    </row>
    <row r="25212" spans="17:20">
      <c r="Q25212">
        <v>0.77099537037037003</v>
      </c>
      <c r="R25212">
        <v>1</v>
      </c>
      <c r="S25212" t="s">
        <v>2562</v>
      </c>
      <c r="T25212" t="s">
        <v>3128</v>
      </c>
    </row>
    <row r="25213" spans="17:20">
      <c r="Q25213">
        <v>0.77107638888888896</v>
      </c>
      <c r="R25213">
        <v>1</v>
      </c>
      <c r="S25213" t="s">
        <v>2562</v>
      </c>
      <c r="T25213" t="s">
        <v>3221</v>
      </c>
    </row>
    <row r="25214" spans="17:20">
      <c r="Q25214">
        <v>0.77113425925925905</v>
      </c>
      <c r="R25214">
        <v>1</v>
      </c>
      <c r="S25214" t="s">
        <v>12328</v>
      </c>
      <c r="T25214" t="s">
        <v>3221</v>
      </c>
    </row>
    <row r="25215" spans="17:20">
      <c r="Q25215">
        <v>0.77118055555555598</v>
      </c>
      <c r="R25215">
        <v>1</v>
      </c>
      <c r="S25215" t="s">
        <v>12335</v>
      </c>
      <c r="T25215" t="s">
        <v>3221</v>
      </c>
    </row>
    <row r="25216" spans="17:20">
      <c r="Q25216">
        <v>0.77120370370370395</v>
      </c>
      <c r="R25216">
        <v>1</v>
      </c>
      <c r="S25216" t="s">
        <v>12348</v>
      </c>
      <c r="T25216" t="s">
        <v>3103</v>
      </c>
    </row>
    <row r="25217" spans="17:20">
      <c r="Q25217">
        <v>0.77122685185185202</v>
      </c>
      <c r="R25217">
        <v>1</v>
      </c>
      <c r="S25217" t="s">
        <v>12349</v>
      </c>
      <c r="T25217" t="s">
        <v>3103</v>
      </c>
    </row>
    <row r="25218" spans="17:20">
      <c r="Q25218">
        <v>0.77123842592592595</v>
      </c>
      <c r="R25218">
        <v>1</v>
      </c>
      <c r="S25218" t="s">
        <v>12337</v>
      </c>
      <c r="T25218" t="s">
        <v>3103</v>
      </c>
    </row>
    <row r="25219" spans="17:20">
      <c r="Q25219">
        <v>0.771284722222222</v>
      </c>
      <c r="R25219">
        <v>1</v>
      </c>
      <c r="S25219" t="s">
        <v>13622</v>
      </c>
      <c r="T25219" t="s">
        <v>3098</v>
      </c>
    </row>
    <row r="25220" spans="17:20">
      <c r="Q25220">
        <v>0.77130787037036996</v>
      </c>
      <c r="R25220">
        <v>1</v>
      </c>
      <c r="S25220" t="s">
        <v>2562</v>
      </c>
      <c r="T25220" t="s">
        <v>3097</v>
      </c>
    </row>
    <row r="25221" spans="17:20">
      <c r="Q25221">
        <v>0.77134259259259297</v>
      </c>
      <c r="R25221">
        <v>1</v>
      </c>
      <c r="S25221" t="s">
        <v>2562</v>
      </c>
      <c r="T25221" t="s">
        <v>3097</v>
      </c>
    </row>
    <row r="25222" spans="17:20">
      <c r="Q25222">
        <v>0.77137731481481497</v>
      </c>
      <c r="R25222">
        <v>1</v>
      </c>
      <c r="S25222" t="s">
        <v>2562</v>
      </c>
      <c r="T25222" t="s">
        <v>3097</v>
      </c>
    </row>
    <row r="25223" spans="17:20">
      <c r="Q25223">
        <v>0.77144675925925899</v>
      </c>
      <c r="R25223">
        <v>1</v>
      </c>
      <c r="S25223" t="s">
        <v>12354</v>
      </c>
      <c r="T25223" t="s">
        <v>3103</v>
      </c>
    </row>
    <row r="25224" spans="17:20">
      <c r="Q25224">
        <v>0.77146990740740695</v>
      </c>
      <c r="R25224">
        <v>1</v>
      </c>
      <c r="S25224" t="s">
        <v>12361</v>
      </c>
      <c r="T25224" t="s">
        <v>3103</v>
      </c>
    </row>
    <row r="25225" spans="17:20">
      <c r="Q25225">
        <v>0.77149305555555603</v>
      </c>
      <c r="R25225">
        <v>1</v>
      </c>
      <c r="S25225" t="s">
        <v>12332</v>
      </c>
      <c r="T25225" t="s">
        <v>3221</v>
      </c>
    </row>
    <row r="25226" spans="17:20">
      <c r="Q25226">
        <v>0.77153935185185196</v>
      </c>
      <c r="R25226">
        <v>1</v>
      </c>
      <c r="S25226" t="s">
        <v>12363</v>
      </c>
      <c r="T25226" t="s">
        <v>3103</v>
      </c>
    </row>
    <row r="25227" spans="17:20">
      <c r="Q25227">
        <v>0.77157407407407397</v>
      </c>
      <c r="R25227">
        <v>1</v>
      </c>
      <c r="S25227" t="s">
        <v>12344</v>
      </c>
      <c r="T25227" t="s">
        <v>3221</v>
      </c>
    </row>
    <row r="25228" spans="17:20">
      <c r="Q25228">
        <v>0.77157407407407397</v>
      </c>
      <c r="R25228">
        <v>1</v>
      </c>
      <c r="S25228" t="s">
        <v>12366</v>
      </c>
      <c r="T25228" t="s">
        <v>3103</v>
      </c>
    </row>
    <row r="25229" spans="17:20">
      <c r="Q25229">
        <v>0.77162037037037001</v>
      </c>
      <c r="R25229">
        <v>1</v>
      </c>
      <c r="S25229" t="s">
        <v>12338</v>
      </c>
      <c r="T25229" t="s">
        <v>3221</v>
      </c>
    </row>
    <row r="25230" spans="17:20">
      <c r="Q25230">
        <v>0.77162037037037001</v>
      </c>
      <c r="R25230">
        <v>1</v>
      </c>
      <c r="S25230" t="s">
        <v>12367</v>
      </c>
      <c r="T25230" t="s">
        <v>3103</v>
      </c>
    </row>
    <row r="25231" spans="17:20">
      <c r="Q25231">
        <v>0.77165509259259302</v>
      </c>
      <c r="R25231">
        <v>1</v>
      </c>
      <c r="S25231" t="s">
        <v>13623</v>
      </c>
      <c r="T25231" t="s">
        <v>3098</v>
      </c>
    </row>
    <row r="25232" spans="17:20">
      <c r="Q25232">
        <v>0.77166666666666694</v>
      </c>
      <c r="R25232">
        <v>1</v>
      </c>
      <c r="S25232" t="s">
        <v>12339</v>
      </c>
      <c r="T25232" t="s">
        <v>3221</v>
      </c>
    </row>
    <row r="25233" spans="17:20">
      <c r="Q25233">
        <v>0.771747685185185</v>
      </c>
      <c r="R25233">
        <v>1</v>
      </c>
      <c r="S25233" t="s">
        <v>12340</v>
      </c>
      <c r="T25233" t="s">
        <v>3221</v>
      </c>
    </row>
    <row r="25234" spans="17:20">
      <c r="Q25234">
        <v>0.77208333333333301</v>
      </c>
      <c r="R25234">
        <v>1</v>
      </c>
      <c r="S25234" t="s">
        <v>12352</v>
      </c>
      <c r="T25234" t="s">
        <v>3221</v>
      </c>
    </row>
    <row r="25235" spans="17:20">
      <c r="Q25235">
        <v>0.77209490740740705</v>
      </c>
      <c r="R25235">
        <v>1</v>
      </c>
      <c r="S25235" t="s">
        <v>1740</v>
      </c>
      <c r="T25235" t="s">
        <v>3096</v>
      </c>
    </row>
    <row r="25236" spans="17:20">
      <c r="Q25236">
        <v>0.77210648148148198</v>
      </c>
      <c r="R25236">
        <v>1</v>
      </c>
      <c r="S25236" t="s">
        <v>12355</v>
      </c>
      <c r="T25236" t="s">
        <v>3221</v>
      </c>
    </row>
    <row r="25237" spans="17:20">
      <c r="Q25237">
        <v>0.77211805555555602</v>
      </c>
      <c r="R25237">
        <v>1</v>
      </c>
      <c r="S25237" t="s">
        <v>13624</v>
      </c>
      <c r="T25237" t="s">
        <v>3096</v>
      </c>
    </row>
    <row r="25238" spans="17:20">
      <c r="Q25238">
        <v>0.77214120370370398</v>
      </c>
      <c r="R25238">
        <v>1</v>
      </c>
      <c r="S25238" t="s">
        <v>12362</v>
      </c>
      <c r="T25238" t="s">
        <v>3103</v>
      </c>
    </row>
    <row r="25239" spans="17:20">
      <c r="Q25239">
        <v>0.77217592592592599</v>
      </c>
      <c r="R25239">
        <v>1</v>
      </c>
      <c r="S25239" t="s">
        <v>12364</v>
      </c>
      <c r="T25239" t="s">
        <v>3103</v>
      </c>
    </row>
    <row r="25240" spans="17:20">
      <c r="Q25240">
        <v>0.77219907407407395</v>
      </c>
      <c r="R25240">
        <v>1</v>
      </c>
      <c r="S25240" t="s">
        <v>2562</v>
      </c>
      <c r="T25240" t="s">
        <v>3097</v>
      </c>
    </row>
    <row r="25241" spans="17:20">
      <c r="Q25241">
        <v>0.77226851851851896</v>
      </c>
      <c r="R25241">
        <v>1</v>
      </c>
      <c r="S25241" t="s">
        <v>2562</v>
      </c>
      <c r="T25241" t="s">
        <v>3221</v>
      </c>
    </row>
    <row r="25242" spans="17:20">
      <c r="Q25242">
        <v>0.77228009259259256</v>
      </c>
      <c r="R25242">
        <v>1</v>
      </c>
      <c r="S25242" t="s">
        <v>12347</v>
      </c>
      <c r="T25242" t="s">
        <v>3103</v>
      </c>
    </row>
    <row r="25243" spans="17:20">
      <c r="Q25243">
        <v>0.77230324074074097</v>
      </c>
      <c r="R25243">
        <v>1</v>
      </c>
      <c r="S25243" t="s">
        <v>12381</v>
      </c>
      <c r="T25243" t="s">
        <v>3103</v>
      </c>
    </row>
    <row r="25244" spans="17:20">
      <c r="Q25244">
        <v>0.77236111111111105</v>
      </c>
      <c r="R25244">
        <v>1</v>
      </c>
      <c r="S25244" t="s">
        <v>2562</v>
      </c>
      <c r="T25244" t="s">
        <v>3094</v>
      </c>
    </row>
    <row r="25245" spans="17:20">
      <c r="Q25245">
        <v>0.77244212962962999</v>
      </c>
      <c r="R25245">
        <v>1</v>
      </c>
      <c r="S25245" t="s">
        <v>12341</v>
      </c>
      <c r="T25245" t="s">
        <v>3221</v>
      </c>
    </row>
    <row r="25246" spans="17:20">
      <c r="Q25246">
        <v>0.77244212962962999</v>
      </c>
      <c r="R25246">
        <v>1</v>
      </c>
      <c r="S25246" t="s">
        <v>13625</v>
      </c>
      <c r="T25246" t="s">
        <v>3097</v>
      </c>
    </row>
    <row r="25247" spans="17:20">
      <c r="Q25247">
        <v>0.77244212962962999</v>
      </c>
      <c r="R25247">
        <v>1</v>
      </c>
      <c r="S25247" t="s">
        <v>2562</v>
      </c>
      <c r="T25247" t="s">
        <v>3099</v>
      </c>
    </row>
    <row r="25248" spans="17:20">
      <c r="Q25248">
        <v>0.77246527777777796</v>
      </c>
      <c r="R25248">
        <v>1</v>
      </c>
      <c r="S25248" t="s">
        <v>2562</v>
      </c>
      <c r="T25248" t="s">
        <v>3094</v>
      </c>
    </row>
    <row r="25249" spans="17:20">
      <c r="Q25249">
        <v>0.77252314814814804</v>
      </c>
      <c r="R25249">
        <v>1</v>
      </c>
      <c r="S25249" t="s">
        <v>13626</v>
      </c>
      <c r="T25249" t="s">
        <v>3094</v>
      </c>
    </row>
    <row r="25250" spans="17:20">
      <c r="Q25250">
        <v>0.77253472222222197</v>
      </c>
      <c r="R25250">
        <v>1</v>
      </c>
      <c r="S25250" t="s">
        <v>12383</v>
      </c>
      <c r="T25250" t="s">
        <v>3103</v>
      </c>
    </row>
    <row r="25251" spans="17:20">
      <c r="Q25251">
        <v>0.77262731481481495</v>
      </c>
      <c r="R25251">
        <v>1</v>
      </c>
      <c r="S25251" t="s">
        <v>13627</v>
      </c>
      <c r="T25251" t="s">
        <v>3098</v>
      </c>
    </row>
    <row r="25252" spans="17:20">
      <c r="Q25252">
        <v>0.77265046296296302</v>
      </c>
      <c r="R25252">
        <v>1</v>
      </c>
      <c r="S25252" t="s">
        <v>12385</v>
      </c>
      <c r="T25252" t="s">
        <v>3103</v>
      </c>
    </row>
    <row r="25253" spans="17:20">
      <c r="Q25253">
        <v>0.77268518518518503</v>
      </c>
      <c r="R25253">
        <v>1</v>
      </c>
      <c r="S25253" t="s">
        <v>3980</v>
      </c>
      <c r="T25253" t="s">
        <v>3098</v>
      </c>
    </row>
    <row r="25254" spans="17:20">
      <c r="Q25254">
        <v>0.77268518518518503</v>
      </c>
      <c r="R25254">
        <v>1</v>
      </c>
      <c r="S25254" t="s">
        <v>13628</v>
      </c>
      <c r="T25254" t="s">
        <v>3096</v>
      </c>
    </row>
    <row r="25255" spans="17:20">
      <c r="Q25255">
        <v>0.77269675925925896</v>
      </c>
      <c r="R25255">
        <v>1</v>
      </c>
      <c r="S25255" t="s">
        <v>12377</v>
      </c>
      <c r="T25255" t="s">
        <v>3103</v>
      </c>
    </row>
    <row r="25256" spans="17:20">
      <c r="Q25256">
        <v>0.77271990740740704</v>
      </c>
      <c r="R25256">
        <v>1</v>
      </c>
      <c r="S25256" t="s">
        <v>12345</v>
      </c>
      <c r="T25256" t="s">
        <v>3221</v>
      </c>
    </row>
    <row r="25257" spans="17:20">
      <c r="Q25257">
        <v>0.77275462962963004</v>
      </c>
      <c r="R25257">
        <v>1</v>
      </c>
      <c r="S25257" t="s">
        <v>12390</v>
      </c>
      <c r="T25257" t="s">
        <v>3103</v>
      </c>
    </row>
    <row r="25258" spans="17:20">
      <c r="Q25258">
        <v>0.77298611111111104</v>
      </c>
      <c r="R25258">
        <v>1</v>
      </c>
      <c r="S25258" t="s">
        <v>781</v>
      </c>
      <c r="T25258" t="s">
        <v>3097</v>
      </c>
    </row>
    <row r="25259" spans="17:20">
      <c r="Q25259">
        <v>0.77299768518518497</v>
      </c>
      <c r="R25259">
        <v>1</v>
      </c>
      <c r="S25259" t="s">
        <v>12358</v>
      </c>
      <c r="T25259" t="s">
        <v>3221</v>
      </c>
    </row>
    <row r="25260" spans="17:20">
      <c r="Q25260">
        <v>0.77304398148148101</v>
      </c>
      <c r="R25260">
        <v>1</v>
      </c>
      <c r="S25260" t="s">
        <v>12382</v>
      </c>
      <c r="T25260" t="s">
        <v>3221</v>
      </c>
    </row>
    <row r="25261" spans="17:20">
      <c r="Q25261">
        <v>0.77304398148148101</v>
      </c>
      <c r="R25261">
        <v>1</v>
      </c>
      <c r="S25261" t="s">
        <v>12395</v>
      </c>
      <c r="T25261" t="s">
        <v>3103</v>
      </c>
    </row>
    <row r="25262" spans="17:20">
      <c r="Q25262">
        <v>0.77306712962962998</v>
      </c>
      <c r="R25262">
        <v>1</v>
      </c>
      <c r="S25262" t="s">
        <v>12391</v>
      </c>
      <c r="T25262" t="s">
        <v>3103</v>
      </c>
    </row>
    <row r="25263" spans="17:20">
      <c r="Q25263">
        <v>0.77307870370370402</v>
      </c>
      <c r="R25263">
        <v>1</v>
      </c>
      <c r="S25263" t="s">
        <v>12360</v>
      </c>
      <c r="T25263" t="s">
        <v>3221</v>
      </c>
    </row>
    <row r="25264" spans="17:20">
      <c r="Q25264">
        <v>0.77309027777777795</v>
      </c>
      <c r="R25264">
        <v>1</v>
      </c>
      <c r="S25264" t="s">
        <v>12379</v>
      </c>
      <c r="T25264" t="s">
        <v>3103</v>
      </c>
    </row>
    <row r="25265" spans="17:20">
      <c r="Q25265">
        <v>0.77309027777777795</v>
      </c>
      <c r="R25265">
        <v>1</v>
      </c>
      <c r="S25265" t="s">
        <v>12397</v>
      </c>
      <c r="T25265" t="s">
        <v>3103</v>
      </c>
    </row>
    <row r="25266" spans="17:20">
      <c r="Q25266">
        <v>0.77312499999999995</v>
      </c>
      <c r="R25266">
        <v>1</v>
      </c>
      <c r="S25266" t="s">
        <v>12365</v>
      </c>
      <c r="T25266" t="s">
        <v>3221</v>
      </c>
    </row>
    <row r="25267" spans="17:20">
      <c r="Q25267">
        <v>0.773206018518519</v>
      </c>
      <c r="R25267">
        <v>1</v>
      </c>
      <c r="S25267" t="s">
        <v>12401</v>
      </c>
      <c r="T25267" t="s">
        <v>3103</v>
      </c>
    </row>
    <row r="25268" spans="17:20">
      <c r="Q25268">
        <v>0.77321759259259304</v>
      </c>
      <c r="R25268">
        <v>1</v>
      </c>
      <c r="S25268" t="s">
        <v>12371</v>
      </c>
      <c r="T25268" t="s">
        <v>3221</v>
      </c>
    </row>
    <row r="25269" spans="17:20">
      <c r="Q25269">
        <v>0.77335648148148195</v>
      </c>
      <c r="R25269">
        <v>4</v>
      </c>
      <c r="S25269" t="s">
        <v>13629</v>
      </c>
      <c r="T25269" t="s">
        <v>3098</v>
      </c>
    </row>
    <row r="25270" spans="17:20">
      <c r="Q25270">
        <v>0.77353009259259298</v>
      </c>
      <c r="R25270">
        <v>1</v>
      </c>
      <c r="S25270" t="s">
        <v>12389</v>
      </c>
      <c r="T25270" t="s">
        <v>3221</v>
      </c>
    </row>
    <row r="25271" spans="17:20">
      <c r="Q25271">
        <v>0.77354166666666702</v>
      </c>
      <c r="R25271">
        <v>1</v>
      </c>
      <c r="S25271" t="s">
        <v>12372</v>
      </c>
      <c r="T25271" t="s">
        <v>3221</v>
      </c>
    </row>
    <row r="25272" spans="17:20">
      <c r="Q25272">
        <v>0.77354166666666702</v>
      </c>
      <c r="R25272">
        <v>1</v>
      </c>
      <c r="S25272" t="s">
        <v>12403</v>
      </c>
      <c r="T25272" t="s">
        <v>3103</v>
      </c>
    </row>
    <row r="25273" spans="17:20">
      <c r="Q25273">
        <v>0.77355324074074105</v>
      </c>
      <c r="R25273">
        <v>1</v>
      </c>
      <c r="S25273" t="s">
        <v>12402</v>
      </c>
      <c r="T25273" t="s">
        <v>3103</v>
      </c>
    </row>
    <row r="25274" spans="17:20">
      <c r="Q25274">
        <v>0.77372685185185197</v>
      </c>
      <c r="R25274">
        <v>1</v>
      </c>
      <c r="S25274" t="s">
        <v>3688</v>
      </c>
      <c r="T25274" t="s">
        <v>3221</v>
      </c>
    </row>
    <row r="25275" spans="17:20">
      <c r="Q25275">
        <v>0.77378472222222205</v>
      </c>
      <c r="R25275">
        <v>2</v>
      </c>
      <c r="S25275" t="s">
        <v>12394</v>
      </c>
      <c r="T25275" t="s">
        <v>3103</v>
      </c>
    </row>
    <row r="25276" spans="17:20">
      <c r="Q25276">
        <v>0.77384259259259303</v>
      </c>
      <c r="R25276">
        <v>1</v>
      </c>
      <c r="S25276" t="s">
        <v>12374</v>
      </c>
      <c r="T25276" t="s">
        <v>3221</v>
      </c>
    </row>
    <row r="25277" spans="17:20">
      <c r="Q25277">
        <v>0.77384259259259303</v>
      </c>
      <c r="R25277">
        <v>1</v>
      </c>
      <c r="S25277" t="s">
        <v>110</v>
      </c>
      <c r="T25277" t="s">
        <v>3098</v>
      </c>
    </row>
    <row r="25278" spans="17:20">
      <c r="Q25278">
        <v>0.773900462962963</v>
      </c>
      <c r="R25278">
        <v>4</v>
      </c>
      <c r="S25278" t="s">
        <v>2562</v>
      </c>
      <c r="T25278" t="s">
        <v>3103</v>
      </c>
    </row>
    <row r="25279" spans="17:20">
      <c r="Q25279">
        <v>0.773900462962963</v>
      </c>
      <c r="R25279">
        <v>1</v>
      </c>
      <c r="S25279" t="s">
        <v>12376</v>
      </c>
      <c r="T25279" t="s">
        <v>3221</v>
      </c>
    </row>
    <row r="25280" spans="17:20">
      <c r="Q25280">
        <v>0.77400462962963001</v>
      </c>
      <c r="R25280">
        <v>1</v>
      </c>
      <c r="S25280" t="s">
        <v>12400</v>
      </c>
      <c r="T25280" t="s">
        <v>3103</v>
      </c>
    </row>
    <row r="25281" spans="17:20">
      <c r="Q25281">
        <v>0.77401620370370405</v>
      </c>
      <c r="R25281">
        <v>1</v>
      </c>
      <c r="S25281" t="s">
        <v>2562</v>
      </c>
      <c r="T25281" t="s">
        <v>3221</v>
      </c>
    </row>
    <row r="25282" spans="17:20">
      <c r="Q25282">
        <v>0.77403935185185202</v>
      </c>
      <c r="R25282">
        <v>1</v>
      </c>
      <c r="S25282" t="s">
        <v>12378</v>
      </c>
      <c r="T25282" t="s">
        <v>3221</v>
      </c>
    </row>
    <row r="25283" spans="17:20">
      <c r="Q25283">
        <v>0.774131944444444</v>
      </c>
      <c r="R25283">
        <v>1</v>
      </c>
      <c r="S25283" t="s">
        <v>144</v>
      </c>
      <c r="T25283" t="s">
        <v>3096</v>
      </c>
    </row>
    <row r="25284" spans="17:20">
      <c r="Q25284">
        <v>0.77417824074074104</v>
      </c>
      <c r="R25284">
        <v>1</v>
      </c>
      <c r="S25284" t="s">
        <v>12497</v>
      </c>
      <c r="T25284" t="s">
        <v>3096</v>
      </c>
    </row>
    <row r="25285" spans="17:20">
      <c r="Q25285">
        <v>0.77424768518518505</v>
      </c>
      <c r="R25285">
        <v>1</v>
      </c>
      <c r="S25285" t="s">
        <v>12409</v>
      </c>
      <c r="T25285" t="s">
        <v>3221</v>
      </c>
    </row>
    <row r="25286" spans="17:20">
      <c r="Q25286">
        <v>0.77428240740740695</v>
      </c>
      <c r="R25286">
        <v>1</v>
      </c>
      <c r="S25286" t="s">
        <v>12404</v>
      </c>
      <c r="T25286" t="s">
        <v>3103</v>
      </c>
    </row>
    <row r="25287" spans="17:20">
      <c r="Q25287">
        <v>0.77429398148148099</v>
      </c>
      <c r="R25287">
        <v>1</v>
      </c>
      <c r="S25287" t="s">
        <v>12408</v>
      </c>
      <c r="T25287" t="s">
        <v>3103</v>
      </c>
    </row>
    <row r="25288" spans="17:20">
      <c r="Q25288">
        <v>0.77430555555555602</v>
      </c>
      <c r="R25288">
        <v>1</v>
      </c>
      <c r="S25288" t="s">
        <v>13630</v>
      </c>
      <c r="T25288" t="s">
        <v>3102</v>
      </c>
    </row>
    <row r="25289" spans="17:20">
      <c r="Q25289">
        <v>0.77431712962962995</v>
      </c>
      <c r="R25289">
        <v>2</v>
      </c>
      <c r="S25289" t="s">
        <v>12396</v>
      </c>
      <c r="T25289" t="s">
        <v>3221</v>
      </c>
    </row>
    <row r="25290" spans="17:20">
      <c r="Q25290">
        <v>0.77444444444444405</v>
      </c>
      <c r="R25290">
        <v>3</v>
      </c>
      <c r="S25290" t="s">
        <v>12370</v>
      </c>
      <c r="T25290" t="s">
        <v>3098</v>
      </c>
    </row>
    <row r="25291" spans="17:20">
      <c r="Q25291">
        <v>0.77447916666666705</v>
      </c>
      <c r="R25291">
        <v>2</v>
      </c>
      <c r="S25291" t="s">
        <v>2562</v>
      </c>
      <c r="T25291" t="s">
        <v>3094</v>
      </c>
    </row>
    <row r="25292" spans="17:20">
      <c r="Q25292">
        <v>0.77451388888888895</v>
      </c>
      <c r="R25292">
        <v>1</v>
      </c>
      <c r="S25292" t="s">
        <v>2562</v>
      </c>
      <c r="T25292" t="s">
        <v>3103</v>
      </c>
    </row>
    <row r="25293" spans="17:20">
      <c r="Q25293">
        <v>0.77456018518518499</v>
      </c>
      <c r="R25293">
        <v>1</v>
      </c>
      <c r="S25293" t="s">
        <v>13631</v>
      </c>
      <c r="T25293" t="s">
        <v>3098</v>
      </c>
    </row>
    <row r="25294" spans="17:20">
      <c r="Q25294">
        <v>0.77462962962963</v>
      </c>
      <c r="R25294">
        <v>1</v>
      </c>
      <c r="S25294" t="s">
        <v>2562</v>
      </c>
      <c r="T25294" t="s">
        <v>3097</v>
      </c>
    </row>
    <row r="25295" spans="17:20">
      <c r="Q25295">
        <v>0.77469907407407401</v>
      </c>
      <c r="R25295">
        <v>1</v>
      </c>
      <c r="S25295" t="s">
        <v>12416</v>
      </c>
      <c r="T25295" t="s">
        <v>3103</v>
      </c>
    </row>
    <row r="25296" spans="17:20">
      <c r="Q25296">
        <v>0.77495370370370398</v>
      </c>
      <c r="R25296">
        <v>1</v>
      </c>
      <c r="S25296" t="s">
        <v>12414</v>
      </c>
      <c r="T25296" t="s">
        <v>3103</v>
      </c>
    </row>
    <row r="25297" spans="17:20">
      <c r="Q25297">
        <v>0.77495370370370398</v>
      </c>
      <c r="R25297">
        <v>1</v>
      </c>
      <c r="S25297" t="s">
        <v>12432</v>
      </c>
      <c r="T25297" t="s">
        <v>3103</v>
      </c>
    </row>
    <row r="25298" spans="17:20">
      <c r="Q25298">
        <v>0.77497685185185206</v>
      </c>
      <c r="R25298">
        <v>3</v>
      </c>
      <c r="S25298" t="s">
        <v>12420</v>
      </c>
      <c r="T25298" t="s">
        <v>3103</v>
      </c>
    </row>
    <row r="25299" spans="17:20">
      <c r="Q25299">
        <v>0.77501157407407395</v>
      </c>
      <c r="R25299">
        <v>1</v>
      </c>
      <c r="S25299" t="s">
        <v>2562</v>
      </c>
      <c r="T25299" t="s">
        <v>3221</v>
      </c>
    </row>
    <row r="25300" spans="17:20">
      <c r="Q25300">
        <v>0.77504629629629596</v>
      </c>
      <c r="R25300">
        <v>1</v>
      </c>
      <c r="S25300" t="s">
        <v>12415</v>
      </c>
      <c r="T25300" t="s">
        <v>3103</v>
      </c>
    </row>
    <row r="25301" spans="17:20">
      <c r="Q25301">
        <v>0.77508101851851896</v>
      </c>
      <c r="R25301">
        <v>1</v>
      </c>
      <c r="S25301" t="s">
        <v>2562</v>
      </c>
      <c r="T25301" t="s">
        <v>3221</v>
      </c>
    </row>
    <row r="25302" spans="17:20">
      <c r="Q25302">
        <v>0.77508101851851896</v>
      </c>
      <c r="R25302">
        <v>3</v>
      </c>
      <c r="S25302" t="s">
        <v>5852</v>
      </c>
      <c r="T25302" t="s">
        <v>3098</v>
      </c>
    </row>
    <row r="25303" spans="17:20">
      <c r="Q25303">
        <v>0.775092592592593</v>
      </c>
      <c r="R25303">
        <v>1</v>
      </c>
      <c r="S25303" t="s">
        <v>2562</v>
      </c>
      <c r="T25303" t="s">
        <v>3094</v>
      </c>
    </row>
    <row r="25304" spans="17:20">
      <c r="Q25304">
        <v>0.77513888888888904</v>
      </c>
      <c r="R25304">
        <v>1</v>
      </c>
      <c r="S25304" t="s">
        <v>12421</v>
      </c>
      <c r="T25304" t="s">
        <v>3103</v>
      </c>
    </row>
    <row r="25305" spans="17:20">
      <c r="Q25305">
        <v>0.77524305555555595</v>
      </c>
      <c r="R25305">
        <v>1</v>
      </c>
      <c r="S25305" t="s">
        <v>2562</v>
      </c>
      <c r="T25305" t="s">
        <v>3096</v>
      </c>
    </row>
    <row r="25306" spans="17:20">
      <c r="Q25306">
        <v>0.77534722222222197</v>
      </c>
      <c r="R25306">
        <v>2</v>
      </c>
      <c r="S25306" t="s">
        <v>155</v>
      </c>
      <c r="T25306" t="s">
        <v>3098</v>
      </c>
    </row>
    <row r="25307" spans="17:20">
      <c r="Q25307">
        <v>0.77534722222222197</v>
      </c>
      <c r="R25307">
        <v>1</v>
      </c>
      <c r="S25307" t="s">
        <v>2562</v>
      </c>
      <c r="T25307" t="s">
        <v>3097</v>
      </c>
    </row>
    <row r="25308" spans="17:20">
      <c r="Q25308">
        <v>0.775358796296296</v>
      </c>
      <c r="R25308">
        <v>1</v>
      </c>
      <c r="S25308" t="s">
        <v>12412</v>
      </c>
      <c r="T25308" t="s">
        <v>3221</v>
      </c>
    </row>
    <row r="25309" spans="17:20">
      <c r="Q25309">
        <v>0.77554398148148196</v>
      </c>
      <c r="R25309">
        <v>1</v>
      </c>
      <c r="S25309" t="s">
        <v>2562</v>
      </c>
      <c r="T25309" t="s">
        <v>3221</v>
      </c>
    </row>
    <row r="25310" spans="17:20">
      <c r="Q25310">
        <v>0.77569444444444402</v>
      </c>
      <c r="R25310">
        <v>1</v>
      </c>
      <c r="S25310" t="s">
        <v>12446</v>
      </c>
      <c r="T25310" t="s">
        <v>3103</v>
      </c>
    </row>
    <row r="25311" spans="17:20">
      <c r="Q25311">
        <v>0.77571759259259299</v>
      </c>
      <c r="R25311">
        <v>2</v>
      </c>
      <c r="S25311" t="s">
        <v>12413</v>
      </c>
      <c r="T25311" t="s">
        <v>3221</v>
      </c>
    </row>
    <row r="25312" spans="17:20">
      <c r="Q25312">
        <v>0.77581018518518496</v>
      </c>
      <c r="R25312">
        <v>3</v>
      </c>
      <c r="S25312" t="s">
        <v>13632</v>
      </c>
      <c r="T25312" t="s">
        <v>3098</v>
      </c>
    </row>
    <row r="25313" spans="17:20">
      <c r="Q25313">
        <v>0.7758680555555556</v>
      </c>
      <c r="R25313">
        <v>1</v>
      </c>
      <c r="S25313" t="s">
        <v>12419</v>
      </c>
      <c r="T25313" t="s">
        <v>3103</v>
      </c>
    </row>
    <row r="25314" spans="17:20">
      <c r="Q25314">
        <v>0.776053240740741</v>
      </c>
      <c r="R25314">
        <v>1</v>
      </c>
      <c r="S25314" t="s">
        <v>2562</v>
      </c>
      <c r="T25314" t="s">
        <v>3101</v>
      </c>
    </row>
    <row r="25315" spans="17:20">
      <c r="Q25315">
        <v>0.77609953703703705</v>
      </c>
      <c r="R25315">
        <v>1</v>
      </c>
      <c r="S25315" t="s">
        <v>12417</v>
      </c>
      <c r="T25315" t="s">
        <v>3221</v>
      </c>
    </row>
    <row r="25316" spans="17:20">
      <c r="Q25316">
        <v>0.77616898148148195</v>
      </c>
      <c r="R25316">
        <v>1</v>
      </c>
      <c r="S25316" t="s">
        <v>12418</v>
      </c>
      <c r="T25316" t="s">
        <v>3221</v>
      </c>
    </row>
    <row r="25317" spans="17:20">
      <c r="Q25317">
        <v>0.77618055555555598</v>
      </c>
      <c r="R25317">
        <v>1</v>
      </c>
      <c r="S25317" t="s">
        <v>2562</v>
      </c>
      <c r="T25317" t="s">
        <v>3096</v>
      </c>
    </row>
    <row r="25318" spans="17:20">
      <c r="Q25318">
        <v>0.77634259259259297</v>
      </c>
      <c r="R25318">
        <v>1</v>
      </c>
      <c r="S25318" t="s">
        <v>12425</v>
      </c>
      <c r="T25318" t="s">
        <v>3221</v>
      </c>
    </row>
    <row r="25319" spans="17:20">
      <c r="Q25319">
        <v>0.77634259259259297</v>
      </c>
      <c r="R25319">
        <v>2</v>
      </c>
      <c r="S25319" t="s">
        <v>2562</v>
      </c>
      <c r="T25319" t="s">
        <v>3098</v>
      </c>
    </row>
    <row r="25320" spans="17:20">
      <c r="Q25320">
        <v>0.77636574074074105</v>
      </c>
      <c r="R25320">
        <v>2</v>
      </c>
      <c r="S25320" t="s">
        <v>12426</v>
      </c>
      <c r="T25320" t="s">
        <v>3103</v>
      </c>
    </row>
    <row r="25321" spans="17:20">
      <c r="Q25321">
        <v>0.77637731481481498</v>
      </c>
      <c r="R25321">
        <v>1</v>
      </c>
      <c r="S25321" t="s">
        <v>12429</v>
      </c>
      <c r="T25321" t="s">
        <v>3103</v>
      </c>
    </row>
    <row r="25322" spans="17:20">
      <c r="Q25322">
        <v>0.77644675925925899</v>
      </c>
      <c r="R25322">
        <v>1</v>
      </c>
      <c r="S25322" t="s">
        <v>12434</v>
      </c>
      <c r="T25322" t="s">
        <v>3103</v>
      </c>
    </row>
    <row r="25323" spans="17:20">
      <c r="Q25323">
        <v>0.776481481481481</v>
      </c>
      <c r="R25323">
        <v>1</v>
      </c>
      <c r="S25323" t="s">
        <v>2562</v>
      </c>
      <c r="T25323" t="s">
        <v>3098</v>
      </c>
    </row>
    <row r="25324" spans="17:20">
      <c r="Q25324">
        <v>0.776516203703704</v>
      </c>
      <c r="R25324">
        <v>1</v>
      </c>
      <c r="S25324" t="s">
        <v>2562</v>
      </c>
      <c r="T25324" t="s">
        <v>3098</v>
      </c>
    </row>
    <row r="25325" spans="17:20">
      <c r="Q25325">
        <v>0.77655092592592601</v>
      </c>
      <c r="R25325">
        <v>1</v>
      </c>
      <c r="S25325" t="s">
        <v>13633</v>
      </c>
      <c r="T25325" t="s">
        <v>3098</v>
      </c>
    </row>
    <row r="25326" spans="17:20">
      <c r="Q25326">
        <v>0.77667824074074099</v>
      </c>
      <c r="R25326">
        <v>1</v>
      </c>
      <c r="S25326" t="s">
        <v>4220</v>
      </c>
      <c r="T25326" t="s">
        <v>3097</v>
      </c>
    </row>
    <row r="25327" spans="17:20">
      <c r="Q25327">
        <v>0.77681712962963001</v>
      </c>
      <c r="R25327">
        <v>1</v>
      </c>
      <c r="S25327" t="s">
        <v>12411</v>
      </c>
      <c r="T25327" t="s">
        <v>3096</v>
      </c>
    </row>
    <row r="25328" spans="17:20">
      <c r="Q25328">
        <v>0.77686342592592605</v>
      </c>
      <c r="R25328">
        <v>1</v>
      </c>
      <c r="S25328" t="s">
        <v>12435</v>
      </c>
      <c r="T25328" t="s">
        <v>3221</v>
      </c>
    </row>
    <row r="25329" spans="17:20">
      <c r="Q25329">
        <v>0.77687499999999998</v>
      </c>
      <c r="R25329">
        <v>1</v>
      </c>
      <c r="S25329" t="s">
        <v>2562</v>
      </c>
      <c r="T25329" t="s">
        <v>3097</v>
      </c>
    </row>
    <row r="25330" spans="17:20">
      <c r="Q25330">
        <v>0.77688657407407402</v>
      </c>
      <c r="R25330">
        <v>1</v>
      </c>
      <c r="S25330" t="s">
        <v>12430</v>
      </c>
      <c r="T25330" t="s">
        <v>3103</v>
      </c>
    </row>
    <row r="25331" spans="17:20">
      <c r="Q25331">
        <v>0.77693287037036995</v>
      </c>
      <c r="R25331">
        <v>1</v>
      </c>
      <c r="S25331" t="s">
        <v>12440</v>
      </c>
      <c r="T25331" t="s">
        <v>3103</v>
      </c>
    </row>
    <row r="25332" spans="17:20">
      <c r="Q25332">
        <v>0.77695601851851803</v>
      </c>
      <c r="R25332">
        <v>1</v>
      </c>
      <c r="S25332" t="s">
        <v>12441</v>
      </c>
      <c r="T25332" t="s">
        <v>3103</v>
      </c>
    </row>
    <row r="25333" spans="17:20">
      <c r="Q25333">
        <v>0.77696759259259296</v>
      </c>
      <c r="R25333">
        <v>1</v>
      </c>
      <c r="S25333" t="s">
        <v>12433</v>
      </c>
      <c r="T25333" t="s">
        <v>3221</v>
      </c>
    </row>
    <row r="25334" spans="17:20">
      <c r="Q25334">
        <v>0.77703703703703697</v>
      </c>
      <c r="R25334">
        <v>1</v>
      </c>
      <c r="S25334" t="s">
        <v>2562</v>
      </c>
      <c r="T25334" t="s">
        <v>3094</v>
      </c>
    </row>
    <row r="25335" spans="17:20">
      <c r="Q25335">
        <v>0.77706018518518505</v>
      </c>
      <c r="R25335">
        <v>2</v>
      </c>
      <c r="S25335" t="s">
        <v>12445</v>
      </c>
      <c r="T25335" t="s">
        <v>3103</v>
      </c>
    </row>
    <row r="25336" spans="17:20">
      <c r="Q25336">
        <v>0.77718750000000003</v>
      </c>
      <c r="R25336">
        <v>1</v>
      </c>
      <c r="S25336" t="s">
        <v>12438</v>
      </c>
      <c r="T25336" t="s">
        <v>3221</v>
      </c>
    </row>
    <row r="25337" spans="17:20">
      <c r="Q25337">
        <v>0.77723379629629596</v>
      </c>
      <c r="R25337">
        <v>1</v>
      </c>
      <c r="S25337" t="s">
        <v>12436</v>
      </c>
      <c r="T25337" t="s">
        <v>3221</v>
      </c>
    </row>
    <row r="25338" spans="17:20">
      <c r="Q25338">
        <v>0.77738425925925903</v>
      </c>
      <c r="R25338">
        <v>1</v>
      </c>
      <c r="S25338" t="s">
        <v>2562</v>
      </c>
      <c r="T25338" t="s">
        <v>3098</v>
      </c>
    </row>
    <row r="25339" spans="17:20">
      <c r="Q25339">
        <v>0.77780092592592598</v>
      </c>
      <c r="R25339">
        <v>1</v>
      </c>
      <c r="S25339" t="s">
        <v>12443</v>
      </c>
      <c r="T25339" t="s">
        <v>3221</v>
      </c>
    </row>
    <row r="25340" spans="17:20">
      <c r="Q25340">
        <v>0.77782407407407395</v>
      </c>
      <c r="R25340">
        <v>1</v>
      </c>
      <c r="S25340" t="s">
        <v>2562</v>
      </c>
      <c r="T25340" t="s">
        <v>3097</v>
      </c>
    </row>
    <row r="25341" spans="17:20">
      <c r="Q25341">
        <v>0.77791666666666703</v>
      </c>
      <c r="R25341">
        <v>1</v>
      </c>
      <c r="S25341" t="s">
        <v>12450</v>
      </c>
      <c r="T25341" t="s">
        <v>3221</v>
      </c>
    </row>
    <row r="25342" spans="17:20">
      <c r="Q25342">
        <v>0.77796296296296286</v>
      </c>
      <c r="R25342">
        <v>1</v>
      </c>
      <c r="S25342" t="s">
        <v>12444</v>
      </c>
      <c r="T25342" t="s">
        <v>3103</v>
      </c>
    </row>
    <row r="25343" spans="17:20">
      <c r="Q25343">
        <v>0.77810185185185199</v>
      </c>
      <c r="R25343">
        <v>1</v>
      </c>
      <c r="S25343" t="s">
        <v>2562</v>
      </c>
      <c r="T25343" t="s">
        <v>3221</v>
      </c>
    </row>
    <row r="25344" spans="17:20">
      <c r="Q25344">
        <v>0.77811342592592603</v>
      </c>
      <c r="R25344">
        <v>2</v>
      </c>
      <c r="S25344" t="s">
        <v>2562</v>
      </c>
      <c r="T25344" t="s">
        <v>3099</v>
      </c>
    </row>
    <row r="25345" spans="17:20">
      <c r="Q25345">
        <v>0.77814814814814803</v>
      </c>
      <c r="R25345">
        <v>1</v>
      </c>
      <c r="S25345" t="s">
        <v>12452</v>
      </c>
      <c r="T25345" t="s">
        <v>3103</v>
      </c>
    </row>
    <row r="25346" spans="17:20">
      <c r="Q25346">
        <v>0.77822916666666697</v>
      </c>
      <c r="R25346">
        <v>1</v>
      </c>
      <c r="S25346" t="s">
        <v>12454</v>
      </c>
      <c r="T25346" t="s">
        <v>3103</v>
      </c>
    </row>
    <row r="25347" spans="17:20">
      <c r="Q25347">
        <v>0.77825231481481505</v>
      </c>
      <c r="R25347">
        <v>1</v>
      </c>
      <c r="S25347" t="s">
        <v>4017</v>
      </c>
      <c r="T25347" t="s">
        <v>3096</v>
      </c>
    </row>
    <row r="25348" spans="17:20">
      <c r="Q25348">
        <v>0.77826388888888898</v>
      </c>
      <c r="R25348">
        <v>2</v>
      </c>
      <c r="S25348" t="s">
        <v>12451</v>
      </c>
      <c r="T25348" t="s">
        <v>3221</v>
      </c>
    </row>
    <row r="25349" spans="17:20">
      <c r="Q25349">
        <v>0.77828703703703705</v>
      </c>
      <c r="R25349">
        <v>1</v>
      </c>
      <c r="S25349" t="s">
        <v>12455</v>
      </c>
      <c r="T25349" t="s">
        <v>3103</v>
      </c>
    </row>
    <row r="25350" spans="17:20">
      <c r="Q25350">
        <v>0.77836805555555599</v>
      </c>
      <c r="R25350">
        <v>1</v>
      </c>
      <c r="S25350" t="s">
        <v>2562</v>
      </c>
      <c r="T25350" t="s">
        <v>3098</v>
      </c>
    </row>
    <row r="25351" spans="17:20">
      <c r="Q25351">
        <v>0.77849537037037031</v>
      </c>
      <c r="R25351">
        <v>1</v>
      </c>
      <c r="S25351" t="s">
        <v>12447</v>
      </c>
      <c r="T25351" t="s">
        <v>3103</v>
      </c>
    </row>
    <row r="25352" spans="17:20">
      <c r="Q25352">
        <v>0.77856481481481499</v>
      </c>
      <c r="R25352">
        <v>2</v>
      </c>
      <c r="S25352" t="s">
        <v>12456</v>
      </c>
      <c r="T25352" t="s">
        <v>3221</v>
      </c>
    </row>
    <row r="25353" spans="17:20">
      <c r="Q25353">
        <v>0.77858796296296295</v>
      </c>
      <c r="R25353">
        <v>2</v>
      </c>
      <c r="S25353" t="s">
        <v>12461</v>
      </c>
      <c r="T25353" t="s">
        <v>3103</v>
      </c>
    </row>
    <row r="25354" spans="17:20">
      <c r="Q25354">
        <v>0.77861111111111103</v>
      </c>
      <c r="R25354">
        <v>1</v>
      </c>
      <c r="S25354" t="s">
        <v>12462</v>
      </c>
      <c r="T25354" t="s">
        <v>3103</v>
      </c>
    </row>
    <row r="25355" spans="17:20">
      <c r="Q25355">
        <v>0.778634259259259</v>
      </c>
      <c r="R25355">
        <v>1</v>
      </c>
      <c r="S25355" t="s">
        <v>12463</v>
      </c>
      <c r="T25355" t="s">
        <v>3103</v>
      </c>
    </row>
    <row r="25356" spans="17:20">
      <c r="Q25356">
        <v>0.77865740740740697</v>
      </c>
      <c r="R25356">
        <v>1</v>
      </c>
      <c r="S25356" t="s">
        <v>2562</v>
      </c>
      <c r="T25356" t="s">
        <v>3103</v>
      </c>
    </row>
    <row r="25357" spans="17:20">
      <c r="Q25357">
        <v>0.77868055555555604</v>
      </c>
      <c r="R25357">
        <v>3</v>
      </c>
      <c r="S25357" t="s">
        <v>2562</v>
      </c>
      <c r="T25357" t="s">
        <v>3098</v>
      </c>
    </row>
    <row r="25358" spans="17:20">
      <c r="Q25358">
        <v>0.77872685185185198</v>
      </c>
      <c r="R25358">
        <v>1</v>
      </c>
      <c r="S25358" t="s">
        <v>12464</v>
      </c>
      <c r="T25358" t="s">
        <v>3103</v>
      </c>
    </row>
    <row r="25359" spans="17:20">
      <c r="Q25359">
        <v>0.77875000000000005</v>
      </c>
      <c r="R25359">
        <v>1</v>
      </c>
      <c r="S25359" t="s">
        <v>12465</v>
      </c>
      <c r="T25359" t="s">
        <v>3103</v>
      </c>
    </row>
    <row r="25360" spans="17:20">
      <c r="Q25360">
        <v>0.77876157407407398</v>
      </c>
      <c r="R25360">
        <v>2</v>
      </c>
      <c r="S25360" t="s">
        <v>2562</v>
      </c>
      <c r="T25360" t="s">
        <v>3103</v>
      </c>
    </row>
    <row r="25361" spans="17:20">
      <c r="Q25361">
        <v>0.77877314814814802</v>
      </c>
      <c r="R25361">
        <v>1</v>
      </c>
      <c r="S25361" t="s">
        <v>12467</v>
      </c>
      <c r="T25361" t="s">
        <v>3103</v>
      </c>
    </row>
    <row r="25362" spans="17:20">
      <c r="Q25362">
        <v>0.77880787037037003</v>
      </c>
      <c r="R25362">
        <v>1</v>
      </c>
      <c r="S25362" t="s">
        <v>937</v>
      </c>
      <c r="T25362" t="s">
        <v>3097</v>
      </c>
    </row>
    <row r="25363" spans="17:20">
      <c r="Q25363">
        <v>0.77885416666666696</v>
      </c>
      <c r="R25363">
        <v>1</v>
      </c>
      <c r="S25363" t="s">
        <v>13634</v>
      </c>
      <c r="T25363" t="s">
        <v>3097</v>
      </c>
    </row>
    <row r="25364" spans="17:20">
      <c r="Q25364">
        <v>0.77891203703703704</v>
      </c>
      <c r="R25364">
        <v>2</v>
      </c>
      <c r="S25364" t="s">
        <v>12448</v>
      </c>
      <c r="T25364" t="s">
        <v>3221</v>
      </c>
    </row>
    <row r="25365" spans="17:20">
      <c r="Q25365">
        <v>0.77907407407407403</v>
      </c>
      <c r="R25365">
        <v>1</v>
      </c>
      <c r="S25365" t="s">
        <v>12459</v>
      </c>
      <c r="T25365" t="s">
        <v>3221</v>
      </c>
    </row>
    <row r="25366" spans="17:20">
      <c r="Q25366">
        <v>0.77910879629629604</v>
      </c>
      <c r="R25366">
        <v>1</v>
      </c>
      <c r="S25366" t="s">
        <v>887</v>
      </c>
      <c r="T25366" t="s">
        <v>3096</v>
      </c>
    </row>
    <row r="25367" spans="17:20">
      <c r="Q25367">
        <v>0.77918981481481497</v>
      </c>
      <c r="R25367">
        <v>1</v>
      </c>
      <c r="S25367" t="s">
        <v>13635</v>
      </c>
      <c r="T25367" t="s">
        <v>3221</v>
      </c>
    </row>
    <row r="25368" spans="17:20">
      <c r="Q25368">
        <v>0.77935185185185196</v>
      </c>
      <c r="R25368">
        <v>1</v>
      </c>
      <c r="S25368" t="s">
        <v>12468</v>
      </c>
      <c r="T25368" t="s">
        <v>3103</v>
      </c>
    </row>
    <row r="25369" spans="17:20">
      <c r="Q25369">
        <v>0.77947916666666694</v>
      </c>
      <c r="R25369">
        <v>1</v>
      </c>
      <c r="S25369" t="s">
        <v>13636</v>
      </c>
      <c r="T25369" t="s">
        <v>3096</v>
      </c>
    </row>
    <row r="25370" spans="17:20">
      <c r="Q25370">
        <v>0.77951388888888895</v>
      </c>
      <c r="R25370">
        <v>1</v>
      </c>
      <c r="S25370" t="s">
        <v>2562</v>
      </c>
      <c r="T25370" t="s">
        <v>3097</v>
      </c>
    </row>
    <row r="25371" spans="17:20">
      <c r="Q25371">
        <v>0.77954861111111096</v>
      </c>
      <c r="R25371">
        <v>1</v>
      </c>
      <c r="S25371" t="s">
        <v>2562</v>
      </c>
      <c r="T25371" t="s">
        <v>3098</v>
      </c>
    </row>
    <row r="25372" spans="17:20">
      <c r="Q25372">
        <v>0.77957175925925903</v>
      </c>
      <c r="R25372">
        <v>1</v>
      </c>
      <c r="S25372" t="s">
        <v>12475</v>
      </c>
      <c r="T25372" t="s">
        <v>3103</v>
      </c>
    </row>
    <row r="25373" spans="17:20">
      <c r="Q25373">
        <v>0.77960648148148104</v>
      </c>
      <c r="R25373">
        <v>1</v>
      </c>
      <c r="S25373" t="s">
        <v>12476</v>
      </c>
      <c r="T25373" t="s">
        <v>3103</v>
      </c>
    </row>
    <row r="25374" spans="17:20">
      <c r="Q25374">
        <v>0.77964120370370404</v>
      </c>
      <c r="R25374">
        <v>1</v>
      </c>
      <c r="S25374" t="s">
        <v>12470</v>
      </c>
      <c r="T25374" t="s">
        <v>3103</v>
      </c>
    </row>
    <row r="25375" spans="17:20">
      <c r="Q25375">
        <v>0.77968749999999998</v>
      </c>
      <c r="R25375">
        <v>1</v>
      </c>
      <c r="S25375" t="s">
        <v>12477</v>
      </c>
      <c r="T25375" t="s">
        <v>3103</v>
      </c>
    </row>
    <row r="25376" spans="17:20">
      <c r="Q25376">
        <v>0.77969907407407402</v>
      </c>
      <c r="R25376">
        <v>1</v>
      </c>
      <c r="S25376" t="s">
        <v>12458</v>
      </c>
      <c r="T25376" t="s">
        <v>3221</v>
      </c>
    </row>
    <row r="25377" spans="17:20">
      <c r="Q25377">
        <v>0.77972222222222198</v>
      </c>
      <c r="R25377">
        <v>1</v>
      </c>
      <c r="S25377" t="s">
        <v>12479</v>
      </c>
      <c r="T25377" t="s">
        <v>3103</v>
      </c>
    </row>
    <row r="25378" spans="17:20">
      <c r="Q25378">
        <v>0.77974537037036995</v>
      </c>
      <c r="R25378">
        <v>1</v>
      </c>
      <c r="S25378" t="s">
        <v>12480</v>
      </c>
      <c r="T25378" t="s">
        <v>3103</v>
      </c>
    </row>
    <row r="25379" spans="17:20">
      <c r="Q25379">
        <v>0.77976851851851803</v>
      </c>
      <c r="R25379">
        <v>1</v>
      </c>
      <c r="S25379" t="s">
        <v>12478</v>
      </c>
      <c r="T25379" t="s">
        <v>3103</v>
      </c>
    </row>
    <row r="25380" spans="17:20">
      <c r="Q25380">
        <v>0.77976851851851803</v>
      </c>
      <c r="R25380">
        <v>1</v>
      </c>
      <c r="S25380" t="s">
        <v>12483</v>
      </c>
      <c r="T25380" t="s">
        <v>3103</v>
      </c>
    </row>
    <row r="25381" spans="17:20">
      <c r="Q25381">
        <v>0.77976851851851803</v>
      </c>
      <c r="R25381">
        <v>4</v>
      </c>
      <c r="S25381" t="s">
        <v>2562</v>
      </c>
      <c r="T25381" t="s">
        <v>3098</v>
      </c>
    </row>
    <row r="25382" spans="17:20">
      <c r="Q25382">
        <v>0.78008101851851896</v>
      </c>
      <c r="R25382">
        <v>2</v>
      </c>
      <c r="S25382" t="s">
        <v>2562</v>
      </c>
      <c r="T25382" t="s">
        <v>3097</v>
      </c>
    </row>
    <row r="25383" spans="17:20">
      <c r="Q25383">
        <v>0.78012731481481501</v>
      </c>
      <c r="R25383">
        <v>1</v>
      </c>
      <c r="S25383" t="s">
        <v>12497</v>
      </c>
      <c r="T25383" t="s">
        <v>3096</v>
      </c>
    </row>
    <row r="25384" spans="17:20">
      <c r="Q25384">
        <v>0.78048611111111099</v>
      </c>
      <c r="R25384">
        <v>2</v>
      </c>
      <c r="S25384" t="s">
        <v>2562</v>
      </c>
      <c r="T25384" t="s">
        <v>3097</v>
      </c>
    </row>
    <row r="25385" spans="17:20">
      <c r="Q25385">
        <v>0.780520833333333</v>
      </c>
      <c r="R25385">
        <v>7</v>
      </c>
      <c r="S25385" t="s">
        <v>2562</v>
      </c>
      <c r="T25385" t="s">
        <v>3098</v>
      </c>
    </row>
    <row r="25386" spans="17:20">
      <c r="Q25386">
        <v>0.78053240740740704</v>
      </c>
      <c r="R25386">
        <v>1</v>
      </c>
      <c r="S25386" t="s">
        <v>12466</v>
      </c>
      <c r="T25386" t="s">
        <v>3221</v>
      </c>
    </row>
    <row r="25387" spans="17:20">
      <c r="Q25387">
        <v>0.78065972222222202</v>
      </c>
      <c r="R25387">
        <v>2</v>
      </c>
      <c r="S25387" t="s">
        <v>12481</v>
      </c>
      <c r="T25387" t="s">
        <v>3221</v>
      </c>
    </row>
    <row r="25388" spans="17:20">
      <c r="Q25388">
        <v>0.78072916666666703</v>
      </c>
      <c r="R25388">
        <v>1</v>
      </c>
      <c r="S25388" t="s">
        <v>13637</v>
      </c>
      <c r="T25388" t="s">
        <v>3098</v>
      </c>
    </row>
    <row r="25389" spans="17:20">
      <c r="Q25389">
        <v>0.780787037037037</v>
      </c>
      <c r="R25389">
        <v>1</v>
      </c>
      <c r="S25389" t="s">
        <v>12491</v>
      </c>
      <c r="T25389" t="s">
        <v>3103</v>
      </c>
    </row>
    <row r="25390" spans="17:20">
      <c r="Q25390">
        <v>0.78115740740740702</v>
      </c>
      <c r="R25390">
        <v>1</v>
      </c>
      <c r="S25390" t="s">
        <v>12460</v>
      </c>
      <c r="T25390" t="s">
        <v>3096</v>
      </c>
    </row>
    <row r="25391" spans="17:20">
      <c r="Q25391">
        <v>0.78123842592592596</v>
      </c>
      <c r="R25391">
        <v>1</v>
      </c>
      <c r="S25391" t="s">
        <v>12494</v>
      </c>
      <c r="T25391" t="s">
        <v>3103</v>
      </c>
    </row>
    <row r="25392" spans="17:20">
      <c r="Q25392">
        <v>0.78131944444444401</v>
      </c>
      <c r="R25392">
        <v>1</v>
      </c>
      <c r="S25392" t="s">
        <v>2562</v>
      </c>
      <c r="T25392" t="s">
        <v>3103</v>
      </c>
    </row>
    <row r="25393" spans="17:20">
      <c r="Q25393">
        <v>0.78134259259259298</v>
      </c>
      <c r="R25393">
        <v>1</v>
      </c>
      <c r="S25393" t="s">
        <v>12473</v>
      </c>
      <c r="T25393" t="s">
        <v>3221</v>
      </c>
    </row>
    <row r="25394" spans="17:20">
      <c r="Q25394">
        <v>0.78137731481481498</v>
      </c>
      <c r="R25394">
        <v>2</v>
      </c>
      <c r="S25394" t="s">
        <v>12490</v>
      </c>
      <c r="T25394" t="s">
        <v>3103</v>
      </c>
    </row>
    <row r="25395" spans="17:20">
      <c r="Q25395">
        <v>0.78141203703703699</v>
      </c>
      <c r="R25395">
        <v>1</v>
      </c>
      <c r="S25395" t="s">
        <v>12474</v>
      </c>
      <c r="T25395" t="s">
        <v>3221</v>
      </c>
    </row>
    <row r="25396" spans="17:20">
      <c r="Q25396">
        <v>0.78146990740740696</v>
      </c>
      <c r="R25396">
        <v>4</v>
      </c>
      <c r="S25396" t="s">
        <v>12495</v>
      </c>
      <c r="T25396" t="s">
        <v>3103</v>
      </c>
    </row>
    <row r="25397" spans="17:20">
      <c r="Q25397">
        <v>0.78146990740740696</v>
      </c>
      <c r="R25397">
        <v>1</v>
      </c>
      <c r="S25397" t="s">
        <v>2562</v>
      </c>
      <c r="T25397" t="s">
        <v>3098</v>
      </c>
    </row>
    <row r="25398" spans="17:20">
      <c r="Q25398">
        <v>0.78149305555555604</v>
      </c>
      <c r="R25398">
        <v>1</v>
      </c>
      <c r="S25398" t="s">
        <v>12484</v>
      </c>
      <c r="T25398" t="s">
        <v>3221</v>
      </c>
    </row>
    <row r="25399" spans="17:20">
      <c r="Q25399">
        <v>0.78153935185185197</v>
      </c>
      <c r="R25399">
        <v>1</v>
      </c>
      <c r="S25399" t="s">
        <v>12482</v>
      </c>
      <c r="T25399" t="s">
        <v>3221</v>
      </c>
    </row>
    <row r="25400" spans="17:20">
      <c r="Q25400">
        <v>0.78158564814814802</v>
      </c>
      <c r="R25400">
        <v>1</v>
      </c>
      <c r="S25400" t="s">
        <v>13638</v>
      </c>
      <c r="T25400" t="s">
        <v>3098</v>
      </c>
    </row>
    <row r="25401" spans="17:20">
      <c r="Q25401">
        <v>0.78162037037037002</v>
      </c>
      <c r="R25401">
        <v>1</v>
      </c>
      <c r="S25401" t="s">
        <v>12498</v>
      </c>
      <c r="T25401" t="s">
        <v>3103</v>
      </c>
    </row>
    <row r="25402" spans="17:20">
      <c r="Q25402">
        <v>0.78202546296296305</v>
      </c>
      <c r="R25402">
        <v>3</v>
      </c>
      <c r="S25402" t="s">
        <v>13639</v>
      </c>
      <c r="T25402" t="s">
        <v>3098</v>
      </c>
    </row>
    <row r="25403" spans="17:20">
      <c r="Q25403">
        <v>0.78206018518518505</v>
      </c>
      <c r="R25403">
        <v>1</v>
      </c>
      <c r="S25403" t="s">
        <v>12489</v>
      </c>
      <c r="T25403" t="s">
        <v>3221</v>
      </c>
    </row>
    <row r="25404" spans="17:20">
      <c r="Q25404">
        <v>0.78210648148148099</v>
      </c>
      <c r="R25404">
        <v>1</v>
      </c>
      <c r="S25404" t="s">
        <v>12487</v>
      </c>
      <c r="T25404" t="s">
        <v>3221</v>
      </c>
    </row>
    <row r="25405" spans="17:20">
      <c r="Q25405">
        <v>0.78225694444444405</v>
      </c>
      <c r="R25405">
        <v>1</v>
      </c>
      <c r="S25405" t="s">
        <v>12488</v>
      </c>
      <c r="T25405" t="s">
        <v>3221</v>
      </c>
    </row>
    <row r="25406" spans="17:20">
      <c r="Q25406">
        <v>0.78231481481481502</v>
      </c>
      <c r="R25406">
        <v>2</v>
      </c>
      <c r="S25406" t="s">
        <v>2562</v>
      </c>
      <c r="T25406" t="s">
        <v>3097</v>
      </c>
    </row>
    <row r="25407" spans="17:20">
      <c r="Q25407">
        <v>0.78241898148148104</v>
      </c>
      <c r="R25407">
        <v>1</v>
      </c>
      <c r="S25407" t="s">
        <v>2562</v>
      </c>
      <c r="T25407" t="s">
        <v>3094</v>
      </c>
    </row>
    <row r="25408" spans="17:20">
      <c r="Q25408">
        <v>0.78249999999999997</v>
      </c>
      <c r="R25408">
        <v>1</v>
      </c>
      <c r="S25408" t="s">
        <v>12502</v>
      </c>
      <c r="T25408" t="s">
        <v>3103</v>
      </c>
    </row>
    <row r="25409" spans="17:20">
      <c r="Q25409">
        <v>0.78252314814814805</v>
      </c>
      <c r="R25409">
        <v>1</v>
      </c>
      <c r="S25409" t="s">
        <v>12504</v>
      </c>
      <c r="T25409" t="s">
        <v>3103</v>
      </c>
    </row>
    <row r="25410" spans="17:20">
      <c r="Q25410">
        <v>0.78256944444444398</v>
      </c>
      <c r="R25410">
        <v>1</v>
      </c>
      <c r="S25410" t="s">
        <v>12521</v>
      </c>
      <c r="T25410" t="s">
        <v>3103</v>
      </c>
    </row>
    <row r="25411" spans="17:20">
      <c r="Q25411">
        <v>0.78299768518518498</v>
      </c>
      <c r="R25411">
        <v>1</v>
      </c>
      <c r="S25411" t="s">
        <v>12499</v>
      </c>
      <c r="T25411" t="s">
        <v>3221</v>
      </c>
    </row>
    <row r="25412" spans="17:20">
      <c r="Q25412">
        <v>0.78304398148148102</v>
      </c>
      <c r="R25412">
        <v>1</v>
      </c>
      <c r="S25412" t="s">
        <v>12500</v>
      </c>
      <c r="T25412" t="s">
        <v>3221</v>
      </c>
    </row>
    <row r="25413" spans="17:20">
      <c r="Q25413">
        <v>0.78307870370370403</v>
      </c>
      <c r="R25413">
        <v>1</v>
      </c>
      <c r="S25413" t="s">
        <v>12501</v>
      </c>
      <c r="T25413" t="s">
        <v>3221</v>
      </c>
    </row>
    <row r="25414" spans="17:20">
      <c r="Q25414">
        <v>0.78310185185185199</v>
      </c>
      <c r="R25414">
        <v>1</v>
      </c>
      <c r="S25414" t="s">
        <v>12503</v>
      </c>
      <c r="T25414" t="s">
        <v>3221</v>
      </c>
    </row>
    <row r="25415" spans="17:20">
      <c r="Q25415">
        <v>0.78322916666666698</v>
      </c>
      <c r="R25415">
        <v>1</v>
      </c>
      <c r="S25415" t="s">
        <v>12505</v>
      </c>
      <c r="T25415" t="s">
        <v>3221</v>
      </c>
    </row>
    <row r="25416" spans="17:20">
      <c r="Q25416">
        <v>0.78335648148148196</v>
      </c>
      <c r="R25416">
        <v>1</v>
      </c>
      <c r="S25416" t="s">
        <v>12507</v>
      </c>
      <c r="T25416" t="s">
        <v>3221</v>
      </c>
    </row>
    <row r="25417" spans="17:20">
      <c r="Q25417">
        <v>0.78350694444444402</v>
      </c>
      <c r="R25417">
        <v>1</v>
      </c>
      <c r="S25417" t="s">
        <v>12512</v>
      </c>
      <c r="T25417" t="s">
        <v>3221</v>
      </c>
    </row>
    <row r="25418" spans="17:20">
      <c r="Q25418">
        <v>0.78370370370370401</v>
      </c>
      <c r="R25418">
        <v>2</v>
      </c>
      <c r="S25418" t="s">
        <v>2562</v>
      </c>
      <c r="T25418" t="s">
        <v>3103</v>
      </c>
    </row>
    <row r="25419" spans="17:20">
      <c r="Q25419">
        <v>0.78371527777777805</v>
      </c>
      <c r="R25419">
        <v>1</v>
      </c>
      <c r="S25419" t="s">
        <v>2562</v>
      </c>
      <c r="T25419" t="s">
        <v>3098</v>
      </c>
    </row>
    <row r="25420" spans="17:20">
      <c r="Q25420">
        <v>0.78372685185185198</v>
      </c>
      <c r="R25420">
        <v>1</v>
      </c>
      <c r="S25420" t="s">
        <v>2562</v>
      </c>
      <c r="T25420" t="s">
        <v>3103</v>
      </c>
    </row>
    <row r="25421" spans="17:20">
      <c r="Q25421">
        <v>0.78381944444444396</v>
      </c>
      <c r="R25421">
        <v>1</v>
      </c>
      <c r="S25421" t="s">
        <v>2562</v>
      </c>
      <c r="T25421" t="s">
        <v>3103</v>
      </c>
    </row>
    <row r="25422" spans="17:20">
      <c r="Q25422">
        <v>0.78387731481481504</v>
      </c>
      <c r="R25422">
        <v>1</v>
      </c>
      <c r="S25422" t="s">
        <v>2562</v>
      </c>
      <c r="T25422" t="s">
        <v>3097</v>
      </c>
    </row>
    <row r="25423" spans="17:20">
      <c r="Q25423">
        <v>0.78388888888888897</v>
      </c>
      <c r="R25423">
        <v>1</v>
      </c>
      <c r="S25423" t="s">
        <v>12508</v>
      </c>
      <c r="T25423" t="s">
        <v>3221</v>
      </c>
    </row>
    <row r="25424" spans="17:20">
      <c r="Q25424">
        <v>0.78388888888888897</v>
      </c>
      <c r="R25424">
        <v>1</v>
      </c>
      <c r="S25424" t="s">
        <v>13640</v>
      </c>
      <c r="T25424" t="s">
        <v>3096</v>
      </c>
    </row>
    <row r="25425" spans="17:20">
      <c r="Q25425">
        <v>0.78390046296296301</v>
      </c>
      <c r="R25425">
        <v>1</v>
      </c>
      <c r="S25425" t="s">
        <v>2562</v>
      </c>
      <c r="T25425" t="s">
        <v>3103</v>
      </c>
    </row>
    <row r="25426" spans="17:20">
      <c r="Q25426">
        <v>0.78391203703703705</v>
      </c>
      <c r="R25426">
        <v>1</v>
      </c>
      <c r="S25426" t="s">
        <v>12509</v>
      </c>
      <c r="T25426" t="s">
        <v>3221</v>
      </c>
    </row>
    <row r="25427" spans="17:20">
      <c r="Q25427">
        <v>0.78395833333333298</v>
      </c>
      <c r="R25427">
        <v>1</v>
      </c>
      <c r="S25427" t="s">
        <v>12510</v>
      </c>
      <c r="T25427" t="s">
        <v>3221</v>
      </c>
    </row>
    <row r="25428" spans="17:20">
      <c r="Q25428">
        <v>0.78413194444444401</v>
      </c>
      <c r="R25428">
        <v>1</v>
      </c>
      <c r="S25428" t="s">
        <v>12517</v>
      </c>
      <c r="T25428" t="s">
        <v>3103</v>
      </c>
    </row>
    <row r="25429" spans="17:20">
      <c r="Q25429">
        <v>0.78420138888888902</v>
      </c>
      <c r="R25429">
        <v>3</v>
      </c>
      <c r="S25429" t="s">
        <v>12486</v>
      </c>
      <c r="T25429" t="s">
        <v>3098</v>
      </c>
    </row>
    <row r="25430" spans="17:20">
      <c r="Q25430">
        <v>0.78420138888888902</v>
      </c>
      <c r="R25430">
        <v>1</v>
      </c>
      <c r="S25430" t="s">
        <v>12492</v>
      </c>
      <c r="T25430" t="s">
        <v>3097</v>
      </c>
    </row>
    <row r="25431" spans="17:20">
      <c r="Q25431">
        <v>0.78443287037037002</v>
      </c>
      <c r="R25431">
        <v>3</v>
      </c>
      <c r="S25431" t="s">
        <v>12522</v>
      </c>
      <c r="T25431" t="s">
        <v>3221</v>
      </c>
    </row>
    <row r="25432" spans="17:20">
      <c r="Q25432">
        <v>0.78444444444444394</v>
      </c>
      <c r="R25432">
        <v>7</v>
      </c>
      <c r="S25432" t="s">
        <v>2562</v>
      </c>
      <c r="T25432" t="s">
        <v>3098</v>
      </c>
    </row>
    <row r="25433" spans="17:20">
      <c r="Q25433">
        <v>0.78444444444444394</v>
      </c>
      <c r="R25433">
        <v>3</v>
      </c>
      <c r="S25433" t="s">
        <v>13641</v>
      </c>
      <c r="T25433" t="s">
        <v>3098</v>
      </c>
    </row>
    <row r="25434" spans="17:20">
      <c r="Q25434">
        <v>0.78447916666666695</v>
      </c>
      <c r="R25434">
        <v>1</v>
      </c>
      <c r="S25434" t="s">
        <v>12524</v>
      </c>
      <c r="T25434" t="s">
        <v>3221</v>
      </c>
    </row>
    <row r="25435" spans="17:20">
      <c r="Q25435">
        <v>0.78449074074074099</v>
      </c>
      <c r="R25435">
        <v>1</v>
      </c>
      <c r="S25435" t="s">
        <v>12525</v>
      </c>
      <c r="T25435" t="s">
        <v>3221</v>
      </c>
    </row>
    <row r="25436" spans="17:20">
      <c r="Q25436">
        <v>0.78458333333333297</v>
      </c>
      <c r="R25436">
        <v>2</v>
      </c>
      <c r="S25436" t="s">
        <v>12527</v>
      </c>
      <c r="T25436" t="s">
        <v>3221</v>
      </c>
    </row>
    <row r="25437" spans="17:20">
      <c r="Q25437">
        <v>0.78461805555555597</v>
      </c>
      <c r="R25437">
        <v>1</v>
      </c>
      <c r="S25437" t="s">
        <v>12519</v>
      </c>
      <c r="T25437" t="s">
        <v>3221</v>
      </c>
    </row>
    <row r="25438" spans="17:20">
      <c r="Q25438">
        <v>0.78466435185185202</v>
      </c>
      <c r="R25438">
        <v>1</v>
      </c>
      <c r="S25438" t="s">
        <v>12518</v>
      </c>
      <c r="T25438" t="s">
        <v>3221</v>
      </c>
    </row>
    <row r="25439" spans="17:20">
      <c r="Q25439">
        <v>0.78488425925925898</v>
      </c>
      <c r="R25439">
        <v>4</v>
      </c>
      <c r="S25439" t="s">
        <v>12493</v>
      </c>
      <c r="T25439" t="s">
        <v>3098</v>
      </c>
    </row>
    <row r="25440" spans="17:20">
      <c r="Q25440">
        <v>0.78494212962962995</v>
      </c>
      <c r="R25440">
        <v>2</v>
      </c>
      <c r="S25440" t="s">
        <v>12528</v>
      </c>
      <c r="T25440" t="s">
        <v>3103</v>
      </c>
    </row>
    <row r="25441" spans="17:20">
      <c r="Q25441">
        <v>0.78495370370370399</v>
      </c>
      <c r="R25441">
        <v>1</v>
      </c>
      <c r="S25441" t="s">
        <v>12533</v>
      </c>
      <c r="T25441" t="s">
        <v>3103</v>
      </c>
    </row>
    <row r="25442" spans="17:20">
      <c r="Q25442">
        <v>0.78495370370370399</v>
      </c>
      <c r="R25442">
        <v>1</v>
      </c>
      <c r="S25442" t="s">
        <v>13642</v>
      </c>
      <c r="T25442" t="s">
        <v>3096</v>
      </c>
    </row>
    <row r="25443" spans="17:20">
      <c r="Q25443">
        <v>0.78526620370370404</v>
      </c>
      <c r="R25443">
        <v>1</v>
      </c>
      <c r="S25443" t="s">
        <v>12534</v>
      </c>
      <c r="T25443" t="s">
        <v>3103</v>
      </c>
    </row>
    <row r="25444" spans="17:20">
      <c r="Q25444">
        <v>0.78540509259259295</v>
      </c>
      <c r="R25444">
        <v>1</v>
      </c>
      <c r="S25444" t="s">
        <v>12536</v>
      </c>
      <c r="T25444" t="s">
        <v>3103</v>
      </c>
    </row>
    <row r="25445" spans="17:20">
      <c r="Q25445">
        <v>0.78545138888888899</v>
      </c>
      <c r="R25445">
        <v>1</v>
      </c>
      <c r="S25445" t="s">
        <v>2562</v>
      </c>
      <c r="T25445" t="s">
        <v>3097</v>
      </c>
    </row>
    <row r="25446" spans="17:20">
      <c r="Q25446">
        <v>0.78547453703703696</v>
      </c>
      <c r="R25446">
        <v>1</v>
      </c>
      <c r="S25446" t="s">
        <v>12537</v>
      </c>
      <c r="T25446" t="s">
        <v>3103</v>
      </c>
    </row>
    <row r="25447" spans="17:20">
      <c r="Q25447">
        <v>0.78547453703703696</v>
      </c>
      <c r="R25447">
        <v>1</v>
      </c>
      <c r="S25447" t="s">
        <v>2562</v>
      </c>
      <c r="T25447" t="s">
        <v>3097</v>
      </c>
    </row>
    <row r="25448" spans="17:20">
      <c r="Q25448">
        <v>0.785486111111111</v>
      </c>
      <c r="R25448">
        <v>1</v>
      </c>
      <c r="S25448" t="s">
        <v>13643</v>
      </c>
      <c r="T25448" t="s">
        <v>3096</v>
      </c>
    </row>
    <row r="25449" spans="17:20">
      <c r="Q25449">
        <v>0.78549768518518504</v>
      </c>
      <c r="R25449">
        <v>1</v>
      </c>
      <c r="S25449" t="s">
        <v>12538</v>
      </c>
      <c r="T25449" t="s">
        <v>3103</v>
      </c>
    </row>
    <row r="25450" spans="17:20">
      <c r="Q25450">
        <v>0.78578703703703701</v>
      </c>
      <c r="R25450">
        <v>1</v>
      </c>
      <c r="S25450" t="s">
        <v>2562</v>
      </c>
      <c r="T25450" t="s">
        <v>3095</v>
      </c>
    </row>
    <row r="25451" spans="17:20">
      <c r="Q25451">
        <v>0.78586805555555495</v>
      </c>
      <c r="R25451">
        <v>1</v>
      </c>
      <c r="S25451" t="s">
        <v>12523</v>
      </c>
      <c r="T25451" t="s">
        <v>3221</v>
      </c>
    </row>
    <row r="25452" spans="17:20">
      <c r="Q25452">
        <v>0.78592592592592603</v>
      </c>
      <c r="R25452">
        <v>1</v>
      </c>
      <c r="S25452" t="s">
        <v>12546</v>
      </c>
      <c r="T25452" t="s">
        <v>3103</v>
      </c>
    </row>
    <row r="25453" spans="17:20">
      <c r="Q25453">
        <v>0.78594907407407399</v>
      </c>
      <c r="R25453">
        <v>3</v>
      </c>
      <c r="S25453" t="s">
        <v>12549</v>
      </c>
      <c r="T25453" t="s">
        <v>3103</v>
      </c>
    </row>
    <row r="25454" spans="17:20">
      <c r="Q25454">
        <v>0.78600694444444397</v>
      </c>
      <c r="R25454">
        <v>1</v>
      </c>
      <c r="S25454" t="s">
        <v>12530</v>
      </c>
      <c r="T25454" t="s">
        <v>3221</v>
      </c>
    </row>
    <row r="25455" spans="17:20">
      <c r="Q25455">
        <v>0.78603009259259304</v>
      </c>
      <c r="R25455">
        <v>1</v>
      </c>
      <c r="S25455" t="s">
        <v>12539</v>
      </c>
      <c r="T25455" t="s">
        <v>3221</v>
      </c>
    </row>
    <row r="25456" spans="17:20">
      <c r="Q25456">
        <v>0.78643518518518496</v>
      </c>
      <c r="R25456">
        <v>1</v>
      </c>
      <c r="S25456" t="s">
        <v>12535</v>
      </c>
      <c r="T25456" t="s">
        <v>3221</v>
      </c>
    </row>
    <row r="25457" spans="17:20">
      <c r="Q25457">
        <v>0.78649305555555604</v>
      </c>
      <c r="R25457">
        <v>4</v>
      </c>
      <c r="S25457" t="s">
        <v>12555</v>
      </c>
      <c r="T25457" t="s">
        <v>3103</v>
      </c>
    </row>
    <row r="25458" spans="17:20">
      <c r="Q25458">
        <v>0.78650462962962997</v>
      </c>
      <c r="R25458">
        <v>1</v>
      </c>
      <c r="S25458" t="s">
        <v>12520</v>
      </c>
      <c r="T25458" t="s">
        <v>3096</v>
      </c>
    </row>
    <row r="25459" spans="17:20">
      <c r="Q25459">
        <v>0.78653935185185198</v>
      </c>
      <c r="R25459">
        <v>1</v>
      </c>
      <c r="S25459" t="s">
        <v>12556</v>
      </c>
      <c r="T25459" t="s">
        <v>3103</v>
      </c>
    </row>
    <row r="25460" spans="17:20">
      <c r="Q25460">
        <v>0.78653935185185198</v>
      </c>
      <c r="R25460">
        <v>4</v>
      </c>
      <c r="S25460" t="s">
        <v>12511</v>
      </c>
      <c r="T25460" t="s">
        <v>3098</v>
      </c>
    </row>
    <row r="25461" spans="17:20">
      <c r="Q25461">
        <v>0.78662037037037003</v>
      </c>
      <c r="R25461">
        <v>1</v>
      </c>
      <c r="S25461" t="s">
        <v>12557</v>
      </c>
      <c r="T25461" t="s">
        <v>3103</v>
      </c>
    </row>
    <row r="25462" spans="17:20">
      <c r="Q25462">
        <v>0.78665509259259303</v>
      </c>
      <c r="R25462">
        <v>1</v>
      </c>
      <c r="S25462" t="s">
        <v>12558</v>
      </c>
      <c r="T25462" t="s">
        <v>3103</v>
      </c>
    </row>
    <row r="25463" spans="17:20">
      <c r="Q25463">
        <v>0.78668981481481504</v>
      </c>
      <c r="R25463">
        <v>1</v>
      </c>
      <c r="S25463" t="s">
        <v>12559</v>
      </c>
      <c r="T25463" t="s">
        <v>3103</v>
      </c>
    </row>
    <row r="25464" spans="17:20">
      <c r="Q25464">
        <v>0.786712962962963</v>
      </c>
      <c r="R25464">
        <v>1</v>
      </c>
      <c r="S25464" t="s">
        <v>12560</v>
      </c>
      <c r="T25464" t="s">
        <v>3103</v>
      </c>
    </row>
    <row r="25465" spans="17:20">
      <c r="Q25465">
        <v>0.786712962962963</v>
      </c>
      <c r="R25465">
        <v>1</v>
      </c>
      <c r="S25465" t="s">
        <v>13644</v>
      </c>
      <c r="T25465" t="s">
        <v>3098</v>
      </c>
    </row>
    <row r="25466" spans="17:20">
      <c r="Q25466">
        <v>0.78673611111111097</v>
      </c>
      <c r="R25466">
        <v>1</v>
      </c>
      <c r="S25466" t="s">
        <v>12561</v>
      </c>
      <c r="T25466" t="s">
        <v>3103</v>
      </c>
    </row>
    <row r="25467" spans="17:20">
      <c r="Q25467">
        <v>0.78677083333333298</v>
      </c>
      <c r="R25467">
        <v>1</v>
      </c>
      <c r="S25467" t="s">
        <v>12562</v>
      </c>
      <c r="T25467" t="s">
        <v>3103</v>
      </c>
    </row>
    <row r="25468" spans="17:20">
      <c r="Q25468">
        <v>0.78681712962963002</v>
      </c>
      <c r="R25468">
        <v>1</v>
      </c>
      <c r="S25468" t="s">
        <v>12563</v>
      </c>
      <c r="T25468" t="s">
        <v>3103</v>
      </c>
    </row>
    <row r="25469" spans="17:20">
      <c r="Q25469">
        <v>0.78684027777777799</v>
      </c>
      <c r="R25469">
        <v>1</v>
      </c>
      <c r="S25469" t="s">
        <v>12564</v>
      </c>
      <c r="T25469" t="s">
        <v>3103</v>
      </c>
    </row>
    <row r="25470" spans="17:20">
      <c r="Q25470">
        <v>0.78688657407407403</v>
      </c>
      <c r="R25470">
        <v>1</v>
      </c>
      <c r="S25470" t="s">
        <v>2562</v>
      </c>
      <c r="T25470" t="s">
        <v>3101</v>
      </c>
    </row>
    <row r="25471" spans="17:20">
      <c r="Q25471">
        <v>0.786909722222222</v>
      </c>
      <c r="R25471">
        <v>1</v>
      </c>
      <c r="S25471" t="s">
        <v>2562</v>
      </c>
      <c r="T25471" t="s">
        <v>3098</v>
      </c>
    </row>
    <row r="25472" spans="17:20">
      <c r="Q25472">
        <v>0.78695601851851804</v>
      </c>
      <c r="R25472">
        <v>1</v>
      </c>
      <c r="S25472" t="s">
        <v>2562</v>
      </c>
      <c r="T25472" t="s">
        <v>3094</v>
      </c>
    </row>
    <row r="25473" spans="17:20">
      <c r="Q25473">
        <v>0.78726851851851898</v>
      </c>
      <c r="R25473">
        <v>1</v>
      </c>
      <c r="S25473" t="s">
        <v>12568</v>
      </c>
      <c r="T25473" t="s">
        <v>3103</v>
      </c>
    </row>
    <row r="25474" spans="17:20">
      <c r="Q25474">
        <v>0.78726851851851898</v>
      </c>
      <c r="R25474">
        <v>1</v>
      </c>
      <c r="S25474" t="s">
        <v>2562</v>
      </c>
      <c r="T25474" t="s">
        <v>3096</v>
      </c>
    </row>
    <row r="25475" spans="17:20">
      <c r="Q25475">
        <v>0.78728009259259302</v>
      </c>
      <c r="R25475">
        <v>1</v>
      </c>
      <c r="S25475" t="s">
        <v>12567</v>
      </c>
      <c r="T25475" t="s">
        <v>3103</v>
      </c>
    </row>
    <row r="25476" spans="17:20">
      <c r="Q25476">
        <v>0.78732638888888895</v>
      </c>
      <c r="R25476">
        <v>1</v>
      </c>
      <c r="S25476" t="s">
        <v>12569</v>
      </c>
      <c r="T25476" t="s">
        <v>3103</v>
      </c>
    </row>
    <row r="25477" spans="17:20">
      <c r="Q25477">
        <v>0.78738425925925903</v>
      </c>
      <c r="R25477">
        <v>1</v>
      </c>
      <c r="S25477" t="s">
        <v>12570</v>
      </c>
      <c r="T25477" t="s">
        <v>3103</v>
      </c>
    </row>
    <row r="25478" spans="17:20">
      <c r="Q25478">
        <v>0.78749999999999998</v>
      </c>
      <c r="R25478">
        <v>2</v>
      </c>
      <c r="S25478" t="s">
        <v>12571</v>
      </c>
      <c r="T25478" t="s">
        <v>3103</v>
      </c>
    </row>
    <row r="25479" spans="17:20">
      <c r="Q25479">
        <v>0.78755787037036995</v>
      </c>
      <c r="R25479">
        <v>1</v>
      </c>
      <c r="S25479" t="s">
        <v>12574</v>
      </c>
      <c r="T25479" t="s">
        <v>3221</v>
      </c>
    </row>
    <row r="25480" spans="17:20">
      <c r="Q25480">
        <v>0.78756944444444399</v>
      </c>
      <c r="R25480">
        <v>1</v>
      </c>
      <c r="S25480" t="s">
        <v>12572</v>
      </c>
      <c r="T25480" t="s">
        <v>3103</v>
      </c>
    </row>
    <row r="25481" spans="17:20">
      <c r="Q25481">
        <v>0.78758101851851803</v>
      </c>
      <c r="R25481">
        <v>1</v>
      </c>
      <c r="S25481" t="s">
        <v>12575</v>
      </c>
      <c r="T25481" t="s">
        <v>3221</v>
      </c>
    </row>
    <row r="25482" spans="17:20">
      <c r="Q25482">
        <v>0.78759259259259295</v>
      </c>
      <c r="R25482">
        <v>1</v>
      </c>
      <c r="S25482" t="s">
        <v>13645</v>
      </c>
      <c r="T25482" t="s">
        <v>3098</v>
      </c>
    </row>
    <row r="25483" spans="17:20">
      <c r="Q25483">
        <v>0.78787037037037</v>
      </c>
      <c r="R25483">
        <v>1</v>
      </c>
      <c r="S25483" t="s">
        <v>12876</v>
      </c>
      <c r="T25483" t="s">
        <v>3096</v>
      </c>
    </row>
    <row r="25484" spans="17:20">
      <c r="Q25484">
        <v>0.78815972222222197</v>
      </c>
      <c r="R25484">
        <v>1</v>
      </c>
      <c r="S25484" t="s">
        <v>13646</v>
      </c>
      <c r="T25484" t="s">
        <v>3098</v>
      </c>
    </row>
    <row r="25485" spans="17:20">
      <c r="Q25485">
        <v>0.78821759259259305</v>
      </c>
      <c r="R25485">
        <v>1</v>
      </c>
      <c r="S25485" t="s">
        <v>2562</v>
      </c>
      <c r="T25485" t="s">
        <v>3221</v>
      </c>
    </row>
    <row r="25486" spans="17:20">
      <c r="Q25486">
        <v>0.78829861111111099</v>
      </c>
      <c r="R25486">
        <v>1</v>
      </c>
      <c r="S25486" t="s">
        <v>2562</v>
      </c>
      <c r="T25486" t="s">
        <v>3103</v>
      </c>
    </row>
    <row r="25487" spans="17:20">
      <c r="Q25487">
        <v>0.78837962962963004</v>
      </c>
      <c r="R25487">
        <v>1</v>
      </c>
      <c r="S25487" t="s">
        <v>2562</v>
      </c>
      <c r="T25487" t="s">
        <v>3099</v>
      </c>
    </row>
    <row r="25488" spans="17:20">
      <c r="Q25488">
        <v>0.78842592592592597</v>
      </c>
      <c r="R25488">
        <v>1</v>
      </c>
      <c r="S25488" t="s">
        <v>11995</v>
      </c>
      <c r="T25488" t="s">
        <v>3098</v>
      </c>
    </row>
    <row r="25489" spans="17:20">
      <c r="Q25489">
        <v>0.78842592592592597</v>
      </c>
      <c r="R25489">
        <v>1</v>
      </c>
      <c r="S25489" t="s">
        <v>2562</v>
      </c>
      <c r="T25489" t="s">
        <v>3097</v>
      </c>
    </row>
    <row r="25490" spans="17:20">
      <c r="Q25490">
        <v>0.78846064814814798</v>
      </c>
      <c r="R25490">
        <v>1</v>
      </c>
      <c r="S25490" t="s">
        <v>2562</v>
      </c>
      <c r="T25490" t="s">
        <v>3101</v>
      </c>
    </row>
    <row r="25491" spans="17:20">
      <c r="Q25491">
        <v>0.78863425925925901</v>
      </c>
      <c r="R25491">
        <v>1</v>
      </c>
      <c r="S25491" t="s">
        <v>13647</v>
      </c>
      <c r="T25491" t="s">
        <v>3097</v>
      </c>
    </row>
    <row r="25492" spans="17:20">
      <c r="Q25492">
        <v>0.78871527777777795</v>
      </c>
      <c r="R25492">
        <v>2</v>
      </c>
      <c r="S25492" t="s">
        <v>12580</v>
      </c>
      <c r="T25492" t="s">
        <v>3221</v>
      </c>
    </row>
    <row r="25493" spans="17:20">
      <c r="Q25493">
        <v>0.78890046296296301</v>
      </c>
      <c r="R25493">
        <v>1</v>
      </c>
      <c r="S25493" t="s">
        <v>12582</v>
      </c>
      <c r="T25493" t="s">
        <v>3221</v>
      </c>
    </row>
    <row r="25494" spans="17:20">
      <c r="Q25494">
        <v>0.78901620370370396</v>
      </c>
      <c r="R25494">
        <v>1</v>
      </c>
      <c r="S25494" t="s">
        <v>13648</v>
      </c>
      <c r="T25494" t="s">
        <v>3096</v>
      </c>
    </row>
    <row r="25495" spans="17:20">
      <c r="Q25495">
        <v>0.78928240740740696</v>
      </c>
      <c r="R25495">
        <v>4</v>
      </c>
      <c r="S25495" t="s">
        <v>13649</v>
      </c>
      <c r="T25495" t="s">
        <v>3098</v>
      </c>
    </row>
    <row r="25496" spans="17:20">
      <c r="Q25496">
        <v>0.789293981481481</v>
      </c>
      <c r="R25496">
        <v>1</v>
      </c>
      <c r="S25496" t="s">
        <v>2562</v>
      </c>
      <c r="T25496" t="s">
        <v>3103</v>
      </c>
    </row>
    <row r="25497" spans="17:20">
      <c r="Q25497">
        <v>0.78942129629629598</v>
      </c>
      <c r="R25497">
        <v>1</v>
      </c>
      <c r="S25497" t="s">
        <v>12578</v>
      </c>
      <c r="T25497" t="s">
        <v>3103</v>
      </c>
    </row>
    <row r="25498" spans="17:20">
      <c r="Q25498">
        <v>0.78944444444444395</v>
      </c>
      <c r="R25498">
        <v>3</v>
      </c>
      <c r="S25498" t="s">
        <v>12565</v>
      </c>
      <c r="T25498" t="s">
        <v>3098</v>
      </c>
    </row>
    <row r="25499" spans="17:20">
      <c r="Q25499">
        <v>0.78947916666666695</v>
      </c>
      <c r="R25499">
        <v>2</v>
      </c>
      <c r="S25499" t="s">
        <v>12576</v>
      </c>
      <c r="T25499" t="s">
        <v>3221</v>
      </c>
    </row>
    <row r="25500" spans="17:20">
      <c r="Q25500">
        <v>0.78954861111111097</v>
      </c>
      <c r="R25500">
        <v>2</v>
      </c>
      <c r="S25500" t="s">
        <v>12584</v>
      </c>
      <c r="T25500" t="s">
        <v>3221</v>
      </c>
    </row>
    <row r="25501" spans="17:20">
      <c r="Q25501">
        <v>0.78957175925925904</v>
      </c>
      <c r="R25501">
        <v>2</v>
      </c>
      <c r="S25501" t="s">
        <v>6524</v>
      </c>
      <c r="T25501" t="s">
        <v>3098</v>
      </c>
    </row>
    <row r="25502" spans="17:20">
      <c r="Q25502">
        <v>0.78958333333333297</v>
      </c>
      <c r="R25502">
        <v>1</v>
      </c>
      <c r="S25502" t="s">
        <v>12585</v>
      </c>
      <c r="T25502" t="s">
        <v>3221</v>
      </c>
    </row>
    <row r="25503" spans="17:20">
      <c r="Q25503">
        <v>0.78962962962963001</v>
      </c>
      <c r="R25503">
        <v>4</v>
      </c>
      <c r="S25503" t="s">
        <v>2562</v>
      </c>
      <c r="T25503" t="s">
        <v>3095</v>
      </c>
    </row>
    <row r="25504" spans="17:20">
      <c r="Q25504">
        <v>0.78978009259259296</v>
      </c>
      <c r="R25504">
        <v>1</v>
      </c>
      <c r="S25504" t="s">
        <v>12581</v>
      </c>
      <c r="T25504" t="s">
        <v>3221</v>
      </c>
    </row>
    <row r="25505" spans="17:20">
      <c r="Q25505">
        <v>0.78983796296296305</v>
      </c>
      <c r="R25505">
        <v>1</v>
      </c>
      <c r="S25505" t="s">
        <v>2562</v>
      </c>
      <c r="T25505" t="s">
        <v>3096</v>
      </c>
    </row>
    <row r="25506" spans="17:20">
      <c r="Q25506">
        <v>0.78988425925925898</v>
      </c>
      <c r="R25506">
        <v>2</v>
      </c>
      <c r="S25506" t="s">
        <v>2562</v>
      </c>
      <c r="T25506" t="s">
        <v>3103</v>
      </c>
    </row>
    <row r="25507" spans="17:20">
      <c r="Q25507">
        <v>0.78988425925925898</v>
      </c>
      <c r="R25507">
        <v>2</v>
      </c>
      <c r="S25507" t="s">
        <v>2562</v>
      </c>
      <c r="T25507" t="s">
        <v>3099</v>
      </c>
    </row>
    <row r="25508" spans="17:20">
      <c r="Q25508">
        <v>0.78996527777777803</v>
      </c>
      <c r="R25508">
        <v>1</v>
      </c>
      <c r="S25508" t="s">
        <v>13650</v>
      </c>
      <c r="T25508" t="s">
        <v>3098</v>
      </c>
    </row>
    <row r="25509" spans="17:20">
      <c r="Q25509">
        <v>0.79012731481481502</v>
      </c>
      <c r="R25509">
        <v>2</v>
      </c>
      <c r="S25509" t="s">
        <v>12583</v>
      </c>
      <c r="T25509" t="s">
        <v>3221</v>
      </c>
    </row>
    <row r="25510" spans="17:20">
      <c r="Q25510">
        <v>0.79030092592592605</v>
      </c>
      <c r="R25510">
        <v>1</v>
      </c>
      <c r="S25510" t="s">
        <v>2562</v>
      </c>
      <c r="T25510" t="s">
        <v>3221</v>
      </c>
    </row>
    <row r="25511" spans="17:20">
      <c r="Q25511">
        <v>0.79031249999999997</v>
      </c>
      <c r="R25511">
        <v>2</v>
      </c>
      <c r="S25511" t="s">
        <v>13651</v>
      </c>
      <c r="T25511" t="s">
        <v>3098</v>
      </c>
    </row>
    <row r="25512" spans="17:20">
      <c r="Q25512">
        <v>0.79042824074074103</v>
      </c>
      <c r="R25512">
        <v>4</v>
      </c>
      <c r="S25512" t="s">
        <v>12586</v>
      </c>
      <c r="T25512" t="s">
        <v>3103</v>
      </c>
    </row>
    <row r="25513" spans="17:20">
      <c r="Q25513">
        <v>0.79090277777777795</v>
      </c>
      <c r="R25513">
        <v>2</v>
      </c>
      <c r="S25513" t="s">
        <v>2562</v>
      </c>
      <c r="T25513" t="s">
        <v>3221</v>
      </c>
    </row>
    <row r="25514" spans="17:20">
      <c r="Q25514">
        <v>0.79135416666666702</v>
      </c>
      <c r="R25514">
        <v>1</v>
      </c>
      <c r="S25514" t="s">
        <v>3738</v>
      </c>
      <c r="T25514" t="s">
        <v>3097</v>
      </c>
    </row>
    <row r="25515" spans="17:20">
      <c r="Q25515">
        <v>0.79155092592592602</v>
      </c>
      <c r="R25515">
        <v>1</v>
      </c>
      <c r="S25515" t="s">
        <v>13652</v>
      </c>
      <c r="T25515" t="s">
        <v>3097</v>
      </c>
    </row>
  </sheetData>
  <sheetProtection sheet="1" objects="1" scenarios="1"/>
  <autoFilter ref="B3:N628" xr:uid="{FA1D3A82-48E0-46E1-A197-D942E62ED42F}">
    <sortState xmlns:xlrd2="http://schemas.microsoft.com/office/spreadsheetml/2017/richdata2" ref="B4:N628">
      <sortCondition ref="B3:B628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356E0-7318-455A-AA55-E98ECD15BC5B}">
  <sheetPr codeName="Sheet7"/>
  <dimension ref="B4:P22"/>
  <sheetViews>
    <sheetView showGridLines="0" showRowColHeaders="0" zoomScale="85" zoomScaleNormal="85" workbookViewId="0">
      <selection activeCell="F9" sqref="F9"/>
    </sheetView>
  </sheetViews>
  <sheetFormatPr defaultColWidth="8.85546875" defaultRowHeight="15"/>
  <sheetData>
    <row r="4" spans="2:2" ht="21">
      <c r="B4" s="93" t="str">
        <f>'Matched Flows Matrix'!B4</f>
        <v>10325 - Waterloo - Saturday, 24th September 2022</v>
      </c>
    </row>
    <row r="5" spans="2:2">
      <c r="B5" s="110" t="s">
        <v>31</v>
      </c>
    </row>
    <row r="6" spans="2:2">
      <c r="B6" s="110"/>
    </row>
    <row r="7" spans="2:2">
      <c r="B7" s="4" t="str">
        <f>HYPERLINK(Setup!$E$2,"Link to Google map")</f>
        <v>Link to Google map</v>
      </c>
    </row>
    <row r="17" spans="16:16">
      <c r="P17" s="149"/>
    </row>
    <row r="20" spans="16:16">
      <c r="P20" s="5"/>
    </row>
    <row r="22" spans="16:16">
      <c r="P22" s="108"/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45BF6-7A5D-4446-8880-273454C89ECE}">
  <sheetPr codeName="Sheet1"/>
  <dimension ref="A2:EE224"/>
  <sheetViews>
    <sheetView showGridLines="0" showRowColHeaders="0" workbookViewId="0"/>
  </sheetViews>
  <sheetFormatPr defaultRowHeight="15"/>
  <cols>
    <col min="1" max="1" width="14" customWidth="1"/>
    <col min="2" max="2" width="22.85546875" bestFit="1" customWidth="1"/>
    <col min="3" max="68" width="14" customWidth="1"/>
  </cols>
  <sheetData>
    <row r="2" spans="1:135">
      <c r="A2" t="s">
        <v>67</v>
      </c>
      <c r="B2">
        <v>10325</v>
      </c>
      <c r="D2" t="s">
        <v>81</v>
      </c>
      <c r="E2" t="s">
        <v>13801</v>
      </c>
      <c r="M2" t="s">
        <v>76</v>
      </c>
    </row>
    <row r="3" spans="1:135">
      <c r="A3" t="s">
        <v>68</v>
      </c>
      <c r="B3" t="s">
        <v>13754</v>
      </c>
      <c r="M3" s="91">
        <v>0</v>
      </c>
      <c r="N3" s="91">
        <f>M3+TIME(0,15,0)</f>
        <v>1.0416666666666666E-2</v>
      </c>
      <c r="O3" s="91">
        <f>N3+TIME(0,15,0)</f>
        <v>2.0833333333333332E-2</v>
      </c>
      <c r="P3" s="91">
        <f t="shared" ref="P3:BZ3" si="0">O3+TIME(0,15,0)</f>
        <v>3.125E-2</v>
      </c>
      <c r="Q3" s="91">
        <f t="shared" si="0"/>
        <v>4.1666666666666664E-2</v>
      </c>
      <c r="R3" s="91">
        <f t="shared" si="0"/>
        <v>5.2083333333333329E-2</v>
      </c>
      <c r="S3" s="91">
        <f t="shared" si="0"/>
        <v>6.2499999999999993E-2</v>
      </c>
      <c r="T3" s="91">
        <f t="shared" si="0"/>
        <v>7.2916666666666657E-2</v>
      </c>
      <c r="U3" s="91">
        <f t="shared" si="0"/>
        <v>8.3333333333333329E-2</v>
      </c>
      <c r="V3" s="91">
        <f t="shared" si="0"/>
        <v>9.375E-2</v>
      </c>
      <c r="W3" s="91">
        <f t="shared" si="0"/>
        <v>0.10416666666666667</v>
      </c>
      <c r="X3" s="91">
        <f t="shared" si="0"/>
        <v>0.11458333333333334</v>
      </c>
      <c r="Y3" s="91">
        <f t="shared" si="0"/>
        <v>0.125</v>
      </c>
      <c r="Z3" s="91">
        <f t="shared" si="0"/>
        <v>0.13541666666666666</v>
      </c>
      <c r="AA3" s="91">
        <f t="shared" si="0"/>
        <v>0.14583333333333331</v>
      </c>
      <c r="AB3" s="91">
        <f t="shared" si="0"/>
        <v>0.15624999999999997</v>
      </c>
      <c r="AC3" s="91">
        <f t="shared" si="0"/>
        <v>0.16666666666666663</v>
      </c>
      <c r="AD3" s="91">
        <f t="shared" si="0"/>
        <v>0.17708333333333329</v>
      </c>
      <c r="AE3" s="91">
        <f t="shared" si="0"/>
        <v>0.18749999999999994</v>
      </c>
      <c r="AF3" s="91">
        <f t="shared" si="0"/>
        <v>0.1979166666666666</v>
      </c>
      <c r="AG3" s="91">
        <f t="shared" si="0"/>
        <v>0.20833333333333326</v>
      </c>
      <c r="AH3" s="91">
        <f t="shared" si="0"/>
        <v>0.21874999999999992</v>
      </c>
      <c r="AI3" s="91">
        <f t="shared" si="0"/>
        <v>0.22916666666666657</v>
      </c>
      <c r="AJ3" s="91">
        <f t="shared" si="0"/>
        <v>0.23958333333333323</v>
      </c>
      <c r="AK3" s="91">
        <f t="shared" si="0"/>
        <v>0.24999999999999989</v>
      </c>
      <c r="AL3" s="91">
        <f t="shared" si="0"/>
        <v>0.26041666666666657</v>
      </c>
      <c r="AM3" s="91">
        <f t="shared" si="0"/>
        <v>0.27083333333333326</v>
      </c>
      <c r="AN3" s="91">
        <f t="shared" si="0"/>
        <v>0.28124999999999994</v>
      </c>
      <c r="AO3" s="91">
        <f t="shared" si="0"/>
        <v>0.29166666666666663</v>
      </c>
      <c r="AP3" s="91">
        <f t="shared" si="0"/>
        <v>0.30208333333333331</v>
      </c>
      <c r="AQ3" s="91">
        <f t="shared" si="0"/>
        <v>0.3125</v>
      </c>
      <c r="AR3" s="91">
        <f t="shared" si="0"/>
        <v>0.32291666666666669</v>
      </c>
      <c r="AS3" s="91">
        <f t="shared" si="0"/>
        <v>0.33333333333333337</v>
      </c>
      <c r="AT3" s="91">
        <f t="shared" si="0"/>
        <v>0.34375000000000006</v>
      </c>
      <c r="AU3" s="91">
        <f t="shared" si="0"/>
        <v>0.35416666666666674</v>
      </c>
      <c r="AV3" s="91">
        <f t="shared" si="0"/>
        <v>0.36458333333333343</v>
      </c>
      <c r="AW3" s="91">
        <f t="shared" si="0"/>
        <v>0.37500000000000011</v>
      </c>
      <c r="AX3" s="91">
        <f t="shared" si="0"/>
        <v>0.3854166666666668</v>
      </c>
      <c r="AY3" s="91">
        <f t="shared" si="0"/>
        <v>0.39583333333333348</v>
      </c>
      <c r="AZ3" s="91">
        <f t="shared" si="0"/>
        <v>0.40625000000000017</v>
      </c>
      <c r="BA3" s="91">
        <f t="shared" si="0"/>
        <v>0.41666666666666685</v>
      </c>
      <c r="BB3" s="91">
        <f t="shared" si="0"/>
        <v>0.42708333333333354</v>
      </c>
      <c r="BC3" s="91">
        <f t="shared" si="0"/>
        <v>0.43750000000000022</v>
      </c>
      <c r="BD3" s="91">
        <f>BC3+TIME(0,15,0)</f>
        <v>0.44791666666666691</v>
      </c>
      <c r="BE3" s="91">
        <f t="shared" si="0"/>
        <v>0.45833333333333359</v>
      </c>
      <c r="BF3" s="91">
        <f t="shared" si="0"/>
        <v>0.46875000000000028</v>
      </c>
      <c r="BG3" s="91">
        <f t="shared" si="0"/>
        <v>0.47916666666666696</v>
      </c>
      <c r="BH3" s="91">
        <f t="shared" si="0"/>
        <v>0.48958333333333365</v>
      </c>
      <c r="BI3" s="91">
        <f t="shared" si="0"/>
        <v>0.50000000000000033</v>
      </c>
      <c r="BJ3" s="91">
        <f t="shared" si="0"/>
        <v>0.51041666666666696</v>
      </c>
      <c r="BK3" s="91">
        <f t="shared" si="0"/>
        <v>0.52083333333333359</v>
      </c>
      <c r="BL3" s="91">
        <f t="shared" si="0"/>
        <v>0.53125000000000022</v>
      </c>
      <c r="BM3" s="91">
        <f t="shared" si="0"/>
        <v>0.54166666666666685</v>
      </c>
      <c r="BN3" s="91">
        <f t="shared" si="0"/>
        <v>0.55208333333333348</v>
      </c>
      <c r="BO3" s="91">
        <f t="shared" si="0"/>
        <v>0.56250000000000011</v>
      </c>
      <c r="BP3" s="91">
        <f t="shared" si="0"/>
        <v>0.57291666666666674</v>
      </c>
      <c r="BQ3" s="91">
        <f>BP3+TIME(0,15,0)</f>
        <v>0.58333333333333337</v>
      </c>
      <c r="BR3" s="91">
        <f t="shared" si="0"/>
        <v>0.59375</v>
      </c>
      <c r="BS3" s="91">
        <f t="shared" si="0"/>
        <v>0.60416666666666663</v>
      </c>
      <c r="BT3" s="91">
        <f t="shared" si="0"/>
        <v>0.61458333333333326</v>
      </c>
      <c r="BU3" s="91">
        <f t="shared" si="0"/>
        <v>0.62499999999999989</v>
      </c>
      <c r="BV3" s="91">
        <f t="shared" si="0"/>
        <v>0.63541666666666652</v>
      </c>
      <c r="BW3" s="91">
        <f t="shared" si="0"/>
        <v>0.64583333333333315</v>
      </c>
      <c r="BX3" s="91">
        <f t="shared" si="0"/>
        <v>0.65624999999999978</v>
      </c>
      <c r="BY3" s="91">
        <f t="shared" si="0"/>
        <v>0.66666666666666641</v>
      </c>
      <c r="BZ3" s="91">
        <f t="shared" si="0"/>
        <v>0.67708333333333304</v>
      </c>
      <c r="CA3" s="91">
        <f t="shared" ref="CA3:DD3" si="1">BZ3+TIME(0,15,0)</f>
        <v>0.68749999999999967</v>
      </c>
      <c r="CB3" s="91">
        <f t="shared" si="1"/>
        <v>0.6979166666666663</v>
      </c>
      <c r="CC3" s="91">
        <f t="shared" si="1"/>
        <v>0.70833333333333293</v>
      </c>
      <c r="CD3" s="91">
        <f t="shared" si="1"/>
        <v>0.71874999999999956</v>
      </c>
      <c r="CE3" s="91">
        <f t="shared" si="1"/>
        <v>0.72916666666666619</v>
      </c>
      <c r="CF3" s="91">
        <f t="shared" si="1"/>
        <v>0.73958333333333282</v>
      </c>
      <c r="CG3" s="91">
        <f t="shared" si="1"/>
        <v>0.74999999999999944</v>
      </c>
      <c r="CH3" s="91">
        <f t="shared" si="1"/>
        <v>0.76041666666666607</v>
      </c>
      <c r="CI3" s="91">
        <f t="shared" si="1"/>
        <v>0.7708333333333327</v>
      </c>
      <c r="CJ3" s="91">
        <f t="shared" si="1"/>
        <v>0.78124999999999933</v>
      </c>
      <c r="CK3" s="91">
        <f t="shared" si="1"/>
        <v>0.79166666666666596</v>
      </c>
      <c r="CL3" s="91">
        <f t="shared" si="1"/>
        <v>0.80208333333333259</v>
      </c>
      <c r="CM3" s="91">
        <f t="shared" si="1"/>
        <v>0.81249999999999922</v>
      </c>
      <c r="CN3" s="91">
        <f t="shared" si="1"/>
        <v>0.82291666666666585</v>
      </c>
      <c r="CO3" s="91">
        <f t="shared" si="1"/>
        <v>0.83333333333333248</v>
      </c>
      <c r="CP3" s="91">
        <f t="shared" si="1"/>
        <v>0.84374999999999911</v>
      </c>
      <c r="CQ3" s="91">
        <f t="shared" si="1"/>
        <v>0.85416666666666574</v>
      </c>
      <c r="CR3" s="91">
        <f t="shared" si="1"/>
        <v>0.86458333333333237</v>
      </c>
      <c r="CS3" s="91">
        <f t="shared" si="1"/>
        <v>0.874999999999999</v>
      </c>
      <c r="CT3" s="91">
        <f t="shared" si="1"/>
        <v>0.88541666666666563</v>
      </c>
      <c r="CU3" s="91">
        <f t="shared" si="1"/>
        <v>0.89583333333333226</v>
      </c>
      <c r="CV3" s="91">
        <f t="shared" si="1"/>
        <v>0.90624999999999889</v>
      </c>
      <c r="CW3" s="91">
        <f t="shared" si="1"/>
        <v>0.91666666666666552</v>
      </c>
      <c r="CX3" s="91">
        <f t="shared" si="1"/>
        <v>0.92708333333333215</v>
      </c>
      <c r="CY3" s="91">
        <f t="shared" si="1"/>
        <v>0.93749999999999878</v>
      </c>
      <c r="CZ3" s="91">
        <f t="shared" si="1"/>
        <v>0.94791666666666541</v>
      </c>
      <c r="DA3" s="91">
        <f t="shared" si="1"/>
        <v>0.95833333333333204</v>
      </c>
      <c r="DB3" s="91">
        <f t="shared" si="1"/>
        <v>0.96874999999999867</v>
      </c>
      <c r="DC3" s="91">
        <f t="shared" si="1"/>
        <v>0.9791666666666653</v>
      </c>
      <c r="DD3" s="91">
        <f t="shared" si="1"/>
        <v>0.98958333333333193</v>
      </c>
    </row>
    <row r="4" spans="1:135" ht="21">
      <c r="A4" t="s">
        <v>69</v>
      </c>
      <c r="B4" s="92">
        <v>44828</v>
      </c>
      <c r="H4" s="93" t="str">
        <f>B2&amp;" - "&amp;B3&amp;" - "&amp;TEXT(B4,"dddd, d") &amp; IF(AND(MOD(ABS(DAY(B4)),100)&gt;10,MOD(ABS(DAY(B4)),100)&lt;14),"th",CHOOSE(MOD(ABS(DAY(B4)),10)+1,"th","st","nd","rd","th","th","th","th","th","th")) &amp; TEXT(B4, " mmmm yyyy")</f>
        <v>10325 - Waterloo - Saturday, 24th September 2022</v>
      </c>
      <c r="M4" t="s">
        <v>77</v>
      </c>
      <c r="N4" s="91" cm="1">
        <f t="array" ref="N4:CG4">_xlfn._xlws.FILTER($M$3:$DD$3,($M$3:$DD$3&gt;=B5)*($M$3:$DD$3&lt;B6-TIME(0,15,0)))</f>
        <v>0.24999999999999989</v>
      </c>
      <c r="O4" s="91">
        <v>0.26041666666666657</v>
      </c>
      <c r="P4" s="91">
        <v>0.27083333333333326</v>
      </c>
      <c r="Q4" s="91">
        <v>0.28124999999999994</v>
      </c>
      <c r="R4" s="91">
        <v>0.29166666666666663</v>
      </c>
      <c r="S4" s="91">
        <v>0.30208333333333331</v>
      </c>
      <c r="T4" s="91">
        <v>0.3125</v>
      </c>
      <c r="U4" s="91">
        <v>0.32291666666666669</v>
      </c>
      <c r="V4" s="91">
        <v>0.33333333333333337</v>
      </c>
      <c r="W4" s="91">
        <v>0.34375000000000006</v>
      </c>
      <c r="X4" s="91">
        <v>0.35416666666666674</v>
      </c>
      <c r="Y4" s="91">
        <v>0.36458333333333343</v>
      </c>
      <c r="Z4" s="91">
        <v>0.37500000000000011</v>
      </c>
      <c r="AA4" s="91">
        <v>0.3854166666666668</v>
      </c>
      <c r="AB4" s="91">
        <v>0.39583333333333348</v>
      </c>
      <c r="AC4" s="91">
        <v>0.40625000000000017</v>
      </c>
      <c r="AD4" s="91">
        <v>0.41666666666666685</v>
      </c>
      <c r="AE4" s="91">
        <v>0.42708333333333354</v>
      </c>
      <c r="AF4" s="91">
        <v>0.43750000000000022</v>
      </c>
      <c r="AG4" s="91">
        <v>0.44791666666666691</v>
      </c>
      <c r="AH4" s="91">
        <v>0.45833333333333359</v>
      </c>
      <c r="AI4" s="91">
        <v>0.46875000000000028</v>
      </c>
      <c r="AJ4" s="91">
        <v>0.47916666666666696</v>
      </c>
      <c r="AK4" s="91">
        <v>0.48958333333333365</v>
      </c>
      <c r="AL4" s="91">
        <v>0.50000000000000033</v>
      </c>
      <c r="AM4" s="91">
        <v>0.51041666666666696</v>
      </c>
      <c r="AN4" s="91">
        <v>0.52083333333333359</v>
      </c>
      <c r="AO4" s="91">
        <v>0.53125000000000022</v>
      </c>
      <c r="AP4" s="91">
        <v>0.54166666666666685</v>
      </c>
      <c r="AQ4" s="91">
        <v>0.55208333333333348</v>
      </c>
      <c r="AR4" s="91">
        <v>0.56250000000000011</v>
      </c>
      <c r="AS4" s="91">
        <v>0.57291666666666674</v>
      </c>
      <c r="AT4" s="91">
        <v>0.58333333333333337</v>
      </c>
      <c r="AU4" s="91">
        <v>0.59375</v>
      </c>
      <c r="AV4" s="91">
        <v>0.60416666666666663</v>
      </c>
      <c r="AW4" s="91">
        <v>0.61458333333333326</v>
      </c>
      <c r="AX4" s="91">
        <v>0.62499999999999989</v>
      </c>
      <c r="AY4" s="91">
        <v>0.63541666666666652</v>
      </c>
      <c r="AZ4" s="91">
        <v>0.64583333333333315</v>
      </c>
      <c r="BA4" s="91">
        <v>0.65624999999999978</v>
      </c>
      <c r="BB4" s="91">
        <v>0.66666666666666641</v>
      </c>
      <c r="BC4" s="91">
        <v>0.67708333333333304</v>
      </c>
      <c r="BD4" s="91">
        <v>0.68749999999999967</v>
      </c>
      <c r="BE4" s="91">
        <v>0.6979166666666663</v>
      </c>
      <c r="BF4" s="91">
        <v>0.70833333333333293</v>
      </c>
      <c r="BG4" s="91">
        <v>0.71874999999999956</v>
      </c>
      <c r="BH4" s="91">
        <v>0.72916666666666619</v>
      </c>
      <c r="BI4" s="91">
        <v>0.73958333333333282</v>
      </c>
      <c r="BJ4" s="91">
        <v>0.74999999999999944</v>
      </c>
      <c r="BK4" s="91">
        <v>0.76041666666666607</v>
      </c>
      <c r="BL4" s="91">
        <v>0.7708333333333327</v>
      </c>
      <c r="BM4" s="91">
        <v>0.78124999999999933</v>
      </c>
      <c r="BN4" s="91">
        <v>0.79166666666666596</v>
      </c>
      <c r="BO4" s="91">
        <v>0.80208333333333259</v>
      </c>
      <c r="BP4" s="91">
        <v>0.81249999999999922</v>
      </c>
      <c r="BQ4" s="91">
        <v>0.82291666666666585</v>
      </c>
      <c r="BR4" s="91">
        <v>0.83333333333333248</v>
      </c>
      <c r="BS4" s="91">
        <v>0.84374999999999911</v>
      </c>
      <c r="BT4" s="91">
        <v>0.85416666666666574</v>
      </c>
      <c r="BU4" s="91">
        <v>0.86458333333333237</v>
      </c>
      <c r="BV4" s="91">
        <v>0.874999999999999</v>
      </c>
      <c r="BW4" s="91">
        <v>0.88541666666666563</v>
      </c>
      <c r="BX4" s="91">
        <v>0.89583333333333226</v>
      </c>
      <c r="BY4" s="91">
        <v>0.90624999999999889</v>
      </c>
      <c r="BZ4" s="91">
        <v>0.91666666666666552</v>
      </c>
      <c r="CA4" s="91">
        <v>0.92708333333333215</v>
      </c>
      <c r="CB4" s="91">
        <v>0.93749999999999878</v>
      </c>
      <c r="CC4" s="91">
        <v>0.94791666666666541</v>
      </c>
      <c r="CD4" s="91">
        <v>0.95833333333333204</v>
      </c>
      <c r="CE4" s="91">
        <v>0.96874999999999867</v>
      </c>
      <c r="CF4" s="91">
        <v>0.9791666666666653</v>
      </c>
      <c r="CG4" s="91">
        <v>0.98958333333333193</v>
      </c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</row>
    <row r="5" spans="1:135">
      <c r="A5" t="s">
        <v>70</v>
      </c>
      <c r="B5" s="91">
        <v>0.25</v>
      </c>
      <c r="D5" t="s">
        <v>73</v>
      </c>
      <c r="F5" t="s">
        <v>74</v>
      </c>
      <c r="M5" t="s">
        <v>78</v>
      </c>
      <c r="N5" s="91" t="str" cm="1">
        <f t="array" ref="N5">IFERROR(_xlfn._xlws.FILTER($M$3:$DD$3,($M$3:$DD$3&gt;=E5)*($M$3:$DD$3&lt;E6)),"")</f>
        <v/>
      </c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</row>
    <row r="6" spans="1:135">
      <c r="A6" t="s">
        <v>71</v>
      </c>
      <c r="B6" s="94">
        <v>1</v>
      </c>
      <c r="D6" t="s">
        <v>72</v>
      </c>
      <c r="F6" t="s">
        <v>75</v>
      </c>
      <c r="M6" t="s">
        <v>79</v>
      </c>
      <c r="N6" s="91" t="str" cm="1">
        <f t="array" ref="N6">IFERROR(_xlfn._xlws.FILTER($M$3:$DD$3,($M$3:$DD$3&gt;=G5)*($M$3:$DD$3&lt;G6)),"")</f>
        <v/>
      </c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</row>
    <row r="7" spans="1:135">
      <c r="M7" t="s">
        <v>82</v>
      </c>
      <c r="N7" t="str" cm="1">
        <f t="array" aca="1" ref="N7:R7" ca="1">TRANSPOSE(_xlfn._xlws.FILTER(B12:B77,BQ12:BQ77&gt;0))</f>
        <v>1WB</v>
      </c>
      <c r="O7" t="str">
        <f ca="1"/>
        <v>2WB</v>
      </c>
      <c r="P7" t="str">
        <f ca="1"/>
        <v>3NB</v>
      </c>
      <c r="Q7" t="str">
        <f ca="1"/>
        <v>5NB</v>
      </c>
      <c r="R7" t="str">
        <f ca="1"/>
        <v>6WB</v>
      </c>
    </row>
    <row r="8" spans="1:135">
      <c r="M8" t="s">
        <v>83</v>
      </c>
      <c r="N8" t="str" cm="1">
        <f t="array" aca="1" ref="N8:S8" ca="1">_xlfn._xlws.FILTER(C11:BP11,C78:BP78&gt;0)</f>
        <v>1EB</v>
      </c>
      <c r="O8" t="str">
        <f ca="1"/>
        <v>2EB</v>
      </c>
      <c r="P8" t="str">
        <f ca="1"/>
        <v>3SB</v>
      </c>
      <c r="Q8" t="str">
        <f ca="1"/>
        <v>4SB</v>
      </c>
      <c r="R8" t="str">
        <f ca="1"/>
        <v>5SB</v>
      </c>
      <c r="S8" t="str">
        <f ca="1"/>
        <v>6EB</v>
      </c>
    </row>
    <row r="9" spans="1:135" ht="15.75" thickBot="1"/>
    <row r="10" spans="1:135">
      <c r="A10" s="95" t="s">
        <v>64</v>
      </c>
      <c r="B10" s="96" t="s">
        <v>66</v>
      </c>
      <c r="C10" s="96">
        <f t="shared" ref="C10:N10" ca="1" si="2">IF(C11&lt;&gt;"",COUNTIF(C12:C77,"=X"),"")</f>
        <v>5</v>
      </c>
      <c r="D10" s="96">
        <f t="shared" ca="1" si="2"/>
        <v>0</v>
      </c>
      <c r="E10" s="96">
        <f t="shared" ca="1" si="2"/>
        <v>4</v>
      </c>
      <c r="F10" s="96">
        <f t="shared" ca="1" si="2"/>
        <v>0</v>
      </c>
      <c r="G10" s="96">
        <f t="shared" ca="1" si="2"/>
        <v>0</v>
      </c>
      <c r="H10" s="96">
        <f t="shared" ca="1" si="2"/>
        <v>1</v>
      </c>
      <c r="I10" s="96">
        <f t="shared" ca="1" si="2"/>
        <v>4</v>
      </c>
      <c r="J10" s="96">
        <f t="shared" ca="1" si="2"/>
        <v>0</v>
      </c>
      <c r="K10" s="96">
        <f t="shared" ca="1" si="2"/>
        <v>4</v>
      </c>
      <c r="L10" s="96">
        <f t="shared" ca="1" si="2"/>
        <v>4</v>
      </c>
      <c r="M10" s="96">
        <f t="shared" ca="1" si="2"/>
        <v>0</v>
      </c>
      <c r="N10" s="96" t="str">
        <f t="shared" si="2"/>
        <v/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 t="str">
        <f t="shared" ref="AO10:BP10" si="3">IF(AO11&lt;&gt;"",COUNTIF(AO12:AO77,"=X"),"")</f>
        <v/>
      </c>
      <c r="AP10" s="96" t="str">
        <f t="shared" si="3"/>
        <v/>
      </c>
      <c r="AQ10" s="96" t="str">
        <f t="shared" si="3"/>
        <v/>
      </c>
      <c r="AR10" s="96" t="str">
        <f t="shared" si="3"/>
        <v/>
      </c>
      <c r="AS10" s="96" t="str">
        <f t="shared" si="3"/>
        <v/>
      </c>
      <c r="AT10" s="96" t="str">
        <f t="shared" si="3"/>
        <v/>
      </c>
      <c r="AU10" s="96" t="str">
        <f t="shared" si="3"/>
        <v/>
      </c>
      <c r="AV10" s="96" t="str">
        <f t="shared" si="3"/>
        <v/>
      </c>
      <c r="AW10" s="96" t="str">
        <f t="shared" si="3"/>
        <v/>
      </c>
      <c r="AX10" s="96" t="str">
        <f t="shared" si="3"/>
        <v/>
      </c>
      <c r="AY10" s="96" t="str">
        <f t="shared" si="3"/>
        <v/>
      </c>
      <c r="AZ10" s="96" t="str">
        <f t="shared" si="3"/>
        <v/>
      </c>
      <c r="BA10" s="96" t="str">
        <f t="shared" si="3"/>
        <v/>
      </c>
      <c r="BB10" s="96" t="str">
        <f t="shared" si="3"/>
        <v/>
      </c>
      <c r="BC10" s="96" t="str">
        <f t="shared" si="3"/>
        <v/>
      </c>
      <c r="BD10" s="96" t="str">
        <f t="shared" si="3"/>
        <v/>
      </c>
      <c r="BE10" s="96" t="str">
        <f t="shared" si="3"/>
        <v/>
      </c>
      <c r="BF10" s="96" t="str">
        <f t="shared" si="3"/>
        <v/>
      </c>
      <c r="BG10" s="96" t="str">
        <f t="shared" si="3"/>
        <v/>
      </c>
      <c r="BH10" s="96" t="str">
        <f t="shared" si="3"/>
        <v/>
      </c>
      <c r="BI10" s="96" t="str">
        <f t="shared" si="3"/>
        <v/>
      </c>
      <c r="BJ10" s="96" t="str">
        <f t="shared" si="3"/>
        <v/>
      </c>
      <c r="BK10" s="96" t="str">
        <f t="shared" si="3"/>
        <v/>
      </c>
      <c r="BL10" s="96" t="str">
        <f t="shared" si="3"/>
        <v/>
      </c>
      <c r="BM10" s="96" t="str">
        <f t="shared" si="3"/>
        <v/>
      </c>
      <c r="BN10" s="96" t="str">
        <f t="shared" si="3"/>
        <v/>
      </c>
      <c r="BO10" s="96" t="str">
        <f t="shared" si="3"/>
        <v/>
      </c>
      <c r="BP10" s="96" t="str">
        <f t="shared" si="3"/>
        <v/>
      </c>
    </row>
    <row r="11" spans="1:135">
      <c r="A11" s="97" t="s">
        <v>65</v>
      </c>
      <c r="B11" s="98" t="s">
        <v>64</v>
      </c>
      <c r="C11" s="98" t="str" cm="1">
        <f t="array" aca="1" ref="C11:M11" ca="1">_xlfn._xlws.FILTER(TRANSPOSE(_xlfn.ANCHORARRAY(B12)),TRANSPOSE(_xlfn.ANCHORARRAY(B12))&lt;&gt;0)</f>
        <v>1EB</v>
      </c>
      <c r="D11" s="98" t="str">
        <f ca="1"/>
        <v>1WB</v>
      </c>
      <c r="E11" s="98" t="str">
        <f ca="1"/>
        <v>2EB</v>
      </c>
      <c r="F11" s="98" t="str">
        <f ca="1"/>
        <v>2WB</v>
      </c>
      <c r="G11" s="98" t="str">
        <f ca="1"/>
        <v>3NB</v>
      </c>
      <c r="H11" s="98" t="str">
        <f ca="1"/>
        <v>3SB</v>
      </c>
      <c r="I11" s="98" t="str">
        <f ca="1"/>
        <v>4SB</v>
      </c>
      <c r="J11" s="98" t="str">
        <f ca="1"/>
        <v>5NB</v>
      </c>
      <c r="K11" s="98" t="str">
        <f ca="1"/>
        <v>5SB</v>
      </c>
      <c r="L11" s="98" t="str">
        <f ca="1"/>
        <v>6EB</v>
      </c>
      <c r="M11" s="98" t="str">
        <f ca="1"/>
        <v>6WB</v>
      </c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</row>
    <row r="12" spans="1:135" ht="21">
      <c r="A12" s="99">
        <f ca="1">IF(B12&lt;&gt;"",COUNTIF(C12:BP12,"=X"),"")</f>
        <v>0</v>
      </c>
      <c r="B12" s="100" t="str" cm="1">
        <f t="array" aca="1" ref="B12:B22" ca="1">Locations</f>
        <v>1EB</v>
      </c>
      <c r="C12" s="101" t="str">
        <f ca="1">IF(AND($B12&lt;&gt;"",C$11&lt;&gt;""),IF(COUNTIF(Matches[JOURNEY],"=" &amp; $B12 &amp; " to " &amp; C$11)&gt;0,"X","-"),"")</f>
        <v>-</v>
      </c>
      <c r="D12" s="101" t="str">
        <f ca="1">IF(AND($B12&lt;&gt;"",D$11&lt;&gt;""),IF(COUNTIF(Matches[JOURNEY],"=" &amp; $B12 &amp; " to " &amp; D$11)&gt;0,"X","-"),"")</f>
        <v>-</v>
      </c>
      <c r="E12" s="101" t="str">
        <f ca="1">IF(AND($B12&lt;&gt;"",E$11&lt;&gt;""),IF(COUNTIF(Matches[JOURNEY],"=" &amp; $B12 &amp; " to " &amp; E$11)&gt;0,"X","-"),"")</f>
        <v>-</v>
      </c>
      <c r="F12" s="101" t="str">
        <f ca="1">IF(AND($B12&lt;&gt;"",F$11&lt;&gt;""),IF(COUNTIF(Matches[JOURNEY],"=" &amp; $B12 &amp; " to " &amp; F$11)&gt;0,"X","-"),"")</f>
        <v>-</v>
      </c>
      <c r="G12" s="101" t="str">
        <f ca="1">IF(AND($B12&lt;&gt;"",G$11&lt;&gt;""),IF(COUNTIF(Matches[JOURNEY],"=" &amp; $B12 &amp; " to " &amp; G$11)&gt;0,"X","-"),"")</f>
        <v>-</v>
      </c>
      <c r="H12" s="101" t="str">
        <f ca="1">IF(AND($B12&lt;&gt;"",H$11&lt;&gt;""),IF(COUNTIF(Matches[JOURNEY],"=" &amp; $B12 &amp; " to " &amp; H$11)&gt;0,"X","-"),"")</f>
        <v>-</v>
      </c>
      <c r="I12" s="101" t="str">
        <f ca="1">IF(AND($B12&lt;&gt;"",I$11&lt;&gt;""),IF(COUNTIF(Matches[JOURNEY],"=" &amp; $B12 &amp; " to " &amp; I$11)&gt;0,"X","-"),"")</f>
        <v>-</v>
      </c>
      <c r="J12" s="101" t="str">
        <f ca="1">IF(AND($B12&lt;&gt;"",J$11&lt;&gt;""),IF(COUNTIF(Matches[JOURNEY],"=" &amp; $B12 &amp; " to " &amp; J$11)&gt;0,"X","-"),"")</f>
        <v>-</v>
      </c>
      <c r="K12" s="101" t="str">
        <f ca="1">IF(AND($B12&lt;&gt;"",K$11&lt;&gt;""),IF(COUNTIF(Matches[JOURNEY],"=" &amp; $B12 &amp; " to " &amp; K$11)&gt;0,"X","-"),"")</f>
        <v>-</v>
      </c>
      <c r="L12" s="101" t="str">
        <f ca="1">IF(AND($B12&lt;&gt;"",L$11&lt;&gt;""),IF(COUNTIF(Matches[JOURNEY],"=" &amp; $B12 &amp; " to " &amp; L$11)&gt;0,"X","-"),"")</f>
        <v>-</v>
      </c>
      <c r="M12" s="101" t="str">
        <f ca="1">IF(AND($B12&lt;&gt;"",M$11&lt;&gt;""),IF(COUNTIF(Matches[JOURNEY],"=" &amp; $B12 &amp; " to " &amp; M$11)&gt;0,"X","-"),"")</f>
        <v>-</v>
      </c>
      <c r="N12" s="101" t="str">
        <f ca="1">IF(AND($B12&lt;&gt;"",N$11&lt;&gt;""),IF(COUNTIF(Matches[JOURNEY],"=" &amp; $B12 &amp; " to " &amp; N$11)&gt;0,"X","-"),"")</f>
        <v/>
      </c>
      <c r="O12" s="101" t="str">
        <f ca="1">IF(AND($B12&lt;&gt;"",O$11&lt;&gt;""),IF(COUNTIF(Matches[JOURNEY],"=" &amp; $B12 &amp; " to " &amp; O$11)&gt;0,"X","-"),"")</f>
        <v/>
      </c>
      <c r="P12" s="101" t="str">
        <f ca="1">IF(AND($B12&lt;&gt;"",P$11&lt;&gt;""),IF(COUNTIF(Matches[JOURNEY],"=" &amp; $B12 &amp; " to " &amp; P$11)&gt;0,"X","-"),"")</f>
        <v/>
      </c>
      <c r="Q12" s="101" t="str">
        <f ca="1">IF(AND($B12&lt;&gt;"",Q$11&lt;&gt;""),IF(COUNTIF(Matches[JOURNEY],"=" &amp; $B12 &amp; " to " &amp; Q$11)&gt;0,"X","-"),"")</f>
        <v/>
      </c>
      <c r="R12" s="101" t="str">
        <f ca="1">IF(AND($B12&lt;&gt;"",R$11&lt;&gt;""),IF(COUNTIF(Matches[JOURNEY],"=" &amp; $B12 &amp; " to " &amp; R$11)&gt;0,"X","-"),"")</f>
        <v/>
      </c>
      <c r="S12" s="101" t="str">
        <f ca="1">IF(AND($B12&lt;&gt;"",S$11&lt;&gt;""),IF(COUNTIF(Matches[JOURNEY],"=" &amp; $B12 &amp; " to " &amp; S$11)&gt;0,"X","-"),"")</f>
        <v/>
      </c>
      <c r="T12" s="101" t="str">
        <f ca="1">IF(AND($B12&lt;&gt;"",T$11&lt;&gt;""),IF(COUNTIF(Matches[JOURNEY],"=" &amp; $B12 &amp; " to " &amp; T$11)&gt;0,"X","-"),"")</f>
        <v/>
      </c>
      <c r="U12" s="101" t="str">
        <f ca="1">IF(AND($B12&lt;&gt;"",U$11&lt;&gt;""),IF(COUNTIF(Matches[JOURNEY],"=" &amp; $B12 &amp; " to " &amp; U$11)&gt;0,"X","-"),"")</f>
        <v/>
      </c>
      <c r="V12" s="101" t="str">
        <f ca="1">IF(AND($B12&lt;&gt;"",V$11&lt;&gt;""),IF(COUNTIF(Matches[JOURNEY],"=" &amp; $B12 &amp; " to " &amp; V$11)&gt;0,"X","-"),"")</f>
        <v/>
      </c>
      <c r="W12" s="101" t="str">
        <f ca="1">IF(AND($B12&lt;&gt;"",W$11&lt;&gt;""),IF(COUNTIF(Matches[JOURNEY],"=" &amp; $B12 &amp; " to " &amp; W$11)&gt;0,"X","-"),"")</f>
        <v/>
      </c>
      <c r="X12" s="101" t="str">
        <f ca="1">IF(AND($B12&lt;&gt;"",X$11&lt;&gt;""),IF(COUNTIF(Matches[JOURNEY],"=" &amp; $B12 &amp; " to " &amp; X$11)&gt;0,"X","-"),"")</f>
        <v/>
      </c>
      <c r="Y12" s="101" t="str">
        <f ca="1">IF(AND($B12&lt;&gt;"",Y$11&lt;&gt;""),IF(COUNTIF(Matches[JOURNEY],"=" &amp; $B12 &amp; " to " &amp; Y$11)&gt;0,"X","-"),"")</f>
        <v/>
      </c>
      <c r="Z12" s="101" t="str">
        <f ca="1">IF(AND($B12&lt;&gt;"",Z$11&lt;&gt;""),IF(COUNTIF(Matches[JOURNEY],"=" &amp; $B12 &amp; " to " &amp; Z$11)&gt;0,"X","-"),"")</f>
        <v/>
      </c>
      <c r="AA12" s="101" t="str">
        <f ca="1">IF(AND($B12&lt;&gt;"",AA$11&lt;&gt;""),IF(COUNTIF(Matches[JOURNEY],"=" &amp; $B12 &amp; " to " &amp; AA$11)&gt;0,"X","-"),"")</f>
        <v/>
      </c>
      <c r="AB12" s="101" t="str">
        <f ca="1">IF(AND($B12&lt;&gt;"",AB$11&lt;&gt;""),IF(COUNTIF(Matches[JOURNEY],"=" &amp; $B12 &amp; " to " &amp; AB$11)&gt;0,"X","-"),"")</f>
        <v/>
      </c>
      <c r="AC12" s="101" t="str">
        <f ca="1">IF(AND($B12&lt;&gt;"",AC$11&lt;&gt;""),IF(COUNTIF(Matches[JOURNEY],"=" &amp; $B12 &amp; " to " &amp; AC$11)&gt;0,"X","-"),"")</f>
        <v/>
      </c>
      <c r="AD12" s="101" t="str">
        <f ca="1">IF(AND($B12&lt;&gt;"",AD$11&lt;&gt;""),IF(COUNTIF(Matches[JOURNEY],"=" &amp; $B12 &amp; " to " &amp; AD$11)&gt;0,"X","-"),"")</f>
        <v/>
      </c>
      <c r="AE12" s="101" t="str">
        <f ca="1">IF(AND($B12&lt;&gt;"",AE$11&lt;&gt;""),IF(COUNTIF(Matches[JOURNEY],"=" &amp; $B12 &amp; " to " &amp; AE$11)&gt;0,"X","-"),"")</f>
        <v/>
      </c>
      <c r="AF12" s="101" t="str">
        <f ca="1">IF(AND($B12&lt;&gt;"",AF$11&lt;&gt;""),IF(COUNTIF(Matches[JOURNEY],"=" &amp; $B12 &amp; " to " &amp; AF$11)&gt;0,"X","-"),"")</f>
        <v/>
      </c>
      <c r="AG12" s="101" t="str">
        <f ca="1">IF(AND($B12&lt;&gt;"",AG$11&lt;&gt;""),IF(COUNTIF(Matches[JOURNEY],"=" &amp; $B12 &amp; " to " &amp; AG$11)&gt;0,"X","-"),"")</f>
        <v/>
      </c>
      <c r="AH12" s="101" t="str">
        <f ca="1">IF(AND($B12&lt;&gt;"",AH$11&lt;&gt;""),IF(COUNTIF(Matches[JOURNEY],"=" &amp; $B12 &amp; " to " &amp; AH$11)&gt;0,"X","-"),"")</f>
        <v/>
      </c>
      <c r="AI12" s="101" t="str">
        <f ca="1">IF(AND($B12&lt;&gt;"",AI$11&lt;&gt;""),IF(COUNTIF(Matches[JOURNEY],"=" &amp; $B12 &amp; " to " &amp; AI$11)&gt;0,"X","-"),"")</f>
        <v/>
      </c>
      <c r="AJ12" s="101" t="str">
        <f ca="1">IF(AND($B12&lt;&gt;"",AJ$11&lt;&gt;""),IF(COUNTIF(Matches[JOURNEY],"=" &amp; $B12 &amp; " to " &amp; AJ$11)&gt;0,"X","-"),"")</f>
        <v/>
      </c>
      <c r="AK12" s="101" t="str">
        <f ca="1">IF(AND($B12&lt;&gt;"",AK$11&lt;&gt;""),IF(COUNTIF(Matches[JOURNEY],"=" &amp; $B12 &amp; " to " &amp; AK$11)&gt;0,"X","-"),"")</f>
        <v/>
      </c>
      <c r="AL12" s="101" t="str">
        <f ca="1">IF(AND($B12&lt;&gt;"",AL$11&lt;&gt;""),IF(COUNTIF(Matches[JOURNEY],"=" &amp; $B12 &amp; " to " &amp; AL$11)&gt;0,"X","-"),"")</f>
        <v/>
      </c>
      <c r="AM12" s="101" t="str">
        <f ca="1">IF(AND($B12&lt;&gt;"",AM$11&lt;&gt;""),IF(COUNTIF(Matches[JOURNEY],"=" &amp; $B12 &amp; " to " &amp; AM$11)&gt;0,"X","-"),"")</f>
        <v/>
      </c>
      <c r="AN12" s="101" t="str">
        <f ca="1">IF(AND($B12&lt;&gt;"",AN$11&lt;&gt;""),IF(COUNTIF(Matches[JOURNEY],"=" &amp; $B12 &amp; " to " &amp; AN$11)&gt;0,"X","-"),"")</f>
        <v/>
      </c>
      <c r="AO12" s="101" t="str">
        <f ca="1">IF(AND($B12&lt;&gt;"",AO$11&lt;&gt;""),IF(COUNTIF(Matches[JOURNEY],"=" &amp; $B12 &amp; " to " &amp; AO$11)&gt;0,"X","-"),"")</f>
        <v/>
      </c>
      <c r="AP12" s="101" t="str">
        <f ca="1">IF(AND($B12&lt;&gt;"",AP$11&lt;&gt;""),IF(COUNTIF(Matches[JOURNEY],"=" &amp; $B12 &amp; " to " &amp; AP$11)&gt;0,"X","-"),"")</f>
        <v/>
      </c>
      <c r="AQ12" s="101" t="str">
        <f ca="1">IF(AND($B12&lt;&gt;"",AQ$11&lt;&gt;""),IF(COUNTIF(Matches[JOURNEY],"=" &amp; $B12 &amp; " to " &amp; AQ$11)&gt;0,"X","-"),"")</f>
        <v/>
      </c>
      <c r="AR12" s="101" t="str">
        <f ca="1">IF(AND($B12&lt;&gt;"",AR$11&lt;&gt;""),IF(COUNTIF(Matches[JOURNEY],"=" &amp; $B12 &amp; " to " &amp; AR$11)&gt;0,"X","-"),"")</f>
        <v/>
      </c>
      <c r="AS12" s="101" t="str">
        <f ca="1">IF(AND($B12&lt;&gt;"",AS$11&lt;&gt;""),IF(COUNTIF(Matches[JOURNEY],"=" &amp; $B12 &amp; " to " &amp; AS$11)&gt;0,"X","-"),"")</f>
        <v/>
      </c>
      <c r="AT12" s="101" t="str">
        <f ca="1">IF(AND($B12&lt;&gt;"",AT$11&lt;&gt;""),IF(COUNTIF(Matches[JOURNEY],"=" &amp; $B12 &amp; " to " &amp; AT$11)&gt;0,"X","-"),"")</f>
        <v/>
      </c>
      <c r="AU12" s="101" t="str">
        <f ca="1">IF(AND($B12&lt;&gt;"",AU$11&lt;&gt;""),IF(COUNTIF(Matches[JOURNEY],"=" &amp; $B12 &amp; " to " &amp; AU$11)&gt;0,"X","-"),"")</f>
        <v/>
      </c>
      <c r="AV12" s="101" t="str">
        <f ca="1">IF(AND($B12&lt;&gt;"",AV$11&lt;&gt;""),IF(COUNTIF(Matches[JOURNEY],"=" &amp; $B12 &amp; " to " &amp; AV$11)&gt;0,"X","-"),"")</f>
        <v/>
      </c>
      <c r="AW12" s="101" t="str">
        <f ca="1">IF(AND($B12&lt;&gt;"",AW$11&lt;&gt;""),IF(COUNTIF(Matches[JOURNEY],"=" &amp; $B12 &amp; " to " &amp; AW$11)&gt;0,"X","-"),"")</f>
        <v/>
      </c>
      <c r="AX12" s="101" t="str">
        <f ca="1">IF(AND($B12&lt;&gt;"",AX$11&lt;&gt;""),IF(COUNTIF(Matches[JOURNEY],"=" &amp; $B12 &amp; " to " &amp; AX$11)&gt;0,"X","-"),"")</f>
        <v/>
      </c>
      <c r="AY12" s="101" t="str">
        <f ca="1">IF(AND($B12&lt;&gt;"",AY$11&lt;&gt;""),IF(COUNTIF(Matches[JOURNEY],"=" &amp; $B12 &amp; " to " &amp; AY$11)&gt;0,"X","-"),"")</f>
        <v/>
      </c>
      <c r="AZ12" s="101" t="str">
        <f ca="1">IF(AND($B12&lt;&gt;"",AZ$11&lt;&gt;""),IF(COUNTIF(Matches[JOURNEY],"=" &amp; $B12 &amp; " to " &amp; AZ$11)&gt;0,"X","-"),"")</f>
        <v/>
      </c>
      <c r="BA12" s="101" t="str">
        <f ca="1">IF(AND($B12&lt;&gt;"",BA$11&lt;&gt;""),IF(COUNTIF(Matches[JOURNEY],"=" &amp; $B12 &amp; " to " &amp; BA$11)&gt;0,"X","-"),"")</f>
        <v/>
      </c>
      <c r="BB12" s="101" t="str">
        <f ca="1">IF(AND($B12&lt;&gt;"",BB$11&lt;&gt;""),IF(COUNTIF(Matches[JOURNEY],"=" &amp; $B12 &amp; " to " &amp; BB$11)&gt;0,"X","-"),"")</f>
        <v/>
      </c>
      <c r="BC12" s="101" t="str">
        <f ca="1">IF(AND($B12&lt;&gt;"",BC$11&lt;&gt;""),IF(COUNTIF(Matches[JOURNEY],"=" &amp; $B12 &amp; " to " &amp; BC$11)&gt;0,"X","-"),"")</f>
        <v/>
      </c>
      <c r="BD12" s="101" t="str">
        <f ca="1">IF(AND($B12&lt;&gt;"",BD$11&lt;&gt;""),IF(COUNTIF(Matches[JOURNEY],"=" &amp; $B12 &amp; " to " &amp; BD$11)&gt;0,"X","-"),"")</f>
        <v/>
      </c>
      <c r="BE12" s="101" t="str">
        <f ca="1">IF(AND($B12&lt;&gt;"",BE$11&lt;&gt;""),IF(COUNTIF(Matches[JOURNEY],"=" &amp; $B12 &amp; " to " &amp; BE$11)&gt;0,"X","-"),"")</f>
        <v/>
      </c>
      <c r="BF12" s="101" t="str">
        <f ca="1">IF(AND($B12&lt;&gt;"",BF$11&lt;&gt;""),IF(COUNTIF(Matches[JOURNEY],"=" &amp; $B12 &amp; " to " &amp; BF$11)&gt;0,"X","-"),"")</f>
        <v/>
      </c>
      <c r="BG12" s="101" t="str">
        <f ca="1">IF(AND($B12&lt;&gt;"",BG$11&lt;&gt;""),IF(COUNTIF(Matches[JOURNEY],"=" &amp; $B12 &amp; " to " &amp; BG$11)&gt;0,"X","-"),"")</f>
        <v/>
      </c>
      <c r="BH12" s="101" t="str">
        <f ca="1">IF(AND($B12&lt;&gt;"",BH$11&lt;&gt;""),IF(COUNTIF(Matches[JOURNEY],"=" &amp; $B12 &amp; " to " &amp; BH$11)&gt;0,"X","-"),"")</f>
        <v/>
      </c>
      <c r="BI12" s="101" t="str">
        <f ca="1">IF(AND($B12&lt;&gt;"",BI$11&lt;&gt;""),IF(COUNTIF(Matches[JOURNEY],"=" &amp; $B12 &amp; " to " &amp; BI$11)&gt;0,"X","-"),"")</f>
        <v/>
      </c>
      <c r="BJ12" s="101" t="str">
        <f ca="1">IF(AND($B12&lt;&gt;"",BJ$11&lt;&gt;""),IF(COUNTIF(Matches[JOURNEY],"=" &amp; $B12 &amp; " to " &amp; BJ$11)&gt;0,"X","-"),"")</f>
        <v/>
      </c>
      <c r="BK12" s="101" t="str">
        <f ca="1">IF(AND($B12&lt;&gt;"",BK$11&lt;&gt;""),IF(COUNTIF(Matches[JOURNEY],"=" &amp; $B12 &amp; " to " &amp; BK$11)&gt;0,"X","-"),"")</f>
        <v/>
      </c>
      <c r="BL12" s="101" t="str">
        <f ca="1">IF(AND($B12&lt;&gt;"",BL$11&lt;&gt;""),IF(COUNTIF(Matches[JOURNEY],"=" &amp; $B12 &amp; " to " &amp; BL$11)&gt;0,"X","-"),"")</f>
        <v/>
      </c>
      <c r="BM12" s="101" t="str">
        <f ca="1">IF(AND($B12&lt;&gt;"",BM$11&lt;&gt;""),IF(COUNTIF(Matches[JOURNEY],"=" &amp; $B12 &amp; " to " &amp; BM$11)&gt;0,"X","-"),"")</f>
        <v/>
      </c>
      <c r="BN12" s="101" t="str">
        <f ca="1">IF(AND($B12&lt;&gt;"",BN$11&lt;&gt;""),IF(COUNTIF(Matches[JOURNEY],"=" &amp; $B12 &amp; " to " &amp; BN$11)&gt;0,"X","-"),"")</f>
        <v/>
      </c>
      <c r="BO12" s="101" t="str">
        <f ca="1">IF(AND($B12&lt;&gt;"",BO$11&lt;&gt;""),IF(COUNTIF(Matches[JOURNEY],"=" &amp; $B12 &amp; " to " &amp; BO$11)&gt;0,"X","-"),"")</f>
        <v/>
      </c>
      <c r="BP12" s="101" t="str">
        <f ca="1">IF(AND($B12&lt;&gt;"",BP$11&lt;&gt;""),IF(COUNTIF(Matches[JOURNEY],"=" &amp; $B12 &amp; " to " &amp; BP$11)&gt;0,"X","-"),"")</f>
        <v/>
      </c>
      <c r="BQ12" s="102">
        <f ca="1">COUNTIF(A12:BP12,"=X")</f>
        <v>0</v>
      </c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</row>
    <row r="13" spans="1:135" ht="21">
      <c r="A13" s="99">
        <f t="shared" ref="A13:A77" ca="1" si="4">IF(B13&lt;&gt;"",COUNTIF(C13:BP13,"=X"),"")</f>
        <v>6</v>
      </c>
      <c r="B13" s="100" t="str">
        <f ca="1"/>
        <v>1WB</v>
      </c>
      <c r="C13" s="101" t="str">
        <f ca="1">IF(AND($B13&lt;&gt;"",C$11&lt;&gt;""),IF(COUNTIF(Matches[JOURNEY],"=" &amp; $B13 &amp; " to " &amp; C$11)&gt;0,"X","-"),"")</f>
        <v>X</v>
      </c>
      <c r="D13" s="101" t="str">
        <f ca="1">IF(AND($B13&lt;&gt;"",D$11&lt;&gt;""),IF(COUNTIF(Matches[JOURNEY],"=" &amp; $B13 &amp; " to " &amp; D$11)&gt;0,"X","-"),"")</f>
        <v>-</v>
      </c>
      <c r="E13" s="101" t="str">
        <f ca="1">IF(AND($B13&lt;&gt;"",E$11&lt;&gt;""),IF(COUNTIF(Matches[JOURNEY],"=" &amp; $B13 &amp; " to " &amp; E$11)&gt;0,"X","-"),"")</f>
        <v>X</v>
      </c>
      <c r="F13" s="101" t="str">
        <f ca="1">IF(AND($B13&lt;&gt;"",F$11&lt;&gt;""),IF(COUNTIF(Matches[JOURNEY],"=" &amp; $B13 &amp; " to " &amp; F$11)&gt;0,"X","-"),"")</f>
        <v>-</v>
      </c>
      <c r="G13" s="101" t="str">
        <f ca="1">IF(AND($B13&lt;&gt;"",G$11&lt;&gt;""),IF(COUNTIF(Matches[JOURNEY],"=" &amp; $B13 &amp; " to " &amp; G$11)&gt;0,"X","-"),"")</f>
        <v>-</v>
      </c>
      <c r="H13" s="101" t="str">
        <f ca="1">IF(AND($B13&lt;&gt;"",H$11&lt;&gt;""),IF(COUNTIF(Matches[JOURNEY],"=" &amp; $B13 &amp; " to " &amp; H$11)&gt;0,"X","-"),"")</f>
        <v>X</v>
      </c>
      <c r="I13" s="101" t="str">
        <f ca="1">IF(AND($B13&lt;&gt;"",I$11&lt;&gt;""),IF(COUNTIF(Matches[JOURNEY],"=" &amp; $B13 &amp; " to " &amp; I$11)&gt;0,"X","-"),"")</f>
        <v>X</v>
      </c>
      <c r="J13" s="101" t="str">
        <f ca="1">IF(AND($B13&lt;&gt;"",J$11&lt;&gt;""),IF(COUNTIF(Matches[JOURNEY],"=" &amp; $B13 &amp; " to " &amp; J$11)&gt;0,"X","-"),"")</f>
        <v>-</v>
      </c>
      <c r="K13" s="101" t="str">
        <f ca="1">IF(AND($B13&lt;&gt;"",K$11&lt;&gt;""),IF(COUNTIF(Matches[JOURNEY],"=" &amp; $B13 &amp; " to " &amp; K$11)&gt;0,"X","-"),"")</f>
        <v>X</v>
      </c>
      <c r="L13" s="101" t="str">
        <f ca="1">IF(AND($B13&lt;&gt;"",L$11&lt;&gt;""),IF(COUNTIF(Matches[JOURNEY],"=" &amp; $B13 &amp; " to " &amp; L$11)&gt;0,"X","-"),"")</f>
        <v>X</v>
      </c>
      <c r="M13" s="101" t="str">
        <f ca="1">IF(AND($B13&lt;&gt;"",M$11&lt;&gt;""),IF(COUNTIF(Matches[JOURNEY],"=" &amp; $B13 &amp; " to " &amp; M$11)&gt;0,"X","-"),"")</f>
        <v>-</v>
      </c>
      <c r="N13" s="101" t="str">
        <f ca="1">IF(AND($B13&lt;&gt;"",N$11&lt;&gt;""),IF(COUNTIF(Matches[JOURNEY],"=" &amp; $B13 &amp; " to " &amp; N$11)&gt;0,"X","-"),"")</f>
        <v/>
      </c>
      <c r="O13" s="101" t="str">
        <f ca="1">IF(AND($B13&lt;&gt;"",O$11&lt;&gt;""),IF(COUNTIF(Matches[JOURNEY],"=" &amp; $B13 &amp; " to " &amp; O$11)&gt;0,"X","-"),"")</f>
        <v/>
      </c>
      <c r="P13" s="101" t="str">
        <f ca="1">IF(AND($B13&lt;&gt;"",P$11&lt;&gt;""),IF(COUNTIF(Matches[JOURNEY],"=" &amp; $B13 &amp; " to " &amp; P$11)&gt;0,"X","-"),"")</f>
        <v/>
      </c>
      <c r="Q13" s="101" t="str">
        <f ca="1">IF(AND($B13&lt;&gt;"",Q$11&lt;&gt;""),IF(COUNTIF(Matches[JOURNEY],"=" &amp; $B13 &amp; " to " &amp; Q$11)&gt;0,"X","-"),"")</f>
        <v/>
      </c>
      <c r="R13" s="101" t="str">
        <f ca="1">IF(AND($B13&lt;&gt;"",R$11&lt;&gt;""),IF(COUNTIF(Matches[JOURNEY],"=" &amp; $B13 &amp; " to " &amp; R$11)&gt;0,"X","-"),"")</f>
        <v/>
      </c>
      <c r="S13" s="101" t="str">
        <f ca="1">IF(AND($B13&lt;&gt;"",S$11&lt;&gt;""),IF(COUNTIF(Matches[JOURNEY],"=" &amp; $B13 &amp; " to " &amp; S$11)&gt;0,"X","-"),"")</f>
        <v/>
      </c>
      <c r="T13" s="101" t="str">
        <f ca="1">IF(AND($B13&lt;&gt;"",T$11&lt;&gt;""),IF(COUNTIF(Matches[JOURNEY],"=" &amp; $B13 &amp; " to " &amp; T$11)&gt;0,"X","-"),"")</f>
        <v/>
      </c>
      <c r="U13" s="101" t="str">
        <f ca="1">IF(AND($B13&lt;&gt;"",U$11&lt;&gt;""),IF(COUNTIF(Matches[JOURNEY],"=" &amp; $B13 &amp; " to " &amp; U$11)&gt;0,"X","-"),"")</f>
        <v/>
      </c>
      <c r="V13" s="101" t="str">
        <f ca="1">IF(AND($B13&lt;&gt;"",V$11&lt;&gt;""),IF(COUNTIF(Matches[JOURNEY],"=" &amp; $B13 &amp; " to " &amp; V$11)&gt;0,"X","-"),"")</f>
        <v/>
      </c>
      <c r="W13" s="101" t="str">
        <f ca="1">IF(AND($B13&lt;&gt;"",W$11&lt;&gt;""),IF(COUNTIF(Matches[JOURNEY],"=" &amp; $B13 &amp; " to " &amp; W$11)&gt;0,"X","-"),"")</f>
        <v/>
      </c>
      <c r="X13" s="101" t="str">
        <f ca="1">IF(AND($B13&lt;&gt;"",X$11&lt;&gt;""),IF(COUNTIF(Matches[JOURNEY],"=" &amp; $B13 &amp; " to " &amp; X$11)&gt;0,"X","-"),"")</f>
        <v/>
      </c>
      <c r="Y13" s="101" t="str">
        <f ca="1">IF(AND($B13&lt;&gt;"",Y$11&lt;&gt;""),IF(COUNTIF(Matches[JOURNEY],"=" &amp; $B13 &amp; " to " &amp; Y$11)&gt;0,"X","-"),"")</f>
        <v/>
      </c>
      <c r="Z13" s="101" t="str">
        <f ca="1">IF(AND($B13&lt;&gt;"",Z$11&lt;&gt;""),IF(COUNTIF(Matches[JOURNEY],"=" &amp; $B13 &amp; " to " &amp; Z$11)&gt;0,"X","-"),"")</f>
        <v/>
      </c>
      <c r="AA13" s="101" t="str">
        <f ca="1">IF(AND($B13&lt;&gt;"",AA$11&lt;&gt;""),IF(COUNTIF(Matches[JOURNEY],"=" &amp; $B13 &amp; " to " &amp; AA$11)&gt;0,"X","-"),"")</f>
        <v/>
      </c>
      <c r="AB13" s="101" t="str">
        <f ca="1">IF(AND($B13&lt;&gt;"",AB$11&lt;&gt;""),IF(COUNTIF(Matches[JOURNEY],"=" &amp; $B13 &amp; " to " &amp; AB$11)&gt;0,"X","-"),"")</f>
        <v/>
      </c>
      <c r="AC13" s="101" t="str">
        <f ca="1">IF(AND($B13&lt;&gt;"",AC$11&lt;&gt;""),IF(COUNTIF(Matches[JOURNEY],"=" &amp; $B13 &amp; " to " &amp; AC$11)&gt;0,"X","-"),"")</f>
        <v/>
      </c>
      <c r="AD13" s="101" t="str">
        <f ca="1">IF(AND($B13&lt;&gt;"",AD$11&lt;&gt;""),IF(COUNTIF(Matches[JOURNEY],"=" &amp; $B13 &amp; " to " &amp; AD$11)&gt;0,"X","-"),"")</f>
        <v/>
      </c>
      <c r="AE13" s="101" t="str">
        <f ca="1">IF(AND($B13&lt;&gt;"",AE$11&lt;&gt;""),IF(COUNTIF(Matches[JOURNEY],"=" &amp; $B13 &amp; " to " &amp; AE$11)&gt;0,"X","-"),"")</f>
        <v/>
      </c>
      <c r="AF13" s="101" t="str">
        <f ca="1">IF(AND($B13&lt;&gt;"",AF$11&lt;&gt;""),IF(COUNTIF(Matches[JOURNEY],"=" &amp; $B13 &amp; " to " &amp; AF$11)&gt;0,"X","-"),"")</f>
        <v/>
      </c>
      <c r="AG13" s="101" t="str">
        <f ca="1">IF(AND($B13&lt;&gt;"",AG$11&lt;&gt;""),IF(COUNTIF(Matches[JOURNEY],"=" &amp; $B13 &amp; " to " &amp; AG$11)&gt;0,"X","-"),"")</f>
        <v/>
      </c>
      <c r="AH13" s="101" t="str">
        <f ca="1">IF(AND($B13&lt;&gt;"",AH$11&lt;&gt;""),IF(COUNTIF(Matches[JOURNEY],"=" &amp; $B13 &amp; " to " &amp; AH$11)&gt;0,"X","-"),"")</f>
        <v/>
      </c>
      <c r="AI13" s="101" t="str">
        <f ca="1">IF(AND($B13&lt;&gt;"",AI$11&lt;&gt;""),IF(COUNTIF(Matches[JOURNEY],"=" &amp; $B13 &amp; " to " &amp; AI$11)&gt;0,"X","-"),"")</f>
        <v/>
      </c>
      <c r="AJ13" s="101" t="str">
        <f ca="1">IF(AND($B13&lt;&gt;"",AJ$11&lt;&gt;""),IF(COUNTIF(Matches[JOURNEY],"=" &amp; $B13 &amp; " to " &amp; AJ$11)&gt;0,"X","-"),"")</f>
        <v/>
      </c>
      <c r="AK13" s="101" t="str">
        <f ca="1">IF(AND($B13&lt;&gt;"",AK$11&lt;&gt;""),IF(COUNTIF(Matches[JOURNEY],"=" &amp; $B13 &amp; " to " &amp; AK$11)&gt;0,"X","-"),"")</f>
        <v/>
      </c>
      <c r="AL13" s="101" t="str">
        <f ca="1">IF(AND($B13&lt;&gt;"",AL$11&lt;&gt;""),IF(COUNTIF(Matches[JOURNEY],"=" &amp; $B13 &amp; " to " &amp; AL$11)&gt;0,"X","-"),"")</f>
        <v/>
      </c>
      <c r="AM13" s="101" t="str">
        <f ca="1">IF(AND($B13&lt;&gt;"",AM$11&lt;&gt;""),IF(COUNTIF(Matches[JOURNEY],"=" &amp; $B13 &amp; " to " &amp; AM$11)&gt;0,"X","-"),"")</f>
        <v/>
      </c>
      <c r="AN13" s="101" t="str">
        <f ca="1">IF(AND($B13&lt;&gt;"",AN$11&lt;&gt;""),IF(COUNTIF(Matches[JOURNEY],"=" &amp; $B13 &amp; " to " &amp; AN$11)&gt;0,"X","-"),"")</f>
        <v/>
      </c>
      <c r="AO13" s="101" t="str">
        <f ca="1">IF(AND($B13&lt;&gt;"",AO$11&lt;&gt;""),IF(COUNTIF(Matches[JOURNEY],"=" &amp; $B13 &amp; " to " &amp; AO$11)&gt;0,"X","-"),"")</f>
        <v/>
      </c>
      <c r="AP13" s="101" t="str">
        <f ca="1">IF(AND($B13&lt;&gt;"",AP$11&lt;&gt;""),IF(COUNTIF(Matches[JOURNEY],"=" &amp; $B13 &amp; " to " &amp; AP$11)&gt;0,"X","-"),"")</f>
        <v/>
      </c>
      <c r="AQ13" s="101" t="str">
        <f ca="1">IF(AND($B13&lt;&gt;"",AQ$11&lt;&gt;""),IF(COUNTIF(Matches[JOURNEY],"=" &amp; $B13 &amp; " to " &amp; AQ$11)&gt;0,"X","-"),"")</f>
        <v/>
      </c>
      <c r="AR13" s="101" t="str">
        <f ca="1">IF(AND($B13&lt;&gt;"",AR$11&lt;&gt;""),IF(COUNTIF(Matches[JOURNEY],"=" &amp; $B13 &amp; " to " &amp; AR$11)&gt;0,"X","-"),"")</f>
        <v/>
      </c>
      <c r="AS13" s="101" t="str">
        <f ca="1">IF(AND($B13&lt;&gt;"",AS$11&lt;&gt;""),IF(COUNTIF(Matches[JOURNEY],"=" &amp; $B13 &amp; " to " &amp; AS$11)&gt;0,"X","-"),"")</f>
        <v/>
      </c>
      <c r="AT13" s="101" t="str">
        <f ca="1">IF(AND($B13&lt;&gt;"",AT$11&lt;&gt;""),IF(COUNTIF(Matches[JOURNEY],"=" &amp; $B13 &amp; " to " &amp; AT$11)&gt;0,"X","-"),"")</f>
        <v/>
      </c>
      <c r="AU13" s="101" t="str">
        <f ca="1">IF(AND($B13&lt;&gt;"",AU$11&lt;&gt;""),IF(COUNTIF(Matches[JOURNEY],"=" &amp; $B13 &amp; " to " &amp; AU$11)&gt;0,"X","-"),"")</f>
        <v/>
      </c>
      <c r="AV13" s="101" t="str">
        <f ca="1">IF(AND($B13&lt;&gt;"",AV$11&lt;&gt;""),IF(COUNTIF(Matches[JOURNEY],"=" &amp; $B13 &amp; " to " &amp; AV$11)&gt;0,"X","-"),"")</f>
        <v/>
      </c>
      <c r="AW13" s="101" t="str">
        <f ca="1">IF(AND($B13&lt;&gt;"",AW$11&lt;&gt;""),IF(COUNTIF(Matches[JOURNEY],"=" &amp; $B13 &amp; " to " &amp; AW$11)&gt;0,"X","-"),"")</f>
        <v/>
      </c>
      <c r="AX13" s="101" t="str">
        <f ca="1">IF(AND($B13&lt;&gt;"",AX$11&lt;&gt;""),IF(COUNTIF(Matches[JOURNEY],"=" &amp; $B13 &amp; " to " &amp; AX$11)&gt;0,"X","-"),"")</f>
        <v/>
      </c>
      <c r="AY13" s="101" t="str">
        <f ca="1">IF(AND($B13&lt;&gt;"",AY$11&lt;&gt;""),IF(COUNTIF(Matches[JOURNEY],"=" &amp; $B13 &amp; " to " &amp; AY$11)&gt;0,"X","-"),"")</f>
        <v/>
      </c>
      <c r="AZ13" s="101" t="str">
        <f ca="1">IF(AND($B13&lt;&gt;"",AZ$11&lt;&gt;""),IF(COUNTIF(Matches[JOURNEY],"=" &amp; $B13 &amp; " to " &amp; AZ$11)&gt;0,"X","-"),"")</f>
        <v/>
      </c>
      <c r="BA13" s="101" t="str">
        <f ca="1">IF(AND($B13&lt;&gt;"",BA$11&lt;&gt;""),IF(COUNTIF(Matches[JOURNEY],"=" &amp; $B13 &amp; " to " &amp; BA$11)&gt;0,"X","-"),"")</f>
        <v/>
      </c>
      <c r="BB13" s="101" t="str">
        <f ca="1">IF(AND($B13&lt;&gt;"",BB$11&lt;&gt;""),IF(COUNTIF(Matches[JOURNEY],"=" &amp; $B13 &amp; " to " &amp; BB$11)&gt;0,"X","-"),"")</f>
        <v/>
      </c>
      <c r="BC13" s="101" t="str">
        <f ca="1">IF(AND($B13&lt;&gt;"",BC$11&lt;&gt;""),IF(COUNTIF(Matches[JOURNEY],"=" &amp; $B13 &amp; " to " &amp; BC$11)&gt;0,"X","-"),"")</f>
        <v/>
      </c>
      <c r="BD13" s="101" t="str">
        <f ca="1">IF(AND($B13&lt;&gt;"",BD$11&lt;&gt;""),IF(COUNTIF(Matches[JOURNEY],"=" &amp; $B13 &amp; " to " &amp; BD$11)&gt;0,"X","-"),"")</f>
        <v/>
      </c>
      <c r="BE13" s="101" t="str">
        <f ca="1">IF(AND($B13&lt;&gt;"",BE$11&lt;&gt;""),IF(COUNTIF(Matches[JOURNEY],"=" &amp; $B13 &amp; " to " &amp; BE$11)&gt;0,"X","-"),"")</f>
        <v/>
      </c>
      <c r="BF13" s="101" t="str">
        <f ca="1">IF(AND($B13&lt;&gt;"",BF$11&lt;&gt;""),IF(COUNTIF(Matches[JOURNEY],"=" &amp; $B13 &amp; " to " &amp; BF$11)&gt;0,"X","-"),"")</f>
        <v/>
      </c>
      <c r="BG13" s="101" t="str">
        <f ca="1">IF(AND($B13&lt;&gt;"",BG$11&lt;&gt;""),IF(COUNTIF(Matches[JOURNEY],"=" &amp; $B13 &amp; " to " &amp; BG$11)&gt;0,"X","-"),"")</f>
        <v/>
      </c>
      <c r="BH13" s="101" t="str">
        <f ca="1">IF(AND($B13&lt;&gt;"",BH$11&lt;&gt;""),IF(COUNTIF(Matches[JOURNEY],"=" &amp; $B13 &amp; " to " &amp; BH$11)&gt;0,"X","-"),"")</f>
        <v/>
      </c>
      <c r="BI13" s="101" t="str">
        <f ca="1">IF(AND($B13&lt;&gt;"",BI$11&lt;&gt;""),IF(COUNTIF(Matches[JOURNEY],"=" &amp; $B13 &amp; " to " &amp; BI$11)&gt;0,"X","-"),"")</f>
        <v/>
      </c>
      <c r="BJ13" s="101" t="str">
        <f ca="1">IF(AND($B13&lt;&gt;"",BJ$11&lt;&gt;""),IF(COUNTIF(Matches[JOURNEY],"=" &amp; $B13 &amp; " to " &amp; BJ$11)&gt;0,"X","-"),"")</f>
        <v/>
      </c>
      <c r="BK13" s="101" t="str">
        <f ca="1">IF(AND($B13&lt;&gt;"",BK$11&lt;&gt;""),IF(COUNTIF(Matches[JOURNEY],"=" &amp; $B13 &amp; " to " &amp; BK$11)&gt;0,"X","-"),"")</f>
        <v/>
      </c>
      <c r="BL13" s="101" t="str">
        <f ca="1">IF(AND($B13&lt;&gt;"",BL$11&lt;&gt;""),IF(COUNTIF(Matches[JOURNEY],"=" &amp; $B13 &amp; " to " &amp; BL$11)&gt;0,"X","-"),"")</f>
        <v/>
      </c>
      <c r="BM13" s="101" t="str">
        <f ca="1">IF(AND($B13&lt;&gt;"",BM$11&lt;&gt;""),IF(COUNTIF(Matches[JOURNEY],"=" &amp; $B13 &amp; " to " &amp; BM$11)&gt;0,"X","-"),"")</f>
        <v/>
      </c>
      <c r="BN13" s="101" t="str">
        <f ca="1">IF(AND($B13&lt;&gt;"",BN$11&lt;&gt;""),IF(COUNTIF(Matches[JOURNEY],"=" &amp; $B13 &amp; " to " &amp; BN$11)&gt;0,"X","-"),"")</f>
        <v/>
      </c>
      <c r="BO13" s="101" t="str">
        <f ca="1">IF(AND($B13&lt;&gt;"",BO$11&lt;&gt;""),IF(COUNTIF(Matches[JOURNEY],"=" &amp; $B13 &amp; " to " &amp; BO$11)&gt;0,"X","-"),"")</f>
        <v/>
      </c>
      <c r="BP13" s="101" t="str">
        <f ca="1">IF(AND($B13&lt;&gt;"",BP$11&lt;&gt;""),IF(COUNTIF(Matches[JOURNEY],"=" &amp; $B13 &amp; " to " &amp; BP$11)&gt;0,"X","-"),"")</f>
        <v/>
      </c>
      <c r="BQ13" s="102">
        <f t="shared" ref="BQ13:BQ44" ca="1" si="5">COUNTIF(A13:BP13,"=X")</f>
        <v>6</v>
      </c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</row>
    <row r="14" spans="1:135" ht="21">
      <c r="A14" s="99">
        <f t="shared" ca="1" si="4"/>
        <v>0</v>
      </c>
      <c r="B14" s="100" t="str">
        <f ca="1"/>
        <v>2EB</v>
      </c>
      <c r="C14" s="101" t="str">
        <f ca="1">IF(AND($B14&lt;&gt;"",C$11&lt;&gt;""),IF(COUNTIF(Matches[JOURNEY],"=" &amp; $B14 &amp; " to " &amp; C$11)&gt;0,"X","-"),"")</f>
        <v>-</v>
      </c>
      <c r="D14" s="101" t="str">
        <f ca="1">IF(AND($B14&lt;&gt;"",D$11&lt;&gt;""),IF(COUNTIF(Matches[JOURNEY],"=" &amp; $B14 &amp; " to " &amp; D$11)&gt;0,"X","-"),"")</f>
        <v>-</v>
      </c>
      <c r="E14" s="101" t="str">
        <f ca="1">IF(AND($B14&lt;&gt;"",E$11&lt;&gt;""),IF(COUNTIF(Matches[JOURNEY],"=" &amp; $B14 &amp; " to " &amp; E$11)&gt;0,"X","-"),"")</f>
        <v>-</v>
      </c>
      <c r="F14" s="101" t="str">
        <f ca="1">IF(AND($B14&lt;&gt;"",F$11&lt;&gt;""),IF(COUNTIF(Matches[JOURNEY],"=" &amp; $B14 &amp; " to " &amp; F$11)&gt;0,"X","-"),"")</f>
        <v>-</v>
      </c>
      <c r="G14" s="101" t="str">
        <f ca="1">IF(AND($B14&lt;&gt;"",G$11&lt;&gt;""),IF(COUNTIF(Matches[JOURNEY],"=" &amp; $B14 &amp; " to " &amp; G$11)&gt;0,"X","-"),"")</f>
        <v>-</v>
      </c>
      <c r="H14" s="101" t="str">
        <f ca="1">IF(AND($B14&lt;&gt;"",H$11&lt;&gt;""),IF(COUNTIF(Matches[JOURNEY],"=" &amp; $B14 &amp; " to " &amp; H$11)&gt;0,"X","-"),"")</f>
        <v>-</v>
      </c>
      <c r="I14" s="101" t="str">
        <f ca="1">IF(AND($B14&lt;&gt;"",I$11&lt;&gt;""),IF(COUNTIF(Matches[JOURNEY],"=" &amp; $B14 &amp; " to " &amp; I$11)&gt;0,"X","-"),"")</f>
        <v>-</v>
      </c>
      <c r="J14" s="101" t="str">
        <f ca="1">IF(AND($B14&lt;&gt;"",J$11&lt;&gt;""),IF(COUNTIF(Matches[JOURNEY],"=" &amp; $B14 &amp; " to " &amp; J$11)&gt;0,"X","-"),"")</f>
        <v>-</v>
      </c>
      <c r="K14" s="101" t="str">
        <f ca="1">IF(AND($B14&lt;&gt;"",K$11&lt;&gt;""),IF(COUNTIF(Matches[JOURNEY],"=" &amp; $B14 &amp; " to " &amp; K$11)&gt;0,"X","-"),"")</f>
        <v>-</v>
      </c>
      <c r="L14" s="101" t="str">
        <f ca="1">IF(AND($B14&lt;&gt;"",L$11&lt;&gt;""),IF(COUNTIF(Matches[JOURNEY],"=" &amp; $B14 &amp; " to " &amp; L$11)&gt;0,"X","-"),"")</f>
        <v>-</v>
      </c>
      <c r="M14" s="101" t="str">
        <f ca="1">IF(AND($B14&lt;&gt;"",M$11&lt;&gt;""),IF(COUNTIF(Matches[JOURNEY],"=" &amp; $B14 &amp; " to " &amp; M$11)&gt;0,"X","-"),"")</f>
        <v>-</v>
      </c>
      <c r="N14" s="101" t="str">
        <f ca="1">IF(AND($B14&lt;&gt;"",N$11&lt;&gt;""),IF(COUNTIF(Matches[JOURNEY],"=" &amp; $B14 &amp; " to " &amp; N$11)&gt;0,"X","-"),"")</f>
        <v/>
      </c>
      <c r="O14" s="101" t="str">
        <f ca="1">IF(AND($B14&lt;&gt;"",O$11&lt;&gt;""),IF(COUNTIF(Matches[JOURNEY],"=" &amp; $B14 &amp; " to " &amp; O$11)&gt;0,"X","-"),"")</f>
        <v/>
      </c>
      <c r="P14" s="101" t="str">
        <f ca="1">IF(AND($B14&lt;&gt;"",P$11&lt;&gt;""),IF(COUNTIF(Matches[JOURNEY],"=" &amp; $B14 &amp; " to " &amp; P$11)&gt;0,"X","-"),"")</f>
        <v/>
      </c>
      <c r="Q14" s="101" t="str">
        <f ca="1">IF(AND($B14&lt;&gt;"",Q$11&lt;&gt;""),IF(COUNTIF(Matches[JOURNEY],"=" &amp; $B14 &amp; " to " &amp; Q$11)&gt;0,"X","-"),"")</f>
        <v/>
      </c>
      <c r="R14" s="101" t="str">
        <f ca="1">IF(AND($B14&lt;&gt;"",R$11&lt;&gt;""),IF(COUNTIF(Matches[JOURNEY],"=" &amp; $B14 &amp; " to " &amp; R$11)&gt;0,"X","-"),"")</f>
        <v/>
      </c>
      <c r="S14" s="101" t="str">
        <f ca="1">IF(AND($B14&lt;&gt;"",S$11&lt;&gt;""),IF(COUNTIF(Matches[JOURNEY],"=" &amp; $B14 &amp; " to " &amp; S$11)&gt;0,"X","-"),"")</f>
        <v/>
      </c>
      <c r="T14" s="101" t="str">
        <f ca="1">IF(AND($B14&lt;&gt;"",T$11&lt;&gt;""),IF(COUNTIF(Matches[JOURNEY],"=" &amp; $B14 &amp; " to " &amp; T$11)&gt;0,"X","-"),"")</f>
        <v/>
      </c>
      <c r="U14" s="101" t="str">
        <f ca="1">IF(AND($B14&lt;&gt;"",U$11&lt;&gt;""),IF(COUNTIF(Matches[JOURNEY],"=" &amp; $B14 &amp; " to " &amp; U$11)&gt;0,"X","-"),"")</f>
        <v/>
      </c>
      <c r="V14" s="101" t="str">
        <f ca="1">IF(AND($B14&lt;&gt;"",V$11&lt;&gt;""),IF(COUNTIF(Matches[JOURNEY],"=" &amp; $B14 &amp; " to " &amp; V$11)&gt;0,"X","-"),"")</f>
        <v/>
      </c>
      <c r="W14" s="101" t="str">
        <f ca="1">IF(AND($B14&lt;&gt;"",W$11&lt;&gt;""),IF(COUNTIF(Matches[JOURNEY],"=" &amp; $B14 &amp; " to " &amp; W$11)&gt;0,"X","-"),"")</f>
        <v/>
      </c>
      <c r="X14" s="101" t="str">
        <f ca="1">IF(AND($B14&lt;&gt;"",X$11&lt;&gt;""),IF(COUNTIF(Matches[JOURNEY],"=" &amp; $B14 &amp; " to " &amp; X$11)&gt;0,"X","-"),"")</f>
        <v/>
      </c>
      <c r="Y14" s="101" t="str">
        <f ca="1">IF(AND($B14&lt;&gt;"",Y$11&lt;&gt;""),IF(COUNTIF(Matches[JOURNEY],"=" &amp; $B14 &amp; " to " &amp; Y$11)&gt;0,"X","-"),"")</f>
        <v/>
      </c>
      <c r="Z14" s="101" t="str">
        <f ca="1">IF(AND($B14&lt;&gt;"",Z$11&lt;&gt;""),IF(COUNTIF(Matches[JOURNEY],"=" &amp; $B14 &amp; " to " &amp; Z$11)&gt;0,"X","-"),"")</f>
        <v/>
      </c>
      <c r="AA14" s="101" t="str">
        <f ca="1">IF(AND($B14&lt;&gt;"",AA$11&lt;&gt;""),IF(COUNTIF(Matches[JOURNEY],"=" &amp; $B14 &amp; " to " &amp; AA$11)&gt;0,"X","-"),"")</f>
        <v/>
      </c>
      <c r="AB14" s="101" t="str">
        <f ca="1">IF(AND($B14&lt;&gt;"",AB$11&lt;&gt;""),IF(COUNTIF(Matches[JOURNEY],"=" &amp; $B14 &amp; " to " &amp; AB$11)&gt;0,"X","-"),"")</f>
        <v/>
      </c>
      <c r="AC14" s="101" t="str">
        <f ca="1">IF(AND($B14&lt;&gt;"",AC$11&lt;&gt;""),IF(COUNTIF(Matches[JOURNEY],"=" &amp; $B14 &amp; " to " &amp; AC$11)&gt;0,"X","-"),"")</f>
        <v/>
      </c>
      <c r="AD14" s="101" t="str">
        <f ca="1">IF(AND($B14&lt;&gt;"",AD$11&lt;&gt;""),IF(COUNTIF(Matches[JOURNEY],"=" &amp; $B14 &amp; " to " &amp; AD$11)&gt;0,"X","-"),"")</f>
        <v/>
      </c>
      <c r="AE14" s="101" t="str">
        <f ca="1">IF(AND($B14&lt;&gt;"",AE$11&lt;&gt;""),IF(COUNTIF(Matches[JOURNEY],"=" &amp; $B14 &amp; " to " &amp; AE$11)&gt;0,"X","-"),"")</f>
        <v/>
      </c>
      <c r="AF14" s="101" t="str">
        <f ca="1">IF(AND($B14&lt;&gt;"",AF$11&lt;&gt;""),IF(COUNTIF(Matches[JOURNEY],"=" &amp; $B14 &amp; " to " &amp; AF$11)&gt;0,"X","-"),"")</f>
        <v/>
      </c>
      <c r="AG14" s="101" t="str">
        <f ca="1">IF(AND($B14&lt;&gt;"",AG$11&lt;&gt;""),IF(COUNTIF(Matches[JOURNEY],"=" &amp; $B14 &amp; " to " &amp; AG$11)&gt;0,"X","-"),"")</f>
        <v/>
      </c>
      <c r="AH14" s="101" t="str">
        <f ca="1">IF(AND($B14&lt;&gt;"",AH$11&lt;&gt;""),IF(COUNTIF(Matches[JOURNEY],"=" &amp; $B14 &amp; " to " &amp; AH$11)&gt;0,"X","-"),"")</f>
        <v/>
      </c>
      <c r="AI14" s="101" t="str">
        <f ca="1">IF(AND($B14&lt;&gt;"",AI$11&lt;&gt;""),IF(COUNTIF(Matches[JOURNEY],"=" &amp; $B14 &amp; " to " &amp; AI$11)&gt;0,"X","-"),"")</f>
        <v/>
      </c>
      <c r="AJ14" s="101" t="str">
        <f ca="1">IF(AND($B14&lt;&gt;"",AJ$11&lt;&gt;""),IF(COUNTIF(Matches[JOURNEY],"=" &amp; $B14 &amp; " to " &amp; AJ$11)&gt;0,"X","-"),"")</f>
        <v/>
      </c>
      <c r="AK14" s="101" t="str">
        <f ca="1">IF(AND($B14&lt;&gt;"",AK$11&lt;&gt;""),IF(COUNTIF(Matches[JOURNEY],"=" &amp; $B14 &amp; " to " &amp; AK$11)&gt;0,"X","-"),"")</f>
        <v/>
      </c>
      <c r="AL14" s="101" t="str">
        <f ca="1">IF(AND($B14&lt;&gt;"",AL$11&lt;&gt;""),IF(COUNTIF(Matches[JOURNEY],"=" &amp; $B14 &amp; " to " &amp; AL$11)&gt;0,"X","-"),"")</f>
        <v/>
      </c>
      <c r="AM14" s="101" t="str">
        <f ca="1">IF(AND($B14&lt;&gt;"",AM$11&lt;&gt;""),IF(COUNTIF(Matches[JOURNEY],"=" &amp; $B14 &amp; " to " &amp; AM$11)&gt;0,"X","-"),"")</f>
        <v/>
      </c>
      <c r="AN14" s="101" t="str">
        <f ca="1">IF(AND($B14&lt;&gt;"",AN$11&lt;&gt;""),IF(COUNTIF(Matches[JOURNEY],"=" &amp; $B14 &amp; " to " &amp; AN$11)&gt;0,"X","-"),"")</f>
        <v/>
      </c>
      <c r="AO14" s="101" t="str">
        <f ca="1">IF(AND($B14&lt;&gt;"",AO$11&lt;&gt;""),IF(COUNTIF(Matches[JOURNEY],"=" &amp; $B14 &amp; " to " &amp; AO$11)&gt;0,"X","-"),"")</f>
        <v/>
      </c>
      <c r="AP14" s="101" t="str">
        <f ca="1">IF(AND($B14&lt;&gt;"",AP$11&lt;&gt;""),IF(COUNTIF(Matches[JOURNEY],"=" &amp; $B14 &amp; " to " &amp; AP$11)&gt;0,"X","-"),"")</f>
        <v/>
      </c>
      <c r="AQ14" s="101" t="str">
        <f ca="1">IF(AND($B14&lt;&gt;"",AQ$11&lt;&gt;""),IF(COUNTIF(Matches[JOURNEY],"=" &amp; $B14 &amp; " to " &amp; AQ$11)&gt;0,"X","-"),"")</f>
        <v/>
      </c>
      <c r="AR14" s="101" t="str">
        <f ca="1">IF(AND($B14&lt;&gt;"",AR$11&lt;&gt;""),IF(COUNTIF(Matches[JOURNEY],"=" &amp; $B14 &amp; " to " &amp; AR$11)&gt;0,"X","-"),"")</f>
        <v/>
      </c>
      <c r="AS14" s="101" t="str">
        <f ca="1">IF(AND($B14&lt;&gt;"",AS$11&lt;&gt;""),IF(COUNTIF(Matches[JOURNEY],"=" &amp; $B14 &amp; " to " &amp; AS$11)&gt;0,"X","-"),"")</f>
        <v/>
      </c>
      <c r="AT14" s="101" t="str">
        <f ca="1">IF(AND($B14&lt;&gt;"",AT$11&lt;&gt;""),IF(COUNTIF(Matches[JOURNEY],"=" &amp; $B14 &amp; " to " &amp; AT$11)&gt;0,"X","-"),"")</f>
        <v/>
      </c>
      <c r="AU14" s="101" t="str">
        <f ca="1">IF(AND($B14&lt;&gt;"",AU$11&lt;&gt;""),IF(COUNTIF(Matches[JOURNEY],"=" &amp; $B14 &amp; " to " &amp; AU$11)&gt;0,"X","-"),"")</f>
        <v/>
      </c>
      <c r="AV14" s="101" t="str">
        <f ca="1">IF(AND($B14&lt;&gt;"",AV$11&lt;&gt;""),IF(COUNTIF(Matches[JOURNEY],"=" &amp; $B14 &amp; " to " &amp; AV$11)&gt;0,"X","-"),"")</f>
        <v/>
      </c>
      <c r="AW14" s="101" t="str">
        <f ca="1">IF(AND($B14&lt;&gt;"",AW$11&lt;&gt;""),IF(COUNTIF(Matches[JOURNEY],"=" &amp; $B14 &amp; " to " &amp; AW$11)&gt;0,"X","-"),"")</f>
        <v/>
      </c>
      <c r="AX14" s="101" t="str">
        <f ca="1">IF(AND($B14&lt;&gt;"",AX$11&lt;&gt;""),IF(COUNTIF(Matches[JOURNEY],"=" &amp; $B14 &amp; " to " &amp; AX$11)&gt;0,"X","-"),"")</f>
        <v/>
      </c>
      <c r="AY14" s="101" t="str">
        <f ca="1">IF(AND($B14&lt;&gt;"",AY$11&lt;&gt;""),IF(COUNTIF(Matches[JOURNEY],"=" &amp; $B14 &amp; " to " &amp; AY$11)&gt;0,"X","-"),"")</f>
        <v/>
      </c>
      <c r="AZ14" s="101" t="str">
        <f ca="1">IF(AND($B14&lt;&gt;"",AZ$11&lt;&gt;""),IF(COUNTIF(Matches[JOURNEY],"=" &amp; $B14 &amp; " to " &amp; AZ$11)&gt;0,"X","-"),"")</f>
        <v/>
      </c>
      <c r="BA14" s="101" t="str">
        <f ca="1">IF(AND($B14&lt;&gt;"",BA$11&lt;&gt;""),IF(COUNTIF(Matches[JOURNEY],"=" &amp; $B14 &amp; " to " &amp; BA$11)&gt;0,"X","-"),"")</f>
        <v/>
      </c>
      <c r="BB14" s="101" t="str">
        <f ca="1">IF(AND($B14&lt;&gt;"",BB$11&lt;&gt;""),IF(COUNTIF(Matches[JOURNEY],"=" &amp; $B14 &amp; " to " &amp; BB$11)&gt;0,"X","-"),"")</f>
        <v/>
      </c>
      <c r="BC14" s="101" t="str">
        <f ca="1">IF(AND($B14&lt;&gt;"",BC$11&lt;&gt;""),IF(COUNTIF(Matches[JOURNEY],"=" &amp; $B14 &amp; " to " &amp; BC$11)&gt;0,"X","-"),"")</f>
        <v/>
      </c>
      <c r="BD14" s="101" t="str">
        <f ca="1">IF(AND($B14&lt;&gt;"",BD$11&lt;&gt;""),IF(COUNTIF(Matches[JOURNEY],"=" &amp; $B14 &amp; " to " &amp; BD$11)&gt;0,"X","-"),"")</f>
        <v/>
      </c>
      <c r="BE14" s="101" t="str">
        <f ca="1">IF(AND($B14&lt;&gt;"",BE$11&lt;&gt;""),IF(COUNTIF(Matches[JOURNEY],"=" &amp; $B14 &amp; " to " &amp; BE$11)&gt;0,"X","-"),"")</f>
        <v/>
      </c>
      <c r="BF14" s="101" t="str">
        <f ca="1">IF(AND($B14&lt;&gt;"",BF$11&lt;&gt;""),IF(COUNTIF(Matches[JOURNEY],"=" &amp; $B14 &amp; " to " &amp; BF$11)&gt;0,"X","-"),"")</f>
        <v/>
      </c>
      <c r="BG14" s="101" t="str">
        <f ca="1">IF(AND($B14&lt;&gt;"",BG$11&lt;&gt;""),IF(COUNTIF(Matches[JOURNEY],"=" &amp; $B14 &amp; " to " &amp; BG$11)&gt;0,"X","-"),"")</f>
        <v/>
      </c>
      <c r="BH14" s="101" t="str">
        <f ca="1">IF(AND($B14&lt;&gt;"",BH$11&lt;&gt;""),IF(COUNTIF(Matches[JOURNEY],"=" &amp; $B14 &amp; " to " &amp; BH$11)&gt;0,"X","-"),"")</f>
        <v/>
      </c>
      <c r="BI14" s="101" t="str">
        <f ca="1">IF(AND($B14&lt;&gt;"",BI$11&lt;&gt;""),IF(COUNTIF(Matches[JOURNEY],"=" &amp; $B14 &amp; " to " &amp; BI$11)&gt;0,"X","-"),"")</f>
        <v/>
      </c>
      <c r="BJ14" s="101" t="str">
        <f ca="1">IF(AND($B14&lt;&gt;"",BJ$11&lt;&gt;""),IF(COUNTIF(Matches[JOURNEY],"=" &amp; $B14 &amp; " to " &amp; BJ$11)&gt;0,"X","-"),"")</f>
        <v/>
      </c>
      <c r="BK14" s="101" t="str">
        <f ca="1">IF(AND($B14&lt;&gt;"",BK$11&lt;&gt;""),IF(COUNTIF(Matches[JOURNEY],"=" &amp; $B14 &amp; " to " &amp; BK$11)&gt;0,"X","-"),"")</f>
        <v/>
      </c>
      <c r="BL14" s="101" t="str">
        <f ca="1">IF(AND($B14&lt;&gt;"",BL$11&lt;&gt;""),IF(COUNTIF(Matches[JOURNEY],"=" &amp; $B14 &amp; " to " &amp; BL$11)&gt;0,"X","-"),"")</f>
        <v/>
      </c>
      <c r="BM14" s="101" t="str">
        <f ca="1">IF(AND($B14&lt;&gt;"",BM$11&lt;&gt;""),IF(COUNTIF(Matches[JOURNEY],"=" &amp; $B14 &amp; " to " &amp; BM$11)&gt;0,"X","-"),"")</f>
        <v/>
      </c>
      <c r="BN14" s="101" t="str">
        <f ca="1">IF(AND($B14&lt;&gt;"",BN$11&lt;&gt;""),IF(COUNTIF(Matches[JOURNEY],"=" &amp; $B14 &amp; " to " &amp; BN$11)&gt;0,"X","-"),"")</f>
        <v/>
      </c>
      <c r="BO14" s="101" t="str">
        <f ca="1">IF(AND($B14&lt;&gt;"",BO$11&lt;&gt;""),IF(COUNTIF(Matches[JOURNEY],"=" &amp; $B14 &amp; " to " &amp; BO$11)&gt;0,"X","-"),"")</f>
        <v/>
      </c>
      <c r="BP14" s="101" t="str">
        <f ca="1">IF(AND($B14&lt;&gt;"",BP$11&lt;&gt;""),IF(COUNTIF(Matches[JOURNEY],"=" &amp; $B14 &amp; " to " &amp; BP$11)&gt;0,"X","-"),"")</f>
        <v/>
      </c>
      <c r="BQ14" s="102">
        <f t="shared" ca="1" si="5"/>
        <v>0</v>
      </c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</row>
    <row r="15" spans="1:135" ht="21">
      <c r="A15" s="99">
        <f t="shared" ca="1" si="4"/>
        <v>1</v>
      </c>
      <c r="B15" s="100" t="str">
        <f ca="1"/>
        <v>2WB</v>
      </c>
      <c r="C15" s="101" t="str">
        <f ca="1">IF(AND($B15&lt;&gt;"",C$11&lt;&gt;""),IF(COUNTIF(Matches[JOURNEY],"=" &amp; $B15 &amp; " to " &amp; C$11)&gt;0,"X","-"),"")</f>
        <v>X</v>
      </c>
      <c r="D15" s="101" t="str">
        <f ca="1">IF(AND($B15&lt;&gt;"",D$11&lt;&gt;""),IF(COUNTIF(Matches[JOURNEY],"=" &amp; $B15 &amp; " to " &amp; D$11)&gt;0,"X","-"),"")</f>
        <v>-</v>
      </c>
      <c r="E15" s="101" t="str">
        <f ca="1">IF(AND($B15&lt;&gt;"",E$11&lt;&gt;""),IF(COUNTIF(Matches[JOURNEY],"=" &amp; $B15 &amp; " to " &amp; E$11)&gt;0,"X","-"),"")</f>
        <v>-</v>
      </c>
      <c r="F15" s="101" t="str">
        <f ca="1">IF(AND($B15&lt;&gt;"",F$11&lt;&gt;""),IF(COUNTIF(Matches[JOURNEY],"=" &amp; $B15 &amp; " to " &amp; F$11)&gt;0,"X","-"),"")</f>
        <v>-</v>
      </c>
      <c r="G15" s="101" t="str">
        <f ca="1">IF(AND($B15&lt;&gt;"",G$11&lt;&gt;""),IF(COUNTIF(Matches[JOURNEY],"=" &amp; $B15 &amp; " to " &amp; G$11)&gt;0,"X","-"),"")</f>
        <v>-</v>
      </c>
      <c r="H15" s="101" t="str">
        <f ca="1">IF(AND($B15&lt;&gt;"",H$11&lt;&gt;""),IF(COUNTIF(Matches[JOURNEY],"=" &amp; $B15 &amp; " to " &amp; H$11)&gt;0,"X","-"),"")</f>
        <v>-</v>
      </c>
      <c r="I15" s="101" t="str">
        <f ca="1">IF(AND($B15&lt;&gt;"",I$11&lt;&gt;""),IF(COUNTIF(Matches[JOURNEY],"=" &amp; $B15 &amp; " to " &amp; I$11)&gt;0,"X","-"),"")</f>
        <v>-</v>
      </c>
      <c r="J15" s="101" t="str">
        <f ca="1">IF(AND($B15&lt;&gt;"",J$11&lt;&gt;""),IF(COUNTIF(Matches[JOURNEY],"=" &amp; $B15 &amp; " to " &amp; J$11)&gt;0,"X","-"),"")</f>
        <v>-</v>
      </c>
      <c r="K15" s="101" t="str">
        <f ca="1">IF(AND($B15&lt;&gt;"",K$11&lt;&gt;""),IF(COUNTIF(Matches[JOURNEY],"=" &amp; $B15 &amp; " to " &amp; K$11)&gt;0,"X","-"),"")</f>
        <v>-</v>
      </c>
      <c r="L15" s="101" t="str">
        <f ca="1">IF(AND($B15&lt;&gt;"",L$11&lt;&gt;""),IF(COUNTIF(Matches[JOURNEY],"=" &amp; $B15 &amp; " to " &amp; L$11)&gt;0,"X","-"),"")</f>
        <v>-</v>
      </c>
      <c r="M15" s="101" t="str">
        <f ca="1">IF(AND($B15&lt;&gt;"",M$11&lt;&gt;""),IF(COUNTIF(Matches[JOURNEY],"=" &amp; $B15 &amp; " to " &amp; M$11)&gt;0,"X","-"),"")</f>
        <v>-</v>
      </c>
      <c r="N15" s="101" t="str">
        <f ca="1">IF(AND($B15&lt;&gt;"",N$11&lt;&gt;""),IF(COUNTIF(Matches[JOURNEY],"=" &amp; $B15 &amp; " to " &amp; N$11)&gt;0,"X","-"),"")</f>
        <v/>
      </c>
      <c r="O15" s="101" t="str">
        <f ca="1">IF(AND($B15&lt;&gt;"",O$11&lt;&gt;""),IF(COUNTIF(Matches[JOURNEY],"=" &amp; $B15 &amp; " to " &amp; O$11)&gt;0,"X","-"),"")</f>
        <v/>
      </c>
      <c r="P15" s="101" t="str">
        <f ca="1">IF(AND($B15&lt;&gt;"",P$11&lt;&gt;""),IF(COUNTIF(Matches[JOURNEY],"=" &amp; $B15 &amp; " to " &amp; P$11)&gt;0,"X","-"),"")</f>
        <v/>
      </c>
      <c r="Q15" s="101" t="str">
        <f ca="1">IF(AND($B15&lt;&gt;"",Q$11&lt;&gt;""),IF(COUNTIF(Matches[JOURNEY],"=" &amp; $B15 &amp; " to " &amp; Q$11)&gt;0,"X","-"),"")</f>
        <v/>
      </c>
      <c r="R15" s="101" t="str">
        <f ca="1">IF(AND($B15&lt;&gt;"",R$11&lt;&gt;""),IF(COUNTIF(Matches[JOURNEY],"=" &amp; $B15 &amp; " to " &amp; R$11)&gt;0,"X","-"),"")</f>
        <v/>
      </c>
      <c r="S15" s="101" t="str">
        <f ca="1">IF(AND($B15&lt;&gt;"",S$11&lt;&gt;""),IF(COUNTIF(Matches[JOURNEY],"=" &amp; $B15 &amp; " to " &amp; S$11)&gt;0,"X","-"),"")</f>
        <v/>
      </c>
      <c r="T15" s="101" t="str">
        <f ca="1">IF(AND($B15&lt;&gt;"",T$11&lt;&gt;""),IF(COUNTIF(Matches[JOURNEY],"=" &amp; $B15 &amp; " to " &amp; T$11)&gt;0,"X","-"),"")</f>
        <v/>
      </c>
      <c r="U15" s="101" t="str">
        <f ca="1">IF(AND($B15&lt;&gt;"",U$11&lt;&gt;""),IF(COUNTIF(Matches[JOURNEY],"=" &amp; $B15 &amp; " to " &amp; U$11)&gt;0,"X","-"),"")</f>
        <v/>
      </c>
      <c r="V15" s="101" t="str">
        <f ca="1">IF(AND($B15&lt;&gt;"",V$11&lt;&gt;""),IF(COUNTIF(Matches[JOURNEY],"=" &amp; $B15 &amp; " to " &amp; V$11)&gt;0,"X","-"),"")</f>
        <v/>
      </c>
      <c r="W15" s="101" t="str">
        <f ca="1">IF(AND($B15&lt;&gt;"",W$11&lt;&gt;""),IF(COUNTIF(Matches[JOURNEY],"=" &amp; $B15 &amp; " to " &amp; W$11)&gt;0,"X","-"),"")</f>
        <v/>
      </c>
      <c r="X15" s="101" t="str">
        <f ca="1">IF(AND($B15&lt;&gt;"",X$11&lt;&gt;""),IF(COUNTIF(Matches[JOURNEY],"=" &amp; $B15 &amp; " to " &amp; X$11)&gt;0,"X","-"),"")</f>
        <v/>
      </c>
      <c r="Y15" s="101" t="str">
        <f ca="1">IF(AND($B15&lt;&gt;"",Y$11&lt;&gt;""),IF(COUNTIF(Matches[JOURNEY],"=" &amp; $B15 &amp; " to " &amp; Y$11)&gt;0,"X","-"),"")</f>
        <v/>
      </c>
      <c r="Z15" s="101" t="str">
        <f ca="1">IF(AND($B15&lt;&gt;"",Z$11&lt;&gt;""),IF(COUNTIF(Matches[JOURNEY],"=" &amp; $B15 &amp; " to " &amp; Z$11)&gt;0,"X","-"),"")</f>
        <v/>
      </c>
      <c r="AA15" s="101" t="str">
        <f ca="1">IF(AND($B15&lt;&gt;"",AA$11&lt;&gt;""),IF(COUNTIF(Matches[JOURNEY],"=" &amp; $B15 &amp; " to " &amp; AA$11)&gt;0,"X","-"),"")</f>
        <v/>
      </c>
      <c r="AB15" s="101" t="str">
        <f ca="1">IF(AND($B15&lt;&gt;"",AB$11&lt;&gt;""),IF(COUNTIF(Matches[JOURNEY],"=" &amp; $B15 &amp; " to " &amp; AB$11)&gt;0,"X","-"),"")</f>
        <v/>
      </c>
      <c r="AC15" s="101" t="str">
        <f ca="1">IF(AND($B15&lt;&gt;"",AC$11&lt;&gt;""),IF(COUNTIF(Matches[JOURNEY],"=" &amp; $B15 &amp; " to " &amp; AC$11)&gt;0,"X","-"),"")</f>
        <v/>
      </c>
      <c r="AD15" s="101" t="str">
        <f ca="1">IF(AND($B15&lt;&gt;"",AD$11&lt;&gt;""),IF(COUNTIF(Matches[JOURNEY],"=" &amp; $B15 &amp; " to " &amp; AD$11)&gt;0,"X","-"),"")</f>
        <v/>
      </c>
      <c r="AE15" s="101" t="str">
        <f ca="1">IF(AND($B15&lt;&gt;"",AE$11&lt;&gt;""),IF(COUNTIF(Matches[JOURNEY],"=" &amp; $B15 &amp; " to " &amp; AE$11)&gt;0,"X","-"),"")</f>
        <v/>
      </c>
      <c r="AF15" s="101" t="str">
        <f ca="1">IF(AND($B15&lt;&gt;"",AF$11&lt;&gt;""),IF(COUNTIF(Matches[JOURNEY],"=" &amp; $B15 &amp; " to " &amp; AF$11)&gt;0,"X","-"),"")</f>
        <v/>
      </c>
      <c r="AG15" s="101" t="str">
        <f ca="1">IF(AND($B15&lt;&gt;"",AG$11&lt;&gt;""),IF(COUNTIF(Matches[JOURNEY],"=" &amp; $B15 &amp; " to " &amp; AG$11)&gt;0,"X","-"),"")</f>
        <v/>
      </c>
      <c r="AH15" s="101" t="str">
        <f ca="1">IF(AND($B15&lt;&gt;"",AH$11&lt;&gt;""),IF(COUNTIF(Matches[JOURNEY],"=" &amp; $B15 &amp; " to " &amp; AH$11)&gt;0,"X","-"),"")</f>
        <v/>
      </c>
      <c r="AI15" s="101" t="str">
        <f ca="1">IF(AND($B15&lt;&gt;"",AI$11&lt;&gt;""),IF(COUNTIF(Matches[JOURNEY],"=" &amp; $B15 &amp; " to " &amp; AI$11)&gt;0,"X","-"),"")</f>
        <v/>
      </c>
      <c r="AJ15" s="101" t="str">
        <f ca="1">IF(AND($B15&lt;&gt;"",AJ$11&lt;&gt;""),IF(COUNTIF(Matches[JOURNEY],"=" &amp; $B15 &amp; " to " &amp; AJ$11)&gt;0,"X","-"),"")</f>
        <v/>
      </c>
      <c r="AK15" s="101" t="str">
        <f ca="1">IF(AND($B15&lt;&gt;"",AK$11&lt;&gt;""),IF(COUNTIF(Matches[JOURNEY],"=" &amp; $B15 &amp; " to " &amp; AK$11)&gt;0,"X","-"),"")</f>
        <v/>
      </c>
      <c r="AL15" s="101" t="str">
        <f ca="1">IF(AND($B15&lt;&gt;"",AL$11&lt;&gt;""),IF(COUNTIF(Matches[JOURNEY],"=" &amp; $B15 &amp; " to " &amp; AL$11)&gt;0,"X","-"),"")</f>
        <v/>
      </c>
      <c r="AM15" s="101" t="str">
        <f ca="1">IF(AND($B15&lt;&gt;"",AM$11&lt;&gt;""),IF(COUNTIF(Matches[JOURNEY],"=" &amp; $B15 &amp; " to " &amp; AM$11)&gt;0,"X","-"),"")</f>
        <v/>
      </c>
      <c r="AN15" s="101" t="str">
        <f ca="1">IF(AND($B15&lt;&gt;"",AN$11&lt;&gt;""),IF(COUNTIF(Matches[JOURNEY],"=" &amp; $B15 &amp; " to " &amp; AN$11)&gt;0,"X","-"),"")</f>
        <v/>
      </c>
      <c r="AO15" s="101" t="str">
        <f ca="1">IF(AND($B15&lt;&gt;"",AO$11&lt;&gt;""),IF(COUNTIF(Matches[JOURNEY],"=" &amp; $B15 &amp; " to " &amp; AO$11)&gt;0,"X","-"),"")</f>
        <v/>
      </c>
      <c r="AP15" s="101" t="str">
        <f ca="1">IF(AND($B15&lt;&gt;"",AP$11&lt;&gt;""),IF(COUNTIF(Matches[JOURNEY],"=" &amp; $B15 &amp; " to " &amp; AP$11)&gt;0,"X","-"),"")</f>
        <v/>
      </c>
      <c r="AQ15" s="101" t="str">
        <f ca="1">IF(AND($B15&lt;&gt;"",AQ$11&lt;&gt;""),IF(COUNTIF(Matches[JOURNEY],"=" &amp; $B15 &amp; " to " &amp; AQ$11)&gt;0,"X","-"),"")</f>
        <v/>
      </c>
      <c r="AR15" s="101" t="str">
        <f ca="1">IF(AND($B15&lt;&gt;"",AR$11&lt;&gt;""),IF(COUNTIF(Matches[JOURNEY],"=" &amp; $B15 &amp; " to " &amp; AR$11)&gt;0,"X","-"),"")</f>
        <v/>
      </c>
      <c r="AS15" s="101" t="str">
        <f ca="1">IF(AND($B15&lt;&gt;"",AS$11&lt;&gt;""),IF(COUNTIF(Matches[JOURNEY],"=" &amp; $B15 &amp; " to " &amp; AS$11)&gt;0,"X","-"),"")</f>
        <v/>
      </c>
      <c r="AT15" s="101" t="str">
        <f ca="1">IF(AND($B15&lt;&gt;"",AT$11&lt;&gt;""),IF(COUNTIF(Matches[JOURNEY],"=" &amp; $B15 &amp; " to " &amp; AT$11)&gt;0,"X","-"),"")</f>
        <v/>
      </c>
      <c r="AU15" s="101" t="str">
        <f ca="1">IF(AND($B15&lt;&gt;"",AU$11&lt;&gt;""),IF(COUNTIF(Matches[JOURNEY],"=" &amp; $B15 &amp; " to " &amp; AU$11)&gt;0,"X","-"),"")</f>
        <v/>
      </c>
      <c r="AV15" s="101" t="str">
        <f ca="1">IF(AND($B15&lt;&gt;"",AV$11&lt;&gt;""),IF(COUNTIF(Matches[JOURNEY],"=" &amp; $B15 &amp; " to " &amp; AV$11)&gt;0,"X","-"),"")</f>
        <v/>
      </c>
      <c r="AW15" s="101" t="str">
        <f ca="1">IF(AND($B15&lt;&gt;"",AW$11&lt;&gt;""),IF(COUNTIF(Matches[JOURNEY],"=" &amp; $B15 &amp; " to " &amp; AW$11)&gt;0,"X","-"),"")</f>
        <v/>
      </c>
      <c r="AX15" s="101" t="str">
        <f ca="1">IF(AND($B15&lt;&gt;"",AX$11&lt;&gt;""),IF(COUNTIF(Matches[JOURNEY],"=" &amp; $B15 &amp; " to " &amp; AX$11)&gt;0,"X","-"),"")</f>
        <v/>
      </c>
      <c r="AY15" s="101" t="str">
        <f ca="1">IF(AND($B15&lt;&gt;"",AY$11&lt;&gt;""),IF(COUNTIF(Matches[JOURNEY],"=" &amp; $B15 &amp; " to " &amp; AY$11)&gt;0,"X","-"),"")</f>
        <v/>
      </c>
      <c r="AZ15" s="101" t="str">
        <f ca="1">IF(AND($B15&lt;&gt;"",AZ$11&lt;&gt;""),IF(COUNTIF(Matches[JOURNEY],"=" &amp; $B15 &amp; " to " &amp; AZ$11)&gt;0,"X","-"),"")</f>
        <v/>
      </c>
      <c r="BA15" s="101" t="str">
        <f ca="1">IF(AND($B15&lt;&gt;"",BA$11&lt;&gt;""),IF(COUNTIF(Matches[JOURNEY],"=" &amp; $B15 &amp; " to " &amp; BA$11)&gt;0,"X","-"),"")</f>
        <v/>
      </c>
      <c r="BB15" s="101" t="str">
        <f ca="1">IF(AND($B15&lt;&gt;"",BB$11&lt;&gt;""),IF(COUNTIF(Matches[JOURNEY],"=" &amp; $B15 &amp; " to " &amp; BB$11)&gt;0,"X","-"),"")</f>
        <v/>
      </c>
      <c r="BC15" s="101" t="str">
        <f ca="1">IF(AND($B15&lt;&gt;"",BC$11&lt;&gt;""),IF(COUNTIF(Matches[JOURNEY],"=" &amp; $B15 &amp; " to " &amp; BC$11)&gt;0,"X","-"),"")</f>
        <v/>
      </c>
      <c r="BD15" s="101" t="str">
        <f ca="1">IF(AND($B15&lt;&gt;"",BD$11&lt;&gt;""),IF(COUNTIF(Matches[JOURNEY],"=" &amp; $B15 &amp; " to " &amp; BD$11)&gt;0,"X","-"),"")</f>
        <v/>
      </c>
      <c r="BE15" s="101" t="str">
        <f ca="1">IF(AND($B15&lt;&gt;"",BE$11&lt;&gt;""),IF(COUNTIF(Matches[JOURNEY],"=" &amp; $B15 &amp; " to " &amp; BE$11)&gt;0,"X","-"),"")</f>
        <v/>
      </c>
      <c r="BF15" s="101" t="str">
        <f ca="1">IF(AND($B15&lt;&gt;"",BF$11&lt;&gt;""),IF(COUNTIF(Matches[JOURNEY],"=" &amp; $B15 &amp; " to " &amp; BF$11)&gt;0,"X","-"),"")</f>
        <v/>
      </c>
      <c r="BG15" s="101" t="str">
        <f ca="1">IF(AND($B15&lt;&gt;"",BG$11&lt;&gt;""),IF(COUNTIF(Matches[JOURNEY],"=" &amp; $B15 &amp; " to " &amp; BG$11)&gt;0,"X","-"),"")</f>
        <v/>
      </c>
      <c r="BH15" s="101" t="str">
        <f ca="1">IF(AND($B15&lt;&gt;"",BH$11&lt;&gt;""),IF(COUNTIF(Matches[JOURNEY],"=" &amp; $B15 &amp; " to " &amp; BH$11)&gt;0,"X","-"),"")</f>
        <v/>
      </c>
      <c r="BI15" s="101" t="str">
        <f ca="1">IF(AND($B15&lt;&gt;"",BI$11&lt;&gt;""),IF(COUNTIF(Matches[JOURNEY],"=" &amp; $B15 &amp; " to " &amp; BI$11)&gt;0,"X","-"),"")</f>
        <v/>
      </c>
      <c r="BJ15" s="101" t="str">
        <f ca="1">IF(AND($B15&lt;&gt;"",BJ$11&lt;&gt;""),IF(COUNTIF(Matches[JOURNEY],"=" &amp; $B15 &amp; " to " &amp; BJ$11)&gt;0,"X","-"),"")</f>
        <v/>
      </c>
      <c r="BK15" s="101" t="str">
        <f ca="1">IF(AND($B15&lt;&gt;"",BK$11&lt;&gt;""),IF(COUNTIF(Matches[JOURNEY],"=" &amp; $B15 &amp; " to " &amp; BK$11)&gt;0,"X","-"),"")</f>
        <v/>
      </c>
      <c r="BL15" s="101" t="str">
        <f ca="1">IF(AND($B15&lt;&gt;"",BL$11&lt;&gt;""),IF(COUNTIF(Matches[JOURNEY],"=" &amp; $B15 &amp; " to " &amp; BL$11)&gt;0,"X","-"),"")</f>
        <v/>
      </c>
      <c r="BM15" s="101" t="str">
        <f ca="1">IF(AND($B15&lt;&gt;"",BM$11&lt;&gt;""),IF(COUNTIF(Matches[JOURNEY],"=" &amp; $B15 &amp; " to " &amp; BM$11)&gt;0,"X","-"),"")</f>
        <v/>
      </c>
      <c r="BN15" s="101" t="str">
        <f ca="1">IF(AND($B15&lt;&gt;"",BN$11&lt;&gt;""),IF(COUNTIF(Matches[JOURNEY],"=" &amp; $B15 &amp; " to " &amp; BN$11)&gt;0,"X","-"),"")</f>
        <v/>
      </c>
      <c r="BO15" s="101" t="str">
        <f ca="1">IF(AND($B15&lt;&gt;"",BO$11&lt;&gt;""),IF(COUNTIF(Matches[JOURNEY],"=" &amp; $B15 &amp; " to " &amp; BO$11)&gt;0,"X","-"),"")</f>
        <v/>
      </c>
      <c r="BP15" s="101" t="str">
        <f ca="1">IF(AND($B15&lt;&gt;"",BP$11&lt;&gt;""),IF(COUNTIF(Matches[JOURNEY],"=" &amp; $B15 &amp; " to " &amp; BP$11)&gt;0,"X","-"),"")</f>
        <v/>
      </c>
      <c r="BQ15" s="102">
        <f t="shared" ca="1" si="5"/>
        <v>1</v>
      </c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</row>
    <row r="16" spans="1:135" ht="21">
      <c r="A16" s="99">
        <f t="shared" ca="1" si="4"/>
        <v>5</v>
      </c>
      <c r="B16" s="100" t="str">
        <f ca="1"/>
        <v>3NB</v>
      </c>
      <c r="C16" s="101" t="str">
        <f ca="1">IF(AND($B16&lt;&gt;"",C$11&lt;&gt;""),IF(COUNTIF(Matches[JOURNEY],"=" &amp; $B16 &amp; " to " &amp; C$11)&gt;0,"X","-"),"")</f>
        <v>X</v>
      </c>
      <c r="D16" s="101" t="str">
        <f ca="1">IF(AND($B16&lt;&gt;"",D$11&lt;&gt;""),IF(COUNTIF(Matches[JOURNEY],"=" &amp; $B16 &amp; " to " &amp; D$11)&gt;0,"X","-"),"")</f>
        <v>-</v>
      </c>
      <c r="E16" s="101" t="str">
        <f ca="1">IF(AND($B16&lt;&gt;"",E$11&lt;&gt;""),IF(COUNTIF(Matches[JOURNEY],"=" &amp; $B16 &amp; " to " &amp; E$11)&gt;0,"X","-"),"")</f>
        <v>X</v>
      </c>
      <c r="F16" s="101" t="str">
        <f ca="1">IF(AND($B16&lt;&gt;"",F$11&lt;&gt;""),IF(COUNTIF(Matches[JOURNEY],"=" &amp; $B16 &amp; " to " &amp; F$11)&gt;0,"X","-"),"")</f>
        <v>-</v>
      </c>
      <c r="G16" s="101" t="str">
        <f ca="1">IF(AND($B16&lt;&gt;"",G$11&lt;&gt;""),IF(COUNTIF(Matches[JOURNEY],"=" &amp; $B16 &amp; " to " &amp; G$11)&gt;0,"X","-"),"")</f>
        <v>-</v>
      </c>
      <c r="H16" s="101" t="str">
        <f ca="1">IF(AND($B16&lt;&gt;"",H$11&lt;&gt;""),IF(COUNTIF(Matches[JOURNEY],"=" &amp; $B16 &amp; " to " &amp; H$11)&gt;0,"X","-"),"")</f>
        <v>-</v>
      </c>
      <c r="I16" s="101" t="str">
        <f ca="1">IF(AND($B16&lt;&gt;"",I$11&lt;&gt;""),IF(COUNTIF(Matches[JOURNEY],"=" &amp; $B16 &amp; " to " &amp; I$11)&gt;0,"X","-"),"")</f>
        <v>X</v>
      </c>
      <c r="J16" s="101" t="str">
        <f ca="1">IF(AND($B16&lt;&gt;"",J$11&lt;&gt;""),IF(COUNTIF(Matches[JOURNEY],"=" &amp; $B16 &amp; " to " &amp; J$11)&gt;0,"X","-"),"")</f>
        <v>-</v>
      </c>
      <c r="K16" s="101" t="str">
        <f ca="1">IF(AND($B16&lt;&gt;"",K$11&lt;&gt;""),IF(COUNTIF(Matches[JOURNEY],"=" &amp; $B16 &amp; " to " &amp; K$11)&gt;0,"X","-"),"")</f>
        <v>X</v>
      </c>
      <c r="L16" s="101" t="str">
        <f ca="1">IF(AND($B16&lt;&gt;"",L$11&lt;&gt;""),IF(COUNTIF(Matches[JOURNEY],"=" &amp; $B16 &amp; " to " &amp; L$11)&gt;0,"X","-"),"")</f>
        <v>X</v>
      </c>
      <c r="M16" s="101" t="str">
        <f ca="1">IF(AND($B16&lt;&gt;"",M$11&lt;&gt;""),IF(COUNTIF(Matches[JOURNEY],"=" &amp; $B16 &amp; " to " &amp; M$11)&gt;0,"X","-"),"")</f>
        <v>-</v>
      </c>
      <c r="N16" s="101" t="str">
        <f ca="1">IF(AND($B16&lt;&gt;"",N$11&lt;&gt;""),IF(COUNTIF(Matches[JOURNEY],"=" &amp; $B16 &amp; " to " &amp; N$11)&gt;0,"X","-"),"")</f>
        <v/>
      </c>
      <c r="O16" s="101" t="str">
        <f ca="1">IF(AND($B16&lt;&gt;"",O$11&lt;&gt;""),IF(COUNTIF(Matches[JOURNEY],"=" &amp; $B16 &amp; " to " &amp; O$11)&gt;0,"X","-"),"")</f>
        <v/>
      </c>
      <c r="P16" s="101" t="str">
        <f ca="1">IF(AND($B16&lt;&gt;"",P$11&lt;&gt;""),IF(COUNTIF(Matches[JOURNEY],"=" &amp; $B16 &amp; " to " &amp; P$11)&gt;0,"X","-"),"")</f>
        <v/>
      </c>
      <c r="Q16" s="101" t="str">
        <f ca="1">IF(AND($B16&lt;&gt;"",Q$11&lt;&gt;""),IF(COUNTIF(Matches[JOURNEY],"=" &amp; $B16 &amp; " to " &amp; Q$11)&gt;0,"X","-"),"")</f>
        <v/>
      </c>
      <c r="R16" s="101" t="str">
        <f ca="1">IF(AND($B16&lt;&gt;"",R$11&lt;&gt;""),IF(COUNTIF(Matches[JOURNEY],"=" &amp; $B16 &amp; " to " &amp; R$11)&gt;0,"X","-"),"")</f>
        <v/>
      </c>
      <c r="S16" s="101" t="str">
        <f ca="1">IF(AND($B16&lt;&gt;"",S$11&lt;&gt;""),IF(COUNTIF(Matches[JOURNEY],"=" &amp; $B16 &amp; " to " &amp; S$11)&gt;0,"X","-"),"")</f>
        <v/>
      </c>
      <c r="T16" s="101" t="str">
        <f ca="1">IF(AND($B16&lt;&gt;"",T$11&lt;&gt;""),IF(COUNTIF(Matches[JOURNEY],"=" &amp; $B16 &amp; " to " &amp; T$11)&gt;0,"X","-"),"")</f>
        <v/>
      </c>
      <c r="U16" s="101" t="str">
        <f ca="1">IF(AND($B16&lt;&gt;"",U$11&lt;&gt;""),IF(COUNTIF(Matches[JOURNEY],"=" &amp; $B16 &amp; " to " &amp; U$11)&gt;0,"X","-"),"")</f>
        <v/>
      </c>
      <c r="V16" s="101" t="str">
        <f ca="1">IF(AND($B16&lt;&gt;"",V$11&lt;&gt;""),IF(COUNTIF(Matches[JOURNEY],"=" &amp; $B16 &amp; " to " &amp; V$11)&gt;0,"X","-"),"")</f>
        <v/>
      </c>
      <c r="W16" s="101" t="str">
        <f ca="1">IF(AND($B16&lt;&gt;"",W$11&lt;&gt;""),IF(COUNTIF(Matches[JOURNEY],"=" &amp; $B16 &amp; " to " &amp; W$11)&gt;0,"X","-"),"")</f>
        <v/>
      </c>
      <c r="X16" s="101" t="str">
        <f ca="1">IF(AND($B16&lt;&gt;"",X$11&lt;&gt;""),IF(COUNTIF(Matches[JOURNEY],"=" &amp; $B16 &amp; " to " &amp; X$11)&gt;0,"X","-"),"")</f>
        <v/>
      </c>
      <c r="Y16" s="101" t="str">
        <f ca="1">IF(AND($B16&lt;&gt;"",Y$11&lt;&gt;""),IF(COUNTIF(Matches[JOURNEY],"=" &amp; $B16 &amp; " to " &amp; Y$11)&gt;0,"X","-"),"")</f>
        <v/>
      </c>
      <c r="Z16" s="101" t="str">
        <f ca="1">IF(AND($B16&lt;&gt;"",Z$11&lt;&gt;""),IF(COUNTIF(Matches[JOURNEY],"=" &amp; $B16 &amp; " to " &amp; Z$11)&gt;0,"X","-"),"")</f>
        <v/>
      </c>
      <c r="AA16" s="101" t="str">
        <f ca="1">IF(AND($B16&lt;&gt;"",AA$11&lt;&gt;""),IF(COUNTIF(Matches[JOURNEY],"=" &amp; $B16 &amp; " to " &amp; AA$11)&gt;0,"X","-"),"")</f>
        <v/>
      </c>
      <c r="AB16" s="101" t="str">
        <f ca="1">IF(AND($B16&lt;&gt;"",AB$11&lt;&gt;""),IF(COUNTIF(Matches[JOURNEY],"=" &amp; $B16 &amp; " to " &amp; AB$11)&gt;0,"X","-"),"")</f>
        <v/>
      </c>
      <c r="AC16" s="101" t="str">
        <f ca="1">IF(AND($B16&lt;&gt;"",AC$11&lt;&gt;""),IF(COUNTIF(Matches[JOURNEY],"=" &amp; $B16 &amp; " to " &amp; AC$11)&gt;0,"X","-"),"")</f>
        <v/>
      </c>
      <c r="AD16" s="101" t="str">
        <f ca="1">IF(AND($B16&lt;&gt;"",AD$11&lt;&gt;""),IF(COUNTIF(Matches[JOURNEY],"=" &amp; $B16 &amp; " to " &amp; AD$11)&gt;0,"X","-"),"")</f>
        <v/>
      </c>
      <c r="AE16" s="101" t="str">
        <f ca="1">IF(AND($B16&lt;&gt;"",AE$11&lt;&gt;""),IF(COUNTIF(Matches[JOURNEY],"=" &amp; $B16 &amp; " to " &amp; AE$11)&gt;0,"X","-"),"")</f>
        <v/>
      </c>
      <c r="AF16" s="101" t="str">
        <f ca="1">IF(AND($B16&lt;&gt;"",AF$11&lt;&gt;""),IF(COUNTIF(Matches[JOURNEY],"=" &amp; $B16 &amp; " to " &amp; AF$11)&gt;0,"X","-"),"")</f>
        <v/>
      </c>
      <c r="AG16" s="101" t="str">
        <f ca="1">IF(AND($B16&lt;&gt;"",AG$11&lt;&gt;""),IF(COUNTIF(Matches[JOURNEY],"=" &amp; $B16 &amp; " to " &amp; AG$11)&gt;0,"X","-"),"")</f>
        <v/>
      </c>
      <c r="AH16" s="101" t="str">
        <f ca="1">IF(AND($B16&lt;&gt;"",AH$11&lt;&gt;""),IF(COUNTIF(Matches[JOURNEY],"=" &amp; $B16 &amp; " to " &amp; AH$11)&gt;0,"X","-"),"")</f>
        <v/>
      </c>
      <c r="AI16" s="101" t="str">
        <f ca="1">IF(AND($B16&lt;&gt;"",AI$11&lt;&gt;""),IF(COUNTIF(Matches[JOURNEY],"=" &amp; $B16 &amp; " to " &amp; AI$11)&gt;0,"X","-"),"")</f>
        <v/>
      </c>
      <c r="AJ16" s="101" t="str">
        <f ca="1">IF(AND($B16&lt;&gt;"",AJ$11&lt;&gt;""),IF(COUNTIF(Matches[JOURNEY],"=" &amp; $B16 &amp; " to " &amp; AJ$11)&gt;0,"X","-"),"")</f>
        <v/>
      </c>
      <c r="AK16" s="101" t="str">
        <f ca="1">IF(AND($B16&lt;&gt;"",AK$11&lt;&gt;""),IF(COUNTIF(Matches[JOURNEY],"=" &amp; $B16 &amp; " to " &amp; AK$11)&gt;0,"X","-"),"")</f>
        <v/>
      </c>
      <c r="AL16" s="101" t="str">
        <f ca="1">IF(AND($B16&lt;&gt;"",AL$11&lt;&gt;""),IF(COUNTIF(Matches[JOURNEY],"=" &amp; $B16 &amp; " to " &amp; AL$11)&gt;0,"X","-"),"")</f>
        <v/>
      </c>
      <c r="AM16" s="101" t="str">
        <f ca="1">IF(AND($B16&lt;&gt;"",AM$11&lt;&gt;""),IF(COUNTIF(Matches[JOURNEY],"=" &amp; $B16 &amp; " to " &amp; AM$11)&gt;0,"X","-"),"")</f>
        <v/>
      </c>
      <c r="AN16" s="101" t="str">
        <f ca="1">IF(AND($B16&lt;&gt;"",AN$11&lt;&gt;""),IF(COUNTIF(Matches[JOURNEY],"=" &amp; $B16 &amp; " to " &amp; AN$11)&gt;0,"X","-"),"")</f>
        <v/>
      </c>
      <c r="AO16" s="101" t="str">
        <f ca="1">IF(AND($B16&lt;&gt;"",AO$11&lt;&gt;""),IF(COUNTIF(Matches[JOURNEY],"=" &amp; $B16 &amp; " to " &amp; AO$11)&gt;0,"X","-"),"")</f>
        <v/>
      </c>
      <c r="AP16" s="101" t="str">
        <f ca="1">IF(AND($B16&lt;&gt;"",AP$11&lt;&gt;""),IF(COUNTIF(Matches[JOURNEY],"=" &amp; $B16 &amp; " to " &amp; AP$11)&gt;0,"X","-"),"")</f>
        <v/>
      </c>
      <c r="AQ16" s="101" t="str">
        <f ca="1">IF(AND($B16&lt;&gt;"",AQ$11&lt;&gt;""),IF(COUNTIF(Matches[JOURNEY],"=" &amp; $B16 &amp; " to " &amp; AQ$11)&gt;0,"X","-"),"")</f>
        <v/>
      </c>
      <c r="AR16" s="101" t="str">
        <f ca="1">IF(AND($B16&lt;&gt;"",AR$11&lt;&gt;""),IF(COUNTIF(Matches[JOURNEY],"=" &amp; $B16 &amp; " to " &amp; AR$11)&gt;0,"X","-"),"")</f>
        <v/>
      </c>
      <c r="AS16" s="101" t="str">
        <f ca="1">IF(AND($B16&lt;&gt;"",AS$11&lt;&gt;""),IF(COUNTIF(Matches[JOURNEY],"=" &amp; $B16 &amp; " to " &amp; AS$11)&gt;0,"X","-"),"")</f>
        <v/>
      </c>
      <c r="AT16" s="101" t="str">
        <f ca="1">IF(AND($B16&lt;&gt;"",AT$11&lt;&gt;""),IF(COUNTIF(Matches[JOURNEY],"=" &amp; $B16 &amp; " to " &amp; AT$11)&gt;0,"X","-"),"")</f>
        <v/>
      </c>
      <c r="AU16" s="101" t="str">
        <f ca="1">IF(AND($B16&lt;&gt;"",AU$11&lt;&gt;""),IF(COUNTIF(Matches[JOURNEY],"=" &amp; $B16 &amp; " to " &amp; AU$11)&gt;0,"X","-"),"")</f>
        <v/>
      </c>
      <c r="AV16" s="101" t="str">
        <f ca="1">IF(AND($B16&lt;&gt;"",AV$11&lt;&gt;""),IF(COUNTIF(Matches[JOURNEY],"=" &amp; $B16 &amp; " to " &amp; AV$11)&gt;0,"X","-"),"")</f>
        <v/>
      </c>
      <c r="AW16" s="101" t="str">
        <f ca="1">IF(AND($B16&lt;&gt;"",AW$11&lt;&gt;""),IF(COUNTIF(Matches[JOURNEY],"=" &amp; $B16 &amp; " to " &amp; AW$11)&gt;0,"X","-"),"")</f>
        <v/>
      </c>
      <c r="AX16" s="101" t="str">
        <f ca="1">IF(AND($B16&lt;&gt;"",AX$11&lt;&gt;""),IF(COUNTIF(Matches[JOURNEY],"=" &amp; $B16 &amp; " to " &amp; AX$11)&gt;0,"X","-"),"")</f>
        <v/>
      </c>
      <c r="AY16" s="101" t="str">
        <f ca="1">IF(AND($B16&lt;&gt;"",AY$11&lt;&gt;""),IF(COUNTIF(Matches[JOURNEY],"=" &amp; $B16 &amp; " to " &amp; AY$11)&gt;0,"X","-"),"")</f>
        <v/>
      </c>
      <c r="AZ16" s="101" t="str">
        <f ca="1">IF(AND($B16&lt;&gt;"",AZ$11&lt;&gt;""),IF(COUNTIF(Matches[JOURNEY],"=" &amp; $B16 &amp; " to " &amp; AZ$11)&gt;0,"X","-"),"")</f>
        <v/>
      </c>
      <c r="BA16" s="101" t="str">
        <f ca="1">IF(AND($B16&lt;&gt;"",BA$11&lt;&gt;""),IF(COUNTIF(Matches[JOURNEY],"=" &amp; $B16 &amp; " to " &amp; BA$11)&gt;0,"X","-"),"")</f>
        <v/>
      </c>
      <c r="BB16" s="101" t="str">
        <f ca="1">IF(AND($B16&lt;&gt;"",BB$11&lt;&gt;""),IF(COUNTIF(Matches[JOURNEY],"=" &amp; $B16 &amp; " to " &amp; BB$11)&gt;0,"X","-"),"")</f>
        <v/>
      </c>
      <c r="BC16" s="101" t="str">
        <f ca="1">IF(AND($B16&lt;&gt;"",BC$11&lt;&gt;""),IF(COUNTIF(Matches[JOURNEY],"=" &amp; $B16 &amp; " to " &amp; BC$11)&gt;0,"X","-"),"")</f>
        <v/>
      </c>
      <c r="BD16" s="101" t="str">
        <f ca="1">IF(AND($B16&lt;&gt;"",BD$11&lt;&gt;""),IF(COUNTIF(Matches[JOURNEY],"=" &amp; $B16 &amp; " to " &amp; BD$11)&gt;0,"X","-"),"")</f>
        <v/>
      </c>
      <c r="BE16" s="101" t="str">
        <f ca="1">IF(AND($B16&lt;&gt;"",BE$11&lt;&gt;""),IF(COUNTIF(Matches[JOURNEY],"=" &amp; $B16 &amp; " to " &amp; BE$11)&gt;0,"X","-"),"")</f>
        <v/>
      </c>
      <c r="BF16" s="101" t="str">
        <f ca="1">IF(AND($B16&lt;&gt;"",BF$11&lt;&gt;""),IF(COUNTIF(Matches[JOURNEY],"=" &amp; $B16 &amp; " to " &amp; BF$11)&gt;0,"X","-"),"")</f>
        <v/>
      </c>
      <c r="BG16" s="101" t="str">
        <f ca="1">IF(AND($B16&lt;&gt;"",BG$11&lt;&gt;""),IF(COUNTIF(Matches[JOURNEY],"=" &amp; $B16 &amp; " to " &amp; BG$11)&gt;0,"X","-"),"")</f>
        <v/>
      </c>
      <c r="BH16" s="101" t="str">
        <f ca="1">IF(AND($B16&lt;&gt;"",BH$11&lt;&gt;""),IF(COUNTIF(Matches[JOURNEY],"=" &amp; $B16 &amp; " to " &amp; BH$11)&gt;0,"X","-"),"")</f>
        <v/>
      </c>
      <c r="BI16" s="101" t="str">
        <f ca="1">IF(AND($B16&lt;&gt;"",BI$11&lt;&gt;""),IF(COUNTIF(Matches[JOURNEY],"=" &amp; $B16 &amp; " to " &amp; BI$11)&gt;0,"X","-"),"")</f>
        <v/>
      </c>
      <c r="BJ16" s="101" t="str">
        <f ca="1">IF(AND($B16&lt;&gt;"",BJ$11&lt;&gt;""),IF(COUNTIF(Matches[JOURNEY],"=" &amp; $B16 &amp; " to " &amp; BJ$11)&gt;0,"X","-"),"")</f>
        <v/>
      </c>
      <c r="BK16" s="101" t="str">
        <f ca="1">IF(AND($B16&lt;&gt;"",BK$11&lt;&gt;""),IF(COUNTIF(Matches[JOURNEY],"=" &amp; $B16 &amp; " to " &amp; BK$11)&gt;0,"X","-"),"")</f>
        <v/>
      </c>
      <c r="BL16" s="101" t="str">
        <f ca="1">IF(AND($B16&lt;&gt;"",BL$11&lt;&gt;""),IF(COUNTIF(Matches[JOURNEY],"=" &amp; $B16 &amp; " to " &amp; BL$11)&gt;0,"X","-"),"")</f>
        <v/>
      </c>
      <c r="BM16" s="101" t="str">
        <f ca="1">IF(AND($B16&lt;&gt;"",BM$11&lt;&gt;""),IF(COUNTIF(Matches[JOURNEY],"=" &amp; $B16 &amp; " to " &amp; BM$11)&gt;0,"X","-"),"")</f>
        <v/>
      </c>
      <c r="BN16" s="101" t="str">
        <f ca="1">IF(AND($B16&lt;&gt;"",BN$11&lt;&gt;""),IF(COUNTIF(Matches[JOURNEY],"=" &amp; $B16 &amp; " to " &amp; BN$11)&gt;0,"X","-"),"")</f>
        <v/>
      </c>
      <c r="BO16" s="101" t="str">
        <f ca="1">IF(AND($B16&lt;&gt;"",BO$11&lt;&gt;""),IF(COUNTIF(Matches[JOURNEY],"=" &amp; $B16 &amp; " to " &amp; BO$11)&gt;0,"X","-"),"")</f>
        <v/>
      </c>
      <c r="BP16" s="101" t="str">
        <f ca="1">IF(AND($B16&lt;&gt;"",BP$11&lt;&gt;""),IF(COUNTIF(Matches[JOURNEY],"=" &amp; $B16 &amp; " to " &amp; BP$11)&gt;0,"X","-"),"")</f>
        <v/>
      </c>
      <c r="BQ16" s="102">
        <f t="shared" ca="1" si="5"/>
        <v>5</v>
      </c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</row>
    <row r="17" spans="1:101" ht="21">
      <c r="A17" s="99">
        <f t="shared" ca="1" si="4"/>
        <v>0</v>
      </c>
      <c r="B17" s="100" t="str">
        <f ca="1"/>
        <v>3SB</v>
      </c>
      <c r="C17" s="101" t="str">
        <f ca="1">IF(AND($B17&lt;&gt;"",C$11&lt;&gt;""),IF(COUNTIF(Matches[JOURNEY],"=" &amp; $B17 &amp; " to " &amp; C$11)&gt;0,"X","-"),"")</f>
        <v>-</v>
      </c>
      <c r="D17" s="101" t="str">
        <f ca="1">IF(AND($B17&lt;&gt;"",D$11&lt;&gt;""),IF(COUNTIF(Matches[JOURNEY],"=" &amp; $B17 &amp; " to " &amp; D$11)&gt;0,"X","-"),"")</f>
        <v>-</v>
      </c>
      <c r="E17" s="101" t="str">
        <f ca="1">IF(AND($B17&lt;&gt;"",E$11&lt;&gt;""),IF(COUNTIF(Matches[JOURNEY],"=" &amp; $B17 &amp; " to " &amp; E$11)&gt;0,"X","-"),"")</f>
        <v>-</v>
      </c>
      <c r="F17" s="101" t="str">
        <f ca="1">IF(AND($B17&lt;&gt;"",F$11&lt;&gt;""),IF(COUNTIF(Matches[JOURNEY],"=" &amp; $B17 &amp; " to " &amp; F$11)&gt;0,"X","-"),"")</f>
        <v>-</v>
      </c>
      <c r="G17" s="101" t="str">
        <f ca="1">IF(AND($B17&lt;&gt;"",G$11&lt;&gt;""),IF(COUNTIF(Matches[JOURNEY],"=" &amp; $B17 &amp; " to " &amp; G$11)&gt;0,"X","-"),"")</f>
        <v>-</v>
      </c>
      <c r="H17" s="101" t="str">
        <f ca="1">IF(AND($B17&lt;&gt;"",H$11&lt;&gt;""),IF(COUNTIF(Matches[JOURNEY],"=" &amp; $B17 &amp; " to " &amp; H$11)&gt;0,"X","-"),"")</f>
        <v>-</v>
      </c>
      <c r="I17" s="101" t="str">
        <f ca="1">IF(AND($B17&lt;&gt;"",I$11&lt;&gt;""),IF(COUNTIF(Matches[JOURNEY],"=" &amp; $B17 &amp; " to " &amp; I$11)&gt;0,"X","-"),"")</f>
        <v>-</v>
      </c>
      <c r="J17" s="101" t="str">
        <f ca="1">IF(AND($B17&lt;&gt;"",J$11&lt;&gt;""),IF(COUNTIF(Matches[JOURNEY],"=" &amp; $B17 &amp; " to " &amp; J$11)&gt;0,"X","-"),"")</f>
        <v>-</v>
      </c>
      <c r="K17" s="101" t="str">
        <f ca="1">IF(AND($B17&lt;&gt;"",K$11&lt;&gt;""),IF(COUNTIF(Matches[JOURNEY],"=" &amp; $B17 &amp; " to " &amp; K$11)&gt;0,"X","-"),"")</f>
        <v>-</v>
      </c>
      <c r="L17" s="101" t="str">
        <f ca="1">IF(AND($B17&lt;&gt;"",L$11&lt;&gt;""),IF(COUNTIF(Matches[JOURNEY],"=" &amp; $B17 &amp; " to " &amp; L$11)&gt;0,"X","-"),"")</f>
        <v>-</v>
      </c>
      <c r="M17" s="101" t="str">
        <f ca="1">IF(AND($B17&lt;&gt;"",M$11&lt;&gt;""),IF(COUNTIF(Matches[JOURNEY],"=" &amp; $B17 &amp; " to " &amp; M$11)&gt;0,"X","-"),"")</f>
        <v>-</v>
      </c>
      <c r="N17" s="101" t="str">
        <f ca="1">IF(AND($B17&lt;&gt;"",N$11&lt;&gt;""),IF(COUNTIF(Matches[JOURNEY],"=" &amp; $B17 &amp; " to " &amp; N$11)&gt;0,"X","-"),"")</f>
        <v/>
      </c>
      <c r="O17" s="101" t="str">
        <f ca="1">IF(AND($B17&lt;&gt;"",O$11&lt;&gt;""),IF(COUNTIF(Matches[JOURNEY],"=" &amp; $B17 &amp; " to " &amp; O$11)&gt;0,"X","-"),"")</f>
        <v/>
      </c>
      <c r="P17" s="101" t="str">
        <f ca="1">IF(AND($B17&lt;&gt;"",P$11&lt;&gt;""),IF(COUNTIF(Matches[JOURNEY],"=" &amp; $B17 &amp; " to " &amp; P$11)&gt;0,"X","-"),"")</f>
        <v/>
      </c>
      <c r="Q17" s="101" t="str">
        <f ca="1">IF(AND($B17&lt;&gt;"",Q$11&lt;&gt;""),IF(COUNTIF(Matches[JOURNEY],"=" &amp; $B17 &amp; " to " &amp; Q$11)&gt;0,"X","-"),"")</f>
        <v/>
      </c>
      <c r="R17" s="101" t="str">
        <f ca="1">IF(AND($B17&lt;&gt;"",R$11&lt;&gt;""),IF(COUNTIF(Matches[JOURNEY],"=" &amp; $B17 &amp; " to " &amp; R$11)&gt;0,"X","-"),"")</f>
        <v/>
      </c>
      <c r="S17" s="101" t="str">
        <f ca="1">IF(AND($B17&lt;&gt;"",S$11&lt;&gt;""),IF(COUNTIF(Matches[JOURNEY],"=" &amp; $B17 &amp; " to " &amp; S$11)&gt;0,"X","-"),"")</f>
        <v/>
      </c>
      <c r="T17" s="101" t="str">
        <f ca="1">IF(AND($B17&lt;&gt;"",T$11&lt;&gt;""),IF(COUNTIF(Matches[JOURNEY],"=" &amp; $B17 &amp; " to " &amp; T$11)&gt;0,"X","-"),"")</f>
        <v/>
      </c>
      <c r="U17" s="101" t="str">
        <f ca="1">IF(AND($B17&lt;&gt;"",U$11&lt;&gt;""),IF(COUNTIF(Matches[JOURNEY],"=" &amp; $B17 &amp; " to " &amp; U$11)&gt;0,"X","-"),"")</f>
        <v/>
      </c>
      <c r="V17" s="101" t="str">
        <f ca="1">IF(AND($B17&lt;&gt;"",V$11&lt;&gt;""),IF(COUNTIF(Matches[JOURNEY],"=" &amp; $B17 &amp; " to " &amp; V$11)&gt;0,"X","-"),"")</f>
        <v/>
      </c>
      <c r="W17" s="101" t="str">
        <f ca="1">IF(AND($B17&lt;&gt;"",W$11&lt;&gt;""),IF(COUNTIF(Matches[JOURNEY],"=" &amp; $B17 &amp; " to " &amp; W$11)&gt;0,"X","-"),"")</f>
        <v/>
      </c>
      <c r="X17" s="101" t="str">
        <f ca="1">IF(AND($B17&lt;&gt;"",X$11&lt;&gt;""),IF(COUNTIF(Matches[JOURNEY],"=" &amp; $B17 &amp; " to " &amp; X$11)&gt;0,"X","-"),"")</f>
        <v/>
      </c>
      <c r="Y17" s="101" t="str">
        <f ca="1">IF(AND($B17&lt;&gt;"",Y$11&lt;&gt;""),IF(COUNTIF(Matches[JOURNEY],"=" &amp; $B17 &amp; " to " &amp; Y$11)&gt;0,"X","-"),"")</f>
        <v/>
      </c>
      <c r="Z17" s="101" t="str">
        <f ca="1">IF(AND($B17&lt;&gt;"",Z$11&lt;&gt;""),IF(COUNTIF(Matches[JOURNEY],"=" &amp; $B17 &amp; " to " &amp; Z$11)&gt;0,"X","-"),"")</f>
        <v/>
      </c>
      <c r="AA17" s="101" t="str">
        <f ca="1">IF(AND($B17&lt;&gt;"",AA$11&lt;&gt;""),IF(COUNTIF(Matches[JOURNEY],"=" &amp; $B17 &amp; " to " &amp; AA$11)&gt;0,"X","-"),"")</f>
        <v/>
      </c>
      <c r="AB17" s="101" t="str">
        <f ca="1">IF(AND($B17&lt;&gt;"",AB$11&lt;&gt;""),IF(COUNTIF(Matches[JOURNEY],"=" &amp; $B17 &amp; " to " &amp; AB$11)&gt;0,"X","-"),"")</f>
        <v/>
      </c>
      <c r="AC17" s="101" t="str">
        <f ca="1">IF(AND($B17&lt;&gt;"",AC$11&lt;&gt;""),IF(COUNTIF(Matches[JOURNEY],"=" &amp; $B17 &amp; " to " &amp; AC$11)&gt;0,"X","-"),"")</f>
        <v/>
      </c>
      <c r="AD17" s="101" t="str">
        <f ca="1">IF(AND($B17&lt;&gt;"",AD$11&lt;&gt;""),IF(COUNTIF(Matches[JOURNEY],"=" &amp; $B17 &amp; " to " &amp; AD$11)&gt;0,"X","-"),"")</f>
        <v/>
      </c>
      <c r="AE17" s="101" t="str">
        <f ca="1">IF(AND($B17&lt;&gt;"",AE$11&lt;&gt;""),IF(COUNTIF(Matches[JOURNEY],"=" &amp; $B17 &amp; " to " &amp; AE$11)&gt;0,"X","-"),"")</f>
        <v/>
      </c>
      <c r="AF17" s="101" t="str">
        <f ca="1">IF(AND($B17&lt;&gt;"",AF$11&lt;&gt;""),IF(COUNTIF(Matches[JOURNEY],"=" &amp; $B17 &amp; " to " &amp; AF$11)&gt;0,"X","-"),"")</f>
        <v/>
      </c>
      <c r="AG17" s="101" t="str">
        <f ca="1">IF(AND($B17&lt;&gt;"",AG$11&lt;&gt;""),IF(COUNTIF(Matches[JOURNEY],"=" &amp; $B17 &amp; " to " &amp; AG$11)&gt;0,"X","-"),"")</f>
        <v/>
      </c>
      <c r="AH17" s="101" t="str">
        <f ca="1">IF(AND($B17&lt;&gt;"",AH$11&lt;&gt;""),IF(COUNTIF(Matches[JOURNEY],"=" &amp; $B17 &amp; " to " &amp; AH$11)&gt;0,"X","-"),"")</f>
        <v/>
      </c>
      <c r="AI17" s="101" t="str">
        <f ca="1">IF(AND($B17&lt;&gt;"",AI$11&lt;&gt;""),IF(COUNTIF(Matches[JOURNEY],"=" &amp; $B17 &amp; " to " &amp; AI$11)&gt;0,"X","-"),"")</f>
        <v/>
      </c>
      <c r="AJ17" s="101" t="str">
        <f ca="1">IF(AND($B17&lt;&gt;"",AJ$11&lt;&gt;""),IF(COUNTIF(Matches[JOURNEY],"=" &amp; $B17 &amp; " to " &amp; AJ$11)&gt;0,"X","-"),"")</f>
        <v/>
      </c>
      <c r="AK17" s="101" t="str">
        <f ca="1">IF(AND($B17&lt;&gt;"",AK$11&lt;&gt;""),IF(COUNTIF(Matches[JOURNEY],"=" &amp; $B17 &amp; " to " &amp; AK$11)&gt;0,"X","-"),"")</f>
        <v/>
      </c>
      <c r="AL17" s="101" t="str">
        <f ca="1">IF(AND($B17&lt;&gt;"",AL$11&lt;&gt;""),IF(COUNTIF(Matches[JOURNEY],"=" &amp; $B17 &amp; " to " &amp; AL$11)&gt;0,"X","-"),"")</f>
        <v/>
      </c>
      <c r="AM17" s="101" t="str">
        <f ca="1">IF(AND($B17&lt;&gt;"",AM$11&lt;&gt;""),IF(COUNTIF(Matches[JOURNEY],"=" &amp; $B17 &amp; " to " &amp; AM$11)&gt;0,"X","-"),"")</f>
        <v/>
      </c>
      <c r="AN17" s="101" t="str">
        <f ca="1">IF(AND($B17&lt;&gt;"",AN$11&lt;&gt;""),IF(COUNTIF(Matches[JOURNEY],"=" &amp; $B17 &amp; " to " &amp; AN$11)&gt;0,"X","-"),"")</f>
        <v/>
      </c>
      <c r="AO17" s="101" t="str">
        <f ca="1">IF(AND($B17&lt;&gt;"",AO$11&lt;&gt;""),IF(COUNTIF(Matches[JOURNEY],"=" &amp; $B17 &amp; " to " &amp; AO$11)&gt;0,"X","-"),"")</f>
        <v/>
      </c>
      <c r="AP17" s="101" t="str">
        <f ca="1">IF(AND($B17&lt;&gt;"",AP$11&lt;&gt;""),IF(COUNTIF(Matches[JOURNEY],"=" &amp; $B17 &amp; " to " &amp; AP$11)&gt;0,"X","-"),"")</f>
        <v/>
      </c>
      <c r="AQ17" s="101" t="str">
        <f ca="1">IF(AND($B17&lt;&gt;"",AQ$11&lt;&gt;""),IF(COUNTIF(Matches[JOURNEY],"=" &amp; $B17 &amp; " to " &amp; AQ$11)&gt;0,"X","-"),"")</f>
        <v/>
      </c>
      <c r="AR17" s="101" t="str">
        <f ca="1">IF(AND($B17&lt;&gt;"",AR$11&lt;&gt;""),IF(COUNTIF(Matches[JOURNEY],"=" &amp; $B17 &amp; " to " &amp; AR$11)&gt;0,"X","-"),"")</f>
        <v/>
      </c>
      <c r="AS17" s="101" t="str">
        <f ca="1">IF(AND($B17&lt;&gt;"",AS$11&lt;&gt;""),IF(COUNTIF(Matches[JOURNEY],"=" &amp; $B17 &amp; " to " &amp; AS$11)&gt;0,"X","-"),"")</f>
        <v/>
      </c>
      <c r="AT17" s="101" t="str">
        <f ca="1">IF(AND($B17&lt;&gt;"",AT$11&lt;&gt;""),IF(COUNTIF(Matches[JOURNEY],"=" &amp; $B17 &amp; " to " &amp; AT$11)&gt;0,"X","-"),"")</f>
        <v/>
      </c>
      <c r="AU17" s="101" t="str">
        <f ca="1">IF(AND($B17&lt;&gt;"",AU$11&lt;&gt;""),IF(COUNTIF(Matches[JOURNEY],"=" &amp; $B17 &amp; " to " &amp; AU$11)&gt;0,"X","-"),"")</f>
        <v/>
      </c>
      <c r="AV17" s="101" t="str">
        <f ca="1">IF(AND($B17&lt;&gt;"",AV$11&lt;&gt;""),IF(COUNTIF(Matches[JOURNEY],"=" &amp; $B17 &amp; " to " &amp; AV$11)&gt;0,"X","-"),"")</f>
        <v/>
      </c>
      <c r="AW17" s="101" t="str">
        <f ca="1">IF(AND($B17&lt;&gt;"",AW$11&lt;&gt;""),IF(COUNTIF(Matches[JOURNEY],"=" &amp; $B17 &amp; " to " &amp; AW$11)&gt;0,"X","-"),"")</f>
        <v/>
      </c>
      <c r="AX17" s="101" t="str">
        <f ca="1">IF(AND($B17&lt;&gt;"",AX$11&lt;&gt;""),IF(COUNTIF(Matches[JOURNEY],"=" &amp; $B17 &amp; " to " &amp; AX$11)&gt;0,"X","-"),"")</f>
        <v/>
      </c>
      <c r="AY17" s="101" t="str">
        <f ca="1">IF(AND($B17&lt;&gt;"",AY$11&lt;&gt;""),IF(COUNTIF(Matches[JOURNEY],"=" &amp; $B17 &amp; " to " &amp; AY$11)&gt;0,"X","-"),"")</f>
        <v/>
      </c>
      <c r="AZ17" s="101" t="str">
        <f ca="1">IF(AND($B17&lt;&gt;"",AZ$11&lt;&gt;""),IF(COUNTIF(Matches[JOURNEY],"=" &amp; $B17 &amp; " to " &amp; AZ$11)&gt;0,"X","-"),"")</f>
        <v/>
      </c>
      <c r="BA17" s="101" t="str">
        <f ca="1">IF(AND($B17&lt;&gt;"",BA$11&lt;&gt;""),IF(COUNTIF(Matches[JOURNEY],"=" &amp; $B17 &amp; " to " &amp; BA$11)&gt;0,"X","-"),"")</f>
        <v/>
      </c>
      <c r="BB17" s="101" t="str">
        <f ca="1">IF(AND($B17&lt;&gt;"",BB$11&lt;&gt;""),IF(COUNTIF(Matches[JOURNEY],"=" &amp; $B17 &amp; " to " &amp; BB$11)&gt;0,"X","-"),"")</f>
        <v/>
      </c>
      <c r="BC17" s="101" t="str">
        <f ca="1">IF(AND($B17&lt;&gt;"",BC$11&lt;&gt;""),IF(COUNTIF(Matches[JOURNEY],"=" &amp; $B17 &amp; " to " &amp; BC$11)&gt;0,"X","-"),"")</f>
        <v/>
      </c>
      <c r="BD17" s="101" t="str">
        <f ca="1">IF(AND($B17&lt;&gt;"",BD$11&lt;&gt;""),IF(COUNTIF(Matches[JOURNEY],"=" &amp; $B17 &amp; " to " &amp; BD$11)&gt;0,"X","-"),"")</f>
        <v/>
      </c>
      <c r="BE17" s="101" t="str">
        <f ca="1">IF(AND($B17&lt;&gt;"",BE$11&lt;&gt;""),IF(COUNTIF(Matches[JOURNEY],"=" &amp; $B17 &amp; " to " &amp; BE$11)&gt;0,"X","-"),"")</f>
        <v/>
      </c>
      <c r="BF17" s="101" t="str">
        <f ca="1">IF(AND($B17&lt;&gt;"",BF$11&lt;&gt;""),IF(COUNTIF(Matches[JOURNEY],"=" &amp; $B17 &amp; " to " &amp; BF$11)&gt;0,"X","-"),"")</f>
        <v/>
      </c>
      <c r="BG17" s="101" t="str">
        <f ca="1">IF(AND($B17&lt;&gt;"",BG$11&lt;&gt;""),IF(COUNTIF(Matches[JOURNEY],"=" &amp; $B17 &amp; " to " &amp; BG$11)&gt;0,"X","-"),"")</f>
        <v/>
      </c>
      <c r="BH17" s="101" t="str">
        <f ca="1">IF(AND($B17&lt;&gt;"",BH$11&lt;&gt;""),IF(COUNTIF(Matches[JOURNEY],"=" &amp; $B17 &amp; " to " &amp; BH$11)&gt;0,"X","-"),"")</f>
        <v/>
      </c>
      <c r="BI17" s="101" t="str">
        <f ca="1">IF(AND($B17&lt;&gt;"",BI$11&lt;&gt;""),IF(COUNTIF(Matches[JOURNEY],"=" &amp; $B17 &amp; " to " &amp; BI$11)&gt;0,"X","-"),"")</f>
        <v/>
      </c>
      <c r="BJ17" s="101" t="str">
        <f ca="1">IF(AND($B17&lt;&gt;"",BJ$11&lt;&gt;""),IF(COUNTIF(Matches[JOURNEY],"=" &amp; $B17 &amp; " to " &amp; BJ$11)&gt;0,"X","-"),"")</f>
        <v/>
      </c>
      <c r="BK17" s="101" t="str">
        <f ca="1">IF(AND($B17&lt;&gt;"",BK$11&lt;&gt;""),IF(COUNTIF(Matches[JOURNEY],"=" &amp; $B17 &amp; " to " &amp; BK$11)&gt;0,"X","-"),"")</f>
        <v/>
      </c>
      <c r="BL17" s="101" t="str">
        <f ca="1">IF(AND($B17&lt;&gt;"",BL$11&lt;&gt;""),IF(COUNTIF(Matches[JOURNEY],"=" &amp; $B17 &amp; " to " &amp; BL$11)&gt;0,"X","-"),"")</f>
        <v/>
      </c>
      <c r="BM17" s="101" t="str">
        <f ca="1">IF(AND($B17&lt;&gt;"",BM$11&lt;&gt;""),IF(COUNTIF(Matches[JOURNEY],"=" &amp; $B17 &amp; " to " &amp; BM$11)&gt;0,"X","-"),"")</f>
        <v/>
      </c>
      <c r="BN17" s="101" t="str">
        <f ca="1">IF(AND($B17&lt;&gt;"",BN$11&lt;&gt;""),IF(COUNTIF(Matches[JOURNEY],"=" &amp; $B17 &amp; " to " &amp; BN$11)&gt;0,"X","-"),"")</f>
        <v/>
      </c>
      <c r="BO17" s="101" t="str">
        <f ca="1">IF(AND($B17&lt;&gt;"",BO$11&lt;&gt;""),IF(COUNTIF(Matches[JOURNEY],"=" &amp; $B17 &amp; " to " &amp; BO$11)&gt;0,"X","-"),"")</f>
        <v/>
      </c>
      <c r="BP17" s="101" t="str">
        <f ca="1">IF(AND($B17&lt;&gt;"",BP$11&lt;&gt;""),IF(COUNTIF(Matches[JOURNEY],"=" &amp; $B17 &amp; " to " &amp; BP$11)&gt;0,"X","-"),"")</f>
        <v/>
      </c>
      <c r="BQ17" s="102">
        <f t="shared" ca="1" si="5"/>
        <v>0</v>
      </c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</row>
    <row r="18" spans="1:101" ht="21">
      <c r="A18" s="99">
        <f t="shared" ca="1" si="4"/>
        <v>0</v>
      </c>
      <c r="B18" s="100" t="str">
        <f ca="1"/>
        <v>4SB</v>
      </c>
      <c r="C18" s="101" t="str">
        <f ca="1">IF(AND($B18&lt;&gt;"",C$11&lt;&gt;""),IF(COUNTIF(Matches[JOURNEY],"=" &amp; $B18 &amp; " to " &amp; C$11)&gt;0,"X","-"),"")</f>
        <v>-</v>
      </c>
      <c r="D18" s="101" t="str">
        <f ca="1">IF(AND($B18&lt;&gt;"",D$11&lt;&gt;""),IF(COUNTIF(Matches[JOURNEY],"=" &amp; $B18 &amp; " to " &amp; D$11)&gt;0,"X","-"),"")</f>
        <v>-</v>
      </c>
      <c r="E18" s="101" t="str">
        <f ca="1">IF(AND($B18&lt;&gt;"",E$11&lt;&gt;""),IF(COUNTIF(Matches[JOURNEY],"=" &amp; $B18 &amp; " to " &amp; E$11)&gt;0,"X","-"),"")</f>
        <v>-</v>
      </c>
      <c r="F18" s="101" t="str">
        <f ca="1">IF(AND($B18&lt;&gt;"",F$11&lt;&gt;""),IF(COUNTIF(Matches[JOURNEY],"=" &amp; $B18 &amp; " to " &amp; F$11)&gt;0,"X","-"),"")</f>
        <v>-</v>
      </c>
      <c r="G18" s="101" t="str">
        <f ca="1">IF(AND($B18&lt;&gt;"",G$11&lt;&gt;""),IF(COUNTIF(Matches[JOURNEY],"=" &amp; $B18 &amp; " to " &amp; G$11)&gt;0,"X","-"),"")</f>
        <v>-</v>
      </c>
      <c r="H18" s="101" t="str">
        <f ca="1">IF(AND($B18&lt;&gt;"",H$11&lt;&gt;""),IF(COUNTIF(Matches[JOURNEY],"=" &amp; $B18 &amp; " to " &amp; H$11)&gt;0,"X","-"),"")</f>
        <v>-</v>
      </c>
      <c r="I18" s="101" t="str">
        <f ca="1">IF(AND($B18&lt;&gt;"",I$11&lt;&gt;""),IF(COUNTIF(Matches[JOURNEY],"=" &amp; $B18 &amp; " to " &amp; I$11)&gt;0,"X","-"),"")</f>
        <v>-</v>
      </c>
      <c r="J18" s="101" t="str">
        <f ca="1">IF(AND($B18&lt;&gt;"",J$11&lt;&gt;""),IF(COUNTIF(Matches[JOURNEY],"=" &amp; $B18 &amp; " to " &amp; J$11)&gt;0,"X","-"),"")</f>
        <v>-</v>
      </c>
      <c r="K18" s="101" t="str">
        <f ca="1">IF(AND($B18&lt;&gt;"",K$11&lt;&gt;""),IF(COUNTIF(Matches[JOURNEY],"=" &amp; $B18 &amp; " to " &amp; K$11)&gt;0,"X","-"),"")</f>
        <v>-</v>
      </c>
      <c r="L18" s="101" t="str">
        <f ca="1">IF(AND($B18&lt;&gt;"",L$11&lt;&gt;""),IF(COUNTIF(Matches[JOURNEY],"=" &amp; $B18 &amp; " to " &amp; L$11)&gt;0,"X","-"),"")</f>
        <v>-</v>
      </c>
      <c r="M18" s="101" t="str">
        <f ca="1">IF(AND($B18&lt;&gt;"",M$11&lt;&gt;""),IF(COUNTIF(Matches[JOURNEY],"=" &amp; $B18 &amp; " to " &amp; M$11)&gt;0,"X","-"),"")</f>
        <v>-</v>
      </c>
      <c r="N18" s="101" t="str">
        <f ca="1">IF(AND($B18&lt;&gt;"",N$11&lt;&gt;""),IF(COUNTIF(Matches[JOURNEY],"=" &amp; $B18 &amp; " to " &amp; N$11)&gt;0,"X","-"),"")</f>
        <v/>
      </c>
      <c r="O18" s="101" t="str">
        <f ca="1">IF(AND($B18&lt;&gt;"",O$11&lt;&gt;""),IF(COUNTIF(Matches[JOURNEY],"=" &amp; $B18 &amp; " to " &amp; O$11)&gt;0,"X","-"),"")</f>
        <v/>
      </c>
      <c r="P18" s="101" t="str">
        <f ca="1">IF(AND($B18&lt;&gt;"",P$11&lt;&gt;""),IF(COUNTIF(Matches[JOURNEY],"=" &amp; $B18 &amp; " to " &amp; P$11)&gt;0,"X","-"),"")</f>
        <v/>
      </c>
      <c r="Q18" s="101" t="str">
        <f ca="1">IF(AND($B18&lt;&gt;"",Q$11&lt;&gt;""),IF(COUNTIF(Matches[JOURNEY],"=" &amp; $B18 &amp; " to " &amp; Q$11)&gt;0,"X","-"),"")</f>
        <v/>
      </c>
      <c r="R18" s="101" t="str">
        <f ca="1">IF(AND($B18&lt;&gt;"",R$11&lt;&gt;""),IF(COUNTIF(Matches[JOURNEY],"=" &amp; $B18 &amp; " to " &amp; R$11)&gt;0,"X","-"),"")</f>
        <v/>
      </c>
      <c r="S18" s="101" t="str">
        <f ca="1">IF(AND($B18&lt;&gt;"",S$11&lt;&gt;""),IF(COUNTIF(Matches[JOURNEY],"=" &amp; $B18 &amp; " to " &amp; S$11)&gt;0,"X","-"),"")</f>
        <v/>
      </c>
      <c r="T18" s="101" t="str">
        <f ca="1">IF(AND($B18&lt;&gt;"",T$11&lt;&gt;""),IF(COUNTIF(Matches[JOURNEY],"=" &amp; $B18 &amp; " to " &amp; T$11)&gt;0,"X","-"),"")</f>
        <v/>
      </c>
      <c r="U18" s="101" t="str">
        <f ca="1">IF(AND($B18&lt;&gt;"",U$11&lt;&gt;""),IF(COUNTIF(Matches[JOURNEY],"=" &amp; $B18 &amp; " to " &amp; U$11)&gt;0,"X","-"),"")</f>
        <v/>
      </c>
      <c r="V18" s="101" t="str">
        <f ca="1">IF(AND($B18&lt;&gt;"",V$11&lt;&gt;""),IF(COUNTIF(Matches[JOURNEY],"=" &amp; $B18 &amp; " to " &amp; V$11)&gt;0,"X","-"),"")</f>
        <v/>
      </c>
      <c r="W18" s="101" t="str">
        <f ca="1">IF(AND($B18&lt;&gt;"",W$11&lt;&gt;""),IF(COUNTIF(Matches[JOURNEY],"=" &amp; $B18 &amp; " to " &amp; W$11)&gt;0,"X","-"),"")</f>
        <v/>
      </c>
      <c r="X18" s="101" t="str">
        <f ca="1">IF(AND($B18&lt;&gt;"",X$11&lt;&gt;""),IF(COUNTIF(Matches[JOURNEY],"=" &amp; $B18 &amp; " to " &amp; X$11)&gt;0,"X","-"),"")</f>
        <v/>
      </c>
      <c r="Y18" s="101" t="str">
        <f ca="1">IF(AND($B18&lt;&gt;"",Y$11&lt;&gt;""),IF(COUNTIF(Matches[JOURNEY],"=" &amp; $B18 &amp; " to " &amp; Y$11)&gt;0,"X","-"),"")</f>
        <v/>
      </c>
      <c r="Z18" s="101" t="str">
        <f ca="1">IF(AND($B18&lt;&gt;"",Z$11&lt;&gt;""),IF(COUNTIF(Matches[JOURNEY],"=" &amp; $B18 &amp; " to " &amp; Z$11)&gt;0,"X","-"),"")</f>
        <v/>
      </c>
      <c r="AA18" s="101" t="str">
        <f ca="1">IF(AND($B18&lt;&gt;"",AA$11&lt;&gt;""),IF(COUNTIF(Matches[JOURNEY],"=" &amp; $B18 &amp; " to " &amp; AA$11)&gt;0,"X","-"),"")</f>
        <v/>
      </c>
      <c r="AB18" s="101" t="str">
        <f ca="1">IF(AND($B18&lt;&gt;"",AB$11&lt;&gt;""),IF(COUNTIF(Matches[JOURNEY],"=" &amp; $B18 &amp; " to " &amp; AB$11)&gt;0,"X","-"),"")</f>
        <v/>
      </c>
      <c r="AC18" s="101" t="str">
        <f ca="1">IF(AND($B18&lt;&gt;"",AC$11&lt;&gt;""),IF(COUNTIF(Matches[JOURNEY],"=" &amp; $B18 &amp; " to " &amp; AC$11)&gt;0,"X","-"),"")</f>
        <v/>
      </c>
      <c r="AD18" s="101" t="str">
        <f ca="1">IF(AND($B18&lt;&gt;"",AD$11&lt;&gt;""),IF(COUNTIF(Matches[JOURNEY],"=" &amp; $B18 &amp; " to " &amp; AD$11)&gt;0,"X","-"),"")</f>
        <v/>
      </c>
      <c r="AE18" s="101" t="str">
        <f ca="1">IF(AND($B18&lt;&gt;"",AE$11&lt;&gt;""),IF(COUNTIF(Matches[JOURNEY],"=" &amp; $B18 &amp; " to " &amp; AE$11)&gt;0,"X","-"),"")</f>
        <v/>
      </c>
      <c r="AF18" s="101" t="str">
        <f ca="1">IF(AND($B18&lt;&gt;"",AF$11&lt;&gt;""),IF(COUNTIF(Matches[JOURNEY],"=" &amp; $B18 &amp; " to " &amp; AF$11)&gt;0,"X","-"),"")</f>
        <v/>
      </c>
      <c r="AG18" s="101" t="str">
        <f ca="1">IF(AND($B18&lt;&gt;"",AG$11&lt;&gt;""),IF(COUNTIF(Matches[JOURNEY],"=" &amp; $B18 &amp; " to " &amp; AG$11)&gt;0,"X","-"),"")</f>
        <v/>
      </c>
      <c r="AH18" s="101" t="str">
        <f ca="1">IF(AND($B18&lt;&gt;"",AH$11&lt;&gt;""),IF(COUNTIF(Matches[JOURNEY],"=" &amp; $B18 &amp; " to " &amp; AH$11)&gt;0,"X","-"),"")</f>
        <v/>
      </c>
      <c r="AI18" s="101" t="str">
        <f ca="1">IF(AND($B18&lt;&gt;"",AI$11&lt;&gt;""),IF(COUNTIF(Matches[JOURNEY],"=" &amp; $B18 &amp; " to " &amp; AI$11)&gt;0,"X","-"),"")</f>
        <v/>
      </c>
      <c r="AJ18" s="101" t="str">
        <f ca="1">IF(AND($B18&lt;&gt;"",AJ$11&lt;&gt;""),IF(COUNTIF(Matches[JOURNEY],"=" &amp; $B18 &amp; " to " &amp; AJ$11)&gt;0,"X","-"),"")</f>
        <v/>
      </c>
      <c r="AK18" s="101" t="str">
        <f ca="1">IF(AND($B18&lt;&gt;"",AK$11&lt;&gt;""),IF(COUNTIF(Matches[JOURNEY],"=" &amp; $B18 &amp; " to " &amp; AK$11)&gt;0,"X","-"),"")</f>
        <v/>
      </c>
      <c r="AL18" s="101" t="str">
        <f ca="1">IF(AND($B18&lt;&gt;"",AL$11&lt;&gt;""),IF(COUNTIF(Matches[JOURNEY],"=" &amp; $B18 &amp; " to " &amp; AL$11)&gt;0,"X","-"),"")</f>
        <v/>
      </c>
      <c r="AM18" s="101" t="str">
        <f ca="1">IF(AND($B18&lt;&gt;"",AM$11&lt;&gt;""),IF(COUNTIF(Matches[JOURNEY],"=" &amp; $B18 &amp; " to " &amp; AM$11)&gt;0,"X","-"),"")</f>
        <v/>
      </c>
      <c r="AN18" s="101" t="str">
        <f ca="1">IF(AND($B18&lt;&gt;"",AN$11&lt;&gt;""),IF(COUNTIF(Matches[JOURNEY],"=" &amp; $B18 &amp; " to " &amp; AN$11)&gt;0,"X","-"),"")</f>
        <v/>
      </c>
      <c r="AO18" s="101" t="str">
        <f ca="1">IF(AND($B18&lt;&gt;"",AO$11&lt;&gt;""),IF(COUNTIF(Matches[JOURNEY],"=" &amp; $B18 &amp; " to " &amp; AO$11)&gt;0,"X","-"),"")</f>
        <v/>
      </c>
      <c r="AP18" s="101" t="str">
        <f ca="1">IF(AND($B18&lt;&gt;"",AP$11&lt;&gt;""),IF(COUNTIF(Matches[JOURNEY],"=" &amp; $B18 &amp; " to " &amp; AP$11)&gt;0,"X","-"),"")</f>
        <v/>
      </c>
      <c r="AQ18" s="101" t="str">
        <f ca="1">IF(AND($B18&lt;&gt;"",AQ$11&lt;&gt;""),IF(COUNTIF(Matches[JOURNEY],"=" &amp; $B18 &amp; " to " &amp; AQ$11)&gt;0,"X","-"),"")</f>
        <v/>
      </c>
      <c r="AR18" s="101" t="str">
        <f ca="1">IF(AND($B18&lt;&gt;"",AR$11&lt;&gt;""),IF(COUNTIF(Matches[JOURNEY],"=" &amp; $B18 &amp; " to " &amp; AR$11)&gt;0,"X","-"),"")</f>
        <v/>
      </c>
      <c r="AS18" s="101" t="str">
        <f ca="1">IF(AND($B18&lt;&gt;"",AS$11&lt;&gt;""),IF(COUNTIF(Matches[JOURNEY],"=" &amp; $B18 &amp; " to " &amp; AS$11)&gt;0,"X","-"),"")</f>
        <v/>
      </c>
      <c r="AT18" s="101" t="str">
        <f ca="1">IF(AND($B18&lt;&gt;"",AT$11&lt;&gt;""),IF(COUNTIF(Matches[JOURNEY],"=" &amp; $B18 &amp; " to " &amp; AT$11)&gt;0,"X","-"),"")</f>
        <v/>
      </c>
      <c r="AU18" s="101" t="str">
        <f ca="1">IF(AND($B18&lt;&gt;"",AU$11&lt;&gt;""),IF(COUNTIF(Matches[JOURNEY],"=" &amp; $B18 &amp; " to " &amp; AU$11)&gt;0,"X","-"),"")</f>
        <v/>
      </c>
      <c r="AV18" s="101" t="str">
        <f ca="1">IF(AND($B18&lt;&gt;"",AV$11&lt;&gt;""),IF(COUNTIF(Matches[JOURNEY],"=" &amp; $B18 &amp; " to " &amp; AV$11)&gt;0,"X","-"),"")</f>
        <v/>
      </c>
      <c r="AW18" s="101" t="str">
        <f ca="1">IF(AND($B18&lt;&gt;"",AW$11&lt;&gt;""),IF(COUNTIF(Matches[JOURNEY],"=" &amp; $B18 &amp; " to " &amp; AW$11)&gt;0,"X","-"),"")</f>
        <v/>
      </c>
      <c r="AX18" s="101" t="str">
        <f ca="1">IF(AND($B18&lt;&gt;"",AX$11&lt;&gt;""),IF(COUNTIF(Matches[JOURNEY],"=" &amp; $B18 &amp; " to " &amp; AX$11)&gt;0,"X","-"),"")</f>
        <v/>
      </c>
      <c r="AY18" s="101" t="str">
        <f ca="1">IF(AND($B18&lt;&gt;"",AY$11&lt;&gt;""),IF(COUNTIF(Matches[JOURNEY],"=" &amp; $B18 &amp; " to " &amp; AY$11)&gt;0,"X","-"),"")</f>
        <v/>
      </c>
      <c r="AZ18" s="101" t="str">
        <f ca="1">IF(AND($B18&lt;&gt;"",AZ$11&lt;&gt;""),IF(COUNTIF(Matches[JOURNEY],"=" &amp; $B18 &amp; " to " &amp; AZ$11)&gt;0,"X","-"),"")</f>
        <v/>
      </c>
      <c r="BA18" s="101" t="str">
        <f ca="1">IF(AND($B18&lt;&gt;"",BA$11&lt;&gt;""),IF(COUNTIF(Matches[JOURNEY],"=" &amp; $B18 &amp; " to " &amp; BA$11)&gt;0,"X","-"),"")</f>
        <v/>
      </c>
      <c r="BB18" s="101" t="str">
        <f ca="1">IF(AND($B18&lt;&gt;"",BB$11&lt;&gt;""),IF(COUNTIF(Matches[JOURNEY],"=" &amp; $B18 &amp; " to " &amp; BB$11)&gt;0,"X","-"),"")</f>
        <v/>
      </c>
      <c r="BC18" s="101" t="str">
        <f ca="1">IF(AND($B18&lt;&gt;"",BC$11&lt;&gt;""),IF(COUNTIF(Matches[JOURNEY],"=" &amp; $B18 &amp; " to " &amp; BC$11)&gt;0,"X","-"),"")</f>
        <v/>
      </c>
      <c r="BD18" s="101" t="str">
        <f ca="1">IF(AND($B18&lt;&gt;"",BD$11&lt;&gt;""),IF(COUNTIF(Matches[JOURNEY],"=" &amp; $B18 &amp; " to " &amp; BD$11)&gt;0,"X","-"),"")</f>
        <v/>
      </c>
      <c r="BE18" s="101" t="str">
        <f ca="1">IF(AND($B18&lt;&gt;"",BE$11&lt;&gt;""),IF(COUNTIF(Matches[JOURNEY],"=" &amp; $B18 &amp; " to " &amp; BE$11)&gt;0,"X","-"),"")</f>
        <v/>
      </c>
      <c r="BF18" s="101" t="str">
        <f ca="1">IF(AND($B18&lt;&gt;"",BF$11&lt;&gt;""),IF(COUNTIF(Matches[JOURNEY],"=" &amp; $B18 &amp; " to " &amp; BF$11)&gt;0,"X","-"),"")</f>
        <v/>
      </c>
      <c r="BG18" s="101" t="str">
        <f ca="1">IF(AND($B18&lt;&gt;"",BG$11&lt;&gt;""),IF(COUNTIF(Matches[JOURNEY],"=" &amp; $B18 &amp; " to " &amp; BG$11)&gt;0,"X","-"),"")</f>
        <v/>
      </c>
      <c r="BH18" s="101" t="str">
        <f ca="1">IF(AND($B18&lt;&gt;"",BH$11&lt;&gt;""),IF(COUNTIF(Matches[JOURNEY],"=" &amp; $B18 &amp; " to " &amp; BH$11)&gt;0,"X","-"),"")</f>
        <v/>
      </c>
      <c r="BI18" s="101" t="str">
        <f ca="1">IF(AND($B18&lt;&gt;"",BI$11&lt;&gt;""),IF(COUNTIF(Matches[JOURNEY],"=" &amp; $B18 &amp; " to " &amp; BI$11)&gt;0,"X","-"),"")</f>
        <v/>
      </c>
      <c r="BJ18" s="101" t="str">
        <f ca="1">IF(AND($B18&lt;&gt;"",BJ$11&lt;&gt;""),IF(COUNTIF(Matches[JOURNEY],"=" &amp; $B18 &amp; " to " &amp; BJ$11)&gt;0,"X","-"),"")</f>
        <v/>
      </c>
      <c r="BK18" s="101" t="str">
        <f ca="1">IF(AND($B18&lt;&gt;"",BK$11&lt;&gt;""),IF(COUNTIF(Matches[JOURNEY],"=" &amp; $B18 &amp; " to " &amp; BK$11)&gt;0,"X","-"),"")</f>
        <v/>
      </c>
      <c r="BL18" s="101" t="str">
        <f ca="1">IF(AND($B18&lt;&gt;"",BL$11&lt;&gt;""),IF(COUNTIF(Matches[JOURNEY],"=" &amp; $B18 &amp; " to " &amp; BL$11)&gt;0,"X","-"),"")</f>
        <v/>
      </c>
      <c r="BM18" s="101" t="str">
        <f ca="1">IF(AND($B18&lt;&gt;"",BM$11&lt;&gt;""),IF(COUNTIF(Matches[JOURNEY],"=" &amp; $B18 &amp; " to " &amp; BM$11)&gt;0,"X","-"),"")</f>
        <v/>
      </c>
      <c r="BN18" s="101" t="str">
        <f ca="1">IF(AND($B18&lt;&gt;"",BN$11&lt;&gt;""),IF(COUNTIF(Matches[JOURNEY],"=" &amp; $B18 &amp; " to " &amp; BN$11)&gt;0,"X","-"),"")</f>
        <v/>
      </c>
      <c r="BO18" s="101" t="str">
        <f ca="1">IF(AND($B18&lt;&gt;"",BO$11&lt;&gt;""),IF(COUNTIF(Matches[JOURNEY],"=" &amp; $B18 &amp; " to " &amp; BO$11)&gt;0,"X","-"),"")</f>
        <v/>
      </c>
      <c r="BP18" s="101" t="str">
        <f ca="1">IF(AND($B18&lt;&gt;"",BP$11&lt;&gt;""),IF(COUNTIF(Matches[JOURNEY],"=" &amp; $B18 &amp; " to " &amp; BP$11)&gt;0,"X","-"),"")</f>
        <v/>
      </c>
      <c r="BQ18" s="102">
        <f t="shared" ca="1" si="5"/>
        <v>0</v>
      </c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</row>
    <row r="19" spans="1:101" ht="21">
      <c r="A19" s="99">
        <f t="shared" ca="1" si="4"/>
        <v>5</v>
      </c>
      <c r="B19" s="100" t="str">
        <f ca="1"/>
        <v>5NB</v>
      </c>
      <c r="C19" s="101" t="str">
        <f ca="1">IF(AND($B19&lt;&gt;"",C$11&lt;&gt;""),IF(COUNTIF(Matches[JOURNEY],"=" &amp; $B19 &amp; " to " &amp; C$11)&gt;0,"X","-"),"")</f>
        <v>X</v>
      </c>
      <c r="D19" s="101" t="str">
        <f ca="1">IF(AND($B19&lt;&gt;"",D$11&lt;&gt;""),IF(COUNTIF(Matches[JOURNEY],"=" &amp; $B19 &amp; " to " &amp; D$11)&gt;0,"X","-"),"")</f>
        <v>-</v>
      </c>
      <c r="E19" s="101" t="str">
        <f ca="1">IF(AND($B19&lt;&gt;"",E$11&lt;&gt;""),IF(COUNTIF(Matches[JOURNEY],"=" &amp; $B19 &amp; " to " &amp; E$11)&gt;0,"X","-"),"")</f>
        <v>X</v>
      </c>
      <c r="F19" s="101" t="str">
        <f ca="1">IF(AND($B19&lt;&gt;"",F$11&lt;&gt;""),IF(COUNTIF(Matches[JOURNEY],"=" &amp; $B19 &amp; " to " &amp; F$11)&gt;0,"X","-"),"")</f>
        <v>-</v>
      </c>
      <c r="G19" s="101" t="str">
        <f ca="1">IF(AND($B19&lt;&gt;"",G$11&lt;&gt;""),IF(COUNTIF(Matches[JOURNEY],"=" &amp; $B19 &amp; " to " &amp; G$11)&gt;0,"X","-"),"")</f>
        <v>-</v>
      </c>
      <c r="H19" s="101" t="str">
        <f ca="1">IF(AND($B19&lt;&gt;"",H$11&lt;&gt;""),IF(COUNTIF(Matches[JOURNEY],"=" &amp; $B19 &amp; " to " &amp; H$11)&gt;0,"X","-"),"")</f>
        <v>-</v>
      </c>
      <c r="I19" s="101" t="str">
        <f ca="1">IF(AND($B19&lt;&gt;"",I$11&lt;&gt;""),IF(COUNTIF(Matches[JOURNEY],"=" &amp; $B19 &amp; " to " &amp; I$11)&gt;0,"X","-"),"")</f>
        <v>X</v>
      </c>
      <c r="J19" s="101" t="str">
        <f ca="1">IF(AND($B19&lt;&gt;"",J$11&lt;&gt;""),IF(COUNTIF(Matches[JOURNEY],"=" &amp; $B19 &amp; " to " &amp; J$11)&gt;0,"X","-"),"")</f>
        <v>-</v>
      </c>
      <c r="K19" s="101" t="str">
        <f ca="1">IF(AND($B19&lt;&gt;"",K$11&lt;&gt;""),IF(COUNTIF(Matches[JOURNEY],"=" &amp; $B19 &amp; " to " &amp; K$11)&gt;0,"X","-"),"")</f>
        <v>X</v>
      </c>
      <c r="L19" s="101" t="str">
        <f ca="1">IF(AND($B19&lt;&gt;"",L$11&lt;&gt;""),IF(COUNTIF(Matches[JOURNEY],"=" &amp; $B19 &amp; " to " &amp; L$11)&gt;0,"X","-"),"")</f>
        <v>X</v>
      </c>
      <c r="M19" s="101" t="str">
        <f ca="1">IF(AND($B19&lt;&gt;"",M$11&lt;&gt;""),IF(COUNTIF(Matches[JOURNEY],"=" &amp; $B19 &amp; " to " &amp; M$11)&gt;0,"X","-"),"")</f>
        <v>-</v>
      </c>
      <c r="N19" s="101" t="str">
        <f ca="1">IF(AND($B19&lt;&gt;"",N$11&lt;&gt;""),IF(COUNTIF(Matches[JOURNEY],"=" &amp; $B19 &amp; " to " &amp; N$11)&gt;0,"X","-"),"")</f>
        <v/>
      </c>
      <c r="O19" s="101" t="str">
        <f ca="1">IF(AND($B19&lt;&gt;"",O$11&lt;&gt;""),IF(COUNTIF(Matches[JOURNEY],"=" &amp; $B19 &amp; " to " &amp; O$11)&gt;0,"X","-"),"")</f>
        <v/>
      </c>
      <c r="P19" s="101" t="str">
        <f ca="1">IF(AND($B19&lt;&gt;"",P$11&lt;&gt;""),IF(COUNTIF(Matches[JOURNEY],"=" &amp; $B19 &amp; " to " &amp; P$11)&gt;0,"X","-"),"")</f>
        <v/>
      </c>
      <c r="Q19" s="101" t="str">
        <f ca="1">IF(AND($B19&lt;&gt;"",Q$11&lt;&gt;""),IF(COUNTIF(Matches[JOURNEY],"=" &amp; $B19 &amp; " to " &amp; Q$11)&gt;0,"X","-"),"")</f>
        <v/>
      </c>
      <c r="R19" s="101" t="str">
        <f ca="1">IF(AND($B19&lt;&gt;"",R$11&lt;&gt;""),IF(COUNTIF(Matches[JOURNEY],"=" &amp; $B19 &amp; " to " &amp; R$11)&gt;0,"X","-"),"")</f>
        <v/>
      </c>
      <c r="S19" s="101" t="str">
        <f ca="1">IF(AND($B19&lt;&gt;"",S$11&lt;&gt;""),IF(COUNTIF(Matches[JOURNEY],"=" &amp; $B19 &amp; " to " &amp; S$11)&gt;0,"X","-"),"")</f>
        <v/>
      </c>
      <c r="T19" s="101" t="str">
        <f ca="1">IF(AND($B19&lt;&gt;"",T$11&lt;&gt;""),IF(COUNTIF(Matches[JOURNEY],"=" &amp; $B19 &amp; " to " &amp; T$11)&gt;0,"X","-"),"")</f>
        <v/>
      </c>
      <c r="U19" s="101" t="str">
        <f ca="1">IF(AND($B19&lt;&gt;"",U$11&lt;&gt;""),IF(COUNTIF(Matches[JOURNEY],"=" &amp; $B19 &amp; " to " &amp; U$11)&gt;0,"X","-"),"")</f>
        <v/>
      </c>
      <c r="V19" s="101" t="str">
        <f ca="1">IF(AND($B19&lt;&gt;"",V$11&lt;&gt;""),IF(COUNTIF(Matches[JOURNEY],"=" &amp; $B19 &amp; " to " &amp; V$11)&gt;0,"X","-"),"")</f>
        <v/>
      </c>
      <c r="W19" s="101" t="str">
        <f ca="1">IF(AND($B19&lt;&gt;"",W$11&lt;&gt;""),IF(COUNTIF(Matches[JOURNEY],"=" &amp; $B19 &amp; " to " &amp; W$11)&gt;0,"X","-"),"")</f>
        <v/>
      </c>
      <c r="X19" s="101" t="str">
        <f ca="1">IF(AND($B19&lt;&gt;"",X$11&lt;&gt;""),IF(COUNTIF(Matches[JOURNEY],"=" &amp; $B19 &amp; " to " &amp; X$11)&gt;0,"X","-"),"")</f>
        <v/>
      </c>
      <c r="Y19" s="101" t="str">
        <f ca="1">IF(AND($B19&lt;&gt;"",Y$11&lt;&gt;""),IF(COUNTIF(Matches[JOURNEY],"=" &amp; $B19 &amp; " to " &amp; Y$11)&gt;0,"X","-"),"")</f>
        <v/>
      </c>
      <c r="Z19" s="101" t="str">
        <f ca="1">IF(AND($B19&lt;&gt;"",Z$11&lt;&gt;""),IF(COUNTIF(Matches[JOURNEY],"=" &amp; $B19 &amp; " to " &amp; Z$11)&gt;0,"X","-"),"")</f>
        <v/>
      </c>
      <c r="AA19" s="101" t="str">
        <f ca="1">IF(AND($B19&lt;&gt;"",AA$11&lt;&gt;""),IF(COUNTIF(Matches[JOURNEY],"=" &amp; $B19 &amp; " to " &amp; AA$11)&gt;0,"X","-"),"")</f>
        <v/>
      </c>
      <c r="AB19" s="101" t="str">
        <f ca="1">IF(AND($B19&lt;&gt;"",AB$11&lt;&gt;""),IF(COUNTIF(Matches[JOURNEY],"=" &amp; $B19 &amp; " to " &amp; AB$11)&gt;0,"X","-"),"")</f>
        <v/>
      </c>
      <c r="AC19" s="101" t="str">
        <f ca="1">IF(AND($B19&lt;&gt;"",AC$11&lt;&gt;""),IF(COUNTIF(Matches[JOURNEY],"=" &amp; $B19 &amp; " to " &amp; AC$11)&gt;0,"X","-"),"")</f>
        <v/>
      </c>
      <c r="AD19" s="101" t="str">
        <f ca="1">IF(AND($B19&lt;&gt;"",AD$11&lt;&gt;""),IF(COUNTIF(Matches[JOURNEY],"=" &amp; $B19 &amp; " to " &amp; AD$11)&gt;0,"X","-"),"")</f>
        <v/>
      </c>
      <c r="AE19" s="101" t="str">
        <f ca="1">IF(AND($B19&lt;&gt;"",AE$11&lt;&gt;""),IF(COUNTIF(Matches[JOURNEY],"=" &amp; $B19 &amp; " to " &amp; AE$11)&gt;0,"X","-"),"")</f>
        <v/>
      </c>
      <c r="AF19" s="101" t="str">
        <f ca="1">IF(AND($B19&lt;&gt;"",AF$11&lt;&gt;""),IF(COUNTIF(Matches[JOURNEY],"=" &amp; $B19 &amp; " to " &amp; AF$11)&gt;0,"X","-"),"")</f>
        <v/>
      </c>
      <c r="AG19" s="101" t="str">
        <f ca="1">IF(AND($B19&lt;&gt;"",AG$11&lt;&gt;""),IF(COUNTIF(Matches[JOURNEY],"=" &amp; $B19 &amp; " to " &amp; AG$11)&gt;0,"X","-"),"")</f>
        <v/>
      </c>
      <c r="AH19" s="101" t="str">
        <f ca="1">IF(AND($B19&lt;&gt;"",AH$11&lt;&gt;""),IF(COUNTIF(Matches[JOURNEY],"=" &amp; $B19 &amp; " to " &amp; AH$11)&gt;0,"X","-"),"")</f>
        <v/>
      </c>
      <c r="AI19" s="101" t="str">
        <f ca="1">IF(AND($B19&lt;&gt;"",AI$11&lt;&gt;""),IF(COUNTIF(Matches[JOURNEY],"=" &amp; $B19 &amp; " to " &amp; AI$11)&gt;0,"X","-"),"")</f>
        <v/>
      </c>
      <c r="AJ19" s="101" t="str">
        <f ca="1">IF(AND($B19&lt;&gt;"",AJ$11&lt;&gt;""),IF(COUNTIF(Matches[JOURNEY],"=" &amp; $B19 &amp; " to " &amp; AJ$11)&gt;0,"X","-"),"")</f>
        <v/>
      </c>
      <c r="AK19" s="101" t="str">
        <f ca="1">IF(AND($B19&lt;&gt;"",AK$11&lt;&gt;""),IF(COUNTIF(Matches[JOURNEY],"=" &amp; $B19 &amp; " to " &amp; AK$11)&gt;0,"X","-"),"")</f>
        <v/>
      </c>
      <c r="AL19" s="101" t="str">
        <f ca="1">IF(AND($B19&lt;&gt;"",AL$11&lt;&gt;""),IF(COUNTIF(Matches[JOURNEY],"=" &amp; $B19 &amp; " to " &amp; AL$11)&gt;0,"X","-"),"")</f>
        <v/>
      </c>
      <c r="AM19" s="101" t="str">
        <f ca="1">IF(AND($B19&lt;&gt;"",AM$11&lt;&gt;""),IF(COUNTIF(Matches[JOURNEY],"=" &amp; $B19 &amp; " to " &amp; AM$11)&gt;0,"X","-"),"")</f>
        <v/>
      </c>
      <c r="AN19" s="101" t="str">
        <f ca="1">IF(AND($B19&lt;&gt;"",AN$11&lt;&gt;""),IF(COUNTIF(Matches[JOURNEY],"=" &amp; $B19 &amp; " to " &amp; AN$11)&gt;0,"X","-"),"")</f>
        <v/>
      </c>
      <c r="AO19" s="101" t="str">
        <f ca="1">IF(AND($B19&lt;&gt;"",AO$11&lt;&gt;""),IF(COUNTIF(Matches[JOURNEY],"=" &amp; $B19 &amp; " to " &amp; AO$11)&gt;0,"X","-"),"")</f>
        <v/>
      </c>
      <c r="AP19" s="101" t="str">
        <f ca="1">IF(AND($B19&lt;&gt;"",AP$11&lt;&gt;""),IF(COUNTIF(Matches[JOURNEY],"=" &amp; $B19 &amp; " to " &amp; AP$11)&gt;0,"X","-"),"")</f>
        <v/>
      </c>
      <c r="AQ19" s="101" t="str">
        <f ca="1">IF(AND($B19&lt;&gt;"",AQ$11&lt;&gt;""),IF(COUNTIF(Matches[JOURNEY],"=" &amp; $B19 &amp; " to " &amp; AQ$11)&gt;0,"X","-"),"")</f>
        <v/>
      </c>
      <c r="AR19" s="101" t="str">
        <f ca="1">IF(AND($B19&lt;&gt;"",AR$11&lt;&gt;""),IF(COUNTIF(Matches[JOURNEY],"=" &amp; $B19 &amp; " to " &amp; AR$11)&gt;0,"X","-"),"")</f>
        <v/>
      </c>
      <c r="AS19" s="101" t="str">
        <f ca="1">IF(AND($B19&lt;&gt;"",AS$11&lt;&gt;""),IF(COUNTIF(Matches[JOURNEY],"=" &amp; $B19 &amp; " to " &amp; AS$11)&gt;0,"X","-"),"")</f>
        <v/>
      </c>
      <c r="AT19" s="101" t="str">
        <f ca="1">IF(AND($B19&lt;&gt;"",AT$11&lt;&gt;""),IF(COUNTIF(Matches[JOURNEY],"=" &amp; $B19 &amp; " to " &amp; AT$11)&gt;0,"X","-"),"")</f>
        <v/>
      </c>
      <c r="AU19" s="101" t="str">
        <f ca="1">IF(AND($B19&lt;&gt;"",AU$11&lt;&gt;""),IF(COUNTIF(Matches[JOURNEY],"=" &amp; $B19 &amp; " to " &amp; AU$11)&gt;0,"X","-"),"")</f>
        <v/>
      </c>
      <c r="AV19" s="101" t="str">
        <f ca="1">IF(AND($B19&lt;&gt;"",AV$11&lt;&gt;""),IF(COUNTIF(Matches[JOURNEY],"=" &amp; $B19 &amp; " to " &amp; AV$11)&gt;0,"X","-"),"")</f>
        <v/>
      </c>
      <c r="AW19" s="101" t="str">
        <f ca="1">IF(AND($B19&lt;&gt;"",AW$11&lt;&gt;""),IF(COUNTIF(Matches[JOURNEY],"=" &amp; $B19 &amp; " to " &amp; AW$11)&gt;0,"X","-"),"")</f>
        <v/>
      </c>
      <c r="AX19" s="101" t="str">
        <f ca="1">IF(AND($B19&lt;&gt;"",AX$11&lt;&gt;""),IF(COUNTIF(Matches[JOURNEY],"=" &amp; $B19 &amp; " to " &amp; AX$11)&gt;0,"X","-"),"")</f>
        <v/>
      </c>
      <c r="AY19" s="101" t="str">
        <f ca="1">IF(AND($B19&lt;&gt;"",AY$11&lt;&gt;""),IF(COUNTIF(Matches[JOURNEY],"=" &amp; $B19 &amp; " to " &amp; AY$11)&gt;0,"X","-"),"")</f>
        <v/>
      </c>
      <c r="AZ19" s="101" t="str">
        <f ca="1">IF(AND($B19&lt;&gt;"",AZ$11&lt;&gt;""),IF(COUNTIF(Matches[JOURNEY],"=" &amp; $B19 &amp; " to " &amp; AZ$11)&gt;0,"X","-"),"")</f>
        <v/>
      </c>
      <c r="BA19" s="101" t="str">
        <f ca="1">IF(AND($B19&lt;&gt;"",BA$11&lt;&gt;""),IF(COUNTIF(Matches[JOURNEY],"=" &amp; $B19 &amp; " to " &amp; BA$11)&gt;0,"X","-"),"")</f>
        <v/>
      </c>
      <c r="BB19" s="101" t="str">
        <f ca="1">IF(AND($B19&lt;&gt;"",BB$11&lt;&gt;""),IF(COUNTIF(Matches[JOURNEY],"=" &amp; $B19 &amp; " to " &amp; BB$11)&gt;0,"X","-"),"")</f>
        <v/>
      </c>
      <c r="BC19" s="101" t="str">
        <f ca="1">IF(AND($B19&lt;&gt;"",BC$11&lt;&gt;""),IF(COUNTIF(Matches[JOURNEY],"=" &amp; $B19 &amp; " to " &amp; BC$11)&gt;0,"X","-"),"")</f>
        <v/>
      </c>
      <c r="BD19" s="101" t="str">
        <f ca="1">IF(AND($B19&lt;&gt;"",BD$11&lt;&gt;""),IF(COUNTIF(Matches[JOURNEY],"=" &amp; $B19 &amp; " to " &amp; BD$11)&gt;0,"X","-"),"")</f>
        <v/>
      </c>
      <c r="BE19" s="101" t="str">
        <f ca="1">IF(AND($B19&lt;&gt;"",BE$11&lt;&gt;""),IF(COUNTIF(Matches[JOURNEY],"=" &amp; $B19 &amp; " to " &amp; BE$11)&gt;0,"X","-"),"")</f>
        <v/>
      </c>
      <c r="BF19" s="101" t="str">
        <f ca="1">IF(AND($B19&lt;&gt;"",BF$11&lt;&gt;""),IF(COUNTIF(Matches[JOURNEY],"=" &amp; $B19 &amp; " to " &amp; BF$11)&gt;0,"X","-"),"")</f>
        <v/>
      </c>
      <c r="BG19" s="101" t="str">
        <f ca="1">IF(AND($B19&lt;&gt;"",BG$11&lt;&gt;""),IF(COUNTIF(Matches[JOURNEY],"=" &amp; $B19 &amp; " to " &amp; BG$11)&gt;0,"X","-"),"")</f>
        <v/>
      </c>
      <c r="BH19" s="101" t="str">
        <f ca="1">IF(AND($B19&lt;&gt;"",BH$11&lt;&gt;""),IF(COUNTIF(Matches[JOURNEY],"=" &amp; $B19 &amp; " to " &amp; BH$11)&gt;0,"X","-"),"")</f>
        <v/>
      </c>
      <c r="BI19" s="101" t="str">
        <f ca="1">IF(AND($B19&lt;&gt;"",BI$11&lt;&gt;""),IF(COUNTIF(Matches[JOURNEY],"=" &amp; $B19 &amp; " to " &amp; BI$11)&gt;0,"X","-"),"")</f>
        <v/>
      </c>
      <c r="BJ19" s="101" t="str">
        <f ca="1">IF(AND($B19&lt;&gt;"",BJ$11&lt;&gt;""),IF(COUNTIF(Matches[JOURNEY],"=" &amp; $B19 &amp; " to " &amp; BJ$11)&gt;0,"X","-"),"")</f>
        <v/>
      </c>
      <c r="BK19" s="101" t="str">
        <f ca="1">IF(AND($B19&lt;&gt;"",BK$11&lt;&gt;""),IF(COUNTIF(Matches[JOURNEY],"=" &amp; $B19 &amp; " to " &amp; BK$11)&gt;0,"X","-"),"")</f>
        <v/>
      </c>
      <c r="BL19" s="101" t="str">
        <f ca="1">IF(AND($B19&lt;&gt;"",BL$11&lt;&gt;""),IF(COUNTIF(Matches[JOURNEY],"=" &amp; $B19 &amp; " to " &amp; BL$11)&gt;0,"X","-"),"")</f>
        <v/>
      </c>
      <c r="BM19" s="101" t="str">
        <f ca="1">IF(AND($B19&lt;&gt;"",BM$11&lt;&gt;""),IF(COUNTIF(Matches[JOURNEY],"=" &amp; $B19 &amp; " to " &amp; BM$11)&gt;0,"X","-"),"")</f>
        <v/>
      </c>
      <c r="BN19" s="101" t="str">
        <f ca="1">IF(AND($B19&lt;&gt;"",BN$11&lt;&gt;""),IF(COUNTIF(Matches[JOURNEY],"=" &amp; $B19 &amp; " to " &amp; BN$11)&gt;0,"X","-"),"")</f>
        <v/>
      </c>
      <c r="BO19" s="101" t="str">
        <f ca="1">IF(AND($B19&lt;&gt;"",BO$11&lt;&gt;""),IF(COUNTIF(Matches[JOURNEY],"=" &amp; $B19 &amp; " to " &amp; BO$11)&gt;0,"X","-"),"")</f>
        <v/>
      </c>
      <c r="BP19" s="101" t="str">
        <f ca="1">IF(AND($B19&lt;&gt;"",BP$11&lt;&gt;""),IF(COUNTIF(Matches[JOURNEY],"=" &amp; $B19 &amp; " to " &amp; BP$11)&gt;0,"X","-"),"")</f>
        <v/>
      </c>
      <c r="BQ19" s="102">
        <f t="shared" ca="1" si="5"/>
        <v>5</v>
      </c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</row>
    <row r="20" spans="1:101" ht="21">
      <c r="A20" s="99">
        <f t="shared" ca="1" si="4"/>
        <v>0</v>
      </c>
      <c r="B20" s="100" t="str">
        <f ca="1"/>
        <v>5SB</v>
      </c>
      <c r="C20" s="101" t="str">
        <f ca="1">IF(AND($B20&lt;&gt;"",C$11&lt;&gt;""),IF(COUNTIF(Matches[JOURNEY],"=" &amp; $B20 &amp; " to " &amp; C$11)&gt;0,"X","-"),"")</f>
        <v>-</v>
      </c>
      <c r="D20" s="101" t="str">
        <f ca="1">IF(AND($B20&lt;&gt;"",D$11&lt;&gt;""),IF(COUNTIF(Matches[JOURNEY],"=" &amp; $B20 &amp; " to " &amp; D$11)&gt;0,"X","-"),"")</f>
        <v>-</v>
      </c>
      <c r="E20" s="101" t="str">
        <f ca="1">IF(AND($B20&lt;&gt;"",E$11&lt;&gt;""),IF(COUNTIF(Matches[JOURNEY],"=" &amp; $B20 &amp; " to " &amp; E$11)&gt;0,"X","-"),"")</f>
        <v>-</v>
      </c>
      <c r="F20" s="101" t="str">
        <f ca="1">IF(AND($B20&lt;&gt;"",F$11&lt;&gt;""),IF(COUNTIF(Matches[JOURNEY],"=" &amp; $B20 &amp; " to " &amp; F$11)&gt;0,"X","-"),"")</f>
        <v>-</v>
      </c>
      <c r="G20" s="101" t="str">
        <f ca="1">IF(AND($B20&lt;&gt;"",G$11&lt;&gt;""),IF(COUNTIF(Matches[JOURNEY],"=" &amp; $B20 &amp; " to " &amp; G$11)&gt;0,"X","-"),"")</f>
        <v>-</v>
      </c>
      <c r="H20" s="101" t="str">
        <f ca="1">IF(AND($B20&lt;&gt;"",H$11&lt;&gt;""),IF(COUNTIF(Matches[JOURNEY],"=" &amp; $B20 &amp; " to " &amp; H$11)&gt;0,"X","-"),"")</f>
        <v>-</v>
      </c>
      <c r="I20" s="101" t="str">
        <f ca="1">IF(AND($B20&lt;&gt;"",I$11&lt;&gt;""),IF(COUNTIF(Matches[JOURNEY],"=" &amp; $B20 &amp; " to " &amp; I$11)&gt;0,"X","-"),"")</f>
        <v>-</v>
      </c>
      <c r="J20" s="101" t="str">
        <f ca="1">IF(AND($B20&lt;&gt;"",J$11&lt;&gt;""),IF(COUNTIF(Matches[JOURNEY],"=" &amp; $B20 &amp; " to " &amp; J$11)&gt;0,"X","-"),"")</f>
        <v>-</v>
      </c>
      <c r="K20" s="101" t="str">
        <f ca="1">IF(AND($B20&lt;&gt;"",K$11&lt;&gt;""),IF(COUNTIF(Matches[JOURNEY],"=" &amp; $B20 &amp; " to " &amp; K$11)&gt;0,"X","-"),"")</f>
        <v>-</v>
      </c>
      <c r="L20" s="101" t="str">
        <f ca="1">IF(AND($B20&lt;&gt;"",L$11&lt;&gt;""),IF(COUNTIF(Matches[JOURNEY],"=" &amp; $B20 &amp; " to " &amp; L$11)&gt;0,"X","-"),"")</f>
        <v>-</v>
      </c>
      <c r="M20" s="101" t="str">
        <f ca="1">IF(AND($B20&lt;&gt;"",M$11&lt;&gt;""),IF(COUNTIF(Matches[JOURNEY],"=" &amp; $B20 &amp; " to " &amp; M$11)&gt;0,"X","-"),"")</f>
        <v>-</v>
      </c>
      <c r="N20" s="101" t="str">
        <f ca="1">IF(AND($B20&lt;&gt;"",N$11&lt;&gt;""),IF(COUNTIF(Matches[JOURNEY],"=" &amp; $B20 &amp; " to " &amp; N$11)&gt;0,"X","-"),"")</f>
        <v/>
      </c>
      <c r="O20" s="101" t="str">
        <f ca="1">IF(AND($B20&lt;&gt;"",O$11&lt;&gt;""),IF(COUNTIF(Matches[JOURNEY],"=" &amp; $B20 &amp; " to " &amp; O$11)&gt;0,"X","-"),"")</f>
        <v/>
      </c>
      <c r="P20" s="101" t="str">
        <f ca="1">IF(AND($B20&lt;&gt;"",P$11&lt;&gt;""),IF(COUNTIF(Matches[JOURNEY],"=" &amp; $B20 &amp; " to " &amp; P$11)&gt;0,"X","-"),"")</f>
        <v/>
      </c>
      <c r="Q20" s="101" t="str">
        <f ca="1">IF(AND($B20&lt;&gt;"",Q$11&lt;&gt;""),IF(COUNTIF(Matches[JOURNEY],"=" &amp; $B20 &amp; " to " &amp; Q$11)&gt;0,"X","-"),"")</f>
        <v/>
      </c>
      <c r="R20" s="101" t="str">
        <f ca="1">IF(AND($B20&lt;&gt;"",R$11&lt;&gt;""),IF(COUNTIF(Matches[JOURNEY],"=" &amp; $B20 &amp; " to " &amp; R$11)&gt;0,"X","-"),"")</f>
        <v/>
      </c>
      <c r="S20" s="101" t="str">
        <f ca="1">IF(AND($B20&lt;&gt;"",S$11&lt;&gt;""),IF(COUNTIF(Matches[JOURNEY],"=" &amp; $B20 &amp; " to " &amp; S$11)&gt;0,"X","-"),"")</f>
        <v/>
      </c>
      <c r="T20" s="101" t="str">
        <f ca="1">IF(AND($B20&lt;&gt;"",T$11&lt;&gt;""),IF(COUNTIF(Matches[JOURNEY],"=" &amp; $B20 &amp; " to " &amp; T$11)&gt;0,"X","-"),"")</f>
        <v/>
      </c>
      <c r="U20" s="101" t="str">
        <f ca="1">IF(AND($B20&lt;&gt;"",U$11&lt;&gt;""),IF(COUNTIF(Matches[JOURNEY],"=" &amp; $B20 &amp; " to " &amp; U$11)&gt;0,"X","-"),"")</f>
        <v/>
      </c>
      <c r="V20" s="101" t="str">
        <f ca="1">IF(AND($B20&lt;&gt;"",V$11&lt;&gt;""),IF(COUNTIF(Matches[JOURNEY],"=" &amp; $B20 &amp; " to " &amp; V$11)&gt;0,"X","-"),"")</f>
        <v/>
      </c>
      <c r="W20" s="101" t="str">
        <f ca="1">IF(AND($B20&lt;&gt;"",W$11&lt;&gt;""),IF(COUNTIF(Matches[JOURNEY],"=" &amp; $B20 &amp; " to " &amp; W$11)&gt;0,"X","-"),"")</f>
        <v/>
      </c>
      <c r="X20" s="101" t="str">
        <f ca="1">IF(AND($B20&lt;&gt;"",X$11&lt;&gt;""),IF(COUNTIF(Matches[JOURNEY],"=" &amp; $B20 &amp; " to " &amp; X$11)&gt;0,"X","-"),"")</f>
        <v/>
      </c>
      <c r="Y20" s="101" t="str">
        <f ca="1">IF(AND($B20&lt;&gt;"",Y$11&lt;&gt;""),IF(COUNTIF(Matches[JOURNEY],"=" &amp; $B20 &amp; " to " &amp; Y$11)&gt;0,"X","-"),"")</f>
        <v/>
      </c>
      <c r="Z20" s="101" t="str">
        <f ca="1">IF(AND($B20&lt;&gt;"",Z$11&lt;&gt;""),IF(COUNTIF(Matches[JOURNEY],"=" &amp; $B20 &amp; " to " &amp; Z$11)&gt;0,"X","-"),"")</f>
        <v/>
      </c>
      <c r="AA20" s="101" t="str">
        <f ca="1">IF(AND($B20&lt;&gt;"",AA$11&lt;&gt;""),IF(COUNTIF(Matches[JOURNEY],"=" &amp; $B20 &amp; " to " &amp; AA$11)&gt;0,"X","-"),"")</f>
        <v/>
      </c>
      <c r="AB20" s="101" t="str">
        <f ca="1">IF(AND($B20&lt;&gt;"",AB$11&lt;&gt;""),IF(COUNTIF(Matches[JOURNEY],"=" &amp; $B20 &amp; " to " &amp; AB$11)&gt;0,"X","-"),"")</f>
        <v/>
      </c>
      <c r="AC20" s="101" t="str">
        <f ca="1">IF(AND($B20&lt;&gt;"",AC$11&lt;&gt;""),IF(COUNTIF(Matches[JOURNEY],"=" &amp; $B20 &amp; " to " &amp; AC$11)&gt;0,"X","-"),"")</f>
        <v/>
      </c>
      <c r="AD20" s="101" t="str">
        <f ca="1">IF(AND($B20&lt;&gt;"",AD$11&lt;&gt;""),IF(COUNTIF(Matches[JOURNEY],"=" &amp; $B20 &amp; " to " &amp; AD$11)&gt;0,"X","-"),"")</f>
        <v/>
      </c>
      <c r="AE20" s="101" t="str">
        <f ca="1">IF(AND($B20&lt;&gt;"",AE$11&lt;&gt;""),IF(COUNTIF(Matches[JOURNEY],"=" &amp; $B20 &amp; " to " &amp; AE$11)&gt;0,"X","-"),"")</f>
        <v/>
      </c>
      <c r="AF20" s="101" t="str">
        <f ca="1">IF(AND($B20&lt;&gt;"",AF$11&lt;&gt;""),IF(COUNTIF(Matches[JOURNEY],"=" &amp; $B20 &amp; " to " &amp; AF$11)&gt;0,"X","-"),"")</f>
        <v/>
      </c>
      <c r="AG20" s="101" t="str">
        <f ca="1">IF(AND($B20&lt;&gt;"",AG$11&lt;&gt;""),IF(COUNTIF(Matches[JOURNEY],"=" &amp; $B20 &amp; " to " &amp; AG$11)&gt;0,"X","-"),"")</f>
        <v/>
      </c>
      <c r="AH20" s="101" t="str">
        <f ca="1">IF(AND($B20&lt;&gt;"",AH$11&lt;&gt;""),IF(COUNTIF(Matches[JOURNEY],"=" &amp; $B20 &amp; " to " &amp; AH$11)&gt;0,"X","-"),"")</f>
        <v/>
      </c>
      <c r="AI20" s="101" t="str">
        <f ca="1">IF(AND($B20&lt;&gt;"",AI$11&lt;&gt;""),IF(COUNTIF(Matches[JOURNEY],"=" &amp; $B20 &amp; " to " &amp; AI$11)&gt;0,"X","-"),"")</f>
        <v/>
      </c>
      <c r="AJ20" s="101" t="str">
        <f ca="1">IF(AND($B20&lt;&gt;"",AJ$11&lt;&gt;""),IF(COUNTIF(Matches[JOURNEY],"=" &amp; $B20 &amp; " to " &amp; AJ$11)&gt;0,"X","-"),"")</f>
        <v/>
      </c>
      <c r="AK20" s="101" t="str">
        <f ca="1">IF(AND($B20&lt;&gt;"",AK$11&lt;&gt;""),IF(COUNTIF(Matches[JOURNEY],"=" &amp; $B20 &amp; " to " &amp; AK$11)&gt;0,"X","-"),"")</f>
        <v/>
      </c>
      <c r="AL20" s="101" t="str">
        <f ca="1">IF(AND($B20&lt;&gt;"",AL$11&lt;&gt;""),IF(COUNTIF(Matches[JOURNEY],"=" &amp; $B20 &amp; " to " &amp; AL$11)&gt;0,"X","-"),"")</f>
        <v/>
      </c>
      <c r="AM20" s="101" t="str">
        <f ca="1">IF(AND($B20&lt;&gt;"",AM$11&lt;&gt;""),IF(COUNTIF(Matches[JOURNEY],"=" &amp; $B20 &amp; " to " &amp; AM$11)&gt;0,"X","-"),"")</f>
        <v/>
      </c>
      <c r="AN20" s="101" t="str">
        <f ca="1">IF(AND($B20&lt;&gt;"",AN$11&lt;&gt;""),IF(COUNTIF(Matches[JOURNEY],"=" &amp; $B20 &amp; " to " &amp; AN$11)&gt;0,"X","-"),"")</f>
        <v/>
      </c>
      <c r="AO20" s="101" t="str">
        <f ca="1">IF(AND($B20&lt;&gt;"",AO$11&lt;&gt;""),IF(COUNTIF(Matches[JOURNEY],"=" &amp; $B20 &amp; " to " &amp; AO$11)&gt;0,"X","-"),"")</f>
        <v/>
      </c>
      <c r="AP20" s="101" t="str">
        <f ca="1">IF(AND($B20&lt;&gt;"",AP$11&lt;&gt;""),IF(COUNTIF(Matches[JOURNEY],"=" &amp; $B20 &amp; " to " &amp; AP$11)&gt;0,"X","-"),"")</f>
        <v/>
      </c>
      <c r="AQ20" s="101" t="str">
        <f ca="1">IF(AND($B20&lt;&gt;"",AQ$11&lt;&gt;""),IF(COUNTIF(Matches[JOURNEY],"=" &amp; $B20 &amp; " to " &amp; AQ$11)&gt;0,"X","-"),"")</f>
        <v/>
      </c>
      <c r="AR20" s="101" t="str">
        <f ca="1">IF(AND($B20&lt;&gt;"",AR$11&lt;&gt;""),IF(COUNTIF(Matches[JOURNEY],"=" &amp; $B20 &amp; " to " &amp; AR$11)&gt;0,"X","-"),"")</f>
        <v/>
      </c>
      <c r="AS20" s="101" t="str">
        <f ca="1">IF(AND($B20&lt;&gt;"",AS$11&lt;&gt;""),IF(COUNTIF(Matches[JOURNEY],"=" &amp; $B20 &amp; " to " &amp; AS$11)&gt;0,"X","-"),"")</f>
        <v/>
      </c>
      <c r="AT20" s="101" t="str">
        <f ca="1">IF(AND($B20&lt;&gt;"",AT$11&lt;&gt;""),IF(COUNTIF(Matches[JOURNEY],"=" &amp; $B20 &amp; " to " &amp; AT$11)&gt;0,"X","-"),"")</f>
        <v/>
      </c>
      <c r="AU20" s="101" t="str">
        <f ca="1">IF(AND($B20&lt;&gt;"",AU$11&lt;&gt;""),IF(COUNTIF(Matches[JOURNEY],"=" &amp; $B20 &amp; " to " &amp; AU$11)&gt;0,"X","-"),"")</f>
        <v/>
      </c>
      <c r="AV20" s="101" t="str">
        <f ca="1">IF(AND($B20&lt;&gt;"",AV$11&lt;&gt;""),IF(COUNTIF(Matches[JOURNEY],"=" &amp; $B20 &amp; " to " &amp; AV$11)&gt;0,"X","-"),"")</f>
        <v/>
      </c>
      <c r="AW20" s="101" t="str">
        <f ca="1">IF(AND($B20&lt;&gt;"",AW$11&lt;&gt;""),IF(COUNTIF(Matches[JOURNEY],"=" &amp; $B20 &amp; " to " &amp; AW$11)&gt;0,"X","-"),"")</f>
        <v/>
      </c>
      <c r="AX20" s="101" t="str">
        <f ca="1">IF(AND($B20&lt;&gt;"",AX$11&lt;&gt;""),IF(COUNTIF(Matches[JOURNEY],"=" &amp; $B20 &amp; " to " &amp; AX$11)&gt;0,"X","-"),"")</f>
        <v/>
      </c>
      <c r="AY20" s="101" t="str">
        <f ca="1">IF(AND($B20&lt;&gt;"",AY$11&lt;&gt;""),IF(COUNTIF(Matches[JOURNEY],"=" &amp; $B20 &amp; " to " &amp; AY$11)&gt;0,"X","-"),"")</f>
        <v/>
      </c>
      <c r="AZ20" s="101" t="str">
        <f ca="1">IF(AND($B20&lt;&gt;"",AZ$11&lt;&gt;""),IF(COUNTIF(Matches[JOURNEY],"=" &amp; $B20 &amp; " to " &amp; AZ$11)&gt;0,"X","-"),"")</f>
        <v/>
      </c>
      <c r="BA20" s="101" t="str">
        <f ca="1">IF(AND($B20&lt;&gt;"",BA$11&lt;&gt;""),IF(COUNTIF(Matches[JOURNEY],"=" &amp; $B20 &amp; " to " &amp; BA$11)&gt;0,"X","-"),"")</f>
        <v/>
      </c>
      <c r="BB20" s="101" t="str">
        <f ca="1">IF(AND($B20&lt;&gt;"",BB$11&lt;&gt;""),IF(COUNTIF(Matches[JOURNEY],"=" &amp; $B20 &amp; " to " &amp; BB$11)&gt;0,"X","-"),"")</f>
        <v/>
      </c>
      <c r="BC20" s="101" t="str">
        <f ca="1">IF(AND($B20&lt;&gt;"",BC$11&lt;&gt;""),IF(COUNTIF(Matches[JOURNEY],"=" &amp; $B20 &amp; " to " &amp; BC$11)&gt;0,"X","-"),"")</f>
        <v/>
      </c>
      <c r="BD20" s="101" t="str">
        <f ca="1">IF(AND($B20&lt;&gt;"",BD$11&lt;&gt;""),IF(COUNTIF(Matches[JOURNEY],"=" &amp; $B20 &amp; " to " &amp; BD$11)&gt;0,"X","-"),"")</f>
        <v/>
      </c>
      <c r="BE20" s="101" t="str">
        <f ca="1">IF(AND($B20&lt;&gt;"",BE$11&lt;&gt;""),IF(COUNTIF(Matches[JOURNEY],"=" &amp; $B20 &amp; " to " &amp; BE$11)&gt;0,"X","-"),"")</f>
        <v/>
      </c>
      <c r="BF20" s="101" t="str">
        <f ca="1">IF(AND($B20&lt;&gt;"",BF$11&lt;&gt;""),IF(COUNTIF(Matches[JOURNEY],"=" &amp; $B20 &amp; " to " &amp; BF$11)&gt;0,"X","-"),"")</f>
        <v/>
      </c>
      <c r="BG20" s="101" t="str">
        <f ca="1">IF(AND($B20&lt;&gt;"",BG$11&lt;&gt;""),IF(COUNTIF(Matches[JOURNEY],"=" &amp; $B20 &amp; " to " &amp; BG$11)&gt;0,"X","-"),"")</f>
        <v/>
      </c>
      <c r="BH20" s="101" t="str">
        <f ca="1">IF(AND($B20&lt;&gt;"",BH$11&lt;&gt;""),IF(COUNTIF(Matches[JOURNEY],"=" &amp; $B20 &amp; " to " &amp; BH$11)&gt;0,"X","-"),"")</f>
        <v/>
      </c>
      <c r="BI20" s="101" t="str">
        <f ca="1">IF(AND($B20&lt;&gt;"",BI$11&lt;&gt;""),IF(COUNTIF(Matches[JOURNEY],"=" &amp; $B20 &amp; " to " &amp; BI$11)&gt;0,"X","-"),"")</f>
        <v/>
      </c>
      <c r="BJ20" s="101" t="str">
        <f ca="1">IF(AND($B20&lt;&gt;"",BJ$11&lt;&gt;""),IF(COUNTIF(Matches[JOURNEY],"=" &amp; $B20 &amp; " to " &amp; BJ$11)&gt;0,"X","-"),"")</f>
        <v/>
      </c>
      <c r="BK20" s="101" t="str">
        <f ca="1">IF(AND($B20&lt;&gt;"",BK$11&lt;&gt;""),IF(COUNTIF(Matches[JOURNEY],"=" &amp; $B20 &amp; " to " &amp; BK$11)&gt;0,"X","-"),"")</f>
        <v/>
      </c>
      <c r="BL20" s="101" t="str">
        <f ca="1">IF(AND($B20&lt;&gt;"",BL$11&lt;&gt;""),IF(COUNTIF(Matches[JOURNEY],"=" &amp; $B20 &amp; " to " &amp; BL$11)&gt;0,"X","-"),"")</f>
        <v/>
      </c>
      <c r="BM20" s="101" t="str">
        <f ca="1">IF(AND($B20&lt;&gt;"",BM$11&lt;&gt;""),IF(COUNTIF(Matches[JOURNEY],"=" &amp; $B20 &amp; " to " &amp; BM$11)&gt;0,"X","-"),"")</f>
        <v/>
      </c>
      <c r="BN20" s="101" t="str">
        <f ca="1">IF(AND($B20&lt;&gt;"",BN$11&lt;&gt;""),IF(COUNTIF(Matches[JOURNEY],"=" &amp; $B20 &amp; " to " &amp; BN$11)&gt;0,"X","-"),"")</f>
        <v/>
      </c>
      <c r="BO20" s="101" t="str">
        <f ca="1">IF(AND($B20&lt;&gt;"",BO$11&lt;&gt;""),IF(COUNTIF(Matches[JOURNEY],"=" &amp; $B20 &amp; " to " &amp; BO$11)&gt;0,"X","-"),"")</f>
        <v/>
      </c>
      <c r="BP20" s="101" t="str">
        <f ca="1">IF(AND($B20&lt;&gt;"",BP$11&lt;&gt;""),IF(COUNTIF(Matches[JOURNEY],"=" &amp; $B20 &amp; " to " &amp; BP$11)&gt;0,"X","-"),"")</f>
        <v/>
      </c>
      <c r="BQ20" s="102">
        <f t="shared" ca="1" si="5"/>
        <v>0</v>
      </c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</row>
    <row r="21" spans="1:101" ht="21">
      <c r="A21" s="99">
        <f t="shared" ca="1" si="4"/>
        <v>0</v>
      </c>
      <c r="B21" s="100" t="str">
        <f ca="1"/>
        <v>6EB</v>
      </c>
      <c r="C21" s="101" t="str">
        <f ca="1">IF(AND($B21&lt;&gt;"",C$11&lt;&gt;""),IF(COUNTIF(Matches[JOURNEY],"=" &amp; $B21 &amp; " to " &amp; C$11)&gt;0,"X","-"),"")</f>
        <v>-</v>
      </c>
      <c r="D21" s="101" t="str">
        <f ca="1">IF(AND($B21&lt;&gt;"",D$11&lt;&gt;""),IF(COUNTIF(Matches[JOURNEY],"=" &amp; $B21 &amp; " to " &amp; D$11)&gt;0,"X","-"),"")</f>
        <v>-</v>
      </c>
      <c r="E21" s="101" t="str">
        <f ca="1">IF(AND($B21&lt;&gt;"",E$11&lt;&gt;""),IF(COUNTIF(Matches[JOURNEY],"=" &amp; $B21 &amp; " to " &amp; E$11)&gt;0,"X","-"),"")</f>
        <v>-</v>
      </c>
      <c r="F21" s="101" t="str">
        <f ca="1">IF(AND($B21&lt;&gt;"",F$11&lt;&gt;""),IF(COUNTIF(Matches[JOURNEY],"=" &amp; $B21 &amp; " to " &amp; F$11)&gt;0,"X","-"),"")</f>
        <v>-</v>
      </c>
      <c r="G21" s="101" t="str">
        <f ca="1">IF(AND($B21&lt;&gt;"",G$11&lt;&gt;""),IF(COUNTIF(Matches[JOURNEY],"=" &amp; $B21 &amp; " to " &amp; G$11)&gt;0,"X","-"),"")</f>
        <v>-</v>
      </c>
      <c r="H21" s="101" t="str">
        <f ca="1">IF(AND($B21&lt;&gt;"",H$11&lt;&gt;""),IF(COUNTIF(Matches[JOURNEY],"=" &amp; $B21 &amp; " to " &amp; H$11)&gt;0,"X","-"),"")</f>
        <v>-</v>
      </c>
      <c r="I21" s="101" t="str">
        <f ca="1">IF(AND($B21&lt;&gt;"",I$11&lt;&gt;""),IF(COUNTIF(Matches[JOURNEY],"=" &amp; $B21 &amp; " to " &amp; I$11)&gt;0,"X","-"),"")</f>
        <v>-</v>
      </c>
      <c r="J21" s="101" t="str">
        <f ca="1">IF(AND($B21&lt;&gt;"",J$11&lt;&gt;""),IF(COUNTIF(Matches[JOURNEY],"=" &amp; $B21 &amp; " to " &amp; J$11)&gt;0,"X","-"),"")</f>
        <v>-</v>
      </c>
      <c r="K21" s="101" t="str">
        <f ca="1">IF(AND($B21&lt;&gt;"",K$11&lt;&gt;""),IF(COUNTIF(Matches[JOURNEY],"=" &amp; $B21 &amp; " to " &amp; K$11)&gt;0,"X","-"),"")</f>
        <v>-</v>
      </c>
      <c r="L21" s="101" t="str">
        <f ca="1">IF(AND($B21&lt;&gt;"",L$11&lt;&gt;""),IF(COUNTIF(Matches[JOURNEY],"=" &amp; $B21 &amp; " to " &amp; L$11)&gt;0,"X","-"),"")</f>
        <v>-</v>
      </c>
      <c r="M21" s="101" t="str">
        <f ca="1">IF(AND($B21&lt;&gt;"",M$11&lt;&gt;""),IF(COUNTIF(Matches[JOURNEY],"=" &amp; $B21 &amp; " to " &amp; M$11)&gt;0,"X","-"),"")</f>
        <v>-</v>
      </c>
      <c r="N21" s="101" t="str">
        <f ca="1">IF(AND($B21&lt;&gt;"",N$11&lt;&gt;""),IF(COUNTIF(Matches[JOURNEY],"=" &amp; $B21 &amp; " to " &amp; N$11)&gt;0,"X","-"),"")</f>
        <v/>
      </c>
      <c r="O21" s="101" t="str">
        <f ca="1">IF(AND($B21&lt;&gt;"",O$11&lt;&gt;""),IF(COUNTIF(Matches[JOURNEY],"=" &amp; $B21 &amp; " to " &amp; O$11)&gt;0,"X","-"),"")</f>
        <v/>
      </c>
      <c r="P21" s="101" t="str">
        <f ca="1">IF(AND($B21&lt;&gt;"",P$11&lt;&gt;""),IF(COUNTIF(Matches[JOURNEY],"=" &amp; $B21 &amp; " to " &amp; P$11)&gt;0,"X","-"),"")</f>
        <v/>
      </c>
      <c r="Q21" s="101" t="str">
        <f ca="1">IF(AND($B21&lt;&gt;"",Q$11&lt;&gt;""),IF(COUNTIF(Matches[JOURNEY],"=" &amp; $B21 &amp; " to " &amp; Q$11)&gt;0,"X","-"),"")</f>
        <v/>
      </c>
      <c r="R21" s="101" t="str">
        <f ca="1">IF(AND($B21&lt;&gt;"",R$11&lt;&gt;""),IF(COUNTIF(Matches[JOURNEY],"=" &amp; $B21 &amp; " to " &amp; R$11)&gt;0,"X","-"),"")</f>
        <v/>
      </c>
      <c r="S21" s="101" t="str">
        <f ca="1">IF(AND($B21&lt;&gt;"",S$11&lt;&gt;""),IF(COUNTIF(Matches[JOURNEY],"=" &amp; $B21 &amp; " to " &amp; S$11)&gt;0,"X","-"),"")</f>
        <v/>
      </c>
      <c r="T21" s="101" t="str">
        <f ca="1">IF(AND($B21&lt;&gt;"",T$11&lt;&gt;""),IF(COUNTIF(Matches[JOURNEY],"=" &amp; $B21 &amp; " to " &amp; T$11)&gt;0,"X","-"),"")</f>
        <v/>
      </c>
      <c r="U21" s="101" t="str">
        <f ca="1">IF(AND($B21&lt;&gt;"",U$11&lt;&gt;""),IF(COUNTIF(Matches[JOURNEY],"=" &amp; $B21 &amp; " to " &amp; U$11)&gt;0,"X","-"),"")</f>
        <v/>
      </c>
      <c r="V21" s="101" t="str">
        <f ca="1">IF(AND($B21&lt;&gt;"",V$11&lt;&gt;""),IF(COUNTIF(Matches[JOURNEY],"=" &amp; $B21 &amp; " to " &amp; V$11)&gt;0,"X","-"),"")</f>
        <v/>
      </c>
      <c r="W21" s="101" t="str">
        <f ca="1">IF(AND($B21&lt;&gt;"",W$11&lt;&gt;""),IF(COUNTIF(Matches[JOURNEY],"=" &amp; $B21 &amp; " to " &amp; W$11)&gt;0,"X","-"),"")</f>
        <v/>
      </c>
      <c r="X21" s="101" t="str">
        <f ca="1">IF(AND($B21&lt;&gt;"",X$11&lt;&gt;""),IF(COUNTIF(Matches[JOURNEY],"=" &amp; $B21 &amp; " to " &amp; X$11)&gt;0,"X","-"),"")</f>
        <v/>
      </c>
      <c r="Y21" s="101" t="str">
        <f ca="1">IF(AND($B21&lt;&gt;"",Y$11&lt;&gt;""),IF(COUNTIF(Matches[JOURNEY],"=" &amp; $B21 &amp; " to " &amp; Y$11)&gt;0,"X","-"),"")</f>
        <v/>
      </c>
      <c r="Z21" s="101" t="str">
        <f ca="1">IF(AND($B21&lt;&gt;"",Z$11&lt;&gt;""),IF(COUNTIF(Matches[JOURNEY],"=" &amp; $B21 &amp; " to " &amp; Z$11)&gt;0,"X","-"),"")</f>
        <v/>
      </c>
      <c r="AA21" s="101" t="str">
        <f ca="1">IF(AND($B21&lt;&gt;"",AA$11&lt;&gt;""),IF(COUNTIF(Matches[JOURNEY],"=" &amp; $B21 &amp; " to " &amp; AA$11)&gt;0,"X","-"),"")</f>
        <v/>
      </c>
      <c r="AB21" s="101" t="str">
        <f ca="1">IF(AND($B21&lt;&gt;"",AB$11&lt;&gt;""),IF(COUNTIF(Matches[JOURNEY],"=" &amp; $B21 &amp; " to " &amp; AB$11)&gt;0,"X","-"),"")</f>
        <v/>
      </c>
      <c r="AC21" s="101" t="str">
        <f ca="1">IF(AND($B21&lt;&gt;"",AC$11&lt;&gt;""),IF(COUNTIF(Matches[JOURNEY],"=" &amp; $B21 &amp; " to " &amp; AC$11)&gt;0,"X","-"),"")</f>
        <v/>
      </c>
      <c r="AD21" s="101" t="str">
        <f ca="1">IF(AND($B21&lt;&gt;"",AD$11&lt;&gt;""),IF(COUNTIF(Matches[JOURNEY],"=" &amp; $B21 &amp; " to " &amp; AD$11)&gt;0,"X","-"),"")</f>
        <v/>
      </c>
      <c r="AE21" s="101" t="str">
        <f ca="1">IF(AND($B21&lt;&gt;"",AE$11&lt;&gt;""),IF(COUNTIF(Matches[JOURNEY],"=" &amp; $B21 &amp; " to " &amp; AE$11)&gt;0,"X","-"),"")</f>
        <v/>
      </c>
      <c r="AF21" s="101" t="str">
        <f ca="1">IF(AND($B21&lt;&gt;"",AF$11&lt;&gt;""),IF(COUNTIF(Matches[JOURNEY],"=" &amp; $B21 &amp; " to " &amp; AF$11)&gt;0,"X","-"),"")</f>
        <v/>
      </c>
      <c r="AG21" s="101" t="str">
        <f ca="1">IF(AND($B21&lt;&gt;"",AG$11&lt;&gt;""),IF(COUNTIF(Matches[JOURNEY],"=" &amp; $B21 &amp; " to " &amp; AG$11)&gt;0,"X","-"),"")</f>
        <v/>
      </c>
      <c r="AH21" s="101" t="str">
        <f ca="1">IF(AND($B21&lt;&gt;"",AH$11&lt;&gt;""),IF(COUNTIF(Matches[JOURNEY],"=" &amp; $B21 &amp; " to " &amp; AH$11)&gt;0,"X","-"),"")</f>
        <v/>
      </c>
      <c r="AI21" s="101" t="str">
        <f ca="1">IF(AND($B21&lt;&gt;"",AI$11&lt;&gt;""),IF(COUNTIF(Matches[JOURNEY],"=" &amp; $B21 &amp; " to " &amp; AI$11)&gt;0,"X","-"),"")</f>
        <v/>
      </c>
      <c r="AJ21" s="101" t="str">
        <f ca="1">IF(AND($B21&lt;&gt;"",AJ$11&lt;&gt;""),IF(COUNTIF(Matches[JOURNEY],"=" &amp; $B21 &amp; " to " &amp; AJ$11)&gt;0,"X","-"),"")</f>
        <v/>
      </c>
      <c r="AK21" s="101" t="str">
        <f ca="1">IF(AND($B21&lt;&gt;"",AK$11&lt;&gt;""),IF(COUNTIF(Matches[JOURNEY],"=" &amp; $B21 &amp; " to " &amp; AK$11)&gt;0,"X","-"),"")</f>
        <v/>
      </c>
      <c r="AL21" s="101" t="str">
        <f ca="1">IF(AND($B21&lt;&gt;"",AL$11&lt;&gt;""),IF(COUNTIF(Matches[JOURNEY],"=" &amp; $B21 &amp; " to " &amp; AL$11)&gt;0,"X","-"),"")</f>
        <v/>
      </c>
      <c r="AM21" s="101" t="str">
        <f ca="1">IF(AND($B21&lt;&gt;"",AM$11&lt;&gt;""),IF(COUNTIF(Matches[JOURNEY],"=" &amp; $B21 &amp; " to " &amp; AM$11)&gt;0,"X","-"),"")</f>
        <v/>
      </c>
      <c r="AN21" s="101" t="str">
        <f ca="1">IF(AND($B21&lt;&gt;"",AN$11&lt;&gt;""),IF(COUNTIF(Matches[JOURNEY],"=" &amp; $B21 &amp; " to " &amp; AN$11)&gt;0,"X","-"),"")</f>
        <v/>
      </c>
      <c r="AO21" s="101" t="str">
        <f ca="1">IF(AND($B21&lt;&gt;"",AO$11&lt;&gt;""),IF(COUNTIF(Matches[JOURNEY],"=" &amp; $B21 &amp; " to " &amp; AO$11)&gt;0,"X","-"),"")</f>
        <v/>
      </c>
      <c r="AP21" s="101" t="str">
        <f ca="1">IF(AND($B21&lt;&gt;"",AP$11&lt;&gt;""),IF(COUNTIF(Matches[JOURNEY],"=" &amp; $B21 &amp; " to " &amp; AP$11)&gt;0,"X","-"),"")</f>
        <v/>
      </c>
      <c r="AQ21" s="101" t="str">
        <f ca="1">IF(AND($B21&lt;&gt;"",AQ$11&lt;&gt;""),IF(COUNTIF(Matches[JOURNEY],"=" &amp; $B21 &amp; " to " &amp; AQ$11)&gt;0,"X","-"),"")</f>
        <v/>
      </c>
      <c r="AR21" s="101" t="str">
        <f ca="1">IF(AND($B21&lt;&gt;"",AR$11&lt;&gt;""),IF(COUNTIF(Matches[JOURNEY],"=" &amp; $B21 &amp; " to " &amp; AR$11)&gt;0,"X","-"),"")</f>
        <v/>
      </c>
      <c r="AS21" s="101" t="str">
        <f ca="1">IF(AND($B21&lt;&gt;"",AS$11&lt;&gt;""),IF(COUNTIF(Matches[JOURNEY],"=" &amp; $B21 &amp; " to " &amp; AS$11)&gt;0,"X","-"),"")</f>
        <v/>
      </c>
      <c r="AT21" s="101" t="str">
        <f ca="1">IF(AND($B21&lt;&gt;"",AT$11&lt;&gt;""),IF(COUNTIF(Matches[JOURNEY],"=" &amp; $B21 &amp; " to " &amp; AT$11)&gt;0,"X","-"),"")</f>
        <v/>
      </c>
      <c r="AU21" s="101" t="str">
        <f ca="1">IF(AND($B21&lt;&gt;"",AU$11&lt;&gt;""),IF(COUNTIF(Matches[JOURNEY],"=" &amp; $B21 &amp; " to " &amp; AU$11)&gt;0,"X","-"),"")</f>
        <v/>
      </c>
      <c r="AV21" s="101" t="str">
        <f ca="1">IF(AND($B21&lt;&gt;"",AV$11&lt;&gt;""),IF(COUNTIF(Matches[JOURNEY],"=" &amp; $B21 &amp; " to " &amp; AV$11)&gt;0,"X","-"),"")</f>
        <v/>
      </c>
      <c r="AW21" s="101" t="str">
        <f ca="1">IF(AND($B21&lt;&gt;"",AW$11&lt;&gt;""),IF(COUNTIF(Matches[JOURNEY],"=" &amp; $B21 &amp; " to " &amp; AW$11)&gt;0,"X","-"),"")</f>
        <v/>
      </c>
      <c r="AX21" s="101" t="str">
        <f ca="1">IF(AND($B21&lt;&gt;"",AX$11&lt;&gt;""),IF(COUNTIF(Matches[JOURNEY],"=" &amp; $B21 &amp; " to " &amp; AX$11)&gt;0,"X","-"),"")</f>
        <v/>
      </c>
      <c r="AY21" s="101" t="str">
        <f ca="1">IF(AND($B21&lt;&gt;"",AY$11&lt;&gt;""),IF(COUNTIF(Matches[JOURNEY],"=" &amp; $B21 &amp; " to " &amp; AY$11)&gt;0,"X","-"),"")</f>
        <v/>
      </c>
      <c r="AZ21" s="101" t="str">
        <f ca="1">IF(AND($B21&lt;&gt;"",AZ$11&lt;&gt;""),IF(COUNTIF(Matches[JOURNEY],"=" &amp; $B21 &amp; " to " &amp; AZ$11)&gt;0,"X","-"),"")</f>
        <v/>
      </c>
      <c r="BA21" s="101" t="str">
        <f ca="1">IF(AND($B21&lt;&gt;"",BA$11&lt;&gt;""),IF(COUNTIF(Matches[JOURNEY],"=" &amp; $B21 &amp; " to " &amp; BA$11)&gt;0,"X","-"),"")</f>
        <v/>
      </c>
      <c r="BB21" s="101" t="str">
        <f ca="1">IF(AND($B21&lt;&gt;"",BB$11&lt;&gt;""),IF(COUNTIF(Matches[JOURNEY],"=" &amp; $B21 &amp; " to " &amp; BB$11)&gt;0,"X","-"),"")</f>
        <v/>
      </c>
      <c r="BC21" s="101" t="str">
        <f ca="1">IF(AND($B21&lt;&gt;"",BC$11&lt;&gt;""),IF(COUNTIF(Matches[JOURNEY],"=" &amp; $B21 &amp; " to " &amp; BC$11)&gt;0,"X","-"),"")</f>
        <v/>
      </c>
      <c r="BD21" s="101" t="str">
        <f ca="1">IF(AND($B21&lt;&gt;"",BD$11&lt;&gt;""),IF(COUNTIF(Matches[JOURNEY],"=" &amp; $B21 &amp; " to " &amp; BD$11)&gt;0,"X","-"),"")</f>
        <v/>
      </c>
      <c r="BE21" s="101" t="str">
        <f ca="1">IF(AND($B21&lt;&gt;"",BE$11&lt;&gt;""),IF(COUNTIF(Matches[JOURNEY],"=" &amp; $B21 &amp; " to " &amp; BE$11)&gt;0,"X","-"),"")</f>
        <v/>
      </c>
      <c r="BF21" s="101" t="str">
        <f ca="1">IF(AND($B21&lt;&gt;"",BF$11&lt;&gt;""),IF(COUNTIF(Matches[JOURNEY],"=" &amp; $B21 &amp; " to " &amp; BF$11)&gt;0,"X","-"),"")</f>
        <v/>
      </c>
      <c r="BG21" s="101" t="str">
        <f ca="1">IF(AND($B21&lt;&gt;"",BG$11&lt;&gt;""),IF(COUNTIF(Matches[JOURNEY],"=" &amp; $B21 &amp; " to " &amp; BG$11)&gt;0,"X","-"),"")</f>
        <v/>
      </c>
      <c r="BH21" s="101" t="str">
        <f ca="1">IF(AND($B21&lt;&gt;"",BH$11&lt;&gt;""),IF(COUNTIF(Matches[JOURNEY],"=" &amp; $B21 &amp; " to " &amp; BH$11)&gt;0,"X","-"),"")</f>
        <v/>
      </c>
      <c r="BI21" s="101" t="str">
        <f ca="1">IF(AND($B21&lt;&gt;"",BI$11&lt;&gt;""),IF(COUNTIF(Matches[JOURNEY],"=" &amp; $B21 &amp; " to " &amp; BI$11)&gt;0,"X","-"),"")</f>
        <v/>
      </c>
      <c r="BJ21" s="101" t="str">
        <f ca="1">IF(AND($B21&lt;&gt;"",BJ$11&lt;&gt;""),IF(COUNTIF(Matches[JOURNEY],"=" &amp; $B21 &amp; " to " &amp; BJ$11)&gt;0,"X","-"),"")</f>
        <v/>
      </c>
      <c r="BK21" s="101" t="str">
        <f ca="1">IF(AND($B21&lt;&gt;"",BK$11&lt;&gt;""),IF(COUNTIF(Matches[JOURNEY],"=" &amp; $B21 &amp; " to " &amp; BK$11)&gt;0,"X","-"),"")</f>
        <v/>
      </c>
      <c r="BL21" s="101" t="str">
        <f ca="1">IF(AND($B21&lt;&gt;"",BL$11&lt;&gt;""),IF(COUNTIF(Matches[JOURNEY],"=" &amp; $B21 &amp; " to " &amp; BL$11)&gt;0,"X","-"),"")</f>
        <v/>
      </c>
      <c r="BM21" s="101" t="str">
        <f ca="1">IF(AND($B21&lt;&gt;"",BM$11&lt;&gt;""),IF(COUNTIF(Matches[JOURNEY],"=" &amp; $B21 &amp; " to " &amp; BM$11)&gt;0,"X","-"),"")</f>
        <v/>
      </c>
      <c r="BN21" s="101" t="str">
        <f ca="1">IF(AND($B21&lt;&gt;"",BN$11&lt;&gt;""),IF(COUNTIF(Matches[JOURNEY],"=" &amp; $B21 &amp; " to " &amp; BN$11)&gt;0,"X","-"),"")</f>
        <v/>
      </c>
      <c r="BO21" s="101" t="str">
        <f ca="1">IF(AND($B21&lt;&gt;"",BO$11&lt;&gt;""),IF(COUNTIF(Matches[JOURNEY],"=" &amp; $B21 &amp; " to " &amp; BO$11)&gt;0,"X","-"),"")</f>
        <v/>
      </c>
      <c r="BP21" s="101" t="str">
        <f ca="1">IF(AND($B21&lt;&gt;"",BP$11&lt;&gt;""),IF(COUNTIF(Matches[JOURNEY],"=" &amp; $B21 &amp; " to " &amp; BP$11)&gt;0,"X","-"),"")</f>
        <v/>
      </c>
      <c r="BQ21" s="102">
        <f t="shared" ca="1" si="5"/>
        <v>0</v>
      </c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</row>
    <row r="22" spans="1:101" ht="21">
      <c r="A22" s="99">
        <f t="shared" ca="1" si="4"/>
        <v>5</v>
      </c>
      <c r="B22" s="100" t="str">
        <f ca="1"/>
        <v>6WB</v>
      </c>
      <c r="C22" s="101" t="str">
        <f ca="1">IF(AND($B22&lt;&gt;"",C$11&lt;&gt;""),IF(COUNTIF(Matches[JOURNEY],"=" &amp; $B22 &amp; " to " &amp; C$11)&gt;0,"X","-"),"")</f>
        <v>X</v>
      </c>
      <c r="D22" s="101" t="str">
        <f ca="1">IF(AND($B22&lt;&gt;"",D$11&lt;&gt;""),IF(COUNTIF(Matches[JOURNEY],"=" &amp; $B22 &amp; " to " &amp; D$11)&gt;0,"X","-"),"")</f>
        <v>-</v>
      </c>
      <c r="E22" s="101" t="str">
        <f ca="1">IF(AND($B22&lt;&gt;"",E$11&lt;&gt;""),IF(COUNTIF(Matches[JOURNEY],"=" &amp; $B22 &amp; " to " &amp; E$11)&gt;0,"X","-"),"")</f>
        <v>X</v>
      </c>
      <c r="F22" s="101" t="str">
        <f ca="1">IF(AND($B22&lt;&gt;"",F$11&lt;&gt;""),IF(COUNTIF(Matches[JOURNEY],"=" &amp; $B22 &amp; " to " &amp; F$11)&gt;0,"X","-"),"")</f>
        <v>-</v>
      </c>
      <c r="G22" s="101" t="str">
        <f ca="1">IF(AND($B22&lt;&gt;"",G$11&lt;&gt;""),IF(COUNTIF(Matches[JOURNEY],"=" &amp; $B22 &amp; " to " &amp; G$11)&gt;0,"X","-"),"")</f>
        <v>-</v>
      </c>
      <c r="H22" s="101" t="str">
        <f ca="1">IF(AND($B22&lt;&gt;"",H$11&lt;&gt;""),IF(COUNTIF(Matches[JOURNEY],"=" &amp; $B22 &amp; " to " &amp; H$11)&gt;0,"X","-"),"")</f>
        <v>-</v>
      </c>
      <c r="I22" s="101" t="str">
        <f ca="1">IF(AND($B22&lt;&gt;"",I$11&lt;&gt;""),IF(COUNTIF(Matches[JOURNEY],"=" &amp; $B22 &amp; " to " &amp; I$11)&gt;0,"X","-"),"")</f>
        <v>X</v>
      </c>
      <c r="J22" s="101" t="str">
        <f ca="1">IF(AND($B22&lt;&gt;"",J$11&lt;&gt;""),IF(COUNTIF(Matches[JOURNEY],"=" &amp; $B22 &amp; " to " &amp; J$11)&gt;0,"X","-"),"")</f>
        <v>-</v>
      </c>
      <c r="K22" s="101" t="str">
        <f ca="1">IF(AND($B22&lt;&gt;"",K$11&lt;&gt;""),IF(COUNTIF(Matches[JOURNEY],"=" &amp; $B22 &amp; " to " &amp; K$11)&gt;0,"X","-"),"")</f>
        <v>X</v>
      </c>
      <c r="L22" s="101" t="str">
        <f ca="1">IF(AND($B22&lt;&gt;"",L$11&lt;&gt;""),IF(COUNTIF(Matches[JOURNEY],"=" &amp; $B22 &amp; " to " &amp; L$11)&gt;0,"X","-"),"")</f>
        <v>X</v>
      </c>
      <c r="M22" s="101" t="str">
        <f ca="1">IF(AND($B22&lt;&gt;"",M$11&lt;&gt;""),IF(COUNTIF(Matches[JOURNEY],"=" &amp; $B22 &amp; " to " &amp; M$11)&gt;0,"X","-"),"")</f>
        <v>-</v>
      </c>
      <c r="N22" s="101" t="str">
        <f ca="1">IF(AND($B22&lt;&gt;"",N$11&lt;&gt;""),IF(COUNTIF(Matches[JOURNEY],"=" &amp; $B22 &amp; " to " &amp; N$11)&gt;0,"X","-"),"")</f>
        <v/>
      </c>
      <c r="O22" s="101" t="str">
        <f ca="1">IF(AND($B22&lt;&gt;"",O$11&lt;&gt;""),IF(COUNTIF(Matches[JOURNEY],"=" &amp; $B22 &amp; " to " &amp; O$11)&gt;0,"X","-"),"")</f>
        <v/>
      </c>
      <c r="P22" s="101" t="str">
        <f ca="1">IF(AND($B22&lt;&gt;"",P$11&lt;&gt;""),IF(COUNTIF(Matches[JOURNEY],"=" &amp; $B22 &amp; " to " &amp; P$11)&gt;0,"X","-"),"")</f>
        <v/>
      </c>
      <c r="Q22" s="101" t="str">
        <f ca="1">IF(AND($B22&lt;&gt;"",Q$11&lt;&gt;""),IF(COUNTIF(Matches[JOURNEY],"=" &amp; $B22 &amp; " to " &amp; Q$11)&gt;0,"X","-"),"")</f>
        <v/>
      </c>
      <c r="R22" s="101" t="str">
        <f ca="1">IF(AND($B22&lt;&gt;"",R$11&lt;&gt;""),IF(COUNTIF(Matches[JOURNEY],"=" &amp; $B22 &amp; " to " &amp; R$11)&gt;0,"X","-"),"")</f>
        <v/>
      </c>
      <c r="S22" s="101" t="str">
        <f ca="1">IF(AND($B22&lt;&gt;"",S$11&lt;&gt;""),IF(COUNTIF(Matches[JOURNEY],"=" &amp; $B22 &amp; " to " &amp; S$11)&gt;0,"X","-"),"")</f>
        <v/>
      </c>
      <c r="T22" s="101" t="str">
        <f ca="1">IF(AND($B22&lt;&gt;"",T$11&lt;&gt;""),IF(COUNTIF(Matches[JOURNEY],"=" &amp; $B22 &amp; " to " &amp; T$11)&gt;0,"X","-"),"")</f>
        <v/>
      </c>
      <c r="U22" s="101" t="str">
        <f ca="1">IF(AND($B22&lt;&gt;"",U$11&lt;&gt;""),IF(COUNTIF(Matches[JOURNEY],"=" &amp; $B22 &amp; " to " &amp; U$11)&gt;0,"X","-"),"")</f>
        <v/>
      </c>
      <c r="V22" s="101" t="str">
        <f ca="1">IF(AND($B22&lt;&gt;"",V$11&lt;&gt;""),IF(COUNTIF(Matches[JOURNEY],"=" &amp; $B22 &amp; " to " &amp; V$11)&gt;0,"X","-"),"")</f>
        <v/>
      </c>
      <c r="W22" s="101" t="str">
        <f ca="1">IF(AND($B22&lt;&gt;"",W$11&lt;&gt;""),IF(COUNTIF(Matches[JOURNEY],"=" &amp; $B22 &amp; " to " &amp; W$11)&gt;0,"X","-"),"")</f>
        <v/>
      </c>
      <c r="X22" s="101" t="str">
        <f ca="1">IF(AND($B22&lt;&gt;"",X$11&lt;&gt;""),IF(COUNTIF(Matches[JOURNEY],"=" &amp; $B22 &amp; " to " &amp; X$11)&gt;0,"X","-"),"")</f>
        <v/>
      </c>
      <c r="Y22" s="101" t="str">
        <f ca="1">IF(AND($B22&lt;&gt;"",Y$11&lt;&gt;""),IF(COUNTIF(Matches[JOURNEY],"=" &amp; $B22 &amp; " to " &amp; Y$11)&gt;0,"X","-"),"")</f>
        <v/>
      </c>
      <c r="Z22" s="101" t="str">
        <f ca="1">IF(AND($B22&lt;&gt;"",Z$11&lt;&gt;""),IF(COUNTIF(Matches[JOURNEY],"=" &amp; $B22 &amp; " to " &amp; Z$11)&gt;0,"X","-"),"")</f>
        <v/>
      </c>
      <c r="AA22" s="101" t="str">
        <f ca="1">IF(AND($B22&lt;&gt;"",AA$11&lt;&gt;""),IF(COUNTIF(Matches[JOURNEY],"=" &amp; $B22 &amp; " to " &amp; AA$11)&gt;0,"X","-"),"")</f>
        <v/>
      </c>
      <c r="AB22" s="101" t="str">
        <f ca="1">IF(AND($B22&lt;&gt;"",AB$11&lt;&gt;""),IF(COUNTIF(Matches[JOURNEY],"=" &amp; $B22 &amp; " to " &amp; AB$11)&gt;0,"X","-"),"")</f>
        <v/>
      </c>
      <c r="AC22" s="101" t="str">
        <f ca="1">IF(AND($B22&lt;&gt;"",AC$11&lt;&gt;""),IF(COUNTIF(Matches[JOURNEY],"=" &amp; $B22 &amp; " to " &amp; AC$11)&gt;0,"X","-"),"")</f>
        <v/>
      </c>
      <c r="AD22" s="101" t="str">
        <f ca="1">IF(AND($B22&lt;&gt;"",AD$11&lt;&gt;""),IF(COUNTIF(Matches[JOURNEY],"=" &amp; $B22 &amp; " to " &amp; AD$11)&gt;0,"X","-"),"")</f>
        <v/>
      </c>
      <c r="AE22" s="101" t="str">
        <f ca="1">IF(AND($B22&lt;&gt;"",AE$11&lt;&gt;""),IF(COUNTIF(Matches[JOURNEY],"=" &amp; $B22 &amp; " to " &amp; AE$11)&gt;0,"X","-"),"")</f>
        <v/>
      </c>
      <c r="AF22" s="101" t="str">
        <f ca="1">IF(AND($B22&lt;&gt;"",AF$11&lt;&gt;""),IF(COUNTIF(Matches[JOURNEY],"=" &amp; $B22 &amp; " to " &amp; AF$11)&gt;0,"X","-"),"")</f>
        <v/>
      </c>
      <c r="AG22" s="101" t="str">
        <f ca="1">IF(AND($B22&lt;&gt;"",AG$11&lt;&gt;""),IF(COUNTIF(Matches[JOURNEY],"=" &amp; $B22 &amp; " to " &amp; AG$11)&gt;0,"X","-"),"")</f>
        <v/>
      </c>
      <c r="AH22" s="101" t="str">
        <f ca="1">IF(AND($B22&lt;&gt;"",AH$11&lt;&gt;""),IF(COUNTIF(Matches[JOURNEY],"=" &amp; $B22 &amp; " to " &amp; AH$11)&gt;0,"X","-"),"")</f>
        <v/>
      </c>
      <c r="AI22" s="101" t="str">
        <f ca="1">IF(AND($B22&lt;&gt;"",AI$11&lt;&gt;""),IF(COUNTIF(Matches[JOURNEY],"=" &amp; $B22 &amp; " to " &amp; AI$11)&gt;0,"X","-"),"")</f>
        <v/>
      </c>
      <c r="AJ22" s="101" t="str">
        <f ca="1">IF(AND($B22&lt;&gt;"",AJ$11&lt;&gt;""),IF(COUNTIF(Matches[JOURNEY],"=" &amp; $B22 &amp; " to " &amp; AJ$11)&gt;0,"X","-"),"")</f>
        <v/>
      </c>
      <c r="AK22" s="101" t="str">
        <f ca="1">IF(AND($B22&lt;&gt;"",AK$11&lt;&gt;""),IF(COUNTIF(Matches[JOURNEY],"=" &amp; $B22 &amp; " to " &amp; AK$11)&gt;0,"X","-"),"")</f>
        <v/>
      </c>
      <c r="AL22" s="101" t="str">
        <f ca="1">IF(AND($B22&lt;&gt;"",AL$11&lt;&gt;""),IF(COUNTIF(Matches[JOURNEY],"=" &amp; $B22 &amp; " to " &amp; AL$11)&gt;0,"X","-"),"")</f>
        <v/>
      </c>
      <c r="AM22" s="101" t="str">
        <f ca="1">IF(AND($B22&lt;&gt;"",AM$11&lt;&gt;""),IF(COUNTIF(Matches[JOURNEY],"=" &amp; $B22 &amp; " to " &amp; AM$11)&gt;0,"X","-"),"")</f>
        <v/>
      </c>
      <c r="AN22" s="101" t="str">
        <f ca="1">IF(AND($B22&lt;&gt;"",AN$11&lt;&gt;""),IF(COUNTIF(Matches[JOURNEY],"=" &amp; $B22 &amp; " to " &amp; AN$11)&gt;0,"X","-"),"")</f>
        <v/>
      </c>
      <c r="AO22" s="101" t="str">
        <f ca="1">IF(AND($B22&lt;&gt;"",AO$11&lt;&gt;""),IF(COUNTIF(Matches[JOURNEY],"=" &amp; $B22 &amp; " to " &amp; AO$11)&gt;0,"X","-"),"")</f>
        <v/>
      </c>
      <c r="AP22" s="101" t="str">
        <f ca="1">IF(AND($B22&lt;&gt;"",AP$11&lt;&gt;""),IF(COUNTIF(Matches[JOURNEY],"=" &amp; $B22 &amp; " to " &amp; AP$11)&gt;0,"X","-"),"")</f>
        <v/>
      </c>
      <c r="AQ22" s="101" t="str">
        <f ca="1">IF(AND($B22&lt;&gt;"",AQ$11&lt;&gt;""),IF(COUNTIF(Matches[JOURNEY],"=" &amp; $B22 &amp; " to " &amp; AQ$11)&gt;0,"X","-"),"")</f>
        <v/>
      </c>
      <c r="AR22" s="101" t="str">
        <f ca="1">IF(AND($B22&lt;&gt;"",AR$11&lt;&gt;""),IF(COUNTIF(Matches[JOURNEY],"=" &amp; $B22 &amp; " to " &amp; AR$11)&gt;0,"X","-"),"")</f>
        <v/>
      </c>
      <c r="AS22" s="101" t="str">
        <f ca="1">IF(AND($B22&lt;&gt;"",AS$11&lt;&gt;""),IF(COUNTIF(Matches[JOURNEY],"=" &amp; $B22 &amp; " to " &amp; AS$11)&gt;0,"X","-"),"")</f>
        <v/>
      </c>
      <c r="AT22" s="101" t="str">
        <f ca="1">IF(AND($B22&lt;&gt;"",AT$11&lt;&gt;""),IF(COUNTIF(Matches[JOURNEY],"=" &amp; $B22 &amp; " to " &amp; AT$11)&gt;0,"X","-"),"")</f>
        <v/>
      </c>
      <c r="AU22" s="101" t="str">
        <f ca="1">IF(AND($B22&lt;&gt;"",AU$11&lt;&gt;""),IF(COUNTIF(Matches[JOURNEY],"=" &amp; $B22 &amp; " to " &amp; AU$11)&gt;0,"X","-"),"")</f>
        <v/>
      </c>
      <c r="AV22" s="101" t="str">
        <f ca="1">IF(AND($B22&lt;&gt;"",AV$11&lt;&gt;""),IF(COUNTIF(Matches[JOURNEY],"=" &amp; $B22 &amp; " to " &amp; AV$11)&gt;0,"X","-"),"")</f>
        <v/>
      </c>
      <c r="AW22" s="101" t="str">
        <f ca="1">IF(AND($B22&lt;&gt;"",AW$11&lt;&gt;""),IF(COUNTIF(Matches[JOURNEY],"=" &amp; $B22 &amp; " to " &amp; AW$11)&gt;0,"X","-"),"")</f>
        <v/>
      </c>
      <c r="AX22" s="101" t="str">
        <f ca="1">IF(AND($B22&lt;&gt;"",AX$11&lt;&gt;""),IF(COUNTIF(Matches[JOURNEY],"=" &amp; $B22 &amp; " to " &amp; AX$11)&gt;0,"X","-"),"")</f>
        <v/>
      </c>
      <c r="AY22" s="101" t="str">
        <f ca="1">IF(AND($B22&lt;&gt;"",AY$11&lt;&gt;""),IF(COUNTIF(Matches[JOURNEY],"=" &amp; $B22 &amp; " to " &amp; AY$11)&gt;0,"X","-"),"")</f>
        <v/>
      </c>
      <c r="AZ22" s="101" t="str">
        <f ca="1">IF(AND($B22&lt;&gt;"",AZ$11&lt;&gt;""),IF(COUNTIF(Matches[JOURNEY],"=" &amp; $B22 &amp; " to " &amp; AZ$11)&gt;0,"X","-"),"")</f>
        <v/>
      </c>
      <c r="BA22" s="101" t="str">
        <f ca="1">IF(AND($B22&lt;&gt;"",BA$11&lt;&gt;""),IF(COUNTIF(Matches[JOURNEY],"=" &amp; $B22 &amp; " to " &amp; BA$11)&gt;0,"X","-"),"")</f>
        <v/>
      </c>
      <c r="BB22" s="101" t="str">
        <f ca="1">IF(AND($B22&lt;&gt;"",BB$11&lt;&gt;""),IF(COUNTIF(Matches[JOURNEY],"=" &amp; $B22 &amp; " to " &amp; BB$11)&gt;0,"X","-"),"")</f>
        <v/>
      </c>
      <c r="BC22" s="101" t="str">
        <f ca="1">IF(AND($B22&lt;&gt;"",BC$11&lt;&gt;""),IF(COUNTIF(Matches[JOURNEY],"=" &amp; $B22 &amp; " to " &amp; BC$11)&gt;0,"X","-"),"")</f>
        <v/>
      </c>
      <c r="BD22" s="101" t="str">
        <f ca="1">IF(AND($B22&lt;&gt;"",BD$11&lt;&gt;""),IF(COUNTIF(Matches[JOURNEY],"=" &amp; $B22 &amp; " to " &amp; BD$11)&gt;0,"X","-"),"")</f>
        <v/>
      </c>
      <c r="BE22" s="101" t="str">
        <f ca="1">IF(AND($B22&lt;&gt;"",BE$11&lt;&gt;""),IF(COUNTIF(Matches[JOURNEY],"=" &amp; $B22 &amp; " to " &amp; BE$11)&gt;0,"X","-"),"")</f>
        <v/>
      </c>
      <c r="BF22" s="101" t="str">
        <f ca="1">IF(AND($B22&lt;&gt;"",BF$11&lt;&gt;""),IF(COUNTIF(Matches[JOURNEY],"=" &amp; $B22 &amp; " to " &amp; BF$11)&gt;0,"X","-"),"")</f>
        <v/>
      </c>
      <c r="BG22" s="101" t="str">
        <f ca="1">IF(AND($B22&lt;&gt;"",BG$11&lt;&gt;""),IF(COUNTIF(Matches[JOURNEY],"=" &amp; $B22 &amp; " to " &amp; BG$11)&gt;0,"X","-"),"")</f>
        <v/>
      </c>
      <c r="BH22" s="101" t="str">
        <f ca="1">IF(AND($B22&lt;&gt;"",BH$11&lt;&gt;""),IF(COUNTIF(Matches[JOURNEY],"=" &amp; $B22 &amp; " to " &amp; BH$11)&gt;0,"X","-"),"")</f>
        <v/>
      </c>
      <c r="BI22" s="101" t="str">
        <f ca="1">IF(AND($B22&lt;&gt;"",BI$11&lt;&gt;""),IF(COUNTIF(Matches[JOURNEY],"=" &amp; $B22 &amp; " to " &amp; BI$11)&gt;0,"X","-"),"")</f>
        <v/>
      </c>
      <c r="BJ22" s="101" t="str">
        <f ca="1">IF(AND($B22&lt;&gt;"",BJ$11&lt;&gt;""),IF(COUNTIF(Matches[JOURNEY],"=" &amp; $B22 &amp; " to " &amp; BJ$11)&gt;0,"X","-"),"")</f>
        <v/>
      </c>
      <c r="BK22" s="101" t="str">
        <f ca="1">IF(AND($B22&lt;&gt;"",BK$11&lt;&gt;""),IF(COUNTIF(Matches[JOURNEY],"=" &amp; $B22 &amp; " to " &amp; BK$11)&gt;0,"X","-"),"")</f>
        <v/>
      </c>
      <c r="BL22" s="101" t="str">
        <f ca="1">IF(AND($B22&lt;&gt;"",BL$11&lt;&gt;""),IF(COUNTIF(Matches[JOURNEY],"=" &amp; $B22 &amp; " to " &amp; BL$11)&gt;0,"X","-"),"")</f>
        <v/>
      </c>
      <c r="BM22" s="101" t="str">
        <f ca="1">IF(AND($B22&lt;&gt;"",BM$11&lt;&gt;""),IF(COUNTIF(Matches[JOURNEY],"=" &amp; $B22 &amp; " to " &amp; BM$11)&gt;0,"X","-"),"")</f>
        <v/>
      </c>
      <c r="BN22" s="101" t="str">
        <f ca="1">IF(AND($B22&lt;&gt;"",BN$11&lt;&gt;""),IF(COUNTIF(Matches[JOURNEY],"=" &amp; $B22 &amp; " to " &amp; BN$11)&gt;0,"X","-"),"")</f>
        <v/>
      </c>
      <c r="BO22" s="101" t="str">
        <f ca="1">IF(AND($B22&lt;&gt;"",BO$11&lt;&gt;""),IF(COUNTIF(Matches[JOURNEY],"=" &amp; $B22 &amp; " to " &amp; BO$11)&gt;0,"X","-"),"")</f>
        <v/>
      </c>
      <c r="BP22" s="101" t="str">
        <f ca="1">IF(AND($B22&lt;&gt;"",BP$11&lt;&gt;""),IF(COUNTIF(Matches[JOURNEY],"=" &amp; $B22 &amp; " to " &amp; BP$11)&gt;0,"X","-"),"")</f>
        <v/>
      </c>
      <c r="BQ22" s="102">
        <f t="shared" ca="1" si="5"/>
        <v>5</v>
      </c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</row>
    <row r="23" spans="1:101" ht="21">
      <c r="A23" s="99" t="str">
        <f t="shared" si="4"/>
        <v/>
      </c>
      <c r="B23" s="100"/>
      <c r="C23" s="101" t="str">
        <f ca="1">IF(AND($B23&lt;&gt;"",C$11&lt;&gt;""),IF(COUNTIF(Matches[JOURNEY],"=" &amp; $B23 &amp; " to " &amp; C$11)&gt;0,"X","-"),"")</f>
        <v/>
      </c>
      <c r="D23" s="101" t="str">
        <f ca="1">IF(AND($B23&lt;&gt;"",D$11&lt;&gt;""),IF(COUNTIF(Matches[JOURNEY],"=" &amp; $B23 &amp; " to " &amp; D$11)&gt;0,"X","-"),"")</f>
        <v/>
      </c>
      <c r="E23" s="101" t="str">
        <f ca="1">IF(AND($B23&lt;&gt;"",E$11&lt;&gt;""),IF(COUNTIF(Matches[JOURNEY],"=" &amp; $B23 &amp; " to " &amp; E$11)&gt;0,"X","-"),"")</f>
        <v/>
      </c>
      <c r="F23" s="101" t="str">
        <f ca="1">IF(AND($B23&lt;&gt;"",F$11&lt;&gt;""),IF(COUNTIF(Matches[JOURNEY],"=" &amp; $B23 &amp; " to " &amp; F$11)&gt;0,"X","-"),"")</f>
        <v/>
      </c>
      <c r="G23" s="101" t="str">
        <f ca="1">IF(AND($B23&lt;&gt;"",G$11&lt;&gt;""),IF(COUNTIF(Matches[JOURNEY],"=" &amp; $B23 &amp; " to " &amp; G$11)&gt;0,"X","-"),"")</f>
        <v/>
      </c>
      <c r="H23" s="101" t="str">
        <f ca="1">IF(AND($B23&lt;&gt;"",H$11&lt;&gt;""),IF(COUNTIF(Matches[JOURNEY],"=" &amp; $B23 &amp; " to " &amp; H$11)&gt;0,"X","-"),"")</f>
        <v/>
      </c>
      <c r="I23" s="101" t="str">
        <f ca="1">IF(AND($B23&lt;&gt;"",I$11&lt;&gt;""),IF(COUNTIF(Matches[JOURNEY],"=" &amp; $B23 &amp; " to " &amp; I$11)&gt;0,"X","-"),"")</f>
        <v/>
      </c>
      <c r="J23" s="101" t="str">
        <f ca="1">IF(AND($B23&lt;&gt;"",J$11&lt;&gt;""),IF(COUNTIF(Matches[JOURNEY],"=" &amp; $B23 &amp; " to " &amp; J$11)&gt;0,"X","-"),"")</f>
        <v/>
      </c>
      <c r="K23" s="101" t="str">
        <f ca="1">IF(AND($B23&lt;&gt;"",K$11&lt;&gt;""),IF(COUNTIF(Matches[JOURNEY],"=" &amp; $B23 &amp; " to " &amp; K$11)&gt;0,"X","-"),"")</f>
        <v/>
      </c>
      <c r="L23" s="101" t="str">
        <f ca="1">IF(AND($B23&lt;&gt;"",L$11&lt;&gt;""),IF(COUNTIF(Matches[JOURNEY],"=" &amp; $B23 &amp; " to " &amp; L$11)&gt;0,"X","-"),"")</f>
        <v/>
      </c>
      <c r="M23" s="101" t="str">
        <f ca="1">IF(AND($B23&lt;&gt;"",M$11&lt;&gt;""),IF(COUNTIF(Matches[JOURNEY],"=" &amp; $B23 &amp; " to " &amp; M$11)&gt;0,"X","-"),"")</f>
        <v/>
      </c>
      <c r="N23" s="101" t="str">
        <f>IF(AND($B23&lt;&gt;"",N$11&lt;&gt;""),IF(COUNTIF(Matches[JOURNEY],"=" &amp; $B23 &amp; " to " &amp; N$11)&gt;0,"X","-"),"")</f>
        <v/>
      </c>
      <c r="O23" s="101" t="str">
        <f>IF(AND($B23&lt;&gt;"",O$11&lt;&gt;""),IF(COUNTIF(Matches[JOURNEY],"=" &amp; $B23 &amp; " to " &amp; O$11)&gt;0,"X","-"),"")</f>
        <v/>
      </c>
      <c r="P23" s="101" t="str">
        <f>IF(AND($B23&lt;&gt;"",P$11&lt;&gt;""),IF(COUNTIF(Matches[JOURNEY],"=" &amp; $B23 &amp; " to " &amp; P$11)&gt;0,"X","-"),"")</f>
        <v/>
      </c>
      <c r="Q23" s="101" t="str">
        <f>IF(AND($B23&lt;&gt;"",Q$11&lt;&gt;""),IF(COUNTIF(Matches[JOURNEY],"=" &amp; $B23 &amp; " to " &amp; Q$11)&gt;0,"X","-"),"")</f>
        <v/>
      </c>
      <c r="R23" s="101" t="str">
        <f>IF(AND($B23&lt;&gt;"",R$11&lt;&gt;""),IF(COUNTIF(Matches[JOURNEY],"=" &amp; $B23 &amp; " to " &amp; R$11)&gt;0,"X","-"),"")</f>
        <v/>
      </c>
      <c r="S23" s="101" t="str">
        <f>IF(AND($B23&lt;&gt;"",S$11&lt;&gt;""),IF(COUNTIF(Matches[JOURNEY],"=" &amp; $B23 &amp; " to " &amp; S$11)&gt;0,"X","-"),"")</f>
        <v/>
      </c>
      <c r="T23" s="101" t="str">
        <f>IF(AND($B23&lt;&gt;"",T$11&lt;&gt;""),IF(COUNTIF(Matches[JOURNEY],"=" &amp; $B23 &amp; " to " &amp; T$11)&gt;0,"X","-"),"")</f>
        <v/>
      </c>
      <c r="U23" s="101" t="str">
        <f>IF(AND($B23&lt;&gt;"",U$11&lt;&gt;""),IF(COUNTIF(Matches[JOURNEY],"=" &amp; $B23 &amp; " to " &amp; U$11)&gt;0,"X","-"),"")</f>
        <v/>
      </c>
      <c r="V23" s="101" t="str">
        <f>IF(AND($B23&lt;&gt;"",V$11&lt;&gt;""),IF(COUNTIF(Matches[JOURNEY],"=" &amp; $B23 &amp; " to " &amp; V$11)&gt;0,"X","-"),"")</f>
        <v/>
      </c>
      <c r="W23" s="101" t="str">
        <f>IF(AND($B23&lt;&gt;"",W$11&lt;&gt;""),IF(COUNTIF(Matches[JOURNEY],"=" &amp; $B23 &amp; " to " &amp; W$11)&gt;0,"X","-"),"")</f>
        <v/>
      </c>
      <c r="X23" s="101" t="str">
        <f>IF(AND($B23&lt;&gt;"",X$11&lt;&gt;""),IF(COUNTIF(Matches[JOURNEY],"=" &amp; $B23 &amp; " to " &amp; X$11)&gt;0,"X","-"),"")</f>
        <v/>
      </c>
      <c r="Y23" s="101" t="str">
        <f>IF(AND($B23&lt;&gt;"",Y$11&lt;&gt;""),IF(COUNTIF(Matches[JOURNEY],"=" &amp; $B23 &amp; " to " &amp; Y$11)&gt;0,"X","-"),"")</f>
        <v/>
      </c>
      <c r="Z23" s="101" t="str">
        <f>IF(AND($B23&lt;&gt;"",Z$11&lt;&gt;""),IF(COUNTIF(Matches[JOURNEY],"=" &amp; $B23 &amp; " to " &amp; Z$11)&gt;0,"X","-"),"")</f>
        <v/>
      </c>
      <c r="AA23" s="101" t="str">
        <f>IF(AND($B23&lt;&gt;"",AA$11&lt;&gt;""),IF(COUNTIF(Matches[JOURNEY],"=" &amp; $B23 &amp; " to " &amp; AA$11)&gt;0,"X","-"),"")</f>
        <v/>
      </c>
      <c r="AB23" s="101" t="str">
        <f>IF(AND($B23&lt;&gt;"",AB$11&lt;&gt;""),IF(COUNTIF(Matches[JOURNEY],"=" &amp; $B23 &amp; " to " &amp; AB$11)&gt;0,"X","-"),"")</f>
        <v/>
      </c>
      <c r="AC23" s="101" t="str">
        <f>IF(AND($B23&lt;&gt;"",AC$11&lt;&gt;""),IF(COUNTIF(Matches[JOURNEY],"=" &amp; $B23 &amp; " to " &amp; AC$11)&gt;0,"X","-"),"")</f>
        <v/>
      </c>
      <c r="AD23" s="101" t="str">
        <f>IF(AND($B23&lt;&gt;"",AD$11&lt;&gt;""),IF(COUNTIF(Matches[JOURNEY],"=" &amp; $B23 &amp; " to " &amp; AD$11)&gt;0,"X","-"),"")</f>
        <v/>
      </c>
      <c r="AE23" s="101" t="str">
        <f>IF(AND($B23&lt;&gt;"",AE$11&lt;&gt;""),IF(COUNTIF(Matches[JOURNEY],"=" &amp; $B23 &amp; " to " &amp; AE$11)&gt;0,"X","-"),"")</f>
        <v/>
      </c>
      <c r="AF23" s="101" t="str">
        <f>IF(AND($B23&lt;&gt;"",AF$11&lt;&gt;""),IF(COUNTIF(Matches[JOURNEY],"=" &amp; $B23 &amp; " to " &amp; AF$11)&gt;0,"X","-"),"")</f>
        <v/>
      </c>
      <c r="AG23" s="101" t="str">
        <f>IF(AND($B23&lt;&gt;"",AG$11&lt;&gt;""),IF(COUNTIF(Matches[JOURNEY],"=" &amp; $B23 &amp; " to " &amp; AG$11)&gt;0,"X","-"),"")</f>
        <v/>
      </c>
      <c r="AH23" s="101" t="str">
        <f>IF(AND($B23&lt;&gt;"",AH$11&lt;&gt;""),IF(COUNTIF(Matches[JOURNEY],"=" &amp; $B23 &amp; " to " &amp; AH$11)&gt;0,"X","-"),"")</f>
        <v/>
      </c>
      <c r="AI23" s="101" t="str">
        <f>IF(AND($B23&lt;&gt;"",AI$11&lt;&gt;""),IF(COUNTIF(Matches[JOURNEY],"=" &amp; $B23 &amp; " to " &amp; AI$11)&gt;0,"X","-"),"")</f>
        <v/>
      </c>
      <c r="AJ23" s="101" t="str">
        <f>IF(AND($B23&lt;&gt;"",AJ$11&lt;&gt;""),IF(COUNTIF(Matches[JOURNEY],"=" &amp; $B23 &amp; " to " &amp; AJ$11)&gt;0,"X","-"),"")</f>
        <v/>
      </c>
      <c r="AK23" s="101" t="str">
        <f>IF(AND($B23&lt;&gt;"",AK$11&lt;&gt;""),IF(COUNTIF(Matches[JOURNEY],"=" &amp; $B23 &amp; " to " &amp; AK$11)&gt;0,"X","-"),"")</f>
        <v/>
      </c>
      <c r="AL23" s="101" t="str">
        <f>IF(AND($B23&lt;&gt;"",AL$11&lt;&gt;""),IF(COUNTIF(Matches[JOURNEY],"=" &amp; $B23 &amp; " to " &amp; AL$11)&gt;0,"X","-"),"")</f>
        <v/>
      </c>
      <c r="AM23" s="101" t="str">
        <f>IF(AND($B23&lt;&gt;"",AM$11&lt;&gt;""),IF(COUNTIF(Matches[JOURNEY],"=" &amp; $B23 &amp; " to " &amp; AM$11)&gt;0,"X","-"),"")</f>
        <v/>
      </c>
      <c r="AN23" s="101" t="str">
        <f>IF(AND($B23&lt;&gt;"",AN$11&lt;&gt;""),IF(COUNTIF(Matches[JOURNEY],"=" &amp; $B23 &amp; " to " &amp; AN$11)&gt;0,"X","-"),"")</f>
        <v/>
      </c>
      <c r="AO23" s="101" t="str">
        <f>IF(AND($B23&lt;&gt;"",AO$11&lt;&gt;""),IF(COUNTIF(Matches[JOURNEY],"=" &amp; $B23 &amp; " to " &amp; AO$11)&gt;0,"X","-"),"")</f>
        <v/>
      </c>
      <c r="AP23" s="101" t="str">
        <f>IF(AND($B23&lt;&gt;"",AP$11&lt;&gt;""),IF(COUNTIF(Matches[JOURNEY],"=" &amp; $B23 &amp; " to " &amp; AP$11)&gt;0,"X","-"),"")</f>
        <v/>
      </c>
      <c r="AQ23" s="101" t="str">
        <f>IF(AND($B23&lt;&gt;"",AQ$11&lt;&gt;""),IF(COUNTIF(Matches[JOURNEY],"=" &amp; $B23 &amp; " to " &amp; AQ$11)&gt;0,"X","-"),"")</f>
        <v/>
      </c>
      <c r="AR23" s="101" t="str">
        <f>IF(AND($B23&lt;&gt;"",AR$11&lt;&gt;""),IF(COUNTIF(Matches[JOURNEY],"=" &amp; $B23 &amp; " to " &amp; AR$11)&gt;0,"X","-"),"")</f>
        <v/>
      </c>
      <c r="AS23" s="101" t="str">
        <f>IF(AND($B23&lt;&gt;"",AS$11&lt;&gt;""),IF(COUNTIF(Matches[JOURNEY],"=" &amp; $B23 &amp; " to " &amp; AS$11)&gt;0,"X","-"),"")</f>
        <v/>
      </c>
      <c r="AT23" s="101" t="str">
        <f>IF(AND($B23&lt;&gt;"",AT$11&lt;&gt;""),IF(COUNTIF(Matches[JOURNEY],"=" &amp; $B23 &amp; " to " &amp; AT$11)&gt;0,"X","-"),"")</f>
        <v/>
      </c>
      <c r="AU23" s="101" t="str">
        <f>IF(AND($B23&lt;&gt;"",AU$11&lt;&gt;""),IF(COUNTIF(Matches[JOURNEY],"=" &amp; $B23 &amp; " to " &amp; AU$11)&gt;0,"X","-"),"")</f>
        <v/>
      </c>
      <c r="AV23" s="101" t="str">
        <f>IF(AND($B23&lt;&gt;"",AV$11&lt;&gt;""),IF(COUNTIF(Matches[JOURNEY],"=" &amp; $B23 &amp; " to " &amp; AV$11)&gt;0,"X","-"),"")</f>
        <v/>
      </c>
      <c r="AW23" s="101" t="str">
        <f>IF(AND($B23&lt;&gt;"",AW$11&lt;&gt;""),IF(COUNTIF(Matches[JOURNEY],"=" &amp; $B23 &amp; " to " &amp; AW$11)&gt;0,"X","-"),"")</f>
        <v/>
      </c>
      <c r="AX23" s="101" t="str">
        <f>IF(AND($B23&lt;&gt;"",AX$11&lt;&gt;""),IF(COUNTIF(Matches[JOURNEY],"=" &amp; $B23 &amp; " to " &amp; AX$11)&gt;0,"X","-"),"")</f>
        <v/>
      </c>
      <c r="AY23" s="101" t="str">
        <f>IF(AND($B23&lt;&gt;"",AY$11&lt;&gt;""),IF(COUNTIF(Matches[JOURNEY],"=" &amp; $B23 &amp; " to " &amp; AY$11)&gt;0,"X","-"),"")</f>
        <v/>
      </c>
      <c r="AZ23" s="101" t="str">
        <f>IF(AND($B23&lt;&gt;"",AZ$11&lt;&gt;""),IF(COUNTIF(Matches[JOURNEY],"=" &amp; $B23 &amp; " to " &amp; AZ$11)&gt;0,"X","-"),"")</f>
        <v/>
      </c>
      <c r="BA23" s="101" t="str">
        <f>IF(AND($B23&lt;&gt;"",BA$11&lt;&gt;""),IF(COUNTIF(Matches[JOURNEY],"=" &amp; $B23 &amp; " to " &amp; BA$11)&gt;0,"X","-"),"")</f>
        <v/>
      </c>
      <c r="BB23" s="101" t="str">
        <f>IF(AND($B23&lt;&gt;"",BB$11&lt;&gt;""),IF(COUNTIF(Matches[JOURNEY],"=" &amp; $B23 &amp; " to " &amp; BB$11)&gt;0,"X","-"),"")</f>
        <v/>
      </c>
      <c r="BC23" s="101" t="str">
        <f>IF(AND($B23&lt;&gt;"",BC$11&lt;&gt;""),IF(COUNTIF(Matches[JOURNEY],"=" &amp; $B23 &amp; " to " &amp; BC$11)&gt;0,"X","-"),"")</f>
        <v/>
      </c>
      <c r="BD23" s="101" t="str">
        <f>IF(AND($B23&lt;&gt;"",BD$11&lt;&gt;""),IF(COUNTIF(Matches[JOURNEY],"=" &amp; $B23 &amp; " to " &amp; BD$11)&gt;0,"X","-"),"")</f>
        <v/>
      </c>
      <c r="BE23" s="101" t="str">
        <f>IF(AND($B23&lt;&gt;"",BE$11&lt;&gt;""),IF(COUNTIF(Matches[JOURNEY],"=" &amp; $B23 &amp; " to " &amp; BE$11)&gt;0,"X","-"),"")</f>
        <v/>
      </c>
      <c r="BF23" s="101" t="str">
        <f>IF(AND($B23&lt;&gt;"",BF$11&lt;&gt;""),IF(COUNTIF(Matches[JOURNEY],"=" &amp; $B23 &amp; " to " &amp; BF$11)&gt;0,"X","-"),"")</f>
        <v/>
      </c>
      <c r="BG23" s="101" t="str">
        <f>IF(AND($B23&lt;&gt;"",BG$11&lt;&gt;""),IF(COUNTIF(Matches[JOURNEY],"=" &amp; $B23 &amp; " to " &amp; BG$11)&gt;0,"X","-"),"")</f>
        <v/>
      </c>
      <c r="BH23" s="101" t="str">
        <f>IF(AND($B23&lt;&gt;"",BH$11&lt;&gt;""),IF(COUNTIF(Matches[JOURNEY],"=" &amp; $B23 &amp; " to " &amp; BH$11)&gt;0,"X","-"),"")</f>
        <v/>
      </c>
      <c r="BI23" s="101" t="str">
        <f>IF(AND($B23&lt;&gt;"",BI$11&lt;&gt;""),IF(COUNTIF(Matches[JOURNEY],"=" &amp; $B23 &amp; " to " &amp; BI$11)&gt;0,"X","-"),"")</f>
        <v/>
      </c>
      <c r="BJ23" s="101" t="str">
        <f>IF(AND($B23&lt;&gt;"",BJ$11&lt;&gt;""),IF(COUNTIF(Matches[JOURNEY],"=" &amp; $B23 &amp; " to " &amp; BJ$11)&gt;0,"X","-"),"")</f>
        <v/>
      </c>
      <c r="BK23" s="101" t="str">
        <f>IF(AND($B23&lt;&gt;"",BK$11&lt;&gt;""),IF(COUNTIF(Matches[JOURNEY],"=" &amp; $B23 &amp; " to " &amp; BK$11)&gt;0,"X","-"),"")</f>
        <v/>
      </c>
      <c r="BL23" s="101" t="str">
        <f>IF(AND($B23&lt;&gt;"",BL$11&lt;&gt;""),IF(COUNTIF(Matches[JOURNEY],"=" &amp; $B23 &amp; " to " &amp; BL$11)&gt;0,"X","-"),"")</f>
        <v/>
      </c>
      <c r="BM23" s="101" t="str">
        <f>IF(AND($B23&lt;&gt;"",BM$11&lt;&gt;""),IF(COUNTIF(Matches[JOURNEY],"=" &amp; $B23 &amp; " to " &amp; BM$11)&gt;0,"X","-"),"")</f>
        <v/>
      </c>
      <c r="BN23" s="101" t="str">
        <f>IF(AND($B23&lt;&gt;"",BN$11&lt;&gt;""),IF(COUNTIF(Matches[JOURNEY],"=" &amp; $B23 &amp; " to " &amp; BN$11)&gt;0,"X","-"),"")</f>
        <v/>
      </c>
      <c r="BO23" s="101" t="str">
        <f>IF(AND($B23&lt;&gt;"",BO$11&lt;&gt;""),IF(COUNTIF(Matches[JOURNEY],"=" &amp; $B23 &amp; " to " &amp; BO$11)&gt;0,"X","-"),"")</f>
        <v/>
      </c>
      <c r="BP23" s="101" t="str">
        <f>IF(AND($B23&lt;&gt;"",BP$11&lt;&gt;""),IF(COUNTIF(Matches[JOURNEY],"=" &amp; $B23 &amp; " to " &amp; BP$11)&gt;0,"X","-"),"")</f>
        <v/>
      </c>
      <c r="BQ23" s="102">
        <f t="shared" ca="1" si="5"/>
        <v>0</v>
      </c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</row>
    <row r="24" spans="1:101" ht="21">
      <c r="A24" s="99" t="str">
        <f t="shared" si="4"/>
        <v/>
      </c>
      <c r="B24" s="100"/>
      <c r="C24" s="101" t="str">
        <f ca="1">IF(AND($B24&lt;&gt;"",C$11&lt;&gt;""),IF(COUNTIF(Matches[JOURNEY],"=" &amp; $B24 &amp; " to " &amp; C$11)&gt;0,"X","-"),"")</f>
        <v/>
      </c>
      <c r="D24" s="101" t="str">
        <f ca="1">IF(AND($B24&lt;&gt;"",D$11&lt;&gt;""),IF(COUNTIF(Matches[JOURNEY],"=" &amp; $B24 &amp; " to " &amp; D$11)&gt;0,"X","-"),"")</f>
        <v/>
      </c>
      <c r="E24" s="101" t="str">
        <f ca="1">IF(AND($B24&lt;&gt;"",E$11&lt;&gt;""),IF(COUNTIF(Matches[JOURNEY],"=" &amp; $B24 &amp; " to " &amp; E$11)&gt;0,"X","-"),"")</f>
        <v/>
      </c>
      <c r="F24" s="101" t="str">
        <f ca="1">IF(AND($B24&lt;&gt;"",F$11&lt;&gt;""),IF(COUNTIF(Matches[JOURNEY],"=" &amp; $B24 &amp; " to " &amp; F$11)&gt;0,"X","-"),"")</f>
        <v/>
      </c>
      <c r="G24" s="101" t="str">
        <f ca="1">IF(AND($B24&lt;&gt;"",G$11&lt;&gt;""),IF(COUNTIF(Matches[JOURNEY],"=" &amp; $B24 &amp; " to " &amp; G$11)&gt;0,"X","-"),"")</f>
        <v/>
      </c>
      <c r="H24" s="101" t="str">
        <f ca="1">IF(AND($B24&lt;&gt;"",H$11&lt;&gt;""),IF(COUNTIF(Matches[JOURNEY],"=" &amp; $B24 &amp; " to " &amp; H$11)&gt;0,"X","-"),"")</f>
        <v/>
      </c>
      <c r="I24" s="101" t="str">
        <f ca="1">IF(AND($B24&lt;&gt;"",I$11&lt;&gt;""),IF(COUNTIF(Matches[JOURNEY],"=" &amp; $B24 &amp; " to " &amp; I$11)&gt;0,"X","-"),"")</f>
        <v/>
      </c>
      <c r="J24" s="101" t="str">
        <f ca="1">IF(AND($B24&lt;&gt;"",J$11&lt;&gt;""),IF(COUNTIF(Matches[JOURNEY],"=" &amp; $B24 &amp; " to " &amp; J$11)&gt;0,"X","-"),"")</f>
        <v/>
      </c>
      <c r="K24" s="101" t="str">
        <f ca="1">IF(AND($B24&lt;&gt;"",K$11&lt;&gt;""),IF(COUNTIF(Matches[JOURNEY],"=" &amp; $B24 &amp; " to " &amp; K$11)&gt;0,"X","-"),"")</f>
        <v/>
      </c>
      <c r="L24" s="101" t="str">
        <f ca="1">IF(AND($B24&lt;&gt;"",L$11&lt;&gt;""),IF(COUNTIF(Matches[JOURNEY],"=" &amp; $B24 &amp; " to " &amp; L$11)&gt;0,"X","-"),"")</f>
        <v/>
      </c>
      <c r="M24" s="101" t="str">
        <f ca="1">IF(AND($B24&lt;&gt;"",M$11&lt;&gt;""),IF(COUNTIF(Matches[JOURNEY],"=" &amp; $B24 &amp; " to " &amp; M$11)&gt;0,"X","-"),"")</f>
        <v/>
      </c>
      <c r="N24" s="101" t="str">
        <f>IF(AND($B24&lt;&gt;"",N$11&lt;&gt;""),IF(COUNTIF(Matches[JOURNEY],"=" &amp; $B24 &amp; " to " &amp; N$11)&gt;0,"X","-"),"")</f>
        <v/>
      </c>
      <c r="O24" s="101" t="str">
        <f>IF(AND($B24&lt;&gt;"",O$11&lt;&gt;""),IF(COUNTIF(Matches[JOURNEY],"=" &amp; $B24 &amp; " to " &amp; O$11)&gt;0,"X","-"),"")</f>
        <v/>
      </c>
      <c r="P24" s="101" t="str">
        <f>IF(AND($B24&lt;&gt;"",P$11&lt;&gt;""),IF(COUNTIF(Matches[JOURNEY],"=" &amp; $B24 &amp; " to " &amp; P$11)&gt;0,"X","-"),"")</f>
        <v/>
      </c>
      <c r="Q24" s="101" t="str">
        <f>IF(AND($B24&lt;&gt;"",Q$11&lt;&gt;""),IF(COUNTIF(Matches[JOURNEY],"=" &amp; $B24 &amp; " to " &amp; Q$11)&gt;0,"X","-"),"")</f>
        <v/>
      </c>
      <c r="R24" s="101" t="str">
        <f>IF(AND($B24&lt;&gt;"",R$11&lt;&gt;""),IF(COUNTIF(Matches[JOURNEY],"=" &amp; $B24 &amp; " to " &amp; R$11)&gt;0,"X","-"),"")</f>
        <v/>
      </c>
      <c r="S24" s="101" t="str">
        <f>IF(AND($B24&lt;&gt;"",S$11&lt;&gt;""),IF(COUNTIF(Matches[JOURNEY],"=" &amp; $B24 &amp; " to " &amp; S$11)&gt;0,"X","-"),"")</f>
        <v/>
      </c>
      <c r="T24" s="101" t="str">
        <f>IF(AND($B24&lt;&gt;"",T$11&lt;&gt;""),IF(COUNTIF(Matches[JOURNEY],"=" &amp; $B24 &amp; " to " &amp; T$11)&gt;0,"X","-"),"")</f>
        <v/>
      </c>
      <c r="U24" s="101" t="str">
        <f>IF(AND($B24&lt;&gt;"",U$11&lt;&gt;""),IF(COUNTIF(Matches[JOURNEY],"=" &amp; $B24 &amp; " to " &amp; U$11)&gt;0,"X","-"),"")</f>
        <v/>
      </c>
      <c r="V24" s="101" t="str">
        <f>IF(AND($B24&lt;&gt;"",V$11&lt;&gt;""),IF(COUNTIF(Matches[JOURNEY],"=" &amp; $B24 &amp; " to " &amp; V$11)&gt;0,"X","-"),"")</f>
        <v/>
      </c>
      <c r="W24" s="101" t="str">
        <f>IF(AND($B24&lt;&gt;"",W$11&lt;&gt;""),IF(COUNTIF(Matches[JOURNEY],"=" &amp; $B24 &amp; " to " &amp; W$11)&gt;0,"X","-"),"")</f>
        <v/>
      </c>
      <c r="X24" s="101" t="str">
        <f>IF(AND($B24&lt;&gt;"",X$11&lt;&gt;""),IF(COUNTIF(Matches[JOURNEY],"=" &amp; $B24 &amp; " to " &amp; X$11)&gt;0,"X","-"),"")</f>
        <v/>
      </c>
      <c r="Y24" s="101" t="str">
        <f>IF(AND($B24&lt;&gt;"",Y$11&lt;&gt;""),IF(COUNTIF(Matches[JOURNEY],"=" &amp; $B24 &amp; " to " &amp; Y$11)&gt;0,"X","-"),"")</f>
        <v/>
      </c>
      <c r="Z24" s="101" t="str">
        <f>IF(AND($B24&lt;&gt;"",Z$11&lt;&gt;""),IF(COUNTIF(Matches[JOURNEY],"=" &amp; $B24 &amp; " to " &amp; Z$11)&gt;0,"X","-"),"")</f>
        <v/>
      </c>
      <c r="AA24" s="101" t="str">
        <f>IF(AND($B24&lt;&gt;"",AA$11&lt;&gt;""),IF(COUNTIF(Matches[JOURNEY],"=" &amp; $B24 &amp; " to " &amp; AA$11)&gt;0,"X","-"),"")</f>
        <v/>
      </c>
      <c r="AB24" s="101" t="str">
        <f>IF(AND($B24&lt;&gt;"",AB$11&lt;&gt;""),IF(COUNTIF(Matches[JOURNEY],"=" &amp; $B24 &amp; " to " &amp; AB$11)&gt;0,"X","-"),"")</f>
        <v/>
      </c>
      <c r="AC24" s="101" t="str">
        <f>IF(AND($B24&lt;&gt;"",AC$11&lt;&gt;""),IF(COUNTIF(Matches[JOURNEY],"=" &amp; $B24 &amp; " to " &amp; AC$11)&gt;0,"X","-"),"")</f>
        <v/>
      </c>
      <c r="AD24" s="101" t="str">
        <f>IF(AND($B24&lt;&gt;"",AD$11&lt;&gt;""),IF(COUNTIF(Matches[JOURNEY],"=" &amp; $B24 &amp; " to " &amp; AD$11)&gt;0,"X","-"),"")</f>
        <v/>
      </c>
      <c r="AE24" s="101" t="str">
        <f>IF(AND($B24&lt;&gt;"",AE$11&lt;&gt;""),IF(COUNTIF(Matches[JOURNEY],"=" &amp; $B24 &amp; " to " &amp; AE$11)&gt;0,"X","-"),"")</f>
        <v/>
      </c>
      <c r="AF24" s="101" t="str">
        <f>IF(AND($B24&lt;&gt;"",AF$11&lt;&gt;""),IF(COUNTIF(Matches[JOURNEY],"=" &amp; $B24 &amp; " to " &amp; AF$11)&gt;0,"X","-"),"")</f>
        <v/>
      </c>
      <c r="AG24" s="101" t="str">
        <f>IF(AND($B24&lt;&gt;"",AG$11&lt;&gt;""),IF(COUNTIF(Matches[JOURNEY],"=" &amp; $B24 &amp; " to " &amp; AG$11)&gt;0,"X","-"),"")</f>
        <v/>
      </c>
      <c r="AH24" s="101" t="str">
        <f>IF(AND($B24&lt;&gt;"",AH$11&lt;&gt;""),IF(COUNTIF(Matches[JOURNEY],"=" &amp; $B24 &amp; " to " &amp; AH$11)&gt;0,"X","-"),"")</f>
        <v/>
      </c>
      <c r="AI24" s="101" t="str">
        <f>IF(AND($B24&lt;&gt;"",AI$11&lt;&gt;""),IF(COUNTIF(Matches[JOURNEY],"=" &amp; $B24 &amp; " to " &amp; AI$11)&gt;0,"X","-"),"")</f>
        <v/>
      </c>
      <c r="AJ24" s="101" t="str">
        <f>IF(AND($B24&lt;&gt;"",AJ$11&lt;&gt;""),IF(COUNTIF(Matches[JOURNEY],"=" &amp; $B24 &amp; " to " &amp; AJ$11)&gt;0,"X","-"),"")</f>
        <v/>
      </c>
      <c r="AK24" s="101" t="str">
        <f>IF(AND($B24&lt;&gt;"",AK$11&lt;&gt;""),IF(COUNTIF(Matches[JOURNEY],"=" &amp; $B24 &amp; " to " &amp; AK$11)&gt;0,"X","-"),"")</f>
        <v/>
      </c>
      <c r="AL24" s="101" t="str">
        <f>IF(AND($B24&lt;&gt;"",AL$11&lt;&gt;""),IF(COUNTIF(Matches[JOURNEY],"=" &amp; $B24 &amp; " to " &amp; AL$11)&gt;0,"X","-"),"")</f>
        <v/>
      </c>
      <c r="AM24" s="101" t="str">
        <f>IF(AND($B24&lt;&gt;"",AM$11&lt;&gt;""),IF(COUNTIF(Matches[JOURNEY],"=" &amp; $B24 &amp; " to " &amp; AM$11)&gt;0,"X","-"),"")</f>
        <v/>
      </c>
      <c r="AN24" s="101" t="str">
        <f>IF(AND($B24&lt;&gt;"",AN$11&lt;&gt;""),IF(COUNTIF(Matches[JOURNEY],"=" &amp; $B24 &amp; " to " &amp; AN$11)&gt;0,"X","-"),"")</f>
        <v/>
      </c>
      <c r="AO24" s="101" t="str">
        <f>IF(AND($B24&lt;&gt;"",AO$11&lt;&gt;""),IF(COUNTIF(Matches[JOURNEY],"=" &amp; $B24 &amp; " to " &amp; AO$11)&gt;0,"X","-"),"")</f>
        <v/>
      </c>
      <c r="AP24" s="101" t="str">
        <f>IF(AND($B24&lt;&gt;"",AP$11&lt;&gt;""),IF(COUNTIF(Matches[JOURNEY],"=" &amp; $B24 &amp; " to " &amp; AP$11)&gt;0,"X","-"),"")</f>
        <v/>
      </c>
      <c r="AQ24" s="101" t="str">
        <f>IF(AND($B24&lt;&gt;"",AQ$11&lt;&gt;""),IF(COUNTIF(Matches[JOURNEY],"=" &amp; $B24 &amp; " to " &amp; AQ$11)&gt;0,"X","-"),"")</f>
        <v/>
      </c>
      <c r="AR24" s="101" t="str">
        <f>IF(AND($B24&lt;&gt;"",AR$11&lt;&gt;""),IF(COUNTIF(Matches[JOURNEY],"=" &amp; $B24 &amp; " to " &amp; AR$11)&gt;0,"X","-"),"")</f>
        <v/>
      </c>
      <c r="AS24" s="101" t="str">
        <f>IF(AND($B24&lt;&gt;"",AS$11&lt;&gt;""),IF(COUNTIF(Matches[JOURNEY],"=" &amp; $B24 &amp; " to " &amp; AS$11)&gt;0,"X","-"),"")</f>
        <v/>
      </c>
      <c r="AT24" s="101" t="str">
        <f>IF(AND($B24&lt;&gt;"",AT$11&lt;&gt;""),IF(COUNTIF(Matches[JOURNEY],"=" &amp; $B24 &amp; " to " &amp; AT$11)&gt;0,"X","-"),"")</f>
        <v/>
      </c>
      <c r="AU24" s="101" t="str">
        <f>IF(AND($B24&lt;&gt;"",AU$11&lt;&gt;""),IF(COUNTIF(Matches[JOURNEY],"=" &amp; $B24 &amp; " to " &amp; AU$11)&gt;0,"X","-"),"")</f>
        <v/>
      </c>
      <c r="AV24" s="101" t="str">
        <f>IF(AND($B24&lt;&gt;"",AV$11&lt;&gt;""),IF(COUNTIF(Matches[JOURNEY],"=" &amp; $B24 &amp; " to " &amp; AV$11)&gt;0,"X","-"),"")</f>
        <v/>
      </c>
      <c r="AW24" s="101" t="str">
        <f>IF(AND($B24&lt;&gt;"",AW$11&lt;&gt;""),IF(COUNTIF(Matches[JOURNEY],"=" &amp; $B24 &amp; " to " &amp; AW$11)&gt;0,"X","-"),"")</f>
        <v/>
      </c>
      <c r="AX24" s="101" t="str">
        <f>IF(AND($B24&lt;&gt;"",AX$11&lt;&gt;""),IF(COUNTIF(Matches[JOURNEY],"=" &amp; $B24 &amp; " to " &amp; AX$11)&gt;0,"X","-"),"")</f>
        <v/>
      </c>
      <c r="AY24" s="101" t="str">
        <f>IF(AND($B24&lt;&gt;"",AY$11&lt;&gt;""),IF(COUNTIF(Matches[JOURNEY],"=" &amp; $B24 &amp; " to " &amp; AY$11)&gt;0,"X","-"),"")</f>
        <v/>
      </c>
      <c r="AZ24" s="101" t="str">
        <f>IF(AND($B24&lt;&gt;"",AZ$11&lt;&gt;""),IF(COUNTIF(Matches[JOURNEY],"=" &amp; $B24 &amp; " to " &amp; AZ$11)&gt;0,"X","-"),"")</f>
        <v/>
      </c>
      <c r="BA24" s="101" t="str">
        <f>IF(AND($B24&lt;&gt;"",BA$11&lt;&gt;""),IF(COUNTIF(Matches[JOURNEY],"=" &amp; $B24 &amp; " to " &amp; BA$11)&gt;0,"X","-"),"")</f>
        <v/>
      </c>
      <c r="BB24" s="101" t="str">
        <f>IF(AND($B24&lt;&gt;"",BB$11&lt;&gt;""),IF(COUNTIF(Matches[JOURNEY],"=" &amp; $B24 &amp; " to " &amp; BB$11)&gt;0,"X","-"),"")</f>
        <v/>
      </c>
      <c r="BC24" s="101" t="str">
        <f>IF(AND($B24&lt;&gt;"",BC$11&lt;&gt;""),IF(COUNTIF(Matches[JOURNEY],"=" &amp; $B24 &amp; " to " &amp; BC$11)&gt;0,"X","-"),"")</f>
        <v/>
      </c>
      <c r="BD24" s="101" t="str">
        <f>IF(AND($B24&lt;&gt;"",BD$11&lt;&gt;""),IF(COUNTIF(Matches[JOURNEY],"=" &amp; $B24 &amp; " to " &amp; BD$11)&gt;0,"X","-"),"")</f>
        <v/>
      </c>
      <c r="BE24" s="101" t="str">
        <f>IF(AND($B24&lt;&gt;"",BE$11&lt;&gt;""),IF(COUNTIF(Matches[JOURNEY],"=" &amp; $B24 &amp; " to " &amp; BE$11)&gt;0,"X","-"),"")</f>
        <v/>
      </c>
      <c r="BF24" s="101" t="str">
        <f>IF(AND($B24&lt;&gt;"",BF$11&lt;&gt;""),IF(COUNTIF(Matches[JOURNEY],"=" &amp; $B24 &amp; " to " &amp; BF$11)&gt;0,"X","-"),"")</f>
        <v/>
      </c>
      <c r="BG24" s="101" t="str">
        <f>IF(AND($B24&lt;&gt;"",BG$11&lt;&gt;""),IF(COUNTIF(Matches[JOURNEY],"=" &amp; $B24 &amp; " to " &amp; BG$11)&gt;0,"X","-"),"")</f>
        <v/>
      </c>
      <c r="BH24" s="101" t="str">
        <f>IF(AND($B24&lt;&gt;"",BH$11&lt;&gt;""),IF(COUNTIF(Matches[JOURNEY],"=" &amp; $B24 &amp; " to " &amp; BH$11)&gt;0,"X","-"),"")</f>
        <v/>
      </c>
      <c r="BI24" s="101" t="str">
        <f>IF(AND($B24&lt;&gt;"",BI$11&lt;&gt;""),IF(COUNTIF(Matches[JOURNEY],"=" &amp; $B24 &amp; " to " &amp; BI$11)&gt;0,"X","-"),"")</f>
        <v/>
      </c>
      <c r="BJ24" s="101" t="str">
        <f>IF(AND($B24&lt;&gt;"",BJ$11&lt;&gt;""),IF(COUNTIF(Matches[JOURNEY],"=" &amp; $B24 &amp; " to " &amp; BJ$11)&gt;0,"X","-"),"")</f>
        <v/>
      </c>
      <c r="BK24" s="101" t="str">
        <f>IF(AND($B24&lt;&gt;"",BK$11&lt;&gt;""),IF(COUNTIF(Matches[JOURNEY],"=" &amp; $B24 &amp; " to " &amp; BK$11)&gt;0,"X","-"),"")</f>
        <v/>
      </c>
      <c r="BL24" s="101" t="str">
        <f>IF(AND($B24&lt;&gt;"",BL$11&lt;&gt;""),IF(COUNTIF(Matches[JOURNEY],"=" &amp; $B24 &amp; " to " &amp; BL$11)&gt;0,"X","-"),"")</f>
        <v/>
      </c>
      <c r="BM24" s="101" t="str">
        <f>IF(AND($B24&lt;&gt;"",BM$11&lt;&gt;""),IF(COUNTIF(Matches[JOURNEY],"=" &amp; $B24 &amp; " to " &amp; BM$11)&gt;0,"X","-"),"")</f>
        <v/>
      </c>
      <c r="BN24" s="101" t="str">
        <f>IF(AND($B24&lt;&gt;"",BN$11&lt;&gt;""),IF(COUNTIF(Matches[JOURNEY],"=" &amp; $B24 &amp; " to " &amp; BN$11)&gt;0,"X","-"),"")</f>
        <v/>
      </c>
      <c r="BO24" s="101" t="str">
        <f>IF(AND($B24&lt;&gt;"",BO$11&lt;&gt;""),IF(COUNTIF(Matches[JOURNEY],"=" &amp; $B24 &amp; " to " &amp; BO$11)&gt;0,"X","-"),"")</f>
        <v/>
      </c>
      <c r="BP24" s="101" t="str">
        <f>IF(AND($B24&lt;&gt;"",BP$11&lt;&gt;""),IF(COUNTIF(Matches[JOURNEY],"=" &amp; $B24 &amp; " to " &amp; BP$11)&gt;0,"X","-"),"")</f>
        <v/>
      </c>
      <c r="BQ24" s="102">
        <f t="shared" ca="1" si="5"/>
        <v>0</v>
      </c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</row>
    <row r="25" spans="1:101" ht="21">
      <c r="A25" s="99" t="str">
        <f t="shared" si="4"/>
        <v/>
      </c>
      <c r="B25" s="100"/>
      <c r="C25" s="101" t="str">
        <f ca="1">IF(AND($B25&lt;&gt;"",C$11&lt;&gt;""),IF(COUNTIF(Matches[JOURNEY],"=" &amp; $B25 &amp; " to " &amp; C$11)&gt;0,"X","-"),"")</f>
        <v/>
      </c>
      <c r="D25" s="101" t="str">
        <f ca="1">IF(AND($B25&lt;&gt;"",D$11&lt;&gt;""),IF(COUNTIF(Matches[JOURNEY],"=" &amp; $B25 &amp; " to " &amp; D$11)&gt;0,"X","-"),"")</f>
        <v/>
      </c>
      <c r="E25" s="101" t="str">
        <f ca="1">IF(AND($B25&lt;&gt;"",E$11&lt;&gt;""),IF(COUNTIF(Matches[JOURNEY],"=" &amp; $B25 &amp; " to " &amp; E$11)&gt;0,"X","-"),"")</f>
        <v/>
      </c>
      <c r="F25" s="101" t="str">
        <f ca="1">IF(AND($B25&lt;&gt;"",F$11&lt;&gt;""),IF(COUNTIF(Matches[JOURNEY],"=" &amp; $B25 &amp; " to " &amp; F$11)&gt;0,"X","-"),"")</f>
        <v/>
      </c>
      <c r="G25" s="101" t="str">
        <f ca="1">IF(AND($B25&lt;&gt;"",G$11&lt;&gt;""),IF(COUNTIF(Matches[JOURNEY],"=" &amp; $B25 &amp; " to " &amp; G$11)&gt;0,"X","-"),"")</f>
        <v/>
      </c>
      <c r="H25" s="101" t="str">
        <f ca="1">IF(AND($B25&lt;&gt;"",H$11&lt;&gt;""),IF(COUNTIF(Matches[JOURNEY],"=" &amp; $B25 &amp; " to " &amp; H$11)&gt;0,"X","-"),"")</f>
        <v/>
      </c>
      <c r="I25" s="101" t="str">
        <f ca="1">IF(AND($B25&lt;&gt;"",I$11&lt;&gt;""),IF(COUNTIF(Matches[JOURNEY],"=" &amp; $B25 &amp; " to " &amp; I$11)&gt;0,"X","-"),"")</f>
        <v/>
      </c>
      <c r="J25" s="101" t="str">
        <f ca="1">IF(AND($B25&lt;&gt;"",J$11&lt;&gt;""),IF(COUNTIF(Matches[JOURNEY],"=" &amp; $B25 &amp; " to " &amp; J$11)&gt;0,"X","-"),"")</f>
        <v/>
      </c>
      <c r="K25" s="101" t="str">
        <f ca="1">IF(AND($B25&lt;&gt;"",K$11&lt;&gt;""),IF(COUNTIF(Matches[JOURNEY],"=" &amp; $B25 &amp; " to " &amp; K$11)&gt;0,"X","-"),"")</f>
        <v/>
      </c>
      <c r="L25" s="101" t="str">
        <f ca="1">IF(AND($B25&lt;&gt;"",L$11&lt;&gt;""),IF(COUNTIF(Matches[JOURNEY],"=" &amp; $B25 &amp; " to " &amp; L$11)&gt;0,"X","-"),"")</f>
        <v/>
      </c>
      <c r="M25" s="101" t="str">
        <f ca="1">IF(AND($B25&lt;&gt;"",M$11&lt;&gt;""),IF(COUNTIF(Matches[JOURNEY],"=" &amp; $B25 &amp; " to " &amp; M$11)&gt;0,"X","-"),"")</f>
        <v/>
      </c>
      <c r="N25" s="101" t="str">
        <f>IF(AND($B25&lt;&gt;"",N$11&lt;&gt;""),IF(COUNTIF(Matches[JOURNEY],"=" &amp; $B25 &amp; " to " &amp; N$11)&gt;0,"X","-"),"")</f>
        <v/>
      </c>
      <c r="O25" s="101" t="str">
        <f>IF(AND($B25&lt;&gt;"",O$11&lt;&gt;""),IF(COUNTIF(Matches[JOURNEY],"=" &amp; $B25 &amp; " to " &amp; O$11)&gt;0,"X","-"),"")</f>
        <v/>
      </c>
      <c r="P25" s="101" t="str">
        <f>IF(AND($B25&lt;&gt;"",P$11&lt;&gt;""),IF(COUNTIF(Matches[JOURNEY],"=" &amp; $B25 &amp; " to " &amp; P$11)&gt;0,"X","-"),"")</f>
        <v/>
      </c>
      <c r="Q25" s="101" t="str">
        <f>IF(AND($B25&lt;&gt;"",Q$11&lt;&gt;""),IF(COUNTIF(Matches[JOURNEY],"=" &amp; $B25 &amp; " to " &amp; Q$11)&gt;0,"X","-"),"")</f>
        <v/>
      </c>
      <c r="R25" s="101" t="str">
        <f>IF(AND($B25&lt;&gt;"",R$11&lt;&gt;""),IF(COUNTIF(Matches[JOURNEY],"=" &amp; $B25 &amp; " to " &amp; R$11)&gt;0,"X","-"),"")</f>
        <v/>
      </c>
      <c r="S25" s="101" t="str">
        <f>IF(AND($B25&lt;&gt;"",S$11&lt;&gt;""),IF(COUNTIF(Matches[JOURNEY],"=" &amp; $B25 &amp; " to " &amp; S$11)&gt;0,"X","-"),"")</f>
        <v/>
      </c>
      <c r="T25" s="101" t="str">
        <f>IF(AND($B25&lt;&gt;"",T$11&lt;&gt;""),IF(COUNTIF(Matches[JOURNEY],"=" &amp; $B25 &amp; " to " &amp; T$11)&gt;0,"X","-"),"")</f>
        <v/>
      </c>
      <c r="U25" s="101" t="str">
        <f>IF(AND($B25&lt;&gt;"",U$11&lt;&gt;""),IF(COUNTIF(Matches[JOURNEY],"=" &amp; $B25 &amp; " to " &amp; U$11)&gt;0,"X","-"),"")</f>
        <v/>
      </c>
      <c r="V25" s="101" t="str">
        <f>IF(AND($B25&lt;&gt;"",V$11&lt;&gt;""),IF(COUNTIF(Matches[JOURNEY],"=" &amp; $B25 &amp; " to " &amp; V$11)&gt;0,"X","-"),"")</f>
        <v/>
      </c>
      <c r="W25" s="101" t="str">
        <f>IF(AND($B25&lt;&gt;"",W$11&lt;&gt;""),IF(COUNTIF(Matches[JOURNEY],"=" &amp; $B25 &amp; " to " &amp; W$11)&gt;0,"X","-"),"")</f>
        <v/>
      </c>
      <c r="X25" s="101" t="str">
        <f>IF(AND($B25&lt;&gt;"",X$11&lt;&gt;""),IF(COUNTIF(Matches[JOURNEY],"=" &amp; $B25 &amp; " to " &amp; X$11)&gt;0,"X","-"),"")</f>
        <v/>
      </c>
      <c r="Y25" s="101" t="str">
        <f>IF(AND($B25&lt;&gt;"",Y$11&lt;&gt;""),IF(COUNTIF(Matches[JOURNEY],"=" &amp; $B25 &amp; " to " &amp; Y$11)&gt;0,"X","-"),"")</f>
        <v/>
      </c>
      <c r="Z25" s="101" t="str">
        <f>IF(AND($B25&lt;&gt;"",Z$11&lt;&gt;""),IF(COUNTIF(Matches[JOURNEY],"=" &amp; $B25 &amp; " to " &amp; Z$11)&gt;0,"X","-"),"")</f>
        <v/>
      </c>
      <c r="AA25" s="101" t="str">
        <f>IF(AND($B25&lt;&gt;"",AA$11&lt;&gt;""),IF(COUNTIF(Matches[JOURNEY],"=" &amp; $B25 &amp; " to " &amp; AA$11)&gt;0,"X","-"),"")</f>
        <v/>
      </c>
      <c r="AB25" s="101" t="str">
        <f>IF(AND($B25&lt;&gt;"",AB$11&lt;&gt;""),IF(COUNTIF(Matches[JOURNEY],"=" &amp; $B25 &amp; " to " &amp; AB$11)&gt;0,"X","-"),"")</f>
        <v/>
      </c>
      <c r="AC25" s="101" t="str">
        <f>IF(AND($B25&lt;&gt;"",AC$11&lt;&gt;""),IF(COUNTIF(Matches[JOURNEY],"=" &amp; $B25 &amp; " to " &amp; AC$11)&gt;0,"X","-"),"")</f>
        <v/>
      </c>
      <c r="AD25" s="101" t="str">
        <f>IF(AND($B25&lt;&gt;"",AD$11&lt;&gt;""),IF(COUNTIF(Matches[JOURNEY],"=" &amp; $B25 &amp; " to " &amp; AD$11)&gt;0,"X","-"),"")</f>
        <v/>
      </c>
      <c r="AE25" s="101" t="str">
        <f>IF(AND($B25&lt;&gt;"",AE$11&lt;&gt;""),IF(COUNTIF(Matches[JOURNEY],"=" &amp; $B25 &amp; " to " &amp; AE$11)&gt;0,"X","-"),"")</f>
        <v/>
      </c>
      <c r="AF25" s="101" t="str">
        <f>IF(AND($B25&lt;&gt;"",AF$11&lt;&gt;""),IF(COUNTIF(Matches[JOURNEY],"=" &amp; $B25 &amp; " to " &amp; AF$11)&gt;0,"X","-"),"")</f>
        <v/>
      </c>
      <c r="AG25" s="101" t="str">
        <f>IF(AND($B25&lt;&gt;"",AG$11&lt;&gt;""),IF(COUNTIF(Matches[JOURNEY],"=" &amp; $B25 &amp; " to " &amp; AG$11)&gt;0,"X","-"),"")</f>
        <v/>
      </c>
      <c r="AH25" s="101" t="str">
        <f>IF(AND($B25&lt;&gt;"",AH$11&lt;&gt;""),IF(COUNTIF(Matches[JOURNEY],"=" &amp; $B25 &amp; " to " &amp; AH$11)&gt;0,"X","-"),"")</f>
        <v/>
      </c>
      <c r="AI25" s="101" t="str">
        <f>IF(AND($B25&lt;&gt;"",AI$11&lt;&gt;""),IF(COUNTIF(Matches[JOURNEY],"=" &amp; $B25 &amp; " to " &amp; AI$11)&gt;0,"X","-"),"")</f>
        <v/>
      </c>
      <c r="AJ25" s="101" t="str">
        <f>IF(AND($B25&lt;&gt;"",AJ$11&lt;&gt;""),IF(COUNTIF(Matches[JOURNEY],"=" &amp; $B25 &amp; " to " &amp; AJ$11)&gt;0,"X","-"),"")</f>
        <v/>
      </c>
      <c r="AK25" s="101" t="str">
        <f>IF(AND($B25&lt;&gt;"",AK$11&lt;&gt;""),IF(COUNTIF(Matches[JOURNEY],"=" &amp; $B25 &amp; " to " &amp; AK$11)&gt;0,"X","-"),"")</f>
        <v/>
      </c>
      <c r="AL25" s="101" t="str">
        <f>IF(AND($B25&lt;&gt;"",AL$11&lt;&gt;""),IF(COUNTIF(Matches[JOURNEY],"=" &amp; $B25 &amp; " to " &amp; AL$11)&gt;0,"X","-"),"")</f>
        <v/>
      </c>
      <c r="AM25" s="101" t="str">
        <f>IF(AND($B25&lt;&gt;"",AM$11&lt;&gt;""),IF(COUNTIF(Matches[JOURNEY],"=" &amp; $B25 &amp; " to " &amp; AM$11)&gt;0,"X","-"),"")</f>
        <v/>
      </c>
      <c r="AN25" s="101" t="str">
        <f>IF(AND($B25&lt;&gt;"",AN$11&lt;&gt;""),IF(COUNTIF(Matches[JOURNEY],"=" &amp; $B25 &amp; " to " &amp; AN$11)&gt;0,"X","-"),"")</f>
        <v/>
      </c>
      <c r="AO25" s="101" t="str">
        <f>IF(AND($B25&lt;&gt;"",AO$11&lt;&gt;""),IF(COUNTIF(Matches[JOURNEY],"=" &amp; $B25 &amp; " to " &amp; AO$11)&gt;0,"X","-"),"")</f>
        <v/>
      </c>
      <c r="AP25" s="101" t="str">
        <f>IF(AND($B25&lt;&gt;"",AP$11&lt;&gt;""),IF(COUNTIF(Matches[JOURNEY],"=" &amp; $B25 &amp; " to " &amp; AP$11)&gt;0,"X","-"),"")</f>
        <v/>
      </c>
      <c r="AQ25" s="101" t="str">
        <f>IF(AND($B25&lt;&gt;"",AQ$11&lt;&gt;""),IF(COUNTIF(Matches[JOURNEY],"=" &amp; $B25 &amp; " to " &amp; AQ$11)&gt;0,"X","-"),"")</f>
        <v/>
      </c>
      <c r="AR25" s="101" t="str">
        <f>IF(AND($B25&lt;&gt;"",AR$11&lt;&gt;""),IF(COUNTIF(Matches[JOURNEY],"=" &amp; $B25 &amp; " to " &amp; AR$11)&gt;0,"X","-"),"")</f>
        <v/>
      </c>
      <c r="AS25" s="101" t="str">
        <f>IF(AND($B25&lt;&gt;"",AS$11&lt;&gt;""),IF(COUNTIF(Matches[JOURNEY],"=" &amp; $B25 &amp; " to " &amp; AS$11)&gt;0,"X","-"),"")</f>
        <v/>
      </c>
      <c r="AT25" s="101" t="str">
        <f>IF(AND($B25&lt;&gt;"",AT$11&lt;&gt;""),IF(COUNTIF(Matches[JOURNEY],"=" &amp; $B25 &amp; " to " &amp; AT$11)&gt;0,"X","-"),"")</f>
        <v/>
      </c>
      <c r="AU25" s="101" t="str">
        <f>IF(AND($B25&lt;&gt;"",AU$11&lt;&gt;""),IF(COUNTIF(Matches[JOURNEY],"=" &amp; $B25 &amp; " to " &amp; AU$11)&gt;0,"X","-"),"")</f>
        <v/>
      </c>
      <c r="AV25" s="101" t="str">
        <f>IF(AND($B25&lt;&gt;"",AV$11&lt;&gt;""),IF(COUNTIF(Matches[JOURNEY],"=" &amp; $B25 &amp; " to " &amp; AV$11)&gt;0,"X","-"),"")</f>
        <v/>
      </c>
      <c r="AW25" s="101" t="str">
        <f>IF(AND($B25&lt;&gt;"",AW$11&lt;&gt;""),IF(COUNTIF(Matches[JOURNEY],"=" &amp; $B25 &amp; " to " &amp; AW$11)&gt;0,"X","-"),"")</f>
        <v/>
      </c>
      <c r="AX25" s="101" t="str">
        <f>IF(AND($B25&lt;&gt;"",AX$11&lt;&gt;""),IF(COUNTIF(Matches[JOURNEY],"=" &amp; $B25 &amp; " to " &amp; AX$11)&gt;0,"X","-"),"")</f>
        <v/>
      </c>
      <c r="AY25" s="101" t="str">
        <f>IF(AND($B25&lt;&gt;"",AY$11&lt;&gt;""),IF(COUNTIF(Matches[JOURNEY],"=" &amp; $B25 &amp; " to " &amp; AY$11)&gt;0,"X","-"),"")</f>
        <v/>
      </c>
      <c r="AZ25" s="101" t="str">
        <f>IF(AND($B25&lt;&gt;"",AZ$11&lt;&gt;""),IF(COUNTIF(Matches[JOURNEY],"=" &amp; $B25 &amp; " to " &amp; AZ$11)&gt;0,"X","-"),"")</f>
        <v/>
      </c>
      <c r="BA25" s="101" t="str">
        <f>IF(AND($B25&lt;&gt;"",BA$11&lt;&gt;""),IF(COUNTIF(Matches[JOURNEY],"=" &amp; $B25 &amp; " to " &amp; BA$11)&gt;0,"X","-"),"")</f>
        <v/>
      </c>
      <c r="BB25" s="101" t="str">
        <f>IF(AND($B25&lt;&gt;"",BB$11&lt;&gt;""),IF(COUNTIF(Matches[JOURNEY],"=" &amp; $B25 &amp; " to " &amp; BB$11)&gt;0,"X","-"),"")</f>
        <v/>
      </c>
      <c r="BC25" s="101" t="str">
        <f>IF(AND($B25&lt;&gt;"",BC$11&lt;&gt;""),IF(COUNTIF(Matches[JOURNEY],"=" &amp; $B25 &amp; " to " &amp; BC$11)&gt;0,"X","-"),"")</f>
        <v/>
      </c>
      <c r="BD25" s="101" t="str">
        <f>IF(AND($B25&lt;&gt;"",BD$11&lt;&gt;""),IF(COUNTIF(Matches[JOURNEY],"=" &amp; $B25 &amp; " to " &amp; BD$11)&gt;0,"X","-"),"")</f>
        <v/>
      </c>
      <c r="BE25" s="101" t="str">
        <f>IF(AND($B25&lt;&gt;"",BE$11&lt;&gt;""),IF(COUNTIF(Matches[JOURNEY],"=" &amp; $B25 &amp; " to " &amp; BE$11)&gt;0,"X","-"),"")</f>
        <v/>
      </c>
      <c r="BF25" s="101" t="str">
        <f>IF(AND($B25&lt;&gt;"",BF$11&lt;&gt;""),IF(COUNTIF(Matches[JOURNEY],"=" &amp; $B25 &amp; " to " &amp; BF$11)&gt;0,"X","-"),"")</f>
        <v/>
      </c>
      <c r="BG25" s="101" t="str">
        <f>IF(AND($B25&lt;&gt;"",BG$11&lt;&gt;""),IF(COUNTIF(Matches[JOURNEY],"=" &amp; $B25 &amp; " to " &amp; BG$11)&gt;0,"X","-"),"")</f>
        <v/>
      </c>
      <c r="BH25" s="101" t="str">
        <f>IF(AND($B25&lt;&gt;"",BH$11&lt;&gt;""),IF(COUNTIF(Matches[JOURNEY],"=" &amp; $B25 &amp; " to " &amp; BH$11)&gt;0,"X","-"),"")</f>
        <v/>
      </c>
      <c r="BI25" s="101" t="str">
        <f>IF(AND($B25&lt;&gt;"",BI$11&lt;&gt;""),IF(COUNTIF(Matches[JOURNEY],"=" &amp; $B25 &amp; " to " &amp; BI$11)&gt;0,"X","-"),"")</f>
        <v/>
      </c>
      <c r="BJ25" s="101" t="str">
        <f>IF(AND($B25&lt;&gt;"",BJ$11&lt;&gt;""),IF(COUNTIF(Matches[JOURNEY],"=" &amp; $B25 &amp; " to " &amp; BJ$11)&gt;0,"X","-"),"")</f>
        <v/>
      </c>
      <c r="BK25" s="101" t="str">
        <f>IF(AND($B25&lt;&gt;"",BK$11&lt;&gt;""),IF(COUNTIF(Matches[JOURNEY],"=" &amp; $B25 &amp; " to " &amp; BK$11)&gt;0,"X","-"),"")</f>
        <v/>
      </c>
      <c r="BL25" s="101" t="str">
        <f>IF(AND($B25&lt;&gt;"",BL$11&lt;&gt;""),IF(COUNTIF(Matches[JOURNEY],"=" &amp; $B25 &amp; " to " &amp; BL$11)&gt;0,"X","-"),"")</f>
        <v/>
      </c>
      <c r="BM25" s="101" t="str">
        <f>IF(AND($B25&lt;&gt;"",BM$11&lt;&gt;""),IF(COUNTIF(Matches[JOURNEY],"=" &amp; $B25 &amp; " to " &amp; BM$11)&gt;0,"X","-"),"")</f>
        <v/>
      </c>
      <c r="BN25" s="101" t="str">
        <f>IF(AND($B25&lt;&gt;"",BN$11&lt;&gt;""),IF(COUNTIF(Matches[JOURNEY],"=" &amp; $B25 &amp; " to " &amp; BN$11)&gt;0,"X","-"),"")</f>
        <v/>
      </c>
      <c r="BO25" s="101" t="str">
        <f>IF(AND($B25&lt;&gt;"",BO$11&lt;&gt;""),IF(COUNTIF(Matches[JOURNEY],"=" &amp; $B25 &amp; " to " &amp; BO$11)&gt;0,"X","-"),"")</f>
        <v/>
      </c>
      <c r="BP25" s="101" t="str">
        <f>IF(AND($B25&lt;&gt;"",BP$11&lt;&gt;""),IF(COUNTIF(Matches[JOURNEY],"=" &amp; $B25 &amp; " to " &amp; BP$11)&gt;0,"X","-"),"")</f>
        <v/>
      </c>
      <c r="BQ25" s="102">
        <f t="shared" ca="1" si="5"/>
        <v>0</v>
      </c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</row>
    <row r="26" spans="1:101" ht="21">
      <c r="A26" s="99" t="str">
        <f t="shared" si="4"/>
        <v/>
      </c>
      <c r="B26" s="100"/>
      <c r="C26" s="101" t="str">
        <f ca="1">IF(AND($B26&lt;&gt;"",C$11&lt;&gt;""),IF(COUNTIF(Matches[JOURNEY],"=" &amp; $B26 &amp; " to " &amp; C$11)&gt;0,"X","-"),"")</f>
        <v/>
      </c>
      <c r="D26" s="101" t="str">
        <f ca="1">IF(AND($B26&lt;&gt;"",D$11&lt;&gt;""),IF(COUNTIF(Matches[JOURNEY],"=" &amp; $B26 &amp; " to " &amp; D$11)&gt;0,"X","-"),"")</f>
        <v/>
      </c>
      <c r="E26" s="101" t="str">
        <f ca="1">IF(AND($B26&lt;&gt;"",E$11&lt;&gt;""),IF(COUNTIF(Matches[JOURNEY],"=" &amp; $B26 &amp; " to " &amp; E$11)&gt;0,"X","-"),"")</f>
        <v/>
      </c>
      <c r="F26" s="101" t="str">
        <f ca="1">IF(AND($B26&lt;&gt;"",F$11&lt;&gt;""),IF(COUNTIF(Matches[JOURNEY],"=" &amp; $B26 &amp; " to " &amp; F$11)&gt;0,"X","-"),"")</f>
        <v/>
      </c>
      <c r="G26" s="101" t="str">
        <f ca="1">IF(AND($B26&lt;&gt;"",G$11&lt;&gt;""),IF(COUNTIF(Matches[JOURNEY],"=" &amp; $B26 &amp; " to " &amp; G$11)&gt;0,"X","-"),"")</f>
        <v/>
      </c>
      <c r="H26" s="101" t="str">
        <f ca="1">IF(AND($B26&lt;&gt;"",H$11&lt;&gt;""),IF(COUNTIF(Matches[JOURNEY],"=" &amp; $B26 &amp; " to " &amp; H$11)&gt;0,"X","-"),"")</f>
        <v/>
      </c>
      <c r="I26" s="101" t="str">
        <f ca="1">IF(AND($B26&lt;&gt;"",I$11&lt;&gt;""),IF(COUNTIF(Matches[JOURNEY],"=" &amp; $B26 &amp; " to " &amp; I$11)&gt;0,"X","-"),"")</f>
        <v/>
      </c>
      <c r="J26" s="101" t="str">
        <f ca="1">IF(AND($B26&lt;&gt;"",J$11&lt;&gt;""),IF(COUNTIF(Matches[JOURNEY],"=" &amp; $B26 &amp; " to " &amp; J$11)&gt;0,"X","-"),"")</f>
        <v/>
      </c>
      <c r="K26" s="101" t="str">
        <f ca="1">IF(AND($B26&lt;&gt;"",K$11&lt;&gt;""),IF(COUNTIF(Matches[JOURNEY],"=" &amp; $B26 &amp; " to " &amp; K$11)&gt;0,"X","-"),"")</f>
        <v/>
      </c>
      <c r="L26" s="101" t="str">
        <f ca="1">IF(AND($B26&lt;&gt;"",L$11&lt;&gt;""),IF(COUNTIF(Matches[JOURNEY],"=" &amp; $B26 &amp; " to " &amp; L$11)&gt;0,"X","-"),"")</f>
        <v/>
      </c>
      <c r="M26" s="101" t="str">
        <f ca="1">IF(AND($B26&lt;&gt;"",M$11&lt;&gt;""),IF(COUNTIF(Matches[JOURNEY],"=" &amp; $B26 &amp; " to " &amp; M$11)&gt;0,"X","-"),"")</f>
        <v/>
      </c>
      <c r="N26" s="101" t="str">
        <f>IF(AND($B26&lt;&gt;"",N$11&lt;&gt;""),IF(COUNTIF(Matches[JOURNEY],"=" &amp; $B26 &amp; " to " &amp; N$11)&gt;0,"X","-"),"")</f>
        <v/>
      </c>
      <c r="O26" s="101" t="str">
        <f>IF(AND($B26&lt;&gt;"",O$11&lt;&gt;""),IF(COUNTIF(Matches[JOURNEY],"=" &amp; $B26 &amp; " to " &amp; O$11)&gt;0,"X","-"),"")</f>
        <v/>
      </c>
      <c r="P26" s="101" t="str">
        <f>IF(AND($B26&lt;&gt;"",P$11&lt;&gt;""),IF(COUNTIF(Matches[JOURNEY],"=" &amp; $B26 &amp; " to " &amp; P$11)&gt;0,"X","-"),"")</f>
        <v/>
      </c>
      <c r="Q26" s="101" t="str">
        <f>IF(AND($B26&lt;&gt;"",Q$11&lt;&gt;""),IF(COUNTIF(Matches[JOURNEY],"=" &amp; $B26 &amp; " to " &amp; Q$11)&gt;0,"X","-"),"")</f>
        <v/>
      </c>
      <c r="R26" s="101" t="str">
        <f>IF(AND($B26&lt;&gt;"",R$11&lt;&gt;""),IF(COUNTIF(Matches[JOURNEY],"=" &amp; $B26 &amp; " to " &amp; R$11)&gt;0,"X","-"),"")</f>
        <v/>
      </c>
      <c r="S26" s="101" t="str">
        <f>IF(AND($B26&lt;&gt;"",S$11&lt;&gt;""),IF(COUNTIF(Matches[JOURNEY],"=" &amp; $B26 &amp; " to " &amp; S$11)&gt;0,"X","-"),"")</f>
        <v/>
      </c>
      <c r="T26" s="101" t="str">
        <f>IF(AND($B26&lt;&gt;"",T$11&lt;&gt;""),IF(COUNTIF(Matches[JOURNEY],"=" &amp; $B26 &amp; " to " &amp; T$11)&gt;0,"X","-"),"")</f>
        <v/>
      </c>
      <c r="U26" s="101" t="str">
        <f>IF(AND($B26&lt;&gt;"",U$11&lt;&gt;""),IF(COUNTIF(Matches[JOURNEY],"=" &amp; $B26 &amp; " to " &amp; U$11)&gt;0,"X","-"),"")</f>
        <v/>
      </c>
      <c r="V26" s="101" t="str">
        <f>IF(AND($B26&lt;&gt;"",V$11&lt;&gt;""),IF(COUNTIF(Matches[JOURNEY],"=" &amp; $B26 &amp; " to " &amp; V$11)&gt;0,"X","-"),"")</f>
        <v/>
      </c>
      <c r="W26" s="101" t="str">
        <f>IF(AND($B26&lt;&gt;"",W$11&lt;&gt;""),IF(COUNTIF(Matches[JOURNEY],"=" &amp; $B26 &amp; " to " &amp; W$11)&gt;0,"X","-"),"")</f>
        <v/>
      </c>
      <c r="X26" s="101" t="str">
        <f>IF(AND($B26&lt;&gt;"",X$11&lt;&gt;""),IF(COUNTIF(Matches[JOURNEY],"=" &amp; $B26 &amp; " to " &amp; X$11)&gt;0,"X","-"),"")</f>
        <v/>
      </c>
      <c r="Y26" s="101" t="str">
        <f>IF(AND($B26&lt;&gt;"",Y$11&lt;&gt;""),IF(COUNTIF(Matches[JOURNEY],"=" &amp; $B26 &amp; " to " &amp; Y$11)&gt;0,"X","-"),"")</f>
        <v/>
      </c>
      <c r="Z26" s="101" t="str">
        <f>IF(AND($B26&lt;&gt;"",Z$11&lt;&gt;""),IF(COUNTIF(Matches[JOURNEY],"=" &amp; $B26 &amp; " to " &amp; Z$11)&gt;0,"X","-"),"")</f>
        <v/>
      </c>
      <c r="AA26" s="101" t="str">
        <f>IF(AND($B26&lt;&gt;"",AA$11&lt;&gt;""),IF(COUNTIF(Matches[JOURNEY],"=" &amp; $B26 &amp; " to " &amp; AA$11)&gt;0,"X","-"),"")</f>
        <v/>
      </c>
      <c r="AB26" s="101" t="str">
        <f>IF(AND($B26&lt;&gt;"",AB$11&lt;&gt;""),IF(COUNTIF(Matches[JOURNEY],"=" &amp; $B26 &amp; " to " &amp; AB$11)&gt;0,"X","-"),"")</f>
        <v/>
      </c>
      <c r="AC26" s="101" t="str">
        <f>IF(AND($B26&lt;&gt;"",AC$11&lt;&gt;""),IF(COUNTIF(Matches[JOURNEY],"=" &amp; $B26 &amp; " to " &amp; AC$11)&gt;0,"X","-"),"")</f>
        <v/>
      </c>
      <c r="AD26" s="101" t="str">
        <f>IF(AND($B26&lt;&gt;"",AD$11&lt;&gt;""),IF(COUNTIF(Matches[JOURNEY],"=" &amp; $B26 &amp; " to " &amp; AD$11)&gt;0,"X","-"),"")</f>
        <v/>
      </c>
      <c r="AE26" s="101" t="str">
        <f>IF(AND($B26&lt;&gt;"",AE$11&lt;&gt;""),IF(COUNTIF(Matches[JOURNEY],"=" &amp; $B26 &amp; " to " &amp; AE$11)&gt;0,"X","-"),"")</f>
        <v/>
      </c>
      <c r="AF26" s="101" t="str">
        <f>IF(AND($B26&lt;&gt;"",AF$11&lt;&gt;""),IF(COUNTIF(Matches[JOURNEY],"=" &amp; $B26 &amp; " to " &amp; AF$11)&gt;0,"X","-"),"")</f>
        <v/>
      </c>
      <c r="AG26" s="101" t="str">
        <f>IF(AND($B26&lt;&gt;"",AG$11&lt;&gt;""),IF(COUNTIF(Matches[JOURNEY],"=" &amp; $B26 &amp; " to " &amp; AG$11)&gt;0,"X","-"),"")</f>
        <v/>
      </c>
      <c r="AH26" s="101" t="str">
        <f>IF(AND($B26&lt;&gt;"",AH$11&lt;&gt;""),IF(COUNTIF(Matches[JOURNEY],"=" &amp; $B26 &amp; " to " &amp; AH$11)&gt;0,"X","-"),"")</f>
        <v/>
      </c>
      <c r="AI26" s="101" t="str">
        <f>IF(AND($B26&lt;&gt;"",AI$11&lt;&gt;""),IF(COUNTIF(Matches[JOURNEY],"=" &amp; $B26 &amp; " to " &amp; AI$11)&gt;0,"X","-"),"")</f>
        <v/>
      </c>
      <c r="AJ26" s="101" t="str">
        <f>IF(AND($B26&lt;&gt;"",AJ$11&lt;&gt;""),IF(COUNTIF(Matches[JOURNEY],"=" &amp; $B26 &amp; " to " &amp; AJ$11)&gt;0,"X","-"),"")</f>
        <v/>
      </c>
      <c r="AK26" s="101" t="str">
        <f>IF(AND($B26&lt;&gt;"",AK$11&lt;&gt;""),IF(COUNTIF(Matches[JOURNEY],"=" &amp; $B26 &amp; " to " &amp; AK$11)&gt;0,"X","-"),"")</f>
        <v/>
      </c>
      <c r="AL26" s="101" t="str">
        <f>IF(AND($B26&lt;&gt;"",AL$11&lt;&gt;""),IF(COUNTIF(Matches[JOURNEY],"=" &amp; $B26 &amp; " to " &amp; AL$11)&gt;0,"X","-"),"")</f>
        <v/>
      </c>
      <c r="AM26" s="101" t="str">
        <f>IF(AND($B26&lt;&gt;"",AM$11&lt;&gt;""),IF(COUNTIF(Matches[JOURNEY],"=" &amp; $B26 &amp; " to " &amp; AM$11)&gt;0,"X","-"),"")</f>
        <v/>
      </c>
      <c r="AN26" s="101" t="str">
        <f>IF(AND($B26&lt;&gt;"",AN$11&lt;&gt;""),IF(COUNTIF(Matches[JOURNEY],"=" &amp; $B26 &amp; " to " &amp; AN$11)&gt;0,"X","-"),"")</f>
        <v/>
      </c>
      <c r="AO26" s="101" t="str">
        <f>IF(AND($B26&lt;&gt;"",AO$11&lt;&gt;""),IF(COUNTIF(Matches[JOURNEY],"=" &amp; $B26 &amp; " to " &amp; AO$11)&gt;0,"X","-"),"")</f>
        <v/>
      </c>
      <c r="AP26" s="101" t="str">
        <f>IF(AND($B26&lt;&gt;"",AP$11&lt;&gt;""),IF(COUNTIF(Matches[JOURNEY],"=" &amp; $B26 &amp; " to " &amp; AP$11)&gt;0,"X","-"),"")</f>
        <v/>
      </c>
      <c r="AQ26" s="101" t="str">
        <f>IF(AND($B26&lt;&gt;"",AQ$11&lt;&gt;""),IF(COUNTIF(Matches[JOURNEY],"=" &amp; $B26 &amp; " to " &amp; AQ$11)&gt;0,"X","-"),"")</f>
        <v/>
      </c>
      <c r="AR26" s="101" t="str">
        <f>IF(AND($B26&lt;&gt;"",AR$11&lt;&gt;""),IF(COUNTIF(Matches[JOURNEY],"=" &amp; $B26 &amp; " to " &amp; AR$11)&gt;0,"X","-"),"")</f>
        <v/>
      </c>
      <c r="AS26" s="101" t="str">
        <f>IF(AND($B26&lt;&gt;"",AS$11&lt;&gt;""),IF(COUNTIF(Matches[JOURNEY],"=" &amp; $B26 &amp; " to " &amp; AS$11)&gt;0,"X","-"),"")</f>
        <v/>
      </c>
      <c r="AT26" s="101" t="str">
        <f>IF(AND($B26&lt;&gt;"",AT$11&lt;&gt;""),IF(COUNTIF(Matches[JOURNEY],"=" &amp; $B26 &amp; " to " &amp; AT$11)&gt;0,"X","-"),"")</f>
        <v/>
      </c>
      <c r="AU26" s="101" t="str">
        <f>IF(AND($B26&lt;&gt;"",AU$11&lt;&gt;""),IF(COUNTIF(Matches[JOURNEY],"=" &amp; $B26 &amp; " to " &amp; AU$11)&gt;0,"X","-"),"")</f>
        <v/>
      </c>
      <c r="AV26" s="101" t="str">
        <f>IF(AND($B26&lt;&gt;"",AV$11&lt;&gt;""),IF(COUNTIF(Matches[JOURNEY],"=" &amp; $B26 &amp; " to " &amp; AV$11)&gt;0,"X","-"),"")</f>
        <v/>
      </c>
      <c r="AW26" s="101" t="str">
        <f>IF(AND($B26&lt;&gt;"",AW$11&lt;&gt;""),IF(COUNTIF(Matches[JOURNEY],"=" &amp; $B26 &amp; " to " &amp; AW$11)&gt;0,"X","-"),"")</f>
        <v/>
      </c>
      <c r="AX26" s="101" t="str">
        <f>IF(AND($B26&lt;&gt;"",AX$11&lt;&gt;""),IF(COUNTIF(Matches[JOURNEY],"=" &amp; $B26 &amp; " to " &amp; AX$11)&gt;0,"X","-"),"")</f>
        <v/>
      </c>
      <c r="AY26" s="101" t="str">
        <f>IF(AND($B26&lt;&gt;"",AY$11&lt;&gt;""),IF(COUNTIF(Matches[JOURNEY],"=" &amp; $B26 &amp; " to " &amp; AY$11)&gt;0,"X","-"),"")</f>
        <v/>
      </c>
      <c r="AZ26" s="101" t="str">
        <f>IF(AND($B26&lt;&gt;"",AZ$11&lt;&gt;""),IF(COUNTIF(Matches[JOURNEY],"=" &amp; $B26 &amp; " to " &amp; AZ$11)&gt;0,"X","-"),"")</f>
        <v/>
      </c>
      <c r="BA26" s="101" t="str">
        <f>IF(AND($B26&lt;&gt;"",BA$11&lt;&gt;""),IF(COUNTIF(Matches[JOURNEY],"=" &amp; $B26 &amp; " to " &amp; BA$11)&gt;0,"X","-"),"")</f>
        <v/>
      </c>
      <c r="BB26" s="101" t="str">
        <f>IF(AND($B26&lt;&gt;"",BB$11&lt;&gt;""),IF(COUNTIF(Matches[JOURNEY],"=" &amp; $B26 &amp; " to " &amp; BB$11)&gt;0,"X","-"),"")</f>
        <v/>
      </c>
      <c r="BC26" s="101" t="str">
        <f>IF(AND($B26&lt;&gt;"",BC$11&lt;&gt;""),IF(COUNTIF(Matches[JOURNEY],"=" &amp; $B26 &amp; " to " &amp; BC$11)&gt;0,"X","-"),"")</f>
        <v/>
      </c>
      <c r="BD26" s="101" t="str">
        <f>IF(AND($B26&lt;&gt;"",BD$11&lt;&gt;""),IF(COUNTIF(Matches[JOURNEY],"=" &amp; $B26 &amp; " to " &amp; BD$11)&gt;0,"X","-"),"")</f>
        <v/>
      </c>
      <c r="BE26" s="101" t="str">
        <f>IF(AND($B26&lt;&gt;"",BE$11&lt;&gt;""),IF(COUNTIF(Matches[JOURNEY],"=" &amp; $B26 &amp; " to " &amp; BE$11)&gt;0,"X","-"),"")</f>
        <v/>
      </c>
      <c r="BF26" s="101" t="str">
        <f>IF(AND($B26&lt;&gt;"",BF$11&lt;&gt;""),IF(COUNTIF(Matches[JOURNEY],"=" &amp; $B26 &amp; " to " &amp; BF$11)&gt;0,"X","-"),"")</f>
        <v/>
      </c>
      <c r="BG26" s="101" t="str">
        <f>IF(AND($B26&lt;&gt;"",BG$11&lt;&gt;""),IF(COUNTIF(Matches[JOURNEY],"=" &amp; $B26 &amp; " to " &amp; BG$11)&gt;0,"X","-"),"")</f>
        <v/>
      </c>
      <c r="BH26" s="101" t="str">
        <f>IF(AND($B26&lt;&gt;"",BH$11&lt;&gt;""),IF(COUNTIF(Matches[JOURNEY],"=" &amp; $B26 &amp; " to " &amp; BH$11)&gt;0,"X","-"),"")</f>
        <v/>
      </c>
      <c r="BI26" s="101" t="str">
        <f>IF(AND($B26&lt;&gt;"",BI$11&lt;&gt;""),IF(COUNTIF(Matches[JOURNEY],"=" &amp; $B26 &amp; " to " &amp; BI$11)&gt;0,"X","-"),"")</f>
        <v/>
      </c>
      <c r="BJ26" s="101" t="str">
        <f>IF(AND($B26&lt;&gt;"",BJ$11&lt;&gt;""),IF(COUNTIF(Matches[JOURNEY],"=" &amp; $B26 &amp; " to " &amp; BJ$11)&gt;0,"X","-"),"")</f>
        <v/>
      </c>
      <c r="BK26" s="101" t="str">
        <f>IF(AND($B26&lt;&gt;"",BK$11&lt;&gt;""),IF(COUNTIF(Matches[JOURNEY],"=" &amp; $B26 &amp; " to " &amp; BK$11)&gt;0,"X","-"),"")</f>
        <v/>
      </c>
      <c r="BL26" s="101" t="str">
        <f>IF(AND($B26&lt;&gt;"",BL$11&lt;&gt;""),IF(COUNTIF(Matches[JOURNEY],"=" &amp; $B26 &amp; " to " &amp; BL$11)&gt;0,"X","-"),"")</f>
        <v/>
      </c>
      <c r="BM26" s="101" t="str">
        <f>IF(AND($B26&lt;&gt;"",BM$11&lt;&gt;""),IF(COUNTIF(Matches[JOURNEY],"=" &amp; $B26 &amp; " to " &amp; BM$11)&gt;0,"X","-"),"")</f>
        <v/>
      </c>
      <c r="BN26" s="101" t="str">
        <f>IF(AND($B26&lt;&gt;"",BN$11&lt;&gt;""),IF(COUNTIF(Matches[JOURNEY],"=" &amp; $B26 &amp; " to " &amp; BN$11)&gt;0,"X","-"),"")</f>
        <v/>
      </c>
      <c r="BO26" s="101" t="str">
        <f>IF(AND($B26&lt;&gt;"",BO$11&lt;&gt;""),IF(COUNTIF(Matches[JOURNEY],"=" &amp; $B26 &amp; " to " &amp; BO$11)&gt;0,"X","-"),"")</f>
        <v/>
      </c>
      <c r="BP26" s="101" t="str">
        <f>IF(AND($B26&lt;&gt;"",BP$11&lt;&gt;""),IF(COUNTIF(Matches[JOURNEY],"=" &amp; $B26 &amp; " to " &amp; BP$11)&gt;0,"X","-"),"")</f>
        <v/>
      </c>
      <c r="BQ26" s="102">
        <f t="shared" ca="1" si="5"/>
        <v>0</v>
      </c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</row>
    <row r="27" spans="1:101" ht="21">
      <c r="A27" s="99" t="str">
        <f t="shared" si="4"/>
        <v/>
      </c>
      <c r="B27" s="100"/>
      <c r="C27" s="101" t="str">
        <f ca="1">IF(AND($B27&lt;&gt;"",C$11&lt;&gt;""),IF(COUNTIF(Matches[JOURNEY],"=" &amp; $B27 &amp; " to " &amp; C$11)&gt;0,"X","-"),"")</f>
        <v/>
      </c>
      <c r="D27" s="101" t="str">
        <f ca="1">IF(AND($B27&lt;&gt;"",D$11&lt;&gt;""),IF(COUNTIF(Matches[JOURNEY],"=" &amp; $B27 &amp; " to " &amp; D$11)&gt;0,"X","-"),"")</f>
        <v/>
      </c>
      <c r="E27" s="101" t="str">
        <f ca="1">IF(AND($B27&lt;&gt;"",E$11&lt;&gt;""),IF(COUNTIF(Matches[JOURNEY],"=" &amp; $B27 &amp; " to " &amp; E$11)&gt;0,"X","-"),"")</f>
        <v/>
      </c>
      <c r="F27" s="101" t="str">
        <f ca="1">IF(AND($B27&lt;&gt;"",F$11&lt;&gt;""),IF(COUNTIF(Matches[JOURNEY],"=" &amp; $B27 &amp; " to " &amp; F$11)&gt;0,"X","-"),"")</f>
        <v/>
      </c>
      <c r="G27" s="101" t="str">
        <f ca="1">IF(AND($B27&lt;&gt;"",G$11&lt;&gt;""),IF(COUNTIF(Matches[JOURNEY],"=" &amp; $B27 &amp; " to " &amp; G$11)&gt;0,"X","-"),"")</f>
        <v/>
      </c>
      <c r="H27" s="101" t="str">
        <f ca="1">IF(AND($B27&lt;&gt;"",H$11&lt;&gt;""),IF(COUNTIF(Matches[JOURNEY],"=" &amp; $B27 &amp; " to " &amp; H$11)&gt;0,"X","-"),"")</f>
        <v/>
      </c>
      <c r="I27" s="101" t="str">
        <f ca="1">IF(AND($B27&lt;&gt;"",I$11&lt;&gt;""),IF(COUNTIF(Matches[JOURNEY],"=" &amp; $B27 &amp; " to " &amp; I$11)&gt;0,"X","-"),"")</f>
        <v/>
      </c>
      <c r="J27" s="101" t="str">
        <f ca="1">IF(AND($B27&lt;&gt;"",J$11&lt;&gt;""),IF(COUNTIF(Matches[JOURNEY],"=" &amp; $B27 &amp; " to " &amp; J$11)&gt;0,"X","-"),"")</f>
        <v/>
      </c>
      <c r="K27" s="101" t="str">
        <f ca="1">IF(AND($B27&lt;&gt;"",K$11&lt;&gt;""),IF(COUNTIF(Matches[JOURNEY],"=" &amp; $B27 &amp; " to " &amp; K$11)&gt;0,"X","-"),"")</f>
        <v/>
      </c>
      <c r="L27" s="101" t="str">
        <f ca="1">IF(AND($B27&lt;&gt;"",L$11&lt;&gt;""),IF(COUNTIF(Matches[JOURNEY],"=" &amp; $B27 &amp; " to " &amp; L$11)&gt;0,"X","-"),"")</f>
        <v/>
      </c>
      <c r="M27" s="101" t="str">
        <f ca="1">IF(AND($B27&lt;&gt;"",M$11&lt;&gt;""),IF(COUNTIF(Matches[JOURNEY],"=" &amp; $B27 &amp; " to " &amp; M$11)&gt;0,"X","-"),"")</f>
        <v/>
      </c>
      <c r="N27" s="101" t="str">
        <f>IF(AND($B27&lt;&gt;"",N$11&lt;&gt;""),IF(COUNTIF(Matches[JOURNEY],"=" &amp; $B27 &amp; " to " &amp; N$11)&gt;0,"X","-"),"")</f>
        <v/>
      </c>
      <c r="O27" s="101" t="str">
        <f>IF(AND($B27&lt;&gt;"",O$11&lt;&gt;""),IF(COUNTIF(Matches[JOURNEY],"=" &amp; $B27 &amp; " to " &amp; O$11)&gt;0,"X","-"),"")</f>
        <v/>
      </c>
      <c r="P27" s="101" t="str">
        <f>IF(AND($B27&lt;&gt;"",P$11&lt;&gt;""),IF(COUNTIF(Matches[JOURNEY],"=" &amp; $B27 &amp; " to " &amp; P$11)&gt;0,"X","-"),"")</f>
        <v/>
      </c>
      <c r="Q27" s="101" t="str">
        <f>IF(AND($B27&lt;&gt;"",Q$11&lt;&gt;""),IF(COUNTIF(Matches[JOURNEY],"=" &amp; $B27 &amp; " to " &amp; Q$11)&gt;0,"X","-"),"")</f>
        <v/>
      </c>
      <c r="R27" s="101" t="str">
        <f>IF(AND($B27&lt;&gt;"",R$11&lt;&gt;""),IF(COUNTIF(Matches[JOURNEY],"=" &amp; $B27 &amp; " to " &amp; R$11)&gt;0,"X","-"),"")</f>
        <v/>
      </c>
      <c r="S27" s="101" t="str">
        <f>IF(AND($B27&lt;&gt;"",S$11&lt;&gt;""),IF(COUNTIF(Matches[JOURNEY],"=" &amp; $B27 &amp; " to " &amp; S$11)&gt;0,"X","-"),"")</f>
        <v/>
      </c>
      <c r="T27" s="101" t="str">
        <f>IF(AND($B27&lt;&gt;"",T$11&lt;&gt;""),IF(COUNTIF(Matches[JOURNEY],"=" &amp; $B27 &amp; " to " &amp; T$11)&gt;0,"X","-"),"")</f>
        <v/>
      </c>
      <c r="U27" s="101" t="str">
        <f>IF(AND($B27&lt;&gt;"",U$11&lt;&gt;""),IF(COUNTIF(Matches[JOURNEY],"=" &amp; $B27 &amp; " to " &amp; U$11)&gt;0,"X","-"),"")</f>
        <v/>
      </c>
      <c r="V27" s="101" t="str">
        <f>IF(AND($B27&lt;&gt;"",V$11&lt;&gt;""),IF(COUNTIF(Matches[JOURNEY],"=" &amp; $B27 &amp; " to " &amp; V$11)&gt;0,"X","-"),"")</f>
        <v/>
      </c>
      <c r="W27" s="101" t="str">
        <f>IF(AND($B27&lt;&gt;"",W$11&lt;&gt;""),IF(COUNTIF(Matches[JOURNEY],"=" &amp; $B27 &amp; " to " &amp; W$11)&gt;0,"X","-"),"")</f>
        <v/>
      </c>
      <c r="X27" s="101" t="str">
        <f>IF(AND($B27&lt;&gt;"",X$11&lt;&gt;""),IF(COUNTIF(Matches[JOURNEY],"=" &amp; $B27 &amp; " to " &amp; X$11)&gt;0,"X","-"),"")</f>
        <v/>
      </c>
      <c r="Y27" s="101" t="str">
        <f>IF(AND($B27&lt;&gt;"",Y$11&lt;&gt;""),IF(COUNTIF(Matches[JOURNEY],"=" &amp; $B27 &amp; " to " &amp; Y$11)&gt;0,"X","-"),"")</f>
        <v/>
      </c>
      <c r="Z27" s="101" t="str">
        <f>IF(AND($B27&lt;&gt;"",Z$11&lt;&gt;""),IF(COUNTIF(Matches[JOURNEY],"=" &amp; $B27 &amp; " to " &amp; Z$11)&gt;0,"X","-"),"")</f>
        <v/>
      </c>
      <c r="AA27" s="101" t="str">
        <f>IF(AND($B27&lt;&gt;"",AA$11&lt;&gt;""),IF(COUNTIF(Matches[JOURNEY],"=" &amp; $B27 &amp; " to " &amp; AA$11)&gt;0,"X","-"),"")</f>
        <v/>
      </c>
      <c r="AB27" s="101" t="str">
        <f>IF(AND($B27&lt;&gt;"",AB$11&lt;&gt;""),IF(COUNTIF(Matches[JOURNEY],"=" &amp; $B27 &amp; " to " &amp; AB$11)&gt;0,"X","-"),"")</f>
        <v/>
      </c>
      <c r="AC27" s="101" t="str">
        <f>IF(AND($B27&lt;&gt;"",AC$11&lt;&gt;""),IF(COUNTIF(Matches[JOURNEY],"=" &amp; $B27 &amp; " to " &amp; AC$11)&gt;0,"X","-"),"")</f>
        <v/>
      </c>
      <c r="AD27" s="101" t="str">
        <f>IF(AND($B27&lt;&gt;"",AD$11&lt;&gt;""),IF(COUNTIF(Matches[JOURNEY],"=" &amp; $B27 &amp; " to " &amp; AD$11)&gt;0,"X","-"),"")</f>
        <v/>
      </c>
      <c r="AE27" s="101" t="str">
        <f>IF(AND($B27&lt;&gt;"",AE$11&lt;&gt;""),IF(COUNTIF(Matches[JOURNEY],"=" &amp; $B27 &amp; " to " &amp; AE$11)&gt;0,"X","-"),"")</f>
        <v/>
      </c>
      <c r="AF27" s="101" t="str">
        <f>IF(AND($B27&lt;&gt;"",AF$11&lt;&gt;""),IF(COUNTIF(Matches[JOURNEY],"=" &amp; $B27 &amp; " to " &amp; AF$11)&gt;0,"X","-"),"")</f>
        <v/>
      </c>
      <c r="AG27" s="101" t="str">
        <f>IF(AND($B27&lt;&gt;"",AG$11&lt;&gt;""),IF(COUNTIF(Matches[JOURNEY],"=" &amp; $B27 &amp; " to " &amp; AG$11)&gt;0,"X","-"),"")</f>
        <v/>
      </c>
      <c r="AH27" s="101" t="str">
        <f>IF(AND($B27&lt;&gt;"",AH$11&lt;&gt;""),IF(COUNTIF(Matches[JOURNEY],"=" &amp; $B27 &amp; " to " &amp; AH$11)&gt;0,"X","-"),"")</f>
        <v/>
      </c>
      <c r="AI27" s="101" t="str">
        <f>IF(AND($B27&lt;&gt;"",AI$11&lt;&gt;""),IF(COUNTIF(Matches[JOURNEY],"=" &amp; $B27 &amp; " to " &amp; AI$11)&gt;0,"X","-"),"")</f>
        <v/>
      </c>
      <c r="AJ27" s="101" t="str">
        <f>IF(AND($B27&lt;&gt;"",AJ$11&lt;&gt;""),IF(COUNTIF(Matches[JOURNEY],"=" &amp; $B27 &amp; " to " &amp; AJ$11)&gt;0,"X","-"),"")</f>
        <v/>
      </c>
      <c r="AK27" s="101" t="str">
        <f>IF(AND($B27&lt;&gt;"",AK$11&lt;&gt;""),IF(COUNTIF(Matches[JOURNEY],"=" &amp; $B27 &amp; " to " &amp; AK$11)&gt;0,"X","-"),"")</f>
        <v/>
      </c>
      <c r="AL27" s="101" t="str">
        <f>IF(AND($B27&lt;&gt;"",AL$11&lt;&gt;""),IF(COUNTIF(Matches[JOURNEY],"=" &amp; $B27 &amp; " to " &amp; AL$11)&gt;0,"X","-"),"")</f>
        <v/>
      </c>
      <c r="AM27" s="101" t="str">
        <f>IF(AND($B27&lt;&gt;"",AM$11&lt;&gt;""),IF(COUNTIF(Matches[JOURNEY],"=" &amp; $B27 &amp; " to " &amp; AM$11)&gt;0,"X","-"),"")</f>
        <v/>
      </c>
      <c r="AN27" s="101" t="str">
        <f>IF(AND($B27&lt;&gt;"",AN$11&lt;&gt;""),IF(COUNTIF(Matches[JOURNEY],"=" &amp; $B27 &amp; " to " &amp; AN$11)&gt;0,"X","-"),"")</f>
        <v/>
      </c>
      <c r="AO27" s="101" t="str">
        <f>IF(AND($B27&lt;&gt;"",AO$11&lt;&gt;""),IF(COUNTIF(Matches[JOURNEY],"=" &amp; $B27 &amp; " to " &amp; AO$11)&gt;0,"X","-"),"")</f>
        <v/>
      </c>
      <c r="AP27" s="101" t="str">
        <f>IF(AND($B27&lt;&gt;"",AP$11&lt;&gt;""),IF(COUNTIF(Matches[JOURNEY],"=" &amp; $B27 &amp; " to " &amp; AP$11)&gt;0,"X","-"),"")</f>
        <v/>
      </c>
      <c r="AQ27" s="101" t="str">
        <f>IF(AND($B27&lt;&gt;"",AQ$11&lt;&gt;""),IF(COUNTIF(Matches[JOURNEY],"=" &amp; $B27 &amp; " to " &amp; AQ$11)&gt;0,"X","-"),"")</f>
        <v/>
      </c>
      <c r="AR27" s="101" t="str">
        <f>IF(AND($B27&lt;&gt;"",AR$11&lt;&gt;""),IF(COUNTIF(Matches[JOURNEY],"=" &amp; $B27 &amp; " to " &amp; AR$11)&gt;0,"X","-"),"")</f>
        <v/>
      </c>
      <c r="AS27" s="101" t="str">
        <f>IF(AND($B27&lt;&gt;"",AS$11&lt;&gt;""),IF(COUNTIF(Matches[JOURNEY],"=" &amp; $B27 &amp; " to " &amp; AS$11)&gt;0,"X","-"),"")</f>
        <v/>
      </c>
      <c r="AT27" s="101" t="str">
        <f>IF(AND($B27&lt;&gt;"",AT$11&lt;&gt;""),IF(COUNTIF(Matches[JOURNEY],"=" &amp; $B27 &amp; " to " &amp; AT$11)&gt;0,"X","-"),"")</f>
        <v/>
      </c>
      <c r="AU27" s="101" t="str">
        <f>IF(AND($B27&lt;&gt;"",AU$11&lt;&gt;""),IF(COUNTIF(Matches[JOURNEY],"=" &amp; $B27 &amp; " to " &amp; AU$11)&gt;0,"X","-"),"")</f>
        <v/>
      </c>
      <c r="AV27" s="101" t="str">
        <f>IF(AND($B27&lt;&gt;"",AV$11&lt;&gt;""),IF(COUNTIF(Matches[JOURNEY],"=" &amp; $B27 &amp; " to " &amp; AV$11)&gt;0,"X","-"),"")</f>
        <v/>
      </c>
      <c r="AW27" s="101" t="str">
        <f>IF(AND($B27&lt;&gt;"",AW$11&lt;&gt;""),IF(COUNTIF(Matches[JOURNEY],"=" &amp; $B27 &amp; " to " &amp; AW$11)&gt;0,"X","-"),"")</f>
        <v/>
      </c>
      <c r="AX27" s="101" t="str">
        <f>IF(AND($B27&lt;&gt;"",AX$11&lt;&gt;""),IF(COUNTIF(Matches[JOURNEY],"=" &amp; $B27 &amp; " to " &amp; AX$11)&gt;0,"X","-"),"")</f>
        <v/>
      </c>
      <c r="AY27" s="101" t="str">
        <f>IF(AND($B27&lt;&gt;"",AY$11&lt;&gt;""),IF(COUNTIF(Matches[JOURNEY],"=" &amp; $B27 &amp; " to " &amp; AY$11)&gt;0,"X","-"),"")</f>
        <v/>
      </c>
      <c r="AZ27" s="101" t="str">
        <f>IF(AND($B27&lt;&gt;"",AZ$11&lt;&gt;""),IF(COUNTIF(Matches[JOURNEY],"=" &amp; $B27 &amp; " to " &amp; AZ$11)&gt;0,"X","-"),"")</f>
        <v/>
      </c>
      <c r="BA27" s="101" t="str">
        <f>IF(AND($B27&lt;&gt;"",BA$11&lt;&gt;""),IF(COUNTIF(Matches[JOURNEY],"=" &amp; $B27 &amp; " to " &amp; BA$11)&gt;0,"X","-"),"")</f>
        <v/>
      </c>
      <c r="BB27" s="101" t="str">
        <f>IF(AND($B27&lt;&gt;"",BB$11&lt;&gt;""),IF(COUNTIF(Matches[JOURNEY],"=" &amp; $B27 &amp; " to " &amp; BB$11)&gt;0,"X","-"),"")</f>
        <v/>
      </c>
      <c r="BC27" s="101" t="str">
        <f>IF(AND($B27&lt;&gt;"",BC$11&lt;&gt;""),IF(COUNTIF(Matches[JOURNEY],"=" &amp; $B27 &amp; " to " &amp; BC$11)&gt;0,"X","-"),"")</f>
        <v/>
      </c>
      <c r="BD27" s="101" t="str">
        <f>IF(AND($B27&lt;&gt;"",BD$11&lt;&gt;""),IF(COUNTIF(Matches[JOURNEY],"=" &amp; $B27 &amp; " to " &amp; BD$11)&gt;0,"X","-"),"")</f>
        <v/>
      </c>
      <c r="BE27" s="101" t="str">
        <f>IF(AND($B27&lt;&gt;"",BE$11&lt;&gt;""),IF(COUNTIF(Matches[JOURNEY],"=" &amp; $B27 &amp; " to " &amp; BE$11)&gt;0,"X","-"),"")</f>
        <v/>
      </c>
      <c r="BF27" s="101" t="str">
        <f>IF(AND($B27&lt;&gt;"",BF$11&lt;&gt;""),IF(COUNTIF(Matches[JOURNEY],"=" &amp; $B27 &amp; " to " &amp; BF$11)&gt;0,"X","-"),"")</f>
        <v/>
      </c>
      <c r="BG27" s="101" t="str">
        <f>IF(AND($B27&lt;&gt;"",BG$11&lt;&gt;""),IF(COUNTIF(Matches[JOURNEY],"=" &amp; $B27 &amp; " to " &amp; BG$11)&gt;0,"X","-"),"")</f>
        <v/>
      </c>
      <c r="BH27" s="101" t="str">
        <f>IF(AND($B27&lt;&gt;"",BH$11&lt;&gt;""),IF(COUNTIF(Matches[JOURNEY],"=" &amp; $B27 &amp; " to " &amp; BH$11)&gt;0,"X","-"),"")</f>
        <v/>
      </c>
      <c r="BI27" s="101" t="str">
        <f>IF(AND($B27&lt;&gt;"",BI$11&lt;&gt;""),IF(COUNTIF(Matches[JOURNEY],"=" &amp; $B27 &amp; " to " &amp; BI$11)&gt;0,"X","-"),"")</f>
        <v/>
      </c>
      <c r="BJ27" s="101" t="str">
        <f>IF(AND($B27&lt;&gt;"",BJ$11&lt;&gt;""),IF(COUNTIF(Matches[JOURNEY],"=" &amp; $B27 &amp; " to " &amp; BJ$11)&gt;0,"X","-"),"")</f>
        <v/>
      </c>
      <c r="BK27" s="101" t="str">
        <f>IF(AND($B27&lt;&gt;"",BK$11&lt;&gt;""),IF(COUNTIF(Matches[JOURNEY],"=" &amp; $B27 &amp; " to " &amp; BK$11)&gt;0,"X","-"),"")</f>
        <v/>
      </c>
      <c r="BL27" s="101" t="str">
        <f>IF(AND($B27&lt;&gt;"",BL$11&lt;&gt;""),IF(COUNTIF(Matches[JOURNEY],"=" &amp; $B27 &amp; " to " &amp; BL$11)&gt;0,"X","-"),"")</f>
        <v/>
      </c>
      <c r="BM27" s="101" t="str">
        <f>IF(AND($B27&lt;&gt;"",BM$11&lt;&gt;""),IF(COUNTIF(Matches[JOURNEY],"=" &amp; $B27 &amp; " to " &amp; BM$11)&gt;0,"X","-"),"")</f>
        <v/>
      </c>
      <c r="BN27" s="101" t="str">
        <f>IF(AND($B27&lt;&gt;"",BN$11&lt;&gt;""),IF(COUNTIF(Matches[JOURNEY],"=" &amp; $B27 &amp; " to " &amp; BN$11)&gt;0,"X","-"),"")</f>
        <v/>
      </c>
      <c r="BO27" s="101" t="str">
        <f>IF(AND($B27&lt;&gt;"",BO$11&lt;&gt;""),IF(COUNTIF(Matches[JOURNEY],"=" &amp; $B27 &amp; " to " &amp; BO$11)&gt;0,"X","-"),"")</f>
        <v/>
      </c>
      <c r="BP27" s="101" t="str">
        <f>IF(AND($B27&lt;&gt;"",BP$11&lt;&gt;""),IF(COUNTIF(Matches[JOURNEY],"=" &amp; $B27 &amp; " to " &amp; BP$11)&gt;0,"X","-"),"")</f>
        <v/>
      </c>
      <c r="BQ27" s="102">
        <f t="shared" ca="1" si="5"/>
        <v>0</v>
      </c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</row>
    <row r="28" spans="1:101" ht="21">
      <c r="A28" s="99" t="str">
        <f t="shared" si="4"/>
        <v/>
      </c>
      <c r="B28" s="100"/>
      <c r="C28" s="101" t="str">
        <f ca="1">IF(AND($B28&lt;&gt;"",C$11&lt;&gt;""),IF(COUNTIF(Matches[JOURNEY],"=" &amp; $B28 &amp; " to " &amp; C$11)&gt;0,"X","-"),"")</f>
        <v/>
      </c>
      <c r="D28" s="101" t="str">
        <f ca="1">IF(AND($B28&lt;&gt;"",D$11&lt;&gt;""),IF(COUNTIF(Matches[JOURNEY],"=" &amp; $B28 &amp; " to " &amp; D$11)&gt;0,"X","-"),"")</f>
        <v/>
      </c>
      <c r="E28" s="101" t="str">
        <f ca="1">IF(AND($B28&lt;&gt;"",E$11&lt;&gt;""),IF(COUNTIF(Matches[JOURNEY],"=" &amp; $B28 &amp; " to " &amp; E$11)&gt;0,"X","-"),"")</f>
        <v/>
      </c>
      <c r="F28" s="101" t="str">
        <f ca="1">IF(AND($B28&lt;&gt;"",F$11&lt;&gt;""),IF(COUNTIF(Matches[JOURNEY],"=" &amp; $B28 &amp; " to " &amp; F$11)&gt;0,"X","-"),"")</f>
        <v/>
      </c>
      <c r="G28" s="101" t="str">
        <f ca="1">IF(AND($B28&lt;&gt;"",G$11&lt;&gt;""),IF(COUNTIF(Matches[JOURNEY],"=" &amp; $B28 &amp; " to " &amp; G$11)&gt;0,"X","-"),"")</f>
        <v/>
      </c>
      <c r="H28" s="101" t="str">
        <f ca="1">IF(AND($B28&lt;&gt;"",H$11&lt;&gt;""),IF(COUNTIF(Matches[JOURNEY],"=" &amp; $B28 &amp; " to " &amp; H$11)&gt;0,"X","-"),"")</f>
        <v/>
      </c>
      <c r="I28" s="101" t="str">
        <f ca="1">IF(AND($B28&lt;&gt;"",I$11&lt;&gt;""),IF(COUNTIF(Matches[JOURNEY],"=" &amp; $B28 &amp; " to " &amp; I$11)&gt;0,"X","-"),"")</f>
        <v/>
      </c>
      <c r="J28" s="101" t="str">
        <f ca="1">IF(AND($B28&lt;&gt;"",J$11&lt;&gt;""),IF(COUNTIF(Matches[JOURNEY],"=" &amp; $B28 &amp; " to " &amp; J$11)&gt;0,"X","-"),"")</f>
        <v/>
      </c>
      <c r="K28" s="101" t="str">
        <f ca="1">IF(AND($B28&lt;&gt;"",K$11&lt;&gt;""),IF(COUNTIF(Matches[JOURNEY],"=" &amp; $B28 &amp; " to " &amp; K$11)&gt;0,"X","-"),"")</f>
        <v/>
      </c>
      <c r="L28" s="101" t="str">
        <f ca="1">IF(AND($B28&lt;&gt;"",L$11&lt;&gt;""),IF(COUNTIF(Matches[JOURNEY],"=" &amp; $B28 &amp; " to " &amp; L$11)&gt;0,"X","-"),"")</f>
        <v/>
      </c>
      <c r="M28" s="101" t="str">
        <f ca="1">IF(AND($B28&lt;&gt;"",M$11&lt;&gt;""),IF(COUNTIF(Matches[JOURNEY],"=" &amp; $B28 &amp; " to " &amp; M$11)&gt;0,"X","-"),"")</f>
        <v/>
      </c>
      <c r="N28" s="101" t="str">
        <f>IF(AND($B28&lt;&gt;"",N$11&lt;&gt;""),IF(COUNTIF(Matches[JOURNEY],"=" &amp; $B28 &amp; " to " &amp; N$11)&gt;0,"X","-"),"")</f>
        <v/>
      </c>
      <c r="O28" s="101" t="str">
        <f>IF(AND($B28&lt;&gt;"",O$11&lt;&gt;""),IF(COUNTIF(Matches[JOURNEY],"=" &amp; $B28 &amp; " to " &amp; O$11)&gt;0,"X","-"),"")</f>
        <v/>
      </c>
      <c r="P28" s="101" t="str">
        <f>IF(AND($B28&lt;&gt;"",P$11&lt;&gt;""),IF(COUNTIF(Matches[JOURNEY],"=" &amp; $B28 &amp; " to " &amp; P$11)&gt;0,"X","-"),"")</f>
        <v/>
      </c>
      <c r="Q28" s="101" t="str">
        <f>IF(AND($B28&lt;&gt;"",Q$11&lt;&gt;""),IF(COUNTIF(Matches[JOURNEY],"=" &amp; $B28 &amp; " to " &amp; Q$11)&gt;0,"X","-"),"")</f>
        <v/>
      </c>
      <c r="R28" s="101" t="str">
        <f>IF(AND($B28&lt;&gt;"",R$11&lt;&gt;""),IF(COUNTIF(Matches[JOURNEY],"=" &amp; $B28 &amp; " to " &amp; R$11)&gt;0,"X","-"),"")</f>
        <v/>
      </c>
      <c r="S28" s="101" t="str">
        <f>IF(AND($B28&lt;&gt;"",S$11&lt;&gt;""),IF(COUNTIF(Matches[JOURNEY],"=" &amp; $B28 &amp; " to " &amp; S$11)&gt;0,"X","-"),"")</f>
        <v/>
      </c>
      <c r="T28" s="101" t="str">
        <f>IF(AND($B28&lt;&gt;"",T$11&lt;&gt;""),IF(COUNTIF(Matches[JOURNEY],"=" &amp; $B28 &amp; " to " &amp; T$11)&gt;0,"X","-"),"")</f>
        <v/>
      </c>
      <c r="U28" s="101" t="str">
        <f>IF(AND($B28&lt;&gt;"",U$11&lt;&gt;""),IF(COUNTIF(Matches[JOURNEY],"=" &amp; $B28 &amp; " to " &amp; U$11)&gt;0,"X","-"),"")</f>
        <v/>
      </c>
      <c r="V28" s="101" t="str">
        <f>IF(AND($B28&lt;&gt;"",V$11&lt;&gt;""),IF(COUNTIF(Matches[JOURNEY],"=" &amp; $B28 &amp; " to " &amp; V$11)&gt;0,"X","-"),"")</f>
        <v/>
      </c>
      <c r="W28" s="101" t="str">
        <f>IF(AND($B28&lt;&gt;"",W$11&lt;&gt;""),IF(COUNTIF(Matches[JOURNEY],"=" &amp; $B28 &amp; " to " &amp; W$11)&gt;0,"X","-"),"")</f>
        <v/>
      </c>
      <c r="X28" s="101" t="str">
        <f>IF(AND($B28&lt;&gt;"",X$11&lt;&gt;""),IF(COUNTIF(Matches[JOURNEY],"=" &amp; $B28 &amp; " to " &amp; X$11)&gt;0,"X","-"),"")</f>
        <v/>
      </c>
      <c r="Y28" s="101" t="str">
        <f>IF(AND($B28&lt;&gt;"",Y$11&lt;&gt;""),IF(COUNTIF(Matches[JOURNEY],"=" &amp; $B28 &amp; " to " &amp; Y$11)&gt;0,"X","-"),"")</f>
        <v/>
      </c>
      <c r="Z28" s="101" t="str">
        <f>IF(AND($B28&lt;&gt;"",Z$11&lt;&gt;""),IF(COUNTIF(Matches[JOURNEY],"=" &amp; $B28 &amp; " to " &amp; Z$11)&gt;0,"X","-"),"")</f>
        <v/>
      </c>
      <c r="AA28" s="101" t="str">
        <f>IF(AND($B28&lt;&gt;"",AA$11&lt;&gt;""),IF(COUNTIF(Matches[JOURNEY],"=" &amp; $B28 &amp; " to " &amp; AA$11)&gt;0,"X","-"),"")</f>
        <v/>
      </c>
      <c r="AB28" s="101" t="str">
        <f>IF(AND($B28&lt;&gt;"",AB$11&lt;&gt;""),IF(COUNTIF(Matches[JOURNEY],"=" &amp; $B28 &amp; " to " &amp; AB$11)&gt;0,"X","-"),"")</f>
        <v/>
      </c>
      <c r="AC28" s="101" t="str">
        <f>IF(AND($B28&lt;&gt;"",AC$11&lt;&gt;""),IF(COUNTIF(Matches[JOURNEY],"=" &amp; $B28 &amp; " to " &amp; AC$11)&gt;0,"X","-"),"")</f>
        <v/>
      </c>
      <c r="AD28" s="101" t="str">
        <f>IF(AND($B28&lt;&gt;"",AD$11&lt;&gt;""),IF(COUNTIF(Matches[JOURNEY],"=" &amp; $B28 &amp; " to " &amp; AD$11)&gt;0,"X","-"),"")</f>
        <v/>
      </c>
      <c r="AE28" s="101" t="str">
        <f>IF(AND($B28&lt;&gt;"",AE$11&lt;&gt;""),IF(COUNTIF(Matches[JOURNEY],"=" &amp; $B28 &amp; " to " &amp; AE$11)&gt;0,"X","-"),"")</f>
        <v/>
      </c>
      <c r="AF28" s="101" t="str">
        <f>IF(AND($B28&lt;&gt;"",AF$11&lt;&gt;""),IF(COUNTIF(Matches[JOURNEY],"=" &amp; $B28 &amp; " to " &amp; AF$11)&gt;0,"X","-"),"")</f>
        <v/>
      </c>
      <c r="AG28" s="101" t="str">
        <f>IF(AND($B28&lt;&gt;"",AG$11&lt;&gt;""),IF(COUNTIF(Matches[JOURNEY],"=" &amp; $B28 &amp; " to " &amp; AG$11)&gt;0,"X","-"),"")</f>
        <v/>
      </c>
      <c r="AH28" s="101" t="str">
        <f>IF(AND($B28&lt;&gt;"",AH$11&lt;&gt;""),IF(COUNTIF(Matches[JOURNEY],"=" &amp; $B28 &amp; " to " &amp; AH$11)&gt;0,"X","-"),"")</f>
        <v/>
      </c>
      <c r="AI28" s="101" t="str">
        <f>IF(AND($B28&lt;&gt;"",AI$11&lt;&gt;""),IF(COUNTIF(Matches[JOURNEY],"=" &amp; $B28 &amp; " to " &amp; AI$11)&gt;0,"X","-"),"")</f>
        <v/>
      </c>
      <c r="AJ28" s="101" t="str">
        <f>IF(AND($B28&lt;&gt;"",AJ$11&lt;&gt;""),IF(COUNTIF(Matches[JOURNEY],"=" &amp; $B28 &amp; " to " &amp; AJ$11)&gt;0,"X","-"),"")</f>
        <v/>
      </c>
      <c r="AK28" s="101" t="str">
        <f>IF(AND($B28&lt;&gt;"",AK$11&lt;&gt;""),IF(COUNTIF(Matches[JOURNEY],"=" &amp; $B28 &amp; " to " &amp; AK$11)&gt;0,"X","-"),"")</f>
        <v/>
      </c>
      <c r="AL28" s="101" t="str">
        <f>IF(AND($B28&lt;&gt;"",AL$11&lt;&gt;""),IF(COUNTIF(Matches[JOURNEY],"=" &amp; $B28 &amp; " to " &amp; AL$11)&gt;0,"X","-"),"")</f>
        <v/>
      </c>
      <c r="AM28" s="101" t="str">
        <f>IF(AND($B28&lt;&gt;"",AM$11&lt;&gt;""),IF(COUNTIF(Matches[JOURNEY],"=" &amp; $B28 &amp; " to " &amp; AM$11)&gt;0,"X","-"),"")</f>
        <v/>
      </c>
      <c r="AN28" s="101" t="str">
        <f>IF(AND($B28&lt;&gt;"",AN$11&lt;&gt;""),IF(COUNTIF(Matches[JOURNEY],"=" &amp; $B28 &amp; " to " &amp; AN$11)&gt;0,"X","-"),"")</f>
        <v/>
      </c>
      <c r="AO28" s="101" t="str">
        <f>IF(AND($B28&lt;&gt;"",AO$11&lt;&gt;""),IF(COUNTIF(Matches[JOURNEY],"=" &amp; $B28 &amp; " to " &amp; AO$11)&gt;0,"X","-"),"")</f>
        <v/>
      </c>
      <c r="AP28" s="101" t="str">
        <f>IF(AND($B28&lt;&gt;"",AP$11&lt;&gt;""),IF(COUNTIF(Matches[JOURNEY],"=" &amp; $B28 &amp; " to " &amp; AP$11)&gt;0,"X","-"),"")</f>
        <v/>
      </c>
      <c r="AQ28" s="101" t="str">
        <f>IF(AND($B28&lt;&gt;"",AQ$11&lt;&gt;""),IF(COUNTIF(Matches[JOURNEY],"=" &amp; $B28 &amp; " to " &amp; AQ$11)&gt;0,"X","-"),"")</f>
        <v/>
      </c>
      <c r="AR28" s="101" t="str">
        <f>IF(AND($B28&lt;&gt;"",AR$11&lt;&gt;""),IF(COUNTIF(Matches[JOURNEY],"=" &amp; $B28 &amp; " to " &amp; AR$11)&gt;0,"X","-"),"")</f>
        <v/>
      </c>
      <c r="AS28" s="101" t="str">
        <f>IF(AND($B28&lt;&gt;"",AS$11&lt;&gt;""),IF(COUNTIF(Matches[JOURNEY],"=" &amp; $B28 &amp; " to " &amp; AS$11)&gt;0,"X","-"),"")</f>
        <v/>
      </c>
      <c r="AT28" s="101" t="str">
        <f>IF(AND($B28&lt;&gt;"",AT$11&lt;&gt;""),IF(COUNTIF(Matches[JOURNEY],"=" &amp; $B28 &amp; " to " &amp; AT$11)&gt;0,"X","-"),"")</f>
        <v/>
      </c>
      <c r="AU28" s="101" t="str">
        <f>IF(AND($B28&lt;&gt;"",AU$11&lt;&gt;""),IF(COUNTIF(Matches[JOURNEY],"=" &amp; $B28 &amp; " to " &amp; AU$11)&gt;0,"X","-"),"")</f>
        <v/>
      </c>
      <c r="AV28" s="101" t="str">
        <f>IF(AND($B28&lt;&gt;"",AV$11&lt;&gt;""),IF(COUNTIF(Matches[JOURNEY],"=" &amp; $B28 &amp; " to " &amp; AV$11)&gt;0,"X","-"),"")</f>
        <v/>
      </c>
      <c r="AW28" s="101" t="str">
        <f>IF(AND($B28&lt;&gt;"",AW$11&lt;&gt;""),IF(COUNTIF(Matches[JOURNEY],"=" &amp; $B28 &amp; " to " &amp; AW$11)&gt;0,"X","-"),"")</f>
        <v/>
      </c>
      <c r="AX28" s="101" t="str">
        <f>IF(AND($B28&lt;&gt;"",AX$11&lt;&gt;""),IF(COUNTIF(Matches[JOURNEY],"=" &amp; $B28 &amp; " to " &amp; AX$11)&gt;0,"X","-"),"")</f>
        <v/>
      </c>
      <c r="AY28" s="101" t="str">
        <f>IF(AND($B28&lt;&gt;"",AY$11&lt;&gt;""),IF(COUNTIF(Matches[JOURNEY],"=" &amp; $B28 &amp; " to " &amp; AY$11)&gt;0,"X","-"),"")</f>
        <v/>
      </c>
      <c r="AZ28" s="101" t="str">
        <f>IF(AND($B28&lt;&gt;"",AZ$11&lt;&gt;""),IF(COUNTIF(Matches[JOURNEY],"=" &amp; $B28 &amp; " to " &amp; AZ$11)&gt;0,"X","-"),"")</f>
        <v/>
      </c>
      <c r="BA28" s="101" t="str">
        <f>IF(AND($B28&lt;&gt;"",BA$11&lt;&gt;""),IF(COUNTIF(Matches[JOURNEY],"=" &amp; $B28 &amp; " to " &amp; BA$11)&gt;0,"X","-"),"")</f>
        <v/>
      </c>
      <c r="BB28" s="101" t="str">
        <f>IF(AND($B28&lt;&gt;"",BB$11&lt;&gt;""),IF(COUNTIF(Matches[JOURNEY],"=" &amp; $B28 &amp; " to " &amp; BB$11)&gt;0,"X","-"),"")</f>
        <v/>
      </c>
      <c r="BC28" s="101" t="str">
        <f>IF(AND($B28&lt;&gt;"",BC$11&lt;&gt;""),IF(COUNTIF(Matches[JOURNEY],"=" &amp; $B28 &amp; " to " &amp; BC$11)&gt;0,"X","-"),"")</f>
        <v/>
      </c>
      <c r="BD28" s="101" t="str">
        <f>IF(AND($B28&lt;&gt;"",BD$11&lt;&gt;""),IF(COUNTIF(Matches[JOURNEY],"=" &amp; $B28 &amp; " to " &amp; BD$11)&gt;0,"X","-"),"")</f>
        <v/>
      </c>
      <c r="BE28" s="101" t="str">
        <f>IF(AND($B28&lt;&gt;"",BE$11&lt;&gt;""),IF(COUNTIF(Matches[JOURNEY],"=" &amp; $B28 &amp; " to " &amp; BE$11)&gt;0,"X","-"),"")</f>
        <v/>
      </c>
      <c r="BF28" s="101" t="str">
        <f>IF(AND($B28&lt;&gt;"",BF$11&lt;&gt;""),IF(COUNTIF(Matches[JOURNEY],"=" &amp; $B28 &amp; " to " &amp; BF$11)&gt;0,"X","-"),"")</f>
        <v/>
      </c>
      <c r="BG28" s="101" t="str">
        <f>IF(AND($B28&lt;&gt;"",BG$11&lt;&gt;""),IF(COUNTIF(Matches[JOURNEY],"=" &amp; $B28 &amp; " to " &amp; BG$11)&gt;0,"X","-"),"")</f>
        <v/>
      </c>
      <c r="BH28" s="101" t="str">
        <f>IF(AND($B28&lt;&gt;"",BH$11&lt;&gt;""),IF(COUNTIF(Matches[JOURNEY],"=" &amp; $B28 &amp; " to " &amp; BH$11)&gt;0,"X","-"),"")</f>
        <v/>
      </c>
      <c r="BI28" s="101" t="str">
        <f>IF(AND($B28&lt;&gt;"",BI$11&lt;&gt;""),IF(COUNTIF(Matches[JOURNEY],"=" &amp; $B28 &amp; " to " &amp; BI$11)&gt;0,"X","-"),"")</f>
        <v/>
      </c>
      <c r="BJ28" s="101" t="str">
        <f>IF(AND($B28&lt;&gt;"",BJ$11&lt;&gt;""),IF(COUNTIF(Matches[JOURNEY],"=" &amp; $B28 &amp; " to " &amp; BJ$11)&gt;0,"X","-"),"")</f>
        <v/>
      </c>
      <c r="BK28" s="101" t="str">
        <f>IF(AND($B28&lt;&gt;"",BK$11&lt;&gt;""),IF(COUNTIF(Matches[JOURNEY],"=" &amp; $B28 &amp; " to " &amp; BK$11)&gt;0,"X","-"),"")</f>
        <v/>
      </c>
      <c r="BL28" s="101" t="str">
        <f>IF(AND($B28&lt;&gt;"",BL$11&lt;&gt;""),IF(COUNTIF(Matches[JOURNEY],"=" &amp; $B28 &amp; " to " &amp; BL$11)&gt;0,"X","-"),"")</f>
        <v/>
      </c>
      <c r="BM28" s="101" t="str">
        <f>IF(AND($B28&lt;&gt;"",BM$11&lt;&gt;""),IF(COUNTIF(Matches[JOURNEY],"=" &amp; $B28 &amp; " to " &amp; BM$11)&gt;0,"X","-"),"")</f>
        <v/>
      </c>
      <c r="BN28" s="101" t="str">
        <f>IF(AND($B28&lt;&gt;"",BN$11&lt;&gt;""),IF(COUNTIF(Matches[JOURNEY],"=" &amp; $B28 &amp; " to " &amp; BN$11)&gt;0,"X","-"),"")</f>
        <v/>
      </c>
      <c r="BO28" s="101" t="str">
        <f>IF(AND($B28&lt;&gt;"",BO$11&lt;&gt;""),IF(COUNTIF(Matches[JOURNEY],"=" &amp; $B28 &amp; " to " &amp; BO$11)&gt;0,"X","-"),"")</f>
        <v/>
      </c>
      <c r="BP28" s="101" t="str">
        <f>IF(AND($B28&lt;&gt;"",BP$11&lt;&gt;""),IF(COUNTIF(Matches[JOURNEY],"=" &amp; $B28 &amp; " to " &amp; BP$11)&gt;0,"X","-"),"")</f>
        <v/>
      </c>
      <c r="BQ28" s="102">
        <f t="shared" ca="1" si="5"/>
        <v>0</v>
      </c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</row>
    <row r="29" spans="1:101" ht="21">
      <c r="A29" s="99" t="str">
        <f t="shared" si="4"/>
        <v/>
      </c>
      <c r="B29" s="100"/>
      <c r="C29" s="101" t="str">
        <f ca="1">IF(AND($B29&lt;&gt;"",C$11&lt;&gt;""),IF(COUNTIF(Matches[JOURNEY],"=" &amp; $B29 &amp; " to " &amp; C$11)&gt;0,"X","-"),"")</f>
        <v/>
      </c>
      <c r="D29" s="101" t="str">
        <f ca="1">IF(AND($B29&lt;&gt;"",D$11&lt;&gt;""),IF(COUNTIF(Matches[JOURNEY],"=" &amp; $B29 &amp; " to " &amp; D$11)&gt;0,"X","-"),"")</f>
        <v/>
      </c>
      <c r="E29" s="101" t="str">
        <f ca="1">IF(AND($B29&lt;&gt;"",E$11&lt;&gt;""),IF(COUNTIF(Matches[JOURNEY],"=" &amp; $B29 &amp; " to " &amp; E$11)&gt;0,"X","-"),"")</f>
        <v/>
      </c>
      <c r="F29" s="101" t="str">
        <f ca="1">IF(AND($B29&lt;&gt;"",F$11&lt;&gt;""),IF(COUNTIF(Matches[JOURNEY],"=" &amp; $B29 &amp; " to " &amp; F$11)&gt;0,"X","-"),"")</f>
        <v/>
      </c>
      <c r="G29" s="101" t="str">
        <f ca="1">IF(AND($B29&lt;&gt;"",G$11&lt;&gt;""),IF(COUNTIF(Matches[JOURNEY],"=" &amp; $B29 &amp; " to " &amp; G$11)&gt;0,"X","-"),"")</f>
        <v/>
      </c>
      <c r="H29" s="101" t="str">
        <f ca="1">IF(AND($B29&lt;&gt;"",H$11&lt;&gt;""),IF(COUNTIF(Matches[JOURNEY],"=" &amp; $B29 &amp; " to " &amp; H$11)&gt;0,"X","-"),"")</f>
        <v/>
      </c>
      <c r="I29" s="101" t="str">
        <f ca="1">IF(AND($B29&lt;&gt;"",I$11&lt;&gt;""),IF(COUNTIF(Matches[JOURNEY],"=" &amp; $B29 &amp; " to " &amp; I$11)&gt;0,"X","-"),"")</f>
        <v/>
      </c>
      <c r="J29" s="101" t="str">
        <f ca="1">IF(AND($B29&lt;&gt;"",J$11&lt;&gt;""),IF(COUNTIF(Matches[JOURNEY],"=" &amp; $B29 &amp; " to " &amp; J$11)&gt;0,"X","-"),"")</f>
        <v/>
      </c>
      <c r="K29" s="101" t="str">
        <f ca="1">IF(AND($B29&lt;&gt;"",K$11&lt;&gt;""),IF(COUNTIF(Matches[JOURNEY],"=" &amp; $B29 &amp; " to " &amp; K$11)&gt;0,"X","-"),"")</f>
        <v/>
      </c>
      <c r="L29" s="101" t="str">
        <f ca="1">IF(AND($B29&lt;&gt;"",L$11&lt;&gt;""),IF(COUNTIF(Matches[JOURNEY],"=" &amp; $B29 &amp; " to " &amp; L$11)&gt;0,"X","-"),"")</f>
        <v/>
      </c>
      <c r="M29" s="101" t="str">
        <f ca="1">IF(AND($B29&lt;&gt;"",M$11&lt;&gt;""),IF(COUNTIF(Matches[JOURNEY],"=" &amp; $B29 &amp; " to " &amp; M$11)&gt;0,"X","-"),"")</f>
        <v/>
      </c>
      <c r="N29" s="101" t="str">
        <f>IF(AND($B29&lt;&gt;"",N$11&lt;&gt;""),IF(COUNTIF(Matches[JOURNEY],"=" &amp; $B29 &amp; " to " &amp; N$11)&gt;0,"X","-"),"")</f>
        <v/>
      </c>
      <c r="O29" s="101" t="str">
        <f>IF(AND($B29&lt;&gt;"",O$11&lt;&gt;""),IF(COUNTIF(Matches[JOURNEY],"=" &amp; $B29 &amp; " to " &amp; O$11)&gt;0,"X","-"),"")</f>
        <v/>
      </c>
      <c r="P29" s="101" t="str">
        <f>IF(AND($B29&lt;&gt;"",P$11&lt;&gt;""),IF(COUNTIF(Matches[JOURNEY],"=" &amp; $B29 &amp; " to " &amp; P$11)&gt;0,"X","-"),"")</f>
        <v/>
      </c>
      <c r="Q29" s="101" t="str">
        <f>IF(AND($B29&lt;&gt;"",Q$11&lt;&gt;""),IF(COUNTIF(Matches[JOURNEY],"=" &amp; $B29 &amp; " to " &amp; Q$11)&gt;0,"X","-"),"")</f>
        <v/>
      </c>
      <c r="R29" s="101" t="str">
        <f>IF(AND($B29&lt;&gt;"",R$11&lt;&gt;""),IF(COUNTIF(Matches[JOURNEY],"=" &amp; $B29 &amp; " to " &amp; R$11)&gt;0,"X","-"),"")</f>
        <v/>
      </c>
      <c r="S29" s="101" t="str">
        <f>IF(AND($B29&lt;&gt;"",S$11&lt;&gt;""),IF(COUNTIF(Matches[JOURNEY],"=" &amp; $B29 &amp; " to " &amp; S$11)&gt;0,"X","-"),"")</f>
        <v/>
      </c>
      <c r="T29" s="101" t="str">
        <f>IF(AND($B29&lt;&gt;"",T$11&lt;&gt;""),IF(COUNTIF(Matches[JOURNEY],"=" &amp; $B29 &amp; " to " &amp; T$11)&gt;0,"X","-"),"")</f>
        <v/>
      </c>
      <c r="U29" s="101" t="str">
        <f>IF(AND($B29&lt;&gt;"",U$11&lt;&gt;""),IF(COUNTIF(Matches[JOURNEY],"=" &amp; $B29 &amp; " to " &amp; U$11)&gt;0,"X","-"),"")</f>
        <v/>
      </c>
      <c r="V29" s="101" t="str">
        <f>IF(AND($B29&lt;&gt;"",V$11&lt;&gt;""),IF(COUNTIF(Matches[JOURNEY],"=" &amp; $B29 &amp; " to " &amp; V$11)&gt;0,"X","-"),"")</f>
        <v/>
      </c>
      <c r="W29" s="101" t="str">
        <f>IF(AND($B29&lt;&gt;"",W$11&lt;&gt;""),IF(COUNTIF(Matches[JOURNEY],"=" &amp; $B29 &amp; " to " &amp; W$11)&gt;0,"X","-"),"")</f>
        <v/>
      </c>
      <c r="X29" s="101" t="str">
        <f>IF(AND($B29&lt;&gt;"",X$11&lt;&gt;""),IF(COUNTIF(Matches[JOURNEY],"=" &amp; $B29 &amp; " to " &amp; X$11)&gt;0,"X","-"),"")</f>
        <v/>
      </c>
      <c r="Y29" s="101" t="str">
        <f>IF(AND($B29&lt;&gt;"",Y$11&lt;&gt;""),IF(COUNTIF(Matches[JOURNEY],"=" &amp; $B29 &amp; " to " &amp; Y$11)&gt;0,"X","-"),"")</f>
        <v/>
      </c>
      <c r="Z29" s="101" t="str">
        <f>IF(AND($B29&lt;&gt;"",Z$11&lt;&gt;""),IF(COUNTIF(Matches[JOURNEY],"=" &amp; $B29 &amp; " to " &amp; Z$11)&gt;0,"X","-"),"")</f>
        <v/>
      </c>
      <c r="AA29" s="101" t="str">
        <f>IF(AND($B29&lt;&gt;"",AA$11&lt;&gt;""),IF(COUNTIF(Matches[JOURNEY],"=" &amp; $B29 &amp; " to " &amp; AA$11)&gt;0,"X","-"),"")</f>
        <v/>
      </c>
      <c r="AB29" s="101" t="str">
        <f>IF(AND($B29&lt;&gt;"",AB$11&lt;&gt;""),IF(COUNTIF(Matches[JOURNEY],"=" &amp; $B29 &amp; " to " &amp; AB$11)&gt;0,"X","-"),"")</f>
        <v/>
      </c>
      <c r="AC29" s="101" t="str">
        <f>IF(AND($B29&lt;&gt;"",AC$11&lt;&gt;""),IF(COUNTIF(Matches[JOURNEY],"=" &amp; $B29 &amp; " to " &amp; AC$11)&gt;0,"X","-"),"")</f>
        <v/>
      </c>
      <c r="AD29" s="101" t="str">
        <f>IF(AND($B29&lt;&gt;"",AD$11&lt;&gt;""),IF(COUNTIF(Matches[JOURNEY],"=" &amp; $B29 &amp; " to " &amp; AD$11)&gt;0,"X","-"),"")</f>
        <v/>
      </c>
      <c r="AE29" s="101" t="str">
        <f>IF(AND($B29&lt;&gt;"",AE$11&lt;&gt;""),IF(COUNTIF(Matches[JOURNEY],"=" &amp; $B29 &amp; " to " &amp; AE$11)&gt;0,"X","-"),"")</f>
        <v/>
      </c>
      <c r="AF29" s="101" t="str">
        <f>IF(AND($B29&lt;&gt;"",AF$11&lt;&gt;""),IF(COUNTIF(Matches[JOURNEY],"=" &amp; $B29 &amp; " to " &amp; AF$11)&gt;0,"X","-"),"")</f>
        <v/>
      </c>
      <c r="AG29" s="101" t="str">
        <f>IF(AND($B29&lt;&gt;"",AG$11&lt;&gt;""),IF(COUNTIF(Matches[JOURNEY],"=" &amp; $B29 &amp; " to " &amp; AG$11)&gt;0,"X","-"),"")</f>
        <v/>
      </c>
      <c r="AH29" s="101" t="str">
        <f>IF(AND($B29&lt;&gt;"",AH$11&lt;&gt;""),IF(COUNTIF(Matches[JOURNEY],"=" &amp; $B29 &amp; " to " &amp; AH$11)&gt;0,"X","-"),"")</f>
        <v/>
      </c>
      <c r="AI29" s="101" t="str">
        <f>IF(AND($B29&lt;&gt;"",AI$11&lt;&gt;""),IF(COUNTIF(Matches[JOURNEY],"=" &amp; $B29 &amp; " to " &amp; AI$11)&gt;0,"X","-"),"")</f>
        <v/>
      </c>
      <c r="AJ29" s="101" t="str">
        <f>IF(AND($B29&lt;&gt;"",AJ$11&lt;&gt;""),IF(COUNTIF(Matches[JOURNEY],"=" &amp; $B29 &amp; " to " &amp; AJ$11)&gt;0,"X","-"),"")</f>
        <v/>
      </c>
      <c r="AK29" s="101" t="str">
        <f>IF(AND($B29&lt;&gt;"",AK$11&lt;&gt;""),IF(COUNTIF(Matches[JOURNEY],"=" &amp; $B29 &amp; " to " &amp; AK$11)&gt;0,"X","-"),"")</f>
        <v/>
      </c>
      <c r="AL29" s="101" t="str">
        <f>IF(AND($B29&lt;&gt;"",AL$11&lt;&gt;""),IF(COUNTIF(Matches[JOURNEY],"=" &amp; $B29 &amp; " to " &amp; AL$11)&gt;0,"X","-"),"")</f>
        <v/>
      </c>
      <c r="AM29" s="101" t="str">
        <f>IF(AND($B29&lt;&gt;"",AM$11&lt;&gt;""),IF(COUNTIF(Matches[JOURNEY],"=" &amp; $B29 &amp; " to " &amp; AM$11)&gt;0,"X","-"),"")</f>
        <v/>
      </c>
      <c r="AN29" s="101" t="str">
        <f>IF(AND($B29&lt;&gt;"",AN$11&lt;&gt;""),IF(COUNTIF(Matches[JOURNEY],"=" &amp; $B29 &amp; " to " &amp; AN$11)&gt;0,"X","-"),"")</f>
        <v/>
      </c>
      <c r="AO29" s="101" t="str">
        <f>IF(AND($B29&lt;&gt;"",AO$11&lt;&gt;""),IF(COUNTIF(Matches[JOURNEY],"=" &amp; $B29 &amp; " to " &amp; AO$11)&gt;0,"X","-"),"")</f>
        <v/>
      </c>
      <c r="AP29" s="101" t="str">
        <f>IF(AND($B29&lt;&gt;"",AP$11&lt;&gt;""),IF(COUNTIF(Matches[JOURNEY],"=" &amp; $B29 &amp; " to " &amp; AP$11)&gt;0,"X","-"),"")</f>
        <v/>
      </c>
      <c r="AQ29" s="101" t="str">
        <f>IF(AND($B29&lt;&gt;"",AQ$11&lt;&gt;""),IF(COUNTIF(Matches[JOURNEY],"=" &amp; $B29 &amp; " to " &amp; AQ$11)&gt;0,"X","-"),"")</f>
        <v/>
      </c>
      <c r="AR29" s="101" t="str">
        <f>IF(AND($B29&lt;&gt;"",AR$11&lt;&gt;""),IF(COUNTIF(Matches[JOURNEY],"=" &amp; $B29 &amp; " to " &amp; AR$11)&gt;0,"X","-"),"")</f>
        <v/>
      </c>
      <c r="AS29" s="101" t="str">
        <f>IF(AND($B29&lt;&gt;"",AS$11&lt;&gt;""),IF(COUNTIF(Matches[JOURNEY],"=" &amp; $B29 &amp; " to " &amp; AS$11)&gt;0,"X","-"),"")</f>
        <v/>
      </c>
      <c r="AT29" s="101" t="str">
        <f>IF(AND($B29&lt;&gt;"",AT$11&lt;&gt;""),IF(COUNTIF(Matches[JOURNEY],"=" &amp; $B29 &amp; " to " &amp; AT$11)&gt;0,"X","-"),"")</f>
        <v/>
      </c>
      <c r="AU29" s="101" t="str">
        <f>IF(AND($B29&lt;&gt;"",AU$11&lt;&gt;""),IF(COUNTIF(Matches[JOURNEY],"=" &amp; $B29 &amp; " to " &amp; AU$11)&gt;0,"X","-"),"")</f>
        <v/>
      </c>
      <c r="AV29" s="101" t="str">
        <f>IF(AND($B29&lt;&gt;"",AV$11&lt;&gt;""),IF(COUNTIF(Matches[JOURNEY],"=" &amp; $B29 &amp; " to " &amp; AV$11)&gt;0,"X","-"),"")</f>
        <v/>
      </c>
      <c r="AW29" s="101" t="str">
        <f>IF(AND($B29&lt;&gt;"",AW$11&lt;&gt;""),IF(COUNTIF(Matches[JOURNEY],"=" &amp; $B29 &amp; " to " &amp; AW$11)&gt;0,"X","-"),"")</f>
        <v/>
      </c>
      <c r="AX29" s="101" t="str">
        <f>IF(AND($B29&lt;&gt;"",AX$11&lt;&gt;""),IF(COUNTIF(Matches[JOURNEY],"=" &amp; $B29 &amp; " to " &amp; AX$11)&gt;0,"X","-"),"")</f>
        <v/>
      </c>
      <c r="AY29" s="101" t="str">
        <f>IF(AND($B29&lt;&gt;"",AY$11&lt;&gt;""),IF(COUNTIF(Matches[JOURNEY],"=" &amp; $B29 &amp; " to " &amp; AY$11)&gt;0,"X","-"),"")</f>
        <v/>
      </c>
      <c r="AZ29" s="101" t="str">
        <f>IF(AND($B29&lt;&gt;"",AZ$11&lt;&gt;""),IF(COUNTIF(Matches[JOURNEY],"=" &amp; $B29 &amp; " to " &amp; AZ$11)&gt;0,"X","-"),"")</f>
        <v/>
      </c>
      <c r="BA29" s="101" t="str">
        <f>IF(AND($B29&lt;&gt;"",BA$11&lt;&gt;""),IF(COUNTIF(Matches[JOURNEY],"=" &amp; $B29 &amp; " to " &amp; BA$11)&gt;0,"X","-"),"")</f>
        <v/>
      </c>
      <c r="BB29" s="101" t="str">
        <f>IF(AND($B29&lt;&gt;"",BB$11&lt;&gt;""),IF(COUNTIF(Matches[JOURNEY],"=" &amp; $B29 &amp; " to " &amp; BB$11)&gt;0,"X","-"),"")</f>
        <v/>
      </c>
      <c r="BC29" s="101" t="str">
        <f>IF(AND($B29&lt;&gt;"",BC$11&lt;&gt;""),IF(COUNTIF(Matches[JOURNEY],"=" &amp; $B29 &amp; " to " &amp; BC$11)&gt;0,"X","-"),"")</f>
        <v/>
      </c>
      <c r="BD29" s="101" t="str">
        <f>IF(AND($B29&lt;&gt;"",BD$11&lt;&gt;""),IF(COUNTIF(Matches[JOURNEY],"=" &amp; $B29 &amp; " to " &amp; BD$11)&gt;0,"X","-"),"")</f>
        <v/>
      </c>
      <c r="BE29" s="101" t="str">
        <f>IF(AND($B29&lt;&gt;"",BE$11&lt;&gt;""),IF(COUNTIF(Matches[JOURNEY],"=" &amp; $B29 &amp; " to " &amp; BE$11)&gt;0,"X","-"),"")</f>
        <v/>
      </c>
      <c r="BF29" s="101" t="str">
        <f>IF(AND($B29&lt;&gt;"",BF$11&lt;&gt;""),IF(COUNTIF(Matches[JOURNEY],"=" &amp; $B29 &amp; " to " &amp; BF$11)&gt;0,"X","-"),"")</f>
        <v/>
      </c>
      <c r="BG29" s="101" t="str">
        <f>IF(AND($B29&lt;&gt;"",BG$11&lt;&gt;""),IF(COUNTIF(Matches[JOURNEY],"=" &amp; $B29 &amp; " to " &amp; BG$11)&gt;0,"X","-"),"")</f>
        <v/>
      </c>
      <c r="BH29" s="101" t="str">
        <f>IF(AND($B29&lt;&gt;"",BH$11&lt;&gt;""),IF(COUNTIF(Matches[JOURNEY],"=" &amp; $B29 &amp; " to " &amp; BH$11)&gt;0,"X","-"),"")</f>
        <v/>
      </c>
      <c r="BI29" s="101" t="str">
        <f>IF(AND($B29&lt;&gt;"",BI$11&lt;&gt;""),IF(COUNTIF(Matches[JOURNEY],"=" &amp; $B29 &amp; " to " &amp; BI$11)&gt;0,"X","-"),"")</f>
        <v/>
      </c>
      <c r="BJ29" s="101" t="str">
        <f>IF(AND($B29&lt;&gt;"",BJ$11&lt;&gt;""),IF(COUNTIF(Matches[JOURNEY],"=" &amp; $B29 &amp; " to " &amp; BJ$11)&gt;0,"X","-"),"")</f>
        <v/>
      </c>
      <c r="BK29" s="101" t="str">
        <f>IF(AND($B29&lt;&gt;"",BK$11&lt;&gt;""),IF(COUNTIF(Matches[JOURNEY],"=" &amp; $B29 &amp; " to " &amp; BK$11)&gt;0,"X","-"),"")</f>
        <v/>
      </c>
      <c r="BL29" s="101" t="str">
        <f>IF(AND($B29&lt;&gt;"",BL$11&lt;&gt;""),IF(COUNTIF(Matches[JOURNEY],"=" &amp; $B29 &amp; " to " &amp; BL$11)&gt;0,"X","-"),"")</f>
        <v/>
      </c>
      <c r="BM29" s="101" t="str">
        <f>IF(AND($B29&lt;&gt;"",BM$11&lt;&gt;""),IF(COUNTIF(Matches[JOURNEY],"=" &amp; $B29 &amp; " to " &amp; BM$11)&gt;0,"X","-"),"")</f>
        <v/>
      </c>
      <c r="BN29" s="101" t="str">
        <f>IF(AND($B29&lt;&gt;"",BN$11&lt;&gt;""),IF(COUNTIF(Matches[JOURNEY],"=" &amp; $B29 &amp; " to " &amp; BN$11)&gt;0,"X","-"),"")</f>
        <v/>
      </c>
      <c r="BO29" s="101" t="str">
        <f>IF(AND($B29&lt;&gt;"",BO$11&lt;&gt;""),IF(COUNTIF(Matches[JOURNEY],"=" &amp; $B29 &amp; " to " &amp; BO$11)&gt;0,"X","-"),"")</f>
        <v/>
      </c>
      <c r="BP29" s="101" t="str">
        <f>IF(AND($B29&lt;&gt;"",BP$11&lt;&gt;""),IF(COUNTIF(Matches[JOURNEY],"=" &amp; $B29 &amp; " to " &amp; BP$11)&gt;0,"X","-"),"")</f>
        <v/>
      </c>
      <c r="BQ29" s="102">
        <f t="shared" ca="1" si="5"/>
        <v>0</v>
      </c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</row>
    <row r="30" spans="1:101" ht="21">
      <c r="A30" s="99" t="str">
        <f t="shared" si="4"/>
        <v/>
      </c>
      <c r="B30" s="100"/>
      <c r="C30" s="101" t="str">
        <f ca="1">IF(AND($B30&lt;&gt;"",C$11&lt;&gt;""),IF(COUNTIF(Matches[JOURNEY],"=" &amp; $B30 &amp; " to " &amp; C$11)&gt;0,"X","-"),"")</f>
        <v/>
      </c>
      <c r="D30" s="101" t="str">
        <f ca="1">IF(AND($B30&lt;&gt;"",D$11&lt;&gt;""),IF(COUNTIF(Matches[JOURNEY],"=" &amp; $B30 &amp; " to " &amp; D$11)&gt;0,"X","-"),"")</f>
        <v/>
      </c>
      <c r="E30" s="101" t="str">
        <f ca="1">IF(AND($B30&lt;&gt;"",E$11&lt;&gt;""),IF(COUNTIF(Matches[JOURNEY],"=" &amp; $B30 &amp; " to " &amp; E$11)&gt;0,"X","-"),"")</f>
        <v/>
      </c>
      <c r="F30" s="101" t="str">
        <f ca="1">IF(AND($B30&lt;&gt;"",F$11&lt;&gt;""),IF(COUNTIF(Matches[JOURNEY],"=" &amp; $B30 &amp; " to " &amp; F$11)&gt;0,"X","-"),"")</f>
        <v/>
      </c>
      <c r="G30" s="101" t="str">
        <f ca="1">IF(AND($B30&lt;&gt;"",G$11&lt;&gt;""),IF(COUNTIF(Matches[JOURNEY],"=" &amp; $B30 &amp; " to " &amp; G$11)&gt;0,"X","-"),"")</f>
        <v/>
      </c>
      <c r="H30" s="101" t="str">
        <f ca="1">IF(AND($B30&lt;&gt;"",H$11&lt;&gt;""),IF(COUNTIF(Matches[JOURNEY],"=" &amp; $B30 &amp; " to " &amp; H$11)&gt;0,"X","-"),"")</f>
        <v/>
      </c>
      <c r="I30" s="101" t="str">
        <f ca="1">IF(AND($B30&lt;&gt;"",I$11&lt;&gt;""),IF(COUNTIF(Matches[JOURNEY],"=" &amp; $B30 &amp; " to " &amp; I$11)&gt;0,"X","-"),"")</f>
        <v/>
      </c>
      <c r="J30" s="101" t="str">
        <f ca="1">IF(AND($B30&lt;&gt;"",J$11&lt;&gt;""),IF(COUNTIF(Matches[JOURNEY],"=" &amp; $B30 &amp; " to " &amp; J$11)&gt;0,"X","-"),"")</f>
        <v/>
      </c>
      <c r="K30" s="101" t="str">
        <f ca="1">IF(AND($B30&lt;&gt;"",K$11&lt;&gt;""),IF(COUNTIF(Matches[JOURNEY],"=" &amp; $B30 &amp; " to " &amp; K$11)&gt;0,"X","-"),"")</f>
        <v/>
      </c>
      <c r="L30" s="101" t="str">
        <f ca="1">IF(AND($B30&lt;&gt;"",L$11&lt;&gt;""),IF(COUNTIF(Matches[JOURNEY],"=" &amp; $B30 &amp; " to " &amp; L$11)&gt;0,"X","-"),"")</f>
        <v/>
      </c>
      <c r="M30" s="101" t="str">
        <f ca="1">IF(AND($B30&lt;&gt;"",M$11&lt;&gt;""),IF(COUNTIF(Matches[JOURNEY],"=" &amp; $B30 &amp; " to " &amp; M$11)&gt;0,"X","-"),"")</f>
        <v/>
      </c>
      <c r="N30" s="101" t="str">
        <f>IF(AND($B30&lt;&gt;"",N$11&lt;&gt;""),IF(COUNTIF(Matches[JOURNEY],"=" &amp; $B30 &amp; " to " &amp; N$11)&gt;0,"X","-"),"")</f>
        <v/>
      </c>
      <c r="O30" s="101" t="str">
        <f>IF(AND($B30&lt;&gt;"",O$11&lt;&gt;""),IF(COUNTIF(Matches[JOURNEY],"=" &amp; $B30 &amp; " to " &amp; O$11)&gt;0,"X","-"),"")</f>
        <v/>
      </c>
      <c r="P30" s="101" t="str">
        <f>IF(AND($B30&lt;&gt;"",P$11&lt;&gt;""),IF(COUNTIF(Matches[JOURNEY],"=" &amp; $B30 &amp; " to " &amp; P$11)&gt;0,"X","-"),"")</f>
        <v/>
      </c>
      <c r="Q30" s="101" t="str">
        <f>IF(AND($B30&lt;&gt;"",Q$11&lt;&gt;""),IF(COUNTIF(Matches[JOURNEY],"=" &amp; $B30 &amp; " to " &amp; Q$11)&gt;0,"X","-"),"")</f>
        <v/>
      </c>
      <c r="R30" s="101" t="str">
        <f>IF(AND($B30&lt;&gt;"",R$11&lt;&gt;""),IF(COUNTIF(Matches[JOURNEY],"=" &amp; $B30 &amp; " to " &amp; R$11)&gt;0,"X","-"),"")</f>
        <v/>
      </c>
      <c r="S30" s="101" t="str">
        <f>IF(AND($B30&lt;&gt;"",S$11&lt;&gt;""),IF(COUNTIF(Matches[JOURNEY],"=" &amp; $B30 &amp; " to " &amp; S$11)&gt;0,"X","-"),"")</f>
        <v/>
      </c>
      <c r="T30" s="101" t="str">
        <f>IF(AND($B30&lt;&gt;"",T$11&lt;&gt;""),IF(COUNTIF(Matches[JOURNEY],"=" &amp; $B30 &amp; " to " &amp; T$11)&gt;0,"X","-"),"")</f>
        <v/>
      </c>
      <c r="U30" s="101" t="str">
        <f>IF(AND($B30&lt;&gt;"",U$11&lt;&gt;""),IF(COUNTIF(Matches[JOURNEY],"=" &amp; $B30 &amp; " to " &amp; U$11)&gt;0,"X","-"),"")</f>
        <v/>
      </c>
      <c r="V30" s="101" t="str">
        <f>IF(AND($B30&lt;&gt;"",V$11&lt;&gt;""),IF(COUNTIF(Matches[JOURNEY],"=" &amp; $B30 &amp; " to " &amp; V$11)&gt;0,"X","-"),"")</f>
        <v/>
      </c>
      <c r="W30" s="101" t="str">
        <f>IF(AND($B30&lt;&gt;"",W$11&lt;&gt;""),IF(COUNTIF(Matches[JOURNEY],"=" &amp; $B30 &amp; " to " &amp; W$11)&gt;0,"X","-"),"")</f>
        <v/>
      </c>
      <c r="X30" s="101" t="str">
        <f>IF(AND($B30&lt;&gt;"",X$11&lt;&gt;""),IF(COUNTIF(Matches[JOURNEY],"=" &amp; $B30 &amp; " to " &amp; X$11)&gt;0,"X","-"),"")</f>
        <v/>
      </c>
      <c r="Y30" s="101" t="str">
        <f>IF(AND($B30&lt;&gt;"",Y$11&lt;&gt;""),IF(COUNTIF(Matches[JOURNEY],"=" &amp; $B30 &amp; " to " &amp; Y$11)&gt;0,"X","-"),"")</f>
        <v/>
      </c>
      <c r="Z30" s="101" t="str">
        <f>IF(AND($B30&lt;&gt;"",Z$11&lt;&gt;""),IF(COUNTIF(Matches[JOURNEY],"=" &amp; $B30 &amp; " to " &amp; Z$11)&gt;0,"X","-"),"")</f>
        <v/>
      </c>
      <c r="AA30" s="101" t="str">
        <f>IF(AND($B30&lt;&gt;"",AA$11&lt;&gt;""),IF(COUNTIF(Matches[JOURNEY],"=" &amp; $B30 &amp; " to " &amp; AA$11)&gt;0,"X","-"),"")</f>
        <v/>
      </c>
      <c r="AB30" s="101" t="str">
        <f>IF(AND($B30&lt;&gt;"",AB$11&lt;&gt;""),IF(COUNTIF(Matches[JOURNEY],"=" &amp; $B30 &amp; " to " &amp; AB$11)&gt;0,"X","-"),"")</f>
        <v/>
      </c>
      <c r="AC30" s="101" t="str">
        <f>IF(AND($B30&lt;&gt;"",AC$11&lt;&gt;""),IF(COUNTIF(Matches[JOURNEY],"=" &amp; $B30 &amp; " to " &amp; AC$11)&gt;0,"X","-"),"")</f>
        <v/>
      </c>
      <c r="AD30" s="101" t="str">
        <f>IF(AND($B30&lt;&gt;"",AD$11&lt;&gt;""),IF(COUNTIF(Matches[JOURNEY],"=" &amp; $B30 &amp; " to " &amp; AD$11)&gt;0,"X","-"),"")</f>
        <v/>
      </c>
      <c r="AE30" s="101" t="str">
        <f>IF(AND($B30&lt;&gt;"",AE$11&lt;&gt;""),IF(COUNTIF(Matches[JOURNEY],"=" &amp; $B30 &amp; " to " &amp; AE$11)&gt;0,"X","-"),"")</f>
        <v/>
      </c>
      <c r="AF30" s="101" t="str">
        <f>IF(AND($B30&lt;&gt;"",AF$11&lt;&gt;""),IF(COUNTIF(Matches[JOURNEY],"=" &amp; $B30 &amp; " to " &amp; AF$11)&gt;0,"X","-"),"")</f>
        <v/>
      </c>
      <c r="AG30" s="101" t="str">
        <f>IF(AND($B30&lt;&gt;"",AG$11&lt;&gt;""),IF(COUNTIF(Matches[JOURNEY],"=" &amp; $B30 &amp; " to " &amp; AG$11)&gt;0,"X","-"),"")</f>
        <v/>
      </c>
      <c r="AH30" s="101" t="str">
        <f>IF(AND($B30&lt;&gt;"",AH$11&lt;&gt;""),IF(COUNTIF(Matches[JOURNEY],"=" &amp; $B30 &amp; " to " &amp; AH$11)&gt;0,"X","-"),"")</f>
        <v/>
      </c>
      <c r="AI30" s="101" t="str">
        <f>IF(AND($B30&lt;&gt;"",AI$11&lt;&gt;""),IF(COUNTIF(Matches[JOURNEY],"=" &amp; $B30 &amp; " to " &amp; AI$11)&gt;0,"X","-"),"")</f>
        <v/>
      </c>
      <c r="AJ30" s="101" t="str">
        <f>IF(AND($B30&lt;&gt;"",AJ$11&lt;&gt;""),IF(COUNTIF(Matches[JOURNEY],"=" &amp; $B30 &amp; " to " &amp; AJ$11)&gt;0,"X","-"),"")</f>
        <v/>
      </c>
      <c r="AK30" s="101" t="str">
        <f>IF(AND($B30&lt;&gt;"",AK$11&lt;&gt;""),IF(COUNTIF(Matches[JOURNEY],"=" &amp; $B30 &amp; " to " &amp; AK$11)&gt;0,"X","-"),"")</f>
        <v/>
      </c>
      <c r="AL30" s="101" t="str">
        <f>IF(AND($B30&lt;&gt;"",AL$11&lt;&gt;""),IF(COUNTIF(Matches[JOURNEY],"=" &amp; $B30 &amp; " to " &amp; AL$11)&gt;0,"X","-"),"")</f>
        <v/>
      </c>
      <c r="AM30" s="101" t="str">
        <f>IF(AND($B30&lt;&gt;"",AM$11&lt;&gt;""),IF(COUNTIF(Matches[JOURNEY],"=" &amp; $B30 &amp; " to " &amp; AM$11)&gt;0,"X","-"),"")</f>
        <v/>
      </c>
      <c r="AN30" s="101" t="str">
        <f>IF(AND($B30&lt;&gt;"",AN$11&lt;&gt;""),IF(COUNTIF(Matches[JOURNEY],"=" &amp; $B30 &amp; " to " &amp; AN$11)&gt;0,"X","-"),"")</f>
        <v/>
      </c>
      <c r="AO30" s="101" t="str">
        <f>IF(AND($B30&lt;&gt;"",AO$11&lt;&gt;""),IF(COUNTIF(Matches[JOURNEY],"=" &amp; $B30 &amp; " to " &amp; AO$11)&gt;0,"X","-"),"")</f>
        <v/>
      </c>
      <c r="AP30" s="101" t="str">
        <f>IF(AND($B30&lt;&gt;"",AP$11&lt;&gt;""),IF(COUNTIF(Matches[JOURNEY],"=" &amp; $B30 &amp; " to " &amp; AP$11)&gt;0,"X","-"),"")</f>
        <v/>
      </c>
      <c r="AQ30" s="101" t="str">
        <f>IF(AND($B30&lt;&gt;"",AQ$11&lt;&gt;""),IF(COUNTIF(Matches[JOURNEY],"=" &amp; $B30 &amp; " to " &amp; AQ$11)&gt;0,"X","-"),"")</f>
        <v/>
      </c>
      <c r="AR30" s="101" t="str">
        <f>IF(AND($B30&lt;&gt;"",AR$11&lt;&gt;""),IF(COUNTIF(Matches[JOURNEY],"=" &amp; $B30 &amp; " to " &amp; AR$11)&gt;0,"X","-"),"")</f>
        <v/>
      </c>
      <c r="AS30" s="101" t="str">
        <f>IF(AND($B30&lt;&gt;"",AS$11&lt;&gt;""),IF(COUNTIF(Matches[JOURNEY],"=" &amp; $B30 &amp; " to " &amp; AS$11)&gt;0,"X","-"),"")</f>
        <v/>
      </c>
      <c r="AT30" s="101" t="str">
        <f>IF(AND($B30&lt;&gt;"",AT$11&lt;&gt;""),IF(COUNTIF(Matches[JOURNEY],"=" &amp; $B30 &amp; " to " &amp; AT$11)&gt;0,"X","-"),"")</f>
        <v/>
      </c>
      <c r="AU30" s="101" t="str">
        <f>IF(AND($B30&lt;&gt;"",AU$11&lt;&gt;""),IF(COUNTIF(Matches[JOURNEY],"=" &amp; $B30 &amp; " to " &amp; AU$11)&gt;0,"X","-"),"")</f>
        <v/>
      </c>
      <c r="AV30" s="101" t="str">
        <f>IF(AND($B30&lt;&gt;"",AV$11&lt;&gt;""),IF(COUNTIF(Matches[JOURNEY],"=" &amp; $B30 &amp; " to " &amp; AV$11)&gt;0,"X","-"),"")</f>
        <v/>
      </c>
      <c r="AW30" s="101" t="str">
        <f>IF(AND($B30&lt;&gt;"",AW$11&lt;&gt;""),IF(COUNTIF(Matches[JOURNEY],"=" &amp; $B30 &amp; " to " &amp; AW$11)&gt;0,"X","-"),"")</f>
        <v/>
      </c>
      <c r="AX30" s="101" t="str">
        <f>IF(AND($B30&lt;&gt;"",AX$11&lt;&gt;""),IF(COUNTIF(Matches[JOURNEY],"=" &amp; $B30 &amp; " to " &amp; AX$11)&gt;0,"X","-"),"")</f>
        <v/>
      </c>
      <c r="AY30" s="101" t="str">
        <f>IF(AND($B30&lt;&gt;"",AY$11&lt;&gt;""),IF(COUNTIF(Matches[JOURNEY],"=" &amp; $B30 &amp; " to " &amp; AY$11)&gt;0,"X","-"),"")</f>
        <v/>
      </c>
      <c r="AZ30" s="101" t="str">
        <f>IF(AND($B30&lt;&gt;"",AZ$11&lt;&gt;""),IF(COUNTIF(Matches[JOURNEY],"=" &amp; $B30 &amp; " to " &amp; AZ$11)&gt;0,"X","-"),"")</f>
        <v/>
      </c>
      <c r="BA30" s="101" t="str">
        <f>IF(AND($B30&lt;&gt;"",BA$11&lt;&gt;""),IF(COUNTIF(Matches[JOURNEY],"=" &amp; $B30 &amp; " to " &amp; BA$11)&gt;0,"X","-"),"")</f>
        <v/>
      </c>
      <c r="BB30" s="101" t="str">
        <f>IF(AND($B30&lt;&gt;"",BB$11&lt;&gt;""),IF(COUNTIF(Matches[JOURNEY],"=" &amp; $B30 &amp; " to " &amp; BB$11)&gt;0,"X","-"),"")</f>
        <v/>
      </c>
      <c r="BC30" s="101" t="str">
        <f>IF(AND($B30&lt;&gt;"",BC$11&lt;&gt;""),IF(COUNTIF(Matches[JOURNEY],"=" &amp; $B30 &amp; " to " &amp; BC$11)&gt;0,"X","-"),"")</f>
        <v/>
      </c>
      <c r="BD30" s="101" t="str">
        <f>IF(AND($B30&lt;&gt;"",BD$11&lt;&gt;""),IF(COUNTIF(Matches[JOURNEY],"=" &amp; $B30 &amp; " to " &amp; BD$11)&gt;0,"X","-"),"")</f>
        <v/>
      </c>
      <c r="BE30" s="101" t="str">
        <f>IF(AND($B30&lt;&gt;"",BE$11&lt;&gt;""),IF(COUNTIF(Matches[JOURNEY],"=" &amp; $B30 &amp; " to " &amp; BE$11)&gt;0,"X","-"),"")</f>
        <v/>
      </c>
      <c r="BF30" s="101" t="str">
        <f>IF(AND($B30&lt;&gt;"",BF$11&lt;&gt;""),IF(COUNTIF(Matches[JOURNEY],"=" &amp; $B30 &amp; " to " &amp; BF$11)&gt;0,"X","-"),"")</f>
        <v/>
      </c>
      <c r="BG30" s="101" t="str">
        <f>IF(AND($B30&lt;&gt;"",BG$11&lt;&gt;""),IF(COUNTIF(Matches[JOURNEY],"=" &amp; $B30 &amp; " to " &amp; BG$11)&gt;0,"X","-"),"")</f>
        <v/>
      </c>
      <c r="BH30" s="101" t="str">
        <f>IF(AND($B30&lt;&gt;"",BH$11&lt;&gt;""),IF(COUNTIF(Matches[JOURNEY],"=" &amp; $B30 &amp; " to " &amp; BH$11)&gt;0,"X","-"),"")</f>
        <v/>
      </c>
      <c r="BI30" s="101" t="str">
        <f>IF(AND($B30&lt;&gt;"",BI$11&lt;&gt;""),IF(COUNTIF(Matches[JOURNEY],"=" &amp; $B30 &amp; " to " &amp; BI$11)&gt;0,"X","-"),"")</f>
        <v/>
      </c>
      <c r="BJ30" s="101" t="str">
        <f>IF(AND($B30&lt;&gt;"",BJ$11&lt;&gt;""),IF(COUNTIF(Matches[JOURNEY],"=" &amp; $B30 &amp; " to " &amp; BJ$11)&gt;0,"X","-"),"")</f>
        <v/>
      </c>
      <c r="BK30" s="101" t="str">
        <f>IF(AND($B30&lt;&gt;"",BK$11&lt;&gt;""),IF(COUNTIF(Matches[JOURNEY],"=" &amp; $B30 &amp; " to " &amp; BK$11)&gt;0,"X","-"),"")</f>
        <v/>
      </c>
      <c r="BL30" s="101" t="str">
        <f>IF(AND($B30&lt;&gt;"",BL$11&lt;&gt;""),IF(COUNTIF(Matches[JOURNEY],"=" &amp; $B30 &amp; " to " &amp; BL$11)&gt;0,"X","-"),"")</f>
        <v/>
      </c>
      <c r="BM30" s="101" t="str">
        <f>IF(AND($B30&lt;&gt;"",BM$11&lt;&gt;""),IF(COUNTIF(Matches[JOURNEY],"=" &amp; $B30 &amp; " to " &amp; BM$11)&gt;0,"X","-"),"")</f>
        <v/>
      </c>
      <c r="BN30" s="101" t="str">
        <f>IF(AND($B30&lt;&gt;"",BN$11&lt;&gt;""),IF(COUNTIF(Matches[JOURNEY],"=" &amp; $B30 &amp; " to " &amp; BN$11)&gt;0,"X","-"),"")</f>
        <v/>
      </c>
      <c r="BO30" s="101" t="str">
        <f>IF(AND($B30&lt;&gt;"",BO$11&lt;&gt;""),IF(COUNTIF(Matches[JOURNEY],"=" &amp; $B30 &amp; " to " &amp; BO$11)&gt;0,"X","-"),"")</f>
        <v/>
      </c>
      <c r="BP30" s="101" t="str">
        <f>IF(AND($B30&lt;&gt;"",BP$11&lt;&gt;""),IF(COUNTIF(Matches[JOURNEY],"=" &amp; $B30 &amp; " to " &amp; BP$11)&gt;0,"X","-"),"")</f>
        <v/>
      </c>
      <c r="BQ30" s="102">
        <f t="shared" ca="1" si="5"/>
        <v>0</v>
      </c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</row>
    <row r="31" spans="1:101" ht="21">
      <c r="A31" s="99" t="str">
        <f t="shared" si="4"/>
        <v/>
      </c>
      <c r="B31" s="100"/>
      <c r="C31" s="101" t="str">
        <f ca="1">IF(AND($B31&lt;&gt;"",C$11&lt;&gt;""),IF(COUNTIF(Matches[JOURNEY],"=" &amp; $B31 &amp; " to " &amp; C$11)&gt;0,"X","-"),"")</f>
        <v/>
      </c>
      <c r="D31" s="101" t="str">
        <f ca="1">IF(AND($B31&lt;&gt;"",D$11&lt;&gt;""),IF(COUNTIF(Matches[JOURNEY],"=" &amp; $B31 &amp; " to " &amp; D$11)&gt;0,"X","-"),"")</f>
        <v/>
      </c>
      <c r="E31" s="101" t="str">
        <f ca="1">IF(AND($B31&lt;&gt;"",E$11&lt;&gt;""),IF(COUNTIF(Matches[JOURNEY],"=" &amp; $B31 &amp; " to " &amp; E$11)&gt;0,"X","-"),"")</f>
        <v/>
      </c>
      <c r="F31" s="101" t="str">
        <f ca="1">IF(AND($B31&lt;&gt;"",F$11&lt;&gt;""),IF(COUNTIF(Matches[JOURNEY],"=" &amp; $B31 &amp; " to " &amp; F$11)&gt;0,"X","-"),"")</f>
        <v/>
      </c>
      <c r="G31" s="101" t="str">
        <f ca="1">IF(AND($B31&lt;&gt;"",G$11&lt;&gt;""),IF(COUNTIF(Matches[JOURNEY],"=" &amp; $B31 &amp; " to " &amp; G$11)&gt;0,"X","-"),"")</f>
        <v/>
      </c>
      <c r="H31" s="101" t="str">
        <f ca="1">IF(AND($B31&lt;&gt;"",H$11&lt;&gt;""),IF(COUNTIF(Matches[JOURNEY],"=" &amp; $B31 &amp; " to " &amp; H$11)&gt;0,"X","-"),"")</f>
        <v/>
      </c>
      <c r="I31" s="101" t="str">
        <f ca="1">IF(AND($B31&lt;&gt;"",I$11&lt;&gt;""),IF(COUNTIF(Matches[JOURNEY],"=" &amp; $B31 &amp; " to " &amp; I$11)&gt;0,"X","-"),"")</f>
        <v/>
      </c>
      <c r="J31" s="101" t="str">
        <f ca="1">IF(AND($B31&lt;&gt;"",J$11&lt;&gt;""),IF(COUNTIF(Matches[JOURNEY],"=" &amp; $B31 &amp; " to " &amp; J$11)&gt;0,"X","-"),"")</f>
        <v/>
      </c>
      <c r="K31" s="101" t="str">
        <f ca="1">IF(AND($B31&lt;&gt;"",K$11&lt;&gt;""),IF(COUNTIF(Matches[JOURNEY],"=" &amp; $B31 &amp; " to " &amp; K$11)&gt;0,"X","-"),"")</f>
        <v/>
      </c>
      <c r="L31" s="101" t="str">
        <f ca="1">IF(AND($B31&lt;&gt;"",L$11&lt;&gt;""),IF(COUNTIF(Matches[JOURNEY],"=" &amp; $B31 &amp; " to " &amp; L$11)&gt;0,"X","-"),"")</f>
        <v/>
      </c>
      <c r="M31" s="101" t="str">
        <f ca="1">IF(AND($B31&lt;&gt;"",M$11&lt;&gt;""),IF(COUNTIF(Matches[JOURNEY],"=" &amp; $B31 &amp; " to " &amp; M$11)&gt;0,"X","-"),"")</f>
        <v/>
      </c>
      <c r="N31" s="101" t="str">
        <f>IF(AND($B31&lt;&gt;"",N$11&lt;&gt;""),IF(COUNTIF(Matches[JOURNEY],"=" &amp; $B31 &amp; " to " &amp; N$11)&gt;0,"X","-"),"")</f>
        <v/>
      </c>
      <c r="O31" s="101" t="str">
        <f>IF(AND($B31&lt;&gt;"",O$11&lt;&gt;""),IF(COUNTIF(Matches[JOURNEY],"=" &amp; $B31 &amp; " to " &amp; O$11)&gt;0,"X","-"),"")</f>
        <v/>
      </c>
      <c r="P31" s="101" t="str">
        <f>IF(AND($B31&lt;&gt;"",P$11&lt;&gt;""),IF(COUNTIF(Matches[JOURNEY],"=" &amp; $B31 &amp; " to " &amp; P$11)&gt;0,"X","-"),"")</f>
        <v/>
      </c>
      <c r="Q31" s="101" t="str">
        <f>IF(AND($B31&lt;&gt;"",Q$11&lt;&gt;""),IF(COUNTIF(Matches[JOURNEY],"=" &amp; $B31 &amp; " to " &amp; Q$11)&gt;0,"X","-"),"")</f>
        <v/>
      </c>
      <c r="R31" s="101" t="str">
        <f>IF(AND($B31&lt;&gt;"",R$11&lt;&gt;""),IF(COUNTIF(Matches[JOURNEY],"=" &amp; $B31 &amp; " to " &amp; R$11)&gt;0,"X","-"),"")</f>
        <v/>
      </c>
      <c r="S31" s="101" t="str">
        <f>IF(AND($B31&lt;&gt;"",S$11&lt;&gt;""),IF(COUNTIF(Matches[JOURNEY],"=" &amp; $B31 &amp; " to " &amp; S$11)&gt;0,"X","-"),"")</f>
        <v/>
      </c>
      <c r="T31" s="101" t="str">
        <f>IF(AND($B31&lt;&gt;"",T$11&lt;&gt;""),IF(COUNTIF(Matches[JOURNEY],"=" &amp; $B31 &amp; " to " &amp; T$11)&gt;0,"X","-"),"")</f>
        <v/>
      </c>
      <c r="U31" s="101" t="str">
        <f>IF(AND($B31&lt;&gt;"",U$11&lt;&gt;""),IF(COUNTIF(Matches[JOURNEY],"=" &amp; $B31 &amp; " to " &amp; U$11)&gt;0,"X","-"),"")</f>
        <v/>
      </c>
      <c r="V31" s="101" t="str">
        <f>IF(AND($B31&lt;&gt;"",V$11&lt;&gt;""),IF(COUNTIF(Matches[JOURNEY],"=" &amp; $B31 &amp; " to " &amp; V$11)&gt;0,"X","-"),"")</f>
        <v/>
      </c>
      <c r="W31" s="101" t="str">
        <f>IF(AND($B31&lt;&gt;"",W$11&lt;&gt;""),IF(COUNTIF(Matches[JOURNEY],"=" &amp; $B31 &amp; " to " &amp; W$11)&gt;0,"X","-"),"")</f>
        <v/>
      </c>
      <c r="X31" s="101" t="str">
        <f>IF(AND($B31&lt;&gt;"",X$11&lt;&gt;""),IF(COUNTIF(Matches[JOURNEY],"=" &amp; $B31 &amp; " to " &amp; X$11)&gt;0,"X","-"),"")</f>
        <v/>
      </c>
      <c r="Y31" s="101" t="str">
        <f>IF(AND($B31&lt;&gt;"",Y$11&lt;&gt;""),IF(COUNTIF(Matches[JOURNEY],"=" &amp; $B31 &amp; " to " &amp; Y$11)&gt;0,"X","-"),"")</f>
        <v/>
      </c>
      <c r="Z31" s="101" t="str">
        <f>IF(AND($B31&lt;&gt;"",Z$11&lt;&gt;""),IF(COUNTIF(Matches[JOURNEY],"=" &amp; $B31 &amp; " to " &amp; Z$11)&gt;0,"X","-"),"")</f>
        <v/>
      </c>
      <c r="AA31" s="101" t="str">
        <f>IF(AND($B31&lt;&gt;"",AA$11&lt;&gt;""),IF(COUNTIF(Matches[JOURNEY],"=" &amp; $B31 &amp; " to " &amp; AA$11)&gt;0,"X","-"),"")</f>
        <v/>
      </c>
      <c r="AB31" s="101" t="str">
        <f>IF(AND($B31&lt;&gt;"",AB$11&lt;&gt;""),IF(COUNTIF(Matches[JOURNEY],"=" &amp; $B31 &amp; " to " &amp; AB$11)&gt;0,"X","-"),"")</f>
        <v/>
      </c>
      <c r="AC31" s="101" t="str">
        <f>IF(AND($B31&lt;&gt;"",AC$11&lt;&gt;""),IF(COUNTIF(Matches[JOURNEY],"=" &amp; $B31 &amp; " to " &amp; AC$11)&gt;0,"X","-"),"")</f>
        <v/>
      </c>
      <c r="AD31" s="101" t="str">
        <f>IF(AND($B31&lt;&gt;"",AD$11&lt;&gt;""),IF(COUNTIF(Matches[JOURNEY],"=" &amp; $B31 &amp; " to " &amp; AD$11)&gt;0,"X","-"),"")</f>
        <v/>
      </c>
      <c r="AE31" s="101" t="str">
        <f>IF(AND($B31&lt;&gt;"",AE$11&lt;&gt;""),IF(COUNTIF(Matches[JOURNEY],"=" &amp; $B31 &amp; " to " &amp; AE$11)&gt;0,"X","-"),"")</f>
        <v/>
      </c>
      <c r="AF31" s="101" t="str">
        <f>IF(AND($B31&lt;&gt;"",AF$11&lt;&gt;""),IF(COUNTIF(Matches[JOURNEY],"=" &amp; $B31 &amp; " to " &amp; AF$11)&gt;0,"X","-"),"")</f>
        <v/>
      </c>
      <c r="AG31" s="101" t="str">
        <f>IF(AND($B31&lt;&gt;"",AG$11&lt;&gt;""),IF(COUNTIF(Matches[JOURNEY],"=" &amp; $B31 &amp; " to " &amp; AG$11)&gt;0,"X","-"),"")</f>
        <v/>
      </c>
      <c r="AH31" s="101" t="str">
        <f>IF(AND($B31&lt;&gt;"",AH$11&lt;&gt;""),IF(COUNTIF(Matches[JOURNEY],"=" &amp; $B31 &amp; " to " &amp; AH$11)&gt;0,"X","-"),"")</f>
        <v/>
      </c>
      <c r="AI31" s="101" t="str">
        <f>IF(AND($B31&lt;&gt;"",AI$11&lt;&gt;""),IF(COUNTIF(Matches[JOURNEY],"=" &amp; $B31 &amp; " to " &amp; AI$11)&gt;0,"X","-"),"")</f>
        <v/>
      </c>
      <c r="AJ31" s="101" t="str">
        <f>IF(AND($B31&lt;&gt;"",AJ$11&lt;&gt;""),IF(COUNTIF(Matches[JOURNEY],"=" &amp; $B31 &amp; " to " &amp; AJ$11)&gt;0,"X","-"),"")</f>
        <v/>
      </c>
      <c r="AK31" s="101" t="str">
        <f>IF(AND($B31&lt;&gt;"",AK$11&lt;&gt;""),IF(COUNTIF(Matches[JOURNEY],"=" &amp; $B31 &amp; " to " &amp; AK$11)&gt;0,"X","-"),"")</f>
        <v/>
      </c>
      <c r="AL31" s="101" t="str">
        <f>IF(AND($B31&lt;&gt;"",AL$11&lt;&gt;""),IF(COUNTIF(Matches[JOURNEY],"=" &amp; $B31 &amp; " to " &amp; AL$11)&gt;0,"X","-"),"")</f>
        <v/>
      </c>
      <c r="AM31" s="101" t="str">
        <f>IF(AND($B31&lt;&gt;"",AM$11&lt;&gt;""),IF(COUNTIF(Matches[JOURNEY],"=" &amp; $B31 &amp; " to " &amp; AM$11)&gt;0,"X","-"),"")</f>
        <v/>
      </c>
      <c r="AN31" s="101" t="str">
        <f>IF(AND($B31&lt;&gt;"",AN$11&lt;&gt;""),IF(COUNTIF(Matches[JOURNEY],"=" &amp; $B31 &amp; " to " &amp; AN$11)&gt;0,"X","-"),"")</f>
        <v/>
      </c>
      <c r="AO31" s="101" t="str">
        <f>IF(AND($B31&lt;&gt;"",AO$11&lt;&gt;""),IF(COUNTIF(Matches[JOURNEY],"=" &amp; $B31 &amp; " to " &amp; AO$11)&gt;0,"X","-"),"")</f>
        <v/>
      </c>
      <c r="AP31" s="101" t="str">
        <f>IF(AND($B31&lt;&gt;"",AP$11&lt;&gt;""),IF(COUNTIF(Matches[JOURNEY],"=" &amp; $B31 &amp; " to " &amp; AP$11)&gt;0,"X","-"),"")</f>
        <v/>
      </c>
      <c r="AQ31" s="101" t="str">
        <f>IF(AND($B31&lt;&gt;"",AQ$11&lt;&gt;""),IF(COUNTIF(Matches[JOURNEY],"=" &amp; $B31 &amp; " to " &amp; AQ$11)&gt;0,"X","-"),"")</f>
        <v/>
      </c>
      <c r="AR31" s="101" t="str">
        <f>IF(AND($B31&lt;&gt;"",AR$11&lt;&gt;""),IF(COUNTIF(Matches[JOURNEY],"=" &amp; $B31 &amp; " to " &amp; AR$11)&gt;0,"X","-"),"")</f>
        <v/>
      </c>
      <c r="AS31" s="101" t="str">
        <f>IF(AND($B31&lt;&gt;"",AS$11&lt;&gt;""),IF(COUNTIF(Matches[JOURNEY],"=" &amp; $B31 &amp; " to " &amp; AS$11)&gt;0,"X","-"),"")</f>
        <v/>
      </c>
      <c r="AT31" s="101" t="str">
        <f>IF(AND($B31&lt;&gt;"",AT$11&lt;&gt;""),IF(COUNTIF(Matches[JOURNEY],"=" &amp; $B31 &amp; " to " &amp; AT$11)&gt;0,"X","-"),"")</f>
        <v/>
      </c>
      <c r="AU31" s="101" t="str">
        <f>IF(AND($B31&lt;&gt;"",AU$11&lt;&gt;""),IF(COUNTIF(Matches[JOURNEY],"=" &amp; $B31 &amp; " to " &amp; AU$11)&gt;0,"X","-"),"")</f>
        <v/>
      </c>
      <c r="AV31" s="101" t="str">
        <f>IF(AND($B31&lt;&gt;"",AV$11&lt;&gt;""),IF(COUNTIF(Matches[JOURNEY],"=" &amp; $B31 &amp; " to " &amp; AV$11)&gt;0,"X","-"),"")</f>
        <v/>
      </c>
      <c r="AW31" s="101" t="str">
        <f>IF(AND($B31&lt;&gt;"",AW$11&lt;&gt;""),IF(COUNTIF(Matches[JOURNEY],"=" &amp; $B31 &amp; " to " &amp; AW$11)&gt;0,"X","-"),"")</f>
        <v/>
      </c>
      <c r="AX31" s="101" t="str">
        <f>IF(AND($B31&lt;&gt;"",AX$11&lt;&gt;""),IF(COUNTIF(Matches[JOURNEY],"=" &amp; $B31 &amp; " to " &amp; AX$11)&gt;0,"X","-"),"")</f>
        <v/>
      </c>
      <c r="AY31" s="101" t="str">
        <f>IF(AND($B31&lt;&gt;"",AY$11&lt;&gt;""),IF(COUNTIF(Matches[JOURNEY],"=" &amp; $B31 &amp; " to " &amp; AY$11)&gt;0,"X","-"),"")</f>
        <v/>
      </c>
      <c r="AZ31" s="101" t="str">
        <f>IF(AND($B31&lt;&gt;"",AZ$11&lt;&gt;""),IF(COUNTIF(Matches[JOURNEY],"=" &amp; $B31 &amp; " to " &amp; AZ$11)&gt;0,"X","-"),"")</f>
        <v/>
      </c>
      <c r="BA31" s="101" t="str">
        <f>IF(AND($B31&lt;&gt;"",BA$11&lt;&gt;""),IF(COUNTIF(Matches[JOURNEY],"=" &amp; $B31 &amp; " to " &amp; BA$11)&gt;0,"X","-"),"")</f>
        <v/>
      </c>
      <c r="BB31" s="101" t="str">
        <f>IF(AND($B31&lt;&gt;"",BB$11&lt;&gt;""),IF(COUNTIF(Matches[JOURNEY],"=" &amp; $B31 &amp; " to " &amp; BB$11)&gt;0,"X","-"),"")</f>
        <v/>
      </c>
      <c r="BC31" s="101" t="str">
        <f>IF(AND($B31&lt;&gt;"",BC$11&lt;&gt;""),IF(COUNTIF(Matches[JOURNEY],"=" &amp; $B31 &amp; " to " &amp; BC$11)&gt;0,"X","-"),"")</f>
        <v/>
      </c>
      <c r="BD31" s="101" t="str">
        <f>IF(AND($B31&lt;&gt;"",BD$11&lt;&gt;""),IF(COUNTIF(Matches[JOURNEY],"=" &amp; $B31 &amp; " to " &amp; BD$11)&gt;0,"X","-"),"")</f>
        <v/>
      </c>
      <c r="BE31" s="101" t="str">
        <f>IF(AND($B31&lt;&gt;"",BE$11&lt;&gt;""),IF(COUNTIF(Matches[JOURNEY],"=" &amp; $B31 &amp; " to " &amp; BE$11)&gt;0,"X","-"),"")</f>
        <v/>
      </c>
      <c r="BF31" s="101" t="str">
        <f>IF(AND($B31&lt;&gt;"",BF$11&lt;&gt;""),IF(COUNTIF(Matches[JOURNEY],"=" &amp; $B31 &amp; " to " &amp; BF$11)&gt;0,"X","-"),"")</f>
        <v/>
      </c>
      <c r="BG31" s="101" t="str">
        <f>IF(AND($B31&lt;&gt;"",BG$11&lt;&gt;""),IF(COUNTIF(Matches[JOURNEY],"=" &amp; $B31 &amp; " to " &amp; BG$11)&gt;0,"X","-"),"")</f>
        <v/>
      </c>
      <c r="BH31" s="101" t="str">
        <f>IF(AND($B31&lt;&gt;"",BH$11&lt;&gt;""),IF(COUNTIF(Matches[JOURNEY],"=" &amp; $B31 &amp; " to " &amp; BH$11)&gt;0,"X","-"),"")</f>
        <v/>
      </c>
      <c r="BI31" s="101" t="str">
        <f>IF(AND($B31&lt;&gt;"",BI$11&lt;&gt;""),IF(COUNTIF(Matches[JOURNEY],"=" &amp; $B31 &amp; " to " &amp; BI$11)&gt;0,"X","-"),"")</f>
        <v/>
      </c>
      <c r="BJ31" s="101" t="str">
        <f>IF(AND($B31&lt;&gt;"",BJ$11&lt;&gt;""),IF(COUNTIF(Matches[JOURNEY],"=" &amp; $B31 &amp; " to " &amp; BJ$11)&gt;0,"X","-"),"")</f>
        <v/>
      </c>
      <c r="BK31" s="101" t="str">
        <f>IF(AND($B31&lt;&gt;"",BK$11&lt;&gt;""),IF(COUNTIF(Matches[JOURNEY],"=" &amp; $B31 &amp; " to " &amp; BK$11)&gt;0,"X","-"),"")</f>
        <v/>
      </c>
      <c r="BL31" s="101" t="str">
        <f>IF(AND($B31&lt;&gt;"",BL$11&lt;&gt;""),IF(COUNTIF(Matches[JOURNEY],"=" &amp; $B31 &amp; " to " &amp; BL$11)&gt;0,"X","-"),"")</f>
        <v/>
      </c>
      <c r="BM31" s="101" t="str">
        <f>IF(AND($B31&lt;&gt;"",BM$11&lt;&gt;""),IF(COUNTIF(Matches[JOURNEY],"=" &amp; $B31 &amp; " to " &amp; BM$11)&gt;0,"X","-"),"")</f>
        <v/>
      </c>
      <c r="BN31" s="101" t="str">
        <f>IF(AND($B31&lt;&gt;"",BN$11&lt;&gt;""),IF(COUNTIF(Matches[JOURNEY],"=" &amp; $B31 &amp; " to " &amp; BN$11)&gt;0,"X","-"),"")</f>
        <v/>
      </c>
      <c r="BO31" s="101" t="str">
        <f>IF(AND($B31&lt;&gt;"",BO$11&lt;&gt;""),IF(COUNTIF(Matches[JOURNEY],"=" &amp; $B31 &amp; " to " &amp; BO$11)&gt;0,"X","-"),"")</f>
        <v/>
      </c>
      <c r="BP31" s="101" t="str">
        <f>IF(AND($B31&lt;&gt;"",BP$11&lt;&gt;""),IF(COUNTIF(Matches[JOURNEY],"=" &amp; $B31 &amp; " to " &amp; BP$11)&gt;0,"X","-"),"")</f>
        <v/>
      </c>
      <c r="BQ31" s="102">
        <f t="shared" ca="1" si="5"/>
        <v>0</v>
      </c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</row>
    <row r="32" spans="1:101" ht="21">
      <c r="A32" s="99" t="str">
        <f t="shared" si="4"/>
        <v/>
      </c>
      <c r="B32" s="100"/>
      <c r="C32" s="101" t="str">
        <f ca="1">IF(AND($B32&lt;&gt;"",C$11&lt;&gt;""),IF(COUNTIF(Matches[JOURNEY],"=" &amp; $B32 &amp; " to " &amp; C$11)&gt;0,"X","-"),"")</f>
        <v/>
      </c>
      <c r="D32" s="101" t="str">
        <f ca="1">IF(AND($B32&lt;&gt;"",D$11&lt;&gt;""),IF(COUNTIF(Matches[JOURNEY],"=" &amp; $B32 &amp; " to " &amp; D$11)&gt;0,"X","-"),"")</f>
        <v/>
      </c>
      <c r="E32" s="101" t="str">
        <f ca="1">IF(AND($B32&lt;&gt;"",E$11&lt;&gt;""),IF(COUNTIF(Matches[JOURNEY],"=" &amp; $B32 &amp; " to " &amp; E$11)&gt;0,"X","-"),"")</f>
        <v/>
      </c>
      <c r="F32" s="101" t="str">
        <f ca="1">IF(AND($B32&lt;&gt;"",F$11&lt;&gt;""),IF(COUNTIF(Matches[JOURNEY],"=" &amp; $B32 &amp; " to " &amp; F$11)&gt;0,"X","-"),"")</f>
        <v/>
      </c>
      <c r="G32" s="101" t="str">
        <f ca="1">IF(AND($B32&lt;&gt;"",G$11&lt;&gt;""),IF(COUNTIF(Matches[JOURNEY],"=" &amp; $B32 &amp; " to " &amp; G$11)&gt;0,"X","-"),"")</f>
        <v/>
      </c>
      <c r="H32" s="101" t="str">
        <f ca="1">IF(AND($B32&lt;&gt;"",H$11&lt;&gt;""),IF(COUNTIF(Matches[JOURNEY],"=" &amp; $B32 &amp; " to " &amp; H$11)&gt;0,"X","-"),"")</f>
        <v/>
      </c>
      <c r="I32" s="101" t="str">
        <f ca="1">IF(AND($B32&lt;&gt;"",I$11&lt;&gt;""),IF(COUNTIF(Matches[JOURNEY],"=" &amp; $B32 &amp; " to " &amp; I$11)&gt;0,"X","-"),"")</f>
        <v/>
      </c>
      <c r="J32" s="101" t="str">
        <f ca="1">IF(AND($B32&lt;&gt;"",J$11&lt;&gt;""),IF(COUNTIF(Matches[JOURNEY],"=" &amp; $B32 &amp; " to " &amp; J$11)&gt;0,"X","-"),"")</f>
        <v/>
      </c>
      <c r="K32" s="101" t="str">
        <f ca="1">IF(AND($B32&lt;&gt;"",K$11&lt;&gt;""),IF(COUNTIF(Matches[JOURNEY],"=" &amp; $B32 &amp; " to " &amp; K$11)&gt;0,"X","-"),"")</f>
        <v/>
      </c>
      <c r="L32" s="101" t="str">
        <f ca="1">IF(AND($B32&lt;&gt;"",L$11&lt;&gt;""),IF(COUNTIF(Matches[JOURNEY],"=" &amp; $B32 &amp; " to " &amp; L$11)&gt;0,"X","-"),"")</f>
        <v/>
      </c>
      <c r="M32" s="101" t="str">
        <f ca="1">IF(AND($B32&lt;&gt;"",M$11&lt;&gt;""),IF(COUNTIF(Matches[JOURNEY],"=" &amp; $B32 &amp; " to " &amp; M$11)&gt;0,"X","-"),"")</f>
        <v/>
      </c>
      <c r="N32" s="101" t="str">
        <f>IF(AND($B32&lt;&gt;"",N$11&lt;&gt;""),IF(COUNTIF(Matches[JOURNEY],"=" &amp; $B32 &amp; " to " &amp; N$11)&gt;0,"X","-"),"")</f>
        <v/>
      </c>
      <c r="O32" s="101" t="str">
        <f>IF(AND($B32&lt;&gt;"",O$11&lt;&gt;""),IF(COUNTIF(Matches[JOURNEY],"=" &amp; $B32 &amp; " to " &amp; O$11)&gt;0,"X","-"),"")</f>
        <v/>
      </c>
      <c r="P32" s="101" t="str">
        <f>IF(AND($B32&lt;&gt;"",P$11&lt;&gt;""),IF(COUNTIF(Matches[JOURNEY],"=" &amp; $B32 &amp; " to " &amp; P$11)&gt;0,"X","-"),"")</f>
        <v/>
      </c>
      <c r="Q32" s="101" t="str">
        <f>IF(AND($B32&lt;&gt;"",Q$11&lt;&gt;""),IF(COUNTIF(Matches[JOURNEY],"=" &amp; $B32 &amp; " to " &amp; Q$11)&gt;0,"X","-"),"")</f>
        <v/>
      </c>
      <c r="R32" s="101" t="str">
        <f>IF(AND($B32&lt;&gt;"",R$11&lt;&gt;""),IF(COUNTIF(Matches[JOURNEY],"=" &amp; $B32 &amp; " to " &amp; R$11)&gt;0,"X","-"),"")</f>
        <v/>
      </c>
      <c r="S32" s="101" t="str">
        <f>IF(AND($B32&lt;&gt;"",S$11&lt;&gt;""),IF(COUNTIF(Matches[JOURNEY],"=" &amp; $B32 &amp; " to " &amp; S$11)&gt;0,"X","-"),"")</f>
        <v/>
      </c>
      <c r="T32" s="101" t="str">
        <f>IF(AND($B32&lt;&gt;"",T$11&lt;&gt;""),IF(COUNTIF(Matches[JOURNEY],"=" &amp; $B32 &amp; " to " &amp; T$11)&gt;0,"X","-"),"")</f>
        <v/>
      </c>
      <c r="U32" s="101" t="str">
        <f>IF(AND($B32&lt;&gt;"",U$11&lt;&gt;""),IF(COUNTIF(Matches[JOURNEY],"=" &amp; $B32 &amp; " to " &amp; U$11)&gt;0,"X","-"),"")</f>
        <v/>
      </c>
      <c r="V32" s="101" t="str">
        <f>IF(AND($B32&lt;&gt;"",V$11&lt;&gt;""),IF(COUNTIF(Matches[JOURNEY],"=" &amp; $B32 &amp; " to " &amp; V$11)&gt;0,"X","-"),"")</f>
        <v/>
      </c>
      <c r="W32" s="101" t="str">
        <f>IF(AND($B32&lt;&gt;"",W$11&lt;&gt;""),IF(COUNTIF(Matches[JOURNEY],"=" &amp; $B32 &amp; " to " &amp; W$11)&gt;0,"X","-"),"")</f>
        <v/>
      </c>
      <c r="X32" s="101" t="str">
        <f>IF(AND($B32&lt;&gt;"",X$11&lt;&gt;""),IF(COUNTIF(Matches[JOURNEY],"=" &amp; $B32 &amp; " to " &amp; X$11)&gt;0,"X","-"),"")</f>
        <v/>
      </c>
      <c r="Y32" s="101" t="str">
        <f>IF(AND($B32&lt;&gt;"",Y$11&lt;&gt;""),IF(COUNTIF(Matches[JOURNEY],"=" &amp; $B32 &amp; " to " &amp; Y$11)&gt;0,"X","-"),"")</f>
        <v/>
      </c>
      <c r="Z32" s="101" t="str">
        <f>IF(AND($B32&lt;&gt;"",Z$11&lt;&gt;""),IF(COUNTIF(Matches[JOURNEY],"=" &amp; $B32 &amp; " to " &amp; Z$11)&gt;0,"X","-"),"")</f>
        <v/>
      </c>
      <c r="AA32" s="101" t="str">
        <f>IF(AND($B32&lt;&gt;"",AA$11&lt;&gt;""),IF(COUNTIF(Matches[JOURNEY],"=" &amp; $B32 &amp; " to " &amp; AA$11)&gt;0,"X","-"),"")</f>
        <v/>
      </c>
      <c r="AB32" s="101" t="str">
        <f>IF(AND($B32&lt;&gt;"",AB$11&lt;&gt;""),IF(COUNTIF(Matches[JOURNEY],"=" &amp; $B32 &amp; " to " &amp; AB$11)&gt;0,"X","-"),"")</f>
        <v/>
      </c>
      <c r="AC32" s="101" t="str">
        <f>IF(AND($B32&lt;&gt;"",AC$11&lt;&gt;""),IF(COUNTIF(Matches[JOURNEY],"=" &amp; $B32 &amp; " to " &amp; AC$11)&gt;0,"X","-"),"")</f>
        <v/>
      </c>
      <c r="AD32" s="101" t="str">
        <f>IF(AND($B32&lt;&gt;"",AD$11&lt;&gt;""),IF(COUNTIF(Matches[JOURNEY],"=" &amp; $B32 &amp; " to " &amp; AD$11)&gt;0,"X","-"),"")</f>
        <v/>
      </c>
      <c r="AE32" s="101" t="str">
        <f>IF(AND($B32&lt;&gt;"",AE$11&lt;&gt;""),IF(COUNTIF(Matches[JOURNEY],"=" &amp; $B32 &amp; " to " &amp; AE$11)&gt;0,"X","-"),"")</f>
        <v/>
      </c>
      <c r="AF32" s="101" t="str">
        <f>IF(AND($B32&lt;&gt;"",AF$11&lt;&gt;""),IF(COUNTIF(Matches[JOURNEY],"=" &amp; $B32 &amp; " to " &amp; AF$11)&gt;0,"X","-"),"")</f>
        <v/>
      </c>
      <c r="AG32" s="101" t="str">
        <f>IF(AND($B32&lt;&gt;"",AG$11&lt;&gt;""),IF(COUNTIF(Matches[JOURNEY],"=" &amp; $B32 &amp; " to " &amp; AG$11)&gt;0,"X","-"),"")</f>
        <v/>
      </c>
      <c r="AH32" s="101" t="str">
        <f>IF(AND($B32&lt;&gt;"",AH$11&lt;&gt;""),IF(COUNTIF(Matches[JOURNEY],"=" &amp; $B32 &amp; " to " &amp; AH$11)&gt;0,"X","-"),"")</f>
        <v/>
      </c>
      <c r="AI32" s="101" t="str">
        <f>IF(AND($B32&lt;&gt;"",AI$11&lt;&gt;""),IF(COUNTIF(Matches[JOURNEY],"=" &amp; $B32 &amp; " to " &amp; AI$11)&gt;0,"X","-"),"")</f>
        <v/>
      </c>
      <c r="AJ32" s="101" t="str">
        <f>IF(AND($B32&lt;&gt;"",AJ$11&lt;&gt;""),IF(COUNTIF(Matches[JOURNEY],"=" &amp; $B32 &amp; " to " &amp; AJ$11)&gt;0,"X","-"),"")</f>
        <v/>
      </c>
      <c r="AK32" s="101" t="str">
        <f>IF(AND($B32&lt;&gt;"",AK$11&lt;&gt;""),IF(COUNTIF(Matches[JOURNEY],"=" &amp; $B32 &amp; " to " &amp; AK$11)&gt;0,"X","-"),"")</f>
        <v/>
      </c>
      <c r="AL32" s="101" t="str">
        <f>IF(AND($B32&lt;&gt;"",AL$11&lt;&gt;""),IF(COUNTIF(Matches[JOURNEY],"=" &amp; $B32 &amp; " to " &amp; AL$11)&gt;0,"X","-"),"")</f>
        <v/>
      </c>
      <c r="AM32" s="101" t="str">
        <f>IF(AND($B32&lt;&gt;"",AM$11&lt;&gt;""),IF(COUNTIF(Matches[JOURNEY],"=" &amp; $B32 &amp; " to " &amp; AM$11)&gt;0,"X","-"),"")</f>
        <v/>
      </c>
      <c r="AN32" s="101" t="str">
        <f>IF(AND($B32&lt;&gt;"",AN$11&lt;&gt;""),IF(COUNTIF(Matches[JOURNEY],"=" &amp; $B32 &amp; " to " &amp; AN$11)&gt;0,"X","-"),"")</f>
        <v/>
      </c>
      <c r="AO32" s="101" t="str">
        <f>IF(AND($B32&lt;&gt;"",AO$11&lt;&gt;""),IF(COUNTIF(Matches[JOURNEY],"=" &amp; $B32 &amp; " to " &amp; AO$11)&gt;0,"X","-"),"")</f>
        <v/>
      </c>
      <c r="AP32" s="101" t="str">
        <f>IF(AND($B32&lt;&gt;"",AP$11&lt;&gt;""),IF(COUNTIF(Matches[JOURNEY],"=" &amp; $B32 &amp; " to " &amp; AP$11)&gt;0,"X","-"),"")</f>
        <v/>
      </c>
      <c r="AQ32" s="101" t="str">
        <f>IF(AND($B32&lt;&gt;"",AQ$11&lt;&gt;""),IF(COUNTIF(Matches[JOURNEY],"=" &amp; $B32 &amp; " to " &amp; AQ$11)&gt;0,"X","-"),"")</f>
        <v/>
      </c>
      <c r="AR32" s="101" t="str">
        <f>IF(AND($B32&lt;&gt;"",AR$11&lt;&gt;""),IF(COUNTIF(Matches[JOURNEY],"=" &amp; $B32 &amp; " to " &amp; AR$11)&gt;0,"X","-"),"")</f>
        <v/>
      </c>
      <c r="AS32" s="101" t="str">
        <f>IF(AND($B32&lt;&gt;"",AS$11&lt;&gt;""),IF(COUNTIF(Matches[JOURNEY],"=" &amp; $B32 &amp; " to " &amp; AS$11)&gt;0,"X","-"),"")</f>
        <v/>
      </c>
      <c r="AT32" s="101" t="str">
        <f>IF(AND($B32&lt;&gt;"",AT$11&lt;&gt;""),IF(COUNTIF(Matches[JOURNEY],"=" &amp; $B32 &amp; " to " &amp; AT$11)&gt;0,"X","-"),"")</f>
        <v/>
      </c>
      <c r="AU32" s="101" t="str">
        <f>IF(AND($B32&lt;&gt;"",AU$11&lt;&gt;""),IF(COUNTIF(Matches[JOURNEY],"=" &amp; $B32 &amp; " to " &amp; AU$11)&gt;0,"X","-"),"")</f>
        <v/>
      </c>
      <c r="AV32" s="101" t="str">
        <f>IF(AND($B32&lt;&gt;"",AV$11&lt;&gt;""),IF(COUNTIF(Matches[JOURNEY],"=" &amp; $B32 &amp; " to " &amp; AV$11)&gt;0,"X","-"),"")</f>
        <v/>
      </c>
      <c r="AW32" s="101" t="str">
        <f>IF(AND($B32&lt;&gt;"",AW$11&lt;&gt;""),IF(COUNTIF(Matches[JOURNEY],"=" &amp; $B32 &amp; " to " &amp; AW$11)&gt;0,"X","-"),"")</f>
        <v/>
      </c>
      <c r="AX32" s="101" t="str">
        <f>IF(AND($B32&lt;&gt;"",AX$11&lt;&gt;""),IF(COUNTIF(Matches[JOURNEY],"=" &amp; $B32 &amp; " to " &amp; AX$11)&gt;0,"X","-"),"")</f>
        <v/>
      </c>
      <c r="AY32" s="101" t="str">
        <f>IF(AND($B32&lt;&gt;"",AY$11&lt;&gt;""),IF(COUNTIF(Matches[JOURNEY],"=" &amp; $B32 &amp; " to " &amp; AY$11)&gt;0,"X","-"),"")</f>
        <v/>
      </c>
      <c r="AZ32" s="101" t="str">
        <f>IF(AND($B32&lt;&gt;"",AZ$11&lt;&gt;""),IF(COUNTIF(Matches[JOURNEY],"=" &amp; $B32 &amp; " to " &amp; AZ$11)&gt;0,"X","-"),"")</f>
        <v/>
      </c>
      <c r="BA32" s="101" t="str">
        <f>IF(AND($B32&lt;&gt;"",BA$11&lt;&gt;""),IF(COUNTIF(Matches[JOURNEY],"=" &amp; $B32 &amp; " to " &amp; BA$11)&gt;0,"X","-"),"")</f>
        <v/>
      </c>
      <c r="BB32" s="101" t="str">
        <f>IF(AND($B32&lt;&gt;"",BB$11&lt;&gt;""),IF(COUNTIF(Matches[JOURNEY],"=" &amp; $B32 &amp; " to " &amp; BB$11)&gt;0,"X","-"),"")</f>
        <v/>
      </c>
      <c r="BC32" s="101" t="str">
        <f>IF(AND($B32&lt;&gt;"",BC$11&lt;&gt;""),IF(COUNTIF(Matches[JOURNEY],"=" &amp; $B32 &amp; " to " &amp; BC$11)&gt;0,"X","-"),"")</f>
        <v/>
      </c>
      <c r="BD32" s="101" t="str">
        <f>IF(AND($B32&lt;&gt;"",BD$11&lt;&gt;""),IF(COUNTIF(Matches[JOURNEY],"=" &amp; $B32 &amp; " to " &amp; BD$11)&gt;0,"X","-"),"")</f>
        <v/>
      </c>
      <c r="BE32" s="101" t="str">
        <f>IF(AND($B32&lt;&gt;"",BE$11&lt;&gt;""),IF(COUNTIF(Matches[JOURNEY],"=" &amp; $B32 &amp; " to " &amp; BE$11)&gt;0,"X","-"),"")</f>
        <v/>
      </c>
      <c r="BF32" s="101" t="str">
        <f>IF(AND($B32&lt;&gt;"",BF$11&lt;&gt;""),IF(COUNTIF(Matches[JOURNEY],"=" &amp; $B32 &amp; " to " &amp; BF$11)&gt;0,"X","-"),"")</f>
        <v/>
      </c>
      <c r="BG32" s="101" t="str">
        <f>IF(AND($B32&lt;&gt;"",BG$11&lt;&gt;""),IF(COUNTIF(Matches[JOURNEY],"=" &amp; $B32 &amp; " to " &amp; BG$11)&gt;0,"X","-"),"")</f>
        <v/>
      </c>
      <c r="BH32" s="101" t="str">
        <f>IF(AND($B32&lt;&gt;"",BH$11&lt;&gt;""),IF(COUNTIF(Matches[JOURNEY],"=" &amp; $B32 &amp; " to " &amp; BH$11)&gt;0,"X","-"),"")</f>
        <v/>
      </c>
      <c r="BI32" s="101" t="str">
        <f>IF(AND($B32&lt;&gt;"",BI$11&lt;&gt;""),IF(COUNTIF(Matches[JOURNEY],"=" &amp; $B32 &amp; " to " &amp; BI$11)&gt;0,"X","-"),"")</f>
        <v/>
      </c>
      <c r="BJ32" s="101" t="str">
        <f>IF(AND($B32&lt;&gt;"",BJ$11&lt;&gt;""),IF(COUNTIF(Matches[JOURNEY],"=" &amp; $B32 &amp; " to " &amp; BJ$11)&gt;0,"X","-"),"")</f>
        <v/>
      </c>
      <c r="BK32" s="101" t="str">
        <f>IF(AND($B32&lt;&gt;"",BK$11&lt;&gt;""),IF(COUNTIF(Matches[JOURNEY],"=" &amp; $B32 &amp; " to " &amp; BK$11)&gt;0,"X","-"),"")</f>
        <v/>
      </c>
      <c r="BL32" s="101" t="str">
        <f>IF(AND($B32&lt;&gt;"",BL$11&lt;&gt;""),IF(COUNTIF(Matches[JOURNEY],"=" &amp; $B32 &amp; " to " &amp; BL$11)&gt;0,"X","-"),"")</f>
        <v/>
      </c>
      <c r="BM32" s="101" t="str">
        <f>IF(AND($B32&lt;&gt;"",BM$11&lt;&gt;""),IF(COUNTIF(Matches[JOURNEY],"=" &amp; $B32 &amp; " to " &amp; BM$11)&gt;0,"X","-"),"")</f>
        <v/>
      </c>
      <c r="BN32" s="101" t="str">
        <f>IF(AND($B32&lt;&gt;"",BN$11&lt;&gt;""),IF(COUNTIF(Matches[JOURNEY],"=" &amp; $B32 &amp; " to " &amp; BN$11)&gt;0,"X","-"),"")</f>
        <v/>
      </c>
      <c r="BO32" s="101" t="str">
        <f>IF(AND($B32&lt;&gt;"",BO$11&lt;&gt;""),IF(COUNTIF(Matches[JOURNEY],"=" &amp; $B32 &amp; " to " &amp; BO$11)&gt;0,"X","-"),"")</f>
        <v/>
      </c>
      <c r="BP32" s="101" t="str">
        <f>IF(AND($B32&lt;&gt;"",BP$11&lt;&gt;""),IF(COUNTIF(Matches[JOURNEY],"=" &amp; $B32 &amp; " to " &amp; BP$11)&gt;0,"X","-"),"")</f>
        <v/>
      </c>
      <c r="BQ32" s="102">
        <f t="shared" ca="1" si="5"/>
        <v>0</v>
      </c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</row>
    <row r="33" spans="1:101" ht="21">
      <c r="A33" s="99" t="str">
        <f t="shared" si="4"/>
        <v/>
      </c>
      <c r="B33" s="100"/>
      <c r="C33" s="101" t="str">
        <f ca="1">IF(AND($B33&lt;&gt;"",C$11&lt;&gt;""),IF(COUNTIF(Matches[JOURNEY],"=" &amp; $B33 &amp; " to " &amp; C$11)&gt;0,"X","-"),"")</f>
        <v/>
      </c>
      <c r="D33" s="101" t="str">
        <f ca="1">IF(AND($B33&lt;&gt;"",D$11&lt;&gt;""),IF(COUNTIF(Matches[JOURNEY],"=" &amp; $B33 &amp; " to " &amp; D$11)&gt;0,"X","-"),"")</f>
        <v/>
      </c>
      <c r="E33" s="101" t="str">
        <f ca="1">IF(AND($B33&lt;&gt;"",E$11&lt;&gt;""),IF(COUNTIF(Matches[JOURNEY],"=" &amp; $B33 &amp; " to " &amp; E$11)&gt;0,"X","-"),"")</f>
        <v/>
      </c>
      <c r="F33" s="101" t="str">
        <f ca="1">IF(AND($B33&lt;&gt;"",F$11&lt;&gt;""),IF(COUNTIF(Matches[JOURNEY],"=" &amp; $B33 &amp; " to " &amp; F$11)&gt;0,"X","-"),"")</f>
        <v/>
      </c>
      <c r="G33" s="101" t="str">
        <f ca="1">IF(AND($B33&lt;&gt;"",G$11&lt;&gt;""),IF(COUNTIF(Matches[JOURNEY],"=" &amp; $B33 &amp; " to " &amp; G$11)&gt;0,"X","-"),"")</f>
        <v/>
      </c>
      <c r="H33" s="101" t="str">
        <f ca="1">IF(AND($B33&lt;&gt;"",H$11&lt;&gt;""),IF(COUNTIF(Matches[JOURNEY],"=" &amp; $B33 &amp; " to " &amp; H$11)&gt;0,"X","-"),"")</f>
        <v/>
      </c>
      <c r="I33" s="101" t="str">
        <f ca="1">IF(AND($B33&lt;&gt;"",I$11&lt;&gt;""),IF(COUNTIF(Matches[JOURNEY],"=" &amp; $B33 &amp; " to " &amp; I$11)&gt;0,"X","-"),"")</f>
        <v/>
      </c>
      <c r="J33" s="101" t="str">
        <f ca="1">IF(AND($B33&lt;&gt;"",J$11&lt;&gt;""),IF(COUNTIF(Matches[JOURNEY],"=" &amp; $B33 &amp; " to " &amp; J$11)&gt;0,"X","-"),"")</f>
        <v/>
      </c>
      <c r="K33" s="101" t="str">
        <f ca="1">IF(AND($B33&lt;&gt;"",K$11&lt;&gt;""),IF(COUNTIF(Matches[JOURNEY],"=" &amp; $B33 &amp; " to " &amp; K$11)&gt;0,"X","-"),"")</f>
        <v/>
      </c>
      <c r="L33" s="101" t="str">
        <f ca="1">IF(AND($B33&lt;&gt;"",L$11&lt;&gt;""),IF(COUNTIF(Matches[JOURNEY],"=" &amp; $B33 &amp; " to " &amp; L$11)&gt;0,"X","-"),"")</f>
        <v/>
      </c>
      <c r="M33" s="101" t="str">
        <f ca="1">IF(AND($B33&lt;&gt;"",M$11&lt;&gt;""),IF(COUNTIF(Matches[JOURNEY],"=" &amp; $B33 &amp; " to " &amp; M$11)&gt;0,"X","-"),"")</f>
        <v/>
      </c>
      <c r="N33" s="101" t="str">
        <f>IF(AND($B33&lt;&gt;"",N$11&lt;&gt;""),IF(COUNTIF(Matches[JOURNEY],"=" &amp; $B33 &amp; " to " &amp; N$11)&gt;0,"X","-"),"")</f>
        <v/>
      </c>
      <c r="O33" s="101" t="str">
        <f>IF(AND($B33&lt;&gt;"",O$11&lt;&gt;""),IF(COUNTIF(Matches[JOURNEY],"=" &amp; $B33 &amp; " to " &amp; O$11)&gt;0,"X","-"),"")</f>
        <v/>
      </c>
      <c r="P33" s="101" t="str">
        <f>IF(AND($B33&lt;&gt;"",P$11&lt;&gt;""),IF(COUNTIF(Matches[JOURNEY],"=" &amp; $B33 &amp; " to " &amp; P$11)&gt;0,"X","-"),"")</f>
        <v/>
      </c>
      <c r="Q33" s="101" t="str">
        <f>IF(AND($B33&lt;&gt;"",Q$11&lt;&gt;""),IF(COUNTIF(Matches[JOURNEY],"=" &amp; $B33 &amp; " to " &amp; Q$11)&gt;0,"X","-"),"")</f>
        <v/>
      </c>
      <c r="R33" s="101" t="str">
        <f>IF(AND($B33&lt;&gt;"",R$11&lt;&gt;""),IF(COUNTIF(Matches[JOURNEY],"=" &amp; $B33 &amp; " to " &amp; R$11)&gt;0,"X","-"),"")</f>
        <v/>
      </c>
      <c r="S33" s="101" t="str">
        <f>IF(AND($B33&lt;&gt;"",S$11&lt;&gt;""),IF(COUNTIF(Matches[JOURNEY],"=" &amp; $B33 &amp; " to " &amp; S$11)&gt;0,"X","-"),"")</f>
        <v/>
      </c>
      <c r="T33" s="101" t="str">
        <f>IF(AND($B33&lt;&gt;"",T$11&lt;&gt;""),IF(COUNTIF(Matches[JOURNEY],"=" &amp; $B33 &amp; " to " &amp; T$11)&gt;0,"X","-"),"")</f>
        <v/>
      </c>
      <c r="U33" s="101" t="str">
        <f>IF(AND($B33&lt;&gt;"",U$11&lt;&gt;""),IF(COUNTIF(Matches[JOURNEY],"=" &amp; $B33 &amp; " to " &amp; U$11)&gt;0,"X","-"),"")</f>
        <v/>
      </c>
      <c r="V33" s="101" t="str">
        <f>IF(AND($B33&lt;&gt;"",V$11&lt;&gt;""),IF(COUNTIF(Matches[JOURNEY],"=" &amp; $B33 &amp; " to " &amp; V$11)&gt;0,"X","-"),"")</f>
        <v/>
      </c>
      <c r="W33" s="101" t="str">
        <f>IF(AND($B33&lt;&gt;"",W$11&lt;&gt;""),IF(COUNTIF(Matches[JOURNEY],"=" &amp; $B33 &amp; " to " &amp; W$11)&gt;0,"X","-"),"")</f>
        <v/>
      </c>
      <c r="X33" s="101" t="str">
        <f>IF(AND($B33&lt;&gt;"",X$11&lt;&gt;""),IF(COUNTIF(Matches[JOURNEY],"=" &amp; $B33 &amp; " to " &amp; X$11)&gt;0,"X","-"),"")</f>
        <v/>
      </c>
      <c r="Y33" s="101" t="str">
        <f>IF(AND($B33&lt;&gt;"",Y$11&lt;&gt;""),IF(COUNTIF(Matches[JOURNEY],"=" &amp; $B33 &amp; " to " &amp; Y$11)&gt;0,"X","-"),"")</f>
        <v/>
      </c>
      <c r="Z33" s="101" t="str">
        <f>IF(AND($B33&lt;&gt;"",Z$11&lt;&gt;""),IF(COUNTIF(Matches[JOURNEY],"=" &amp; $B33 &amp; " to " &amp; Z$11)&gt;0,"X","-"),"")</f>
        <v/>
      </c>
      <c r="AA33" s="101" t="str">
        <f>IF(AND($B33&lt;&gt;"",AA$11&lt;&gt;""),IF(COUNTIF(Matches[JOURNEY],"=" &amp; $B33 &amp; " to " &amp; AA$11)&gt;0,"X","-"),"")</f>
        <v/>
      </c>
      <c r="AB33" s="101" t="str">
        <f>IF(AND($B33&lt;&gt;"",AB$11&lt;&gt;""),IF(COUNTIF(Matches[JOURNEY],"=" &amp; $B33 &amp; " to " &amp; AB$11)&gt;0,"X","-"),"")</f>
        <v/>
      </c>
      <c r="AC33" s="101" t="str">
        <f>IF(AND($B33&lt;&gt;"",AC$11&lt;&gt;""),IF(COUNTIF(Matches[JOURNEY],"=" &amp; $B33 &amp; " to " &amp; AC$11)&gt;0,"X","-"),"")</f>
        <v/>
      </c>
      <c r="AD33" s="101" t="str">
        <f>IF(AND($B33&lt;&gt;"",AD$11&lt;&gt;""),IF(COUNTIF(Matches[JOURNEY],"=" &amp; $B33 &amp; " to " &amp; AD$11)&gt;0,"X","-"),"")</f>
        <v/>
      </c>
      <c r="AE33" s="101" t="str">
        <f>IF(AND($B33&lt;&gt;"",AE$11&lt;&gt;""),IF(COUNTIF(Matches[JOURNEY],"=" &amp; $B33 &amp; " to " &amp; AE$11)&gt;0,"X","-"),"")</f>
        <v/>
      </c>
      <c r="AF33" s="101" t="str">
        <f>IF(AND($B33&lt;&gt;"",AF$11&lt;&gt;""),IF(COUNTIF(Matches[JOURNEY],"=" &amp; $B33 &amp; " to " &amp; AF$11)&gt;0,"X","-"),"")</f>
        <v/>
      </c>
      <c r="AG33" s="101" t="str">
        <f>IF(AND($B33&lt;&gt;"",AG$11&lt;&gt;""),IF(COUNTIF(Matches[JOURNEY],"=" &amp; $B33 &amp; " to " &amp; AG$11)&gt;0,"X","-"),"")</f>
        <v/>
      </c>
      <c r="AH33" s="101" t="str">
        <f>IF(AND($B33&lt;&gt;"",AH$11&lt;&gt;""),IF(COUNTIF(Matches[JOURNEY],"=" &amp; $B33 &amp; " to " &amp; AH$11)&gt;0,"X","-"),"")</f>
        <v/>
      </c>
      <c r="AI33" s="101" t="str">
        <f>IF(AND($B33&lt;&gt;"",AI$11&lt;&gt;""),IF(COUNTIF(Matches[JOURNEY],"=" &amp; $B33 &amp; " to " &amp; AI$11)&gt;0,"X","-"),"")</f>
        <v/>
      </c>
      <c r="AJ33" s="101" t="str">
        <f>IF(AND($B33&lt;&gt;"",AJ$11&lt;&gt;""),IF(COUNTIF(Matches[JOURNEY],"=" &amp; $B33 &amp; " to " &amp; AJ$11)&gt;0,"X","-"),"")</f>
        <v/>
      </c>
      <c r="AK33" s="101" t="str">
        <f>IF(AND($B33&lt;&gt;"",AK$11&lt;&gt;""),IF(COUNTIF(Matches[JOURNEY],"=" &amp; $B33 &amp; " to " &amp; AK$11)&gt;0,"X","-"),"")</f>
        <v/>
      </c>
      <c r="AL33" s="101" t="str">
        <f>IF(AND($B33&lt;&gt;"",AL$11&lt;&gt;""),IF(COUNTIF(Matches[JOURNEY],"=" &amp; $B33 &amp; " to " &amp; AL$11)&gt;0,"X","-"),"")</f>
        <v/>
      </c>
      <c r="AM33" s="101" t="str">
        <f>IF(AND($B33&lt;&gt;"",AM$11&lt;&gt;""),IF(COUNTIF(Matches[JOURNEY],"=" &amp; $B33 &amp; " to " &amp; AM$11)&gt;0,"X","-"),"")</f>
        <v/>
      </c>
      <c r="AN33" s="101" t="str">
        <f>IF(AND($B33&lt;&gt;"",AN$11&lt;&gt;""),IF(COUNTIF(Matches[JOURNEY],"=" &amp; $B33 &amp; " to " &amp; AN$11)&gt;0,"X","-"),"")</f>
        <v/>
      </c>
      <c r="AO33" s="101" t="str">
        <f>IF(AND($B33&lt;&gt;"",AO$11&lt;&gt;""),IF(COUNTIF(Matches[JOURNEY],"=" &amp; $B33 &amp; " to " &amp; AO$11)&gt;0,"X","-"),"")</f>
        <v/>
      </c>
      <c r="AP33" s="101" t="str">
        <f>IF(AND($B33&lt;&gt;"",AP$11&lt;&gt;""),IF(COUNTIF(Matches[JOURNEY],"=" &amp; $B33 &amp; " to " &amp; AP$11)&gt;0,"X","-"),"")</f>
        <v/>
      </c>
      <c r="AQ33" s="101" t="str">
        <f>IF(AND($B33&lt;&gt;"",AQ$11&lt;&gt;""),IF(COUNTIF(Matches[JOURNEY],"=" &amp; $B33 &amp; " to " &amp; AQ$11)&gt;0,"X","-"),"")</f>
        <v/>
      </c>
      <c r="AR33" s="101" t="str">
        <f>IF(AND($B33&lt;&gt;"",AR$11&lt;&gt;""),IF(COUNTIF(Matches[JOURNEY],"=" &amp; $B33 &amp; " to " &amp; AR$11)&gt;0,"X","-"),"")</f>
        <v/>
      </c>
      <c r="AS33" s="101" t="str">
        <f>IF(AND($B33&lt;&gt;"",AS$11&lt;&gt;""),IF(COUNTIF(Matches[JOURNEY],"=" &amp; $B33 &amp; " to " &amp; AS$11)&gt;0,"X","-"),"")</f>
        <v/>
      </c>
      <c r="AT33" s="101" t="str">
        <f>IF(AND($B33&lt;&gt;"",AT$11&lt;&gt;""),IF(COUNTIF(Matches[JOURNEY],"=" &amp; $B33 &amp; " to " &amp; AT$11)&gt;0,"X","-"),"")</f>
        <v/>
      </c>
      <c r="AU33" s="101" t="str">
        <f>IF(AND($B33&lt;&gt;"",AU$11&lt;&gt;""),IF(COUNTIF(Matches[JOURNEY],"=" &amp; $B33 &amp; " to " &amp; AU$11)&gt;0,"X","-"),"")</f>
        <v/>
      </c>
      <c r="AV33" s="101" t="str">
        <f>IF(AND($B33&lt;&gt;"",AV$11&lt;&gt;""),IF(COUNTIF(Matches[JOURNEY],"=" &amp; $B33 &amp; " to " &amp; AV$11)&gt;0,"X","-"),"")</f>
        <v/>
      </c>
      <c r="AW33" s="101" t="str">
        <f>IF(AND($B33&lt;&gt;"",AW$11&lt;&gt;""),IF(COUNTIF(Matches[JOURNEY],"=" &amp; $B33 &amp; " to " &amp; AW$11)&gt;0,"X","-"),"")</f>
        <v/>
      </c>
      <c r="AX33" s="101" t="str">
        <f>IF(AND($B33&lt;&gt;"",AX$11&lt;&gt;""),IF(COUNTIF(Matches[JOURNEY],"=" &amp; $B33 &amp; " to " &amp; AX$11)&gt;0,"X","-"),"")</f>
        <v/>
      </c>
      <c r="AY33" s="101" t="str">
        <f>IF(AND($B33&lt;&gt;"",AY$11&lt;&gt;""),IF(COUNTIF(Matches[JOURNEY],"=" &amp; $B33 &amp; " to " &amp; AY$11)&gt;0,"X","-"),"")</f>
        <v/>
      </c>
      <c r="AZ33" s="101" t="str">
        <f>IF(AND($B33&lt;&gt;"",AZ$11&lt;&gt;""),IF(COUNTIF(Matches[JOURNEY],"=" &amp; $B33 &amp; " to " &amp; AZ$11)&gt;0,"X","-"),"")</f>
        <v/>
      </c>
      <c r="BA33" s="101" t="str">
        <f>IF(AND($B33&lt;&gt;"",BA$11&lt;&gt;""),IF(COUNTIF(Matches[JOURNEY],"=" &amp; $B33 &amp; " to " &amp; BA$11)&gt;0,"X","-"),"")</f>
        <v/>
      </c>
      <c r="BB33" s="101" t="str">
        <f>IF(AND($B33&lt;&gt;"",BB$11&lt;&gt;""),IF(COUNTIF(Matches[JOURNEY],"=" &amp; $B33 &amp; " to " &amp; BB$11)&gt;0,"X","-"),"")</f>
        <v/>
      </c>
      <c r="BC33" s="101" t="str">
        <f>IF(AND($B33&lt;&gt;"",BC$11&lt;&gt;""),IF(COUNTIF(Matches[JOURNEY],"=" &amp; $B33 &amp; " to " &amp; BC$11)&gt;0,"X","-"),"")</f>
        <v/>
      </c>
      <c r="BD33" s="101" t="str">
        <f>IF(AND($B33&lt;&gt;"",BD$11&lt;&gt;""),IF(COUNTIF(Matches[JOURNEY],"=" &amp; $B33 &amp; " to " &amp; BD$11)&gt;0,"X","-"),"")</f>
        <v/>
      </c>
      <c r="BE33" s="101" t="str">
        <f>IF(AND($B33&lt;&gt;"",BE$11&lt;&gt;""),IF(COUNTIF(Matches[JOURNEY],"=" &amp; $B33 &amp; " to " &amp; BE$11)&gt;0,"X","-"),"")</f>
        <v/>
      </c>
      <c r="BF33" s="101" t="str">
        <f>IF(AND($B33&lt;&gt;"",BF$11&lt;&gt;""),IF(COUNTIF(Matches[JOURNEY],"=" &amp; $B33 &amp; " to " &amp; BF$11)&gt;0,"X","-"),"")</f>
        <v/>
      </c>
      <c r="BG33" s="101" t="str">
        <f>IF(AND($B33&lt;&gt;"",BG$11&lt;&gt;""),IF(COUNTIF(Matches[JOURNEY],"=" &amp; $B33 &amp; " to " &amp; BG$11)&gt;0,"X","-"),"")</f>
        <v/>
      </c>
      <c r="BH33" s="101" t="str">
        <f>IF(AND($B33&lt;&gt;"",BH$11&lt;&gt;""),IF(COUNTIF(Matches[JOURNEY],"=" &amp; $B33 &amp; " to " &amp; BH$11)&gt;0,"X","-"),"")</f>
        <v/>
      </c>
      <c r="BI33" s="101" t="str">
        <f>IF(AND($B33&lt;&gt;"",BI$11&lt;&gt;""),IF(COUNTIF(Matches[JOURNEY],"=" &amp; $B33 &amp; " to " &amp; BI$11)&gt;0,"X","-"),"")</f>
        <v/>
      </c>
      <c r="BJ33" s="101" t="str">
        <f>IF(AND($B33&lt;&gt;"",BJ$11&lt;&gt;""),IF(COUNTIF(Matches[JOURNEY],"=" &amp; $B33 &amp; " to " &amp; BJ$11)&gt;0,"X","-"),"")</f>
        <v/>
      </c>
      <c r="BK33" s="101" t="str">
        <f>IF(AND($B33&lt;&gt;"",BK$11&lt;&gt;""),IF(COUNTIF(Matches[JOURNEY],"=" &amp; $B33 &amp; " to " &amp; BK$11)&gt;0,"X","-"),"")</f>
        <v/>
      </c>
      <c r="BL33" s="101" t="str">
        <f>IF(AND($B33&lt;&gt;"",BL$11&lt;&gt;""),IF(COUNTIF(Matches[JOURNEY],"=" &amp; $B33 &amp; " to " &amp; BL$11)&gt;0,"X","-"),"")</f>
        <v/>
      </c>
      <c r="BM33" s="101" t="str">
        <f>IF(AND($B33&lt;&gt;"",BM$11&lt;&gt;""),IF(COUNTIF(Matches[JOURNEY],"=" &amp; $B33 &amp; " to " &amp; BM$11)&gt;0,"X","-"),"")</f>
        <v/>
      </c>
      <c r="BN33" s="101" t="str">
        <f>IF(AND($B33&lt;&gt;"",BN$11&lt;&gt;""),IF(COUNTIF(Matches[JOURNEY],"=" &amp; $B33 &amp; " to " &amp; BN$11)&gt;0,"X","-"),"")</f>
        <v/>
      </c>
      <c r="BO33" s="101" t="str">
        <f>IF(AND($B33&lt;&gt;"",BO$11&lt;&gt;""),IF(COUNTIF(Matches[JOURNEY],"=" &amp; $B33 &amp; " to " &amp; BO$11)&gt;0,"X","-"),"")</f>
        <v/>
      </c>
      <c r="BP33" s="101" t="str">
        <f>IF(AND($B33&lt;&gt;"",BP$11&lt;&gt;""),IF(COUNTIF(Matches[JOURNEY],"=" &amp; $B33 &amp; " to " &amp; BP$11)&gt;0,"X","-"),"")</f>
        <v/>
      </c>
      <c r="BQ33" s="102">
        <f t="shared" ca="1" si="5"/>
        <v>0</v>
      </c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</row>
    <row r="34" spans="1:101" ht="21">
      <c r="A34" s="99" t="str">
        <f t="shared" si="4"/>
        <v/>
      </c>
      <c r="B34" s="100"/>
      <c r="C34" s="101" t="str">
        <f ca="1">IF(AND($B34&lt;&gt;"",C$11&lt;&gt;""),IF(COUNTIF(Matches[JOURNEY],"=" &amp; $B34 &amp; " to " &amp; C$11)&gt;0,"X","-"),"")</f>
        <v/>
      </c>
      <c r="D34" s="101" t="str">
        <f ca="1">IF(AND($B34&lt;&gt;"",D$11&lt;&gt;""),IF(COUNTIF(Matches[JOURNEY],"=" &amp; $B34 &amp; " to " &amp; D$11)&gt;0,"X","-"),"")</f>
        <v/>
      </c>
      <c r="E34" s="101" t="str">
        <f ca="1">IF(AND($B34&lt;&gt;"",E$11&lt;&gt;""),IF(COUNTIF(Matches[JOURNEY],"=" &amp; $B34 &amp; " to " &amp; E$11)&gt;0,"X","-"),"")</f>
        <v/>
      </c>
      <c r="F34" s="101" t="str">
        <f ca="1">IF(AND($B34&lt;&gt;"",F$11&lt;&gt;""),IF(COUNTIF(Matches[JOURNEY],"=" &amp; $B34 &amp; " to " &amp; F$11)&gt;0,"X","-"),"")</f>
        <v/>
      </c>
      <c r="G34" s="101" t="str">
        <f ca="1">IF(AND($B34&lt;&gt;"",G$11&lt;&gt;""),IF(COUNTIF(Matches[JOURNEY],"=" &amp; $B34 &amp; " to " &amp; G$11)&gt;0,"X","-"),"")</f>
        <v/>
      </c>
      <c r="H34" s="101" t="str">
        <f ca="1">IF(AND($B34&lt;&gt;"",H$11&lt;&gt;""),IF(COUNTIF(Matches[JOURNEY],"=" &amp; $B34 &amp; " to " &amp; H$11)&gt;0,"X","-"),"")</f>
        <v/>
      </c>
      <c r="I34" s="101" t="str">
        <f ca="1">IF(AND($B34&lt;&gt;"",I$11&lt;&gt;""),IF(COUNTIF(Matches[JOURNEY],"=" &amp; $B34 &amp; " to " &amp; I$11)&gt;0,"X","-"),"")</f>
        <v/>
      </c>
      <c r="J34" s="101" t="str">
        <f ca="1">IF(AND($B34&lt;&gt;"",J$11&lt;&gt;""),IF(COUNTIF(Matches[JOURNEY],"=" &amp; $B34 &amp; " to " &amp; J$11)&gt;0,"X","-"),"")</f>
        <v/>
      </c>
      <c r="K34" s="101" t="str">
        <f ca="1">IF(AND($B34&lt;&gt;"",K$11&lt;&gt;""),IF(COUNTIF(Matches[JOURNEY],"=" &amp; $B34 &amp; " to " &amp; K$11)&gt;0,"X","-"),"")</f>
        <v/>
      </c>
      <c r="L34" s="101" t="str">
        <f ca="1">IF(AND($B34&lt;&gt;"",L$11&lt;&gt;""),IF(COUNTIF(Matches[JOURNEY],"=" &amp; $B34 &amp; " to " &amp; L$11)&gt;0,"X","-"),"")</f>
        <v/>
      </c>
      <c r="M34" s="101" t="str">
        <f ca="1">IF(AND($B34&lt;&gt;"",M$11&lt;&gt;""),IF(COUNTIF(Matches[JOURNEY],"=" &amp; $B34 &amp; " to " &amp; M$11)&gt;0,"X","-"),"")</f>
        <v/>
      </c>
      <c r="N34" s="101" t="str">
        <f>IF(AND($B34&lt;&gt;"",N$11&lt;&gt;""),IF(COUNTIF(Matches[JOURNEY],"=" &amp; $B34 &amp; " to " &amp; N$11)&gt;0,"X","-"),"")</f>
        <v/>
      </c>
      <c r="O34" s="101" t="str">
        <f>IF(AND($B34&lt;&gt;"",O$11&lt;&gt;""),IF(COUNTIF(Matches[JOURNEY],"=" &amp; $B34 &amp; " to " &amp; O$11)&gt;0,"X","-"),"")</f>
        <v/>
      </c>
      <c r="P34" s="101" t="str">
        <f>IF(AND($B34&lt;&gt;"",P$11&lt;&gt;""),IF(COUNTIF(Matches[JOURNEY],"=" &amp; $B34 &amp; " to " &amp; P$11)&gt;0,"X","-"),"")</f>
        <v/>
      </c>
      <c r="Q34" s="101" t="str">
        <f>IF(AND($B34&lt;&gt;"",Q$11&lt;&gt;""),IF(COUNTIF(Matches[JOURNEY],"=" &amp; $B34 &amp; " to " &amp; Q$11)&gt;0,"X","-"),"")</f>
        <v/>
      </c>
      <c r="R34" s="101" t="str">
        <f>IF(AND($B34&lt;&gt;"",R$11&lt;&gt;""),IF(COUNTIF(Matches[JOURNEY],"=" &amp; $B34 &amp; " to " &amp; R$11)&gt;0,"X","-"),"")</f>
        <v/>
      </c>
      <c r="S34" s="101" t="str">
        <f>IF(AND($B34&lt;&gt;"",S$11&lt;&gt;""),IF(COUNTIF(Matches[JOURNEY],"=" &amp; $B34 &amp; " to " &amp; S$11)&gt;0,"X","-"),"")</f>
        <v/>
      </c>
      <c r="T34" s="101" t="str">
        <f>IF(AND($B34&lt;&gt;"",T$11&lt;&gt;""),IF(COUNTIF(Matches[JOURNEY],"=" &amp; $B34 &amp; " to " &amp; T$11)&gt;0,"X","-"),"")</f>
        <v/>
      </c>
      <c r="U34" s="101" t="str">
        <f>IF(AND($B34&lt;&gt;"",U$11&lt;&gt;""),IF(COUNTIF(Matches[JOURNEY],"=" &amp; $B34 &amp; " to " &amp; U$11)&gt;0,"X","-"),"")</f>
        <v/>
      </c>
      <c r="V34" s="101" t="str">
        <f>IF(AND($B34&lt;&gt;"",V$11&lt;&gt;""),IF(COUNTIF(Matches[JOURNEY],"=" &amp; $B34 &amp; " to " &amp; V$11)&gt;0,"X","-"),"")</f>
        <v/>
      </c>
      <c r="W34" s="101" t="str">
        <f>IF(AND($B34&lt;&gt;"",W$11&lt;&gt;""),IF(COUNTIF(Matches[JOURNEY],"=" &amp; $B34 &amp; " to " &amp; W$11)&gt;0,"X","-"),"")</f>
        <v/>
      </c>
      <c r="X34" s="101" t="str">
        <f>IF(AND($B34&lt;&gt;"",X$11&lt;&gt;""),IF(COUNTIF(Matches[JOURNEY],"=" &amp; $B34 &amp; " to " &amp; X$11)&gt;0,"X","-"),"")</f>
        <v/>
      </c>
      <c r="Y34" s="101" t="str">
        <f>IF(AND($B34&lt;&gt;"",Y$11&lt;&gt;""),IF(COUNTIF(Matches[JOURNEY],"=" &amp; $B34 &amp; " to " &amp; Y$11)&gt;0,"X","-"),"")</f>
        <v/>
      </c>
      <c r="Z34" s="101" t="str">
        <f>IF(AND($B34&lt;&gt;"",Z$11&lt;&gt;""),IF(COUNTIF(Matches[JOURNEY],"=" &amp; $B34 &amp; " to " &amp; Z$11)&gt;0,"X","-"),"")</f>
        <v/>
      </c>
      <c r="AA34" s="101" t="str">
        <f>IF(AND($B34&lt;&gt;"",AA$11&lt;&gt;""),IF(COUNTIF(Matches[JOURNEY],"=" &amp; $B34 &amp; " to " &amp; AA$11)&gt;0,"X","-"),"")</f>
        <v/>
      </c>
      <c r="AB34" s="101" t="str">
        <f>IF(AND($B34&lt;&gt;"",AB$11&lt;&gt;""),IF(COUNTIF(Matches[JOURNEY],"=" &amp; $B34 &amp; " to " &amp; AB$11)&gt;0,"X","-"),"")</f>
        <v/>
      </c>
      <c r="AC34" s="101" t="str">
        <f>IF(AND($B34&lt;&gt;"",AC$11&lt;&gt;""),IF(COUNTIF(Matches[JOURNEY],"=" &amp; $B34 &amp; " to " &amp; AC$11)&gt;0,"X","-"),"")</f>
        <v/>
      </c>
      <c r="AD34" s="101" t="str">
        <f>IF(AND($B34&lt;&gt;"",AD$11&lt;&gt;""),IF(COUNTIF(Matches[JOURNEY],"=" &amp; $B34 &amp; " to " &amp; AD$11)&gt;0,"X","-"),"")</f>
        <v/>
      </c>
      <c r="AE34" s="101" t="str">
        <f>IF(AND($B34&lt;&gt;"",AE$11&lt;&gt;""),IF(COUNTIF(Matches[JOURNEY],"=" &amp; $B34 &amp; " to " &amp; AE$11)&gt;0,"X","-"),"")</f>
        <v/>
      </c>
      <c r="AF34" s="101" t="str">
        <f>IF(AND($B34&lt;&gt;"",AF$11&lt;&gt;""),IF(COUNTIF(Matches[JOURNEY],"=" &amp; $B34 &amp; " to " &amp; AF$11)&gt;0,"X","-"),"")</f>
        <v/>
      </c>
      <c r="AG34" s="101" t="str">
        <f>IF(AND($B34&lt;&gt;"",AG$11&lt;&gt;""),IF(COUNTIF(Matches[JOURNEY],"=" &amp; $B34 &amp; " to " &amp; AG$11)&gt;0,"X","-"),"")</f>
        <v/>
      </c>
      <c r="AH34" s="101" t="str">
        <f>IF(AND($B34&lt;&gt;"",AH$11&lt;&gt;""),IF(COUNTIF(Matches[JOURNEY],"=" &amp; $B34 &amp; " to " &amp; AH$11)&gt;0,"X","-"),"")</f>
        <v/>
      </c>
      <c r="AI34" s="101" t="str">
        <f>IF(AND($B34&lt;&gt;"",AI$11&lt;&gt;""),IF(COUNTIF(Matches[JOURNEY],"=" &amp; $B34 &amp; " to " &amp; AI$11)&gt;0,"X","-"),"")</f>
        <v/>
      </c>
      <c r="AJ34" s="101" t="str">
        <f>IF(AND($B34&lt;&gt;"",AJ$11&lt;&gt;""),IF(COUNTIF(Matches[JOURNEY],"=" &amp; $B34 &amp; " to " &amp; AJ$11)&gt;0,"X","-"),"")</f>
        <v/>
      </c>
      <c r="AK34" s="101" t="str">
        <f>IF(AND($B34&lt;&gt;"",AK$11&lt;&gt;""),IF(COUNTIF(Matches[JOURNEY],"=" &amp; $B34 &amp; " to " &amp; AK$11)&gt;0,"X","-"),"")</f>
        <v/>
      </c>
      <c r="AL34" s="101" t="str">
        <f>IF(AND($B34&lt;&gt;"",AL$11&lt;&gt;""),IF(COUNTIF(Matches[JOURNEY],"=" &amp; $B34 &amp; " to " &amp; AL$11)&gt;0,"X","-"),"")</f>
        <v/>
      </c>
      <c r="AM34" s="101" t="str">
        <f>IF(AND($B34&lt;&gt;"",AM$11&lt;&gt;""),IF(COUNTIF(Matches[JOURNEY],"=" &amp; $B34 &amp; " to " &amp; AM$11)&gt;0,"X","-"),"")</f>
        <v/>
      </c>
      <c r="AN34" s="101" t="str">
        <f>IF(AND($B34&lt;&gt;"",AN$11&lt;&gt;""),IF(COUNTIF(Matches[JOURNEY],"=" &amp; $B34 &amp; " to " &amp; AN$11)&gt;0,"X","-"),"")</f>
        <v/>
      </c>
      <c r="AO34" s="101" t="str">
        <f>IF(AND($B34&lt;&gt;"",AO$11&lt;&gt;""),IF(COUNTIF(Matches[JOURNEY],"=" &amp; $B34 &amp; " to " &amp; AO$11)&gt;0,"X","-"),"")</f>
        <v/>
      </c>
      <c r="AP34" s="101" t="str">
        <f>IF(AND($B34&lt;&gt;"",AP$11&lt;&gt;""),IF(COUNTIF(Matches[JOURNEY],"=" &amp; $B34 &amp; " to " &amp; AP$11)&gt;0,"X","-"),"")</f>
        <v/>
      </c>
      <c r="AQ34" s="101" t="str">
        <f>IF(AND($B34&lt;&gt;"",AQ$11&lt;&gt;""),IF(COUNTIF(Matches[JOURNEY],"=" &amp; $B34 &amp; " to " &amp; AQ$11)&gt;0,"X","-"),"")</f>
        <v/>
      </c>
      <c r="AR34" s="101" t="str">
        <f>IF(AND($B34&lt;&gt;"",AR$11&lt;&gt;""),IF(COUNTIF(Matches[JOURNEY],"=" &amp; $B34 &amp; " to " &amp; AR$11)&gt;0,"X","-"),"")</f>
        <v/>
      </c>
      <c r="AS34" s="101" t="str">
        <f>IF(AND($B34&lt;&gt;"",AS$11&lt;&gt;""),IF(COUNTIF(Matches[JOURNEY],"=" &amp; $B34 &amp; " to " &amp; AS$11)&gt;0,"X","-"),"")</f>
        <v/>
      </c>
      <c r="AT34" s="101" t="str">
        <f>IF(AND($B34&lt;&gt;"",AT$11&lt;&gt;""),IF(COUNTIF(Matches[JOURNEY],"=" &amp; $B34 &amp; " to " &amp; AT$11)&gt;0,"X","-"),"")</f>
        <v/>
      </c>
      <c r="AU34" s="101" t="str">
        <f>IF(AND($B34&lt;&gt;"",AU$11&lt;&gt;""),IF(COUNTIF(Matches[JOURNEY],"=" &amp; $B34 &amp; " to " &amp; AU$11)&gt;0,"X","-"),"")</f>
        <v/>
      </c>
      <c r="AV34" s="101" t="str">
        <f>IF(AND($B34&lt;&gt;"",AV$11&lt;&gt;""),IF(COUNTIF(Matches[JOURNEY],"=" &amp; $B34 &amp; " to " &amp; AV$11)&gt;0,"X","-"),"")</f>
        <v/>
      </c>
      <c r="AW34" s="101" t="str">
        <f>IF(AND($B34&lt;&gt;"",AW$11&lt;&gt;""),IF(COUNTIF(Matches[JOURNEY],"=" &amp; $B34 &amp; " to " &amp; AW$11)&gt;0,"X","-"),"")</f>
        <v/>
      </c>
      <c r="AX34" s="101" t="str">
        <f>IF(AND($B34&lt;&gt;"",AX$11&lt;&gt;""),IF(COUNTIF(Matches[JOURNEY],"=" &amp; $B34 &amp; " to " &amp; AX$11)&gt;0,"X","-"),"")</f>
        <v/>
      </c>
      <c r="AY34" s="101" t="str">
        <f>IF(AND($B34&lt;&gt;"",AY$11&lt;&gt;""),IF(COUNTIF(Matches[JOURNEY],"=" &amp; $B34 &amp; " to " &amp; AY$11)&gt;0,"X","-"),"")</f>
        <v/>
      </c>
      <c r="AZ34" s="101" t="str">
        <f>IF(AND($B34&lt;&gt;"",AZ$11&lt;&gt;""),IF(COUNTIF(Matches[JOURNEY],"=" &amp; $B34 &amp; " to " &amp; AZ$11)&gt;0,"X","-"),"")</f>
        <v/>
      </c>
      <c r="BA34" s="101" t="str">
        <f>IF(AND($B34&lt;&gt;"",BA$11&lt;&gt;""),IF(COUNTIF(Matches[JOURNEY],"=" &amp; $B34 &amp; " to " &amp; BA$11)&gt;0,"X","-"),"")</f>
        <v/>
      </c>
      <c r="BB34" s="101" t="str">
        <f>IF(AND($B34&lt;&gt;"",BB$11&lt;&gt;""),IF(COUNTIF(Matches[JOURNEY],"=" &amp; $B34 &amp; " to " &amp; BB$11)&gt;0,"X","-"),"")</f>
        <v/>
      </c>
      <c r="BC34" s="101" t="str">
        <f>IF(AND($B34&lt;&gt;"",BC$11&lt;&gt;""),IF(COUNTIF(Matches[JOURNEY],"=" &amp; $B34 &amp; " to " &amp; BC$11)&gt;0,"X","-"),"")</f>
        <v/>
      </c>
      <c r="BD34" s="101" t="str">
        <f>IF(AND($B34&lt;&gt;"",BD$11&lt;&gt;""),IF(COUNTIF(Matches[JOURNEY],"=" &amp; $B34 &amp; " to " &amp; BD$11)&gt;0,"X","-"),"")</f>
        <v/>
      </c>
      <c r="BE34" s="101" t="str">
        <f>IF(AND($B34&lt;&gt;"",BE$11&lt;&gt;""),IF(COUNTIF(Matches[JOURNEY],"=" &amp; $B34 &amp; " to " &amp; BE$11)&gt;0,"X","-"),"")</f>
        <v/>
      </c>
      <c r="BF34" s="101" t="str">
        <f>IF(AND($B34&lt;&gt;"",BF$11&lt;&gt;""),IF(COUNTIF(Matches[JOURNEY],"=" &amp; $B34 &amp; " to " &amp; BF$11)&gt;0,"X","-"),"")</f>
        <v/>
      </c>
      <c r="BG34" s="101" t="str">
        <f>IF(AND($B34&lt;&gt;"",BG$11&lt;&gt;""),IF(COUNTIF(Matches[JOURNEY],"=" &amp; $B34 &amp; " to " &amp; BG$11)&gt;0,"X","-"),"")</f>
        <v/>
      </c>
      <c r="BH34" s="101" t="str">
        <f>IF(AND($B34&lt;&gt;"",BH$11&lt;&gt;""),IF(COUNTIF(Matches[JOURNEY],"=" &amp; $B34 &amp; " to " &amp; BH$11)&gt;0,"X","-"),"")</f>
        <v/>
      </c>
      <c r="BI34" s="101" t="str">
        <f>IF(AND($B34&lt;&gt;"",BI$11&lt;&gt;""),IF(COUNTIF(Matches[JOURNEY],"=" &amp; $B34 &amp; " to " &amp; BI$11)&gt;0,"X","-"),"")</f>
        <v/>
      </c>
      <c r="BJ34" s="101" t="str">
        <f>IF(AND($B34&lt;&gt;"",BJ$11&lt;&gt;""),IF(COUNTIF(Matches[JOURNEY],"=" &amp; $B34 &amp; " to " &amp; BJ$11)&gt;0,"X","-"),"")</f>
        <v/>
      </c>
      <c r="BK34" s="101" t="str">
        <f>IF(AND($B34&lt;&gt;"",BK$11&lt;&gt;""),IF(COUNTIF(Matches[JOURNEY],"=" &amp; $B34 &amp; " to " &amp; BK$11)&gt;0,"X","-"),"")</f>
        <v/>
      </c>
      <c r="BL34" s="101" t="str">
        <f>IF(AND($B34&lt;&gt;"",BL$11&lt;&gt;""),IF(COUNTIF(Matches[JOURNEY],"=" &amp; $B34 &amp; " to " &amp; BL$11)&gt;0,"X","-"),"")</f>
        <v/>
      </c>
      <c r="BM34" s="101" t="str">
        <f>IF(AND($B34&lt;&gt;"",BM$11&lt;&gt;""),IF(COUNTIF(Matches[JOURNEY],"=" &amp; $B34 &amp; " to " &amp; BM$11)&gt;0,"X","-"),"")</f>
        <v/>
      </c>
      <c r="BN34" s="101" t="str">
        <f>IF(AND($B34&lt;&gt;"",BN$11&lt;&gt;""),IF(COUNTIF(Matches[JOURNEY],"=" &amp; $B34 &amp; " to " &amp; BN$11)&gt;0,"X","-"),"")</f>
        <v/>
      </c>
      <c r="BO34" s="101" t="str">
        <f>IF(AND($B34&lt;&gt;"",BO$11&lt;&gt;""),IF(COUNTIF(Matches[JOURNEY],"=" &amp; $B34 &amp; " to " &amp; BO$11)&gt;0,"X","-"),"")</f>
        <v/>
      </c>
      <c r="BP34" s="101" t="str">
        <f>IF(AND($B34&lt;&gt;"",BP$11&lt;&gt;""),IF(COUNTIF(Matches[JOURNEY],"=" &amp; $B34 &amp; " to " &amp; BP$11)&gt;0,"X","-"),"")</f>
        <v/>
      </c>
      <c r="BQ34" s="102">
        <f t="shared" ca="1" si="5"/>
        <v>0</v>
      </c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</row>
    <row r="35" spans="1:101" ht="21">
      <c r="A35" s="99" t="str">
        <f t="shared" si="4"/>
        <v/>
      </c>
      <c r="B35" s="100"/>
      <c r="C35" s="101" t="str">
        <f ca="1">IF(AND($B35&lt;&gt;"",C$11&lt;&gt;""),IF(COUNTIF(Matches[JOURNEY],"=" &amp; $B35 &amp; " to " &amp; C$11)&gt;0,"X","-"),"")</f>
        <v/>
      </c>
      <c r="D35" s="101" t="str">
        <f ca="1">IF(AND($B35&lt;&gt;"",D$11&lt;&gt;""),IF(COUNTIF(Matches[JOURNEY],"=" &amp; $B35 &amp; " to " &amp; D$11)&gt;0,"X","-"),"")</f>
        <v/>
      </c>
      <c r="E35" s="101" t="str">
        <f ca="1">IF(AND($B35&lt;&gt;"",E$11&lt;&gt;""),IF(COUNTIF(Matches[JOURNEY],"=" &amp; $B35 &amp; " to " &amp; E$11)&gt;0,"X","-"),"")</f>
        <v/>
      </c>
      <c r="F35" s="101" t="str">
        <f ca="1">IF(AND($B35&lt;&gt;"",F$11&lt;&gt;""),IF(COUNTIF(Matches[JOURNEY],"=" &amp; $B35 &amp; " to " &amp; F$11)&gt;0,"X","-"),"")</f>
        <v/>
      </c>
      <c r="G35" s="101" t="str">
        <f ca="1">IF(AND($B35&lt;&gt;"",G$11&lt;&gt;""),IF(COUNTIF(Matches[JOURNEY],"=" &amp; $B35 &amp; " to " &amp; G$11)&gt;0,"X","-"),"")</f>
        <v/>
      </c>
      <c r="H35" s="101" t="str">
        <f ca="1">IF(AND($B35&lt;&gt;"",H$11&lt;&gt;""),IF(COUNTIF(Matches[JOURNEY],"=" &amp; $B35 &amp; " to " &amp; H$11)&gt;0,"X","-"),"")</f>
        <v/>
      </c>
      <c r="I35" s="101" t="str">
        <f ca="1">IF(AND($B35&lt;&gt;"",I$11&lt;&gt;""),IF(COUNTIF(Matches[JOURNEY],"=" &amp; $B35 &amp; " to " &amp; I$11)&gt;0,"X","-"),"")</f>
        <v/>
      </c>
      <c r="J35" s="101" t="str">
        <f ca="1">IF(AND($B35&lt;&gt;"",J$11&lt;&gt;""),IF(COUNTIF(Matches[JOURNEY],"=" &amp; $B35 &amp; " to " &amp; J$11)&gt;0,"X","-"),"")</f>
        <v/>
      </c>
      <c r="K35" s="101" t="str">
        <f ca="1">IF(AND($B35&lt;&gt;"",K$11&lt;&gt;""),IF(COUNTIF(Matches[JOURNEY],"=" &amp; $B35 &amp; " to " &amp; K$11)&gt;0,"X","-"),"")</f>
        <v/>
      </c>
      <c r="L35" s="101" t="str">
        <f ca="1">IF(AND($B35&lt;&gt;"",L$11&lt;&gt;""),IF(COUNTIF(Matches[JOURNEY],"=" &amp; $B35 &amp; " to " &amp; L$11)&gt;0,"X","-"),"")</f>
        <v/>
      </c>
      <c r="M35" s="101" t="str">
        <f ca="1">IF(AND($B35&lt;&gt;"",M$11&lt;&gt;""),IF(COUNTIF(Matches[JOURNEY],"=" &amp; $B35 &amp; " to " &amp; M$11)&gt;0,"X","-"),"")</f>
        <v/>
      </c>
      <c r="N35" s="101" t="str">
        <f>IF(AND($B35&lt;&gt;"",N$11&lt;&gt;""),IF(COUNTIF(Matches[JOURNEY],"=" &amp; $B35 &amp; " to " &amp; N$11)&gt;0,"X","-"),"")</f>
        <v/>
      </c>
      <c r="O35" s="101" t="str">
        <f>IF(AND($B35&lt;&gt;"",O$11&lt;&gt;""),IF(COUNTIF(Matches[JOURNEY],"=" &amp; $B35 &amp; " to " &amp; O$11)&gt;0,"X","-"),"")</f>
        <v/>
      </c>
      <c r="P35" s="101" t="str">
        <f>IF(AND($B35&lt;&gt;"",P$11&lt;&gt;""),IF(COUNTIF(Matches[JOURNEY],"=" &amp; $B35 &amp; " to " &amp; P$11)&gt;0,"X","-"),"")</f>
        <v/>
      </c>
      <c r="Q35" s="101" t="str">
        <f>IF(AND($B35&lt;&gt;"",Q$11&lt;&gt;""),IF(COUNTIF(Matches[JOURNEY],"=" &amp; $B35 &amp; " to " &amp; Q$11)&gt;0,"X","-"),"")</f>
        <v/>
      </c>
      <c r="R35" s="101" t="str">
        <f>IF(AND($B35&lt;&gt;"",R$11&lt;&gt;""),IF(COUNTIF(Matches[JOURNEY],"=" &amp; $B35 &amp; " to " &amp; R$11)&gt;0,"X","-"),"")</f>
        <v/>
      </c>
      <c r="S35" s="101" t="str">
        <f>IF(AND($B35&lt;&gt;"",S$11&lt;&gt;""),IF(COUNTIF(Matches[JOURNEY],"=" &amp; $B35 &amp; " to " &amp; S$11)&gt;0,"X","-"),"")</f>
        <v/>
      </c>
      <c r="T35" s="101" t="str">
        <f>IF(AND($B35&lt;&gt;"",T$11&lt;&gt;""),IF(COUNTIF(Matches[JOURNEY],"=" &amp; $B35 &amp; " to " &amp; T$11)&gt;0,"X","-"),"")</f>
        <v/>
      </c>
      <c r="U35" s="101" t="str">
        <f>IF(AND($B35&lt;&gt;"",U$11&lt;&gt;""),IF(COUNTIF(Matches[JOURNEY],"=" &amp; $B35 &amp; " to " &amp; U$11)&gt;0,"X","-"),"")</f>
        <v/>
      </c>
      <c r="V35" s="101" t="str">
        <f>IF(AND($B35&lt;&gt;"",V$11&lt;&gt;""),IF(COUNTIF(Matches[JOURNEY],"=" &amp; $B35 &amp; " to " &amp; V$11)&gt;0,"X","-"),"")</f>
        <v/>
      </c>
      <c r="W35" s="101" t="str">
        <f>IF(AND($B35&lt;&gt;"",W$11&lt;&gt;""),IF(COUNTIF(Matches[JOURNEY],"=" &amp; $B35 &amp; " to " &amp; W$11)&gt;0,"X","-"),"")</f>
        <v/>
      </c>
      <c r="X35" s="101" t="str">
        <f>IF(AND($B35&lt;&gt;"",X$11&lt;&gt;""),IF(COUNTIF(Matches[JOURNEY],"=" &amp; $B35 &amp; " to " &amp; X$11)&gt;0,"X","-"),"")</f>
        <v/>
      </c>
      <c r="Y35" s="101" t="str">
        <f>IF(AND($B35&lt;&gt;"",Y$11&lt;&gt;""),IF(COUNTIF(Matches[JOURNEY],"=" &amp; $B35 &amp; " to " &amp; Y$11)&gt;0,"X","-"),"")</f>
        <v/>
      </c>
      <c r="Z35" s="101" t="str">
        <f>IF(AND($B35&lt;&gt;"",Z$11&lt;&gt;""),IF(COUNTIF(Matches[JOURNEY],"=" &amp; $B35 &amp; " to " &amp; Z$11)&gt;0,"X","-"),"")</f>
        <v/>
      </c>
      <c r="AA35" s="101" t="str">
        <f>IF(AND($B35&lt;&gt;"",AA$11&lt;&gt;""),IF(COUNTIF(Matches[JOURNEY],"=" &amp; $B35 &amp; " to " &amp; AA$11)&gt;0,"X","-"),"")</f>
        <v/>
      </c>
      <c r="AB35" s="101" t="str">
        <f>IF(AND($B35&lt;&gt;"",AB$11&lt;&gt;""),IF(COUNTIF(Matches[JOURNEY],"=" &amp; $B35 &amp; " to " &amp; AB$11)&gt;0,"X","-"),"")</f>
        <v/>
      </c>
      <c r="AC35" s="101" t="str">
        <f>IF(AND($B35&lt;&gt;"",AC$11&lt;&gt;""),IF(COUNTIF(Matches[JOURNEY],"=" &amp; $B35 &amp; " to " &amp; AC$11)&gt;0,"X","-"),"")</f>
        <v/>
      </c>
      <c r="AD35" s="101" t="str">
        <f>IF(AND($B35&lt;&gt;"",AD$11&lt;&gt;""),IF(COUNTIF(Matches[JOURNEY],"=" &amp; $B35 &amp; " to " &amp; AD$11)&gt;0,"X","-"),"")</f>
        <v/>
      </c>
      <c r="AE35" s="101" t="str">
        <f>IF(AND($B35&lt;&gt;"",AE$11&lt;&gt;""),IF(COUNTIF(Matches[JOURNEY],"=" &amp; $B35 &amp; " to " &amp; AE$11)&gt;0,"X","-"),"")</f>
        <v/>
      </c>
      <c r="AF35" s="101" t="str">
        <f>IF(AND($B35&lt;&gt;"",AF$11&lt;&gt;""),IF(COUNTIF(Matches[JOURNEY],"=" &amp; $B35 &amp; " to " &amp; AF$11)&gt;0,"X","-"),"")</f>
        <v/>
      </c>
      <c r="AG35" s="101" t="str">
        <f>IF(AND($B35&lt;&gt;"",AG$11&lt;&gt;""),IF(COUNTIF(Matches[JOURNEY],"=" &amp; $B35 &amp; " to " &amp; AG$11)&gt;0,"X","-"),"")</f>
        <v/>
      </c>
      <c r="AH35" s="101" t="str">
        <f>IF(AND($B35&lt;&gt;"",AH$11&lt;&gt;""),IF(COUNTIF(Matches[JOURNEY],"=" &amp; $B35 &amp; " to " &amp; AH$11)&gt;0,"X","-"),"")</f>
        <v/>
      </c>
      <c r="AI35" s="101" t="str">
        <f>IF(AND($B35&lt;&gt;"",AI$11&lt;&gt;""),IF(COUNTIF(Matches[JOURNEY],"=" &amp; $B35 &amp; " to " &amp; AI$11)&gt;0,"X","-"),"")</f>
        <v/>
      </c>
      <c r="AJ35" s="101" t="str">
        <f>IF(AND($B35&lt;&gt;"",AJ$11&lt;&gt;""),IF(COUNTIF(Matches[JOURNEY],"=" &amp; $B35 &amp; " to " &amp; AJ$11)&gt;0,"X","-"),"")</f>
        <v/>
      </c>
      <c r="AK35" s="101" t="str">
        <f>IF(AND($B35&lt;&gt;"",AK$11&lt;&gt;""),IF(COUNTIF(Matches[JOURNEY],"=" &amp; $B35 &amp; " to " &amp; AK$11)&gt;0,"X","-"),"")</f>
        <v/>
      </c>
      <c r="AL35" s="101" t="str">
        <f>IF(AND($B35&lt;&gt;"",AL$11&lt;&gt;""),IF(COUNTIF(Matches[JOURNEY],"=" &amp; $B35 &amp; " to " &amp; AL$11)&gt;0,"X","-"),"")</f>
        <v/>
      </c>
      <c r="AM35" s="101" t="str">
        <f>IF(AND($B35&lt;&gt;"",AM$11&lt;&gt;""),IF(COUNTIF(Matches[JOURNEY],"=" &amp; $B35 &amp; " to " &amp; AM$11)&gt;0,"X","-"),"")</f>
        <v/>
      </c>
      <c r="AN35" s="101" t="str">
        <f>IF(AND($B35&lt;&gt;"",AN$11&lt;&gt;""),IF(COUNTIF(Matches[JOURNEY],"=" &amp; $B35 &amp; " to " &amp; AN$11)&gt;0,"X","-"),"")</f>
        <v/>
      </c>
      <c r="AO35" s="101" t="str">
        <f>IF(AND($B35&lt;&gt;"",AO$11&lt;&gt;""),IF(COUNTIF(Matches[JOURNEY],"=" &amp; $B35 &amp; " to " &amp; AO$11)&gt;0,"X","-"),"")</f>
        <v/>
      </c>
      <c r="AP35" s="101" t="str">
        <f>IF(AND($B35&lt;&gt;"",AP$11&lt;&gt;""),IF(COUNTIF(Matches[JOURNEY],"=" &amp; $B35 &amp; " to " &amp; AP$11)&gt;0,"X","-"),"")</f>
        <v/>
      </c>
      <c r="AQ35" s="101" t="str">
        <f>IF(AND($B35&lt;&gt;"",AQ$11&lt;&gt;""),IF(COUNTIF(Matches[JOURNEY],"=" &amp; $B35 &amp; " to " &amp; AQ$11)&gt;0,"X","-"),"")</f>
        <v/>
      </c>
      <c r="AR35" s="101" t="str">
        <f>IF(AND($B35&lt;&gt;"",AR$11&lt;&gt;""),IF(COUNTIF(Matches[JOURNEY],"=" &amp; $B35 &amp; " to " &amp; AR$11)&gt;0,"X","-"),"")</f>
        <v/>
      </c>
      <c r="AS35" s="101" t="str">
        <f>IF(AND($B35&lt;&gt;"",AS$11&lt;&gt;""),IF(COUNTIF(Matches[JOURNEY],"=" &amp; $B35 &amp; " to " &amp; AS$11)&gt;0,"X","-"),"")</f>
        <v/>
      </c>
      <c r="AT35" s="101" t="str">
        <f>IF(AND($B35&lt;&gt;"",AT$11&lt;&gt;""),IF(COUNTIF(Matches[JOURNEY],"=" &amp; $B35 &amp; " to " &amp; AT$11)&gt;0,"X","-"),"")</f>
        <v/>
      </c>
      <c r="AU35" s="101" t="str">
        <f>IF(AND($B35&lt;&gt;"",AU$11&lt;&gt;""),IF(COUNTIF(Matches[JOURNEY],"=" &amp; $B35 &amp; " to " &amp; AU$11)&gt;0,"X","-"),"")</f>
        <v/>
      </c>
      <c r="AV35" s="101" t="str">
        <f>IF(AND($B35&lt;&gt;"",AV$11&lt;&gt;""),IF(COUNTIF(Matches[JOURNEY],"=" &amp; $B35 &amp; " to " &amp; AV$11)&gt;0,"X","-"),"")</f>
        <v/>
      </c>
      <c r="AW35" s="101" t="str">
        <f>IF(AND($B35&lt;&gt;"",AW$11&lt;&gt;""),IF(COUNTIF(Matches[JOURNEY],"=" &amp; $B35 &amp; " to " &amp; AW$11)&gt;0,"X","-"),"")</f>
        <v/>
      </c>
      <c r="AX35" s="101" t="str">
        <f>IF(AND($B35&lt;&gt;"",AX$11&lt;&gt;""),IF(COUNTIF(Matches[JOURNEY],"=" &amp; $B35 &amp; " to " &amp; AX$11)&gt;0,"X","-"),"")</f>
        <v/>
      </c>
      <c r="AY35" s="101" t="str">
        <f>IF(AND($B35&lt;&gt;"",AY$11&lt;&gt;""),IF(COUNTIF(Matches[JOURNEY],"=" &amp; $B35 &amp; " to " &amp; AY$11)&gt;0,"X","-"),"")</f>
        <v/>
      </c>
      <c r="AZ35" s="101" t="str">
        <f>IF(AND($B35&lt;&gt;"",AZ$11&lt;&gt;""),IF(COUNTIF(Matches[JOURNEY],"=" &amp; $B35 &amp; " to " &amp; AZ$11)&gt;0,"X","-"),"")</f>
        <v/>
      </c>
      <c r="BA35" s="101" t="str">
        <f>IF(AND($B35&lt;&gt;"",BA$11&lt;&gt;""),IF(COUNTIF(Matches[JOURNEY],"=" &amp; $B35 &amp; " to " &amp; BA$11)&gt;0,"X","-"),"")</f>
        <v/>
      </c>
      <c r="BB35" s="101" t="str">
        <f>IF(AND($B35&lt;&gt;"",BB$11&lt;&gt;""),IF(COUNTIF(Matches[JOURNEY],"=" &amp; $B35 &amp; " to " &amp; BB$11)&gt;0,"X","-"),"")</f>
        <v/>
      </c>
      <c r="BC35" s="101" t="str">
        <f>IF(AND($B35&lt;&gt;"",BC$11&lt;&gt;""),IF(COUNTIF(Matches[JOURNEY],"=" &amp; $B35 &amp; " to " &amp; BC$11)&gt;0,"X","-"),"")</f>
        <v/>
      </c>
      <c r="BD35" s="101" t="str">
        <f>IF(AND($B35&lt;&gt;"",BD$11&lt;&gt;""),IF(COUNTIF(Matches[JOURNEY],"=" &amp; $B35 &amp; " to " &amp; BD$11)&gt;0,"X","-"),"")</f>
        <v/>
      </c>
      <c r="BE35" s="101" t="str">
        <f>IF(AND($B35&lt;&gt;"",BE$11&lt;&gt;""),IF(COUNTIF(Matches[JOURNEY],"=" &amp; $B35 &amp; " to " &amp; BE$11)&gt;0,"X","-"),"")</f>
        <v/>
      </c>
      <c r="BF35" s="101" t="str">
        <f>IF(AND($B35&lt;&gt;"",BF$11&lt;&gt;""),IF(COUNTIF(Matches[JOURNEY],"=" &amp; $B35 &amp; " to " &amp; BF$11)&gt;0,"X","-"),"")</f>
        <v/>
      </c>
      <c r="BG35" s="101" t="str">
        <f>IF(AND($B35&lt;&gt;"",BG$11&lt;&gt;""),IF(COUNTIF(Matches[JOURNEY],"=" &amp; $B35 &amp; " to " &amp; BG$11)&gt;0,"X","-"),"")</f>
        <v/>
      </c>
      <c r="BH35" s="101" t="str">
        <f>IF(AND($B35&lt;&gt;"",BH$11&lt;&gt;""),IF(COUNTIF(Matches[JOURNEY],"=" &amp; $B35 &amp; " to " &amp; BH$11)&gt;0,"X","-"),"")</f>
        <v/>
      </c>
      <c r="BI35" s="101" t="str">
        <f>IF(AND($B35&lt;&gt;"",BI$11&lt;&gt;""),IF(COUNTIF(Matches[JOURNEY],"=" &amp; $B35 &amp; " to " &amp; BI$11)&gt;0,"X","-"),"")</f>
        <v/>
      </c>
      <c r="BJ35" s="101" t="str">
        <f>IF(AND($B35&lt;&gt;"",BJ$11&lt;&gt;""),IF(COUNTIF(Matches[JOURNEY],"=" &amp; $B35 &amp; " to " &amp; BJ$11)&gt;0,"X","-"),"")</f>
        <v/>
      </c>
      <c r="BK35" s="101" t="str">
        <f>IF(AND($B35&lt;&gt;"",BK$11&lt;&gt;""),IF(COUNTIF(Matches[JOURNEY],"=" &amp; $B35 &amp; " to " &amp; BK$11)&gt;0,"X","-"),"")</f>
        <v/>
      </c>
      <c r="BL35" s="101" t="str">
        <f>IF(AND($B35&lt;&gt;"",BL$11&lt;&gt;""),IF(COUNTIF(Matches[JOURNEY],"=" &amp; $B35 &amp; " to " &amp; BL$11)&gt;0,"X","-"),"")</f>
        <v/>
      </c>
      <c r="BM35" s="101" t="str">
        <f>IF(AND($B35&lt;&gt;"",BM$11&lt;&gt;""),IF(COUNTIF(Matches[JOURNEY],"=" &amp; $B35 &amp; " to " &amp; BM$11)&gt;0,"X","-"),"")</f>
        <v/>
      </c>
      <c r="BN35" s="101" t="str">
        <f>IF(AND($B35&lt;&gt;"",BN$11&lt;&gt;""),IF(COUNTIF(Matches[JOURNEY],"=" &amp; $B35 &amp; " to " &amp; BN$11)&gt;0,"X","-"),"")</f>
        <v/>
      </c>
      <c r="BO35" s="101" t="str">
        <f>IF(AND($B35&lt;&gt;"",BO$11&lt;&gt;""),IF(COUNTIF(Matches[JOURNEY],"=" &amp; $B35 &amp; " to " &amp; BO$11)&gt;0,"X","-"),"")</f>
        <v/>
      </c>
      <c r="BP35" s="101" t="str">
        <f>IF(AND($B35&lt;&gt;"",BP$11&lt;&gt;""),IF(COUNTIF(Matches[JOURNEY],"=" &amp; $B35 &amp; " to " &amp; BP$11)&gt;0,"X","-"),"")</f>
        <v/>
      </c>
      <c r="BQ35" s="102">
        <f t="shared" ca="1" si="5"/>
        <v>0</v>
      </c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</row>
    <row r="36" spans="1:101" ht="21">
      <c r="A36" s="99" t="str">
        <f t="shared" si="4"/>
        <v/>
      </c>
      <c r="B36" s="100"/>
      <c r="C36" s="101" t="str">
        <f ca="1">IF(AND($B36&lt;&gt;"",C$11&lt;&gt;""),IF(COUNTIF(Matches[JOURNEY],"=" &amp; $B36 &amp; " to " &amp; C$11)&gt;0,"X","-"),"")</f>
        <v/>
      </c>
      <c r="D36" s="101" t="str">
        <f ca="1">IF(AND($B36&lt;&gt;"",D$11&lt;&gt;""),IF(COUNTIF(Matches[JOURNEY],"=" &amp; $B36 &amp; " to " &amp; D$11)&gt;0,"X","-"),"")</f>
        <v/>
      </c>
      <c r="E36" s="101" t="str">
        <f ca="1">IF(AND($B36&lt;&gt;"",E$11&lt;&gt;""),IF(COUNTIF(Matches[JOURNEY],"=" &amp; $B36 &amp; " to " &amp; E$11)&gt;0,"X","-"),"")</f>
        <v/>
      </c>
      <c r="F36" s="101" t="str">
        <f ca="1">IF(AND($B36&lt;&gt;"",F$11&lt;&gt;""),IF(COUNTIF(Matches[JOURNEY],"=" &amp; $B36 &amp; " to " &amp; F$11)&gt;0,"X","-"),"")</f>
        <v/>
      </c>
      <c r="G36" s="101" t="str">
        <f ca="1">IF(AND($B36&lt;&gt;"",G$11&lt;&gt;""),IF(COUNTIF(Matches[JOURNEY],"=" &amp; $B36 &amp; " to " &amp; G$11)&gt;0,"X","-"),"")</f>
        <v/>
      </c>
      <c r="H36" s="101" t="str">
        <f ca="1">IF(AND($B36&lt;&gt;"",H$11&lt;&gt;""),IF(COUNTIF(Matches[JOURNEY],"=" &amp; $B36 &amp; " to " &amp; H$11)&gt;0,"X","-"),"")</f>
        <v/>
      </c>
      <c r="I36" s="101" t="str">
        <f ca="1">IF(AND($B36&lt;&gt;"",I$11&lt;&gt;""),IF(COUNTIF(Matches[JOURNEY],"=" &amp; $B36 &amp; " to " &amp; I$11)&gt;0,"X","-"),"")</f>
        <v/>
      </c>
      <c r="J36" s="101" t="str">
        <f ca="1">IF(AND($B36&lt;&gt;"",J$11&lt;&gt;""),IF(COUNTIF(Matches[JOURNEY],"=" &amp; $B36 &amp; " to " &amp; J$11)&gt;0,"X","-"),"")</f>
        <v/>
      </c>
      <c r="K36" s="101" t="str">
        <f ca="1">IF(AND($B36&lt;&gt;"",K$11&lt;&gt;""),IF(COUNTIF(Matches[JOURNEY],"=" &amp; $B36 &amp; " to " &amp; K$11)&gt;0,"X","-"),"")</f>
        <v/>
      </c>
      <c r="L36" s="101" t="str">
        <f ca="1">IF(AND($B36&lt;&gt;"",L$11&lt;&gt;""),IF(COUNTIF(Matches[JOURNEY],"=" &amp; $B36 &amp; " to " &amp; L$11)&gt;0,"X","-"),"")</f>
        <v/>
      </c>
      <c r="M36" s="101" t="str">
        <f ca="1">IF(AND($B36&lt;&gt;"",M$11&lt;&gt;""),IF(COUNTIF(Matches[JOURNEY],"=" &amp; $B36 &amp; " to " &amp; M$11)&gt;0,"X","-"),"")</f>
        <v/>
      </c>
      <c r="N36" s="101" t="str">
        <f>IF(AND($B36&lt;&gt;"",N$11&lt;&gt;""),IF(COUNTIF(Matches[JOURNEY],"=" &amp; $B36 &amp; " to " &amp; N$11)&gt;0,"X","-"),"")</f>
        <v/>
      </c>
      <c r="O36" s="101" t="str">
        <f>IF(AND($B36&lt;&gt;"",O$11&lt;&gt;""),IF(COUNTIF(Matches[JOURNEY],"=" &amp; $B36 &amp; " to " &amp; O$11)&gt;0,"X","-"),"")</f>
        <v/>
      </c>
      <c r="P36" s="101" t="str">
        <f>IF(AND($B36&lt;&gt;"",P$11&lt;&gt;""),IF(COUNTIF(Matches[JOURNEY],"=" &amp; $B36 &amp; " to " &amp; P$11)&gt;0,"X","-"),"")</f>
        <v/>
      </c>
      <c r="Q36" s="101" t="str">
        <f>IF(AND($B36&lt;&gt;"",Q$11&lt;&gt;""),IF(COUNTIF(Matches[JOURNEY],"=" &amp; $B36 &amp; " to " &amp; Q$11)&gt;0,"X","-"),"")</f>
        <v/>
      </c>
      <c r="R36" s="101" t="str">
        <f>IF(AND($B36&lt;&gt;"",R$11&lt;&gt;""),IF(COUNTIF(Matches[JOURNEY],"=" &amp; $B36 &amp; " to " &amp; R$11)&gt;0,"X","-"),"")</f>
        <v/>
      </c>
      <c r="S36" s="101" t="str">
        <f>IF(AND($B36&lt;&gt;"",S$11&lt;&gt;""),IF(COUNTIF(Matches[JOURNEY],"=" &amp; $B36 &amp; " to " &amp; S$11)&gt;0,"X","-"),"")</f>
        <v/>
      </c>
      <c r="T36" s="101" t="str">
        <f>IF(AND($B36&lt;&gt;"",T$11&lt;&gt;""),IF(COUNTIF(Matches[JOURNEY],"=" &amp; $B36 &amp; " to " &amp; T$11)&gt;0,"X","-"),"")</f>
        <v/>
      </c>
      <c r="U36" s="101" t="str">
        <f>IF(AND($B36&lt;&gt;"",U$11&lt;&gt;""),IF(COUNTIF(Matches[JOURNEY],"=" &amp; $B36 &amp; " to " &amp; U$11)&gt;0,"X","-"),"")</f>
        <v/>
      </c>
      <c r="V36" s="101" t="str">
        <f>IF(AND($B36&lt;&gt;"",V$11&lt;&gt;""),IF(COUNTIF(Matches[JOURNEY],"=" &amp; $B36 &amp; " to " &amp; V$11)&gt;0,"X","-"),"")</f>
        <v/>
      </c>
      <c r="W36" s="101" t="str">
        <f>IF(AND($B36&lt;&gt;"",W$11&lt;&gt;""),IF(COUNTIF(Matches[JOURNEY],"=" &amp; $B36 &amp; " to " &amp; W$11)&gt;0,"X","-"),"")</f>
        <v/>
      </c>
      <c r="X36" s="101" t="str">
        <f>IF(AND($B36&lt;&gt;"",X$11&lt;&gt;""),IF(COUNTIF(Matches[JOURNEY],"=" &amp; $B36 &amp; " to " &amp; X$11)&gt;0,"X","-"),"")</f>
        <v/>
      </c>
      <c r="Y36" s="101" t="str">
        <f>IF(AND($B36&lt;&gt;"",Y$11&lt;&gt;""),IF(COUNTIF(Matches[JOURNEY],"=" &amp; $B36 &amp; " to " &amp; Y$11)&gt;0,"X","-"),"")</f>
        <v/>
      </c>
      <c r="Z36" s="101" t="str">
        <f>IF(AND($B36&lt;&gt;"",Z$11&lt;&gt;""),IF(COUNTIF(Matches[JOURNEY],"=" &amp; $B36 &amp; " to " &amp; Z$11)&gt;0,"X","-"),"")</f>
        <v/>
      </c>
      <c r="AA36" s="101" t="str">
        <f>IF(AND($B36&lt;&gt;"",AA$11&lt;&gt;""),IF(COUNTIF(Matches[JOURNEY],"=" &amp; $B36 &amp; " to " &amp; AA$11)&gt;0,"X","-"),"")</f>
        <v/>
      </c>
      <c r="AB36" s="101" t="str">
        <f>IF(AND($B36&lt;&gt;"",AB$11&lt;&gt;""),IF(COUNTIF(Matches[JOURNEY],"=" &amp; $B36 &amp; " to " &amp; AB$11)&gt;0,"X","-"),"")</f>
        <v/>
      </c>
      <c r="AC36" s="101" t="str">
        <f>IF(AND($B36&lt;&gt;"",AC$11&lt;&gt;""),IF(COUNTIF(Matches[JOURNEY],"=" &amp; $B36 &amp; " to " &amp; AC$11)&gt;0,"X","-"),"")</f>
        <v/>
      </c>
      <c r="AD36" s="101" t="str">
        <f>IF(AND($B36&lt;&gt;"",AD$11&lt;&gt;""),IF(COUNTIF(Matches[JOURNEY],"=" &amp; $B36 &amp; " to " &amp; AD$11)&gt;0,"X","-"),"")</f>
        <v/>
      </c>
      <c r="AE36" s="101" t="str">
        <f>IF(AND($B36&lt;&gt;"",AE$11&lt;&gt;""),IF(COUNTIF(Matches[JOURNEY],"=" &amp; $B36 &amp; " to " &amp; AE$11)&gt;0,"X","-"),"")</f>
        <v/>
      </c>
      <c r="AF36" s="101" t="str">
        <f>IF(AND($B36&lt;&gt;"",AF$11&lt;&gt;""),IF(COUNTIF(Matches[JOURNEY],"=" &amp; $B36 &amp; " to " &amp; AF$11)&gt;0,"X","-"),"")</f>
        <v/>
      </c>
      <c r="AG36" s="101" t="str">
        <f>IF(AND($B36&lt;&gt;"",AG$11&lt;&gt;""),IF(COUNTIF(Matches[JOURNEY],"=" &amp; $B36 &amp; " to " &amp; AG$11)&gt;0,"X","-"),"")</f>
        <v/>
      </c>
      <c r="AH36" s="101" t="str">
        <f>IF(AND($B36&lt;&gt;"",AH$11&lt;&gt;""),IF(COUNTIF(Matches[JOURNEY],"=" &amp; $B36 &amp; " to " &amp; AH$11)&gt;0,"X","-"),"")</f>
        <v/>
      </c>
      <c r="AI36" s="101" t="str">
        <f>IF(AND($B36&lt;&gt;"",AI$11&lt;&gt;""),IF(COUNTIF(Matches[JOURNEY],"=" &amp; $B36 &amp; " to " &amp; AI$11)&gt;0,"X","-"),"")</f>
        <v/>
      </c>
      <c r="AJ36" s="101" t="str">
        <f>IF(AND($B36&lt;&gt;"",AJ$11&lt;&gt;""),IF(COUNTIF(Matches[JOURNEY],"=" &amp; $B36 &amp; " to " &amp; AJ$11)&gt;0,"X","-"),"")</f>
        <v/>
      </c>
      <c r="AK36" s="101" t="str">
        <f>IF(AND($B36&lt;&gt;"",AK$11&lt;&gt;""),IF(COUNTIF(Matches[JOURNEY],"=" &amp; $B36 &amp; " to " &amp; AK$11)&gt;0,"X","-"),"")</f>
        <v/>
      </c>
      <c r="AL36" s="101" t="str">
        <f>IF(AND($B36&lt;&gt;"",AL$11&lt;&gt;""),IF(COUNTIF(Matches[JOURNEY],"=" &amp; $B36 &amp; " to " &amp; AL$11)&gt;0,"X","-"),"")</f>
        <v/>
      </c>
      <c r="AM36" s="101" t="str">
        <f>IF(AND($B36&lt;&gt;"",AM$11&lt;&gt;""),IF(COUNTIF(Matches[JOURNEY],"=" &amp; $B36 &amp; " to " &amp; AM$11)&gt;0,"X","-"),"")</f>
        <v/>
      </c>
      <c r="AN36" s="101" t="str">
        <f>IF(AND($B36&lt;&gt;"",AN$11&lt;&gt;""),IF(COUNTIF(Matches[JOURNEY],"=" &amp; $B36 &amp; " to " &amp; AN$11)&gt;0,"X","-"),"")</f>
        <v/>
      </c>
      <c r="AO36" s="101" t="str">
        <f>IF(AND($B36&lt;&gt;"",AO$11&lt;&gt;""),IF(COUNTIF(Matches[JOURNEY],"=" &amp; $B36 &amp; " to " &amp; AO$11)&gt;0,"X","-"),"")</f>
        <v/>
      </c>
      <c r="AP36" s="101" t="str">
        <f>IF(AND($B36&lt;&gt;"",AP$11&lt;&gt;""),IF(COUNTIF(Matches[JOURNEY],"=" &amp; $B36 &amp; " to " &amp; AP$11)&gt;0,"X","-"),"")</f>
        <v/>
      </c>
      <c r="AQ36" s="101" t="str">
        <f>IF(AND($B36&lt;&gt;"",AQ$11&lt;&gt;""),IF(COUNTIF(Matches[JOURNEY],"=" &amp; $B36 &amp; " to " &amp; AQ$11)&gt;0,"X","-"),"")</f>
        <v/>
      </c>
      <c r="AR36" s="101" t="str">
        <f>IF(AND($B36&lt;&gt;"",AR$11&lt;&gt;""),IF(COUNTIF(Matches[JOURNEY],"=" &amp; $B36 &amp; " to " &amp; AR$11)&gt;0,"X","-"),"")</f>
        <v/>
      </c>
      <c r="AS36" s="101" t="str">
        <f>IF(AND($B36&lt;&gt;"",AS$11&lt;&gt;""),IF(COUNTIF(Matches[JOURNEY],"=" &amp; $B36 &amp; " to " &amp; AS$11)&gt;0,"X","-"),"")</f>
        <v/>
      </c>
      <c r="AT36" s="101" t="str">
        <f>IF(AND($B36&lt;&gt;"",AT$11&lt;&gt;""),IF(COUNTIF(Matches[JOURNEY],"=" &amp; $B36 &amp; " to " &amp; AT$11)&gt;0,"X","-"),"")</f>
        <v/>
      </c>
      <c r="AU36" s="101" t="str">
        <f>IF(AND($B36&lt;&gt;"",AU$11&lt;&gt;""),IF(COUNTIF(Matches[JOURNEY],"=" &amp; $B36 &amp; " to " &amp; AU$11)&gt;0,"X","-"),"")</f>
        <v/>
      </c>
      <c r="AV36" s="101" t="str">
        <f>IF(AND($B36&lt;&gt;"",AV$11&lt;&gt;""),IF(COUNTIF(Matches[JOURNEY],"=" &amp; $B36 &amp; " to " &amp; AV$11)&gt;0,"X","-"),"")</f>
        <v/>
      </c>
      <c r="AW36" s="101" t="str">
        <f>IF(AND($B36&lt;&gt;"",AW$11&lt;&gt;""),IF(COUNTIF(Matches[JOURNEY],"=" &amp; $B36 &amp; " to " &amp; AW$11)&gt;0,"X","-"),"")</f>
        <v/>
      </c>
      <c r="AX36" s="101" t="str">
        <f>IF(AND($B36&lt;&gt;"",AX$11&lt;&gt;""),IF(COUNTIF(Matches[JOURNEY],"=" &amp; $B36 &amp; " to " &amp; AX$11)&gt;0,"X","-"),"")</f>
        <v/>
      </c>
      <c r="AY36" s="101" t="str">
        <f>IF(AND($B36&lt;&gt;"",AY$11&lt;&gt;""),IF(COUNTIF(Matches[JOURNEY],"=" &amp; $B36 &amp; " to " &amp; AY$11)&gt;0,"X","-"),"")</f>
        <v/>
      </c>
      <c r="AZ36" s="101" t="str">
        <f>IF(AND($B36&lt;&gt;"",AZ$11&lt;&gt;""),IF(COUNTIF(Matches[JOURNEY],"=" &amp; $B36 &amp; " to " &amp; AZ$11)&gt;0,"X","-"),"")</f>
        <v/>
      </c>
      <c r="BA36" s="101" t="str">
        <f>IF(AND($B36&lt;&gt;"",BA$11&lt;&gt;""),IF(COUNTIF(Matches[JOURNEY],"=" &amp; $B36 &amp; " to " &amp; BA$11)&gt;0,"X","-"),"")</f>
        <v/>
      </c>
      <c r="BB36" s="101" t="str">
        <f>IF(AND($B36&lt;&gt;"",BB$11&lt;&gt;""),IF(COUNTIF(Matches[JOURNEY],"=" &amp; $B36 &amp; " to " &amp; BB$11)&gt;0,"X","-"),"")</f>
        <v/>
      </c>
      <c r="BC36" s="101" t="str">
        <f>IF(AND($B36&lt;&gt;"",BC$11&lt;&gt;""),IF(COUNTIF(Matches[JOURNEY],"=" &amp; $B36 &amp; " to " &amp; BC$11)&gt;0,"X","-"),"")</f>
        <v/>
      </c>
      <c r="BD36" s="101" t="str">
        <f>IF(AND($B36&lt;&gt;"",BD$11&lt;&gt;""),IF(COUNTIF(Matches[JOURNEY],"=" &amp; $B36 &amp; " to " &amp; BD$11)&gt;0,"X","-"),"")</f>
        <v/>
      </c>
      <c r="BE36" s="101" t="str">
        <f>IF(AND($B36&lt;&gt;"",BE$11&lt;&gt;""),IF(COUNTIF(Matches[JOURNEY],"=" &amp; $B36 &amp; " to " &amp; BE$11)&gt;0,"X","-"),"")</f>
        <v/>
      </c>
      <c r="BF36" s="101" t="str">
        <f>IF(AND($B36&lt;&gt;"",BF$11&lt;&gt;""),IF(COUNTIF(Matches[JOURNEY],"=" &amp; $B36 &amp; " to " &amp; BF$11)&gt;0,"X","-"),"")</f>
        <v/>
      </c>
      <c r="BG36" s="101" t="str">
        <f>IF(AND($B36&lt;&gt;"",BG$11&lt;&gt;""),IF(COUNTIF(Matches[JOURNEY],"=" &amp; $B36 &amp; " to " &amp; BG$11)&gt;0,"X","-"),"")</f>
        <v/>
      </c>
      <c r="BH36" s="101" t="str">
        <f>IF(AND($B36&lt;&gt;"",BH$11&lt;&gt;""),IF(COUNTIF(Matches[JOURNEY],"=" &amp; $B36 &amp; " to " &amp; BH$11)&gt;0,"X","-"),"")</f>
        <v/>
      </c>
      <c r="BI36" s="101" t="str">
        <f>IF(AND($B36&lt;&gt;"",BI$11&lt;&gt;""),IF(COUNTIF(Matches[JOURNEY],"=" &amp; $B36 &amp; " to " &amp; BI$11)&gt;0,"X","-"),"")</f>
        <v/>
      </c>
      <c r="BJ36" s="101" t="str">
        <f>IF(AND($B36&lt;&gt;"",BJ$11&lt;&gt;""),IF(COUNTIF(Matches[JOURNEY],"=" &amp; $B36 &amp; " to " &amp; BJ$11)&gt;0,"X","-"),"")</f>
        <v/>
      </c>
      <c r="BK36" s="101" t="str">
        <f>IF(AND($B36&lt;&gt;"",BK$11&lt;&gt;""),IF(COUNTIF(Matches[JOURNEY],"=" &amp; $B36 &amp; " to " &amp; BK$11)&gt;0,"X","-"),"")</f>
        <v/>
      </c>
      <c r="BL36" s="101" t="str">
        <f>IF(AND($B36&lt;&gt;"",BL$11&lt;&gt;""),IF(COUNTIF(Matches[JOURNEY],"=" &amp; $B36 &amp; " to " &amp; BL$11)&gt;0,"X","-"),"")</f>
        <v/>
      </c>
      <c r="BM36" s="101" t="str">
        <f>IF(AND($B36&lt;&gt;"",BM$11&lt;&gt;""),IF(COUNTIF(Matches[JOURNEY],"=" &amp; $B36 &amp; " to " &amp; BM$11)&gt;0,"X","-"),"")</f>
        <v/>
      </c>
      <c r="BN36" s="101" t="str">
        <f>IF(AND($B36&lt;&gt;"",BN$11&lt;&gt;""),IF(COUNTIF(Matches[JOURNEY],"=" &amp; $B36 &amp; " to " &amp; BN$11)&gt;0,"X","-"),"")</f>
        <v/>
      </c>
      <c r="BO36" s="101" t="str">
        <f>IF(AND($B36&lt;&gt;"",BO$11&lt;&gt;""),IF(COUNTIF(Matches[JOURNEY],"=" &amp; $B36 &amp; " to " &amp; BO$11)&gt;0,"X","-"),"")</f>
        <v/>
      </c>
      <c r="BP36" s="101" t="str">
        <f>IF(AND($B36&lt;&gt;"",BP$11&lt;&gt;""),IF(COUNTIF(Matches[JOURNEY],"=" &amp; $B36 &amp; " to " &amp; BP$11)&gt;0,"X","-"),"")</f>
        <v/>
      </c>
      <c r="BQ36" s="102">
        <f t="shared" ca="1" si="5"/>
        <v>0</v>
      </c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</row>
    <row r="37" spans="1:101" ht="21">
      <c r="A37" s="99" t="str">
        <f t="shared" si="4"/>
        <v/>
      </c>
      <c r="B37" s="100"/>
      <c r="C37" s="101" t="str">
        <f ca="1">IF(AND($B37&lt;&gt;"",C$11&lt;&gt;""),IF(COUNTIF(Matches[JOURNEY],"=" &amp; $B37 &amp; " to " &amp; C$11)&gt;0,"X","-"),"")</f>
        <v/>
      </c>
      <c r="D37" s="101" t="str">
        <f ca="1">IF(AND($B37&lt;&gt;"",D$11&lt;&gt;""),IF(COUNTIF(Matches[JOURNEY],"=" &amp; $B37 &amp; " to " &amp; D$11)&gt;0,"X","-"),"")</f>
        <v/>
      </c>
      <c r="E37" s="101" t="str">
        <f ca="1">IF(AND($B37&lt;&gt;"",E$11&lt;&gt;""),IF(COUNTIF(Matches[JOURNEY],"=" &amp; $B37 &amp; " to " &amp; E$11)&gt;0,"X","-"),"")</f>
        <v/>
      </c>
      <c r="F37" s="101" t="str">
        <f ca="1">IF(AND($B37&lt;&gt;"",F$11&lt;&gt;""),IF(COUNTIF(Matches[JOURNEY],"=" &amp; $B37 &amp; " to " &amp; F$11)&gt;0,"X","-"),"")</f>
        <v/>
      </c>
      <c r="G37" s="101" t="str">
        <f ca="1">IF(AND($B37&lt;&gt;"",G$11&lt;&gt;""),IF(COUNTIF(Matches[JOURNEY],"=" &amp; $B37 &amp; " to " &amp; G$11)&gt;0,"X","-"),"")</f>
        <v/>
      </c>
      <c r="H37" s="101" t="str">
        <f ca="1">IF(AND($B37&lt;&gt;"",H$11&lt;&gt;""),IF(COUNTIF(Matches[JOURNEY],"=" &amp; $B37 &amp; " to " &amp; H$11)&gt;0,"X","-"),"")</f>
        <v/>
      </c>
      <c r="I37" s="101" t="str">
        <f ca="1">IF(AND($B37&lt;&gt;"",I$11&lt;&gt;""),IF(COUNTIF(Matches[JOURNEY],"=" &amp; $B37 &amp; " to " &amp; I$11)&gt;0,"X","-"),"")</f>
        <v/>
      </c>
      <c r="J37" s="101" t="str">
        <f ca="1">IF(AND($B37&lt;&gt;"",J$11&lt;&gt;""),IF(COUNTIF(Matches[JOURNEY],"=" &amp; $B37 &amp; " to " &amp; J$11)&gt;0,"X","-"),"")</f>
        <v/>
      </c>
      <c r="K37" s="101" t="str">
        <f ca="1">IF(AND($B37&lt;&gt;"",K$11&lt;&gt;""),IF(COUNTIF(Matches[JOURNEY],"=" &amp; $B37 &amp; " to " &amp; K$11)&gt;0,"X","-"),"")</f>
        <v/>
      </c>
      <c r="L37" s="101" t="str">
        <f ca="1">IF(AND($B37&lt;&gt;"",L$11&lt;&gt;""),IF(COUNTIF(Matches[JOURNEY],"=" &amp; $B37 &amp; " to " &amp; L$11)&gt;0,"X","-"),"")</f>
        <v/>
      </c>
      <c r="M37" s="101" t="str">
        <f ca="1">IF(AND($B37&lt;&gt;"",M$11&lt;&gt;""),IF(COUNTIF(Matches[JOURNEY],"=" &amp; $B37 &amp; " to " &amp; M$11)&gt;0,"X","-"),"")</f>
        <v/>
      </c>
      <c r="N37" s="101" t="str">
        <f>IF(AND($B37&lt;&gt;"",N$11&lt;&gt;""),IF(COUNTIF(Matches[JOURNEY],"=" &amp; $B37 &amp; " to " &amp; N$11)&gt;0,"X","-"),"")</f>
        <v/>
      </c>
      <c r="O37" s="101" t="str">
        <f>IF(AND($B37&lt;&gt;"",O$11&lt;&gt;""),IF(COUNTIF(Matches[JOURNEY],"=" &amp; $B37 &amp; " to " &amp; O$11)&gt;0,"X","-"),"")</f>
        <v/>
      </c>
      <c r="P37" s="101" t="str">
        <f>IF(AND($B37&lt;&gt;"",P$11&lt;&gt;""),IF(COUNTIF(Matches[JOURNEY],"=" &amp; $B37 &amp; " to " &amp; P$11)&gt;0,"X","-"),"")</f>
        <v/>
      </c>
      <c r="Q37" s="101" t="str">
        <f>IF(AND($B37&lt;&gt;"",Q$11&lt;&gt;""),IF(COUNTIF(Matches[JOURNEY],"=" &amp; $B37 &amp; " to " &amp; Q$11)&gt;0,"X","-"),"")</f>
        <v/>
      </c>
      <c r="R37" s="101" t="str">
        <f>IF(AND($B37&lt;&gt;"",R$11&lt;&gt;""),IF(COUNTIF(Matches[JOURNEY],"=" &amp; $B37 &amp; " to " &amp; R$11)&gt;0,"X","-"),"")</f>
        <v/>
      </c>
      <c r="S37" s="101" t="str">
        <f>IF(AND($B37&lt;&gt;"",S$11&lt;&gt;""),IF(COUNTIF(Matches[JOURNEY],"=" &amp; $B37 &amp; " to " &amp; S$11)&gt;0,"X","-"),"")</f>
        <v/>
      </c>
      <c r="T37" s="101" t="str">
        <f>IF(AND($B37&lt;&gt;"",T$11&lt;&gt;""),IF(COUNTIF(Matches[JOURNEY],"=" &amp; $B37 &amp; " to " &amp; T$11)&gt;0,"X","-"),"")</f>
        <v/>
      </c>
      <c r="U37" s="101" t="str">
        <f>IF(AND($B37&lt;&gt;"",U$11&lt;&gt;""),IF(COUNTIF(Matches[JOURNEY],"=" &amp; $B37 &amp; " to " &amp; U$11)&gt;0,"X","-"),"")</f>
        <v/>
      </c>
      <c r="V37" s="101" t="str">
        <f>IF(AND($B37&lt;&gt;"",V$11&lt;&gt;""),IF(COUNTIF(Matches[JOURNEY],"=" &amp; $B37 &amp; " to " &amp; V$11)&gt;0,"X","-"),"")</f>
        <v/>
      </c>
      <c r="W37" s="101" t="str">
        <f>IF(AND($B37&lt;&gt;"",W$11&lt;&gt;""),IF(COUNTIF(Matches[JOURNEY],"=" &amp; $B37 &amp; " to " &amp; W$11)&gt;0,"X","-"),"")</f>
        <v/>
      </c>
      <c r="X37" s="101" t="str">
        <f>IF(AND($B37&lt;&gt;"",X$11&lt;&gt;""),IF(COUNTIF(Matches[JOURNEY],"=" &amp; $B37 &amp; " to " &amp; X$11)&gt;0,"X","-"),"")</f>
        <v/>
      </c>
      <c r="Y37" s="101" t="str">
        <f>IF(AND($B37&lt;&gt;"",Y$11&lt;&gt;""),IF(COUNTIF(Matches[JOURNEY],"=" &amp; $B37 &amp; " to " &amp; Y$11)&gt;0,"X","-"),"")</f>
        <v/>
      </c>
      <c r="Z37" s="101" t="str">
        <f>IF(AND($B37&lt;&gt;"",Z$11&lt;&gt;""),IF(COUNTIF(Matches[JOURNEY],"=" &amp; $B37 &amp; " to " &amp; Z$11)&gt;0,"X","-"),"")</f>
        <v/>
      </c>
      <c r="AA37" s="101" t="str">
        <f>IF(AND($B37&lt;&gt;"",AA$11&lt;&gt;""),IF(COUNTIF(Matches[JOURNEY],"=" &amp; $B37 &amp; " to " &amp; AA$11)&gt;0,"X","-"),"")</f>
        <v/>
      </c>
      <c r="AB37" s="101" t="str">
        <f>IF(AND($B37&lt;&gt;"",AB$11&lt;&gt;""),IF(COUNTIF(Matches[JOURNEY],"=" &amp; $B37 &amp; " to " &amp; AB$11)&gt;0,"X","-"),"")</f>
        <v/>
      </c>
      <c r="AC37" s="101" t="str">
        <f>IF(AND($B37&lt;&gt;"",AC$11&lt;&gt;""),IF(COUNTIF(Matches[JOURNEY],"=" &amp; $B37 &amp; " to " &amp; AC$11)&gt;0,"X","-"),"")</f>
        <v/>
      </c>
      <c r="AD37" s="101" t="str">
        <f>IF(AND($B37&lt;&gt;"",AD$11&lt;&gt;""),IF(COUNTIF(Matches[JOURNEY],"=" &amp; $B37 &amp; " to " &amp; AD$11)&gt;0,"X","-"),"")</f>
        <v/>
      </c>
      <c r="AE37" s="101" t="str">
        <f>IF(AND($B37&lt;&gt;"",AE$11&lt;&gt;""),IF(COUNTIF(Matches[JOURNEY],"=" &amp; $B37 &amp; " to " &amp; AE$11)&gt;0,"X","-"),"")</f>
        <v/>
      </c>
      <c r="AF37" s="101" t="str">
        <f>IF(AND($B37&lt;&gt;"",AF$11&lt;&gt;""),IF(COUNTIF(Matches[JOURNEY],"=" &amp; $B37 &amp; " to " &amp; AF$11)&gt;0,"X","-"),"")</f>
        <v/>
      </c>
      <c r="AG37" s="101" t="str">
        <f>IF(AND($B37&lt;&gt;"",AG$11&lt;&gt;""),IF(COUNTIF(Matches[JOURNEY],"=" &amp; $B37 &amp; " to " &amp; AG$11)&gt;0,"X","-"),"")</f>
        <v/>
      </c>
      <c r="AH37" s="101" t="str">
        <f>IF(AND($B37&lt;&gt;"",AH$11&lt;&gt;""),IF(COUNTIF(Matches[JOURNEY],"=" &amp; $B37 &amp; " to " &amp; AH$11)&gt;0,"X","-"),"")</f>
        <v/>
      </c>
      <c r="AI37" s="101" t="str">
        <f>IF(AND($B37&lt;&gt;"",AI$11&lt;&gt;""),IF(COUNTIF(Matches[JOURNEY],"=" &amp; $B37 &amp; " to " &amp; AI$11)&gt;0,"X","-"),"")</f>
        <v/>
      </c>
      <c r="AJ37" s="101" t="str">
        <f>IF(AND($B37&lt;&gt;"",AJ$11&lt;&gt;""),IF(COUNTIF(Matches[JOURNEY],"=" &amp; $B37 &amp; " to " &amp; AJ$11)&gt;0,"X","-"),"")</f>
        <v/>
      </c>
      <c r="AK37" s="101" t="str">
        <f>IF(AND($B37&lt;&gt;"",AK$11&lt;&gt;""),IF(COUNTIF(Matches[JOURNEY],"=" &amp; $B37 &amp; " to " &amp; AK$11)&gt;0,"X","-"),"")</f>
        <v/>
      </c>
      <c r="AL37" s="101" t="str">
        <f>IF(AND($B37&lt;&gt;"",AL$11&lt;&gt;""),IF(COUNTIF(Matches[JOURNEY],"=" &amp; $B37 &amp; " to " &amp; AL$11)&gt;0,"X","-"),"")</f>
        <v/>
      </c>
      <c r="AM37" s="101" t="str">
        <f>IF(AND($B37&lt;&gt;"",AM$11&lt;&gt;""),IF(COUNTIF(Matches[JOURNEY],"=" &amp; $B37 &amp; " to " &amp; AM$11)&gt;0,"X","-"),"")</f>
        <v/>
      </c>
      <c r="AN37" s="101" t="str">
        <f>IF(AND($B37&lt;&gt;"",AN$11&lt;&gt;""),IF(COUNTIF(Matches[JOURNEY],"=" &amp; $B37 &amp; " to " &amp; AN$11)&gt;0,"X","-"),"")</f>
        <v/>
      </c>
      <c r="AO37" s="101" t="str">
        <f>IF(AND($B37&lt;&gt;"",AO$11&lt;&gt;""),IF(COUNTIF(Matches[JOURNEY],"=" &amp; $B37 &amp; " to " &amp; AO$11)&gt;0,"X","-"),"")</f>
        <v/>
      </c>
      <c r="AP37" s="101" t="str">
        <f>IF(AND($B37&lt;&gt;"",AP$11&lt;&gt;""),IF(COUNTIF(Matches[JOURNEY],"=" &amp; $B37 &amp; " to " &amp; AP$11)&gt;0,"X","-"),"")</f>
        <v/>
      </c>
      <c r="AQ37" s="101" t="str">
        <f>IF(AND($B37&lt;&gt;"",AQ$11&lt;&gt;""),IF(COUNTIF(Matches[JOURNEY],"=" &amp; $B37 &amp; " to " &amp; AQ$11)&gt;0,"X","-"),"")</f>
        <v/>
      </c>
      <c r="AR37" s="101" t="str">
        <f>IF(AND($B37&lt;&gt;"",AR$11&lt;&gt;""),IF(COUNTIF(Matches[JOURNEY],"=" &amp; $B37 &amp; " to " &amp; AR$11)&gt;0,"X","-"),"")</f>
        <v/>
      </c>
      <c r="AS37" s="101" t="str">
        <f>IF(AND($B37&lt;&gt;"",AS$11&lt;&gt;""),IF(COUNTIF(Matches[JOURNEY],"=" &amp; $B37 &amp; " to " &amp; AS$11)&gt;0,"X","-"),"")</f>
        <v/>
      </c>
      <c r="AT37" s="101" t="str">
        <f>IF(AND($B37&lt;&gt;"",AT$11&lt;&gt;""),IF(COUNTIF(Matches[JOURNEY],"=" &amp; $B37 &amp; " to " &amp; AT$11)&gt;0,"X","-"),"")</f>
        <v/>
      </c>
      <c r="AU37" s="101" t="str">
        <f>IF(AND($B37&lt;&gt;"",AU$11&lt;&gt;""),IF(COUNTIF(Matches[JOURNEY],"=" &amp; $B37 &amp; " to " &amp; AU$11)&gt;0,"X","-"),"")</f>
        <v/>
      </c>
      <c r="AV37" s="101" t="str">
        <f>IF(AND($B37&lt;&gt;"",AV$11&lt;&gt;""),IF(COUNTIF(Matches[JOURNEY],"=" &amp; $B37 &amp; " to " &amp; AV$11)&gt;0,"X","-"),"")</f>
        <v/>
      </c>
      <c r="AW37" s="101" t="str">
        <f>IF(AND($B37&lt;&gt;"",AW$11&lt;&gt;""),IF(COUNTIF(Matches[JOURNEY],"=" &amp; $B37 &amp; " to " &amp; AW$11)&gt;0,"X","-"),"")</f>
        <v/>
      </c>
      <c r="AX37" s="101" t="str">
        <f>IF(AND($B37&lt;&gt;"",AX$11&lt;&gt;""),IF(COUNTIF(Matches[JOURNEY],"=" &amp; $B37 &amp; " to " &amp; AX$11)&gt;0,"X","-"),"")</f>
        <v/>
      </c>
      <c r="AY37" s="101" t="str">
        <f>IF(AND($B37&lt;&gt;"",AY$11&lt;&gt;""),IF(COUNTIF(Matches[JOURNEY],"=" &amp; $B37 &amp; " to " &amp; AY$11)&gt;0,"X","-"),"")</f>
        <v/>
      </c>
      <c r="AZ37" s="101" t="str">
        <f>IF(AND($B37&lt;&gt;"",AZ$11&lt;&gt;""),IF(COUNTIF(Matches[JOURNEY],"=" &amp; $B37 &amp; " to " &amp; AZ$11)&gt;0,"X","-"),"")</f>
        <v/>
      </c>
      <c r="BA37" s="101" t="str">
        <f>IF(AND($B37&lt;&gt;"",BA$11&lt;&gt;""),IF(COUNTIF(Matches[JOURNEY],"=" &amp; $B37 &amp; " to " &amp; BA$11)&gt;0,"X","-"),"")</f>
        <v/>
      </c>
      <c r="BB37" s="101" t="str">
        <f>IF(AND($B37&lt;&gt;"",BB$11&lt;&gt;""),IF(COUNTIF(Matches[JOURNEY],"=" &amp; $B37 &amp; " to " &amp; BB$11)&gt;0,"X","-"),"")</f>
        <v/>
      </c>
      <c r="BC37" s="101" t="str">
        <f>IF(AND($B37&lt;&gt;"",BC$11&lt;&gt;""),IF(COUNTIF(Matches[JOURNEY],"=" &amp; $B37 &amp; " to " &amp; BC$11)&gt;0,"X","-"),"")</f>
        <v/>
      </c>
      <c r="BD37" s="101" t="str">
        <f>IF(AND($B37&lt;&gt;"",BD$11&lt;&gt;""),IF(COUNTIF(Matches[JOURNEY],"=" &amp; $B37 &amp; " to " &amp; BD$11)&gt;0,"X","-"),"")</f>
        <v/>
      </c>
      <c r="BE37" s="101" t="str">
        <f>IF(AND($B37&lt;&gt;"",BE$11&lt;&gt;""),IF(COUNTIF(Matches[JOURNEY],"=" &amp; $B37 &amp; " to " &amp; BE$11)&gt;0,"X","-"),"")</f>
        <v/>
      </c>
      <c r="BF37" s="101" t="str">
        <f>IF(AND($B37&lt;&gt;"",BF$11&lt;&gt;""),IF(COUNTIF(Matches[JOURNEY],"=" &amp; $B37 &amp; " to " &amp; BF$11)&gt;0,"X","-"),"")</f>
        <v/>
      </c>
      <c r="BG37" s="101" t="str">
        <f>IF(AND($B37&lt;&gt;"",BG$11&lt;&gt;""),IF(COUNTIF(Matches[JOURNEY],"=" &amp; $B37 &amp; " to " &amp; BG$11)&gt;0,"X","-"),"")</f>
        <v/>
      </c>
      <c r="BH37" s="101" t="str">
        <f>IF(AND($B37&lt;&gt;"",BH$11&lt;&gt;""),IF(COUNTIF(Matches[JOURNEY],"=" &amp; $B37 &amp; " to " &amp; BH$11)&gt;0,"X","-"),"")</f>
        <v/>
      </c>
      <c r="BI37" s="101" t="str">
        <f>IF(AND($B37&lt;&gt;"",BI$11&lt;&gt;""),IF(COUNTIF(Matches[JOURNEY],"=" &amp; $B37 &amp; " to " &amp; BI$11)&gt;0,"X","-"),"")</f>
        <v/>
      </c>
      <c r="BJ37" s="101" t="str">
        <f>IF(AND($B37&lt;&gt;"",BJ$11&lt;&gt;""),IF(COUNTIF(Matches[JOURNEY],"=" &amp; $B37 &amp; " to " &amp; BJ$11)&gt;0,"X","-"),"")</f>
        <v/>
      </c>
      <c r="BK37" s="101" t="str">
        <f>IF(AND($B37&lt;&gt;"",BK$11&lt;&gt;""),IF(COUNTIF(Matches[JOURNEY],"=" &amp; $B37 &amp; " to " &amp; BK$11)&gt;0,"X","-"),"")</f>
        <v/>
      </c>
      <c r="BL37" s="101" t="str">
        <f>IF(AND($B37&lt;&gt;"",BL$11&lt;&gt;""),IF(COUNTIF(Matches[JOURNEY],"=" &amp; $B37 &amp; " to " &amp; BL$11)&gt;0,"X","-"),"")</f>
        <v/>
      </c>
      <c r="BM37" s="101" t="str">
        <f>IF(AND($B37&lt;&gt;"",BM$11&lt;&gt;""),IF(COUNTIF(Matches[JOURNEY],"=" &amp; $B37 &amp; " to " &amp; BM$11)&gt;0,"X","-"),"")</f>
        <v/>
      </c>
      <c r="BN37" s="101" t="str">
        <f>IF(AND($B37&lt;&gt;"",BN$11&lt;&gt;""),IF(COUNTIF(Matches[JOURNEY],"=" &amp; $B37 &amp; " to " &amp; BN$11)&gt;0,"X","-"),"")</f>
        <v/>
      </c>
      <c r="BO37" s="101" t="str">
        <f>IF(AND($B37&lt;&gt;"",BO$11&lt;&gt;""),IF(COUNTIF(Matches[JOURNEY],"=" &amp; $B37 &amp; " to " &amp; BO$11)&gt;0,"X","-"),"")</f>
        <v/>
      </c>
      <c r="BP37" s="101" t="str">
        <f>IF(AND($B37&lt;&gt;"",BP$11&lt;&gt;""),IF(COUNTIF(Matches[JOURNEY],"=" &amp; $B37 &amp; " to " &amp; BP$11)&gt;0,"X","-"),"")</f>
        <v/>
      </c>
      <c r="BQ37" s="102">
        <f t="shared" ca="1" si="5"/>
        <v>0</v>
      </c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</row>
    <row r="38" spans="1:101" ht="21">
      <c r="A38" s="99" t="str">
        <f t="shared" si="4"/>
        <v/>
      </c>
      <c r="B38" s="100"/>
      <c r="C38" s="101" t="str">
        <f ca="1">IF(AND($B38&lt;&gt;"",C$11&lt;&gt;""),IF(COUNTIF(Matches[JOURNEY],"=" &amp; $B38 &amp; " to " &amp; C$11)&gt;0,"X","-"),"")</f>
        <v/>
      </c>
      <c r="D38" s="101" t="str">
        <f ca="1">IF(AND($B38&lt;&gt;"",D$11&lt;&gt;""),IF(COUNTIF(Matches[JOURNEY],"=" &amp; $B38 &amp; " to " &amp; D$11)&gt;0,"X","-"),"")</f>
        <v/>
      </c>
      <c r="E38" s="101" t="str">
        <f ca="1">IF(AND($B38&lt;&gt;"",E$11&lt;&gt;""),IF(COUNTIF(Matches[JOURNEY],"=" &amp; $B38 &amp; " to " &amp; E$11)&gt;0,"X","-"),"")</f>
        <v/>
      </c>
      <c r="F38" s="101" t="str">
        <f ca="1">IF(AND($B38&lt;&gt;"",F$11&lt;&gt;""),IF(COUNTIF(Matches[JOURNEY],"=" &amp; $B38 &amp; " to " &amp; F$11)&gt;0,"X","-"),"")</f>
        <v/>
      </c>
      <c r="G38" s="101" t="str">
        <f ca="1">IF(AND($B38&lt;&gt;"",G$11&lt;&gt;""),IF(COUNTIF(Matches[JOURNEY],"=" &amp; $B38 &amp; " to " &amp; G$11)&gt;0,"X","-"),"")</f>
        <v/>
      </c>
      <c r="H38" s="101" t="str">
        <f ca="1">IF(AND($B38&lt;&gt;"",H$11&lt;&gt;""),IF(COUNTIF(Matches[JOURNEY],"=" &amp; $B38 &amp; " to " &amp; H$11)&gt;0,"X","-"),"")</f>
        <v/>
      </c>
      <c r="I38" s="101" t="str">
        <f ca="1">IF(AND($B38&lt;&gt;"",I$11&lt;&gt;""),IF(COUNTIF(Matches[JOURNEY],"=" &amp; $B38 &amp; " to " &amp; I$11)&gt;0,"X","-"),"")</f>
        <v/>
      </c>
      <c r="J38" s="101" t="str">
        <f ca="1">IF(AND($B38&lt;&gt;"",J$11&lt;&gt;""),IF(COUNTIF(Matches[JOURNEY],"=" &amp; $B38 &amp; " to " &amp; J$11)&gt;0,"X","-"),"")</f>
        <v/>
      </c>
      <c r="K38" s="101" t="str">
        <f ca="1">IF(AND($B38&lt;&gt;"",K$11&lt;&gt;""),IF(COUNTIF(Matches[JOURNEY],"=" &amp; $B38 &amp; " to " &amp; K$11)&gt;0,"X","-"),"")</f>
        <v/>
      </c>
      <c r="L38" s="101" t="str">
        <f ca="1">IF(AND($B38&lt;&gt;"",L$11&lt;&gt;""),IF(COUNTIF(Matches[JOURNEY],"=" &amp; $B38 &amp; " to " &amp; L$11)&gt;0,"X","-"),"")</f>
        <v/>
      </c>
      <c r="M38" s="101" t="str">
        <f ca="1">IF(AND($B38&lt;&gt;"",M$11&lt;&gt;""),IF(COUNTIF(Matches[JOURNEY],"=" &amp; $B38 &amp; " to " &amp; M$11)&gt;0,"X","-"),"")</f>
        <v/>
      </c>
      <c r="N38" s="101" t="str">
        <f>IF(AND($B38&lt;&gt;"",N$11&lt;&gt;""),IF(COUNTIF(Matches[JOURNEY],"=" &amp; $B38 &amp; " to " &amp; N$11)&gt;0,"X","-"),"")</f>
        <v/>
      </c>
      <c r="O38" s="101" t="str">
        <f>IF(AND($B38&lt;&gt;"",O$11&lt;&gt;""),IF(COUNTIF(Matches[JOURNEY],"=" &amp; $B38 &amp; " to " &amp; O$11)&gt;0,"X","-"),"")</f>
        <v/>
      </c>
      <c r="P38" s="101" t="str">
        <f>IF(AND($B38&lt;&gt;"",P$11&lt;&gt;""),IF(COUNTIF(Matches[JOURNEY],"=" &amp; $B38 &amp; " to " &amp; P$11)&gt;0,"X","-"),"")</f>
        <v/>
      </c>
      <c r="Q38" s="101" t="str">
        <f>IF(AND($B38&lt;&gt;"",Q$11&lt;&gt;""),IF(COUNTIF(Matches[JOURNEY],"=" &amp; $B38 &amp; " to " &amp; Q$11)&gt;0,"X","-"),"")</f>
        <v/>
      </c>
      <c r="R38" s="101" t="str">
        <f>IF(AND($B38&lt;&gt;"",R$11&lt;&gt;""),IF(COUNTIF(Matches[JOURNEY],"=" &amp; $B38 &amp; " to " &amp; R$11)&gt;0,"X","-"),"")</f>
        <v/>
      </c>
      <c r="S38" s="101" t="str">
        <f>IF(AND($B38&lt;&gt;"",S$11&lt;&gt;""),IF(COUNTIF(Matches[JOURNEY],"=" &amp; $B38 &amp; " to " &amp; S$11)&gt;0,"X","-"),"")</f>
        <v/>
      </c>
      <c r="T38" s="101" t="str">
        <f>IF(AND($B38&lt;&gt;"",T$11&lt;&gt;""),IF(COUNTIF(Matches[JOURNEY],"=" &amp; $B38 &amp; " to " &amp; T$11)&gt;0,"X","-"),"")</f>
        <v/>
      </c>
      <c r="U38" s="101" t="str">
        <f>IF(AND($B38&lt;&gt;"",U$11&lt;&gt;""),IF(COUNTIF(Matches[JOURNEY],"=" &amp; $B38 &amp; " to " &amp; U$11)&gt;0,"X","-"),"")</f>
        <v/>
      </c>
      <c r="V38" s="101" t="str">
        <f>IF(AND($B38&lt;&gt;"",V$11&lt;&gt;""),IF(COUNTIF(Matches[JOURNEY],"=" &amp; $B38 &amp; " to " &amp; V$11)&gt;0,"X","-"),"")</f>
        <v/>
      </c>
      <c r="W38" s="101" t="str">
        <f>IF(AND($B38&lt;&gt;"",W$11&lt;&gt;""),IF(COUNTIF(Matches[JOURNEY],"=" &amp; $B38 &amp; " to " &amp; W$11)&gt;0,"X","-"),"")</f>
        <v/>
      </c>
      <c r="X38" s="101" t="str">
        <f>IF(AND($B38&lt;&gt;"",X$11&lt;&gt;""),IF(COUNTIF(Matches[JOURNEY],"=" &amp; $B38 &amp; " to " &amp; X$11)&gt;0,"X","-"),"")</f>
        <v/>
      </c>
      <c r="Y38" s="101" t="str">
        <f>IF(AND($B38&lt;&gt;"",Y$11&lt;&gt;""),IF(COUNTIF(Matches[JOURNEY],"=" &amp; $B38 &amp; " to " &amp; Y$11)&gt;0,"X","-"),"")</f>
        <v/>
      </c>
      <c r="Z38" s="101" t="str">
        <f>IF(AND($B38&lt;&gt;"",Z$11&lt;&gt;""),IF(COUNTIF(Matches[JOURNEY],"=" &amp; $B38 &amp; " to " &amp; Z$11)&gt;0,"X","-"),"")</f>
        <v/>
      </c>
      <c r="AA38" s="101" t="str">
        <f>IF(AND($B38&lt;&gt;"",AA$11&lt;&gt;""),IF(COUNTIF(Matches[JOURNEY],"=" &amp; $B38 &amp; " to " &amp; AA$11)&gt;0,"X","-"),"")</f>
        <v/>
      </c>
      <c r="AB38" s="101" t="str">
        <f>IF(AND($B38&lt;&gt;"",AB$11&lt;&gt;""),IF(COUNTIF(Matches[JOURNEY],"=" &amp; $B38 &amp; " to " &amp; AB$11)&gt;0,"X","-"),"")</f>
        <v/>
      </c>
      <c r="AC38" s="101" t="str">
        <f>IF(AND($B38&lt;&gt;"",AC$11&lt;&gt;""),IF(COUNTIF(Matches[JOURNEY],"=" &amp; $B38 &amp; " to " &amp; AC$11)&gt;0,"X","-"),"")</f>
        <v/>
      </c>
      <c r="AD38" s="101" t="str">
        <f>IF(AND($B38&lt;&gt;"",AD$11&lt;&gt;""),IF(COUNTIF(Matches[JOURNEY],"=" &amp; $B38 &amp; " to " &amp; AD$11)&gt;0,"X","-"),"")</f>
        <v/>
      </c>
      <c r="AE38" s="101" t="str">
        <f>IF(AND($B38&lt;&gt;"",AE$11&lt;&gt;""),IF(COUNTIF(Matches[JOURNEY],"=" &amp; $B38 &amp; " to " &amp; AE$11)&gt;0,"X","-"),"")</f>
        <v/>
      </c>
      <c r="AF38" s="101" t="str">
        <f>IF(AND($B38&lt;&gt;"",AF$11&lt;&gt;""),IF(COUNTIF(Matches[JOURNEY],"=" &amp; $B38 &amp; " to " &amp; AF$11)&gt;0,"X","-"),"")</f>
        <v/>
      </c>
      <c r="AG38" s="101" t="str">
        <f>IF(AND($B38&lt;&gt;"",AG$11&lt;&gt;""),IF(COUNTIF(Matches[JOURNEY],"=" &amp; $B38 &amp; " to " &amp; AG$11)&gt;0,"X","-"),"")</f>
        <v/>
      </c>
      <c r="AH38" s="101" t="str">
        <f>IF(AND($B38&lt;&gt;"",AH$11&lt;&gt;""),IF(COUNTIF(Matches[JOURNEY],"=" &amp; $B38 &amp; " to " &amp; AH$11)&gt;0,"X","-"),"")</f>
        <v/>
      </c>
      <c r="AI38" s="101" t="str">
        <f>IF(AND($B38&lt;&gt;"",AI$11&lt;&gt;""),IF(COUNTIF(Matches[JOURNEY],"=" &amp; $B38 &amp; " to " &amp; AI$11)&gt;0,"X","-"),"")</f>
        <v/>
      </c>
      <c r="AJ38" s="101" t="str">
        <f>IF(AND($B38&lt;&gt;"",AJ$11&lt;&gt;""),IF(COUNTIF(Matches[JOURNEY],"=" &amp; $B38 &amp; " to " &amp; AJ$11)&gt;0,"X","-"),"")</f>
        <v/>
      </c>
      <c r="AK38" s="101" t="str">
        <f>IF(AND($B38&lt;&gt;"",AK$11&lt;&gt;""),IF(COUNTIF(Matches[JOURNEY],"=" &amp; $B38 &amp; " to " &amp; AK$11)&gt;0,"X","-"),"")</f>
        <v/>
      </c>
      <c r="AL38" s="101" t="str">
        <f>IF(AND($B38&lt;&gt;"",AL$11&lt;&gt;""),IF(COUNTIF(Matches[JOURNEY],"=" &amp; $B38 &amp; " to " &amp; AL$11)&gt;0,"X","-"),"")</f>
        <v/>
      </c>
      <c r="AM38" s="101" t="str">
        <f>IF(AND($B38&lt;&gt;"",AM$11&lt;&gt;""),IF(COUNTIF(Matches[JOURNEY],"=" &amp; $B38 &amp; " to " &amp; AM$11)&gt;0,"X","-"),"")</f>
        <v/>
      </c>
      <c r="AN38" s="101" t="str">
        <f>IF(AND($B38&lt;&gt;"",AN$11&lt;&gt;""),IF(COUNTIF(Matches[JOURNEY],"=" &amp; $B38 &amp; " to " &amp; AN$11)&gt;0,"X","-"),"")</f>
        <v/>
      </c>
      <c r="AO38" s="101" t="str">
        <f>IF(AND($B38&lt;&gt;"",AO$11&lt;&gt;""),IF(COUNTIF(Matches[JOURNEY],"=" &amp; $B38 &amp; " to " &amp; AO$11)&gt;0,"X","-"),"")</f>
        <v/>
      </c>
      <c r="AP38" s="101" t="str">
        <f>IF(AND($B38&lt;&gt;"",AP$11&lt;&gt;""),IF(COUNTIF(Matches[JOURNEY],"=" &amp; $B38 &amp; " to " &amp; AP$11)&gt;0,"X","-"),"")</f>
        <v/>
      </c>
      <c r="AQ38" s="101" t="str">
        <f>IF(AND($B38&lt;&gt;"",AQ$11&lt;&gt;""),IF(COUNTIF(Matches[JOURNEY],"=" &amp; $B38 &amp; " to " &amp; AQ$11)&gt;0,"X","-"),"")</f>
        <v/>
      </c>
      <c r="AR38" s="101" t="str">
        <f>IF(AND($B38&lt;&gt;"",AR$11&lt;&gt;""),IF(COUNTIF(Matches[JOURNEY],"=" &amp; $B38 &amp; " to " &amp; AR$11)&gt;0,"X","-"),"")</f>
        <v/>
      </c>
      <c r="AS38" s="101" t="str">
        <f>IF(AND($B38&lt;&gt;"",AS$11&lt;&gt;""),IF(COUNTIF(Matches[JOURNEY],"=" &amp; $B38 &amp; " to " &amp; AS$11)&gt;0,"X","-"),"")</f>
        <v/>
      </c>
      <c r="AT38" s="101" t="str">
        <f>IF(AND($B38&lt;&gt;"",AT$11&lt;&gt;""),IF(COUNTIF(Matches[JOURNEY],"=" &amp; $B38 &amp; " to " &amp; AT$11)&gt;0,"X","-"),"")</f>
        <v/>
      </c>
      <c r="AU38" s="101" t="str">
        <f>IF(AND($B38&lt;&gt;"",AU$11&lt;&gt;""),IF(COUNTIF(Matches[JOURNEY],"=" &amp; $B38 &amp; " to " &amp; AU$11)&gt;0,"X","-"),"")</f>
        <v/>
      </c>
      <c r="AV38" s="101" t="str">
        <f>IF(AND($B38&lt;&gt;"",AV$11&lt;&gt;""),IF(COUNTIF(Matches[JOURNEY],"=" &amp; $B38 &amp; " to " &amp; AV$11)&gt;0,"X","-"),"")</f>
        <v/>
      </c>
      <c r="AW38" s="101" t="str">
        <f>IF(AND($B38&lt;&gt;"",AW$11&lt;&gt;""),IF(COUNTIF(Matches[JOURNEY],"=" &amp; $B38 &amp; " to " &amp; AW$11)&gt;0,"X","-"),"")</f>
        <v/>
      </c>
      <c r="AX38" s="101" t="str">
        <f>IF(AND($B38&lt;&gt;"",AX$11&lt;&gt;""),IF(COUNTIF(Matches[JOURNEY],"=" &amp; $B38 &amp; " to " &amp; AX$11)&gt;0,"X","-"),"")</f>
        <v/>
      </c>
      <c r="AY38" s="101" t="str">
        <f>IF(AND($B38&lt;&gt;"",AY$11&lt;&gt;""),IF(COUNTIF(Matches[JOURNEY],"=" &amp; $B38 &amp; " to " &amp; AY$11)&gt;0,"X","-"),"")</f>
        <v/>
      </c>
      <c r="AZ38" s="101" t="str">
        <f>IF(AND($B38&lt;&gt;"",AZ$11&lt;&gt;""),IF(COUNTIF(Matches[JOURNEY],"=" &amp; $B38 &amp; " to " &amp; AZ$11)&gt;0,"X","-"),"")</f>
        <v/>
      </c>
      <c r="BA38" s="101" t="str">
        <f>IF(AND($B38&lt;&gt;"",BA$11&lt;&gt;""),IF(COUNTIF(Matches[JOURNEY],"=" &amp; $B38 &amp; " to " &amp; BA$11)&gt;0,"X","-"),"")</f>
        <v/>
      </c>
      <c r="BB38" s="101" t="str">
        <f>IF(AND($B38&lt;&gt;"",BB$11&lt;&gt;""),IF(COUNTIF(Matches[JOURNEY],"=" &amp; $B38 &amp; " to " &amp; BB$11)&gt;0,"X","-"),"")</f>
        <v/>
      </c>
      <c r="BC38" s="101" t="str">
        <f>IF(AND($B38&lt;&gt;"",BC$11&lt;&gt;""),IF(COUNTIF(Matches[JOURNEY],"=" &amp; $B38 &amp; " to " &amp; BC$11)&gt;0,"X","-"),"")</f>
        <v/>
      </c>
      <c r="BD38" s="101" t="str">
        <f>IF(AND($B38&lt;&gt;"",BD$11&lt;&gt;""),IF(COUNTIF(Matches[JOURNEY],"=" &amp; $B38 &amp; " to " &amp; BD$11)&gt;0,"X","-"),"")</f>
        <v/>
      </c>
      <c r="BE38" s="101" t="str">
        <f>IF(AND($B38&lt;&gt;"",BE$11&lt;&gt;""),IF(COUNTIF(Matches[JOURNEY],"=" &amp; $B38 &amp; " to " &amp; BE$11)&gt;0,"X","-"),"")</f>
        <v/>
      </c>
      <c r="BF38" s="101" t="str">
        <f>IF(AND($B38&lt;&gt;"",BF$11&lt;&gt;""),IF(COUNTIF(Matches[JOURNEY],"=" &amp; $B38 &amp; " to " &amp; BF$11)&gt;0,"X","-"),"")</f>
        <v/>
      </c>
      <c r="BG38" s="101" t="str">
        <f>IF(AND($B38&lt;&gt;"",BG$11&lt;&gt;""),IF(COUNTIF(Matches[JOURNEY],"=" &amp; $B38 &amp; " to " &amp; BG$11)&gt;0,"X","-"),"")</f>
        <v/>
      </c>
      <c r="BH38" s="101" t="str">
        <f>IF(AND($B38&lt;&gt;"",BH$11&lt;&gt;""),IF(COUNTIF(Matches[JOURNEY],"=" &amp; $B38 &amp; " to " &amp; BH$11)&gt;0,"X","-"),"")</f>
        <v/>
      </c>
      <c r="BI38" s="101" t="str">
        <f>IF(AND($B38&lt;&gt;"",BI$11&lt;&gt;""),IF(COUNTIF(Matches[JOURNEY],"=" &amp; $B38 &amp; " to " &amp; BI$11)&gt;0,"X","-"),"")</f>
        <v/>
      </c>
      <c r="BJ38" s="101" t="str">
        <f>IF(AND($B38&lt;&gt;"",BJ$11&lt;&gt;""),IF(COUNTIF(Matches[JOURNEY],"=" &amp; $B38 &amp; " to " &amp; BJ$11)&gt;0,"X","-"),"")</f>
        <v/>
      </c>
      <c r="BK38" s="101" t="str">
        <f>IF(AND($B38&lt;&gt;"",BK$11&lt;&gt;""),IF(COUNTIF(Matches[JOURNEY],"=" &amp; $B38 &amp; " to " &amp; BK$11)&gt;0,"X","-"),"")</f>
        <v/>
      </c>
      <c r="BL38" s="101" t="str">
        <f>IF(AND($B38&lt;&gt;"",BL$11&lt;&gt;""),IF(COUNTIF(Matches[JOURNEY],"=" &amp; $B38 &amp; " to " &amp; BL$11)&gt;0,"X","-"),"")</f>
        <v/>
      </c>
      <c r="BM38" s="101" t="str">
        <f>IF(AND($B38&lt;&gt;"",BM$11&lt;&gt;""),IF(COUNTIF(Matches[JOURNEY],"=" &amp; $B38 &amp; " to " &amp; BM$11)&gt;0,"X","-"),"")</f>
        <v/>
      </c>
      <c r="BN38" s="101" t="str">
        <f>IF(AND($B38&lt;&gt;"",BN$11&lt;&gt;""),IF(COUNTIF(Matches[JOURNEY],"=" &amp; $B38 &amp; " to " &amp; BN$11)&gt;0,"X","-"),"")</f>
        <v/>
      </c>
      <c r="BO38" s="101" t="str">
        <f>IF(AND($B38&lt;&gt;"",BO$11&lt;&gt;""),IF(COUNTIF(Matches[JOURNEY],"=" &amp; $B38 &amp; " to " &amp; BO$11)&gt;0,"X","-"),"")</f>
        <v/>
      </c>
      <c r="BP38" s="101" t="str">
        <f>IF(AND($B38&lt;&gt;"",BP$11&lt;&gt;""),IF(COUNTIF(Matches[JOURNEY],"=" &amp; $B38 &amp; " to " &amp; BP$11)&gt;0,"X","-"),"")</f>
        <v/>
      </c>
      <c r="BQ38" s="102">
        <f t="shared" ca="1" si="5"/>
        <v>0</v>
      </c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</row>
    <row r="39" spans="1:101" ht="21">
      <c r="A39" s="99" t="str">
        <f t="shared" si="4"/>
        <v/>
      </c>
      <c r="B39" s="100"/>
      <c r="C39" s="101" t="str">
        <f ca="1">IF(AND($B39&lt;&gt;"",C$11&lt;&gt;""),IF(COUNTIF(Matches[JOURNEY],"=" &amp; $B39 &amp; " to " &amp; C$11)&gt;0,"X","-"),"")</f>
        <v/>
      </c>
      <c r="D39" s="101" t="str">
        <f ca="1">IF(AND($B39&lt;&gt;"",D$11&lt;&gt;""),IF(COUNTIF(Matches[JOURNEY],"=" &amp; $B39 &amp; " to " &amp; D$11)&gt;0,"X","-"),"")</f>
        <v/>
      </c>
      <c r="E39" s="101" t="str">
        <f ca="1">IF(AND($B39&lt;&gt;"",E$11&lt;&gt;""),IF(COUNTIF(Matches[JOURNEY],"=" &amp; $B39 &amp; " to " &amp; E$11)&gt;0,"X","-"),"")</f>
        <v/>
      </c>
      <c r="F39" s="101" t="str">
        <f ca="1">IF(AND($B39&lt;&gt;"",F$11&lt;&gt;""),IF(COUNTIF(Matches[JOURNEY],"=" &amp; $B39 &amp; " to " &amp; F$11)&gt;0,"X","-"),"")</f>
        <v/>
      </c>
      <c r="G39" s="101" t="str">
        <f ca="1">IF(AND($B39&lt;&gt;"",G$11&lt;&gt;""),IF(COUNTIF(Matches[JOURNEY],"=" &amp; $B39 &amp; " to " &amp; G$11)&gt;0,"X","-"),"")</f>
        <v/>
      </c>
      <c r="H39" s="101" t="str">
        <f ca="1">IF(AND($B39&lt;&gt;"",H$11&lt;&gt;""),IF(COUNTIF(Matches[JOURNEY],"=" &amp; $B39 &amp; " to " &amp; H$11)&gt;0,"X","-"),"")</f>
        <v/>
      </c>
      <c r="I39" s="101" t="str">
        <f ca="1">IF(AND($B39&lt;&gt;"",I$11&lt;&gt;""),IF(COUNTIF(Matches[JOURNEY],"=" &amp; $B39 &amp; " to " &amp; I$11)&gt;0,"X","-"),"")</f>
        <v/>
      </c>
      <c r="J39" s="101" t="str">
        <f ca="1">IF(AND($B39&lt;&gt;"",J$11&lt;&gt;""),IF(COUNTIF(Matches[JOURNEY],"=" &amp; $B39 &amp; " to " &amp; J$11)&gt;0,"X","-"),"")</f>
        <v/>
      </c>
      <c r="K39" s="101" t="str">
        <f ca="1">IF(AND($B39&lt;&gt;"",K$11&lt;&gt;""),IF(COUNTIF(Matches[JOURNEY],"=" &amp; $B39 &amp; " to " &amp; K$11)&gt;0,"X","-"),"")</f>
        <v/>
      </c>
      <c r="L39" s="101" t="str">
        <f ca="1">IF(AND($B39&lt;&gt;"",L$11&lt;&gt;""),IF(COUNTIF(Matches[JOURNEY],"=" &amp; $B39 &amp; " to " &amp; L$11)&gt;0,"X","-"),"")</f>
        <v/>
      </c>
      <c r="M39" s="101" t="str">
        <f ca="1">IF(AND($B39&lt;&gt;"",M$11&lt;&gt;""),IF(COUNTIF(Matches[JOURNEY],"=" &amp; $B39 &amp; " to " &amp; M$11)&gt;0,"X","-"),"")</f>
        <v/>
      </c>
      <c r="N39" s="101" t="str">
        <f>IF(AND($B39&lt;&gt;"",N$11&lt;&gt;""),IF(COUNTIF(Matches[JOURNEY],"=" &amp; $B39 &amp; " to " &amp; N$11)&gt;0,"X","-"),"")</f>
        <v/>
      </c>
      <c r="O39" s="101" t="str">
        <f>IF(AND($B39&lt;&gt;"",O$11&lt;&gt;""),IF(COUNTIF(Matches[JOURNEY],"=" &amp; $B39 &amp; " to " &amp; O$11)&gt;0,"X","-"),"")</f>
        <v/>
      </c>
      <c r="P39" s="101" t="str">
        <f>IF(AND($B39&lt;&gt;"",P$11&lt;&gt;""),IF(COUNTIF(Matches[JOURNEY],"=" &amp; $B39 &amp; " to " &amp; P$11)&gt;0,"X","-"),"")</f>
        <v/>
      </c>
      <c r="Q39" s="101" t="str">
        <f>IF(AND($B39&lt;&gt;"",Q$11&lt;&gt;""),IF(COUNTIF(Matches[JOURNEY],"=" &amp; $B39 &amp; " to " &amp; Q$11)&gt;0,"X","-"),"")</f>
        <v/>
      </c>
      <c r="R39" s="101" t="str">
        <f>IF(AND($B39&lt;&gt;"",R$11&lt;&gt;""),IF(COUNTIF(Matches[JOURNEY],"=" &amp; $B39 &amp; " to " &amp; R$11)&gt;0,"X","-"),"")</f>
        <v/>
      </c>
      <c r="S39" s="101" t="str">
        <f>IF(AND($B39&lt;&gt;"",S$11&lt;&gt;""),IF(COUNTIF(Matches[JOURNEY],"=" &amp; $B39 &amp; " to " &amp; S$11)&gt;0,"X","-"),"")</f>
        <v/>
      </c>
      <c r="T39" s="101" t="str">
        <f>IF(AND($B39&lt;&gt;"",T$11&lt;&gt;""),IF(COUNTIF(Matches[JOURNEY],"=" &amp; $B39 &amp; " to " &amp; T$11)&gt;0,"X","-"),"")</f>
        <v/>
      </c>
      <c r="U39" s="101" t="str">
        <f>IF(AND($B39&lt;&gt;"",U$11&lt;&gt;""),IF(COUNTIF(Matches[JOURNEY],"=" &amp; $B39 &amp; " to " &amp; U$11)&gt;0,"X","-"),"")</f>
        <v/>
      </c>
      <c r="V39" s="101" t="str">
        <f>IF(AND($B39&lt;&gt;"",V$11&lt;&gt;""),IF(COUNTIF(Matches[JOURNEY],"=" &amp; $B39 &amp; " to " &amp; V$11)&gt;0,"X","-"),"")</f>
        <v/>
      </c>
      <c r="W39" s="101" t="str">
        <f>IF(AND($B39&lt;&gt;"",W$11&lt;&gt;""),IF(COUNTIF(Matches[JOURNEY],"=" &amp; $B39 &amp; " to " &amp; W$11)&gt;0,"X","-"),"")</f>
        <v/>
      </c>
      <c r="X39" s="101" t="str">
        <f>IF(AND($B39&lt;&gt;"",X$11&lt;&gt;""),IF(COUNTIF(Matches[JOURNEY],"=" &amp; $B39 &amp; " to " &amp; X$11)&gt;0,"X","-"),"")</f>
        <v/>
      </c>
      <c r="Y39" s="101" t="str">
        <f>IF(AND($B39&lt;&gt;"",Y$11&lt;&gt;""),IF(COUNTIF(Matches[JOURNEY],"=" &amp; $B39 &amp; " to " &amp; Y$11)&gt;0,"X","-"),"")</f>
        <v/>
      </c>
      <c r="Z39" s="101" t="str">
        <f>IF(AND($B39&lt;&gt;"",Z$11&lt;&gt;""),IF(COUNTIF(Matches[JOURNEY],"=" &amp; $B39 &amp; " to " &amp; Z$11)&gt;0,"X","-"),"")</f>
        <v/>
      </c>
      <c r="AA39" s="101" t="str">
        <f>IF(AND($B39&lt;&gt;"",AA$11&lt;&gt;""),IF(COUNTIF(Matches[JOURNEY],"=" &amp; $B39 &amp; " to " &amp; AA$11)&gt;0,"X","-"),"")</f>
        <v/>
      </c>
      <c r="AB39" s="101" t="str">
        <f>IF(AND($B39&lt;&gt;"",AB$11&lt;&gt;""),IF(COUNTIF(Matches[JOURNEY],"=" &amp; $B39 &amp; " to " &amp; AB$11)&gt;0,"X","-"),"")</f>
        <v/>
      </c>
      <c r="AC39" s="101" t="str">
        <f>IF(AND($B39&lt;&gt;"",AC$11&lt;&gt;""),IF(COUNTIF(Matches[JOURNEY],"=" &amp; $B39 &amp; " to " &amp; AC$11)&gt;0,"X","-"),"")</f>
        <v/>
      </c>
      <c r="AD39" s="101" t="str">
        <f>IF(AND($B39&lt;&gt;"",AD$11&lt;&gt;""),IF(COUNTIF(Matches[JOURNEY],"=" &amp; $B39 &amp; " to " &amp; AD$11)&gt;0,"X","-"),"")</f>
        <v/>
      </c>
      <c r="AE39" s="101" t="str">
        <f>IF(AND($B39&lt;&gt;"",AE$11&lt;&gt;""),IF(COUNTIF(Matches[JOURNEY],"=" &amp; $B39 &amp; " to " &amp; AE$11)&gt;0,"X","-"),"")</f>
        <v/>
      </c>
      <c r="AF39" s="101" t="str">
        <f>IF(AND($B39&lt;&gt;"",AF$11&lt;&gt;""),IF(COUNTIF(Matches[JOURNEY],"=" &amp; $B39 &amp; " to " &amp; AF$11)&gt;0,"X","-"),"")</f>
        <v/>
      </c>
      <c r="AG39" s="101" t="str">
        <f>IF(AND($B39&lt;&gt;"",AG$11&lt;&gt;""),IF(COUNTIF(Matches[JOURNEY],"=" &amp; $B39 &amp; " to " &amp; AG$11)&gt;0,"X","-"),"")</f>
        <v/>
      </c>
      <c r="AH39" s="101" t="str">
        <f>IF(AND($B39&lt;&gt;"",AH$11&lt;&gt;""),IF(COUNTIF(Matches[JOURNEY],"=" &amp; $B39 &amp; " to " &amp; AH$11)&gt;0,"X","-"),"")</f>
        <v/>
      </c>
      <c r="AI39" s="101" t="str">
        <f>IF(AND($B39&lt;&gt;"",AI$11&lt;&gt;""),IF(COUNTIF(Matches[JOURNEY],"=" &amp; $B39 &amp; " to " &amp; AI$11)&gt;0,"X","-"),"")</f>
        <v/>
      </c>
      <c r="AJ39" s="101" t="str">
        <f>IF(AND($B39&lt;&gt;"",AJ$11&lt;&gt;""),IF(COUNTIF(Matches[JOURNEY],"=" &amp; $B39 &amp; " to " &amp; AJ$11)&gt;0,"X","-"),"")</f>
        <v/>
      </c>
      <c r="AK39" s="101" t="str">
        <f>IF(AND($B39&lt;&gt;"",AK$11&lt;&gt;""),IF(COUNTIF(Matches[JOURNEY],"=" &amp; $B39 &amp; " to " &amp; AK$11)&gt;0,"X","-"),"")</f>
        <v/>
      </c>
      <c r="AL39" s="101" t="str">
        <f>IF(AND($B39&lt;&gt;"",AL$11&lt;&gt;""),IF(COUNTIF(Matches[JOURNEY],"=" &amp; $B39 &amp; " to " &amp; AL$11)&gt;0,"X","-"),"")</f>
        <v/>
      </c>
      <c r="AM39" s="101" t="str">
        <f>IF(AND($B39&lt;&gt;"",AM$11&lt;&gt;""),IF(COUNTIF(Matches[JOURNEY],"=" &amp; $B39 &amp; " to " &amp; AM$11)&gt;0,"X","-"),"")</f>
        <v/>
      </c>
      <c r="AN39" s="101" t="str">
        <f>IF(AND($B39&lt;&gt;"",AN$11&lt;&gt;""),IF(COUNTIF(Matches[JOURNEY],"=" &amp; $B39 &amp; " to " &amp; AN$11)&gt;0,"X","-"),"")</f>
        <v/>
      </c>
      <c r="AO39" s="101" t="str">
        <f>IF(AND($B39&lt;&gt;"",AO$11&lt;&gt;""),IF(COUNTIF(Matches[JOURNEY],"=" &amp; $B39 &amp; " to " &amp; AO$11)&gt;0,"X","-"),"")</f>
        <v/>
      </c>
      <c r="AP39" s="101" t="str">
        <f>IF(AND($B39&lt;&gt;"",AP$11&lt;&gt;""),IF(COUNTIF(Matches[JOURNEY],"=" &amp; $B39 &amp; " to " &amp; AP$11)&gt;0,"X","-"),"")</f>
        <v/>
      </c>
      <c r="AQ39" s="101" t="str">
        <f>IF(AND($B39&lt;&gt;"",AQ$11&lt;&gt;""),IF(COUNTIF(Matches[JOURNEY],"=" &amp; $B39 &amp; " to " &amp; AQ$11)&gt;0,"X","-"),"")</f>
        <v/>
      </c>
      <c r="AR39" s="101" t="str">
        <f>IF(AND($B39&lt;&gt;"",AR$11&lt;&gt;""),IF(COUNTIF(Matches[JOURNEY],"=" &amp; $B39 &amp; " to " &amp; AR$11)&gt;0,"X","-"),"")</f>
        <v/>
      </c>
      <c r="AS39" s="101" t="str">
        <f>IF(AND($B39&lt;&gt;"",AS$11&lt;&gt;""),IF(COUNTIF(Matches[JOURNEY],"=" &amp; $B39 &amp; " to " &amp; AS$11)&gt;0,"X","-"),"")</f>
        <v/>
      </c>
      <c r="AT39" s="101" t="str">
        <f>IF(AND($B39&lt;&gt;"",AT$11&lt;&gt;""),IF(COUNTIF(Matches[JOURNEY],"=" &amp; $B39 &amp; " to " &amp; AT$11)&gt;0,"X","-"),"")</f>
        <v/>
      </c>
      <c r="AU39" s="101" t="str">
        <f>IF(AND($B39&lt;&gt;"",AU$11&lt;&gt;""),IF(COUNTIF(Matches[JOURNEY],"=" &amp; $B39 &amp; " to " &amp; AU$11)&gt;0,"X","-"),"")</f>
        <v/>
      </c>
      <c r="AV39" s="101" t="str">
        <f>IF(AND($B39&lt;&gt;"",AV$11&lt;&gt;""),IF(COUNTIF(Matches[JOURNEY],"=" &amp; $B39 &amp; " to " &amp; AV$11)&gt;0,"X","-"),"")</f>
        <v/>
      </c>
      <c r="AW39" s="101" t="str">
        <f>IF(AND($B39&lt;&gt;"",AW$11&lt;&gt;""),IF(COUNTIF(Matches[JOURNEY],"=" &amp; $B39 &amp; " to " &amp; AW$11)&gt;0,"X","-"),"")</f>
        <v/>
      </c>
      <c r="AX39" s="101" t="str">
        <f>IF(AND($B39&lt;&gt;"",AX$11&lt;&gt;""),IF(COUNTIF(Matches[JOURNEY],"=" &amp; $B39 &amp; " to " &amp; AX$11)&gt;0,"X","-"),"")</f>
        <v/>
      </c>
      <c r="AY39" s="101" t="str">
        <f>IF(AND($B39&lt;&gt;"",AY$11&lt;&gt;""),IF(COUNTIF(Matches[JOURNEY],"=" &amp; $B39 &amp; " to " &amp; AY$11)&gt;0,"X","-"),"")</f>
        <v/>
      </c>
      <c r="AZ39" s="101" t="str">
        <f>IF(AND($B39&lt;&gt;"",AZ$11&lt;&gt;""),IF(COUNTIF(Matches[JOURNEY],"=" &amp; $B39 &amp; " to " &amp; AZ$11)&gt;0,"X","-"),"")</f>
        <v/>
      </c>
      <c r="BA39" s="101" t="str">
        <f>IF(AND($B39&lt;&gt;"",BA$11&lt;&gt;""),IF(COUNTIF(Matches[JOURNEY],"=" &amp; $B39 &amp; " to " &amp; BA$11)&gt;0,"X","-"),"")</f>
        <v/>
      </c>
      <c r="BB39" s="101" t="str">
        <f>IF(AND($B39&lt;&gt;"",BB$11&lt;&gt;""),IF(COUNTIF(Matches[JOURNEY],"=" &amp; $B39 &amp; " to " &amp; BB$11)&gt;0,"X","-"),"")</f>
        <v/>
      </c>
      <c r="BC39" s="101" t="str">
        <f>IF(AND($B39&lt;&gt;"",BC$11&lt;&gt;""),IF(COUNTIF(Matches[JOURNEY],"=" &amp; $B39 &amp; " to " &amp; BC$11)&gt;0,"X","-"),"")</f>
        <v/>
      </c>
      <c r="BD39" s="101" t="str">
        <f>IF(AND($B39&lt;&gt;"",BD$11&lt;&gt;""),IF(COUNTIF(Matches[JOURNEY],"=" &amp; $B39 &amp; " to " &amp; BD$11)&gt;0,"X","-"),"")</f>
        <v/>
      </c>
      <c r="BE39" s="101" t="str">
        <f>IF(AND($B39&lt;&gt;"",BE$11&lt;&gt;""),IF(COUNTIF(Matches[JOURNEY],"=" &amp; $B39 &amp; " to " &amp; BE$11)&gt;0,"X","-"),"")</f>
        <v/>
      </c>
      <c r="BF39" s="101" t="str">
        <f>IF(AND($B39&lt;&gt;"",BF$11&lt;&gt;""),IF(COUNTIF(Matches[JOURNEY],"=" &amp; $B39 &amp; " to " &amp; BF$11)&gt;0,"X","-"),"")</f>
        <v/>
      </c>
      <c r="BG39" s="101" t="str">
        <f>IF(AND($B39&lt;&gt;"",BG$11&lt;&gt;""),IF(COUNTIF(Matches[JOURNEY],"=" &amp; $B39 &amp; " to " &amp; BG$11)&gt;0,"X","-"),"")</f>
        <v/>
      </c>
      <c r="BH39" s="101" t="str">
        <f>IF(AND($B39&lt;&gt;"",BH$11&lt;&gt;""),IF(COUNTIF(Matches[JOURNEY],"=" &amp; $B39 &amp; " to " &amp; BH$11)&gt;0,"X","-"),"")</f>
        <v/>
      </c>
      <c r="BI39" s="101" t="str">
        <f>IF(AND($B39&lt;&gt;"",BI$11&lt;&gt;""),IF(COUNTIF(Matches[JOURNEY],"=" &amp; $B39 &amp; " to " &amp; BI$11)&gt;0,"X","-"),"")</f>
        <v/>
      </c>
      <c r="BJ39" s="101" t="str">
        <f>IF(AND($B39&lt;&gt;"",BJ$11&lt;&gt;""),IF(COUNTIF(Matches[JOURNEY],"=" &amp; $B39 &amp; " to " &amp; BJ$11)&gt;0,"X","-"),"")</f>
        <v/>
      </c>
      <c r="BK39" s="101" t="str">
        <f>IF(AND($B39&lt;&gt;"",BK$11&lt;&gt;""),IF(COUNTIF(Matches[JOURNEY],"=" &amp; $B39 &amp; " to " &amp; BK$11)&gt;0,"X","-"),"")</f>
        <v/>
      </c>
      <c r="BL39" s="101" t="str">
        <f>IF(AND($B39&lt;&gt;"",BL$11&lt;&gt;""),IF(COUNTIF(Matches[JOURNEY],"=" &amp; $B39 &amp; " to " &amp; BL$11)&gt;0,"X","-"),"")</f>
        <v/>
      </c>
      <c r="BM39" s="101" t="str">
        <f>IF(AND($B39&lt;&gt;"",BM$11&lt;&gt;""),IF(COUNTIF(Matches[JOURNEY],"=" &amp; $B39 &amp; " to " &amp; BM$11)&gt;0,"X","-"),"")</f>
        <v/>
      </c>
      <c r="BN39" s="101" t="str">
        <f>IF(AND($B39&lt;&gt;"",BN$11&lt;&gt;""),IF(COUNTIF(Matches[JOURNEY],"=" &amp; $B39 &amp; " to " &amp; BN$11)&gt;0,"X","-"),"")</f>
        <v/>
      </c>
      <c r="BO39" s="101" t="str">
        <f>IF(AND($B39&lt;&gt;"",BO$11&lt;&gt;""),IF(COUNTIF(Matches[JOURNEY],"=" &amp; $B39 &amp; " to " &amp; BO$11)&gt;0,"X","-"),"")</f>
        <v/>
      </c>
      <c r="BP39" s="101" t="str">
        <f>IF(AND($B39&lt;&gt;"",BP$11&lt;&gt;""),IF(COUNTIF(Matches[JOURNEY],"=" &amp; $B39 &amp; " to " &amp; BP$11)&gt;0,"X","-"),"")</f>
        <v/>
      </c>
      <c r="BQ39" s="102">
        <f t="shared" ca="1" si="5"/>
        <v>0</v>
      </c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</row>
    <row r="40" spans="1:101" ht="21">
      <c r="A40" s="99" t="str">
        <f t="shared" si="4"/>
        <v/>
      </c>
      <c r="B40" s="100"/>
      <c r="C40" s="101" t="str">
        <f ca="1">IF(AND($B40&lt;&gt;"",C$11&lt;&gt;""),IF(COUNTIF(Matches[JOURNEY],"=" &amp; $B40 &amp; " to " &amp; C$11)&gt;0,"X","-"),"")</f>
        <v/>
      </c>
      <c r="D40" s="101" t="str">
        <f ca="1">IF(AND($B40&lt;&gt;"",D$11&lt;&gt;""),IF(COUNTIF(Matches[JOURNEY],"=" &amp; $B40 &amp; " to " &amp; D$11)&gt;0,"X","-"),"")</f>
        <v/>
      </c>
      <c r="E40" s="101" t="str">
        <f ca="1">IF(AND($B40&lt;&gt;"",E$11&lt;&gt;""),IF(COUNTIF(Matches[JOURNEY],"=" &amp; $B40 &amp; " to " &amp; E$11)&gt;0,"X","-"),"")</f>
        <v/>
      </c>
      <c r="F40" s="101" t="str">
        <f ca="1">IF(AND($B40&lt;&gt;"",F$11&lt;&gt;""),IF(COUNTIF(Matches[JOURNEY],"=" &amp; $B40 &amp; " to " &amp; F$11)&gt;0,"X","-"),"")</f>
        <v/>
      </c>
      <c r="G40" s="101" t="str">
        <f ca="1">IF(AND($B40&lt;&gt;"",G$11&lt;&gt;""),IF(COUNTIF(Matches[JOURNEY],"=" &amp; $B40 &amp; " to " &amp; G$11)&gt;0,"X","-"),"")</f>
        <v/>
      </c>
      <c r="H40" s="101" t="str">
        <f ca="1">IF(AND($B40&lt;&gt;"",H$11&lt;&gt;""),IF(COUNTIF(Matches[JOURNEY],"=" &amp; $B40 &amp; " to " &amp; H$11)&gt;0,"X","-"),"")</f>
        <v/>
      </c>
      <c r="I40" s="101" t="str">
        <f ca="1">IF(AND($B40&lt;&gt;"",I$11&lt;&gt;""),IF(COUNTIF(Matches[JOURNEY],"=" &amp; $B40 &amp; " to " &amp; I$11)&gt;0,"X","-"),"")</f>
        <v/>
      </c>
      <c r="J40" s="101" t="str">
        <f ca="1">IF(AND($B40&lt;&gt;"",J$11&lt;&gt;""),IF(COUNTIF(Matches[JOURNEY],"=" &amp; $B40 &amp; " to " &amp; J$11)&gt;0,"X","-"),"")</f>
        <v/>
      </c>
      <c r="K40" s="101" t="str">
        <f ca="1">IF(AND($B40&lt;&gt;"",K$11&lt;&gt;""),IF(COUNTIF(Matches[JOURNEY],"=" &amp; $B40 &amp; " to " &amp; K$11)&gt;0,"X","-"),"")</f>
        <v/>
      </c>
      <c r="L40" s="101" t="str">
        <f ca="1">IF(AND($B40&lt;&gt;"",L$11&lt;&gt;""),IF(COUNTIF(Matches[JOURNEY],"=" &amp; $B40 &amp; " to " &amp; L$11)&gt;0,"X","-"),"")</f>
        <v/>
      </c>
      <c r="M40" s="101" t="str">
        <f ca="1">IF(AND($B40&lt;&gt;"",M$11&lt;&gt;""),IF(COUNTIF(Matches[JOURNEY],"=" &amp; $B40 &amp; " to " &amp; M$11)&gt;0,"X","-"),"")</f>
        <v/>
      </c>
      <c r="N40" s="101" t="str">
        <f>IF(AND($B40&lt;&gt;"",N$11&lt;&gt;""),IF(COUNTIF(Matches[JOURNEY],"=" &amp; $B40 &amp; " to " &amp; N$11)&gt;0,"X","-"),"")</f>
        <v/>
      </c>
      <c r="O40" s="101" t="str">
        <f>IF(AND($B40&lt;&gt;"",O$11&lt;&gt;""),IF(COUNTIF(Matches[JOURNEY],"=" &amp; $B40 &amp; " to " &amp; O$11)&gt;0,"X","-"),"")</f>
        <v/>
      </c>
      <c r="P40" s="101" t="str">
        <f>IF(AND($B40&lt;&gt;"",P$11&lt;&gt;""),IF(COUNTIF(Matches[JOURNEY],"=" &amp; $B40 &amp; " to " &amp; P$11)&gt;0,"X","-"),"")</f>
        <v/>
      </c>
      <c r="Q40" s="101" t="str">
        <f>IF(AND($B40&lt;&gt;"",Q$11&lt;&gt;""),IF(COUNTIF(Matches[JOURNEY],"=" &amp; $B40 &amp; " to " &amp; Q$11)&gt;0,"X","-"),"")</f>
        <v/>
      </c>
      <c r="R40" s="101" t="str">
        <f>IF(AND($B40&lt;&gt;"",R$11&lt;&gt;""),IF(COUNTIF(Matches[JOURNEY],"=" &amp; $B40 &amp; " to " &amp; R$11)&gt;0,"X","-"),"")</f>
        <v/>
      </c>
      <c r="S40" s="101" t="str">
        <f>IF(AND($B40&lt;&gt;"",S$11&lt;&gt;""),IF(COUNTIF(Matches[JOURNEY],"=" &amp; $B40 &amp; " to " &amp; S$11)&gt;0,"X","-"),"")</f>
        <v/>
      </c>
      <c r="T40" s="101" t="str">
        <f>IF(AND($B40&lt;&gt;"",T$11&lt;&gt;""),IF(COUNTIF(Matches[JOURNEY],"=" &amp; $B40 &amp; " to " &amp; T$11)&gt;0,"X","-"),"")</f>
        <v/>
      </c>
      <c r="U40" s="101" t="str">
        <f>IF(AND($B40&lt;&gt;"",U$11&lt;&gt;""),IF(COUNTIF(Matches[JOURNEY],"=" &amp; $B40 &amp; " to " &amp; U$11)&gt;0,"X","-"),"")</f>
        <v/>
      </c>
      <c r="V40" s="101" t="str">
        <f>IF(AND($B40&lt;&gt;"",V$11&lt;&gt;""),IF(COUNTIF(Matches[JOURNEY],"=" &amp; $B40 &amp; " to " &amp; V$11)&gt;0,"X","-"),"")</f>
        <v/>
      </c>
      <c r="W40" s="101" t="str">
        <f>IF(AND($B40&lt;&gt;"",W$11&lt;&gt;""),IF(COUNTIF(Matches[JOURNEY],"=" &amp; $B40 &amp; " to " &amp; W$11)&gt;0,"X","-"),"")</f>
        <v/>
      </c>
      <c r="X40" s="101" t="str">
        <f>IF(AND($B40&lt;&gt;"",X$11&lt;&gt;""),IF(COUNTIF(Matches[JOURNEY],"=" &amp; $B40 &amp; " to " &amp; X$11)&gt;0,"X","-"),"")</f>
        <v/>
      </c>
      <c r="Y40" s="101" t="str">
        <f>IF(AND($B40&lt;&gt;"",Y$11&lt;&gt;""),IF(COUNTIF(Matches[JOURNEY],"=" &amp; $B40 &amp; " to " &amp; Y$11)&gt;0,"X","-"),"")</f>
        <v/>
      </c>
      <c r="Z40" s="101" t="str">
        <f>IF(AND($B40&lt;&gt;"",Z$11&lt;&gt;""),IF(COUNTIF(Matches[JOURNEY],"=" &amp; $B40 &amp; " to " &amp; Z$11)&gt;0,"X","-"),"")</f>
        <v/>
      </c>
      <c r="AA40" s="101" t="str">
        <f>IF(AND($B40&lt;&gt;"",AA$11&lt;&gt;""),IF(COUNTIF(Matches[JOURNEY],"=" &amp; $B40 &amp; " to " &amp; AA$11)&gt;0,"X","-"),"")</f>
        <v/>
      </c>
      <c r="AB40" s="101" t="str">
        <f>IF(AND($B40&lt;&gt;"",AB$11&lt;&gt;""),IF(COUNTIF(Matches[JOURNEY],"=" &amp; $B40 &amp; " to " &amp; AB$11)&gt;0,"X","-"),"")</f>
        <v/>
      </c>
      <c r="AC40" s="101" t="str">
        <f>IF(AND($B40&lt;&gt;"",AC$11&lt;&gt;""),IF(COUNTIF(Matches[JOURNEY],"=" &amp; $B40 &amp; " to " &amp; AC$11)&gt;0,"X","-"),"")</f>
        <v/>
      </c>
      <c r="AD40" s="101" t="str">
        <f>IF(AND($B40&lt;&gt;"",AD$11&lt;&gt;""),IF(COUNTIF(Matches[JOURNEY],"=" &amp; $B40 &amp; " to " &amp; AD$11)&gt;0,"X","-"),"")</f>
        <v/>
      </c>
      <c r="AE40" s="101" t="str">
        <f>IF(AND($B40&lt;&gt;"",AE$11&lt;&gt;""),IF(COUNTIF(Matches[JOURNEY],"=" &amp; $B40 &amp; " to " &amp; AE$11)&gt;0,"X","-"),"")</f>
        <v/>
      </c>
      <c r="AF40" s="101" t="str">
        <f>IF(AND($B40&lt;&gt;"",AF$11&lt;&gt;""),IF(COUNTIF(Matches[JOURNEY],"=" &amp; $B40 &amp; " to " &amp; AF$11)&gt;0,"X","-"),"")</f>
        <v/>
      </c>
      <c r="AG40" s="101" t="str">
        <f>IF(AND($B40&lt;&gt;"",AG$11&lt;&gt;""),IF(COUNTIF(Matches[JOURNEY],"=" &amp; $B40 &amp; " to " &amp; AG$11)&gt;0,"X","-"),"")</f>
        <v/>
      </c>
      <c r="AH40" s="101" t="str">
        <f>IF(AND($B40&lt;&gt;"",AH$11&lt;&gt;""),IF(COUNTIF(Matches[JOURNEY],"=" &amp; $B40 &amp; " to " &amp; AH$11)&gt;0,"X","-"),"")</f>
        <v/>
      </c>
      <c r="AI40" s="101" t="str">
        <f>IF(AND($B40&lt;&gt;"",AI$11&lt;&gt;""),IF(COUNTIF(Matches[JOURNEY],"=" &amp; $B40 &amp; " to " &amp; AI$11)&gt;0,"X","-"),"")</f>
        <v/>
      </c>
      <c r="AJ40" s="101" t="str">
        <f>IF(AND($B40&lt;&gt;"",AJ$11&lt;&gt;""),IF(COUNTIF(Matches[JOURNEY],"=" &amp; $B40 &amp; " to " &amp; AJ$11)&gt;0,"X","-"),"")</f>
        <v/>
      </c>
      <c r="AK40" s="101" t="str">
        <f>IF(AND($B40&lt;&gt;"",AK$11&lt;&gt;""),IF(COUNTIF(Matches[JOURNEY],"=" &amp; $B40 &amp; " to " &amp; AK$11)&gt;0,"X","-"),"")</f>
        <v/>
      </c>
      <c r="AL40" s="101" t="str">
        <f>IF(AND($B40&lt;&gt;"",AL$11&lt;&gt;""),IF(COUNTIF(Matches[JOURNEY],"=" &amp; $B40 &amp; " to " &amp; AL$11)&gt;0,"X","-"),"")</f>
        <v/>
      </c>
      <c r="AM40" s="101" t="str">
        <f>IF(AND($B40&lt;&gt;"",AM$11&lt;&gt;""),IF(COUNTIF(Matches[JOURNEY],"=" &amp; $B40 &amp; " to " &amp; AM$11)&gt;0,"X","-"),"")</f>
        <v/>
      </c>
      <c r="AN40" s="101" t="str">
        <f>IF(AND($B40&lt;&gt;"",AN$11&lt;&gt;""),IF(COUNTIF(Matches[JOURNEY],"=" &amp; $B40 &amp; " to " &amp; AN$11)&gt;0,"X","-"),"")</f>
        <v/>
      </c>
      <c r="AO40" s="101" t="str">
        <f>IF(AND($B40&lt;&gt;"",AO$11&lt;&gt;""),IF(COUNTIF(Matches[JOURNEY],"=" &amp; $B40 &amp; " to " &amp; AO$11)&gt;0,"X","-"),"")</f>
        <v/>
      </c>
      <c r="AP40" s="101" t="str">
        <f>IF(AND($B40&lt;&gt;"",AP$11&lt;&gt;""),IF(COUNTIF(Matches[JOURNEY],"=" &amp; $B40 &amp; " to " &amp; AP$11)&gt;0,"X","-"),"")</f>
        <v/>
      </c>
      <c r="AQ40" s="101" t="str">
        <f>IF(AND($B40&lt;&gt;"",AQ$11&lt;&gt;""),IF(COUNTIF(Matches[JOURNEY],"=" &amp; $B40 &amp; " to " &amp; AQ$11)&gt;0,"X","-"),"")</f>
        <v/>
      </c>
      <c r="AR40" s="101" t="str">
        <f>IF(AND($B40&lt;&gt;"",AR$11&lt;&gt;""),IF(COUNTIF(Matches[JOURNEY],"=" &amp; $B40 &amp; " to " &amp; AR$11)&gt;0,"X","-"),"")</f>
        <v/>
      </c>
      <c r="AS40" s="101" t="str">
        <f>IF(AND($B40&lt;&gt;"",AS$11&lt;&gt;""),IF(COUNTIF(Matches[JOURNEY],"=" &amp; $B40 &amp; " to " &amp; AS$11)&gt;0,"X","-"),"")</f>
        <v/>
      </c>
      <c r="AT40" s="101" t="str">
        <f>IF(AND($B40&lt;&gt;"",AT$11&lt;&gt;""),IF(COUNTIF(Matches[JOURNEY],"=" &amp; $B40 &amp; " to " &amp; AT$11)&gt;0,"X","-"),"")</f>
        <v/>
      </c>
      <c r="AU40" s="101" t="str">
        <f>IF(AND($B40&lt;&gt;"",AU$11&lt;&gt;""),IF(COUNTIF(Matches[JOURNEY],"=" &amp; $B40 &amp; " to " &amp; AU$11)&gt;0,"X","-"),"")</f>
        <v/>
      </c>
      <c r="AV40" s="101" t="str">
        <f>IF(AND($B40&lt;&gt;"",AV$11&lt;&gt;""),IF(COUNTIF(Matches[JOURNEY],"=" &amp; $B40 &amp; " to " &amp; AV$11)&gt;0,"X","-"),"")</f>
        <v/>
      </c>
      <c r="AW40" s="101" t="str">
        <f>IF(AND($B40&lt;&gt;"",AW$11&lt;&gt;""),IF(COUNTIF(Matches[JOURNEY],"=" &amp; $B40 &amp; " to " &amp; AW$11)&gt;0,"X","-"),"")</f>
        <v/>
      </c>
      <c r="AX40" s="101" t="str">
        <f>IF(AND($B40&lt;&gt;"",AX$11&lt;&gt;""),IF(COUNTIF(Matches[JOURNEY],"=" &amp; $B40 &amp; " to " &amp; AX$11)&gt;0,"X","-"),"")</f>
        <v/>
      </c>
      <c r="AY40" s="101" t="str">
        <f>IF(AND($B40&lt;&gt;"",AY$11&lt;&gt;""),IF(COUNTIF(Matches[JOURNEY],"=" &amp; $B40 &amp; " to " &amp; AY$11)&gt;0,"X","-"),"")</f>
        <v/>
      </c>
      <c r="AZ40" s="101" t="str">
        <f>IF(AND($B40&lt;&gt;"",AZ$11&lt;&gt;""),IF(COUNTIF(Matches[JOURNEY],"=" &amp; $B40 &amp; " to " &amp; AZ$11)&gt;0,"X","-"),"")</f>
        <v/>
      </c>
      <c r="BA40" s="101" t="str">
        <f>IF(AND($B40&lt;&gt;"",BA$11&lt;&gt;""),IF(COUNTIF(Matches[JOURNEY],"=" &amp; $B40 &amp; " to " &amp; BA$11)&gt;0,"X","-"),"")</f>
        <v/>
      </c>
      <c r="BB40" s="101" t="str">
        <f>IF(AND($B40&lt;&gt;"",BB$11&lt;&gt;""),IF(COUNTIF(Matches[JOURNEY],"=" &amp; $B40 &amp; " to " &amp; BB$11)&gt;0,"X","-"),"")</f>
        <v/>
      </c>
      <c r="BC40" s="101" t="str">
        <f>IF(AND($B40&lt;&gt;"",BC$11&lt;&gt;""),IF(COUNTIF(Matches[JOURNEY],"=" &amp; $B40 &amp; " to " &amp; BC$11)&gt;0,"X","-"),"")</f>
        <v/>
      </c>
      <c r="BD40" s="101" t="str">
        <f>IF(AND($B40&lt;&gt;"",BD$11&lt;&gt;""),IF(COUNTIF(Matches[JOURNEY],"=" &amp; $B40 &amp; " to " &amp; BD$11)&gt;0,"X","-"),"")</f>
        <v/>
      </c>
      <c r="BE40" s="101" t="str">
        <f>IF(AND($B40&lt;&gt;"",BE$11&lt;&gt;""),IF(COUNTIF(Matches[JOURNEY],"=" &amp; $B40 &amp; " to " &amp; BE$11)&gt;0,"X","-"),"")</f>
        <v/>
      </c>
      <c r="BF40" s="101" t="str">
        <f>IF(AND($B40&lt;&gt;"",BF$11&lt;&gt;""),IF(COUNTIF(Matches[JOURNEY],"=" &amp; $B40 &amp; " to " &amp; BF$11)&gt;0,"X","-"),"")</f>
        <v/>
      </c>
      <c r="BG40" s="101" t="str">
        <f>IF(AND($B40&lt;&gt;"",BG$11&lt;&gt;""),IF(COUNTIF(Matches[JOURNEY],"=" &amp; $B40 &amp; " to " &amp; BG$11)&gt;0,"X","-"),"")</f>
        <v/>
      </c>
      <c r="BH40" s="101" t="str">
        <f>IF(AND($B40&lt;&gt;"",BH$11&lt;&gt;""),IF(COUNTIF(Matches[JOURNEY],"=" &amp; $B40 &amp; " to " &amp; BH$11)&gt;0,"X","-"),"")</f>
        <v/>
      </c>
      <c r="BI40" s="101" t="str">
        <f>IF(AND($B40&lt;&gt;"",BI$11&lt;&gt;""),IF(COUNTIF(Matches[JOURNEY],"=" &amp; $B40 &amp; " to " &amp; BI$11)&gt;0,"X","-"),"")</f>
        <v/>
      </c>
      <c r="BJ40" s="101" t="str">
        <f>IF(AND($B40&lt;&gt;"",BJ$11&lt;&gt;""),IF(COUNTIF(Matches[JOURNEY],"=" &amp; $B40 &amp; " to " &amp; BJ$11)&gt;0,"X","-"),"")</f>
        <v/>
      </c>
      <c r="BK40" s="101" t="str">
        <f>IF(AND($B40&lt;&gt;"",BK$11&lt;&gt;""),IF(COUNTIF(Matches[JOURNEY],"=" &amp; $B40 &amp; " to " &amp; BK$11)&gt;0,"X","-"),"")</f>
        <v/>
      </c>
      <c r="BL40" s="101" t="str">
        <f>IF(AND($B40&lt;&gt;"",BL$11&lt;&gt;""),IF(COUNTIF(Matches[JOURNEY],"=" &amp; $B40 &amp; " to " &amp; BL$11)&gt;0,"X","-"),"")</f>
        <v/>
      </c>
      <c r="BM40" s="101" t="str">
        <f>IF(AND($B40&lt;&gt;"",BM$11&lt;&gt;""),IF(COUNTIF(Matches[JOURNEY],"=" &amp; $B40 &amp; " to " &amp; BM$11)&gt;0,"X","-"),"")</f>
        <v/>
      </c>
      <c r="BN40" s="101" t="str">
        <f>IF(AND($B40&lt;&gt;"",BN$11&lt;&gt;""),IF(COUNTIF(Matches[JOURNEY],"=" &amp; $B40 &amp; " to " &amp; BN$11)&gt;0,"X","-"),"")</f>
        <v/>
      </c>
      <c r="BO40" s="101" t="str">
        <f>IF(AND($B40&lt;&gt;"",BO$11&lt;&gt;""),IF(COUNTIF(Matches[JOURNEY],"=" &amp; $B40 &amp; " to " &amp; BO$11)&gt;0,"X","-"),"")</f>
        <v/>
      </c>
      <c r="BP40" s="101" t="str">
        <f>IF(AND($B40&lt;&gt;"",BP$11&lt;&gt;""),IF(COUNTIF(Matches[JOURNEY],"=" &amp; $B40 &amp; " to " &amp; BP$11)&gt;0,"X","-"),"")</f>
        <v/>
      </c>
      <c r="BQ40" s="102">
        <f t="shared" ca="1" si="5"/>
        <v>0</v>
      </c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</row>
    <row r="41" spans="1:101" ht="21">
      <c r="A41" s="99" t="str">
        <f t="shared" si="4"/>
        <v/>
      </c>
      <c r="B41" s="100"/>
      <c r="C41" s="101" t="str">
        <f ca="1">IF(AND($B41&lt;&gt;"",C$11&lt;&gt;""),IF(COUNTIF(Matches[JOURNEY],"=" &amp; $B41 &amp; " to " &amp; C$11)&gt;0,"X","-"),"")</f>
        <v/>
      </c>
      <c r="D41" s="101" t="str">
        <f ca="1">IF(AND($B41&lt;&gt;"",D$11&lt;&gt;""),IF(COUNTIF(Matches[JOURNEY],"=" &amp; $B41 &amp; " to " &amp; D$11)&gt;0,"X","-"),"")</f>
        <v/>
      </c>
      <c r="E41" s="101" t="str">
        <f ca="1">IF(AND($B41&lt;&gt;"",E$11&lt;&gt;""),IF(COUNTIF(Matches[JOURNEY],"=" &amp; $B41 &amp; " to " &amp; E$11)&gt;0,"X","-"),"")</f>
        <v/>
      </c>
      <c r="F41" s="101" t="str">
        <f ca="1">IF(AND($B41&lt;&gt;"",F$11&lt;&gt;""),IF(COUNTIF(Matches[JOURNEY],"=" &amp; $B41 &amp; " to " &amp; F$11)&gt;0,"X","-"),"")</f>
        <v/>
      </c>
      <c r="G41" s="101" t="str">
        <f ca="1">IF(AND($B41&lt;&gt;"",G$11&lt;&gt;""),IF(COUNTIF(Matches[JOURNEY],"=" &amp; $B41 &amp; " to " &amp; G$11)&gt;0,"X","-"),"")</f>
        <v/>
      </c>
      <c r="H41" s="101" t="str">
        <f ca="1">IF(AND($B41&lt;&gt;"",H$11&lt;&gt;""),IF(COUNTIF(Matches[JOURNEY],"=" &amp; $B41 &amp; " to " &amp; H$11)&gt;0,"X","-"),"")</f>
        <v/>
      </c>
      <c r="I41" s="101" t="str">
        <f ca="1">IF(AND($B41&lt;&gt;"",I$11&lt;&gt;""),IF(COUNTIF(Matches[JOURNEY],"=" &amp; $B41 &amp; " to " &amp; I$11)&gt;0,"X","-"),"")</f>
        <v/>
      </c>
      <c r="J41" s="101" t="str">
        <f ca="1">IF(AND($B41&lt;&gt;"",J$11&lt;&gt;""),IF(COUNTIF(Matches[JOURNEY],"=" &amp; $B41 &amp; " to " &amp; J$11)&gt;0,"X","-"),"")</f>
        <v/>
      </c>
      <c r="K41" s="101" t="str">
        <f ca="1">IF(AND($B41&lt;&gt;"",K$11&lt;&gt;""),IF(COUNTIF(Matches[JOURNEY],"=" &amp; $B41 &amp; " to " &amp; K$11)&gt;0,"X","-"),"")</f>
        <v/>
      </c>
      <c r="L41" s="101" t="str">
        <f ca="1">IF(AND($B41&lt;&gt;"",L$11&lt;&gt;""),IF(COUNTIF(Matches[JOURNEY],"=" &amp; $B41 &amp; " to " &amp; L$11)&gt;0,"X","-"),"")</f>
        <v/>
      </c>
      <c r="M41" s="101" t="str">
        <f ca="1">IF(AND($B41&lt;&gt;"",M$11&lt;&gt;""),IF(COUNTIF(Matches[JOURNEY],"=" &amp; $B41 &amp; " to " &amp; M$11)&gt;0,"X","-"),"")</f>
        <v/>
      </c>
      <c r="N41" s="101" t="str">
        <f>IF(AND($B41&lt;&gt;"",N$11&lt;&gt;""),IF(COUNTIF(Matches[JOURNEY],"=" &amp; $B41 &amp; " to " &amp; N$11)&gt;0,"X","-"),"")</f>
        <v/>
      </c>
      <c r="O41" s="101" t="str">
        <f>IF(AND($B41&lt;&gt;"",O$11&lt;&gt;""),IF(COUNTIF(Matches[JOURNEY],"=" &amp; $B41 &amp; " to " &amp; O$11)&gt;0,"X","-"),"")</f>
        <v/>
      </c>
      <c r="P41" s="101" t="str">
        <f>IF(AND($B41&lt;&gt;"",P$11&lt;&gt;""),IF(COUNTIF(Matches[JOURNEY],"=" &amp; $B41 &amp; " to " &amp; P$11)&gt;0,"X","-"),"")</f>
        <v/>
      </c>
      <c r="Q41" s="101" t="str">
        <f>IF(AND($B41&lt;&gt;"",Q$11&lt;&gt;""),IF(COUNTIF(Matches[JOURNEY],"=" &amp; $B41 &amp; " to " &amp; Q$11)&gt;0,"X","-"),"")</f>
        <v/>
      </c>
      <c r="R41" s="101" t="str">
        <f>IF(AND($B41&lt;&gt;"",R$11&lt;&gt;""),IF(COUNTIF(Matches[JOURNEY],"=" &amp; $B41 &amp; " to " &amp; R$11)&gt;0,"X","-"),"")</f>
        <v/>
      </c>
      <c r="S41" s="101" t="str">
        <f>IF(AND($B41&lt;&gt;"",S$11&lt;&gt;""),IF(COUNTIF(Matches[JOURNEY],"=" &amp; $B41 &amp; " to " &amp; S$11)&gt;0,"X","-"),"")</f>
        <v/>
      </c>
      <c r="T41" s="101" t="str">
        <f>IF(AND($B41&lt;&gt;"",T$11&lt;&gt;""),IF(COUNTIF(Matches[JOURNEY],"=" &amp; $B41 &amp; " to " &amp; T$11)&gt;0,"X","-"),"")</f>
        <v/>
      </c>
      <c r="U41" s="101" t="str">
        <f>IF(AND($B41&lt;&gt;"",U$11&lt;&gt;""),IF(COUNTIF(Matches[JOURNEY],"=" &amp; $B41 &amp; " to " &amp; U$11)&gt;0,"X","-"),"")</f>
        <v/>
      </c>
      <c r="V41" s="101" t="str">
        <f>IF(AND($B41&lt;&gt;"",V$11&lt;&gt;""),IF(COUNTIF(Matches[JOURNEY],"=" &amp; $B41 &amp; " to " &amp; V$11)&gt;0,"X","-"),"")</f>
        <v/>
      </c>
      <c r="W41" s="101" t="str">
        <f>IF(AND($B41&lt;&gt;"",W$11&lt;&gt;""),IF(COUNTIF(Matches[JOURNEY],"=" &amp; $B41 &amp; " to " &amp; W$11)&gt;0,"X","-"),"")</f>
        <v/>
      </c>
      <c r="X41" s="101" t="str">
        <f>IF(AND($B41&lt;&gt;"",X$11&lt;&gt;""),IF(COUNTIF(Matches[JOURNEY],"=" &amp; $B41 &amp; " to " &amp; X$11)&gt;0,"X","-"),"")</f>
        <v/>
      </c>
      <c r="Y41" s="101" t="str">
        <f>IF(AND($B41&lt;&gt;"",Y$11&lt;&gt;""),IF(COUNTIF(Matches[JOURNEY],"=" &amp; $B41 &amp; " to " &amp; Y$11)&gt;0,"X","-"),"")</f>
        <v/>
      </c>
      <c r="Z41" s="101" t="str">
        <f>IF(AND($B41&lt;&gt;"",Z$11&lt;&gt;""),IF(COUNTIF(Matches[JOURNEY],"=" &amp; $B41 &amp; " to " &amp; Z$11)&gt;0,"X","-"),"")</f>
        <v/>
      </c>
      <c r="AA41" s="101" t="str">
        <f>IF(AND($B41&lt;&gt;"",AA$11&lt;&gt;""),IF(COUNTIF(Matches[JOURNEY],"=" &amp; $B41 &amp; " to " &amp; AA$11)&gt;0,"X","-"),"")</f>
        <v/>
      </c>
      <c r="AB41" s="101" t="str">
        <f>IF(AND($B41&lt;&gt;"",AB$11&lt;&gt;""),IF(COUNTIF(Matches[JOURNEY],"=" &amp; $B41 &amp; " to " &amp; AB$11)&gt;0,"X","-"),"")</f>
        <v/>
      </c>
      <c r="AC41" s="101" t="str">
        <f>IF(AND($B41&lt;&gt;"",AC$11&lt;&gt;""),IF(COUNTIF(Matches[JOURNEY],"=" &amp; $B41 &amp; " to " &amp; AC$11)&gt;0,"X","-"),"")</f>
        <v/>
      </c>
      <c r="AD41" s="101" t="str">
        <f>IF(AND($B41&lt;&gt;"",AD$11&lt;&gt;""),IF(COUNTIF(Matches[JOURNEY],"=" &amp; $B41 &amp; " to " &amp; AD$11)&gt;0,"X","-"),"")</f>
        <v/>
      </c>
      <c r="AE41" s="101" t="str">
        <f>IF(AND($B41&lt;&gt;"",AE$11&lt;&gt;""),IF(COUNTIF(Matches[JOURNEY],"=" &amp; $B41 &amp; " to " &amp; AE$11)&gt;0,"X","-"),"")</f>
        <v/>
      </c>
      <c r="AF41" s="101" t="str">
        <f>IF(AND($B41&lt;&gt;"",AF$11&lt;&gt;""),IF(COUNTIF(Matches[JOURNEY],"=" &amp; $B41 &amp; " to " &amp; AF$11)&gt;0,"X","-"),"")</f>
        <v/>
      </c>
      <c r="AG41" s="101" t="str">
        <f>IF(AND($B41&lt;&gt;"",AG$11&lt;&gt;""),IF(COUNTIF(Matches[JOURNEY],"=" &amp; $B41 &amp; " to " &amp; AG$11)&gt;0,"X","-"),"")</f>
        <v/>
      </c>
      <c r="AH41" s="101" t="str">
        <f>IF(AND($B41&lt;&gt;"",AH$11&lt;&gt;""),IF(COUNTIF(Matches[JOURNEY],"=" &amp; $B41 &amp; " to " &amp; AH$11)&gt;0,"X","-"),"")</f>
        <v/>
      </c>
      <c r="AI41" s="101" t="str">
        <f>IF(AND($B41&lt;&gt;"",AI$11&lt;&gt;""),IF(COUNTIF(Matches[JOURNEY],"=" &amp; $B41 &amp; " to " &amp; AI$11)&gt;0,"X","-"),"")</f>
        <v/>
      </c>
      <c r="AJ41" s="101" t="str">
        <f>IF(AND($B41&lt;&gt;"",AJ$11&lt;&gt;""),IF(COUNTIF(Matches[JOURNEY],"=" &amp; $B41 &amp; " to " &amp; AJ$11)&gt;0,"X","-"),"")</f>
        <v/>
      </c>
      <c r="AK41" s="101" t="str">
        <f>IF(AND($B41&lt;&gt;"",AK$11&lt;&gt;""),IF(COUNTIF(Matches[JOURNEY],"=" &amp; $B41 &amp; " to " &amp; AK$11)&gt;0,"X","-"),"")</f>
        <v/>
      </c>
      <c r="AL41" s="101" t="str">
        <f>IF(AND($B41&lt;&gt;"",AL$11&lt;&gt;""),IF(COUNTIF(Matches[JOURNEY],"=" &amp; $B41 &amp; " to " &amp; AL$11)&gt;0,"X","-"),"")</f>
        <v/>
      </c>
      <c r="AM41" s="101" t="str">
        <f>IF(AND($B41&lt;&gt;"",AM$11&lt;&gt;""),IF(COUNTIF(Matches[JOURNEY],"=" &amp; $B41 &amp; " to " &amp; AM$11)&gt;0,"X","-"),"")</f>
        <v/>
      </c>
      <c r="AN41" s="101" t="str">
        <f>IF(AND($B41&lt;&gt;"",AN$11&lt;&gt;""),IF(COUNTIF(Matches[JOURNEY],"=" &amp; $B41 &amp; " to " &amp; AN$11)&gt;0,"X","-"),"")</f>
        <v/>
      </c>
      <c r="AO41" s="101" t="str">
        <f>IF(AND($B41&lt;&gt;"",AO$11&lt;&gt;""),IF(COUNTIF(Matches[JOURNEY],"=" &amp; $B41 &amp; " to " &amp; AO$11)&gt;0,"X","-"),"")</f>
        <v/>
      </c>
      <c r="AP41" s="101" t="str">
        <f>IF(AND($B41&lt;&gt;"",AP$11&lt;&gt;""),IF(COUNTIF(Matches[JOURNEY],"=" &amp; $B41 &amp; " to " &amp; AP$11)&gt;0,"X","-"),"")</f>
        <v/>
      </c>
      <c r="AQ41" s="101" t="str">
        <f>IF(AND($B41&lt;&gt;"",AQ$11&lt;&gt;""),IF(COUNTIF(Matches[JOURNEY],"=" &amp; $B41 &amp; " to " &amp; AQ$11)&gt;0,"X","-"),"")</f>
        <v/>
      </c>
      <c r="AR41" s="101" t="str">
        <f>IF(AND($B41&lt;&gt;"",AR$11&lt;&gt;""),IF(COUNTIF(Matches[JOURNEY],"=" &amp; $B41 &amp; " to " &amp; AR$11)&gt;0,"X","-"),"")</f>
        <v/>
      </c>
      <c r="AS41" s="101" t="str">
        <f>IF(AND($B41&lt;&gt;"",AS$11&lt;&gt;""),IF(COUNTIF(Matches[JOURNEY],"=" &amp; $B41 &amp; " to " &amp; AS$11)&gt;0,"X","-"),"")</f>
        <v/>
      </c>
      <c r="AT41" s="101" t="str">
        <f>IF(AND($B41&lt;&gt;"",AT$11&lt;&gt;""),IF(COUNTIF(Matches[JOURNEY],"=" &amp; $B41 &amp; " to " &amp; AT$11)&gt;0,"X","-"),"")</f>
        <v/>
      </c>
      <c r="AU41" s="101" t="str">
        <f>IF(AND($B41&lt;&gt;"",AU$11&lt;&gt;""),IF(COUNTIF(Matches[JOURNEY],"=" &amp; $B41 &amp; " to " &amp; AU$11)&gt;0,"X","-"),"")</f>
        <v/>
      </c>
      <c r="AV41" s="101" t="str">
        <f>IF(AND($B41&lt;&gt;"",AV$11&lt;&gt;""),IF(COUNTIF(Matches[JOURNEY],"=" &amp; $B41 &amp; " to " &amp; AV$11)&gt;0,"X","-"),"")</f>
        <v/>
      </c>
      <c r="AW41" s="101" t="str">
        <f>IF(AND($B41&lt;&gt;"",AW$11&lt;&gt;""),IF(COUNTIF(Matches[JOURNEY],"=" &amp; $B41 &amp; " to " &amp; AW$11)&gt;0,"X","-"),"")</f>
        <v/>
      </c>
      <c r="AX41" s="101" t="str">
        <f>IF(AND($B41&lt;&gt;"",AX$11&lt;&gt;""),IF(COUNTIF(Matches[JOURNEY],"=" &amp; $B41 &amp; " to " &amp; AX$11)&gt;0,"X","-"),"")</f>
        <v/>
      </c>
      <c r="AY41" s="101" t="str">
        <f>IF(AND($B41&lt;&gt;"",AY$11&lt;&gt;""),IF(COUNTIF(Matches[JOURNEY],"=" &amp; $B41 &amp; " to " &amp; AY$11)&gt;0,"X","-"),"")</f>
        <v/>
      </c>
      <c r="AZ41" s="101" t="str">
        <f>IF(AND($B41&lt;&gt;"",AZ$11&lt;&gt;""),IF(COUNTIF(Matches[JOURNEY],"=" &amp; $B41 &amp; " to " &amp; AZ$11)&gt;0,"X","-"),"")</f>
        <v/>
      </c>
      <c r="BA41" s="101" t="str">
        <f>IF(AND($B41&lt;&gt;"",BA$11&lt;&gt;""),IF(COUNTIF(Matches[JOURNEY],"=" &amp; $B41 &amp; " to " &amp; BA$11)&gt;0,"X","-"),"")</f>
        <v/>
      </c>
      <c r="BB41" s="101" t="str">
        <f>IF(AND($B41&lt;&gt;"",BB$11&lt;&gt;""),IF(COUNTIF(Matches[JOURNEY],"=" &amp; $B41 &amp; " to " &amp; BB$11)&gt;0,"X","-"),"")</f>
        <v/>
      </c>
      <c r="BC41" s="101" t="str">
        <f>IF(AND($B41&lt;&gt;"",BC$11&lt;&gt;""),IF(COUNTIF(Matches[JOURNEY],"=" &amp; $B41 &amp; " to " &amp; BC$11)&gt;0,"X","-"),"")</f>
        <v/>
      </c>
      <c r="BD41" s="101" t="str">
        <f>IF(AND($B41&lt;&gt;"",BD$11&lt;&gt;""),IF(COUNTIF(Matches[JOURNEY],"=" &amp; $B41 &amp; " to " &amp; BD$11)&gt;0,"X","-"),"")</f>
        <v/>
      </c>
      <c r="BE41" s="101" t="str">
        <f>IF(AND($B41&lt;&gt;"",BE$11&lt;&gt;""),IF(COUNTIF(Matches[JOURNEY],"=" &amp; $B41 &amp; " to " &amp; BE$11)&gt;0,"X","-"),"")</f>
        <v/>
      </c>
      <c r="BF41" s="101" t="str">
        <f>IF(AND($B41&lt;&gt;"",BF$11&lt;&gt;""),IF(COUNTIF(Matches[JOURNEY],"=" &amp; $B41 &amp; " to " &amp; BF$11)&gt;0,"X","-"),"")</f>
        <v/>
      </c>
      <c r="BG41" s="101" t="str">
        <f>IF(AND($B41&lt;&gt;"",BG$11&lt;&gt;""),IF(COUNTIF(Matches[JOURNEY],"=" &amp; $B41 &amp; " to " &amp; BG$11)&gt;0,"X","-"),"")</f>
        <v/>
      </c>
      <c r="BH41" s="101" t="str">
        <f>IF(AND($B41&lt;&gt;"",BH$11&lt;&gt;""),IF(COUNTIF(Matches[JOURNEY],"=" &amp; $B41 &amp; " to " &amp; BH$11)&gt;0,"X","-"),"")</f>
        <v/>
      </c>
      <c r="BI41" s="101" t="str">
        <f>IF(AND($B41&lt;&gt;"",BI$11&lt;&gt;""),IF(COUNTIF(Matches[JOURNEY],"=" &amp; $B41 &amp; " to " &amp; BI$11)&gt;0,"X","-"),"")</f>
        <v/>
      </c>
      <c r="BJ41" s="101" t="str">
        <f>IF(AND($B41&lt;&gt;"",BJ$11&lt;&gt;""),IF(COUNTIF(Matches[JOURNEY],"=" &amp; $B41 &amp; " to " &amp; BJ$11)&gt;0,"X","-"),"")</f>
        <v/>
      </c>
      <c r="BK41" s="101" t="str">
        <f>IF(AND($B41&lt;&gt;"",BK$11&lt;&gt;""),IF(COUNTIF(Matches[JOURNEY],"=" &amp; $B41 &amp; " to " &amp; BK$11)&gt;0,"X","-"),"")</f>
        <v/>
      </c>
      <c r="BL41" s="101" t="str">
        <f>IF(AND($B41&lt;&gt;"",BL$11&lt;&gt;""),IF(COUNTIF(Matches[JOURNEY],"=" &amp; $B41 &amp; " to " &amp; BL$11)&gt;0,"X","-"),"")</f>
        <v/>
      </c>
      <c r="BM41" s="101" t="str">
        <f>IF(AND($B41&lt;&gt;"",BM$11&lt;&gt;""),IF(COUNTIF(Matches[JOURNEY],"=" &amp; $B41 &amp; " to " &amp; BM$11)&gt;0,"X","-"),"")</f>
        <v/>
      </c>
      <c r="BN41" s="101" t="str">
        <f>IF(AND($B41&lt;&gt;"",BN$11&lt;&gt;""),IF(COUNTIF(Matches[JOURNEY],"=" &amp; $B41 &amp; " to " &amp; BN$11)&gt;0,"X","-"),"")</f>
        <v/>
      </c>
      <c r="BO41" s="101" t="str">
        <f>IF(AND($B41&lt;&gt;"",BO$11&lt;&gt;""),IF(COUNTIF(Matches[JOURNEY],"=" &amp; $B41 &amp; " to " &amp; BO$11)&gt;0,"X","-"),"")</f>
        <v/>
      </c>
      <c r="BP41" s="101" t="str">
        <f>IF(AND($B41&lt;&gt;"",BP$11&lt;&gt;""),IF(COUNTIF(Matches[JOURNEY],"=" &amp; $B41 &amp; " to " &amp; BP$11)&gt;0,"X","-"),"")</f>
        <v/>
      </c>
      <c r="BQ41" s="102">
        <f t="shared" ca="1" si="5"/>
        <v>0</v>
      </c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</row>
    <row r="42" spans="1:101" ht="21">
      <c r="A42" s="99" t="str">
        <f t="shared" si="4"/>
        <v/>
      </c>
      <c r="B42" s="100"/>
      <c r="C42" s="101" t="str">
        <f ca="1">IF(AND($B42&lt;&gt;"",C$11&lt;&gt;""),IF(COUNTIF(Matches[JOURNEY],"=" &amp; $B42 &amp; " to " &amp; C$11)&gt;0,"X","-"),"")</f>
        <v/>
      </c>
      <c r="D42" s="101" t="str">
        <f ca="1">IF(AND($B42&lt;&gt;"",D$11&lt;&gt;""),IF(COUNTIF(Matches[JOURNEY],"=" &amp; $B42 &amp; " to " &amp; D$11)&gt;0,"X","-"),"")</f>
        <v/>
      </c>
      <c r="E42" s="101" t="str">
        <f ca="1">IF(AND($B42&lt;&gt;"",E$11&lt;&gt;""),IF(COUNTIF(Matches[JOURNEY],"=" &amp; $B42 &amp; " to " &amp; E$11)&gt;0,"X","-"),"")</f>
        <v/>
      </c>
      <c r="F42" s="101" t="str">
        <f ca="1">IF(AND($B42&lt;&gt;"",F$11&lt;&gt;""),IF(COUNTIF(Matches[JOURNEY],"=" &amp; $B42 &amp; " to " &amp; F$11)&gt;0,"X","-"),"")</f>
        <v/>
      </c>
      <c r="G42" s="101" t="str">
        <f ca="1">IF(AND($B42&lt;&gt;"",G$11&lt;&gt;""),IF(COUNTIF(Matches[JOURNEY],"=" &amp; $B42 &amp; " to " &amp; G$11)&gt;0,"X","-"),"")</f>
        <v/>
      </c>
      <c r="H42" s="101" t="str">
        <f ca="1">IF(AND($B42&lt;&gt;"",H$11&lt;&gt;""),IF(COUNTIF(Matches[JOURNEY],"=" &amp; $B42 &amp; " to " &amp; H$11)&gt;0,"X","-"),"")</f>
        <v/>
      </c>
      <c r="I42" s="101" t="str">
        <f ca="1">IF(AND($B42&lt;&gt;"",I$11&lt;&gt;""),IF(COUNTIF(Matches[JOURNEY],"=" &amp; $B42 &amp; " to " &amp; I$11)&gt;0,"X","-"),"")</f>
        <v/>
      </c>
      <c r="J42" s="101" t="str">
        <f ca="1">IF(AND($B42&lt;&gt;"",J$11&lt;&gt;""),IF(COUNTIF(Matches[JOURNEY],"=" &amp; $B42 &amp; " to " &amp; J$11)&gt;0,"X","-"),"")</f>
        <v/>
      </c>
      <c r="K42" s="101" t="str">
        <f ca="1">IF(AND($B42&lt;&gt;"",K$11&lt;&gt;""),IF(COUNTIF(Matches[JOURNEY],"=" &amp; $B42 &amp; " to " &amp; K$11)&gt;0,"X","-"),"")</f>
        <v/>
      </c>
      <c r="L42" s="101" t="str">
        <f ca="1">IF(AND($B42&lt;&gt;"",L$11&lt;&gt;""),IF(COUNTIF(Matches[JOURNEY],"=" &amp; $B42 &amp; " to " &amp; L$11)&gt;0,"X","-"),"")</f>
        <v/>
      </c>
      <c r="M42" s="101" t="str">
        <f ca="1">IF(AND($B42&lt;&gt;"",M$11&lt;&gt;""),IF(COUNTIF(Matches[JOURNEY],"=" &amp; $B42 &amp; " to " &amp; M$11)&gt;0,"X","-"),"")</f>
        <v/>
      </c>
      <c r="N42" s="101" t="str">
        <f>IF(AND($B42&lt;&gt;"",N$11&lt;&gt;""),IF(COUNTIF(Matches[JOURNEY],"=" &amp; $B42 &amp; " to " &amp; N$11)&gt;0,"X","-"),"")</f>
        <v/>
      </c>
      <c r="O42" s="101" t="str">
        <f>IF(AND($B42&lt;&gt;"",O$11&lt;&gt;""),IF(COUNTIF(Matches[JOURNEY],"=" &amp; $B42 &amp; " to " &amp; O$11)&gt;0,"X","-"),"")</f>
        <v/>
      </c>
      <c r="P42" s="101" t="str">
        <f>IF(AND($B42&lt;&gt;"",P$11&lt;&gt;""),IF(COUNTIF(Matches[JOURNEY],"=" &amp; $B42 &amp; " to " &amp; P$11)&gt;0,"X","-"),"")</f>
        <v/>
      </c>
      <c r="Q42" s="101" t="str">
        <f>IF(AND($B42&lt;&gt;"",Q$11&lt;&gt;""),IF(COUNTIF(Matches[JOURNEY],"=" &amp; $B42 &amp; " to " &amp; Q$11)&gt;0,"X","-"),"")</f>
        <v/>
      </c>
      <c r="R42" s="101" t="str">
        <f>IF(AND($B42&lt;&gt;"",R$11&lt;&gt;""),IF(COUNTIF(Matches[JOURNEY],"=" &amp; $B42 &amp; " to " &amp; R$11)&gt;0,"X","-"),"")</f>
        <v/>
      </c>
      <c r="S42" s="101" t="str">
        <f>IF(AND($B42&lt;&gt;"",S$11&lt;&gt;""),IF(COUNTIF(Matches[JOURNEY],"=" &amp; $B42 &amp; " to " &amp; S$11)&gt;0,"X","-"),"")</f>
        <v/>
      </c>
      <c r="T42" s="101" t="str">
        <f>IF(AND($B42&lt;&gt;"",T$11&lt;&gt;""),IF(COUNTIF(Matches[JOURNEY],"=" &amp; $B42 &amp; " to " &amp; T$11)&gt;0,"X","-"),"")</f>
        <v/>
      </c>
      <c r="U42" s="101" t="str">
        <f>IF(AND($B42&lt;&gt;"",U$11&lt;&gt;""),IF(COUNTIF(Matches[JOURNEY],"=" &amp; $B42 &amp; " to " &amp; U$11)&gt;0,"X","-"),"")</f>
        <v/>
      </c>
      <c r="V42" s="101" t="str">
        <f>IF(AND($B42&lt;&gt;"",V$11&lt;&gt;""),IF(COUNTIF(Matches[JOURNEY],"=" &amp; $B42 &amp; " to " &amp; V$11)&gt;0,"X","-"),"")</f>
        <v/>
      </c>
      <c r="W42" s="101" t="str">
        <f>IF(AND($B42&lt;&gt;"",W$11&lt;&gt;""),IF(COUNTIF(Matches[JOURNEY],"=" &amp; $B42 &amp; " to " &amp; W$11)&gt;0,"X","-"),"")</f>
        <v/>
      </c>
      <c r="X42" s="101" t="str">
        <f>IF(AND($B42&lt;&gt;"",X$11&lt;&gt;""),IF(COUNTIF(Matches[JOURNEY],"=" &amp; $B42 &amp; " to " &amp; X$11)&gt;0,"X","-"),"")</f>
        <v/>
      </c>
      <c r="Y42" s="101" t="str">
        <f>IF(AND($B42&lt;&gt;"",Y$11&lt;&gt;""),IF(COUNTIF(Matches[JOURNEY],"=" &amp; $B42 &amp; " to " &amp; Y$11)&gt;0,"X","-"),"")</f>
        <v/>
      </c>
      <c r="Z42" s="101" t="str">
        <f>IF(AND($B42&lt;&gt;"",Z$11&lt;&gt;""),IF(COUNTIF(Matches[JOURNEY],"=" &amp; $B42 &amp; " to " &amp; Z$11)&gt;0,"X","-"),"")</f>
        <v/>
      </c>
      <c r="AA42" s="101" t="str">
        <f>IF(AND($B42&lt;&gt;"",AA$11&lt;&gt;""),IF(COUNTIF(Matches[JOURNEY],"=" &amp; $B42 &amp; " to " &amp; AA$11)&gt;0,"X","-"),"")</f>
        <v/>
      </c>
      <c r="AB42" s="101" t="str">
        <f>IF(AND($B42&lt;&gt;"",AB$11&lt;&gt;""),IF(COUNTIF(Matches[JOURNEY],"=" &amp; $B42 &amp; " to " &amp; AB$11)&gt;0,"X","-"),"")</f>
        <v/>
      </c>
      <c r="AC42" s="101" t="str">
        <f>IF(AND($B42&lt;&gt;"",AC$11&lt;&gt;""),IF(COUNTIF(Matches[JOURNEY],"=" &amp; $B42 &amp; " to " &amp; AC$11)&gt;0,"X","-"),"")</f>
        <v/>
      </c>
      <c r="AD42" s="101" t="str">
        <f>IF(AND($B42&lt;&gt;"",AD$11&lt;&gt;""),IF(COUNTIF(Matches[JOURNEY],"=" &amp; $B42 &amp; " to " &amp; AD$11)&gt;0,"X","-"),"")</f>
        <v/>
      </c>
      <c r="AE42" s="101" t="str">
        <f>IF(AND($B42&lt;&gt;"",AE$11&lt;&gt;""),IF(COUNTIF(Matches[JOURNEY],"=" &amp; $B42 &amp; " to " &amp; AE$11)&gt;0,"X","-"),"")</f>
        <v/>
      </c>
      <c r="AF42" s="101" t="str">
        <f>IF(AND($B42&lt;&gt;"",AF$11&lt;&gt;""),IF(COUNTIF(Matches[JOURNEY],"=" &amp; $B42 &amp; " to " &amp; AF$11)&gt;0,"X","-"),"")</f>
        <v/>
      </c>
      <c r="AG42" s="101" t="str">
        <f>IF(AND($B42&lt;&gt;"",AG$11&lt;&gt;""),IF(COUNTIF(Matches[JOURNEY],"=" &amp; $B42 &amp; " to " &amp; AG$11)&gt;0,"X","-"),"")</f>
        <v/>
      </c>
      <c r="AH42" s="101" t="str">
        <f>IF(AND($B42&lt;&gt;"",AH$11&lt;&gt;""),IF(COUNTIF(Matches[JOURNEY],"=" &amp; $B42 &amp; " to " &amp; AH$11)&gt;0,"X","-"),"")</f>
        <v/>
      </c>
      <c r="AI42" s="101" t="str">
        <f>IF(AND($B42&lt;&gt;"",AI$11&lt;&gt;""),IF(COUNTIF(Matches[JOURNEY],"=" &amp; $B42 &amp; " to " &amp; AI$11)&gt;0,"X","-"),"")</f>
        <v/>
      </c>
      <c r="AJ42" s="101" t="str">
        <f>IF(AND($B42&lt;&gt;"",AJ$11&lt;&gt;""),IF(COUNTIF(Matches[JOURNEY],"=" &amp; $B42 &amp; " to " &amp; AJ$11)&gt;0,"X","-"),"")</f>
        <v/>
      </c>
      <c r="AK42" s="101" t="str">
        <f>IF(AND($B42&lt;&gt;"",AK$11&lt;&gt;""),IF(COUNTIF(Matches[JOURNEY],"=" &amp; $B42 &amp; " to " &amp; AK$11)&gt;0,"X","-"),"")</f>
        <v/>
      </c>
      <c r="AL42" s="101" t="str">
        <f>IF(AND($B42&lt;&gt;"",AL$11&lt;&gt;""),IF(COUNTIF(Matches[JOURNEY],"=" &amp; $B42 &amp; " to " &amp; AL$11)&gt;0,"X","-"),"")</f>
        <v/>
      </c>
      <c r="AM42" s="101" t="str">
        <f>IF(AND($B42&lt;&gt;"",AM$11&lt;&gt;""),IF(COUNTIF(Matches[JOURNEY],"=" &amp; $B42 &amp; " to " &amp; AM$11)&gt;0,"X","-"),"")</f>
        <v/>
      </c>
      <c r="AN42" s="101" t="str">
        <f>IF(AND($B42&lt;&gt;"",AN$11&lt;&gt;""),IF(COUNTIF(Matches[JOURNEY],"=" &amp; $B42 &amp; " to " &amp; AN$11)&gt;0,"X","-"),"")</f>
        <v/>
      </c>
      <c r="AO42" s="101" t="str">
        <f>IF(AND($B42&lt;&gt;"",AO$11&lt;&gt;""),IF(COUNTIF(Matches[JOURNEY],"=" &amp; $B42 &amp; " to " &amp; AO$11)&gt;0,"X","-"),"")</f>
        <v/>
      </c>
      <c r="AP42" s="101" t="str">
        <f>IF(AND($B42&lt;&gt;"",AP$11&lt;&gt;""),IF(COUNTIF(Matches[JOURNEY],"=" &amp; $B42 &amp; " to " &amp; AP$11)&gt;0,"X","-"),"")</f>
        <v/>
      </c>
      <c r="AQ42" s="101" t="str">
        <f>IF(AND($B42&lt;&gt;"",AQ$11&lt;&gt;""),IF(COUNTIF(Matches[JOURNEY],"=" &amp; $B42 &amp; " to " &amp; AQ$11)&gt;0,"X","-"),"")</f>
        <v/>
      </c>
      <c r="AR42" s="101" t="str">
        <f>IF(AND($B42&lt;&gt;"",AR$11&lt;&gt;""),IF(COUNTIF(Matches[JOURNEY],"=" &amp; $B42 &amp; " to " &amp; AR$11)&gt;0,"X","-"),"")</f>
        <v/>
      </c>
      <c r="AS42" s="101" t="str">
        <f>IF(AND($B42&lt;&gt;"",AS$11&lt;&gt;""),IF(COUNTIF(Matches[JOURNEY],"=" &amp; $B42 &amp; " to " &amp; AS$11)&gt;0,"X","-"),"")</f>
        <v/>
      </c>
      <c r="AT42" s="101" t="str">
        <f>IF(AND($B42&lt;&gt;"",AT$11&lt;&gt;""),IF(COUNTIF(Matches[JOURNEY],"=" &amp; $B42 &amp; " to " &amp; AT$11)&gt;0,"X","-"),"")</f>
        <v/>
      </c>
      <c r="AU42" s="101" t="str">
        <f>IF(AND($B42&lt;&gt;"",AU$11&lt;&gt;""),IF(COUNTIF(Matches[JOURNEY],"=" &amp; $B42 &amp; " to " &amp; AU$11)&gt;0,"X","-"),"")</f>
        <v/>
      </c>
      <c r="AV42" s="101" t="str">
        <f>IF(AND($B42&lt;&gt;"",AV$11&lt;&gt;""),IF(COUNTIF(Matches[JOURNEY],"=" &amp; $B42 &amp; " to " &amp; AV$11)&gt;0,"X","-"),"")</f>
        <v/>
      </c>
      <c r="AW42" s="101" t="str">
        <f>IF(AND($B42&lt;&gt;"",AW$11&lt;&gt;""),IF(COUNTIF(Matches[JOURNEY],"=" &amp; $B42 &amp; " to " &amp; AW$11)&gt;0,"X","-"),"")</f>
        <v/>
      </c>
      <c r="AX42" s="101" t="str">
        <f>IF(AND($B42&lt;&gt;"",AX$11&lt;&gt;""),IF(COUNTIF(Matches[JOURNEY],"=" &amp; $B42 &amp; " to " &amp; AX$11)&gt;0,"X","-"),"")</f>
        <v/>
      </c>
      <c r="AY42" s="101" t="str">
        <f>IF(AND($B42&lt;&gt;"",AY$11&lt;&gt;""),IF(COUNTIF(Matches[JOURNEY],"=" &amp; $B42 &amp; " to " &amp; AY$11)&gt;0,"X","-"),"")</f>
        <v/>
      </c>
      <c r="AZ42" s="101" t="str">
        <f>IF(AND($B42&lt;&gt;"",AZ$11&lt;&gt;""),IF(COUNTIF(Matches[JOURNEY],"=" &amp; $B42 &amp; " to " &amp; AZ$11)&gt;0,"X","-"),"")</f>
        <v/>
      </c>
      <c r="BA42" s="101" t="str">
        <f>IF(AND($B42&lt;&gt;"",BA$11&lt;&gt;""),IF(COUNTIF(Matches[JOURNEY],"=" &amp; $B42 &amp; " to " &amp; BA$11)&gt;0,"X","-"),"")</f>
        <v/>
      </c>
      <c r="BB42" s="101" t="str">
        <f>IF(AND($B42&lt;&gt;"",BB$11&lt;&gt;""),IF(COUNTIF(Matches[JOURNEY],"=" &amp; $B42 &amp; " to " &amp; BB$11)&gt;0,"X","-"),"")</f>
        <v/>
      </c>
      <c r="BC42" s="101" t="str">
        <f>IF(AND($B42&lt;&gt;"",BC$11&lt;&gt;""),IF(COUNTIF(Matches[JOURNEY],"=" &amp; $B42 &amp; " to " &amp; BC$11)&gt;0,"X","-"),"")</f>
        <v/>
      </c>
      <c r="BD42" s="101" t="str">
        <f>IF(AND($B42&lt;&gt;"",BD$11&lt;&gt;""),IF(COUNTIF(Matches[JOURNEY],"=" &amp; $B42 &amp; " to " &amp; BD$11)&gt;0,"X","-"),"")</f>
        <v/>
      </c>
      <c r="BE42" s="101" t="str">
        <f>IF(AND($B42&lt;&gt;"",BE$11&lt;&gt;""),IF(COUNTIF(Matches[JOURNEY],"=" &amp; $B42 &amp; " to " &amp; BE$11)&gt;0,"X","-"),"")</f>
        <v/>
      </c>
      <c r="BF42" s="101" t="str">
        <f>IF(AND($B42&lt;&gt;"",BF$11&lt;&gt;""),IF(COUNTIF(Matches[JOURNEY],"=" &amp; $B42 &amp; " to " &amp; BF$11)&gt;0,"X","-"),"")</f>
        <v/>
      </c>
      <c r="BG42" s="101" t="str">
        <f>IF(AND($B42&lt;&gt;"",BG$11&lt;&gt;""),IF(COUNTIF(Matches[JOURNEY],"=" &amp; $B42 &amp; " to " &amp; BG$11)&gt;0,"X","-"),"")</f>
        <v/>
      </c>
      <c r="BH42" s="101" t="str">
        <f>IF(AND($B42&lt;&gt;"",BH$11&lt;&gt;""),IF(COUNTIF(Matches[JOURNEY],"=" &amp; $B42 &amp; " to " &amp; BH$11)&gt;0,"X","-"),"")</f>
        <v/>
      </c>
      <c r="BI42" s="101" t="str">
        <f>IF(AND($B42&lt;&gt;"",BI$11&lt;&gt;""),IF(COUNTIF(Matches[JOURNEY],"=" &amp; $B42 &amp; " to " &amp; BI$11)&gt;0,"X","-"),"")</f>
        <v/>
      </c>
      <c r="BJ42" s="101" t="str">
        <f>IF(AND($B42&lt;&gt;"",BJ$11&lt;&gt;""),IF(COUNTIF(Matches[JOURNEY],"=" &amp; $B42 &amp; " to " &amp; BJ$11)&gt;0,"X","-"),"")</f>
        <v/>
      </c>
      <c r="BK42" s="101" t="str">
        <f>IF(AND($B42&lt;&gt;"",BK$11&lt;&gt;""),IF(COUNTIF(Matches[JOURNEY],"=" &amp; $B42 &amp; " to " &amp; BK$11)&gt;0,"X","-"),"")</f>
        <v/>
      </c>
      <c r="BL42" s="101" t="str">
        <f>IF(AND($B42&lt;&gt;"",BL$11&lt;&gt;""),IF(COUNTIF(Matches[JOURNEY],"=" &amp; $B42 &amp; " to " &amp; BL$11)&gt;0,"X","-"),"")</f>
        <v/>
      </c>
      <c r="BM42" s="101" t="str">
        <f>IF(AND($B42&lt;&gt;"",BM$11&lt;&gt;""),IF(COUNTIF(Matches[JOURNEY],"=" &amp; $B42 &amp; " to " &amp; BM$11)&gt;0,"X","-"),"")</f>
        <v/>
      </c>
      <c r="BN42" s="101" t="str">
        <f>IF(AND($B42&lt;&gt;"",BN$11&lt;&gt;""),IF(COUNTIF(Matches[JOURNEY],"=" &amp; $B42 &amp; " to " &amp; BN$11)&gt;0,"X","-"),"")</f>
        <v/>
      </c>
      <c r="BO42" s="101" t="str">
        <f>IF(AND($B42&lt;&gt;"",BO$11&lt;&gt;""),IF(COUNTIF(Matches[JOURNEY],"=" &amp; $B42 &amp; " to " &amp; BO$11)&gt;0,"X","-"),"")</f>
        <v/>
      </c>
      <c r="BP42" s="101" t="str">
        <f>IF(AND($B42&lt;&gt;"",BP$11&lt;&gt;""),IF(COUNTIF(Matches[JOURNEY],"=" &amp; $B42 &amp; " to " &amp; BP$11)&gt;0,"X","-"),"")</f>
        <v/>
      </c>
      <c r="BQ42" s="102">
        <f t="shared" ca="1" si="5"/>
        <v>0</v>
      </c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</row>
    <row r="43" spans="1:101" ht="21">
      <c r="A43" s="99" t="str">
        <f t="shared" si="4"/>
        <v/>
      </c>
      <c r="B43" s="100"/>
      <c r="C43" s="101" t="str">
        <f ca="1">IF(AND($B43&lt;&gt;"",C$11&lt;&gt;""),IF(COUNTIF(Matches[JOURNEY],"=" &amp; $B43 &amp; " to " &amp; C$11)&gt;0,"X","-"),"")</f>
        <v/>
      </c>
      <c r="D43" s="101" t="str">
        <f ca="1">IF(AND($B43&lt;&gt;"",D$11&lt;&gt;""),IF(COUNTIF(Matches[JOURNEY],"=" &amp; $B43 &amp; " to " &amp; D$11)&gt;0,"X","-"),"")</f>
        <v/>
      </c>
      <c r="E43" s="101" t="str">
        <f ca="1">IF(AND($B43&lt;&gt;"",E$11&lt;&gt;""),IF(COUNTIF(Matches[JOURNEY],"=" &amp; $B43 &amp; " to " &amp; E$11)&gt;0,"X","-"),"")</f>
        <v/>
      </c>
      <c r="F43" s="101" t="str">
        <f ca="1">IF(AND($B43&lt;&gt;"",F$11&lt;&gt;""),IF(COUNTIF(Matches[JOURNEY],"=" &amp; $B43 &amp; " to " &amp; F$11)&gt;0,"X","-"),"")</f>
        <v/>
      </c>
      <c r="G43" s="101" t="str">
        <f ca="1">IF(AND($B43&lt;&gt;"",G$11&lt;&gt;""),IF(COUNTIF(Matches[JOURNEY],"=" &amp; $B43 &amp; " to " &amp; G$11)&gt;0,"X","-"),"")</f>
        <v/>
      </c>
      <c r="H43" s="101" t="str">
        <f ca="1">IF(AND($B43&lt;&gt;"",H$11&lt;&gt;""),IF(COUNTIF(Matches[JOURNEY],"=" &amp; $B43 &amp; " to " &amp; H$11)&gt;0,"X","-"),"")</f>
        <v/>
      </c>
      <c r="I43" s="101" t="str">
        <f ca="1">IF(AND($B43&lt;&gt;"",I$11&lt;&gt;""),IF(COUNTIF(Matches[JOURNEY],"=" &amp; $B43 &amp; " to " &amp; I$11)&gt;0,"X","-"),"")</f>
        <v/>
      </c>
      <c r="J43" s="101" t="str">
        <f ca="1">IF(AND($B43&lt;&gt;"",J$11&lt;&gt;""),IF(COUNTIF(Matches[JOURNEY],"=" &amp; $B43 &amp; " to " &amp; J$11)&gt;0,"X","-"),"")</f>
        <v/>
      </c>
      <c r="K43" s="101" t="str">
        <f ca="1">IF(AND($B43&lt;&gt;"",K$11&lt;&gt;""),IF(COUNTIF(Matches[JOURNEY],"=" &amp; $B43 &amp; " to " &amp; K$11)&gt;0,"X","-"),"")</f>
        <v/>
      </c>
      <c r="L43" s="101" t="str">
        <f ca="1">IF(AND($B43&lt;&gt;"",L$11&lt;&gt;""),IF(COUNTIF(Matches[JOURNEY],"=" &amp; $B43 &amp; " to " &amp; L$11)&gt;0,"X","-"),"")</f>
        <v/>
      </c>
      <c r="M43" s="101" t="str">
        <f ca="1">IF(AND($B43&lt;&gt;"",M$11&lt;&gt;""),IF(COUNTIF(Matches[JOURNEY],"=" &amp; $B43 &amp; " to " &amp; M$11)&gt;0,"X","-"),"")</f>
        <v/>
      </c>
      <c r="N43" s="101" t="str">
        <f>IF(AND($B43&lt;&gt;"",N$11&lt;&gt;""),IF(COUNTIF(Matches[JOURNEY],"=" &amp; $B43 &amp; " to " &amp; N$11)&gt;0,"X","-"),"")</f>
        <v/>
      </c>
      <c r="O43" s="101" t="str">
        <f>IF(AND($B43&lt;&gt;"",O$11&lt;&gt;""),IF(COUNTIF(Matches[JOURNEY],"=" &amp; $B43 &amp; " to " &amp; O$11)&gt;0,"X","-"),"")</f>
        <v/>
      </c>
      <c r="P43" s="101" t="str">
        <f>IF(AND($B43&lt;&gt;"",P$11&lt;&gt;""),IF(COUNTIF(Matches[JOURNEY],"=" &amp; $B43 &amp; " to " &amp; P$11)&gt;0,"X","-"),"")</f>
        <v/>
      </c>
      <c r="Q43" s="101" t="str">
        <f>IF(AND($B43&lt;&gt;"",Q$11&lt;&gt;""),IF(COUNTIF(Matches[JOURNEY],"=" &amp; $B43 &amp; " to " &amp; Q$11)&gt;0,"X","-"),"")</f>
        <v/>
      </c>
      <c r="R43" s="101" t="str">
        <f>IF(AND($B43&lt;&gt;"",R$11&lt;&gt;""),IF(COUNTIF(Matches[JOURNEY],"=" &amp; $B43 &amp; " to " &amp; R$11)&gt;0,"X","-"),"")</f>
        <v/>
      </c>
      <c r="S43" s="101" t="str">
        <f>IF(AND($B43&lt;&gt;"",S$11&lt;&gt;""),IF(COUNTIF(Matches[JOURNEY],"=" &amp; $B43 &amp; " to " &amp; S$11)&gt;0,"X","-"),"")</f>
        <v/>
      </c>
      <c r="T43" s="101" t="str">
        <f>IF(AND($B43&lt;&gt;"",T$11&lt;&gt;""),IF(COUNTIF(Matches[JOURNEY],"=" &amp; $B43 &amp; " to " &amp; T$11)&gt;0,"X","-"),"")</f>
        <v/>
      </c>
      <c r="U43" s="101" t="str">
        <f>IF(AND($B43&lt;&gt;"",U$11&lt;&gt;""),IF(COUNTIF(Matches[JOURNEY],"=" &amp; $B43 &amp; " to " &amp; U$11)&gt;0,"X","-"),"")</f>
        <v/>
      </c>
      <c r="V43" s="101" t="str">
        <f>IF(AND($B43&lt;&gt;"",V$11&lt;&gt;""),IF(COUNTIF(Matches[JOURNEY],"=" &amp; $B43 &amp; " to " &amp; V$11)&gt;0,"X","-"),"")</f>
        <v/>
      </c>
      <c r="W43" s="101" t="str">
        <f>IF(AND($B43&lt;&gt;"",W$11&lt;&gt;""),IF(COUNTIF(Matches[JOURNEY],"=" &amp; $B43 &amp; " to " &amp; W$11)&gt;0,"X","-"),"")</f>
        <v/>
      </c>
      <c r="X43" s="101" t="str">
        <f>IF(AND($B43&lt;&gt;"",X$11&lt;&gt;""),IF(COUNTIF(Matches[JOURNEY],"=" &amp; $B43 &amp; " to " &amp; X$11)&gt;0,"X","-"),"")</f>
        <v/>
      </c>
      <c r="Y43" s="101" t="str">
        <f>IF(AND($B43&lt;&gt;"",Y$11&lt;&gt;""),IF(COUNTIF(Matches[JOURNEY],"=" &amp; $B43 &amp; " to " &amp; Y$11)&gt;0,"X","-"),"")</f>
        <v/>
      </c>
      <c r="Z43" s="101" t="str">
        <f>IF(AND($B43&lt;&gt;"",Z$11&lt;&gt;""),IF(COUNTIF(Matches[JOURNEY],"=" &amp; $B43 &amp; " to " &amp; Z$11)&gt;0,"X","-"),"")</f>
        <v/>
      </c>
      <c r="AA43" s="101" t="str">
        <f>IF(AND($B43&lt;&gt;"",AA$11&lt;&gt;""),IF(COUNTIF(Matches[JOURNEY],"=" &amp; $B43 &amp; " to " &amp; AA$11)&gt;0,"X","-"),"")</f>
        <v/>
      </c>
      <c r="AB43" s="101" t="str">
        <f>IF(AND($B43&lt;&gt;"",AB$11&lt;&gt;""),IF(COUNTIF(Matches[JOURNEY],"=" &amp; $B43 &amp; " to " &amp; AB$11)&gt;0,"X","-"),"")</f>
        <v/>
      </c>
      <c r="AC43" s="101" t="str">
        <f>IF(AND($B43&lt;&gt;"",AC$11&lt;&gt;""),IF(COUNTIF(Matches[JOURNEY],"=" &amp; $B43 &amp; " to " &amp; AC$11)&gt;0,"X","-"),"")</f>
        <v/>
      </c>
      <c r="AD43" s="101" t="str">
        <f>IF(AND($B43&lt;&gt;"",AD$11&lt;&gt;""),IF(COUNTIF(Matches[JOURNEY],"=" &amp; $B43 &amp; " to " &amp; AD$11)&gt;0,"X","-"),"")</f>
        <v/>
      </c>
      <c r="AE43" s="101" t="str">
        <f>IF(AND($B43&lt;&gt;"",AE$11&lt;&gt;""),IF(COUNTIF(Matches[JOURNEY],"=" &amp; $B43 &amp; " to " &amp; AE$11)&gt;0,"X","-"),"")</f>
        <v/>
      </c>
      <c r="AF43" s="101" t="str">
        <f>IF(AND($B43&lt;&gt;"",AF$11&lt;&gt;""),IF(COUNTIF(Matches[JOURNEY],"=" &amp; $B43 &amp; " to " &amp; AF$11)&gt;0,"X","-"),"")</f>
        <v/>
      </c>
      <c r="AG43" s="101" t="str">
        <f>IF(AND($B43&lt;&gt;"",AG$11&lt;&gt;""),IF(COUNTIF(Matches[JOURNEY],"=" &amp; $B43 &amp; " to " &amp; AG$11)&gt;0,"X","-"),"")</f>
        <v/>
      </c>
      <c r="AH43" s="101" t="str">
        <f>IF(AND($B43&lt;&gt;"",AH$11&lt;&gt;""),IF(COUNTIF(Matches[JOURNEY],"=" &amp; $B43 &amp; " to " &amp; AH$11)&gt;0,"X","-"),"")</f>
        <v/>
      </c>
      <c r="AI43" s="101" t="str">
        <f>IF(AND($B43&lt;&gt;"",AI$11&lt;&gt;""),IF(COUNTIF(Matches[JOURNEY],"=" &amp; $B43 &amp; " to " &amp; AI$11)&gt;0,"X","-"),"")</f>
        <v/>
      </c>
      <c r="AJ43" s="101" t="str">
        <f>IF(AND($B43&lt;&gt;"",AJ$11&lt;&gt;""),IF(COUNTIF(Matches[JOURNEY],"=" &amp; $B43 &amp; " to " &amp; AJ$11)&gt;0,"X","-"),"")</f>
        <v/>
      </c>
      <c r="AK43" s="101" t="str">
        <f>IF(AND($B43&lt;&gt;"",AK$11&lt;&gt;""),IF(COUNTIF(Matches[JOURNEY],"=" &amp; $B43 &amp; " to " &amp; AK$11)&gt;0,"X","-"),"")</f>
        <v/>
      </c>
      <c r="AL43" s="101" t="str">
        <f>IF(AND($B43&lt;&gt;"",AL$11&lt;&gt;""),IF(COUNTIF(Matches[JOURNEY],"=" &amp; $B43 &amp; " to " &amp; AL$11)&gt;0,"X","-"),"")</f>
        <v/>
      </c>
      <c r="AM43" s="101" t="str">
        <f>IF(AND($B43&lt;&gt;"",AM$11&lt;&gt;""),IF(COUNTIF(Matches[JOURNEY],"=" &amp; $B43 &amp; " to " &amp; AM$11)&gt;0,"X","-"),"")</f>
        <v/>
      </c>
      <c r="AN43" s="101" t="str">
        <f>IF(AND($B43&lt;&gt;"",AN$11&lt;&gt;""),IF(COUNTIF(Matches[JOURNEY],"=" &amp; $B43 &amp; " to " &amp; AN$11)&gt;0,"X","-"),"")</f>
        <v/>
      </c>
      <c r="AO43" s="101" t="str">
        <f>IF(AND($B43&lt;&gt;"",AO$11&lt;&gt;""),IF(COUNTIF(Matches[JOURNEY],"=" &amp; $B43 &amp; " to " &amp; AO$11)&gt;0,"X","-"),"")</f>
        <v/>
      </c>
      <c r="AP43" s="101" t="str">
        <f>IF(AND($B43&lt;&gt;"",AP$11&lt;&gt;""),IF(COUNTIF(Matches[JOURNEY],"=" &amp; $B43 &amp; " to " &amp; AP$11)&gt;0,"X","-"),"")</f>
        <v/>
      </c>
      <c r="AQ43" s="101" t="str">
        <f>IF(AND($B43&lt;&gt;"",AQ$11&lt;&gt;""),IF(COUNTIF(Matches[JOURNEY],"=" &amp; $B43 &amp; " to " &amp; AQ$11)&gt;0,"X","-"),"")</f>
        <v/>
      </c>
      <c r="AR43" s="101" t="str">
        <f>IF(AND($B43&lt;&gt;"",AR$11&lt;&gt;""),IF(COUNTIF(Matches[JOURNEY],"=" &amp; $B43 &amp; " to " &amp; AR$11)&gt;0,"X","-"),"")</f>
        <v/>
      </c>
      <c r="AS43" s="101" t="str">
        <f>IF(AND($B43&lt;&gt;"",AS$11&lt;&gt;""),IF(COUNTIF(Matches[JOURNEY],"=" &amp; $B43 &amp; " to " &amp; AS$11)&gt;0,"X","-"),"")</f>
        <v/>
      </c>
      <c r="AT43" s="101" t="str">
        <f>IF(AND($B43&lt;&gt;"",AT$11&lt;&gt;""),IF(COUNTIF(Matches[JOURNEY],"=" &amp; $B43 &amp; " to " &amp; AT$11)&gt;0,"X","-"),"")</f>
        <v/>
      </c>
      <c r="AU43" s="101" t="str">
        <f>IF(AND($B43&lt;&gt;"",AU$11&lt;&gt;""),IF(COUNTIF(Matches[JOURNEY],"=" &amp; $B43 &amp; " to " &amp; AU$11)&gt;0,"X","-"),"")</f>
        <v/>
      </c>
      <c r="AV43" s="101" t="str">
        <f>IF(AND($B43&lt;&gt;"",AV$11&lt;&gt;""),IF(COUNTIF(Matches[JOURNEY],"=" &amp; $B43 &amp; " to " &amp; AV$11)&gt;0,"X","-"),"")</f>
        <v/>
      </c>
      <c r="AW43" s="101" t="str">
        <f>IF(AND($B43&lt;&gt;"",AW$11&lt;&gt;""),IF(COUNTIF(Matches[JOURNEY],"=" &amp; $B43 &amp; " to " &amp; AW$11)&gt;0,"X","-"),"")</f>
        <v/>
      </c>
      <c r="AX43" s="101" t="str">
        <f>IF(AND($B43&lt;&gt;"",AX$11&lt;&gt;""),IF(COUNTIF(Matches[JOURNEY],"=" &amp; $B43 &amp; " to " &amp; AX$11)&gt;0,"X","-"),"")</f>
        <v/>
      </c>
      <c r="AY43" s="101" t="str">
        <f>IF(AND($B43&lt;&gt;"",AY$11&lt;&gt;""),IF(COUNTIF(Matches[JOURNEY],"=" &amp; $B43 &amp; " to " &amp; AY$11)&gt;0,"X","-"),"")</f>
        <v/>
      </c>
      <c r="AZ43" s="101" t="str">
        <f>IF(AND($B43&lt;&gt;"",AZ$11&lt;&gt;""),IF(COUNTIF(Matches[JOURNEY],"=" &amp; $B43 &amp; " to " &amp; AZ$11)&gt;0,"X","-"),"")</f>
        <v/>
      </c>
      <c r="BA43" s="101" t="str">
        <f>IF(AND($B43&lt;&gt;"",BA$11&lt;&gt;""),IF(COUNTIF(Matches[JOURNEY],"=" &amp; $B43 &amp; " to " &amp; BA$11)&gt;0,"X","-"),"")</f>
        <v/>
      </c>
      <c r="BB43" s="101" t="str">
        <f>IF(AND($B43&lt;&gt;"",BB$11&lt;&gt;""),IF(COUNTIF(Matches[JOURNEY],"=" &amp; $B43 &amp; " to " &amp; BB$11)&gt;0,"X","-"),"")</f>
        <v/>
      </c>
      <c r="BC43" s="101" t="str">
        <f>IF(AND($B43&lt;&gt;"",BC$11&lt;&gt;""),IF(COUNTIF(Matches[JOURNEY],"=" &amp; $B43 &amp; " to " &amp; BC$11)&gt;0,"X","-"),"")</f>
        <v/>
      </c>
      <c r="BD43" s="101" t="str">
        <f>IF(AND($B43&lt;&gt;"",BD$11&lt;&gt;""),IF(COUNTIF(Matches[JOURNEY],"=" &amp; $B43 &amp; " to " &amp; BD$11)&gt;0,"X","-"),"")</f>
        <v/>
      </c>
      <c r="BE43" s="101" t="str">
        <f>IF(AND($B43&lt;&gt;"",BE$11&lt;&gt;""),IF(COUNTIF(Matches[JOURNEY],"=" &amp; $B43 &amp; " to " &amp; BE$11)&gt;0,"X","-"),"")</f>
        <v/>
      </c>
      <c r="BF43" s="101" t="str">
        <f>IF(AND($B43&lt;&gt;"",BF$11&lt;&gt;""),IF(COUNTIF(Matches[JOURNEY],"=" &amp; $B43 &amp; " to " &amp; BF$11)&gt;0,"X","-"),"")</f>
        <v/>
      </c>
      <c r="BG43" s="101" t="str">
        <f>IF(AND($B43&lt;&gt;"",BG$11&lt;&gt;""),IF(COUNTIF(Matches[JOURNEY],"=" &amp; $B43 &amp; " to " &amp; BG$11)&gt;0,"X","-"),"")</f>
        <v/>
      </c>
      <c r="BH43" s="101" t="str">
        <f>IF(AND($B43&lt;&gt;"",BH$11&lt;&gt;""),IF(COUNTIF(Matches[JOURNEY],"=" &amp; $B43 &amp; " to " &amp; BH$11)&gt;0,"X","-"),"")</f>
        <v/>
      </c>
      <c r="BI43" s="101" t="str">
        <f>IF(AND($B43&lt;&gt;"",BI$11&lt;&gt;""),IF(COUNTIF(Matches[JOURNEY],"=" &amp; $B43 &amp; " to " &amp; BI$11)&gt;0,"X","-"),"")</f>
        <v/>
      </c>
      <c r="BJ43" s="101" t="str">
        <f>IF(AND($B43&lt;&gt;"",BJ$11&lt;&gt;""),IF(COUNTIF(Matches[JOURNEY],"=" &amp; $B43 &amp; " to " &amp; BJ$11)&gt;0,"X","-"),"")</f>
        <v/>
      </c>
      <c r="BK43" s="101" t="str">
        <f>IF(AND($B43&lt;&gt;"",BK$11&lt;&gt;""),IF(COUNTIF(Matches[JOURNEY],"=" &amp; $B43 &amp; " to " &amp; BK$11)&gt;0,"X","-"),"")</f>
        <v/>
      </c>
      <c r="BL43" s="101" t="str">
        <f>IF(AND($B43&lt;&gt;"",BL$11&lt;&gt;""),IF(COUNTIF(Matches[JOURNEY],"=" &amp; $B43 &amp; " to " &amp; BL$11)&gt;0,"X","-"),"")</f>
        <v/>
      </c>
      <c r="BM43" s="101" t="str">
        <f>IF(AND($B43&lt;&gt;"",BM$11&lt;&gt;""),IF(COUNTIF(Matches[JOURNEY],"=" &amp; $B43 &amp; " to " &amp; BM$11)&gt;0,"X","-"),"")</f>
        <v/>
      </c>
      <c r="BN43" s="101" t="str">
        <f>IF(AND($B43&lt;&gt;"",BN$11&lt;&gt;""),IF(COUNTIF(Matches[JOURNEY],"=" &amp; $B43 &amp; " to " &amp; BN$11)&gt;0,"X","-"),"")</f>
        <v/>
      </c>
      <c r="BO43" s="101" t="str">
        <f>IF(AND($B43&lt;&gt;"",BO$11&lt;&gt;""),IF(COUNTIF(Matches[JOURNEY],"=" &amp; $B43 &amp; " to " &amp; BO$11)&gt;0,"X","-"),"")</f>
        <v/>
      </c>
      <c r="BP43" s="101" t="str">
        <f>IF(AND($B43&lt;&gt;"",BP$11&lt;&gt;""),IF(COUNTIF(Matches[JOURNEY],"=" &amp; $B43 &amp; " to " &amp; BP$11)&gt;0,"X","-"),"")</f>
        <v/>
      </c>
      <c r="BQ43" s="102">
        <f t="shared" ca="1" si="5"/>
        <v>0</v>
      </c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</row>
    <row r="44" spans="1:101" ht="21">
      <c r="A44" s="99" t="str">
        <f t="shared" si="4"/>
        <v/>
      </c>
      <c r="B44" s="100"/>
      <c r="C44" s="101" t="str">
        <f ca="1">IF(AND($B44&lt;&gt;"",C$11&lt;&gt;""),IF(COUNTIF(Matches[JOURNEY],"=" &amp; $B44 &amp; " to " &amp; C$11)&gt;0,"X","-"),"")</f>
        <v/>
      </c>
      <c r="D44" s="101" t="str">
        <f ca="1">IF(AND($B44&lt;&gt;"",D$11&lt;&gt;""),IF(COUNTIF(Matches[JOURNEY],"=" &amp; $B44 &amp; " to " &amp; D$11)&gt;0,"X","-"),"")</f>
        <v/>
      </c>
      <c r="E44" s="101" t="str">
        <f ca="1">IF(AND($B44&lt;&gt;"",E$11&lt;&gt;""),IF(COUNTIF(Matches[JOURNEY],"=" &amp; $B44 &amp; " to " &amp; E$11)&gt;0,"X","-"),"")</f>
        <v/>
      </c>
      <c r="F44" s="101" t="str">
        <f ca="1">IF(AND($B44&lt;&gt;"",F$11&lt;&gt;""),IF(COUNTIF(Matches[JOURNEY],"=" &amp; $B44 &amp; " to " &amp; F$11)&gt;0,"X","-"),"")</f>
        <v/>
      </c>
      <c r="G44" s="101" t="str">
        <f ca="1">IF(AND($B44&lt;&gt;"",G$11&lt;&gt;""),IF(COUNTIF(Matches[JOURNEY],"=" &amp; $B44 &amp; " to " &amp; G$11)&gt;0,"X","-"),"")</f>
        <v/>
      </c>
      <c r="H44" s="101" t="str">
        <f ca="1">IF(AND($B44&lt;&gt;"",H$11&lt;&gt;""),IF(COUNTIF(Matches[JOURNEY],"=" &amp; $B44 &amp; " to " &amp; H$11)&gt;0,"X","-"),"")</f>
        <v/>
      </c>
      <c r="I44" s="101" t="str">
        <f ca="1">IF(AND($B44&lt;&gt;"",I$11&lt;&gt;""),IF(COUNTIF(Matches[JOURNEY],"=" &amp; $B44 &amp; " to " &amp; I$11)&gt;0,"X","-"),"")</f>
        <v/>
      </c>
      <c r="J44" s="101" t="str">
        <f ca="1">IF(AND($B44&lt;&gt;"",J$11&lt;&gt;""),IF(COUNTIF(Matches[JOURNEY],"=" &amp; $B44 &amp; " to " &amp; J$11)&gt;0,"X","-"),"")</f>
        <v/>
      </c>
      <c r="K44" s="101" t="str">
        <f ca="1">IF(AND($B44&lt;&gt;"",K$11&lt;&gt;""),IF(COUNTIF(Matches[JOURNEY],"=" &amp; $B44 &amp; " to " &amp; K$11)&gt;0,"X","-"),"")</f>
        <v/>
      </c>
      <c r="L44" s="101" t="str">
        <f ca="1">IF(AND($B44&lt;&gt;"",L$11&lt;&gt;""),IF(COUNTIF(Matches[JOURNEY],"=" &amp; $B44 &amp; " to " &amp; L$11)&gt;0,"X","-"),"")</f>
        <v/>
      </c>
      <c r="M44" s="101" t="str">
        <f ca="1">IF(AND($B44&lt;&gt;"",M$11&lt;&gt;""),IF(COUNTIF(Matches[JOURNEY],"=" &amp; $B44 &amp; " to " &amp; M$11)&gt;0,"X","-"),"")</f>
        <v/>
      </c>
      <c r="N44" s="101" t="str">
        <f>IF(AND($B44&lt;&gt;"",N$11&lt;&gt;""),IF(COUNTIF(Matches[JOURNEY],"=" &amp; $B44 &amp; " to " &amp; N$11)&gt;0,"X","-"),"")</f>
        <v/>
      </c>
      <c r="O44" s="101" t="str">
        <f>IF(AND($B44&lt;&gt;"",O$11&lt;&gt;""),IF(COUNTIF(Matches[JOURNEY],"=" &amp; $B44 &amp; " to " &amp; O$11)&gt;0,"X","-"),"")</f>
        <v/>
      </c>
      <c r="P44" s="101" t="str">
        <f>IF(AND($B44&lt;&gt;"",P$11&lt;&gt;""),IF(COUNTIF(Matches[JOURNEY],"=" &amp; $B44 &amp; " to " &amp; P$11)&gt;0,"X","-"),"")</f>
        <v/>
      </c>
      <c r="Q44" s="101" t="str">
        <f>IF(AND($B44&lt;&gt;"",Q$11&lt;&gt;""),IF(COUNTIF(Matches[JOURNEY],"=" &amp; $B44 &amp; " to " &amp; Q$11)&gt;0,"X","-"),"")</f>
        <v/>
      </c>
      <c r="R44" s="101" t="str">
        <f>IF(AND($B44&lt;&gt;"",R$11&lt;&gt;""),IF(COUNTIF(Matches[JOURNEY],"=" &amp; $B44 &amp; " to " &amp; R$11)&gt;0,"X","-"),"")</f>
        <v/>
      </c>
      <c r="S44" s="101" t="str">
        <f>IF(AND($B44&lt;&gt;"",S$11&lt;&gt;""),IF(COUNTIF(Matches[JOURNEY],"=" &amp; $B44 &amp; " to " &amp; S$11)&gt;0,"X","-"),"")</f>
        <v/>
      </c>
      <c r="T44" s="101" t="str">
        <f>IF(AND($B44&lt;&gt;"",T$11&lt;&gt;""),IF(COUNTIF(Matches[JOURNEY],"=" &amp; $B44 &amp; " to " &amp; T$11)&gt;0,"X","-"),"")</f>
        <v/>
      </c>
      <c r="U44" s="101" t="str">
        <f>IF(AND($B44&lt;&gt;"",U$11&lt;&gt;""),IF(COUNTIF(Matches[JOURNEY],"=" &amp; $B44 &amp; " to " &amp; U$11)&gt;0,"X","-"),"")</f>
        <v/>
      </c>
      <c r="V44" s="101" t="str">
        <f>IF(AND($B44&lt;&gt;"",V$11&lt;&gt;""),IF(COUNTIF(Matches[JOURNEY],"=" &amp; $B44 &amp; " to " &amp; V$11)&gt;0,"X","-"),"")</f>
        <v/>
      </c>
      <c r="W44" s="101" t="str">
        <f>IF(AND($B44&lt;&gt;"",W$11&lt;&gt;""),IF(COUNTIF(Matches[JOURNEY],"=" &amp; $B44 &amp; " to " &amp; W$11)&gt;0,"X","-"),"")</f>
        <v/>
      </c>
      <c r="X44" s="101" t="str">
        <f>IF(AND($B44&lt;&gt;"",X$11&lt;&gt;""),IF(COUNTIF(Matches[JOURNEY],"=" &amp; $B44 &amp; " to " &amp; X$11)&gt;0,"X","-"),"")</f>
        <v/>
      </c>
      <c r="Y44" s="101" t="str">
        <f>IF(AND($B44&lt;&gt;"",Y$11&lt;&gt;""),IF(COUNTIF(Matches[JOURNEY],"=" &amp; $B44 &amp; " to " &amp; Y$11)&gt;0,"X","-"),"")</f>
        <v/>
      </c>
      <c r="Z44" s="101" t="str">
        <f>IF(AND($B44&lt;&gt;"",Z$11&lt;&gt;""),IF(COUNTIF(Matches[JOURNEY],"=" &amp; $B44 &amp; " to " &amp; Z$11)&gt;0,"X","-"),"")</f>
        <v/>
      </c>
      <c r="AA44" s="101" t="str">
        <f>IF(AND($B44&lt;&gt;"",AA$11&lt;&gt;""),IF(COUNTIF(Matches[JOURNEY],"=" &amp; $B44 &amp; " to " &amp; AA$11)&gt;0,"X","-"),"")</f>
        <v/>
      </c>
      <c r="AB44" s="101" t="str">
        <f>IF(AND($B44&lt;&gt;"",AB$11&lt;&gt;""),IF(COUNTIF(Matches[JOURNEY],"=" &amp; $B44 &amp; " to " &amp; AB$11)&gt;0,"X","-"),"")</f>
        <v/>
      </c>
      <c r="AC44" s="101" t="str">
        <f>IF(AND($B44&lt;&gt;"",AC$11&lt;&gt;""),IF(COUNTIF(Matches[JOURNEY],"=" &amp; $B44 &amp; " to " &amp; AC$11)&gt;0,"X","-"),"")</f>
        <v/>
      </c>
      <c r="AD44" s="101" t="str">
        <f>IF(AND($B44&lt;&gt;"",AD$11&lt;&gt;""),IF(COUNTIF(Matches[JOURNEY],"=" &amp; $B44 &amp; " to " &amp; AD$11)&gt;0,"X","-"),"")</f>
        <v/>
      </c>
      <c r="AE44" s="101" t="str">
        <f>IF(AND($B44&lt;&gt;"",AE$11&lt;&gt;""),IF(COUNTIF(Matches[JOURNEY],"=" &amp; $B44 &amp; " to " &amp; AE$11)&gt;0,"X","-"),"")</f>
        <v/>
      </c>
      <c r="AF44" s="101" t="str">
        <f>IF(AND($B44&lt;&gt;"",AF$11&lt;&gt;""),IF(COUNTIF(Matches[JOURNEY],"=" &amp; $B44 &amp; " to " &amp; AF$11)&gt;0,"X","-"),"")</f>
        <v/>
      </c>
      <c r="AG44" s="101" t="str">
        <f>IF(AND($B44&lt;&gt;"",AG$11&lt;&gt;""),IF(COUNTIF(Matches[JOURNEY],"=" &amp; $B44 &amp; " to " &amp; AG$11)&gt;0,"X","-"),"")</f>
        <v/>
      </c>
      <c r="AH44" s="101" t="str">
        <f>IF(AND($B44&lt;&gt;"",AH$11&lt;&gt;""),IF(COUNTIF(Matches[JOURNEY],"=" &amp; $B44 &amp; " to " &amp; AH$11)&gt;0,"X","-"),"")</f>
        <v/>
      </c>
      <c r="AI44" s="101" t="str">
        <f>IF(AND($B44&lt;&gt;"",AI$11&lt;&gt;""),IF(COUNTIF(Matches[JOURNEY],"=" &amp; $B44 &amp; " to " &amp; AI$11)&gt;0,"X","-"),"")</f>
        <v/>
      </c>
      <c r="AJ44" s="101" t="str">
        <f>IF(AND($B44&lt;&gt;"",AJ$11&lt;&gt;""),IF(COUNTIF(Matches[JOURNEY],"=" &amp; $B44 &amp; " to " &amp; AJ$11)&gt;0,"X","-"),"")</f>
        <v/>
      </c>
      <c r="AK44" s="101" t="str">
        <f>IF(AND($B44&lt;&gt;"",AK$11&lt;&gt;""),IF(COUNTIF(Matches[JOURNEY],"=" &amp; $B44 &amp; " to " &amp; AK$11)&gt;0,"X","-"),"")</f>
        <v/>
      </c>
      <c r="AL44" s="101" t="str">
        <f>IF(AND($B44&lt;&gt;"",AL$11&lt;&gt;""),IF(COUNTIF(Matches[JOURNEY],"=" &amp; $B44 &amp; " to " &amp; AL$11)&gt;0,"X","-"),"")</f>
        <v/>
      </c>
      <c r="AM44" s="101" t="str">
        <f>IF(AND($B44&lt;&gt;"",AM$11&lt;&gt;""),IF(COUNTIF(Matches[JOURNEY],"=" &amp; $B44 &amp; " to " &amp; AM$11)&gt;0,"X","-"),"")</f>
        <v/>
      </c>
      <c r="AN44" s="101" t="str">
        <f>IF(AND($B44&lt;&gt;"",AN$11&lt;&gt;""),IF(COUNTIF(Matches[JOURNEY],"=" &amp; $B44 &amp; " to " &amp; AN$11)&gt;0,"X","-"),"")</f>
        <v/>
      </c>
      <c r="AO44" s="101" t="str">
        <f>IF(AND($B44&lt;&gt;"",AO$11&lt;&gt;""),IF(COUNTIF(Matches[JOURNEY],"=" &amp; $B44 &amp; " to " &amp; AO$11)&gt;0,"X","-"),"")</f>
        <v/>
      </c>
      <c r="AP44" s="101" t="str">
        <f>IF(AND($B44&lt;&gt;"",AP$11&lt;&gt;""),IF(COUNTIF(Matches[JOURNEY],"=" &amp; $B44 &amp; " to " &amp; AP$11)&gt;0,"X","-"),"")</f>
        <v/>
      </c>
      <c r="AQ44" s="101" t="str">
        <f>IF(AND($B44&lt;&gt;"",AQ$11&lt;&gt;""),IF(COUNTIF(Matches[JOURNEY],"=" &amp; $B44 &amp; " to " &amp; AQ$11)&gt;0,"X","-"),"")</f>
        <v/>
      </c>
      <c r="AR44" s="101" t="str">
        <f>IF(AND($B44&lt;&gt;"",AR$11&lt;&gt;""),IF(COUNTIF(Matches[JOURNEY],"=" &amp; $B44 &amp; " to " &amp; AR$11)&gt;0,"X","-"),"")</f>
        <v/>
      </c>
      <c r="AS44" s="101" t="str">
        <f>IF(AND($B44&lt;&gt;"",AS$11&lt;&gt;""),IF(COUNTIF(Matches[JOURNEY],"=" &amp; $B44 &amp; " to " &amp; AS$11)&gt;0,"X","-"),"")</f>
        <v/>
      </c>
      <c r="AT44" s="101" t="str">
        <f>IF(AND($B44&lt;&gt;"",AT$11&lt;&gt;""),IF(COUNTIF(Matches[JOURNEY],"=" &amp; $B44 &amp; " to " &amp; AT$11)&gt;0,"X","-"),"")</f>
        <v/>
      </c>
      <c r="AU44" s="101" t="str">
        <f>IF(AND($B44&lt;&gt;"",AU$11&lt;&gt;""),IF(COUNTIF(Matches[JOURNEY],"=" &amp; $B44 &amp; " to " &amp; AU$11)&gt;0,"X","-"),"")</f>
        <v/>
      </c>
      <c r="AV44" s="101" t="str">
        <f>IF(AND($B44&lt;&gt;"",AV$11&lt;&gt;""),IF(COUNTIF(Matches[JOURNEY],"=" &amp; $B44 &amp; " to " &amp; AV$11)&gt;0,"X","-"),"")</f>
        <v/>
      </c>
      <c r="AW44" s="101" t="str">
        <f>IF(AND($B44&lt;&gt;"",AW$11&lt;&gt;""),IF(COUNTIF(Matches[JOURNEY],"=" &amp; $B44 &amp; " to " &amp; AW$11)&gt;0,"X","-"),"")</f>
        <v/>
      </c>
      <c r="AX44" s="101" t="str">
        <f>IF(AND($B44&lt;&gt;"",AX$11&lt;&gt;""),IF(COUNTIF(Matches[JOURNEY],"=" &amp; $B44 &amp; " to " &amp; AX$11)&gt;0,"X","-"),"")</f>
        <v/>
      </c>
      <c r="AY44" s="101" t="str">
        <f>IF(AND($B44&lt;&gt;"",AY$11&lt;&gt;""),IF(COUNTIF(Matches[JOURNEY],"=" &amp; $B44 &amp; " to " &amp; AY$11)&gt;0,"X","-"),"")</f>
        <v/>
      </c>
      <c r="AZ44" s="101" t="str">
        <f>IF(AND($B44&lt;&gt;"",AZ$11&lt;&gt;""),IF(COUNTIF(Matches[JOURNEY],"=" &amp; $B44 &amp; " to " &amp; AZ$11)&gt;0,"X","-"),"")</f>
        <v/>
      </c>
      <c r="BA44" s="101" t="str">
        <f>IF(AND($B44&lt;&gt;"",BA$11&lt;&gt;""),IF(COUNTIF(Matches[JOURNEY],"=" &amp; $B44 &amp; " to " &amp; BA$11)&gt;0,"X","-"),"")</f>
        <v/>
      </c>
      <c r="BB44" s="101" t="str">
        <f>IF(AND($B44&lt;&gt;"",BB$11&lt;&gt;""),IF(COUNTIF(Matches[JOURNEY],"=" &amp; $B44 &amp; " to " &amp; BB$11)&gt;0,"X","-"),"")</f>
        <v/>
      </c>
      <c r="BC44" s="101" t="str">
        <f>IF(AND($B44&lt;&gt;"",BC$11&lt;&gt;""),IF(COUNTIF(Matches[JOURNEY],"=" &amp; $B44 &amp; " to " &amp; BC$11)&gt;0,"X","-"),"")</f>
        <v/>
      </c>
      <c r="BD44" s="101" t="str">
        <f>IF(AND($B44&lt;&gt;"",BD$11&lt;&gt;""),IF(COUNTIF(Matches[JOURNEY],"=" &amp; $B44 &amp; " to " &amp; BD$11)&gt;0,"X","-"),"")</f>
        <v/>
      </c>
      <c r="BE44" s="101" t="str">
        <f>IF(AND($B44&lt;&gt;"",BE$11&lt;&gt;""),IF(COUNTIF(Matches[JOURNEY],"=" &amp; $B44 &amp; " to " &amp; BE$11)&gt;0,"X","-"),"")</f>
        <v/>
      </c>
      <c r="BF44" s="101" t="str">
        <f>IF(AND($B44&lt;&gt;"",BF$11&lt;&gt;""),IF(COUNTIF(Matches[JOURNEY],"=" &amp; $B44 &amp; " to " &amp; BF$11)&gt;0,"X","-"),"")</f>
        <v/>
      </c>
      <c r="BG44" s="101" t="str">
        <f>IF(AND($B44&lt;&gt;"",BG$11&lt;&gt;""),IF(COUNTIF(Matches[JOURNEY],"=" &amp; $B44 &amp; " to " &amp; BG$11)&gt;0,"X","-"),"")</f>
        <v/>
      </c>
      <c r="BH44" s="101" t="str">
        <f>IF(AND($B44&lt;&gt;"",BH$11&lt;&gt;""),IF(COUNTIF(Matches[JOURNEY],"=" &amp; $B44 &amp; " to " &amp; BH$11)&gt;0,"X","-"),"")</f>
        <v/>
      </c>
      <c r="BI44" s="101" t="str">
        <f>IF(AND($B44&lt;&gt;"",BI$11&lt;&gt;""),IF(COUNTIF(Matches[JOURNEY],"=" &amp; $B44 &amp; " to " &amp; BI$11)&gt;0,"X","-"),"")</f>
        <v/>
      </c>
      <c r="BJ44" s="101" t="str">
        <f>IF(AND($B44&lt;&gt;"",BJ$11&lt;&gt;""),IF(COUNTIF(Matches[JOURNEY],"=" &amp; $B44 &amp; " to " &amp; BJ$11)&gt;0,"X","-"),"")</f>
        <v/>
      </c>
      <c r="BK44" s="101" t="str">
        <f>IF(AND($B44&lt;&gt;"",BK$11&lt;&gt;""),IF(COUNTIF(Matches[JOURNEY],"=" &amp; $B44 &amp; " to " &amp; BK$11)&gt;0,"X","-"),"")</f>
        <v/>
      </c>
      <c r="BL44" s="101" t="str">
        <f>IF(AND($B44&lt;&gt;"",BL$11&lt;&gt;""),IF(COUNTIF(Matches[JOURNEY],"=" &amp; $B44 &amp; " to " &amp; BL$11)&gt;0,"X","-"),"")</f>
        <v/>
      </c>
      <c r="BM44" s="101" t="str">
        <f>IF(AND($B44&lt;&gt;"",BM$11&lt;&gt;""),IF(COUNTIF(Matches[JOURNEY],"=" &amp; $B44 &amp; " to " &amp; BM$11)&gt;0,"X","-"),"")</f>
        <v/>
      </c>
      <c r="BN44" s="101" t="str">
        <f>IF(AND($B44&lt;&gt;"",BN$11&lt;&gt;""),IF(COUNTIF(Matches[JOURNEY],"=" &amp; $B44 &amp; " to " &amp; BN$11)&gt;0,"X","-"),"")</f>
        <v/>
      </c>
      <c r="BO44" s="101" t="str">
        <f>IF(AND($B44&lt;&gt;"",BO$11&lt;&gt;""),IF(COUNTIF(Matches[JOURNEY],"=" &amp; $B44 &amp; " to " &amp; BO$11)&gt;0,"X","-"),"")</f>
        <v/>
      </c>
      <c r="BP44" s="101" t="str">
        <f>IF(AND($B44&lt;&gt;"",BP$11&lt;&gt;""),IF(COUNTIF(Matches[JOURNEY],"=" &amp; $B44 &amp; " to " &amp; BP$11)&gt;0,"X","-"),"")</f>
        <v/>
      </c>
      <c r="BQ44" s="102">
        <f t="shared" ca="1" si="5"/>
        <v>0</v>
      </c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</row>
    <row r="45" spans="1:101" ht="21">
      <c r="A45" s="99" t="str">
        <f t="shared" si="4"/>
        <v/>
      </c>
      <c r="B45" s="100"/>
      <c r="C45" s="101" t="str">
        <f ca="1">IF(AND($B45&lt;&gt;"",C$11&lt;&gt;""),IF(COUNTIF(Matches[JOURNEY],"=" &amp; $B45 &amp; " to " &amp; C$11)&gt;0,"X","-"),"")</f>
        <v/>
      </c>
      <c r="D45" s="101" t="str">
        <f ca="1">IF(AND($B45&lt;&gt;"",D$11&lt;&gt;""),IF(COUNTIF(Matches[JOURNEY],"=" &amp; $B45 &amp; " to " &amp; D$11)&gt;0,"X","-"),"")</f>
        <v/>
      </c>
      <c r="E45" s="101" t="str">
        <f ca="1">IF(AND($B45&lt;&gt;"",E$11&lt;&gt;""),IF(COUNTIF(Matches[JOURNEY],"=" &amp; $B45 &amp; " to " &amp; E$11)&gt;0,"X","-"),"")</f>
        <v/>
      </c>
      <c r="F45" s="101" t="str">
        <f ca="1">IF(AND($B45&lt;&gt;"",F$11&lt;&gt;""),IF(COUNTIF(Matches[JOURNEY],"=" &amp; $B45 &amp; " to " &amp; F$11)&gt;0,"X","-"),"")</f>
        <v/>
      </c>
      <c r="G45" s="101" t="str">
        <f ca="1">IF(AND($B45&lt;&gt;"",G$11&lt;&gt;""),IF(COUNTIF(Matches[JOURNEY],"=" &amp; $B45 &amp; " to " &amp; G$11)&gt;0,"X","-"),"")</f>
        <v/>
      </c>
      <c r="H45" s="101" t="str">
        <f ca="1">IF(AND($B45&lt;&gt;"",H$11&lt;&gt;""),IF(COUNTIF(Matches[JOURNEY],"=" &amp; $B45 &amp; " to " &amp; H$11)&gt;0,"X","-"),"")</f>
        <v/>
      </c>
      <c r="I45" s="101" t="str">
        <f ca="1">IF(AND($B45&lt;&gt;"",I$11&lt;&gt;""),IF(COUNTIF(Matches[JOURNEY],"=" &amp; $B45 &amp; " to " &amp; I$11)&gt;0,"X","-"),"")</f>
        <v/>
      </c>
      <c r="J45" s="101" t="str">
        <f ca="1">IF(AND($B45&lt;&gt;"",J$11&lt;&gt;""),IF(COUNTIF(Matches[JOURNEY],"=" &amp; $B45 &amp; " to " &amp; J$11)&gt;0,"X","-"),"")</f>
        <v/>
      </c>
      <c r="K45" s="101" t="str">
        <f ca="1">IF(AND($B45&lt;&gt;"",K$11&lt;&gt;""),IF(COUNTIF(Matches[JOURNEY],"=" &amp; $B45 &amp; " to " &amp; K$11)&gt;0,"X","-"),"")</f>
        <v/>
      </c>
      <c r="L45" s="101" t="str">
        <f ca="1">IF(AND($B45&lt;&gt;"",L$11&lt;&gt;""),IF(COUNTIF(Matches[JOURNEY],"=" &amp; $B45 &amp; " to " &amp; L$11)&gt;0,"X","-"),"")</f>
        <v/>
      </c>
      <c r="M45" s="101" t="str">
        <f ca="1">IF(AND($B45&lt;&gt;"",M$11&lt;&gt;""),IF(COUNTIF(Matches[JOURNEY],"=" &amp; $B45 &amp; " to " &amp; M$11)&gt;0,"X","-"),"")</f>
        <v/>
      </c>
      <c r="N45" s="101" t="str">
        <f>IF(AND($B45&lt;&gt;"",N$11&lt;&gt;""),IF(COUNTIF(Matches[JOURNEY],"=" &amp; $B45 &amp; " to " &amp; N$11)&gt;0,"X","-"),"")</f>
        <v/>
      </c>
      <c r="O45" s="101" t="str">
        <f>IF(AND($B45&lt;&gt;"",O$11&lt;&gt;""),IF(COUNTIF(Matches[JOURNEY],"=" &amp; $B45 &amp; " to " &amp; O$11)&gt;0,"X","-"),"")</f>
        <v/>
      </c>
      <c r="P45" s="101" t="str">
        <f>IF(AND($B45&lt;&gt;"",P$11&lt;&gt;""),IF(COUNTIF(Matches[JOURNEY],"=" &amp; $B45 &amp; " to " &amp; P$11)&gt;0,"X","-"),"")</f>
        <v/>
      </c>
      <c r="Q45" s="101" t="str">
        <f>IF(AND($B45&lt;&gt;"",Q$11&lt;&gt;""),IF(COUNTIF(Matches[JOURNEY],"=" &amp; $B45 &amp; " to " &amp; Q$11)&gt;0,"X","-"),"")</f>
        <v/>
      </c>
      <c r="R45" s="101" t="str">
        <f>IF(AND($B45&lt;&gt;"",R$11&lt;&gt;""),IF(COUNTIF(Matches[JOURNEY],"=" &amp; $B45 &amp; " to " &amp; R$11)&gt;0,"X","-"),"")</f>
        <v/>
      </c>
      <c r="S45" s="101" t="str">
        <f>IF(AND($B45&lt;&gt;"",S$11&lt;&gt;""),IF(COUNTIF(Matches[JOURNEY],"=" &amp; $B45 &amp; " to " &amp; S$11)&gt;0,"X","-"),"")</f>
        <v/>
      </c>
      <c r="T45" s="101" t="str">
        <f>IF(AND($B45&lt;&gt;"",T$11&lt;&gt;""),IF(COUNTIF(Matches[JOURNEY],"=" &amp; $B45 &amp; " to " &amp; T$11)&gt;0,"X","-"),"")</f>
        <v/>
      </c>
      <c r="U45" s="101" t="str">
        <f>IF(AND($B45&lt;&gt;"",U$11&lt;&gt;""),IF(COUNTIF(Matches[JOURNEY],"=" &amp; $B45 &amp; " to " &amp; U$11)&gt;0,"X","-"),"")</f>
        <v/>
      </c>
      <c r="V45" s="101" t="str">
        <f>IF(AND($B45&lt;&gt;"",V$11&lt;&gt;""),IF(COUNTIF(Matches[JOURNEY],"=" &amp; $B45 &amp; " to " &amp; V$11)&gt;0,"X","-"),"")</f>
        <v/>
      </c>
      <c r="W45" s="101" t="str">
        <f>IF(AND($B45&lt;&gt;"",W$11&lt;&gt;""),IF(COUNTIF(Matches[JOURNEY],"=" &amp; $B45 &amp; " to " &amp; W$11)&gt;0,"X","-"),"")</f>
        <v/>
      </c>
      <c r="X45" s="101" t="str">
        <f>IF(AND($B45&lt;&gt;"",X$11&lt;&gt;""),IF(COUNTIF(Matches[JOURNEY],"=" &amp; $B45 &amp; " to " &amp; X$11)&gt;0,"X","-"),"")</f>
        <v/>
      </c>
      <c r="Y45" s="101" t="str">
        <f>IF(AND($B45&lt;&gt;"",Y$11&lt;&gt;""),IF(COUNTIF(Matches[JOURNEY],"=" &amp; $B45 &amp; " to " &amp; Y$11)&gt;0,"X","-"),"")</f>
        <v/>
      </c>
      <c r="Z45" s="101" t="str">
        <f>IF(AND($B45&lt;&gt;"",Z$11&lt;&gt;""),IF(COUNTIF(Matches[JOURNEY],"=" &amp; $B45 &amp; " to " &amp; Z$11)&gt;0,"X","-"),"")</f>
        <v/>
      </c>
      <c r="AA45" s="101" t="str">
        <f>IF(AND($B45&lt;&gt;"",AA$11&lt;&gt;""),IF(COUNTIF(Matches[JOURNEY],"=" &amp; $B45 &amp; " to " &amp; AA$11)&gt;0,"X","-"),"")</f>
        <v/>
      </c>
      <c r="AB45" s="101" t="str">
        <f>IF(AND($B45&lt;&gt;"",AB$11&lt;&gt;""),IF(COUNTIF(Matches[JOURNEY],"=" &amp; $B45 &amp; " to " &amp; AB$11)&gt;0,"X","-"),"")</f>
        <v/>
      </c>
      <c r="AC45" s="101" t="str">
        <f>IF(AND($B45&lt;&gt;"",AC$11&lt;&gt;""),IF(COUNTIF(Matches[JOURNEY],"=" &amp; $B45 &amp; " to " &amp; AC$11)&gt;0,"X","-"),"")</f>
        <v/>
      </c>
      <c r="AD45" s="101" t="str">
        <f>IF(AND($B45&lt;&gt;"",AD$11&lt;&gt;""),IF(COUNTIF(Matches[JOURNEY],"=" &amp; $B45 &amp; " to " &amp; AD$11)&gt;0,"X","-"),"")</f>
        <v/>
      </c>
      <c r="AE45" s="101" t="str">
        <f>IF(AND($B45&lt;&gt;"",AE$11&lt;&gt;""),IF(COUNTIF(Matches[JOURNEY],"=" &amp; $B45 &amp; " to " &amp; AE$11)&gt;0,"X","-"),"")</f>
        <v/>
      </c>
      <c r="AF45" s="101" t="str">
        <f>IF(AND($B45&lt;&gt;"",AF$11&lt;&gt;""),IF(COUNTIF(Matches[JOURNEY],"=" &amp; $B45 &amp; " to " &amp; AF$11)&gt;0,"X","-"),"")</f>
        <v/>
      </c>
      <c r="AG45" s="101" t="str">
        <f>IF(AND($B45&lt;&gt;"",AG$11&lt;&gt;""),IF(COUNTIF(Matches[JOURNEY],"=" &amp; $B45 &amp; " to " &amp; AG$11)&gt;0,"X","-"),"")</f>
        <v/>
      </c>
      <c r="AH45" s="101" t="str">
        <f>IF(AND($B45&lt;&gt;"",AH$11&lt;&gt;""),IF(COUNTIF(Matches[JOURNEY],"=" &amp; $B45 &amp; " to " &amp; AH$11)&gt;0,"X","-"),"")</f>
        <v/>
      </c>
      <c r="AI45" s="101" t="str">
        <f>IF(AND($B45&lt;&gt;"",AI$11&lt;&gt;""),IF(COUNTIF(Matches[JOURNEY],"=" &amp; $B45 &amp; " to " &amp; AI$11)&gt;0,"X","-"),"")</f>
        <v/>
      </c>
      <c r="AJ45" s="101" t="str">
        <f>IF(AND($B45&lt;&gt;"",AJ$11&lt;&gt;""),IF(COUNTIF(Matches[JOURNEY],"=" &amp; $B45 &amp; " to " &amp; AJ$11)&gt;0,"X","-"),"")</f>
        <v/>
      </c>
      <c r="AK45" s="101" t="str">
        <f>IF(AND($B45&lt;&gt;"",AK$11&lt;&gt;""),IF(COUNTIF(Matches[JOURNEY],"=" &amp; $B45 &amp; " to " &amp; AK$11)&gt;0,"X","-"),"")</f>
        <v/>
      </c>
      <c r="AL45" s="101" t="str">
        <f>IF(AND($B45&lt;&gt;"",AL$11&lt;&gt;""),IF(COUNTIF(Matches[JOURNEY],"=" &amp; $B45 &amp; " to " &amp; AL$11)&gt;0,"X","-"),"")</f>
        <v/>
      </c>
      <c r="AM45" s="101" t="str">
        <f>IF(AND($B45&lt;&gt;"",AM$11&lt;&gt;""),IF(COUNTIF(Matches[JOURNEY],"=" &amp; $B45 &amp; " to " &amp; AM$11)&gt;0,"X","-"),"")</f>
        <v/>
      </c>
      <c r="AN45" s="101" t="str">
        <f>IF(AND($B45&lt;&gt;"",AN$11&lt;&gt;""),IF(COUNTIF(Matches[JOURNEY],"=" &amp; $B45 &amp; " to " &amp; AN$11)&gt;0,"X","-"),"")</f>
        <v/>
      </c>
      <c r="AO45" s="101" t="str">
        <f>IF(AND($B45&lt;&gt;"",AO$11&lt;&gt;""),IF(COUNTIF(Matches[JOURNEY],"=" &amp; $B45 &amp; " to " &amp; AO$11)&gt;0,"X","-"),"")</f>
        <v/>
      </c>
      <c r="AP45" s="101" t="str">
        <f>IF(AND($B45&lt;&gt;"",AP$11&lt;&gt;""),IF(COUNTIF(Matches[JOURNEY],"=" &amp; $B45 &amp; " to " &amp; AP$11)&gt;0,"X","-"),"")</f>
        <v/>
      </c>
      <c r="AQ45" s="101" t="str">
        <f>IF(AND($B45&lt;&gt;"",AQ$11&lt;&gt;""),IF(COUNTIF(Matches[JOURNEY],"=" &amp; $B45 &amp; " to " &amp; AQ$11)&gt;0,"X","-"),"")</f>
        <v/>
      </c>
      <c r="AR45" s="101" t="str">
        <f>IF(AND($B45&lt;&gt;"",AR$11&lt;&gt;""),IF(COUNTIF(Matches[JOURNEY],"=" &amp; $B45 &amp; " to " &amp; AR$11)&gt;0,"X","-"),"")</f>
        <v/>
      </c>
      <c r="AS45" s="101" t="str">
        <f>IF(AND($B45&lt;&gt;"",AS$11&lt;&gt;""),IF(COUNTIF(Matches[JOURNEY],"=" &amp; $B45 &amp; " to " &amp; AS$11)&gt;0,"X","-"),"")</f>
        <v/>
      </c>
      <c r="AT45" s="101" t="str">
        <f>IF(AND($B45&lt;&gt;"",AT$11&lt;&gt;""),IF(COUNTIF(Matches[JOURNEY],"=" &amp; $B45 &amp; " to " &amp; AT$11)&gt;0,"X","-"),"")</f>
        <v/>
      </c>
      <c r="AU45" s="101" t="str">
        <f>IF(AND($B45&lt;&gt;"",AU$11&lt;&gt;""),IF(COUNTIF(Matches[JOURNEY],"=" &amp; $B45 &amp; " to " &amp; AU$11)&gt;0,"X","-"),"")</f>
        <v/>
      </c>
      <c r="AV45" s="101" t="str">
        <f>IF(AND($B45&lt;&gt;"",AV$11&lt;&gt;""),IF(COUNTIF(Matches[JOURNEY],"=" &amp; $B45 &amp; " to " &amp; AV$11)&gt;0,"X","-"),"")</f>
        <v/>
      </c>
      <c r="AW45" s="101" t="str">
        <f>IF(AND($B45&lt;&gt;"",AW$11&lt;&gt;""),IF(COUNTIF(Matches[JOURNEY],"=" &amp; $B45 &amp; " to " &amp; AW$11)&gt;0,"X","-"),"")</f>
        <v/>
      </c>
      <c r="AX45" s="101" t="str">
        <f>IF(AND($B45&lt;&gt;"",AX$11&lt;&gt;""),IF(COUNTIF(Matches[JOURNEY],"=" &amp; $B45 &amp; " to " &amp; AX$11)&gt;0,"X","-"),"")</f>
        <v/>
      </c>
      <c r="AY45" s="101" t="str">
        <f>IF(AND($B45&lt;&gt;"",AY$11&lt;&gt;""),IF(COUNTIF(Matches[JOURNEY],"=" &amp; $B45 &amp; " to " &amp; AY$11)&gt;0,"X","-"),"")</f>
        <v/>
      </c>
      <c r="AZ45" s="101" t="str">
        <f>IF(AND($B45&lt;&gt;"",AZ$11&lt;&gt;""),IF(COUNTIF(Matches[JOURNEY],"=" &amp; $B45 &amp; " to " &amp; AZ$11)&gt;0,"X","-"),"")</f>
        <v/>
      </c>
      <c r="BA45" s="101" t="str">
        <f>IF(AND($B45&lt;&gt;"",BA$11&lt;&gt;""),IF(COUNTIF(Matches[JOURNEY],"=" &amp; $B45 &amp; " to " &amp; BA$11)&gt;0,"X","-"),"")</f>
        <v/>
      </c>
      <c r="BB45" s="101" t="str">
        <f>IF(AND($B45&lt;&gt;"",BB$11&lt;&gt;""),IF(COUNTIF(Matches[JOURNEY],"=" &amp; $B45 &amp; " to " &amp; BB$11)&gt;0,"X","-"),"")</f>
        <v/>
      </c>
      <c r="BC45" s="101" t="str">
        <f>IF(AND($B45&lt;&gt;"",BC$11&lt;&gt;""),IF(COUNTIF(Matches[JOURNEY],"=" &amp; $B45 &amp; " to " &amp; BC$11)&gt;0,"X","-"),"")</f>
        <v/>
      </c>
      <c r="BD45" s="101" t="str">
        <f>IF(AND($B45&lt;&gt;"",BD$11&lt;&gt;""),IF(COUNTIF(Matches[JOURNEY],"=" &amp; $B45 &amp; " to " &amp; BD$11)&gt;0,"X","-"),"")</f>
        <v/>
      </c>
      <c r="BE45" s="101" t="str">
        <f>IF(AND($B45&lt;&gt;"",BE$11&lt;&gt;""),IF(COUNTIF(Matches[JOURNEY],"=" &amp; $B45 &amp; " to " &amp; BE$11)&gt;0,"X","-"),"")</f>
        <v/>
      </c>
      <c r="BF45" s="101" t="str">
        <f>IF(AND($B45&lt;&gt;"",BF$11&lt;&gt;""),IF(COUNTIF(Matches[JOURNEY],"=" &amp; $B45 &amp; " to " &amp; BF$11)&gt;0,"X","-"),"")</f>
        <v/>
      </c>
      <c r="BG45" s="101" t="str">
        <f>IF(AND($B45&lt;&gt;"",BG$11&lt;&gt;""),IF(COUNTIF(Matches[JOURNEY],"=" &amp; $B45 &amp; " to " &amp; BG$11)&gt;0,"X","-"),"")</f>
        <v/>
      </c>
      <c r="BH45" s="101" t="str">
        <f>IF(AND($B45&lt;&gt;"",BH$11&lt;&gt;""),IF(COUNTIF(Matches[JOURNEY],"=" &amp; $B45 &amp; " to " &amp; BH$11)&gt;0,"X","-"),"")</f>
        <v/>
      </c>
      <c r="BI45" s="101" t="str">
        <f>IF(AND($B45&lt;&gt;"",BI$11&lt;&gt;""),IF(COUNTIF(Matches[JOURNEY],"=" &amp; $B45 &amp; " to " &amp; BI$11)&gt;0,"X","-"),"")</f>
        <v/>
      </c>
      <c r="BJ45" s="101" t="str">
        <f>IF(AND($B45&lt;&gt;"",BJ$11&lt;&gt;""),IF(COUNTIF(Matches[JOURNEY],"=" &amp; $B45 &amp; " to " &amp; BJ$11)&gt;0,"X","-"),"")</f>
        <v/>
      </c>
      <c r="BK45" s="101" t="str">
        <f>IF(AND($B45&lt;&gt;"",BK$11&lt;&gt;""),IF(COUNTIF(Matches[JOURNEY],"=" &amp; $B45 &amp; " to " &amp; BK$11)&gt;0,"X","-"),"")</f>
        <v/>
      </c>
      <c r="BL45" s="101" t="str">
        <f>IF(AND($B45&lt;&gt;"",BL$11&lt;&gt;""),IF(COUNTIF(Matches[JOURNEY],"=" &amp; $B45 &amp; " to " &amp; BL$11)&gt;0,"X","-"),"")</f>
        <v/>
      </c>
      <c r="BM45" s="101" t="str">
        <f>IF(AND($B45&lt;&gt;"",BM$11&lt;&gt;""),IF(COUNTIF(Matches[JOURNEY],"=" &amp; $B45 &amp; " to " &amp; BM$11)&gt;0,"X","-"),"")</f>
        <v/>
      </c>
      <c r="BN45" s="101" t="str">
        <f>IF(AND($B45&lt;&gt;"",BN$11&lt;&gt;""),IF(COUNTIF(Matches[JOURNEY],"=" &amp; $B45 &amp; " to " &amp; BN$11)&gt;0,"X","-"),"")</f>
        <v/>
      </c>
      <c r="BO45" s="101" t="str">
        <f>IF(AND($B45&lt;&gt;"",BO$11&lt;&gt;""),IF(COUNTIF(Matches[JOURNEY],"=" &amp; $B45 &amp; " to " &amp; BO$11)&gt;0,"X","-"),"")</f>
        <v/>
      </c>
      <c r="BP45" s="101" t="str">
        <f>IF(AND($B45&lt;&gt;"",BP$11&lt;&gt;""),IF(COUNTIF(Matches[JOURNEY],"=" &amp; $B45 &amp; " to " &amp; BP$11)&gt;0,"X","-"),"")</f>
        <v/>
      </c>
      <c r="BQ45" s="102">
        <f t="shared" ref="BQ45:BQ76" ca="1" si="6">COUNTIF(A45:BP45,"=X")</f>
        <v>0</v>
      </c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</row>
    <row r="46" spans="1:101" ht="21">
      <c r="A46" s="99" t="str">
        <f t="shared" si="4"/>
        <v/>
      </c>
      <c r="B46" s="100"/>
      <c r="C46" s="101" t="str">
        <f ca="1">IF(AND($B46&lt;&gt;"",C$11&lt;&gt;""),IF(COUNTIF(Matches[JOURNEY],"=" &amp; $B46 &amp; " to " &amp; C$11)&gt;0,"X","-"),"")</f>
        <v/>
      </c>
      <c r="D46" s="101" t="str">
        <f ca="1">IF(AND($B46&lt;&gt;"",D$11&lt;&gt;""),IF(COUNTIF(Matches[JOURNEY],"=" &amp; $B46 &amp; " to " &amp; D$11)&gt;0,"X","-"),"")</f>
        <v/>
      </c>
      <c r="E46" s="101" t="str">
        <f ca="1">IF(AND($B46&lt;&gt;"",E$11&lt;&gt;""),IF(COUNTIF(Matches[JOURNEY],"=" &amp; $B46 &amp; " to " &amp; E$11)&gt;0,"X","-"),"")</f>
        <v/>
      </c>
      <c r="F46" s="101" t="str">
        <f ca="1">IF(AND($B46&lt;&gt;"",F$11&lt;&gt;""),IF(COUNTIF(Matches[JOURNEY],"=" &amp; $B46 &amp; " to " &amp; F$11)&gt;0,"X","-"),"")</f>
        <v/>
      </c>
      <c r="G46" s="101" t="str">
        <f ca="1">IF(AND($B46&lt;&gt;"",G$11&lt;&gt;""),IF(COUNTIF(Matches[JOURNEY],"=" &amp; $B46 &amp; " to " &amp; G$11)&gt;0,"X","-"),"")</f>
        <v/>
      </c>
      <c r="H46" s="101" t="str">
        <f ca="1">IF(AND($B46&lt;&gt;"",H$11&lt;&gt;""),IF(COUNTIF(Matches[JOURNEY],"=" &amp; $B46 &amp; " to " &amp; H$11)&gt;0,"X","-"),"")</f>
        <v/>
      </c>
      <c r="I46" s="101" t="str">
        <f ca="1">IF(AND($B46&lt;&gt;"",I$11&lt;&gt;""),IF(COUNTIF(Matches[JOURNEY],"=" &amp; $B46 &amp; " to " &amp; I$11)&gt;0,"X","-"),"")</f>
        <v/>
      </c>
      <c r="J46" s="101" t="str">
        <f ca="1">IF(AND($B46&lt;&gt;"",J$11&lt;&gt;""),IF(COUNTIF(Matches[JOURNEY],"=" &amp; $B46 &amp; " to " &amp; J$11)&gt;0,"X","-"),"")</f>
        <v/>
      </c>
      <c r="K46" s="101" t="str">
        <f ca="1">IF(AND($B46&lt;&gt;"",K$11&lt;&gt;""),IF(COUNTIF(Matches[JOURNEY],"=" &amp; $B46 &amp; " to " &amp; K$11)&gt;0,"X","-"),"")</f>
        <v/>
      </c>
      <c r="L46" s="101" t="str">
        <f ca="1">IF(AND($B46&lt;&gt;"",L$11&lt;&gt;""),IF(COUNTIF(Matches[JOURNEY],"=" &amp; $B46 &amp; " to " &amp; L$11)&gt;0,"X","-"),"")</f>
        <v/>
      </c>
      <c r="M46" s="101" t="str">
        <f ca="1">IF(AND($B46&lt;&gt;"",M$11&lt;&gt;""),IF(COUNTIF(Matches[JOURNEY],"=" &amp; $B46 &amp; " to " &amp; M$11)&gt;0,"X","-"),"")</f>
        <v/>
      </c>
      <c r="N46" s="101" t="str">
        <f>IF(AND($B46&lt;&gt;"",N$11&lt;&gt;""),IF(COUNTIF(Matches[JOURNEY],"=" &amp; $B46 &amp; " to " &amp; N$11)&gt;0,"X","-"),"")</f>
        <v/>
      </c>
      <c r="O46" s="101" t="str">
        <f>IF(AND($B46&lt;&gt;"",O$11&lt;&gt;""),IF(COUNTIF(Matches[JOURNEY],"=" &amp; $B46 &amp; " to " &amp; O$11)&gt;0,"X","-"),"")</f>
        <v/>
      </c>
      <c r="P46" s="101" t="str">
        <f>IF(AND($B46&lt;&gt;"",P$11&lt;&gt;""),IF(COUNTIF(Matches[JOURNEY],"=" &amp; $B46 &amp; " to " &amp; P$11)&gt;0,"X","-"),"")</f>
        <v/>
      </c>
      <c r="Q46" s="101" t="str">
        <f>IF(AND($B46&lt;&gt;"",Q$11&lt;&gt;""),IF(COUNTIF(Matches[JOURNEY],"=" &amp; $B46 &amp; " to " &amp; Q$11)&gt;0,"X","-"),"")</f>
        <v/>
      </c>
      <c r="R46" s="101" t="str">
        <f>IF(AND($B46&lt;&gt;"",R$11&lt;&gt;""),IF(COUNTIF(Matches[JOURNEY],"=" &amp; $B46 &amp; " to " &amp; R$11)&gt;0,"X","-"),"")</f>
        <v/>
      </c>
      <c r="S46" s="101" t="str">
        <f>IF(AND($B46&lt;&gt;"",S$11&lt;&gt;""),IF(COUNTIF(Matches[JOURNEY],"=" &amp; $B46 &amp; " to " &amp; S$11)&gt;0,"X","-"),"")</f>
        <v/>
      </c>
      <c r="T46" s="101" t="str">
        <f>IF(AND($B46&lt;&gt;"",T$11&lt;&gt;""),IF(COUNTIF(Matches[JOURNEY],"=" &amp; $B46 &amp; " to " &amp; T$11)&gt;0,"X","-"),"")</f>
        <v/>
      </c>
      <c r="U46" s="101" t="str">
        <f>IF(AND($B46&lt;&gt;"",U$11&lt;&gt;""),IF(COUNTIF(Matches[JOURNEY],"=" &amp; $B46 &amp; " to " &amp; U$11)&gt;0,"X","-"),"")</f>
        <v/>
      </c>
      <c r="V46" s="101" t="str">
        <f>IF(AND($B46&lt;&gt;"",V$11&lt;&gt;""),IF(COUNTIF(Matches[JOURNEY],"=" &amp; $B46 &amp; " to " &amp; V$11)&gt;0,"X","-"),"")</f>
        <v/>
      </c>
      <c r="W46" s="101" t="str">
        <f>IF(AND($B46&lt;&gt;"",W$11&lt;&gt;""),IF(COUNTIF(Matches[JOURNEY],"=" &amp; $B46 &amp; " to " &amp; W$11)&gt;0,"X","-"),"")</f>
        <v/>
      </c>
      <c r="X46" s="101" t="str">
        <f>IF(AND($B46&lt;&gt;"",X$11&lt;&gt;""),IF(COUNTIF(Matches[JOURNEY],"=" &amp; $B46 &amp; " to " &amp; X$11)&gt;0,"X","-"),"")</f>
        <v/>
      </c>
      <c r="Y46" s="101" t="str">
        <f>IF(AND($B46&lt;&gt;"",Y$11&lt;&gt;""),IF(COUNTIF(Matches[JOURNEY],"=" &amp; $B46 &amp; " to " &amp; Y$11)&gt;0,"X","-"),"")</f>
        <v/>
      </c>
      <c r="Z46" s="101" t="str">
        <f>IF(AND($B46&lt;&gt;"",Z$11&lt;&gt;""),IF(COUNTIF(Matches[JOURNEY],"=" &amp; $B46 &amp; " to " &amp; Z$11)&gt;0,"X","-"),"")</f>
        <v/>
      </c>
      <c r="AA46" s="101" t="str">
        <f>IF(AND($B46&lt;&gt;"",AA$11&lt;&gt;""),IF(COUNTIF(Matches[JOURNEY],"=" &amp; $B46 &amp; " to " &amp; AA$11)&gt;0,"X","-"),"")</f>
        <v/>
      </c>
      <c r="AB46" s="101" t="str">
        <f>IF(AND($B46&lt;&gt;"",AB$11&lt;&gt;""),IF(COUNTIF(Matches[JOURNEY],"=" &amp; $B46 &amp; " to " &amp; AB$11)&gt;0,"X","-"),"")</f>
        <v/>
      </c>
      <c r="AC46" s="101" t="str">
        <f>IF(AND($B46&lt;&gt;"",AC$11&lt;&gt;""),IF(COUNTIF(Matches[JOURNEY],"=" &amp; $B46 &amp; " to " &amp; AC$11)&gt;0,"X","-"),"")</f>
        <v/>
      </c>
      <c r="AD46" s="101" t="str">
        <f>IF(AND($B46&lt;&gt;"",AD$11&lt;&gt;""),IF(COUNTIF(Matches[JOURNEY],"=" &amp; $B46 &amp; " to " &amp; AD$11)&gt;0,"X","-"),"")</f>
        <v/>
      </c>
      <c r="AE46" s="101" t="str">
        <f>IF(AND($B46&lt;&gt;"",AE$11&lt;&gt;""),IF(COUNTIF(Matches[JOURNEY],"=" &amp; $B46 &amp; " to " &amp; AE$11)&gt;0,"X","-"),"")</f>
        <v/>
      </c>
      <c r="AF46" s="101" t="str">
        <f>IF(AND($B46&lt;&gt;"",AF$11&lt;&gt;""),IF(COUNTIF(Matches[JOURNEY],"=" &amp; $B46 &amp; " to " &amp; AF$11)&gt;0,"X","-"),"")</f>
        <v/>
      </c>
      <c r="AG46" s="101" t="str">
        <f>IF(AND($B46&lt;&gt;"",AG$11&lt;&gt;""),IF(COUNTIF(Matches[JOURNEY],"=" &amp; $B46 &amp; " to " &amp; AG$11)&gt;0,"X","-"),"")</f>
        <v/>
      </c>
      <c r="AH46" s="101" t="str">
        <f>IF(AND($B46&lt;&gt;"",AH$11&lt;&gt;""),IF(COUNTIF(Matches[JOURNEY],"=" &amp; $B46 &amp; " to " &amp; AH$11)&gt;0,"X","-"),"")</f>
        <v/>
      </c>
      <c r="AI46" s="101" t="str">
        <f>IF(AND($B46&lt;&gt;"",AI$11&lt;&gt;""),IF(COUNTIF(Matches[JOURNEY],"=" &amp; $B46 &amp; " to " &amp; AI$11)&gt;0,"X","-"),"")</f>
        <v/>
      </c>
      <c r="AJ46" s="101" t="str">
        <f>IF(AND($B46&lt;&gt;"",AJ$11&lt;&gt;""),IF(COUNTIF(Matches[JOURNEY],"=" &amp; $B46 &amp; " to " &amp; AJ$11)&gt;0,"X","-"),"")</f>
        <v/>
      </c>
      <c r="AK46" s="101" t="str">
        <f>IF(AND($B46&lt;&gt;"",AK$11&lt;&gt;""),IF(COUNTIF(Matches[JOURNEY],"=" &amp; $B46 &amp; " to " &amp; AK$11)&gt;0,"X","-"),"")</f>
        <v/>
      </c>
      <c r="AL46" s="101" t="str">
        <f>IF(AND($B46&lt;&gt;"",AL$11&lt;&gt;""),IF(COUNTIF(Matches[JOURNEY],"=" &amp; $B46 &amp; " to " &amp; AL$11)&gt;0,"X","-"),"")</f>
        <v/>
      </c>
      <c r="AM46" s="101" t="str">
        <f>IF(AND($B46&lt;&gt;"",AM$11&lt;&gt;""),IF(COUNTIF(Matches[JOURNEY],"=" &amp; $B46 &amp; " to " &amp; AM$11)&gt;0,"X","-"),"")</f>
        <v/>
      </c>
      <c r="AN46" s="101" t="str">
        <f>IF(AND($B46&lt;&gt;"",AN$11&lt;&gt;""),IF(COUNTIF(Matches[JOURNEY],"=" &amp; $B46 &amp; " to " &amp; AN$11)&gt;0,"X","-"),"")</f>
        <v/>
      </c>
      <c r="AO46" s="101" t="str">
        <f>IF(AND($B46&lt;&gt;"",AO$11&lt;&gt;""),IF(COUNTIF(Matches[JOURNEY],"=" &amp; $B46 &amp; " to " &amp; AO$11)&gt;0,"X","-"),"")</f>
        <v/>
      </c>
      <c r="AP46" s="101" t="str">
        <f>IF(AND($B46&lt;&gt;"",AP$11&lt;&gt;""),IF(COUNTIF(Matches[JOURNEY],"=" &amp; $B46 &amp; " to " &amp; AP$11)&gt;0,"X","-"),"")</f>
        <v/>
      </c>
      <c r="AQ46" s="101" t="str">
        <f>IF(AND($B46&lt;&gt;"",AQ$11&lt;&gt;""),IF(COUNTIF(Matches[JOURNEY],"=" &amp; $B46 &amp; " to " &amp; AQ$11)&gt;0,"X","-"),"")</f>
        <v/>
      </c>
      <c r="AR46" s="101" t="str">
        <f>IF(AND($B46&lt;&gt;"",AR$11&lt;&gt;""),IF(COUNTIF(Matches[JOURNEY],"=" &amp; $B46 &amp; " to " &amp; AR$11)&gt;0,"X","-"),"")</f>
        <v/>
      </c>
      <c r="AS46" s="101" t="str">
        <f>IF(AND($B46&lt;&gt;"",AS$11&lt;&gt;""),IF(COUNTIF(Matches[JOURNEY],"=" &amp; $B46 &amp; " to " &amp; AS$11)&gt;0,"X","-"),"")</f>
        <v/>
      </c>
      <c r="AT46" s="101" t="str">
        <f>IF(AND($B46&lt;&gt;"",AT$11&lt;&gt;""),IF(COUNTIF(Matches[JOURNEY],"=" &amp; $B46 &amp; " to " &amp; AT$11)&gt;0,"X","-"),"")</f>
        <v/>
      </c>
      <c r="AU46" s="101" t="str">
        <f>IF(AND($B46&lt;&gt;"",AU$11&lt;&gt;""),IF(COUNTIF(Matches[JOURNEY],"=" &amp; $B46 &amp; " to " &amp; AU$11)&gt;0,"X","-"),"")</f>
        <v/>
      </c>
      <c r="AV46" s="101" t="str">
        <f>IF(AND($B46&lt;&gt;"",AV$11&lt;&gt;""),IF(COUNTIF(Matches[JOURNEY],"=" &amp; $B46 &amp; " to " &amp; AV$11)&gt;0,"X","-"),"")</f>
        <v/>
      </c>
      <c r="AW46" s="101" t="str">
        <f>IF(AND($B46&lt;&gt;"",AW$11&lt;&gt;""),IF(COUNTIF(Matches[JOURNEY],"=" &amp; $B46 &amp; " to " &amp; AW$11)&gt;0,"X","-"),"")</f>
        <v/>
      </c>
      <c r="AX46" s="101" t="str">
        <f>IF(AND($B46&lt;&gt;"",AX$11&lt;&gt;""),IF(COUNTIF(Matches[JOURNEY],"=" &amp; $B46 &amp; " to " &amp; AX$11)&gt;0,"X","-"),"")</f>
        <v/>
      </c>
      <c r="AY46" s="101" t="str">
        <f>IF(AND($B46&lt;&gt;"",AY$11&lt;&gt;""),IF(COUNTIF(Matches[JOURNEY],"=" &amp; $B46 &amp; " to " &amp; AY$11)&gt;0,"X","-"),"")</f>
        <v/>
      </c>
      <c r="AZ46" s="101" t="str">
        <f>IF(AND($B46&lt;&gt;"",AZ$11&lt;&gt;""),IF(COUNTIF(Matches[JOURNEY],"=" &amp; $B46 &amp; " to " &amp; AZ$11)&gt;0,"X","-"),"")</f>
        <v/>
      </c>
      <c r="BA46" s="101" t="str">
        <f>IF(AND($B46&lt;&gt;"",BA$11&lt;&gt;""),IF(COUNTIF(Matches[JOURNEY],"=" &amp; $B46 &amp; " to " &amp; BA$11)&gt;0,"X","-"),"")</f>
        <v/>
      </c>
      <c r="BB46" s="101" t="str">
        <f>IF(AND($B46&lt;&gt;"",BB$11&lt;&gt;""),IF(COUNTIF(Matches[JOURNEY],"=" &amp; $B46 &amp; " to " &amp; BB$11)&gt;0,"X","-"),"")</f>
        <v/>
      </c>
      <c r="BC46" s="101" t="str">
        <f>IF(AND($B46&lt;&gt;"",BC$11&lt;&gt;""),IF(COUNTIF(Matches[JOURNEY],"=" &amp; $B46 &amp; " to " &amp; BC$11)&gt;0,"X","-"),"")</f>
        <v/>
      </c>
      <c r="BD46" s="101" t="str">
        <f>IF(AND($B46&lt;&gt;"",BD$11&lt;&gt;""),IF(COUNTIF(Matches[JOURNEY],"=" &amp; $B46 &amp; " to " &amp; BD$11)&gt;0,"X","-"),"")</f>
        <v/>
      </c>
      <c r="BE46" s="101" t="str">
        <f>IF(AND($B46&lt;&gt;"",BE$11&lt;&gt;""),IF(COUNTIF(Matches[JOURNEY],"=" &amp; $B46 &amp; " to " &amp; BE$11)&gt;0,"X","-"),"")</f>
        <v/>
      </c>
      <c r="BF46" s="101" t="str">
        <f>IF(AND($B46&lt;&gt;"",BF$11&lt;&gt;""),IF(COUNTIF(Matches[JOURNEY],"=" &amp; $B46 &amp; " to " &amp; BF$11)&gt;0,"X","-"),"")</f>
        <v/>
      </c>
      <c r="BG46" s="101" t="str">
        <f>IF(AND($B46&lt;&gt;"",BG$11&lt;&gt;""),IF(COUNTIF(Matches[JOURNEY],"=" &amp; $B46 &amp; " to " &amp; BG$11)&gt;0,"X","-"),"")</f>
        <v/>
      </c>
      <c r="BH46" s="101" t="str">
        <f>IF(AND($B46&lt;&gt;"",BH$11&lt;&gt;""),IF(COUNTIF(Matches[JOURNEY],"=" &amp; $B46 &amp; " to " &amp; BH$11)&gt;0,"X","-"),"")</f>
        <v/>
      </c>
      <c r="BI46" s="101" t="str">
        <f>IF(AND($B46&lt;&gt;"",BI$11&lt;&gt;""),IF(COUNTIF(Matches[JOURNEY],"=" &amp; $B46 &amp; " to " &amp; BI$11)&gt;0,"X","-"),"")</f>
        <v/>
      </c>
      <c r="BJ46" s="101" t="str">
        <f>IF(AND($B46&lt;&gt;"",BJ$11&lt;&gt;""),IF(COUNTIF(Matches[JOURNEY],"=" &amp; $B46 &amp; " to " &amp; BJ$11)&gt;0,"X","-"),"")</f>
        <v/>
      </c>
      <c r="BK46" s="101" t="str">
        <f>IF(AND($B46&lt;&gt;"",BK$11&lt;&gt;""),IF(COUNTIF(Matches[JOURNEY],"=" &amp; $B46 &amp; " to " &amp; BK$11)&gt;0,"X","-"),"")</f>
        <v/>
      </c>
      <c r="BL46" s="101" t="str">
        <f>IF(AND($B46&lt;&gt;"",BL$11&lt;&gt;""),IF(COUNTIF(Matches[JOURNEY],"=" &amp; $B46 &amp; " to " &amp; BL$11)&gt;0,"X","-"),"")</f>
        <v/>
      </c>
      <c r="BM46" s="101" t="str">
        <f>IF(AND($B46&lt;&gt;"",BM$11&lt;&gt;""),IF(COUNTIF(Matches[JOURNEY],"=" &amp; $B46 &amp; " to " &amp; BM$11)&gt;0,"X","-"),"")</f>
        <v/>
      </c>
      <c r="BN46" s="101" t="str">
        <f>IF(AND($B46&lt;&gt;"",BN$11&lt;&gt;""),IF(COUNTIF(Matches[JOURNEY],"=" &amp; $B46 &amp; " to " &amp; BN$11)&gt;0,"X","-"),"")</f>
        <v/>
      </c>
      <c r="BO46" s="101" t="str">
        <f>IF(AND($B46&lt;&gt;"",BO$11&lt;&gt;""),IF(COUNTIF(Matches[JOURNEY],"=" &amp; $B46 &amp; " to " &amp; BO$11)&gt;0,"X","-"),"")</f>
        <v/>
      </c>
      <c r="BP46" s="101" t="str">
        <f>IF(AND($B46&lt;&gt;"",BP$11&lt;&gt;""),IF(COUNTIF(Matches[JOURNEY],"=" &amp; $B46 &amp; " to " &amp; BP$11)&gt;0,"X","-"),"")</f>
        <v/>
      </c>
      <c r="BQ46" s="102">
        <f t="shared" ca="1" si="6"/>
        <v>0</v>
      </c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</row>
    <row r="47" spans="1:101" ht="21">
      <c r="A47" s="99" t="str">
        <f t="shared" si="4"/>
        <v/>
      </c>
      <c r="B47" s="100"/>
      <c r="C47" s="101" t="str">
        <f ca="1">IF(AND($B47&lt;&gt;"",C$11&lt;&gt;""),IF(COUNTIF(Matches[JOURNEY],"=" &amp; $B47 &amp; " to " &amp; C$11)&gt;0,"X","-"),"")</f>
        <v/>
      </c>
      <c r="D47" s="101" t="str">
        <f ca="1">IF(AND($B47&lt;&gt;"",D$11&lt;&gt;""),IF(COUNTIF(Matches[JOURNEY],"=" &amp; $B47 &amp; " to " &amp; D$11)&gt;0,"X","-"),"")</f>
        <v/>
      </c>
      <c r="E47" s="101" t="str">
        <f ca="1">IF(AND($B47&lt;&gt;"",E$11&lt;&gt;""),IF(COUNTIF(Matches[JOURNEY],"=" &amp; $B47 &amp; " to " &amp; E$11)&gt;0,"X","-"),"")</f>
        <v/>
      </c>
      <c r="F47" s="101" t="str">
        <f ca="1">IF(AND($B47&lt;&gt;"",F$11&lt;&gt;""),IF(COUNTIF(Matches[JOURNEY],"=" &amp; $B47 &amp; " to " &amp; F$11)&gt;0,"X","-"),"")</f>
        <v/>
      </c>
      <c r="G47" s="101" t="str">
        <f ca="1">IF(AND($B47&lt;&gt;"",G$11&lt;&gt;""),IF(COUNTIF(Matches[JOURNEY],"=" &amp; $B47 &amp; " to " &amp; G$11)&gt;0,"X","-"),"")</f>
        <v/>
      </c>
      <c r="H47" s="101" t="str">
        <f ca="1">IF(AND($B47&lt;&gt;"",H$11&lt;&gt;""),IF(COUNTIF(Matches[JOURNEY],"=" &amp; $B47 &amp; " to " &amp; H$11)&gt;0,"X","-"),"")</f>
        <v/>
      </c>
      <c r="I47" s="101" t="str">
        <f ca="1">IF(AND($B47&lt;&gt;"",I$11&lt;&gt;""),IF(COUNTIF(Matches[JOURNEY],"=" &amp; $B47 &amp; " to " &amp; I$11)&gt;0,"X","-"),"")</f>
        <v/>
      </c>
      <c r="J47" s="101" t="str">
        <f ca="1">IF(AND($B47&lt;&gt;"",J$11&lt;&gt;""),IF(COUNTIF(Matches[JOURNEY],"=" &amp; $B47 &amp; " to " &amp; J$11)&gt;0,"X","-"),"")</f>
        <v/>
      </c>
      <c r="K47" s="101" t="str">
        <f ca="1">IF(AND($B47&lt;&gt;"",K$11&lt;&gt;""),IF(COUNTIF(Matches[JOURNEY],"=" &amp; $B47 &amp; " to " &amp; K$11)&gt;0,"X","-"),"")</f>
        <v/>
      </c>
      <c r="L47" s="101" t="str">
        <f ca="1">IF(AND($B47&lt;&gt;"",L$11&lt;&gt;""),IF(COUNTIF(Matches[JOURNEY],"=" &amp; $B47 &amp; " to " &amp; L$11)&gt;0,"X","-"),"")</f>
        <v/>
      </c>
      <c r="M47" s="101" t="str">
        <f ca="1">IF(AND($B47&lt;&gt;"",M$11&lt;&gt;""),IF(COUNTIF(Matches[JOURNEY],"=" &amp; $B47 &amp; " to " &amp; M$11)&gt;0,"X","-"),"")</f>
        <v/>
      </c>
      <c r="N47" s="101" t="str">
        <f>IF(AND($B47&lt;&gt;"",N$11&lt;&gt;""),IF(COUNTIF(Matches[JOURNEY],"=" &amp; $B47 &amp; " to " &amp; N$11)&gt;0,"X","-"),"")</f>
        <v/>
      </c>
      <c r="O47" s="101" t="str">
        <f>IF(AND($B47&lt;&gt;"",O$11&lt;&gt;""),IF(COUNTIF(Matches[JOURNEY],"=" &amp; $B47 &amp; " to " &amp; O$11)&gt;0,"X","-"),"")</f>
        <v/>
      </c>
      <c r="P47" s="101" t="str">
        <f>IF(AND($B47&lt;&gt;"",P$11&lt;&gt;""),IF(COUNTIF(Matches[JOURNEY],"=" &amp; $B47 &amp; " to " &amp; P$11)&gt;0,"X","-"),"")</f>
        <v/>
      </c>
      <c r="Q47" s="101" t="str">
        <f>IF(AND($B47&lt;&gt;"",Q$11&lt;&gt;""),IF(COUNTIF(Matches[JOURNEY],"=" &amp; $B47 &amp; " to " &amp; Q$11)&gt;0,"X","-"),"")</f>
        <v/>
      </c>
      <c r="R47" s="101" t="str">
        <f>IF(AND($B47&lt;&gt;"",R$11&lt;&gt;""),IF(COUNTIF(Matches[JOURNEY],"=" &amp; $B47 &amp; " to " &amp; R$11)&gt;0,"X","-"),"")</f>
        <v/>
      </c>
      <c r="S47" s="101" t="str">
        <f>IF(AND($B47&lt;&gt;"",S$11&lt;&gt;""),IF(COUNTIF(Matches[JOURNEY],"=" &amp; $B47 &amp; " to " &amp; S$11)&gt;0,"X","-"),"")</f>
        <v/>
      </c>
      <c r="T47" s="101" t="str">
        <f>IF(AND($B47&lt;&gt;"",T$11&lt;&gt;""),IF(COUNTIF(Matches[JOURNEY],"=" &amp; $B47 &amp; " to " &amp; T$11)&gt;0,"X","-"),"")</f>
        <v/>
      </c>
      <c r="U47" s="101" t="str">
        <f>IF(AND($B47&lt;&gt;"",U$11&lt;&gt;""),IF(COUNTIF(Matches[JOURNEY],"=" &amp; $B47 &amp; " to " &amp; U$11)&gt;0,"X","-"),"")</f>
        <v/>
      </c>
      <c r="V47" s="101" t="str">
        <f>IF(AND($B47&lt;&gt;"",V$11&lt;&gt;""),IF(COUNTIF(Matches[JOURNEY],"=" &amp; $B47 &amp; " to " &amp; V$11)&gt;0,"X","-"),"")</f>
        <v/>
      </c>
      <c r="W47" s="101" t="str">
        <f>IF(AND($B47&lt;&gt;"",W$11&lt;&gt;""),IF(COUNTIF(Matches[JOURNEY],"=" &amp; $B47 &amp; " to " &amp; W$11)&gt;0,"X","-"),"")</f>
        <v/>
      </c>
      <c r="X47" s="101" t="str">
        <f>IF(AND($B47&lt;&gt;"",X$11&lt;&gt;""),IF(COUNTIF(Matches[JOURNEY],"=" &amp; $B47 &amp; " to " &amp; X$11)&gt;0,"X","-"),"")</f>
        <v/>
      </c>
      <c r="Y47" s="101" t="str">
        <f>IF(AND($B47&lt;&gt;"",Y$11&lt;&gt;""),IF(COUNTIF(Matches[JOURNEY],"=" &amp; $B47 &amp; " to " &amp; Y$11)&gt;0,"X","-"),"")</f>
        <v/>
      </c>
      <c r="Z47" s="101" t="str">
        <f>IF(AND($B47&lt;&gt;"",Z$11&lt;&gt;""),IF(COUNTIF(Matches[JOURNEY],"=" &amp; $B47 &amp; " to " &amp; Z$11)&gt;0,"X","-"),"")</f>
        <v/>
      </c>
      <c r="AA47" s="101" t="str">
        <f>IF(AND($B47&lt;&gt;"",AA$11&lt;&gt;""),IF(COUNTIF(Matches[JOURNEY],"=" &amp; $B47 &amp; " to " &amp; AA$11)&gt;0,"X","-"),"")</f>
        <v/>
      </c>
      <c r="AB47" s="101" t="str">
        <f>IF(AND($B47&lt;&gt;"",AB$11&lt;&gt;""),IF(COUNTIF(Matches[JOURNEY],"=" &amp; $B47 &amp; " to " &amp; AB$11)&gt;0,"X","-"),"")</f>
        <v/>
      </c>
      <c r="AC47" s="101" t="str">
        <f>IF(AND($B47&lt;&gt;"",AC$11&lt;&gt;""),IF(COUNTIF(Matches[JOURNEY],"=" &amp; $B47 &amp; " to " &amp; AC$11)&gt;0,"X","-"),"")</f>
        <v/>
      </c>
      <c r="AD47" s="101" t="str">
        <f>IF(AND($B47&lt;&gt;"",AD$11&lt;&gt;""),IF(COUNTIF(Matches[JOURNEY],"=" &amp; $B47 &amp; " to " &amp; AD$11)&gt;0,"X","-"),"")</f>
        <v/>
      </c>
      <c r="AE47" s="101" t="str">
        <f>IF(AND($B47&lt;&gt;"",AE$11&lt;&gt;""),IF(COUNTIF(Matches[JOURNEY],"=" &amp; $B47 &amp; " to " &amp; AE$11)&gt;0,"X","-"),"")</f>
        <v/>
      </c>
      <c r="AF47" s="101" t="str">
        <f>IF(AND($B47&lt;&gt;"",AF$11&lt;&gt;""),IF(COUNTIF(Matches[JOURNEY],"=" &amp; $B47 &amp; " to " &amp; AF$11)&gt;0,"X","-"),"")</f>
        <v/>
      </c>
      <c r="AG47" s="101" t="str">
        <f>IF(AND($B47&lt;&gt;"",AG$11&lt;&gt;""),IF(COUNTIF(Matches[JOURNEY],"=" &amp; $B47 &amp; " to " &amp; AG$11)&gt;0,"X","-"),"")</f>
        <v/>
      </c>
      <c r="AH47" s="101" t="str">
        <f>IF(AND($B47&lt;&gt;"",AH$11&lt;&gt;""),IF(COUNTIF(Matches[JOURNEY],"=" &amp; $B47 &amp; " to " &amp; AH$11)&gt;0,"X","-"),"")</f>
        <v/>
      </c>
      <c r="AI47" s="101" t="str">
        <f>IF(AND($B47&lt;&gt;"",AI$11&lt;&gt;""),IF(COUNTIF(Matches[JOURNEY],"=" &amp; $B47 &amp; " to " &amp; AI$11)&gt;0,"X","-"),"")</f>
        <v/>
      </c>
      <c r="AJ47" s="101" t="str">
        <f>IF(AND($B47&lt;&gt;"",AJ$11&lt;&gt;""),IF(COUNTIF(Matches[JOURNEY],"=" &amp; $B47 &amp; " to " &amp; AJ$11)&gt;0,"X","-"),"")</f>
        <v/>
      </c>
      <c r="AK47" s="101" t="str">
        <f>IF(AND($B47&lt;&gt;"",AK$11&lt;&gt;""),IF(COUNTIF(Matches[JOURNEY],"=" &amp; $B47 &amp; " to " &amp; AK$11)&gt;0,"X","-"),"")</f>
        <v/>
      </c>
      <c r="AL47" s="101" t="str">
        <f>IF(AND($B47&lt;&gt;"",AL$11&lt;&gt;""),IF(COUNTIF(Matches[JOURNEY],"=" &amp; $B47 &amp; " to " &amp; AL$11)&gt;0,"X","-"),"")</f>
        <v/>
      </c>
      <c r="AM47" s="101" t="str">
        <f>IF(AND($B47&lt;&gt;"",AM$11&lt;&gt;""),IF(COUNTIF(Matches[JOURNEY],"=" &amp; $B47 &amp; " to " &amp; AM$11)&gt;0,"X","-"),"")</f>
        <v/>
      </c>
      <c r="AN47" s="101" t="str">
        <f>IF(AND($B47&lt;&gt;"",AN$11&lt;&gt;""),IF(COUNTIF(Matches[JOURNEY],"=" &amp; $B47 &amp; " to " &amp; AN$11)&gt;0,"X","-"),"")</f>
        <v/>
      </c>
      <c r="AO47" s="101" t="str">
        <f>IF(AND($B47&lt;&gt;"",AO$11&lt;&gt;""),IF(COUNTIF(Matches[JOURNEY],"=" &amp; $B47 &amp; " to " &amp; AO$11)&gt;0,"X","-"),"")</f>
        <v/>
      </c>
      <c r="AP47" s="101" t="str">
        <f>IF(AND($B47&lt;&gt;"",AP$11&lt;&gt;""),IF(COUNTIF(Matches[JOURNEY],"=" &amp; $B47 &amp; " to " &amp; AP$11)&gt;0,"X","-"),"")</f>
        <v/>
      </c>
      <c r="AQ47" s="101" t="str">
        <f>IF(AND($B47&lt;&gt;"",AQ$11&lt;&gt;""),IF(COUNTIF(Matches[JOURNEY],"=" &amp; $B47 &amp; " to " &amp; AQ$11)&gt;0,"X","-"),"")</f>
        <v/>
      </c>
      <c r="AR47" s="101" t="str">
        <f>IF(AND($B47&lt;&gt;"",AR$11&lt;&gt;""),IF(COUNTIF(Matches[JOURNEY],"=" &amp; $B47 &amp; " to " &amp; AR$11)&gt;0,"X","-"),"")</f>
        <v/>
      </c>
      <c r="AS47" s="101" t="str">
        <f>IF(AND($B47&lt;&gt;"",AS$11&lt;&gt;""),IF(COUNTIF(Matches[JOURNEY],"=" &amp; $B47 &amp; " to " &amp; AS$11)&gt;0,"X","-"),"")</f>
        <v/>
      </c>
      <c r="AT47" s="101" t="str">
        <f>IF(AND($B47&lt;&gt;"",AT$11&lt;&gt;""),IF(COUNTIF(Matches[JOURNEY],"=" &amp; $B47 &amp; " to " &amp; AT$11)&gt;0,"X","-"),"")</f>
        <v/>
      </c>
      <c r="AU47" s="101" t="str">
        <f>IF(AND($B47&lt;&gt;"",AU$11&lt;&gt;""),IF(COUNTIF(Matches[JOURNEY],"=" &amp; $B47 &amp; " to " &amp; AU$11)&gt;0,"X","-"),"")</f>
        <v/>
      </c>
      <c r="AV47" s="101" t="str">
        <f>IF(AND($B47&lt;&gt;"",AV$11&lt;&gt;""),IF(COUNTIF(Matches[JOURNEY],"=" &amp; $B47 &amp; " to " &amp; AV$11)&gt;0,"X","-"),"")</f>
        <v/>
      </c>
      <c r="AW47" s="101" t="str">
        <f>IF(AND($B47&lt;&gt;"",AW$11&lt;&gt;""),IF(COUNTIF(Matches[JOURNEY],"=" &amp; $B47 &amp; " to " &amp; AW$11)&gt;0,"X","-"),"")</f>
        <v/>
      </c>
      <c r="AX47" s="101" t="str">
        <f>IF(AND($B47&lt;&gt;"",AX$11&lt;&gt;""),IF(COUNTIF(Matches[JOURNEY],"=" &amp; $B47 &amp; " to " &amp; AX$11)&gt;0,"X","-"),"")</f>
        <v/>
      </c>
      <c r="AY47" s="101" t="str">
        <f>IF(AND($B47&lt;&gt;"",AY$11&lt;&gt;""),IF(COUNTIF(Matches[JOURNEY],"=" &amp; $B47 &amp; " to " &amp; AY$11)&gt;0,"X","-"),"")</f>
        <v/>
      </c>
      <c r="AZ47" s="101" t="str">
        <f>IF(AND($B47&lt;&gt;"",AZ$11&lt;&gt;""),IF(COUNTIF(Matches[JOURNEY],"=" &amp; $B47 &amp; " to " &amp; AZ$11)&gt;0,"X","-"),"")</f>
        <v/>
      </c>
      <c r="BA47" s="101" t="str">
        <f>IF(AND($B47&lt;&gt;"",BA$11&lt;&gt;""),IF(COUNTIF(Matches[JOURNEY],"=" &amp; $B47 &amp; " to " &amp; BA$11)&gt;0,"X","-"),"")</f>
        <v/>
      </c>
      <c r="BB47" s="101" t="str">
        <f>IF(AND($B47&lt;&gt;"",BB$11&lt;&gt;""),IF(COUNTIF(Matches[JOURNEY],"=" &amp; $B47 &amp; " to " &amp; BB$11)&gt;0,"X","-"),"")</f>
        <v/>
      </c>
      <c r="BC47" s="101" t="str">
        <f>IF(AND($B47&lt;&gt;"",BC$11&lt;&gt;""),IF(COUNTIF(Matches[JOURNEY],"=" &amp; $B47 &amp; " to " &amp; BC$11)&gt;0,"X","-"),"")</f>
        <v/>
      </c>
      <c r="BD47" s="101" t="str">
        <f>IF(AND($B47&lt;&gt;"",BD$11&lt;&gt;""),IF(COUNTIF(Matches[JOURNEY],"=" &amp; $B47 &amp; " to " &amp; BD$11)&gt;0,"X","-"),"")</f>
        <v/>
      </c>
      <c r="BE47" s="101" t="str">
        <f>IF(AND($B47&lt;&gt;"",BE$11&lt;&gt;""),IF(COUNTIF(Matches[JOURNEY],"=" &amp; $B47 &amp; " to " &amp; BE$11)&gt;0,"X","-"),"")</f>
        <v/>
      </c>
      <c r="BF47" s="101" t="str">
        <f>IF(AND($B47&lt;&gt;"",BF$11&lt;&gt;""),IF(COUNTIF(Matches[JOURNEY],"=" &amp; $B47 &amp; " to " &amp; BF$11)&gt;0,"X","-"),"")</f>
        <v/>
      </c>
      <c r="BG47" s="101" t="str">
        <f>IF(AND($B47&lt;&gt;"",BG$11&lt;&gt;""),IF(COUNTIF(Matches[JOURNEY],"=" &amp; $B47 &amp; " to " &amp; BG$11)&gt;0,"X","-"),"")</f>
        <v/>
      </c>
      <c r="BH47" s="101" t="str">
        <f>IF(AND($B47&lt;&gt;"",BH$11&lt;&gt;""),IF(COUNTIF(Matches[JOURNEY],"=" &amp; $B47 &amp; " to " &amp; BH$11)&gt;0,"X","-"),"")</f>
        <v/>
      </c>
      <c r="BI47" s="101" t="str">
        <f>IF(AND($B47&lt;&gt;"",BI$11&lt;&gt;""),IF(COUNTIF(Matches[JOURNEY],"=" &amp; $B47 &amp; " to " &amp; BI$11)&gt;0,"X","-"),"")</f>
        <v/>
      </c>
      <c r="BJ47" s="101" t="str">
        <f>IF(AND($B47&lt;&gt;"",BJ$11&lt;&gt;""),IF(COUNTIF(Matches[JOURNEY],"=" &amp; $B47 &amp; " to " &amp; BJ$11)&gt;0,"X","-"),"")</f>
        <v/>
      </c>
      <c r="BK47" s="101" t="str">
        <f>IF(AND($B47&lt;&gt;"",BK$11&lt;&gt;""),IF(COUNTIF(Matches[JOURNEY],"=" &amp; $B47 &amp; " to " &amp; BK$11)&gt;0,"X","-"),"")</f>
        <v/>
      </c>
      <c r="BL47" s="101" t="str">
        <f>IF(AND($B47&lt;&gt;"",BL$11&lt;&gt;""),IF(COUNTIF(Matches[JOURNEY],"=" &amp; $B47 &amp; " to " &amp; BL$11)&gt;0,"X","-"),"")</f>
        <v/>
      </c>
      <c r="BM47" s="101" t="str">
        <f>IF(AND($B47&lt;&gt;"",BM$11&lt;&gt;""),IF(COUNTIF(Matches[JOURNEY],"=" &amp; $B47 &amp; " to " &amp; BM$11)&gt;0,"X","-"),"")</f>
        <v/>
      </c>
      <c r="BN47" s="101" t="str">
        <f>IF(AND($B47&lt;&gt;"",BN$11&lt;&gt;""),IF(COUNTIF(Matches[JOURNEY],"=" &amp; $B47 &amp; " to " &amp; BN$11)&gt;0,"X","-"),"")</f>
        <v/>
      </c>
      <c r="BO47" s="101" t="str">
        <f>IF(AND($B47&lt;&gt;"",BO$11&lt;&gt;""),IF(COUNTIF(Matches[JOURNEY],"=" &amp; $B47 &amp; " to " &amp; BO$11)&gt;0,"X","-"),"")</f>
        <v/>
      </c>
      <c r="BP47" s="101" t="str">
        <f>IF(AND($B47&lt;&gt;"",BP$11&lt;&gt;""),IF(COUNTIF(Matches[JOURNEY],"=" &amp; $B47 &amp; " to " &amp; BP$11)&gt;0,"X","-"),"")</f>
        <v/>
      </c>
      <c r="BQ47" s="102">
        <f t="shared" ca="1" si="6"/>
        <v>0</v>
      </c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</row>
    <row r="48" spans="1:101" ht="21">
      <c r="A48" s="99" t="str">
        <f t="shared" si="4"/>
        <v/>
      </c>
      <c r="B48" s="100"/>
      <c r="C48" s="101" t="str">
        <f ca="1">IF(AND($B48&lt;&gt;"",C$11&lt;&gt;""),IF(COUNTIF(Matches[JOURNEY],"=" &amp; $B48 &amp; " to " &amp; C$11)&gt;0,"X","-"),"")</f>
        <v/>
      </c>
      <c r="D48" s="101" t="str">
        <f ca="1">IF(AND($B48&lt;&gt;"",D$11&lt;&gt;""),IF(COUNTIF(Matches[JOURNEY],"=" &amp; $B48 &amp; " to " &amp; D$11)&gt;0,"X","-"),"")</f>
        <v/>
      </c>
      <c r="E48" s="101" t="str">
        <f ca="1">IF(AND($B48&lt;&gt;"",E$11&lt;&gt;""),IF(COUNTIF(Matches[JOURNEY],"=" &amp; $B48 &amp; " to " &amp; E$11)&gt;0,"X","-"),"")</f>
        <v/>
      </c>
      <c r="F48" s="101" t="str">
        <f ca="1">IF(AND($B48&lt;&gt;"",F$11&lt;&gt;""),IF(COUNTIF(Matches[JOURNEY],"=" &amp; $B48 &amp; " to " &amp; F$11)&gt;0,"X","-"),"")</f>
        <v/>
      </c>
      <c r="G48" s="101" t="str">
        <f ca="1">IF(AND($B48&lt;&gt;"",G$11&lt;&gt;""),IF(COUNTIF(Matches[JOURNEY],"=" &amp; $B48 &amp; " to " &amp; G$11)&gt;0,"X","-"),"")</f>
        <v/>
      </c>
      <c r="H48" s="101" t="str">
        <f ca="1">IF(AND($B48&lt;&gt;"",H$11&lt;&gt;""),IF(COUNTIF(Matches[JOURNEY],"=" &amp; $B48 &amp; " to " &amp; H$11)&gt;0,"X","-"),"")</f>
        <v/>
      </c>
      <c r="I48" s="101" t="str">
        <f ca="1">IF(AND($B48&lt;&gt;"",I$11&lt;&gt;""),IF(COUNTIF(Matches[JOURNEY],"=" &amp; $B48 &amp; " to " &amp; I$11)&gt;0,"X","-"),"")</f>
        <v/>
      </c>
      <c r="J48" s="101" t="str">
        <f ca="1">IF(AND($B48&lt;&gt;"",J$11&lt;&gt;""),IF(COUNTIF(Matches[JOURNEY],"=" &amp; $B48 &amp; " to " &amp; J$11)&gt;0,"X","-"),"")</f>
        <v/>
      </c>
      <c r="K48" s="101" t="str">
        <f ca="1">IF(AND($B48&lt;&gt;"",K$11&lt;&gt;""),IF(COUNTIF(Matches[JOURNEY],"=" &amp; $B48 &amp; " to " &amp; K$11)&gt;0,"X","-"),"")</f>
        <v/>
      </c>
      <c r="L48" s="101" t="str">
        <f ca="1">IF(AND($B48&lt;&gt;"",L$11&lt;&gt;""),IF(COUNTIF(Matches[JOURNEY],"=" &amp; $B48 &amp; " to " &amp; L$11)&gt;0,"X","-"),"")</f>
        <v/>
      </c>
      <c r="M48" s="101" t="str">
        <f ca="1">IF(AND($B48&lt;&gt;"",M$11&lt;&gt;""),IF(COUNTIF(Matches[JOURNEY],"=" &amp; $B48 &amp; " to " &amp; M$11)&gt;0,"X","-"),"")</f>
        <v/>
      </c>
      <c r="N48" s="101" t="str">
        <f>IF(AND($B48&lt;&gt;"",N$11&lt;&gt;""),IF(COUNTIF(Matches[JOURNEY],"=" &amp; $B48 &amp; " to " &amp; N$11)&gt;0,"X","-"),"")</f>
        <v/>
      </c>
      <c r="O48" s="101" t="str">
        <f>IF(AND($B48&lt;&gt;"",O$11&lt;&gt;""),IF(COUNTIF(Matches[JOURNEY],"=" &amp; $B48 &amp; " to " &amp; O$11)&gt;0,"X","-"),"")</f>
        <v/>
      </c>
      <c r="P48" s="101" t="str">
        <f>IF(AND($B48&lt;&gt;"",P$11&lt;&gt;""),IF(COUNTIF(Matches[JOURNEY],"=" &amp; $B48 &amp; " to " &amp; P$11)&gt;0,"X","-"),"")</f>
        <v/>
      </c>
      <c r="Q48" s="101" t="str">
        <f>IF(AND($B48&lt;&gt;"",Q$11&lt;&gt;""),IF(COUNTIF(Matches[JOURNEY],"=" &amp; $B48 &amp; " to " &amp; Q$11)&gt;0,"X","-"),"")</f>
        <v/>
      </c>
      <c r="R48" s="101" t="str">
        <f>IF(AND($B48&lt;&gt;"",R$11&lt;&gt;""),IF(COUNTIF(Matches[JOURNEY],"=" &amp; $B48 &amp; " to " &amp; R$11)&gt;0,"X","-"),"")</f>
        <v/>
      </c>
      <c r="S48" s="101" t="str">
        <f>IF(AND($B48&lt;&gt;"",S$11&lt;&gt;""),IF(COUNTIF(Matches[JOURNEY],"=" &amp; $B48 &amp; " to " &amp; S$11)&gt;0,"X","-"),"")</f>
        <v/>
      </c>
      <c r="T48" s="101" t="str">
        <f>IF(AND($B48&lt;&gt;"",T$11&lt;&gt;""),IF(COUNTIF(Matches[JOURNEY],"=" &amp; $B48 &amp; " to " &amp; T$11)&gt;0,"X","-"),"")</f>
        <v/>
      </c>
      <c r="U48" s="101" t="str">
        <f>IF(AND($B48&lt;&gt;"",U$11&lt;&gt;""),IF(COUNTIF(Matches[JOURNEY],"=" &amp; $B48 &amp; " to " &amp; U$11)&gt;0,"X","-"),"")</f>
        <v/>
      </c>
      <c r="V48" s="101" t="str">
        <f>IF(AND($B48&lt;&gt;"",V$11&lt;&gt;""),IF(COUNTIF(Matches[JOURNEY],"=" &amp; $B48 &amp; " to " &amp; V$11)&gt;0,"X","-"),"")</f>
        <v/>
      </c>
      <c r="W48" s="101" t="str">
        <f>IF(AND($B48&lt;&gt;"",W$11&lt;&gt;""),IF(COUNTIF(Matches[JOURNEY],"=" &amp; $B48 &amp; " to " &amp; W$11)&gt;0,"X","-"),"")</f>
        <v/>
      </c>
      <c r="X48" s="101" t="str">
        <f>IF(AND($B48&lt;&gt;"",X$11&lt;&gt;""),IF(COUNTIF(Matches[JOURNEY],"=" &amp; $B48 &amp; " to " &amp; X$11)&gt;0,"X","-"),"")</f>
        <v/>
      </c>
      <c r="Y48" s="101" t="str">
        <f>IF(AND($B48&lt;&gt;"",Y$11&lt;&gt;""),IF(COUNTIF(Matches[JOURNEY],"=" &amp; $B48 &amp; " to " &amp; Y$11)&gt;0,"X","-"),"")</f>
        <v/>
      </c>
      <c r="Z48" s="101" t="str">
        <f>IF(AND($B48&lt;&gt;"",Z$11&lt;&gt;""),IF(COUNTIF(Matches[JOURNEY],"=" &amp; $B48 &amp; " to " &amp; Z$11)&gt;0,"X","-"),"")</f>
        <v/>
      </c>
      <c r="AA48" s="101" t="str">
        <f>IF(AND($B48&lt;&gt;"",AA$11&lt;&gt;""),IF(COUNTIF(Matches[JOURNEY],"=" &amp; $B48 &amp; " to " &amp; AA$11)&gt;0,"X","-"),"")</f>
        <v/>
      </c>
      <c r="AB48" s="101" t="str">
        <f>IF(AND($B48&lt;&gt;"",AB$11&lt;&gt;""),IF(COUNTIF(Matches[JOURNEY],"=" &amp; $B48 &amp; " to " &amp; AB$11)&gt;0,"X","-"),"")</f>
        <v/>
      </c>
      <c r="AC48" s="101" t="str">
        <f>IF(AND($B48&lt;&gt;"",AC$11&lt;&gt;""),IF(COUNTIF(Matches[JOURNEY],"=" &amp; $B48 &amp; " to " &amp; AC$11)&gt;0,"X","-"),"")</f>
        <v/>
      </c>
      <c r="AD48" s="101" t="str">
        <f>IF(AND($B48&lt;&gt;"",AD$11&lt;&gt;""),IF(COUNTIF(Matches[JOURNEY],"=" &amp; $B48 &amp; " to " &amp; AD$11)&gt;0,"X","-"),"")</f>
        <v/>
      </c>
      <c r="AE48" s="101" t="str">
        <f>IF(AND($B48&lt;&gt;"",AE$11&lt;&gt;""),IF(COUNTIF(Matches[JOURNEY],"=" &amp; $B48 &amp; " to " &amp; AE$11)&gt;0,"X","-"),"")</f>
        <v/>
      </c>
      <c r="AF48" s="101" t="str">
        <f>IF(AND($B48&lt;&gt;"",AF$11&lt;&gt;""),IF(COUNTIF(Matches[JOURNEY],"=" &amp; $B48 &amp; " to " &amp; AF$11)&gt;0,"X","-"),"")</f>
        <v/>
      </c>
      <c r="AG48" s="101" t="str">
        <f>IF(AND($B48&lt;&gt;"",AG$11&lt;&gt;""),IF(COUNTIF(Matches[JOURNEY],"=" &amp; $B48 &amp; " to " &amp; AG$11)&gt;0,"X","-"),"")</f>
        <v/>
      </c>
      <c r="AH48" s="101" t="str">
        <f>IF(AND($B48&lt;&gt;"",AH$11&lt;&gt;""),IF(COUNTIF(Matches[JOURNEY],"=" &amp; $B48 &amp; " to " &amp; AH$11)&gt;0,"X","-"),"")</f>
        <v/>
      </c>
      <c r="AI48" s="101" t="str">
        <f>IF(AND($B48&lt;&gt;"",AI$11&lt;&gt;""),IF(COUNTIF(Matches[JOURNEY],"=" &amp; $B48 &amp; " to " &amp; AI$11)&gt;0,"X","-"),"")</f>
        <v/>
      </c>
      <c r="AJ48" s="101" t="str">
        <f>IF(AND($B48&lt;&gt;"",AJ$11&lt;&gt;""),IF(COUNTIF(Matches[JOURNEY],"=" &amp; $B48 &amp; " to " &amp; AJ$11)&gt;0,"X","-"),"")</f>
        <v/>
      </c>
      <c r="AK48" s="101" t="str">
        <f>IF(AND($B48&lt;&gt;"",AK$11&lt;&gt;""),IF(COUNTIF(Matches[JOURNEY],"=" &amp; $B48 &amp; " to " &amp; AK$11)&gt;0,"X","-"),"")</f>
        <v/>
      </c>
      <c r="AL48" s="101" t="str">
        <f>IF(AND($B48&lt;&gt;"",AL$11&lt;&gt;""),IF(COUNTIF(Matches[JOURNEY],"=" &amp; $B48 &amp; " to " &amp; AL$11)&gt;0,"X","-"),"")</f>
        <v/>
      </c>
      <c r="AM48" s="101" t="str">
        <f>IF(AND($B48&lt;&gt;"",AM$11&lt;&gt;""),IF(COUNTIF(Matches[JOURNEY],"=" &amp; $B48 &amp; " to " &amp; AM$11)&gt;0,"X","-"),"")</f>
        <v/>
      </c>
      <c r="AN48" s="101" t="str">
        <f>IF(AND($B48&lt;&gt;"",AN$11&lt;&gt;""),IF(COUNTIF(Matches[JOURNEY],"=" &amp; $B48 &amp; " to " &amp; AN$11)&gt;0,"X","-"),"")</f>
        <v/>
      </c>
      <c r="AO48" s="101" t="str">
        <f>IF(AND($B48&lt;&gt;"",AO$11&lt;&gt;""),IF(COUNTIF(Matches[JOURNEY],"=" &amp; $B48 &amp; " to " &amp; AO$11)&gt;0,"X","-"),"")</f>
        <v/>
      </c>
      <c r="AP48" s="101" t="str">
        <f>IF(AND($B48&lt;&gt;"",AP$11&lt;&gt;""),IF(COUNTIF(Matches[JOURNEY],"=" &amp; $B48 &amp; " to " &amp; AP$11)&gt;0,"X","-"),"")</f>
        <v/>
      </c>
      <c r="AQ48" s="101" t="str">
        <f>IF(AND($B48&lt;&gt;"",AQ$11&lt;&gt;""),IF(COUNTIF(Matches[JOURNEY],"=" &amp; $B48 &amp; " to " &amp; AQ$11)&gt;0,"X","-"),"")</f>
        <v/>
      </c>
      <c r="AR48" s="101" t="str">
        <f>IF(AND($B48&lt;&gt;"",AR$11&lt;&gt;""),IF(COUNTIF(Matches[JOURNEY],"=" &amp; $B48 &amp; " to " &amp; AR$11)&gt;0,"X","-"),"")</f>
        <v/>
      </c>
      <c r="AS48" s="101" t="str">
        <f>IF(AND($B48&lt;&gt;"",AS$11&lt;&gt;""),IF(COUNTIF(Matches[JOURNEY],"=" &amp; $B48 &amp; " to " &amp; AS$11)&gt;0,"X","-"),"")</f>
        <v/>
      </c>
      <c r="AT48" s="101" t="str">
        <f>IF(AND($B48&lt;&gt;"",AT$11&lt;&gt;""),IF(COUNTIF(Matches[JOURNEY],"=" &amp; $B48 &amp; " to " &amp; AT$11)&gt;0,"X","-"),"")</f>
        <v/>
      </c>
      <c r="AU48" s="101" t="str">
        <f>IF(AND($B48&lt;&gt;"",AU$11&lt;&gt;""),IF(COUNTIF(Matches[JOURNEY],"=" &amp; $B48 &amp; " to " &amp; AU$11)&gt;0,"X","-"),"")</f>
        <v/>
      </c>
      <c r="AV48" s="101" t="str">
        <f>IF(AND($B48&lt;&gt;"",AV$11&lt;&gt;""),IF(COUNTIF(Matches[JOURNEY],"=" &amp; $B48 &amp; " to " &amp; AV$11)&gt;0,"X","-"),"")</f>
        <v/>
      </c>
      <c r="AW48" s="101" t="str">
        <f>IF(AND($B48&lt;&gt;"",AW$11&lt;&gt;""),IF(COUNTIF(Matches[JOURNEY],"=" &amp; $B48 &amp; " to " &amp; AW$11)&gt;0,"X","-"),"")</f>
        <v/>
      </c>
      <c r="AX48" s="101" t="str">
        <f>IF(AND($B48&lt;&gt;"",AX$11&lt;&gt;""),IF(COUNTIF(Matches[JOURNEY],"=" &amp; $B48 &amp; " to " &amp; AX$11)&gt;0,"X","-"),"")</f>
        <v/>
      </c>
      <c r="AY48" s="101" t="str">
        <f>IF(AND($B48&lt;&gt;"",AY$11&lt;&gt;""),IF(COUNTIF(Matches[JOURNEY],"=" &amp; $B48 &amp; " to " &amp; AY$11)&gt;0,"X","-"),"")</f>
        <v/>
      </c>
      <c r="AZ48" s="101" t="str">
        <f>IF(AND($B48&lt;&gt;"",AZ$11&lt;&gt;""),IF(COUNTIF(Matches[JOURNEY],"=" &amp; $B48 &amp; " to " &amp; AZ$11)&gt;0,"X","-"),"")</f>
        <v/>
      </c>
      <c r="BA48" s="101" t="str">
        <f>IF(AND($B48&lt;&gt;"",BA$11&lt;&gt;""),IF(COUNTIF(Matches[JOURNEY],"=" &amp; $B48 &amp; " to " &amp; BA$11)&gt;0,"X","-"),"")</f>
        <v/>
      </c>
      <c r="BB48" s="101" t="str">
        <f>IF(AND($B48&lt;&gt;"",BB$11&lt;&gt;""),IF(COUNTIF(Matches[JOURNEY],"=" &amp; $B48 &amp; " to " &amp; BB$11)&gt;0,"X","-"),"")</f>
        <v/>
      </c>
      <c r="BC48" s="101" t="str">
        <f>IF(AND($B48&lt;&gt;"",BC$11&lt;&gt;""),IF(COUNTIF(Matches[JOURNEY],"=" &amp; $B48 &amp; " to " &amp; BC$11)&gt;0,"X","-"),"")</f>
        <v/>
      </c>
      <c r="BD48" s="101" t="str">
        <f>IF(AND($B48&lt;&gt;"",BD$11&lt;&gt;""),IF(COUNTIF(Matches[JOURNEY],"=" &amp; $B48 &amp; " to " &amp; BD$11)&gt;0,"X","-"),"")</f>
        <v/>
      </c>
      <c r="BE48" s="101" t="str">
        <f>IF(AND($B48&lt;&gt;"",BE$11&lt;&gt;""),IF(COUNTIF(Matches[JOURNEY],"=" &amp; $B48 &amp; " to " &amp; BE$11)&gt;0,"X","-"),"")</f>
        <v/>
      </c>
      <c r="BF48" s="101" t="str">
        <f>IF(AND($B48&lt;&gt;"",BF$11&lt;&gt;""),IF(COUNTIF(Matches[JOURNEY],"=" &amp; $B48 &amp; " to " &amp; BF$11)&gt;0,"X","-"),"")</f>
        <v/>
      </c>
      <c r="BG48" s="101" t="str">
        <f>IF(AND($B48&lt;&gt;"",BG$11&lt;&gt;""),IF(COUNTIF(Matches[JOURNEY],"=" &amp; $B48 &amp; " to " &amp; BG$11)&gt;0,"X","-"),"")</f>
        <v/>
      </c>
      <c r="BH48" s="101" t="str">
        <f>IF(AND($B48&lt;&gt;"",BH$11&lt;&gt;""),IF(COUNTIF(Matches[JOURNEY],"=" &amp; $B48 &amp; " to " &amp; BH$11)&gt;0,"X","-"),"")</f>
        <v/>
      </c>
      <c r="BI48" s="101" t="str">
        <f>IF(AND($B48&lt;&gt;"",BI$11&lt;&gt;""),IF(COUNTIF(Matches[JOURNEY],"=" &amp; $B48 &amp; " to " &amp; BI$11)&gt;0,"X","-"),"")</f>
        <v/>
      </c>
      <c r="BJ48" s="101" t="str">
        <f>IF(AND($B48&lt;&gt;"",BJ$11&lt;&gt;""),IF(COUNTIF(Matches[JOURNEY],"=" &amp; $B48 &amp; " to " &amp; BJ$11)&gt;0,"X","-"),"")</f>
        <v/>
      </c>
      <c r="BK48" s="101" t="str">
        <f>IF(AND($B48&lt;&gt;"",BK$11&lt;&gt;""),IF(COUNTIF(Matches[JOURNEY],"=" &amp; $B48 &amp; " to " &amp; BK$11)&gt;0,"X","-"),"")</f>
        <v/>
      </c>
      <c r="BL48" s="101" t="str">
        <f>IF(AND($B48&lt;&gt;"",BL$11&lt;&gt;""),IF(COUNTIF(Matches[JOURNEY],"=" &amp; $B48 &amp; " to " &amp; BL$11)&gt;0,"X","-"),"")</f>
        <v/>
      </c>
      <c r="BM48" s="101" t="str">
        <f>IF(AND($B48&lt;&gt;"",BM$11&lt;&gt;""),IF(COUNTIF(Matches[JOURNEY],"=" &amp; $B48 &amp; " to " &amp; BM$11)&gt;0,"X","-"),"")</f>
        <v/>
      </c>
      <c r="BN48" s="101" t="str">
        <f>IF(AND($B48&lt;&gt;"",BN$11&lt;&gt;""),IF(COUNTIF(Matches[JOURNEY],"=" &amp; $B48 &amp; " to " &amp; BN$11)&gt;0,"X","-"),"")</f>
        <v/>
      </c>
      <c r="BO48" s="101" t="str">
        <f>IF(AND($B48&lt;&gt;"",BO$11&lt;&gt;""),IF(COUNTIF(Matches[JOURNEY],"=" &amp; $B48 &amp; " to " &amp; BO$11)&gt;0,"X","-"),"")</f>
        <v/>
      </c>
      <c r="BP48" s="101" t="str">
        <f>IF(AND($B48&lt;&gt;"",BP$11&lt;&gt;""),IF(COUNTIF(Matches[JOURNEY],"=" &amp; $B48 &amp; " to " &amp; BP$11)&gt;0,"X","-"),"")</f>
        <v/>
      </c>
      <c r="BQ48" s="102">
        <f t="shared" ca="1" si="6"/>
        <v>0</v>
      </c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</row>
    <row r="49" spans="1:101" ht="21">
      <c r="A49" s="99" t="str">
        <f t="shared" si="4"/>
        <v/>
      </c>
      <c r="B49" s="100"/>
      <c r="C49" s="101" t="str">
        <f ca="1">IF(AND($B49&lt;&gt;"",C$11&lt;&gt;""),IF(COUNTIF(Matches[JOURNEY],"=" &amp; $B49 &amp; " to " &amp; C$11)&gt;0,"X","-"),"")</f>
        <v/>
      </c>
      <c r="D49" s="101" t="str">
        <f ca="1">IF(AND($B49&lt;&gt;"",D$11&lt;&gt;""),IF(COUNTIF(Matches[JOURNEY],"=" &amp; $B49 &amp; " to " &amp; D$11)&gt;0,"X","-"),"")</f>
        <v/>
      </c>
      <c r="E49" s="101" t="str">
        <f ca="1">IF(AND($B49&lt;&gt;"",E$11&lt;&gt;""),IF(COUNTIF(Matches[JOURNEY],"=" &amp; $B49 &amp; " to " &amp; E$11)&gt;0,"X","-"),"")</f>
        <v/>
      </c>
      <c r="F49" s="101" t="str">
        <f ca="1">IF(AND($B49&lt;&gt;"",F$11&lt;&gt;""),IF(COUNTIF(Matches[JOURNEY],"=" &amp; $B49 &amp; " to " &amp; F$11)&gt;0,"X","-"),"")</f>
        <v/>
      </c>
      <c r="G49" s="101" t="str">
        <f ca="1">IF(AND($B49&lt;&gt;"",G$11&lt;&gt;""),IF(COUNTIF(Matches[JOURNEY],"=" &amp; $B49 &amp; " to " &amp; G$11)&gt;0,"X","-"),"")</f>
        <v/>
      </c>
      <c r="H49" s="101" t="str">
        <f ca="1">IF(AND($B49&lt;&gt;"",H$11&lt;&gt;""),IF(COUNTIF(Matches[JOURNEY],"=" &amp; $B49 &amp; " to " &amp; H$11)&gt;0,"X","-"),"")</f>
        <v/>
      </c>
      <c r="I49" s="101" t="str">
        <f ca="1">IF(AND($B49&lt;&gt;"",I$11&lt;&gt;""),IF(COUNTIF(Matches[JOURNEY],"=" &amp; $B49 &amp; " to " &amp; I$11)&gt;0,"X","-"),"")</f>
        <v/>
      </c>
      <c r="J49" s="101" t="str">
        <f ca="1">IF(AND($B49&lt;&gt;"",J$11&lt;&gt;""),IF(COUNTIF(Matches[JOURNEY],"=" &amp; $B49 &amp; " to " &amp; J$11)&gt;0,"X","-"),"")</f>
        <v/>
      </c>
      <c r="K49" s="101" t="str">
        <f ca="1">IF(AND($B49&lt;&gt;"",K$11&lt;&gt;""),IF(COUNTIF(Matches[JOURNEY],"=" &amp; $B49 &amp; " to " &amp; K$11)&gt;0,"X","-"),"")</f>
        <v/>
      </c>
      <c r="L49" s="101" t="str">
        <f ca="1">IF(AND($B49&lt;&gt;"",L$11&lt;&gt;""),IF(COUNTIF(Matches[JOURNEY],"=" &amp; $B49 &amp; " to " &amp; L$11)&gt;0,"X","-"),"")</f>
        <v/>
      </c>
      <c r="M49" s="101" t="str">
        <f ca="1">IF(AND($B49&lt;&gt;"",M$11&lt;&gt;""),IF(COUNTIF(Matches[JOURNEY],"=" &amp; $B49 &amp; " to " &amp; M$11)&gt;0,"X","-"),"")</f>
        <v/>
      </c>
      <c r="N49" s="101" t="str">
        <f>IF(AND($B49&lt;&gt;"",N$11&lt;&gt;""),IF(COUNTIF(Matches[JOURNEY],"=" &amp; $B49 &amp; " to " &amp; N$11)&gt;0,"X","-"),"")</f>
        <v/>
      </c>
      <c r="O49" s="101" t="str">
        <f>IF(AND($B49&lt;&gt;"",O$11&lt;&gt;""),IF(COUNTIF(Matches[JOURNEY],"=" &amp; $B49 &amp; " to " &amp; O$11)&gt;0,"X","-"),"")</f>
        <v/>
      </c>
      <c r="P49" s="101" t="str">
        <f>IF(AND($B49&lt;&gt;"",P$11&lt;&gt;""),IF(COUNTIF(Matches[JOURNEY],"=" &amp; $B49 &amp; " to " &amp; P$11)&gt;0,"X","-"),"")</f>
        <v/>
      </c>
      <c r="Q49" s="101" t="str">
        <f>IF(AND($B49&lt;&gt;"",Q$11&lt;&gt;""),IF(COUNTIF(Matches[JOURNEY],"=" &amp; $B49 &amp; " to " &amp; Q$11)&gt;0,"X","-"),"")</f>
        <v/>
      </c>
      <c r="R49" s="101" t="str">
        <f>IF(AND($B49&lt;&gt;"",R$11&lt;&gt;""),IF(COUNTIF(Matches[JOURNEY],"=" &amp; $B49 &amp; " to " &amp; R$11)&gt;0,"X","-"),"")</f>
        <v/>
      </c>
      <c r="S49" s="101" t="str">
        <f>IF(AND($B49&lt;&gt;"",S$11&lt;&gt;""),IF(COUNTIF(Matches[JOURNEY],"=" &amp; $B49 &amp; " to " &amp; S$11)&gt;0,"X","-"),"")</f>
        <v/>
      </c>
      <c r="T49" s="101" t="str">
        <f>IF(AND($B49&lt;&gt;"",T$11&lt;&gt;""),IF(COUNTIF(Matches[JOURNEY],"=" &amp; $B49 &amp; " to " &amp; T$11)&gt;0,"X","-"),"")</f>
        <v/>
      </c>
      <c r="U49" s="101" t="str">
        <f>IF(AND($B49&lt;&gt;"",U$11&lt;&gt;""),IF(COUNTIF(Matches[JOURNEY],"=" &amp; $B49 &amp; " to " &amp; U$11)&gt;0,"X","-"),"")</f>
        <v/>
      </c>
      <c r="V49" s="101" t="str">
        <f>IF(AND($B49&lt;&gt;"",V$11&lt;&gt;""),IF(COUNTIF(Matches[JOURNEY],"=" &amp; $B49 &amp; " to " &amp; V$11)&gt;0,"X","-"),"")</f>
        <v/>
      </c>
      <c r="W49" s="101" t="str">
        <f>IF(AND($B49&lt;&gt;"",W$11&lt;&gt;""),IF(COUNTIF(Matches[JOURNEY],"=" &amp; $B49 &amp; " to " &amp; W$11)&gt;0,"X","-"),"")</f>
        <v/>
      </c>
      <c r="X49" s="101" t="str">
        <f>IF(AND($B49&lt;&gt;"",X$11&lt;&gt;""),IF(COUNTIF(Matches[JOURNEY],"=" &amp; $B49 &amp; " to " &amp; X$11)&gt;0,"X","-"),"")</f>
        <v/>
      </c>
      <c r="Y49" s="101" t="str">
        <f>IF(AND($B49&lt;&gt;"",Y$11&lt;&gt;""),IF(COUNTIF(Matches[JOURNEY],"=" &amp; $B49 &amp; " to " &amp; Y$11)&gt;0,"X","-"),"")</f>
        <v/>
      </c>
      <c r="Z49" s="101" t="str">
        <f>IF(AND($B49&lt;&gt;"",Z$11&lt;&gt;""),IF(COUNTIF(Matches[JOURNEY],"=" &amp; $B49 &amp; " to " &amp; Z$11)&gt;0,"X","-"),"")</f>
        <v/>
      </c>
      <c r="AA49" s="101" t="str">
        <f>IF(AND($B49&lt;&gt;"",AA$11&lt;&gt;""),IF(COUNTIF(Matches[JOURNEY],"=" &amp; $B49 &amp; " to " &amp; AA$11)&gt;0,"X","-"),"")</f>
        <v/>
      </c>
      <c r="AB49" s="101" t="str">
        <f>IF(AND($B49&lt;&gt;"",AB$11&lt;&gt;""),IF(COUNTIF(Matches[JOURNEY],"=" &amp; $B49 &amp; " to " &amp; AB$11)&gt;0,"X","-"),"")</f>
        <v/>
      </c>
      <c r="AC49" s="101" t="str">
        <f>IF(AND($B49&lt;&gt;"",AC$11&lt;&gt;""),IF(COUNTIF(Matches[JOURNEY],"=" &amp; $B49 &amp; " to " &amp; AC$11)&gt;0,"X","-"),"")</f>
        <v/>
      </c>
      <c r="AD49" s="101" t="str">
        <f>IF(AND($B49&lt;&gt;"",AD$11&lt;&gt;""),IF(COUNTIF(Matches[JOURNEY],"=" &amp; $B49 &amp; " to " &amp; AD$11)&gt;0,"X","-"),"")</f>
        <v/>
      </c>
      <c r="AE49" s="101" t="str">
        <f>IF(AND($B49&lt;&gt;"",AE$11&lt;&gt;""),IF(COUNTIF(Matches[JOURNEY],"=" &amp; $B49 &amp; " to " &amp; AE$11)&gt;0,"X","-"),"")</f>
        <v/>
      </c>
      <c r="AF49" s="101" t="str">
        <f>IF(AND($B49&lt;&gt;"",AF$11&lt;&gt;""),IF(COUNTIF(Matches[JOURNEY],"=" &amp; $B49 &amp; " to " &amp; AF$11)&gt;0,"X","-"),"")</f>
        <v/>
      </c>
      <c r="AG49" s="101" t="str">
        <f>IF(AND($B49&lt;&gt;"",AG$11&lt;&gt;""),IF(COUNTIF(Matches[JOURNEY],"=" &amp; $B49 &amp; " to " &amp; AG$11)&gt;0,"X","-"),"")</f>
        <v/>
      </c>
      <c r="AH49" s="101" t="str">
        <f>IF(AND($B49&lt;&gt;"",AH$11&lt;&gt;""),IF(COUNTIF(Matches[JOURNEY],"=" &amp; $B49 &amp; " to " &amp; AH$11)&gt;0,"X","-"),"")</f>
        <v/>
      </c>
      <c r="AI49" s="101" t="str">
        <f>IF(AND($B49&lt;&gt;"",AI$11&lt;&gt;""),IF(COUNTIF(Matches[JOURNEY],"=" &amp; $B49 &amp; " to " &amp; AI$11)&gt;0,"X","-"),"")</f>
        <v/>
      </c>
      <c r="AJ49" s="101" t="str">
        <f>IF(AND($B49&lt;&gt;"",AJ$11&lt;&gt;""),IF(COUNTIF(Matches[JOURNEY],"=" &amp; $B49 &amp; " to " &amp; AJ$11)&gt;0,"X","-"),"")</f>
        <v/>
      </c>
      <c r="AK49" s="101" t="str">
        <f>IF(AND($B49&lt;&gt;"",AK$11&lt;&gt;""),IF(COUNTIF(Matches[JOURNEY],"=" &amp; $B49 &amp; " to " &amp; AK$11)&gt;0,"X","-"),"")</f>
        <v/>
      </c>
      <c r="AL49" s="101" t="str">
        <f>IF(AND($B49&lt;&gt;"",AL$11&lt;&gt;""),IF(COUNTIF(Matches[JOURNEY],"=" &amp; $B49 &amp; " to " &amp; AL$11)&gt;0,"X","-"),"")</f>
        <v/>
      </c>
      <c r="AM49" s="101" t="str">
        <f>IF(AND($B49&lt;&gt;"",AM$11&lt;&gt;""),IF(COUNTIF(Matches[JOURNEY],"=" &amp; $B49 &amp; " to " &amp; AM$11)&gt;0,"X","-"),"")</f>
        <v/>
      </c>
      <c r="AN49" s="101" t="str">
        <f>IF(AND($B49&lt;&gt;"",AN$11&lt;&gt;""),IF(COUNTIF(Matches[JOURNEY],"=" &amp; $B49 &amp; " to " &amp; AN$11)&gt;0,"X","-"),"")</f>
        <v/>
      </c>
      <c r="AO49" s="101" t="str">
        <f>IF(AND($B49&lt;&gt;"",AO$11&lt;&gt;""),IF(COUNTIF(Matches[JOURNEY],"=" &amp; $B49 &amp; " to " &amp; AO$11)&gt;0,"X","-"),"")</f>
        <v/>
      </c>
      <c r="AP49" s="101" t="str">
        <f>IF(AND($B49&lt;&gt;"",AP$11&lt;&gt;""),IF(COUNTIF(Matches[JOURNEY],"=" &amp; $B49 &amp; " to " &amp; AP$11)&gt;0,"X","-"),"")</f>
        <v/>
      </c>
      <c r="AQ49" s="101" t="str">
        <f>IF(AND($B49&lt;&gt;"",AQ$11&lt;&gt;""),IF(COUNTIF(Matches[JOURNEY],"=" &amp; $B49 &amp; " to " &amp; AQ$11)&gt;0,"X","-"),"")</f>
        <v/>
      </c>
      <c r="AR49" s="101" t="str">
        <f>IF(AND($B49&lt;&gt;"",AR$11&lt;&gt;""),IF(COUNTIF(Matches[JOURNEY],"=" &amp; $B49 &amp; " to " &amp; AR$11)&gt;0,"X","-"),"")</f>
        <v/>
      </c>
      <c r="AS49" s="101" t="str">
        <f>IF(AND($B49&lt;&gt;"",AS$11&lt;&gt;""),IF(COUNTIF(Matches[JOURNEY],"=" &amp; $B49 &amp; " to " &amp; AS$11)&gt;0,"X","-"),"")</f>
        <v/>
      </c>
      <c r="AT49" s="101" t="str">
        <f>IF(AND($B49&lt;&gt;"",AT$11&lt;&gt;""),IF(COUNTIF(Matches[JOURNEY],"=" &amp; $B49 &amp; " to " &amp; AT$11)&gt;0,"X","-"),"")</f>
        <v/>
      </c>
      <c r="AU49" s="101" t="str">
        <f>IF(AND($B49&lt;&gt;"",AU$11&lt;&gt;""),IF(COUNTIF(Matches[JOURNEY],"=" &amp; $B49 &amp; " to " &amp; AU$11)&gt;0,"X","-"),"")</f>
        <v/>
      </c>
      <c r="AV49" s="101" t="str">
        <f>IF(AND($B49&lt;&gt;"",AV$11&lt;&gt;""),IF(COUNTIF(Matches[JOURNEY],"=" &amp; $B49 &amp; " to " &amp; AV$11)&gt;0,"X","-"),"")</f>
        <v/>
      </c>
      <c r="AW49" s="101" t="str">
        <f>IF(AND($B49&lt;&gt;"",AW$11&lt;&gt;""),IF(COUNTIF(Matches[JOURNEY],"=" &amp; $B49 &amp; " to " &amp; AW$11)&gt;0,"X","-"),"")</f>
        <v/>
      </c>
      <c r="AX49" s="101" t="str">
        <f>IF(AND($B49&lt;&gt;"",AX$11&lt;&gt;""),IF(COUNTIF(Matches[JOURNEY],"=" &amp; $B49 &amp; " to " &amp; AX$11)&gt;0,"X","-"),"")</f>
        <v/>
      </c>
      <c r="AY49" s="101" t="str">
        <f>IF(AND($B49&lt;&gt;"",AY$11&lt;&gt;""),IF(COUNTIF(Matches[JOURNEY],"=" &amp; $B49 &amp; " to " &amp; AY$11)&gt;0,"X","-"),"")</f>
        <v/>
      </c>
      <c r="AZ49" s="101" t="str">
        <f>IF(AND($B49&lt;&gt;"",AZ$11&lt;&gt;""),IF(COUNTIF(Matches[JOURNEY],"=" &amp; $B49 &amp; " to " &amp; AZ$11)&gt;0,"X","-"),"")</f>
        <v/>
      </c>
      <c r="BA49" s="101" t="str">
        <f>IF(AND($B49&lt;&gt;"",BA$11&lt;&gt;""),IF(COUNTIF(Matches[JOURNEY],"=" &amp; $B49 &amp; " to " &amp; BA$11)&gt;0,"X","-"),"")</f>
        <v/>
      </c>
      <c r="BB49" s="101" t="str">
        <f>IF(AND($B49&lt;&gt;"",BB$11&lt;&gt;""),IF(COUNTIF(Matches[JOURNEY],"=" &amp; $B49 &amp; " to " &amp; BB$11)&gt;0,"X","-"),"")</f>
        <v/>
      </c>
      <c r="BC49" s="101" t="str">
        <f>IF(AND($B49&lt;&gt;"",BC$11&lt;&gt;""),IF(COUNTIF(Matches[JOURNEY],"=" &amp; $B49 &amp; " to " &amp; BC$11)&gt;0,"X","-"),"")</f>
        <v/>
      </c>
      <c r="BD49" s="101" t="str">
        <f>IF(AND($B49&lt;&gt;"",BD$11&lt;&gt;""),IF(COUNTIF(Matches[JOURNEY],"=" &amp; $B49 &amp; " to " &amp; BD$11)&gt;0,"X","-"),"")</f>
        <v/>
      </c>
      <c r="BE49" s="101" t="str">
        <f>IF(AND($B49&lt;&gt;"",BE$11&lt;&gt;""),IF(COUNTIF(Matches[JOURNEY],"=" &amp; $B49 &amp; " to " &amp; BE$11)&gt;0,"X","-"),"")</f>
        <v/>
      </c>
      <c r="BF49" s="101" t="str">
        <f>IF(AND($B49&lt;&gt;"",BF$11&lt;&gt;""),IF(COUNTIF(Matches[JOURNEY],"=" &amp; $B49 &amp; " to " &amp; BF$11)&gt;0,"X","-"),"")</f>
        <v/>
      </c>
      <c r="BG49" s="101" t="str">
        <f>IF(AND($B49&lt;&gt;"",BG$11&lt;&gt;""),IF(COUNTIF(Matches[JOURNEY],"=" &amp; $B49 &amp; " to " &amp; BG$11)&gt;0,"X","-"),"")</f>
        <v/>
      </c>
      <c r="BH49" s="101" t="str">
        <f>IF(AND($B49&lt;&gt;"",BH$11&lt;&gt;""),IF(COUNTIF(Matches[JOURNEY],"=" &amp; $B49 &amp; " to " &amp; BH$11)&gt;0,"X","-"),"")</f>
        <v/>
      </c>
      <c r="BI49" s="101" t="str">
        <f>IF(AND($B49&lt;&gt;"",BI$11&lt;&gt;""),IF(COUNTIF(Matches[JOURNEY],"=" &amp; $B49 &amp; " to " &amp; BI$11)&gt;0,"X","-"),"")</f>
        <v/>
      </c>
      <c r="BJ49" s="101" t="str">
        <f>IF(AND($B49&lt;&gt;"",BJ$11&lt;&gt;""),IF(COUNTIF(Matches[JOURNEY],"=" &amp; $B49 &amp; " to " &amp; BJ$11)&gt;0,"X","-"),"")</f>
        <v/>
      </c>
      <c r="BK49" s="101" t="str">
        <f>IF(AND($B49&lt;&gt;"",BK$11&lt;&gt;""),IF(COUNTIF(Matches[JOURNEY],"=" &amp; $B49 &amp; " to " &amp; BK$11)&gt;0,"X","-"),"")</f>
        <v/>
      </c>
      <c r="BL49" s="101" t="str">
        <f>IF(AND($B49&lt;&gt;"",BL$11&lt;&gt;""),IF(COUNTIF(Matches[JOURNEY],"=" &amp; $B49 &amp; " to " &amp; BL$11)&gt;0,"X","-"),"")</f>
        <v/>
      </c>
      <c r="BM49" s="101" t="str">
        <f>IF(AND($B49&lt;&gt;"",BM$11&lt;&gt;""),IF(COUNTIF(Matches[JOURNEY],"=" &amp; $B49 &amp; " to " &amp; BM$11)&gt;0,"X","-"),"")</f>
        <v/>
      </c>
      <c r="BN49" s="101" t="str">
        <f>IF(AND($B49&lt;&gt;"",BN$11&lt;&gt;""),IF(COUNTIF(Matches[JOURNEY],"=" &amp; $B49 &amp; " to " &amp; BN$11)&gt;0,"X","-"),"")</f>
        <v/>
      </c>
      <c r="BO49" s="101" t="str">
        <f>IF(AND($B49&lt;&gt;"",BO$11&lt;&gt;""),IF(COUNTIF(Matches[JOURNEY],"=" &amp; $B49 &amp; " to " &amp; BO$11)&gt;0,"X","-"),"")</f>
        <v/>
      </c>
      <c r="BP49" s="101" t="str">
        <f>IF(AND($B49&lt;&gt;"",BP$11&lt;&gt;""),IF(COUNTIF(Matches[JOURNEY],"=" &amp; $B49 &amp; " to " &amp; BP$11)&gt;0,"X","-"),"")</f>
        <v/>
      </c>
      <c r="BQ49" s="102">
        <f t="shared" ca="1" si="6"/>
        <v>0</v>
      </c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</row>
    <row r="50" spans="1:101" ht="21">
      <c r="A50" s="99" t="str">
        <f t="shared" si="4"/>
        <v/>
      </c>
      <c r="B50" s="100"/>
      <c r="C50" s="101" t="str">
        <f ca="1">IF(AND($B50&lt;&gt;"",C$11&lt;&gt;""),IF(COUNTIF(Matches[JOURNEY],"=" &amp; $B50 &amp; " to " &amp; C$11)&gt;0,"X","-"),"")</f>
        <v/>
      </c>
      <c r="D50" s="101" t="str">
        <f ca="1">IF(AND($B50&lt;&gt;"",D$11&lt;&gt;""),IF(COUNTIF(Matches[JOURNEY],"=" &amp; $B50 &amp; " to " &amp; D$11)&gt;0,"X","-"),"")</f>
        <v/>
      </c>
      <c r="E50" s="101" t="str">
        <f ca="1">IF(AND($B50&lt;&gt;"",E$11&lt;&gt;""),IF(COUNTIF(Matches[JOURNEY],"=" &amp; $B50 &amp; " to " &amp; E$11)&gt;0,"X","-"),"")</f>
        <v/>
      </c>
      <c r="F50" s="101" t="str">
        <f ca="1">IF(AND($B50&lt;&gt;"",F$11&lt;&gt;""),IF(COUNTIF(Matches[JOURNEY],"=" &amp; $B50 &amp; " to " &amp; F$11)&gt;0,"X","-"),"")</f>
        <v/>
      </c>
      <c r="G50" s="101" t="str">
        <f ca="1">IF(AND($B50&lt;&gt;"",G$11&lt;&gt;""),IF(COUNTIF(Matches[JOURNEY],"=" &amp; $B50 &amp; " to " &amp; G$11)&gt;0,"X","-"),"")</f>
        <v/>
      </c>
      <c r="H50" s="101" t="str">
        <f ca="1">IF(AND($B50&lt;&gt;"",H$11&lt;&gt;""),IF(COUNTIF(Matches[JOURNEY],"=" &amp; $B50 &amp; " to " &amp; H$11)&gt;0,"X","-"),"")</f>
        <v/>
      </c>
      <c r="I50" s="101" t="str">
        <f ca="1">IF(AND($B50&lt;&gt;"",I$11&lt;&gt;""),IF(COUNTIF(Matches[JOURNEY],"=" &amp; $B50 &amp; " to " &amp; I$11)&gt;0,"X","-"),"")</f>
        <v/>
      </c>
      <c r="J50" s="101" t="str">
        <f ca="1">IF(AND($B50&lt;&gt;"",J$11&lt;&gt;""),IF(COUNTIF(Matches[JOURNEY],"=" &amp; $B50 &amp; " to " &amp; J$11)&gt;0,"X","-"),"")</f>
        <v/>
      </c>
      <c r="K50" s="101" t="str">
        <f ca="1">IF(AND($B50&lt;&gt;"",K$11&lt;&gt;""),IF(COUNTIF(Matches[JOURNEY],"=" &amp; $B50 &amp; " to " &amp; K$11)&gt;0,"X","-"),"")</f>
        <v/>
      </c>
      <c r="L50" s="101" t="str">
        <f ca="1">IF(AND($B50&lt;&gt;"",L$11&lt;&gt;""),IF(COUNTIF(Matches[JOURNEY],"=" &amp; $B50 &amp; " to " &amp; L$11)&gt;0,"X","-"),"")</f>
        <v/>
      </c>
      <c r="M50" s="101" t="str">
        <f ca="1">IF(AND($B50&lt;&gt;"",M$11&lt;&gt;""),IF(COUNTIF(Matches[JOURNEY],"=" &amp; $B50 &amp; " to " &amp; M$11)&gt;0,"X","-"),"")</f>
        <v/>
      </c>
      <c r="N50" s="101" t="str">
        <f>IF(AND($B50&lt;&gt;"",N$11&lt;&gt;""),IF(COUNTIF(Matches[JOURNEY],"=" &amp; $B50 &amp; " to " &amp; N$11)&gt;0,"X","-"),"")</f>
        <v/>
      </c>
      <c r="O50" s="101" t="str">
        <f>IF(AND($B50&lt;&gt;"",O$11&lt;&gt;""),IF(COUNTIF(Matches[JOURNEY],"=" &amp; $B50 &amp; " to " &amp; O$11)&gt;0,"X","-"),"")</f>
        <v/>
      </c>
      <c r="P50" s="101" t="str">
        <f>IF(AND($B50&lt;&gt;"",P$11&lt;&gt;""),IF(COUNTIF(Matches[JOURNEY],"=" &amp; $B50 &amp; " to " &amp; P$11)&gt;0,"X","-"),"")</f>
        <v/>
      </c>
      <c r="Q50" s="101" t="str">
        <f>IF(AND($B50&lt;&gt;"",Q$11&lt;&gt;""),IF(COUNTIF(Matches[JOURNEY],"=" &amp; $B50 &amp; " to " &amp; Q$11)&gt;0,"X","-"),"")</f>
        <v/>
      </c>
      <c r="R50" s="101" t="str">
        <f>IF(AND($B50&lt;&gt;"",R$11&lt;&gt;""),IF(COUNTIF(Matches[JOURNEY],"=" &amp; $B50 &amp; " to " &amp; R$11)&gt;0,"X","-"),"")</f>
        <v/>
      </c>
      <c r="S50" s="101" t="str">
        <f>IF(AND($B50&lt;&gt;"",S$11&lt;&gt;""),IF(COUNTIF(Matches[JOURNEY],"=" &amp; $B50 &amp; " to " &amp; S$11)&gt;0,"X","-"),"")</f>
        <v/>
      </c>
      <c r="T50" s="101" t="str">
        <f>IF(AND($B50&lt;&gt;"",T$11&lt;&gt;""),IF(COUNTIF(Matches[JOURNEY],"=" &amp; $B50 &amp; " to " &amp; T$11)&gt;0,"X","-"),"")</f>
        <v/>
      </c>
      <c r="U50" s="101" t="str">
        <f>IF(AND($B50&lt;&gt;"",U$11&lt;&gt;""),IF(COUNTIF(Matches[JOURNEY],"=" &amp; $B50 &amp; " to " &amp; U$11)&gt;0,"X","-"),"")</f>
        <v/>
      </c>
      <c r="V50" s="101" t="str">
        <f>IF(AND($B50&lt;&gt;"",V$11&lt;&gt;""),IF(COUNTIF(Matches[JOURNEY],"=" &amp; $B50 &amp; " to " &amp; V$11)&gt;0,"X","-"),"")</f>
        <v/>
      </c>
      <c r="W50" s="101" t="str">
        <f>IF(AND($B50&lt;&gt;"",W$11&lt;&gt;""),IF(COUNTIF(Matches[JOURNEY],"=" &amp; $B50 &amp; " to " &amp; W$11)&gt;0,"X","-"),"")</f>
        <v/>
      </c>
      <c r="X50" s="101" t="str">
        <f>IF(AND($B50&lt;&gt;"",X$11&lt;&gt;""),IF(COUNTIF(Matches[JOURNEY],"=" &amp; $B50 &amp; " to " &amp; X$11)&gt;0,"X","-"),"")</f>
        <v/>
      </c>
      <c r="Y50" s="101" t="str">
        <f>IF(AND($B50&lt;&gt;"",Y$11&lt;&gt;""),IF(COUNTIF(Matches[JOURNEY],"=" &amp; $B50 &amp; " to " &amp; Y$11)&gt;0,"X","-"),"")</f>
        <v/>
      </c>
      <c r="Z50" s="101" t="str">
        <f>IF(AND($B50&lt;&gt;"",Z$11&lt;&gt;""),IF(COUNTIF(Matches[JOURNEY],"=" &amp; $B50 &amp; " to " &amp; Z$11)&gt;0,"X","-"),"")</f>
        <v/>
      </c>
      <c r="AA50" s="101" t="str">
        <f>IF(AND($B50&lt;&gt;"",AA$11&lt;&gt;""),IF(COUNTIF(Matches[JOURNEY],"=" &amp; $B50 &amp; " to " &amp; AA$11)&gt;0,"X","-"),"")</f>
        <v/>
      </c>
      <c r="AB50" s="101" t="str">
        <f>IF(AND($B50&lt;&gt;"",AB$11&lt;&gt;""),IF(COUNTIF(Matches[JOURNEY],"=" &amp; $B50 &amp; " to " &amp; AB$11)&gt;0,"X","-"),"")</f>
        <v/>
      </c>
      <c r="AC50" s="101" t="str">
        <f>IF(AND($B50&lt;&gt;"",AC$11&lt;&gt;""),IF(COUNTIF(Matches[JOURNEY],"=" &amp; $B50 &amp; " to " &amp; AC$11)&gt;0,"X","-"),"")</f>
        <v/>
      </c>
      <c r="AD50" s="101" t="str">
        <f>IF(AND($B50&lt;&gt;"",AD$11&lt;&gt;""),IF(COUNTIF(Matches[JOURNEY],"=" &amp; $B50 &amp; " to " &amp; AD$11)&gt;0,"X","-"),"")</f>
        <v/>
      </c>
      <c r="AE50" s="101" t="str">
        <f>IF(AND($B50&lt;&gt;"",AE$11&lt;&gt;""),IF(COUNTIF(Matches[JOURNEY],"=" &amp; $B50 &amp; " to " &amp; AE$11)&gt;0,"X","-"),"")</f>
        <v/>
      </c>
      <c r="AF50" s="101" t="str">
        <f>IF(AND($B50&lt;&gt;"",AF$11&lt;&gt;""),IF(COUNTIF(Matches[JOURNEY],"=" &amp; $B50 &amp; " to " &amp; AF$11)&gt;0,"X","-"),"")</f>
        <v/>
      </c>
      <c r="AG50" s="101" t="str">
        <f>IF(AND($B50&lt;&gt;"",AG$11&lt;&gt;""),IF(COUNTIF(Matches[JOURNEY],"=" &amp; $B50 &amp; " to " &amp; AG$11)&gt;0,"X","-"),"")</f>
        <v/>
      </c>
      <c r="AH50" s="101" t="str">
        <f>IF(AND($B50&lt;&gt;"",AH$11&lt;&gt;""),IF(COUNTIF(Matches[JOURNEY],"=" &amp; $B50 &amp; " to " &amp; AH$11)&gt;0,"X","-"),"")</f>
        <v/>
      </c>
      <c r="AI50" s="101" t="str">
        <f>IF(AND($B50&lt;&gt;"",AI$11&lt;&gt;""),IF(COUNTIF(Matches[JOURNEY],"=" &amp; $B50 &amp; " to " &amp; AI$11)&gt;0,"X","-"),"")</f>
        <v/>
      </c>
      <c r="AJ50" s="101" t="str">
        <f>IF(AND($B50&lt;&gt;"",AJ$11&lt;&gt;""),IF(COUNTIF(Matches[JOURNEY],"=" &amp; $B50 &amp; " to " &amp; AJ$11)&gt;0,"X","-"),"")</f>
        <v/>
      </c>
      <c r="AK50" s="101" t="str">
        <f>IF(AND($B50&lt;&gt;"",AK$11&lt;&gt;""),IF(COUNTIF(Matches[JOURNEY],"=" &amp; $B50 &amp; " to " &amp; AK$11)&gt;0,"X","-"),"")</f>
        <v/>
      </c>
      <c r="AL50" s="101" t="str">
        <f>IF(AND($B50&lt;&gt;"",AL$11&lt;&gt;""),IF(COUNTIF(Matches[JOURNEY],"=" &amp; $B50 &amp; " to " &amp; AL$11)&gt;0,"X","-"),"")</f>
        <v/>
      </c>
      <c r="AM50" s="101" t="str">
        <f>IF(AND($B50&lt;&gt;"",AM$11&lt;&gt;""),IF(COUNTIF(Matches[JOURNEY],"=" &amp; $B50 &amp; " to " &amp; AM$11)&gt;0,"X","-"),"")</f>
        <v/>
      </c>
      <c r="AN50" s="101" t="str">
        <f>IF(AND($B50&lt;&gt;"",AN$11&lt;&gt;""),IF(COUNTIF(Matches[JOURNEY],"=" &amp; $B50 &amp; " to " &amp; AN$11)&gt;0,"X","-"),"")</f>
        <v/>
      </c>
      <c r="AO50" s="101" t="str">
        <f>IF(AND($B50&lt;&gt;"",AO$11&lt;&gt;""),IF(COUNTIF(Matches[JOURNEY],"=" &amp; $B50 &amp; " to " &amp; AO$11)&gt;0,"X","-"),"")</f>
        <v/>
      </c>
      <c r="AP50" s="101" t="str">
        <f>IF(AND($B50&lt;&gt;"",AP$11&lt;&gt;""),IF(COUNTIF(Matches[JOURNEY],"=" &amp; $B50 &amp; " to " &amp; AP$11)&gt;0,"X","-"),"")</f>
        <v/>
      </c>
      <c r="AQ50" s="101" t="str">
        <f>IF(AND($B50&lt;&gt;"",AQ$11&lt;&gt;""),IF(COUNTIF(Matches[JOURNEY],"=" &amp; $B50 &amp; " to " &amp; AQ$11)&gt;0,"X","-"),"")</f>
        <v/>
      </c>
      <c r="AR50" s="101" t="str">
        <f>IF(AND($B50&lt;&gt;"",AR$11&lt;&gt;""),IF(COUNTIF(Matches[JOURNEY],"=" &amp; $B50 &amp; " to " &amp; AR$11)&gt;0,"X","-"),"")</f>
        <v/>
      </c>
      <c r="AS50" s="101" t="str">
        <f>IF(AND($B50&lt;&gt;"",AS$11&lt;&gt;""),IF(COUNTIF(Matches[JOURNEY],"=" &amp; $B50 &amp; " to " &amp; AS$11)&gt;0,"X","-"),"")</f>
        <v/>
      </c>
      <c r="AT50" s="101" t="str">
        <f>IF(AND($B50&lt;&gt;"",AT$11&lt;&gt;""),IF(COUNTIF(Matches[JOURNEY],"=" &amp; $B50 &amp; " to " &amp; AT$11)&gt;0,"X","-"),"")</f>
        <v/>
      </c>
      <c r="AU50" s="101" t="str">
        <f>IF(AND($B50&lt;&gt;"",AU$11&lt;&gt;""),IF(COUNTIF(Matches[JOURNEY],"=" &amp; $B50 &amp; " to " &amp; AU$11)&gt;0,"X","-"),"")</f>
        <v/>
      </c>
      <c r="AV50" s="101" t="str">
        <f>IF(AND($B50&lt;&gt;"",AV$11&lt;&gt;""),IF(COUNTIF(Matches[JOURNEY],"=" &amp; $B50 &amp; " to " &amp; AV$11)&gt;0,"X","-"),"")</f>
        <v/>
      </c>
      <c r="AW50" s="101" t="str">
        <f>IF(AND($B50&lt;&gt;"",AW$11&lt;&gt;""),IF(COUNTIF(Matches[JOURNEY],"=" &amp; $B50 &amp; " to " &amp; AW$11)&gt;0,"X","-"),"")</f>
        <v/>
      </c>
      <c r="AX50" s="101" t="str">
        <f>IF(AND($B50&lt;&gt;"",AX$11&lt;&gt;""),IF(COUNTIF(Matches[JOURNEY],"=" &amp; $B50 &amp; " to " &amp; AX$11)&gt;0,"X","-"),"")</f>
        <v/>
      </c>
      <c r="AY50" s="101" t="str">
        <f>IF(AND($B50&lt;&gt;"",AY$11&lt;&gt;""),IF(COUNTIF(Matches[JOURNEY],"=" &amp; $B50 &amp; " to " &amp; AY$11)&gt;0,"X","-"),"")</f>
        <v/>
      </c>
      <c r="AZ50" s="101" t="str">
        <f>IF(AND($B50&lt;&gt;"",AZ$11&lt;&gt;""),IF(COUNTIF(Matches[JOURNEY],"=" &amp; $B50 &amp; " to " &amp; AZ$11)&gt;0,"X","-"),"")</f>
        <v/>
      </c>
      <c r="BA50" s="101" t="str">
        <f>IF(AND($B50&lt;&gt;"",BA$11&lt;&gt;""),IF(COUNTIF(Matches[JOURNEY],"=" &amp; $B50 &amp; " to " &amp; BA$11)&gt;0,"X","-"),"")</f>
        <v/>
      </c>
      <c r="BB50" s="101" t="str">
        <f>IF(AND($B50&lt;&gt;"",BB$11&lt;&gt;""),IF(COUNTIF(Matches[JOURNEY],"=" &amp; $B50 &amp; " to " &amp; BB$11)&gt;0,"X","-"),"")</f>
        <v/>
      </c>
      <c r="BC50" s="101" t="str">
        <f>IF(AND($B50&lt;&gt;"",BC$11&lt;&gt;""),IF(COUNTIF(Matches[JOURNEY],"=" &amp; $B50 &amp; " to " &amp; BC$11)&gt;0,"X","-"),"")</f>
        <v/>
      </c>
      <c r="BD50" s="101" t="str">
        <f>IF(AND($B50&lt;&gt;"",BD$11&lt;&gt;""),IF(COUNTIF(Matches[JOURNEY],"=" &amp; $B50 &amp; " to " &amp; BD$11)&gt;0,"X","-"),"")</f>
        <v/>
      </c>
      <c r="BE50" s="101" t="str">
        <f>IF(AND($B50&lt;&gt;"",BE$11&lt;&gt;""),IF(COUNTIF(Matches[JOURNEY],"=" &amp; $B50 &amp; " to " &amp; BE$11)&gt;0,"X","-"),"")</f>
        <v/>
      </c>
      <c r="BF50" s="101" t="str">
        <f>IF(AND($B50&lt;&gt;"",BF$11&lt;&gt;""),IF(COUNTIF(Matches[JOURNEY],"=" &amp; $B50 &amp; " to " &amp; BF$11)&gt;0,"X","-"),"")</f>
        <v/>
      </c>
      <c r="BG50" s="101" t="str">
        <f>IF(AND($B50&lt;&gt;"",BG$11&lt;&gt;""),IF(COUNTIF(Matches[JOURNEY],"=" &amp; $B50 &amp; " to " &amp; BG$11)&gt;0,"X","-"),"")</f>
        <v/>
      </c>
      <c r="BH50" s="101" t="str">
        <f>IF(AND($B50&lt;&gt;"",BH$11&lt;&gt;""),IF(COUNTIF(Matches[JOURNEY],"=" &amp; $B50 &amp; " to " &amp; BH$11)&gt;0,"X","-"),"")</f>
        <v/>
      </c>
      <c r="BI50" s="101" t="str">
        <f>IF(AND($B50&lt;&gt;"",BI$11&lt;&gt;""),IF(COUNTIF(Matches[JOURNEY],"=" &amp; $B50 &amp; " to " &amp; BI$11)&gt;0,"X","-"),"")</f>
        <v/>
      </c>
      <c r="BJ50" s="101" t="str">
        <f>IF(AND($B50&lt;&gt;"",BJ$11&lt;&gt;""),IF(COUNTIF(Matches[JOURNEY],"=" &amp; $B50 &amp; " to " &amp; BJ$11)&gt;0,"X","-"),"")</f>
        <v/>
      </c>
      <c r="BK50" s="101" t="str">
        <f>IF(AND($B50&lt;&gt;"",BK$11&lt;&gt;""),IF(COUNTIF(Matches[JOURNEY],"=" &amp; $B50 &amp; " to " &amp; BK$11)&gt;0,"X","-"),"")</f>
        <v/>
      </c>
      <c r="BL50" s="101" t="str">
        <f>IF(AND($B50&lt;&gt;"",BL$11&lt;&gt;""),IF(COUNTIF(Matches[JOURNEY],"=" &amp; $B50 &amp; " to " &amp; BL$11)&gt;0,"X","-"),"")</f>
        <v/>
      </c>
      <c r="BM50" s="101" t="str">
        <f>IF(AND($B50&lt;&gt;"",BM$11&lt;&gt;""),IF(COUNTIF(Matches[JOURNEY],"=" &amp; $B50 &amp; " to " &amp; BM$11)&gt;0,"X","-"),"")</f>
        <v/>
      </c>
      <c r="BN50" s="101" t="str">
        <f>IF(AND($B50&lt;&gt;"",BN$11&lt;&gt;""),IF(COUNTIF(Matches[JOURNEY],"=" &amp; $B50 &amp; " to " &amp; BN$11)&gt;0,"X","-"),"")</f>
        <v/>
      </c>
      <c r="BO50" s="101" t="str">
        <f>IF(AND($B50&lt;&gt;"",BO$11&lt;&gt;""),IF(COUNTIF(Matches[JOURNEY],"=" &amp; $B50 &amp; " to " &amp; BO$11)&gt;0,"X","-"),"")</f>
        <v/>
      </c>
      <c r="BP50" s="101" t="str">
        <f>IF(AND($B50&lt;&gt;"",BP$11&lt;&gt;""),IF(COUNTIF(Matches[JOURNEY],"=" &amp; $B50 &amp; " to " &amp; BP$11)&gt;0,"X","-"),"")</f>
        <v/>
      </c>
      <c r="BQ50" s="102">
        <f t="shared" ca="1" si="6"/>
        <v>0</v>
      </c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</row>
    <row r="51" spans="1:101" ht="21">
      <c r="A51" s="99" t="str">
        <f t="shared" si="4"/>
        <v/>
      </c>
      <c r="B51" s="100"/>
      <c r="C51" s="101" t="str">
        <f ca="1">IF(AND($B51&lt;&gt;"",C$11&lt;&gt;""),IF(COUNTIF(Matches[JOURNEY],"=" &amp; $B51 &amp; " to " &amp; C$11)&gt;0,"X","-"),"")</f>
        <v/>
      </c>
      <c r="D51" s="101" t="str">
        <f ca="1">IF(AND($B51&lt;&gt;"",D$11&lt;&gt;""),IF(COUNTIF(Matches[JOURNEY],"=" &amp; $B51 &amp; " to " &amp; D$11)&gt;0,"X","-"),"")</f>
        <v/>
      </c>
      <c r="E51" s="101" t="str">
        <f ca="1">IF(AND($B51&lt;&gt;"",E$11&lt;&gt;""),IF(COUNTIF(Matches[JOURNEY],"=" &amp; $B51 &amp; " to " &amp; E$11)&gt;0,"X","-"),"")</f>
        <v/>
      </c>
      <c r="F51" s="101" t="str">
        <f ca="1">IF(AND($B51&lt;&gt;"",F$11&lt;&gt;""),IF(COUNTIF(Matches[JOURNEY],"=" &amp; $B51 &amp; " to " &amp; F$11)&gt;0,"X","-"),"")</f>
        <v/>
      </c>
      <c r="G51" s="101" t="str">
        <f ca="1">IF(AND($B51&lt;&gt;"",G$11&lt;&gt;""),IF(COUNTIF(Matches[JOURNEY],"=" &amp; $B51 &amp; " to " &amp; G$11)&gt;0,"X","-"),"")</f>
        <v/>
      </c>
      <c r="H51" s="101" t="str">
        <f ca="1">IF(AND($B51&lt;&gt;"",H$11&lt;&gt;""),IF(COUNTIF(Matches[JOURNEY],"=" &amp; $B51 &amp; " to " &amp; H$11)&gt;0,"X","-"),"")</f>
        <v/>
      </c>
      <c r="I51" s="101" t="str">
        <f ca="1">IF(AND($B51&lt;&gt;"",I$11&lt;&gt;""),IF(COUNTIF(Matches[JOURNEY],"=" &amp; $B51 &amp; " to " &amp; I$11)&gt;0,"X","-"),"")</f>
        <v/>
      </c>
      <c r="J51" s="101" t="str">
        <f ca="1">IF(AND($B51&lt;&gt;"",J$11&lt;&gt;""),IF(COUNTIF(Matches[JOURNEY],"=" &amp; $B51 &amp; " to " &amp; J$11)&gt;0,"X","-"),"")</f>
        <v/>
      </c>
      <c r="K51" s="101" t="str">
        <f ca="1">IF(AND($B51&lt;&gt;"",K$11&lt;&gt;""),IF(COUNTIF(Matches[JOURNEY],"=" &amp; $B51 &amp; " to " &amp; K$11)&gt;0,"X","-"),"")</f>
        <v/>
      </c>
      <c r="L51" s="101" t="str">
        <f ca="1">IF(AND($B51&lt;&gt;"",L$11&lt;&gt;""),IF(COUNTIF(Matches[JOURNEY],"=" &amp; $B51 &amp; " to " &amp; L$11)&gt;0,"X","-"),"")</f>
        <v/>
      </c>
      <c r="M51" s="101" t="str">
        <f ca="1">IF(AND($B51&lt;&gt;"",M$11&lt;&gt;""),IF(COUNTIF(Matches[JOURNEY],"=" &amp; $B51 &amp; " to " &amp; M$11)&gt;0,"X","-"),"")</f>
        <v/>
      </c>
      <c r="N51" s="101" t="str">
        <f>IF(AND($B51&lt;&gt;"",N$11&lt;&gt;""),IF(COUNTIF(Matches[JOURNEY],"=" &amp; $B51 &amp; " to " &amp; N$11)&gt;0,"X","-"),"")</f>
        <v/>
      </c>
      <c r="O51" s="101" t="str">
        <f>IF(AND($B51&lt;&gt;"",O$11&lt;&gt;""),IF(COUNTIF(Matches[JOURNEY],"=" &amp; $B51 &amp; " to " &amp; O$11)&gt;0,"X","-"),"")</f>
        <v/>
      </c>
      <c r="P51" s="101" t="str">
        <f>IF(AND($B51&lt;&gt;"",P$11&lt;&gt;""),IF(COUNTIF(Matches[JOURNEY],"=" &amp; $B51 &amp; " to " &amp; P$11)&gt;0,"X","-"),"")</f>
        <v/>
      </c>
      <c r="Q51" s="101" t="str">
        <f>IF(AND($B51&lt;&gt;"",Q$11&lt;&gt;""),IF(COUNTIF(Matches[JOURNEY],"=" &amp; $B51 &amp; " to " &amp; Q$11)&gt;0,"X","-"),"")</f>
        <v/>
      </c>
      <c r="R51" s="101" t="str">
        <f>IF(AND($B51&lt;&gt;"",R$11&lt;&gt;""),IF(COUNTIF(Matches[JOURNEY],"=" &amp; $B51 &amp; " to " &amp; R$11)&gt;0,"X","-"),"")</f>
        <v/>
      </c>
      <c r="S51" s="101" t="str">
        <f>IF(AND($B51&lt;&gt;"",S$11&lt;&gt;""),IF(COUNTIF(Matches[JOURNEY],"=" &amp; $B51 &amp; " to " &amp; S$11)&gt;0,"X","-"),"")</f>
        <v/>
      </c>
      <c r="T51" s="101" t="str">
        <f>IF(AND($B51&lt;&gt;"",T$11&lt;&gt;""),IF(COUNTIF(Matches[JOURNEY],"=" &amp; $B51 &amp; " to " &amp; T$11)&gt;0,"X","-"),"")</f>
        <v/>
      </c>
      <c r="U51" s="101" t="str">
        <f>IF(AND($B51&lt;&gt;"",U$11&lt;&gt;""),IF(COUNTIF(Matches[JOURNEY],"=" &amp; $B51 &amp; " to " &amp; U$11)&gt;0,"X","-"),"")</f>
        <v/>
      </c>
      <c r="V51" s="101" t="str">
        <f>IF(AND($B51&lt;&gt;"",V$11&lt;&gt;""),IF(COUNTIF(Matches[JOURNEY],"=" &amp; $B51 &amp; " to " &amp; V$11)&gt;0,"X","-"),"")</f>
        <v/>
      </c>
      <c r="W51" s="101" t="str">
        <f>IF(AND($B51&lt;&gt;"",W$11&lt;&gt;""),IF(COUNTIF(Matches[JOURNEY],"=" &amp; $B51 &amp; " to " &amp; W$11)&gt;0,"X","-"),"")</f>
        <v/>
      </c>
      <c r="X51" s="101" t="str">
        <f>IF(AND($B51&lt;&gt;"",X$11&lt;&gt;""),IF(COUNTIF(Matches[JOURNEY],"=" &amp; $B51 &amp; " to " &amp; X$11)&gt;0,"X","-"),"")</f>
        <v/>
      </c>
      <c r="Y51" s="101" t="str">
        <f>IF(AND($B51&lt;&gt;"",Y$11&lt;&gt;""),IF(COUNTIF(Matches[JOURNEY],"=" &amp; $B51 &amp; " to " &amp; Y$11)&gt;0,"X","-"),"")</f>
        <v/>
      </c>
      <c r="Z51" s="101" t="str">
        <f>IF(AND($B51&lt;&gt;"",Z$11&lt;&gt;""),IF(COUNTIF(Matches[JOURNEY],"=" &amp; $B51 &amp; " to " &amp; Z$11)&gt;0,"X","-"),"")</f>
        <v/>
      </c>
      <c r="AA51" s="101" t="str">
        <f>IF(AND($B51&lt;&gt;"",AA$11&lt;&gt;""),IF(COUNTIF(Matches[JOURNEY],"=" &amp; $B51 &amp; " to " &amp; AA$11)&gt;0,"X","-"),"")</f>
        <v/>
      </c>
      <c r="AB51" s="101" t="str">
        <f>IF(AND($B51&lt;&gt;"",AB$11&lt;&gt;""),IF(COUNTIF(Matches[JOURNEY],"=" &amp; $B51 &amp; " to " &amp; AB$11)&gt;0,"X","-"),"")</f>
        <v/>
      </c>
      <c r="AC51" s="101" t="str">
        <f>IF(AND($B51&lt;&gt;"",AC$11&lt;&gt;""),IF(COUNTIF(Matches[JOURNEY],"=" &amp; $B51 &amp; " to " &amp; AC$11)&gt;0,"X","-"),"")</f>
        <v/>
      </c>
      <c r="AD51" s="101" t="str">
        <f>IF(AND($B51&lt;&gt;"",AD$11&lt;&gt;""),IF(COUNTIF(Matches[JOURNEY],"=" &amp; $B51 &amp; " to " &amp; AD$11)&gt;0,"X","-"),"")</f>
        <v/>
      </c>
      <c r="AE51" s="101" t="str">
        <f>IF(AND($B51&lt;&gt;"",AE$11&lt;&gt;""),IF(COUNTIF(Matches[JOURNEY],"=" &amp; $B51 &amp; " to " &amp; AE$11)&gt;0,"X","-"),"")</f>
        <v/>
      </c>
      <c r="AF51" s="101" t="str">
        <f>IF(AND($B51&lt;&gt;"",AF$11&lt;&gt;""),IF(COUNTIF(Matches[JOURNEY],"=" &amp; $B51 &amp; " to " &amp; AF$11)&gt;0,"X","-"),"")</f>
        <v/>
      </c>
      <c r="AG51" s="101" t="str">
        <f>IF(AND($B51&lt;&gt;"",AG$11&lt;&gt;""),IF(COUNTIF(Matches[JOURNEY],"=" &amp; $B51 &amp; " to " &amp; AG$11)&gt;0,"X","-"),"")</f>
        <v/>
      </c>
      <c r="AH51" s="101" t="str">
        <f>IF(AND($B51&lt;&gt;"",AH$11&lt;&gt;""),IF(COUNTIF(Matches[JOURNEY],"=" &amp; $B51 &amp; " to " &amp; AH$11)&gt;0,"X","-"),"")</f>
        <v/>
      </c>
      <c r="AI51" s="101" t="str">
        <f>IF(AND($B51&lt;&gt;"",AI$11&lt;&gt;""),IF(COUNTIF(Matches[JOURNEY],"=" &amp; $B51 &amp; " to " &amp; AI$11)&gt;0,"X","-"),"")</f>
        <v/>
      </c>
      <c r="AJ51" s="101" t="str">
        <f>IF(AND($B51&lt;&gt;"",AJ$11&lt;&gt;""),IF(COUNTIF(Matches[JOURNEY],"=" &amp; $B51 &amp; " to " &amp; AJ$11)&gt;0,"X","-"),"")</f>
        <v/>
      </c>
      <c r="AK51" s="101" t="str">
        <f>IF(AND($B51&lt;&gt;"",AK$11&lt;&gt;""),IF(COUNTIF(Matches[JOURNEY],"=" &amp; $B51 &amp; " to " &amp; AK$11)&gt;0,"X","-"),"")</f>
        <v/>
      </c>
      <c r="AL51" s="101" t="str">
        <f>IF(AND($B51&lt;&gt;"",AL$11&lt;&gt;""),IF(COUNTIF(Matches[JOURNEY],"=" &amp; $B51 &amp; " to " &amp; AL$11)&gt;0,"X","-"),"")</f>
        <v/>
      </c>
      <c r="AM51" s="101" t="str">
        <f>IF(AND($B51&lt;&gt;"",AM$11&lt;&gt;""),IF(COUNTIF(Matches[JOURNEY],"=" &amp; $B51 &amp; " to " &amp; AM$11)&gt;0,"X","-"),"")</f>
        <v/>
      </c>
      <c r="AN51" s="101" t="str">
        <f>IF(AND($B51&lt;&gt;"",AN$11&lt;&gt;""),IF(COUNTIF(Matches[JOURNEY],"=" &amp; $B51 &amp; " to " &amp; AN$11)&gt;0,"X","-"),"")</f>
        <v/>
      </c>
      <c r="AO51" s="101" t="str">
        <f>IF(AND($B51&lt;&gt;"",AO$11&lt;&gt;""),IF(COUNTIF(Matches[JOURNEY],"=" &amp; $B51 &amp; " to " &amp; AO$11)&gt;0,"X","-"),"")</f>
        <v/>
      </c>
      <c r="AP51" s="101" t="str">
        <f>IF(AND($B51&lt;&gt;"",AP$11&lt;&gt;""),IF(COUNTIF(Matches[JOURNEY],"=" &amp; $B51 &amp; " to " &amp; AP$11)&gt;0,"X","-"),"")</f>
        <v/>
      </c>
      <c r="AQ51" s="101" t="str">
        <f>IF(AND($B51&lt;&gt;"",AQ$11&lt;&gt;""),IF(COUNTIF(Matches[JOURNEY],"=" &amp; $B51 &amp; " to " &amp; AQ$11)&gt;0,"X","-"),"")</f>
        <v/>
      </c>
      <c r="AR51" s="101" t="str">
        <f>IF(AND($B51&lt;&gt;"",AR$11&lt;&gt;""),IF(COUNTIF(Matches[JOURNEY],"=" &amp; $B51 &amp; " to " &amp; AR$11)&gt;0,"X","-"),"")</f>
        <v/>
      </c>
      <c r="AS51" s="101" t="str">
        <f>IF(AND($B51&lt;&gt;"",AS$11&lt;&gt;""),IF(COUNTIF(Matches[JOURNEY],"=" &amp; $B51 &amp; " to " &amp; AS$11)&gt;0,"X","-"),"")</f>
        <v/>
      </c>
      <c r="AT51" s="101" t="str">
        <f>IF(AND($B51&lt;&gt;"",AT$11&lt;&gt;""),IF(COUNTIF(Matches[JOURNEY],"=" &amp; $B51 &amp; " to " &amp; AT$11)&gt;0,"X","-"),"")</f>
        <v/>
      </c>
      <c r="AU51" s="101" t="str">
        <f>IF(AND($B51&lt;&gt;"",AU$11&lt;&gt;""),IF(COUNTIF(Matches[JOURNEY],"=" &amp; $B51 &amp; " to " &amp; AU$11)&gt;0,"X","-"),"")</f>
        <v/>
      </c>
      <c r="AV51" s="101" t="str">
        <f>IF(AND($B51&lt;&gt;"",AV$11&lt;&gt;""),IF(COUNTIF(Matches[JOURNEY],"=" &amp; $B51 &amp; " to " &amp; AV$11)&gt;0,"X","-"),"")</f>
        <v/>
      </c>
      <c r="AW51" s="101" t="str">
        <f>IF(AND($B51&lt;&gt;"",AW$11&lt;&gt;""),IF(COUNTIF(Matches[JOURNEY],"=" &amp; $B51 &amp; " to " &amp; AW$11)&gt;0,"X","-"),"")</f>
        <v/>
      </c>
      <c r="AX51" s="101" t="str">
        <f>IF(AND($B51&lt;&gt;"",AX$11&lt;&gt;""),IF(COUNTIF(Matches[JOURNEY],"=" &amp; $B51 &amp; " to " &amp; AX$11)&gt;0,"X","-"),"")</f>
        <v/>
      </c>
      <c r="AY51" s="101" t="str">
        <f>IF(AND($B51&lt;&gt;"",AY$11&lt;&gt;""),IF(COUNTIF(Matches[JOURNEY],"=" &amp; $B51 &amp; " to " &amp; AY$11)&gt;0,"X","-"),"")</f>
        <v/>
      </c>
      <c r="AZ51" s="101" t="str">
        <f>IF(AND($B51&lt;&gt;"",AZ$11&lt;&gt;""),IF(COUNTIF(Matches[JOURNEY],"=" &amp; $B51 &amp; " to " &amp; AZ$11)&gt;0,"X","-"),"")</f>
        <v/>
      </c>
      <c r="BA51" s="101" t="str">
        <f>IF(AND($B51&lt;&gt;"",BA$11&lt;&gt;""),IF(COUNTIF(Matches[JOURNEY],"=" &amp; $B51 &amp; " to " &amp; BA$11)&gt;0,"X","-"),"")</f>
        <v/>
      </c>
      <c r="BB51" s="101" t="str">
        <f>IF(AND($B51&lt;&gt;"",BB$11&lt;&gt;""),IF(COUNTIF(Matches[JOURNEY],"=" &amp; $B51 &amp; " to " &amp; BB$11)&gt;0,"X","-"),"")</f>
        <v/>
      </c>
      <c r="BC51" s="101" t="str">
        <f>IF(AND($B51&lt;&gt;"",BC$11&lt;&gt;""),IF(COUNTIF(Matches[JOURNEY],"=" &amp; $B51 &amp; " to " &amp; BC$11)&gt;0,"X","-"),"")</f>
        <v/>
      </c>
      <c r="BD51" s="101" t="str">
        <f>IF(AND($B51&lt;&gt;"",BD$11&lt;&gt;""),IF(COUNTIF(Matches[JOURNEY],"=" &amp; $B51 &amp; " to " &amp; BD$11)&gt;0,"X","-"),"")</f>
        <v/>
      </c>
      <c r="BE51" s="101" t="str">
        <f>IF(AND($B51&lt;&gt;"",BE$11&lt;&gt;""),IF(COUNTIF(Matches[JOURNEY],"=" &amp; $B51 &amp; " to " &amp; BE$11)&gt;0,"X","-"),"")</f>
        <v/>
      </c>
      <c r="BF51" s="101" t="str">
        <f>IF(AND($B51&lt;&gt;"",BF$11&lt;&gt;""),IF(COUNTIF(Matches[JOURNEY],"=" &amp; $B51 &amp; " to " &amp; BF$11)&gt;0,"X","-"),"")</f>
        <v/>
      </c>
      <c r="BG51" s="101" t="str">
        <f>IF(AND($B51&lt;&gt;"",BG$11&lt;&gt;""),IF(COUNTIF(Matches[JOURNEY],"=" &amp; $B51 &amp; " to " &amp; BG$11)&gt;0,"X","-"),"")</f>
        <v/>
      </c>
      <c r="BH51" s="101" t="str">
        <f>IF(AND($B51&lt;&gt;"",BH$11&lt;&gt;""),IF(COUNTIF(Matches[JOURNEY],"=" &amp; $B51 &amp; " to " &amp; BH$11)&gt;0,"X","-"),"")</f>
        <v/>
      </c>
      <c r="BI51" s="101" t="str">
        <f>IF(AND($B51&lt;&gt;"",BI$11&lt;&gt;""),IF(COUNTIF(Matches[JOURNEY],"=" &amp; $B51 &amp; " to " &amp; BI$11)&gt;0,"X","-"),"")</f>
        <v/>
      </c>
      <c r="BJ51" s="101" t="str">
        <f>IF(AND($B51&lt;&gt;"",BJ$11&lt;&gt;""),IF(COUNTIF(Matches[JOURNEY],"=" &amp; $B51 &amp; " to " &amp; BJ$11)&gt;0,"X","-"),"")</f>
        <v/>
      </c>
      <c r="BK51" s="101" t="str">
        <f>IF(AND($B51&lt;&gt;"",BK$11&lt;&gt;""),IF(COUNTIF(Matches[JOURNEY],"=" &amp; $B51 &amp; " to " &amp; BK$11)&gt;0,"X","-"),"")</f>
        <v/>
      </c>
      <c r="BL51" s="101" t="str">
        <f>IF(AND($B51&lt;&gt;"",BL$11&lt;&gt;""),IF(COUNTIF(Matches[JOURNEY],"=" &amp; $B51 &amp; " to " &amp; BL$11)&gt;0,"X","-"),"")</f>
        <v/>
      </c>
      <c r="BM51" s="101" t="str">
        <f>IF(AND($B51&lt;&gt;"",BM$11&lt;&gt;""),IF(COUNTIF(Matches[JOURNEY],"=" &amp; $B51 &amp; " to " &amp; BM$11)&gt;0,"X","-"),"")</f>
        <v/>
      </c>
      <c r="BN51" s="101" t="str">
        <f>IF(AND($B51&lt;&gt;"",BN$11&lt;&gt;""),IF(COUNTIF(Matches[JOURNEY],"=" &amp; $B51 &amp; " to " &amp; BN$11)&gt;0,"X","-"),"")</f>
        <v/>
      </c>
      <c r="BO51" s="101" t="str">
        <f>IF(AND($B51&lt;&gt;"",BO$11&lt;&gt;""),IF(COUNTIF(Matches[JOURNEY],"=" &amp; $B51 &amp; " to " &amp; BO$11)&gt;0,"X","-"),"")</f>
        <v/>
      </c>
      <c r="BP51" s="101" t="str">
        <f>IF(AND($B51&lt;&gt;"",BP$11&lt;&gt;""),IF(COUNTIF(Matches[JOURNEY],"=" &amp; $B51 &amp; " to " &amp; BP$11)&gt;0,"X","-"),"")</f>
        <v/>
      </c>
      <c r="BQ51" s="102">
        <f t="shared" ca="1" si="6"/>
        <v>0</v>
      </c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</row>
    <row r="52" spans="1:101" ht="21">
      <c r="A52" s="99" t="str">
        <f t="shared" ref="A52:A76" si="7">IF(B52&lt;&gt;"",COUNTIF(C52:BP52,"=X"),"")</f>
        <v/>
      </c>
      <c r="B52" s="100"/>
      <c r="C52" s="101" t="str">
        <f ca="1">IF(AND($B52&lt;&gt;"",C$11&lt;&gt;""),IF(COUNTIF(Matches[JOURNEY],"=" &amp; $B52 &amp; " to " &amp; C$11)&gt;0,"X","-"),"")</f>
        <v/>
      </c>
      <c r="D52" s="101" t="str">
        <f ca="1">IF(AND($B52&lt;&gt;"",D$11&lt;&gt;""),IF(COUNTIF(Matches[JOURNEY],"=" &amp; $B52 &amp; " to " &amp; D$11)&gt;0,"X","-"),"")</f>
        <v/>
      </c>
      <c r="E52" s="101" t="str">
        <f ca="1">IF(AND($B52&lt;&gt;"",E$11&lt;&gt;""),IF(COUNTIF(Matches[JOURNEY],"=" &amp; $B52 &amp; " to " &amp; E$11)&gt;0,"X","-"),"")</f>
        <v/>
      </c>
      <c r="F52" s="101" t="str">
        <f ca="1">IF(AND($B52&lt;&gt;"",F$11&lt;&gt;""),IF(COUNTIF(Matches[JOURNEY],"=" &amp; $B52 &amp; " to " &amp; F$11)&gt;0,"X","-"),"")</f>
        <v/>
      </c>
      <c r="G52" s="101" t="str">
        <f ca="1">IF(AND($B52&lt;&gt;"",G$11&lt;&gt;""),IF(COUNTIF(Matches[JOURNEY],"=" &amp; $B52 &amp; " to " &amp; G$11)&gt;0,"X","-"),"")</f>
        <v/>
      </c>
      <c r="H52" s="101" t="str">
        <f ca="1">IF(AND($B52&lt;&gt;"",H$11&lt;&gt;""),IF(COUNTIF(Matches[JOURNEY],"=" &amp; $B52 &amp; " to " &amp; H$11)&gt;0,"X","-"),"")</f>
        <v/>
      </c>
      <c r="I52" s="101" t="str">
        <f ca="1">IF(AND($B52&lt;&gt;"",I$11&lt;&gt;""),IF(COUNTIF(Matches[JOURNEY],"=" &amp; $B52 &amp; " to " &amp; I$11)&gt;0,"X","-"),"")</f>
        <v/>
      </c>
      <c r="J52" s="101" t="str">
        <f ca="1">IF(AND($B52&lt;&gt;"",J$11&lt;&gt;""),IF(COUNTIF(Matches[JOURNEY],"=" &amp; $B52 &amp; " to " &amp; J$11)&gt;0,"X","-"),"")</f>
        <v/>
      </c>
      <c r="K52" s="101" t="str">
        <f ca="1">IF(AND($B52&lt;&gt;"",K$11&lt;&gt;""),IF(COUNTIF(Matches[JOURNEY],"=" &amp; $B52 &amp; " to " &amp; K$11)&gt;0,"X","-"),"")</f>
        <v/>
      </c>
      <c r="L52" s="101" t="str">
        <f ca="1">IF(AND($B52&lt;&gt;"",L$11&lt;&gt;""),IF(COUNTIF(Matches[JOURNEY],"=" &amp; $B52 &amp; " to " &amp; L$11)&gt;0,"X","-"),"")</f>
        <v/>
      </c>
      <c r="M52" s="101" t="str">
        <f ca="1">IF(AND($B52&lt;&gt;"",M$11&lt;&gt;""),IF(COUNTIF(Matches[JOURNEY],"=" &amp; $B52 &amp; " to " &amp; M$11)&gt;0,"X","-"),"")</f>
        <v/>
      </c>
      <c r="N52" s="101" t="str">
        <f>IF(AND($B52&lt;&gt;"",N$11&lt;&gt;""),IF(COUNTIF(Matches[JOURNEY],"=" &amp; $B52 &amp; " to " &amp; N$11)&gt;0,"X","-"),"")</f>
        <v/>
      </c>
      <c r="O52" s="101" t="str">
        <f>IF(AND($B52&lt;&gt;"",O$11&lt;&gt;""),IF(COUNTIF(Matches[JOURNEY],"=" &amp; $B52 &amp; " to " &amp; O$11)&gt;0,"X","-"),"")</f>
        <v/>
      </c>
      <c r="P52" s="101" t="str">
        <f>IF(AND($B52&lt;&gt;"",P$11&lt;&gt;""),IF(COUNTIF(Matches[JOURNEY],"=" &amp; $B52 &amp; " to " &amp; P$11)&gt;0,"X","-"),"")</f>
        <v/>
      </c>
      <c r="Q52" s="101" t="str">
        <f>IF(AND($B52&lt;&gt;"",Q$11&lt;&gt;""),IF(COUNTIF(Matches[JOURNEY],"=" &amp; $B52 &amp; " to " &amp; Q$11)&gt;0,"X","-"),"")</f>
        <v/>
      </c>
      <c r="R52" s="101" t="str">
        <f>IF(AND($B52&lt;&gt;"",R$11&lt;&gt;""),IF(COUNTIF(Matches[JOURNEY],"=" &amp; $B52 &amp; " to " &amp; R$11)&gt;0,"X","-"),"")</f>
        <v/>
      </c>
      <c r="S52" s="101" t="str">
        <f>IF(AND($B52&lt;&gt;"",S$11&lt;&gt;""),IF(COUNTIF(Matches[JOURNEY],"=" &amp; $B52 &amp; " to " &amp; S$11)&gt;0,"X","-"),"")</f>
        <v/>
      </c>
      <c r="T52" s="101" t="str">
        <f>IF(AND($B52&lt;&gt;"",T$11&lt;&gt;""),IF(COUNTIF(Matches[JOURNEY],"=" &amp; $B52 &amp; " to " &amp; T$11)&gt;0,"X","-"),"")</f>
        <v/>
      </c>
      <c r="U52" s="101" t="str">
        <f>IF(AND($B52&lt;&gt;"",U$11&lt;&gt;""),IF(COUNTIF(Matches[JOURNEY],"=" &amp; $B52 &amp; " to " &amp; U$11)&gt;0,"X","-"),"")</f>
        <v/>
      </c>
      <c r="V52" s="101" t="str">
        <f>IF(AND($B52&lt;&gt;"",V$11&lt;&gt;""),IF(COUNTIF(Matches[JOURNEY],"=" &amp; $B52 &amp; " to " &amp; V$11)&gt;0,"X","-"),"")</f>
        <v/>
      </c>
      <c r="W52" s="101" t="str">
        <f>IF(AND($B52&lt;&gt;"",W$11&lt;&gt;""),IF(COUNTIF(Matches[JOURNEY],"=" &amp; $B52 &amp; " to " &amp; W$11)&gt;0,"X","-"),"")</f>
        <v/>
      </c>
      <c r="X52" s="101" t="str">
        <f>IF(AND($B52&lt;&gt;"",X$11&lt;&gt;""),IF(COUNTIF(Matches[JOURNEY],"=" &amp; $B52 &amp; " to " &amp; X$11)&gt;0,"X","-"),"")</f>
        <v/>
      </c>
      <c r="Y52" s="101" t="str">
        <f>IF(AND($B52&lt;&gt;"",Y$11&lt;&gt;""),IF(COUNTIF(Matches[JOURNEY],"=" &amp; $B52 &amp; " to " &amp; Y$11)&gt;0,"X","-"),"")</f>
        <v/>
      </c>
      <c r="Z52" s="101" t="str">
        <f>IF(AND($B52&lt;&gt;"",Z$11&lt;&gt;""),IF(COUNTIF(Matches[JOURNEY],"=" &amp; $B52 &amp; " to " &amp; Z$11)&gt;0,"X","-"),"")</f>
        <v/>
      </c>
      <c r="AA52" s="101" t="str">
        <f>IF(AND($B52&lt;&gt;"",AA$11&lt;&gt;""),IF(COUNTIF(Matches[JOURNEY],"=" &amp; $B52 &amp; " to " &amp; AA$11)&gt;0,"X","-"),"")</f>
        <v/>
      </c>
      <c r="AB52" s="101" t="str">
        <f>IF(AND($B52&lt;&gt;"",AB$11&lt;&gt;""),IF(COUNTIF(Matches[JOURNEY],"=" &amp; $B52 &amp; " to " &amp; AB$11)&gt;0,"X","-"),"")</f>
        <v/>
      </c>
      <c r="AC52" s="101" t="str">
        <f>IF(AND($B52&lt;&gt;"",AC$11&lt;&gt;""),IF(COUNTIF(Matches[JOURNEY],"=" &amp; $B52 &amp; " to " &amp; AC$11)&gt;0,"X","-"),"")</f>
        <v/>
      </c>
      <c r="AD52" s="101" t="str">
        <f>IF(AND($B52&lt;&gt;"",AD$11&lt;&gt;""),IF(COUNTIF(Matches[JOURNEY],"=" &amp; $B52 &amp; " to " &amp; AD$11)&gt;0,"X","-"),"")</f>
        <v/>
      </c>
      <c r="AE52" s="101" t="str">
        <f>IF(AND($B52&lt;&gt;"",AE$11&lt;&gt;""),IF(COUNTIF(Matches[JOURNEY],"=" &amp; $B52 &amp; " to " &amp; AE$11)&gt;0,"X","-"),"")</f>
        <v/>
      </c>
      <c r="AF52" s="101" t="str">
        <f>IF(AND($B52&lt;&gt;"",AF$11&lt;&gt;""),IF(COUNTIF(Matches[JOURNEY],"=" &amp; $B52 &amp; " to " &amp; AF$11)&gt;0,"X","-"),"")</f>
        <v/>
      </c>
      <c r="AG52" s="101" t="str">
        <f>IF(AND($B52&lt;&gt;"",AG$11&lt;&gt;""),IF(COUNTIF(Matches[JOURNEY],"=" &amp; $B52 &amp; " to " &amp; AG$11)&gt;0,"X","-"),"")</f>
        <v/>
      </c>
      <c r="AH52" s="101" t="str">
        <f>IF(AND($B52&lt;&gt;"",AH$11&lt;&gt;""),IF(COUNTIF(Matches[JOURNEY],"=" &amp; $B52 &amp; " to " &amp; AH$11)&gt;0,"X","-"),"")</f>
        <v/>
      </c>
      <c r="AI52" s="101" t="str">
        <f>IF(AND($B52&lt;&gt;"",AI$11&lt;&gt;""),IF(COUNTIF(Matches[JOURNEY],"=" &amp; $B52 &amp; " to " &amp; AI$11)&gt;0,"X","-"),"")</f>
        <v/>
      </c>
      <c r="AJ52" s="101" t="str">
        <f>IF(AND($B52&lt;&gt;"",AJ$11&lt;&gt;""),IF(COUNTIF(Matches[JOURNEY],"=" &amp; $B52 &amp; " to " &amp; AJ$11)&gt;0,"X","-"),"")</f>
        <v/>
      </c>
      <c r="AK52" s="101" t="str">
        <f>IF(AND($B52&lt;&gt;"",AK$11&lt;&gt;""),IF(COUNTIF(Matches[JOURNEY],"=" &amp; $B52 &amp; " to " &amp; AK$11)&gt;0,"X","-"),"")</f>
        <v/>
      </c>
      <c r="AL52" s="101" t="str">
        <f>IF(AND($B52&lt;&gt;"",AL$11&lt;&gt;""),IF(COUNTIF(Matches[JOURNEY],"=" &amp; $B52 &amp; " to " &amp; AL$11)&gt;0,"X","-"),"")</f>
        <v/>
      </c>
      <c r="AM52" s="101" t="str">
        <f>IF(AND($B52&lt;&gt;"",AM$11&lt;&gt;""),IF(COUNTIF(Matches[JOURNEY],"=" &amp; $B52 &amp; " to " &amp; AM$11)&gt;0,"X","-"),"")</f>
        <v/>
      </c>
      <c r="AN52" s="101" t="str">
        <f>IF(AND($B52&lt;&gt;"",AN$11&lt;&gt;""),IF(COUNTIF(Matches[JOURNEY],"=" &amp; $B52 &amp; " to " &amp; AN$11)&gt;0,"X","-"),"")</f>
        <v/>
      </c>
      <c r="AO52" s="101" t="str">
        <f>IF(AND($B52&lt;&gt;"",AO$11&lt;&gt;""),IF(COUNTIF(Matches[JOURNEY],"=" &amp; $B52 &amp; " to " &amp; AO$11)&gt;0,"X","-"),"")</f>
        <v/>
      </c>
      <c r="AP52" s="101" t="str">
        <f>IF(AND($B52&lt;&gt;"",AP$11&lt;&gt;""),IF(COUNTIF(Matches[JOURNEY],"=" &amp; $B52 &amp; " to " &amp; AP$11)&gt;0,"X","-"),"")</f>
        <v/>
      </c>
      <c r="AQ52" s="101" t="str">
        <f>IF(AND($B52&lt;&gt;"",AQ$11&lt;&gt;""),IF(COUNTIF(Matches[JOURNEY],"=" &amp; $B52 &amp; " to " &amp; AQ$11)&gt;0,"X","-"),"")</f>
        <v/>
      </c>
      <c r="AR52" s="101" t="str">
        <f>IF(AND($B52&lt;&gt;"",AR$11&lt;&gt;""),IF(COUNTIF(Matches[JOURNEY],"=" &amp; $B52 &amp; " to " &amp; AR$11)&gt;0,"X","-"),"")</f>
        <v/>
      </c>
      <c r="AS52" s="101" t="str">
        <f>IF(AND($B52&lt;&gt;"",AS$11&lt;&gt;""),IF(COUNTIF(Matches[JOURNEY],"=" &amp; $B52 &amp; " to " &amp; AS$11)&gt;0,"X","-"),"")</f>
        <v/>
      </c>
      <c r="AT52" s="101" t="str">
        <f>IF(AND($B52&lt;&gt;"",AT$11&lt;&gt;""),IF(COUNTIF(Matches[JOURNEY],"=" &amp; $B52 &amp; " to " &amp; AT$11)&gt;0,"X","-"),"")</f>
        <v/>
      </c>
      <c r="AU52" s="101" t="str">
        <f>IF(AND($B52&lt;&gt;"",AU$11&lt;&gt;""),IF(COUNTIF(Matches[JOURNEY],"=" &amp; $B52 &amp; " to " &amp; AU$11)&gt;0,"X","-"),"")</f>
        <v/>
      </c>
      <c r="AV52" s="101" t="str">
        <f>IF(AND($B52&lt;&gt;"",AV$11&lt;&gt;""),IF(COUNTIF(Matches[JOURNEY],"=" &amp; $B52 &amp; " to " &amp; AV$11)&gt;0,"X","-"),"")</f>
        <v/>
      </c>
      <c r="AW52" s="101" t="str">
        <f>IF(AND($B52&lt;&gt;"",AW$11&lt;&gt;""),IF(COUNTIF(Matches[JOURNEY],"=" &amp; $B52 &amp; " to " &amp; AW$11)&gt;0,"X","-"),"")</f>
        <v/>
      </c>
      <c r="AX52" s="101" t="str">
        <f>IF(AND($B52&lt;&gt;"",AX$11&lt;&gt;""),IF(COUNTIF(Matches[JOURNEY],"=" &amp; $B52 &amp; " to " &amp; AX$11)&gt;0,"X","-"),"")</f>
        <v/>
      </c>
      <c r="AY52" s="101" t="str">
        <f>IF(AND($B52&lt;&gt;"",AY$11&lt;&gt;""),IF(COUNTIF(Matches[JOURNEY],"=" &amp; $B52 &amp; " to " &amp; AY$11)&gt;0,"X","-"),"")</f>
        <v/>
      </c>
      <c r="AZ52" s="101" t="str">
        <f>IF(AND($B52&lt;&gt;"",AZ$11&lt;&gt;""),IF(COUNTIF(Matches[JOURNEY],"=" &amp; $B52 &amp; " to " &amp; AZ$11)&gt;0,"X","-"),"")</f>
        <v/>
      </c>
      <c r="BA52" s="101" t="str">
        <f>IF(AND($B52&lt;&gt;"",BA$11&lt;&gt;""),IF(COUNTIF(Matches[JOURNEY],"=" &amp; $B52 &amp; " to " &amp; BA$11)&gt;0,"X","-"),"")</f>
        <v/>
      </c>
      <c r="BB52" s="101" t="str">
        <f>IF(AND($B52&lt;&gt;"",BB$11&lt;&gt;""),IF(COUNTIF(Matches[JOURNEY],"=" &amp; $B52 &amp; " to " &amp; BB$11)&gt;0,"X","-"),"")</f>
        <v/>
      </c>
      <c r="BC52" s="101" t="str">
        <f>IF(AND($B52&lt;&gt;"",BC$11&lt;&gt;""),IF(COUNTIF(Matches[JOURNEY],"=" &amp; $B52 &amp; " to " &amp; BC$11)&gt;0,"X","-"),"")</f>
        <v/>
      </c>
      <c r="BD52" s="101" t="str">
        <f>IF(AND($B52&lt;&gt;"",BD$11&lt;&gt;""),IF(COUNTIF(Matches[JOURNEY],"=" &amp; $B52 &amp; " to " &amp; BD$11)&gt;0,"X","-"),"")</f>
        <v/>
      </c>
      <c r="BE52" s="101" t="str">
        <f>IF(AND($B52&lt;&gt;"",BE$11&lt;&gt;""),IF(COUNTIF(Matches[JOURNEY],"=" &amp; $B52 &amp; " to " &amp; BE$11)&gt;0,"X","-"),"")</f>
        <v/>
      </c>
      <c r="BF52" s="101" t="str">
        <f>IF(AND($B52&lt;&gt;"",BF$11&lt;&gt;""),IF(COUNTIF(Matches[JOURNEY],"=" &amp; $B52 &amp; " to " &amp; BF$11)&gt;0,"X","-"),"")</f>
        <v/>
      </c>
      <c r="BG52" s="101" t="str">
        <f>IF(AND($B52&lt;&gt;"",BG$11&lt;&gt;""),IF(COUNTIF(Matches[JOURNEY],"=" &amp; $B52 &amp; " to " &amp; BG$11)&gt;0,"X","-"),"")</f>
        <v/>
      </c>
      <c r="BH52" s="101" t="str">
        <f>IF(AND($B52&lt;&gt;"",BH$11&lt;&gt;""),IF(COUNTIF(Matches[JOURNEY],"=" &amp; $B52 &amp; " to " &amp; BH$11)&gt;0,"X","-"),"")</f>
        <v/>
      </c>
      <c r="BI52" s="101" t="str">
        <f>IF(AND($B52&lt;&gt;"",BI$11&lt;&gt;""),IF(COUNTIF(Matches[JOURNEY],"=" &amp; $B52 &amp; " to " &amp; BI$11)&gt;0,"X","-"),"")</f>
        <v/>
      </c>
      <c r="BJ52" s="101" t="str">
        <f>IF(AND($B52&lt;&gt;"",BJ$11&lt;&gt;""),IF(COUNTIF(Matches[JOURNEY],"=" &amp; $B52 &amp; " to " &amp; BJ$11)&gt;0,"X","-"),"")</f>
        <v/>
      </c>
      <c r="BK52" s="101" t="str">
        <f>IF(AND($B52&lt;&gt;"",BK$11&lt;&gt;""),IF(COUNTIF(Matches[JOURNEY],"=" &amp; $B52 &amp; " to " &amp; BK$11)&gt;0,"X","-"),"")</f>
        <v/>
      </c>
      <c r="BL52" s="101" t="str">
        <f>IF(AND($B52&lt;&gt;"",BL$11&lt;&gt;""),IF(COUNTIF(Matches[JOURNEY],"=" &amp; $B52 &amp; " to " &amp; BL$11)&gt;0,"X","-"),"")</f>
        <v/>
      </c>
      <c r="BM52" s="101" t="str">
        <f>IF(AND($B52&lt;&gt;"",BM$11&lt;&gt;""),IF(COUNTIF(Matches[JOURNEY],"=" &amp; $B52 &amp; " to " &amp; BM$11)&gt;0,"X","-"),"")</f>
        <v/>
      </c>
      <c r="BN52" s="101" t="str">
        <f>IF(AND($B52&lt;&gt;"",BN$11&lt;&gt;""),IF(COUNTIF(Matches[JOURNEY],"=" &amp; $B52 &amp; " to " &amp; BN$11)&gt;0,"X","-"),"")</f>
        <v/>
      </c>
      <c r="BO52" s="101" t="str">
        <f>IF(AND($B52&lt;&gt;"",BO$11&lt;&gt;""),IF(COUNTIF(Matches[JOURNEY],"=" &amp; $B52 &amp; " to " &amp; BO$11)&gt;0,"X","-"),"")</f>
        <v/>
      </c>
      <c r="BP52" s="101" t="str">
        <f>IF(AND($B52&lt;&gt;"",BP$11&lt;&gt;""),IF(COUNTIF(Matches[JOURNEY],"=" &amp; $B52 &amp; " to " &amp; BP$11)&gt;0,"X","-"),"")</f>
        <v/>
      </c>
      <c r="BQ52" s="102">
        <f t="shared" ca="1" si="6"/>
        <v>0</v>
      </c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</row>
    <row r="53" spans="1:101" ht="21">
      <c r="A53" s="99" t="str">
        <f t="shared" si="7"/>
        <v/>
      </c>
      <c r="B53" s="100"/>
      <c r="C53" s="101" t="str">
        <f ca="1">IF(AND($B53&lt;&gt;"",C$11&lt;&gt;""),IF(COUNTIF(Matches[JOURNEY],"=" &amp; $B53 &amp; " to " &amp; C$11)&gt;0,"X","-"),"")</f>
        <v/>
      </c>
      <c r="D53" s="101" t="str">
        <f ca="1">IF(AND($B53&lt;&gt;"",D$11&lt;&gt;""),IF(COUNTIF(Matches[JOURNEY],"=" &amp; $B53 &amp; " to " &amp; D$11)&gt;0,"X","-"),"")</f>
        <v/>
      </c>
      <c r="E53" s="101" t="str">
        <f ca="1">IF(AND($B53&lt;&gt;"",E$11&lt;&gt;""),IF(COUNTIF(Matches[JOURNEY],"=" &amp; $B53 &amp; " to " &amp; E$11)&gt;0,"X","-"),"")</f>
        <v/>
      </c>
      <c r="F53" s="101" t="str">
        <f ca="1">IF(AND($B53&lt;&gt;"",F$11&lt;&gt;""),IF(COUNTIF(Matches[JOURNEY],"=" &amp; $B53 &amp; " to " &amp; F$11)&gt;0,"X","-"),"")</f>
        <v/>
      </c>
      <c r="G53" s="101" t="str">
        <f ca="1">IF(AND($B53&lt;&gt;"",G$11&lt;&gt;""),IF(COUNTIF(Matches[JOURNEY],"=" &amp; $B53 &amp; " to " &amp; G$11)&gt;0,"X","-"),"")</f>
        <v/>
      </c>
      <c r="H53" s="101" t="str">
        <f ca="1">IF(AND($B53&lt;&gt;"",H$11&lt;&gt;""),IF(COUNTIF(Matches[JOURNEY],"=" &amp; $B53 &amp; " to " &amp; H$11)&gt;0,"X","-"),"")</f>
        <v/>
      </c>
      <c r="I53" s="101" t="str">
        <f ca="1">IF(AND($B53&lt;&gt;"",I$11&lt;&gt;""),IF(COUNTIF(Matches[JOURNEY],"=" &amp; $B53 &amp; " to " &amp; I$11)&gt;0,"X","-"),"")</f>
        <v/>
      </c>
      <c r="J53" s="101" t="str">
        <f ca="1">IF(AND($B53&lt;&gt;"",J$11&lt;&gt;""),IF(COUNTIF(Matches[JOURNEY],"=" &amp; $B53 &amp; " to " &amp; J$11)&gt;0,"X","-"),"")</f>
        <v/>
      </c>
      <c r="K53" s="101" t="str">
        <f ca="1">IF(AND($B53&lt;&gt;"",K$11&lt;&gt;""),IF(COUNTIF(Matches[JOURNEY],"=" &amp; $B53 &amp; " to " &amp; K$11)&gt;0,"X","-"),"")</f>
        <v/>
      </c>
      <c r="L53" s="101" t="str">
        <f ca="1">IF(AND($B53&lt;&gt;"",L$11&lt;&gt;""),IF(COUNTIF(Matches[JOURNEY],"=" &amp; $B53 &amp; " to " &amp; L$11)&gt;0,"X","-"),"")</f>
        <v/>
      </c>
      <c r="M53" s="101" t="str">
        <f ca="1">IF(AND($B53&lt;&gt;"",M$11&lt;&gt;""),IF(COUNTIF(Matches[JOURNEY],"=" &amp; $B53 &amp; " to " &amp; M$11)&gt;0,"X","-"),"")</f>
        <v/>
      </c>
      <c r="N53" s="101" t="str">
        <f>IF(AND($B53&lt;&gt;"",N$11&lt;&gt;""),IF(COUNTIF(Matches[JOURNEY],"=" &amp; $B53 &amp; " to " &amp; N$11)&gt;0,"X","-"),"")</f>
        <v/>
      </c>
      <c r="O53" s="101" t="str">
        <f>IF(AND($B53&lt;&gt;"",O$11&lt;&gt;""),IF(COUNTIF(Matches[JOURNEY],"=" &amp; $B53 &amp; " to " &amp; O$11)&gt;0,"X","-"),"")</f>
        <v/>
      </c>
      <c r="P53" s="101" t="str">
        <f>IF(AND($B53&lt;&gt;"",P$11&lt;&gt;""),IF(COUNTIF(Matches[JOURNEY],"=" &amp; $B53 &amp; " to " &amp; P$11)&gt;0,"X","-"),"")</f>
        <v/>
      </c>
      <c r="Q53" s="101" t="str">
        <f>IF(AND($B53&lt;&gt;"",Q$11&lt;&gt;""),IF(COUNTIF(Matches[JOURNEY],"=" &amp; $B53 &amp; " to " &amp; Q$11)&gt;0,"X","-"),"")</f>
        <v/>
      </c>
      <c r="R53" s="101" t="str">
        <f>IF(AND($B53&lt;&gt;"",R$11&lt;&gt;""),IF(COUNTIF(Matches[JOURNEY],"=" &amp; $B53 &amp; " to " &amp; R$11)&gt;0,"X","-"),"")</f>
        <v/>
      </c>
      <c r="S53" s="101" t="str">
        <f>IF(AND($B53&lt;&gt;"",S$11&lt;&gt;""),IF(COUNTIF(Matches[JOURNEY],"=" &amp; $B53 &amp; " to " &amp; S$11)&gt;0,"X","-"),"")</f>
        <v/>
      </c>
      <c r="T53" s="101" t="str">
        <f>IF(AND($B53&lt;&gt;"",T$11&lt;&gt;""),IF(COUNTIF(Matches[JOURNEY],"=" &amp; $B53 &amp; " to " &amp; T$11)&gt;0,"X","-"),"")</f>
        <v/>
      </c>
      <c r="U53" s="101" t="str">
        <f>IF(AND($B53&lt;&gt;"",U$11&lt;&gt;""),IF(COUNTIF(Matches[JOURNEY],"=" &amp; $B53 &amp; " to " &amp; U$11)&gt;0,"X","-"),"")</f>
        <v/>
      </c>
      <c r="V53" s="101" t="str">
        <f>IF(AND($B53&lt;&gt;"",V$11&lt;&gt;""),IF(COUNTIF(Matches[JOURNEY],"=" &amp; $B53 &amp; " to " &amp; V$11)&gt;0,"X","-"),"")</f>
        <v/>
      </c>
      <c r="W53" s="101" t="str">
        <f>IF(AND($B53&lt;&gt;"",W$11&lt;&gt;""),IF(COUNTIF(Matches[JOURNEY],"=" &amp; $B53 &amp; " to " &amp; W$11)&gt;0,"X","-"),"")</f>
        <v/>
      </c>
      <c r="X53" s="101" t="str">
        <f>IF(AND($B53&lt;&gt;"",X$11&lt;&gt;""),IF(COUNTIF(Matches[JOURNEY],"=" &amp; $B53 &amp; " to " &amp; X$11)&gt;0,"X","-"),"")</f>
        <v/>
      </c>
      <c r="Y53" s="101" t="str">
        <f>IF(AND($B53&lt;&gt;"",Y$11&lt;&gt;""),IF(COUNTIF(Matches[JOURNEY],"=" &amp; $B53 &amp; " to " &amp; Y$11)&gt;0,"X","-"),"")</f>
        <v/>
      </c>
      <c r="Z53" s="101" t="str">
        <f>IF(AND($B53&lt;&gt;"",Z$11&lt;&gt;""),IF(COUNTIF(Matches[JOURNEY],"=" &amp; $B53 &amp; " to " &amp; Z$11)&gt;0,"X","-"),"")</f>
        <v/>
      </c>
      <c r="AA53" s="101" t="str">
        <f>IF(AND($B53&lt;&gt;"",AA$11&lt;&gt;""),IF(COUNTIF(Matches[JOURNEY],"=" &amp; $B53 &amp; " to " &amp; AA$11)&gt;0,"X","-"),"")</f>
        <v/>
      </c>
      <c r="AB53" s="101" t="str">
        <f>IF(AND($B53&lt;&gt;"",AB$11&lt;&gt;""),IF(COUNTIF(Matches[JOURNEY],"=" &amp; $B53 &amp; " to " &amp; AB$11)&gt;0,"X","-"),"")</f>
        <v/>
      </c>
      <c r="AC53" s="101" t="str">
        <f>IF(AND($B53&lt;&gt;"",AC$11&lt;&gt;""),IF(COUNTIF(Matches[JOURNEY],"=" &amp; $B53 &amp; " to " &amp; AC$11)&gt;0,"X","-"),"")</f>
        <v/>
      </c>
      <c r="AD53" s="101" t="str">
        <f>IF(AND($B53&lt;&gt;"",AD$11&lt;&gt;""),IF(COUNTIF(Matches[JOURNEY],"=" &amp; $B53 &amp; " to " &amp; AD$11)&gt;0,"X","-"),"")</f>
        <v/>
      </c>
      <c r="AE53" s="101" t="str">
        <f>IF(AND($B53&lt;&gt;"",AE$11&lt;&gt;""),IF(COUNTIF(Matches[JOURNEY],"=" &amp; $B53 &amp; " to " &amp; AE$11)&gt;0,"X","-"),"")</f>
        <v/>
      </c>
      <c r="AF53" s="101" t="str">
        <f>IF(AND($B53&lt;&gt;"",AF$11&lt;&gt;""),IF(COUNTIF(Matches[JOURNEY],"=" &amp; $B53 &amp; " to " &amp; AF$11)&gt;0,"X","-"),"")</f>
        <v/>
      </c>
      <c r="AG53" s="101" t="str">
        <f>IF(AND($B53&lt;&gt;"",AG$11&lt;&gt;""),IF(COUNTIF(Matches[JOURNEY],"=" &amp; $B53 &amp; " to " &amp; AG$11)&gt;0,"X","-"),"")</f>
        <v/>
      </c>
      <c r="AH53" s="101" t="str">
        <f>IF(AND($B53&lt;&gt;"",AH$11&lt;&gt;""),IF(COUNTIF(Matches[JOURNEY],"=" &amp; $B53 &amp; " to " &amp; AH$11)&gt;0,"X","-"),"")</f>
        <v/>
      </c>
      <c r="AI53" s="101" t="str">
        <f>IF(AND($B53&lt;&gt;"",AI$11&lt;&gt;""),IF(COUNTIF(Matches[JOURNEY],"=" &amp; $B53 &amp; " to " &amp; AI$11)&gt;0,"X","-"),"")</f>
        <v/>
      </c>
      <c r="AJ53" s="101" t="str">
        <f>IF(AND($B53&lt;&gt;"",AJ$11&lt;&gt;""),IF(COUNTIF(Matches[JOURNEY],"=" &amp; $B53 &amp; " to " &amp; AJ$11)&gt;0,"X","-"),"")</f>
        <v/>
      </c>
      <c r="AK53" s="101" t="str">
        <f>IF(AND($B53&lt;&gt;"",AK$11&lt;&gt;""),IF(COUNTIF(Matches[JOURNEY],"=" &amp; $B53 &amp; " to " &amp; AK$11)&gt;0,"X","-"),"")</f>
        <v/>
      </c>
      <c r="AL53" s="101" t="str">
        <f>IF(AND($B53&lt;&gt;"",AL$11&lt;&gt;""),IF(COUNTIF(Matches[JOURNEY],"=" &amp; $B53 &amp; " to " &amp; AL$11)&gt;0,"X","-"),"")</f>
        <v/>
      </c>
      <c r="AM53" s="101" t="str">
        <f>IF(AND($B53&lt;&gt;"",AM$11&lt;&gt;""),IF(COUNTIF(Matches[JOURNEY],"=" &amp; $B53 &amp; " to " &amp; AM$11)&gt;0,"X","-"),"")</f>
        <v/>
      </c>
      <c r="AN53" s="101" t="str">
        <f>IF(AND($B53&lt;&gt;"",AN$11&lt;&gt;""),IF(COUNTIF(Matches[JOURNEY],"=" &amp; $B53 &amp; " to " &amp; AN$11)&gt;0,"X","-"),"")</f>
        <v/>
      </c>
      <c r="AO53" s="101" t="str">
        <f>IF(AND($B53&lt;&gt;"",AO$11&lt;&gt;""),IF(COUNTIF(Matches[JOURNEY],"=" &amp; $B53 &amp; " to " &amp; AO$11)&gt;0,"X","-"),"")</f>
        <v/>
      </c>
      <c r="AP53" s="101" t="str">
        <f>IF(AND($B53&lt;&gt;"",AP$11&lt;&gt;""),IF(COUNTIF(Matches[JOURNEY],"=" &amp; $B53 &amp; " to " &amp; AP$11)&gt;0,"X","-"),"")</f>
        <v/>
      </c>
      <c r="AQ53" s="101" t="str">
        <f>IF(AND($B53&lt;&gt;"",AQ$11&lt;&gt;""),IF(COUNTIF(Matches[JOURNEY],"=" &amp; $B53 &amp; " to " &amp; AQ$11)&gt;0,"X","-"),"")</f>
        <v/>
      </c>
      <c r="AR53" s="101" t="str">
        <f>IF(AND($B53&lt;&gt;"",AR$11&lt;&gt;""),IF(COUNTIF(Matches[JOURNEY],"=" &amp; $B53 &amp; " to " &amp; AR$11)&gt;0,"X","-"),"")</f>
        <v/>
      </c>
      <c r="AS53" s="101" t="str">
        <f>IF(AND($B53&lt;&gt;"",AS$11&lt;&gt;""),IF(COUNTIF(Matches[JOURNEY],"=" &amp; $B53 &amp; " to " &amp; AS$11)&gt;0,"X","-"),"")</f>
        <v/>
      </c>
      <c r="AT53" s="101" t="str">
        <f>IF(AND($B53&lt;&gt;"",AT$11&lt;&gt;""),IF(COUNTIF(Matches[JOURNEY],"=" &amp; $B53 &amp; " to " &amp; AT$11)&gt;0,"X","-"),"")</f>
        <v/>
      </c>
      <c r="AU53" s="101" t="str">
        <f>IF(AND($B53&lt;&gt;"",AU$11&lt;&gt;""),IF(COUNTIF(Matches[JOURNEY],"=" &amp; $B53 &amp; " to " &amp; AU$11)&gt;0,"X","-"),"")</f>
        <v/>
      </c>
      <c r="AV53" s="101" t="str">
        <f>IF(AND($B53&lt;&gt;"",AV$11&lt;&gt;""),IF(COUNTIF(Matches[JOURNEY],"=" &amp; $B53 &amp; " to " &amp; AV$11)&gt;0,"X","-"),"")</f>
        <v/>
      </c>
      <c r="AW53" s="101" t="str">
        <f>IF(AND($B53&lt;&gt;"",AW$11&lt;&gt;""),IF(COUNTIF(Matches[JOURNEY],"=" &amp; $B53 &amp; " to " &amp; AW$11)&gt;0,"X","-"),"")</f>
        <v/>
      </c>
      <c r="AX53" s="101" t="str">
        <f>IF(AND($B53&lt;&gt;"",AX$11&lt;&gt;""),IF(COUNTIF(Matches[JOURNEY],"=" &amp; $B53 &amp; " to " &amp; AX$11)&gt;0,"X","-"),"")</f>
        <v/>
      </c>
      <c r="AY53" s="101" t="str">
        <f>IF(AND($B53&lt;&gt;"",AY$11&lt;&gt;""),IF(COUNTIF(Matches[JOURNEY],"=" &amp; $B53 &amp; " to " &amp; AY$11)&gt;0,"X","-"),"")</f>
        <v/>
      </c>
      <c r="AZ53" s="101" t="str">
        <f>IF(AND($B53&lt;&gt;"",AZ$11&lt;&gt;""),IF(COUNTIF(Matches[JOURNEY],"=" &amp; $B53 &amp; " to " &amp; AZ$11)&gt;0,"X","-"),"")</f>
        <v/>
      </c>
      <c r="BA53" s="101" t="str">
        <f>IF(AND($B53&lt;&gt;"",BA$11&lt;&gt;""),IF(COUNTIF(Matches[JOURNEY],"=" &amp; $B53 &amp; " to " &amp; BA$11)&gt;0,"X","-"),"")</f>
        <v/>
      </c>
      <c r="BB53" s="101" t="str">
        <f>IF(AND($B53&lt;&gt;"",BB$11&lt;&gt;""),IF(COUNTIF(Matches[JOURNEY],"=" &amp; $B53 &amp; " to " &amp; BB$11)&gt;0,"X","-"),"")</f>
        <v/>
      </c>
      <c r="BC53" s="101" t="str">
        <f>IF(AND($B53&lt;&gt;"",BC$11&lt;&gt;""),IF(COUNTIF(Matches[JOURNEY],"=" &amp; $B53 &amp; " to " &amp; BC$11)&gt;0,"X","-"),"")</f>
        <v/>
      </c>
      <c r="BD53" s="101" t="str">
        <f>IF(AND($B53&lt;&gt;"",BD$11&lt;&gt;""),IF(COUNTIF(Matches[JOURNEY],"=" &amp; $B53 &amp; " to " &amp; BD$11)&gt;0,"X","-"),"")</f>
        <v/>
      </c>
      <c r="BE53" s="101" t="str">
        <f>IF(AND($B53&lt;&gt;"",BE$11&lt;&gt;""),IF(COUNTIF(Matches[JOURNEY],"=" &amp; $B53 &amp; " to " &amp; BE$11)&gt;0,"X","-"),"")</f>
        <v/>
      </c>
      <c r="BF53" s="101" t="str">
        <f>IF(AND($B53&lt;&gt;"",BF$11&lt;&gt;""),IF(COUNTIF(Matches[JOURNEY],"=" &amp; $B53 &amp; " to " &amp; BF$11)&gt;0,"X","-"),"")</f>
        <v/>
      </c>
      <c r="BG53" s="101" t="str">
        <f>IF(AND($B53&lt;&gt;"",BG$11&lt;&gt;""),IF(COUNTIF(Matches[JOURNEY],"=" &amp; $B53 &amp; " to " &amp; BG$11)&gt;0,"X","-"),"")</f>
        <v/>
      </c>
      <c r="BH53" s="101" t="str">
        <f>IF(AND($B53&lt;&gt;"",BH$11&lt;&gt;""),IF(COUNTIF(Matches[JOURNEY],"=" &amp; $B53 &amp; " to " &amp; BH$11)&gt;0,"X","-"),"")</f>
        <v/>
      </c>
      <c r="BI53" s="101" t="str">
        <f>IF(AND($B53&lt;&gt;"",BI$11&lt;&gt;""),IF(COUNTIF(Matches[JOURNEY],"=" &amp; $B53 &amp; " to " &amp; BI$11)&gt;0,"X","-"),"")</f>
        <v/>
      </c>
      <c r="BJ53" s="101" t="str">
        <f>IF(AND($B53&lt;&gt;"",BJ$11&lt;&gt;""),IF(COUNTIF(Matches[JOURNEY],"=" &amp; $B53 &amp; " to " &amp; BJ$11)&gt;0,"X","-"),"")</f>
        <v/>
      </c>
      <c r="BK53" s="101" t="str">
        <f>IF(AND($B53&lt;&gt;"",BK$11&lt;&gt;""),IF(COUNTIF(Matches[JOURNEY],"=" &amp; $B53 &amp; " to " &amp; BK$11)&gt;0,"X","-"),"")</f>
        <v/>
      </c>
      <c r="BL53" s="101" t="str">
        <f>IF(AND($B53&lt;&gt;"",BL$11&lt;&gt;""),IF(COUNTIF(Matches[JOURNEY],"=" &amp; $B53 &amp; " to " &amp; BL$11)&gt;0,"X","-"),"")</f>
        <v/>
      </c>
      <c r="BM53" s="101" t="str">
        <f>IF(AND($B53&lt;&gt;"",BM$11&lt;&gt;""),IF(COUNTIF(Matches[JOURNEY],"=" &amp; $B53 &amp; " to " &amp; BM$11)&gt;0,"X","-"),"")</f>
        <v/>
      </c>
      <c r="BN53" s="101" t="str">
        <f>IF(AND($B53&lt;&gt;"",BN$11&lt;&gt;""),IF(COUNTIF(Matches[JOURNEY],"=" &amp; $B53 &amp; " to " &amp; BN$11)&gt;0,"X","-"),"")</f>
        <v/>
      </c>
      <c r="BO53" s="101" t="str">
        <f>IF(AND($B53&lt;&gt;"",BO$11&lt;&gt;""),IF(COUNTIF(Matches[JOURNEY],"=" &amp; $B53 &amp; " to " &amp; BO$11)&gt;0,"X","-"),"")</f>
        <v/>
      </c>
      <c r="BP53" s="101" t="str">
        <f>IF(AND($B53&lt;&gt;"",BP$11&lt;&gt;""),IF(COUNTIF(Matches[JOURNEY],"=" &amp; $B53 &amp; " to " &amp; BP$11)&gt;0,"X","-"),"")</f>
        <v/>
      </c>
      <c r="BQ53" s="102">
        <f t="shared" ca="1" si="6"/>
        <v>0</v>
      </c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</row>
    <row r="54" spans="1:101" ht="21">
      <c r="A54" s="99" t="str">
        <f t="shared" si="7"/>
        <v/>
      </c>
      <c r="B54" s="100"/>
      <c r="C54" s="101" t="str">
        <f ca="1">IF(AND($B54&lt;&gt;"",C$11&lt;&gt;""),IF(COUNTIF(Matches[JOURNEY],"=" &amp; $B54 &amp; " to " &amp; C$11)&gt;0,"X","-"),"")</f>
        <v/>
      </c>
      <c r="D54" s="101" t="str">
        <f ca="1">IF(AND($B54&lt;&gt;"",D$11&lt;&gt;""),IF(COUNTIF(Matches[JOURNEY],"=" &amp; $B54 &amp; " to " &amp; D$11)&gt;0,"X","-"),"")</f>
        <v/>
      </c>
      <c r="E54" s="101" t="str">
        <f ca="1">IF(AND($B54&lt;&gt;"",E$11&lt;&gt;""),IF(COUNTIF(Matches[JOURNEY],"=" &amp; $B54 &amp; " to " &amp; E$11)&gt;0,"X","-"),"")</f>
        <v/>
      </c>
      <c r="F54" s="101" t="str">
        <f ca="1">IF(AND($B54&lt;&gt;"",F$11&lt;&gt;""),IF(COUNTIF(Matches[JOURNEY],"=" &amp; $B54 &amp; " to " &amp; F$11)&gt;0,"X","-"),"")</f>
        <v/>
      </c>
      <c r="G54" s="101" t="str">
        <f ca="1">IF(AND($B54&lt;&gt;"",G$11&lt;&gt;""),IF(COUNTIF(Matches[JOURNEY],"=" &amp; $B54 &amp; " to " &amp; G$11)&gt;0,"X","-"),"")</f>
        <v/>
      </c>
      <c r="H54" s="101" t="str">
        <f ca="1">IF(AND($B54&lt;&gt;"",H$11&lt;&gt;""),IF(COUNTIF(Matches[JOURNEY],"=" &amp; $B54 &amp; " to " &amp; H$11)&gt;0,"X","-"),"")</f>
        <v/>
      </c>
      <c r="I54" s="101" t="str">
        <f ca="1">IF(AND($B54&lt;&gt;"",I$11&lt;&gt;""),IF(COUNTIF(Matches[JOURNEY],"=" &amp; $B54 &amp; " to " &amp; I$11)&gt;0,"X","-"),"")</f>
        <v/>
      </c>
      <c r="J54" s="101" t="str">
        <f ca="1">IF(AND($B54&lt;&gt;"",J$11&lt;&gt;""),IF(COUNTIF(Matches[JOURNEY],"=" &amp; $B54 &amp; " to " &amp; J$11)&gt;0,"X","-"),"")</f>
        <v/>
      </c>
      <c r="K54" s="101" t="str">
        <f ca="1">IF(AND($B54&lt;&gt;"",K$11&lt;&gt;""),IF(COUNTIF(Matches[JOURNEY],"=" &amp; $B54 &amp; " to " &amp; K$11)&gt;0,"X","-"),"")</f>
        <v/>
      </c>
      <c r="L54" s="101" t="str">
        <f ca="1">IF(AND($B54&lt;&gt;"",L$11&lt;&gt;""),IF(COUNTIF(Matches[JOURNEY],"=" &amp; $B54 &amp; " to " &amp; L$11)&gt;0,"X","-"),"")</f>
        <v/>
      </c>
      <c r="M54" s="101" t="str">
        <f ca="1">IF(AND($B54&lt;&gt;"",M$11&lt;&gt;""),IF(COUNTIF(Matches[JOURNEY],"=" &amp; $B54 &amp; " to " &amp; M$11)&gt;0,"X","-"),"")</f>
        <v/>
      </c>
      <c r="N54" s="101" t="str">
        <f>IF(AND($B54&lt;&gt;"",N$11&lt;&gt;""),IF(COUNTIF(Matches[JOURNEY],"=" &amp; $B54 &amp; " to " &amp; N$11)&gt;0,"X","-"),"")</f>
        <v/>
      </c>
      <c r="O54" s="101" t="str">
        <f>IF(AND($B54&lt;&gt;"",O$11&lt;&gt;""),IF(COUNTIF(Matches[JOURNEY],"=" &amp; $B54 &amp; " to " &amp; O$11)&gt;0,"X","-"),"")</f>
        <v/>
      </c>
      <c r="P54" s="101" t="str">
        <f>IF(AND($B54&lt;&gt;"",P$11&lt;&gt;""),IF(COUNTIF(Matches[JOURNEY],"=" &amp; $B54 &amp; " to " &amp; P$11)&gt;0,"X","-"),"")</f>
        <v/>
      </c>
      <c r="Q54" s="101" t="str">
        <f>IF(AND($B54&lt;&gt;"",Q$11&lt;&gt;""),IF(COUNTIF(Matches[JOURNEY],"=" &amp; $B54 &amp; " to " &amp; Q$11)&gt;0,"X","-"),"")</f>
        <v/>
      </c>
      <c r="R54" s="101" t="str">
        <f>IF(AND($B54&lt;&gt;"",R$11&lt;&gt;""),IF(COUNTIF(Matches[JOURNEY],"=" &amp; $B54 &amp; " to " &amp; R$11)&gt;0,"X","-"),"")</f>
        <v/>
      </c>
      <c r="S54" s="101" t="str">
        <f>IF(AND($B54&lt;&gt;"",S$11&lt;&gt;""),IF(COUNTIF(Matches[JOURNEY],"=" &amp; $B54 &amp; " to " &amp; S$11)&gt;0,"X","-"),"")</f>
        <v/>
      </c>
      <c r="T54" s="101" t="str">
        <f>IF(AND($B54&lt;&gt;"",T$11&lt;&gt;""),IF(COUNTIF(Matches[JOURNEY],"=" &amp; $B54 &amp; " to " &amp; T$11)&gt;0,"X","-"),"")</f>
        <v/>
      </c>
      <c r="U54" s="101" t="str">
        <f>IF(AND($B54&lt;&gt;"",U$11&lt;&gt;""),IF(COUNTIF(Matches[JOURNEY],"=" &amp; $B54 &amp; " to " &amp; U$11)&gt;0,"X","-"),"")</f>
        <v/>
      </c>
      <c r="V54" s="101" t="str">
        <f>IF(AND($B54&lt;&gt;"",V$11&lt;&gt;""),IF(COUNTIF(Matches[JOURNEY],"=" &amp; $B54 &amp; " to " &amp; V$11)&gt;0,"X","-"),"")</f>
        <v/>
      </c>
      <c r="W54" s="101" t="str">
        <f>IF(AND($B54&lt;&gt;"",W$11&lt;&gt;""),IF(COUNTIF(Matches[JOURNEY],"=" &amp; $B54 &amp; " to " &amp; W$11)&gt;0,"X","-"),"")</f>
        <v/>
      </c>
      <c r="X54" s="101" t="str">
        <f>IF(AND($B54&lt;&gt;"",X$11&lt;&gt;""),IF(COUNTIF(Matches[JOURNEY],"=" &amp; $B54 &amp; " to " &amp; X$11)&gt;0,"X","-"),"")</f>
        <v/>
      </c>
      <c r="Y54" s="101" t="str">
        <f>IF(AND($B54&lt;&gt;"",Y$11&lt;&gt;""),IF(COUNTIF(Matches[JOURNEY],"=" &amp; $B54 &amp; " to " &amp; Y$11)&gt;0,"X","-"),"")</f>
        <v/>
      </c>
      <c r="Z54" s="101" t="str">
        <f>IF(AND($B54&lt;&gt;"",Z$11&lt;&gt;""),IF(COUNTIF(Matches[JOURNEY],"=" &amp; $B54 &amp; " to " &amp; Z$11)&gt;0,"X","-"),"")</f>
        <v/>
      </c>
      <c r="AA54" s="101" t="str">
        <f>IF(AND($B54&lt;&gt;"",AA$11&lt;&gt;""),IF(COUNTIF(Matches[JOURNEY],"=" &amp; $B54 &amp; " to " &amp; AA$11)&gt;0,"X","-"),"")</f>
        <v/>
      </c>
      <c r="AB54" s="101" t="str">
        <f>IF(AND($B54&lt;&gt;"",AB$11&lt;&gt;""),IF(COUNTIF(Matches[JOURNEY],"=" &amp; $B54 &amp; " to " &amp; AB$11)&gt;0,"X","-"),"")</f>
        <v/>
      </c>
      <c r="AC54" s="101" t="str">
        <f>IF(AND($B54&lt;&gt;"",AC$11&lt;&gt;""),IF(COUNTIF(Matches[JOURNEY],"=" &amp; $B54 &amp; " to " &amp; AC$11)&gt;0,"X","-"),"")</f>
        <v/>
      </c>
      <c r="AD54" s="101" t="str">
        <f>IF(AND($B54&lt;&gt;"",AD$11&lt;&gt;""),IF(COUNTIF(Matches[JOURNEY],"=" &amp; $B54 &amp; " to " &amp; AD$11)&gt;0,"X","-"),"")</f>
        <v/>
      </c>
      <c r="AE54" s="101" t="str">
        <f>IF(AND($B54&lt;&gt;"",AE$11&lt;&gt;""),IF(COUNTIF(Matches[JOURNEY],"=" &amp; $B54 &amp; " to " &amp; AE$11)&gt;0,"X","-"),"")</f>
        <v/>
      </c>
      <c r="AF54" s="101" t="str">
        <f>IF(AND($B54&lt;&gt;"",AF$11&lt;&gt;""),IF(COUNTIF(Matches[JOURNEY],"=" &amp; $B54 &amp; " to " &amp; AF$11)&gt;0,"X","-"),"")</f>
        <v/>
      </c>
      <c r="AG54" s="101" t="str">
        <f>IF(AND($B54&lt;&gt;"",AG$11&lt;&gt;""),IF(COUNTIF(Matches[JOURNEY],"=" &amp; $B54 &amp; " to " &amp; AG$11)&gt;0,"X","-"),"")</f>
        <v/>
      </c>
      <c r="AH54" s="101" t="str">
        <f>IF(AND($B54&lt;&gt;"",AH$11&lt;&gt;""),IF(COUNTIF(Matches[JOURNEY],"=" &amp; $B54 &amp; " to " &amp; AH$11)&gt;0,"X","-"),"")</f>
        <v/>
      </c>
      <c r="AI54" s="101" t="str">
        <f>IF(AND($B54&lt;&gt;"",AI$11&lt;&gt;""),IF(COUNTIF(Matches[JOURNEY],"=" &amp; $B54 &amp; " to " &amp; AI$11)&gt;0,"X","-"),"")</f>
        <v/>
      </c>
      <c r="AJ54" s="101" t="str">
        <f>IF(AND($B54&lt;&gt;"",AJ$11&lt;&gt;""),IF(COUNTIF(Matches[JOURNEY],"=" &amp; $B54 &amp; " to " &amp; AJ$11)&gt;0,"X","-"),"")</f>
        <v/>
      </c>
      <c r="AK54" s="101" t="str">
        <f>IF(AND($B54&lt;&gt;"",AK$11&lt;&gt;""),IF(COUNTIF(Matches[JOURNEY],"=" &amp; $B54 &amp; " to " &amp; AK$11)&gt;0,"X","-"),"")</f>
        <v/>
      </c>
      <c r="AL54" s="101" t="str">
        <f>IF(AND($B54&lt;&gt;"",AL$11&lt;&gt;""),IF(COUNTIF(Matches[JOURNEY],"=" &amp; $B54 &amp; " to " &amp; AL$11)&gt;0,"X","-"),"")</f>
        <v/>
      </c>
      <c r="AM54" s="101" t="str">
        <f>IF(AND($B54&lt;&gt;"",AM$11&lt;&gt;""),IF(COUNTIF(Matches[JOURNEY],"=" &amp; $B54 &amp; " to " &amp; AM$11)&gt;0,"X","-"),"")</f>
        <v/>
      </c>
      <c r="AN54" s="101" t="str">
        <f>IF(AND($B54&lt;&gt;"",AN$11&lt;&gt;""),IF(COUNTIF(Matches[JOURNEY],"=" &amp; $B54 &amp; " to " &amp; AN$11)&gt;0,"X","-"),"")</f>
        <v/>
      </c>
      <c r="AO54" s="101" t="str">
        <f>IF(AND($B54&lt;&gt;"",AO$11&lt;&gt;""),IF(COUNTIF(Matches[JOURNEY],"=" &amp; $B54 &amp; " to " &amp; AO$11)&gt;0,"X","-"),"")</f>
        <v/>
      </c>
      <c r="AP54" s="101" t="str">
        <f>IF(AND($B54&lt;&gt;"",AP$11&lt;&gt;""),IF(COUNTIF(Matches[JOURNEY],"=" &amp; $B54 &amp; " to " &amp; AP$11)&gt;0,"X","-"),"")</f>
        <v/>
      </c>
      <c r="AQ54" s="101" t="str">
        <f>IF(AND($B54&lt;&gt;"",AQ$11&lt;&gt;""),IF(COUNTIF(Matches[JOURNEY],"=" &amp; $B54 &amp; " to " &amp; AQ$11)&gt;0,"X","-"),"")</f>
        <v/>
      </c>
      <c r="AR54" s="101" t="str">
        <f>IF(AND($B54&lt;&gt;"",AR$11&lt;&gt;""),IF(COUNTIF(Matches[JOURNEY],"=" &amp; $B54 &amp; " to " &amp; AR$11)&gt;0,"X","-"),"")</f>
        <v/>
      </c>
      <c r="AS54" s="101" t="str">
        <f>IF(AND($B54&lt;&gt;"",AS$11&lt;&gt;""),IF(COUNTIF(Matches[JOURNEY],"=" &amp; $B54 &amp; " to " &amp; AS$11)&gt;0,"X","-"),"")</f>
        <v/>
      </c>
      <c r="AT54" s="101" t="str">
        <f>IF(AND($B54&lt;&gt;"",AT$11&lt;&gt;""),IF(COUNTIF(Matches[JOURNEY],"=" &amp; $B54 &amp; " to " &amp; AT$11)&gt;0,"X","-"),"")</f>
        <v/>
      </c>
      <c r="AU54" s="101" t="str">
        <f>IF(AND($B54&lt;&gt;"",AU$11&lt;&gt;""),IF(COUNTIF(Matches[JOURNEY],"=" &amp; $B54 &amp; " to " &amp; AU$11)&gt;0,"X","-"),"")</f>
        <v/>
      </c>
      <c r="AV54" s="101" t="str">
        <f>IF(AND($B54&lt;&gt;"",AV$11&lt;&gt;""),IF(COUNTIF(Matches[JOURNEY],"=" &amp; $B54 &amp; " to " &amp; AV$11)&gt;0,"X","-"),"")</f>
        <v/>
      </c>
      <c r="AW54" s="101" t="str">
        <f>IF(AND($B54&lt;&gt;"",AW$11&lt;&gt;""),IF(COUNTIF(Matches[JOURNEY],"=" &amp; $B54 &amp; " to " &amp; AW$11)&gt;0,"X","-"),"")</f>
        <v/>
      </c>
      <c r="AX54" s="101" t="str">
        <f>IF(AND($B54&lt;&gt;"",AX$11&lt;&gt;""),IF(COUNTIF(Matches[JOURNEY],"=" &amp; $B54 &amp; " to " &amp; AX$11)&gt;0,"X","-"),"")</f>
        <v/>
      </c>
      <c r="AY54" s="101" t="str">
        <f>IF(AND($B54&lt;&gt;"",AY$11&lt;&gt;""),IF(COUNTIF(Matches[JOURNEY],"=" &amp; $B54 &amp; " to " &amp; AY$11)&gt;0,"X","-"),"")</f>
        <v/>
      </c>
      <c r="AZ54" s="101" t="str">
        <f>IF(AND($B54&lt;&gt;"",AZ$11&lt;&gt;""),IF(COUNTIF(Matches[JOURNEY],"=" &amp; $B54 &amp; " to " &amp; AZ$11)&gt;0,"X","-"),"")</f>
        <v/>
      </c>
      <c r="BA54" s="101" t="str">
        <f>IF(AND($B54&lt;&gt;"",BA$11&lt;&gt;""),IF(COUNTIF(Matches[JOURNEY],"=" &amp; $B54 &amp; " to " &amp; BA$11)&gt;0,"X","-"),"")</f>
        <v/>
      </c>
      <c r="BB54" s="101" t="str">
        <f>IF(AND($B54&lt;&gt;"",BB$11&lt;&gt;""),IF(COUNTIF(Matches[JOURNEY],"=" &amp; $B54 &amp; " to " &amp; BB$11)&gt;0,"X","-"),"")</f>
        <v/>
      </c>
      <c r="BC54" s="101" t="str">
        <f>IF(AND($B54&lt;&gt;"",BC$11&lt;&gt;""),IF(COUNTIF(Matches[JOURNEY],"=" &amp; $B54 &amp; " to " &amp; BC$11)&gt;0,"X","-"),"")</f>
        <v/>
      </c>
      <c r="BD54" s="101" t="str">
        <f>IF(AND($B54&lt;&gt;"",BD$11&lt;&gt;""),IF(COUNTIF(Matches[JOURNEY],"=" &amp; $B54 &amp; " to " &amp; BD$11)&gt;0,"X","-"),"")</f>
        <v/>
      </c>
      <c r="BE54" s="101" t="str">
        <f>IF(AND($B54&lt;&gt;"",BE$11&lt;&gt;""),IF(COUNTIF(Matches[JOURNEY],"=" &amp; $B54 &amp; " to " &amp; BE$11)&gt;0,"X","-"),"")</f>
        <v/>
      </c>
      <c r="BF54" s="101" t="str">
        <f>IF(AND($B54&lt;&gt;"",BF$11&lt;&gt;""),IF(COUNTIF(Matches[JOURNEY],"=" &amp; $B54 &amp; " to " &amp; BF$11)&gt;0,"X","-"),"")</f>
        <v/>
      </c>
      <c r="BG54" s="101" t="str">
        <f>IF(AND($B54&lt;&gt;"",BG$11&lt;&gt;""),IF(COUNTIF(Matches[JOURNEY],"=" &amp; $B54 &amp; " to " &amp; BG$11)&gt;0,"X","-"),"")</f>
        <v/>
      </c>
      <c r="BH54" s="101" t="str">
        <f>IF(AND($B54&lt;&gt;"",BH$11&lt;&gt;""),IF(COUNTIF(Matches[JOURNEY],"=" &amp; $B54 &amp; " to " &amp; BH$11)&gt;0,"X","-"),"")</f>
        <v/>
      </c>
      <c r="BI54" s="101" t="str">
        <f>IF(AND($B54&lt;&gt;"",BI$11&lt;&gt;""),IF(COUNTIF(Matches[JOURNEY],"=" &amp; $B54 &amp; " to " &amp; BI$11)&gt;0,"X","-"),"")</f>
        <v/>
      </c>
      <c r="BJ54" s="101" t="str">
        <f>IF(AND($B54&lt;&gt;"",BJ$11&lt;&gt;""),IF(COUNTIF(Matches[JOURNEY],"=" &amp; $B54 &amp; " to " &amp; BJ$11)&gt;0,"X","-"),"")</f>
        <v/>
      </c>
      <c r="BK54" s="101" t="str">
        <f>IF(AND($B54&lt;&gt;"",BK$11&lt;&gt;""),IF(COUNTIF(Matches[JOURNEY],"=" &amp; $B54 &amp; " to " &amp; BK$11)&gt;0,"X","-"),"")</f>
        <v/>
      </c>
      <c r="BL54" s="101" t="str">
        <f>IF(AND($B54&lt;&gt;"",BL$11&lt;&gt;""),IF(COUNTIF(Matches[JOURNEY],"=" &amp; $B54 &amp; " to " &amp; BL$11)&gt;0,"X","-"),"")</f>
        <v/>
      </c>
      <c r="BM54" s="101" t="str">
        <f>IF(AND($B54&lt;&gt;"",BM$11&lt;&gt;""),IF(COUNTIF(Matches[JOURNEY],"=" &amp; $B54 &amp; " to " &amp; BM$11)&gt;0,"X","-"),"")</f>
        <v/>
      </c>
      <c r="BN54" s="101" t="str">
        <f>IF(AND($B54&lt;&gt;"",BN$11&lt;&gt;""),IF(COUNTIF(Matches[JOURNEY],"=" &amp; $B54 &amp; " to " &amp; BN$11)&gt;0,"X","-"),"")</f>
        <v/>
      </c>
      <c r="BO54" s="101" t="str">
        <f>IF(AND($B54&lt;&gt;"",BO$11&lt;&gt;""),IF(COUNTIF(Matches[JOURNEY],"=" &amp; $B54 &amp; " to " &amp; BO$11)&gt;0,"X","-"),"")</f>
        <v/>
      </c>
      <c r="BP54" s="101" t="str">
        <f>IF(AND($B54&lt;&gt;"",BP$11&lt;&gt;""),IF(COUNTIF(Matches[JOURNEY],"=" &amp; $B54 &amp; " to " &amp; BP$11)&gt;0,"X","-"),"")</f>
        <v/>
      </c>
      <c r="BQ54" s="102">
        <f t="shared" ca="1" si="6"/>
        <v>0</v>
      </c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</row>
    <row r="55" spans="1:101" ht="21">
      <c r="A55" s="99" t="str">
        <f t="shared" si="7"/>
        <v/>
      </c>
      <c r="B55" s="100"/>
      <c r="C55" s="101" t="str">
        <f ca="1">IF(AND($B55&lt;&gt;"",C$11&lt;&gt;""),IF(COUNTIF(Matches[JOURNEY],"=" &amp; $B55 &amp; " to " &amp; C$11)&gt;0,"X","-"),"")</f>
        <v/>
      </c>
      <c r="D55" s="101" t="str">
        <f ca="1">IF(AND($B55&lt;&gt;"",D$11&lt;&gt;""),IF(COUNTIF(Matches[JOURNEY],"=" &amp; $B55 &amp; " to " &amp; D$11)&gt;0,"X","-"),"")</f>
        <v/>
      </c>
      <c r="E55" s="101" t="str">
        <f ca="1">IF(AND($B55&lt;&gt;"",E$11&lt;&gt;""),IF(COUNTIF(Matches[JOURNEY],"=" &amp; $B55 &amp; " to " &amp; E$11)&gt;0,"X","-"),"")</f>
        <v/>
      </c>
      <c r="F55" s="101" t="str">
        <f ca="1">IF(AND($B55&lt;&gt;"",F$11&lt;&gt;""),IF(COUNTIF(Matches[JOURNEY],"=" &amp; $B55 &amp; " to " &amp; F$11)&gt;0,"X","-"),"")</f>
        <v/>
      </c>
      <c r="G55" s="101" t="str">
        <f ca="1">IF(AND($B55&lt;&gt;"",G$11&lt;&gt;""),IF(COUNTIF(Matches[JOURNEY],"=" &amp; $B55 &amp; " to " &amp; G$11)&gt;0,"X","-"),"")</f>
        <v/>
      </c>
      <c r="H55" s="101" t="str">
        <f ca="1">IF(AND($B55&lt;&gt;"",H$11&lt;&gt;""),IF(COUNTIF(Matches[JOURNEY],"=" &amp; $B55 &amp; " to " &amp; H$11)&gt;0,"X","-"),"")</f>
        <v/>
      </c>
      <c r="I55" s="101" t="str">
        <f ca="1">IF(AND($B55&lt;&gt;"",I$11&lt;&gt;""),IF(COUNTIF(Matches[JOURNEY],"=" &amp; $B55 &amp; " to " &amp; I$11)&gt;0,"X","-"),"")</f>
        <v/>
      </c>
      <c r="J55" s="101" t="str">
        <f ca="1">IF(AND($B55&lt;&gt;"",J$11&lt;&gt;""),IF(COUNTIF(Matches[JOURNEY],"=" &amp; $B55 &amp; " to " &amp; J$11)&gt;0,"X","-"),"")</f>
        <v/>
      </c>
      <c r="K55" s="101" t="str">
        <f ca="1">IF(AND($B55&lt;&gt;"",K$11&lt;&gt;""),IF(COUNTIF(Matches[JOURNEY],"=" &amp; $B55 &amp; " to " &amp; K$11)&gt;0,"X","-"),"")</f>
        <v/>
      </c>
      <c r="L55" s="101" t="str">
        <f ca="1">IF(AND($B55&lt;&gt;"",L$11&lt;&gt;""),IF(COUNTIF(Matches[JOURNEY],"=" &amp; $B55 &amp; " to " &amp; L$11)&gt;0,"X","-"),"")</f>
        <v/>
      </c>
      <c r="M55" s="101" t="str">
        <f ca="1">IF(AND($B55&lt;&gt;"",M$11&lt;&gt;""),IF(COUNTIF(Matches[JOURNEY],"=" &amp; $B55 &amp; " to " &amp; M$11)&gt;0,"X","-"),"")</f>
        <v/>
      </c>
      <c r="N55" s="101" t="str">
        <f>IF(AND($B55&lt;&gt;"",N$11&lt;&gt;""),IF(COUNTIF(Matches[JOURNEY],"=" &amp; $B55 &amp; " to " &amp; N$11)&gt;0,"X","-"),"")</f>
        <v/>
      </c>
      <c r="O55" s="101" t="str">
        <f>IF(AND($B55&lt;&gt;"",O$11&lt;&gt;""),IF(COUNTIF(Matches[JOURNEY],"=" &amp; $B55 &amp; " to " &amp; O$11)&gt;0,"X","-"),"")</f>
        <v/>
      </c>
      <c r="P55" s="101" t="str">
        <f>IF(AND($B55&lt;&gt;"",P$11&lt;&gt;""),IF(COUNTIF(Matches[JOURNEY],"=" &amp; $B55 &amp; " to " &amp; P$11)&gt;0,"X","-"),"")</f>
        <v/>
      </c>
      <c r="Q55" s="101" t="str">
        <f>IF(AND($B55&lt;&gt;"",Q$11&lt;&gt;""),IF(COUNTIF(Matches[JOURNEY],"=" &amp; $B55 &amp; " to " &amp; Q$11)&gt;0,"X","-"),"")</f>
        <v/>
      </c>
      <c r="R55" s="101" t="str">
        <f>IF(AND($B55&lt;&gt;"",R$11&lt;&gt;""),IF(COUNTIF(Matches[JOURNEY],"=" &amp; $B55 &amp; " to " &amp; R$11)&gt;0,"X","-"),"")</f>
        <v/>
      </c>
      <c r="S55" s="101" t="str">
        <f>IF(AND($B55&lt;&gt;"",S$11&lt;&gt;""),IF(COUNTIF(Matches[JOURNEY],"=" &amp; $B55 &amp; " to " &amp; S$11)&gt;0,"X","-"),"")</f>
        <v/>
      </c>
      <c r="T55" s="101" t="str">
        <f>IF(AND($B55&lt;&gt;"",T$11&lt;&gt;""),IF(COUNTIF(Matches[JOURNEY],"=" &amp; $B55 &amp; " to " &amp; T$11)&gt;0,"X","-"),"")</f>
        <v/>
      </c>
      <c r="U55" s="101" t="str">
        <f>IF(AND($B55&lt;&gt;"",U$11&lt;&gt;""),IF(COUNTIF(Matches[JOURNEY],"=" &amp; $B55 &amp; " to " &amp; U$11)&gt;0,"X","-"),"")</f>
        <v/>
      </c>
      <c r="V55" s="101" t="str">
        <f>IF(AND($B55&lt;&gt;"",V$11&lt;&gt;""),IF(COUNTIF(Matches[JOURNEY],"=" &amp; $B55 &amp; " to " &amp; V$11)&gt;0,"X","-"),"")</f>
        <v/>
      </c>
      <c r="W55" s="101" t="str">
        <f>IF(AND($B55&lt;&gt;"",W$11&lt;&gt;""),IF(COUNTIF(Matches[JOURNEY],"=" &amp; $B55 &amp; " to " &amp; W$11)&gt;0,"X","-"),"")</f>
        <v/>
      </c>
      <c r="X55" s="101" t="str">
        <f>IF(AND($B55&lt;&gt;"",X$11&lt;&gt;""),IF(COUNTIF(Matches[JOURNEY],"=" &amp; $B55 &amp; " to " &amp; X$11)&gt;0,"X","-"),"")</f>
        <v/>
      </c>
      <c r="Y55" s="101" t="str">
        <f>IF(AND($B55&lt;&gt;"",Y$11&lt;&gt;""),IF(COUNTIF(Matches[JOURNEY],"=" &amp; $B55 &amp; " to " &amp; Y$11)&gt;0,"X","-"),"")</f>
        <v/>
      </c>
      <c r="Z55" s="101" t="str">
        <f>IF(AND($B55&lt;&gt;"",Z$11&lt;&gt;""),IF(COUNTIF(Matches[JOURNEY],"=" &amp; $B55 &amp; " to " &amp; Z$11)&gt;0,"X","-"),"")</f>
        <v/>
      </c>
      <c r="AA55" s="101" t="str">
        <f>IF(AND($B55&lt;&gt;"",AA$11&lt;&gt;""),IF(COUNTIF(Matches[JOURNEY],"=" &amp; $B55 &amp; " to " &amp; AA$11)&gt;0,"X","-"),"")</f>
        <v/>
      </c>
      <c r="AB55" s="101" t="str">
        <f>IF(AND($B55&lt;&gt;"",AB$11&lt;&gt;""),IF(COUNTIF(Matches[JOURNEY],"=" &amp; $B55 &amp; " to " &amp; AB$11)&gt;0,"X","-"),"")</f>
        <v/>
      </c>
      <c r="AC55" s="101" t="str">
        <f>IF(AND($B55&lt;&gt;"",AC$11&lt;&gt;""),IF(COUNTIF(Matches[JOURNEY],"=" &amp; $B55 &amp; " to " &amp; AC$11)&gt;0,"X","-"),"")</f>
        <v/>
      </c>
      <c r="AD55" s="101" t="str">
        <f>IF(AND($B55&lt;&gt;"",AD$11&lt;&gt;""),IF(COUNTIF(Matches[JOURNEY],"=" &amp; $B55 &amp; " to " &amp; AD$11)&gt;0,"X","-"),"")</f>
        <v/>
      </c>
      <c r="AE55" s="101" t="str">
        <f>IF(AND($B55&lt;&gt;"",AE$11&lt;&gt;""),IF(COUNTIF(Matches[JOURNEY],"=" &amp; $B55 &amp; " to " &amp; AE$11)&gt;0,"X","-"),"")</f>
        <v/>
      </c>
      <c r="AF55" s="101" t="str">
        <f>IF(AND($B55&lt;&gt;"",AF$11&lt;&gt;""),IF(COUNTIF(Matches[JOURNEY],"=" &amp; $B55 &amp; " to " &amp; AF$11)&gt;0,"X","-"),"")</f>
        <v/>
      </c>
      <c r="AG55" s="101" t="str">
        <f>IF(AND($B55&lt;&gt;"",AG$11&lt;&gt;""),IF(COUNTIF(Matches[JOURNEY],"=" &amp; $B55 &amp; " to " &amp; AG$11)&gt;0,"X","-"),"")</f>
        <v/>
      </c>
      <c r="AH55" s="101" t="str">
        <f>IF(AND($B55&lt;&gt;"",AH$11&lt;&gt;""),IF(COUNTIF(Matches[JOURNEY],"=" &amp; $B55 &amp; " to " &amp; AH$11)&gt;0,"X","-"),"")</f>
        <v/>
      </c>
      <c r="AI55" s="101" t="str">
        <f>IF(AND($B55&lt;&gt;"",AI$11&lt;&gt;""),IF(COUNTIF(Matches[JOURNEY],"=" &amp; $B55 &amp; " to " &amp; AI$11)&gt;0,"X","-"),"")</f>
        <v/>
      </c>
      <c r="AJ55" s="101" t="str">
        <f>IF(AND($B55&lt;&gt;"",AJ$11&lt;&gt;""),IF(COUNTIF(Matches[JOURNEY],"=" &amp; $B55 &amp; " to " &amp; AJ$11)&gt;0,"X","-"),"")</f>
        <v/>
      </c>
      <c r="AK55" s="101" t="str">
        <f>IF(AND($B55&lt;&gt;"",AK$11&lt;&gt;""),IF(COUNTIF(Matches[JOURNEY],"=" &amp; $B55 &amp; " to " &amp; AK$11)&gt;0,"X","-"),"")</f>
        <v/>
      </c>
      <c r="AL55" s="101" t="str">
        <f>IF(AND($B55&lt;&gt;"",AL$11&lt;&gt;""),IF(COUNTIF(Matches[JOURNEY],"=" &amp; $B55 &amp; " to " &amp; AL$11)&gt;0,"X","-"),"")</f>
        <v/>
      </c>
      <c r="AM55" s="101" t="str">
        <f>IF(AND($B55&lt;&gt;"",AM$11&lt;&gt;""),IF(COUNTIF(Matches[JOURNEY],"=" &amp; $B55 &amp; " to " &amp; AM$11)&gt;0,"X","-"),"")</f>
        <v/>
      </c>
      <c r="AN55" s="101" t="str">
        <f>IF(AND($B55&lt;&gt;"",AN$11&lt;&gt;""),IF(COUNTIF(Matches[JOURNEY],"=" &amp; $B55 &amp; " to " &amp; AN$11)&gt;0,"X","-"),"")</f>
        <v/>
      </c>
      <c r="AO55" s="101" t="str">
        <f>IF(AND($B55&lt;&gt;"",AO$11&lt;&gt;""),IF(COUNTIF(Matches[JOURNEY],"=" &amp; $B55 &amp; " to " &amp; AO$11)&gt;0,"X","-"),"")</f>
        <v/>
      </c>
      <c r="AP55" s="101" t="str">
        <f>IF(AND($B55&lt;&gt;"",AP$11&lt;&gt;""),IF(COUNTIF(Matches[JOURNEY],"=" &amp; $B55 &amp; " to " &amp; AP$11)&gt;0,"X","-"),"")</f>
        <v/>
      </c>
      <c r="AQ55" s="101" t="str">
        <f>IF(AND($B55&lt;&gt;"",AQ$11&lt;&gt;""),IF(COUNTIF(Matches[JOURNEY],"=" &amp; $B55 &amp; " to " &amp; AQ$11)&gt;0,"X","-"),"")</f>
        <v/>
      </c>
      <c r="AR55" s="101" t="str">
        <f>IF(AND($B55&lt;&gt;"",AR$11&lt;&gt;""),IF(COUNTIF(Matches[JOURNEY],"=" &amp; $B55 &amp; " to " &amp; AR$11)&gt;0,"X","-"),"")</f>
        <v/>
      </c>
      <c r="AS55" s="101" t="str">
        <f>IF(AND($B55&lt;&gt;"",AS$11&lt;&gt;""),IF(COUNTIF(Matches[JOURNEY],"=" &amp; $B55 &amp; " to " &amp; AS$11)&gt;0,"X","-"),"")</f>
        <v/>
      </c>
      <c r="AT55" s="101" t="str">
        <f>IF(AND($B55&lt;&gt;"",AT$11&lt;&gt;""),IF(COUNTIF(Matches[JOURNEY],"=" &amp; $B55 &amp; " to " &amp; AT$11)&gt;0,"X","-"),"")</f>
        <v/>
      </c>
      <c r="AU55" s="101" t="str">
        <f>IF(AND($B55&lt;&gt;"",AU$11&lt;&gt;""),IF(COUNTIF(Matches[JOURNEY],"=" &amp; $B55 &amp; " to " &amp; AU$11)&gt;0,"X","-"),"")</f>
        <v/>
      </c>
      <c r="AV55" s="101" t="str">
        <f>IF(AND($B55&lt;&gt;"",AV$11&lt;&gt;""),IF(COUNTIF(Matches[JOURNEY],"=" &amp; $B55 &amp; " to " &amp; AV$11)&gt;0,"X","-"),"")</f>
        <v/>
      </c>
      <c r="AW55" s="101" t="str">
        <f>IF(AND($B55&lt;&gt;"",AW$11&lt;&gt;""),IF(COUNTIF(Matches[JOURNEY],"=" &amp; $B55 &amp; " to " &amp; AW$11)&gt;0,"X","-"),"")</f>
        <v/>
      </c>
      <c r="AX55" s="101" t="str">
        <f>IF(AND($B55&lt;&gt;"",AX$11&lt;&gt;""),IF(COUNTIF(Matches[JOURNEY],"=" &amp; $B55 &amp; " to " &amp; AX$11)&gt;0,"X","-"),"")</f>
        <v/>
      </c>
      <c r="AY55" s="101" t="str">
        <f>IF(AND($B55&lt;&gt;"",AY$11&lt;&gt;""),IF(COUNTIF(Matches[JOURNEY],"=" &amp; $B55 &amp; " to " &amp; AY$11)&gt;0,"X","-"),"")</f>
        <v/>
      </c>
      <c r="AZ55" s="101" t="str">
        <f>IF(AND($B55&lt;&gt;"",AZ$11&lt;&gt;""),IF(COUNTIF(Matches[JOURNEY],"=" &amp; $B55 &amp; " to " &amp; AZ$11)&gt;0,"X","-"),"")</f>
        <v/>
      </c>
      <c r="BA55" s="101" t="str">
        <f>IF(AND($B55&lt;&gt;"",BA$11&lt;&gt;""),IF(COUNTIF(Matches[JOURNEY],"=" &amp; $B55 &amp; " to " &amp; BA$11)&gt;0,"X","-"),"")</f>
        <v/>
      </c>
      <c r="BB55" s="101" t="str">
        <f>IF(AND($B55&lt;&gt;"",BB$11&lt;&gt;""),IF(COUNTIF(Matches[JOURNEY],"=" &amp; $B55 &amp; " to " &amp; BB$11)&gt;0,"X","-"),"")</f>
        <v/>
      </c>
      <c r="BC55" s="101" t="str">
        <f>IF(AND($B55&lt;&gt;"",BC$11&lt;&gt;""),IF(COUNTIF(Matches[JOURNEY],"=" &amp; $B55 &amp; " to " &amp; BC$11)&gt;0,"X","-"),"")</f>
        <v/>
      </c>
      <c r="BD55" s="101" t="str">
        <f>IF(AND($B55&lt;&gt;"",BD$11&lt;&gt;""),IF(COUNTIF(Matches[JOURNEY],"=" &amp; $B55 &amp; " to " &amp; BD$11)&gt;0,"X","-"),"")</f>
        <v/>
      </c>
      <c r="BE55" s="101" t="str">
        <f>IF(AND($B55&lt;&gt;"",BE$11&lt;&gt;""),IF(COUNTIF(Matches[JOURNEY],"=" &amp; $B55 &amp; " to " &amp; BE$11)&gt;0,"X","-"),"")</f>
        <v/>
      </c>
      <c r="BF55" s="101" t="str">
        <f>IF(AND($B55&lt;&gt;"",BF$11&lt;&gt;""),IF(COUNTIF(Matches[JOURNEY],"=" &amp; $B55 &amp; " to " &amp; BF$11)&gt;0,"X","-"),"")</f>
        <v/>
      </c>
      <c r="BG55" s="101" t="str">
        <f>IF(AND($B55&lt;&gt;"",BG$11&lt;&gt;""),IF(COUNTIF(Matches[JOURNEY],"=" &amp; $B55 &amp; " to " &amp; BG$11)&gt;0,"X","-"),"")</f>
        <v/>
      </c>
      <c r="BH55" s="101" t="str">
        <f>IF(AND($B55&lt;&gt;"",BH$11&lt;&gt;""),IF(COUNTIF(Matches[JOURNEY],"=" &amp; $B55 &amp; " to " &amp; BH$11)&gt;0,"X","-"),"")</f>
        <v/>
      </c>
      <c r="BI55" s="101" t="str">
        <f>IF(AND($B55&lt;&gt;"",BI$11&lt;&gt;""),IF(COUNTIF(Matches[JOURNEY],"=" &amp; $B55 &amp; " to " &amp; BI$11)&gt;0,"X","-"),"")</f>
        <v/>
      </c>
      <c r="BJ55" s="101" t="str">
        <f>IF(AND($B55&lt;&gt;"",BJ$11&lt;&gt;""),IF(COUNTIF(Matches[JOURNEY],"=" &amp; $B55 &amp; " to " &amp; BJ$11)&gt;0,"X","-"),"")</f>
        <v/>
      </c>
      <c r="BK55" s="101" t="str">
        <f>IF(AND($B55&lt;&gt;"",BK$11&lt;&gt;""),IF(COUNTIF(Matches[JOURNEY],"=" &amp; $B55 &amp; " to " &amp; BK$11)&gt;0,"X","-"),"")</f>
        <v/>
      </c>
      <c r="BL55" s="101" t="str">
        <f>IF(AND($B55&lt;&gt;"",BL$11&lt;&gt;""),IF(COUNTIF(Matches[JOURNEY],"=" &amp; $B55 &amp; " to " &amp; BL$11)&gt;0,"X","-"),"")</f>
        <v/>
      </c>
      <c r="BM55" s="101" t="str">
        <f>IF(AND($B55&lt;&gt;"",BM$11&lt;&gt;""),IF(COUNTIF(Matches[JOURNEY],"=" &amp; $B55 &amp; " to " &amp; BM$11)&gt;0,"X","-"),"")</f>
        <v/>
      </c>
      <c r="BN55" s="101" t="str">
        <f>IF(AND($B55&lt;&gt;"",BN$11&lt;&gt;""),IF(COUNTIF(Matches[JOURNEY],"=" &amp; $B55 &amp; " to " &amp; BN$11)&gt;0,"X","-"),"")</f>
        <v/>
      </c>
      <c r="BO55" s="101" t="str">
        <f>IF(AND($B55&lt;&gt;"",BO$11&lt;&gt;""),IF(COUNTIF(Matches[JOURNEY],"=" &amp; $B55 &amp; " to " &amp; BO$11)&gt;0,"X","-"),"")</f>
        <v/>
      </c>
      <c r="BP55" s="101" t="str">
        <f>IF(AND($B55&lt;&gt;"",BP$11&lt;&gt;""),IF(COUNTIF(Matches[JOURNEY],"=" &amp; $B55 &amp; " to " &amp; BP$11)&gt;0,"X","-"),"")</f>
        <v/>
      </c>
      <c r="BQ55" s="102">
        <f t="shared" ca="1" si="6"/>
        <v>0</v>
      </c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</row>
    <row r="56" spans="1:101" ht="21">
      <c r="A56" s="99" t="str">
        <f t="shared" si="7"/>
        <v/>
      </c>
      <c r="B56" s="100"/>
      <c r="C56" s="101" t="str">
        <f ca="1">IF(AND($B56&lt;&gt;"",C$11&lt;&gt;""),IF(COUNTIF(Matches[JOURNEY],"=" &amp; $B56 &amp; " to " &amp; C$11)&gt;0,"X","-"),"")</f>
        <v/>
      </c>
      <c r="D56" s="101" t="str">
        <f ca="1">IF(AND($B56&lt;&gt;"",D$11&lt;&gt;""),IF(COUNTIF(Matches[JOURNEY],"=" &amp; $B56 &amp; " to " &amp; D$11)&gt;0,"X","-"),"")</f>
        <v/>
      </c>
      <c r="E56" s="101" t="str">
        <f ca="1">IF(AND($B56&lt;&gt;"",E$11&lt;&gt;""),IF(COUNTIF(Matches[JOURNEY],"=" &amp; $B56 &amp; " to " &amp; E$11)&gt;0,"X","-"),"")</f>
        <v/>
      </c>
      <c r="F56" s="101" t="str">
        <f ca="1">IF(AND($B56&lt;&gt;"",F$11&lt;&gt;""),IF(COUNTIF(Matches[JOURNEY],"=" &amp; $B56 &amp; " to " &amp; F$11)&gt;0,"X","-"),"")</f>
        <v/>
      </c>
      <c r="G56" s="101" t="str">
        <f ca="1">IF(AND($B56&lt;&gt;"",G$11&lt;&gt;""),IF(COUNTIF(Matches[JOURNEY],"=" &amp; $B56 &amp; " to " &amp; G$11)&gt;0,"X","-"),"")</f>
        <v/>
      </c>
      <c r="H56" s="101" t="str">
        <f ca="1">IF(AND($B56&lt;&gt;"",H$11&lt;&gt;""),IF(COUNTIF(Matches[JOURNEY],"=" &amp; $B56 &amp; " to " &amp; H$11)&gt;0,"X","-"),"")</f>
        <v/>
      </c>
      <c r="I56" s="101" t="str">
        <f ca="1">IF(AND($B56&lt;&gt;"",I$11&lt;&gt;""),IF(COUNTIF(Matches[JOURNEY],"=" &amp; $B56 &amp; " to " &amp; I$11)&gt;0,"X","-"),"")</f>
        <v/>
      </c>
      <c r="J56" s="101" t="str">
        <f ca="1">IF(AND($B56&lt;&gt;"",J$11&lt;&gt;""),IF(COUNTIF(Matches[JOURNEY],"=" &amp; $B56 &amp; " to " &amp; J$11)&gt;0,"X","-"),"")</f>
        <v/>
      </c>
      <c r="K56" s="101" t="str">
        <f ca="1">IF(AND($B56&lt;&gt;"",K$11&lt;&gt;""),IF(COUNTIF(Matches[JOURNEY],"=" &amp; $B56 &amp; " to " &amp; K$11)&gt;0,"X","-"),"")</f>
        <v/>
      </c>
      <c r="L56" s="101" t="str">
        <f ca="1">IF(AND($B56&lt;&gt;"",L$11&lt;&gt;""),IF(COUNTIF(Matches[JOURNEY],"=" &amp; $B56 &amp; " to " &amp; L$11)&gt;0,"X","-"),"")</f>
        <v/>
      </c>
      <c r="M56" s="101" t="str">
        <f ca="1">IF(AND($B56&lt;&gt;"",M$11&lt;&gt;""),IF(COUNTIF(Matches[JOURNEY],"=" &amp; $B56 &amp; " to " &amp; M$11)&gt;0,"X","-"),"")</f>
        <v/>
      </c>
      <c r="N56" s="101" t="str">
        <f>IF(AND($B56&lt;&gt;"",N$11&lt;&gt;""),IF(COUNTIF(Matches[JOURNEY],"=" &amp; $B56 &amp; " to " &amp; N$11)&gt;0,"X","-"),"")</f>
        <v/>
      </c>
      <c r="O56" s="101" t="str">
        <f>IF(AND($B56&lt;&gt;"",O$11&lt;&gt;""),IF(COUNTIF(Matches[JOURNEY],"=" &amp; $B56 &amp; " to " &amp; O$11)&gt;0,"X","-"),"")</f>
        <v/>
      </c>
      <c r="P56" s="101" t="str">
        <f>IF(AND($B56&lt;&gt;"",P$11&lt;&gt;""),IF(COUNTIF(Matches[JOURNEY],"=" &amp; $B56 &amp; " to " &amp; P$11)&gt;0,"X","-"),"")</f>
        <v/>
      </c>
      <c r="Q56" s="101" t="str">
        <f>IF(AND($B56&lt;&gt;"",Q$11&lt;&gt;""),IF(COUNTIF(Matches[JOURNEY],"=" &amp; $B56 &amp; " to " &amp; Q$11)&gt;0,"X","-"),"")</f>
        <v/>
      </c>
      <c r="R56" s="101" t="str">
        <f>IF(AND($B56&lt;&gt;"",R$11&lt;&gt;""),IF(COUNTIF(Matches[JOURNEY],"=" &amp; $B56 &amp; " to " &amp; R$11)&gt;0,"X","-"),"")</f>
        <v/>
      </c>
      <c r="S56" s="101" t="str">
        <f>IF(AND($B56&lt;&gt;"",S$11&lt;&gt;""),IF(COUNTIF(Matches[JOURNEY],"=" &amp; $B56 &amp; " to " &amp; S$11)&gt;0,"X","-"),"")</f>
        <v/>
      </c>
      <c r="T56" s="101" t="str">
        <f>IF(AND($B56&lt;&gt;"",T$11&lt;&gt;""),IF(COUNTIF(Matches[JOURNEY],"=" &amp; $B56 &amp; " to " &amp; T$11)&gt;0,"X","-"),"")</f>
        <v/>
      </c>
      <c r="U56" s="101" t="str">
        <f>IF(AND($B56&lt;&gt;"",U$11&lt;&gt;""),IF(COUNTIF(Matches[JOURNEY],"=" &amp; $B56 &amp; " to " &amp; U$11)&gt;0,"X","-"),"")</f>
        <v/>
      </c>
      <c r="V56" s="101" t="str">
        <f>IF(AND($B56&lt;&gt;"",V$11&lt;&gt;""),IF(COUNTIF(Matches[JOURNEY],"=" &amp; $B56 &amp; " to " &amp; V$11)&gt;0,"X","-"),"")</f>
        <v/>
      </c>
      <c r="W56" s="101" t="str">
        <f>IF(AND($B56&lt;&gt;"",W$11&lt;&gt;""),IF(COUNTIF(Matches[JOURNEY],"=" &amp; $B56 &amp; " to " &amp; W$11)&gt;0,"X","-"),"")</f>
        <v/>
      </c>
      <c r="X56" s="101" t="str">
        <f>IF(AND($B56&lt;&gt;"",X$11&lt;&gt;""),IF(COUNTIF(Matches[JOURNEY],"=" &amp; $B56 &amp; " to " &amp; X$11)&gt;0,"X","-"),"")</f>
        <v/>
      </c>
      <c r="Y56" s="101" t="str">
        <f>IF(AND($B56&lt;&gt;"",Y$11&lt;&gt;""),IF(COUNTIF(Matches[JOURNEY],"=" &amp; $B56 &amp; " to " &amp; Y$11)&gt;0,"X","-"),"")</f>
        <v/>
      </c>
      <c r="Z56" s="101" t="str">
        <f>IF(AND($B56&lt;&gt;"",Z$11&lt;&gt;""),IF(COUNTIF(Matches[JOURNEY],"=" &amp; $B56 &amp; " to " &amp; Z$11)&gt;0,"X","-"),"")</f>
        <v/>
      </c>
      <c r="AA56" s="101" t="str">
        <f>IF(AND($B56&lt;&gt;"",AA$11&lt;&gt;""),IF(COUNTIF(Matches[JOURNEY],"=" &amp; $B56 &amp; " to " &amp; AA$11)&gt;0,"X","-"),"")</f>
        <v/>
      </c>
      <c r="AB56" s="101" t="str">
        <f>IF(AND($B56&lt;&gt;"",AB$11&lt;&gt;""),IF(COUNTIF(Matches[JOURNEY],"=" &amp; $B56 &amp; " to " &amp; AB$11)&gt;0,"X","-"),"")</f>
        <v/>
      </c>
      <c r="AC56" s="101" t="str">
        <f>IF(AND($B56&lt;&gt;"",AC$11&lt;&gt;""),IF(COUNTIF(Matches[JOURNEY],"=" &amp; $B56 &amp; " to " &amp; AC$11)&gt;0,"X","-"),"")</f>
        <v/>
      </c>
      <c r="AD56" s="101" t="str">
        <f>IF(AND($B56&lt;&gt;"",AD$11&lt;&gt;""),IF(COUNTIF(Matches[JOURNEY],"=" &amp; $B56 &amp; " to " &amp; AD$11)&gt;0,"X","-"),"")</f>
        <v/>
      </c>
      <c r="AE56" s="101" t="str">
        <f>IF(AND($B56&lt;&gt;"",AE$11&lt;&gt;""),IF(COUNTIF(Matches[JOURNEY],"=" &amp; $B56 &amp; " to " &amp; AE$11)&gt;0,"X","-"),"")</f>
        <v/>
      </c>
      <c r="AF56" s="101" t="str">
        <f>IF(AND($B56&lt;&gt;"",AF$11&lt;&gt;""),IF(COUNTIF(Matches[JOURNEY],"=" &amp; $B56 &amp; " to " &amp; AF$11)&gt;0,"X","-"),"")</f>
        <v/>
      </c>
      <c r="AG56" s="101" t="str">
        <f>IF(AND($B56&lt;&gt;"",AG$11&lt;&gt;""),IF(COUNTIF(Matches[JOURNEY],"=" &amp; $B56 &amp; " to " &amp; AG$11)&gt;0,"X","-"),"")</f>
        <v/>
      </c>
      <c r="AH56" s="101" t="str">
        <f>IF(AND($B56&lt;&gt;"",AH$11&lt;&gt;""),IF(COUNTIF(Matches[JOURNEY],"=" &amp; $B56 &amp; " to " &amp; AH$11)&gt;0,"X","-"),"")</f>
        <v/>
      </c>
      <c r="AI56" s="101" t="str">
        <f>IF(AND($B56&lt;&gt;"",AI$11&lt;&gt;""),IF(COUNTIF(Matches[JOURNEY],"=" &amp; $B56 &amp; " to " &amp; AI$11)&gt;0,"X","-"),"")</f>
        <v/>
      </c>
      <c r="AJ56" s="101" t="str">
        <f>IF(AND($B56&lt;&gt;"",AJ$11&lt;&gt;""),IF(COUNTIF(Matches[JOURNEY],"=" &amp; $B56 &amp; " to " &amp; AJ$11)&gt;0,"X","-"),"")</f>
        <v/>
      </c>
      <c r="AK56" s="101" t="str">
        <f>IF(AND($B56&lt;&gt;"",AK$11&lt;&gt;""),IF(COUNTIF(Matches[JOURNEY],"=" &amp; $B56 &amp; " to " &amp; AK$11)&gt;0,"X","-"),"")</f>
        <v/>
      </c>
      <c r="AL56" s="101" t="str">
        <f>IF(AND($B56&lt;&gt;"",AL$11&lt;&gt;""),IF(COUNTIF(Matches[JOURNEY],"=" &amp; $B56 &amp; " to " &amp; AL$11)&gt;0,"X","-"),"")</f>
        <v/>
      </c>
      <c r="AM56" s="101" t="str">
        <f>IF(AND($B56&lt;&gt;"",AM$11&lt;&gt;""),IF(COUNTIF(Matches[JOURNEY],"=" &amp; $B56 &amp; " to " &amp; AM$11)&gt;0,"X","-"),"")</f>
        <v/>
      </c>
      <c r="AN56" s="101" t="str">
        <f>IF(AND($B56&lt;&gt;"",AN$11&lt;&gt;""),IF(COUNTIF(Matches[JOURNEY],"=" &amp; $B56 &amp; " to " &amp; AN$11)&gt;0,"X","-"),"")</f>
        <v/>
      </c>
      <c r="AO56" s="101" t="str">
        <f>IF(AND($B56&lt;&gt;"",AO$11&lt;&gt;""),IF(COUNTIF(Matches[JOURNEY],"=" &amp; $B56 &amp; " to " &amp; AO$11)&gt;0,"X","-"),"")</f>
        <v/>
      </c>
      <c r="AP56" s="101" t="str">
        <f>IF(AND($B56&lt;&gt;"",AP$11&lt;&gt;""),IF(COUNTIF(Matches[JOURNEY],"=" &amp; $B56 &amp; " to " &amp; AP$11)&gt;0,"X","-"),"")</f>
        <v/>
      </c>
      <c r="AQ56" s="101" t="str">
        <f>IF(AND($B56&lt;&gt;"",AQ$11&lt;&gt;""),IF(COUNTIF(Matches[JOURNEY],"=" &amp; $B56 &amp; " to " &amp; AQ$11)&gt;0,"X","-"),"")</f>
        <v/>
      </c>
      <c r="AR56" s="101" t="str">
        <f>IF(AND($B56&lt;&gt;"",AR$11&lt;&gt;""),IF(COUNTIF(Matches[JOURNEY],"=" &amp; $B56 &amp; " to " &amp; AR$11)&gt;0,"X","-"),"")</f>
        <v/>
      </c>
      <c r="AS56" s="101" t="str">
        <f>IF(AND($B56&lt;&gt;"",AS$11&lt;&gt;""),IF(COUNTIF(Matches[JOURNEY],"=" &amp; $B56 &amp; " to " &amp; AS$11)&gt;0,"X","-"),"")</f>
        <v/>
      </c>
      <c r="AT56" s="101" t="str">
        <f>IF(AND($B56&lt;&gt;"",AT$11&lt;&gt;""),IF(COUNTIF(Matches[JOURNEY],"=" &amp; $B56 &amp; " to " &amp; AT$11)&gt;0,"X","-"),"")</f>
        <v/>
      </c>
      <c r="AU56" s="101" t="str">
        <f>IF(AND($B56&lt;&gt;"",AU$11&lt;&gt;""),IF(COUNTIF(Matches[JOURNEY],"=" &amp; $B56 &amp; " to " &amp; AU$11)&gt;0,"X","-"),"")</f>
        <v/>
      </c>
      <c r="AV56" s="101" t="str">
        <f>IF(AND($B56&lt;&gt;"",AV$11&lt;&gt;""),IF(COUNTIF(Matches[JOURNEY],"=" &amp; $B56 &amp; " to " &amp; AV$11)&gt;0,"X","-"),"")</f>
        <v/>
      </c>
      <c r="AW56" s="101" t="str">
        <f>IF(AND($B56&lt;&gt;"",AW$11&lt;&gt;""),IF(COUNTIF(Matches[JOURNEY],"=" &amp; $B56 &amp; " to " &amp; AW$11)&gt;0,"X","-"),"")</f>
        <v/>
      </c>
      <c r="AX56" s="101" t="str">
        <f>IF(AND($B56&lt;&gt;"",AX$11&lt;&gt;""),IF(COUNTIF(Matches[JOURNEY],"=" &amp; $B56 &amp; " to " &amp; AX$11)&gt;0,"X","-"),"")</f>
        <v/>
      </c>
      <c r="AY56" s="101" t="str">
        <f>IF(AND($B56&lt;&gt;"",AY$11&lt;&gt;""),IF(COUNTIF(Matches[JOURNEY],"=" &amp; $B56 &amp; " to " &amp; AY$11)&gt;0,"X","-"),"")</f>
        <v/>
      </c>
      <c r="AZ56" s="101" t="str">
        <f>IF(AND($B56&lt;&gt;"",AZ$11&lt;&gt;""),IF(COUNTIF(Matches[JOURNEY],"=" &amp; $B56 &amp; " to " &amp; AZ$11)&gt;0,"X","-"),"")</f>
        <v/>
      </c>
      <c r="BA56" s="101" t="str">
        <f>IF(AND($B56&lt;&gt;"",BA$11&lt;&gt;""),IF(COUNTIF(Matches[JOURNEY],"=" &amp; $B56 &amp; " to " &amp; BA$11)&gt;0,"X","-"),"")</f>
        <v/>
      </c>
      <c r="BB56" s="101" t="str">
        <f>IF(AND($B56&lt;&gt;"",BB$11&lt;&gt;""),IF(COUNTIF(Matches[JOURNEY],"=" &amp; $B56 &amp; " to " &amp; BB$11)&gt;0,"X","-"),"")</f>
        <v/>
      </c>
      <c r="BC56" s="101" t="str">
        <f>IF(AND($B56&lt;&gt;"",BC$11&lt;&gt;""),IF(COUNTIF(Matches[JOURNEY],"=" &amp; $B56 &amp; " to " &amp; BC$11)&gt;0,"X","-"),"")</f>
        <v/>
      </c>
      <c r="BD56" s="101" t="str">
        <f>IF(AND($B56&lt;&gt;"",BD$11&lt;&gt;""),IF(COUNTIF(Matches[JOURNEY],"=" &amp; $B56 &amp; " to " &amp; BD$11)&gt;0,"X","-"),"")</f>
        <v/>
      </c>
      <c r="BE56" s="101" t="str">
        <f>IF(AND($B56&lt;&gt;"",BE$11&lt;&gt;""),IF(COUNTIF(Matches[JOURNEY],"=" &amp; $B56 &amp; " to " &amp; BE$11)&gt;0,"X","-"),"")</f>
        <v/>
      </c>
      <c r="BF56" s="101" t="str">
        <f>IF(AND($B56&lt;&gt;"",BF$11&lt;&gt;""),IF(COUNTIF(Matches[JOURNEY],"=" &amp; $B56 &amp; " to " &amp; BF$11)&gt;0,"X","-"),"")</f>
        <v/>
      </c>
      <c r="BG56" s="101" t="str">
        <f>IF(AND($B56&lt;&gt;"",BG$11&lt;&gt;""),IF(COUNTIF(Matches[JOURNEY],"=" &amp; $B56 &amp; " to " &amp; BG$11)&gt;0,"X","-"),"")</f>
        <v/>
      </c>
      <c r="BH56" s="101" t="str">
        <f>IF(AND($B56&lt;&gt;"",BH$11&lt;&gt;""),IF(COUNTIF(Matches[JOURNEY],"=" &amp; $B56 &amp; " to " &amp; BH$11)&gt;0,"X","-"),"")</f>
        <v/>
      </c>
      <c r="BI56" s="101" t="str">
        <f>IF(AND($B56&lt;&gt;"",BI$11&lt;&gt;""),IF(COUNTIF(Matches[JOURNEY],"=" &amp; $B56 &amp; " to " &amp; BI$11)&gt;0,"X","-"),"")</f>
        <v/>
      </c>
      <c r="BJ56" s="101" t="str">
        <f>IF(AND($B56&lt;&gt;"",BJ$11&lt;&gt;""),IF(COUNTIF(Matches[JOURNEY],"=" &amp; $B56 &amp; " to " &amp; BJ$11)&gt;0,"X","-"),"")</f>
        <v/>
      </c>
      <c r="BK56" s="101" t="str">
        <f>IF(AND($B56&lt;&gt;"",BK$11&lt;&gt;""),IF(COUNTIF(Matches[JOURNEY],"=" &amp; $B56 &amp; " to " &amp; BK$11)&gt;0,"X","-"),"")</f>
        <v/>
      </c>
      <c r="BL56" s="101" t="str">
        <f>IF(AND($B56&lt;&gt;"",BL$11&lt;&gt;""),IF(COUNTIF(Matches[JOURNEY],"=" &amp; $B56 &amp; " to " &amp; BL$11)&gt;0,"X","-"),"")</f>
        <v/>
      </c>
      <c r="BM56" s="101" t="str">
        <f>IF(AND($B56&lt;&gt;"",BM$11&lt;&gt;""),IF(COUNTIF(Matches[JOURNEY],"=" &amp; $B56 &amp; " to " &amp; BM$11)&gt;0,"X","-"),"")</f>
        <v/>
      </c>
      <c r="BN56" s="101" t="str">
        <f>IF(AND($B56&lt;&gt;"",BN$11&lt;&gt;""),IF(COUNTIF(Matches[JOURNEY],"=" &amp; $B56 &amp; " to " &amp; BN$11)&gt;0,"X","-"),"")</f>
        <v/>
      </c>
      <c r="BO56" s="101" t="str">
        <f>IF(AND($B56&lt;&gt;"",BO$11&lt;&gt;""),IF(COUNTIF(Matches[JOURNEY],"=" &amp; $B56 &amp; " to " &amp; BO$11)&gt;0,"X","-"),"")</f>
        <v/>
      </c>
      <c r="BP56" s="101" t="str">
        <f>IF(AND($B56&lt;&gt;"",BP$11&lt;&gt;""),IF(COUNTIF(Matches[JOURNEY],"=" &amp; $B56 &amp; " to " &amp; BP$11)&gt;0,"X","-"),"")</f>
        <v/>
      </c>
      <c r="BQ56" s="102">
        <f t="shared" ca="1" si="6"/>
        <v>0</v>
      </c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</row>
    <row r="57" spans="1:101" ht="21">
      <c r="A57" s="99" t="str">
        <f t="shared" si="7"/>
        <v/>
      </c>
      <c r="B57" s="100"/>
      <c r="C57" s="101" t="str">
        <f ca="1">IF(AND($B57&lt;&gt;"",C$11&lt;&gt;""),IF(COUNTIF(Matches[JOURNEY],"=" &amp; $B57 &amp; " to " &amp; C$11)&gt;0,"X","-"),"")</f>
        <v/>
      </c>
      <c r="D57" s="101" t="str">
        <f ca="1">IF(AND($B57&lt;&gt;"",D$11&lt;&gt;""),IF(COUNTIF(Matches[JOURNEY],"=" &amp; $B57 &amp; " to " &amp; D$11)&gt;0,"X","-"),"")</f>
        <v/>
      </c>
      <c r="E57" s="101" t="str">
        <f ca="1">IF(AND($B57&lt;&gt;"",E$11&lt;&gt;""),IF(COUNTIF(Matches[JOURNEY],"=" &amp; $B57 &amp; " to " &amp; E$11)&gt;0,"X","-"),"")</f>
        <v/>
      </c>
      <c r="F57" s="101" t="str">
        <f ca="1">IF(AND($B57&lt;&gt;"",F$11&lt;&gt;""),IF(COUNTIF(Matches[JOURNEY],"=" &amp; $B57 &amp; " to " &amp; F$11)&gt;0,"X","-"),"")</f>
        <v/>
      </c>
      <c r="G57" s="101" t="str">
        <f ca="1">IF(AND($B57&lt;&gt;"",G$11&lt;&gt;""),IF(COUNTIF(Matches[JOURNEY],"=" &amp; $B57 &amp; " to " &amp; G$11)&gt;0,"X","-"),"")</f>
        <v/>
      </c>
      <c r="H57" s="101" t="str">
        <f ca="1">IF(AND($B57&lt;&gt;"",H$11&lt;&gt;""),IF(COUNTIF(Matches[JOURNEY],"=" &amp; $B57 &amp; " to " &amp; H$11)&gt;0,"X","-"),"")</f>
        <v/>
      </c>
      <c r="I57" s="101" t="str">
        <f ca="1">IF(AND($B57&lt;&gt;"",I$11&lt;&gt;""),IF(COUNTIF(Matches[JOURNEY],"=" &amp; $B57 &amp; " to " &amp; I$11)&gt;0,"X","-"),"")</f>
        <v/>
      </c>
      <c r="J57" s="101" t="str">
        <f ca="1">IF(AND($B57&lt;&gt;"",J$11&lt;&gt;""),IF(COUNTIF(Matches[JOURNEY],"=" &amp; $B57 &amp; " to " &amp; J$11)&gt;0,"X","-"),"")</f>
        <v/>
      </c>
      <c r="K57" s="101" t="str">
        <f ca="1">IF(AND($B57&lt;&gt;"",K$11&lt;&gt;""),IF(COUNTIF(Matches[JOURNEY],"=" &amp; $B57 &amp; " to " &amp; K$11)&gt;0,"X","-"),"")</f>
        <v/>
      </c>
      <c r="L57" s="101" t="str">
        <f ca="1">IF(AND($B57&lt;&gt;"",L$11&lt;&gt;""),IF(COUNTIF(Matches[JOURNEY],"=" &amp; $B57 &amp; " to " &amp; L$11)&gt;0,"X","-"),"")</f>
        <v/>
      </c>
      <c r="M57" s="101" t="str">
        <f ca="1">IF(AND($B57&lt;&gt;"",M$11&lt;&gt;""),IF(COUNTIF(Matches[JOURNEY],"=" &amp; $B57 &amp; " to " &amp; M$11)&gt;0,"X","-"),"")</f>
        <v/>
      </c>
      <c r="N57" s="101" t="str">
        <f>IF(AND($B57&lt;&gt;"",N$11&lt;&gt;""),IF(COUNTIF(Matches[JOURNEY],"=" &amp; $B57 &amp; " to " &amp; N$11)&gt;0,"X","-"),"")</f>
        <v/>
      </c>
      <c r="O57" s="101" t="str">
        <f>IF(AND($B57&lt;&gt;"",O$11&lt;&gt;""),IF(COUNTIF(Matches[JOURNEY],"=" &amp; $B57 &amp; " to " &amp; O$11)&gt;0,"X","-"),"")</f>
        <v/>
      </c>
      <c r="P57" s="101" t="str">
        <f>IF(AND($B57&lt;&gt;"",P$11&lt;&gt;""),IF(COUNTIF(Matches[JOURNEY],"=" &amp; $B57 &amp; " to " &amp; P$11)&gt;0,"X","-"),"")</f>
        <v/>
      </c>
      <c r="Q57" s="101" t="str">
        <f>IF(AND($B57&lt;&gt;"",Q$11&lt;&gt;""),IF(COUNTIF(Matches[JOURNEY],"=" &amp; $B57 &amp; " to " &amp; Q$11)&gt;0,"X","-"),"")</f>
        <v/>
      </c>
      <c r="R57" s="101" t="str">
        <f>IF(AND($B57&lt;&gt;"",R$11&lt;&gt;""),IF(COUNTIF(Matches[JOURNEY],"=" &amp; $B57 &amp; " to " &amp; R$11)&gt;0,"X","-"),"")</f>
        <v/>
      </c>
      <c r="S57" s="101" t="str">
        <f>IF(AND($B57&lt;&gt;"",S$11&lt;&gt;""),IF(COUNTIF(Matches[JOURNEY],"=" &amp; $B57 &amp; " to " &amp; S$11)&gt;0,"X","-"),"")</f>
        <v/>
      </c>
      <c r="T57" s="101" t="str">
        <f>IF(AND($B57&lt;&gt;"",T$11&lt;&gt;""),IF(COUNTIF(Matches[JOURNEY],"=" &amp; $B57 &amp; " to " &amp; T$11)&gt;0,"X","-"),"")</f>
        <v/>
      </c>
      <c r="U57" s="101" t="str">
        <f>IF(AND($B57&lt;&gt;"",U$11&lt;&gt;""),IF(COUNTIF(Matches[JOURNEY],"=" &amp; $B57 &amp; " to " &amp; U$11)&gt;0,"X","-"),"")</f>
        <v/>
      </c>
      <c r="V57" s="101" t="str">
        <f>IF(AND($B57&lt;&gt;"",V$11&lt;&gt;""),IF(COUNTIF(Matches[JOURNEY],"=" &amp; $B57 &amp; " to " &amp; V$11)&gt;0,"X","-"),"")</f>
        <v/>
      </c>
      <c r="W57" s="101" t="str">
        <f>IF(AND($B57&lt;&gt;"",W$11&lt;&gt;""),IF(COUNTIF(Matches[JOURNEY],"=" &amp; $B57 &amp; " to " &amp; W$11)&gt;0,"X","-"),"")</f>
        <v/>
      </c>
      <c r="X57" s="101" t="str">
        <f>IF(AND($B57&lt;&gt;"",X$11&lt;&gt;""),IF(COUNTIF(Matches[JOURNEY],"=" &amp; $B57 &amp; " to " &amp; X$11)&gt;0,"X","-"),"")</f>
        <v/>
      </c>
      <c r="Y57" s="101" t="str">
        <f>IF(AND($B57&lt;&gt;"",Y$11&lt;&gt;""),IF(COUNTIF(Matches[JOURNEY],"=" &amp; $B57 &amp; " to " &amp; Y$11)&gt;0,"X","-"),"")</f>
        <v/>
      </c>
      <c r="Z57" s="101" t="str">
        <f>IF(AND($B57&lt;&gt;"",Z$11&lt;&gt;""),IF(COUNTIF(Matches[JOURNEY],"=" &amp; $B57 &amp; " to " &amp; Z$11)&gt;0,"X","-"),"")</f>
        <v/>
      </c>
      <c r="AA57" s="101" t="str">
        <f>IF(AND($B57&lt;&gt;"",AA$11&lt;&gt;""),IF(COUNTIF(Matches[JOURNEY],"=" &amp; $B57 &amp; " to " &amp; AA$11)&gt;0,"X","-"),"")</f>
        <v/>
      </c>
      <c r="AB57" s="101" t="str">
        <f>IF(AND($B57&lt;&gt;"",AB$11&lt;&gt;""),IF(COUNTIF(Matches[JOURNEY],"=" &amp; $B57 &amp; " to " &amp; AB$11)&gt;0,"X","-"),"")</f>
        <v/>
      </c>
      <c r="AC57" s="101" t="str">
        <f>IF(AND($B57&lt;&gt;"",AC$11&lt;&gt;""),IF(COUNTIF(Matches[JOURNEY],"=" &amp; $B57 &amp; " to " &amp; AC$11)&gt;0,"X","-"),"")</f>
        <v/>
      </c>
      <c r="AD57" s="101" t="str">
        <f>IF(AND($B57&lt;&gt;"",AD$11&lt;&gt;""),IF(COUNTIF(Matches[JOURNEY],"=" &amp; $B57 &amp; " to " &amp; AD$11)&gt;0,"X","-"),"")</f>
        <v/>
      </c>
      <c r="AE57" s="101" t="str">
        <f>IF(AND($B57&lt;&gt;"",AE$11&lt;&gt;""),IF(COUNTIF(Matches[JOURNEY],"=" &amp; $B57 &amp; " to " &amp; AE$11)&gt;0,"X","-"),"")</f>
        <v/>
      </c>
      <c r="AF57" s="101" t="str">
        <f>IF(AND($B57&lt;&gt;"",AF$11&lt;&gt;""),IF(COUNTIF(Matches[JOURNEY],"=" &amp; $B57 &amp; " to " &amp; AF$11)&gt;0,"X","-"),"")</f>
        <v/>
      </c>
      <c r="AG57" s="101" t="str">
        <f>IF(AND($B57&lt;&gt;"",AG$11&lt;&gt;""),IF(COUNTIF(Matches[JOURNEY],"=" &amp; $B57 &amp; " to " &amp; AG$11)&gt;0,"X","-"),"")</f>
        <v/>
      </c>
      <c r="AH57" s="101" t="str">
        <f>IF(AND($B57&lt;&gt;"",AH$11&lt;&gt;""),IF(COUNTIF(Matches[JOURNEY],"=" &amp; $B57 &amp; " to " &amp; AH$11)&gt;0,"X","-"),"")</f>
        <v/>
      </c>
      <c r="AI57" s="101" t="str">
        <f>IF(AND($B57&lt;&gt;"",AI$11&lt;&gt;""),IF(COUNTIF(Matches[JOURNEY],"=" &amp; $B57 &amp; " to " &amp; AI$11)&gt;0,"X","-"),"")</f>
        <v/>
      </c>
      <c r="AJ57" s="101" t="str">
        <f>IF(AND($B57&lt;&gt;"",AJ$11&lt;&gt;""),IF(COUNTIF(Matches[JOURNEY],"=" &amp; $B57 &amp; " to " &amp; AJ$11)&gt;0,"X","-"),"")</f>
        <v/>
      </c>
      <c r="AK57" s="101" t="str">
        <f>IF(AND($B57&lt;&gt;"",AK$11&lt;&gt;""),IF(COUNTIF(Matches[JOURNEY],"=" &amp; $B57 &amp; " to " &amp; AK$11)&gt;0,"X","-"),"")</f>
        <v/>
      </c>
      <c r="AL57" s="101" t="str">
        <f>IF(AND($B57&lt;&gt;"",AL$11&lt;&gt;""),IF(COUNTIF(Matches[JOURNEY],"=" &amp; $B57 &amp; " to " &amp; AL$11)&gt;0,"X","-"),"")</f>
        <v/>
      </c>
      <c r="AM57" s="101" t="str">
        <f>IF(AND($B57&lt;&gt;"",AM$11&lt;&gt;""),IF(COUNTIF(Matches[JOURNEY],"=" &amp; $B57 &amp; " to " &amp; AM$11)&gt;0,"X","-"),"")</f>
        <v/>
      </c>
      <c r="AN57" s="101" t="str">
        <f>IF(AND($B57&lt;&gt;"",AN$11&lt;&gt;""),IF(COUNTIF(Matches[JOURNEY],"=" &amp; $B57 &amp; " to " &amp; AN$11)&gt;0,"X","-"),"")</f>
        <v/>
      </c>
      <c r="AO57" s="101" t="str">
        <f>IF(AND($B57&lt;&gt;"",AO$11&lt;&gt;""),IF(COUNTIF(Matches[JOURNEY],"=" &amp; $B57 &amp; " to " &amp; AO$11)&gt;0,"X","-"),"")</f>
        <v/>
      </c>
      <c r="AP57" s="101" t="str">
        <f>IF(AND($B57&lt;&gt;"",AP$11&lt;&gt;""),IF(COUNTIF(Matches[JOURNEY],"=" &amp; $B57 &amp; " to " &amp; AP$11)&gt;0,"X","-"),"")</f>
        <v/>
      </c>
      <c r="AQ57" s="101" t="str">
        <f>IF(AND($B57&lt;&gt;"",AQ$11&lt;&gt;""),IF(COUNTIF(Matches[JOURNEY],"=" &amp; $B57 &amp; " to " &amp; AQ$11)&gt;0,"X","-"),"")</f>
        <v/>
      </c>
      <c r="AR57" s="101" t="str">
        <f>IF(AND($B57&lt;&gt;"",AR$11&lt;&gt;""),IF(COUNTIF(Matches[JOURNEY],"=" &amp; $B57 &amp; " to " &amp; AR$11)&gt;0,"X","-"),"")</f>
        <v/>
      </c>
      <c r="AS57" s="101" t="str">
        <f>IF(AND($B57&lt;&gt;"",AS$11&lt;&gt;""),IF(COUNTIF(Matches[JOURNEY],"=" &amp; $B57 &amp; " to " &amp; AS$11)&gt;0,"X","-"),"")</f>
        <v/>
      </c>
      <c r="AT57" s="101" t="str">
        <f>IF(AND($B57&lt;&gt;"",AT$11&lt;&gt;""),IF(COUNTIF(Matches[JOURNEY],"=" &amp; $B57 &amp; " to " &amp; AT$11)&gt;0,"X","-"),"")</f>
        <v/>
      </c>
      <c r="AU57" s="101" t="str">
        <f>IF(AND($B57&lt;&gt;"",AU$11&lt;&gt;""),IF(COUNTIF(Matches[JOURNEY],"=" &amp; $B57 &amp; " to " &amp; AU$11)&gt;0,"X","-"),"")</f>
        <v/>
      </c>
      <c r="AV57" s="101" t="str">
        <f>IF(AND($B57&lt;&gt;"",AV$11&lt;&gt;""),IF(COUNTIF(Matches[JOURNEY],"=" &amp; $B57 &amp; " to " &amp; AV$11)&gt;0,"X","-"),"")</f>
        <v/>
      </c>
      <c r="AW57" s="101" t="str">
        <f>IF(AND($B57&lt;&gt;"",AW$11&lt;&gt;""),IF(COUNTIF(Matches[JOURNEY],"=" &amp; $B57 &amp; " to " &amp; AW$11)&gt;0,"X","-"),"")</f>
        <v/>
      </c>
      <c r="AX57" s="101" t="str">
        <f>IF(AND($B57&lt;&gt;"",AX$11&lt;&gt;""),IF(COUNTIF(Matches[JOURNEY],"=" &amp; $B57 &amp; " to " &amp; AX$11)&gt;0,"X","-"),"")</f>
        <v/>
      </c>
      <c r="AY57" s="101" t="str">
        <f>IF(AND($B57&lt;&gt;"",AY$11&lt;&gt;""),IF(COUNTIF(Matches[JOURNEY],"=" &amp; $B57 &amp; " to " &amp; AY$11)&gt;0,"X","-"),"")</f>
        <v/>
      </c>
      <c r="AZ57" s="101" t="str">
        <f>IF(AND($B57&lt;&gt;"",AZ$11&lt;&gt;""),IF(COUNTIF(Matches[JOURNEY],"=" &amp; $B57 &amp; " to " &amp; AZ$11)&gt;0,"X","-"),"")</f>
        <v/>
      </c>
      <c r="BA57" s="101" t="str">
        <f>IF(AND($B57&lt;&gt;"",BA$11&lt;&gt;""),IF(COUNTIF(Matches[JOURNEY],"=" &amp; $B57 &amp; " to " &amp; BA$11)&gt;0,"X","-"),"")</f>
        <v/>
      </c>
      <c r="BB57" s="101" t="str">
        <f>IF(AND($B57&lt;&gt;"",BB$11&lt;&gt;""),IF(COUNTIF(Matches[JOURNEY],"=" &amp; $B57 &amp; " to " &amp; BB$11)&gt;0,"X","-"),"")</f>
        <v/>
      </c>
      <c r="BC57" s="101" t="str">
        <f>IF(AND($B57&lt;&gt;"",BC$11&lt;&gt;""),IF(COUNTIF(Matches[JOURNEY],"=" &amp; $B57 &amp; " to " &amp; BC$11)&gt;0,"X","-"),"")</f>
        <v/>
      </c>
      <c r="BD57" s="101" t="str">
        <f>IF(AND($B57&lt;&gt;"",BD$11&lt;&gt;""),IF(COUNTIF(Matches[JOURNEY],"=" &amp; $B57 &amp; " to " &amp; BD$11)&gt;0,"X","-"),"")</f>
        <v/>
      </c>
      <c r="BE57" s="101" t="str">
        <f>IF(AND($B57&lt;&gt;"",BE$11&lt;&gt;""),IF(COUNTIF(Matches[JOURNEY],"=" &amp; $B57 &amp; " to " &amp; BE$11)&gt;0,"X","-"),"")</f>
        <v/>
      </c>
      <c r="BF57" s="101" t="str">
        <f>IF(AND($B57&lt;&gt;"",BF$11&lt;&gt;""),IF(COUNTIF(Matches[JOURNEY],"=" &amp; $B57 &amp; " to " &amp; BF$11)&gt;0,"X","-"),"")</f>
        <v/>
      </c>
      <c r="BG57" s="101" t="str">
        <f>IF(AND($B57&lt;&gt;"",BG$11&lt;&gt;""),IF(COUNTIF(Matches[JOURNEY],"=" &amp; $B57 &amp; " to " &amp; BG$11)&gt;0,"X","-"),"")</f>
        <v/>
      </c>
      <c r="BH57" s="101" t="str">
        <f>IF(AND($B57&lt;&gt;"",BH$11&lt;&gt;""),IF(COUNTIF(Matches[JOURNEY],"=" &amp; $B57 &amp; " to " &amp; BH$11)&gt;0,"X","-"),"")</f>
        <v/>
      </c>
      <c r="BI57" s="101" t="str">
        <f>IF(AND($B57&lt;&gt;"",BI$11&lt;&gt;""),IF(COUNTIF(Matches[JOURNEY],"=" &amp; $B57 &amp; " to " &amp; BI$11)&gt;0,"X","-"),"")</f>
        <v/>
      </c>
      <c r="BJ57" s="101" t="str">
        <f>IF(AND($B57&lt;&gt;"",BJ$11&lt;&gt;""),IF(COUNTIF(Matches[JOURNEY],"=" &amp; $B57 &amp; " to " &amp; BJ$11)&gt;0,"X","-"),"")</f>
        <v/>
      </c>
      <c r="BK57" s="101" t="str">
        <f>IF(AND($B57&lt;&gt;"",BK$11&lt;&gt;""),IF(COUNTIF(Matches[JOURNEY],"=" &amp; $B57 &amp; " to " &amp; BK$11)&gt;0,"X","-"),"")</f>
        <v/>
      </c>
      <c r="BL57" s="101" t="str">
        <f>IF(AND($B57&lt;&gt;"",BL$11&lt;&gt;""),IF(COUNTIF(Matches[JOURNEY],"=" &amp; $B57 &amp; " to " &amp; BL$11)&gt;0,"X","-"),"")</f>
        <v/>
      </c>
      <c r="BM57" s="101" t="str">
        <f>IF(AND($B57&lt;&gt;"",BM$11&lt;&gt;""),IF(COUNTIF(Matches[JOURNEY],"=" &amp; $B57 &amp; " to " &amp; BM$11)&gt;0,"X","-"),"")</f>
        <v/>
      </c>
      <c r="BN57" s="101" t="str">
        <f>IF(AND($B57&lt;&gt;"",BN$11&lt;&gt;""),IF(COUNTIF(Matches[JOURNEY],"=" &amp; $B57 &amp; " to " &amp; BN$11)&gt;0,"X","-"),"")</f>
        <v/>
      </c>
      <c r="BO57" s="101" t="str">
        <f>IF(AND($B57&lt;&gt;"",BO$11&lt;&gt;""),IF(COUNTIF(Matches[JOURNEY],"=" &amp; $B57 &amp; " to " &amp; BO$11)&gt;0,"X","-"),"")</f>
        <v/>
      </c>
      <c r="BP57" s="101" t="str">
        <f>IF(AND($B57&lt;&gt;"",BP$11&lt;&gt;""),IF(COUNTIF(Matches[JOURNEY],"=" &amp; $B57 &amp; " to " &amp; BP$11)&gt;0,"X","-"),"")</f>
        <v/>
      </c>
      <c r="BQ57" s="102">
        <f t="shared" ca="1" si="6"/>
        <v>0</v>
      </c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</row>
    <row r="58" spans="1:101" ht="21">
      <c r="A58" s="99" t="str">
        <f t="shared" si="7"/>
        <v/>
      </c>
      <c r="B58" s="100"/>
      <c r="C58" s="101" t="str">
        <f ca="1">IF(AND($B58&lt;&gt;"",C$11&lt;&gt;""),IF(COUNTIF(Matches[JOURNEY],"=" &amp; $B58 &amp; " to " &amp; C$11)&gt;0,"X","-"),"")</f>
        <v/>
      </c>
      <c r="D58" s="101" t="str">
        <f ca="1">IF(AND($B58&lt;&gt;"",D$11&lt;&gt;""),IF(COUNTIF(Matches[JOURNEY],"=" &amp; $B58 &amp; " to " &amp; D$11)&gt;0,"X","-"),"")</f>
        <v/>
      </c>
      <c r="E58" s="101" t="str">
        <f ca="1">IF(AND($B58&lt;&gt;"",E$11&lt;&gt;""),IF(COUNTIF(Matches[JOURNEY],"=" &amp; $B58 &amp; " to " &amp; E$11)&gt;0,"X","-"),"")</f>
        <v/>
      </c>
      <c r="F58" s="101" t="str">
        <f ca="1">IF(AND($B58&lt;&gt;"",F$11&lt;&gt;""),IF(COUNTIF(Matches[JOURNEY],"=" &amp; $B58 &amp; " to " &amp; F$11)&gt;0,"X","-"),"")</f>
        <v/>
      </c>
      <c r="G58" s="101" t="str">
        <f ca="1">IF(AND($B58&lt;&gt;"",G$11&lt;&gt;""),IF(COUNTIF(Matches[JOURNEY],"=" &amp; $B58 &amp; " to " &amp; G$11)&gt;0,"X","-"),"")</f>
        <v/>
      </c>
      <c r="H58" s="101" t="str">
        <f ca="1">IF(AND($B58&lt;&gt;"",H$11&lt;&gt;""),IF(COUNTIF(Matches[JOURNEY],"=" &amp; $B58 &amp; " to " &amp; H$11)&gt;0,"X","-"),"")</f>
        <v/>
      </c>
      <c r="I58" s="101" t="str">
        <f ca="1">IF(AND($B58&lt;&gt;"",I$11&lt;&gt;""),IF(COUNTIF(Matches[JOURNEY],"=" &amp; $B58 &amp; " to " &amp; I$11)&gt;0,"X","-"),"")</f>
        <v/>
      </c>
      <c r="J58" s="101" t="str">
        <f ca="1">IF(AND($B58&lt;&gt;"",J$11&lt;&gt;""),IF(COUNTIF(Matches[JOURNEY],"=" &amp; $B58 &amp; " to " &amp; J$11)&gt;0,"X","-"),"")</f>
        <v/>
      </c>
      <c r="K58" s="101" t="str">
        <f ca="1">IF(AND($B58&lt;&gt;"",K$11&lt;&gt;""),IF(COUNTIF(Matches[JOURNEY],"=" &amp; $B58 &amp; " to " &amp; K$11)&gt;0,"X","-"),"")</f>
        <v/>
      </c>
      <c r="L58" s="101" t="str">
        <f ca="1">IF(AND($B58&lt;&gt;"",L$11&lt;&gt;""),IF(COUNTIF(Matches[JOURNEY],"=" &amp; $B58 &amp; " to " &amp; L$11)&gt;0,"X","-"),"")</f>
        <v/>
      </c>
      <c r="M58" s="101" t="str">
        <f ca="1">IF(AND($B58&lt;&gt;"",M$11&lt;&gt;""),IF(COUNTIF(Matches[JOURNEY],"=" &amp; $B58 &amp; " to " &amp; M$11)&gt;0,"X","-"),"")</f>
        <v/>
      </c>
      <c r="N58" s="101" t="str">
        <f>IF(AND($B58&lt;&gt;"",N$11&lt;&gt;""),IF(COUNTIF(Matches[JOURNEY],"=" &amp; $B58 &amp; " to " &amp; N$11)&gt;0,"X","-"),"")</f>
        <v/>
      </c>
      <c r="O58" s="101" t="str">
        <f>IF(AND($B58&lt;&gt;"",O$11&lt;&gt;""),IF(COUNTIF(Matches[JOURNEY],"=" &amp; $B58 &amp; " to " &amp; O$11)&gt;0,"X","-"),"")</f>
        <v/>
      </c>
      <c r="P58" s="101" t="str">
        <f>IF(AND($B58&lt;&gt;"",P$11&lt;&gt;""),IF(COUNTIF(Matches[JOURNEY],"=" &amp; $B58 &amp; " to " &amp; P$11)&gt;0,"X","-"),"")</f>
        <v/>
      </c>
      <c r="Q58" s="101" t="str">
        <f>IF(AND($B58&lt;&gt;"",Q$11&lt;&gt;""),IF(COUNTIF(Matches[JOURNEY],"=" &amp; $B58 &amp; " to " &amp; Q$11)&gt;0,"X","-"),"")</f>
        <v/>
      </c>
      <c r="R58" s="101" t="str">
        <f>IF(AND($B58&lt;&gt;"",R$11&lt;&gt;""),IF(COUNTIF(Matches[JOURNEY],"=" &amp; $B58 &amp; " to " &amp; R$11)&gt;0,"X","-"),"")</f>
        <v/>
      </c>
      <c r="S58" s="101" t="str">
        <f>IF(AND($B58&lt;&gt;"",S$11&lt;&gt;""),IF(COUNTIF(Matches[JOURNEY],"=" &amp; $B58 &amp; " to " &amp; S$11)&gt;0,"X","-"),"")</f>
        <v/>
      </c>
      <c r="T58" s="101" t="str">
        <f>IF(AND($B58&lt;&gt;"",T$11&lt;&gt;""),IF(COUNTIF(Matches[JOURNEY],"=" &amp; $B58 &amp; " to " &amp; T$11)&gt;0,"X","-"),"")</f>
        <v/>
      </c>
      <c r="U58" s="101" t="str">
        <f>IF(AND($B58&lt;&gt;"",U$11&lt;&gt;""),IF(COUNTIF(Matches[JOURNEY],"=" &amp; $B58 &amp; " to " &amp; U$11)&gt;0,"X","-"),"")</f>
        <v/>
      </c>
      <c r="V58" s="101" t="str">
        <f>IF(AND($B58&lt;&gt;"",V$11&lt;&gt;""),IF(COUNTIF(Matches[JOURNEY],"=" &amp; $B58 &amp; " to " &amp; V$11)&gt;0,"X","-"),"")</f>
        <v/>
      </c>
      <c r="W58" s="101" t="str">
        <f>IF(AND($B58&lt;&gt;"",W$11&lt;&gt;""),IF(COUNTIF(Matches[JOURNEY],"=" &amp; $B58 &amp; " to " &amp; W$11)&gt;0,"X","-"),"")</f>
        <v/>
      </c>
      <c r="X58" s="101" t="str">
        <f>IF(AND($B58&lt;&gt;"",X$11&lt;&gt;""),IF(COUNTIF(Matches[JOURNEY],"=" &amp; $B58 &amp; " to " &amp; X$11)&gt;0,"X","-"),"")</f>
        <v/>
      </c>
      <c r="Y58" s="101" t="str">
        <f>IF(AND($B58&lt;&gt;"",Y$11&lt;&gt;""),IF(COUNTIF(Matches[JOURNEY],"=" &amp; $B58 &amp; " to " &amp; Y$11)&gt;0,"X","-"),"")</f>
        <v/>
      </c>
      <c r="Z58" s="101" t="str">
        <f>IF(AND($B58&lt;&gt;"",Z$11&lt;&gt;""),IF(COUNTIF(Matches[JOURNEY],"=" &amp; $B58 &amp; " to " &amp; Z$11)&gt;0,"X","-"),"")</f>
        <v/>
      </c>
      <c r="AA58" s="101" t="str">
        <f>IF(AND($B58&lt;&gt;"",AA$11&lt;&gt;""),IF(COUNTIF(Matches[JOURNEY],"=" &amp; $B58 &amp; " to " &amp; AA$11)&gt;0,"X","-"),"")</f>
        <v/>
      </c>
      <c r="AB58" s="101" t="str">
        <f>IF(AND($B58&lt;&gt;"",AB$11&lt;&gt;""),IF(COUNTIF(Matches[JOURNEY],"=" &amp; $B58 &amp; " to " &amp; AB$11)&gt;0,"X","-"),"")</f>
        <v/>
      </c>
      <c r="AC58" s="101" t="str">
        <f>IF(AND($B58&lt;&gt;"",AC$11&lt;&gt;""),IF(COUNTIF(Matches[JOURNEY],"=" &amp; $B58 &amp; " to " &amp; AC$11)&gt;0,"X","-"),"")</f>
        <v/>
      </c>
      <c r="AD58" s="101" t="str">
        <f>IF(AND($B58&lt;&gt;"",AD$11&lt;&gt;""),IF(COUNTIF(Matches[JOURNEY],"=" &amp; $B58 &amp; " to " &amp; AD$11)&gt;0,"X","-"),"")</f>
        <v/>
      </c>
      <c r="AE58" s="101" t="str">
        <f>IF(AND($B58&lt;&gt;"",AE$11&lt;&gt;""),IF(COUNTIF(Matches[JOURNEY],"=" &amp; $B58 &amp; " to " &amp; AE$11)&gt;0,"X","-"),"")</f>
        <v/>
      </c>
      <c r="AF58" s="101" t="str">
        <f>IF(AND($B58&lt;&gt;"",AF$11&lt;&gt;""),IF(COUNTIF(Matches[JOURNEY],"=" &amp; $B58 &amp; " to " &amp; AF$11)&gt;0,"X","-"),"")</f>
        <v/>
      </c>
      <c r="AG58" s="101" t="str">
        <f>IF(AND($B58&lt;&gt;"",AG$11&lt;&gt;""),IF(COUNTIF(Matches[JOURNEY],"=" &amp; $B58 &amp; " to " &amp; AG$11)&gt;0,"X","-"),"")</f>
        <v/>
      </c>
      <c r="AH58" s="101" t="str">
        <f>IF(AND($B58&lt;&gt;"",AH$11&lt;&gt;""),IF(COUNTIF(Matches[JOURNEY],"=" &amp; $B58 &amp; " to " &amp; AH$11)&gt;0,"X","-"),"")</f>
        <v/>
      </c>
      <c r="AI58" s="101" t="str">
        <f>IF(AND($B58&lt;&gt;"",AI$11&lt;&gt;""),IF(COUNTIF(Matches[JOURNEY],"=" &amp; $B58 &amp; " to " &amp; AI$11)&gt;0,"X","-"),"")</f>
        <v/>
      </c>
      <c r="AJ58" s="101" t="str">
        <f>IF(AND($B58&lt;&gt;"",AJ$11&lt;&gt;""),IF(COUNTIF(Matches[JOURNEY],"=" &amp; $B58 &amp; " to " &amp; AJ$11)&gt;0,"X","-"),"")</f>
        <v/>
      </c>
      <c r="AK58" s="101" t="str">
        <f>IF(AND($B58&lt;&gt;"",AK$11&lt;&gt;""),IF(COUNTIF(Matches[JOURNEY],"=" &amp; $B58 &amp; " to " &amp; AK$11)&gt;0,"X","-"),"")</f>
        <v/>
      </c>
      <c r="AL58" s="101" t="str">
        <f>IF(AND($B58&lt;&gt;"",AL$11&lt;&gt;""),IF(COUNTIF(Matches[JOURNEY],"=" &amp; $B58 &amp; " to " &amp; AL$11)&gt;0,"X","-"),"")</f>
        <v/>
      </c>
      <c r="AM58" s="101" t="str">
        <f>IF(AND($B58&lt;&gt;"",AM$11&lt;&gt;""),IF(COUNTIF(Matches[JOURNEY],"=" &amp; $B58 &amp; " to " &amp; AM$11)&gt;0,"X","-"),"")</f>
        <v/>
      </c>
      <c r="AN58" s="101" t="str">
        <f>IF(AND($B58&lt;&gt;"",AN$11&lt;&gt;""),IF(COUNTIF(Matches[JOURNEY],"=" &amp; $B58 &amp; " to " &amp; AN$11)&gt;0,"X","-"),"")</f>
        <v/>
      </c>
      <c r="AO58" s="101" t="str">
        <f>IF(AND($B58&lt;&gt;"",AO$11&lt;&gt;""),IF(COUNTIF(Matches[JOURNEY],"=" &amp; $B58 &amp; " to " &amp; AO$11)&gt;0,"X","-"),"")</f>
        <v/>
      </c>
      <c r="AP58" s="101" t="str">
        <f>IF(AND($B58&lt;&gt;"",AP$11&lt;&gt;""),IF(COUNTIF(Matches[JOURNEY],"=" &amp; $B58 &amp; " to " &amp; AP$11)&gt;0,"X","-"),"")</f>
        <v/>
      </c>
      <c r="AQ58" s="101" t="str">
        <f>IF(AND($B58&lt;&gt;"",AQ$11&lt;&gt;""),IF(COUNTIF(Matches[JOURNEY],"=" &amp; $B58 &amp; " to " &amp; AQ$11)&gt;0,"X","-"),"")</f>
        <v/>
      </c>
      <c r="AR58" s="101" t="str">
        <f>IF(AND($B58&lt;&gt;"",AR$11&lt;&gt;""),IF(COUNTIF(Matches[JOURNEY],"=" &amp; $B58 &amp; " to " &amp; AR$11)&gt;0,"X","-"),"")</f>
        <v/>
      </c>
      <c r="AS58" s="101" t="str">
        <f>IF(AND($B58&lt;&gt;"",AS$11&lt;&gt;""),IF(COUNTIF(Matches[JOURNEY],"=" &amp; $B58 &amp; " to " &amp; AS$11)&gt;0,"X","-"),"")</f>
        <v/>
      </c>
      <c r="AT58" s="101" t="str">
        <f>IF(AND($B58&lt;&gt;"",AT$11&lt;&gt;""),IF(COUNTIF(Matches[JOURNEY],"=" &amp; $B58 &amp; " to " &amp; AT$11)&gt;0,"X","-"),"")</f>
        <v/>
      </c>
      <c r="AU58" s="101" t="str">
        <f>IF(AND($B58&lt;&gt;"",AU$11&lt;&gt;""),IF(COUNTIF(Matches[JOURNEY],"=" &amp; $B58 &amp; " to " &amp; AU$11)&gt;0,"X","-"),"")</f>
        <v/>
      </c>
      <c r="AV58" s="101" t="str">
        <f>IF(AND($B58&lt;&gt;"",AV$11&lt;&gt;""),IF(COUNTIF(Matches[JOURNEY],"=" &amp; $B58 &amp; " to " &amp; AV$11)&gt;0,"X","-"),"")</f>
        <v/>
      </c>
      <c r="AW58" s="101" t="str">
        <f>IF(AND($B58&lt;&gt;"",AW$11&lt;&gt;""),IF(COUNTIF(Matches[JOURNEY],"=" &amp; $B58 &amp; " to " &amp; AW$11)&gt;0,"X","-"),"")</f>
        <v/>
      </c>
      <c r="AX58" s="101" t="str">
        <f>IF(AND($B58&lt;&gt;"",AX$11&lt;&gt;""),IF(COUNTIF(Matches[JOURNEY],"=" &amp; $B58 &amp; " to " &amp; AX$11)&gt;0,"X","-"),"")</f>
        <v/>
      </c>
      <c r="AY58" s="101" t="str">
        <f>IF(AND($B58&lt;&gt;"",AY$11&lt;&gt;""),IF(COUNTIF(Matches[JOURNEY],"=" &amp; $B58 &amp; " to " &amp; AY$11)&gt;0,"X","-"),"")</f>
        <v/>
      </c>
      <c r="AZ58" s="101" t="str">
        <f>IF(AND($B58&lt;&gt;"",AZ$11&lt;&gt;""),IF(COUNTIF(Matches[JOURNEY],"=" &amp; $B58 &amp; " to " &amp; AZ$11)&gt;0,"X","-"),"")</f>
        <v/>
      </c>
      <c r="BA58" s="101" t="str">
        <f>IF(AND($B58&lt;&gt;"",BA$11&lt;&gt;""),IF(COUNTIF(Matches[JOURNEY],"=" &amp; $B58 &amp; " to " &amp; BA$11)&gt;0,"X","-"),"")</f>
        <v/>
      </c>
      <c r="BB58" s="101" t="str">
        <f>IF(AND($B58&lt;&gt;"",BB$11&lt;&gt;""),IF(COUNTIF(Matches[JOURNEY],"=" &amp; $B58 &amp; " to " &amp; BB$11)&gt;0,"X","-"),"")</f>
        <v/>
      </c>
      <c r="BC58" s="101" t="str">
        <f>IF(AND($B58&lt;&gt;"",BC$11&lt;&gt;""),IF(COUNTIF(Matches[JOURNEY],"=" &amp; $B58 &amp; " to " &amp; BC$11)&gt;0,"X","-"),"")</f>
        <v/>
      </c>
      <c r="BD58" s="101" t="str">
        <f>IF(AND($B58&lt;&gt;"",BD$11&lt;&gt;""),IF(COUNTIF(Matches[JOURNEY],"=" &amp; $B58 &amp; " to " &amp; BD$11)&gt;0,"X","-"),"")</f>
        <v/>
      </c>
      <c r="BE58" s="101" t="str">
        <f>IF(AND($B58&lt;&gt;"",BE$11&lt;&gt;""),IF(COUNTIF(Matches[JOURNEY],"=" &amp; $B58 &amp; " to " &amp; BE$11)&gt;0,"X","-"),"")</f>
        <v/>
      </c>
      <c r="BF58" s="101" t="str">
        <f>IF(AND($B58&lt;&gt;"",BF$11&lt;&gt;""),IF(COUNTIF(Matches[JOURNEY],"=" &amp; $B58 &amp; " to " &amp; BF$11)&gt;0,"X","-"),"")</f>
        <v/>
      </c>
      <c r="BG58" s="101" t="str">
        <f>IF(AND($B58&lt;&gt;"",BG$11&lt;&gt;""),IF(COUNTIF(Matches[JOURNEY],"=" &amp; $B58 &amp; " to " &amp; BG$11)&gt;0,"X","-"),"")</f>
        <v/>
      </c>
      <c r="BH58" s="101" t="str">
        <f>IF(AND($B58&lt;&gt;"",BH$11&lt;&gt;""),IF(COUNTIF(Matches[JOURNEY],"=" &amp; $B58 &amp; " to " &amp; BH$11)&gt;0,"X","-"),"")</f>
        <v/>
      </c>
      <c r="BI58" s="101" t="str">
        <f>IF(AND($B58&lt;&gt;"",BI$11&lt;&gt;""),IF(COUNTIF(Matches[JOURNEY],"=" &amp; $B58 &amp; " to " &amp; BI$11)&gt;0,"X","-"),"")</f>
        <v/>
      </c>
      <c r="BJ58" s="101" t="str">
        <f>IF(AND($B58&lt;&gt;"",BJ$11&lt;&gt;""),IF(COUNTIF(Matches[JOURNEY],"=" &amp; $B58 &amp; " to " &amp; BJ$11)&gt;0,"X","-"),"")</f>
        <v/>
      </c>
      <c r="BK58" s="101" t="str">
        <f>IF(AND($B58&lt;&gt;"",BK$11&lt;&gt;""),IF(COUNTIF(Matches[JOURNEY],"=" &amp; $B58 &amp; " to " &amp; BK$11)&gt;0,"X","-"),"")</f>
        <v/>
      </c>
      <c r="BL58" s="101" t="str">
        <f>IF(AND($B58&lt;&gt;"",BL$11&lt;&gt;""),IF(COUNTIF(Matches[JOURNEY],"=" &amp; $B58 &amp; " to " &amp; BL$11)&gt;0,"X","-"),"")</f>
        <v/>
      </c>
      <c r="BM58" s="101" t="str">
        <f>IF(AND($B58&lt;&gt;"",BM$11&lt;&gt;""),IF(COUNTIF(Matches[JOURNEY],"=" &amp; $B58 &amp; " to " &amp; BM$11)&gt;0,"X","-"),"")</f>
        <v/>
      </c>
      <c r="BN58" s="101" t="str">
        <f>IF(AND($B58&lt;&gt;"",BN$11&lt;&gt;""),IF(COUNTIF(Matches[JOURNEY],"=" &amp; $B58 &amp; " to " &amp; BN$11)&gt;0,"X","-"),"")</f>
        <v/>
      </c>
      <c r="BO58" s="101" t="str">
        <f>IF(AND($B58&lt;&gt;"",BO$11&lt;&gt;""),IF(COUNTIF(Matches[JOURNEY],"=" &amp; $B58 &amp; " to " &amp; BO$11)&gt;0,"X","-"),"")</f>
        <v/>
      </c>
      <c r="BP58" s="101" t="str">
        <f>IF(AND($B58&lt;&gt;"",BP$11&lt;&gt;""),IF(COUNTIF(Matches[JOURNEY],"=" &amp; $B58 &amp; " to " &amp; BP$11)&gt;0,"X","-"),"")</f>
        <v/>
      </c>
      <c r="BQ58" s="102">
        <f t="shared" ca="1" si="6"/>
        <v>0</v>
      </c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</row>
    <row r="59" spans="1:101" ht="21">
      <c r="A59" s="99" t="str">
        <f t="shared" si="7"/>
        <v/>
      </c>
      <c r="B59" s="100"/>
      <c r="C59" s="101" t="str">
        <f ca="1">IF(AND($B59&lt;&gt;"",C$11&lt;&gt;""),IF(COUNTIF(Matches[JOURNEY],"=" &amp; $B59 &amp; " to " &amp; C$11)&gt;0,"X","-"),"")</f>
        <v/>
      </c>
      <c r="D59" s="101" t="str">
        <f ca="1">IF(AND($B59&lt;&gt;"",D$11&lt;&gt;""),IF(COUNTIF(Matches[JOURNEY],"=" &amp; $B59 &amp; " to " &amp; D$11)&gt;0,"X","-"),"")</f>
        <v/>
      </c>
      <c r="E59" s="101" t="str">
        <f ca="1">IF(AND($B59&lt;&gt;"",E$11&lt;&gt;""),IF(COUNTIF(Matches[JOURNEY],"=" &amp; $B59 &amp; " to " &amp; E$11)&gt;0,"X","-"),"")</f>
        <v/>
      </c>
      <c r="F59" s="101" t="str">
        <f ca="1">IF(AND($B59&lt;&gt;"",F$11&lt;&gt;""),IF(COUNTIF(Matches[JOURNEY],"=" &amp; $B59 &amp; " to " &amp; F$11)&gt;0,"X","-"),"")</f>
        <v/>
      </c>
      <c r="G59" s="101" t="str">
        <f ca="1">IF(AND($B59&lt;&gt;"",G$11&lt;&gt;""),IF(COUNTIF(Matches[JOURNEY],"=" &amp; $B59 &amp; " to " &amp; G$11)&gt;0,"X","-"),"")</f>
        <v/>
      </c>
      <c r="H59" s="101" t="str">
        <f ca="1">IF(AND($B59&lt;&gt;"",H$11&lt;&gt;""),IF(COUNTIF(Matches[JOURNEY],"=" &amp; $B59 &amp; " to " &amp; H$11)&gt;0,"X","-"),"")</f>
        <v/>
      </c>
      <c r="I59" s="101" t="str">
        <f ca="1">IF(AND($B59&lt;&gt;"",I$11&lt;&gt;""),IF(COUNTIF(Matches[JOURNEY],"=" &amp; $B59 &amp; " to " &amp; I$11)&gt;0,"X","-"),"")</f>
        <v/>
      </c>
      <c r="J59" s="101" t="str">
        <f ca="1">IF(AND($B59&lt;&gt;"",J$11&lt;&gt;""),IF(COUNTIF(Matches[JOURNEY],"=" &amp; $B59 &amp; " to " &amp; J$11)&gt;0,"X","-"),"")</f>
        <v/>
      </c>
      <c r="K59" s="101" t="str">
        <f ca="1">IF(AND($B59&lt;&gt;"",K$11&lt;&gt;""),IF(COUNTIF(Matches[JOURNEY],"=" &amp; $B59 &amp; " to " &amp; K$11)&gt;0,"X","-"),"")</f>
        <v/>
      </c>
      <c r="L59" s="101" t="str">
        <f ca="1">IF(AND($B59&lt;&gt;"",L$11&lt;&gt;""),IF(COUNTIF(Matches[JOURNEY],"=" &amp; $B59 &amp; " to " &amp; L$11)&gt;0,"X","-"),"")</f>
        <v/>
      </c>
      <c r="M59" s="101" t="str">
        <f ca="1">IF(AND($B59&lt;&gt;"",M$11&lt;&gt;""),IF(COUNTIF(Matches[JOURNEY],"=" &amp; $B59 &amp; " to " &amp; M$11)&gt;0,"X","-"),"")</f>
        <v/>
      </c>
      <c r="N59" s="101" t="str">
        <f>IF(AND($B59&lt;&gt;"",N$11&lt;&gt;""),IF(COUNTIF(Matches[JOURNEY],"=" &amp; $B59 &amp; " to " &amp; N$11)&gt;0,"X","-"),"")</f>
        <v/>
      </c>
      <c r="O59" s="101" t="str">
        <f>IF(AND($B59&lt;&gt;"",O$11&lt;&gt;""),IF(COUNTIF(Matches[JOURNEY],"=" &amp; $B59 &amp; " to " &amp; O$11)&gt;0,"X","-"),"")</f>
        <v/>
      </c>
      <c r="P59" s="101" t="str">
        <f>IF(AND($B59&lt;&gt;"",P$11&lt;&gt;""),IF(COUNTIF(Matches[JOURNEY],"=" &amp; $B59 &amp; " to " &amp; P$11)&gt;0,"X","-"),"")</f>
        <v/>
      </c>
      <c r="Q59" s="101" t="str">
        <f>IF(AND($B59&lt;&gt;"",Q$11&lt;&gt;""),IF(COUNTIF(Matches[JOURNEY],"=" &amp; $B59 &amp; " to " &amp; Q$11)&gt;0,"X","-"),"")</f>
        <v/>
      </c>
      <c r="R59" s="101" t="str">
        <f>IF(AND($B59&lt;&gt;"",R$11&lt;&gt;""),IF(COUNTIF(Matches[JOURNEY],"=" &amp; $B59 &amp; " to " &amp; R$11)&gt;0,"X","-"),"")</f>
        <v/>
      </c>
      <c r="S59" s="101" t="str">
        <f>IF(AND($B59&lt;&gt;"",S$11&lt;&gt;""),IF(COUNTIF(Matches[JOURNEY],"=" &amp; $B59 &amp; " to " &amp; S$11)&gt;0,"X","-"),"")</f>
        <v/>
      </c>
      <c r="T59" s="101" t="str">
        <f>IF(AND($B59&lt;&gt;"",T$11&lt;&gt;""),IF(COUNTIF(Matches[JOURNEY],"=" &amp; $B59 &amp; " to " &amp; T$11)&gt;0,"X","-"),"")</f>
        <v/>
      </c>
      <c r="U59" s="101" t="str">
        <f>IF(AND($B59&lt;&gt;"",U$11&lt;&gt;""),IF(COUNTIF(Matches[JOURNEY],"=" &amp; $B59 &amp; " to " &amp; U$11)&gt;0,"X","-"),"")</f>
        <v/>
      </c>
      <c r="V59" s="101" t="str">
        <f>IF(AND($B59&lt;&gt;"",V$11&lt;&gt;""),IF(COUNTIF(Matches[JOURNEY],"=" &amp; $B59 &amp; " to " &amp; V$11)&gt;0,"X","-"),"")</f>
        <v/>
      </c>
      <c r="W59" s="101" t="str">
        <f>IF(AND($B59&lt;&gt;"",W$11&lt;&gt;""),IF(COUNTIF(Matches[JOURNEY],"=" &amp; $B59 &amp; " to " &amp; W$11)&gt;0,"X","-"),"")</f>
        <v/>
      </c>
      <c r="X59" s="101" t="str">
        <f>IF(AND($B59&lt;&gt;"",X$11&lt;&gt;""),IF(COUNTIF(Matches[JOURNEY],"=" &amp; $B59 &amp; " to " &amp; X$11)&gt;0,"X","-"),"")</f>
        <v/>
      </c>
      <c r="Y59" s="101" t="str">
        <f>IF(AND($B59&lt;&gt;"",Y$11&lt;&gt;""),IF(COUNTIF(Matches[JOURNEY],"=" &amp; $B59 &amp; " to " &amp; Y$11)&gt;0,"X","-"),"")</f>
        <v/>
      </c>
      <c r="Z59" s="101" t="str">
        <f>IF(AND($B59&lt;&gt;"",Z$11&lt;&gt;""),IF(COUNTIF(Matches[JOURNEY],"=" &amp; $B59 &amp; " to " &amp; Z$11)&gt;0,"X","-"),"")</f>
        <v/>
      </c>
      <c r="AA59" s="101" t="str">
        <f>IF(AND($B59&lt;&gt;"",AA$11&lt;&gt;""),IF(COUNTIF(Matches[JOURNEY],"=" &amp; $B59 &amp; " to " &amp; AA$11)&gt;0,"X","-"),"")</f>
        <v/>
      </c>
      <c r="AB59" s="101" t="str">
        <f>IF(AND($B59&lt;&gt;"",AB$11&lt;&gt;""),IF(COUNTIF(Matches[JOURNEY],"=" &amp; $B59 &amp; " to " &amp; AB$11)&gt;0,"X","-"),"")</f>
        <v/>
      </c>
      <c r="AC59" s="101" t="str">
        <f>IF(AND($B59&lt;&gt;"",AC$11&lt;&gt;""),IF(COUNTIF(Matches[JOURNEY],"=" &amp; $B59 &amp; " to " &amp; AC$11)&gt;0,"X","-"),"")</f>
        <v/>
      </c>
      <c r="AD59" s="101" t="str">
        <f>IF(AND($B59&lt;&gt;"",AD$11&lt;&gt;""),IF(COUNTIF(Matches[JOURNEY],"=" &amp; $B59 &amp; " to " &amp; AD$11)&gt;0,"X","-"),"")</f>
        <v/>
      </c>
      <c r="AE59" s="101" t="str">
        <f>IF(AND($B59&lt;&gt;"",AE$11&lt;&gt;""),IF(COUNTIF(Matches[JOURNEY],"=" &amp; $B59 &amp; " to " &amp; AE$11)&gt;0,"X","-"),"")</f>
        <v/>
      </c>
      <c r="AF59" s="101" t="str">
        <f>IF(AND($B59&lt;&gt;"",AF$11&lt;&gt;""),IF(COUNTIF(Matches[JOURNEY],"=" &amp; $B59 &amp; " to " &amp; AF$11)&gt;0,"X","-"),"")</f>
        <v/>
      </c>
      <c r="AG59" s="101" t="str">
        <f>IF(AND($B59&lt;&gt;"",AG$11&lt;&gt;""),IF(COUNTIF(Matches[JOURNEY],"=" &amp; $B59 &amp; " to " &amp; AG$11)&gt;0,"X","-"),"")</f>
        <v/>
      </c>
      <c r="AH59" s="101" t="str">
        <f>IF(AND($B59&lt;&gt;"",AH$11&lt;&gt;""),IF(COUNTIF(Matches[JOURNEY],"=" &amp; $B59 &amp; " to " &amp; AH$11)&gt;0,"X","-"),"")</f>
        <v/>
      </c>
      <c r="AI59" s="101" t="str">
        <f>IF(AND($B59&lt;&gt;"",AI$11&lt;&gt;""),IF(COUNTIF(Matches[JOURNEY],"=" &amp; $B59 &amp; " to " &amp; AI$11)&gt;0,"X","-"),"")</f>
        <v/>
      </c>
      <c r="AJ59" s="101" t="str">
        <f>IF(AND($B59&lt;&gt;"",AJ$11&lt;&gt;""),IF(COUNTIF(Matches[JOURNEY],"=" &amp; $B59 &amp; " to " &amp; AJ$11)&gt;0,"X","-"),"")</f>
        <v/>
      </c>
      <c r="AK59" s="101" t="str">
        <f>IF(AND($B59&lt;&gt;"",AK$11&lt;&gt;""),IF(COUNTIF(Matches[JOURNEY],"=" &amp; $B59 &amp; " to " &amp; AK$11)&gt;0,"X","-"),"")</f>
        <v/>
      </c>
      <c r="AL59" s="101" t="str">
        <f>IF(AND($B59&lt;&gt;"",AL$11&lt;&gt;""),IF(COUNTIF(Matches[JOURNEY],"=" &amp; $B59 &amp; " to " &amp; AL$11)&gt;0,"X","-"),"")</f>
        <v/>
      </c>
      <c r="AM59" s="101" t="str">
        <f>IF(AND($B59&lt;&gt;"",AM$11&lt;&gt;""),IF(COUNTIF(Matches[JOURNEY],"=" &amp; $B59 &amp; " to " &amp; AM$11)&gt;0,"X","-"),"")</f>
        <v/>
      </c>
      <c r="AN59" s="101" t="str">
        <f>IF(AND($B59&lt;&gt;"",AN$11&lt;&gt;""),IF(COUNTIF(Matches[JOURNEY],"=" &amp; $B59 &amp; " to " &amp; AN$11)&gt;0,"X","-"),"")</f>
        <v/>
      </c>
      <c r="AO59" s="101" t="str">
        <f>IF(AND($B59&lt;&gt;"",AO$11&lt;&gt;""),IF(COUNTIF(Matches[JOURNEY],"=" &amp; $B59 &amp; " to " &amp; AO$11)&gt;0,"X","-"),"")</f>
        <v/>
      </c>
      <c r="AP59" s="101" t="str">
        <f>IF(AND($B59&lt;&gt;"",AP$11&lt;&gt;""),IF(COUNTIF(Matches[JOURNEY],"=" &amp; $B59 &amp; " to " &amp; AP$11)&gt;0,"X","-"),"")</f>
        <v/>
      </c>
      <c r="AQ59" s="101" t="str">
        <f>IF(AND($B59&lt;&gt;"",AQ$11&lt;&gt;""),IF(COUNTIF(Matches[JOURNEY],"=" &amp; $B59 &amp; " to " &amp; AQ$11)&gt;0,"X","-"),"")</f>
        <v/>
      </c>
      <c r="AR59" s="101" t="str">
        <f>IF(AND($B59&lt;&gt;"",AR$11&lt;&gt;""),IF(COUNTIF(Matches[JOURNEY],"=" &amp; $B59 &amp; " to " &amp; AR$11)&gt;0,"X","-"),"")</f>
        <v/>
      </c>
      <c r="AS59" s="101" t="str">
        <f>IF(AND($B59&lt;&gt;"",AS$11&lt;&gt;""),IF(COUNTIF(Matches[JOURNEY],"=" &amp; $B59 &amp; " to " &amp; AS$11)&gt;0,"X","-"),"")</f>
        <v/>
      </c>
      <c r="AT59" s="101" t="str">
        <f>IF(AND($B59&lt;&gt;"",AT$11&lt;&gt;""),IF(COUNTIF(Matches[JOURNEY],"=" &amp; $B59 &amp; " to " &amp; AT$11)&gt;0,"X","-"),"")</f>
        <v/>
      </c>
      <c r="AU59" s="101" t="str">
        <f>IF(AND($B59&lt;&gt;"",AU$11&lt;&gt;""),IF(COUNTIF(Matches[JOURNEY],"=" &amp; $B59 &amp; " to " &amp; AU$11)&gt;0,"X","-"),"")</f>
        <v/>
      </c>
      <c r="AV59" s="101" t="str">
        <f>IF(AND($B59&lt;&gt;"",AV$11&lt;&gt;""),IF(COUNTIF(Matches[JOURNEY],"=" &amp; $B59 &amp; " to " &amp; AV$11)&gt;0,"X","-"),"")</f>
        <v/>
      </c>
      <c r="AW59" s="101" t="str">
        <f>IF(AND($B59&lt;&gt;"",AW$11&lt;&gt;""),IF(COUNTIF(Matches[JOURNEY],"=" &amp; $B59 &amp; " to " &amp; AW$11)&gt;0,"X","-"),"")</f>
        <v/>
      </c>
      <c r="AX59" s="101" t="str">
        <f>IF(AND($B59&lt;&gt;"",AX$11&lt;&gt;""),IF(COUNTIF(Matches[JOURNEY],"=" &amp; $B59 &amp; " to " &amp; AX$11)&gt;0,"X","-"),"")</f>
        <v/>
      </c>
      <c r="AY59" s="101" t="str">
        <f>IF(AND($B59&lt;&gt;"",AY$11&lt;&gt;""),IF(COUNTIF(Matches[JOURNEY],"=" &amp; $B59 &amp; " to " &amp; AY$11)&gt;0,"X","-"),"")</f>
        <v/>
      </c>
      <c r="AZ59" s="101" t="str">
        <f>IF(AND($B59&lt;&gt;"",AZ$11&lt;&gt;""),IF(COUNTIF(Matches[JOURNEY],"=" &amp; $B59 &amp; " to " &amp; AZ$11)&gt;0,"X","-"),"")</f>
        <v/>
      </c>
      <c r="BA59" s="101" t="str">
        <f>IF(AND($B59&lt;&gt;"",BA$11&lt;&gt;""),IF(COUNTIF(Matches[JOURNEY],"=" &amp; $B59 &amp; " to " &amp; BA$11)&gt;0,"X","-"),"")</f>
        <v/>
      </c>
      <c r="BB59" s="101" t="str">
        <f>IF(AND($B59&lt;&gt;"",BB$11&lt;&gt;""),IF(COUNTIF(Matches[JOURNEY],"=" &amp; $B59 &amp; " to " &amp; BB$11)&gt;0,"X","-"),"")</f>
        <v/>
      </c>
      <c r="BC59" s="101" t="str">
        <f>IF(AND($B59&lt;&gt;"",BC$11&lt;&gt;""),IF(COUNTIF(Matches[JOURNEY],"=" &amp; $B59 &amp; " to " &amp; BC$11)&gt;0,"X","-"),"")</f>
        <v/>
      </c>
      <c r="BD59" s="101" t="str">
        <f>IF(AND($B59&lt;&gt;"",BD$11&lt;&gt;""),IF(COUNTIF(Matches[JOURNEY],"=" &amp; $B59 &amp; " to " &amp; BD$11)&gt;0,"X","-"),"")</f>
        <v/>
      </c>
      <c r="BE59" s="101" t="str">
        <f>IF(AND($B59&lt;&gt;"",BE$11&lt;&gt;""),IF(COUNTIF(Matches[JOURNEY],"=" &amp; $B59 &amp; " to " &amp; BE$11)&gt;0,"X","-"),"")</f>
        <v/>
      </c>
      <c r="BF59" s="101" t="str">
        <f>IF(AND($B59&lt;&gt;"",BF$11&lt;&gt;""),IF(COUNTIF(Matches[JOURNEY],"=" &amp; $B59 &amp; " to " &amp; BF$11)&gt;0,"X","-"),"")</f>
        <v/>
      </c>
      <c r="BG59" s="101" t="str">
        <f>IF(AND($B59&lt;&gt;"",BG$11&lt;&gt;""),IF(COUNTIF(Matches[JOURNEY],"=" &amp; $B59 &amp; " to " &amp; BG$11)&gt;0,"X","-"),"")</f>
        <v/>
      </c>
      <c r="BH59" s="101" t="str">
        <f>IF(AND($B59&lt;&gt;"",BH$11&lt;&gt;""),IF(COUNTIF(Matches[JOURNEY],"=" &amp; $B59 &amp; " to " &amp; BH$11)&gt;0,"X","-"),"")</f>
        <v/>
      </c>
      <c r="BI59" s="101" t="str">
        <f>IF(AND($B59&lt;&gt;"",BI$11&lt;&gt;""),IF(COUNTIF(Matches[JOURNEY],"=" &amp; $B59 &amp; " to " &amp; BI$11)&gt;0,"X","-"),"")</f>
        <v/>
      </c>
      <c r="BJ59" s="101" t="str">
        <f>IF(AND($B59&lt;&gt;"",BJ$11&lt;&gt;""),IF(COUNTIF(Matches[JOURNEY],"=" &amp; $B59 &amp; " to " &amp; BJ$11)&gt;0,"X","-"),"")</f>
        <v/>
      </c>
      <c r="BK59" s="101" t="str">
        <f>IF(AND($B59&lt;&gt;"",BK$11&lt;&gt;""),IF(COUNTIF(Matches[JOURNEY],"=" &amp; $B59 &amp; " to " &amp; BK$11)&gt;0,"X","-"),"")</f>
        <v/>
      </c>
      <c r="BL59" s="101" t="str">
        <f>IF(AND($B59&lt;&gt;"",BL$11&lt;&gt;""),IF(COUNTIF(Matches[JOURNEY],"=" &amp; $B59 &amp; " to " &amp; BL$11)&gt;0,"X","-"),"")</f>
        <v/>
      </c>
      <c r="BM59" s="101" t="str">
        <f>IF(AND($B59&lt;&gt;"",BM$11&lt;&gt;""),IF(COUNTIF(Matches[JOURNEY],"=" &amp; $B59 &amp; " to " &amp; BM$11)&gt;0,"X","-"),"")</f>
        <v/>
      </c>
      <c r="BN59" s="101" t="str">
        <f>IF(AND($B59&lt;&gt;"",BN$11&lt;&gt;""),IF(COUNTIF(Matches[JOURNEY],"=" &amp; $B59 &amp; " to " &amp; BN$11)&gt;0,"X","-"),"")</f>
        <v/>
      </c>
      <c r="BO59" s="101" t="str">
        <f>IF(AND($B59&lt;&gt;"",BO$11&lt;&gt;""),IF(COUNTIF(Matches[JOURNEY],"=" &amp; $B59 &amp; " to " &amp; BO$11)&gt;0,"X","-"),"")</f>
        <v/>
      </c>
      <c r="BP59" s="101" t="str">
        <f>IF(AND($B59&lt;&gt;"",BP$11&lt;&gt;""),IF(COUNTIF(Matches[JOURNEY],"=" &amp; $B59 &amp; " to " &amp; BP$11)&gt;0,"X","-"),"")</f>
        <v/>
      </c>
      <c r="BQ59" s="102">
        <f t="shared" ca="1" si="6"/>
        <v>0</v>
      </c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</row>
    <row r="60" spans="1:101" ht="21">
      <c r="A60" s="99" t="str">
        <f t="shared" si="7"/>
        <v/>
      </c>
      <c r="B60" s="100"/>
      <c r="C60" s="101" t="str">
        <f ca="1">IF(AND($B60&lt;&gt;"",C$11&lt;&gt;""),IF(COUNTIF(Matches[JOURNEY],"=" &amp; $B60 &amp; " to " &amp; C$11)&gt;0,"X","-"),"")</f>
        <v/>
      </c>
      <c r="D60" s="101" t="str">
        <f ca="1">IF(AND($B60&lt;&gt;"",D$11&lt;&gt;""),IF(COUNTIF(Matches[JOURNEY],"=" &amp; $B60 &amp; " to " &amp; D$11)&gt;0,"X","-"),"")</f>
        <v/>
      </c>
      <c r="E60" s="101" t="str">
        <f ca="1">IF(AND($B60&lt;&gt;"",E$11&lt;&gt;""),IF(COUNTIF(Matches[JOURNEY],"=" &amp; $B60 &amp; " to " &amp; E$11)&gt;0,"X","-"),"")</f>
        <v/>
      </c>
      <c r="F60" s="101" t="str">
        <f ca="1">IF(AND($B60&lt;&gt;"",F$11&lt;&gt;""),IF(COUNTIF(Matches[JOURNEY],"=" &amp; $B60 &amp; " to " &amp; F$11)&gt;0,"X","-"),"")</f>
        <v/>
      </c>
      <c r="G60" s="101" t="str">
        <f ca="1">IF(AND($B60&lt;&gt;"",G$11&lt;&gt;""),IF(COUNTIF(Matches[JOURNEY],"=" &amp; $B60 &amp; " to " &amp; G$11)&gt;0,"X","-"),"")</f>
        <v/>
      </c>
      <c r="H60" s="101" t="str">
        <f ca="1">IF(AND($B60&lt;&gt;"",H$11&lt;&gt;""),IF(COUNTIF(Matches[JOURNEY],"=" &amp; $B60 &amp; " to " &amp; H$11)&gt;0,"X","-"),"")</f>
        <v/>
      </c>
      <c r="I60" s="101" t="str">
        <f ca="1">IF(AND($B60&lt;&gt;"",I$11&lt;&gt;""),IF(COUNTIF(Matches[JOURNEY],"=" &amp; $B60 &amp; " to " &amp; I$11)&gt;0,"X","-"),"")</f>
        <v/>
      </c>
      <c r="J60" s="101" t="str">
        <f ca="1">IF(AND($B60&lt;&gt;"",J$11&lt;&gt;""),IF(COUNTIF(Matches[JOURNEY],"=" &amp; $B60 &amp; " to " &amp; J$11)&gt;0,"X","-"),"")</f>
        <v/>
      </c>
      <c r="K60" s="101" t="str">
        <f ca="1">IF(AND($B60&lt;&gt;"",K$11&lt;&gt;""),IF(COUNTIF(Matches[JOURNEY],"=" &amp; $B60 &amp; " to " &amp; K$11)&gt;0,"X","-"),"")</f>
        <v/>
      </c>
      <c r="L60" s="101" t="str">
        <f ca="1">IF(AND($B60&lt;&gt;"",L$11&lt;&gt;""),IF(COUNTIF(Matches[JOURNEY],"=" &amp; $B60 &amp; " to " &amp; L$11)&gt;0,"X","-"),"")</f>
        <v/>
      </c>
      <c r="M60" s="101" t="str">
        <f ca="1">IF(AND($B60&lt;&gt;"",M$11&lt;&gt;""),IF(COUNTIF(Matches[JOURNEY],"=" &amp; $B60 &amp; " to " &amp; M$11)&gt;0,"X","-"),"")</f>
        <v/>
      </c>
      <c r="N60" s="101" t="str">
        <f>IF(AND($B60&lt;&gt;"",N$11&lt;&gt;""),IF(COUNTIF(Matches[JOURNEY],"=" &amp; $B60 &amp; " to " &amp; N$11)&gt;0,"X","-"),"")</f>
        <v/>
      </c>
      <c r="O60" s="101" t="str">
        <f>IF(AND($B60&lt;&gt;"",O$11&lt;&gt;""),IF(COUNTIF(Matches[JOURNEY],"=" &amp; $B60 &amp; " to " &amp; O$11)&gt;0,"X","-"),"")</f>
        <v/>
      </c>
      <c r="P60" s="101" t="str">
        <f>IF(AND($B60&lt;&gt;"",P$11&lt;&gt;""),IF(COUNTIF(Matches[JOURNEY],"=" &amp; $B60 &amp; " to " &amp; P$11)&gt;0,"X","-"),"")</f>
        <v/>
      </c>
      <c r="Q60" s="101" t="str">
        <f>IF(AND($B60&lt;&gt;"",Q$11&lt;&gt;""),IF(COUNTIF(Matches[JOURNEY],"=" &amp; $B60 &amp; " to " &amp; Q$11)&gt;0,"X","-"),"")</f>
        <v/>
      </c>
      <c r="R60" s="101" t="str">
        <f>IF(AND($B60&lt;&gt;"",R$11&lt;&gt;""),IF(COUNTIF(Matches[JOURNEY],"=" &amp; $B60 &amp; " to " &amp; R$11)&gt;0,"X","-"),"")</f>
        <v/>
      </c>
      <c r="S60" s="101" t="str">
        <f>IF(AND($B60&lt;&gt;"",S$11&lt;&gt;""),IF(COUNTIF(Matches[JOURNEY],"=" &amp; $B60 &amp; " to " &amp; S$11)&gt;0,"X","-"),"")</f>
        <v/>
      </c>
      <c r="T60" s="101" t="str">
        <f>IF(AND($B60&lt;&gt;"",T$11&lt;&gt;""),IF(COUNTIF(Matches[JOURNEY],"=" &amp; $B60 &amp; " to " &amp; T$11)&gt;0,"X","-"),"")</f>
        <v/>
      </c>
      <c r="U60" s="101" t="str">
        <f>IF(AND($B60&lt;&gt;"",U$11&lt;&gt;""),IF(COUNTIF(Matches[JOURNEY],"=" &amp; $B60 &amp; " to " &amp; U$11)&gt;0,"X","-"),"")</f>
        <v/>
      </c>
      <c r="V60" s="101" t="str">
        <f>IF(AND($B60&lt;&gt;"",V$11&lt;&gt;""),IF(COUNTIF(Matches[JOURNEY],"=" &amp; $B60 &amp; " to " &amp; V$11)&gt;0,"X","-"),"")</f>
        <v/>
      </c>
      <c r="W60" s="101" t="str">
        <f>IF(AND($B60&lt;&gt;"",W$11&lt;&gt;""),IF(COUNTIF(Matches[JOURNEY],"=" &amp; $B60 &amp; " to " &amp; W$11)&gt;0,"X","-"),"")</f>
        <v/>
      </c>
      <c r="X60" s="101" t="str">
        <f>IF(AND($B60&lt;&gt;"",X$11&lt;&gt;""),IF(COUNTIF(Matches[JOURNEY],"=" &amp; $B60 &amp; " to " &amp; X$11)&gt;0,"X","-"),"")</f>
        <v/>
      </c>
      <c r="Y60" s="101" t="str">
        <f>IF(AND($B60&lt;&gt;"",Y$11&lt;&gt;""),IF(COUNTIF(Matches[JOURNEY],"=" &amp; $B60 &amp; " to " &amp; Y$11)&gt;0,"X","-"),"")</f>
        <v/>
      </c>
      <c r="Z60" s="101" t="str">
        <f>IF(AND($B60&lt;&gt;"",Z$11&lt;&gt;""),IF(COUNTIF(Matches[JOURNEY],"=" &amp; $B60 &amp; " to " &amp; Z$11)&gt;0,"X","-"),"")</f>
        <v/>
      </c>
      <c r="AA60" s="101" t="str">
        <f>IF(AND($B60&lt;&gt;"",AA$11&lt;&gt;""),IF(COUNTIF(Matches[JOURNEY],"=" &amp; $B60 &amp; " to " &amp; AA$11)&gt;0,"X","-"),"")</f>
        <v/>
      </c>
      <c r="AB60" s="101" t="str">
        <f>IF(AND($B60&lt;&gt;"",AB$11&lt;&gt;""),IF(COUNTIF(Matches[JOURNEY],"=" &amp; $B60 &amp; " to " &amp; AB$11)&gt;0,"X","-"),"")</f>
        <v/>
      </c>
      <c r="AC60" s="101" t="str">
        <f>IF(AND($B60&lt;&gt;"",AC$11&lt;&gt;""),IF(COUNTIF(Matches[JOURNEY],"=" &amp; $B60 &amp; " to " &amp; AC$11)&gt;0,"X","-"),"")</f>
        <v/>
      </c>
      <c r="AD60" s="101" t="str">
        <f>IF(AND($B60&lt;&gt;"",AD$11&lt;&gt;""),IF(COUNTIF(Matches[JOURNEY],"=" &amp; $B60 &amp; " to " &amp; AD$11)&gt;0,"X","-"),"")</f>
        <v/>
      </c>
      <c r="AE60" s="101" t="str">
        <f>IF(AND($B60&lt;&gt;"",AE$11&lt;&gt;""),IF(COUNTIF(Matches[JOURNEY],"=" &amp; $B60 &amp; " to " &amp; AE$11)&gt;0,"X","-"),"")</f>
        <v/>
      </c>
      <c r="AF60" s="101" t="str">
        <f>IF(AND($B60&lt;&gt;"",AF$11&lt;&gt;""),IF(COUNTIF(Matches[JOURNEY],"=" &amp; $B60 &amp; " to " &amp; AF$11)&gt;0,"X","-"),"")</f>
        <v/>
      </c>
      <c r="AG60" s="101" t="str">
        <f>IF(AND($B60&lt;&gt;"",AG$11&lt;&gt;""),IF(COUNTIF(Matches[JOURNEY],"=" &amp; $B60 &amp; " to " &amp; AG$11)&gt;0,"X","-"),"")</f>
        <v/>
      </c>
      <c r="AH60" s="101" t="str">
        <f>IF(AND($B60&lt;&gt;"",AH$11&lt;&gt;""),IF(COUNTIF(Matches[JOURNEY],"=" &amp; $B60 &amp; " to " &amp; AH$11)&gt;0,"X","-"),"")</f>
        <v/>
      </c>
      <c r="AI60" s="101" t="str">
        <f>IF(AND($B60&lt;&gt;"",AI$11&lt;&gt;""),IF(COUNTIF(Matches[JOURNEY],"=" &amp; $B60 &amp; " to " &amp; AI$11)&gt;0,"X","-"),"")</f>
        <v/>
      </c>
      <c r="AJ60" s="101" t="str">
        <f>IF(AND($B60&lt;&gt;"",AJ$11&lt;&gt;""),IF(COUNTIF(Matches[JOURNEY],"=" &amp; $B60 &amp; " to " &amp; AJ$11)&gt;0,"X","-"),"")</f>
        <v/>
      </c>
      <c r="AK60" s="101" t="str">
        <f>IF(AND($B60&lt;&gt;"",AK$11&lt;&gt;""),IF(COUNTIF(Matches[JOURNEY],"=" &amp; $B60 &amp; " to " &amp; AK$11)&gt;0,"X","-"),"")</f>
        <v/>
      </c>
      <c r="AL60" s="101" t="str">
        <f>IF(AND($B60&lt;&gt;"",AL$11&lt;&gt;""),IF(COUNTIF(Matches[JOURNEY],"=" &amp; $B60 &amp; " to " &amp; AL$11)&gt;0,"X","-"),"")</f>
        <v/>
      </c>
      <c r="AM60" s="101" t="str">
        <f>IF(AND($B60&lt;&gt;"",AM$11&lt;&gt;""),IF(COUNTIF(Matches[JOURNEY],"=" &amp; $B60 &amp; " to " &amp; AM$11)&gt;0,"X","-"),"")</f>
        <v/>
      </c>
      <c r="AN60" s="101" t="str">
        <f>IF(AND($B60&lt;&gt;"",AN$11&lt;&gt;""),IF(COUNTIF(Matches[JOURNEY],"=" &amp; $B60 &amp; " to " &amp; AN$11)&gt;0,"X","-"),"")</f>
        <v/>
      </c>
      <c r="AO60" s="101" t="str">
        <f>IF(AND($B60&lt;&gt;"",AO$11&lt;&gt;""),IF(COUNTIF(Matches[JOURNEY],"=" &amp; $B60 &amp; " to " &amp; AO$11)&gt;0,"X","-"),"")</f>
        <v/>
      </c>
      <c r="AP60" s="101" t="str">
        <f>IF(AND($B60&lt;&gt;"",AP$11&lt;&gt;""),IF(COUNTIF(Matches[JOURNEY],"=" &amp; $B60 &amp; " to " &amp; AP$11)&gt;0,"X","-"),"")</f>
        <v/>
      </c>
      <c r="AQ60" s="101" t="str">
        <f>IF(AND($B60&lt;&gt;"",AQ$11&lt;&gt;""),IF(COUNTIF(Matches[JOURNEY],"=" &amp; $B60 &amp; " to " &amp; AQ$11)&gt;0,"X","-"),"")</f>
        <v/>
      </c>
      <c r="AR60" s="101" t="str">
        <f>IF(AND($B60&lt;&gt;"",AR$11&lt;&gt;""),IF(COUNTIF(Matches[JOURNEY],"=" &amp; $B60 &amp; " to " &amp; AR$11)&gt;0,"X","-"),"")</f>
        <v/>
      </c>
      <c r="AS60" s="101" t="str">
        <f>IF(AND($B60&lt;&gt;"",AS$11&lt;&gt;""),IF(COUNTIF(Matches[JOURNEY],"=" &amp; $B60 &amp; " to " &amp; AS$11)&gt;0,"X","-"),"")</f>
        <v/>
      </c>
      <c r="AT60" s="101" t="str">
        <f>IF(AND($B60&lt;&gt;"",AT$11&lt;&gt;""),IF(COUNTIF(Matches[JOURNEY],"=" &amp; $B60 &amp; " to " &amp; AT$11)&gt;0,"X","-"),"")</f>
        <v/>
      </c>
      <c r="AU60" s="101" t="str">
        <f>IF(AND($B60&lt;&gt;"",AU$11&lt;&gt;""),IF(COUNTIF(Matches[JOURNEY],"=" &amp; $B60 &amp; " to " &amp; AU$11)&gt;0,"X","-"),"")</f>
        <v/>
      </c>
      <c r="AV60" s="101" t="str">
        <f>IF(AND($B60&lt;&gt;"",AV$11&lt;&gt;""),IF(COUNTIF(Matches[JOURNEY],"=" &amp; $B60 &amp; " to " &amp; AV$11)&gt;0,"X","-"),"")</f>
        <v/>
      </c>
      <c r="AW60" s="101" t="str">
        <f>IF(AND($B60&lt;&gt;"",AW$11&lt;&gt;""),IF(COUNTIF(Matches[JOURNEY],"=" &amp; $B60 &amp; " to " &amp; AW$11)&gt;0,"X","-"),"")</f>
        <v/>
      </c>
      <c r="AX60" s="101" t="str">
        <f>IF(AND($B60&lt;&gt;"",AX$11&lt;&gt;""),IF(COUNTIF(Matches[JOURNEY],"=" &amp; $B60 &amp; " to " &amp; AX$11)&gt;0,"X","-"),"")</f>
        <v/>
      </c>
      <c r="AY60" s="101" t="str">
        <f>IF(AND($B60&lt;&gt;"",AY$11&lt;&gt;""),IF(COUNTIF(Matches[JOURNEY],"=" &amp; $B60 &amp; " to " &amp; AY$11)&gt;0,"X","-"),"")</f>
        <v/>
      </c>
      <c r="AZ60" s="101" t="str">
        <f>IF(AND($B60&lt;&gt;"",AZ$11&lt;&gt;""),IF(COUNTIF(Matches[JOURNEY],"=" &amp; $B60 &amp; " to " &amp; AZ$11)&gt;0,"X","-"),"")</f>
        <v/>
      </c>
      <c r="BA60" s="101" t="str">
        <f>IF(AND($B60&lt;&gt;"",BA$11&lt;&gt;""),IF(COUNTIF(Matches[JOURNEY],"=" &amp; $B60 &amp; " to " &amp; BA$11)&gt;0,"X","-"),"")</f>
        <v/>
      </c>
      <c r="BB60" s="101" t="str">
        <f>IF(AND($B60&lt;&gt;"",BB$11&lt;&gt;""),IF(COUNTIF(Matches[JOURNEY],"=" &amp; $B60 &amp; " to " &amp; BB$11)&gt;0,"X","-"),"")</f>
        <v/>
      </c>
      <c r="BC60" s="101" t="str">
        <f>IF(AND($B60&lt;&gt;"",BC$11&lt;&gt;""),IF(COUNTIF(Matches[JOURNEY],"=" &amp; $B60 &amp; " to " &amp; BC$11)&gt;0,"X","-"),"")</f>
        <v/>
      </c>
      <c r="BD60" s="101" t="str">
        <f>IF(AND($B60&lt;&gt;"",BD$11&lt;&gt;""),IF(COUNTIF(Matches[JOURNEY],"=" &amp; $B60 &amp; " to " &amp; BD$11)&gt;0,"X","-"),"")</f>
        <v/>
      </c>
      <c r="BE60" s="101" t="str">
        <f>IF(AND($B60&lt;&gt;"",BE$11&lt;&gt;""),IF(COUNTIF(Matches[JOURNEY],"=" &amp; $B60 &amp; " to " &amp; BE$11)&gt;0,"X","-"),"")</f>
        <v/>
      </c>
      <c r="BF60" s="101" t="str">
        <f>IF(AND($B60&lt;&gt;"",BF$11&lt;&gt;""),IF(COUNTIF(Matches[JOURNEY],"=" &amp; $B60 &amp; " to " &amp; BF$11)&gt;0,"X","-"),"")</f>
        <v/>
      </c>
      <c r="BG60" s="101" t="str">
        <f>IF(AND($B60&lt;&gt;"",BG$11&lt;&gt;""),IF(COUNTIF(Matches[JOURNEY],"=" &amp; $B60 &amp; " to " &amp; BG$11)&gt;0,"X","-"),"")</f>
        <v/>
      </c>
      <c r="BH60" s="101" t="str">
        <f>IF(AND($B60&lt;&gt;"",BH$11&lt;&gt;""),IF(COUNTIF(Matches[JOURNEY],"=" &amp; $B60 &amp; " to " &amp; BH$11)&gt;0,"X","-"),"")</f>
        <v/>
      </c>
      <c r="BI60" s="101" t="str">
        <f>IF(AND($B60&lt;&gt;"",BI$11&lt;&gt;""),IF(COUNTIF(Matches[JOURNEY],"=" &amp; $B60 &amp; " to " &amp; BI$11)&gt;0,"X","-"),"")</f>
        <v/>
      </c>
      <c r="BJ60" s="101" t="str">
        <f>IF(AND($B60&lt;&gt;"",BJ$11&lt;&gt;""),IF(COUNTIF(Matches[JOURNEY],"=" &amp; $B60 &amp; " to " &amp; BJ$11)&gt;0,"X","-"),"")</f>
        <v/>
      </c>
      <c r="BK60" s="101" t="str">
        <f>IF(AND($B60&lt;&gt;"",BK$11&lt;&gt;""),IF(COUNTIF(Matches[JOURNEY],"=" &amp; $B60 &amp; " to " &amp; BK$11)&gt;0,"X","-"),"")</f>
        <v/>
      </c>
      <c r="BL60" s="101" t="str">
        <f>IF(AND($B60&lt;&gt;"",BL$11&lt;&gt;""),IF(COUNTIF(Matches[JOURNEY],"=" &amp; $B60 &amp; " to " &amp; BL$11)&gt;0,"X","-"),"")</f>
        <v/>
      </c>
      <c r="BM60" s="101" t="str">
        <f>IF(AND($B60&lt;&gt;"",BM$11&lt;&gt;""),IF(COUNTIF(Matches[JOURNEY],"=" &amp; $B60 &amp; " to " &amp; BM$11)&gt;0,"X","-"),"")</f>
        <v/>
      </c>
      <c r="BN60" s="101" t="str">
        <f>IF(AND($B60&lt;&gt;"",BN$11&lt;&gt;""),IF(COUNTIF(Matches[JOURNEY],"=" &amp; $B60 &amp; " to " &amp; BN$11)&gt;0,"X","-"),"")</f>
        <v/>
      </c>
      <c r="BO60" s="101" t="str">
        <f>IF(AND($B60&lt;&gt;"",BO$11&lt;&gt;""),IF(COUNTIF(Matches[JOURNEY],"=" &amp; $B60 &amp; " to " &amp; BO$11)&gt;0,"X","-"),"")</f>
        <v/>
      </c>
      <c r="BP60" s="101" t="str">
        <f>IF(AND($B60&lt;&gt;"",BP$11&lt;&gt;""),IF(COUNTIF(Matches[JOURNEY],"=" &amp; $B60 &amp; " to " &amp; BP$11)&gt;0,"X","-"),"")</f>
        <v/>
      </c>
      <c r="BQ60" s="102">
        <f t="shared" ca="1" si="6"/>
        <v>0</v>
      </c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</row>
    <row r="61" spans="1:101" ht="21">
      <c r="A61" s="99" t="str">
        <f t="shared" si="7"/>
        <v/>
      </c>
      <c r="B61" s="100"/>
      <c r="C61" s="101" t="str">
        <f ca="1">IF(AND($B61&lt;&gt;"",C$11&lt;&gt;""),IF(COUNTIF(Matches[JOURNEY],"=" &amp; $B61 &amp; " to " &amp; C$11)&gt;0,"X","-"),"")</f>
        <v/>
      </c>
      <c r="D61" s="101" t="str">
        <f ca="1">IF(AND($B61&lt;&gt;"",D$11&lt;&gt;""),IF(COUNTIF(Matches[JOURNEY],"=" &amp; $B61 &amp; " to " &amp; D$11)&gt;0,"X","-"),"")</f>
        <v/>
      </c>
      <c r="E61" s="101" t="str">
        <f ca="1">IF(AND($B61&lt;&gt;"",E$11&lt;&gt;""),IF(COUNTIF(Matches[JOURNEY],"=" &amp; $B61 &amp; " to " &amp; E$11)&gt;0,"X","-"),"")</f>
        <v/>
      </c>
      <c r="F61" s="101" t="str">
        <f ca="1">IF(AND($B61&lt;&gt;"",F$11&lt;&gt;""),IF(COUNTIF(Matches[JOURNEY],"=" &amp; $B61 &amp; " to " &amp; F$11)&gt;0,"X","-"),"")</f>
        <v/>
      </c>
      <c r="G61" s="101" t="str">
        <f ca="1">IF(AND($B61&lt;&gt;"",G$11&lt;&gt;""),IF(COUNTIF(Matches[JOURNEY],"=" &amp; $B61 &amp; " to " &amp; G$11)&gt;0,"X","-"),"")</f>
        <v/>
      </c>
      <c r="H61" s="101" t="str">
        <f ca="1">IF(AND($B61&lt;&gt;"",H$11&lt;&gt;""),IF(COUNTIF(Matches[JOURNEY],"=" &amp; $B61 &amp; " to " &amp; H$11)&gt;0,"X","-"),"")</f>
        <v/>
      </c>
      <c r="I61" s="101" t="str">
        <f ca="1">IF(AND($B61&lt;&gt;"",I$11&lt;&gt;""),IF(COUNTIF(Matches[JOURNEY],"=" &amp; $B61 &amp; " to " &amp; I$11)&gt;0,"X","-"),"")</f>
        <v/>
      </c>
      <c r="J61" s="101" t="str">
        <f ca="1">IF(AND($B61&lt;&gt;"",J$11&lt;&gt;""),IF(COUNTIF(Matches[JOURNEY],"=" &amp; $B61 &amp; " to " &amp; J$11)&gt;0,"X","-"),"")</f>
        <v/>
      </c>
      <c r="K61" s="101" t="str">
        <f ca="1">IF(AND($B61&lt;&gt;"",K$11&lt;&gt;""),IF(COUNTIF(Matches[JOURNEY],"=" &amp; $B61 &amp; " to " &amp; K$11)&gt;0,"X","-"),"")</f>
        <v/>
      </c>
      <c r="L61" s="101" t="str">
        <f ca="1">IF(AND($B61&lt;&gt;"",L$11&lt;&gt;""),IF(COUNTIF(Matches[JOURNEY],"=" &amp; $B61 &amp; " to " &amp; L$11)&gt;0,"X","-"),"")</f>
        <v/>
      </c>
      <c r="M61" s="101" t="str">
        <f ca="1">IF(AND($B61&lt;&gt;"",M$11&lt;&gt;""),IF(COUNTIF(Matches[JOURNEY],"=" &amp; $B61 &amp; " to " &amp; M$11)&gt;0,"X","-"),"")</f>
        <v/>
      </c>
      <c r="N61" s="101" t="str">
        <f>IF(AND($B61&lt;&gt;"",N$11&lt;&gt;""),IF(COUNTIF(Matches[JOURNEY],"=" &amp; $B61 &amp; " to " &amp; N$11)&gt;0,"X","-"),"")</f>
        <v/>
      </c>
      <c r="O61" s="101" t="str">
        <f>IF(AND($B61&lt;&gt;"",O$11&lt;&gt;""),IF(COUNTIF(Matches[JOURNEY],"=" &amp; $B61 &amp; " to " &amp; O$11)&gt;0,"X","-"),"")</f>
        <v/>
      </c>
      <c r="P61" s="101" t="str">
        <f>IF(AND($B61&lt;&gt;"",P$11&lt;&gt;""),IF(COUNTIF(Matches[JOURNEY],"=" &amp; $B61 &amp; " to " &amp; P$11)&gt;0,"X","-"),"")</f>
        <v/>
      </c>
      <c r="Q61" s="101" t="str">
        <f>IF(AND($B61&lt;&gt;"",Q$11&lt;&gt;""),IF(COUNTIF(Matches[JOURNEY],"=" &amp; $B61 &amp; " to " &amp; Q$11)&gt;0,"X","-"),"")</f>
        <v/>
      </c>
      <c r="R61" s="101" t="str">
        <f>IF(AND($B61&lt;&gt;"",R$11&lt;&gt;""),IF(COUNTIF(Matches[JOURNEY],"=" &amp; $B61 &amp; " to " &amp; R$11)&gt;0,"X","-"),"")</f>
        <v/>
      </c>
      <c r="S61" s="101" t="str">
        <f>IF(AND($B61&lt;&gt;"",S$11&lt;&gt;""),IF(COUNTIF(Matches[JOURNEY],"=" &amp; $B61 &amp; " to " &amp; S$11)&gt;0,"X","-"),"")</f>
        <v/>
      </c>
      <c r="T61" s="101" t="str">
        <f>IF(AND($B61&lt;&gt;"",T$11&lt;&gt;""),IF(COUNTIF(Matches[JOURNEY],"=" &amp; $B61 &amp; " to " &amp; T$11)&gt;0,"X","-"),"")</f>
        <v/>
      </c>
      <c r="U61" s="101" t="str">
        <f>IF(AND($B61&lt;&gt;"",U$11&lt;&gt;""),IF(COUNTIF(Matches[JOURNEY],"=" &amp; $B61 &amp; " to " &amp; U$11)&gt;0,"X","-"),"")</f>
        <v/>
      </c>
      <c r="V61" s="101" t="str">
        <f>IF(AND($B61&lt;&gt;"",V$11&lt;&gt;""),IF(COUNTIF(Matches[JOURNEY],"=" &amp; $B61 &amp; " to " &amp; V$11)&gt;0,"X","-"),"")</f>
        <v/>
      </c>
      <c r="W61" s="101" t="str">
        <f>IF(AND($B61&lt;&gt;"",W$11&lt;&gt;""),IF(COUNTIF(Matches[JOURNEY],"=" &amp; $B61 &amp; " to " &amp; W$11)&gt;0,"X","-"),"")</f>
        <v/>
      </c>
      <c r="X61" s="101" t="str">
        <f>IF(AND($B61&lt;&gt;"",X$11&lt;&gt;""),IF(COUNTIF(Matches[JOURNEY],"=" &amp; $B61 &amp; " to " &amp; X$11)&gt;0,"X","-"),"")</f>
        <v/>
      </c>
      <c r="Y61" s="101" t="str">
        <f>IF(AND($B61&lt;&gt;"",Y$11&lt;&gt;""),IF(COUNTIF(Matches[JOURNEY],"=" &amp; $B61 &amp; " to " &amp; Y$11)&gt;0,"X","-"),"")</f>
        <v/>
      </c>
      <c r="Z61" s="101" t="str">
        <f>IF(AND($B61&lt;&gt;"",Z$11&lt;&gt;""),IF(COUNTIF(Matches[JOURNEY],"=" &amp; $B61 &amp; " to " &amp; Z$11)&gt;0,"X","-"),"")</f>
        <v/>
      </c>
      <c r="AA61" s="101" t="str">
        <f>IF(AND($B61&lt;&gt;"",AA$11&lt;&gt;""),IF(COUNTIF(Matches[JOURNEY],"=" &amp; $B61 &amp; " to " &amp; AA$11)&gt;0,"X","-"),"")</f>
        <v/>
      </c>
      <c r="AB61" s="101" t="str">
        <f>IF(AND($B61&lt;&gt;"",AB$11&lt;&gt;""),IF(COUNTIF(Matches[JOURNEY],"=" &amp; $B61 &amp; " to " &amp; AB$11)&gt;0,"X","-"),"")</f>
        <v/>
      </c>
      <c r="AC61" s="101" t="str">
        <f>IF(AND($B61&lt;&gt;"",AC$11&lt;&gt;""),IF(COUNTIF(Matches[JOURNEY],"=" &amp; $B61 &amp; " to " &amp; AC$11)&gt;0,"X","-"),"")</f>
        <v/>
      </c>
      <c r="AD61" s="101" t="str">
        <f>IF(AND($B61&lt;&gt;"",AD$11&lt;&gt;""),IF(COUNTIF(Matches[JOURNEY],"=" &amp; $B61 &amp; " to " &amp; AD$11)&gt;0,"X","-"),"")</f>
        <v/>
      </c>
      <c r="AE61" s="101" t="str">
        <f>IF(AND($B61&lt;&gt;"",AE$11&lt;&gt;""),IF(COUNTIF(Matches[JOURNEY],"=" &amp; $B61 &amp; " to " &amp; AE$11)&gt;0,"X","-"),"")</f>
        <v/>
      </c>
      <c r="AF61" s="101" t="str">
        <f>IF(AND($B61&lt;&gt;"",AF$11&lt;&gt;""),IF(COUNTIF(Matches[JOURNEY],"=" &amp; $B61 &amp; " to " &amp; AF$11)&gt;0,"X","-"),"")</f>
        <v/>
      </c>
      <c r="AG61" s="101" t="str">
        <f>IF(AND($B61&lt;&gt;"",AG$11&lt;&gt;""),IF(COUNTIF(Matches[JOURNEY],"=" &amp; $B61 &amp; " to " &amp; AG$11)&gt;0,"X","-"),"")</f>
        <v/>
      </c>
      <c r="AH61" s="101" t="str">
        <f>IF(AND($B61&lt;&gt;"",AH$11&lt;&gt;""),IF(COUNTIF(Matches[JOURNEY],"=" &amp; $B61 &amp; " to " &amp; AH$11)&gt;0,"X","-"),"")</f>
        <v/>
      </c>
      <c r="AI61" s="101" t="str">
        <f>IF(AND($B61&lt;&gt;"",AI$11&lt;&gt;""),IF(COUNTIF(Matches[JOURNEY],"=" &amp; $B61 &amp; " to " &amp; AI$11)&gt;0,"X","-"),"")</f>
        <v/>
      </c>
      <c r="AJ61" s="101" t="str">
        <f>IF(AND($B61&lt;&gt;"",AJ$11&lt;&gt;""),IF(COUNTIF(Matches[JOURNEY],"=" &amp; $B61 &amp; " to " &amp; AJ$11)&gt;0,"X","-"),"")</f>
        <v/>
      </c>
      <c r="AK61" s="101" t="str">
        <f>IF(AND($B61&lt;&gt;"",AK$11&lt;&gt;""),IF(COUNTIF(Matches[JOURNEY],"=" &amp; $B61 &amp; " to " &amp; AK$11)&gt;0,"X","-"),"")</f>
        <v/>
      </c>
      <c r="AL61" s="101" t="str">
        <f>IF(AND($B61&lt;&gt;"",AL$11&lt;&gt;""),IF(COUNTIF(Matches[JOURNEY],"=" &amp; $B61 &amp; " to " &amp; AL$11)&gt;0,"X","-"),"")</f>
        <v/>
      </c>
      <c r="AM61" s="101" t="str">
        <f>IF(AND($B61&lt;&gt;"",AM$11&lt;&gt;""),IF(COUNTIF(Matches[JOURNEY],"=" &amp; $B61 &amp; " to " &amp; AM$11)&gt;0,"X","-"),"")</f>
        <v/>
      </c>
      <c r="AN61" s="101" t="str">
        <f>IF(AND($B61&lt;&gt;"",AN$11&lt;&gt;""),IF(COUNTIF(Matches[JOURNEY],"=" &amp; $B61 &amp; " to " &amp; AN$11)&gt;0,"X","-"),"")</f>
        <v/>
      </c>
      <c r="AO61" s="101" t="str">
        <f>IF(AND($B61&lt;&gt;"",AO$11&lt;&gt;""),IF(COUNTIF(Matches[JOURNEY],"=" &amp; $B61 &amp; " to " &amp; AO$11)&gt;0,"X","-"),"")</f>
        <v/>
      </c>
      <c r="AP61" s="101" t="str">
        <f>IF(AND($B61&lt;&gt;"",AP$11&lt;&gt;""),IF(COUNTIF(Matches[JOURNEY],"=" &amp; $B61 &amp; " to " &amp; AP$11)&gt;0,"X","-"),"")</f>
        <v/>
      </c>
      <c r="AQ61" s="101" t="str">
        <f>IF(AND($B61&lt;&gt;"",AQ$11&lt;&gt;""),IF(COUNTIF(Matches[JOURNEY],"=" &amp; $B61 &amp; " to " &amp; AQ$11)&gt;0,"X","-"),"")</f>
        <v/>
      </c>
      <c r="AR61" s="101" t="str">
        <f>IF(AND($B61&lt;&gt;"",AR$11&lt;&gt;""),IF(COUNTIF(Matches[JOURNEY],"=" &amp; $B61 &amp; " to " &amp; AR$11)&gt;0,"X","-"),"")</f>
        <v/>
      </c>
      <c r="AS61" s="101" t="str">
        <f>IF(AND($B61&lt;&gt;"",AS$11&lt;&gt;""),IF(COUNTIF(Matches[JOURNEY],"=" &amp; $B61 &amp; " to " &amp; AS$11)&gt;0,"X","-"),"")</f>
        <v/>
      </c>
      <c r="AT61" s="101" t="str">
        <f>IF(AND($B61&lt;&gt;"",AT$11&lt;&gt;""),IF(COUNTIF(Matches[JOURNEY],"=" &amp; $B61 &amp; " to " &amp; AT$11)&gt;0,"X","-"),"")</f>
        <v/>
      </c>
      <c r="AU61" s="101" t="str">
        <f>IF(AND($B61&lt;&gt;"",AU$11&lt;&gt;""),IF(COUNTIF(Matches[JOURNEY],"=" &amp; $B61 &amp; " to " &amp; AU$11)&gt;0,"X","-"),"")</f>
        <v/>
      </c>
      <c r="AV61" s="101" t="str">
        <f>IF(AND($B61&lt;&gt;"",AV$11&lt;&gt;""),IF(COUNTIF(Matches[JOURNEY],"=" &amp; $B61 &amp; " to " &amp; AV$11)&gt;0,"X","-"),"")</f>
        <v/>
      </c>
      <c r="AW61" s="101" t="str">
        <f>IF(AND($B61&lt;&gt;"",AW$11&lt;&gt;""),IF(COUNTIF(Matches[JOURNEY],"=" &amp; $B61 &amp; " to " &amp; AW$11)&gt;0,"X","-"),"")</f>
        <v/>
      </c>
      <c r="AX61" s="101" t="str">
        <f>IF(AND($B61&lt;&gt;"",AX$11&lt;&gt;""),IF(COUNTIF(Matches[JOURNEY],"=" &amp; $B61 &amp; " to " &amp; AX$11)&gt;0,"X","-"),"")</f>
        <v/>
      </c>
      <c r="AY61" s="101" t="str">
        <f>IF(AND($B61&lt;&gt;"",AY$11&lt;&gt;""),IF(COUNTIF(Matches[JOURNEY],"=" &amp; $B61 &amp; " to " &amp; AY$11)&gt;0,"X","-"),"")</f>
        <v/>
      </c>
      <c r="AZ61" s="101" t="str">
        <f>IF(AND($B61&lt;&gt;"",AZ$11&lt;&gt;""),IF(COUNTIF(Matches[JOURNEY],"=" &amp; $B61 &amp; " to " &amp; AZ$11)&gt;0,"X","-"),"")</f>
        <v/>
      </c>
      <c r="BA61" s="101" t="str">
        <f>IF(AND($B61&lt;&gt;"",BA$11&lt;&gt;""),IF(COUNTIF(Matches[JOURNEY],"=" &amp; $B61 &amp; " to " &amp; BA$11)&gt;0,"X","-"),"")</f>
        <v/>
      </c>
      <c r="BB61" s="101" t="str">
        <f>IF(AND($B61&lt;&gt;"",BB$11&lt;&gt;""),IF(COUNTIF(Matches[JOURNEY],"=" &amp; $B61 &amp; " to " &amp; BB$11)&gt;0,"X","-"),"")</f>
        <v/>
      </c>
      <c r="BC61" s="101" t="str">
        <f>IF(AND($B61&lt;&gt;"",BC$11&lt;&gt;""),IF(COUNTIF(Matches[JOURNEY],"=" &amp; $B61 &amp; " to " &amp; BC$11)&gt;0,"X","-"),"")</f>
        <v/>
      </c>
      <c r="BD61" s="101" t="str">
        <f>IF(AND($B61&lt;&gt;"",BD$11&lt;&gt;""),IF(COUNTIF(Matches[JOURNEY],"=" &amp; $B61 &amp; " to " &amp; BD$11)&gt;0,"X","-"),"")</f>
        <v/>
      </c>
      <c r="BE61" s="101" t="str">
        <f>IF(AND($B61&lt;&gt;"",BE$11&lt;&gt;""),IF(COUNTIF(Matches[JOURNEY],"=" &amp; $B61 &amp; " to " &amp; BE$11)&gt;0,"X","-"),"")</f>
        <v/>
      </c>
      <c r="BF61" s="101" t="str">
        <f>IF(AND($B61&lt;&gt;"",BF$11&lt;&gt;""),IF(COUNTIF(Matches[JOURNEY],"=" &amp; $B61 &amp; " to " &amp; BF$11)&gt;0,"X","-"),"")</f>
        <v/>
      </c>
      <c r="BG61" s="101" t="str">
        <f>IF(AND($B61&lt;&gt;"",BG$11&lt;&gt;""),IF(COUNTIF(Matches[JOURNEY],"=" &amp; $B61 &amp; " to " &amp; BG$11)&gt;0,"X","-"),"")</f>
        <v/>
      </c>
      <c r="BH61" s="101" t="str">
        <f>IF(AND($B61&lt;&gt;"",BH$11&lt;&gt;""),IF(COUNTIF(Matches[JOURNEY],"=" &amp; $B61 &amp; " to " &amp; BH$11)&gt;0,"X","-"),"")</f>
        <v/>
      </c>
      <c r="BI61" s="101" t="str">
        <f>IF(AND($B61&lt;&gt;"",BI$11&lt;&gt;""),IF(COUNTIF(Matches[JOURNEY],"=" &amp; $B61 &amp; " to " &amp; BI$11)&gt;0,"X","-"),"")</f>
        <v/>
      </c>
      <c r="BJ61" s="101" t="str">
        <f>IF(AND($B61&lt;&gt;"",BJ$11&lt;&gt;""),IF(COUNTIF(Matches[JOURNEY],"=" &amp; $B61 &amp; " to " &amp; BJ$11)&gt;0,"X","-"),"")</f>
        <v/>
      </c>
      <c r="BK61" s="101" t="str">
        <f>IF(AND($B61&lt;&gt;"",BK$11&lt;&gt;""),IF(COUNTIF(Matches[JOURNEY],"=" &amp; $B61 &amp; " to " &amp; BK$11)&gt;0,"X","-"),"")</f>
        <v/>
      </c>
      <c r="BL61" s="101" t="str">
        <f>IF(AND($B61&lt;&gt;"",BL$11&lt;&gt;""),IF(COUNTIF(Matches[JOURNEY],"=" &amp; $B61 &amp; " to " &amp; BL$11)&gt;0,"X","-"),"")</f>
        <v/>
      </c>
      <c r="BM61" s="101" t="str">
        <f>IF(AND($B61&lt;&gt;"",BM$11&lt;&gt;""),IF(COUNTIF(Matches[JOURNEY],"=" &amp; $B61 &amp; " to " &amp; BM$11)&gt;0,"X","-"),"")</f>
        <v/>
      </c>
      <c r="BN61" s="101" t="str">
        <f>IF(AND($B61&lt;&gt;"",BN$11&lt;&gt;""),IF(COUNTIF(Matches[JOURNEY],"=" &amp; $B61 &amp; " to " &amp; BN$11)&gt;0,"X","-"),"")</f>
        <v/>
      </c>
      <c r="BO61" s="101" t="str">
        <f>IF(AND($B61&lt;&gt;"",BO$11&lt;&gt;""),IF(COUNTIF(Matches[JOURNEY],"=" &amp; $B61 &amp; " to " &amp; BO$11)&gt;0,"X","-"),"")</f>
        <v/>
      </c>
      <c r="BP61" s="101" t="str">
        <f>IF(AND($B61&lt;&gt;"",BP$11&lt;&gt;""),IF(COUNTIF(Matches[JOURNEY],"=" &amp; $B61 &amp; " to " &amp; BP$11)&gt;0,"X","-"),"")</f>
        <v/>
      </c>
      <c r="BQ61" s="102">
        <f t="shared" ca="1" si="6"/>
        <v>0</v>
      </c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</row>
    <row r="62" spans="1:101" ht="21">
      <c r="A62" s="99" t="str">
        <f t="shared" si="7"/>
        <v/>
      </c>
      <c r="B62" s="100"/>
      <c r="C62" s="101" t="str">
        <f ca="1">IF(AND($B62&lt;&gt;"",C$11&lt;&gt;""),IF(COUNTIF(Matches[JOURNEY],"=" &amp; $B62 &amp; " to " &amp; C$11)&gt;0,"X","-"),"")</f>
        <v/>
      </c>
      <c r="D62" s="101" t="str">
        <f ca="1">IF(AND($B62&lt;&gt;"",D$11&lt;&gt;""),IF(COUNTIF(Matches[JOURNEY],"=" &amp; $B62 &amp; " to " &amp; D$11)&gt;0,"X","-"),"")</f>
        <v/>
      </c>
      <c r="E62" s="101" t="str">
        <f ca="1">IF(AND($B62&lt;&gt;"",E$11&lt;&gt;""),IF(COUNTIF(Matches[JOURNEY],"=" &amp; $B62 &amp; " to " &amp; E$11)&gt;0,"X","-"),"")</f>
        <v/>
      </c>
      <c r="F62" s="101" t="str">
        <f ca="1">IF(AND($B62&lt;&gt;"",F$11&lt;&gt;""),IF(COUNTIF(Matches[JOURNEY],"=" &amp; $B62 &amp; " to " &amp; F$11)&gt;0,"X","-"),"")</f>
        <v/>
      </c>
      <c r="G62" s="101" t="str">
        <f ca="1">IF(AND($B62&lt;&gt;"",G$11&lt;&gt;""),IF(COUNTIF(Matches[JOURNEY],"=" &amp; $B62 &amp; " to " &amp; G$11)&gt;0,"X","-"),"")</f>
        <v/>
      </c>
      <c r="H62" s="101" t="str">
        <f ca="1">IF(AND($B62&lt;&gt;"",H$11&lt;&gt;""),IF(COUNTIF(Matches[JOURNEY],"=" &amp; $B62 &amp; " to " &amp; H$11)&gt;0,"X","-"),"")</f>
        <v/>
      </c>
      <c r="I62" s="101" t="str">
        <f ca="1">IF(AND($B62&lt;&gt;"",I$11&lt;&gt;""),IF(COUNTIF(Matches[JOURNEY],"=" &amp; $B62 &amp; " to " &amp; I$11)&gt;0,"X","-"),"")</f>
        <v/>
      </c>
      <c r="J62" s="101" t="str">
        <f ca="1">IF(AND($B62&lt;&gt;"",J$11&lt;&gt;""),IF(COUNTIF(Matches[JOURNEY],"=" &amp; $B62 &amp; " to " &amp; J$11)&gt;0,"X","-"),"")</f>
        <v/>
      </c>
      <c r="K62" s="101" t="str">
        <f ca="1">IF(AND($B62&lt;&gt;"",K$11&lt;&gt;""),IF(COUNTIF(Matches[JOURNEY],"=" &amp; $B62 &amp; " to " &amp; K$11)&gt;0,"X","-"),"")</f>
        <v/>
      </c>
      <c r="L62" s="101" t="str">
        <f ca="1">IF(AND($B62&lt;&gt;"",L$11&lt;&gt;""),IF(COUNTIF(Matches[JOURNEY],"=" &amp; $B62 &amp; " to " &amp; L$11)&gt;0,"X","-"),"")</f>
        <v/>
      </c>
      <c r="M62" s="101" t="str">
        <f ca="1">IF(AND($B62&lt;&gt;"",M$11&lt;&gt;""),IF(COUNTIF(Matches[JOURNEY],"=" &amp; $B62 &amp; " to " &amp; M$11)&gt;0,"X","-"),"")</f>
        <v/>
      </c>
      <c r="N62" s="101" t="str">
        <f>IF(AND($B62&lt;&gt;"",N$11&lt;&gt;""),IF(COUNTIF(Matches[JOURNEY],"=" &amp; $B62 &amp; " to " &amp; N$11)&gt;0,"X","-"),"")</f>
        <v/>
      </c>
      <c r="O62" s="101" t="str">
        <f>IF(AND($B62&lt;&gt;"",O$11&lt;&gt;""),IF(COUNTIF(Matches[JOURNEY],"=" &amp; $B62 &amp; " to " &amp; O$11)&gt;0,"X","-"),"")</f>
        <v/>
      </c>
      <c r="P62" s="101" t="str">
        <f>IF(AND($B62&lt;&gt;"",P$11&lt;&gt;""),IF(COUNTIF(Matches[JOURNEY],"=" &amp; $B62 &amp; " to " &amp; P$11)&gt;0,"X","-"),"")</f>
        <v/>
      </c>
      <c r="Q62" s="101" t="str">
        <f>IF(AND($B62&lt;&gt;"",Q$11&lt;&gt;""),IF(COUNTIF(Matches[JOURNEY],"=" &amp; $B62 &amp; " to " &amp; Q$11)&gt;0,"X","-"),"")</f>
        <v/>
      </c>
      <c r="R62" s="101" t="str">
        <f>IF(AND($B62&lt;&gt;"",R$11&lt;&gt;""),IF(COUNTIF(Matches[JOURNEY],"=" &amp; $B62 &amp; " to " &amp; R$11)&gt;0,"X","-"),"")</f>
        <v/>
      </c>
      <c r="S62" s="101" t="str">
        <f>IF(AND($B62&lt;&gt;"",S$11&lt;&gt;""),IF(COUNTIF(Matches[JOURNEY],"=" &amp; $B62 &amp; " to " &amp; S$11)&gt;0,"X","-"),"")</f>
        <v/>
      </c>
      <c r="T62" s="101" t="str">
        <f>IF(AND($B62&lt;&gt;"",T$11&lt;&gt;""),IF(COUNTIF(Matches[JOURNEY],"=" &amp; $B62 &amp; " to " &amp; T$11)&gt;0,"X","-"),"")</f>
        <v/>
      </c>
      <c r="U62" s="101" t="str">
        <f>IF(AND($B62&lt;&gt;"",U$11&lt;&gt;""),IF(COUNTIF(Matches[JOURNEY],"=" &amp; $B62 &amp; " to " &amp; U$11)&gt;0,"X","-"),"")</f>
        <v/>
      </c>
      <c r="V62" s="101" t="str">
        <f>IF(AND($B62&lt;&gt;"",V$11&lt;&gt;""),IF(COUNTIF(Matches[JOURNEY],"=" &amp; $B62 &amp; " to " &amp; V$11)&gt;0,"X","-"),"")</f>
        <v/>
      </c>
      <c r="W62" s="101" t="str">
        <f>IF(AND($B62&lt;&gt;"",W$11&lt;&gt;""),IF(COUNTIF(Matches[JOURNEY],"=" &amp; $B62 &amp; " to " &amp; W$11)&gt;0,"X","-"),"")</f>
        <v/>
      </c>
      <c r="X62" s="101" t="str">
        <f>IF(AND($B62&lt;&gt;"",X$11&lt;&gt;""),IF(COUNTIF(Matches[JOURNEY],"=" &amp; $B62 &amp; " to " &amp; X$11)&gt;0,"X","-"),"")</f>
        <v/>
      </c>
      <c r="Y62" s="101" t="str">
        <f>IF(AND($B62&lt;&gt;"",Y$11&lt;&gt;""),IF(COUNTIF(Matches[JOURNEY],"=" &amp; $B62 &amp; " to " &amp; Y$11)&gt;0,"X","-"),"")</f>
        <v/>
      </c>
      <c r="Z62" s="101" t="str">
        <f>IF(AND($B62&lt;&gt;"",Z$11&lt;&gt;""),IF(COUNTIF(Matches[JOURNEY],"=" &amp; $B62 &amp; " to " &amp; Z$11)&gt;0,"X","-"),"")</f>
        <v/>
      </c>
      <c r="AA62" s="101" t="str">
        <f>IF(AND($B62&lt;&gt;"",AA$11&lt;&gt;""),IF(COUNTIF(Matches[JOURNEY],"=" &amp; $B62 &amp; " to " &amp; AA$11)&gt;0,"X","-"),"")</f>
        <v/>
      </c>
      <c r="AB62" s="101" t="str">
        <f>IF(AND($B62&lt;&gt;"",AB$11&lt;&gt;""),IF(COUNTIF(Matches[JOURNEY],"=" &amp; $B62 &amp; " to " &amp; AB$11)&gt;0,"X","-"),"")</f>
        <v/>
      </c>
      <c r="AC62" s="101" t="str">
        <f>IF(AND($B62&lt;&gt;"",AC$11&lt;&gt;""),IF(COUNTIF(Matches[JOURNEY],"=" &amp; $B62 &amp; " to " &amp; AC$11)&gt;0,"X","-"),"")</f>
        <v/>
      </c>
      <c r="AD62" s="101" t="str">
        <f>IF(AND($B62&lt;&gt;"",AD$11&lt;&gt;""),IF(COUNTIF(Matches[JOURNEY],"=" &amp; $B62 &amp; " to " &amp; AD$11)&gt;0,"X","-"),"")</f>
        <v/>
      </c>
      <c r="AE62" s="101" t="str">
        <f>IF(AND($B62&lt;&gt;"",AE$11&lt;&gt;""),IF(COUNTIF(Matches[JOURNEY],"=" &amp; $B62 &amp; " to " &amp; AE$11)&gt;0,"X","-"),"")</f>
        <v/>
      </c>
      <c r="AF62" s="101" t="str">
        <f>IF(AND($B62&lt;&gt;"",AF$11&lt;&gt;""),IF(COUNTIF(Matches[JOURNEY],"=" &amp; $B62 &amp; " to " &amp; AF$11)&gt;0,"X","-"),"")</f>
        <v/>
      </c>
      <c r="AG62" s="101" t="str">
        <f>IF(AND($B62&lt;&gt;"",AG$11&lt;&gt;""),IF(COUNTIF(Matches[JOURNEY],"=" &amp; $B62 &amp; " to " &amp; AG$11)&gt;0,"X","-"),"")</f>
        <v/>
      </c>
      <c r="AH62" s="101" t="str">
        <f>IF(AND($B62&lt;&gt;"",AH$11&lt;&gt;""),IF(COUNTIF(Matches[JOURNEY],"=" &amp; $B62 &amp; " to " &amp; AH$11)&gt;0,"X","-"),"")</f>
        <v/>
      </c>
      <c r="AI62" s="101" t="str">
        <f>IF(AND($B62&lt;&gt;"",AI$11&lt;&gt;""),IF(COUNTIF(Matches[JOURNEY],"=" &amp; $B62 &amp; " to " &amp; AI$11)&gt;0,"X","-"),"")</f>
        <v/>
      </c>
      <c r="AJ62" s="101" t="str">
        <f>IF(AND($B62&lt;&gt;"",AJ$11&lt;&gt;""),IF(COUNTIF(Matches[JOURNEY],"=" &amp; $B62 &amp; " to " &amp; AJ$11)&gt;0,"X","-"),"")</f>
        <v/>
      </c>
      <c r="AK62" s="101" t="str">
        <f>IF(AND($B62&lt;&gt;"",AK$11&lt;&gt;""),IF(COUNTIF(Matches[JOURNEY],"=" &amp; $B62 &amp; " to " &amp; AK$11)&gt;0,"X","-"),"")</f>
        <v/>
      </c>
      <c r="AL62" s="101" t="str">
        <f>IF(AND($B62&lt;&gt;"",AL$11&lt;&gt;""),IF(COUNTIF(Matches[JOURNEY],"=" &amp; $B62 &amp; " to " &amp; AL$11)&gt;0,"X","-"),"")</f>
        <v/>
      </c>
      <c r="AM62" s="101" t="str">
        <f>IF(AND($B62&lt;&gt;"",AM$11&lt;&gt;""),IF(COUNTIF(Matches[JOURNEY],"=" &amp; $B62 &amp; " to " &amp; AM$11)&gt;0,"X","-"),"")</f>
        <v/>
      </c>
      <c r="AN62" s="101" t="str">
        <f>IF(AND($B62&lt;&gt;"",AN$11&lt;&gt;""),IF(COUNTIF(Matches[JOURNEY],"=" &amp; $B62 &amp; " to " &amp; AN$11)&gt;0,"X","-"),"")</f>
        <v/>
      </c>
      <c r="AO62" s="101" t="str">
        <f>IF(AND($B62&lt;&gt;"",AO$11&lt;&gt;""),IF(COUNTIF(Matches[JOURNEY],"=" &amp; $B62 &amp; " to " &amp; AO$11)&gt;0,"X","-"),"")</f>
        <v/>
      </c>
      <c r="AP62" s="101" t="str">
        <f>IF(AND($B62&lt;&gt;"",AP$11&lt;&gt;""),IF(COUNTIF(Matches[JOURNEY],"=" &amp; $B62 &amp; " to " &amp; AP$11)&gt;0,"X","-"),"")</f>
        <v/>
      </c>
      <c r="AQ62" s="101" t="str">
        <f>IF(AND($B62&lt;&gt;"",AQ$11&lt;&gt;""),IF(COUNTIF(Matches[JOURNEY],"=" &amp; $B62 &amp; " to " &amp; AQ$11)&gt;0,"X","-"),"")</f>
        <v/>
      </c>
      <c r="AR62" s="101" t="str">
        <f>IF(AND($B62&lt;&gt;"",AR$11&lt;&gt;""),IF(COUNTIF(Matches[JOURNEY],"=" &amp; $B62 &amp; " to " &amp; AR$11)&gt;0,"X","-"),"")</f>
        <v/>
      </c>
      <c r="AS62" s="101" t="str">
        <f>IF(AND($B62&lt;&gt;"",AS$11&lt;&gt;""),IF(COUNTIF(Matches[JOURNEY],"=" &amp; $B62 &amp; " to " &amp; AS$11)&gt;0,"X","-"),"")</f>
        <v/>
      </c>
      <c r="AT62" s="101" t="str">
        <f>IF(AND($B62&lt;&gt;"",AT$11&lt;&gt;""),IF(COUNTIF(Matches[JOURNEY],"=" &amp; $B62 &amp; " to " &amp; AT$11)&gt;0,"X","-"),"")</f>
        <v/>
      </c>
      <c r="AU62" s="101" t="str">
        <f>IF(AND($B62&lt;&gt;"",AU$11&lt;&gt;""),IF(COUNTIF(Matches[JOURNEY],"=" &amp; $B62 &amp; " to " &amp; AU$11)&gt;0,"X","-"),"")</f>
        <v/>
      </c>
      <c r="AV62" s="101" t="str">
        <f>IF(AND($B62&lt;&gt;"",AV$11&lt;&gt;""),IF(COUNTIF(Matches[JOURNEY],"=" &amp; $B62 &amp; " to " &amp; AV$11)&gt;0,"X","-"),"")</f>
        <v/>
      </c>
      <c r="AW62" s="101" t="str">
        <f>IF(AND($B62&lt;&gt;"",AW$11&lt;&gt;""),IF(COUNTIF(Matches[JOURNEY],"=" &amp; $B62 &amp; " to " &amp; AW$11)&gt;0,"X","-"),"")</f>
        <v/>
      </c>
      <c r="AX62" s="101" t="str">
        <f>IF(AND($B62&lt;&gt;"",AX$11&lt;&gt;""),IF(COUNTIF(Matches[JOURNEY],"=" &amp; $B62 &amp; " to " &amp; AX$11)&gt;0,"X","-"),"")</f>
        <v/>
      </c>
      <c r="AY62" s="101" t="str">
        <f>IF(AND($B62&lt;&gt;"",AY$11&lt;&gt;""),IF(COUNTIF(Matches[JOURNEY],"=" &amp; $B62 &amp; " to " &amp; AY$11)&gt;0,"X","-"),"")</f>
        <v/>
      </c>
      <c r="AZ62" s="101" t="str">
        <f>IF(AND($B62&lt;&gt;"",AZ$11&lt;&gt;""),IF(COUNTIF(Matches[JOURNEY],"=" &amp; $B62 &amp; " to " &amp; AZ$11)&gt;0,"X","-"),"")</f>
        <v/>
      </c>
      <c r="BA62" s="101" t="str">
        <f>IF(AND($B62&lt;&gt;"",BA$11&lt;&gt;""),IF(COUNTIF(Matches[JOURNEY],"=" &amp; $B62 &amp; " to " &amp; BA$11)&gt;0,"X","-"),"")</f>
        <v/>
      </c>
      <c r="BB62" s="101" t="str">
        <f>IF(AND($B62&lt;&gt;"",BB$11&lt;&gt;""),IF(COUNTIF(Matches[JOURNEY],"=" &amp; $B62 &amp; " to " &amp; BB$11)&gt;0,"X","-"),"")</f>
        <v/>
      </c>
      <c r="BC62" s="101" t="str">
        <f>IF(AND($B62&lt;&gt;"",BC$11&lt;&gt;""),IF(COUNTIF(Matches[JOURNEY],"=" &amp; $B62 &amp; " to " &amp; BC$11)&gt;0,"X","-"),"")</f>
        <v/>
      </c>
      <c r="BD62" s="101" t="str">
        <f>IF(AND($B62&lt;&gt;"",BD$11&lt;&gt;""),IF(COUNTIF(Matches[JOURNEY],"=" &amp; $B62 &amp; " to " &amp; BD$11)&gt;0,"X","-"),"")</f>
        <v/>
      </c>
      <c r="BE62" s="101" t="str">
        <f>IF(AND($B62&lt;&gt;"",BE$11&lt;&gt;""),IF(COUNTIF(Matches[JOURNEY],"=" &amp; $B62 &amp; " to " &amp; BE$11)&gt;0,"X","-"),"")</f>
        <v/>
      </c>
      <c r="BF62" s="101" t="str">
        <f>IF(AND($B62&lt;&gt;"",BF$11&lt;&gt;""),IF(COUNTIF(Matches[JOURNEY],"=" &amp; $B62 &amp; " to " &amp; BF$11)&gt;0,"X","-"),"")</f>
        <v/>
      </c>
      <c r="BG62" s="101" t="str">
        <f>IF(AND($B62&lt;&gt;"",BG$11&lt;&gt;""),IF(COUNTIF(Matches[JOURNEY],"=" &amp; $B62 &amp; " to " &amp; BG$11)&gt;0,"X","-"),"")</f>
        <v/>
      </c>
      <c r="BH62" s="101" t="str">
        <f>IF(AND($B62&lt;&gt;"",BH$11&lt;&gt;""),IF(COUNTIF(Matches[JOURNEY],"=" &amp; $B62 &amp; " to " &amp; BH$11)&gt;0,"X","-"),"")</f>
        <v/>
      </c>
      <c r="BI62" s="101" t="str">
        <f>IF(AND($B62&lt;&gt;"",BI$11&lt;&gt;""),IF(COUNTIF(Matches[JOURNEY],"=" &amp; $B62 &amp; " to " &amp; BI$11)&gt;0,"X","-"),"")</f>
        <v/>
      </c>
      <c r="BJ62" s="101" t="str">
        <f>IF(AND($B62&lt;&gt;"",BJ$11&lt;&gt;""),IF(COUNTIF(Matches[JOURNEY],"=" &amp; $B62 &amp; " to " &amp; BJ$11)&gt;0,"X","-"),"")</f>
        <v/>
      </c>
      <c r="BK62" s="101" t="str">
        <f>IF(AND($B62&lt;&gt;"",BK$11&lt;&gt;""),IF(COUNTIF(Matches[JOURNEY],"=" &amp; $B62 &amp; " to " &amp; BK$11)&gt;0,"X","-"),"")</f>
        <v/>
      </c>
      <c r="BL62" s="101" t="str">
        <f>IF(AND($B62&lt;&gt;"",BL$11&lt;&gt;""),IF(COUNTIF(Matches[JOURNEY],"=" &amp; $B62 &amp; " to " &amp; BL$11)&gt;0,"X","-"),"")</f>
        <v/>
      </c>
      <c r="BM62" s="101" t="str">
        <f>IF(AND($B62&lt;&gt;"",BM$11&lt;&gt;""),IF(COUNTIF(Matches[JOURNEY],"=" &amp; $B62 &amp; " to " &amp; BM$11)&gt;0,"X","-"),"")</f>
        <v/>
      </c>
      <c r="BN62" s="101" t="str">
        <f>IF(AND($B62&lt;&gt;"",BN$11&lt;&gt;""),IF(COUNTIF(Matches[JOURNEY],"=" &amp; $B62 &amp; " to " &amp; BN$11)&gt;0,"X","-"),"")</f>
        <v/>
      </c>
      <c r="BO62" s="101" t="str">
        <f>IF(AND($B62&lt;&gt;"",BO$11&lt;&gt;""),IF(COUNTIF(Matches[JOURNEY],"=" &amp; $B62 &amp; " to " &amp; BO$11)&gt;0,"X","-"),"")</f>
        <v/>
      </c>
      <c r="BP62" s="101" t="str">
        <f>IF(AND($B62&lt;&gt;"",BP$11&lt;&gt;""),IF(COUNTIF(Matches[JOURNEY],"=" &amp; $B62 &amp; " to " &amp; BP$11)&gt;0,"X","-"),"")</f>
        <v/>
      </c>
      <c r="BQ62" s="102">
        <f t="shared" ca="1" si="6"/>
        <v>0</v>
      </c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</row>
    <row r="63" spans="1:101" ht="21">
      <c r="A63" s="99" t="str">
        <f t="shared" si="7"/>
        <v/>
      </c>
      <c r="B63" s="100"/>
      <c r="C63" s="101" t="str">
        <f ca="1">IF(AND($B63&lt;&gt;"",C$11&lt;&gt;""),IF(COUNTIF(Matches[JOURNEY],"=" &amp; $B63 &amp; " to " &amp; C$11)&gt;0,"X","-"),"")</f>
        <v/>
      </c>
      <c r="D63" s="101" t="str">
        <f ca="1">IF(AND($B63&lt;&gt;"",D$11&lt;&gt;""),IF(COUNTIF(Matches[JOURNEY],"=" &amp; $B63 &amp; " to " &amp; D$11)&gt;0,"X","-"),"")</f>
        <v/>
      </c>
      <c r="E63" s="101" t="str">
        <f ca="1">IF(AND($B63&lt;&gt;"",E$11&lt;&gt;""),IF(COUNTIF(Matches[JOURNEY],"=" &amp; $B63 &amp; " to " &amp; E$11)&gt;0,"X","-"),"")</f>
        <v/>
      </c>
      <c r="F63" s="101" t="str">
        <f ca="1">IF(AND($B63&lt;&gt;"",F$11&lt;&gt;""),IF(COUNTIF(Matches[JOURNEY],"=" &amp; $B63 &amp; " to " &amp; F$11)&gt;0,"X","-"),"")</f>
        <v/>
      </c>
      <c r="G63" s="101" t="str">
        <f ca="1">IF(AND($B63&lt;&gt;"",G$11&lt;&gt;""),IF(COUNTIF(Matches[JOURNEY],"=" &amp; $B63 &amp; " to " &amp; G$11)&gt;0,"X","-"),"")</f>
        <v/>
      </c>
      <c r="H63" s="101" t="str">
        <f ca="1">IF(AND($B63&lt;&gt;"",H$11&lt;&gt;""),IF(COUNTIF(Matches[JOURNEY],"=" &amp; $B63 &amp; " to " &amp; H$11)&gt;0,"X","-"),"")</f>
        <v/>
      </c>
      <c r="I63" s="101" t="str">
        <f ca="1">IF(AND($B63&lt;&gt;"",I$11&lt;&gt;""),IF(COUNTIF(Matches[JOURNEY],"=" &amp; $B63 &amp; " to " &amp; I$11)&gt;0,"X","-"),"")</f>
        <v/>
      </c>
      <c r="J63" s="101" t="str">
        <f ca="1">IF(AND($B63&lt;&gt;"",J$11&lt;&gt;""),IF(COUNTIF(Matches[JOURNEY],"=" &amp; $B63 &amp; " to " &amp; J$11)&gt;0,"X","-"),"")</f>
        <v/>
      </c>
      <c r="K63" s="101" t="str">
        <f ca="1">IF(AND($B63&lt;&gt;"",K$11&lt;&gt;""),IF(COUNTIF(Matches[JOURNEY],"=" &amp; $B63 &amp; " to " &amp; K$11)&gt;0,"X","-"),"")</f>
        <v/>
      </c>
      <c r="L63" s="101" t="str">
        <f ca="1">IF(AND($B63&lt;&gt;"",L$11&lt;&gt;""),IF(COUNTIF(Matches[JOURNEY],"=" &amp; $B63 &amp; " to " &amp; L$11)&gt;0,"X","-"),"")</f>
        <v/>
      </c>
      <c r="M63" s="101" t="str">
        <f ca="1">IF(AND($B63&lt;&gt;"",M$11&lt;&gt;""),IF(COUNTIF(Matches[JOURNEY],"=" &amp; $B63 &amp; " to " &amp; M$11)&gt;0,"X","-"),"")</f>
        <v/>
      </c>
      <c r="N63" s="101" t="str">
        <f>IF(AND($B63&lt;&gt;"",N$11&lt;&gt;""),IF(COUNTIF(Matches[JOURNEY],"=" &amp; $B63 &amp; " to " &amp; N$11)&gt;0,"X","-"),"")</f>
        <v/>
      </c>
      <c r="O63" s="101" t="str">
        <f>IF(AND($B63&lt;&gt;"",O$11&lt;&gt;""),IF(COUNTIF(Matches[JOURNEY],"=" &amp; $B63 &amp; " to " &amp; O$11)&gt;0,"X","-"),"")</f>
        <v/>
      </c>
      <c r="P63" s="101" t="str">
        <f>IF(AND($B63&lt;&gt;"",P$11&lt;&gt;""),IF(COUNTIF(Matches[JOURNEY],"=" &amp; $B63 &amp; " to " &amp; P$11)&gt;0,"X","-"),"")</f>
        <v/>
      </c>
      <c r="Q63" s="101" t="str">
        <f>IF(AND($B63&lt;&gt;"",Q$11&lt;&gt;""),IF(COUNTIF(Matches[JOURNEY],"=" &amp; $B63 &amp; " to " &amp; Q$11)&gt;0,"X","-"),"")</f>
        <v/>
      </c>
      <c r="R63" s="101" t="str">
        <f>IF(AND($B63&lt;&gt;"",R$11&lt;&gt;""),IF(COUNTIF(Matches[JOURNEY],"=" &amp; $B63 &amp; " to " &amp; R$11)&gt;0,"X","-"),"")</f>
        <v/>
      </c>
      <c r="S63" s="101" t="str">
        <f>IF(AND($B63&lt;&gt;"",S$11&lt;&gt;""),IF(COUNTIF(Matches[JOURNEY],"=" &amp; $B63 &amp; " to " &amp; S$11)&gt;0,"X","-"),"")</f>
        <v/>
      </c>
      <c r="T63" s="101" t="str">
        <f>IF(AND($B63&lt;&gt;"",T$11&lt;&gt;""),IF(COUNTIF(Matches[JOURNEY],"=" &amp; $B63 &amp; " to " &amp; T$11)&gt;0,"X","-"),"")</f>
        <v/>
      </c>
      <c r="U63" s="101" t="str">
        <f>IF(AND($B63&lt;&gt;"",U$11&lt;&gt;""),IF(COUNTIF(Matches[JOURNEY],"=" &amp; $B63 &amp; " to " &amp; U$11)&gt;0,"X","-"),"")</f>
        <v/>
      </c>
      <c r="V63" s="101" t="str">
        <f>IF(AND($B63&lt;&gt;"",V$11&lt;&gt;""),IF(COUNTIF(Matches[JOURNEY],"=" &amp; $B63 &amp; " to " &amp; V$11)&gt;0,"X","-"),"")</f>
        <v/>
      </c>
      <c r="W63" s="101" t="str">
        <f>IF(AND($B63&lt;&gt;"",W$11&lt;&gt;""),IF(COUNTIF(Matches[JOURNEY],"=" &amp; $B63 &amp; " to " &amp; W$11)&gt;0,"X","-"),"")</f>
        <v/>
      </c>
      <c r="X63" s="101" t="str">
        <f>IF(AND($B63&lt;&gt;"",X$11&lt;&gt;""),IF(COUNTIF(Matches[JOURNEY],"=" &amp; $B63 &amp; " to " &amp; X$11)&gt;0,"X","-"),"")</f>
        <v/>
      </c>
      <c r="Y63" s="101" t="str">
        <f>IF(AND($B63&lt;&gt;"",Y$11&lt;&gt;""),IF(COUNTIF(Matches[JOURNEY],"=" &amp; $B63 &amp; " to " &amp; Y$11)&gt;0,"X","-"),"")</f>
        <v/>
      </c>
      <c r="Z63" s="101" t="str">
        <f>IF(AND($B63&lt;&gt;"",Z$11&lt;&gt;""),IF(COUNTIF(Matches[JOURNEY],"=" &amp; $B63 &amp; " to " &amp; Z$11)&gt;0,"X","-"),"")</f>
        <v/>
      </c>
      <c r="AA63" s="101" t="str">
        <f>IF(AND($B63&lt;&gt;"",AA$11&lt;&gt;""),IF(COUNTIF(Matches[JOURNEY],"=" &amp; $B63 &amp; " to " &amp; AA$11)&gt;0,"X","-"),"")</f>
        <v/>
      </c>
      <c r="AB63" s="101" t="str">
        <f>IF(AND($B63&lt;&gt;"",AB$11&lt;&gt;""),IF(COUNTIF(Matches[JOURNEY],"=" &amp; $B63 &amp; " to " &amp; AB$11)&gt;0,"X","-"),"")</f>
        <v/>
      </c>
      <c r="AC63" s="101" t="str">
        <f>IF(AND($B63&lt;&gt;"",AC$11&lt;&gt;""),IF(COUNTIF(Matches[JOURNEY],"=" &amp; $B63 &amp; " to " &amp; AC$11)&gt;0,"X","-"),"")</f>
        <v/>
      </c>
      <c r="AD63" s="101" t="str">
        <f>IF(AND($B63&lt;&gt;"",AD$11&lt;&gt;""),IF(COUNTIF(Matches[JOURNEY],"=" &amp; $B63 &amp; " to " &amp; AD$11)&gt;0,"X","-"),"")</f>
        <v/>
      </c>
      <c r="AE63" s="101" t="str">
        <f>IF(AND($B63&lt;&gt;"",AE$11&lt;&gt;""),IF(COUNTIF(Matches[JOURNEY],"=" &amp; $B63 &amp; " to " &amp; AE$11)&gt;0,"X","-"),"")</f>
        <v/>
      </c>
      <c r="AF63" s="101" t="str">
        <f>IF(AND($B63&lt;&gt;"",AF$11&lt;&gt;""),IF(COUNTIF(Matches[JOURNEY],"=" &amp; $B63 &amp; " to " &amp; AF$11)&gt;0,"X","-"),"")</f>
        <v/>
      </c>
      <c r="AG63" s="101" t="str">
        <f>IF(AND($B63&lt;&gt;"",AG$11&lt;&gt;""),IF(COUNTIF(Matches[JOURNEY],"=" &amp; $B63 &amp; " to " &amp; AG$11)&gt;0,"X","-"),"")</f>
        <v/>
      </c>
      <c r="AH63" s="101" t="str">
        <f>IF(AND($B63&lt;&gt;"",AH$11&lt;&gt;""),IF(COUNTIF(Matches[JOURNEY],"=" &amp; $B63 &amp; " to " &amp; AH$11)&gt;0,"X","-"),"")</f>
        <v/>
      </c>
      <c r="AI63" s="101" t="str">
        <f>IF(AND($B63&lt;&gt;"",AI$11&lt;&gt;""),IF(COUNTIF(Matches[JOURNEY],"=" &amp; $B63 &amp; " to " &amp; AI$11)&gt;0,"X","-"),"")</f>
        <v/>
      </c>
      <c r="AJ63" s="101" t="str">
        <f>IF(AND($B63&lt;&gt;"",AJ$11&lt;&gt;""),IF(COUNTIF(Matches[JOURNEY],"=" &amp; $B63 &amp; " to " &amp; AJ$11)&gt;0,"X","-"),"")</f>
        <v/>
      </c>
      <c r="AK63" s="101" t="str">
        <f>IF(AND($B63&lt;&gt;"",AK$11&lt;&gt;""),IF(COUNTIF(Matches[JOURNEY],"=" &amp; $B63 &amp; " to " &amp; AK$11)&gt;0,"X","-"),"")</f>
        <v/>
      </c>
      <c r="AL63" s="101" t="str">
        <f>IF(AND($B63&lt;&gt;"",AL$11&lt;&gt;""),IF(COUNTIF(Matches[JOURNEY],"=" &amp; $B63 &amp; " to " &amp; AL$11)&gt;0,"X","-"),"")</f>
        <v/>
      </c>
      <c r="AM63" s="101" t="str">
        <f>IF(AND($B63&lt;&gt;"",AM$11&lt;&gt;""),IF(COUNTIF(Matches[JOURNEY],"=" &amp; $B63 &amp; " to " &amp; AM$11)&gt;0,"X","-"),"")</f>
        <v/>
      </c>
      <c r="AN63" s="101" t="str">
        <f>IF(AND($B63&lt;&gt;"",AN$11&lt;&gt;""),IF(COUNTIF(Matches[JOURNEY],"=" &amp; $B63 &amp; " to " &amp; AN$11)&gt;0,"X","-"),"")</f>
        <v/>
      </c>
      <c r="AO63" s="101" t="str">
        <f>IF(AND($B63&lt;&gt;"",AO$11&lt;&gt;""),IF(COUNTIF(Matches[JOURNEY],"=" &amp; $B63 &amp; " to " &amp; AO$11)&gt;0,"X","-"),"")</f>
        <v/>
      </c>
      <c r="AP63" s="101" t="str">
        <f>IF(AND($B63&lt;&gt;"",AP$11&lt;&gt;""),IF(COUNTIF(Matches[JOURNEY],"=" &amp; $B63 &amp; " to " &amp; AP$11)&gt;0,"X","-"),"")</f>
        <v/>
      </c>
      <c r="AQ63" s="101" t="str">
        <f>IF(AND($B63&lt;&gt;"",AQ$11&lt;&gt;""),IF(COUNTIF(Matches[JOURNEY],"=" &amp; $B63 &amp; " to " &amp; AQ$11)&gt;0,"X","-"),"")</f>
        <v/>
      </c>
      <c r="AR63" s="101" t="str">
        <f>IF(AND($B63&lt;&gt;"",AR$11&lt;&gt;""),IF(COUNTIF(Matches[JOURNEY],"=" &amp; $B63 &amp; " to " &amp; AR$11)&gt;0,"X","-"),"")</f>
        <v/>
      </c>
      <c r="AS63" s="101" t="str">
        <f>IF(AND($B63&lt;&gt;"",AS$11&lt;&gt;""),IF(COUNTIF(Matches[JOURNEY],"=" &amp; $B63 &amp; " to " &amp; AS$11)&gt;0,"X","-"),"")</f>
        <v/>
      </c>
      <c r="AT63" s="101" t="str">
        <f>IF(AND($B63&lt;&gt;"",AT$11&lt;&gt;""),IF(COUNTIF(Matches[JOURNEY],"=" &amp; $B63 &amp; " to " &amp; AT$11)&gt;0,"X","-"),"")</f>
        <v/>
      </c>
      <c r="AU63" s="101" t="str">
        <f>IF(AND($B63&lt;&gt;"",AU$11&lt;&gt;""),IF(COUNTIF(Matches[JOURNEY],"=" &amp; $B63 &amp; " to " &amp; AU$11)&gt;0,"X","-"),"")</f>
        <v/>
      </c>
      <c r="AV63" s="101" t="str">
        <f>IF(AND($B63&lt;&gt;"",AV$11&lt;&gt;""),IF(COUNTIF(Matches[JOURNEY],"=" &amp; $B63 &amp; " to " &amp; AV$11)&gt;0,"X","-"),"")</f>
        <v/>
      </c>
      <c r="AW63" s="101" t="str">
        <f>IF(AND($B63&lt;&gt;"",AW$11&lt;&gt;""),IF(COUNTIF(Matches[JOURNEY],"=" &amp; $B63 &amp; " to " &amp; AW$11)&gt;0,"X","-"),"")</f>
        <v/>
      </c>
      <c r="AX63" s="101" t="str">
        <f>IF(AND($B63&lt;&gt;"",AX$11&lt;&gt;""),IF(COUNTIF(Matches[JOURNEY],"=" &amp; $B63 &amp; " to " &amp; AX$11)&gt;0,"X","-"),"")</f>
        <v/>
      </c>
      <c r="AY63" s="101" t="str">
        <f>IF(AND($B63&lt;&gt;"",AY$11&lt;&gt;""),IF(COUNTIF(Matches[JOURNEY],"=" &amp; $B63 &amp; " to " &amp; AY$11)&gt;0,"X","-"),"")</f>
        <v/>
      </c>
      <c r="AZ63" s="101" t="str">
        <f>IF(AND($B63&lt;&gt;"",AZ$11&lt;&gt;""),IF(COUNTIF(Matches[JOURNEY],"=" &amp; $B63 &amp; " to " &amp; AZ$11)&gt;0,"X","-"),"")</f>
        <v/>
      </c>
      <c r="BA63" s="101" t="str">
        <f>IF(AND($B63&lt;&gt;"",BA$11&lt;&gt;""),IF(COUNTIF(Matches[JOURNEY],"=" &amp; $B63 &amp; " to " &amp; BA$11)&gt;0,"X","-"),"")</f>
        <v/>
      </c>
      <c r="BB63" s="101" t="str">
        <f>IF(AND($B63&lt;&gt;"",BB$11&lt;&gt;""),IF(COUNTIF(Matches[JOURNEY],"=" &amp; $B63 &amp; " to " &amp; BB$11)&gt;0,"X","-"),"")</f>
        <v/>
      </c>
      <c r="BC63" s="101" t="str">
        <f>IF(AND($B63&lt;&gt;"",BC$11&lt;&gt;""),IF(COUNTIF(Matches[JOURNEY],"=" &amp; $B63 &amp; " to " &amp; BC$11)&gt;0,"X","-"),"")</f>
        <v/>
      </c>
      <c r="BD63" s="101" t="str">
        <f>IF(AND($B63&lt;&gt;"",BD$11&lt;&gt;""),IF(COUNTIF(Matches[JOURNEY],"=" &amp; $B63 &amp; " to " &amp; BD$11)&gt;0,"X","-"),"")</f>
        <v/>
      </c>
      <c r="BE63" s="101" t="str">
        <f>IF(AND($B63&lt;&gt;"",BE$11&lt;&gt;""),IF(COUNTIF(Matches[JOURNEY],"=" &amp; $B63 &amp; " to " &amp; BE$11)&gt;0,"X","-"),"")</f>
        <v/>
      </c>
      <c r="BF63" s="101" t="str">
        <f>IF(AND($B63&lt;&gt;"",BF$11&lt;&gt;""),IF(COUNTIF(Matches[JOURNEY],"=" &amp; $B63 &amp; " to " &amp; BF$11)&gt;0,"X","-"),"")</f>
        <v/>
      </c>
      <c r="BG63" s="101" t="str">
        <f>IF(AND($B63&lt;&gt;"",BG$11&lt;&gt;""),IF(COUNTIF(Matches[JOURNEY],"=" &amp; $B63 &amp; " to " &amp; BG$11)&gt;0,"X","-"),"")</f>
        <v/>
      </c>
      <c r="BH63" s="101" t="str">
        <f>IF(AND($B63&lt;&gt;"",BH$11&lt;&gt;""),IF(COUNTIF(Matches[JOURNEY],"=" &amp; $B63 &amp; " to " &amp; BH$11)&gt;0,"X","-"),"")</f>
        <v/>
      </c>
      <c r="BI63" s="101" t="str">
        <f>IF(AND($B63&lt;&gt;"",BI$11&lt;&gt;""),IF(COUNTIF(Matches[JOURNEY],"=" &amp; $B63 &amp; " to " &amp; BI$11)&gt;0,"X","-"),"")</f>
        <v/>
      </c>
      <c r="BJ63" s="101" t="str">
        <f>IF(AND($B63&lt;&gt;"",BJ$11&lt;&gt;""),IF(COUNTIF(Matches[JOURNEY],"=" &amp; $B63 &amp; " to " &amp; BJ$11)&gt;0,"X","-"),"")</f>
        <v/>
      </c>
      <c r="BK63" s="101" t="str">
        <f>IF(AND($B63&lt;&gt;"",BK$11&lt;&gt;""),IF(COUNTIF(Matches[JOURNEY],"=" &amp; $B63 &amp; " to " &amp; BK$11)&gt;0,"X","-"),"")</f>
        <v/>
      </c>
      <c r="BL63" s="101" t="str">
        <f>IF(AND($B63&lt;&gt;"",BL$11&lt;&gt;""),IF(COUNTIF(Matches[JOURNEY],"=" &amp; $B63 &amp; " to " &amp; BL$11)&gt;0,"X","-"),"")</f>
        <v/>
      </c>
      <c r="BM63" s="101" t="str">
        <f>IF(AND($B63&lt;&gt;"",BM$11&lt;&gt;""),IF(COUNTIF(Matches[JOURNEY],"=" &amp; $B63 &amp; " to " &amp; BM$11)&gt;0,"X","-"),"")</f>
        <v/>
      </c>
      <c r="BN63" s="101" t="str">
        <f>IF(AND($B63&lt;&gt;"",BN$11&lt;&gt;""),IF(COUNTIF(Matches[JOURNEY],"=" &amp; $B63 &amp; " to " &amp; BN$11)&gt;0,"X","-"),"")</f>
        <v/>
      </c>
      <c r="BO63" s="101" t="str">
        <f>IF(AND($B63&lt;&gt;"",BO$11&lt;&gt;""),IF(COUNTIF(Matches[JOURNEY],"=" &amp; $B63 &amp; " to " &amp; BO$11)&gt;0,"X","-"),"")</f>
        <v/>
      </c>
      <c r="BP63" s="101" t="str">
        <f>IF(AND($B63&lt;&gt;"",BP$11&lt;&gt;""),IF(COUNTIF(Matches[JOURNEY],"=" &amp; $B63 &amp; " to " &amp; BP$11)&gt;0,"X","-"),"")</f>
        <v/>
      </c>
      <c r="BQ63" s="102">
        <f t="shared" ca="1" si="6"/>
        <v>0</v>
      </c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</row>
    <row r="64" spans="1:101" ht="21">
      <c r="A64" s="99" t="str">
        <f t="shared" si="7"/>
        <v/>
      </c>
      <c r="B64" s="100"/>
      <c r="C64" s="101" t="str">
        <f ca="1">IF(AND($B64&lt;&gt;"",C$11&lt;&gt;""),IF(COUNTIF(Matches[JOURNEY],"=" &amp; $B64 &amp; " to " &amp; C$11)&gt;0,"X","-"),"")</f>
        <v/>
      </c>
      <c r="D64" s="101" t="str">
        <f ca="1">IF(AND($B64&lt;&gt;"",D$11&lt;&gt;""),IF(COUNTIF(Matches[JOURNEY],"=" &amp; $B64 &amp; " to " &amp; D$11)&gt;0,"X","-"),"")</f>
        <v/>
      </c>
      <c r="E64" s="101" t="str">
        <f ca="1">IF(AND($B64&lt;&gt;"",E$11&lt;&gt;""),IF(COUNTIF(Matches[JOURNEY],"=" &amp; $B64 &amp; " to " &amp; E$11)&gt;0,"X","-"),"")</f>
        <v/>
      </c>
      <c r="F64" s="101" t="str">
        <f ca="1">IF(AND($B64&lt;&gt;"",F$11&lt;&gt;""),IF(COUNTIF(Matches[JOURNEY],"=" &amp; $B64 &amp; " to " &amp; F$11)&gt;0,"X","-"),"")</f>
        <v/>
      </c>
      <c r="G64" s="101" t="str">
        <f ca="1">IF(AND($B64&lt;&gt;"",G$11&lt;&gt;""),IF(COUNTIF(Matches[JOURNEY],"=" &amp; $B64 &amp; " to " &amp; G$11)&gt;0,"X","-"),"")</f>
        <v/>
      </c>
      <c r="H64" s="101" t="str">
        <f ca="1">IF(AND($B64&lt;&gt;"",H$11&lt;&gt;""),IF(COUNTIF(Matches[JOURNEY],"=" &amp; $B64 &amp; " to " &amp; H$11)&gt;0,"X","-"),"")</f>
        <v/>
      </c>
      <c r="I64" s="101" t="str">
        <f ca="1">IF(AND($B64&lt;&gt;"",I$11&lt;&gt;""),IF(COUNTIF(Matches[JOURNEY],"=" &amp; $B64 &amp; " to " &amp; I$11)&gt;0,"X","-"),"")</f>
        <v/>
      </c>
      <c r="J64" s="101" t="str">
        <f ca="1">IF(AND($B64&lt;&gt;"",J$11&lt;&gt;""),IF(COUNTIF(Matches[JOURNEY],"=" &amp; $B64 &amp; " to " &amp; J$11)&gt;0,"X","-"),"")</f>
        <v/>
      </c>
      <c r="K64" s="101" t="str">
        <f ca="1">IF(AND($B64&lt;&gt;"",K$11&lt;&gt;""),IF(COUNTIF(Matches[JOURNEY],"=" &amp; $B64 &amp; " to " &amp; K$11)&gt;0,"X","-"),"")</f>
        <v/>
      </c>
      <c r="L64" s="101" t="str">
        <f ca="1">IF(AND($B64&lt;&gt;"",L$11&lt;&gt;""),IF(COUNTIF(Matches[JOURNEY],"=" &amp; $B64 &amp; " to " &amp; L$11)&gt;0,"X","-"),"")</f>
        <v/>
      </c>
      <c r="M64" s="101" t="str">
        <f ca="1">IF(AND($B64&lt;&gt;"",M$11&lt;&gt;""),IF(COUNTIF(Matches[JOURNEY],"=" &amp; $B64 &amp; " to " &amp; M$11)&gt;0,"X","-"),"")</f>
        <v/>
      </c>
      <c r="N64" s="101" t="str">
        <f>IF(AND($B64&lt;&gt;"",N$11&lt;&gt;""),IF(COUNTIF(Matches[JOURNEY],"=" &amp; $B64 &amp; " to " &amp; N$11)&gt;0,"X","-"),"")</f>
        <v/>
      </c>
      <c r="O64" s="101" t="str">
        <f>IF(AND($B64&lt;&gt;"",O$11&lt;&gt;""),IF(COUNTIF(Matches[JOURNEY],"=" &amp; $B64 &amp; " to " &amp; O$11)&gt;0,"X","-"),"")</f>
        <v/>
      </c>
      <c r="P64" s="101" t="str">
        <f>IF(AND($B64&lt;&gt;"",P$11&lt;&gt;""),IF(COUNTIF(Matches[JOURNEY],"=" &amp; $B64 &amp; " to " &amp; P$11)&gt;0,"X","-"),"")</f>
        <v/>
      </c>
      <c r="Q64" s="101" t="str">
        <f>IF(AND($B64&lt;&gt;"",Q$11&lt;&gt;""),IF(COUNTIF(Matches[JOURNEY],"=" &amp; $B64 &amp; " to " &amp; Q$11)&gt;0,"X","-"),"")</f>
        <v/>
      </c>
      <c r="R64" s="101" t="str">
        <f>IF(AND($B64&lt;&gt;"",R$11&lt;&gt;""),IF(COUNTIF(Matches[JOURNEY],"=" &amp; $B64 &amp; " to " &amp; R$11)&gt;0,"X","-"),"")</f>
        <v/>
      </c>
      <c r="S64" s="101" t="str">
        <f>IF(AND($B64&lt;&gt;"",S$11&lt;&gt;""),IF(COUNTIF(Matches[JOURNEY],"=" &amp; $B64 &amp; " to " &amp; S$11)&gt;0,"X","-"),"")</f>
        <v/>
      </c>
      <c r="T64" s="101" t="str">
        <f>IF(AND($B64&lt;&gt;"",T$11&lt;&gt;""),IF(COUNTIF(Matches[JOURNEY],"=" &amp; $B64 &amp; " to " &amp; T$11)&gt;0,"X","-"),"")</f>
        <v/>
      </c>
      <c r="U64" s="101" t="str">
        <f>IF(AND($B64&lt;&gt;"",U$11&lt;&gt;""),IF(COUNTIF(Matches[JOURNEY],"=" &amp; $B64 &amp; " to " &amp; U$11)&gt;0,"X","-"),"")</f>
        <v/>
      </c>
      <c r="V64" s="101" t="str">
        <f>IF(AND($B64&lt;&gt;"",V$11&lt;&gt;""),IF(COUNTIF(Matches[JOURNEY],"=" &amp; $B64 &amp; " to " &amp; V$11)&gt;0,"X","-"),"")</f>
        <v/>
      </c>
      <c r="W64" s="101" t="str">
        <f>IF(AND($B64&lt;&gt;"",W$11&lt;&gt;""),IF(COUNTIF(Matches[JOURNEY],"=" &amp; $B64 &amp; " to " &amp; W$11)&gt;0,"X","-"),"")</f>
        <v/>
      </c>
      <c r="X64" s="101" t="str">
        <f>IF(AND($B64&lt;&gt;"",X$11&lt;&gt;""),IF(COUNTIF(Matches[JOURNEY],"=" &amp; $B64 &amp; " to " &amp; X$11)&gt;0,"X","-"),"")</f>
        <v/>
      </c>
      <c r="Y64" s="101" t="str">
        <f>IF(AND($B64&lt;&gt;"",Y$11&lt;&gt;""),IF(COUNTIF(Matches[JOURNEY],"=" &amp; $B64 &amp; " to " &amp; Y$11)&gt;0,"X","-"),"")</f>
        <v/>
      </c>
      <c r="Z64" s="101" t="str">
        <f>IF(AND($B64&lt;&gt;"",Z$11&lt;&gt;""),IF(COUNTIF(Matches[JOURNEY],"=" &amp; $B64 &amp; " to " &amp; Z$11)&gt;0,"X","-"),"")</f>
        <v/>
      </c>
      <c r="AA64" s="101" t="str">
        <f>IF(AND($B64&lt;&gt;"",AA$11&lt;&gt;""),IF(COUNTIF(Matches[JOURNEY],"=" &amp; $B64 &amp; " to " &amp; AA$11)&gt;0,"X","-"),"")</f>
        <v/>
      </c>
      <c r="AB64" s="101" t="str">
        <f>IF(AND($B64&lt;&gt;"",AB$11&lt;&gt;""),IF(COUNTIF(Matches[JOURNEY],"=" &amp; $B64 &amp; " to " &amp; AB$11)&gt;0,"X","-"),"")</f>
        <v/>
      </c>
      <c r="AC64" s="101" t="str">
        <f>IF(AND($B64&lt;&gt;"",AC$11&lt;&gt;""),IF(COUNTIF(Matches[JOURNEY],"=" &amp; $B64 &amp; " to " &amp; AC$11)&gt;0,"X","-"),"")</f>
        <v/>
      </c>
      <c r="AD64" s="101" t="str">
        <f>IF(AND($B64&lt;&gt;"",AD$11&lt;&gt;""),IF(COUNTIF(Matches[JOURNEY],"=" &amp; $B64 &amp; " to " &amp; AD$11)&gt;0,"X","-"),"")</f>
        <v/>
      </c>
      <c r="AE64" s="101" t="str">
        <f>IF(AND($B64&lt;&gt;"",AE$11&lt;&gt;""),IF(COUNTIF(Matches[JOURNEY],"=" &amp; $B64 &amp; " to " &amp; AE$11)&gt;0,"X","-"),"")</f>
        <v/>
      </c>
      <c r="AF64" s="101" t="str">
        <f>IF(AND($B64&lt;&gt;"",AF$11&lt;&gt;""),IF(COUNTIF(Matches[JOURNEY],"=" &amp; $B64 &amp; " to " &amp; AF$11)&gt;0,"X","-"),"")</f>
        <v/>
      </c>
      <c r="AG64" s="101" t="str">
        <f>IF(AND($B64&lt;&gt;"",AG$11&lt;&gt;""),IF(COUNTIF(Matches[JOURNEY],"=" &amp; $B64 &amp; " to " &amp; AG$11)&gt;0,"X","-"),"")</f>
        <v/>
      </c>
      <c r="AH64" s="101" t="str">
        <f>IF(AND($B64&lt;&gt;"",AH$11&lt;&gt;""),IF(COUNTIF(Matches[JOURNEY],"=" &amp; $B64 &amp; " to " &amp; AH$11)&gt;0,"X","-"),"")</f>
        <v/>
      </c>
      <c r="AI64" s="101" t="str">
        <f>IF(AND($B64&lt;&gt;"",AI$11&lt;&gt;""),IF(COUNTIF(Matches[JOURNEY],"=" &amp; $B64 &amp; " to " &amp; AI$11)&gt;0,"X","-"),"")</f>
        <v/>
      </c>
      <c r="AJ64" s="101" t="str">
        <f>IF(AND($B64&lt;&gt;"",AJ$11&lt;&gt;""),IF(COUNTIF(Matches[JOURNEY],"=" &amp; $B64 &amp; " to " &amp; AJ$11)&gt;0,"X","-"),"")</f>
        <v/>
      </c>
      <c r="AK64" s="101" t="str">
        <f>IF(AND($B64&lt;&gt;"",AK$11&lt;&gt;""),IF(COUNTIF(Matches[JOURNEY],"=" &amp; $B64 &amp; " to " &amp; AK$11)&gt;0,"X","-"),"")</f>
        <v/>
      </c>
      <c r="AL64" s="101" t="str">
        <f>IF(AND($B64&lt;&gt;"",AL$11&lt;&gt;""),IF(COUNTIF(Matches[JOURNEY],"=" &amp; $B64 &amp; " to " &amp; AL$11)&gt;0,"X","-"),"")</f>
        <v/>
      </c>
      <c r="AM64" s="101" t="str">
        <f>IF(AND($B64&lt;&gt;"",AM$11&lt;&gt;""),IF(COUNTIF(Matches[JOURNEY],"=" &amp; $B64 &amp; " to " &amp; AM$11)&gt;0,"X","-"),"")</f>
        <v/>
      </c>
      <c r="AN64" s="101" t="str">
        <f>IF(AND($B64&lt;&gt;"",AN$11&lt;&gt;""),IF(COUNTIF(Matches[JOURNEY],"=" &amp; $B64 &amp; " to " &amp; AN$11)&gt;0,"X","-"),"")</f>
        <v/>
      </c>
      <c r="AO64" s="101" t="str">
        <f>IF(AND($B64&lt;&gt;"",AO$11&lt;&gt;""),IF(COUNTIF(Matches[JOURNEY],"=" &amp; $B64 &amp; " to " &amp; AO$11)&gt;0,"X","-"),"")</f>
        <v/>
      </c>
      <c r="AP64" s="101" t="str">
        <f>IF(AND($B64&lt;&gt;"",AP$11&lt;&gt;""),IF(COUNTIF(Matches[JOURNEY],"=" &amp; $B64 &amp; " to " &amp; AP$11)&gt;0,"X","-"),"")</f>
        <v/>
      </c>
      <c r="AQ64" s="101" t="str">
        <f>IF(AND($B64&lt;&gt;"",AQ$11&lt;&gt;""),IF(COUNTIF(Matches[JOURNEY],"=" &amp; $B64 &amp; " to " &amp; AQ$11)&gt;0,"X","-"),"")</f>
        <v/>
      </c>
      <c r="AR64" s="101" t="str">
        <f>IF(AND($B64&lt;&gt;"",AR$11&lt;&gt;""),IF(COUNTIF(Matches[JOURNEY],"=" &amp; $B64 &amp; " to " &amp; AR$11)&gt;0,"X","-"),"")</f>
        <v/>
      </c>
      <c r="AS64" s="101" t="str">
        <f>IF(AND($B64&lt;&gt;"",AS$11&lt;&gt;""),IF(COUNTIF(Matches[JOURNEY],"=" &amp; $B64 &amp; " to " &amp; AS$11)&gt;0,"X","-"),"")</f>
        <v/>
      </c>
      <c r="AT64" s="101" t="str">
        <f>IF(AND($B64&lt;&gt;"",AT$11&lt;&gt;""),IF(COUNTIF(Matches[JOURNEY],"=" &amp; $B64 &amp; " to " &amp; AT$11)&gt;0,"X","-"),"")</f>
        <v/>
      </c>
      <c r="AU64" s="101" t="str">
        <f>IF(AND($B64&lt;&gt;"",AU$11&lt;&gt;""),IF(COUNTIF(Matches[JOURNEY],"=" &amp; $B64 &amp; " to " &amp; AU$11)&gt;0,"X","-"),"")</f>
        <v/>
      </c>
      <c r="AV64" s="101" t="str">
        <f>IF(AND($B64&lt;&gt;"",AV$11&lt;&gt;""),IF(COUNTIF(Matches[JOURNEY],"=" &amp; $B64 &amp; " to " &amp; AV$11)&gt;0,"X","-"),"")</f>
        <v/>
      </c>
      <c r="AW64" s="101" t="str">
        <f>IF(AND($B64&lt;&gt;"",AW$11&lt;&gt;""),IF(COUNTIF(Matches[JOURNEY],"=" &amp; $B64 &amp; " to " &amp; AW$11)&gt;0,"X","-"),"")</f>
        <v/>
      </c>
      <c r="AX64" s="101" t="str">
        <f>IF(AND($B64&lt;&gt;"",AX$11&lt;&gt;""),IF(COUNTIF(Matches[JOURNEY],"=" &amp; $B64 &amp; " to " &amp; AX$11)&gt;0,"X","-"),"")</f>
        <v/>
      </c>
      <c r="AY64" s="101" t="str">
        <f>IF(AND($B64&lt;&gt;"",AY$11&lt;&gt;""),IF(COUNTIF(Matches[JOURNEY],"=" &amp; $B64 &amp; " to " &amp; AY$11)&gt;0,"X","-"),"")</f>
        <v/>
      </c>
      <c r="AZ64" s="101" t="str">
        <f>IF(AND($B64&lt;&gt;"",AZ$11&lt;&gt;""),IF(COUNTIF(Matches[JOURNEY],"=" &amp; $B64 &amp; " to " &amp; AZ$11)&gt;0,"X","-"),"")</f>
        <v/>
      </c>
      <c r="BA64" s="101" t="str">
        <f>IF(AND($B64&lt;&gt;"",BA$11&lt;&gt;""),IF(COUNTIF(Matches[JOURNEY],"=" &amp; $B64 &amp; " to " &amp; BA$11)&gt;0,"X","-"),"")</f>
        <v/>
      </c>
      <c r="BB64" s="101" t="str">
        <f>IF(AND($B64&lt;&gt;"",BB$11&lt;&gt;""),IF(COUNTIF(Matches[JOURNEY],"=" &amp; $B64 &amp; " to " &amp; BB$11)&gt;0,"X","-"),"")</f>
        <v/>
      </c>
      <c r="BC64" s="101" t="str">
        <f>IF(AND($B64&lt;&gt;"",BC$11&lt;&gt;""),IF(COUNTIF(Matches[JOURNEY],"=" &amp; $B64 &amp; " to " &amp; BC$11)&gt;0,"X","-"),"")</f>
        <v/>
      </c>
      <c r="BD64" s="101" t="str">
        <f>IF(AND($B64&lt;&gt;"",BD$11&lt;&gt;""),IF(COUNTIF(Matches[JOURNEY],"=" &amp; $B64 &amp; " to " &amp; BD$11)&gt;0,"X","-"),"")</f>
        <v/>
      </c>
      <c r="BE64" s="101" t="str">
        <f>IF(AND($B64&lt;&gt;"",BE$11&lt;&gt;""),IF(COUNTIF(Matches[JOURNEY],"=" &amp; $B64 &amp; " to " &amp; BE$11)&gt;0,"X","-"),"")</f>
        <v/>
      </c>
      <c r="BF64" s="101" t="str">
        <f>IF(AND($B64&lt;&gt;"",BF$11&lt;&gt;""),IF(COUNTIF(Matches[JOURNEY],"=" &amp; $B64 &amp; " to " &amp; BF$11)&gt;0,"X","-"),"")</f>
        <v/>
      </c>
      <c r="BG64" s="101" t="str">
        <f>IF(AND($B64&lt;&gt;"",BG$11&lt;&gt;""),IF(COUNTIF(Matches[JOURNEY],"=" &amp; $B64 &amp; " to " &amp; BG$11)&gt;0,"X","-"),"")</f>
        <v/>
      </c>
      <c r="BH64" s="101" t="str">
        <f>IF(AND($B64&lt;&gt;"",BH$11&lt;&gt;""),IF(COUNTIF(Matches[JOURNEY],"=" &amp; $B64 &amp; " to " &amp; BH$11)&gt;0,"X","-"),"")</f>
        <v/>
      </c>
      <c r="BI64" s="101" t="str">
        <f>IF(AND($B64&lt;&gt;"",BI$11&lt;&gt;""),IF(COUNTIF(Matches[JOURNEY],"=" &amp; $B64 &amp; " to " &amp; BI$11)&gt;0,"X","-"),"")</f>
        <v/>
      </c>
      <c r="BJ64" s="101" t="str">
        <f>IF(AND($B64&lt;&gt;"",BJ$11&lt;&gt;""),IF(COUNTIF(Matches[JOURNEY],"=" &amp; $B64 &amp; " to " &amp; BJ$11)&gt;0,"X","-"),"")</f>
        <v/>
      </c>
      <c r="BK64" s="101" t="str">
        <f>IF(AND($B64&lt;&gt;"",BK$11&lt;&gt;""),IF(COUNTIF(Matches[JOURNEY],"=" &amp; $B64 &amp; " to " &amp; BK$11)&gt;0,"X","-"),"")</f>
        <v/>
      </c>
      <c r="BL64" s="101" t="str">
        <f>IF(AND($B64&lt;&gt;"",BL$11&lt;&gt;""),IF(COUNTIF(Matches[JOURNEY],"=" &amp; $B64 &amp; " to " &amp; BL$11)&gt;0,"X","-"),"")</f>
        <v/>
      </c>
      <c r="BM64" s="101" t="str">
        <f>IF(AND($B64&lt;&gt;"",BM$11&lt;&gt;""),IF(COUNTIF(Matches[JOURNEY],"=" &amp; $B64 &amp; " to " &amp; BM$11)&gt;0,"X","-"),"")</f>
        <v/>
      </c>
      <c r="BN64" s="101" t="str">
        <f>IF(AND($B64&lt;&gt;"",BN$11&lt;&gt;""),IF(COUNTIF(Matches[JOURNEY],"=" &amp; $B64 &amp; " to " &amp; BN$11)&gt;0,"X","-"),"")</f>
        <v/>
      </c>
      <c r="BO64" s="101" t="str">
        <f>IF(AND($B64&lt;&gt;"",BO$11&lt;&gt;""),IF(COUNTIF(Matches[JOURNEY],"=" &amp; $B64 &amp; " to " &amp; BO$11)&gt;0,"X","-"),"")</f>
        <v/>
      </c>
      <c r="BP64" s="101" t="str">
        <f>IF(AND($B64&lt;&gt;"",BP$11&lt;&gt;""),IF(COUNTIF(Matches[JOURNEY],"=" &amp; $B64 &amp; " to " &amp; BP$11)&gt;0,"X","-"),"")</f>
        <v/>
      </c>
      <c r="BQ64" s="102">
        <f t="shared" ca="1" si="6"/>
        <v>0</v>
      </c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</row>
    <row r="65" spans="1:101" ht="21">
      <c r="A65" s="99" t="str">
        <f t="shared" si="7"/>
        <v/>
      </c>
      <c r="B65" s="100"/>
      <c r="C65" s="101" t="str">
        <f ca="1">IF(AND($B65&lt;&gt;"",C$11&lt;&gt;""),IF(COUNTIF(Matches[JOURNEY],"=" &amp; $B65 &amp; " to " &amp; C$11)&gt;0,"X","-"),"")</f>
        <v/>
      </c>
      <c r="D65" s="101" t="str">
        <f ca="1">IF(AND($B65&lt;&gt;"",D$11&lt;&gt;""),IF(COUNTIF(Matches[JOURNEY],"=" &amp; $B65 &amp; " to " &amp; D$11)&gt;0,"X","-"),"")</f>
        <v/>
      </c>
      <c r="E65" s="101" t="str">
        <f ca="1">IF(AND($B65&lt;&gt;"",E$11&lt;&gt;""),IF(COUNTIF(Matches[JOURNEY],"=" &amp; $B65 &amp; " to " &amp; E$11)&gt;0,"X","-"),"")</f>
        <v/>
      </c>
      <c r="F65" s="101" t="str">
        <f ca="1">IF(AND($B65&lt;&gt;"",F$11&lt;&gt;""),IF(COUNTIF(Matches[JOURNEY],"=" &amp; $B65 &amp; " to " &amp; F$11)&gt;0,"X","-"),"")</f>
        <v/>
      </c>
      <c r="G65" s="101" t="str">
        <f ca="1">IF(AND($B65&lt;&gt;"",G$11&lt;&gt;""),IF(COUNTIF(Matches[JOURNEY],"=" &amp; $B65 &amp; " to " &amp; G$11)&gt;0,"X","-"),"")</f>
        <v/>
      </c>
      <c r="H65" s="101" t="str">
        <f ca="1">IF(AND($B65&lt;&gt;"",H$11&lt;&gt;""),IF(COUNTIF(Matches[JOURNEY],"=" &amp; $B65 &amp; " to " &amp; H$11)&gt;0,"X","-"),"")</f>
        <v/>
      </c>
      <c r="I65" s="101" t="str">
        <f ca="1">IF(AND($B65&lt;&gt;"",I$11&lt;&gt;""),IF(COUNTIF(Matches[JOURNEY],"=" &amp; $B65 &amp; " to " &amp; I$11)&gt;0,"X","-"),"")</f>
        <v/>
      </c>
      <c r="J65" s="101" t="str">
        <f ca="1">IF(AND($B65&lt;&gt;"",J$11&lt;&gt;""),IF(COUNTIF(Matches[JOURNEY],"=" &amp; $B65 &amp; " to " &amp; J$11)&gt;0,"X","-"),"")</f>
        <v/>
      </c>
      <c r="K65" s="101" t="str">
        <f ca="1">IF(AND($B65&lt;&gt;"",K$11&lt;&gt;""),IF(COUNTIF(Matches[JOURNEY],"=" &amp; $B65 &amp; " to " &amp; K$11)&gt;0,"X","-"),"")</f>
        <v/>
      </c>
      <c r="L65" s="101" t="str">
        <f ca="1">IF(AND($B65&lt;&gt;"",L$11&lt;&gt;""),IF(COUNTIF(Matches[JOURNEY],"=" &amp; $B65 &amp; " to " &amp; L$11)&gt;0,"X","-"),"")</f>
        <v/>
      </c>
      <c r="M65" s="101" t="str">
        <f ca="1">IF(AND($B65&lt;&gt;"",M$11&lt;&gt;""),IF(COUNTIF(Matches[JOURNEY],"=" &amp; $B65 &amp; " to " &amp; M$11)&gt;0,"X","-"),"")</f>
        <v/>
      </c>
      <c r="N65" s="101" t="str">
        <f>IF(AND($B65&lt;&gt;"",N$11&lt;&gt;""),IF(COUNTIF(Matches[JOURNEY],"=" &amp; $B65 &amp; " to " &amp; N$11)&gt;0,"X","-"),"")</f>
        <v/>
      </c>
      <c r="O65" s="101" t="str">
        <f>IF(AND($B65&lt;&gt;"",O$11&lt;&gt;""),IF(COUNTIF(Matches[JOURNEY],"=" &amp; $B65 &amp; " to " &amp; O$11)&gt;0,"X","-"),"")</f>
        <v/>
      </c>
      <c r="P65" s="101" t="str">
        <f>IF(AND($B65&lt;&gt;"",P$11&lt;&gt;""),IF(COUNTIF(Matches[JOURNEY],"=" &amp; $B65 &amp; " to " &amp; P$11)&gt;0,"X","-"),"")</f>
        <v/>
      </c>
      <c r="Q65" s="101" t="str">
        <f>IF(AND($B65&lt;&gt;"",Q$11&lt;&gt;""),IF(COUNTIF(Matches[JOURNEY],"=" &amp; $B65 &amp; " to " &amp; Q$11)&gt;0,"X","-"),"")</f>
        <v/>
      </c>
      <c r="R65" s="101" t="str">
        <f>IF(AND($B65&lt;&gt;"",R$11&lt;&gt;""),IF(COUNTIF(Matches[JOURNEY],"=" &amp; $B65 &amp; " to " &amp; R$11)&gt;0,"X","-"),"")</f>
        <v/>
      </c>
      <c r="S65" s="101" t="str">
        <f>IF(AND($B65&lt;&gt;"",S$11&lt;&gt;""),IF(COUNTIF(Matches[JOURNEY],"=" &amp; $B65 &amp; " to " &amp; S$11)&gt;0,"X","-"),"")</f>
        <v/>
      </c>
      <c r="T65" s="101" t="str">
        <f>IF(AND($B65&lt;&gt;"",T$11&lt;&gt;""),IF(COUNTIF(Matches[JOURNEY],"=" &amp; $B65 &amp; " to " &amp; T$11)&gt;0,"X","-"),"")</f>
        <v/>
      </c>
      <c r="U65" s="101" t="str">
        <f>IF(AND($B65&lt;&gt;"",U$11&lt;&gt;""),IF(COUNTIF(Matches[JOURNEY],"=" &amp; $B65 &amp; " to " &amp; U$11)&gt;0,"X","-"),"")</f>
        <v/>
      </c>
      <c r="V65" s="101" t="str">
        <f>IF(AND($B65&lt;&gt;"",V$11&lt;&gt;""),IF(COUNTIF(Matches[JOURNEY],"=" &amp; $B65 &amp; " to " &amp; V$11)&gt;0,"X","-"),"")</f>
        <v/>
      </c>
      <c r="W65" s="101" t="str">
        <f>IF(AND($B65&lt;&gt;"",W$11&lt;&gt;""),IF(COUNTIF(Matches[JOURNEY],"=" &amp; $B65 &amp; " to " &amp; W$11)&gt;0,"X","-"),"")</f>
        <v/>
      </c>
      <c r="X65" s="101" t="str">
        <f>IF(AND($B65&lt;&gt;"",X$11&lt;&gt;""),IF(COUNTIF(Matches[JOURNEY],"=" &amp; $B65 &amp; " to " &amp; X$11)&gt;0,"X","-"),"")</f>
        <v/>
      </c>
      <c r="Y65" s="101" t="str">
        <f>IF(AND($B65&lt;&gt;"",Y$11&lt;&gt;""),IF(COUNTIF(Matches[JOURNEY],"=" &amp; $B65 &amp; " to " &amp; Y$11)&gt;0,"X","-"),"")</f>
        <v/>
      </c>
      <c r="Z65" s="101" t="str">
        <f>IF(AND($B65&lt;&gt;"",Z$11&lt;&gt;""),IF(COUNTIF(Matches[JOURNEY],"=" &amp; $B65 &amp; " to " &amp; Z$11)&gt;0,"X","-"),"")</f>
        <v/>
      </c>
      <c r="AA65" s="101" t="str">
        <f>IF(AND($B65&lt;&gt;"",AA$11&lt;&gt;""),IF(COUNTIF(Matches[JOURNEY],"=" &amp; $B65 &amp; " to " &amp; AA$11)&gt;0,"X","-"),"")</f>
        <v/>
      </c>
      <c r="AB65" s="101" t="str">
        <f>IF(AND($B65&lt;&gt;"",AB$11&lt;&gt;""),IF(COUNTIF(Matches[JOURNEY],"=" &amp; $B65 &amp; " to " &amp; AB$11)&gt;0,"X","-"),"")</f>
        <v/>
      </c>
      <c r="AC65" s="101" t="str">
        <f>IF(AND($B65&lt;&gt;"",AC$11&lt;&gt;""),IF(COUNTIF(Matches[JOURNEY],"=" &amp; $B65 &amp; " to " &amp; AC$11)&gt;0,"X","-"),"")</f>
        <v/>
      </c>
      <c r="AD65" s="101" t="str">
        <f>IF(AND($B65&lt;&gt;"",AD$11&lt;&gt;""),IF(COUNTIF(Matches[JOURNEY],"=" &amp; $B65 &amp; " to " &amp; AD$11)&gt;0,"X","-"),"")</f>
        <v/>
      </c>
      <c r="AE65" s="101" t="str">
        <f>IF(AND($B65&lt;&gt;"",AE$11&lt;&gt;""),IF(COUNTIF(Matches[JOURNEY],"=" &amp; $B65 &amp; " to " &amp; AE$11)&gt;0,"X","-"),"")</f>
        <v/>
      </c>
      <c r="AF65" s="101" t="str">
        <f>IF(AND($B65&lt;&gt;"",AF$11&lt;&gt;""),IF(COUNTIF(Matches[JOURNEY],"=" &amp; $B65 &amp; " to " &amp; AF$11)&gt;0,"X","-"),"")</f>
        <v/>
      </c>
      <c r="AG65" s="101" t="str">
        <f>IF(AND($B65&lt;&gt;"",AG$11&lt;&gt;""),IF(COUNTIF(Matches[JOURNEY],"=" &amp; $B65 &amp; " to " &amp; AG$11)&gt;0,"X","-"),"")</f>
        <v/>
      </c>
      <c r="AH65" s="101" t="str">
        <f>IF(AND($B65&lt;&gt;"",AH$11&lt;&gt;""),IF(COUNTIF(Matches[JOURNEY],"=" &amp; $B65 &amp; " to " &amp; AH$11)&gt;0,"X","-"),"")</f>
        <v/>
      </c>
      <c r="AI65" s="101" t="str">
        <f>IF(AND($B65&lt;&gt;"",AI$11&lt;&gt;""),IF(COUNTIF(Matches[JOURNEY],"=" &amp; $B65 &amp; " to " &amp; AI$11)&gt;0,"X","-"),"")</f>
        <v/>
      </c>
      <c r="AJ65" s="101" t="str">
        <f>IF(AND($B65&lt;&gt;"",AJ$11&lt;&gt;""),IF(COUNTIF(Matches[JOURNEY],"=" &amp; $B65 &amp; " to " &amp; AJ$11)&gt;0,"X","-"),"")</f>
        <v/>
      </c>
      <c r="AK65" s="101" t="str">
        <f>IF(AND($B65&lt;&gt;"",AK$11&lt;&gt;""),IF(COUNTIF(Matches[JOURNEY],"=" &amp; $B65 &amp; " to " &amp; AK$11)&gt;0,"X","-"),"")</f>
        <v/>
      </c>
      <c r="AL65" s="101" t="str">
        <f>IF(AND($B65&lt;&gt;"",AL$11&lt;&gt;""),IF(COUNTIF(Matches[JOURNEY],"=" &amp; $B65 &amp; " to " &amp; AL$11)&gt;0,"X","-"),"")</f>
        <v/>
      </c>
      <c r="AM65" s="101" t="str">
        <f>IF(AND($B65&lt;&gt;"",AM$11&lt;&gt;""),IF(COUNTIF(Matches[JOURNEY],"=" &amp; $B65 &amp; " to " &amp; AM$11)&gt;0,"X","-"),"")</f>
        <v/>
      </c>
      <c r="AN65" s="101" t="str">
        <f>IF(AND($B65&lt;&gt;"",AN$11&lt;&gt;""),IF(COUNTIF(Matches[JOURNEY],"=" &amp; $B65 &amp; " to " &amp; AN$11)&gt;0,"X","-"),"")</f>
        <v/>
      </c>
      <c r="AO65" s="101" t="str">
        <f>IF(AND($B65&lt;&gt;"",AO$11&lt;&gt;""),IF(COUNTIF(Matches[JOURNEY],"=" &amp; $B65 &amp; " to " &amp; AO$11)&gt;0,"X","-"),"")</f>
        <v/>
      </c>
      <c r="AP65" s="101" t="str">
        <f>IF(AND($B65&lt;&gt;"",AP$11&lt;&gt;""),IF(COUNTIF(Matches[JOURNEY],"=" &amp; $B65 &amp; " to " &amp; AP$11)&gt;0,"X","-"),"")</f>
        <v/>
      </c>
      <c r="AQ65" s="101" t="str">
        <f>IF(AND($B65&lt;&gt;"",AQ$11&lt;&gt;""),IF(COUNTIF(Matches[JOURNEY],"=" &amp; $B65 &amp; " to " &amp; AQ$11)&gt;0,"X","-"),"")</f>
        <v/>
      </c>
      <c r="AR65" s="101" t="str">
        <f>IF(AND($B65&lt;&gt;"",AR$11&lt;&gt;""),IF(COUNTIF(Matches[JOURNEY],"=" &amp; $B65 &amp; " to " &amp; AR$11)&gt;0,"X","-"),"")</f>
        <v/>
      </c>
      <c r="AS65" s="101" t="str">
        <f>IF(AND($B65&lt;&gt;"",AS$11&lt;&gt;""),IF(COUNTIF(Matches[JOURNEY],"=" &amp; $B65 &amp; " to " &amp; AS$11)&gt;0,"X","-"),"")</f>
        <v/>
      </c>
      <c r="AT65" s="101" t="str">
        <f>IF(AND($B65&lt;&gt;"",AT$11&lt;&gt;""),IF(COUNTIF(Matches[JOURNEY],"=" &amp; $B65 &amp; " to " &amp; AT$11)&gt;0,"X","-"),"")</f>
        <v/>
      </c>
      <c r="AU65" s="101" t="str">
        <f>IF(AND($B65&lt;&gt;"",AU$11&lt;&gt;""),IF(COUNTIF(Matches[JOURNEY],"=" &amp; $B65 &amp; " to " &amp; AU$11)&gt;0,"X","-"),"")</f>
        <v/>
      </c>
      <c r="AV65" s="101" t="str">
        <f>IF(AND($B65&lt;&gt;"",AV$11&lt;&gt;""),IF(COUNTIF(Matches[JOURNEY],"=" &amp; $B65 &amp; " to " &amp; AV$11)&gt;0,"X","-"),"")</f>
        <v/>
      </c>
      <c r="AW65" s="101" t="str">
        <f>IF(AND($B65&lt;&gt;"",AW$11&lt;&gt;""),IF(COUNTIF(Matches[JOURNEY],"=" &amp; $B65 &amp; " to " &amp; AW$11)&gt;0,"X","-"),"")</f>
        <v/>
      </c>
      <c r="AX65" s="101" t="str">
        <f>IF(AND($B65&lt;&gt;"",AX$11&lt;&gt;""),IF(COUNTIF(Matches[JOURNEY],"=" &amp; $B65 &amp; " to " &amp; AX$11)&gt;0,"X","-"),"")</f>
        <v/>
      </c>
      <c r="AY65" s="101" t="str">
        <f>IF(AND($B65&lt;&gt;"",AY$11&lt;&gt;""),IF(COUNTIF(Matches[JOURNEY],"=" &amp; $B65 &amp; " to " &amp; AY$11)&gt;0,"X","-"),"")</f>
        <v/>
      </c>
      <c r="AZ65" s="101" t="str">
        <f>IF(AND($B65&lt;&gt;"",AZ$11&lt;&gt;""),IF(COUNTIF(Matches[JOURNEY],"=" &amp; $B65 &amp; " to " &amp; AZ$11)&gt;0,"X","-"),"")</f>
        <v/>
      </c>
      <c r="BA65" s="101" t="str">
        <f>IF(AND($B65&lt;&gt;"",BA$11&lt;&gt;""),IF(COUNTIF(Matches[JOURNEY],"=" &amp; $B65 &amp; " to " &amp; BA$11)&gt;0,"X","-"),"")</f>
        <v/>
      </c>
      <c r="BB65" s="101" t="str">
        <f>IF(AND($B65&lt;&gt;"",BB$11&lt;&gt;""),IF(COUNTIF(Matches[JOURNEY],"=" &amp; $B65 &amp; " to " &amp; BB$11)&gt;0,"X","-"),"")</f>
        <v/>
      </c>
      <c r="BC65" s="101" t="str">
        <f>IF(AND($B65&lt;&gt;"",BC$11&lt;&gt;""),IF(COUNTIF(Matches[JOURNEY],"=" &amp; $B65 &amp; " to " &amp; BC$11)&gt;0,"X","-"),"")</f>
        <v/>
      </c>
      <c r="BD65" s="101" t="str">
        <f>IF(AND($B65&lt;&gt;"",BD$11&lt;&gt;""),IF(COUNTIF(Matches[JOURNEY],"=" &amp; $B65 &amp; " to " &amp; BD$11)&gt;0,"X","-"),"")</f>
        <v/>
      </c>
      <c r="BE65" s="101" t="str">
        <f>IF(AND($B65&lt;&gt;"",BE$11&lt;&gt;""),IF(COUNTIF(Matches[JOURNEY],"=" &amp; $B65 &amp; " to " &amp; BE$11)&gt;0,"X","-"),"")</f>
        <v/>
      </c>
      <c r="BF65" s="101" t="str">
        <f>IF(AND($B65&lt;&gt;"",BF$11&lt;&gt;""),IF(COUNTIF(Matches[JOURNEY],"=" &amp; $B65 &amp; " to " &amp; BF$11)&gt;0,"X","-"),"")</f>
        <v/>
      </c>
      <c r="BG65" s="101" t="str">
        <f>IF(AND($B65&lt;&gt;"",BG$11&lt;&gt;""),IF(COUNTIF(Matches[JOURNEY],"=" &amp; $B65 &amp; " to " &amp; BG$11)&gt;0,"X","-"),"")</f>
        <v/>
      </c>
      <c r="BH65" s="101" t="str">
        <f>IF(AND($B65&lt;&gt;"",BH$11&lt;&gt;""),IF(COUNTIF(Matches[JOURNEY],"=" &amp; $B65 &amp; " to " &amp; BH$11)&gt;0,"X","-"),"")</f>
        <v/>
      </c>
      <c r="BI65" s="101" t="str">
        <f>IF(AND($B65&lt;&gt;"",BI$11&lt;&gt;""),IF(COUNTIF(Matches[JOURNEY],"=" &amp; $B65 &amp; " to " &amp; BI$11)&gt;0,"X","-"),"")</f>
        <v/>
      </c>
      <c r="BJ65" s="101" t="str">
        <f>IF(AND($B65&lt;&gt;"",BJ$11&lt;&gt;""),IF(COUNTIF(Matches[JOURNEY],"=" &amp; $B65 &amp; " to " &amp; BJ$11)&gt;0,"X","-"),"")</f>
        <v/>
      </c>
      <c r="BK65" s="101" t="str">
        <f>IF(AND($B65&lt;&gt;"",BK$11&lt;&gt;""),IF(COUNTIF(Matches[JOURNEY],"=" &amp; $B65 &amp; " to " &amp; BK$11)&gt;0,"X","-"),"")</f>
        <v/>
      </c>
      <c r="BL65" s="101" t="str">
        <f>IF(AND($B65&lt;&gt;"",BL$11&lt;&gt;""),IF(COUNTIF(Matches[JOURNEY],"=" &amp; $B65 &amp; " to " &amp; BL$11)&gt;0,"X","-"),"")</f>
        <v/>
      </c>
      <c r="BM65" s="101" t="str">
        <f>IF(AND($B65&lt;&gt;"",BM$11&lt;&gt;""),IF(COUNTIF(Matches[JOURNEY],"=" &amp; $B65 &amp; " to " &amp; BM$11)&gt;0,"X","-"),"")</f>
        <v/>
      </c>
      <c r="BN65" s="101" t="str">
        <f>IF(AND($B65&lt;&gt;"",BN$11&lt;&gt;""),IF(COUNTIF(Matches[JOURNEY],"=" &amp; $B65 &amp; " to " &amp; BN$11)&gt;0,"X","-"),"")</f>
        <v/>
      </c>
      <c r="BO65" s="101" t="str">
        <f>IF(AND($B65&lt;&gt;"",BO$11&lt;&gt;""),IF(COUNTIF(Matches[JOURNEY],"=" &amp; $B65 &amp; " to " &amp; BO$11)&gt;0,"X","-"),"")</f>
        <v/>
      </c>
      <c r="BP65" s="101" t="str">
        <f>IF(AND($B65&lt;&gt;"",BP$11&lt;&gt;""),IF(COUNTIF(Matches[JOURNEY],"=" &amp; $B65 &amp; " to " &amp; BP$11)&gt;0,"X","-"),"")</f>
        <v/>
      </c>
      <c r="BQ65" s="102">
        <f t="shared" ca="1" si="6"/>
        <v>0</v>
      </c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</row>
    <row r="66" spans="1:101" ht="21">
      <c r="A66" s="99" t="str">
        <f t="shared" si="7"/>
        <v/>
      </c>
      <c r="B66" s="100"/>
      <c r="C66" s="101" t="str">
        <f ca="1">IF(AND($B66&lt;&gt;"",C$11&lt;&gt;""),IF(COUNTIF(Matches[JOURNEY],"=" &amp; $B66 &amp; " to " &amp; C$11)&gt;0,"X","-"),"")</f>
        <v/>
      </c>
      <c r="D66" s="101" t="str">
        <f ca="1">IF(AND($B66&lt;&gt;"",D$11&lt;&gt;""),IF(COUNTIF(Matches[JOURNEY],"=" &amp; $B66 &amp; " to " &amp; D$11)&gt;0,"X","-"),"")</f>
        <v/>
      </c>
      <c r="E66" s="101" t="str">
        <f ca="1">IF(AND($B66&lt;&gt;"",E$11&lt;&gt;""),IF(COUNTIF(Matches[JOURNEY],"=" &amp; $B66 &amp; " to " &amp; E$11)&gt;0,"X","-"),"")</f>
        <v/>
      </c>
      <c r="F66" s="101" t="str">
        <f ca="1">IF(AND($B66&lt;&gt;"",F$11&lt;&gt;""),IF(COUNTIF(Matches[JOURNEY],"=" &amp; $B66 &amp; " to " &amp; F$11)&gt;0,"X","-"),"")</f>
        <v/>
      </c>
      <c r="G66" s="101" t="str">
        <f ca="1">IF(AND($B66&lt;&gt;"",G$11&lt;&gt;""),IF(COUNTIF(Matches[JOURNEY],"=" &amp; $B66 &amp; " to " &amp; G$11)&gt;0,"X","-"),"")</f>
        <v/>
      </c>
      <c r="H66" s="101" t="str">
        <f ca="1">IF(AND($B66&lt;&gt;"",H$11&lt;&gt;""),IF(COUNTIF(Matches[JOURNEY],"=" &amp; $B66 &amp; " to " &amp; H$11)&gt;0,"X","-"),"")</f>
        <v/>
      </c>
      <c r="I66" s="101" t="str">
        <f ca="1">IF(AND($B66&lt;&gt;"",I$11&lt;&gt;""),IF(COUNTIF(Matches[JOURNEY],"=" &amp; $B66 &amp; " to " &amp; I$11)&gt;0,"X","-"),"")</f>
        <v/>
      </c>
      <c r="J66" s="101" t="str">
        <f ca="1">IF(AND($B66&lt;&gt;"",J$11&lt;&gt;""),IF(COUNTIF(Matches[JOURNEY],"=" &amp; $B66 &amp; " to " &amp; J$11)&gt;0,"X","-"),"")</f>
        <v/>
      </c>
      <c r="K66" s="101" t="str">
        <f ca="1">IF(AND($B66&lt;&gt;"",K$11&lt;&gt;""),IF(COUNTIF(Matches[JOURNEY],"=" &amp; $B66 &amp; " to " &amp; K$11)&gt;0,"X","-"),"")</f>
        <v/>
      </c>
      <c r="L66" s="101" t="str">
        <f ca="1">IF(AND($B66&lt;&gt;"",L$11&lt;&gt;""),IF(COUNTIF(Matches[JOURNEY],"=" &amp; $B66 &amp; " to " &amp; L$11)&gt;0,"X","-"),"")</f>
        <v/>
      </c>
      <c r="M66" s="101" t="str">
        <f ca="1">IF(AND($B66&lt;&gt;"",M$11&lt;&gt;""),IF(COUNTIF(Matches[JOURNEY],"=" &amp; $B66 &amp; " to " &amp; M$11)&gt;0,"X","-"),"")</f>
        <v/>
      </c>
      <c r="N66" s="101" t="str">
        <f>IF(AND($B66&lt;&gt;"",N$11&lt;&gt;""),IF(COUNTIF(Matches[JOURNEY],"=" &amp; $B66 &amp; " to " &amp; N$11)&gt;0,"X","-"),"")</f>
        <v/>
      </c>
      <c r="O66" s="101" t="str">
        <f>IF(AND($B66&lt;&gt;"",O$11&lt;&gt;""),IF(COUNTIF(Matches[JOURNEY],"=" &amp; $B66 &amp; " to " &amp; O$11)&gt;0,"X","-"),"")</f>
        <v/>
      </c>
      <c r="P66" s="101" t="str">
        <f>IF(AND($B66&lt;&gt;"",P$11&lt;&gt;""),IF(COUNTIF(Matches[JOURNEY],"=" &amp; $B66 &amp; " to " &amp; P$11)&gt;0,"X","-"),"")</f>
        <v/>
      </c>
      <c r="Q66" s="101" t="str">
        <f>IF(AND($B66&lt;&gt;"",Q$11&lt;&gt;""),IF(COUNTIF(Matches[JOURNEY],"=" &amp; $B66 &amp; " to " &amp; Q$11)&gt;0,"X","-"),"")</f>
        <v/>
      </c>
      <c r="R66" s="101" t="str">
        <f>IF(AND($B66&lt;&gt;"",R$11&lt;&gt;""),IF(COUNTIF(Matches[JOURNEY],"=" &amp; $B66 &amp; " to " &amp; R$11)&gt;0,"X","-"),"")</f>
        <v/>
      </c>
      <c r="S66" s="101" t="str">
        <f>IF(AND($B66&lt;&gt;"",S$11&lt;&gt;""),IF(COUNTIF(Matches[JOURNEY],"=" &amp; $B66 &amp; " to " &amp; S$11)&gt;0,"X","-"),"")</f>
        <v/>
      </c>
      <c r="T66" s="101" t="str">
        <f>IF(AND($B66&lt;&gt;"",T$11&lt;&gt;""),IF(COUNTIF(Matches[JOURNEY],"=" &amp; $B66 &amp; " to " &amp; T$11)&gt;0,"X","-"),"")</f>
        <v/>
      </c>
      <c r="U66" s="101" t="str">
        <f>IF(AND($B66&lt;&gt;"",U$11&lt;&gt;""),IF(COUNTIF(Matches[JOURNEY],"=" &amp; $B66 &amp; " to " &amp; U$11)&gt;0,"X","-"),"")</f>
        <v/>
      </c>
      <c r="V66" s="101" t="str">
        <f>IF(AND($B66&lt;&gt;"",V$11&lt;&gt;""),IF(COUNTIF(Matches[JOURNEY],"=" &amp; $B66 &amp; " to " &amp; V$11)&gt;0,"X","-"),"")</f>
        <v/>
      </c>
      <c r="W66" s="101" t="str">
        <f>IF(AND($B66&lt;&gt;"",W$11&lt;&gt;""),IF(COUNTIF(Matches[JOURNEY],"=" &amp; $B66 &amp; " to " &amp; W$11)&gt;0,"X","-"),"")</f>
        <v/>
      </c>
      <c r="X66" s="101" t="str">
        <f>IF(AND($B66&lt;&gt;"",X$11&lt;&gt;""),IF(COUNTIF(Matches[JOURNEY],"=" &amp; $B66 &amp; " to " &amp; X$11)&gt;0,"X","-"),"")</f>
        <v/>
      </c>
      <c r="Y66" s="101" t="str">
        <f>IF(AND($B66&lt;&gt;"",Y$11&lt;&gt;""),IF(COUNTIF(Matches[JOURNEY],"=" &amp; $B66 &amp; " to " &amp; Y$11)&gt;0,"X","-"),"")</f>
        <v/>
      </c>
      <c r="Z66" s="101" t="str">
        <f>IF(AND($B66&lt;&gt;"",Z$11&lt;&gt;""),IF(COUNTIF(Matches[JOURNEY],"=" &amp; $B66 &amp; " to " &amp; Z$11)&gt;0,"X","-"),"")</f>
        <v/>
      </c>
      <c r="AA66" s="101" t="str">
        <f>IF(AND($B66&lt;&gt;"",AA$11&lt;&gt;""),IF(COUNTIF(Matches[JOURNEY],"=" &amp; $B66 &amp; " to " &amp; AA$11)&gt;0,"X","-"),"")</f>
        <v/>
      </c>
      <c r="AB66" s="101" t="str">
        <f>IF(AND($B66&lt;&gt;"",AB$11&lt;&gt;""),IF(COUNTIF(Matches[JOURNEY],"=" &amp; $B66 &amp; " to " &amp; AB$11)&gt;0,"X","-"),"")</f>
        <v/>
      </c>
      <c r="AC66" s="101" t="str">
        <f>IF(AND($B66&lt;&gt;"",AC$11&lt;&gt;""),IF(COUNTIF(Matches[JOURNEY],"=" &amp; $B66 &amp; " to " &amp; AC$11)&gt;0,"X","-"),"")</f>
        <v/>
      </c>
      <c r="AD66" s="101" t="str">
        <f>IF(AND($B66&lt;&gt;"",AD$11&lt;&gt;""),IF(COUNTIF(Matches[JOURNEY],"=" &amp; $B66 &amp; " to " &amp; AD$11)&gt;0,"X","-"),"")</f>
        <v/>
      </c>
      <c r="AE66" s="101" t="str">
        <f>IF(AND($B66&lt;&gt;"",AE$11&lt;&gt;""),IF(COUNTIF(Matches[JOURNEY],"=" &amp; $B66 &amp; " to " &amp; AE$11)&gt;0,"X","-"),"")</f>
        <v/>
      </c>
      <c r="AF66" s="101" t="str">
        <f>IF(AND($B66&lt;&gt;"",AF$11&lt;&gt;""),IF(COUNTIF(Matches[JOURNEY],"=" &amp; $B66 &amp; " to " &amp; AF$11)&gt;0,"X","-"),"")</f>
        <v/>
      </c>
      <c r="AG66" s="101" t="str">
        <f>IF(AND($B66&lt;&gt;"",AG$11&lt;&gt;""),IF(COUNTIF(Matches[JOURNEY],"=" &amp; $B66 &amp; " to " &amp; AG$11)&gt;0,"X","-"),"")</f>
        <v/>
      </c>
      <c r="AH66" s="101" t="str">
        <f>IF(AND($B66&lt;&gt;"",AH$11&lt;&gt;""),IF(COUNTIF(Matches[JOURNEY],"=" &amp; $B66 &amp; " to " &amp; AH$11)&gt;0,"X","-"),"")</f>
        <v/>
      </c>
      <c r="AI66" s="101" t="str">
        <f>IF(AND($B66&lt;&gt;"",AI$11&lt;&gt;""),IF(COUNTIF(Matches[JOURNEY],"=" &amp; $B66 &amp; " to " &amp; AI$11)&gt;0,"X","-"),"")</f>
        <v/>
      </c>
      <c r="AJ66" s="101" t="str">
        <f>IF(AND($B66&lt;&gt;"",AJ$11&lt;&gt;""),IF(COUNTIF(Matches[JOURNEY],"=" &amp; $B66 &amp; " to " &amp; AJ$11)&gt;0,"X","-"),"")</f>
        <v/>
      </c>
      <c r="AK66" s="101" t="str">
        <f>IF(AND($B66&lt;&gt;"",AK$11&lt;&gt;""),IF(COUNTIF(Matches[JOURNEY],"=" &amp; $B66 &amp; " to " &amp; AK$11)&gt;0,"X","-"),"")</f>
        <v/>
      </c>
      <c r="AL66" s="101" t="str">
        <f>IF(AND($B66&lt;&gt;"",AL$11&lt;&gt;""),IF(COUNTIF(Matches[JOURNEY],"=" &amp; $B66 &amp; " to " &amp; AL$11)&gt;0,"X","-"),"")</f>
        <v/>
      </c>
      <c r="AM66" s="101" t="str">
        <f>IF(AND($B66&lt;&gt;"",AM$11&lt;&gt;""),IF(COUNTIF(Matches[JOURNEY],"=" &amp; $B66 &amp; " to " &amp; AM$11)&gt;0,"X","-"),"")</f>
        <v/>
      </c>
      <c r="AN66" s="101" t="str">
        <f>IF(AND($B66&lt;&gt;"",AN$11&lt;&gt;""),IF(COUNTIF(Matches[JOURNEY],"=" &amp; $B66 &amp; " to " &amp; AN$11)&gt;0,"X","-"),"")</f>
        <v/>
      </c>
      <c r="AO66" s="101" t="str">
        <f>IF(AND($B66&lt;&gt;"",AO$11&lt;&gt;""),IF(COUNTIF(Matches[JOURNEY],"=" &amp; $B66 &amp; " to " &amp; AO$11)&gt;0,"X","-"),"")</f>
        <v/>
      </c>
      <c r="AP66" s="101" t="str">
        <f>IF(AND($B66&lt;&gt;"",AP$11&lt;&gt;""),IF(COUNTIF(Matches[JOURNEY],"=" &amp; $B66 &amp; " to " &amp; AP$11)&gt;0,"X","-"),"")</f>
        <v/>
      </c>
      <c r="AQ66" s="101" t="str">
        <f>IF(AND($B66&lt;&gt;"",AQ$11&lt;&gt;""),IF(COUNTIF(Matches[JOURNEY],"=" &amp; $B66 &amp; " to " &amp; AQ$11)&gt;0,"X","-"),"")</f>
        <v/>
      </c>
      <c r="AR66" s="101" t="str">
        <f>IF(AND($B66&lt;&gt;"",AR$11&lt;&gt;""),IF(COUNTIF(Matches[JOURNEY],"=" &amp; $B66 &amp; " to " &amp; AR$11)&gt;0,"X","-"),"")</f>
        <v/>
      </c>
      <c r="AS66" s="101" t="str">
        <f>IF(AND($B66&lt;&gt;"",AS$11&lt;&gt;""),IF(COUNTIF(Matches[JOURNEY],"=" &amp; $B66 &amp; " to " &amp; AS$11)&gt;0,"X","-"),"")</f>
        <v/>
      </c>
      <c r="AT66" s="101" t="str">
        <f>IF(AND($B66&lt;&gt;"",AT$11&lt;&gt;""),IF(COUNTIF(Matches[JOURNEY],"=" &amp; $B66 &amp; " to " &amp; AT$11)&gt;0,"X","-"),"")</f>
        <v/>
      </c>
      <c r="AU66" s="101" t="str">
        <f>IF(AND($B66&lt;&gt;"",AU$11&lt;&gt;""),IF(COUNTIF(Matches[JOURNEY],"=" &amp; $B66 &amp; " to " &amp; AU$11)&gt;0,"X","-"),"")</f>
        <v/>
      </c>
      <c r="AV66" s="101" t="str">
        <f>IF(AND($B66&lt;&gt;"",AV$11&lt;&gt;""),IF(COUNTIF(Matches[JOURNEY],"=" &amp; $B66 &amp; " to " &amp; AV$11)&gt;0,"X","-"),"")</f>
        <v/>
      </c>
      <c r="AW66" s="101" t="str">
        <f>IF(AND($B66&lt;&gt;"",AW$11&lt;&gt;""),IF(COUNTIF(Matches[JOURNEY],"=" &amp; $B66 &amp; " to " &amp; AW$11)&gt;0,"X","-"),"")</f>
        <v/>
      </c>
      <c r="AX66" s="101" t="str">
        <f>IF(AND($B66&lt;&gt;"",AX$11&lt;&gt;""),IF(COUNTIF(Matches[JOURNEY],"=" &amp; $B66 &amp; " to " &amp; AX$11)&gt;0,"X","-"),"")</f>
        <v/>
      </c>
      <c r="AY66" s="101" t="str">
        <f>IF(AND($B66&lt;&gt;"",AY$11&lt;&gt;""),IF(COUNTIF(Matches[JOURNEY],"=" &amp; $B66 &amp; " to " &amp; AY$11)&gt;0,"X","-"),"")</f>
        <v/>
      </c>
      <c r="AZ66" s="101" t="str">
        <f>IF(AND($B66&lt;&gt;"",AZ$11&lt;&gt;""),IF(COUNTIF(Matches[JOURNEY],"=" &amp; $B66 &amp; " to " &amp; AZ$11)&gt;0,"X","-"),"")</f>
        <v/>
      </c>
      <c r="BA66" s="101" t="str">
        <f>IF(AND($B66&lt;&gt;"",BA$11&lt;&gt;""),IF(COUNTIF(Matches[JOURNEY],"=" &amp; $B66 &amp; " to " &amp; BA$11)&gt;0,"X","-"),"")</f>
        <v/>
      </c>
      <c r="BB66" s="101" t="str">
        <f>IF(AND($B66&lt;&gt;"",BB$11&lt;&gt;""),IF(COUNTIF(Matches[JOURNEY],"=" &amp; $B66 &amp; " to " &amp; BB$11)&gt;0,"X","-"),"")</f>
        <v/>
      </c>
      <c r="BC66" s="101" t="str">
        <f>IF(AND($B66&lt;&gt;"",BC$11&lt;&gt;""),IF(COUNTIF(Matches[JOURNEY],"=" &amp; $B66 &amp; " to " &amp; BC$11)&gt;0,"X","-"),"")</f>
        <v/>
      </c>
      <c r="BD66" s="101" t="str">
        <f>IF(AND($B66&lt;&gt;"",BD$11&lt;&gt;""),IF(COUNTIF(Matches[JOURNEY],"=" &amp; $B66 &amp; " to " &amp; BD$11)&gt;0,"X","-"),"")</f>
        <v/>
      </c>
      <c r="BE66" s="101" t="str">
        <f>IF(AND($B66&lt;&gt;"",BE$11&lt;&gt;""),IF(COUNTIF(Matches[JOURNEY],"=" &amp; $B66 &amp; " to " &amp; BE$11)&gt;0,"X","-"),"")</f>
        <v/>
      </c>
      <c r="BF66" s="101" t="str">
        <f>IF(AND($B66&lt;&gt;"",BF$11&lt;&gt;""),IF(COUNTIF(Matches[JOURNEY],"=" &amp; $B66 &amp; " to " &amp; BF$11)&gt;0,"X","-"),"")</f>
        <v/>
      </c>
      <c r="BG66" s="101" t="str">
        <f>IF(AND($B66&lt;&gt;"",BG$11&lt;&gt;""),IF(COUNTIF(Matches[JOURNEY],"=" &amp; $B66 &amp; " to " &amp; BG$11)&gt;0,"X","-"),"")</f>
        <v/>
      </c>
      <c r="BH66" s="101" t="str">
        <f>IF(AND($B66&lt;&gt;"",BH$11&lt;&gt;""),IF(COUNTIF(Matches[JOURNEY],"=" &amp; $B66 &amp; " to " &amp; BH$11)&gt;0,"X","-"),"")</f>
        <v/>
      </c>
      <c r="BI66" s="101" t="str">
        <f>IF(AND($B66&lt;&gt;"",BI$11&lt;&gt;""),IF(COUNTIF(Matches[JOURNEY],"=" &amp; $B66 &amp; " to " &amp; BI$11)&gt;0,"X","-"),"")</f>
        <v/>
      </c>
      <c r="BJ66" s="101" t="str">
        <f>IF(AND($B66&lt;&gt;"",BJ$11&lt;&gt;""),IF(COUNTIF(Matches[JOURNEY],"=" &amp; $B66 &amp; " to " &amp; BJ$11)&gt;0,"X","-"),"")</f>
        <v/>
      </c>
      <c r="BK66" s="101" t="str">
        <f>IF(AND($B66&lt;&gt;"",BK$11&lt;&gt;""),IF(COUNTIF(Matches[JOURNEY],"=" &amp; $B66 &amp; " to " &amp; BK$11)&gt;0,"X","-"),"")</f>
        <v/>
      </c>
      <c r="BL66" s="101" t="str">
        <f>IF(AND($B66&lt;&gt;"",BL$11&lt;&gt;""),IF(COUNTIF(Matches[JOURNEY],"=" &amp; $B66 &amp; " to " &amp; BL$11)&gt;0,"X","-"),"")</f>
        <v/>
      </c>
      <c r="BM66" s="101" t="str">
        <f>IF(AND($B66&lt;&gt;"",BM$11&lt;&gt;""),IF(COUNTIF(Matches[JOURNEY],"=" &amp; $B66 &amp; " to " &amp; BM$11)&gt;0,"X","-"),"")</f>
        <v/>
      </c>
      <c r="BN66" s="101" t="str">
        <f>IF(AND($B66&lt;&gt;"",BN$11&lt;&gt;""),IF(COUNTIF(Matches[JOURNEY],"=" &amp; $B66 &amp; " to " &amp; BN$11)&gt;0,"X","-"),"")</f>
        <v/>
      </c>
      <c r="BO66" s="101" t="str">
        <f>IF(AND($B66&lt;&gt;"",BO$11&lt;&gt;""),IF(COUNTIF(Matches[JOURNEY],"=" &amp; $B66 &amp; " to " &amp; BO$11)&gt;0,"X","-"),"")</f>
        <v/>
      </c>
      <c r="BP66" s="101" t="str">
        <f>IF(AND($B66&lt;&gt;"",BP$11&lt;&gt;""),IF(COUNTIF(Matches[JOURNEY],"=" &amp; $B66 &amp; " to " &amp; BP$11)&gt;0,"X","-"),"")</f>
        <v/>
      </c>
      <c r="BQ66" s="102">
        <f t="shared" ca="1" si="6"/>
        <v>0</v>
      </c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</row>
    <row r="67" spans="1:101" ht="21">
      <c r="A67" s="99" t="str">
        <f t="shared" si="7"/>
        <v/>
      </c>
      <c r="B67" s="100"/>
      <c r="C67" s="101" t="str">
        <f ca="1">IF(AND($B67&lt;&gt;"",C$11&lt;&gt;""),IF(COUNTIF(Matches[JOURNEY],"=" &amp; $B67 &amp; " to " &amp; C$11)&gt;0,"X","-"),"")</f>
        <v/>
      </c>
      <c r="D67" s="101" t="str">
        <f ca="1">IF(AND($B67&lt;&gt;"",D$11&lt;&gt;""),IF(COUNTIF(Matches[JOURNEY],"=" &amp; $B67 &amp; " to " &amp; D$11)&gt;0,"X","-"),"")</f>
        <v/>
      </c>
      <c r="E67" s="101" t="str">
        <f ca="1">IF(AND($B67&lt;&gt;"",E$11&lt;&gt;""),IF(COUNTIF(Matches[JOURNEY],"=" &amp; $B67 &amp; " to " &amp; E$11)&gt;0,"X","-"),"")</f>
        <v/>
      </c>
      <c r="F67" s="101" t="str">
        <f ca="1">IF(AND($B67&lt;&gt;"",F$11&lt;&gt;""),IF(COUNTIF(Matches[JOURNEY],"=" &amp; $B67 &amp; " to " &amp; F$11)&gt;0,"X","-"),"")</f>
        <v/>
      </c>
      <c r="G67" s="101" t="str">
        <f ca="1">IF(AND($B67&lt;&gt;"",G$11&lt;&gt;""),IF(COUNTIF(Matches[JOURNEY],"=" &amp; $B67 &amp; " to " &amp; G$11)&gt;0,"X","-"),"")</f>
        <v/>
      </c>
      <c r="H67" s="101" t="str">
        <f ca="1">IF(AND($B67&lt;&gt;"",H$11&lt;&gt;""),IF(COUNTIF(Matches[JOURNEY],"=" &amp; $B67 &amp; " to " &amp; H$11)&gt;0,"X","-"),"")</f>
        <v/>
      </c>
      <c r="I67" s="101" t="str">
        <f ca="1">IF(AND($B67&lt;&gt;"",I$11&lt;&gt;""),IF(COUNTIF(Matches[JOURNEY],"=" &amp; $B67 &amp; " to " &amp; I$11)&gt;0,"X","-"),"")</f>
        <v/>
      </c>
      <c r="J67" s="101" t="str">
        <f ca="1">IF(AND($B67&lt;&gt;"",J$11&lt;&gt;""),IF(COUNTIF(Matches[JOURNEY],"=" &amp; $B67 &amp; " to " &amp; J$11)&gt;0,"X","-"),"")</f>
        <v/>
      </c>
      <c r="K67" s="101" t="str">
        <f ca="1">IF(AND($B67&lt;&gt;"",K$11&lt;&gt;""),IF(COUNTIF(Matches[JOURNEY],"=" &amp; $B67 &amp; " to " &amp; K$11)&gt;0,"X","-"),"")</f>
        <v/>
      </c>
      <c r="L67" s="101" t="str">
        <f ca="1">IF(AND($B67&lt;&gt;"",L$11&lt;&gt;""),IF(COUNTIF(Matches[JOURNEY],"=" &amp; $B67 &amp; " to " &amp; L$11)&gt;0,"X","-"),"")</f>
        <v/>
      </c>
      <c r="M67" s="101" t="str">
        <f ca="1">IF(AND($B67&lt;&gt;"",M$11&lt;&gt;""),IF(COUNTIF(Matches[JOURNEY],"=" &amp; $B67 &amp; " to " &amp; M$11)&gt;0,"X","-"),"")</f>
        <v/>
      </c>
      <c r="N67" s="101" t="str">
        <f>IF(AND($B67&lt;&gt;"",N$11&lt;&gt;""),IF(COUNTIF(Matches[JOURNEY],"=" &amp; $B67 &amp; " to " &amp; N$11)&gt;0,"X","-"),"")</f>
        <v/>
      </c>
      <c r="O67" s="101" t="str">
        <f>IF(AND($B67&lt;&gt;"",O$11&lt;&gt;""),IF(COUNTIF(Matches[JOURNEY],"=" &amp; $B67 &amp; " to " &amp; O$11)&gt;0,"X","-"),"")</f>
        <v/>
      </c>
      <c r="P67" s="101" t="str">
        <f>IF(AND($B67&lt;&gt;"",P$11&lt;&gt;""),IF(COUNTIF(Matches[JOURNEY],"=" &amp; $B67 &amp; " to " &amp; P$11)&gt;0,"X","-"),"")</f>
        <v/>
      </c>
      <c r="Q67" s="101" t="str">
        <f>IF(AND($B67&lt;&gt;"",Q$11&lt;&gt;""),IF(COUNTIF(Matches[JOURNEY],"=" &amp; $B67 &amp; " to " &amp; Q$11)&gt;0,"X","-"),"")</f>
        <v/>
      </c>
      <c r="R67" s="101" t="str">
        <f>IF(AND($B67&lt;&gt;"",R$11&lt;&gt;""),IF(COUNTIF(Matches[JOURNEY],"=" &amp; $B67 &amp; " to " &amp; R$11)&gt;0,"X","-"),"")</f>
        <v/>
      </c>
      <c r="S67" s="101" t="str">
        <f>IF(AND($B67&lt;&gt;"",S$11&lt;&gt;""),IF(COUNTIF(Matches[JOURNEY],"=" &amp; $B67 &amp; " to " &amp; S$11)&gt;0,"X","-"),"")</f>
        <v/>
      </c>
      <c r="T67" s="101" t="str">
        <f>IF(AND($B67&lt;&gt;"",T$11&lt;&gt;""),IF(COUNTIF(Matches[JOURNEY],"=" &amp; $B67 &amp; " to " &amp; T$11)&gt;0,"X","-"),"")</f>
        <v/>
      </c>
      <c r="U67" s="101" t="str">
        <f>IF(AND($B67&lt;&gt;"",U$11&lt;&gt;""),IF(COUNTIF(Matches[JOURNEY],"=" &amp; $B67 &amp; " to " &amp; U$11)&gt;0,"X","-"),"")</f>
        <v/>
      </c>
      <c r="V67" s="101" t="str">
        <f>IF(AND($B67&lt;&gt;"",V$11&lt;&gt;""),IF(COUNTIF(Matches[JOURNEY],"=" &amp; $B67 &amp; " to " &amp; V$11)&gt;0,"X","-"),"")</f>
        <v/>
      </c>
      <c r="W67" s="101" t="str">
        <f>IF(AND($B67&lt;&gt;"",W$11&lt;&gt;""),IF(COUNTIF(Matches[JOURNEY],"=" &amp; $B67 &amp; " to " &amp; W$11)&gt;0,"X","-"),"")</f>
        <v/>
      </c>
      <c r="X67" s="101" t="str">
        <f>IF(AND($B67&lt;&gt;"",X$11&lt;&gt;""),IF(COUNTIF(Matches[JOURNEY],"=" &amp; $B67 &amp; " to " &amp; X$11)&gt;0,"X","-"),"")</f>
        <v/>
      </c>
      <c r="Y67" s="101" t="str">
        <f>IF(AND($B67&lt;&gt;"",Y$11&lt;&gt;""),IF(COUNTIF(Matches[JOURNEY],"=" &amp; $B67 &amp; " to " &amp; Y$11)&gt;0,"X","-"),"")</f>
        <v/>
      </c>
      <c r="Z67" s="101" t="str">
        <f>IF(AND($B67&lt;&gt;"",Z$11&lt;&gt;""),IF(COUNTIF(Matches[JOURNEY],"=" &amp; $B67 &amp; " to " &amp; Z$11)&gt;0,"X","-"),"")</f>
        <v/>
      </c>
      <c r="AA67" s="101" t="str">
        <f>IF(AND($B67&lt;&gt;"",AA$11&lt;&gt;""),IF(COUNTIF(Matches[JOURNEY],"=" &amp; $B67 &amp; " to " &amp; AA$11)&gt;0,"X","-"),"")</f>
        <v/>
      </c>
      <c r="AB67" s="101" t="str">
        <f>IF(AND($B67&lt;&gt;"",AB$11&lt;&gt;""),IF(COUNTIF(Matches[JOURNEY],"=" &amp; $B67 &amp; " to " &amp; AB$11)&gt;0,"X","-"),"")</f>
        <v/>
      </c>
      <c r="AC67" s="101" t="str">
        <f>IF(AND($B67&lt;&gt;"",AC$11&lt;&gt;""),IF(COUNTIF(Matches[JOURNEY],"=" &amp; $B67 &amp; " to " &amp; AC$11)&gt;0,"X","-"),"")</f>
        <v/>
      </c>
      <c r="AD67" s="101" t="str">
        <f>IF(AND($B67&lt;&gt;"",AD$11&lt;&gt;""),IF(COUNTIF(Matches[JOURNEY],"=" &amp; $B67 &amp; " to " &amp; AD$11)&gt;0,"X","-"),"")</f>
        <v/>
      </c>
      <c r="AE67" s="101" t="str">
        <f>IF(AND($B67&lt;&gt;"",AE$11&lt;&gt;""),IF(COUNTIF(Matches[JOURNEY],"=" &amp; $B67 &amp; " to " &amp; AE$11)&gt;0,"X","-"),"")</f>
        <v/>
      </c>
      <c r="AF67" s="101" t="str">
        <f>IF(AND($B67&lt;&gt;"",AF$11&lt;&gt;""),IF(COUNTIF(Matches[JOURNEY],"=" &amp; $B67 &amp; " to " &amp; AF$11)&gt;0,"X","-"),"")</f>
        <v/>
      </c>
      <c r="AG67" s="101" t="str">
        <f>IF(AND($B67&lt;&gt;"",AG$11&lt;&gt;""),IF(COUNTIF(Matches[JOURNEY],"=" &amp; $B67 &amp; " to " &amp; AG$11)&gt;0,"X","-"),"")</f>
        <v/>
      </c>
      <c r="AH67" s="101" t="str">
        <f>IF(AND($B67&lt;&gt;"",AH$11&lt;&gt;""),IF(COUNTIF(Matches[JOURNEY],"=" &amp; $B67 &amp; " to " &amp; AH$11)&gt;0,"X","-"),"")</f>
        <v/>
      </c>
      <c r="AI67" s="101" t="str">
        <f>IF(AND($B67&lt;&gt;"",AI$11&lt;&gt;""),IF(COUNTIF(Matches[JOURNEY],"=" &amp; $B67 &amp; " to " &amp; AI$11)&gt;0,"X","-"),"")</f>
        <v/>
      </c>
      <c r="AJ67" s="101" t="str">
        <f>IF(AND($B67&lt;&gt;"",AJ$11&lt;&gt;""),IF(COUNTIF(Matches[JOURNEY],"=" &amp; $B67 &amp; " to " &amp; AJ$11)&gt;0,"X","-"),"")</f>
        <v/>
      </c>
      <c r="AK67" s="101" t="str">
        <f>IF(AND($B67&lt;&gt;"",AK$11&lt;&gt;""),IF(COUNTIF(Matches[JOURNEY],"=" &amp; $B67 &amp; " to " &amp; AK$11)&gt;0,"X","-"),"")</f>
        <v/>
      </c>
      <c r="AL67" s="101" t="str">
        <f>IF(AND($B67&lt;&gt;"",AL$11&lt;&gt;""),IF(COUNTIF(Matches[JOURNEY],"=" &amp; $B67 &amp; " to " &amp; AL$11)&gt;0,"X","-"),"")</f>
        <v/>
      </c>
      <c r="AM67" s="101" t="str">
        <f>IF(AND($B67&lt;&gt;"",AM$11&lt;&gt;""),IF(COUNTIF(Matches[JOURNEY],"=" &amp; $B67 &amp; " to " &amp; AM$11)&gt;0,"X","-"),"")</f>
        <v/>
      </c>
      <c r="AN67" s="101" t="str">
        <f>IF(AND($B67&lt;&gt;"",AN$11&lt;&gt;""),IF(COUNTIF(Matches[JOURNEY],"=" &amp; $B67 &amp; " to " &amp; AN$11)&gt;0,"X","-"),"")</f>
        <v/>
      </c>
      <c r="AO67" s="101" t="str">
        <f>IF(AND($B67&lt;&gt;"",AO$11&lt;&gt;""),IF(COUNTIF(Matches[JOURNEY],"=" &amp; $B67 &amp; " to " &amp; AO$11)&gt;0,"X","-"),"")</f>
        <v/>
      </c>
      <c r="AP67" s="101" t="str">
        <f>IF(AND($B67&lt;&gt;"",AP$11&lt;&gt;""),IF(COUNTIF(Matches[JOURNEY],"=" &amp; $B67 &amp; " to " &amp; AP$11)&gt;0,"X","-"),"")</f>
        <v/>
      </c>
      <c r="AQ67" s="101" t="str">
        <f>IF(AND($B67&lt;&gt;"",AQ$11&lt;&gt;""),IF(COUNTIF(Matches[JOURNEY],"=" &amp; $B67 &amp; " to " &amp; AQ$11)&gt;0,"X","-"),"")</f>
        <v/>
      </c>
      <c r="AR67" s="101" t="str">
        <f>IF(AND($B67&lt;&gt;"",AR$11&lt;&gt;""),IF(COUNTIF(Matches[JOURNEY],"=" &amp; $B67 &amp; " to " &amp; AR$11)&gt;0,"X","-"),"")</f>
        <v/>
      </c>
      <c r="AS67" s="101" t="str">
        <f>IF(AND($B67&lt;&gt;"",AS$11&lt;&gt;""),IF(COUNTIF(Matches[JOURNEY],"=" &amp; $B67 &amp; " to " &amp; AS$11)&gt;0,"X","-"),"")</f>
        <v/>
      </c>
      <c r="AT67" s="101" t="str">
        <f>IF(AND($B67&lt;&gt;"",AT$11&lt;&gt;""),IF(COUNTIF(Matches[JOURNEY],"=" &amp; $B67 &amp; " to " &amp; AT$11)&gt;0,"X","-"),"")</f>
        <v/>
      </c>
      <c r="AU67" s="101" t="str">
        <f>IF(AND($B67&lt;&gt;"",AU$11&lt;&gt;""),IF(COUNTIF(Matches[JOURNEY],"=" &amp; $B67 &amp; " to " &amp; AU$11)&gt;0,"X","-"),"")</f>
        <v/>
      </c>
      <c r="AV67" s="101" t="str">
        <f>IF(AND($B67&lt;&gt;"",AV$11&lt;&gt;""),IF(COUNTIF(Matches[JOURNEY],"=" &amp; $B67 &amp; " to " &amp; AV$11)&gt;0,"X","-"),"")</f>
        <v/>
      </c>
      <c r="AW67" s="101" t="str">
        <f>IF(AND($B67&lt;&gt;"",AW$11&lt;&gt;""),IF(COUNTIF(Matches[JOURNEY],"=" &amp; $B67 &amp; " to " &amp; AW$11)&gt;0,"X","-"),"")</f>
        <v/>
      </c>
      <c r="AX67" s="101" t="str">
        <f>IF(AND($B67&lt;&gt;"",AX$11&lt;&gt;""),IF(COUNTIF(Matches[JOURNEY],"=" &amp; $B67 &amp; " to " &amp; AX$11)&gt;0,"X","-"),"")</f>
        <v/>
      </c>
      <c r="AY67" s="101" t="str">
        <f>IF(AND($B67&lt;&gt;"",AY$11&lt;&gt;""),IF(COUNTIF(Matches[JOURNEY],"=" &amp; $B67 &amp; " to " &amp; AY$11)&gt;0,"X","-"),"")</f>
        <v/>
      </c>
      <c r="AZ67" s="101" t="str">
        <f>IF(AND($B67&lt;&gt;"",AZ$11&lt;&gt;""),IF(COUNTIF(Matches[JOURNEY],"=" &amp; $B67 &amp; " to " &amp; AZ$11)&gt;0,"X","-"),"")</f>
        <v/>
      </c>
      <c r="BA67" s="101" t="str">
        <f>IF(AND($B67&lt;&gt;"",BA$11&lt;&gt;""),IF(COUNTIF(Matches[JOURNEY],"=" &amp; $B67 &amp; " to " &amp; BA$11)&gt;0,"X","-"),"")</f>
        <v/>
      </c>
      <c r="BB67" s="101" t="str">
        <f>IF(AND($B67&lt;&gt;"",BB$11&lt;&gt;""),IF(COUNTIF(Matches[JOURNEY],"=" &amp; $B67 &amp; " to " &amp; BB$11)&gt;0,"X","-"),"")</f>
        <v/>
      </c>
      <c r="BC67" s="101" t="str">
        <f>IF(AND($B67&lt;&gt;"",BC$11&lt;&gt;""),IF(COUNTIF(Matches[JOURNEY],"=" &amp; $B67 &amp; " to " &amp; BC$11)&gt;0,"X","-"),"")</f>
        <v/>
      </c>
      <c r="BD67" s="101" t="str">
        <f>IF(AND($B67&lt;&gt;"",BD$11&lt;&gt;""),IF(COUNTIF(Matches[JOURNEY],"=" &amp; $B67 &amp; " to " &amp; BD$11)&gt;0,"X","-"),"")</f>
        <v/>
      </c>
      <c r="BE67" s="101" t="str">
        <f>IF(AND($B67&lt;&gt;"",BE$11&lt;&gt;""),IF(COUNTIF(Matches[JOURNEY],"=" &amp; $B67 &amp; " to " &amp; BE$11)&gt;0,"X","-"),"")</f>
        <v/>
      </c>
      <c r="BF67" s="101" t="str">
        <f>IF(AND($B67&lt;&gt;"",BF$11&lt;&gt;""),IF(COUNTIF(Matches[JOURNEY],"=" &amp; $B67 &amp; " to " &amp; BF$11)&gt;0,"X","-"),"")</f>
        <v/>
      </c>
      <c r="BG67" s="101" t="str">
        <f>IF(AND($B67&lt;&gt;"",BG$11&lt;&gt;""),IF(COUNTIF(Matches[JOURNEY],"=" &amp; $B67 &amp; " to " &amp; BG$11)&gt;0,"X","-"),"")</f>
        <v/>
      </c>
      <c r="BH67" s="101" t="str">
        <f>IF(AND($B67&lt;&gt;"",BH$11&lt;&gt;""),IF(COUNTIF(Matches[JOURNEY],"=" &amp; $B67 &amp; " to " &amp; BH$11)&gt;0,"X","-"),"")</f>
        <v/>
      </c>
      <c r="BI67" s="101" t="str">
        <f>IF(AND($B67&lt;&gt;"",BI$11&lt;&gt;""),IF(COUNTIF(Matches[JOURNEY],"=" &amp; $B67 &amp; " to " &amp; BI$11)&gt;0,"X","-"),"")</f>
        <v/>
      </c>
      <c r="BJ67" s="101" t="str">
        <f>IF(AND($B67&lt;&gt;"",BJ$11&lt;&gt;""),IF(COUNTIF(Matches[JOURNEY],"=" &amp; $B67 &amp; " to " &amp; BJ$11)&gt;0,"X","-"),"")</f>
        <v/>
      </c>
      <c r="BK67" s="101" t="str">
        <f>IF(AND($B67&lt;&gt;"",BK$11&lt;&gt;""),IF(COUNTIF(Matches[JOURNEY],"=" &amp; $B67 &amp; " to " &amp; BK$11)&gt;0,"X","-"),"")</f>
        <v/>
      </c>
      <c r="BL67" s="101" t="str">
        <f>IF(AND($B67&lt;&gt;"",BL$11&lt;&gt;""),IF(COUNTIF(Matches[JOURNEY],"=" &amp; $B67 &amp; " to " &amp; BL$11)&gt;0,"X","-"),"")</f>
        <v/>
      </c>
      <c r="BM67" s="101" t="str">
        <f>IF(AND($B67&lt;&gt;"",BM$11&lt;&gt;""),IF(COUNTIF(Matches[JOURNEY],"=" &amp; $B67 &amp; " to " &amp; BM$11)&gt;0,"X","-"),"")</f>
        <v/>
      </c>
      <c r="BN67" s="101" t="str">
        <f>IF(AND($B67&lt;&gt;"",BN$11&lt;&gt;""),IF(COUNTIF(Matches[JOURNEY],"=" &amp; $B67 &amp; " to " &amp; BN$11)&gt;0,"X","-"),"")</f>
        <v/>
      </c>
      <c r="BO67" s="101" t="str">
        <f>IF(AND($B67&lt;&gt;"",BO$11&lt;&gt;""),IF(COUNTIF(Matches[JOURNEY],"=" &amp; $B67 &amp; " to " &amp; BO$11)&gt;0,"X","-"),"")</f>
        <v/>
      </c>
      <c r="BP67" s="101" t="str">
        <f>IF(AND($B67&lt;&gt;"",BP$11&lt;&gt;""),IF(COUNTIF(Matches[JOURNEY],"=" &amp; $B67 &amp; " to " &amp; BP$11)&gt;0,"X","-"),"")</f>
        <v/>
      </c>
      <c r="BQ67" s="102">
        <f t="shared" ca="1" si="6"/>
        <v>0</v>
      </c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</row>
    <row r="68" spans="1:101" ht="21">
      <c r="A68" s="99" t="str">
        <f t="shared" si="7"/>
        <v/>
      </c>
      <c r="B68" s="100"/>
      <c r="C68" s="101" t="str">
        <f ca="1">IF(AND($B68&lt;&gt;"",C$11&lt;&gt;""),IF(COUNTIF(Matches[JOURNEY],"=" &amp; $B68 &amp; " to " &amp; C$11)&gt;0,"X","-"),"")</f>
        <v/>
      </c>
      <c r="D68" s="101" t="str">
        <f ca="1">IF(AND($B68&lt;&gt;"",D$11&lt;&gt;""),IF(COUNTIF(Matches[JOURNEY],"=" &amp; $B68 &amp; " to " &amp; D$11)&gt;0,"X","-"),"")</f>
        <v/>
      </c>
      <c r="E68" s="101" t="str">
        <f ca="1">IF(AND($B68&lt;&gt;"",E$11&lt;&gt;""),IF(COUNTIF(Matches[JOURNEY],"=" &amp; $B68 &amp; " to " &amp; E$11)&gt;0,"X","-"),"")</f>
        <v/>
      </c>
      <c r="F68" s="101" t="str">
        <f ca="1">IF(AND($B68&lt;&gt;"",F$11&lt;&gt;""),IF(COUNTIF(Matches[JOURNEY],"=" &amp; $B68 &amp; " to " &amp; F$11)&gt;0,"X","-"),"")</f>
        <v/>
      </c>
      <c r="G68" s="101" t="str">
        <f ca="1">IF(AND($B68&lt;&gt;"",G$11&lt;&gt;""),IF(COUNTIF(Matches[JOURNEY],"=" &amp; $B68 &amp; " to " &amp; G$11)&gt;0,"X","-"),"")</f>
        <v/>
      </c>
      <c r="H68" s="101" t="str">
        <f ca="1">IF(AND($B68&lt;&gt;"",H$11&lt;&gt;""),IF(COUNTIF(Matches[JOURNEY],"=" &amp; $B68 &amp; " to " &amp; H$11)&gt;0,"X","-"),"")</f>
        <v/>
      </c>
      <c r="I68" s="101" t="str">
        <f ca="1">IF(AND($B68&lt;&gt;"",I$11&lt;&gt;""),IF(COUNTIF(Matches[JOURNEY],"=" &amp; $B68 &amp; " to " &amp; I$11)&gt;0,"X","-"),"")</f>
        <v/>
      </c>
      <c r="J68" s="101" t="str">
        <f ca="1">IF(AND($B68&lt;&gt;"",J$11&lt;&gt;""),IF(COUNTIF(Matches[JOURNEY],"=" &amp; $B68 &amp; " to " &amp; J$11)&gt;0,"X","-"),"")</f>
        <v/>
      </c>
      <c r="K68" s="101" t="str">
        <f ca="1">IF(AND($B68&lt;&gt;"",K$11&lt;&gt;""),IF(COUNTIF(Matches[JOURNEY],"=" &amp; $B68 &amp; " to " &amp; K$11)&gt;0,"X","-"),"")</f>
        <v/>
      </c>
      <c r="L68" s="101" t="str">
        <f ca="1">IF(AND($B68&lt;&gt;"",L$11&lt;&gt;""),IF(COUNTIF(Matches[JOURNEY],"=" &amp; $B68 &amp; " to " &amp; L$11)&gt;0,"X","-"),"")</f>
        <v/>
      </c>
      <c r="M68" s="101" t="str">
        <f ca="1">IF(AND($B68&lt;&gt;"",M$11&lt;&gt;""),IF(COUNTIF(Matches[JOURNEY],"=" &amp; $B68 &amp; " to " &amp; M$11)&gt;0,"X","-"),"")</f>
        <v/>
      </c>
      <c r="N68" s="101" t="str">
        <f>IF(AND($B68&lt;&gt;"",N$11&lt;&gt;""),IF(COUNTIF(Matches[JOURNEY],"=" &amp; $B68 &amp; " to " &amp; N$11)&gt;0,"X","-"),"")</f>
        <v/>
      </c>
      <c r="O68" s="101" t="str">
        <f>IF(AND($B68&lt;&gt;"",O$11&lt;&gt;""),IF(COUNTIF(Matches[JOURNEY],"=" &amp; $B68 &amp; " to " &amp; O$11)&gt;0,"X","-"),"")</f>
        <v/>
      </c>
      <c r="P68" s="101" t="str">
        <f>IF(AND($B68&lt;&gt;"",P$11&lt;&gt;""),IF(COUNTIF(Matches[JOURNEY],"=" &amp; $B68 &amp; " to " &amp; P$11)&gt;0,"X","-"),"")</f>
        <v/>
      </c>
      <c r="Q68" s="101" t="str">
        <f>IF(AND($B68&lt;&gt;"",Q$11&lt;&gt;""),IF(COUNTIF(Matches[JOURNEY],"=" &amp; $B68 &amp; " to " &amp; Q$11)&gt;0,"X","-"),"")</f>
        <v/>
      </c>
      <c r="R68" s="101" t="str">
        <f>IF(AND($B68&lt;&gt;"",R$11&lt;&gt;""),IF(COUNTIF(Matches[JOURNEY],"=" &amp; $B68 &amp; " to " &amp; R$11)&gt;0,"X","-"),"")</f>
        <v/>
      </c>
      <c r="S68" s="101" t="str">
        <f>IF(AND($B68&lt;&gt;"",S$11&lt;&gt;""),IF(COUNTIF(Matches[JOURNEY],"=" &amp; $B68 &amp; " to " &amp; S$11)&gt;0,"X","-"),"")</f>
        <v/>
      </c>
      <c r="T68" s="101" t="str">
        <f>IF(AND($B68&lt;&gt;"",T$11&lt;&gt;""),IF(COUNTIF(Matches[JOURNEY],"=" &amp; $B68 &amp; " to " &amp; T$11)&gt;0,"X","-"),"")</f>
        <v/>
      </c>
      <c r="U68" s="101" t="str">
        <f>IF(AND($B68&lt;&gt;"",U$11&lt;&gt;""),IF(COUNTIF(Matches[JOURNEY],"=" &amp; $B68 &amp; " to " &amp; U$11)&gt;0,"X","-"),"")</f>
        <v/>
      </c>
      <c r="V68" s="101" t="str">
        <f>IF(AND($B68&lt;&gt;"",V$11&lt;&gt;""),IF(COUNTIF(Matches[JOURNEY],"=" &amp; $B68 &amp; " to " &amp; V$11)&gt;0,"X","-"),"")</f>
        <v/>
      </c>
      <c r="W68" s="101" t="str">
        <f>IF(AND($B68&lt;&gt;"",W$11&lt;&gt;""),IF(COUNTIF(Matches[JOURNEY],"=" &amp; $B68 &amp; " to " &amp; W$11)&gt;0,"X","-"),"")</f>
        <v/>
      </c>
      <c r="X68" s="101" t="str">
        <f>IF(AND($B68&lt;&gt;"",X$11&lt;&gt;""),IF(COUNTIF(Matches[JOURNEY],"=" &amp; $B68 &amp; " to " &amp; X$11)&gt;0,"X","-"),"")</f>
        <v/>
      </c>
      <c r="Y68" s="101" t="str">
        <f>IF(AND($B68&lt;&gt;"",Y$11&lt;&gt;""),IF(COUNTIF(Matches[JOURNEY],"=" &amp; $B68 &amp; " to " &amp; Y$11)&gt;0,"X","-"),"")</f>
        <v/>
      </c>
      <c r="Z68" s="101" t="str">
        <f>IF(AND($B68&lt;&gt;"",Z$11&lt;&gt;""),IF(COUNTIF(Matches[JOURNEY],"=" &amp; $B68 &amp; " to " &amp; Z$11)&gt;0,"X","-"),"")</f>
        <v/>
      </c>
      <c r="AA68" s="101" t="str">
        <f>IF(AND($B68&lt;&gt;"",AA$11&lt;&gt;""),IF(COUNTIF(Matches[JOURNEY],"=" &amp; $B68 &amp; " to " &amp; AA$11)&gt;0,"X","-"),"")</f>
        <v/>
      </c>
      <c r="AB68" s="101" t="str">
        <f>IF(AND($B68&lt;&gt;"",AB$11&lt;&gt;""),IF(COUNTIF(Matches[JOURNEY],"=" &amp; $B68 &amp; " to " &amp; AB$11)&gt;0,"X","-"),"")</f>
        <v/>
      </c>
      <c r="AC68" s="101" t="str">
        <f>IF(AND($B68&lt;&gt;"",AC$11&lt;&gt;""),IF(COUNTIF(Matches[JOURNEY],"=" &amp; $B68 &amp; " to " &amp; AC$11)&gt;0,"X","-"),"")</f>
        <v/>
      </c>
      <c r="AD68" s="101" t="str">
        <f>IF(AND($B68&lt;&gt;"",AD$11&lt;&gt;""),IF(COUNTIF(Matches[JOURNEY],"=" &amp; $B68 &amp; " to " &amp; AD$11)&gt;0,"X","-"),"")</f>
        <v/>
      </c>
      <c r="AE68" s="101" t="str">
        <f>IF(AND($B68&lt;&gt;"",AE$11&lt;&gt;""),IF(COUNTIF(Matches[JOURNEY],"=" &amp; $B68 &amp; " to " &amp; AE$11)&gt;0,"X","-"),"")</f>
        <v/>
      </c>
      <c r="AF68" s="101" t="str">
        <f>IF(AND($B68&lt;&gt;"",AF$11&lt;&gt;""),IF(COUNTIF(Matches[JOURNEY],"=" &amp; $B68 &amp; " to " &amp; AF$11)&gt;0,"X","-"),"")</f>
        <v/>
      </c>
      <c r="AG68" s="101" t="str">
        <f>IF(AND($B68&lt;&gt;"",AG$11&lt;&gt;""),IF(COUNTIF(Matches[JOURNEY],"=" &amp; $B68 &amp; " to " &amp; AG$11)&gt;0,"X","-"),"")</f>
        <v/>
      </c>
      <c r="AH68" s="101" t="str">
        <f>IF(AND($B68&lt;&gt;"",AH$11&lt;&gt;""),IF(COUNTIF(Matches[JOURNEY],"=" &amp; $B68 &amp; " to " &amp; AH$11)&gt;0,"X","-"),"")</f>
        <v/>
      </c>
      <c r="AI68" s="101" t="str">
        <f>IF(AND($B68&lt;&gt;"",AI$11&lt;&gt;""),IF(COUNTIF(Matches[JOURNEY],"=" &amp; $B68 &amp; " to " &amp; AI$11)&gt;0,"X","-"),"")</f>
        <v/>
      </c>
      <c r="AJ68" s="101" t="str">
        <f>IF(AND($B68&lt;&gt;"",AJ$11&lt;&gt;""),IF(COUNTIF(Matches[JOURNEY],"=" &amp; $B68 &amp; " to " &amp; AJ$11)&gt;0,"X","-"),"")</f>
        <v/>
      </c>
      <c r="AK68" s="101" t="str">
        <f>IF(AND($B68&lt;&gt;"",AK$11&lt;&gt;""),IF(COUNTIF(Matches[JOURNEY],"=" &amp; $B68 &amp; " to " &amp; AK$11)&gt;0,"X","-"),"")</f>
        <v/>
      </c>
      <c r="AL68" s="101" t="str">
        <f>IF(AND($B68&lt;&gt;"",AL$11&lt;&gt;""),IF(COUNTIF(Matches[JOURNEY],"=" &amp; $B68 &amp; " to " &amp; AL$11)&gt;0,"X","-"),"")</f>
        <v/>
      </c>
      <c r="AM68" s="101" t="str">
        <f>IF(AND($B68&lt;&gt;"",AM$11&lt;&gt;""),IF(COUNTIF(Matches[JOURNEY],"=" &amp; $B68 &amp; " to " &amp; AM$11)&gt;0,"X","-"),"")</f>
        <v/>
      </c>
      <c r="AN68" s="101" t="str">
        <f>IF(AND($B68&lt;&gt;"",AN$11&lt;&gt;""),IF(COUNTIF(Matches[JOURNEY],"=" &amp; $B68 &amp; " to " &amp; AN$11)&gt;0,"X","-"),"")</f>
        <v/>
      </c>
      <c r="AO68" s="101" t="str">
        <f>IF(AND($B68&lt;&gt;"",AO$11&lt;&gt;""),IF(COUNTIF(Matches[JOURNEY],"=" &amp; $B68 &amp; " to " &amp; AO$11)&gt;0,"X","-"),"")</f>
        <v/>
      </c>
      <c r="AP68" s="101" t="str">
        <f>IF(AND($B68&lt;&gt;"",AP$11&lt;&gt;""),IF(COUNTIF(Matches[JOURNEY],"=" &amp; $B68 &amp; " to " &amp; AP$11)&gt;0,"X","-"),"")</f>
        <v/>
      </c>
      <c r="AQ68" s="101" t="str">
        <f>IF(AND($B68&lt;&gt;"",AQ$11&lt;&gt;""),IF(COUNTIF(Matches[JOURNEY],"=" &amp; $B68 &amp; " to " &amp; AQ$11)&gt;0,"X","-"),"")</f>
        <v/>
      </c>
      <c r="AR68" s="101" t="str">
        <f>IF(AND($B68&lt;&gt;"",AR$11&lt;&gt;""),IF(COUNTIF(Matches[JOURNEY],"=" &amp; $B68 &amp; " to " &amp; AR$11)&gt;0,"X","-"),"")</f>
        <v/>
      </c>
      <c r="AS68" s="101" t="str">
        <f>IF(AND($B68&lt;&gt;"",AS$11&lt;&gt;""),IF(COUNTIF(Matches[JOURNEY],"=" &amp; $B68 &amp; " to " &amp; AS$11)&gt;0,"X","-"),"")</f>
        <v/>
      </c>
      <c r="AT68" s="101" t="str">
        <f>IF(AND($B68&lt;&gt;"",AT$11&lt;&gt;""),IF(COUNTIF(Matches[JOURNEY],"=" &amp; $B68 &amp; " to " &amp; AT$11)&gt;0,"X","-"),"")</f>
        <v/>
      </c>
      <c r="AU68" s="101" t="str">
        <f>IF(AND($B68&lt;&gt;"",AU$11&lt;&gt;""),IF(COUNTIF(Matches[JOURNEY],"=" &amp; $B68 &amp; " to " &amp; AU$11)&gt;0,"X","-"),"")</f>
        <v/>
      </c>
      <c r="AV68" s="101" t="str">
        <f>IF(AND($B68&lt;&gt;"",AV$11&lt;&gt;""),IF(COUNTIF(Matches[JOURNEY],"=" &amp; $B68 &amp; " to " &amp; AV$11)&gt;0,"X","-"),"")</f>
        <v/>
      </c>
      <c r="AW68" s="101" t="str">
        <f>IF(AND($B68&lt;&gt;"",AW$11&lt;&gt;""),IF(COUNTIF(Matches[JOURNEY],"=" &amp; $B68 &amp; " to " &amp; AW$11)&gt;0,"X","-"),"")</f>
        <v/>
      </c>
      <c r="AX68" s="101" t="str">
        <f>IF(AND($B68&lt;&gt;"",AX$11&lt;&gt;""),IF(COUNTIF(Matches[JOURNEY],"=" &amp; $B68 &amp; " to " &amp; AX$11)&gt;0,"X","-"),"")</f>
        <v/>
      </c>
      <c r="AY68" s="101" t="str">
        <f>IF(AND($B68&lt;&gt;"",AY$11&lt;&gt;""),IF(COUNTIF(Matches[JOURNEY],"=" &amp; $B68 &amp; " to " &amp; AY$11)&gt;0,"X","-"),"")</f>
        <v/>
      </c>
      <c r="AZ68" s="101" t="str">
        <f>IF(AND($B68&lt;&gt;"",AZ$11&lt;&gt;""),IF(COUNTIF(Matches[JOURNEY],"=" &amp; $B68 &amp; " to " &amp; AZ$11)&gt;0,"X","-"),"")</f>
        <v/>
      </c>
      <c r="BA68" s="101" t="str">
        <f>IF(AND($B68&lt;&gt;"",BA$11&lt;&gt;""),IF(COUNTIF(Matches[JOURNEY],"=" &amp; $B68 &amp; " to " &amp; BA$11)&gt;0,"X","-"),"")</f>
        <v/>
      </c>
      <c r="BB68" s="101" t="str">
        <f>IF(AND($B68&lt;&gt;"",BB$11&lt;&gt;""),IF(COUNTIF(Matches[JOURNEY],"=" &amp; $B68 &amp; " to " &amp; BB$11)&gt;0,"X","-"),"")</f>
        <v/>
      </c>
      <c r="BC68" s="101" t="str">
        <f>IF(AND($B68&lt;&gt;"",BC$11&lt;&gt;""),IF(COUNTIF(Matches[JOURNEY],"=" &amp; $B68 &amp; " to " &amp; BC$11)&gt;0,"X","-"),"")</f>
        <v/>
      </c>
      <c r="BD68" s="101" t="str">
        <f>IF(AND($B68&lt;&gt;"",BD$11&lt;&gt;""),IF(COUNTIF(Matches[JOURNEY],"=" &amp; $B68 &amp; " to " &amp; BD$11)&gt;0,"X","-"),"")</f>
        <v/>
      </c>
      <c r="BE68" s="101" t="str">
        <f>IF(AND($B68&lt;&gt;"",BE$11&lt;&gt;""),IF(COUNTIF(Matches[JOURNEY],"=" &amp; $B68 &amp; " to " &amp; BE$11)&gt;0,"X","-"),"")</f>
        <v/>
      </c>
      <c r="BF68" s="101" t="str">
        <f>IF(AND($B68&lt;&gt;"",BF$11&lt;&gt;""),IF(COUNTIF(Matches[JOURNEY],"=" &amp; $B68 &amp; " to " &amp; BF$11)&gt;0,"X","-"),"")</f>
        <v/>
      </c>
      <c r="BG68" s="101" t="str">
        <f>IF(AND($B68&lt;&gt;"",BG$11&lt;&gt;""),IF(COUNTIF(Matches[JOURNEY],"=" &amp; $B68 &amp; " to " &amp; BG$11)&gt;0,"X","-"),"")</f>
        <v/>
      </c>
      <c r="BH68" s="101" t="str">
        <f>IF(AND($B68&lt;&gt;"",BH$11&lt;&gt;""),IF(COUNTIF(Matches[JOURNEY],"=" &amp; $B68 &amp; " to " &amp; BH$11)&gt;0,"X","-"),"")</f>
        <v/>
      </c>
      <c r="BI68" s="101" t="str">
        <f>IF(AND($B68&lt;&gt;"",BI$11&lt;&gt;""),IF(COUNTIF(Matches[JOURNEY],"=" &amp; $B68 &amp; " to " &amp; BI$11)&gt;0,"X","-"),"")</f>
        <v/>
      </c>
      <c r="BJ68" s="101" t="str">
        <f>IF(AND($B68&lt;&gt;"",BJ$11&lt;&gt;""),IF(COUNTIF(Matches[JOURNEY],"=" &amp; $B68 &amp; " to " &amp; BJ$11)&gt;0,"X","-"),"")</f>
        <v/>
      </c>
      <c r="BK68" s="101" t="str">
        <f>IF(AND($B68&lt;&gt;"",BK$11&lt;&gt;""),IF(COUNTIF(Matches[JOURNEY],"=" &amp; $B68 &amp; " to " &amp; BK$11)&gt;0,"X","-"),"")</f>
        <v/>
      </c>
      <c r="BL68" s="101" t="str">
        <f>IF(AND($B68&lt;&gt;"",BL$11&lt;&gt;""),IF(COUNTIF(Matches[JOURNEY],"=" &amp; $B68 &amp; " to " &amp; BL$11)&gt;0,"X","-"),"")</f>
        <v/>
      </c>
      <c r="BM68" s="101" t="str">
        <f>IF(AND($B68&lt;&gt;"",BM$11&lt;&gt;""),IF(COUNTIF(Matches[JOURNEY],"=" &amp; $B68 &amp; " to " &amp; BM$11)&gt;0,"X","-"),"")</f>
        <v/>
      </c>
      <c r="BN68" s="101" t="str">
        <f>IF(AND($B68&lt;&gt;"",BN$11&lt;&gt;""),IF(COUNTIF(Matches[JOURNEY],"=" &amp; $B68 &amp; " to " &amp; BN$11)&gt;0,"X","-"),"")</f>
        <v/>
      </c>
      <c r="BO68" s="101" t="str">
        <f>IF(AND($B68&lt;&gt;"",BO$11&lt;&gt;""),IF(COUNTIF(Matches[JOURNEY],"=" &amp; $B68 &amp; " to " &amp; BO$11)&gt;0,"X","-"),"")</f>
        <v/>
      </c>
      <c r="BP68" s="101" t="str">
        <f>IF(AND($B68&lt;&gt;"",BP$11&lt;&gt;""),IF(COUNTIF(Matches[JOURNEY],"=" &amp; $B68 &amp; " to " &amp; BP$11)&gt;0,"X","-"),"")</f>
        <v/>
      </c>
      <c r="BQ68" s="102">
        <f t="shared" ca="1" si="6"/>
        <v>0</v>
      </c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</row>
    <row r="69" spans="1:101" ht="21">
      <c r="A69" s="99" t="str">
        <f t="shared" si="7"/>
        <v/>
      </c>
      <c r="B69" s="100"/>
      <c r="C69" s="101" t="str">
        <f ca="1">IF(AND($B69&lt;&gt;"",C$11&lt;&gt;""),IF(COUNTIF(Matches[JOURNEY],"=" &amp; $B69 &amp; " to " &amp; C$11)&gt;0,"X","-"),"")</f>
        <v/>
      </c>
      <c r="D69" s="101" t="str">
        <f ca="1">IF(AND($B69&lt;&gt;"",D$11&lt;&gt;""),IF(COUNTIF(Matches[JOURNEY],"=" &amp; $B69 &amp; " to " &amp; D$11)&gt;0,"X","-"),"")</f>
        <v/>
      </c>
      <c r="E69" s="101" t="str">
        <f ca="1">IF(AND($B69&lt;&gt;"",E$11&lt;&gt;""),IF(COUNTIF(Matches[JOURNEY],"=" &amp; $B69 &amp; " to " &amp; E$11)&gt;0,"X","-"),"")</f>
        <v/>
      </c>
      <c r="F69" s="101" t="str">
        <f ca="1">IF(AND($B69&lt;&gt;"",F$11&lt;&gt;""),IF(COUNTIF(Matches[JOURNEY],"=" &amp; $B69 &amp; " to " &amp; F$11)&gt;0,"X","-"),"")</f>
        <v/>
      </c>
      <c r="G69" s="101" t="str">
        <f ca="1">IF(AND($B69&lt;&gt;"",G$11&lt;&gt;""),IF(COUNTIF(Matches[JOURNEY],"=" &amp; $B69 &amp; " to " &amp; G$11)&gt;0,"X","-"),"")</f>
        <v/>
      </c>
      <c r="H69" s="101" t="str">
        <f ca="1">IF(AND($B69&lt;&gt;"",H$11&lt;&gt;""),IF(COUNTIF(Matches[JOURNEY],"=" &amp; $B69 &amp; " to " &amp; H$11)&gt;0,"X","-"),"")</f>
        <v/>
      </c>
      <c r="I69" s="101" t="str">
        <f ca="1">IF(AND($B69&lt;&gt;"",I$11&lt;&gt;""),IF(COUNTIF(Matches[JOURNEY],"=" &amp; $B69 &amp; " to " &amp; I$11)&gt;0,"X","-"),"")</f>
        <v/>
      </c>
      <c r="J69" s="101" t="str">
        <f ca="1">IF(AND($B69&lt;&gt;"",J$11&lt;&gt;""),IF(COUNTIF(Matches[JOURNEY],"=" &amp; $B69 &amp; " to " &amp; J$11)&gt;0,"X","-"),"")</f>
        <v/>
      </c>
      <c r="K69" s="101" t="str">
        <f ca="1">IF(AND($B69&lt;&gt;"",K$11&lt;&gt;""),IF(COUNTIF(Matches[JOURNEY],"=" &amp; $B69 &amp; " to " &amp; K$11)&gt;0,"X","-"),"")</f>
        <v/>
      </c>
      <c r="L69" s="101" t="str">
        <f ca="1">IF(AND($B69&lt;&gt;"",L$11&lt;&gt;""),IF(COUNTIF(Matches[JOURNEY],"=" &amp; $B69 &amp; " to " &amp; L$11)&gt;0,"X","-"),"")</f>
        <v/>
      </c>
      <c r="M69" s="101" t="str">
        <f ca="1">IF(AND($B69&lt;&gt;"",M$11&lt;&gt;""),IF(COUNTIF(Matches[JOURNEY],"=" &amp; $B69 &amp; " to " &amp; M$11)&gt;0,"X","-"),"")</f>
        <v/>
      </c>
      <c r="N69" s="101" t="str">
        <f>IF(AND($B69&lt;&gt;"",N$11&lt;&gt;""),IF(COUNTIF(Matches[JOURNEY],"=" &amp; $B69 &amp; " to " &amp; N$11)&gt;0,"X","-"),"")</f>
        <v/>
      </c>
      <c r="O69" s="101" t="str">
        <f>IF(AND($B69&lt;&gt;"",O$11&lt;&gt;""),IF(COUNTIF(Matches[JOURNEY],"=" &amp; $B69 &amp; " to " &amp; O$11)&gt;0,"X","-"),"")</f>
        <v/>
      </c>
      <c r="P69" s="101" t="str">
        <f>IF(AND($B69&lt;&gt;"",P$11&lt;&gt;""),IF(COUNTIF(Matches[JOURNEY],"=" &amp; $B69 &amp; " to " &amp; P$11)&gt;0,"X","-"),"")</f>
        <v/>
      </c>
      <c r="Q69" s="101" t="str">
        <f>IF(AND($B69&lt;&gt;"",Q$11&lt;&gt;""),IF(COUNTIF(Matches[JOURNEY],"=" &amp; $B69 &amp; " to " &amp; Q$11)&gt;0,"X","-"),"")</f>
        <v/>
      </c>
      <c r="R69" s="101" t="str">
        <f>IF(AND($B69&lt;&gt;"",R$11&lt;&gt;""),IF(COUNTIF(Matches[JOURNEY],"=" &amp; $B69 &amp; " to " &amp; R$11)&gt;0,"X","-"),"")</f>
        <v/>
      </c>
      <c r="S69" s="101" t="str">
        <f>IF(AND($B69&lt;&gt;"",S$11&lt;&gt;""),IF(COUNTIF(Matches[JOURNEY],"=" &amp; $B69 &amp; " to " &amp; S$11)&gt;0,"X","-"),"")</f>
        <v/>
      </c>
      <c r="T69" s="101" t="str">
        <f>IF(AND($B69&lt;&gt;"",T$11&lt;&gt;""),IF(COUNTIF(Matches[JOURNEY],"=" &amp; $B69 &amp; " to " &amp; T$11)&gt;0,"X","-"),"")</f>
        <v/>
      </c>
      <c r="U69" s="101" t="str">
        <f>IF(AND($B69&lt;&gt;"",U$11&lt;&gt;""),IF(COUNTIF(Matches[JOURNEY],"=" &amp; $B69 &amp; " to " &amp; U$11)&gt;0,"X","-"),"")</f>
        <v/>
      </c>
      <c r="V69" s="101" t="str">
        <f>IF(AND($B69&lt;&gt;"",V$11&lt;&gt;""),IF(COUNTIF(Matches[JOURNEY],"=" &amp; $B69 &amp; " to " &amp; V$11)&gt;0,"X","-"),"")</f>
        <v/>
      </c>
      <c r="W69" s="101" t="str">
        <f>IF(AND($B69&lt;&gt;"",W$11&lt;&gt;""),IF(COUNTIF(Matches[JOURNEY],"=" &amp; $B69 &amp; " to " &amp; W$11)&gt;0,"X","-"),"")</f>
        <v/>
      </c>
      <c r="X69" s="101" t="str">
        <f>IF(AND($B69&lt;&gt;"",X$11&lt;&gt;""),IF(COUNTIF(Matches[JOURNEY],"=" &amp; $B69 &amp; " to " &amp; X$11)&gt;0,"X","-"),"")</f>
        <v/>
      </c>
      <c r="Y69" s="101" t="str">
        <f>IF(AND($B69&lt;&gt;"",Y$11&lt;&gt;""),IF(COUNTIF(Matches[JOURNEY],"=" &amp; $B69 &amp; " to " &amp; Y$11)&gt;0,"X","-"),"")</f>
        <v/>
      </c>
      <c r="Z69" s="101" t="str">
        <f>IF(AND($B69&lt;&gt;"",Z$11&lt;&gt;""),IF(COUNTIF(Matches[JOURNEY],"=" &amp; $B69 &amp; " to " &amp; Z$11)&gt;0,"X","-"),"")</f>
        <v/>
      </c>
      <c r="AA69" s="101" t="str">
        <f>IF(AND($B69&lt;&gt;"",AA$11&lt;&gt;""),IF(COUNTIF(Matches[JOURNEY],"=" &amp; $B69 &amp; " to " &amp; AA$11)&gt;0,"X","-"),"")</f>
        <v/>
      </c>
      <c r="AB69" s="101" t="str">
        <f>IF(AND($B69&lt;&gt;"",AB$11&lt;&gt;""),IF(COUNTIF(Matches[JOURNEY],"=" &amp; $B69 &amp; " to " &amp; AB$11)&gt;0,"X","-"),"")</f>
        <v/>
      </c>
      <c r="AC69" s="101" t="str">
        <f>IF(AND($B69&lt;&gt;"",AC$11&lt;&gt;""),IF(COUNTIF(Matches[JOURNEY],"=" &amp; $B69 &amp; " to " &amp; AC$11)&gt;0,"X","-"),"")</f>
        <v/>
      </c>
      <c r="AD69" s="101" t="str">
        <f>IF(AND($B69&lt;&gt;"",AD$11&lt;&gt;""),IF(COUNTIF(Matches[JOURNEY],"=" &amp; $B69 &amp; " to " &amp; AD$11)&gt;0,"X","-"),"")</f>
        <v/>
      </c>
      <c r="AE69" s="101" t="str">
        <f>IF(AND($B69&lt;&gt;"",AE$11&lt;&gt;""),IF(COUNTIF(Matches[JOURNEY],"=" &amp; $B69 &amp; " to " &amp; AE$11)&gt;0,"X","-"),"")</f>
        <v/>
      </c>
      <c r="AF69" s="101" t="str">
        <f>IF(AND($B69&lt;&gt;"",AF$11&lt;&gt;""),IF(COUNTIF(Matches[JOURNEY],"=" &amp; $B69 &amp; " to " &amp; AF$11)&gt;0,"X","-"),"")</f>
        <v/>
      </c>
      <c r="AG69" s="101" t="str">
        <f>IF(AND($B69&lt;&gt;"",AG$11&lt;&gt;""),IF(COUNTIF(Matches[JOURNEY],"=" &amp; $B69 &amp; " to " &amp; AG$11)&gt;0,"X","-"),"")</f>
        <v/>
      </c>
      <c r="AH69" s="101" t="str">
        <f>IF(AND($B69&lt;&gt;"",AH$11&lt;&gt;""),IF(COUNTIF(Matches[JOURNEY],"=" &amp; $B69 &amp; " to " &amp; AH$11)&gt;0,"X","-"),"")</f>
        <v/>
      </c>
      <c r="AI69" s="101" t="str">
        <f>IF(AND($B69&lt;&gt;"",AI$11&lt;&gt;""),IF(COUNTIF(Matches[JOURNEY],"=" &amp; $B69 &amp; " to " &amp; AI$11)&gt;0,"X","-"),"")</f>
        <v/>
      </c>
      <c r="AJ69" s="101" t="str">
        <f>IF(AND($B69&lt;&gt;"",AJ$11&lt;&gt;""),IF(COUNTIF(Matches[JOURNEY],"=" &amp; $B69 &amp; " to " &amp; AJ$11)&gt;0,"X","-"),"")</f>
        <v/>
      </c>
      <c r="AK69" s="101" t="str">
        <f>IF(AND($B69&lt;&gt;"",AK$11&lt;&gt;""),IF(COUNTIF(Matches[JOURNEY],"=" &amp; $B69 &amp; " to " &amp; AK$11)&gt;0,"X","-"),"")</f>
        <v/>
      </c>
      <c r="AL69" s="101" t="str">
        <f>IF(AND($B69&lt;&gt;"",AL$11&lt;&gt;""),IF(COUNTIF(Matches[JOURNEY],"=" &amp; $B69 &amp; " to " &amp; AL$11)&gt;0,"X","-"),"")</f>
        <v/>
      </c>
      <c r="AM69" s="101" t="str">
        <f>IF(AND($B69&lt;&gt;"",AM$11&lt;&gt;""),IF(COUNTIF(Matches[JOURNEY],"=" &amp; $B69 &amp; " to " &amp; AM$11)&gt;0,"X","-"),"")</f>
        <v/>
      </c>
      <c r="AN69" s="101" t="str">
        <f>IF(AND($B69&lt;&gt;"",AN$11&lt;&gt;""),IF(COUNTIF(Matches[JOURNEY],"=" &amp; $B69 &amp; " to " &amp; AN$11)&gt;0,"X","-"),"")</f>
        <v/>
      </c>
      <c r="AO69" s="101" t="str">
        <f>IF(AND($B69&lt;&gt;"",AO$11&lt;&gt;""),IF(COUNTIF(Matches[JOURNEY],"=" &amp; $B69 &amp; " to " &amp; AO$11)&gt;0,"X","-"),"")</f>
        <v/>
      </c>
      <c r="AP69" s="101" t="str">
        <f>IF(AND($B69&lt;&gt;"",AP$11&lt;&gt;""),IF(COUNTIF(Matches[JOURNEY],"=" &amp; $B69 &amp; " to " &amp; AP$11)&gt;0,"X","-"),"")</f>
        <v/>
      </c>
      <c r="AQ69" s="101" t="str">
        <f>IF(AND($B69&lt;&gt;"",AQ$11&lt;&gt;""),IF(COUNTIF(Matches[JOURNEY],"=" &amp; $B69 &amp; " to " &amp; AQ$11)&gt;0,"X","-"),"")</f>
        <v/>
      </c>
      <c r="AR69" s="101" t="str">
        <f>IF(AND($B69&lt;&gt;"",AR$11&lt;&gt;""),IF(COUNTIF(Matches[JOURNEY],"=" &amp; $B69 &amp; " to " &amp; AR$11)&gt;0,"X","-"),"")</f>
        <v/>
      </c>
      <c r="AS69" s="101" t="str">
        <f>IF(AND($B69&lt;&gt;"",AS$11&lt;&gt;""),IF(COUNTIF(Matches[JOURNEY],"=" &amp; $B69 &amp; " to " &amp; AS$11)&gt;0,"X","-"),"")</f>
        <v/>
      </c>
      <c r="AT69" s="101" t="str">
        <f>IF(AND($B69&lt;&gt;"",AT$11&lt;&gt;""),IF(COUNTIF(Matches[JOURNEY],"=" &amp; $B69 &amp; " to " &amp; AT$11)&gt;0,"X","-"),"")</f>
        <v/>
      </c>
      <c r="AU69" s="101" t="str">
        <f>IF(AND($B69&lt;&gt;"",AU$11&lt;&gt;""),IF(COUNTIF(Matches[JOURNEY],"=" &amp; $B69 &amp; " to " &amp; AU$11)&gt;0,"X","-"),"")</f>
        <v/>
      </c>
      <c r="AV69" s="101" t="str">
        <f>IF(AND($B69&lt;&gt;"",AV$11&lt;&gt;""),IF(COUNTIF(Matches[JOURNEY],"=" &amp; $B69 &amp; " to " &amp; AV$11)&gt;0,"X","-"),"")</f>
        <v/>
      </c>
      <c r="AW69" s="101" t="str">
        <f>IF(AND($B69&lt;&gt;"",AW$11&lt;&gt;""),IF(COUNTIF(Matches[JOURNEY],"=" &amp; $B69 &amp; " to " &amp; AW$11)&gt;0,"X","-"),"")</f>
        <v/>
      </c>
      <c r="AX69" s="101" t="str">
        <f>IF(AND($B69&lt;&gt;"",AX$11&lt;&gt;""),IF(COUNTIF(Matches[JOURNEY],"=" &amp; $B69 &amp; " to " &amp; AX$11)&gt;0,"X","-"),"")</f>
        <v/>
      </c>
      <c r="AY69" s="101" t="str">
        <f>IF(AND($B69&lt;&gt;"",AY$11&lt;&gt;""),IF(COUNTIF(Matches[JOURNEY],"=" &amp; $B69 &amp; " to " &amp; AY$11)&gt;0,"X","-"),"")</f>
        <v/>
      </c>
      <c r="AZ69" s="101" t="str">
        <f>IF(AND($B69&lt;&gt;"",AZ$11&lt;&gt;""),IF(COUNTIF(Matches[JOURNEY],"=" &amp; $B69 &amp; " to " &amp; AZ$11)&gt;0,"X","-"),"")</f>
        <v/>
      </c>
      <c r="BA69" s="101" t="str">
        <f>IF(AND($B69&lt;&gt;"",BA$11&lt;&gt;""),IF(COUNTIF(Matches[JOURNEY],"=" &amp; $B69 &amp; " to " &amp; BA$11)&gt;0,"X","-"),"")</f>
        <v/>
      </c>
      <c r="BB69" s="101" t="str">
        <f>IF(AND($B69&lt;&gt;"",BB$11&lt;&gt;""),IF(COUNTIF(Matches[JOURNEY],"=" &amp; $B69 &amp; " to " &amp; BB$11)&gt;0,"X","-"),"")</f>
        <v/>
      </c>
      <c r="BC69" s="101" t="str">
        <f>IF(AND($B69&lt;&gt;"",BC$11&lt;&gt;""),IF(COUNTIF(Matches[JOURNEY],"=" &amp; $B69 &amp; " to " &amp; BC$11)&gt;0,"X","-"),"")</f>
        <v/>
      </c>
      <c r="BD69" s="101" t="str">
        <f>IF(AND($B69&lt;&gt;"",BD$11&lt;&gt;""),IF(COUNTIF(Matches[JOURNEY],"=" &amp; $B69 &amp; " to " &amp; BD$11)&gt;0,"X","-"),"")</f>
        <v/>
      </c>
      <c r="BE69" s="101" t="str">
        <f>IF(AND($B69&lt;&gt;"",BE$11&lt;&gt;""),IF(COUNTIF(Matches[JOURNEY],"=" &amp; $B69 &amp; " to " &amp; BE$11)&gt;0,"X","-"),"")</f>
        <v/>
      </c>
      <c r="BF69" s="101" t="str">
        <f>IF(AND($B69&lt;&gt;"",BF$11&lt;&gt;""),IF(COUNTIF(Matches[JOURNEY],"=" &amp; $B69 &amp; " to " &amp; BF$11)&gt;0,"X","-"),"")</f>
        <v/>
      </c>
      <c r="BG69" s="101" t="str">
        <f>IF(AND($B69&lt;&gt;"",BG$11&lt;&gt;""),IF(COUNTIF(Matches[JOURNEY],"=" &amp; $B69 &amp; " to " &amp; BG$11)&gt;0,"X","-"),"")</f>
        <v/>
      </c>
      <c r="BH69" s="101" t="str">
        <f>IF(AND($B69&lt;&gt;"",BH$11&lt;&gt;""),IF(COUNTIF(Matches[JOURNEY],"=" &amp; $B69 &amp; " to " &amp; BH$11)&gt;0,"X","-"),"")</f>
        <v/>
      </c>
      <c r="BI69" s="101" t="str">
        <f>IF(AND($B69&lt;&gt;"",BI$11&lt;&gt;""),IF(COUNTIF(Matches[JOURNEY],"=" &amp; $B69 &amp; " to " &amp; BI$11)&gt;0,"X","-"),"")</f>
        <v/>
      </c>
      <c r="BJ69" s="101" t="str">
        <f>IF(AND($B69&lt;&gt;"",BJ$11&lt;&gt;""),IF(COUNTIF(Matches[JOURNEY],"=" &amp; $B69 &amp; " to " &amp; BJ$11)&gt;0,"X","-"),"")</f>
        <v/>
      </c>
      <c r="BK69" s="101" t="str">
        <f>IF(AND($B69&lt;&gt;"",BK$11&lt;&gt;""),IF(COUNTIF(Matches[JOURNEY],"=" &amp; $B69 &amp; " to " &amp; BK$11)&gt;0,"X","-"),"")</f>
        <v/>
      </c>
      <c r="BL69" s="101" t="str">
        <f>IF(AND($B69&lt;&gt;"",BL$11&lt;&gt;""),IF(COUNTIF(Matches[JOURNEY],"=" &amp; $B69 &amp; " to " &amp; BL$11)&gt;0,"X","-"),"")</f>
        <v/>
      </c>
      <c r="BM69" s="101" t="str">
        <f>IF(AND($B69&lt;&gt;"",BM$11&lt;&gt;""),IF(COUNTIF(Matches[JOURNEY],"=" &amp; $B69 &amp; " to " &amp; BM$11)&gt;0,"X","-"),"")</f>
        <v/>
      </c>
      <c r="BN69" s="101" t="str">
        <f>IF(AND($B69&lt;&gt;"",BN$11&lt;&gt;""),IF(COUNTIF(Matches[JOURNEY],"=" &amp; $B69 &amp; " to " &amp; BN$11)&gt;0,"X","-"),"")</f>
        <v/>
      </c>
      <c r="BO69" s="101" t="str">
        <f>IF(AND($B69&lt;&gt;"",BO$11&lt;&gt;""),IF(COUNTIF(Matches[JOURNEY],"=" &amp; $B69 &amp; " to " &amp; BO$11)&gt;0,"X","-"),"")</f>
        <v/>
      </c>
      <c r="BP69" s="101" t="str">
        <f>IF(AND($B69&lt;&gt;"",BP$11&lt;&gt;""),IF(COUNTIF(Matches[JOURNEY],"=" &amp; $B69 &amp; " to " &amp; BP$11)&gt;0,"X","-"),"")</f>
        <v/>
      </c>
      <c r="BQ69" s="102">
        <f t="shared" ca="1" si="6"/>
        <v>0</v>
      </c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</row>
    <row r="70" spans="1:101" ht="21">
      <c r="A70" s="99" t="str">
        <f t="shared" si="7"/>
        <v/>
      </c>
      <c r="B70" s="100"/>
      <c r="C70" s="101" t="str">
        <f ca="1">IF(AND($B70&lt;&gt;"",C$11&lt;&gt;""),IF(COUNTIF(Matches[JOURNEY],"=" &amp; $B70 &amp; " to " &amp; C$11)&gt;0,"X","-"),"")</f>
        <v/>
      </c>
      <c r="D70" s="101" t="str">
        <f ca="1">IF(AND($B70&lt;&gt;"",D$11&lt;&gt;""),IF(COUNTIF(Matches[JOURNEY],"=" &amp; $B70 &amp; " to " &amp; D$11)&gt;0,"X","-"),"")</f>
        <v/>
      </c>
      <c r="E70" s="101" t="str">
        <f ca="1">IF(AND($B70&lt;&gt;"",E$11&lt;&gt;""),IF(COUNTIF(Matches[JOURNEY],"=" &amp; $B70 &amp; " to " &amp; E$11)&gt;0,"X","-"),"")</f>
        <v/>
      </c>
      <c r="F70" s="101" t="str">
        <f ca="1">IF(AND($B70&lt;&gt;"",F$11&lt;&gt;""),IF(COUNTIF(Matches[JOURNEY],"=" &amp; $B70 &amp; " to " &amp; F$11)&gt;0,"X","-"),"")</f>
        <v/>
      </c>
      <c r="G70" s="101" t="str">
        <f ca="1">IF(AND($B70&lt;&gt;"",G$11&lt;&gt;""),IF(COUNTIF(Matches[JOURNEY],"=" &amp; $B70 &amp; " to " &amp; G$11)&gt;0,"X","-"),"")</f>
        <v/>
      </c>
      <c r="H70" s="101" t="str">
        <f ca="1">IF(AND($B70&lt;&gt;"",H$11&lt;&gt;""),IF(COUNTIF(Matches[JOURNEY],"=" &amp; $B70 &amp; " to " &amp; H$11)&gt;0,"X","-"),"")</f>
        <v/>
      </c>
      <c r="I70" s="101" t="str">
        <f ca="1">IF(AND($B70&lt;&gt;"",I$11&lt;&gt;""),IF(COUNTIF(Matches[JOURNEY],"=" &amp; $B70 &amp; " to " &amp; I$11)&gt;0,"X","-"),"")</f>
        <v/>
      </c>
      <c r="J70" s="101" t="str">
        <f ca="1">IF(AND($B70&lt;&gt;"",J$11&lt;&gt;""),IF(COUNTIF(Matches[JOURNEY],"=" &amp; $B70 &amp; " to " &amp; J$11)&gt;0,"X","-"),"")</f>
        <v/>
      </c>
      <c r="K70" s="101" t="str">
        <f ca="1">IF(AND($B70&lt;&gt;"",K$11&lt;&gt;""),IF(COUNTIF(Matches[JOURNEY],"=" &amp; $B70 &amp; " to " &amp; K$11)&gt;0,"X","-"),"")</f>
        <v/>
      </c>
      <c r="L70" s="101" t="str">
        <f ca="1">IF(AND($B70&lt;&gt;"",L$11&lt;&gt;""),IF(COUNTIF(Matches[JOURNEY],"=" &amp; $B70 &amp; " to " &amp; L$11)&gt;0,"X","-"),"")</f>
        <v/>
      </c>
      <c r="M70" s="101" t="str">
        <f ca="1">IF(AND($B70&lt;&gt;"",M$11&lt;&gt;""),IF(COUNTIF(Matches[JOURNEY],"=" &amp; $B70 &amp; " to " &amp; M$11)&gt;0,"X","-"),"")</f>
        <v/>
      </c>
      <c r="N70" s="101" t="str">
        <f>IF(AND($B70&lt;&gt;"",N$11&lt;&gt;""),IF(COUNTIF(Matches[JOURNEY],"=" &amp; $B70 &amp; " to " &amp; N$11)&gt;0,"X","-"),"")</f>
        <v/>
      </c>
      <c r="O70" s="101" t="str">
        <f>IF(AND($B70&lt;&gt;"",O$11&lt;&gt;""),IF(COUNTIF(Matches[JOURNEY],"=" &amp; $B70 &amp; " to " &amp; O$11)&gt;0,"X","-"),"")</f>
        <v/>
      </c>
      <c r="P70" s="101" t="str">
        <f>IF(AND($B70&lt;&gt;"",P$11&lt;&gt;""),IF(COUNTIF(Matches[JOURNEY],"=" &amp; $B70 &amp; " to " &amp; P$11)&gt;0,"X","-"),"")</f>
        <v/>
      </c>
      <c r="Q70" s="101" t="str">
        <f>IF(AND($B70&lt;&gt;"",Q$11&lt;&gt;""),IF(COUNTIF(Matches[JOURNEY],"=" &amp; $B70 &amp; " to " &amp; Q$11)&gt;0,"X","-"),"")</f>
        <v/>
      </c>
      <c r="R70" s="101" t="str">
        <f>IF(AND($B70&lt;&gt;"",R$11&lt;&gt;""),IF(COUNTIF(Matches[JOURNEY],"=" &amp; $B70 &amp; " to " &amp; R$11)&gt;0,"X","-"),"")</f>
        <v/>
      </c>
      <c r="S70" s="101" t="str">
        <f>IF(AND($B70&lt;&gt;"",S$11&lt;&gt;""),IF(COUNTIF(Matches[JOURNEY],"=" &amp; $B70 &amp; " to " &amp; S$11)&gt;0,"X","-"),"")</f>
        <v/>
      </c>
      <c r="T70" s="101" t="str">
        <f>IF(AND($B70&lt;&gt;"",T$11&lt;&gt;""),IF(COUNTIF(Matches[JOURNEY],"=" &amp; $B70 &amp; " to " &amp; T$11)&gt;0,"X","-"),"")</f>
        <v/>
      </c>
      <c r="U70" s="101" t="str">
        <f>IF(AND($B70&lt;&gt;"",U$11&lt;&gt;""),IF(COUNTIF(Matches[JOURNEY],"=" &amp; $B70 &amp; " to " &amp; U$11)&gt;0,"X","-"),"")</f>
        <v/>
      </c>
      <c r="V70" s="101" t="str">
        <f>IF(AND($B70&lt;&gt;"",V$11&lt;&gt;""),IF(COUNTIF(Matches[JOURNEY],"=" &amp; $B70 &amp; " to " &amp; V$11)&gt;0,"X","-"),"")</f>
        <v/>
      </c>
      <c r="W70" s="101" t="str">
        <f>IF(AND($B70&lt;&gt;"",W$11&lt;&gt;""),IF(COUNTIF(Matches[JOURNEY],"=" &amp; $B70 &amp; " to " &amp; W$11)&gt;0,"X","-"),"")</f>
        <v/>
      </c>
      <c r="X70" s="101" t="str">
        <f>IF(AND($B70&lt;&gt;"",X$11&lt;&gt;""),IF(COUNTIF(Matches[JOURNEY],"=" &amp; $B70 &amp; " to " &amp; X$11)&gt;0,"X","-"),"")</f>
        <v/>
      </c>
      <c r="Y70" s="101" t="str">
        <f>IF(AND($B70&lt;&gt;"",Y$11&lt;&gt;""),IF(COUNTIF(Matches[JOURNEY],"=" &amp; $B70 &amp; " to " &amp; Y$11)&gt;0,"X","-"),"")</f>
        <v/>
      </c>
      <c r="Z70" s="101" t="str">
        <f>IF(AND($B70&lt;&gt;"",Z$11&lt;&gt;""),IF(COUNTIF(Matches[JOURNEY],"=" &amp; $B70 &amp; " to " &amp; Z$11)&gt;0,"X","-"),"")</f>
        <v/>
      </c>
      <c r="AA70" s="101" t="str">
        <f>IF(AND($B70&lt;&gt;"",AA$11&lt;&gt;""),IF(COUNTIF(Matches[JOURNEY],"=" &amp; $B70 &amp; " to " &amp; AA$11)&gt;0,"X","-"),"")</f>
        <v/>
      </c>
      <c r="AB70" s="101" t="str">
        <f>IF(AND($B70&lt;&gt;"",AB$11&lt;&gt;""),IF(COUNTIF(Matches[JOURNEY],"=" &amp; $B70 &amp; " to " &amp; AB$11)&gt;0,"X","-"),"")</f>
        <v/>
      </c>
      <c r="AC70" s="101" t="str">
        <f>IF(AND($B70&lt;&gt;"",AC$11&lt;&gt;""),IF(COUNTIF(Matches[JOURNEY],"=" &amp; $B70 &amp; " to " &amp; AC$11)&gt;0,"X","-"),"")</f>
        <v/>
      </c>
      <c r="AD70" s="101" t="str">
        <f>IF(AND($B70&lt;&gt;"",AD$11&lt;&gt;""),IF(COUNTIF(Matches[JOURNEY],"=" &amp; $B70 &amp; " to " &amp; AD$11)&gt;0,"X","-"),"")</f>
        <v/>
      </c>
      <c r="AE70" s="101" t="str">
        <f>IF(AND($B70&lt;&gt;"",AE$11&lt;&gt;""),IF(COUNTIF(Matches[JOURNEY],"=" &amp; $B70 &amp; " to " &amp; AE$11)&gt;0,"X","-"),"")</f>
        <v/>
      </c>
      <c r="AF70" s="101" t="str">
        <f>IF(AND($B70&lt;&gt;"",AF$11&lt;&gt;""),IF(COUNTIF(Matches[JOURNEY],"=" &amp; $B70 &amp; " to " &amp; AF$11)&gt;0,"X","-"),"")</f>
        <v/>
      </c>
      <c r="AG70" s="101" t="str">
        <f>IF(AND($B70&lt;&gt;"",AG$11&lt;&gt;""),IF(COUNTIF(Matches[JOURNEY],"=" &amp; $B70 &amp; " to " &amp; AG$11)&gt;0,"X","-"),"")</f>
        <v/>
      </c>
      <c r="AH70" s="101" t="str">
        <f>IF(AND($B70&lt;&gt;"",AH$11&lt;&gt;""),IF(COUNTIF(Matches[JOURNEY],"=" &amp; $B70 &amp; " to " &amp; AH$11)&gt;0,"X","-"),"")</f>
        <v/>
      </c>
      <c r="AI70" s="101" t="str">
        <f>IF(AND($B70&lt;&gt;"",AI$11&lt;&gt;""),IF(COUNTIF(Matches[JOURNEY],"=" &amp; $B70 &amp; " to " &amp; AI$11)&gt;0,"X","-"),"")</f>
        <v/>
      </c>
      <c r="AJ70" s="101" t="str">
        <f>IF(AND($B70&lt;&gt;"",AJ$11&lt;&gt;""),IF(COUNTIF(Matches[JOURNEY],"=" &amp; $B70 &amp; " to " &amp; AJ$11)&gt;0,"X","-"),"")</f>
        <v/>
      </c>
      <c r="AK70" s="101" t="str">
        <f>IF(AND($B70&lt;&gt;"",AK$11&lt;&gt;""),IF(COUNTIF(Matches[JOURNEY],"=" &amp; $B70 &amp; " to " &amp; AK$11)&gt;0,"X","-"),"")</f>
        <v/>
      </c>
      <c r="AL70" s="101" t="str">
        <f>IF(AND($B70&lt;&gt;"",AL$11&lt;&gt;""),IF(COUNTIF(Matches[JOURNEY],"=" &amp; $B70 &amp; " to " &amp; AL$11)&gt;0,"X","-"),"")</f>
        <v/>
      </c>
      <c r="AM70" s="101" t="str">
        <f>IF(AND($B70&lt;&gt;"",AM$11&lt;&gt;""),IF(COUNTIF(Matches[JOURNEY],"=" &amp; $B70 &amp; " to " &amp; AM$11)&gt;0,"X","-"),"")</f>
        <v/>
      </c>
      <c r="AN70" s="101" t="str">
        <f>IF(AND($B70&lt;&gt;"",AN$11&lt;&gt;""),IF(COUNTIF(Matches[JOURNEY],"=" &amp; $B70 &amp; " to " &amp; AN$11)&gt;0,"X","-"),"")</f>
        <v/>
      </c>
      <c r="AO70" s="101" t="str">
        <f>IF(AND($B70&lt;&gt;"",AO$11&lt;&gt;""),IF(COUNTIF(Matches[JOURNEY],"=" &amp; $B70 &amp; " to " &amp; AO$11)&gt;0,"X","-"),"")</f>
        <v/>
      </c>
      <c r="AP70" s="101" t="str">
        <f>IF(AND($B70&lt;&gt;"",AP$11&lt;&gt;""),IF(COUNTIF(Matches[JOURNEY],"=" &amp; $B70 &amp; " to " &amp; AP$11)&gt;0,"X","-"),"")</f>
        <v/>
      </c>
      <c r="AQ70" s="101" t="str">
        <f>IF(AND($B70&lt;&gt;"",AQ$11&lt;&gt;""),IF(COUNTIF(Matches[JOURNEY],"=" &amp; $B70 &amp; " to " &amp; AQ$11)&gt;0,"X","-"),"")</f>
        <v/>
      </c>
      <c r="AR70" s="101" t="str">
        <f>IF(AND($B70&lt;&gt;"",AR$11&lt;&gt;""),IF(COUNTIF(Matches[JOURNEY],"=" &amp; $B70 &amp; " to " &amp; AR$11)&gt;0,"X","-"),"")</f>
        <v/>
      </c>
      <c r="AS70" s="101" t="str">
        <f>IF(AND($B70&lt;&gt;"",AS$11&lt;&gt;""),IF(COUNTIF(Matches[JOURNEY],"=" &amp; $B70 &amp; " to " &amp; AS$11)&gt;0,"X","-"),"")</f>
        <v/>
      </c>
      <c r="AT70" s="101" t="str">
        <f>IF(AND($B70&lt;&gt;"",AT$11&lt;&gt;""),IF(COUNTIF(Matches[JOURNEY],"=" &amp; $B70 &amp; " to " &amp; AT$11)&gt;0,"X","-"),"")</f>
        <v/>
      </c>
      <c r="AU70" s="101" t="str">
        <f>IF(AND($B70&lt;&gt;"",AU$11&lt;&gt;""),IF(COUNTIF(Matches[JOURNEY],"=" &amp; $B70 &amp; " to " &amp; AU$11)&gt;0,"X","-"),"")</f>
        <v/>
      </c>
      <c r="AV70" s="101" t="str">
        <f>IF(AND($B70&lt;&gt;"",AV$11&lt;&gt;""),IF(COUNTIF(Matches[JOURNEY],"=" &amp; $B70 &amp; " to " &amp; AV$11)&gt;0,"X","-"),"")</f>
        <v/>
      </c>
      <c r="AW70" s="101" t="str">
        <f>IF(AND($B70&lt;&gt;"",AW$11&lt;&gt;""),IF(COUNTIF(Matches[JOURNEY],"=" &amp; $B70 &amp; " to " &amp; AW$11)&gt;0,"X","-"),"")</f>
        <v/>
      </c>
      <c r="AX70" s="101" t="str">
        <f>IF(AND($B70&lt;&gt;"",AX$11&lt;&gt;""),IF(COUNTIF(Matches[JOURNEY],"=" &amp; $B70 &amp; " to " &amp; AX$11)&gt;0,"X","-"),"")</f>
        <v/>
      </c>
      <c r="AY70" s="101" t="str">
        <f>IF(AND($B70&lt;&gt;"",AY$11&lt;&gt;""),IF(COUNTIF(Matches[JOURNEY],"=" &amp; $B70 &amp; " to " &amp; AY$11)&gt;0,"X","-"),"")</f>
        <v/>
      </c>
      <c r="AZ70" s="101" t="str">
        <f>IF(AND($B70&lt;&gt;"",AZ$11&lt;&gt;""),IF(COUNTIF(Matches[JOURNEY],"=" &amp; $B70 &amp; " to " &amp; AZ$11)&gt;0,"X","-"),"")</f>
        <v/>
      </c>
      <c r="BA70" s="101" t="str">
        <f>IF(AND($B70&lt;&gt;"",BA$11&lt;&gt;""),IF(COUNTIF(Matches[JOURNEY],"=" &amp; $B70 &amp; " to " &amp; BA$11)&gt;0,"X","-"),"")</f>
        <v/>
      </c>
      <c r="BB70" s="101" t="str">
        <f>IF(AND($B70&lt;&gt;"",BB$11&lt;&gt;""),IF(COUNTIF(Matches[JOURNEY],"=" &amp; $B70 &amp; " to " &amp; BB$11)&gt;0,"X","-"),"")</f>
        <v/>
      </c>
      <c r="BC70" s="101" t="str">
        <f>IF(AND($B70&lt;&gt;"",BC$11&lt;&gt;""),IF(COUNTIF(Matches[JOURNEY],"=" &amp; $B70 &amp; " to " &amp; BC$11)&gt;0,"X","-"),"")</f>
        <v/>
      </c>
      <c r="BD70" s="101" t="str">
        <f>IF(AND($B70&lt;&gt;"",BD$11&lt;&gt;""),IF(COUNTIF(Matches[JOURNEY],"=" &amp; $B70 &amp; " to " &amp; BD$11)&gt;0,"X","-"),"")</f>
        <v/>
      </c>
      <c r="BE70" s="101" t="str">
        <f>IF(AND($B70&lt;&gt;"",BE$11&lt;&gt;""),IF(COUNTIF(Matches[JOURNEY],"=" &amp; $B70 &amp; " to " &amp; BE$11)&gt;0,"X","-"),"")</f>
        <v/>
      </c>
      <c r="BF70" s="101" t="str">
        <f>IF(AND($B70&lt;&gt;"",BF$11&lt;&gt;""),IF(COUNTIF(Matches[JOURNEY],"=" &amp; $B70 &amp; " to " &amp; BF$11)&gt;0,"X","-"),"")</f>
        <v/>
      </c>
      <c r="BG70" s="101" t="str">
        <f>IF(AND($B70&lt;&gt;"",BG$11&lt;&gt;""),IF(COUNTIF(Matches[JOURNEY],"=" &amp; $B70 &amp; " to " &amp; BG$11)&gt;0,"X","-"),"")</f>
        <v/>
      </c>
      <c r="BH70" s="101" t="str">
        <f>IF(AND($B70&lt;&gt;"",BH$11&lt;&gt;""),IF(COUNTIF(Matches[JOURNEY],"=" &amp; $B70 &amp; " to " &amp; BH$11)&gt;0,"X","-"),"")</f>
        <v/>
      </c>
      <c r="BI70" s="101" t="str">
        <f>IF(AND($B70&lt;&gt;"",BI$11&lt;&gt;""),IF(COUNTIF(Matches[JOURNEY],"=" &amp; $B70 &amp; " to " &amp; BI$11)&gt;0,"X","-"),"")</f>
        <v/>
      </c>
      <c r="BJ70" s="101" t="str">
        <f>IF(AND($B70&lt;&gt;"",BJ$11&lt;&gt;""),IF(COUNTIF(Matches[JOURNEY],"=" &amp; $B70 &amp; " to " &amp; BJ$11)&gt;0,"X","-"),"")</f>
        <v/>
      </c>
      <c r="BK70" s="101" t="str">
        <f>IF(AND($B70&lt;&gt;"",BK$11&lt;&gt;""),IF(COUNTIF(Matches[JOURNEY],"=" &amp; $B70 &amp; " to " &amp; BK$11)&gt;0,"X","-"),"")</f>
        <v/>
      </c>
      <c r="BL70" s="101" t="str">
        <f>IF(AND($B70&lt;&gt;"",BL$11&lt;&gt;""),IF(COUNTIF(Matches[JOURNEY],"=" &amp; $B70 &amp; " to " &amp; BL$11)&gt;0,"X","-"),"")</f>
        <v/>
      </c>
      <c r="BM70" s="101" t="str">
        <f>IF(AND($B70&lt;&gt;"",BM$11&lt;&gt;""),IF(COUNTIF(Matches[JOURNEY],"=" &amp; $B70 &amp; " to " &amp; BM$11)&gt;0,"X","-"),"")</f>
        <v/>
      </c>
      <c r="BN70" s="101" t="str">
        <f>IF(AND($B70&lt;&gt;"",BN$11&lt;&gt;""),IF(COUNTIF(Matches[JOURNEY],"=" &amp; $B70 &amp; " to " &amp; BN$11)&gt;0,"X","-"),"")</f>
        <v/>
      </c>
      <c r="BO70" s="101" t="str">
        <f>IF(AND($B70&lt;&gt;"",BO$11&lt;&gt;""),IF(COUNTIF(Matches[JOURNEY],"=" &amp; $B70 &amp; " to " &amp; BO$11)&gt;0,"X","-"),"")</f>
        <v/>
      </c>
      <c r="BP70" s="101" t="str">
        <f>IF(AND($B70&lt;&gt;"",BP$11&lt;&gt;""),IF(COUNTIF(Matches[JOURNEY],"=" &amp; $B70 &amp; " to " &amp; BP$11)&gt;0,"X","-"),"")</f>
        <v/>
      </c>
      <c r="BQ70" s="102">
        <f t="shared" ca="1" si="6"/>
        <v>0</v>
      </c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</row>
    <row r="71" spans="1:101" ht="21">
      <c r="A71" s="99" t="str">
        <f t="shared" si="7"/>
        <v/>
      </c>
      <c r="B71" s="100"/>
      <c r="C71" s="101" t="str">
        <f ca="1">IF(AND($B71&lt;&gt;"",C$11&lt;&gt;""),IF(COUNTIF(Matches[JOURNEY],"=" &amp; $B71 &amp; " to " &amp; C$11)&gt;0,"X","-"),"")</f>
        <v/>
      </c>
      <c r="D71" s="101" t="str">
        <f ca="1">IF(AND($B71&lt;&gt;"",D$11&lt;&gt;""),IF(COUNTIF(Matches[JOURNEY],"=" &amp; $B71 &amp; " to " &amp; D$11)&gt;0,"X","-"),"")</f>
        <v/>
      </c>
      <c r="E71" s="101" t="str">
        <f ca="1">IF(AND($B71&lt;&gt;"",E$11&lt;&gt;""),IF(COUNTIF(Matches[JOURNEY],"=" &amp; $B71 &amp; " to " &amp; E$11)&gt;0,"X","-"),"")</f>
        <v/>
      </c>
      <c r="F71" s="101" t="str">
        <f ca="1">IF(AND($B71&lt;&gt;"",F$11&lt;&gt;""),IF(COUNTIF(Matches[JOURNEY],"=" &amp; $B71 &amp; " to " &amp; F$11)&gt;0,"X","-"),"")</f>
        <v/>
      </c>
      <c r="G71" s="101" t="str">
        <f ca="1">IF(AND($B71&lt;&gt;"",G$11&lt;&gt;""),IF(COUNTIF(Matches[JOURNEY],"=" &amp; $B71 &amp; " to " &amp; G$11)&gt;0,"X","-"),"")</f>
        <v/>
      </c>
      <c r="H71" s="101" t="str">
        <f ca="1">IF(AND($B71&lt;&gt;"",H$11&lt;&gt;""),IF(COUNTIF(Matches[JOURNEY],"=" &amp; $B71 &amp; " to " &amp; H$11)&gt;0,"X","-"),"")</f>
        <v/>
      </c>
      <c r="I71" s="101" t="str">
        <f ca="1">IF(AND($B71&lt;&gt;"",I$11&lt;&gt;""),IF(COUNTIF(Matches[JOURNEY],"=" &amp; $B71 &amp; " to " &amp; I$11)&gt;0,"X","-"),"")</f>
        <v/>
      </c>
      <c r="J71" s="101" t="str">
        <f ca="1">IF(AND($B71&lt;&gt;"",J$11&lt;&gt;""),IF(COUNTIF(Matches[JOURNEY],"=" &amp; $B71 &amp; " to " &amp; J$11)&gt;0,"X","-"),"")</f>
        <v/>
      </c>
      <c r="K71" s="101" t="str">
        <f ca="1">IF(AND($B71&lt;&gt;"",K$11&lt;&gt;""),IF(COUNTIF(Matches[JOURNEY],"=" &amp; $B71 &amp; " to " &amp; K$11)&gt;0,"X","-"),"")</f>
        <v/>
      </c>
      <c r="L71" s="101" t="str">
        <f ca="1">IF(AND($B71&lt;&gt;"",L$11&lt;&gt;""),IF(COUNTIF(Matches[JOURNEY],"=" &amp; $B71 &amp; " to " &amp; L$11)&gt;0,"X","-"),"")</f>
        <v/>
      </c>
      <c r="M71" s="101" t="str">
        <f ca="1">IF(AND($B71&lt;&gt;"",M$11&lt;&gt;""),IF(COUNTIF(Matches[JOURNEY],"=" &amp; $B71 &amp; " to " &amp; M$11)&gt;0,"X","-"),"")</f>
        <v/>
      </c>
      <c r="N71" s="101" t="str">
        <f>IF(AND($B71&lt;&gt;"",N$11&lt;&gt;""),IF(COUNTIF(Matches[JOURNEY],"=" &amp; $B71 &amp; " to " &amp; N$11)&gt;0,"X","-"),"")</f>
        <v/>
      </c>
      <c r="O71" s="101" t="str">
        <f>IF(AND($B71&lt;&gt;"",O$11&lt;&gt;""),IF(COUNTIF(Matches[JOURNEY],"=" &amp; $B71 &amp; " to " &amp; O$11)&gt;0,"X","-"),"")</f>
        <v/>
      </c>
      <c r="P71" s="101" t="str">
        <f>IF(AND($B71&lt;&gt;"",P$11&lt;&gt;""),IF(COUNTIF(Matches[JOURNEY],"=" &amp; $B71 &amp; " to " &amp; P$11)&gt;0,"X","-"),"")</f>
        <v/>
      </c>
      <c r="Q71" s="101" t="str">
        <f>IF(AND($B71&lt;&gt;"",Q$11&lt;&gt;""),IF(COUNTIF(Matches[JOURNEY],"=" &amp; $B71 &amp; " to " &amp; Q$11)&gt;0,"X","-"),"")</f>
        <v/>
      </c>
      <c r="R71" s="101" t="str">
        <f>IF(AND($B71&lt;&gt;"",R$11&lt;&gt;""),IF(COUNTIF(Matches[JOURNEY],"=" &amp; $B71 &amp; " to " &amp; R$11)&gt;0,"X","-"),"")</f>
        <v/>
      </c>
      <c r="S71" s="101" t="str">
        <f>IF(AND($B71&lt;&gt;"",S$11&lt;&gt;""),IF(COUNTIF(Matches[JOURNEY],"=" &amp; $B71 &amp; " to " &amp; S$11)&gt;0,"X","-"),"")</f>
        <v/>
      </c>
      <c r="T71" s="101" t="str">
        <f>IF(AND($B71&lt;&gt;"",T$11&lt;&gt;""),IF(COUNTIF(Matches[JOURNEY],"=" &amp; $B71 &amp; " to " &amp; T$11)&gt;0,"X","-"),"")</f>
        <v/>
      </c>
      <c r="U71" s="101" t="str">
        <f>IF(AND($B71&lt;&gt;"",U$11&lt;&gt;""),IF(COUNTIF(Matches[JOURNEY],"=" &amp; $B71 &amp; " to " &amp; U$11)&gt;0,"X","-"),"")</f>
        <v/>
      </c>
      <c r="V71" s="101" t="str">
        <f>IF(AND($B71&lt;&gt;"",V$11&lt;&gt;""),IF(COUNTIF(Matches[JOURNEY],"=" &amp; $B71 &amp; " to " &amp; V$11)&gt;0,"X","-"),"")</f>
        <v/>
      </c>
      <c r="W71" s="101" t="str">
        <f>IF(AND($B71&lt;&gt;"",W$11&lt;&gt;""),IF(COUNTIF(Matches[JOURNEY],"=" &amp; $B71 &amp; " to " &amp; W$11)&gt;0,"X","-"),"")</f>
        <v/>
      </c>
      <c r="X71" s="101" t="str">
        <f>IF(AND($B71&lt;&gt;"",X$11&lt;&gt;""),IF(COUNTIF(Matches[JOURNEY],"=" &amp; $B71 &amp; " to " &amp; X$11)&gt;0,"X","-"),"")</f>
        <v/>
      </c>
      <c r="Y71" s="101" t="str">
        <f>IF(AND($B71&lt;&gt;"",Y$11&lt;&gt;""),IF(COUNTIF(Matches[JOURNEY],"=" &amp; $B71 &amp; " to " &amp; Y$11)&gt;0,"X","-"),"")</f>
        <v/>
      </c>
      <c r="Z71" s="101" t="str">
        <f>IF(AND($B71&lt;&gt;"",Z$11&lt;&gt;""),IF(COUNTIF(Matches[JOURNEY],"=" &amp; $B71 &amp; " to " &amp; Z$11)&gt;0,"X","-"),"")</f>
        <v/>
      </c>
      <c r="AA71" s="101" t="str">
        <f>IF(AND($B71&lt;&gt;"",AA$11&lt;&gt;""),IF(COUNTIF(Matches[JOURNEY],"=" &amp; $B71 &amp; " to " &amp; AA$11)&gt;0,"X","-"),"")</f>
        <v/>
      </c>
      <c r="AB71" s="101" t="str">
        <f>IF(AND($B71&lt;&gt;"",AB$11&lt;&gt;""),IF(COUNTIF(Matches[JOURNEY],"=" &amp; $B71 &amp; " to " &amp; AB$11)&gt;0,"X","-"),"")</f>
        <v/>
      </c>
      <c r="AC71" s="101" t="str">
        <f>IF(AND($B71&lt;&gt;"",AC$11&lt;&gt;""),IF(COUNTIF(Matches[JOURNEY],"=" &amp; $B71 &amp; " to " &amp; AC$11)&gt;0,"X","-"),"")</f>
        <v/>
      </c>
      <c r="AD71" s="101" t="str">
        <f>IF(AND($B71&lt;&gt;"",AD$11&lt;&gt;""),IF(COUNTIF(Matches[JOURNEY],"=" &amp; $B71 &amp; " to " &amp; AD$11)&gt;0,"X","-"),"")</f>
        <v/>
      </c>
      <c r="AE71" s="101" t="str">
        <f>IF(AND($B71&lt;&gt;"",AE$11&lt;&gt;""),IF(COUNTIF(Matches[JOURNEY],"=" &amp; $B71 &amp; " to " &amp; AE$11)&gt;0,"X","-"),"")</f>
        <v/>
      </c>
      <c r="AF71" s="101" t="str">
        <f>IF(AND($B71&lt;&gt;"",AF$11&lt;&gt;""),IF(COUNTIF(Matches[JOURNEY],"=" &amp; $B71 &amp; " to " &amp; AF$11)&gt;0,"X","-"),"")</f>
        <v/>
      </c>
      <c r="AG71" s="101" t="str">
        <f>IF(AND($B71&lt;&gt;"",AG$11&lt;&gt;""),IF(COUNTIF(Matches[JOURNEY],"=" &amp; $B71 &amp; " to " &amp; AG$11)&gt;0,"X","-"),"")</f>
        <v/>
      </c>
      <c r="AH71" s="101" t="str">
        <f>IF(AND($B71&lt;&gt;"",AH$11&lt;&gt;""),IF(COUNTIF(Matches[JOURNEY],"=" &amp; $B71 &amp; " to " &amp; AH$11)&gt;0,"X","-"),"")</f>
        <v/>
      </c>
      <c r="AI71" s="101" t="str">
        <f>IF(AND($B71&lt;&gt;"",AI$11&lt;&gt;""),IF(COUNTIF(Matches[JOURNEY],"=" &amp; $B71 &amp; " to " &amp; AI$11)&gt;0,"X","-"),"")</f>
        <v/>
      </c>
      <c r="AJ71" s="101" t="str">
        <f>IF(AND($B71&lt;&gt;"",AJ$11&lt;&gt;""),IF(COUNTIF(Matches[JOURNEY],"=" &amp; $B71 &amp; " to " &amp; AJ$11)&gt;0,"X","-"),"")</f>
        <v/>
      </c>
      <c r="AK71" s="101" t="str">
        <f>IF(AND($B71&lt;&gt;"",AK$11&lt;&gt;""),IF(COUNTIF(Matches[JOURNEY],"=" &amp; $B71 &amp; " to " &amp; AK$11)&gt;0,"X","-"),"")</f>
        <v/>
      </c>
      <c r="AL71" s="101" t="str">
        <f>IF(AND($B71&lt;&gt;"",AL$11&lt;&gt;""),IF(COUNTIF(Matches[JOURNEY],"=" &amp; $B71 &amp; " to " &amp; AL$11)&gt;0,"X","-"),"")</f>
        <v/>
      </c>
      <c r="AM71" s="101" t="str">
        <f>IF(AND($B71&lt;&gt;"",AM$11&lt;&gt;""),IF(COUNTIF(Matches[JOURNEY],"=" &amp; $B71 &amp; " to " &amp; AM$11)&gt;0,"X","-"),"")</f>
        <v/>
      </c>
      <c r="AN71" s="101" t="str">
        <f>IF(AND($B71&lt;&gt;"",AN$11&lt;&gt;""),IF(COUNTIF(Matches[JOURNEY],"=" &amp; $B71 &amp; " to " &amp; AN$11)&gt;0,"X","-"),"")</f>
        <v/>
      </c>
      <c r="AO71" s="101" t="str">
        <f>IF(AND($B71&lt;&gt;"",AO$11&lt;&gt;""),IF(COUNTIF(Matches[JOURNEY],"=" &amp; $B71 &amp; " to " &amp; AO$11)&gt;0,"X","-"),"")</f>
        <v/>
      </c>
      <c r="AP71" s="101" t="str">
        <f>IF(AND($B71&lt;&gt;"",AP$11&lt;&gt;""),IF(COUNTIF(Matches[JOURNEY],"=" &amp; $B71 &amp; " to " &amp; AP$11)&gt;0,"X","-"),"")</f>
        <v/>
      </c>
      <c r="AQ71" s="101" t="str">
        <f>IF(AND($B71&lt;&gt;"",AQ$11&lt;&gt;""),IF(COUNTIF(Matches[JOURNEY],"=" &amp; $B71 &amp; " to " &amp; AQ$11)&gt;0,"X","-"),"")</f>
        <v/>
      </c>
      <c r="AR71" s="101" t="str">
        <f>IF(AND($B71&lt;&gt;"",AR$11&lt;&gt;""),IF(COUNTIF(Matches[JOURNEY],"=" &amp; $B71 &amp; " to " &amp; AR$11)&gt;0,"X","-"),"")</f>
        <v/>
      </c>
      <c r="AS71" s="101" t="str">
        <f>IF(AND($B71&lt;&gt;"",AS$11&lt;&gt;""),IF(COUNTIF(Matches[JOURNEY],"=" &amp; $B71 &amp; " to " &amp; AS$11)&gt;0,"X","-"),"")</f>
        <v/>
      </c>
      <c r="AT71" s="101" t="str">
        <f>IF(AND($B71&lt;&gt;"",AT$11&lt;&gt;""),IF(COUNTIF(Matches[JOURNEY],"=" &amp; $B71 &amp; " to " &amp; AT$11)&gt;0,"X","-"),"")</f>
        <v/>
      </c>
      <c r="AU71" s="101" t="str">
        <f>IF(AND($B71&lt;&gt;"",AU$11&lt;&gt;""),IF(COUNTIF(Matches[JOURNEY],"=" &amp; $B71 &amp; " to " &amp; AU$11)&gt;0,"X","-"),"")</f>
        <v/>
      </c>
      <c r="AV71" s="101" t="str">
        <f>IF(AND($B71&lt;&gt;"",AV$11&lt;&gt;""),IF(COUNTIF(Matches[JOURNEY],"=" &amp; $B71 &amp; " to " &amp; AV$11)&gt;0,"X","-"),"")</f>
        <v/>
      </c>
      <c r="AW71" s="101" t="str">
        <f>IF(AND($B71&lt;&gt;"",AW$11&lt;&gt;""),IF(COUNTIF(Matches[JOURNEY],"=" &amp; $B71 &amp; " to " &amp; AW$11)&gt;0,"X","-"),"")</f>
        <v/>
      </c>
      <c r="AX71" s="101" t="str">
        <f>IF(AND($B71&lt;&gt;"",AX$11&lt;&gt;""),IF(COUNTIF(Matches[JOURNEY],"=" &amp; $B71 &amp; " to " &amp; AX$11)&gt;0,"X","-"),"")</f>
        <v/>
      </c>
      <c r="AY71" s="101" t="str">
        <f>IF(AND($B71&lt;&gt;"",AY$11&lt;&gt;""),IF(COUNTIF(Matches[JOURNEY],"=" &amp; $B71 &amp; " to " &amp; AY$11)&gt;0,"X","-"),"")</f>
        <v/>
      </c>
      <c r="AZ71" s="101" t="str">
        <f>IF(AND($B71&lt;&gt;"",AZ$11&lt;&gt;""),IF(COUNTIF(Matches[JOURNEY],"=" &amp; $B71 &amp; " to " &amp; AZ$11)&gt;0,"X","-"),"")</f>
        <v/>
      </c>
      <c r="BA71" s="101" t="str">
        <f>IF(AND($B71&lt;&gt;"",BA$11&lt;&gt;""),IF(COUNTIF(Matches[JOURNEY],"=" &amp; $B71 &amp; " to " &amp; BA$11)&gt;0,"X","-"),"")</f>
        <v/>
      </c>
      <c r="BB71" s="101" t="str">
        <f>IF(AND($B71&lt;&gt;"",BB$11&lt;&gt;""),IF(COUNTIF(Matches[JOURNEY],"=" &amp; $B71 &amp; " to " &amp; BB$11)&gt;0,"X","-"),"")</f>
        <v/>
      </c>
      <c r="BC71" s="101" t="str">
        <f>IF(AND($B71&lt;&gt;"",BC$11&lt;&gt;""),IF(COUNTIF(Matches[JOURNEY],"=" &amp; $B71 &amp; " to " &amp; BC$11)&gt;0,"X","-"),"")</f>
        <v/>
      </c>
      <c r="BD71" s="101" t="str">
        <f>IF(AND($B71&lt;&gt;"",BD$11&lt;&gt;""),IF(COUNTIF(Matches[JOURNEY],"=" &amp; $B71 &amp; " to " &amp; BD$11)&gt;0,"X","-"),"")</f>
        <v/>
      </c>
      <c r="BE71" s="101" t="str">
        <f>IF(AND($B71&lt;&gt;"",BE$11&lt;&gt;""),IF(COUNTIF(Matches[JOURNEY],"=" &amp; $B71 &amp; " to " &amp; BE$11)&gt;0,"X","-"),"")</f>
        <v/>
      </c>
      <c r="BF71" s="101" t="str">
        <f>IF(AND($B71&lt;&gt;"",BF$11&lt;&gt;""),IF(COUNTIF(Matches[JOURNEY],"=" &amp; $B71 &amp; " to " &amp; BF$11)&gt;0,"X","-"),"")</f>
        <v/>
      </c>
      <c r="BG71" s="101" t="str">
        <f>IF(AND($B71&lt;&gt;"",BG$11&lt;&gt;""),IF(COUNTIF(Matches[JOURNEY],"=" &amp; $B71 &amp; " to " &amp; BG$11)&gt;0,"X","-"),"")</f>
        <v/>
      </c>
      <c r="BH71" s="101" t="str">
        <f>IF(AND($B71&lt;&gt;"",BH$11&lt;&gt;""),IF(COUNTIF(Matches[JOURNEY],"=" &amp; $B71 &amp; " to " &amp; BH$11)&gt;0,"X","-"),"")</f>
        <v/>
      </c>
      <c r="BI71" s="101" t="str">
        <f>IF(AND($B71&lt;&gt;"",BI$11&lt;&gt;""),IF(COUNTIF(Matches[JOURNEY],"=" &amp; $B71 &amp; " to " &amp; BI$11)&gt;0,"X","-"),"")</f>
        <v/>
      </c>
      <c r="BJ71" s="101" t="str">
        <f>IF(AND($B71&lt;&gt;"",BJ$11&lt;&gt;""),IF(COUNTIF(Matches[JOURNEY],"=" &amp; $B71 &amp; " to " &amp; BJ$11)&gt;0,"X","-"),"")</f>
        <v/>
      </c>
      <c r="BK71" s="101" t="str">
        <f>IF(AND($B71&lt;&gt;"",BK$11&lt;&gt;""),IF(COUNTIF(Matches[JOURNEY],"=" &amp; $B71 &amp; " to " &amp; BK$11)&gt;0,"X","-"),"")</f>
        <v/>
      </c>
      <c r="BL71" s="101" t="str">
        <f>IF(AND($B71&lt;&gt;"",BL$11&lt;&gt;""),IF(COUNTIF(Matches[JOURNEY],"=" &amp; $B71 &amp; " to " &amp; BL$11)&gt;0,"X","-"),"")</f>
        <v/>
      </c>
      <c r="BM71" s="101" t="str">
        <f>IF(AND($B71&lt;&gt;"",BM$11&lt;&gt;""),IF(COUNTIF(Matches[JOURNEY],"=" &amp; $B71 &amp; " to " &amp; BM$11)&gt;0,"X","-"),"")</f>
        <v/>
      </c>
      <c r="BN71" s="101" t="str">
        <f>IF(AND($B71&lt;&gt;"",BN$11&lt;&gt;""),IF(COUNTIF(Matches[JOURNEY],"=" &amp; $B71 &amp; " to " &amp; BN$11)&gt;0,"X","-"),"")</f>
        <v/>
      </c>
      <c r="BO71" s="101" t="str">
        <f>IF(AND($B71&lt;&gt;"",BO$11&lt;&gt;""),IF(COUNTIF(Matches[JOURNEY],"=" &amp; $B71 &amp; " to " &amp; BO$11)&gt;0,"X","-"),"")</f>
        <v/>
      </c>
      <c r="BP71" s="101" t="str">
        <f>IF(AND($B71&lt;&gt;"",BP$11&lt;&gt;""),IF(COUNTIF(Matches[JOURNEY],"=" &amp; $B71 &amp; " to " &amp; BP$11)&gt;0,"X","-"),"")</f>
        <v/>
      </c>
      <c r="BQ71" s="102">
        <f t="shared" ca="1" si="6"/>
        <v>0</v>
      </c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</row>
    <row r="72" spans="1:101" ht="21">
      <c r="A72" s="99" t="str">
        <f t="shared" si="7"/>
        <v/>
      </c>
      <c r="B72" s="100"/>
      <c r="C72" s="101" t="str">
        <f ca="1">IF(AND($B72&lt;&gt;"",C$11&lt;&gt;""),IF(COUNTIF(Matches[JOURNEY],"=" &amp; $B72 &amp; " to " &amp; C$11)&gt;0,"X","-"),"")</f>
        <v/>
      </c>
      <c r="D72" s="101" t="str">
        <f ca="1">IF(AND($B72&lt;&gt;"",D$11&lt;&gt;""),IF(COUNTIF(Matches[JOURNEY],"=" &amp; $B72 &amp; " to " &amp; D$11)&gt;0,"X","-"),"")</f>
        <v/>
      </c>
      <c r="E72" s="101" t="str">
        <f ca="1">IF(AND($B72&lt;&gt;"",E$11&lt;&gt;""),IF(COUNTIF(Matches[JOURNEY],"=" &amp; $B72 &amp; " to " &amp; E$11)&gt;0,"X","-"),"")</f>
        <v/>
      </c>
      <c r="F72" s="101" t="str">
        <f ca="1">IF(AND($B72&lt;&gt;"",F$11&lt;&gt;""),IF(COUNTIF(Matches[JOURNEY],"=" &amp; $B72 &amp; " to " &amp; F$11)&gt;0,"X","-"),"")</f>
        <v/>
      </c>
      <c r="G72" s="101" t="str">
        <f ca="1">IF(AND($B72&lt;&gt;"",G$11&lt;&gt;""),IF(COUNTIF(Matches[JOURNEY],"=" &amp; $B72 &amp; " to " &amp; G$11)&gt;0,"X","-"),"")</f>
        <v/>
      </c>
      <c r="H72" s="101" t="str">
        <f ca="1">IF(AND($B72&lt;&gt;"",H$11&lt;&gt;""),IF(COUNTIF(Matches[JOURNEY],"=" &amp; $B72 &amp; " to " &amp; H$11)&gt;0,"X","-"),"")</f>
        <v/>
      </c>
      <c r="I72" s="101" t="str">
        <f ca="1">IF(AND($B72&lt;&gt;"",I$11&lt;&gt;""),IF(COUNTIF(Matches[JOURNEY],"=" &amp; $B72 &amp; " to " &amp; I$11)&gt;0,"X","-"),"")</f>
        <v/>
      </c>
      <c r="J72" s="101" t="str">
        <f ca="1">IF(AND($B72&lt;&gt;"",J$11&lt;&gt;""),IF(COUNTIF(Matches[JOURNEY],"=" &amp; $B72 &amp; " to " &amp; J$11)&gt;0,"X","-"),"")</f>
        <v/>
      </c>
      <c r="K72" s="101" t="str">
        <f ca="1">IF(AND($B72&lt;&gt;"",K$11&lt;&gt;""),IF(COUNTIF(Matches[JOURNEY],"=" &amp; $B72 &amp; " to " &amp; K$11)&gt;0,"X","-"),"")</f>
        <v/>
      </c>
      <c r="L72" s="101" t="str">
        <f ca="1">IF(AND($B72&lt;&gt;"",L$11&lt;&gt;""),IF(COUNTIF(Matches[JOURNEY],"=" &amp; $B72 &amp; " to " &amp; L$11)&gt;0,"X","-"),"")</f>
        <v/>
      </c>
      <c r="M72" s="101" t="str">
        <f ca="1">IF(AND($B72&lt;&gt;"",M$11&lt;&gt;""),IF(COUNTIF(Matches[JOURNEY],"=" &amp; $B72 &amp; " to " &amp; M$11)&gt;0,"X","-"),"")</f>
        <v/>
      </c>
      <c r="N72" s="101" t="str">
        <f>IF(AND($B72&lt;&gt;"",N$11&lt;&gt;""),IF(COUNTIF(Matches[JOURNEY],"=" &amp; $B72 &amp; " to " &amp; N$11)&gt;0,"X","-"),"")</f>
        <v/>
      </c>
      <c r="O72" s="101" t="str">
        <f>IF(AND($B72&lt;&gt;"",O$11&lt;&gt;""),IF(COUNTIF(Matches[JOURNEY],"=" &amp; $B72 &amp; " to " &amp; O$11)&gt;0,"X","-"),"")</f>
        <v/>
      </c>
      <c r="P72" s="101" t="str">
        <f>IF(AND($B72&lt;&gt;"",P$11&lt;&gt;""),IF(COUNTIF(Matches[JOURNEY],"=" &amp; $B72 &amp; " to " &amp; P$11)&gt;0,"X","-"),"")</f>
        <v/>
      </c>
      <c r="Q72" s="101" t="str">
        <f>IF(AND($B72&lt;&gt;"",Q$11&lt;&gt;""),IF(COUNTIF(Matches[JOURNEY],"=" &amp; $B72 &amp; " to " &amp; Q$11)&gt;0,"X","-"),"")</f>
        <v/>
      </c>
      <c r="R72" s="101" t="str">
        <f>IF(AND($B72&lt;&gt;"",R$11&lt;&gt;""),IF(COUNTIF(Matches[JOURNEY],"=" &amp; $B72 &amp; " to " &amp; R$11)&gt;0,"X","-"),"")</f>
        <v/>
      </c>
      <c r="S72" s="101" t="str">
        <f>IF(AND($B72&lt;&gt;"",S$11&lt;&gt;""),IF(COUNTIF(Matches[JOURNEY],"=" &amp; $B72 &amp; " to " &amp; S$11)&gt;0,"X","-"),"")</f>
        <v/>
      </c>
      <c r="T72" s="101" t="str">
        <f>IF(AND($B72&lt;&gt;"",T$11&lt;&gt;""),IF(COUNTIF(Matches[JOURNEY],"=" &amp; $B72 &amp; " to " &amp; T$11)&gt;0,"X","-"),"")</f>
        <v/>
      </c>
      <c r="U72" s="101" t="str">
        <f>IF(AND($B72&lt;&gt;"",U$11&lt;&gt;""),IF(COUNTIF(Matches[JOURNEY],"=" &amp; $B72 &amp; " to " &amp; U$11)&gt;0,"X","-"),"")</f>
        <v/>
      </c>
      <c r="V72" s="101" t="str">
        <f>IF(AND($B72&lt;&gt;"",V$11&lt;&gt;""),IF(COUNTIF(Matches[JOURNEY],"=" &amp; $B72 &amp; " to " &amp; V$11)&gt;0,"X","-"),"")</f>
        <v/>
      </c>
      <c r="W72" s="101" t="str">
        <f>IF(AND($B72&lt;&gt;"",W$11&lt;&gt;""),IF(COUNTIF(Matches[JOURNEY],"=" &amp; $B72 &amp; " to " &amp; W$11)&gt;0,"X","-"),"")</f>
        <v/>
      </c>
      <c r="X72" s="101" t="str">
        <f>IF(AND($B72&lt;&gt;"",X$11&lt;&gt;""),IF(COUNTIF(Matches[JOURNEY],"=" &amp; $B72 &amp; " to " &amp; X$11)&gt;0,"X","-"),"")</f>
        <v/>
      </c>
      <c r="Y72" s="101" t="str">
        <f>IF(AND($B72&lt;&gt;"",Y$11&lt;&gt;""),IF(COUNTIF(Matches[JOURNEY],"=" &amp; $B72 &amp; " to " &amp; Y$11)&gt;0,"X","-"),"")</f>
        <v/>
      </c>
      <c r="Z72" s="101" t="str">
        <f>IF(AND($B72&lt;&gt;"",Z$11&lt;&gt;""),IF(COUNTIF(Matches[JOURNEY],"=" &amp; $B72 &amp; " to " &amp; Z$11)&gt;0,"X","-"),"")</f>
        <v/>
      </c>
      <c r="AA72" s="101" t="str">
        <f>IF(AND($B72&lt;&gt;"",AA$11&lt;&gt;""),IF(COUNTIF(Matches[JOURNEY],"=" &amp; $B72 &amp; " to " &amp; AA$11)&gt;0,"X","-"),"")</f>
        <v/>
      </c>
      <c r="AB72" s="101" t="str">
        <f>IF(AND($B72&lt;&gt;"",AB$11&lt;&gt;""),IF(COUNTIF(Matches[JOURNEY],"=" &amp; $B72 &amp; " to " &amp; AB$11)&gt;0,"X","-"),"")</f>
        <v/>
      </c>
      <c r="AC72" s="101" t="str">
        <f>IF(AND($B72&lt;&gt;"",AC$11&lt;&gt;""),IF(COUNTIF(Matches[JOURNEY],"=" &amp; $B72 &amp; " to " &amp; AC$11)&gt;0,"X","-"),"")</f>
        <v/>
      </c>
      <c r="AD72" s="101" t="str">
        <f>IF(AND($B72&lt;&gt;"",AD$11&lt;&gt;""),IF(COUNTIF(Matches[JOURNEY],"=" &amp; $B72 &amp; " to " &amp; AD$11)&gt;0,"X","-"),"")</f>
        <v/>
      </c>
      <c r="AE72" s="101" t="str">
        <f>IF(AND($B72&lt;&gt;"",AE$11&lt;&gt;""),IF(COUNTIF(Matches[JOURNEY],"=" &amp; $B72 &amp; " to " &amp; AE$11)&gt;0,"X","-"),"")</f>
        <v/>
      </c>
      <c r="AF72" s="101" t="str">
        <f>IF(AND($B72&lt;&gt;"",AF$11&lt;&gt;""),IF(COUNTIF(Matches[JOURNEY],"=" &amp; $B72 &amp; " to " &amp; AF$11)&gt;0,"X","-"),"")</f>
        <v/>
      </c>
      <c r="AG72" s="101" t="str">
        <f>IF(AND($B72&lt;&gt;"",AG$11&lt;&gt;""),IF(COUNTIF(Matches[JOURNEY],"=" &amp; $B72 &amp; " to " &amp; AG$11)&gt;0,"X","-"),"")</f>
        <v/>
      </c>
      <c r="AH72" s="101" t="str">
        <f>IF(AND($B72&lt;&gt;"",AH$11&lt;&gt;""),IF(COUNTIF(Matches[JOURNEY],"=" &amp; $B72 &amp; " to " &amp; AH$11)&gt;0,"X","-"),"")</f>
        <v/>
      </c>
      <c r="AI72" s="101" t="str">
        <f>IF(AND($B72&lt;&gt;"",AI$11&lt;&gt;""),IF(COUNTIF(Matches[JOURNEY],"=" &amp; $B72 &amp; " to " &amp; AI$11)&gt;0,"X","-"),"")</f>
        <v/>
      </c>
      <c r="AJ72" s="101" t="str">
        <f>IF(AND($B72&lt;&gt;"",AJ$11&lt;&gt;""),IF(COUNTIF(Matches[JOURNEY],"=" &amp; $B72 &amp; " to " &amp; AJ$11)&gt;0,"X","-"),"")</f>
        <v/>
      </c>
      <c r="AK72" s="101" t="str">
        <f>IF(AND($B72&lt;&gt;"",AK$11&lt;&gt;""),IF(COUNTIF(Matches[JOURNEY],"=" &amp; $B72 &amp; " to " &amp; AK$11)&gt;0,"X","-"),"")</f>
        <v/>
      </c>
      <c r="AL72" s="101" t="str">
        <f>IF(AND($B72&lt;&gt;"",AL$11&lt;&gt;""),IF(COUNTIF(Matches[JOURNEY],"=" &amp; $B72 &amp; " to " &amp; AL$11)&gt;0,"X","-"),"")</f>
        <v/>
      </c>
      <c r="AM72" s="101" t="str">
        <f>IF(AND($B72&lt;&gt;"",AM$11&lt;&gt;""),IF(COUNTIF(Matches[JOURNEY],"=" &amp; $B72 &amp; " to " &amp; AM$11)&gt;0,"X","-"),"")</f>
        <v/>
      </c>
      <c r="AN72" s="101" t="str">
        <f>IF(AND($B72&lt;&gt;"",AN$11&lt;&gt;""),IF(COUNTIF(Matches[JOURNEY],"=" &amp; $B72 &amp; " to " &amp; AN$11)&gt;0,"X","-"),"")</f>
        <v/>
      </c>
      <c r="AO72" s="101" t="str">
        <f>IF(AND($B72&lt;&gt;"",AO$11&lt;&gt;""),IF(COUNTIF(Matches[JOURNEY],"=" &amp; $B72 &amp; " to " &amp; AO$11)&gt;0,"X","-"),"")</f>
        <v/>
      </c>
      <c r="AP72" s="101" t="str">
        <f>IF(AND($B72&lt;&gt;"",AP$11&lt;&gt;""),IF(COUNTIF(Matches[JOURNEY],"=" &amp; $B72 &amp; " to " &amp; AP$11)&gt;0,"X","-"),"")</f>
        <v/>
      </c>
      <c r="AQ72" s="101" t="str">
        <f>IF(AND($B72&lt;&gt;"",AQ$11&lt;&gt;""),IF(COUNTIF(Matches[JOURNEY],"=" &amp; $B72 &amp; " to " &amp; AQ$11)&gt;0,"X","-"),"")</f>
        <v/>
      </c>
      <c r="AR72" s="101" t="str">
        <f>IF(AND($B72&lt;&gt;"",AR$11&lt;&gt;""),IF(COUNTIF(Matches[JOURNEY],"=" &amp; $B72 &amp; " to " &amp; AR$11)&gt;0,"X","-"),"")</f>
        <v/>
      </c>
      <c r="AS72" s="101" t="str">
        <f>IF(AND($B72&lt;&gt;"",AS$11&lt;&gt;""),IF(COUNTIF(Matches[JOURNEY],"=" &amp; $B72 &amp; " to " &amp; AS$11)&gt;0,"X","-"),"")</f>
        <v/>
      </c>
      <c r="AT72" s="101" t="str">
        <f>IF(AND($B72&lt;&gt;"",AT$11&lt;&gt;""),IF(COUNTIF(Matches[JOURNEY],"=" &amp; $B72 &amp; " to " &amp; AT$11)&gt;0,"X","-"),"")</f>
        <v/>
      </c>
      <c r="AU72" s="101" t="str">
        <f>IF(AND($B72&lt;&gt;"",AU$11&lt;&gt;""),IF(COUNTIF(Matches[JOURNEY],"=" &amp; $B72 &amp; " to " &amp; AU$11)&gt;0,"X","-"),"")</f>
        <v/>
      </c>
      <c r="AV72" s="101" t="str">
        <f>IF(AND($B72&lt;&gt;"",AV$11&lt;&gt;""),IF(COUNTIF(Matches[JOURNEY],"=" &amp; $B72 &amp; " to " &amp; AV$11)&gt;0,"X","-"),"")</f>
        <v/>
      </c>
      <c r="AW72" s="101" t="str">
        <f>IF(AND($B72&lt;&gt;"",AW$11&lt;&gt;""),IF(COUNTIF(Matches[JOURNEY],"=" &amp; $B72 &amp; " to " &amp; AW$11)&gt;0,"X","-"),"")</f>
        <v/>
      </c>
      <c r="AX72" s="101" t="str">
        <f>IF(AND($B72&lt;&gt;"",AX$11&lt;&gt;""),IF(COUNTIF(Matches[JOURNEY],"=" &amp; $B72 &amp; " to " &amp; AX$11)&gt;0,"X","-"),"")</f>
        <v/>
      </c>
      <c r="AY72" s="101" t="str">
        <f>IF(AND($B72&lt;&gt;"",AY$11&lt;&gt;""),IF(COUNTIF(Matches[JOURNEY],"=" &amp; $B72 &amp; " to " &amp; AY$11)&gt;0,"X","-"),"")</f>
        <v/>
      </c>
      <c r="AZ72" s="101" t="str">
        <f>IF(AND($B72&lt;&gt;"",AZ$11&lt;&gt;""),IF(COUNTIF(Matches[JOURNEY],"=" &amp; $B72 &amp; " to " &amp; AZ$11)&gt;0,"X","-"),"")</f>
        <v/>
      </c>
      <c r="BA72" s="101" t="str">
        <f>IF(AND($B72&lt;&gt;"",BA$11&lt;&gt;""),IF(COUNTIF(Matches[JOURNEY],"=" &amp; $B72 &amp; " to " &amp; BA$11)&gt;0,"X","-"),"")</f>
        <v/>
      </c>
      <c r="BB72" s="101" t="str">
        <f>IF(AND($B72&lt;&gt;"",BB$11&lt;&gt;""),IF(COUNTIF(Matches[JOURNEY],"=" &amp; $B72 &amp; " to " &amp; BB$11)&gt;0,"X","-"),"")</f>
        <v/>
      </c>
      <c r="BC72" s="101" t="str">
        <f>IF(AND($B72&lt;&gt;"",BC$11&lt;&gt;""),IF(COUNTIF(Matches[JOURNEY],"=" &amp; $B72 &amp; " to " &amp; BC$11)&gt;0,"X","-"),"")</f>
        <v/>
      </c>
      <c r="BD72" s="101" t="str">
        <f>IF(AND($B72&lt;&gt;"",BD$11&lt;&gt;""),IF(COUNTIF(Matches[JOURNEY],"=" &amp; $B72 &amp; " to " &amp; BD$11)&gt;0,"X","-"),"")</f>
        <v/>
      </c>
      <c r="BE72" s="101" t="str">
        <f>IF(AND($B72&lt;&gt;"",BE$11&lt;&gt;""),IF(COUNTIF(Matches[JOURNEY],"=" &amp; $B72 &amp; " to " &amp; BE$11)&gt;0,"X","-"),"")</f>
        <v/>
      </c>
      <c r="BF72" s="101" t="str">
        <f>IF(AND($B72&lt;&gt;"",BF$11&lt;&gt;""),IF(COUNTIF(Matches[JOURNEY],"=" &amp; $B72 &amp; " to " &amp; BF$11)&gt;0,"X","-"),"")</f>
        <v/>
      </c>
      <c r="BG72" s="101" t="str">
        <f>IF(AND($B72&lt;&gt;"",BG$11&lt;&gt;""),IF(COUNTIF(Matches[JOURNEY],"=" &amp; $B72 &amp; " to " &amp; BG$11)&gt;0,"X","-"),"")</f>
        <v/>
      </c>
      <c r="BH72" s="101" t="str">
        <f>IF(AND($B72&lt;&gt;"",BH$11&lt;&gt;""),IF(COUNTIF(Matches[JOURNEY],"=" &amp; $B72 &amp; " to " &amp; BH$11)&gt;0,"X","-"),"")</f>
        <v/>
      </c>
      <c r="BI72" s="101" t="str">
        <f>IF(AND($B72&lt;&gt;"",BI$11&lt;&gt;""),IF(COUNTIF(Matches[JOURNEY],"=" &amp; $B72 &amp; " to " &amp; BI$11)&gt;0,"X","-"),"")</f>
        <v/>
      </c>
      <c r="BJ72" s="101" t="str">
        <f>IF(AND($B72&lt;&gt;"",BJ$11&lt;&gt;""),IF(COUNTIF(Matches[JOURNEY],"=" &amp; $B72 &amp; " to " &amp; BJ$11)&gt;0,"X","-"),"")</f>
        <v/>
      </c>
      <c r="BK72" s="101" t="str">
        <f>IF(AND($B72&lt;&gt;"",BK$11&lt;&gt;""),IF(COUNTIF(Matches[JOURNEY],"=" &amp; $B72 &amp; " to " &amp; BK$11)&gt;0,"X","-"),"")</f>
        <v/>
      </c>
      <c r="BL72" s="101" t="str">
        <f>IF(AND($B72&lt;&gt;"",BL$11&lt;&gt;""),IF(COUNTIF(Matches[JOURNEY],"=" &amp; $B72 &amp; " to " &amp; BL$11)&gt;0,"X","-"),"")</f>
        <v/>
      </c>
      <c r="BM72" s="101" t="str">
        <f>IF(AND($B72&lt;&gt;"",BM$11&lt;&gt;""),IF(COUNTIF(Matches[JOURNEY],"=" &amp; $B72 &amp; " to " &amp; BM$11)&gt;0,"X","-"),"")</f>
        <v/>
      </c>
      <c r="BN72" s="101" t="str">
        <f>IF(AND($B72&lt;&gt;"",BN$11&lt;&gt;""),IF(COUNTIF(Matches[JOURNEY],"=" &amp; $B72 &amp; " to " &amp; BN$11)&gt;0,"X","-"),"")</f>
        <v/>
      </c>
      <c r="BO72" s="101" t="str">
        <f>IF(AND($B72&lt;&gt;"",BO$11&lt;&gt;""),IF(COUNTIF(Matches[JOURNEY],"=" &amp; $B72 &amp; " to " &amp; BO$11)&gt;0,"X","-"),"")</f>
        <v/>
      </c>
      <c r="BP72" s="101" t="str">
        <f>IF(AND($B72&lt;&gt;"",BP$11&lt;&gt;""),IF(COUNTIF(Matches[JOURNEY],"=" &amp; $B72 &amp; " to " &amp; BP$11)&gt;0,"X","-"),"")</f>
        <v/>
      </c>
      <c r="BQ72" s="102">
        <f t="shared" ca="1" si="6"/>
        <v>0</v>
      </c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</row>
    <row r="73" spans="1:101" ht="21">
      <c r="A73" s="99" t="str">
        <f t="shared" si="7"/>
        <v/>
      </c>
      <c r="B73" s="100"/>
      <c r="C73" s="101" t="str">
        <f ca="1">IF(AND($B73&lt;&gt;"",C$11&lt;&gt;""),IF(COUNTIF(Matches[JOURNEY],"=" &amp; $B73 &amp; " to " &amp; C$11)&gt;0,"X","-"),"")</f>
        <v/>
      </c>
      <c r="D73" s="101" t="str">
        <f ca="1">IF(AND($B73&lt;&gt;"",D$11&lt;&gt;""),IF(COUNTIF(Matches[JOURNEY],"=" &amp; $B73 &amp; " to " &amp; D$11)&gt;0,"X","-"),"")</f>
        <v/>
      </c>
      <c r="E73" s="101" t="str">
        <f ca="1">IF(AND($B73&lt;&gt;"",E$11&lt;&gt;""),IF(COUNTIF(Matches[JOURNEY],"=" &amp; $B73 &amp; " to " &amp; E$11)&gt;0,"X","-"),"")</f>
        <v/>
      </c>
      <c r="F73" s="101" t="str">
        <f ca="1">IF(AND($B73&lt;&gt;"",F$11&lt;&gt;""),IF(COUNTIF(Matches[JOURNEY],"=" &amp; $B73 &amp; " to " &amp; F$11)&gt;0,"X","-"),"")</f>
        <v/>
      </c>
      <c r="G73" s="101" t="str">
        <f ca="1">IF(AND($B73&lt;&gt;"",G$11&lt;&gt;""),IF(COUNTIF(Matches[JOURNEY],"=" &amp; $B73 &amp; " to " &amp; G$11)&gt;0,"X","-"),"")</f>
        <v/>
      </c>
      <c r="H73" s="101" t="str">
        <f ca="1">IF(AND($B73&lt;&gt;"",H$11&lt;&gt;""),IF(COUNTIF(Matches[JOURNEY],"=" &amp; $B73 &amp; " to " &amp; H$11)&gt;0,"X","-"),"")</f>
        <v/>
      </c>
      <c r="I73" s="101" t="str">
        <f ca="1">IF(AND($B73&lt;&gt;"",I$11&lt;&gt;""),IF(COUNTIF(Matches[JOURNEY],"=" &amp; $B73 &amp; " to " &amp; I$11)&gt;0,"X","-"),"")</f>
        <v/>
      </c>
      <c r="J73" s="101" t="str">
        <f ca="1">IF(AND($B73&lt;&gt;"",J$11&lt;&gt;""),IF(COUNTIF(Matches[JOURNEY],"=" &amp; $B73 &amp; " to " &amp; J$11)&gt;0,"X","-"),"")</f>
        <v/>
      </c>
      <c r="K73" s="101" t="str">
        <f ca="1">IF(AND($B73&lt;&gt;"",K$11&lt;&gt;""),IF(COUNTIF(Matches[JOURNEY],"=" &amp; $B73 &amp; " to " &amp; K$11)&gt;0,"X","-"),"")</f>
        <v/>
      </c>
      <c r="L73" s="101" t="str">
        <f ca="1">IF(AND($B73&lt;&gt;"",L$11&lt;&gt;""),IF(COUNTIF(Matches[JOURNEY],"=" &amp; $B73 &amp; " to " &amp; L$11)&gt;0,"X","-"),"")</f>
        <v/>
      </c>
      <c r="M73" s="101" t="str">
        <f ca="1">IF(AND($B73&lt;&gt;"",M$11&lt;&gt;""),IF(COUNTIF(Matches[JOURNEY],"=" &amp; $B73 &amp; " to " &amp; M$11)&gt;0,"X","-"),"")</f>
        <v/>
      </c>
      <c r="N73" s="101" t="str">
        <f>IF(AND($B73&lt;&gt;"",N$11&lt;&gt;""),IF(COUNTIF(Matches[JOURNEY],"=" &amp; $B73 &amp; " to " &amp; N$11)&gt;0,"X","-"),"")</f>
        <v/>
      </c>
      <c r="O73" s="101" t="str">
        <f>IF(AND($B73&lt;&gt;"",O$11&lt;&gt;""),IF(COUNTIF(Matches[JOURNEY],"=" &amp; $B73 &amp; " to " &amp; O$11)&gt;0,"X","-"),"")</f>
        <v/>
      </c>
      <c r="P73" s="101" t="str">
        <f>IF(AND($B73&lt;&gt;"",P$11&lt;&gt;""),IF(COUNTIF(Matches[JOURNEY],"=" &amp; $B73 &amp; " to " &amp; P$11)&gt;0,"X","-"),"")</f>
        <v/>
      </c>
      <c r="Q73" s="101" t="str">
        <f>IF(AND($B73&lt;&gt;"",Q$11&lt;&gt;""),IF(COUNTIF(Matches[JOURNEY],"=" &amp; $B73 &amp; " to " &amp; Q$11)&gt;0,"X","-"),"")</f>
        <v/>
      </c>
      <c r="R73" s="101" t="str">
        <f>IF(AND($B73&lt;&gt;"",R$11&lt;&gt;""),IF(COUNTIF(Matches[JOURNEY],"=" &amp; $B73 &amp; " to " &amp; R$11)&gt;0,"X","-"),"")</f>
        <v/>
      </c>
      <c r="S73" s="101" t="str">
        <f>IF(AND($B73&lt;&gt;"",S$11&lt;&gt;""),IF(COUNTIF(Matches[JOURNEY],"=" &amp; $B73 &amp; " to " &amp; S$11)&gt;0,"X","-"),"")</f>
        <v/>
      </c>
      <c r="T73" s="101" t="str">
        <f>IF(AND($B73&lt;&gt;"",T$11&lt;&gt;""),IF(COUNTIF(Matches[JOURNEY],"=" &amp; $B73 &amp; " to " &amp; T$11)&gt;0,"X","-"),"")</f>
        <v/>
      </c>
      <c r="U73" s="101" t="str">
        <f>IF(AND($B73&lt;&gt;"",U$11&lt;&gt;""),IF(COUNTIF(Matches[JOURNEY],"=" &amp; $B73 &amp; " to " &amp; U$11)&gt;0,"X","-"),"")</f>
        <v/>
      </c>
      <c r="V73" s="101" t="str">
        <f>IF(AND($B73&lt;&gt;"",V$11&lt;&gt;""),IF(COUNTIF(Matches[JOURNEY],"=" &amp; $B73 &amp; " to " &amp; V$11)&gt;0,"X","-"),"")</f>
        <v/>
      </c>
      <c r="W73" s="101" t="str">
        <f>IF(AND($B73&lt;&gt;"",W$11&lt;&gt;""),IF(COUNTIF(Matches[JOURNEY],"=" &amp; $B73 &amp; " to " &amp; W$11)&gt;0,"X","-"),"")</f>
        <v/>
      </c>
      <c r="X73" s="101" t="str">
        <f>IF(AND($B73&lt;&gt;"",X$11&lt;&gt;""),IF(COUNTIF(Matches[JOURNEY],"=" &amp; $B73 &amp; " to " &amp; X$11)&gt;0,"X","-"),"")</f>
        <v/>
      </c>
      <c r="Y73" s="101" t="str">
        <f>IF(AND($B73&lt;&gt;"",Y$11&lt;&gt;""),IF(COUNTIF(Matches[JOURNEY],"=" &amp; $B73 &amp; " to " &amp; Y$11)&gt;0,"X","-"),"")</f>
        <v/>
      </c>
      <c r="Z73" s="101" t="str">
        <f>IF(AND($B73&lt;&gt;"",Z$11&lt;&gt;""),IF(COUNTIF(Matches[JOURNEY],"=" &amp; $B73 &amp; " to " &amp; Z$11)&gt;0,"X","-"),"")</f>
        <v/>
      </c>
      <c r="AA73" s="101" t="str">
        <f>IF(AND($B73&lt;&gt;"",AA$11&lt;&gt;""),IF(COUNTIF(Matches[JOURNEY],"=" &amp; $B73 &amp; " to " &amp; AA$11)&gt;0,"X","-"),"")</f>
        <v/>
      </c>
      <c r="AB73" s="101" t="str">
        <f>IF(AND($B73&lt;&gt;"",AB$11&lt;&gt;""),IF(COUNTIF(Matches[JOURNEY],"=" &amp; $B73 &amp; " to " &amp; AB$11)&gt;0,"X","-"),"")</f>
        <v/>
      </c>
      <c r="AC73" s="101" t="str">
        <f>IF(AND($B73&lt;&gt;"",AC$11&lt;&gt;""),IF(COUNTIF(Matches[JOURNEY],"=" &amp; $B73 &amp; " to " &amp; AC$11)&gt;0,"X","-"),"")</f>
        <v/>
      </c>
      <c r="AD73" s="101" t="str">
        <f>IF(AND($B73&lt;&gt;"",AD$11&lt;&gt;""),IF(COUNTIF(Matches[JOURNEY],"=" &amp; $B73 &amp; " to " &amp; AD$11)&gt;0,"X","-"),"")</f>
        <v/>
      </c>
      <c r="AE73" s="101" t="str">
        <f>IF(AND($B73&lt;&gt;"",AE$11&lt;&gt;""),IF(COUNTIF(Matches[JOURNEY],"=" &amp; $B73 &amp; " to " &amp; AE$11)&gt;0,"X","-"),"")</f>
        <v/>
      </c>
      <c r="AF73" s="101" t="str">
        <f>IF(AND($B73&lt;&gt;"",AF$11&lt;&gt;""),IF(COUNTIF(Matches[JOURNEY],"=" &amp; $B73 &amp; " to " &amp; AF$11)&gt;0,"X","-"),"")</f>
        <v/>
      </c>
      <c r="AG73" s="101" t="str">
        <f>IF(AND($B73&lt;&gt;"",AG$11&lt;&gt;""),IF(COUNTIF(Matches[JOURNEY],"=" &amp; $B73 &amp; " to " &amp; AG$11)&gt;0,"X","-"),"")</f>
        <v/>
      </c>
      <c r="AH73" s="101" t="str">
        <f>IF(AND($B73&lt;&gt;"",AH$11&lt;&gt;""),IF(COUNTIF(Matches[JOURNEY],"=" &amp; $B73 &amp; " to " &amp; AH$11)&gt;0,"X","-"),"")</f>
        <v/>
      </c>
      <c r="AI73" s="101" t="str">
        <f>IF(AND($B73&lt;&gt;"",AI$11&lt;&gt;""),IF(COUNTIF(Matches[JOURNEY],"=" &amp; $B73 &amp; " to " &amp; AI$11)&gt;0,"X","-"),"")</f>
        <v/>
      </c>
      <c r="AJ73" s="101" t="str">
        <f>IF(AND($B73&lt;&gt;"",AJ$11&lt;&gt;""),IF(COUNTIF(Matches[JOURNEY],"=" &amp; $B73 &amp; " to " &amp; AJ$11)&gt;0,"X","-"),"")</f>
        <v/>
      </c>
      <c r="AK73" s="101" t="str">
        <f>IF(AND($B73&lt;&gt;"",AK$11&lt;&gt;""),IF(COUNTIF(Matches[JOURNEY],"=" &amp; $B73 &amp; " to " &amp; AK$11)&gt;0,"X","-"),"")</f>
        <v/>
      </c>
      <c r="AL73" s="101" t="str">
        <f>IF(AND($B73&lt;&gt;"",AL$11&lt;&gt;""),IF(COUNTIF(Matches[JOURNEY],"=" &amp; $B73 &amp; " to " &amp; AL$11)&gt;0,"X","-"),"")</f>
        <v/>
      </c>
      <c r="AM73" s="101" t="str">
        <f>IF(AND($B73&lt;&gt;"",AM$11&lt;&gt;""),IF(COUNTIF(Matches[JOURNEY],"=" &amp; $B73 &amp; " to " &amp; AM$11)&gt;0,"X","-"),"")</f>
        <v/>
      </c>
      <c r="AN73" s="101" t="str">
        <f>IF(AND($B73&lt;&gt;"",AN$11&lt;&gt;""),IF(COUNTIF(Matches[JOURNEY],"=" &amp; $B73 &amp; " to " &amp; AN$11)&gt;0,"X","-"),"")</f>
        <v/>
      </c>
      <c r="AO73" s="101" t="str">
        <f>IF(AND($B73&lt;&gt;"",AO$11&lt;&gt;""),IF(COUNTIF(Matches[JOURNEY],"=" &amp; $B73 &amp; " to " &amp; AO$11)&gt;0,"X","-"),"")</f>
        <v/>
      </c>
      <c r="AP73" s="101" t="str">
        <f>IF(AND($B73&lt;&gt;"",AP$11&lt;&gt;""),IF(COUNTIF(Matches[JOURNEY],"=" &amp; $B73 &amp; " to " &amp; AP$11)&gt;0,"X","-"),"")</f>
        <v/>
      </c>
      <c r="AQ73" s="101" t="str">
        <f>IF(AND($B73&lt;&gt;"",AQ$11&lt;&gt;""),IF(COUNTIF(Matches[JOURNEY],"=" &amp; $B73 &amp; " to " &amp; AQ$11)&gt;0,"X","-"),"")</f>
        <v/>
      </c>
      <c r="AR73" s="101" t="str">
        <f>IF(AND($B73&lt;&gt;"",AR$11&lt;&gt;""),IF(COUNTIF(Matches[JOURNEY],"=" &amp; $B73 &amp; " to " &amp; AR$11)&gt;0,"X","-"),"")</f>
        <v/>
      </c>
      <c r="AS73" s="101" t="str">
        <f>IF(AND($B73&lt;&gt;"",AS$11&lt;&gt;""),IF(COUNTIF(Matches[JOURNEY],"=" &amp; $B73 &amp; " to " &amp; AS$11)&gt;0,"X","-"),"")</f>
        <v/>
      </c>
      <c r="AT73" s="101" t="str">
        <f>IF(AND($B73&lt;&gt;"",AT$11&lt;&gt;""),IF(COUNTIF(Matches[JOURNEY],"=" &amp; $B73 &amp; " to " &amp; AT$11)&gt;0,"X","-"),"")</f>
        <v/>
      </c>
      <c r="AU73" s="101" t="str">
        <f>IF(AND($B73&lt;&gt;"",AU$11&lt;&gt;""),IF(COUNTIF(Matches[JOURNEY],"=" &amp; $B73 &amp; " to " &amp; AU$11)&gt;0,"X","-"),"")</f>
        <v/>
      </c>
      <c r="AV73" s="101" t="str">
        <f>IF(AND($B73&lt;&gt;"",AV$11&lt;&gt;""),IF(COUNTIF(Matches[JOURNEY],"=" &amp; $B73 &amp; " to " &amp; AV$11)&gt;0,"X","-"),"")</f>
        <v/>
      </c>
      <c r="AW73" s="101" t="str">
        <f>IF(AND($B73&lt;&gt;"",AW$11&lt;&gt;""),IF(COUNTIF(Matches[JOURNEY],"=" &amp; $B73 &amp; " to " &amp; AW$11)&gt;0,"X","-"),"")</f>
        <v/>
      </c>
      <c r="AX73" s="101" t="str">
        <f>IF(AND($B73&lt;&gt;"",AX$11&lt;&gt;""),IF(COUNTIF(Matches[JOURNEY],"=" &amp; $B73 &amp; " to " &amp; AX$11)&gt;0,"X","-"),"")</f>
        <v/>
      </c>
      <c r="AY73" s="101" t="str">
        <f>IF(AND($B73&lt;&gt;"",AY$11&lt;&gt;""),IF(COUNTIF(Matches[JOURNEY],"=" &amp; $B73 &amp; " to " &amp; AY$11)&gt;0,"X","-"),"")</f>
        <v/>
      </c>
      <c r="AZ73" s="101" t="str">
        <f>IF(AND($B73&lt;&gt;"",AZ$11&lt;&gt;""),IF(COUNTIF(Matches[JOURNEY],"=" &amp; $B73 &amp; " to " &amp; AZ$11)&gt;0,"X","-"),"")</f>
        <v/>
      </c>
      <c r="BA73" s="101" t="str">
        <f>IF(AND($B73&lt;&gt;"",BA$11&lt;&gt;""),IF(COUNTIF(Matches[JOURNEY],"=" &amp; $B73 &amp; " to " &amp; BA$11)&gt;0,"X","-"),"")</f>
        <v/>
      </c>
      <c r="BB73" s="101" t="str">
        <f>IF(AND($B73&lt;&gt;"",BB$11&lt;&gt;""),IF(COUNTIF(Matches[JOURNEY],"=" &amp; $B73 &amp; " to " &amp; BB$11)&gt;0,"X","-"),"")</f>
        <v/>
      </c>
      <c r="BC73" s="101" t="str">
        <f>IF(AND($B73&lt;&gt;"",BC$11&lt;&gt;""),IF(COUNTIF(Matches[JOURNEY],"=" &amp; $B73 &amp; " to " &amp; BC$11)&gt;0,"X","-"),"")</f>
        <v/>
      </c>
      <c r="BD73" s="101" t="str">
        <f>IF(AND($B73&lt;&gt;"",BD$11&lt;&gt;""),IF(COUNTIF(Matches[JOURNEY],"=" &amp; $B73 &amp; " to " &amp; BD$11)&gt;0,"X","-"),"")</f>
        <v/>
      </c>
      <c r="BE73" s="101" t="str">
        <f>IF(AND($B73&lt;&gt;"",BE$11&lt;&gt;""),IF(COUNTIF(Matches[JOURNEY],"=" &amp; $B73 &amp; " to " &amp; BE$11)&gt;0,"X","-"),"")</f>
        <v/>
      </c>
      <c r="BF73" s="101" t="str">
        <f>IF(AND($B73&lt;&gt;"",BF$11&lt;&gt;""),IF(COUNTIF(Matches[JOURNEY],"=" &amp; $B73 &amp; " to " &amp; BF$11)&gt;0,"X","-"),"")</f>
        <v/>
      </c>
      <c r="BG73" s="101" t="str">
        <f>IF(AND($B73&lt;&gt;"",BG$11&lt;&gt;""),IF(COUNTIF(Matches[JOURNEY],"=" &amp; $B73 &amp; " to " &amp; BG$11)&gt;0,"X","-"),"")</f>
        <v/>
      </c>
      <c r="BH73" s="101" t="str">
        <f>IF(AND($B73&lt;&gt;"",BH$11&lt;&gt;""),IF(COUNTIF(Matches[JOURNEY],"=" &amp; $B73 &amp; " to " &amp; BH$11)&gt;0,"X","-"),"")</f>
        <v/>
      </c>
      <c r="BI73" s="101" t="str">
        <f>IF(AND($B73&lt;&gt;"",BI$11&lt;&gt;""),IF(COUNTIF(Matches[JOURNEY],"=" &amp; $B73 &amp; " to " &amp; BI$11)&gt;0,"X","-"),"")</f>
        <v/>
      </c>
      <c r="BJ73" s="101" t="str">
        <f>IF(AND($B73&lt;&gt;"",BJ$11&lt;&gt;""),IF(COUNTIF(Matches[JOURNEY],"=" &amp; $B73 &amp; " to " &amp; BJ$11)&gt;0,"X","-"),"")</f>
        <v/>
      </c>
      <c r="BK73" s="101" t="str">
        <f>IF(AND($B73&lt;&gt;"",BK$11&lt;&gt;""),IF(COUNTIF(Matches[JOURNEY],"=" &amp; $B73 &amp; " to " &amp; BK$11)&gt;0,"X","-"),"")</f>
        <v/>
      </c>
      <c r="BL73" s="101" t="str">
        <f>IF(AND($B73&lt;&gt;"",BL$11&lt;&gt;""),IF(COUNTIF(Matches[JOURNEY],"=" &amp; $B73 &amp; " to " &amp; BL$11)&gt;0,"X","-"),"")</f>
        <v/>
      </c>
      <c r="BM73" s="101" t="str">
        <f>IF(AND($B73&lt;&gt;"",BM$11&lt;&gt;""),IF(COUNTIF(Matches[JOURNEY],"=" &amp; $B73 &amp; " to " &amp; BM$11)&gt;0,"X","-"),"")</f>
        <v/>
      </c>
      <c r="BN73" s="101" t="str">
        <f>IF(AND($B73&lt;&gt;"",BN$11&lt;&gt;""),IF(COUNTIF(Matches[JOURNEY],"=" &amp; $B73 &amp; " to " &amp; BN$11)&gt;0,"X","-"),"")</f>
        <v/>
      </c>
      <c r="BO73" s="101" t="str">
        <f>IF(AND($B73&lt;&gt;"",BO$11&lt;&gt;""),IF(COUNTIF(Matches[JOURNEY],"=" &amp; $B73 &amp; " to " &amp; BO$11)&gt;0,"X","-"),"")</f>
        <v/>
      </c>
      <c r="BP73" s="101" t="str">
        <f>IF(AND($B73&lt;&gt;"",BP$11&lt;&gt;""),IF(COUNTIF(Matches[JOURNEY],"=" &amp; $B73 &amp; " to " &amp; BP$11)&gt;0,"X","-"),"")</f>
        <v/>
      </c>
      <c r="BQ73" s="102">
        <f t="shared" ca="1" si="6"/>
        <v>0</v>
      </c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</row>
    <row r="74" spans="1:101" ht="21">
      <c r="A74" s="99" t="str">
        <f t="shared" si="7"/>
        <v/>
      </c>
      <c r="B74" s="100"/>
      <c r="C74" s="101" t="str">
        <f ca="1">IF(AND($B74&lt;&gt;"",C$11&lt;&gt;""),IF(COUNTIF(Matches[JOURNEY],"=" &amp; $B74 &amp; " to " &amp; C$11)&gt;0,"X","-"),"")</f>
        <v/>
      </c>
      <c r="D74" s="101" t="str">
        <f ca="1">IF(AND($B74&lt;&gt;"",D$11&lt;&gt;""),IF(COUNTIF(Matches[JOURNEY],"=" &amp; $B74 &amp; " to " &amp; D$11)&gt;0,"X","-"),"")</f>
        <v/>
      </c>
      <c r="E74" s="101" t="str">
        <f ca="1">IF(AND($B74&lt;&gt;"",E$11&lt;&gt;""),IF(COUNTIF(Matches[JOURNEY],"=" &amp; $B74 &amp; " to " &amp; E$11)&gt;0,"X","-"),"")</f>
        <v/>
      </c>
      <c r="F74" s="101" t="str">
        <f ca="1">IF(AND($B74&lt;&gt;"",F$11&lt;&gt;""),IF(COUNTIF(Matches[JOURNEY],"=" &amp; $B74 &amp; " to " &amp; F$11)&gt;0,"X","-"),"")</f>
        <v/>
      </c>
      <c r="G74" s="101" t="str">
        <f ca="1">IF(AND($B74&lt;&gt;"",G$11&lt;&gt;""),IF(COUNTIF(Matches[JOURNEY],"=" &amp; $B74 &amp; " to " &amp; G$11)&gt;0,"X","-"),"")</f>
        <v/>
      </c>
      <c r="H74" s="101" t="str">
        <f ca="1">IF(AND($B74&lt;&gt;"",H$11&lt;&gt;""),IF(COUNTIF(Matches[JOURNEY],"=" &amp; $B74 &amp; " to " &amp; H$11)&gt;0,"X","-"),"")</f>
        <v/>
      </c>
      <c r="I74" s="101" t="str">
        <f ca="1">IF(AND($B74&lt;&gt;"",I$11&lt;&gt;""),IF(COUNTIF(Matches[JOURNEY],"=" &amp; $B74 &amp; " to " &amp; I$11)&gt;0,"X","-"),"")</f>
        <v/>
      </c>
      <c r="J74" s="101" t="str">
        <f ca="1">IF(AND($B74&lt;&gt;"",J$11&lt;&gt;""),IF(COUNTIF(Matches[JOURNEY],"=" &amp; $B74 &amp; " to " &amp; J$11)&gt;0,"X","-"),"")</f>
        <v/>
      </c>
      <c r="K74" s="101" t="str">
        <f ca="1">IF(AND($B74&lt;&gt;"",K$11&lt;&gt;""),IF(COUNTIF(Matches[JOURNEY],"=" &amp; $B74 &amp; " to " &amp; K$11)&gt;0,"X","-"),"")</f>
        <v/>
      </c>
      <c r="L74" s="101" t="str">
        <f ca="1">IF(AND($B74&lt;&gt;"",L$11&lt;&gt;""),IF(COUNTIF(Matches[JOURNEY],"=" &amp; $B74 &amp; " to " &amp; L$11)&gt;0,"X","-"),"")</f>
        <v/>
      </c>
      <c r="M74" s="101" t="str">
        <f ca="1">IF(AND($B74&lt;&gt;"",M$11&lt;&gt;""),IF(COUNTIF(Matches[JOURNEY],"=" &amp; $B74 &amp; " to " &amp; M$11)&gt;0,"X","-"),"")</f>
        <v/>
      </c>
      <c r="N74" s="101" t="str">
        <f>IF(AND($B74&lt;&gt;"",N$11&lt;&gt;""),IF(COUNTIF(Matches[JOURNEY],"=" &amp; $B74 &amp; " to " &amp; N$11)&gt;0,"X","-"),"")</f>
        <v/>
      </c>
      <c r="O74" s="101" t="str">
        <f>IF(AND($B74&lt;&gt;"",O$11&lt;&gt;""),IF(COUNTIF(Matches[JOURNEY],"=" &amp; $B74 &amp; " to " &amp; O$11)&gt;0,"X","-"),"")</f>
        <v/>
      </c>
      <c r="P74" s="101" t="str">
        <f>IF(AND($B74&lt;&gt;"",P$11&lt;&gt;""),IF(COUNTIF(Matches[JOURNEY],"=" &amp; $B74 &amp; " to " &amp; P$11)&gt;0,"X","-"),"")</f>
        <v/>
      </c>
      <c r="Q74" s="101" t="str">
        <f>IF(AND($B74&lt;&gt;"",Q$11&lt;&gt;""),IF(COUNTIF(Matches[JOURNEY],"=" &amp; $B74 &amp; " to " &amp; Q$11)&gt;0,"X","-"),"")</f>
        <v/>
      </c>
      <c r="R74" s="101" t="str">
        <f>IF(AND($B74&lt;&gt;"",R$11&lt;&gt;""),IF(COUNTIF(Matches[JOURNEY],"=" &amp; $B74 &amp; " to " &amp; R$11)&gt;0,"X","-"),"")</f>
        <v/>
      </c>
      <c r="S74" s="101" t="str">
        <f>IF(AND($B74&lt;&gt;"",S$11&lt;&gt;""),IF(COUNTIF(Matches[JOURNEY],"=" &amp; $B74 &amp; " to " &amp; S$11)&gt;0,"X","-"),"")</f>
        <v/>
      </c>
      <c r="T74" s="101" t="str">
        <f>IF(AND($B74&lt;&gt;"",T$11&lt;&gt;""),IF(COUNTIF(Matches[JOURNEY],"=" &amp; $B74 &amp; " to " &amp; T$11)&gt;0,"X","-"),"")</f>
        <v/>
      </c>
      <c r="U74" s="101" t="str">
        <f>IF(AND($B74&lt;&gt;"",U$11&lt;&gt;""),IF(COUNTIF(Matches[JOURNEY],"=" &amp; $B74 &amp; " to " &amp; U$11)&gt;0,"X","-"),"")</f>
        <v/>
      </c>
      <c r="V74" s="101" t="str">
        <f>IF(AND($B74&lt;&gt;"",V$11&lt;&gt;""),IF(COUNTIF(Matches[JOURNEY],"=" &amp; $B74 &amp; " to " &amp; V$11)&gt;0,"X","-"),"")</f>
        <v/>
      </c>
      <c r="W74" s="101" t="str">
        <f>IF(AND($B74&lt;&gt;"",W$11&lt;&gt;""),IF(COUNTIF(Matches[JOURNEY],"=" &amp; $B74 &amp; " to " &amp; W$11)&gt;0,"X","-"),"")</f>
        <v/>
      </c>
      <c r="X74" s="101" t="str">
        <f>IF(AND($B74&lt;&gt;"",X$11&lt;&gt;""),IF(COUNTIF(Matches[JOURNEY],"=" &amp; $B74 &amp; " to " &amp; X$11)&gt;0,"X","-"),"")</f>
        <v/>
      </c>
      <c r="Y74" s="101" t="str">
        <f>IF(AND($B74&lt;&gt;"",Y$11&lt;&gt;""),IF(COUNTIF(Matches[JOURNEY],"=" &amp; $B74 &amp; " to " &amp; Y$11)&gt;0,"X","-"),"")</f>
        <v/>
      </c>
      <c r="Z74" s="101" t="str">
        <f>IF(AND($B74&lt;&gt;"",Z$11&lt;&gt;""),IF(COUNTIF(Matches[JOURNEY],"=" &amp; $B74 &amp; " to " &amp; Z$11)&gt;0,"X","-"),"")</f>
        <v/>
      </c>
      <c r="AA74" s="101" t="str">
        <f>IF(AND($B74&lt;&gt;"",AA$11&lt;&gt;""),IF(COUNTIF(Matches[JOURNEY],"=" &amp; $B74 &amp; " to " &amp; AA$11)&gt;0,"X","-"),"")</f>
        <v/>
      </c>
      <c r="AB74" s="101" t="str">
        <f>IF(AND($B74&lt;&gt;"",AB$11&lt;&gt;""),IF(COUNTIF(Matches[JOURNEY],"=" &amp; $B74 &amp; " to " &amp; AB$11)&gt;0,"X","-"),"")</f>
        <v/>
      </c>
      <c r="AC74" s="101" t="str">
        <f>IF(AND($B74&lt;&gt;"",AC$11&lt;&gt;""),IF(COUNTIF(Matches[JOURNEY],"=" &amp; $B74 &amp; " to " &amp; AC$11)&gt;0,"X","-"),"")</f>
        <v/>
      </c>
      <c r="AD74" s="101" t="str">
        <f>IF(AND($B74&lt;&gt;"",AD$11&lt;&gt;""),IF(COUNTIF(Matches[JOURNEY],"=" &amp; $B74 &amp; " to " &amp; AD$11)&gt;0,"X","-"),"")</f>
        <v/>
      </c>
      <c r="AE74" s="101" t="str">
        <f>IF(AND($B74&lt;&gt;"",AE$11&lt;&gt;""),IF(COUNTIF(Matches[JOURNEY],"=" &amp; $B74 &amp; " to " &amp; AE$11)&gt;0,"X","-"),"")</f>
        <v/>
      </c>
      <c r="AF74" s="101" t="str">
        <f>IF(AND($B74&lt;&gt;"",AF$11&lt;&gt;""),IF(COUNTIF(Matches[JOURNEY],"=" &amp; $B74 &amp; " to " &amp; AF$11)&gt;0,"X","-"),"")</f>
        <v/>
      </c>
      <c r="AG74" s="101" t="str">
        <f>IF(AND($B74&lt;&gt;"",AG$11&lt;&gt;""),IF(COUNTIF(Matches[JOURNEY],"=" &amp; $B74 &amp; " to " &amp; AG$11)&gt;0,"X","-"),"")</f>
        <v/>
      </c>
      <c r="AH74" s="101" t="str">
        <f>IF(AND($B74&lt;&gt;"",AH$11&lt;&gt;""),IF(COUNTIF(Matches[JOURNEY],"=" &amp; $B74 &amp; " to " &amp; AH$11)&gt;0,"X","-"),"")</f>
        <v/>
      </c>
      <c r="AI74" s="101" t="str">
        <f>IF(AND($B74&lt;&gt;"",AI$11&lt;&gt;""),IF(COUNTIF(Matches[JOURNEY],"=" &amp; $B74 &amp; " to " &amp; AI$11)&gt;0,"X","-"),"")</f>
        <v/>
      </c>
      <c r="AJ74" s="101" t="str">
        <f>IF(AND($B74&lt;&gt;"",AJ$11&lt;&gt;""),IF(COUNTIF(Matches[JOURNEY],"=" &amp; $B74 &amp; " to " &amp; AJ$11)&gt;0,"X","-"),"")</f>
        <v/>
      </c>
      <c r="AK74" s="101" t="str">
        <f>IF(AND($B74&lt;&gt;"",AK$11&lt;&gt;""),IF(COUNTIF(Matches[JOURNEY],"=" &amp; $B74 &amp; " to " &amp; AK$11)&gt;0,"X","-"),"")</f>
        <v/>
      </c>
      <c r="AL74" s="101" t="str">
        <f>IF(AND($B74&lt;&gt;"",AL$11&lt;&gt;""),IF(COUNTIF(Matches[JOURNEY],"=" &amp; $B74 &amp; " to " &amp; AL$11)&gt;0,"X","-"),"")</f>
        <v/>
      </c>
      <c r="AM74" s="101" t="str">
        <f>IF(AND($B74&lt;&gt;"",AM$11&lt;&gt;""),IF(COUNTIF(Matches[JOURNEY],"=" &amp; $B74 &amp; " to " &amp; AM$11)&gt;0,"X","-"),"")</f>
        <v/>
      </c>
      <c r="AN74" s="101" t="str">
        <f>IF(AND($B74&lt;&gt;"",AN$11&lt;&gt;""),IF(COUNTIF(Matches[JOURNEY],"=" &amp; $B74 &amp; " to " &amp; AN$11)&gt;0,"X","-"),"")</f>
        <v/>
      </c>
      <c r="AO74" s="101" t="str">
        <f>IF(AND($B74&lt;&gt;"",AO$11&lt;&gt;""),IF(COUNTIF(Matches[JOURNEY],"=" &amp; $B74 &amp; " to " &amp; AO$11)&gt;0,"X","-"),"")</f>
        <v/>
      </c>
      <c r="AP74" s="101" t="str">
        <f>IF(AND($B74&lt;&gt;"",AP$11&lt;&gt;""),IF(COUNTIF(Matches[JOURNEY],"=" &amp; $B74 &amp; " to " &amp; AP$11)&gt;0,"X","-"),"")</f>
        <v/>
      </c>
      <c r="AQ74" s="101" t="str">
        <f>IF(AND($B74&lt;&gt;"",AQ$11&lt;&gt;""),IF(COUNTIF(Matches[JOURNEY],"=" &amp; $B74 &amp; " to " &amp; AQ$11)&gt;0,"X","-"),"")</f>
        <v/>
      </c>
      <c r="AR74" s="101" t="str">
        <f>IF(AND($B74&lt;&gt;"",AR$11&lt;&gt;""),IF(COUNTIF(Matches[JOURNEY],"=" &amp; $B74 &amp; " to " &amp; AR$11)&gt;0,"X","-"),"")</f>
        <v/>
      </c>
      <c r="AS74" s="101" t="str">
        <f>IF(AND($B74&lt;&gt;"",AS$11&lt;&gt;""),IF(COUNTIF(Matches[JOURNEY],"=" &amp; $B74 &amp; " to " &amp; AS$11)&gt;0,"X","-"),"")</f>
        <v/>
      </c>
      <c r="AT74" s="101" t="str">
        <f>IF(AND($B74&lt;&gt;"",AT$11&lt;&gt;""),IF(COUNTIF(Matches[JOURNEY],"=" &amp; $B74 &amp; " to " &amp; AT$11)&gt;0,"X","-"),"")</f>
        <v/>
      </c>
      <c r="AU74" s="101" t="str">
        <f>IF(AND($B74&lt;&gt;"",AU$11&lt;&gt;""),IF(COUNTIF(Matches[JOURNEY],"=" &amp; $B74 &amp; " to " &amp; AU$11)&gt;0,"X","-"),"")</f>
        <v/>
      </c>
      <c r="AV74" s="101" t="str">
        <f>IF(AND($B74&lt;&gt;"",AV$11&lt;&gt;""),IF(COUNTIF(Matches[JOURNEY],"=" &amp; $B74 &amp; " to " &amp; AV$11)&gt;0,"X","-"),"")</f>
        <v/>
      </c>
      <c r="AW74" s="101" t="str">
        <f>IF(AND($B74&lt;&gt;"",AW$11&lt;&gt;""),IF(COUNTIF(Matches[JOURNEY],"=" &amp; $B74 &amp; " to " &amp; AW$11)&gt;0,"X","-"),"")</f>
        <v/>
      </c>
      <c r="AX74" s="101" t="str">
        <f>IF(AND($B74&lt;&gt;"",AX$11&lt;&gt;""),IF(COUNTIF(Matches[JOURNEY],"=" &amp; $B74 &amp; " to " &amp; AX$11)&gt;0,"X","-"),"")</f>
        <v/>
      </c>
      <c r="AY74" s="101" t="str">
        <f>IF(AND($B74&lt;&gt;"",AY$11&lt;&gt;""),IF(COUNTIF(Matches[JOURNEY],"=" &amp; $B74 &amp; " to " &amp; AY$11)&gt;0,"X","-"),"")</f>
        <v/>
      </c>
      <c r="AZ74" s="101" t="str">
        <f>IF(AND($B74&lt;&gt;"",AZ$11&lt;&gt;""),IF(COUNTIF(Matches[JOURNEY],"=" &amp; $B74 &amp; " to " &amp; AZ$11)&gt;0,"X","-"),"")</f>
        <v/>
      </c>
      <c r="BA74" s="101" t="str">
        <f>IF(AND($B74&lt;&gt;"",BA$11&lt;&gt;""),IF(COUNTIF(Matches[JOURNEY],"=" &amp; $B74 &amp; " to " &amp; BA$11)&gt;0,"X","-"),"")</f>
        <v/>
      </c>
      <c r="BB74" s="101" t="str">
        <f>IF(AND($B74&lt;&gt;"",BB$11&lt;&gt;""),IF(COUNTIF(Matches[JOURNEY],"=" &amp; $B74 &amp; " to " &amp; BB$11)&gt;0,"X","-"),"")</f>
        <v/>
      </c>
      <c r="BC74" s="101" t="str">
        <f>IF(AND($B74&lt;&gt;"",BC$11&lt;&gt;""),IF(COUNTIF(Matches[JOURNEY],"=" &amp; $B74 &amp; " to " &amp; BC$11)&gt;0,"X","-"),"")</f>
        <v/>
      </c>
      <c r="BD74" s="101" t="str">
        <f>IF(AND($B74&lt;&gt;"",BD$11&lt;&gt;""),IF(COUNTIF(Matches[JOURNEY],"=" &amp; $B74 &amp; " to " &amp; BD$11)&gt;0,"X","-"),"")</f>
        <v/>
      </c>
      <c r="BE74" s="101" t="str">
        <f>IF(AND($B74&lt;&gt;"",BE$11&lt;&gt;""),IF(COUNTIF(Matches[JOURNEY],"=" &amp; $B74 &amp; " to " &amp; BE$11)&gt;0,"X","-"),"")</f>
        <v/>
      </c>
      <c r="BF74" s="101" t="str">
        <f>IF(AND($B74&lt;&gt;"",BF$11&lt;&gt;""),IF(COUNTIF(Matches[JOURNEY],"=" &amp; $B74 &amp; " to " &amp; BF$11)&gt;0,"X","-"),"")</f>
        <v/>
      </c>
      <c r="BG74" s="101" t="str">
        <f>IF(AND($B74&lt;&gt;"",BG$11&lt;&gt;""),IF(COUNTIF(Matches[JOURNEY],"=" &amp; $B74 &amp; " to " &amp; BG$11)&gt;0,"X","-"),"")</f>
        <v/>
      </c>
      <c r="BH74" s="101" t="str">
        <f>IF(AND($B74&lt;&gt;"",BH$11&lt;&gt;""),IF(COUNTIF(Matches[JOURNEY],"=" &amp; $B74 &amp; " to " &amp; BH$11)&gt;0,"X","-"),"")</f>
        <v/>
      </c>
      <c r="BI74" s="101" t="str">
        <f>IF(AND($B74&lt;&gt;"",BI$11&lt;&gt;""),IF(COUNTIF(Matches[JOURNEY],"=" &amp; $B74 &amp; " to " &amp; BI$11)&gt;0,"X","-"),"")</f>
        <v/>
      </c>
      <c r="BJ74" s="101" t="str">
        <f>IF(AND($B74&lt;&gt;"",BJ$11&lt;&gt;""),IF(COUNTIF(Matches[JOURNEY],"=" &amp; $B74 &amp; " to " &amp; BJ$11)&gt;0,"X","-"),"")</f>
        <v/>
      </c>
      <c r="BK74" s="101" t="str">
        <f>IF(AND($B74&lt;&gt;"",BK$11&lt;&gt;""),IF(COUNTIF(Matches[JOURNEY],"=" &amp; $B74 &amp; " to " &amp; BK$11)&gt;0,"X","-"),"")</f>
        <v/>
      </c>
      <c r="BL74" s="101" t="str">
        <f>IF(AND($B74&lt;&gt;"",BL$11&lt;&gt;""),IF(COUNTIF(Matches[JOURNEY],"=" &amp; $B74 &amp; " to " &amp; BL$11)&gt;0,"X","-"),"")</f>
        <v/>
      </c>
      <c r="BM74" s="101" t="str">
        <f>IF(AND($B74&lt;&gt;"",BM$11&lt;&gt;""),IF(COUNTIF(Matches[JOURNEY],"=" &amp; $B74 &amp; " to " &amp; BM$11)&gt;0,"X","-"),"")</f>
        <v/>
      </c>
      <c r="BN74" s="101" t="str">
        <f>IF(AND($B74&lt;&gt;"",BN$11&lt;&gt;""),IF(COUNTIF(Matches[JOURNEY],"=" &amp; $B74 &amp; " to " &amp; BN$11)&gt;0,"X","-"),"")</f>
        <v/>
      </c>
      <c r="BO74" s="101" t="str">
        <f>IF(AND($B74&lt;&gt;"",BO$11&lt;&gt;""),IF(COUNTIF(Matches[JOURNEY],"=" &amp; $B74 &amp; " to " &amp; BO$11)&gt;0,"X","-"),"")</f>
        <v/>
      </c>
      <c r="BP74" s="101" t="str">
        <f>IF(AND($B74&lt;&gt;"",BP$11&lt;&gt;""),IF(COUNTIF(Matches[JOURNEY],"=" &amp; $B74 &amp; " to " &amp; BP$11)&gt;0,"X","-"),"")</f>
        <v/>
      </c>
      <c r="BQ74" s="102">
        <f t="shared" ca="1" si="6"/>
        <v>0</v>
      </c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</row>
    <row r="75" spans="1:101" ht="21">
      <c r="A75" s="99" t="str">
        <f t="shared" si="7"/>
        <v/>
      </c>
      <c r="B75" s="100"/>
      <c r="C75" s="101" t="str">
        <f ca="1">IF(AND($B75&lt;&gt;"",C$11&lt;&gt;""),IF(COUNTIF(Matches[JOURNEY],"=" &amp; $B75 &amp; " to " &amp; C$11)&gt;0,"X","-"),"")</f>
        <v/>
      </c>
      <c r="D75" s="101" t="str">
        <f ca="1">IF(AND($B75&lt;&gt;"",D$11&lt;&gt;""),IF(COUNTIF(Matches[JOURNEY],"=" &amp; $B75 &amp; " to " &amp; D$11)&gt;0,"X","-"),"")</f>
        <v/>
      </c>
      <c r="E75" s="101" t="str">
        <f ca="1">IF(AND($B75&lt;&gt;"",E$11&lt;&gt;""),IF(COUNTIF(Matches[JOURNEY],"=" &amp; $B75 &amp; " to " &amp; E$11)&gt;0,"X","-"),"")</f>
        <v/>
      </c>
      <c r="F75" s="101" t="str">
        <f ca="1">IF(AND($B75&lt;&gt;"",F$11&lt;&gt;""),IF(COUNTIF(Matches[JOURNEY],"=" &amp; $B75 &amp; " to " &amp; F$11)&gt;0,"X","-"),"")</f>
        <v/>
      </c>
      <c r="G75" s="101" t="str">
        <f ca="1">IF(AND($B75&lt;&gt;"",G$11&lt;&gt;""),IF(COUNTIF(Matches[JOURNEY],"=" &amp; $B75 &amp; " to " &amp; G$11)&gt;0,"X","-"),"")</f>
        <v/>
      </c>
      <c r="H75" s="101" t="str">
        <f ca="1">IF(AND($B75&lt;&gt;"",H$11&lt;&gt;""),IF(COUNTIF(Matches[JOURNEY],"=" &amp; $B75 &amp; " to " &amp; H$11)&gt;0,"X","-"),"")</f>
        <v/>
      </c>
      <c r="I75" s="101" t="str">
        <f ca="1">IF(AND($B75&lt;&gt;"",I$11&lt;&gt;""),IF(COUNTIF(Matches[JOURNEY],"=" &amp; $B75 &amp; " to " &amp; I$11)&gt;0,"X","-"),"")</f>
        <v/>
      </c>
      <c r="J75" s="101" t="str">
        <f ca="1">IF(AND($B75&lt;&gt;"",J$11&lt;&gt;""),IF(COUNTIF(Matches[JOURNEY],"=" &amp; $B75 &amp; " to " &amp; J$11)&gt;0,"X","-"),"")</f>
        <v/>
      </c>
      <c r="K75" s="101" t="str">
        <f ca="1">IF(AND($B75&lt;&gt;"",K$11&lt;&gt;""),IF(COUNTIF(Matches[JOURNEY],"=" &amp; $B75 &amp; " to " &amp; K$11)&gt;0,"X","-"),"")</f>
        <v/>
      </c>
      <c r="L75" s="101" t="str">
        <f ca="1">IF(AND($B75&lt;&gt;"",L$11&lt;&gt;""),IF(COUNTIF(Matches[JOURNEY],"=" &amp; $B75 &amp; " to " &amp; L$11)&gt;0,"X","-"),"")</f>
        <v/>
      </c>
      <c r="M75" s="101" t="str">
        <f ca="1">IF(AND($B75&lt;&gt;"",M$11&lt;&gt;""),IF(COUNTIF(Matches[JOURNEY],"=" &amp; $B75 &amp; " to " &amp; M$11)&gt;0,"X","-"),"")</f>
        <v/>
      </c>
      <c r="N75" s="101" t="str">
        <f>IF(AND($B75&lt;&gt;"",N$11&lt;&gt;""),IF(COUNTIF(Matches[JOURNEY],"=" &amp; $B75 &amp; " to " &amp; N$11)&gt;0,"X","-"),"")</f>
        <v/>
      </c>
      <c r="O75" s="101" t="str">
        <f>IF(AND($B75&lt;&gt;"",O$11&lt;&gt;""),IF(COUNTIF(Matches[JOURNEY],"=" &amp; $B75 &amp; " to " &amp; O$11)&gt;0,"X","-"),"")</f>
        <v/>
      </c>
      <c r="P75" s="101" t="str">
        <f>IF(AND($B75&lt;&gt;"",P$11&lt;&gt;""),IF(COUNTIF(Matches[JOURNEY],"=" &amp; $B75 &amp; " to " &amp; P$11)&gt;0,"X","-"),"")</f>
        <v/>
      </c>
      <c r="Q75" s="101" t="str">
        <f>IF(AND($B75&lt;&gt;"",Q$11&lt;&gt;""),IF(COUNTIF(Matches[JOURNEY],"=" &amp; $B75 &amp; " to " &amp; Q$11)&gt;0,"X","-"),"")</f>
        <v/>
      </c>
      <c r="R75" s="101" t="str">
        <f>IF(AND($B75&lt;&gt;"",R$11&lt;&gt;""),IF(COUNTIF(Matches[JOURNEY],"=" &amp; $B75 &amp; " to " &amp; R$11)&gt;0,"X","-"),"")</f>
        <v/>
      </c>
      <c r="S75" s="101" t="str">
        <f>IF(AND($B75&lt;&gt;"",S$11&lt;&gt;""),IF(COUNTIF(Matches[JOURNEY],"=" &amp; $B75 &amp; " to " &amp; S$11)&gt;0,"X","-"),"")</f>
        <v/>
      </c>
      <c r="T75" s="101" t="str">
        <f>IF(AND($B75&lt;&gt;"",T$11&lt;&gt;""),IF(COUNTIF(Matches[JOURNEY],"=" &amp; $B75 &amp; " to " &amp; T$11)&gt;0,"X","-"),"")</f>
        <v/>
      </c>
      <c r="U75" s="101" t="str">
        <f>IF(AND($B75&lt;&gt;"",U$11&lt;&gt;""),IF(COUNTIF(Matches[JOURNEY],"=" &amp; $B75 &amp; " to " &amp; U$11)&gt;0,"X","-"),"")</f>
        <v/>
      </c>
      <c r="V75" s="101" t="str">
        <f>IF(AND($B75&lt;&gt;"",V$11&lt;&gt;""),IF(COUNTIF(Matches[JOURNEY],"=" &amp; $B75 &amp; " to " &amp; V$11)&gt;0,"X","-"),"")</f>
        <v/>
      </c>
      <c r="W75" s="101" t="str">
        <f>IF(AND($B75&lt;&gt;"",W$11&lt;&gt;""),IF(COUNTIF(Matches[JOURNEY],"=" &amp; $B75 &amp; " to " &amp; W$11)&gt;0,"X","-"),"")</f>
        <v/>
      </c>
      <c r="X75" s="101" t="str">
        <f>IF(AND($B75&lt;&gt;"",X$11&lt;&gt;""),IF(COUNTIF(Matches[JOURNEY],"=" &amp; $B75 &amp; " to " &amp; X$11)&gt;0,"X","-"),"")</f>
        <v/>
      </c>
      <c r="Y75" s="101" t="str">
        <f>IF(AND($B75&lt;&gt;"",Y$11&lt;&gt;""),IF(COUNTIF(Matches[JOURNEY],"=" &amp; $B75 &amp; " to " &amp; Y$11)&gt;0,"X","-"),"")</f>
        <v/>
      </c>
      <c r="Z75" s="101" t="str">
        <f>IF(AND($B75&lt;&gt;"",Z$11&lt;&gt;""),IF(COUNTIF(Matches[JOURNEY],"=" &amp; $B75 &amp; " to " &amp; Z$11)&gt;0,"X","-"),"")</f>
        <v/>
      </c>
      <c r="AA75" s="101" t="str">
        <f>IF(AND($B75&lt;&gt;"",AA$11&lt;&gt;""),IF(COUNTIF(Matches[JOURNEY],"=" &amp; $B75 &amp; " to " &amp; AA$11)&gt;0,"X","-"),"")</f>
        <v/>
      </c>
      <c r="AB75" s="101" t="str">
        <f>IF(AND($B75&lt;&gt;"",AB$11&lt;&gt;""),IF(COUNTIF(Matches[JOURNEY],"=" &amp; $B75 &amp; " to " &amp; AB$11)&gt;0,"X","-"),"")</f>
        <v/>
      </c>
      <c r="AC75" s="101" t="str">
        <f>IF(AND($B75&lt;&gt;"",AC$11&lt;&gt;""),IF(COUNTIF(Matches[JOURNEY],"=" &amp; $B75 &amp; " to " &amp; AC$11)&gt;0,"X","-"),"")</f>
        <v/>
      </c>
      <c r="AD75" s="101" t="str">
        <f>IF(AND($B75&lt;&gt;"",AD$11&lt;&gt;""),IF(COUNTIF(Matches[JOURNEY],"=" &amp; $B75 &amp; " to " &amp; AD$11)&gt;0,"X","-"),"")</f>
        <v/>
      </c>
      <c r="AE75" s="101" t="str">
        <f>IF(AND($B75&lt;&gt;"",AE$11&lt;&gt;""),IF(COUNTIF(Matches[JOURNEY],"=" &amp; $B75 &amp; " to " &amp; AE$11)&gt;0,"X","-"),"")</f>
        <v/>
      </c>
      <c r="AF75" s="101" t="str">
        <f>IF(AND($B75&lt;&gt;"",AF$11&lt;&gt;""),IF(COUNTIF(Matches[JOURNEY],"=" &amp; $B75 &amp; " to " &amp; AF$11)&gt;0,"X","-"),"")</f>
        <v/>
      </c>
      <c r="AG75" s="101" t="str">
        <f>IF(AND($B75&lt;&gt;"",AG$11&lt;&gt;""),IF(COUNTIF(Matches[JOURNEY],"=" &amp; $B75 &amp; " to " &amp; AG$11)&gt;0,"X","-"),"")</f>
        <v/>
      </c>
      <c r="AH75" s="101" t="str">
        <f>IF(AND($B75&lt;&gt;"",AH$11&lt;&gt;""),IF(COUNTIF(Matches[JOURNEY],"=" &amp; $B75 &amp; " to " &amp; AH$11)&gt;0,"X","-"),"")</f>
        <v/>
      </c>
      <c r="AI75" s="101" t="str">
        <f>IF(AND($B75&lt;&gt;"",AI$11&lt;&gt;""),IF(COUNTIF(Matches[JOURNEY],"=" &amp; $B75 &amp; " to " &amp; AI$11)&gt;0,"X","-"),"")</f>
        <v/>
      </c>
      <c r="AJ75" s="101" t="str">
        <f>IF(AND($B75&lt;&gt;"",AJ$11&lt;&gt;""),IF(COUNTIF(Matches[JOURNEY],"=" &amp; $B75 &amp; " to " &amp; AJ$11)&gt;0,"X","-"),"")</f>
        <v/>
      </c>
      <c r="AK75" s="101" t="str">
        <f>IF(AND($B75&lt;&gt;"",AK$11&lt;&gt;""),IF(COUNTIF(Matches[JOURNEY],"=" &amp; $B75 &amp; " to " &amp; AK$11)&gt;0,"X","-"),"")</f>
        <v/>
      </c>
      <c r="AL75" s="101" t="str">
        <f>IF(AND($B75&lt;&gt;"",AL$11&lt;&gt;""),IF(COUNTIF(Matches[JOURNEY],"=" &amp; $B75 &amp; " to " &amp; AL$11)&gt;0,"X","-"),"")</f>
        <v/>
      </c>
      <c r="AM75" s="101" t="str">
        <f>IF(AND($B75&lt;&gt;"",AM$11&lt;&gt;""),IF(COUNTIF(Matches[JOURNEY],"=" &amp; $B75 &amp; " to " &amp; AM$11)&gt;0,"X","-"),"")</f>
        <v/>
      </c>
      <c r="AN75" s="101" t="str">
        <f>IF(AND($B75&lt;&gt;"",AN$11&lt;&gt;""),IF(COUNTIF(Matches[JOURNEY],"=" &amp; $B75 &amp; " to " &amp; AN$11)&gt;0,"X","-"),"")</f>
        <v/>
      </c>
      <c r="AO75" s="101" t="str">
        <f>IF(AND($B75&lt;&gt;"",AO$11&lt;&gt;""),IF(COUNTIF(Matches[JOURNEY],"=" &amp; $B75 &amp; " to " &amp; AO$11)&gt;0,"X","-"),"")</f>
        <v/>
      </c>
      <c r="AP75" s="101" t="str">
        <f>IF(AND($B75&lt;&gt;"",AP$11&lt;&gt;""),IF(COUNTIF(Matches[JOURNEY],"=" &amp; $B75 &amp; " to " &amp; AP$11)&gt;0,"X","-"),"")</f>
        <v/>
      </c>
      <c r="AQ75" s="101" t="str">
        <f>IF(AND($B75&lt;&gt;"",AQ$11&lt;&gt;""),IF(COUNTIF(Matches[JOURNEY],"=" &amp; $B75 &amp; " to " &amp; AQ$11)&gt;0,"X","-"),"")</f>
        <v/>
      </c>
      <c r="AR75" s="101" t="str">
        <f>IF(AND($B75&lt;&gt;"",AR$11&lt;&gt;""),IF(COUNTIF(Matches[JOURNEY],"=" &amp; $B75 &amp; " to " &amp; AR$11)&gt;0,"X","-"),"")</f>
        <v/>
      </c>
      <c r="AS75" s="101" t="str">
        <f>IF(AND($B75&lt;&gt;"",AS$11&lt;&gt;""),IF(COUNTIF(Matches[JOURNEY],"=" &amp; $B75 &amp; " to " &amp; AS$11)&gt;0,"X","-"),"")</f>
        <v/>
      </c>
      <c r="AT75" s="101" t="str">
        <f>IF(AND($B75&lt;&gt;"",AT$11&lt;&gt;""),IF(COUNTIF(Matches[JOURNEY],"=" &amp; $B75 &amp; " to " &amp; AT$11)&gt;0,"X","-"),"")</f>
        <v/>
      </c>
      <c r="AU75" s="101" t="str">
        <f>IF(AND($B75&lt;&gt;"",AU$11&lt;&gt;""),IF(COUNTIF(Matches[JOURNEY],"=" &amp; $B75 &amp; " to " &amp; AU$11)&gt;0,"X","-"),"")</f>
        <v/>
      </c>
      <c r="AV75" s="101" t="str">
        <f>IF(AND($B75&lt;&gt;"",AV$11&lt;&gt;""),IF(COUNTIF(Matches[JOURNEY],"=" &amp; $B75 &amp; " to " &amp; AV$11)&gt;0,"X","-"),"")</f>
        <v/>
      </c>
      <c r="AW75" s="101" t="str">
        <f>IF(AND($B75&lt;&gt;"",AW$11&lt;&gt;""),IF(COUNTIF(Matches[JOURNEY],"=" &amp; $B75 &amp; " to " &amp; AW$11)&gt;0,"X","-"),"")</f>
        <v/>
      </c>
      <c r="AX75" s="101" t="str">
        <f>IF(AND($B75&lt;&gt;"",AX$11&lt;&gt;""),IF(COUNTIF(Matches[JOURNEY],"=" &amp; $B75 &amp; " to " &amp; AX$11)&gt;0,"X","-"),"")</f>
        <v/>
      </c>
      <c r="AY75" s="101" t="str">
        <f>IF(AND($B75&lt;&gt;"",AY$11&lt;&gt;""),IF(COUNTIF(Matches[JOURNEY],"=" &amp; $B75 &amp; " to " &amp; AY$11)&gt;0,"X","-"),"")</f>
        <v/>
      </c>
      <c r="AZ75" s="101" t="str">
        <f>IF(AND($B75&lt;&gt;"",AZ$11&lt;&gt;""),IF(COUNTIF(Matches[JOURNEY],"=" &amp; $B75 &amp; " to " &amp; AZ$11)&gt;0,"X","-"),"")</f>
        <v/>
      </c>
      <c r="BA75" s="101" t="str">
        <f>IF(AND($B75&lt;&gt;"",BA$11&lt;&gt;""),IF(COUNTIF(Matches[JOURNEY],"=" &amp; $B75 &amp; " to " &amp; BA$11)&gt;0,"X","-"),"")</f>
        <v/>
      </c>
      <c r="BB75" s="101" t="str">
        <f>IF(AND($B75&lt;&gt;"",BB$11&lt;&gt;""),IF(COUNTIF(Matches[JOURNEY],"=" &amp; $B75 &amp; " to " &amp; BB$11)&gt;0,"X","-"),"")</f>
        <v/>
      </c>
      <c r="BC75" s="101" t="str">
        <f>IF(AND($B75&lt;&gt;"",BC$11&lt;&gt;""),IF(COUNTIF(Matches[JOURNEY],"=" &amp; $B75 &amp; " to " &amp; BC$11)&gt;0,"X","-"),"")</f>
        <v/>
      </c>
      <c r="BD75" s="101" t="str">
        <f>IF(AND($B75&lt;&gt;"",BD$11&lt;&gt;""),IF(COUNTIF(Matches[JOURNEY],"=" &amp; $B75 &amp; " to " &amp; BD$11)&gt;0,"X","-"),"")</f>
        <v/>
      </c>
      <c r="BE75" s="101" t="str">
        <f>IF(AND($B75&lt;&gt;"",BE$11&lt;&gt;""),IF(COUNTIF(Matches[JOURNEY],"=" &amp; $B75 &amp; " to " &amp; BE$11)&gt;0,"X","-"),"")</f>
        <v/>
      </c>
      <c r="BF75" s="101" t="str">
        <f>IF(AND($B75&lt;&gt;"",BF$11&lt;&gt;""),IF(COUNTIF(Matches[JOURNEY],"=" &amp; $B75 &amp; " to " &amp; BF$11)&gt;0,"X","-"),"")</f>
        <v/>
      </c>
      <c r="BG75" s="101" t="str">
        <f>IF(AND($B75&lt;&gt;"",BG$11&lt;&gt;""),IF(COUNTIF(Matches[JOURNEY],"=" &amp; $B75 &amp; " to " &amp; BG$11)&gt;0,"X","-"),"")</f>
        <v/>
      </c>
      <c r="BH75" s="101" t="str">
        <f>IF(AND($B75&lt;&gt;"",BH$11&lt;&gt;""),IF(COUNTIF(Matches[JOURNEY],"=" &amp; $B75 &amp; " to " &amp; BH$11)&gt;0,"X","-"),"")</f>
        <v/>
      </c>
      <c r="BI75" s="101" t="str">
        <f>IF(AND($B75&lt;&gt;"",BI$11&lt;&gt;""),IF(COUNTIF(Matches[JOURNEY],"=" &amp; $B75 &amp; " to " &amp; BI$11)&gt;0,"X","-"),"")</f>
        <v/>
      </c>
      <c r="BJ75" s="101" t="str">
        <f>IF(AND($B75&lt;&gt;"",BJ$11&lt;&gt;""),IF(COUNTIF(Matches[JOURNEY],"=" &amp; $B75 &amp; " to " &amp; BJ$11)&gt;0,"X","-"),"")</f>
        <v/>
      </c>
      <c r="BK75" s="101" t="str">
        <f>IF(AND($B75&lt;&gt;"",BK$11&lt;&gt;""),IF(COUNTIF(Matches[JOURNEY],"=" &amp; $B75 &amp; " to " &amp; BK$11)&gt;0,"X","-"),"")</f>
        <v/>
      </c>
      <c r="BL75" s="101" t="str">
        <f>IF(AND($B75&lt;&gt;"",BL$11&lt;&gt;""),IF(COUNTIF(Matches[JOURNEY],"=" &amp; $B75 &amp; " to " &amp; BL$11)&gt;0,"X","-"),"")</f>
        <v/>
      </c>
      <c r="BM75" s="101" t="str">
        <f>IF(AND($B75&lt;&gt;"",BM$11&lt;&gt;""),IF(COUNTIF(Matches[JOURNEY],"=" &amp; $B75 &amp; " to " &amp; BM$11)&gt;0,"X","-"),"")</f>
        <v/>
      </c>
      <c r="BN75" s="101" t="str">
        <f>IF(AND($B75&lt;&gt;"",BN$11&lt;&gt;""),IF(COUNTIF(Matches[JOURNEY],"=" &amp; $B75 &amp; " to " &amp; BN$11)&gt;0,"X","-"),"")</f>
        <v/>
      </c>
      <c r="BO75" s="101" t="str">
        <f>IF(AND($B75&lt;&gt;"",BO$11&lt;&gt;""),IF(COUNTIF(Matches[JOURNEY],"=" &amp; $B75 &amp; " to " &amp; BO$11)&gt;0,"X","-"),"")</f>
        <v/>
      </c>
      <c r="BP75" s="101" t="str">
        <f>IF(AND($B75&lt;&gt;"",BP$11&lt;&gt;""),IF(COUNTIF(Matches[JOURNEY],"=" &amp; $B75 &amp; " to " &amp; BP$11)&gt;0,"X","-"),"")</f>
        <v/>
      </c>
      <c r="BQ75" s="102">
        <f t="shared" ca="1" si="6"/>
        <v>0</v>
      </c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</row>
    <row r="76" spans="1:101" ht="21">
      <c r="A76" s="99" t="str">
        <f t="shared" si="7"/>
        <v/>
      </c>
      <c r="B76" s="100"/>
      <c r="C76" s="101" t="str">
        <f ca="1">IF(AND($B76&lt;&gt;"",C$11&lt;&gt;""),IF(COUNTIF(Matches[JOURNEY],"=" &amp; $B76 &amp; " to " &amp; C$11)&gt;0,"X","-"),"")</f>
        <v/>
      </c>
      <c r="D76" s="101" t="str">
        <f ca="1">IF(AND($B76&lt;&gt;"",D$11&lt;&gt;""),IF(COUNTIF(Matches[JOURNEY],"=" &amp; $B76 &amp; " to " &amp; D$11)&gt;0,"X","-"),"")</f>
        <v/>
      </c>
      <c r="E76" s="101" t="str">
        <f ca="1">IF(AND($B76&lt;&gt;"",E$11&lt;&gt;""),IF(COUNTIF(Matches[JOURNEY],"=" &amp; $B76 &amp; " to " &amp; E$11)&gt;0,"X","-"),"")</f>
        <v/>
      </c>
      <c r="F76" s="101" t="str">
        <f ca="1">IF(AND($B76&lt;&gt;"",F$11&lt;&gt;""),IF(COUNTIF(Matches[JOURNEY],"=" &amp; $B76 &amp; " to " &amp; F$11)&gt;0,"X","-"),"")</f>
        <v/>
      </c>
      <c r="G76" s="101" t="str">
        <f ca="1">IF(AND($B76&lt;&gt;"",G$11&lt;&gt;""),IF(COUNTIF(Matches[JOURNEY],"=" &amp; $B76 &amp; " to " &amp; G$11)&gt;0,"X","-"),"")</f>
        <v/>
      </c>
      <c r="H76" s="101" t="str">
        <f ca="1">IF(AND($B76&lt;&gt;"",H$11&lt;&gt;""),IF(COUNTIF(Matches[JOURNEY],"=" &amp; $B76 &amp; " to " &amp; H$11)&gt;0,"X","-"),"")</f>
        <v/>
      </c>
      <c r="I76" s="101" t="str">
        <f ca="1">IF(AND($B76&lt;&gt;"",I$11&lt;&gt;""),IF(COUNTIF(Matches[JOURNEY],"=" &amp; $B76 &amp; " to " &amp; I$11)&gt;0,"X","-"),"")</f>
        <v/>
      </c>
      <c r="J76" s="101" t="str">
        <f ca="1">IF(AND($B76&lt;&gt;"",J$11&lt;&gt;""),IF(COUNTIF(Matches[JOURNEY],"=" &amp; $B76 &amp; " to " &amp; J$11)&gt;0,"X","-"),"")</f>
        <v/>
      </c>
      <c r="K76" s="101" t="str">
        <f ca="1">IF(AND($B76&lt;&gt;"",K$11&lt;&gt;""),IF(COUNTIF(Matches[JOURNEY],"=" &amp; $B76 &amp; " to " &amp; K$11)&gt;0,"X","-"),"")</f>
        <v/>
      </c>
      <c r="L76" s="101" t="str">
        <f ca="1">IF(AND($B76&lt;&gt;"",L$11&lt;&gt;""),IF(COUNTIF(Matches[JOURNEY],"=" &amp; $B76 &amp; " to " &amp; L$11)&gt;0,"X","-"),"")</f>
        <v/>
      </c>
      <c r="M76" s="101" t="str">
        <f ca="1">IF(AND($B76&lt;&gt;"",M$11&lt;&gt;""),IF(COUNTIF(Matches[JOURNEY],"=" &amp; $B76 &amp; " to " &amp; M$11)&gt;0,"X","-"),"")</f>
        <v/>
      </c>
      <c r="N76" s="101" t="str">
        <f>IF(AND($B76&lt;&gt;"",N$11&lt;&gt;""),IF(COUNTIF(Matches[JOURNEY],"=" &amp; $B76 &amp; " to " &amp; N$11)&gt;0,"X","-"),"")</f>
        <v/>
      </c>
      <c r="O76" s="101" t="str">
        <f>IF(AND($B76&lt;&gt;"",O$11&lt;&gt;""),IF(COUNTIF(Matches[JOURNEY],"=" &amp; $B76 &amp; " to " &amp; O$11)&gt;0,"X","-"),"")</f>
        <v/>
      </c>
      <c r="P76" s="101" t="str">
        <f>IF(AND($B76&lt;&gt;"",P$11&lt;&gt;""),IF(COUNTIF(Matches[JOURNEY],"=" &amp; $B76 &amp; " to " &amp; P$11)&gt;0,"X","-"),"")</f>
        <v/>
      </c>
      <c r="Q76" s="101" t="str">
        <f>IF(AND($B76&lt;&gt;"",Q$11&lt;&gt;""),IF(COUNTIF(Matches[JOURNEY],"=" &amp; $B76 &amp; " to " &amp; Q$11)&gt;0,"X","-"),"")</f>
        <v/>
      </c>
      <c r="R76" s="101" t="str">
        <f>IF(AND($B76&lt;&gt;"",R$11&lt;&gt;""),IF(COUNTIF(Matches[JOURNEY],"=" &amp; $B76 &amp; " to " &amp; R$11)&gt;0,"X","-"),"")</f>
        <v/>
      </c>
      <c r="S76" s="101" t="str">
        <f>IF(AND($B76&lt;&gt;"",S$11&lt;&gt;""),IF(COUNTIF(Matches[JOURNEY],"=" &amp; $B76 &amp; " to " &amp; S$11)&gt;0,"X","-"),"")</f>
        <v/>
      </c>
      <c r="T76" s="101" t="str">
        <f>IF(AND($B76&lt;&gt;"",T$11&lt;&gt;""),IF(COUNTIF(Matches[JOURNEY],"=" &amp; $B76 &amp; " to " &amp; T$11)&gt;0,"X","-"),"")</f>
        <v/>
      </c>
      <c r="U76" s="101" t="str">
        <f>IF(AND($B76&lt;&gt;"",U$11&lt;&gt;""),IF(COUNTIF(Matches[JOURNEY],"=" &amp; $B76 &amp; " to " &amp; U$11)&gt;0,"X","-"),"")</f>
        <v/>
      </c>
      <c r="V76" s="101" t="str">
        <f>IF(AND($B76&lt;&gt;"",V$11&lt;&gt;""),IF(COUNTIF(Matches[JOURNEY],"=" &amp; $B76 &amp; " to " &amp; V$11)&gt;0,"X","-"),"")</f>
        <v/>
      </c>
      <c r="W76" s="101" t="str">
        <f>IF(AND($B76&lt;&gt;"",W$11&lt;&gt;""),IF(COUNTIF(Matches[JOURNEY],"=" &amp; $B76 &amp; " to " &amp; W$11)&gt;0,"X","-"),"")</f>
        <v/>
      </c>
      <c r="X76" s="101" t="str">
        <f>IF(AND($B76&lt;&gt;"",X$11&lt;&gt;""),IF(COUNTIF(Matches[JOURNEY],"=" &amp; $B76 &amp; " to " &amp; X$11)&gt;0,"X","-"),"")</f>
        <v/>
      </c>
      <c r="Y76" s="101" t="str">
        <f>IF(AND($B76&lt;&gt;"",Y$11&lt;&gt;""),IF(COUNTIF(Matches[JOURNEY],"=" &amp; $B76 &amp; " to " &amp; Y$11)&gt;0,"X","-"),"")</f>
        <v/>
      </c>
      <c r="Z76" s="101" t="str">
        <f>IF(AND($B76&lt;&gt;"",Z$11&lt;&gt;""),IF(COUNTIF(Matches[JOURNEY],"=" &amp; $B76 &amp; " to " &amp; Z$11)&gt;0,"X","-"),"")</f>
        <v/>
      </c>
      <c r="AA76" s="101" t="str">
        <f>IF(AND($B76&lt;&gt;"",AA$11&lt;&gt;""),IF(COUNTIF(Matches[JOURNEY],"=" &amp; $B76 &amp; " to " &amp; AA$11)&gt;0,"X","-"),"")</f>
        <v/>
      </c>
      <c r="AB76" s="101" t="str">
        <f>IF(AND($B76&lt;&gt;"",AB$11&lt;&gt;""),IF(COUNTIF(Matches[JOURNEY],"=" &amp; $B76 &amp; " to " &amp; AB$11)&gt;0,"X","-"),"")</f>
        <v/>
      </c>
      <c r="AC76" s="101" t="str">
        <f>IF(AND($B76&lt;&gt;"",AC$11&lt;&gt;""),IF(COUNTIF(Matches[JOURNEY],"=" &amp; $B76 &amp; " to " &amp; AC$11)&gt;0,"X","-"),"")</f>
        <v/>
      </c>
      <c r="AD76" s="101" t="str">
        <f>IF(AND($B76&lt;&gt;"",AD$11&lt;&gt;""),IF(COUNTIF(Matches[JOURNEY],"=" &amp; $B76 &amp; " to " &amp; AD$11)&gt;0,"X","-"),"")</f>
        <v/>
      </c>
      <c r="AE76" s="101" t="str">
        <f>IF(AND($B76&lt;&gt;"",AE$11&lt;&gt;""),IF(COUNTIF(Matches[JOURNEY],"=" &amp; $B76 &amp; " to " &amp; AE$11)&gt;0,"X","-"),"")</f>
        <v/>
      </c>
      <c r="AF76" s="101" t="str">
        <f>IF(AND($B76&lt;&gt;"",AF$11&lt;&gt;""),IF(COUNTIF(Matches[JOURNEY],"=" &amp; $B76 &amp; " to " &amp; AF$11)&gt;0,"X","-"),"")</f>
        <v/>
      </c>
      <c r="AG76" s="101" t="str">
        <f>IF(AND($B76&lt;&gt;"",AG$11&lt;&gt;""),IF(COUNTIF(Matches[JOURNEY],"=" &amp; $B76 &amp; " to " &amp; AG$11)&gt;0,"X","-"),"")</f>
        <v/>
      </c>
      <c r="AH76" s="101" t="str">
        <f>IF(AND($B76&lt;&gt;"",AH$11&lt;&gt;""),IF(COUNTIF(Matches[JOURNEY],"=" &amp; $B76 &amp; " to " &amp; AH$11)&gt;0,"X","-"),"")</f>
        <v/>
      </c>
      <c r="AI76" s="101" t="str">
        <f>IF(AND($B76&lt;&gt;"",AI$11&lt;&gt;""),IF(COUNTIF(Matches[JOURNEY],"=" &amp; $B76 &amp; " to " &amp; AI$11)&gt;0,"X","-"),"")</f>
        <v/>
      </c>
      <c r="AJ76" s="101" t="str">
        <f>IF(AND($B76&lt;&gt;"",AJ$11&lt;&gt;""),IF(COUNTIF(Matches[JOURNEY],"=" &amp; $B76 &amp; " to " &amp; AJ$11)&gt;0,"X","-"),"")</f>
        <v/>
      </c>
      <c r="AK76" s="101" t="str">
        <f>IF(AND($B76&lt;&gt;"",AK$11&lt;&gt;""),IF(COUNTIF(Matches[JOURNEY],"=" &amp; $B76 &amp; " to " &amp; AK$11)&gt;0,"X","-"),"")</f>
        <v/>
      </c>
      <c r="AL76" s="101" t="str">
        <f>IF(AND($B76&lt;&gt;"",AL$11&lt;&gt;""),IF(COUNTIF(Matches[JOURNEY],"=" &amp; $B76 &amp; " to " &amp; AL$11)&gt;0,"X","-"),"")</f>
        <v/>
      </c>
      <c r="AM76" s="101" t="str">
        <f>IF(AND($B76&lt;&gt;"",AM$11&lt;&gt;""),IF(COUNTIF(Matches[JOURNEY],"=" &amp; $B76 &amp; " to " &amp; AM$11)&gt;0,"X","-"),"")</f>
        <v/>
      </c>
      <c r="AN76" s="101" t="str">
        <f>IF(AND($B76&lt;&gt;"",AN$11&lt;&gt;""),IF(COUNTIF(Matches[JOURNEY],"=" &amp; $B76 &amp; " to " &amp; AN$11)&gt;0,"X","-"),"")</f>
        <v/>
      </c>
      <c r="AO76" s="101" t="str">
        <f>IF(AND($B76&lt;&gt;"",AO$11&lt;&gt;""),IF(COUNTIF(Matches[JOURNEY],"=" &amp; $B76 &amp; " to " &amp; AO$11)&gt;0,"X","-"),"")</f>
        <v/>
      </c>
      <c r="AP76" s="101" t="str">
        <f>IF(AND($B76&lt;&gt;"",AP$11&lt;&gt;""),IF(COUNTIF(Matches[JOURNEY],"=" &amp; $B76 &amp; " to " &amp; AP$11)&gt;0,"X","-"),"")</f>
        <v/>
      </c>
      <c r="AQ76" s="101" t="str">
        <f>IF(AND($B76&lt;&gt;"",AQ$11&lt;&gt;""),IF(COUNTIF(Matches[JOURNEY],"=" &amp; $B76 &amp; " to " &amp; AQ$11)&gt;0,"X","-"),"")</f>
        <v/>
      </c>
      <c r="AR76" s="101" t="str">
        <f>IF(AND($B76&lt;&gt;"",AR$11&lt;&gt;""),IF(COUNTIF(Matches[JOURNEY],"=" &amp; $B76 &amp; " to " &amp; AR$11)&gt;0,"X","-"),"")</f>
        <v/>
      </c>
      <c r="AS76" s="101" t="str">
        <f>IF(AND($B76&lt;&gt;"",AS$11&lt;&gt;""),IF(COUNTIF(Matches[JOURNEY],"=" &amp; $B76 &amp; " to " &amp; AS$11)&gt;0,"X","-"),"")</f>
        <v/>
      </c>
      <c r="AT76" s="101" t="str">
        <f>IF(AND($B76&lt;&gt;"",AT$11&lt;&gt;""),IF(COUNTIF(Matches[JOURNEY],"=" &amp; $B76 &amp; " to " &amp; AT$11)&gt;0,"X","-"),"")</f>
        <v/>
      </c>
      <c r="AU76" s="101" t="str">
        <f>IF(AND($B76&lt;&gt;"",AU$11&lt;&gt;""),IF(COUNTIF(Matches[JOURNEY],"=" &amp; $B76 &amp; " to " &amp; AU$11)&gt;0,"X","-"),"")</f>
        <v/>
      </c>
      <c r="AV76" s="101" t="str">
        <f>IF(AND($B76&lt;&gt;"",AV$11&lt;&gt;""),IF(COUNTIF(Matches[JOURNEY],"=" &amp; $B76 &amp; " to " &amp; AV$11)&gt;0,"X","-"),"")</f>
        <v/>
      </c>
      <c r="AW76" s="101" t="str">
        <f>IF(AND($B76&lt;&gt;"",AW$11&lt;&gt;""),IF(COUNTIF(Matches[JOURNEY],"=" &amp; $B76 &amp; " to " &amp; AW$11)&gt;0,"X","-"),"")</f>
        <v/>
      </c>
      <c r="AX76" s="101" t="str">
        <f>IF(AND($B76&lt;&gt;"",AX$11&lt;&gt;""),IF(COUNTIF(Matches[JOURNEY],"=" &amp; $B76 &amp; " to " &amp; AX$11)&gt;0,"X","-"),"")</f>
        <v/>
      </c>
      <c r="AY76" s="101" t="str">
        <f>IF(AND($B76&lt;&gt;"",AY$11&lt;&gt;""),IF(COUNTIF(Matches[JOURNEY],"=" &amp; $B76 &amp; " to " &amp; AY$11)&gt;0,"X","-"),"")</f>
        <v/>
      </c>
      <c r="AZ76" s="101" t="str">
        <f>IF(AND($B76&lt;&gt;"",AZ$11&lt;&gt;""),IF(COUNTIF(Matches[JOURNEY],"=" &amp; $B76 &amp; " to " &amp; AZ$11)&gt;0,"X","-"),"")</f>
        <v/>
      </c>
      <c r="BA76" s="101" t="str">
        <f>IF(AND($B76&lt;&gt;"",BA$11&lt;&gt;""),IF(COUNTIF(Matches[JOURNEY],"=" &amp; $B76 &amp; " to " &amp; BA$11)&gt;0,"X","-"),"")</f>
        <v/>
      </c>
      <c r="BB76" s="101" t="str">
        <f>IF(AND($B76&lt;&gt;"",BB$11&lt;&gt;""),IF(COUNTIF(Matches[JOURNEY],"=" &amp; $B76 &amp; " to " &amp; BB$11)&gt;0,"X","-"),"")</f>
        <v/>
      </c>
      <c r="BC76" s="101" t="str">
        <f>IF(AND($B76&lt;&gt;"",BC$11&lt;&gt;""),IF(COUNTIF(Matches[JOURNEY],"=" &amp; $B76 &amp; " to " &amp; BC$11)&gt;0,"X","-"),"")</f>
        <v/>
      </c>
      <c r="BD76" s="101" t="str">
        <f>IF(AND($B76&lt;&gt;"",BD$11&lt;&gt;""),IF(COUNTIF(Matches[JOURNEY],"=" &amp; $B76 &amp; " to " &amp; BD$11)&gt;0,"X","-"),"")</f>
        <v/>
      </c>
      <c r="BE76" s="101" t="str">
        <f>IF(AND($B76&lt;&gt;"",BE$11&lt;&gt;""),IF(COUNTIF(Matches[JOURNEY],"=" &amp; $B76 &amp; " to " &amp; BE$11)&gt;0,"X","-"),"")</f>
        <v/>
      </c>
      <c r="BF76" s="101" t="str">
        <f>IF(AND($B76&lt;&gt;"",BF$11&lt;&gt;""),IF(COUNTIF(Matches[JOURNEY],"=" &amp; $B76 &amp; " to " &amp; BF$11)&gt;0,"X","-"),"")</f>
        <v/>
      </c>
      <c r="BG76" s="101" t="str">
        <f>IF(AND($B76&lt;&gt;"",BG$11&lt;&gt;""),IF(COUNTIF(Matches[JOURNEY],"=" &amp; $B76 &amp; " to " &amp; BG$11)&gt;0,"X","-"),"")</f>
        <v/>
      </c>
      <c r="BH76" s="101" t="str">
        <f>IF(AND($B76&lt;&gt;"",BH$11&lt;&gt;""),IF(COUNTIF(Matches[JOURNEY],"=" &amp; $B76 &amp; " to " &amp; BH$11)&gt;0,"X","-"),"")</f>
        <v/>
      </c>
      <c r="BI76" s="101" t="str">
        <f>IF(AND($B76&lt;&gt;"",BI$11&lt;&gt;""),IF(COUNTIF(Matches[JOURNEY],"=" &amp; $B76 &amp; " to " &amp; BI$11)&gt;0,"X","-"),"")</f>
        <v/>
      </c>
      <c r="BJ76" s="101" t="str">
        <f>IF(AND($B76&lt;&gt;"",BJ$11&lt;&gt;""),IF(COUNTIF(Matches[JOURNEY],"=" &amp; $B76 &amp; " to " &amp; BJ$11)&gt;0,"X","-"),"")</f>
        <v/>
      </c>
      <c r="BK76" s="101" t="str">
        <f>IF(AND($B76&lt;&gt;"",BK$11&lt;&gt;""),IF(COUNTIF(Matches[JOURNEY],"=" &amp; $B76 &amp; " to " &amp; BK$11)&gt;0,"X","-"),"")</f>
        <v/>
      </c>
      <c r="BL76" s="101" t="str">
        <f>IF(AND($B76&lt;&gt;"",BL$11&lt;&gt;""),IF(COUNTIF(Matches[JOURNEY],"=" &amp; $B76 &amp; " to " &amp; BL$11)&gt;0,"X","-"),"")</f>
        <v/>
      </c>
      <c r="BM76" s="101" t="str">
        <f>IF(AND($B76&lt;&gt;"",BM$11&lt;&gt;""),IF(COUNTIF(Matches[JOURNEY],"=" &amp; $B76 &amp; " to " &amp; BM$11)&gt;0,"X","-"),"")</f>
        <v/>
      </c>
      <c r="BN76" s="101" t="str">
        <f>IF(AND($B76&lt;&gt;"",BN$11&lt;&gt;""),IF(COUNTIF(Matches[JOURNEY],"=" &amp; $B76 &amp; " to " &amp; BN$11)&gt;0,"X","-"),"")</f>
        <v/>
      </c>
      <c r="BO76" s="101" t="str">
        <f>IF(AND($B76&lt;&gt;"",BO$11&lt;&gt;""),IF(COUNTIF(Matches[JOURNEY],"=" &amp; $B76 &amp; " to " &amp; BO$11)&gt;0,"X","-"),"")</f>
        <v/>
      </c>
      <c r="BP76" s="101" t="str">
        <f>IF(AND($B76&lt;&gt;"",BP$11&lt;&gt;""),IF(COUNTIF(Matches[JOURNEY],"=" &amp; $B76 &amp; " to " &amp; BP$11)&gt;0,"X","-"),"")</f>
        <v/>
      </c>
      <c r="BQ76" s="102">
        <f t="shared" ca="1" si="6"/>
        <v>0</v>
      </c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</row>
    <row r="77" spans="1:101" ht="21.75" thickBot="1">
      <c r="A77" s="104" t="str">
        <f t="shared" si="4"/>
        <v/>
      </c>
      <c r="B77" s="105"/>
      <c r="C77" s="106" t="str">
        <f ca="1">IF(AND($B77&lt;&gt;"",C$11&lt;&gt;""),IF(COUNTIF(Matches[JOURNEY],"=" &amp; $B77 &amp; " to " &amp; C$11)&gt;0,"X","-"),"")</f>
        <v/>
      </c>
      <c r="D77" s="106" t="str">
        <f ca="1">IF(AND($B77&lt;&gt;"",D$11&lt;&gt;""),IF(COUNTIF(Matches[JOURNEY],"=" &amp; $B77 &amp; " to " &amp; D$11)&gt;0,"X","-"),"")</f>
        <v/>
      </c>
      <c r="E77" s="106" t="str">
        <f ca="1">IF(AND($B77&lt;&gt;"",E$11&lt;&gt;""),IF(COUNTIF(Matches[JOURNEY],"=" &amp; $B77 &amp; " to " &amp; E$11)&gt;0,"X","-"),"")</f>
        <v/>
      </c>
      <c r="F77" s="106" t="str">
        <f ca="1">IF(AND($B77&lt;&gt;"",F$11&lt;&gt;""),IF(COUNTIF(Matches[JOURNEY],"=" &amp; $B77 &amp; " to " &amp; F$11)&gt;0,"X","-"),"")</f>
        <v/>
      </c>
      <c r="G77" s="106" t="str">
        <f ca="1">IF(AND($B77&lt;&gt;"",G$11&lt;&gt;""),IF(COUNTIF(Matches[JOURNEY],"=" &amp; $B77 &amp; " to " &amp; G$11)&gt;0,"X","-"),"")</f>
        <v/>
      </c>
      <c r="H77" s="106" t="str">
        <f ca="1">IF(AND($B77&lt;&gt;"",H$11&lt;&gt;""),IF(COUNTIF(Matches[JOURNEY],"=" &amp; $B77 &amp; " to " &amp; H$11)&gt;0,"X","-"),"")</f>
        <v/>
      </c>
      <c r="I77" s="106" t="str">
        <f ca="1">IF(AND($B77&lt;&gt;"",I$11&lt;&gt;""),IF(COUNTIF(Matches[JOURNEY],"=" &amp; $B77 &amp; " to " &amp; I$11)&gt;0,"X","-"),"")</f>
        <v/>
      </c>
      <c r="J77" s="106" t="str">
        <f ca="1">IF(AND($B77&lt;&gt;"",J$11&lt;&gt;""),IF(COUNTIF(Matches[JOURNEY],"=" &amp; $B77 &amp; " to " &amp; J$11)&gt;0,"X","-"),"")</f>
        <v/>
      </c>
      <c r="K77" s="106" t="str">
        <f ca="1">IF(AND($B77&lt;&gt;"",K$11&lt;&gt;""),IF(COUNTIF(Matches[JOURNEY],"=" &amp; $B77 &amp; " to " &amp; K$11)&gt;0,"X","-"),"")</f>
        <v/>
      </c>
      <c r="L77" s="106" t="str">
        <f ca="1">IF(AND($B77&lt;&gt;"",L$11&lt;&gt;""),IF(COUNTIF(Matches[JOURNEY],"=" &amp; $B77 &amp; " to " &amp; L$11)&gt;0,"X","-"),"")</f>
        <v/>
      </c>
      <c r="M77" s="106" t="str">
        <f ca="1">IF(AND($B77&lt;&gt;"",M$11&lt;&gt;""),IF(COUNTIF(Matches[JOURNEY],"=" &amp; $B77 &amp; " to " &amp; M$11)&gt;0,"X","-"),"")</f>
        <v/>
      </c>
      <c r="N77" s="106" t="str">
        <f>IF(AND($B77&lt;&gt;"",N$11&lt;&gt;""),IF(COUNTIF(Matches[JOURNEY],"=" &amp; $B77 &amp; " to " &amp; N$11)&gt;0,"X","-"),"")</f>
        <v/>
      </c>
      <c r="O77" s="106" t="str">
        <f>IF(AND($B77&lt;&gt;"",O$11&lt;&gt;""),IF(COUNTIF(Matches[JOURNEY],"=" &amp; $B77 &amp; " to " &amp; O$11)&gt;0,"X","-"),"")</f>
        <v/>
      </c>
      <c r="P77" s="106" t="str">
        <f>IF(AND($B77&lt;&gt;"",P$11&lt;&gt;""),IF(COUNTIF(Matches[JOURNEY],"=" &amp; $B77 &amp; " to " &amp; P$11)&gt;0,"X","-"),"")</f>
        <v/>
      </c>
      <c r="Q77" s="106" t="str">
        <f>IF(AND($B77&lt;&gt;"",Q$11&lt;&gt;""),IF(COUNTIF(Matches[JOURNEY],"=" &amp; $B77 &amp; " to " &amp; Q$11)&gt;0,"X","-"),"")</f>
        <v/>
      </c>
      <c r="R77" s="106" t="str">
        <f>IF(AND($B77&lt;&gt;"",R$11&lt;&gt;""),IF(COUNTIF(Matches[JOURNEY],"=" &amp; $B77 &amp; " to " &amp; R$11)&gt;0,"X","-"),"")</f>
        <v/>
      </c>
      <c r="S77" s="106" t="str">
        <f>IF(AND($B77&lt;&gt;"",S$11&lt;&gt;""),IF(COUNTIF(Matches[JOURNEY],"=" &amp; $B77 &amp; " to " &amp; S$11)&gt;0,"X","-"),"")</f>
        <v/>
      </c>
      <c r="T77" s="106" t="str">
        <f>IF(AND($B77&lt;&gt;"",T$11&lt;&gt;""),IF(COUNTIF(Matches[JOURNEY],"=" &amp; $B77 &amp; " to " &amp; T$11)&gt;0,"X","-"),"")</f>
        <v/>
      </c>
      <c r="U77" s="106" t="str">
        <f>IF(AND($B77&lt;&gt;"",U$11&lt;&gt;""),IF(COUNTIF(Matches[JOURNEY],"=" &amp; $B77 &amp; " to " &amp; U$11)&gt;0,"X","-"),"")</f>
        <v/>
      </c>
      <c r="V77" s="106" t="str">
        <f>IF(AND($B77&lt;&gt;"",V$11&lt;&gt;""),IF(COUNTIF(Matches[JOURNEY],"=" &amp; $B77 &amp; " to " &amp; V$11)&gt;0,"X","-"),"")</f>
        <v/>
      </c>
      <c r="W77" s="106" t="str">
        <f>IF(AND($B77&lt;&gt;"",W$11&lt;&gt;""),IF(COUNTIF(Matches[JOURNEY],"=" &amp; $B77 &amp; " to " &amp; W$11)&gt;0,"X","-"),"")</f>
        <v/>
      </c>
      <c r="X77" s="106" t="str">
        <f>IF(AND($B77&lt;&gt;"",X$11&lt;&gt;""),IF(COUNTIF(Matches[JOURNEY],"=" &amp; $B77 &amp; " to " &amp; X$11)&gt;0,"X","-"),"")</f>
        <v/>
      </c>
      <c r="Y77" s="106" t="str">
        <f>IF(AND($B77&lt;&gt;"",Y$11&lt;&gt;""),IF(COUNTIF(Matches[JOURNEY],"=" &amp; $B77 &amp; " to " &amp; Y$11)&gt;0,"X","-"),"")</f>
        <v/>
      </c>
      <c r="Z77" s="106" t="str">
        <f>IF(AND($B77&lt;&gt;"",Z$11&lt;&gt;""),IF(COUNTIF(Matches[JOURNEY],"=" &amp; $B77 &amp; " to " &amp; Z$11)&gt;0,"X","-"),"")</f>
        <v/>
      </c>
      <c r="AA77" s="106" t="str">
        <f>IF(AND($B77&lt;&gt;"",AA$11&lt;&gt;""),IF(COUNTIF(Matches[JOURNEY],"=" &amp; $B77 &amp; " to " &amp; AA$11)&gt;0,"X","-"),"")</f>
        <v/>
      </c>
      <c r="AB77" s="106" t="str">
        <f>IF(AND($B77&lt;&gt;"",AB$11&lt;&gt;""),IF(COUNTIF(Matches[JOURNEY],"=" &amp; $B77 &amp; " to " &amp; AB$11)&gt;0,"X","-"),"")</f>
        <v/>
      </c>
      <c r="AC77" s="106" t="str">
        <f>IF(AND($B77&lt;&gt;"",AC$11&lt;&gt;""),IF(COUNTIF(Matches[JOURNEY],"=" &amp; $B77 &amp; " to " &amp; AC$11)&gt;0,"X","-"),"")</f>
        <v/>
      </c>
      <c r="AD77" s="106" t="str">
        <f>IF(AND($B77&lt;&gt;"",AD$11&lt;&gt;""),IF(COUNTIF(Matches[JOURNEY],"=" &amp; $B77 &amp; " to " &amp; AD$11)&gt;0,"X","-"),"")</f>
        <v/>
      </c>
      <c r="AE77" s="106" t="str">
        <f>IF(AND($B77&lt;&gt;"",AE$11&lt;&gt;""),IF(COUNTIF(Matches[JOURNEY],"=" &amp; $B77 &amp; " to " &amp; AE$11)&gt;0,"X","-"),"")</f>
        <v/>
      </c>
      <c r="AF77" s="106" t="str">
        <f>IF(AND($B77&lt;&gt;"",AF$11&lt;&gt;""),IF(COUNTIF(Matches[JOURNEY],"=" &amp; $B77 &amp; " to " &amp; AF$11)&gt;0,"X","-"),"")</f>
        <v/>
      </c>
      <c r="AG77" s="106" t="str">
        <f>IF(AND($B77&lt;&gt;"",AG$11&lt;&gt;""),IF(COUNTIF(Matches[JOURNEY],"=" &amp; $B77 &amp; " to " &amp; AG$11)&gt;0,"X","-"),"")</f>
        <v/>
      </c>
      <c r="AH77" s="106" t="str">
        <f>IF(AND($B77&lt;&gt;"",AH$11&lt;&gt;""),IF(COUNTIF(Matches[JOURNEY],"=" &amp; $B77 &amp; " to " &amp; AH$11)&gt;0,"X","-"),"")</f>
        <v/>
      </c>
      <c r="AI77" s="106" t="str">
        <f>IF(AND($B77&lt;&gt;"",AI$11&lt;&gt;""),IF(COUNTIF(Matches[JOURNEY],"=" &amp; $B77 &amp; " to " &amp; AI$11)&gt;0,"X","-"),"")</f>
        <v/>
      </c>
      <c r="AJ77" s="106" t="str">
        <f>IF(AND($B77&lt;&gt;"",AJ$11&lt;&gt;""),IF(COUNTIF(Matches[JOURNEY],"=" &amp; $B77 &amp; " to " &amp; AJ$11)&gt;0,"X","-"),"")</f>
        <v/>
      </c>
      <c r="AK77" s="106" t="str">
        <f>IF(AND($B77&lt;&gt;"",AK$11&lt;&gt;""),IF(COUNTIF(Matches[JOURNEY],"=" &amp; $B77 &amp; " to " &amp; AK$11)&gt;0,"X","-"),"")</f>
        <v/>
      </c>
      <c r="AL77" s="106" t="str">
        <f>IF(AND($B77&lt;&gt;"",AL$11&lt;&gt;""),IF(COUNTIF(Matches[JOURNEY],"=" &amp; $B77 &amp; " to " &amp; AL$11)&gt;0,"X","-"),"")</f>
        <v/>
      </c>
      <c r="AM77" s="106" t="str">
        <f>IF(AND($B77&lt;&gt;"",AM$11&lt;&gt;""),IF(COUNTIF(Matches[JOURNEY],"=" &amp; $B77 &amp; " to " &amp; AM$11)&gt;0,"X","-"),"")</f>
        <v/>
      </c>
      <c r="AN77" s="106" t="str">
        <f>IF(AND($B77&lt;&gt;"",AN$11&lt;&gt;""),IF(COUNTIF(Matches[JOURNEY],"=" &amp; $B77 &amp; " to " &amp; AN$11)&gt;0,"X","-"),"")</f>
        <v/>
      </c>
      <c r="AO77" s="106" t="str">
        <f>IF(AND($B77&lt;&gt;"",AO$11&lt;&gt;""),IF(COUNTIF(Matches[JOURNEY],"=" &amp; $B77 &amp; " to " &amp; AO$11)&gt;0,"X","-"),"")</f>
        <v/>
      </c>
      <c r="AP77" s="106" t="str">
        <f>IF(AND($B77&lt;&gt;"",AP$11&lt;&gt;""),IF(COUNTIF(Matches[JOURNEY],"=" &amp; $B77 &amp; " to " &amp; AP$11)&gt;0,"X","-"),"")</f>
        <v/>
      </c>
      <c r="AQ77" s="106" t="str">
        <f>IF(AND($B77&lt;&gt;"",AQ$11&lt;&gt;""),IF(COUNTIF(Matches[JOURNEY],"=" &amp; $B77 &amp; " to " &amp; AQ$11)&gt;0,"X","-"),"")</f>
        <v/>
      </c>
      <c r="AR77" s="106" t="str">
        <f>IF(AND($B77&lt;&gt;"",AR$11&lt;&gt;""),IF(COUNTIF(Matches[JOURNEY],"=" &amp; $B77 &amp; " to " &amp; AR$11)&gt;0,"X","-"),"")</f>
        <v/>
      </c>
      <c r="AS77" s="106" t="str">
        <f>IF(AND($B77&lt;&gt;"",AS$11&lt;&gt;""),IF(COUNTIF(Matches[JOURNEY],"=" &amp; $B77 &amp; " to " &amp; AS$11)&gt;0,"X","-"),"")</f>
        <v/>
      </c>
      <c r="AT77" s="106" t="str">
        <f>IF(AND($B77&lt;&gt;"",AT$11&lt;&gt;""),IF(COUNTIF(Matches[JOURNEY],"=" &amp; $B77 &amp; " to " &amp; AT$11)&gt;0,"X","-"),"")</f>
        <v/>
      </c>
      <c r="AU77" s="106" t="str">
        <f>IF(AND($B77&lt;&gt;"",AU$11&lt;&gt;""),IF(COUNTIF(Matches[JOURNEY],"=" &amp; $B77 &amp; " to " &amp; AU$11)&gt;0,"X","-"),"")</f>
        <v/>
      </c>
      <c r="AV77" s="106" t="str">
        <f>IF(AND($B77&lt;&gt;"",AV$11&lt;&gt;""),IF(COUNTIF(Matches[JOURNEY],"=" &amp; $B77 &amp; " to " &amp; AV$11)&gt;0,"X","-"),"")</f>
        <v/>
      </c>
      <c r="AW77" s="106" t="str">
        <f>IF(AND($B77&lt;&gt;"",AW$11&lt;&gt;""),IF(COUNTIF(Matches[JOURNEY],"=" &amp; $B77 &amp; " to " &amp; AW$11)&gt;0,"X","-"),"")</f>
        <v/>
      </c>
      <c r="AX77" s="106" t="str">
        <f>IF(AND($B77&lt;&gt;"",AX$11&lt;&gt;""),IF(COUNTIF(Matches[JOURNEY],"=" &amp; $B77 &amp; " to " &amp; AX$11)&gt;0,"X","-"),"")</f>
        <v/>
      </c>
      <c r="AY77" s="106" t="str">
        <f>IF(AND($B77&lt;&gt;"",AY$11&lt;&gt;""),IF(COUNTIF(Matches[JOURNEY],"=" &amp; $B77 &amp; " to " &amp; AY$11)&gt;0,"X","-"),"")</f>
        <v/>
      </c>
      <c r="AZ77" s="106" t="str">
        <f>IF(AND($B77&lt;&gt;"",AZ$11&lt;&gt;""),IF(COUNTIF(Matches[JOURNEY],"=" &amp; $B77 &amp; " to " &amp; AZ$11)&gt;0,"X","-"),"")</f>
        <v/>
      </c>
      <c r="BA77" s="106" t="str">
        <f>IF(AND($B77&lt;&gt;"",BA$11&lt;&gt;""),IF(COUNTIF(Matches[JOURNEY],"=" &amp; $B77 &amp; " to " &amp; BA$11)&gt;0,"X","-"),"")</f>
        <v/>
      </c>
      <c r="BB77" s="106" t="str">
        <f>IF(AND($B77&lt;&gt;"",BB$11&lt;&gt;""),IF(COUNTIF(Matches[JOURNEY],"=" &amp; $B77 &amp; " to " &amp; BB$11)&gt;0,"X","-"),"")</f>
        <v/>
      </c>
      <c r="BC77" s="106" t="str">
        <f>IF(AND($B77&lt;&gt;"",BC$11&lt;&gt;""),IF(COUNTIF(Matches[JOURNEY],"=" &amp; $B77 &amp; " to " &amp; BC$11)&gt;0,"X","-"),"")</f>
        <v/>
      </c>
      <c r="BD77" s="106" t="str">
        <f>IF(AND($B77&lt;&gt;"",BD$11&lt;&gt;""),IF(COUNTIF(Matches[JOURNEY],"=" &amp; $B77 &amp; " to " &amp; BD$11)&gt;0,"X","-"),"")</f>
        <v/>
      </c>
      <c r="BE77" s="106" t="str">
        <f>IF(AND($B77&lt;&gt;"",BE$11&lt;&gt;""),IF(COUNTIF(Matches[JOURNEY],"=" &amp; $B77 &amp; " to " &amp; BE$11)&gt;0,"X","-"),"")</f>
        <v/>
      </c>
      <c r="BF77" s="106" t="str">
        <f>IF(AND($B77&lt;&gt;"",BF$11&lt;&gt;""),IF(COUNTIF(Matches[JOURNEY],"=" &amp; $B77 &amp; " to " &amp; BF$11)&gt;0,"X","-"),"")</f>
        <v/>
      </c>
      <c r="BG77" s="106" t="str">
        <f>IF(AND($B77&lt;&gt;"",BG$11&lt;&gt;""),IF(COUNTIF(Matches[JOURNEY],"=" &amp; $B77 &amp; " to " &amp; BG$11)&gt;0,"X","-"),"")</f>
        <v/>
      </c>
      <c r="BH77" s="106" t="str">
        <f>IF(AND($B77&lt;&gt;"",BH$11&lt;&gt;""),IF(COUNTIF(Matches[JOURNEY],"=" &amp; $B77 &amp; " to " &amp; BH$11)&gt;0,"X","-"),"")</f>
        <v/>
      </c>
      <c r="BI77" s="106" t="str">
        <f>IF(AND($B77&lt;&gt;"",BI$11&lt;&gt;""),IF(COUNTIF(Matches[JOURNEY],"=" &amp; $B77 &amp; " to " &amp; BI$11)&gt;0,"X","-"),"")</f>
        <v/>
      </c>
      <c r="BJ77" s="106" t="str">
        <f>IF(AND($B77&lt;&gt;"",BJ$11&lt;&gt;""),IF(COUNTIF(Matches[JOURNEY],"=" &amp; $B77 &amp; " to " &amp; BJ$11)&gt;0,"X","-"),"")</f>
        <v/>
      </c>
      <c r="BK77" s="106" t="str">
        <f>IF(AND($B77&lt;&gt;"",BK$11&lt;&gt;""),IF(COUNTIF(Matches[JOURNEY],"=" &amp; $B77 &amp; " to " &amp; BK$11)&gt;0,"X","-"),"")</f>
        <v/>
      </c>
      <c r="BL77" s="106" t="str">
        <f>IF(AND($B77&lt;&gt;"",BL$11&lt;&gt;""),IF(COUNTIF(Matches[JOURNEY],"=" &amp; $B77 &amp; " to " &amp; BL$11)&gt;0,"X","-"),"")</f>
        <v/>
      </c>
      <c r="BM77" s="106" t="str">
        <f>IF(AND($B77&lt;&gt;"",BM$11&lt;&gt;""),IF(COUNTIF(Matches[JOURNEY],"=" &amp; $B77 &amp; " to " &amp; BM$11)&gt;0,"X","-"),"")</f>
        <v/>
      </c>
      <c r="BN77" s="106" t="str">
        <f>IF(AND($B77&lt;&gt;"",BN$11&lt;&gt;""),IF(COUNTIF(Matches[JOURNEY],"=" &amp; $B77 &amp; " to " &amp; BN$11)&gt;0,"X","-"),"")</f>
        <v/>
      </c>
      <c r="BO77" s="106" t="str">
        <f>IF(AND($B77&lt;&gt;"",BO$11&lt;&gt;""),IF(COUNTIF(Matches[JOURNEY],"=" &amp; $B77 &amp; " to " &amp; BO$11)&gt;0,"X","-"),"")</f>
        <v/>
      </c>
      <c r="BP77" s="107" t="str">
        <f>IF(AND($B77&lt;&gt;"",BP$11&lt;&gt;""),IF(COUNTIF(Matches[JOURNEY],"=" &amp; $B77 &amp; " to " &amp; BP$11)&gt;0,"X","-"),"")</f>
        <v/>
      </c>
      <c r="BQ77" s="102">
        <f ca="1">COUNTIF(A77:BP77,"=X")</f>
        <v>0</v>
      </c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</row>
    <row r="78" spans="1:101" ht="21">
      <c r="C78" s="102">
        <f t="shared" ref="C78:AH78" ca="1" si="8">COUNTIF(C12:C77,"=X")</f>
        <v>5</v>
      </c>
      <c r="D78" s="102">
        <f t="shared" ca="1" si="8"/>
        <v>0</v>
      </c>
      <c r="E78" s="102">
        <f t="shared" ca="1" si="8"/>
        <v>4</v>
      </c>
      <c r="F78" s="102">
        <f t="shared" ca="1" si="8"/>
        <v>0</v>
      </c>
      <c r="G78" s="102">
        <f t="shared" ca="1" si="8"/>
        <v>0</v>
      </c>
      <c r="H78" s="102">
        <f t="shared" ca="1" si="8"/>
        <v>1</v>
      </c>
      <c r="I78" s="102">
        <f t="shared" ca="1" si="8"/>
        <v>4</v>
      </c>
      <c r="J78" s="102">
        <f t="shared" ca="1" si="8"/>
        <v>0</v>
      </c>
      <c r="K78" s="102">
        <f t="shared" ca="1" si="8"/>
        <v>4</v>
      </c>
      <c r="L78" s="102">
        <f t="shared" ca="1" si="8"/>
        <v>4</v>
      </c>
      <c r="M78" s="102">
        <f t="shared" ca="1" si="8"/>
        <v>0</v>
      </c>
      <c r="N78" s="102">
        <f t="shared" ca="1" si="8"/>
        <v>0</v>
      </c>
      <c r="O78" s="102">
        <f t="shared" ca="1" si="8"/>
        <v>0</v>
      </c>
      <c r="P78" s="102">
        <f t="shared" ca="1" si="8"/>
        <v>0</v>
      </c>
      <c r="Q78" s="102">
        <f t="shared" ca="1" si="8"/>
        <v>0</v>
      </c>
      <c r="R78" s="102">
        <f t="shared" ca="1" si="8"/>
        <v>0</v>
      </c>
      <c r="S78" s="102">
        <f t="shared" ca="1" si="8"/>
        <v>0</v>
      </c>
      <c r="T78" s="102">
        <f t="shared" ca="1" si="8"/>
        <v>0</v>
      </c>
      <c r="U78" s="102">
        <f t="shared" ca="1" si="8"/>
        <v>0</v>
      </c>
      <c r="V78" s="102">
        <f t="shared" ca="1" si="8"/>
        <v>0</v>
      </c>
      <c r="W78" s="102">
        <f t="shared" ca="1" si="8"/>
        <v>0</v>
      </c>
      <c r="X78" s="102">
        <f t="shared" ca="1" si="8"/>
        <v>0</v>
      </c>
      <c r="Y78" s="102">
        <f t="shared" ca="1" si="8"/>
        <v>0</v>
      </c>
      <c r="Z78" s="102">
        <f t="shared" ca="1" si="8"/>
        <v>0</v>
      </c>
      <c r="AA78" s="102">
        <f t="shared" ca="1" si="8"/>
        <v>0</v>
      </c>
      <c r="AB78" s="102">
        <f t="shared" ca="1" si="8"/>
        <v>0</v>
      </c>
      <c r="AC78" s="102">
        <f t="shared" ca="1" si="8"/>
        <v>0</v>
      </c>
      <c r="AD78" s="102">
        <f t="shared" ca="1" si="8"/>
        <v>0</v>
      </c>
      <c r="AE78" s="102">
        <f t="shared" ca="1" si="8"/>
        <v>0</v>
      </c>
      <c r="AF78" s="102">
        <f t="shared" ca="1" si="8"/>
        <v>0</v>
      </c>
      <c r="AG78" s="102">
        <f t="shared" ca="1" si="8"/>
        <v>0</v>
      </c>
      <c r="AH78" s="102">
        <f t="shared" ca="1" si="8"/>
        <v>0</v>
      </c>
      <c r="AI78" s="102">
        <f t="shared" ref="AI78:BN78" ca="1" si="9">COUNTIF(AI12:AI77,"=X")</f>
        <v>0</v>
      </c>
      <c r="AJ78" s="102">
        <f t="shared" ca="1" si="9"/>
        <v>0</v>
      </c>
      <c r="AK78" s="102">
        <f t="shared" ca="1" si="9"/>
        <v>0</v>
      </c>
      <c r="AL78" s="102">
        <f t="shared" ca="1" si="9"/>
        <v>0</v>
      </c>
      <c r="AM78" s="102">
        <f t="shared" ca="1" si="9"/>
        <v>0</v>
      </c>
      <c r="AN78" s="102">
        <f t="shared" ca="1" si="9"/>
        <v>0</v>
      </c>
      <c r="AO78" s="102">
        <f t="shared" ca="1" si="9"/>
        <v>0</v>
      </c>
      <c r="AP78" s="102">
        <f t="shared" ca="1" si="9"/>
        <v>0</v>
      </c>
      <c r="AQ78" s="102">
        <f t="shared" ca="1" si="9"/>
        <v>0</v>
      </c>
      <c r="AR78" s="102">
        <f t="shared" ca="1" si="9"/>
        <v>0</v>
      </c>
      <c r="AS78" s="102">
        <f t="shared" ca="1" si="9"/>
        <v>0</v>
      </c>
      <c r="AT78" s="102">
        <f t="shared" ca="1" si="9"/>
        <v>0</v>
      </c>
      <c r="AU78" s="102">
        <f t="shared" ca="1" si="9"/>
        <v>0</v>
      </c>
      <c r="AV78" s="102">
        <f t="shared" ca="1" si="9"/>
        <v>0</v>
      </c>
      <c r="AW78" s="102">
        <f t="shared" ca="1" si="9"/>
        <v>0</v>
      </c>
      <c r="AX78" s="102">
        <f t="shared" ca="1" si="9"/>
        <v>0</v>
      </c>
      <c r="AY78" s="102">
        <f t="shared" ca="1" si="9"/>
        <v>0</v>
      </c>
      <c r="AZ78" s="102">
        <f t="shared" ca="1" si="9"/>
        <v>0</v>
      </c>
      <c r="BA78" s="102">
        <f t="shared" ca="1" si="9"/>
        <v>0</v>
      </c>
      <c r="BB78" s="102">
        <f t="shared" ca="1" si="9"/>
        <v>0</v>
      </c>
      <c r="BC78" s="102">
        <f t="shared" ca="1" si="9"/>
        <v>0</v>
      </c>
      <c r="BD78" s="102">
        <f t="shared" ca="1" si="9"/>
        <v>0</v>
      </c>
      <c r="BE78" s="102">
        <f t="shared" ca="1" si="9"/>
        <v>0</v>
      </c>
      <c r="BF78" s="102">
        <f t="shared" ca="1" si="9"/>
        <v>0</v>
      </c>
      <c r="BG78" s="102">
        <f t="shared" ca="1" si="9"/>
        <v>0</v>
      </c>
      <c r="BH78" s="102">
        <f t="shared" ca="1" si="9"/>
        <v>0</v>
      </c>
      <c r="BI78" s="102">
        <f t="shared" ca="1" si="9"/>
        <v>0</v>
      </c>
      <c r="BJ78" s="102">
        <f t="shared" ca="1" si="9"/>
        <v>0</v>
      </c>
      <c r="BK78" s="102">
        <f t="shared" ca="1" si="9"/>
        <v>0</v>
      </c>
      <c r="BL78" s="102">
        <f t="shared" ca="1" si="9"/>
        <v>0</v>
      </c>
      <c r="BM78" s="102">
        <f t="shared" ca="1" si="9"/>
        <v>0</v>
      </c>
      <c r="BN78" s="102">
        <f t="shared" ca="1" si="9"/>
        <v>0</v>
      </c>
      <c r="BO78" s="102">
        <f ca="1">COUNTIF(BO12:BO77,"=X")</f>
        <v>0</v>
      </c>
      <c r="BP78" s="102">
        <f ca="1">COUNTIF(BP12:BP77,"=X")</f>
        <v>0</v>
      </c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</row>
    <row r="79" spans="1:101" ht="19.5"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</row>
    <row r="80" spans="1:101" ht="19.5"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</row>
    <row r="81" spans="3:101" ht="19.5"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</row>
    <row r="82" spans="3:101" ht="19.5"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</row>
    <row r="83" spans="3:101" ht="19.5"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</row>
    <row r="84" spans="3:101" ht="19.5"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</row>
    <row r="85" spans="3:101" ht="19.5"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</row>
    <row r="86" spans="3:101" ht="19.5"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</row>
    <row r="87" spans="3:101" ht="19.5"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</row>
    <row r="88" spans="3:101" ht="19.5"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</row>
    <row r="89" spans="3:101" ht="19.5"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</row>
    <row r="90" spans="3:101" ht="19.5"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</row>
    <row r="91" spans="3:101" ht="19.5"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</row>
    <row r="92" spans="3:101" ht="19.5"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</row>
    <row r="93" spans="3:101" ht="19.5"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</row>
    <row r="94" spans="3:101" ht="19.5"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</row>
    <row r="95" spans="3:101" ht="19.5"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</row>
    <row r="96" spans="3:101" ht="19.5"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</row>
    <row r="97" spans="3:101" ht="19.5"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</row>
    <row r="98" spans="3:101" ht="19.5"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</row>
    <row r="99" spans="3:101" ht="19.5"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</row>
    <row r="100" spans="3:101" ht="19.5"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</row>
    <row r="101" spans="3:101" ht="19.5"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</row>
    <row r="102" spans="3:101" ht="19.5"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</row>
    <row r="103" spans="3:101" ht="19.5"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</row>
    <row r="104" spans="3:101" ht="19.5"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</row>
    <row r="105" spans="3:101" ht="19.5"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</row>
    <row r="106" spans="3:101" ht="19.5"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</row>
    <row r="107" spans="3:101" ht="19.5"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</row>
    <row r="108" spans="3:101" ht="19.5"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</row>
    <row r="109" spans="3:101" ht="19.5"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</row>
    <row r="110" spans="3:101" ht="19.5"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</row>
    <row r="111" spans="3:101" ht="19.5"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</row>
    <row r="112" spans="3:101" ht="19.5"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</row>
    <row r="113" spans="3:101" ht="19.5"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</row>
    <row r="114" spans="3:101" ht="19.5"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</row>
    <row r="115" spans="3:101" ht="19.5"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</row>
    <row r="116" spans="3:101" ht="19.5"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</row>
    <row r="117" spans="3:101" ht="19.5"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</row>
    <row r="118" spans="3:101" ht="19.5"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</row>
    <row r="119" spans="3:101" ht="19.5"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</row>
    <row r="120" spans="3:101" ht="19.5"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</row>
    <row r="121" spans="3:101" ht="19.5"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</row>
    <row r="122" spans="3:101" ht="19.5"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</row>
    <row r="123" spans="3:101" ht="19.5"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</row>
    <row r="124" spans="3:101" ht="19.5"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</row>
    <row r="125" spans="3:101" ht="19.5"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</row>
    <row r="126" spans="3:101" ht="19.5"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</row>
    <row r="127" spans="3:101" ht="19.5"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</row>
    <row r="128" spans="3:101" ht="19.5"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</row>
    <row r="129" spans="3:101" ht="19.5"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</row>
    <row r="130" spans="3:101" ht="19.5"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</row>
    <row r="131" spans="3:101" ht="19.5"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</row>
    <row r="132" spans="3:101" ht="19.5"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</row>
    <row r="133" spans="3:101" ht="19.5"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</row>
    <row r="134" spans="3:101" ht="19.5"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</row>
    <row r="135" spans="3:101" ht="19.5"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</row>
    <row r="136" spans="3:101" ht="19.5"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</row>
    <row r="137" spans="3:101" ht="19.5"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</row>
    <row r="138" spans="3:101" ht="19.5"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</row>
    <row r="139" spans="3:101" ht="19.5"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</row>
    <row r="140" spans="3:101" ht="19.5"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</row>
    <row r="141" spans="3:101" ht="19.5"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</row>
    <row r="142" spans="3:101" ht="19.5"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</row>
    <row r="143" spans="3:101" ht="19.5"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</row>
    <row r="144" spans="3:101" ht="19.5"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</row>
    <row r="145" spans="3:101" ht="19.5"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</row>
    <row r="146" spans="3:101" ht="19.5"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</row>
    <row r="147" spans="3:101" ht="19.5"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</row>
    <row r="148" spans="3:101" ht="19.5"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</row>
    <row r="149" spans="3:101" ht="19.5"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</row>
    <row r="150" spans="3:101" ht="19.5"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</row>
    <row r="151" spans="3:101" ht="19.5"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</row>
    <row r="152" spans="3:101" ht="19.5"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</row>
    <row r="153" spans="3:101" ht="19.5"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</row>
    <row r="154" spans="3:101" ht="19.5"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</row>
    <row r="155" spans="3:101" ht="19.5"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</row>
    <row r="156" spans="3:101" ht="19.5"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</row>
    <row r="157" spans="3:101" ht="19.5"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</row>
    <row r="158" spans="3:101" ht="19.5"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</row>
    <row r="159" spans="3:101" ht="19.5"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</row>
    <row r="160" spans="3:101" ht="19.5"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</row>
    <row r="161" spans="3:101" ht="19.5"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</row>
    <row r="162" spans="3:101" ht="19.5"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</row>
    <row r="163" spans="3:101" ht="19.5"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</row>
    <row r="164" spans="3:101" ht="19.5"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</row>
    <row r="165" spans="3:101" ht="19.5"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</row>
    <row r="166" spans="3:101" ht="19.5"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</row>
    <row r="167" spans="3:101" ht="19.5"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</row>
    <row r="168" spans="3:101" ht="19.5"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</row>
    <row r="169" spans="3:101" ht="19.5"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</row>
    <row r="170" spans="3:101" ht="19.5"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</row>
    <row r="171" spans="3:101" ht="19.5"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</row>
    <row r="172" spans="3:101" ht="19.5"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</row>
    <row r="173" spans="3:101" ht="19.5"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</row>
    <row r="174" spans="3:101" ht="19.5"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</row>
    <row r="175" spans="3:101" ht="19.5"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</row>
    <row r="176" spans="3:101" ht="19.5"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</row>
    <row r="177" spans="3:101" ht="19.5"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</row>
    <row r="178" spans="3:101" ht="19.5"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</row>
    <row r="179" spans="3:101" ht="19.5"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</row>
    <row r="180" spans="3:101" ht="19.5"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</row>
    <row r="181" spans="3:101" ht="19.5"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</row>
    <row r="182" spans="3:101" ht="19.5"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</row>
    <row r="183" spans="3:101" ht="19.5"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</row>
    <row r="184" spans="3:101" ht="19.5"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</row>
    <row r="185" spans="3:101" ht="19.5"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</row>
    <row r="186" spans="3:101" ht="19.5"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</row>
    <row r="187" spans="3:101" ht="19.5"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</row>
    <row r="188" spans="3:101" ht="19.5"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</row>
    <row r="189" spans="3:101" ht="19.5"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</row>
    <row r="190" spans="3:101" ht="19.5"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</row>
    <row r="191" spans="3:101" ht="19.5"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</row>
    <row r="192" spans="3:101" ht="19.5"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</row>
    <row r="193" spans="3:101" ht="19.5"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</row>
    <row r="194" spans="3:101" ht="19.5"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</row>
    <row r="195" spans="3:101" ht="19.5"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</row>
    <row r="196" spans="3:101" ht="19.5"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</row>
    <row r="197" spans="3:101" ht="19.5"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</row>
    <row r="198" spans="3:101" ht="19.5"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</row>
    <row r="199" spans="3:101" ht="19.5"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</row>
    <row r="200" spans="3:101" ht="19.5"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</row>
    <row r="201" spans="3:101" ht="19.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</row>
    <row r="202" spans="3:101" ht="19.5"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</row>
    <row r="203" spans="3:101" ht="19.5"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</row>
    <row r="204" spans="3:101" ht="19.5"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</row>
    <row r="205" spans="3:101" ht="19.5"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</row>
    <row r="206" spans="3:101" ht="19.5"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</row>
    <row r="207" spans="3:101" ht="19.5"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</row>
    <row r="208" spans="3:101" ht="19.5"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</row>
    <row r="209" spans="3:101" ht="19.5"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</row>
    <row r="210" spans="3:101" ht="19.5"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</row>
    <row r="211" spans="3:101" ht="19.5"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</row>
    <row r="212" spans="3:101" ht="19.5"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</row>
    <row r="213" spans="3:101" ht="19.5"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</row>
    <row r="214" spans="3:101" ht="19.5"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</row>
    <row r="215" spans="3:101" ht="19.5"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</row>
    <row r="216" spans="3:101" ht="19.5"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</row>
    <row r="217" spans="3:101" ht="19.5"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</row>
    <row r="218" spans="3:101" ht="19.5"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</row>
    <row r="219" spans="3:101" ht="19.5"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</row>
    <row r="220" spans="3:101" ht="19.5"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</row>
    <row r="221" spans="3:101" ht="19.5"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</row>
    <row r="222" spans="3:101" ht="19.5"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</row>
    <row r="223" spans="3:101" ht="19.5"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</row>
    <row r="224" spans="3:101" ht="19.5"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</row>
  </sheetData>
  <sheetProtection sheet="1" objects="1" scenarios="1"/>
  <phoneticPr fontId="7" type="noConversion"/>
  <conditionalFormatting sqref="A12:BP77">
    <cfRule type="expression" dxfId="286" priority="3">
      <formula>MOD(ROW(),2)=0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78A70-7671-4858-B3DE-40019FFCA41F}">
  <sheetPr codeName="Sheet8"/>
  <dimension ref="A1:N126"/>
  <sheetViews>
    <sheetView showGridLines="0" showRowColHeaders="0" workbookViewId="0"/>
  </sheetViews>
  <sheetFormatPr defaultRowHeight="15"/>
  <sheetData>
    <row r="1" spans="1:14">
      <c r="J1" t="s">
        <v>13752</v>
      </c>
    </row>
    <row r="2" spans="1:14">
      <c r="F2" s="108"/>
      <c r="J2" t="s">
        <v>13747</v>
      </c>
      <c r="K2" t="s">
        <v>13748</v>
      </c>
      <c r="L2" t="s">
        <v>13749</v>
      </c>
      <c r="M2" t="s">
        <v>13750</v>
      </c>
      <c r="N2" t="s">
        <v>13751</v>
      </c>
    </row>
    <row r="3" spans="1:14">
      <c r="E3" s="108"/>
      <c r="F3" s="108"/>
      <c r="J3">
        <v>1</v>
      </c>
      <c r="K3">
        <v>2</v>
      </c>
      <c r="L3">
        <v>3</v>
      </c>
      <c r="M3">
        <v>4</v>
      </c>
      <c r="N3">
        <v>5</v>
      </c>
    </row>
    <row r="4" spans="1:14">
      <c r="A4" t="s">
        <v>80</v>
      </c>
      <c r="F4" s="108"/>
      <c r="H4" s="109" t="s">
        <v>13743</v>
      </c>
      <c r="I4" s="109"/>
      <c r="J4" s="109" t="s">
        <v>13744</v>
      </c>
      <c r="K4" s="109"/>
      <c r="L4" t="s">
        <v>13745</v>
      </c>
    </row>
    <row r="5" spans="1:14">
      <c r="F5" s="108"/>
    </row>
    <row r="6" spans="1:14">
      <c r="A6" t="str" cm="1">
        <f t="array" ref="A6:A10">_xlfn.UNIQUE(Matches[SITE IN])</f>
        <v>1WB</v>
      </c>
      <c r="B6" t="str" cm="1">
        <f t="array" ref="B6:B11">_xlfn.UNIQUE(Matches[SITE OUT])</f>
        <v>2EB</v>
      </c>
      <c r="C6" t="str" cm="1">
        <f t="array" ref="C6:C16">_xlfn.UNIQUE(All[SITE])</f>
        <v>6EB</v>
      </c>
      <c r="D6" t="str">
        <f ca="1">OFFSET($A$6,IF(ROW()-ROW($D$6)&lt;COUNTA(_xlfn.ANCHORARRAY($A$6)),ROW()-ROW($D$6),IF(ROW()-ROW($D$6)&lt;COUNTA(_xlfn.ANCHORARRAY($A$6))+COUNTA(_xlfn.ANCHORARRAY($B$6)),ROW()-ROW($D$6)-COUNTA(_xlfn.ANCHORARRAY($A$6)),ROW()-ROW($D$6)-COUNTA(_xlfn.ANCHORARRAY($A$6))-COUNTA(_xlfn.ANCHORARRAY($B$6)))),IF(ROW()-ROW($D$6)&gt;=COUNTA(_xlfn.ANCHORARRAY($A$6)),IF(ROW()-ROW($D$6)&gt;=COUNTA(_xlfn.ANCHORARRAY($A$6))+COUNTA(_xlfn.ANCHORARRAY($B$6)),2,1)))</f>
        <v>1WB</v>
      </c>
      <c r="E6" t="str" cm="1">
        <f t="array" aca="1" ref="E6:E16" ca="1">_xlfn._xlws.SORT(_xlfn._xlws.FILTER(_xlfn.UNIQUE(D:D),_xlfn.UNIQUE(D:D)&lt;&gt;0))</f>
        <v>1EB</v>
      </c>
      <c r="F6" s="108"/>
      <c r="G6" t="str" cm="1">
        <f t="array" aca="1" ref="G6:G16" ca="1">_xlfn._xlws.FILTER(L6:L126,L6:L126&lt;&gt;"")</f>
        <v>1EB</v>
      </c>
      <c r="H6" cm="1">
        <f t="array" aca="1" ref="H6:H16" ca="1">_xlfn.NUMBERVALUE(LEFT(_xlfn.ANCHORARRAY(E6),LEN(_xlfn.ANCHORARRAY(E6))-2))</f>
        <v>1</v>
      </c>
      <c r="I6" t="str" cm="1">
        <f t="array" aca="1" ref="I6:I16" ca="1">RIGHT(_xlfn.ANCHORARRAY(E6),2)</f>
        <v>EB</v>
      </c>
      <c r="J6" cm="1">
        <f t="array" aca="1" ref="J6:K16" ca="1">_xlfn._xlws.SORT(_xlfn.ANCHORARRAY(H6):_xlfn.ANCHORARRAY(I6),1)</f>
        <v>1</v>
      </c>
      <c r="K6" t="str">
        <f ca="1"/>
        <v>EB</v>
      </c>
      <c r="L6" t="str">
        <f ca="1">IF(J6&lt;&gt;"",J6&amp;K6,"")</f>
        <v>1EB</v>
      </c>
    </row>
    <row r="7" spans="1:14">
      <c r="A7" t="str">
        <v>6WB</v>
      </c>
      <c r="B7" t="str">
        <v>1EB</v>
      </c>
      <c r="C7" t="str">
        <v>1WB</v>
      </c>
      <c r="D7" t="str">
        <f t="shared" ref="D7:D70" ca="1" si="0">OFFSET($A$6,IF(ROW()-ROW($D$6)&lt;COUNTA(_xlfn.ANCHORARRAY($A$6)),ROW()-ROW($D$6),IF(ROW()-ROW($D$6)&lt;COUNTA(_xlfn.ANCHORARRAY($A$6))+COUNTA(_xlfn.ANCHORARRAY($B$6)),ROW()-ROW($D$6)-COUNTA(_xlfn.ANCHORARRAY($A$6)),ROW()-ROW($D$6)-COUNTA(_xlfn.ANCHORARRAY($A$6))-COUNTA(_xlfn.ANCHORARRAY($B$6)))),IF(ROW()-ROW($D$6)&gt;=COUNTA(_xlfn.ANCHORARRAY($A$6)),IF(ROW()-ROW($D$6)&gt;=COUNTA(_xlfn.ANCHORARRAY($A$6))+COUNTA(_xlfn.ANCHORARRAY($B$6)),2,1)))</f>
        <v>6WB</v>
      </c>
      <c r="E7" t="str">
        <f ca="1"/>
        <v>1WB</v>
      </c>
      <c r="F7" s="108"/>
      <c r="G7" t="str">
        <f ca="1"/>
        <v>1WB</v>
      </c>
      <c r="H7">
        <f ca="1"/>
        <v>1</v>
      </c>
      <c r="I7" t="str">
        <f ca="1"/>
        <v>WB</v>
      </c>
      <c r="J7">
        <f ca="1"/>
        <v>1</v>
      </c>
      <c r="K7" t="str">
        <f ca="1"/>
        <v>WB</v>
      </c>
      <c r="L7" t="str">
        <f t="shared" ref="L7:L70" ca="1" si="1">IF(J7&lt;&gt;"",J7&amp;K7,"")</f>
        <v>1WB</v>
      </c>
    </row>
    <row r="8" spans="1:14">
      <c r="A8" t="str">
        <v>3NB</v>
      </c>
      <c r="B8" t="str">
        <v>5SB</v>
      </c>
      <c r="C8" t="str">
        <v>2EB</v>
      </c>
      <c r="D8" t="str">
        <f t="shared" ca="1" si="0"/>
        <v>3NB</v>
      </c>
      <c r="E8" t="str">
        <f ca="1"/>
        <v>2EB</v>
      </c>
      <c r="F8" s="108"/>
      <c r="G8" t="str">
        <f ca="1"/>
        <v>2EB</v>
      </c>
      <c r="H8">
        <f ca="1"/>
        <v>2</v>
      </c>
      <c r="I8" t="str">
        <f ca="1"/>
        <v>EB</v>
      </c>
      <c r="J8">
        <f ca="1"/>
        <v>2</v>
      </c>
      <c r="K8" t="str">
        <f ca="1"/>
        <v>EB</v>
      </c>
      <c r="L8" t="str">
        <f t="shared" ca="1" si="1"/>
        <v>2EB</v>
      </c>
    </row>
    <row r="9" spans="1:14">
      <c r="A9" t="str">
        <v>5NB</v>
      </c>
      <c r="B9" t="str">
        <v>6EB</v>
      </c>
      <c r="C9" t="str">
        <v>1EB</v>
      </c>
      <c r="D9" t="str">
        <f t="shared" ca="1" si="0"/>
        <v>5NB</v>
      </c>
      <c r="E9" t="str">
        <f ca="1"/>
        <v>2WB</v>
      </c>
      <c r="F9" s="108"/>
      <c r="G9" t="str">
        <f ca="1"/>
        <v>2WB</v>
      </c>
      <c r="H9">
        <f ca="1"/>
        <v>2</v>
      </c>
      <c r="I9" t="str">
        <f ca="1"/>
        <v>WB</v>
      </c>
      <c r="J9">
        <f ca="1"/>
        <v>2</v>
      </c>
      <c r="K9" t="str">
        <f ca="1"/>
        <v>WB</v>
      </c>
      <c r="L9" t="str">
        <f t="shared" ca="1" si="1"/>
        <v>2WB</v>
      </c>
    </row>
    <row r="10" spans="1:14">
      <c r="A10" t="str">
        <v>2WB</v>
      </c>
      <c r="B10" t="str">
        <v>4SB</v>
      </c>
      <c r="C10" t="str">
        <v>6WB</v>
      </c>
      <c r="D10" t="str">
        <f t="shared" ca="1" si="0"/>
        <v>2WB</v>
      </c>
      <c r="E10" t="str">
        <f ca="1"/>
        <v>3NB</v>
      </c>
      <c r="F10" s="108"/>
      <c r="G10" t="str">
        <f ca="1"/>
        <v>3NB</v>
      </c>
      <c r="H10">
        <f ca="1"/>
        <v>3</v>
      </c>
      <c r="I10" t="str">
        <f ca="1"/>
        <v>NB</v>
      </c>
      <c r="J10">
        <f ca="1"/>
        <v>3</v>
      </c>
      <c r="K10" t="str">
        <f ca="1"/>
        <v>NB</v>
      </c>
      <c r="L10" t="str">
        <f t="shared" ca="1" si="1"/>
        <v>3NB</v>
      </c>
    </row>
    <row r="11" spans="1:14">
      <c r="B11" t="str">
        <v>3SB</v>
      </c>
      <c r="C11" t="str">
        <v>5SB</v>
      </c>
      <c r="D11" t="str">
        <f t="shared" ca="1" si="0"/>
        <v>2EB</v>
      </c>
      <c r="E11" t="str">
        <f ca="1"/>
        <v>3SB</v>
      </c>
      <c r="F11" s="108"/>
      <c r="G11" t="str">
        <f ca="1"/>
        <v>3SB</v>
      </c>
      <c r="H11">
        <f ca="1"/>
        <v>3</v>
      </c>
      <c r="I11" t="str">
        <f ca="1"/>
        <v>SB</v>
      </c>
      <c r="J11">
        <f ca="1"/>
        <v>3</v>
      </c>
      <c r="K11" t="str">
        <f ca="1"/>
        <v>SB</v>
      </c>
      <c r="L11" t="str">
        <f t="shared" ca="1" si="1"/>
        <v>3SB</v>
      </c>
    </row>
    <row r="12" spans="1:14">
      <c r="C12" t="str">
        <v>4SB</v>
      </c>
      <c r="D12" t="str">
        <f t="shared" ca="1" si="0"/>
        <v>1EB</v>
      </c>
      <c r="E12" t="str">
        <f ca="1"/>
        <v>4SB</v>
      </c>
      <c r="F12" s="108"/>
      <c r="G12" t="str">
        <f ca="1"/>
        <v>4SB</v>
      </c>
      <c r="H12">
        <f ca="1"/>
        <v>4</v>
      </c>
      <c r="I12" t="str">
        <f ca="1"/>
        <v>SB</v>
      </c>
      <c r="J12">
        <f ca="1"/>
        <v>4</v>
      </c>
      <c r="K12" t="str">
        <f ca="1"/>
        <v>SB</v>
      </c>
      <c r="L12" t="str">
        <f t="shared" ca="1" si="1"/>
        <v>4SB</v>
      </c>
    </row>
    <row r="13" spans="1:14">
      <c r="C13" t="str">
        <v>3NB</v>
      </c>
      <c r="D13" t="str">
        <f t="shared" ca="1" si="0"/>
        <v>5SB</v>
      </c>
      <c r="E13" t="str">
        <f ca="1"/>
        <v>5NB</v>
      </c>
      <c r="F13" s="108"/>
      <c r="G13" t="str">
        <f ca="1"/>
        <v>5NB</v>
      </c>
      <c r="H13">
        <f ca="1"/>
        <v>5</v>
      </c>
      <c r="I13" t="str">
        <f ca="1"/>
        <v>NB</v>
      </c>
      <c r="J13">
        <f ca="1"/>
        <v>5</v>
      </c>
      <c r="K13" t="str">
        <f ca="1"/>
        <v>NB</v>
      </c>
      <c r="L13" t="str">
        <f t="shared" ca="1" si="1"/>
        <v>5NB</v>
      </c>
    </row>
    <row r="14" spans="1:14">
      <c r="C14" t="str">
        <v>5NB</v>
      </c>
      <c r="D14" t="str">
        <f t="shared" ca="1" si="0"/>
        <v>6EB</v>
      </c>
      <c r="E14" t="str">
        <f ca="1"/>
        <v>5SB</v>
      </c>
      <c r="F14" s="108"/>
      <c r="G14" t="str">
        <f ca="1"/>
        <v>5SB</v>
      </c>
      <c r="H14">
        <f ca="1"/>
        <v>5</v>
      </c>
      <c r="I14" t="str">
        <f ca="1"/>
        <v>SB</v>
      </c>
      <c r="J14">
        <f ca="1"/>
        <v>5</v>
      </c>
      <c r="K14" t="str">
        <f ca="1"/>
        <v>SB</v>
      </c>
      <c r="L14" t="str">
        <f t="shared" ca="1" si="1"/>
        <v>5SB</v>
      </c>
    </row>
    <row r="15" spans="1:14">
      <c r="C15" t="str">
        <v>3SB</v>
      </c>
      <c r="D15" t="str">
        <f t="shared" ca="1" si="0"/>
        <v>4SB</v>
      </c>
      <c r="E15" t="str">
        <f ca="1"/>
        <v>6EB</v>
      </c>
      <c r="F15" s="108"/>
      <c r="G15" t="str">
        <f ca="1"/>
        <v>6EB</v>
      </c>
      <c r="H15">
        <f ca="1"/>
        <v>6</v>
      </c>
      <c r="I15" t="str">
        <f ca="1"/>
        <v>EB</v>
      </c>
      <c r="J15">
        <f ca="1"/>
        <v>6</v>
      </c>
      <c r="K15" t="str">
        <f ca="1"/>
        <v>EB</v>
      </c>
      <c r="L15" t="str">
        <f t="shared" ca="1" si="1"/>
        <v>6EB</v>
      </c>
    </row>
    <row r="16" spans="1:14">
      <c r="C16" t="str">
        <v>2WB</v>
      </c>
      <c r="D16" t="str">
        <f t="shared" ca="1" si="0"/>
        <v>3SB</v>
      </c>
      <c r="E16" t="str">
        <f ca="1"/>
        <v>6WB</v>
      </c>
      <c r="F16" s="108"/>
      <c r="G16" t="str">
        <f ca="1"/>
        <v>6WB</v>
      </c>
      <c r="H16">
        <f ca="1"/>
        <v>6</v>
      </c>
      <c r="I16" t="str">
        <f ca="1"/>
        <v>WB</v>
      </c>
      <c r="J16">
        <f ca="1"/>
        <v>6</v>
      </c>
      <c r="K16" t="str">
        <f ca="1"/>
        <v>WB</v>
      </c>
      <c r="L16" t="str">
        <f t="shared" ca="1" si="1"/>
        <v>6WB</v>
      </c>
    </row>
    <row r="17" spans="4:12">
      <c r="D17" t="str">
        <f t="shared" ca="1" si="0"/>
        <v>6EB</v>
      </c>
      <c r="F17" s="108"/>
      <c r="L17" t="str">
        <f t="shared" si="1"/>
        <v/>
      </c>
    </row>
    <row r="18" spans="4:12">
      <c r="D18" t="str">
        <f t="shared" ca="1" si="0"/>
        <v>1WB</v>
      </c>
      <c r="F18" s="108"/>
      <c r="L18" t="str">
        <f t="shared" si="1"/>
        <v/>
      </c>
    </row>
    <row r="19" spans="4:12">
      <c r="D19" t="str">
        <f t="shared" ca="1" si="0"/>
        <v>2EB</v>
      </c>
      <c r="L19" t="str">
        <f t="shared" si="1"/>
        <v/>
      </c>
    </row>
    <row r="20" spans="4:12">
      <c r="D20" t="str">
        <f t="shared" ca="1" si="0"/>
        <v>1EB</v>
      </c>
      <c r="L20" t="str">
        <f t="shared" si="1"/>
        <v/>
      </c>
    </row>
    <row r="21" spans="4:12">
      <c r="D21" t="str">
        <f t="shared" ca="1" si="0"/>
        <v>6WB</v>
      </c>
      <c r="L21" t="str">
        <f t="shared" si="1"/>
        <v/>
      </c>
    </row>
    <row r="22" spans="4:12">
      <c r="D22" t="str">
        <f t="shared" ca="1" si="0"/>
        <v>5SB</v>
      </c>
      <c r="L22" t="str">
        <f t="shared" si="1"/>
        <v/>
      </c>
    </row>
    <row r="23" spans="4:12">
      <c r="D23" t="str">
        <f t="shared" ca="1" si="0"/>
        <v>4SB</v>
      </c>
      <c r="L23" t="str">
        <f t="shared" si="1"/>
        <v/>
      </c>
    </row>
    <row r="24" spans="4:12">
      <c r="D24" t="str">
        <f t="shared" ca="1" si="0"/>
        <v>3NB</v>
      </c>
      <c r="L24" t="str">
        <f t="shared" si="1"/>
        <v/>
      </c>
    </row>
    <row r="25" spans="4:12">
      <c r="D25" t="str">
        <f t="shared" ca="1" si="0"/>
        <v>5NB</v>
      </c>
      <c r="L25" t="str">
        <f t="shared" si="1"/>
        <v/>
      </c>
    </row>
    <row r="26" spans="4:12">
      <c r="D26" t="str">
        <f t="shared" ca="1" si="0"/>
        <v>3SB</v>
      </c>
      <c r="L26" t="str">
        <f t="shared" si="1"/>
        <v/>
      </c>
    </row>
    <row r="27" spans="4:12">
      <c r="D27" t="str">
        <f t="shared" ca="1" si="0"/>
        <v>2WB</v>
      </c>
      <c r="L27" t="str">
        <f t="shared" si="1"/>
        <v/>
      </c>
    </row>
    <row r="28" spans="4:12">
      <c r="D28">
        <f t="shared" ca="1" si="0"/>
        <v>0</v>
      </c>
      <c r="L28" t="str">
        <f t="shared" si="1"/>
        <v/>
      </c>
    </row>
    <row r="29" spans="4:12">
      <c r="D29">
        <f t="shared" ca="1" si="0"/>
        <v>0</v>
      </c>
      <c r="L29" t="str">
        <f t="shared" si="1"/>
        <v/>
      </c>
    </row>
    <row r="30" spans="4:12">
      <c r="D30">
        <f t="shared" ca="1" si="0"/>
        <v>0</v>
      </c>
      <c r="L30" t="str">
        <f t="shared" si="1"/>
        <v/>
      </c>
    </row>
    <row r="31" spans="4:12">
      <c r="D31">
        <f t="shared" ca="1" si="0"/>
        <v>0</v>
      </c>
      <c r="L31" t="str">
        <f t="shared" si="1"/>
        <v/>
      </c>
    </row>
    <row r="32" spans="4:12">
      <c r="D32">
        <f t="shared" ca="1" si="0"/>
        <v>0</v>
      </c>
      <c r="L32" t="str">
        <f t="shared" si="1"/>
        <v/>
      </c>
    </row>
    <row r="33" spans="4:12">
      <c r="D33">
        <f t="shared" ca="1" si="0"/>
        <v>0</v>
      </c>
      <c r="L33" t="str">
        <f t="shared" si="1"/>
        <v/>
      </c>
    </row>
    <row r="34" spans="4:12">
      <c r="D34">
        <f t="shared" ca="1" si="0"/>
        <v>0</v>
      </c>
      <c r="L34" t="str">
        <f t="shared" si="1"/>
        <v/>
      </c>
    </row>
    <row r="35" spans="4:12">
      <c r="D35">
        <f t="shared" ca="1" si="0"/>
        <v>0</v>
      </c>
      <c r="L35" t="str">
        <f t="shared" si="1"/>
        <v/>
      </c>
    </row>
    <row r="36" spans="4:12">
      <c r="D36">
        <f t="shared" ca="1" si="0"/>
        <v>0</v>
      </c>
      <c r="L36" t="str">
        <f t="shared" si="1"/>
        <v/>
      </c>
    </row>
    <row r="37" spans="4:12">
      <c r="D37">
        <f t="shared" ca="1" si="0"/>
        <v>0</v>
      </c>
      <c r="L37" t="str">
        <f t="shared" si="1"/>
        <v/>
      </c>
    </row>
    <row r="38" spans="4:12">
      <c r="D38">
        <f t="shared" ca="1" si="0"/>
        <v>0</v>
      </c>
      <c r="L38" t="str">
        <f t="shared" si="1"/>
        <v/>
      </c>
    </row>
    <row r="39" spans="4:12">
      <c r="D39">
        <f t="shared" ca="1" si="0"/>
        <v>0</v>
      </c>
      <c r="L39" t="str">
        <f t="shared" si="1"/>
        <v/>
      </c>
    </row>
    <row r="40" spans="4:12">
      <c r="D40">
        <f t="shared" ca="1" si="0"/>
        <v>0</v>
      </c>
      <c r="L40" t="str">
        <f t="shared" si="1"/>
        <v/>
      </c>
    </row>
    <row r="41" spans="4:12">
      <c r="D41">
        <f t="shared" ca="1" si="0"/>
        <v>0</v>
      </c>
      <c r="L41" t="str">
        <f t="shared" si="1"/>
        <v/>
      </c>
    </row>
    <row r="42" spans="4:12">
      <c r="D42">
        <f t="shared" ca="1" si="0"/>
        <v>0</v>
      </c>
      <c r="L42" t="str">
        <f t="shared" si="1"/>
        <v/>
      </c>
    </row>
    <row r="43" spans="4:12">
      <c r="D43">
        <f t="shared" ca="1" si="0"/>
        <v>0</v>
      </c>
      <c r="L43" t="str">
        <f t="shared" si="1"/>
        <v/>
      </c>
    </row>
    <row r="44" spans="4:12">
      <c r="D44">
        <f t="shared" ca="1" si="0"/>
        <v>0</v>
      </c>
      <c r="L44" t="str">
        <f t="shared" si="1"/>
        <v/>
      </c>
    </row>
    <row r="45" spans="4:12">
      <c r="D45">
        <f t="shared" ca="1" si="0"/>
        <v>0</v>
      </c>
      <c r="L45" t="str">
        <f t="shared" si="1"/>
        <v/>
      </c>
    </row>
    <row r="46" spans="4:12">
      <c r="D46">
        <f t="shared" ca="1" si="0"/>
        <v>0</v>
      </c>
      <c r="L46" t="str">
        <f t="shared" si="1"/>
        <v/>
      </c>
    </row>
    <row r="47" spans="4:12">
      <c r="D47">
        <f t="shared" ca="1" si="0"/>
        <v>0</v>
      </c>
      <c r="L47" t="str">
        <f t="shared" si="1"/>
        <v/>
      </c>
    </row>
    <row r="48" spans="4:12">
      <c r="D48">
        <f t="shared" ca="1" si="0"/>
        <v>0</v>
      </c>
      <c r="L48" t="str">
        <f t="shared" si="1"/>
        <v/>
      </c>
    </row>
    <row r="49" spans="4:12">
      <c r="D49">
        <f t="shared" ca="1" si="0"/>
        <v>0</v>
      </c>
      <c r="L49" t="str">
        <f t="shared" si="1"/>
        <v/>
      </c>
    </row>
    <row r="50" spans="4:12">
      <c r="D50">
        <f t="shared" ca="1" si="0"/>
        <v>0</v>
      </c>
      <c r="L50" t="str">
        <f t="shared" si="1"/>
        <v/>
      </c>
    </row>
    <row r="51" spans="4:12">
      <c r="D51">
        <f t="shared" ca="1" si="0"/>
        <v>0</v>
      </c>
      <c r="L51" t="str">
        <f t="shared" si="1"/>
        <v/>
      </c>
    </row>
    <row r="52" spans="4:12">
      <c r="D52">
        <f t="shared" ca="1" si="0"/>
        <v>0</v>
      </c>
      <c r="L52" t="str">
        <f t="shared" si="1"/>
        <v/>
      </c>
    </row>
    <row r="53" spans="4:12">
      <c r="D53">
        <f t="shared" ca="1" si="0"/>
        <v>0</v>
      </c>
      <c r="L53" t="str">
        <f t="shared" si="1"/>
        <v/>
      </c>
    </row>
    <row r="54" spans="4:12">
      <c r="D54">
        <f t="shared" ca="1" si="0"/>
        <v>0</v>
      </c>
      <c r="L54" t="str">
        <f t="shared" si="1"/>
        <v/>
      </c>
    </row>
    <row r="55" spans="4:12">
      <c r="D55">
        <f t="shared" ca="1" si="0"/>
        <v>0</v>
      </c>
      <c r="L55" t="str">
        <f t="shared" si="1"/>
        <v/>
      </c>
    </row>
    <row r="56" spans="4:12">
      <c r="D56">
        <f t="shared" ca="1" si="0"/>
        <v>0</v>
      </c>
      <c r="L56" t="str">
        <f t="shared" si="1"/>
        <v/>
      </c>
    </row>
    <row r="57" spans="4:12">
      <c r="D57">
        <f t="shared" ca="1" si="0"/>
        <v>0</v>
      </c>
      <c r="L57" t="str">
        <f t="shared" si="1"/>
        <v/>
      </c>
    </row>
    <row r="58" spans="4:12">
      <c r="D58">
        <f t="shared" ca="1" si="0"/>
        <v>0</v>
      </c>
      <c r="L58" t="str">
        <f t="shared" si="1"/>
        <v/>
      </c>
    </row>
    <row r="59" spans="4:12">
      <c r="D59">
        <f t="shared" ca="1" si="0"/>
        <v>0</v>
      </c>
      <c r="L59" t="str">
        <f t="shared" si="1"/>
        <v/>
      </c>
    </row>
    <row r="60" spans="4:12">
      <c r="D60">
        <f t="shared" ca="1" si="0"/>
        <v>0</v>
      </c>
      <c r="L60" t="str">
        <f t="shared" si="1"/>
        <v/>
      </c>
    </row>
    <row r="61" spans="4:12">
      <c r="D61">
        <f t="shared" ca="1" si="0"/>
        <v>0</v>
      </c>
      <c r="L61" t="str">
        <f t="shared" si="1"/>
        <v/>
      </c>
    </row>
    <row r="62" spans="4:12">
      <c r="D62">
        <f t="shared" ca="1" si="0"/>
        <v>0</v>
      </c>
      <c r="L62" t="str">
        <f t="shared" si="1"/>
        <v/>
      </c>
    </row>
    <row r="63" spans="4:12">
      <c r="D63">
        <f t="shared" ca="1" si="0"/>
        <v>0</v>
      </c>
      <c r="L63" t="str">
        <f t="shared" si="1"/>
        <v/>
      </c>
    </row>
    <row r="64" spans="4:12">
      <c r="D64">
        <f t="shared" ca="1" si="0"/>
        <v>0</v>
      </c>
      <c r="L64" t="str">
        <f t="shared" si="1"/>
        <v/>
      </c>
    </row>
    <row r="65" spans="4:12">
      <c r="D65">
        <f t="shared" ca="1" si="0"/>
        <v>0</v>
      </c>
      <c r="L65" t="str">
        <f t="shared" si="1"/>
        <v/>
      </c>
    </row>
    <row r="66" spans="4:12">
      <c r="D66">
        <f t="shared" ca="1" si="0"/>
        <v>0</v>
      </c>
      <c r="L66" t="str">
        <f t="shared" si="1"/>
        <v/>
      </c>
    </row>
    <row r="67" spans="4:12">
      <c r="D67">
        <f t="shared" ca="1" si="0"/>
        <v>0</v>
      </c>
      <c r="L67" t="str">
        <f t="shared" si="1"/>
        <v/>
      </c>
    </row>
    <row r="68" spans="4:12">
      <c r="D68">
        <f t="shared" ca="1" si="0"/>
        <v>0</v>
      </c>
      <c r="L68" t="str">
        <f t="shared" si="1"/>
        <v/>
      </c>
    </row>
    <row r="69" spans="4:12">
      <c r="D69">
        <f t="shared" ca="1" si="0"/>
        <v>0</v>
      </c>
      <c r="L69" t="str">
        <f t="shared" si="1"/>
        <v/>
      </c>
    </row>
    <row r="70" spans="4:12">
      <c r="D70">
        <f t="shared" ca="1" si="0"/>
        <v>0</v>
      </c>
      <c r="L70" t="str">
        <f t="shared" si="1"/>
        <v/>
      </c>
    </row>
    <row r="71" spans="4:12">
      <c r="D71">
        <f t="shared" ref="D71:D126" ca="1" si="2">OFFSET($A$6,IF(ROW()-ROW($D$6)&lt;COUNTA(_xlfn.ANCHORARRAY($A$6)),ROW()-ROW($D$6),IF(ROW()-ROW($D$6)&lt;COUNTA(_xlfn.ANCHORARRAY($A$6))+COUNTA(_xlfn.ANCHORARRAY($B$6)),ROW()-ROW($D$6)-COUNTA(_xlfn.ANCHORARRAY($A$6)),ROW()-ROW($D$6)-COUNTA(_xlfn.ANCHORARRAY($A$6))-COUNTA(_xlfn.ANCHORARRAY($B$6)))),IF(ROW()-ROW($D$6)&gt;=COUNTA(_xlfn.ANCHORARRAY($A$6)),IF(ROW()-ROW($D$6)&gt;=COUNTA(_xlfn.ANCHORARRAY($A$6))+COUNTA(_xlfn.ANCHORARRAY($B$6)),2,1)))</f>
        <v>0</v>
      </c>
      <c r="L71" t="str">
        <f t="shared" ref="L71:L126" si="3">IF(J71&lt;&gt;"",J71&amp;K71,"")</f>
        <v/>
      </c>
    </row>
    <row r="72" spans="4:12">
      <c r="D72">
        <f t="shared" ca="1" si="2"/>
        <v>0</v>
      </c>
      <c r="L72" t="str">
        <f t="shared" si="3"/>
        <v/>
      </c>
    </row>
    <row r="73" spans="4:12">
      <c r="D73">
        <f t="shared" ca="1" si="2"/>
        <v>0</v>
      </c>
      <c r="L73" t="str">
        <f t="shared" si="3"/>
        <v/>
      </c>
    </row>
    <row r="74" spans="4:12">
      <c r="D74">
        <f t="shared" ca="1" si="2"/>
        <v>0</v>
      </c>
      <c r="L74" t="str">
        <f t="shared" si="3"/>
        <v/>
      </c>
    </row>
    <row r="75" spans="4:12">
      <c r="D75">
        <f t="shared" ca="1" si="2"/>
        <v>0</v>
      </c>
      <c r="L75" t="str">
        <f t="shared" si="3"/>
        <v/>
      </c>
    </row>
    <row r="76" spans="4:12">
      <c r="D76">
        <f t="shared" ca="1" si="2"/>
        <v>0</v>
      </c>
      <c r="L76" t="str">
        <f t="shared" si="3"/>
        <v/>
      </c>
    </row>
    <row r="77" spans="4:12">
      <c r="D77">
        <f t="shared" ca="1" si="2"/>
        <v>0</v>
      </c>
      <c r="L77" t="str">
        <f t="shared" si="3"/>
        <v/>
      </c>
    </row>
    <row r="78" spans="4:12">
      <c r="D78">
        <f t="shared" ca="1" si="2"/>
        <v>0</v>
      </c>
      <c r="L78" t="str">
        <f t="shared" si="3"/>
        <v/>
      </c>
    </row>
    <row r="79" spans="4:12">
      <c r="D79">
        <f t="shared" ca="1" si="2"/>
        <v>0</v>
      </c>
      <c r="L79" t="str">
        <f t="shared" si="3"/>
        <v/>
      </c>
    </row>
    <row r="80" spans="4:12">
      <c r="D80">
        <f t="shared" ca="1" si="2"/>
        <v>0</v>
      </c>
      <c r="L80" t="str">
        <f t="shared" si="3"/>
        <v/>
      </c>
    </row>
    <row r="81" spans="4:12">
      <c r="D81">
        <f t="shared" ca="1" si="2"/>
        <v>0</v>
      </c>
      <c r="L81" t="str">
        <f t="shared" si="3"/>
        <v/>
      </c>
    </row>
    <row r="82" spans="4:12">
      <c r="D82">
        <f t="shared" ca="1" si="2"/>
        <v>0</v>
      </c>
      <c r="L82" t="str">
        <f t="shared" si="3"/>
        <v/>
      </c>
    </row>
    <row r="83" spans="4:12">
      <c r="D83">
        <f t="shared" ca="1" si="2"/>
        <v>0</v>
      </c>
      <c r="L83" t="str">
        <f t="shared" si="3"/>
        <v/>
      </c>
    </row>
    <row r="84" spans="4:12">
      <c r="D84">
        <f t="shared" ca="1" si="2"/>
        <v>0</v>
      </c>
      <c r="L84" t="str">
        <f t="shared" si="3"/>
        <v/>
      </c>
    </row>
    <row r="85" spans="4:12">
      <c r="D85">
        <f t="shared" ca="1" si="2"/>
        <v>0</v>
      </c>
      <c r="L85" t="str">
        <f t="shared" si="3"/>
        <v/>
      </c>
    </row>
    <row r="86" spans="4:12">
      <c r="D86">
        <f t="shared" ca="1" si="2"/>
        <v>0</v>
      </c>
      <c r="L86" t="str">
        <f t="shared" si="3"/>
        <v/>
      </c>
    </row>
    <row r="87" spans="4:12">
      <c r="D87">
        <f t="shared" ca="1" si="2"/>
        <v>0</v>
      </c>
      <c r="L87" t="str">
        <f t="shared" si="3"/>
        <v/>
      </c>
    </row>
    <row r="88" spans="4:12">
      <c r="D88">
        <f t="shared" ca="1" si="2"/>
        <v>0</v>
      </c>
      <c r="L88" t="str">
        <f t="shared" si="3"/>
        <v/>
      </c>
    </row>
    <row r="89" spans="4:12">
      <c r="D89">
        <f t="shared" ca="1" si="2"/>
        <v>0</v>
      </c>
      <c r="L89" t="str">
        <f t="shared" si="3"/>
        <v/>
      </c>
    </row>
    <row r="90" spans="4:12">
      <c r="D90">
        <f t="shared" ca="1" si="2"/>
        <v>0</v>
      </c>
      <c r="L90" t="str">
        <f t="shared" si="3"/>
        <v/>
      </c>
    </row>
    <row r="91" spans="4:12">
      <c r="D91">
        <f t="shared" ca="1" si="2"/>
        <v>0</v>
      </c>
      <c r="L91" t="str">
        <f t="shared" si="3"/>
        <v/>
      </c>
    </row>
    <row r="92" spans="4:12">
      <c r="D92">
        <f t="shared" ca="1" si="2"/>
        <v>0</v>
      </c>
      <c r="L92" t="str">
        <f t="shared" si="3"/>
        <v/>
      </c>
    </row>
    <row r="93" spans="4:12">
      <c r="D93">
        <f t="shared" ca="1" si="2"/>
        <v>0</v>
      </c>
      <c r="L93" t="str">
        <f t="shared" si="3"/>
        <v/>
      </c>
    </row>
    <row r="94" spans="4:12">
      <c r="D94">
        <f t="shared" ca="1" si="2"/>
        <v>0</v>
      </c>
      <c r="L94" t="str">
        <f t="shared" si="3"/>
        <v/>
      </c>
    </row>
    <row r="95" spans="4:12">
      <c r="D95">
        <f t="shared" ca="1" si="2"/>
        <v>0</v>
      </c>
      <c r="L95" t="str">
        <f t="shared" si="3"/>
        <v/>
      </c>
    </row>
    <row r="96" spans="4:12">
      <c r="D96">
        <f t="shared" ca="1" si="2"/>
        <v>0</v>
      </c>
      <c r="L96" t="str">
        <f t="shared" si="3"/>
        <v/>
      </c>
    </row>
    <row r="97" spans="4:12">
      <c r="D97">
        <f t="shared" ca="1" si="2"/>
        <v>0</v>
      </c>
      <c r="L97" t="str">
        <f t="shared" si="3"/>
        <v/>
      </c>
    </row>
    <row r="98" spans="4:12">
      <c r="D98">
        <f t="shared" ca="1" si="2"/>
        <v>0</v>
      </c>
      <c r="L98" t="str">
        <f t="shared" si="3"/>
        <v/>
      </c>
    </row>
    <row r="99" spans="4:12">
      <c r="D99">
        <f t="shared" ca="1" si="2"/>
        <v>0</v>
      </c>
      <c r="L99" t="str">
        <f t="shared" si="3"/>
        <v/>
      </c>
    </row>
    <row r="100" spans="4:12">
      <c r="D100">
        <f t="shared" ca="1" si="2"/>
        <v>0</v>
      </c>
      <c r="L100" t="str">
        <f t="shared" si="3"/>
        <v/>
      </c>
    </row>
    <row r="101" spans="4:12">
      <c r="D101">
        <f t="shared" ca="1" si="2"/>
        <v>0</v>
      </c>
      <c r="L101" t="str">
        <f t="shared" si="3"/>
        <v/>
      </c>
    </row>
    <row r="102" spans="4:12">
      <c r="D102">
        <f t="shared" ca="1" si="2"/>
        <v>0</v>
      </c>
      <c r="L102" t="str">
        <f t="shared" si="3"/>
        <v/>
      </c>
    </row>
    <row r="103" spans="4:12">
      <c r="D103">
        <f t="shared" ca="1" si="2"/>
        <v>0</v>
      </c>
      <c r="L103" t="str">
        <f t="shared" si="3"/>
        <v/>
      </c>
    </row>
    <row r="104" spans="4:12">
      <c r="D104">
        <f t="shared" ca="1" si="2"/>
        <v>0</v>
      </c>
      <c r="L104" t="str">
        <f t="shared" si="3"/>
        <v/>
      </c>
    </row>
    <row r="105" spans="4:12">
      <c r="D105">
        <f t="shared" ca="1" si="2"/>
        <v>0</v>
      </c>
      <c r="L105" t="str">
        <f t="shared" si="3"/>
        <v/>
      </c>
    </row>
    <row r="106" spans="4:12">
      <c r="D106">
        <f t="shared" ca="1" si="2"/>
        <v>0</v>
      </c>
      <c r="L106" t="str">
        <f t="shared" si="3"/>
        <v/>
      </c>
    </row>
    <row r="107" spans="4:12">
      <c r="D107">
        <f t="shared" ca="1" si="2"/>
        <v>0</v>
      </c>
      <c r="L107" t="str">
        <f t="shared" si="3"/>
        <v/>
      </c>
    </row>
    <row r="108" spans="4:12">
      <c r="D108">
        <f t="shared" ca="1" si="2"/>
        <v>0</v>
      </c>
      <c r="L108" t="str">
        <f t="shared" si="3"/>
        <v/>
      </c>
    </row>
    <row r="109" spans="4:12">
      <c r="D109">
        <f t="shared" ca="1" si="2"/>
        <v>0</v>
      </c>
      <c r="L109" t="str">
        <f t="shared" si="3"/>
        <v/>
      </c>
    </row>
    <row r="110" spans="4:12">
      <c r="D110">
        <f t="shared" ca="1" si="2"/>
        <v>0</v>
      </c>
      <c r="L110" t="str">
        <f t="shared" si="3"/>
        <v/>
      </c>
    </row>
    <row r="111" spans="4:12">
      <c r="D111">
        <f t="shared" ca="1" si="2"/>
        <v>0</v>
      </c>
      <c r="L111" t="str">
        <f t="shared" si="3"/>
        <v/>
      </c>
    </row>
    <row r="112" spans="4:12">
      <c r="D112">
        <f t="shared" ca="1" si="2"/>
        <v>0</v>
      </c>
      <c r="L112" t="str">
        <f t="shared" si="3"/>
        <v/>
      </c>
    </row>
    <row r="113" spans="4:12">
      <c r="D113">
        <f t="shared" ca="1" si="2"/>
        <v>0</v>
      </c>
      <c r="L113" t="str">
        <f t="shared" si="3"/>
        <v/>
      </c>
    </row>
    <row r="114" spans="4:12">
      <c r="D114">
        <f t="shared" ca="1" si="2"/>
        <v>0</v>
      </c>
      <c r="L114" t="str">
        <f t="shared" si="3"/>
        <v/>
      </c>
    </row>
    <row r="115" spans="4:12">
      <c r="D115">
        <f t="shared" ca="1" si="2"/>
        <v>0</v>
      </c>
      <c r="L115" t="str">
        <f t="shared" si="3"/>
        <v/>
      </c>
    </row>
    <row r="116" spans="4:12">
      <c r="D116">
        <f t="shared" ca="1" si="2"/>
        <v>0</v>
      </c>
      <c r="L116" t="str">
        <f t="shared" si="3"/>
        <v/>
      </c>
    </row>
    <row r="117" spans="4:12">
      <c r="D117">
        <f t="shared" ca="1" si="2"/>
        <v>0</v>
      </c>
      <c r="L117" t="str">
        <f t="shared" si="3"/>
        <v/>
      </c>
    </row>
    <row r="118" spans="4:12">
      <c r="D118">
        <f t="shared" ca="1" si="2"/>
        <v>0</v>
      </c>
      <c r="L118" t="str">
        <f t="shared" si="3"/>
        <v/>
      </c>
    </row>
    <row r="119" spans="4:12">
      <c r="D119">
        <f t="shared" ca="1" si="2"/>
        <v>0</v>
      </c>
      <c r="L119" t="str">
        <f t="shared" si="3"/>
        <v/>
      </c>
    </row>
    <row r="120" spans="4:12">
      <c r="D120">
        <f t="shared" ca="1" si="2"/>
        <v>0</v>
      </c>
      <c r="L120" t="str">
        <f t="shared" si="3"/>
        <v/>
      </c>
    </row>
    <row r="121" spans="4:12">
      <c r="D121">
        <f t="shared" ca="1" si="2"/>
        <v>0</v>
      </c>
      <c r="L121" t="str">
        <f t="shared" si="3"/>
        <v/>
      </c>
    </row>
    <row r="122" spans="4:12">
      <c r="D122">
        <f t="shared" ca="1" si="2"/>
        <v>0</v>
      </c>
      <c r="L122" t="str">
        <f t="shared" si="3"/>
        <v/>
      </c>
    </row>
    <row r="123" spans="4:12">
      <c r="D123">
        <f t="shared" ca="1" si="2"/>
        <v>0</v>
      </c>
      <c r="L123" t="str">
        <f t="shared" si="3"/>
        <v/>
      </c>
    </row>
    <row r="124" spans="4:12">
      <c r="D124">
        <f t="shared" ca="1" si="2"/>
        <v>0</v>
      </c>
      <c r="L124" t="str">
        <f t="shared" si="3"/>
        <v/>
      </c>
    </row>
    <row r="125" spans="4:12">
      <c r="D125">
        <f t="shared" ca="1" si="2"/>
        <v>0</v>
      </c>
      <c r="L125" t="str">
        <f t="shared" si="3"/>
        <v/>
      </c>
    </row>
    <row r="126" spans="4:12">
      <c r="D126">
        <f t="shared" ca="1" si="2"/>
        <v>0</v>
      </c>
      <c r="L126" t="str">
        <f t="shared" si="3"/>
        <v/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9CCD-A46D-4027-B9D5-61F3C3F539AE}">
  <sheetPr codeName="Sheet2"/>
  <dimension ref="B4:AW84"/>
  <sheetViews>
    <sheetView showGridLines="0" showRowColHeaders="0" tabSelected="1" zoomScale="85" zoomScaleNormal="85" workbookViewId="0">
      <pane xSplit="2" ySplit="11" topLeftCell="C12" activePane="bottomRight" state="frozenSplit"/>
      <selection pane="topRight" activeCell="C1" sqref="C1"/>
      <selection pane="bottomLeft" activeCell="A12" sqref="A12"/>
      <selection pane="bottomRight" activeCell="C12" sqref="C12"/>
    </sheetView>
  </sheetViews>
  <sheetFormatPr defaultColWidth="8.85546875" defaultRowHeight="15"/>
  <cols>
    <col min="2" max="2" width="13.42578125" customWidth="1"/>
    <col min="3" max="3" width="9.28515625" customWidth="1"/>
    <col min="6" max="6" width="2.85546875" customWidth="1"/>
    <col min="7" max="7" width="9.28515625" customWidth="1"/>
    <col min="10" max="10" width="2.85546875" customWidth="1"/>
    <col min="11" max="11" width="9.28515625" customWidth="1"/>
    <col min="14" max="14" width="2.85546875" customWidth="1"/>
    <col min="15" max="15" width="9.28515625" customWidth="1"/>
    <col min="18" max="18" width="2.85546875" customWidth="1"/>
    <col min="19" max="19" width="9.28515625" customWidth="1"/>
    <col min="22" max="22" width="2.85546875" customWidth="1"/>
    <col min="23" max="23" width="9.28515625" customWidth="1"/>
    <col min="26" max="26" width="2.85546875" customWidth="1"/>
    <col min="27" max="27" width="9.28515625" customWidth="1"/>
    <col min="30" max="30" width="2.85546875" customWidth="1"/>
    <col min="31" max="31" width="9.28515625" customWidth="1"/>
    <col min="34" max="34" width="2.85546875" customWidth="1"/>
    <col min="35" max="35" width="9.28515625" customWidth="1"/>
    <col min="38" max="38" width="2.85546875" customWidth="1"/>
    <col min="39" max="39" width="9.28515625" customWidth="1"/>
    <col min="42" max="42" width="2.85546875" customWidth="1"/>
    <col min="43" max="43" width="9.28515625" customWidth="1"/>
    <col min="46" max="46" width="2.85546875" customWidth="1"/>
    <col min="47" max="47" width="9.28515625" customWidth="1"/>
  </cols>
  <sheetData>
    <row r="4" spans="2:49" ht="21">
      <c r="B4" s="93" t="str">
        <f>Setup!$H$4</f>
        <v>10325 - Waterloo - Saturday, 24th September 2022</v>
      </c>
    </row>
    <row r="5" spans="2:49">
      <c r="B5" s="110" t="s">
        <v>31</v>
      </c>
    </row>
    <row r="7" spans="2:49" ht="21">
      <c r="B7" s="111" t="s">
        <v>3106</v>
      </c>
    </row>
    <row r="9" spans="2:49" ht="15.75" thickBot="1"/>
    <row r="10" spans="2:49">
      <c r="C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1WB</v>
      </c>
      <c r="D10" s="112"/>
      <c r="E10" s="113"/>
      <c r="G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2WB</v>
      </c>
      <c r="H10" s="112"/>
      <c r="I10" s="113"/>
      <c r="K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3NB</v>
      </c>
      <c r="L10" s="112"/>
      <c r="M10" s="113"/>
      <c r="O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5NB</v>
      </c>
      <c r="P10" s="112"/>
      <c r="Q10" s="113"/>
      <c r="S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6WB</v>
      </c>
      <c r="T10" s="112"/>
      <c r="U10" s="113"/>
      <c r="W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1EB</v>
      </c>
      <c r="X10" s="112"/>
      <c r="Y10" s="113"/>
      <c r="AA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2EB</v>
      </c>
      <c r="AB10" s="112"/>
      <c r="AC10" s="113"/>
      <c r="AE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3SB</v>
      </c>
      <c r="AF10" s="112"/>
      <c r="AG10" s="113"/>
      <c r="AI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4SB</v>
      </c>
      <c r="AJ10" s="112"/>
      <c r="AK10" s="113"/>
      <c r="AM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5SB</v>
      </c>
      <c r="AN10" s="112"/>
      <c r="AO10" s="113"/>
      <c r="AQ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6EB</v>
      </c>
      <c r="AR10" s="112"/>
      <c r="AS10" s="113"/>
      <c r="AU10" s="112" t="str">
        <f ca="1">IF(OFFSET(Setup!$N$7,0,COLUMN()/4)&lt;&gt;"",OFFSET(Setup!$N$7,0,COLUMN()/4),IF(OFFSET(Setup!$N$8,0,(COLUMN()-4)/4-COUNTA(Setup!$N$7:$EE$7)+1)&lt;&gt;"",OFFSET(Setup!$N$8,0,(COLUMN()-4)/4-COUNTA(Setup!$N$7:$EE$7)+1),"All Locations"))</f>
        <v>All Locations</v>
      </c>
      <c r="AV10" s="112"/>
      <c r="AW10" s="113"/>
    </row>
    <row r="11" spans="2:49" ht="15.75" thickBot="1">
      <c r="C11" s="114" t="str">
        <f ca="1">IF(C$10="All Locations","All",IF(OFFSET(Setup!$N$7,0,COLUMN()/4)&lt;&gt;"","From","To"))</f>
        <v>From</v>
      </c>
      <c r="D11" s="115" t="str">
        <f ca="1">IF(C$10&lt;&gt;"","Matched","")</f>
        <v>Matched</v>
      </c>
      <c r="E11" s="116" t="str">
        <f ca="1">IF(C$10&lt;&gt;"","%","")</f>
        <v>%</v>
      </c>
      <c r="G11" s="114" t="str">
        <f ca="1">IF(G$10="All Locations","All",IF(OFFSET(Setup!$N$7,0,COLUMN()/4)&lt;&gt;"","From","To"))</f>
        <v>From</v>
      </c>
      <c r="H11" s="115" t="str">
        <f ca="1">IF(G$10&lt;&gt;"","Matched","")</f>
        <v>Matched</v>
      </c>
      <c r="I11" s="116" t="str">
        <f ca="1">IF(G$10&lt;&gt;"","%","")</f>
        <v>%</v>
      </c>
      <c r="K11" s="114" t="str">
        <f ca="1">IF(K$10="All Locations","All",IF(OFFSET(Setup!$N$7,0,COLUMN()/4)&lt;&gt;"","From","To"))</f>
        <v>From</v>
      </c>
      <c r="L11" s="115" t="str">
        <f ca="1">IF(K$10&lt;&gt;"","Matched","")</f>
        <v>Matched</v>
      </c>
      <c r="M11" s="116" t="str">
        <f ca="1">IF(K$10&lt;&gt;"","%","")</f>
        <v>%</v>
      </c>
      <c r="O11" s="114" t="str">
        <f ca="1">IF(O$10="All Locations","All",IF(OFFSET(Setup!$N$7,0,COLUMN()/4)&lt;&gt;"","From","To"))</f>
        <v>From</v>
      </c>
      <c r="P11" s="115" t="str">
        <f ca="1">IF(O$10&lt;&gt;"","Matched","")</f>
        <v>Matched</v>
      </c>
      <c r="Q11" s="116" t="str">
        <f ca="1">IF(O$10&lt;&gt;"","%","")</f>
        <v>%</v>
      </c>
      <c r="S11" s="114" t="str">
        <f ca="1">IF(S$10="All Locations","All",IF(OFFSET(Setup!$N$7,0,COLUMN()/4)&lt;&gt;"","From","To"))</f>
        <v>From</v>
      </c>
      <c r="T11" s="115" t="str">
        <f ca="1">IF(S$10&lt;&gt;"","Matched","")</f>
        <v>Matched</v>
      </c>
      <c r="U11" s="116" t="str">
        <f ca="1">IF(S$10&lt;&gt;"","%","")</f>
        <v>%</v>
      </c>
      <c r="W11" s="114" t="str">
        <f ca="1">IF(W$10="All Locations","All",IF(OFFSET(Setup!$N$7,0,COLUMN()/4)&lt;&gt;"","From","To"))</f>
        <v>To</v>
      </c>
      <c r="X11" s="115" t="str">
        <f ca="1">IF(W$10&lt;&gt;"","Matched","")</f>
        <v>Matched</v>
      </c>
      <c r="Y11" s="116" t="str">
        <f ca="1">IF(W$10&lt;&gt;"","%","")</f>
        <v>%</v>
      </c>
      <c r="AA11" s="114" t="str">
        <f ca="1">IF(AA$10="All Locations","All",IF(OFFSET(Setup!$N$7,0,COLUMN()/4)&lt;&gt;"","From","To"))</f>
        <v>To</v>
      </c>
      <c r="AB11" s="115" t="str">
        <f ca="1">IF(AA$10&lt;&gt;"","Matched","")</f>
        <v>Matched</v>
      </c>
      <c r="AC11" s="116" t="str">
        <f ca="1">IF(AA$10&lt;&gt;"","%","")</f>
        <v>%</v>
      </c>
      <c r="AE11" s="114" t="str">
        <f ca="1">IF(AE$10="All Locations","All",IF(OFFSET(Setup!$N$7,0,COLUMN()/4)&lt;&gt;"","From","To"))</f>
        <v>To</v>
      </c>
      <c r="AF11" s="115" t="str">
        <f ca="1">IF(AE$10&lt;&gt;"","Matched","")</f>
        <v>Matched</v>
      </c>
      <c r="AG11" s="116" t="str">
        <f ca="1">IF(AE$10&lt;&gt;"","%","")</f>
        <v>%</v>
      </c>
      <c r="AI11" s="114" t="str">
        <f ca="1">IF(AI$10="All Locations","All",IF(OFFSET(Setup!$N$7,0,COLUMN()/4)&lt;&gt;"","From","To"))</f>
        <v>To</v>
      </c>
      <c r="AJ11" s="115" t="str">
        <f ca="1">IF(AI$10&lt;&gt;"","Matched","")</f>
        <v>Matched</v>
      </c>
      <c r="AK11" s="116" t="str">
        <f ca="1">IF(AI$10&lt;&gt;"","%","")</f>
        <v>%</v>
      </c>
      <c r="AM11" s="114" t="str">
        <f ca="1">IF(AM$10="All Locations","All",IF(OFFSET(Setup!$N$7,0,COLUMN()/4)&lt;&gt;"","From","To"))</f>
        <v>To</v>
      </c>
      <c r="AN11" s="115" t="str">
        <f ca="1">IF(AM$10&lt;&gt;"","Matched","")</f>
        <v>Matched</v>
      </c>
      <c r="AO11" s="116" t="str">
        <f ca="1">IF(AM$10&lt;&gt;"","%","")</f>
        <v>%</v>
      </c>
      <c r="AQ11" s="114" t="str">
        <f ca="1">IF(AQ$10="All Locations","All",IF(OFFSET(Setup!$N$7,0,COLUMN()/4)&lt;&gt;"","From","To"))</f>
        <v>To</v>
      </c>
      <c r="AR11" s="115" t="str">
        <f ca="1">IF(AQ$10&lt;&gt;"","Matched","")</f>
        <v>Matched</v>
      </c>
      <c r="AS11" s="116" t="str">
        <f ca="1">IF(AQ$10&lt;&gt;"","%","")</f>
        <v>%</v>
      </c>
      <c r="AU11" s="114" t="str">
        <f ca="1">IF(AU$10="All Locations","All",IF(OFFSET(Setup!$N$7,0,COLUMN()/4)&lt;&gt;"","From","To"))</f>
        <v>All</v>
      </c>
      <c r="AV11" s="115" t="str">
        <f ca="1">IF(AU$10&lt;&gt;"","Matched","")</f>
        <v>Matched</v>
      </c>
      <c r="AW11" s="116" t="str">
        <f ca="1">IF(AU$10&lt;&gt;"","%","")</f>
        <v>%</v>
      </c>
    </row>
    <row r="12" spans="2:49">
      <c r="B12" s="6" t="str" cm="1">
        <f t="array" ref="B12:B83">TEXT(TRANSPOSE(_xlfn.ANCHORARRAY(Setup!N4)), "hh:mm") &amp; " - " &amp; TEXT(TRANSPOSE(_xlfn.ANCHORARRAY(Setup!N4)) + TIME(0,15,0), "hh:mm")</f>
        <v>06:00 - 06:15</v>
      </c>
      <c r="C12" s="8" cm="1">
        <f t="array" aca="1" ref="C12" ca="1">IF(C$10&lt;&gt;"",IF(C$10&lt;&gt;"All Locations",COUNTIFS(All[TIMEBIN],$B12,All[SITE],C$10),COUNTA(_xlfn._xlws.FILTER(All[TIMEBIN],All[TIMEBIN]=$B12,0))),"")</f>
        <v>4</v>
      </c>
      <c r="D12" s="10" cm="1">
        <f t="array" aca="1" ref="D12" ca="1">IF(C$11="From",SUM(IF(--(_xlfn.UNIQUE(_xlfn._xlws.FILTER(Matches[REG],(Matches[TIMEBIN]=$B12)*(Matches[SITE IN]=C$10),0))=0),0,1)),IF(C$11="To",SUM(IF(--(_xlfn.UNIQUE(_xlfn._xlws.FILTER(Matches[REG],(Matches[TIME OUT]&gt;=TIMEVALUE(LEFT($B12,5)))*(Matches[TIME OUT]&lt;TIMEVALUE(LEFT($B12,5))+TIME(0,15,0))*(Matches[SITE OUT]=C$10),0))=0),0,1)),SUM(IF(--(_xlfn.UNIQUE(_xlfn._xlws.FILTER(Matches[REG],(Matches[TIMEBIN]=$B12),0))=0),0,1))+SUM(IF(--(_xlfn.UNIQUE(_xlfn._xlws.FILTER(Matches[REG],(Matches[TIME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4</v>
      </c>
      <c r="E12" s="18">
        <f ca="1">IFERROR(D12/C12,"-")</f>
        <v>1</v>
      </c>
      <c r="F12" s="12"/>
      <c r="G12" s="8" cm="1">
        <f t="array" aca="1" ref="G12" ca="1">IF(G$10&lt;&gt;"",IF(G$10&lt;&gt;"All Locations",COUNTIFS(All[TIMEBIN],$B12,All[SITE],G$10),COUNTA(_xlfn._xlws.FILTER(All[TIMEBIN],All[TIMEBIN]=$B12,0))),"")</f>
        <v>0</v>
      </c>
      <c r="H12" s="10" cm="1">
        <f t="array" aca="1" ref="H12" ca="1">IF(G$11="From",SUM(IF(--(_xlfn.UNIQUE(_xlfn._xlws.FILTER(Matches[REG],(Matches[TIMEBIN]=$B12)*(Matches[SITE IN]=G$10),0))=0),0,1)),IF(G$11="To",SUM(IF(--(_xlfn.UNIQUE(_xlfn._xlws.FILTER(Matches[REG],(Matches[TIME OUT]&gt;=TIMEVALUE(LEFT($B12,5)))*(Matches[TIME OUT]&lt;TIMEVALUE(LEFT($B12,5))+TIME(0,15,0))*(Matches[SITE OUT]=G$10),0))=0),0,1)),SUM(IF(--(_xlfn.UNIQUE(_xlfn._xlws.FILTER(Matches[REG],(Matches[TIMEBIN]=$B12),0))=0),0,1))+SUM(IF(--(_xlfn.UNIQUE(_xlfn._xlws.FILTER(Matches[REG],(Matches[TIME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0</v>
      </c>
      <c r="I12" s="18" t="str">
        <f ca="1">IFERROR(H12/G12,"-")</f>
        <v>-</v>
      </c>
      <c r="J12" s="12"/>
      <c r="K12" s="8" cm="1">
        <f t="array" aca="1" ref="K12" ca="1">IF(K$10&lt;&gt;"",IF(K$10&lt;&gt;"All Locations",COUNTIFS(All[TIMEBIN],$B12,All[SITE],K$10),COUNTA(_xlfn._xlws.FILTER(All[TIMEBIN],All[TIMEBIN]=$B12,0))),"")</f>
        <v>1</v>
      </c>
      <c r="L12" s="10" cm="1">
        <f t="array" aca="1" ref="L12" ca="1">IF(K$11="From",SUM(IF(--(_xlfn.UNIQUE(_xlfn._xlws.FILTER(Matches[REG],(Matches[TIMEBIN]=$B12)*(Matches[SITE IN]=K$10),0))=0),0,1)),IF(K$11="To",SUM(IF(--(_xlfn.UNIQUE(_xlfn._xlws.FILTER(Matches[REG],(Matches[TIME OUT]&gt;=TIMEVALUE(LEFT($B12,5)))*(Matches[TIME OUT]&lt;TIMEVALUE(LEFT($B12,5))+TIME(0,15,0))*(Matches[SITE OUT]=K$10),0))=0),0,1)),SUM(IF(--(_xlfn.UNIQUE(_xlfn._xlws.FILTER(Matches[REG],(Matches[TIMEBIN]=$B12),0))=0),0,1))+SUM(IF(--(_xlfn.UNIQUE(_xlfn._xlws.FILTER(Matches[REG],(Matches[TIME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1</v>
      </c>
      <c r="M12" s="18">
        <f ca="1">IFERROR(L12/K12,"-")</f>
        <v>1</v>
      </c>
      <c r="N12" s="12"/>
      <c r="O12" s="8" cm="1">
        <f t="array" aca="1" ref="O12" ca="1">IF(O$10&lt;&gt;"",IF(O$10&lt;&gt;"All Locations",COUNTIFS(All[TIMEBIN],$B12,All[SITE],O$10),COUNTA(_xlfn._xlws.FILTER(All[TIMEBIN],All[TIMEBIN]=$B12,0))),"")</f>
        <v>1</v>
      </c>
      <c r="P12" s="10" cm="1">
        <f t="array" aca="1" ref="P12" ca="1">IF(O$11="From",SUM(IF(--(_xlfn.UNIQUE(_xlfn._xlws.FILTER(Matches[REG],(Matches[TIMEBIN]=$B12)*(Matches[SITE IN]=O$10),0))=0),0,1)),IF(O$11="To",SUM(IF(--(_xlfn.UNIQUE(_xlfn._xlws.FILTER(Matches[REG],(Matches[TIME OUT]&gt;=TIMEVALUE(LEFT($B12,5)))*(Matches[TIME OUT]&lt;TIMEVALUE(LEFT($B12,5))+TIME(0,15,0))*(Matches[SITE OUT]=O$10),0))=0),0,1)),SUM(IF(--(_xlfn.UNIQUE(_xlfn._xlws.FILTER(Matches[REG],(Matches[TIMEBIN]=$B12),0))=0),0,1))+SUM(IF(--(_xlfn.UNIQUE(_xlfn._xlws.FILTER(Matches[REG],(Matches[TIME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1</v>
      </c>
      <c r="Q12" s="18">
        <f ca="1">IFERROR(P12/O12,"-")</f>
        <v>1</v>
      </c>
      <c r="R12" s="12"/>
      <c r="S12" s="8" cm="1">
        <f t="array" aca="1" ref="S12" ca="1">IF(S$10&lt;&gt;"",IF(S$10&lt;&gt;"All Locations",COUNTIFS(All[TIMEBIN],$B12,All[SITE],S$10),COUNTA(_xlfn._xlws.FILTER(All[TIMEBIN],All[TIMEBIN]=$B12,0))),"")</f>
        <v>2</v>
      </c>
      <c r="T12" s="10" cm="1">
        <f t="array" aca="1" ref="T12" ca="1">IF(S$11="From",SUM(IF(--(_xlfn.UNIQUE(_xlfn._xlws.FILTER(Matches[REG],(Matches[TIMEBIN]=$B12)*(Matches[SITE IN]=S$10),0))=0),0,1)),IF(S$11="To",SUM(IF(--(_xlfn.UNIQUE(_xlfn._xlws.FILTER(Matches[REG],(Matches[TIME OUT]&gt;=TIMEVALUE(LEFT($B12,5)))*(Matches[TIME OUT]&lt;TIMEVALUE(LEFT($B12,5))+TIME(0,15,0))*(Matches[SITE OUT]=S$10),0))=0),0,1)),SUM(IF(--(_xlfn.UNIQUE(_xlfn._xlws.FILTER(Matches[REG],(Matches[TIMEBIN]=$B12),0))=0),0,1))+SUM(IF(--(_xlfn.UNIQUE(_xlfn._xlws.FILTER(Matches[REG],(Matches[TIME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2</v>
      </c>
      <c r="U12" s="18">
        <f ca="1">IFERROR(T12/S12,"-")</f>
        <v>1</v>
      </c>
      <c r="V12" s="12"/>
      <c r="W12" s="8" cm="1">
        <f t="array" aca="1" ref="W12" ca="1">IF(W$10&lt;&gt;"",IF(W$10&lt;&gt;"All Locations",COUNTIFS(All[TIMEBIN],$B12,All[SITE],W$10),COUNTA(_xlfn._xlws.FILTER(All[TIMEBIN],All[TIMEBIN]=$B12,0))),"")</f>
        <v>2</v>
      </c>
      <c r="X12" s="10" cm="1">
        <f t="array" aca="1" ref="X12" ca="1">IF(W$11="From",SUM(IF(--(_xlfn.UNIQUE(_xlfn._xlws.FILTER(Matches[REG],(Matches[TIMEBIN]=$B12)*(Matches[SITE IN]=W$10),0))=0),0,1)),IF(W$11="To",SUM(IF(--(_xlfn.UNIQUE(_xlfn._xlws.FILTER(Matches[REG],(Matches[TIME OUT]&gt;=TIMEVALUE(LEFT($B12,5)))*(Matches[TIME OUT]&lt;TIMEVALUE(LEFT($B12,5))+TIME(0,15,0))*(Matches[SITE OUT]=W$10),0))=0),0,1)),SUM(IF(--(_xlfn.UNIQUE(_xlfn._xlws.FILTER(Matches[REG],(Matches[TIMEBIN]=$B12),0))=0),0,1))+SUM(IF(--(_xlfn.UNIQUE(_xlfn._xlws.FILTER(Matches[REG],(Matches[TIME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2</v>
      </c>
      <c r="Y12" s="18">
        <f ca="1">IFERROR(X12/W12,"-")</f>
        <v>1</v>
      </c>
      <c r="Z12" s="12"/>
      <c r="AA12" s="8" cm="1">
        <f t="array" aca="1" ref="AA12" ca="1">IF(AA$10&lt;&gt;"",IF(AA$10&lt;&gt;"All Locations",COUNTIFS(All[TIMEBIN],$B12,All[SITE],AA$10),COUNTA(_xlfn._xlws.FILTER(All[TIMEBIN],All[TIMEBIN]=$B12,0))),"")</f>
        <v>3</v>
      </c>
      <c r="AB12" s="10" cm="1">
        <f t="array" aca="1" ref="AB12" ca="1">IF(AA$11="From",SUM(IF(--(_xlfn.UNIQUE(_xlfn._xlws.FILTER(Matches[REG],(Matches[TIMEBIN]=$B12)*(Matches[SITE IN]=AA$10),0))=0),0,1)),IF(AA$11="To",SUM(IF(--(_xlfn.UNIQUE(_xlfn._xlws.FILTER(Matches[REG],(Matches[TIME OUT]&gt;=TIMEVALUE(LEFT($B12,5)))*(Matches[TIME OUT]&lt;TIMEVALUE(LEFT($B12,5))+TIME(0,15,0))*(Matches[SITE OUT]=AA$10),0))=0),0,1)),SUM(IF(--(_xlfn.UNIQUE(_xlfn._xlws.FILTER(Matches[REG],(Matches[TIMEBIN]=$B12),0))=0),0,1))+SUM(IF(--(_xlfn.UNIQUE(_xlfn._xlws.FILTER(Matches[REG],(Matches[TIME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2</v>
      </c>
      <c r="AC12" s="18">
        <f ca="1">IFERROR(AB12/AA12,"-")</f>
        <v>0.66666666666666663</v>
      </c>
      <c r="AD12" s="12"/>
      <c r="AE12" s="8" cm="1">
        <f t="array" aca="1" ref="AE12" ca="1">IF(AE$10&lt;&gt;"",IF(AE$10&lt;&gt;"All Locations",COUNTIFS(All[TIMEBIN],$B12,All[SITE],AE$10),COUNTA(_xlfn._xlws.FILTER(All[TIMEBIN],All[TIMEBIN]=$B12,0))),"")</f>
        <v>0</v>
      </c>
      <c r="AF12" s="10" cm="1">
        <f t="array" aca="1" ref="AF12" ca="1">IF(AE$11="From",SUM(IF(--(_xlfn.UNIQUE(_xlfn._xlws.FILTER(Matches[REG],(Matches[TIMEBIN]=$B12)*(Matches[SITE IN]=AE$10),0))=0),0,1)),IF(AE$11="To",SUM(IF(--(_xlfn.UNIQUE(_xlfn._xlws.FILTER(Matches[REG],(Matches[TIME OUT]&gt;=TIMEVALUE(LEFT($B12,5)))*(Matches[TIME OUT]&lt;TIMEVALUE(LEFT($B12,5))+TIME(0,15,0))*(Matches[SITE OUT]=AE$10),0))=0),0,1)),SUM(IF(--(_xlfn.UNIQUE(_xlfn._xlws.FILTER(Matches[REG],(Matches[TIMEBIN]=$B12),0))=0),0,1))+SUM(IF(--(_xlfn.UNIQUE(_xlfn._xlws.FILTER(Matches[REG],(Matches[TIME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0</v>
      </c>
      <c r="AG12" s="18" t="str">
        <f ca="1">IFERROR(AF12/AE12,"-")</f>
        <v>-</v>
      </c>
      <c r="AH12" s="12"/>
      <c r="AI12" s="8" cm="1">
        <f t="array" aca="1" ref="AI12" ca="1">IF(AI$10&lt;&gt;"",IF(AI$10&lt;&gt;"All Locations",COUNTIFS(All[TIMEBIN],$B12,All[SITE],AI$10),COUNTA(_xlfn._xlws.FILTER(All[TIMEBIN],All[TIMEBIN]=$B12,0))),"")</f>
        <v>1</v>
      </c>
      <c r="AJ12" s="10" cm="1">
        <f t="array" aca="1" ref="AJ12" ca="1">IF(AI$11="From",SUM(IF(--(_xlfn.UNIQUE(_xlfn._xlws.FILTER(Matches[REG],(Matches[TIMEBIN]=$B12)*(Matches[SITE IN]=AI$10),0))=0),0,1)),IF(AI$11="To",SUM(IF(--(_xlfn.UNIQUE(_xlfn._xlws.FILTER(Matches[REG],(Matches[TIME OUT]&gt;=TIMEVALUE(LEFT($B12,5)))*(Matches[TIME OUT]&lt;TIMEVALUE(LEFT($B12,5))+TIME(0,15,0))*(Matches[SITE OUT]=AI$10),0))=0),0,1)),SUM(IF(--(_xlfn.UNIQUE(_xlfn._xlws.FILTER(Matches[REG],(Matches[TIMEBIN]=$B12),0))=0),0,1))+SUM(IF(--(_xlfn.UNIQUE(_xlfn._xlws.FILTER(Matches[REG],(Matches[TIME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0</v>
      </c>
      <c r="AK12" s="18">
        <f ca="1">IFERROR(AJ12/AI12,"-")</f>
        <v>0</v>
      </c>
      <c r="AL12" s="12"/>
      <c r="AM12" s="8" cm="1">
        <f t="array" aca="1" ref="AM12" ca="1">IF(AM$10&lt;&gt;"",IF(AM$10&lt;&gt;"All Locations",COUNTIFS(All[TIMEBIN],$B12,All[SITE],AM$10),COUNTA(_xlfn._xlws.FILTER(All[TIMEBIN],All[TIMEBIN]=$B12,0))),"")</f>
        <v>1</v>
      </c>
      <c r="AN12" s="10" cm="1">
        <f t="array" aca="1" ref="AN12" ca="1">IF(AM$11="From",SUM(IF(--(_xlfn.UNIQUE(_xlfn._xlws.FILTER(Matches[REG],(Matches[TIMEBIN]=$B12)*(Matches[SITE IN]=AM$10),0))=0),0,1)),IF(AM$11="To",SUM(IF(--(_xlfn.UNIQUE(_xlfn._xlws.FILTER(Matches[REG],(Matches[TIME OUT]&gt;=TIMEVALUE(LEFT($B12,5)))*(Matches[TIME OUT]&lt;TIMEVALUE(LEFT($B12,5))+TIME(0,15,0))*(Matches[SITE OUT]=AM$10),0))=0),0,1)),SUM(IF(--(_xlfn.UNIQUE(_xlfn._xlws.FILTER(Matches[REG],(Matches[TIMEBIN]=$B12),0))=0),0,1))+SUM(IF(--(_xlfn.UNIQUE(_xlfn._xlws.FILTER(Matches[REG],(Matches[TIME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1</v>
      </c>
      <c r="AO12" s="18">
        <f ca="1">IFERROR(AN12/AM12,"-")</f>
        <v>1</v>
      </c>
      <c r="AP12" s="12"/>
      <c r="AQ12" s="8" cm="1">
        <f t="array" aca="1" ref="AQ12" ca="1">IF(AQ$10&lt;&gt;"",IF(AQ$10&lt;&gt;"All Locations",COUNTIFS(All[TIMEBIN],$B12,All[SITE],AQ$10),COUNTA(_xlfn._xlws.FILTER(All[TIMEBIN],All[TIMEBIN]=$B12,0))),"")</f>
        <v>1</v>
      </c>
      <c r="AR12" s="10" cm="1">
        <f t="array" aca="1" ref="AR12" ca="1">IF(AQ$11="From",SUM(IF(--(_xlfn.UNIQUE(_xlfn._xlws.FILTER(Matches[REG],(Matches[TIMEBIN]=$B12)*(Matches[SITE IN]=AQ$10),0))=0),0,1)),IF(AQ$11="To",SUM(IF(--(_xlfn.UNIQUE(_xlfn._xlws.FILTER(Matches[REG],(Matches[TIME OUT]&gt;=TIMEVALUE(LEFT($B12,5)))*(Matches[TIME OUT]&lt;TIMEVALUE(LEFT($B12,5))+TIME(0,15,0))*(Matches[SITE OUT]=AQ$10),0))=0),0,1)),SUM(IF(--(_xlfn.UNIQUE(_xlfn._xlws.FILTER(Matches[REG],(Matches[TIMEBIN]=$B12),0))=0),0,1))+SUM(IF(--(_xlfn.UNIQUE(_xlfn._xlws.FILTER(Matches[REG],(Matches[TIME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0</v>
      </c>
      <c r="AS12" s="18">
        <f ca="1">IFERROR(AR12/AQ12,"-")</f>
        <v>0</v>
      </c>
      <c r="AT12" s="12"/>
      <c r="AU12" s="8" cm="1">
        <f t="array" aca="1" ref="AU12" ca="1">IF(AU$10&lt;&gt;"",IF(AU$10&lt;&gt;"All Locations",COUNTIFS(All[TIMEBIN],$B12,All[SITE],AU$10),COUNTA(_xlfn._xlws.FILTER(All[TIMEBIN],All[TIMEBIN]=$B12,0))),"")</f>
        <v>16</v>
      </c>
      <c r="AV12" s="10" cm="1">
        <f t="array" aca="1" ref="AV12" ca="1">IF(AU$11="From",SUM(IF(--(_xlfn.UNIQUE(_xlfn._xlws.FILTER(Matches[REG],(Matches[TIMEBIN]=$B12)*(Matches[SITE IN]=AU$10),0))=0),0,1)),IF(AU$11="To",SUM(IF(--(_xlfn.UNIQUE(_xlfn._xlws.FILTER(Matches[REG],(Matches[TIME OUT]&gt;=TIMEVALUE(LEFT($B12,5)))*(Matches[TIME OUT]&lt;TIMEVALUE(LEFT($B12,5))+TIME(0,15,0))*(Matches[SITE OUT]=AU$10),0))=0),0,1)),SUM(IF(--(_xlfn.UNIQUE(_xlfn._xlws.FILTER(Matches[REG],(Matches[TIMEBIN]=$B12),0))=0),0,1))+SUM(IF(--(_xlfn.UNIQUE(_xlfn._xlws.FILTER(Matches[REG],(Matches[TIME OUT]&gt;=TIMEVALUE(LEFT($B12,5)))*(Matches[TIME OUT]&lt;TIMEVALUE(LEFT($B12,5))+TIME(0,15,0)),0))=0),0,1))))</f>
        <v>13</v>
      </c>
      <c r="AW12" s="18">
        <f ca="1">IFERROR(AV12/AU12,"-")</f>
        <v>0.8125</v>
      </c>
    </row>
    <row r="13" spans="2:49">
      <c r="B13" s="7" t="str">
        <v>06:15 - 06:30</v>
      </c>
      <c r="C13" s="8" cm="1">
        <f t="array" aca="1" ref="C13" ca="1">IF(C$10&lt;&gt;"",IF(C$10&lt;&gt;"All Locations",COUNTIFS(All[TIMEBIN],$B13,All[SITE],C$10),COUNTA(_xlfn._xlws.FILTER(All[TIMEBIN],All[TIMEBIN]=$B13,0))),"")</f>
        <v>4</v>
      </c>
      <c r="D13" s="10" cm="1">
        <f t="array" aca="1" ref="D13" ca="1">IF(C$11="From",SUM(IF(--(_xlfn.UNIQUE(_xlfn._xlws.FILTER(Matches[REG],(Matches[TIMEBIN]=$B13)*(Matches[SITE IN]=C$10),0))=0),0,1)),IF(C$11="To",SUM(IF(--(_xlfn.UNIQUE(_xlfn._xlws.FILTER(Matches[REG],(Matches[TIME OUT]&gt;=TIMEVALUE(LEFT($B13,5)))*(Matches[TIME OUT]&lt;TIMEVALUE(LEFT($B13,5))+TIME(0,15,0))*(Matches[SITE OUT]=C$10),0))=0),0,1)),SUM(IF(--(_xlfn.UNIQUE(_xlfn._xlws.FILTER(Matches[REG],(Matches[TIMEBIN]=$B13),0))=0),0,1))+SUM(IF(--(_xlfn.UNIQUE(_xlfn._xlws.FILTER(Matches[REG],(Matches[TIME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4</v>
      </c>
      <c r="E13" s="18">
        <f t="shared" ref="E13:E83" ca="1" si="0">IFERROR(D13/C13,"-")</f>
        <v>1</v>
      </c>
      <c r="F13" s="12"/>
      <c r="G13" s="8" cm="1">
        <f t="array" aca="1" ref="G13" ca="1">IF(G$10&lt;&gt;"",IF(G$10&lt;&gt;"All Locations",COUNTIFS(All[TIMEBIN],$B13,All[SITE],G$10),COUNTA(_xlfn._xlws.FILTER(All[TIMEBIN],All[TIMEBIN]=$B13,0))),"")</f>
        <v>0</v>
      </c>
      <c r="H13" s="10" cm="1">
        <f t="array" aca="1" ref="H13" ca="1">IF(G$11="From",SUM(IF(--(_xlfn.UNIQUE(_xlfn._xlws.FILTER(Matches[REG],(Matches[TIMEBIN]=$B13)*(Matches[SITE IN]=G$10),0))=0),0,1)),IF(G$11="To",SUM(IF(--(_xlfn.UNIQUE(_xlfn._xlws.FILTER(Matches[REG],(Matches[TIME OUT]&gt;=TIMEVALUE(LEFT($B13,5)))*(Matches[TIME OUT]&lt;TIMEVALUE(LEFT($B13,5))+TIME(0,15,0))*(Matches[SITE OUT]=G$10),0))=0),0,1)),SUM(IF(--(_xlfn.UNIQUE(_xlfn._xlws.FILTER(Matches[REG],(Matches[TIMEBIN]=$B13),0))=0),0,1))+SUM(IF(--(_xlfn.UNIQUE(_xlfn._xlws.FILTER(Matches[REG],(Matches[TIME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0</v>
      </c>
      <c r="I13" s="18" t="str">
        <f t="shared" ref="I13:I83" ca="1" si="1">IFERROR(H13/G13,"-")</f>
        <v>-</v>
      </c>
      <c r="J13" s="12"/>
      <c r="K13" s="8" cm="1">
        <f t="array" aca="1" ref="K13" ca="1">IF(K$10&lt;&gt;"",IF(K$10&lt;&gt;"All Locations",COUNTIFS(All[TIMEBIN],$B13,All[SITE],K$10),COUNTA(_xlfn._xlws.FILTER(All[TIMEBIN],All[TIMEBIN]=$B13,0))),"")</f>
        <v>2</v>
      </c>
      <c r="L13" s="10" cm="1">
        <f t="array" aca="1" ref="L13" ca="1">IF(K$11="From",SUM(IF(--(_xlfn.UNIQUE(_xlfn._xlws.FILTER(Matches[REG],(Matches[TIMEBIN]=$B13)*(Matches[SITE IN]=K$10),0))=0),0,1)),IF(K$11="To",SUM(IF(--(_xlfn.UNIQUE(_xlfn._xlws.FILTER(Matches[REG],(Matches[TIME OUT]&gt;=TIMEVALUE(LEFT($B13,5)))*(Matches[TIME OUT]&lt;TIMEVALUE(LEFT($B13,5))+TIME(0,15,0))*(Matches[SITE OUT]=K$10),0))=0),0,1)),SUM(IF(--(_xlfn.UNIQUE(_xlfn._xlws.FILTER(Matches[REG],(Matches[TIMEBIN]=$B13),0))=0),0,1))+SUM(IF(--(_xlfn.UNIQUE(_xlfn._xlws.FILTER(Matches[REG],(Matches[TIME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2</v>
      </c>
      <c r="M13" s="18">
        <f t="shared" ref="M13:M83" ca="1" si="2">IFERROR(L13/K13,"-")</f>
        <v>1</v>
      </c>
      <c r="N13" s="12"/>
      <c r="O13" s="8" cm="1">
        <f t="array" aca="1" ref="O13" ca="1">IF(O$10&lt;&gt;"",IF(O$10&lt;&gt;"All Locations",COUNTIFS(All[TIMEBIN],$B13,All[SITE],O$10),COUNTA(_xlfn._xlws.FILTER(All[TIMEBIN],All[TIMEBIN]=$B13,0))),"")</f>
        <v>5</v>
      </c>
      <c r="P13" s="10" cm="1">
        <f t="array" aca="1" ref="P13" ca="1">IF(O$11="From",SUM(IF(--(_xlfn.UNIQUE(_xlfn._xlws.FILTER(Matches[REG],(Matches[TIMEBIN]=$B13)*(Matches[SITE IN]=O$10),0))=0),0,1)),IF(O$11="To",SUM(IF(--(_xlfn.UNIQUE(_xlfn._xlws.FILTER(Matches[REG],(Matches[TIME OUT]&gt;=TIMEVALUE(LEFT($B13,5)))*(Matches[TIME OUT]&lt;TIMEVALUE(LEFT($B13,5))+TIME(0,15,0))*(Matches[SITE OUT]=O$10),0))=0),0,1)),SUM(IF(--(_xlfn.UNIQUE(_xlfn._xlws.FILTER(Matches[REG],(Matches[TIMEBIN]=$B13),0))=0),0,1))+SUM(IF(--(_xlfn.UNIQUE(_xlfn._xlws.FILTER(Matches[REG],(Matches[TIME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5</v>
      </c>
      <c r="Q13" s="18">
        <f t="shared" ref="Q13:Q83" ca="1" si="3">IFERROR(P13/O13,"-")</f>
        <v>1</v>
      </c>
      <c r="R13" s="12"/>
      <c r="S13" s="8" cm="1">
        <f t="array" aca="1" ref="S13" ca="1">IF(S$10&lt;&gt;"",IF(S$10&lt;&gt;"All Locations",COUNTIFS(All[TIMEBIN],$B13,All[SITE],S$10),COUNTA(_xlfn._xlws.FILTER(All[TIMEBIN],All[TIMEBIN]=$B13,0))),"")</f>
        <v>3</v>
      </c>
      <c r="T13" s="10" cm="1">
        <f t="array" aca="1" ref="T13" ca="1">IF(S$11="From",SUM(IF(--(_xlfn.UNIQUE(_xlfn._xlws.FILTER(Matches[REG],(Matches[TIMEBIN]=$B13)*(Matches[SITE IN]=S$10),0))=0),0,1)),IF(S$11="To",SUM(IF(--(_xlfn.UNIQUE(_xlfn._xlws.FILTER(Matches[REG],(Matches[TIME OUT]&gt;=TIMEVALUE(LEFT($B13,5)))*(Matches[TIME OUT]&lt;TIMEVALUE(LEFT($B13,5))+TIME(0,15,0))*(Matches[SITE OUT]=S$10),0))=0),0,1)),SUM(IF(--(_xlfn.UNIQUE(_xlfn._xlws.FILTER(Matches[REG],(Matches[TIMEBIN]=$B13),0))=0),0,1))+SUM(IF(--(_xlfn.UNIQUE(_xlfn._xlws.FILTER(Matches[REG],(Matches[TIME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3</v>
      </c>
      <c r="U13" s="18">
        <f t="shared" ref="U13:U83" ca="1" si="4">IFERROR(T13/S13,"-")</f>
        <v>1</v>
      </c>
      <c r="V13" s="12"/>
      <c r="W13" s="8" cm="1">
        <f t="array" aca="1" ref="W13" ca="1">IF(W$10&lt;&gt;"",IF(W$10&lt;&gt;"All Locations",COUNTIFS(All[TIMEBIN],$B13,All[SITE],W$10),COUNTA(_xlfn._xlws.FILTER(All[TIMEBIN],All[TIMEBIN]=$B13,0))),"")</f>
        <v>4</v>
      </c>
      <c r="X13" s="10" cm="1">
        <f t="array" aca="1" ref="X13" ca="1">IF(W$11="From",SUM(IF(--(_xlfn.UNIQUE(_xlfn._xlws.FILTER(Matches[REG],(Matches[TIMEBIN]=$B13)*(Matches[SITE IN]=W$10),0))=0),0,1)),IF(W$11="To",SUM(IF(--(_xlfn.UNIQUE(_xlfn._xlws.FILTER(Matches[REG],(Matches[TIME OUT]&gt;=TIMEVALUE(LEFT($B13,5)))*(Matches[TIME OUT]&lt;TIMEVALUE(LEFT($B13,5))+TIME(0,15,0))*(Matches[SITE OUT]=W$10),0))=0),0,1)),SUM(IF(--(_xlfn.UNIQUE(_xlfn._xlws.FILTER(Matches[REG],(Matches[TIMEBIN]=$B13),0))=0),0,1))+SUM(IF(--(_xlfn.UNIQUE(_xlfn._xlws.FILTER(Matches[REG],(Matches[TIME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4</v>
      </c>
      <c r="Y13" s="18">
        <f t="shared" ref="Y13:Y83" ca="1" si="5">IFERROR(X13/W13,"-")</f>
        <v>1</v>
      </c>
      <c r="Z13" s="12"/>
      <c r="AA13" s="8" cm="1">
        <f t="array" aca="1" ref="AA13" ca="1">IF(AA$10&lt;&gt;"",IF(AA$10&lt;&gt;"All Locations",COUNTIFS(All[TIMEBIN],$B13,All[SITE],AA$10),COUNTA(_xlfn._xlws.FILTER(All[TIMEBIN],All[TIMEBIN]=$B13,0))),"")</f>
        <v>3</v>
      </c>
      <c r="AB13" s="10" cm="1">
        <f t="array" aca="1" ref="AB13" ca="1">IF(AA$11="From",SUM(IF(--(_xlfn.UNIQUE(_xlfn._xlws.FILTER(Matches[REG],(Matches[TIMEBIN]=$B13)*(Matches[SITE IN]=AA$10),0))=0),0,1)),IF(AA$11="To",SUM(IF(--(_xlfn.UNIQUE(_xlfn._xlws.FILTER(Matches[REG],(Matches[TIME OUT]&gt;=TIMEVALUE(LEFT($B13,5)))*(Matches[TIME OUT]&lt;TIMEVALUE(LEFT($B13,5))+TIME(0,15,0))*(Matches[SITE OUT]=AA$10),0))=0),0,1)),SUM(IF(--(_xlfn.UNIQUE(_xlfn._xlws.FILTER(Matches[REG],(Matches[TIMEBIN]=$B13),0))=0),0,1))+SUM(IF(--(_xlfn.UNIQUE(_xlfn._xlws.FILTER(Matches[REG],(Matches[TIME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2</v>
      </c>
      <c r="AC13" s="18">
        <f t="shared" ref="AC13:AC83" ca="1" si="6">IFERROR(AB13/AA13,"-")</f>
        <v>0.66666666666666663</v>
      </c>
      <c r="AD13" s="12"/>
      <c r="AE13" s="8" cm="1">
        <f t="array" aca="1" ref="AE13" ca="1">IF(AE$10&lt;&gt;"",IF(AE$10&lt;&gt;"All Locations",COUNTIFS(All[TIMEBIN],$B13,All[SITE],AE$10),COUNTA(_xlfn._xlws.FILTER(All[TIMEBIN],All[TIMEBIN]=$B13,0))),"")</f>
        <v>0</v>
      </c>
      <c r="AF13" s="10" cm="1">
        <f t="array" aca="1" ref="AF13" ca="1">IF(AE$11="From",SUM(IF(--(_xlfn.UNIQUE(_xlfn._xlws.FILTER(Matches[REG],(Matches[TIMEBIN]=$B13)*(Matches[SITE IN]=AE$10),0))=0),0,1)),IF(AE$11="To",SUM(IF(--(_xlfn.UNIQUE(_xlfn._xlws.FILTER(Matches[REG],(Matches[TIME OUT]&gt;=TIMEVALUE(LEFT($B13,5)))*(Matches[TIME OUT]&lt;TIMEVALUE(LEFT($B13,5))+TIME(0,15,0))*(Matches[SITE OUT]=AE$10),0))=0),0,1)),SUM(IF(--(_xlfn.UNIQUE(_xlfn._xlws.FILTER(Matches[REG],(Matches[TIMEBIN]=$B13),0))=0),0,1))+SUM(IF(--(_xlfn.UNIQUE(_xlfn._xlws.FILTER(Matches[REG],(Matches[TIME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0</v>
      </c>
      <c r="AG13" s="18" t="str">
        <f t="shared" ref="AG13:AG83" ca="1" si="7">IFERROR(AF13/AE13,"-")</f>
        <v>-</v>
      </c>
      <c r="AH13" s="12"/>
      <c r="AI13" s="8" cm="1">
        <f t="array" aca="1" ref="AI13" ca="1">IF(AI$10&lt;&gt;"",IF(AI$10&lt;&gt;"All Locations",COUNTIFS(All[TIMEBIN],$B13,All[SITE],AI$10),COUNTA(_xlfn._xlws.FILTER(All[TIMEBIN],All[TIMEBIN]=$B13,0))),"")</f>
        <v>3</v>
      </c>
      <c r="AJ13" s="10" cm="1">
        <f t="array" aca="1" ref="AJ13" ca="1">IF(AI$11="From",SUM(IF(--(_xlfn.UNIQUE(_xlfn._xlws.FILTER(Matches[REG],(Matches[TIMEBIN]=$B13)*(Matches[SITE IN]=AI$10),0))=0),0,1)),IF(AI$11="To",SUM(IF(--(_xlfn.UNIQUE(_xlfn._xlws.FILTER(Matches[REG],(Matches[TIME OUT]&gt;=TIMEVALUE(LEFT($B13,5)))*(Matches[TIME OUT]&lt;TIMEVALUE(LEFT($B13,5))+TIME(0,15,0))*(Matches[SITE OUT]=AI$10),0))=0),0,1)),SUM(IF(--(_xlfn.UNIQUE(_xlfn._xlws.FILTER(Matches[REG],(Matches[TIMEBIN]=$B13),0))=0),0,1))+SUM(IF(--(_xlfn.UNIQUE(_xlfn._xlws.FILTER(Matches[REG],(Matches[TIME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3</v>
      </c>
      <c r="AK13" s="18">
        <f t="shared" ref="AK13:AK83" ca="1" si="8">IFERROR(AJ13/AI13,"-")</f>
        <v>1</v>
      </c>
      <c r="AL13" s="12"/>
      <c r="AM13" s="8" cm="1">
        <f t="array" aca="1" ref="AM13" ca="1">IF(AM$10&lt;&gt;"",IF(AM$10&lt;&gt;"All Locations",COUNTIFS(All[TIMEBIN],$B13,All[SITE],AM$10),COUNTA(_xlfn._xlws.FILTER(All[TIMEBIN],All[TIMEBIN]=$B13,0))),"")</f>
        <v>0</v>
      </c>
      <c r="AN13" s="10" cm="1">
        <f t="array" aca="1" ref="AN13" ca="1">IF(AM$11="From",SUM(IF(--(_xlfn.UNIQUE(_xlfn._xlws.FILTER(Matches[REG],(Matches[TIMEBIN]=$B13)*(Matches[SITE IN]=AM$10),0))=0),0,1)),IF(AM$11="To",SUM(IF(--(_xlfn.UNIQUE(_xlfn._xlws.FILTER(Matches[REG],(Matches[TIME OUT]&gt;=TIMEVALUE(LEFT($B13,5)))*(Matches[TIME OUT]&lt;TIMEVALUE(LEFT($B13,5))+TIME(0,15,0))*(Matches[SITE OUT]=AM$10),0))=0),0,1)),SUM(IF(--(_xlfn.UNIQUE(_xlfn._xlws.FILTER(Matches[REG],(Matches[TIMEBIN]=$B13),0))=0),0,1))+SUM(IF(--(_xlfn.UNIQUE(_xlfn._xlws.FILTER(Matches[REG],(Matches[TIME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0</v>
      </c>
      <c r="AO13" s="18" t="str">
        <f t="shared" ref="AO13:AO83" ca="1" si="9">IFERROR(AN13/AM13,"-")</f>
        <v>-</v>
      </c>
      <c r="AP13" s="12"/>
      <c r="AQ13" s="8" cm="1">
        <f t="array" aca="1" ref="AQ13" ca="1">IF(AQ$10&lt;&gt;"",IF(AQ$10&lt;&gt;"All Locations",COUNTIFS(All[TIMEBIN],$B13,All[SITE],AQ$10),COUNTA(_xlfn._xlws.FILTER(All[TIMEBIN],All[TIMEBIN]=$B13,0))),"")</f>
        <v>2</v>
      </c>
      <c r="AR13" s="10" cm="1">
        <f t="array" aca="1" ref="AR13" ca="1">IF(AQ$11="From",SUM(IF(--(_xlfn.UNIQUE(_xlfn._xlws.FILTER(Matches[REG],(Matches[TIMEBIN]=$B13)*(Matches[SITE IN]=AQ$10),0))=0),0,1)),IF(AQ$11="To",SUM(IF(--(_xlfn.UNIQUE(_xlfn._xlws.FILTER(Matches[REG],(Matches[TIME OUT]&gt;=TIMEVALUE(LEFT($B13,5)))*(Matches[TIME OUT]&lt;TIMEVALUE(LEFT($B13,5))+TIME(0,15,0))*(Matches[SITE OUT]=AQ$10),0))=0),0,1)),SUM(IF(--(_xlfn.UNIQUE(_xlfn._xlws.FILTER(Matches[REG],(Matches[TIMEBIN]=$B13),0))=0),0,1))+SUM(IF(--(_xlfn.UNIQUE(_xlfn._xlws.FILTER(Matches[REG],(Matches[TIME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2</v>
      </c>
      <c r="AS13" s="18">
        <f t="shared" ref="AS13:AS83" ca="1" si="10">IFERROR(AR13/AQ13,"-")</f>
        <v>1</v>
      </c>
      <c r="AT13" s="12"/>
      <c r="AU13" s="8" cm="1">
        <f t="array" aca="1" ref="AU13" ca="1">IF(AU$10&lt;&gt;"",IF(AU$10&lt;&gt;"All Locations",COUNTIFS(All[TIMEBIN],$B13,All[SITE],AU$10),COUNTA(_xlfn._xlws.FILTER(All[TIMEBIN],All[TIMEBIN]=$B13,0))),"")</f>
        <v>26</v>
      </c>
      <c r="AV13" s="10" cm="1">
        <f t="array" aca="1" ref="AV13" ca="1">IF(AU$11="From",SUM(IF(--(_xlfn.UNIQUE(_xlfn._xlws.FILTER(Matches[REG],(Matches[TIMEBIN]=$B13)*(Matches[SITE IN]=AU$10),0))=0),0,1)),IF(AU$11="To",SUM(IF(--(_xlfn.UNIQUE(_xlfn._xlws.FILTER(Matches[REG],(Matches[TIME OUT]&gt;=TIMEVALUE(LEFT($B13,5)))*(Matches[TIME OUT]&lt;TIMEVALUE(LEFT($B13,5))+TIME(0,15,0))*(Matches[SITE OUT]=AU$10),0))=0),0,1)),SUM(IF(--(_xlfn.UNIQUE(_xlfn._xlws.FILTER(Matches[REG],(Matches[TIMEBIN]=$B13),0))=0),0,1))+SUM(IF(--(_xlfn.UNIQUE(_xlfn._xlws.FILTER(Matches[REG],(Matches[TIME OUT]&gt;=TIMEVALUE(LEFT($B13,5)))*(Matches[TIME OUT]&lt;TIMEVALUE(LEFT($B13,5))+TIME(0,15,0)),0))=0),0,1))))</f>
        <v>25</v>
      </c>
      <c r="AW13" s="18">
        <f t="shared" ref="AW13:AW83" ca="1" si="11">IFERROR(AV13/AU13,"-")</f>
        <v>0.96153846153846156</v>
      </c>
    </row>
    <row r="14" spans="2:49">
      <c r="B14" s="7" t="str">
        <v>06:30 - 06:45</v>
      </c>
      <c r="C14" s="8" cm="1">
        <f t="array" aca="1" ref="C14" ca="1">IF(C$10&lt;&gt;"",IF(C$10&lt;&gt;"All Locations",COUNTIFS(All[TIMEBIN],$B14,All[SITE],C$10),COUNTA(_xlfn._xlws.FILTER(All[TIMEBIN],All[TIMEBIN]=$B14,0))),"")</f>
        <v>2</v>
      </c>
      <c r="D14" s="10" cm="1">
        <f t="array" aca="1" ref="D14" ca="1">IF(C$11="From",SUM(IF(--(_xlfn.UNIQUE(_xlfn._xlws.FILTER(Matches[REG],(Matches[TIMEBIN]=$B14)*(Matches[SITE IN]=C$10),0))=0),0,1)),IF(C$11="To",SUM(IF(--(_xlfn.UNIQUE(_xlfn._xlws.FILTER(Matches[REG],(Matches[TIME OUT]&gt;=TIMEVALUE(LEFT($B14,5)))*(Matches[TIME OUT]&lt;TIMEVALUE(LEFT($B14,5))+TIME(0,15,0))*(Matches[SITE OUT]=C$10),0))=0),0,1)),SUM(IF(--(_xlfn.UNIQUE(_xlfn._xlws.FILTER(Matches[REG],(Matches[TIMEBIN]=$B14),0))=0),0,1))+SUM(IF(--(_xlfn.UNIQUE(_xlfn._xlws.FILTER(Matches[REG],(Matches[TIME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2</v>
      </c>
      <c r="E14" s="18">
        <f t="shared" ca="1" si="0"/>
        <v>1</v>
      </c>
      <c r="F14" s="12"/>
      <c r="G14" s="8" cm="1">
        <f t="array" aca="1" ref="G14" ca="1">IF(G$10&lt;&gt;"",IF(G$10&lt;&gt;"All Locations",COUNTIFS(All[TIMEBIN],$B14,All[SITE],G$10),COUNTA(_xlfn._xlws.FILTER(All[TIMEBIN],All[TIMEBIN]=$B14,0))),"")</f>
        <v>0</v>
      </c>
      <c r="H14" s="10" cm="1">
        <f t="array" aca="1" ref="H14" ca="1">IF(G$11="From",SUM(IF(--(_xlfn.UNIQUE(_xlfn._xlws.FILTER(Matches[REG],(Matches[TIMEBIN]=$B14)*(Matches[SITE IN]=G$10),0))=0),0,1)),IF(G$11="To",SUM(IF(--(_xlfn.UNIQUE(_xlfn._xlws.FILTER(Matches[REG],(Matches[TIME OUT]&gt;=TIMEVALUE(LEFT($B14,5)))*(Matches[TIME OUT]&lt;TIMEVALUE(LEFT($B14,5))+TIME(0,15,0))*(Matches[SITE OUT]=G$10),0))=0),0,1)),SUM(IF(--(_xlfn.UNIQUE(_xlfn._xlws.FILTER(Matches[REG],(Matches[TIMEBIN]=$B14),0))=0),0,1))+SUM(IF(--(_xlfn.UNIQUE(_xlfn._xlws.FILTER(Matches[REG],(Matches[TIME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0</v>
      </c>
      <c r="I14" s="18" t="str">
        <f t="shared" ca="1" si="1"/>
        <v>-</v>
      </c>
      <c r="J14" s="12"/>
      <c r="K14" s="8" cm="1">
        <f t="array" aca="1" ref="K14" ca="1">IF(K$10&lt;&gt;"",IF(K$10&lt;&gt;"All Locations",COUNTIFS(All[TIMEBIN],$B14,All[SITE],K$10),COUNTA(_xlfn._xlws.FILTER(All[TIMEBIN],All[TIMEBIN]=$B14,0))),"")</f>
        <v>2</v>
      </c>
      <c r="L14" s="10" cm="1">
        <f t="array" aca="1" ref="L14" ca="1">IF(K$11="From",SUM(IF(--(_xlfn.UNIQUE(_xlfn._xlws.FILTER(Matches[REG],(Matches[TIMEBIN]=$B14)*(Matches[SITE IN]=K$10),0))=0),0,1)),IF(K$11="To",SUM(IF(--(_xlfn.UNIQUE(_xlfn._xlws.FILTER(Matches[REG],(Matches[TIME OUT]&gt;=TIMEVALUE(LEFT($B14,5)))*(Matches[TIME OUT]&lt;TIMEVALUE(LEFT($B14,5))+TIME(0,15,0))*(Matches[SITE OUT]=K$10),0))=0),0,1)),SUM(IF(--(_xlfn.UNIQUE(_xlfn._xlws.FILTER(Matches[REG],(Matches[TIMEBIN]=$B14),0))=0),0,1))+SUM(IF(--(_xlfn.UNIQUE(_xlfn._xlws.FILTER(Matches[REG],(Matches[TIME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2</v>
      </c>
      <c r="M14" s="18">
        <f t="shared" ca="1" si="2"/>
        <v>1</v>
      </c>
      <c r="N14" s="12"/>
      <c r="O14" s="8" cm="1">
        <f t="array" aca="1" ref="O14" ca="1">IF(O$10&lt;&gt;"",IF(O$10&lt;&gt;"All Locations",COUNTIFS(All[TIMEBIN],$B14,All[SITE],O$10),COUNTA(_xlfn._xlws.FILTER(All[TIMEBIN],All[TIMEBIN]=$B14,0))),"")</f>
        <v>2</v>
      </c>
      <c r="P14" s="10" cm="1">
        <f t="array" aca="1" ref="P14" ca="1">IF(O$11="From",SUM(IF(--(_xlfn.UNIQUE(_xlfn._xlws.FILTER(Matches[REG],(Matches[TIMEBIN]=$B14)*(Matches[SITE IN]=O$10),0))=0),0,1)),IF(O$11="To",SUM(IF(--(_xlfn.UNIQUE(_xlfn._xlws.FILTER(Matches[REG],(Matches[TIME OUT]&gt;=TIMEVALUE(LEFT($B14,5)))*(Matches[TIME OUT]&lt;TIMEVALUE(LEFT($B14,5))+TIME(0,15,0))*(Matches[SITE OUT]=O$10),0))=0),0,1)),SUM(IF(--(_xlfn.UNIQUE(_xlfn._xlws.FILTER(Matches[REG],(Matches[TIMEBIN]=$B14),0))=0),0,1))+SUM(IF(--(_xlfn.UNIQUE(_xlfn._xlws.FILTER(Matches[REG],(Matches[TIME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1</v>
      </c>
      <c r="Q14" s="18">
        <f t="shared" ca="1" si="3"/>
        <v>0.5</v>
      </c>
      <c r="R14" s="12"/>
      <c r="S14" s="8" cm="1">
        <f t="array" aca="1" ref="S14" ca="1">IF(S$10&lt;&gt;"",IF(S$10&lt;&gt;"All Locations",COUNTIFS(All[TIMEBIN],$B14,All[SITE],S$10),COUNTA(_xlfn._xlws.FILTER(All[TIMEBIN],All[TIMEBIN]=$B14,0))),"")</f>
        <v>7</v>
      </c>
      <c r="T14" s="10" cm="1">
        <f t="array" aca="1" ref="T14" ca="1">IF(S$11="From",SUM(IF(--(_xlfn.UNIQUE(_xlfn._xlws.FILTER(Matches[REG],(Matches[TIMEBIN]=$B14)*(Matches[SITE IN]=S$10),0))=0),0,1)),IF(S$11="To",SUM(IF(--(_xlfn.UNIQUE(_xlfn._xlws.FILTER(Matches[REG],(Matches[TIME OUT]&gt;=TIMEVALUE(LEFT($B14,5)))*(Matches[TIME OUT]&lt;TIMEVALUE(LEFT($B14,5))+TIME(0,15,0))*(Matches[SITE OUT]=S$10),0))=0),0,1)),SUM(IF(--(_xlfn.UNIQUE(_xlfn._xlws.FILTER(Matches[REG],(Matches[TIMEBIN]=$B14),0))=0),0,1))+SUM(IF(--(_xlfn.UNIQUE(_xlfn._xlws.FILTER(Matches[REG],(Matches[TIME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5</v>
      </c>
      <c r="U14" s="18">
        <f t="shared" ca="1" si="4"/>
        <v>0.7142857142857143</v>
      </c>
      <c r="V14" s="12"/>
      <c r="W14" s="8" cm="1">
        <f t="array" aca="1" ref="W14" ca="1">IF(W$10&lt;&gt;"",IF(W$10&lt;&gt;"All Locations",COUNTIFS(All[TIMEBIN],$B14,All[SITE],W$10),COUNTA(_xlfn._xlws.FILTER(All[TIMEBIN],All[TIMEBIN]=$B14,0))),"")</f>
        <v>1</v>
      </c>
      <c r="X14" s="10" cm="1">
        <f t="array" aca="1" ref="X14" ca="1">IF(W$11="From",SUM(IF(--(_xlfn.UNIQUE(_xlfn._xlws.FILTER(Matches[REG],(Matches[TIMEBIN]=$B14)*(Matches[SITE IN]=W$10),0))=0),0,1)),IF(W$11="To",SUM(IF(--(_xlfn.UNIQUE(_xlfn._xlws.FILTER(Matches[REG],(Matches[TIME OUT]&gt;=TIMEVALUE(LEFT($B14,5)))*(Matches[TIME OUT]&lt;TIMEVALUE(LEFT($B14,5))+TIME(0,15,0))*(Matches[SITE OUT]=W$10),0))=0),0,1)),SUM(IF(--(_xlfn.UNIQUE(_xlfn._xlws.FILTER(Matches[REG],(Matches[TIMEBIN]=$B14),0))=0),0,1))+SUM(IF(--(_xlfn.UNIQUE(_xlfn._xlws.FILTER(Matches[REG],(Matches[TIME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1</v>
      </c>
      <c r="Y14" s="18">
        <f t="shared" ca="1" si="5"/>
        <v>1</v>
      </c>
      <c r="Z14" s="12"/>
      <c r="AA14" s="8" cm="1">
        <f t="array" aca="1" ref="AA14" ca="1">IF(AA$10&lt;&gt;"",IF(AA$10&lt;&gt;"All Locations",COUNTIFS(All[TIMEBIN],$B14,All[SITE],AA$10),COUNTA(_xlfn._xlws.FILTER(All[TIMEBIN],All[TIMEBIN]=$B14,0))),"")</f>
        <v>7</v>
      </c>
      <c r="AB14" s="10" cm="1">
        <f t="array" aca="1" ref="AB14" ca="1">IF(AA$11="From",SUM(IF(--(_xlfn.UNIQUE(_xlfn._xlws.FILTER(Matches[REG],(Matches[TIMEBIN]=$B14)*(Matches[SITE IN]=AA$10),0))=0),0,1)),IF(AA$11="To",SUM(IF(--(_xlfn.UNIQUE(_xlfn._xlws.FILTER(Matches[REG],(Matches[TIME OUT]&gt;=TIMEVALUE(LEFT($B14,5)))*(Matches[TIME OUT]&lt;TIMEVALUE(LEFT($B14,5))+TIME(0,15,0))*(Matches[SITE OUT]=AA$10),0))=0),0,1)),SUM(IF(--(_xlfn.UNIQUE(_xlfn._xlws.FILTER(Matches[REG],(Matches[TIMEBIN]=$B14),0))=0),0,1))+SUM(IF(--(_xlfn.UNIQUE(_xlfn._xlws.FILTER(Matches[REG],(Matches[TIME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4</v>
      </c>
      <c r="AC14" s="18">
        <f t="shared" ca="1" si="6"/>
        <v>0.5714285714285714</v>
      </c>
      <c r="AD14" s="12"/>
      <c r="AE14" s="8" cm="1">
        <f t="array" aca="1" ref="AE14" ca="1">IF(AE$10&lt;&gt;"",IF(AE$10&lt;&gt;"All Locations",COUNTIFS(All[TIMEBIN],$B14,All[SITE],AE$10),COUNTA(_xlfn._xlws.FILTER(All[TIMEBIN],All[TIMEBIN]=$B14,0))),"")</f>
        <v>0</v>
      </c>
      <c r="AF14" s="10" cm="1">
        <f t="array" aca="1" ref="AF14" ca="1">IF(AE$11="From",SUM(IF(--(_xlfn.UNIQUE(_xlfn._xlws.FILTER(Matches[REG],(Matches[TIMEBIN]=$B14)*(Matches[SITE IN]=AE$10),0))=0),0,1)),IF(AE$11="To",SUM(IF(--(_xlfn.UNIQUE(_xlfn._xlws.FILTER(Matches[REG],(Matches[TIME OUT]&gt;=TIMEVALUE(LEFT($B14,5)))*(Matches[TIME OUT]&lt;TIMEVALUE(LEFT($B14,5))+TIME(0,15,0))*(Matches[SITE OUT]=AE$10),0))=0),0,1)),SUM(IF(--(_xlfn.UNIQUE(_xlfn._xlws.FILTER(Matches[REG],(Matches[TIMEBIN]=$B14),0))=0),0,1))+SUM(IF(--(_xlfn.UNIQUE(_xlfn._xlws.FILTER(Matches[REG],(Matches[TIME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0</v>
      </c>
      <c r="AG14" s="18" t="str">
        <f t="shared" ca="1" si="7"/>
        <v>-</v>
      </c>
      <c r="AH14" s="12"/>
      <c r="AI14" s="8" cm="1">
        <f t="array" aca="1" ref="AI14" ca="1">IF(AI$10&lt;&gt;"",IF(AI$10&lt;&gt;"All Locations",COUNTIFS(All[TIMEBIN],$B14,All[SITE],AI$10),COUNTA(_xlfn._xlws.FILTER(All[TIMEBIN],All[TIMEBIN]=$B14,0))),"")</f>
        <v>4</v>
      </c>
      <c r="AJ14" s="10" cm="1">
        <f t="array" aca="1" ref="AJ14" ca="1">IF(AI$11="From",SUM(IF(--(_xlfn.UNIQUE(_xlfn._xlws.FILTER(Matches[REG],(Matches[TIMEBIN]=$B14)*(Matches[SITE IN]=AI$10),0))=0),0,1)),IF(AI$11="To",SUM(IF(--(_xlfn.UNIQUE(_xlfn._xlws.FILTER(Matches[REG],(Matches[TIME OUT]&gt;=TIMEVALUE(LEFT($B14,5)))*(Matches[TIME OUT]&lt;TIMEVALUE(LEFT($B14,5))+TIME(0,15,0))*(Matches[SITE OUT]=AI$10),0))=0),0,1)),SUM(IF(--(_xlfn.UNIQUE(_xlfn._xlws.FILTER(Matches[REG],(Matches[TIMEBIN]=$B14),0))=0),0,1))+SUM(IF(--(_xlfn.UNIQUE(_xlfn._xlws.FILTER(Matches[REG],(Matches[TIME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1</v>
      </c>
      <c r="AK14" s="18">
        <f t="shared" ca="1" si="8"/>
        <v>0.25</v>
      </c>
      <c r="AL14" s="12"/>
      <c r="AM14" s="8" cm="1">
        <f t="array" aca="1" ref="AM14" ca="1">IF(AM$10&lt;&gt;"",IF(AM$10&lt;&gt;"All Locations",COUNTIFS(All[TIMEBIN],$B14,All[SITE],AM$10),COUNTA(_xlfn._xlws.FILTER(All[TIMEBIN],All[TIMEBIN]=$B14,0))),"")</f>
        <v>2</v>
      </c>
      <c r="AN14" s="10" cm="1">
        <f t="array" aca="1" ref="AN14" ca="1">IF(AM$11="From",SUM(IF(--(_xlfn.UNIQUE(_xlfn._xlws.FILTER(Matches[REG],(Matches[TIMEBIN]=$B14)*(Matches[SITE IN]=AM$10),0))=0),0,1)),IF(AM$11="To",SUM(IF(--(_xlfn.UNIQUE(_xlfn._xlws.FILTER(Matches[REG],(Matches[TIME OUT]&gt;=TIMEVALUE(LEFT($B14,5)))*(Matches[TIME OUT]&lt;TIMEVALUE(LEFT($B14,5))+TIME(0,15,0))*(Matches[SITE OUT]=AM$10),0))=0),0,1)),SUM(IF(--(_xlfn.UNIQUE(_xlfn._xlws.FILTER(Matches[REG],(Matches[TIMEBIN]=$B14),0))=0),0,1))+SUM(IF(--(_xlfn.UNIQUE(_xlfn._xlws.FILTER(Matches[REG],(Matches[TIME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1</v>
      </c>
      <c r="AO14" s="18">
        <f t="shared" ca="1" si="9"/>
        <v>0.5</v>
      </c>
      <c r="AP14" s="12"/>
      <c r="AQ14" s="8" cm="1">
        <f t="array" aca="1" ref="AQ14" ca="1">IF(AQ$10&lt;&gt;"",IF(AQ$10&lt;&gt;"All Locations",COUNTIFS(All[TIMEBIN],$B14,All[SITE],AQ$10),COUNTA(_xlfn._xlws.FILTER(All[TIMEBIN],All[TIMEBIN]=$B14,0))),"")</f>
        <v>3</v>
      </c>
      <c r="AR14" s="10" cm="1">
        <f t="array" aca="1" ref="AR14" ca="1">IF(AQ$11="From",SUM(IF(--(_xlfn.UNIQUE(_xlfn._xlws.FILTER(Matches[REG],(Matches[TIMEBIN]=$B14)*(Matches[SITE IN]=AQ$10),0))=0),0,1)),IF(AQ$11="To",SUM(IF(--(_xlfn.UNIQUE(_xlfn._xlws.FILTER(Matches[REG],(Matches[TIME OUT]&gt;=TIMEVALUE(LEFT($B14,5)))*(Matches[TIME OUT]&lt;TIMEVALUE(LEFT($B14,5))+TIME(0,15,0))*(Matches[SITE OUT]=AQ$10),0))=0),0,1)),SUM(IF(--(_xlfn.UNIQUE(_xlfn._xlws.FILTER(Matches[REG],(Matches[TIMEBIN]=$B14),0))=0),0,1))+SUM(IF(--(_xlfn.UNIQUE(_xlfn._xlws.FILTER(Matches[REG],(Matches[TIME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3</v>
      </c>
      <c r="AS14" s="18">
        <f t="shared" ca="1" si="10"/>
        <v>1</v>
      </c>
      <c r="AT14" s="12"/>
      <c r="AU14" s="8" cm="1">
        <f t="array" aca="1" ref="AU14" ca="1">IF(AU$10&lt;&gt;"",IF(AU$10&lt;&gt;"All Locations",COUNTIFS(All[TIMEBIN],$B14,All[SITE],AU$10),COUNTA(_xlfn._xlws.FILTER(All[TIMEBIN],All[TIMEBIN]=$B14,0))),"")</f>
        <v>30</v>
      </c>
      <c r="AV14" s="10" cm="1">
        <f t="array" aca="1" ref="AV14" ca="1">IF(AU$11="From",SUM(IF(--(_xlfn.UNIQUE(_xlfn._xlws.FILTER(Matches[REG],(Matches[TIMEBIN]=$B14)*(Matches[SITE IN]=AU$10),0))=0),0,1)),IF(AU$11="To",SUM(IF(--(_xlfn.UNIQUE(_xlfn._xlws.FILTER(Matches[REG],(Matches[TIME OUT]&gt;=TIMEVALUE(LEFT($B14,5)))*(Matches[TIME OUT]&lt;TIMEVALUE(LEFT($B14,5))+TIME(0,15,0))*(Matches[SITE OUT]=AU$10),0))=0),0,1)),SUM(IF(--(_xlfn.UNIQUE(_xlfn._xlws.FILTER(Matches[REG],(Matches[TIMEBIN]=$B14),0))=0),0,1))+SUM(IF(--(_xlfn.UNIQUE(_xlfn._xlws.FILTER(Matches[REG],(Matches[TIME OUT]&gt;=TIMEVALUE(LEFT($B14,5)))*(Matches[TIME OUT]&lt;TIMEVALUE(LEFT($B14,5))+TIME(0,15,0)),0))=0),0,1))))</f>
        <v>20</v>
      </c>
      <c r="AW14" s="18">
        <f t="shared" ca="1" si="11"/>
        <v>0.66666666666666663</v>
      </c>
    </row>
    <row r="15" spans="2:49">
      <c r="B15" s="7" t="str">
        <v>06:45 - 07:00</v>
      </c>
      <c r="C15" s="8" cm="1">
        <f t="array" aca="1" ref="C15" ca="1">IF(C$10&lt;&gt;"",IF(C$10&lt;&gt;"All Locations",COUNTIFS(All[TIMEBIN],$B15,All[SITE],C$10),COUNTA(_xlfn._xlws.FILTER(All[TIMEBIN],All[TIMEBIN]=$B15,0))),"")</f>
        <v>6</v>
      </c>
      <c r="D15" s="10" cm="1">
        <f t="array" aca="1" ref="D15" ca="1">IF(C$11="From",SUM(IF(--(_xlfn.UNIQUE(_xlfn._xlws.FILTER(Matches[REG],(Matches[TIMEBIN]=$B15)*(Matches[SITE IN]=C$10),0))=0),0,1)),IF(C$11="To",SUM(IF(--(_xlfn.UNIQUE(_xlfn._xlws.FILTER(Matches[REG],(Matches[TIME OUT]&gt;=TIMEVALUE(LEFT($B15,5)))*(Matches[TIME OUT]&lt;TIMEVALUE(LEFT($B15,5))+TIME(0,15,0))*(Matches[SITE OUT]=C$10),0))=0),0,1)),SUM(IF(--(_xlfn.UNIQUE(_xlfn._xlws.FILTER(Matches[REG],(Matches[TIMEBIN]=$B15),0))=0),0,1))+SUM(IF(--(_xlfn.UNIQUE(_xlfn._xlws.FILTER(Matches[REG],(Matches[TIME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6</v>
      </c>
      <c r="E15" s="18">
        <f t="shared" ca="1" si="0"/>
        <v>1</v>
      </c>
      <c r="F15" s="12"/>
      <c r="G15" s="8" cm="1">
        <f t="array" aca="1" ref="G15" ca="1">IF(G$10&lt;&gt;"",IF(G$10&lt;&gt;"All Locations",COUNTIFS(All[TIMEBIN],$B15,All[SITE],G$10),COUNTA(_xlfn._xlws.FILTER(All[TIMEBIN],All[TIMEBIN]=$B15,0))),"")</f>
        <v>0</v>
      </c>
      <c r="H15" s="10" cm="1">
        <f t="array" aca="1" ref="H15" ca="1">IF(G$11="From",SUM(IF(--(_xlfn.UNIQUE(_xlfn._xlws.FILTER(Matches[REG],(Matches[TIMEBIN]=$B15)*(Matches[SITE IN]=G$10),0))=0),0,1)),IF(G$11="To",SUM(IF(--(_xlfn.UNIQUE(_xlfn._xlws.FILTER(Matches[REG],(Matches[TIME OUT]&gt;=TIMEVALUE(LEFT($B15,5)))*(Matches[TIME OUT]&lt;TIMEVALUE(LEFT($B15,5))+TIME(0,15,0))*(Matches[SITE OUT]=G$10),0))=0),0,1)),SUM(IF(--(_xlfn.UNIQUE(_xlfn._xlws.FILTER(Matches[REG],(Matches[TIMEBIN]=$B15),0))=0),0,1))+SUM(IF(--(_xlfn.UNIQUE(_xlfn._xlws.FILTER(Matches[REG],(Matches[TIME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0</v>
      </c>
      <c r="I15" s="18" t="str">
        <f t="shared" ca="1" si="1"/>
        <v>-</v>
      </c>
      <c r="J15" s="12"/>
      <c r="K15" s="8" cm="1">
        <f t="array" aca="1" ref="K15" ca="1">IF(K$10&lt;&gt;"",IF(K$10&lt;&gt;"All Locations",COUNTIFS(All[TIMEBIN],$B15,All[SITE],K$10),COUNTA(_xlfn._xlws.FILTER(All[TIMEBIN],All[TIMEBIN]=$B15,0))),"")</f>
        <v>1</v>
      </c>
      <c r="L15" s="10" cm="1">
        <f t="array" aca="1" ref="L15" ca="1">IF(K$11="From",SUM(IF(--(_xlfn.UNIQUE(_xlfn._xlws.FILTER(Matches[REG],(Matches[TIMEBIN]=$B15)*(Matches[SITE IN]=K$10),0))=0),0,1)),IF(K$11="To",SUM(IF(--(_xlfn.UNIQUE(_xlfn._xlws.FILTER(Matches[REG],(Matches[TIME OUT]&gt;=TIMEVALUE(LEFT($B15,5)))*(Matches[TIME OUT]&lt;TIMEVALUE(LEFT($B15,5))+TIME(0,15,0))*(Matches[SITE OUT]=K$10),0))=0),0,1)),SUM(IF(--(_xlfn.UNIQUE(_xlfn._xlws.FILTER(Matches[REG],(Matches[TIMEBIN]=$B15),0))=0),0,1))+SUM(IF(--(_xlfn.UNIQUE(_xlfn._xlws.FILTER(Matches[REG],(Matches[TIME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1</v>
      </c>
      <c r="M15" s="18">
        <f t="shared" ca="1" si="2"/>
        <v>1</v>
      </c>
      <c r="N15" s="12"/>
      <c r="O15" s="8" cm="1">
        <f t="array" aca="1" ref="O15" ca="1">IF(O$10&lt;&gt;"",IF(O$10&lt;&gt;"All Locations",COUNTIFS(All[TIMEBIN],$B15,All[SITE],O$10),COUNTA(_xlfn._xlws.FILTER(All[TIMEBIN],All[TIMEBIN]=$B15,0))),"")</f>
        <v>5</v>
      </c>
      <c r="P15" s="10" cm="1">
        <f t="array" aca="1" ref="P15" ca="1">IF(O$11="From",SUM(IF(--(_xlfn.UNIQUE(_xlfn._xlws.FILTER(Matches[REG],(Matches[TIMEBIN]=$B15)*(Matches[SITE IN]=O$10),0))=0),0,1)),IF(O$11="To",SUM(IF(--(_xlfn.UNIQUE(_xlfn._xlws.FILTER(Matches[REG],(Matches[TIME OUT]&gt;=TIMEVALUE(LEFT($B15,5)))*(Matches[TIME OUT]&lt;TIMEVALUE(LEFT($B15,5))+TIME(0,15,0))*(Matches[SITE OUT]=O$10),0))=0),0,1)),SUM(IF(--(_xlfn.UNIQUE(_xlfn._xlws.FILTER(Matches[REG],(Matches[TIMEBIN]=$B15),0))=0),0,1))+SUM(IF(--(_xlfn.UNIQUE(_xlfn._xlws.FILTER(Matches[REG],(Matches[TIME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5</v>
      </c>
      <c r="Q15" s="18">
        <f t="shared" ca="1" si="3"/>
        <v>1</v>
      </c>
      <c r="R15" s="12"/>
      <c r="S15" s="8" cm="1">
        <f t="array" aca="1" ref="S15" ca="1">IF(S$10&lt;&gt;"",IF(S$10&lt;&gt;"All Locations",COUNTIFS(All[TIMEBIN],$B15,All[SITE],S$10),COUNTA(_xlfn._xlws.FILTER(All[TIMEBIN],All[TIMEBIN]=$B15,0))),"")</f>
        <v>4</v>
      </c>
      <c r="T15" s="10" cm="1">
        <f t="array" aca="1" ref="T15" ca="1">IF(S$11="From",SUM(IF(--(_xlfn.UNIQUE(_xlfn._xlws.FILTER(Matches[REG],(Matches[TIMEBIN]=$B15)*(Matches[SITE IN]=S$10),0))=0),0,1)),IF(S$11="To",SUM(IF(--(_xlfn.UNIQUE(_xlfn._xlws.FILTER(Matches[REG],(Matches[TIME OUT]&gt;=TIMEVALUE(LEFT($B15,5)))*(Matches[TIME OUT]&lt;TIMEVALUE(LEFT($B15,5))+TIME(0,15,0))*(Matches[SITE OUT]=S$10),0))=0),0,1)),SUM(IF(--(_xlfn.UNIQUE(_xlfn._xlws.FILTER(Matches[REG],(Matches[TIMEBIN]=$B15),0))=0),0,1))+SUM(IF(--(_xlfn.UNIQUE(_xlfn._xlws.FILTER(Matches[REG],(Matches[TIME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4</v>
      </c>
      <c r="U15" s="18">
        <f t="shared" ca="1" si="4"/>
        <v>1</v>
      </c>
      <c r="V15" s="12"/>
      <c r="W15" s="8" cm="1">
        <f t="array" aca="1" ref="W15" ca="1">IF(W$10&lt;&gt;"",IF(W$10&lt;&gt;"All Locations",COUNTIFS(All[TIMEBIN],$B15,All[SITE],W$10),COUNTA(_xlfn._xlws.FILTER(All[TIMEBIN],All[TIMEBIN]=$B15,0))),"")</f>
        <v>4</v>
      </c>
      <c r="X15" s="10" cm="1">
        <f t="array" aca="1" ref="X15" ca="1">IF(W$11="From",SUM(IF(--(_xlfn.UNIQUE(_xlfn._xlws.FILTER(Matches[REG],(Matches[TIMEBIN]=$B15)*(Matches[SITE IN]=W$10),0))=0),0,1)),IF(W$11="To",SUM(IF(--(_xlfn.UNIQUE(_xlfn._xlws.FILTER(Matches[REG],(Matches[TIME OUT]&gt;=TIMEVALUE(LEFT($B15,5)))*(Matches[TIME OUT]&lt;TIMEVALUE(LEFT($B15,5))+TIME(0,15,0))*(Matches[SITE OUT]=W$10),0))=0),0,1)),SUM(IF(--(_xlfn.UNIQUE(_xlfn._xlws.FILTER(Matches[REG],(Matches[TIMEBIN]=$B15),0))=0),0,1))+SUM(IF(--(_xlfn.UNIQUE(_xlfn._xlws.FILTER(Matches[REG],(Matches[TIME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3</v>
      </c>
      <c r="Y15" s="18">
        <f t="shared" ca="1" si="5"/>
        <v>0.75</v>
      </c>
      <c r="Z15" s="12"/>
      <c r="AA15" s="8" cm="1">
        <f t="array" aca="1" ref="AA15" ca="1">IF(AA$10&lt;&gt;"",IF(AA$10&lt;&gt;"All Locations",COUNTIFS(All[TIMEBIN],$B15,All[SITE],AA$10),COUNTA(_xlfn._xlws.FILTER(All[TIMEBIN],All[TIMEBIN]=$B15,0))),"")</f>
        <v>2</v>
      </c>
      <c r="AB15" s="10" cm="1">
        <f t="array" aca="1" ref="AB15" ca="1">IF(AA$11="From",SUM(IF(--(_xlfn.UNIQUE(_xlfn._xlws.FILTER(Matches[REG],(Matches[TIMEBIN]=$B15)*(Matches[SITE IN]=AA$10),0))=0),0,1)),IF(AA$11="To",SUM(IF(--(_xlfn.UNIQUE(_xlfn._xlws.FILTER(Matches[REG],(Matches[TIME OUT]&gt;=TIMEVALUE(LEFT($B15,5)))*(Matches[TIME OUT]&lt;TIMEVALUE(LEFT($B15,5))+TIME(0,15,0))*(Matches[SITE OUT]=AA$10),0))=0),0,1)),SUM(IF(--(_xlfn.UNIQUE(_xlfn._xlws.FILTER(Matches[REG],(Matches[TIMEBIN]=$B15),0))=0),0,1))+SUM(IF(--(_xlfn.UNIQUE(_xlfn._xlws.FILTER(Matches[REG],(Matches[TIME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0</v>
      </c>
      <c r="AC15" s="18">
        <f t="shared" ca="1" si="6"/>
        <v>0</v>
      </c>
      <c r="AD15" s="12"/>
      <c r="AE15" s="8" cm="1">
        <f t="array" aca="1" ref="AE15" ca="1">IF(AE$10&lt;&gt;"",IF(AE$10&lt;&gt;"All Locations",COUNTIFS(All[TIMEBIN],$B15,All[SITE],AE$10),COUNTA(_xlfn._xlws.FILTER(All[TIMEBIN],All[TIMEBIN]=$B15,0))),"")</f>
        <v>0</v>
      </c>
      <c r="AF15" s="10" cm="1">
        <f t="array" aca="1" ref="AF15" ca="1">IF(AE$11="From",SUM(IF(--(_xlfn.UNIQUE(_xlfn._xlws.FILTER(Matches[REG],(Matches[TIMEBIN]=$B15)*(Matches[SITE IN]=AE$10),0))=0),0,1)),IF(AE$11="To",SUM(IF(--(_xlfn.UNIQUE(_xlfn._xlws.FILTER(Matches[REG],(Matches[TIME OUT]&gt;=TIMEVALUE(LEFT($B15,5)))*(Matches[TIME OUT]&lt;TIMEVALUE(LEFT($B15,5))+TIME(0,15,0))*(Matches[SITE OUT]=AE$10),0))=0),0,1)),SUM(IF(--(_xlfn.UNIQUE(_xlfn._xlws.FILTER(Matches[REG],(Matches[TIMEBIN]=$B15),0))=0),0,1))+SUM(IF(--(_xlfn.UNIQUE(_xlfn._xlws.FILTER(Matches[REG],(Matches[TIME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0</v>
      </c>
      <c r="AG15" s="18" t="str">
        <f t="shared" ca="1" si="7"/>
        <v>-</v>
      </c>
      <c r="AH15" s="12"/>
      <c r="AI15" s="8" cm="1">
        <f t="array" aca="1" ref="AI15" ca="1">IF(AI$10&lt;&gt;"",IF(AI$10&lt;&gt;"All Locations",COUNTIFS(All[TIMEBIN],$B15,All[SITE],AI$10),COUNTA(_xlfn._xlws.FILTER(All[TIMEBIN],All[TIMEBIN]=$B15,0))),"")</f>
        <v>2</v>
      </c>
      <c r="AJ15" s="10" cm="1">
        <f t="array" aca="1" ref="AJ15" ca="1">IF(AI$11="From",SUM(IF(--(_xlfn.UNIQUE(_xlfn._xlws.FILTER(Matches[REG],(Matches[TIMEBIN]=$B15)*(Matches[SITE IN]=AI$10),0))=0),0,1)),IF(AI$11="To",SUM(IF(--(_xlfn.UNIQUE(_xlfn._xlws.FILTER(Matches[REG],(Matches[TIME OUT]&gt;=TIMEVALUE(LEFT($B15,5)))*(Matches[TIME OUT]&lt;TIMEVALUE(LEFT($B15,5))+TIME(0,15,0))*(Matches[SITE OUT]=AI$10),0))=0),0,1)),SUM(IF(--(_xlfn.UNIQUE(_xlfn._xlws.FILTER(Matches[REG],(Matches[TIMEBIN]=$B15),0))=0),0,1))+SUM(IF(--(_xlfn.UNIQUE(_xlfn._xlws.FILTER(Matches[REG],(Matches[TIME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1</v>
      </c>
      <c r="AK15" s="18">
        <f t="shared" ca="1" si="8"/>
        <v>0.5</v>
      </c>
      <c r="AL15" s="12"/>
      <c r="AM15" s="8" cm="1">
        <f t="array" aca="1" ref="AM15" ca="1">IF(AM$10&lt;&gt;"",IF(AM$10&lt;&gt;"All Locations",COUNTIFS(All[TIMEBIN],$B15,All[SITE],AM$10),COUNTA(_xlfn._xlws.FILTER(All[TIMEBIN],All[TIMEBIN]=$B15,0))),"")</f>
        <v>1</v>
      </c>
      <c r="AN15" s="10" cm="1">
        <f t="array" aca="1" ref="AN15" ca="1">IF(AM$11="From",SUM(IF(--(_xlfn.UNIQUE(_xlfn._xlws.FILTER(Matches[REG],(Matches[TIMEBIN]=$B15)*(Matches[SITE IN]=AM$10),0))=0),0,1)),IF(AM$11="To",SUM(IF(--(_xlfn.UNIQUE(_xlfn._xlws.FILTER(Matches[REG],(Matches[TIME OUT]&gt;=TIMEVALUE(LEFT($B15,5)))*(Matches[TIME OUT]&lt;TIMEVALUE(LEFT($B15,5))+TIME(0,15,0))*(Matches[SITE OUT]=AM$10),0))=0),0,1)),SUM(IF(--(_xlfn.UNIQUE(_xlfn._xlws.FILTER(Matches[REG],(Matches[TIMEBIN]=$B15),0))=0),0,1))+SUM(IF(--(_xlfn.UNIQUE(_xlfn._xlws.FILTER(Matches[REG],(Matches[TIME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0</v>
      </c>
      <c r="AO15" s="18">
        <f t="shared" ca="1" si="9"/>
        <v>0</v>
      </c>
      <c r="AP15" s="12"/>
      <c r="AQ15" s="8" cm="1">
        <f t="array" aca="1" ref="AQ15" ca="1">IF(AQ$10&lt;&gt;"",IF(AQ$10&lt;&gt;"All Locations",COUNTIFS(All[TIMEBIN],$B15,All[SITE],AQ$10),COUNTA(_xlfn._xlws.FILTER(All[TIMEBIN],All[TIMEBIN]=$B15,0))),"")</f>
        <v>0</v>
      </c>
      <c r="AR15" s="10" cm="1">
        <f t="array" aca="1" ref="AR15" ca="1">IF(AQ$11="From",SUM(IF(--(_xlfn.UNIQUE(_xlfn._xlws.FILTER(Matches[REG],(Matches[TIMEBIN]=$B15)*(Matches[SITE IN]=AQ$10),0))=0),0,1)),IF(AQ$11="To",SUM(IF(--(_xlfn.UNIQUE(_xlfn._xlws.FILTER(Matches[REG],(Matches[TIME OUT]&gt;=TIMEVALUE(LEFT($B15,5)))*(Matches[TIME OUT]&lt;TIMEVALUE(LEFT($B15,5))+TIME(0,15,0))*(Matches[SITE OUT]=AQ$10),0))=0),0,1)),SUM(IF(--(_xlfn.UNIQUE(_xlfn._xlws.FILTER(Matches[REG],(Matches[TIMEBIN]=$B15),0))=0),0,1))+SUM(IF(--(_xlfn.UNIQUE(_xlfn._xlws.FILTER(Matches[REG],(Matches[TIME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0</v>
      </c>
      <c r="AS15" s="18" t="str">
        <f t="shared" ca="1" si="10"/>
        <v>-</v>
      </c>
      <c r="AT15" s="12"/>
      <c r="AU15" s="8" cm="1">
        <f t="array" aca="1" ref="AU15" ca="1">IF(AU$10&lt;&gt;"",IF(AU$10&lt;&gt;"All Locations",COUNTIFS(All[TIMEBIN],$B15,All[SITE],AU$10),COUNTA(_xlfn._xlws.FILTER(All[TIMEBIN],All[TIMEBIN]=$B15,0))),"")</f>
        <v>25</v>
      </c>
      <c r="AV15" s="10" cm="1">
        <f t="array" aca="1" ref="AV15" ca="1">IF(AU$11="From",SUM(IF(--(_xlfn.UNIQUE(_xlfn._xlws.FILTER(Matches[REG],(Matches[TIMEBIN]=$B15)*(Matches[SITE IN]=AU$10),0))=0),0,1)),IF(AU$11="To",SUM(IF(--(_xlfn.UNIQUE(_xlfn._xlws.FILTER(Matches[REG],(Matches[TIME OUT]&gt;=TIMEVALUE(LEFT($B15,5)))*(Matches[TIME OUT]&lt;TIMEVALUE(LEFT($B15,5))+TIME(0,15,0))*(Matches[SITE OUT]=AU$10),0))=0),0,1)),SUM(IF(--(_xlfn.UNIQUE(_xlfn._xlws.FILTER(Matches[REG],(Matches[TIMEBIN]=$B15),0))=0),0,1))+SUM(IF(--(_xlfn.UNIQUE(_xlfn._xlws.FILTER(Matches[REG],(Matches[TIME OUT]&gt;=TIMEVALUE(LEFT($B15,5)))*(Matches[TIME OUT]&lt;TIMEVALUE(LEFT($B15,5))+TIME(0,15,0)),0))=0),0,1))))</f>
        <v>20</v>
      </c>
      <c r="AW15" s="18">
        <f t="shared" ca="1" si="11"/>
        <v>0.8</v>
      </c>
    </row>
    <row r="16" spans="2:49">
      <c r="B16" s="7" t="str">
        <v>07:00 - 07:15</v>
      </c>
      <c r="C16" s="8" cm="1">
        <f t="array" aca="1" ref="C16" ca="1">IF(C$10&lt;&gt;"",IF(C$10&lt;&gt;"All Locations",COUNTIFS(All[TIMEBIN],$B16,All[SITE],C$10),COUNTA(_xlfn._xlws.FILTER(All[TIMEBIN],All[TIMEBIN]=$B16,0))),"")</f>
        <v>11</v>
      </c>
      <c r="D16" s="10" cm="1">
        <f t="array" aca="1" ref="D16" ca="1">IF(C$11="From",SUM(IF(--(_xlfn.UNIQUE(_xlfn._xlws.FILTER(Matches[REG],(Matches[TIMEBIN]=$B16)*(Matches[SITE IN]=C$10),0))=0),0,1)),IF(C$11="To",SUM(IF(--(_xlfn.UNIQUE(_xlfn._xlws.FILTER(Matches[REG],(Matches[TIME OUT]&gt;=TIMEVALUE(LEFT($B16,5)))*(Matches[TIME OUT]&lt;TIMEVALUE(LEFT($B16,5))+TIME(0,15,0))*(Matches[SITE OUT]=C$10),0))=0),0,1)),SUM(IF(--(_xlfn.UNIQUE(_xlfn._xlws.FILTER(Matches[REG],(Matches[TIMEBIN]=$B16),0))=0),0,1))+SUM(IF(--(_xlfn.UNIQUE(_xlfn._xlws.FILTER(Matches[REG],(Matches[TIME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11</v>
      </c>
      <c r="E16" s="18">
        <f t="shared" ca="1" si="0"/>
        <v>1</v>
      </c>
      <c r="F16" s="12"/>
      <c r="G16" s="8" cm="1">
        <f t="array" aca="1" ref="G16" ca="1">IF(G$10&lt;&gt;"",IF(G$10&lt;&gt;"All Locations",COUNTIFS(All[TIMEBIN],$B16,All[SITE],G$10),COUNTA(_xlfn._xlws.FILTER(All[TIMEBIN],All[TIMEBIN]=$B16,0))),"")</f>
        <v>0</v>
      </c>
      <c r="H16" s="10" cm="1">
        <f t="array" aca="1" ref="H16" ca="1">IF(G$11="From",SUM(IF(--(_xlfn.UNIQUE(_xlfn._xlws.FILTER(Matches[REG],(Matches[TIMEBIN]=$B16)*(Matches[SITE IN]=G$10),0))=0),0,1)),IF(G$11="To",SUM(IF(--(_xlfn.UNIQUE(_xlfn._xlws.FILTER(Matches[REG],(Matches[TIME OUT]&gt;=TIMEVALUE(LEFT($B16,5)))*(Matches[TIME OUT]&lt;TIMEVALUE(LEFT($B16,5))+TIME(0,15,0))*(Matches[SITE OUT]=G$10),0))=0),0,1)),SUM(IF(--(_xlfn.UNIQUE(_xlfn._xlws.FILTER(Matches[REG],(Matches[TIMEBIN]=$B16),0))=0),0,1))+SUM(IF(--(_xlfn.UNIQUE(_xlfn._xlws.FILTER(Matches[REG],(Matches[TIME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0</v>
      </c>
      <c r="I16" s="18" t="str">
        <f t="shared" ca="1" si="1"/>
        <v>-</v>
      </c>
      <c r="J16" s="12"/>
      <c r="K16" s="8" cm="1">
        <f t="array" aca="1" ref="K16" ca="1">IF(K$10&lt;&gt;"",IF(K$10&lt;&gt;"All Locations",COUNTIFS(All[TIMEBIN],$B16,All[SITE],K$10),COUNTA(_xlfn._xlws.FILTER(All[TIMEBIN],All[TIMEBIN]=$B16,0))),"")</f>
        <v>3</v>
      </c>
      <c r="L16" s="10" cm="1">
        <f t="array" aca="1" ref="L16" ca="1">IF(K$11="From",SUM(IF(--(_xlfn.UNIQUE(_xlfn._xlws.FILTER(Matches[REG],(Matches[TIMEBIN]=$B16)*(Matches[SITE IN]=K$10),0))=0),0,1)),IF(K$11="To",SUM(IF(--(_xlfn.UNIQUE(_xlfn._xlws.FILTER(Matches[REG],(Matches[TIME OUT]&gt;=TIMEVALUE(LEFT($B16,5)))*(Matches[TIME OUT]&lt;TIMEVALUE(LEFT($B16,5))+TIME(0,15,0))*(Matches[SITE OUT]=K$10),0))=0),0,1)),SUM(IF(--(_xlfn.UNIQUE(_xlfn._xlws.FILTER(Matches[REG],(Matches[TIMEBIN]=$B16),0))=0),0,1))+SUM(IF(--(_xlfn.UNIQUE(_xlfn._xlws.FILTER(Matches[REG],(Matches[TIME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3</v>
      </c>
      <c r="M16" s="18">
        <f t="shared" ca="1" si="2"/>
        <v>1</v>
      </c>
      <c r="N16" s="12"/>
      <c r="O16" s="8" cm="1">
        <f t="array" aca="1" ref="O16" ca="1">IF(O$10&lt;&gt;"",IF(O$10&lt;&gt;"All Locations",COUNTIFS(All[TIMEBIN],$B16,All[SITE],O$10),COUNTA(_xlfn._xlws.FILTER(All[TIMEBIN],All[TIMEBIN]=$B16,0))),"")</f>
        <v>5</v>
      </c>
      <c r="P16" s="10" cm="1">
        <f t="array" aca="1" ref="P16" ca="1">IF(O$11="From",SUM(IF(--(_xlfn.UNIQUE(_xlfn._xlws.FILTER(Matches[REG],(Matches[TIMEBIN]=$B16)*(Matches[SITE IN]=O$10),0))=0),0,1)),IF(O$11="To",SUM(IF(--(_xlfn.UNIQUE(_xlfn._xlws.FILTER(Matches[REG],(Matches[TIME OUT]&gt;=TIMEVALUE(LEFT($B16,5)))*(Matches[TIME OUT]&lt;TIMEVALUE(LEFT($B16,5))+TIME(0,15,0))*(Matches[SITE OUT]=O$10),0))=0),0,1)),SUM(IF(--(_xlfn.UNIQUE(_xlfn._xlws.FILTER(Matches[REG],(Matches[TIMEBIN]=$B16),0))=0),0,1))+SUM(IF(--(_xlfn.UNIQUE(_xlfn._xlws.FILTER(Matches[REG],(Matches[TIME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4</v>
      </c>
      <c r="Q16" s="18">
        <f t="shared" ca="1" si="3"/>
        <v>0.8</v>
      </c>
      <c r="R16" s="12"/>
      <c r="S16" s="8" cm="1">
        <f t="array" aca="1" ref="S16" ca="1">IF(S$10&lt;&gt;"",IF(S$10&lt;&gt;"All Locations",COUNTIFS(All[TIMEBIN],$B16,All[SITE],S$10),COUNTA(_xlfn._xlws.FILTER(All[TIMEBIN],All[TIMEBIN]=$B16,0))),"")</f>
        <v>4</v>
      </c>
      <c r="T16" s="10" cm="1">
        <f t="array" aca="1" ref="T16" ca="1">IF(S$11="From",SUM(IF(--(_xlfn.UNIQUE(_xlfn._xlws.FILTER(Matches[REG],(Matches[TIMEBIN]=$B16)*(Matches[SITE IN]=S$10),0))=0),0,1)),IF(S$11="To",SUM(IF(--(_xlfn.UNIQUE(_xlfn._xlws.FILTER(Matches[REG],(Matches[TIME OUT]&gt;=TIMEVALUE(LEFT($B16,5)))*(Matches[TIME OUT]&lt;TIMEVALUE(LEFT($B16,5))+TIME(0,15,0))*(Matches[SITE OUT]=S$10),0))=0),0,1)),SUM(IF(--(_xlfn.UNIQUE(_xlfn._xlws.FILTER(Matches[REG],(Matches[TIMEBIN]=$B16),0))=0),0,1))+SUM(IF(--(_xlfn.UNIQUE(_xlfn._xlws.FILTER(Matches[REG],(Matches[TIME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4</v>
      </c>
      <c r="U16" s="18">
        <f t="shared" ca="1" si="4"/>
        <v>1</v>
      </c>
      <c r="V16" s="12"/>
      <c r="W16" s="8" cm="1">
        <f t="array" aca="1" ref="W16" ca="1">IF(W$10&lt;&gt;"",IF(W$10&lt;&gt;"All Locations",COUNTIFS(All[TIMEBIN],$B16,All[SITE],W$10),COUNTA(_xlfn._xlws.FILTER(All[TIMEBIN],All[TIMEBIN]=$B16,0))),"")</f>
        <v>11</v>
      </c>
      <c r="X16" s="10" cm="1">
        <f t="array" aca="1" ref="X16" ca="1">IF(W$11="From",SUM(IF(--(_xlfn.UNIQUE(_xlfn._xlws.FILTER(Matches[REG],(Matches[TIMEBIN]=$B16)*(Matches[SITE IN]=W$10),0))=0),0,1)),IF(W$11="To",SUM(IF(--(_xlfn.UNIQUE(_xlfn._xlws.FILTER(Matches[REG],(Matches[TIME OUT]&gt;=TIMEVALUE(LEFT($B16,5)))*(Matches[TIME OUT]&lt;TIMEVALUE(LEFT($B16,5))+TIME(0,15,0))*(Matches[SITE OUT]=W$10),0))=0),0,1)),SUM(IF(--(_xlfn.UNIQUE(_xlfn._xlws.FILTER(Matches[REG],(Matches[TIMEBIN]=$B16),0))=0),0,1))+SUM(IF(--(_xlfn.UNIQUE(_xlfn._xlws.FILTER(Matches[REG],(Matches[TIME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8</v>
      </c>
      <c r="Y16" s="18">
        <f t="shared" ca="1" si="5"/>
        <v>0.72727272727272729</v>
      </c>
      <c r="Z16" s="12"/>
      <c r="AA16" s="8" cm="1">
        <f t="array" aca="1" ref="AA16" ca="1">IF(AA$10&lt;&gt;"",IF(AA$10&lt;&gt;"All Locations",COUNTIFS(All[TIMEBIN],$B16,All[SITE],AA$10),COUNTA(_xlfn._xlws.FILTER(All[TIMEBIN],All[TIMEBIN]=$B16,0))),"")</f>
        <v>2</v>
      </c>
      <c r="AB16" s="10" cm="1">
        <f t="array" aca="1" ref="AB16" ca="1">IF(AA$11="From",SUM(IF(--(_xlfn.UNIQUE(_xlfn._xlws.FILTER(Matches[REG],(Matches[TIMEBIN]=$B16)*(Matches[SITE IN]=AA$10),0))=0),0,1)),IF(AA$11="To",SUM(IF(--(_xlfn.UNIQUE(_xlfn._xlws.FILTER(Matches[REG],(Matches[TIME OUT]&gt;=TIMEVALUE(LEFT($B16,5)))*(Matches[TIME OUT]&lt;TIMEVALUE(LEFT($B16,5))+TIME(0,15,0))*(Matches[SITE OUT]=AA$10),0))=0),0,1)),SUM(IF(--(_xlfn.UNIQUE(_xlfn._xlws.FILTER(Matches[REG],(Matches[TIMEBIN]=$B16),0))=0),0,1))+SUM(IF(--(_xlfn.UNIQUE(_xlfn._xlws.FILTER(Matches[REG],(Matches[TIME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2</v>
      </c>
      <c r="AC16" s="18">
        <f t="shared" ca="1" si="6"/>
        <v>1</v>
      </c>
      <c r="AD16" s="12"/>
      <c r="AE16" s="8" cm="1">
        <f t="array" aca="1" ref="AE16" ca="1">IF(AE$10&lt;&gt;"",IF(AE$10&lt;&gt;"All Locations",COUNTIFS(All[TIMEBIN],$B16,All[SITE],AE$10),COUNTA(_xlfn._xlws.FILTER(All[TIMEBIN],All[TIMEBIN]=$B16,0))),"")</f>
        <v>0</v>
      </c>
      <c r="AF16" s="10" cm="1">
        <f t="array" aca="1" ref="AF16" ca="1">IF(AE$11="From",SUM(IF(--(_xlfn.UNIQUE(_xlfn._xlws.FILTER(Matches[REG],(Matches[TIMEBIN]=$B16)*(Matches[SITE IN]=AE$10),0))=0),0,1)),IF(AE$11="To",SUM(IF(--(_xlfn.UNIQUE(_xlfn._xlws.FILTER(Matches[REG],(Matches[TIME OUT]&gt;=TIMEVALUE(LEFT($B16,5)))*(Matches[TIME OUT]&lt;TIMEVALUE(LEFT($B16,5))+TIME(0,15,0))*(Matches[SITE OUT]=AE$10),0))=0),0,1)),SUM(IF(--(_xlfn.UNIQUE(_xlfn._xlws.FILTER(Matches[REG],(Matches[TIMEBIN]=$B16),0))=0),0,1))+SUM(IF(--(_xlfn.UNIQUE(_xlfn._xlws.FILTER(Matches[REG],(Matches[TIME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0</v>
      </c>
      <c r="AG16" s="18" t="str">
        <f t="shared" ca="1" si="7"/>
        <v>-</v>
      </c>
      <c r="AH16" s="12"/>
      <c r="AI16" s="8" cm="1">
        <f t="array" aca="1" ref="AI16" ca="1">IF(AI$10&lt;&gt;"",IF(AI$10&lt;&gt;"All Locations",COUNTIFS(All[TIMEBIN],$B16,All[SITE],AI$10),COUNTA(_xlfn._xlws.FILTER(All[TIMEBIN],All[TIMEBIN]=$B16,0))),"")</f>
        <v>4</v>
      </c>
      <c r="AJ16" s="10" cm="1">
        <f t="array" aca="1" ref="AJ16" ca="1">IF(AI$11="From",SUM(IF(--(_xlfn.UNIQUE(_xlfn._xlws.FILTER(Matches[REG],(Matches[TIMEBIN]=$B16)*(Matches[SITE IN]=AI$10),0))=0),0,1)),IF(AI$11="To",SUM(IF(--(_xlfn.UNIQUE(_xlfn._xlws.FILTER(Matches[REG],(Matches[TIME OUT]&gt;=TIMEVALUE(LEFT($B16,5)))*(Matches[TIME OUT]&lt;TIMEVALUE(LEFT($B16,5))+TIME(0,15,0))*(Matches[SITE OUT]=AI$10),0))=0),0,1)),SUM(IF(--(_xlfn.UNIQUE(_xlfn._xlws.FILTER(Matches[REG],(Matches[TIMEBIN]=$B16),0))=0),0,1))+SUM(IF(--(_xlfn.UNIQUE(_xlfn._xlws.FILTER(Matches[REG],(Matches[TIME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3</v>
      </c>
      <c r="AK16" s="18">
        <f t="shared" ca="1" si="8"/>
        <v>0.75</v>
      </c>
      <c r="AL16" s="12"/>
      <c r="AM16" s="8" cm="1">
        <f t="array" aca="1" ref="AM16" ca="1">IF(AM$10&lt;&gt;"",IF(AM$10&lt;&gt;"All Locations",COUNTIFS(All[TIMEBIN],$B16,All[SITE],AM$10),COUNTA(_xlfn._xlws.FILTER(All[TIMEBIN],All[TIMEBIN]=$B16,0))),"")</f>
        <v>0</v>
      </c>
      <c r="AN16" s="10" cm="1">
        <f t="array" aca="1" ref="AN16" ca="1">IF(AM$11="From",SUM(IF(--(_xlfn.UNIQUE(_xlfn._xlws.FILTER(Matches[REG],(Matches[TIMEBIN]=$B16)*(Matches[SITE IN]=AM$10),0))=0),0,1)),IF(AM$11="To",SUM(IF(--(_xlfn.UNIQUE(_xlfn._xlws.FILTER(Matches[REG],(Matches[TIME OUT]&gt;=TIMEVALUE(LEFT($B16,5)))*(Matches[TIME OUT]&lt;TIMEVALUE(LEFT($B16,5))+TIME(0,15,0))*(Matches[SITE OUT]=AM$10),0))=0),0,1)),SUM(IF(--(_xlfn.UNIQUE(_xlfn._xlws.FILTER(Matches[REG],(Matches[TIMEBIN]=$B16),0))=0),0,1))+SUM(IF(--(_xlfn.UNIQUE(_xlfn._xlws.FILTER(Matches[REG],(Matches[TIME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0</v>
      </c>
      <c r="AO16" s="18" t="str">
        <f t="shared" ca="1" si="9"/>
        <v>-</v>
      </c>
      <c r="AP16" s="12"/>
      <c r="AQ16" s="8" cm="1">
        <f t="array" aca="1" ref="AQ16" ca="1">IF(AQ$10&lt;&gt;"",IF(AQ$10&lt;&gt;"All Locations",COUNTIFS(All[TIMEBIN],$B16,All[SITE],AQ$10),COUNTA(_xlfn._xlws.FILTER(All[TIMEBIN],All[TIMEBIN]=$B16,0))),"")</f>
        <v>1</v>
      </c>
      <c r="AR16" s="10" cm="1">
        <f t="array" aca="1" ref="AR16" ca="1">IF(AQ$11="From",SUM(IF(--(_xlfn.UNIQUE(_xlfn._xlws.FILTER(Matches[REG],(Matches[TIMEBIN]=$B16)*(Matches[SITE IN]=AQ$10),0))=0),0,1)),IF(AQ$11="To",SUM(IF(--(_xlfn.UNIQUE(_xlfn._xlws.FILTER(Matches[REG],(Matches[TIME OUT]&gt;=TIMEVALUE(LEFT($B16,5)))*(Matches[TIME OUT]&lt;TIMEVALUE(LEFT($B16,5))+TIME(0,15,0))*(Matches[SITE OUT]=AQ$10),0))=0),0,1)),SUM(IF(--(_xlfn.UNIQUE(_xlfn._xlws.FILTER(Matches[REG],(Matches[TIMEBIN]=$B16),0))=0),0,1))+SUM(IF(--(_xlfn.UNIQUE(_xlfn._xlws.FILTER(Matches[REG],(Matches[TIME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1</v>
      </c>
      <c r="AS16" s="18">
        <f t="shared" ca="1" si="10"/>
        <v>1</v>
      </c>
      <c r="AT16" s="12"/>
      <c r="AU16" s="8" cm="1">
        <f t="array" aca="1" ref="AU16" ca="1">IF(AU$10&lt;&gt;"",IF(AU$10&lt;&gt;"All Locations",COUNTIFS(All[TIMEBIN],$B16,All[SITE],AU$10),COUNTA(_xlfn._xlws.FILTER(All[TIMEBIN],All[TIMEBIN]=$B16,0))),"")</f>
        <v>41</v>
      </c>
      <c r="AV16" s="10" cm="1">
        <f t="array" aca="1" ref="AV16" ca="1">IF(AU$11="From",SUM(IF(--(_xlfn.UNIQUE(_xlfn._xlws.FILTER(Matches[REG],(Matches[TIMEBIN]=$B16)*(Matches[SITE IN]=AU$10),0))=0),0,1)),IF(AU$11="To",SUM(IF(--(_xlfn.UNIQUE(_xlfn._xlws.FILTER(Matches[REG],(Matches[TIME OUT]&gt;=TIMEVALUE(LEFT($B16,5)))*(Matches[TIME OUT]&lt;TIMEVALUE(LEFT($B16,5))+TIME(0,15,0))*(Matches[SITE OUT]=AU$10),0))=0),0,1)),SUM(IF(--(_xlfn.UNIQUE(_xlfn._xlws.FILTER(Matches[REG],(Matches[TIMEBIN]=$B16),0))=0),0,1))+SUM(IF(--(_xlfn.UNIQUE(_xlfn._xlws.FILTER(Matches[REG],(Matches[TIME OUT]&gt;=TIMEVALUE(LEFT($B16,5)))*(Matches[TIME OUT]&lt;TIMEVALUE(LEFT($B16,5))+TIME(0,15,0)),0))=0),0,1))))</f>
        <v>36</v>
      </c>
      <c r="AW16" s="18">
        <f t="shared" ca="1" si="11"/>
        <v>0.87804878048780488</v>
      </c>
    </row>
    <row r="17" spans="2:49">
      <c r="B17" s="7" t="str">
        <v>07:15 - 07:30</v>
      </c>
      <c r="C17" s="8" cm="1">
        <f t="array" aca="1" ref="C17" ca="1">IF(C$10&lt;&gt;"",IF(C$10&lt;&gt;"All Locations",COUNTIFS(All[TIMEBIN],$B17,All[SITE],C$10),COUNTA(_xlfn._xlws.FILTER(All[TIMEBIN],All[TIMEBIN]=$B17,0))),"")</f>
        <v>10</v>
      </c>
      <c r="D17" s="10" cm="1">
        <f t="array" aca="1" ref="D17" ca="1">IF(C$11="From",SUM(IF(--(_xlfn.UNIQUE(_xlfn._xlws.FILTER(Matches[REG],(Matches[TIMEBIN]=$B17)*(Matches[SITE IN]=C$10),0))=0),0,1)),IF(C$11="To",SUM(IF(--(_xlfn.UNIQUE(_xlfn._xlws.FILTER(Matches[REG],(Matches[TIME OUT]&gt;=TIMEVALUE(LEFT($B17,5)))*(Matches[TIME OUT]&lt;TIMEVALUE(LEFT($B17,5))+TIME(0,15,0))*(Matches[SITE OUT]=C$10),0))=0),0,1)),SUM(IF(--(_xlfn.UNIQUE(_xlfn._xlws.FILTER(Matches[REG],(Matches[TIMEBIN]=$B17),0))=0),0,1))+SUM(IF(--(_xlfn.UNIQUE(_xlfn._xlws.FILTER(Matches[REG],(Matches[TIME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9</v>
      </c>
      <c r="E17" s="18">
        <f t="shared" ca="1" si="0"/>
        <v>0.9</v>
      </c>
      <c r="F17" s="12"/>
      <c r="G17" s="8" cm="1">
        <f t="array" aca="1" ref="G17" ca="1">IF(G$10&lt;&gt;"",IF(G$10&lt;&gt;"All Locations",COUNTIFS(All[TIMEBIN],$B17,All[SITE],G$10),COUNTA(_xlfn._xlws.FILTER(All[TIMEBIN],All[TIMEBIN]=$B17,0))),"")</f>
        <v>0</v>
      </c>
      <c r="H17" s="10" cm="1">
        <f t="array" aca="1" ref="H17" ca="1">IF(G$11="From",SUM(IF(--(_xlfn.UNIQUE(_xlfn._xlws.FILTER(Matches[REG],(Matches[TIMEBIN]=$B17)*(Matches[SITE IN]=G$10),0))=0),0,1)),IF(G$11="To",SUM(IF(--(_xlfn.UNIQUE(_xlfn._xlws.FILTER(Matches[REG],(Matches[TIME OUT]&gt;=TIMEVALUE(LEFT($B17,5)))*(Matches[TIME OUT]&lt;TIMEVALUE(LEFT($B17,5))+TIME(0,15,0))*(Matches[SITE OUT]=G$10),0))=0),0,1)),SUM(IF(--(_xlfn.UNIQUE(_xlfn._xlws.FILTER(Matches[REG],(Matches[TIMEBIN]=$B17),0))=0),0,1))+SUM(IF(--(_xlfn.UNIQUE(_xlfn._xlws.FILTER(Matches[REG],(Matches[TIME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0</v>
      </c>
      <c r="I17" s="18" t="str">
        <f t="shared" ca="1" si="1"/>
        <v>-</v>
      </c>
      <c r="J17" s="12"/>
      <c r="K17" s="8" cm="1">
        <f t="array" aca="1" ref="K17" ca="1">IF(K$10&lt;&gt;"",IF(K$10&lt;&gt;"All Locations",COUNTIFS(All[TIMEBIN],$B17,All[SITE],K$10),COUNTA(_xlfn._xlws.FILTER(All[TIMEBIN],All[TIMEBIN]=$B17,0))),"")</f>
        <v>0</v>
      </c>
      <c r="L17" s="10" cm="1">
        <f t="array" aca="1" ref="L17" ca="1">IF(K$11="From",SUM(IF(--(_xlfn.UNIQUE(_xlfn._xlws.FILTER(Matches[REG],(Matches[TIMEBIN]=$B17)*(Matches[SITE IN]=K$10),0))=0),0,1)),IF(K$11="To",SUM(IF(--(_xlfn.UNIQUE(_xlfn._xlws.FILTER(Matches[REG],(Matches[TIME OUT]&gt;=TIMEVALUE(LEFT($B17,5)))*(Matches[TIME OUT]&lt;TIMEVALUE(LEFT($B17,5))+TIME(0,15,0))*(Matches[SITE OUT]=K$10),0))=0),0,1)),SUM(IF(--(_xlfn.UNIQUE(_xlfn._xlws.FILTER(Matches[REG],(Matches[TIMEBIN]=$B17),0))=0),0,1))+SUM(IF(--(_xlfn.UNIQUE(_xlfn._xlws.FILTER(Matches[REG],(Matches[TIME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0</v>
      </c>
      <c r="M17" s="18" t="str">
        <f t="shared" ca="1" si="2"/>
        <v>-</v>
      </c>
      <c r="N17" s="12"/>
      <c r="O17" s="8" cm="1">
        <f t="array" aca="1" ref="O17" ca="1">IF(O$10&lt;&gt;"",IF(O$10&lt;&gt;"All Locations",COUNTIFS(All[TIMEBIN],$B17,All[SITE],O$10),COUNTA(_xlfn._xlws.FILTER(All[TIMEBIN],All[TIMEBIN]=$B17,0))),"")</f>
        <v>4</v>
      </c>
      <c r="P17" s="10" cm="1">
        <f t="array" aca="1" ref="P17" ca="1">IF(O$11="From",SUM(IF(--(_xlfn.UNIQUE(_xlfn._xlws.FILTER(Matches[REG],(Matches[TIMEBIN]=$B17)*(Matches[SITE IN]=O$10),0))=0),0,1)),IF(O$11="To",SUM(IF(--(_xlfn.UNIQUE(_xlfn._xlws.FILTER(Matches[REG],(Matches[TIME OUT]&gt;=TIMEVALUE(LEFT($B17,5)))*(Matches[TIME OUT]&lt;TIMEVALUE(LEFT($B17,5))+TIME(0,15,0))*(Matches[SITE OUT]=O$10),0))=0),0,1)),SUM(IF(--(_xlfn.UNIQUE(_xlfn._xlws.FILTER(Matches[REG],(Matches[TIMEBIN]=$B17),0))=0),0,1))+SUM(IF(--(_xlfn.UNIQUE(_xlfn._xlws.FILTER(Matches[REG],(Matches[TIME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4</v>
      </c>
      <c r="Q17" s="18">
        <f t="shared" ca="1" si="3"/>
        <v>1</v>
      </c>
      <c r="R17" s="12"/>
      <c r="S17" s="8" cm="1">
        <f t="array" aca="1" ref="S17" ca="1">IF(S$10&lt;&gt;"",IF(S$10&lt;&gt;"All Locations",COUNTIFS(All[TIMEBIN],$B17,All[SITE],S$10),COUNTA(_xlfn._xlws.FILTER(All[TIMEBIN],All[TIMEBIN]=$B17,0))),"")</f>
        <v>4</v>
      </c>
      <c r="T17" s="10" cm="1">
        <f t="array" aca="1" ref="T17" ca="1">IF(S$11="From",SUM(IF(--(_xlfn.UNIQUE(_xlfn._xlws.FILTER(Matches[REG],(Matches[TIMEBIN]=$B17)*(Matches[SITE IN]=S$10),0))=0),0,1)),IF(S$11="To",SUM(IF(--(_xlfn.UNIQUE(_xlfn._xlws.FILTER(Matches[REG],(Matches[TIME OUT]&gt;=TIMEVALUE(LEFT($B17,5)))*(Matches[TIME OUT]&lt;TIMEVALUE(LEFT($B17,5))+TIME(0,15,0))*(Matches[SITE OUT]=S$10),0))=0),0,1)),SUM(IF(--(_xlfn.UNIQUE(_xlfn._xlws.FILTER(Matches[REG],(Matches[TIMEBIN]=$B17),0))=0),0,1))+SUM(IF(--(_xlfn.UNIQUE(_xlfn._xlws.FILTER(Matches[REG],(Matches[TIME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4</v>
      </c>
      <c r="U17" s="18">
        <f t="shared" ca="1" si="4"/>
        <v>1</v>
      </c>
      <c r="V17" s="12"/>
      <c r="W17" s="8" cm="1">
        <f t="array" aca="1" ref="W17" ca="1">IF(W$10&lt;&gt;"",IF(W$10&lt;&gt;"All Locations",COUNTIFS(All[TIMEBIN],$B17,All[SITE],W$10),COUNTA(_xlfn._xlws.FILTER(All[TIMEBIN],All[TIMEBIN]=$B17,0))),"")</f>
        <v>11</v>
      </c>
      <c r="X17" s="10" cm="1">
        <f t="array" aca="1" ref="X17" ca="1">IF(W$11="From",SUM(IF(--(_xlfn.UNIQUE(_xlfn._xlws.FILTER(Matches[REG],(Matches[TIMEBIN]=$B17)*(Matches[SITE IN]=W$10),0))=0),0,1)),IF(W$11="To",SUM(IF(--(_xlfn.UNIQUE(_xlfn._xlws.FILTER(Matches[REG],(Matches[TIME OUT]&gt;=TIMEVALUE(LEFT($B17,5)))*(Matches[TIME OUT]&lt;TIMEVALUE(LEFT($B17,5))+TIME(0,15,0))*(Matches[SITE OUT]=W$10),0))=0),0,1)),SUM(IF(--(_xlfn.UNIQUE(_xlfn._xlws.FILTER(Matches[REG],(Matches[TIMEBIN]=$B17),0))=0),0,1))+SUM(IF(--(_xlfn.UNIQUE(_xlfn._xlws.FILTER(Matches[REG],(Matches[TIME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7</v>
      </c>
      <c r="Y17" s="18">
        <f t="shared" ca="1" si="5"/>
        <v>0.63636363636363635</v>
      </c>
      <c r="Z17" s="12"/>
      <c r="AA17" s="8" cm="1">
        <f t="array" aca="1" ref="AA17" ca="1">IF(AA$10&lt;&gt;"",IF(AA$10&lt;&gt;"All Locations",COUNTIFS(All[TIMEBIN],$B17,All[SITE],AA$10),COUNTA(_xlfn._xlws.FILTER(All[TIMEBIN],All[TIMEBIN]=$B17,0))),"")</f>
        <v>4</v>
      </c>
      <c r="AB17" s="10" cm="1">
        <f t="array" aca="1" ref="AB17" ca="1">IF(AA$11="From",SUM(IF(--(_xlfn.UNIQUE(_xlfn._xlws.FILTER(Matches[REG],(Matches[TIMEBIN]=$B17)*(Matches[SITE IN]=AA$10),0))=0),0,1)),IF(AA$11="To",SUM(IF(--(_xlfn.UNIQUE(_xlfn._xlws.FILTER(Matches[REG],(Matches[TIME OUT]&gt;=TIMEVALUE(LEFT($B17,5)))*(Matches[TIME OUT]&lt;TIMEVALUE(LEFT($B17,5))+TIME(0,15,0))*(Matches[SITE OUT]=AA$10),0))=0),0,1)),SUM(IF(--(_xlfn.UNIQUE(_xlfn._xlws.FILTER(Matches[REG],(Matches[TIMEBIN]=$B17),0))=0),0,1))+SUM(IF(--(_xlfn.UNIQUE(_xlfn._xlws.FILTER(Matches[REG],(Matches[TIME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3</v>
      </c>
      <c r="AC17" s="18">
        <f t="shared" ca="1" si="6"/>
        <v>0.75</v>
      </c>
      <c r="AD17" s="12"/>
      <c r="AE17" s="8" cm="1">
        <f t="array" aca="1" ref="AE17" ca="1">IF(AE$10&lt;&gt;"",IF(AE$10&lt;&gt;"All Locations",COUNTIFS(All[TIMEBIN],$B17,All[SITE],AE$10),COUNTA(_xlfn._xlws.FILTER(All[TIMEBIN],All[TIMEBIN]=$B17,0))),"")</f>
        <v>0</v>
      </c>
      <c r="AF17" s="10" cm="1">
        <f t="array" aca="1" ref="AF17" ca="1">IF(AE$11="From",SUM(IF(--(_xlfn.UNIQUE(_xlfn._xlws.FILTER(Matches[REG],(Matches[TIMEBIN]=$B17)*(Matches[SITE IN]=AE$10),0))=0),0,1)),IF(AE$11="To",SUM(IF(--(_xlfn.UNIQUE(_xlfn._xlws.FILTER(Matches[REG],(Matches[TIME OUT]&gt;=TIMEVALUE(LEFT($B17,5)))*(Matches[TIME OUT]&lt;TIMEVALUE(LEFT($B17,5))+TIME(0,15,0))*(Matches[SITE OUT]=AE$10),0))=0),0,1)),SUM(IF(--(_xlfn.UNIQUE(_xlfn._xlws.FILTER(Matches[REG],(Matches[TIMEBIN]=$B17),0))=0),0,1))+SUM(IF(--(_xlfn.UNIQUE(_xlfn._xlws.FILTER(Matches[REG],(Matches[TIME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0</v>
      </c>
      <c r="AG17" s="18" t="str">
        <f t="shared" ca="1" si="7"/>
        <v>-</v>
      </c>
      <c r="AH17" s="12"/>
      <c r="AI17" s="8" cm="1">
        <f t="array" aca="1" ref="AI17" ca="1">IF(AI$10&lt;&gt;"",IF(AI$10&lt;&gt;"All Locations",COUNTIFS(All[TIMEBIN],$B17,All[SITE],AI$10),COUNTA(_xlfn._xlws.FILTER(All[TIMEBIN],All[TIMEBIN]=$B17,0))),"")</f>
        <v>4</v>
      </c>
      <c r="AJ17" s="10" cm="1">
        <f t="array" aca="1" ref="AJ17" ca="1">IF(AI$11="From",SUM(IF(--(_xlfn.UNIQUE(_xlfn._xlws.FILTER(Matches[REG],(Matches[TIMEBIN]=$B17)*(Matches[SITE IN]=AI$10),0))=0),0,1)),IF(AI$11="To",SUM(IF(--(_xlfn.UNIQUE(_xlfn._xlws.FILTER(Matches[REG],(Matches[TIME OUT]&gt;=TIMEVALUE(LEFT($B17,5)))*(Matches[TIME OUT]&lt;TIMEVALUE(LEFT($B17,5))+TIME(0,15,0))*(Matches[SITE OUT]=AI$10),0))=0),0,1)),SUM(IF(--(_xlfn.UNIQUE(_xlfn._xlws.FILTER(Matches[REG],(Matches[TIMEBIN]=$B17),0))=0),0,1))+SUM(IF(--(_xlfn.UNIQUE(_xlfn._xlws.FILTER(Matches[REG],(Matches[TIME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3</v>
      </c>
      <c r="AK17" s="18">
        <f t="shared" ca="1" si="8"/>
        <v>0.75</v>
      </c>
      <c r="AL17" s="12"/>
      <c r="AM17" s="8" cm="1">
        <f t="array" aca="1" ref="AM17" ca="1">IF(AM$10&lt;&gt;"",IF(AM$10&lt;&gt;"All Locations",COUNTIFS(All[TIMEBIN],$B17,All[SITE],AM$10),COUNTA(_xlfn._xlws.FILTER(All[TIMEBIN],All[TIMEBIN]=$B17,0))),"")</f>
        <v>3</v>
      </c>
      <c r="AN17" s="10" cm="1">
        <f t="array" aca="1" ref="AN17" ca="1">IF(AM$11="From",SUM(IF(--(_xlfn.UNIQUE(_xlfn._xlws.FILTER(Matches[REG],(Matches[TIMEBIN]=$B17)*(Matches[SITE IN]=AM$10),0))=0),0,1)),IF(AM$11="To",SUM(IF(--(_xlfn.UNIQUE(_xlfn._xlws.FILTER(Matches[REG],(Matches[TIME OUT]&gt;=TIMEVALUE(LEFT($B17,5)))*(Matches[TIME OUT]&lt;TIMEVALUE(LEFT($B17,5))+TIME(0,15,0))*(Matches[SITE OUT]=AM$10),0))=0),0,1)),SUM(IF(--(_xlfn.UNIQUE(_xlfn._xlws.FILTER(Matches[REG],(Matches[TIMEBIN]=$B17),0))=0),0,1))+SUM(IF(--(_xlfn.UNIQUE(_xlfn._xlws.FILTER(Matches[REG],(Matches[TIME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2</v>
      </c>
      <c r="AO17" s="18">
        <f t="shared" ca="1" si="9"/>
        <v>0.66666666666666663</v>
      </c>
      <c r="AP17" s="12"/>
      <c r="AQ17" s="8" cm="1">
        <f t="array" aca="1" ref="AQ17" ca="1">IF(AQ$10&lt;&gt;"",IF(AQ$10&lt;&gt;"All Locations",COUNTIFS(All[TIMEBIN],$B17,All[SITE],AQ$10),COUNTA(_xlfn._xlws.FILTER(All[TIMEBIN],All[TIMEBIN]=$B17,0))),"")</f>
        <v>2</v>
      </c>
      <c r="AR17" s="10" cm="1">
        <f t="array" aca="1" ref="AR17" ca="1">IF(AQ$11="From",SUM(IF(--(_xlfn.UNIQUE(_xlfn._xlws.FILTER(Matches[REG],(Matches[TIMEBIN]=$B17)*(Matches[SITE IN]=AQ$10),0))=0),0,1)),IF(AQ$11="To",SUM(IF(--(_xlfn.UNIQUE(_xlfn._xlws.FILTER(Matches[REG],(Matches[TIME OUT]&gt;=TIMEVALUE(LEFT($B17,5)))*(Matches[TIME OUT]&lt;TIMEVALUE(LEFT($B17,5))+TIME(0,15,0))*(Matches[SITE OUT]=AQ$10),0))=0),0,1)),SUM(IF(--(_xlfn.UNIQUE(_xlfn._xlws.FILTER(Matches[REG],(Matches[TIMEBIN]=$B17),0))=0),0,1))+SUM(IF(--(_xlfn.UNIQUE(_xlfn._xlws.FILTER(Matches[REG],(Matches[TIME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1</v>
      </c>
      <c r="AS17" s="18">
        <f t="shared" ca="1" si="10"/>
        <v>0.5</v>
      </c>
      <c r="AT17" s="12"/>
      <c r="AU17" s="8" cm="1">
        <f t="array" aca="1" ref="AU17" ca="1">IF(AU$10&lt;&gt;"",IF(AU$10&lt;&gt;"All Locations",COUNTIFS(All[TIMEBIN],$B17,All[SITE],AU$10),COUNTA(_xlfn._xlws.FILTER(All[TIMEBIN],All[TIMEBIN]=$B17,0))),"")</f>
        <v>42</v>
      </c>
      <c r="AV17" s="10" cm="1">
        <f t="array" aca="1" ref="AV17" ca="1">IF(AU$11="From",SUM(IF(--(_xlfn.UNIQUE(_xlfn._xlws.FILTER(Matches[REG],(Matches[TIMEBIN]=$B17)*(Matches[SITE IN]=AU$10),0))=0),0,1)),IF(AU$11="To",SUM(IF(--(_xlfn.UNIQUE(_xlfn._xlws.FILTER(Matches[REG],(Matches[TIME OUT]&gt;=TIMEVALUE(LEFT($B17,5)))*(Matches[TIME OUT]&lt;TIMEVALUE(LEFT($B17,5))+TIME(0,15,0))*(Matches[SITE OUT]=AU$10),0))=0),0,1)),SUM(IF(--(_xlfn.UNIQUE(_xlfn._xlws.FILTER(Matches[REG],(Matches[TIMEBIN]=$B17),0))=0),0,1))+SUM(IF(--(_xlfn.UNIQUE(_xlfn._xlws.FILTER(Matches[REG],(Matches[TIME OUT]&gt;=TIMEVALUE(LEFT($B17,5)))*(Matches[TIME OUT]&lt;TIMEVALUE(LEFT($B17,5))+TIME(0,15,0)),0))=0),0,1))))</f>
        <v>33</v>
      </c>
      <c r="AW17" s="18">
        <f t="shared" ca="1" si="11"/>
        <v>0.7857142857142857</v>
      </c>
    </row>
    <row r="18" spans="2:49">
      <c r="B18" s="7" t="str">
        <v>07:30 - 07:45</v>
      </c>
      <c r="C18" s="8" cm="1">
        <f t="array" aca="1" ref="C18" ca="1">IF(C$10&lt;&gt;"",IF(C$10&lt;&gt;"All Locations",COUNTIFS(All[TIMEBIN],$B18,All[SITE],C$10),COUNTA(_xlfn._xlws.FILTER(All[TIMEBIN],All[TIMEBIN]=$B18,0))),"")</f>
        <v>6</v>
      </c>
      <c r="D18" s="10" cm="1">
        <f t="array" aca="1" ref="D18" ca="1">IF(C$11="From",SUM(IF(--(_xlfn.UNIQUE(_xlfn._xlws.FILTER(Matches[REG],(Matches[TIMEBIN]=$B18)*(Matches[SITE IN]=C$10),0))=0),0,1)),IF(C$11="To",SUM(IF(--(_xlfn.UNIQUE(_xlfn._xlws.FILTER(Matches[REG],(Matches[TIME OUT]&gt;=TIMEVALUE(LEFT($B18,5)))*(Matches[TIME OUT]&lt;TIMEVALUE(LEFT($B18,5))+TIME(0,15,0))*(Matches[SITE OUT]=C$10),0))=0),0,1)),SUM(IF(--(_xlfn.UNIQUE(_xlfn._xlws.FILTER(Matches[REG],(Matches[TIMEBIN]=$B18),0))=0),0,1))+SUM(IF(--(_xlfn.UNIQUE(_xlfn._xlws.FILTER(Matches[REG],(Matches[TIME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6</v>
      </c>
      <c r="E18" s="18">
        <f t="shared" ca="1" si="0"/>
        <v>1</v>
      </c>
      <c r="F18" s="12"/>
      <c r="G18" s="8" cm="1">
        <f t="array" aca="1" ref="G18" ca="1">IF(G$10&lt;&gt;"",IF(G$10&lt;&gt;"All Locations",COUNTIFS(All[TIMEBIN],$B18,All[SITE],G$10),COUNTA(_xlfn._xlws.FILTER(All[TIMEBIN],All[TIMEBIN]=$B18,0))),"")</f>
        <v>0</v>
      </c>
      <c r="H18" s="10" cm="1">
        <f t="array" aca="1" ref="H18" ca="1">IF(G$11="From",SUM(IF(--(_xlfn.UNIQUE(_xlfn._xlws.FILTER(Matches[REG],(Matches[TIMEBIN]=$B18)*(Matches[SITE IN]=G$10),0))=0),0,1)),IF(G$11="To",SUM(IF(--(_xlfn.UNIQUE(_xlfn._xlws.FILTER(Matches[REG],(Matches[TIME OUT]&gt;=TIMEVALUE(LEFT($B18,5)))*(Matches[TIME OUT]&lt;TIMEVALUE(LEFT($B18,5))+TIME(0,15,0))*(Matches[SITE OUT]=G$10),0))=0),0,1)),SUM(IF(--(_xlfn.UNIQUE(_xlfn._xlws.FILTER(Matches[REG],(Matches[TIMEBIN]=$B18),0))=0),0,1))+SUM(IF(--(_xlfn.UNIQUE(_xlfn._xlws.FILTER(Matches[REG],(Matches[TIME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0</v>
      </c>
      <c r="I18" s="18" t="str">
        <f t="shared" ca="1" si="1"/>
        <v>-</v>
      </c>
      <c r="J18" s="12"/>
      <c r="K18" s="8" cm="1">
        <f t="array" aca="1" ref="K18" ca="1">IF(K$10&lt;&gt;"",IF(K$10&lt;&gt;"All Locations",COUNTIFS(All[TIMEBIN],$B18,All[SITE],K$10),COUNTA(_xlfn._xlws.FILTER(All[TIMEBIN],All[TIMEBIN]=$B18,0))),"")</f>
        <v>1</v>
      </c>
      <c r="L18" s="10" cm="1">
        <f t="array" aca="1" ref="L18" ca="1">IF(K$11="From",SUM(IF(--(_xlfn.UNIQUE(_xlfn._xlws.FILTER(Matches[REG],(Matches[TIMEBIN]=$B18)*(Matches[SITE IN]=K$10),0))=0),0,1)),IF(K$11="To",SUM(IF(--(_xlfn.UNIQUE(_xlfn._xlws.FILTER(Matches[REG],(Matches[TIME OUT]&gt;=TIMEVALUE(LEFT($B18,5)))*(Matches[TIME OUT]&lt;TIMEVALUE(LEFT($B18,5))+TIME(0,15,0))*(Matches[SITE OUT]=K$10),0))=0),0,1)),SUM(IF(--(_xlfn.UNIQUE(_xlfn._xlws.FILTER(Matches[REG],(Matches[TIMEBIN]=$B18),0))=0),0,1))+SUM(IF(--(_xlfn.UNIQUE(_xlfn._xlws.FILTER(Matches[REG],(Matches[TIME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1</v>
      </c>
      <c r="M18" s="18">
        <f t="shared" ca="1" si="2"/>
        <v>1</v>
      </c>
      <c r="N18" s="12"/>
      <c r="O18" s="8" cm="1">
        <f t="array" aca="1" ref="O18" ca="1">IF(O$10&lt;&gt;"",IF(O$10&lt;&gt;"All Locations",COUNTIFS(All[TIMEBIN],$B18,All[SITE],O$10),COUNTA(_xlfn._xlws.FILTER(All[TIMEBIN],All[TIMEBIN]=$B18,0))),"")</f>
        <v>8</v>
      </c>
      <c r="P18" s="10" cm="1">
        <f t="array" aca="1" ref="P18" ca="1">IF(O$11="From",SUM(IF(--(_xlfn.UNIQUE(_xlfn._xlws.FILTER(Matches[REG],(Matches[TIMEBIN]=$B18)*(Matches[SITE IN]=O$10),0))=0),0,1)),IF(O$11="To",SUM(IF(--(_xlfn.UNIQUE(_xlfn._xlws.FILTER(Matches[REG],(Matches[TIME OUT]&gt;=TIMEVALUE(LEFT($B18,5)))*(Matches[TIME OUT]&lt;TIMEVALUE(LEFT($B18,5))+TIME(0,15,0))*(Matches[SITE OUT]=O$10),0))=0),0,1)),SUM(IF(--(_xlfn.UNIQUE(_xlfn._xlws.FILTER(Matches[REG],(Matches[TIMEBIN]=$B18),0))=0),0,1))+SUM(IF(--(_xlfn.UNIQUE(_xlfn._xlws.FILTER(Matches[REG],(Matches[TIME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8</v>
      </c>
      <c r="Q18" s="18">
        <f t="shared" ca="1" si="3"/>
        <v>1</v>
      </c>
      <c r="R18" s="12"/>
      <c r="S18" s="8" cm="1">
        <f t="array" aca="1" ref="S18" ca="1">IF(S$10&lt;&gt;"",IF(S$10&lt;&gt;"All Locations",COUNTIFS(All[TIMEBIN],$B18,All[SITE],S$10),COUNTA(_xlfn._xlws.FILTER(All[TIMEBIN],All[TIMEBIN]=$B18,0))),"")</f>
        <v>3</v>
      </c>
      <c r="T18" s="10" cm="1">
        <f t="array" aca="1" ref="T18" ca="1">IF(S$11="From",SUM(IF(--(_xlfn.UNIQUE(_xlfn._xlws.FILTER(Matches[REG],(Matches[TIMEBIN]=$B18)*(Matches[SITE IN]=S$10),0))=0),0,1)),IF(S$11="To",SUM(IF(--(_xlfn.UNIQUE(_xlfn._xlws.FILTER(Matches[REG],(Matches[TIME OUT]&gt;=TIMEVALUE(LEFT($B18,5)))*(Matches[TIME OUT]&lt;TIMEVALUE(LEFT($B18,5))+TIME(0,15,0))*(Matches[SITE OUT]=S$10),0))=0),0,1)),SUM(IF(--(_xlfn.UNIQUE(_xlfn._xlws.FILTER(Matches[REG],(Matches[TIMEBIN]=$B18),0))=0),0,1))+SUM(IF(--(_xlfn.UNIQUE(_xlfn._xlws.FILTER(Matches[REG],(Matches[TIME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3</v>
      </c>
      <c r="U18" s="18">
        <f t="shared" ca="1" si="4"/>
        <v>1</v>
      </c>
      <c r="V18" s="12"/>
      <c r="W18" s="8" cm="1">
        <f t="array" aca="1" ref="W18" ca="1">IF(W$10&lt;&gt;"",IF(W$10&lt;&gt;"All Locations",COUNTIFS(All[TIMEBIN],$B18,All[SITE],W$10),COUNTA(_xlfn._xlws.FILTER(All[TIMEBIN],All[TIMEBIN]=$B18,0))),"")</f>
        <v>4</v>
      </c>
      <c r="X18" s="10" cm="1">
        <f t="array" aca="1" ref="X18" ca="1">IF(W$11="From",SUM(IF(--(_xlfn.UNIQUE(_xlfn._xlws.FILTER(Matches[REG],(Matches[TIMEBIN]=$B18)*(Matches[SITE IN]=W$10),0))=0),0,1)),IF(W$11="To",SUM(IF(--(_xlfn.UNIQUE(_xlfn._xlws.FILTER(Matches[REG],(Matches[TIME OUT]&gt;=TIMEVALUE(LEFT($B18,5)))*(Matches[TIME OUT]&lt;TIMEVALUE(LEFT($B18,5))+TIME(0,15,0))*(Matches[SITE OUT]=W$10),0))=0),0,1)),SUM(IF(--(_xlfn.UNIQUE(_xlfn._xlws.FILTER(Matches[REG],(Matches[TIMEBIN]=$B18),0))=0),0,1))+SUM(IF(--(_xlfn.UNIQUE(_xlfn._xlws.FILTER(Matches[REG],(Matches[TIME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4</v>
      </c>
      <c r="Y18" s="18">
        <f t="shared" ca="1" si="5"/>
        <v>1</v>
      </c>
      <c r="Z18" s="12"/>
      <c r="AA18" s="8" cm="1">
        <f t="array" aca="1" ref="AA18" ca="1">IF(AA$10&lt;&gt;"",IF(AA$10&lt;&gt;"All Locations",COUNTIFS(All[TIMEBIN],$B18,All[SITE],AA$10),COUNTA(_xlfn._xlws.FILTER(All[TIMEBIN],All[TIMEBIN]=$B18,0))),"")</f>
        <v>3</v>
      </c>
      <c r="AB18" s="10" cm="1">
        <f t="array" aca="1" ref="AB18" ca="1">IF(AA$11="From",SUM(IF(--(_xlfn.UNIQUE(_xlfn._xlws.FILTER(Matches[REG],(Matches[TIMEBIN]=$B18)*(Matches[SITE IN]=AA$10),0))=0),0,1)),IF(AA$11="To",SUM(IF(--(_xlfn.UNIQUE(_xlfn._xlws.FILTER(Matches[REG],(Matches[TIME OUT]&gt;=TIMEVALUE(LEFT($B18,5)))*(Matches[TIME OUT]&lt;TIMEVALUE(LEFT($B18,5))+TIME(0,15,0))*(Matches[SITE OUT]=AA$10),0))=0),0,1)),SUM(IF(--(_xlfn.UNIQUE(_xlfn._xlws.FILTER(Matches[REG],(Matches[TIMEBIN]=$B18),0))=0),0,1))+SUM(IF(--(_xlfn.UNIQUE(_xlfn._xlws.FILTER(Matches[REG],(Matches[TIME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2</v>
      </c>
      <c r="AC18" s="18">
        <f t="shared" ca="1" si="6"/>
        <v>0.66666666666666663</v>
      </c>
      <c r="AD18" s="12"/>
      <c r="AE18" s="8" cm="1">
        <f t="array" aca="1" ref="AE18" ca="1">IF(AE$10&lt;&gt;"",IF(AE$10&lt;&gt;"All Locations",COUNTIFS(All[TIMEBIN],$B18,All[SITE],AE$10),COUNTA(_xlfn._xlws.FILTER(All[TIMEBIN],All[TIMEBIN]=$B18,0))),"")</f>
        <v>0</v>
      </c>
      <c r="AF18" s="10" cm="1">
        <f t="array" aca="1" ref="AF18" ca="1">IF(AE$11="From",SUM(IF(--(_xlfn.UNIQUE(_xlfn._xlws.FILTER(Matches[REG],(Matches[TIMEBIN]=$B18)*(Matches[SITE IN]=AE$10),0))=0),0,1)),IF(AE$11="To",SUM(IF(--(_xlfn.UNIQUE(_xlfn._xlws.FILTER(Matches[REG],(Matches[TIME OUT]&gt;=TIMEVALUE(LEFT($B18,5)))*(Matches[TIME OUT]&lt;TIMEVALUE(LEFT($B18,5))+TIME(0,15,0))*(Matches[SITE OUT]=AE$10),0))=0),0,1)),SUM(IF(--(_xlfn.UNIQUE(_xlfn._xlws.FILTER(Matches[REG],(Matches[TIMEBIN]=$B18),0))=0),0,1))+SUM(IF(--(_xlfn.UNIQUE(_xlfn._xlws.FILTER(Matches[REG],(Matches[TIME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0</v>
      </c>
      <c r="AG18" s="18" t="str">
        <f t="shared" ca="1" si="7"/>
        <v>-</v>
      </c>
      <c r="AH18" s="12"/>
      <c r="AI18" s="8" cm="1">
        <f t="array" aca="1" ref="AI18" ca="1">IF(AI$10&lt;&gt;"",IF(AI$10&lt;&gt;"All Locations",COUNTIFS(All[TIMEBIN],$B18,All[SITE],AI$10),COUNTA(_xlfn._xlws.FILTER(All[TIMEBIN],All[TIMEBIN]=$B18,0))),"")</f>
        <v>4</v>
      </c>
      <c r="AJ18" s="10" cm="1">
        <f t="array" aca="1" ref="AJ18" ca="1">IF(AI$11="From",SUM(IF(--(_xlfn.UNIQUE(_xlfn._xlws.FILTER(Matches[REG],(Matches[TIMEBIN]=$B18)*(Matches[SITE IN]=AI$10),0))=0),0,1)),IF(AI$11="To",SUM(IF(--(_xlfn.UNIQUE(_xlfn._xlws.FILTER(Matches[REG],(Matches[TIME OUT]&gt;=TIMEVALUE(LEFT($B18,5)))*(Matches[TIME OUT]&lt;TIMEVALUE(LEFT($B18,5))+TIME(0,15,0))*(Matches[SITE OUT]=AI$10),0))=0),0,1)),SUM(IF(--(_xlfn.UNIQUE(_xlfn._xlws.FILTER(Matches[REG],(Matches[TIMEBIN]=$B18),0))=0),0,1))+SUM(IF(--(_xlfn.UNIQUE(_xlfn._xlws.FILTER(Matches[REG],(Matches[TIME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3</v>
      </c>
      <c r="AK18" s="18">
        <f t="shared" ca="1" si="8"/>
        <v>0.75</v>
      </c>
      <c r="AL18" s="12"/>
      <c r="AM18" s="8" cm="1">
        <f t="array" aca="1" ref="AM18" ca="1">IF(AM$10&lt;&gt;"",IF(AM$10&lt;&gt;"All Locations",COUNTIFS(All[TIMEBIN],$B18,All[SITE],AM$10),COUNTA(_xlfn._xlws.FILTER(All[TIMEBIN],All[TIMEBIN]=$B18,0))),"")</f>
        <v>1</v>
      </c>
      <c r="AN18" s="10" cm="1">
        <f t="array" aca="1" ref="AN18" ca="1">IF(AM$11="From",SUM(IF(--(_xlfn.UNIQUE(_xlfn._xlws.FILTER(Matches[REG],(Matches[TIMEBIN]=$B18)*(Matches[SITE IN]=AM$10),0))=0),0,1)),IF(AM$11="To",SUM(IF(--(_xlfn.UNIQUE(_xlfn._xlws.FILTER(Matches[REG],(Matches[TIME OUT]&gt;=TIMEVALUE(LEFT($B18,5)))*(Matches[TIME OUT]&lt;TIMEVALUE(LEFT($B18,5))+TIME(0,15,0))*(Matches[SITE OUT]=AM$10),0))=0),0,1)),SUM(IF(--(_xlfn.UNIQUE(_xlfn._xlws.FILTER(Matches[REG],(Matches[TIMEBIN]=$B18),0))=0),0,1))+SUM(IF(--(_xlfn.UNIQUE(_xlfn._xlws.FILTER(Matches[REG],(Matches[TIME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1</v>
      </c>
      <c r="AO18" s="18">
        <f t="shared" ca="1" si="9"/>
        <v>1</v>
      </c>
      <c r="AP18" s="12"/>
      <c r="AQ18" s="8" cm="1">
        <f t="array" aca="1" ref="AQ18" ca="1">IF(AQ$10&lt;&gt;"",IF(AQ$10&lt;&gt;"All Locations",COUNTIFS(All[TIMEBIN],$B18,All[SITE],AQ$10),COUNTA(_xlfn._xlws.FILTER(All[TIMEBIN],All[TIMEBIN]=$B18,0))),"")</f>
        <v>1</v>
      </c>
      <c r="AR18" s="10" cm="1">
        <f t="array" aca="1" ref="AR18" ca="1">IF(AQ$11="From",SUM(IF(--(_xlfn.UNIQUE(_xlfn._xlws.FILTER(Matches[REG],(Matches[TIMEBIN]=$B18)*(Matches[SITE IN]=AQ$10),0))=0),0,1)),IF(AQ$11="To",SUM(IF(--(_xlfn.UNIQUE(_xlfn._xlws.FILTER(Matches[REG],(Matches[TIME OUT]&gt;=TIMEVALUE(LEFT($B18,5)))*(Matches[TIME OUT]&lt;TIMEVALUE(LEFT($B18,5))+TIME(0,15,0))*(Matches[SITE OUT]=AQ$10),0))=0),0,1)),SUM(IF(--(_xlfn.UNIQUE(_xlfn._xlws.FILTER(Matches[REG],(Matches[TIMEBIN]=$B18),0))=0),0,1))+SUM(IF(--(_xlfn.UNIQUE(_xlfn._xlws.FILTER(Matches[REG],(Matches[TIME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1</v>
      </c>
      <c r="AS18" s="18">
        <f t="shared" ca="1" si="10"/>
        <v>1</v>
      </c>
      <c r="AT18" s="12"/>
      <c r="AU18" s="8" cm="1">
        <f t="array" aca="1" ref="AU18" ca="1">IF(AU$10&lt;&gt;"",IF(AU$10&lt;&gt;"All Locations",COUNTIFS(All[TIMEBIN],$B18,All[SITE],AU$10),COUNTA(_xlfn._xlws.FILTER(All[TIMEBIN],All[TIMEBIN]=$B18,0))),"")</f>
        <v>31</v>
      </c>
      <c r="AV18" s="10" cm="1">
        <f t="array" aca="1" ref="AV18" ca="1">IF(AU$11="From",SUM(IF(--(_xlfn.UNIQUE(_xlfn._xlws.FILTER(Matches[REG],(Matches[TIMEBIN]=$B18)*(Matches[SITE IN]=AU$10),0))=0),0,1)),IF(AU$11="To",SUM(IF(--(_xlfn.UNIQUE(_xlfn._xlws.FILTER(Matches[REG],(Matches[TIME OUT]&gt;=TIMEVALUE(LEFT($B18,5)))*(Matches[TIME OUT]&lt;TIMEVALUE(LEFT($B18,5))+TIME(0,15,0))*(Matches[SITE OUT]=AU$10),0))=0),0,1)),SUM(IF(--(_xlfn.UNIQUE(_xlfn._xlws.FILTER(Matches[REG],(Matches[TIMEBIN]=$B18),0))=0),0,1))+SUM(IF(--(_xlfn.UNIQUE(_xlfn._xlws.FILTER(Matches[REG],(Matches[TIME OUT]&gt;=TIMEVALUE(LEFT($B18,5)))*(Matches[TIME OUT]&lt;TIMEVALUE(LEFT($B18,5))+TIME(0,15,0)),0))=0),0,1))))</f>
        <v>29</v>
      </c>
      <c r="AW18" s="18">
        <f t="shared" ca="1" si="11"/>
        <v>0.93548387096774188</v>
      </c>
    </row>
    <row r="19" spans="2:49">
      <c r="B19" s="7" t="str">
        <v>07:45 - 08:00</v>
      </c>
      <c r="C19" s="8" cm="1">
        <f t="array" aca="1" ref="C19" ca="1">IF(C$10&lt;&gt;"",IF(C$10&lt;&gt;"All Locations",COUNTIFS(All[TIMEBIN],$B19,All[SITE],C$10),COUNTA(_xlfn._xlws.FILTER(All[TIMEBIN],All[TIMEBIN]=$B19,0))),"")</f>
        <v>13</v>
      </c>
      <c r="D19" s="10" cm="1">
        <f t="array" aca="1" ref="D19" ca="1">IF(C$11="From",SUM(IF(--(_xlfn.UNIQUE(_xlfn._xlws.FILTER(Matches[REG],(Matches[TIMEBIN]=$B19)*(Matches[SITE IN]=C$10),0))=0),0,1)),IF(C$11="To",SUM(IF(--(_xlfn.UNIQUE(_xlfn._xlws.FILTER(Matches[REG],(Matches[TIME OUT]&gt;=TIMEVALUE(LEFT($B19,5)))*(Matches[TIME OUT]&lt;TIMEVALUE(LEFT($B19,5))+TIME(0,15,0))*(Matches[SITE OUT]=C$10),0))=0),0,1)),SUM(IF(--(_xlfn.UNIQUE(_xlfn._xlws.FILTER(Matches[REG],(Matches[TIMEBIN]=$B19),0))=0),0,1))+SUM(IF(--(_xlfn.UNIQUE(_xlfn._xlws.FILTER(Matches[REG],(Matches[TIME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13</v>
      </c>
      <c r="E19" s="18">
        <f t="shared" ca="1" si="0"/>
        <v>1</v>
      </c>
      <c r="F19" s="12"/>
      <c r="G19" s="8" cm="1">
        <f t="array" aca="1" ref="G19" ca="1">IF(G$10&lt;&gt;"",IF(G$10&lt;&gt;"All Locations",COUNTIFS(All[TIMEBIN],$B19,All[SITE],G$10),COUNTA(_xlfn._xlws.FILTER(All[TIMEBIN],All[TIMEBIN]=$B19,0))),"")</f>
        <v>0</v>
      </c>
      <c r="H19" s="10" cm="1">
        <f t="array" aca="1" ref="H19" ca="1">IF(G$11="From",SUM(IF(--(_xlfn.UNIQUE(_xlfn._xlws.FILTER(Matches[REG],(Matches[TIMEBIN]=$B19)*(Matches[SITE IN]=G$10),0))=0),0,1)),IF(G$11="To",SUM(IF(--(_xlfn.UNIQUE(_xlfn._xlws.FILTER(Matches[REG],(Matches[TIME OUT]&gt;=TIMEVALUE(LEFT($B19,5)))*(Matches[TIME OUT]&lt;TIMEVALUE(LEFT($B19,5))+TIME(0,15,0))*(Matches[SITE OUT]=G$10),0))=0),0,1)),SUM(IF(--(_xlfn.UNIQUE(_xlfn._xlws.FILTER(Matches[REG],(Matches[TIMEBIN]=$B19),0))=0),0,1))+SUM(IF(--(_xlfn.UNIQUE(_xlfn._xlws.FILTER(Matches[REG],(Matches[TIME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0</v>
      </c>
      <c r="I19" s="18" t="str">
        <f t="shared" ca="1" si="1"/>
        <v>-</v>
      </c>
      <c r="J19" s="12"/>
      <c r="K19" s="8" cm="1">
        <f t="array" aca="1" ref="K19" ca="1">IF(K$10&lt;&gt;"",IF(K$10&lt;&gt;"All Locations",COUNTIFS(All[TIMEBIN],$B19,All[SITE],K$10),COUNTA(_xlfn._xlws.FILTER(All[TIMEBIN],All[TIMEBIN]=$B19,0))),"")</f>
        <v>3</v>
      </c>
      <c r="L19" s="10" cm="1">
        <f t="array" aca="1" ref="L19" ca="1">IF(K$11="From",SUM(IF(--(_xlfn.UNIQUE(_xlfn._xlws.FILTER(Matches[REG],(Matches[TIMEBIN]=$B19)*(Matches[SITE IN]=K$10),0))=0),0,1)),IF(K$11="To",SUM(IF(--(_xlfn.UNIQUE(_xlfn._xlws.FILTER(Matches[REG],(Matches[TIME OUT]&gt;=TIMEVALUE(LEFT($B19,5)))*(Matches[TIME OUT]&lt;TIMEVALUE(LEFT($B19,5))+TIME(0,15,0))*(Matches[SITE OUT]=K$10),0))=0),0,1)),SUM(IF(--(_xlfn.UNIQUE(_xlfn._xlws.FILTER(Matches[REG],(Matches[TIMEBIN]=$B19),0))=0),0,1))+SUM(IF(--(_xlfn.UNIQUE(_xlfn._xlws.FILTER(Matches[REG],(Matches[TIME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3</v>
      </c>
      <c r="M19" s="18">
        <f t="shared" ca="1" si="2"/>
        <v>1</v>
      </c>
      <c r="N19" s="12"/>
      <c r="O19" s="8" cm="1">
        <f t="array" aca="1" ref="O19" ca="1">IF(O$10&lt;&gt;"",IF(O$10&lt;&gt;"All Locations",COUNTIFS(All[TIMEBIN],$B19,All[SITE],O$10),COUNTA(_xlfn._xlws.FILTER(All[TIMEBIN],All[TIMEBIN]=$B19,0))),"")</f>
        <v>6</v>
      </c>
      <c r="P19" s="10" cm="1">
        <f t="array" aca="1" ref="P19" ca="1">IF(O$11="From",SUM(IF(--(_xlfn.UNIQUE(_xlfn._xlws.FILTER(Matches[REG],(Matches[TIMEBIN]=$B19)*(Matches[SITE IN]=O$10),0))=0),0,1)),IF(O$11="To",SUM(IF(--(_xlfn.UNIQUE(_xlfn._xlws.FILTER(Matches[REG],(Matches[TIME OUT]&gt;=TIMEVALUE(LEFT($B19,5)))*(Matches[TIME OUT]&lt;TIMEVALUE(LEFT($B19,5))+TIME(0,15,0))*(Matches[SITE OUT]=O$10),0))=0),0,1)),SUM(IF(--(_xlfn.UNIQUE(_xlfn._xlws.FILTER(Matches[REG],(Matches[TIMEBIN]=$B19),0))=0),0,1))+SUM(IF(--(_xlfn.UNIQUE(_xlfn._xlws.FILTER(Matches[REG],(Matches[TIME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6</v>
      </c>
      <c r="Q19" s="18">
        <f t="shared" ca="1" si="3"/>
        <v>1</v>
      </c>
      <c r="R19" s="12"/>
      <c r="S19" s="8" cm="1">
        <f t="array" aca="1" ref="S19" ca="1">IF(S$10&lt;&gt;"",IF(S$10&lt;&gt;"All Locations",COUNTIFS(All[TIMEBIN],$B19,All[SITE],S$10),COUNTA(_xlfn._xlws.FILTER(All[TIMEBIN],All[TIMEBIN]=$B19,0))),"")</f>
        <v>8</v>
      </c>
      <c r="T19" s="10" cm="1">
        <f t="array" aca="1" ref="T19" ca="1">IF(S$11="From",SUM(IF(--(_xlfn.UNIQUE(_xlfn._xlws.FILTER(Matches[REG],(Matches[TIMEBIN]=$B19)*(Matches[SITE IN]=S$10),0))=0),0,1)),IF(S$11="To",SUM(IF(--(_xlfn.UNIQUE(_xlfn._xlws.FILTER(Matches[REG],(Matches[TIME OUT]&gt;=TIMEVALUE(LEFT($B19,5)))*(Matches[TIME OUT]&lt;TIMEVALUE(LEFT($B19,5))+TIME(0,15,0))*(Matches[SITE OUT]=S$10),0))=0),0,1)),SUM(IF(--(_xlfn.UNIQUE(_xlfn._xlws.FILTER(Matches[REG],(Matches[TIMEBIN]=$B19),0))=0),0,1))+SUM(IF(--(_xlfn.UNIQUE(_xlfn._xlws.FILTER(Matches[REG],(Matches[TIME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8</v>
      </c>
      <c r="U19" s="18">
        <f t="shared" ca="1" si="4"/>
        <v>1</v>
      </c>
      <c r="V19" s="12"/>
      <c r="W19" s="8" cm="1">
        <f t="array" aca="1" ref="W19" ca="1">IF(W$10&lt;&gt;"",IF(W$10&lt;&gt;"All Locations",COUNTIFS(All[TIMEBIN],$B19,All[SITE],W$10),COUNTA(_xlfn._xlws.FILTER(All[TIMEBIN],All[TIMEBIN]=$B19,0))),"")</f>
        <v>7</v>
      </c>
      <c r="X19" s="10" cm="1">
        <f t="array" aca="1" ref="X19" ca="1">IF(W$11="From",SUM(IF(--(_xlfn.UNIQUE(_xlfn._xlws.FILTER(Matches[REG],(Matches[TIMEBIN]=$B19)*(Matches[SITE IN]=W$10),0))=0),0,1)),IF(W$11="To",SUM(IF(--(_xlfn.UNIQUE(_xlfn._xlws.FILTER(Matches[REG],(Matches[TIME OUT]&gt;=TIMEVALUE(LEFT($B19,5)))*(Matches[TIME OUT]&lt;TIMEVALUE(LEFT($B19,5))+TIME(0,15,0))*(Matches[SITE OUT]=W$10),0))=0),0,1)),SUM(IF(--(_xlfn.UNIQUE(_xlfn._xlws.FILTER(Matches[REG],(Matches[TIMEBIN]=$B19),0))=0),0,1))+SUM(IF(--(_xlfn.UNIQUE(_xlfn._xlws.FILTER(Matches[REG],(Matches[TIME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7</v>
      </c>
      <c r="Y19" s="18">
        <f t="shared" ca="1" si="5"/>
        <v>1</v>
      </c>
      <c r="Z19" s="12"/>
      <c r="AA19" s="8" cm="1">
        <f t="array" aca="1" ref="AA19" ca="1">IF(AA$10&lt;&gt;"",IF(AA$10&lt;&gt;"All Locations",COUNTIFS(All[TIMEBIN],$B19,All[SITE],AA$10),COUNTA(_xlfn._xlws.FILTER(All[TIMEBIN],All[TIMEBIN]=$B19,0))),"")</f>
        <v>7</v>
      </c>
      <c r="AB19" s="10" cm="1">
        <f t="array" aca="1" ref="AB19" ca="1">IF(AA$11="From",SUM(IF(--(_xlfn.UNIQUE(_xlfn._xlws.FILTER(Matches[REG],(Matches[TIMEBIN]=$B19)*(Matches[SITE IN]=AA$10),0))=0),0,1)),IF(AA$11="To",SUM(IF(--(_xlfn.UNIQUE(_xlfn._xlws.FILTER(Matches[REG],(Matches[TIME OUT]&gt;=TIMEVALUE(LEFT($B19,5)))*(Matches[TIME OUT]&lt;TIMEVALUE(LEFT($B19,5))+TIME(0,15,0))*(Matches[SITE OUT]=AA$10),0))=0),0,1)),SUM(IF(--(_xlfn.UNIQUE(_xlfn._xlws.FILTER(Matches[REG],(Matches[TIMEBIN]=$B19),0))=0),0,1))+SUM(IF(--(_xlfn.UNIQUE(_xlfn._xlws.FILTER(Matches[REG],(Matches[TIME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7</v>
      </c>
      <c r="AC19" s="18">
        <f t="shared" ca="1" si="6"/>
        <v>1</v>
      </c>
      <c r="AD19" s="12"/>
      <c r="AE19" s="8" cm="1">
        <f t="array" aca="1" ref="AE19" ca="1">IF(AE$10&lt;&gt;"",IF(AE$10&lt;&gt;"All Locations",COUNTIFS(All[TIMEBIN],$B19,All[SITE],AE$10),COUNTA(_xlfn._xlws.FILTER(All[TIMEBIN],All[TIMEBIN]=$B19,0))),"")</f>
        <v>0</v>
      </c>
      <c r="AF19" s="10" cm="1">
        <f t="array" aca="1" ref="AF19" ca="1">IF(AE$11="From",SUM(IF(--(_xlfn.UNIQUE(_xlfn._xlws.FILTER(Matches[REG],(Matches[TIMEBIN]=$B19)*(Matches[SITE IN]=AE$10),0))=0),0,1)),IF(AE$11="To",SUM(IF(--(_xlfn.UNIQUE(_xlfn._xlws.FILTER(Matches[REG],(Matches[TIME OUT]&gt;=TIMEVALUE(LEFT($B19,5)))*(Matches[TIME OUT]&lt;TIMEVALUE(LEFT($B19,5))+TIME(0,15,0))*(Matches[SITE OUT]=AE$10),0))=0),0,1)),SUM(IF(--(_xlfn.UNIQUE(_xlfn._xlws.FILTER(Matches[REG],(Matches[TIMEBIN]=$B19),0))=0),0,1))+SUM(IF(--(_xlfn.UNIQUE(_xlfn._xlws.FILTER(Matches[REG],(Matches[TIME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0</v>
      </c>
      <c r="AG19" s="18" t="str">
        <f t="shared" ca="1" si="7"/>
        <v>-</v>
      </c>
      <c r="AH19" s="12"/>
      <c r="AI19" s="8" cm="1">
        <f t="array" aca="1" ref="AI19" ca="1">IF(AI$10&lt;&gt;"",IF(AI$10&lt;&gt;"All Locations",COUNTIFS(All[TIMEBIN],$B19,All[SITE],AI$10),COUNTA(_xlfn._xlws.FILTER(All[TIMEBIN],All[TIMEBIN]=$B19,0))),"")</f>
        <v>5</v>
      </c>
      <c r="AJ19" s="10" cm="1">
        <f t="array" aca="1" ref="AJ19" ca="1">IF(AI$11="From",SUM(IF(--(_xlfn.UNIQUE(_xlfn._xlws.FILTER(Matches[REG],(Matches[TIMEBIN]=$B19)*(Matches[SITE IN]=AI$10),0))=0),0,1)),IF(AI$11="To",SUM(IF(--(_xlfn.UNIQUE(_xlfn._xlws.FILTER(Matches[REG],(Matches[TIME OUT]&gt;=TIMEVALUE(LEFT($B19,5)))*(Matches[TIME OUT]&lt;TIMEVALUE(LEFT($B19,5))+TIME(0,15,0))*(Matches[SITE OUT]=AI$10),0))=0),0,1)),SUM(IF(--(_xlfn.UNIQUE(_xlfn._xlws.FILTER(Matches[REG],(Matches[TIMEBIN]=$B19),0))=0),0,1))+SUM(IF(--(_xlfn.UNIQUE(_xlfn._xlws.FILTER(Matches[REG],(Matches[TIME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4</v>
      </c>
      <c r="AK19" s="18">
        <f t="shared" ca="1" si="8"/>
        <v>0.8</v>
      </c>
      <c r="AL19" s="12"/>
      <c r="AM19" s="8" cm="1">
        <f t="array" aca="1" ref="AM19" ca="1">IF(AM$10&lt;&gt;"",IF(AM$10&lt;&gt;"All Locations",COUNTIFS(All[TIMEBIN],$B19,All[SITE],AM$10),COUNTA(_xlfn._xlws.FILTER(All[TIMEBIN],All[TIMEBIN]=$B19,0))),"")</f>
        <v>3</v>
      </c>
      <c r="AN19" s="10" cm="1">
        <f t="array" aca="1" ref="AN19" ca="1">IF(AM$11="From",SUM(IF(--(_xlfn.UNIQUE(_xlfn._xlws.FILTER(Matches[REG],(Matches[TIMEBIN]=$B19)*(Matches[SITE IN]=AM$10),0))=0),0,1)),IF(AM$11="To",SUM(IF(--(_xlfn.UNIQUE(_xlfn._xlws.FILTER(Matches[REG],(Matches[TIME OUT]&gt;=TIMEVALUE(LEFT($B19,5)))*(Matches[TIME OUT]&lt;TIMEVALUE(LEFT($B19,5))+TIME(0,15,0))*(Matches[SITE OUT]=AM$10),0))=0),0,1)),SUM(IF(--(_xlfn.UNIQUE(_xlfn._xlws.FILTER(Matches[REG],(Matches[TIMEBIN]=$B19),0))=0),0,1))+SUM(IF(--(_xlfn.UNIQUE(_xlfn._xlws.FILTER(Matches[REG],(Matches[TIME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3</v>
      </c>
      <c r="AO19" s="18">
        <f t="shared" ca="1" si="9"/>
        <v>1</v>
      </c>
      <c r="AP19" s="12"/>
      <c r="AQ19" s="8" cm="1">
        <f t="array" aca="1" ref="AQ19" ca="1">IF(AQ$10&lt;&gt;"",IF(AQ$10&lt;&gt;"All Locations",COUNTIFS(All[TIMEBIN],$B19,All[SITE],AQ$10),COUNTA(_xlfn._xlws.FILTER(All[TIMEBIN],All[TIMEBIN]=$B19,0))),"")</f>
        <v>3</v>
      </c>
      <c r="AR19" s="10" cm="1">
        <f t="array" aca="1" ref="AR19" ca="1">IF(AQ$11="From",SUM(IF(--(_xlfn.UNIQUE(_xlfn._xlws.FILTER(Matches[REG],(Matches[TIMEBIN]=$B19)*(Matches[SITE IN]=AQ$10),0))=0),0,1)),IF(AQ$11="To",SUM(IF(--(_xlfn.UNIQUE(_xlfn._xlws.FILTER(Matches[REG],(Matches[TIME OUT]&gt;=TIMEVALUE(LEFT($B19,5)))*(Matches[TIME OUT]&lt;TIMEVALUE(LEFT($B19,5))+TIME(0,15,0))*(Matches[SITE OUT]=AQ$10),0))=0),0,1)),SUM(IF(--(_xlfn.UNIQUE(_xlfn._xlws.FILTER(Matches[REG],(Matches[TIMEBIN]=$B19),0))=0),0,1))+SUM(IF(--(_xlfn.UNIQUE(_xlfn._xlws.FILTER(Matches[REG],(Matches[TIME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3</v>
      </c>
      <c r="AS19" s="18">
        <f t="shared" ca="1" si="10"/>
        <v>1</v>
      </c>
      <c r="AT19" s="12"/>
      <c r="AU19" s="8" cm="1">
        <f t="array" aca="1" ref="AU19" ca="1">IF(AU$10&lt;&gt;"",IF(AU$10&lt;&gt;"All Locations",COUNTIFS(All[TIMEBIN],$B19,All[SITE],AU$10),COUNTA(_xlfn._xlws.FILTER(All[TIMEBIN],All[TIMEBIN]=$B19,0))),"")</f>
        <v>55</v>
      </c>
      <c r="AV19" s="10" cm="1">
        <f t="array" aca="1" ref="AV19" ca="1">IF(AU$11="From",SUM(IF(--(_xlfn.UNIQUE(_xlfn._xlws.FILTER(Matches[REG],(Matches[TIMEBIN]=$B19)*(Matches[SITE IN]=AU$10),0))=0),0,1)),IF(AU$11="To",SUM(IF(--(_xlfn.UNIQUE(_xlfn._xlws.FILTER(Matches[REG],(Matches[TIME OUT]&gt;=TIMEVALUE(LEFT($B19,5)))*(Matches[TIME OUT]&lt;TIMEVALUE(LEFT($B19,5))+TIME(0,15,0))*(Matches[SITE OUT]=AU$10),0))=0),0,1)),SUM(IF(--(_xlfn.UNIQUE(_xlfn._xlws.FILTER(Matches[REG],(Matches[TIMEBIN]=$B19),0))=0),0,1))+SUM(IF(--(_xlfn.UNIQUE(_xlfn._xlws.FILTER(Matches[REG],(Matches[TIME OUT]&gt;=TIMEVALUE(LEFT($B19,5)))*(Matches[TIME OUT]&lt;TIMEVALUE(LEFT($B19,5))+TIME(0,15,0)),0))=0),0,1))))</f>
        <v>54</v>
      </c>
      <c r="AW19" s="18">
        <f t="shared" ca="1" si="11"/>
        <v>0.98181818181818181</v>
      </c>
    </row>
    <row r="20" spans="2:49">
      <c r="B20" s="7" t="str">
        <v>08:00 - 08:15</v>
      </c>
      <c r="C20" s="8" cm="1">
        <f t="array" aca="1" ref="C20" ca="1">IF(C$10&lt;&gt;"",IF(C$10&lt;&gt;"All Locations",COUNTIFS(All[TIMEBIN],$B20,All[SITE],C$10),COUNTA(_xlfn._xlws.FILTER(All[TIMEBIN],All[TIMEBIN]=$B20,0))),"")</f>
        <v>10</v>
      </c>
      <c r="D20" s="10" cm="1">
        <f t="array" aca="1" ref="D20" ca="1">IF(C$11="From",SUM(IF(--(_xlfn.UNIQUE(_xlfn._xlws.FILTER(Matches[REG],(Matches[TIMEBIN]=$B20)*(Matches[SITE IN]=C$10),0))=0),0,1)),IF(C$11="To",SUM(IF(--(_xlfn.UNIQUE(_xlfn._xlws.FILTER(Matches[REG],(Matches[TIME OUT]&gt;=TIMEVALUE(LEFT($B20,5)))*(Matches[TIME OUT]&lt;TIMEVALUE(LEFT($B20,5))+TIME(0,15,0))*(Matches[SITE OUT]=C$10),0))=0),0,1)),SUM(IF(--(_xlfn.UNIQUE(_xlfn._xlws.FILTER(Matches[REG],(Matches[TIMEBIN]=$B20),0))=0),0,1))+SUM(IF(--(_xlfn.UNIQUE(_xlfn._xlws.FILTER(Matches[REG],(Matches[TIME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10</v>
      </c>
      <c r="E20" s="18">
        <f t="shared" ca="1" si="0"/>
        <v>1</v>
      </c>
      <c r="F20" s="12"/>
      <c r="G20" s="8" cm="1">
        <f t="array" aca="1" ref="G20" ca="1">IF(G$10&lt;&gt;"",IF(G$10&lt;&gt;"All Locations",COUNTIFS(All[TIMEBIN],$B20,All[SITE],G$10),COUNTA(_xlfn._xlws.FILTER(All[TIMEBIN],All[TIMEBIN]=$B20,0))),"")</f>
        <v>0</v>
      </c>
      <c r="H20" s="10" cm="1">
        <f t="array" aca="1" ref="H20" ca="1">IF(G$11="From",SUM(IF(--(_xlfn.UNIQUE(_xlfn._xlws.FILTER(Matches[REG],(Matches[TIMEBIN]=$B20)*(Matches[SITE IN]=G$10),0))=0),0,1)),IF(G$11="To",SUM(IF(--(_xlfn.UNIQUE(_xlfn._xlws.FILTER(Matches[REG],(Matches[TIME OUT]&gt;=TIMEVALUE(LEFT($B20,5)))*(Matches[TIME OUT]&lt;TIMEVALUE(LEFT($B20,5))+TIME(0,15,0))*(Matches[SITE OUT]=G$10),0))=0),0,1)),SUM(IF(--(_xlfn.UNIQUE(_xlfn._xlws.FILTER(Matches[REG],(Matches[TIMEBIN]=$B20),0))=0),0,1))+SUM(IF(--(_xlfn.UNIQUE(_xlfn._xlws.FILTER(Matches[REG],(Matches[TIME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0</v>
      </c>
      <c r="I20" s="18" t="str">
        <f t="shared" ca="1" si="1"/>
        <v>-</v>
      </c>
      <c r="J20" s="12"/>
      <c r="K20" s="8" cm="1">
        <f t="array" aca="1" ref="K20" ca="1">IF(K$10&lt;&gt;"",IF(K$10&lt;&gt;"All Locations",COUNTIFS(All[TIMEBIN],$B20,All[SITE],K$10),COUNTA(_xlfn._xlws.FILTER(All[TIMEBIN],All[TIMEBIN]=$B20,0))),"")</f>
        <v>5</v>
      </c>
      <c r="L20" s="10" cm="1">
        <f t="array" aca="1" ref="L20" ca="1">IF(K$11="From",SUM(IF(--(_xlfn.UNIQUE(_xlfn._xlws.FILTER(Matches[REG],(Matches[TIMEBIN]=$B20)*(Matches[SITE IN]=K$10),0))=0),0,1)),IF(K$11="To",SUM(IF(--(_xlfn.UNIQUE(_xlfn._xlws.FILTER(Matches[REG],(Matches[TIME OUT]&gt;=TIMEVALUE(LEFT($B20,5)))*(Matches[TIME OUT]&lt;TIMEVALUE(LEFT($B20,5))+TIME(0,15,0))*(Matches[SITE OUT]=K$10),0))=0),0,1)),SUM(IF(--(_xlfn.UNIQUE(_xlfn._xlws.FILTER(Matches[REG],(Matches[TIMEBIN]=$B20),0))=0),0,1))+SUM(IF(--(_xlfn.UNIQUE(_xlfn._xlws.FILTER(Matches[REG],(Matches[TIME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5</v>
      </c>
      <c r="M20" s="18">
        <f t="shared" ca="1" si="2"/>
        <v>1</v>
      </c>
      <c r="N20" s="12"/>
      <c r="O20" s="8" cm="1">
        <f t="array" aca="1" ref="O20" ca="1">IF(O$10&lt;&gt;"",IF(O$10&lt;&gt;"All Locations",COUNTIFS(All[TIMEBIN],$B20,All[SITE],O$10),COUNTA(_xlfn._xlws.FILTER(All[TIMEBIN],All[TIMEBIN]=$B20,0))),"")</f>
        <v>8</v>
      </c>
      <c r="P20" s="10" cm="1">
        <f t="array" aca="1" ref="P20" ca="1">IF(O$11="From",SUM(IF(--(_xlfn.UNIQUE(_xlfn._xlws.FILTER(Matches[REG],(Matches[TIMEBIN]=$B20)*(Matches[SITE IN]=O$10),0))=0),0,1)),IF(O$11="To",SUM(IF(--(_xlfn.UNIQUE(_xlfn._xlws.FILTER(Matches[REG],(Matches[TIME OUT]&gt;=TIMEVALUE(LEFT($B20,5)))*(Matches[TIME OUT]&lt;TIMEVALUE(LEFT($B20,5))+TIME(0,15,0))*(Matches[SITE OUT]=O$10),0))=0),0,1)),SUM(IF(--(_xlfn.UNIQUE(_xlfn._xlws.FILTER(Matches[REG],(Matches[TIMEBIN]=$B20),0))=0),0,1))+SUM(IF(--(_xlfn.UNIQUE(_xlfn._xlws.FILTER(Matches[REG],(Matches[TIME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7</v>
      </c>
      <c r="Q20" s="18">
        <f t="shared" ca="1" si="3"/>
        <v>0.875</v>
      </c>
      <c r="R20" s="12"/>
      <c r="S20" s="8" cm="1">
        <f t="array" aca="1" ref="S20" ca="1">IF(S$10&lt;&gt;"",IF(S$10&lt;&gt;"All Locations",COUNTIFS(All[TIMEBIN],$B20,All[SITE],S$10),COUNTA(_xlfn._xlws.FILTER(All[TIMEBIN],All[TIMEBIN]=$B20,0))),"")</f>
        <v>5</v>
      </c>
      <c r="T20" s="10" cm="1">
        <f t="array" aca="1" ref="T20" ca="1">IF(S$11="From",SUM(IF(--(_xlfn.UNIQUE(_xlfn._xlws.FILTER(Matches[REG],(Matches[TIMEBIN]=$B20)*(Matches[SITE IN]=S$10),0))=0),0,1)),IF(S$11="To",SUM(IF(--(_xlfn.UNIQUE(_xlfn._xlws.FILTER(Matches[REG],(Matches[TIME OUT]&gt;=TIMEVALUE(LEFT($B20,5)))*(Matches[TIME OUT]&lt;TIMEVALUE(LEFT($B20,5))+TIME(0,15,0))*(Matches[SITE OUT]=S$10),0))=0),0,1)),SUM(IF(--(_xlfn.UNIQUE(_xlfn._xlws.FILTER(Matches[REG],(Matches[TIMEBIN]=$B20),0))=0),0,1))+SUM(IF(--(_xlfn.UNIQUE(_xlfn._xlws.FILTER(Matches[REG],(Matches[TIME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5</v>
      </c>
      <c r="U20" s="18">
        <f t="shared" ca="1" si="4"/>
        <v>1</v>
      </c>
      <c r="V20" s="12"/>
      <c r="W20" s="8" cm="1">
        <f t="array" aca="1" ref="W20" ca="1">IF(W$10&lt;&gt;"",IF(W$10&lt;&gt;"All Locations",COUNTIFS(All[TIMEBIN],$B20,All[SITE],W$10),COUNTA(_xlfn._xlws.FILTER(All[TIMEBIN],All[TIMEBIN]=$B20,0))),"")</f>
        <v>6</v>
      </c>
      <c r="X20" s="10" cm="1">
        <f t="array" aca="1" ref="X20" ca="1">IF(W$11="From",SUM(IF(--(_xlfn.UNIQUE(_xlfn._xlws.FILTER(Matches[REG],(Matches[TIMEBIN]=$B20)*(Matches[SITE IN]=W$10),0))=0),0,1)),IF(W$11="To",SUM(IF(--(_xlfn.UNIQUE(_xlfn._xlws.FILTER(Matches[REG],(Matches[TIME OUT]&gt;=TIMEVALUE(LEFT($B20,5)))*(Matches[TIME OUT]&lt;TIMEVALUE(LEFT($B20,5))+TIME(0,15,0))*(Matches[SITE OUT]=W$10),0))=0),0,1)),SUM(IF(--(_xlfn.UNIQUE(_xlfn._xlws.FILTER(Matches[REG],(Matches[TIMEBIN]=$B20),0))=0),0,1))+SUM(IF(--(_xlfn.UNIQUE(_xlfn._xlws.FILTER(Matches[REG],(Matches[TIME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6</v>
      </c>
      <c r="Y20" s="18">
        <f t="shared" ca="1" si="5"/>
        <v>1</v>
      </c>
      <c r="Z20" s="12"/>
      <c r="AA20" s="8" cm="1">
        <f t="array" aca="1" ref="AA20" ca="1">IF(AA$10&lt;&gt;"",IF(AA$10&lt;&gt;"All Locations",COUNTIFS(All[TIMEBIN],$B20,All[SITE],AA$10),COUNTA(_xlfn._xlws.FILTER(All[TIMEBIN],All[TIMEBIN]=$B20,0))),"")</f>
        <v>2</v>
      </c>
      <c r="AB20" s="10" cm="1">
        <f t="array" aca="1" ref="AB20" ca="1">IF(AA$11="From",SUM(IF(--(_xlfn.UNIQUE(_xlfn._xlws.FILTER(Matches[REG],(Matches[TIMEBIN]=$B20)*(Matches[SITE IN]=AA$10),0))=0),0,1)),IF(AA$11="To",SUM(IF(--(_xlfn.UNIQUE(_xlfn._xlws.FILTER(Matches[REG],(Matches[TIME OUT]&gt;=TIMEVALUE(LEFT($B20,5)))*(Matches[TIME OUT]&lt;TIMEVALUE(LEFT($B20,5))+TIME(0,15,0))*(Matches[SITE OUT]=AA$10),0))=0),0,1)),SUM(IF(--(_xlfn.UNIQUE(_xlfn._xlws.FILTER(Matches[REG],(Matches[TIMEBIN]=$B20),0))=0),0,1))+SUM(IF(--(_xlfn.UNIQUE(_xlfn._xlws.FILTER(Matches[REG],(Matches[TIME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2</v>
      </c>
      <c r="AC20" s="18">
        <f t="shared" ca="1" si="6"/>
        <v>1</v>
      </c>
      <c r="AD20" s="12"/>
      <c r="AE20" s="8" cm="1">
        <f t="array" aca="1" ref="AE20" ca="1">IF(AE$10&lt;&gt;"",IF(AE$10&lt;&gt;"All Locations",COUNTIFS(All[TIMEBIN],$B20,All[SITE],AE$10),COUNTA(_xlfn._xlws.FILTER(All[TIMEBIN],All[TIMEBIN]=$B20,0))),"")</f>
        <v>0</v>
      </c>
      <c r="AF20" s="10" cm="1">
        <f t="array" aca="1" ref="AF20" ca="1">IF(AE$11="From",SUM(IF(--(_xlfn.UNIQUE(_xlfn._xlws.FILTER(Matches[REG],(Matches[TIMEBIN]=$B20)*(Matches[SITE IN]=AE$10),0))=0),0,1)),IF(AE$11="To",SUM(IF(--(_xlfn.UNIQUE(_xlfn._xlws.FILTER(Matches[REG],(Matches[TIME OUT]&gt;=TIMEVALUE(LEFT($B20,5)))*(Matches[TIME OUT]&lt;TIMEVALUE(LEFT($B20,5))+TIME(0,15,0))*(Matches[SITE OUT]=AE$10),0))=0),0,1)),SUM(IF(--(_xlfn.UNIQUE(_xlfn._xlws.FILTER(Matches[REG],(Matches[TIMEBIN]=$B20),0))=0),0,1))+SUM(IF(--(_xlfn.UNIQUE(_xlfn._xlws.FILTER(Matches[REG],(Matches[TIME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0</v>
      </c>
      <c r="AG20" s="18" t="str">
        <f t="shared" ca="1" si="7"/>
        <v>-</v>
      </c>
      <c r="AH20" s="12"/>
      <c r="AI20" s="8" cm="1">
        <f t="array" aca="1" ref="AI20" ca="1">IF(AI$10&lt;&gt;"",IF(AI$10&lt;&gt;"All Locations",COUNTIFS(All[TIMEBIN],$B20,All[SITE],AI$10),COUNTA(_xlfn._xlws.FILTER(All[TIMEBIN],All[TIMEBIN]=$B20,0))),"")</f>
        <v>3</v>
      </c>
      <c r="AJ20" s="10" cm="1">
        <f t="array" aca="1" ref="AJ20" ca="1">IF(AI$11="From",SUM(IF(--(_xlfn.UNIQUE(_xlfn._xlws.FILTER(Matches[REG],(Matches[TIMEBIN]=$B20)*(Matches[SITE IN]=AI$10),0))=0),0,1)),IF(AI$11="To",SUM(IF(--(_xlfn.UNIQUE(_xlfn._xlws.FILTER(Matches[REG],(Matches[TIME OUT]&gt;=TIMEVALUE(LEFT($B20,5)))*(Matches[TIME OUT]&lt;TIMEVALUE(LEFT($B20,5))+TIME(0,15,0))*(Matches[SITE OUT]=AI$10),0))=0),0,1)),SUM(IF(--(_xlfn.UNIQUE(_xlfn._xlws.FILTER(Matches[REG],(Matches[TIMEBIN]=$B20),0))=0),0,1))+SUM(IF(--(_xlfn.UNIQUE(_xlfn._xlws.FILTER(Matches[REG],(Matches[TIME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2</v>
      </c>
      <c r="AK20" s="18">
        <f t="shared" ca="1" si="8"/>
        <v>0.66666666666666663</v>
      </c>
      <c r="AL20" s="12"/>
      <c r="AM20" s="8" cm="1">
        <f t="array" aca="1" ref="AM20" ca="1">IF(AM$10&lt;&gt;"",IF(AM$10&lt;&gt;"All Locations",COUNTIFS(All[TIMEBIN],$B20,All[SITE],AM$10),COUNTA(_xlfn._xlws.FILTER(All[TIMEBIN],All[TIMEBIN]=$B20,0))),"")</f>
        <v>0</v>
      </c>
      <c r="AN20" s="10" cm="1">
        <f t="array" aca="1" ref="AN20" ca="1">IF(AM$11="From",SUM(IF(--(_xlfn.UNIQUE(_xlfn._xlws.FILTER(Matches[REG],(Matches[TIMEBIN]=$B20)*(Matches[SITE IN]=AM$10),0))=0),0,1)),IF(AM$11="To",SUM(IF(--(_xlfn.UNIQUE(_xlfn._xlws.FILTER(Matches[REG],(Matches[TIME OUT]&gt;=TIMEVALUE(LEFT($B20,5)))*(Matches[TIME OUT]&lt;TIMEVALUE(LEFT($B20,5))+TIME(0,15,0))*(Matches[SITE OUT]=AM$10),0))=0),0,1)),SUM(IF(--(_xlfn.UNIQUE(_xlfn._xlws.FILTER(Matches[REG],(Matches[TIMEBIN]=$B20),0))=0),0,1))+SUM(IF(--(_xlfn.UNIQUE(_xlfn._xlws.FILTER(Matches[REG],(Matches[TIME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0</v>
      </c>
      <c r="AO20" s="18" t="str">
        <f t="shared" ca="1" si="9"/>
        <v>-</v>
      </c>
      <c r="AP20" s="12"/>
      <c r="AQ20" s="8" cm="1">
        <f t="array" aca="1" ref="AQ20" ca="1">IF(AQ$10&lt;&gt;"",IF(AQ$10&lt;&gt;"All Locations",COUNTIFS(All[TIMEBIN],$B20,All[SITE],AQ$10),COUNTA(_xlfn._xlws.FILTER(All[TIMEBIN],All[TIMEBIN]=$B20,0))),"")</f>
        <v>7</v>
      </c>
      <c r="AR20" s="10" cm="1">
        <f t="array" aca="1" ref="AR20" ca="1">IF(AQ$11="From",SUM(IF(--(_xlfn.UNIQUE(_xlfn._xlws.FILTER(Matches[REG],(Matches[TIMEBIN]=$B20)*(Matches[SITE IN]=AQ$10),0))=0),0,1)),IF(AQ$11="To",SUM(IF(--(_xlfn.UNIQUE(_xlfn._xlws.FILTER(Matches[REG],(Matches[TIME OUT]&gt;=TIMEVALUE(LEFT($B20,5)))*(Matches[TIME OUT]&lt;TIMEVALUE(LEFT($B20,5))+TIME(0,15,0))*(Matches[SITE OUT]=AQ$10),0))=0),0,1)),SUM(IF(--(_xlfn.UNIQUE(_xlfn._xlws.FILTER(Matches[REG],(Matches[TIMEBIN]=$B20),0))=0),0,1))+SUM(IF(--(_xlfn.UNIQUE(_xlfn._xlws.FILTER(Matches[REG],(Matches[TIME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7</v>
      </c>
      <c r="AS20" s="18">
        <f t="shared" ca="1" si="10"/>
        <v>1</v>
      </c>
      <c r="AT20" s="12"/>
      <c r="AU20" s="8" cm="1">
        <f t="array" aca="1" ref="AU20" ca="1">IF(AU$10&lt;&gt;"",IF(AU$10&lt;&gt;"All Locations",COUNTIFS(All[TIMEBIN],$B20,All[SITE],AU$10),COUNTA(_xlfn._xlws.FILTER(All[TIMEBIN],All[TIMEBIN]=$B20,0))),"")</f>
        <v>46</v>
      </c>
      <c r="AV20" s="10" cm="1">
        <f t="array" aca="1" ref="AV20" ca="1">IF(AU$11="From",SUM(IF(--(_xlfn.UNIQUE(_xlfn._xlws.FILTER(Matches[REG],(Matches[TIMEBIN]=$B20)*(Matches[SITE IN]=AU$10),0))=0),0,1)),IF(AU$11="To",SUM(IF(--(_xlfn.UNIQUE(_xlfn._xlws.FILTER(Matches[REG],(Matches[TIME OUT]&gt;=TIMEVALUE(LEFT($B20,5)))*(Matches[TIME OUT]&lt;TIMEVALUE(LEFT($B20,5))+TIME(0,15,0))*(Matches[SITE OUT]=AU$10),0))=0),0,1)),SUM(IF(--(_xlfn.UNIQUE(_xlfn._xlws.FILTER(Matches[REG],(Matches[TIMEBIN]=$B20),0))=0),0,1))+SUM(IF(--(_xlfn.UNIQUE(_xlfn._xlws.FILTER(Matches[REG],(Matches[TIME OUT]&gt;=TIMEVALUE(LEFT($B20,5)))*(Matches[TIME OUT]&lt;TIMEVALUE(LEFT($B20,5))+TIME(0,15,0)),0))=0),0,1))))</f>
        <v>44</v>
      </c>
      <c r="AW20" s="18">
        <f t="shared" ca="1" si="11"/>
        <v>0.95652173913043481</v>
      </c>
    </row>
    <row r="21" spans="2:49">
      <c r="B21" s="7" t="str">
        <v>08:15 - 08:30</v>
      </c>
      <c r="C21" s="8" cm="1">
        <f t="array" aca="1" ref="C21" ca="1">IF(C$10&lt;&gt;"",IF(C$10&lt;&gt;"All Locations",COUNTIFS(All[TIMEBIN],$B21,All[SITE],C$10),COUNTA(_xlfn._xlws.FILTER(All[TIMEBIN],All[TIMEBIN]=$B21,0))),"")</f>
        <v>22</v>
      </c>
      <c r="D21" s="10" cm="1">
        <f t="array" aca="1" ref="D21" ca="1">IF(C$11="From",SUM(IF(--(_xlfn.UNIQUE(_xlfn._xlws.FILTER(Matches[REG],(Matches[TIMEBIN]=$B21)*(Matches[SITE IN]=C$10),0))=0),0,1)),IF(C$11="To",SUM(IF(--(_xlfn.UNIQUE(_xlfn._xlws.FILTER(Matches[REG],(Matches[TIME OUT]&gt;=TIMEVALUE(LEFT($B21,5)))*(Matches[TIME OUT]&lt;TIMEVALUE(LEFT($B21,5))+TIME(0,15,0))*(Matches[SITE OUT]=C$10),0))=0),0,1)),SUM(IF(--(_xlfn.UNIQUE(_xlfn._xlws.FILTER(Matches[REG],(Matches[TIMEBIN]=$B21),0))=0),0,1))+SUM(IF(--(_xlfn.UNIQUE(_xlfn._xlws.FILTER(Matches[REG],(Matches[TIME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20</v>
      </c>
      <c r="E21" s="18">
        <f t="shared" ca="1" si="0"/>
        <v>0.90909090909090906</v>
      </c>
      <c r="F21" s="12"/>
      <c r="G21" s="8" cm="1">
        <f t="array" aca="1" ref="G21" ca="1">IF(G$10&lt;&gt;"",IF(G$10&lt;&gt;"All Locations",COUNTIFS(All[TIMEBIN],$B21,All[SITE],G$10),COUNTA(_xlfn._xlws.FILTER(All[TIMEBIN],All[TIMEBIN]=$B21,0))),"")</f>
        <v>0</v>
      </c>
      <c r="H21" s="10" cm="1">
        <f t="array" aca="1" ref="H21" ca="1">IF(G$11="From",SUM(IF(--(_xlfn.UNIQUE(_xlfn._xlws.FILTER(Matches[REG],(Matches[TIMEBIN]=$B21)*(Matches[SITE IN]=G$10),0))=0),0,1)),IF(G$11="To",SUM(IF(--(_xlfn.UNIQUE(_xlfn._xlws.FILTER(Matches[REG],(Matches[TIME OUT]&gt;=TIMEVALUE(LEFT($B21,5)))*(Matches[TIME OUT]&lt;TIMEVALUE(LEFT($B21,5))+TIME(0,15,0))*(Matches[SITE OUT]=G$10),0))=0),0,1)),SUM(IF(--(_xlfn.UNIQUE(_xlfn._xlws.FILTER(Matches[REG],(Matches[TIMEBIN]=$B21),0))=0),0,1))+SUM(IF(--(_xlfn.UNIQUE(_xlfn._xlws.FILTER(Matches[REG],(Matches[TIME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0</v>
      </c>
      <c r="I21" s="18" t="str">
        <f t="shared" ca="1" si="1"/>
        <v>-</v>
      </c>
      <c r="J21" s="12"/>
      <c r="K21" s="8" cm="1">
        <f t="array" aca="1" ref="K21" ca="1">IF(K$10&lt;&gt;"",IF(K$10&lt;&gt;"All Locations",COUNTIFS(All[TIMEBIN],$B21,All[SITE],K$10),COUNTA(_xlfn._xlws.FILTER(All[TIMEBIN],All[TIMEBIN]=$B21,0))),"")</f>
        <v>2</v>
      </c>
      <c r="L21" s="10" cm="1">
        <f t="array" aca="1" ref="L21" ca="1">IF(K$11="From",SUM(IF(--(_xlfn.UNIQUE(_xlfn._xlws.FILTER(Matches[REG],(Matches[TIMEBIN]=$B21)*(Matches[SITE IN]=K$10),0))=0),0,1)),IF(K$11="To",SUM(IF(--(_xlfn.UNIQUE(_xlfn._xlws.FILTER(Matches[REG],(Matches[TIME OUT]&gt;=TIMEVALUE(LEFT($B21,5)))*(Matches[TIME OUT]&lt;TIMEVALUE(LEFT($B21,5))+TIME(0,15,0))*(Matches[SITE OUT]=K$10),0))=0),0,1)),SUM(IF(--(_xlfn.UNIQUE(_xlfn._xlws.FILTER(Matches[REG],(Matches[TIMEBIN]=$B21),0))=0),0,1))+SUM(IF(--(_xlfn.UNIQUE(_xlfn._xlws.FILTER(Matches[REG],(Matches[TIME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2</v>
      </c>
      <c r="M21" s="18">
        <f t="shared" ca="1" si="2"/>
        <v>1</v>
      </c>
      <c r="N21" s="12"/>
      <c r="O21" s="8" cm="1">
        <f t="array" aca="1" ref="O21" ca="1">IF(O$10&lt;&gt;"",IF(O$10&lt;&gt;"All Locations",COUNTIFS(All[TIMEBIN],$B21,All[SITE],O$10),COUNTA(_xlfn._xlws.FILTER(All[TIMEBIN],All[TIMEBIN]=$B21,0))),"")</f>
        <v>9</v>
      </c>
      <c r="P21" s="10" cm="1">
        <f t="array" aca="1" ref="P21" ca="1">IF(O$11="From",SUM(IF(--(_xlfn.UNIQUE(_xlfn._xlws.FILTER(Matches[REG],(Matches[TIMEBIN]=$B21)*(Matches[SITE IN]=O$10),0))=0),0,1)),IF(O$11="To",SUM(IF(--(_xlfn.UNIQUE(_xlfn._xlws.FILTER(Matches[REG],(Matches[TIME OUT]&gt;=TIMEVALUE(LEFT($B21,5)))*(Matches[TIME OUT]&lt;TIMEVALUE(LEFT($B21,5))+TIME(0,15,0))*(Matches[SITE OUT]=O$10),0))=0),0,1)),SUM(IF(--(_xlfn.UNIQUE(_xlfn._xlws.FILTER(Matches[REG],(Matches[TIMEBIN]=$B21),0))=0),0,1))+SUM(IF(--(_xlfn.UNIQUE(_xlfn._xlws.FILTER(Matches[REG],(Matches[TIME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9</v>
      </c>
      <c r="Q21" s="18">
        <f t="shared" ca="1" si="3"/>
        <v>1</v>
      </c>
      <c r="R21" s="12"/>
      <c r="S21" s="8" cm="1">
        <f t="array" aca="1" ref="S21" ca="1">IF(S$10&lt;&gt;"",IF(S$10&lt;&gt;"All Locations",COUNTIFS(All[TIMEBIN],$B21,All[SITE],S$10),COUNTA(_xlfn._xlws.FILTER(All[TIMEBIN],All[TIMEBIN]=$B21,0))),"")</f>
        <v>5</v>
      </c>
      <c r="T21" s="10" cm="1">
        <f t="array" aca="1" ref="T21" ca="1">IF(S$11="From",SUM(IF(--(_xlfn.UNIQUE(_xlfn._xlws.FILTER(Matches[REG],(Matches[TIMEBIN]=$B21)*(Matches[SITE IN]=S$10),0))=0),0,1)),IF(S$11="To",SUM(IF(--(_xlfn.UNIQUE(_xlfn._xlws.FILTER(Matches[REG],(Matches[TIME OUT]&gt;=TIMEVALUE(LEFT($B21,5)))*(Matches[TIME OUT]&lt;TIMEVALUE(LEFT($B21,5))+TIME(0,15,0))*(Matches[SITE OUT]=S$10),0))=0),0,1)),SUM(IF(--(_xlfn.UNIQUE(_xlfn._xlws.FILTER(Matches[REG],(Matches[TIMEBIN]=$B21),0))=0),0,1))+SUM(IF(--(_xlfn.UNIQUE(_xlfn._xlws.FILTER(Matches[REG],(Matches[TIME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5</v>
      </c>
      <c r="U21" s="18">
        <f t="shared" ca="1" si="4"/>
        <v>1</v>
      </c>
      <c r="V21" s="12"/>
      <c r="W21" s="8" cm="1">
        <f t="array" aca="1" ref="W21" ca="1">IF(W$10&lt;&gt;"",IF(W$10&lt;&gt;"All Locations",COUNTIFS(All[TIMEBIN],$B21,All[SITE],W$10),COUNTA(_xlfn._xlws.FILTER(All[TIMEBIN],All[TIMEBIN]=$B21,0))),"")</f>
        <v>9</v>
      </c>
      <c r="X21" s="10" cm="1">
        <f t="array" aca="1" ref="X21" ca="1">IF(W$11="From",SUM(IF(--(_xlfn.UNIQUE(_xlfn._xlws.FILTER(Matches[REG],(Matches[TIMEBIN]=$B21)*(Matches[SITE IN]=W$10),0))=0),0,1)),IF(W$11="To",SUM(IF(--(_xlfn.UNIQUE(_xlfn._xlws.FILTER(Matches[REG],(Matches[TIME OUT]&gt;=TIMEVALUE(LEFT($B21,5)))*(Matches[TIME OUT]&lt;TIMEVALUE(LEFT($B21,5))+TIME(0,15,0))*(Matches[SITE OUT]=W$10),0))=0),0,1)),SUM(IF(--(_xlfn.UNIQUE(_xlfn._xlws.FILTER(Matches[REG],(Matches[TIMEBIN]=$B21),0))=0),0,1))+SUM(IF(--(_xlfn.UNIQUE(_xlfn._xlws.FILTER(Matches[REG],(Matches[TIME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8</v>
      </c>
      <c r="Y21" s="18">
        <f t="shared" ca="1" si="5"/>
        <v>0.88888888888888884</v>
      </c>
      <c r="Z21" s="12"/>
      <c r="AA21" s="8" cm="1">
        <f t="array" aca="1" ref="AA21" ca="1">IF(AA$10&lt;&gt;"",IF(AA$10&lt;&gt;"All Locations",COUNTIFS(All[TIMEBIN],$B21,All[SITE],AA$10),COUNTA(_xlfn._xlws.FILTER(All[TIMEBIN],All[TIMEBIN]=$B21,0))),"")</f>
        <v>10</v>
      </c>
      <c r="AB21" s="10" cm="1">
        <f t="array" aca="1" ref="AB21" ca="1">IF(AA$11="From",SUM(IF(--(_xlfn.UNIQUE(_xlfn._xlws.FILTER(Matches[REG],(Matches[TIMEBIN]=$B21)*(Matches[SITE IN]=AA$10),0))=0),0,1)),IF(AA$11="To",SUM(IF(--(_xlfn.UNIQUE(_xlfn._xlws.FILTER(Matches[REG],(Matches[TIME OUT]&gt;=TIMEVALUE(LEFT($B21,5)))*(Matches[TIME OUT]&lt;TIMEVALUE(LEFT($B21,5))+TIME(0,15,0))*(Matches[SITE OUT]=AA$10),0))=0),0,1)),SUM(IF(--(_xlfn.UNIQUE(_xlfn._xlws.FILTER(Matches[REG],(Matches[TIMEBIN]=$B21),0))=0),0,1))+SUM(IF(--(_xlfn.UNIQUE(_xlfn._xlws.FILTER(Matches[REG],(Matches[TIME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7</v>
      </c>
      <c r="AC21" s="18">
        <f t="shared" ca="1" si="6"/>
        <v>0.7</v>
      </c>
      <c r="AD21" s="12"/>
      <c r="AE21" s="8" cm="1">
        <f t="array" aca="1" ref="AE21" ca="1">IF(AE$10&lt;&gt;"",IF(AE$10&lt;&gt;"All Locations",COUNTIFS(All[TIMEBIN],$B21,All[SITE],AE$10),COUNTA(_xlfn._xlws.FILTER(All[TIMEBIN],All[TIMEBIN]=$B21,0))),"")</f>
        <v>0</v>
      </c>
      <c r="AF21" s="10" cm="1">
        <f t="array" aca="1" ref="AF21" ca="1">IF(AE$11="From",SUM(IF(--(_xlfn.UNIQUE(_xlfn._xlws.FILTER(Matches[REG],(Matches[TIMEBIN]=$B21)*(Matches[SITE IN]=AE$10),0))=0),0,1)),IF(AE$11="To",SUM(IF(--(_xlfn.UNIQUE(_xlfn._xlws.FILTER(Matches[REG],(Matches[TIME OUT]&gt;=TIMEVALUE(LEFT($B21,5)))*(Matches[TIME OUT]&lt;TIMEVALUE(LEFT($B21,5))+TIME(0,15,0))*(Matches[SITE OUT]=AE$10),0))=0),0,1)),SUM(IF(--(_xlfn.UNIQUE(_xlfn._xlws.FILTER(Matches[REG],(Matches[TIMEBIN]=$B21),0))=0),0,1))+SUM(IF(--(_xlfn.UNIQUE(_xlfn._xlws.FILTER(Matches[REG],(Matches[TIME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0</v>
      </c>
      <c r="AG21" s="18" t="str">
        <f t="shared" ca="1" si="7"/>
        <v>-</v>
      </c>
      <c r="AH21" s="12"/>
      <c r="AI21" s="8" cm="1">
        <f t="array" aca="1" ref="AI21" ca="1">IF(AI$10&lt;&gt;"",IF(AI$10&lt;&gt;"All Locations",COUNTIFS(All[TIMEBIN],$B21,All[SITE],AI$10),COUNTA(_xlfn._xlws.FILTER(All[TIMEBIN],All[TIMEBIN]=$B21,0))),"")</f>
        <v>5</v>
      </c>
      <c r="AJ21" s="10" cm="1">
        <f t="array" aca="1" ref="AJ21" ca="1">IF(AI$11="From",SUM(IF(--(_xlfn.UNIQUE(_xlfn._xlws.FILTER(Matches[REG],(Matches[TIMEBIN]=$B21)*(Matches[SITE IN]=AI$10),0))=0),0,1)),IF(AI$11="To",SUM(IF(--(_xlfn.UNIQUE(_xlfn._xlws.FILTER(Matches[REG],(Matches[TIME OUT]&gt;=TIMEVALUE(LEFT($B21,5)))*(Matches[TIME OUT]&lt;TIMEVALUE(LEFT($B21,5))+TIME(0,15,0))*(Matches[SITE OUT]=AI$10),0))=0),0,1)),SUM(IF(--(_xlfn.UNIQUE(_xlfn._xlws.FILTER(Matches[REG],(Matches[TIMEBIN]=$B21),0))=0),0,1))+SUM(IF(--(_xlfn.UNIQUE(_xlfn._xlws.FILTER(Matches[REG],(Matches[TIME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4</v>
      </c>
      <c r="AK21" s="18">
        <f t="shared" ca="1" si="8"/>
        <v>0.8</v>
      </c>
      <c r="AL21" s="12"/>
      <c r="AM21" s="8" cm="1">
        <f t="array" aca="1" ref="AM21" ca="1">IF(AM$10&lt;&gt;"",IF(AM$10&lt;&gt;"All Locations",COUNTIFS(All[TIMEBIN],$B21,All[SITE],AM$10),COUNTA(_xlfn._xlws.FILTER(All[TIMEBIN],All[TIMEBIN]=$B21,0))),"")</f>
        <v>2</v>
      </c>
      <c r="AN21" s="10" cm="1">
        <f t="array" aca="1" ref="AN21" ca="1">IF(AM$11="From",SUM(IF(--(_xlfn.UNIQUE(_xlfn._xlws.FILTER(Matches[REG],(Matches[TIMEBIN]=$B21)*(Matches[SITE IN]=AM$10),0))=0),0,1)),IF(AM$11="To",SUM(IF(--(_xlfn.UNIQUE(_xlfn._xlws.FILTER(Matches[REG],(Matches[TIME OUT]&gt;=TIMEVALUE(LEFT($B21,5)))*(Matches[TIME OUT]&lt;TIMEVALUE(LEFT($B21,5))+TIME(0,15,0))*(Matches[SITE OUT]=AM$10),0))=0),0,1)),SUM(IF(--(_xlfn.UNIQUE(_xlfn._xlws.FILTER(Matches[REG],(Matches[TIMEBIN]=$B21),0))=0),0,1))+SUM(IF(--(_xlfn.UNIQUE(_xlfn._xlws.FILTER(Matches[REG],(Matches[TIME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1</v>
      </c>
      <c r="AO21" s="18">
        <f t="shared" ca="1" si="9"/>
        <v>0.5</v>
      </c>
      <c r="AP21" s="12"/>
      <c r="AQ21" s="8" cm="1">
        <f t="array" aca="1" ref="AQ21" ca="1">IF(AQ$10&lt;&gt;"",IF(AQ$10&lt;&gt;"All Locations",COUNTIFS(All[TIMEBIN],$B21,All[SITE],AQ$10),COUNTA(_xlfn._xlws.FILTER(All[TIMEBIN],All[TIMEBIN]=$B21,0))),"")</f>
        <v>4</v>
      </c>
      <c r="AR21" s="10" cm="1">
        <f t="array" aca="1" ref="AR21" ca="1">IF(AQ$11="From",SUM(IF(--(_xlfn.UNIQUE(_xlfn._xlws.FILTER(Matches[REG],(Matches[TIMEBIN]=$B21)*(Matches[SITE IN]=AQ$10),0))=0),0,1)),IF(AQ$11="To",SUM(IF(--(_xlfn.UNIQUE(_xlfn._xlws.FILTER(Matches[REG],(Matches[TIME OUT]&gt;=TIMEVALUE(LEFT($B21,5)))*(Matches[TIME OUT]&lt;TIMEVALUE(LEFT($B21,5))+TIME(0,15,0))*(Matches[SITE OUT]=AQ$10),0))=0),0,1)),SUM(IF(--(_xlfn.UNIQUE(_xlfn._xlws.FILTER(Matches[REG],(Matches[TIMEBIN]=$B21),0))=0),0,1))+SUM(IF(--(_xlfn.UNIQUE(_xlfn._xlws.FILTER(Matches[REG],(Matches[TIME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4</v>
      </c>
      <c r="AS21" s="18">
        <f t="shared" ca="1" si="10"/>
        <v>1</v>
      </c>
      <c r="AT21" s="12"/>
      <c r="AU21" s="8" cm="1">
        <f t="array" aca="1" ref="AU21" ca="1">IF(AU$10&lt;&gt;"",IF(AU$10&lt;&gt;"All Locations",COUNTIFS(All[TIMEBIN],$B21,All[SITE],AU$10),COUNTA(_xlfn._xlws.FILTER(All[TIMEBIN],All[TIMEBIN]=$B21,0))),"")</f>
        <v>68</v>
      </c>
      <c r="AV21" s="10" cm="1">
        <f t="array" aca="1" ref="AV21" ca="1">IF(AU$11="From",SUM(IF(--(_xlfn.UNIQUE(_xlfn._xlws.FILTER(Matches[REG],(Matches[TIMEBIN]=$B21)*(Matches[SITE IN]=AU$10),0))=0),0,1)),IF(AU$11="To",SUM(IF(--(_xlfn.UNIQUE(_xlfn._xlws.FILTER(Matches[REG],(Matches[TIME OUT]&gt;=TIMEVALUE(LEFT($B21,5)))*(Matches[TIME OUT]&lt;TIMEVALUE(LEFT($B21,5))+TIME(0,15,0))*(Matches[SITE OUT]=AU$10),0))=0),0,1)),SUM(IF(--(_xlfn.UNIQUE(_xlfn._xlws.FILTER(Matches[REG],(Matches[TIMEBIN]=$B21),0))=0),0,1))+SUM(IF(--(_xlfn.UNIQUE(_xlfn._xlws.FILTER(Matches[REG],(Matches[TIME OUT]&gt;=TIMEVALUE(LEFT($B21,5)))*(Matches[TIME OUT]&lt;TIMEVALUE(LEFT($B21,5))+TIME(0,15,0)),0))=0),0,1))))</f>
        <v>60</v>
      </c>
      <c r="AW21" s="18">
        <f t="shared" ca="1" si="11"/>
        <v>0.88235294117647056</v>
      </c>
    </row>
    <row r="22" spans="2:49">
      <c r="B22" s="7" t="str">
        <v>08:30 - 08:45</v>
      </c>
      <c r="C22" s="8" cm="1">
        <f t="array" aca="1" ref="C22" ca="1">IF(C$10&lt;&gt;"",IF(C$10&lt;&gt;"All Locations",COUNTIFS(All[TIMEBIN],$B22,All[SITE],C$10),COUNTA(_xlfn._xlws.FILTER(All[TIMEBIN],All[TIMEBIN]=$B22,0))),"")</f>
        <v>17</v>
      </c>
      <c r="D22" s="10" cm="1">
        <f t="array" aca="1" ref="D22" ca="1">IF(C$11="From",SUM(IF(--(_xlfn.UNIQUE(_xlfn._xlws.FILTER(Matches[REG],(Matches[TIMEBIN]=$B22)*(Matches[SITE IN]=C$10),0))=0),0,1)),IF(C$11="To",SUM(IF(--(_xlfn.UNIQUE(_xlfn._xlws.FILTER(Matches[REG],(Matches[TIME OUT]&gt;=TIMEVALUE(LEFT($B22,5)))*(Matches[TIME OUT]&lt;TIMEVALUE(LEFT($B22,5))+TIME(0,15,0))*(Matches[SITE OUT]=C$10),0))=0),0,1)),SUM(IF(--(_xlfn.UNIQUE(_xlfn._xlws.FILTER(Matches[REG],(Matches[TIMEBIN]=$B22),0))=0),0,1))+SUM(IF(--(_xlfn.UNIQUE(_xlfn._xlws.FILTER(Matches[REG],(Matches[TIME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16</v>
      </c>
      <c r="E22" s="18">
        <f t="shared" ca="1" si="0"/>
        <v>0.94117647058823528</v>
      </c>
      <c r="F22" s="12"/>
      <c r="G22" s="8" cm="1">
        <f t="array" aca="1" ref="G22" ca="1">IF(G$10&lt;&gt;"",IF(G$10&lt;&gt;"All Locations",COUNTIFS(All[TIMEBIN],$B22,All[SITE],G$10),COUNTA(_xlfn._xlws.FILTER(All[TIMEBIN],All[TIMEBIN]=$B22,0))),"")</f>
        <v>0</v>
      </c>
      <c r="H22" s="10" cm="1">
        <f t="array" aca="1" ref="H22" ca="1">IF(G$11="From",SUM(IF(--(_xlfn.UNIQUE(_xlfn._xlws.FILTER(Matches[REG],(Matches[TIMEBIN]=$B22)*(Matches[SITE IN]=G$10),0))=0),0,1)),IF(G$11="To",SUM(IF(--(_xlfn.UNIQUE(_xlfn._xlws.FILTER(Matches[REG],(Matches[TIME OUT]&gt;=TIMEVALUE(LEFT($B22,5)))*(Matches[TIME OUT]&lt;TIMEVALUE(LEFT($B22,5))+TIME(0,15,0))*(Matches[SITE OUT]=G$10),0))=0),0,1)),SUM(IF(--(_xlfn.UNIQUE(_xlfn._xlws.FILTER(Matches[REG],(Matches[TIMEBIN]=$B22),0))=0),0,1))+SUM(IF(--(_xlfn.UNIQUE(_xlfn._xlws.FILTER(Matches[REG],(Matches[TIME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0</v>
      </c>
      <c r="I22" s="18" t="str">
        <f t="shared" ca="1" si="1"/>
        <v>-</v>
      </c>
      <c r="J22" s="12"/>
      <c r="K22" s="8" cm="1">
        <f t="array" aca="1" ref="K22" ca="1">IF(K$10&lt;&gt;"",IF(K$10&lt;&gt;"All Locations",COUNTIFS(All[TIMEBIN],$B22,All[SITE],K$10),COUNTA(_xlfn._xlws.FILTER(All[TIMEBIN],All[TIMEBIN]=$B22,0))),"")</f>
        <v>5</v>
      </c>
      <c r="L22" s="10" cm="1">
        <f t="array" aca="1" ref="L22" ca="1">IF(K$11="From",SUM(IF(--(_xlfn.UNIQUE(_xlfn._xlws.FILTER(Matches[REG],(Matches[TIMEBIN]=$B22)*(Matches[SITE IN]=K$10),0))=0),0,1)),IF(K$11="To",SUM(IF(--(_xlfn.UNIQUE(_xlfn._xlws.FILTER(Matches[REG],(Matches[TIME OUT]&gt;=TIMEVALUE(LEFT($B22,5)))*(Matches[TIME OUT]&lt;TIMEVALUE(LEFT($B22,5))+TIME(0,15,0))*(Matches[SITE OUT]=K$10),0))=0),0,1)),SUM(IF(--(_xlfn.UNIQUE(_xlfn._xlws.FILTER(Matches[REG],(Matches[TIMEBIN]=$B22),0))=0),0,1))+SUM(IF(--(_xlfn.UNIQUE(_xlfn._xlws.FILTER(Matches[REG],(Matches[TIME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5</v>
      </c>
      <c r="M22" s="18">
        <f t="shared" ca="1" si="2"/>
        <v>1</v>
      </c>
      <c r="N22" s="12"/>
      <c r="O22" s="8" cm="1">
        <f t="array" aca="1" ref="O22" ca="1">IF(O$10&lt;&gt;"",IF(O$10&lt;&gt;"All Locations",COUNTIFS(All[TIMEBIN],$B22,All[SITE],O$10),COUNTA(_xlfn._xlws.FILTER(All[TIMEBIN],All[TIMEBIN]=$B22,0))),"")</f>
        <v>4</v>
      </c>
      <c r="P22" s="10" cm="1">
        <f t="array" aca="1" ref="P22" ca="1">IF(O$11="From",SUM(IF(--(_xlfn.UNIQUE(_xlfn._xlws.FILTER(Matches[REG],(Matches[TIMEBIN]=$B22)*(Matches[SITE IN]=O$10),0))=0),0,1)),IF(O$11="To",SUM(IF(--(_xlfn.UNIQUE(_xlfn._xlws.FILTER(Matches[REG],(Matches[TIME OUT]&gt;=TIMEVALUE(LEFT($B22,5)))*(Matches[TIME OUT]&lt;TIMEVALUE(LEFT($B22,5))+TIME(0,15,0))*(Matches[SITE OUT]=O$10),0))=0),0,1)),SUM(IF(--(_xlfn.UNIQUE(_xlfn._xlws.FILTER(Matches[REG],(Matches[TIMEBIN]=$B22),0))=0),0,1))+SUM(IF(--(_xlfn.UNIQUE(_xlfn._xlws.FILTER(Matches[REG],(Matches[TIME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4</v>
      </c>
      <c r="Q22" s="18">
        <f t="shared" ca="1" si="3"/>
        <v>1</v>
      </c>
      <c r="R22" s="12"/>
      <c r="S22" s="8" cm="1">
        <f t="array" aca="1" ref="S22" ca="1">IF(S$10&lt;&gt;"",IF(S$10&lt;&gt;"All Locations",COUNTIFS(All[TIMEBIN],$B22,All[SITE],S$10),COUNTA(_xlfn._xlws.FILTER(All[TIMEBIN],All[TIMEBIN]=$B22,0))),"")</f>
        <v>8</v>
      </c>
      <c r="T22" s="10" cm="1">
        <f t="array" aca="1" ref="T22" ca="1">IF(S$11="From",SUM(IF(--(_xlfn.UNIQUE(_xlfn._xlws.FILTER(Matches[REG],(Matches[TIMEBIN]=$B22)*(Matches[SITE IN]=S$10),0))=0),0,1)),IF(S$11="To",SUM(IF(--(_xlfn.UNIQUE(_xlfn._xlws.FILTER(Matches[REG],(Matches[TIME OUT]&gt;=TIMEVALUE(LEFT($B22,5)))*(Matches[TIME OUT]&lt;TIMEVALUE(LEFT($B22,5))+TIME(0,15,0))*(Matches[SITE OUT]=S$10),0))=0),0,1)),SUM(IF(--(_xlfn.UNIQUE(_xlfn._xlws.FILTER(Matches[REG],(Matches[TIMEBIN]=$B22),0))=0),0,1))+SUM(IF(--(_xlfn.UNIQUE(_xlfn._xlws.FILTER(Matches[REG],(Matches[TIME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8</v>
      </c>
      <c r="U22" s="18">
        <f t="shared" ca="1" si="4"/>
        <v>1</v>
      </c>
      <c r="V22" s="12"/>
      <c r="W22" s="8" cm="1">
        <f t="array" aca="1" ref="W22" ca="1">IF(W$10&lt;&gt;"",IF(W$10&lt;&gt;"All Locations",COUNTIFS(All[TIMEBIN],$B22,All[SITE],W$10),COUNTA(_xlfn._xlws.FILTER(All[TIMEBIN],All[TIMEBIN]=$B22,0))),"")</f>
        <v>9</v>
      </c>
      <c r="X22" s="10" cm="1">
        <f t="array" aca="1" ref="X22" ca="1">IF(W$11="From",SUM(IF(--(_xlfn.UNIQUE(_xlfn._xlws.FILTER(Matches[REG],(Matches[TIMEBIN]=$B22)*(Matches[SITE IN]=W$10),0))=0),0,1)),IF(W$11="To",SUM(IF(--(_xlfn.UNIQUE(_xlfn._xlws.FILTER(Matches[REG],(Matches[TIME OUT]&gt;=TIMEVALUE(LEFT($B22,5)))*(Matches[TIME OUT]&lt;TIMEVALUE(LEFT($B22,5))+TIME(0,15,0))*(Matches[SITE OUT]=W$10),0))=0),0,1)),SUM(IF(--(_xlfn.UNIQUE(_xlfn._xlws.FILTER(Matches[REG],(Matches[TIMEBIN]=$B22),0))=0),0,1))+SUM(IF(--(_xlfn.UNIQUE(_xlfn._xlws.FILTER(Matches[REG],(Matches[TIME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8</v>
      </c>
      <c r="Y22" s="18">
        <f t="shared" ca="1" si="5"/>
        <v>0.88888888888888884</v>
      </c>
      <c r="Z22" s="12"/>
      <c r="AA22" s="8" cm="1">
        <f t="array" aca="1" ref="AA22" ca="1">IF(AA$10&lt;&gt;"",IF(AA$10&lt;&gt;"All Locations",COUNTIFS(All[TIMEBIN],$B22,All[SITE],AA$10),COUNTA(_xlfn._xlws.FILTER(All[TIMEBIN],All[TIMEBIN]=$B22,0))),"")</f>
        <v>10</v>
      </c>
      <c r="AB22" s="10" cm="1">
        <f t="array" aca="1" ref="AB22" ca="1">IF(AA$11="From",SUM(IF(--(_xlfn.UNIQUE(_xlfn._xlws.FILTER(Matches[REG],(Matches[TIMEBIN]=$B22)*(Matches[SITE IN]=AA$10),0))=0),0,1)),IF(AA$11="To",SUM(IF(--(_xlfn.UNIQUE(_xlfn._xlws.FILTER(Matches[REG],(Matches[TIME OUT]&gt;=TIMEVALUE(LEFT($B22,5)))*(Matches[TIME OUT]&lt;TIMEVALUE(LEFT($B22,5))+TIME(0,15,0))*(Matches[SITE OUT]=AA$10),0))=0),0,1)),SUM(IF(--(_xlfn.UNIQUE(_xlfn._xlws.FILTER(Matches[REG],(Matches[TIMEBIN]=$B22),0))=0),0,1))+SUM(IF(--(_xlfn.UNIQUE(_xlfn._xlws.FILTER(Matches[REG],(Matches[TIME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10</v>
      </c>
      <c r="AC22" s="18">
        <f t="shared" ca="1" si="6"/>
        <v>1</v>
      </c>
      <c r="AD22" s="12"/>
      <c r="AE22" s="8" cm="1">
        <f t="array" aca="1" ref="AE22" ca="1">IF(AE$10&lt;&gt;"",IF(AE$10&lt;&gt;"All Locations",COUNTIFS(All[TIMEBIN],$B22,All[SITE],AE$10),COUNTA(_xlfn._xlws.FILTER(All[TIMEBIN],All[TIMEBIN]=$B22,0))),"")</f>
        <v>0</v>
      </c>
      <c r="AF22" s="10" cm="1">
        <f t="array" aca="1" ref="AF22" ca="1">IF(AE$11="From",SUM(IF(--(_xlfn.UNIQUE(_xlfn._xlws.FILTER(Matches[REG],(Matches[TIMEBIN]=$B22)*(Matches[SITE IN]=AE$10),0))=0),0,1)),IF(AE$11="To",SUM(IF(--(_xlfn.UNIQUE(_xlfn._xlws.FILTER(Matches[REG],(Matches[TIME OUT]&gt;=TIMEVALUE(LEFT($B22,5)))*(Matches[TIME OUT]&lt;TIMEVALUE(LEFT($B22,5))+TIME(0,15,0))*(Matches[SITE OUT]=AE$10),0))=0),0,1)),SUM(IF(--(_xlfn.UNIQUE(_xlfn._xlws.FILTER(Matches[REG],(Matches[TIMEBIN]=$B22),0))=0),0,1))+SUM(IF(--(_xlfn.UNIQUE(_xlfn._xlws.FILTER(Matches[REG],(Matches[TIME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0</v>
      </c>
      <c r="AG22" s="18" t="str">
        <f t="shared" ca="1" si="7"/>
        <v>-</v>
      </c>
      <c r="AH22" s="12"/>
      <c r="AI22" s="8" cm="1">
        <f t="array" aca="1" ref="AI22" ca="1">IF(AI$10&lt;&gt;"",IF(AI$10&lt;&gt;"All Locations",COUNTIFS(All[TIMEBIN],$B22,All[SITE],AI$10),COUNTA(_xlfn._xlws.FILTER(All[TIMEBIN],All[TIMEBIN]=$B22,0))),"")</f>
        <v>7</v>
      </c>
      <c r="AJ22" s="10" cm="1">
        <f t="array" aca="1" ref="AJ22" ca="1">IF(AI$11="From",SUM(IF(--(_xlfn.UNIQUE(_xlfn._xlws.FILTER(Matches[REG],(Matches[TIMEBIN]=$B22)*(Matches[SITE IN]=AI$10),0))=0),0,1)),IF(AI$11="To",SUM(IF(--(_xlfn.UNIQUE(_xlfn._xlws.FILTER(Matches[REG],(Matches[TIME OUT]&gt;=TIMEVALUE(LEFT($B22,5)))*(Matches[TIME OUT]&lt;TIMEVALUE(LEFT($B22,5))+TIME(0,15,0))*(Matches[SITE OUT]=AI$10),0))=0),0,1)),SUM(IF(--(_xlfn.UNIQUE(_xlfn._xlws.FILTER(Matches[REG],(Matches[TIMEBIN]=$B22),0))=0),0,1))+SUM(IF(--(_xlfn.UNIQUE(_xlfn._xlws.FILTER(Matches[REG],(Matches[TIME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7</v>
      </c>
      <c r="AK22" s="18">
        <f t="shared" ca="1" si="8"/>
        <v>1</v>
      </c>
      <c r="AL22" s="12"/>
      <c r="AM22" s="8" cm="1">
        <f t="array" aca="1" ref="AM22" ca="1">IF(AM$10&lt;&gt;"",IF(AM$10&lt;&gt;"All Locations",COUNTIFS(All[TIMEBIN],$B22,All[SITE],AM$10),COUNTA(_xlfn._xlws.FILTER(All[TIMEBIN],All[TIMEBIN]=$B22,0))),"")</f>
        <v>5</v>
      </c>
      <c r="AN22" s="10" cm="1">
        <f t="array" aca="1" ref="AN22" ca="1">IF(AM$11="From",SUM(IF(--(_xlfn.UNIQUE(_xlfn._xlws.FILTER(Matches[REG],(Matches[TIMEBIN]=$B22)*(Matches[SITE IN]=AM$10),0))=0),0,1)),IF(AM$11="To",SUM(IF(--(_xlfn.UNIQUE(_xlfn._xlws.FILTER(Matches[REG],(Matches[TIME OUT]&gt;=TIMEVALUE(LEFT($B22,5)))*(Matches[TIME OUT]&lt;TIMEVALUE(LEFT($B22,5))+TIME(0,15,0))*(Matches[SITE OUT]=AM$10),0))=0),0,1)),SUM(IF(--(_xlfn.UNIQUE(_xlfn._xlws.FILTER(Matches[REG],(Matches[TIMEBIN]=$B22),0))=0),0,1))+SUM(IF(--(_xlfn.UNIQUE(_xlfn._xlws.FILTER(Matches[REG],(Matches[TIME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4</v>
      </c>
      <c r="AO22" s="18">
        <f t="shared" ca="1" si="9"/>
        <v>0.8</v>
      </c>
      <c r="AP22" s="12"/>
      <c r="AQ22" s="8" cm="1">
        <f t="array" aca="1" ref="AQ22" ca="1">IF(AQ$10&lt;&gt;"",IF(AQ$10&lt;&gt;"All Locations",COUNTIFS(All[TIMEBIN],$B22,All[SITE],AQ$10),COUNTA(_xlfn._xlws.FILTER(All[TIMEBIN],All[TIMEBIN]=$B22,0))),"")</f>
        <v>4</v>
      </c>
      <c r="AR22" s="10" cm="1">
        <f t="array" aca="1" ref="AR22" ca="1">IF(AQ$11="From",SUM(IF(--(_xlfn.UNIQUE(_xlfn._xlws.FILTER(Matches[REG],(Matches[TIMEBIN]=$B22)*(Matches[SITE IN]=AQ$10),0))=0),0,1)),IF(AQ$11="To",SUM(IF(--(_xlfn.UNIQUE(_xlfn._xlws.FILTER(Matches[REG],(Matches[TIME OUT]&gt;=TIMEVALUE(LEFT($B22,5)))*(Matches[TIME OUT]&lt;TIMEVALUE(LEFT($B22,5))+TIME(0,15,0))*(Matches[SITE OUT]=AQ$10),0))=0),0,1)),SUM(IF(--(_xlfn.UNIQUE(_xlfn._xlws.FILTER(Matches[REG],(Matches[TIMEBIN]=$B22),0))=0),0,1))+SUM(IF(--(_xlfn.UNIQUE(_xlfn._xlws.FILTER(Matches[REG],(Matches[TIME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4</v>
      </c>
      <c r="AS22" s="18">
        <f t="shared" ca="1" si="10"/>
        <v>1</v>
      </c>
      <c r="AT22" s="12"/>
      <c r="AU22" s="8" cm="1">
        <f t="array" aca="1" ref="AU22" ca="1">IF(AU$10&lt;&gt;"",IF(AU$10&lt;&gt;"All Locations",COUNTIFS(All[TIMEBIN],$B22,All[SITE],AU$10),COUNTA(_xlfn._xlws.FILTER(All[TIMEBIN],All[TIMEBIN]=$B22,0))),"")</f>
        <v>69</v>
      </c>
      <c r="AV22" s="10" cm="1">
        <f t="array" aca="1" ref="AV22" ca="1">IF(AU$11="From",SUM(IF(--(_xlfn.UNIQUE(_xlfn._xlws.FILTER(Matches[REG],(Matches[TIMEBIN]=$B22)*(Matches[SITE IN]=AU$10),0))=0),0,1)),IF(AU$11="To",SUM(IF(--(_xlfn.UNIQUE(_xlfn._xlws.FILTER(Matches[REG],(Matches[TIME OUT]&gt;=TIMEVALUE(LEFT($B22,5)))*(Matches[TIME OUT]&lt;TIMEVALUE(LEFT($B22,5))+TIME(0,15,0))*(Matches[SITE OUT]=AU$10),0))=0),0,1)),SUM(IF(--(_xlfn.UNIQUE(_xlfn._xlws.FILTER(Matches[REG],(Matches[TIMEBIN]=$B22),0))=0),0,1))+SUM(IF(--(_xlfn.UNIQUE(_xlfn._xlws.FILTER(Matches[REG],(Matches[TIME OUT]&gt;=TIMEVALUE(LEFT($B22,5)))*(Matches[TIME OUT]&lt;TIMEVALUE(LEFT($B22,5))+TIME(0,15,0)),0))=0),0,1))))</f>
        <v>66</v>
      </c>
      <c r="AW22" s="18">
        <f t="shared" ca="1" si="11"/>
        <v>0.95652173913043481</v>
      </c>
    </row>
    <row r="23" spans="2:49">
      <c r="B23" s="7" t="str">
        <v>08:45 - 09:00</v>
      </c>
      <c r="C23" s="8" cm="1">
        <f t="array" aca="1" ref="C23" ca="1">IF(C$10&lt;&gt;"",IF(C$10&lt;&gt;"All Locations",COUNTIFS(All[TIMEBIN],$B23,All[SITE],C$10),COUNTA(_xlfn._xlws.FILTER(All[TIMEBIN],All[TIMEBIN]=$B23,0))),"")</f>
        <v>25</v>
      </c>
      <c r="D23" s="10" cm="1">
        <f t="array" aca="1" ref="D23" ca="1">IF(C$11="From",SUM(IF(--(_xlfn.UNIQUE(_xlfn._xlws.FILTER(Matches[REG],(Matches[TIMEBIN]=$B23)*(Matches[SITE IN]=C$10),0))=0),0,1)),IF(C$11="To",SUM(IF(--(_xlfn.UNIQUE(_xlfn._xlws.FILTER(Matches[REG],(Matches[TIME OUT]&gt;=TIMEVALUE(LEFT($B23,5)))*(Matches[TIME OUT]&lt;TIMEVALUE(LEFT($B23,5))+TIME(0,15,0))*(Matches[SITE OUT]=C$10),0))=0),0,1)),SUM(IF(--(_xlfn.UNIQUE(_xlfn._xlws.FILTER(Matches[REG],(Matches[TIMEBIN]=$B23),0))=0),0,1))+SUM(IF(--(_xlfn.UNIQUE(_xlfn._xlws.FILTER(Matches[REG],(Matches[TIME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25</v>
      </c>
      <c r="E23" s="18">
        <f t="shared" ca="1" si="0"/>
        <v>1</v>
      </c>
      <c r="F23" s="12"/>
      <c r="G23" s="8" cm="1">
        <f t="array" aca="1" ref="G23" ca="1">IF(G$10&lt;&gt;"",IF(G$10&lt;&gt;"All Locations",COUNTIFS(All[TIMEBIN],$B23,All[SITE],G$10),COUNTA(_xlfn._xlws.FILTER(All[TIMEBIN],All[TIMEBIN]=$B23,0))),"")</f>
        <v>0</v>
      </c>
      <c r="H23" s="10" cm="1">
        <f t="array" aca="1" ref="H23" ca="1">IF(G$11="From",SUM(IF(--(_xlfn.UNIQUE(_xlfn._xlws.FILTER(Matches[REG],(Matches[TIMEBIN]=$B23)*(Matches[SITE IN]=G$10),0))=0),0,1)),IF(G$11="To",SUM(IF(--(_xlfn.UNIQUE(_xlfn._xlws.FILTER(Matches[REG],(Matches[TIME OUT]&gt;=TIMEVALUE(LEFT($B23,5)))*(Matches[TIME OUT]&lt;TIMEVALUE(LEFT($B23,5))+TIME(0,15,0))*(Matches[SITE OUT]=G$10),0))=0),0,1)),SUM(IF(--(_xlfn.UNIQUE(_xlfn._xlws.FILTER(Matches[REG],(Matches[TIMEBIN]=$B23),0))=0),0,1))+SUM(IF(--(_xlfn.UNIQUE(_xlfn._xlws.FILTER(Matches[REG],(Matches[TIME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0</v>
      </c>
      <c r="I23" s="18" t="str">
        <f t="shared" ca="1" si="1"/>
        <v>-</v>
      </c>
      <c r="J23" s="12"/>
      <c r="K23" s="8" cm="1">
        <f t="array" aca="1" ref="K23" ca="1">IF(K$10&lt;&gt;"",IF(K$10&lt;&gt;"All Locations",COUNTIFS(All[TIMEBIN],$B23,All[SITE],K$10),COUNTA(_xlfn._xlws.FILTER(All[TIMEBIN],All[TIMEBIN]=$B23,0))),"")</f>
        <v>4</v>
      </c>
      <c r="L23" s="10" cm="1">
        <f t="array" aca="1" ref="L23" ca="1">IF(K$11="From",SUM(IF(--(_xlfn.UNIQUE(_xlfn._xlws.FILTER(Matches[REG],(Matches[TIMEBIN]=$B23)*(Matches[SITE IN]=K$10),0))=0),0,1)),IF(K$11="To",SUM(IF(--(_xlfn.UNIQUE(_xlfn._xlws.FILTER(Matches[REG],(Matches[TIME OUT]&gt;=TIMEVALUE(LEFT($B23,5)))*(Matches[TIME OUT]&lt;TIMEVALUE(LEFT($B23,5))+TIME(0,15,0))*(Matches[SITE OUT]=K$10),0))=0),0,1)),SUM(IF(--(_xlfn.UNIQUE(_xlfn._xlws.FILTER(Matches[REG],(Matches[TIMEBIN]=$B23),0))=0),0,1))+SUM(IF(--(_xlfn.UNIQUE(_xlfn._xlws.FILTER(Matches[REG],(Matches[TIME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4</v>
      </c>
      <c r="M23" s="18">
        <f t="shared" ca="1" si="2"/>
        <v>1</v>
      </c>
      <c r="N23" s="12"/>
      <c r="O23" s="8" cm="1">
        <f t="array" aca="1" ref="O23" ca="1">IF(O$10&lt;&gt;"",IF(O$10&lt;&gt;"All Locations",COUNTIFS(All[TIMEBIN],$B23,All[SITE],O$10),COUNTA(_xlfn._xlws.FILTER(All[TIMEBIN],All[TIMEBIN]=$B23,0))),"")</f>
        <v>7</v>
      </c>
      <c r="P23" s="10" cm="1">
        <f t="array" aca="1" ref="P23" ca="1">IF(O$11="From",SUM(IF(--(_xlfn.UNIQUE(_xlfn._xlws.FILTER(Matches[REG],(Matches[TIMEBIN]=$B23)*(Matches[SITE IN]=O$10),0))=0),0,1)),IF(O$11="To",SUM(IF(--(_xlfn.UNIQUE(_xlfn._xlws.FILTER(Matches[REG],(Matches[TIME OUT]&gt;=TIMEVALUE(LEFT($B23,5)))*(Matches[TIME OUT]&lt;TIMEVALUE(LEFT($B23,5))+TIME(0,15,0))*(Matches[SITE OUT]=O$10),0))=0),0,1)),SUM(IF(--(_xlfn.UNIQUE(_xlfn._xlws.FILTER(Matches[REG],(Matches[TIMEBIN]=$B23),0))=0),0,1))+SUM(IF(--(_xlfn.UNIQUE(_xlfn._xlws.FILTER(Matches[REG],(Matches[TIME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7</v>
      </c>
      <c r="Q23" s="18">
        <f t="shared" ca="1" si="3"/>
        <v>1</v>
      </c>
      <c r="R23" s="12"/>
      <c r="S23" s="8" cm="1">
        <f t="array" aca="1" ref="S23" ca="1">IF(S$10&lt;&gt;"",IF(S$10&lt;&gt;"All Locations",COUNTIFS(All[TIMEBIN],$B23,All[SITE],S$10),COUNTA(_xlfn._xlws.FILTER(All[TIMEBIN],All[TIMEBIN]=$B23,0))),"")</f>
        <v>12</v>
      </c>
      <c r="T23" s="10" cm="1">
        <f t="array" aca="1" ref="T23" ca="1">IF(S$11="From",SUM(IF(--(_xlfn.UNIQUE(_xlfn._xlws.FILTER(Matches[REG],(Matches[TIMEBIN]=$B23)*(Matches[SITE IN]=S$10),0))=0),0,1)),IF(S$11="To",SUM(IF(--(_xlfn.UNIQUE(_xlfn._xlws.FILTER(Matches[REG],(Matches[TIME OUT]&gt;=TIMEVALUE(LEFT($B23,5)))*(Matches[TIME OUT]&lt;TIMEVALUE(LEFT($B23,5))+TIME(0,15,0))*(Matches[SITE OUT]=S$10),0))=0),0,1)),SUM(IF(--(_xlfn.UNIQUE(_xlfn._xlws.FILTER(Matches[REG],(Matches[TIMEBIN]=$B23),0))=0),0,1))+SUM(IF(--(_xlfn.UNIQUE(_xlfn._xlws.FILTER(Matches[REG],(Matches[TIME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12</v>
      </c>
      <c r="U23" s="18">
        <f t="shared" ca="1" si="4"/>
        <v>1</v>
      </c>
      <c r="V23" s="12"/>
      <c r="W23" s="8" cm="1">
        <f t="array" aca="1" ref="W23" ca="1">IF(W$10&lt;&gt;"",IF(W$10&lt;&gt;"All Locations",COUNTIFS(All[TIMEBIN],$B23,All[SITE],W$10),COUNTA(_xlfn._xlws.FILTER(All[TIMEBIN],All[TIMEBIN]=$B23,0))),"")</f>
        <v>9</v>
      </c>
      <c r="X23" s="10" cm="1">
        <f t="array" aca="1" ref="X23" ca="1">IF(W$11="From",SUM(IF(--(_xlfn.UNIQUE(_xlfn._xlws.FILTER(Matches[REG],(Matches[TIMEBIN]=$B23)*(Matches[SITE IN]=W$10),0))=0),0,1)),IF(W$11="To",SUM(IF(--(_xlfn.UNIQUE(_xlfn._xlws.FILTER(Matches[REG],(Matches[TIME OUT]&gt;=TIMEVALUE(LEFT($B23,5)))*(Matches[TIME OUT]&lt;TIMEVALUE(LEFT($B23,5))+TIME(0,15,0))*(Matches[SITE OUT]=W$10),0))=0),0,1)),SUM(IF(--(_xlfn.UNIQUE(_xlfn._xlws.FILTER(Matches[REG],(Matches[TIMEBIN]=$B23),0))=0),0,1))+SUM(IF(--(_xlfn.UNIQUE(_xlfn._xlws.FILTER(Matches[REG],(Matches[TIME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8</v>
      </c>
      <c r="Y23" s="18">
        <f t="shared" ca="1" si="5"/>
        <v>0.88888888888888884</v>
      </c>
      <c r="Z23" s="12"/>
      <c r="AA23" s="8" cm="1">
        <f t="array" aca="1" ref="AA23" ca="1">IF(AA$10&lt;&gt;"",IF(AA$10&lt;&gt;"All Locations",COUNTIFS(All[TIMEBIN],$B23,All[SITE],AA$10),COUNTA(_xlfn._xlws.FILTER(All[TIMEBIN],All[TIMEBIN]=$B23,0))),"")</f>
        <v>7</v>
      </c>
      <c r="AB23" s="10" cm="1">
        <f t="array" aca="1" ref="AB23" ca="1">IF(AA$11="From",SUM(IF(--(_xlfn.UNIQUE(_xlfn._xlws.FILTER(Matches[REG],(Matches[TIMEBIN]=$B23)*(Matches[SITE IN]=AA$10),0))=0),0,1)),IF(AA$11="To",SUM(IF(--(_xlfn.UNIQUE(_xlfn._xlws.FILTER(Matches[REG],(Matches[TIME OUT]&gt;=TIMEVALUE(LEFT($B23,5)))*(Matches[TIME OUT]&lt;TIMEVALUE(LEFT($B23,5))+TIME(0,15,0))*(Matches[SITE OUT]=AA$10),0))=0),0,1)),SUM(IF(--(_xlfn.UNIQUE(_xlfn._xlws.FILTER(Matches[REG],(Matches[TIMEBIN]=$B23),0))=0),0,1))+SUM(IF(--(_xlfn.UNIQUE(_xlfn._xlws.FILTER(Matches[REG],(Matches[TIME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7</v>
      </c>
      <c r="AC23" s="18">
        <f t="shared" ca="1" si="6"/>
        <v>1</v>
      </c>
      <c r="AD23" s="12"/>
      <c r="AE23" s="8" cm="1">
        <f t="array" aca="1" ref="AE23" ca="1">IF(AE$10&lt;&gt;"",IF(AE$10&lt;&gt;"All Locations",COUNTIFS(All[TIMEBIN],$B23,All[SITE],AE$10),COUNTA(_xlfn._xlws.FILTER(All[TIMEBIN],All[TIMEBIN]=$B23,0))),"")</f>
        <v>0</v>
      </c>
      <c r="AF23" s="10" cm="1">
        <f t="array" aca="1" ref="AF23" ca="1">IF(AE$11="From",SUM(IF(--(_xlfn.UNIQUE(_xlfn._xlws.FILTER(Matches[REG],(Matches[TIMEBIN]=$B23)*(Matches[SITE IN]=AE$10),0))=0),0,1)),IF(AE$11="To",SUM(IF(--(_xlfn.UNIQUE(_xlfn._xlws.FILTER(Matches[REG],(Matches[TIME OUT]&gt;=TIMEVALUE(LEFT($B23,5)))*(Matches[TIME OUT]&lt;TIMEVALUE(LEFT($B23,5))+TIME(0,15,0))*(Matches[SITE OUT]=AE$10),0))=0),0,1)),SUM(IF(--(_xlfn.UNIQUE(_xlfn._xlws.FILTER(Matches[REG],(Matches[TIMEBIN]=$B23),0))=0),0,1))+SUM(IF(--(_xlfn.UNIQUE(_xlfn._xlws.FILTER(Matches[REG],(Matches[TIME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0</v>
      </c>
      <c r="AG23" s="18" t="str">
        <f t="shared" ca="1" si="7"/>
        <v>-</v>
      </c>
      <c r="AH23" s="12"/>
      <c r="AI23" s="8" cm="1">
        <f t="array" aca="1" ref="AI23" ca="1">IF(AI$10&lt;&gt;"",IF(AI$10&lt;&gt;"All Locations",COUNTIFS(All[TIMEBIN],$B23,All[SITE],AI$10),COUNTA(_xlfn._xlws.FILTER(All[TIMEBIN],All[TIMEBIN]=$B23,0))),"")</f>
        <v>7</v>
      </c>
      <c r="AJ23" s="10" cm="1">
        <f t="array" aca="1" ref="AJ23" ca="1">IF(AI$11="From",SUM(IF(--(_xlfn.UNIQUE(_xlfn._xlws.FILTER(Matches[REG],(Matches[TIMEBIN]=$B23)*(Matches[SITE IN]=AI$10),0))=0),0,1)),IF(AI$11="To",SUM(IF(--(_xlfn.UNIQUE(_xlfn._xlws.FILTER(Matches[REG],(Matches[TIME OUT]&gt;=TIMEVALUE(LEFT($B23,5)))*(Matches[TIME OUT]&lt;TIMEVALUE(LEFT($B23,5))+TIME(0,15,0))*(Matches[SITE OUT]=AI$10),0))=0),0,1)),SUM(IF(--(_xlfn.UNIQUE(_xlfn._xlws.FILTER(Matches[REG],(Matches[TIMEBIN]=$B23),0))=0),0,1))+SUM(IF(--(_xlfn.UNIQUE(_xlfn._xlws.FILTER(Matches[REG],(Matches[TIME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6</v>
      </c>
      <c r="AK23" s="18">
        <f t="shared" ca="1" si="8"/>
        <v>0.8571428571428571</v>
      </c>
      <c r="AL23" s="12"/>
      <c r="AM23" s="8" cm="1">
        <f t="array" aca="1" ref="AM23" ca="1">IF(AM$10&lt;&gt;"",IF(AM$10&lt;&gt;"All Locations",COUNTIFS(All[TIMEBIN],$B23,All[SITE],AM$10),COUNTA(_xlfn._xlws.FILTER(All[TIMEBIN],All[TIMEBIN]=$B23,0))),"")</f>
        <v>2</v>
      </c>
      <c r="AN23" s="10" cm="1">
        <f t="array" aca="1" ref="AN23" ca="1">IF(AM$11="From",SUM(IF(--(_xlfn.UNIQUE(_xlfn._xlws.FILTER(Matches[REG],(Matches[TIMEBIN]=$B23)*(Matches[SITE IN]=AM$10),0))=0),0,1)),IF(AM$11="To",SUM(IF(--(_xlfn.UNIQUE(_xlfn._xlws.FILTER(Matches[REG],(Matches[TIME OUT]&gt;=TIMEVALUE(LEFT($B23,5)))*(Matches[TIME OUT]&lt;TIMEVALUE(LEFT($B23,5))+TIME(0,15,0))*(Matches[SITE OUT]=AM$10),0))=0),0,1)),SUM(IF(--(_xlfn.UNIQUE(_xlfn._xlws.FILTER(Matches[REG],(Matches[TIMEBIN]=$B23),0))=0),0,1))+SUM(IF(--(_xlfn.UNIQUE(_xlfn._xlws.FILTER(Matches[REG],(Matches[TIME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2</v>
      </c>
      <c r="AO23" s="18">
        <f t="shared" ca="1" si="9"/>
        <v>1</v>
      </c>
      <c r="AP23" s="12"/>
      <c r="AQ23" s="8" cm="1">
        <f t="array" aca="1" ref="AQ23" ca="1">IF(AQ$10&lt;&gt;"",IF(AQ$10&lt;&gt;"All Locations",COUNTIFS(All[TIMEBIN],$B23,All[SITE],AQ$10),COUNTA(_xlfn._xlws.FILTER(All[TIMEBIN],All[TIMEBIN]=$B23,0))),"")</f>
        <v>5</v>
      </c>
      <c r="AR23" s="10" cm="1">
        <f t="array" aca="1" ref="AR23" ca="1">IF(AQ$11="From",SUM(IF(--(_xlfn.UNIQUE(_xlfn._xlws.FILTER(Matches[REG],(Matches[TIMEBIN]=$B23)*(Matches[SITE IN]=AQ$10),0))=0),0,1)),IF(AQ$11="To",SUM(IF(--(_xlfn.UNIQUE(_xlfn._xlws.FILTER(Matches[REG],(Matches[TIME OUT]&gt;=TIMEVALUE(LEFT($B23,5)))*(Matches[TIME OUT]&lt;TIMEVALUE(LEFT($B23,5))+TIME(0,15,0))*(Matches[SITE OUT]=AQ$10),0))=0),0,1)),SUM(IF(--(_xlfn.UNIQUE(_xlfn._xlws.FILTER(Matches[REG],(Matches[TIMEBIN]=$B23),0))=0),0,1))+SUM(IF(--(_xlfn.UNIQUE(_xlfn._xlws.FILTER(Matches[REG],(Matches[TIME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5</v>
      </c>
      <c r="AS23" s="18">
        <f t="shared" ca="1" si="10"/>
        <v>1</v>
      </c>
      <c r="AT23" s="12"/>
      <c r="AU23" s="8" cm="1">
        <f t="array" aca="1" ref="AU23" ca="1">IF(AU$10&lt;&gt;"",IF(AU$10&lt;&gt;"All Locations",COUNTIFS(All[TIMEBIN],$B23,All[SITE],AU$10),COUNTA(_xlfn._xlws.FILTER(All[TIMEBIN],All[TIMEBIN]=$B23,0))),"")</f>
        <v>78</v>
      </c>
      <c r="AV23" s="10" cm="1">
        <f t="array" aca="1" ref="AV23" ca="1">IF(AU$11="From",SUM(IF(--(_xlfn.UNIQUE(_xlfn._xlws.FILTER(Matches[REG],(Matches[TIMEBIN]=$B23)*(Matches[SITE IN]=AU$10),0))=0),0,1)),IF(AU$11="To",SUM(IF(--(_xlfn.UNIQUE(_xlfn._xlws.FILTER(Matches[REG],(Matches[TIME OUT]&gt;=TIMEVALUE(LEFT($B23,5)))*(Matches[TIME OUT]&lt;TIMEVALUE(LEFT($B23,5))+TIME(0,15,0))*(Matches[SITE OUT]=AU$10),0))=0),0,1)),SUM(IF(--(_xlfn.UNIQUE(_xlfn._xlws.FILTER(Matches[REG],(Matches[TIMEBIN]=$B23),0))=0),0,1))+SUM(IF(--(_xlfn.UNIQUE(_xlfn._xlws.FILTER(Matches[REG],(Matches[TIME OUT]&gt;=TIMEVALUE(LEFT($B23,5)))*(Matches[TIME OUT]&lt;TIMEVALUE(LEFT($B23,5))+TIME(0,15,0)),0))=0),0,1))))</f>
        <v>76</v>
      </c>
      <c r="AW23" s="18">
        <f t="shared" ca="1" si="11"/>
        <v>0.97435897435897434</v>
      </c>
    </row>
    <row r="24" spans="2:49">
      <c r="B24" s="7" t="str">
        <v>09:00 - 09:15</v>
      </c>
      <c r="C24" s="8" cm="1">
        <f t="array" aca="1" ref="C24" ca="1">IF(C$10&lt;&gt;"",IF(C$10&lt;&gt;"All Locations",COUNTIFS(All[TIMEBIN],$B24,All[SITE],C$10),COUNTA(_xlfn._xlws.FILTER(All[TIMEBIN],All[TIMEBIN]=$B24,0))),"")</f>
        <v>18</v>
      </c>
      <c r="D24" s="10" cm="1">
        <f t="array" aca="1" ref="D24" ca="1">IF(C$11="From",SUM(IF(--(_xlfn.UNIQUE(_xlfn._xlws.FILTER(Matches[REG],(Matches[TIMEBIN]=$B24)*(Matches[SITE IN]=C$10),0))=0),0,1)),IF(C$11="To",SUM(IF(--(_xlfn.UNIQUE(_xlfn._xlws.FILTER(Matches[REG],(Matches[TIME OUT]&gt;=TIMEVALUE(LEFT($B24,5)))*(Matches[TIME OUT]&lt;TIMEVALUE(LEFT($B24,5))+TIME(0,15,0))*(Matches[SITE OUT]=C$10),0))=0),0,1)),SUM(IF(--(_xlfn.UNIQUE(_xlfn._xlws.FILTER(Matches[REG],(Matches[TIMEBIN]=$B24),0))=0),0,1))+SUM(IF(--(_xlfn.UNIQUE(_xlfn._xlws.FILTER(Matches[REG],(Matches[TIME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18</v>
      </c>
      <c r="E24" s="18">
        <f t="shared" ca="1" si="0"/>
        <v>1</v>
      </c>
      <c r="F24" s="12"/>
      <c r="G24" s="8" cm="1">
        <f t="array" aca="1" ref="G24" ca="1">IF(G$10&lt;&gt;"",IF(G$10&lt;&gt;"All Locations",COUNTIFS(All[TIMEBIN],$B24,All[SITE],G$10),COUNTA(_xlfn._xlws.FILTER(All[TIMEBIN],All[TIMEBIN]=$B24,0))),"")</f>
        <v>0</v>
      </c>
      <c r="H24" s="10" cm="1">
        <f t="array" aca="1" ref="H24" ca="1">IF(G$11="From",SUM(IF(--(_xlfn.UNIQUE(_xlfn._xlws.FILTER(Matches[REG],(Matches[TIMEBIN]=$B24)*(Matches[SITE IN]=G$10),0))=0),0,1)),IF(G$11="To",SUM(IF(--(_xlfn.UNIQUE(_xlfn._xlws.FILTER(Matches[REG],(Matches[TIME OUT]&gt;=TIMEVALUE(LEFT($B24,5)))*(Matches[TIME OUT]&lt;TIMEVALUE(LEFT($B24,5))+TIME(0,15,0))*(Matches[SITE OUT]=G$10),0))=0),0,1)),SUM(IF(--(_xlfn.UNIQUE(_xlfn._xlws.FILTER(Matches[REG],(Matches[TIMEBIN]=$B24),0))=0),0,1))+SUM(IF(--(_xlfn.UNIQUE(_xlfn._xlws.FILTER(Matches[REG],(Matches[TIME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0</v>
      </c>
      <c r="I24" s="18" t="str">
        <f t="shared" ca="1" si="1"/>
        <v>-</v>
      </c>
      <c r="J24" s="12"/>
      <c r="K24" s="8" cm="1">
        <f t="array" aca="1" ref="K24" ca="1">IF(K$10&lt;&gt;"",IF(K$10&lt;&gt;"All Locations",COUNTIFS(All[TIMEBIN],$B24,All[SITE],K$10),COUNTA(_xlfn._xlws.FILTER(All[TIMEBIN],All[TIMEBIN]=$B24,0))),"")</f>
        <v>3</v>
      </c>
      <c r="L24" s="10" cm="1">
        <f t="array" aca="1" ref="L24" ca="1">IF(K$11="From",SUM(IF(--(_xlfn.UNIQUE(_xlfn._xlws.FILTER(Matches[REG],(Matches[TIMEBIN]=$B24)*(Matches[SITE IN]=K$10),0))=0),0,1)),IF(K$11="To",SUM(IF(--(_xlfn.UNIQUE(_xlfn._xlws.FILTER(Matches[REG],(Matches[TIME OUT]&gt;=TIMEVALUE(LEFT($B24,5)))*(Matches[TIME OUT]&lt;TIMEVALUE(LEFT($B24,5))+TIME(0,15,0))*(Matches[SITE OUT]=K$10),0))=0),0,1)),SUM(IF(--(_xlfn.UNIQUE(_xlfn._xlws.FILTER(Matches[REG],(Matches[TIMEBIN]=$B24),0))=0),0,1))+SUM(IF(--(_xlfn.UNIQUE(_xlfn._xlws.FILTER(Matches[REG],(Matches[TIME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3</v>
      </c>
      <c r="M24" s="18">
        <f t="shared" ca="1" si="2"/>
        <v>1</v>
      </c>
      <c r="N24" s="12"/>
      <c r="O24" s="8" cm="1">
        <f t="array" aca="1" ref="O24" ca="1">IF(O$10&lt;&gt;"",IF(O$10&lt;&gt;"All Locations",COUNTIFS(All[TIMEBIN],$B24,All[SITE],O$10),COUNTA(_xlfn._xlws.FILTER(All[TIMEBIN],All[TIMEBIN]=$B24,0))),"")</f>
        <v>9</v>
      </c>
      <c r="P24" s="10" cm="1">
        <f t="array" aca="1" ref="P24" ca="1">IF(O$11="From",SUM(IF(--(_xlfn.UNIQUE(_xlfn._xlws.FILTER(Matches[REG],(Matches[TIMEBIN]=$B24)*(Matches[SITE IN]=O$10),0))=0),0,1)),IF(O$11="To",SUM(IF(--(_xlfn.UNIQUE(_xlfn._xlws.FILTER(Matches[REG],(Matches[TIME OUT]&gt;=TIMEVALUE(LEFT($B24,5)))*(Matches[TIME OUT]&lt;TIMEVALUE(LEFT($B24,5))+TIME(0,15,0))*(Matches[SITE OUT]=O$10),0))=0),0,1)),SUM(IF(--(_xlfn.UNIQUE(_xlfn._xlws.FILTER(Matches[REG],(Matches[TIMEBIN]=$B24),0))=0),0,1))+SUM(IF(--(_xlfn.UNIQUE(_xlfn._xlws.FILTER(Matches[REG],(Matches[TIME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9</v>
      </c>
      <c r="Q24" s="18">
        <f t="shared" ca="1" si="3"/>
        <v>1</v>
      </c>
      <c r="R24" s="12"/>
      <c r="S24" s="8" cm="1">
        <f t="array" aca="1" ref="S24" ca="1">IF(S$10&lt;&gt;"",IF(S$10&lt;&gt;"All Locations",COUNTIFS(All[TIMEBIN],$B24,All[SITE],S$10),COUNTA(_xlfn._xlws.FILTER(All[TIMEBIN],All[TIMEBIN]=$B24,0))),"")</f>
        <v>8</v>
      </c>
      <c r="T24" s="10" cm="1">
        <f t="array" aca="1" ref="T24" ca="1">IF(S$11="From",SUM(IF(--(_xlfn.UNIQUE(_xlfn._xlws.FILTER(Matches[REG],(Matches[TIMEBIN]=$B24)*(Matches[SITE IN]=S$10),0))=0),0,1)),IF(S$11="To",SUM(IF(--(_xlfn.UNIQUE(_xlfn._xlws.FILTER(Matches[REG],(Matches[TIME OUT]&gt;=TIMEVALUE(LEFT($B24,5)))*(Matches[TIME OUT]&lt;TIMEVALUE(LEFT($B24,5))+TIME(0,15,0))*(Matches[SITE OUT]=S$10),0))=0),0,1)),SUM(IF(--(_xlfn.UNIQUE(_xlfn._xlws.FILTER(Matches[REG],(Matches[TIMEBIN]=$B24),0))=0),0,1))+SUM(IF(--(_xlfn.UNIQUE(_xlfn._xlws.FILTER(Matches[REG],(Matches[TIME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8</v>
      </c>
      <c r="U24" s="18">
        <f t="shared" ca="1" si="4"/>
        <v>1</v>
      </c>
      <c r="V24" s="12"/>
      <c r="W24" s="8" cm="1">
        <f t="array" aca="1" ref="W24" ca="1">IF(W$10&lt;&gt;"",IF(W$10&lt;&gt;"All Locations",COUNTIFS(All[TIMEBIN],$B24,All[SITE],W$10),COUNTA(_xlfn._xlws.FILTER(All[TIMEBIN],All[TIMEBIN]=$B24,0))),"")</f>
        <v>11</v>
      </c>
      <c r="X24" s="10" cm="1">
        <f t="array" aca="1" ref="X24" ca="1">IF(W$11="From",SUM(IF(--(_xlfn.UNIQUE(_xlfn._xlws.FILTER(Matches[REG],(Matches[TIMEBIN]=$B24)*(Matches[SITE IN]=W$10),0))=0),0,1)),IF(W$11="To",SUM(IF(--(_xlfn.UNIQUE(_xlfn._xlws.FILTER(Matches[REG],(Matches[TIME OUT]&gt;=TIMEVALUE(LEFT($B24,5)))*(Matches[TIME OUT]&lt;TIMEVALUE(LEFT($B24,5))+TIME(0,15,0))*(Matches[SITE OUT]=W$10),0))=0),0,1)),SUM(IF(--(_xlfn.UNIQUE(_xlfn._xlws.FILTER(Matches[REG],(Matches[TIMEBIN]=$B24),0))=0),0,1))+SUM(IF(--(_xlfn.UNIQUE(_xlfn._xlws.FILTER(Matches[REG],(Matches[TIME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9</v>
      </c>
      <c r="Y24" s="18">
        <f t="shared" ca="1" si="5"/>
        <v>0.81818181818181823</v>
      </c>
      <c r="Z24" s="12"/>
      <c r="AA24" s="8" cm="1">
        <f t="array" aca="1" ref="AA24" ca="1">IF(AA$10&lt;&gt;"",IF(AA$10&lt;&gt;"All Locations",COUNTIFS(All[TIMEBIN],$B24,All[SITE],AA$10),COUNTA(_xlfn._xlws.FILTER(All[TIMEBIN],All[TIMEBIN]=$B24,0))),"")</f>
        <v>13</v>
      </c>
      <c r="AB24" s="10" cm="1">
        <f t="array" aca="1" ref="AB24" ca="1">IF(AA$11="From",SUM(IF(--(_xlfn.UNIQUE(_xlfn._xlws.FILTER(Matches[REG],(Matches[TIMEBIN]=$B24)*(Matches[SITE IN]=AA$10),0))=0),0,1)),IF(AA$11="To",SUM(IF(--(_xlfn.UNIQUE(_xlfn._xlws.FILTER(Matches[REG],(Matches[TIME OUT]&gt;=TIMEVALUE(LEFT($B24,5)))*(Matches[TIME OUT]&lt;TIMEVALUE(LEFT($B24,5))+TIME(0,15,0))*(Matches[SITE OUT]=AA$10),0))=0),0,1)),SUM(IF(--(_xlfn.UNIQUE(_xlfn._xlws.FILTER(Matches[REG],(Matches[TIMEBIN]=$B24),0))=0),0,1))+SUM(IF(--(_xlfn.UNIQUE(_xlfn._xlws.FILTER(Matches[REG],(Matches[TIME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13</v>
      </c>
      <c r="AC24" s="18">
        <f t="shared" ca="1" si="6"/>
        <v>1</v>
      </c>
      <c r="AD24" s="12"/>
      <c r="AE24" s="8" cm="1">
        <f t="array" aca="1" ref="AE24" ca="1">IF(AE$10&lt;&gt;"",IF(AE$10&lt;&gt;"All Locations",COUNTIFS(All[TIMEBIN],$B24,All[SITE],AE$10),COUNTA(_xlfn._xlws.FILTER(All[TIMEBIN],All[TIMEBIN]=$B24,0))),"")</f>
        <v>1</v>
      </c>
      <c r="AF24" s="10" cm="1">
        <f t="array" aca="1" ref="AF24" ca="1">IF(AE$11="From",SUM(IF(--(_xlfn.UNIQUE(_xlfn._xlws.FILTER(Matches[REG],(Matches[TIMEBIN]=$B24)*(Matches[SITE IN]=AE$10),0))=0),0,1)),IF(AE$11="To",SUM(IF(--(_xlfn.UNIQUE(_xlfn._xlws.FILTER(Matches[REG],(Matches[TIME OUT]&gt;=TIMEVALUE(LEFT($B24,5)))*(Matches[TIME OUT]&lt;TIMEVALUE(LEFT($B24,5))+TIME(0,15,0))*(Matches[SITE OUT]=AE$10),0))=0),0,1)),SUM(IF(--(_xlfn.UNIQUE(_xlfn._xlws.FILTER(Matches[REG],(Matches[TIMEBIN]=$B24),0))=0),0,1))+SUM(IF(--(_xlfn.UNIQUE(_xlfn._xlws.FILTER(Matches[REG],(Matches[TIME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1</v>
      </c>
      <c r="AG24" s="18">
        <f t="shared" ca="1" si="7"/>
        <v>1</v>
      </c>
      <c r="AH24" s="12"/>
      <c r="AI24" s="8" cm="1">
        <f t="array" aca="1" ref="AI24" ca="1">IF(AI$10&lt;&gt;"",IF(AI$10&lt;&gt;"All Locations",COUNTIFS(All[TIMEBIN],$B24,All[SITE],AI$10),COUNTA(_xlfn._xlws.FILTER(All[TIMEBIN],All[TIMEBIN]=$B24,0))),"")</f>
        <v>3</v>
      </c>
      <c r="AJ24" s="10" cm="1">
        <f t="array" aca="1" ref="AJ24" ca="1">IF(AI$11="From",SUM(IF(--(_xlfn.UNIQUE(_xlfn._xlws.FILTER(Matches[REG],(Matches[TIMEBIN]=$B24)*(Matches[SITE IN]=AI$10),0))=0),0,1)),IF(AI$11="To",SUM(IF(--(_xlfn.UNIQUE(_xlfn._xlws.FILTER(Matches[REG],(Matches[TIME OUT]&gt;=TIMEVALUE(LEFT($B24,5)))*(Matches[TIME OUT]&lt;TIMEVALUE(LEFT($B24,5))+TIME(0,15,0))*(Matches[SITE OUT]=AI$10),0))=0),0,1)),SUM(IF(--(_xlfn.UNIQUE(_xlfn._xlws.FILTER(Matches[REG],(Matches[TIMEBIN]=$B24),0))=0),0,1))+SUM(IF(--(_xlfn.UNIQUE(_xlfn._xlws.FILTER(Matches[REG],(Matches[TIME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3</v>
      </c>
      <c r="AK24" s="18">
        <f t="shared" ca="1" si="8"/>
        <v>1</v>
      </c>
      <c r="AL24" s="12"/>
      <c r="AM24" s="8" cm="1">
        <f t="array" aca="1" ref="AM24" ca="1">IF(AM$10&lt;&gt;"",IF(AM$10&lt;&gt;"All Locations",COUNTIFS(All[TIMEBIN],$B24,All[SITE],AM$10),COUNTA(_xlfn._xlws.FILTER(All[TIMEBIN],All[TIMEBIN]=$B24,0))),"")</f>
        <v>2</v>
      </c>
      <c r="AN24" s="10" cm="1">
        <f t="array" aca="1" ref="AN24" ca="1">IF(AM$11="From",SUM(IF(--(_xlfn.UNIQUE(_xlfn._xlws.FILTER(Matches[REG],(Matches[TIMEBIN]=$B24)*(Matches[SITE IN]=AM$10),0))=0),0,1)),IF(AM$11="To",SUM(IF(--(_xlfn.UNIQUE(_xlfn._xlws.FILTER(Matches[REG],(Matches[TIME OUT]&gt;=TIMEVALUE(LEFT($B24,5)))*(Matches[TIME OUT]&lt;TIMEVALUE(LEFT($B24,5))+TIME(0,15,0))*(Matches[SITE OUT]=AM$10),0))=0),0,1)),SUM(IF(--(_xlfn.UNIQUE(_xlfn._xlws.FILTER(Matches[REG],(Matches[TIMEBIN]=$B24),0))=0),0,1))+SUM(IF(--(_xlfn.UNIQUE(_xlfn._xlws.FILTER(Matches[REG],(Matches[TIME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2</v>
      </c>
      <c r="AO24" s="18">
        <f t="shared" ca="1" si="9"/>
        <v>1</v>
      </c>
      <c r="AP24" s="12"/>
      <c r="AQ24" s="8" cm="1">
        <f t="array" aca="1" ref="AQ24" ca="1">IF(AQ$10&lt;&gt;"",IF(AQ$10&lt;&gt;"All Locations",COUNTIFS(All[TIMEBIN],$B24,All[SITE],AQ$10),COUNTA(_xlfn._xlws.FILTER(All[TIMEBIN],All[TIMEBIN]=$B24,0))),"")</f>
        <v>1</v>
      </c>
      <c r="AR24" s="10" cm="1">
        <f t="array" aca="1" ref="AR24" ca="1">IF(AQ$11="From",SUM(IF(--(_xlfn.UNIQUE(_xlfn._xlws.FILTER(Matches[REG],(Matches[TIMEBIN]=$B24)*(Matches[SITE IN]=AQ$10),0))=0),0,1)),IF(AQ$11="To",SUM(IF(--(_xlfn.UNIQUE(_xlfn._xlws.FILTER(Matches[REG],(Matches[TIME OUT]&gt;=TIMEVALUE(LEFT($B24,5)))*(Matches[TIME OUT]&lt;TIMEVALUE(LEFT($B24,5))+TIME(0,15,0))*(Matches[SITE OUT]=AQ$10),0))=0),0,1)),SUM(IF(--(_xlfn.UNIQUE(_xlfn._xlws.FILTER(Matches[REG],(Matches[TIMEBIN]=$B24),0))=0),0,1))+SUM(IF(--(_xlfn.UNIQUE(_xlfn._xlws.FILTER(Matches[REG],(Matches[TIME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1</v>
      </c>
      <c r="AS24" s="18">
        <f t="shared" ca="1" si="10"/>
        <v>1</v>
      </c>
      <c r="AT24" s="12"/>
      <c r="AU24" s="8" cm="1">
        <f t="array" aca="1" ref="AU24" ca="1">IF(AU$10&lt;&gt;"",IF(AU$10&lt;&gt;"All Locations",COUNTIFS(All[TIMEBIN],$B24,All[SITE],AU$10),COUNTA(_xlfn._xlws.FILTER(All[TIMEBIN],All[TIMEBIN]=$B24,0))),"")</f>
        <v>69</v>
      </c>
      <c r="AV24" s="10" cm="1">
        <f t="array" aca="1" ref="AV24" ca="1">IF(AU$11="From",SUM(IF(--(_xlfn.UNIQUE(_xlfn._xlws.FILTER(Matches[REG],(Matches[TIMEBIN]=$B24)*(Matches[SITE IN]=AU$10),0))=0),0,1)),IF(AU$11="To",SUM(IF(--(_xlfn.UNIQUE(_xlfn._xlws.FILTER(Matches[REG],(Matches[TIME OUT]&gt;=TIMEVALUE(LEFT($B24,5)))*(Matches[TIME OUT]&lt;TIMEVALUE(LEFT($B24,5))+TIME(0,15,0))*(Matches[SITE OUT]=AU$10),0))=0),0,1)),SUM(IF(--(_xlfn.UNIQUE(_xlfn._xlws.FILTER(Matches[REG],(Matches[TIMEBIN]=$B24),0))=0),0,1))+SUM(IF(--(_xlfn.UNIQUE(_xlfn._xlws.FILTER(Matches[REG],(Matches[TIME OUT]&gt;=TIMEVALUE(LEFT($B24,5)))*(Matches[TIME OUT]&lt;TIMEVALUE(LEFT($B24,5))+TIME(0,15,0)),0))=0),0,1))))</f>
        <v>67</v>
      </c>
      <c r="AW24" s="18">
        <f t="shared" ca="1" si="11"/>
        <v>0.97101449275362317</v>
      </c>
    </row>
    <row r="25" spans="2:49">
      <c r="B25" s="7" t="str">
        <v>09:15 - 09:30</v>
      </c>
      <c r="C25" s="8" cm="1">
        <f t="array" aca="1" ref="C25" ca="1">IF(C$10&lt;&gt;"",IF(C$10&lt;&gt;"All Locations",COUNTIFS(All[TIMEBIN],$B25,All[SITE],C$10),COUNTA(_xlfn._xlws.FILTER(All[TIMEBIN],All[TIMEBIN]=$B25,0))),"")</f>
        <v>19</v>
      </c>
      <c r="D25" s="10" cm="1">
        <f t="array" aca="1" ref="D25" ca="1">IF(C$11="From",SUM(IF(--(_xlfn.UNIQUE(_xlfn._xlws.FILTER(Matches[REG],(Matches[TIMEBIN]=$B25)*(Matches[SITE IN]=C$10),0))=0),0,1)),IF(C$11="To",SUM(IF(--(_xlfn.UNIQUE(_xlfn._xlws.FILTER(Matches[REG],(Matches[TIME OUT]&gt;=TIMEVALUE(LEFT($B25,5)))*(Matches[TIME OUT]&lt;TIMEVALUE(LEFT($B25,5))+TIME(0,15,0))*(Matches[SITE OUT]=C$10),0))=0),0,1)),SUM(IF(--(_xlfn.UNIQUE(_xlfn._xlws.FILTER(Matches[REG],(Matches[TIMEBIN]=$B25),0))=0),0,1))+SUM(IF(--(_xlfn.UNIQUE(_xlfn._xlws.FILTER(Matches[REG],(Matches[TIME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18</v>
      </c>
      <c r="E25" s="18">
        <f t="shared" ref="E25:E47" ca="1" si="12">IFERROR(D25/C25,"-")</f>
        <v>0.94736842105263153</v>
      </c>
      <c r="F25" s="12"/>
      <c r="G25" s="8" cm="1">
        <f t="array" aca="1" ref="G25" ca="1">IF(G$10&lt;&gt;"",IF(G$10&lt;&gt;"All Locations",COUNTIFS(All[TIMEBIN],$B25,All[SITE],G$10),COUNTA(_xlfn._xlws.FILTER(All[TIMEBIN],All[TIMEBIN]=$B25,0))),"")</f>
        <v>0</v>
      </c>
      <c r="H25" s="10" cm="1">
        <f t="array" aca="1" ref="H25" ca="1">IF(G$11="From",SUM(IF(--(_xlfn.UNIQUE(_xlfn._xlws.FILTER(Matches[REG],(Matches[TIMEBIN]=$B25)*(Matches[SITE IN]=G$10),0))=0),0,1)),IF(G$11="To",SUM(IF(--(_xlfn.UNIQUE(_xlfn._xlws.FILTER(Matches[REG],(Matches[TIME OUT]&gt;=TIMEVALUE(LEFT($B25,5)))*(Matches[TIME OUT]&lt;TIMEVALUE(LEFT($B25,5))+TIME(0,15,0))*(Matches[SITE OUT]=G$10),0))=0),0,1)),SUM(IF(--(_xlfn.UNIQUE(_xlfn._xlws.FILTER(Matches[REG],(Matches[TIMEBIN]=$B25),0))=0),0,1))+SUM(IF(--(_xlfn.UNIQUE(_xlfn._xlws.FILTER(Matches[REG],(Matches[TIME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0</v>
      </c>
      <c r="I25" s="18" t="str">
        <f t="shared" ca="1" si="1"/>
        <v>-</v>
      </c>
      <c r="J25" s="12"/>
      <c r="K25" s="8" cm="1">
        <f t="array" aca="1" ref="K25" ca="1">IF(K$10&lt;&gt;"",IF(K$10&lt;&gt;"All Locations",COUNTIFS(All[TIMEBIN],$B25,All[SITE],K$10),COUNTA(_xlfn._xlws.FILTER(All[TIMEBIN],All[TIMEBIN]=$B25,0))),"")</f>
        <v>2</v>
      </c>
      <c r="L25" s="10" cm="1">
        <f t="array" aca="1" ref="L25" ca="1">IF(K$11="From",SUM(IF(--(_xlfn.UNIQUE(_xlfn._xlws.FILTER(Matches[REG],(Matches[TIMEBIN]=$B25)*(Matches[SITE IN]=K$10),0))=0),0,1)),IF(K$11="To",SUM(IF(--(_xlfn.UNIQUE(_xlfn._xlws.FILTER(Matches[REG],(Matches[TIME OUT]&gt;=TIMEVALUE(LEFT($B25,5)))*(Matches[TIME OUT]&lt;TIMEVALUE(LEFT($B25,5))+TIME(0,15,0))*(Matches[SITE OUT]=K$10),0))=0),0,1)),SUM(IF(--(_xlfn.UNIQUE(_xlfn._xlws.FILTER(Matches[REG],(Matches[TIMEBIN]=$B25),0))=0),0,1))+SUM(IF(--(_xlfn.UNIQUE(_xlfn._xlws.FILTER(Matches[REG],(Matches[TIME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2</v>
      </c>
      <c r="M25" s="18">
        <f t="shared" ca="1" si="2"/>
        <v>1</v>
      </c>
      <c r="N25" s="12"/>
      <c r="O25" s="8" cm="1">
        <f t="array" aca="1" ref="O25" ca="1">IF(O$10&lt;&gt;"",IF(O$10&lt;&gt;"All Locations",COUNTIFS(All[TIMEBIN],$B25,All[SITE],O$10),COUNTA(_xlfn._xlws.FILTER(All[TIMEBIN],All[TIMEBIN]=$B25,0))),"")</f>
        <v>9</v>
      </c>
      <c r="P25" s="10" cm="1">
        <f t="array" aca="1" ref="P25" ca="1">IF(O$11="From",SUM(IF(--(_xlfn.UNIQUE(_xlfn._xlws.FILTER(Matches[REG],(Matches[TIMEBIN]=$B25)*(Matches[SITE IN]=O$10),0))=0),0,1)),IF(O$11="To",SUM(IF(--(_xlfn.UNIQUE(_xlfn._xlws.FILTER(Matches[REG],(Matches[TIME OUT]&gt;=TIMEVALUE(LEFT($B25,5)))*(Matches[TIME OUT]&lt;TIMEVALUE(LEFT($B25,5))+TIME(0,15,0))*(Matches[SITE OUT]=O$10),0))=0),0,1)),SUM(IF(--(_xlfn.UNIQUE(_xlfn._xlws.FILTER(Matches[REG],(Matches[TIMEBIN]=$B25),0))=0),0,1))+SUM(IF(--(_xlfn.UNIQUE(_xlfn._xlws.FILTER(Matches[REG],(Matches[TIME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8</v>
      </c>
      <c r="Q25" s="18">
        <f t="shared" ca="1" si="3"/>
        <v>0.88888888888888884</v>
      </c>
      <c r="R25" s="12"/>
      <c r="S25" s="8" cm="1">
        <f t="array" aca="1" ref="S25" ca="1">IF(S$10&lt;&gt;"",IF(S$10&lt;&gt;"All Locations",COUNTIFS(All[TIMEBIN],$B25,All[SITE],S$10),COUNTA(_xlfn._xlws.FILTER(All[TIMEBIN],All[TIMEBIN]=$B25,0))),"")</f>
        <v>8</v>
      </c>
      <c r="T25" s="10" cm="1">
        <f t="array" aca="1" ref="T25" ca="1">IF(S$11="From",SUM(IF(--(_xlfn.UNIQUE(_xlfn._xlws.FILTER(Matches[REG],(Matches[TIMEBIN]=$B25)*(Matches[SITE IN]=S$10),0))=0),0,1)),IF(S$11="To",SUM(IF(--(_xlfn.UNIQUE(_xlfn._xlws.FILTER(Matches[REG],(Matches[TIME OUT]&gt;=TIMEVALUE(LEFT($B25,5)))*(Matches[TIME OUT]&lt;TIMEVALUE(LEFT($B25,5))+TIME(0,15,0))*(Matches[SITE OUT]=S$10),0))=0),0,1)),SUM(IF(--(_xlfn.UNIQUE(_xlfn._xlws.FILTER(Matches[REG],(Matches[TIMEBIN]=$B25),0))=0),0,1))+SUM(IF(--(_xlfn.UNIQUE(_xlfn._xlws.FILTER(Matches[REG],(Matches[TIME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8</v>
      </c>
      <c r="U25" s="18">
        <f t="shared" ca="1" si="4"/>
        <v>1</v>
      </c>
      <c r="V25" s="12"/>
      <c r="W25" s="8" cm="1">
        <f t="array" aca="1" ref="W25" ca="1">IF(W$10&lt;&gt;"",IF(W$10&lt;&gt;"All Locations",COUNTIFS(All[TIMEBIN],$B25,All[SITE],W$10),COUNTA(_xlfn._xlws.FILTER(All[TIMEBIN],All[TIMEBIN]=$B25,0))),"")</f>
        <v>6</v>
      </c>
      <c r="X25" s="10" cm="1">
        <f t="array" aca="1" ref="X25" ca="1">IF(W$11="From",SUM(IF(--(_xlfn.UNIQUE(_xlfn._xlws.FILTER(Matches[REG],(Matches[TIMEBIN]=$B25)*(Matches[SITE IN]=W$10),0))=0),0,1)),IF(W$11="To",SUM(IF(--(_xlfn.UNIQUE(_xlfn._xlws.FILTER(Matches[REG],(Matches[TIME OUT]&gt;=TIMEVALUE(LEFT($B25,5)))*(Matches[TIME OUT]&lt;TIMEVALUE(LEFT($B25,5))+TIME(0,15,0))*(Matches[SITE OUT]=W$10),0))=0),0,1)),SUM(IF(--(_xlfn.UNIQUE(_xlfn._xlws.FILTER(Matches[REG],(Matches[TIMEBIN]=$B25),0))=0),0,1))+SUM(IF(--(_xlfn.UNIQUE(_xlfn._xlws.FILTER(Matches[REG],(Matches[TIME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6</v>
      </c>
      <c r="Y25" s="18">
        <f t="shared" ca="1" si="5"/>
        <v>1</v>
      </c>
      <c r="Z25" s="12"/>
      <c r="AA25" s="8" cm="1">
        <f t="array" aca="1" ref="AA25" ca="1">IF(AA$10&lt;&gt;"",IF(AA$10&lt;&gt;"All Locations",COUNTIFS(All[TIMEBIN],$B25,All[SITE],AA$10),COUNTA(_xlfn._xlws.FILTER(All[TIMEBIN],All[TIMEBIN]=$B25,0))),"")</f>
        <v>9</v>
      </c>
      <c r="AB25" s="10" cm="1">
        <f t="array" aca="1" ref="AB25" ca="1">IF(AA$11="From",SUM(IF(--(_xlfn.UNIQUE(_xlfn._xlws.FILTER(Matches[REG],(Matches[TIMEBIN]=$B25)*(Matches[SITE IN]=AA$10),0))=0),0,1)),IF(AA$11="To",SUM(IF(--(_xlfn.UNIQUE(_xlfn._xlws.FILTER(Matches[REG],(Matches[TIME OUT]&gt;=TIMEVALUE(LEFT($B25,5)))*(Matches[TIME OUT]&lt;TIMEVALUE(LEFT($B25,5))+TIME(0,15,0))*(Matches[SITE OUT]=AA$10),0))=0),0,1)),SUM(IF(--(_xlfn.UNIQUE(_xlfn._xlws.FILTER(Matches[REG],(Matches[TIMEBIN]=$B25),0))=0),0,1))+SUM(IF(--(_xlfn.UNIQUE(_xlfn._xlws.FILTER(Matches[REG],(Matches[TIME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9</v>
      </c>
      <c r="AC25" s="18">
        <f t="shared" ca="1" si="6"/>
        <v>1</v>
      </c>
      <c r="AD25" s="12"/>
      <c r="AE25" s="8" cm="1">
        <f t="array" aca="1" ref="AE25" ca="1">IF(AE$10&lt;&gt;"",IF(AE$10&lt;&gt;"All Locations",COUNTIFS(All[TIMEBIN],$B25,All[SITE],AE$10),COUNTA(_xlfn._xlws.FILTER(All[TIMEBIN],All[TIMEBIN]=$B25,0))),"")</f>
        <v>0</v>
      </c>
      <c r="AF25" s="10" cm="1">
        <f t="array" aca="1" ref="AF25" ca="1">IF(AE$11="From",SUM(IF(--(_xlfn.UNIQUE(_xlfn._xlws.FILTER(Matches[REG],(Matches[TIMEBIN]=$B25)*(Matches[SITE IN]=AE$10),0))=0),0,1)),IF(AE$11="To",SUM(IF(--(_xlfn.UNIQUE(_xlfn._xlws.FILTER(Matches[REG],(Matches[TIME OUT]&gt;=TIMEVALUE(LEFT($B25,5)))*(Matches[TIME OUT]&lt;TIMEVALUE(LEFT($B25,5))+TIME(0,15,0))*(Matches[SITE OUT]=AE$10),0))=0),0,1)),SUM(IF(--(_xlfn.UNIQUE(_xlfn._xlws.FILTER(Matches[REG],(Matches[TIMEBIN]=$B25),0))=0),0,1))+SUM(IF(--(_xlfn.UNIQUE(_xlfn._xlws.FILTER(Matches[REG],(Matches[TIME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0</v>
      </c>
      <c r="AG25" s="18" t="str">
        <f t="shared" ca="1" si="7"/>
        <v>-</v>
      </c>
      <c r="AH25" s="12"/>
      <c r="AI25" s="8" cm="1">
        <f t="array" aca="1" ref="AI25" ca="1">IF(AI$10&lt;&gt;"",IF(AI$10&lt;&gt;"All Locations",COUNTIFS(All[TIMEBIN],$B25,All[SITE],AI$10),COUNTA(_xlfn._xlws.FILTER(All[TIMEBIN],All[TIMEBIN]=$B25,0))),"")</f>
        <v>4</v>
      </c>
      <c r="AJ25" s="10" cm="1">
        <f t="array" aca="1" ref="AJ25" ca="1">IF(AI$11="From",SUM(IF(--(_xlfn.UNIQUE(_xlfn._xlws.FILTER(Matches[REG],(Matches[TIMEBIN]=$B25)*(Matches[SITE IN]=AI$10),0))=0),0,1)),IF(AI$11="To",SUM(IF(--(_xlfn.UNIQUE(_xlfn._xlws.FILTER(Matches[REG],(Matches[TIME OUT]&gt;=TIMEVALUE(LEFT($B25,5)))*(Matches[TIME OUT]&lt;TIMEVALUE(LEFT($B25,5))+TIME(0,15,0))*(Matches[SITE OUT]=AI$10),0))=0),0,1)),SUM(IF(--(_xlfn.UNIQUE(_xlfn._xlws.FILTER(Matches[REG],(Matches[TIMEBIN]=$B25),0))=0),0,1))+SUM(IF(--(_xlfn.UNIQUE(_xlfn._xlws.FILTER(Matches[REG],(Matches[TIME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4</v>
      </c>
      <c r="AK25" s="18">
        <f t="shared" ca="1" si="8"/>
        <v>1</v>
      </c>
      <c r="AL25" s="12"/>
      <c r="AM25" s="8" cm="1">
        <f t="array" aca="1" ref="AM25" ca="1">IF(AM$10&lt;&gt;"",IF(AM$10&lt;&gt;"All Locations",COUNTIFS(All[TIMEBIN],$B25,All[SITE],AM$10),COUNTA(_xlfn._xlws.FILTER(All[TIMEBIN],All[TIMEBIN]=$B25,0))),"")</f>
        <v>4</v>
      </c>
      <c r="AN25" s="10" cm="1">
        <f t="array" aca="1" ref="AN25" ca="1">IF(AM$11="From",SUM(IF(--(_xlfn.UNIQUE(_xlfn._xlws.FILTER(Matches[REG],(Matches[TIMEBIN]=$B25)*(Matches[SITE IN]=AM$10),0))=0),0,1)),IF(AM$11="To",SUM(IF(--(_xlfn.UNIQUE(_xlfn._xlws.FILTER(Matches[REG],(Matches[TIME OUT]&gt;=TIMEVALUE(LEFT($B25,5)))*(Matches[TIME OUT]&lt;TIMEVALUE(LEFT($B25,5))+TIME(0,15,0))*(Matches[SITE OUT]=AM$10),0))=0),0,1)),SUM(IF(--(_xlfn.UNIQUE(_xlfn._xlws.FILTER(Matches[REG],(Matches[TIMEBIN]=$B25),0))=0),0,1))+SUM(IF(--(_xlfn.UNIQUE(_xlfn._xlws.FILTER(Matches[REG],(Matches[TIME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4</v>
      </c>
      <c r="AO25" s="18">
        <f t="shared" ca="1" si="9"/>
        <v>1</v>
      </c>
      <c r="AP25" s="12"/>
      <c r="AQ25" s="8" cm="1">
        <f t="array" aca="1" ref="AQ25" ca="1">IF(AQ$10&lt;&gt;"",IF(AQ$10&lt;&gt;"All Locations",COUNTIFS(All[TIMEBIN],$B25,All[SITE],AQ$10),COUNTA(_xlfn._xlws.FILTER(All[TIMEBIN],All[TIMEBIN]=$B25,0))),"")</f>
        <v>3</v>
      </c>
      <c r="AR25" s="10" cm="1">
        <f t="array" aca="1" ref="AR25" ca="1">IF(AQ$11="From",SUM(IF(--(_xlfn.UNIQUE(_xlfn._xlws.FILTER(Matches[REG],(Matches[TIMEBIN]=$B25)*(Matches[SITE IN]=AQ$10),0))=0),0,1)),IF(AQ$11="To",SUM(IF(--(_xlfn.UNIQUE(_xlfn._xlws.FILTER(Matches[REG],(Matches[TIME OUT]&gt;=TIMEVALUE(LEFT($B25,5)))*(Matches[TIME OUT]&lt;TIMEVALUE(LEFT($B25,5))+TIME(0,15,0))*(Matches[SITE OUT]=AQ$10),0))=0),0,1)),SUM(IF(--(_xlfn.UNIQUE(_xlfn._xlws.FILTER(Matches[REG],(Matches[TIMEBIN]=$B25),0))=0),0,1))+SUM(IF(--(_xlfn.UNIQUE(_xlfn._xlws.FILTER(Matches[REG],(Matches[TIME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3</v>
      </c>
      <c r="AS25" s="18">
        <f t="shared" ca="1" si="10"/>
        <v>1</v>
      </c>
      <c r="AT25" s="12"/>
      <c r="AU25" s="8" cm="1">
        <f t="array" aca="1" ref="AU25" ca="1">IF(AU$10&lt;&gt;"",IF(AU$10&lt;&gt;"All Locations",COUNTIFS(All[TIMEBIN],$B25,All[SITE],AU$10),COUNTA(_xlfn._xlws.FILTER(All[TIMEBIN],All[TIMEBIN]=$B25,0))),"")</f>
        <v>64</v>
      </c>
      <c r="AV25" s="10" cm="1">
        <f t="array" aca="1" ref="AV25" ca="1">IF(AU$11="From",SUM(IF(--(_xlfn.UNIQUE(_xlfn._xlws.FILTER(Matches[REG],(Matches[TIMEBIN]=$B25)*(Matches[SITE IN]=AU$10),0))=0),0,1)),IF(AU$11="To",SUM(IF(--(_xlfn.UNIQUE(_xlfn._xlws.FILTER(Matches[REG],(Matches[TIME OUT]&gt;=TIMEVALUE(LEFT($B25,5)))*(Matches[TIME OUT]&lt;TIMEVALUE(LEFT($B25,5))+TIME(0,15,0))*(Matches[SITE OUT]=AU$10),0))=0),0,1)),SUM(IF(--(_xlfn.UNIQUE(_xlfn._xlws.FILTER(Matches[REG],(Matches[TIMEBIN]=$B25),0))=0),0,1))+SUM(IF(--(_xlfn.UNIQUE(_xlfn._xlws.FILTER(Matches[REG],(Matches[TIME OUT]&gt;=TIMEVALUE(LEFT($B25,5)))*(Matches[TIME OUT]&lt;TIMEVALUE(LEFT($B25,5))+TIME(0,15,0)),0))=0),0,1))))</f>
        <v>62</v>
      </c>
      <c r="AW25" s="18">
        <f t="shared" ca="1" si="11"/>
        <v>0.96875</v>
      </c>
    </row>
    <row r="26" spans="2:49">
      <c r="B26" s="7" t="str">
        <v>09:30 - 09:45</v>
      </c>
      <c r="C26" s="8" cm="1">
        <f t="array" aca="1" ref="C26" ca="1">IF(C$10&lt;&gt;"",IF(C$10&lt;&gt;"All Locations",COUNTIFS(All[TIMEBIN],$B26,All[SITE],C$10),COUNTA(_xlfn._xlws.FILTER(All[TIMEBIN],All[TIMEBIN]=$B26,0))),"")</f>
        <v>21</v>
      </c>
      <c r="D26" s="10" cm="1">
        <f t="array" aca="1" ref="D26" ca="1">IF(C$11="From",SUM(IF(--(_xlfn.UNIQUE(_xlfn._xlws.FILTER(Matches[REG],(Matches[TIMEBIN]=$B26)*(Matches[SITE IN]=C$10),0))=0),0,1)),IF(C$11="To",SUM(IF(--(_xlfn.UNIQUE(_xlfn._xlws.FILTER(Matches[REG],(Matches[TIME OUT]&gt;=TIMEVALUE(LEFT($B26,5)))*(Matches[TIME OUT]&lt;TIMEVALUE(LEFT($B26,5))+TIME(0,15,0))*(Matches[SITE OUT]=C$10),0))=0),0,1)),SUM(IF(--(_xlfn.UNIQUE(_xlfn._xlws.FILTER(Matches[REG],(Matches[TIMEBIN]=$B26),0))=0),0,1))+SUM(IF(--(_xlfn.UNIQUE(_xlfn._xlws.FILTER(Matches[REG],(Matches[TIME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19</v>
      </c>
      <c r="E26" s="18">
        <f t="shared" ca="1" si="12"/>
        <v>0.90476190476190477</v>
      </c>
      <c r="F26" s="12"/>
      <c r="G26" s="8" cm="1">
        <f t="array" aca="1" ref="G26" ca="1">IF(G$10&lt;&gt;"",IF(G$10&lt;&gt;"All Locations",COUNTIFS(All[TIMEBIN],$B26,All[SITE],G$10),COUNTA(_xlfn._xlws.FILTER(All[TIMEBIN],All[TIMEBIN]=$B26,0))),"")</f>
        <v>0</v>
      </c>
      <c r="H26" s="10" cm="1">
        <f t="array" aca="1" ref="H26" ca="1">IF(G$11="From",SUM(IF(--(_xlfn.UNIQUE(_xlfn._xlws.FILTER(Matches[REG],(Matches[TIMEBIN]=$B26)*(Matches[SITE IN]=G$10),0))=0),0,1)),IF(G$11="To",SUM(IF(--(_xlfn.UNIQUE(_xlfn._xlws.FILTER(Matches[REG],(Matches[TIME OUT]&gt;=TIMEVALUE(LEFT($B26,5)))*(Matches[TIME OUT]&lt;TIMEVALUE(LEFT($B26,5))+TIME(0,15,0))*(Matches[SITE OUT]=G$10),0))=0),0,1)),SUM(IF(--(_xlfn.UNIQUE(_xlfn._xlws.FILTER(Matches[REG],(Matches[TIMEBIN]=$B26),0))=0),0,1))+SUM(IF(--(_xlfn.UNIQUE(_xlfn._xlws.FILTER(Matches[REG],(Matches[TIME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0</v>
      </c>
      <c r="I26" s="18" t="str">
        <f t="shared" ca="1" si="1"/>
        <v>-</v>
      </c>
      <c r="J26" s="12"/>
      <c r="K26" s="8" cm="1">
        <f t="array" aca="1" ref="K26" ca="1">IF(K$10&lt;&gt;"",IF(K$10&lt;&gt;"All Locations",COUNTIFS(All[TIMEBIN],$B26,All[SITE],K$10),COUNTA(_xlfn._xlws.FILTER(All[TIMEBIN],All[TIMEBIN]=$B26,0))),"")</f>
        <v>6</v>
      </c>
      <c r="L26" s="10" cm="1">
        <f t="array" aca="1" ref="L26" ca="1">IF(K$11="From",SUM(IF(--(_xlfn.UNIQUE(_xlfn._xlws.FILTER(Matches[REG],(Matches[TIMEBIN]=$B26)*(Matches[SITE IN]=K$10),0))=0),0,1)),IF(K$11="To",SUM(IF(--(_xlfn.UNIQUE(_xlfn._xlws.FILTER(Matches[REG],(Matches[TIME OUT]&gt;=TIMEVALUE(LEFT($B26,5)))*(Matches[TIME OUT]&lt;TIMEVALUE(LEFT($B26,5))+TIME(0,15,0))*(Matches[SITE OUT]=K$10),0))=0),0,1)),SUM(IF(--(_xlfn.UNIQUE(_xlfn._xlws.FILTER(Matches[REG],(Matches[TIMEBIN]=$B26),0))=0),0,1))+SUM(IF(--(_xlfn.UNIQUE(_xlfn._xlws.FILTER(Matches[REG],(Matches[TIME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6</v>
      </c>
      <c r="M26" s="18">
        <f t="shared" ca="1" si="2"/>
        <v>1</v>
      </c>
      <c r="N26" s="12"/>
      <c r="O26" s="8" cm="1">
        <f t="array" aca="1" ref="O26" ca="1">IF(O$10&lt;&gt;"",IF(O$10&lt;&gt;"All Locations",COUNTIFS(All[TIMEBIN],$B26,All[SITE],O$10),COUNTA(_xlfn._xlws.FILTER(All[TIMEBIN],All[TIMEBIN]=$B26,0))),"")</f>
        <v>12</v>
      </c>
      <c r="P26" s="10" cm="1">
        <f t="array" aca="1" ref="P26" ca="1">IF(O$11="From",SUM(IF(--(_xlfn.UNIQUE(_xlfn._xlws.FILTER(Matches[REG],(Matches[TIMEBIN]=$B26)*(Matches[SITE IN]=O$10),0))=0),0,1)),IF(O$11="To",SUM(IF(--(_xlfn.UNIQUE(_xlfn._xlws.FILTER(Matches[REG],(Matches[TIME OUT]&gt;=TIMEVALUE(LEFT($B26,5)))*(Matches[TIME OUT]&lt;TIMEVALUE(LEFT($B26,5))+TIME(0,15,0))*(Matches[SITE OUT]=O$10),0))=0),0,1)),SUM(IF(--(_xlfn.UNIQUE(_xlfn._xlws.FILTER(Matches[REG],(Matches[TIMEBIN]=$B26),0))=0),0,1))+SUM(IF(--(_xlfn.UNIQUE(_xlfn._xlws.FILTER(Matches[REG],(Matches[TIME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11</v>
      </c>
      <c r="Q26" s="18">
        <f t="shared" ca="1" si="3"/>
        <v>0.91666666666666663</v>
      </c>
      <c r="R26" s="12"/>
      <c r="S26" s="8" cm="1">
        <f t="array" aca="1" ref="S26" ca="1">IF(S$10&lt;&gt;"",IF(S$10&lt;&gt;"All Locations",COUNTIFS(All[TIMEBIN],$B26,All[SITE],S$10),COUNTA(_xlfn._xlws.FILTER(All[TIMEBIN],All[TIMEBIN]=$B26,0))),"")</f>
        <v>9</v>
      </c>
      <c r="T26" s="10" cm="1">
        <f t="array" aca="1" ref="T26" ca="1">IF(S$11="From",SUM(IF(--(_xlfn.UNIQUE(_xlfn._xlws.FILTER(Matches[REG],(Matches[TIMEBIN]=$B26)*(Matches[SITE IN]=S$10),0))=0),0,1)),IF(S$11="To",SUM(IF(--(_xlfn.UNIQUE(_xlfn._xlws.FILTER(Matches[REG],(Matches[TIME OUT]&gt;=TIMEVALUE(LEFT($B26,5)))*(Matches[TIME OUT]&lt;TIMEVALUE(LEFT($B26,5))+TIME(0,15,0))*(Matches[SITE OUT]=S$10),0))=0),0,1)),SUM(IF(--(_xlfn.UNIQUE(_xlfn._xlws.FILTER(Matches[REG],(Matches[TIMEBIN]=$B26),0))=0),0,1))+SUM(IF(--(_xlfn.UNIQUE(_xlfn._xlws.FILTER(Matches[REG],(Matches[TIME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9</v>
      </c>
      <c r="U26" s="18">
        <f t="shared" ca="1" si="4"/>
        <v>1</v>
      </c>
      <c r="V26" s="12"/>
      <c r="W26" s="8" cm="1">
        <f t="array" aca="1" ref="W26" ca="1">IF(W$10&lt;&gt;"",IF(W$10&lt;&gt;"All Locations",COUNTIFS(All[TIMEBIN],$B26,All[SITE],W$10),COUNTA(_xlfn._xlws.FILTER(All[TIMEBIN],All[TIMEBIN]=$B26,0))),"")</f>
        <v>13</v>
      </c>
      <c r="X26" s="10" cm="1">
        <f t="array" aca="1" ref="X26" ca="1">IF(W$11="From",SUM(IF(--(_xlfn.UNIQUE(_xlfn._xlws.FILTER(Matches[REG],(Matches[TIMEBIN]=$B26)*(Matches[SITE IN]=W$10),0))=0),0,1)),IF(W$11="To",SUM(IF(--(_xlfn.UNIQUE(_xlfn._xlws.FILTER(Matches[REG],(Matches[TIME OUT]&gt;=TIMEVALUE(LEFT($B26,5)))*(Matches[TIME OUT]&lt;TIMEVALUE(LEFT($B26,5))+TIME(0,15,0))*(Matches[SITE OUT]=W$10),0))=0),0,1)),SUM(IF(--(_xlfn.UNIQUE(_xlfn._xlws.FILTER(Matches[REG],(Matches[TIMEBIN]=$B26),0))=0),0,1))+SUM(IF(--(_xlfn.UNIQUE(_xlfn._xlws.FILTER(Matches[REG],(Matches[TIME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12</v>
      </c>
      <c r="Y26" s="18">
        <f t="shared" ca="1" si="5"/>
        <v>0.92307692307692313</v>
      </c>
      <c r="Z26" s="12"/>
      <c r="AA26" s="8" cm="1">
        <f t="array" aca="1" ref="AA26" ca="1">IF(AA$10&lt;&gt;"",IF(AA$10&lt;&gt;"All Locations",COUNTIFS(All[TIMEBIN],$B26,All[SITE],AA$10),COUNTA(_xlfn._xlws.FILTER(All[TIMEBIN],All[TIMEBIN]=$B26,0))),"")</f>
        <v>15</v>
      </c>
      <c r="AB26" s="10" cm="1">
        <f t="array" aca="1" ref="AB26" ca="1">IF(AA$11="From",SUM(IF(--(_xlfn.UNIQUE(_xlfn._xlws.FILTER(Matches[REG],(Matches[TIMEBIN]=$B26)*(Matches[SITE IN]=AA$10),0))=0),0,1)),IF(AA$11="To",SUM(IF(--(_xlfn.UNIQUE(_xlfn._xlws.FILTER(Matches[REG],(Matches[TIME OUT]&gt;=TIMEVALUE(LEFT($B26,5)))*(Matches[TIME OUT]&lt;TIMEVALUE(LEFT($B26,5))+TIME(0,15,0))*(Matches[SITE OUT]=AA$10),0))=0),0,1)),SUM(IF(--(_xlfn.UNIQUE(_xlfn._xlws.FILTER(Matches[REG],(Matches[TIMEBIN]=$B26),0))=0),0,1))+SUM(IF(--(_xlfn.UNIQUE(_xlfn._xlws.FILTER(Matches[REG],(Matches[TIME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14</v>
      </c>
      <c r="AC26" s="18">
        <f t="shared" ca="1" si="6"/>
        <v>0.93333333333333335</v>
      </c>
      <c r="AD26" s="12"/>
      <c r="AE26" s="8" cm="1">
        <f t="array" aca="1" ref="AE26" ca="1">IF(AE$10&lt;&gt;"",IF(AE$10&lt;&gt;"All Locations",COUNTIFS(All[TIMEBIN],$B26,All[SITE],AE$10),COUNTA(_xlfn._xlws.FILTER(All[TIMEBIN],All[TIMEBIN]=$B26,0))),"")</f>
        <v>0</v>
      </c>
      <c r="AF26" s="10" cm="1">
        <f t="array" aca="1" ref="AF26" ca="1">IF(AE$11="From",SUM(IF(--(_xlfn.UNIQUE(_xlfn._xlws.FILTER(Matches[REG],(Matches[TIMEBIN]=$B26)*(Matches[SITE IN]=AE$10),0))=0),0,1)),IF(AE$11="To",SUM(IF(--(_xlfn.UNIQUE(_xlfn._xlws.FILTER(Matches[REG],(Matches[TIME OUT]&gt;=TIMEVALUE(LEFT($B26,5)))*(Matches[TIME OUT]&lt;TIMEVALUE(LEFT($B26,5))+TIME(0,15,0))*(Matches[SITE OUT]=AE$10),0))=0),0,1)),SUM(IF(--(_xlfn.UNIQUE(_xlfn._xlws.FILTER(Matches[REG],(Matches[TIMEBIN]=$B26),0))=0),0,1))+SUM(IF(--(_xlfn.UNIQUE(_xlfn._xlws.FILTER(Matches[REG],(Matches[TIME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0</v>
      </c>
      <c r="AG26" s="18" t="str">
        <f t="shared" ca="1" si="7"/>
        <v>-</v>
      </c>
      <c r="AH26" s="12"/>
      <c r="AI26" s="8" cm="1">
        <f t="array" aca="1" ref="AI26" ca="1">IF(AI$10&lt;&gt;"",IF(AI$10&lt;&gt;"All Locations",COUNTIFS(All[TIMEBIN],$B26,All[SITE],AI$10),COUNTA(_xlfn._xlws.FILTER(All[TIMEBIN],All[TIMEBIN]=$B26,0))),"")</f>
        <v>4</v>
      </c>
      <c r="AJ26" s="10" cm="1">
        <f t="array" aca="1" ref="AJ26" ca="1">IF(AI$11="From",SUM(IF(--(_xlfn.UNIQUE(_xlfn._xlws.FILTER(Matches[REG],(Matches[TIMEBIN]=$B26)*(Matches[SITE IN]=AI$10),0))=0),0,1)),IF(AI$11="To",SUM(IF(--(_xlfn.UNIQUE(_xlfn._xlws.FILTER(Matches[REG],(Matches[TIME OUT]&gt;=TIMEVALUE(LEFT($B26,5)))*(Matches[TIME OUT]&lt;TIMEVALUE(LEFT($B26,5))+TIME(0,15,0))*(Matches[SITE OUT]=AI$10),0))=0),0,1)),SUM(IF(--(_xlfn.UNIQUE(_xlfn._xlws.FILTER(Matches[REG],(Matches[TIMEBIN]=$B26),0))=0),0,1))+SUM(IF(--(_xlfn.UNIQUE(_xlfn._xlws.FILTER(Matches[REG],(Matches[TIME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4</v>
      </c>
      <c r="AK26" s="18">
        <f t="shared" ca="1" si="8"/>
        <v>1</v>
      </c>
      <c r="AL26" s="12"/>
      <c r="AM26" s="8" cm="1">
        <f t="array" aca="1" ref="AM26" ca="1">IF(AM$10&lt;&gt;"",IF(AM$10&lt;&gt;"All Locations",COUNTIFS(All[TIMEBIN],$B26,All[SITE],AM$10),COUNTA(_xlfn._xlws.FILTER(All[TIMEBIN],All[TIMEBIN]=$B26,0))),"")</f>
        <v>4</v>
      </c>
      <c r="AN26" s="10" cm="1">
        <f t="array" aca="1" ref="AN26" ca="1">IF(AM$11="From",SUM(IF(--(_xlfn.UNIQUE(_xlfn._xlws.FILTER(Matches[REG],(Matches[TIMEBIN]=$B26)*(Matches[SITE IN]=AM$10),0))=0),0,1)),IF(AM$11="To",SUM(IF(--(_xlfn.UNIQUE(_xlfn._xlws.FILTER(Matches[REG],(Matches[TIME OUT]&gt;=TIMEVALUE(LEFT($B26,5)))*(Matches[TIME OUT]&lt;TIMEVALUE(LEFT($B26,5))+TIME(0,15,0))*(Matches[SITE OUT]=AM$10),0))=0),0,1)),SUM(IF(--(_xlfn.UNIQUE(_xlfn._xlws.FILTER(Matches[REG],(Matches[TIMEBIN]=$B26),0))=0),0,1))+SUM(IF(--(_xlfn.UNIQUE(_xlfn._xlws.FILTER(Matches[REG],(Matches[TIME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4</v>
      </c>
      <c r="AO26" s="18">
        <f t="shared" ca="1" si="9"/>
        <v>1</v>
      </c>
      <c r="AP26" s="12"/>
      <c r="AQ26" s="8" cm="1">
        <f t="array" aca="1" ref="AQ26" ca="1">IF(AQ$10&lt;&gt;"",IF(AQ$10&lt;&gt;"All Locations",COUNTIFS(All[TIMEBIN],$B26,All[SITE],AQ$10),COUNTA(_xlfn._xlws.FILTER(All[TIMEBIN],All[TIMEBIN]=$B26,0))),"")</f>
        <v>2</v>
      </c>
      <c r="AR26" s="10" cm="1">
        <f t="array" aca="1" ref="AR26" ca="1">IF(AQ$11="From",SUM(IF(--(_xlfn.UNIQUE(_xlfn._xlws.FILTER(Matches[REG],(Matches[TIMEBIN]=$B26)*(Matches[SITE IN]=AQ$10),0))=0),0,1)),IF(AQ$11="To",SUM(IF(--(_xlfn.UNIQUE(_xlfn._xlws.FILTER(Matches[REG],(Matches[TIME OUT]&gt;=TIMEVALUE(LEFT($B26,5)))*(Matches[TIME OUT]&lt;TIMEVALUE(LEFT($B26,5))+TIME(0,15,0))*(Matches[SITE OUT]=AQ$10),0))=0),0,1)),SUM(IF(--(_xlfn.UNIQUE(_xlfn._xlws.FILTER(Matches[REG],(Matches[TIMEBIN]=$B26),0))=0),0,1))+SUM(IF(--(_xlfn.UNIQUE(_xlfn._xlws.FILTER(Matches[REG],(Matches[TIME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2</v>
      </c>
      <c r="AS26" s="18">
        <f t="shared" ca="1" si="10"/>
        <v>1</v>
      </c>
      <c r="AT26" s="12"/>
      <c r="AU26" s="8" cm="1">
        <f t="array" aca="1" ref="AU26" ca="1">IF(AU$10&lt;&gt;"",IF(AU$10&lt;&gt;"All Locations",COUNTIFS(All[TIMEBIN],$B26,All[SITE],AU$10),COUNTA(_xlfn._xlws.FILTER(All[TIMEBIN],All[TIMEBIN]=$B26,0))),"")</f>
        <v>86</v>
      </c>
      <c r="AV26" s="10" cm="1">
        <f t="array" aca="1" ref="AV26" ca="1">IF(AU$11="From",SUM(IF(--(_xlfn.UNIQUE(_xlfn._xlws.FILTER(Matches[REG],(Matches[TIMEBIN]=$B26)*(Matches[SITE IN]=AU$10),0))=0),0,1)),IF(AU$11="To",SUM(IF(--(_xlfn.UNIQUE(_xlfn._xlws.FILTER(Matches[REG],(Matches[TIME OUT]&gt;=TIMEVALUE(LEFT($B26,5)))*(Matches[TIME OUT]&lt;TIMEVALUE(LEFT($B26,5))+TIME(0,15,0))*(Matches[SITE OUT]=AU$10),0))=0),0,1)),SUM(IF(--(_xlfn.UNIQUE(_xlfn._xlws.FILTER(Matches[REG],(Matches[TIMEBIN]=$B26),0))=0),0,1))+SUM(IF(--(_xlfn.UNIQUE(_xlfn._xlws.FILTER(Matches[REG],(Matches[TIME OUT]&gt;=TIMEVALUE(LEFT($B26,5)))*(Matches[TIME OUT]&lt;TIMEVALUE(LEFT($B26,5))+TIME(0,15,0)),0))=0),0,1))))</f>
        <v>81</v>
      </c>
      <c r="AW26" s="18">
        <f t="shared" ca="1" si="11"/>
        <v>0.94186046511627908</v>
      </c>
    </row>
    <row r="27" spans="2:49">
      <c r="B27" s="7" t="str">
        <v>09:45 - 10:00</v>
      </c>
      <c r="C27" s="8" cm="1">
        <f t="array" aca="1" ref="C27" ca="1">IF(C$10&lt;&gt;"",IF(C$10&lt;&gt;"All Locations",COUNTIFS(All[TIMEBIN],$B27,All[SITE],C$10),COUNTA(_xlfn._xlws.FILTER(All[TIMEBIN],All[TIMEBIN]=$B27,0))),"")</f>
        <v>27</v>
      </c>
      <c r="D27" s="10" cm="1">
        <f t="array" aca="1" ref="D27" ca="1">IF(C$11="From",SUM(IF(--(_xlfn.UNIQUE(_xlfn._xlws.FILTER(Matches[REG],(Matches[TIMEBIN]=$B27)*(Matches[SITE IN]=C$10),0))=0),0,1)),IF(C$11="To",SUM(IF(--(_xlfn.UNIQUE(_xlfn._xlws.FILTER(Matches[REG],(Matches[TIME OUT]&gt;=TIMEVALUE(LEFT($B27,5)))*(Matches[TIME OUT]&lt;TIMEVALUE(LEFT($B27,5))+TIME(0,15,0))*(Matches[SITE OUT]=C$10),0))=0),0,1)),SUM(IF(--(_xlfn.UNIQUE(_xlfn._xlws.FILTER(Matches[REG],(Matches[TIMEBIN]=$B27),0))=0),0,1))+SUM(IF(--(_xlfn.UNIQUE(_xlfn._xlws.FILTER(Matches[REG],(Matches[TIME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26</v>
      </c>
      <c r="E27" s="18">
        <f t="shared" ca="1" si="12"/>
        <v>0.96296296296296291</v>
      </c>
      <c r="F27" s="12"/>
      <c r="G27" s="8" cm="1">
        <f t="array" aca="1" ref="G27" ca="1">IF(G$10&lt;&gt;"",IF(G$10&lt;&gt;"All Locations",COUNTIFS(All[TIMEBIN],$B27,All[SITE],G$10),COUNTA(_xlfn._xlws.FILTER(All[TIMEBIN],All[TIMEBIN]=$B27,0))),"")</f>
        <v>0</v>
      </c>
      <c r="H27" s="10" cm="1">
        <f t="array" aca="1" ref="H27" ca="1">IF(G$11="From",SUM(IF(--(_xlfn.UNIQUE(_xlfn._xlws.FILTER(Matches[REG],(Matches[TIMEBIN]=$B27)*(Matches[SITE IN]=G$10),0))=0),0,1)),IF(G$11="To",SUM(IF(--(_xlfn.UNIQUE(_xlfn._xlws.FILTER(Matches[REG],(Matches[TIME OUT]&gt;=TIMEVALUE(LEFT($B27,5)))*(Matches[TIME OUT]&lt;TIMEVALUE(LEFT($B27,5))+TIME(0,15,0))*(Matches[SITE OUT]=G$10),0))=0),0,1)),SUM(IF(--(_xlfn.UNIQUE(_xlfn._xlws.FILTER(Matches[REG],(Matches[TIMEBIN]=$B27),0))=0),0,1))+SUM(IF(--(_xlfn.UNIQUE(_xlfn._xlws.FILTER(Matches[REG],(Matches[TIME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0</v>
      </c>
      <c r="I27" s="18" t="str">
        <f t="shared" ca="1" si="1"/>
        <v>-</v>
      </c>
      <c r="J27" s="12"/>
      <c r="K27" s="8" cm="1">
        <f t="array" aca="1" ref="K27" ca="1">IF(K$10&lt;&gt;"",IF(K$10&lt;&gt;"All Locations",COUNTIFS(All[TIMEBIN],$B27,All[SITE],K$10),COUNTA(_xlfn._xlws.FILTER(All[TIMEBIN],All[TIMEBIN]=$B27,0))),"")</f>
        <v>5</v>
      </c>
      <c r="L27" s="10" cm="1">
        <f t="array" aca="1" ref="L27" ca="1">IF(K$11="From",SUM(IF(--(_xlfn.UNIQUE(_xlfn._xlws.FILTER(Matches[REG],(Matches[TIMEBIN]=$B27)*(Matches[SITE IN]=K$10),0))=0),0,1)),IF(K$11="To",SUM(IF(--(_xlfn.UNIQUE(_xlfn._xlws.FILTER(Matches[REG],(Matches[TIME OUT]&gt;=TIMEVALUE(LEFT($B27,5)))*(Matches[TIME OUT]&lt;TIMEVALUE(LEFT($B27,5))+TIME(0,15,0))*(Matches[SITE OUT]=K$10),0))=0),0,1)),SUM(IF(--(_xlfn.UNIQUE(_xlfn._xlws.FILTER(Matches[REG],(Matches[TIMEBIN]=$B27),0))=0),0,1))+SUM(IF(--(_xlfn.UNIQUE(_xlfn._xlws.FILTER(Matches[REG],(Matches[TIME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5</v>
      </c>
      <c r="M27" s="18">
        <f t="shared" ca="1" si="2"/>
        <v>1</v>
      </c>
      <c r="N27" s="12"/>
      <c r="O27" s="8" cm="1">
        <f t="array" aca="1" ref="O27" ca="1">IF(O$10&lt;&gt;"",IF(O$10&lt;&gt;"All Locations",COUNTIFS(All[TIMEBIN],$B27,All[SITE],O$10),COUNTA(_xlfn._xlws.FILTER(All[TIMEBIN],All[TIMEBIN]=$B27,0))),"")</f>
        <v>8</v>
      </c>
      <c r="P27" s="10" cm="1">
        <f t="array" aca="1" ref="P27" ca="1">IF(O$11="From",SUM(IF(--(_xlfn.UNIQUE(_xlfn._xlws.FILTER(Matches[REG],(Matches[TIMEBIN]=$B27)*(Matches[SITE IN]=O$10),0))=0),0,1)),IF(O$11="To",SUM(IF(--(_xlfn.UNIQUE(_xlfn._xlws.FILTER(Matches[REG],(Matches[TIME OUT]&gt;=TIMEVALUE(LEFT($B27,5)))*(Matches[TIME OUT]&lt;TIMEVALUE(LEFT($B27,5))+TIME(0,15,0))*(Matches[SITE OUT]=O$10),0))=0),0,1)),SUM(IF(--(_xlfn.UNIQUE(_xlfn._xlws.FILTER(Matches[REG],(Matches[TIMEBIN]=$B27),0))=0),0,1))+SUM(IF(--(_xlfn.UNIQUE(_xlfn._xlws.FILTER(Matches[REG],(Matches[TIME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8</v>
      </c>
      <c r="Q27" s="18">
        <f t="shared" ca="1" si="3"/>
        <v>1</v>
      </c>
      <c r="R27" s="12"/>
      <c r="S27" s="8" cm="1">
        <f t="array" aca="1" ref="S27" ca="1">IF(S$10&lt;&gt;"",IF(S$10&lt;&gt;"All Locations",COUNTIFS(All[TIMEBIN],$B27,All[SITE],S$10),COUNTA(_xlfn._xlws.FILTER(All[TIMEBIN],All[TIMEBIN]=$B27,0))),"")</f>
        <v>8</v>
      </c>
      <c r="T27" s="10" cm="1">
        <f t="array" aca="1" ref="T27" ca="1">IF(S$11="From",SUM(IF(--(_xlfn.UNIQUE(_xlfn._xlws.FILTER(Matches[REG],(Matches[TIMEBIN]=$B27)*(Matches[SITE IN]=S$10),0))=0),0,1)),IF(S$11="To",SUM(IF(--(_xlfn.UNIQUE(_xlfn._xlws.FILTER(Matches[REG],(Matches[TIME OUT]&gt;=TIMEVALUE(LEFT($B27,5)))*(Matches[TIME OUT]&lt;TIMEVALUE(LEFT($B27,5))+TIME(0,15,0))*(Matches[SITE OUT]=S$10),0))=0),0,1)),SUM(IF(--(_xlfn.UNIQUE(_xlfn._xlws.FILTER(Matches[REG],(Matches[TIMEBIN]=$B27),0))=0),0,1))+SUM(IF(--(_xlfn.UNIQUE(_xlfn._xlws.FILTER(Matches[REG],(Matches[TIME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8</v>
      </c>
      <c r="U27" s="18">
        <f t="shared" ca="1" si="4"/>
        <v>1</v>
      </c>
      <c r="V27" s="12"/>
      <c r="W27" s="8" cm="1">
        <f t="array" aca="1" ref="W27" ca="1">IF(W$10&lt;&gt;"",IF(W$10&lt;&gt;"All Locations",COUNTIFS(All[TIMEBIN],$B27,All[SITE],W$10),COUNTA(_xlfn._xlws.FILTER(All[TIMEBIN],All[TIMEBIN]=$B27,0))),"")</f>
        <v>14</v>
      </c>
      <c r="X27" s="10" cm="1">
        <f t="array" aca="1" ref="X27" ca="1">IF(W$11="From",SUM(IF(--(_xlfn.UNIQUE(_xlfn._xlws.FILTER(Matches[REG],(Matches[TIMEBIN]=$B27)*(Matches[SITE IN]=W$10),0))=0),0,1)),IF(W$11="To",SUM(IF(--(_xlfn.UNIQUE(_xlfn._xlws.FILTER(Matches[REG],(Matches[TIME OUT]&gt;=TIMEVALUE(LEFT($B27,5)))*(Matches[TIME OUT]&lt;TIMEVALUE(LEFT($B27,5))+TIME(0,15,0))*(Matches[SITE OUT]=W$10),0))=0),0,1)),SUM(IF(--(_xlfn.UNIQUE(_xlfn._xlws.FILTER(Matches[REG],(Matches[TIMEBIN]=$B27),0))=0),0,1))+SUM(IF(--(_xlfn.UNIQUE(_xlfn._xlws.FILTER(Matches[REG],(Matches[TIME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14</v>
      </c>
      <c r="Y27" s="18">
        <f t="shared" ca="1" si="5"/>
        <v>1</v>
      </c>
      <c r="Z27" s="12"/>
      <c r="AA27" s="8" cm="1">
        <f t="array" aca="1" ref="AA27" ca="1">IF(AA$10&lt;&gt;"",IF(AA$10&lt;&gt;"All Locations",COUNTIFS(All[TIMEBIN],$B27,All[SITE],AA$10),COUNTA(_xlfn._xlws.FILTER(All[TIMEBIN],All[TIMEBIN]=$B27,0))),"")</f>
        <v>12</v>
      </c>
      <c r="AB27" s="10" cm="1">
        <f t="array" aca="1" ref="AB27" ca="1">IF(AA$11="From",SUM(IF(--(_xlfn.UNIQUE(_xlfn._xlws.FILTER(Matches[REG],(Matches[TIMEBIN]=$B27)*(Matches[SITE IN]=AA$10),0))=0),0,1)),IF(AA$11="To",SUM(IF(--(_xlfn.UNIQUE(_xlfn._xlws.FILTER(Matches[REG],(Matches[TIME OUT]&gt;=TIMEVALUE(LEFT($B27,5)))*(Matches[TIME OUT]&lt;TIMEVALUE(LEFT($B27,5))+TIME(0,15,0))*(Matches[SITE OUT]=AA$10),0))=0),0,1)),SUM(IF(--(_xlfn.UNIQUE(_xlfn._xlws.FILTER(Matches[REG],(Matches[TIMEBIN]=$B27),0))=0),0,1))+SUM(IF(--(_xlfn.UNIQUE(_xlfn._xlws.FILTER(Matches[REG],(Matches[TIME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9</v>
      </c>
      <c r="AC27" s="18">
        <f t="shared" ca="1" si="6"/>
        <v>0.75</v>
      </c>
      <c r="AD27" s="12"/>
      <c r="AE27" s="8" cm="1">
        <f t="array" aca="1" ref="AE27" ca="1">IF(AE$10&lt;&gt;"",IF(AE$10&lt;&gt;"All Locations",COUNTIFS(All[TIMEBIN],$B27,All[SITE],AE$10),COUNTA(_xlfn._xlws.FILTER(All[TIMEBIN],All[TIMEBIN]=$B27,0))),"")</f>
        <v>0</v>
      </c>
      <c r="AF27" s="10" cm="1">
        <f t="array" aca="1" ref="AF27" ca="1">IF(AE$11="From",SUM(IF(--(_xlfn.UNIQUE(_xlfn._xlws.FILTER(Matches[REG],(Matches[TIMEBIN]=$B27)*(Matches[SITE IN]=AE$10),0))=0),0,1)),IF(AE$11="To",SUM(IF(--(_xlfn.UNIQUE(_xlfn._xlws.FILTER(Matches[REG],(Matches[TIME OUT]&gt;=TIMEVALUE(LEFT($B27,5)))*(Matches[TIME OUT]&lt;TIMEVALUE(LEFT($B27,5))+TIME(0,15,0))*(Matches[SITE OUT]=AE$10),0))=0),0,1)),SUM(IF(--(_xlfn.UNIQUE(_xlfn._xlws.FILTER(Matches[REG],(Matches[TIMEBIN]=$B27),0))=0),0,1))+SUM(IF(--(_xlfn.UNIQUE(_xlfn._xlws.FILTER(Matches[REG],(Matches[TIME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0</v>
      </c>
      <c r="AG27" s="18" t="str">
        <f t="shared" ca="1" si="7"/>
        <v>-</v>
      </c>
      <c r="AH27" s="12"/>
      <c r="AI27" s="8" cm="1">
        <f t="array" aca="1" ref="AI27" ca="1">IF(AI$10&lt;&gt;"",IF(AI$10&lt;&gt;"All Locations",COUNTIFS(All[TIMEBIN],$B27,All[SITE],AI$10),COUNTA(_xlfn._xlws.FILTER(All[TIMEBIN],All[TIMEBIN]=$B27,0))),"")</f>
        <v>4</v>
      </c>
      <c r="AJ27" s="10" cm="1">
        <f t="array" aca="1" ref="AJ27" ca="1">IF(AI$11="From",SUM(IF(--(_xlfn.UNIQUE(_xlfn._xlws.FILTER(Matches[REG],(Matches[TIMEBIN]=$B27)*(Matches[SITE IN]=AI$10),0))=0),0,1)),IF(AI$11="To",SUM(IF(--(_xlfn.UNIQUE(_xlfn._xlws.FILTER(Matches[REG],(Matches[TIME OUT]&gt;=TIMEVALUE(LEFT($B27,5)))*(Matches[TIME OUT]&lt;TIMEVALUE(LEFT($B27,5))+TIME(0,15,0))*(Matches[SITE OUT]=AI$10),0))=0),0,1)),SUM(IF(--(_xlfn.UNIQUE(_xlfn._xlws.FILTER(Matches[REG],(Matches[TIMEBIN]=$B27),0))=0),0,1))+SUM(IF(--(_xlfn.UNIQUE(_xlfn._xlws.FILTER(Matches[REG],(Matches[TIME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4</v>
      </c>
      <c r="AK27" s="18">
        <f t="shared" ca="1" si="8"/>
        <v>1</v>
      </c>
      <c r="AL27" s="12"/>
      <c r="AM27" s="8" cm="1">
        <f t="array" aca="1" ref="AM27" ca="1">IF(AM$10&lt;&gt;"",IF(AM$10&lt;&gt;"All Locations",COUNTIFS(All[TIMEBIN],$B27,All[SITE],AM$10),COUNTA(_xlfn._xlws.FILTER(All[TIMEBIN],All[TIMEBIN]=$B27,0))),"")</f>
        <v>7</v>
      </c>
      <c r="AN27" s="10" cm="1">
        <f t="array" aca="1" ref="AN27" ca="1">IF(AM$11="From",SUM(IF(--(_xlfn.UNIQUE(_xlfn._xlws.FILTER(Matches[REG],(Matches[TIMEBIN]=$B27)*(Matches[SITE IN]=AM$10),0))=0),0,1)),IF(AM$11="To",SUM(IF(--(_xlfn.UNIQUE(_xlfn._xlws.FILTER(Matches[REG],(Matches[TIME OUT]&gt;=TIMEVALUE(LEFT($B27,5)))*(Matches[TIME OUT]&lt;TIMEVALUE(LEFT($B27,5))+TIME(0,15,0))*(Matches[SITE OUT]=AM$10),0))=0),0,1)),SUM(IF(--(_xlfn.UNIQUE(_xlfn._xlws.FILTER(Matches[REG],(Matches[TIMEBIN]=$B27),0))=0),0,1))+SUM(IF(--(_xlfn.UNIQUE(_xlfn._xlws.FILTER(Matches[REG],(Matches[TIME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7</v>
      </c>
      <c r="AO27" s="18">
        <f t="shared" ca="1" si="9"/>
        <v>1</v>
      </c>
      <c r="AP27" s="12"/>
      <c r="AQ27" s="8" cm="1">
        <f t="array" aca="1" ref="AQ27" ca="1">IF(AQ$10&lt;&gt;"",IF(AQ$10&lt;&gt;"All Locations",COUNTIFS(All[TIMEBIN],$B27,All[SITE],AQ$10),COUNTA(_xlfn._xlws.FILTER(All[TIMEBIN],All[TIMEBIN]=$B27,0))),"")</f>
        <v>4</v>
      </c>
      <c r="AR27" s="10" cm="1">
        <f t="array" aca="1" ref="AR27" ca="1">IF(AQ$11="From",SUM(IF(--(_xlfn.UNIQUE(_xlfn._xlws.FILTER(Matches[REG],(Matches[TIMEBIN]=$B27)*(Matches[SITE IN]=AQ$10),0))=0),0,1)),IF(AQ$11="To",SUM(IF(--(_xlfn.UNIQUE(_xlfn._xlws.FILTER(Matches[REG],(Matches[TIME OUT]&gt;=TIMEVALUE(LEFT($B27,5)))*(Matches[TIME OUT]&lt;TIMEVALUE(LEFT($B27,5))+TIME(0,15,0))*(Matches[SITE OUT]=AQ$10),0))=0),0,1)),SUM(IF(--(_xlfn.UNIQUE(_xlfn._xlws.FILTER(Matches[REG],(Matches[TIMEBIN]=$B27),0))=0),0,1))+SUM(IF(--(_xlfn.UNIQUE(_xlfn._xlws.FILTER(Matches[REG],(Matches[TIME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4</v>
      </c>
      <c r="AS27" s="18">
        <f t="shared" ca="1" si="10"/>
        <v>1</v>
      </c>
      <c r="AT27" s="12"/>
      <c r="AU27" s="8" cm="1">
        <f t="array" aca="1" ref="AU27" ca="1">IF(AU$10&lt;&gt;"",IF(AU$10&lt;&gt;"All Locations",COUNTIFS(All[TIMEBIN],$B27,All[SITE],AU$10),COUNTA(_xlfn._xlws.FILTER(All[TIMEBIN],All[TIMEBIN]=$B27,0))),"")</f>
        <v>89</v>
      </c>
      <c r="AV27" s="10" cm="1">
        <f t="array" aca="1" ref="AV27" ca="1">IF(AU$11="From",SUM(IF(--(_xlfn.UNIQUE(_xlfn._xlws.FILTER(Matches[REG],(Matches[TIMEBIN]=$B27)*(Matches[SITE IN]=AU$10),0))=0),0,1)),IF(AU$11="To",SUM(IF(--(_xlfn.UNIQUE(_xlfn._xlws.FILTER(Matches[REG],(Matches[TIME OUT]&gt;=TIMEVALUE(LEFT($B27,5)))*(Matches[TIME OUT]&lt;TIMEVALUE(LEFT($B27,5))+TIME(0,15,0))*(Matches[SITE OUT]=AU$10),0))=0),0,1)),SUM(IF(--(_xlfn.UNIQUE(_xlfn._xlws.FILTER(Matches[REG],(Matches[TIMEBIN]=$B27),0))=0),0,1))+SUM(IF(--(_xlfn.UNIQUE(_xlfn._xlws.FILTER(Matches[REG],(Matches[TIME OUT]&gt;=TIMEVALUE(LEFT($B27,5)))*(Matches[TIME OUT]&lt;TIMEVALUE(LEFT($B27,5))+TIME(0,15,0)),0))=0),0,1))))</f>
        <v>85</v>
      </c>
      <c r="AW27" s="18">
        <f t="shared" ca="1" si="11"/>
        <v>0.9550561797752809</v>
      </c>
    </row>
    <row r="28" spans="2:49">
      <c r="B28" s="7" t="str">
        <v>10:00 - 10:15</v>
      </c>
      <c r="C28" s="8" cm="1">
        <f t="array" aca="1" ref="C28" ca="1">IF(C$10&lt;&gt;"",IF(C$10&lt;&gt;"All Locations",COUNTIFS(All[TIMEBIN],$B28,All[SITE],C$10),COUNTA(_xlfn._xlws.FILTER(All[TIMEBIN],All[TIMEBIN]=$B28,0))),"")</f>
        <v>23</v>
      </c>
      <c r="D28" s="10" cm="1">
        <f t="array" aca="1" ref="D28" ca="1">IF(C$11="From",SUM(IF(--(_xlfn.UNIQUE(_xlfn._xlws.FILTER(Matches[REG],(Matches[TIMEBIN]=$B28)*(Matches[SITE IN]=C$10),0))=0),0,1)),IF(C$11="To",SUM(IF(--(_xlfn.UNIQUE(_xlfn._xlws.FILTER(Matches[REG],(Matches[TIME OUT]&gt;=TIMEVALUE(LEFT($B28,5)))*(Matches[TIME OUT]&lt;TIMEVALUE(LEFT($B28,5))+TIME(0,15,0))*(Matches[SITE OUT]=C$10),0))=0),0,1)),SUM(IF(--(_xlfn.UNIQUE(_xlfn._xlws.FILTER(Matches[REG],(Matches[TIMEBIN]=$B28),0))=0),0,1))+SUM(IF(--(_xlfn.UNIQUE(_xlfn._xlws.FILTER(Matches[REG],(Matches[TIME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22</v>
      </c>
      <c r="E28" s="18">
        <f t="shared" ca="1" si="12"/>
        <v>0.95652173913043481</v>
      </c>
      <c r="F28" s="12"/>
      <c r="G28" s="8" cm="1">
        <f t="array" aca="1" ref="G28" ca="1">IF(G$10&lt;&gt;"",IF(G$10&lt;&gt;"All Locations",COUNTIFS(All[TIMEBIN],$B28,All[SITE],G$10),COUNTA(_xlfn._xlws.FILTER(All[TIMEBIN],All[TIMEBIN]=$B28,0))),"")</f>
        <v>0</v>
      </c>
      <c r="H28" s="10" cm="1">
        <f t="array" aca="1" ref="H28" ca="1">IF(G$11="From",SUM(IF(--(_xlfn.UNIQUE(_xlfn._xlws.FILTER(Matches[REG],(Matches[TIMEBIN]=$B28)*(Matches[SITE IN]=G$10),0))=0),0,1)),IF(G$11="To",SUM(IF(--(_xlfn.UNIQUE(_xlfn._xlws.FILTER(Matches[REG],(Matches[TIME OUT]&gt;=TIMEVALUE(LEFT($B28,5)))*(Matches[TIME OUT]&lt;TIMEVALUE(LEFT($B28,5))+TIME(0,15,0))*(Matches[SITE OUT]=G$10),0))=0),0,1)),SUM(IF(--(_xlfn.UNIQUE(_xlfn._xlws.FILTER(Matches[REG],(Matches[TIMEBIN]=$B28),0))=0),0,1))+SUM(IF(--(_xlfn.UNIQUE(_xlfn._xlws.FILTER(Matches[REG],(Matches[TIME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0</v>
      </c>
      <c r="I28" s="18" t="str">
        <f t="shared" ca="1" si="1"/>
        <v>-</v>
      </c>
      <c r="J28" s="12"/>
      <c r="K28" s="8" cm="1">
        <f t="array" aca="1" ref="K28" ca="1">IF(K$10&lt;&gt;"",IF(K$10&lt;&gt;"All Locations",COUNTIFS(All[TIMEBIN],$B28,All[SITE],K$10),COUNTA(_xlfn._xlws.FILTER(All[TIMEBIN],All[TIMEBIN]=$B28,0))),"")</f>
        <v>4</v>
      </c>
      <c r="L28" s="10" cm="1">
        <f t="array" aca="1" ref="L28" ca="1">IF(K$11="From",SUM(IF(--(_xlfn.UNIQUE(_xlfn._xlws.FILTER(Matches[REG],(Matches[TIMEBIN]=$B28)*(Matches[SITE IN]=K$10),0))=0),0,1)),IF(K$11="To",SUM(IF(--(_xlfn.UNIQUE(_xlfn._xlws.FILTER(Matches[REG],(Matches[TIME OUT]&gt;=TIMEVALUE(LEFT($B28,5)))*(Matches[TIME OUT]&lt;TIMEVALUE(LEFT($B28,5))+TIME(0,15,0))*(Matches[SITE OUT]=K$10),0))=0),0,1)),SUM(IF(--(_xlfn.UNIQUE(_xlfn._xlws.FILTER(Matches[REG],(Matches[TIMEBIN]=$B28),0))=0),0,1))+SUM(IF(--(_xlfn.UNIQUE(_xlfn._xlws.FILTER(Matches[REG],(Matches[TIME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4</v>
      </c>
      <c r="M28" s="18">
        <f t="shared" ca="1" si="2"/>
        <v>1</v>
      </c>
      <c r="N28" s="12"/>
      <c r="O28" s="8" cm="1">
        <f t="array" aca="1" ref="O28" ca="1">IF(O$10&lt;&gt;"",IF(O$10&lt;&gt;"All Locations",COUNTIFS(All[TIMEBIN],$B28,All[SITE],O$10),COUNTA(_xlfn._xlws.FILTER(All[TIMEBIN],All[TIMEBIN]=$B28,0))),"")</f>
        <v>15</v>
      </c>
      <c r="P28" s="10" cm="1">
        <f t="array" aca="1" ref="P28" ca="1">IF(O$11="From",SUM(IF(--(_xlfn.UNIQUE(_xlfn._xlws.FILTER(Matches[REG],(Matches[TIMEBIN]=$B28)*(Matches[SITE IN]=O$10),0))=0),0,1)),IF(O$11="To",SUM(IF(--(_xlfn.UNIQUE(_xlfn._xlws.FILTER(Matches[REG],(Matches[TIME OUT]&gt;=TIMEVALUE(LEFT($B28,5)))*(Matches[TIME OUT]&lt;TIMEVALUE(LEFT($B28,5))+TIME(0,15,0))*(Matches[SITE OUT]=O$10),0))=0),0,1)),SUM(IF(--(_xlfn.UNIQUE(_xlfn._xlws.FILTER(Matches[REG],(Matches[TIMEBIN]=$B28),0))=0),0,1))+SUM(IF(--(_xlfn.UNIQUE(_xlfn._xlws.FILTER(Matches[REG],(Matches[TIME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15</v>
      </c>
      <c r="Q28" s="18">
        <f t="shared" ca="1" si="3"/>
        <v>1</v>
      </c>
      <c r="R28" s="12"/>
      <c r="S28" s="8" cm="1">
        <f t="array" aca="1" ref="S28" ca="1">IF(S$10&lt;&gt;"",IF(S$10&lt;&gt;"All Locations",COUNTIFS(All[TIMEBIN],$B28,All[SITE],S$10),COUNTA(_xlfn._xlws.FILTER(All[TIMEBIN],All[TIMEBIN]=$B28,0))),"")</f>
        <v>8</v>
      </c>
      <c r="T28" s="10" cm="1">
        <f t="array" aca="1" ref="T28" ca="1">IF(S$11="From",SUM(IF(--(_xlfn.UNIQUE(_xlfn._xlws.FILTER(Matches[REG],(Matches[TIMEBIN]=$B28)*(Matches[SITE IN]=S$10),0))=0),0,1)),IF(S$11="To",SUM(IF(--(_xlfn.UNIQUE(_xlfn._xlws.FILTER(Matches[REG],(Matches[TIME OUT]&gt;=TIMEVALUE(LEFT($B28,5)))*(Matches[TIME OUT]&lt;TIMEVALUE(LEFT($B28,5))+TIME(0,15,0))*(Matches[SITE OUT]=S$10),0))=0),0,1)),SUM(IF(--(_xlfn.UNIQUE(_xlfn._xlws.FILTER(Matches[REG],(Matches[TIMEBIN]=$B28),0))=0),0,1))+SUM(IF(--(_xlfn.UNIQUE(_xlfn._xlws.FILTER(Matches[REG],(Matches[TIME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7</v>
      </c>
      <c r="U28" s="18">
        <f t="shared" ca="1" si="4"/>
        <v>0.875</v>
      </c>
      <c r="V28" s="12"/>
      <c r="W28" s="8" cm="1">
        <f t="array" aca="1" ref="W28" ca="1">IF(W$10&lt;&gt;"",IF(W$10&lt;&gt;"All Locations",COUNTIFS(All[TIMEBIN],$B28,All[SITE],W$10),COUNTA(_xlfn._xlws.FILTER(All[TIMEBIN],All[TIMEBIN]=$B28,0))),"")</f>
        <v>20</v>
      </c>
      <c r="X28" s="10" cm="1">
        <f t="array" aca="1" ref="X28" ca="1">IF(W$11="From",SUM(IF(--(_xlfn.UNIQUE(_xlfn._xlws.FILTER(Matches[REG],(Matches[TIMEBIN]=$B28)*(Matches[SITE IN]=W$10),0))=0),0,1)),IF(W$11="To",SUM(IF(--(_xlfn.UNIQUE(_xlfn._xlws.FILTER(Matches[REG],(Matches[TIME OUT]&gt;=TIMEVALUE(LEFT($B28,5)))*(Matches[TIME OUT]&lt;TIMEVALUE(LEFT($B28,5))+TIME(0,15,0))*(Matches[SITE OUT]=W$10),0))=0),0,1)),SUM(IF(--(_xlfn.UNIQUE(_xlfn._xlws.FILTER(Matches[REG],(Matches[TIMEBIN]=$B28),0))=0),0,1))+SUM(IF(--(_xlfn.UNIQUE(_xlfn._xlws.FILTER(Matches[REG],(Matches[TIME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17</v>
      </c>
      <c r="Y28" s="18">
        <f t="shared" ca="1" si="5"/>
        <v>0.85</v>
      </c>
      <c r="Z28" s="12"/>
      <c r="AA28" s="8" cm="1">
        <f t="array" aca="1" ref="AA28" ca="1">IF(AA$10&lt;&gt;"",IF(AA$10&lt;&gt;"All Locations",COUNTIFS(All[TIMEBIN],$B28,All[SITE],AA$10),COUNTA(_xlfn._xlws.FILTER(All[TIMEBIN],All[TIMEBIN]=$B28,0))),"")</f>
        <v>15</v>
      </c>
      <c r="AB28" s="10" cm="1">
        <f t="array" aca="1" ref="AB28" ca="1">IF(AA$11="From",SUM(IF(--(_xlfn.UNIQUE(_xlfn._xlws.FILTER(Matches[REG],(Matches[TIMEBIN]=$B28)*(Matches[SITE IN]=AA$10),0))=0),0,1)),IF(AA$11="To",SUM(IF(--(_xlfn.UNIQUE(_xlfn._xlws.FILTER(Matches[REG],(Matches[TIME OUT]&gt;=TIMEVALUE(LEFT($B28,5)))*(Matches[TIME OUT]&lt;TIMEVALUE(LEFT($B28,5))+TIME(0,15,0))*(Matches[SITE OUT]=AA$10),0))=0),0,1)),SUM(IF(--(_xlfn.UNIQUE(_xlfn._xlws.FILTER(Matches[REG],(Matches[TIMEBIN]=$B28),0))=0),0,1))+SUM(IF(--(_xlfn.UNIQUE(_xlfn._xlws.FILTER(Matches[REG],(Matches[TIME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14</v>
      </c>
      <c r="AC28" s="18">
        <f t="shared" ca="1" si="6"/>
        <v>0.93333333333333335</v>
      </c>
      <c r="AD28" s="12"/>
      <c r="AE28" s="8" cm="1">
        <f t="array" aca="1" ref="AE28" ca="1">IF(AE$10&lt;&gt;"",IF(AE$10&lt;&gt;"All Locations",COUNTIFS(All[TIMEBIN],$B28,All[SITE],AE$10),COUNTA(_xlfn._xlws.FILTER(All[TIMEBIN],All[TIMEBIN]=$B28,0))),"")</f>
        <v>0</v>
      </c>
      <c r="AF28" s="10" cm="1">
        <f t="array" aca="1" ref="AF28" ca="1">IF(AE$11="From",SUM(IF(--(_xlfn.UNIQUE(_xlfn._xlws.FILTER(Matches[REG],(Matches[TIMEBIN]=$B28)*(Matches[SITE IN]=AE$10),0))=0),0,1)),IF(AE$11="To",SUM(IF(--(_xlfn.UNIQUE(_xlfn._xlws.FILTER(Matches[REG],(Matches[TIME OUT]&gt;=TIMEVALUE(LEFT($B28,5)))*(Matches[TIME OUT]&lt;TIMEVALUE(LEFT($B28,5))+TIME(0,15,0))*(Matches[SITE OUT]=AE$10),0))=0),0,1)),SUM(IF(--(_xlfn.UNIQUE(_xlfn._xlws.FILTER(Matches[REG],(Matches[TIMEBIN]=$B28),0))=0),0,1))+SUM(IF(--(_xlfn.UNIQUE(_xlfn._xlws.FILTER(Matches[REG],(Matches[TIME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0</v>
      </c>
      <c r="AG28" s="18" t="str">
        <f t="shared" ca="1" si="7"/>
        <v>-</v>
      </c>
      <c r="AH28" s="12"/>
      <c r="AI28" s="8" cm="1">
        <f t="array" aca="1" ref="AI28" ca="1">IF(AI$10&lt;&gt;"",IF(AI$10&lt;&gt;"All Locations",COUNTIFS(All[TIMEBIN],$B28,All[SITE],AI$10),COUNTA(_xlfn._xlws.FILTER(All[TIMEBIN],All[TIMEBIN]=$B28,0))),"")</f>
        <v>5</v>
      </c>
      <c r="AJ28" s="10" cm="1">
        <f t="array" aca="1" ref="AJ28" ca="1">IF(AI$11="From",SUM(IF(--(_xlfn.UNIQUE(_xlfn._xlws.FILTER(Matches[REG],(Matches[TIMEBIN]=$B28)*(Matches[SITE IN]=AI$10),0))=0),0,1)),IF(AI$11="To",SUM(IF(--(_xlfn.UNIQUE(_xlfn._xlws.FILTER(Matches[REG],(Matches[TIME OUT]&gt;=TIMEVALUE(LEFT($B28,5)))*(Matches[TIME OUT]&lt;TIMEVALUE(LEFT($B28,5))+TIME(0,15,0))*(Matches[SITE OUT]=AI$10),0))=0),0,1)),SUM(IF(--(_xlfn.UNIQUE(_xlfn._xlws.FILTER(Matches[REG],(Matches[TIMEBIN]=$B28),0))=0),0,1))+SUM(IF(--(_xlfn.UNIQUE(_xlfn._xlws.FILTER(Matches[REG],(Matches[TIME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5</v>
      </c>
      <c r="AK28" s="18">
        <f t="shared" ca="1" si="8"/>
        <v>1</v>
      </c>
      <c r="AL28" s="12"/>
      <c r="AM28" s="8" cm="1">
        <f t="array" aca="1" ref="AM28" ca="1">IF(AM$10&lt;&gt;"",IF(AM$10&lt;&gt;"All Locations",COUNTIFS(All[TIMEBIN],$B28,All[SITE],AM$10),COUNTA(_xlfn._xlws.FILTER(All[TIMEBIN],All[TIMEBIN]=$B28,0))),"")</f>
        <v>6</v>
      </c>
      <c r="AN28" s="10" cm="1">
        <f t="array" aca="1" ref="AN28" ca="1">IF(AM$11="From",SUM(IF(--(_xlfn.UNIQUE(_xlfn._xlws.FILTER(Matches[REG],(Matches[TIMEBIN]=$B28)*(Matches[SITE IN]=AM$10),0))=0),0,1)),IF(AM$11="To",SUM(IF(--(_xlfn.UNIQUE(_xlfn._xlws.FILTER(Matches[REG],(Matches[TIME OUT]&gt;=TIMEVALUE(LEFT($B28,5)))*(Matches[TIME OUT]&lt;TIMEVALUE(LEFT($B28,5))+TIME(0,15,0))*(Matches[SITE OUT]=AM$10),0))=0),0,1)),SUM(IF(--(_xlfn.UNIQUE(_xlfn._xlws.FILTER(Matches[REG],(Matches[TIMEBIN]=$B28),0))=0),0,1))+SUM(IF(--(_xlfn.UNIQUE(_xlfn._xlws.FILTER(Matches[REG],(Matches[TIME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2</v>
      </c>
      <c r="AO28" s="18">
        <f t="shared" ca="1" si="9"/>
        <v>0.33333333333333331</v>
      </c>
      <c r="AP28" s="12"/>
      <c r="AQ28" s="8" cm="1">
        <f t="array" aca="1" ref="AQ28" ca="1">IF(AQ$10&lt;&gt;"",IF(AQ$10&lt;&gt;"All Locations",COUNTIFS(All[TIMEBIN],$B28,All[SITE],AQ$10),COUNTA(_xlfn._xlws.FILTER(All[TIMEBIN],All[TIMEBIN]=$B28,0))),"")</f>
        <v>3</v>
      </c>
      <c r="AR28" s="10" cm="1">
        <f t="array" aca="1" ref="AR28" ca="1">IF(AQ$11="From",SUM(IF(--(_xlfn.UNIQUE(_xlfn._xlws.FILTER(Matches[REG],(Matches[TIMEBIN]=$B28)*(Matches[SITE IN]=AQ$10),0))=0),0,1)),IF(AQ$11="To",SUM(IF(--(_xlfn.UNIQUE(_xlfn._xlws.FILTER(Matches[REG],(Matches[TIME OUT]&gt;=TIMEVALUE(LEFT($B28,5)))*(Matches[TIME OUT]&lt;TIMEVALUE(LEFT($B28,5))+TIME(0,15,0))*(Matches[SITE OUT]=AQ$10),0))=0),0,1)),SUM(IF(--(_xlfn.UNIQUE(_xlfn._xlws.FILTER(Matches[REG],(Matches[TIMEBIN]=$B28),0))=0),0,1))+SUM(IF(--(_xlfn.UNIQUE(_xlfn._xlws.FILTER(Matches[REG],(Matches[TIME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3</v>
      </c>
      <c r="AS28" s="18">
        <f t="shared" ca="1" si="10"/>
        <v>1</v>
      </c>
      <c r="AT28" s="12"/>
      <c r="AU28" s="8" cm="1">
        <f t="array" aca="1" ref="AU28" ca="1">IF(AU$10&lt;&gt;"",IF(AU$10&lt;&gt;"All Locations",COUNTIFS(All[TIMEBIN],$B28,All[SITE],AU$10),COUNTA(_xlfn._xlws.FILTER(All[TIMEBIN],All[TIMEBIN]=$B28,0))),"")</f>
        <v>99</v>
      </c>
      <c r="AV28" s="10" cm="1">
        <f t="array" aca="1" ref="AV28" ca="1">IF(AU$11="From",SUM(IF(--(_xlfn.UNIQUE(_xlfn._xlws.FILTER(Matches[REG],(Matches[TIMEBIN]=$B28)*(Matches[SITE IN]=AU$10),0))=0),0,1)),IF(AU$11="To",SUM(IF(--(_xlfn.UNIQUE(_xlfn._xlws.FILTER(Matches[REG],(Matches[TIME OUT]&gt;=TIMEVALUE(LEFT($B28,5)))*(Matches[TIME OUT]&lt;TIMEVALUE(LEFT($B28,5))+TIME(0,15,0))*(Matches[SITE OUT]=AU$10),0))=0),0,1)),SUM(IF(--(_xlfn.UNIQUE(_xlfn._xlws.FILTER(Matches[REG],(Matches[TIMEBIN]=$B28),0))=0),0,1))+SUM(IF(--(_xlfn.UNIQUE(_xlfn._xlws.FILTER(Matches[REG],(Matches[TIME OUT]&gt;=TIMEVALUE(LEFT($B28,5)))*(Matches[TIME OUT]&lt;TIMEVALUE(LEFT($B28,5))+TIME(0,15,0)),0))=0),0,1))))</f>
        <v>89</v>
      </c>
      <c r="AW28" s="18">
        <f t="shared" ca="1" si="11"/>
        <v>0.89898989898989901</v>
      </c>
    </row>
    <row r="29" spans="2:49">
      <c r="B29" s="7" t="str">
        <v>10:15 - 10:30</v>
      </c>
      <c r="C29" s="8" cm="1">
        <f t="array" aca="1" ref="C29" ca="1">IF(C$10&lt;&gt;"",IF(C$10&lt;&gt;"All Locations",COUNTIFS(All[TIMEBIN],$B29,All[SITE],C$10),COUNTA(_xlfn._xlws.FILTER(All[TIMEBIN],All[TIMEBIN]=$B29,0))),"")</f>
        <v>30</v>
      </c>
      <c r="D29" s="10" cm="1">
        <f t="array" aca="1" ref="D29" ca="1">IF(C$11="From",SUM(IF(--(_xlfn.UNIQUE(_xlfn._xlws.FILTER(Matches[REG],(Matches[TIMEBIN]=$B29)*(Matches[SITE IN]=C$10),0))=0),0,1)),IF(C$11="To",SUM(IF(--(_xlfn.UNIQUE(_xlfn._xlws.FILTER(Matches[REG],(Matches[TIME OUT]&gt;=TIMEVALUE(LEFT($B29,5)))*(Matches[TIME OUT]&lt;TIMEVALUE(LEFT($B29,5))+TIME(0,15,0))*(Matches[SITE OUT]=C$10),0))=0),0,1)),SUM(IF(--(_xlfn.UNIQUE(_xlfn._xlws.FILTER(Matches[REG],(Matches[TIMEBIN]=$B29),0))=0),0,1))+SUM(IF(--(_xlfn.UNIQUE(_xlfn._xlws.FILTER(Matches[REG],(Matches[TIME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30</v>
      </c>
      <c r="E29" s="18">
        <f t="shared" ca="1" si="12"/>
        <v>1</v>
      </c>
      <c r="F29" s="12"/>
      <c r="G29" s="8" cm="1">
        <f t="array" aca="1" ref="G29" ca="1">IF(G$10&lt;&gt;"",IF(G$10&lt;&gt;"All Locations",COUNTIFS(All[TIMEBIN],$B29,All[SITE],G$10),COUNTA(_xlfn._xlws.FILTER(All[TIMEBIN],All[TIMEBIN]=$B29,0))),"")</f>
        <v>0</v>
      </c>
      <c r="H29" s="10" cm="1">
        <f t="array" aca="1" ref="H29" ca="1">IF(G$11="From",SUM(IF(--(_xlfn.UNIQUE(_xlfn._xlws.FILTER(Matches[REG],(Matches[TIMEBIN]=$B29)*(Matches[SITE IN]=G$10),0))=0),0,1)),IF(G$11="To",SUM(IF(--(_xlfn.UNIQUE(_xlfn._xlws.FILTER(Matches[REG],(Matches[TIME OUT]&gt;=TIMEVALUE(LEFT($B29,5)))*(Matches[TIME OUT]&lt;TIMEVALUE(LEFT($B29,5))+TIME(0,15,0))*(Matches[SITE OUT]=G$10),0))=0),0,1)),SUM(IF(--(_xlfn.UNIQUE(_xlfn._xlws.FILTER(Matches[REG],(Matches[TIMEBIN]=$B29),0))=0),0,1))+SUM(IF(--(_xlfn.UNIQUE(_xlfn._xlws.FILTER(Matches[REG],(Matches[TIME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0</v>
      </c>
      <c r="I29" s="18" t="str">
        <f t="shared" ca="1" si="1"/>
        <v>-</v>
      </c>
      <c r="J29" s="12"/>
      <c r="K29" s="8" cm="1">
        <f t="array" aca="1" ref="K29" ca="1">IF(K$10&lt;&gt;"",IF(K$10&lt;&gt;"All Locations",COUNTIFS(All[TIMEBIN],$B29,All[SITE],K$10),COUNTA(_xlfn._xlws.FILTER(All[TIMEBIN],All[TIMEBIN]=$B29,0))),"")</f>
        <v>5</v>
      </c>
      <c r="L29" s="10" cm="1">
        <f t="array" aca="1" ref="L29" ca="1">IF(K$11="From",SUM(IF(--(_xlfn.UNIQUE(_xlfn._xlws.FILTER(Matches[REG],(Matches[TIMEBIN]=$B29)*(Matches[SITE IN]=K$10),0))=0),0,1)),IF(K$11="To",SUM(IF(--(_xlfn.UNIQUE(_xlfn._xlws.FILTER(Matches[REG],(Matches[TIME OUT]&gt;=TIMEVALUE(LEFT($B29,5)))*(Matches[TIME OUT]&lt;TIMEVALUE(LEFT($B29,5))+TIME(0,15,0))*(Matches[SITE OUT]=K$10),0))=0),0,1)),SUM(IF(--(_xlfn.UNIQUE(_xlfn._xlws.FILTER(Matches[REG],(Matches[TIMEBIN]=$B29),0))=0),0,1))+SUM(IF(--(_xlfn.UNIQUE(_xlfn._xlws.FILTER(Matches[REG],(Matches[TIME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5</v>
      </c>
      <c r="M29" s="18">
        <f t="shared" ca="1" si="2"/>
        <v>1</v>
      </c>
      <c r="N29" s="12"/>
      <c r="O29" s="8" cm="1">
        <f t="array" aca="1" ref="O29" ca="1">IF(O$10&lt;&gt;"",IF(O$10&lt;&gt;"All Locations",COUNTIFS(All[TIMEBIN],$B29,All[SITE],O$10),COUNTA(_xlfn._xlws.FILTER(All[TIMEBIN],All[TIMEBIN]=$B29,0))),"")</f>
        <v>14</v>
      </c>
      <c r="P29" s="10" cm="1">
        <f t="array" aca="1" ref="P29" ca="1">IF(O$11="From",SUM(IF(--(_xlfn.UNIQUE(_xlfn._xlws.FILTER(Matches[REG],(Matches[TIMEBIN]=$B29)*(Matches[SITE IN]=O$10),0))=0),0,1)),IF(O$11="To",SUM(IF(--(_xlfn.UNIQUE(_xlfn._xlws.FILTER(Matches[REG],(Matches[TIME OUT]&gt;=TIMEVALUE(LEFT($B29,5)))*(Matches[TIME OUT]&lt;TIMEVALUE(LEFT($B29,5))+TIME(0,15,0))*(Matches[SITE OUT]=O$10),0))=0),0,1)),SUM(IF(--(_xlfn.UNIQUE(_xlfn._xlws.FILTER(Matches[REG],(Matches[TIMEBIN]=$B29),0))=0),0,1))+SUM(IF(--(_xlfn.UNIQUE(_xlfn._xlws.FILTER(Matches[REG],(Matches[TIME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14</v>
      </c>
      <c r="Q29" s="18">
        <f t="shared" ca="1" si="3"/>
        <v>1</v>
      </c>
      <c r="R29" s="12"/>
      <c r="S29" s="8" cm="1">
        <f t="array" aca="1" ref="S29" ca="1">IF(S$10&lt;&gt;"",IF(S$10&lt;&gt;"All Locations",COUNTIFS(All[TIMEBIN],$B29,All[SITE],S$10),COUNTA(_xlfn._xlws.FILTER(All[TIMEBIN],All[TIMEBIN]=$B29,0))),"")</f>
        <v>13</v>
      </c>
      <c r="T29" s="10" cm="1">
        <f t="array" aca="1" ref="T29" ca="1">IF(S$11="From",SUM(IF(--(_xlfn.UNIQUE(_xlfn._xlws.FILTER(Matches[REG],(Matches[TIMEBIN]=$B29)*(Matches[SITE IN]=S$10),0))=0),0,1)),IF(S$11="To",SUM(IF(--(_xlfn.UNIQUE(_xlfn._xlws.FILTER(Matches[REG],(Matches[TIME OUT]&gt;=TIMEVALUE(LEFT($B29,5)))*(Matches[TIME OUT]&lt;TIMEVALUE(LEFT($B29,5))+TIME(0,15,0))*(Matches[SITE OUT]=S$10),0))=0),0,1)),SUM(IF(--(_xlfn.UNIQUE(_xlfn._xlws.FILTER(Matches[REG],(Matches[TIMEBIN]=$B29),0))=0),0,1))+SUM(IF(--(_xlfn.UNIQUE(_xlfn._xlws.FILTER(Matches[REG],(Matches[TIME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12</v>
      </c>
      <c r="U29" s="18">
        <f t="shared" ca="1" si="4"/>
        <v>0.92307692307692313</v>
      </c>
      <c r="V29" s="12"/>
      <c r="W29" s="8" cm="1">
        <f t="array" aca="1" ref="W29" ca="1">IF(W$10&lt;&gt;"",IF(W$10&lt;&gt;"All Locations",COUNTIFS(All[TIMEBIN],$B29,All[SITE],W$10),COUNTA(_xlfn._xlws.FILTER(All[TIMEBIN],All[TIMEBIN]=$B29,0))),"")</f>
        <v>20</v>
      </c>
      <c r="X29" s="10" cm="1">
        <f t="array" aca="1" ref="X29" ca="1">IF(W$11="From",SUM(IF(--(_xlfn.UNIQUE(_xlfn._xlws.FILTER(Matches[REG],(Matches[TIMEBIN]=$B29)*(Matches[SITE IN]=W$10),0))=0),0,1)),IF(W$11="To",SUM(IF(--(_xlfn.UNIQUE(_xlfn._xlws.FILTER(Matches[REG],(Matches[TIME OUT]&gt;=TIMEVALUE(LEFT($B29,5)))*(Matches[TIME OUT]&lt;TIMEVALUE(LEFT($B29,5))+TIME(0,15,0))*(Matches[SITE OUT]=W$10),0))=0),0,1)),SUM(IF(--(_xlfn.UNIQUE(_xlfn._xlws.FILTER(Matches[REG],(Matches[TIMEBIN]=$B29),0))=0),0,1))+SUM(IF(--(_xlfn.UNIQUE(_xlfn._xlws.FILTER(Matches[REG],(Matches[TIME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17</v>
      </c>
      <c r="Y29" s="18">
        <f t="shared" ca="1" si="5"/>
        <v>0.85</v>
      </c>
      <c r="Z29" s="12"/>
      <c r="AA29" s="8" cm="1">
        <f t="array" aca="1" ref="AA29" ca="1">IF(AA$10&lt;&gt;"",IF(AA$10&lt;&gt;"All Locations",COUNTIFS(All[TIMEBIN],$B29,All[SITE],AA$10),COUNTA(_xlfn._xlws.FILTER(All[TIMEBIN],All[TIMEBIN]=$B29,0))),"")</f>
        <v>15</v>
      </c>
      <c r="AB29" s="10" cm="1">
        <f t="array" aca="1" ref="AB29" ca="1">IF(AA$11="From",SUM(IF(--(_xlfn.UNIQUE(_xlfn._xlws.FILTER(Matches[REG],(Matches[TIMEBIN]=$B29)*(Matches[SITE IN]=AA$10),0))=0),0,1)),IF(AA$11="To",SUM(IF(--(_xlfn.UNIQUE(_xlfn._xlws.FILTER(Matches[REG],(Matches[TIME OUT]&gt;=TIMEVALUE(LEFT($B29,5)))*(Matches[TIME OUT]&lt;TIMEVALUE(LEFT($B29,5))+TIME(0,15,0))*(Matches[SITE OUT]=AA$10),0))=0),0,1)),SUM(IF(--(_xlfn.UNIQUE(_xlfn._xlws.FILTER(Matches[REG],(Matches[TIMEBIN]=$B29),0))=0),0,1))+SUM(IF(--(_xlfn.UNIQUE(_xlfn._xlws.FILTER(Matches[REG],(Matches[TIME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13</v>
      </c>
      <c r="AC29" s="18">
        <f t="shared" ca="1" si="6"/>
        <v>0.8666666666666667</v>
      </c>
      <c r="AD29" s="12"/>
      <c r="AE29" s="8" cm="1">
        <f t="array" aca="1" ref="AE29" ca="1">IF(AE$10&lt;&gt;"",IF(AE$10&lt;&gt;"All Locations",COUNTIFS(All[TIMEBIN],$B29,All[SITE],AE$10),COUNTA(_xlfn._xlws.FILTER(All[TIMEBIN],All[TIMEBIN]=$B29,0))),"")</f>
        <v>0</v>
      </c>
      <c r="AF29" s="10" cm="1">
        <f t="array" aca="1" ref="AF29" ca="1">IF(AE$11="From",SUM(IF(--(_xlfn.UNIQUE(_xlfn._xlws.FILTER(Matches[REG],(Matches[TIMEBIN]=$B29)*(Matches[SITE IN]=AE$10),0))=0),0,1)),IF(AE$11="To",SUM(IF(--(_xlfn.UNIQUE(_xlfn._xlws.FILTER(Matches[REG],(Matches[TIME OUT]&gt;=TIMEVALUE(LEFT($B29,5)))*(Matches[TIME OUT]&lt;TIMEVALUE(LEFT($B29,5))+TIME(0,15,0))*(Matches[SITE OUT]=AE$10),0))=0),0,1)),SUM(IF(--(_xlfn.UNIQUE(_xlfn._xlws.FILTER(Matches[REG],(Matches[TIMEBIN]=$B29),0))=0),0,1))+SUM(IF(--(_xlfn.UNIQUE(_xlfn._xlws.FILTER(Matches[REG],(Matches[TIME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0</v>
      </c>
      <c r="AG29" s="18" t="str">
        <f t="shared" ca="1" si="7"/>
        <v>-</v>
      </c>
      <c r="AH29" s="12"/>
      <c r="AI29" s="8" cm="1">
        <f t="array" aca="1" ref="AI29" ca="1">IF(AI$10&lt;&gt;"",IF(AI$10&lt;&gt;"All Locations",COUNTIFS(All[TIMEBIN],$B29,All[SITE],AI$10),COUNTA(_xlfn._xlws.FILTER(All[TIMEBIN],All[TIMEBIN]=$B29,0))),"")</f>
        <v>12</v>
      </c>
      <c r="AJ29" s="10" cm="1">
        <f t="array" aca="1" ref="AJ29" ca="1">IF(AI$11="From",SUM(IF(--(_xlfn.UNIQUE(_xlfn._xlws.FILTER(Matches[REG],(Matches[TIMEBIN]=$B29)*(Matches[SITE IN]=AI$10),0))=0),0,1)),IF(AI$11="To",SUM(IF(--(_xlfn.UNIQUE(_xlfn._xlws.FILTER(Matches[REG],(Matches[TIME OUT]&gt;=TIMEVALUE(LEFT($B29,5)))*(Matches[TIME OUT]&lt;TIMEVALUE(LEFT($B29,5))+TIME(0,15,0))*(Matches[SITE OUT]=AI$10),0))=0),0,1)),SUM(IF(--(_xlfn.UNIQUE(_xlfn._xlws.FILTER(Matches[REG],(Matches[TIMEBIN]=$B29),0))=0),0,1))+SUM(IF(--(_xlfn.UNIQUE(_xlfn._xlws.FILTER(Matches[REG],(Matches[TIME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9</v>
      </c>
      <c r="AK29" s="18">
        <f t="shared" ca="1" si="8"/>
        <v>0.75</v>
      </c>
      <c r="AL29" s="12"/>
      <c r="AM29" s="8" cm="1">
        <f t="array" aca="1" ref="AM29" ca="1">IF(AM$10&lt;&gt;"",IF(AM$10&lt;&gt;"All Locations",COUNTIFS(All[TIMEBIN],$B29,All[SITE],AM$10),COUNTA(_xlfn._xlws.FILTER(All[TIMEBIN],All[TIMEBIN]=$B29,0))),"")</f>
        <v>3</v>
      </c>
      <c r="AN29" s="10" cm="1">
        <f t="array" aca="1" ref="AN29" ca="1">IF(AM$11="From",SUM(IF(--(_xlfn.UNIQUE(_xlfn._xlws.FILTER(Matches[REG],(Matches[TIMEBIN]=$B29)*(Matches[SITE IN]=AM$10),0))=0),0,1)),IF(AM$11="To",SUM(IF(--(_xlfn.UNIQUE(_xlfn._xlws.FILTER(Matches[REG],(Matches[TIME OUT]&gt;=TIMEVALUE(LEFT($B29,5)))*(Matches[TIME OUT]&lt;TIMEVALUE(LEFT($B29,5))+TIME(0,15,0))*(Matches[SITE OUT]=AM$10),0))=0),0,1)),SUM(IF(--(_xlfn.UNIQUE(_xlfn._xlws.FILTER(Matches[REG],(Matches[TIMEBIN]=$B29),0))=0),0,1))+SUM(IF(--(_xlfn.UNIQUE(_xlfn._xlws.FILTER(Matches[REG],(Matches[TIME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3</v>
      </c>
      <c r="AO29" s="18">
        <f t="shared" ca="1" si="9"/>
        <v>1</v>
      </c>
      <c r="AP29" s="12"/>
      <c r="AQ29" s="8" cm="1">
        <f t="array" aca="1" ref="AQ29" ca="1">IF(AQ$10&lt;&gt;"",IF(AQ$10&lt;&gt;"All Locations",COUNTIFS(All[TIMEBIN],$B29,All[SITE],AQ$10),COUNTA(_xlfn._xlws.FILTER(All[TIMEBIN],All[TIMEBIN]=$B29,0))),"")</f>
        <v>6</v>
      </c>
      <c r="AR29" s="10" cm="1">
        <f t="array" aca="1" ref="AR29" ca="1">IF(AQ$11="From",SUM(IF(--(_xlfn.UNIQUE(_xlfn._xlws.FILTER(Matches[REG],(Matches[TIMEBIN]=$B29)*(Matches[SITE IN]=AQ$10),0))=0),0,1)),IF(AQ$11="To",SUM(IF(--(_xlfn.UNIQUE(_xlfn._xlws.FILTER(Matches[REG],(Matches[TIME OUT]&gt;=TIMEVALUE(LEFT($B29,5)))*(Matches[TIME OUT]&lt;TIMEVALUE(LEFT($B29,5))+TIME(0,15,0))*(Matches[SITE OUT]=AQ$10),0))=0),0,1)),SUM(IF(--(_xlfn.UNIQUE(_xlfn._xlws.FILTER(Matches[REG],(Matches[TIMEBIN]=$B29),0))=0),0,1))+SUM(IF(--(_xlfn.UNIQUE(_xlfn._xlws.FILTER(Matches[REG],(Matches[TIME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6</v>
      </c>
      <c r="AS29" s="18">
        <f t="shared" ca="1" si="10"/>
        <v>1</v>
      </c>
      <c r="AT29" s="12"/>
      <c r="AU29" s="8" cm="1">
        <f t="array" aca="1" ref="AU29" ca="1">IF(AU$10&lt;&gt;"",IF(AU$10&lt;&gt;"All Locations",COUNTIFS(All[TIMEBIN],$B29,All[SITE],AU$10),COUNTA(_xlfn._xlws.FILTER(All[TIMEBIN],All[TIMEBIN]=$B29,0))),"")</f>
        <v>118</v>
      </c>
      <c r="AV29" s="10" cm="1">
        <f t="array" aca="1" ref="AV29" ca="1">IF(AU$11="From",SUM(IF(--(_xlfn.UNIQUE(_xlfn._xlws.FILTER(Matches[REG],(Matches[TIMEBIN]=$B29)*(Matches[SITE IN]=AU$10),0))=0),0,1)),IF(AU$11="To",SUM(IF(--(_xlfn.UNIQUE(_xlfn._xlws.FILTER(Matches[REG],(Matches[TIME OUT]&gt;=TIMEVALUE(LEFT($B29,5)))*(Matches[TIME OUT]&lt;TIMEVALUE(LEFT($B29,5))+TIME(0,15,0))*(Matches[SITE OUT]=AU$10),0))=0),0,1)),SUM(IF(--(_xlfn.UNIQUE(_xlfn._xlws.FILTER(Matches[REG],(Matches[TIMEBIN]=$B29),0))=0),0,1))+SUM(IF(--(_xlfn.UNIQUE(_xlfn._xlws.FILTER(Matches[REG],(Matches[TIME OUT]&gt;=TIMEVALUE(LEFT($B29,5)))*(Matches[TIME OUT]&lt;TIMEVALUE(LEFT($B29,5))+TIME(0,15,0)),0))=0),0,1))))</f>
        <v>109</v>
      </c>
      <c r="AW29" s="18">
        <f t="shared" ca="1" si="11"/>
        <v>0.92372881355932202</v>
      </c>
    </row>
    <row r="30" spans="2:49">
      <c r="B30" s="7" t="str">
        <v>10:30 - 10:45</v>
      </c>
      <c r="C30" s="8" cm="1">
        <f t="array" aca="1" ref="C30" ca="1">IF(C$10&lt;&gt;"",IF(C$10&lt;&gt;"All Locations",COUNTIFS(All[TIMEBIN],$B30,All[SITE],C$10),COUNTA(_xlfn._xlws.FILTER(All[TIMEBIN],All[TIMEBIN]=$B30,0))),"")</f>
        <v>34</v>
      </c>
      <c r="D30" s="10" cm="1">
        <f t="array" aca="1" ref="D30" ca="1">IF(C$11="From",SUM(IF(--(_xlfn.UNIQUE(_xlfn._xlws.FILTER(Matches[REG],(Matches[TIMEBIN]=$B30)*(Matches[SITE IN]=C$10),0))=0),0,1)),IF(C$11="To",SUM(IF(--(_xlfn.UNIQUE(_xlfn._xlws.FILTER(Matches[REG],(Matches[TIME OUT]&gt;=TIMEVALUE(LEFT($B30,5)))*(Matches[TIME OUT]&lt;TIMEVALUE(LEFT($B30,5))+TIME(0,15,0))*(Matches[SITE OUT]=C$10),0))=0),0,1)),SUM(IF(--(_xlfn.UNIQUE(_xlfn._xlws.FILTER(Matches[REG],(Matches[TIMEBIN]=$B30),0))=0),0,1))+SUM(IF(--(_xlfn.UNIQUE(_xlfn._xlws.FILTER(Matches[REG],(Matches[TIME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33</v>
      </c>
      <c r="E30" s="18">
        <f t="shared" ca="1" si="12"/>
        <v>0.97058823529411764</v>
      </c>
      <c r="F30" s="12"/>
      <c r="G30" s="8" cm="1">
        <f t="array" aca="1" ref="G30" ca="1">IF(G$10&lt;&gt;"",IF(G$10&lt;&gt;"All Locations",COUNTIFS(All[TIMEBIN],$B30,All[SITE],G$10),COUNTA(_xlfn._xlws.FILTER(All[TIMEBIN],All[TIMEBIN]=$B30,0))),"")</f>
        <v>0</v>
      </c>
      <c r="H30" s="10" cm="1">
        <f t="array" aca="1" ref="H30" ca="1">IF(G$11="From",SUM(IF(--(_xlfn.UNIQUE(_xlfn._xlws.FILTER(Matches[REG],(Matches[TIMEBIN]=$B30)*(Matches[SITE IN]=G$10),0))=0),0,1)),IF(G$11="To",SUM(IF(--(_xlfn.UNIQUE(_xlfn._xlws.FILTER(Matches[REG],(Matches[TIME OUT]&gt;=TIMEVALUE(LEFT($B30,5)))*(Matches[TIME OUT]&lt;TIMEVALUE(LEFT($B30,5))+TIME(0,15,0))*(Matches[SITE OUT]=G$10),0))=0),0,1)),SUM(IF(--(_xlfn.UNIQUE(_xlfn._xlws.FILTER(Matches[REG],(Matches[TIMEBIN]=$B30),0))=0),0,1))+SUM(IF(--(_xlfn.UNIQUE(_xlfn._xlws.FILTER(Matches[REG],(Matches[TIME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0</v>
      </c>
      <c r="I30" s="18" t="str">
        <f t="shared" ca="1" si="1"/>
        <v>-</v>
      </c>
      <c r="J30" s="12"/>
      <c r="K30" s="8" cm="1">
        <f t="array" aca="1" ref="K30" ca="1">IF(K$10&lt;&gt;"",IF(K$10&lt;&gt;"All Locations",COUNTIFS(All[TIMEBIN],$B30,All[SITE],K$10),COUNTA(_xlfn._xlws.FILTER(All[TIMEBIN],All[TIMEBIN]=$B30,0))),"")</f>
        <v>5</v>
      </c>
      <c r="L30" s="10" cm="1">
        <f t="array" aca="1" ref="L30" ca="1">IF(K$11="From",SUM(IF(--(_xlfn.UNIQUE(_xlfn._xlws.FILTER(Matches[REG],(Matches[TIMEBIN]=$B30)*(Matches[SITE IN]=K$10),0))=0),0,1)),IF(K$11="To",SUM(IF(--(_xlfn.UNIQUE(_xlfn._xlws.FILTER(Matches[REG],(Matches[TIME OUT]&gt;=TIMEVALUE(LEFT($B30,5)))*(Matches[TIME OUT]&lt;TIMEVALUE(LEFT($B30,5))+TIME(0,15,0))*(Matches[SITE OUT]=K$10),0))=0),0,1)),SUM(IF(--(_xlfn.UNIQUE(_xlfn._xlws.FILTER(Matches[REG],(Matches[TIMEBIN]=$B30),0))=0),0,1))+SUM(IF(--(_xlfn.UNIQUE(_xlfn._xlws.FILTER(Matches[REG],(Matches[TIME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5</v>
      </c>
      <c r="M30" s="18">
        <f t="shared" ca="1" si="2"/>
        <v>1</v>
      </c>
      <c r="N30" s="12"/>
      <c r="O30" s="8" cm="1">
        <f t="array" aca="1" ref="O30" ca="1">IF(O$10&lt;&gt;"",IF(O$10&lt;&gt;"All Locations",COUNTIFS(All[TIMEBIN],$B30,All[SITE],O$10),COUNTA(_xlfn._xlws.FILTER(All[TIMEBIN],All[TIMEBIN]=$B30,0))),"")</f>
        <v>8</v>
      </c>
      <c r="P30" s="10" cm="1">
        <f t="array" aca="1" ref="P30" ca="1">IF(O$11="From",SUM(IF(--(_xlfn.UNIQUE(_xlfn._xlws.FILTER(Matches[REG],(Matches[TIMEBIN]=$B30)*(Matches[SITE IN]=O$10),0))=0),0,1)),IF(O$11="To",SUM(IF(--(_xlfn.UNIQUE(_xlfn._xlws.FILTER(Matches[REG],(Matches[TIME OUT]&gt;=TIMEVALUE(LEFT($B30,5)))*(Matches[TIME OUT]&lt;TIMEVALUE(LEFT($B30,5))+TIME(0,15,0))*(Matches[SITE OUT]=O$10),0))=0),0,1)),SUM(IF(--(_xlfn.UNIQUE(_xlfn._xlws.FILTER(Matches[REG],(Matches[TIMEBIN]=$B30),0))=0),0,1))+SUM(IF(--(_xlfn.UNIQUE(_xlfn._xlws.FILTER(Matches[REG],(Matches[TIME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7</v>
      </c>
      <c r="Q30" s="18">
        <f t="shared" ca="1" si="3"/>
        <v>0.875</v>
      </c>
      <c r="R30" s="12"/>
      <c r="S30" s="8" cm="1">
        <f t="array" aca="1" ref="S30" ca="1">IF(S$10&lt;&gt;"",IF(S$10&lt;&gt;"All Locations",COUNTIFS(All[TIMEBIN],$B30,All[SITE],S$10),COUNTA(_xlfn._xlws.FILTER(All[TIMEBIN],All[TIMEBIN]=$B30,0))),"")</f>
        <v>6</v>
      </c>
      <c r="T30" s="10" cm="1">
        <f t="array" aca="1" ref="T30" ca="1">IF(S$11="From",SUM(IF(--(_xlfn.UNIQUE(_xlfn._xlws.FILTER(Matches[REG],(Matches[TIMEBIN]=$B30)*(Matches[SITE IN]=S$10),0))=0),0,1)),IF(S$11="To",SUM(IF(--(_xlfn.UNIQUE(_xlfn._xlws.FILTER(Matches[REG],(Matches[TIME OUT]&gt;=TIMEVALUE(LEFT($B30,5)))*(Matches[TIME OUT]&lt;TIMEVALUE(LEFT($B30,5))+TIME(0,15,0))*(Matches[SITE OUT]=S$10),0))=0),0,1)),SUM(IF(--(_xlfn.UNIQUE(_xlfn._xlws.FILTER(Matches[REG],(Matches[TIMEBIN]=$B30),0))=0),0,1))+SUM(IF(--(_xlfn.UNIQUE(_xlfn._xlws.FILTER(Matches[REG],(Matches[TIME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6</v>
      </c>
      <c r="U30" s="18">
        <f t="shared" ca="1" si="4"/>
        <v>1</v>
      </c>
      <c r="V30" s="12"/>
      <c r="W30" s="8" cm="1">
        <f t="array" aca="1" ref="W30" ca="1">IF(W$10&lt;&gt;"",IF(W$10&lt;&gt;"All Locations",COUNTIFS(All[TIMEBIN],$B30,All[SITE],W$10),COUNTA(_xlfn._xlws.FILTER(All[TIMEBIN],All[TIMEBIN]=$B30,0))),"")</f>
        <v>22</v>
      </c>
      <c r="X30" s="10" cm="1">
        <f t="array" aca="1" ref="X30" ca="1">IF(W$11="From",SUM(IF(--(_xlfn.UNIQUE(_xlfn._xlws.FILTER(Matches[REG],(Matches[TIMEBIN]=$B30)*(Matches[SITE IN]=W$10),0))=0),0,1)),IF(W$11="To",SUM(IF(--(_xlfn.UNIQUE(_xlfn._xlws.FILTER(Matches[REG],(Matches[TIME OUT]&gt;=TIMEVALUE(LEFT($B30,5)))*(Matches[TIME OUT]&lt;TIMEVALUE(LEFT($B30,5))+TIME(0,15,0))*(Matches[SITE OUT]=W$10),0))=0),0,1)),SUM(IF(--(_xlfn.UNIQUE(_xlfn._xlws.FILTER(Matches[REG],(Matches[TIMEBIN]=$B30),0))=0),0,1))+SUM(IF(--(_xlfn.UNIQUE(_xlfn._xlws.FILTER(Matches[REG],(Matches[TIME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22</v>
      </c>
      <c r="Y30" s="18">
        <f t="shared" ca="1" si="5"/>
        <v>1</v>
      </c>
      <c r="Z30" s="12"/>
      <c r="AA30" s="8" cm="1">
        <f t="array" aca="1" ref="AA30" ca="1">IF(AA$10&lt;&gt;"",IF(AA$10&lt;&gt;"All Locations",COUNTIFS(All[TIMEBIN],$B30,All[SITE],AA$10),COUNTA(_xlfn._xlws.FILTER(All[TIMEBIN],All[TIMEBIN]=$B30,0))),"")</f>
        <v>18</v>
      </c>
      <c r="AB30" s="10" cm="1">
        <f t="array" aca="1" ref="AB30" ca="1">IF(AA$11="From",SUM(IF(--(_xlfn.UNIQUE(_xlfn._xlws.FILTER(Matches[REG],(Matches[TIMEBIN]=$B30)*(Matches[SITE IN]=AA$10),0))=0),0,1)),IF(AA$11="To",SUM(IF(--(_xlfn.UNIQUE(_xlfn._xlws.FILTER(Matches[REG],(Matches[TIME OUT]&gt;=TIMEVALUE(LEFT($B30,5)))*(Matches[TIME OUT]&lt;TIMEVALUE(LEFT($B30,5))+TIME(0,15,0))*(Matches[SITE OUT]=AA$10),0))=0),0,1)),SUM(IF(--(_xlfn.UNIQUE(_xlfn._xlws.FILTER(Matches[REG],(Matches[TIMEBIN]=$B30),0))=0),0,1))+SUM(IF(--(_xlfn.UNIQUE(_xlfn._xlws.FILTER(Matches[REG],(Matches[TIME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17</v>
      </c>
      <c r="AC30" s="18">
        <f t="shared" ca="1" si="6"/>
        <v>0.94444444444444442</v>
      </c>
      <c r="AD30" s="12"/>
      <c r="AE30" s="8" cm="1">
        <f t="array" aca="1" ref="AE30" ca="1">IF(AE$10&lt;&gt;"",IF(AE$10&lt;&gt;"All Locations",COUNTIFS(All[TIMEBIN],$B30,All[SITE],AE$10),COUNTA(_xlfn._xlws.FILTER(All[TIMEBIN],All[TIMEBIN]=$B30,0))),"")</f>
        <v>0</v>
      </c>
      <c r="AF30" s="10" cm="1">
        <f t="array" aca="1" ref="AF30" ca="1">IF(AE$11="From",SUM(IF(--(_xlfn.UNIQUE(_xlfn._xlws.FILTER(Matches[REG],(Matches[TIMEBIN]=$B30)*(Matches[SITE IN]=AE$10),0))=0),0,1)),IF(AE$11="To",SUM(IF(--(_xlfn.UNIQUE(_xlfn._xlws.FILTER(Matches[REG],(Matches[TIME OUT]&gt;=TIMEVALUE(LEFT($B30,5)))*(Matches[TIME OUT]&lt;TIMEVALUE(LEFT($B30,5))+TIME(0,15,0))*(Matches[SITE OUT]=AE$10),0))=0),0,1)),SUM(IF(--(_xlfn.UNIQUE(_xlfn._xlws.FILTER(Matches[REG],(Matches[TIMEBIN]=$B30),0))=0),0,1))+SUM(IF(--(_xlfn.UNIQUE(_xlfn._xlws.FILTER(Matches[REG],(Matches[TIME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0</v>
      </c>
      <c r="AG30" s="18" t="str">
        <f t="shared" ca="1" si="7"/>
        <v>-</v>
      </c>
      <c r="AH30" s="12"/>
      <c r="AI30" s="8" cm="1">
        <f t="array" aca="1" ref="AI30" ca="1">IF(AI$10&lt;&gt;"",IF(AI$10&lt;&gt;"All Locations",COUNTIFS(All[TIMEBIN],$B30,All[SITE],AI$10),COUNTA(_xlfn._xlws.FILTER(All[TIMEBIN],All[TIMEBIN]=$B30,0))),"")</f>
        <v>7</v>
      </c>
      <c r="AJ30" s="10" cm="1">
        <f t="array" aca="1" ref="AJ30" ca="1">IF(AI$11="From",SUM(IF(--(_xlfn.UNIQUE(_xlfn._xlws.FILTER(Matches[REG],(Matches[TIMEBIN]=$B30)*(Matches[SITE IN]=AI$10),0))=0),0,1)),IF(AI$11="To",SUM(IF(--(_xlfn.UNIQUE(_xlfn._xlws.FILTER(Matches[REG],(Matches[TIME OUT]&gt;=TIMEVALUE(LEFT($B30,5)))*(Matches[TIME OUT]&lt;TIMEVALUE(LEFT($B30,5))+TIME(0,15,0))*(Matches[SITE OUT]=AI$10),0))=0),0,1)),SUM(IF(--(_xlfn.UNIQUE(_xlfn._xlws.FILTER(Matches[REG],(Matches[TIMEBIN]=$B30),0))=0),0,1))+SUM(IF(--(_xlfn.UNIQUE(_xlfn._xlws.FILTER(Matches[REG],(Matches[TIME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5</v>
      </c>
      <c r="AK30" s="18">
        <f t="shared" ca="1" si="8"/>
        <v>0.7142857142857143</v>
      </c>
      <c r="AL30" s="12"/>
      <c r="AM30" s="8" cm="1">
        <f t="array" aca="1" ref="AM30" ca="1">IF(AM$10&lt;&gt;"",IF(AM$10&lt;&gt;"All Locations",COUNTIFS(All[TIMEBIN],$B30,All[SITE],AM$10),COUNTA(_xlfn._xlws.FILTER(All[TIMEBIN],All[TIMEBIN]=$B30,0))),"")</f>
        <v>5</v>
      </c>
      <c r="AN30" s="10" cm="1">
        <f t="array" aca="1" ref="AN30" ca="1">IF(AM$11="From",SUM(IF(--(_xlfn.UNIQUE(_xlfn._xlws.FILTER(Matches[REG],(Matches[TIMEBIN]=$B30)*(Matches[SITE IN]=AM$10),0))=0),0,1)),IF(AM$11="To",SUM(IF(--(_xlfn.UNIQUE(_xlfn._xlws.FILTER(Matches[REG],(Matches[TIME OUT]&gt;=TIMEVALUE(LEFT($B30,5)))*(Matches[TIME OUT]&lt;TIMEVALUE(LEFT($B30,5))+TIME(0,15,0))*(Matches[SITE OUT]=AM$10),0))=0),0,1)),SUM(IF(--(_xlfn.UNIQUE(_xlfn._xlws.FILTER(Matches[REG],(Matches[TIMEBIN]=$B30),0))=0),0,1))+SUM(IF(--(_xlfn.UNIQUE(_xlfn._xlws.FILTER(Matches[REG],(Matches[TIME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3</v>
      </c>
      <c r="AO30" s="18">
        <f t="shared" ca="1" si="9"/>
        <v>0.6</v>
      </c>
      <c r="AP30" s="12"/>
      <c r="AQ30" s="8" cm="1">
        <f t="array" aca="1" ref="AQ30" ca="1">IF(AQ$10&lt;&gt;"",IF(AQ$10&lt;&gt;"All Locations",COUNTIFS(All[TIMEBIN],$B30,All[SITE],AQ$10),COUNTA(_xlfn._xlws.FILTER(All[TIMEBIN],All[TIMEBIN]=$B30,0))),"")</f>
        <v>5</v>
      </c>
      <c r="AR30" s="10" cm="1">
        <f t="array" aca="1" ref="AR30" ca="1">IF(AQ$11="From",SUM(IF(--(_xlfn.UNIQUE(_xlfn._xlws.FILTER(Matches[REG],(Matches[TIMEBIN]=$B30)*(Matches[SITE IN]=AQ$10),0))=0),0,1)),IF(AQ$11="To",SUM(IF(--(_xlfn.UNIQUE(_xlfn._xlws.FILTER(Matches[REG],(Matches[TIME OUT]&gt;=TIMEVALUE(LEFT($B30,5)))*(Matches[TIME OUT]&lt;TIMEVALUE(LEFT($B30,5))+TIME(0,15,0))*(Matches[SITE OUT]=AQ$10),0))=0),0,1)),SUM(IF(--(_xlfn.UNIQUE(_xlfn._xlws.FILTER(Matches[REG],(Matches[TIMEBIN]=$B30),0))=0),0,1))+SUM(IF(--(_xlfn.UNIQUE(_xlfn._xlws.FILTER(Matches[REG],(Matches[TIME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4</v>
      </c>
      <c r="AS30" s="18">
        <f t="shared" ca="1" si="10"/>
        <v>0.8</v>
      </c>
      <c r="AT30" s="12"/>
      <c r="AU30" s="8" cm="1">
        <f t="array" aca="1" ref="AU30" ca="1">IF(AU$10&lt;&gt;"",IF(AU$10&lt;&gt;"All Locations",COUNTIFS(All[TIMEBIN],$B30,All[SITE],AU$10),COUNTA(_xlfn._xlws.FILTER(All[TIMEBIN],All[TIMEBIN]=$B30,0))),"")</f>
        <v>110</v>
      </c>
      <c r="AV30" s="10" cm="1">
        <f t="array" aca="1" ref="AV30" ca="1">IF(AU$11="From",SUM(IF(--(_xlfn.UNIQUE(_xlfn._xlws.FILTER(Matches[REG],(Matches[TIMEBIN]=$B30)*(Matches[SITE IN]=AU$10),0))=0),0,1)),IF(AU$11="To",SUM(IF(--(_xlfn.UNIQUE(_xlfn._xlws.FILTER(Matches[REG],(Matches[TIME OUT]&gt;=TIMEVALUE(LEFT($B30,5)))*(Matches[TIME OUT]&lt;TIMEVALUE(LEFT($B30,5))+TIME(0,15,0))*(Matches[SITE OUT]=AU$10),0))=0),0,1)),SUM(IF(--(_xlfn.UNIQUE(_xlfn._xlws.FILTER(Matches[REG],(Matches[TIMEBIN]=$B30),0))=0),0,1))+SUM(IF(--(_xlfn.UNIQUE(_xlfn._xlws.FILTER(Matches[REG],(Matches[TIME OUT]&gt;=TIMEVALUE(LEFT($B30,5)))*(Matches[TIME OUT]&lt;TIMEVALUE(LEFT($B30,5))+TIME(0,15,0)),0))=0),0,1))))</f>
        <v>102</v>
      </c>
      <c r="AW30" s="18">
        <f t="shared" ca="1" si="11"/>
        <v>0.92727272727272725</v>
      </c>
    </row>
    <row r="31" spans="2:49">
      <c r="B31" s="7" t="str">
        <v>10:45 - 11:00</v>
      </c>
      <c r="C31" s="8" cm="1">
        <f t="array" aca="1" ref="C31" ca="1">IF(C$10&lt;&gt;"",IF(C$10&lt;&gt;"All Locations",COUNTIFS(All[TIMEBIN],$B31,All[SITE],C$10),COUNTA(_xlfn._xlws.FILTER(All[TIMEBIN],All[TIMEBIN]=$B31,0))),"")</f>
        <v>37</v>
      </c>
      <c r="D31" s="10" cm="1">
        <f t="array" aca="1" ref="D31" ca="1">IF(C$11="From",SUM(IF(--(_xlfn.UNIQUE(_xlfn._xlws.FILTER(Matches[REG],(Matches[TIMEBIN]=$B31)*(Matches[SITE IN]=C$10),0))=0),0,1)),IF(C$11="To",SUM(IF(--(_xlfn.UNIQUE(_xlfn._xlws.FILTER(Matches[REG],(Matches[TIME OUT]&gt;=TIMEVALUE(LEFT($B31,5)))*(Matches[TIME OUT]&lt;TIMEVALUE(LEFT($B31,5))+TIME(0,15,0))*(Matches[SITE OUT]=C$10),0))=0),0,1)),SUM(IF(--(_xlfn.UNIQUE(_xlfn._xlws.FILTER(Matches[REG],(Matches[TIMEBIN]=$B31),0))=0),0,1))+SUM(IF(--(_xlfn.UNIQUE(_xlfn._xlws.FILTER(Matches[REG],(Matches[TIME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36</v>
      </c>
      <c r="E31" s="18">
        <f t="shared" ca="1" si="12"/>
        <v>0.97297297297297303</v>
      </c>
      <c r="F31" s="12"/>
      <c r="G31" s="8" cm="1">
        <f t="array" aca="1" ref="G31" ca="1">IF(G$10&lt;&gt;"",IF(G$10&lt;&gt;"All Locations",COUNTIFS(All[TIMEBIN],$B31,All[SITE],G$10),COUNTA(_xlfn._xlws.FILTER(All[TIMEBIN],All[TIMEBIN]=$B31,0))),"")</f>
        <v>0</v>
      </c>
      <c r="H31" s="10" cm="1">
        <f t="array" aca="1" ref="H31" ca="1">IF(G$11="From",SUM(IF(--(_xlfn.UNIQUE(_xlfn._xlws.FILTER(Matches[REG],(Matches[TIMEBIN]=$B31)*(Matches[SITE IN]=G$10),0))=0),0,1)),IF(G$11="To",SUM(IF(--(_xlfn.UNIQUE(_xlfn._xlws.FILTER(Matches[REG],(Matches[TIME OUT]&gt;=TIMEVALUE(LEFT($B31,5)))*(Matches[TIME OUT]&lt;TIMEVALUE(LEFT($B31,5))+TIME(0,15,0))*(Matches[SITE OUT]=G$10),0))=0),0,1)),SUM(IF(--(_xlfn.UNIQUE(_xlfn._xlws.FILTER(Matches[REG],(Matches[TIMEBIN]=$B31),0))=0),0,1))+SUM(IF(--(_xlfn.UNIQUE(_xlfn._xlws.FILTER(Matches[REG],(Matches[TIME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0</v>
      </c>
      <c r="I31" s="18" t="str">
        <f t="shared" ca="1" si="1"/>
        <v>-</v>
      </c>
      <c r="J31" s="12"/>
      <c r="K31" s="8" cm="1">
        <f t="array" aca="1" ref="K31" ca="1">IF(K$10&lt;&gt;"",IF(K$10&lt;&gt;"All Locations",COUNTIFS(All[TIMEBIN],$B31,All[SITE],K$10),COUNTA(_xlfn._xlws.FILTER(All[TIMEBIN],All[TIMEBIN]=$B31,0))),"")</f>
        <v>3</v>
      </c>
      <c r="L31" s="10" cm="1">
        <f t="array" aca="1" ref="L31" ca="1">IF(K$11="From",SUM(IF(--(_xlfn.UNIQUE(_xlfn._xlws.FILTER(Matches[REG],(Matches[TIMEBIN]=$B31)*(Matches[SITE IN]=K$10),0))=0),0,1)),IF(K$11="To",SUM(IF(--(_xlfn.UNIQUE(_xlfn._xlws.FILTER(Matches[REG],(Matches[TIME OUT]&gt;=TIMEVALUE(LEFT($B31,5)))*(Matches[TIME OUT]&lt;TIMEVALUE(LEFT($B31,5))+TIME(0,15,0))*(Matches[SITE OUT]=K$10),0))=0),0,1)),SUM(IF(--(_xlfn.UNIQUE(_xlfn._xlws.FILTER(Matches[REG],(Matches[TIMEBIN]=$B31),0))=0),0,1))+SUM(IF(--(_xlfn.UNIQUE(_xlfn._xlws.FILTER(Matches[REG],(Matches[TIME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2</v>
      </c>
      <c r="M31" s="18">
        <f t="shared" ca="1" si="2"/>
        <v>0.66666666666666663</v>
      </c>
      <c r="N31" s="12"/>
      <c r="O31" s="8" cm="1">
        <f t="array" aca="1" ref="O31" ca="1">IF(O$10&lt;&gt;"",IF(O$10&lt;&gt;"All Locations",COUNTIFS(All[TIMEBIN],$B31,All[SITE],O$10),COUNTA(_xlfn._xlws.FILTER(All[TIMEBIN],All[TIMEBIN]=$B31,0))),"")</f>
        <v>12</v>
      </c>
      <c r="P31" s="10" cm="1">
        <f t="array" aca="1" ref="P31" ca="1">IF(O$11="From",SUM(IF(--(_xlfn.UNIQUE(_xlfn._xlws.FILTER(Matches[REG],(Matches[TIMEBIN]=$B31)*(Matches[SITE IN]=O$10),0))=0),0,1)),IF(O$11="To",SUM(IF(--(_xlfn.UNIQUE(_xlfn._xlws.FILTER(Matches[REG],(Matches[TIME OUT]&gt;=TIMEVALUE(LEFT($B31,5)))*(Matches[TIME OUT]&lt;TIMEVALUE(LEFT($B31,5))+TIME(0,15,0))*(Matches[SITE OUT]=O$10),0))=0),0,1)),SUM(IF(--(_xlfn.UNIQUE(_xlfn._xlws.FILTER(Matches[REG],(Matches[TIMEBIN]=$B31),0))=0),0,1))+SUM(IF(--(_xlfn.UNIQUE(_xlfn._xlws.FILTER(Matches[REG],(Matches[TIME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12</v>
      </c>
      <c r="Q31" s="18">
        <f t="shared" ca="1" si="3"/>
        <v>1</v>
      </c>
      <c r="R31" s="12"/>
      <c r="S31" s="8" cm="1">
        <f t="array" aca="1" ref="S31" ca="1">IF(S$10&lt;&gt;"",IF(S$10&lt;&gt;"All Locations",COUNTIFS(All[TIMEBIN],$B31,All[SITE],S$10),COUNTA(_xlfn._xlws.FILTER(All[TIMEBIN],All[TIMEBIN]=$B31,0))),"")</f>
        <v>11</v>
      </c>
      <c r="T31" s="10" cm="1">
        <f t="array" aca="1" ref="T31" ca="1">IF(S$11="From",SUM(IF(--(_xlfn.UNIQUE(_xlfn._xlws.FILTER(Matches[REG],(Matches[TIMEBIN]=$B31)*(Matches[SITE IN]=S$10),0))=0),0,1)),IF(S$11="To",SUM(IF(--(_xlfn.UNIQUE(_xlfn._xlws.FILTER(Matches[REG],(Matches[TIME OUT]&gt;=TIMEVALUE(LEFT($B31,5)))*(Matches[TIME OUT]&lt;TIMEVALUE(LEFT($B31,5))+TIME(0,15,0))*(Matches[SITE OUT]=S$10),0))=0),0,1)),SUM(IF(--(_xlfn.UNIQUE(_xlfn._xlws.FILTER(Matches[REG],(Matches[TIMEBIN]=$B31),0))=0),0,1))+SUM(IF(--(_xlfn.UNIQUE(_xlfn._xlws.FILTER(Matches[REG],(Matches[TIME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11</v>
      </c>
      <c r="U31" s="18">
        <f t="shared" ca="1" si="4"/>
        <v>1</v>
      </c>
      <c r="V31" s="12"/>
      <c r="W31" s="8" cm="1">
        <f t="array" aca="1" ref="W31" ca="1">IF(W$10&lt;&gt;"",IF(W$10&lt;&gt;"All Locations",COUNTIFS(All[TIMEBIN],$B31,All[SITE],W$10),COUNTA(_xlfn._xlws.FILTER(All[TIMEBIN],All[TIMEBIN]=$B31,0))),"")</f>
        <v>17</v>
      </c>
      <c r="X31" s="10" cm="1">
        <f t="array" aca="1" ref="X31" ca="1">IF(W$11="From",SUM(IF(--(_xlfn.UNIQUE(_xlfn._xlws.FILTER(Matches[REG],(Matches[TIMEBIN]=$B31)*(Matches[SITE IN]=W$10),0))=0),0,1)),IF(W$11="To",SUM(IF(--(_xlfn.UNIQUE(_xlfn._xlws.FILTER(Matches[REG],(Matches[TIME OUT]&gt;=TIMEVALUE(LEFT($B31,5)))*(Matches[TIME OUT]&lt;TIMEVALUE(LEFT($B31,5))+TIME(0,15,0))*(Matches[SITE OUT]=W$10),0))=0),0,1)),SUM(IF(--(_xlfn.UNIQUE(_xlfn._xlws.FILTER(Matches[REG],(Matches[TIMEBIN]=$B31),0))=0),0,1))+SUM(IF(--(_xlfn.UNIQUE(_xlfn._xlws.FILTER(Matches[REG],(Matches[TIME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17</v>
      </c>
      <c r="Y31" s="18">
        <f t="shared" ca="1" si="5"/>
        <v>1</v>
      </c>
      <c r="Z31" s="12"/>
      <c r="AA31" s="8" cm="1">
        <f t="array" aca="1" ref="AA31" ca="1">IF(AA$10&lt;&gt;"",IF(AA$10&lt;&gt;"All Locations",COUNTIFS(All[TIMEBIN],$B31,All[SITE],AA$10),COUNTA(_xlfn._xlws.FILTER(All[TIMEBIN],All[TIMEBIN]=$B31,0))),"")</f>
        <v>16</v>
      </c>
      <c r="AB31" s="10" cm="1">
        <f t="array" aca="1" ref="AB31" ca="1">IF(AA$11="From",SUM(IF(--(_xlfn.UNIQUE(_xlfn._xlws.FILTER(Matches[REG],(Matches[TIMEBIN]=$B31)*(Matches[SITE IN]=AA$10),0))=0),0,1)),IF(AA$11="To",SUM(IF(--(_xlfn.UNIQUE(_xlfn._xlws.FILTER(Matches[REG],(Matches[TIME OUT]&gt;=TIMEVALUE(LEFT($B31,5)))*(Matches[TIME OUT]&lt;TIMEVALUE(LEFT($B31,5))+TIME(0,15,0))*(Matches[SITE OUT]=AA$10),0))=0),0,1)),SUM(IF(--(_xlfn.UNIQUE(_xlfn._xlws.FILTER(Matches[REG],(Matches[TIMEBIN]=$B31),0))=0),0,1))+SUM(IF(--(_xlfn.UNIQUE(_xlfn._xlws.FILTER(Matches[REG],(Matches[TIME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16</v>
      </c>
      <c r="AC31" s="18">
        <f t="shared" ca="1" si="6"/>
        <v>1</v>
      </c>
      <c r="AD31" s="12"/>
      <c r="AE31" s="8" cm="1">
        <f t="array" aca="1" ref="AE31" ca="1">IF(AE$10&lt;&gt;"",IF(AE$10&lt;&gt;"All Locations",COUNTIFS(All[TIMEBIN],$B31,All[SITE],AE$10),COUNTA(_xlfn._xlws.FILTER(All[TIMEBIN],All[TIMEBIN]=$B31,0))),"")</f>
        <v>0</v>
      </c>
      <c r="AF31" s="10" cm="1">
        <f t="array" aca="1" ref="AF31" ca="1">IF(AE$11="From",SUM(IF(--(_xlfn.UNIQUE(_xlfn._xlws.FILTER(Matches[REG],(Matches[TIMEBIN]=$B31)*(Matches[SITE IN]=AE$10),0))=0),0,1)),IF(AE$11="To",SUM(IF(--(_xlfn.UNIQUE(_xlfn._xlws.FILTER(Matches[REG],(Matches[TIME OUT]&gt;=TIMEVALUE(LEFT($B31,5)))*(Matches[TIME OUT]&lt;TIMEVALUE(LEFT($B31,5))+TIME(0,15,0))*(Matches[SITE OUT]=AE$10),0))=0),0,1)),SUM(IF(--(_xlfn.UNIQUE(_xlfn._xlws.FILTER(Matches[REG],(Matches[TIMEBIN]=$B31),0))=0),0,1))+SUM(IF(--(_xlfn.UNIQUE(_xlfn._xlws.FILTER(Matches[REG],(Matches[TIME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0</v>
      </c>
      <c r="AG31" s="18" t="str">
        <f t="shared" ca="1" si="7"/>
        <v>-</v>
      </c>
      <c r="AH31" s="12"/>
      <c r="AI31" s="8" cm="1">
        <f t="array" aca="1" ref="AI31" ca="1">IF(AI$10&lt;&gt;"",IF(AI$10&lt;&gt;"All Locations",COUNTIFS(All[TIMEBIN],$B31,All[SITE],AI$10),COUNTA(_xlfn._xlws.FILTER(All[TIMEBIN],All[TIMEBIN]=$B31,0))),"")</f>
        <v>10</v>
      </c>
      <c r="AJ31" s="10" cm="1">
        <f t="array" aca="1" ref="AJ31" ca="1">IF(AI$11="From",SUM(IF(--(_xlfn.UNIQUE(_xlfn._xlws.FILTER(Matches[REG],(Matches[TIMEBIN]=$B31)*(Matches[SITE IN]=AI$10),0))=0),0,1)),IF(AI$11="To",SUM(IF(--(_xlfn.UNIQUE(_xlfn._xlws.FILTER(Matches[REG],(Matches[TIME OUT]&gt;=TIMEVALUE(LEFT($B31,5)))*(Matches[TIME OUT]&lt;TIMEVALUE(LEFT($B31,5))+TIME(0,15,0))*(Matches[SITE OUT]=AI$10),0))=0),0,1)),SUM(IF(--(_xlfn.UNIQUE(_xlfn._xlws.FILTER(Matches[REG],(Matches[TIMEBIN]=$B31),0))=0),0,1))+SUM(IF(--(_xlfn.UNIQUE(_xlfn._xlws.FILTER(Matches[REG],(Matches[TIME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9</v>
      </c>
      <c r="AK31" s="18">
        <f t="shared" ca="1" si="8"/>
        <v>0.9</v>
      </c>
      <c r="AL31" s="12"/>
      <c r="AM31" s="8" cm="1">
        <f t="array" aca="1" ref="AM31" ca="1">IF(AM$10&lt;&gt;"",IF(AM$10&lt;&gt;"All Locations",COUNTIFS(All[TIMEBIN],$B31,All[SITE],AM$10),COUNTA(_xlfn._xlws.FILTER(All[TIMEBIN],All[TIMEBIN]=$B31,0))),"")</f>
        <v>4</v>
      </c>
      <c r="AN31" s="10" cm="1">
        <f t="array" aca="1" ref="AN31" ca="1">IF(AM$11="From",SUM(IF(--(_xlfn.UNIQUE(_xlfn._xlws.FILTER(Matches[REG],(Matches[TIMEBIN]=$B31)*(Matches[SITE IN]=AM$10),0))=0),0,1)),IF(AM$11="To",SUM(IF(--(_xlfn.UNIQUE(_xlfn._xlws.FILTER(Matches[REG],(Matches[TIME OUT]&gt;=TIMEVALUE(LEFT($B31,5)))*(Matches[TIME OUT]&lt;TIMEVALUE(LEFT($B31,5))+TIME(0,15,0))*(Matches[SITE OUT]=AM$10),0))=0),0,1)),SUM(IF(--(_xlfn.UNIQUE(_xlfn._xlws.FILTER(Matches[REG],(Matches[TIMEBIN]=$B31),0))=0),0,1))+SUM(IF(--(_xlfn.UNIQUE(_xlfn._xlws.FILTER(Matches[REG],(Matches[TIME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2</v>
      </c>
      <c r="AO31" s="18">
        <f t="shared" ca="1" si="9"/>
        <v>0.5</v>
      </c>
      <c r="AP31" s="12"/>
      <c r="AQ31" s="8" cm="1">
        <f t="array" aca="1" ref="AQ31" ca="1">IF(AQ$10&lt;&gt;"",IF(AQ$10&lt;&gt;"All Locations",COUNTIFS(All[TIMEBIN],$B31,All[SITE],AQ$10),COUNTA(_xlfn._xlws.FILTER(All[TIMEBIN],All[TIMEBIN]=$B31,0))),"")</f>
        <v>6</v>
      </c>
      <c r="AR31" s="10" cm="1">
        <f t="array" aca="1" ref="AR31" ca="1">IF(AQ$11="From",SUM(IF(--(_xlfn.UNIQUE(_xlfn._xlws.FILTER(Matches[REG],(Matches[TIMEBIN]=$B31)*(Matches[SITE IN]=AQ$10),0))=0),0,1)),IF(AQ$11="To",SUM(IF(--(_xlfn.UNIQUE(_xlfn._xlws.FILTER(Matches[REG],(Matches[TIME OUT]&gt;=TIMEVALUE(LEFT($B31,5)))*(Matches[TIME OUT]&lt;TIMEVALUE(LEFT($B31,5))+TIME(0,15,0))*(Matches[SITE OUT]=AQ$10),0))=0),0,1)),SUM(IF(--(_xlfn.UNIQUE(_xlfn._xlws.FILTER(Matches[REG],(Matches[TIMEBIN]=$B31),0))=0),0,1))+SUM(IF(--(_xlfn.UNIQUE(_xlfn._xlws.FILTER(Matches[REG],(Matches[TIME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6</v>
      </c>
      <c r="AS31" s="18">
        <f t="shared" ca="1" si="10"/>
        <v>1</v>
      </c>
      <c r="AT31" s="12"/>
      <c r="AU31" s="8" cm="1">
        <f t="array" aca="1" ref="AU31" ca="1">IF(AU$10&lt;&gt;"",IF(AU$10&lt;&gt;"All Locations",COUNTIFS(All[TIMEBIN],$B31,All[SITE],AU$10),COUNTA(_xlfn._xlws.FILTER(All[TIMEBIN],All[TIMEBIN]=$B31,0))),"")</f>
        <v>116</v>
      </c>
      <c r="AV31" s="10" cm="1">
        <f t="array" aca="1" ref="AV31" ca="1">IF(AU$11="From",SUM(IF(--(_xlfn.UNIQUE(_xlfn._xlws.FILTER(Matches[REG],(Matches[TIMEBIN]=$B31)*(Matches[SITE IN]=AU$10),0))=0),0,1)),IF(AU$11="To",SUM(IF(--(_xlfn.UNIQUE(_xlfn._xlws.FILTER(Matches[REG],(Matches[TIME OUT]&gt;=TIMEVALUE(LEFT($B31,5)))*(Matches[TIME OUT]&lt;TIMEVALUE(LEFT($B31,5))+TIME(0,15,0))*(Matches[SITE OUT]=AU$10),0))=0),0,1)),SUM(IF(--(_xlfn.UNIQUE(_xlfn._xlws.FILTER(Matches[REG],(Matches[TIMEBIN]=$B31),0))=0),0,1))+SUM(IF(--(_xlfn.UNIQUE(_xlfn._xlws.FILTER(Matches[REG],(Matches[TIME OUT]&gt;=TIMEVALUE(LEFT($B31,5)))*(Matches[TIME OUT]&lt;TIMEVALUE(LEFT($B31,5))+TIME(0,15,0)),0))=0),0,1))))</f>
        <v>111</v>
      </c>
      <c r="AW31" s="18">
        <f t="shared" ca="1" si="11"/>
        <v>0.9568965517241379</v>
      </c>
    </row>
    <row r="32" spans="2:49">
      <c r="B32" s="7" t="str">
        <v>11:00 - 11:15</v>
      </c>
      <c r="C32" s="8" cm="1">
        <f t="array" aca="1" ref="C32" ca="1">IF(C$10&lt;&gt;"",IF(C$10&lt;&gt;"All Locations",COUNTIFS(All[TIMEBIN],$B32,All[SITE],C$10),COUNTA(_xlfn._xlws.FILTER(All[TIMEBIN],All[TIMEBIN]=$B32,0))),"")</f>
        <v>34</v>
      </c>
      <c r="D32" s="10" cm="1">
        <f t="array" aca="1" ref="D32" ca="1">IF(C$11="From",SUM(IF(--(_xlfn.UNIQUE(_xlfn._xlws.FILTER(Matches[REG],(Matches[TIMEBIN]=$B32)*(Matches[SITE IN]=C$10),0))=0),0,1)),IF(C$11="To",SUM(IF(--(_xlfn.UNIQUE(_xlfn._xlws.FILTER(Matches[REG],(Matches[TIME OUT]&gt;=TIMEVALUE(LEFT($B32,5)))*(Matches[TIME OUT]&lt;TIMEVALUE(LEFT($B32,5))+TIME(0,15,0))*(Matches[SITE OUT]=C$10),0))=0),0,1)),SUM(IF(--(_xlfn.UNIQUE(_xlfn._xlws.FILTER(Matches[REG],(Matches[TIMEBIN]=$B32),0))=0),0,1))+SUM(IF(--(_xlfn.UNIQUE(_xlfn._xlws.FILTER(Matches[REG],(Matches[TIME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34</v>
      </c>
      <c r="E32" s="18">
        <f t="shared" ca="1" si="12"/>
        <v>1</v>
      </c>
      <c r="F32" s="12"/>
      <c r="G32" s="8" cm="1">
        <f t="array" aca="1" ref="G32" ca="1">IF(G$10&lt;&gt;"",IF(G$10&lt;&gt;"All Locations",COUNTIFS(All[TIMEBIN],$B32,All[SITE],G$10),COUNTA(_xlfn._xlws.FILTER(All[TIMEBIN],All[TIMEBIN]=$B32,0))),"")</f>
        <v>0</v>
      </c>
      <c r="H32" s="10" cm="1">
        <f t="array" aca="1" ref="H32" ca="1">IF(G$11="From",SUM(IF(--(_xlfn.UNIQUE(_xlfn._xlws.FILTER(Matches[REG],(Matches[TIMEBIN]=$B32)*(Matches[SITE IN]=G$10),0))=0),0,1)),IF(G$11="To",SUM(IF(--(_xlfn.UNIQUE(_xlfn._xlws.FILTER(Matches[REG],(Matches[TIME OUT]&gt;=TIMEVALUE(LEFT($B32,5)))*(Matches[TIME OUT]&lt;TIMEVALUE(LEFT($B32,5))+TIME(0,15,0))*(Matches[SITE OUT]=G$10),0))=0),0,1)),SUM(IF(--(_xlfn.UNIQUE(_xlfn._xlws.FILTER(Matches[REG],(Matches[TIMEBIN]=$B32),0))=0),0,1))+SUM(IF(--(_xlfn.UNIQUE(_xlfn._xlws.FILTER(Matches[REG],(Matches[TIME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0</v>
      </c>
      <c r="I32" s="18" t="str">
        <f t="shared" ca="1" si="1"/>
        <v>-</v>
      </c>
      <c r="J32" s="12"/>
      <c r="K32" s="8" cm="1">
        <f t="array" aca="1" ref="K32" ca="1">IF(K$10&lt;&gt;"",IF(K$10&lt;&gt;"All Locations",COUNTIFS(All[TIMEBIN],$B32,All[SITE],K$10),COUNTA(_xlfn._xlws.FILTER(All[TIMEBIN],All[TIMEBIN]=$B32,0))),"")</f>
        <v>2</v>
      </c>
      <c r="L32" s="10" cm="1">
        <f t="array" aca="1" ref="L32" ca="1">IF(K$11="From",SUM(IF(--(_xlfn.UNIQUE(_xlfn._xlws.FILTER(Matches[REG],(Matches[TIMEBIN]=$B32)*(Matches[SITE IN]=K$10),0))=0),0,1)),IF(K$11="To",SUM(IF(--(_xlfn.UNIQUE(_xlfn._xlws.FILTER(Matches[REG],(Matches[TIME OUT]&gt;=TIMEVALUE(LEFT($B32,5)))*(Matches[TIME OUT]&lt;TIMEVALUE(LEFT($B32,5))+TIME(0,15,0))*(Matches[SITE OUT]=K$10),0))=0),0,1)),SUM(IF(--(_xlfn.UNIQUE(_xlfn._xlws.FILTER(Matches[REG],(Matches[TIMEBIN]=$B32),0))=0),0,1))+SUM(IF(--(_xlfn.UNIQUE(_xlfn._xlws.FILTER(Matches[REG],(Matches[TIME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2</v>
      </c>
      <c r="M32" s="18">
        <f t="shared" ca="1" si="2"/>
        <v>1</v>
      </c>
      <c r="N32" s="12"/>
      <c r="O32" s="8" cm="1">
        <f t="array" aca="1" ref="O32" ca="1">IF(O$10&lt;&gt;"",IF(O$10&lt;&gt;"All Locations",COUNTIFS(All[TIMEBIN],$B32,All[SITE],O$10),COUNTA(_xlfn._xlws.FILTER(All[TIMEBIN],All[TIMEBIN]=$B32,0))),"")</f>
        <v>12</v>
      </c>
      <c r="P32" s="10" cm="1">
        <f t="array" aca="1" ref="P32" ca="1">IF(O$11="From",SUM(IF(--(_xlfn.UNIQUE(_xlfn._xlws.FILTER(Matches[REG],(Matches[TIMEBIN]=$B32)*(Matches[SITE IN]=O$10),0))=0),0,1)),IF(O$11="To",SUM(IF(--(_xlfn.UNIQUE(_xlfn._xlws.FILTER(Matches[REG],(Matches[TIME OUT]&gt;=TIMEVALUE(LEFT($B32,5)))*(Matches[TIME OUT]&lt;TIMEVALUE(LEFT($B32,5))+TIME(0,15,0))*(Matches[SITE OUT]=O$10),0))=0),0,1)),SUM(IF(--(_xlfn.UNIQUE(_xlfn._xlws.FILTER(Matches[REG],(Matches[TIMEBIN]=$B32),0))=0),0,1))+SUM(IF(--(_xlfn.UNIQUE(_xlfn._xlws.FILTER(Matches[REG],(Matches[TIME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10</v>
      </c>
      <c r="Q32" s="18">
        <f t="shared" ca="1" si="3"/>
        <v>0.83333333333333337</v>
      </c>
      <c r="R32" s="12"/>
      <c r="S32" s="8" cm="1">
        <f t="array" aca="1" ref="S32" ca="1">IF(S$10&lt;&gt;"",IF(S$10&lt;&gt;"All Locations",COUNTIFS(All[TIMEBIN],$B32,All[SITE],S$10),COUNTA(_xlfn._xlws.FILTER(All[TIMEBIN],All[TIMEBIN]=$B32,0))),"")</f>
        <v>12</v>
      </c>
      <c r="T32" s="10" cm="1">
        <f t="array" aca="1" ref="T32" ca="1">IF(S$11="From",SUM(IF(--(_xlfn.UNIQUE(_xlfn._xlws.FILTER(Matches[REG],(Matches[TIMEBIN]=$B32)*(Matches[SITE IN]=S$10),0))=0),0,1)),IF(S$11="To",SUM(IF(--(_xlfn.UNIQUE(_xlfn._xlws.FILTER(Matches[REG],(Matches[TIME OUT]&gt;=TIMEVALUE(LEFT($B32,5)))*(Matches[TIME OUT]&lt;TIMEVALUE(LEFT($B32,5))+TIME(0,15,0))*(Matches[SITE OUT]=S$10),0))=0),0,1)),SUM(IF(--(_xlfn.UNIQUE(_xlfn._xlws.FILTER(Matches[REG],(Matches[TIMEBIN]=$B32),0))=0),0,1))+SUM(IF(--(_xlfn.UNIQUE(_xlfn._xlws.FILTER(Matches[REG],(Matches[TIME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12</v>
      </c>
      <c r="U32" s="18">
        <f t="shared" ca="1" si="4"/>
        <v>1</v>
      </c>
      <c r="V32" s="12"/>
      <c r="W32" s="8" cm="1">
        <f t="array" aca="1" ref="W32" ca="1">IF(W$10&lt;&gt;"",IF(W$10&lt;&gt;"All Locations",COUNTIFS(All[TIMEBIN],$B32,All[SITE],W$10),COUNTA(_xlfn._xlws.FILTER(All[TIMEBIN],All[TIMEBIN]=$B32,0))),"")</f>
        <v>15</v>
      </c>
      <c r="X32" s="10" cm="1">
        <f t="array" aca="1" ref="X32" ca="1">IF(W$11="From",SUM(IF(--(_xlfn.UNIQUE(_xlfn._xlws.FILTER(Matches[REG],(Matches[TIMEBIN]=$B32)*(Matches[SITE IN]=W$10),0))=0),0,1)),IF(W$11="To",SUM(IF(--(_xlfn.UNIQUE(_xlfn._xlws.FILTER(Matches[REG],(Matches[TIME OUT]&gt;=TIMEVALUE(LEFT($B32,5)))*(Matches[TIME OUT]&lt;TIMEVALUE(LEFT($B32,5))+TIME(0,15,0))*(Matches[SITE OUT]=W$10),0))=0),0,1)),SUM(IF(--(_xlfn.UNIQUE(_xlfn._xlws.FILTER(Matches[REG],(Matches[TIMEBIN]=$B32),0))=0),0,1))+SUM(IF(--(_xlfn.UNIQUE(_xlfn._xlws.FILTER(Matches[REG],(Matches[TIME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15</v>
      </c>
      <c r="Y32" s="18">
        <f t="shared" ca="1" si="5"/>
        <v>1</v>
      </c>
      <c r="Z32" s="12"/>
      <c r="AA32" s="8" cm="1">
        <f t="array" aca="1" ref="AA32" ca="1">IF(AA$10&lt;&gt;"",IF(AA$10&lt;&gt;"All Locations",COUNTIFS(All[TIMEBIN],$B32,All[SITE],AA$10),COUNTA(_xlfn._xlws.FILTER(All[TIMEBIN],All[TIMEBIN]=$B32,0))),"")</f>
        <v>20</v>
      </c>
      <c r="AB32" s="10" cm="1">
        <f t="array" aca="1" ref="AB32" ca="1">IF(AA$11="From",SUM(IF(--(_xlfn.UNIQUE(_xlfn._xlws.FILTER(Matches[REG],(Matches[TIMEBIN]=$B32)*(Matches[SITE IN]=AA$10),0))=0),0,1)),IF(AA$11="To",SUM(IF(--(_xlfn.UNIQUE(_xlfn._xlws.FILTER(Matches[REG],(Matches[TIME OUT]&gt;=TIMEVALUE(LEFT($B32,5)))*(Matches[TIME OUT]&lt;TIMEVALUE(LEFT($B32,5))+TIME(0,15,0))*(Matches[SITE OUT]=AA$10),0))=0),0,1)),SUM(IF(--(_xlfn.UNIQUE(_xlfn._xlws.FILTER(Matches[REG],(Matches[TIMEBIN]=$B32),0))=0),0,1))+SUM(IF(--(_xlfn.UNIQUE(_xlfn._xlws.FILTER(Matches[REG],(Matches[TIME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19</v>
      </c>
      <c r="AC32" s="18">
        <f t="shared" ca="1" si="6"/>
        <v>0.95</v>
      </c>
      <c r="AD32" s="12"/>
      <c r="AE32" s="8" cm="1">
        <f t="array" aca="1" ref="AE32" ca="1">IF(AE$10&lt;&gt;"",IF(AE$10&lt;&gt;"All Locations",COUNTIFS(All[TIMEBIN],$B32,All[SITE],AE$10),COUNTA(_xlfn._xlws.FILTER(All[TIMEBIN],All[TIMEBIN]=$B32,0))),"")</f>
        <v>0</v>
      </c>
      <c r="AF32" s="10" cm="1">
        <f t="array" aca="1" ref="AF32" ca="1">IF(AE$11="From",SUM(IF(--(_xlfn.UNIQUE(_xlfn._xlws.FILTER(Matches[REG],(Matches[TIMEBIN]=$B32)*(Matches[SITE IN]=AE$10),0))=0),0,1)),IF(AE$11="To",SUM(IF(--(_xlfn.UNIQUE(_xlfn._xlws.FILTER(Matches[REG],(Matches[TIME OUT]&gt;=TIMEVALUE(LEFT($B32,5)))*(Matches[TIME OUT]&lt;TIMEVALUE(LEFT($B32,5))+TIME(0,15,0))*(Matches[SITE OUT]=AE$10),0))=0),0,1)),SUM(IF(--(_xlfn.UNIQUE(_xlfn._xlws.FILTER(Matches[REG],(Matches[TIMEBIN]=$B32),0))=0),0,1))+SUM(IF(--(_xlfn.UNIQUE(_xlfn._xlws.FILTER(Matches[REG],(Matches[TIME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0</v>
      </c>
      <c r="AG32" s="18" t="str">
        <f t="shared" ca="1" si="7"/>
        <v>-</v>
      </c>
      <c r="AH32" s="12"/>
      <c r="AI32" s="8" cm="1">
        <f t="array" aca="1" ref="AI32" ca="1">IF(AI$10&lt;&gt;"",IF(AI$10&lt;&gt;"All Locations",COUNTIFS(All[TIMEBIN],$B32,All[SITE],AI$10),COUNTA(_xlfn._xlws.FILTER(All[TIMEBIN],All[TIMEBIN]=$B32,0))),"")</f>
        <v>11</v>
      </c>
      <c r="AJ32" s="10" cm="1">
        <f t="array" aca="1" ref="AJ32" ca="1">IF(AI$11="From",SUM(IF(--(_xlfn.UNIQUE(_xlfn._xlws.FILTER(Matches[REG],(Matches[TIMEBIN]=$B32)*(Matches[SITE IN]=AI$10),0))=0),0,1)),IF(AI$11="To",SUM(IF(--(_xlfn.UNIQUE(_xlfn._xlws.FILTER(Matches[REG],(Matches[TIME OUT]&gt;=TIMEVALUE(LEFT($B32,5)))*(Matches[TIME OUT]&lt;TIMEVALUE(LEFT($B32,5))+TIME(0,15,0))*(Matches[SITE OUT]=AI$10),0))=0),0,1)),SUM(IF(--(_xlfn.UNIQUE(_xlfn._xlws.FILTER(Matches[REG],(Matches[TIMEBIN]=$B32),0))=0),0,1))+SUM(IF(--(_xlfn.UNIQUE(_xlfn._xlws.FILTER(Matches[REG],(Matches[TIME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11</v>
      </c>
      <c r="AK32" s="18">
        <f t="shared" ca="1" si="8"/>
        <v>1</v>
      </c>
      <c r="AL32" s="12"/>
      <c r="AM32" s="8" cm="1">
        <f t="array" aca="1" ref="AM32" ca="1">IF(AM$10&lt;&gt;"",IF(AM$10&lt;&gt;"All Locations",COUNTIFS(All[TIMEBIN],$B32,All[SITE],AM$10),COUNTA(_xlfn._xlws.FILTER(All[TIMEBIN],All[TIMEBIN]=$B32,0))),"")</f>
        <v>3</v>
      </c>
      <c r="AN32" s="10" cm="1">
        <f t="array" aca="1" ref="AN32" ca="1">IF(AM$11="From",SUM(IF(--(_xlfn.UNIQUE(_xlfn._xlws.FILTER(Matches[REG],(Matches[TIMEBIN]=$B32)*(Matches[SITE IN]=AM$10),0))=0),0,1)),IF(AM$11="To",SUM(IF(--(_xlfn.UNIQUE(_xlfn._xlws.FILTER(Matches[REG],(Matches[TIME OUT]&gt;=TIMEVALUE(LEFT($B32,5)))*(Matches[TIME OUT]&lt;TIMEVALUE(LEFT($B32,5))+TIME(0,15,0))*(Matches[SITE OUT]=AM$10),0))=0),0,1)),SUM(IF(--(_xlfn.UNIQUE(_xlfn._xlws.FILTER(Matches[REG],(Matches[TIMEBIN]=$B32),0))=0),0,1))+SUM(IF(--(_xlfn.UNIQUE(_xlfn._xlws.FILTER(Matches[REG],(Matches[TIME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3</v>
      </c>
      <c r="AO32" s="18">
        <f t="shared" ca="1" si="9"/>
        <v>1</v>
      </c>
      <c r="AP32" s="12"/>
      <c r="AQ32" s="8" cm="1">
        <f t="array" aca="1" ref="AQ32" ca="1">IF(AQ$10&lt;&gt;"",IF(AQ$10&lt;&gt;"All Locations",COUNTIFS(All[TIMEBIN],$B32,All[SITE],AQ$10),COUNTA(_xlfn._xlws.FILTER(All[TIMEBIN],All[TIMEBIN]=$B32,0))),"")</f>
        <v>6</v>
      </c>
      <c r="AR32" s="10" cm="1">
        <f t="array" aca="1" ref="AR32" ca="1">IF(AQ$11="From",SUM(IF(--(_xlfn.UNIQUE(_xlfn._xlws.FILTER(Matches[REG],(Matches[TIMEBIN]=$B32)*(Matches[SITE IN]=AQ$10),0))=0),0,1)),IF(AQ$11="To",SUM(IF(--(_xlfn.UNIQUE(_xlfn._xlws.FILTER(Matches[REG],(Matches[TIME OUT]&gt;=TIMEVALUE(LEFT($B32,5)))*(Matches[TIME OUT]&lt;TIMEVALUE(LEFT($B32,5))+TIME(0,15,0))*(Matches[SITE OUT]=AQ$10),0))=0),0,1)),SUM(IF(--(_xlfn.UNIQUE(_xlfn._xlws.FILTER(Matches[REG],(Matches[TIMEBIN]=$B32),0))=0),0,1))+SUM(IF(--(_xlfn.UNIQUE(_xlfn._xlws.FILTER(Matches[REG],(Matches[TIME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5</v>
      </c>
      <c r="AS32" s="18">
        <f t="shared" ca="1" si="10"/>
        <v>0.83333333333333337</v>
      </c>
      <c r="AT32" s="12"/>
      <c r="AU32" s="8" cm="1">
        <f t="array" aca="1" ref="AU32" ca="1">IF(AU$10&lt;&gt;"",IF(AU$10&lt;&gt;"All Locations",COUNTIFS(All[TIMEBIN],$B32,All[SITE],AU$10),COUNTA(_xlfn._xlws.FILTER(All[TIMEBIN],All[TIMEBIN]=$B32,0))),"")</f>
        <v>115</v>
      </c>
      <c r="AV32" s="10" cm="1">
        <f t="array" aca="1" ref="AV32" ca="1">IF(AU$11="From",SUM(IF(--(_xlfn.UNIQUE(_xlfn._xlws.FILTER(Matches[REG],(Matches[TIMEBIN]=$B32)*(Matches[SITE IN]=AU$10),0))=0),0,1)),IF(AU$11="To",SUM(IF(--(_xlfn.UNIQUE(_xlfn._xlws.FILTER(Matches[REG],(Matches[TIME OUT]&gt;=TIMEVALUE(LEFT($B32,5)))*(Matches[TIME OUT]&lt;TIMEVALUE(LEFT($B32,5))+TIME(0,15,0))*(Matches[SITE OUT]=AU$10),0))=0),0,1)),SUM(IF(--(_xlfn.UNIQUE(_xlfn._xlws.FILTER(Matches[REG],(Matches[TIMEBIN]=$B32),0))=0),0,1))+SUM(IF(--(_xlfn.UNIQUE(_xlfn._xlws.FILTER(Matches[REG],(Matches[TIME OUT]&gt;=TIMEVALUE(LEFT($B32,5)))*(Matches[TIME OUT]&lt;TIMEVALUE(LEFT($B32,5))+TIME(0,15,0)),0))=0),0,1))))</f>
        <v>111</v>
      </c>
      <c r="AW32" s="18">
        <f t="shared" ca="1" si="11"/>
        <v>0.9652173913043478</v>
      </c>
    </row>
    <row r="33" spans="2:49">
      <c r="B33" s="7" t="str">
        <v>11:15 - 11:30</v>
      </c>
      <c r="C33" s="8" cm="1">
        <f t="array" aca="1" ref="C33" ca="1">IF(C$10&lt;&gt;"",IF(C$10&lt;&gt;"All Locations",COUNTIFS(All[TIMEBIN],$B33,All[SITE],C$10),COUNTA(_xlfn._xlws.FILTER(All[TIMEBIN],All[TIMEBIN]=$B33,0))),"")</f>
        <v>34</v>
      </c>
      <c r="D33" s="10" cm="1">
        <f t="array" aca="1" ref="D33" ca="1">IF(C$11="From",SUM(IF(--(_xlfn.UNIQUE(_xlfn._xlws.FILTER(Matches[REG],(Matches[TIMEBIN]=$B33)*(Matches[SITE IN]=C$10),0))=0),0,1)),IF(C$11="To",SUM(IF(--(_xlfn.UNIQUE(_xlfn._xlws.FILTER(Matches[REG],(Matches[TIME OUT]&gt;=TIMEVALUE(LEFT($B33,5)))*(Matches[TIME OUT]&lt;TIMEVALUE(LEFT($B33,5))+TIME(0,15,0))*(Matches[SITE OUT]=C$10),0))=0),0,1)),SUM(IF(--(_xlfn.UNIQUE(_xlfn._xlws.FILTER(Matches[REG],(Matches[TIMEBIN]=$B33),0))=0),0,1))+SUM(IF(--(_xlfn.UNIQUE(_xlfn._xlws.FILTER(Matches[REG],(Matches[TIME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33</v>
      </c>
      <c r="E33" s="18">
        <f t="shared" ca="1" si="12"/>
        <v>0.97058823529411764</v>
      </c>
      <c r="F33" s="12"/>
      <c r="G33" s="8" cm="1">
        <f t="array" aca="1" ref="G33" ca="1">IF(G$10&lt;&gt;"",IF(G$10&lt;&gt;"All Locations",COUNTIFS(All[TIMEBIN],$B33,All[SITE],G$10),COUNTA(_xlfn._xlws.FILTER(All[TIMEBIN],All[TIMEBIN]=$B33,0))),"")</f>
        <v>0</v>
      </c>
      <c r="H33" s="10" cm="1">
        <f t="array" aca="1" ref="H33" ca="1">IF(G$11="From",SUM(IF(--(_xlfn.UNIQUE(_xlfn._xlws.FILTER(Matches[REG],(Matches[TIMEBIN]=$B33)*(Matches[SITE IN]=G$10),0))=0),0,1)),IF(G$11="To",SUM(IF(--(_xlfn.UNIQUE(_xlfn._xlws.FILTER(Matches[REG],(Matches[TIME OUT]&gt;=TIMEVALUE(LEFT($B33,5)))*(Matches[TIME OUT]&lt;TIMEVALUE(LEFT($B33,5))+TIME(0,15,0))*(Matches[SITE OUT]=G$10),0))=0),0,1)),SUM(IF(--(_xlfn.UNIQUE(_xlfn._xlws.FILTER(Matches[REG],(Matches[TIMEBIN]=$B33),0))=0),0,1))+SUM(IF(--(_xlfn.UNIQUE(_xlfn._xlws.FILTER(Matches[REG],(Matches[TIME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0</v>
      </c>
      <c r="I33" s="18" t="str">
        <f t="shared" ca="1" si="1"/>
        <v>-</v>
      </c>
      <c r="J33" s="12"/>
      <c r="K33" s="8" cm="1">
        <f t="array" aca="1" ref="K33" ca="1">IF(K$10&lt;&gt;"",IF(K$10&lt;&gt;"All Locations",COUNTIFS(All[TIMEBIN],$B33,All[SITE],K$10),COUNTA(_xlfn._xlws.FILTER(All[TIMEBIN],All[TIMEBIN]=$B33,0))),"")</f>
        <v>9</v>
      </c>
      <c r="L33" s="10" cm="1">
        <f t="array" aca="1" ref="L33" ca="1">IF(K$11="From",SUM(IF(--(_xlfn.UNIQUE(_xlfn._xlws.FILTER(Matches[REG],(Matches[TIMEBIN]=$B33)*(Matches[SITE IN]=K$10),0))=0),0,1)),IF(K$11="To",SUM(IF(--(_xlfn.UNIQUE(_xlfn._xlws.FILTER(Matches[REG],(Matches[TIME OUT]&gt;=TIMEVALUE(LEFT($B33,5)))*(Matches[TIME OUT]&lt;TIMEVALUE(LEFT($B33,5))+TIME(0,15,0))*(Matches[SITE OUT]=K$10),0))=0),0,1)),SUM(IF(--(_xlfn.UNIQUE(_xlfn._xlws.FILTER(Matches[REG],(Matches[TIMEBIN]=$B33),0))=0),0,1))+SUM(IF(--(_xlfn.UNIQUE(_xlfn._xlws.FILTER(Matches[REG],(Matches[TIME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9</v>
      </c>
      <c r="M33" s="18">
        <f t="shared" ca="1" si="2"/>
        <v>1</v>
      </c>
      <c r="N33" s="12"/>
      <c r="O33" s="8" cm="1">
        <f t="array" aca="1" ref="O33" ca="1">IF(O$10&lt;&gt;"",IF(O$10&lt;&gt;"All Locations",COUNTIFS(All[TIMEBIN],$B33,All[SITE],O$10),COUNTA(_xlfn._xlws.FILTER(All[TIMEBIN],All[TIMEBIN]=$B33,0))),"")</f>
        <v>11</v>
      </c>
      <c r="P33" s="10" cm="1">
        <f t="array" aca="1" ref="P33" ca="1">IF(O$11="From",SUM(IF(--(_xlfn.UNIQUE(_xlfn._xlws.FILTER(Matches[REG],(Matches[TIMEBIN]=$B33)*(Matches[SITE IN]=O$10),0))=0),0,1)),IF(O$11="To",SUM(IF(--(_xlfn.UNIQUE(_xlfn._xlws.FILTER(Matches[REG],(Matches[TIME OUT]&gt;=TIMEVALUE(LEFT($B33,5)))*(Matches[TIME OUT]&lt;TIMEVALUE(LEFT($B33,5))+TIME(0,15,0))*(Matches[SITE OUT]=O$10),0))=0),0,1)),SUM(IF(--(_xlfn.UNIQUE(_xlfn._xlws.FILTER(Matches[REG],(Matches[TIMEBIN]=$B33),0))=0),0,1))+SUM(IF(--(_xlfn.UNIQUE(_xlfn._xlws.FILTER(Matches[REG],(Matches[TIME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11</v>
      </c>
      <c r="Q33" s="18">
        <f t="shared" ca="1" si="3"/>
        <v>1</v>
      </c>
      <c r="R33" s="12"/>
      <c r="S33" s="8" cm="1">
        <f t="array" aca="1" ref="S33" ca="1">IF(S$10&lt;&gt;"",IF(S$10&lt;&gt;"All Locations",COUNTIFS(All[TIMEBIN],$B33,All[SITE],S$10),COUNTA(_xlfn._xlws.FILTER(All[TIMEBIN],All[TIMEBIN]=$B33,0))),"")</f>
        <v>11</v>
      </c>
      <c r="T33" s="10" cm="1">
        <f t="array" aca="1" ref="T33" ca="1">IF(S$11="From",SUM(IF(--(_xlfn.UNIQUE(_xlfn._xlws.FILTER(Matches[REG],(Matches[TIMEBIN]=$B33)*(Matches[SITE IN]=S$10),0))=0),0,1)),IF(S$11="To",SUM(IF(--(_xlfn.UNIQUE(_xlfn._xlws.FILTER(Matches[REG],(Matches[TIME OUT]&gt;=TIMEVALUE(LEFT($B33,5)))*(Matches[TIME OUT]&lt;TIMEVALUE(LEFT($B33,5))+TIME(0,15,0))*(Matches[SITE OUT]=S$10),0))=0),0,1)),SUM(IF(--(_xlfn.UNIQUE(_xlfn._xlws.FILTER(Matches[REG],(Matches[TIMEBIN]=$B33),0))=0),0,1))+SUM(IF(--(_xlfn.UNIQUE(_xlfn._xlws.FILTER(Matches[REG],(Matches[TIME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11</v>
      </c>
      <c r="U33" s="18">
        <f t="shared" ca="1" si="4"/>
        <v>1</v>
      </c>
      <c r="V33" s="12"/>
      <c r="W33" s="8" cm="1">
        <f t="array" aca="1" ref="W33" ca="1">IF(W$10&lt;&gt;"",IF(W$10&lt;&gt;"All Locations",COUNTIFS(All[TIMEBIN],$B33,All[SITE],W$10),COUNTA(_xlfn._xlws.FILTER(All[TIMEBIN],All[TIMEBIN]=$B33,0))),"")</f>
        <v>23</v>
      </c>
      <c r="X33" s="10" cm="1">
        <f t="array" aca="1" ref="X33" ca="1">IF(W$11="From",SUM(IF(--(_xlfn.UNIQUE(_xlfn._xlws.FILTER(Matches[REG],(Matches[TIMEBIN]=$B33)*(Matches[SITE IN]=W$10),0))=0),0,1)),IF(W$11="To",SUM(IF(--(_xlfn.UNIQUE(_xlfn._xlws.FILTER(Matches[REG],(Matches[TIME OUT]&gt;=TIMEVALUE(LEFT($B33,5)))*(Matches[TIME OUT]&lt;TIMEVALUE(LEFT($B33,5))+TIME(0,15,0))*(Matches[SITE OUT]=W$10),0))=0),0,1)),SUM(IF(--(_xlfn.UNIQUE(_xlfn._xlws.FILTER(Matches[REG],(Matches[TIMEBIN]=$B33),0))=0),0,1))+SUM(IF(--(_xlfn.UNIQUE(_xlfn._xlws.FILTER(Matches[REG],(Matches[TIME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21</v>
      </c>
      <c r="Y33" s="18">
        <f t="shared" ca="1" si="5"/>
        <v>0.91304347826086951</v>
      </c>
      <c r="Z33" s="12"/>
      <c r="AA33" s="8" cm="1">
        <f t="array" aca="1" ref="AA33" ca="1">IF(AA$10&lt;&gt;"",IF(AA$10&lt;&gt;"All Locations",COUNTIFS(All[TIMEBIN],$B33,All[SITE],AA$10),COUNTA(_xlfn._xlws.FILTER(All[TIMEBIN],All[TIMEBIN]=$B33,0))),"")</f>
        <v>15</v>
      </c>
      <c r="AB33" s="10" cm="1">
        <f t="array" aca="1" ref="AB33" ca="1">IF(AA$11="From",SUM(IF(--(_xlfn.UNIQUE(_xlfn._xlws.FILTER(Matches[REG],(Matches[TIMEBIN]=$B33)*(Matches[SITE IN]=AA$10),0))=0),0,1)),IF(AA$11="To",SUM(IF(--(_xlfn.UNIQUE(_xlfn._xlws.FILTER(Matches[REG],(Matches[TIME OUT]&gt;=TIMEVALUE(LEFT($B33,5)))*(Matches[TIME OUT]&lt;TIMEVALUE(LEFT($B33,5))+TIME(0,15,0))*(Matches[SITE OUT]=AA$10),0))=0),0,1)),SUM(IF(--(_xlfn.UNIQUE(_xlfn._xlws.FILTER(Matches[REG],(Matches[TIMEBIN]=$B33),0))=0),0,1))+SUM(IF(--(_xlfn.UNIQUE(_xlfn._xlws.FILTER(Matches[REG],(Matches[TIME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15</v>
      </c>
      <c r="AC33" s="18">
        <f t="shared" ca="1" si="6"/>
        <v>1</v>
      </c>
      <c r="AD33" s="12"/>
      <c r="AE33" s="8" cm="1">
        <f t="array" aca="1" ref="AE33" ca="1">IF(AE$10&lt;&gt;"",IF(AE$10&lt;&gt;"All Locations",COUNTIFS(All[TIMEBIN],$B33,All[SITE],AE$10),COUNTA(_xlfn._xlws.FILTER(All[TIMEBIN],All[TIMEBIN]=$B33,0))),"")</f>
        <v>0</v>
      </c>
      <c r="AF33" s="10" cm="1">
        <f t="array" aca="1" ref="AF33" ca="1">IF(AE$11="From",SUM(IF(--(_xlfn.UNIQUE(_xlfn._xlws.FILTER(Matches[REG],(Matches[TIMEBIN]=$B33)*(Matches[SITE IN]=AE$10),0))=0),0,1)),IF(AE$11="To",SUM(IF(--(_xlfn.UNIQUE(_xlfn._xlws.FILTER(Matches[REG],(Matches[TIME OUT]&gt;=TIMEVALUE(LEFT($B33,5)))*(Matches[TIME OUT]&lt;TIMEVALUE(LEFT($B33,5))+TIME(0,15,0))*(Matches[SITE OUT]=AE$10),0))=0),0,1)),SUM(IF(--(_xlfn.UNIQUE(_xlfn._xlws.FILTER(Matches[REG],(Matches[TIMEBIN]=$B33),0))=0),0,1))+SUM(IF(--(_xlfn.UNIQUE(_xlfn._xlws.FILTER(Matches[REG],(Matches[TIME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0</v>
      </c>
      <c r="AG33" s="18" t="str">
        <f t="shared" ca="1" si="7"/>
        <v>-</v>
      </c>
      <c r="AH33" s="12"/>
      <c r="AI33" s="8" cm="1">
        <f t="array" aca="1" ref="AI33" ca="1">IF(AI$10&lt;&gt;"",IF(AI$10&lt;&gt;"All Locations",COUNTIFS(All[TIMEBIN],$B33,All[SITE],AI$10),COUNTA(_xlfn._xlws.FILTER(All[TIMEBIN],All[TIMEBIN]=$B33,0))),"")</f>
        <v>10</v>
      </c>
      <c r="AJ33" s="10" cm="1">
        <f t="array" aca="1" ref="AJ33" ca="1">IF(AI$11="From",SUM(IF(--(_xlfn.UNIQUE(_xlfn._xlws.FILTER(Matches[REG],(Matches[TIMEBIN]=$B33)*(Matches[SITE IN]=AI$10),0))=0),0,1)),IF(AI$11="To",SUM(IF(--(_xlfn.UNIQUE(_xlfn._xlws.FILTER(Matches[REG],(Matches[TIME OUT]&gt;=TIMEVALUE(LEFT($B33,5)))*(Matches[TIME OUT]&lt;TIMEVALUE(LEFT($B33,5))+TIME(0,15,0))*(Matches[SITE OUT]=AI$10),0))=0),0,1)),SUM(IF(--(_xlfn.UNIQUE(_xlfn._xlws.FILTER(Matches[REG],(Matches[TIMEBIN]=$B33),0))=0),0,1))+SUM(IF(--(_xlfn.UNIQUE(_xlfn._xlws.FILTER(Matches[REG],(Matches[TIME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9</v>
      </c>
      <c r="AK33" s="18">
        <f t="shared" ca="1" si="8"/>
        <v>0.9</v>
      </c>
      <c r="AL33" s="12"/>
      <c r="AM33" s="8" cm="1">
        <f t="array" aca="1" ref="AM33" ca="1">IF(AM$10&lt;&gt;"",IF(AM$10&lt;&gt;"All Locations",COUNTIFS(All[TIMEBIN],$B33,All[SITE],AM$10),COUNTA(_xlfn._xlws.FILTER(All[TIMEBIN],All[TIMEBIN]=$B33,0))),"")</f>
        <v>4</v>
      </c>
      <c r="AN33" s="10" cm="1">
        <f t="array" aca="1" ref="AN33" ca="1">IF(AM$11="From",SUM(IF(--(_xlfn.UNIQUE(_xlfn._xlws.FILTER(Matches[REG],(Matches[TIMEBIN]=$B33)*(Matches[SITE IN]=AM$10),0))=0),0,1)),IF(AM$11="To",SUM(IF(--(_xlfn.UNIQUE(_xlfn._xlws.FILTER(Matches[REG],(Matches[TIME OUT]&gt;=TIMEVALUE(LEFT($B33,5)))*(Matches[TIME OUT]&lt;TIMEVALUE(LEFT($B33,5))+TIME(0,15,0))*(Matches[SITE OUT]=AM$10),0))=0),0,1)),SUM(IF(--(_xlfn.UNIQUE(_xlfn._xlws.FILTER(Matches[REG],(Matches[TIMEBIN]=$B33),0))=0),0,1))+SUM(IF(--(_xlfn.UNIQUE(_xlfn._xlws.FILTER(Matches[REG],(Matches[TIME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3</v>
      </c>
      <c r="AO33" s="18">
        <f t="shared" ca="1" si="9"/>
        <v>0.75</v>
      </c>
      <c r="AP33" s="12"/>
      <c r="AQ33" s="8" cm="1">
        <f t="array" aca="1" ref="AQ33" ca="1">IF(AQ$10&lt;&gt;"",IF(AQ$10&lt;&gt;"All Locations",COUNTIFS(All[TIMEBIN],$B33,All[SITE],AQ$10),COUNTA(_xlfn._xlws.FILTER(All[TIMEBIN],All[TIMEBIN]=$B33,0))),"")</f>
        <v>5</v>
      </c>
      <c r="AR33" s="10" cm="1">
        <f t="array" aca="1" ref="AR33" ca="1">IF(AQ$11="From",SUM(IF(--(_xlfn.UNIQUE(_xlfn._xlws.FILTER(Matches[REG],(Matches[TIMEBIN]=$B33)*(Matches[SITE IN]=AQ$10),0))=0),0,1)),IF(AQ$11="To",SUM(IF(--(_xlfn.UNIQUE(_xlfn._xlws.FILTER(Matches[REG],(Matches[TIME OUT]&gt;=TIMEVALUE(LEFT($B33,5)))*(Matches[TIME OUT]&lt;TIMEVALUE(LEFT($B33,5))+TIME(0,15,0))*(Matches[SITE OUT]=AQ$10),0))=0),0,1)),SUM(IF(--(_xlfn.UNIQUE(_xlfn._xlws.FILTER(Matches[REG],(Matches[TIMEBIN]=$B33),0))=0),0,1))+SUM(IF(--(_xlfn.UNIQUE(_xlfn._xlws.FILTER(Matches[REG],(Matches[TIME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5</v>
      </c>
      <c r="AS33" s="18">
        <f t="shared" ca="1" si="10"/>
        <v>1</v>
      </c>
      <c r="AT33" s="12"/>
      <c r="AU33" s="8" cm="1">
        <f t="array" aca="1" ref="AU33" ca="1">IF(AU$10&lt;&gt;"",IF(AU$10&lt;&gt;"All Locations",COUNTIFS(All[TIMEBIN],$B33,All[SITE],AU$10),COUNTA(_xlfn._xlws.FILTER(All[TIMEBIN],All[TIMEBIN]=$B33,0))),"")</f>
        <v>122</v>
      </c>
      <c r="AV33" s="10" cm="1">
        <f t="array" aca="1" ref="AV33" ca="1">IF(AU$11="From",SUM(IF(--(_xlfn.UNIQUE(_xlfn._xlws.FILTER(Matches[REG],(Matches[TIMEBIN]=$B33)*(Matches[SITE IN]=AU$10),0))=0),0,1)),IF(AU$11="To",SUM(IF(--(_xlfn.UNIQUE(_xlfn._xlws.FILTER(Matches[REG],(Matches[TIME OUT]&gt;=TIMEVALUE(LEFT($B33,5)))*(Matches[TIME OUT]&lt;TIMEVALUE(LEFT($B33,5))+TIME(0,15,0))*(Matches[SITE OUT]=AU$10),0))=0),0,1)),SUM(IF(--(_xlfn.UNIQUE(_xlfn._xlws.FILTER(Matches[REG],(Matches[TIMEBIN]=$B33),0))=0),0,1))+SUM(IF(--(_xlfn.UNIQUE(_xlfn._xlws.FILTER(Matches[REG],(Matches[TIME OUT]&gt;=TIMEVALUE(LEFT($B33,5)))*(Matches[TIME OUT]&lt;TIMEVALUE(LEFT($B33,5))+TIME(0,15,0)),0))=0),0,1))))</f>
        <v>117</v>
      </c>
      <c r="AW33" s="18">
        <f t="shared" ca="1" si="11"/>
        <v>0.95901639344262291</v>
      </c>
    </row>
    <row r="34" spans="2:49">
      <c r="B34" s="7" t="str">
        <v>11:30 - 11:45</v>
      </c>
      <c r="C34" s="8" cm="1">
        <f t="array" aca="1" ref="C34" ca="1">IF(C$10&lt;&gt;"",IF(C$10&lt;&gt;"All Locations",COUNTIFS(All[TIMEBIN],$B34,All[SITE],C$10),COUNTA(_xlfn._xlws.FILTER(All[TIMEBIN],All[TIMEBIN]=$B34,0))),"")</f>
        <v>37</v>
      </c>
      <c r="D34" s="10" cm="1">
        <f t="array" aca="1" ref="D34" ca="1">IF(C$11="From",SUM(IF(--(_xlfn.UNIQUE(_xlfn._xlws.FILTER(Matches[REG],(Matches[TIMEBIN]=$B34)*(Matches[SITE IN]=C$10),0))=0),0,1)),IF(C$11="To",SUM(IF(--(_xlfn.UNIQUE(_xlfn._xlws.FILTER(Matches[REG],(Matches[TIME OUT]&gt;=TIMEVALUE(LEFT($B34,5)))*(Matches[TIME OUT]&lt;TIMEVALUE(LEFT($B34,5))+TIME(0,15,0))*(Matches[SITE OUT]=C$10),0))=0),0,1)),SUM(IF(--(_xlfn.UNIQUE(_xlfn._xlws.FILTER(Matches[REG],(Matches[TIMEBIN]=$B34),0))=0),0,1))+SUM(IF(--(_xlfn.UNIQUE(_xlfn._xlws.FILTER(Matches[REG],(Matches[TIME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36</v>
      </c>
      <c r="E34" s="18">
        <f t="shared" ca="1" si="12"/>
        <v>0.97297297297297303</v>
      </c>
      <c r="F34" s="12"/>
      <c r="G34" s="8" cm="1">
        <f t="array" aca="1" ref="G34" ca="1">IF(G$10&lt;&gt;"",IF(G$10&lt;&gt;"All Locations",COUNTIFS(All[TIMEBIN],$B34,All[SITE],G$10),COUNTA(_xlfn._xlws.FILTER(All[TIMEBIN],All[TIMEBIN]=$B34,0))),"")</f>
        <v>0</v>
      </c>
      <c r="H34" s="10" cm="1">
        <f t="array" aca="1" ref="H34" ca="1">IF(G$11="From",SUM(IF(--(_xlfn.UNIQUE(_xlfn._xlws.FILTER(Matches[REG],(Matches[TIMEBIN]=$B34)*(Matches[SITE IN]=G$10),0))=0),0,1)),IF(G$11="To",SUM(IF(--(_xlfn.UNIQUE(_xlfn._xlws.FILTER(Matches[REG],(Matches[TIME OUT]&gt;=TIMEVALUE(LEFT($B34,5)))*(Matches[TIME OUT]&lt;TIMEVALUE(LEFT($B34,5))+TIME(0,15,0))*(Matches[SITE OUT]=G$10),0))=0),0,1)),SUM(IF(--(_xlfn.UNIQUE(_xlfn._xlws.FILTER(Matches[REG],(Matches[TIMEBIN]=$B34),0))=0),0,1))+SUM(IF(--(_xlfn.UNIQUE(_xlfn._xlws.FILTER(Matches[REG],(Matches[TIME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0</v>
      </c>
      <c r="I34" s="18" t="str">
        <f t="shared" ca="1" si="1"/>
        <v>-</v>
      </c>
      <c r="J34" s="12"/>
      <c r="K34" s="8" cm="1">
        <f t="array" aca="1" ref="K34" ca="1">IF(K$10&lt;&gt;"",IF(K$10&lt;&gt;"All Locations",COUNTIFS(All[TIMEBIN],$B34,All[SITE],K$10),COUNTA(_xlfn._xlws.FILTER(All[TIMEBIN],All[TIMEBIN]=$B34,0))),"")</f>
        <v>5</v>
      </c>
      <c r="L34" s="10" cm="1">
        <f t="array" aca="1" ref="L34" ca="1">IF(K$11="From",SUM(IF(--(_xlfn.UNIQUE(_xlfn._xlws.FILTER(Matches[REG],(Matches[TIMEBIN]=$B34)*(Matches[SITE IN]=K$10),0))=0),0,1)),IF(K$11="To",SUM(IF(--(_xlfn.UNIQUE(_xlfn._xlws.FILTER(Matches[REG],(Matches[TIME OUT]&gt;=TIMEVALUE(LEFT($B34,5)))*(Matches[TIME OUT]&lt;TIMEVALUE(LEFT($B34,5))+TIME(0,15,0))*(Matches[SITE OUT]=K$10),0))=0),0,1)),SUM(IF(--(_xlfn.UNIQUE(_xlfn._xlws.FILTER(Matches[REG],(Matches[TIMEBIN]=$B34),0))=0),0,1))+SUM(IF(--(_xlfn.UNIQUE(_xlfn._xlws.FILTER(Matches[REG],(Matches[TIME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5</v>
      </c>
      <c r="M34" s="18">
        <f t="shared" ca="1" si="2"/>
        <v>1</v>
      </c>
      <c r="N34" s="12"/>
      <c r="O34" s="8" cm="1">
        <f t="array" aca="1" ref="O34" ca="1">IF(O$10&lt;&gt;"",IF(O$10&lt;&gt;"All Locations",COUNTIFS(All[TIMEBIN],$B34,All[SITE],O$10),COUNTA(_xlfn._xlws.FILTER(All[TIMEBIN],All[TIMEBIN]=$B34,0))),"")</f>
        <v>13</v>
      </c>
      <c r="P34" s="10" cm="1">
        <f t="array" aca="1" ref="P34" ca="1">IF(O$11="From",SUM(IF(--(_xlfn.UNIQUE(_xlfn._xlws.FILTER(Matches[REG],(Matches[TIMEBIN]=$B34)*(Matches[SITE IN]=O$10),0))=0),0,1)),IF(O$11="To",SUM(IF(--(_xlfn.UNIQUE(_xlfn._xlws.FILTER(Matches[REG],(Matches[TIME OUT]&gt;=TIMEVALUE(LEFT($B34,5)))*(Matches[TIME OUT]&lt;TIMEVALUE(LEFT($B34,5))+TIME(0,15,0))*(Matches[SITE OUT]=O$10),0))=0),0,1)),SUM(IF(--(_xlfn.UNIQUE(_xlfn._xlws.FILTER(Matches[REG],(Matches[TIMEBIN]=$B34),0))=0),0,1))+SUM(IF(--(_xlfn.UNIQUE(_xlfn._xlws.FILTER(Matches[REG],(Matches[TIME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12</v>
      </c>
      <c r="Q34" s="18">
        <f t="shared" ca="1" si="3"/>
        <v>0.92307692307692313</v>
      </c>
      <c r="R34" s="12"/>
      <c r="S34" s="8" cm="1">
        <f t="array" aca="1" ref="S34" ca="1">IF(S$10&lt;&gt;"",IF(S$10&lt;&gt;"All Locations",COUNTIFS(All[TIMEBIN],$B34,All[SITE],S$10),COUNTA(_xlfn._xlws.FILTER(All[TIMEBIN],All[TIMEBIN]=$B34,0))),"")</f>
        <v>10</v>
      </c>
      <c r="T34" s="10" cm="1">
        <f t="array" aca="1" ref="T34" ca="1">IF(S$11="From",SUM(IF(--(_xlfn.UNIQUE(_xlfn._xlws.FILTER(Matches[REG],(Matches[TIMEBIN]=$B34)*(Matches[SITE IN]=S$10),0))=0),0,1)),IF(S$11="To",SUM(IF(--(_xlfn.UNIQUE(_xlfn._xlws.FILTER(Matches[REG],(Matches[TIME OUT]&gt;=TIMEVALUE(LEFT($B34,5)))*(Matches[TIME OUT]&lt;TIMEVALUE(LEFT($B34,5))+TIME(0,15,0))*(Matches[SITE OUT]=S$10),0))=0),0,1)),SUM(IF(--(_xlfn.UNIQUE(_xlfn._xlws.FILTER(Matches[REG],(Matches[TIMEBIN]=$B34),0))=0),0,1))+SUM(IF(--(_xlfn.UNIQUE(_xlfn._xlws.FILTER(Matches[REG],(Matches[TIME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10</v>
      </c>
      <c r="U34" s="18">
        <f t="shared" ca="1" si="4"/>
        <v>1</v>
      </c>
      <c r="V34" s="12"/>
      <c r="W34" s="8" cm="1">
        <f t="array" aca="1" ref="W34" ca="1">IF(W$10&lt;&gt;"",IF(W$10&lt;&gt;"All Locations",COUNTIFS(All[TIMEBIN],$B34,All[SITE],W$10),COUNTA(_xlfn._xlws.FILTER(All[TIMEBIN],All[TIMEBIN]=$B34,0))),"")</f>
        <v>25</v>
      </c>
      <c r="X34" s="10" cm="1">
        <f t="array" aca="1" ref="X34" ca="1">IF(W$11="From",SUM(IF(--(_xlfn.UNIQUE(_xlfn._xlws.FILTER(Matches[REG],(Matches[TIMEBIN]=$B34)*(Matches[SITE IN]=W$10),0))=0),0,1)),IF(W$11="To",SUM(IF(--(_xlfn.UNIQUE(_xlfn._xlws.FILTER(Matches[REG],(Matches[TIME OUT]&gt;=TIMEVALUE(LEFT($B34,5)))*(Matches[TIME OUT]&lt;TIMEVALUE(LEFT($B34,5))+TIME(0,15,0))*(Matches[SITE OUT]=W$10),0))=0),0,1)),SUM(IF(--(_xlfn.UNIQUE(_xlfn._xlws.FILTER(Matches[REG],(Matches[TIMEBIN]=$B34),0))=0),0,1))+SUM(IF(--(_xlfn.UNIQUE(_xlfn._xlws.FILTER(Matches[REG],(Matches[TIME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24</v>
      </c>
      <c r="Y34" s="18">
        <f t="shared" ca="1" si="5"/>
        <v>0.96</v>
      </c>
      <c r="Z34" s="12"/>
      <c r="AA34" s="8" cm="1">
        <f t="array" aca="1" ref="AA34" ca="1">IF(AA$10&lt;&gt;"",IF(AA$10&lt;&gt;"All Locations",COUNTIFS(All[TIMEBIN],$B34,All[SITE],AA$10),COUNTA(_xlfn._xlws.FILTER(All[TIMEBIN],All[TIMEBIN]=$B34,0))),"")</f>
        <v>20</v>
      </c>
      <c r="AB34" s="10" cm="1">
        <f t="array" aca="1" ref="AB34" ca="1">IF(AA$11="From",SUM(IF(--(_xlfn.UNIQUE(_xlfn._xlws.FILTER(Matches[REG],(Matches[TIMEBIN]=$B34)*(Matches[SITE IN]=AA$10),0))=0),0,1)),IF(AA$11="To",SUM(IF(--(_xlfn.UNIQUE(_xlfn._xlws.FILTER(Matches[REG],(Matches[TIME OUT]&gt;=TIMEVALUE(LEFT($B34,5)))*(Matches[TIME OUT]&lt;TIMEVALUE(LEFT($B34,5))+TIME(0,15,0))*(Matches[SITE OUT]=AA$10),0))=0),0,1)),SUM(IF(--(_xlfn.UNIQUE(_xlfn._xlws.FILTER(Matches[REG],(Matches[TIMEBIN]=$B34),0))=0),0,1))+SUM(IF(--(_xlfn.UNIQUE(_xlfn._xlws.FILTER(Matches[REG],(Matches[TIME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20</v>
      </c>
      <c r="AC34" s="18">
        <f t="shared" ca="1" si="6"/>
        <v>1</v>
      </c>
      <c r="AD34" s="12"/>
      <c r="AE34" s="8" cm="1">
        <f t="array" aca="1" ref="AE34" ca="1">IF(AE$10&lt;&gt;"",IF(AE$10&lt;&gt;"All Locations",COUNTIFS(All[TIMEBIN],$B34,All[SITE],AE$10),COUNTA(_xlfn._xlws.FILTER(All[TIMEBIN],All[TIMEBIN]=$B34,0))),"")</f>
        <v>0</v>
      </c>
      <c r="AF34" s="10" cm="1">
        <f t="array" aca="1" ref="AF34" ca="1">IF(AE$11="From",SUM(IF(--(_xlfn.UNIQUE(_xlfn._xlws.FILTER(Matches[REG],(Matches[TIMEBIN]=$B34)*(Matches[SITE IN]=AE$10),0))=0),0,1)),IF(AE$11="To",SUM(IF(--(_xlfn.UNIQUE(_xlfn._xlws.FILTER(Matches[REG],(Matches[TIME OUT]&gt;=TIMEVALUE(LEFT($B34,5)))*(Matches[TIME OUT]&lt;TIMEVALUE(LEFT($B34,5))+TIME(0,15,0))*(Matches[SITE OUT]=AE$10),0))=0),0,1)),SUM(IF(--(_xlfn.UNIQUE(_xlfn._xlws.FILTER(Matches[REG],(Matches[TIMEBIN]=$B34),0))=0),0,1))+SUM(IF(--(_xlfn.UNIQUE(_xlfn._xlws.FILTER(Matches[REG],(Matches[TIME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0</v>
      </c>
      <c r="AG34" s="18" t="str">
        <f t="shared" ca="1" si="7"/>
        <v>-</v>
      </c>
      <c r="AH34" s="12"/>
      <c r="AI34" s="8" cm="1">
        <f t="array" aca="1" ref="AI34" ca="1">IF(AI$10&lt;&gt;"",IF(AI$10&lt;&gt;"All Locations",COUNTIFS(All[TIMEBIN],$B34,All[SITE],AI$10),COUNTA(_xlfn._xlws.FILTER(All[TIMEBIN],All[TIMEBIN]=$B34,0))),"")</f>
        <v>8</v>
      </c>
      <c r="AJ34" s="10" cm="1">
        <f t="array" aca="1" ref="AJ34" ca="1">IF(AI$11="From",SUM(IF(--(_xlfn.UNIQUE(_xlfn._xlws.FILTER(Matches[REG],(Matches[TIMEBIN]=$B34)*(Matches[SITE IN]=AI$10),0))=0),0,1)),IF(AI$11="To",SUM(IF(--(_xlfn.UNIQUE(_xlfn._xlws.FILTER(Matches[REG],(Matches[TIME OUT]&gt;=TIMEVALUE(LEFT($B34,5)))*(Matches[TIME OUT]&lt;TIMEVALUE(LEFT($B34,5))+TIME(0,15,0))*(Matches[SITE OUT]=AI$10),0))=0),0,1)),SUM(IF(--(_xlfn.UNIQUE(_xlfn._xlws.FILTER(Matches[REG],(Matches[TIMEBIN]=$B34),0))=0),0,1))+SUM(IF(--(_xlfn.UNIQUE(_xlfn._xlws.FILTER(Matches[REG],(Matches[TIME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8</v>
      </c>
      <c r="AK34" s="18">
        <f t="shared" ca="1" si="8"/>
        <v>1</v>
      </c>
      <c r="AL34" s="12"/>
      <c r="AM34" s="8" cm="1">
        <f t="array" aca="1" ref="AM34" ca="1">IF(AM$10&lt;&gt;"",IF(AM$10&lt;&gt;"All Locations",COUNTIFS(All[TIMEBIN],$B34,All[SITE],AM$10),COUNTA(_xlfn._xlws.FILTER(All[TIMEBIN],All[TIMEBIN]=$B34,0))),"")</f>
        <v>5</v>
      </c>
      <c r="AN34" s="10" cm="1">
        <f t="array" aca="1" ref="AN34" ca="1">IF(AM$11="From",SUM(IF(--(_xlfn.UNIQUE(_xlfn._xlws.FILTER(Matches[REG],(Matches[TIMEBIN]=$B34)*(Matches[SITE IN]=AM$10),0))=0),0,1)),IF(AM$11="To",SUM(IF(--(_xlfn.UNIQUE(_xlfn._xlws.FILTER(Matches[REG],(Matches[TIME OUT]&gt;=TIMEVALUE(LEFT($B34,5)))*(Matches[TIME OUT]&lt;TIMEVALUE(LEFT($B34,5))+TIME(0,15,0))*(Matches[SITE OUT]=AM$10),0))=0),0,1)),SUM(IF(--(_xlfn.UNIQUE(_xlfn._xlws.FILTER(Matches[REG],(Matches[TIMEBIN]=$B34),0))=0),0,1))+SUM(IF(--(_xlfn.UNIQUE(_xlfn._xlws.FILTER(Matches[REG],(Matches[TIME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5</v>
      </c>
      <c r="AO34" s="18">
        <f t="shared" ca="1" si="9"/>
        <v>1</v>
      </c>
      <c r="AP34" s="12"/>
      <c r="AQ34" s="8" cm="1">
        <f t="array" aca="1" ref="AQ34" ca="1">IF(AQ$10&lt;&gt;"",IF(AQ$10&lt;&gt;"All Locations",COUNTIFS(All[TIMEBIN],$B34,All[SITE],AQ$10),COUNTA(_xlfn._xlws.FILTER(All[TIMEBIN],All[TIMEBIN]=$B34,0))),"")</f>
        <v>6</v>
      </c>
      <c r="AR34" s="10" cm="1">
        <f t="array" aca="1" ref="AR34" ca="1">IF(AQ$11="From",SUM(IF(--(_xlfn.UNIQUE(_xlfn._xlws.FILTER(Matches[REG],(Matches[TIMEBIN]=$B34)*(Matches[SITE IN]=AQ$10),0))=0),0,1)),IF(AQ$11="To",SUM(IF(--(_xlfn.UNIQUE(_xlfn._xlws.FILTER(Matches[REG],(Matches[TIME OUT]&gt;=TIMEVALUE(LEFT($B34,5)))*(Matches[TIME OUT]&lt;TIMEVALUE(LEFT($B34,5))+TIME(0,15,0))*(Matches[SITE OUT]=AQ$10),0))=0),0,1)),SUM(IF(--(_xlfn.UNIQUE(_xlfn._xlws.FILTER(Matches[REG],(Matches[TIMEBIN]=$B34),0))=0),0,1))+SUM(IF(--(_xlfn.UNIQUE(_xlfn._xlws.FILTER(Matches[REG],(Matches[TIME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6</v>
      </c>
      <c r="AS34" s="18">
        <f t="shared" ca="1" si="10"/>
        <v>1</v>
      </c>
      <c r="AT34" s="12"/>
      <c r="AU34" s="8" cm="1">
        <f t="array" aca="1" ref="AU34" ca="1">IF(AU$10&lt;&gt;"",IF(AU$10&lt;&gt;"All Locations",COUNTIFS(All[TIMEBIN],$B34,All[SITE],AU$10),COUNTA(_xlfn._xlws.FILTER(All[TIMEBIN],All[TIMEBIN]=$B34,0))),"")</f>
        <v>129</v>
      </c>
      <c r="AV34" s="10" cm="1">
        <f t="array" aca="1" ref="AV34" ca="1">IF(AU$11="From",SUM(IF(--(_xlfn.UNIQUE(_xlfn._xlws.FILTER(Matches[REG],(Matches[TIMEBIN]=$B34)*(Matches[SITE IN]=AU$10),0))=0),0,1)),IF(AU$11="To",SUM(IF(--(_xlfn.UNIQUE(_xlfn._xlws.FILTER(Matches[REG],(Matches[TIME OUT]&gt;=TIMEVALUE(LEFT($B34,5)))*(Matches[TIME OUT]&lt;TIMEVALUE(LEFT($B34,5))+TIME(0,15,0))*(Matches[SITE OUT]=AU$10),0))=0),0,1)),SUM(IF(--(_xlfn.UNIQUE(_xlfn._xlws.FILTER(Matches[REG],(Matches[TIMEBIN]=$B34),0))=0),0,1))+SUM(IF(--(_xlfn.UNIQUE(_xlfn._xlws.FILTER(Matches[REG],(Matches[TIME OUT]&gt;=TIMEVALUE(LEFT($B34,5)))*(Matches[TIME OUT]&lt;TIMEVALUE(LEFT($B34,5))+TIME(0,15,0)),0))=0),0,1))))</f>
        <v>126</v>
      </c>
      <c r="AW34" s="18">
        <f t="shared" ca="1" si="11"/>
        <v>0.97674418604651159</v>
      </c>
    </row>
    <row r="35" spans="2:49">
      <c r="B35" s="7" t="str">
        <v>11:45 - 12:00</v>
      </c>
      <c r="C35" s="8" cm="1">
        <f t="array" aca="1" ref="C35" ca="1">IF(C$10&lt;&gt;"",IF(C$10&lt;&gt;"All Locations",COUNTIFS(All[TIMEBIN],$B35,All[SITE],C$10),COUNTA(_xlfn._xlws.FILTER(All[TIMEBIN],All[TIMEBIN]=$B35,0))),"")</f>
        <v>29</v>
      </c>
      <c r="D35" s="10" cm="1">
        <f t="array" aca="1" ref="D35" ca="1">IF(C$11="From",SUM(IF(--(_xlfn.UNIQUE(_xlfn._xlws.FILTER(Matches[REG],(Matches[TIMEBIN]=$B35)*(Matches[SITE IN]=C$10),0))=0),0,1)),IF(C$11="To",SUM(IF(--(_xlfn.UNIQUE(_xlfn._xlws.FILTER(Matches[REG],(Matches[TIME OUT]&gt;=TIMEVALUE(LEFT($B35,5)))*(Matches[TIME OUT]&lt;TIMEVALUE(LEFT($B35,5))+TIME(0,15,0))*(Matches[SITE OUT]=C$10),0))=0),0,1)),SUM(IF(--(_xlfn.UNIQUE(_xlfn._xlws.FILTER(Matches[REG],(Matches[TIMEBIN]=$B35),0))=0),0,1))+SUM(IF(--(_xlfn.UNIQUE(_xlfn._xlws.FILTER(Matches[REG],(Matches[TIME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29</v>
      </c>
      <c r="E35" s="18">
        <f t="shared" ca="1" si="12"/>
        <v>1</v>
      </c>
      <c r="F35" s="12"/>
      <c r="G35" s="8" cm="1">
        <f t="array" aca="1" ref="G35" ca="1">IF(G$10&lt;&gt;"",IF(G$10&lt;&gt;"All Locations",COUNTIFS(All[TIMEBIN],$B35,All[SITE],G$10),COUNTA(_xlfn._xlws.FILTER(All[TIMEBIN],All[TIMEBIN]=$B35,0))),"")</f>
        <v>0</v>
      </c>
      <c r="H35" s="10" cm="1">
        <f t="array" aca="1" ref="H35" ca="1">IF(G$11="From",SUM(IF(--(_xlfn.UNIQUE(_xlfn._xlws.FILTER(Matches[REG],(Matches[TIMEBIN]=$B35)*(Matches[SITE IN]=G$10),0))=0),0,1)),IF(G$11="To",SUM(IF(--(_xlfn.UNIQUE(_xlfn._xlws.FILTER(Matches[REG],(Matches[TIME OUT]&gt;=TIMEVALUE(LEFT($B35,5)))*(Matches[TIME OUT]&lt;TIMEVALUE(LEFT($B35,5))+TIME(0,15,0))*(Matches[SITE OUT]=G$10),0))=0),0,1)),SUM(IF(--(_xlfn.UNIQUE(_xlfn._xlws.FILTER(Matches[REG],(Matches[TIMEBIN]=$B35),0))=0),0,1))+SUM(IF(--(_xlfn.UNIQUE(_xlfn._xlws.FILTER(Matches[REG],(Matches[TIME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0</v>
      </c>
      <c r="I35" s="18" t="str">
        <f t="shared" ca="1" si="1"/>
        <v>-</v>
      </c>
      <c r="J35" s="12"/>
      <c r="K35" s="8" cm="1">
        <f t="array" aca="1" ref="K35" ca="1">IF(K$10&lt;&gt;"",IF(K$10&lt;&gt;"All Locations",COUNTIFS(All[TIMEBIN],$B35,All[SITE],K$10),COUNTA(_xlfn._xlws.FILTER(All[TIMEBIN],All[TIMEBIN]=$B35,0))),"")</f>
        <v>7</v>
      </c>
      <c r="L35" s="10" cm="1">
        <f t="array" aca="1" ref="L35" ca="1">IF(K$11="From",SUM(IF(--(_xlfn.UNIQUE(_xlfn._xlws.FILTER(Matches[REG],(Matches[TIMEBIN]=$B35)*(Matches[SITE IN]=K$10),0))=0),0,1)),IF(K$11="To",SUM(IF(--(_xlfn.UNIQUE(_xlfn._xlws.FILTER(Matches[REG],(Matches[TIME OUT]&gt;=TIMEVALUE(LEFT($B35,5)))*(Matches[TIME OUT]&lt;TIMEVALUE(LEFT($B35,5))+TIME(0,15,0))*(Matches[SITE OUT]=K$10),0))=0),0,1)),SUM(IF(--(_xlfn.UNIQUE(_xlfn._xlws.FILTER(Matches[REG],(Matches[TIMEBIN]=$B35),0))=0),0,1))+SUM(IF(--(_xlfn.UNIQUE(_xlfn._xlws.FILTER(Matches[REG],(Matches[TIME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7</v>
      </c>
      <c r="M35" s="18">
        <f t="shared" ca="1" si="2"/>
        <v>1</v>
      </c>
      <c r="N35" s="12"/>
      <c r="O35" s="8" cm="1">
        <f t="array" aca="1" ref="O35" ca="1">IF(O$10&lt;&gt;"",IF(O$10&lt;&gt;"All Locations",COUNTIFS(All[TIMEBIN],$B35,All[SITE],O$10),COUNTA(_xlfn._xlws.FILTER(All[TIMEBIN],All[TIMEBIN]=$B35,0))),"")</f>
        <v>11</v>
      </c>
      <c r="P35" s="10" cm="1">
        <f t="array" aca="1" ref="P35" ca="1">IF(O$11="From",SUM(IF(--(_xlfn.UNIQUE(_xlfn._xlws.FILTER(Matches[REG],(Matches[TIMEBIN]=$B35)*(Matches[SITE IN]=O$10),0))=0),0,1)),IF(O$11="To",SUM(IF(--(_xlfn.UNIQUE(_xlfn._xlws.FILTER(Matches[REG],(Matches[TIME OUT]&gt;=TIMEVALUE(LEFT($B35,5)))*(Matches[TIME OUT]&lt;TIMEVALUE(LEFT($B35,5))+TIME(0,15,0))*(Matches[SITE OUT]=O$10),0))=0),0,1)),SUM(IF(--(_xlfn.UNIQUE(_xlfn._xlws.FILTER(Matches[REG],(Matches[TIMEBIN]=$B35),0))=0),0,1))+SUM(IF(--(_xlfn.UNIQUE(_xlfn._xlws.FILTER(Matches[REG],(Matches[TIME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11</v>
      </c>
      <c r="Q35" s="18">
        <f t="shared" ca="1" si="3"/>
        <v>1</v>
      </c>
      <c r="R35" s="12"/>
      <c r="S35" s="8" cm="1">
        <f t="array" aca="1" ref="S35" ca="1">IF(S$10&lt;&gt;"",IF(S$10&lt;&gt;"All Locations",COUNTIFS(All[TIMEBIN],$B35,All[SITE],S$10),COUNTA(_xlfn._xlws.FILTER(All[TIMEBIN],All[TIMEBIN]=$B35,0))),"")</f>
        <v>16</v>
      </c>
      <c r="T35" s="10" cm="1">
        <f t="array" aca="1" ref="T35" ca="1">IF(S$11="From",SUM(IF(--(_xlfn.UNIQUE(_xlfn._xlws.FILTER(Matches[REG],(Matches[TIMEBIN]=$B35)*(Matches[SITE IN]=S$10),0))=0),0,1)),IF(S$11="To",SUM(IF(--(_xlfn.UNIQUE(_xlfn._xlws.FILTER(Matches[REG],(Matches[TIME OUT]&gt;=TIMEVALUE(LEFT($B35,5)))*(Matches[TIME OUT]&lt;TIMEVALUE(LEFT($B35,5))+TIME(0,15,0))*(Matches[SITE OUT]=S$10),0))=0),0,1)),SUM(IF(--(_xlfn.UNIQUE(_xlfn._xlws.FILTER(Matches[REG],(Matches[TIMEBIN]=$B35),0))=0),0,1))+SUM(IF(--(_xlfn.UNIQUE(_xlfn._xlws.FILTER(Matches[REG],(Matches[TIME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16</v>
      </c>
      <c r="U35" s="18">
        <f t="shared" ca="1" si="4"/>
        <v>1</v>
      </c>
      <c r="V35" s="12"/>
      <c r="W35" s="8" cm="1">
        <f t="array" aca="1" ref="W35" ca="1">IF(W$10&lt;&gt;"",IF(W$10&lt;&gt;"All Locations",COUNTIFS(All[TIMEBIN],$B35,All[SITE],W$10),COUNTA(_xlfn._xlws.FILTER(All[TIMEBIN],All[TIMEBIN]=$B35,0))),"")</f>
        <v>18</v>
      </c>
      <c r="X35" s="10" cm="1">
        <f t="array" aca="1" ref="X35" ca="1">IF(W$11="From",SUM(IF(--(_xlfn.UNIQUE(_xlfn._xlws.FILTER(Matches[REG],(Matches[TIMEBIN]=$B35)*(Matches[SITE IN]=W$10),0))=0),0,1)),IF(W$11="To",SUM(IF(--(_xlfn.UNIQUE(_xlfn._xlws.FILTER(Matches[REG],(Matches[TIME OUT]&gt;=TIMEVALUE(LEFT($B35,5)))*(Matches[TIME OUT]&lt;TIMEVALUE(LEFT($B35,5))+TIME(0,15,0))*(Matches[SITE OUT]=W$10),0))=0),0,1)),SUM(IF(--(_xlfn.UNIQUE(_xlfn._xlws.FILTER(Matches[REG],(Matches[TIMEBIN]=$B35),0))=0),0,1))+SUM(IF(--(_xlfn.UNIQUE(_xlfn._xlws.FILTER(Matches[REG],(Matches[TIME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18</v>
      </c>
      <c r="Y35" s="18">
        <f t="shared" ca="1" si="5"/>
        <v>1</v>
      </c>
      <c r="Z35" s="12"/>
      <c r="AA35" s="8" cm="1">
        <f t="array" aca="1" ref="AA35" ca="1">IF(AA$10&lt;&gt;"",IF(AA$10&lt;&gt;"All Locations",COUNTIFS(All[TIMEBIN],$B35,All[SITE],AA$10),COUNTA(_xlfn._xlws.FILTER(All[TIMEBIN],All[TIMEBIN]=$B35,0))),"")</f>
        <v>14</v>
      </c>
      <c r="AB35" s="10" cm="1">
        <f t="array" aca="1" ref="AB35" ca="1">IF(AA$11="From",SUM(IF(--(_xlfn.UNIQUE(_xlfn._xlws.FILTER(Matches[REG],(Matches[TIMEBIN]=$B35)*(Matches[SITE IN]=AA$10),0))=0),0,1)),IF(AA$11="To",SUM(IF(--(_xlfn.UNIQUE(_xlfn._xlws.FILTER(Matches[REG],(Matches[TIME OUT]&gt;=TIMEVALUE(LEFT($B35,5)))*(Matches[TIME OUT]&lt;TIMEVALUE(LEFT($B35,5))+TIME(0,15,0))*(Matches[SITE OUT]=AA$10),0))=0),0,1)),SUM(IF(--(_xlfn.UNIQUE(_xlfn._xlws.FILTER(Matches[REG],(Matches[TIMEBIN]=$B35),0))=0),0,1))+SUM(IF(--(_xlfn.UNIQUE(_xlfn._xlws.FILTER(Matches[REG],(Matches[TIME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12</v>
      </c>
      <c r="AC35" s="18">
        <f t="shared" ca="1" si="6"/>
        <v>0.8571428571428571</v>
      </c>
      <c r="AD35" s="12"/>
      <c r="AE35" s="8" cm="1">
        <f t="array" aca="1" ref="AE35" ca="1">IF(AE$10&lt;&gt;"",IF(AE$10&lt;&gt;"All Locations",COUNTIFS(All[TIMEBIN],$B35,All[SITE],AE$10),COUNTA(_xlfn._xlws.FILTER(All[TIMEBIN],All[TIMEBIN]=$B35,0))),"")</f>
        <v>0</v>
      </c>
      <c r="AF35" s="10" cm="1">
        <f t="array" aca="1" ref="AF35" ca="1">IF(AE$11="From",SUM(IF(--(_xlfn.UNIQUE(_xlfn._xlws.FILTER(Matches[REG],(Matches[TIMEBIN]=$B35)*(Matches[SITE IN]=AE$10),0))=0),0,1)),IF(AE$11="To",SUM(IF(--(_xlfn.UNIQUE(_xlfn._xlws.FILTER(Matches[REG],(Matches[TIME OUT]&gt;=TIMEVALUE(LEFT($B35,5)))*(Matches[TIME OUT]&lt;TIMEVALUE(LEFT($B35,5))+TIME(0,15,0))*(Matches[SITE OUT]=AE$10),0))=0),0,1)),SUM(IF(--(_xlfn.UNIQUE(_xlfn._xlws.FILTER(Matches[REG],(Matches[TIMEBIN]=$B35),0))=0),0,1))+SUM(IF(--(_xlfn.UNIQUE(_xlfn._xlws.FILTER(Matches[REG],(Matches[TIME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0</v>
      </c>
      <c r="AG35" s="18" t="str">
        <f t="shared" ca="1" si="7"/>
        <v>-</v>
      </c>
      <c r="AH35" s="12"/>
      <c r="AI35" s="8" cm="1">
        <f t="array" aca="1" ref="AI35" ca="1">IF(AI$10&lt;&gt;"",IF(AI$10&lt;&gt;"All Locations",COUNTIFS(All[TIMEBIN],$B35,All[SITE],AI$10),COUNTA(_xlfn._xlws.FILTER(All[TIMEBIN],All[TIMEBIN]=$B35,0))),"")</f>
        <v>13</v>
      </c>
      <c r="AJ35" s="10" cm="1">
        <f t="array" aca="1" ref="AJ35" ca="1">IF(AI$11="From",SUM(IF(--(_xlfn.UNIQUE(_xlfn._xlws.FILTER(Matches[REG],(Matches[TIMEBIN]=$B35)*(Matches[SITE IN]=AI$10),0))=0),0,1)),IF(AI$11="To",SUM(IF(--(_xlfn.UNIQUE(_xlfn._xlws.FILTER(Matches[REG],(Matches[TIME OUT]&gt;=TIMEVALUE(LEFT($B35,5)))*(Matches[TIME OUT]&lt;TIMEVALUE(LEFT($B35,5))+TIME(0,15,0))*(Matches[SITE OUT]=AI$10),0))=0),0,1)),SUM(IF(--(_xlfn.UNIQUE(_xlfn._xlws.FILTER(Matches[REG],(Matches[TIMEBIN]=$B35),0))=0),0,1))+SUM(IF(--(_xlfn.UNIQUE(_xlfn._xlws.FILTER(Matches[REG],(Matches[TIME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13</v>
      </c>
      <c r="AK35" s="18">
        <f t="shared" ca="1" si="8"/>
        <v>1</v>
      </c>
      <c r="AL35" s="12"/>
      <c r="AM35" s="8" cm="1">
        <f t="array" aca="1" ref="AM35" ca="1">IF(AM$10&lt;&gt;"",IF(AM$10&lt;&gt;"All Locations",COUNTIFS(All[TIMEBIN],$B35,All[SITE],AM$10),COUNTA(_xlfn._xlws.FILTER(All[TIMEBIN],All[TIMEBIN]=$B35,0))),"")</f>
        <v>6</v>
      </c>
      <c r="AN35" s="10" cm="1">
        <f t="array" aca="1" ref="AN35" ca="1">IF(AM$11="From",SUM(IF(--(_xlfn.UNIQUE(_xlfn._xlws.FILTER(Matches[REG],(Matches[TIMEBIN]=$B35)*(Matches[SITE IN]=AM$10),0))=0),0,1)),IF(AM$11="To",SUM(IF(--(_xlfn.UNIQUE(_xlfn._xlws.FILTER(Matches[REG],(Matches[TIME OUT]&gt;=TIMEVALUE(LEFT($B35,5)))*(Matches[TIME OUT]&lt;TIMEVALUE(LEFT($B35,5))+TIME(0,15,0))*(Matches[SITE OUT]=AM$10),0))=0),0,1)),SUM(IF(--(_xlfn.UNIQUE(_xlfn._xlws.FILTER(Matches[REG],(Matches[TIMEBIN]=$B35),0))=0),0,1))+SUM(IF(--(_xlfn.UNIQUE(_xlfn._xlws.FILTER(Matches[REG],(Matches[TIME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6</v>
      </c>
      <c r="AO35" s="18">
        <f t="shared" ca="1" si="9"/>
        <v>1</v>
      </c>
      <c r="AP35" s="12"/>
      <c r="AQ35" s="8" cm="1">
        <f t="array" aca="1" ref="AQ35" ca="1">IF(AQ$10&lt;&gt;"",IF(AQ$10&lt;&gt;"All Locations",COUNTIFS(All[TIMEBIN],$B35,All[SITE],AQ$10),COUNTA(_xlfn._xlws.FILTER(All[TIMEBIN],All[TIMEBIN]=$B35,0))),"")</f>
        <v>8</v>
      </c>
      <c r="AR35" s="10" cm="1">
        <f t="array" aca="1" ref="AR35" ca="1">IF(AQ$11="From",SUM(IF(--(_xlfn.UNIQUE(_xlfn._xlws.FILTER(Matches[REG],(Matches[TIMEBIN]=$B35)*(Matches[SITE IN]=AQ$10),0))=0),0,1)),IF(AQ$11="To",SUM(IF(--(_xlfn.UNIQUE(_xlfn._xlws.FILTER(Matches[REG],(Matches[TIME OUT]&gt;=TIMEVALUE(LEFT($B35,5)))*(Matches[TIME OUT]&lt;TIMEVALUE(LEFT($B35,5))+TIME(0,15,0))*(Matches[SITE OUT]=AQ$10),0))=0),0,1)),SUM(IF(--(_xlfn.UNIQUE(_xlfn._xlws.FILTER(Matches[REG],(Matches[TIMEBIN]=$B35),0))=0),0,1))+SUM(IF(--(_xlfn.UNIQUE(_xlfn._xlws.FILTER(Matches[REG],(Matches[TIME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8</v>
      </c>
      <c r="AS35" s="18">
        <f t="shared" ca="1" si="10"/>
        <v>1</v>
      </c>
      <c r="AT35" s="12"/>
      <c r="AU35" s="8" cm="1">
        <f t="array" aca="1" ref="AU35" ca="1">IF(AU$10&lt;&gt;"",IF(AU$10&lt;&gt;"All Locations",COUNTIFS(All[TIMEBIN],$B35,All[SITE],AU$10),COUNTA(_xlfn._xlws.FILTER(All[TIMEBIN],All[TIMEBIN]=$B35,0))),"")</f>
        <v>122</v>
      </c>
      <c r="AV35" s="10" cm="1">
        <f t="array" aca="1" ref="AV35" ca="1">IF(AU$11="From",SUM(IF(--(_xlfn.UNIQUE(_xlfn._xlws.FILTER(Matches[REG],(Matches[TIMEBIN]=$B35)*(Matches[SITE IN]=AU$10),0))=0),0,1)),IF(AU$11="To",SUM(IF(--(_xlfn.UNIQUE(_xlfn._xlws.FILTER(Matches[REG],(Matches[TIME OUT]&gt;=TIMEVALUE(LEFT($B35,5)))*(Matches[TIME OUT]&lt;TIMEVALUE(LEFT($B35,5))+TIME(0,15,0))*(Matches[SITE OUT]=AU$10),0))=0),0,1)),SUM(IF(--(_xlfn.UNIQUE(_xlfn._xlws.FILTER(Matches[REG],(Matches[TIMEBIN]=$B35),0))=0),0,1))+SUM(IF(--(_xlfn.UNIQUE(_xlfn._xlws.FILTER(Matches[REG],(Matches[TIME OUT]&gt;=TIMEVALUE(LEFT($B35,5)))*(Matches[TIME OUT]&lt;TIMEVALUE(LEFT($B35,5))+TIME(0,15,0)),0))=0),0,1))))</f>
        <v>120</v>
      </c>
      <c r="AW35" s="18">
        <f t="shared" ca="1" si="11"/>
        <v>0.98360655737704916</v>
      </c>
    </row>
    <row r="36" spans="2:49">
      <c r="B36" s="7" t="str">
        <v>12:00 - 12:15</v>
      </c>
      <c r="C36" s="8" cm="1">
        <f t="array" aca="1" ref="C36" ca="1">IF(C$10&lt;&gt;"",IF(C$10&lt;&gt;"All Locations",COUNTIFS(All[TIMEBIN],$B36,All[SITE],C$10),COUNTA(_xlfn._xlws.FILTER(All[TIMEBIN],All[TIMEBIN]=$B36,0))),"")</f>
        <v>37</v>
      </c>
      <c r="D36" s="10" cm="1">
        <f t="array" aca="1" ref="D36" ca="1">IF(C$11="From",SUM(IF(--(_xlfn.UNIQUE(_xlfn._xlws.FILTER(Matches[REG],(Matches[TIMEBIN]=$B36)*(Matches[SITE IN]=C$10),0))=0),0,1)),IF(C$11="To",SUM(IF(--(_xlfn.UNIQUE(_xlfn._xlws.FILTER(Matches[REG],(Matches[TIME OUT]&gt;=TIMEVALUE(LEFT($B36,5)))*(Matches[TIME OUT]&lt;TIMEVALUE(LEFT($B36,5))+TIME(0,15,0))*(Matches[SITE OUT]=C$10),0))=0),0,1)),SUM(IF(--(_xlfn.UNIQUE(_xlfn._xlws.FILTER(Matches[REG],(Matches[TIMEBIN]=$B36),0))=0),0,1))+SUM(IF(--(_xlfn.UNIQUE(_xlfn._xlws.FILTER(Matches[REG],(Matches[TIME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37</v>
      </c>
      <c r="E36" s="18">
        <f t="shared" ca="1" si="12"/>
        <v>1</v>
      </c>
      <c r="F36" s="12"/>
      <c r="G36" s="8" cm="1">
        <f t="array" aca="1" ref="G36" ca="1">IF(G$10&lt;&gt;"",IF(G$10&lt;&gt;"All Locations",COUNTIFS(All[TIMEBIN],$B36,All[SITE],G$10),COUNTA(_xlfn._xlws.FILTER(All[TIMEBIN],All[TIMEBIN]=$B36,0))),"")</f>
        <v>0</v>
      </c>
      <c r="H36" s="10" cm="1">
        <f t="array" aca="1" ref="H36" ca="1">IF(G$11="From",SUM(IF(--(_xlfn.UNIQUE(_xlfn._xlws.FILTER(Matches[REG],(Matches[TIMEBIN]=$B36)*(Matches[SITE IN]=G$10),0))=0),0,1)),IF(G$11="To",SUM(IF(--(_xlfn.UNIQUE(_xlfn._xlws.FILTER(Matches[REG],(Matches[TIME OUT]&gt;=TIMEVALUE(LEFT($B36,5)))*(Matches[TIME OUT]&lt;TIMEVALUE(LEFT($B36,5))+TIME(0,15,0))*(Matches[SITE OUT]=G$10),0))=0),0,1)),SUM(IF(--(_xlfn.UNIQUE(_xlfn._xlws.FILTER(Matches[REG],(Matches[TIMEBIN]=$B36),0))=0),0,1))+SUM(IF(--(_xlfn.UNIQUE(_xlfn._xlws.FILTER(Matches[REG],(Matches[TIME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0</v>
      </c>
      <c r="I36" s="18" t="str">
        <f t="shared" ca="1" si="1"/>
        <v>-</v>
      </c>
      <c r="J36" s="12"/>
      <c r="K36" s="8" cm="1">
        <f t="array" aca="1" ref="K36" ca="1">IF(K$10&lt;&gt;"",IF(K$10&lt;&gt;"All Locations",COUNTIFS(All[TIMEBIN],$B36,All[SITE],K$10),COUNTA(_xlfn._xlws.FILTER(All[TIMEBIN],All[TIMEBIN]=$B36,0))),"")</f>
        <v>5</v>
      </c>
      <c r="L36" s="10" cm="1">
        <f t="array" aca="1" ref="L36" ca="1">IF(K$11="From",SUM(IF(--(_xlfn.UNIQUE(_xlfn._xlws.FILTER(Matches[REG],(Matches[TIMEBIN]=$B36)*(Matches[SITE IN]=K$10),0))=0),0,1)),IF(K$11="To",SUM(IF(--(_xlfn.UNIQUE(_xlfn._xlws.FILTER(Matches[REG],(Matches[TIME OUT]&gt;=TIMEVALUE(LEFT($B36,5)))*(Matches[TIME OUT]&lt;TIMEVALUE(LEFT($B36,5))+TIME(0,15,0))*(Matches[SITE OUT]=K$10),0))=0),0,1)),SUM(IF(--(_xlfn.UNIQUE(_xlfn._xlws.FILTER(Matches[REG],(Matches[TIMEBIN]=$B36),0))=0),0,1))+SUM(IF(--(_xlfn.UNIQUE(_xlfn._xlws.FILTER(Matches[REG],(Matches[TIME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5</v>
      </c>
      <c r="M36" s="18">
        <f t="shared" ca="1" si="2"/>
        <v>1</v>
      </c>
      <c r="N36" s="12"/>
      <c r="O36" s="8" cm="1">
        <f t="array" aca="1" ref="O36" ca="1">IF(O$10&lt;&gt;"",IF(O$10&lt;&gt;"All Locations",COUNTIFS(All[TIMEBIN],$B36,All[SITE],O$10),COUNTA(_xlfn._xlws.FILTER(All[TIMEBIN],All[TIMEBIN]=$B36,0))),"")</f>
        <v>15</v>
      </c>
      <c r="P36" s="10" cm="1">
        <f t="array" aca="1" ref="P36" ca="1">IF(O$11="From",SUM(IF(--(_xlfn.UNIQUE(_xlfn._xlws.FILTER(Matches[REG],(Matches[TIMEBIN]=$B36)*(Matches[SITE IN]=O$10),0))=0),0,1)),IF(O$11="To",SUM(IF(--(_xlfn.UNIQUE(_xlfn._xlws.FILTER(Matches[REG],(Matches[TIME OUT]&gt;=TIMEVALUE(LEFT($B36,5)))*(Matches[TIME OUT]&lt;TIMEVALUE(LEFT($B36,5))+TIME(0,15,0))*(Matches[SITE OUT]=O$10),0))=0),0,1)),SUM(IF(--(_xlfn.UNIQUE(_xlfn._xlws.FILTER(Matches[REG],(Matches[TIMEBIN]=$B36),0))=0),0,1))+SUM(IF(--(_xlfn.UNIQUE(_xlfn._xlws.FILTER(Matches[REG],(Matches[TIME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15</v>
      </c>
      <c r="Q36" s="18">
        <f t="shared" ca="1" si="3"/>
        <v>1</v>
      </c>
      <c r="R36" s="12"/>
      <c r="S36" s="8" cm="1">
        <f t="array" aca="1" ref="S36" ca="1">IF(S$10&lt;&gt;"",IF(S$10&lt;&gt;"All Locations",COUNTIFS(All[TIMEBIN],$B36,All[SITE],S$10),COUNTA(_xlfn._xlws.FILTER(All[TIMEBIN],All[TIMEBIN]=$B36,0))),"")</f>
        <v>10</v>
      </c>
      <c r="T36" s="10" cm="1">
        <f t="array" aca="1" ref="T36" ca="1">IF(S$11="From",SUM(IF(--(_xlfn.UNIQUE(_xlfn._xlws.FILTER(Matches[REG],(Matches[TIMEBIN]=$B36)*(Matches[SITE IN]=S$10),0))=0),0,1)),IF(S$11="To",SUM(IF(--(_xlfn.UNIQUE(_xlfn._xlws.FILTER(Matches[REG],(Matches[TIME OUT]&gt;=TIMEVALUE(LEFT($B36,5)))*(Matches[TIME OUT]&lt;TIMEVALUE(LEFT($B36,5))+TIME(0,15,0))*(Matches[SITE OUT]=S$10),0))=0),0,1)),SUM(IF(--(_xlfn.UNIQUE(_xlfn._xlws.FILTER(Matches[REG],(Matches[TIMEBIN]=$B36),0))=0),0,1))+SUM(IF(--(_xlfn.UNIQUE(_xlfn._xlws.FILTER(Matches[REG],(Matches[TIME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10</v>
      </c>
      <c r="U36" s="18">
        <f t="shared" ca="1" si="4"/>
        <v>1</v>
      </c>
      <c r="V36" s="12"/>
      <c r="W36" s="8" cm="1">
        <f t="array" aca="1" ref="W36" ca="1">IF(W$10&lt;&gt;"",IF(W$10&lt;&gt;"All Locations",COUNTIFS(All[TIMEBIN],$B36,All[SITE],W$10),COUNTA(_xlfn._xlws.FILTER(All[TIMEBIN],All[TIMEBIN]=$B36,0))),"")</f>
        <v>14</v>
      </c>
      <c r="X36" s="10" cm="1">
        <f t="array" aca="1" ref="X36" ca="1">IF(W$11="From",SUM(IF(--(_xlfn.UNIQUE(_xlfn._xlws.FILTER(Matches[REG],(Matches[TIMEBIN]=$B36)*(Matches[SITE IN]=W$10),0))=0),0,1)),IF(W$11="To",SUM(IF(--(_xlfn.UNIQUE(_xlfn._xlws.FILTER(Matches[REG],(Matches[TIME OUT]&gt;=TIMEVALUE(LEFT($B36,5)))*(Matches[TIME OUT]&lt;TIMEVALUE(LEFT($B36,5))+TIME(0,15,0))*(Matches[SITE OUT]=W$10),0))=0),0,1)),SUM(IF(--(_xlfn.UNIQUE(_xlfn._xlws.FILTER(Matches[REG],(Matches[TIMEBIN]=$B36),0))=0),0,1))+SUM(IF(--(_xlfn.UNIQUE(_xlfn._xlws.FILTER(Matches[REG],(Matches[TIME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14</v>
      </c>
      <c r="Y36" s="18">
        <f t="shared" ca="1" si="5"/>
        <v>1</v>
      </c>
      <c r="Z36" s="12"/>
      <c r="AA36" s="8" cm="1">
        <f t="array" aca="1" ref="AA36" ca="1">IF(AA$10&lt;&gt;"",IF(AA$10&lt;&gt;"All Locations",COUNTIFS(All[TIMEBIN],$B36,All[SITE],AA$10),COUNTA(_xlfn._xlws.FILTER(All[TIMEBIN],All[TIMEBIN]=$B36,0))),"")</f>
        <v>18</v>
      </c>
      <c r="AB36" s="10" cm="1">
        <f t="array" aca="1" ref="AB36" ca="1">IF(AA$11="From",SUM(IF(--(_xlfn.UNIQUE(_xlfn._xlws.FILTER(Matches[REG],(Matches[TIMEBIN]=$B36)*(Matches[SITE IN]=AA$10),0))=0),0,1)),IF(AA$11="To",SUM(IF(--(_xlfn.UNIQUE(_xlfn._xlws.FILTER(Matches[REG],(Matches[TIME OUT]&gt;=TIMEVALUE(LEFT($B36,5)))*(Matches[TIME OUT]&lt;TIMEVALUE(LEFT($B36,5))+TIME(0,15,0))*(Matches[SITE OUT]=AA$10),0))=0),0,1)),SUM(IF(--(_xlfn.UNIQUE(_xlfn._xlws.FILTER(Matches[REG],(Matches[TIMEBIN]=$B36),0))=0),0,1))+SUM(IF(--(_xlfn.UNIQUE(_xlfn._xlws.FILTER(Matches[REG],(Matches[TIME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18</v>
      </c>
      <c r="AC36" s="18">
        <f t="shared" ca="1" si="6"/>
        <v>1</v>
      </c>
      <c r="AD36" s="12"/>
      <c r="AE36" s="8" cm="1">
        <f t="array" aca="1" ref="AE36" ca="1">IF(AE$10&lt;&gt;"",IF(AE$10&lt;&gt;"All Locations",COUNTIFS(All[TIMEBIN],$B36,All[SITE],AE$10),COUNTA(_xlfn._xlws.FILTER(All[TIMEBIN],All[TIMEBIN]=$B36,0))),"")</f>
        <v>0</v>
      </c>
      <c r="AF36" s="10" cm="1">
        <f t="array" aca="1" ref="AF36" ca="1">IF(AE$11="From",SUM(IF(--(_xlfn.UNIQUE(_xlfn._xlws.FILTER(Matches[REG],(Matches[TIMEBIN]=$B36)*(Matches[SITE IN]=AE$10),0))=0),0,1)),IF(AE$11="To",SUM(IF(--(_xlfn.UNIQUE(_xlfn._xlws.FILTER(Matches[REG],(Matches[TIME OUT]&gt;=TIMEVALUE(LEFT($B36,5)))*(Matches[TIME OUT]&lt;TIMEVALUE(LEFT($B36,5))+TIME(0,15,0))*(Matches[SITE OUT]=AE$10),0))=0),0,1)),SUM(IF(--(_xlfn.UNIQUE(_xlfn._xlws.FILTER(Matches[REG],(Matches[TIMEBIN]=$B36),0))=0),0,1))+SUM(IF(--(_xlfn.UNIQUE(_xlfn._xlws.FILTER(Matches[REG],(Matches[TIME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0</v>
      </c>
      <c r="AG36" s="18" t="str">
        <f t="shared" ca="1" si="7"/>
        <v>-</v>
      </c>
      <c r="AH36" s="12"/>
      <c r="AI36" s="8" cm="1">
        <f t="array" aca="1" ref="AI36" ca="1">IF(AI$10&lt;&gt;"",IF(AI$10&lt;&gt;"All Locations",COUNTIFS(All[TIMEBIN],$B36,All[SITE],AI$10),COUNTA(_xlfn._xlws.FILTER(All[TIMEBIN],All[TIMEBIN]=$B36,0))),"")</f>
        <v>12</v>
      </c>
      <c r="AJ36" s="10" cm="1">
        <f t="array" aca="1" ref="AJ36" ca="1">IF(AI$11="From",SUM(IF(--(_xlfn.UNIQUE(_xlfn._xlws.FILTER(Matches[REG],(Matches[TIMEBIN]=$B36)*(Matches[SITE IN]=AI$10),0))=0),0,1)),IF(AI$11="To",SUM(IF(--(_xlfn.UNIQUE(_xlfn._xlws.FILTER(Matches[REG],(Matches[TIME OUT]&gt;=TIMEVALUE(LEFT($B36,5)))*(Matches[TIME OUT]&lt;TIMEVALUE(LEFT($B36,5))+TIME(0,15,0))*(Matches[SITE OUT]=AI$10),0))=0),0,1)),SUM(IF(--(_xlfn.UNIQUE(_xlfn._xlws.FILTER(Matches[REG],(Matches[TIMEBIN]=$B36),0))=0),0,1))+SUM(IF(--(_xlfn.UNIQUE(_xlfn._xlws.FILTER(Matches[REG],(Matches[TIME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11</v>
      </c>
      <c r="AK36" s="18">
        <f t="shared" ca="1" si="8"/>
        <v>0.91666666666666663</v>
      </c>
      <c r="AL36" s="12"/>
      <c r="AM36" s="8" cm="1">
        <f t="array" aca="1" ref="AM36" ca="1">IF(AM$10&lt;&gt;"",IF(AM$10&lt;&gt;"All Locations",COUNTIFS(All[TIMEBIN],$B36,All[SITE],AM$10),COUNTA(_xlfn._xlws.FILTER(All[TIMEBIN],All[TIMEBIN]=$B36,0))),"")</f>
        <v>6</v>
      </c>
      <c r="AN36" s="10" cm="1">
        <f t="array" aca="1" ref="AN36" ca="1">IF(AM$11="From",SUM(IF(--(_xlfn.UNIQUE(_xlfn._xlws.FILTER(Matches[REG],(Matches[TIMEBIN]=$B36)*(Matches[SITE IN]=AM$10),0))=0),0,1)),IF(AM$11="To",SUM(IF(--(_xlfn.UNIQUE(_xlfn._xlws.FILTER(Matches[REG],(Matches[TIME OUT]&gt;=TIMEVALUE(LEFT($B36,5)))*(Matches[TIME OUT]&lt;TIMEVALUE(LEFT($B36,5))+TIME(0,15,0))*(Matches[SITE OUT]=AM$10),0))=0),0,1)),SUM(IF(--(_xlfn.UNIQUE(_xlfn._xlws.FILTER(Matches[REG],(Matches[TIMEBIN]=$B36),0))=0),0,1))+SUM(IF(--(_xlfn.UNIQUE(_xlfn._xlws.FILTER(Matches[REG],(Matches[TIME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6</v>
      </c>
      <c r="AO36" s="18">
        <f t="shared" ca="1" si="9"/>
        <v>1</v>
      </c>
      <c r="AP36" s="12"/>
      <c r="AQ36" s="8" cm="1">
        <f t="array" aca="1" ref="AQ36" ca="1">IF(AQ$10&lt;&gt;"",IF(AQ$10&lt;&gt;"All Locations",COUNTIFS(All[TIMEBIN],$B36,All[SITE],AQ$10),COUNTA(_xlfn._xlws.FILTER(All[TIMEBIN],All[TIMEBIN]=$B36,0))),"")</f>
        <v>7</v>
      </c>
      <c r="AR36" s="10" cm="1">
        <f t="array" aca="1" ref="AR36" ca="1">IF(AQ$11="From",SUM(IF(--(_xlfn.UNIQUE(_xlfn._xlws.FILTER(Matches[REG],(Matches[TIMEBIN]=$B36)*(Matches[SITE IN]=AQ$10),0))=0),0,1)),IF(AQ$11="To",SUM(IF(--(_xlfn.UNIQUE(_xlfn._xlws.FILTER(Matches[REG],(Matches[TIME OUT]&gt;=TIMEVALUE(LEFT($B36,5)))*(Matches[TIME OUT]&lt;TIMEVALUE(LEFT($B36,5))+TIME(0,15,0))*(Matches[SITE OUT]=AQ$10),0))=0),0,1)),SUM(IF(--(_xlfn.UNIQUE(_xlfn._xlws.FILTER(Matches[REG],(Matches[TIMEBIN]=$B36),0))=0),0,1))+SUM(IF(--(_xlfn.UNIQUE(_xlfn._xlws.FILTER(Matches[REG],(Matches[TIME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7</v>
      </c>
      <c r="AS36" s="18">
        <f t="shared" ca="1" si="10"/>
        <v>1</v>
      </c>
      <c r="AT36" s="12"/>
      <c r="AU36" s="8" cm="1">
        <f t="array" aca="1" ref="AU36" ca="1">IF(AU$10&lt;&gt;"",IF(AU$10&lt;&gt;"All Locations",COUNTIFS(All[TIMEBIN],$B36,All[SITE],AU$10),COUNTA(_xlfn._xlws.FILTER(All[TIMEBIN],All[TIMEBIN]=$B36,0))),"")</f>
        <v>124</v>
      </c>
      <c r="AV36" s="10" cm="1">
        <f t="array" aca="1" ref="AV36" ca="1">IF(AU$11="From",SUM(IF(--(_xlfn.UNIQUE(_xlfn._xlws.FILTER(Matches[REG],(Matches[TIMEBIN]=$B36)*(Matches[SITE IN]=AU$10),0))=0),0,1)),IF(AU$11="To",SUM(IF(--(_xlfn.UNIQUE(_xlfn._xlws.FILTER(Matches[REG],(Matches[TIME OUT]&gt;=TIMEVALUE(LEFT($B36,5)))*(Matches[TIME OUT]&lt;TIMEVALUE(LEFT($B36,5))+TIME(0,15,0))*(Matches[SITE OUT]=AU$10),0))=0),0,1)),SUM(IF(--(_xlfn.UNIQUE(_xlfn._xlws.FILTER(Matches[REG],(Matches[TIMEBIN]=$B36),0))=0),0,1))+SUM(IF(--(_xlfn.UNIQUE(_xlfn._xlws.FILTER(Matches[REG],(Matches[TIME OUT]&gt;=TIMEVALUE(LEFT($B36,5)))*(Matches[TIME OUT]&lt;TIMEVALUE(LEFT($B36,5))+TIME(0,15,0)),0))=0),0,1))))</f>
        <v>123</v>
      </c>
      <c r="AW36" s="18">
        <f t="shared" ca="1" si="11"/>
        <v>0.99193548387096775</v>
      </c>
    </row>
    <row r="37" spans="2:49">
      <c r="B37" s="7" t="str">
        <v>12:15 - 12:30</v>
      </c>
      <c r="C37" s="8" cm="1">
        <f t="array" aca="1" ref="C37" ca="1">IF(C$10&lt;&gt;"",IF(C$10&lt;&gt;"All Locations",COUNTIFS(All[TIMEBIN],$B37,All[SITE],C$10),COUNTA(_xlfn._xlws.FILTER(All[TIMEBIN],All[TIMEBIN]=$B37,0))),"")</f>
        <v>36</v>
      </c>
      <c r="D37" s="10" cm="1">
        <f t="array" aca="1" ref="D37" ca="1">IF(C$11="From",SUM(IF(--(_xlfn.UNIQUE(_xlfn._xlws.FILTER(Matches[REG],(Matches[TIMEBIN]=$B37)*(Matches[SITE IN]=C$10),0))=0),0,1)),IF(C$11="To",SUM(IF(--(_xlfn.UNIQUE(_xlfn._xlws.FILTER(Matches[REG],(Matches[TIME OUT]&gt;=TIMEVALUE(LEFT($B37,5)))*(Matches[TIME OUT]&lt;TIMEVALUE(LEFT($B37,5))+TIME(0,15,0))*(Matches[SITE OUT]=C$10),0))=0),0,1)),SUM(IF(--(_xlfn.UNIQUE(_xlfn._xlws.FILTER(Matches[REG],(Matches[TIMEBIN]=$B37),0))=0),0,1))+SUM(IF(--(_xlfn.UNIQUE(_xlfn._xlws.FILTER(Matches[REG],(Matches[TIME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35</v>
      </c>
      <c r="E37" s="18">
        <f t="shared" ca="1" si="12"/>
        <v>0.97222222222222221</v>
      </c>
      <c r="F37" s="12"/>
      <c r="G37" s="8" cm="1">
        <f t="array" aca="1" ref="G37" ca="1">IF(G$10&lt;&gt;"",IF(G$10&lt;&gt;"All Locations",COUNTIFS(All[TIMEBIN],$B37,All[SITE],G$10),COUNTA(_xlfn._xlws.FILTER(All[TIMEBIN],All[TIMEBIN]=$B37,0))),"")</f>
        <v>0</v>
      </c>
      <c r="H37" s="10" cm="1">
        <f t="array" aca="1" ref="H37" ca="1">IF(G$11="From",SUM(IF(--(_xlfn.UNIQUE(_xlfn._xlws.FILTER(Matches[REG],(Matches[TIMEBIN]=$B37)*(Matches[SITE IN]=G$10),0))=0),0,1)),IF(G$11="To",SUM(IF(--(_xlfn.UNIQUE(_xlfn._xlws.FILTER(Matches[REG],(Matches[TIME OUT]&gt;=TIMEVALUE(LEFT($B37,5)))*(Matches[TIME OUT]&lt;TIMEVALUE(LEFT($B37,5))+TIME(0,15,0))*(Matches[SITE OUT]=G$10),0))=0),0,1)),SUM(IF(--(_xlfn.UNIQUE(_xlfn._xlws.FILTER(Matches[REG],(Matches[TIMEBIN]=$B37),0))=0),0,1))+SUM(IF(--(_xlfn.UNIQUE(_xlfn._xlws.FILTER(Matches[REG],(Matches[TIME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0</v>
      </c>
      <c r="I37" s="18" t="str">
        <f t="shared" ca="1" si="1"/>
        <v>-</v>
      </c>
      <c r="J37" s="12"/>
      <c r="K37" s="8" cm="1">
        <f t="array" aca="1" ref="K37" ca="1">IF(K$10&lt;&gt;"",IF(K$10&lt;&gt;"All Locations",COUNTIFS(All[TIMEBIN],$B37,All[SITE],K$10),COUNTA(_xlfn._xlws.FILTER(All[TIMEBIN],All[TIMEBIN]=$B37,0))),"")</f>
        <v>5</v>
      </c>
      <c r="L37" s="10" cm="1">
        <f t="array" aca="1" ref="L37" ca="1">IF(K$11="From",SUM(IF(--(_xlfn.UNIQUE(_xlfn._xlws.FILTER(Matches[REG],(Matches[TIMEBIN]=$B37)*(Matches[SITE IN]=K$10),0))=0),0,1)),IF(K$11="To",SUM(IF(--(_xlfn.UNIQUE(_xlfn._xlws.FILTER(Matches[REG],(Matches[TIME OUT]&gt;=TIMEVALUE(LEFT($B37,5)))*(Matches[TIME OUT]&lt;TIMEVALUE(LEFT($B37,5))+TIME(0,15,0))*(Matches[SITE OUT]=K$10),0))=0),0,1)),SUM(IF(--(_xlfn.UNIQUE(_xlfn._xlws.FILTER(Matches[REG],(Matches[TIMEBIN]=$B37),0))=0),0,1))+SUM(IF(--(_xlfn.UNIQUE(_xlfn._xlws.FILTER(Matches[REG],(Matches[TIME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5</v>
      </c>
      <c r="M37" s="18">
        <f t="shared" ca="1" si="2"/>
        <v>1</v>
      </c>
      <c r="N37" s="12"/>
      <c r="O37" s="8" cm="1">
        <f t="array" aca="1" ref="O37" ca="1">IF(O$10&lt;&gt;"",IF(O$10&lt;&gt;"All Locations",COUNTIFS(All[TIMEBIN],$B37,All[SITE],O$10),COUNTA(_xlfn._xlws.FILTER(All[TIMEBIN],All[TIMEBIN]=$B37,0))),"")</f>
        <v>15</v>
      </c>
      <c r="P37" s="10" cm="1">
        <f t="array" aca="1" ref="P37" ca="1">IF(O$11="From",SUM(IF(--(_xlfn.UNIQUE(_xlfn._xlws.FILTER(Matches[REG],(Matches[TIMEBIN]=$B37)*(Matches[SITE IN]=O$10),0))=0),0,1)),IF(O$11="To",SUM(IF(--(_xlfn.UNIQUE(_xlfn._xlws.FILTER(Matches[REG],(Matches[TIME OUT]&gt;=TIMEVALUE(LEFT($B37,5)))*(Matches[TIME OUT]&lt;TIMEVALUE(LEFT($B37,5))+TIME(0,15,0))*(Matches[SITE OUT]=O$10),0))=0),0,1)),SUM(IF(--(_xlfn.UNIQUE(_xlfn._xlws.FILTER(Matches[REG],(Matches[TIMEBIN]=$B37),0))=0),0,1))+SUM(IF(--(_xlfn.UNIQUE(_xlfn._xlws.FILTER(Matches[REG],(Matches[TIME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15</v>
      </c>
      <c r="Q37" s="18">
        <f t="shared" ca="1" si="3"/>
        <v>1</v>
      </c>
      <c r="R37" s="12"/>
      <c r="S37" s="8" cm="1">
        <f t="array" aca="1" ref="S37" ca="1">IF(S$10&lt;&gt;"",IF(S$10&lt;&gt;"All Locations",COUNTIFS(All[TIMEBIN],$B37,All[SITE],S$10),COUNTA(_xlfn._xlws.FILTER(All[TIMEBIN],All[TIMEBIN]=$B37,0))),"")</f>
        <v>20</v>
      </c>
      <c r="T37" s="10" cm="1">
        <f t="array" aca="1" ref="T37" ca="1">IF(S$11="From",SUM(IF(--(_xlfn.UNIQUE(_xlfn._xlws.FILTER(Matches[REG],(Matches[TIMEBIN]=$B37)*(Matches[SITE IN]=S$10),0))=0),0,1)),IF(S$11="To",SUM(IF(--(_xlfn.UNIQUE(_xlfn._xlws.FILTER(Matches[REG],(Matches[TIME OUT]&gt;=TIMEVALUE(LEFT($B37,5)))*(Matches[TIME OUT]&lt;TIMEVALUE(LEFT($B37,5))+TIME(0,15,0))*(Matches[SITE OUT]=S$10),0))=0),0,1)),SUM(IF(--(_xlfn.UNIQUE(_xlfn._xlws.FILTER(Matches[REG],(Matches[TIMEBIN]=$B37),0))=0),0,1))+SUM(IF(--(_xlfn.UNIQUE(_xlfn._xlws.FILTER(Matches[REG],(Matches[TIME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20</v>
      </c>
      <c r="U37" s="18">
        <f t="shared" ca="1" si="4"/>
        <v>1</v>
      </c>
      <c r="V37" s="12"/>
      <c r="W37" s="8" cm="1">
        <f t="array" aca="1" ref="W37" ca="1">IF(W$10&lt;&gt;"",IF(W$10&lt;&gt;"All Locations",COUNTIFS(All[TIMEBIN],$B37,All[SITE],W$10),COUNTA(_xlfn._xlws.FILTER(All[TIMEBIN],All[TIMEBIN]=$B37,0))),"")</f>
        <v>27</v>
      </c>
      <c r="X37" s="10" cm="1">
        <f t="array" aca="1" ref="X37" ca="1">IF(W$11="From",SUM(IF(--(_xlfn.UNIQUE(_xlfn._xlws.FILTER(Matches[REG],(Matches[TIMEBIN]=$B37)*(Matches[SITE IN]=W$10),0))=0),0,1)),IF(W$11="To",SUM(IF(--(_xlfn.UNIQUE(_xlfn._xlws.FILTER(Matches[REG],(Matches[TIME OUT]&gt;=TIMEVALUE(LEFT($B37,5)))*(Matches[TIME OUT]&lt;TIMEVALUE(LEFT($B37,5))+TIME(0,15,0))*(Matches[SITE OUT]=W$10),0))=0),0,1)),SUM(IF(--(_xlfn.UNIQUE(_xlfn._xlws.FILTER(Matches[REG],(Matches[TIMEBIN]=$B37),0))=0),0,1))+SUM(IF(--(_xlfn.UNIQUE(_xlfn._xlws.FILTER(Matches[REG],(Matches[TIME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25</v>
      </c>
      <c r="Y37" s="18">
        <f t="shared" ca="1" si="5"/>
        <v>0.92592592592592593</v>
      </c>
      <c r="Z37" s="12"/>
      <c r="AA37" s="8" cm="1">
        <f t="array" aca="1" ref="AA37" ca="1">IF(AA$10&lt;&gt;"",IF(AA$10&lt;&gt;"All Locations",COUNTIFS(All[TIMEBIN],$B37,All[SITE],AA$10),COUNTA(_xlfn._xlws.FILTER(All[TIMEBIN],All[TIMEBIN]=$B37,0))),"")</f>
        <v>11</v>
      </c>
      <c r="AB37" s="10" cm="1">
        <f t="array" aca="1" ref="AB37" ca="1">IF(AA$11="From",SUM(IF(--(_xlfn.UNIQUE(_xlfn._xlws.FILTER(Matches[REG],(Matches[TIMEBIN]=$B37)*(Matches[SITE IN]=AA$10),0))=0),0,1)),IF(AA$11="To",SUM(IF(--(_xlfn.UNIQUE(_xlfn._xlws.FILTER(Matches[REG],(Matches[TIME OUT]&gt;=TIMEVALUE(LEFT($B37,5)))*(Matches[TIME OUT]&lt;TIMEVALUE(LEFT($B37,5))+TIME(0,15,0))*(Matches[SITE OUT]=AA$10),0))=0),0,1)),SUM(IF(--(_xlfn.UNIQUE(_xlfn._xlws.FILTER(Matches[REG],(Matches[TIMEBIN]=$B37),0))=0),0,1))+SUM(IF(--(_xlfn.UNIQUE(_xlfn._xlws.FILTER(Matches[REG],(Matches[TIME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11</v>
      </c>
      <c r="AC37" s="18">
        <f t="shared" ca="1" si="6"/>
        <v>1</v>
      </c>
      <c r="AD37" s="12"/>
      <c r="AE37" s="8" cm="1">
        <f t="array" aca="1" ref="AE37" ca="1">IF(AE$10&lt;&gt;"",IF(AE$10&lt;&gt;"All Locations",COUNTIFS(All[TIMEBIN],$B37,All[SITE],AE$10),COUNTA(_xlfn._xlws.FILTER(All[TIMEBIN],All[TIMEBIN]=$B37,0))),"")</f>
        <v>0</v>
      </c>
      <c r="AF37" s="10" cm="1">
        <f t="array" aca="1" ref="AF37" ca="1">IF(AE$11="From",SUM(IF(--(_xlfn.UNIQUE(_xlfn._xlws.FILTER(Matches[REG],(Matches[TIMEBIN]=$B37)*(Matches[SITE IN]=AE$10),0))=0),0,1)),IF(AE$11="To",SUM(IF(--(_xlfn.UNIQUE(_xlfn._xlws.FILTER(Matches[REG],(Matches[TIME OUT]&gt;=TIMEVALUE(LEFT($B37,5)))*(Matches[TIME OUT]&lt;TIMEVALUE(LEFT($B37,5))+TIME(0,15,0))*(Matches[SITE OUT]=AE$10),0))=0),0,1)),SUM(IF(--(_xlfn.UNIQUE(_xlfn._xlws.FILTER(Matches[REG],(Matches[TIMEBIN]=$B37),0))=0),0,1))+SUM(IF(--(_xlfn.UNIQUE(_xlfn._xlws.FILTER(Matches[REG],(Matches[TIME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0</v>
      </c>
      <c r="AG37" s="18" t="str">
        <f t="shared" ca="1" si="7"/>
        <v>-</v>
      </c>
      <c r="AH37" s="12"/>
      <c r="AI37" s="8" cm="1">
        <f t="array" aca="1" ref="AI37" ca="1">IF(AI$10&lt;&gt;"",IF(AI$10&lt;&gt;"All Locations",COUNTIFS(All[TIMEBIN],$B37,All[SITE],AI$10),COUNTA(_xlfn._xlws.FILTER(All[TIMEBIN],All[TIMEBIN]=$B37,0))),"")</f>
        <v>12</v>
      </c>
      <c r="AJ37" s="10" cm="1">
        <f t="array" aca="1" ref="AJ37" ca="1">IF(AI$11="From",SUM(IF(--(_xlfn.UNIQUE(_xlfn._xlws.FILTER(Matches[REG],(Matches[TIMEBIN]=$B37)*(Matches[SITE IN]=AI$10),0))=0),0,1)),IF(AI$11="To",SUM(IF(--(_xlfn.UNIQUE(_xlfn._xlws.FILTER(Matches[REG],(Matches[TIME OUT]&gt;=TIMEVALUE(LEFT($B37,5)))*(Matches[TIME OUT]&lt;TIMEVALUE(LEFT($B37,5))+TIME(0,15,0))*(Matches[SITE OUT]=AI$10),0))=0),0,1)),SUM(IF(--(_xlfn.UNIQUE(_xlfn._xlws.FILTER(Matches[REG],(Matches[TIMEBIN]=$B37),0))=0),0,1))+SUM(IF(--(_xlfn.UNIQUE(_xlfn._xlws.FILTER(Matches[REG],(Matches[TIME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11</v>
      </c>
      <c r="AK37" s="18">
        <f t="shared" ca="1" si="8"/>
        <v>0.91666666666666663</v>
      </c>
      <c r="AL37" s="12"/>
      <c r="AM37" s="8" cm="1">
        <f t="array" aca="1" ref="AM37" ca="1">IF(AM$10&lt;&gt;"",IF(AM$10&lt;&gt;"All Locations",COUNTIFS(All[TIMEBIN],$B37,All[SITE],AM$10),COUNTA(_xlfn._xlws.FILTER(All[TIMEBIN],All[TIMEBIN]=$B37,0))),"")</f>
        <v>7</v>
      </c>
      <c r="AN37" s="10" cm="1">
        <f t="array" aca="1" ref="AN37" ca="1">IF(AM$11="From",SUM(IF(--(_xlfn.UNIQUE(_xlfn._xlws.FILTER(Matches[REG],(Matches[TIMEBIN]=$B37)*(Matches[SITE IN]=AM$10),0))=0),0,1)),IF(AM$11="To",SUM(IF(--(_xlfn.UNIQUE(_xlfn._xlws.FILTER(Matches[REG],(Matches[TIME OUT]&gt;=TIMEVALUE(LEFT($B37,5)))*(Matches[TIME OUT]&lt;TIMEVALUE(LEFT($B37,5))+TIME(0,15,0))*(Matches[SITE OUT]=AM$10),0))=0),0,1)),SUM(IF(--(_xlfn.UNIQUE(_xlfn._xlws.FILTER(Matches[REG],(Matches[TIMEBIN]=$B37),0))=0),0,1))+SUM(IF(--(_xlfn.UNIQUE(_xlfn._xlws.FILTER(Matches[REG],(Matches[TIME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7</v>
      </c>
      <c r="AO37" s="18">
        <f t="shared" ca="1" si="9"/>
        <v>1</v>
      </c>
      <c r="AP37" s="12"/>
      <c r="AQ37" s="8" cm="1">
        <f t="array" aca="1" ref="AQ37" ca="1">IF(AQ$10&lt;&gt;"",IF(AQ$10&lt;&gt;"All Locations",COUNTIFS(All[TIMEBIN],$B37,All[SITE],AQ$10),COUNTA(_xlfn._xlws.FILTER(All[TIMEBIN],All[TIMEBIN]=$B37,0))),"")</f>
        <v>8</v>
      </c>
      <c r="AR37" s="10" cm="1">
        <f t="array" aca="1" ref="AR37" ca="1">IF(AQ$11="From",SUM(IF(--(_xlfn.UNIQUE(_xlfn._xlws.FILTER(Matches[REG],(Matches[TIMEBIN]=$B37)*(Matches[SITE IN]=AQ$10),0))=0),0,1)),IF(AQ$11="To",SUM(IF(--(_xlfn.UNIQUE(_xlfn._xlws.FILTER(Matches[REG],(Matches[TIME OUT]&gt;=TIMEVALUE(LEFT($B37,5)))*(Matches[TIME OUT]&lt;TIMEVALUE(LEFT($B37,5))+TIME(0,15,0))*(Matches[SITE OUT]=AQ$10),0))=0),0,1)),SUM(IF(--(_xlfn.UNIQUE(_xlfn._xlws.FILTER(Matches[REG],(Matches[TIMEBIN]=$B37),0))=0),0,1))+SUM(IF(--(_xlfn.UNIQUE(_xlfn._xlws.FILTER(Matches[REG],(Matches[TIME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8</v>
      </c>
      <c r="AS37" s="18">
        <f t="shared" ca="1" si="10"/>
        <v>1</v>
      </c>
      <c r="AT37" s="12"/>
      <c r="AU37" s="8" cm="1">
        <f t="array" aca="1" ref="AU37" ca="1">IF(AU$10&lt;&gt;"",IF(AU$10&lt;&gt;"All Locations",COUNTIFS(All[TIMEBIN],$B37,All[SITE],AU$10),COUNTA(_xlfn._xlws.FILTER(All[TIMEBIN],All[TIMEBIN]=$B37,0))),"")</f>
        <v>141</v>
      </c>
      <c r="AV37" s="10" cm="1">
        <f t="array" aca="1" ref="AV37" ca="1">IF(AU$11="From",SUM(IF(--(_xlfn.UNIQUE(_xlfn._xlws.FILTER(Matches[REG],(Matches[TIMEBIN]=$B37)*(Matches[SITE IN]=AU$10),0))=0),0,1)),IF(AU$11="To",SUM(IF(--(_xlfn.UNIQUE(_xlfn._xlws.FILTER(Matches[REG],(Matches[TIME OUT]&gt;=TIMEVALUE(LEFT($B37,5)))*(Matches[TIME OUT]&lt;TIMEVALUE(LEFT($B37,5))+TIME(0,15,0))*(Matches[SITE OUT]=AU$10),0))=0),0,1)),SUM(IF(--(_xlfn.UNIQUE(_xlfn._xlws.FILTER(Matches[REG],(Matches[TIMEBIN]=$B37),0))=0),0,1))+SUM(IF(--(_xlfn.UNIQUE(_xlfn._xlws.FILTER(Matches[REG],(Matches[TIME OUT]&gt;=TIMEVALUE(LEFT($B37,5)))*(Matches[TIME OUT]&lt;TIMEVALUE(LEFT($B37,5))+TIME(0,15,0)),0))=0),0,1))))</f>
        <v>137</v>
      </c>
      <c r="AW37" s="18">
        <f t="shared" ca="1" si="11"/>
        <v>0.97163120567375882</v>
      </c>
    </row>
    <row r="38" spans="2:49">
      <c r="B38" s="7" t="str">
        <v>12:30 - 12:45</v>
      </c>
      <c r="C38" s="8" cm="1">
        <f t="array" aca="1" ref="C38" ca="1">IF(C$10&lt;&gt;"",IF(C$10&lt;&gt;"All Locations",COUNTIFS(All[TIMEBIN],$B38,All[SITE],C$10),COUNTA(_xlfn._xlws.FILTER(All[TIMEBIN],All[TIMEBIN]=$B38,0))),"")</f>
        <v>47</v>
      </c>
      <c r="D38" s="10" cm="1">
        <f t="array" aca="1" ref="D38" ca="1">IF(C$11="From",SUM(IF(--(_xlfn.UNIQUE(_xlfn._xlws.FILTER(Matches[REG],(Matches[TIMEBIN]=$B38)*(Matches[SITE IN]=C$10),0))=0),0,1)),IF(C$11="To",SUM(IF(--(_xlfn.UNIQUE(_xlfn._xlws.FILTER(Matches[REG],(Matches[TIME OUT]&gt;=TIMEVALUE(LEFT($B38,5)))*(Matches[TIME OUT]&lt;TIMEVALUE(LEFT($B38,5))+TIME(0,15,0))*(Matches[SITE OUT]=C$10),0))=0),0,1)),SUM(IF(--(_xlfn.UNIQUE(_xlfn._xlws.FILTER(Matches[REG],(Matches[TIMEBIN]=$B38),0))=0),0,1))+SUM(IF(--(_xlfn.UNIQUE(_xlfn._xlws.FILTER(Matches[REG],(Matches[TIME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46</v>
      </c>
      <c r="E38" s="18">
        <f t="shared" ca="1" si="12"/>
        <v>0.97872340425531912</v>
      </c>
      <c r="F38" s="12"/>
      <c r="G38" s="8" cm="1">
        <f t="array" aca="1" ref="G38" ca="1">IF(G$10&lt;&gt;"",IF(G$10&lt;&gt;"All Locations",COUNTIFS(All[TIMEBIN],$B38,All[SITE],G$10),COUNTA(_xlfn._xlws.FILTER(All[TIMEBIN],All[TIMEBIN]=$B38,0))),"")</f>
        <v>0</v>
      </c>
      <c r="H38" s="10" cm="1">
        <f t="array" aca="1" ref="H38" ca="1">IF(G$11="From",SUM(IF(--(_xlfn.UNIQUE(_xlfn._xlws.FILTER(Matches[REG],(Matches[TIMEBIN]=$B38)*(Matches[SITE IN]=G$10),0))=0),0,1)),IF(G$11="To",SUM(IF(--(_xlfn.UNIQUE(_xlfn._xlws.FILTER(Matches[REG],(Matches[TIME OUT]&gt;=TIMEVALUE(LEFT($B38,5)))*(Matches[TIME OUT]&lt;TIMEVALUE(LEFT($B38,5))+TIME(0,15,0))*(Matches[SITE OUT]=G$10),0))=0),0,1)),SUM(IF(--(_xlfn.UNIQUE(_xlfn._xlws.FILTER(Matches[REG],(Matches[TIMEBIN]=$B38),0))=0),0,1))+SUM(IF(--(_xlfn.UNIQUE(_xlfn._xlws.FILTER(Matches[REG],(Matches[TIME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0</v>
      </c>
      <c r="I38" s="18" t="str">
        <f t="shared" ca="1" si="1"/>
        <v>-</v>
      </c>
      <c r="J38" s="12"/>
      <c r="K38" s="8" cm="1">
        <f t="array" aca="1" ref="K38" ca="1">IF(K$10&lt;&gt;"",IF(K$10&lt;&gt;"All Locations",COUNTIFS(All[TIMEBIN],$B38,All[SITE],K$10),COUNTA(_xlfn._xlws.FILTER(All[TIMEBIN],All[TIMEBIN]=$B38,0))),"")</f>
        <v>3</v>
      </c>
      <c r="L38" s="10" cm="1">
        <f t="array" aca="1" ref="L38" ca="1">IF(K$11="From",SUM(IF(--(_xlfn.UNIQUE(_xlfn._xlws.FILTER(Matches[REG],(Matches[TIMEBIN]=$B38)*(Matches[SITE IN]=K$10),0))=0),0,1)),IF(K$11="To",SUM(IF(--(_xlfn.UNIQUE(_xlfn._xlws.FILTER(Matches[REG],(Matches[TIME OUT]&gt;=TIMEVALUE(LEFT($B38,5)))*(Matches[TIME OUT]&lt;TIMEVALUE(LEFT($B38,5))+TIME(0,15,0))*(Matches[SITE OUT]=K$10),0))=0),0,1)),SUM(IF(--(_xlfn.UNIQUE(_xlfn._xlws.FILTER(Matches[REG],(Matches[TIMEBIN]=$B38),0))=0),0,1))+SUM(IF(--(_xlfn.UNIQUE(_xlfn._xlws.FILTER(Matches[REG],(Matches[TIME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3</v>
      </c>
      <c r="M38" s="18">
        <f t="shared" ca="1" si="2"/>
        <v>1</v>
      </c>
      <c r="N38" s="12"/>
      <c r="O38" s="8" cm="1">
        <f t="array" aca="1" ref="O38" ca="1">IF(O$10&lt;&gt;"",IF(O$10&lt;&gt;"All Locations",COUNTIFS(All[TIMEBIN],$B38,All[SITE],O$10),COUNTA(_xlfn._xlws.FILTER(All[TIMEBIN],All[TIMEBIN]=$B38,0))),"")</f>
        <v>14</v>
      </c>
      <c r="P38" s="10" cm="1">
        <f t="array" aca="1" ref="P38" ca="1">IF(O$11="From",SUM(IF(--(_xlfn.UNIQUE(_xlfn._xlws.FILTER(Matches[REG],(Matches[TIMEBIN]=$B38)*(Matches[SITE IN]=O$10),0))=0),0,1)),IF(O$11="To",SUM(IF(--(_xlfn.UNIQUE(_xlfn._xlws.FILTER(Matches[REG],(Matches[TIME OUT]&gt;=TIMEVALUE(LEFT($B38,5)))*(Matches[TIME OUT]&lt;TIMEVALUE(LEFT($B38,5))+TIME(0,15,0))*(Matches[SITE OUT]=O$10),0))=0),0,1)),SUM(IF(--(_xlfn.UNIQUE(_xlfn._xlws.FILTER(Matches[REG],(Matches[TIMEBIN]=$B38),0))=0),0,1))+SUM(IF(--(_xlfn.UNIQUE(_xlfn._xlws.FILTER(Matches[REG],(Matches[TIME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14</v>
      </c>
      <c r="Q38" s="18">
        <f t="shared" ca="1" si="3"/>
        <v>1</v>
      </c>
      <c r="R38" s="12"/>
      <c r="S38" s="8" cm="1">
        <f t="array" aca="1" ref="S38" ca="1">IF(S$10&lt;&gt;"",IF(S$10&lt;&gt;"All Locations",COUNTIFS(All[TIMEBIN],$B38,All[SITE],S$10),COUNTA(_xlfn._xlws.FILTER(All[TIMEBIN],All[TIMEBIN]=$B38,0))),"")</f>
        <v>16</v>
      </c>
      <c r="T38" s="10" cm="1">
        <f t="array" aca="1" ref="T38" ca="1">IF(S$11="From",SUM(IF(--(_xlfn.UNIQUE(_xlfn._xlws.FILTER(Matches[REG],(Matches[TIMEBIN]=$B38)*(Matches[SITE IN]=S$10),0))=0),0,1)),IF(S$11="To",SUM(IF(--(_xlfn.UNIQUE(_xlfn._xlws.FILTER(Matches[REG],(Matches[TIME OUT]&gt;=TIMEVALUE(LEFT($B38,5)))*(Matches[TIME OUT]&lt;TIMEVALUE(LEFT($B38,5))+TIME(0,15,0))*(Matches[SITE OUT]=S$10),0))=0),0,1)),SUM(IF(--(_xlfn.UNIQUE(_xlfn._xlws.FILTER(Matches[REG],(Matches[TIMEBIN]=$B38),0))=0),0,1))+SUM(IF(--(_xlfn.UNIQUE(_xlfn._xlws.FILTER(Matches[REG],(Matches[TIME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16</v>
      </c>
      <c r="U38" s="18">
        <f t="shared" ca="1" si="4"/>
        <v>1</v>
      </c>
      <c r="V38" s="12"/>
      <c r="W38" s="8" cm="1">
        <f t="array" aca="1" ref="W38" ca="1">IF(W$10&lt;&gt;"",IF(W$10&lt;&gt;"All Locations",COUNTIFS(All[TIMEBIN],$B38,All[SITE],W$10),COUNTA(_xlfn._xlws.FILTER(All[TIMEBIN],All[TIMEBIN]=$B38,0))),"")</f>
        <v>25</v>
      </c>
      <c r="X38" s="10" cm="1">
        <f t="array" aca="1" ref="X38" ca="1">IF(W$11="From",SUM(IF(--(_xlfn.UNIQUE(_xlfn._xlws.FILTER(Matches[REG],(Matches[TIMEBIN]=$B38)*(Matches[SITE IN]=W$10),0))=0),0,1)),IF(W$11="To",SUM(IF(--(_xlfn.UNIQUE(_xlfn._xlws.FILTER(Matches[REG],(Matches[TIME OUT]&gt;=TIMEVALUE(LEFT($B38,5)))*(Matches[TIME OUT]&lt;TIMEVALUE(LEFT($B38,5))+TIME(0,15,0))*(Matches[SITE OUT]=W$10),0))=0),0,1)),SUM(IF(--(_xlfn.UNIQUE(_xlfn._xlws.FILTER(Matches[REG],(Matches[TIMEBIN]=$B38),0))=0),0,1))+SUM(IF(--(_xlfn.UNIQUE(_xlfn._xlws.FILTER(Matches[REG],(Matches[TIME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23</v>
      </c>
      <c r="Y38" s="18">
        <f t="shared" ca="1" si="5"/>
        <v>0.92</v>
      </c>
      <c r="Z38" s="12"/>
      <c r="AA38" s="8" cm="1">
        <f t="array" aca="1" ref="AA38" ca="1">IF(AA$10&lt;&gt;"",IF(AA$10&lt;&gt;"All Locations",COUNTIFS(All[TIMEBIN],$B38,All[SITE],AA$10),COUNTA(_xlfn._xlws.FILTER(All[TIMEBIN],All[TIMEBIN]=$B38,0))),"")</f>
        <v>15</v>
      </c>
      <c r="AB38" s="10" cm="1">
        <f t="array" aca="1" ref="AB38" ca="1">IF(AA$11="From",SUM(IF(--(_xlfn.UNIQUE(_xlfn._xlws.FILTER(Matches[REG],(Matches[TIMEBIN]=$B38)*(Matches[SITE IN]=AA$10),0))=0),0,1)),IF(AA$11="To",SUM(IF(--(_xlfn.UNIQUE(_xlfn._xlws.FILTER(Matches[REG],(Matches[TIME OUT]&gt;=TIMEVALUE(LEFT($B38,5)))*(Matches[TIME OUT]&lt;TIMEVALUE(LEFT($B38,5))+TIME(0,15,0))*(Matches[SITE OUT]=AA$10),0))=0),0,1)),SUM(IF(--(_xlfn.UNIQUE(_xlfn._xlws.FILTER(Matches[REG],(Matches[TIMEBIN]=$B38),0))=0),0,1))+SUM(IF(--(_xlfn.UNIQUE(_xlfn._xlws.FILTER(Matches[REG],(Matches[TIME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15</v>
      </c>
      <c r="AC38" s="18">
        <f t="shared" ca="1" si="6"/>
        <v>1</v>
      </c>
      <c r="AD38" s="12"/>
      <c r="AE38" s="8" cm="1">
        <f t="array" aca="1" ref="AE38" ca="1">IF(AE$10&lt;&gt;"",IF(AE$10&lt;&gt;"All Locations",COUNTIFS(All[TIMEBIN],$B38,All[SITE],AE$10),COUNTA(_xlfn._xlws.FILTER(All[TIMEBIN],All[TIMEBIN]=$B38,0))),"")</f>
        <v>0</v>
      </c>
      <c r="AF38" s="10" cm="1">
        <f t="array" aca="1" ref="AF38" ca="1">IF(AE$11="From",SUM(IF(--(_xlfn.UNIQUE(_xlfn._xlws.FILTER(Matches[REG],(Matches[TIMEBIN]=$B38)*(Matches[SITE IN]=AE$10),0))=0),0,1)),IF(AE$11="To",SUM(IF(--(_xlfn.UNIQUE(_xlfn._xlws.FILTER(Matches[REG],(Matches[TIME OUT]&gt;=TIMEVALUE(LEFT($B38,5)))*(Matches[TIME OUT]&lt;TIMEVALUE(LEFT($B38,5))+TIME(0,15,0))*(Matches[SITE OUT]=AE$10),0))=0),0,1)),SUM(IF(--(_xlfn.UNIQUE(_xlfn._xlws.FILTER(Matches[REG],(Matches[TIMEBIN]=$B38),0))=0),0,1))+SUM(IF(--(_xlfn.UNIQUE(_xlfn._xlws.FILTER(Matches[REG],(Matches[TIME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0</v>
      </c>
      <c r="AG38" s="18" t="str">
        <f t="shared" ca="1" si="7"/>
        <v>-</v>
      </c>
      <c r="AH38" s="12"/>
      <c r="AI38" s="8" cm="1">
        <f t="array" aca="1" ref="AI38" ca="1">IF(AI$10&lt;&gt;"",IF(AI$10&lt;&gt;"All Locations",COUNTIFS(All[TIMEBIN],$B38,All[SITE],AI$10),COUNTA(_xlfn._xlws.FILTER(All[TIMEBIN],All[TIMEBIN]=$B38,0))),"")</f>
        <v>14</v>
      </c>
      <c r="AJ38" s="10" cm="1">
        <f t="array" aca="1" ref="AJ38" ca="1">IF(AI$11="From",SUM(IF(--(_xlfn.UNIQUE(_xlfn._xlws.FILTER(Matches[REG],(Matches[TIMEBIN]=$B38)*(Matches[SITE IN]=AI$10),0))=0),0,1)),IF(AI$11="To",SUM(IF(--(_xlfn.UNIQUE(_xlfn._xlws.FILTER(Matches[REG],(Matches[TIME OUT]&gt;=TIMEVALUE(LEFT($B38,5)))*(Matches[TIME OUT]&lt;TIMEVALUE(LEFT($B38,5))+TIME(0,15,0))*(Matches[SITE OUT]=AI$10),0))=0),0,1)),SUM(IF(--(_xlfn.UNIQUE(_xlfn._xlws.FILTER(Matches[REG],(Matches[TIMEBIN]=$B38),0))=0),0,1))+SUM(IF(--(_xlfn.UNIQUE(_xlfn._xlws.FILTER(Matches[REG],(Matches[TIME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14</v>
      </c>
      <c r="AK38" s="18">
        <f t="shared" ca="1" si="8"/>
        <v>1</v>
      </c>
      <c r="AL38" s="12"/>
      <c r="AM38" s="8" cm="1">
        <f t="array" aca="1" ref="AM38" ca="1">IF(AM$10&lt;&gt;"",IF(AM$10&lt;&gt;"All Locations",COUNTIFS(All[TIMEBIN],$B38,All[SITE],AM$10),COUNTA(_xlfn._xlws.FILTER(All[TIMEBIN],All[TIMEBIN]=$B38,0))),"")</f>
        <v>7</v>
      </c>
      <c r="AN38" s="10" cm="1">
        <f t="array" aca="1" ref="AN38" ca="1">IF(AM$11="From",SUM(IF(--(_xlfn.UNIQUE(_xlfn._xlws.FILTER(Matches[REG],(Matches[TIMEBIN]=$B38)*(Matches[SITE IN]=AM$10),0))=0),0,1)),IF(AM$11="To",SUM(IF(--(_xlfn.UNIQUE(_xlfn._xlws.FILTER(Matches[REG],(Matches[TIME OUT]&gt;=TIMEVALUE(LEFT($B38,5)))*(Matches[TIME OUT]&lt;TIMEVALUE(LEFT($B38,5))+TIME(0,15,0))*(Matches[SITE OUT]=AM$10),0))=0),0,1)),SUM(IF(--(_xlfn.UNIQUE(_xlfn._xlws.FILTER(Matches[REG],(Matches[TIMEBIN]=$B38),0))=0),0,1))+SUM(IF(--(_xlfn.UNIQUE(_xlfn._xlws.FILTER(Matches[REG],(Matches[TIME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6</v>
      </c>
      <c r="AO38" s="18">
        <f t="shared" ca="1" si="9"/>
        <v>0.8571428571428571</v>
      </c>
      <c r="AP38" s="12"/>
      <c r="AQ38" s="8" cm="1">
        <f t="array" aca="1" ref="AQ38" ca="1">IF(AQ$10&lt;&gt;"",IF(AQ$10&lt;&gt;"All Locations",COUNTIFS(All[TIMEBIN],$B38,All[SITE],AQ$10),COUNTA(_xlfn._xlws.FILTER(All[TIMEBIN],All[TIMEBIN]=$B38,0))),"")</f>
        <v>12</v>
      </c>
      <c r="AR38" s="10" cm="1">
        <f t="array" aca="1" ref="AR38" ca="1">IF(AQ$11="From",SUM(IF(--(_xlfn.UNIQUE(_xlfn._xlws.FILTER(Matches[REG],(Matches[TIMEBIN]=$B38)*(Matches[SITE IN]=AQ$10),0))=0),0,1)),IF(AQ$11="To",SUM(IF(--(_xlfn.UNIQUE(_xlfn._xlws.FILTER(Matches[REG],(Matches[TIME OUT]&gt;=TIMEVALUE(LEFT($B38,5)))*(Matches[TIME OUT]&lt;TIMEVALUE(LEFT($B38,5))+TIME(0,15,0))*(Matches[SITE OUT]=AQ$10),0))=0),0,1)),SUM(IF(--(_xlfn.UNIQUE(_xlfn._xlws.FILTER(Matches[REG],(Matches[TIMEBIN]=$B38),0))=0),0,1))+SUM(IF(--(_xlfn.UNIQUE(_xlfn._xlws.FILTER(Matches[REG],(Matches[TIME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12</v>
      </c>
      <c r="AS38" s="18">
        <f t="shared" ca="1" si="10"/>
        <v>1</v>
      </c>
      <c r="AT38" s="12"/>
      <c r="AU38" s="8" cm="1">
        <f t="array" aca="1" ref="AU38" ca="1">IF(AU$10&lt;&gt;"",IF(AU$10&lt;&gt;"All Locations",COUNTIFS(All[TIMEBIN],$B38,All[SITE],AU$10),COUNTA(_xlfn._xlws.FILTER(All[TIMEBIN],All[TIMEBIN]=$B38,0))),"")</f>
        <v>153</v>
      </c>
      <c r="AV38" s="10" cm="1">
        <f t="array" aca="1" ref="AV38" ca="1">IF(AU$11="From",SUM(IF(--(_xlfn.UNIQUE(_xlfn._xlws.FILTER(Matches[REG],(Matches[TIMEBIN]=$B38)*(Matches[SITE IN]=AU$10),0))=0),0,1)),IF(AU$11="To",SUM(IF(--(_xlfn.UNIQUE(_xlfn._xlws.FILTER(Matches[REG],(Matches[TIME OUT]&gt;=TIMEVALUE(LEFT($B38,5)))*(Matches[TIME OUT]&lt;TIMEVALUE(LEFT($B38,5))+TIME(0,15,0))*(Matches[SITE OUT]=AU$10),0))=0),0,1)),SUM(IF(--(_xlfn.UNIQUE(_xlfn._xlws.FILTER(Matches[REG],(Matches[TIMEBIN]=$B38),0))=0),0,1))+SUM(IF(--(_xlfn.UNIQUE(_xlfn._xlws.FILTER(Matches[REG],(Matches[TIME OUT]&gt;=TIMEVALUE(LEFT($B38,5)))*(Matches[TIME OUT]&lt;TIMEVALUE(LEFT($B38,5))+TIME(0,15,0)),0))=0),0,1))))</f>
        <v>149</v>
      </c>
      <c r="AW38" s="18">
        <f t="shared" ca="1" si="11"/>
        <v>0.97385620915032678</v>
      </c>
    </row>
    <row r="39" spans="2:49">
      <c r="B39" s="7" t="str">
        <v>12:45 - 13:00</v>
      </c>
      <c r="C39" s="8" cm="1">
        <f t="array" aca="1" ref="C39" ca="1">IF(C$10&lt;&gt;"",IF(C$10&lt;&gt;"All Locations",COUNTIFS(All[TIMEBIN],$B39,All[SITE],C$10),COUNTA(_xlfn._xlws.FILTER(All[TIMEBIN],All[TIMEBIN]=$B39,0))),"")</f>
        <v>37</v>
      </c>
      <c r="D39" s="10" cm="1">
        <f t="array" aca="1" ref="D39" ca="1">IF(C$11="From",SUM(IF(--(_xlfn.UNIQUE(_xlfn._xlws.FILTER(Matches[REG],(Matches[TIMEBIN]=$B39)*(Matches[SITE IN]=C$10),0))=0),0,1)),IF(C$11="To",SUM(IF(--(_xlfn.UNIQUE(_xlfn._xlws.FILTER(Matches[REG],(Matches[TIME OUT]&gt;=TIMEVALUE(LEFT($B39,5)))*(Matches[TIME OUT]&lt;TIMEVALUE(LEFT($B39,5))+TIME(0,15,0))*(Matches[SITE OUT]=C$10),0))=0),0,1)),SUM(IF(--(_xlfn.UNIQUE(_xlfn._xlws.FILTER(Matches[REG],(Matches[TIMEBIN]=$B39),0))=0),0,1))+SUM(IF(--(_xlfn.UNIQUE(_xlfn._xlws.FILTER(Matches[REG],(Matches[TIME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37</v>
      </c>
      <c r="E39" s="18">
        <f t="shared" ca="1" si="12"/>
        <v>1</v>
      </c>
      <c r="F39" s="12"/>
      <c r="G39" s="8" cm="1">
        <f t="array" aca="1" ref="G39" ca="1">IF(G$10&lt;&gt;"",IF(G$10&lt;&gt;"All Locations",COUNTIFS(All[TIMEBIN],$B39,All[SITE],G$10),COUNTA(_xlfn._xlws.FILTER(All[TIMEBIN],All[TIMEBIN]=$B39,0))),"")</f>
        <v>0</v>
      </c>
      <c r="H39" s="10" cm="1">
        <f t="array" aca="1" ref="H39" ca="1">IF(G$11="From",SUM(IF(--(_xlfn.UNIQUE(_xlfn._xlws.FILTER(Matches[REG],(Matches[TIMEBIN]=$B39)*(Matches[SITE IN]=G$10),0))=0),0,1)),IF(G$11="To",SUM(IF(--(_xlfn.UNIQUE(_xlfn._xlws.FILTER(Matches[REG],(Matches[TIME OUT]&gt;=TIMEVALUE(LEFT($B39,5)))*(Matches[TIME OUT]&lt;TIMEVALUE(LEFT($B39,5))+TIME(0,15,0))*(Matches[SITE OUT]=G$10),0))=0),0,1)),SUM(IF(--(_xlfn.UNIQUE(_xlfn._xlws.FILTER(Matches[REG],(Matches[TIMEBIN]=$B39),0))=0),0,1))+SUM(IF(--(_xlfn.UNIQUE(_xlfn._xlws.FILTER(Matches[REG],(Matches[TIME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0</v>
      </c>
      <c r="I39" s="18" t="str">
        <f t="shared" ca="1" si="1"/>
        <v>-</v>
      </c>
      <c r="J39" s="12"/>
      <c r="K39" s="8" cm="1">
        <f t="array" aca="1" ref="K39" ca="1">IF(K$10&lt;&gt;"",IF(K$10&lt;&gt;"All Locations",COUNTIFS(All[TIMEBIN],$B39,All[SITE],K$10),COUNTA(_xlfn._xlws.FILTER(All[TIMEBIN],All[TIMEBIN]=$B39,0))),"")</f>
        <v>8</v>
      </c>
      <c r="L39" s="10" cm="1">
        <f t="array" aca="1" ref="L39" ca="1">IF(K$11="From",SUM(IF(--(_xlfn.UNIQUE(_xlfn._xlws.FILTER(Matches[REG],(Matches[TIMEBIN]=$B39)*(Matches[SITE IN]=K$10),0))=0),0,1)),IF(K$11="To",SUM(IF(--(_xlfn.UNIQUE(_xlfn._xlws.FILTER(Matches[REG],(Matches[TIME OUT]&gt;=TIMEVALUE(LEFT($B39,5)))*(Matches[TIME OUT]&lt;TIMEVALUE(LEFT($B39,5))+TIME(0,15,0))*(Matches[SITE OUT]=K$10),0))=0),0,1)),SUM(IF(--(_xlfn.UNIQUE(_xlfn._xlws.FILTER(Matches[REG],(Matches[TIMEBIN]=$B39),0))=0),0,1))+SUM(IF(--(_xlfn.UNIQUE(_xlfn._xlws.FILTER(Matches[REG],(Matches[TIME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8</v>
      </c>
      <c r="M39" s="18">
        <f t="shared" ca="1" si="2"/>
        <v>1</v>
      </c>
      <c r="N39" s="12"/>
      <c r="O39" s="8" cm="1">
        <f t="array" aca="1" ref="O39" ca="1">IF(O$10&lt;&gt;"",IF(O$10&lt;&gt;"All Locations",COUNTIFS(All[TIMEBIN],$B39,All[SITE],O$10),COUNTA(_xlfn._xlws.FILTER(All[TIMEBIN],All[TIMEBIN]=$B39,0))),"")</f>
        <v>16</v>
      </c>
      <c r="P39" s="10" cm="1">
        <f t="array" aca="1" ref="P39" ca="1">IF(O$11="From",SUM(IF(--(_xlfn.UNIQUE(_xlfn._xlws.FILTER(Matches[REG],(Matches[TIMEBIN]=$B39)*(Matches[SITE IN]=O$10),0))=0),0,1)),IF(O$11="To",SUM(IF(--(_xlfn.UNIQUE(_xlfn._xlws.FILTER(Matches[REG],(Matches[TIME OUT]&gt;=TIMEVALUE(LEFT($B39,5)))*(Matches[TIME OUT]&lt;TIMEVALUE(LEFT($B39,5))+TIME(0,15,0))*(Matches[SITE OUT]=O$10),0))=0),0,1)),SUM(IF(--(_xlfn.UNIQUE(_xlfn._xlws.FILTER(Matches[REG],(Matches[TIMEBIN]=$B39),0))=0),0,1))+SUM(IF(--(_xlfn.UNIQUE(_xlfn._xlws.FILTER(Matches[REG],(Matches[TIME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15</v>
      </c>
      <c r="Q39" s="18">
        <f t="shared" ca="1" si="3"/>
        <v>0.9375</v>
      </c>
      <c r="R39" s="12"/>
      <c r="S39" s="8" cm="1">
        <f t="array" aca="1" ref="S39" ca="1">IF(S$10&lt;&gt;"",IF(S$10&lt;&gt;"All Locations",COUNTIFS(All[TIMEBIN],$B39,All[SITE],S$10),COUNTA(_xlfn._xlws.FILTER(All[TIMEBIN],All[TIMEBIN]=$B39,0))),"")</f>
        <v>11</v>
      </c>
      <c r="T39" s="10" cm="1">
        <f t="array" aca="1" ref="T39" ca="1">IF(S$11="From",SUM(IF(--(_xlfn.UNIQUE(_xlfn._xlws.FILTER(Matches[REG],(Matches[TIMEBIN]=$B39)*(Matches[SITE IN]=S$10),0))=0),0,1)),IF(S$11="To",SUM(IF(--(_xlfn.UNIQUE(_xlfn._xlws.FILTER(Matches[REG],(Matches[TIME OUT]&gt;=TIMEVALUE(LEFT($B39,5)))*(Matches[TIME OUT]&lt;TIMEVALUE(LEFT($B39,5))+TIME(0,15,0))*(Matches[SITE OUT]=S$10),0))=0),0,1)),SUM(IF(--(_xlfn.UNIQUE(_xlfn._xlws.FILTER(Matches[REG],(Matches[TIMEBIN]=$B39),0))=0),0,1))+SUM(IF(--(_xlfn.UNIQUE(_xlfn._xlws.FILTER(Matches[REG],(Matches[TIME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11</v>
      </c>
      <c r="U39" s="18">
        <f t="shared" ca="1" si="4"/>
        <v>1</v>
      </c>
      <c r="V39" s="12"/>
      <c r="W39" s="8" cm="1">
        <f t="array" aca="1" ref="W39" ca="1">IF(W$10&lt;&gt;"",IF(W$10&lt;&gt;"All Locations",COUNTIFS(All[TIMEBIN],$B39,All[SITE],W$10),COUNTA(_xlfn._xlws.FILTER(All[TIMEBIN],All[TIMEBIN]=$B39,0))),"")</f>
        <v>10</v>
      </c>
      <c r="X39" s="10" cm="1">
        <f t="array" aca="1" ref="X39" ca="1">IF(W$11="From",SUM(IF(--(_xlfn.UNIQUE(_xlfn._xlws.FILTER(Matches[REG],(Matches[TIMEBIN]=$B39)*(Matches[SITE IN]=W$10),0))=0),0,1)),IF(W$11="To",SUM(IF(--(_xlfn.UNIQUE(_xlfn._xlws.FILTER(Matches[REG],(Matches[TIME OUT]&gt;=TIMEVALUE(LEFT($B39,5)))*(Matches[TIME OUT]&lt;TIMEVALUE(LEFT($B39,5))+TIME(0,15,0))*(Matches[SITE OUT]=W$10),0))=0),0,1)),SUM(IF(--(_xlfn.UNIQUE(_xlfn._xlws.FILTER(Matches[REG],(Matches[TIMEBIN]=$B39),0))=0),0,1))+SUM(IF(--(_xlfn.UNIQUE(_xlfn._xlws.FILTER(Matches[REG],(Matches[TIME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10</v>
      </c>
      <c r="Y39" s="18">
        <f t="shared" ca="1" si="5"/>
        <v>1</v>
      </c>
      <c r="Z39" s="12"/>
      <c r="AA39" s="8" cm="1">
        <f t="array" aca="1" ref="AA39" ca="1">IF(AA$10&lt;&gt;"",IF(AA$10&lt;&gt;"All Locations",COUNTIFS(All[TIMEBIN],$B39,All[SITE],AA$10),COUNTA(_xlfn._xlws.FILTER(All[TIMEBIN],All[TIMEBIN]=$B39,0))),"")</f>
        <v>18</v>
      </c>
      <c r="AB39" s="10" cm="1">
        <f t="array" aca="1" ref="AB39" ca="1">IF(AA$11="From",SUM(IF(--(_xlfn.UNIQUE(_xlfn._xlws.FILTER(Matches[REG],(Matches[TIMEBIN]=$B39)*(Matches[SITE IN]=AA$10),0))=0),0,1)),IF(AA$11="To",SUM(IF(--(_xlfn.UNIQUE(_xlfn._xlws.FILTER(Matches[REG],(Matches[TIME OUT]&gt;=TIMEVALUE(LEFT($B39,5)))*(Matches[TIME OUT]&lt;TIMEVALUE(LEFT($B39,5))+TIME(0,15,0))*(Matches[SITE OUT]=AA$10),0))=0),0,1)),SUM(IF(--(_xlfn.UNIQUE(_xlfn._xlws.FILTER(Matches[REG],(Matches[TIMEBIN]=$B39),0))=0),0,1))+SUM(IF(--(_xlfn.UNIQUE(_xlfn._xlws.FILTER(Matches[REG],(Matches[TIME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18</v>
      </c>
      <c r="AC39" s="18">
        <f t="shared" ca="1" si="6"/>
        <v>1</v>
      </c>
      <c r="AD39" s="12"/>
      <c r="AE39" s="8" cm="1">
        <f t="array" aca="1" ref="AE39" ca="1">IF(AE$10&lt;&gt;"",IF(AE$10&lt;&gt;"All Locations",COUNTIFS(All[TIMEBIN],$B39,All[SITE],AE$10),COUNTA(_xlfn._xlws.FILTER(All[TIMEBIN],All[TIMEBIN]=$B39,0))),"")</f>
        <v>0</v>
      </c>
      <c r="AF39" s="10" cm="1">
        <f t="array" aca="1" ref="AF39" ca="1">IF(AE$11="From",SUM(IF(--(_xlfn.UNIQUE(_xlfn._xlws.FILTER(Matches[REG],(Matches[TIMEBIN]=$B39)*(Matches[SITE IN]=AE$10),0))=0),0,1)),IF(AE$11="To",SUM(IF(--(_xlfn.UNIQUE(_xlfn._xlws.FILTER(Matches[REG],(Matches[TIME OUT]&gt;=TIMEVALUE(LEFT($B39,5)))*(Matches[TIME OUT]&lt;TIMEVALUE(LEFT($B39,5))+TIME(0,15,0))*(Matches[SITE OUT]=AE$10),0))=0),0,1)),SUM(IF(--(_xlfn.UNIQUE(_xlfn._xlws.FILTER(Matches[REG],(Matches[TIMEBIN]=$B39),0))=0),0,1))+SUM(IF(--(_xlfn.UNIQUE(_xlfn._xlws.FILTER(Matches[REG],(Matches[TIME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0</v>
      </c>
      <c r="AG39" s="18" t="str">
        <f t="shared" ca="1" si="7"/>
        <v>-</v>
      </c>
      <c r="AH39" s="12"/>
      <c r="AI39" s="8" cm="1">
        <f t="array" aca="1" ref="AI39" ca="1">IF(AI$10&lt;&gt;"",IF(AI$10&lt;&gt;"All Locations",COUNTIFS(All[TIMEBIN],$B39,All[SITE],AI$10),COUNTA(_xlfn._xlws.FILTER(All[TIMEBIN],All[TIMEBIN]=$B39,0))),"")</f>
        <v>11</v>
      </c>
      <c r="AJ39" s="10" cm="1">
        <f t="array" aca="1" ref="AJ39" ca="1">IF(AI$11="From",SUM(IF(--(_xlfn.UNIQUE(_xlfn._xlws.FILTER(Matches[REG],(Matches[TIMEBIN]=$B39)*(Matches[SITE IN]=AI$10),0))=0),0,1)),IF(AI$11="To",SUM(IF(--(_xlfn.UNIQUE(_xlfn._xlws.FILTER(Matches[REG],(Matches[TIME OUT]&gt;=TIMEVALUE(LEFT($B39,5)))*(Matches[TIME OUT]&lt;TIMEVALUE(LEFT($B39,5))+TIME(0,15,0))*(Matches[SITE OUT]=AI$10),0))=0),0,1)),SUM(IF(--(_xlfn.UNIQUE(_xlfn._xlws.FILTER(Matches[REG],(Matches[TIMEBIN]=$B39),0))=0),0,1))+SUM(IF(--(_xlfn.UNIQUE(_xlfn._xlws.FILTER(Matches[REG],(Matches[TIME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11</v>
      </c>
      <c r="AK39" s="18">
        <f t="shared" ca="1" si="8"/>
        <v>1</v>
      </c>
      <c r="AL39" s="12"/>
      <c r="AM39" s="8" cm="1">
        <f t="array" aca="1" ref="AM39" ca="1">IF(AM$10&lt;&gt;"",IF(AM$10&lt;&gt;"All Locations",COUNTIFS(All[TIMEBIN],$B39,All[SITE],AM$10),COUNTA(_xlfn._xlws.FILTER(All[TIMEBIN],All[TIMEBIN]=$B39,0))),"")</f>
        <v>9</v>
      </c>
      <c r="AN39" s="10" cm="1">
        <f t="array" aca="1" ref="AN39" ca="1">IF(AM$11="From",SUM(IF(--(_xlfn.UNIQUE(_xlfn._xlws.FILTER(Matches[REG],(Matches[TIMEBIN]=$B39)*(Matches[SITE IN]=AM$10),0))=0),0,1)),IF(AM$11="To",SUM(IF(--(_xlfn.UNIQUE(_xlfn._xlws.FILTER(Matches[REG],(Matches[TIME OUT]&gt;=TIMEVALUE(LEFT($B39,5)))*(Matches[TIME OUT]&lt;TIMEVALUE(LEFT($B39,5))+TIME(0,15,0))*(Matches[SITE OUT]=AM$10),0))=0),0,1)),SUM(IF(--(_xlfn.UNIQUE(_xlfn._xlws.FILTER(Matches[REG],(Matches[TIMEBIN]=$B39),0))=0),0,1))+SUM(IF(--(_xlfn.UNIQUE(_xlfn._xlws.FILTER(Matches[REG],(Matches[TIME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8</v>
      </c>
      <c r="AO39" s="18">
        <f t="shared" ca="1" si="9"/>
        <v>0.88888888888888884</v>
      </c>
      <c r="AP39" s="12"/>
      <c r="AQ39" s="8" cm="1">
        <f t="array" aca="1" ref="AQ39" ca="1">IF(AQ$10&lt;&gt;"",IF(AQ$10&lt;&gt;"All Locations",COUNTIFS(All[TIMEBIN],$B39,All[SITE],AQ$10),COUNTA(_xlfn._xlws.FILTER(All[TIMEBIN],All[TIMEBIN]=$B39,0))),"")</f>
        <v>7</v>
      </c>
      <c r="AR39" s="10" cm="1">
        <f t="array" aca="1" ref="AR39" ca="1">IF(AQ$11="From",SUM(IF(--(_xlfn.UNIQUE(_xlfn._xlws.FILTER(Matches[REG],(Matches[TIMEBIN]=$B39)*(Matches[SITE IN]=AQ$10),0))=0),0,1)),IF(AQ$11="To",SUM(IF(--(_xlfn.UNIQUE(_xlfn._xlws.FILTER(Matches[REG],(Matches[TIME OUT]&gt;=TIMEVALUE(LEFT($B39,5)))*(Matches[TIME OUT]&lt;TIMEVALUE(LEFT($B39,5))+TIME(0,15,0))*(Matches[SITE OUT]=AQ$10),0))=0),0,1)),SUM(IF(--(_xlfn.UNIQUE(_xlfn._xlws.FILTER(Matches[REG],(Matches[TIMEBIN]=$B39),0))=0),0,1))+SUM(IF(--(_xlfn.UNIQUE(_xlfn._xlws.FILTER(Matches[REG],(Matches[TIME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7</v>
      </c>
      <c r="AS39" s="18">
        <f t="shared" ca="1" si="10"/>
        <v>1</v>
      </c>
      <c r="AT39" s="12"/>
      <c r="AU39" s="8" cm="1">
        <f t="array" aca="1" ref="AU39" ca="1">IF(AU$10&lt;&gt;"",IF(AU$10&lt;&gt;"All Locations",COUNTIFS(All[TIMEBIN],$B39,All[SITE],AU$10),COUNTA(_xlfn._xlws.FILTER(All[TIMEBIN],All[TIMEBIN]=$B39,0))),"")</f>
        <v>127</v>
      </c>
      <c r="AV39" s="10" cm="1">
        <f t="array" aca="1" ref="AV39" ca="1">IF(AU$11="From",SUM(IF(--(_xlfn.UNIQUE(_xlfn._xlws.FILTER(Matches[REG],(Matches[TIMEBIN]=$B39)*(Matches[SITE IN]=AU$10),0))=0),0,1)),IF(AU$11="To",SUM(IF(--(_xlfn.UNIQUE(_xlfn._xlws.FILTER(Matches[REG],(Matches[TIME OUT]&gt;=TIMEVALUE(LEFT($B39,5)))*(Matches[TIME OUT]&lt;TIMEVALUE(LEFT($B39,5))+TIME(0,15,0))*(Matches[SITE OUT]=AU$10),0))=0),0,1)),SUM(IF(--(_xlfn.UNIQUE(_xlfn._xlws.FILTER(Matches[REG],(Matches[TIMEBIN]=$B39),0))=0),0,1))+SUM(IF(--(_xlfn.UNIQUE(_xlfn._xlws.FILTER(Matches[REG],(Matches[TIME OUT]&gt;=TIMEVALUE(LEFT($B39,5)))*(Matches[TIME OUT]&lt;TIMEVALUE(LEFT($B39,5))+TIME(0,15,0)),0))=0),0,1))))</f>
        <v>125</v>
      </c>
      <c r="AW39" s="18">
        <f t="shared" ca="1" si="11"/>
        <v>0.98425196850393704</v>
      </c>
    </row>
    <row r="40" spans="2:49">
      <c r="B40" s="7" t="str">
        <v>13:00 - 13:15</v>
      </c>
      <c r="C40" s="8" cm="1">
        <f t="array" aca="1" ref="C40" ca="1">IF(C$10&lt;&gt;"",IF(C$10&lt;&gt;"All Locations",COUNTIFS(All[TIMEBIN],$B40,All[SITE],C$10),COUNTA(_xlfn._xlws.FILTER(All[TIMEBIN],All[TIMEBIN]=$B40,0))),"")</f>
        <v>40</v>
      </c>
      <c r="D40" s="10" cm="1">
        <f t="array" aca="1" ref="D40" ca="1">IF(C$11="From",SUM(IF(--(_xlfn.UNIQUE(_xlfn._xlws.FILTER(Matches[REG],(Matches[TIMEBIN]=$B40)*(Matches[SITE IN]=C$10),0))=0),0,1)),IF(C$11="To",SUM(IF(--(_xlfn.UNIQUE(_xlfn._xlws.FILTER(Matches[REG],(Matches[TIME OUT]&gt;=TIMEVALUE(LEFT($B40,5)))*(Matches[TIME OUT]&lt;TIMEVALUE(LEFT($B40,5))+TIME(0,15,0))*(Matches[SITE OUT]=C$10),0))=0),0,1)),SUM(IF(--(_xlfn.UNIQUE(_xlfn._xlws.FILTER(Matches[REG],(Matches[TIMEBIN]=$B40),0))=0),0,1))+SUM(IF(--(_xlfn.UNIQUE(_xlfn._xlws.FILTER(Matches[REG],(Matches[TIME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40</v>
      </c>
      <c r="E40" s="18">
        <f t="shared" ca="1" si="12"/>
        <v>1</v>
      </c>
      <c r="F40" s="12"/>
      <c r="G40" s="8" cm="1">
        <f t="array" aca="1" ref="G40" ca="1">IF(G$10&lt;&gt;"",IF(G$10&lt;&gt;"All Locations",COUNTIFS(All[TIMEBIN],$B40,All[SITE],G$10),COUNTA(_xlfn._xlws.FILTER(All[TIMEBIN],All[TIMEBIN]=$B40,0))),"")</f>
        <v>0</v>
      </c>
      <c r="H40" s="10" cm="1">
        <f t="array" aca="1" ref="H40" ca="1">IF(G$11="From",SUM(IF(--(_xlfn.UNIQUE(_xlfn._xlws.FILTER(Matches[REG],(Matches[TIMEBIN]=$B40)*(Matches[SITE IN]=G$10),0))=0),0,1)),IF(G$11="To",SUM(IF(--(_xlfn.UNIQUE(_xlfn._xlws.FILTER(Matches[REG],(Matches[TIME OUT]&gt;=TIMEVALUE(LEFT($B40,5)))*(Matches[TIME OUT]&lt;TIMEVALUE(LEFT($B40,5))+TIME(0,15,0))*(Matches[SITE OUT]=G$10),0))=0),0,1)),SUM(IF(--(_xlfn.UNIQUE(_xlfn._xlws.FILTER(Matches[REG],(Matches[TIMEBIN]=$B40),0))=0),0,1))+SUM(IF(--(_xlfn.UNIQUE(_xlfn._xlws.FILTER(Matches[REG],(Matches[TIME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0</v>
      </c>
      <c r="I40" s="18" t="str">
        <f t="shared" ca="1" si="1"/>
        <v>-</v>
      </c>
      <c r="J40" s="12"/>
      <c r="K40" s="8" cm="1">
        <f t="array" aca="1" ref="K40" ca="1">IF(K$10&lt;&gt;"",IF(K$10&lt;&gt;"All Locations",COUNTIFS(All[TIMEBIN],$B40,All[SITE],K$10),COUNTA(_xlfn._xlws.FILTER(All[TIMEBIN],All[TIMEBIN]=$B40,0))),"")</f>
        <v>10</v>
      </c>
      <c r="L40" s="10" cm="1">
        <f t="array" aca="1" ref="L40" ca="1">IF(K$11="From",SUM(IF(--(_xlfn.UNIQUE(_xlfn._xlws.FILTER(Matches[REG],(Matches[TIMEBIN]=$B40)*(Matches[SITE IN]=K$10),0))=0),0,1)),IF(K$11="To",SUM(IF(--(_xlfn.UNIQUE(_xlfn._xlws.FILTER(Matches[REG],(Matches[TIME OUT]&gt;=TIMEVALUE(LEFT($B40,5)))*(Matches[TIME OUT]&lt;TIMEVALUE(LEFT($B40,5))+TIME(0,15,0))*(Matches[SITE OUT]=K$10),0))=0),0,1)),SUM(IF(--(_xlfn.UNIQUE(_xlfn._xlws.FILTER(Matches[REG],(Matches[TIMEBIN]=$B40),0))=0),0,1))+SUM(IF(--(_xlfn.UNIQUE(_xlfn._xlws.FILTER(Matches[REG],(Matches[TIME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10</v>
      </c>
      <c r="M40" s="18">
        <f t="shared" ca="1" si="2"/>
        <v>1</v>
      </c>
      <c r="N40" s="12"/>
      <c r="O40" s="8" cm="1">
        <f t="array" aca="1" ref="O40" ca="1">IF(O$10&lt;&gt;"",IF(O$10&lt;&gt;"All Locations",COUNTIFS(All[TIMEBIN],$B40,All[SITE],O$10),COUNTA(_xlfn._xlws.FILTER(All[TIMEBIN],All[TIMEBIN]=$B40,0))),"")</f>
        <v>12</v>
      </c>
      <c r="P40" s="10" cm="1">
        <f t="array" aca="1" ref="P40" ca="1">IF(O$11="From",SUM(IF(--(_xlfn.UNIQUE(_xlfn._xlws.FILTER(Matches[REG],(Matches[TIMEBIN]=$B40)*(Matches[SITE IN]=O$10),0))=0),0,1)),IF(O$11="To",SUM(IF(--(_xlfn.UNIQUE(_xlfn._xlws.FILTER(Matches[REG],(Matches[TIME OUT]&gt;=TIMEVALUE(LEFT($B40,5)))*(Matches[TIME OUT]&lt;TIMEVALUE(LEFT($B40,5))+TIME(0,15,0))*(Matches[SITE OUT]=O$10),0))=0),0,1)),SUM(IF(--(_xlfn.UNIQUE(_xlfn._xlws.FILTER(Matches[REG],(Matches[TIMEBIN]=$B40),0))=0),0,1))+SUM(IF(--(_xlfn.UNIQUE(_xlfn._xlws.FILTER(Matches[REG],(Matches[TIME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12</v>
      </c>
      <c r="Q40" s="18">
        <f t="shared" ca="1" si="3"/>
        <v>1</v>
      </c>
      <c r="R40" s="12"/>
      <c r="S40" s="8" cm="1">
        <f t="array" aca="1" ref="S40" ca="1">IF(S$10&lt;&gt;"",IF(S$10&lt;&gt;"All Locations",COUNTIFS(All[TIMEBIN],$B40,All[SITE],S$10),COUNTA(_xlfn._xlws.FILTER(All[TIMEBIN],All[TIMEBIN]=$B40,0))),"")</f>
        <v>17</v>
      </c>
      <c r="T40" s="10" cm="1">
        <f t="array" aca="1" ref="T40" ca="1">IF(S$11="From",SUM(IF(--(_xlfn.UNIQUE(_xlfn._xlws.FILTER(Matches[REG],(Matches[TIMEBIN]=$B40)*(Matches[SITE IN]=S$10),0))=0),0,1)),IF(S$11="To",SUM(IF(--(_xlfn.UNIQUE(_xlfn._xlws.FILTER(Matches[REG],(Matches[TIME OUT]&gt;=TIMEVALUE(LEFT($B40,5)))*(Matches[TIME OUT]&lt;TIMEVALUE(LEFT($B40,5))+TIME(0,15,0))*(Matches[SITE OUT]=S$10),0))=0),0,1)),SUM(IF(--(_xlfn.UNIQUE(_xlfn._xlws.FILTER(Matches[REG],(Matches[TIMEBIN]=$B40),0))=0),0,1))+SUM(IF(--(_xlfn.UNIQUE(_xlfn._xlws.FILTER(Matches[REG],(Matches[TIME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17</v>
      </c>
      <c r="U40" s="18">
        <f t="shared" ca="1" si="4"/>
        <v>1</v>
      </c>
      <c r="V40" s="12"/>
      <c r="W40" s="8" cm="1">
        <f t="array" aca="1" ref="W40" ca="1">IF(W$10&lt;&gt;"",IF(W$10&lt;&gt;"All Locations",COUNTIFS(All[TIMEBIN],$B40,All[SITE],W$10),COUNTA(_xlfn._xlws.FILTER(All[TIMEBIN],All[TIMEBIN]=$B40,0))),"")</f>
        <v>26</v>
      </c>
      <c r="X40" s="10" cm="1">
        <f t="array" aca="1" ref="X40" ca="1">IF(W$11="From",SUM(IF(--(_xlfn.UNIQUE(_xlfn._xlws.FILTER(Matches[REG],(Matches[TIMEBIN]=$B40)*(Matches[SITE IN]=W$10),0))=0),0,1)),IF(W$11="To",SUM(IF(--(_xlfn.UNIQUE(_xlfn._xlws.FILTER(Matches[REG],(Matches[TIME OUT]&gt;=TIMEVALUE(LEFT($B40,5)))*(Matches[TIME OUT]&lt;TIMEVALUE(LEFT($B40,5))+TIME(0,15,0))*(Matches[SITE OUT]=W$10),0))=0),0,1)),SUM(IF(--(_xlfn.UNIQUE(_xlfn._xlws.FILTER(Matches[REG],(Matches[TIMEBIN]=$B40),0))=0),0,1))+SUM(IF(--(_xlfn.UNIQUE(_xlfn._xlws.FILTER(Matches[REG],(Matches[TIME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22</v>
      </c>
      <c r="Y40" s="18">
        <f t="shared" ca="1" si="5"/>
        <v>0.84615384615384615</v>
      </c>
      <c r="Z40" s="12"/>
      <c r="AA40" s="8" cm="1">
        <f t="array" aca="1" ref="AA40" ca="1">IF(AA$10&lt;&gt;"",IF(AA$10&lt;&gt;"All Locations",COUNTIFS(All[TIMEBIN],$B40,All[SITE],AA$10),COUNTA(_xlfn._xlws.FILTER(All[TIMEBIN],All[TIMEBIN]=$B40,0))),"")</f>
        <v>15</v>
      </c>
      <c r="AB40" s="10" cm="1">
        <f t="array" aca="1" ref="AB40" ca="1">IF(AA$11="From",SUM(IF(--(_xlfn.UNIQUE(_xlfn._xlws.FILTER(Matches[REG],(Matches[TIMEBIN]=$B40)*(Matches[SITE IN]=AA$10),0))=0),0,1)),IF(AA$11="To",SUM(IF(--(_xlfn.UNIQUE(_xlfn._xlws.FILTER(Matches[REG],(Matches[TIME OUT]&gt;=TIMEVALUE(LEFT($B40,5)))*(Matches[TIME OUT]&lt;TIMEVALUE(LEFT($B40,5))+TIME(0,15,0))*(Matches[SITE OUT]=AA$10),0))=0),0,1)),SUM(IF(--(_xlfn.UNIQUE(_xlfn._xlws.FILTER(Matches[REG],(Matches[TIMEBIN]=$B40),0))=0),0,1))+SUM(IF(--(_xlfn.UNIQUE(_xlfn._xlws.FILTER(Matches[REG],(Matches[TIME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14</v>
      </c>
      <c r="AC40" s="18">
        <f t="shared" ca="1" si="6"/>
        <v>0.93333333333333335</v>
      </c>
      <c r="AD40" s="12"/>
      <c r="AE40" s="8" cm="1">
        <f t="array" aca="1" ref="AE40" ca="1">IF(AE$10&lt;&gt;"",IF(AE$10&lt;&gt;"All Locations",COUNTIFS(All[TIMEBIN],$B40,All[SITE],AE$10),COUNTA(_xlfn._xlws.FILTER(All[TIMEBIN],All[TIMEBIN]=$B40,0))),"")</f>
        <v>0</v>
      </c>
      <c r="AF40" s="10" cm="1">
        <f t="array" aca="1" ref="AF40" ca="1">IF(AE$11="From",SUM(IF(--(_xlfn.UNIQUE(_xlfn._xlws.FILTER(Matches[REG],(Matches[TIMEBIN]=$B40)*(Matches[SITE IN]=AE$10),0))=0),0,1)),IF(AE$11="To",SUM(IF(--(_xlfn.UNIQUE(_xlfn._xlws.FILTER(Matches[REG],(Matches[TIME OUT]&gt;=TIMEVALUE(LEFT($B40,5)))*(Matches[TIME OUT]&lt;TIMEVALUE(LEFT($B40,5))+TIME(0,15,0))*(Matches[SITE OUT]=AE$10),0))=0),0,1)),SUM(IF(--(_xlfn.UNIQUE(_xlfn._xlws.FILTER(Matches[REG],(Matches[TIMEBIN]=$B40),0))=0),0,1))+SUM(IF(--(_xlfn.UNIQUE(_xlfn._xlws.FILTER(Matches[REG],(Matches[TIME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0</v>
      </c>
      <c r="AG40" s="18" t="str">
        <f t="shared" ca="1" si="7"/>
        <v>-</v>
      </c>
      <c r="AH40" s="12"/>
      <c r="AI40" s="8" cm="1">
        <f t="array" aca="1" ref="AI40" ca="1">IF(AI$10&lt;&gt;"",IF(AI$10&lt;&gt;"All Locations",COUNTIFS(All[TIMEBIN],$B40,All[SITE],AI$10),COUNTA(_xlfn._xlws.FILTER(All[TIMEBIN],All[TIMEBIN]=$B40,0))),"")</f>
        <v>8</v>
      </c>
      <c r="AJ40" s="10" cm="1">
        <f t="array" aca="1" ref="AJ40" ca="1">IF(AI$11="From",SUM(IF(--(_xlfn.UNIQUE(_xlfn._xlws.FILTER(Matches[REG],(Matches[TIMEBIN]=$B40)*(Matches[SITE IN]=AI$10),0))=0),0,1)),IF(AI$11="To",SUM(IF(--(_xlfn.UNIQUE(_xlfn._xlws.FILTER(Matches[REG],(Matches[TIME OUT]&gt;=TIMEVALUE(LEFT($B40,5)))*(Matches[TIME OUT]&lt;TIMEVALUE(LEFT($B40,5))+TIME(0,15,0))*(Matches[SITE OUT]=AI$10),0))=0),0,1)),SUM(IF(--(_xlfn.UNIQUE(_xlfn._xlws.FILTER(Matches[REG],(Matches[TIMEBIN]=$B40),0))=0),0,1))+SUM(IF(--(_xlfn.UNIQUE(_xlfn._xlws.FILTER(Matches[REG],(Matches[TIME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8</v>
      </c>
      <c r="AK40" s="18">
        <f t="shared" ca="1" si="8"/>
        <v>1</v>
      </c>
      <c r="AL40" s="12"/>
      <c r="AM40" s="8" cm="1">
        <f t="array" aca="1" ref="AM40" ca="1">IF(AM$10&lt;&gt;"",IF(AM$10&lt;&gt;"All Locations",COUNTIFS(All[TIMEBIN],$B40,All[SITE],AM$10),COUNTA(_xlfn._xlws.FILTER(All[TIMEBIN],All[TIMEBIN]=$B40,0))),"")</f>
        <v>6</v>
      </c>
      <c r="AN40" s="10" cm="1">
        <f t="array" aca="1" ref="AN40" ca="1">IF(AM$11="From",SUM(IF(--(_xlfn.UNIQUE(_xlfn._xlws.FILTER(Matches[REG],(Matches[TIMEBIN]=$B40)*(Matches[SITE IN]=AM$10),0))=0),0,1)),IF(AM$11="To",SUM(IF(--(_xlfn.UNIQUE(_xlfn._xlws.FILTER(Matches[REG],(Matches[TIME OUT]&gt;=TIMEVALUE(LEFT($B40,5)))*(Matches[TIME OUT]&lt;TIMEVALUE(LEFT($B40,5))+TIME(0,15,0))*(Matches[SITE OUT]=AM$10),0))=0),0,1)),SUM(IF(--(_xlfn.UNIQUE(_xlfn._xlws.FILTER(Matches[REG],(Matches[TIMEBIN]=$B40),0))=0),0,1))+SUM(IF(--(_xlfn.UNIQUE(_xlfn._xlws.FILTER(Matches[REG],(Matches[TIME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6</v>
      </c>
      <c r="AO40" s="18">
        <f t="shared" ca="1" si="9"/>
        <v>1</v>
      </c>
      <c r="AP40" s="12"/>
      <c r="AQ40" s="8" cm="1">
        <f t="array" aca="1" ref="AQ40" ca="1">IF(AQ$10&lt;&gt;"",IF(AQ$10&lt;&gt;"All Locations",COUNTIFS(All[TIMEBIN],$B40,All[SITE],AQ$10),COUNTA(_xlfn._xlws.FILTER(All[TIMEBIN],All[TIMEBIN]=$B40,0))),"")</f>
        <v>12</v>
      </c>
      <c r="AR40" s="10" cm="1">
        <f t="array" aca="1" ref="AR40" ca="1">IF(AQ$11="From",SUM(IF(--(_xlfn.UNIQUE(_xlfn._xlws.FILTER(Matches[REG],(Matches[TIMEBIN]=$B40)*(Matches[SITE IN]=AQ$10),0))=0),0,1)),IF(AQ$11="To",SUM(IF(--(_xlfn.UNIQUE(_xlfn._xlws.FILTER(Matches[REG],(Matches[TIME OUT]&gt;=TIMEVALUE(LEFT($B40,5)))*(Matches[TIME OUT]&lt;TIMEVALUE(LEFT($B40,5))+TIME(0,15,0))*(Matches[SITE OUT]=AQ$10),0))=0),0,1)),SUM(IF(--(_xlfn.UNIQUE(_xlfn._xlws.FILTER(Matches[REG],(Matches[TIMEBIN]=$B40),0))=0),0,1))+SUM(IF(--(_xlfn.UNIQUE(_xlfn._xlws.FILTER(Matches[REG],(Matches[TIME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12</v>
      </c>
      <c r="AS40" s="18">
        <f t="shared" ca="1" si="10"/>
        <v>1</v>
      </c>
      <c r="AT40" s="12"/>
      <c r="AU40" s="8" cm="1">
        <f t="array" aca="1" ref="AU40" ca="1">IF(AU$10&lt;&gt;"",IF(AU$10&lt;&gt;"All Locations",COUNTIFS(All[TIMEBIN],$B40,All[SITE],AU$10),COUNTA(_xlfn._xlws.FILTER(All[TIMEBIN],All[TIMEBIN]=$B40,0))),"")</f>
        <v>146</v>
      </c>
      <c r="AV40" s="10" cm="1">
        <f t="array" aca="1" ref="AV40" ca="1">IF(AU$11="From",SUM(IF(--(_xlfn.UNIQUE(_xlfn._xlws.FILTER(Matches[REG],(Matches[TIMEBIN]=$B40)*(Matches[SITE IN]=AU$10),0))=0),0,1)),IF(AU$11="To",SUM(IF(--(_xlfn.UNIQUE(_xlfn._xlws.FILTER(Matches[REG],(Matches[TIME OUT]&gt;=TIMEVALUE(LEFT($B40,5)))*(Matches[TIME OUT]&lt;TIMEVALUE(LEFT($B40,5))+TIME(0,15,0))*(Matches[SITE OUT]=AU$10),0))=0),0,1)),SUM(IF(--(_xlfn.UNIQUE(_xlfn._xlws.FILTER(Matches[REG],(Matches[TIMEBIN]=$B40),0))=0),0,1))+SUM(IF(--(_xlfn.UNIQUE(_xlfn._xlws.FILTER(Matches[REG],(Matches[TIME OUT]&gt;=TIMEVALUE(LEFT($B40,5)))*(Matches[TIME OUT]&lt;TIMEVALUE(LEFT($B40,5))+TIME(0,15,0)),0))=0),0,1))))</f>
        <v>141</v>
      </c>
      <c r="AW40" s="18">
        <f t="shared" ca="1" si="11"/>
        <v>0.96575342465753422</v>
      </c>
    </row>
    <row r="41" spans="2:49">
      <c r="B41" s="7" t="str">
        <v>13:15 - 13:30</v>
      </c>
      <c r="C41" s="8" cm="1">
        <f t="array" aca="1" ref="C41" ca="1">IF(C$10&lt;&gt;"",IF(C$10&lt;&gt;"All Locations",COUNTIFS(All[TIMEBIN],$B41,All[SITE],C$10),COUNTA(_xlfn._xlws.FILTER(All[TIMEBIN],All[TIMEBIN]=$B41,0))),"")</f>
        <v>48</v>
      </c>
      <c r="D41" s="10" cm="1">
        <f t="array" aca="1" ref="D41" ca="1">IF(C$11="From",SUM(IF(--(_xlfn.UNIQUE(_xlfn._xlws.FILTER(Matches[REG],(Matches[TIMEBIN]=$B41)*(Matches[SITE IN]=C$10),0))=0),0,1)),IF(C$11="To",SUM(IF(--(_xlfn.UNIQUE(_xlfn._xlws.FILTER(Matches[REG],(Matches[TIME OUT]&gt;=TIMEVALUE(LEFT($B41,5)))*(Matches[TIME OUT]&lt;TIMEVALUE(LEFT($B41,5))+TIME(0,15,0))*(Matches[SITE OUT]=C$10),0))=0),0,1)),SUM(IF(--(_xlfn.UNIQUE(_xlfn._xlws.FILTER(Matches[REG],(Matches[TIMEBIN]=$B41),0))=0),0,1))+SUM(IF(--(_xlfn.UNIQUE(_xlfn._xlws.FILTER(Matches[REG],(Matches[TIME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46</v>
      </c>
      <c r="E41" s="18">
        <f t="shared" ca="1" si="12"/>
        <v>0.95833333333333337</v>
      </c>
      <c r="F41" s="12"/>
      <c r="G41" s="8" cm="1">
        <f t="array" aca="1" ref="G41" ca="1">IF(G$10&lt;&gt;"",IF(G$10&lt;&gt;"All Locations",COUNTIFS(All[TIMEBIN],$B41,All[SITE],G$10),COUNTA(_xlfn._xlws.FILTER(All[TIMEBIN],All[TIMEBIN]=$B41,0))),"")</f>
        <v>0</v>
      </c>
      <c r="H41" s="10" cm="1">
        <f t="array" aca="1" ref="H41" ca="1">IF(G$11="From",SUM(IF(--(_xlfn.UNIQUE(_xlfn._xlws.FILTER(Matches[REG],(Matches[TIMEBIN]=$B41)*(Matches[SITE IN]=G$10),0))=0),0,1)),IF(G$11="To",SUM(IF(--(_xlfn.UNIQUE(_xlfn._xlws.FILTER(Matches[REG],(Matches[TIME OUT]&gt;=TIMEVALUE(LEFT($B41,5)))*(Matches[TIME OUT]&lt;TIMEVALUE(LEFT($B41,5))+TIME(0,15,0))*(Matches[SITE OUT]=G$10),0))=0),0,1)),SUM(IF(--(_xlfn.UNIQUE(_xlfn._xlws.FILTER(Matches[REG],(Matches[TIMEBIN]=$B41),0))=0),0,1))+SUM(IF(--(_xlfn.UNIQUE(_xlfn._xlws.FILTER(Matches[REG],(Matches[TIME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0</v>
      </c>
      <c r="I41" s="18" t="str">
        <f t="shared" ca="1" si="1"/>
        <v>-</v>
      </c>
      <c r="J41" s="12"/>
      <c r="K41" s="8" cm="1">
        <f t="array" aca="1" ref="K41" ca="1">IF(K$10&lt;&gt;"",IF(K$10&lt;&gt;"All Locations",COUNTIFS(All[TIMEBIN],$B41,All[SITE],K$10),COUNTA(_xlfn._xlws.FILTER(All[TIMEBIN],All[TIMEBIN]=$B41,0))),"")</f>
        <v>10</v>
      </c>
      <c r="L41" s="10" cm="1">
        <f t="array" aca="1" ref="L41" ca="1">IF(K$11="From",SUM(IF(--(_xlfn.UNIQUE(_xlfn._xlws.FILTER(Matches[REG],(Matches[TIMEBIN]=$B41)*(Matches[SITE IN]=K$10),0))=0),0,1)),IF(K$11="To",SUM(IF(--(_xlfn.UNIQUE(_xlfn._xlws.FILTER(Matches[REG],(Matches[TIME OUT]&gt;=TIMEVALUE(LEFT($B41,5)))*(Matches[TIME OUT]&lt;TIMEVALUE(LEFT($B41,5))+TIME(0,15,0))*(Matches[SITE OUT]=K$10),0))=0),0,1)),SUM(IF(--(_xlfn.UNIQUE(_xlfn._xlws.FILTER(Matches[REG],(Matches[TIMEBIN]=$B41),0))=0),0,1))+SUM(IF(--(_xlfn.UNIQUE(_xlfn._xlws.FILTER(Matches[REG],(Matches[TIME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10</v>
      </c>
      <c r="M41" s="18">
        <f t="shared" ca="1" si="2"/>
        <v>1</v>
      </c>
      <c r="N41" s="12"/>
      <c r="O41" s="8" cm="1">
        <f t="array" aca="1" ref="O41" ca="1">IF(O$10&lt;&gt;"",IF(O$10&lt;&gt;"All Locations",COUNTIFS(All[TIMEBIN],$B41,All[SITE],O$10),COUNTA(_xlfn._xlws.FILTER(All[TIMEBIN],All[TIMEBIN]=$B41,0))),"")</f>
        <v>10</v>
      </c>
      <c r="P41" s="10" cm="1">
        <f t="array" aca="1" ref="P41" ca="1">IF(O$11="From",SUM(IF(--(_xlfn.UNIQUE(_xlfn._xlws.FILTER(Matches[REG],(Matches[TIMEBIN]=$B41)*(Matches[SITE IN]=O$10),0))=0),0,1)),IF(O$11="To",SUM(IF(--(_xlfn.UNIQUE(_xlfn._xlws.FILTER(Matches[REG],(Matches[TIME OUT]&gt;=TIMEVALUE(LEFT($B41,5)))*(Matches[TIME OUT]&lt;TIMEVALUE(LEFT($B41,5))+TIME(0,15,0))*(Matches[SITE OUT]=O$10),0))=0),0,1)),SUM(IF(--(_xlfn.UNIQUE(_xlfn._xlws.FILTER(Matches[REG],(Matches[TIMEBIN]=$B41),0))=0),0,1))+SUM(IF(--(_xlfn.UNIQUE(_xlfn._xlws.FILTER(Matches[REG],(Matches[TIME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10</v>
      </c>
      <c r="Q41" s="18">
        <f t="shared" ca="1" si="3"/>
        <v>1</v>
      </c>
      <c r="R41" s="12"/>
      <c r="S41" s="8" cm="1">
        <f t="array" aca="1" ref="S41" ca="1">IF(S$10&lt;&gt;"",IF(S$10&lt;&gt;"All Locations",COUNTIFS(All[TIMEBIN],$B41,All[SITE],S$10),COUNTA(_xlfn._xlws.FILTER(All[TIMEBIN],All[TIMEBIN]=$B41,0))),"")</f>
        <v>12</v>
      </c>
      <c r="T41" s="10" cm="1">
        <f t="array" aca="1" ref="T41" ca="1">IF(S$11="From",SUM(IF(--(_xlfn.UNIQUE(_xlfn._xlws.FILTER(Matches[REG],(Matches[TIMEBIN]=$B41)*(Matches[SITE IN]=S$10),0))=0),0,1)),IF(S$11="To",SUM(IF(--(_xlfn.UNIQUE(_xlfn._xlws.FILTER(Matches[REG],(Matches[TIME OUT]&gt;=TIMEVALUE(LEFT($B41,5)))*(Matches[TIME OUT]&lt;TIMEVALUE(LEFT($B41,5))+TIME(0,15,0))*(Matches[SITE OUT]=S$10),0))=0),0,1)),SUM(IF(--(_xlfn.UNIQUE(_xlfn._xlws.FILTER(Matches[REG],(Matches[TIMEBIN]=$B41),0))=0),0,1))+SUM(IF(--(_xlfn.UNIQUE(_xlfn._xlws.FILTER(Matches[REG],(Matches[TIME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12</v>
      </c>
      <c r="U41" s="18">
        <f t="shared" ca="1" si="4"/>
        <v>1</v>
      </c>
      <c r="V41" s="12"/>
      <c r="W41" s="8" cm="1">
        <f t="array" aca="1" ref="W41" ca="1">IF(W$10&lt;&gt;"",IF(W$10&lt;&gt;"All Locations",COUNTIFS(All[TIMEBIN],$B41,All[SITE],W$10),COUNTA(_xlfn._xlws.FILTER(All[TIMEBIN],All[TIMEBIN]=$B41,0))),"")</f>
        <v>23</v>
      </c>
      <c r="X41" s="10" cm="1">
        <f t="array" aca="1" ref="X41" ca="1">IF(W$11="From",SUM(IF(--(_xlfn.UNIQUE(_xlfn._xlws.FILTER(Matches[REG],(Matches[TIMEBIN]=$B41)*(Matches[SITE IN]=W$10),0))=0),0,1)),IF(W$11="To",SUM(IF(--(_xlfn.UNIQUE(_xlfn._xlws.FILTER(Matches[REG],(Matches[TIME OUT]&gt;=TIMEVALUE(LEFT($B41,5)))*(Matches[TIME OUT]&lt;TIMEVALUE(LEFT($B41,5))+TIME(0,15,0))*(Matches[SITE OUT]=W$10),0))=0),0,1)),SUM(IF(--(_xlfn.UNIQUE(_xlfn._xlws.FILTER(Matches[REG],(Matches[TIMEBIN]=$B41),0))=0),0,1))+SUM(IF(--(_xlfn.UNIQUE(_xlfn._xlws.FILTER(Matches[REG],(Matches[TIME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23</v>
      </c>
      <c r="Y41" s="18">
        <f t="shared" ca="1" si="5"/>
        <v>1</v>
      </c>
      <c r="Z41" s="12"/>
      <c r="AA41" s="8" cm="1">
        <f t="array" aca="1" ref="AA41" ca="1">IF(AA$10&lt;&gt;"",IF(AA$10&lt;&gt;"All Locations",COUNTIFS(All[TIMEBIN],$B41,All[SITE],AA$10),COUNTA(_xlfn._xlws.FILTER(All[TIMEBIN],All[TIMEBIN]=$B41,0))),"")</f>
        <v>16</v>
      </c>
      <c r="AB41" s="10" cm="1">
        <f t="array" aca="1" ref="AB41" ca="1">IF(AA$11="From",SUM(IF(--(_xlfn.UNIQUE(_xlfn._xlws.FILTER(Matches[REG],(Matches[TIMEBIN]=$B41)*(Matches[SITE IN]=AA$10),0))=0),0,1)),IF(AA$11="To",SUM(IF(--(_xlfn.UNIQUE(_xlfn._xlws.FILTER(Matches[REG],(Matches[TIME OUT]&gt;=TIMEVALUE(LEFT($B41,5)))*(Matches[TIME OUT]&lt;TIMEVALUE(LEFT($B41,5))+TIME(0,15,0))*(Matches[SITE OUT]=AA$10),0))=0),0,1)),SUM(IF(--(_xlfn.UNIQUE(_xlfn._xlws.FILTER(Matches[REG],(Matches[TIMEBIN]=$B41),0))=0),0,1))+SUM(IF(--(_xlfn.UNIQUE(_xlfn._xlws.FILTER(Matches[REG],(Matches[TIME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16</v>
      </c>
      <c r="AC41" s="18">
        <f t="shared" ca="1" si="6"/>
        <v>1</v>
      </c>
      <c r="AD41" s="12"/>
      <c r="AE41" s="8" cm="1">
        <f t="array" aca="1" ref="AE41" ca="1">IF(AE$10&lt;&gt;"",IF(AE$10&lt;&gt;"All Locations",COUNTIFS(All[TIMEBIN],$B41,All[SITE],AE$10),COUNTA(_xlfn._xlws.FILTER(All[TIMEBIN],All[TIMEBIN]=$B41,0))),"")</f>
        <v>0</v>
      </c>
      <c r="AF41" s="10" cm="1">
        <f t="array" aca="1" ref="AF41" ca="1">IF(AE$11="From",SUM(IF(--(_xlfn.UNIQUE(_xlfn._xlws.FILTER(Matches[REG],(Matches[TIMEBIN]=$B41)*(Matches[SITE IN]=AE$10),0))=0),0,1)),IF(AE$11="To",SUM(IF(--(_xlfn.UNIQUE(_xlfn._xlws.FILTER(Matches[REG],(Matches[TIME OUT]&gt;=TIMEVALUE(LEFT($B41,5)))*(Matches[TIME OUT]&lt;TIMEVALUE(LEFT($B41,5))+TIME(0,15,0))*(Matches[SITE OUT]=AE$10),0))=0),0,1)),SUM(IF(--(_xlfn.UNIQUE(_xlfn._xlws.FILTER(Matches[REG],(Matches[TIMEBIN]=$B41),0))=0),0,1))+SUM(IF(--(_xlfn.UNIQUE(_xlfn._xlws.FILTER(Matches[REG],(Matches[TIME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0</v>
      </c>
      <c r="AG41" s="18" t="str">
        <f t="shared" ca="1" si="7"/>
        <v>-</v>
      </c>
      <c r="AH41" s="12"/>
      <c r="AI41" s="8" cm="1">
        <f t="array" aca="1" ref="AI41" ca="1">IF(AI$10&lt;&gt;"",IF(AI$10&lt;&gt;"All Locations",COUNTIFS(All[TIMEBIN],$B41,All[SITE],AI$10),COUNTA(_xlfn._xlws.FILTER(All[TIMEBIN],All[TIMEBIN]=$B41,0))),"")</f>
        <v>12</v>
      </c>
      <c r="AJ41" s="10" cm="1">
        <f t="array" aca="1" ref="AJ41" ca="1">IF(AI$11="From",SUM(IF(--(_xlfn.UNIQUE(_xlfn._xlws.FILTER(Matches[REG],(Matches[TIMEBIN]=$B41)*(Matches[SITE IN]=AI$10),0))=0),0,1)),IF(AI$11="To",SUM(IF(--(_xlfn.UNIQUE(_xlfn._xlws.FILTER(Matches[REG],(Matches[TIME OUT]&gt;=TIMEVALUE(LEFT($B41,5)))*(Matches[TIME OUT]&lt;TIMEVALUE(LEFT($B41,5))+TIME(0,15,0))*(Matches[SITE OUT]=AI$10),0))=0),0,1)),SUM(IF(--(_xlfn.UNIQUE(_xlfn._xlws.FILTER(Matches[REG],(Matches[TIMEBIN]=$B41),0))=0),0,1))+SUM(IF(--(_xlfn.UNIQUE(_xlfn._xlws.FILTER(Matches[REG],(Matches[TIME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12</v>
      </c>
      <c r="AK41" s="18">
        <f t="shared" ca="1" si="8"/>
        <v>1</v>
      </c>
      <c r="AL41" s="12"/>
      <c r="AM41" s="8" cm="1">
        <f t="array" aca="1" ref="AM41" ca="1">IF(AM$10&lt;&gt;"",IF(AM$10&lt;&gt;"All Locations",COUNTIFS(All[TIMEBIN],$B41,All[SITE],AM$10),COUNTA(_xlfn._xlws.FILTER(All[TIMEBIN],All[TIMEBIN]=$B41,0))),"")</f>
        <v>7</v>
      </c>
      <c r="AN41" s="10" cm="1">
        <f t="array" aca="1" ref="AN41" ca="1">IF(AM$11="From",SUM(IF(--(_xlfn.UNIQUE(_xlfn._xlws.FILTER(Matches[REG],(Matches[TIMEBIN]=$B41)*(Matches[SITE IN]=AM$10),0))=0),0,1)),IF(AM$11="To",SUM(IF(--(_xlfn.UNIQUE(_xlfn._xlws.FILTER(Matches[REG],(Matches[TIME OUT]&gt;=TIMEVALUE(LEFT($B41,5)))*(Matches[TIME OUT]&lt;TIMEVALUE(LEFT($B41,5))+TIME(0,15,0))*(Matches[SITE OUT]=AM$10),0))=0),0,1)),SUM(IF(--(_xlfn.UNIQUE(_xlfn._xlws.FILTER(Matches[REG],(Matches[TIMEBIN]=$B41),0))=0),0,1))+SUM(IF(--(_xlfn.UNIQUE(_xlfn._xlws.FILTER(Matches[REG],(Matches[TIME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7</v>
      </c>
      <c r="AO41" s="18">
        <f t="shared" ca="1" si="9"/>
        <v>1</v>
      </c>
      <c r="AP41" s="12"/>
      <c r="AQ41" s="8" cm="1">
        <f t="array" aca="1" ref="AQ41" ca="1">IF(AQ$10&lt;&gt;"",IF(AQ$10&lt;&gt;"All Locations",COUNTIFS(All[TIMEBIN],$B41,All[SITE],AQ$10),COUNTA(_xlfn._xlws.FILTER(All[TIMEBIN],All[TIMEBIN]=$B41,0))),"")</f>
        <v>12</v>
      </c>
      <c r="AR41" s="10" cm="1">
        <f t="array" aca="1" ref="AR41" ca="1">IF(AQ$11="From",SUM(IF(--(_xlfn.UNIQUE(_xlfn._xlws.FILTER(Matches[REG],(Matches[TIMEBIN]=$B41)*(Matches[SITE IN]=AQ$10),0))=0),0,1)),IF(AQ$11="To",SUM(IF(--(_xlfn.UNIQUE(_xlfn._xlws.FILTER(Matches[REG],(Matches[TIME OUT]&gt;=TIMEVALUE(LEFT($B41,5)))*(Matches[TIME OUT]&lt;TIMEVALUE(LEFT($B41,5))+TIME(0,15,0))*(Matches[SITE OUT]=AQ$10),0))=0),0,1)),SUM(IF(--(_xlfn.UNIQUE(_xlfn._xlws.FILTER(Matches[REG],(Matches[TIMEBIN]=$B41),0))=0),0,1))+SUM(IF(--(_xlfn.UNIQUE(_xlfn._xlws.FILTER(Matches[REG],(Matches[TIME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12</v>
      </c>
      <c r="AS41" s="18">
        <f t="shared" ca="1" si="10"/>
        <v>1</v>
      </c>
      <c r="AT41" s="12"/>
      <c r="AU41" s="8" cm="1">
        <f t="array" aca="1" ref="AU41" ca="1">IF(AU$10&lt;&gt;"",IF(AU$10&lt;&gt;"All Locations",COUNTIFS(All[TIMEBIN],$B41,All[SITE],AU$10),COUNTA(_xlfn._xlws.FILTER(All[TIMEBIN],All[TIMEBIN]=$B41,0))),"")</f>
        <v>150</v>
      </c>
      <c r="AV41" s="10" cm="1">
        <f t="array" aca="1" ref="AV41" ca="1">IF(AU$11="From",SUM(IF(--(_xlfn.UNIQUE(_xlfn._xlws.FILTER(Matches[REG],(Matches[TIMEBIN]=$B41)*(Matches[SITE IN]=AU$10),0))=0),0,1)),IF(AU$11="To",SUM(IF(--(_xlfn.UNIQUE(_xlfn._xlws.FILTER(Matches[REG],(Matches[TIME OUT]&gt;=TIMEVALUE(LEFT($B41,5)))*(Matches[TIME OUT]&lt;TIMEVALUE(LEFT($B41,5))+TIME(0,15,0))*(Matches[SITE OUT]=AU$10),0))=0),0,1)),SUM(IF(--(_xlfn.UNIQUE(_xlfn._xlws.FILTER(Matches[REG],(Matches[TIMEBIN]=$B41),0))=0),0,1))+SUM(IF(--(_xlfn.UNIQUE(_xlfn._xlws.FILTER(Matches[REG],(Matches[TIME OUT]&gt;=TIMEVALUE(LEFT($B41,5)))*(Matches[TIME OUT]&lt;TIMEVALUE(LEFT($B41,5))+TIME(0,15,0)),0))=0),0,1))))</f>
        <v>148</v>
      </c>
      <c r="AW41" s="18">
        <f t="shared" ca="1" si="11"/>
        <v>0.98666666666666669</v>
      </c>
    </row>
    <row r="42" spans="2:49">
      <c r="B42" s="7" t="str">
        <v>13:30 - 13:45</v>
      </c>
      <c r="C42" s="8" cm="1">
        <f t="array" aca="1" ref="C42" ca="1">IF(C$10&lt;&gt;"",IF(C$10&lt;&gt;"All Locations",COUNTIFS(All[TIMEBIN],$B42,All[SITE],C$10),COUNTA(_xlfn._xlws.FILTER(All[TIMEBIN],All[TIMEBIN]=$B42,0))),"")</f>
        <v>43</v>
      </c>
      <c r="D42" s="10" cm="1">
        <f t="array" aca="1" ref="D42" ca="1">IF(C$11="From",SUM(IF(--(_xlfn.UNIQUE(_xlfn._xlws.FILTER(Matches[REG],(Matches[TIMEBIN]=$B42)*(Matches[SITE IN]=C$10),0))=0),0,1)),IF(C$11="To",SUM(IF(--(_xlfn.UNIQUE(_xlfn._xlws.FILTER(Matches[REG],(Matches[TIME OUT]&gt;=TIMEVALUE(LEFT($B42,5)))*(Matches[TIME OUT]&lt;TIMEVALUE(LEFT($B42,5))+TIME(0,15,0))*(Matches[SITE OUT]=C$10),0))=0),0,1)),SUM(IF(--(_xlfn.UNIQUE(_xlfn._xlws.FILTER(Matches[REG],(Matches[TIMEBIN]=$B42),0))=0),0,1))+SUM(IF(--(_xlfn.UNIQUE(_xlfn._xlws.FILTER(Matches[REG],(Matches[TIME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43</v>
      </c>
      <c r="E42" s="18">
        <f t="shared" ca="1" si="12"/>
        <v>1</v>
      </c>
      <c r="F42" s="12"/>
      <c r="G42" s="8" cm="1">
        <f t="array" aca="1" ref="G42" ca="1">IF(G$10&lt;&gt;"",IF(G$10&lt;&gt;"All Locations",COUNTIFS(All[TIMEBIN],$B42,All[SITE],G$10),COUNTA(_xlfn._xlws.FILTER(All[TIMEBIN],All[TIMEBIN]=$B42,0))),"")</f>
        <v>0</v>
      </c>
      <c r="H42" s="10" cm="1">
        <f t="array" aca="1" ref="H42" ca="1">IF(G$11="From",SUM(IF(--(_xlfn.UNIQUE(_xlfn._xlws.FILTER(Matches[REG],(Matches[TIMEBIN]=$B42)*(Matches[SITE IN]=G$10),0))=0),0,1)),IF(G$11="To",SUM(IF(--(_xlfn.UNIQUE(_xlfn._xlws.FILTER(Matches[REG],(Matches[TIME OUT]&gt;=TIMEVALUE(LEFT($B42,5)))*(Matches[TIME OUT]&lt;TIMEVALUE(LEFT($B42,5))+TIME(0,15,0))*(Matches[SITE OUT]=G$10),0))=0),0,1)),SUM(IF(--(_xlfn.UNIQUE(_xlfn._xlws.FILTER(Matches[REG],(Matches[TIMEBIN]=$B42),0))=0),0,1))+SUM(IF(--(_xlfn.UNIQUE(_xlfn._xlws.FILTER(Matches[REG],(Matches[TIME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0</v>
      </c>
      <c r="I42" s="18" t="str">
        <f t="shared" ca="1" si="1"/>
        <v>-</v>
      </c>
      <c r="J42" s="12"/>
      <c r="K42" s="8" cm="1">
        <f t="array" aca="1" ref="K42" ca="1">IF(K$10&lt;&gt;"",IF(K$10&lt;&gt;"All Locations",COUNTIFS(All[TIMEBIN],$B42,All[SITE],K$10),COUNTA(_xlfn._xlws.FILTER(All[TIMEBIN],All[TIMEBIN]=$B42,0))),"")</f>
        <v>3</v>
      </c>
      <c r="L42" s="10" cm="1">
        <f t="array" aca="1" ref="L42" ca="1">IF(K$11="From",SUM(IF(--(_xlfn.UNIQUE(_xlfn._xlws.FILTER(Matches[REG],(Matches[TIMEBIN]=$B42)*(Matches[SITE IN]=K$10),0))=0),0,1)),IF(K$11="To",SUM(IF(--(_xlfn.UNIQUE(_xlfn._xlws.FILTER(Matches[REG],(Matches[TIME OUT]&gt;=TIMEVALUE(LEFT($B42,5)))*(Matches[TIME OUT]&lt;TIMEVALUE(LEFT($B42,5))+TIME(0,15,0))*(Matches[SITE OUT]=K$10),0))=0),0,1)),SUM(IF(--(_xlfn.UNIQUE(_xlfn._xlws.FILTER(Matches[REG],(Matches[TIMEBIN]=$B42),0))=0),0,1))+SUM(IF(--(_xlfn.UNIQUE(_xlfn._xlws.FILTER(Matches[REG],(Matches[TIME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3</v>
      </c>
      <c r="M42" s="18">
        <f t="shared" ca="1" si="2"/>
        <v>1</v>
      </c>
      <c r="N42" s="12"/>
      <c r="O42" s="8" cm="1">
        <f t="array" aca="1" ref="O42" ca="1">IF(O$10&lt;&gt;"",IF(O$10&lt;&gt;"All Locations",COUNTIFS(All[TIMEBIN],$B42,All[SITE],O$10),COUNTA(_xlfn._xlws.FILTER(All[TIMEBIN],All[TIMEBIN]=$B42,0))),"")</f>
        <v>18</v>
      </c>
      <c r="P42" s="10" cm="1">
        <f t="array" aca="1" ref="P42" ca="1">IF(O$11="From",SUM(IF(--(_xlfn.UNIQUE(_xlfn._xlws.FILTER(Matches[REG],(Matches[TIMEBIN]=$B42)*(Matches[SITE IN]=O$10),0))=0),0,1)),IF(O$11="To",SUM(IF(--(_xlfn.UNIQUE(_xlfn._xlws.FILTER(Matches[REG],(Matches[TIME OUT]&gt;=TIMEVALUE(LEFT($B42,5)))*(Matches[TIME OUT]&lt;TIMEVALUE(LEFT($B42,5))+TIME(0,15,0))*(Matches[SITE OUT]=O$10),0))=0),0,1)),SUM(IF(--(_xlfn.UNIQUE(_xlfn._xlws.FILTER(Matches[REG],(Matches[TIMEBIN]=$B42),0))=0),0,1))+SUM(IF(--(_xlfn.UNIQUE(_xlfn._xlws.FILTER(Matches[REG],(Matches[TIME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18</v>
      </c>
      <c r="Q42" s="18">
        <f t="shared" ca="1" si="3"/>
        <v>1</v>
      </c>
      <c r="R42" s="12"/>
      <c r="S42" s="8" cm="1">
        <f t="array" aca="1" ref="S42" ca="1">IF(S$10&lt;&gt;"",IF(S$10&lt;&gt;"All Locations",COUNTIFS(All[TIMEBIN],$B42,All[SITE],S$10),COUNTA(_xlfn._xlws.FILTER(All[TIMEBIN],All[TIMEBIN]=$B42,0))),"")</f>
        <v>13</v>
      </c>
      <c r="T42" s="10" cm="1">
        <f t="array" aca="1" ref="T42" ca="1">IF(S$11="From",SUM(IF(--(_xlfn.UNIQUE(_xlfn._xlws.FILTER(Matches[REG],(Matches[TIMEBIN]=$B42)*(Matches[SITE IN]=S$10),0))=0),0,1)),IF(S$11="To",SUM(IF(--(_xlfn.UNIQUE(_xlfn._xlws.FILTER(Matches[REG],(Matches[TIME OUT]&gt;=TIMEVALUE(LEFT($B42,5)))*(Matches[TIME OUT]&lt;TIMEVALUE(LEFT($B42,5))+TIME(0,15,0))*(Matches[SITE OUT]=S$10),0))=0),0,1)),SUM(IF(--(_xlfn.UNIQUE(_xlfn._xlws.FILTER(Matches[REG],(Matches[TIMEBIN]=$B42),0))=0),0,1))+SUM(IF(--(_xlfn.UNIQUE(_xlfn._xlws.FILTER(Matches[REG],(Matches[TIME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13</v>
      </c>
      <c r="U42" s="18">
        <f t="shared" ca="1" si="4"/>
        <v>1</v>
      </c>
      <c r="V42" s="12"/>
      <c r="W42" s="8" cm="1">
        <f t="array" aca="1" ref="W42" ca="1">IF(W$10&lt;&gt;"",IF(W$10&lt;&gt;"All Locations",COUNTIFS(All[TIMEBIN],$B42,All[SITE],W$10),COUNTA(_xlfn._xlws.FILTER(All[TIMEBIN],All[TIMEBIN]=$B42,0))),"")</f>
        <v>27</v>
      </c>
      <c r="X42" s="10" cm="1">
        <f t="array" aca="1" ref="X42" ca="1">IF(W$11="From",SUM(IF(--(_xlfn.UNIQUE(_xlfn._xlws.FILTER(Matches[REG],(Matches[TIMEBIN]=$B42)*(Matches[SITE IN]=W$10),0))=0),0,1)),IF(W$11="To",SUM(IF(--(_xlfn.UNIQUE(_xlfn._xlws.FILTER(Matches[REG],(Matches[TIME OUT]&gt;=TIMEVALUE(LEFT($B42,5)))*(Matches[TIME OUT]&lt;TIMEVALUE(LEFT($B42,5))+TIME(0,15,0))*(Matches[SITE OUT]=W$10),0))=0),0,1)),SUM(IF(--(_xlfn.UNIQUE(_xlfn._xlws.FILTER(Matches[REG],(Matches[TIMEBIN]=$B42),0))=0),0,1))+SUM(IF(--(_xlfn.UNIQUE(_xlfn._xlws.FILTER(Matches[REG],(Matches[TIME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27</v>
      </c>
      <c r="Y42" s="18">
        <f t="shared" ca="1" si="5"/>
        <v>1</v>
      </c>
      <c r="Z42" s="12"/>
      <c r="AA42" s="8" cm="1">
        <f t="array" aca="1" ref="AA42" ca="1">IF(AA$10&lt;&gt;"",IF(AA$10&lt;&gt;"All Locations",COUNTIFS(All[TIMEBIN],$B42,All[SITE],AA$10),COUNTA(_xlfn._xlws.FILTER(All[TIMEBIN],All[TIMEBIN]=$B42,0))),"")</f>
        <v>24</v>
      </c>
      <c r="AB42" s="10" cm="1">
        <f t="array" aca="1" ref="AB42" ca="1">IF(AA$11="From",SUM(IF(--(_xlfn.UNIQUE(_xlfn._xlws.FILTER(Matches[REG],(Matches[TIMEBIN]=$B42)*(Matches[SITE IN]=AA$10),0))=0),0,1)),IF(AA$11="To",SUM(IF(--(_xlfn.UNIQUE(_xlfn._xlws.FILTER(Matches[REG],(Matches[TIME OUT]&gt;=TIMEVALUE(LEFT($B42,5)))*(Matches[TIME OUT]&lt;TIMEVALUE(LEFT($B42,5))+TIME(0,15,0))*(Matches[SITE OUT]=AA$10),0))=0),0,1)),SUM(IF(--(_xlfn.UNIQUE(_xlfn._xlws.FILTER(Matches[REG],(Matches[TIMEBIN]=$B42),0))=0),0,1))+SUM(IF(--(_xlfn.UNIQUE(_xlfn._xlws.FILTER(Matches[REG],(Matches[TIME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24</v>
      </c>
      <c r="AC42" s="18">
        <f t="shared" ca="1" si="6"/>
        <v>1</v>
      </c>
      <c r="AD42" s="12"/>
      <c r="AE42" s="8" cm="1">
        <f t="array" aca="1" ref="AE42" ca="1">IF(AE$10&lt;&gt;"",IF(AE$10&lt;&gt;"All Locations",COUNTIFS(All[TIMEBIN],$B42,All[SITE],AE$10),COUNTA(_xlfn._xlws.FILTER(All[TIMEBIN],All[TIMEBIN]=$B42,0))),"")</f>
        <v>0</v>
      </c>
      <c r="AF42" s="10" cm="1">
        <f t="array" aca="1" ref="AF42" ca="1">IF(AE$11="From",SUM(IF(--(_xlfn.UNIQUE(_xlfn._xlws.FILTER(Matches[REG],(Matches[TIMEBIN]=$B42)*(Matches[SITE IN]=AE$10),0))=0),0,1)),IF(AE$11="To",SUM(IF(--(_xlfn.UNIQUE(_xlfn._xlws.FILTER(Matches[REG],(Matches[TIME OUT]&gt;=TIMEVALUE(LEFT($B42,5)))*(Matches[TIME OUT]&lt;TIMEVALUE(LEFT($B42,5))+TIME(0,15,0))*(Matches[SITE OUT]=AE$10),0))=0),0,1)),SUM(IF(--(_xlfn.UNIQUE(_xlfn._xlws.FILTER(Matches[REG],(Matches[TIMEBIN]=$B42),0))=0),0,1))+SUM(IF(--(_xlfn.UNIQUE(_xlfn._xlws.FILTER(Matches[REG],(Matches[TIME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0</v>
      </c>
      <c r="AG42" s="18" t="str">
        <f t="shared" ca="1" si="7"/>
        <v>-</v>
      </c>
      <c r="AH42" s="12"/>
      <c r="AI42" s="8" cm="1">
        <f t="array" aca="1" ref="AI42" ca="1">IF(AI$10&lt;&gt;"",IF(AI$10&lt;&gt;"All Locations",COUNTIFS(All[TIMEBIN],$B42,All[SITE],AI$10),COUNTA(_xlfn._xlws.FILTER(All[TIMEBIN],All[TIMEBIN]=$B42,0))),"")</f>
        <v>5</v>
      </c>
      <c r="AJ42" s="10" cm="1">
        <f t="array" aca="1" ref="AJ42" ca="1">IF(AI$11="From",SUM(IF(--(_xlfn.UNIQUE(_xlfn._xlws.FILTER(Matches[REG],(Matches[TIMEBIN]=$B42)*(Matches[SITE IN]=AI$10),0))=0),0,1)),IF(AI$11="To",SUM(IF(--(_xlfn.UNIQUE(_xlfn._xlws.FILTER(Matches[REG],(Matches[TIME OUT]&gt;=TIMEVALUE(LEFT($B42,5)))*(Matches[TIME OUT]&lt;TIMEVALUE(LEFT($B42,5))+TIME(0,15,0))*(Matches[SITE OUT]=AI$10),0))=0),0,1)),SUM(IF(--(_xlfn.UNIQUE(_xlfn._xlws.FILTER(Matches[REG],(Matches[TIMEBIN]=$B42),0))=0),0,1))+SUM(IF(--(_xlfn.UNIQUE(_xlfn._xlws.FILTER(Matches[REG],(Matches[TIME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5</v>
      </c>
      <c r="AK42" s="18">
        <f t="shared" ca="1" si="8"/>
        <v>1</v>
      </c>
      <c r="AL42" s="12"/>
      <c r="AM42" s="8" cm="1">
        <f t="array" aca="1" ref="AM42" ca="1">IF(AM$10&lt;&gt;"",IF(AM$10&lt;&gt;"All Locations",COUNTIFS(All[TIMEBIN],$B42,All[SITE],AM$10),COUNTA(_xlfn._xlws.FILTER(All[TIMEBIN],All[TIMEBIN]=$B42,0))),"")</f>
        <v>10</v>
      </c>
      <c r="AN42" s="10" cm="1">
        <f t="array" aca="1" ref="AN42" ca="1">IF(AM$11="From",SUM(IF(--(_xlfn.UNIQUE(_xlfn._xlws.FILTER(Matches[REG],(Matches[TIMEBIN]=$B42)*(Matches[SITE IN]=AM$10),0))=0),0,1)),IF(AM$11="To",SUM(IF(--(_xlfn.UNIQUE(_xlfn._xlws.FILTER(Matches[REG],(Matches[TIME OUT]&gt;=TIMEVALUE(LEFT($B42,5)))*(Matches[TIME OUT]&lt;TIMEVALUE(LEFT($B42,5))+TIME(0,15,0))*(Matches[SITE OUT]=AM$10),0))=0),0,1)),SUM(IF(--(_xlfn.UNIQUE(_xlfn._xlws.FILTER(Matches[REG],(Matches[TIMEBIN]=$B42),0))=0),0,1))+SUM(IF(--(_xlfn.UNIQUE(_xlfn._xlws.FILTER(Matches[REG],(Matches[TIME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10</v>
      </c>
      <c r="AO42" s="18">
        <f t="shared" ca="1" si="9"/>
        <v>1</v>
      </c>
      <c r="AP42" s="12"/>
      <c r="AQ42" s="8" cm="1">
        <f t="array" aca="1" ref="AQ42" ca="1">IF(AQ$10&lt;&gt;"",IF(AQ$10&lt;&gt;"All Locations",COUNTIFS(All[TIMEBIN],$B42,All[SITE],AQ$10),COUNTA(_xlfn._xlws.FILTER(All[TIMEBIN],All[TIMEBIN]=$B42,0))),"")</f>
        <v>13</v>
      </c>
      <c r="AR42" s="10" cm="1">
        <f t="array" aca="1" ref="AR42" ca="1">IF(AQ$11="From",SUM(IF(--(_xlfn.UNIQUE(_xlfn._xlws.FILTER(Matches[REG],(Matches[TIMEBIN]=$B42)*(Matches[SITE IN]=AQ$10),0))=0),0,1)),IF(AQ$11="To",SUM(IF(--(_xlfn.UNIQUE(_xlfn._xlws.FILTER(Matches[REG],(Matches[TIME OUT]&gt;=TIMEVALUE(LEFT($B42,5)))*(Matches[TIME OUT]&lt;TIMEVALUE(LEFT($B42,5))+TIME(0,15,0))*(Matches[SITE OUT]=AQ$10),0))=0),0,1)),SUM(IF(--(_xlfn.UNIQUE(_xlfn._xlws.FILTER(Matches[REG],(Matches[TIMEBIN]=$B42),0))=0),0,1))+SUM(IF(--(_xlfn.UNIQUE(_xlfn._xlws.FILTER(Matches[REG],(Matches[TIME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13</v>
      </c>
      <c r="AS42" s="18">
        <f t="shared" ca="1" si="10"/>
        <v>1</v>
      </c>
      <c r="AT42" s="12"/>
      <c r="AU42" s="8" cm="1">
        <f t="array" aca="1" ref="AU42" ca="1">IF(AU$10&lt;&gt;"",IF(AU$10&lt;&gt;"All Locations",COUNTIFS(All[TIMEBIN],$B42,All[SITE],AU$10),COUNTA(_xlfn._xlws.FILTER(All[TIMEBIN],All[TIMEBIN]=$B42,0))),"")</f>
        <v>156</v>
      </c>
      <c r="AV42" s="10" cm="1">
        <f t="array" aca="1" ref="AV42" ca="1">IF(AU$11="From",SUM(IF(--(_xlfn.UNIQUE(_xlfn._xlws.FILTER(Matches[REG],(Matches[TIMEBIN]=$B42)*(Matches[SITE IN]=AU$10),0))=0),0,1)),IF(AU$11="To",SUM(IF(--(_xlfn.UNIQUE(_xlfn._xlws.FILTER(Matches[REG],(Matches[TIME OUT]&gt;=TIMEVALUE(LEFT($B42,5)))*(Matches[TIME OUT]&lt;TIMEVALUE(LEFT($B42,5))+TIME(0,15,0))*(Matches[SITE OUT]=AU$10),0))=0),0,1)),SUM(IF(--(_xlfn.UNIQUE(_xlfn._xlws.FILTER(Matches[REG],(Matches[TIMEBIN]=$B42),0))=0),0,1))+SUM(IF(--(_xlfn.UNIQUE(_xlfn._xlws.FILTER(Matches[REG],(Matches[TIME OUT]&gt;=TIMEVALUE(LEFT($B42,5)))*(Matches[TIME OUT]&lt;TIMEVALUE(LEFT($B42,5))+TIME(0,15,0)),0))=0),0,1))))</f>
        <v>156</v>
      </c>
      <c r="AW42" s="18">
        <f t="shared" ca="1" si="11"/>
        <v>1</v>
      </c>
    </row>
    <row r="43" spans="2:49">
      <c r="B43" s="7" t="str">
        <v>13:45 - 14:00</v>
      </c>
      <c r="C43" s="8" cm="1">
        <f t="array" aca="1" ref="C43" ca="1">IF(C$10&lt;&gt;"",IF(C$10&lt;&gt;"All Locations",COUNTIFS(All[TIMEBIN],$B43,All[SITE],C$10),COUNTA(_xlfn._xlws.FILTER(All[TIMEBIN],All[TIMEBIN]=$B43,0))),"")</f>
        <v>31</v>
      </c>
      <c r="D43" s="10" cm="1">
        <f t="array" aca="1" ref="D43" ca="1">IF(C$11="From",SUM(IF(--(_xlfn.UNIQUE(_xlfn._xlws.FILTER(Matches[REG],(Matches[TIMEBIN]=$B43)*(Matches[SITE IN]=C$10),0))=0),0,1)),IF(C$11="To",SUM(IF(--(_xlfn.UNIQUE(_xlfn._xlws.FILTER(Matches[REG],(Matches[TIME OUT]&gt;=TIMEVALUE(LEFT($B43,5)))*(Matches[TIME OUT]&lt;TIMEVALUE(LEFT($B43,5))+TIME(0,15,0))*(Matches[SITE OUT]=C$10),0))=0),0,1)),SUM(IF(--(_xlfn.UNIQUE(_xlfn._xlws.FILTER(Matches[REG],(Matches[TIMEBIN]=$B43),0))=0),0,1))+SUM(IF(--(_xlfn.UNIQUE(_xlfn._xlws.FILTER(Matches[REG],(Matches[TIME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28</v>
      </c>
      <c r="E43" s="18">
        <f t="shared" ca="1" si="12"/>
        <v>0.90322580645161288</v>
      </c>
      <c r="F43" s="12"/>
      <c r="G43" s="8" cm="1">
        <f t="array" aca="1" ref="G43" ca="1">IF(G$10&lt;&gt;"",IF(G$10&lt;&gt;"All Locations",COUNTIFS(All[TIMEBIN],$B43,All[SITE],G$10),COUNTA(_xlfn._xlws.FILTER(All[TIMEBIN],All[TIMEBIN]=$B43,0))),"")</f>
        <v>0</v>
      </c>
      <c r="H43" s="10" cm="1">
        <f t="array" aca="1" ref="H43" ca="1">IF(G$11="From",SUM(IF(--(_xlfn.UNIQUE(_xlfn._xlws.FILTER(Matches[REG],(Matches[TIMEBIN]=$B43)*(Matches[SITE IN]=G$10),0))=0),0,1)),IF(G$11="To",SUM(IF(--(_xlfn.UNIQUE(_xlfn._xlws.FILTER(Matches[REG],(Matches[TIME OUT]&gt;=TIMEVALUE(LEFT($B43,5)))*(Matches[TIME OUT]&lt;TIMEVALUE(LEFT($B43,5))+TIME(0,15,0))*(Matches[SITE OUT]=G$10),0))=0),0,1)),SUM(IF(--(_xlfn.UNIQUE(_xlfn._xlws.FILTER(Matches[REG],(Matches[TIMEBIN]=$B43),0))=0),0,1))+SUM(IF(--(_xlfn.UNIQUE(_xlfn._xlws.FILTER(Matches[REG],(Matches[TIME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0</v>
      </c>
      <c r="I43" s="18" t="str">
        <f t="shared" ca="1" si="1"/>
        <v>-</v>
      </c>
      <c r="J43" s="12"/>
      <c r="K43" s="8" cm="1">
        <f t="array" aca="1" ref="K43" ca="1">IF(K$10&lt;&gt;"",IF(K$10&lt;&gt;"All Locations",COUNTIFS(All[TIMEBIN],$B43,All[SITE],K$10),COUNTA(_xlfn._xlws.FILTER(All[TIMEBIN],All[TIMEBIN]=$B43,0))),"")</f>
        <v>12</v>
      </c>
      <c r="L43" s="10" cm="1">
        <f t="array" aca="1" ref="L43" ca="1">IF(K$11="From",SUM(IF(--(_xlfn.UNIQUE(_xlfn._xlws.FILTER(Matches[REG],(Matches[TIMEBIN]=$B43)*(Matches[SITE IN]=K$10),0))=0),0,1)),IF(K$11="To",SUM(IF(--(_xlfn.UNIQUE(_xlfn._xlws.FILTER(Matches[REG],(Matches[TIME OUT]&gt;=TIMEVALUE(LEFT($B43,5)))*(Matches[TIME OUT]&lt;TIMEVALUE(LEFT($B43,5))+TIME(0,15,0))*(Matches[SITE OUT]=K$10),0))=0),0,1)),SUM(IF(--(_xlfn.UNIQUE(_xlfn._xlws.FILTER(Matches[REG],(Matches[TIMEBIN]=$B43),0))=0),0,1))+SUM(IF(--(_xlfn.UNIQUE(_xlfn._xlws.FILTER(Matches[REG],(Matches[TIME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12</v>
      </c>
      <c r="M43" s="18">
        <f t="shared" ca="1" si="2"/>
        <v>1</v>
      </c>
      <c r="N43" s="12"/>
      <c r="O43" s="8" cm="1">
        <f t="array" aca="1" ref="O43" ca="1">IF(O$10&lt;&gt;"",IF(O$10&lt;&gt;"All Locations",COUNTIFS(All[TIMEBIN],$B43,All[SITE],O$10),COUNTA(_xlfn._xlws.FILTER(All[TIMEBIN],All[TIMEBIN]=$B43,0))),"")</f>
        <v>20</v>
      </c>
      <c r="P43" s="10" cm="1">
        <f t="array" aca="1" ref="P43" ca="1">IF(O$11="From",SUM(IF(--(_xlfn.UNIQUE(_xlfn._xlws.FILTER(Matches[REG],(Matches[TIMEBIN]=$B43)*(Matches[SITE IN]=O$10),0))=0),0,1)),IF(O$11="To",SUM(IF(--(_xlfn.UNIQUE(_xlfn._xlws.FILTER(Matches[REG],(Matches[TIME OUT]&gt;=TIMEVALUE(LEFT($B43,5)))*(Matches[TIME OUT]&lt;TIMEVALUE(LEFT($B43,5))+TIME(0,15,0))*(Matches[SITE OUT]=O$10),0))=0),0,1)),SUM(IF(--(_xlfn.UNIQUE(_xlfn._xlws.FILTER(Matches[REG],(Matches[TIMEBIN]=$B43),0))=0),0,1))+SUM(IF(--(_xlfn.UNIQUE(_xlfn._xlws.FILTER(Matches[REG],(Matches[TIME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20</v>
      </c>
      <c r="Q43" s="18">
        <f t="shared" ca="1" si="3"/>
        <v>1</v>
      </c>
      <c r="R43" s="12"/>
      <c r="S43" s="8" cm="1">
        <f t="array" aca="1" ref="S43" ca="1">IF(S$10&lt;&gt;"",IF(S$10&lt;&gt;"All Locations",COUNTIFS(All[TIMEBIN],$B43,All[SITE],S$10),COUNTA(_xlfn._xlws.FILTER(All[TIMEBIN],All[TIMEBIN]=$B43,0))),"")</f>
        <v>12</v>
      </c>
      <c r="T43" s="10" cm="1">
        <f t="array" aca="1" ref="T43" ca="1">IF(S$11="From",SUM(IF(--(_xlfn.UNIQUE(_xlfn._xlws.FILTER(Matches[REG],(Matches[TIMEBIN]=$B43)*(Matches[SITE IN]=S$10),0))=0),0,1)),IF(S$11="To",SUM(IF(--(_xlfn.UNIQUE(_xlfn._xlws.FILTER(Matches[REG],(Matches[TIME OUT]&gt;=TIMEVALUE(LEFT($B43,5)))*(Matches[TIME OUT]&lt;TIMEVALUE(LEFT($B43,5))+TIME(0,15,0))*(Matches[SITE OUT]=S$10),0))=0),0,1)),SUM(IF(--(_xlfn.UNIQUE(_xlfn._xlws.FILTER(Matches[REG],(Matches[TIMEBIN]=$B43),0))=0),0,1))+SUM(IF(--(_xlfn.UNIQUE(_xlfn._xlws.FILTER(Matches[REG],(Matches[TIME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12</v>
      </c>
      <c r="U43" s="18">
        <f t="shared" ca="1" si="4"/>
        <v>1</v>
      </c>
      <c r="V43" s="12"/>
      <c r="W43" s="8" cm="1">
        <f t="array" aca="1" ref="W43" ca="1">IF(W$10&lt;&gt;"",IF(W$10&lt;&gt;"All Locations",COUNTIFS(All[TIMEBIN],$B43,All[SITE],W$10),COUNTA(_xlfn._xlws.FILTER(All[TIMEBIN],All[TIMEBIN]=$B43,0))),"")</f>
        <v>24</v>
      </c>
      <c r="X43" s="10" cm="1">
        <f t="array" aca="1" ref="X43" ca="1">IF(W$11="From",SUM(IF(--(_xlfn.UNIQUE(_xlfn._xlws.FILTER(Matches[REG],(Matches[TIMEBIN]=$B43)*(Matches[SITE IN]=W$10),0))=0),0,1)),IF(W$11="To",SUM(IF(--(_xlfn.UNIQUE(_xlfn._xlws.FILTER(Matches[REG],(Matches[TIME OUT]&gt;=TIMEVALUE(LEFT($B43,5)))*(Matches[TIME OUT]&lt;TIMEVALUE(LEFT($B43,5))+TIME(0,15,0))*(Matches[SITE OUT]=W$10),0))=0),0,1)),SUM(IF(--(_xlfn.UNIQUE(_xlfn._xlws.FILTER(Matches[REG],(Matches[TIMEBIN]=$B43),0))=0),0,1))+SUM(IF(--(_xlfn.UNIQUE(_xlfn._xlws.FILTER(Matches[REG],(Matches[TIME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22</v>
      </c>
      <c r="Y43" s="18">
        <f t="shared" ca="1" si="5"/>
        <v>0.91666666666666663</v>
      </c>
      <c r="Z43" s="12"/>
      <c r="AA43" s="8" cm="1">
        <f t="array" aca="1" ref="AA43" ca="1">IF(AA$10&lt;&gt;"",IF(AA$10&lt;&gt;"All Locations",COUNTIFS(All[TIMEBIN],$B43,All[SITE],AA$10),COUNTA(_xlfn._xlws.FILTER(All[TIMEBIN],All[TIMEBIN]=$B43,0))),"")</f>
        <v>15</v>
      </c>
      <c r="AB43" s="10" cm="1">
        <f t="array" aca="1" ref="AB43" ca="1">IF(AA$11="From",SUM(IF(--(_xlfn.UNIQUE(_xlfn._xlws.FILTER(Matches[REG],(Matches[TIMEBIN]=$B43)*(Matches[SITE IN]=AA$10),0))=0),0,1)),IF(AA$11="To",SUM(IF(--(_xlfn.UNIQUE(_xlfn._xlws.FILTER(Matches[REG],(Matches[TIME OUT]&gt;=TIMEVALUE(LEFT($B43,5)))*(Matches[TIME OUT]&lt;TIMEVALUE(LEFT($B43,5))+TIME(0,15,0))*(Matches[SITE OUT]=AA$10),0))=0),0,1)),SUM(IF(--(_xlfn.UNIQUE(_xlfn._xlws.FILTER(Matches[REG],(Matches[TIMEBIN]=$B43),0))=0),0,1))+SUM(IF(--(_xlfn.UNIQUE(_xlfn._xlws.FILTER(Matches[REG],(Matches[TIME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14</v>
      </c>
      <c r="AC43" s="18">
        <f t="shared" ca="1" si="6"/>
        <v>0.93333333333333335</v>
      </c>
      <c r="AD43" s="12"/>
      <c r="AE43" s="8" cm="1">
        <f t="array" aca="1" ref="AE43" ca="1">IF(AE$10&lt;&gt;"",IF(AE$10&lt;&gt;"All Locations",COUNTIFS(All[TIMEBIN],$B43,All[SITE],AE$10),COUNTA(_xlfn._xlws.FILTER(All[TIMEBIN],All[TIMEBIN]=$B43,0))),"")</f>
        <v>0</v>
      </c>
      <c r="AF43" s="10" cm="1">
        <f t="array" aca="1" ref="AF43" ca="1">IF(AE$11="From",SUM(IF(--(_xlfn.UNIQUE(_xlfn._xlws.FILTER(Matches[REG],(Matches[TIMEBIN]=$B43)*(Matches[SITE IN]=AE$10),0))=0),0,1)),IF(AE$11="To",SUM(IF(--(_xlfn.UNIQUE(_xlfn._xlws.FILTER(Matches[REG],(Matches[TIME OUT]&gt;=TIMEVALUE(LEFT($B43,5)))*(Matches[TIME OUT]&lt;TIMEVALUE(LEFT($B43,5))+TIME(0,15,0))*(Matches[SITE OUT]=AE$10),0))=0),0,1)),SUM(IF(--(_xlfn.UNIQUE(_xlfn._xlws.FILTER(Matches[REG],(Matches[TIMEBIN]=$B43),0))=0),0,1))+SUM(IF(--(_xlfn.UNIQUE(_xlfn._xlws.FILTER(Matches[REG],(Matches[TIME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0</v>
      </c>
      <c r="AG43" s="18" t="str">
        <f t="shared" ca="1" si="7"/>
        <v>-</v>
      </c>
      <c r="AH43" s="12"/>
      <c r="AI43" s="8" cm="1">
        <f t="array" aca="1" ref="AI43" ca="1">IF(AI$10&lt;&gt;"",IF(AI$10&lt;&gt;"All Locations",COUNTIFS(All[TIMEBIN],$B43,All[SITE],AI$10),COUNTA(_xlfn._xlws.FILTER(All[TIMEBIN],All[TIMEBIN]=$B43,0))),"")</f>
        <v>10</v>
      </c>
      <c r="AJ43" s="10" cm="1">
        <f t="array" aca="1" ref="AJ43" ca="1">IF(AI$11="From",SUM(IF(--(_xlfn.UNIQUE(_xlfn._xlws.FILTER(Matches[REG],(Matches[TIMEBIN]=$B43)*(Matches[SITE IN]=AI$10),0))=0),0,1)),IF(AI$11="To",SUM(IF(--(_xlfn.UNIQUE(_xlfn._xlws.FILTER(Matches[REG],(Matches[TIME OUT]&gt;=TIMEVALUE(LEFT($B43,5)))*(Matches[TIME OUT]&lt;TIMEVALUE(LEFT($B43,5))+TIME(0,15,0))*(Matches[SITE OUT]=AI$10),0))=0),0,1)),SUM(IF(--(_xlfn.UNIQUE(_xlfn._xlws.FILTER(Matches[REG],(Matches[TIMEBIN]=$B43),0))=0),0,1))+SUM(IF(--(_xlfn.UNIQUE(_xlfn._xlws.FILTER(Matches[REG],(Matches[TIME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10</v>
      </c>
      <c r="AK43" s="18">
        <f t="shared" ca="1" si="8"/>
        <v>1</v>
      </c>
      <c r="AL43" s="12"/>
      <c r="AM43" s="8" cm="1">
        <f t="array" aca="1" ref="AM43" ca="1">IF(AM$10&lt;&gt;"",IF(AM$10&lt;&gt;"All Locations",COUNTIFS(All[TIMEBIN],$B43,All[SITE],AM$10),COUNTA(_xlfn._xlws.FILTER(All[TIMEBIN],All[TIMEBIN]=$B43,0))),"")</f>
        <v>9</v>
      </c>
      <c r="AN43" s="10" cm="1">
        <f t="array" aca="1" ref="AN43" ca="1">IF(AM$11="From",SUM(IF(--(_xlfn.UNIQUE(_xlfn._xlws.FILTER(Matches[REG],(Matches[TIMEBIN]=$B43)*(Matches[SITE IN]=AM$10),0))=0),0,1)),IF(AM$11="To",SUM(IF(--(_xlfn.UNIQUE(_xlfn._xlws.FILTER(Matches[REG],(Matches[TIME OUT]&gt;=TIMEVALUE(LEFT($B43,5)))*(Matches[TIME OUT]&lt;TIMEVALUE(LEFT($B43,5))+TIME(0,15,0))*(Matches[SITE OUT]=AM$10),0))=0),0,1)),SUM(IF(--(_xlfn.UNIQUE(_xlfn._xlws.FILTER(Matches[REG],(Matches[TIMEBIN]=$B43),0))=0),0,1))+SUM(IF(--(_xlfn.UNIQUE(_xlfn._xlws.FILTER(Matches[REG],(Matches[TIME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7</v>
      </c>
      <c r="AO43" s="18">
        <f t="shared" ca="1" si="9"/>
        <v>0.77777777777777779</v>
      </c>
      <c r="AP43" s="12"/>
      <c r="AQ43" s="8" cm="1">
        <f t="array" aca="1" ref="AQ43" ca="1">IF(AQ$10&lt;&gt;"",IF(AQ$10&lt;&gt;"All Locations",COUNTIFS(All[TIMEBIN],$B43,All[SITE],AQ$10),COUNTA(_xlfn._xlws.FILTER(All[TIMEBIN],All[TIMEBIN]=$B43,0))),"")</f>
        <v>14</v>
      </c>
      <c r="AR43" s="10" cm="1">
        <f t="array" aca="1" ref="AR43" ca="1">IF(AQ$11="From",SUM(IF(--(_xlfn.UNIQUE(_xlfn._xlws.FILTER(Matches[REG],(Matches[TIMEBIN]=$B43)*(Matches[SITE IN]=AQ$10),0))=0),0,1)),IF(AQ$11="To",SUM(IF(--(_xlfn.UNIQUE(_xlfn._xlws.FILTER(Matches[REG],(Matches[TIME OUT]&gt;=TIMEVALUE(LEFT($B43,5)))*(Matches[TIME OUT]&lt;TIMEVALUE(LEFT($B43,5))+TIME(0,15,0))*(Matches[SITE OUT]=AQ$10),0))=0),0,1)),SUM(IF(--(_xlfn.UNIQUE(_xlfn._xlws.FILTER(Matches[REG],(Matches[TIMEBIN]=$B43),0))=0),0,1))+SUM(IF(--(_xlfn.UNIQUE(_xlfn._xlws.FILTER(Matches[REG],(Matches[TIME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12</v>
      </c>
      <c r="AS43" s="18">
        <f t="shared" ca="1" si="10"/>
        <v>0.8571428571428571</v>
      </c>
      <c r="AT43" s="12"/>
      <c r="AU43" s="8" cm="1">
        <f t="array" aca="1" ref="AU43" ca="1">IF(AU$10&lt;&gt;"",IF(AU$10&lt;&gt;"All Locations",COUNTIFS(All[TIMEBIN],$B43,All[SITE],AU$10),COUNTA(_xlfn._xlws.FILTER(All[TIMEBIN],All[TIMEBIN]=$B43,0))),"")</f>
        <v>147</v>
      </c>
      <c r="AV43" s="10" cm="1">
        <f t="array" aca="1" ref="AV43" ca="1">IF(AU$11="From",SUM(IF(--(_xlfn.UNIQUE(_xlfn._xlws.FILTER(Matches[REG],(Matches[TIMEBIN]=$B43)*(Matches[SITE IN]=AU$10),0))=0),0,1)),IF(AU$11="To",SUM(IF(--(_xlfn.UNIQUE(_xlfn._xlws.FILTER(Matches[REG],(Matches[TIME OUT]&gt;=TIMEVALUE(LEFT($B43,5)))*(Matches[TIME OUT]&lt;TIMEVALUE(LEFT($B43,5))+TIME(0,15,0))*(Matches[SITE OUT]=AU$10),0))=0),0,1)),SUM(IF(--(_xlfn.UNIQUE(_xlfn._xlws.FILTER(Matches[REG],(Matches[TIMEBIN]=$B43),0))=0),0,1))+SUM(IF(--(_xlfn.UNIQUE(_xlfn._xlws.FILTER(Matches[REG],(Matches[TIME OUT]&gt;=TIMEVALUE(LEFT($B43,5)))*(Matches[TIME OUT]&lt;TIMEVALUE(LEFT($B43,5))+TIME(0,15,0)),0))=0),0,1))))</f>
        <v>137</v>
      </c>
      <c r="AW43" s="18">
        <f t="shared" ca="1" si="11"/>
        <v>0.93197278911564629</v>
      </c>
    </row>
    <row r="44" spans="2:49">
      <c r="B44" s="7" t="str">
        <v>14:00 - 14:15</v>
      </c>
      <c r="C44" s="8" cm="1">
        <f t="array" aca="1" ref="C44" ca="1">IF(C$10&lt;&gt;"",IF(C$10&lt;&gt;"All Locations",COUNTIFS(All[TIMEBIN],$B44,All[SITE],C$10),COUNTA(_xlfn._xlws.FILTER(All[TIMEBIN],All[TIMEBIN]=$B44,0))),"")</f>
        <v>38</v>
      </c>
      <c r="D44" s="10" cm="1">
        <f t="array" aca="1" ref="D44" ca="1">IF(C$11="From",SUM(IF(--(_xlfn.UNIQUE(_xlfn._xlws.FILTER(Matches[REG],(Matches[TIMEBIN]=$B44)*(Matches[SITE IN]=C$10),0))=0),0,1)),IF(C$11="To",SUM(IF(--(_xlfn.UNIQUE(_xlfn._xlws.FILTER(Matches[REG],(Matches[TIME OUT]&gt;=TIMEVALUE(LEFT($B44,5)))*(Matches[TIME OUT]&lt;TIMEVALUE(LEFT($B44,5))+TIME(0,15,0))*(Matches[SITE OUT]=C$10),0))=0),0,1)),SUM(IF(--(_xlfn.UNIQUE(_xlfn._xlws.FILTER(Matches[REG],(Matches[TIMEBIN]=$B44),0))=0),0,1))+SUM(IF(--(_xlfn.UNIQUE(_xlfn._xlws.FILTER(Matches[REG],(Matches[TIME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38</v>
      </c>
      <c r="E44" s="18">
        <f t="shared" ca="1" si="12"/>
        <v>1</v>
      </c>
      <c r="F44" s="12"/>
      <c r="G44" s="8" cm="1">
        <f t="array" aca="1" ref="G44" ca="1">IF(G$10&lt;&gt;"",IF(G$10&lt;&gt;"All Locations",COUNTIFS(All[TIMEBIN],$B44,All[SITE],G$10),COUNTA(_xlfn._xlws.FILTER(All[TIMEBIN],All[TIMEBIN]=$B44,0))),"")</f>
        <v>0</v>
      </c>
      <c r="H44" s="10" cm="1">
        <f t="array" aca="1" ref="H44" ca="1">IF(G$11="From",SUM(IF(--(_xlfn.UNIQUE(_xlfn._xlws.FILTER(Matches[REG],(Matches[TIMEBIN]=$B44)*(Matches[SITE IN]=G$10),0))=0),0,1)),IF(G$11="To",SUM(IF(--(_xlfn.UNIQUE(_xlfn._xlws.FILTER(Matches[REG],(Matches[TIME OUT]&gt;=TIMEVALUE(LEFT($B44,5)))*(Matches[TIME OUT]&lt;TIMEVALUE(LEFT($B44,5))+TIME(0,15,0))*(Matches[SITE OUT]=G$10),0))=0),0,1)),SUM(IF(--(_xlfn.UNIQUE(_xlfn._xlws.FILTER(Matches[REG],(Matches[TIMEBIN]=$B44),0))=0),0,1))+SUM(IF(--(_xlfn.UNIQUE(_xlfn._xlws.FILTER(Matches[REG],(Matches[TIME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0</v>
      </c>
      <c r="I44" s="18" t="str">
        <f t="shared" ca="1" si="1"/>
        <v>-</v>
      </c>
      <c r="J44" s="12"/>
      <c r="K44" s="8" cm="1">
        <f t="array" aca="1" ref="K44" ca="1">IF(K$10&lt;&gt;"",IF(K$10&lt;&gt;"All Locations",COUNTIFS(All[TIMEBIN],$B44,All[SITE],K$10),COUNTA(_xlfn._xlws.FILTER(All[TIMEBIN],All[TIMEBIN]=$B44,0))),"")</f>
        <v>5</v>
      </c>
      <c r="L44" s="10" cm="1">
        <f t="array" aca="1" ref="L44" ca="1">IF(K$11="From",SUM(IF(--(_xlfn.UNIQUE(_xlfn._xlws.FILTER(Matches[REG],(Matches[TIMEBIN]=$B44)*(Matches[SITE IN]=K$10),0))=0),0,1)),IF(K$11="To",SUM(IF(--(_xlfn.UNIQUE(_xlfn._xlws.FILTER(Matches[REG],(Matches[TIME OUT]&gt;=TIMEVALUE(LEFT($B44,5)))*(Matches[TIME OUT]&lt;TIMEVALUE(LEFT($B44,5))+TIME(0,15,0))*(Matches[SITE OUT]=K$10),0))=0),0,1)),SUM(IF(--(_xlfn.UNIQUE(_xlfn._xlws.FILTER(Matches[REG],(Matches[TIMEBIN]=$B44),0))=0),0,1))+SUM(IF(--(_xlfn.UNIQUE(_xlfn._xlws.FILTER(Matches[REG],(Matches[TIME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5</v>
      </c>
      <c r="M44" s="18">
        <f t="shared" ca="1" si="2"/>
        <v>1</v>
      </c>
      <c r="N44" s="12"/>
      <c r="O44" s="8" cm="1">
        <f t="array" aca="1" ref="O44" ca="1">IF(O$10&lt;&gt;"",IF(O$10&lt;&gt;"All Locations",COUNTIFS(All[TIMEBIN],$B44,All[SITE],O$10),COUNTA(_xlfn._xlws.FILTER(All[TIMEBIN],All[TIMEBIN]=$B44,0))),"")</f>
        <v>7</v>
      </c>
      <c r="P44" s="10" cm="1">
        <f t="array" aca="1" ref="P44" ca="1">IF(O$11="From",SUM(IF(--(_xlfn.UNIQUE(_xlfn._xlws.FILTER(Matches[REG],(Matches[TIMEBIN]=$B44)*(Matches[SITE IN]=O$10),0))=0),0,1)),IF(O$11="To",SUM(IF(--(_xlfn.UNIQUE(_xlfn._xlws.FILTER(Matches[REG],(Matches[TIME OUT]&gt;=TIMEVALUE(LEFT($B44,5)))*(Matches[TIME OUT]&lt;TIMEVALUE(LEFT($B44,5))+TIME(0,15,0))*(Matches[SITE OUT]=O$10),0))=0),0,1)),SUM(IF(--(_xlfn.UNIQUE(_xlfn._xlws.FILTER(Matches[REG],(Matches[TIMEBIN]=$B44),0))=0),0,1))+SUM(IF(--(_xlfn.UNIQUE(_xlfn._xlws.FILTER(Matches[REG],(Matches[TIME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7</v>
      </c>
      <c r="Q44" s="18">
        <f t="shared" ca="1" si="3"/>
        <v>1</v>
      </c>
      <c r="R44" s="12"/>
      <c r="S44" s="8" cm="1">
        <f t="array" aca="1" ref="S44" ca="1">IF(S$10&lt;&gt;"",IF(S$10&lt;&gt;"All Locations",COUNTIFS(All[TIMEBIN],$B44,All[SITE],S$10),COUNTA(_xlfn._xlws.FILTER(All[TIMEBIN],All[TIMEBIN]=$B44,0))),"")</f>
        <v>18</v>
      </c>
      <c r="T44" s="10" cm="1">
        <f t="array" aca="1" ref="T44" ca="1">IF(S$11="From",SUM(IF(--(_xlfn.UNIQUE(_xlfn._xlws.FILTER(Matches[REG],(Matches[TIMEBIN]=$B44)*(Matches[SITE IN]=S$10),0))=0),0,1)),IF(S$11="To",SUM(IF(--(_xlfn.UNIQUE(_xlfn._xlws.FILTER(Matches[REG],(Matches[TIME OUT]&gt;=TIMEVALUE(LEFT($B44,5)))*(Matches[TIME OUT]&lt;TIMEVALUE(LEFT($B44,5))+TIME(0,15,0))*(Matches[SITE OUT]=S$10),0))=0),0,1)),SUM(IF(--(_xlfn.UNIQUE(_xlfn._xlws.FILTER(Matches[REG],(Matches[TIMEBIN]=$B44),0))=0),0,1))+SUM(IF(--(_xlfn.UNIQUE(_xlfn._xlws.FILTER(Matches[REG],(Matches[TIME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18</v>
      </c>
      <c r="U44" s="18">
        <f t="shared" ca="1" si="4"/>
        <v>1</v>
      </c>
      <c r="V44" s="12"/>
      <c r="W44" s="8" cm="1">
        <f t="array" aca="1" ref="W44" ca="1">IF(W$10&lt;&gt;"",IF(W$10&lt;&gt;"All Locations",COUNTIFS(All[TIMEBIN],$B44,All[SITE],W$10),COUNTA(_xlfn._xlws.FILTER(All[TIMEBIN],All[TIMEBIN]=$B44,0))),"")</f>
        <v>22</v>
      </c>
      <c r="X44" s="10" cm="1">
        <f t="array" aca="1" ref="X44" ca="1">IF(W$11="From",SUM(IF(--(_xlfn.UNIQUE(_xlfn._xlws.FILTER(Matches[REG],(Matches[TIMEBIN]=$B44)*(Matches[SITE IN]=W$10),0))=0),0,1)),IF(W$11="To",SUM(IF(--(_xlfn.UNIQUE(_xlfn._xlws.FILTER(Matches[REG],(Matches[TIME OUT]&gt;=TIMEVALUE(LEFT($B44,5)))*(Matches[TIME OUT]&lt;TIMEVALUE(LEFT($B44,5))+TIME(0,15,0))*(Matches[SITE OUT]=W$10),0))=0),0,1)),SUM(IF(--(_xlfn.UNIQUE(_xlfn._xlws.FILTER(Matches[REG],(Matches[TIMEBIN]=$B44),0))=0),0,1))+SUM(IF(--(_xlfn.UNIQUE(_xlfn._xlws.FILTER(Matches[REG],(Matches[TIME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21</v>
      </c>
      <c r="Y44" s="18">
        <f t="shared" ca="1" si="5"/>
        <v>0.95454545454545459</v>
      </c>
      <c r="Z44" s="12"/>
      <c r="AA44" s="8" cm="1">
        <f t="array" aca="1" ref="AA44" ca="1">IF(AA$10&lt;&gt;"",IF(AA$10&lt;&gt;"All Locations",COUNTIFS(All[TIMEBIN],$B44,All[SITE],AA$10),COUNTA(_xlfn._xlws.FILTER(All[TIMEBIN],All[TIMEBIN]=$B44,0))),"")</f>
        <v>16</v>
      </c>
      <c r="AB44" s="10" cm="1">
        <f t="array" aca="1" ref="AB44" ca="1">IF(AA$11="From",SUM(IF(--(_xlfn.UNIQUE(_xlfn._xlws.FILTER(Matches[REG],(Matches[TIMEBIN]=$B44)*(Matches[SITE IN]=AA$10),0))=0),0,1)),IF(AA$11="To",SUM(IF(--(_xlfn.UNIQUE(_xlfn._xlws.FILTER(Matches[REG],(Matches[TIME OUT]&gt;=TIMEVALUE(LEFT($B44,5)))*(Matches[TIME OUT]&lt;TIMEVALUE(LEFT($B44,5))+TIME(0,15,0))*(Matches[SITE OUT]=AA$10),0))=0),0,1)),SUM(IF(--(_xlfn.UNIQUE(_xlfn._xlws.FILTER(Matches[REG],(Matches[TIMEBIN]=$B44),0))=0),0,1))+SUM(IF(--(_xlfn.UNIQUE(_xlfn._xlws.FILTER(Matches[REG],(Matches[TIME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15</v>
      </c>
      <c r="AC44" s="18">
        <f t="shared" ca="1" si="6"/>
        <v>0.9375</v>
      </c>
      <c r="AD44" s="12"/>
      <c r="AE44" s="8" cm="1">
        <f t="array" aca="1" ref="AE44" ca="1">IF(AE$10&lt;&gt;"",IF(AE$10&lt;&gt;"All Locations",COUNTIFS(All[TIMEBIN],$B44,All[SITE],AE$10),COUNTA(_xlfn._xlws.FILTER(All[TIMEBIN],All[TIMEBIN]=$B44,0))),"")</f>
        <v>0</v>
      </c>
      <c r="AF44" s="10" cm="1">
        <f t="array" aca="1" ref="AF44" ca="1">IF(AE$11="From",SUM(IF(--(_xlfn.UNIQUE(_xlfn._xlws.FILTER(Matches[REG],(Matches[TIMEBIN]=$B44)*(Matches[SITE IN]=AE$10),0))=0),0,1)),IF(AE$11="To",SUM(IF(--(_xlfn.UNIQUE(_xlfn._xlws.FILTER(Matches[REG],(Matches[TIME OUT]&gt;=TIMEVALUE(LEFT($B44,5)))*(Matches[TIME OUT]&lt;TIMEVALUE(LEFT($B44,5))+TIME(0,15,0))*(Matches[SITE OUT]=AE$10),0))=0),0,1)),SUM(IF(--(_xlfn.UNIQUE(_xlfn._xlws.FILTER(Matches[REG],(Matches[TIMEBIN]=$B44),0))=0),0,1))+SUM(IF(--(_xlfn.UNIQUE(_xlfn._xlws.FILTER(Matches[REG],(Matches[TIME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0</v>
      </c>
      <c r="AG44" s="18" t="str">
        <f t="shared" ca="1" si="7"/>
        <v>-</v>
      </c>
      <c r="AH44" s="12"/>
      <c r="AI44" s="8" cm="1">
        <f t="array" aca="1" ref="AI44" ca="1">IF(AI$10&lt;&gt;"",IF(AI$10&lt;&gt;"All Locations",COUNTIFS(All[TIMEBIN],$B44,All[SITE],AI$10),COUNTA(_xlfn._xlws.FILTER(All[TIMEBIN],All[TIMEBIN]=$B44,0))),"")</f>
        <v>12</v>
      </c>
      <c r="AJ44" s="10" cm="1">
        <f t="array" aca="1" ref="AJ44" ca="1">IF(AI$11="From",SUM(IF(--(_xlfn.UNIQUE(_xlfn._xlws.FILTER(Matches[REG],(Matches[TIMEBIN]=$B44)*(Matches[SITE IN]=AI$10),0))=0),0,1)),IF(AI$11="To",SUM(IF(--(_xlfn.UNIQUE(_xlfn._xlws.FILTER(Matches[REG],(Matches[TIME OUT]&gt;=TIMEVALUE(LEFT($B44,5)))*(Matches[TIME OUT]&lt;TIMEVALUE(LEFT($B44,5))+TIME(0,15,0))*(Matches[SITE OUT]=AI$10),0))=0),0,1)),SUM(IF(--(_xlfn.UNIQUE(_xlfn._xlws.FILTER(Matches[REG],(Matches[TIMEBIN]=$B44),0))=0),0,1))+SUM(IF(--(_xlfn.UNIQUE(_xlfn._xlws.FILTER(Matches[REG],(Matches[TIME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12</v>
      </c>
      <c r="AK44" s="18">
        <f t="shared" ca="1" si="8"/>
        <v>1</v>
      </c>
      <c r="AL44" s="12"/>
      <c r="AM44" s="8" cm="1">
        <f t="array" aca="1" ref="AM44" ca="1">IF(AM$10&lt;&gt;"",IF(AM$10&lt;&gt;"All Locations",COUNTIFS(All[TIMEBIN],$B44,All[SITE],AM$10),COUNTA(_xlfn._xlws.FILTER(All[TIMEBIN],All[TIMEBIN]=$B44,0))),"")</f>
        <v>6</v>
      </c>
      <c r="AN44" s="10" cm="1">
        <f t="array" aca="1" ref="AN44" ca="1">IF(AM$11="From",SUM(IF(--(_xlfn.UNIQUE(_xlfn._xlws.FILTER(Matches[REG],(Matches[TIMEBIN]=$B44)*(Matches[SITE IN]=AM$10),0))=0),0,1)),IF(AM$11="To",SUM(IF(--(_xlfn.UNIQUE(_xlfn._xlws.FILTER(Matches[REG],(Matches[TIME OUT]&gt;=TIMEVALUE(LEFT($B44,5)))*(Matches[TIME OUT]&lt;TIMEVALUE(LEFT($B44,5))+TIME(0,15,0))*(Matches[SITE OUT]=AM$10),0))=0),0,1)),SUM(IF(--(_xlfn.UNIQUE(_xlfn._xlws.FILTER(Matches[REG],(Matches[TIMEBIN]=$B44),0))=0),0,1))+SUM(IF(--(_xlfn.UNIQUE(_xlfn._xlws.FILTER(Matches[REG],(Matches[TIME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6</v>
      </c>
      <c r="AO44" s="18">
        <f t="shared" ca="1" si="9"/>
        <v>1</v>
      </c>
      <c r="AP44" s="12"/>
      <c r="AQ44" s="8" cm="1">
        <f t="array" aca="1" ref="AQ44" ca="1">IF(AQ$10&lt;&gt;"",IF(AQ$10&lt;&gt;"All Locations",COUNTIFS(All[TIMEBIN],$B44,All[SITE],AQ$10),COUNTA(_xlfn._xlws.FILTER(All[TIMEBIN],All[TIMEBIN]=$B44,0))),"")</f>
        <v>6</v>
      </c>
      <c r="AR44" s="10" cm="1">
        <f t="array" aca="1" ref="AR44" ca="1">IF(AQ$11="From",SUM(IF(--(_xlfn.UNIQUE(_xlfn._xlws.FILTER(Matches[REG],(Matches[TIMEBIN]=$B44)*(Matches[SITE IN]=AQ$10),0))=0),0,1)),IF(AQ$11="To",SUM(IF(--(_xlfn.UNIQUE(_xlfn._xlws.FILTER(Matches[REG],(Matches[TIME OUT]&gt;=TIMEVALUE(LEFT($B44,5)))*(Matches[TIME OUT]&lt;TIMEVALUE(LEFT($B44,5))+TIME(0,15,0))*(Matches[SITE OUT]=AQ$10),0))=0),0,1)),SUM(IF(--(_xlfn.UNIQUE(_xlfn._xlws.FILTER(Matches[REG],(Matches[TIMEBIN]=$B44),0))=0),0,1))+SUM(IF(--(_xlfn.UNIQUE(_xlfn._xlws.FILTER(Matches[REG],(Matches[TIME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6</v>
      </c>
      <c r="AS44" s="18">
        <f t="shared" ca="1" si="10"/>
        <v>1</v>
      </c>
      <c r="AT44" s="12"/>
      <c r="AU44" s="8" cm="1">
        <f t="array" aca="1" ref="AU44" ca="1">IF(AU$10&lt;&gt;"",IF(AU$10&lt;&gt;"All Locations",COUNTIFS(All[TIMEBIN],$B44,All[SITE],AU$10),COUNTA(_xlfn._xlws.FILTER(All[TIMEBIN],All[TIMEBIN]=$B44,0))),"")</f>
        <v>130</v>
      </c>
      <c r="AV44" s="10" cm="1">
        <f t="array" aca="1" ref="AV44" ca="1">IF(AU$11="From",SUM(IF(--(_xlfn.UNIQUE(_xlfn._xlws.FILTER(Matches[REG],(Matches[TIMEBIN]=$B44)*(Matches[SITE IN]=AU$10),0))=0),0,1)),IF(AU$11="To",SUM(IF(--(_xlfn.UNIQUE(_xlfn._xlws.FILTER(Matches[REG],(Matches[TIME OUT]&gt;=TIMEVALUE(LEFT($B44,5)))*(Matches[TIME OUT]&lt;TIMEVALUE(LEFT($B44,5))+TIME(0,15,0))*(Matches[SITE OUT]=AU$10),0))=0),0,1)),SUM(IF(--(_xlfn.UNIQUE(_xlfn._xlws.FILTER(Matches[REG],(Matches[TIMEBIN]=$B44),0))=0),0,1))+SUM(IF(--(_xlfn.UNIQUE(_xlfn._xlws.FILTER(Matches[REG],(Matches[TIME OUT]&gt;=TIMEVALUE(LEFT($B44,5)))*(Matches[TIME OUT]&lt;TIMEVALUE(LEFT($B44,5))+TIME(0,15,0)),0))=0),0,1))))</f>
        <v>128</v>
      </c>
      <c r="AW44" s="18">
        <f t="shared" ca="1" si="11"/>
        <v>0.98461538461538467</v>
      </c>
    </row>
    <row r="45" spans="2:49">
      <c r="B45" s="7" t="str">
        <v>14:15 - 14:30</v>
      </c>
      <c r="C45" s="8" cm="1">
        <f t="array" aca="1" ref="C45" ca="1">IF(C$10&lt;&gt;"",IF(C$10&lt;&gt;"All Locations",COUNTIFS(All[TIMEBIN],$B45,All[SITE],C$10),COUNTA(_xlfn._xlws.FILTER(All[TIMEBIN],All[TIMEBIN]=$B45,0))),"")</f>
        <v>55</v>
      </c>
      <c r="D45" s="10" cm="1">
        <f t="array" aca="1" ref="D45" ca="1">IF(C$11="From",SUM(IF(--(_xlfn.UNIQUE(_xlfn._xlws.FILTER(Matches[REG],(Matches[TIMEBIN]=$B45)*(Matches[SITE IN]=C$10),0))=0),0,1)),IF(C$11="To",SUM(IF(--(_xlfn.UNIQUE(_xlfn._xlws.FILTER(Matches[REG],(Matches[TIME OUT]&gt;=TIMEVALUE(LEFT($B45,5)))*(Matches[TIME OUT]&lt;TIMEVALUE(LEFT($B45,5))+TIME(0,15,0))*(Matches[SITE OUT]=C$10),0))=0),0,1)),SUM(IF(--(_xlfn.UNIQUE(_xlfn._xlws.FILTER(Matches[REG],(Matches[TIMEBIN]=$B45),0))=0),0,1))+SUM(IF(--(_xlfn.UNIQUE(_xlfn._xlws.FILTER(Matches[REG],(Matches[TIME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55</v>
      </c>
      <c r="E45" s="18">
        <f t="shared" ca="1" si="12"/>
        <v>1</v>
      </c>
      <c r="F45" s="12"/>
      <c r="G45" s="8" cm="1">
        <f t="array" aca="1" ref="G45" ca="1">IF(G$10&lt;&gt;"",IF(G$10&lt;&gt;"All Locations",COUNTIFS(All[TIMEBIN],$B45,All[SITE],G$10),COUNTA(_xlfn._xlws.FILTER(All[TIMEBIN],All[TIMEBIN]=$B45,0))),"")</f>
        <v>0</v>
      </c>
      <c r="H45" s="10" cm="1">
        <f t="array" aca="1" ref="H45" ca="1">IF(G$11="From",SUM(IF(--(_xlfn.UNIQUE(_xlfn._xlws.FILTER(Matches[REG],(Matches[TIMEBIN]=$B45)*(Matches[SITE IN]=G$10),0))=0),0,1)),IF(G$11="To",SUM(IF(--(_xlfn.UNIQUE(_xlfn._xlws.FILTER(Matches[REG],(Matches[TIME OUT]&gt;=TIMEVALUE(LEFT($B45,5)))*(Matches[TIME OUT]&lt;TIMEVALUE(LEFT($B45,5))+TIME(0,15,0))*(Matches[SITE OUT]=G$10),0))=0),0,1)),SUM(IF(--(_xlfn.UNIQUE(_xlfn._xlws.FILTER(Matches[REG],(Matches[TIMEBIN]=$B45),0))=0),0,1))+SUM(IF(--(_xlfn.UNIQUE(_xlfn._xlws.FILTER(Matches[REG],(Matches[TIME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0</v>
      </c>
      <c r="I45" s="18" t="str">
        <f t="shared" ca="1" si="1"/>
        <v>-</v>
      </c>
      <c r="J45" s="12"/>
      <c r="K45" s="8" cm="1">
        <f t="array" aca="1" ref="K45" ca="1">IF(K$10&lt;&gt;"",IF(K$10&lt;&gt;"All Locations",COUNTIFS(All[TIMEBIN],$B45,All[SITE],K$10),COUNTA(_xlfn._xlws.FILTER(All[TIMEBIN],All[TIMEBIN]=$B45,0))),"")</f>
        <v>5</v>
      </c>
      <c r="L45" s="10" cm="1">
        <f t="array" aca="1" ref="L45" ca="1">IF(K$11="From",SUM(IF(--(_xlfn.UNIQUE(_xlfn._xlws.FILTER(Matches[REG],(Matches[TIMEBIN]=$B45)*(Matches[SITE IN]=K$10),0))=0),0,1)),IF(K$11="To",SUM(IF(--(_xlfn.UNIQUE(_xlfn._xlws.FILTER(Matches[REG],(Matches[TIME OUT]&gt;=TIMEVALUE(LEFT($B45,5)))*(Matches[TIME OUT]&lt;TIMEVALUE(LEFT($B45,5))+TIME(0,15,0))*(Matches[SITE OUT]=K$10),0))=0),0,1)),SUM(IF(--(_xlfn.UNIQUE(_xlfn._xlws.FILTER(Matches[REG],(Matches[TIMEBIN]=$B45),0))=0),0,1))+SUM(IF(--(_xlfn.UNIQUE(_xlfn._xlws.FILTER(Matches[REG],(Matches[TIME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5</v>
      </c>
      <c r="M45" s="18">
        <f t="shared" ca="1" si="2"/>
        <v>1</v>
      </c>
      <c r="N45" s="12"/>
      <c r="O45" s="8" cm="1">
        <f t="array" aca="1" ref="O45" ca="1">IF(O$10&lt;&gt;"",IF(O$10&lt;&gt;"All Locations",COUNTIFS(All[TIMEBIN],$B45,All[SITE],O$10),COUNTA(_xlfn._xlws.FILTER(All[TIMEBIN],All[TIMEBIN]=$B45,0))),"")</f>
        <v>10</v>
      </c>
      <c r="P45" s="10" cm="1">
        <f t="array" aca="1" ref="P45" ca="1">IF(O$11="From",SUM(IF(--(_xlfn.UNIQUE(_xlfn._xlws.FILTER(Matches[REG],(Matches[TIMEBIN]=$B45)*(Matches[SITE IN]=O$10),0))=0),0,1)),IF(O$11="To",SUM(IF(--(_xlfn.UNIQUE(_xlfn._xlws.FILTER(Matches[REG],(Matches[TIME OUT]&gt;=TIMEVALUE(LEFT($B45,5)))*(Matches[TIME OUT]&lt;TIMEVALUE(LEFT($B45,5))+TIME(0,15,0))*(Matches[SITE OUT]=O$10),0))=0),0,1)),SUM(IF(--(_xlfn.UNIQUE(_xlfn._xlws.FILTER(Matches[REG],(Matches[TIMEBIN]=$B45),0))=0),0,1))+SUM(IF(--(_xlfn.UNIQUE(_xlfn._xlws.FILTER(Matches[REG],(Matches[TIME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10</v>
      </c>
      <c r="Q45" s="18">
        <f t="shared" ca="1" si="3"/>
        <v>1</v>
      </c>
      <c r="R45" s="12"/>
      <c r="S45" s="8" cm="1">
        <f t="array" aca="1" ref="S45" ca="1">IF(S$10&lt;&gt;"",IF(S$10&lt;&gt;"All Locations",COUNTIFS(All[TIMEBIN],$B45,All[SITE],S$10),COUNTA(_xlfn._xlws.FILTER(All[TIMEBIN],All[TIMEBIN]=$B45,0))),"")</f>
        <v>9</v>
      </c>
      <c r="T45" s="10" cm="1">
        <f t="array" aca="1" ref="T45" ca="1">IF(S$11="From",SUM(IF(--(_xlfn.UNIQUE(_xlfn._xlws.FILTER(Matches[REG],(Matches[TIMEBIN]=$B45)*(Matches[SITE IN]=S$10),0))=0),0,1)),IF(S$11="To",SUM(IF(--(_xlfn.UNIQUE(_xlfn._xlws.FILTER(Matches[REG],(Matches[TIME OUT]&gt;=TIMEVALUE(LEFT($B45,5)))*(Matches[TIME OUT]&lt;TIMEVALUE(LEFT($B45,5))+TIME(0,15,0))*(Matches[SITE OUT]=S$10),0))=0),0,1)),SUM(IF(--(_xlfn.UNIQUE(_xlfn._xlws.FILTER(Matches[REG],(Matches[TIMEBIN]=$B45),0))=0),0,1))+SUM(IF(--(_xlfn.UNIQUE(_xlfn._xlws.FILTER(Matches[REG],(Matches[TIME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9</v>
      </c>
      <c r="U45" s="18">
        <f t="shared" ca="1" si="4"/>
        <v>1</v>
      </c>
      <c r="V45" s="12"/>
      <c r="W45" s="8" cm="1">
        <f t="array" aca="1" ref="W45" ca="1">IF(W$10&lt;&gt;"",IF(W$10&lt;&gt;"All Locations",COUNTIFS(All[TIMEBIN],$B45,All[SITE],W$10),COUNTA(_xlfn._xlws.FILTER(All[TIMEBIN],All[TIMEBIN]=$B45,0))),"")</f>
        <v>23</v>
      </c>
      <c r="X45" s="10" cm="1">
        <f t="array" aca="1" ref="X45" ca="1">IF(W$11="From",SUM(IF(--(_xlfn.UNIQUE(_xlfn._xlws.FILTER(Matches[REG],(Matches[TIMEBIN]=$B45)*(Matches[SITE IN]=W$10),0))=0),0,1)),IF(W$11="To",SUM(IF(--(_xlfn.UNIQUE(_xlfn._xlws.FILTER(Matches[REG],(Matches[TIME OUT]&gt;=TIMEVALUE(LEFT($B45,5)))*(Matches[TIME OUT]&lt;TIMEVALUE(LEFT($B45,5))+TIME(0,15,0))*(Matches[SITE OUT]=W$10),0))=0),0,1)),SUM(IF(--(_xlfn.UNIQUE(_xlfn._xlws.FILTER(Matches[REG],(Matches[TIMEBIN]=$B45),0))=0),0,1))+SUM(IF(--(_xlfn.UNIQUE(_xlfn._xlws.FILTER(Matches[REG],(Matches[TIME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23</v>
      </c>
      <c r="Y45" s="18">
        <f t="shared" ca="1" si="5"/>
        <v>1</v>
      </c>
      <c r="Z45" s="12"/>
      <c r="AA45" s="8" cm="1">
        <f t="array" aca="1" ref="AA45" ca="1">IF(AA$10&lt;&gt;"",IF(AA$10&lt;&gt;"All Locations",COUNTIFS(All[TIMEBIN],$B45,All[SITE],AA$10),COUNTA(_xlfn._xlws.FILTER(All[TIMEBIN],All[TIMEBIN]=$B45,0))),"")</f>
        <v>26</v>
      </c>
      <c r="AB45" s="10" cm="1">
        <f t="array" aca="1" ref="AB45" ca="1">IF(AA$11="From",SUM(IF(--(_xlfn.UNIQUE(_xlfn._xlws.FILTER(Matches[REG],(Matches[TIMEBIN]=$B45)*(Matches[SITE IN]=AA$10),0))=0),0,1)),IF(AA$11="To",SUM(IF(--(_xlfn.UNIQUE(_xlfn._xlws.FILTER(Matches[REG],(Matches[TIME OUT]&gt;=TIMEVALUE(LEFT($B45,5)))*(Matches[TIME OUT]&lt;TIMEVALUE(LEFT($B45,5))+TIME(0,15,0))*(Matches[SITE OUT]=AA$10),0))=0),0,1)),SUM(IF(--(_xlfn.UNIQUE(_xlfn._xlws.FILTER(Matches[REG],(Matches[TIMEBIN]=$B45),0))=0),0,1))+SUM(IF(--(_xlfn.UNIQUE(_xlfn._xlws.FILTER(Matches[REG],(Matches[TIME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26</v>
      </c>
      <c r="AC45" s="18">
        <f t="shared" ca="1" si="6"/>
        <v>1</v>
      </c>
      <c r="AD45" s="12"/>
      <c r="AE45" s="8" cm="1">
        <f t="array" aca="1" ref="AE45" ca="1">IF(AE$10&lt;&gt;"",IF(AE$10&lt;&gt;"All Locations",COUNTIFS(All[TIMEBIN],$B45,All[SITE],AE$10),COUNTA(_xlfn._xlws.FILTER(All[TIMEBIN],All[TIMEBIN]=$B45,0))),"")</f>
        <v>0</v>
      </c>
      <c r="AF45" s="10" cm="1">
        <f t="array" aca="1" ref="AF45" ca="1">IF(AE$11="From",SUM(IF(--(_xlfn.UNIQUE(_xlfn._xlws.FILTER(Matches[REG],(Matches[TIMEBIN]=$B45)*(Matches[SITE IN]=AE$10),0))=0),0,1)),IF(AE$11="To",SUM(IF(--(_xlfn.UNIQUE(_xlfn._xlws.FILTER(Matches[REG],(Matches[TIME OUT]&gt;=TIMEVALUE(LEFT($B45,5)))*(Matches[TIME OUT]&lt;TIMEVALUE(LEFT($B45,5))+TIME(0,15,0))*(Matches[SITE OUT]=AE$10),0))=0),0,1)),SUM(IF(--(_xlfn.UNIQUE(_xlfn._xlws.FILTER(Matches[REG],(Matches[TIMEBIN]=$B45),0))=0),0,1))+SUM(IF(--(_xlfn.UNIQUE(_xlfn._xlws.FILTER(Matches[REG],(Matches[TIME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0</v>
      </c>
      <c r="AG45" s="18" t="str">
        <f t="shared" ca="1" si="7"/>
        <v>-</v>
      </c>
      <c r="AH45" s="12"/>
      <c r="AI45" s="8" cm="1">
        <f t="array" aca="1" ref="AI45" ca="1">IF(AI$10&lt;&gt;"",IF(AI$10&lt;&gt;"All Locations",COUNTIFS(All[TIMEBIN],$B45,All[SITE],AI$10),COUNTA(_xlfn._xlws.FILTER(All[TIMEBIN],All[TIMEBIN]=$B45,0))),"")</f>
        <v>8</v>
      </c>
      <c r="AJ45" s="10" cm="1">
        <f t="array" aca="1" ref="AJ45" ca="1">IF(AI$11="From",SUM(IF(--(_xlfn.UNIQUE(_xlfn._xlws.FILTER(Matches[REG],(Matches[TIMEBIN]=$B45)*(Matches[SITE IN]=AI$10),0))=0),0,1)),IF(AI$11="To",SUM(IF(--(_xlfn.UNIQUE(_xlfn._xlws.FILTER(Matches[REG],(Matches[TIME OUT]&gt;=TIMEVALUE(LEFT($B45,5)))*(Matches[TIME OUT]&lt;TIMEVALUE(LEFT($B45,5))+TIME(0,15,0))*(Matches[SITE OUT]=AI$10),0))=0),0,1)),SUM(IF(--(_xlfn.UNIQUE(_xlfn._xlws.FILTER(Matches[REG],(Matches[TIMEBIN]=$B45),0))=0),0,1))+SUM(IF(--(_xlfn.UNIQUE(_xlfn._xlws.FILTER(Matches[REG],(Matches[TIME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8</v>
      </c>
      <c r="AK45" s="18">
        <f t="shared" ca="1" si="8"/>
        <v>1</v>
      </c>
      <c r="AL45" s="12"/>
      <c r="AM45" s="8" cm="1">
        <f t="array" aca="1" ref="AM45" ca="1">IF(AM$10&lt;&gt;"",IF(AM$10&lt;&gt;"All Locations",COUNTIFS(All[TIMEBIN],$B45,All[SITE],AM$10),COUNTA(_xlfn._xlws.FILTER(All[TIMEBIN],All[TIMEBIN]=$B45,0))),"")</f>
        <v>6</v>
      </c>
      <c r="AN45" s="10" cm="1">
        <f t="array" aca="1" ref="AN45" ca="1">IF(AM$11="From",SUM(IF(--(_xlfn.UNIQUE(_xlfn._xlws.FILTER(Matches[REG],(Matches[TIMEBIN]=$B45)*(Matches[SITE IN]=AM$10),0))=0),0,1)),IF(AM$11="To",SUM(IF(--(_xlfn.UNIQUE(_xlfn._xlws.FILTER(Matches[REG],(Matches[TIME OUT]&gt;=TIMEVALUE(LEFT($B45,5)))*(Matches[TIME OUT]&lt;TIMEVALUE(LEFT($B45,5))+TIME(0,15,0))*(Matches[SITE OUT]=AM$10),0))=0),0,1)),SUM(IF(--(_xlfn.UNIQUE(_xlfn._xlws.FILTER(Matches[REG],(Matches[TIMEBIN]=$B45),0))=0),0,1))+SUM(IF(--(_xlfn.UNIQUE(_xlfn._xlws.FILTER(Matches[REG],(Matches[TIME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6</v>
      </c>
      <c r="AO45" s="18">
        <f t="shared" ca="1" si="9"/>
        <v>1</v>
      </c>
      <c r="AP45" s="12"/>
      <c r="AQ45" s="8" cm="1">
        <f t="array" aca="1" ref="AQ45" ca="1">IF(AQ$10&lt;&gt;"",IF(AQ$10&lt;&gt;"All Locations",COUNTIFS(All[TIMEBIN],$B45,All[SITE],AQ$10),COUNTA(_xlfn._xlws.FILTER(All[TIMEBIN],All[TIMEBIN]=$B45,0))),"")</f>
        <v>15</v>
      </c>
      <c r="AR45" s="10" cm="1">
        <f t="array" aca="1" ref="AR45" ca="1">IF(AQ$11="From",SUM(IF(--(_xlfn.UNIQUE(_xlfn._xlws.FILTER(Matches[REG],(Matches[TIMEBIN]=$B45)*(Matches[SITE IN]=AQ$10),0))=0),0,1)),IF(AQ$11="To",SUM(IF(--(_xlfn.UNIQUE(_xlfn._xlws.FILTER(Matches[REG],(Matches[TIME OUT]&gt;=TIMEVALUE(LEFT($B45,5)))*(Matches[TIME OUT]&lt;TIMEVALUE(LEFT($B45,5))+TIME(0,15,0))*(Matches[SITE OUT]=AQ$10),0))=0),0,1)),SUM(IF(--(_xlfn.UNIQUE(_xlfn._xlws.FILTER(Matches[REG],(Matches[TIMEBIN]=$B45),0))=0),0,1))+SUM(IF(--(_xlfn.UNIQUE(_xlfn._xlws.FILTER(Matches[REG],(Matches[TIME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14</v>
      </c>
      <c r="AS45" s="18">
        <f t="shared" ca="1" si="10"/>
        <v>0.93333333333333335</v>
      </c>
      <c r="AT45" s="12"/>
      <c r="AU45" s="8" cm="1">
        <f t="array" aca="1" ref="AU45" ca="1">IF(AU$10&lt;&gt;"",IF(AU$10&lt;&gt;"All Locations",COUNTIFS(All[TIMEBIN],$B45,All[SITE],AU$10),COUNTA(_xlfn._xlws.FILTER(All[TIMEBIN],All[TIMEBIN]=$B45,0))),"")</f>
        <v>157</v>
      </c>
      <c r="AV45" s="10" cm="1">
        <f t="array" aca="1" ref="AV45" ca="1">IF(AU$11="From",SUM(IF(--(_xlfn.UNIQUE(_xlfn._xlws.FILTER(Matches[REG],(Matches[TIMEBIN]=$B45)*(Matches[SITE IN]=AU$10),0))=0),0,1)),IF(AU$11="To",SUM(IF(--(_xlfn.UNIQUE(_xlfn._xlws.FILTER(Matches[REG],(Matches[TIME OUT]&gt;=TIMEVALUE(LEFT($B45,5)))*(Matches[TIME OUT]&lt;TIMEVALUE(LEFT($B45,5))+TIME(0,15,0))*(Matches[SITE OUT]=AU$10),0))=0),0,1)),SUM(IF(--(_xlfn.UNIQUE(_xlfn._xlws.FILTER(Matches[REG],(Matches[TIMEBIN]=$B45),0))=0),0,1))+SUM(IF(--(_xlfn.UNIQUE(_xlfn._xlws.FILTER(Matches[REG],(Matches[TIME OUT]&gt;=TIMEVALUE(LEFT($B45,5)))*(Matches[TIME OUT]&lt;TIMEVALUE(LEFT($B45,5))+TIME(0,15,0)),0))=0),0,1))))</f>
        <v>156</v>
      </c>
      <c r="AW45" s="18">
        <f t="shared" ca="1" si="11"/>
        <v>0.99363057324840764</v>
      </c>
    </row>
    <row r="46" spans="2:49">
      <c r="B46" s="7" t="str">
        <v>14:30 - 14:45</v>
      </c>
      <c r="C46" s="8" cm="1">
        <f t="array" aca="1" ref="C46" ca="1">IF(C$10&lt;&gt;"",IF(C$10&lt;&gt;"All Locations",COUNTIFS(All[TIMEBIN],$B46,All[SITE],C$10),COUNTA(_xlfn._xlws.FILTER(All[TIMEBIN],All[TIMEBIN]=$B46,0))),"")</f>
        <v>44</v>
      </c>
      <c r="D46" s="10" cm="1">
        <f t="array" aca="1" ref="D46" ca="1">IF(C$11="From",SUM(IF(--(_xlfn.UNIQUE(_xlfn._xlws.FILTER(Matches[REG],(Matches[TIMEBIN]=$B46)*(Matches[SITE IN]=C$10),0))=0),0,1)),IF(C$11="To",SUM(IF(--(_xlfn.UNIQUE(_xlfn._xlws.FILTER(Matches[REG],(Matches[TIME OUT]&gt;=TIMEVALUE(LEFT($B46,5)))*(Matches[TIME OUT]&lt;TIMEVALUE(LEFT($B46,5))+TIME(0,15,0))*(Matches[SITE OUT]=C$10),0))=0),0,1)),SUM(IF(--(_xlfn.UNIQUE(_xlfn._xlws.FILTER(Matches[REG],(Matches[TIMEBIN]=$B46),0))=0),0,1))+SUM(IF(--(_xlfn.UNIQUE(_xlfn._xlws.FILTER(Matches[REG],(Matches[TIME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44</v>
      </c>
      <c r="E46" s="18">
        <f t="shared" ca="1" si="12"/>
        <v>1</v>
      </c>
      <c r="F46" s="12"/>
      <c r="G46" s="8" cm="1">
        <f t="array" aca="1" ref="G46" ca="1">IF(G$10&lt;&gt;"",IF(G$10&lt;&gt;"All Locations",COUNTIFS(All[TIMEBIN],$B46,All[SITE],G$10),COUNTA(_xlfn._xlws.FILTER(All[TIMEBIN],All[TIMEBIN]=$B46,0))),"")</f>
        <v>1</v>
      </c>
      <c r="H46" s="10" cm="1">
        <f t="array" aca="1" ref="H46" ca="1">IF(G$11="From",SUM(IF(--(_xlfn.UNIQUE(_xlfn._xlws.FILTER(Matches[REG],(Matches[TIMEBIN]=$B46)*(Matches[SITE IN]=G$10),0))=0),0,1)),IF(G$11="To",SUM(IF(--(_xlfn.UNIQUE(_xlfn._xlws.FILTER(Matches[REG],(Matches[TIME OUT]&gt;=TIMEVALUE(LEFT($B46,5)))*(Matches[TIME OUT]&lt;TIMEVALUE(LEFT($B46,5))+TIME(0,15,0))*(Matches[SITE OUT]=G$10),0))=0),0,1)),SUM(IF(--(_xlfn.UNIQUE(_xlfn._xlws.FILTER(Matches[REG],(Matches[TIMEBIN]=$B46),0))=0),0,1))+SUM(IF(--(_xlfn.UNIQUE(_xlfn._xlws.FILTER(Matches[REG],(Matches[TIME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1</v>
      </c>
      <c r="I46" s="18">
        <f t="shared" ca="1" si="1"/>
        <v>1</v>
      </c>
      <c r="J46" s="12"/>
      <c r="K46" s="8" cm="1">
        <f t="array" aca="1" ref="K46" ca="1">IF(K$10&lt;&gt;"",IF(K$10&lt;&gt;"All Locations",COUNTIFS(All[TIMEBIN],$B46,All[SITE],K$10),COUNTA(_xlfn._xlws.FILTER(All[TIMEBIN],All[TIMEBIN]=$B46,0))),"")</f>
        <v>7</v>
      </c>
      <c r="L46" s="10" cm="1">
        <f t="array" aca="1" ref="L46" ca="1">IF(K$11="From",SUM(IF(--(_xlfn.UNIQUE(_xlfn._xlws.FILTER(Matches[REG],(Matches[TIMEBIN]=$B46)*(Matches[SITE IN]=K$10),0))=0),0,1)),IF(K$11="To",SUM(IF(--(_xlfn.UNIQUE(_xlfn._xlws.FILTER(Matches[REG],(Matches[TIME OUT]&gt;=TIMEVALUE(LEFT($B46,5)))*(Matches[TIME OUT]&lt;TIMEVALUE(LEFT($B46,5))+TIME(0,15,0))*(Matches[SITE OUT]=K$10),0))=0),0,1)),SUM(IF(--(_xlfn.UNIQUE(_xlfn._xlws.FILTER(Matches[REG],(Matches[TIMEBIN]=$B46),0))=0),0,1))+SUM(IF(--(_xlfn.UNIQUE(_xlfn._xlws.FILTER(Matches[REG],(Matches[TIME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7</v>
      </c>
      <c r="M46" s="18">
        <f t="shared" ca="1" si="2"/>
        <v>1</v>
      </c>
      <c r="N46" s="12"/>
      <c r="O46" s="8" cm="1">
        <f t="array" aca="1" ref="O46" ca="1">IF(O$10&lt;&gt;"",IF(O$10&lt;&gt;"All Locations",COUNTIFS(All[TIMEBIN],$B46,All[SITE],O$10),COUNTA(_xlfn._xlws.FILTER(All[TIMEBIN],All[TIMEBIN]=$B46,0))),"")</f>
        <v>12</v>
      </c>
      <c r="P46" s="10" cm="1">
        <f t="array" aca="1" ref="P46" ca="1">IF(O$11="From",SUM(IF(--(_xlfn.UNIQUE(_xlfn._xlws.FILTER(Matches[REG],(Matches[TIMEBIN]=$B46)*(Matches[SITE IN]=O$10),0))=0),0,1)),IF(O$11="To",SUM(IF(--(_xlfn.UNIQUE(_xlfn._xlws.FILTER(Matches[REG],(Matches[TIME OUT]&gt;=TIMEVALUE(LEFT($B46,5)))*(Matches[TIME OUT]&lt;TIMEVALUE(LEFT($B46,5))+TIME(0,15,0))*(Matches[SITE OUT]=O$10),0))=0),0,1)),SUM(IF(--(_xlfn.UNIQUE(_xlfn._xlws.FILTER(Matches[REG],(Matches[TIMEBIN]=$B46),0))=0),0,1))+SUM(IF(--(_xlfn.UNIQUE(_xlfn._xlws.FILTER(Matches[REG],(Matches[TIME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12</v>
      </c>
      <c r="Q46" s="18">
        <f t="shared" ca="1" si="3"/>
        <v>1</v>
      </c>
      <c r="R46" s="12"/>
      <c r="S46" s="8" cm="1">
        <f t="array" aca="1" ref="S46" ca="1">IF(S$10&lt;&gt;"",IF(S$10&lt;&gt;"All Locations",COUNTIFS(All[TIMEBIN],$B46,All[SITE],S$10),COUNTA(_xlfn._xlws.FILTER(All[TIMEBIN],All[TIMEBIN]=$B46,0))),"")</f>
        <v>19</v>
      </c>
      <c r="T46" s="10" cm="1">
        <f t="array" aca="1" ref="T46" ca="1">IF(S$11="From",SUM(IF(--(_xlfn.UNIQUE(_xlfn._xlws.FILTER(Matches[REG],(Matches[TIMEBIN]=$B46)*(Matches[SITE IN]=S$10),0))=0),0,1)),IF(S$11="To",SUM(IF(--(_xlfn.UNIQUE(_xlfn._xlws.FILTER(Matches[REG],(Matches[TIME OUT]&gt;=TIMEVALUE(LEFT($B46,5)))*(Matches[TIME OUT]&lt;TIMEVALUE(LEFT($B46,5))+TIME(0,15,0))*(Matches[SITE OUT]=S$10),0))=0),0,1)),SUM(IF(--(_xlfn.UNIQUE(_xlfn._xlws.FILTER(Matches[REG],(Matches[TIMEBIN]=$B46),0))=0),0,1))+SUM(IF(--(_xlfn.UNIQUE(_xlfn._xlws.FILTER(Matches[REG],(Matches[TIME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19</v>
      </c>
      <c r="U46" s="18">
        <f t="shared" ca="1" si="4"/>
        <v>1</v>
      </c>
      <c r="V46" s="12"/>
      <c r="W46" s="8" cm="1">
        <f t="array" aca="1" ref="W46" ca="1">IF(W$10&lt;&gt;"",IF(W$10&lt;&gt;"All Locations",COUNTIFS(All[TIMEBIN],$B46,All[SITE],W$10),COUNTA(_xlfn._xlws.FILTER(All[TIMEBIN],All[TIMEBIN]=$B46,0))),"")</f>
        <v>26</v>
      </c>
      <c r="X46" s="10" cm="1">
        <f t="array" aca="1" ref="X46" ca="1">IF(W$11="From",SUM(IF(--(_xlfn.UNIQUE(_xlfn._xlws.FILTER(Matches[REG],(Matches[TIMEBIN]=$B46)*(Matches[SITE IN]=W$10),0))=0),0,1)),IF(W$11="To",SUM(IF(--(_xlfn.UNIQUE(_xlfn._xlws.FILTER(Matches[REG],(Matches[TIME OUT]&gt;=TIMEVALUE(LEFT($B46,5)))*(Matches[TIME OUT]&lt;TIMEVALUE(LEFT($B46,5))+TIME(0,15,0))*(Matches[SITE OUT]=W$10),0))=0),0,1)),SUM(IF(--(_xlfn.UNIQUE(_xlfn._xlws.FILTER(Matches[REG],(Matches[TIMEBIN]=$B46),0))=0),0,1))+SUM(IF(--(_xlfn.UNIQUE(_xlfn._xlws.FILTER(Matches[REG],(Matches[TIME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26</v>
      </c>
      <c r="Y46" s="18">
        <f t="shared" ca="1" si="5"/>
        <v>1</v>
      </c>
      <c r="Z46" s="12"/>
      <c r="AA46" s="8" cm="1">
        <f t="array" aca="1" ref="AA46" ca="1">IF(AA$10&lt;&gt;"",IF(AA$10&lt;&gt;"All Locations",COUNTIFS(All[TIMEBIN],$B46,All[SITE],AA$10),COUNTA(_xlfn._xlws.FILTER(All[TIMEBIN],All[TIMEBIN]=$B46,0))),"")</f>
        <v>22</v>
      </c>
      <c r="AB46" s="10" cm="1">
        <f t="array" aca="1" ref="AB46" ca="1">IF(AA$11="From",SUM(IF(--(_xlfn.UNIQUE(_xlfn._xlws.FILTER(Matches[REG],(Matches[TIMEBIN]=$B46)*(Matches[SITE IN]=AA$10),0))=0),0,1)),IF(AA$11="To",SUM(IF(--(_xlfn.UNIQUE(_xlfn._xlws.FILTER(Matches[REG],(Matches[TIME OUT]&gt;=TIMEVALUE(LEFT($B46,5)))*(Matches[TIME OUT]&lt;TIMEVALUE(LEFT($B46,5))+TIME(0,15,0))*(Matches[SITE OUT]=AA$10),0))=0),0,1)),SUM(IF(--(_xlfn.UNIQUE(_xlfn._xlws.FILTER(Matches[REG],(Matches[TIMEBIN]=$B46),0))=0),0,1))+SUM(IF(--(_xlfn.UNIQUE(_xlfn._xlws.FILTER(Matches[REG],(Matches[TIME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22</v>
      </c>
      <c r="AC46" s="18">
        <f t="shared" ca="1" si="6"/>
        <v>1</v>
      </c>
      <c r="AD46" s="12"/>
      <c r="AE46" s="8" cm="1">
        <f t="array" aca="1" ref="AE46" ca="1">IF(AE$10&lt;&gt;"",IF(AE$10&lt;&gt;"All Locations",COUNTIFS(All[TIMEBIN],$B46,All[SITE],AE$10),COUNTA(_xlfn._xlws.FILTER(All[TIMEBIN],All[TIMEBIN]=$B46,0))),"")</f>
        <v>0</v>
      </c>
      <c r="AF46" s="10" cm="1">
        <f t="array" aca="1" ref="AF46" ca="1">IF(AE$11="From",SUM(IF(--(_xlfn.UNIQUE(_xlfn._xlws.FILTER(Matches[REG],(Matches[TIMEBIN]=$B46)*(Matches[SITE IN]=AE$10),0))=0),0,1)),IF(AE$11="To",SUM(IF(--(_xlfn.UNIQUE(_xlfn._xlws.FILTER(Matches[REG],(Matches[TIME OUT]&gt;=TIMEVALUE(LEFT($B46,5)))*(Matches[TIME OUT]&lt;TIMEVALUE(LEFT($B46,5))+TIME(0,15,0))*(Matches[SITE OUT]=AE$10),0))=0),0,1)),SUM(IF(--(_xlfn.UNIQUE(_xlfn._xlws.FILTER(Matches[REG],(Matches[TIMEBIN]=$B46),0))=0),0,1))+SUM(IF(--(_xlfn.UNIQUE(_xlfn._xlws.FILTER(Matches[REG],(Matches[TIME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0</v>
      </c>
      <c r="AG46" s="18" t="str">
        <f t="shared" ca="1" si="7"/>
        <v>-</v>
      </c>
      <c r="AH46" s="12"/>
      <c r="AI46" s="8" cm="1">
        <f t="array" aca="1" ref="AI46" ca="1">IF(AI$10&lt;&gt;"",IF(AI$10&lt;&gt;"All Locations",COUNTIFS(All[TIMEBIN],$B46,All[SITE],AI$10),COUNTA(_xlfn._xlws.FILTER(All[TIMEBIN],All[TIMEBIN]=$B46,0))),"")</f>
        <v>3</v>
      </c>
      <c r="AJ46" s="10" cm="1">
        <f t="array" aca="1" ref="AJ46" ca="1">IF(AI$11="From",SUM(IF(--(_xlfn.UNIQUE(_xlfn._xlws.FILTER(Matches[REG],(Matches[TIMEBIN]=$B46)*(Matches[SITE IN]=AI$10),0))=0),0,1)),IF(AI$11="To",SUM(IF(--(_xlfn.UNIQUE(_xlfn._xlws.FILTER(Matches[REG],(Matches[TIME OUT]&gt;=TIMEVALUE(LEFT($B46,5)))*(Matches[TIME OUT]&lt;TIMEVALUE(LEFT($B46,5))+TIME(0,15,0))*(Matches[SITE OUT]=AI$10),0))=0),0,1)),SUM(IF(--(_xlfn.UNIQUE(_xlfn._xlws.FILTER(Matches[REG],(Matches[TIMEBIN]=$B46),0))=0),0,1))+SUM(IF(--(_xlfn.UNIQUE(_xlfn._xlws.FILTER(Matches[REG],(Matches[TIME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3</v>
      </c>
      <c r="AK46" s="18">
        <f t="shared" ca="1" si="8"/>
        <v>1</v>
      </c>
      <c r="AL46" s="12"/>
      <c r="AM46" s="8" cm="1">
        <f t="array" aca="1" ref="AM46" ca="1">IF(AM$10&lt;&gt;"",IF(AM$10&lt;&gt;"All Locations",COUNTIFS(All[TIMEBIN],$B46,All[SITE],AM$10),COUNTA(_xlfn._xlws.FILTER(All[TIMEBIN],All[TIMEBIN]=$B46,0))),"")</f>
        <v>5</v>
      </c>
      <c r="AN46" s="10" cm="1">
        <f t="array" aca="1" ref="AN46" ca="1">IF(AM$11="From",SUM(IF(--(_xlfn.UNIQUE(_xlfn._xlws.FILTER(Matches[REG],(Matches[TIMEBIN]=$B46)*(Matches[SITE IN]=AM$10),0))=0),0,1)),IF(AM$11="To",SUM(IF(--(_xlfn.UNIQUE(_xlfn._xlws.FILTER(Matches[REG],(Matches[TIME OUT]&gt;=TIMEVALUE(LEFT($B46,5)))*(Matches[TIME OUT]&lt;TIMEVALUE(LEFT($B46,5))+TIME(0,15,0))*(Matches[SITE OUT]=AM$10),0))=0),0,1)),SUM(IF(--(_xlfn.UNIQUE(_xlfn._xlws.FILTER(Matches[REG],(Matches[TIMEBIN]=$B46),0))=0),0,1))+SUM(IF(--(_xlfn.UNIQUE(_xlfn._xlws.FILTER(Matches[REG],(Matches[TIME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5</v>
      </c>
      <c r="AO46" s="18">
        <f t="shared" ca="1" si="9"/>
        <v>1</v>
      </c>
      <c r="AP46" s="12"/>
      <c r="AQ46" s="8" cm="1">
        <f t="array" aca="1" ref="AQ46" ca="1">IF(AQ$10&lt;&gt;"",IF(AQ$10&lt;&gt;"All Locations",COUNTIFS(All[TIMEBIN],$B46,All[SITE],AQ$10),COUNTA(_xlfn._xlws.FILTER(All[TIMEBIN],All[TIMEBIN]=$B46,0))),"")</f>
        <v>11</v>
      </c>
      <c r="AR46" s="10" cm="1">
        <f t="array" aca="1" ref="AR46" ca="1">IF(AQ$11="From",SUM(IF(--(_xlfn.UNIQUE(_xlfn._xlws.FILTER(Matches[REG],(Matches[TIMEBIN]=$B46)*(Matches[SITE IN]=AQ$10),0))=0),0,1)),IF(AQ$11="To",SUM(IF(--(_xlfn.UNIQUE(_xlfn._xlws.FILTER(Matches[REG],(Matches[TIME OUT]&gt;=TIMEVALUE(LEFT($B46,5)))*(Matches[TIME OUT]&lt;TIMEVALUE(LEFT($B46,5))+TIME(0,15,0))*(Matches[SITE OUT]=AQ$10),0))=0),0,1)),SUM(IF(--(_xlfn.UNIQUE(_xlfn._xlws.FILTER(Matches[REG],(Matches[TIMEBIN]=$B46),0))=0),0,1))+SUM(IF(--(_xlfn.UNIQUE(_xlfn._xlws.FILTER(Matches[REG],(Matches[TIME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11</v>
      </c>
      <c r="AS46" s="18">
        <f t="shared" ca="1" si="10"/>
        <v>1</v>
      </c>
      <c r="AT46" s="12"/>
      <c r="AU46" s="8" cm="1">
        <f t="array" aca="1" ref="AU46" ca="1">IF(AU$10&lt;&gt;"",IF(AU$10&lt;&gt;"All Locations",COUNTIFS(All[TIMEBIN],$B46,All[SITE],AU$10),COUNTA(_xlfn._xlws.FILTER(All[TIMEBIN],All[TIMEBIN]=$B46,0))),"")</f>
        <v>150</v>
      </c>
      <c r="AV46" s="10" cm="1">
        <f t="array" aca="1" ref="AV46" ca="1">IF(AU$11="From",SUM(IF(--(_xlfn.UNIQUE(_xlfn._xlws.FILTER(Matches[REG],(Matches[TIMEBIN]=$B46)*(Matches[SITE IN]=AU$10),0))=0),0,1)),IF(AU$11="To",SUM(IF(--(_xlfn.UNIQUE(_xlfn._xlws.FILTER(Matches[REG],(Matches[TIME OUT]&gt;=TIMEVALUE(LEFT($B46,5)))*(Matches[TIME OUT]&lt;TIMEVALUE(LEFT($B46,5))+TIME(0,15,0))*(Matches[SITE OUT]=AU$10),0))=0),0,1)),SUM(IF(--(_xlfn.UNIQUE(_xlfn._xlws.FILTER(Matches[REG],(Matches[TIMEBIN]=$B46),0))=0),0,1))+SUM(IF(--(_xlfn.UNIQUE(_xlfn._xlws.FILTER(Matches[REG],(Matches[TIME OUT]&gt;=TIMEVALUE(LEFT($B46,5)))*(Matches[TIME OUT]&lt;TIMEVALUE(LEFT($B46,5))+TIME(0,15,0)),0))=0),0,1))))</f>
        <v>150</v>
      </c>
      <c r="AW46" s="18">
        <f t="shared" ca="1" si="11"/>
        <v>1</v>
      </c>
    </row>
    <row r="47" spans="2:49">
      <c r="B47" s="7" t="str">
        <v>14:45 - 15:00</v>
      </c>
      <c r="C47" s="8" cm="1">
        <f t="array" aca="1" ref="C47" ca="1">IF(C$10&lt;&gt;"",IF(C$10&lt;&gt;"All Locations",COUNTIFS(All[TIMEBIN],$B47,All[SITE],C$10),COUNTA(_xlfn._xlws.FILTER(All[TIMEBIN],All[TIMEBIN]=$B47,0))),"")</f>
        <v>48</v>
      </c>
      <c r="D47" s="10" cm="1">
        <f t="array" aca="1" ref="D47" ca="1">IF(C$11="From",SUM(IF(--(_xlfn.UNIQUE(_xlfn._xlws.FILTER(Matches[REG],(Matches[TIMEBIN]=$B47)*(Matches[SITE IN]=C$10),0))=0),0,1)),IF(C$11="To",SUM(IF(--(_xlfn.UNIQUE(_xlfn._xlws.FILTER(Matches[REG],(Matches[TIME OUT]&gt;=TIMEVALUE(LEFT($B47,5)))*(Matches[TIME OUT]&lt;TIMEVALUE(LEFT($B47,5))+TIME(0,15,0))*(Matches[SITE OUT]=C$10),0))=0),0,1)),SUM(IF(--(_xlfn.UNIQUE(_xlfn._xlws.FILTER(Matches[REG],(Matches[TIMEBIN]=$B47),0))=0),0,1))+SUM(IF(--(_xlfn.UNIQUE(_xlfn._xlws.FILTER(Matches[REG],(Matches[TIME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47</v>
      </c>
      <c r="E47" s="18">
        <f t="shared" ca="1" si="12"/>
        <v>0.97916666666666663</v>
      </c>
      <c r="F47" s="12"/>
      <c r="G47" s="8" cm="1">
        <f t="array" aca="1" ref="G47" ca="1">IF(G$10&lt;&gt;"",IF(G$10&lt;&gt;"All Locations",COUNTIFS(All[TIMEBIN],$B47,All[SITE],G$10),COUNTA(_xlfn._xlws.FILTER(All[TIMEBIN],All[TIMEBIN]=$B47,0))),"")</f>
        <v>0</v>
      </c>
      <c r="H47" s="10" cm="1">
        <f t="array" aca="1" ref="H47" ca="1">IF(G$11="From",SUM(IF(--(_xlfn.UNIQUE(_xlfn._xlws.FILTER(Matches[REG],(Matches[TIMEBIN]=$B47)*(Matches[SITE IN]=G$10),0))=0),0,1)),IF(G$11="To",SUM(IF(--(_xlfn.UNIQUE(_xlfn._xlws.FILTER(Matches[REG],(Matches[TIME OUT]&gt;=TIMEVALUE(LEFT($B47,5)))*(Matches[TIME OUT]&lt;TIMEVALUE(LEFT($B47,5))+TIME(0,15,0))*(Matches[SITE OUT]=G$10),0))=0),0,1)),SUM(IF(--(_xlfn.UNIQUE(_xlfn._xlws.FILTER(Matches[REG],(Matches[TIMEBIN]=$B47),0))=0),0,1))+SUM(IF(--(_xlfn.UNIQUE(_xlfn._xlws.FILTER(Matches[REG],(Matches[TIME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0</v>
      </c>
      <c r="I47" s="18" t="str">
        <f t="shared" ca="1" si="1"/>
        <v>-</v>
      </c>
      <c r="J47" s="12"/>
      <c r="K47" s="8" cm="1">
        <f t="array" aca="1" ref="K47" ca="1">IF(K$10&lt;&gt;"",IF(K$10&lt;&gt;"All Locations",COUNTIFS(All[TIMEBIN],$B47,All[SITE],K$10),COUNTA(_xlfn._xlws.FILTER(All[TIMEBIN],All[TIMEBIN]=$B47,0))),"")</f>
        <v>6</v>
      </c>
      <c r="L47" s="10" cm="1">
        <f t="array" aca="1" ref="L47" ca="1">IF(K$11="From",SUM(IF(--(_xlfn.UNIQUE(_xlfn._xlws.FILTER(Matches[REG],(Matches[TIMEBIN]=$B47)*(Matches[SITE IN]=K$10),0))=0),0,1)),IF(K$11="To",SUM(IF(--(_xlfn.UNIQUE(_xlfn._xlws.FILTER(Matches[REG],(Matches[TIME OUT]&gt;=TIMEVALUE(LEFT($B47,5)))*(Matches[TIME OUT]&lt;TIMEVALUE(LEFT($B47,5))+TIME(0,15,0))*(Matches[SITE OUT]=K$10),0))=0),0,1)),SUM(IF(--(_xlfn.UNIQUE(_xlfn._xlws.FILTER(Matches[REG],(Matches[TIMEBIN]=$B47),0))=0),0,1))+SUM(IF(--(_xlfn.UNIQUE(_xlfn._xlws.FILTER(Matches[REG],(Matches[TIME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6</v>
      </c>
      <c r="M47" s="18">
        <f t="shared" ca="1" si="2"/>
        <v>1</v>
      </c>
      <c r="N47" s="12"/>
      <c r="O47" s="8" cm="1">
        <f t="array" aca="1" ref="O47" ca="1">IF(O$10&lt;&gt;"",IF(O$10&lt;&gt;"All Locations",COUNTIFS(All[TIMEBIN],$B47,All[SITE],O$10),COUNTA(_xlfn._xlws.FILTER(All[TIMEBIN],All[TIMEBIN]=$B47,0))),"")</f>
        <v>17</v>
      </c>
      <c r="P47" s="10" cm="1">
        <f t="array" aca="1" ref="P47" ca="1">IF(O$11="From",SUM(IF(--(_xlfn.UNIQUE(_xlfn._xlws.FILTER(Matches[REG],(Matches[TIMEBIN]=$B47)*(Matches[SITE IN]=O$10),0))=0),0,1)),IF(O$11="To",SUM(IF(--(_xlfn.UNIQUE(_xlfn._xlws.FILTER(Matches[REG],(Matches[TIME OUT]&gt;=TIMEVALUE(LEFT($B47,5)))*(Matches[TIME OUT]&lt;TIMEVALUE(LEFT($B47,5))+TIME(0,15,0))*(Matches[SITE OUT]=O$10),0))=0),0,1)),SUM(IF(--(_xlfn.UNIQUE(_xlfn._xlws.FILTER(Matches[REG],(Matches[TIMEBIN]=$B47),0))=0),0,1))+SUM(IF(--(_xlfn.UNIQUE(_xlfn._xlws.FILTER(Matches[REG],(Matches[TIME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17</v>
      </c>
      <c r="Q47" s="18">
        <f t="shared" ca="1" si="3"/>
        <v>1</v>
      </c>
      <c r="R47" s="12"/>
      <c r="S47" s="8" cm="1">
        <f t="array" aca="1" ref="S47" ca="1">IF(S$10&lt;&gt;"",IF(S$10&lt;&gt;"All Locations",COUNTIFS(All[TIMEBIN],$B47,All[SITE],S$10),COUNTA(_xlfn._xlws.FILTER(All[TIMEBIN],All[TIMEBIN]=$B47,0))),"")</f>
        <v>14</v>
      </c>
      <c r="T47" s="10" cm="1">
        <f t="array" aca="1" ref="T47" ca="1">IF(S$11="From",SUM(IF(--(_xlfn.UNIQUE(_xlfn._xlws.FILTER(Matches[REG],(Matches[TIMEBIN]=$B47)*(Matches[SITE IN]=S$10),0))=0),0,1)),IF(S$11="To",SUM(IF(--(_xlfn.UNIQUE(_xlfn._xlws.FILTER(Matches[REG],(Matches[TIME OUT]&gt;=TIMEVALUE(LEFT($B47,5)))*(Matches[TIME OUT]&lt;TIMEVALUE(LEFT($B47,5))+TIME(0,15,0))*(Matches[SITE OUT]=S$10),0))=0),0,1)),SUM(IF(--(_xlfn.UNIQUE(_xlfn._xlws.FILTER(Matches[REG],(Matches[TIMEBIN]=$B47),0))=0),0,1))+SUM(IF(--(_xlfn.UNIQUE(_xlfn._xlws.FILTER(Matches[REG],(Matches[TIME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14</v>
      </c>
      <c r="U47" s="18">
        <f t="shared" ca="1" si="4"/>
        <v>1</v>
      </c>
      <c r="V47" s="12"/>
      <c r="W47" s="8" cm="1">
        <f t="array" aca="1" ref="W47" ca="1">IF(W$10&lt;&gt;"",IF(W$10&lt;&gt;"All Locations",COUNTIFS(All[TIMEBIN],$B47,All[SITE],W$10),COUNTA(_xlfn._xlws.FILTER(All[TIMEBIN],All[TIMEBIN]=$B47,0))),"")</f>
        <v>21</v>
      </c>
      <c r="X47" s="10" cm="1">
        <f t="array" aca="1" ref="X47" ca="1">IF(W$11="From",SUM(IF(--(_xlfn.UNIQUE(_xlfn._xlws.FILTER(Matches[REG],(Matches[TIMEBIN]=$B47)*(Matches[SITE IN]=W$10),0))=0),0,1)),IF(W$11="To",SUM(IF(--(_xlfn.UNIQUE(_xlfn._xlws.FILTER(Matches[REG],(Matches[TIME OUT]&gt;=TIMEVALUE(LEFT($B47,5)))*(Matches[TIME OUT]&lt;TIMEVALUE(LEFT($B47,5))+TIME(0,15,0))*(Matches[SITE OUT]=W$10),0))=0),0,1)),SUM(IF(--(_xlfn.UNIQUE(_xlfn._xlws.FILTER(Matches[REG],(Matches[TIMEBIN]=$B47),0))=0),0,1))+SUM(IF(--(_xlfn.UNIQUE(_xlfn._xlws.FILTER(Matches[REG],(Matches[TIME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21</v>
      </c>
      <c r="Y47" s="18">
        <f t="shared" ca="1" si="5"/>
        <v>1</v>
      </c>
      <c r="Z47" s="12"/>
      <c r="AA47" s="8" cm="1">
        <f t="array" aca="1" ref="AA47" ca="1">IF(AA$10&lt;&gt;"",IF(AA$10&lt;&gt;"All Locations",COUNTIFS(All[TIMEBIN],$B47,All[SITE],AA$10),COUNTA(_xlfn._xlws.FILTER(All[TIMEBIN],All[TIMEBIN]=$B47,0))),"")</f>
        <v>25</v>
      </c>
      <c r="AB47" s="10" cm="1">
        <f t="array" aca="1" ref="AB47" ca="1">IF(AA$11="From",SUM(IF(--(_xlfn.UNIQUE(_xlfn._xlws.FILTER(Matches[REG],(Matches[TIMEBIN]=$B47)*(Matches[SITE IN]=AA$10),0))=0),0,1)),IF(AA$11="To",SUM(IF(--(_xlfn.UNIQUE(_xlfn._xlws.FILTER(Matches[REG],(Matches[TIME OUT]&gt;=TIMEVALUE(LEFT($B47,5)))*(Matches[TIME OUT]&lt;TIMEVALUE(LEFT($B47,5))+TIME(0,15,0))*(Matches[SITE OUT]=AA$10),0))=0),0,1)),SUM(IF(--(_xlfn.UNIQUE(_xlfn._xlws.FILTER(Matches[REG],(Matches[TIMEBIN]=$B47),0))=0),0,1))+SUM(IF(--(_xlfn.UNIQUE(_xlfn._xlws.FILTER(Matches[REG],(Matches[TIME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25</v>
      </c>
      <c r="AC47" s="18">
        <f t="shared" ca="1" si="6"/>
        <v>1</v>
      </c>
      <c r="AD47" s="12"/>
      <c r="AE47" s="8" cm="1">
        <f t="array" aca="1" ref="AE47" ca="1">IF(AE$10&lt;&gt;"",IF(AE$10&lt;&gt;"All Locations",COUNTIFS(All[TIMEBIN],$B47,All[SITE],AE$10),COUNTA(_xlfn._xlws.FILTER(All[TIMEBIN],All[TIMEBIN]=$B47,0))),"")</f>
        <v>0</v>
      </c>
      <c r="AF47" s="10" cm="1">
        <f t="array" aca="1" ref="AF47" ca="1">IF(AE$11="From",SUM(IF(--(_xlfn.UNIQUE(_xlfn._xlws.FILTER(Matches[REG],(Matches[TIMEBIN]=$B47)*(Matches[SITE IN]=AE$10),0))=0),0,1)),IF(AE$11="To",SUM(IF(--(_xlfn.UNIQUE(_xlfn._xlws.FILTER(Matches[REG],(Matches[TIME OUT]&gt;=TIMEVALUE(LEFT($B47,5)))*(Matches[TIME OUT]&lt;TIMEVALUE(LEFT($B47,5))+TIME(0,15,0))*(Matches[SITE OUT]=AE$10),0))=0),0,1)),SUM(IF(--(_xlfn.UNIQUE(_xlfn._xlws.FILTER(Matches[REG],(Matches[TIMEBIN]=$B47),0))=0),0,1))+SUM(IF(--(_xlfn.UNIQUE(_xlfn._xlws.FILTER(Matches[REG],(Matches[TIME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0</v>
      </c>
      <c r="AG47" s="18" t="str">
        <f t="shared" ca="1" si="7"/>
        <v>-</v>
      </c>
      <c r="AH47" s="12"/>
      <c r="AI47" s="8" cm="1">
        <f t="array" aca="1" ref="AI47" ca="1">IF(AI$10&lt;&gt;"",IF(AI$10&lt;&gt;"All Locations",COUNTIFS(All[TIMEBIN],$B47,All[SITE],AI$10),COUNTA(_xlfn._xlws.FILTER(All[TIMEBIN],All[TIMEBIN]=$B47,0))),"")</f>
        <v>4</v>
      </c>
      <c r="AJ47" s="10" cm="1">
        <f t="array" aca="1" ref="AJ47" ca="1">IF(AI$11="From",SUM(IF(--(_xlfn.UNIQUE(_xlfn._xlws.FILTER(Matches[REG],(Matches[TIMEBIN]=$B47)*(Matches[SITE IN]=AI$10),0))=0),0,1)),IF(AI$11="To",SUM(IF(--(_xlfn.UNIQUE(_xlfn._xlws.FILTER(Matches[REG],(Matches[TIME OUT]&gt;=TIMEVALUE(LEFT($B47,5)))*(Matches[TIME OUT]&lt;TIMEVALUE(LEFT($B47,5))+TIME(0,15,0))*(Matches[SITE OUT]=AI$10),0))=0),0,1)),SUM(IF(--(_xlfn.UNIQUE(_xlfn._xlws.FILTER(Matches[REG],(Matches[TIMEBIN]=$B47),0))=0),0,1))+SUM(IF(--(_xlfn.UNIQUE(_xlfn._xlws.FILTER(Matches[REG],(Matches[TIME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4</v>
      </c>
      <c r="AK47" s="18">
        <f t="shared" ca="1" si="8"/>
        <v>1</v>
      </c>
      <c r="AL47" s="12"/>
      <c r="AM47" s="8" cm="1">
        <f t="array" aca="1" ref="AM47" ca="1">IF(AM$10&lt;&gt;"",IF(AM$10&lt;&gt;"All Locations",COUNTIFS(All[TIMEBIN],$B47,All[SITE],AM$10),COUNTA(_xlfn._xlws.FILTER(All[TIMEBIN],All[TIMEBIN]=$B47,0))),"")</f>
        <v>10</v>
      </c>
      <c r="AN47" s="10" cm="1">
        <f t="array" aca="1" ref="AN47" ca="1">IF(AM$11="From",SUM(IF(--(_xlfn.UNIQUE(_xlfn._xlws.FILTER(Matches[REG],(Matches[TIMEBIN]=$B47)*(Matches[SITE IN]=AM$10),0))=0),0,1)),IF(AM$11="To",SUM(IF(--(_xlfn.UNIQUE(_xlfn._xlws.FILTER(Matches[REG],(Matches[TIME OUT]&gt;=TIMEVALUE(LEFT($B47,5)))*(Matches[TIME OUT]&lt;TIMEVALUE(LEFT($B47,5))+TIME(0,15,0))*(Matches[SITE OUT]=AM$10),0))=0),0,1)),SUM(IF(--(_xlfn.UNIQUE(_xlfn._xlws.FILTER(Matches[REG],(Matches[TIMEBIN]=$B47),0))=0),0,1))+SUM(IF(--(_xlfn.UNIQUE(_xlfn._xlws.FILTER(Matches[REG],(Matches[TIME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10</v>
      </c>
      <c r="AO47" s="18">
        <f t="shared" ca="1" si="9"/>
        <v>1</v>
      </c>
      <c r="AP47" s="12"/>
      <c r="AQ47" s="8" cm="1">
        <f t="array" aca="1" ref="AQ47" ca="1">IF(AQ$10&lt;&gt;"",IF(AQ$10&lt;&gt;"All Locations",COUNTIFS(All[TIMEBIN],$B47,All[SITE],AQ$10),COUNTA(_xlfn._xlws.FILTER(All[TIMEBIN],All[TIMEBIN]=$B47,0))),"")</f>
        <v>13</v>
      </c>
      <c r="AR47" s="10" cm="1">
        <f t="array" aca="1" ref="AR47" ca="1">IF(AQ$11="From",SUM(IF(--(_xlfn.UNIQUE(_xlfn._xlws.FILTER(Matches[REG],(Matches[TIMEBIN]=$B47)*(Matches[SITE IN]=AQ$10),0))=0),0,1)),IF(AQ$11="To",SUM(IF(--(_xlfn.UNIQUE(_xlfn._xlws.FILTER(Matches[REG],(Matches[TIME OUT]&gt;=TIMEVALUE(LEFT($B47,5)))*(Matches[TIME OUT]&lt;TIMEVALUE(LEFT($B47,5))+TIME(0,15,0))*(Matches[SITE OUT]=AQ$10),0))=0),0,1)),SUM(IF(--(_xlfn.UNIQUE(_xlfn._xlws.FILTER(Matches[REG],(Matches[TIMEBIN]=$B47),0))=0),0,1))+SUM(IF(--(_xlfn.UNIQUE(_xlfn._xlws.FILTER(Matches[REG],(Matches[TIME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13</v>
      </c>
      <c r="AS47" s="18">
        <f t="shared" ca="1" si="10"/>
        <v>1</v>
      </c>
      <c r="AT47" s="12"/>
      <c r="AU47" s="8" cm="1">
        <f t="array" aca="1" ref="AU47" ca="1">IF(AU$10&lt;&gt;"",IF(AU$10&lt;&gt;"All Locations",COUNTIFS(All[TIMEBIN],$B47,All[SITE],AU$10),COUNTA(_xlfn._xlws.FILTER(All[TIMEBIN],All[TIMEBIN]=$B47,0))),"")</f>
        <v>158</v>
      </c>
      <c r="AV47" s="10" cm="1">
        <f t="array" aca="1" ref="AV47" ca="1">IF(AU$11="From",SUM(IF(--(_xlfn.UNIQUE(_xlfn._xlws.FILTER(Matches[REG],(Matches[TIMEBIN]=$B47)*(Matches[SITE IN]=AU$10),0))=0),0,1)),IF(AU$11="To",SUM(IF(--(_xlfn.UNIQUE(_xlfn._xlws.FILTER(Matches[REG],(Matches[TIME OUT]&gt;=TIMEVALUE(LEFT($B47,5)))*(Matches[TIME OUT]&lt;TIMEVALUE(LEFT($B47,5))+TIME(0,15,0))*(Matches[SITE OUT]=AU$10),0))=0),0,1)),SUM(IF(--(_xlfn.UNIQUE(_xlfn._xlws.FILTER(Matches[REG],(Matches[TIMEBIN]=$B47),0))=0),0,1))+SUM(IF(--(_xlfn.UNIQUE(_xlfn._xlws.FILTER(Matches[REG],(Matches[TIME OUT]&gt;=TIMEVALUE(LEFT($B47,5)))*(Matches[TIME OUT]&lt;TIMEVALUE(LEFT($B47,5))+TIME(0,15,0)),0))=0),0,1))))</f>
        <v>157</v>
      </c>
      <c r="AW47" s="18">
        <f t="shared" ca="1" si="11"/>
        <v>0.99367088607594933</v>
      </c>
    </row>
    <row r="48" spans="2:49">
      <c r="B48" s="7" t="str">
        <v>15:00 - 15:15</v>
      </c>
      <c r="C48" s="8" cm="1">
        <f t="array" aca="1" ref="C48" ca="1">IF(C$10&lt;&gt;"",IF(C$10&lt;&gt;"All Locations",COUNTIFS(All[TIMEBIN],$B48,All[SITE],C$10),COUNTA(_xlfn._xlws.FILTER(All[TIMEBIN],All[TIMEBIN]=$B48,0))),"")</f>
        <v>46</v>
      </c>
      <c r="D48" s="10" cm="1">
        <f t="array" aca="1" ref="D48" ca="1">IF(C$11="From",SUM(IF(--(_xlfn.UNIQUE(_xlfn._xlws.FILTER(Matches[REG],(Matches[TIMEBIN]=$B48)*(Matches[SITE IN]=C$10),0))=0),0,1)),IF(C$11="To",SUM(IF(--(_xlfn.UNIQUE(_xlfn._xlws.FILTER(Matches[REG],(Matches[TIME OUT]&gt;=TIMEVALUE(LEFT($B48,5)))*(Matches[TIME OUT]&lt;TIMEVALUE(LEFT($B48,5))+TIME(0,15,0))*(Matches[SITE OUT]=C$10),0))=0),0,1)),SUM(IF(--(_xlfn.UNIQUE(_xlfn._xlws.FILTER(Matches[REG],(Matches[TIMEBIN]=$B48),0))=0),0,1))+SUM(IF(--(_xlfn.UNIQUE(_xlfn._xlws.FILTER(Matches[REG],(Matches[TIME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46</v>
      </c>
      <c r="E48" s="18">
        <f t="shared" ca="1" si="0"/>
        <v>1</v>
      </c>
      <c r="F48" s="12"/>
      <c r="G48" s="8" cm="1">
        <f t="array" aca="1" ref="G48" ca="1">IF(G$10&lt;&gt;"",IF(G$10&lt;&gt;"All Locations",COUNTIFS(All[TIMEBIN],$B48,All[SITE],G$10),COUNTA(_xlfn._xlws.FILTER(All[TIMEBIN],All[TIMEBIN]=$B48,0))),"")</f>
        <v>0</v>
      </c>
      <c r="H48" s="10" cm="1">
        <f t="array" aca="1" ref="H48" ca="1">IF(G$11="From",SUM(IF(--(_xlfn.UNIQUE(_xlfn._xlws.FILTER(Matches[REG],(Matches[TIMEBIN]=$B48)*(Matches[SITE IN]=G$10),0))=0),0,1)),IF(G$11="To",SUM(IF(--(_xlfn.UNIQUE(_xlfn._xlws.FILTER(Matches[REG],(Matches[TIME OUT]&gt;=TIMEVALUE(LEFT($B48,5)))*(Matches[TIME OUT]&lt;TIMEVALUE(LEFT($B48,5))+TIME(0,15,0))*(Matches[SITE OUT]=G$10),0))=0),0,1)),SUM(IF(--(_xlfn.UNIQUE(_xlfn._xlws.FILTER(Matches[REG],(Matches[TIMEBIN]=$B48),0))=0),0,1))+SUM(IF(--(_xlfn.UNIQUE(_xlfn._xlws.FILTER(Matches[REG],(Matches[TIME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0</v>
      </c>
      <c r="I48" s="18" t="str">
        <f t="shared" ca="1" si="1"/>
        <v>-</v>
      </c>
      <c r="J48" s="12"/>
      <c r="K48" s="8" cm="1">
        <f t="array" aca="1" ref="K48" ca="1">IF(K$10&lt;&gt;"",IF(K$10&lt;&gt;"All Locations",COUNTIFS(All[TIMEBIN],$B48,All[SITE],K$10),COUNTA(_xlfn._xlws.FILTER(All[TIMEBIN],All[TIMEBIN]=$B48,0))),"")</f>
        <v>4</v>
      </c>
      <c r="L48" s="10" cm="1">
        <f t="array" aca="1" ref="L48" ca="1">IF(K$11="From",SUM(IF(--(_xlfn.UNIQUE(_xlfn._xlws.FILTER(Matches[REG],(Matches[TIMEBIN]=$B48)*(Matches[SITE IN]=K$10),0))=0),0,1)),IF(K$11="To",SUM(IF(--(_xlfn.UNIQUE(_xlfn._xlws.FILTER(Matches[REG],(Matches[TIME OUT]&gt;=TIMEVALUE(LEFT($B48,5)))*(Matches[TIME OUT]&lt;TIMEVALUE(LEFT($B48,5))+TIME(0,15,0))*(Matches[SITE OUT]=K$10),0))=0),0,1)),SUM(IF(--(_xlfn.UNIQUE(_xlfn._xlws.FILTER(Matches[REG],(Matches[TIMEBIN]=$B48),0))=0),0,1))+SUM(IF(--(_xlfn.UNIQUE(_xlfn._xlws.FILTER(Matches[REG],(Matches[TIME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4</v>
      </c>
      <c r="M48" s="18">
        <f t="shared" ca="1" si="2"/>
        <v>1</v>
      </c>
      <c r="N48" s="12"/>
      <c r="O48" s="8" cm="1">
        <f t="array" aca="1" ref="O48" ca="1">IF(O$10&lt;&gt;"",IF(O$10&lt;&gt;"All Locations",COUNTIFS(All[TIMEBIN],$B48,All[SITE],O$10),COUNTA(_xlfn._xlws.FILTER(All[TIMEBIN],All[TIMEBIN]=$B48,0))),"")</f>
        <v>15</v>
      </c>
      <c r="P48" s="10" cm="1">
        <f t="array" aca="1" ref="P48" ca="1">IF(O$11="From",SUM(IF(--(_xlfn.UNIQUE(_xlfn._xlws.FILTER(Matches[REG],(Matches[TIMEBIN]=$B48)*(Matches[SITE IN]=O$10),0))=0),0,1)),IF(O$11="To",SUM(IF(--(_xlfn.UNIQUE(_xlfn._xlws.FILTER(Matches[REG],(Matches[TIME OUT]&gt;=TIMEVALUE(LEFT($B48,5)))*(Matches[TIME OUT]&lt;TIMEVALUE(LEFT($B48,5))+TIME(0,15,0))*(Matches[SITE OUT]=O$10),0))=0),0,1)),SUM(IF(--(_xlfn.UNIQUE(_xlfn._xlws.FILTER(Matches[REG],(Matches[TIMEBIN]=$B48),0))=0),0,1))+SUM(IF(--(_xlfn.UNIQUE(_xlfn._xlws.FILTER(Matches[REG],(Matches[TIME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15</v>
      </c>
      <c r="Q48" s="18">
        <f t="shared" ca="1" si="3"/>
        <v>1</v>
      </c>
      <c r="R48" s="12"/>
      <c r="S48" s="8" cm="1">
        <f t="array" aca="1" ref="S48" ca="1">IF(S$10&lt;&gt;"",IF(S$10&lt;&gt;"All Locations",COUNTIFS(All[TIMEBIN],$B48,All[SITE],S$10),COUNTA(_xlfn._xlws.FILTER(All[TIMEBIN],All[TIMEBIN]=$B48,0))),"")</f>
        <v>14</v>
      </c>
      <c r="T48" s="10" cm="1">
        <f t="array" aca="1" ref="T48" ca="1">IF(S$11="From",SUM(IF(--(_xlfn.UNIQUE(_xlfn._xlws.FILTER(Matches[REG],(Matches[TIMEBIN]=$B48)*(Matches[SITE IN]=S$10),0))=0),0,1)),IF(S$11="To",SUM(IF(--(_xlfn.UNIQUE(_xlfn._xlws.FILTER(Matches[REG],(Matches[TIME OUT]&gt;=TIMEVALUE(LEFT($B48,5)))*(Matches[TIME OUT]&lt;TIMEVALUE(LEFT($B48,5))+TIME(0,15,0))*(Matches[SITE OUT]=S$10),0))=0),0,1)),SUM(IF(--(_xlfn.UNIQUE(_xlfn._xlws.FILTER(Matches[REG],(Matches[TIMEBIN]=$B48),0))=0),0,1))+SUM(IF(--(_xlfn.UNIQUE(_xlfn._xlws.FILTER(Matches[REG],(Matches[TIME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14</v>
      </c>
      <c r="U48" s="18">
        <f t="shared" ca="1" si="4"/>
        <v>1</v>
      </c>
      <c r="V48" s="12"/>
      <c r="W48" s="8" cm="1">
        <f t="array" aca="1" ref="W48" ca="1">IF(W$10&lt;&gt;"",IF(W$10&lt;&gt;"All Locations",COUNTIFS(All[TIMEBIN],$B48,All[SITE],W$10),COUNTA(_xlfn._xlws.FILTER(All[TIMEBIN],All[TIMEBIN]=$B48,0))),"")</f>
        <v>25</v>
      </c>
      <c r="X48" s="10" cm="1">
        <f t="array" aca="1" ref="X48" ca="1">IF(W$11="From",SUM(IF(--(_xlfn.UNIQUE(_xlfn._xlws.FILTER(Matches[REG],(Matches[TIMEBIN]=$B48)*(Matches[SITE IN]=W$10),0))=0),0,1)),IF(W$11="To",SUM(IF(--(_xlfn.UNIQUE(_xlfn._xlws.FILTER(Matches[REG],(Matches[TIME OUT]&gt;=TIMEVALUE(LEFT($B48,5)))*(Matches[TIME OUT]&lt;TIMEVALUE(LEFT($B48,5))+TIME(0,15,0))*(Matches[SITE OUT]=W$10),0))=0),0,1)),SUM(IF(--(_xlfn.UNIQUE(_xlfn._xlws.FILTER(Matches[REG],(Matches[TIMEBIN]=$B48),0))=0),0,1))+SUM(IF(--(_xlfn.UNIQUE(_xlfn._xlws.FILTER(Matches[REG],(Matches[TIME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25</v>
      </c>
      <c r="Y48" s="18">
        <f t="shared" ca="1" si="5"/>
        <v>1</v>
      </c>
      <c r="Z48" s="12"/>
      <c r="AA48" s="8" cm="1">
        <f t="array" aca="1" ref="AA48" ca="1">IF(AA$10&lt;&gt;"",IF(AA$10&lt;&gt;"All Locations",COUNTIFS(All[TIMEBIN],$B48,All[SITE],AA$10),COUNTA(_xlfn._xlws.FILTER(All[TIMEBIN],All[TIMEBIN]=$B48,0))),"")</f>
        <v>24</v>
      </c>
      <c r="AB48" s="10" cm="1">
        <f t="array" aca="1" ref="AB48" ca="1">IF(AA$11="From",SUM(IF(--(_xlfn.UNIQUE(_xlfn._xlws.FILTER(Matches[REG],(Matches[TIMEBIN]=$B48)*(Matches[SITE IN]=AA$10),0))=0),0,1)),IF(AA$11="To",SUM(IF(--(_xlfn.UNIQUE(_xlfn._xlws.FILTER(Matches[REG],(Matches[TIME OUT]&gt;=TIMEVALUE(LEFT($B48,5)))*(Matches[TIME OUT]&lt;TIMEVALUE(LEFT($B48,5))+TIME(0,15,0))*(Matches[SITE OUT]=AA$10),0))=0),0,1)),SUM(IF(--(_xlfn.UNIQUE(_xlfn._xlws.FILTER(Matches[REG],(Matches[TIMEBIN]=$B48),0))=0),0,1))+SUM(IF(--(_xlfn.UNIQUE(_xlfn._xlws.FILTER(Matches[REG],(Matches[TIME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24</v>
      </c>
      <c r="AC48" s="18">
        <f t="shared" ca="1" si="6"/>
        <v>1</v>
      </c>
      <c r="AD48" s="12"/>
      <c r="AE48" s="8" cm="1">
        <f t="array" aca="1" ref="AE48" ca="1">IF(AE$10&lt;&gt;"",IF(AE$10&lt;&gt;"All Locations",COUNTIFS(All[TIMEBIN],$B48,All[SITE],AE$10),COUNTA(_xlfn._xlws.FILTER(All[TIMEBIN],All[TIMEBIN]=$B48,0))),"")</f>
        <v>0</v>
      </c>
      <c r="AF48" s="10" cm="1">
        <f t="array" aca="1" ref="AF48" ca="1">IF(AE$11="From",SUM(IF(--(_xlfn.UNIQUE(_xlfn._xlws.FILTER(Matches[REG],(Matches[TIMEBIN]=$B48)*(Matches[SITE IN]=AE$10),0))=0),0,1)),IF(AE$11="To",SUM(IF(--(_xlfn.UNIQUE(_xlfn._xlws.FILTER(Matches[REG],(Matches[TIME OUT]&gt;=TIMEVALUE(LEFT($B48,5)))*(Matches[TIME OUT]&lt;TIMEVALUE(LEFT($B48,5))+TIME(0,15,0))*(Matches[SITE OUT]=AE$10),0))=0),0,1)),SUM(IF(--(_xlfn.UNIQUE(_xlfn._xlws.FILTER(Matches[REG],(Matches[TIMEBIN]=$B48),0))=0),0,1))+SUM(IF(--(_xlfn.UNIQUE(_xlfn._xlws.FILTER(Matches[REG],(Matches[TIME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0</v>
      </c>
      <c r="AG48" s="18" t="str">
        <f t="shared" ca="1" si="7"/>
        <v>-</v>
      </c>
      <c r="AH48" s="12"/>
      <c r="AI48" s="8" cm="1">
        <f t="array" aca="1" ref="AI48" ca="1">IF(AI$10&lt;&gt;"",IF(AI$10&lt;&gt;"All Locations",COUNTIFS(All[TIMEBIN],$B48,All[SITE],AI$10),COUNTA(_xlfn._xlws.FILTER(All[TIMEBIN],All[TIMEBIN]=$B48,0))),"")</f>
        <v>10</v>
      </c>
      <c r="AJ48" s="10" cm="1">
        <f t="array" aca="1" ref="AJ48" ca="1">IF(AI$11="From",SUM(IF(--(_xlfn.UNIQUE(_xlfn._xlws.FILTER(Matches[REG],(Matches[TIMEBIN]=$B48)*(Matches[SITE IN]=AI$10),0))=0),0,1)),IF(AI$11="To",SUM(IF(--(_xlfn.UNIQUE(_xlfn._xlws.FILTER(Matches[REG],(Matches[TIME OUT]&gt;=TIMEVALUE(LEFT($B48,5)))*(Matches[TIME OUT]&lt;TIMEVALUE(LEFT($B48,5))+TIME(0,15,0))*(Matches[SITE OUT]=AI$10),0))=0),0,1)),SUM(IF(--(_xlfn.UNIQUE(_xlfn._xlws.FILTER(Matches[REG],(Matches[TIMEBIN]=$B48),0))=0),0,1))+SUM(IF(--(_xlfn.UNIQUE(_xlfn._xlws.FILTER(Matches[REG],(Matches[TIME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9</v>
      </c>
      <c r="AK48" s="18">
        <f t="shared" ca="1" si="8"/>
        <v>0.9</v>
      </c>
      <c r="AL48" s="12"/>
      <c r="AM48" s="8" cm="1">
        <f t="array" aca="1" ref="AM48" ca="1">IF(AM$10&lt;&gt;"",IF(AM$10&lt;&gt;"All Locations",COUNTIFS(All[TIMEBIN],$B48,All[SITE],AM$10),COUNTA(_xlfn._xlws.FILTER(All[TIMEBIN],All[TIMEBIN]=$B48,0))),"")</f>
        <v>4</v>
      </c>
      <c r="AN48" s="10" cm="1">
        <f t="array" aca="1" ref="AN48" ca="1">IF(AM$11="From",SUM(IF(--(_xlfn.UNIQUE(_xlfn._xlws.FILTER(Matches[REG],(Matches[TIMEBIN]=$B48)*(Matches[SITE IN]=AM$10),0))=0),0,1)),IF(AM$11="To",SUM(IF(--(_xlfn.UNIQUE(_xlfn._xlws.FILTER(Matches[REG],(Matches[TIME OUT]&gt;=TIMEVALUE(LEFT($B48,5)))*(Matches[TIME OUT]&lt;TIMEVALUE(LEFT($B48,5))+TIME(0,15,0))*(Matches[SITE OUT]=AM$10),0))=0),0,1)),SUM(IF(--(_xlfn.UNIQUE(_xlfn._xlws.FILTER(Matches[REG],(Matches[TIMEBIN]=$B48),0))=0),0,1))+SUM(IF(--(_xlfn.UNIQUE(_xlfn._xlws.FILTER(Matches[REG],(Matches[TIME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4</v>
      </c>
      <c r="AO48" s="18">
        <f t="shared" ca="1" si="9"/>
        <v>1</v>
      </c>
      <c r="AP48" s="12"/>
      <c r="AQ48" s="8" cm="1">
        <f t="array" aca="1" ref="AQ48" ca="1">IF(AQ$10&lt;&gt;"",IF(AQ$10&lt;&gt;"All Locations",COUNTIFS(All[TIMEBIN],$B48,All[SITE],AQ$10),COUNTA(_xlfn._xlws.FILTER(All[TIMEBIN],All[TIMEBIN]=$B48,0))),"")</f>
        <v>6</v>
      </c>
      <c r="AR48" s="10" cm="1">
        <f t="array" aca="1" ref="AR48" ca="1">IF(AQ$11="From",SUM(IF(--(_xlfn.UNIQUE(_xlfn._xlws.FILTER(Matches[REG],(Matches[TIMEBIN]=$B48)*(Matches[SITE IN]=AQ$10),0))=0),0,1)),IF(AQ$11="To",SUM(IF(--(_xlfn.UNIQUE(_xlfn._xlws.FILTER(Matches[REG],(Matches[TIME OUT]&gt;=TIMEVALUE(LEFT($B48,5)))*(Matches[TIME OUT]&lt;TIMEVALUE(LEFT($B48,5))+TIME(0,15,0))*(Matches[SITE OUT]=AQ$10),0))=0),0,1)),SUM(IF(--(_xlfn.UNIQUE(_xlfn._xlws.FILTER(Matches[REG],(Matches[TIMEBIN]=$B48),0))=0),0,1))+SUM(IF(--(_xlfn.UNIQUE(_xlfn._xlws.FILTER(Matches[REG],(Matches[TIME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6</v>
      </c>
      <c r="AS48" s="18">
        <f t="shared" ca="1" si="10"/>
        <v>1</v>
      </c>
      <c r="AT48" s="12"/>
      <c r="AU48" s="8" cm="1">
        <f t="array" aca="1" ref="AU48" ca="1">IF(AU$10&lt;&gt;"",IF(AU$10&lt;&gt;"All Locations",COUNTIFS(All[TIMEBIN],$B48,All[SITE],AU$10),COUNTA(_xlfn._xlws.FILTER(All[TIMEBIN],All[TIMEBIN]=$B48,0))),"")</f>
        <v>148</v>
      </c>
      <c r="AV48" s="10" cm="1">
        <f t="array" aca="1" ref="AV48" ca="1">IF(AU$11="From",SUM(IF(--(_xlfn.UNIQUE(_xlfn._xlws.FILTER(Matches[REG],(Matches[TIMEBIN]=$B48)*(Matches[SITE IN]=AU$10),0))=0),0,1)),IF(AU$11="To",SUM(IF(--(_xlfn.UNIQUE(_xlfn._xlws.FILTER(Matches[REG],(Matches[TIME OUT]&gt;=TIMEVALUE(LEFT($B48,5)))*(Matches[TIME OUT]&lt;TIMEVALUE(LEFT($B48,5))+TIME(0,15,0))*(Matches[SITE OUT]=AU$10),0))=0),0,1)),SUM(IF(--(_xlfn.UNIQUE(_xlfn._xlws.FILTER(Matches[REG],(Matches[TIMEBIN]=$B48),0))=0),0,1))+SUM(IF(--(_xlfn.UNIQUE(_xlfn._xlws.FILTER(Matches[REG],(Matches[TIME OUT]&gt;=TIMEVALUE(LEFT($B48,5)))*(Matches[TIME OUT]&lt;TIMEVALUE(LEFT($B48,5))+TIME(0,15,0)),0))=0),0,1))))</f>
        <v>147</v>
      </c>
      <c r="AW48" s="18">
        <f t="shared" ca="1" si="11"/>
        <v>0.9932432432432432</v>
      </c>
    </row>
    <row r="49" spans="2:49">
      <c r="B49" s="7" t="str">
        <v>15:15 - 15:30</v>
      </c>
      <c r="C49" s="8" cm="1">
        <f t="array" aca="1" ref="C49" ca="1">IF(C$10&lt;&gt;"",IF(C$10&lt;&gt;"All Locations",COUNTIFS(All[TIMEBIN],$B49,All[SITE],C$10),COUNTA(_xlfn._xlws.FILTER(All[TIMEBIN],All[TIMEBIN]=$B49,0))),"")</f>
        <v>58</v>
      </c>
      <c r="D49" s="10" cm="1">
        <f t="array" aca="1" ref="D49" ca="1">IF(C$11="From",SUM(IF(--(_xlfn.UNIQUE(_xlfn._xlws.FILTER(Matches[REG],(Matches[TIMEBIN]=$B49)*(Matches[SITE IN]=C$10),0))=0),0,1)),IF(C$11="To",SUM(IF(--(_xlfn.UNIQUE(_xlfn._xlws.FILTER(Matches[REG],(Matches[TIME OUT]&gt;=TIMEVALUE(LEFT($B49,5)))*(Matches[TIME OUT]&lt;TIMEVALUE(LEFT($B49,5))+TIME(0,15,0))*(Matches[SITE OUT]=C$10),0))=0),0,1)),SUM(IF(--(_xlfn.UNIQUE(_xlfn._xlws.FILTER(Matches[REG],(Matches[TIMEBIN]=$B49),0))=0),0,1))+SUM(IF(--(_xlfn.UNIQUE(_xlfn._xlws.FILTER(Matches[REG],(Matches[TIME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56</v>
      </c>
      <c r="E49" s="18">
        <f t="shared" ca="1" si="0"/>
        <v>0.96551724137931039</v>
      </c>
      <c r="F49" s="12"/>
      <c r="G49" s="8" cm="1">
        <f t="array" aca="1" ref="G49" ca="1">IF(G$10&lt;&gt;"",IF(G$10&lt;&gt;"All Locations",COUNTIFS(All[TIMEBIN],$B49,All[SITE],G$10),COUNTA(_xlfn._xlws.FILTER(All[TIMEBIN],All[TIMEBIN]=$B49,0))),"")</f>
        <v>0</v>
      </c>
      <c r="H49" s="10" cm="1">
        <f t="array" aca="1" ref="H49" ca="1">IF(G$11="From",SUM(IF(--(_xlfn.UNIQUE(_xlfn._xlws.FILTER(Matches[REG],(Matches[TIMEBIN]=$B49)*(Matches[SITE IN]=G$10),0))=0),0,1)),IF(G$11="To",SUM(IF(--(_xlfn.UNIQUE(_xlfn._xlws.FILTER(Matches[REG],(Matches[TIME OUT]&gt;=TIMEVALUE(LEFT($B49,5)))*(Matches[TIME OUT]&lt;TIMEVALUE(LEFT($B49,5))+TIME(0,15,0))*(Matches[SITE OUT]=G$10),0))=0),0,1)),SUM(IF(--(_xlfn.UNIQUE(_xlfn._xlws.FILTER(Matches[REG],(Matches[TIMEBIN]=$B49),0))=0),0,1))+SUM(IF(--(_xlfn.UNIQUE(_xlfn._xlws.FILTER(Matches[REG],(Matches[TIME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0</v>
      </c>
      <c r="I49" s="18" t="str">
        <f t="shared" ca="1" si="1"/>
        <v>-</v>
      </c>
      <c r="J49" s="12"/>
      <c r="K49" s="8" cm="1">
        <f t="array" aca="1" ref="K49" ca="1">IF(K$10&lt;&gt;"",IF(K$10&lt;&gt;"All Locations",COUNTIFS(All[TIMEBIN],$B49,All[SITE],K$10),COUNTA(_xlfn._xlws.FILTER(All[TIMEBIN],All[TIMEBIN]=$B49,0))),"")</f>
        <v>7</v>
      </c>
      <c r="L49" s="10" cm="1">
        <f t="array" aca="1" ref="L49" ca="1">IF(K$11="From",SUM(IF(--(_xlfn.UNIQUE(_xlfn._xlws.FILTER(Matches[REG],(Matches[TIMEBIN]=$B49)*(Matches[SITE IN]=K$10),0))=0),0,1)),IF(K$11="To",SUM(IF(--(_xlfn.UNIQUE(_xlfn._xlws.FILTER(Matches[REG],(Matches[TIME OUT]&gt;=TIMEVALUE(LEFT($B49,5)))*(Matches[TIME OUT]&lt;TIMEVALUE(LEFT($B49,5))+TIME(0,15,0))*(Matches[SITE OUT]=K$10),0))=0),0,1)),SUM(IF(--(_xlfn.UNIQUE(_xlfn._xlws.FILTER(Matches[REG],(Matches[TIMEBIN]=$B49),0))=0),0,1))+SUM(IF(--(_xlfn.UNIQUE(_xlfn._xlws.FILTER(Matches[REG],(Matches[TIME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7</v>
      </c>
      <c r="M49" s="18">
        <f t="shared" ca="1" si="2"/>
        <v>1</v>
      </c>
      <c r="N49" s="12"/>
      <c r="O49" s="8" cm="1">
        <f t="array" aca="1" ref="O49" ca="1">IF(O$10&lt;&gt;"",IF(O$10&lt;&gt;"All Locations",COUNTIFS(All[TIMEBIN],$B49,All[SITE],O$10),COUNTA(_xlfn._xlws.FILTER(All[TIMEBIN],All[TIMEBIN]=$B49,0))),"")</f>
        <v>9</v>
      </c>
      <c r="P49" s="10" cm="1">
        <f t="array" aca="1" ref="P49" ca="1">IF(O$11="From",SUM(IF(--(_xlfn.UNIQUE(_xlfn._xlws.FILTER(Matches[REG],(Matches[TIMEBIN]=$B49)*(Matches[SITE IN]=O$10),0))=0),0,1)),IF(O$11="To",SUM(IF(--(_xlfn.UNIQUE(_xlfn._xlws.FILTER(Matches[REG],(Matches[TIME OUT]&gt;=TIMEVALUE(LEFT($B49,5)))*(Matches[TIME OUT]&lt;TIMEVALUE(LEFT($B49,5))+TIME(0,15,0))*(Matches[SITE OUT]=O$10),0))=0),0,1)),SUM(IF(--(_xlfn.UNIQUE(_xlfn._xlws.FILTER(Matches[REG],(Matches[TIMEBIN]=$B49),0))=0),0,1))+SUM(IF(--(_xlfn.UNIQUE(_xlfn._xlws.FILTER(Matches[REG],(Matches[TIME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9</v>
      </c>
      <c r="Q49" s="18">
        <f t="shared" ca="1" si="3"/>
        <v>1</v>
      </c>
      <c r="R49" s="12"/>
      <c r="S49" s="8" cm="1">
        <f t="array" aca="1" ref="S49" ca="1">IF(S$10&lt;&gt;"",IF(S$10&lt;&gt;"All Locations",COUNTIFS(All[TIMEBIN],$B49,All[SITE],S$10),COUNTA(_xlfn._xlws.FILTER(All[TIMEBIN],All[TIMEBIN]=$B49,0))),"")</f>
        <v>11</v>
      </c>
      <c r="T49" s="10" cm="1">
        <f t="array" aca="1" ref="T49" ca="1">IF(S$11="From",SUM(IF(--(_xlfn.UNIQUE(_xlfn._xlws.FILTER(Matches[REG],(Matches[TIMEBIN]=$B49)*(Matches[SITE IN]=S$10),0))=0),0,1)),IF(S$11="To",SUM(IF(--(_xlfn.UNIQUE(_xlfn._xlws.FILTER(Matches[REG],(Matches[TIME OUT]&gt;=TIMEVALUE(LEFT($B49,5)))*(Matches[TIME OUT]&lt;TIMEVALUE(LEFT($B49,5))+TIME(0,15,0))*(Matches[SITE OUT]=S$10),0))=0),0,1)),SUM(IF(--(_xlfn.UNIQUE(_xlfn._xlws.FILTER(Matches[REG],(Matches[TIMEBIN]=$B49),0))=0),0,1))+SUM(IF(--(_xlfn.UNIQUE(_xlfn._xlws.FILTER(Matches[REG],(Matches[TIME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11</v>
      </c>
      <c r="U49" s="18">
        <f t="shared" ca="1" si="4"/>
        <v>1</v>
      </c>
      <c r="V49" s="12"/>
      <c r="W49" s="8" cm="1">
        <f t="array" aca="1" ref="W49" ca="1">IF(W$10&lt;&gt;"",IF(W$10&lt;&gt;"All Locations",COUNTIFS(All[TIMEBIN],$B49,All[SITE],W$10),COUNTA(_xlfn._xlws.FILTER(All[TIMEBIN],All[TIMEBIN]=$B49,0))),"")</f>
        <v>31</v>
      </c>
      <c r="X49" s="10" cm="1">
        <f t="array" aca="1" ref="X49" ca="1">IF(W$11="From",SUM(IF(--(_xlfn.UNIQUE(_xlfn._xlws.FILTER(Matches[REG],(Matches[TIMEBIN]=$B49)*(Matches[SITE IN]=W$10),0))=0),0,1)),IF(W$11="To",SUM(IF(--(_xlfn.UNIQUE(_xlfn._xlws.FILTER(Matches[REG],(Matches[TIME OUT]&gt;=TIMEVALUE(LEFT($B49,5)))*(Matches[TIME OUT]&lt;TIMEVALUE(LEFT($B49,5))+TIME(0,15,0))*(Matches[SITE OUT]=W$10),0))=0),0,1)),SUM(IF(--(_xlfn.UNIQUE(_xlfn._xlws.FILTER(Matches[REG],(Matches[TIMEBIN]=$B49),0))=0),0,1))+SUM(IF(--(_xlfn.UNIQUE(_xlfn._xlws.FILTER(Matches[REG],(Matches[TIME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30</v>
      </c>
      <c r="Y49" s="18">
        <f t="shared" ca="1" si="5"/>
        <v>0.967741935483871</v>
      </c>
      <c r="Z49" s="12"/>
      <c r="AA49" s="8" cm="1">
        <f t="array" aca="1" ref="AA49" ca="1">IF(AA$10&lt;&gt;"",IF(AA$10&lt;&gt;"All Locations",COUNTIFS(All[TIMEBIN],$B49,All[SITE],AA$10),COUNTA(_xlfn._xlws.FILTER(All[TIMEBIN],All[TIMEBIN]=$B49,0))),"")</f>
        <v>33</v>
      </c>
      <c r="AB49" s="10" cm="1">
        <f t="array" aca="1" ref="AB49" ca="1">IF(AA$11="From",SUM(IF(--(_xlfn.UNIQUE(_xlfn._xlws.FILTER(Matches[REG],(Matches[TIMEBIN]=$B49)*(Matches[SITE IN]=AA$10),0))=0),0,1)),IF(AA$11="To",SUM(IF(--(_xlfn.UNIQUE(_xlfn._xlws.FILTER(Matches[REG],(Matches[TIME OUT]&gt;=TIMEVALUE(LEFT($B49,5)))*(Matches[TIME OUT]&lt;TIMEVALUE(LEFT($B49,5))+TIME(0,15,0))*(Matches[SITE OUT]=AA$10),0))=0),0,1)),SUM(IF(--(_xlfn.UNIQUE(_xlfn._xlws.FILTER(Matches[REG],(Matches[TIMEBIN]=$B49),0))=0),0,1))+SUM(IF(--(_xlfn.UNIQUE(_xlfn._xlws.FILTER(Matches[REG],(Matches[TIME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33</v>
      </c>
      <c r="AC49" s="18">
        <f t="shared" ca="1" si="6"/>
        <v>1</v>
      </c>
      <c r="AD49" s="12"/>
      <c r="AE49" s="8" cm="1">
        <f t="array" aca="1" ref="AE49" ca="1">IF(AE$10&lt;&gt;"",IF(AE$10&lt;&gt;"All Locations",COUNTIFS(All[TIMEBIN],$B49,All[SITE],AE$10),COUNTA(_xlfn._xlws.FILTER(All[TIMEBIN],All[TIMEBIN]=$B49,0))),"")</f>
        <v>0</v>
      </c>
      <c r="AF49" s="10" cm="1">
        <f t="array" aca="1" ref="AF49" ca="1">IF(AE$11="From",SUM(IF(--(_xlfn.UNIQUE(_xlfn._xlws.FILTER(Matches[REG],(Matches[TIMEBIN]=$B49)*(Matches[SITE IN]=AE$10),0))=0),0,1)),IF(AE$11="To",SUM(IF(--(_xlfn.UNIQUE(_xlfn._xlws.FILTER(Matches[REG],(Matches[TIME OUT]&gt;=TIMEVALUE(LEFT($B49,5)))*(Matches[TIME OUT]&lt;TIMEVALUE(LEFT($B49,5))+TIME(0,15,0))*(Matches[SITE OUT]=AE$10),0))=0),0,1)),SUM(IF(--(_xlfn.UNIQUE(_xlfn._xlws.FILTER(Matches[REG],(Matches[TIMEBIN]=$B49),0))=0),0,1))+SUM(IF(--(_xlfn.UNIQUE(_xlfn._xlws.FILTER(Matches[REG],(Matches[TIME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0</v>
      </c>
      <c r="AG49" s="18" t="str">
        <f t="shared" ca="1" si="7"/>
        <v>-</v>
      </c>
      <c r="AH49" s="12"/>
      <c r="AI49" s="8" cm="1">
        <f t="array" aca="1" ref="AI49" ca="1">IF(AI$10&lt;&gt;"",IF(AI$10&lt;&gt;"All Locations",COUNTIFS(All[TIMEBIN],$B49,All[SITE],AI$10),COUNTA(_xlfn._xlws.FILTER(All[TIMEBIN],All[TIMEBIN]=$B49,0))),"")</f>
        <v>11</v>
      </c>
      <c r="AJ49" s="10" cm="1">
        <f t="array" aca="1" ref="AJ49" ca="1">IF(AI$11="From",SUM(IF(--(_xlfn.UNIQUE(_xlfn._xlws.FILTER(Matches[REG],(Matches[TIMEBIN]=$B49)*(Matches[SITE IN]=AI$10),0))=0),0,1)),IF(AI$11="To",SUM(IF(--(_xlfn.UNIQUE(_xlfn._xlws.FILTER(Matches[REG],(Matches[TIME OUT]&gt;=TIMEVALUE(LEFT($B49,5)))*(Matches[TIME OUT]&lt;TIMEVALUE(LEFT($B49,5))+TIME(0,15,0))*(Matches[SITE OUT]=AI$10),0))=0),0,1)),SUM(IF(--(_xlfn.UNIQUE(_xlfn._xlws.FILTER(Matches[REG],(Matches[TIMEBIN]=$B49),0))=0),0,1))+SUM(IF(--(_xlfn.UNIQUE(_xlfn._xlws.FILTER(Matches[REG],(Matches[TIME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11</v>
      </c>
      <c r="AK49" s="18">
        <f t="shared" ca="1" si="8"/>
        <v>1</v>
      </c>
      <c r="AL49" s="12"/>
      <c r="AM49" s="8" cm="1">
        <f t="array" aca="1" ref="AM49" ca="1">IF(AM$10&lt;&gt;"",IF(AM$10&lt;&gt;"All Locations",COUNTIFS(All[TIMEBIN],$B49,All[SITE],AM$10),COUNTA(_xlfn._xlws.FILTER(All[TIMEBIN],All[TIMEBIN]=$B49,0))),"")</f>
        <v>8</v>
      </c>
      <c r="AN49" s="10" cm="1">
        <f t="array" aca="1" ref="AN49" ca="1">IF(AM$11="From",SUM(IF(--(_xlfn.UNIQUE(_xlfn._xlws.FILTER(Matches[REG],(Matches[TIMEBIN]=$B49)*(Matches[SITE IN]=AM$10),0))=0),0,1)),IF(AM$11="To",SUM(IF(--(_xlfn.UNIQUE(_xlfn._xlws.FILTER(Matches[REG],(Matches[TIME OUT]&gt;=TIMEVALUE(LEFT($B49,5)))*(Matches[TIME OUT]&lt;TIMEVALUE(LEFT($B49,5))+TIME(0,15,0))*(Matches[SITE OUT]=AM$10),0))=0),0,1)),SUM(IF(--(_xlfn.UNIQUE(_xlfn._xlws.FILTER(Matches[REG],(Matches[TIMEBIN]=$B49),0))=0),0,1))+SUM(IF(--(_xlfn.UNIQUE(_xlfn._xlws.FILTER(Matches[REG],(Matches[TIME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8</v>
      </c>
      <c r="AO49" s="18">
        <f t="shared" ca="1" si="9"/>
        <v>1</v>
      </c>
      <c r="AP49" s="12"/>
      <c r="AQ49" s="8" cm="1">
        <f t="array" aca="1" ref="AQ49" ca="1">IF(AQ$10&lt;&gt;"",IF(AQ$10&lt;&gt;"All Locations",COUNTIFS(All[TIMEBIN],$B49,All[SITE],AQ$10),COUNTA(_xlfn._xlws.FILTER(All[TIMEBIN],All[TIMEBIN]=$B49,0))),"")</f>
        <v>8</v>
      </c>
      <c r="AR49" s="10" cm="1">
        <f t="array" aca="1" ref="AR49" ca="1">IF(AQ$11="From",SUM(IF(--(_xlfn.UNIQUE(_xlfn._xlws.FILTER(Matches[REG],(Matches[TIMEBIN]=$B49)*(Matches[SITE IN]=AQ$10),0))=0),0,1)),IF(AQ$11="To",SUM(IF(--(_xlfn.UNIQUE(_xlfn._xlws.FILTER(Matches[REG],(Matches[TIME OUT]&gt;=TIMEVALUE(LEFT($B49,5)))*(Matches[TIME OUT]&lt;TIMEVALUE(LEFT($B49,5))+TIME(0,15,0))*(Matches[SITE OUT]=AQ$10),0))=0),0,1)),SUM(IF(--(_xlfn.UNIQUE(_xlfn._xlws.FILTER(Matches[REG],(Matches[TIMEBIN]=$B49),0))=0),0,1))+SUM(IF(--(_xlfn.UNIQUE(_xlfn._xlws.FILTER(Matches[REG],(Matches[TIME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8</v>
      </c>
      <c r="AS49" s="18">
        <f t="shared" ca="1" si="10"/>
        <v>1</v>
      </c>
      <c r="AT49" s="12"/>
      <c r="AU49" s="8" cm="1">
        <f t="array" aca="1" ref="AU49" ca="1">IF(AU$10&lt;&gt;"",IF(AU$10&lt;&gt;"All Locations",COUNTIFS(All[TIMEBIN],$B49,All[SITE],AU$10),COUNTA(_xlfn._xlws.FILTER(All[TIMEBIN],All[TIMEBIN]=$B49,0))),"")</f>
        <v>176</v>
      </c>
      <c r="AV49" s="10" cm="1">
        <f t="array" aca="1" ref="AV49" ca="1">IF(AU$11="From",SUM(IF(--(_xlfn.UNIQUE(_xlfn._xlws.FILTER(Matches[REG],(Matches[TIMEBIN]=$B49)*(Matches[SITE IN]=AU$10),0))=0),0,1)),IF(AU$11="To",SUM(IF(--(_xlfn.UNIQUE(_xlfn._xlws.FILTER(Matches[REG],(Matches[TIME OUT]&gt;=TIMEVALUE(LEFT($B49,5)))*(Matches[TIME OUT]&lt;TIMEVALUE(LEFT($B49,5))+TIME(0,15,0))*(Matches[SITE OUT]=AU$10),0))=0),0,1)),SUM(IF(--(_xlfn.UNIQUE(_xlfn._xlws.FILTER(Matches[REG],(Matches[TIMEBIN]=$B49),0))=0),0,1))+SUM(IF(--(_xlfn.UNIQUE(_xlfn._xlws.FILTER(Matches[REG],(Matches[TIME OUT]&gt;=TIMEVALUE(LEFT($B49,5)))*(Matches[TIME OUT]&lt;TIMEVALUE(LEFT($B49,5))+TIME(0,15,0)),0))=0),0,1))))</f>
        <v>173</v>
      </c>
      <c r="AW49" s="18">
        <f t="shared" ca="1" si="11"/>
        <v>0.98295454545454541</v>
      </c>
    </row>
    <row r="50" spans="2:49">
      <c r="B50" s="7" t="str">
        <v>15:30 - 15:45</v>
      </c>
      <c r="C50" s="8" cm="1">
        <f t="array" aca="1" ref="C50" ca="1">IF(C$10&lt;&gt;"",IF(C$10&lt;&gt;"All Locations",COUNTIFS(All[TIMEBIN],$B50,All[SITE],C$10),COUNTA(_xlfn._xlws.FILTER(All[TIMEBIN],All[TIMEBIN]=$B50,0))),"")</f>
        <v>56</v>
      </c>
      <c r="D50" s="10" cm="1">
        <f t="array" aca="1" ref="D50" ca="1">IF(C$11="From",SUM(IF(--(_xlfn.UNIQUE(_xlfn._xlws.FILTER(Matches[REG],(Matches[TIMEBIN]=$B50)*(Matches[SITE IN]=C$10),0))=0),0,1)),IF(C$11="To",SUM(IF(--(_xlfn.UNIQUE(_xlfn._xlws.FILTER(Matches[REG],(Matches[TIME OUT]&gt;=TIMEVALUE(LEFT($B50,5)))*(Matches[TIME OUT]&lt;TIMEVALUE(LEFT($B50,5))+TIME(0,15,0))*(Matches[SITE OUT]=C$10),0))=0),0,1)),SUM(IF(--(_xlfn.UNIQUE(_xlfn._xlws.FILTER(Matches[REG],(Matches[TIMEBIN]=$B50),0))=0),0,1))+SUM(IF(--(_xlfn.UNIQUE(_xlfn._xlws.FILTER(Matches[REG],(Matches[TIME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54</v>
      </c>
      <c r="E50" s="18">
        <f t="shared" ca="1" si="0"/>
        <v>0.9642857142857143</v>
      </c>
      <c r="F50" s="12"/>
      <c r="G50" s="8" cm="1">
        <f t="array" aca="1" ref="G50" ca="1">IF(G$10&lt;&gt;"",IF(G$10&lt;&gt;"All Locations",COUNTIFS(All[TIMEBIN],$B50,All[SITE],G$10),COUNTA(_xlfn._xlws.FILTER(All[TIMEBIN],All[TIMEBIN]=$B50,0))),"")</f>
        <v>0</v>
      </c>
      <c r="H50" s="10" cm="1">
        <f t="array" aca="1" ref="H50" ca="1">IF(G$11="From",SUM(IF(--(_xlfn.UNIQUE(_xlfn._xlws.FILTER(Matches[REG],(Matches[TIMEBIN]=$B50)*(Matches[SITE IN]=G$10),0))=0),0,1)),IF(G$11="To",SUM(IF(--(_xlfn.UNIQUE(_xlfn._xlws.FILTER(Matches[REG],(Matches[TIME OUT]&gt;=TIMEVALUE(LEFT($B50,5)))*(Matches[TIME OUT]&lt;TIMEVALUE(LEFT($B50,5))+TIME(0,15,0))*(Matches[SITE OUT]=G$10),0))=0),0,1)),SUM(IF(--(_xlfn.UNIQUE(_xlfn._xlws.FILTER(Matches[REG],(Matches[TIMEBIN]=$B50),0))=0),0,1))+SUM(IF(--(_xlfn.UNIQUE(_xlfn._xlws.FILTER(Matches[REG],(Matches[TIME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0</v>
      </c>
      <c r="I50" s="18" t="str">
        <f t="shared" ca="1" si="1"/>
        <v>-</v>
      </c>
      <c r="J50" s="12"/>
      <c r="K50" s="8" cm="1">
        <f t="array" aca="1" ref="K50" ca="1">IF(K$10&lt;&gt;"",IF(K$10&lt;&gt;"All Locations",COUNTIFS(All[TIMEBIN],$B50,All[SITE],K$10),COUNTA(_xlfn._xlws.FILTER(All[TIMEBIN],All[TIMEBIN]=$B50,0))),"")</f>
        <v>5</v>
      </c>
      <c r="L50" s="10" cm="1">
        <f t="array" aca="1" ref="L50" ca="1">IF(K$11="From",SUM(IF(--(_xlfn.UNIQUE(_xlfn._xlws.FILTER(Matches[REG],(Matches[TIMEBIN]=$B50)*(Matches[SITE IN]=K$10),0))=0),0,1)),IF(K$11="To",SUM(IF(--(_xlfn.UNIQUE(_xlfn._xlws.FILTER(Matches[REG],(Matches[TIME OUT]&gt;=TIMEVALUE(LEFT($B50,5)))*(Matches[TIME OUT]&lt;TIMEVALUE(LEFT($B50,5))+TIME(0,15,0))*(Matches[SITE OUT]=K$10),0))=0),0,1)),SUM(IF(--(_xlfn.UNIQUE(_xlfn._xlws.FILTER(Matches[REG],(Matches[TIMEBIN]=$B50),0))=0),0,1))+SUM(IF(--(_xlfn.UNIQUE(_xlfn._xlws.FILTER(Matches[REG],(Matches[TIME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5</v>
      </c>
      <c r="M50" s="18">
        <f t="shared" ca="1" si="2"/>
        <v>1</v>
      </c>
      <c r="N50" s="12"/>
      <c r="O50" s="8" cm="1">
        <f t="array" aca="1" ref="O50" ca="1">IF(O$10&lt;&gt;"",IF(O$10&lt;&gt;"All Locations",COUNTIFS(All[TIMEBIN],$B50,All[SITE],O$10),COUNTA(_xlfn._xlws.FILTER(All[TIMEBIN],All[TIMEBIN]=$B50,0))),"")</f>
        <v>9</v>
      </c>
      <c r="P50" s="10" cm="1">
        <f t="array" aca="1" ref="P50" ca="1">IF(O$11="From",SUM(IF(--(_xlfn.UNIQUE(_xlfn._xlws.FILTER(Matches[REG],(Matches[TIMEBIN]=$B50)*(Matches[SITE IN]=O$10),0))=0),0,1)),IF(O$11="To",SUM(IF(--(_xlfn.UNIQUE(_xlfn._xlws.FILTER(Matches[REG],(Matches[TIME OUT]&gt;=TIMEVALUE(LEFT($B50,5)))*(Matches[TIME OUT]&lt;TIMEVALUE(LEFT($B50,5))+TIME(0,15,0))*(Matches[SITE OUT]=O$10),0))=0),0,1)),SUM(IF(--(_xlfn.UNIQUE(_xlfn._xlws.FILTER(Matches[REG],(Matches[TIMEBIN]=$B50),0))=0),0,1))+SUM(IF(--(_xlfn.UNIQUE(_xlfn._xlws.FILTER(Matches[REG],(Matches[TIME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9</v>
      </c>
      <c r="Q50" s="18">
        <f t="shared" ca="1" si="3"/>
        <v>1</v>
      </c>
      <c r="R50" s="12"/>
      <c r="S50" s="8" cm="1">
        <f t="array" aca="1" ref="S50" ca="1">IF(S$10&lt;&gt;"",IF(S$10&lt;&gt;"All Locations",COUNTIFS(All[TIMEBIN],$B50,All[SITE],S$10),COUNTA(_xlfn._xlws.FILTER(All[TIMEBIN],All[TIMEBIN]=$B50,0))),"")</f>
        <v>27</v>
      </c>
      <c r="T50" s="10" cm="1">
        <f t="array" aca="1" ref="T50" ca="1">IF(S$11="From",SUM(IF(--(_xlfn.UNIQUE(_xlfn._xlws.FILTER(Matches[REG],(Matches[TIMEBIN]=$B50)*(Matches[SITE IN]=S$10),0))=0),0,1)),IF(S$11="To",SUM(IF(--(_xlfn.UNIQUE(_xlfn._xlws.FILTER(Matches[REG],(Matches[TIME OUT]&gt;=TIMEVALUE(LEFT($B50,5)))*(Matches[TIME OUT]&lt;TIMEVALUE(LEFT($B50,5))+TIME(0,15,0))*(Matches[SITE OUT]=S$10),0))=0),0,1)),SUM(IF(--(_xlfn.UNIQUE(_xlfn._xlws.FILTER(Matches[REG],(Matches[TIMEBIN]=$B50),0))=0),0,1))+SUM(IF(--(_xlfn.UNIQUE(_xlfn._xlws.FILTER(Matches[REG],(Matches[TIME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26</v>
      </c>
      <c r="U50" s="18">
        <f t="shared" ca="1" si="4"/>
        <v>0.96296296296296291</v>
      </c>
      <c r="V50" s="12"/>
      <c r="W50" s="8" cm="1">
        <f t="array" aca="1" ref="W50" ca="1">IF(W$10&lt;&gt;"",IF(W$10&lt;&gt;"All Locations",COUNTIFS(All[TIMEBIN],$B50,All[SITE],W$10),COUNTA(_xlfn._xlws.FILTER(All[TIMEBIN],All[TIMEBIN]=$B50,0))),"")</f>
        <v>30</v>
      </c>
      <c r="X50" s="10" cm="1">
        <f t="array" aca="1" ref="X50" ca="1">IF(W$11="From",SUM(IF(--(_xlfn.UNIQUE(_xlfn._xlws.FILTER(Matches[REG],(Matches[TIMEBIN]=$B50)*(Matches[SITE IN]=W$10),0))=0),0,1)),IF(W$11="To",SUM(IF(--(_xlfn.UNIQUE(_xlfn._xlws.FILTER(Matches[REG],(Matches[TIME OUT]&gt;=TIMEVALUE(LEFT($B50,5)))*(Matches[TIME OUT]&lt;TIMEVALUE(LEFT($B50,5))+TIME(0,15,0))*(Matches[SITE OUT]=W$10),0))=0),0,1)),SUM(IF(--(_xlfn.UNIQUE(_xlfn._xlws.FILTER(Matches[REG],(Matches[TIMEBIN]=$B50),0))=0),0,1))+SUM(IF(--(_xlfn.UNIQUE(_xlfn._xlws.FILTER(Matches[REG],(Matches[TIME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28</v>
      </c>
      <c r="Y50" s="18">
        <f t="shared" ca="1" si="5"/>
        <v>0.93333333333333335</v>
      </c>
      <c r="Z50" s="12"/>
      <c r="AA50" s="8" cm="1">
        <f t="array" aca="1" ref="AA50" ca="1">IF(AA$10&lt;&gt;"",IF(AA$10&lt;&gt;"All Locations",COUNTIFS(All[TIMEBIN],$B50,All[SITE],AA$10),COUNTA(_xlfn._xlws.FILTER(All[TIMEBIN],All[TIMEBIN]=$B50,0))),"")</f>
        <v>31</v>
      </c>
      <c r="AB50" s="10" cm="1">
        <f t="array" aca="1" ref="AB50" ca="1">IF(AA$11="From",SUM(IF(--(_xlfn.UNIQUE(_xlfn._xlws.FILTER(Matches[REG],(Matches[TIMEBIN]=$B50)*(Matches[SITE IN]=AA$10),0))=0),0,1)),IF(AA$11="To",SUM(IF(--(_xlfn.UNIQUE(_xlfn._xlws.FILTER(Matches[REG],(Matches[TIME OUT]&gt;=TIMEVALUE(LEFT($B50,5)))*(Matches[TIME OUT]&lt;TIMEVALUE(LEFT($B50,5))+TIME(0,15,0))*(Matches[SITE OUT]=AA$10),0))=0),0,1)),SUM(IF(--(_xlfn.UNIQUE(_xlfn._xlws.FILTER(Matches[REG],(Matches[TIMEBIN]=$B50),0))=0),0,1))+SUM(IF(--(_xlfn.UNIQUE(_xlfn._xlws.FILTER(Matches[REG],(Matches[TIME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31</v>
      </c>
      <c r="AC50" s="18">
        <f t="shared" ca="1" si="6"/>
        <v>1</v>
      </c>
      <c r="AD50" s="12"/>
      <c r="AE50" s="8" cm="1">
        <f t="array" aca="1" ref="AE50" ca="1">IF(AE$10&lt;&gt;"",IF(AE$10&lt;&gt;"All Locations",COUNTIFS(All[TIMEBIN],$B50,All[SITE],AE$10),COUNTA(_xlfn._xlws.FILTER(All[TIMEBIN],All[TIMEBIN]=$B50,0))),"")</f>
        <v>0</v>
      </c>
      <c r="AF50" s="10" cm="1">
        <f t="array" aca="1" ref="AF50" ca="1">IF(AE$11="From",SUM(IF(--(_xlfn.UNIQUE(_xlfn._xlws.FILTER(Matches[REG],(Matches[TIMEBIN]=$B50)*(Matches[SITE IN]=AE$10),0))=0),0,1)),IF(AE$11="To",SUM(IF(--(_xlfn.UNIQUE(_xlfn._xlws.FILTER(Matches[REG],(Matches[TIME OUT]&gt;=TIMEVALUE(LEFT($B50,5)))*(Matches[TIME OUT]&lt;TIMEVALUE(LEFT($B50,5))+TIME(0,15,0))*(Matches[SITE OUT]=AE$10),0))=0),0,1)),SUM(IF(--(_xlfn.UNIQUE(_xlfn._xlws.FILTER(Matches[REG],(Matches[TIMEBIN]=$B50),0))=0),0,1))+SUM(IF(--(_xlfn.UNIQUE(_xlfn._xlws.FILTER(Matches[REG],(Matches[TIME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0</v>
      </c>
      <c r="AG50" s="18" t="str">
        <f t="shared" ca="1" si="7"/>
        <v>-</v>
      </c>
      <c r="AH50" s="12"/>
      <c r="AI50" s="8" cm="1">
        <f t="array" aca="1" ref="AI50" ca="1">IF(AI$10&lt;&gt;"",IF(AI$10&lt;&gt;"All Locations",COUNTIFS(All[TIMEBIN],$B50,All[SITE],AI$10),COUNTA(_xlfn._xlws.FILTER(All[TIMEBIN],All[TIMEBIN]=$B50,0))),"")</f>
        <v>11</v>
      </c>
      <c r="AJ50" s="10" cm="1">
        <f t="array" aca="1" ref="AJ50" ca="1">IF(AI$11="From",SUM(IF(--(_xlfn.UNIQUE(_xlfn._xlws.FILTER(Matches[REG],(Matches[TIMEBIN]=$B50)*(Matches[SITE IN]=AI$10),0))=0),0,1)),IF(AI$11="To",SUM(IF(--(_xlfn.UNIQUE(_xlfn._xlws.FILTER(Matches[REG],(Matches[TIME OUT]&gt;=TIMEVALUE(LEFT($B50,5)))*(Matches[TIME OUT]&lt;TIMEVALUE(LEFT($B50,5))+TIME(0,15,0))*(Matches[SITE OUT]=AI$10),0))=0),0,1)),SUM(IF(--(_xlfn.UNIQUE(_xlfn._xlws.FILTER(Matches[REG],(Matches[TIMEBIN]=$B50),0))=0),0,1))+SUM(IF(--(_xlfn.UNIQUE(_xlfn._xlws.FILTER(Matches[REG],(Matches[TIME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10</v>
      </c>
      <c r="AK50" s="18">
        <f t="shared" ca="1" si="8"/>
        <v>0.90909090909090906</v>
      </c>
      <c r="AL50" s="12"/>
      <c r="AM50" s="8" cm="1">
        <f t="array" aca="1" ref="AM50" ca="1">IF(AM$10&lt;&gt;"",IF(AM$10&lt;&gt;"All Locations",COUNTIFS(All[TIMEBIN],$B50,All[SITE],AM$10),COUNTA(_xlfn._xlws.FILTER(All[TIMEBIN],All[TIMEBIN]=$B50,0))),"")</f>
        <v>20</v>
      </c>
      <c r="AN50" s="10" cm="1">
        <f t="array" aca="1" ref="AN50" ca="1">IF(AM$11="From",SUM(IF(--(_xlfn.UNIQUE(_xlfn._xlws.FILTER(Matches[REG],(Matches[TIMEBIN]=$B50)*(Matches[SITE IN]=AM$10),0))=0),0,1)),IF(AM$11="To",SUM(IF(--(_xlfn.UNIQUE(_xlfn._xlws.FILTER(Matches[REG],(Matches[TIME OUT]&gt;=TIMEVALUE(LEFT($B50,5)))*(Matches[TIME OUT]&lt;TIMEVALUE(LEFT($B50,5))+TIME(0,15,0))*(Matches[SITE OUT]=AM$10),0))=0),0,1)),SUM(IF(--(_xlfn.UNIQUE(_xlfn._xlws.FILTER(Matches[REG],(Matches[TIMEBIN]=$B50),0))=0),0,1))+SUM(IF(--(_xlfn.UNIQUE(_xlfn._xlws.FILTER(Matches[REG],(Matches[TIME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20</v>
      </c>
      <c r="AO50" s="18">
        <f t="shared" ca="1" si="9"/>
        <v>1</v>
      </c>
      <c r="AP50" s="12"/>
      <c r="AQ50" s="8" cm="1">
        <f t="array" aca="1" ref="AQ50" ca="1">IF(AQ$10&lt;&gt;"",IF(AQ$10&lt;&gt;"All Locations",COUNTIFS(All[TIMEBIN],$B50,All[SITE],AQ$10),COUNTA(_xlfn._xlws.FILTER(All[TIMEBIN],All[TIMEBIN]=$B50,0))),"")</f>
        <v>9</v>
      </c>
      <c r="AR50" s="10" cm="1">
        <f t="array" aca="1" ref="AR50" ca="1">IF(AQ$11="From",SUM(IF(--(_xlfn.UNIQUE(_xlfn._xlws.FILTER(Matches[REG],(Matches[TIMEBIN]=$B50)*(Matches[SITE IN]=AQ$10),0))=0),0,1)),IF(AQ$11="To",SUM(IF(--(_xlfn.UNIQUE(_xlfn._xlws.FILTER(Matches[REG],(Matches[TIME OUT]&gt;=TIMEVALUE(LEFT($B50,5)))*(Matches[TIME OUT]&lt;TIMEVALUE(LEFT($B50,5))+TIME(0,15,0))*(Matches[SITE OUT]=AQ$10),0))=0),0,1)),SUM(IF(--(_xlfn.UNIQUE(_xlfn._xlws.FILTER(Matches[REG],(Matches[TIMEBIN]=$B50),0))=0),0,1))+SUM(IF(--(_xlfn.UNIQUE(_xlfn._xlws.FILTER(Matches[REG],(Matches[TIME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9</v>
      </c>
      <c r="AS50" s="18">
        <f t="shared" ca="1" si="10"/>
        <v>1</v>
      </c>
      <c r="AT50" s="12"/>
      <c r="AU50" s="8" cm="1">
        <f t="array" aca="1" ref="AU50" ca="1">IF(AU$10&lt;&gt;"",IF(AU$10&lt;&gt;"All Locations",COUNTIFS(All[TIMEBIN],$B50,All[SITE],AU$10),COUNTA(_xlfn._xlws.FILTER(All[TIMEBIN],All[TIMEBIN]=$B50,0))),"")</f>
        <v>198</v>
      </c>
      <c r="AV50" s="10" cm="1">
        <f t="array" aca="1" ref="AV50" ca="1">IF(AU$11="From",SUM(IF(--(_xlfn.UNIQUE(_xlfn._xlws.FILTER(Matches[REG],(Matches[TIMEBIN]=$B50)*(Matches[SITE IN]=AU$10),0))=0),0,1)),IF(AU$11="To",SUM(IF(--(_xlfn.UNIQUE(_xlfn._xlws.FILTER(Matches[REG],(Matches[TIME OUT]&gt;=TIMEVALUE(LEFT($B50,5)))*(Matches[TIME OUT]&lt;TIMEVALUE(LEFT($B50,5))+TIME(0,15,0))*(Matches[SITE OUT]=AU$10),0))=0),0,1)),SUM(IF(--(_xlfn.UNIQUE(_xlfn._xlws.FILTER(Matches[REG],(Matches[TIMEBIN]=$B50),0))=0),0,1))+SUM(IF(--(_xlfn.UNIQUE(_xlfn._xlws.FILTER(Matches[REG],(Matches[TIME OUT]&gt;=TIMEVALUE(LEFT($B50,5)))*(Matches[TIME OUT]&lt;TIMEVALUE(LEFT($B50,5))+TIME(0,15,0)),0))=0),0,1))))</f>
        <v>192</v>
      </c>
      <c r="AW50" s="18">
        <f t="shared" ca="1" si="11"/>
        <v>0.96969696969696972</v>
      </c>
    </row>
    <row r="51" spans="2:49">
      <c r="B51" s="7" t="str">
        <v>15:45 - 16:00</v>
      </c>
      <c r="C51" s="8" cm="1">
        <f t="array" aca="1" ref="C51" ca="1">IF(C$10&lt;&gt;"",IF(C$10&lt;&gt;"All Locations",COUNTIFS(All[TIMEBIN],$B51,All[SITE],C$10),COUNTA(_xlfn._xlws.FILTER(All[TIMEBIN],All[TIMEBIN]=$B51,0))),"")</f>
        <v>46</v>
      </c>
      <c r="D51" s="10" cm="1">
        <f t="array" aca="1" ref="D51" ca="1">IF(C$11="From",SUM(IF(--(_xlfn.UNIQUE(_xlfn._xlws.FILTER(Matches[REG],(Matches[TIMEBIN]=$B51)*(Matches[SITE IN]=C$10),0))=0),0,1)),IF(C$11="To",SUM(IF(--(_xlfn.UNIQUE(_xlfn._xlws.FILTER(Matches[REG],(Matches[TIME OUT]&gt;=TIMEVALUE(LEFT($B51,5)))*(Matches[TIME OUT]&lt;TIMEVALUE(LEFT($B51,5))+TIME(0,15,0))*(Matches[SITE OUT]=C$10),0))=0),0,1)),SUM(IF(--(_xlfn.UNIQUE(_xlfn._xlws.FILTER(Matches[REG],(Matches[TIMEBIN]=$B51),0))=0),0,1))+SUM(IF(--(_xlfn.UNIQUE(_xlfn._xlws.FILTER(Matches[REG],(Matches[TIME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46</v>
      </c>
      <c r="E51" s="18">
        <f t="shared" ca="1" si="0"/>
        <v>1</v>
      </c>
      <c r="F51" s="12"/>
      <c r="G51" s="8" cm="1">
        <f t="array" aca="1" ref="G51" ca="1">IF(G$10&lt;&gt;"",IF(G$10&lt;&gt;"All Locations",COUNTIFS(All[TIMEBIN],$B51,All[SITE],G$10),COUNTA(_xlfn._xlws.FILTER(All[TIMEBIN],All[TIMEBIN]=$B51,0))),"")</f>
        <v>0</v>
      </c>
      <c r="H51" s="10" cm="1">
        <f t="array" aca="1" ref="H51" ca="1">IF(G$11="From",SUM(IF(--(_xlfn.UNIQUE(_xlfn._xlws.FILTER(Matches[REG],(Matches[TIMEBIN]=$B51)*(Matches[SITE IN]=G$10),0))=0),0,1)),IF(G$11="To",SUM(IF(--(_xlfn.UNIQUE(_xlfn._xlws.FILTER(Matches[REG],(Matches[TIME OUT]&gt;=TIMEVALUE(LEFT($B51,5)))*(Matches[TIME OUT]&lt;TIMEVALUE(LEFT($B51,5))+TIME(0,15,0))*(Matches[SITE OUT]=G$10),0))=0),0,1)),SUM(IF(--(_xlfn.UNIQUE(_xlfn._xlws.FILTER(Matches[REG],(Matches[TIMEBIN]=$B51),0))=0),0,1))+SUM(IF(--(_xlfn.UNIQUE(_xlfn._xlws.FILTER(Matches[REG],(Matches[TIME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0</v>
      </c>
      <c r="I51" s="18" t="str">
        <f t="shared" ca="1" si="1"/>
        <v>-</v>
      </c>
      <c r="J51" s="12"/>
      <c r="K51" s="8" cm="1">
        <f t="array" aca="1" ref="K51" ca="1">IF(K$10&lt;&gt;"",IF(K$10&lt;&gt;"All Locations",COUNTIFS(All[TIMEBIN],$B51,All[SITE],K$10),COUNTA(_xlfn._xlws.FILTER(All[TIMEBIN],All[TIMEBIN]=$B51,0))),"")</f>
        <v>7</v>
      </c>
      <c r="L51" s="10" cm="1">
        <f t="array" aca="1" ref="L51" ca="1">IF(K$11="From",SUM(IF(--(_xlfn.UNIQUE(_xlfn._xlws.FILTER(Matches[REG],(Matches[TIMEBIN]=$B51)*(Matches[SITE IN]=K$10),0))=0),0,1)),IF(K$11="To",SUM(IF(--(_xlfn.UNIQUE(_xlfn._xlws.FILTER(Matches[REG],(Matches[TIME OUT]&gt;=TIMEVALUE(LEFT($B51,5)))*(Matches[TIME OUT]&lt;TIMEVALUE(LEFT($B51,5))+TIME(0,15,0))*(Matches[SITE OUT]=K$10),0))=0),0,1)),SUM(IF(--(_xlfn.UNIQUE(_xlfn._xlws.FILTER(Matches[REG],(Matches[TIMEBIN]=$B51),0))=0),0,1))+SUM(IF(--(_xlfn.UNIQUE(_xlfn._xlws.FILTER(Matches[REG],(Matches[TIME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7</v>
      </c>
      <c r="M51" s="18">
        <f t="shared" ca="1" si="2"/>
        <v>1</v>
      </c>
      <c r="N51" s="12"/>
      <c r="O51" s="8" cm="1">
        <f t="array" aca="1" ref="O51" ca="1">IF(O$10&lt;&gt;"",IF(O$10&lt;&gt;"All Locations",COUNTIFS(All[TIMEBIN],$B51,All[SITE],O$10),COUNTA(_xlfn._xlws.FILTER(All[TIMEBIN],All[TIMEBIN]=$B51,0))),"")</f>
        <v>12</v>
      </c>
      <c r="P51" s="10" cm="1">
        <f t="array" aca="1" ref="P51" ca="1">IF(O$11="From",SUM(IF(--(_xlfn.UNIQUE(_xlfn._xlws.FILTER(Matches[REG],(Matches[TIMEBIN]=$B51)*(Matches[SITE IN]=O$10),0))=0),0,1)),IF(O$11="To",SUM(IF(--(_xlfn.UNIQUE(_xlfn._xlws.FILTER(Matches[REG],(Matches[TIME OUT]&gt;=TIMEVALUE(LEFT($B51,5)))*(Matches[TIME OUT]&lt;TIMEVALUE(LEFT($B51,5))+TIME(0,15,0))*(Matches[SITE OUT]=O$10),0))=0),0,1)),SUM(IF(--(_xlfn.UNIQUE(_xlfn._xlws.FILTER(Matches[REG],(Matches[TIMEBIN]=$B51),0))=0),0,1))+SUM(IF(--(_xlfn.UNIQUE(_xlfn._xlws.FILTER(Matches[REG],(Matches[TIME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12</v>
      </c>
      <c r="Q51" s="18">
        <f t="shared" ca="1" si="3"/>
        <v>1</v>
      </c>
      <c r="R51" s="12"/>
      <c r="S51" s="8" cm="1">
        <f t="array" aca="1" ref="S51" ca="1">IF(S$10&lt;&gt;"",IF(S$10&lt;&gt;"All Locations",COUNTIFS(All[TIMEBIN],$B51,All[SITE],S$10),COUNTA(_xlfn._xlws.FILTER(All[TIMEBIN],All[TIMEBIN]=$B51,0))),"")</f>
        <v>24</v>
      </c>
      <c r="T51" s="10" cm="1">
        <f t="array" aca="1" ref="T51" ca="1">IF(S$11="From",SUM(IF(--(_xlfn.UNIQUE(_xlfn._xlws.FILTER(Matches[REG],(Matches[TIMEBIN]=$B51)*(Matches[SITE IN]=S$10),0))=0),0,1)),IF(S$11="To",SUM(IF(--(_xlfn.UNIQUE(_xlfn._xlws.FILTER(Matches[REG],(Matches[TIME OUT]&gt;=TIMEVALUE(LEFT($B51,5)))*(Matches[TIME OUT]&lt;TIMEVALUE(LEFT($B51,5))+TIME(0,15,0))*(Matches[SITE OUT]=S$10),0))=0),0,1)),SUM(IF(--(_xlfn.UNIQUE(_xlfn._xlws.FILTER(Matches[REG],(Matches[TIMEBIN]=$B51),0))=0),0,1))+SUM(IF(--(_xlfn.UNIQUE(_xlfn._xlws.FILTER(Matches[REG],(Matches[TIME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24</v>
      </c>
      <c r="U51" s="18">
        <f t="shared" ca="1" si="4"/>
        <v>1</v>
      </c>
      <c r="V51" s="12"/>
      <c r="W51" s="8" cm="1">
        <f t="array" aca="1" ref="W51" ca="1">IF(W$10&lt;&gt;"",IF(W$10&lt;&gt;"All Locations",COUNTIFS(All[TIMEBIN],$B51,All[SITE],W$10),COUNTA(_xlfn._xlws.FILTER(All[TIMEBIN],All[TIMEBIN]=$B51,0))),"")</f>
        <v>21</v>
      </c>
      <c r="X51" s="10" cm="1">
        <f t="array" aca="1" ref="X51" ca="1">IF(W$11="From",SUM(IF(--(_xlfn.UNIQUE(_xlfn._xlws.FILTER(Matches[REG],(Matches[TIMEBIN]=$B51)*(Matches[SITE IN]=W$10),0))=0),0,1)),IF(W$11="To",SUM(IF(--(_xlfn.UNIQUE(_xlfn._xlws.FILTER(Matches[REG],(Matches[TIME OUT]&gt;=TIMEVALUE(LEFT($B51,5)))*(Matches[TIME OUT]&lt;TIMEVALUE(LEFT($B51,5))+TIME(0,15,0))*(Matches[SITE OUT]=W$10),0))=0),0,1)),SUM(IF(--(_xlfn.UNIQUE(_xlfn._xlws.FILTER(Matches[REG],(Matches[TIMEBIN]=$B51),0))=0),0,1))+SUM(IF(--(_xlfn.UNIQUE(_xlfn._xlws.FILTER(Matches[REG],(Matches[TIME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21</v>
      </c>
      <c r="Y51" s="18">
        <f t="shared" ca="1" si="5"/>
        <v>1</v>
      </c>
      <c r="Z51" s="12"/>
      <c r="AA51" s="8" cm="1">
        <f t="array" aca="1" ref="AA51" ca="1">IF(AA$10&lt;&gt;"",IF(AA$10&lt;&gt;"All Locations",COUNTIFS(All[TIMEBIN],$B51,All[SITE],AA$10),COUNTA(_xlfn._xlws.FILTER(All[TIMEBIN],All[TIMEBIN]=$B51,0))),"")</f>
        <v>29</v>
      </c>
      <c r="AB51" s="10" cm="1">
        <f t="array" aca="1" ref="AB51" ca="1">IF(AA$11="From",SUM(IF(--(_xlfn.UNIQUE(_xlfn._xlws.FILTER(Matches[REG],(Matches[TIMEBIN]=$B51)*(Matches[SITE IN]=AA$10),0))=0),0,1)),IF(AA$11="To",SUM(IF(--(_xlfn.UNIQUE(_xlfn._xlws.FILTER(Matches[REG],(Matches[TIME OUT]&gt;=TIMEVALUE(LEFT($B51,5)))*(Matches[TIME OUT]&lt;TIMEVALUE(LEFT($B51,5))+TIME(0,15,0))*(Matches[SITE OUT]=AA$10),0))=0),0,1)),SUM(IF(--(_xlfn.UNIQUE(_xlfn._xlws.FILTER(Matches[REG],(Matches[TIMEBIN]=$B51),0))=0),0,1))+SUM(IF(--(_xlfn.UNIQUE(_xlfn._xlws.FILTER(Matches[REG],(Matches[TIME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29</v>
      </c>
      <c r="AC51" s="18">
        <f t="shared" ca="1" si="6"/>
        <v>1</v>
      </c>
      <c r="AD51" s="12"/>
      <c r="AE51" s="8" cm="1">
        <f t="array" aca="1" ref="AE51" ca="1">IF(AE$10&lt;&gt;"",IF(AE$10&lt;&gt;"All Locations",COUNTIFS(All[TIMEBIN],$B51,All[SITE],AE$10),COUNTA(_xlfn._xlws.FILTER(All[TIMEBIN],All[TIMEBIN]=$B51,0))),"")</f>
        <v>0</v>
      </c>
      <c r="AF51" s="10" cm="1">
        <f t="array" aca="1" ref="AF51" ca="1">IF(AE$11="From",SUM(IF(--(_xlfn.UNIQUE(_xlfn._xlws.FILTER(Matches[REG],(Matches[TIMEBIN]=$B51)*(Matches[SITE IN]=AE$10),0))=0),0,1)),IF(AE$11="To",SUM(IF(--(_xlfn.UNIQUE(_xlfn._xlws.FILTER(Matches[REG],(Matches[TIME OUT]&gt;=TIMEVALUE(LEFT($B51,5)))*(Matches[TIME OUT]&lt;TIMEVALUE(LEFT($B51,5))+TIME(0,15,0))*(Matches[SITE OUT]=AE$10),0))=0),0,1)),SUM(IF(--(_xlfn.UNIQUE(_xlfn._xlws.FILTER(Matches[REG],(Matches[TIMEBIN]=$B51),0))=0),0,1))+SUM(IF(--(_xlfn.UNIQUE(_xlfn._xlws.FILTER(Matches[REG],(Matches[TIME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0</v>
      </c>
      <c r="AG51" s="18" t="str">
        <f t="shared" ca="1" si="7"/>
        <v>-</v>
      </c>
      <c r="AH51" s="12"/>
      <c r="AI51" s="8" cm="1">
        <f t="array" aca="1" ref="AI51" ca="1">IF(AI$10&lt;&gt;"",IF(AI$10&lt;&gt;"All Locations",COUNTIFS(All[TIMEBIN],$B51,All[SITE],AI$10),COUNTA(_xlfn._xlws.FILTER(All[TIMEBIN],All[TIMEBIN]=$B51,0))),"")</f>
        <v>15</v>
      </c>
      <c r="AJ51" s="10" cm="1">
        <f t="array" aca="1" ref="AJ51" ca="1">IF(AI$11="From",SUM(IF(--(_xlfn.UNIQUE(_xlfn._xlws.FILTER(Matches[REG],(Matches[TIMEBIN]=$B51)*(Matches[SITE IN]=AI$10),0))=0),0,1)),IF(AI$11="To",SUM(IF(--(_xlfn.UNIQUE(_xlfn._xlws.FILTER(Matches[REG],(Matches[TIME OUT]&gt;=TIMEVALUE(LEFT($B51,5)))*(Matches[TIME OUT]&lt;TIMEVALUE(LEFT($B51,5))+TIME(0,15,0))*(Matches[SITE OUT]=AI$10),0))=0),0,1)),SUM(IF(--(_xlfn.UNIQUE(_xlfn._xlws.FILTER(Matches[REG],(Matches[TIMEBIN]=$B51),0))=0),0,1))+SUM(IF(--(_xlfn.UNIQUE(_xlfn._xlws.FILTER(Matches[REG],(Matches[TIME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15</v>
      </c>
      <c r="AK51" s="18">
        <f t="shared" ca="1" si="8"/>
        <v>1</v>
      </c>
      <c r="AL51" s="12"/>
      <c r="AM51" s="8" cm="1">
        <f t="array" aca="1" ref="AM51" ca="1">IF(AM$10&lt;&gt;"",IF(AM$10&lt;&gt;"All Locations",COUNTIFS(All[TIMEBIN],$B51,All[SITE],AM$10),COUNTA(_xlfn._xlws.FILTER(All[TIMEBIN],All[TIMEBIN]=$B51,0))),"")</f>
        <v>7</v>
      </c>
      <c r="AN51" s="10" cm="1">
        <f t="array" aca="1" ref="AN51" ca="1">IF(AM$11="From",SUM(IF(--(_xlfn.UNIQUE(_xlfn._xlws.FILTER(Matches[REG],(Matches[TIMEBIN]=$B51)*(Matches[SITE IN]=AM$10),0))=0),0,1)),IF(AM$11="To",SUM(IF(--(_xlfn.UNIQUE(_xlfn._xlws.FILTER(Matches[REG],(Matches[TIME OUT]&gt;=TIMEVALUE(LEFT($B51,5)))*(Matches[TIME OUT]&lt;TIMEVALUE(LEFT($B51,5))+TIME(0,15,0))*(Matches[SITE OUT]=AM$10),0))=0),0,1)),SUM(IF(--(_xlfn.UNIQUE(_xlfn._xlws.FILTER(Matches[REG],(Matches[TIMEBIN]=$B51),0))=0),0,1))+SUM(IF(--(_xlfn.UNIQUE(_xlfn._xlws.FILTER(Matches[REG],(Matches[TIME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7</v>
      </c>
      <c r="AO51" s="18">
        <f t="shared" ca="1" si="9"/>
        <v>1</v>
      </c>
      <c r="AP51" s="12"/>
      <c r="AQ51" s="8" cm="1">
        <f t="array" aca="1" ref="AQ51" ca="1">IF(AQ$10&lt;&gt;"",IF(AQ$10&lt;&gt;"All Locations",COUNTIFS(All[TIMEBIN],$B51,All[SITE],AQ$10),COUNTA(_xlfn._xlws.FILTER(All[TIMEBIN],All[TIMEBIN]=$B51,0))),"")</f>
        <v>9</v>
      </c>
      <c r="AR51" s="10" cm="1">
        <f t="array" aca="1" ref="AR51" ca="1">IF(AQ$11="From",SUM(IF(--(_xlfn.UNIQUE(_xlfn._xlws.FILTER(Matches[REG],(Matches[TIMEBIN]=$B51)*(Matches[SITE IN]=AQ$10),0))=0),0,1)),IF(AQ$11="To",SUM(IF(--(_xlfn.UNIQUE(_xlfn._xlws.FILTER(Matches[REG],(Matches[TIME OUT]&gt;=TIMEVALUE(LEFT($B51,5)))*(Matches[TIME OUT]&lt;TIMEVALUE(LEFT($B51,5))+TIME(0,15,0))*(Matches[SITE OUT]=AQ$10),0))=0),0,1)),SUM(IF(--(_xlfn.UNIQUE(_xlfn._xlws.FILTER(Matches[REG],(Matches[TIMEBIN]=$B51),0))=0),0,1))+SUM(IF(--(_xlfn.UNIQUE(_xlfn._xlws.FILTER(Matches[REG],(Matches[TIME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9</v>
      </c>
      <c r="AS51" s="18">
        <f t="shared" ca="1" si="10"/>
        <v>1</v>
      </c>
      <c r="AT51" s="12"/>
      <c r="AU51" s="8" cm="1">
        <f t="array" aca="1" ref="AU51" ca="1">IF(AU$10&lt;&gt;"",IF(AU$10&lt;&gt;"All Locations",COUNTIFS(All[TIMEBIN],$B51,All[SITE],AU$10),COUNTA(_xlfn._xlws.FILTER(All[TIMEBIN],All[TIMEBIN]=$B51,0))),"")</f>
        <v>170</v>
      </c>
      <c r="AV51" s="10" cm="1">
        <f t="array" aca="1" ref="AV51" ca="1">IF(AU$11="From",SUM(IF(--(_xlfn.UNIQUE(_xlfn._xlws.FILTER(Matches[REG],(Matches[TIMEBIN]=$B51)*(Matches[SITE IN]=AU$10),0))=0),0,1)),IF(AU$11="To",SUM(IF(--(_xlfn.UNIQUE(_xlfn._xlws.FILTER(Matches[REG],(Matches[TIME OUT]&gt;=TIMEVALUE(LEFT($B51,5)))*(Matches[TIME OUT]&lt;TIMEVALUE(LEFT($B51,5))+TIME(0,15,0))*(Matches[SITE OUT]=AU$10),0))=0),0,1)),SUM(IF(--(_xlfn.UNIQUE(_xlfn._xlws.FILTER(Matches[REG],(Matches[TIMEBIN]=$B51),0))=0),0,1))+SUM(IF(--(_xlfn.UNIQUE(_xlfn._xlws.FILTER(Matches[REG],(Matches[TIME OUT]&gt;=TIMEVALUE(LEFT($B51,5)))*(Matches[TIME OUT]&lt;TIMEVALUE(LEFT($B51,5))+TIME(0,15,0)),0))=0),0,1))))</f>
        <v>170</v>
      </c>
      <c r="AW51" s="18">
        <f t="shared" ca="1" si="11"/>
        <v>1</v>
      </c>
    </row>
    <row r="52" spans="2:49">
      <c r="B52" s="7" t="str">
        <v>16:00 - 16:15</v>
      </c>
      <c r="C52" s="8" cm="1">
        <f t="array" aca="1" ref="C52" ca="1">IF(C$10&lt;&gt;"",IF(C$10&lt;&gt;"All Locations",COUNTIFS(All[TIMEBIN],$B52,All[SITE],C$10),COUNTA(_xlfn._xlws.FILTER(All[TIMEBIN],All[TIMEBIN]=$B52,0))),"")</f>
        <v>44</v>
      </c>
      <c r="D52" s="10" cm="1">
        <f t="array" aca="1" ref="D52" ca="1">IF(C$11="From",SUM(IF(--(_xlfn.UNIQUE(_xlfn._xlws.FILTER(Matches[REG],(Matches[TIMEBIN]=$B52)*(Matches[SITE IN]=C$10),0))=0),0,1)),IF(C$11="To",SUM(IF(--(_xlfn.UNIQUE(_xlfn._xlws.FILTER(Matches[REG],(Matches[TIME OUT]&gt;=TIMEVALUE(LEFT($B52,5)))*(Matches[TIME OUT]&lt;TIMEVALUE(LEFT($B52,5))+TIME(0,15,0))*(Matches[SITE OUT]=C$10),0))=0),0,1)),SUM(IF(--(_xlfn.UNIQUE(_xlfn._xlws.FILTER(Matches[REG],(Matches[TIMEBIN]=$B52),0))=0),0,1))+SUM(IF(--(_xlfn.UNIQUE(_xlfn._xlws.FILTER(Matches[REG],(Matches[TIME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43</v>
      </c>
      <c r="E52" s="18">
        <f t="shared" ca="1" si="0"/>
        <v>0.97727272727272729</v>
      </c>
      <c r="F52" s="12"/>
      <c r="G52" s="8" cm="1">
        <f t="array" aca="1" ref="G52" ca="1">IF(G$10&lt;&gt;"",IF(G$10&lt;&gt;"All Locations",COUNTIFS(All[TIMEBIN],$B52,All[SITE],G$10),COUNTA(_xlfn._xlws.FILTER(All[TIMEBIN],All[TIMEBIN]=$B52,0))),"")</f>
        <v>0</v>
      </c>
      <c r="H52" s="10" cm="1">
        <f t="array" aca="1" ref="H52" ca="1">IF(G$11="From",SUM(IF(--(_xlfn.UNIQUE(_xlfn._xlws.FILTER(Matches[REG],(Matches[TIMEBIN]=$B52)*(Matches[SITE IN]=G$10),0))=0),0,1)),IF(G$11="To",SUM(IF(--(_xlfn.UNIQUE(_xlfn._xlws.FILTER(Matches[REG],(Matches[TIME OUT]&gt;=TIMEVALUE(LEFT($B52,5)))*(Matches[TIME OUT]&lt;TIMEVALUE(LEFT($B52,5))+TIME(0,15,0))*(Matches[SITE OUT]=G$10),0))=0),0,1)),SUM(IF(--(_xlfn.UNIQUE(_xlfn._xlws.FILTER(Matches[REG],(Matches[TIMEBIN]=$B52),0))=0),0,1))+SUM(IF(--(_xlfn.UNIQUE(_xlfn._xlws.FILTER(Matches[REG],(Matches[TIME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0</v>
      </c>
      <c r="I52" s="18" t="str">
        <f t="shared" ca="1" si="1"/>
        <v>-</v>
      </c>
      <c r="J52" s="12"/>
      <c r="K52" s="8" cm="1">
        <f t="array" aca="1" ref="K52" ca="1">IF(K$10&lt;&gt;"",IF(K$10&lt;&gt;"All Locations",COUNTIFS(All[TIMEBIN],$B52,All[SITE],K$10),COUNTA(_xlfn._xlws.FILTER(All[TIMEBIN],All[TIMEBIN]=$B52,0))),"")</f>
        <v>12</v>
      </c>
      <c r="L52" s="10" cm="1">
        <f t="array" aca="1" ref="L52" ca="1">IF(K$11="From",SUM(IF(--(_xlfn.UNIQUE(_xlfn._xlws.FILTER(Matches[REG],(Matches[TIMEBIN]=$B52)*(Matches[SITE IN]=K$10),0))=0),0,1)),IF(K$11="To",SUM(IF(--(_xlfn.UNIQUE(_xlfn._xlws.FILTER(Matches[REG],(Matches[TIME OUT]&gt;=TIMEVALUE(LEFT($B52,5)))*(Matches[TIME OUT]&lt;TIMEVALUE(LEFT($B52,5))+TIME(0,15,0))*(Matches[SITE OUT]=K$10),0))=0),0,1)),SUM(IF(--(_xlfn.UNIQUE(_xlfn._xlws.FILTER(Matches[REG],(Matches[TIMEBIN]=$B52),0))=0),0,1))+SUM(IF(--(_xlfn.UNIQUE(_xlfn._xlws.FILTER(Matches[REG],(Matches[TIME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12</v>
      </c>
      <c r="M52" s="18">
        <f t="shared" ca="1" si="2"/>
        <v>1</v>
      </c>
      <c r="N52" s="12"/>
      <c r="O52" s="8" cm="1">
        <f t="array" aca="1" ref="O52" ca="1">IF(O$10&lt;&gt;"",IF(O$10&lt;&gt;"All Locations",COUNTIFS(All[TIMEBIN],$B52,All[SITE],O$10),COUNTA(_xlfn._xlws.FILTER(All[TIMEBIN],All[TIMEBIN]=$B52,0))),"")</f>
        <v>22</v>
      </c>
      <c r="P52" s="10" cm="1">
        <f t="array" aca="1" ref="P52" ca="1">IF(O$11="From",SUM(IF(--(_xlfn.UNIQUE(_xlfn._xlws.FILTER(Matches[REG],(Matches[TIMEBIN]=$B52)*(Matches[SITE IN]=O$10),0))=0),0,1)),IF(O$11="To",SUM(IF(--(_xlfn.UNIQUE(_xlfn._xlws.FILTER(Matches[REG],(Matches[TIME OUT]&gt;=TIMEVALUE(LEFT($B52,5)))*(Matches[TIME OUT]&lt;TIMEVALUE(LEFT($B52,5))+TIME(0,15,0))*(Matches[SITE OUT]=O$10),0))=0),0,1)),SUM(IF(--(_xlfn.UNIQUE(_xlfn._xlws.FILTER(Matches[REG],(Matches[TIMEBIN]=$B52),0))=0),0,1))+SUM(IF(--(_xlfn.UNIQUE(_xlfn._xlws.FILTER(Matches[REG],(Matches[TIME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22</v>
      </c>
      <c r="Q52" s="18">
        <f t="shared" ca="1" si="3"/>
        <v>1</v>
      </c>
      <c r="R52" s="12"/>
      <c r="S52" s="8" cm="1">
        <f t="array" aca="1" ref="S52" ca="1">IF(S$10&lt;&gt;"",IF(S$10&lt;&gt;"All Locations",COUNTIFS(All[TIMEBIN],$B52,All[SITE],S$10),COUNTA(_xlfn._xlws.FILTER(All[TIMEBIN],All[TIMEBIN]=$B52,0))),"")</f>
        <v>12</v>
      </c>
      <c r="T52" s="10" cm="1">
        <f t="array" aca="1" ref="T52" ca="1">IF(S$11="From",SUM(IF(--(_xlfn.UNIQUE(_xlfn._xlws.FILTER(Matches[REG],(Matches[TIMEBIN]=$B52)*(Matches[SITE IN]=S$10),0))=0),0,1)),IF(S$11="To",SUM(IF(--(_xlfn.UNIQUE(_xlfn._xlws.FILTER(Matches[REG],(Matches[TIME OUT]&gt;=TIMEVALUE(LEFT($B52,5)))*(Matches[TIME OUT]&lt;TIMEVALUE(LEFT($B52,5))+TIME(0,15,0))*(Matches[SITE OUT]=S$10),0))=0),0,1)),SUM(IF(--(_xlfn.UNIQUE(_xlfn._xlws.FILTER(Matches[REG],(Matches[TIMEBIN]=$B52),0))=0),0,1))+SUM(IF(--(_xlfn.UNIQUE(_xlfn._xlws.FILTER(Matches[REG],(Matches[TIME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12</v>
      </c>
      <c r="U52" s="18">
        <f t="shared" ca="1" si="4"/>
        <v>1</v>
      </c>
      <c r="V52" s="12"/>
      <c r="W52" s="8" cm="1">
        <f t="array" aca="1" ref="W52" ca="1">IF(W$10&lt;&gt;"",IF(W$10&lt;&gt;"All Locations",COUNTIFS(All[TIMEBIN],$B52,All[SITE],W$10),COUNTA(_xlfn._xlws.FILTER(All[TIMEBIN],All[TIMEBIN]=$B52,0))),"")</f>
        <v>20</v>
      </c>
      <c r="X52" s="10" cm="1">
        <f t="array" aca="1" ref="X52" ca="1">IF(W$11="From",SUM(IF(--(_xlfn.UNIQUE(_xlfn._xlws.FILTER(Matches[REG],(Matches[TIMEBIN]=$B52)*(Matches[SITE IN]=W$10),0))=0),0,1)),IF(W$11="To",SUM(IF(--(_xlfn.UNIQUE(_xlfn._xlws.FILTER(Matches[REG],(Matches[TIME OUT]&gt;=TIMEVALUE(LEFT($B52,5)))*(Matches[TIME OUT]&lt;TIMEVALUE(LEFT($B52,5))+TIME(0,15,0))*(Matches[SITE OUT]=W$10),0))=0),0,1)),SUM(IF(--(_xlfn.UNIQUE(_xlfn._xlws.FILTER(Matches[REG],(Matches[TIMEBIN]=$B52),0))=0),0,1))+SUM(IF(--(_xlfn.UNIQUE(_xlfn._xlws.FILTER(Matches[REG],(Matches[TIME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20</v>
      </c>
      <c r="Y52" s="18">
        <f t="shared" ca="1" si="5"/>
        <v>1</v>
      </c>
      <c r="Z52" s="12"/>
      <c r="AA52" s="8" cm="1">
        <f t="array" aca="1" ref="AA52" ca="1">IF(AA$10&lt;&gt;"",IF(AA$10&lt;&gt;"All Locations",COUNTIFS(All[TIMEBIN],$B52,All[SITE],AA$10),COUNTA(_xlfn._xlws.FILTER(All[TIMEBIN],All[TIMEBIN]=$B52,0))),"")</f>
        <v>17</v>
      </c>
      <c r="AB52" s="10" cm="1">
        <f t="array" aca="1" ref="AB52" ca="1">IF(AA$11="From",SUM(IF(--(_xlfn.UNIQUE(_xlfn._xlws.FILTER(Matches[REG],(Matches[TIMEBIN]=$B52)*(Matches[SITE IN]=AA$10),0))=0),0,1)),IF(AA$11="To",SUM(IF(--(_xlfn.UNIQUE(_xlfn._xlws.FILTER(Matches[REG],(Matches[TIME OUT]&gt;=TIMEVALUE(LEFT($B52,5)))*(Matches[TIME OUT]&lt;TIMEVALUE(LEFT($B52,5))+TIME(0,15,0))*(Matches[SITE OUT]=AA$10),0))=0),0,1)),SUM(IF(--(_xlfn.UNIQUE(_xlfn._xlws.FILTER(Matches[REG],(Matches[TIMEBIN]=$B52),0))=0),0,1))+SUM(IF(--(_xlfn.UNIQUE(_xlfn._xlws.FILTER(Matches[REG],(Matches[TIME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17</v>
      </c>
      <c r="AC52" s="18">
        <f t="shared" ca="1" si="6"/>
        <v>1</v>
      </c>
      <c r="AD52" s="12"/>
      <c r="AE52" s="8" cm="1">
        <f t="array" aca="1" ref="AE52" ca="1">IF(AE$10&lt;&gt;"",IF(AE$10&lt;&gt;"All Locations",COUNTIFS(All[TIMEBIN],$B52,All[SITE],AE$10),COUNTA(_xlfn._xlws.FILTER(All[TIMEBIN],All[TIMEBIN]=$B52,0))),"")</f>
        <v>0</v>
      </c>
      <c r="AF52" s="10" cm="1">
        <f t="array" aca="1" ref="AF52" ca="1">IF(AE$11="From",SUM(IF(--(_xlfn.UNIQUE(_xlfn._xlws.FILTER(Matches[REG],(Matches[TIMEBIN]=$B52)*(Matches[SITE IN]=AE$10),0))=0),0,1)),IF(AE$11="To",SUM(IF(--(_xlfn.UNIQUE(_xlfn._xlws.FILTER(Matches[REG],(Matches[TIME OUT]&gt;=TIMEVALUE(LEFT($B52,5)))*(Matches[TIME OUT]&lt;TIMEVALUE(LEFT($B52,5))+TIME(0,15,0))*(Matches[SITE OUT]=AE$10),0))=0),0,1)),SUM(IF(--(_xlfn.UNIQUE(_xlfn._xlws.FILTER(Matches[REG],(Matches[TIMEBIN]=$B52),0))=0),0,1))+SUM(IF(--(_xlfn.UNIQUE(_xlfn._xlws.FILTER(Matches[REG],(Matches[TIME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0</v>
      </c>
      <c r="AG52" s="18" t="str">
        <f t="shared" ca="1" si="7"/>
        <v>-</v>
      </c>
      <c r="AH52" s="12"/>
      <c r="AI52" s="8" cm="1">
        <f t="array" aca="1" ref="AI52" ca="1">IF(AI$10&lt;&gt;"",IF(AI$10&lt;&gt;"All Locations",COUNTIFS(All[TIMEBIN],$B52,All[SITE],AI$10),COUNTA(_xlfn._xlws.FILTER(All[TIMEBIN],All[TIMEBIN]=$B52,0))),"")</f>
        <v>21</v>
      </c>
      <c r="AJ52" s="10" cm="1">
        <f t="array" aca="1" ref="AJ52" ca="1">IF(AI$11="From",SUM(IF(--(_xlfn.UNIQUE(_xlfn._xlws.FILTER(Matches[REG],(Matches[TIMEBIN]=$B52)*(Matches[SITE IN]=AI$10),0))=0),0,1)),IF(AI$11="To",SUM(IF(--(_xlfn.UNIQUE(_xlfn._xlws.FILTER(Matches[REG],(Matches[TIME OUT]&gt;=TIMEVALUE(LEFT($B52,5)))*(Matches[TIME OUT]&lt;TIMEVALUE(LEFT($B52,5))+TIME(0,15,0))*(Matches[SITE OUT]=AI$10),0))=0),0,1)),SUM(IF(--(_xlfn.UNIQUE(_xlfn._xlws.FILTER(Matches[REG],(Matches[TIMEBIN]=$B52),0))=0),0,1))+SUM(IF(--(_xlfn.UNIQUE(_xlfn._xlws.FILTER(Matches[REG],(Matches[TIME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21</v>
      </c>
      <c r="AK52" s="18">
        <f t="shared" ca="1" si="8"/>
        <v>1</v>
      </c>
      <c r="AL52" s="12"/>
      <c r="AM52" s="8" cm="1">
        <f t="array" aca="1" ref="AM52" ca="1">IF(AM$10&lt;&gt;"",IF(AM$10&lt;&gt;"All Locations",COUNTIFS(All[TIMEBIN],$B52,All[SITE],AM$10),COUNTA(_xlfn._xlws.FILTER(All[TIMEBIN],All[TIMEBIN]=$B52,0))),"")</f>
        <v>10</v>
      </c>
      <c r="AN52" s="10" cm="1">
        <f t="array" aca="1" ref="AN52" ca="1">IF(AM$11="From",SUM(IF(--(_xlfn.UNIQUE(_xlfn._xlws.FILTER(Matches[REG],(Matches[TIMEBIN]=$B52)*(Matches[SITE IN]=AM$10),0))=0),0,1)),IF(AM$11="To",SUM(IF(--(_xlfn.UNIQUE(_xlfn._xlws.FILTER(Matches[REG],(Matches[TIME OUT]&gt;=TIMEVALUE(LEFT($B52,5)))*(Matches[TIME OUT]&lt;TIMEVALUE(LEFT($B52,5))+TIME(0,15,0))*(Matches[SITE OUT]=AM$10),0))=0),0,1)),SUM(IF(--(_xlfn.UNIQUE(_xlfn._xlws.FILTER(Matches[REG],(Matches[TIMEBIN]=$B52),0))=0),0,1))+SUM(IF(--(_xlfn.UNIQUE(_xlfn._xlws.FILTER(Matches[REG],(Matches[TIME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9</v>
      </c>
      <c r="AO52" s="18">
        <f t="shared" ca="1" si="9"/>
        <v>0.9</v>
      </c>
      <c r="AP52" s="12"/>
      <c r="AQ52" s="8" cm="1">
        <f t="array" aca="1" ref="AQ52" ca="1">IF(AQ$10&lt;&gt;"",IF(AQ$10&lt;&gt;"All Locations",COUNTIFS(All[TIMEBIN],$B52,All[SITE],AQ$10),COUNTA(_xlfn._xlws.FILTER(All[TIMEBIN],All[TIMEBIN]=$B52,0))),"")</f>
        <v>14</v>
      </c>
      <c r="AR52" s="10" cm="1">
        <f t="array" aca="1" ref="AR52" ca="1">IF(AQ$11="From",SUM(IF(--(_xlfn.UNIQUE(_xlfn._xlws.FILTER(Matches[REG],(Matches[TIMEBIN]=$B52)*(Matches[SITE IN]=AQ$10),0))=0),0,1)),IF(AQ$11="To",SUM(IF(--(_xlfn.UNIQUE(_xlfn._xlws.FILTER(Matches[REG],(Matches[TIME OUT]&gt;=TIMEVALUE(LEFT($B52,5)))*(Matches[TIME OUT]&lt;TIMEVALUE(LEFT($B52,5))+TIME(0,15,0))*(Matches[SITE OUT]=AQ$10),0))=0),0,1)),SUM(IF(--(_xlfn.UNIQUE(_xlfn._xlws.FILTER(Matches[REG],(Matches[TIMEBIN]=$B52),0))=0),0,1))+SUM(IF(--(_xlfn.UNIQUE(_xlfn._xlws.FILTER(Matches[REG],(Matches[TIME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13</v>
      </c>
      <c r="AS52" s="18">
        <f t="shared" ca="1" si="10"/>
        <v>0.9285714285714286</v>
      </c>
      <c r="AT52" s="12"/>
      <c r="AU52" s="8" cm="1">
        <f t="array" aca="1" ref="AU52" ca="1">IF(AU$10&lt;&gt;"",IF(AU$10&lt;&gt;"All Locations",COUNTIFS(All[TIMEBIN],$B52,All[SITE],AU$10),COUNTA(_xlfn._xlws.FILTER(All[TIMEBIN],All[TIMEBIN]=$B52,0))),"")</f>
        <v>172</v>
      </c>
      <c r="AV52" s="10" cm="1">
        <f t="array" aca="1" ref="AV52" ca="1">IF(AU$11="From",SUM(IF(--(_xlfn.UNIQUE(_xlfn._xlws.FILTER(Matches[REG],(Matches[TIMEBIN]=$B52)*(Matches[SITE IN]=AU$10),0))=0),0,1)),IF(AU$11="To",SUM(IF(--(_xlfn.UNIQUE(_xlfn._xlws.FILTER(Matches[REG],(Matches[TIME OUT]&gt;=TIMEVALUE(LEFT($B52,5)))*(Matches[TIME OUT]&lt;TIMEVALUE(LEFT($B52,5))+TIME(0,15,0))*(Matches[SITE OUT]=AU$10),0))=0),0,1)),SUM(IF(--(_xlfn.UNIQUE(_xlfn._xlws.FILTER(Matches[REG],(Matches[TIMEBIN]=$B52),0))=0),0,1))+SUM(IF(--(_xlfn.UNIQUE(_xlfn._xlws.FILTER(Matches[REG],(Matches[TIME OUT]&gt;=TIMEVALUE(LEFT($B52,5)))*(Matches[TIME OUT]&lt;TIMEVALUE(LEFT($B52,5))+TIME(0,15,0)),0))=0),0,1))))</f>
        <v>169</v>
      </c>
      <c r="AW52" s="18">
        <f t="shared" ca="1" si="11"/>
        <v>0.98255813953488369</v>
      </c>
    </row>
    <row r="53" spans="2:49">
      <c r="B53" s="7" t="str">
        <v>16:15 - 16:30</v>
      </c>
      <c r="C53" s="8" cm="1">
        <f t="array" aca="1" ref="C53" ca="1">IF(C$10&lt;&gt;"",IF(C$10&lt;&gt;"All Locations",COUNTIFS(All[TIMEBIN],$B53,All[SITE],C$10),COUNTA(_xlfn._xlws.FILTER(All[TIMEBIN],All[TIMEBIN]=$B53,0))),"")</f>
        <v>38</v>
      </c>
      <c r="D53" s="10" cm="1">
        <f t="array" aca="1" ref="D53" ca="1">IF(C$11="From",SUM(IF(--(_xlfn.UNIQUE(_xlfn._xlws.FILTER(Matches[REG],(Matches[TIMEBIN]=$B53)*(Matches[SITE IN]=C$10),0))=0),0,1)),IF(C$11="To",SUM(IF(--(_xlfn.UNIQUE(_xlfn._xlws.FILTER(Matches[REG],(Matches[TIME OUT]&gt;=TIMEVALUE(LEFT($B53,5)))*(Matches[TIME OUT]&lt;TIMEVALUE(LEFT($B53,5))+TIME(0,15,0))*(Matches[SITE OUT]=C$10),0))=0),0,1)),SUM(IF(--(_xlfn.UNIQUE(_xlfn._xlws.FILTER(Matches[REG],(Matches[TIMEBIN]=$B53),0))=0),0,1))+SUM(IF(--(_xlfn.UNIQUE(_xlfn._xlws.FILTER(Matches[REG],(Matches[TIME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38</v>
      </c>
      <c r="E53" s="18">
        <f t="shared" ca="1" si="0"/>
        <v>1</v>
      </c>
      <c r="F53" s="12"/>
      <c r="G53" s="8" cm="1">
        <f t="array" aca="1" ref="G53" ca="1">IF(G$10&lt;&gt;"",IF(G$10&lt;&gt;"All Locations",COUNTIFS(All[TIMEBIN],$B53,All[SITE],G$10),COUNTA(_xlfn._xlws.FILTER(All[TIMEBIN],All[TIMEBIN]=$B53,0))),"")</f>
        <v>0</v>
      </c>
      <c r="H53" s="10" cm="1">
        <f t="array" aca="1" ref="H53" ca="1">IF(G$11="From",SUM(IF(--(_xlfn.UNIQUE(_xlfn._xlws.FILTER(Matches[REG],(Matches[TIMEBIN]=$B53)*(Matches[SITE IN]=G$10),0))=0),0,1)),IF(G$11="To",SUM(IF(--(_xlfn.UNIQUE(_xlfn._xlws.FILTER(Matches[REG],(Matches[TIME OUT]&gt;=TIMEVALUE(LEFT($B53,5)))*(Matches[TIME OUT]&lt;TIMEVALUE(LEFT($B53,5))+TIME(0,15,0))*(Matches[SITE OUT]=G$10),0))=0),0,1)),SUM(IF(--(_xlfn.UNIQUE(_xlfn._xlws.FILTER(Matches[REG],(Matches[TIMEBIN]=$B53),0))=0),0,1))+SUM(IF(--(_xlfn.UNIQUE(_xlfn._xlws.FILTER(Matches[REG],(Matches[TIME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0</v>
      </c>
      <c r="I53" s="18" t="str">
        <f t="shared" ca="1" si="1"/>
        <v>-</v>
      </c>
      <c r="J53" s="12"/>
      <c r="K53" s="8" cm="1">
        <f t="array" aca="1" ref="K53" ca="1">IF(K$10&lt;&gt;"",IF(K$10&lt;&gt;"All Locations",COUNTIFS(All[TIMEBIN],$B53,All[SITE],K$10),COUNTA(_xlfn._xlws.FILTER(All[TIMEBIN],All[TIMEBIN]=$B53,0))),"")</f>
        <v>10</v>
      </c>
      <c r="L53" s="10" cm="1">
        <f t="array" aca="1" ref="L53" ca="1">IF(K$11="From",SUM(IF(--(_xlfn.UNIQUE(_xlfn._xlws.FILTER(Matches[REG],(Matches[TIMEBIN]=$B53)*(Matches[SITE IN]=K$10),0))=0),0,1)),IF(K$11="To",SUM(IF(--(_xlfn.UNIQUE(_xlfn._xlws.FILTER(Matches[REG],(Matches[TIME OUT]&gt;=TIMEVALUE(LEFT($B53,5)))*(Matches[TIME OUT]&lt;TIMEVALUE(LEFT($B53,5))+TIME(0,15,0))*(Matches[SITE OUT]=K$10),0))=0),0,1)),SUM(IF(--(_xlfn.UNIQUE(_xlfn._xlws.FILTER(Matches[REG],(Matches[TIMEBIN]=$B53),0))=0),0,1))+SUM(IF(--(_xlfn.UNIQUE(_xlfn._xlws.FILTER(Matches[REG],(Matches[TIME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10</v>
      </c>
      <c r="M53" s="18">
        <f t="shared" ca="1" si="2"/>
        <v>1</v>
      </c>
      <c r="N53" s="12"/>
      <c r="O53" s="8" cm="1">
        <f t="array" aca="1" ref="O53" ca="1">IF(O$10&lt;&gt;"",IF(O$10&lt;&gt;"All Locations",COUNTIFS(All[TIMEBIN],$B53,All[SITE],O$10),COUNTA(_xlfn._xlws.FILTER(All[TIMEBIN],All[TIMEBIN]=$B53,0))),"")</f>
        <v>9</v>
      </c>
      <c r="P53" s="10" cm="1">
        <f t="array" aca="1" ref="P53" ca="1">IF(O$11="From",SUM(IF(--(_xlfn.UNIQUE(_xlfn._xlws.FILTER(Matches[REG],(Matches[TIMEBIN]=$B53)*(Matches[SITE IN]=O$10),0))=0),0,1)),IF(O$11="To",SUM(IF(--(_xlfn.UNIQUE(_xlfn._xlws.FILTER(Matches[REG],(Matches[TIME OUT]&gt;=TIMEVALUE(LEFT($B53,5)))*(Matches[TIME OUT]&lt;TIMEVALUE(LEFT($B53,5))+TIME(0,15,0))*(Matches[SITE OUT]=O$10),0))=0),0,1)),SUM(IF(--(_xlfn.UNIQUE(_xlfn._xlws.FILTER(Matches[REG],(Matches[TIMEBIN]=$B53),0))=0),0,1))+SUM(IF(--(_xlfn.UNIQUE(_xlfn._xlws.FILTER(Matches[REG],(Matches[TIME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9</v>
      </c>
      <c r="Q53" s="18">
        <f t="shared" ca="1" si="3"/>
        <v>1</v>
      </c>
      <c r="R53" s="12"/>
      <c r="S53" s="8" cm="1">
        <f t="array" aca="1" ref="S53" ca="1">IF(S$10&lt;&gt;"",IF(S$10&lt;&gt;"All Locations",COUNTIFS(All[TIMEBIN],$B53,All[SITE],S$10),COUNTA(_xlfn._xlws.FILTER(All[TIMEBIN],All[TIMEBIN]=$B53,0))),"")</f>
        <v>15</v>
      </c>
      <c r="T53" s="10" cm="1">
        <f t="array" aca="1" ref="T53" ca="1">IF(S$11="From",SUM(IF(--(_xlfn.UNIQUE(_xlfn._xlws.FILTER(Matches[REG],(Matches[TIMEBIN]=$B53)*(Matches[SITE IN]=S$10),0))=0),0,1)),IF(S$11="To",SUM(IF(--(_xlfn.UNIQUE(_xlfn._xlws.FILTER(Matches[REG],(Matches[TIME OUT]&gt;=TIMEVALUE(LEFT($B53,5)))*(Matches[TIME OUT]&lt;TIMEVALUE(LEFT($B53,5))+TIME(0,15,0))*(Matches[SITE OUT]=S$10),0))=0),0,1)),SUM(IF(--(_xlfn.UNIQUE(_xlfn._xlws.FILTER(Matches[REG],(Matches[TIMEBIN]=$B53),0))=0),0,1))+SUM(IF(--(_xlfn.UNIQUE(_xlfn._xlws.FILTER(Matches[REG],(Matches[TIME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13</v>
      </c>
      <c r="U53" s="18">
        <f t="shared" ca="1" si="4"/>
        <v>0.8666666666666667</v>
      </c>
      <c r="V53" s="12"/>
      <c r="W53" s="8" cm="1">
        <f t="array" aca="1" ref="W53" ca="1">IF(W$10&lt;&gt;"",IF(W$10&lt;&gt;"All Locations",COUNTIFS(All[TIMEBIN],$B53,All[SITE],W$10),COUNTA(_xlfn._xlws.FILTER(All[TIMEBIN],All[TIMEBIN]=$B53,0))),"")</f>
        <v>26</v>
      </c>
      <c r="X53" s="10" cm="1">
        <f t="array" aca="1" ref="X53" ca="1">IF(W$11="From",SUM(IF(--(_xlfn.UNIQUE(_xlfn._xlws.FILTER(Matches[REG],(Matches[TIMEBIN]=$B53)*(Matches[SITE IN]=W$10),0))=0),0,1)),IF(W$11="To",SUM(IF(--(_xlfn.UNIQUE(_xlfn._xlws.FILTER(Matches[REG],(Matches[TIME OUT]&gt;=TIMEVALUE(LEFT($B53,5)))*(Matches[TIME OUT]&lt;TIMEVALUE(LEFT($B53,5))+TIME(0,15,0))*(Matches[SITE OUT]=W$10),0))=0),0,1)),SUM(IF(--(_xlfn.UNIQUE(_xlfn._xlws.FILTER(Matches[REG],(Matches[TIMEBIN]=$B53),0))=0),0,1))+SUM(IF(--(_xlfn.UNIQUE(_xlfn._xlws.FILTER(Matches[REG],(Matches[TIME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25</v>
      </c>
      <c r="Y53" s="18">
        <f t="shared" ca="1" si="5"/>
        <v>0.96153846153846156</v>
      </c>
      <c r="Z53" s="12"/>
      <c r="AA53" s="8" cm="1">
        <f t="array" aca="1" ref="AA53" ca="1">IF(AA$10&lt;&gt;"",IF(AA$10&lt;&gt;"All Locations",COUNTIFS(All[TIMEBIN],$B53,All[SITE],AA$10),COUNTA(_xlfn._xlws.FILTER(All[TIMEBIN],All[TIMEBIN]=$B53,0))),"")</f>
        <v>19</v>
      </c>
      <c r="AB53" s="10" cm="1">
        <f t="array" aca="1" ref="AB53" ca="1">IF(AA$11="From",SUM(IF(--(_xlfn.UNIQUE(_xlfn._xlws.FILTER(Matches[REG],(Matches[TIMEBIN]=$B53)*(Matches[SITE IN]=AA$10),0))=0),0,1)),IF(AA$11="To",SUM(IF(--(_xlfn.UNIQUE(_xlfn._xlws.FILTER(Matches[REG],(Matches[TIME OUT]&gt;=TIMEVALUE(LEFT($B53,5)))*(Matches[TIME OUT]&lt;TIMEVALUE(LEFT($B53,5))+TIME(0,15,0))*(Matches[SITE OUT]=AA$10),0))=0),0,1)),SUM(IF(--(_xlfn.UNIQUE(_xlfn._xlws.FILTER(Matches[REG],(Matches[TIMEBIN]=$B53),0))=0),0,1))+SUM(IF(--(_xlfn.UNIQUE(_xlfn._xlws.FILTER(Matches[REG],(Matches[TIME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19</v>
      </c>
      <c r="AC53" s="18">
        <f t="shared" ca="1" si="6"/>
        <v>1</v>
      </c>
      <c r="AD53" s="12"/>
      <c r="AE53" s="8" cm="1">
        <f t="array" aca="1" ref="AE53" ca="1">IF(AE$10&lt;&gt;"",IF(AE$10&lt;&gt;"All Locations",COUNTIFS(All[TIMEBIN],$B53,All[SITE],AE$10),COUNTA(_xlfn._xlws.FILTER(All[TIMEBIN],All[TIMEBIN]=$B53,0))),"")</f>
        <v>0</v>
      </c>
      <c r="AF53" s="10" cm="1">
        <f t="array" aca="1" ref="AF53" ca="1">IF(AE$11="From",SUM(IF(--(_xlfn.UNIQUE(_xlfn._xlws.FILTER(Matches[REG],(Matches[TIMEBIN]=$B53)*(Matches[SITE IN]=AE$10),0))=0),0,1)),IF(AE$11="To",SUM(IF(--(_xlfn.UNIQUE(_xlfn._xlws.FILTER(Matches[REG],(Matches[TIME OUT]&gt;=TIMEVALUE(LEFT($B53,5)))*(Matches[TIME OUT]&lt;TIMEVALUE(LEFT($B53,5))+TIME(0,15,0))*(Matches[SITE OUT]=AE$10),0))=0),0,1)),SUM(IF(--(_xlfn.UNIQUE(_xlfn._xlws.FILTER(Matches[REG],(Matches[TIMEBIN]=$B53),0))=0),0,1))+SUM(IF(--(_xlfn.UNIQUE(_xlfn._xlws.FILTER(Matches[REG],(Matches[TIME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0</v>
      </c>
      <c r="AG53" s="18" t="str">
        <f t="shared" ca="1" si="7"/>
        <v>-</v>
      </c>
      <c r="AH53" s="12"/>
      <c r="AI53" s="8" cm="1">
        <f t="array" aca="1" ref="AI53" ca="1">IF(AI$10&lt;&gt;"",IF(AI$10&lt;&gt;"All Locations",COUNTIFS(All[TIMEBIN],$B53,All[SITE],AI$10),COUNTA(_xlfn._xlws.FILTER(All[TIMEBIN],All[TIMEBIN]=$B53,0))),"")</f>
        <v>13</v>
      </c>
      <c r="AJ53" s="10" cm="1">
        <f t="array" aca="1" ref="AJ53" ca="1">IF(AI$11="From",SUM(IF(--(_xlfn.UNIQUE(_xlfn._xlws.FILTER(Matches[REG],(Matches[TIMEBIN]=$B53)*(Matches[SITE IN]=AI$10),0))=0),0,1)),IF(AI$11="To",SUM(IF(--(_xlfn.UNIQUE(_xlfn._xlws.FILTER(Matches[REG],(Matches[TIME OUT]&gt;=TIMEVALUE(LEFT($B53,5)))*(Matches[TIME OUT]&lt;TIMEVALUE(LEFT($B53,5))+TIME(0,15,0))*(Matches[SITE OUT]=AI$10),0))=0),0,1)),SUM(IF(--(_xlfn.UNIQUE(_xlfn._xlws.FILTER(Matches[REG],(Matches[TIMEBIN]=$B53),0))=0),0,1))+SUM(IF(--(_xlfn.UNIQUE(_xlfn._xlws.FILTER(Matches[REG],(Matches[TIME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13</v>
      </c>
      <c r="AK53" s="18">
        <f t="shared" ca="1" si="8"/>
        <v>1</v>
      </c>
      <c r="AL53" s="12"/>
      <c r="AM53" s="8" cm="1">
        <f t="array" aca="1" ref="AM53" ca="1">IF(AM$10&lt;&gt;"",IF(AM$10&lt;&gt;"All Locations",COUNTIFS(All[TIMEBIN],$B53,All[SITE],AM$10),COUNTA(_xlfn._xlws.FILTER(All[TIMEBIN],All[TIMEBIN]=$B53,0))),"")</f>
        <v>7</v>
      </c>
      <c r="AN53" s="10" cm="1">
        <f t="array" aca="1" ref="AN53" ca="1">IF(AM$11="From",SUM(IF(--(_xlfn.UNIQUE(_xlfn._xlws.FILTER(Matches[REG],(Matches[TIMEBIN]=$B53)*(Matches[SITE IN]=AM$10),0))=0),0,1)),IF(AM$11="To",SUM(IF(--(_xlfn.UNIQUE(_xlfn._xlws.FILTER(Matches[REG],(Matches[TIME OUT]&gt;=TIMEVALUE(LEFT($B53,5)))*(Matches[TIME OUT]&lt;TIMEVALUE(LEFT($B53,5))+TIME(0,15,0))*(Matches[SITE OUT]=AM$10),0))=0),0,1)),SUM(IF(--(_xlfn.UNIQUE(_xlfn._xlws.FILTER(Matches[REG],(Matches[TIMEBIN]=$B53),0))=0),0,1))+SUM(IF(--(_xlfn.UNIQUE(_xlfn._xlws.FILTER(Matches[REG],(Matches[TIME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7</v>
      </c>
      <c r="AO53" s="18">
        <f t="shared" ca="1" si="9"/>
        <v>1</v>
      </c>
      <c r="AP53" s="12"/>
      <c r="AQ53" s="8" cm="1">
        <f t="array" aca="1" ref="AQ53" ca="1">IF(AQ$10&lt;&gt;"",IF(AQ$10&lt;&gt;"All Locations",COUNTIFS(All[TIMEBIN],$B53,All[SITE],AQ$10),COUNTA(_xlfn._xlws.FILTER(All[TIMEBIN],All[TIMEBIN]=$B53,0))),"")</f>
        <v>13</v>
      </c>
      <c r="AR53" s="10" cm="1">
        <f t="array" aca="1" ref="AR53" ca="1">IF(AQ$11="From",SUM(IF(--(_xlfn.UNIQUE(_xlfn._xlws.FILTER(Matches[REG],(Matches[TIMEBIN]=$B53)*(Matches[SITE IN]=AQ$10),0))=0),0,1)),IF(AQ$11="To",SUM(IF(--(_xlfn.UNIQUE(_xlfn._xlws.FILTER(Matches[REG],(Matches[TIME OUT]&gt;=TIMEVALUE(LEFT($B53,5)))*(Matches[TIME OUT]&lt;TIMEVALUE(LEFT($B53,5))+TIME(0,15,0))*(Matches[SITE OUT]=AQ$10),0))=0),0,1)),SUM(IF(--(_xlfn.UNIQUE(_xlfn._xlws.FILTER(Matches[REG],(Matches[TIMEBIN]=$B53),0))=0),0,1))+SUM(IF(--(_xlfn.UNIQUE(_xlfn._xlws.FILTER(Matches[REG],(Matches[TIME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11</v>
      </c>
      <c r="AS53" s="18">
        <f t="shared" ca="1" si="10"/>
        <v>0.84615384615384615</v>
      </c>
      <c r="AT53" s="12"/>
      <c r="AU53" s="8" cm="1">
        <f t="array" aca="1" ref="AU53" ca="1">IF(AU$10&lt;&gt;"",IF(AU$10&lt;&gt;"All Locations",COUNTIFS(All[TIMEBIN],$B53,All[SITE],AU$10),COUNTA(_xlfn._xlws.FILTER(All[TIMEBIN],All[TIMEBIN]=$B53,0))),"")</f>
        <v>150</v>
      </c>
      <c r="AV53" s="10" cm="1">
        <f t="array" aca="1" ref="AV53" ca="1">IF(AU$11="From",SUM(IF(--(_xlfn.UNIQUE(_xlfn._xlws.FILTER(Matches[REG],(Matches[TIMEBIN]=$B53)*(Matches[SITE IN]=AU$10),0))=0),0,1)),IF(AU$11="To",SUM(IF(--(_xlfn.UNIQUE(_xlfn._xlws.FILTER(Matches[REG],(Matches[TIME OUT]&gt;=TIMEVALUE(LEFT($B53,5)))*(Matches[TIME OUT]&lt;TIMEVALUE(LEFT($B53,5))+TIME(0,15,0))*(Matches[SITE OUT]=AU$10),0))=0),0,1)),SUM(IF(--(_xlfn.UNIQUE(_xlfn._xlws.FILTER(Matches[REG],(Matches[TIMEBIN]=$B53),0))=0),0,1))+SUM(IF(--(_xlfn.UNIQUE(_xlfn._xlws.FILTER(Matches[REG],(Matches[TIME OUT]&gt;=TIMEVALUE(LEFT($B53,5)))*(Matches[TIME OUT]&lt;TIMEVALUE(LEFT($B53,5))+TIME(0,15,0)),0))=0),0,1))))</f>
        <v>145</v>
      </c>
      <c r="AW53" s="18">
        <f t="shared" ca="1" si="11"/>
        <v>0.96666666666666667</v>
      </c>
    </row>
    <row r="54" spans="2:49">
      <c r="B54" s="7" t="str">
        <v>16:30 - 16:45</v>
      </c>
      <c r="C54" s="8" cm="1">
        <f t="array" aca="1" ref="C54" ca="1">IF(C$10&lt;&gt;"",IF(C$10&lt;&gt;"All Locations",COUNTIFS(All[TIMEBIN],$B54,All[SITE],C$10),COUNTA(_xlfn._xlws.FILTER(All[TIMEBIN],All[TIMEBIN]=$B54,0))),"")</f>
        <v>49</v>
      </c>
      <c r="D54" s="10" cm="1">
        <f t="array" aca="1" ref="D54" ca="1">IF(C$11="From",SUM(IF(--(_xlfn.UNIQUE(_xlfn._xlws.FILTER(Matches[REG],(Matches[TIMEBIN]=$B54)*(Matches[SITE IN]=C$10),0))=0),0,1)),IF(C$11="To",SUM(IF(--(_xlfn.UNIQUE(_xlfn._xlws.FILTER(Matches[REG],(Matches[TIME OUT]&gt;=TIMEVALUE(LEFT($B54,5)))*(Matches[TIME OUT]&lt;TIMEVALUE(LEFT($B54,5))+TIME(0,15,0))*(Matches[SITE OUT]=C$10),0))=0),0,1)),SUM(IF(--(_xlfn.UNIQUE(_xlfn._xlws.FILTER(Matches[REG],(Matches[TIMEBIN]=$B54),0))=0),0,1))+SUM(IF(--(_xlfn.UNIQUE(_xlfn._xlws.FILTER(Matches[REG],(Matches[TIME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48</v>
      </c>
      <c r="E54" s="18">
        <f t="shared" ca="1" si="0"/>
        <v>0.97959183673469385</v>
      </c>
      <c r="F54" s="12"/>
      <c r="G54" s="8" cm="1">
        <f t="array" aca="1" ref="G54" ca="1">IF(G$10&lt;&gt;"",IF(G$10&lt;&gt;"All Locations",COUNTIFS(All[TIMEBIN],$B54,All[SITE],G$10),COUNTA(_xlfn._xlws.FILTER(All[TIMEBIN],All[TIMEBIN]=$B54,0))),"")</f>
        <v>0</v>
      </c>
      <c r="H54" s="10" cm="1">
        <f t="array" aca="1" ref="H54" ca="1">IF(G$11="From",SUM(IF(--(_xlfn.UNIQUE(_xlfn._xlws.FILTER(Matches[REG],(Matches[TIMEBIN]=$B54)*(Matches[SITE IN]=G$10),0))=0),0,1)),IF(G$11="To",SUM(IF(--(_xlfn.UNIQUE(_xlfn._xlws.FILTER(Matches[REG],(Matches[TIME OUT]&gt;=TIMEVALUE(LEFT($B54,5)))*(Matches[TIME OUT]&lt;TIMEVALUE(LEFT($B54,5))+TIME(0,15,0))*(Matches[SITE OUT]=G$10),0))=0),0,1)),SUM(IF(--(_xlfn.UNIQUE(_xlfn._xlws.FILTER(Matches[REG],(Matches[TIMEBIN]=$B54),0))=0),0,1))+SUM(IF(--(_xlfn.UNIQUE(_xlfn._xlws.FILTER(Matches[REG],(Matches[TIME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0</v>
      </c>
      <c r="I54" s="18" t="str">
        <f t="shared" ca="1" si="1"/>
        <v>-</v>
      </c>
      <c r="J54" s="12"/>
      <c r="K54" s="8" cm="1">
        <f t="array" aca="1" ref="K54" ca="1">IF(K$10&lt;&gt;"",IF(K$10&lt;&gt;"All Locations",COUNTIFS(All[TIMEBIN],$B54,All[SITE],K$10),COUNTA(_xlfn._xlws.FILTER(All[TIMEBIN],All[TIMEBIN]=$B54,0))),"")</f>
        <v>8</v>
      </c>
      <c r="L54" s="10" cm="1">
        <f t="array" aca="1" ref="L54" ca="1">IF(K$11="From",SUM(IF(--(_xlfn.UNIQUE(_xlfn._xlws.FILTER(Matches[REG],(Matches[TIMEBIN]=$B54)*(Matches[SITE IN]=K$10),0))=0),0,1)),IF(K$11="To",SUM(IF(--(_xlfn.UNIQUE(_xlfn._xlws.FILTER(Matches[REG],(Matches[TIME OUT]&gt;=TIMEVALUE(LEFT($B54,5)))*(Matches[TIME OUT]&lt;TIMEVALUE(LEFT($B54,5))+TIME(0,15,0))*(Matches[SITE OUT]=K$10),0))=0),0,1)),SUM(IF(--(_xlfn.UNIQUE(_xlfn._xlws.FILTER(Matches[REG],(Matches[TIMEBIN]=$B54),0))=0),0,1))+SUM(IF(--(_xlfn.UNIQUE(_xlfn._xlws.FILTER(Matches[REG],(Matches[TIME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8</v>
      </c>
      <c r="M54" s="18">
        <f t="shared" ca="1" si="2"/>
        <v>1</v>
      </c>
      <c r="N54" s="12"/>
      <c r="O54" s="8" cm="1">
        <f t="array" aca="1" ref="O54" ca="1">IF(O$10&lt;&gt;"",IF(O$10&lt;&gt;"All Locations",COUNTIFS(All[TIMEBIN],$B54,All[SITE],O$10),COUNTA(_xlfn._xlws.FILTER(All[TIMEBIN],All[TIMEBIN]=$B54,0))),"")</f>
        <v>8</v>
      </c>
      <c r="P54" s="10" cm="1">
        <f t="array" aca="1" ref="P54" ca="1">IF(O$11="From",SUM(IF(--(_xlfn.UNIQUE(_xlfn._xlws.FILTER(Matches[REG],(Matches[TIMEBIN]=$B54)*(Matches[SITE IN]=O$10),0))=0),0,1)),IF(O$11="To",SUM(IF(--(_xlfn.UNIQUE(_xlfn._xlws.FILTER(Matches[REG],(Matches[TIME OUT]&gt;=TIMEVALUE(LEFT($B54,5)))*(Matches[TIME OUT]&lt;TIMEVALUE(LEFT($B54,5))+TIME(0,15,0))*(Matches[SITE OUT]=O$10),0))=0),0,1)),SUM(IF(--(_xlfn.UNIQUE(_xlfn._xlws.FILTER(Matches[REG],(Matches[TIMEBIN]=$B54),0))=0),0,1))+SUM(IF(--(_xlfn.UNIQUE(_xlfn._xlws.FILTER(Matches[REG],(Matches[TIME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8</v>
      </c>
      <c r="Q54" s="18">
        <f t="shared" ca="1" si="3"/>
        <v>1</v>
      </c>
      <c r="R54" s="12"/>
      <c r="S54" s="8" cm="1">
        <f t="array" aca="1" ref="S54" ca="1">IF(S$10&lt;&gt;"",IF(S$10&lt;&gt;"All Locations",COUNTIFS(All[TIMEBIN],$B54,All[SITE],S$10),COUNTA(_xlfn._xlws.FILTER(All[TIMEBIN],All[TIMEBIN]=$B54,0))),"")</f>
        <v>17</v>
      </c>
      <c r="T54" s="10" cm="1">
        <f t="array" aca="1" ref="T54" ca="1">IF(S$11="From",SUM(IF(--(_xlfn.UNIQUE(_xlfn._xlws.FILTER(Matches[REG],(Matches[TIMEBIN]=$B54)*(Matches[SITE IN]=S$10),0))=0),0,1)),IF(S$11="To",SUM(IF(--(_xlfn.UNIQUE(_xlfn._xlws.FILTER(Matches[REG],(Matches[TIME OUT]&gt;=TIMEVALUE(LEFT($B54,5)))*(Matches[TIME OUT]&lt;TIMEVALUE(LEFT($B54,5))+TIME(0,15,0))*(Matches[SITE OUT]=S$10),0))=0),0,1)),SUM(IF(--(_xlfn.UNIQUE(_xlfn._xlws.FILTER(Matches[REG],(Matches[TIMEBIN]=$B54),0))=0),0,1))+SUM(IF(--(_xlfn.UNIQUE(_xlfn._xlws.FILTER(Matches[REG],(Matches[TIME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17</v>
      </c>
      <c r="U54" s="18">
        <f t="shared" ca="1" si="4"/>
        <v>1</v>
      </c>
      <c r="V54" s="12"/>
      <c r="W54" s="8" cm="1">
        <f t="array" aca="1" ref="W54" ca="1">IF(W$10&lt;&gt;"",IF(W$10&lt;&gt;"All Locations",COUNTIFS(All[TIMEBIN],$B54,All[SITE],W$10),COUNTA(_xlfn._xlws.FILTER(All[TIMEBIN],All[TIMEBIN]=$B54,0))),"")</f>
        <v>29</v>
      </c>
      <c r="X54" s="10" cm="1">
        <f t="array" aca="1" ref="X54" ca="1">IF(W$11="From",SUM(IF(--(_xlfn.UNIQUE(_xlfn._xlws.FILTER(Matches[REG],(Matches[TIMEBIN]=$B54)*(Matches[SITE IN]=W$10),0))=0),0,1)),IF(W$11="To",SUM(IF(--(_xlfn.UNIQUE(_xlfn._xlws.FILTER(Matches[REG],(Matches[TIME OUT]&gt;=TIMEVALUE(LEFT($B54,5)))*(Matches[TIME OUT]&lt;TIMEVALUE(LEFT($B54,5))+TIME(0,15,0))*(Matches[SITE OUT]=W$10),0))=0),0,1)),SUM(IF(--(_xlfn.UNIQUE(_xlfn._xlws.FILTER(Matches[REG],(Matches[TIMEBIN]=$B54),0))=0),0,1))+SUM(IF(--(_xlfn.UNIQUE(_xlfn._xlws.FILTER(Matches[REG],(Matches[TIME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29</v>
      </c>
      <c r="Y54" s="18">
        <f t="shared" ca="1" si="5"/>
        <v>1</v>
      </c>
      <c r="Z54" s="12"/>
      <c r="AA54" s="8" cm="1">
        <f t="array" aca="1" ref="AA54" ca="1">IF(AA$10&lt;&gt;"",IF(AA$10&lt;&gt;"All Locations",COUNTIFS(All[TIMEBIN],$B54,All[SITE],AA$10),COUNTA(_xlfn._xlws.FILTER(All[TIMEBIN],All[TIMEBIN]=$B54,0))),"")</f>
        <v>25</v>
      </c>
      <c r="AB54" s="10" cm="1">
        <f t="array" aca="1" ref="AB54" ca="1">IF(AA$11="From",SUM(IF(--(_xlfn.UNIQUE(_xlfn._xlws.FILTER(Matches[REG],(Matches[TIMEBIN]=$B54)*(Matches[SITE IN]=AA$10),0))=0),0,1)),IF(AA$11="To",SUM(IF(--(_xlfn.UNIQUE(_xlfn._xlws.FILTER(Matches[REG],(Matches[TIME OUT]&gt;=TIMEVALUE(LEFT($B54,5)))*(Matches[TIME OUT]&lt;TIMEVALUE(LEFT($B54,5))+TIME(0,15,0))*(Matches[SITE OUT]=AA$10),0))=0),0,1)),SUM(IF(--(_xlfn.UNIQUE(_xlfn._xlws.FILTER(Matches[REG],(Matches[TIMEBIN]=$B54),0))=0),0,1))+SUM(IF(--(_xlfn.UNIQUE(_xlfn._xlws.FILTER(Matches[REG],(Matches[TIME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25</v>
      </c>
      <c r="AC54" s="18">
        <f t="shared" ca="1" si="6"/>
        <v>1</v>
      </c>
      <c r="AD54" s="12"/>
      <c r="AE54" s="8" cm="1">
        <f t="array" aca="1" ref="AE54" ca="1">IF(AE$10&lt;&gt;"",IF(AE$10&lt;&gt;"All Locations",COUNTIFS(All[TIMEBIN],$B54,All[SITE],AE$10),COUNTA(_xlfn._xlws.FILTER(All[TIMEBIN],All[TIMEBIN]=$B54,0))),"")</f>
        <v>0</v>
      </c>
      <c r="AF54" s="10" cm="1">
        <f t="array" aca="1" ref="AF54" ca="1">IF(AE$11="From",SUM(IF(--(_xlfn.UNIQUE(_xlfn._xlws.FILTER(Matches[REG],(Matches[TIMEBIN]=$B54)*(Matches[SITE IN]=AE$10),0))=0),0,1)),IF(AE$11="To",SUM(IF(--(_xlfn.UNIQUE(_xlfn._xlws.FILTER(Matches[REG],(Matches[TIME OUT]&gt;=TIMEVALUE(LEFT($B54,5)))*(Matches[TIME OUT]&lt;TIMEVALUE(LEFT($B54,5))+TIME(0,15,0))*(Matches[SITE OUT]=AE$10),0))=0),0,1)),SUM(IF(--(_xlfn.UNIQUE(_xlfn._xlws.FILTER(Matches[REG],(Matches[TIMEBIN]=$B54),0))=0),0,1))+SUM(IF(--(_xlfn.UNIQUE(_xlfn._xlws.FILTER(Matches[REG],(Matches[TIME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0</v>
      </c>
      <c r="AG54" s="18" t="str">
        <f t="shared" ca="1" si="7"/>
        <v>-</v>
      </c>
      <c r="AH54" s="12"/>
      <c r="AI54" s="8" cm="1">
        <f t="array" aca="1" ref="AI54" ca="1">IF(AI$10&lt;&gt;"",IF(AI$10&lt;&gt;"All Locations",COUNTIFS(All[TIMEBIN],$B54,All[SITE],AI$10),COUNTA(_xlfn._xlws.FILTER(All[TIMEBIN],All[TIMEBIN]=$B54,0))),"")</f>
        <v>18</v>
      </c>
      <c r="AJ54" s="10" cm="1">
        <f t="array" aca="1" ref="AJ54" ca="1">IF(AI$11="From",SUM(IF(--(_xlfn.UNIQUE(_xlfn._xlws.FILTER(Matches[REG],(Matches[TIMEBIN]=$B54)*(Matches[SITE IN]=AI$10),0))=0),0,1)),IF(AI$11="To",SUM(IF(--(_xlfn.UNIQUE(_xlfn._xlws.FILTER(Matches[REG],(Matches[TIME OUT]&gt;=TIMEVALUE(LEFT($B54,5)))*(Matches[TIME OUT]&lt;TIMEVALUE(LEFT($B54,5))+TIME(0,15,0))*(Matches[SITE OUT]=AI$10),0))=0),0,1)),SUM(IF(--(_xlfn.UNIQUE(_xlfn._xlws.FILTER(Matches[REG],(Matches[TIMEBIN]=$B54),0))=0),0,1))+SUM(IF(--(_xlfn.UNIQUE(_xlfn._xlws.FILTER(Matches[REG],(Matches[TIME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18</v>
      </c>
      <c r="AK54" s="18">
        <f t="shared" ca="1" si="8"/>
        <v>1</v>
      </c>
      <c r="AL54" s="12"/>
      <c r="AM54" s="8" cm="1">
        <f t="array" aca="1" ref="AM54" ca="1">IF(AM$10&lt;&gt;"",IF(AM$10&lt;&gt;"All Locations",COUNTIFS(All[TIMEBIN],$B54,All[SITE],AM$10),COUNTA(_xlfn._xlws.FILTER(All[TIMEBIN],All[TIMEBIN]=$B54,0))),"")</f>
        <v>6</v>
      </c>
      <c r="AN54" s="10" cm="1">
        <f t="array" aca="1" ref="AN54" ca="1">IF(AM$11="From",SUM(IF(--(_xlfn.UNIQUE(_xlfn._xlws.FILTER(Matches[REG],(Matches[TIMEBIN]=$B54)*(Matches[SITE IN]=AM$10),0))=0),0,1)),IF(AM$11="To",SUM(IF(--(_xlfn.UNIQUE(_xlfn._xlws.FILTER(Matches[REG],(Matches[TIME OUT]&gt;=TIMEVALUE(LEFT($B54,5)))*(Matches[TIME OUT]&lt;TIMEVALUE(LEFT($B54,5))+TIME(0,15,0))*(Matches[SITE OUT]=AM$10),0))=0),0,1)),SUM(IF(--(_xlfn.UNIQUE(_xlfn._xlws.FILTER(Matches[REG],(Matches[TIMEBIN]=$B54),0))=0),0,1))+SUM(IF(--(_xlfn.UNIQUE(_xlfn._xlws.FILTER(Matches[REG],(Matches[TIME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6</v>
      </c>
      <c r="AO54" s="18">
        <f t="shared" ca="1" si="9"/>
        <v>1</v>
      </c>
      <c r="AP54" s="12"/>
      <c r="AQ54" s="8" cm="1">
        <f t="array" aca="1" ref="AQ54" ca="1">IF(AQ$10&lt;&gt;"",IF(AQ$10&lt;&gt;"All Locations",COUNTIFS(All[TIMEBIN],$B54,All[SITE],AQ$10),COUNTA(_xlfn._xlws.FILTER(All[TIMEBIN],All[TIMEBIN]=$B54,0))),"")</f>
        <v>12</v>
      </c>
      <c r="AR54" s="10" cm="1">
        <f t="array" aca="1" ref="AR54" ca="1">IF(AQ$11="From",SUM(IF(--(_xlfn.UNIQUE(_xlfn._xlws.FILTER(Matches[REG],(Matches[TIMEBIN]=$B54)*(Matches[SITE IN]=AQ$10),0))=0),0,1)),IF(AQ$11="To",SUM(IF(--(_xlfn.UNIQUE(_xlfn._xlws.FILTER(Matches[REG],(Matches[TIME OUT]&gt;=TIMEVALUE(LEFT($B54,5)))*(Matches[TIME OUT]&lt;TIMEVALUE(LEFT($B54,5))+TIME(0,15,0))*(Matches[SITE OUT]=AQ$10),0))=0),0,1)),SUM(IF(--(_xlfn.UNIQUE(_xlfn._xlws.FILTER(Matches[REG],(Matches[TIMEBIN]=$B54),0))=0),0,1))+SUM(IF(--(_xlfn.UNIQUE(_xlfn._xlws.FILTER(Matches[REG],(Matches[TIME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10</v>
      </c>
      <c r="AS54" s="18">
        <f t="shared" ca="1" si="10"/>
        <v>0.83333333333333337</v>
      </c>
      <c r="AT54" s="12"/>
      <c r="AU54" s="8" cm="1">
        <f t="array" aca="1" ref="AU54" ca="1">IF(AU$10&lt;&gt;"",IF(AU$10&lt;&gt;"All Locations",COUNTIFS(All[TIMEBIN],$B54,All[SITE],AU$10),COUNTA(_xlfn._xlws.FILTER(All[TIMEBIN],All[TIMEBIN]=$B54,0))),"")</f>
        <v>172</v>
      </c>
      <c r="AV54" s="10" cm="1">
        <f t="array" aca="1" ref="AV54" ca="1">IF(AU$11="From",SUM(IF(--(_xlfn.UNIQUE(_xlfn._xlws.FILTER(Matches[REG],(Matches[TIMEBIN]=$B54)*(Matches[SITE IN]=AU$10),0))=0),0,1)),IF(AU$11="To",SUM(IF(--(_xlfn.UNIQUE(_xlfn._xlws.FILTER(Matches[REG],(Matches[TIME OUT]&gt;=TIMEVALUE(LEFT($B54,5)))*(Matches[TIME OUT]&lt;TIMEVALUE(LEFT($B54,5))+TIME(0,15,0))*(Matches[SITE OUT]=AU$10),0))=0),0,1)),SUM(IF(--(_xlfn.UNIQUE(_xlfn._xlws.FILTER(Matches[REG],(Matches[TIMEBIN]=$B54),0))=0),0,1))+SUM(IF(--(_xlfn.UNIQUE(_xlfn._xlws.FILTER(Matches[REG],(Matches[TIME OUT]&gt;=TIMEVALUE(LEFT($B54,5)))*(Matches[TIME OUT]&lt;TIMEVALUE(LEFT($B54,5))+TIME(0,15,0)),0))=0),0,1))))</f>
        <v>169</v>
      </c>
      <c r="AW54" s="18">
        <f t="shared" ca="1" si="11"/>
        <v>0.98255813953488369</v>
      </c>
    </row>
    <row r="55" spans="2:49">
      <c r="B55" s="7" t="str">
        <v>16:45 - 17:00</v>
      </c>
      <c r="C55" s="8" cm="1">
        <f t="array" aca="1" ref="C55" ca="1">IF(C$10&lt;&gt;"",IF(C$10&lt;&gt;"All Locations",COUNTIFS(All[TIMEBIN],$B55,All[SITE],C$10),COUNTA(_xlfn._xlws.FILTER(All[TIMEBIN],All[TIMEBIN]=$B55,0))),"")</f>
        <v>50</v>
      </c>
      <c r="D55" s="10" cm="1">
        <f t="array" aca="1" ref="D55" ca="1">IF(C$11="From",SUM(IF(--(_xlfn.UNIQUE(_xlfn._xlws.FILTER(Matches[REG],(Matches[TIMEBIN]=$B55)*(Matches[SITE IN]=C$10),0))=0),0,1)),IF(C$11="To",SUM(IF(--(_xlfn.UNIQUE(_xlfn._xlws.FILTER(Matches[REG],(Matches[TIME OUT]&gt;=TIMEVALUE(LEFT($B55,5)))*(Matches[TIME OUT]&lt;TIMEVALUE(LEFT($B55,5))+TIME(0,15,0))*(Matches[SITE OUT]=C$10),0))=0),0,1)),SUM(IF(--(_xlfn.UNIQUE(_xlfn._xlws.FILTER(Matches[REG],(Matches[TIMEBIN]=$B55),0))=0),0,1))+SUM(IF(--(_xlfn.UNIQUE(_xlfn._xlws.FILTER(Matches[REG],(Matches[TIME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50</v>
      </c>
      <c r="E55" s="18">
        <f t="shared" ca="1" si="0"/>
        <v>1</v>
      </c>
      <c r="F55" s="12"/>
      <c r="G55" s="8" cm="1">
        <f t="array" aca="1" ref="G55" ca="1">IF(G$10&lt;&gt;"",IF(G$10&lt;&gt;"All Locations",COUNTIFS(All[TIMEBIN],$B55,All[SITE],G$10),COUNTA(_xlfn._xlws.FILTER(All[TIMEBIN],All[TIMEBIN]=$B55,0))),"")</f>
        <v>0</v>
      </c>
      <c r="H55" s="10" cm="1">
        <f t="array" aca="1" ref="H55" ca="1">IF(G$11="From",SUM(IF(--(_xlfn.UNIQUE(_xlfn._xlws.FILTER(Matches[REG],(Matches[TIMEBIN]=$B55)*(Matches[SITE IN]=G$10),0))=0),0,1)),IF(G$11="To",SUM(IF(--(_xlfn.UNIQUE(_xlfn._xlws.FILTER(Matches[REG],(Matches[TIME OUT]&gt;=TIMEVALUE(LEFT($B55,5)))*(Matches[TIME OUT]&lt;TIMEVALUE(LEFT($B55,5))+TIME(0,15,0))*(Matches[SITE OUT]=G$10),0))=0),0,1)),SUM(IF(--(_xlfn.UNIQUE(_xlfn._xlws.FILTER(Matches[REG],(Matches[TIMEBIN]=$B55),0))=0),0,1))+SUM(IF(--(_xlfn.UNIQUE(_xlfn._xlws.FILTER(Matches[REG],(Matches[TIME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0</v>
      </c>
      <c r="I55" s="18" t="str">
        <f t="shared" ca="1" si="1"/>
        <v>-</v>
      </c>
      <c r="J55" s="12"/>
      <c r="K55" s="8" cm="1">
        <f t="array" aca="1" ref="K55" ca="1">IF(K$10&lt;&gt;"",IF(K$10&lt;&gt;"All Locations",COUNTIFS(All[TIMEBIN],$B55,All[SITE],K$10),COUNTA(_xlfn._xlws.FILTER(All[TIMEBIN],All[TIMEBIN]=$B55,0))),"")</f>
        <v>8</v>
      </c>
      <c r="L55" s="10" cm="1">
        <f t="array" aca="1" ref="L55" ca="1">IF(K$11="From",SUM(IF(--(_xlfn.UNIQUE(_xlfn._xlws.FILTER(Matches[REG],(Matches[TIMEBIN]=$B55)*(Matches[SITE IN]=K$10),0))=0),0,1)),IF(K$11="To",SUM(IF(--(_xlfn.UNIQUE(_xlfn._xlws.FILTER(Matches[REG],(Matches[TIME OUT]&gt;=TIMEVALUE(LEFT($B55,5)))*(Matches[TIME OUT]&lt;TIMEVALUE(LEFT($B55,5))+TIME(0,15,0))*(Matches[SITE OUT]=K$10),0))=0),0,1)),SUM(IF(--(_xlfn.UNIQUE(_xlfn._xlws.FILTER(Matches[REG],(Matches[TIMEBIN]=$B55),0))=0),0,1))+SUM(IF(--(_xlfn.UNIQUE(_xlfn._xlws.FILTER(Matches[REG],(Matches[TIME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8</v>
      </c>
      <c r="M55" s="18">
        <f t="shared" ca="1" si="2"/>
        <v>1</v>
      </c>
      <c r="N55" s="12"/>
      <c r="O55" s="8" cm="1">
        <f t="array" aca="1" ref="O55" ca="1">IF(O$10&lt;&gt;"",IF(O$10&lt;&gt;"All Locations",COUNTIFS(All[TIMEBIN],$B55,All[SITE],O$10),COUNTA(_xlfn._xlws.FILTER(All[TIMEBIN],All[TIMEBIN]=$B55,0))),"")</f>
        <v>24</v>
      </c>
      <c r="P55" s="10" cm="1">
        <f t="array" aca="1" ref="P55" ca="1">IF(O$11="From",SUM(IF(--(_xlfn.UNIQUE(_xlfn._xlws.FILTER(Matches[REG],(Matches[TIMEBIN]=$B55)*(Matches[SITE IN]=O$10),0))=0),0,1)),IF(O$11="To",SUM(IF(--(_xlfn.UNIQUE(_xlfn._xlws.FILTER(Matches[REG],(Matches[TIME OUT]&gt;=TIMEVALUE(LEFT($B55,5)))*(Matches[TIME OUT]&lt;TIMEVALUE(LEFT($B55,5))+TIME(0,15,0))*(Matches[SITE OUT]=O$10),0))=0),0,1)),SUM(IF(--(_xlfn.UNIQUE(_xlfn._xlws.FILTER(Matches[REG],(Matches[TIMEBIN]=$B55),0))=0),0,1))+SUM(IF(--(_xlfn.UNIQUE(_xlfn._xlws.FILTER(Matches[REG],(Matches[TIME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24</v>
      </c>
      <c r="Q55" s="18">
        <f t="shared" ca="1" si="3"/>
        <v>1</v>
      </c>
      <c r="R55" s="12"/>
      <c r="S55" s="8" cm="1">
        <f t="array" aca="1" ref="S55" ca="1">IF(S$10&lt;&gt;"",IF(S$10&lt;&gt;"All Locations",COUNTIFS(All[TIMEBIN],$B55,All[SITE],S$10),COUNTA(_xlfn._xlws.FILTER(All[TIMEBIN],All[TIMEBIN]=$B55,0))),"")</f>
        <v>15</v>
      </c>
      <c r="T55" s="10" cm="1">
        <f t="array" aca="1" ref="T55" ca="1">IF(S$11="From",SUM(IF(--(_xlfn.UNIQUE(_xlfn._xlws.FILTER(Matches[REG],(Matches[TIMEBIN]=$B55)*(Matches[SITE IN]=S$10),0))=0),0,1)),IF(S$11="To",SUM(IF(--(_xlfn.UNIQUE(_xlfn._xlws.FILTER(Matches[REG],(Matches[TIME OUT]&gt;=TIMEVALUE(LEFT($B55,5)))*(Matches[TIME OUT]&lt;TIMEVALUE(LEFT($B55,5))+TIME(0,15,0))*(Matches[SITE OUT]=S$10),0))=0),0,1)),SUM(IF(--(_xlfn.UNIQUE(_xlfn._xlws.FILTER(Matches[REG],(Matches[TIMEBIN]=$B55),0))=0),0,1))+SUM(IF(--(_xlfn.UNIQUE(_xlfn._xlws.FILTER(Matches[REG],(Matches[TIME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15</v>
      </c>
      <c r="U55" s="18">
        <f t="shared" ca="1" si="4"/>
        <v>1</v>
      </c>
      <c r="V55" s="12"/>
      <c r="W55" s="8" cm="1">
        <f t="array" aca="1" ref="W55" ca="1">IF(W$10&lt;&gt;"",IF(W$10&lt;&gt;"All Locations",COUNTIFS(All[TIMEBIN],$B55,All[SITE],W$10),COUNTA(_xlfn._xlws.FILTER(All[TIMEBIN],All[TIMEBIN]=$B55,0))),"")</f>
        <v>21</v>
      </c>
      <c r="X55" s="10" cm="1">
        <f t="array" aca="1" ref="X55" ca="1">IF(W$11="From",SUM(IF(--(_xlfn.UNIQUE(_xlfn._xlws.FILTER(Matches[REG],(Matches[TIMEBIN]=$B55)*(Matches[SITE IN]=W$10),0))=0),0,1)),IF(W$11="To",SUM(IF(--(_xlfn.UNIQUE(_xlfn._xlws.FILTER(Matches[REG],(Matches[TIME OUT]&gt;=TIMEVALUE(LEFT($B55,5)))*(Matches[TIME OUT]&lt;TIMEVALUE(LEFT($B55,5))+TIME(0,15,0))*(Matches[SITE OUT]=W$10),0))=0),0,1)),SUM(IF(--(_xlfn.UNIQUE(_xlfn._xlws.FILTER(Matches[REG],(Matches[TIMEBIN]=$B55),0))=0),0,1))+SUM(IF(--(_xlfn.UNIQUE(_xlfn._xlws.FILTER(Matches[REG],(Matches[TIME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21</v>
      </c>
      <c r="Y55" s="18">
        <f t="shared" ca="1" si="5"/>
        <v>1</v>
      </c>
      <c r="Z55" s="12"/>
      <c r="AA55" s="8" cm="1">
        <f t="array" aca="1" ref="AA55" ca="1">IF(AA$10&lt;&gt;"",IF(AA$10&lt;&gt;"All Locations",COUNTIFS(All[TIMEBIN],$B55,All[SITE],AA$10),COUNTA(_xlfn._xlws.FILTER(All[TIMEBIN],All[TIMEBIN]=$B55,0))),"")</f>
        <v>36</v>
      </c>
      <c r="AB55" s="10" cm="1">
        <f t="array" aca="1" ref="AB55" ca="1">IF(AA$11="From",SUM(IF(--(_xlfn.UNIQUE(_xlfn._xlws.FILTER(Matches[REG],(Matches[TIMEBIN]=$B55)*(Matches[SITE IN]=AA$10),0))=0),0,1)),IF(AA$11="To",SUM(IF(--(_xlfn.UNIQUE(_xlfn._xlws.FILTER(Matches[REG],(Matches[TIME OUT]&gt;=TIMEVALUE(LEFT($B55,5)))*(Matches[TIME OUT]&lt;TIMEVALUE(LEFT($B55,5))+TIME(0,15,0))*(Matches[SITE OUT]=AA$10),0))=0),0,1)),SUM(IF(--(_xlfn.UNIQUE(_xlfn._xlws.FILTER(Matches[REG],(Matches[TIMEBIN]=$B55),0))=0),0,1))+SUM(IF(--(_xlfn.UNIQUE(_xlfn._xlws.FILTER(Matches[REG],(Matches[TIME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36</v>
      </c>
      <c r="AC55" s="18">
        <f t="shared" ca="1" si="6"/>
        <v>1</v>
      </c>
      <c r="AD55" s="12"/>
      <c r="AE55" s="8" cm="1">
        <f t="array" aca="1" ref="AE55" ca="1">IF(AE$10&lt;&gt;"",IF(AE$10&lt;&gt;"All Locations",COUNTIFS(All[TIMEBIN],$B55,All[SITE],AE$10),COUNTA(_xlfn._xlws.FILTER(All[TIMEBIN],All[TIMEBIN]=$B55,0))),"")</f>
        <v>0</v>
      </c>
      <c r="AF55" s="10" cm="1">
        <f t="array" aca="1" ref="AF55" ca="1">IF(AE$11="From",SUM(IF(--(_xlfn.UNIQUE(_xlfn._xlws.FILTER(Matches[REG],(Matches[TIMEBIN]=$B55)*(Matches[SITE IN]=AE$10),0))=0),0,1)),IF(AE$11="To",SUM(IF(--(_xlfn.UNIQUE(_xlfn._xlws.FILTER(Matches[REG],(Matches[TIME OUT]&gt;=TIMEVALUE(LEFT($B55,5)))*(Matches[TIME OUT]&lt;TIMEVALUE(LEFT($B55,5))+TIME(0,15,0))*(Matches[SITE OUT]=AE$10),0))=0),0,1)),SUM(IF(--(_xlfn.UNIQUE(_xlfn._xlws.FILTER(Matches[REG],(Matches[TIMEBIN]=$B55),0))=0),0,1))+SUM(IF(--(_xlfn.UNIQUE(_xlfn._xlws.FILTER(Matches[REG],(Matches[TIME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0</v>
      </c>
      <c r="AG55" s="18" t="str">
        <f t="shared" ca="1" si="7"/>
        <v>-</v>
      </c>
      <c r="AH55" s="12"/>
      <c r="AI55" s="8" cm="1">
        <f t="array" aca="1" ref="AI55" ca="1">IF(AI$10&lt;&gt;"",IF(AI$10&lt;&gt;"All Locations",COUNTIFS(All[TIMEBIN],$B55,All[SITE],AI$10),COUNTA(_xlfn._xlws.FILTER(All[TIMEBIN],All[TIMEBIN]=$B55,0))),"")</f>
        <v>11</v>
      </c>
      <c r="AJ55" s="10" cm="1">
        <f t="array" aca="1" ref="AJ55" ca="1">IF(AI$11="From",SUM(IF(--(_xlfn.UNIQUE(_xlfn._xlws.FILTER(Matches[REG],(Matches[TIMEBIN]=$B55)*(Matches[SITE IN]=AI$10),0))=0),0,1)),IF(AI$11="To",SUM(IF(--(_xlfn.UNIQUE(_xlfn._xlws.FILTER(Matches[REG],(Matches[TIME OUT]&gt;=TIMEVALUE(LEFT($B55,5)))*(Matches[TIME OUT]&lt;TIMEVALUE(LEFT($B55,5))+TIME(0,15,0))*(Matches[SITE OUT]=AI$10),0))=0),0,1)),SUM(IF(--(_xlfn.UNIQUE(_xlfn._xlws.FILTER(Matches[REG],(Matches[TIMEBIN]=$B55),0))=0),0,1))+SUM(IF(--(_xlfn.UNIQUE(_xlfn._xlws.FILTER(Matches[REG],(Matches[TIME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11</v>
      </c>
      <c r="AK55" s="18">
        <f t="shared" ca="1" si="8"/>
        <v>1</v>
      </c>
      <c r="AL55" s="12"/>
      <c r="AM55" s="8" cm="1">
        <f t="array" aca="1" ref="AM55" ca="1">IF(AM$10&lt;&gt;"",IF(AM$10&lt;&gt;"All Locations",COUNTIFS(All[TIMEBIN],$B55,All[SITE],AM$10),COUNTA(_xlfn._xlws.FILTER(All[TIMEBIN],All[TIMEBIN]=$B55,0))),"")</f>
        <v>7</v>
      </c>
      <c r="AN55" s="10" cm="1">
        <f t="array" aca="1" ref="AN55" ca="1">IF(AM$11="From",SUM(IF(--(_xlfn.UNIQUE(_xlfn._xlws.FILTER(Matches[REG],(Matches[TIMEBIN]=$B55)*(Matches[SITE IN]=AM$10),0))=0),0,1)),IF(AM$11="To",SUM(IF(--(_xlfn.UNIQUE(_xlfn._xlws.FILTER(Matches[REG],(Matches[TIME OUT]&gt;=TIMEVALUE(LEFT($B55,5)))*(Matches[TIME OUT]&lt;TIMEVALUE(LEFT($B55,5))+TIME(0,15,0))*(Matches[SITE OUT]=AM$10),0))=0),0,1)),SUM(IF(--(_xlfn.UNIQUE(_xlfn._xlws.FILTER(Matches[REG],(Matches[TIMEBIN]=$B55),0))=0),0,1))+SUM(IF(--(_xlfn.UNIQUE(_xlfn._xlws.FILTER(Matches[REG],(Matches[TIME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7</v>
      </c>
      <c r="AO55" s="18">
        <f t="shared" ca="1" si="9"/>
        <v>1</v>
      </c>
      <c r="AP55" s="12"/>
      <c r="AQ55" s="8" cm="1">
        <f t="array" aca="1" ref="AQ55" ca="1">IF(AQ$10&lt;&gt;"",IF(AQ$10&lt;&gt;"All Locations",COUNTIFS(All[TIMEBIN],$B55,All[SITE],AQ$10),COUNTA(_xlfn._xlws.FILTER(All[TIMEBIN],All[TIMEBIN]=$B55,0))),"")</f>
        <v>11</v>
      </c>
      <c r="AR55" s="10" cm="1">
        <f t="array" aca="1" ref="AR55" ca="1">IF(AQ$11="From",SUM(IF(--(_xlfn.UNIQUE(_xlfn._xlws.FILTER(Matches[REG],(Matches[TIMEBIN]=$B55)*(Matches[SITE IN]=AQ$10),0))=0),0,1)),IF(AQ$11="To",SUM(IF(--(_xlfn.UNIQUE(_xlfn._xlws.FILTER(Matches[REG],(Matches[TIME OUT]&gt;=TIMEVALUE(LEFT($B55,5)))*(Matches[TIME OUT]&lt;TIMEVALUE(LEFT($B55,5))+TIME(0,15,0))*(Matches[SITE OUT]=AQ$10),0))=0),0,1)),SUM(IF(--(_xlfn.UNIQUE(_xlfn._xlws.FILTER(Matches[REG],(Matches[TIMEBIN]=$B55),0))=0),0,1))+SUM(IF(--(_xlfn.UNIQUE(_xlfn._xlws.FILTER(Matches[REG],(Matches[TIME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11</v>
      </c>
      <c r="AS55" s="18">
        <f t="shared" ca="1" si="10"/>
        <v>1</v>
      </c>
      <c r="AT55" s="12"/>
      <c r="AU55" s="8" cm="1">
        <f t="array" aca="1" ref="AU55" ca="1">IF(AU$10&lt;&gt;"",IF(AU$10&lt;&gt;"All Locations",COUNTIFS(All[TIMEBIN],$B55,All[SITE],AU$10),COUNTA(_xlfn._xlws.FILTER(All[TIMEBIN],All[TIMEBIN]=$B55,0))),"")</f>
        <v>183</v>
      </c>
      <c r="AV55" s="10" cm="1">
        <f t="array" aca="1" ref="AV55" ca="1">IF(AU$11="From",SUM(IF(--(_xlfn.UNIQUE(_xlfn._xlws.FILTER(Matches[REG],(Matches[TIMEBIN]=$B55)*(Matches[SITE IN]=AU$10),0))=0),0,1)),IF(AU$11="To",SUM(IF(--(_xlfn.UNIQUE(_xlfn._xlws.FILTER(Matches[REG],(Matches[TIME OUT]&gt;=TIMEVALUE(LEFT($B55,5)))*(Matches[TIME OUT]&lt;TIMEVALUE(LEFT($B55,5))+TIME(0,15,0))*(Matches[SITE OUT]=AU$10),0))=0),0,1)),SUM(IF(--(_xlfn.UNIQUE(_xlfn._xlws.FILTER(Matches[REG],(Matches[TIMEBIN]=$B55),0))=0),0,1))+SUM(IF(--(_xlfn.UNIQUE(_xlfn._xlws.FILTER(Matches[REG],(Matches[TIME OUT]&gt;=TIMEVALUE(LEFT($B55,5)))*(Matches[TIME OUT]&lt;TIMEVALUE(LEFT($B55,5))+TIME(0,15,0)),0))=0),0,1))))</f>
        <v>183</v>
      </c>
      <c r="AW55" s="18">
        <f t="shared" ca="1" si="11"/>
        <v>1</v>
      </c>
    </row>
    <row r="56" spans="2:49">
      <c r="B56" s="7" t="str">
        <v>17:00 - 17:15</v>
      </c>
      <c r="C56" s="8" cm="1">
        <f t="array" aca="1" ref="C56" ca="1">IF(C$10&lt;&gt;"",IF(C$10&lt;&gt;"All Locations",COUNTIFS(All[TIMEBIN],$B56,All[SITE],C$10),COUNTA(_xlfn._xlws.FILTER(All[TIMEBIN],All[TIMEBIN]=$B56,0))),"")</f>
        <v>45</v>
      </c>
      <c r="D56" s="10" cm="1">
        <f t="array" aca="1" ref="D56" ca="1">IF(C$11="From",SUM(IF(--(_xlfn.UNIQUE(_xlfn._xlws.FILTER(Matches[REG],(Matches[TIMEBIN]=$B56)*(Matches[SITE IN]=C$10),0))=0),0,1)),IF(C$11="To",SUM(IF(--(_xlfn.UNIQUE(_xlfn._xlws.FILTER(Matches[REG],(Matches[TIME OUT]&gt;=TIMEVALUE(LEFT($B56,5)))*(Matches[TIME OUT]&lt;TIMEVALUE(LEFT($B56,5))+TIME(0,15,0))*(Matches[SITE OUT]=C$10),0))=0),0,1)),SUM(IF(--(_xlfn.UNIQUE(_xlfn._xlws.FILTER(Matches[REG],(Matches[TIMEBIN]=$B56),0))=0),0,1))+SUM(IF(--(_xlfn.UNIQUE(_xlfn._xlws.FILTER(Matches[REG],(Matches[TIME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45</v>
      </c>
      <c r="E56" s="18">
        <f t="shared" ca="1" si="0"/>
        <v>1</v>
      </c>
      <c r="F56" s="12"/>
      <c r="G56" s="8" cm="1">
        <f t="array" aca="1" ref="G56" ca="1">IF(G$10&lt;&gt;"",IF(G$10&lt;&gt;"All Locations",COUNTIFS(All[TIMEBIN],$B56,All[SITE],G$10),COUNTA(_xlfn._xlws.FILTER(All[TIMEBIN],All[TIMEBIN]=$B56,0))),"")</f>
        <v>0</v>
      </c>
      <c r="H56" s="10" cm="1">
        <f t="array" aca="1" ref="H56" ca="1">IF(G$11="From",SUM(IF(--(_xlfn.UNIQUE(_xlfn._xlws.FILTER(Matches[REG],(Matches[TIMEBIN]=$B56)*(Matches[SITE IN]=G$10),0))=0),0,1)),IF(G$11="To",SUM(IF(--(_xlfn.UNIQUE(_xlfn._xlws.FILTER(Matches[REG],(Matches[TIME OUT]&gt;=TIMEVALUE(LEFT($B56,5)))*(Matches[TIME OUT]&lt;TIMEVALUE(LEFT($B56,5))+TIME(0,15,0))*(Matches[SITE OUT]=G$10),0))=0),0,1)),SUM(IF(--(_xlfn.UNIQUE(_xlfn._xlws.FILTER(Matches[REG],(Matches[TIMEBIN]=$B56),0))=0),0,1))+SUM(IF(--(_xlfn.UNIQUE(_xlfn._xlws.FILTER(Matches[REG],(Matches[TIME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0</v>
      </c>
      <c r="I56" s="18" t="str">
        <f t="shared" ca="1" si="1"/>
        <v>-</v>
      </c>
      <c r="J56" s="12"/>
      <c r="K56" s="8" cm="1">
        <f t="array" aca="1" ref="K56" ca="1">IF(K$10&lt;&gt;"",IF(K$10&lt;&gt;"All Locations",COUNTIFS(All[TIMEBIN],$B56,All[SITE],K$10),COUNTA(_xlfn._xlws.FILTER(All[TIMEBIN],All[TIMEBIN]=$B56,0))),"")</f>
        <v>7</v>
      </c>
      <c r="L56" s="10" cm="1">
        <f t="array" aca="1" ref="L56" ca="1">IF(K$11="From",SUM(IF(--(_xlfn.UNIQUE(_xlfn._xlws.FILTER(Matches[REG],(Matches[TIMEBIN]=$B56)*(Matches[SITE IN]=K$10),0))=0),0,1)),IF(K$11="To",SUM(IF(--(_xlfn.UNIQUE(_xlfn._xlws.FILTER(Matches[REG],(Matches[TIME OUT]&gt;=TIMEVALUE(LEFT($B56,5)))*(Matches[TIME OUT]&lt;TIMEVALUE(LEFT($B56,5))+TIME(0,15,0))*(Matches[SITE OUT]=K$10),0))=0),0,1)),SUM(IF(--(_xlfn.UNIQUE(_xlfn._xlws.FILTER(Matches[REG],(Matches[TIMEBIN]=$B56),0))=0),0,1))+SUM(IF(--(_xlfn.UNIQUE(_xlfn._xlws.FILTER(Matches[REG],(Matches[TIME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7</v>
      </c>
      <c r="M56" s="18">
        <f t="shared" ca="1" si="2"/>
        <v>1</v>
      </c>
      <c r="N56" s="12"/>
      <c r="O56" s="8" cm="1">
        <f t="array" aca="1" ref="O56" ca="1">IF(O$10&lt;&gt;"",IF(O$10&lt;&gt;"All Locations",COUNTIFS(All[TIMEBIN],$B56,All[SITE],O$10),COUNTA(_xlfn._xlws.FILTER(All[TIMEBIN],All[TIMEBIN]=$B56,0))),"")</f>
        <v>13</v>
      </c>
      <c r="P56" s="10" cm="1">
        <f t="array" aca="1" ref="P56" ca="1">IF(O$11="From",SUM(IF(--(_xlfn.UNIQUE(_xlfn._xlws.FILTER(Matches[REG],(Matches[TIMEBIN]=$B56)*(Matches[SITE IN]=O$10),0))=0),0,1)),IF(O$11="To",SUM(IF(--(_xlfn.UNIQUE(_xlfn._xlws.FILTER(Matches[REG],(Matches[TIME OUT]&gt;=TIMEVALUE(LEFT($B56,5)))*(Matches[TIME OUT]&lt;TIMEVALUE(LEFT($B56,5))+TIME(0,15,0))*(Matches[SITE OUT]=O$10),0))=0),0,1)),SUM(IF(--(_xlfn.UNIQUE(_xlfn._xlws.FILTER(Matches[REG],(Matches[TIMEBIN]=$B56),0))=0),0,1))+SUM(IF(--(_xlfn.UNIQUE(_xlfn._xlws.FILTER(Matches[REG],(Matches[TIME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13</v>
      </c>
      <c r="Q56" s="18">
        <f t="shared" ca="1" si="3"/>
        <v>1</v>
      </c>
      <c r="R56" s="12"/>
      <c r="S56" s="8" cm="1">
        <f t="array" aca="1" ref="S56" ca="1">IF(S$10&lt;&gt;"",IF(S$10&lt;&gt;"All Locations",COUNTIFS(All[TIMEBIN],$B56,All[SITE],S$10),COUNTA(_xlfn._xlws.FILTER(All[TIMEBIN],All[TIMEBIN]=$B56,0))),"")</f>
        <v>16</v>
      </c>
      <c r="T56" s="10" cm="1">
        <f t="array" aca="1" ref="T56" ca="1">IF(S$11="From",SUM(IF(--(_xlfn.UNIQUE(_xlfn._xlws.FILTER(Matches[REG],(Matches[TIMEBIN]=$B56)*(Matches[SITE IN]=S$10),0))=0),0,1)),IF(S$11="To",SUM(IF(--(_xlfn.UNIQUE(_xlfn._xlws.FILTER(Matches[REG],(Matches[TIME OUT]&gt;=TIMEVALUE(LEFT($B56,5)))*(Matches[TIME OUT]&lt;TIMEVALUE(LEFT($B56,5))+TIME(0,15,0))*(Matches[SITE OUT]=S$10),0))=0),0,1)),SUM(IF(--(_xlfn.UNIQUE(_xlfn._xlws.FILTER(Matches[REG],(Matches[TIMEBIN]=$B56),0))=0),0,1))+SUM(IF(--(_xlfn.UNIQUE(_xlfn._xlws.FILTER(Matches[REG],(Matches[TIME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16</v>
      </c>
      <c r="U56" s="18">
        <f t="shared" ca="1" si="4"/>
        <v>1</v>
      </c>
      <c r="V56" s="12"/>
      <c r="W56" s="8" cm="1">
        <f t="array" aca="1" ref="W56" ca="1">IF(W$10&lt;&gt;"",IF(W$10&lt;&gt;"All Locations",COUNTIFS(All[TIMEBIN],$B56,All[SITE],W$10),COUNTA(_xlfn._xlws.FILTER(All[TIMEBIN],All[TIMEBIN]=$B56,0))),"")</f>
        <v>30</v>
      </c>
      <c r="X56" s="10" cm="1">
        <f t="array" aca="1" ref="X56" ca="1">IF(W$11="From",SUM(IF(--(_xlfn.UNIQUE(_xlfn._xlws.FILTER(Matches[REG],(Matches[TIMEBIN]=$B56)*(Matches[SITE IN]=W$10),0))=0),0,1)),IF(W$11="To",SUM(IF(--(_xlfn.UNIQUE(_xlfn._xlws.FILTER(Matches[REG],(Matches[TIME OUT]&gt;=TIMEVALUE(LEFT($B56,5)))*(Matches[TIME OUT]&lt;TIMEVALUE(LEFT($B56,5))+TIME(0,15,0))*(Matches[SITE OUT]=W$10),0))=0),0,1)),SUM(IF(--(_xlfn.UNIQUE(_xlfn._xlws.FILTER(Matches[REG],(Matches[TIMEBIN]=$B56),0))=0),0,1))+SUM(IF(--(_xlfn.UNIQUE(_xlfn._xlws.FILTER(Matches[REG],(Matches[TIME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30</v>
      </c>
      <c r="Y56" s="18">
        <f t="shared" ca="1" si="5"/>
        <v>1</v>
      </c>
      <c r="Z56" s="12"/>
      <c r="AA56" s="8" cm="1">
        <f t="array" aca="1" ref="AA56" ca="1">IF(AA$10&lt;&gt;"",IF(AA$10&lt;&gt;"All Locations",COUNTIFS(All[TIMEBIN],$B56,All[SITE],AA$10),COUNTA(_xlfn._xlws.FILTER(All[TIMEBIN],All[TIMEBIN]=$B56,0))),"")</f>
        <v>26</v>
      </c>
      <c r="AB56" s="10" cm="1">
        <f t="array" aca="1" ref="AB56" ca="1">IF(AA$11="From",SUM(IF(--(_xlfn.UNIQUE(_xlfn._xlws.FILTER(Matches[REG],(Matches[TIMEBIN]=$B56)*(Matches[SITE IN]=AA$10),0))=0),0,1)),IF(AA$11="To",SUM(IF(--(_xlfn.UNIQUE(_xlfn._xlws.FILTER(Matches[REG],(Matches[TIME OUT]&gt;=TIMEVALUE(LEFT($B56,5)))*(Matches[TIME OUT]&lt;TIMEVALUE(LEFT($B56,5))+TIME(0,15,0))*(Matches[SITE OUT]=AA$10),0))=0),0,1)),SUM(IF(--(_xlfn.UNIQUE(_xlfn._xlws.FILTER(Matches[REG],(Matches[TIMEBIN]=$B56),0))=0),0,1))+SUM(IF(--(_xlfn.UNIQUE(_xlfn._xlws.FILTER(Matches[REG],(Matches[TIME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25</v>
      </c>
      <c r="AC56" s="18">
        <f t="shared" ca="1" si="6"/>
        <v>0.96153846153846156</v>
      </c>
      <c r="AD56" s="12"/>
      <c r="AE56" s="8" cm="1">
        <f t="array" aca="1" ref="AE56" ca="1">IF(AE$10&lt;&gt;"",IF(AE$10&lt;&gt;"All Locations",COUNTIFS(All[TIMEBIN],$B56,All[SITE],AE$10),COUNTA(_xlfn._xlws.FILTER(All[TIMEBIN],All[TIMEBIN]=$B56,0))),"")</f>
        <v>0</v>
      </c>
      <c r="AF56" s="10" cm="1">
        <f t="array" aca="1" ref="AF56" ca="1">IF(AE$11="From",SUM(IF(--(_xlfn.UNIQUE(_xlfn._xlws.FILTER(Matches[REG],(Matches[TIMEBIN]=$B56)*(Matches[SITE IN]=AE$10),0))=0),0,1)),IF(AE$11="To",SUM(IF(--(_xlfn.UNIQUE(_xlfn._xlws.FILTER(Matches[REG],(Matches[TIME OUT]&gt;=TIMEVALUE(LEFT($B56,5)))*(Matches[TIME OUT]&lt;TIMEVALUE(LEFT($B56,5))+TIME(0,15,0))*(Matches[SITE OUT]=AE$10),0))=0),0,1)),SUM(IF(--(_xlfn.UNIQUE(_xlfn._xlws.FILTER(Matches[REG],(Matches[TIMEBIN]=$B56),0))=0),0,1))+SUM(IF(--(_xlfn.UNIQUE(_xlfn._xlws.FILTER(Matches[REG],(Matches[TIME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0</v>
      </c>
      <c r="AG56" s="18" t="str">
        <f t="shared" ca="1" si="7"/>
        <v>-</v>
      </c>
      <c r="AH56" s="12"/>
      <c r="AI56" s="8" cm="1">
        <f t="array" aca="1" ref="AI56" ca="1">IF(AI$10&lt;&gt;"",IF(AI$10&lt;&gt;"All Locations",COUNTIFS(All[TIMEBIN],$B56,All[SITE],AI$10),COUNTA(_xlfn._xlws.FILTER(All[TIMEBIN],All[TIMEBIN]=$B56,0))),"")</f>
        <v>16</v>
      </c>
      <c r="AJ56" s="10" cm="1">
        <f t="array" aca="1" ref="AJ56" ca="1">IF(AI$11="From",SUM(IF(--(_xlfn.UNIQUE(_xlfn._xlws.FILTER(Matches[REG],(Matches[TIMEBIN]=$B56)*(Matches[SITE IN]=AI$10),0))=0),0,1)),IF(AI$11="To",SUM(IF(--(_xlfn.UNIQUE(_xlfn._xlws.FILTER(Matches[REG],(Matches[TIME OUT]&gt;=TIMEVALUE(LEFT($B56,5)))*(Matches[TIME OUT]&lt;TIMEVALUE(LEFT($B56,5))+TIME(0,15,0))*(Matches[SITE OUT]=AI$10),0))=0),0,1)),SUM(IF(--(_xlfn.UNIQUE(_xlfn._xlws.FILTER(Matches[REG],(Matches[TIMEBIN]=$B56),0))=0),0,1))+SUM(IF(--(_xlfn.UNIQUE(_xlfn._xlws.FILTER(Matches[REG],(Matches[TIME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16</v>
      </c>
      <c r="AK56" s="18">
        <f t="shared" ca="1" si="8"/>
        <v>1</v>
      </c>
      <c r="AL56" s="12"/>
      <c r="AM56" s="8" cm="1">
        <f t="array" aca="1" ref="AM56" ca="1">IF(AM$10&lt;&gt;"",IF(AM$10&lt;&gt;"All Locations",COUNTIFS(All[TIMEBIN],$B56,All[SITE],AM$10),COUNTA(_xlfn._xlws.FILTER(All[TIMEBIN],All[TIMEBIN]=$B56,0))),"")</f>
        <v>12</v>
      </c>
      <c r="AN56" s="10" cm="1">
        <f t="array" aca="1" ref="AN56" ca="1">IF(AM$11="From",SUM(IF(--(_xlfn.UNIQUE(_xlfn._xlws.FILTER(Matches[REG],(Matches[TIMEBIN]=$B56)*(Matches[SITE IN]=AM$10),0))=0),0,1)),IF(AM$11="To",SUM(IF(--(_xlfn.UNIQUE(_xlfn._xlws.FILTER(Matches[REG],(Matches[TIME OUT]&gt;=TIMEVALUE(LEFT($B56,5)))*(Matches[TIME OUT]&lt;TIMEVALUE(LEFT($B56,5))+TIME(0,15,0))*(Matches[SITE OUT]=AM$10),0))=0),0,1)),SUM(IF(--(_xlfn.UNIQUE(_xlfn._xlws.FILTER(Matches[REG],(Matches[TIMEBIN]=$B56),0))=0),0,1))+SUM(IF(--(_xlfn.UNIQUE(_xlfn._xlws.FILTER(Matches[REG],(Matches[TIME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12</v>
      </c>
      <c r="AO56" s="18">
        <f t="shared" ca="1" si="9"/>
        <v>1</v>
      </c>
      <c r="AP56" s="12"/>
      <c r="AQ56" s="8" cm="1">
        <f t="array" aca="1" ref="AQ56" ca="1">IF(AQ$10&lt;&gt;"",IF(AQ$10&lt;&gt;"All Locations",COUNTIFS(All[TIMEBIN],$B56,All[SITE],AQ$10),COUNTA(_xlfn._xlws.FILTER(All[TIMEBIN],All[TIMEBIN]=$B56,0))),"")</f>
        <v>11</v>
      </c>
      <c r="AR56" s="10" cm="1">
        <f t="array" aca="1" ref="AR56" ca="1">IF(AQ$11="From",SUM(IF(--(_xlfn.UNIQUE(_xlfn._xlws.FILTER(Matches[REG],(Matches[TIMEBIN]=$B56)*(Matches[SITE IN]=AQ$10),0))=0),0,1)),IF(AQ$11="To",SUM(IF(--(_xlfn.UNIQUE(_xlfn._xlws.FILTER(Matches[REG],(Matches[TIME OUT]&gt;=TIMEVALUE(LEFT($B56,5)))*(Matches[TIME OUT]&lt;TIMEVALUE(LEFT($B56,5))+TIME(0,15,0))*(Matches[SITE OUT]=AQ$10),0))=0),0,1)),SUM(IF(--(_xlfn.UNIQUE(_xlfn._xlws.FILTER(Matches[REG],(Matches[TIMEBIN]=$B56),0))=0),0,1))+SUM(IF(--(_xlfn.UNIQUE(_xlfn._xlws.FILTER(Matches[REG],(Matches[TIME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11</v>
      </c>
      <c r="AS56" s="18">
        <f t="shared" ca="1" si="10"/>
        <v>1</v>
      </c>
      <c r="AT56" s="12"/>
      <c r="AU56" s="8" cm="1">
        <f t="array" aca="1" ref="AU56" ca="1">IF(AU$10&lt;&gt;"",IF(AU$10&lt;&gt;"All Locations",COUNTIFS(All[TIMEBIN],$B56,All[SITE],AU$10),COUNTA(_xlfn._xlws.FILTER(All[TIMEBIN],All[TIMEBIN]=$B56,0))),"")</f>
        <v>176</v>
      </c>
      <c r="AV56" s="10" cm="1">
        <f t="array" aca="1" ref="AV56" ca="1">IF(AU$11="From",SUM(IF(--(_xlfn.UNIQUE(_xlfn._xlws.FILTER(Matches[REG],(Matches[TIMEBIN]=$B56)*(Matches[SITE IN]=AU$10),0))=0),0,1)),IF(AU$11="To",SUM(IF(--(_xlfn.UNIQUE(_xlfn._xlws.FILTER(Matches[REG],(Matches[TIME OUT]&gt;=TIMEVALUE(LEFT($B56,5)))*(Matches[TIME OUT]&lt;TIMEVALUE(LEFT($B56,5))+TIME(0,15,0))*(Matches[SITE OUT]=AU$10),0))=0),0,1)),SUM(IF(--(_xlfn.UNIQUE(_xlfn._xlws.FILTER(Matches[REG],(Matches[TIMEBIN]=$B56),0))=0),0,1))+SUM(IF(--(_xlfn.UNIQUE(_xlfn._xlws.FILTER(Matches[REG],(Matches[TIME OUT]&gt;=TIMEVALUE(LEFT($B56,5)))*(Matches[TIME OUT]&lt;TIMEVALUE(LEFT($B56,5))+TIME(0,15,0)),0))=0),0,1))))</f>
        <v>175</v>
      </c>
      <c r="AW56" s="18">
        <f t="shared" ca="1" si="11"/>
        <v>0.99431818181818177</v>
      </c>
    </row>
    <row r="57" spans="2:49">
      <c r="B57" s="7" t="str">
        <v>17:15 - 17:30</v>
      </c>
      <c r="C57" s="8" cm="1">
        <f t="array" aca="1" ref="C57" ca="1">IF(C$10&lt;&gt;"",IF(C$10&lt;&gt;"All Locations",COUNTIFS(All[TIMEBIN],$B57,All[SITE],C$10),COUNTA(_xlfn._xlws.FILTER(All[TIMEBIN],All[TIMEBIN]=$B57,0))),"")</f>
        <v>56</v>
      </c>
      <c r="D57" s="10" cm="1">
        <f t="array" aca="1" ref="D57" ca="1">IF(C$11="From",SUM(IF(--(_xlfn.UNIQUE(_xlfn._xlws.FILTER(Matches[REG],(Matches[TIMEBIN]=$B57)*(Matches[SITE IN]=C$10),0))=0),0,1)),IF(C$11="To",SUM(IF(--(_xlfn.UNIQUE(_xlfn._xlws.FILTER(Matches[REG],(Matches[TIME OUT]&gt;=TIMEVALUE(LEFT($B57,5)))*(Matches[TIME OUT]&lt;TIMEVALUE(LEFT($B57,5))+TIME(0,15,0))*(Matches[SITE OUT]=C$10),0))=0),0,1)),SUM(IF(--(_xlfn.UNIQUE(_xlfn._xlws.FILTER(Matches[REG],(Matches[TIMEBIN]=$B57),0))=0),0,1))+SUM(IF(--(_xlfn.UNIQUE(_xlfn._xlws.FILTER(Matches[REG],(Matches[TIME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56</v>
      </c>
      <c r="E57" s="18">
        <f t="shared" ca="1" si="0"/>
        <v>1</v>
      </c>
      <c r="F57" s="12"/>
      <c r="G57" s="8" cm="1">
        <f t="array" aca="1" ref="G57" ca="1">IF(G$10&lt;&gt;"",IF(G$10&lt;&gt;"All Locations",COUNTIFS(All[TIMEBIN],$B57,All[SITE],G$10),COUNTA(_xlfn._xlws.FILTER(All[TIMEBIN],All[TIMEBIN]=$B57,0))),"")</f>
        <v>0</v>
      </c>
      <c r="H57" s="10" cm="1">
        <f t="array" aca="1" ref="H57" ca="1">IF(G$11="From",SUM(IF(--(_xlfn.UNIQUE(_xlfn._xlws.FILTER(Matches[REG],(Matches[TIMEBIN]=$B57)*(Matches[SITE IN]=G$10),0))=0),0,1)),IF(G$11="To",SUM(IF(--(_xlfn.UNIQUE(_xlfn._xlws.FILTER(Matches[REG],(Matches[TIME OUT]&gt;=TIMEVALUE(LEFT($B57,5)))*(Matches[TIME OUT]&lt;TIMEVALUE(LEFT($B57,5))+TIME(0,15,0))*(Matches[SITE OUT]=G$10),0))=0),0,1)),SUM(IF(--(_xlfn.UNIQUE(_xlfn._xlws.FILTER(Matches[REG],(Matches[TIMEBIN]=$B57),0))=0),0,1))+SUM(IF(--(_xlfn.UNIQUE(_xlfn._xlws.FILTER(Matches[REG],(Matches[TIME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0</v>
      </c>
      <c r="I57" s="18" t="str">
        <f t="shared" ca="1" si="1"/>
        <v>-</v>
      </c>
      <c r="J57" s="12"/>
      <c r="K57" s="8" cm="1">
        <f t="array" aca="1" ref="K57" ca="1">IF(K$10&lt;&gt;"",IF(K$10&lt;&gt;"All Locations",COUNTIFS(All[TIMEBIN],$B57,All[SITE],K$10),COUNTA(_xlfn._xlws.FILTER(All[TIMEBIN],All[TIMEBIN]=$B57,0))),"")</f>
        <v>9</v>
      </c>
      <c r="L57" s="10" cm="1">
        <f t="array" aca="1" ref="L57" ca="1">IF(K$11="From",SUM(IF(--(_xlfn.UNIQUE(_xlfn._xlws.FILTER(Matches[REG],(Matches[TIMEBIN]=$B57)*(Matches[SITE IN]=K$10),0))=0),0,1)),IF(K$11="To",SUM(IF(--(_xlfn.UNIQUE(_xlfn._xlws.FILTER(Matches[REG],(Matches[TIME OUT]&gt;=TIMEVALUE(LEFT($B57,5)))*(Matches[TIME OUT]&lt;TIMEVALUE(LEFT($B57,5))+TIME(0,15,0))*(Matches[SITE OUT]=K$10),0))=0),0,1)),SUM(IF(--(_xlfn.UNIQUE(_xlfn._xlws.FILTER(Matches[REG],(Matches[TIMEBIN]=$B57),0))=0),0,1))+SUM(IF(--(_xlfn.UNIQUE(_xlfn._xlws.FILTER(Matches[REG],(Matches[TIME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9</v>
      </c>
      <c r="M57" s="18">
        <f t="shared" ca="1" si="2"/>
        <v>1</v>
      </c>
      <c r="N57" s="12"/>
      <c r="O57" s="8" cm="1">
        <f t="array" aca="1" ref="O57" ca="1">IF(O$10&lt;&gt;"",IF(O$10&lt;&gt;"All Locations",COUNTIFS(All[TIMEBIN],$B57,All[SITE],O$10),COUNTA(_xlfn._xlws.FILTER(All[TIMEBIN],All[TIMEBIN]=$B57,0))),"")</f>
        <v>9</v>
      </c>
      <c r="P57" s="10" cm="1">
        <f t="array" aca="1" ref="P57" ca="1">IF(O$11="From",SUM(IF(--(_xlfn.UNIQUE(_xlfn._xlws.FILTER(Matches[REG],(Matches[TIMEBIN]=$B57)*(Matches[SITE IN]=O$10),0))=0),0,1)),IF(O$11="To",SUM(IF(--(_xlfn.UNIQUE(_xlfn._xlws.FILTER(Matches[REG],(Matches[TIME OUT]&gt;=TIMEVALUE(LEFT($B57,5)))*(Matches[TIME OUT]&lt;TIMEVALUE(LEFT($B57,5))+TIME(0,15,0))*(Matches[SITE OUT]=O$10),0))=0),0,1)),SUM(IF(--(_xlfn.UNIQUE(_xlfn._xlws.FILTER(Matches[REG],(Matches[TIMEBIN]=$B57),0))=0),0,1))+SUM(IF(--(_xlfn.UNIQUE(_xlfn._xlws.FILTER(Matches[REG],(Matches[TIME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9</v>
      </c>
      <c r="Q57" s="18">
        <f t="shared" ca="1" si="3"/>
        <v>1</v>
      </c>
      <c r="R57" s="12"/>
      <c r="S57" s="8" cm="1">
        <f t="array" aca="1" ref="S57" ca="1">IF(S$10&lt;&gt;"",IF(S$10&lt;&gt;"All Locations",COUNTIFS(All[TIMEBIN],$B57,All[SITE],S$10),COUNTA(_xlfn._xlws.FILTER(All[TIMEBIN],All[TIMEBIN]=$B57,0))),"")</f>
        <v>17</v>
      </c>
      <c r="T57" s="10" cm="1">
        <f t="array" aca="1" ref="T57" ca="1">IF(S$11="From",SUM(IF(--(_xlfn.UNIQUE(_xlfn._xlws.FILTER(Matches[REG],(Matches[TIMEBIN]=$B57)*(Matches[SITE IN]=S$10),0))=0),0,1)),IF(S$11="To",SUM(IF(--(_xlfn.UNIQUE(_xlfn._xlws.FILTER(Matches[REG],(Matches[TIME OUT]&gt;=TIMEVALUE(LEFT($B57,5)))*(Matches[TIME OUT]&lt;TIMEVALUE(LEFT($B57,5))+TIME(0,15,0))*(Matches[SITE OUT]=S$10),0))=0),0,1)),SUM(IF(--(_xlfn.UNIQUE(_xlfn._xlws.FILTER(Matches[REG],(Matches[TIMEBIN]=$B57),0))=0),0,1))+SUM(IF(--(_xlfn.UNIQUE(_xlfn._xlws.FILTER(Matches[REG],(Matches[TIME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17</v>
      </c>
      <c r="U57" s="18">
        <f t="shared" ca="1" si="4"/>
        <v>1</v>
      </c>
      <c r="V57" s="12"/>
      <c r="W57" s="8" cm="1">
        <f t="array" aca="1" ref="W57" ca="1">IF(W$10&lt;&gt;"",IF(W$10&lt;&gt;"All Locations",COUNTIFS(All[TIMEBIN],$B57,All[SITE],W$10),COUNTA(_xlfn._xlws.FILTER(All[TIMEBIN],All[TIMEBIN]=$B57,0))),"")</f>
        <v>25</v>
      </c>
      <c r="X57" s="10" cm="1">
        <f t="array" aca="1" ref="X57" ca="1">IF(W$11="From",SUM(IF(--(_xlfn.UNIQUE(_xlfn._xlws.FILTER(Matches[REG],(Matches[TIMEBIN]=$B57)*(Matches[SITE IN]=W$10),0))=0),0,1)),IF(W$11="To",SUM(IF(--(_xlfn.UNIQUE(_xlfn._xlws.FILTER(Matches[REG],(Matches[TIME OUT]&gt;=TIMEVALUE(LEFT($B57,5)))*(Matches[TIME OUT]&lt;TIMEVALUE(LEFT($B57,5))+TIME(0,15,0))*(Matches[SITE OUT]=W$10),0))=0),0,1)),SUM(IF(--(_xlfn.UNIQUE(_xlfn._xlws.FILTER(Matches[REG],(Matches[TIMEBIN]=$B57),0))=0),0,1))+SUM(IF(--(_xlfn.UNIQUE(_xlfn._xlws.FILTER(Matches[REG],(Matches[TIME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25</v>
      </c>
      <c r="Y57" s="18">
        <f t="shared" ca="1" si="5"/>
        <v>1</v>
      </c>
      <c r="Z57" s="12"/>
      <c r="AA57" s="8" cm="1">
        <f t="array" aca="1" ref="AA57" ca="1">IF(AA$10&lt;&gt;"",IF(AA$10&lt;&gt;"All Locations",COUNTIFS(All[TIMEBIN],$B57,All[SITE],AA$10),COUNTA(_xlfn._xlws.FILTER(All[TIMEBIN],All[TIMEBIN]=$B57,0))),"")</f>
        <v>37</v>
      </c>
      <c r="AB57" s="10" cm="1">
        <f t="array" aca="1" ref="AB57" ca="1">IF(AA$11="From",SUM(IF(--(_xlfn.UNIQUE(_xlfn._xlws.FILTER(Matches[REG],(Matches[TIMEBIN]=$B57)*(Matches[SITE IN]=AA$10),0))=0),0,1)),IF(AA$11="To",SUM(IF(--(_xlfn.UNIQUE(_xlfn._xlws.FILTER(Matches[REG],(Matches[TIME OUT]&gt;=TIMEVALUE(LEFT($B57,5)))*(Matches[TIME OUT]&lt;TIMEVALUE(LEFT($B57,5))+TIME(0,15,0))*(Matches[SITE OUT]=AA$10),0))=0),0,1)),SUM(IF(--(_xlfn.UNIQUE(_xlfn._xlws.FILTER(Matches[REG],(Matches[TIMEBIN]=$B57),0))=0),0,1))+SUM(IF(--(_xlfn.UNIQUE(_xlfn._xlws.FILTER(Matches[REG],(Matches[TIME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36</v>
      </c>
      <c r="AC57" s="18">
        <f t="shared" ca="1" si="6"/>
        <v>0.97297297297297303</v>
      </c>
      <c r="AD57" s="12"/>
      <c r="AE57" s="8" cm="1">
        <f t="array" aca="1" ref="AE57" ca="1">IF(AE$10&lt;&gt;"",IF(AE$10&lt;&gt;"All Locations",COUNTIFS(All[TIMEBIN],$B57,All[SITE],AE$10),COUNTA(_xlfn._xlws.FILTER(All[TIMEBIN],All[TIMEBIN]=$B57,0))),"")</f>
        <v>0</v>
      </c>
      <c r="AF57" s="10" cm="1">
        <f t="array" aca="1" ref="AF57" ca="1">IF(AE$11="From",SUM(IF(--(_xlfn.UNIQUE(_xlfn._xlws.FILTER(Matches[REG],(Matches[TIMEBIN]=$B57)*(Matches[SITE IN]=AE$10),0))=0),0,1)),IF(AE$11="To",SUM(IF(--(_xlfn.UNIQUE(_xlfn._xlws.FILTER(Matches[REG],(Matches[TIME OUT]&gt;=TIMEVALUE(LEFT($B57,5)))*(Matches[TIME OUT]&lt;TIMEVALUE(LEFT($B57,5))+TIME(0,15,0))*(Matches[SITE OUT]=AE$10),0))=0),0,1)),SUM(IF(--(_xlfn.UNIQUE(_xlfn._xlws.FILTER(Matches[REG],(Matches[TIMEBIN]=$B57),0))=0),0,1))+SUM(IF(--(_xlfn.UNIQUE(_xlfn._xlws.FILTER(Matches[REG],(Matches[TIME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0</v>
      </c>
      <c r="AG57" s="18" t="str">
        <f t="shared" ca="1" si="7"/>
        <v>-</v>
      </c>
      <c r="AH57" s="12"/>
      <c r="AI57" s="8" cm="1">
        <f t="array" aca="1" ref="AI57" ca="1">IF(AI$10&lt;&gt;"",IF(AI$10&lt;&gt;"All Locations",COUNTIFS(All[TIMEBIN],$B57,All[SITE],AI$10),COUNTA(_xlfn._xlws.FILTER(All[TIMEBIN],All[TIMEBIN]=$B57,0))),"")</f>
        <v>16</v>
      </c>
      <c r="AJ57" s="10" cm="1">
        <f t="array" aca="1" ref="AJ57" ca="1">IF(AI$11="From",SUM(IF(--(_xlfn.UNIQUE(_xlfn._xlws.FILTER(Matches[REG],(Matches[TIMEBIN]=$B57)*(Matches[SITE IN]=AI$10),0))=0),0,1)),IF(AI$11="To",SUM(IF(--(_xlfn.UNIQUE(_xlfn._xlws.FILTER(Matches[REG],(Matches[TIME OUT]&gt;=TIMEVALUE(LEFT($B57,5)))*(Matches[TIME OUT]&lt;TIMEVALUE(LEFT($B57,5))+TIME(0,15,0))*(Matches[SITE OUT]=AI$10),0))=0),0,1)),SUM(IF(--(_xlfn.UNIQUE(_xlfn._xlws.FILTER(Matches[REG],(Matches[TIMEBIN]=$B57),0))=0),0,1))+SUM(IF(--(_xlfn.UNIQUE(_xlfn._xlws.FILTER(Matches[REG],(Matches[TIME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14</v>
      </c>
      <c r="AK57" s="18">
        <f t="shared" ca="1" si="8"/>
        <v>0.875</v>
      </c>
      <c r="AL57" s="12"/>
      <c r="AM57" s="8" cm="1">
        <f t="array" aca="1" ref="AM57" ca="1">IF(AM$10&lt;&gt;"",IF(AM$10&lt;&gt;"All Locations",COUNTIFS(All[TIMEBIN],$B57,All[SITE],AM$10),COUNTA(_xlfn._xlws.FILTER(All[TIMEBIN],All[TIMEBIN]=$B57,0))),"")</f>
        <v>6</v>
      </c>
      <c r="AN57" s="10" cm="1">
        <f t="array" aca="1" ref="AN57" ca="1">IF(AM$11="From",SUM(IF(--(_xlfn.UNIQUE(_xlfn._xlws.FILTER(Matches[REG],(Matches[TIMEBIN]=$B57)*(Matches[SITE IN]=AM$10),0))=0),0,1)),IF(AM$11="To",SUM(IF(--(_xlfn.UNIQUE(_xlfn._xlws.FILTER(Matches[REG],(Matches[TIME OUT]&gt;=TIMEVALUE(LEFT($B57,5)))*(Matches[TIME OUT]&lt;TIMEVALUE(LEFT($B57,5))+TIME(0,15,0))*(Matches[SITE OUT]=AM$10),0))=0),0,1)),SUM(IF(--(_xlfn.UNIQUE(_xlfn._xlws.FILTER(Matches[REG],(Matches[TIMEBIN]=$B57),0))=0),0,1))+SUM(IF(--(_xlfn.UNIQUE(_xlfn._xlws.FILTER(Matches[REG],(Matches[TIME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6</v>
      </c>
      <c r="AO57" s="18">
        <f t="shared" ca="1" si="9"/>
        <v>1</v>
      </c>
      <c r="AP57" s="12"/>
      <c r="AQ57" s="8" cm="1">
        <f t="array" aca="1" ref="AQ57" ca="1">IF(AQ$10&lt;&gt;"",IF(AQ$10&lt;&gt;"All Locations",COUNTIFS(All[TIMEBIN],$B57,All[SITE],AQ$10),COUNTA(_xlfn._xlws.FILTER(All[TIMEBIN],All[TIMEBIN]=$B57,0))),"")</f>
        <v>12</v>
      </c>
      <c r="AR57" s="10" cm="1">
        <f t="array" aca="1" ref="AR57" ca="1">IF(AQ$11="From",SUM(IF(--(_xlfn.UNIQUE(_xlfn._xlws.FILTER(Matches[REG],(Matches[TIMEBIN]=$B57)*(Matches[SITE IN]=AQ$10),0))=0),0,1)),IF(AQ$11="To",SUM(IF(--(_xlfn.UNIQUE(_xlfn._xlws.FILTER(Matches[REG],(Matches[TIME OUT]&gt;=TIMEVALUE(LEFT($B57,5)))*(Matches[TIME OUT]&lt;TIMEVALUE(LEFT($B57,5))+TIME(0,15,0))*(Matches[SITE OUT]=AQ$10),0))=0),0,1)),SUM(IF(--(_xlfn.UNIQUE(_xlfn._xlws.FILTER(Matches[REG],(Matches[TIMEBIN]=$B57),0))=0),0,1))+SUM(IF(--(_xlfn.UNIQUE(_xlfn._xlws.FILTER(Matches[REG],(Matches[TIME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12</v>
      </c>
      <c r="AS57" s="18">
        <f t="shared" ca="1" si="10"/>
        <v>1</v>
      </c>
      <c r="AT57" s="12"/>
      <c r="AU57" s="8" cm="1">
        <f t="array" aca="1" ref="AU57" ca="1">IF(AU$10&lt;&gt;"",IF(AU$10&lt;&gt;"All Locations",COUNTIFS(All[TIMEBIN],$B57,All[SITE],AU$10),COUNTA(_xlfn._xlws.FILTER(All[TIMEBIN],All[TIMEBIN]=$B57,0))),"")</f>
        <v>187</v>
      </c>
      <c r="AV57" s="10" cm="1">
        <f t="array" aca="1" ref="AV57" ca="1">IF(AU$11="From",SUM(IF(--(_xlfn.UNIQUE(_xlfn._xlws.FILTER(Matches[REG],(Matches[TIMEBIN]=$B57)*(Matches[SITE IN]=AU$10),0))=0),0,1)),IF(AU$11="To",SUM(IF(--(_xlfn.UNIQUE(_xlfn._xlws.FILTER(Matches[REG],(Matches[TIME OUT]&gt;=TIMEVALUE(LEFT($B57,5)))*(Matches[TIME OUT]&lt;TIMEVALUE(LEFT($B57,5))+TIME(0,15,0))*(Matches[SITE OUT]=AU$10),0))=0),0,1)),SUM(IF(--(_xlfn.UNIQUE(_xlfn._xlws.FILTER(Matches[REG],(Matches[TIMEBIN]=$B57),0))=0),0,1))+SUM(IF(--(_xlfn.UNIQUE(_xlfn._xlws.FILTER(Matches[REG],(Matches[TIME OUT]&gt;=TIMEVALUE(LEFT($B57,5)))*(Matches[TIME OUT]&lt;TIMEVALUE(LEFT($B57,5))+TIME(0,15,0)),0))=0),0,1))))</f>
        <v>184</v>
      </c>
      <c r="AW57" s="18">
        <f t="shared" ca="1" si="11"/>
        <v>0.98395721925133695</v>
      </c>
    </row>
    <row r="58" spans="2:49">
      <c r="B58" s="7" t="str">
        <v>17:30 - 17:45</v>
      </c>
      <c r="C58" s="8" cm="1">
        <f t="array" aca="1" ref="C58" ca="1">IF(C$10&lt;&gt;"",IF(C$10&lt;&gt;"All Locations",COUNTIFS(All[TIMEBIN],$B58,All[SITE],C$10),COUNTA(_xlfn._xlws.FILTER(All[TIMEBIN],All[TIMEBIN]=$B58,0))),"")</f>
        <v>48</v>
      </c>
      <c r="D58" s="10" cm="1">
        <f t="array" aca="1" ref="D58" ca="1">IF(C$11="From",SUM(IF(--(_xlfn.UNIQUE(_xlfn._xlws.FILTER(Matches[REG],(Matches[TIMEBIN]=$B58)*(Matches[SITE IN]=C$10),0))=0),0,1)),IF(C$11="To",SUM(IF(--(_xlfn.UNIQUE(_xlfn._xlws.FILTER(Matches[REG],(Matches[TIME OUT]&gt;=TIMEVALUE(LEFT($B58,5)))*(Matches[TIME OUT]&lt;TIMEVALUE(LEFT($B58,5))+TIME(0,15,0))*(Matches[SITE OUT]=C$10),0))=0),0,1)),SUM(IF(--(_xlfn.UNIQUE(_xlfn._xlws.FILTER(Matches[REG],(Matches[TIMEBIN]=$B58),0))=0),0,1))+SUM(IF(--(_xlfn.UNIQUE(_xlfn._xlws.FILTER(Matches[REG],(Matches[TIME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47</v>
      </c>
      <c r="E58" s="18">
        <f t="shared" ca="1" si="0"/>
        <v>0.97916666666666663</v>
      </c>
      <c r="F58" s="12"/>
      <c r="G58" s="8" cm="1">
        <f t="array" aca="1" ref="G58" ca="1">IF(G$10&lt;&gt;"",IF(G$10&lt;&gt;"All Locations",COUNTIFS(All[TIMEBIN],$B58,All[SITE],G$10),COUNTA(_xlfn._xlws.FILTER(All[TIMEBIN],All[TIMEBIN]=$B58,0))),"")</f>
        <v>0</v>
      </c>
      <c r="H58" s="10" cm="1">
        <f t="array" aca="1" ref="H58" ca="1">IF(G$11="From",SUM(IF(--(_xlfn.UNIQUE(_xlfn._xlws.FILTER(Matches[REG],(Matches[TIMEBIN]=$B58)*(Matches[SITE IN]=G$10),0))=0),0,1)),IF(G$11="To",SUM(IF(--(_xlfn.UNIQUE(_xlfn._xlws.FILTER(Matches[REG],(Matches[TIME OUT]&gt;=TIMEVALUE(LEFT($B58,5)))*(Matches[TIME OUT]&lt;TIMEVALUE(LEFT($B58,5))+TIME(0,15,0))*(Matches[SITE OUT]=G$10),0))=0),0,1)),SUM(IF(--(_xlfn.UNIQUE(_xlfn._xlws.FILTER(Matches[REG],(Matches[TIMEBIN]=$B58),0))=0),0,1))+SUM(IF(--(_xlfn.UNIQUE(_xlfn._xlws.FILTER(Matches[REG],(Matches[TIME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0</v>
      </c>
      <c r="I58" s="18" t="str">
        <f t="shared" ca="1" si="1"/>
        <v>-</v>
      </c>
      <c r="J58" s="12"/>
      <c r="K58" s="8" cm="1">
        <f t="array" aca="1" ref="K58" ca="1">IF(K$10&lt;&gt;"",IF(K$10&lt;&gt;"All Locations",COUNTIFS(All[TIMEBIN],$B58,All[SITE],K$10),COUNTA(_xlfn._xlws.FILTER(All[TIMEBIN],All[TIMEBIN]=$B58,0))),"")</f>
        <v>10</v>
      </c>
      <c r="L58" s="10" cm="1">
        <f t="array" aca="1" ref="L58" ca="1">IF(K$11="From",SUM(IF(--(_xlfn.UNIQUE(_xlfn._xlws.FILTER(Matches[REG],(Matches[TIMEBIN]=$B58)*(Matches[SITE IN]=K$10),0))=0),0,1)),IF(K$11="To",SUM(IF(--(_xlfn.UNIQUE(_xlfn._xlws.FILTER(Matches[REG],(Matches[TIME OUT]&gt;=TIMEVALUE(LEFT($B58,5)))*(Matches[TIME OUT]&lt;TIMEVALUE(LEFT($B58,5))+TIME(0,15,0))*(Matches[SITE OUT]=K$10),0))=0),0,1)),SUM(IF(--(_xlfn.UNIQUE(_xlfn._xlws.FILTER(Matches[REG],(Matches[TIMEBIN]=$B58),0))=0),0,1))+SUM(IF(--(_xlfn.UNIQUE(_xlfn._xlws.FILTER(Matches[REG],(Matches[TIME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10</v>
      </c>
      <c r="M58" s="18">
        <f t="shared" ca="1" si="2"/>
        <v>1</v>
      </c>
      <c r="N58" s="12"/>
      <c r="O58" s="8" cm="1">
        <f t="array" aca="1" ref="O58" ca="1">IF(O$10&lt;&gt;"",IF(O$10&lt;&gt;"All Locations",COUNTIFS(All[TIMEBIN],$B58,All[SITE],O$10),COUNTA(_xlfn._xlws.FILTER(All[TIMEBIN],All[TIMEBIN]=$B58,0))),"")</f>
        <v>16</v>
      </c>
      <c r="P58" s="10" cm="1">
        <f t="array" aca="1" ref="P58" ca="1">IF(O$11="From",SUM(IF(--(_xlfn.UNIQUE(_xlfn._xlws.FILTER(Matches[REG],(Matches[TIMEBIN]=$B58)*(Matches[SITE IN]=O$10),0))=0),0,1)),IF(O$11="To",SUM(IF(--(_xlfn.UNIQUE(_xlfn._xlws.FILTER(Matches[REG],(Matches[TIME OUT]&gt;=TIMEVALUE(LEFT($B58,5)))*(Matches[TIME OUT]&lt;TIMEVALUE(LEFT($B58,5))+TIME(0,15,0))*(Matches[SITE OUT]=O$10),0))=0),0,1)),SUM(IF(--(_xlfn.UNIQUE(_xlfn._xlws.FILTER(Matches[REG],(Matches[TIMEBIN]=$B58),0))=0),0,1))+SUM(IF(--(_xlfn.UNIQUE(_xlfn._xlws.FILTER(Matches[REG],(Matches[TIME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16</v>
      </c>
      <c r="Q58" s="18">
        <f t="shared" ca="1" si="3"/>
        <v>1</v>
      </c>
      <c r="R58" s="12"/>
      <c r="S58" s="8" cm="1">
        <f t="array" aca="1" ref="S58" ca="1">IF(S$10&lt;&gt;"",IF(S$10&lt;&gt;"All Locations",COUNTIFS(All[TIMEBIN],$B58,All[SITE],S$10),COUNTA(_xlfn._xlws.FILTER(All[TIMEBIN],All[TIMEBIN]=$B58,0))),"")</f>
        <v>12</v>
      </c>
      <c r="T58" s="10" cm="1">
        <f t="array" aca="1" ref="T58" ca="1">IF(S$11="From",SUM(IF(--(_xlfn.UNIQUE(_xlfn._xlws.FILTER(Matches[REG],(Matches[TIMEBIN]=$B58)*(Matches[SITE IN]=S$10),0))=0),0,1)),IF(S$11="To",SUM(IF(--(_xlfn.UNIQUE(_xlfn._xlws.FILTER(Matches[REG],(Matches[TIME OUT]&gt;=TIMEVALUE(LEFT($B58,5)))*(Matches[TIME OUT]&lt;TIMEVALUE(LEFT($B58,5))+TIME(0,15,0))*(Matches[SITE OUT]=S$10),0))=0),0,1)),SUM(IF(--(_xlfn.UNIQUE(_xlfn._xlws.FILTER(Matches[REG],(Matches[TIMEBIN]=$B58),0))=0),0,1))+SUM(IF(--(_xlfn.UNIQUE(_xlfn._xlws.FILTER(Matches[REG],(Matches[TIME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12</v>
      </c>
      <c r="U58" s="18">
        <f t="shared" ca="1" si="4"/>
        <v>1</v>
      </c>
      <c r="V58" s="12"/>
      <c r="W58" s="8" cm="1">
        <f t="array" aca="1" ref="W58" ca="1">IF(W$10&lt;&gt;"",IF(W$10&lt;&gt;"All Locations",COUNTIFS(All[TIMEBIN],$B58,All[SITE],W$10),COUNTA(_xlfn._xlws.FILTER(All[TIMEBIN],All[TIMEBIN]=$B58,0))),"")</f>
        <v>18</v>
      </c>
      <c r="X58" s="10" cm="1">
        <f t="array" aca="1" ref="X58" ca="1">IF(W$11="From",SUM(IF(--(_xlfn.UNIQUE(_xlfn._xlws.FILTER(Matches[REG],(Matches[TIMEBIN]=$B58)*(Matches[SITE IN]=W$10),0))=0),0,1)),IF(W$11="To",SUM(IF(--(_xlfn.UNIQUE(_xlfn._xlws.FILTER(Matches[REG],(Matches[TIME OUT]&gt;=TIMEVALUE(LEFT($B58,5)))*(Matches[TIME OUT]&lt;TIMEVALUE(LEFT($B58,5))+TIME(0,15,0))*(Matches[SITE OUT]=W$10),0))=0),0,1)),SUM(IF(--(_xlfn.UNIQUE(_xlfn._xlws.FILTER(Matches[REG],(Matches[TIMEBIN]=$B58),0))=0),0,1))+SUM(IF(--(_xlfn.UNIQUE(_xlfn._xlws.FILTER(Matches[REG],(Matches[TIME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18</v>
      </c>
      <c r="Y58" s="18">
        <f t="shared" ca="1" si="5"/>
        <v>1</v>
      </c>
      <c r="Z58" s="12"/>
      <c r="AA58" s="8" cm="1">
        <f t="array" aca="1" ref="AA58" ca="1">IF(AA$10&lt;&gt;"",IF(AA$10&lt;&gt;"All Locations",COUNTIFS(All[TIMEBIN],$B58,All[SITE],AA$10),COUNTA(_xlfn._xlws.FILTER(All[TIMEBIN],All[TIMEBIN]=$B58,0))),"")</f>
        <v>28</v>
      </c>
      <c r="AB58" s="10" cm="1">
        <f t="array" aca="1" ref="AB58" ca="1">IF(AA$11="From",SUM(IF(--(_xlfn.UNIQUE(_xlfn._xlws.FILTER(Matches[REG],(Matches[TIMEBIN]=$B58)*(Matches[SITE IN]=AA$10),0))=0),0,1)),IF(AA$11="To",SUM(IF(--(_xlfn.UNIQUE(_xlfn._xlws.FILTER(Matches[REG],(Matches[TIME OUT]&gt;=TIMEVALUE(LEFT($B58,5)))*(Matches[TIME OUT]&lt;TIMEVALUE(LEFT($B58,5))+TIME(0,15,0))*(Matches[SITE OUT]=AA$10),0))=0),0,1)),SUM(IF(--(_xlfn.UNIQUE(_xlfn._xlws.FILTER(Matches[REG],(Matches[TIMEBIN]=$B58),0))=0),0,1))+SUM(IF(--(_xlfn.UNIQUE(_xlfn._xlws.FILTER(Matches[REG],(Matches[TIME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27</v>
      </c>
      <c r="AC58" s="18">
        <f t="shared" ca="1" si="6"/>
        <v>0.9642857142857143</v>
      </c>
      <c r="AD58" s="12"/>
      <c r="AE58" s="8" cm="1">
        <f t="array" aca="1" ref="AE58" ca="1">IF(AE$10&lt;&gt;"",IF(AE$10&lt;&gt;"All Locations",COUNTIFS(All[TIMEBIN],$B58,All[SITE],AE$10),COUNTA(_xlfn._xlws.FILTER(All[TIMEBIN],All[TIMEBIN]=$B58,0))),"")</f>
        <v>0</v>
      </c>
      <c r="AF58" s="10" cm="1">
        <f t="array" aca="1" ref="AF58" ca="1">IF(AE$11="From",SUM(IF(--(_xlfn.UNIQUE(_xlfn._xlws.FILTER(Matches[REG],(Matches[TIMEBIN]=$B58)*(Matches[SITE IN]=AE$10),0))=0),0,1)),IF(AE$11="To",SUM(IF(--(_xlfn.UNIQUE(_xlfn._xlws.FILTER(Matches[REG],(Matches[TIME OUT]&gt;=TIMEVALUE(LEFT($B58,5)))*(Matches[TIME OUT]&lt;TIMEVALUE(LEFT($B58,5))+TIME(0,15,0))*(Matches[SITE OUT]=AE$10),0))=0),0,1)),SUM(IF(--(_xlfn.UNIQUE(_xlfn._xlws.FILTER(Matches[REG],(Matches[TIMEBIN]=$B58),0))=0),0,1))+SUM(IF(--(_xlfn.UNIQUE(_xlfn._xlws.FILTER(Matches[REG],(Matches[TIME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0</v>
      </c>
      <c r="AG58" s="18" t="str">
        <f t="shared" ca="1" si="7"/>
        <v>-</v>
      </c>
      <c r="AH58" s="12"/>
      <c r="AI58" s="8" cm="1">
        <f t="array" aca="1" ref="AI58" ca="1">IF(AI$10&lt;&gt;"",IF(AI$10&lt;&gt;"All Locations",COUNTIFS(All[TIMEBIN],$B58,All[SITE],AI$10),COUNTA(_xlfn._xlws.FILTER(All[TIMEBIN],All[TIMEBIN]=$B58,0))),"")</f>
        <v>17</v>
      </c>
      <c r="AJ58" s="10" cm="1">
        <f t="array" aca="1" ref="AJ58" ca="1">IF(AI$11="From",SUM(IF(--(_xlfn.UNIQUE(_xlfn._xlws.FILTER(Matches[REG],(Matches[TIMEBIN]=$B58)*(Matches[SITE IN]=AI$10),0))=0),0,1)),IF(AI$11="To",SUM(IF(--(_xlfn.UNIQUE(_xlfn._xlws.FILTER(Matches[REG],(Matches[TIME OUT]&gt;=TIMEVALUE(LEFT($B58,5)))*(Matches[TIME OUT]&lt;TIMEVALUE(LEFT($B58,5))+TIME(0,15,0))*(Matches[SITE OUT]=AI$10),0))=0),0,1)),SUM(IF(--(_xlfn.UNIQUE(_xlfn._xlws.FILTER(Matches[REG],(Matches[TIMEBIN]=$B58),0))=0),0,1))+SUM(IF(--(_xlfn.UNIQUE(_xlfn._xlws.FILTER(Matches[REG],(Matches[TIME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17</v>
      </c>
      <c r="AK58" s="18">
        <f t="shared" ca="1" si="8"/>
        <v>1</v>
      </c>
      <c r="AL58" s="12"/>
      <c r="AM58" s="8" cm="1">
        <f t="array" aca="1" ref="AM58" ca="1">IF(AM$10&lt;&gt;"",IF(AM$10&lt;&gt;"All Locations",COUNTIFS(All[TIMEBIN],$B58,All[SITE],AM$10),COUNTA(_xlfn._xlws.FILTER(All[TIMEBIN],All[TIMEBIN]=$B58,0))),"")</f>
        <v>5</v>
      </c>
      <c r="AN58" s="10" cm="1">
        <f t="array" aca="1" ref="AN58" ca="1">IF(AM$11="From",SUM(IF(--(_xlfn.UNIQUE(_xlfn._xlws.FILTER(Matches[REG],(Matches[TIMEBIN]=$B58)*(Matches[SITE IN]=AM$10),0))=0),0,1)),IF(AM$11="To",SUM(IF(--(_xlfn.UNIQUE(_xlfn._xlws.FILTER(Matches[REG],(Matches[TIME OUT]&gt;=TIMEVALUE(LEFT($B58,5)))*(Matches[TIME OUT]&lt;TIMEVALUE(LEFT($B58,5))+TIME(0,15,0))*(Matches[SITE OUT]=AM$10),0))=0),0,1)),SUM(IF(--(_xlfn.UNIQUE(_xlfn._xlws.FILTER(Matches[REG],(Matches[TIMEBIN]=$B58),0))=0),0,1))+SUM(IF(--(_xlfn.UNIQUE(_xlfn._xlws.FILTER(Matches[REG],(Matches[TIME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5</v>
      </c>
      <c r="AO58" s="18">
        <f t="shared" ca="1" si="9"/>
        <v>1</v>
      </c>
      <c r="AP58" s="12"/>
      <c r="AQ58" s="8" cm="1">
        <f t="array" aca="1" ref="AQ58" ca="1">IF(AQ$10&lt;&gt;"",IF(AQ$10&lt;&gt;"All Locations",COUNTIFS(All[TIMEBIN],$B58,All[SITE],AQ$10),COUNTA(_xlfn._xlws.FILTER(All[TIMEBIN],All[TIMEBIN]=$B58,0))),"")</f>
        <v>10</v>
      </c>
      <c r="AR58" s="10" cm="1">
        <f t="array" aca="1" ref="AR58" ca="1">IF(AQ$11="From",SUM(IF(--(_xlfn.UNIQUE(_xlfn._xlws.FILTER(Matches[REG],(Matches[TIMEBIN]=$B58)*(Matches[SITE IN]=AQ$10),0))=0),0,1)),IF(AQ$11="To",SUM(IF(--(_xlfn.UNIQUE(_xlfn._xlws.FILTER(Matches[REG],(Matches[TIME OUT]&gt;=TIMEVALUE(LEFT($B58,5)))*(Matches[TIME OUT]&lt;TIMEVALUE(LEFT($B58,5))+TIME(0,15,0))*(Matches[SITE OUT]=AQ$10),0))=0),0,1)),SUM(IF(--(_xlfn.UNIQUE(_xlfn._xlws.FILTER(Matches[REG],(Matches[TIMEBIN]=$B58),0))=0),0,1))+SUM(IF(--(_xlfn.UNIQUE(_xlfn._xlws.FILTER(Matches[REG],(Matches[TIME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10</v>
      </c>
      <c r="AS58" s="18">
        <f t="shared" ca="1" si="10"/>
        <v>1</v>
      </c>
      <c r="AT58" s="12"/>
      <c r="AU58" s="8" cm="1">
        <f t="array" aca="1" ref="AU58" ca="1">IF(AU$10&lt;&gt;"",IF(AU$10&lt;&gt;"All Locations",COUNTIFS(All[TIMEBIN],$B58,All[SITE],AU$10),COUNTA(_xlfn._xlws.FILTER(All[TIMEBIN],All[TIMEBIN]=$B58,0))),"")</f>
        <v>164</v>
      </c>
      <c r="AV58" s="10" cm="1">
        <f t="array" aca="1" ref="AV58" ca="1">IF(AU$11="From",SUM(IF(--(_xlfn.UNIQUE(_xlfn._xlws.FILTER(Matches[REG],(Matches[TIMEBIN]=$B58)*(Matches[SITE IN]=AU$10),0))=0),0,1)),IF(AU$11="To",SUM(IF(--(_xlfn.UNIQUE(_xlfn._xlws.FILTER(Matches[REG],(Matches[TIME OUT]&gt;=TIMEVALUE(LEFT($B58,5)))*(Matches[TIME OUT]&lt;TIMEVALUE(LEFT($B58,5))+TIME(0,15,0))*(Matches[SITE OUT]=AU$10),0))=0),0,1)),SUM(IF(--(_xlfn.UNIQUE(_xlfn._xlws.FILTER(Matches[REG],(Matches[TIMEBIN]=$B58),0))=0),0,1))+SUM(IF(--(_xlfn.UNIQUE(_xlfn._xlws.FILTER(Matches[REG],(Matches[TIME OUT]&gt;=TIMEVALUE(LEFT($B58,5)))*(Matches[TIME OUT]&lt;TIMEVALUE(LEFT($B58,5))+TIME(0,15,0)),0))=0),0,1))))</f>
        <v>162</v>
      </c>
      <c r="AW58" s="18">
        <f t="shared" ca="1" si="11"/>
        <v>0.98780487804878048</v>
      </c>
    </row>
    <row r="59" spans="2:49">
      <c r="B59" s="7" t="str">
        <v>17:45 - 18:00</v>
      </c>
      <c r="C59" s="8" cm="1">
        <f t="array" aca="1" ref="C59" ca="1">IF(C$10&lt;&gt;"",IF(C$10&lt;&gt;"All Locations",COUNTIFS(All[TIMEBIN],$B59,All[SITE],C$10),COUNTA(_xlfn._xlws.FILTER(All[TIMEBIN],All[TIMEBIN]=$B59,0))),"")</f>
        <v>49</v>
      </c>
      <c r="D59" s="10" cm="1">
        <f t="array" aca="1" ref="D59" ca="1">IF(C$11="From",SUM(IF(--(_xlfn.UNIQUE(_xlfn._xlws.FILTER(Matches[REG],(Matches[TIMEBIN]=$B59)*(Matches[SITE IN]=C$10),0))=0),0,1)),IF(C$11="To",SUM(IF(--(_xlfn.UNIQUE(_xlfn._xlws.FILTER(Matches[REG],(Matches[TIME OUT]&gt;=TIMEVALUE(LEFT($B59,5)))*(Matches[TIME OUT]&lt;TIMEVALUE(LEFT($B59,5))+TIME(0,15,0))*(Matches[SITE OUT]=C$10),0))=0),0,1)),SUM(IF(--(_xlfn.UNIQUE(_xlfn._xlws.FILTER(Matches[REG],(Matches[TIMEBIN]=$B59),0))=0),0,1))+SUM(IF(--(_xlfn.UNIQUE(_xlfn._xlws.FILTER(Matches[REG],(Matches[TIME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49</v>
      </c>
      <c r="E59" s="18">
        <f t="shared" ca="1" si="0"/>
        <v>1</v>
      </c>
      <c r="F59" s="12"/>
      <c r="G59" s="8" cm="1">
        <f t="array" aca="1" ref="G59" ca="1">IF(G$10&lt;&gt;"",IF(G$10&lt;&gt;"All Locations",COUNTIFS(All[TIMEBIN],$B59,All[SITE],G$10),COUNTA(_xlfn._xlws.FILTER(All[TIMEBIN],All[TIMEBIN]=$B59,0))),"")</f>
        <v>0</v>
      </c>
      <c r="H59" s="10" cm="1">
        <f t="array" aca="1" ref="H59" ca="1">IF(G$11="From",SUM(IF(--(_xlfn.UNIQUE(_xlfn._xlws.FILTER(Matches[REG],(Matches[TIMEBIN]=$B59)*(Matches[SITE IN]=G$10),0))=0),0,1)),IF(G$11="To",SUM(IF(--(_xlfn.UNIQUE(_xlfn._xlws.FILTER(Matches[REG],(Matches[TIME OUT]&gt;=TIMEVALUE(LEFT($B59,5)))*(Matches[TIME OUT]&lt;TIMEVALUE(LEFT($B59,5))+TIME(0,15,0))*(Matches[SITE OUT]=G$10),0))=0),0,1)),SUM(IF(--(_xlfn.UNIQUE(_xlfn._xlws.FILTER(Matches[REG],(Matches[TIMEBIN]=$B59),0))=0),0,1))+SUM(IF(--(_xlfn.UNIQUE(_xlfn._xlws.FILTER(Matches[REG],(Matches[TIME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0</v>
      </c>
      <c r="I59" s="18" t="str">
        <f t="shared" ca="1" si="1"/>
        <v>-</v>
      </c>
      <c r="J59" s="12"/>
      <c r="K59" s="8" cm="1">
        <f t="array" aca="1" ref="K59" ca="1">IF(K$10&lt;&gt;"",IF(K$10&lt;&gt;"All Locations",COUNTIFS(All[TIMEBIN],$B59,All[SITE],K$10),COUNTA(_xlfn._xlws.FILTER(All[TIMEBIN],All[TIMEBIN]=$B59,0))),"")</f>
        <v>9</v>
      </c>
      <c r="L59" s="10" cm="1">
        <f t="array" aca="1" ref="L59" ca="1">IF(K$11="From",SUM(IF(--(_xlfn.UNIQUE(_xlfn._xlws.FILTER(Matches[REG],(Matches[TIMEBIN]=$B59)*(Matches[SITE IN]=K$10),0))=0),0,1)),IF(K$11="To",SUM(IF(--(_xlfn.UNIQUE(_xlfn._xlws.FILTER(Matches[REG],(Matches[TIME OUT]&gt;=TIMEVALUE(LEFT($B59,5)))*(Matches[TIME OUT]&lt;TIMEVALUE(LEFT($B59,5))+TIME(0,15,0))*(Matches[SITE OUT]=K$10),0))=0),0,1)),SUM(IF(--(_xlfn.UNIQUE(_xlfn._xlws.FILTER(Matches[REG],(Matches[TIMEBIN]=$B59),0))=0),0,1))+SUM(IF(--(_xlfn.UNIQUE(_xlfn._xlws.FILTER(Matches[REG],(Matches[TIME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9</v>
      </c>
      <c r="M59" s="18">
        <f t="shared" ca="1" si="2"/>
        <v>1</v>
      </c>
      <c r="N59" s="12"/>
      <c r="O59" s="8" cm="1">
        <f t="array" aca="1" ref="O59" ca="1">IF(O$10&lt;&gt;"",IF(O$10&lt;&gt;"All Locations",COUNTIFS(All[TIMEBIN],$B59,All[SITE],O$10),COUNTA(_xlfn._xlws.FILTER(All[TIMEBIN],All[TIMEBIN]=$B59,0))),"")</f>
        <v>11</v>
      </c>
      <c r="P59" s="10" cm="1">
        <f t="array" aca="1" ref="P59" ca="1">IF(O$11="From",SUM(IF(--(_xlfn.UNIQUE(_xlfn._xlws.FILTER(Matches[REG],(Matches[TIMEBIN]=$B59)*(Matches[SITE IN]=O$10),0))=0),0,1)),IF(O$11="To",SUM(IF(--(_xlfn.UNIQUE(_xlfn._xlws.FILTER(Matches[REG],(Matches[TIME OUT]&gt;=TIMEVALUE(LEFT($B59,5)))*(Matches[TIME OUT]&lt;TIMEVALUE(LEFT($B59,5))+TIME(0,15,0))*(Matches[SITE OUT]=O$10),0))=0),0,1)),SUM(IF(--(_xlfn.UNIQUE(_xlfn._xlws.FILTER(Matches[REG],(Matches[TIMEBIN]=$B59),0))=0),0,1))+SUM(IF(--(_xlfn.UNIQUE(_xlfn._xlws.FILTER(Matches[REG],(Matches[TIME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11</v>
      </c>
      <c r="Q59" s="18">
        <f t="shared" ca="1" si="3"/>
        <v>1</v>
      </c>
      <c r="R59" s="12"/>
      <c r="S59" s="8" cm="1">
        <f t="array" aca="1" ref="S59" ca="1">IF(S$10&lt;&gt;"",IF(S$10&lt;&gt;"All Locations",COUNTIFS(All[TIMEBIN],$B59,All[SITE],S$10),COUNTA(_xlfn._xlws.FILTER(All[TIMEBIN],All[TIMEBIN]=$B59,0))),"")</f>
        <v>13</v>
      </c>
      <c r="T59" s="10" cm="1">
        <f t="array" aca="1" ref="T59" ca="1">IF(S$11="From",SUM(IF(--(_xlfn.UNIQUE(_xlfn._xlws.FILTER(Matches[REG],(Matches[TIMEBIN]=$B59)*(Matches[SITE IN]=S$10),0))=0),0,1)),IF(S$11="To",SUM(IF(--(_xlfn.UNIQUE(_xlfn._xlws.FILTER(Matches[REG],(Matches[TIME OUT]&gt;=TIMEVALUE(LEFT($B59,5)))*(Matches[TIME OUT]&lt;TIMEVALUE(LEFT($B59,5))+TIME(0,15,0))*(Matches[SITE OUT]=S$10),0))=0),0,1)),SUM(IF(--(_xlfn.UNIQUE(_xlfn._xlws.FILTER(Matches[REG],(Matches[TIMEBIN]=$B59),0))=0),0,1))+SUM(IF(--(_xlfn.UNIQUE(_xlfn._xlws.FILTER(Matches[REG],(Matches[TIME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13</v>
      </c>
      <c r="U59" s="18">
        <f t="shared" ca="1" si="4"/>
        <v>1</v>
      </c>
      <c r="V59" s="12"/>
      <c r="W59" s="8" cm="1">
        <f t="array" aca="1" ref="W59" ca="1">IF(W$10&lt;&gt;"",IF(W$10&lt;&gt;"All Locations",COUNTIFS(All[TIMEBIN],$B59,All[SITE],W$10),COUNTA(_xlfn._xlws.FILTER(All[TIMEBIN],All[TIMEBIN]=$B59,0))),"")</f>
        <v>19</v>
      </c>
      <c r="X59" s="10" cm="1">
        <f t="array" aca="1" ref="X59" ca="1">IF(W$11="From",SUM(IF(--(_xlfn.UNIQUE(_xlfn._xlws.FILTER(Matches[REG],(Matches[TIMEBIN]=$B59)*(Matches[SITE IN]=W$10),0))=0),0,1)),IF(W$11="To",SUM(IF(--(_xlfn.UNIQUE(_xlfn._xlws.FILTER(Matches[REG],(Matches[TIME OUT]&gt;=TIMEVALUE(LEFT($B59,5)))*(Matches[TIME OUT]&lt;TIMEVALUE(LEFT($B59,5))+TIME(0,15,0))*(Matches[SITE OUT]=W$10),0))=0),0,1)),SUM(IF(--(_xlfn.UNIQUE(_xlfn._xlws.FILTER(Matches[REG],(Matches[TIMEBIN]=$B59),0))=0),0,1))+SUM(IF(--(_xlfn.UNIQUE(_xlfn._xlws.FILTER(Matches[REG],(Matches[TIME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19</v>
      </c>
      <c r="Y59" s="18">
        <f t="shared" ca="1" si="5"/>
        <v>1</v>
      </c>
      <c r="Z59" s="12"/>
      <c r="AA59" s="8" cm="1">
        <f t="array" aca="1" ref="AA59" ca="1">IF(AA$10&lt;&gt;"",IF(AA$10&lt;&gt;"All Locations",COUNTIFS(All[TIMEBIN],$B59,All[SITE],AA$10),COUNTA(_xlfn._xlws.FILTER(All[TIMEBIN],All[TIMEBIN]=$B59,0))),"")</f>
        <v>31</v>
      </c>
      <c r="AB59" s="10" cm="1">
        <f t="array" aca="1" ref="AB59" ca="1">IF(AA$11="From",SUM(IF(--(_xlfn.UNIQUE(_xlfn._xlws.FILTER(Matches[REG],(Matches[TIMEBIN]=$B59)*(Matches[SITE IN]=AA$10),0))=0),0,1)),IF(AA$11="To",SUM(IF(--(_xlfn.UNIQUE(_xlfn._xlws.FILTER(Matches[REG],(Matches[TIME OUT]&gt;=TIMEVALUE(LEFT($B59,5)))*(Matches[TIME OUT]&lt;TIMEVALUE(LEFT($B59,5))+TIME(0,15,0))*(Matches[SITE OUT]=AA$10),0))=0),0,1)),SUM(IF(--(_xlfn.UNIQUE(_xlfn._xlws.FILTER(Matches[REG],(Matches[TIMEBIN]=$B59),0))=0),0,1))+SUM(IF(--(_xlfn.UNIQUE(_xlfn._xlws.FILTER(Matches[REG],(Matches[TIME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31</v>
      </c>
      <c r="AC59" s="18">
        <f t="shared" ca="1" si="6"/>
        <v>1</v>
      </c>
      <c r="AD59" s="12"/>
      <c r="AE59" s="8" cm="1">
        <f t="array" aca="1" ref="AE59" ca="1">IF(AE$10&lt;&gt;"",IF(AE$10&lt;&gt;"All Locations",COUNTIFS(All[TIMEBIN],$B59,All[SITE],AE$10),COUNTA(_xlfn._xlws.FILTER(All[TIMEBIN],All[TIMEBIN]=$B59,0))),"")</f>
        <v>0</v>
      </c>
      <c r="AF59" s="10" cm="1">
        <f t="array" aca="1" ref="AF59" ca="1">IF(AE$11="From",SUM(IF(--(_xlfn.UNIQUE(_xlfn._xlws.FILTER(Matches[REG],(Matches[TIMEBIN]=$B59)*(Matches[SITE IN]=AE$10),0))=0),0,1)),IF(AE$11="To",SUM(IF(--(_xlfn.UNIQUE(_xlfn._xlws.FILTER(Matches[REG],(Matches[TIME OUT]&gt;=TIMEVALUE(LEFT($B59,5)))*(Matches[TIME OUT]&lt;TIMEVALUE(LEFT($B59,5))+TIME(0,15,0))*(Matches[SITE OUT]=AE$10),0))=0),0,1)),SUM(IF(--(_xlfn.UNIQUE(_xlfn._xlws.FILTER(Matches[REG],(Matches[TIMEBIN]=$B59),0))=0),0,1))+SUM(IF(--(_xlfn.UNIQUE(_xlfn._xlws.FILTER(Matches[REG],(Matches[TIME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0</v>
      </c>
      <c r="AG59" s="18" t="str">
        <f t="shared" ca="1" si="7"/>
        <v>-</v>
      </c>
      <c r="AH59" s="12"/>
      <c r="AI59" s="8" cm="1">
        <f t="array" aca="1" ref="AI59" ca="1">IF(AI$10&lt;&gt;"",IF(AI$10&lt;&gt;"All Locations",COUNTIFS(All[TIMEBIN],$B59,All[SITE],AI$10),COUNTA(_xlfn._xlws.FILTER(All[TIMEBIN],All[TIMEBIN]=$B59,0))),"")</f>
        <v>19</v>
      </c>
      <c r="AJ59" s="10" cm="1">
        <f t="array" aca="1" ref="AJ59" ca="1">IF(AI$11="From",SUM(IF(--(_xlfn.UNIQUE(_xlfn._xlws.FILTER(Matches[REG],(Matches[TIMEBIN]=$B59)*(Matches[SITE IN]=AI$10),0))=0),0,1)),IF(AI$11="To",SUM(IF(--(_xlfn.UNIQUE(_xlfn._xlws.FILTER(Matches[REG],(Matches[TIME OUT]&gt;=TIMEVALUE(LEFT($B59,5)))*(Matches[TIME OUT]&lt;TIMEVALUE(LEFT($B59,5))+TIME(0,15,0))*(Matches[SITE OUT]=AI$10),0))=0),0,1)),SUM(IF(--(_xlfn.UNIQUE(_xlfn._xlws.FILTER(Matches[REG],(Matches[TIMEBIN]=$B59),0))=0),0,1))+SUM(IF(--(_xlfn.UNIQUE(_xlfn._xlws.FILTER(Matches[REG],(Matches[TIME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19</v>
      </c>
      <c r="AK59" s="18">
        <f t="shared" ca="1" si="8"/>
        <v>1</v>
      </c>
      <c r="AL59" s="12"/>
      <c r="AM59" s="8" cm="1">
        <f t="array" aca="1" ref="AM59" ca="1">IF(AM$10&lt;&gt;"",IF(AM$10&lt;&gt;"All Locations",COUNTIFS(All[TIMEBIN],$B59,All[SITE],AM$10),COUNTA(_xlfn._xlws.FILTER(All[TIMEBIN],All[TIMEBIN]=$B59,0))),"")</f>
        <v>11</v>
      </c>
      <c r="AN59" s="10" cm="1">
        <f t="array" aca="1" ref="AN59" ca="1">IF(AM$11="From",SUM(IF(--(_xlfn.UNIQUE(_xlfn._xlws.FILTER(Matches[REG],(Matches[TIMEBIN]=$B59)*(Matches[SITE IN]=AM$10),0))=0),0,1)),IF(AM$11="To",SUM(IF(--(_xlfn.UNIQUE(_xlfn._xlws.FILTER(Matches[REG],(Matches[TIME OUT]&gt;=TIMEVALUE(LEFT($B59,5)))*(Matches[TIME OUT]&lt;TIMEVALUE(LEFT($B59,5))+TIME(0,15,0))*(Matches[SITE OUT]=AM$10),0))=0),0,1)),SUM(IF(--(_xlfn.UNIQUE(_xlfn._xlws.FILTER(Matches[REG],(Matches[TIMEBIN]=$B59),0))=0),0,1))+SUM(IF(--(_xlfn.UNIQUE(_xlfn._xlws.FILTER(Matches[REG],(Matches[TIME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11</v>
      </c>
      <c r="AO59" s="18">
        <f t="shared" ca="1" si="9"/>
        <v>1</v>
      </c>
      <c r="AP59" s="12"/>
      <c r="AQ59" s="8" cm="1">
        <f t="array" aca="1" ref="AQ59" ca="1">IF(AQ$10&lt;&gt;"",IF(AQ$10&lt;&gt;"All Locations",COUNTIFS(All[TIMEBIN],$B59,All[SITE],AQ$10),COUNTA(_xlfn._xlws.FILTER(All[TIMEBIN],All[TIMEBIN]=$B59,0))),"")</f>
        <v>11</v>
      </c>
      <c r="AR59" s="10" cm="1">
        <f t="array" aca="1" ref="AR59" ca="1">IF(AQ$11="From",SUM(IF(--(_xlfn.UNIQUE(_xlfn._xlws.FILTER(Matches[REG],(Matches[TIMEBIN]=$B59)*(Matches[SITE IN]=AQ$10),0))=0),0,1)),IF(AQ$11="To",SUM(IF(--(_xlfn.UNIQUE(_xlfn._xlws.FILTER(Matches[REG],(Matches[TIME OUT]&gt;=TIMEVALUE(LEFT($B59,5)))*(Matches[TIME OUT]&lt;TIMEVALUE(LEFT($B59,5))+TIME(0,15,0))*(Matches[SITE OUT]=AQ$10),0))=0),0,1)),SUM(IF(--(_xlfn.UNIQUE(_xlfn._xlws.FILTER(Matches[REG],(Matches[TIMEBIN]=$B59),0))=0),0,1))+SUM(IF(--(_xlfn.UNIQUE(_xlfn._xlws.FILTER(Matches[REG],(Matches[TIME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10</v>
      </c>
      <c r="AS59" s="18">
        <f t="shared" ca="1" si="10"/>
        <v>0.90909090909090906</v>
      </c>
      <c r="AT59" s="12"/>
      <c r="AU59" s="8" cm="1">
        <f t="array" aca="1" ref="AU59" ca="1">IF(AU$10&lt;&gt;"",IF(AU$10&lt;&gt;"All Locations",COUNTIFS(All[TIMEBIN],$B59,All[SITE],AU$10),COUNTA(_xlfn._xlws.FILTER(All[TIMEBIN],All[TIMEBIN]=$B59,0))),"")</f>
        <v>173</v>
      </c>
      <c r="AV59" s="10" cm="1">
        <f t="array" aca="1" ref="AV59" ca="1">IF(AU$11="From",SUM(IF(--(_xlfn.UNIQUE(_xlfn._xlws.FILTER(Matches[REG],(Matches[TIMEBIN]=$B59)*(Matches[SITE IN]=AU$10),0))=0),0,1)),IF(AU$11="To",SUM(IF(--(_xlfn.UNIQUE(_xlfn._xlws.FILTER(Matches[REG],(Matches[TIME OUT]&gt;=TIMEVALUE(LEFT($B59,5)))*(Matches[TIME OUT]&lt;TIMEVALUE(LEFT($B59,5))+TIME(0,15,0))*(Matches[SITE OUT]=AU$10),0))=0),0,1)),SUM(IF(--(_xlfn.UNIQUE(_xlfn._xlws.FILTER(Matches[REG],(Matches[TIMEBIN]=$B59),0))=0),0,1))+SUM(IF(--(_xlfn.UNIQUE(_xlfn._xlws.FILTER(Matches[REG],(Matches[TIME OUT]&gt;=TIMEVALUE(LEFT($B59,5)))*(Matches[TIME OUT]&lt;TIMEVALUE(LEFT($B59,5))+TIME(0,15,0)),0))=0),0,1))))</f>
        <v>172</v>
      </c>
      <c r="AW59" s="18">
        <f t="shared" ca="1" si="11"/>
        <v>0.9942196531791907</v>
      </c>
    </row>
    <row r="60" spans="2:49">
      <c r="B60" s="7" t="str">
        <v>18:00 - 18:15</v>
      </c>
      <c r="C60" s="8" cm="1">
        <f t="array" aca="1" ref="C60" ca="1">IF(C$10&lt;&gt;"",IF(C$10&lt;&gt;"All Locations",COUNTIFS(All[TIMEBIN],$B60,All[SITE],C$10),COUNTA(_xlfn._xlws.FILTER(All[TIMEBIN],All[TIMEBIN]=$B60,0))),"")</f>
        <v>61</v>
      </c>
      <c r="D60" s="10" cm="1">
        <f t="array" aca="1" ref="D60" ca="1">IF(C$11="From",SUM(IF(--(_xlfn.UNIQUE(_xlfn._xlws.FILTER(Matches[REG],(Matches[TIMEBIN]=$B60)*(Matches[SITE IN]=C$10),0))=0),0,1)),IF(C$11="To",SUM(IF(--(_xlfn.UNIQUE(_xlfn._xlws.FILTER(Matches[REG],(Matches[TIME OUT]&gt;=TIMEVALUE(LEFT($B60,5)))*(Matches[TIME OUT]&lt;TIMEVALUE(LEFT($B60,5))+TIME(0,15,0))*(Matches[SITE OUT]=C$10),0))=0),0,1)),SUM(IF(--(_xlfn.UNIQUE(_xlfn._xlws.FILTER(Matches[REG],(Matches[TIMEBIN]=$B60),0))=0),0,1))+SUM(IF(--(_xlfn.UNIQUE(_xlfn._xlws.FILTER(Matches[REG],(Matches[TIME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60</v>
      </c>
      <c r="E60" s="18">
        <f t="shared" ca="1" si="0"/>
        <v>0.98360655737704916</v>
      </c>
      <c r="F60" s="12"/>
      <c r="G60" s="8" cm="1">
        <f t="array" aca="1" ref="G60" ca="1">IF(G$10&lt;&gt;"",IF(G$10&lt;&gt;"All Locations",COUNTIFS(All[TIMEBIN],$B60,All[SITE],G$10),COUNTA(_xlfn._xlws.FILTER(All[TIMEBIN],All[TIMEBIN]=$B60,0))),"")</f>
        <v>0</v>
      </c>
      <c r="H60" s="10" cm="1">
        <f t="array" aca="1" ref="H60" ca="1">IF(G$11="From",SUM(IF(--(_xlfn.UNIQUE(_xlfn._xlws.FILTER(Matches[REG],(Matches[TIMEBIN]=$B60)*(Matches[SITE IN]=G$10),0))=0),0,1)),IF(G$11="To",SUM(IF(--(_xlfn.UNIQUE(_xlfn._xlws.FILTER(Matches[REG],(Matches[TIME OUT]&gt;=TIMEVALUE(LEFT($B60,5)))*(Matches[TIME OUT]&lt;TIMEVALUE(LEFT($B60,5))+TIME(0,15,0))*(Matches[SITE OUT]=G$10),0))=0),0,1)),SUM(IF(--(_xlfn.UNIQUE(_xlfn._xlws.FILTER(Matches[REG],(Matches[TIMEBIN]=$B60),0))=0),0,1))+SUM(IF(--(_xlfn.UNIQUE(_xlfn._xlws.FILTER(Matches[REG],(Matches[TIME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0</v>
      </c>
      <c r="I60" s="18" t="str">
        <f t="shared" ca="1" si="1"/>
        <v>-</v>
      </c>
      <c r="J60" s="12"/>
      <c r="K60" s="8" cm="1">
        <f t="array" aca="1" ref="K60" ca="1">IF(K$10&lt;&gt;"",IF(K$10&lt;&gt;"All Locations",COUNTIFS(All[TIMEBIN],$B60,All[SITE],K$10),COUNTA(_xlfn._xlws.FILTER(All[TIMEBIN],All[TIMEBIN]=$B60,0))),"")</f>
        <v>11</v>
      </c>
      <c r="L60" s="10" cm="1">
        <f t="array" aca="1" ref="L60" ca="1">IF(K$11="From",SUM(IF(--(_xlfn.UNIQUE(_xlfn._xlws.FILTER(Matches[REG],(Matches[TIMEBIN]=$B60)*(Matches[SITE IN]=K$10),0))=0),0,1)),IF(K$11="To",SUM(IF(--(_xlfn.UNIQUE(_xlfn._xlws.FILTER(Matches[REG],(Matches[TIME OUT]&gt;=TIMEVALUE(LEFT($B60,5)))*(Matches[TIME OUT]&lt;TIMEVALUE(LEFT($B60,5))+TIME(0,15,0))*(Matches[SITE OUT]=K$10),0))=0),0,1)),SUM(IF(--(_xlfn.UNIQUE(_xlfn._xlws.FILTER(Matches[REG],(Matches[TIMEBIN]=$B60),0))=0),0,1))+SUM(IF(--(_xlfn.UNIQUE(_xlfn._xlws.FILTER(Matches[REG],(Matches[TIME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11</v>
      </c>
      <c r="M60" s="18">
        <f t="shared" ca="1" si="2"/>
        <v>1</v>
      </c>
      <c r="N60" s="12"/>
      <c r="O60" s="8" cm="1">
        <f t="array" aca="1" ref="O60" ca="1">IF(O$10&lt;&gt;"",IF(O$10&lt;&gt;"All Locations",COUNTIFS(All[TIMEBIN],$B60,All[SITE],O$10),COUNTA(_xlfn._xlws.FILTER(All[TIMEBIN],All[TIMEBIN]=$B60,0))),"")</f>
        <v>22</v>
      </c>
      <c r="P60" s="10" cm="1">
        <f t="array" aca="1" ref="P60" ca="1">IF(O$11="From",SUM(IF(--(_xlfn.UNIQUE(_xlfn._xlws.FILTER(Matches[REG],(Matches[TIMEBIN]=$B60)*(Matches[SITE IN]=O$10),0))=0),0,1)),IF(O$11="To",SUM(IF(--(_xlfn.UNIQUE(_xlfn._xlws.FILTER(Matches[REG],(Matches[TIME OUT]&gt;=TIMEVALUE(LEFT($B60,5)))*(Matches[TIME OUT]&lt;TIMEVALUE(LEFT($B60,5))+TIME(0,15,0))*(Matches[SITE OUT]=O$10),0))=0),0,1)),SUM(IF(--(_xlfn.UNIQUE(_xlfn._xlws.FILTER(Matches[REG],(Matches[TIMEBIN]=$B60),0))=0),0,1))+SUM(IF(--(_xlfn.UNIQUE(_xlfn._xlws.FILTER(Matches[REG],(Matches[TIME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22</v>
      </c>
      <c r="Q60" s="18">
        <f t="shared" ca="1" si="3"/>
        <v>1</v>
      </c>
      <c r="R60" s="12"/>
      <c r="S60" s="8" cm="1">
        <f t="array" aca="1" ref="S60" ca="1">IF(S$10&lt;&gt;"",IF(S$10&lt;&gt;"All Locations",COUNTIFS(All[TIMEBIN],$B60,All[SITE],S$10),COUNTA(_xlfn._xlws.FILTER(All[TIMEBIN],All[TIMEBIN]=$B60,0))),"")</f>
        <v>14</v>
      </c>
      <c r="T60" s="10" cm="1">
        <f t="array" aca="1" ref="T60" ca="1">IF(S$11="From",SUM(IF(--(_xlfn.UNIQUE(_xlfn._xlws.FILTER(Matches[REG],(Matches[TIMEBIN]=$B60)*(Matches[SITE IN]=S$10),0))=0),0,1)),IF(S$11="To",SUM(IF(--(_xlfn.UNIQUE(_xlfn._xlws.FILTER(Matches[REG],(Matches[TIME OUT]&gt;=TIMEVALUE(LEFT($B60,5)))*(Matches[TIME OUT]&lt;TIMEVALUE(LEFT($B60,5))+TIME(0,15,0))*(Matches[SITE OUT]=S$10),0))=0),0,1)),SUM(IF(--(_xlfn.UNIQUE(_xlfn._xlws.FILTER(Matches[REG],(Matches[TIMEBIN]=$B60),0))=0),0,1))+SUM(IF(--(_xlfn.UNIQUE(_xlfn._xlws.FILTER(Matches[REG],(Matches[TIME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14</v>
      </c>
      <c r="U60" s="18">
        <f t="shared" ca="1" si="4"/>
        <v>1</v>
      </c>
      <c r="V60" s="12"/>
      <c r="W60" s="8" cm="1">
        <f t="array" aca="1" ref="W60" ca="1">IF(W$10&lt;&gt;"",IF(W$10&lt;&gt;"All Locations",COUNTIFS(All[TIMEBIN],$B60,All[SITE],W$10),COUNTA(_xlfn._xlws.FILTER(All[TIMEBIN],All[TIMEBIN]=$B60,0))),"")</f>
        <v>21</v>
      </c>
      <c r="X60" s="10" cm="1">
        <f t="array" aca="1" ref="X60" ca="1">IF(W$11="From",SUM(IF(--(_xlfn.UNIQUE(_xlfn._xlws.FILTER(Matches[REG],(Matches[TIMEBIN]=$B60)*(Matches[SITE IN]=W$10),0))=0),0,1)),IF(W$11="To",SUM(IF(--(_xlfn.UNIQUE(_xlfn._xlws.FILTER(Matches[REG],(Matches[TIME OUT]&gt;=TIMEVALUE(LEFT($B60,5)))*(Matches[TIME OUT]&lt;TIMEVALUE(LEFT($B60,5))+TIME(0,15,0))*(Matches[SITE OUT]=W$10),0))=0),0,1)),SUM(IF(--(_xlfn.UNIQUE(_xlfn._xlws.FILTER(Matches[REG],(Matches[TIMEBIN]=$B60),0))=0),0,1))+SUM(IF(--(_xlfn.UNIQUE(_xlfn._xlws.FILTER(Matches[REG],(Matches[TIME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20</v>
      </c>
      <c r="Y60" s="18">
        <f t="shared" ca="1" si="5"/>
        <v>0.95238095238095233</v>
      </c>
      <c r="Z60" s="12"/>
      <c r="AA60" s="8" cm="1">
        <f t="array" aca="1" ref="AA60" ca="1">IF(AA$10&lt;&gt;"",IF(AA$10&lt;&gt;"All Locations",COUNTIFS(All[TIMEBIN],$B60,All[SITE],AA$10),COUNTA(_xlfn._xlws.FILTER(All[TIMEBIN],All[TIMEBIN]=$B60,0))),"")</f>
        <v>37</v>
      </c>
      <c r="AB60" s="10" cm="1">
        <f t="array" aca="1" ref="AB60" ca="1">IF(AA$11="From",SUM(IF(--(_xlfn.UNIQUE(_xlfn._xlws.FILTER(Matches[REG],(Matches[TIMEBIN]=$B60)*(Matches[SITE IN]=AA$10),0))=0),0,1)),IF(AA$11="To",SUM(IF(--(_xlfn.UNIQUE(_xlfn._xlws.FILTER(Matches[REG],(Matches[TIME OUT]&gt;=TIMEVALUE(LEFT($B60,5)))*(Matches[TIME OUT]&lt;TIMEVALUE(LEFT($B60,5))+TIME(0,15,0))*(Matches[SITE OUT]=AA$10),0))=0),0,1)),SUM(IF(--(_xlfn.UNIQUE(_xlfn._xlws.FILTER(Matches[REG],(Matches[TIMEBIN]=$B60),0))=0),0,1))+SUM(IF(--(_xlfn.UNIQUE(_xlfn._xlws.FILTER(Matches[REG],(Matches[TIME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37</v>
      </c>
      <c r="AC60" s="18">
        <f t="shared" ca="1" si="6"/>
        <v>1</v>
      </c>
      <c r="AD60" s="12"/>
      <c r="AE60" s="8" cm="1">
        <f t="array" aca="1" ref="AE60" ca="1">IF(AE$10&lt;&gt;"",IF(AE$10&lt;&gt;"All Locations",COUNTIFS(All[TIMEBIN],$B60,All[SITE],AE$10),COUNTA(_xlfn._xlws.FILTER(All[TIMEBIN],All[TIMEBIN]=$B60,0))),"")</f>
        <v>0</v>
      </c>
      <c r="AF60" s="10" cm="1">
        <f t="array" aca="1" ref="AF60" ca="1">IF(AE$11="From",SUM(IF(--(_xlfn.UNIQUE(_xlfn._xlws.FILTER(Matches[REG],(Matches[TIMEBIN]=$B60)*(Matches[SITE IN]=AE$10),0))=0),0,1)),IF(AE$11="To",SUM(IF(--(_xlfn.UNIQUE(_xlfn._xlws.FILTER(Matches[REG],(Matches[TIME OUT]&gt;=TIMEVALUE(LEFT($B60,5)))*(Matches[TIME OUT]&lt;TIMEVALUE(LEFT($B60,5))+TIME(0,15,0))*(Matches[SITE OUT]=AE$10),0))=0),0,1)),SUM(IF(--(_xlfn.UNIQUE(_xlfn._xlws.FILTER(Matches[REG],(Matches[TIMEBIN]=$B60),0))=0),0,1))+SUM(IF(--(_xlfn.UNIQUE(_xlfn._xlws.FILTER(Matches[REG],(Matches[TIME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0</v>
      </c>
      <c r="AG60" s="18" t="str">
        <f t="shared" ca="1" si="7"/>
        <v>-</v>
      </c>
      <c r="AH60" s="12"/>
      <c r="AI60" s="8" cm="1">
        <f t="array" aca="1" ref="AI60" ca="1">IF(AI$10&lt;&gt;"",IF(AI$10&lt;&gt;"All Locations",COUNTIFS(All[TIMEBIN],$B60,All[SITE],AI$10),COUNTA(_xlfn._xlws.FILTER(All[TIMEBIN],All[TIMEBIN]=$B60,0))),"")</f>
        <v>18</v>
      </c>
      <c r="AJ60" s="10" cm="1">
        <f t="array" aca="1" ref="AJ60" ca="1">IF(AI$11="From",SUM(IF(--(_xlfn.UNIQUE(_xlfn._xlws.FILTER(Matches[REG],(Matches[TIMEBIN]=$B60)*(Matches[SITE IN]=AI$10),0))=0),0,1)),IF(AI$11="To",SUM(IF(--(_xlfn.UNIQUE(_xlfn._xlws.FILTER(Matches[REG],(Matches[TIME OUT]&gt;=TIMEVALUE(LEFT($B60,5)))*(Matches[TIME OUT]&lt;TIMEVALUE(LEFT($B60,5))+TIME(0,15,0))*(Matches[SITE OUT]=AI$10),0))=0),0,1)),SUM(IF(--(_xlfn.UNIQUE(_xlfn._xlws.FILTER(Matches[REG],(Matches[TIMEBIN]=$B60),0))=0),0,1))+SUM(IF(--(_xlfn.UNIQUE(_xlfn._xlws.FILTER(Matches[REG],(Matches[TIME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18</v>
      </c>
      <c r="AK60" s="18">
        <f t="shared" ca="1" si="8"/>
        <v>1</v>
      </c>
      <c r="AL60" s="12"/>
      <c r="AM60" s="8" cm="1">
        <f t="array" aca="1" ref="AM60" ca="1">IF(AM$10&lt;&gt;"",IF(AM$10&lt;&gt;"All Locations",COUNTIFS(All[TIMEBIN],$B60,All[SITE],AM$10),COUNTA(_xlfn._xlws.FILTER(All[TIMEBIN],All[TIMEBIN]=$B60,0))),"")</f>
        <v>8</v>
      </c>
      <c r="AN60" s="10" cm="1">
        <f t="array" aca="1" ref="AN60" ca="1">IF(AM$11="From",SUM(IF(--(_xlfn.UNIQUE(_xlfn._xlws.FILTER(Matches[REG],(Matches[TIMEBIN]=$B60)*(Matches[SITE IN]=AM$10),0))=0),0,1)),IF(AM$11="To",SUM(IF(--(_xlfn.UNIQUE(_xlfn._xlws.FILTER(Matches[REG],(Matches[TIME OUT]&gt;=TIMEVALUE(LEFT($B60,5)))*(Matches[TIME OUT]&lt;TIMEVALUE(LEFT($B60,5))+TIME(0,15,0))*(Matches[SITE OUT]=AM$10),0))=0),0,1)),SUM(IF(--(_xlfn.UNIQUE(_xlfn._xlws.FILTER(Matches[REG],(Matches[TIMEBIN]=$B60),0))=0),0,1))+SUM(IF(--(_xlfn.UNIQUE(_xlfn._xlws.FILTER(Matches[REG],(Matches[TIME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8</v>
      </c>
      <c r="AO60" s="18">
        <f t="shared" ca="1" si="9"/>
        <v>1</v>
      </c>
      <c r="AP60" s="12"/>
      <c r="AQ60" s="8" cm="1">
        <f t="array" aca="1" ref="AQ60" ca="1">IF(AQ$10&lt;&gt;"",IF(AQ$10&lt;&gt;"All Locations",COUNTIFS(All[TIMEBIN],$B60,All[SITE],AQ$10),COUNTA(_xlfn._xlws.FILTER(All[TIMEBIN],All[TIMEBIN]=$B60,0))),"")</f>
        <v>9</v>
      </c>
      <c r="AR60" s="10" cm="1">
        <f t="array" aca="1" ref="AR60" ca="1">IF(AQ$11="From",SUM(IF(--(_xlfn.UNIQUE(_xlfn._xlws.FILTER(Matches[REG],(Matches[TIMEBIN]=$B60)*(Matches[SITE IN]=AQ$10),0))=0),0,1)),IF(AQ$11="To",SUM(IF(--(_xlfn.UNIQUE(_xlfn._xlws.FILTER(Matches[REG],(Matches[TIME OUT]&gt;=TIMEVALUE(LEFT($B60,5)))*(Matches[TIME OUT]&lt;TIMEVALUE(LEFT($B60,5))+TIME(0,15,0))*(Matches[SITE OUT]=AQ$10),0))=0),0,1)),SUM(IF(--(_xlfn.UNIQUE(_xlfn._xlws.FILTER(Matches[REG],(Matches[TIMEBIN]=$B60),0))=0),0,1))+SUM(IF(--(_xlfn.UNIQUE(_xlfn._xlws.FILTER(Matches[REG],(Matches[TIME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9</v>
      </c>
      <c r="AS60" s="18">
        <f t="shared" ca="1" si="10"/>
        <v>1</v>
      </c>
      <c r="AT60" s="12"/>
      <c r="AU60" s="8" cm="1">
        <f t="array" aca="1" ref="AU60" ca="1">IF(AU$10&lt;&gt;"",IF(AU$10&lt;&gt;"All Locations",COUNTIFS(All[TIMEBIN],$B60,All[SITE],AU$10),COUNTA(_xlfn._xlws.FILTER(All[TIMEBIN],All[TIMEBIN]=$B60,0))),"")</f>
        <v>201</v>
      </c>
      <c r="AV60" s="10" cm="1">
        <f t="array" aca="1" ref="AV60" ca="1">IF(AU$11="From",SUM(IF(--(_xlfn.UNIQUE(_xlfn._xlws.FILTER(Matches[REG],(Matches[TIMEBIN]=$B60)*(Matches[SITE IN]=AU$10),0))=0),0,1)),IF(AU$11="To",SUM(IF(--(_xlfn.UNIQUE(_xlfn._xlws.FILTER(Matches[REG],(Matches[TIME OUT]&gt;=TIMEVALUE(LEFT($B60,5)))*(Matches[TIME OUT]&lt;TIMEVALUE(LEFT($B60,5))+TIME(0,15,0))*(Matches[SITE OUT]=AU$10),0))=0),0,1)),SUM(IF(--(_xlfn.UNIQUE(_xlfn._xlws.FILTER(Matches[REG],(Matches[TIMEBIN]=$B60),0))=0),0,1))+SUM(IF(--(_xlfn.UNIQUE(_xlfn._xlws.FILTER(Matches[REG],(Matches[TIME OUT]&gt;=TIMEVALUE(LEFT($B60,5)))*(Matches[TIME OUT]&lt;TIMEVALUE(LEFT($B60,5))+TIME(0,15,0)),0))=0),0,1))))</f>
        <v>199</v>
      </c>
      <c r="AW60" s="18">
        <f t="shared" ca="1" si="11"/>
        <v>0.99004975124378114</v>
      </c>
    </row>
    <row r="61" spans="2:49">
      <c r="B61" s="7" t="str">
        <v>18:15 - 18:30</v>
      </c>
      <c r="C61" s="8" cm="1">
        <f t="array" aca="1" ref="C61" ca="1">IF(C$10&lt;&gt;"",IF(C$10&lt;&gt;"All Locations",COUNTIFS(All[TIMEBIN],$B61,All[SITE],C$10),COUNTA(_xlfn._xlws.FILTER(All[TIMEBIN],All[TIMEBIN]=$B61,0))),"")</f>
        <v>60</v>
      </c>
      <c r="D61" s="10" cm="1">
        <f t="array" aca="1" ref="D61" ca="1">IF(C$11="From",SUM(IF(--(_xlfn.UNIQUE(_xlfn._xlws.FILTER(Matches[REG],(Matches[TIMEBIN]=$B61)*(Matches[SITE IN]=C$10),0))=0),0,1)),IF(C$11="To",SUM(IF(--(_xlfn.UNIQUE(_xlfn._xlws.FILTER(Matches[REG],(Matches[TIME OUT]&gt;=TIMEVALUE(LEFT($B61,5)))*(Matches[TIME OUT]&lt;TIMEVALUE(LEFT($B61,5))+TIME(0,15,0))*(Matches[SITE OUT]=C$10),0))=0),0,1)),SUM(IF(--(_xlfn.UNIQUE(_xlfn._xlws.FILTER(Matches[REG],(Matches[TIMEBIN]=$B61),0))=0),0,1))+SUM(IF(--(_xlfn.UNIQUE(_xlfn._xlws.FILTER(Matches[REG],(Matches[TIME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60</v>
      </c>
      <c r="E61" s="18">
        <f t="shared" ca="1" si="0"/>
        <v>1</v>
      </c>
      <c r="F61" s="12"/>
      <c r="G61" s="8" cm="1">
        <f t="array" aca="1" ref="G61" ca="1">IF(G$10&lt;&gt;"",IF(G$10&lt;&gt;"All Locations",COUNTIFS(All[TIMEBIN],$B61,All[SITE],G$10),COUNTA(_xlfn._xlws.FILTER(All[TIMEBIN],All[TIMEBIN]=$B61,0))),"")</f>
        <v>0</v>
      </c>
      <c r="H61" s="10" cm="1">
        <f t="array" aca="1" ref="H61" ca="1">IF(G$11="From",SUM(IF(--(_xlfn.UNIQUE(_xlfn._xlws.FILTER(Matches[REG],(Matches[TIMEBIN]=$B61)*(Matches[SITE IN]=G$10),0))=0),0,1)),IF(G$11="To",SUM(IF(--(_xlfn.UNIQUE(_xlfn._xlws.FILTER(Matches[REG],(Matches[TIME OUT]&gt;=TIMEVALUE(LEFT($B61,5)))*(Matches[TIME OUT]&lt;TIMEVALUE(LEFT($B61,5))+TIME(0,15,0))*(Matches[SITE OUT]=G$10),0))=0),0,1)),SUM(IF(--(_xlfn.UNIQUE(_xlfn._xlws.FILTER(Matches[REG],(Matches[TIMEBIN]=$B61),0))=0),0,1))+SUM(IF(--(_xlfn.UNIQUE(_xlfn._xlws.FILTER(Matches[REG],(Matches[TIME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0</v>
      </c>
      <c r="I61" s="18" t="str">
        <f t="shared" ca="1" si="1"/>
        <v>-</v>
      </c>
      <c r="J61" s="12"/>
      <c r="K61" s="8" cm="1">
        <f t="array" aca="1" ref="K61" ca="1">IF(K$10&lt;&gt;"",IF(K$10&lt;&gt;"All Locations",COUNTIFS(All[TIMEBIN],$B61,All[SITE],K$10),COUNTA(_xlfn._xlws.FILTER(All[TIMEBIN],All[TIMEBIN]=$B61,0))),"")</f>
        <v>11</v>
      </c>
      <c r="L61" s="10" cm="1">
        <f t="array" aca="1" ref="L61" ca="1">IF(K$11="From",SUM(IF(--(_xlfn.UNIQUE(_xlfn._xlws.FILTER(Matches[REG],(Matches[TIMEBIN]=$B61)*(Matches[SITE IN]=K$10),0))=0),0,1)),IF(K$11="To",SUM(IF(--(_xlfn.UNIQUE(_xlfn._xlws.FILTER(Matches[REG],(Matches[TIME OUT]&gt;=TIMEVALUE(LEFT($B61,5)))*(Matches[TIME OUT]&lt;TIMEVALUE(LEFT($B61,5))+TIME(0,15,0))*(Matches[SITE OUT]=K$10),0))=0),0,1)),SUM(IF(--(_xlfn.UNIQUE(_xlfn._xlws.FILTER(Matches[REG],(Matches[TIMEBIN]=$B61),0))=0),0,1))+SUM(IF(--(_xlfn.UNIQUE(_xlfn._xlws.FILTER(Matches[REG],(Matches[TIME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11</v>
      </c>
      <c r="M61" s="18">
        <f t="shared" ca="1" si="2"/>
        <v>1</v>
      </c>
      <c r="N61" s="12"/>
      <c r="O61" s="8" cm="1">
        <f t="array" aca="1" ref="O61" ca="1">IF(O$10&lt;&gt;"",IF(O$10&lt;&gt;"All Locations",COUNTIFS(All[TIMEBIN],$B61,All[SITE],O$10),COUNTA(_xlfn._xlws.FILTER(All[TIMEBIN],All[TIMEBIN]=$B61,0))),"")</f>
        <v>28</v>
      </c>
      <c r="P61" s="10" cm="1">
        <f t="array" aca="1" ref="P61" ca="1">IF(O$11="From",SUM(IF(--(_xlfn.UNIQUE(_xlfn._xlws.FILTER(Matches[REG],(Matches[TIMEBIN]=$B61)*(Matches[SITE IN]=O$10),0))=0),0,1)),IF(O$11="To",SUM(IF(--(_xlfn.UNIQUE(_xlfn._xlws.FILTER(Matches[REG],(Matches[TIME OUT]&gt;=TIMEVALUE(LEFT($B61,5)))*(Matches[TIME OUT]&lt;TIMEVALUE(LEFT($B61,5))+TIME(0,15,0))*(Matches[SITE OUT]=O$10),0))=0),0,1)),SUM(IF(--(_xlfn.UNIQUE(_xlfn._xlws.FILTER(Matches[REG],(Matches[TIMEBIN]=$B61),0))=0),0,1))+SUM(IF(--(_xlfn.UNIQUE(_xlfn._xlws.FILTER(Matches[REG],(Matches[TIME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28</v>
      </c>
      <c r="Q61" s="18">
        <f t="shared" ca="1" si="3"/>
        <v>1</v>
      </c>
      <c r="R61" s="12"/>
      <c r="S61" s="8" cm="1">
        <f t="array" aca="1" ref="S61" ca="1">IF(S$10&lt;&gt;"",IF(S$10&lt;&gt;"All Locations",COUNTIFS(All[TIMEBIN],$B61,All[SITE],S$10),COUNTA(_xlfn._xlws.FILTER(All[TIMEBIN],All[TIMEBIN]=$B61,0))),"")</f>
        <v>11</v>
      </c>
      <c r="T61" s="10" cm="1">
        <f t="array" aca="1" ref="T61" ca="1">IF(S$11="From",SUM(IF(--(_xlfn.UNIQUE(_xlfn._xlws.FILTER(Matches[REG],(Matches[TIMEBIN]=$B61)*(Matches[SITE IN]=S$10),0))=0),0,1)),IF(S$11="To",SUM(IF(--(_xlfn.UNIQUE(_xlfn._xlws.FILTER(Matches[REG],(Matches[TIME OUT]&gt;=TIMEVALUE(LEFT($B61,5)))*(Matches[TIME OUT]&lt;TIMEVALUE(LEFT($B61,5))+TIME(0,15,0))*(Matches[SITE OUT]=S$10),0))=0),0,1)),SUM(IF(--(_xlfn.UNIQUE(_xlfn._xlws.FILTER(Matches[REG],(Matches[TIMEBIN]=$B61),0))=0),0,1))+SUM(IF(--(_xlfn.UNIQUE(_xlfn._xlws.FILTER(Matches[REG],(Matches[TIME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11</v>
      </c>
      <c r="U61" s="18">
        <f t="shared" ca="1" si="4"/>
        <v>1</v>
      </c>
      <c r="V61" s="12"/>
      <c r="W61" s="8" cm="1">
        <f t="array" aca="1" ref="W61" ca="1">IF(W$10&lt;&gt;"",IF(W$10&lt;&gt;"All Locations",COUNTIFS(All[TIMEBIN],$B61,All[SITE],W$10),COUNTA(_xlfn._xlws.FILTER(All[TIMEBIN],All[TIMEBIN]=$B61,0))),"")</f>
        <v>22</v>
      </c>
      <c r="X61" s="10" cm="1">
        <f t="array" aca="1" ref="X61" ca="1">IF(W$11="From",SUM(IF(--(_xlfn.UNIQUE(_xlfn._xlws.FILTER(Matches[REG],(Matches[TIMEBIN]=$B61)*(Matches[SITE IN]=W$10),0))=0),0,1)),IF(W$11="To",SUM(IF(--(_xlfn.UNIQUE(_xlfn._xlws.FILTER(Matches[REG],(Matches[TIME OUT]&gt;=TIMEVALUE(LEFT($B61,5)))*(Matches[TIME OUT]&lt;TIMEVALUE(LEFT($B61,5))+TIME(0,15,0))*(Matches[SITE OUT]=W$10),0))=0),0,1)),SUM(IF(--(_xlfn.UNIQUE(_xlfn._xlws.FILTER(Matches[REG],(Matches[TIMEBIN]=$B61),0))=0),0,1))+SUM(IF(--(_xlfn.UNIQUE(_xlfn._xlws.FILTER(Matches[REG],(Matches[TIME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22</v>
      </c>
      <c r="Y61" s="18">
        <f t="shared" ca="1" si="5"/>
        <v>1</v>
      </c>
      <c r="Z61" s="12"/>
      <c r="AA61" s="8" cm="1">
        <f t="array" aca="1" ref="AA61" ca="1">IF(AA$10&lt;&gt;"",IF(AA$10&lt;&gt;"All Locations",COUNTIFS(All[TIMEBIN],$B61,All[SITE],AA$10),COUNTA(_xlfn._xlws.FILTER(All[TIMEBIN],All[TIMEBIN]=$B61,0))),"")</f>
        <v>38</v>
      </c>
      <c r="AB61" s="10" cm="1">
        <f t="array" aca="1" ref="AB61" ca="1">IF(AA$11="From",SUM(IF(--(_xlfn.UNIQUE(_xlfn._xlws.FILTER(Matches[REG],(Matches[TIMEBIN]=$B61)*(Matches[SITE IN]=AA$10),0))=0),0,1)),IF(AA$11="To",SUM(IF(--(_xlfn.UNIQUE(_xlfn._xlws.FILTER(Matches[REG],(Matches[TIME OUT]&gt;=TIMEVALUE(LEFT($B61,5)))*(Matches[TIME OUT]&lt;TIMEVALUE(LEFT($B61,5))+TIME(0,15,0))*(Matches[SITE OUT]=AA$10),0))=0),0,1)),SUM(IF(--(_xlfn.UNIQUE(_xlfn._xlws.FILTER(Matches[REG],(Matches[TIMEBIN]=$B61),0))=0),0,1))+SUM(IF(--(_xlfn.UNIQUE(_xlfn._xlws.FILTER(Matches[REG],(Matches[TIME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38</v>
      </c>
      <c r="AC61" s="18">
        <f t="shared" ca="1" si="6"/>
        <v>1</v>
      </c>
      <c r="AD61" s="12"/>
      <c r="AE61" s="8" cm="1">
        <f t="array" aca="1" ref="AE61" ca="1">IF(AE$10&lt;&gt;"",IF(AE$10&lt;&gt;"All Locations",COUNTIFS(All[TIMEBIN],$B61,All[SITE],AE$10),COUNTA(_xlfn._xlws.FILTER(All[TIMEBIN],All[TIMEBIN]=$B61,0))),"")</f>
        <v>0</v>
      </c>
      <c r="AF61" s="10" cm="1">
        <f t="array" aca="1" ref="AF61" ca="1">IF(AE$11="From",SUM(IF(--(_xlfn.UNIQUE(_xlfn._xlws.FILTER(Matches[REG],(Matches[TIMEBIN]=$B61)*(Matches[SITE IN]=AE$10),0))=0),0,1)),IF(AE$11="To",SUM(IF(--(_xlfn.UNIQUE(_xlfn._xlws.FILTER(Matches[REG],(Matches[TIME OUT]&gt;=TIMEVALUE(LEFT($B61,5)))*(Matches[TIME OUT]&lt;TIMEVALUE(LEFT($B61,5))+TIME(0,15,0))*(Matches[SITE OUT]=AE$10),0))=0),0,1)),SUM(IF(--(_xlfn.UNIQUE(_xlfn._xlws.FILTER(Matches[REG],(Matches[TIMEBIN]=$B61),0))=0),0,1))+SUM(IF(--(_xlfn.UNIQUE(_xlfn._xlws.FILTER(Matches[REG],(Matches[TIME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0</v>
      </c>
      <c r="AG61" s="18" t="str">
        <f t="shared" ca="1" si="7"/>
        <v>-</v>
      </c>
      <c r="AH61" s="12"/>
      <c r="AI61" s="8" cm="1">
        <f t="array" aca="1" ref="AI61" ca="1">IF(AI$10&lt;&gt;"",IF(AI$10&lt;&gt;"All Locations",COUNTIFS(All[TIMEBIN],$B61,All[SITE],AI$10),COUNTA(_xlfn._xlws.FILTER(All[TIMEBIN],All[TIMEBIN]=$B61,0))),"")</f>
        <v>19</v>
      </c>
      <c r="AJ61" s="10" cm="1">
        <f t="array" aca="1" ref="AJ61" ca="1">IF(AI$11="From",SUM(IF(--(_xlfn.UNIQUE(_xlfn._xlws.FILTER(Matches[REG],(Matches[TIMEBIN]=$B61)*(Matches[SITE IN]=AI$10),0))=0),0,1)),IF(AI$11="To",SUM(IF(--(_xlfn.UNIQUE(_xlfn._xlws.FILTER(Matches[REG],(Matches[TIME OUT]&gt;=TIMEVALUE(LEFT($B61,5)))*(Matches[TIME OUT]&lt;TIMEVALUE(LEFT($B61,5))+TIME(0,15,0))*(Matches[SITE OUT]=AI$10),0))=0),0,1)),SUM(IF(--(_xlfn.UNIQUE(_xlfn._xlws.FILTER(Matches[REG],(Matches[TIMEBIN]=$B61),0))=0),0,1))+SUM(IF(--(_xlfn.UNIQUE(_xlfn._xlws.FILTER(Matches[REG],(Matches[TIME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19</v>
      </c>
      <c r="AK61" s="18">
        <f t="shared" ca="1" si="8"/>
        <v>1</v>
      </c>
      <c r="AL61" s="12"/>
      <c r="AM61" s="8" cm="1">
        <f t="array" aca="1" ref="AM61" ca="1">IF(AM$10&lt;&gt;"",IF(AM$10&lt;&gt;"All Locations",COUNTIFS(All[TIMEBIN],$B61,All[SITE],AM$10),COUNTA(_xlfn._xlws.FILTER(All[TIMEBIN],All[TIMEBIN]=$B61,0))),"")</f>
        <v>15</v>
      </c>
      <c r="AN61" s="10" cm="1">
        <f t="array" aca="1" ref="AN61" ca="1">IF(AM$11="From",SUM(IF(--(_xlfn.UNIQUE(_xlfn._xlws.FILTER(Matches[REG],(Matches[TIMEBIN]=$B61)*(Matches[SITE IN]=AM$10),0))=0),0,1)),IF(AM$11="To",SUM(IF(--(_xlfn.UNIQUE(_xlfn._xlws.FILTER(Matches[REG],(Matches[TIME OUT]&gt;=TIMEVALUE(LEFT($B61,5)))*(Matches[TIME OUT]&lt;TIMEVALUE(LEFT($B61,5))+TIME(0,15,0))*(Matches[SITE OUT]=AM$10),0))=0),0,1)),SUM(IF(--(_xlfn.UNIQUE(_xlfn._xlws.FILTER(Matches[REG],(Matches[TIMEBIN]=$B61),0))=0),0,1))+SUM(IF(--(_xlfn.UNIQUE(_xlfn._xlws.FILTER(Matches[REG],(Matches[TIME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15</v>
      </c>
      <c r="AO61" s="18">
        <f t="shared" ca="1" si="9"/>
        <v>1</v>
      </c>
      <c r="AP61" s="12"/>
      <c r="AQ61" s="8" cm="1">
        <f t="array" aca="1" ref="AQ61" ca="1">IF(AQ$10&lt;&gt;"",IF(AQ$10&lt;&gt;"All Locations",COUNTIFS(All[TIMEBIN],$B61,All[SITE],AQ$10),COUNTA(_xlfn._xlws.FILTER(All[TIMEBIN],All[TIMEBIN]=$B61,0))),"")</f>
        <v>15</v>
      </c>
      <c r="AR61" s="10" cm="1">
        <f t="array" aca="1" ref="AR61" ca="1">IF(AQ$11="From",SUM(IF(--(_xlfn.UNIQUE(_xlfn._xlws.FILTER(Matches[REG],(Matches[TIMEBIN]=$B61)*(Matches[SITE IN]=AQ$10),0))=0),0,1)),IF(AQ$11="To",SUM(IF(--(_xlfn.UNIQUE(_xlfn._xlws.FILTER(Matches[REG],(Matches[TIME OUT]&gt;=TIMEVALUE(LEFT($B61,5)))*(Matches[TIME OUT]&lt;TIMEVALUE(LEFT($B61,5))+TIME(0,15,0))*(Matches[SITE OUT]=AQ$10),0))=0),0,1)),SUM(IF(--(_xlfn.UNIQUE(_xlfn._xlws.FILTER(Matches[REG],(Matches[TIMEBIN]=$B61),0))=0),0,1))+SUM(IF(--(_xlfn.UNIQUE(_xlfn._xlws.FILTER(Matches[REG],(Matches[TIME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15</v>
      </c>
      <c r="AS61" s="18">
        <f t="shared" ca="1" si="10"/>
        <v>1</v>
      </c>
      <c r="AT61" s="12"/>
      <c r="AU61" s="8" cm="1">
        <f t="array" aca="1" ref="AU61" ca="1">IF(AU$10&lt;&gt;"",IF(AU$10&lt;&gt;"All Locations",COUNTIFS(All[TIMEBIN],$B61,All[SITE],AU$10),COUNTA(_xlfn._xlws.FILTER(All[TIMEBIN],All[TIMEBIN]=$B61,0))),"")</f>
        <v>219</v>
      </c>
      <c r="AV61" s="10" cm="1">
        <f t="array" aca="1" ref="AV61" ca="1">IF(AU$11="From",SUM(IF(--(_xlfn.UNIQUE(_xlfn._xlws.FILTER(Matches[REG],(Matches[TIMEBIN]=$B61)*(Matches[SITE IN]=AU$10),0))=0),0,1)),IF(AU$11="To",SUM(IF(--(_xlfn.UNIQUE(_xlfn._xlws.FILTER(Matches[REG],(Matches[TIME OUT]&gt;=TIMEVALUE(LEFT($B61,5)))*(Matches[TIME OUT]&lt;TIMEVALUE(LEFT($B61,5))+TIME(0,15,0))*(Matches[SITE OUT]=AU$10),0))=0),0,1)),SUM(IF(--(_xlfn.UNIQUE(_xlfn._xlws.FILTER(Matches[REG],(Matches[TIMEBIN]=$B61),0))=0),0,1))+SUM(IF(--(_xlfn.UNIQUE(_xlfn._xlws.FILTER(Matches[REG],(Matches[TIME OUT]&gt;=TIMEVALUE(LEFT($B61,5)))*(Matches[TIME OUT]&lt;TIMEVALUE(LEFT($B61,5))+TIME(0,15,0)),0))=0),0,1))))</f>
        <v>219</v>
      </c>
      <c r="AW61" s="18">
        <f t="shared" ca="1" si="11"/>
        <v>1</v>
      </c>
    </row>
    <row r="62" spans="2:49">
      <c r="B62" s="7" t="str">
        <v>18:30 - 18:45</v>
      </c>
      <c r="C62" s="8" cm="1">
        <f t="array" aca="1" ref="C62" ca="1">IF(C$10&lt;&gt;"",IF(C$10&lt;&gt;"All Locations",COUNTIFS(All[TIMEBIN],$B62,All[SITE],C$10),COUNTA(_xlfn._xlws.FILTER(All[TIMEBIN],All[TIMEBIN]=$B62,0))),"")</f>
        <v>71</v>
      </c>
      <c r="D62" s="10" cm="1">
        <f t="array" aca="1" ref="D62" ca="1">IF(C$11="From",SUM(IF(--(_xlfn.UNIQUE(_xlfn._xlws.FILTER(Matches[REG],(Matches[TIMEBIN]=$B62)*(Matches[SITE IN]=C$10),0))=0),0,1)),IF(C$11="To",SUM(IF(--(_xlfn.UNIQUE(_xlfn._xlws.FILTER(Matches[REG],(Matches[TIME OUT]&gt;=TIMEVALUE(LEFT($B62,5)))*(Matches[TIME OUT]&lt;TIMEVALUE(LEFT($B62,5))+TIME(0,15,0))*(Matches[SITE OUT]=C$10),0))=0),0,1)),SUM(IF(--(_xlfn.UNIQUE(_xlfn._xlws.FILTER(Matches[REG],(Matches[TIMEBIN]=$B62),0))=0),0,1))+SUM(IF(--(_xlfn.UNIQUE(_xlfn._xlws.FILTER(Matches[REG],(Matches[TIME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71</v>
      </c>
      <c r="E62" s="18">
        <f t="shared" ca="1" si="0"/>
        <v>1</v>
      </c>
      <c r="F62" s="12"/>
      <c r="G62" s="8" cm="1">
        <f t="array" aca="1" ref="G62" ca="1">IF(G$10&lt;&gt;"",IF(G$10&lt;&gt;"All Locations",COUNTIFS(All[TIMEBIN],$B62,All[SITE],G$10),COUNTA(_xlfn._xlws.FILTER(All[TIMEBIN],All[TIMEBIN]=$B62,0))),"")</f>
        <v>0</v>
      </c>
      <c r="H62" s="10" cm="1">
        <f t="array" aca="1" ref="H62" ca="1">IF(G$11="From",SUM(IF(--(_xlfn.UNIQUE(_xlfn._xlws.FILTER(Matches[REG],(Matches[TIMEBIN]=$B62)*(Matches[SITE IN]=G$10),0))=0),0,1)),IF(G$11="To",SUM(IF(--(_xlfn.UNIQUE(_xlfn._xlws.FILTER(Matches[REG],(Matches[TIME OUT]&gt;=TIMEVALUE(LEFT($B62,5)))*(Matches[TIME OUT]&lt;TIMEVALUE(LEFT($B62,5))+TIME(0,15,0))*(Matches[SITE OUT]=G$10),0))=0),0,1)),SUM(IF(--(_xlfn.UNIQUE(_xlfn._xlws.FILTER(Matches[REG],(Matches[TIMEBIN]=$B62),0))=0),0,1))+SUM(IF(--(_xlfn.UNIQUE(_xlfn._xlws.FILTER(Matches[REG],(Matches[TIME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0</v>
      </c>
      <c r="I62" s="18" t="str">
        <f t="shared" ca="1" si="1"/>
        <v>-</v>
      </c>
      <c r="J62" s="12"/>
      <c r="K62" s="8" cm="1">
        <f t="array" aca="1" ref="K62" ca="1">IF(K$10&lt;&gt;"",IF(K$10&lt;&gt;"All Locations",COUNTIFS(All[TIMEBIN],$B62,All[SITE],K$10),COUNTA(_xlfn._xlws.FILTER(All[TIMEBIN],All[TIMEBIN]=$B62,0))),"")</f>
        <v>22</v>
      </c>
      <c r="L62" s="10" cm="1">
        <f t="array" aca="1" ref="L62" ca="1">IF(K$11="From",SUM(IF(--(_xlfn.UNIQUE(_xlfn._xlws.FILTER(Matches[REG],(Matches[TIMEBIN]=$B62)*(Matches[SITE IN]=K$10),0))=0),0,1)),IF(K$11="To",SUM(IF(--(_xlfn.UNIQUE(_xlfn._xlws.FILTER(Matches[REG],(Matches[TIME OUT]&gt;=TIMEVALUE(LEFT($B62,5)))*(Matches[TIME OUT]&lt;TIMEVALUE(LEFT($B62,5))+TIME(0,15,0))*(Matches[SITE OUT]=K$10),0))=0),0,1)),SUM(IF(--(_xlfn.UNIQUE(_xlfn._xlws.FILTER(Matches[REG],(Matches[TIMEBIN]=$B62),0))=0),0,1))+SUM(IF(--(_xlfn.UNIQUE(_xlfn._xlws.FILTER(Matches[REG],(Matches[TIME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22</v>
      </c>
      <c r="M62" s="18">
        <f t="shared" ca="1" si="2"/>
        <v>1</v>
      </c>
      <c r="N62" s="12"/>
      <c r="O62" s="8" cm="1">
        <f t="array" aca="1" ref="O62" ca="1">IF(O$10&lt;&gt;"",IF(O$10&lt;&gt;"All Locations",COUNTIFS(All[TIMEBIN],$B62,All[SITE],O$10),COUNTA(_xlfn._xlws.FILTER(All[TIMEBIN],All[TIMEBIN]=$B62,0))),"")</f>
        <v>22</v>
      </c>
      <c r="P62" s="10" cm="1">
        <f t="array" aca="1" ref="P62" ca="1">IF(O$11="From",SUM(IF(--(_xlfn.UNIQUE(_xlfn._xlws.FILTER(Matches[REG],(Matches[TIMEBIN]=$B62)*(Matches[SITE IN]=O$10),0))=0),0,1)),IF(O$11="To",SUM(IF(--(_xlfn.UNIQUE(_xlfn._xlws.FILTER(Matches[REG],(Matches[TIME OUT]&gt;=TIMEVALUE(LEFT($B62,5)))*(Matches[TIME OUT]&lt;TIMEVALUE(LEFT($B62,5))+TIME(0,15,0))*(Matches[SITE OUT]=O$10),0))=0),0,1)),SUM(IF(--(_xlfn.UNIQUE(_xlfn._xlws.FILTER(Matches[REG],(Matches[TIMEBIN]=$B62),0))=0),0,1))+SUM(IF(--(_xlfn.UNIQUE(_xlfn._xlws.FILTER(Matches[REG],(Matches[TIME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22</v>
      </c>
      <c r="Q62" s="18">
        <f t="shared" ca="1" si="3"/>
        <v>1</v>
      </c>
      <c r="R62" s="12"/>
      <c r="S62" s="8" cm="1">
        <f t="array" aca="1" ref="S62" ca="1">IF(S$10&lt;&gt;"",IF(S$10&lt;&gt;"All Locations",COUNTIFS(All[TIMEBIN],$B62,All[SITE],S$10),COUNTA(_xlfn._xlws.FILTER(All[TIMEBIN],All[TIMEBIN]=$B62,0))),"")</f>
        <v>20</v>
      </c>
      <c r="T62" s="10" cm="1">
        <f t="array" aca="1" ref="T62" ca="1">IF(S$11="From",SUM(IF(--(_xlfn.UNIQUE(_xlfn._xlws.FILTER(Matches[REG],(Matches[TIMEBIN]=$B62)*(Matches[SITE IN]=S$10),0))=0),0,1)),IF(S$11="To",SUM(IF(--(_xlfn.UNIQUE(_xlfn._xlws.FILTER(Matches[REG],(Matches[TIME OUT]&gt;=TIMEVALUE(LEFT($B62,5)))*(Matches[TIME OUT]&lt;TIMEVALUE(LEFT($B62,5))+TIME(0,15,0))*(Matches[SITE OUT]=S$10),0))=0),0,1)),SUM(IF(--(_xlfn.UNIQUE(_xlfn._xlws.FILTER(Matches[REG],(Matches[TIMEBIN]=$B62),0))=0),0,1))+SUM(IF(--(_xlfn.UNIQUE(_xlfn._xlws.FILTER(Matches[REG],(Matches[TIME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20</v>
      </c>
      <c r="U62" s="18">
        <f t="shared" ca="1" si="4"/>
        <v>1</v>
      </c>
      <c r="V62" s="12"/>
      <c r="W62" s="8" cm="1">
        <f t="array" aca="1" ref="W62" ca="1">IF(W$10&lt;&gt;"",IF(W$10&lt;&gt;"All Locations",COUNTIFS(All[TIMEBIN],$B62,All[SITE],W$10),COUNTA(_xlfn._xlws.FILTER(All[TIMEBIN],All[TIMEBIN]=$B62,0))),"")</f>
        <v>32</v>
      </c>
      <c r="X62" s="10" cm="1">
        <f t="array" aca="1" ref="X62" ca="1">IF(W$11="From",SUM(IF(--(_xlfn.UNIQUE(_xlfn._xlws.FILTER(Matches[REG],(Matches[TIMEBIN]=$B62)*(Matches[SITE IN]=W$10),0))=0),0,1)),IF(W$11="To",SUM(IF(--(_xlfn.UNIQUE(_xlfn._xlws.FILTER(Matches[REG],(Matches[TIME OUT]&gt;=TIMEVALUE(LEFT($B62,5)))*(Matches[TIME OUT]&lt;TIMEVALUE(LEFT($B62,5))+TIME(0,15,0))*(Matches[SITE OUT]=W$10),0))=0),0,1)),SUM(IF(--(_xlfn.UNIQUE(_xlfn._xlws.FILTER(Matches[REG],(Matches[TIMEBIN]=$B62),0))=0),0,1))+SUM(IF(--(_xlfn.UNIQUE(_xlfn._xlws.FILTER(Matches[REG],(Matches[TIME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32</v>
      </c>
      <c r="Y62" s="18">
        <f t="shared" ca="1" si="5"/>
        <v>1</v>
      </c>
      <c r="Z62" s="12"/>
      <c r="AA62" s="8" cm="1">
        <f t="array" aca="1" ref="AA62" ca="1">IF(AA$10&lt;&gt;"",IF(AA$10&lt;&gt;"All Locations",COUNTIFS(All[TIMEBIN],$B62,All[SITE],AA$10),COUNTA(_xlfn._xlws.FILTER(All[TIMEBIN],All[TIMEBIN]=$B62,0))),"")</f>
        <v>40</v>
      </c>
      <c r="AB62" s="10" cm="1">
        <f t="array" aca="1" ref="AB62" ca="1">IF(AA$11="From",SUM(IF(--(_xlfn.UNIQUE(_xlfn._xlws.FILTER(Matches[REG],(Matches[TIMEBIN]=$B62)*(Matches[SITE IN]=AA$10),0))=0),0,1)),IF(AA$11="To",SUM(IF(--(_xlfn.UNIQUE(_xlfn._xlws.FILTER(Matches[REG],(Matches[TIME OUT]&gt;=TIMEVALUE(LEFT($B62,5)))*(Matches[TIME OUT]&lt;TIMEVALUE(LEFT($B62,5))+TIME(0,15,0))*(Matches[SITE OUT]=AA$10),0))=0),0,1)),SUM(IF(--(_xlfn.UNIQUE(_xlfn._xlws.FILTER(Matches[REG],(Matches[TIMEBIN]=$B62),0))=0),0,1))+SUM(IF(--(_xlfn.UNIQUE(_xlfn._xlws.FILTER(Matches[REG],(Matches[TIME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39</v>
      </c>
      <c r="AC62" s="18">
        <f t="shared" ca="1" si="6"/>
        <v>0.97499999999999998</v>
      </c>
      <c r="AD62" s="12"/>
      <c r="AE62" s="8" cm="1">
        <f t="array" aca="1" ref="AE62" ca="1">IF(AE$10&lt;&gt;"",IF(AE$10&lt;&gt;"All Locations",COUNTIFS(All[TIMEBIN],$B62,All[SITE],AE$10),COUNTA(_xlfn._xlws.FILTER(All[TIMEBIN],All[TIMEBIN]=$B62,0))),"")</f>
        <v>0</v>
      </c>
      <c r="AF62" s="10" cm="1">
        <f t="array" aca="1" ref="AF62" ca="1">IF(AE$11="From",SUM(IF(--(_xlfn.UNIQUE(_xlfn._xlws.FILTER(Matches[REG],(Matches[TIMEBIN]=$B62)*(Matches[SITE IN]=AE$10),0))=0),0,1)),IF(AE$11="To",SUM(IF(--(_xlfn.UNIQUE(_xlfn._xlws.FILTER(Matches[REG],(Matches[TIME OUT]&gt;=TIMEVALUE(LEFT($B62,5)))*(Matches[TIME OUT]&lt;TIMEVALUE(LEFT($B62,5))+TIME(0,15,0))*(Matches[SITE OUT]=AE$10),0))=0),0,1)),SUM(IF(--(_xlfn.UNIQUE(_xlfn._xlws.FILTER(Matches[REG],(Matches[TIMEBIN]=$B62),0))=0),0,1))+SUM(IF(--(_xlfn.UNIQUE(_xlfn._xlws.FILTER(Matches[REG],(Matches[TIME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0</v>
      </c>
      <c r="AG62" s="18" t="str">
        <f t="shared" ca="1" si="7"/>
        <v>-</v>
      </c>
      <c r="AH62" s="12"/>
      <c r="AI62" s="8" cm="1">
        <f t="array" aca="1" ref="AI62" ca="1">IF(AI$10&lt;&gt;"",IF(AI$10&lt;&gt;"All Locations",COUNTIFS(All[TIMEBIN],$B62,All[SITE],AI$10),COUNTA(_xlfn._xlws.FILTER(All[TIMEBIN],All[TIMEBIN]=$B62,0))),"")</f>
        <v>20</v>
      </c>
      <c r="AJ62" s="10" cm="1">
        <f t="array" aca="1" ref="AJ62" ca="1">IF(AI$11="From",SUM(IF(--(_xlfn.UNIQUE(_xlfn._xlws.FILTER(Matches[REG],(Matches[TIMEBIN]=$B62)*(Matches[SITE IN]=AI$10),0))=0),0,1)),IF(AI$11="To",SUM(IF(--(_xlfn.UNIQUE(_xlfn._xlws.FILTER(Matches[REG],(Matches[TIME OUT]&gt;=TIMEVALUE(LEFT($B62,5)))*(Matches[TIME OUT]&lt;TIMEVALUE(LEFT($B62,5))+TIME(0,15,0))*(Matches[SITE OUT]=AI$10),0))=0),0,1)),SUM(IF(--(_xlfn.UNIQUE(_xlfn._xlws.FILTER(Matches[REG],(Matches[TIMEBIN]=$B62),0))=0),0,1))+SUM(IF(--(_xlfn.UNIQUE(_xlfn._xlws.FILTER(Matches[REG],(Matches[TIME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20</v>
      </c>
      <c r="AK62" s="18">
        <f t="shared" ca="1" si="8"/>
        <v>1</v>
      </c>
      <c r="AL62" s="12"/>
      <c r="AM62" s="8" cm="1">
        <f t="array" aca="1" ref="AM62" ca="1">IF(AM$10&lt;&gt;"",IF(AM$10&lt;&gt;"All Locations",COUNTIFS(All[TIMEBIN],$B62,All[SITE],AM$10),COUNTA(_xlfn._xlws.FILTER(All[TIMEBIN],All[TIMEBIN]=$B62,0))),"")</f>
        <v>13</v>
      </c>
      <c r="AN62" s="10" cm="1">
        <f t="array" aca="1" ref="AN62" ca="1">IF(AM$11="From",SUM(IF(--(_xlfn.UNIQUE(_xlfn._xlws.FILTER(Matches[REG],(Matches[TIMEBIN]=$B62)*(Matches[SITE IN]=AM$10),0))=0),0,1)),IF(AM$11="To",SUM(IF(--(_xlfn.UNIQUE(_xlfn._xlws.FILTER(Matches[REG],(Matches[TIME OUT]&gt;=TIMEVALUE(LEFT($B62,5)))*(Matches[TIME OUT]&lt;TIMEVALUE(LEFT($B62,5))+TIME(0,15,0))*(Matches[SITE OUT]=AM$10),0))=0),0,1)),SUM(IF(--(_xlfn.UNIQUE(_xlfn._xlws.FILTER(Matches[REG],(Matches[TIMEBIN]=$B62),0))=0),0,1))+SUM(IF(--(_xlfn.UNIQUE(_xlfn._xlws.FILTER(Matches[REG],(Matches[TIME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13</v>
      </c>
      <c r="AO62" s="18">
        <f t="shared" ca="1" si="9"/>
        <v>1</v>
      </c>
      <c r="AP62" s="12"/>
      <c r="AQ62" s="8" cm="1">
        <f t="array" aca="1" ref="AQ62" ca="1">IF(AQ$10&lt;&gt;"",IF(AQ$10&lt;&gt;"All Locations",COUNTIFS(All[TIMEBIN],$B62,All[SITE],AQ$10),COUNTA(_xlfn._xlws.FILTER(All[TIMEBIN],All[TIMEBIN]=$B62,0))),"")</f>
        <v>22</v>
      </c>
      <c r="AR62" s="10" cm="1">
        <f t="array" aca="1" ref="AR62" ca="1">IF(AQ$11="From",SUM(IF(--(_xlfn.UNIQUE(_xlfn._xlws.FILTER(Matches[REG],(Matches[TIMEBIN]=$B62)*(Matches[SITE IN]=AQ$10),0))=0),0,1)),IF(AQ$11="To",SUM(IF(--(_xlfn.UNIQUE(_xlfn._xlws.FILTER(Matches[REG],(Matches[TIME OUT]&gt;=TIMEVALUE(LEFT($B62,5)))*(Matches[TIME OUT]&lt;TIMEVALUE(LEFT($B62,5))+TIME(0,15,0))*(Matches[SITE OUT]=AQ$10),0))=0),0,1)),SUM(IF(--(_xlfn.UNIQUE(_xlfn._xlws.FILTER(Matches[REG],(Matches[TIMEBIN]=$B62),0))=0),0,1))+SUM(IF(--(_xlfn.UNIQUE(_xlfn._xlws.FILTER(Matches[REG],(Matches[TIME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21</v>
      </c>
      <c r="AS62" s="18">
        <f t="shared" ca="1" si="10"/>
        <v>0.95454545454545459</v>
      </c>
      <c r="AT62" s="12"/>
      <c r="AU62" s="8" cm="1">
        <f t="array" aca="1" ref="AU62" ca="1">IF(AU$10&lt;&gt;"",IF(AU$10&lt;&gt;"All Locations",COUNTIFS(All[TIMEBIN],$B62,All[SITE],AU$10),COUNTA(_xlfn._xlws.FILTER(All[TIMEBIN],All[TIMEBIN]=$B62,0))),"")</f>
        <v>262</v>
      </c>
      <c r="AV62" s="10" cm="1">
        <f t="array" aca="1" ref="AV62" ca="1">IF(AU$11="From",SUM(IF(--(_xlfn.UNIQUE(_xlfn._xlws.FILTER(Matches[REG],(Matches[TIMEBIN]=$B62)*(Matches[SITE IN]=AU$10),0))=0),0,1)),IF(AU$11="To",SUM(IF(--(_xlfn.UNIQUE(_xlfn._xlws.FILTER(Matches[REG],(Matches[TIME OUT]&gt;=TIMEVALUE(LEFT($B62,5)))*(Matches[TIME OUT]&lt;TIMEVALUE(LEFT($B62,5))+TIME(0,15,0))*(Matches[SITE OUT]=AU$10),0))=0),0,1)),SUM(IF(--(_xlfn.UNIQUE(_xlfn._xlws.FILTER(Matches[REG],(Matches[TIMEBIN]=$B62),0))=0),0,1))+SUM(IF(--(_xlfn.UNIQUE(_xlfn._xlws.FILTER(Matches[REG],(Matches[TIME OUT]&gt;=TIMEVALUE(LEFT($B62,5)))*(Matches[TIME OUT]&lt;TIMEVALUE(LEFT($B62,5))+TIME(0,15,0)),0))=0),0,1))))</f>
        <v>260</v>
      </c>
      <c r="AW62" s="18">
        <f t="shared" ca="1" si="11"/>
        <v>0.99236641221374045</v>
      </c>
    </row>
    <row r="63" spans="2:49">
      <c r="B63" s="7" t="str">
        <v>18:45 - 19:00</v>
      </c>
      <c r="C63" s="8" cm="1">
        <f t="array" aca="1" ref="C63" ca="1">IF(C$10&lt;&gt;"",IF(C$10&lt;&gt;"All Locations",COUNTIFS(All[TIMEBIN],$B63,All[SITE],C$10),COUNTA(_xlfn._xlws.FILTER(All[TIMEBIN],All[TIMEBIN]=$B63,0))),"")</f>
        <v>48</v>
      </c>
      <c r="D63" s="10" cm="1">
        <f t="array" aca="1" ref="D63" ca="1">IF(C$11="From",SUM(IF(--(_xlfn.UNIQUE(_xlfn._xlws.FILTER(Matches[REG],(Matches[TIMEBIN]=$B63)*(Matches[SITE IN]=C$10),0))=0),0,1)),IF(C$11="To",SUM(IF(--(_xlfn.UNIQUE(_xlfn._xlws.FILTER(Matches[REG],(Matches[TIME OUT]&gt;=TIMEVALUE(LEFT($B63,5)))*(Matches[TIME OUT]&lt;TIMEVALUE(LEFT($B63,5))+TIME(0,15,0))*(Matches[SITE OUT]=C$10),0))=0),0,1)),SUM(IF(--(_xlfn.UNIQUE(_xlfn._xlws.FILTER(Matches[REG],(Matches[TIMEBIN]=$B63),0))=0),0,1))+SUM(IF(--(_xlfn.UNIQUE(_xlfn._xlws.FILTER(Matches[REG],(Matches[TIME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48</v>
      </c>
      <c r="E63" s="18">
        <f t="shared" ca="1" si="0"/>
        <v>1</v>
      </c>
      <c r="F63" s="12"/>
      <c r="G63" s="8" cm="1">
        <f t="array" aca="1" ref="G63" ca="1">IF(G$10&lt;&gt;"",IF(G$10&lt;&gt;"All Locations",COUNTIFS(All[TIMEBIN],$B63,All[SITE],G$10),COUNTA(_xlfn._xlws.FILTER(All[TIMEBIN],All[TIMEBIN]=$B63,0))),"")</f>
        <v>0</v>
      </c>
      <c r="H63" s="10" cm="1">
        <f t="array" aca="1" ref="H63" ca="1">IF(G$11="From",SUM(IF(--(_xlfn.UNIQUE(_xlfn._xlws.FILTER(Matches[REG],(Matches[TIMEBIN]=$B63)*(Matches[SITE IN]=G$10),0))=0),0,1)),IF(G$11="To",SUM(IF(--(_xlfn.UNIQUE(_xlfn._xlws.FILTER(Matches[REG],(Matches[TIME OUT]&gt;=TIMEVALUE(LEFT($B63,5)))*(Matches[TIME OUT]&lt;TIMEVALUE(LEFT($B63,5))+TIME(0,15,0))*(Matches[SITE OUT]=G$10),0))=0),0,1)),SUM(IF(--(_xlfn.UNIQUE(_xlfn._xlws.FILTER(Matches[REG],(Matches[TIMEBIN]=$B63),0))=0),0,1))+SUM(IF(--(_xlfn.UNIQUE(_xlfn._xlws.FILTER(Matches[REG],(Matches[TIME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0</v>
      </c>
      <c r="I63" s="18" t="str">
        <f t="shared" ca="1" si="1"/>
        <v>-</v>
      </c>
      <c r="J63" s="12"/>
      <c r="K63" s="8" cm="1">
        <f t="array" aca="1" ref="K63" ca="1">IF(K$10&lt;&gt;"",IF(K$10&lt;&gt;"All Locations",COUNTIFS(All[TIMEBIN],$B63,All[SITE],K$10),COUNTA(_xlfn._xlws.FILTER(All[TIMEBIN],All[TIMEBIN]=$B63,0))),"")</f>
        <v>13</v>
      </c>
      <c r="L63" s="10" cm="1">
        <f t="array" aca="1" ref="L63" ca="1">IF(K$11="From",SUM(IF(--(_xlfn.UNIQUE(_xlfn._xlws.FILTER(Matches[REG],(Matches[TIMEBIN]=$B63)*(Matches[SITE IN]=K$10),0))=0),0,1)),IF(K$11="To",SUM(IF(--(_xlfn.UNIQUE(_xlfn._xlws.FILTER(Matches[REG],(Matches[TIME OUT]&gt;=TIMEVALUE(LEFT($B63,5)))*(Matches[TIME OUT]&lt;TIMEVALUE(LEFT($B63,5))+TIME(0,15,0))*(Matches[SITE OUT]=K$10),0))=0),0,1)),SUM(IF(--(_xlfn.UNIQUE(_xlfn._xlws.FILTER(Matches[REG],(Matches[TIMEBIN]=$B63),0))=0),0,1))+SUM(IF(--(_xlfn.UNIQUE(_xlfn._xlws.FILTER(Matches[REG],(Matches[TIME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13</v>
      </c>
      <c r="M63" s="18">
        <f t="shared" ca="1" si="2"/>
        <v>1</v>
      </c>
      <c r="N63" s="12"/>
      <c r="O63" s="8" cm="1">
        <f t="array" aca="1" ref="O63" ca="1">IF(O$10&lt;&gt;"",IF(O$10&lt;&gt;"All Locations",COUNTIFS(All[TIMEBIN],$B63,All[SITE],O$10),COUNTA(_xlfn._xlws.FILTER(All[TIMEBIN],All[TIMEBIN]=$B63,0))),"")</f>
        <v>17</v>
      </c>
      <c r="P63" s="10" cm="1">
        <f t="array" aca="1" ref="P63" ca="1">IF(O$11="From",SUM(IF(--(_xlfn.UNIQUE(_xlfn._xlws.FILTER(Matches[REG],(Matches[TIMEBIN]=$B63)*(Matches[SITE IN]=O$10),0))=0),0,1)),IF(O$11="To",SUM(IF(--(_xlfn.UNIQUE(_xlfn._xlws.FILTER(Matches[REG],(Matches[TIME OUT]&gt;=TIMEVALUE(LEFT($B63,5)))*(Matches[TIME OUT]&lt;TIMEVALUE(LEFT($B63,5))+TIME(0,15,0))*(Matches[SITE OUT]=O$10),0))=0),0,1)),SUM(IF(--(_xlfn.UNIQUE(_xlfn._xlws.FILTER(Matches[REG],(Matches[TIMEBIN]=$B63),0))=0),0,1))+SUM(IF(--(_xlfn.UNIQUE(_xlfn._xlws.FILTER(Matches[REG],(Matches[TIME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17</v>
      </c>
      <c r="Q63" s="18">
        <f t="shared" ca="1" si="3"/>
        <v>1</v>
      </c>
      <c r="R63" s="12"/>
      <c r="S63" s="8" cm="1">
        <f t="array" aca="1" ref="S63" ca="1">IF(S$10&lt;&gt;"",IF(S$10&lt;&gt;"All Locations",COUNTIFS(All[TIMEBIN],$B63,All[SITE],S$10),COUNTA(_xlfn._xlws.FILTER(All[TIMEBIN],All[TIMEBIN]=$B63,0))),"")</f>
        <v>27</v>
      </c>
      <c r="T63" s="10" cm="1">
        <f t="array" aca="1" ref="T63" ca="1">IF(S$11="From",SUM(IF(--(_xlfn.UNIQUE(_xlfn._xlws.FILTER(Matches[REG],(Matches[TIMEBIN]=$B63)*(Matches[SITE IN]=S$10),0))=0),0,1)),IF(S$11="To",SUM(IF(--(_xlfn.UNIQUE(_xlfn._xlws.FILTER(Matches[REG],(Matches[TIME OUT]&gt;=TIMEVALUE(LEFT($B63,5)))*(Matches[TIME OUT]&lt;TIMEVALUE(LEFT($B63,5))+TIME(0,15,0))*(Matches[SITE OUT]=S$10),0))=0),0,1)),SUM(IF(--(_xlfn.UNIQUE(_xlfn._xlws.FILTER(Matches[REG],(Matches[TIMEBIN]=$B63),0))=0),0,1))+SUM(IF(--(_xlfn.UNIQUE(_xlfn._xlws.FILTER(Matches[REG],(Matches[TIME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27</v>
      </c>
      <c r="U63" s="18">
        <f t="shared" ca="1" si="4"/>
        <v>1</v>
      </c>
      <c r="V63" s="12"/>
      <c r="W63" s="8" cm="1">
        <f t="array" aca="1" ref="W63" ca="1">IF(W$10&lt;&gt;"",IF(W$10&lt;&gt;"All Locations",COUNTIFS(All[TIMEBIN],$B63,All[SITE],W$10),COUNTA(_xlfn._xlws.FILTER(All[TIMEBIN],All[TIMEBIN]=$B63,0))),"")</f>
        <v>31</v>
      </c>
      <c r="X63" s="10" cm="1">
        <f t="array" aca="1" ref="X63" ca="1">IF(W$11="From",SUM(IF(--(_xlfn.UNIQUE(_xlfn._xlws.FILTER(Matches[REG],(Matches[TIMEBIN]=$B63)*(Matches[SITE IN]=W$10),0))=0),0,1)),IF(W$11="To",SUM(IF(--(_xlfn.UNIQUE(_xlfn._xlws.FILTER(Matches[REG],(Matches[TIME OUT]&gt;=TIMEVALUE(LEFT($B63,5)))*(Matches[TIME OUT]&lt;TIMEVALUE(LEFT($B63,5))+TIME(0,15,0))*(Matches[SITE OUT]=W$10),0))=0),0,1)),SUM(IF(--(_xlfn.UNIQUE(_xlfn._xlws.FILTER(Matches[REG],(Matches[TIMEBIN]=$B63),0))=0),0,1))+SUM(IF(--(_xlfn.UNIQUE(_xlfn._xlws.FILTER(Matches[REG],(Matches[TIME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31</v>
      </c>
      <c r="Y63" s="18">
        <f t="shared" ca="1" si="5"/>
        <v>1</v>
      </c>
      <c r="Z63" s="12"/>
      <c r="AA63" s="8" cm="1">
        <f t="array" aca="1" ref="AA63" ca="1">IF(AA$10&lt;&gt;"",IF(AA$10&lt;&gt;"All Locations",COUNTIFS(All[TIMEBIN],$B63,All[SITE],AA$10),COUNTA(_xlfn._xlws.FILTER(All[TIMEBIN],All[TIMEBIN]=$B63,0))),"")</f>
        <v>28</v>
      </c>
      <c r="AB63" s="10" cm="1">
        <f t="array" aca="1" ref="AB63" ca="1">IF(AA$11="From",SUM(IF(--(_xlfn.UNIQUE(_xlfn._xlws.FILTER(Matches[REG],(Matches[TIMEBIN]=$B63)*(Matches[SITE IN]=AA$10),0))=0),0,1)),IF(AA$11="To",SUM(IF(--(_xlfn.UNIQUE(_xlfn._xlws.FILTER(Matches[REG],(Matches[TIME OUT]&gt;=TIMEVALUE(LEFT($B63,5)))*(Matches[TIME OUT]&lt;TIMEVALUE(LEFT($B63,5))+TIME(0,15,0))*(Matches[SITE OUT]=AA$10),0))=0),0,1)),SUM(IF(--(_xlfn.UNIQUE(_xlfn._xlws.FILTER(Matches[REG],(Matches[TIMEBIN]=$B63),0))=0),0,1))+SUM(IF(--(_xlfn.UNIQUE(_xlfn._xlws.FILTER(Matches[REG],(Matches[TIME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28</v>
      </c>
      <c r="AC63" s="18">
        <f t="shared" ca="1" si="6"/>
        <v>1</v>
      </c>
      <c r="AD63" s="12"/>
      <c r="AE63" s="8" cm="1">
        <f t="array" aca="1" ref="AE63" ca="1">IF(AE$10&lt;&gt;"",IF(AE$10&lt;&gt;"All Locations",COUNTIFS(All[TIMEBIN],$B63,All[SITE],AE$10),COUNTA(_xlfn._xlws.FILTER(All[TIMEBIN],All[TIMEBIN]=$B63,0))),"")</f>
        <v>0</v>
      </c>
      <c r="AF63" s="10" cm="1">
        <f t="array" aca="1" ref="AF63" ca="1">IF(AE$11="From",SUM(IF(--(_xlfn.UNIQUE(_xlfn._xlws.FILTER(Matches[REG],(Matches[TIMEBIN]=$B63)*(Matches[SITE IN]=AE$10),0))=0),0,1)),IF(AE$11="To",SUM(IF(--(_xlfn.UNIQUE(_xlfn._xlws.FILTER(Matches[REG],(Matches[TIME OUT]&gt;=TIMEVALUE(LEFT($B63,5)))*(Matches[TIME OUT]&lt;TIMEVALUE(LEFT($B63,5))+TIME(0,15,0))*(Matches[SITE OUT]=AE$10),0))=0),0,1)),SUM(IF(--(_xlfn.UNIQUE(_xlfn._xlws.FILTER(Matches[REG],(Matches[TIMEBIN]=$B63),0))=0),0,1))+SUM(IF(--(_xlfn.UNIQUE(_xlfn._xlws.FILTER(Matches[REG],(Matches[TIME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0</v>
      </c>
      <c r="AG63" s="18" t="str">
        <f t="shared" ca="1" si="7"/>
        <v>-</v>
      </c>
      <c r="AH63" s="12"/>
      <c r="AI63" s="8" cm="1">
        <f t="array" aca="1" ref="AI63" ca="1">IF(AI$10&lt;&gt;"",IF(AI$10&lt;&gt;"All Locations",COUNTIFS(All[TIMEBIN],$B63,All[SITE],AI$10),COUNTA(_xlfn._xlws.FILTER(All[TIMEBIN],All[TIMEBIN]=$B63,0))),"")</f>
        <v>28</v>
      </c>
      <c r="AJ63" s="10" cm="1">
        <f t="array" aca="1" ref="AJ63" ca="1">IF(AI$11="From",SUM(IF(--(_xlfn.UNIQUE(_xlfn._xlws.FILTER(Matches[REG],(Matches[TIMEBIN]=$B63)*(Matches[SITE IN]=AI$10),0))=0),0,1)),IF(AI$11="To",SUM(IF(--(_xlfn.UNIQUE(_xlfn._xlws.FILTER(Matches[REG],(Matches[TIME OUT]&gt;=TIMEVALUE(LEFT($B63,5)))*(Matches[TIME OUT]&lt;TIMEVALUE(LEFT($B63,5))+TIME(0,15,0))*(Matches[SITE OUT]=AI$10),0))=0),0,1)),SUM(IF(--(_xlfn.UNIQUE(_xlfn._xlws.FILTER(Matches[REG],(Matches[TIMEBIN]=$B63),0))=0),0,1))+SUM(IF(--(_xlfn.UNIQUE(_xlfn._xlws.FILTER(Matches[REG],(Matches[TIME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28</v>
      </c>
      <c r="AK63" s="18">
        <f t="shared" ca="1" si="8"/>
        <v>1</v>
      </c>
      <c r="AL63" s="12"/>
      <c r="AM63" s="8" cm="1">
        <f t="array" aca="1" ref="AM63" ca="1">IF(AM$10&lt;&gt;"",IF(AM$10&lt;&gt;"All Locations",COUNTIFS(All[TIMEBIN],$B63,All[SITE],AM$10),COUNTA(_xlfn._xlws.FILTER(All[TIMEBIN],All[TIMEBIN]=$B63,0))),"")</f>
        <v>13</v>
      </c>
      <c r="AN63" s="10" cm="1">
        <f t="array" aca="1" ref="AN63" ca="1">IF(AM$11="From",SUM(IF(--(_xlfn.UNIQUE(_xlfn._xlws.FILTER(Matches[REG],(Matches[TIMEBIN]=$B63)*(Matches[SITE IN]=AM$10),0))=0),0,1)),IF(AM$11="To",SUM(IF(--(_xlfn.UNIQUE(_xlfn._xlws.FILTER(Matches[REG],(Matches[TIME OUT]&gt;=TIMEVALUE(LEFT($B63,5)))*(Matches[TIME OUT]&lt;TIMEVALUE(LEFT($B63,5))+TIME(0,15,0))*(Matches[SITE OUT]=AM$10),0))=0),0,1)),SUM(IF(--(_xlfn.UNIQUE(_xlfn._xlws.FILTER(Matches[REG],(Matches[TIMEBIN]=$B63),0))=0),0,1))+SUM(IF(--(_xlfn.UNIQUE(_xlfn._xlws.FILTER(Matches[REG],(Matches[TIME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11</v>
      </c>
      <c r="AO63" s="18">
        <f t="shared" ca="1" si="9"/>
        <v>0.84615384615384615</v>
      </c>
      <c r="AP63" s="12"/>
      <c r="AQ63" s="8" cm="1">
        <f t="array" aca="1" ref="AQ63" ca="1">IF(AQ$10&lt;&gt;"",IF(AQ$10&lt;&gt;"All Locations",COUNTIFS(All[TIMEBIN],$B63,All[SITE],AQ$10),COUNTA(_xlfn._xlws.FILTER(All[TIMEBIN],All[TIMEBIN]=$B63,0))),"")</f>
        <v>10</v>
      </c>
      <c r="AR63" s="10" cm="1">
        <f t="array" aca="1" ref="AR63" ca="1">IF(AQ$11="From",SUM(IF(--(_xlfn.UNIQUE(_xlfn._xlws.FILTER(Matches[REG],(Matches[TIMEBIN]=$B63)*(Matches[SITE IN]=AQ$10),0))=0),0,1)),IF(AQ$11="To",SUM(IF(--(_xlfn.UNIQUE(_xlfn._xlws.FILTER(Matches[REG],(Matches[TIME OUT]&gt;=TIMEVALUE(LEFT($B63,5)))*(Matches[TIME OUT]&lt;TIMEVALUE(LEFT($B63,5))+TIME(0,15,0))*(Matches[SITE OUT]=AQ$10),0))=0),0,1)),SUM(IF(--(_xlfn.UNIQUE(_xlfn._xlws.FILTER(Matches[REG],(Matches[TIMEBIN]=$B63),0))=0),0,1))+SUM(IF(--(_xlfn.UNIQUE(_xlfn._xlws.FILTER(Matches[REG],(Matches[TIME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10</v>
      </c>
      <c r="AS63" s="18">
        <f t="shared" ca="1" si="10"/>
        <v>1</v>
      </c>
      <c r="AT63" s="12"/>
      <c r="AU63" s="8" cm="1">
        <f t="array" aca="1" ref="AU63" ca="1">IF(AU$10&lt;&gt;"",IF(AU$10&lt;&gt;"All Locations",COUNTIFS(All[TIMEBIN],$B63,All[SITE],AU$10),COUNTA(_xlfn._xlws.FILTER(All[TIMEBIN],All[TIMEBIN]=$B63,0))),"")</f>
        <v>215</v>
      </c>
      <c r="AV63" s="10" cm="1">
        <f t="array" aca="1" ref="AV63" ca="1">IF(AU$11="From",SUM(IF(--(_xlfn.UNIQUE(_xlfn._xlws.FILTER(Matches[REG],(Matches[TIMEBIN]=$B63)*(Matches[SITE IN]=AU$10),0))=0),0,1)),IF(AU$11="To",SUM(IF(--(_xlfn.UNIQUE(_xlfn._xlws.FILTER(Matches[REG],(Matches[TIME OUT]&gt;=TIMEVALUE(LEFT($B63,5)))*(Matches[TIME OUT]&lt;TIMEVALUE(LEFT($B63,5))+TIME(0,15,0))*(Matches[SITE OUT]=AU$10),0))=0),0,1)),SUM(IF(--(_xlfn.UNIQUE(_xlfn._xlws.FILTER(Matches[REG],(Matches[TIMEBIN]=$B63),0))=0),0,1))+SUM(IF(--(_xlfn.UNIQUE(_xlfn._xlws.FILTER(Matches[REG],(Matches[TIME OUT]&gt;=TIMEVALUE(LEFT($B63,5)))*(Matches[TIME OUT]&lt;TIMEVALUE(LEFT($B63,5))+TIME(0,15,0)),0))=0),0,1))))</f>
        <v>213</v>
      </c>
      <c r="AW63" s="18">
        <f t="shared" ca="1" si="11"/>
        <v>0.99069767441860468</v>
      </c>
    </row>
    <row r="64" spans="2:49">
      <c r="B64" s="7" t="str">
        <v>19:00 - 19:15</v>
      </c>
      <c r="C64" s="8" cm="1">
        <f t="array" aca="1" ref="C64" ca="1">IF(C$10&lt;&gt;"",IF(C$10&lt;&gt;"All Locations",COUNTIFS(All[TIMEBIN],$B64,All[SITE],C$10),COUNTA(_xlfn._xlws.FILTER(All[TIMEBIN],All[TIMEBIN]=$B64,0))),"")</f>
        <v>67</v>
      </c>
      <c r="D64" s="10" cm="1">
        <f t="array" aca="1" ref="D64" ca="1">IF(C$11="From",SUM(IF(--(_xlfn.UNIQUE(_xlfn._xlws.FILTER(Matches[REG],(Matches[TIMEBIN]=$B64)*(Matches[SITE IN]=C$10),0))=0),0,1)),IF(C$11="To",SUM(IF(--(_xlfn.UNIQUE(_xlfn._xlws.FILTER(Matches[REG],(Matches[TIME OUT]&gt;=TIMEVALUE(LEFT($B64,5)))*(Matches[TIME OUT]&lt;TIMEVALUE(LEFT($B64,5))+TIME(0,15,0))*(Matches[SITE OUT]=C$10),0))=0),0,1)),SUM(IF(--(_xlfn.UNIQUE(_xlfn._xlws.FILTER(Matches[REG],(Matches[TIMEBIN]=$B64),0))=0),0,1))+SUM(IF(--(_xlfn.UNIQUE(_xlfn._xlws.FILTER(Matches[REG],(Matches[TIME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67</v>
      </c>
      <c r="E64" s="18">
        <f t="shared" ca="1" si="0"/>
        <v>1</v>
      </c>
      <c r="F64" s="12"/>
      <c r="G64" s="8" cm="1">
        <f t="array" aca="1" ref="G64" ca="1">IF(G$10&lt;&gt;"",IF(G$10&lt;&gt;"All Locations",COUNTIFS(All[TIMEBIN],$B64,All[SITE],G$10),COUNTA(_xlfn._xlws.FILTER(All[TIMEBIN],All[TIMEBIN]=$B64,0))),"")</f>
        <v>0</v>
      </c>
      <c r="H64" s="10" cm="1">
        <f t="array" aca="1" ref="H64" ca="1">IF(G$11="From",SUM(IF(--(_xlfn.UNIQUE(_xlfn._xlws.FILTER(Matches[REG],(Matches[TIMEBIN]=$B64)*(Matches[SITE IN]=G$10),0))=0),0,1)),IF(G$11="To",SUM(IF(--(_xlfn.UNIQUE(_xlfn._xlws.FILTER(Matches[REG],(Matches[TIME OUT]&gt;=TIMEVALUE(LEFT($B64,5)))*(Matches[TIME OUT]&lt;TIMEVALUE(LEFT($B64,5))+TIME(0,15,0))*(Matches[SITE OUT]=G$10),0))=0),0,1)),SUM(IF(--(_xlfn.UNIQUE(_xlfn._xlws.FILTER(Matches[REG],(Matches[TIMEBIN]=$B64),0))=0),0,1))+SUM(IF(--(_xlfn.UNIQUE(_xlfn._xlws.FILTER(Matches[REG],(Matches[TIME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0</v>
      </c>
      <c r="I64" s="18" t="str">
        <f t="shared" ca="1" si="1"/>
        <v>-</v>
      </c>
      <c r="J64" s="12"/>
      <c r="K64" s="8" cm="1">
        <f t="array" aca="1" ref="K64" ca="1">IF(K$10&lt;&gt;"",IF(K$10&lt;&gt;"All Locations",COUNTIFS(All[TIMEBIN],$B64,All[SITE],K$10),COUNTA(_xlfn._xlws.FILTER(All[TIMEBIN],All[TIMEBIN]=$B64,0))),"")</f>
        <v>9</v>
      </c>
      <c r="L64" s="10" cm="1">
        <f t="array" aca="1" ref="L64" ca="1">IF(K$11="From",SUM(IF(--(_xlfn.UNIQUE(_xlfn._xlws.FILTER(Matches[REG],(Matches[TIMEBIN]=$B64)*(Matches[SITE IN]=K$10),0))=0),0,1)),IF(K$11="To",SUM(IF(--(_xlfn.UNIQUE(_xlfn._xlws.FILTER(Matches[REG],(Matches[TIME OUT]&gt;=TIMEVALUE(LEFT($B64,5)))*(Matches[TIME OUT]&lt;TIMEVALUE(LEFT($B64,5))+TIME(0,15,0))*(Matches[SITE OUT]=K$10),0))=0),0,1)),SUM(IF(--(_xlfn.UNIQUE(_xlfn._xlws.FILTER(Matches[REG],(Matches[TIMEBIN]=$B64),0))=0),0,1))+SUM(IF(--(_xlfn.UNIQUE(_xlfn._xlws.FILTER(Matches[REG],(Matches[TIME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9</v>
      </c>
      <c r="M64" s="18">
        <f t="shared" ca="1" si="2"/>
        <v>1</v>
      </c>
      <c r="N64" s="12"/>
      <c r="O64" s="8" cm="1">
        <f t="array" aca="1" ref="O64" ca="1">IF(O$10&lt;&gt;"",IF(O$10&lt;&gt;"All Locations",COUNTIFS(All[TIMEBIN],$B64,All[SITE],O$10),COUNTA(_xlfn._xlws.FILTER(All[TIMEBIN],All[TIMEBIN]=$B64,0))),"")</f>
        <v>22</v>
      </c>
      <c r="P64" s="10" cm="1">
        <f t="array" aca="1" ref="P64" ca="1">IF(O$11="From",SUM(IF(--(_xlfn.UNIQUE(_xlfn._xlws.FILTER(Matches[REG],(Matches[TIMEBIN]=$B64)*(Matches[SITE IN]=O$10),0))=0),0,1)),IF(O$11="To",SUM(IF(--(_xlfn.UNIQUE(_xlfn._xlws.FILTER(Matches[REG],(Matches[TIME OUT]&gt;=TIMEVALUE(LEFT($B64,5)))*(Matches[TIME OUT]&lt;TIMEVALUE(LEFT($B64,5))+TIME(0,15,0))*(Matches[SITE OUT]=O$10),0))=0),0,1)),SUM(IF(--(_xlfn.UNIQUE(_xlfn._xlws.FILTER(Matches[REG],(Matches[TIMEBIN]=$B64),0))=0),0,1))+SUM(IF(--(_xlfn.UNIQUE(_xlfn._xlws.FILTER(Matches[REG],(Matches[TIME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22</v>
      </c>
      <c r="Q64" s="18">
        <f t="shared" ca="1" si="3"/>
        <v>1</v>
      </c>
      <c r="R64" s="12"/>
      <c r="S64" s="8" cm="1">
        <f t="array" aca="1" ref="S64" ca="1">IF(S$10&lt;&gt;"",IF(S$10&lt;&gt;"All Locations",COUNTIFS(All[TIMEBIN],$B64,All[SITE],S$10),COUNTA(_xlfn._xlws.FILTER(All[TIMEBIN],All[TIMEBIN]=$B64,0))),"")</f>
        <v>25</v>
      </c>
      <c r="T64" s="10" cm="1">
        <f t="array" aca="1" ref="T64" ca="1">IF(S$11="From",SUM(IF(--(_xlfn.UNIQUE(_xlfn._xlws.FILTER(Matches[REG],(Matches[TIMEBIN]=$B64)*(Matches[SITE IN]=S$10),0))=0),0,1)),IF(S$11="To",SUM(IF(--(_xlfn.UNIQUE(_xlfn._xlws.FILTER(Matches[REG],(Matches[TIME OUT]&gt;=TIMEVALUE(LEFT($B64,5)))*(Matches[TIME OUT]&lt;TIMEVALUE(LEFT($B64,5))+TIME(0,15,0))*(Matches[SITE OUT]=S$10),0))=0),0,1)),SUM(IF(--(_xlfn.UNIQUE(_xlfn._xlws.FILTER(Matches[REG],(Matches[TIMEBIN]=$B64),0))=0),0,1))+SUM(IF(--(_xlfn.UNIQUE(_xlfn._xlws.FILTER(Matches[REG],(Matches[TIME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25</v>
      </c>
      <c r="U64" s="18">
        <f t="shared" ca="1" si="4"/>
        <v>1</v>
      </c>
      <c r="V64" s="12"/>
      <c r="W64" s="8" cm="1">
        <f t="array" aca="1" ref="W64" ca="1">IF(W$10&lt;&gt;"",IF(W$10&lt;&gt;"All Locations",COUNTIFS(All[TIMEBIN],$B64,All[SITE],W$10),COUNTA(_xlfn._xlws.FILTER(All[TIMEBIN],All[TIMEBIN]=$B64,0))),"")</f>
        <v>25</v>
      </c>
      <c r="X64" s="10" cm="1">
        <f t="array" aca="1" ref="X64" ca="1">IF(W$11="From",SUM(IF(--(_xlfn.UNIQUE(_xlfn._xlws.FILTER(Matches[REG],(Matches[TIMEBIN]=$B64)*(Matches[SITE IN]=W$10),0))=0),0,1)),IF(W$11="To",SUM(IF(--(_xlfn.UNIQUE(_xlfn._xlws.FILTER(Matches[REG],(Matches[TIME OUT]&gt;=TIMEVALUE(LEFT($B64,5)))*(Matches[TIME OUT]&lt;TIMEVALUE(LEFT($B64,5))+TIME(0,15,0))*(Matches[SITE OUT]=W$10),0))=0),0,1)),SUM(IF(--(_xlfn.UNIQUE(_xlfn._xlws.FILTER(Matches[REG],(Matches[TIMEBIN]=$B64),0))=0),0,1))+SUM(IF(--(_xlfn.UNIQUE(_xlfn._xlws.FILTER(Matches[REG],(Matches[TIME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23</v>
      </c>
      <c r="Y64" s="18">
        <f t="shared" ca="1" si="5"/>
        <v>0.92</v>
      </c>
      <c r="Z64" s="12"/>
      <c r="AA64" s="8" cm="1">
        <f t="array" aca="1" ref="AA64" ca="1">IF(AA$10&lt;&gt;"",IF(AA$10&lt;&gt;"All Locations",COUNTIFS(All[TIMEBIN],$B64,All[SITE],AA$10),COUNTA(_xlfn._xlws.FILTER(All[TIMEBIN],All[TIMEBIN]=$B64,0))),"")</f>
        <v>39</v>
      </c>
      <c r="AB64" s="10" cm="1">
        <f t="array" aca="1" ref="AB64" ca="1">IF(AA$11="From",SUM(IF(--(_xlfn.UNIQUE(_xlfn._xlws.FILTER(Matches[REG],(Matches[TIMEBIN]=$B64)*(Matches[SITE IN]=AA$10),0))=0),0,1)),IF(AA$11="To",SUM(IF(--(_xlfn.UNIQUE(_xlfn._xlws.FILTER(Matches[REG],(Matches[TIME OUT]&gt;=TIMEVALUE(LEFT($B64,5)))*(Matches[TIME OUT]&lt;TIMEVALUE(LEFT($B64,5))+TIME(0,15,0))*(Matches[SITE OUT]=AA$10),0))=0),0,1)),SUM(IF(--(_xlfn.UNIQUE(_xlfn._xlws.FILTER(Matches[REG],(Matches[TIMEBIN]=$B64),0))=0),0,1))+SUM(IF(--(_xlfn.UNIQUE(_xlfn._xlws.FILTER(Matches[REG],(Matches[TIME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38</v>
      </c>
      <c r="AC64" s="18">
        <f t="shared" ca="1" si="6"/>
        <v>0.97435897435897434</v>
      </c>
      <c r="AD64" s="12"/>
      <c r="AE64" s="8" cm="1">
        <f t="array" aca="1" ref="AE64" ca="1">IF(AE$10&lt;&gt;"",IF(AE$10&lt;&gt;"All Locations",COUNTIFS(All[TIMEBIN],$B64,All[SITE],AE$10),COUNTA(_xlfn._xlws.FILTER(All[TIMEBIN],All[TIMEBIN]=$B64,0))),"")</f>
        <v>0</v>
      </c>
      <c r="AF64" s="10" cm="1">
        <f t="array" aca="1" ref="AF64" ca="1">IF(AE$11="From",SUM(IF(--(_xlfn.UNIQUE(_xlfn._xlws.FILTER(Matches[REG],(Matches[TIMEBIN]=$B64)*(Matches[SITE IN]=AE$10),0))=0),0,1)),IF(AE$11="To",SUM(IF(--(_xlfn.UNIQUE(_xlfn._xlws.FILTER(Matches[REG],(Matches[TIME OUT]&gt;=TIMEVALUE(LEFT($B64,5)))*(Matches[TIME OUT]&lt;TIMEVALUE(LEFT($B64,5))+TIME(0,15,0))*(Matches[SITE OUT]=AE$10),0))=0),0,1)),SUM(IF(--(_xlfn.UNIQUE(_xlfn._xlws.FILTER(Matches[REG],(Matches[TIMEBIN]=$B64),0))=0),0,1))+SUM(IF(--(_xlfn.UNIQUE(_xlfn._xlws.FILTER(Matches[REG],(Matches[TIME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0</v>
      </c>
      <c r="AG64" s="18" t="str">
        <f t="shared" ca="1" si="7"/>
        <v>-</v>
      </c>
      <c r="AH64" s="12"/>
      <c r="AI64" s="8" cm="1">
        <f t="array" aca="1" ref="AI64" ca="1">IF(AI$10&lt;&gt;"",IF(AI$10&lt;&gt;"All Locations",COUNTIFS(All[TIMEBIN],$B64,All[SITE],AI$10),COUNTA(_xlfn._xlws.FILTER(All[TIMEBIN],All[TIMEBIN]=$B64,0))),"")</f>
        <v>22</v>
      </c>
      <c r="AJ64" s="10" cm="1">
        <f t="array" aca="1" ref="AJ64" ca="1">IF(AI$11="From",SUM(IF(--(_xlfn.UNIQUE(_xlfn._xlws.FILTER(Matches[REG],(Matches[TIMEBIN]=$B64)*(Matches[SITE IN]=AI$10),0))=0),0,1)),IF(AI$11="To",SUM(IF(--(_xlfn.UNIQUE(_xlfn._xlws.FILTER(Matches[REG],(Matches[TIME OUT]&gt;=TIMEVALUE(LEFT($B64,5)))*(Matches[TIME OUT]&lt;TIMEVALUE(LEFT($B64,5))+TIME(0,15,0))*(Matches[SITE OUT]=AI$10),0))=0),0,1)),SUM(IF(--(_xlfn.UNIQUE(_xlfn._xlws.FILTER(Matches[REG],(Matches[TIMEBIN]=$B64),0))=0),0,1))+SUM(IF(--(_xlfn.UNIQUE(_xlfn._xlws.FILTER(Matches[REG],(Matches[TIME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18</v>
      </c>
      <c r="AK64" s="18">
        <f t="shared" ca="1" si="8"/>
        <v>0.81818181818181823</v>
      </c>
      <c r="AL64" s="12"/>
      <c r="AM64" s="8" cm="1">
        <f t="array" aca="1" ref="AM64" ca="1">IF(AM$10&lt;&gt;"",IF(AM$10&lt;&gt;"All Locations",COUNTIFS(All[TIMEBIN],$B64,All[SITE],AM$10),COUNTA(_xlfn._xlws.FILTER(All[TIMEBIN],All[TIMEBIN]=$B64,0))),"")</f>
        <v>14</v>
      </c>
      <c r="AN64" s="10" cm="1">
        <f t="array" aca="1" ref="AN64" ca="1">IF(AM$11="From",SUM(IF(--(_xlfn.UNIQUE(_xlfn._xlws.FILTER(Matches[REG],(Matches[TIMEBIN]=$B64)*(Matches[SITE IN]=AM$10),0))=0),0,1)),IF(AM$11="To",SUM(IF(--(_xlfn.UNIQUE(_xlfn._xlws.FILTER(Matches[REG],(Matches[TIME OUT]&gt;=TIMEVALUE(LEFT($B64,5)))*(Matches[TIME OUT]&lt;TIMEVALUE(LEFT($B64,5))+TIME(0,15,0))*(Matches[SITE OUT]=AM$10),0))=0),0,1)),SUM(IF(--(_xlfn.UNIQUE(_xlfn._xlws.FILTER(Matches[REG],(Matches[TIMEBIN]=$B64),0))=0),0,1))+SUM(IF(--(_xlfn.UNIQUE(_xlfn._xlws.FILTER(Matches[REG],(Matches[TIME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10</v>
      </c>
      <c r="AO64" s="18">
        <f t="shared" ca="1" si="9"/>
        <v>0.7142857142857143</v>
      </c>
      <c r="AP64" s="12"/>
      <c r="AQ64" s="8" cm="1">
        <f t="array" aca="1" ref="AQ64" ca="1">IF(AQ$10&lt;&gt;"",IF(AQ$10&lt;&gt;"All Locations",COUNTIFS(All[TIMEBIN],$B64,All[SITE],AQ$10),COUNTA(_xlfn._xlws.FILTER(All[TIMEBIN],All[TIMEBIN]=$B64,0))),"")</f>
        <v>9</v>
      </c>
      <c r="AR64" s="10" cm="1">
        <f t="array" aca="1" ref="AR64" ca="1">IF(AQ$11="From",SUM(IF(--(_xlfn.UNIQUE(_xlfn._xlws.FILTER(Matches[REG],(Matches[TIMEBIN]=$B64)*(Matches[SITE IN]=AQ$10),0))=0),0,1)),IF(AQ$11="To",SUM(IF(--(_xlfn.UNIQUE(_xlfn._xlws.FILTER(Matches[REG],(Matches[TIME OUT]&gt;=TIMEVALUE(LEFT($B64,5)))*(Matches[TIME OUT]&lt;TIMEVALUE(LEFT($B64,5))+TIME(0,15,0))*(Matches[SITE OUT]=AQ$10),0))=0),0,1)),SUM(IF(--(_xlfn.UNIQUE(_xlfn._xlws.FILTER(Matches[REG],(Matches[TIMEBIN]=$B64),0))=0),0,1))+SUM(IF(--(_xlfn.UNIQUE(_xlfn._xlws.FILTER(Matches[REG],(Matches[TIME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9</v>
      </c>
      <c r="AS64" s="18">
        <f t="shared" ca="1" si="10"/>
        <v>1</v>
      </c>
      <c r="AT64" s="12"/>
      <c r="AU64" s="8" cm="1">
        <f t="array" aca="1" ref="AU64" ca="1">IF(AU$10&lt;&gt;"",IF(AU$10&lt;&gt;"All Locations",COUNTIFS(All[TIMEBIN],$B64,All[SITE],AU$10),COUNTA(_xlfn._xlws.FILTER(All[TIMEBIN],All[TIMEBIN]=$B64,0))),"")</f>
        <v>232</v>
      </c>
      <c r="AV64" s="10" cm="1">
        <f t="array" aca="1" ref="AV64" ca="1">IF(AU$11="From",SUM(IF(--(_xlfn.UNIQUE(_xlfn._xlws.FILTER(Matches[REG],(Matches[TIMEBIN]=$B64)*(Matches[SITE IN]=AU$10),0))=0),0,1)),IF(AU$11="To",SUM(IF(--(_xlfn.UNIQUE(_xlfn._xlws.FILTER(Matches[REG],(Matches[TIME OUT]&gt;=TIMEVALUE(LEFT($B64,5)))*(Matches[TIME OUT]&lt;TIMEVALUE(LEFT($B64,5))+TIME(0,15,0))*(Matches[SITE OUT]=AU$10),0))=0),0,1)),SUM(IF(--(_xlfn.UNIQUE(_xlfn._xlws.FILTER(Matches[REG],(Matches[TIMEBIN]=$B64),0))=0),0,1))+SUM(IF(--(_xlfn.UNIQUE(_xlfn._xlws.FILTER(Matches[REG],(Matches[TIME OUT]&gt;=TIMEVALUE(LEFT($B64,5)))*(Matches[TIME OUT]&lt;TIMEVALUE(LEFT($B64,5))+TIME(0,15,0)),0))=0),0,1))))</f>
        <v>221</v>
      </c>
      <c r="AW64" s="18">
        <f t="shared" ca="1" si="11"/>
        <v>0.95258620689655171</v>
      </c>
    </row>
    <row r="65" spans="2:49">
      <c r="B65" s="7" t="str">
        <v>19:15 - 19:30</v>
      </c>
      <c r="C65" s="8" cm="1">
        <f t="array" aca="1" ref="C65" ca="1">IF(C$10&lt;&gt;"",IF(C$10&lt;&gt;"All Locations",COUNTIFS(All[TIMEBIN],$B65,All[SITE],C$10),COUNTA(_xlfn._xlws.FILTER(All[TIMEBIN],All[TIMEBIN]=$B65,0))),"")</f>
        <v>80</v>
      </c>
      <c r="D65" s="10" cm="1">
        <f t="array" aca="1" ref="D65" ca="1">IF(C$11="From",SUM(IF(--(_xlfn.UNIQUE(_xlfn._xlws.FILTER(Matches[REG],(Matches[TIMEBIN]=$B65)*(Matches[SITE IN]=C$10),0))=0),0,1)),IF(C$11="To",SUM(IF(--(_xlfn.UNIQUE(_xlfn._xlws.FILTER(Matches[REG],(Matches[TIME OUT]&gt;=TIMEVALUE(LEFT($B65,5)))*(Matches[TIME OUT]&lt;TIMEVALUE(LEFT($B65,5))+TIME(0,15,0))*(Matches[SITE OUT]=C$10),0))=0),0,1)),SUM(IF(--(_xlfn.UNIQUE(_xlfn._xlws.FILTER(Matches[REG],(Matches[TIMEBIN]=$B65),0))=0),0,1))+SUM(IF(--(_xlfn.UNIQUE(_xlfn._xlws.FILTER(Matches[REG],(Matches[TIME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76</v>
      </c>
      <c r="E65" s="18">
        <f t="shared" ca="1" si="0"/>
        <v>0.95</v>
      </c>
      <c r="F65" s="12"/>
      <c r="G65" s="8" cm="1">
        <f t="array" aca="1" ref="G65" ca="1">IF(G$10&lt;&gt;"",IF(G$10&lt;&gt;"All Locations",COUNTIFS(All[TIMEBIN],$B65,All[SITE],G$10),COUNTA(_xlfn._xlws.FILTER(All[TIMEBIN],All[TIMEBIN]=$B65,0))),"")</f>
        <v>0</v>
      </c>
      <c r="H65" s="10" cm="1">
        <f t="array" aca="1" ref="H65" ca="1">IF(G$11="From",SUM(IF(--(_xlfn.UNIQUE(_xlfn._xlws.FILTER(Matches[REG],(Matches[TIMEBIN]=$B65)*(Matches[SITE IN]=G$10),0))=0),0,1)),IF(G$11="To",SUM(IF(--(_xlfn.UNIQUE(_xlfn._xlws.FILTER(Matches[REG],(Matches[TIME OUT]&gt;=TIMEVALUE(LEFT($B65,5)))*(Matches[TIME OUT]&lt;TIMEVALUE(LEFT($B65,5))+TIME(0,15,0))*(Matches[SITE OUT]=G$10),0))=0),0,1)),SUM(IF(--(_xlfn.UNIQUE(_xlfn._xlws.FILTER(Matches[REG],(Matches[TIMEBIN]=$B65),0))=0),0,1))+SUM(IF(--(_xlfn.UNIQUE(_xlfn._xlws.FILTER(Matches[REG],(Matches[TIME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0</v>
      </c>
      <c r="I65" s="18" t="str">
        <f t="shared" ca="1" si="1"/>
        <v>-</v>
      </c>
      <c r="J65" s="12"/>
      <c r="K65" s="8" cm="1">
        <f t="array" aca="1" ref="K65" ca="1">IF(K$10&lt;&gt;"",IF(K$10&lt;&gt;"All Locations",COUNTIFS(All[TIMEBIN],$B65,All[SITE],K$10),COUNTA(_xlfn._xlws.FILTER(All[TIMEBIN],All[TIMEBIN]=$B65,0))),"")</f>
        <v>9</v>
      </c>
      <c r="L65" s="10" cm="1">
        <f t="array" aca="1" ref="L65" ca="1">IF(K$11="From",SUM(IF(--(_xlfn.UNIQUE(_xlfn._xlws.FILTER(Matches[REG],(Matches[TIMEBIN]=$B65)*(Matches[SITE IN]=K$10),0))=0),0,1)),IF(K$11="To",SUM(IF(--(_xlfn.UNIQUE(_xlfn._xlws.FILTER(Matches[REG],(Matches[TIME OUT]&gt;=TIMEVALUE(LEFT($B65,5)))*(Matches[TIME OUT]&lt;TIMEVALUE(LEFT($B65,5))+TIME(0,15,0))*(Matches[SITE OUT]=K$10),0))=0),0,1)),SUM(IF(--(_xlfn.UNIQUE(_xlfn._xlws.FILTER(Matches[REG],(Matches[TIMEBIN]=$B65),0))=0),0,1))+SUM(IF(--(_xlfn.UNIQUE(_xlfn._xlws.FILTER(Matches[REG],(Matches[TIME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9</v>
      </c>
      <c r="M65" s="18">
        <f t="shared" ca="1" si="2"/>
        <v>1</v>
      </c>
      <c r="N65" s="12"/>
      <c r="O65" s="8" cm="1">
        <f t="array" aca="1" ref="O65" ca="1">IF(O$10&lt;&gt;"",IF(O$10&lt;&gt;"All Locations",COUNTIFS(All[TIMEBIN],$B65,All[SITE],O$10),COUNTA(_xlfn._xlws.FILTER(All[TIMEBIN],All[TIMEBIN]=$B65,0))),"")</f>
        <v>31</v>
      </c>
      <c r="P65" s="10" cm="1">
        <f t="array" aca="1" ref="P65" ca="1">IF(O$11="From",SUM(IF(--(_xlfn.UNIQUE(_xlfn._xlws.FILTER(Matches[REG],(Matches[TIMEBIN]=$B65)*(Matches[SITE IN]=O$10),0))=0),0,1)),IF(O$11="To",SUM(IF(--(_xlfn.UNIQUE(_xlfn._xlws.FILTER(Matches[REG],(Matches[TIME OUT]&gt;=TIMEVALUE(LEFT($B65,5)))*(Matches[TIME OUT]&lt;TIMEVALUE(LEFT($B65,5))+TIME(0,15,0))*(Matches[SITE OUT]=O$10),0))=0),0,1)),SUM(IF(--(_xlfn.UNIQUE(_xlfn._xlws.FILTER(Matches[REG],(Matches[TIMEBIN]=$B65),0))=0),0,1))+SUM(IF(--(_xlfn.UNIQUE(_xlfn._xlws.FILTER(Matches[REG],(Matches[TIME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30</v>
      </c>
      <c r="Q65" s="18">
        <f t="shared" ca="1" si="3"/>
        <v>0.967741935483871</v>
      </c>
      <c r="R65" s="12"/>
      <c r="S65" s="8" cm="1">
        <f t="array" aca="1" ref="S65" ca="1">IF(S$10&lt;&gt;"",IF(S$10&lt;&gt;"All Locations",COUNTIFS(All[TIMEBIN],$B65,All[SITE],S$10),COUNTA(_xlfn._xlws.FILTER(All[TIMEBIN],All[TIMEBIN]=$B65,0))),"")</f>
        <v>48</v>
      </c>
      <c r="T65" s="10" cm="1">
        <f t="array" aca="1" ref="T65" ca="1">IF(S$11="From",SUM(IF(--(_xlfn.UNIQUE(_xlfn._xlws.FILTER(Matches[REG],(Matches[TIMEBIN]=$B65)*(Matches[SITE IN]=S$10),0))=0),0,1)),IF(S$11="To",SUM(IF(--(_xlfn.UNIQUE(_xlfn._xlws.FILTER(Matches[REG],(Matches[TIME OUT]&gt;=TIMEVALUE(LEFT($B65,5)))*(Matches[TIME OUT]&lt;TIMEVALUE(LEFT($B65,5))+TIME(0,15,0))*(Matches[SITE OUT]=S$10),0))=0),0,1)),SUM(IF(--(_xlfn.UNIQUE(_xlfn._xlws.FILTER(Matches[REG],(Matches[TIMEBIN]=$B65),0))=0),0,1))+SUM(IF(--(_xlfn.UNIQUE(_xlfn._xlws.FILTER(Matches[REG],(Matches[TIME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35</v>
      </c>
      <c r="U65" s="18">
        <f t="shared" ca="1" si="4"/>
        <v>0.72916666666666663</v>
      </c>
      <c r="V65" s="12"/>
      <c r="W65" s="8" cm="1">
        <f t="array" aca="1" ref="W65" ca="1">IF(W$10&lt;&gt;"",IF(W$10&lt;&gt;"All Locations",COUNTIFS(All[TIMEBIN],$B65,All[SITE],W$10),COUNTA(_xlfn._xlws.FILTER(All[TIMEBIN],All[TIMEBIN]=$B65,0))),"")</f>
        <v>30</v>
      </c>
      <c r="X65" s="10" cm="1">
        <f t="array" aca="1" ref="X65" ca="1">IF(W$11="From",SUM(IF(--(_xlfn.UNIQUE(_xlfn._xlws.FILTER(Matches[REG],(Matches[TIMEBIN]=$B65)*(Matches[SITE IN]=W$10),0))=0),0,1)),IF(W$11="To",SUM(IF(--(_xlfn.UNIQUE(_xlfn._xlws.FILTER(Matches[REG],(Matches[TIME OUT]&gt;=TIMEVALUE(LEFT($B65,5)))*(Matches[TIME OUT]&lt;TIMEVALUE(LEFT($B65,5))+TIME(0,15,0))*(Matches[SITE OUT]=W$10),0))=0),0,1)),SUM(IF(--(_xlfn.UNIQUE(_xlfn._xlws.FILTER(Matches[REG],(Matches[TIMEBIN]=$B65),0))=0),0,1))+SUM(IF(--(_xlfn.UNIQUE(_xlfn._xlws.FILTER(Matches[REG],(Matches[TIME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29</v>
      </c>
      <c r="Y65" s="18">
        <f t="shared" ca="1" si="5"/>
        <v>0.96666666666666667</v>
      </c>
      <c r="Z65" s="12"/>
      <c r="AA65" s="8" cm="1">
        <f t="array" aca="1" ref="AA65" ca="1">IF(AA$10&lt;&gt;"",IF(AA$10&lt;&gt;"All Locations",COUNTIFS(All[TIMEBIN],$B65,All[SITE],AA$10),COUNTA(_xlfn._xlws.FILTER(All[TIMEBIN],All[TIMEBIN]=$B65,0))),"")</f>
        <v>44</v>
      </c>
      <c r="AB65" s="10" cm="1">
        <f t="array" aca="1" ref="AB65" ca="1">IF(AA$11="From",SUM(IF(--(_xlfn.UNIQUE(_xlfn._xlws.FILTER(Matches[REG],(Matches[TIMEBIN]=$B65)*(Matches[SITE IN]=AA$10),0))=0),0,1)),IF(AA$11="To",SUM(IF(--(_xlfn.UNIQUE(_xlfn._xlws.FILTER(Matches[REG],(Matches[TIME OUT]&gt;=TIMEVALUE(LEFT($B65,5)))*(Matches[TIME OUT]&lt;TIMEVALUE(LEFT($B65,5))+TIME(0,15,0))*(Matches[SITE OUT]=AA$10),0))=0),0,1)),SUM(IF(--(_xlfn.UNIQUE(_xlfn._xlws.FILTER(Matches[REG],(Matches[TIMEBIN]=$B65),0))=0),0,1))+SUM(IF(--(_xlfn.UNIQUE(_xlfn._xlws.FILTER(Matches[REG],(Matches[TIME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42</v>
      </c>
      <c r="AC65" s="18">
        <f t="shared" ca="1" si="6"/>
        <v>0.95454545454545459</v>
      </c>
      <c r="AD65" s="12"/>
      <c r="AE65" s="8" cm="1">
        <f t="array" aca="1" ref="AE65" ca="1">IF(AE$10&lt;&gt;"",IF(AE$10&lt;&gt;"All Locations",COUNTIFS(All[TIMEBIN],$B65,All[SITE],AE$10),COUNTA(_xlfn._xlws.FILTER(All[TIMEBIN],All[TIMEBIN]=$B65,0))),"")</f>
        <v>0</v>
      </c>
      <c r="AF65" s="10" cm="1">
        <f t="array" aca="1" ref="AF65" ca="1">IF(AE$11="From",SUM(IF(--(_xlfn.UNIQUE(_xlfn._xlws.FILTER(Matches[REG],(Matches[TIMEBIN]=$B65)*(Matches[SITE IN]=AE$10),0))=0),0,1)),IF(AE$11="To",SUM(IF(--(_xlfn.UNIQUE(_xlfn._xlws.FILTER(Matches[REG],(Matches[TIME OUT]&gt;=TIMEVALUE(LEFT($B65,5)))*(Matches[TIME OUT]&lt;TIMEVALUE(LEFT($B65,5))+TIME(0,15,0))*(Matches[SITE OUT]=AE$10),0))=0),0,1)),SUM(IF(--(_xlfn.UNIQUE(_xlfn._xlws.FILTER(Matches[REG],(Matches[TIMEBIN]=$B65),0))=0),0,1))+SUM(IF(--(_xlfn.UNIQUE(_xlfn._xlws.FILTER(Matches[REG],(Matches[TIME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0</v>
      </c>
      <c r="AG65" s="18" t="str">
        <f t="shared" ca="1" si="7"/>
        <v>-</v>
      </c>
      <c r="AH65" s="12"/>
      <c r="AI65" s="8" cm="1">
        <f t="array" aca="1" ref="AI65" ca="1">IF(AI$10&lt;&gt;"",IF(AI$10&lt;&gt;"All Locations",COUNTIFS(All[TIMEBIN],$B65,All[SITE],AI$10),COUNTA(_xlfn._xlws.FILTER(All[TIMEBIN],All[TIMEBIN]=$B65,0))),"")</f>
        <v>51</v>
      </c>
      <c r="AJ65" s="10" cm="1">
        <f t="array" aca="1" ref="AJ65" ca="1">IF(AI$11="From",SUM(IF(--(_xlfn.UNIQUE(_xlfn._xlws.FILTER(Matches[REG],(Matches[TIMEBIN]=$B65)*(Matches[SITE IN]=AI$10),0))=0),0,1)),IF(AI$11="To",SUM(IF(--(_xlfn.UNIQUE(_xlfn._xlws.FILTER(Matches[REG],(Matches[TIME OUT]&gt;=TIMEVALUE(LEFT($B65,5)))*(Matches[TIME OUT]&lt;TIMEVALUE(LEFT($B65,5))+TIME(0,15,0))*(Matches[SITE OUT]=AI$10),0))=0),0,1)),SUM(IF(--(_xlfn.UNIQUE(_xlfn._xlws.FILTER(Matches[REG],(Matches[TIMEBIN]=$B65),0))=0),0,1))+SUM(IF(--(_xlfn.UNIQUE(_xlfn._xlws.FILTER(Matches[REG],(Matches[TIME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50</v>
      </c>
      <c r="AK65" s="18">
        <f t="shared" ca="1" si="8"/>
        <v>0.98039215686274506</v>
      </c>
      <c r="AL65" s="12"/>
      <c r="AM65" s="8" cm="1">
        <f t="array" aca="1" ref="AM65" ca="1">IF(AM$10&lt;&gt;"",IF(AM$10&lt;&gt;"All Locations",COUNTIFS(All[TIMEBIN],$B65,All[SITE],AM$10),COUNTA(_xlfn._xlws.FILTER(All[TIMEBIN],All[TIMEBIN]=$B65,0))),"")</f>
        <v>19</v>
      </c>
      <c r="AN65" s="10" cm="1">
        <f t="array" aca="1" ref="AN65" ca="1">IF(AM$11="From",SUM(IF(--(_xlfn.UNIQUE(_xlfn._xlws.FILTER(Matches[REG],(Matches[TIMEBIN]=$B65)*(Matches[SITE IN]=AM$10),0))=0),0,1)),IF(AM$11="To",SUM(IF(--(_xlfn.UNIQUE(_xlfn._xlws.FILTER(Matches[REG],(Matches[TIME OUT]&gt;=TIMEVALUE(LEFT($B65,5)))*(Matches[TIME OUT]&lt;TIMEVALUE(LEFT($B65,5))+TIME(0,15,0))*(Matches[SITE OUT]=AM$10),0))=0),0,1)),SUM(IF(--(_xlfn.UNIQUE(_xlfn._xlws.FILTER(Matches[REG],(Matches[TIMEBIN]=$B65),0))=0),0,1))+SUM(IF(--(_xlfn.UNIQUE(_xlfn._xlws.FILTER(Matches[REG],(Matches[TIME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19</v>
      </c>
      <c r="AO65" s="18">
        <f t="shared" ca="1" si="9"/>
        <v>1</v>
      </c>
      <c r="AP65" s="12"/>
      <c r="AQ65" s="8" cm="1">
        <f t="array" aca="1" ref="AQ65" ca="1">IF(AQ$10&lt;&gt;"",IF(AQ$10&lt;&gt;"All Locations",COUNTIFS(All[TIMEBIN],$B65,All[SITE],AQ$10),COUNTA(_xlfn._xlws.FILTER(All[TIMEBIN],All[TIMEBIN]=$B65,0))),"")</f>
        <v>21</v>
      </c>
      <c r="AR65" s="10" cm="1">
        <f t="array" aca="1" ref="AR65" ca="1">IF(AQ$11="From",SUM(IF(--(_xlfn.UNIQUE(_xlfn._xlws.FILTER(Matches[REG],(Matches[TIMEBIN]=$B65)*(Matches[SITE IN]=AQ$10),0))=0),0,1)),IF(AQ$11="To",SUM(IF(--(_xlfn.UNIQUE(_xlfn._xlws.FILTER(Matches[REG],(Matches[TIME OUT]&gt;=TIMEVALUE(LEFT($B65,5)))*(Matches[TIME OUT]&lt;TIMEVALUE(LEFT($B65,5))+TIME(0,15,0))*(Matches[SITE OUT]=AQ$10),0))=0),0,1)),SUM(IF(--(_xlfn.UNIQUE(_xlfn._xlws.FILTER(Matches[REG],(Matches[TIMEBIN]=$B65),0))=0),0,1))+SUM(IF(--(_xlfn.UNIQUE(_xlfn._xlws.FILTER(Matches[REG],(Matches[TIME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21</v>
      </c>
      <c r="AS65" s="18">
        <f t="shared" ca="1" si="10"/>
        <v>1</v>
      </c>
      <c r="AT65" s="12"/>
      <c r="AU65" s="8" cm="1">
        <f t="array" aca="1" ref="AU65" ca="1">IF(AU$10&lt;&gt;"",IF(AU$10&lt;&gt;"All Locations",COUNTIFS(All[TIMEBIN],$B65,All[SITE],AU$10),COUNTA(_xlfn._xlws.FILTER(All[TIMEBIN],All[TIMEBIN]=$B65,0))),"")</f>
        <v>333</v>
      </c>
      <c r="AV65" s="10" cm="1">
        <f t="array" aca="1" ref="AV65" ca="1">IF(AU$11="From",SUM(IF(--(_xlfn.UNIQUE(_xlfn._xlws.FILTER(Matches[REG],(Matches[TIMEBIN]=$B65)*(Matches[SITE IN]=AU$10),0))=0),0,1)),IF(AU$11="To",SUM(IF(--(_xlfn.UNIQUE(_xlfn._xlws.FILTER(Matches[REG],(Matches[TIME OUT]&gt;=TIMEVALUE(LEFT($B65,5)))*(Matches[TIME OUT]&lt;TIMEVALUE(LEFT($B65,5))+TIME(0,15,0))*(Matches[SITE OUT]=AU$10),0))=0),0,1)),SUM(IF(--(_xlfn.UNIQUE(_xlfn._xlws.FILTER(Matches[REG],(Matches[TIMEBIN]=$B65),0))=0),0,1))+SUM(IF(--(_xlfn.UNIQUE(_xlfn._xlws.FILTER(Matches[REG],(Matches[TIME OUT]&gt;=TIMEVALUE(LEFT($B65,5)))*(Matches[TIME OUT]&lt;TIMEVALUE(LEFT($B65,5))+TIME(0,15,0)),0))=0),0,1))))</f>
        <v>311</v>
      </c>
      <c r="AW65" s="18">
        <f t="shared" ca="1" si="11"/>
        <v>0.93393393393393398</v>
      </c>
    </row>
    <row r="66" spans="2:49">
      <c r="B66" s="7" t="str">
        <v>19:30 - 19:45</v>
      </c>
      <c r="C66" s="8" cm="1">
        <f t="array" aca="1" ref="C66" ca="1">IF(C$10&lt;&gt;"",IF(C$10&lt;&gt;"All Locations",COUNTIFS(All[TIMEBIN],$B66,All[SITE],C$10),COUNTA(_xlfn._xlws.FILTER(All[TIMEBIN],All[TIMEBIN]=$B66,0))),"")</f>
        <v>71</v>
      </c>
      <c r="D66" s="10" cm="1">
        <f t="array" aca="1" ref="D66" ca="1">IF(C$11="From",SUM(IF(--(_xlfn.UNIQUE(_xlfn._xlws.FILTER(Matches[REG],(Matches[TIMEBIN]=$B66)*(Matches[SITE IN]=C$10),0))=0),0,1)),IF(C$11="To",SUM(IF(--(_xlfn.UNIQUE(_xlfn._xlws.FILTER(Matches[REG],(Matches[TIME OUT]&gt;=TIMEVALUE(LEFT($B66,5)))*(Matches[TIME OUT]&lt;TIMEVALUE(LEFT($B66,5))+TIME(0,15,0))*(Matches[SITE OUT]=C$10),0))=0),0,1)),SUM(IF(--(_xlfn.UNIQUE(_xlfn._xlws.FILTER(Matches[REG],(Matches[TIMEBIN]=$B66),0))=0),0,1))+SUM(IF(--(_xlfn.UNIQUE(_xlfn._xlws.FILTER(Matches[REG],(Matches[TIME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70</v>
      </c>
      <c r="E66" s="18">
        <f t="shared" ca="1" si="0"/>
        <v>0.9859154929577465</v>
      </c>
      <c r="F66" s="12"/>
      <c r="G66" s="8" cm="1">
        <f t="array" aca="1" ref="G66" ca="1">IF(G$10&lt;&gt;"",IF(G$10&lt;&gt;"All Locations",COUNTIFS(All[TIMEBIN],$B66,All[SITE],G$10),COUNTA(_xlfn._xlws.FILTER(All[TIMEBIN],All[TIMEBIN]=$B66,0))),"")</f>
        <v>0</v>
      </c>
      <c r="H66" s="10" cm="1">
        <f t="array" aca="1" ref="H66" ca="1">IF(G$11="From",SUM(IF(--(_xlfn.UNIQUE(_xlfn._xlws.FILTER(Matches[REG],(Matches[TIMEBIN]=$B66)*(Matches[SITE IN]=G$10),0))=0),0,1)),IF(G$11="To",SUM(IF(--(_xlfn.UNIQUE(_xlfn._xlws.FILTER(Matches[REG],(Matches[TIME OUT]&gt;=TIMEVALUE(LEFT($B66,5)))*(Matches[TIME OUT]&lt;TIMEVALUE(LEFT($B66,5))+TIME(0,15,0))*(Matches[SITE OUT]=G$10),0))=0),0,1)),SUM(IF(--(_xlfn.UNIQUE(_xlfn._xlws.FILTER(Matches[REG],(Matches[TIMEBIN]=$B66),0))=0),0,1))+SUM(IF(--(_xlfn.UNIQUE(_xlfn._xlws.FILTER(Matches[REG],(Matches[TIME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0</v>
      </c>
      <c r="I66" s="18" t="str">
        <f t="shared" ca="1" si="1"/>
        <v>-</v>
      </c>
      <c r="J66" s="12"/>
      <c r="K66" s="8" cm="1">
        <f t="array" aca="1" ref="K66" ca="1">IF(K$10&lt;&gt;"",IF(K$10&lt;&gt;"All Locations",COUNTIFS(All[TIMEBIN],$B66,All[SITE],K$10),COUNTA(_xlfn._xlws.FILTER(All[TIMEBIN],All[TIMEBIN]=$B66,0))),"")</f>
        <v>7</v>
      </c>
      <c r="L66" s="10" cm="1">
        <f t="array" aca="1" ref="L66" ca="1">IF(K$11="From",SUM(IF(--(_xlfn.UNIQUE(_xlfn._xlws.FILTER(Matches[REG],(Matches[TIMEBIN]=$B66)*(Matches[SITE IN]=K$10),0))=0),0,1)),IF(K$11="To",SUM(IF(--(_xlfn.UNIQUE(_xlfn._xlws.FILTER(Matches[REG],(Matches[TIME OUT]&gt;=TIMEVALUE(LEFT($B66,5)))*(Matches[TIME OUT]&lt;TIMEVALUE(LEFT($B66,5))+TIME(0,15,0))*(Matches[SITE OUT]=K$10),0))=0),0,1)),SUM(IF(--(_xlfn.UNIQUE(_xlfn._xlws.FILTER(Matches[REG],(Matches[TIMEBIN]=$B66),0))=0),0,1))+SUM(IF(--(_xlfn.UNIQUE(_xlfn._xlws.FILTER(Matches[REG],(Matches[TIME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7</v>
      </c>
      <c r="M66" s="18">
        <f t="shared" ca="1" si="2"/>
        <v>1</v>
      </c>
      <c r="N66" s="12"/>
      <c r="O66" s="8" cm="1">
        <f t="array" aca="1" ref="O66" ca="1">IF(O$10&lt;&gt;"",IF(O$10&lt;&gt;"All Locations",COUNTIFS(All[TIMEBIN],$B66,All[SITE],O$10),COUNTA(_xlfn._xlws.FILTER(All[TIMEBIN],All[TIMEBIN]=$B66,0))),"")</f>
        <v>16</v>
      </c>
      <c r="P66" s="10" cm="1">
        <f t="array" aca="1" ref="P66" ca="1">IF(O$11="From",SUM(IF(--(_xlfn.UNIQUE(_xlfn._xlws.FILTER(Matches[REG],(Matches[TIMEBIN]=$B66)*(Matches[SITE IN]=O$10),0))=0),0,1)),IF(O$11="To",SUM(IF(--(_xlfn.UNIQUE(_xlfn._xlws.FILTER(Matches[REG],(Matches[TIME OUT]&gt;=TIMEVALUE(LEFT($B66,5)))*(Matches[TIME OUT]&lt;TIMEVALUE(LEFT($B66,5))+TIME(0,15,0))*(Matches[SITE OUT]=O$10),0))=0),0,1)),SUM(IF(--(_xlfn.UNIQUE(_xlfn._xlws.FILTER(Matches[REG],(Matches[TIMEBIN]=$B66),0))=0),0,1))+SUM(IF(--(_xlfn.UNIQUE(_xlfn._xlws.FILTER(Matches[REG],(Matches[TIME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16</v>
      </c>
      <c r="Q66" s="18">
        <f t="shared" ca="1" si="3"/>
        <v>1</v>
      </c>
      <c r="R66" s="12"/>
      <c r="S66" s="8" cm="1">
        <f t="array" aca="1" ref="S66" ca="1">IF(S$10&lt;&gt;"",IF(S$10&lt;&gt;"All Locations",COUNTIFS(All[TIMEBIN],$B66,All[SITE],S$10),COUNTA(_xlfn._xlws.FILTER(All[TIMEBIN],All[TIMEBIN]=$B66,0))),"")</f>
        <v>23</v>
      </c>
      <c r="T66" s="10" cm="1">
        <f t="array" aca="1" ref="T66" ca="1">IF(S$11="From",SUM(IF(--(_xlfn.UNIQUE(_xlfn._xlws.FILTER(Matches[REG],(Matches[TIMEBIN]=$B66)*(Matches[SITE IN]=S$10),0))=0),0,1)),IF(S$11="To",SUM(IF(--(_xlfn.UNIQUE(_xlfn._xlws.FILTER(Matches[REG],(Matches[TIME OUT]&gt;=TIMEVALUE(LEFT($B66,5)))*(Matches[TIME OUT]&lt;TIMEVALUE(LEFT($B66,5))+TIME(0,15,0))*(Matches[SITE OUT]=S$10),0))=0),0,1)),SUM(IF(--(_xlfn.UNIQUE(_xlfn._xlws.FILTER(Matches[REG],(Matches[TIMEBIN]=$B66),0))=0),0,1))+SUM(IF(--(_xlfn.UNIQUE(_xlfn._xlws.FILTER(Matches[REG],(Matches[TIME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20</v>
      </c>
      <c r="U66" s="18">
        <f t="shared" ca="1" si="4"/>
        <v>0.86956521739130432</v>
      </c>
      <c r="V66" s="12"/>
      <c r="W66" s="8" cm="1">
        <f t="array" aca="1" ref="W66" ca="1">IF(W$10&lt;&gt;"",IF(W$10&lt;&gt;"All Locations",COUNTIFS(All[TIMEBIN],$B66,All[SITE],W$10),COUNTA(_xlfn._xlws.FILTER(All[TIMEBIN],All[TIMEBIN]=$B66,0))),"")</f>
        <v>18</v>
      </c>
      <c r="X66" s="10" cm="1">
        <f t="array" aca="1" ref="X66" ca="1">IF(W$11="From",SUM(IF(--(_xlfn.UNIQUE(_xlfn._xlws.FILTER(Matches[REG],(Matches[TIMEBIN]=$B66)*(Matches[SITE IN]=W$10),0))=0),0,1)),IF(W$11="To",SUM(IF(--(_xlfn.UNIQUE(_xlfn._xlws.FILTER(Matches[REG],(Matches[TIME OUT]&gt;=TIMEVALUE(LEFT($B66,5)))*(Matches[TIME OUT]&lt;TIMEVALUE(LEFT($B66,5))+TIME(0,15,0))*(Matches[SITE OUT]=W$10),0))=0),0,1)),SUM(IF(--(_xlfn.UNIQUE(_xlfn._xlws.FILTER(Matches[REG],(Matches[TIMEBIN]=$B66),0))=0),0,1))+SUM(IF(--(_xlfn.UNIQUE(_xlfn._xlws.FILTER(Matches[REG],(Matches[TIME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18</v>
      </c>
      <c r="Y66" s="18">
        <f t="shared" ca="1" si="5"/>
        <v>1</v>
      </c>
      <c r="Z66" s="12"/>
      <c r="AA66" s="8" cm="1">
        <f t="array" aca="1" ref="AA66" ca="1">IF(AA$10&lt;&gt;"",IF(AA$10&lt;&gt;"All Locations",COUNTIFS(All[TIMEBIN],$B66,All[SITE],AA$10),COUNTA(_xlfn._xlws.FILTER(All[TIMEBIN],All[TIMEBIN]=$B66,0))),"")</f>
        <v>33</v>
      </c>
      <c r="AB66" s="10" cm="1">
        <f t="array" aca="1" ref="AB66" ca="1">IF(AA$11="From",SUM(IF(--(_xlfn.UNIQUE(_xlfn._xlws.FILTER(Matches[REG],(Matches[TIMEBIN]=$B66)*(Matches[SITE IN]=AA$10),0))=0),0,1)),IF(AA$11="To",SUM(IF(--(_xlfn.UNIQUE(_xlfn._xlws.FILTER(Matches[REG],(Matches[TIME OUT]&gt;=TIMEVALUE(LEFT($B66,5)))*(Matches[TIME OUT]&lt;TIMEVALUE(LEFT($B66,5))+TIME(0,15,0))*(Matches[SITE OUT]=AA$10),0))=0),0,1)),SUM(IF(--(_xlfn.UNIQUE(_xlfn._xlws.FILTER(Matches[REG],(Matches[TIMEBIN]=$B66),0))=0),0,1))+SUM(IF(--(_xlfn.UNIQUE(_xlfn._xlws.FILTER(Matches[REG],(Matches[TIME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32</v>
      </c>
      <c r="AC66" s="18">
        <f t="shared" ca="1" si="6"/>
        <v>0.96969696969696972</v>
      </c>
      <c r="AD66" s="12"/>
      <c r="AE66" s="8" cm="1">
        <f t="array" aca="1" ref="AE66" ca="1">IF(AE$10&lt;&gt;"",IF(AE$10&lt;&gt;"All Locations",COUNTIFS(All[TIMEBIN],$B66,All[SITE],AE$10),COUNTA(_xlfn._xlws.FILTER(All[TIMEBIN],All[TIMEBIN]=$B66,0))),"")</f>
        <v>0</v>
      </c>
      <c r="AF66" s="10" cm="1">
        <f t="array" aca="1" ref="AF66" ca="1">IF(AE$11="From",SUM(IF(--(_xlfn.UNIQUE(_xlfn._xlws.FILTER(Matches[REG],(Matches[TIMEBIN]=$B66)*(Matches[SITE IN]=AE$10),0))=0),0,1)),IF(AE$11="To",SUM(IF(--(_xlfn.UNIQUE(_xlfn._xlws.FILTER(Matches[REG],(Matches[TIME OUT]&gt;=TIMEVALUE(LEFT($B66,5)))*(Matches[TIME OUT]&lt;TIMEVALUE(LEFT($B66,5))+TIME(0,15,0))*(Matches[SITE OUT]=AE$10),0))=0),0,1)),SUM(IF(--(_xlfn.UNIQUE(_xlfn._xlws.FILTER(Matches[REG],(Matches[TIMEBIN]=$B66),0))=0),0,1))+SUM(IF(--(_xlfn.UNIQUE(_xlfn._xlws.FILTER(Matches[REG],(Matches[TIME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0</v>
      </c>
      <c r="AG66" s="18" t="str">
        <f t="shared" ca="1" si="7"/>
        <v>-</v>
      </c>
      <c r="AH66" s="12"/>
      <c r="AI66" s="8" cm="1">
        <f t="array" aca="1" ref="AI66" ca="1">IF(AI$10&lt;&gt;"",IF(AI$10&lt;&gt;"All Locations",COUNTIFS(All[TIMEBIN],$B66,All[SITE],AI$10),COUNTA(_xlfn._xlws.FILTER(All[TIMEBIN],All[TIMEBIN]=$B66,0))),"")</f>
        <v>30</v>
      </c>
      <c r="AJ66" s="10" cm="1">
        <f t="array" aca="1" ref="AJ66" ca="1">IF(AI$11="From",SUM(IF(--(_xlfn.UNIQUE(_xlfn._xlws.FILTER(Matches[REG],(Matches[TIMEBIN]=$B66)*(Matches[SITE IN]=AI$10),0))=0),0,1)),IF(AI$11="To",SUM(IF(--(_xlfn.UNIQUE(_xlfn._xlws.FILTER(Matches[REG],(Matches[TIME OUT]&gt;=TIMEVALUE(LEFT($B66,5)))*(Matches[TIME OUT]&lt;TIMEVALUE(LEFT($B66,5))+TIME(0,15,0))*(Matches[SITE OUT]=AI$10),0))=0),0,1)),SUM(IF(--(_xlfn.UNIQUE(_xlfn._xlws.FILTER(Matches[REG],(Matches[TIMEBIN]=$B66),0))=0),0,1))+SUM(IF(--(_xlfn.UNIQUE(_xlfn._xlws.FILTER(Matches[REG],(Matches[TIME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27</v>
      </c>
      <c r="AK66" s="18">
        <f t="shared" ca="1" si="8"/>
        <v>0.9</v>
      </c>
      <c r="AL66" s="12"/>
      <c r="AM66" s="8" cm="1">
        <f t="array" aca="1" ref="AM66" ca="1">IF(AM$10&lt;&gt;"",IF(AM$10&lt;&gt;"All Locations",COUNTIFS(All[TIMEBIN],$B66,All[SITE],AM$10),COUNTA(_xlfn._xlws.FILTER(All[TIMEBIN],All[TIMEBIN]=$B66,0))),"")</f>
        <v>10</v>
      </c>
      <c r="AN66" s="10" cm="1">
        <f t="array" aca="1" ref="AN66" ca="1">IF(AM$11="From",SUM(IF(--(_xlfn.UNIQUE(_xlfn._xlws.FILTER(Matches[REG],(Matches[TIMEBIN]=$B66)*(Matches[SITE IN]=AM$10),0))=0),0,1)),IF(AM$11="To",SUM(IF(--(_xlfn.UNIQUE(_xlfn._xlws.FILTER(Matches[REG],(Matches[TIME OUT]&gt;=TIMEVALUE(LEFT($B66,5)))*(Matches[TIME OUT]&lt;TIMEVALUE(LEFT($B66,5))+TIME(0,15,0))*(Matches[SITE OUT]=AM$10),0))=0),0,1)),SUM(IF(--(_xlfn.UNIQUE(_xlfn._xlws.FILTER(Matches[REG],(Matches[TIMEBIN]=$B66),0))=0),0,1))+SUM(IF(--(_xlfn.UNIQUE(_xlfn._xlws.FILTER(Matches[REG],(Matches[TIME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10</v>
      </c>
      <c r="AO66" s="18">
        <f t="shared" ca="1" si="9"/>
        <v>1</v>
      </c>
      <c r="AP66" s="12"/>
      <c r="AQ66" s="8" cm="1">
        <f t="array" aca="1" ref="AQ66" ca="1">IF(AQ$10&lt;&gt;"",IF(AQ$10&lt;&gt;"All Locations",COUNTIFS(All[TIMEBIN],$B66,All[SITE],AQ$10),COUNTA(_xlfn._xlws.FILTER(All[TIMEBIN],All[TIMEBIN]=$B66,0))),"")</f>
        <v>20</v>
      </c>
      <c r="AR66" s="10" cm="1">
        <f t="array" aca="1" ref="AR66" ca="1">IF(AQ$11="From",SUM(IF(--(_xlfn.UNIQUE(_xlfn._xlws.FILTER(Matches[REG],(Matches[TIMEBIN]=$B66)*(Matches[SITE IN]=AQ$10),0))=0),0,1)),IF(AQ$11="To",SUM(IF(--(_xlfn.UNIQUE(_xlfn._xlws.FILTER(Matches[REG],(Matches[TIME OUT]&gt;=TIMEVALUE(LEFT($B66,5)))*(Matches[TIME OUT]&lt;TIMEVALUE(LEFT($B66,5))+TIME(0,15,0))*(Matches[SITE OUT]=AQ$10),0))=0),0,1)),SUM(IF(--(_xlfn.UNIQUE(_xlfn._xlws.FILTER(Matches[REG],(Matches[TIMEBIN]=$B66),0))=0),0,1))+SUM(IF(--(_xlfn.UNIQUE(_xlfn._xlws.FILTER(Matches[REG],(Matches[TIME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20</v>
      </c>
      <c r="AS66" s="18">
        <f t="shared" ca="1" si="10"/>
        <v>1</v>
      </c>
      <c r="AT66" s="12"/>
      <c r="AU66" s="8" cm="1">
        <f t="array" aca="1" ref="AU66" ca="1">IF(AU$10&lt;&gt;"",IF(AU$10&lt;&gt;"All Locations",COUNTIFS(All[TIMEBIN],$B66,All[SITE],AU$10),COUNTA(_xlfn._xlws.FILTER(All[TIMEBIN],All[TIMEBIN]=$B66,0))),"")</f>
        <v>228</v>
      </c>
      <c r="AV66" s="10" cm="1">
        <f t="array" aca="1" ref="AV66" ca="1">IF(AU$11="From",SUM(IF(--(_xlfn.UNIQUE(_xlfn._xlws.FILTER(Matches[REG],(Matches[TIMEBIN]=$B66)*(Matches[SITE IN]=AU$10),0))=0),0,1)),IF(AU$11="To",SUM(IF(--(_xlfn.UNIQUE(_xlfn._xlws.FILTER(Matches[REG],(Matches[TIME OUT]&gt;=TIMEVALUE(LEFT($B66,5)))*(Matches[TIME OUT]&lt;TIMEVALUE(LEFT($B66,5))+TIME(0,15,0))*(Matches[SITE OUT]=AU$10),0))=0),0,1)),SUM(IF(--(_xlfn.UNIQUE(_xlfn._xlws.FILTER(Matches[REG],(Matches[TIMEBIN]=$B66),0))=0),0,1))+SUM(IF(--(_xlfn.UNIQUE(_xlfn._xlws.FILTER(Matches[REG],(Matches[TIME OUT]&gt;=TIMEVALUE(LEFT($B66,5)))*(Matches[TIME OUT]&lt;TIMEVALUE(LEFT($B66,5))+TIME(0,15,0)),0))=0),0,1))))</f>
        <v>220</v>
      </c>
      <c r="AW66" s="18">
        <f t="shared" ca="1" si="11"/>
        <v>0.96491228070175439</v>
      </c>
    </row>
    <row r="67" spans="2:49">
      <c r="B67" s="7" t="str">
        <v>19:45 - 20:00</v>
      </c>
      <c r="C67" s="8" cm="1">
        <f t="array" aca="1" ref="C67" ca="1">IF(C$10&lt;&gt;"",IF(C$10&lt;&gt;"All Locations",COUNTIFS(All[TIMEBIN],$B67,All[SITE],C$10),COUNTA(_xlfn._xlws.FILTER(All[TIMEBIN],All[TIMEBIN]=$B67,0))),"")</f>
        <v>38</v>
      </c>
      <c r="D67" s="10" cm="1">
        <f t="array" aca="1" ref="D67" ca="1">IF(C$11="From",SUM(IF(--(_xlfn.UNIQUE(_xlfn._xlws.FILTER(Matches[REG],(Matches[TIMEBIN]=$B67)*(Matches[SITE IN]=C$10),0))=0),0,1)),IF(C$11="To",SUM(IF(--(_xlfn.UNIQUE(_xlfn._xlws.FILTER(Matches[REG],(Matches[TIME OUT]&gt;=TIMEVALUE(LEFT($B67,5)))*(Matches[TIME OUT]&lt;TIMEVALUE(LEFT($B67,5))+TIME(0,15,0))*(Matches[SITE OUT]=C$10),0))=0),0,1)),SUM(IF(--(_xlfn.UNIQUE(_xlfn._xlws.FILTER(Matches[REG],(Matches[TIMEBIN]=$B67),0))=0),0,1))+SUM(IF(--(_xlfn.UNIQUE(_xlfn._xlws.FILTER(Matches[REG],(Matches[TIME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35</v>
      </c>
      <c r="E67" s="18">
        <f t="shared" ca="1" si="0"/>
        <v>0.92105263157894735</v>
      </c>
      <c r="F67" s="12"/>
      <c r="G67" s="8" cm="1">
        <f t="array" aca="1" ref="G67" ca="1">IF(G$10&lt;&gt;"",IF(G$10&lt;&gt;"All Locations",COUNTIFS(All[TIMEBIN],$B67,All[SITE],G$10),COUNTA(_xlfn._xlws.FILTER(All[TIMEBIN],All[TIMEBIN]=$B67,0))),"")</f>
        <v>0</v>
      </c>
      <c r="H67" s="10" cm="1">
        <f t="array" aca="1" ref="H67" ca="1">IF(G$11="From",SUM(IF(--(_xlfn.UNIQUE(_xlfn._xlws.FILTER(Matches[REG],(Matches[TIMEBIN]=$B67)*(Matches[SITE IN]=G$10),0))=0),0,1)),IF(G$11="To",SUM(IF(--(_xlfn.UNIQUE(_xlfn._xlws.FILTER(Matches[REG],(Matches[TIME OUT]&gt;=TIMEVALUE(LEFT($B67,5)))*(Matches[TIME OUT]&lt;TIMEVALUE(LEFT($B67,5))+TIME(0,15,0))*(Matches[SITE OUT]=G$10),0))=0),0,1)),SUM(IF(--(_xlfn.UNIQUE(_xlfn._xlws.FILTER(Matches[REG],(Matches[TIMEBIN]=$B67),0))=0),0,1))+SUM(IF(--(_xlfn.UNIQUE(_xlfn._xlws.FILTER(Matches[REG],(Matches[TIME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0</v>
      </c>
      <c r="I67" s="18" t="str">
        <f t="shared" ca="1" si="1"/>
        <v>-</v>
      </c>
      <c r="J67" s="12"/>
      <c r="K67" s="8" cm="1">
        <f t="array" aca="1" ref="K67" ca="1">IF(K$10&lt;&gt;"",IF(K$10&lt;&gt;"All Locations",COUNTIFS(All[TIMEBIN],$B67,All[SITE],K$10),COUNTA(_xlfn._xlws.FILTER(All[TIMEBIN],All[TIMEBIN]=$B67,0))),"")</f>
        <v>4</v>
      </c>
      <c r="L67" s="10" cm="1">
        <f t="array" aca="1" ref="L67" ca="1">IF(K$11="From",SUM(IF(--(_xlfn.UNIQUE(_xlfn._xlws.FILTER(Matches[REG],(Matches[TIMEBIN]=$B67)*(Matches[SITE IN]=K$10),0))=0),0,1)),IF(K$11="To",SUM(IF(--(_xlfn.UNIQUE(_xlfn._xlws.FILTER(Matches[REG],(Matches[TIME OUT]&gt;=TIMEVALUE(LEFT($B67,5)))*(Matches[TIME OUT]&lt;TIMEVALUE(LEFT($B67,5))+TIME(0,15,0))*(Matches[SITE OUT]=K$10),0))=0),0,1)),SUM(IF(--(_xlfn.UNIQUE(_xlfn._xlws.FILTER(Matches[REG],(Matches[TIMEBIN]=$B67),0))=0),0,1))+SUM(IF(--(_xlfn.UNIQUE(_xlfn._xlws.FILTER(Matches[REG],(Matches[TIME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4</v>
      </c>
      <c r="M67" s="18">
        <f t="shared" ca="1" si="2"/>
        <v>1</v>
      </c>
      <c r="N67" s="12"/>
      <c r="O67" s="8" cm="1">
        <f t="array" aca="1" ref="O67" ca="1">IF(O$10&lt;&gt;"",IF(O$10&lt;&gt;"All Locations",COUNTIFS(All[TIMEBIN],$B67,All[SITE],O$10),COUNTA(_xlfn._xlws.FILTER(All[TIMEBIN],All[TIMEBIN]=$B67,0))),"")</f>
        <v>14</v>
      </c>
      <c r="P67" s="10" cm="1">
        <f t="array" aca="1" ref="P67" ca="1">IF(O$11="From",SUM(IF(--(_xlfn.UNIQUE(_xlfn._xlws.FILTER(Matches[REG],(Matches[TIMEBIN]=$B67)*(Matches[SITE IN]=O$10),0))=0),0,1)),IF(O$11="To",SUM(IF(--(_xlfn.UNIQUE(_xlfn._xlws.FILTER(Matches[REG],(Matches[TIME OUT]&gt;=TIMEVALUE(LEFT($B67,5)))*(Matches[TIME OUT]&lt;TIMEVALUE(LEFT($B67,5))+TIME(0,15,0))*(Matches[SITE OUT]=O$10),0))=0),0,1)),SUM(IF(--(_xlfn.UNIQUE(_xlfn._xlws.FILTER(Matches[REG],(Matches[TIMEBIN]=$B67),0))=0),0,1))+SUM(IF(--(_xlfn.UNIQUE(_xlfn._xlws.FILTER(Matches[REG],(Matches[TIME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14</v>
      </c>
      <c r="Q67" s="18">
        <f t="shared" ca="1" si="3"/>
        <v>1</v>
      </c>
      <c r="R67" s="12"/>
      <c r="S67" s="8" cm="1">
        <f t="array" aca="1" ref="S67" ca="1">IF(S$10&lt;&gt;"",IF(S$10&lt;&gt;"All Locations",COUNTIFS(All[TIMEBIN],$B67,All[SITE],S$10),COUNTA(_xlfn._xlws.FILTER(All[TIMEBIN],All[TIMEBIN]=$B67,0))),"")</f>
        <v>24</v>
      </c>
      <c r="T67" s="10" cm="1">
        <f t="array" aca="1" ref="T67" ca="1">IF(S$11="From",SUM(IF(--(_xlfn.UNIQUE(_xlfn._xlws.FILTER(Matches[REG],(Matches[TIMEBIN]=$B67)*(Matches[SITE IN]=S$10),0))=0),0,1)),IF(S$11="To",SUM(IF(--(_xlfn.UNIQUE(_xlfn._xlws.FILTER(Matches[REG],(Matches[TIME OUT]&gt;=TIMEVALUE(LEFT($B67,5)))*(Matches[TIME OUT]&lt;TIMEVALUE(LEFT($B67,5))+TIME(0,15,0))*(Matches[SITE OUT]=S$10),0))=0),0,1)),SUM(IF(--(_xlfn.UNIQUE(_xlfn._xlws.FILTER(Matches[REG],(Matches[TIMEBIN]=$B67),0))=0),0,1))+SUM(IF(--(_xlfn.UNIQUE(_xlfn._xlws.FILTER(Matches[REG],(Matches[TIME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23</v>
      </c>
      <c r="U67" s="18">
        <f t="shared" ca="1" si="4"/>
        <v>0.95833333333333337</v>
      </c>
      <c r="V67" s="12"/>
      <c r="W67" s="8" cm="1">
        <f t="array" aca="1" ref="W67" ca="1">IF(W$10&lt;&gt;"",IF(W$10&lt;&gt;"All Locations",COUNTIFS(All[TIMEBIN],$B67,All[SITE],W$10),COUNTA(_xlfn._xlws.FILTER(All[TIMEBIN],All[TIMEBIN]=$B67,0))),"")</f>
        <v>25</v>
      </c>
      <c r="X67" s="10" cm="1">
        <f t="array" aca="1" ref="X67" ca="1">IF(W$11="From",SUM(IF(--(_xlfn.UNIQUE(_xlfn._xlws.FILTER(Matches[REG],(Matches[TIMEBIN]=$B67)*(Matches[SITE IN]=W$10),0))=0),0,1)),IF(W$11="To",SUM(IF(--(_xlfn.UNIQUE(_xlfn._xlws.FILTER(Matches[REG],(Matches[TIME OUT]&gt;=TIMEVALUE(LEFT($B67,5)))*(Matches[TIME OUT]&lt;TIMEVALUE(LEFT($B67,5))+TIME(0,15,0))*(Matches[SITE OUT]=W$10),0))=0),0,1)),SUM(IF(--(_xlfn.UNIQUE(_xlfn._xlws.FILTER(Matches[REG],(Matches[TIMEBIN]=$B67),0))=0),0,1))+SUM(IF(--(_xlfn.UNIQUE(_xlfn._xlws.FILTER(Matches[REG],(Matches[TIME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24</v>
      </c>
      <c r="Y67" s="18">
        <f t="shared" ca="1" si="5"/>
        <v>0.96</v>
      </c>
      <c r="Z67" s="12"/>
      <c r="AA67" s="8" cm="1">
        <f t="array" aca="1" ref="AA67" ca="1">IF(AA$10&lt;&gt;"",IF(AA$10&lt;&gt;"All Locations",COUNTIFS(All[TIMEBIN],$B67,All[SITE],AA$10),COUNTA(_xlfn._xlws.FILTER(All[TIMEBIN],All[TIMEBIN]=$B67,0))),"")</f>
        <v>15</v>
      </c>
      <c r="AB67" s="10" cm="1">
        <f t="array" aca="1" ref="AB67" ca="1">IF(AA$11="From",SUM(IF(--(_xlfn.UNIQUE(_xlfn._xlws.FILTER(Matches[REG],(Matches[TIMEBIN]=$B67)*(Matches[SITE IN]=AA$10),0))=0),0,1)),IF(AA$11="To",SUM(IF(--(_xlfn.UNIQUE(_xlfn._xlws.FILTER(Matches[REG],(Matches[TIME OUT]&gt;=TIMEVALUE(LEFT($B67,5)))*(Matches[TIME OUT]&lt;TIMEVALUE(LEFT($B67,5))+TIME(0,15,0))*(Matches[SITE OUT]=AA$10),0))=0),0,1)),SUM(IF(--(_xlfn.UNIQUE(_xlfn._xlws.FILTER(Matches[REG],(Matches[TIMEBIN]=$B67),0))=0),0,1))+SUM(IF(--(_xlfn.UNIQUE(_xlfn._xlws.FILTER(Matches[REG],(Matches[TIME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15</v>
      </c>
      <c r="AC67" s="18">
        <f t="shared" ca="1" si="6"/>
        <v>1</v>
      </c>
      <c r="AD67" s="12"/>
      <c r="AE67" s="8" cm="1">
        <f t="array" aca="1" ref="AE67" ca="1">IF(AE$10&lt;&gt;"",IF(AE$10&lt;&gt;"All Locations",COUNTIFS(All[TIMEBIN],$B67,All[SITE],AE$10),COUNTA(_xlfn._xlws.FILTER(All[TIMEBIN],All[TIMEBIN]=$B67,0))),"")</f>
        <v>0</v>
      </c>
      <c r="AF67" s="10" cm="1">
        <f t="array" aca="1" ref="AF67" ca="1">IF(AE$11="From",SUM(IF(--(_xlfn.UNIQUE(_xlfn._xlws.FILTER(Matches[REG],(Matches[TIMEBIN]=$B67)*(Matches[SITE IN]=AE$10),0))=0),0,1)),IF(AE$11="To",SUM(IF(--(_xlfn.UNIQUE(_xlfn._xlws.FILTER(Matches[REG],(Matches[TIME OUT]&gt;=TIMEVALUE(LEFT($B67,5)))*(Matches[TIME OUT]&lt;TIMEVALUE(LEFT($B67,5))+TIME(0,15,0))*(Matches[SITE OUT]=AE$10),0))=0),0,1)),SUM(IF(--(_xlfn.UNIQUE(_xlfn._xlws.FILTER(Matches[REG],(Matches[TIMEBIN]=$B67),0))=0),0,1))+SUM(IF(--(_xlfn.UNIQUE(_xlfn._xlws.FILTER(Matches[REG],(Matches[TIME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0</v>
      </c>
      <c r="AG67" s="18" t="str">
        <f t="shared" ca="1" si="7"/>
        <v>-</v>
      </c>
      <c r="AH67" s="12"/>
      <c r="AI67" s="8" cm="1">
        <f t="array" aca="1" ref="AI67" ca="1">IF(AI$10&lt;&gt;"",IF(AI$10&lt;&gt;"All Locations",COUNTIFS(All[TIMEBIN],$B67,All[SITE],AI$10),COUNTA(_xlfn._xlws.FILTER(All[TIMEBIN],All[TIMEBIN]=$B67,0))),"")</f>
        <v>30</v>
      </c>
      <c r="AJ67" s="10" cm="1">
        <f t="array" aca="1" ref="AJ67" ca="1">IF(AI$11="From",SUM(IF(--(_xlfn.UNIQUE(_xlfn._xlws.FILTER(Matches[REG],(Matches[TIMEBIN]=$B67)*(Matches[SITE IN]=AI$10),0))=0),0,1)),IF(AI$11="To",SUM(IF(--(_xlfn.UNIQUE(_xlfn._xlws.FILTER(Matches[REG],(Matches[TIME OUT]&gt;=TIMEVALUE(LEFT($B67,5)))*(Matches[TIME OUT]&lt;TIMEVALUE(LEFT($B67,5))+TIME(0,15,0))*(Matches[SITE OUT]=AI$10),0))=0),0,1)),SUM(IF(--(_xlfn.UNIQUE(_xlfn._xlws.FILTER(Matches[REG],(Matches[TIMEBIN]=$B67),0))=0),0,1))+SUM(IF(--(_xlfn.UNIQUE(_xlfn._xlws.FILTER(Matches[REG],(Matches[TIME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30</v>
      </c>
      <c r="AK67" s="18">
        <f t="shared" ca="1" si="8"/>
        <v>1</v>
      </c>
      <c r="AL67" s="12"/>
      <c r="AM67" s="8" cm="1">
        <f t="array" aca="1" ref="AM67" ca="1">IF(AM$10&lt;&gt;"",IF(AM$10&lt;&gt;"All Locations",COUNTIFS(All[TIMEBIN],$B67,All[SITE],AM$10),COUNTA(_xlfn._xlws.FILTER(All[TIMEBIN],All[TIMEBIN]=$B67,0))),"")</f>
        <v>7</v>
      </c>
      <c r="AN67" s="10" cm="1">
        <f t="array" aca="1" ref="AN67" ca="1">IF(AM$11="From",SUM(IF(--(_xlfn.UNIQUE(_xlfn._xlws.FILTER(Matches[REG],(Matches[TIMEBIN]=$B67)*(Matches[SITE IN]=AM$10),0))=0),0,1)),IF(AM$11="To",SUM(IF(--(_xlfn.UNIQUE(_xlfn._xlws.FILTER(Matches[REG],(Matches[TIME OUT]&gt;=TIMEVALUE(LEFT($B67,5)))*(Matches[TIME OUT]&lt;TIMEVALUE(LEFT($B67,5))+TIME(0,15,0))*(Matches[SITE OUT]=AM$10),0))=0),0,1)),SUM(IF(--(_xlfn.UNIQUE(_xlfn._xlws.FILTER(Matches[REG],(Matches[TIMEBIN]=$B67),0))=0),0,1))+SUM(IF(--(_xlfn.UNIQUE(_xlfn._xlws.FILTER(Matches[REG],(Matches[TIME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7</v>
      </c>
      <c r="AO67" s="18">
        <f t="shared" ca="1" si="9"/>
        <v>1</v>
      </c>
      <c r="AP67" s="12"/>
      <c r="AQ67" s="8" cm="1">
        <f t="array" aca="1" ref="AQ67" ca="1">IF(AQ$10&lt;&gt;"",IF(AQ$10&lt;&gt;"All Locations",COUNTIFS(All[TIMEBIN],$B67,All[SITE],AQ$10),COUNTA(_xlfn._xlws.FILTER(All[TIMEBIN],All[TIMEBIN]=$B67,0))),"")</f>
        <v>9</v>
      </c>
      <c r="AR67" s="10" cm="1">
        <f t="array" aca="1" ref="AR67" ca="1">IF(AQ$11="From",SUM(IF(--(_xlfn.UNIQUE(_xlfn._xlws.FILTER(Matches[REG],(Matches[TIMEBIN]=$B67)*(Matches[SITE IN]=AQ$10),0))=0),0,1)),IF(AQ$11="To",SUM(IF(--(_xlfn.UNIQUE(_xlfn._xlws.FILTER(Matches[REG],(Matches[TIME OUT]&gt;=TIMEVALUE(LEFT($B67,5)))*(Matches[TIME OUT]&lt;TIMEVALUE(LEFT($B67,5))+TIME(0,15,0))*(Matches[SITE OUT]=AQ$10),0))=0),0,1)),SUM(IF(--(_xlfn.UNIQUE(_xlfn._xlws.FILTER(Matches[REG],(Matches[TIMEBIN]=$B67),0))=0),0,1))+SUM(IF(--(_xlfn.UNIQUE(_xlfn._xlws.FILTER(Matches[REG],(Matches[TIME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8</v>
      </c>
      <c r="AS67" s="18">
        <f t="shared" ca="1" si="10"/>
        <v>0.88888888888888884</v>
      </c>
      <c r="AT67" s="12"/>
      <c r="AU67" s="8" cm="1">
        <f t="array" aca="1" ref="AU67" ca="1">IF(AU$10&lt;&gt;"",IF(AU$10&lt;&gt;"All Locations",COUNTIFS(All[TIMEBIN],$B67,All[SITE],AU$10),COUNTA(_xlfn._xlws.FILTER(All[TIMEBIN],All[TIMEBIN]=$B67,0))),"")</f>
        <v>166</v>
      </c>
      <c r="AV67" s="10" cm="1">
        <f t="array" aca="1" ref="AV67" ca="1">IF(AU$11="From",SUM(IF(--(_xlfn.UNIQUE(_xlfn._xlws.FILTER(Matches[REG],(Matches[TIMEBIN]=$B67)*(Matches[SITE IN]=AU$10),0))=0),0,1)),IF(AU$11="To",SUM(IF(--(_xlfn.UNIQUE(_xlfn._xlws.FILTER(Matches[REG],(Matches[TIME OUT]&gt;=TIMEVALUE(LEFT($B67,5)))*(Matches[TIME OUT]&lt;TIMEVALUE(LEFT($B67,5))+TIME(0,15,0))*(Matches[SITE OUT]=AU$10),0))=0),0,1)),SUM(IF(--(_xlfn.UNIQUE(_xlfn._xlws.FILTER(Matches[REG],(Matches[TIMEBIN]=$B67),0))=0),0,1))+SUM(IF(--(_xlfn.UNIQUE(_xlfn._xlws.FILTER(Matches[REG],(Matches[TIME OUT]&gt;=TIMEVALUE(LEFT($B67,5)))*(Matches[TIME OUT]&lt;TIMEVALUE(LEFT($B67,5))+TIME(0,15,0)),0))=0),0,1))))</f>
        <v>160</v>
      </c>
      <c r="AW67" s="18">
        <f t="shared" ca="1" si="11"/>
        <v>0.96385542168674698</v>
      </c>
    </row>
    <row r="68" spans="2:49">
      <c r="B68" s="7" t="str">
        <v>20:00 - 20:15</v>
      </c>
      <c r="C68" s="8" cm="1">
        <f t="array" aca="1" ref="C68" ca="1">IF(C$10&lt;&gt;"",IF(C$10&lt;&gt;"All Locations",COUNTIFS(All[TIMEBIN],$B68,All[SITE],C$10),COUNTA(_xlfn._xlws.FILTER(All[TIMEBIN],All[TIMEBIN]=$B68,0))),"")</f>
        <v>59</v>
      </c>
      <c r="D68" s="10" cm="1">
        <f t="array" aca="1" ref="D68" ca="1">IF(C$11="From",SUM(IF(--(_xlfn.UNIQUE(_xlfn._xlws.FILTER(Matches[REG],(Matches[TIMEBIN]=$B68)*(Matches[SITE IN]=C$10),0))=0),0,1)),IF(C$11="To",SUM(IF(--(_xlfn.UNIQUE(_xlfn._xlws.FILTER(Matches[REG],(Matches[TIME OUT]&gt;=TIMEVALUE(LEFT($B68,5)))*(Matches[TIME OUT]&lt;TIMEVALUE(LEFT($B68,5))+TIME(0,15,0))*(Matches[SITE OUT]=C$10),0))=0),0,1)),SUM(IF(--(_xlfn.UNIQUE(_xlfn._xlws.FILTER(Matches[REG],(Matches[TIMEBIN]=$B68),0))=0),0,1))+SUM(IF(--(_xlfn.UNIQUE(_xlfn._xlws.FILTER(Matches[REG],(Matches[TIME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49</v>
      </c>
      <c r="E68" s="18">
        <f t="shared" ca="1" si="0"/>
        <v>0.83050847457627119</v>
      </c>
      <c r="F68" s="12"/>
      <c r="G68" s="8" cm="1">
        <f t="array" aca="1" ref="G68" ca="1">IF(G$10&lt;&gt;"",IF(G$10&lt;&gt;"All Locations",COUNTIFS(All[TIMEBIN],$B68,All[SITE],G$10),COUNTA(_xlfn._xlws.FILTER(All[TIMEBIN],All[TIMEBIN]=$B68,0))),"")</f>
        <v>0</v>
      </c>
      <c r="H68" s="10" cm="1">
        <f t="array" aca="1" ref="H68" ca="1">IF(G$11="From",SUM(IF(--(_xlfn.UNIQUE(_xlfn._xlws.FILTER(Matches[REG],(Matches[TIMEBIN]=$B68)*(Matches[SITE IN]=G$10),0))=0),0,1)),IF(G$11="To",SUM(IF(--(_xlfn.UNIQUE(_xlfn._xlws.FILTER(Matches[REG],(Matches[TIME OUT]&gt;=TIMEVALUE(LEFT($B68,5)))*(Matches[TIME OUT]&lt;TIMEVALUE(LEFT($B68,5))+TIME(0,15,0))*(Matches[SITE OUT]=G$10),0))=0),0,1)),SUM(IF(--(_xlfn.UNIQUE(_xlfn._xlws.FILTER(Matches[REG],(Matches[TIMEBIN]=$B68),0))=0),0,1))+SUM(IF(--(_xlfn.UNIQUE(_xlfn._xlws.FILTER(Matches[REG],(Matches[TIME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0</v>
      </c>
      <c r="I68" s="18" t="str">
        <f t="shared" ca="1" si="1"/>
        <v>-</v>
      </c>
      <c r="J68" s="12"/>
      <c r="K68" s="8" cm="1">
        <f t="array" aca="1" ref="K68" ca="1">IF(K$10&lt;&gt;"",IF(K$10&lt;&gt;"All Locations",COUNTIFS(All[TIMEBIN],$B68,All[SITE],K$10),COUNTA(_xlfn._xlws.FILTER(All[TIMEBIN],All[TIMEBIN]=$B68,0))),"")</f>
        <v>11</v>
      </c>
      <c r="L68" s="10" cm="1">
        <f t="array" aca="1" ref="L68" ca="1">IF(K$11="From",SUM(IF(--(_xlfn.UNIQUE(_xlfn._xlws.FILTER(Matches[REG],(Matches[TIMEBIN]=$B68)*(Matches[SITE IN]=K$10),0))=0),0,1)),IF(K$11="To",SUM(IF(--(_xlfn.UNIQUE(_xlfn._xlws.FILTER(Matches[REG],(Matches[TIME OUT]&gt;=TIMEVALUE(LEFT($B68,5)))*(Matches[TIME OUT]&lt;TIMEVALUE(LEFT($B68,5))+TIME(0,15,0))*(Matches[SITE OUT]=K$10),0))=0),0,1)),SUM(IF(--(_xlfn.UNIQUE(_xlfn._xlws.FILTER(Matches[REG],(Matches[TIMEBIN]=$B68),0))=0),0,1))+SUM(IF(--(_xlfn.UNIQUE(_xlfn._xlws.FILTER(Matches[REG],(Matches[TIME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11</v>
      </c>
      <c r="M68" s="18">
        <f t="shared" ca="1" si="2"/>
        <v>1</v>
      </c>
      <c r="N68" s="12"/>
      <c r="O68" s="8" cm="1">
        <f t="array" aca="1" ref="O68" ca="1">IF(O$10&lt;&gt;"",IF(O$10&lt;&gt;"All Locations",COUNTIFS(All[TIMEBIN],$B68,All[SITE],O$10),COUNTA(_xlfn._xlws.FILTER(All[TIMEBIN],All[TIMEBIN]=$B68,0))),"")</f>
        <v>19</v>
      </c>
      <c r="P68" s="10" cm="1">
        <f t="array" aca="1" ref="P68" ca="1">IF(O$11="From",SUM(IF(--(_xlfn.UNIQUE(_xlfn._xlws.FILTER(Matches[REG],(Matches[TIMEBIN]=$B68)*(Matches[SITE IN]=O$10),0))=0),0,1)),IF(O$11="To",SUM(IF(--(_xlfn.UNIQUE(_xlfn._xlws.FILTER(Matches[REG],(Matches[TIME OUT]&gt;=TIMEVALUE(LEFT($B68,5)))*(Matches[TIME OUT]&lt;TIMEVALUE(LEFT($B68,5))+TIME(0,15,0))*(Matches[SITE OUT]=O$10),0))=0),0,1)),SUM(IF(--(_xlfn.UNIQUE(_xlfn._xlws.FILTER(Matches[REG],(Matches[TIMEBIN]=$B68),0))=0),0,1))+SUM(IF(--(_xlfn.UNIQUE(_xlfn._xlws.FILTER(Matches[REG],(Matches[TIME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19</v>
      </c>
      <c r="Q68" s="18">
        <f t="shared" ca="1" si="3"/>
        <v>1</v>
      </c>
      <c r="R68" s="12"/>
      <c r="S68" s="8" cm="1">
        <f t="array" aca="1" ref="S68" ca="1">IF(S$10&lt;&gt;"",IF(S$10&lt;&gt;"All Locations",COUNTIFS(All[TIMEBIN],$B68,All[SITE],S$10),COUNTA(_xlfn._xlws.FILTER(All[TIMEBIN],All[TIMEBIN]=$B68,0))),"")</f>
        <v>17</v>
      </c>
      <c r="T68" s="10" cm="1">
        <f t="array" aca="1" ref="T68" ca="1">IF(S$11="From",SUM(IF(--(_xlfn.UNIQUE(_xlfn._xlws.FILTER(Matches[REG],(Matches[TIMEBIN]=$B68)*(Matches[SITE IN]=S$10),0))=0),0,1)),IF(S$11="To",SUM(IF(--(_xlfn.UNIQUE(_xlfn._xlws.FILTER(Matches[REG],(Matches[TIME OUT]&gt;=TIMEVALUE(LEFT($B68,5)))*(Matches[TIME OUT]&lt;TIMEVALUE(LEFT($B68,5))+TIME(0,15,0))*(Matches[SITE OUT]=S$10),0))=0),0,1)),SUM(IF(--(_xlfn.UNIQUE(_xlfn._xlws.FILTER(Matches[REG],(Matches[TIMEBIN]=$B68),0))=0),0,1))+SUM(IF(--(_xlfn.UNIQUE(_xlfn._xlws.FILTER(Matches[REG],(Matches[TIME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17</v>
      </c>
      <c r="U68" s="18">
        <f t="shared" ca="1" si="4"/>
        <v>1</v>
      </c>
      <c r="V68" s="12"/>
      <c r="W68" s="8" cm="1">
        <f t="array" aca="1" ref="W68" ca="1">IF(W$10&lt;&gt;"",IF(W$10&lt;&gt;"All Locations",COUNTIFS(All[TIMEBIN],$B68,All[SITE],W$10),COUNTA(_xlfn._xlws.FILTER(All[TIMEBIN],All[TIMEBIN]=$B68,0))),"")</f>
        <v>18</v>
      </c>
      <c r="X68" s="10" cm="1">
        <f t="array" aca="1" ref="X68" ca="1">IF(W$11="From",SUM(IF(--(_xlfn.UNIQUE(_xlfn._xlws.FILTER(Matches[REG],(Matches[TIMEBIN]=$B68)*(Matches[SITE IN]=W$10),0))=0),0,1)),IF(W$11="To",SUM(IF(--(_xlfn.UNIQUE(_xlfn._xlws.FILTER(Matches[REG],(Matches[TIME OUT]&gt;=TIMEVALUE(LEFT($B68,5)))*(Matches[TIME OUT]&lt;TIMEVALUE(LEFT($B68,5))+TIME(0,15,0))*(Matches[SITE OUT]=W$10),0))=0),0,1)),SUM(IF(--(_xlfn.UNIQUE(_xlfn._xlws.FILTER(Matches[REG],(Matches[TIMEBIN]=$B68),0))=0),0,1))+SUM(IF(--(_xlfn.UNIQUE(_xlfn._xlws.FILTER(Matches[REG],(Matches[TIME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18</v>
      </c>
      <c r="Y68" s="18">
        <f t="shared" ca="1" si="5"/>
        <v>1</v>
      </c>
      <c r="Z68" s="12"/>
      <c r="AA68" s="8" cm="1">
        <f t="array" aca="1" ref="AA68" ca="1">IF(AA$10&lt;&gt;"",IF(AA$10&lt;&gt;"All Locations",COUNTIFS(All[TIMEBIN],$B68,All[SITE],AA$10),COUNTA(_xlfn._xlws.FILTER(All[TIMEBIN],All[TIMEBIN]=$B68,0))),"")</f>
        <v>30</v>
      </c>
      <c r="AB68" s="10" cm="1">
        <f t="array" aca="1" ref="AB68" ca="1">IF(AA$11="From",SUM(IF(--(_xlfn.UNIQUE(_xlfn._xlws.FILTER(Matches[REG],(Matches[TIMEBIN]=$B68)*(Matches[SITE IN]=AA$10),0))=0),0,1)),IF(AA$11="To",SUM(IF(--(_xlfn.UNIQUE(_xlfn._xlws.FILTER(Matches[REG],(Matches[TIME OUT]&gt;=TIMEVALUE(LEFT($B68,5)))*(Matches[TIME OUT]&lt;TIMEVALUE(LEFT($B68,5))+TIME(0,15,0))*(Matches[SITE OUT]=AA$10),0))=0),0,1)),SUM(IF(--(_xlfn.UNIQUE(_xlfn._xlws.FILTER(Matches[REG],(Matches[TIMEBIN]=$B68),0))=0),0,1))+SUM(IF(--(_xlfn.UNIQUE(_xlfn._xlws.FILTER(Matches[REG],(Matches[TIME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29</v>
      </c>
      <c r="AC68" s="18">
        <f t="shared" ca="1" si="6"/>
        <v>0.96666666666666667</v>
      </c>
      <c r="AD68" s="12"/>
      <c r="AE68" s="8" cm="1">
        <f t="array" aca="1" ref="AE68" ca="1">IF(AE$10&lt;&gt;"",IF(AE$10&lt;&gt;"All Locations",COUNTIFS(All[TIMEBIN],$B68,All[SITE],AE$10),COUNTA(_xlfn._xlws.FILTER(All[TIMEBIN],All[TIMEBIN]=$B68,0))),"")</f>
        <v>0</v>
      </c>
      <c r="AF68" s="10" cm="1">
        <f t="array" aca="1" ref="AF68" ca="1">IF(AE$11="From",SUM(IF(--(_xlfn.UNIQUE(_xlfn._xlws.FILTER(Matches[REG],(Matches[TIMEBIN]=$B68)*(Matches[SITE IN]=AE$10),0))=0),0,1)),IF(AE$11="To",SUM(IF(--(_xlfn.UNIQUE(_xlfn._xlws.FILTER(Matches[REG],(Matches[TIME OUT]&gt;=TIMEVALUE(LEFT($B68,5)))*(Matches[TIME OUT]&lt;TIMEVALUE(LEFT($B68,5))+TIME(0,15,0))*(Matches[SITE OUT]=AE$10),0))=0),0,1)),SUM(IF(--(_xlfn.UNIQUE(_xlfn._xlws.FILTER(Matches[REG],(Matches[TIMEBIN]=$B68),0))=0),0,1))+SUM(IF(--(_xlfn.UNIQUE(_xlfn._xlws.FILTER(Matches[REG],(Matches[TIME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0</v>
      </c>
      <c r="AG68" s="18" t="str">
        <f t="shared" ca="1" si="7"/>
        <v>-</v>
      </c>
      <c r="AH68" s="12"/>
      <c r="AI68" s="8" cm="1">
        <f t="array" aca="1" ref="AI68" ca="1">IF(AI$10&lt;&gt;"",IF(AI$10&lt;&gt;"All Locations",COUNTIFS(All[TIMEBIN],$B68,All[SITE],AI$10),COUNTA(_xlfn._xlws.FILTER(All[TIMEBIN],All[TIMEBIN]=$B68,0))),"")</f>
        <v>23</v>
      </c>
      <c r="AJ68" s="10" cm="1">
        <f t="array" aca="1" ref="AJ68" ca="1">IF(AI$11="From",SUM(IF(--(_xlfn.UNIQUE(_xlfn._xlws.FILTER(Matches[REG],(Matches[TIMEBIN]=$B68)*(Matches[SITE IN]=AI$10),0))=0),0,1)),IF(AI$11="To",SUM(IF(--(_xlfn.UNIQUE(_xlfn._xlws.FILTER(Matches[REG],(Matches[TIME OUT]&gt;=TIMEVALUE(LEFT($B68,5)))*(Matches[TIME OUT]&lt;TIMEVALUE(LEFT($B68,5))+TIME(0,15,0))*(Matches[SITE OUT]=AI$10),0))=0),0,1)),SUM(IF(--(_xlfn.UNIQUE(_xlfn._xlws.FILTER(Matches[REG],(Matches[TIMEBIN]=$B68),0))=0),0,1))+SUM(IF(--(_xlfn.UNIQUE(_xlfn._xlws.FILTER(Matches[REG],(Matches[TIME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23</v>
      </c>
      <c r="AK68" s="18">
        <f t="shared" ca="1" si="8"/>
        <v>1</v>
      </c>
      <c r="AL68" s="12"/>
      <c r="AM68" s="8" cm="1">
        <f t="array" aca="1" ref="AM68" ca="1">IF(AM$10&lt;&gt;"",IF(AM$10&lt;&gt;"All Locations",COUNTIFS(All[TIMEBIN],$B68,All[SITE],AM$10),COUNTA(_xlfn._xlws.FILTER(All[TIMEBIN],All[TIMEBIN]=$B68,0))),"")</f>
        <v>5</v>
      </c>
      <c r="AN68" s="10" cm="1">
        <f t="array" aca="1" ref="AN68" ca="1">IF(AM$11="From",SUM(IF(--(_xlfn.UNIQUE(_xlfn._xlws.FILTER(Matches[REG],(Matches[TIMEBIN]=$B68)*(Matches[SITE IN]=AM$10),0))=0),0,1)),IF(AM$11="To",SUM(IF(--(_xlfn.UNIQUE(_xlfn._xlws.FILTER(Matches[REG],(Matches[TIME OUT]&gt;=TIMEVALUE(LEFT($B68,5)))*(Matches[TIME OUT]&lt;TIMEVALUE(LEFT($B68,5))+TIME(0,15,0))*(Matches[SITE OUT]=AM$10),0))=0),0,1)),SUM(IF(--(_xlfn.UNIQUE(_xlfn._xlws.FILTER(Matches[REG],(Matches[TIMEBIN]=$B68),0))=0),0,1))+SUM(IF(--(_xlfn.UNIQUE(_xlfn._xlws.FILTER(Matches[REG],(Matches[TIME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5</v>
      </c>
      <c r="AO68" s="18">
        <f t="shared" ca="1" si="9"/>
        <v>1</v>
      </c>
      <c r="AP68" s="12"/>
      <c r="AQ68" s="8" cm="1">
        <f t="array" aca="1" ref="AQ68" ca="1">IF(AQ$10&lt;&gt;"",IF(AQ$10&lt;&gt;"All Locations",COUNTIFS(All[TIMEBIN],$B68,All[SITE],AQ$10),COUNTA(_xlfn._xlws.FILTER(All[TIMEBIN],All[TIMEBIN]=$B68,0))),"")</f>
        <v>20</v>
      </c>
      <c r="AR68" s="10" cm="1">
        <f t="array" aca="1" ref="AR68" ca="1">IF(AQ$11="From",SUM(IF(--(_xlfn.UNIQUE(_xlfn._xlws.FILTER(Matches[REG],(Matches[TIMEBIN]=$B68)*(Matches[SITE IN]=AQ$10),0))=0),0,1)),IF(AQ$11="To",SUM(IF(--(_xlfn.UNIQUE(_xlfn._xlws.FILTER(Matches[REG],(Matches[TIME OUT]&gt;=TIMEVALUE(LEFT($B68,5)))*(Matches[TIME OUT]&lt;TIMEVALUE(LEFT($B68,5))+TIME(0,15,0))*(Matches[SITE OUT]=AQ$10),0))=0),0,1)),SUM(IF(--(_xlfn.UNIQUE(_xlfn._xlws.FILTER(Matches[REG],(Matches[TIMEBIN]=$B68),0))=0),0,1))+SUM(IF(--(_xlfn.UNIQUE(_xlfn._xlws.FILTER(Matches[REG],(Matches[TIME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20</v>
      </c>
      <c r="AS68" s="18">
        <f t="shared" ca="1" si="10"/>
        <v>1</v>
      </c>
      <c r="AT68" s="12"/>
      <c r="AU68" s="8" cm="1">
        <f t="array" aca="1" ref="AU68" ca="1">IF(AU$10&lt;&gt;"",IF(AU$10&lt;&gt;"All Locations",COUNTIFS(All[TIMEBIN],$B68,All[SITE],AU$10),COUNTA(_xlfn._xlws.FILTER(All[TIMEBIN],All[TIMEBIN]=$B68,0))),"")</f>
        <v>202</v>
      </c>
      <c r="AV68" s="10" cm="1">
        <f t="array" aca="1" ref="AV68" ca="1">IF(AU$11="From",SUM(IF(--(_xlfn.UNIQUE(_xlfn._xlws.FILTER(Matches[REG],(Matches[TIMEBIN]=$B68)*(Matches[SITE IN]=AU$10),0))=0),0,1)),IF(AU$11="To",SUM(IF(--(_xlfn.UNIQUE(_xlfn._xlws.FILTER(Matches[REG],(Matches[TIME OUT]&gt;=TIMEVALUE(LEFT($B68,5)))*(Matches[TIME OUT]&lt;TIMEVALUE(LEFT($B68,5))+TIME(0,15,0))*(Matches[SITE OUT]=AU$10),0))=0),0,1)),SUM(IF(--(_xlfn.UNIQUE(_xlfn._xlws.FILTER(Matches[REG],(Matches[TIMEBIN]=$B68),0))=0),0,1))+SUM(IF(--(_xlfn.UNIQUE(_xlfn._xlws.FILTER(Matches[REG],(Matches[TIME OUT]&gt;=TIMEVALUE(LEFT($B68,5)))*(Matches[TIME OUT]&lt;TIMEVALUE(LEFT($B68,5))+TIME(0,15,0)),0))=0),0,1))))</f>
        <v>191</v>
      </c>
      <c r="AW68" s="18">
        <f t="shared" ca="1" si="11"/>
        <v>0.9455445544554455</v>
      </c>
    </row>
    <row r="69" spans="2:49">
      <c r="B69" s="7" t="str">
        <v>20:15 - 20:30</v>
      </c>
      <c r="C69" s="8" cm="1">
        <f t="array" aca="1" ref="C69" ca="1">IF(C$10&lt;&gt;"",IF(C$10&lt;&gt;"All Locations",COUNTIFS(All[TIMEBIN],$B69,All[SITE],C$10),COUNTA(_xlfn._xlws.FILTER(All[TIMEBIN],All[TIMEBIN]=$B69,0))),"")</f>
        <v>63</v>
      </c>
      <c r="D69" s="10" cm="1">
        <f t="array" aca="1" ref="D69" ca="1">IF(C$11="From",SUM(IF(--(_xlfn.UNIQUE(_xlfn._xlws.FILTER(Matches[REG],(Matches[TIMEBIN]=$B69)*(Matches[SITE IN]=C$10),0))=0),0,1)),IF(C$11="To",SUM(IF(--(_xlfn.UNIQUE(_xlfn._xlws.FILTER(Matches[REG],(Matches[TIME OUT]&gt;=TIMEVALUE(LEFT($B69,5)))*(Matches[TIME OUT]&lt;TIMEVALUE(LEFT($B69,5))+TIME(0,15,0))*(Matches[SITE OUT]=C$10),0))=0),0,1)),SUM(IF(--(_xlfn.UNIQUE(_xlfn._xlws.FILTER(Matches[REG],(Matches[TIMEBIN]=$B69),0))=0),0,1))+SUM(IF(--(_xlfn.UNIQUE(_xlfn._xlws.FILTER(Matches[REG],(Matches[TIME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61</v>
      </c>
      <c r="E69" s="18">
        <f t="shared" ca="1" si="0"/>
        <v>0.96825396825396826</v>
      </c>
      <c r="F69" s="12"/>
      <c r="G69" s="8" cm="1">
        <f t="array" aca="1" ref="G69" ca="1">IF(G$10&lt;&gt;"",IF(G$10&lt;&gt;"All Locations",COUNTIFS(All[TIMEBIN],$B69,All[SITE],G$10),COUNTA(_xlfn._xlws.FILTER(All[TIMEBIN],All[TIMEBIN]=$B69,0))),"")</f>
        <v>0</v>
      </c>
      <c r="H69" s="10" cm="1">
        <f t="array" aca="1" ref="H69" ca="1">IF(G$11="From",SUM(IF(--(_xlfn.UNIQUE(_xlfn._xlws.FILTER(Matches[REG],(Matches[TIMEBIN]=$B69)*(Matches[SITE IN]=G$10),0))=0),0,1)),IF(G$11="To",SUM(IF(--(_xlfn.UNIQUE(_xlfn._xlws.FILTER(Matches[REG],(Matches[TIME OUT]&gt;=TIMEVALUE(LEFT($B69,5)))*(Matches[TIME OUT]&lt;TIMEVALUE(LEFT($B69,5))+TIME(0,15,0))*(Matches[SITE OUT]=G$10),0))=0),0,1)),SUM(IF(--(_xlfn.UNIQUE(_xlfn._xlws.FILTER(Matches[REG],(Matches[TIMEBIN]=$B69),0))=0),0,1))+SUM(IF(--(_xlfn.UNIQUE(_xlfn._xlws.FILTER(Matches[REG],(Matches[TIME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0</v>
      </c>
      <c r="I69" s="18" t="str">
        <f t="shared" ca="1" si="1"/>
        <v>-</v>
      </c>
      <c r="J69" s="12"/>
      <c r="K69" s="8" cm="1">
        <f t="array" aca="1" ref="K69" ca="1">IF(K$10&lt;&gt;"",IF(K$10&lt;&gt;"All Locations",COUNTIFS(All[TIMEBIN],$B69,All[SITE],K$10),COUNTA(_xlfn._xlws.FILTER(All[TIMEBIN],All[TIMEBIN]=$B69,0))),"")</f>
        <v>9</v>
      </c>
      <c r="L69" s="10" cm="1">
        <f t="array" aca="1" ref="L69" ca="1">IF(K$11="From",SUM(IF(--(_xlfn.UNIQUE(_xlfn._xlws.FILTER(Matches[REG],(Matches[TIMEBIN]=$B69)*(Matches[SITE IN]=K$10),0))=0),0,1)),IF(K$11="To",SUM(IF(--(_xlfn.UNIQUE(_xlfn._xlws.FILTER(Matches[REG],(Matches[TIME OUT]&gt;=TIMEVALUE(LEFT($B69,5)))*(Matches[TIME OUT]&lt;TIMEVALUE(LEFT($B69,5))+TIME(0,15,0))*(Matches[SITE OUT]=K$10),0))=0),0,1)),SUM(IF(--(_xlfn.UNIQUE(_xlfn._xlws.FILTER(Matches[REG],(Matches[TIMEBIN]=$B69),0))=0),0,1))+SUM(IF(--(_xlfn.UNIQUE(_xlfn._xlws.FILTER(Matches[REG],(Matches[TIME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9</v>
      </c>
      <c r="M69" s="18">
        <f t="shared" ca="1" si="2"/>
        <v>1</v>
      </c>
      <c r="N69" s="12"/>
      <c r="O69" s="8" cm="1">
        <f t="array" aca="1" ref="O69" ca="1">IF(O$10&lt;&gt;"",IF(O$10&lt;&gt;"All Locations",COUNTIFS(All[TIMEBIN],$B69,All[SITE],O$10),COUNTA(_xlfn._xlws.FILTER(All[TIMEBIN],All[TIMEBIN]=$B69,0))),"")</f>
        <v>18</v>
      </c>
      <c r="P69" s="10" cm="1">
        <f t="array" aca="1" ref="P69" ca="1">IF(O$11="From",SUM(IF(--(_xlfn.UNIQUE(_xlfn._xlws.FILTER(Matches[REG],(Matches[TIMEBIN]=$B69)*(Matches[SITE IN]=O$10),0))=0),0,1)),IF(O$11="To",SUM(IF(--(_xlfn.UNIQUE(_xlfn._xlws.FILTER(Matches[REG],(Matches[TIME OUT]&gt;=TIMEVALUE(LEFT($B69,5)))*(Matches[TIME OUT]&lt;TIMEVALUE(LEFT($B69,5))+TIME(0,15,0))*(Matches[SITE OUT]=O$10),0))=0),0,1)),SUM(IF(--(_xlfn.UNIQUE(_xlfn._xlws.FILTER(Matches[REG],(Matches[TIMEBIN]=$B69),0))=0),0,1))+SUM(IF(--(_xlfn.UNIQUE(_xlfn._xlws.FILTER(Matches[REG],(Matches[TIME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16</v>
      </c>
      <c r="Q69" s="18">
        <f t="shared" ca="1" si="3"/>
        <v>0.88888888888888884</v>
      </c>
      <c r="R69" s="12"/>
      <c r="S69" s="8" cm="1">
        <f t="array" aca="1" ref="S69" ca="1">IF(S$10&lt;&gt;"",IF(S$10&lt;&gt;"All Locations",COUNTIFS(All[TIMEBIN],$B69,All[SITE],S$10),COUNTA(_xlfn._xlws.FILTER(All[TIMEBIN],All[TIMEBIN]=$B69,0))),"")</f>
        <v>11</v>
      </c>
      <c r="T69" s="10" cm="1">
        <f t="array" aca="1" ref="T69" ca="1">IF(S$11="From",SUM(IF(--(_xlfn.UNIQUE(_xlfn._xlws.FILTER(Matches[REG],(Matches[TIMEBIN]=$B69)*(Matches[SITE IN]=S$10),0))=0),0,1)),IF(S$11="To",SUM(IF(--(_xlfn.UNIQUE(_xlfn._xlws.FILTER(Matches[REG],(Matches[TIME OUT]&gt;=TIMEVALUE(LEFT($B69,5)))*(Matches[TIME OUT]&lt;TIMEVALUE(LEFT($B69,5))+TIME(0,15,0))*(Matches[SITE OUT]=S$10),0))=0),0,1)),SUM(IF(--(_xlfn.UNIQUE(_xlfn._xlws.FILTER(Matches[REG],(Matches[TIMEBIN]=$B69),0))=0),0,1))+SUM(IF(--(_xlfn.UNIQUE(_xlfn._xlws.FILTER(Matches[REG],(Matches[TIME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8</v>
      </c>
      <c r="U69" s="18">
        <f t="shared" ca="1" si="4"/>
        <v>0.72727272727272729</v>
      </c>
      <c r="V69" s="12"/>
      <c r="W69" s="8" cm="1">
        <f t="array" aca="1" ref="W69" ca="1">IF(W$10&lt;&gt;"",IF(W$10&lt;&gt;"All Locations",COUNTIFS(All[TIMEBIN],$B69,All[SITE],W$10),COUNTA(_xlfn._xlws.FILTER(All[TIMEBIN],All[TIMEBIN]=$B69,0))),"")</f>
        <v>16</v>
      </c>
      <c r="X69" s="10" cm="1">
        <f t="array" aca="1" ref="X69" ca="1">IF(W$11="From",SUM(IF(--(_xlfn.UNIQUE(_xlfn._xlws.FILTER(Matches[REG],(Matches[TIMEBIN]=$B69)*(Matches[SITE IN]=W$10),0))=0),0,1)),IF(W$11="To",SUM(IF(--(_xlfn.UNIQUE(_xlfn._xlws.FILTER(Matches[REG],(Matches[TIME OUT]&gt;=TIMEVALUE(LEFT($B69,5)))*(Matches[TIME OUT]&lt;TIMEVALUE(LEFT($B69,5))+TIME(0,15,0))*(Matches[SITE OUT]=W$10),0))=0),0,1)),SUM(IF(--(_xlfn.UNIQUE(_xlfn._xlws.FILTER(Matches[REG],(Matches[TIMEBIN]=$B69),0))=0),0,1))+SUM(IF(--(_xlfn.UNIQUE(_xlfn._xlws.FILTER(Matches[REG],(Matches[TIME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16</v>
      </c>
      <c r="Y69" s="18">
        <f t="shared" ca="1" si="5"/>
        <v>1</v>
      </c>
      <c r="Z69" s="12"/>
      <c r="AA69" s="8" cm="1">
        <f t="array" aca="1" ref="AA69" ca="1">IF(AA$10&lt;&gt;"",IF(AA$10&lt;&gt;"All Locations",COUNTIFS(All[TIMEBIN],$B69,All[SITE],AA$10),COUNTA(_xlfn._xlws.FILTER(All[TIMEBIN],All[TIMEBIN]=$B69,0))),"")</f>
        <v>26</v>
      </c>
      <c r="AB69" s="10" cm="1">
        <f t="array" aca="1" ref="AB69" ca="1">IF(AA$11="From",SUM(IF(--(_xlfn.UNIQUE(_xlfn._xlws.FILTER(Matches[REG],(Matches[TIMEBIN]=$B69)*(Matches[SITE IN]=AA$10),0))=0),0,1)),IF(AA$11="To",SUM(IF(--(_xlfn.UNIQUE(_xlfn._xlws.FILTER(Matches[REG],(Matches[TIME OUT]&gt;=TIMEVALUE(LEFT($B69,5)))*(Matches[TIME OUT]&lt;TIMEVALUE(LEFT($B69,5))+TIME(0,15,0))*(Matches[SITE OUT]=AA$10),0))=0),0,1)),SUM(IF(--(_xlfn.UNIQUE(_xlfn._xlws.FILTER(Matches[REG],(Matches[TIMEBIN]=$B69),0))=0),0,1))+SUM(IF(--(_xlfn.UNIQUE(_xlfn._xlws.FILTER(Matches[REG],(Matches[TIME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26</v>
      </c>
      <c r="AC69" s="18">
        <f t="shared" ca="1" si="6"/>
        <v>1</v>
      </c>
      <c r="AD69" s="12"/>
      <c r="AE69" s="8" cm="1">
        <f t="array" aca="1" ref="AE69" ca="1">IF(AE$10&lt;&gt;"",IF(AE$10&lt;&gt;"All Locations",COUNTIFS(All[TIMEBIN],$B69,All[SITE],AE$10),COUNTA(_xlfn._xlws.FILTER(All[TIMEBIN],All[TIMEBIN]=$B69,0))),"")</f>
        <v>0</v>
      </c>
      <c r="AF69" s="10" cm="1">
        <f t="array" aca="1" ref="AF69" ca="1">IF(AE$11="From",SUM(IF(--(_xlfn.UNIQUE(_xlfn._xlws.FILTER(Matches[REG],(Matches[TIMEBIN]=$B69)*(Matches[SITE IN]=AE$10),0))=0),0,1)),IF(AE$11="To",SUM(IF(--(_xlfn.UNIQUE(_xlfn._xlws.FILTER(Matches[REG],(Matches[TIME OUT]&gt;=TIMEVALUE(LEFT($B69,5)))*(Matches[TIME OUT]&lt;TIMEVALUE(LEFT($B69,5))+TIME(0,15,0))*(Matches[SITE OUT]=AE$10),0))=0),0,1)),SUM(IF(--(_xlfn.UNIQUE(_xlfn._xlws.FILTER(Matches[REG],(Matches[TIMEBIN]=$B69),0))=0),0,1))+SUM(IF(--(_xlfn.UNIQUE(_xlfn._xlws.FILTER(Matches[REG],(Matches[TIME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0</v>
      </c>
      <c r="AG69" s="18" t="str">
        <f t="shared" ca="1" si="7"/>
        <v>-</v>
      </c>
      <c r="AH69" s="12"/>
      <c r="AI69" s="8" cm="1">
        <f t="array" aca="1" ref="AI69" ca="1">IF(AI$10&lt;&gt;"",IF(AI$10&lt;&gt;"All Locations",COUNTIFS(All[TIMEBIN],$B69,All[SITE],AI$10),COUNTA(_xlfn._xlws.FILTER(All[TIMEBIN],All[TIMEBIN]=$B69,0))),"")</f>
        <v>17</v>
      </c>
      <c r="AJ69" s="10" cm="1">
        <f t="array" aca="1" ref="AJ69" ca="1">IF(AI$11="From",SUM(IF(--(_xlfn.UNIQUE(_xlfn._xlws.FILTER(Matches[REG],(Matches[TIMEBIN]=$B69)*(Matches[SITE IN]=AI$10),0))=0),0,1)),IF(AI$11="To",SUM(IF(--(_xlfn.UNIQUE(_xlfn._xlws.FILTER(Matches[REG],(Matches[TIME OUT]&gt;=TIMEVALUE(LEFT($B69,5)))*(Matches[TIME OUT]&lt;TIMEVALUE(LEFT($B69,5))+TIME(0,15,0))*(Matches[SITE OUT]=AI$10),0))=0),0,1)),SUM(IF(--(_xlfn.UNIQUE(_xlfn._xlws.FILTER(Matches[REG],(Matches[TIMEBIN]=$B69),0))=0),0,1))+SUM(IF(--(_xlfn.UNIQUE(_xlfn._xlws.FILTER(Matches[REG],(Matches[TIME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17</v>
      </c>
      <c r="AK69" s="18">
        <f t="shared" ca="1" si="8"/>
        <v>1</v>
      </c>
      <c r="AL69" s="12"/>
      <c r="AM69" s="8" cm="1">
        <f t="array" aca="1" ref="AM69" ca="1">IF(AM$10&lt;&gt;"",IF(AM$10&lt;&gt;"All Locations",COUNTIFS(All[TIMEBIN],$B69,All[SITE],AM$10),COUNTA(_xlfn._xlws.FILTER(All[TIMEBIN],All[TIMEBIN]=$B69,0))),"")</f>
        <v>17</v>
      </c>
      <c r="AN69" s="10" cm="1">
        <f t="array" aca="1" ref="AN69" ca="1">IF(AM$11="From",SUM(IF(--(_xlfn.UNIQUE(_xlfn._xlws.FILTER(Matches[REG],(Matches[TIMEBIN]=$B69)*(Matches[SITE IN]=AM$10),0))=0),0,1)),IF(AM$11="To",SUM(IF(--(_xlfn.UNIQUE(_xlfn._xlws.FILTER(Matches[REG],(Matches[TIME OUT]&gt;=TIMEVALUE(LEFT($B69,5)))*(Matches[TIME OUT]&lt;TIMEVALUE(LEFT($B69,5))+TIME(0,15,0))*(Matches[SITE OUT]=AM$10),0))=0),0,1)),SUM(IF(--(_xlfn.UNIQUE(_xlfn._xlws.FILTER(Matches[REG],(Matches[TIMEBIN]=$B69),0))=0),0,1))+SUM(IF(--(_xlfn.UNIQUE(_xlfn._xlws.FILTER(Matches[REG],(Matches[TIME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17</v>
      </c>
      <c r="AO69" s="18">
        <f t="shared" ca="1" si="9"/>
        <v>1</v>
      </c>
      <c r="AP69" s="12"/>
      <c r="AQ69" s="8" cm="1">
        <f t="array" aca="1" ref="AQ69" ca="1">IF(AQ$10&lt;&gt;"",IF(AQ$10&lt;&gt;"All Locations",COUNTIFS(All[TIMEBIN],$B69,All[SITE],AQ$10),COUNTA(_xlfn._xlws.FILTER(All[TIMEBIN],All[TIMEBIN]=$B69,0))),"")</f>
        <v>13</v>
      </c>
      <c r="AR69" s="10" cm="1">
        <f t="array" aca="1" ref="AR69" ca="1">IF(AQ$11="From",SUM(IF(--(_xlfn.UNIQUE(_xlfn._xlws.FILTER(Matches[REG],(Matches[TIMEBIN]=$B69)*(Matches[SITE IN]=AQ$10),0))=0),0,1)),IF(AQ$11="To",SUM(IF(--(_xlfn.UNIQUE(_xlfn._xlws.FILTER(Matches[REG],(Matches[TIME OUT]&gt;=TIMEVALUE(LEFT($B69,5)))*(Matches[TIME OUT]&lt;TIMEVALUE(LEFT($B69,5))+TIME(0,15,0))*(Matches[SITE OUT]=AQ$10),0))=0),0,1)),SUM(IF(--(_xlfn.UNIQUE(_xlfn._xlws.FILTER(Matches[REG],(Matches[TIMEBIN]=$B69),0))=0),0,1))+SUM(IF(--(_xlfn.UNIQUE(_xlfn._xlws.FILTER(Matches[REG],(Matches[TIME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12</v>
      </c>
      <c r="AS69" s="18">
        <f t="shared" ca="1" si="10"/>
        <v>0.92307692307692313</v>
      </c>
      <c r="AT69" s="12"/>
      <c r="AU69" s="8" cm="1">
        <f t="array" aca="1" ref="AU69" ca="1">IF(AU$10&lt;&gt;"",IF(AU$10&lt;&gt;"All Locations",COUNTIFS(All[TIMEBIN],$B69,All[SITE],AU$10),COUNTA(_xlfn._xlws.FILTER(All[TIMEBIN],All[TIMEBIN]=$B69,0))),"")</f>
        <v>190</v>
      </c>
      <c r="AV69" s="10" cm="1">
        <f t="array" aca="1" ref="AV69" ca="1">IF(AU$11="From",SUM(IF(--(_xlfn.UNIQUE(_xlfn._xlws.FILTER(Matches[REG],(Matches[TIMEBIN]=$B69)*(Matches[SITE IN]=AU$10),0))=0),0,1)),IF(AU$11="To",SUM(IF(--(_xlfn.UNIQUE(_xlfn._xlws.FILTER(Matches[REG],(Matches[TIME OUT]&gt;=TIMEVALUE(LEFT($B69,5)))*(Matches[TIME OUT]&lt;TIMEVALUE(LEFT($B69,5))+TIME(0,15,0))*(Matches[SITE OUT]=AU$10),0))=0),0,1)),SUM(IF(--(_xlfn.UNIQUE(_xlfn._xlws.FILTER(Matches[REG],(Matches[TIMEBIN]=$B69),0))=0),0,1))+SUM(IF(--(_xlfn.UNIQUE(_xlfn._xlws.FILTER(Matches[REG],(Matches[TIME OUT]&gt;=TIMEVALUE(LEFT($B69,5)))*(Matches[TIME OUT]&lt;TIMEVALUE(LEFT($B69,5))+TIME(0,15,0)),0))=0),0,1))))</f>
        <v>182</v>
      </c>
      <c r="AW69" s="18">
        <f t="shared" ca="1" si="11"/>
        <v>0.95789473684210524</v>
      </c>
    </row>
    <row r="70" spans="2:49">
      <c r="B70" s="7" t="str">
        <v>20:30 - 20:45</v>
      </c>
      <c r="C70" s="8" cm="1">
        <f t="array" aca="1" ref="C70" ca="1">IF(C$10&lt;&gt;"",IF(C$10&lt;&gt;"All Locations",COUNTIFS(All[TIMEBIN],$B70,All[SITE],C$10),COUNTA(_xlfn._xlws.FILTER(All[TIMEBIN],All[TIMEBIN]=$B70,0))),"")</f>
        <v>41</v>
      </c>
      <c r="D70" s="10" cm="1">
        <f t="array" aca="1" ref="D70" ca="1">IF(C$11="From",SUM(IF(--(_xlfn.UNIQUE(_xlfn._xlws.FILTER(Matches[REG],(Matches[TIMEBIN]=$B70)*(Matches[SITE IN]=C$10),0))=0),0,1)),IF(C$11="To",SUM(IF(--(_xlfn.UNIQUE(_xlfn._xlws.FILTER(Matches[REG],(Matches[TIME OUT]&gt;=TIMEVALUE(LEFT($B70,5)))*(Matches[TIME OUT]&lt;TIMEVALUE(LEFT($B70,5))+TIME(0,15,0))*(Matches[SITE OUT]=C$10),0))=0),0,1)),SUM(IF(--(_xlfn.UNIQUE(_xlfn._xlws.FILTER(Matches[REG],(Matches[TIMEBIN]=$B70),0))=0),0,1))+SUM(IF(--(_xlfn.UNIQUE(_xlfn._xlws.FILTER(Matches[REG],(Matches[TIME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36</v>
      </c>
      <c r="E70" s="18">
        <f t="shared" ca="1" si="0"/>
        <v>0.87804878048780488</v>
      </c>
      <c r="F70" s="12"/>
      <c r="G70" s="8" cm="1">
        <f t="array" aca="1" ref="G70" ca="1">IF(G$10&lt;&gt;"",IF(G$10&lt;&gt;"All Locations",COUNTIFS(All[TIMEBIN],$B70,All[SITE],G$10),COUNTA(_xlfn._xlws.FILTER(All[TIMEBIN],All[TIMEBIN]=$B70,0))),"")</f>
        <v>0</v>
      </c>
      <c r="H70" s="10" cm="1">
        <f t="array" aca="1" ref="H70" ca="1">IF(G$11="From",SUM(IF(--(_xlfn.UNIQUE(_xlfn._xlws.FILTER(Matches[REG],(Matches[TIMEBIN]=$B70)*(Matches[SITE IN]=G$10),0))=0),0,1)),IF(G$11="To",SUM(IF(--(_xlfn.UNIQUE(_xlfn._xlws.FILTER(Matches[REG],(Matches[TIME OUT]&gt;=TIMEVALUE(LEFT($B70,5)))*(Matches[TIME OUT]&lt;TIMEVALUE(LEFT($B70,5))+TIME(0,15,0))*(Matches[SITE OUT]=G$10),0))=0),0,1)),SUM(IF(--(_xlfn.UNIQUE(_xlfn._xlws.FILTER(Matches[REG],(Matches[TIMEBIN]=$B70),0))=0),0,1))+SUM(IF(--(_xlfn.UNIQUE(_xlfn._xlws.FILTER(Matches[REG],(Matches[TIME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0</v>
      </c>
      <c r="I70" s="18" t="str">
        <f t="shared" ca="1" si="1"/>
        <v>-</v>
      </c>
      <c r="J70" s="12"/>
      <c r="K70" s="8" cm="1">
        <f t="array" aca="1" ref="K70" ca="1">IF(K$10&lt;&gt;"",IF(K$10&lt;&gt;"All Locations",COUNTIFS(All[TIMEBIN],$B70,All[SITE],K$10),COUNTA(_xlfn._xlws.FILTER(All[TIMEBIN],All[TIMEBIN]=$B70,0))),"")</f>
        <v>8</v>
      </c>
      <c r="L70" s="10" cm="1">
        <f t="array" aca="1" ref="L70" ca="1">IF(K$11="From",SUM(IF(--(_xlfn.UNIQUE(_xlfn._xlws.FILTER(Matches[REG],(Matches[TIMEBIN]=$B70)*(Matches[SITE IN]=K$10),0))=0),0,1)),IF(K$11="To",SUM(IF(--(_xlfn.UNIQUE(_xlfn._xlws.FILTER(Matches[REG],(Matches[TIME OUT]&gt;=TIMEVALUE(LEFT($B70,5)))*(Matches[TIME OUT]&lt;TIMEVALUE(LEFT($B70,5))+TIME(0,15,0))*(Matches[SITE OUT]=K$10),0))=0),0,1)),SUM(IF(--(_xlfn.UNIQUE(_xlfn._xlws.FILTER(Matches[REG],(Matches[TIMEBIN]=$B70),0))=0),0,1))+SUM(IF(--(_xlfn.UNIQUE(_xlfn._xlws.FILTER(Matches[REG],(Matches[TIME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7</v>
      </c>
      <c r="M70" s="18">
        <f t="shared" ca="1" si="2"/>
        <v>0.875</v>
      </c>
      <c r="N70" s="12"/>
      <c r="O70" s="8" cm="1">
        <f t="array" aca="1" ref="O70" ca="1">IF(O$10&lt;&gt;"",IF(O$10&lt;&gt;"All Locations",COUNTIFS(All[TIMEBIN],$B70,All[SITE],O$10),COUNTA(_xlfn._xlws.FILTER(All[TIMEBIN],All[TIMEBIN]=$B70,0))),"")</f>
        <v>10</v>
      </c>
      <c r="P70" s="10" cm="1">
        <f t="array" aca="1" ref="P70" ca="1">IF(O$11="From",SUM(IF(--(_xlfn.UNIQUE(_xlfn._xlws.FILTER(Matches[REG],(Matches[TIMEBIN]=$B70)*(Matches[SITE IN]=O$10),0))=0),0,1)),IF(O$11="To",SUM(IF(--(_xlfn.UNIQUE(_xlfn._xlws.FILTER(Matches[REG],(Matches[TIME OUT]&gt;=TIMEVALUE(LEFT($B70,5)))*(Matches[TIME OUT]&lt;TIMEVALUE(LEFT($B70,5))+TIME(0,15,0))*(Matches[SITE OUT]=O$10),0))=0),0,1)),SUM(IF(--(_xlfn.UNIQUE(_xlfn._xlws.FILTER(Matches[REG],(Matches[TIMEBIN]=$B70),0))=0),0,1))+SUM(IF(--(_xlfn.UNIQUE(_xlfn._xlws.FILTER(Matches[REG],(Matches[TIME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10</v>
      </c>
      <c r="Q70" s="18">
        <f t="shared" ca="1" si="3"/>
        <v>1</v>
      </c>
      <c r="R70" s="12"/>
      <c r="S70" s="8" cm="1">
        <f t="array" aca="1" ref="S70" ca="1">IF(S$10&lt;&gt;"",IF(S$10&lt;&gt;"All Locations",COUNTIFS(All[TIMEBIN],$B70,All[SITE],S$10),COUNTA(_xlfn._xlws.FILTER(All[TIMEBIN],All[TIMEBIN]=$B70,0))),"")</f>
        <v>21</v>
      </c>
      <c r="T70" s="10" cm="1">
        <f t="array" aca="1" ref="T70" ca="1">IF(S$11="From",SUM(IF(--(_xlfn.UNIQUE(_xlfn._xlws.FILTER(Matches[REG],(Matches[TIMEBIN]=$B70)*(Matches[SITE IN]=S$10),0))=0),0,1)),IF(S$11="To",SUM(IF(--(_xlfn.UNIQUE(_xlfn._xlws.FILTER(Matches[REG],(Matches[TIME OUT]&gt;=TIMEVALUE(LEFT($B70,5)))*(Matches[TIME OUT]&lt;TIMEVALUE(LEFT($B70,5))+TIME(0,15,0))*(Matches[SITE OUT]=S$10),0))=0),0,1)),SUM(IF(--(_xlfn.UNIQUE(_xlfn._xlws.FILTER(Matches[REG],(Matches[TIMEBIN]=$B70),0))=0),0,1))+SUM(IF(--(_xlfn.UNIQUE(_xlfn._xlws.FILTER(Matches[REG],(Matches[TIME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14</v>
      </c>
      <c r="U70" s="18">
        <f t="shared" ca="1" si="4"/>
        <v>0.66666666666666663</v>
      </c>
      <c r="V70" s="12"/>
      <c r="W70" s="8" cm="1">
        <f t="array" aca="1" ref="W70" ca="1">IF(W$10&lt;&gt;"",IF(W$10&lt;&gt;"All Locations",COUNTIFS(All[TIMEBIN],$B70,All[SITE],W$10),COUNTA(_xlfn._xlws.FILTER(All[TIMEBIN],All[TIMEBIN]=$B70,0))),"")</f>
        <v>23</v>
      </c>
      <c r="X70" s="10" cm="1">
        <f t="array" aca="1" ref="X70" ca="1">IF(W$11="From",SUM(IF(--(_xlfn.UNIQUE(_xlfn._xlws.FILTER(Matches[REG],(Matches[TIMEBIN]=$B70)*(Matches[SITE IN]=W$10),0))=0),0,1)),IF(W$11="To",SUM(IF(--(_xlfn.UNIQUE(_xlfn._xlws.FILTER(Matches[REG],(Matches[TIME OUT]&gt;=TIMEVALUE(LEFT($B70,5)))*(Matches[TIME OUT]&lt;TIMEVALUE(LEFT($B70,5))+TIME(0,15,0))*(Matches[SITE OUT]=W$10),0))=0),0,1)),SUM(IF(--(_xlfn.UNIQUE(_xlfn._xlws.FILTER(Matches[REG],(Matches[TIMEBIN]=$B70),0))=0),0,1))+SUM(IF(--(_xlfn.UNIQUE(_xlfn._xlws.FILTER(Matches[REG],(Matches[TIME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22</v>
      </c>
      <c r="Y70" s="18">
        <f t="shared" ca="1" si="5"/>
        <v>0.95652173913043481</v>
      </c>
      <c r="Z70" s="12"/>
      <c r="AA70" s="8" cm="1">
        <f t="array" aca="1" ref="AA70" ca="1">IF(AA$10&lt;&gt;"",IF(AA$10&lt;&gt;"All Locations",COUNTIFS(All[TIMEBIN],$B70,All[SITE],AA$10),COUNTA(_xlfn._xlws.FILTER(All[TIMEBIN],All[TIMEBIN]=$B70,0))),"")</f>
        <v>38</v>
      </c>
      <c r="AB70" s="10" cm="1">
        <f t="array" aca="1" ref="AB70" ca="1">IF(AA$11="From",SUM(IF(--(_xlfn.UNIQUE(_xlfn._xlws.FILTER(Matches[REG],(Matches[TIMEBIN]=$B70)*(Matches[SITE IN]=AA$10),0))=0),0,1)),IF(AA$11="To",SUM(IF(--(_xlfn.UNIQUE(_xlfn._xlws.FILTER(Matches[REG],(Matches[TIME OUT]&gt;=TIMEVALUE(LEFT($B70,5)))*(Matches[TIME OUT]&lt;TIMEVALUE(LEFT($B70,5))+TIME(0,15,0))*(Matches[SITE OUT]=AA$10),0))=0),0,1)),SUM(IF(--(_xlfn.UNIQUE(_xlfn._xlws.FILTER(Matches[REG],(Matches[TIMEBIN]=$B70),0))=0),0,1))+SUM(IF(--(_xlfn.UNIQUE(_xlfn._xlws.FILTER(Matches[REG],(Matches[TIME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38</v>
      </c>
      <c r="AC70" s="18">
        <f t="shared" ca="1" si="6"/>
        <v>1</v>
      </c>
      <c r="AD70" s="12"/>
      <c r="AE70" s="8" cm="1">
        <f t="array" aca="1" ref="AE70" ca="1">IF(AE$10&lt;&gt;"",IF(AE$10&lt;&gt;"All Locations",COUNTIFS(All[TIMEBIN],$B70,All[SITE],AE$10),COUNTA(_xlfn._xlws.FILTER(All[TIMEBIN],All[TIMEBIN]=$B70,0))),"")</f>
        <v>0</v>
      </c>
      <c r="AF70" s="10" cm="1">
        <f t="array" aca="1" ref="AF70" ca="1">IF(AE$11="From",SUM(IF(--(_xlfn.UNIQUE(_xlfn._xlws.FILTER(Matches[REG],(Matches[TIMEBIN]=$B70)*(Matches[SITE IN]=AE$10),0))=0),0,1)),IF(AE$11="To",SUM(IF(--(_xlfn.UNIQUE(_xlfn._xlws.FILTER(Matches[REG],(Matches[TIME OUT]&gt;=TIMEVALUE(LEFT($B70,5)))*(Matches[TIME OUT]&lt;TIMEVALUE(LEFT($B70,5))+TIME(0,15,0))*(Matches[SITE OUT]=AE$10),0))=0),0,1)),SUM(IF(--(_xlfn.UNIQUE(_xlfn._xlws.FILTER(Matches[REG],(Matches[TIMEBIN]=$B70),0))=0),0,1))+SUM(IF(--(_xlfn.UNIQUE(_xlfn._xlws.FILTER(Matches[REG],(Matches[TIME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0</v>
      </c>
      <c r="AG70" s="18" t="str">
        <f t="shared" ca="1" si="7"/>
        <v>-</v>
      </c>
      <c r="AH70" s="12"/>
      <c r="AI70" s="8" cm="1">
        <f t="array" aca="1" ref="AI70" ca="1">IF(AI$10&lt;&gt;"",IF(AI$10&lt;&gt;"All Locations",COUNTIFS(All[TIMEBIN],$B70,All[SITE],AI$10),COUNTA(_xlfn._xlws.FILTER(All[TIMEBIN],All[TIMEBIN]=$B70,0))),"")</f>
        <v>25</v>
      </c>
      <c r="AJ70" s="10" cm="1">
        <f t="array" aca="1" ref="AJ70" ca="1">IF(AI$11="From",SUM(IF(--(_xlfn.UNIQUE(_xlfn._xlws.FILTER(Matches[REG],(Matches[TIMEBIN]=$B70)*(Matches[SITE IN]=AI$10),0))=0),0,1)),IF(AI$11="To",SUM(IF(--(_xlfn.UNIQUE(_xlfn._xlws.FILTER(Matches[REG],(Matches[TIME OUT]&gt;=TIMEVALUE(LEFT($B70,5)))*(Matches[TIME OUT]&lt;TIMEVALUE(LEFT($B70,5))+TIME(0,15,0))*(Matches[SITE OUT]=AI$10),0))=0),0,1)),SUM(IF(--(_xlfn.UNIQUE(_xlfn._xlws.FILTER(Matches[REG],(Matches[TIMEBIN]=$B70),0))=0),0,1))+SUM(IF(--(_xlfn.UNIQUE(_xlfn._xlws.FILTER(Matches[REG],(Matches[TIME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24</v>
      </c>
      <c r="AK70" s="18">
        <f t="shared" ca="1" si="8"/>
        <v>0.96</v>
      </c>
      <c r="AL70" s="12"/>
      <c r="AM70" s="8" cm="1">
        <f t="array" aca="1" ref="AM70" ca="1">IF(AM$10&lt;&gt;"",IF(AM$10&lt;&gt;"All Locations",COUNTIFS(All[TIMEBIN],$B70,All[SITE],AM$10),COUNTA(_xlfn._xlws.FILTER(All[TIMEBIN],All[TIMEBIN]=$B70,0))),"")</f>
        <v>14</v>
      </c>
      <c r="AN70" s="10" cm="1">
        <f t="array" aca="1" ref="AN70" ca="1">IF(AM$11="From",SUM(IF(--(_xlfn.UNIQUE(_xlfn._xlws.FILTER(Matches[REG],(Matches[TIMEBIN]=$B70)*(Matches[SITE IN]=AM$10),0))=0),0,1)),IF(AM$11="To",SUM(IF(--(_xlfn.UNIQUE(_xlfn._xlws.FILTER(Matches[REG],(Matches[TIME OUT]&gt;=TIMEVALUE(LEFT($B70,5)))*(Matches[TIME OUT]&lt;TIMEVALUE(LEFT($B70,5))+TIME(0,15,0))*(Matches[SITE OUT]=AM$10),0))=0),0,1)),SUM(IF(--(_xlfn.UNIQUE(_xlfn._xlws.FILTER(Matches[REG],(Matches[TIMEBIN]=$B70),0))=0),0,1))+SUM(IF(--(_xlfn.UNIQUE(_xlfn._xlws.FILTER(Matches[REG],(Matches[TIME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14</v>
      </c>
      <c r="AO70" s="18">
        <f t="shared" ca="1" si="9"/>
        <v>1</v>
      </c>
      <c r="AP70" s="12"/>
      <c r="AQ70" s="8" cm="1">
        <f t="array" aca="1" ref="AQ70" ca="1">IF(AQ$10&lt;&gt;"",IF(AQ$10&lt;&gt;"All Locations",COUNTIFS(All[TIMEBIN],$B70,All[SITE],AQ$10),COUNTA(_xlfn._xlws.FILTER(All[TIMEBIN],All[TIMEBIN]=$B70,0))),"")</f>
        <v>2</v>
      </c>
      <c r="AR70" s="10" cm="1">
        <f t="array" aca="1" ref="AR70" ca="1">IF(AQ$11="From",SUM(IF(--(_xlfn.UNIQUE(_xlfn._xlws.FILTER(Matches[REG],(Matches[TIMEBIN]=$B70)*(Matches[SITE IN]=AQ$10),0))=0),0,1)),IF(AQ$11="To",SUM(IF(--(_xlfn.UNIQUE(_xlfn._xlws.FILTER(Matches[REG],(Matches[TIME OUT]&gt;=TIMEVALUE(LEFT($B70,5)))*(Matches[TIME OUT]&lt;TIMEVALUE(LEFT($B70,5))+TIME(0,15,0))*(Matches[SITE OUT]=AQ$10),0))=0),0,1)),SUM(IF(--(_xlfn.UNIQUE(_xlfn._xlws.FILTER(Matches[REG],(Matches[TIMEBIN]=$B70),0))=0),0,1))+SUM(IF(--(_xlfn.UNIQUE(_xlfn._xlws.FILTER(Matches[REG],(Matches[TIME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2</v>
      </c>
      <c r="AS70" s="18">
        <f t="shared" ca="1" si="10"/>
        <v>1</v>
      </c>
      <c r="AT70" s="12"/>
      <c r="AU70" s="8" cm="1">
        <f t="array" aca="1" ref="AU70" ca="1">IF(AU$10&lt;&gt;"",IF(AU$10&lt;&gt;"All Locations",COUNTIFS(All[TIMEBIN],$B70,All[SITE],AU$10),COUNTA(_xlfn._xlws.FILTER(All[TIMEBIN],All[TIMEBIN]=$B70,0))),"")</f>
        <v>182</v>
      </c>
      <c r="AV70" s="10" cm="1">
        <f t="array" aca="1" ref="AV70" ca="1">IF(AU$11="From",SUM(IF(--(_xlfn.UNIQUE(_xlfn._xlws.FILTER(Matches[REG],(Matches[TIMEBIN]=$B70)*(Matches[SITE IN]=AU$10),0))=0),0,1)),IF(AU$11="To",SUM(IF(--(_xlfn.UNIQUE(_xlfn._xlws.FILTER(Matches[REG],(Matches[TIME OUT]&gt;=TIMEVALUE(LEFT($B70,5)))*(Matches[TIME OUT]&lt;TIMEVALUE(LEFT($B70,5))+TIME(0,15,0))*(Matches[SITE OUT]=AU$10),0))=0),0,1)),SUM(IF(--(_xlfn.UNIQUE(_xlfn._xlws.FILTER(Matches[REG],(Matches[TIMEBIN]=$B70),0))=0),0,1))+SUM(IF(--(_xlfn.UNIQUE(_xlfn._xlws.FILTER(Matches[REG],(Matches[TIME OUT]&gt;=TIMEVALUE(LEFT($B70,5)))*(Matches[TIME OUT]&lt;TIMEVALUE(LEFT($B70,5))+TIME(0,15,0)),0))=0),0,1))))</f>
        <v>167</v>
      </c>
      <c r="AW70" s="18">
        <f t="shared" ca="1" si="11"/>
        <v>0.91758241758241754</v>
      </c>
    </row>
    <row r="71" spans="2:49">
      <c r="B71" s="7" t="str">
        <v>20:45 - 21:00</v>
      </c>
      <c r="C71" s="8" cm="1">
        <f t="array" aca="1" ref="C71" ca="1">IF(C$10&lt;&gt;"",IF(C$10&lt;&gt;"All Locations",COUNTIFS(All[TIMEBIN],$B71,All[SITE],C$10),COUNTA(_xlfn._xlws.FILTER(All[TIMEBIN],All[TIMEBIN]=$B71,0))),"")</f>
        <v>55</v>
      </c>
      <c r="D71" s="10" cm="1">
        <f t="array" aca="1" ref="D71" ca="1">IF(C$11="From",SUM(IF(--(_xlfn.UNIQUE(_xlfn._xlws.FILTER(Matches[REG],(Matches[TIMEBIN]=$B71)*(Matches[SITE IN]=C$10),0))=0),0,1)),IF(C$11="To",SUM(IF(--(_xlfn.UNIQUE(_xlfn._xlws.FILTER(Matches[REG],(Matches[TIME OUT]&gt;=TIMEVALUE(LEFT($B71,5)))*(Matches[TIME OUT]&lt;TIMEVALUE(LEFT($B71,5))+TIME(0,15,0))*(Matches[SITE OUT]=C$10),0))=0),0,1)),SUM(IF(--(_xlfn.UNIQUE(_xlfn._xlws.FILTER(Matches[REG],(Matches[TIMEBIN]=$B71),0))=0),0,1))+SUM(IF(--(_xlfn.UNIQUE(_xlfn._xlws.FILTER(Matches[REG],(Matches[TIME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53</v>
      </c>
      <c r="E71" s="18">
        <f t="shared" ca="1" si="0"/>
        <v>0.96363636363636362</v>
      </c>
      <c r="F71" s="12"/>
      <c r="G71" s="8" cm="1">
        <f t="array" aca="1" ref="G71" ca="1">IF(G$10&lt;&gt;"",IF(G$10&lt;&gt;"All Locations",COUNTIFS(All[TIMEBIN],$B71,All[SITE],G$10),COUNTA(_xlfn._xlws.FILTER(All[TIMEBIN],All[TIMEBIN]=$B71,0))),"")</f>
        <v>0</v>
      </c>
      <c r="H71" s="10" cm="1">
        <f t="array" aca="1" ref="H71" ca="1">IF(G$11="From",SUM(IF(--(_xlfn.UNIQUE(_xlfn._xlws.FILTER(Matches[REG],(Matches[TIMEBIN]=$B71)*(Matches[SITE IN]=G$10),0))=0),0,1)),IF(G$11="To",SUM(IF(--(_xlfn.UNIQUE(_xlfn._xlws.FILTER(Matches[REG],(Matches[TIME OUT]&gt;=TIMEVALUE(LEFT($B71,5)))*(Matches[TIME OUT]&lt;TIMEVALUE(LEFT($B71,5))+TIME(0,15,0))*(Matches[SITE OUT]=G$10),0))=0),0,1)),SUM(IF(--(_xlfn.UNIQUE(_xlfn._xlws.FILTER(Matches[REG],(Matches[TIMEBIN]=$B71),0))=0),0,1))+SUM(IF(--(_xlfn.UNIQUE(_xlfn._xlws.FILTER(Matches[REG],(Matches[TIME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0</v>
      </c>
      <c r="I71" s="18" t="str">
        <f t="shared" ca="1" si="1"/>
        <v>-</v>
      </c>
      <c r="J71" s="12"/>
      <c r="K71" s="8" cm="1">
        <f t="array" aca="1" ref="K71" ca="1">IF(K$10&lt;&gt;"",IF(K$10&lt;&gt;"All Locations",COUNTIFS(All[TIMEBIN],$B71,All[SITE],K$10),COUNTA(_xlfn._xlws.FILTER(All[TIMEBIN],All[TIMEBIN]=$B71,0))),"")</f>
        <v>3</v>
      </c>
      <c r="L71" s="10" cm="1">
        <f t="array" aca="1" ref="L71" ca="1">IF(K$11="From",SUM(IF(--(_xlfn.UNIQUE(_xlfn._xlws.FILTER(Matches[REG],(Matches[TIMEBIN]=$B71)*(Matches[SITE IN]=K$10),0))=0),0,1)),IF(K$11="To",SUM(IF(--(_xlfn.UNIQUE(_xlfn._xlws.FILTER(Matches[REG],(Matches[TIME OUT]&gt;=TIMEVALUE(LEFT($B71,5)))*(Matches[TIME OUT]&lt;TIMEVALUE(LEFT($B71,5))+TIME(0,15,0))*(Matches[SITE OUT]=K$10),0))=0),0,1)),SUM(IF(--(_xlfn.UNIQUE(_xlfn._xlws.FILTER(Matches[REG],(Matches[TIMEBIN]=$B71),0))=0),0,1))+SUM(IF(--(_xlfn.UNIQUE(_xlfn._xlws.FILTER(Matches[REG],(Matches[TIME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3</v>
      </c>
      <c r="M71" s="18">
        <f t="shared" ca="1" si="2"/>
        <v>1</v>
      </c>
      <c r="N71" s="12"/>
      <c r="O71" s="8" cm="1">
        <f t="array" aca="1" ref="O71" ca="1">IF(O$10&lt;&gt;"",IF(O$10&lt;&gt;"All Locations",COUNTIFS(All[TIMEBIN],$B71,All[SITE],O$10),COUNTA(_xlfn._xlws.FILTER(All[TIMEBIN],All[TIMEBIN]=$B71,0))),"")</f>
        <v>18</v>
      </c>
      <c r="P71" s="10" cm="1">
        <f t="array" aca="1" ref="P71" ca="1">IF(O$11="From",SUM(IF(--(_xlfn.UNIQUE(_xlfn._xlws.FILTER(Matches[REG],(Matches[TIMEBIN]=$B71)*(Matches[SITE IN]=O$10),0))=0),0,1)),IF(O$11="To",SUM(IF(--(_xlfn.UNIQUE(_xlfn._xlws.FILTER(Matches[REG],(Matches[TIME OUT]&gt;=TIMEVALUE(LEFT($B71,5)))*(Matches[TIME OUT]&lt;TIMEVALUE(LEFT($B71,5))+TIME(0,15,0))*(Matches[SITE OUT]=O$10),0))=0),0,1)),SUM(IF(--(_xlfn.UNIQUE(_xlfn._xlws.FILTER(Matches[REG],(Matches[TIMEBIN]=$B71),0))=0),0,1))+SUM(IF(--(_xlfn.UNIQUE(_xlfn._xlws.FILTER(Matches[REG],(Matches[TIME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17</v>
      </c>
      <c r="Q71" s="18">
        <f t="shared" ca="1" si="3"/>
        <v>0.94444444444444442</v>
      </c>
      <c r="R71" s="12"/>
      <c r="S71" s="8" cm="1">
        <f t="array" aca="1" ref="S71" ca="1">IF(S$10&lt;&gt;"",IF(S$10&lt;&gt;"All Locations",COUNTIFS(All[TIMEBIN],$B71,All[SITE],S$10),COUNTA(_xlfn._xlws.FILTER(All[TIMEBIN],All[TIMEBIN]=$B71,0))),"")</f>
        <v>10</v>
      </c>
      <c r="T71" s="10" cm="1">
        <f t="array" aca="1" ref="T71" ca="1">IF(S$11="From",SUM(IF(--(_xlfn.UNIQUE(_xlfn._xlws.FILTER(Matches[REG],(Matches[TIMEBIN]=$B71)*(Matches[SITE IN]=S$10),0))=0),0,1)),IF(S$11="To",SUM(IF(--(_xlfn.UNIQUE(_xlfn._xlws.FILTER(Matches[REG],(Matches[TIME OUT]&gt;=TIMEVALUE(LEFT($B71,5)))*(Matches[TIME OUT]&lt;TIMEVALUE(LEFT($B71,5))+TIME(0,15,0))*(Matches[SITE OUT]=S$10),0))=0),0,1)),SUM(IF(--(_xlfn.UNIQUE(_xlfn._xlws.FILTER(Matches[REG],(Matches[TIMEBIN]=$B71),0))=0),0,1))+SUM(IF(--(_xlfn.UNIQUE(_xlfn._xlws.FILTER(Matches[REG],(Matches[TIME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7</v>
      </c>
      <c r="U71" s="18">
        <f t="shared" ca="1" si="4"/>
        <v>0.7</v>
      </c>
      <c r="V71" s="12"/>
      <c r="W71" s="8" cm="1">
        <f t="array" aca="1" ref="W71" ca="1">IF(W$10&lt;&gt;"",IF(W$10&lt;&gt;"All Locations",COUNTIFS(All[TIMEBIN],$B71,All[SITE],W$10),COUNTA(_xlfn._xlws.FILTER(All[TIMEBIN],All[TIMEBIN]=$B71,0))),"")</f>
        <v>20</v>
      </c>
      <c r="X71" s="10" cm="1">
        <f t="array" aca="1" ref="X71" ca="1">IF(W$11="From",SUM(IF(--(_xlfn.UNIQUE(_xlfn._xlws.FILTER(Matches[REG],(Matches[TIMEBIN]=$B71)*(Matches[SITE IN]=W$10),0))=0),0,1)),IF(W$11="To",SUM(IF(--(_xlfn.UNIQUE(_xlfn._xlws.FILTER(Matches[REG],(Matches[TIME OUT]&gt;=TIMEVALUE(LEFT($B71,5)))*(Matches[TIME OUT]&lt;TIMEVALUE(LEFT($B71,5))+TIME(0,15,0))*(Matches[SITE OUT]=W$10),0))=0),0,1)),SUM(IF(--(_xlfn.UNIQUE(_xlfn._xlws.FILTER(Matches[REG],(Matches[TIMEBIN]=$B71),0))=0),0,1))+SUM(IF(--(_xlfn.UNIQUE(_xlfn._xlws.FILTER(Matches[REG],(Matches[TIME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20</v>
      </c>
      <c r="Y71" s="18">
        <f t="shared" ca="1" si="5"/>
        <v>1</v>
      </c>
      <c r="Z71" s="12"/>
      <c r="AA71" s="8" cm="1">
        <f t="array" aca="1" ref="AA71" ca="1">IF(AA$10&lt;&gt;"",IF(AA$10&lt;&gt;"All Locations",COUNTIFS(All[TIMEBIN],$B71,All[SITE],AA$10),COUNTA(_xlfn._xlws.FILTER(All[TIMEBIN],All[TIMEBIN]=$B71,0))),"")</f>
        <v>24</v>
      </c>
      <c r="AB71" s="10" cm="1">
        <f t="array" aca="1" ref="AB71" ca="1">IF(AA$11="From",SUM(IF(--(_xlfn.UNIQUE(_xlfn._xlws.FILTER(Matches[REG],(Matches[TIMEBIN]=$B71)*(Matches[SITE IN]=AA$10),0))=0),0,1)),IF(AA$11="To",SUM(IF(--(_xlfn.UNIQUE(_xlfn._xlws.FILTER(Matches[REG],(Matches[TIME OUT]&gt;=TIMEVALUE(LEFT($B71,5)))*(Matches[TIME OUT]&lt;TIMEVALUE(LEFT($B71,5))+TIME(0,15,0))*(Matches[SITE OUT]=AA$10),0))=0),0,1)),SUM(IF(--(_xlfn.UNIQUE(_xlfn._xlws.FILTER(Matches[REG],(Matches[TIMEBIN]=$B71),0))=0),0,1))+SUM(IF(--(_xlfn.UNIQUE(_xlfn._xlws.FILTER(Matches[REG],(Matches[TIME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24</v>
      </c>
      <c r="AC71" s="18">
        <f t="shared" ca="1" si="6"/>
        <v>1</v>
      </c>
      <c r="AD71" s="12"/>
      <c r="AE71" s="8" cm="1">
        <f t="array" aca="1" ref="AE71" ca="1">IF(AE$10&lt;&gt;"",IF(AE$10&lt;&gt;"All Locations",COUNTIFS(All[TIMEBIN],$B71,All[SITE],AE$10),COUNTA(_xlfn._xlws.FILTER(All[TIMEBIN],All[TIMEBIN]=$B71,0))),"")</f>
        <v>0</v>
      </c>
      <c r="AF71" s="10" cm="1">
        <f t="array" aca="1" ref="AF71" ca="1">IF(AE$11="From",SUM(IF(--(_xlfn.UNIQUE(_xlfn._xlws.FILTER(Matches[REG],(Matches[TIMEBIN]=$B71)*(Matches[SITE IN]=AE$10),0))=0),0,1)),IF(AE$11="To",SUM(IF(--(_xlfn.UNIQUE(_xlfn._xlws.FILTER(Matches[REG],(Matches[TIME OUT]&gt;=TIMEVALUE(LEFT($B71,5)))*(Matches[TIME OUT]&lt;TIMEVALUE(LEFT($B71,5))+TIME(0,15,0))*(Matches[SITE OUT]=AE$10),0))=0),0,1)),SUM(IF(--(_xlfn.UNIQUE(_xlfn._xlws.FILTER(Matches[REG],(Matches[TIMEBIN]=$B71),0))=0),0,1))+SUM(IF(--(_xlfn.UNIQUE(_xlfn._xlws.FILTER(Matches[REG],(Matches[TIME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0</v>
      </c>
      <c r="AG71" s="18" t="str">
        <f t="shared" ca="1" si="7"/>
        <v>-</v>
      </c>
      <c r="AH71" s="12"/>
      <c r="AI71" s="8" cm="1">
        <f t="array" aca="1" ref="AI71" ca="1">IF(AI$10&lt;&gt;"",IF(AI$10&lt;&gt;"All Locations",COUNTIFS(All[TIMEBIN],$B71,All[SITE],AI$10),COUNTA(_xlfn._xlws.FILTER(All[TIMEBIN],All[TIMEBIN]=$B71,0))),"")</f>
        <v>15</v>
      </c>
      <c r="AJ71" s="10" cm="1">
        <f t="array" aca="1" ref="AJ71" ca="1">IF(AI$11="From",SUM(IF(--(_xlfn.UNIQUE(_xlfn._xlws.FILTER(Matches[REG],(Matches[TIMEBIN]=$B71)*(Matches[SITE IN]=AI$10),0))=0),0,1)),IF(AI$11="To",SUM(IF(--(_xlfn.UNIQUE(_xlfn._xlws.FILTER(Matches[REG],(Matches[TIME OUT]&gt;=TIMEVALUE(LEFT($B71,5)))*(Matches[TIME OUT]&lt;TIMEVALUE(LEFT($B71,5))+TIME(0,15,0))*(Matches[SITE OUT]=AI$10),0))=0),0,1)),SUM(IF(--(_xlfn.UNIQUE(_xlfn._xlws.FILTER(Matches[REG],(Matches[TIMEBIN]=$B71),0))=0),0,1))+SUM(IF(--(_xlfn.UNIQUE(_xlfn._xlws.FILTER(Matches[REG],(Matches[TIME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14</v>
      </c>
      <c r="AK71" s="18">
        <f t="shared" ca="1" si="8"/>
        <v>0.93333333333333335</v>
      </c>
      <c r="AL71" s="12"/>
      <c r="AM71" s="8" cm="1">
        <f t="array" aca="1" ref="AM71" ca="1">IF(AM$10&lt;&gt;"",IF(AM$10&lt;&gt;"All Locations",COUNTIFS(All[TIMEBIN],$B71,All[SITE],AM$10),COUNTA(_xlfn._xlws.FILTER(All[TIMEBIN],All[TIMEBIN]=$B71,0))),"")</f>
        <v>9</v>
      </c>
      <c r="AN71" s="10" cm="1">
        <f t="array" aca="1" ref="AN71" ca="1">IF(AM$11="From",SUM(IF(--(_xlfn.UNIQUE(_xlfn._xlws.FILTER(Matches[REG],(Matches[TIMEBIN]=$B71)*(Matches[SITE IN]=AM$10),0))=0),0,1)),IF(AM$11="To",SUM(IF(--(_xlfn.UNIQUE(_xlfn._xlws.FILTER(Matches[REG],(Matches[TIME OUT]&gt;=TIMEVALUE(LEFT($B71,5)))*(Matches[TIME OUT]&lt;TIMEVALUE(LEFT($B71,5))+TIME(0,15,0))*(Matches[SITE OUT]=AM$10),0))=0),0,1)),SUM(IF(--(_xlfn.UNIQUE(_xlfn._xlws.FILTER(Matches[REG],(Matches[TIMEBIN]=$B71),0))=0),0,1))+SUM(IF(--(_xlfn.UNIQUE(_xlfn._xlws.FILTER(Matches[REG],(Matches[TIME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9</v>
      </c>
      <c r="AO71" s="18">
        <f t="shared" ca="1" si="9"/>
        <v>1</v>
      </c>
      <c r="AP71" s="12"/>
      <c r="AQ71" s="8" cm="1">
        <f t="array" aca="1" ref="AQ71" ca="1">IF(AQ$10&lt;&gt;"",IF(AQ$10&lt;&gt;"All Locations",COUNTIFS(All[TIMEBIN],$B71,All[SITE],AQ$10),COUNTA(_xlfn._xlws.FILTER(All[TIMEBIN],All[TIMEBIN]=$B71,0))),"")</f>
        <v>12</v>
      </c>
      <c r="AR71" s="10" cm="1">
        <f t="array" aca="1" ref="AR71" ca="1">IF(AQ$11="From",SUM(IF(--(_xlfn.UNIQUE(_xlfn._xlws.FILTER(Matches[REG],(Matches[TIMEBIN]=$B71)*(Matches[SITE IN]=AQ$10),0))=0),0,1)),IF(AQ$11="To",SUM(IF(--(_xlfn.UNIQUE(_xlfn._xlws.FILTER(Matches[REG],(Matches[TIME OUT]&gt;=TIMEVALUE(LEFT($B71,5)))*(Matches[TIME OUT]&lt;TIMEVALUE(LEFT($B71,5))+TIME(0,15,0))*(Matches[SITE OUT]=AQ$10),0))=0),0,1)),SUM(IF(--(_xlfn.UNIQUE(_xlfn._xlws.FILTER(Matches[REG],(Matches[TIMEBIN]=$B71),0))=0),0,1))+SUM(IF(--(_xlfn.UNIQUE(_xlfn._xlws.FILTER(Matches[REG],(Matches[TIME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10</v>
      </c>
      <c r="AS71" s="18">
        <f t="shared" ca="1" si="10"/>
        <v>0.83333333333333337</v>
      </c>
      <c r="AT71" s="12"/>
      <c r="AU71" s="8" cm="1">
        <f t="array" aca="1" ref="AU71" ca="1">IF(AU$10&lt;&gt;"",IF(AU$10&lt;&gt;"All Locations",COUNTIFS(All[TIMEBIN],$B71,All[SITE],AU$10),COUNTA(_xlfn._xlws.FILTER(All[TIMEBIN],All[TIMEBIN]=$B71,0))),"")</f>
        <v>166</v>
      </c>
      <c r="AV71" s="10" cm="1">
        <f t="array" aca="1" ref="AV71" ca="1">IF(AU$11="From",SUM(IF(--(_xlfn.UNIQUE(_xlfn._xlws.FILTER(Matches[REG],(Matches[TIMEBIN]=$B71)*(Matches[SITE IN]=AU$10),0))=0),0,1)),IF(AU$11="To",SUM(IF(--(_xlfn.UNIQUE(_xlfn._xlws.FILTER(Matches[REG],(Matches[TIME OUT]&gt;=TIMEVALUE(LEFT($B71,5)))*(Matches[TIME OUT]&lt;TIMEVALUE(LEFT($B71,5))+TIME(0,15,0))*(Matches[SITE OUT]=AU$10),0))=0),0,1)),SUM(IF(--(_xlfn.UNIQUE(_xlfn._xlws.FILTER(Matches[REG],(Matches[TIMEBIN]=$B71),0))=0),0,1))+SUM(IF(--(_xlfn.UNIQUE(_xlfn._xlws.FILTER(Matches[REG],(Matches[TIME OUT]&gt;=TIMEVALUE(LEFT($B71,5)))*(Matches[TIME OUT]&lt;TIMEVALUE(LEFT($B71,5))+TIME(0,15,0)),0))=0),0,1))))</f>
        <v>157</v>
      </c>
      <c r="AW71" s="18">
        <f t="shared" ca="1" si="11"/>
        <v>0.94578313253012047</v>
      </c>
    </row>
    <row r="72" spans="2:49">
      <c r="B72" s="7" t="str">
        <v>21:00 - 21:15</v>
      </c>
      <c r="C72" s="8" cm="1">
        <f t="array" aca="1" ref="C72" ca="1">IF(C$10&lt;&gt;"",IF(C$10&lt;&gt;"All Locations",COUNTIFS(All[TIMEBIN],$B72,All[SITE],C$10),COUNTA(_xlfn._xlws.FILTER(All[TIMEBIN],All[TIMEBIN]=$B72,0))),"")</f>
        <v>55</v>
      </c>
      <c r="D72" s="10" cm="1">
        <f t="array" aca="1" ref="D72" ca="1">IF(C$11="From",SUM(IF(--(_xlfn.UNIQUE(_xlfn._xlws.FILTER(Matches[REG],(Matches[TIMEBIN]=$B72)*(Matches[SITE IN]=C$10),0))=0),0,1)),IF(C$11="To",SUM(IF(--(_xlfn.UNIQUE(_xlfn._xlws.FILTER(Matches[REG],(Matches[TIME OUT]&gt;=TIMEVALUE(LEFT($B72,5)))*(Matches[TIME OUT]&lt;TIMEVALUE(LEFT($B72,5))+TIME(0,15,0))*(Matches[SITE OUT]=C$10),0))=0),0,1)),SUM(IF(--(_xlfn.UNIQUE(_xlfn._xlws.FILTER(Matches[REG],(Matches[TIMEBIN]=$B72),0))=0),0,1))+SUM(IF(--(_xlfn.UNIQUE(_xlfn._xlws.FILTER(Matches[REG],(Matches[TIME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54</v>
      </c>
      <c r="E72" s="18">
        <f t="shared" ca="1" si="0"/>
        <v>0.98181818181818181</v>
      </c>
      <c r="F72" s="12"/>
      <c r="G72" s="8" cm="1">
        <f t="array" aca="1" ref="G72" ca="1">IF(G$10&lt;&gt;"",IF(G$10&lt;&gt;"All Locations",COUNTIFS(All[TIMEBIN],$B72,All[SITE],G$10),COUNTA(_xlfn._xlws.FILTER(All[TIMEBIN],All[TIMEBIN]=$B72,0))),"")</f>
        <v>0</v>
      </c>
      <c r="H72" s="10" cm="1">
        <f t="array" aca="1" ref="H72" ca="1">IF(G$11="From",SUM(IF(--(_xlfn.UNIQUE(_xlfn._xlws.FILTER(Matches[REG],(Matches[TIMEBIN]=$B72)*(Matches[SITE IN]=G$10),0))=0),0,1)),IF(G$11="To",SUM(IF(--(_xlfn.UNIQUE(_xlfn._xlws.FILTER(Matches[REG],(Matches[TIME OUT]&gt;=TIMEVALUE(LEFT($B72,5)))*(Matches[TIME OUT]&lt;TIMEVALUE(LEFT($B72,5))+TIME(0,15,0))*(Matches[SITE OUT]=G$10),0))=0),0,1)),SUM(IF(--(_xlfn.UNIQUE(_xlfn._xlws.FILTER(Matches[REG],(Matches[TIMEBIN]=$B72),0))=0),0,1))+SUM(IF(--(_xlfn.UNIQUE(_xlfn._xlws.FILTER(Matches[REG],(Matches[TIME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0</v>
      </c>
      <c r="I72" s="18" t="str">
        <f t="shared" ca="1" si="1"/>
        <v>-</v>
      </c>
      <c r="J72" s="12"/>
      <c r="K72" s="8" cm="1">
        <f t="array" aca="1" ref="K72" ca="1">IF(K$10&lt;&gt;"",IF(K$10&lt;&gt;"All Locations",COUNTIFS(All[TIMEBIN],$B72,All[SITE],K$10),COUNTA(_xlfn._xlws.FILTER(All[TIMEBIN],All[TIMEBIN]=$B72,0))),"")</f>
        <v>5</v>
      </c>
      <c r="L72" s="10" cm="1">
        <f t="array" aca="1" ref="L72" ca="1">IF(K$11="From",SUM(IF(--(_xlfn.UNIQUE(_xlfn._xlws.FILTER(Matches[REG],(Matches[TIMEBIN]=$B72)*(Matches[SITE IN]=K$10),0))=0),0,1)),IF(K$11="To",SUM(IF(--(_xlfn.UNIQUE(_xlfn._xlws.FILTER(Matches[REG],(Matches[TIME OUT]&gt;=TIMEVALUE(LEFT($B72,5)))*(Matches[TIME OUT]&lt;TIMEVALUE(LEFT($B72,5))+TIME(0,15,0))*(Matches[SITE OUT]=K$10),0))=0),0,1)),SUM(IF(--(_xlfn.UNIQUE(_xlfn._xlws.FILTER(Matches[REG],(Matches[TIMEBIN]=$B72),0))=0),0,1))+SUM(IF(--(_xlfn.UNIQUE(_xlfn._xlws.FILTER(Matches[REG],(Matches[TIME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3</v>
      </c>
      <c r="M72" s="18">
        <f t="shared" ca="1" si="2"/>
        <v>0.6</v>
      </c>
      <c r="N72" s="12"/>
      <c r="O72" s="8" cm="1">
        <f t="array" aca="1" ref="O72" ca="1">IF(O$10&lt;&gt;"",IF(O$10&lt;&gt;"All Locations",COUNTIFS(All[TIMEBIN],$B72,All[SITE],O$10),COUNTA(_xlfn._xlws.FILTER(All[TIMEBIN],All[TIMEBIN]=$B72,0))),"")</f>
        <v>10</v>
      </c>
      <c r="P72" s="10" cm="1">
        <f t="array" aca="1" ref="P72" ca="1">IF(O$11="From",SUM(IF(--(_xlfn.UNIQUE(_xlfn._xlws.FILTER(Matches[REG],(Matches[TIMEBIN]=$B72)*(Matches[SITE IN]=O$10),0))=0),0,1)),IF(O$11="To",SUM(IF(--(_xlfn.UNIQUE(_xlfn._xlws.FILTER(Matches[REG],(Matches[TIME OUT]&gt;=TIMEVALUE(LEFT($B72,5)))*(Matches[TIME OUT]&lt;TIMEVALUE(LEFT($B72,5))+TIME(0,15,0))*(Matches[SITE OUT]=O$10),0))=0),0,1)),SUM(IF(--(_xlfn.UNIQUE(_xlfn._xlws.FILTER(Matches[REG],(Matches[TIMEBIN]=$B72),0))=0),0,1))+SUM(IF(--(_xlfn.UNIQUE(_xlfn._xlws.FILTER(Matches[REG],(Matches[TIME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10</v>
      </c>
      <c r="Q72" s="18">
        <f t="shared" ca="1" si="3"/>
        <v>1</v>
      </c>
      <c r="R72" s="12"/>
      <c r="S72" s="8" cm="1">
        <f t="array" aca="1" ref="S72" ca="1">IF(S$10&lt;&gt;"",IF(S$10&lt;&gt;"All Locations",COUNTIFS(All[TIMEBIN],$B72,All[SITE],S$10),COUNTA(_xlfn._xlws.FILTER(All[TIMEBIN],All[TIMEBIN]=$B72,0))),"")</f>
        <v>8</v>
      </c>
      <c r="T72" s="10" cm="1">
        <f t="array" aca="1" ref="T72" ca="1">IF(S$11="From",SUM(IF(--(_xlfn.UNIQUE(_xlfn._xlws.FILTER(Matches[REG],(Matches[TIMEBIN]=$B72)*(Matches[SITE IN]=S$10),0))=0),0,1)),IF(S$11="To",SUM(IF(--(_xlfn.UNIQUE(_xlfn._xlws.FILTER(Matches[REG],(Matches[TIME OUT]&gt;=TIMEVALUE(LEFT($B72,5)))*(Matches[TIME OUT]&lt;TIMEVALUE(LEFT($B72,5))+TIME(0,15,0))*(Matches[SITE OUT]=S$10),0))=0),0,1)),SUM(IF(--(_xlfn.UNIQUE(_xlfn._xlws.FILTER(Matches[REG],(Matches[TIMEBIN]=$B72),0))=0),0,1))+SUM(IF(--(_xlfn.UNIQUE(_xlfn._xlws.FILTER(Matches[REG],(Matches[TIME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7</v>
      </c>
      <c r="U72" s="18">
        <f t="shared" ca="1" si="4"/>
        <v>0.875</v>
      </c>
      <c r="V72" s="12"/>
      <c r="W72" s="8" cm="1">
        <f t="array" aca="1" ref="W72" ca="1">IF(W$10&lt;&gt;"",IF(W$10&lt;&gt;"All Locations",COUNTIFS(All[TIMEBIN],$B72,All[SITE],W$10),COUNTA(_xlfn._xlws.FILTER(All[TIMEBIN],All[TIMEBIN]=$B72,0))),"")</f>
        <v>21</v>
      </c>
      <c r="X72" s="10" cm="1">
        <f t="array" aca="1" ref="X72" ca="1">IF(W$11="From",SUM(IF(--(_xlfn.UNIQUE(_xlfn._xlws.FILTER(Matches[REG],(Matches[TIMEBIN]=$B72)*(Matches[SITE IN]=W$10),0))=0),0,1)),IF(W$11="To",SUM(IF(--(_xlfn.UNIQUE(_xlfn._xlws.FILTER(Matches[REG],(Matches[TIME OUT]&gt;=TIMEVALUE(LEFT($B72,5)))*(Matches[TIME OUT]&lt;TIMEVALUE(LEFT($B72,5))+TIME(0,15,0))*(Matches[SITE OUT]=W$10),0))=0),0,1)),SUM(IF(--(_xlfn.UNIQUE(_xlfn._xlws.FILTER(Matches[REG],(Matches[TIMEBIN]=$B72),0))=0),0,1))+SUM(IF(--(_xlfn.UNIQUE(_xlfn._xlws.FILTER(Matches[REG],(Matches[TIME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21</v>
      </c>
      <c r="Y72" s="18">
        <f t="shared" ca="1" si="5"/>
        <v>1</v>
      </c>
      <c r="Z72" s="12"/>
      <c r="AA72" s="8" cm="1">
        <f t="array" aca="1" ref="AA72" ca="1">IF(AA$10&lt;&gt;"",IF(AA$10&lt;&gt;"All Locations",COUNTIFS(All[TIMEBIN],$B72,All[SITE],AA$10),COUNTA(_xlfn._xlws.FILTER(All[TIMEBIN],All[TIMEBIN]=$B72,0))),"")</f>
        <v>35</v>
      </c>
      <c r="AB72" s="10" cm="1">
        <f t="array" aca="1" ref="AB72" ca="1">IF(AA$11="From",SUM(IF(--(_xlfn.UNIQUE(_xlfn._xlws.FILTER(Matches[REG],(Matches[TIMEBIN]=$B72)*(Matches[SITE IN]=AA$10),0))=0),0,1)),IF(AA$11="To",SUM(IF(--(_xlfn.UNIQUE(_xlfn._xlws.FILTER(Matches[REG],(Matches[TIME OUT]&gt;=TIMEVALUE(LEFT($B72,5)))*(Matches[TIME OUT]&lt;TIMEVALUE(LEFT($B72,5))+TIME(0,15,0))*(Matches[SITE OUT]=AA$10),0))=0),0,1)),SUM(IF(--(_xlfn.UNIQUE(_xlfn._xlws.FILTER(Matches[REG],(Matches[TIMEBIN]=$B72),0))=0),0,1))+SUM(IF(--(_xlfn.UNIQUE(_xlfn._xlws.FILTER(Matches[REG],(Matches[TIME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35</v>
      </c>
      <c r="AC72" s="18">
        <f t="shared" ca="1" si="6"/>
        <v>1</v>
      </c>
      <c r="AD72" s="12"/>
      <c r="AE72" s="8" cm="1">
        <f t="array" aca="1" ref="AE72" ca="1">IF(AE$10&lt;&gt;"",IF(AE$10&lt;&gt;"All Locations",COUNTIFS(All[TIMEBIN],$B72,All[SITE],AE$10),COUNTA(_xlfn._xlws.FILTER(All[TIMEBIN],All[TIMEBIN]=$B72,0))),"")</f>
        <v>0</v>
      </c>
      <c r="AF72" s="10" cm="1">
        <f t="array" aca="1" ref="AF72" ca="1">IF(AE$11="From",SUM(IF(--(_xlfn.UNIQUE(_xlfn._xlws.FILTER(Matches[REG],(Matches[TIMEBIN]=$B72)*(Matches[SITE IN]=AE$10),0))=0),0,1)),IF(AE$11="To",SUM(IF(--(_xlfn.UNIQUE(_xlfn._xlws.FILTER(Matches[REG],(Matches[TIME OUT]&gt;=TIMEVALUE(LEFT($B72,5)))*(Matches[TIME OUT]&lt;TIMEVALUE(LEFT($B72,5))+TIME(0,15,0))*(Matches[SITE OUT]=AE$10),0))=0),0,1)),SUM(IF(--(_xlfn.UNIQUE(_xlfn._xlws.FILTER(Matches[REG],(Matches[TIMEBIN]=$B72),0))=0),0,1))+SUM(IF(--(_xlfn.UNIQUE(_xlfn._xlws.FILTER(Matches[REG],(Matches[TIME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0</v>
      </c>
      <c r="AG72" s="18" t="str">
        <f t="shared" ca="1" si="7"/>
        <v>-</v>
      </c>
      <c r="AH72" s="12"/>
      <c r="AI72" s="8" cm="1">
        <f t="array" aca="1" ref="AI72" ca="1">IF(AI$10&lt;&gt;"",IF(AI$10&lt;&gt;"All Locations",COUNTIFS(All[TIMEBIN],$B72,All[SITE],AI$10),COUNTA(_xlfn._xlws.FILTER(All[TIMEBIN],All[TIMEBIN]=$B72,0))),"")</f>
        <v>18</v>
      </c>
      <c r="AJ72" s="10" cm="1">
        <f t="array" aca="1" ref="AJ72" ca="1">IF(AI$11="From",SUM(IF(--(_xlfn.UNIQUE(_xlfn._xlws.FILTER(Matches[REG],(Matches[TIMEBIN]=$B72)*(Matches[SITE IN]=AI$10),0))=0),0,1)),IF(AI$11="To",SUM(IF(--(_xlfn.UNIQUE(_xlfn._xlws.FILTER(Matches[REG],(Matches[TIME OUT]&gt;=TIMEVALUE(LEFT($B72,5)))*(Matches[TIME OUT]&lt;TIMEVALUE(LEFT($B72,5))+TIME(0,15,0))*(Matches[SITE OUT]=AI$10),0))=0),0,1)),SUM(IF(--(_xlfn.UNIQUE(_xlfn._xlws.FILTER(Matches[REG],(Matches[TIMEBIN]=$B72),0))=0),0,1))+SUM(IF(--(_xlfn.UNIQUE(_xlfn._xlws.FILTER(Matches[REG],(Matches[TIME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18</v>
      </c>
      <c r="AK72" s="18">
        <f t="shared" ca="1" si="8"/>
        <v>1</v>
      </c>
      <c r="AL72" s="12"/>
      <c r="AM72" s="8" cm="1">
        <f t="array" aca="1" ref="AM72" ca="1">IF(AM$10&lt;&gt;"",IF(AM$10&lt;&gt;"All Locations",COUNTIFS(All[TIMEBIN],$B72,All[SITE],AM$10),COUNTA(_xlfn._xlws.FILTER(All[TIMEBIN],All[TIMEBIN]=$B72,0))),"")</f>
        <v>8</v>
      </c>
      <c r="AN72" s="10" cm="1">
        <f t="array" aca="1" ref="AN72" ca="1">IF(AM$11="From",SUM(IF(--(_xlfn.UNIQUE(_xlfn._xlws.FILTER(Matches[REG],(Matches[TIMEBIN]=$B72)*(Matches[SITE IN]=AM$10),0))=0),0,1)),IF(AM$11="To",SUM(IF(--(_xlfn.UNIQUE(_xlfn._xlws.FILTER(Matches[REG],(Matches[TIME OUT]&gt;=TIMEVALUE(LEFT($B72,5)))*(Matches[TIME OUT]&lt;TIMEVALUE(LEFT($B72,5))+TIME(0,15,0))*(Matches[SITE OUT]=AM$10),0))=0),0,1)),SUM(IF(--(_xlfn.UNIQUE(_xlfn._xlws.FILTER(Matches[REG],(Matches[TIMEBIN]=$B72),0))=0),0,1))+SUM(IF(--(_xlfn.UNIQUE(_xlfn._xlws.FILTER(Matches[REG],(Matches[TIME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8</v>
      </c>
      <c r="AO72" s="18">
        <f t="shared" ca="1" si="9"/>
        <v>1</v>
      </c>
      <c r="AP72" s="12"/>
      <c r="AQ72" s="8" cm="1">
        <f t="array" aca="1" ref="AQ72" ca="1">IF(AQ$10&lt;&gt;"",IF(AQ$10&lt;&gt;"All Locations",COUNTIFS(All[TIMEBIN],$B72,All[SITE],AQ$10),COUNTA(_xlfn._xlws.FILTER(All[TIMEBIN],All[TIMEBIN]=$B72,0))),"")</f>
        <v>13</v>
      </c>
      <c r="AR72" s="10" cm="1">
        <f t="array" aca="1" ref="AR72" ca="1">IF(AQ$11="From",SUM(IF(--(_xlfn.UNIQUE(_xlfn._xlws.FILTER(Matches[REG],(Matches[TIMEBIN]=$B72)*(Matches[SITE IN]=AQ$10),0))=0),0,1)),IF(AQ$11="To",SUM(IF(--(_xlfn.UNIQUE(_xlfn._xlws.FILTER(Matches[REG],(Matches[TIME OUT]&gt;=TIMEVALUE(LEFT($B72,5)))*(Matches[TIME OUT]&lt;TIMEVALUE(LEFT($B72,5))+TIME(0,15,0))*(Matches[SITE OUT]=AQ$10),0))=0),0,1)),SUM(IF(--(_xlfn.UNIQUE(_xlfn._xlws.FILTER(Matches[REG],(Matches[TIMEBIN]=$B72),0))=0),0,1))+SUM(IF(--(_xlfn.UNIQUE(_xlfn._xlws.FILTER(Matches[REG],(Matches[TIME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13</v>
      </c>
      <c r="AS72" s="18">
        <f t="shared" ca="1" si="10"/>
        <v>1</v>
      </c>
      <c r="AT72" s="12"/>
      <c r="AU72" s="8" cm="1">
        <f t="array" aca="1" ref="AU72" ca="1">IF(AU$10&lt;&gt;"",IF(AU$10&lt;&gt;"All Locations",COUNTIFS(All[TIMEBIN],$B72,All[SITE],AU$10),COUNTA(_xlfn._xlws.FILTER(All[TIMEBIN],All[TIMEBIN]=$B72,0))),"")</f>
        <v>173</v>
      </c>
      <c r="AV72" s="10" cm="1">
        <f t="array" aca="1" ref="AV72" ca="1">IF(AU$11="From",SUM(IF(--(_xlfn.UNIQUE(_xlfn._xlws.FILTER(Matches[REG],(Matches[TIMEBIN]=$B72)*(Matches[SITE IN]=AU$10),0))=0),0,1)),IF(AU$11="To",SUM(IF(--(_xlfn.UNIQUE(_xlfn._xlws.FILTER(Matches[REG],(Matches[TIME OUT]&gt;=TIMEVALUE(LEFT($B72,5)))*(Matches[TIME OUT]&lt;TIMEVALUE(LEFT($B72,5))+TIME(0,15,0))*(Matches[SITE OUT]=AU$10),0))=0),0,1)),SUM(IF(--(_xlfn.UNIQUE(_xlfn._xlws.FILTER(Matches[REG],(Matches[TIMEBIN]=$B72),0))=0),0,1))+SUM(IF(--(_xlfn.UNIQUE(_xlfn._xlws.FILTER(Matches[REG],(Matches[TIME OUT]&gt;=TIMEVALUE(LEFT($B72,5)))*(Matches[TIME OUT]&lt;TIMEVALUE(LEFT($B72,5))+TIME(0,15,0)),0))=0),0,1))))</f>
        <v>169</v>
      </c>
      <c r="AW72" s="18">
        <f t="shared" ca="1" si="11"/>
        <v>0.97687861271676302</v>
      </c>
    </row>
    <row r="73" spans="2:49">
      <c r="B73" s="7" t="str">
        <v>21:15 - 21:30</v>
      </c>
      <c r="C73" s="8" cm="1">
        <f t="array" aca="1" ref="C73" ca="1">IF(C$10&lt;&gt;"",IF(C$10&lt;&gt;"All Locations",COUNTIFS(All[TIMEBIN],$B73,All[SITE],C$10),COUNTA(_xlfn._xlws.FILTER(All[TIMEBIN],All[TIMEBIN]=$B73,0))),"")</f>
        <v>43</v>
      </c>
      <c r="D73" s="10" cm="1">
        <f t="array" aca="1" ref="D73" ca="1">IF(C$11="From",SUM(IF(--(_xlfn.UNIQUE(_xlfn._xlws.FILTER(Matches[REG],(Matches[TIMEBIN]=$B73)*(Matches[SITE IN]=C$10),0))=0),0,1)),IF(C$11="To",SUM(IF(--(_xlfn.UNIQUE(_xlfn._xlws.FILTER(Matches[REG],(Matches[TIME OUT]&gt;=TIMEVALUE(LEFT($B73,5)))*(Matches[TIME OUT]&lt;TIMEVALUE(LEFT($B73,5))+TIME(0,15,0))*(Matches[SITE OUT]=C$10),0))=0),0,1)),SUM(IF(--(_xlfn.UNIQUE(_xlfn._xlws.FILTER(Matches[REG],(Matches[TIMEBIN]=$B73),0))=0),0,1))+SUM(IF(--(_xlfn.UNIQUE(_xlfn._xlws.FILTER(Matches[REG],(Matches[TIME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41</v>
      </c>
      <c r="E73" s="18">
        <f t="shared" ref="E73" ca="1" si="13">IFERROR(D73/C73,"-")</f>
        <v>0.95348837209302328</v>
      </c>
      <c r="F73" s="12"/>
      <c r="G73" s="8" cm="1">
        <f t="array" aca="1" ref="G73" ca="1">IF(G$10&lt;&gt;"",IF(G$10&lt;&gt;"All Locations",COUNTIFS(All[TIMEBIN],$B73,All[SITE],G$10),COUNTA(_xlfn._xlws.FILTER(All[TIMEBIN],All[TIMEBIN]=$B73,0))),"")</f>
        <v>0</v>
      </c>
      <c r="H73" s="10" cm="1">
        <f t="array" aca="1" ref="H73" ca="1">IF(G$11="From",SUM(IF(--(_xlfn.UNIQUE(_xlfn._xlws.FILTER(Matches[REG],(Matches[TIMEBIN]=$B73)*(Matches[SITE IN]=G$10),0))=0),0,1)),IF(G$11="To",SUM(IF(--(_xlfn.UNIQUE(_xlfn._xlws.FILTER(Matches[REG],(Matches[TIME OUT]&gt;=TIMEVALUE(LEFT($B73,5)))*(Matches[TIME OUT]&lt;TIMEVALUE(LEFT($B73,5))+TIME(0,15,0))*(Matches[SITE OUT]=G$10),0))=0),0,1)),SUM(IF(--(_xlfn.UNIQUE(_xlfn._xlws.FILTER(Matches[REG],(Matches[TIMEBIN]=$B73),0))=0),0,1))+SUM(IF(--(_xlfn.UNIQUE(_xlfn._xlws.FILTER(Matches[REG],(Matches[TIME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0</v>
      </c>
      <c r="I73" s="18" t="str">
        <f t="shared" ca="1" si="1"/>
        <v>-</v>
      </c>
      <c r="J73" s="12"/>
      <c r="K73" s="8" cm="1">
        <f t="array" aca="1" ref="K73" ca="1">IF(K$10&lt;&gt;"",IF(K$10&lt;&gt;"All Locations",COUNTIFS(All[TIMEBIN],$B73,All[SITE],K$10),COUNTA(_xlfn._xlws.FILTER(All[TIMEBIN],All[TIMEBIN]=$B73,0))),"")</f>
        <v>7</v>
      </c>
      <c r="L73" s="10" cm="1">
        <f t="array" aca="1" ref="L73" ca="1">IF(K$11="From",SUM(IF(--(_xlfn.UNIQUE(_xlfn._xlws.FILTER(Matches[REG],(Matches[TIMEBIN]=$B73)*(Matches[SITE IN]=K$10),0))=0),0,1)),IF(K$11="To",SUM(IF(--(_xlfn.UNIQUE(_xlfn._xlws.FILTER(Matches[REG],(Matches[TIME OUT]&gt;=TIMEVALUE(LEFT($B73,5)))*(Matches[TIME OUT]&lt;TIMEVALUE(LEFT($B73,5))+TIME(0,15,0))*(Matches[SITE OUT]=K$10),0))=0),0,1)),SUM(IF(--(_xlfn.UNIQUE(_xlfn._xlws.FILTER(Matches[REG],(Matches[TIMEBIN]=$B73),0))=0),0,1))+SUM(IF(--(_xlfn.UNIQUE(_xlfn._xlws.FILTER(Matches[REG],(Matches[TIME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7</v>
      </c>
      <c r="M73" s="18">
        <f t="shared" ca="1" si="2"/>
        <v>1</v>
      </c>
      <c r="N73" s="12"/>
      <c r="O73" s="8" cm="1">
        <f t="array" aca="1" ref="O73" ca="1">IF(O$10&lt;&gt;"",IF(O$10&lt;&gt;"All Locations",COUNTIFS(All[TIMEBIN],$B73,All[SITE],O$10),COUNTA(_xlfn._xlws.FILTER(All[TIMEBIN],All[TIMEBIN]=$B73,0))),"")</f>
        <v>7</v>
      </c>
      <c r="P73" s="10" cm="1">
        <f t="array" aca="1" ref="P73" ca="1">IF(O$11="From",SUM(IF(--(_xlfn.UNIQUE(_xlfn._xlws.FILTER(Matches[REG],(Matches[TIMEBIN]=$B73)*(Matches[SITE IN]=O$10),0))=0),0,1)),IF(O$11="To",SUM(IF(--(_xlfn.UNIQUE(_xlfn._xlws.FILTER(Matches[REG],(Matches[TIME OUT]&gt;=TIMEVALUE(LEFT($B73,5)))*(Matches[TIME OUT]&lt;TIMEVALUE(LEFT($B73,5))+TIME(0,15,0))*(Matches[SITE OUT]=O$10),0))=0),0,1)),SUM(IF(--(_xlfn.UNIQUE(_xlfn._xlws.FILTER(Matches[REG],(Matches[TIMEBIN]=$B73),0))=0),0,1))+SUM(IF(--(_xlfn.UNIQUE(_xlfn._xlws.FILTER(Matches[REG],(Matches[TIME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7</v>
      </c>
      <c r="Q73" s="18">
        <f t="shared" ca="1" si="3"/>
        <v>1</v>
      </c>
      <c r="R73" s="12"/>
      <c r="S73" s="8" cm="1">
        <f t="array" aca="1" ref="S73" ca="1">IF(S$10&lt;&gt;"",IF(S$10&lt;&gt;"All Locations",COUNTIFS(All[TIMEBIN],$B73,All[SITE],S$10),COUNTA(_xlfn._xlws.FILTER(All[TIMEBIN],All[TIMEBIN]=$B73,0))),"")</f>
        <v>10</v>
      </c>
      <c r="T73" s="10" cm="1">
        <f t="array" aca="1" ref="T73" ca="1">IF(S$11="From",SUM(IF(--(_xlfn.UNIQUE(_xlfn._xlws.FILTER(Matches[REG],(Matches[TIMEBIN]=$B73)*(Matches[SITE IN]=S$10),0))=0),0,1)),IF(S$11="To",SUM(IF(--(_xlfn.UNIQUE(_xlfn._xlws.FILTER(Matches[REG],(Matches[TIME OUT]&gt;=TIMEVALUE(LEFT($B73,5)))*(Matches[TIME OUT]&lt;TIMEVALUE(LEFT($B73,5))+TIME(0,15,0))*(Matches[SITE OUT]=S$10),0))=0),0,1)),SUM(IF(--(_xlfn.UNIQUE(_xlfn._xlws.FILTER(Matches[REG],(Matches[TIMEBIN]=$B73),0))=0),0,1))+SUM(IF(--(_xlfn.UNIQUE(_xlfn._xlws.FILTER(Matches[REG],(Matches[TIME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9</v>
      </c>
      <c r="U73" s="18">
        <f t="shared" ca="1" si="4"/>
        <v>0.9</v>
      </c>
      <c r="V73" s="12"/>
      <c r="W73" s="8" cm="1">
        <f t="array" aca="1" ref="W73" ca="1">IF(W$10&lt;&gt;"",IF(W$10&lt;&gt;"All Locations",COUNTIFS(All[TIMEBIN],$B73,All[SITE],W$10),COUNTA(_xlfn._xlws.FILTER(All[TIMEBIN],All[TIMEBIN]=$B73,0))),"")</f>
        <v>25</v>
      </c>
      <c r="X73" s="10" cm="1">
        <f t="array" aca="1" ref="X73" ca="1">IF(W$11="From",SUM(IF(--(_xlfn.UNIQUE(_xlfn._xlws.FILTER(Matches[REG],(Matches[TIMEBIN]=$B73)*(Matches[SITE IN]=W$10),0))=0),0,1)),IF(W$11="To",SUM(IF(--(_xlfn.UNIQUE(_xlfn._xlws.FILTER(Matches[REG],(Matches[TIME OUT]&gt;=TIMEVALUE(LEFT($B73,5)))*(Matches[TIME OUT]&lt;TIMEVALUE(LEFT($B73,5))+TIME(0,15,0))*(Matches[SITE OUT]=W$10),0))=0),0,1)),SUM(IF(--(_xlfn.UNIQUE(_xlfn._xlws.FILTER(Matches[REG],(Matches[TIMEBIN]=$B73),0))=0),0,1))+SUM(IF(--(_xlfn.UNIQUE(_xlfn._xlws.FILTER(Matches[REG],(Matches[TIME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25</v>
      </c>
      <c r="Y73" s="18">
        <f t="shared" ca="1" si="5"/>
        <v>1</v>
      </c>
      <c r="Z73" s="12"/>
      <c r="AA73" s="8" cm="1">
        <f t="array" aca="1" ref="AA73" ca="1">IF(AA$10&lt;&gt;"",IF(AA$10&lt;&gt;"All Locations",COUNTIFS(All[TIMEBIN],$B73,All[SITE],AA$10),COUNTA(_xlfn._xlws.FILTER(All[TIMEBIN],All[TIMEBIN]=$B73,0))),"")</f>
        <v>24</v>
      </c>
      <c r="AB73" s="10" cm="1">
        <f t="array" aca="1" ref="AB73" ca="1">IF(AA$11="From",SUM(IF(--(_xlfn.UNIQUE(_xlfn._xlws.FILTER(Matches[REG],(Matches[TIMEBIN]=$B73)*(Matches[SITE IN]=AA$10),0))=0),0,1)),IF(AA$11="To",SUM(IF(--(_xlfn.UNIQUE(_xlfn._xlws.FILTER(Matches[REG],(Matches[TIME OUT]&gt;=TIMEVALUE(LEFT($B73,5)))*(Matches[TIME OUT]&lt;TIMEVALUE(LEFT($B73,5))+TIME(0,15,0))*(Matches[SITE OUT]=AA$10),0))=0),0,1)),SUM(IF(--(_xlfn.UNIQUE(_xlfn._xlws.FILTER(Matches[REG],(Matches[TIMEBIN]=$B73),0))=0),0,1))+SUM(IF(--(_xlfn.UNIQUE(_xlfn._xlws.FILTER(Matches[REG],(Matches[TIME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24</v>
      </c>
      <c r="AC73" s="18">
        <f t="shared" ca="1" si="6"/>
        <v>1</v>
      </c>
      <c r="AD73" s="12"/>
      <c r="AE73" s="8" cm="1">
        <f t="array" aca="1" ref="AE73" ca="1">IF(AE$10&lt;&gt;"",IF(AE$10&lt;&gt;"All Locations",COUNTIFS(All[TIMEBIN],$B73,All[SITE],AE$10),COUNTA(_xlfn._xlws.FILTER(All[TIMEBIN],All[TIMEBIN]=$B73,0))),"")</f>
        <v>0</v>
      </c>
      <c r="AF73" s="10" cm="1">
        <f t="array" aca="1" ref="AF73" ca="1">IF(AE$11="From",SUM(IF(--(_xlfn.UNIQUE(_xlfn._xlws.FILTER(Matches[REG],(Matches[TIMEBIN]=$B73)*(Matches[SITE IN]=AE$10),0))=0),0,1)),IF(AE$11="To",SUM(IF(--(_xlfn.UNIQUE(_xlfn._xlws.FILTER(Matches[REG],(Matches[TIME OUT]&gt;=TIMEVALUE(LEFT($B73,5)))*(Matches[TIME OUT]&lt;TIMEVALUE(LEFT($B73,5))+TIME(0,15,0))*(Matches[SITE OUT]=AE$10),0))=0),0,1)),SUM(IF(--(_xlfn.UNIQUE(_xlfn._xlws.FILTER(Matches[REG],(Matches[TIMEBIN]=$B73),0))=0),0,1))+SUM(IF(--(_xlfn.UNIQUE(_xlfn._xlws.FILTER(Matches[REG],(Matches[TIME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0</v>
      </c>
      <c r="AG73" s="18" t="str">
        <f t="shared" ca="1" si="7"/>
        <v>-</v>
      </c>
      <c r="AH73" s="12"/>
      <c r="AI73" s="8" cm="1">
        <f t="array" aca="1" ref="AI73" ca="1">IF(AI$10&lt;&gt;"",IF(AI$10&lt;&gt;"All Locations",COUNTIFS(All[TIMEBIN],$B73,All[SITE],AI$10),COUNTA(_xlfn._xlws.FILTER(All[TIMEBIN],All[TIMEBIN]=$B73,0))),"")</f>
        <v>14</v>
      </c>
      <c r="AJ73" s="10" cm="1">
        <f t="array" aca="1" ref="AJ73" ca="1">IF(AI$11="From",SUM(IF(--(_xlfn.UNIQUE(_xlfn._xlws.FILTER(Matches[REG],(Matches[TIMEBIN]=$B73)*(Matches[SITE IN]=AI$10),0))=0),0,1)),IF(AI$11="To",SUM(IF(--(_xlfn.UNIQUE(_xlfn._xlws.FILTER(Matches[REG],(Matches[TIME OUT]&gt;=TIMEVALUE(LEFT($B73,5)))*(Matches[TIME OUT]&lt;TIMEVALUE(LEFT($B73,5))+TIME(0,15,0))*(Matches[SITE OUT]=AI$10),0))=0),0,1)),SUM(IF(--(_xlfn.UNIQUE(_xlfn._xlws.FILTER(Matches[REG],(Matches[TIMEBIN]=$B73),0))=0),0,1))+SUM(IF(--(_xlfn.UNIQUE(_xlfn._xlws.FILTER(Matches[REG],(Matches[TIME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14</v>
      </c>
      <c r="AK73" s="18">
        <f t="shared" ca="1" si="8"/>
        <v>1</v>
      </c>
      <c r="AL73" s="12"/>
      <c r="AM73" s="8" cm="1">
        <f t="array" aca="1" ref="AM73" ca="1">IF(AM$10&lt;&gt;"",IF(AM$10&lt;&gt;"All Locations",COUNTIFS(All[TIMEBIN],$B73,All[SITE],AM$10),COUNTA(_xlfn._xlws.FILTER(All[TIMEBIN],All[TIMEBIN]=$B73,0))),"")</f>
        <v>10</v>
      </c>
      <c r="AN73" s="10" cm="1">
        <f t="array" aca="1" ref="AN73" ca="1">IF(AM$11="From",SUM(IF(--(_xlfn.UNIQUE(_xlfn._xlws.FILTER(Matches[REG],(Matches[TIMEBIN]=$B73)*(Matches[SITE IN]=AM$10),0))=0),0,1)),IF(AM$11="To",SUM(IF(--(_xlfn.UNIQUE(_xlfn._xlws.FILTER(Matches[REG],(Matches[TIME OUT]&gt;=TIMEVALUE(LEFT($B73,5)))*(Matches[TIME OUT]&lt;TIMEVALUE(LEFT($B73,5))+TIME(0,15,0))*(Matches[SITE OUT]=AM$10),0))=0),0,1)),SUM(IF(--(_xlfn.UNIQUE(_xlfn._xlws.FILTER(Matches[REG],(Matches[TIMEBIN]=$B73),0))=0),0,1))+SUM(IF(--(_xlfn.UNIQUE(_xlfn._xlws.FILTER(Matches[REG],(Matches[TIME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10</v>
      </c>
      <c r="AO73" s="18">
        <f t="shared" ca="1" si="9"/>
        <v>1</v>
      </c>
      <c r="AP73" s="12"/>
      <c r="AQ73" s="8" cm="1">
        <f t="array" aca="1" ref="AQ73" ca="1">IF(AQ$10&lt;&gt;"",IF(AQ$10&lt;&gt;"All Locations",COUNTIFS(All[TIMEBIN],$B73,All[SITE],AQ$10),COUNTA(_xlfn._xlws.FILTER(All[TIMEBIN],All[TIMEBIN]=$B73,0))),"")</f>
        <v>5</v>
      </c>
      <c r="AR73" s="10" cm="1">
        <f t="array" aca="1" ref="AR73" ca="1">IF(AQ$11="From",SUM(IF(--(_xlfn.UNIQUE(_xlfn._xlws.FILTER(Matches[REG],(Matches[TIMEBIN]=$B73)*(Matches[SITE IN]=AQ$10),0))=0),0,1)),IF(AQ$11="To",SUM(IF(--(_xlfn.UNIQUE(_xlfn._xlws.FILTER(Matches[REG],(Matches[TIME OUT]&gt;=TIMEVALUE(LEFT($B73,5)))*(Matches[TIME OUT]&lt;TIMEVALUE(LEFT($B73,5))+TIME(0,15,0))*(Matches[SITE OUT]=AQ$10),0))=0),0,1)),SUM(IF(--(_xlfn.UNIQUE(_xlfn._xlws.FILTER(Matches[REG],(Matches[TIMEBIN]=$B73),0))=0),0,1))+SUM(IF(--(_xlfn.UNIQUE(_xlfn._xlws.FILTER(Matches[REG],(Matches[TIME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5</v>
      </c>
      <c r="AS73" s="18">
        <f t="shared" ca="1" si="10"/>
        <v>1</v>
      </c>
      <c r="AT73" s="12"/>
      <c r="AU73" s="8" cm="1">
        <f t="array" aca="1" ref="AU73" ca="1">IF(AU$10&lt;&gt;"",IF(AU$10&lt;&gt;"All Locations",COUNTIFS(All[TIMEBIN],$B73,All[SITE],AU$10),COUNTA(_xlfn._xlws.FILTER(All[TIMEBIN],All[TIMEBIN]=$B73,0))),"")</f>
        <v>145</v>
      </c>
      <c r="AV73" s="10" cm="1">
        <f t="array" aca="1" ref="AV73" ca="1">IF(AU$11="From",SUM(IF(--(_xlfn.UNIQUE(_xlfn._xlws.FILTER(Matches[REG],(Matches[TIMEBIN]=$B73)*(Matches[SITE IN]=AU$10),0))=0),0,1)),IF(AU$11="To",SUM(IF(--(_xlfn.UNIQUE(_xlfn._xlws.FILTER(Matches[REG],(Matches[TIME OUT]&gt;=TIMEVALUE(LEFT($B73,5)))*(Matches[TIME OUT]&lt;TIMEVALUE(LEFT($B73,5))+TIME(0,15,0))*(Matches[SITE OUT]=AU$10),0))=0),0,1)),SUM(IF(--(_xlfn.UNIQUE(_xlfn._xlws.FILTER(Matches[REG],(Matches[TIMEBIN]=$B73),0))=0),0,1))+SUM(IF(--(_xlfn.UNIQUE(_xlfn._xlws.FILTER(Matches[REG],(Matches[TIME OUT]&gt;=TIMEVALUE(LEFT($B73,5)))*(Matches[TIME OUT]&lt;TIMEVALUE(LEFT($B73,5))+TIME(0,15,0)),0))=0),0,1))))</f>
        <v>142</v>
      </c>
      <c r="AW73" s="18">
        <f t="shared" ca="1" si="11"/>
        <v>0.97931034482758617</v>
      </c>
    </row>
    <row r="74" spans="2:49">
      <c r="B74" s="7" t="str">
        <v>21:30 - 21:45</v>
      </c>
      <c r="C74" s="8" cm="1">
        <f t="array" aca="1" ref="C74" ca="1">IF(C$10&lt;&gt;"",IF(C$10&lt;&gt;"All Locations",COUNTIFS(All[TIMEBIN],$B74,All[SITE],C$10),COUNTA(_xlfn._xlws.FILTER(All[TIMEBIN],All[TIMEBIN]=$B74,0))),"")</f>
        <v>41</v>
      </c>
      <c r="D74" s="10" cm="1">
        <f t="array" aca="1" ref="D74" ca="1">IF(C$11="From",SUM(IF(--(_xlfn.UNIQUE(_xlfn._xlws.FILTER(Matches[REG],(Matches[TIMEBIN]=$B74)*(Matches[SITE IN]=C$10),0))=0),0,1)),IF(C$11="To",SUM(IF(--(_xlfn.UNIQUE(_xlfn._xlws.FILTER(Matches[REG],(Matches[TIME OUT]&gt;=TIMEVALUE(LEFT($B74,5)))*(Matches[TIME OUT]&lt;TIMEVALUE(LEFT($B74,5))+TIME(0,15,0))*(Matches[SITE OUT]=C$10),0))=0),0,1)),SUM(IF(--(_xlfn.UNIQUE(_xlfn._xlws.FILTER(Matches[REG],(Matches[TIMEBIN]=$B74),0))=0),0,1))+SUM(IF(--(_xlfn.UNIQUE(_xlfn._xlws.FILTER(Matches[REG],(Matches[TIME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37</v>
      </c>
      <c r="E74" s="18">
        <f t="shared" ca="1" si="0"/>
        <v>0.90243902439024393</v>
      </c>
      <c r="F74" s="12"/>
      <c r="G74" s="8" cm="1">
        <f t="array" aca="1" ref="G74" ca="1">IF(G$10&lt;&gt;"",IF(G$10&lt;&gt;"All Locations",COUNTIFS(All[TIMEBIN],$B74,All[SITE],G$10),COUNTA(_xlfn._xlws.FILTER(All[TIMEBIN],All[TIMEBIN]=$B74,0))),"")</f>
        <v>0</v>
      </c>
      <c r="H74" s="10" cm="1">
        <f t="array" aca="1" ref="H74" ca="1">IF(G$11="From",SUM(IF(--(_xlfn.UNIQUE(_xlfn._xlws.FILTER(Matches[REG],(Matches[TIMEBIN]=$B74)*(Matches[SITE IN]=G$10),0))=0),0,1)),IF(G$11="To",SUM(IF(--(_xlfn.UNIQUE(_xlfn._xlws.FILTER(Matches[REG],(Matches[TIME OUT]&gt;=TIMEVALUE(LEFT($B74,5)))*(Matches[TIME OUT]&lt;TIMEVALUE(LEFT($B74,5))+TIME(0,15,0))*(Matches[SITE OUT]=G$10),0))=0),0,1)),SUM(IF(--(_xlfn.UNIQUE(_xlfn._xlws.FILTER(Matches[REG],(Matches[TIMEBIN]=$B74),0))=0),0,1))+SUM(IF(--(_xlfn.UNIQUE(_xlfn._xlws.FILTER(Matches[REG],(Matches[TIME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0</v>
      </c>
      <c r="I74" s="18" t="str">
        <f t="shared" ca="1" si="1"/>
        <v>-</v>
      </c>
      <c r="J74" s="12"/>
      <c r="K74" s="8" cm="1">
        <f t="array" aca="1" ref="K74" ca="1">IF(K$10&lt;&gt;"",IF(K$10&lt;&gt;"All Locations",COUNTIFS(All[TIMEBIN],$B74,All[SITE],K$10),COUNTA(_xlfn._xlws.FILTER(All[TIMEBIN],All[TIMEBIN]=$B74,0))),"")</f>
        <v>12</v>
      </c>
      <c r="L74" s="10" cm="1">
        <f t="array" aca="1" ref="L74" ca="1">IF(K$11="From",SUM(IF(--(_xlfn.UNIQUE(_xlfn._xlws.FILTER(Matches[REG],(Matches[TIMEBIN]=$B74)*(Matches[SITE IN]=K$10),0))=0),0,1)),IF(K$11="To",SUM(IF(--(_xlfn.UNIQUE(_xlfn._xlws.FILTER(Matches[REG],(Matches[TIME OUT]&gt;=TIMEVALUE(LEFT($B74,5)))*(Matches[TIME OUT]&lt;TIMEVALUE(LEFT($B74,5))+TIME(0,15,0))*(Matches[SITE OUT]=K$10),0))=0),0,1)),SUM(IF(--(_xlfn.UNIQUE(_xlfn._xlws.FILTER(Matches[REG],(Matches[TIMEBIN]=$B74),0))=0),0,1))+SUM(IF(--(_xlfn.UNIQUE(_xlfn._xlws.FILTER(Matches[REG],(Matches[TIME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11</v>
      </c>
      <c r="M74" s="18">
        <f t="shared" ca="1" si="2"/>
        <v>0.91666666666666663</v>
      </c>
      <c r="N74" s="12"/>
      <c r="O74" s="8" cm="1">
        <f t="array" aca="1" ref="O74" ca="1">IF(O$10&lt;&gt;"",IF(O$10&lt;&gt;"All Locations",COUNTIFS(All[TIMEBIN],$B74,All[SITE],O$10),COUNTA(_xlfn._xlws.FILTER(All[TIMEBIN],All[TIMEBIN]=$B74,0))),"")</f>
        <v>15</v>
      </c>
      <c r="P74" s="10" cm="1">
        <f t="array" aca="1" ref="P74" ca="1">IF(O$11="From",SUM(IF(--(_xlfn.UNIQUE(_xlfn._xlws.FILTER(Matches[REG],(Matches[TIMEBIN]=$B74)*(Matches[SITE IN]=O$10),0))=0),0,1)),IF(O$11="To",SUM(IF(--(_xlfn.UNIQUE(_xlfn._xlws.FILTER(Matches[REG],(Matches[TIME OUT]&gt;=TIMEVALUE(LEFT($B74,5)))*(Matches[TIME OUT]&lt;TIMEVALUE(LEFT($B74,5))+TIME(0,15,0))*(Matches[SITE OUT]=O$10),0))=0),0,1)),SUM(IF(--(_xlfn.UNIQUE(_xlfn._xlws.FILTER(Matches[REG],(Matches[TIMEBIN]=$B74),0))=0),0,1))+SUM(IF(--(_xlfn.UNIQUE(_xlfn._xlws.FILTER(Matches[REG],(Matches[TIME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15</v>
      </c>
      <c r="Q74" s="18">
        <f t="shared" ca="1" si="3"/>
        <v>1</v>
      </c>
      <c r="R74" s="12"/>
      <c r="S74" s="8" cm="1">
        <f t="array" aca="1" ref="S74" ca="1">IF(S$10&lt;&gt;"",IF(S$10&lt;&gt;"All Locations",COUNTIFS(All[TIMEBIN],$B74,All[SITE],S$10),COUNTA(_xlfn._xlws.FILTER(All[TIMEBIN],All[TIMEBIN]=$B74,0))),"")</f>
        <v>15</v>
      </c>
      <c r="T74" s="10" cm="1">
        <f t="array" aca="1" ref="T74" ca="1">IF(S$11="From",SUM(IF(--(_xlfn.UNIQUE(_xlfn._xlws.FILTER(Matches[REG],(Matches[TIMEBIN]=$B74)*(Matches[SITE IN]=S$10),0))=0),0,1)),IF(S$11="To",SUM(IF(--(_xlfn.UNIQUE(_xlfn._xlws.FILTER(Matches[REG],(Matches[TIME OUT]&gt;=TIMEVALUE(LEFT($B74,5)))*(Matches[TIME OUT]&lt;TIMEVALUE(LEFT($B74,5))+TIME(0,15,0))*(Matches[SITE OUT]=S$10),0))=0),0,1)),SUM(IF(--(_xlfn.UNIQUE(_xlfn._xlws.FILTER(Matches[REG],(Matches[TIMEBIN]=$B74),0))=0),0,1))+SUM(IF(--(_xlfn.UNIQUE(_xlfn._xlws.FILTER(Matches[REG],(Matches[TIME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10</v>
      </c>
      <c r="U74" s="18">
        <f t="shared" ca="1" si="4"/>
        <v>0.66666666666666663</v>
      </c>
      <c r="V74" s="12"/>
      <c r="W74" s="8" cm="1">
        <f t="array" aca="1" ref="W74" ca="1">IF(W$10&lt;&gt;"",IF(W$10&lt;&gt;"All Locations",COUNTIFS(All[TIMEBIN],$B74,All[SITE],W$10),COUNTA(_xlfn._xlws.FILTER(All[TIMEBIN],All[TIMEBIN]=$B74,0))),"")</f>
        <v>23</v>
      </c>
      <c r="X74" s="10" cm="1">
        <f t="array" aca="1" ref="X74" ca="1">IF(W$11="From",SUM(IF(--(_xlfn.UNIQUE(_xlfn._xlws.FILTER(Matches[REG],(Matches[TIMEBIN]=$B74)*(Matches[SITE IN]=W$10),0))=0),0,1)),IF(W$11="To",SUM(IF(--(_xlfn.UNIQUE(_xlfn._xlws.FILTER(Matches[REG],(Matches[TIME OUT]&gt;=TIMEVALUE(LEFT($B74,5)))*(Matches[TIME OUT]&lt;TIMEVALUE(LEFT($B74,5))+TIME(0,15,0))*(Matches[SITE OUT]=W$10),0))=0),0,1)),SUM(IF(--(_xlfn.UNIQUE(_xlfn._xlws.FILTER(Matches[REG],(Matches[TIMEBIN]=$B74),0))=0),0,1))+SUM(IF(--(_xlfn.UNIQUE(_xlfn._xlws.FILTER(Matches[REG],(Matches[TIME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23</v>
      </c>
      <c r="Y74" s="18">
        <f t="shared" ca="1" si="5"/>
        <v>1</v>
      </c>
      <c r="Z74" s="12"/>
      <c r="AA74" s="8" cm="1">
        <f t="array" aca="1" ref="AA74" ca="1">IF(AA$10&lt;&gt;"",IF(AA$10&lt;&gt;"All Locations",COUNTIFS(All[TIMEBIN],$B74,All[SITE],AA$10),COUNTA(_xlfn._xlws.FILTER(All[TIMEBIN],All[TIMEBIN]=$B74,0))),"")</f>
        <v>28</v>
      </c>
      <c r="AB74" s="10" cm="1">
        <f t="array" aca="1" ref="AB74" ca="1">IF(AA$11="From",SUM(IF(--(_xlfn.UNIQUE(_xlfn._xlws.FILTER(Matches[REG],(Matches[TIMEBIN]=$B74)*(Matches[SITE IN]=AA$10),0))=0),0,1)),IF(AA$11="To",SUM(IF(--(_xlfn.UNIQUE(_xlfn._xlws.FILTER(Matches[REG],(Matches[TIME OUT]&gt;=TIMEVALUE(LEFT($B74,5)))*(Matches[TIME OUT]&lt;TIMEVALUE(LEFT($B74,5))+TIME(0,15,0))*(Matches[SITE OUT]=AA$10),0))=0),0,1)),SUM(IF(--(_xlfn.UNIQUE(_xlfn._xlws.FILTER(Matches[REG],(Matches[TIMEBIN]=$B74),0))=0),0,1))+SUM(IF(--(_xlfn.UNIQUE(_xlfn._xlws.FILTER(Matches[REG],(Matches[TIME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28</v>
      </c>
      <c r="AC74" s="18">
        <f t="shared" ca="1" si="6"/>
        <v>1</v>
      </c>
      <c r="AD74" s="12"/>
      <c r="AE74" s="8" cm="1">
        <f t="array" aca="1" ref="AE74" ca="1">IF(AE$10&lt;&gt;"",IF(AE$10&lt;&gt;"All Locations",COUNTIFS(All[TIMEBIN],$B74,All[SITE],AE$10),COUNTA(_xlfn._xlws.FILTER(All[TIMEBIN],All[TIMEBIN]=$B74,0))),"")</f>
        <v>0</v>
      </c>
      <c r="AF74" s="10" cm="1">
        <f t="array" aca="1" ref="AF74" ca="1">IF(AE$11="From",SUM(IF(--(_xlfn.UNIQUE(_xlfn._xlws.FILTER(Matches[REG],(Matches[TIMEBIN]=$B74)*(Matches[SITE IN]=AE$10),0))=0),0,1)),IF(AE$11="To",SUM(IF(--(_xlfn.UNIQUE(_xlfn._xlws.FILTER(Matches[REG],(Matches[TIME OUT]&gt;=TIMEVALUE(LEFT($B74,5)))*(Matches[TIME OUT]&lt;TIMEVALUE(LEFT($B74,5))+TIME(0,15,0))*(Matches[SITE OUT]=AE$10),0))=0),0,1)),SUM(IF(--(_xlfn.UNIQUE(_xlfn._xlws.FILTER(Matches[REG],(Matches[TIMEBIN]=$B74),0))=0),0,1))+SUM(IF(--(_xlfn.UNIQUE(_xlfn._xlws.FILTER(Matches[REG],(Matches[TIME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0</v>
      </c>
      <c r="AG74" s="18" t="str">
        <f t="shared" ca="1" si="7"/>
        <v>-</v>
      </c>
      <c r="AH74" s="12"/>
      <c r="AI74" s="8" cm="1">
        <f t="array" aca="1" ref="AI74" ca="1">IF(AI$10&lt;&gt;"",IF(AI$10&lt;&gt;"All Locations",COUNTIFS(All[TIMEBIN],$B74,All[SITE],AI$10),COUNTA(_xlfn._xlws.FILTER(All[TIMEBIN],All[TIMEBIN]=$B74,0))),"")</f>
        <v>29</v>
      </c>
      <c r="AJ74" s="10" cm="1">
        <f t="array" aca="1" ref="AJ74" ca="1">IF(AI$11="From",SUM(IF(--(_xlfn.UNIQUE(_xlfn._xlws.FILTER(Matches[REG],(Matches[TIMEBIN]=$B74)*(Matches[SITE IN]=AI$10),0))=0),0,1)),IF(AI$11="To",SUM(IF(--(_xlfn.UNIQUE(_xlfn._xlws.FILTER(Matches[REG],(Matches[TIME OUT]&gt;=TIMEVALUE(LEFT($B74,5)))*(Matches[TIME OUT]&lt;TIMEVALUE(LEFT($B74,5))+TIME(0,15,0))*(Matches[SITE OUT]=AI$10),0))=0),0,1)),SUM(IF(--(_xlfn.UNIQUE(_xlfn._xlws.FILTER(Matches[REG],(Matches[TIMEBIN]=$B74),0))=0),0,1))+SUM(IF(--(_xlfn.UNIQUE(_xlfn._xlws.FILTER(Matches[REG],(Matches[TIME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29</v>
      </c>
      <c r="AK74" s="18">
        <f t="shared" ca="1" si="8"/>
        <v>1</v>
      </c>
      <c r="AL74" s="12"/>
      <c r="AM74" s="8" cm="1">
        <f t="array" aca="1" ref="AM74" ca="1">IF(AM$10&lt;&gt;"",IF(AM$10&lt;&gt;"All Locations",COUNTIFS(All[TIMEBIN],$B74,All[SITE],AM$10),COUNTA(_xlfn._xlws.FILTER(All[TIMEBIN],All[TIMEBIN]=$B74,0))),"")</f>
        <v>7</v>
      </c>
      <c r="AN74" s="10" cm="1">
        <f t="array" aca="1" ref="AN74" ca="1">IF(AM$11="From",SUM(IF(--(_xlfn.UNIQUE(_xlfn._xlws.FILTER(Matches[REG],(Matches[TIMEBIN]=$B74)*(Matches[SITE IN]=AM$10),0))=0),0,1)),IF(AM$11="To",SUM(IF(--(_xlfn.UNIQUE(_xlfn._xlws.FILTER(Matches[REG],(Matches[TIME OUT]&gt;=TIMEVALUE(LEFT($B74,5)))*(Matches[TIME OUT]&lt;TIMEVALUE(LEFT($B74,5))+TIME(0,15,0))*(Matches[SITE OUT]=AM$10),0))=0),0,1)),SUM(IF(--(_xlfn.UNIQUE(_xlfn._xlws.FILTER(Matches[REG],(Matches[TIMEBIN]=$B74),0))=0),0,1))+SUM(IF(--(_xlfn.UNIQUE(_xlfn._xlws.FILTER(Matches[REG],(Matches[TIME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7</v>
      </c>
      <c r="AO74" s="18">
        <f t="shared" ca="1" si="9"/>
        <v>1</v>
      </c>
      <c r="AP74" s="12"/>
      <c r="AQ74" s="8" cm="1">
        <f t="array" aca="1" ref="AQ74" ca="1">IF(AQ$10&lt;&gt;"",IF(AQ$10&lt;&gt;"All Locations",COUNTIFS(All[TIMEBIN],$B74,All[SITE],AQ$10),COUNTA(_xlfn._xlws.FILTER(All[TIMEBIN],All[TIMEBIN]=$B74,0))),"")</f>
        <v>11</v>
      </c>
      <c r="AR74" s="10" cm="1">
        <f t="array" aca="1" ref="AR74" ca="1">IF(AQ$11="From",SUM(IF(--(_xlfn.UNIQUE(_xlfn._xlws.FILTER(Matches[REG],(Matches[TIMEBIN]=$B74)*(Matches[SITE IN]=AQ$10),0))=0),0,1)),IF(AQ$11="To",SUM(IF(--(_xlfn.UNIQUE(_xlfn._xlws.FILTER(Matches[REG],(Matches[TIME OUT]&gt;=TIMEVALUE(LEFT($B74,5)))*(Matches[TIME OUT]&lt;TIMEVALUE(LEFT($B74,5))+TIME(0,15,0))*(Matches[SITE OUT]=AQ$10),0))=0),0,1)),SUM(IF(--(_xlfn.UNIQUE(_xlfn._xlws.FILTER(Matches[REG],(Matches[TIMEBIN]=$B74),0))=0),0,1))+SUM(IF(--(_xlfn.UNIQUE(_xlfn._xlws.FILTER(Matches[REG],(Matches[TIME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11</v>
      </c>
      <c r="AS74" s="18">
        <f t="shared" ca="1" si="10"/>
        <v>1</v>
      </c>
      <c r="AT74" s="12"/>
      <c r="AU74" s="8" cm="1">
        <f t="array" aca="1" ref="AU74" ca="1">IF(AU$10&lt;&gt;"",IF(AU$10&lt;&gt;"All Locations",COUNTIFS(All[TIMEBIN],$B74,All[SITE],AU$10),COUNTA(_xlfn._xlws.FILTER(All[TIMEBIN],All[TIMEBIN]=$B74,0))),"")</f>
        <v>181</v>
      </c>
      <c r="AV74" s="10" cm="1">
        <f t="array" aca="1" ref="AV74" ca="1">IF(AU$11="From",SUM(IF(--(_xlfn.UNIQUE(_xlfn._xlws.FILTER(Matches[REG],(Matches[TIMEBIN]=$B74)*(Matches[SITE IN]=AU$10),0))=0),0,1)),IF(AU$11="To",SUM(IF(--(_xlfn.UNIQUE(_xlfn._xlws.FILTER(Matches[REG],(Matches[TIME OUT]&gt;=TIMEVALUE(LEFT($B74,5)))*(Matches[TIME OUT]&lt;TIMEVALUE(LEFT($B74,5))+TIME(0,15,0))*(Matches[SITE OUT]=AU$10),0))=0),0,1)),SUM(IF(--(_xlfn.UNIQUE(_xlfn._xlws.FILTER(Matches[REG],(Matches[TIMEBIN]=$B74),0))=0),0,1))+SUM(IF(--(_xlfn.UNIQUE(_xlfn._xlws.FILTER(Matches[REG],(Matches[TIME OUT]&gt;=TIMEVALUE(LEFT($B74,5)))*(Matches[TIME OUT]&lt;TIMEVALUE(LEFT($B74,5))+TIME(0,15,0)),0))=0),0,1))))</f>
        <v>171</v>
      </c>
      <c r="AW74" s="18">
        <f t="shared" ca="1" si="11"/>
        <v>0.94475138121546964</v>
      </c>
    </row>
    <row r="75" spans="2:49">
      <c r="B75" s="7" t="str">
        <v>21:45 - 22:00</v>
      </c>
      <c r="C75" s="8" cm="1">
        <f t="array" aca="1" ref="C75" ca="1">IF(C$10&lt;&gt;"",IF(C$10&lt;&gt;"All Locations",COUNTIFS(All[TIMEBIN],$B75,All[SITE],C$10),COUNTA(_xlfn._xlws.FILTER(All[TIMEBIN],All[TIMEBIN]=$B75,0))),"")</f>
        <v>47</v>
      </c>
      <c r="D75" s="10" cm="1">
        <f t="array" aca="1" ref="D75" ca="1">IF(C$11="From",SUM(IF(--(_xlfn.UNIQUE(_xlfn._xlws.FILTER(Matches[REG],(Matches[TIMEBIN]=$B75)*(Matches[SITE IN]=C$10),0))=0),0,1)),IF(C$11="To",SUM(IF(--(_xlfn.UNIQUE(_xlfn._xlws.FILTER(Matches[REG],(Matches[TIME OUT]&gt;=TIMEVALUE(LEFT($B75,5)))*(Matches[TIME OUT]&lt;TIMEVALUE(LEFT($B75,5))+TIME(0,15,0))*(Matches[SITE OUT]=C$10),0))=0),0,1)),SUM(IF(--(_xlfn.UNIQUE(_xlfn._xlws.FILTER(Matches[REG],(Matches[TIMEBIN]=$B75),0))=0),0,1))+SUM(IF(--(_xlfn.UNIQUE(_xlfn._xlws.FILTER(Matches[REG],(Matches[TIME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41</v>
      </c>
      <c r="E75" s="18">
        <f t="shared" ca="1" si="0"/>
        <v>0.87234042553191493</v>
      </c>
      <c r="F75" s="12"/>
      <c r="G75" s="8" cm="1">
        <f t="array" aca="1" ref="G75" ca="1">IF(G$10&lt;&gt;"",IF(G$10&lt;&gt;"All Locations",COUNTIFS(All[TIMEBIN],$B75,All[SITE],G$10),COUNTA(_xlfn._xlws.FILTER(All[TIMEBIN],All[TIMEBIN]=$B75,0))),"")</f>
        <v>0</v>
      </c>
      <c r="H75" s="10" cm="1">
        <f t="array" aca="1" ref="H75" ca="1">IF(G$11="From",SUM(IF(--(_xlfn.UNIQUE(_xlfn._xlws.FILTER(Matches[REG],(Matches[TIMEBIN]=$B75)*(Matches[SITE IN]=G$10),0))=0),0,1)),IF(G$11="To",SUM(IF(--(_xlfn.UNIQUE(_xlfn._xlws.FILTER(Matches[REG],(Matches[TIME OUT]&gt;=TIMEVALUE(LEFT($B75,5)))*(Matches[TIME OUT]&lt;TIMEVALUE(LEFT($B75,5))+TIME(0,15,0))*(Matches[SITE OUT]=G$10),0))=0),0,1)),SUM(IF(--(_xlfn.UNIQUE(_xlfn._xlws.FILTER(Matches[REG],(Matches[TIMEBIN]=$B75),0))=0),0,1))+SUM(IF(--(_xlfn.UNIQUE(_xlfn._xlws.FILTER(Matches[REG],(Matches[TIME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0</v>
      </c>
      <c r="I75" s="18" t="str">
        <f t="shared" ca="1" si="1"/>
        <v>-</v>
      </c>
      <c r="J75" s="12"/>
      <c r="K75" s="8" cm="1">
        <f t="array" aca="1" ref="K75" ca="1">IF(K$10&lt;&gt;"",IF(K$10&lt;&gt;"All Locations",COUNTIFS(All[TIMEBIN],$B75,All[SITE],K$10),COUNTA(_xlfn._xlws.FILTER(All[TIMEBIN],All[TIMEBIN]=$B75,0))),"")</f>
        <v>8</v>
      </c>
      <c r="L75" s="10" cm="1">
        <f t="array" aca="1" ref="L75" ca="1">IF(K$11="From",SUM(IF(--(_xlfn.UNIQUE(_xlfn._xlws.FILTER(Matches[REG],(Matches[TIMEBIN]=$B75)*(Matches[SITE IN]=K$10),0))=0),0,1)),IF(K$11="To",SUM(IF(--(_xlfn.UNIQUE(_xlfn._xlws.FILTER(Matches[REG],(Matches[TIME OUT]&gt;=TIMEVALUE(LEFT($B75,5)))*(Matches[TIME OUT]&lt;TIMEVALUE(LEFT($B75,5))+TIME(0,15,0))*(Matches[SITE OUT]=K$10),0))=0),0,1)),SUM(IF(--(_xlfn.UNIQUE(_xlfn._xlws.FILTER(Matches[REG],(Matches[TIMEBIN]=$B75),0))=0),0,1))+SUM(IF(--(_xlfn.UNIQUE(_xlfn._xlws.FILTER(Matches[REG],(Matches[TIME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8</v>
      </c>
      <c r="M75" s="18">
        <f t="shared" ca="1" si="2"/>
        <v>1</v>
      </c>
      <c r="N75" s="12"/>
      <c r="O75" s="8" cm="1">
        <f t="array" aca="1" ref="O75" ca="1">IF(O$10&lt;&gt;"",IF(O$10&lt;&gt;"All Locations",COUNTIFS(All[TIMEBIN],$B75,All[SITE],O$10),COUNTA(_xlfn._xlws.FILTER(All[TIMEBIN],All[TIMEBIN]=$B75,0))),"")</f>
        <v>8</v>
      </c>
      <c r="P75" s="10" cm="1">
        <f t="array" aca="1" ref="P75" ca="1">IF(O$11="From",SUM(IF(--(_xlfn.UNIQUE(_xlfn._xlws.FILTER(Matches[REG],(Matches[TIMEBIN]=$B75)*(Matches[SITE IN]=O$10),0))=0),0,1)),IF(O$11="To",SUM(IF(--(_xlfn.UNIQUE(_xlfn._xlws.FILTER(Matches[REG],(Matches[TIME OUT]&gt;=TIMEVALUE(LEFT($B75,5)))*(Matches[TIME OUT]&lt;TIMEVALUE(LEFT($B75,5))+TIME(0,15,0))*(Matches[SITE OUT]=O$10),0))=0),0,1)),SUM(IF(--(_xlfn.UNIQUE(_xlfn._xlws.FILTER(Matches[REG],(Matches[TIMEBIN]=$B75),0))=0),0,1))+SUM(IF(--(_xlfn.UNIQUE(_xlfn._xlws.FILTER(Matches[REG],(Matches[TIME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8</v>
      </c>
      <c r="Q75" s="18">
        <f t="shared" ca="1" si="3"/>
        <v>1</v>
      </c>
      <c r="R75" s="12"/>
      <c r="S75" s="8" cm="1">
        <f t="array" aca="1" ref="S75" ca="1">IF(S$10&lt;&gt;"",IF(S$10&lt;&gt;"All Locations",COUNTIFS(All[TIMEBIN],$B75,All[SITE],S$10),COUNTA(_xlfn._xlws.FILTER(All[TIMEBIN],All[TIMEBIN]=$B75,0))),"")</f>
        <v>9</v>
      </c>
      <c r="T75" s="10" cm="1">
        <f t="array" aca="1" ref="T75" ca="1">IF(S$11="From",SUM(IF(--(_xlfn.UNIQUE(_xlfn._xlws.FILTER(Matches[REG],(Matches[TIMEBIN]=$B75)*(Matches[SITE IN]=S$10),0))=0),0,1)),IF(S$11="To",SUM(IF(--(_xlfn.UNIQUE(_xlfn._xlws.FILTER(Matches[REG],(Matches[TIME OUT]&gt;=TIMEVALUE(LEFT($B75,5)))*(Matches[TIME OUT]&lt;TIMEVALUE(LEFT($B75,5))+TIME(0,15,0))*(Matches[SITE OUT]=S$10),0))=0),0,1)),SUM(IF(--(_xlfn.UNIQUE(_xlfn._xlws.FILTER(Matches[REG],(Matches[TIMEBIN]=$B75),0))=0),0,1))+SUM(IF(--(_xlfn.UNIQUE(_xlfn._xlws.FILTER(Matches[REG],(Matches[TIME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4</v>
      </c>
      <c r="U75" s="18">
        <f t="shared" ca="1" si="4"/>
        <v>0.44444444444444442</v>
      </c>
      <c r="V75" s="12"/>
      <c r="W75" s="8" cm="1">
        <f t="array" aca="1" ref="W75" ca="1">IF(W$10&lt;&gt;"",IF(W$10&lt;&gt;"All Locations",COUNTIFS(All[TIMEBIN],$B75,All[SITE],W$10),COUNTA(_xlfn._xlws.FILTER(All[TIMEBIN],All[TIMEBIN]=$B75,0))),"")</f>
        <v>20</v>
      </c>
      <c r="X75" s="10" cm="1">
        <f t="array" aca="1" ref="X75" ca="1">IF(W$11="From",SUM(IF(--(_xlfn.UNIQUE(_xlfn._xlws.FILTER(Matches[REG],(Matches[TIMEBIN]=$B75)*(Matches[SITE IN]=W$10),0))=0),0,1)),IF(W$11="To",SUM(IF(--(_xlfn.UNIQUE(_xlfn._xlws.FILTER(Matches[REG],(Matches[TIME OUT]&gt;=TIMEVALUE(LEFT($B75,5)))*(Matches[TIME OUT]&lt;TIMEVALUE(LEFT($B75,5))+TIME(0,15,0))*(Matches[SITE OUT]=W$10),0))=0),0,1)),SUM(IF(--(_xlfn.UNIQUE(_xlfn._xlws.FILTER(Matches[REG],(Matches[TIMEBIN]=$B75),0))=0),0,1))+SUM(IF(--(_xlfn.UNIQUE(_xlfn._xlws.FILTER(Matches[REG],(Matches[TIME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20</v>
      </c>
      <c r="Y75" s="18">
        <f t="shared" ca="1" si="5"/>
        <v>1</v>
      </c>
      <c r="Z75" s="12"/>
      <c r="AA75" s="8" cm="1">
        <f t="array" aca="1" ref="AA75" ca="1">IF(AA$10&lt;&gt;"",IF(AA$10&lt;&gt;"All Locations",COUNTIFS(All[TIMEBIN],$B75,All[SITE],AA$10),COUNTA(_xlfn._xlws.FILTER(All[TIMEBIN],All[TIMEBIN]=$B75,0))),"")</f>
        <v>29</v>
      </c>
      <c r="AB75" s="10" cm="1">
        <f t="array" aca="1" ref="AB75" ca="1">IF(AA$11="From",SUM(IF(--(_xlfn.UNIQUE(_xlfn._xlws.FILTER(Matches[REG],(Matches[TIMEBIN]=$B75)*(Matches[SITE IN]=AA$10),0))=0),0,1)),IF(AA$11="To",SUM(IF(--(_xlfn.UNIQUE(_xlfn._xlws.FILTER(Matches[REG],(Matches[TIME OUT]&gt;=TIMEVALUE(LEFT($B75,5)))*(Matches[TIME OUT]&lt;TIMEVALUE(LEFT($B75,5))+TIME(0,15,0))*(Matches[SITE OUT]=AA$10),0))=0),0,1)),SUM(IF(--(_xlfn.UNIQUE(_xlfn._xlws.FILTER(Matches[REG],(Matches[TIMEBIN]=$B75),0))=0),0,1))+SUM(IF(--(_xlfn.UNIQUE(_xlfn._xlws.FILTER(Matches[REG],(Matches[TIME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27</v>
      </c>
      <c r="AC75" s="18">
        <f t="shared" ca="1" si="6"/>
        <v>0.93103448275862066</v>
      </c>
      <c r="AD75" s="12"/>
      <c r="AE75" s="8" cm="1">
        <f t="array" aca="1" ref="AE75" ca="1">IF(AE$10&lt;&gt;"",IF(AE$10&lt;&gt;"All Locations",COUNTIFS(All[TIMEBIN],$B75,All[SITE],AE$10),COUNTA(_xlfn._xlws.FILTER(All[TIMEBIN],All[TIMEBIN]=$B75,0))),"")</f>
        <v>0</v>
      </c>
      <c r="AF75" s="10" cm="1">
        <f t="array" aca="1" ref="AF75" ca="1">IF(AE$11="From",SUM(IF(--(_xlfn.UNIQUE(_xlfn._xlws.FILTER(Matches[REG],(Matches[TIMEBIN]=$B75)*(Matches[SITE IN]=AE$10),0))=0),0,1)),IF(AE$11="To",SUM(IF(--(_xlfn.UNIQUE(_xlfn._xlws.FILTER(Matches[REG],(Matches[TIME OUT]&gt;=TIMEVALUE(LEFT($B75,5)))*(Matches[TIME OUT]&lt;TIMEVALUE(LEFT($B75,5))+TIME(0,15,0))*(Matches[SITE OUT]=AE$10),0))=0),0,1)),SUM(IF(--(_xlfn.UNIQUE(_xlfn._xlws.FILTER(Matches[REG],(Matches[TIMEBIN]=$B75),0))=0),0,1))+SUM(IF(--(_xlfn.UNIQUE(_xlfn._xlws.FILTER(Matches[REG],(Matches[TIME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0</v>
      </c>
      <c r="AG75" s="18" t="str">
        <f t="shared" ca="1" si="7"/>
        <v>-</v>
      </c>
      <c r="AH75" s="12"/>
      <c r="AI75" s="8" cm="1">
        <f t="array" aca="1" ref="AI75" ca="1">IF(AI$10&lt;&gt;"",IF(AI$10&lt;&gt;"All Locations",COUNTIFS(All[TIMEBIN],$B75,All[SITE],AI$10),COUNTA(_xlfn._xlws.FILTER(All[TIMEBIN],All[TIMEBIN]=$B75,0))),"")</f>
        <v>24</v>
      </c>
      <c r="AJ75" s="10" cm="1">
        <f t="array" aca="1" ref="AJ75" ca="1">IF(AI$11="From",SUM(IF(--(_xlfn.UNIQUE(_xlfn._xlws.FILTER(Matches[REG],(Matches[TIMEBIN]=$B75)*(Matches[SITE IN]=AI$10),0))=0),0,1)),IF(AI$11="To",SUM(IF(--(_xlfn.UNIQUE(_xlfn._xlws.FILTER(Matches[REG],(Matches[TIME OUT]&gt;=TIMEVALUE(LEFT($B75,5)))*(Matches[TIME OUT]&lt;TIMEVALUE(LEFT($B75,5))+TIME(0,15,0))*(Matches[SITE OUT]=AI$10),0))=0),0,1)),SUM(IF(--(_xlfn.UNIQUE(_xlfn._xlws.FILTER(Matches[REG],(Matches[TIMEBIN]=$B75),0))=0),0,1))+SUM(IF(--(_xlfn.UNIQUE(_xlfn._xlws.FILTER(Matches[REG],(Matches[TIME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24</v>
      </c>
      <c r="AK75" s="18">
        <f t="shared" ca="1" si="8"/>
        <v>1</v>
      </c>
      <c r="AL75" s="12"/>
      <c r="AM75" s="8" cm="1">
        <f t="array" aca="1" ref="AM75" ca="1">IF(AM$10&lt;&gt;"",IF(AM$10&lt;&gt;"All Locations",COUNTIFS(All[TIMEBIN],$B75,All[SITE],AM$10),COUNTA(_xlfn._xlws.FILTER(All[TIMEBIN],All[TIMEBIN]=$B75,0))),"")</f>
        <v>13</v>
      </c>
      <c r="AN75" s="10" cm="1">
        <f t="array" aca="1" ref="AN75" ca="1">IF(AM$11="From",SUM(IF(--(_xlfn.UNIQUE(_xlfn._xlws.FILTER(Matches[REG],(Matches[TIMEBIN]=$B75)*(Matches[SITE IN]=AM$10),0))=0),0,1)),IF(AM$11="To",SUM(IF(--(_xlfn.UNIQUE(_xlfn._xlws.FILTER(Matches[REG],(Matches[TIME OUT]&gt;=TIMEVALUE(LEFT($B75,5)))*(Matches[TIME OUT]&lt;TIMEVALUE(LEFT($B75,5))+TIME(0,15,0))*(Matches[SITE OUT]=AM$10),0))=0),0,1)),SUM(IF(--(_xlfn.UNIQUE(_xlfn._xlws.FILTER(Matches[REG],(Matches[TIMEBIN]=$B75),0))=0),0,1))+SUM(IF(--(_xlfn.UNIQUE(_xlfn._xlws.FILTER(Matches[REG],(Matches[TIME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13</v>
      </c>
      <c r="AO75" s="18">
        <f t="shared" ca="1" si="9"/>
        <v>1</v>
      </c>
      <c r="AP75" s="12"/>
      <c r="AQ75" s="8" cm="1">
        <f t="array" aca="1" ref="AQ75" ca="1">IF(AQ$10&lt;&gt;"",IF(AQ$10&lt;&gt;"All Locations",COUNTIFS(All[TIMEBIN],$B75,All[SITE],AQ$10),COUNTA(_xlfn._xlws.FILTER(All[TIMEBIN],All[TIMEBIN]=$B75,0))),"")</f>
        <v>5</v>
      </c>
      <c r="AR75" s="10" cm="1">
        <f t="array" aca="1" ref="AR75" ca="1">IF(AQ$11="From",SUM(IF(--(_xlfn.UNIQUE(_xlfn._xlws.FILTER(Matches[REG],(Matches[TIMEBIN]=$B75)*(Matches[SITE IN]=AQ$10),0))=0),0,1)),IF(AQ$11="To",SUM(IF(--(_xlfn.UNIQUE(_xlfn._xlws.FILTER(Matches[REG],(Matches[TIME OUT]&gt;=TIMEVALUE(LEFT($B75,5)))*(Matches[TIME OUT]&lt;TIMEVALUE(LEFT($B75,5))+TIME(0,15,0))*(Matches[SITE OUT]=AQ$10),0))=0),0,1)),SUM(IF(--(_xlfn.UNIQUE(_xlfn._xlws.FILTER(Matches[REG],(Matches[TIMEBIN]=$B75),0))=0),0,1))+SUM(IF(--(_xlfn.UNIQUE(_xlfn._xlws.FILTER(Matches[REG],(Matches[TIME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5</v>
      </c>
      <c r="AS75" s="18">
        <f t="shared" ca="1" si="10"/>
        <v>1</v>
      </c>
      <c r="AT75" s="12"/>
      <c r="AU75" s="8" cm="1">
        <f t="array" aca="1" ref="AU75" ca="1">IF(AU$10&lt;&gt;"",IF(AU$10&lt;&gt;"All Locations",COUNTIFS(All[TIMEBIN],$B75,All[SITE],AU$10),COUNTA(_xlfn._xlws.FILTER(All[TIMEBIN],All[TIMEBIN]=$B75,0))),"")</f>
        <v>163</v>
      </c>
      <c r="AV75" s="10" cm="1">
        <f t="array" aca="1" ref="AV75" ca="1">IF(AU$11="From",SUM(IF(--(_xlfn.UNIQUE(_xlfn._xlws.FILTER(Matches[REG],(Matches[TIMEBIN]=$B75)*(Matches[SITE IN]=AU$10),0))=0),0,1)),IF(AU$11="To",SUM(IF(--(_xlfn.UNIQUE(_xlfn._xlws.FILTER(Matches[REG],(Matches[TIME OUT]&gt;=TIMEVALUE(LEFT($B75,5)))*(Matches[TIME OUT]&lt;TIMEVALUE(LEFT($B75,5))+TIME(0,15,0))*(Matches[SITE OUT]=AU$10),0))=0),0,1)),SUM(IF(--(_xlfn.UNIQUE(_xlfn._xlws.FILTER(Matches[REG],(Matches[TIMEBIN]=$B75),0))=0),0,1))+SUM(IF(--(_xlfn.UNIQUE(_xlfn._xlws.FILTER(Matches[REG],(Matches[TIME OUT]&gt;=TIMEVALUE(LEFT($B75,5)))*(Matches[TIME OUT]&lt;TIMEVALUE(LEFT($B75,5))+TIME(0,15,0)),0))=0),0,1))))</f>
        <v>150</v>
      </c>
      <c r="AW75" s="18">
        <f t="shared" ca="1" si="11"/>
        <v>0.92024539877300615</v>
      </c>
    </row>
    <row r="76" spans="2:49">
      <c r="B76" s="7" t="str">
        <v>22:00 - 22:15</v>
      </c>
      <c r="C76" s="8" cm="1">
        <f t="array" aca="1" ref="C76" ca="1">IF(C$10&lt;&gt;"",IF(C$10&lt;&gt;"All Locations",COUNTIFS(All[TIMEBIN],$B76,All[SITE],C$10),COUNTA(_xlfn._xlws.FILTER(All[TIMEBIN],All[TIMEBIN]=$B76,0))),"")</f>
        <v>43</v>
      </c>
      <c r="D76" s="10" cm="1">
        <f t="array" aca="1" ref="D76" ca="1">IF(C$11="From",SUM(IF(--(_xlfn.UNIQUE(_xlfn._xlws.FILTER(Matches[REG],(Matches[TIMEBIN]=$B76)*(Matches[SITE IN]=C$10),0))=0),0,1)),IF(C$11="To",SUM(IF(--(_xlfn.UNIQUE(_xlfn._xlws.FILTER(Matches[REG],(Matches[TIME OUT]&gt;=TIMEVALUE(LEFT($B76,5)))*(Matches[TIME OUT]&lt;TIMEVALUE(LEFT($B76,5))+TIME(0,15,0))*(Matches[SITE OUT]=C$10),0))=0),0,1)),SUM(IF(--(_xlfn.UNIQUE(_xlfn._xlws.FILTER(Matches[REG],(Matches[TIMEBIN]=$B76),0))=0),0,1))+SUM(IF(--(_xlfn.UNIQUE(_xlfn._xlws.FILTER(Matches[REG],(Matches[TIME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39</v>
      </c>
      <c r="E76" s="18">
        <f t="shared" ca="1" si="0"/>
        <v>0.90697674418604646</v>
      </c>
      <c r="F76" s="12"/>
      <c r="G76" s="8" cm="1">
        <f t="array" aca="1" ref="G76" ca="1">IF(G$10&lt;&gt;"",IF(G$10&lt;&gt;"All Locations",COUNTIFS(All[TIMEBIN],$B76,All[SITE],G$10),COUNTA(_xlfn._xlws.FILTER(All[TIMEBIN],All[TIMEBIN]=$B76,0))),"")</f>
        <v>0</v>
      </c>
      <c r="H76" s="10" cm="1">
        <f t="array" aca="1" ref="H76" ca="1">IF(G$11="From",SUM(IF(--(_xlfn.UNIQUE(_xlfn._xlws.FILTER(Matches[REG],(Matches[TIMEBIN]=$B76)*(Matches[SITE IN]=G$10),0))=0),0,1)),IF(G$11="To",SUM(IF(--(_xlfn.UNIQUE(_xlfn._xlws.FILTER(Matches[REG],(Matches[TIME OUT]&gt;=TIMEVALUE(LEFT($B76,5)))*(Matches[TIME OUT]&lt;TIMEVALUE(LEFT($B76,5))+TIME(0,15,0))*(Matches[SITE OUT]=G$10),0))=0),0,1)),SUM(IF(--(_xlfn.UNIQUE(_xlfn._xlws.FILTER(Matches[REG],(Matches[TIMEBIN]=$B76),0))=0),0,1))+SUM(IF(--(_xlfn.UNIQUE(_xlfn._xlws.FILTER(Matches[REG],(Matches[TIME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0</v>
      </c>
      <c r="I76" s="18" t="str">
        <f t="shared" ca="1" si="1"/>
        <v>-</v>
      </c>
      <c r="J76" s="12"/>
      <c r="K76" s="8" cm="1">
        <f t="array" aca="1" ref="K76" ca="1">IF(K$10&lt;&gt;"",IF(K$10&lt;&gt;"All Locations",COUNTIFS(All[TIMEBIN],$B76,All[SITE],K$10),COUNTA(_xlfn._xlws.FILTER(All[TIMEBIN],All[TIMEBIN]=$B76,0))),"")</f>
        <v>11</v>
      </c>
      <c r="L76" s="10" cm="1">
        <f t="array" aca="1" ref="L76" ca="1">IF(K$11="From",SUM(IF(--(_xlfn.UNIQUE(_xlfn._xlws.FILTER(Matches[REG],(Matches[TIMEBIN]=$B76)*(Matches[SITE IN]=K$10),0))=0),0,1)),IF(K$11="To",SUM(IF(--(_xlfn.UNIQUE(_xlfn._xlws.FILTER(Matches[REG],(Matches[TIME OUT]&gt;=TIMEVALUE(LEFT($B76,5)))*(Matches[TIME OUT]&lt;TIMEVALUE(LEFT($B76,5))+TIME(0,15,0))*(Matches[SITE OUT]=K$10),0))=0),0,1)),SUM(IF(--(_xlfn.UNIQUE(_xlfn._xlws.FILTER(Matches[REG],(Matches[TIMEBIN]=$B76),0))=0),0,1))+SUM(IF(--(_xlfn.UNIQUE(_xlfn._xlws.FILTER(Matches[REG],(Matches[TIME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11</v>
      </c>
      <c r="M76" s="18">
        <f t="shared" ca="1" si="2"/>
        <v>1</v>
      </c>
      <c r="N76" s="12"/>
      <c r="O76" s="8" cm="1">
        <f t="array" aca="1" ref="O76" ca="1">IF(O$10&lt;&gt;"",IF(O$10&lt;&gt;"All Locations",COUNTIFS(All[TIMEBIN],$B76,All[SITE],O$10),COUNTA(_xlfn._xlws.FILTER(All[TIMEBIN],All[TIMEBIN]=$B76,0))),"")</f>
        <v>14</v>
      </c>
      <c r="P76" s="10" cm="1">
        <f t="array" aca="1" ref="P76" ca="1">IF(O$11="From",SUM(IF(--(_xlfn.UNIQUE(_xlfn._xlws.FILTER(Matches[REG],(Matches[TIMEBIN]=$B76)*(Matches[SITE IN]=O$10),0))=0),0,1)),IF(O$11="To",SUM(IF(--(_xlfn.UNIQUE(_xlfn._xlws.FILTER(Matches[REG],(Matches[TIME OUT]&gt;=TIMEVALUE(LEFT($B76,5)))*(Matches[TIME OUT]&lt;TIMEVALUE(LEFT($B76,5))+TIME(0,15,0))*(Matches[SITE OUT]=O$10),0))=0),0,1)),SUM(IF(--(_xlfn.UNIQUE(_xlfn._xlws.FILTER(Matches[REG],(Matches[TIMEBIN]=$B76),0))=0),0,1))+SUM(IF(--(_xlfn.UNIQUE(_xlfn._xlws.FILTER(Matches[REG],(Matches[TIME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12</v>
      </c>
      <c r="Q76" s="18">
        <f t="shared" ca="1" si="3"/>
        <v>0.8571428571428571</v>
      </c>
      <c r="R76" s="12"/>
      <c r="S76" s="8" cm="1">
        <f t="array" aca="1" ref="S76" ca="1">IF(S$10&lt;&gt;"",IF(S$10&lt;&gt;"All Locations",COUNTIFS(All[TIMEBIN],$B76,All[SITE],S$10),COUNTA(_xlfn._xlws.FILTER(All[TIMEBIN],All[TIMEBIN]=$B76,0))),"")</f>
        <v>9</v>
      </c>
      <c r="T76" s="10" cm="1">
        <f t="array" aca="1" ref="T76" ca="1">IF(S$11="From",SUM(IF(--(_xlfn.UNIQUE(_xlfn._xlws.FILTER(Matches[REG],(Matches[TIMEBIN]=$B76)*(Matches[SITE IN]=S$10),0))=0),0,1)),IF(S$11="To",SUM(IF(--(_xlfn.UNIQUE(_xlfn._xlws.FILTER(Matches[REG],(Matches[TIME OUT]&gt;=TIMEVALUE(LEFT($B76,5)))*(Matches[TIME OUT]&lt;TIMEVALUE(LEFT($B76,5))+TIME(0,15,0))*(Matches[SITE OUT]=S$10),0))=0),0,1)),SUM(IF(--(_xlfn.UNIQUE(_xlfn._xlws.FILTER(Matches[REG],(Matches[TIMEBIN]=$B76),0))=0),0,1))+SUM(IF(--(_xlfn.UNIQUE(_xlfn._xlws.FILTER(Matches[REG],(Matches[TIME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3</v>
      </c>
      <c r="U76" s="18">
        <f t="shared" ca="1" si="4"/>
        <v>0.33333333333333331</v>
      </c>
      <c r="V76" s="12"/>
      <c r="W76" s="8" cm="1">
        <f t="array" aca="1" ref="W76" ca="1">IF(W$10&lt;&gt;"",IF(W$10&lt;&gt;"All Locations",COUNTIFS(All[TIMEBIN],$B76,All[SITE],W$10),COUNTA(_xlfn._xlws.FILTER(All[TIMEBIN],All[TIMEBIN]=$B76,0))),"")</f>
        <v>23</v>
      </c>
      <c r="X76" s="10" cm="1">
        <f t="array" aca="1" ref="X76" ca="1">IF(W$11="From",SUM(IF(--(_xlfn.UNIQUE(_xlfn._xlws.FILTER(Matches[REG],(Matches[TIMEBIN]=$B76)*(Matches[SITE IN]=W$10),0))=0),0,1)),IF(W$11="To",SUM(IF(--(_xlfn.UNIQUE(_xlfn._xlws.FILTER(Matches[REG],(Matches[TIME OUT]&gt;=TIMEVALUE(LEFT($B76,5)))*(Matches[TIME OUT]&lt;TIMEVALUE(LEFT($B76,5))+TIME(0,15,0))*(Matches[SITE OUT]=W$10),0))=0),0,1)),SUM(IF(--(_xlfn.UNIQUE(_xlfn._xlws.FILTER(Matches[REG],(Matches[TIMEBIN]=$B76),0))=0),0,1))+SUM(IF(--(_xlfn.UNIQUE(_xlfn._xlws.FILTER(Matches[REG],(Matches[TIME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21</v>
      </c>
      <c r="Y76" s="18">
        <f t="shared" ca="1" si="5"/>
        <v>0.91304347826086951</v>
      </c>
      <c r="Z76" s="12"/>
      <c r="AA76" s="8" cm="1">
        <f t="array" aca="1" ref="AA76" ca="1">IF(AA$10&lt;&gt;"",IF(AA$10&lt;&gt;"All Locations",COUNTIFS(All[TIMEBIN],$B76,All[SITE],AA$10),COUNTA(_xlfn._xlws.FILTER(All[TIMEBIN],All[TIMEBIN]=$B76,0))),"")</f>
        <v>28</v>
      </c>
      <c r="AB76" s="10" cm="1">
        <f t="array" aca="1" ref="AB76" ca="1">IF(AA$11="From",SUM(IF(--(_xlfn.UNIQUE(_xlfn._xlws.FILTER(Matches[REG],(Matches[TIMEBIN]=$B76)*(Matches[SITE IN]=AA$10),0))=0),0,1)),IF(AA$11="To",SUM(IF(--(_xlfn.UNIQUE(_xlfn._xlws.FILTER(Matches[REG],(Matches[TIME OUT]&gt;=TIMEVALUE(LEFT($B76,5)))*(Matches[TIME OUT]&lt;TIMEVALUE(LEFT($B76,5))+TIME(0,15,0))*(Matches[SITE OUT]=AA$10),0))=0),0,1)),SUM(IF(--(_xlfn.UNIQUE(_xlfn._xlws.FILTER(Matches[REG],(Matches[TIMEBIN]=$B76),0))=0),0,1))+SUM(IF(--(_xlfn.UNIQUE(_xlfn._xlws.FILTER(Matches[REG],(Matches[TIME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28</v>
      </c>
      <c r="AC76" s="18">
        <f t="shared" ca="1" si="6"/>
        <v>1</v>
      </c>
      <c r="AD76" s="12"/>
      <c r="AE76" s="8" cm="1">
        <f t="array" aca="1" ref="AE76" ca="1">IF(AE$10&lt;&gt;"",IF(AE$10&lt;&gt;"All Locations",COUNTIFS(All[TIMEBIN],$B76,All[SITE],AE$10),COUNTA(_xlfn._xlws.FILTER(All[TIMEBIN],All[TIMEBIN]=$B76,0))),"")</f>
        <v>0</v>
      </c>
      <c r="AF76" s="10" cm="1">
        <f t="array" aca="1" ref="AF76" ca="1">IF(AE$11="From",SUM(IF(--(_xlfn.UNIQUE(_xlfn._xlws.FILTER(Matches[REG],(Matches[TIMEBIN]=$B76)*(Matches[SITE IN]=AE$10),0))=0),0,1)),IF(AE$11="To",SUM(IF(--(_xlfn.UNIQUE(_xlfn._xlws.FILTER(Matches[REG],(Matches[TIME OUT]&gt;=TIMEVALUE(LEFT($B76,5)))*(Matches[TIME OUT]&lt;TIMEVALUE(LEFT($B76,5))+TIME(0,15,0))*(Matches[SITE OUT]=AE$10),0))=0),0,1)),SUM(IF(--(_xlfn.UNIQUE(_xlfn._xlws.FILTER(Matches[REG],(Matches[TIMEBIN]=$B76),0))=0),0,1))+SUM(IF(--(_xlfn.UNIQUE(_xlfn._xlws.FILTER(Matches[REG],(Matches[TIME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0</v>
      </c>
      <c r="AG76" s="18" t="str">
        <f t="shared" ca="1" si="7"/>
        <v>-</v>
      </c>
      <c r="AH76" s="12"/>
      <c r="AI76" s="8" cm="1">
        <f t="array" aca="1" ref="AI76" ca="1">IF(AI$10&lt;&gt;"",IF(AI$10&lt;&gt;"All Locations",COUNTIFS(All[TIMEBIN],$B76,All[SITE],AI$10),COUNTA(_xlfn._xlws.FILTER(All[TIMEBIN],All[TIMEBIN]=$B76,0))),"")</f>
        <v>12</v>
      </c>
      <c r="AJ76" s="10" cm="1">
        <f t="array" aca="1" ref="AJ76" ca="1">IF(AI$11="From",SUM(IF(--(_xlfn.UNIQUE(_xlfn._xlws.FILTER(Matches[REG],(Matches[TIMEBIN]=$B76)*(Matches[SITE IN]=AI$10),0))=0),0,1)),IF(AI$11="To",SUM(IF(--(_xlfn.UNIQUE(_xlfn._xlws.FILTER(Matches[REG],(Matches[TIME OUT]&gt;=TIMEVALUE(LEFT($B76,5)))*(Matches[TIME OUT]&lt;TIMEVALUE(LEFT($B76,5))+TIME(0,15,0))*(Matches[SITE OUT]=AI$10),0))=0),0,1)),SUM(IF(--(_xlfn.UNIQUE(_xlfn._xlws.FILTER(Matches[REG],(Matches[TIMEBIN]=$B76),0))=0),0,1))+SUM(IF(--(_xlfn.UNIQUE(_xlfn._xlws.FILTER(Matches[REG],(Matches[TIME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12</v>
      </c>
      <c r="AK76" s="18">
        <f t="shared" ca="1" si="8"/>
        <v>1</v>
      </c>
      <c r="AL76" s="12"/>
      <c r="AM76" s="8" cm="1">
        <f t="array" aca="1" ref="AM76" ca="1">IF(AM$10&lt;&gt;"",IF(AM$10&lt;&gt;"All Locations",COUNTIFS(All[TIMEBIN],$B76,All[SITE],AM$10),COUNTA(_xlfn._xlws.FILTER(All[TIMEBIN],All[TIMEBIN]=$B76,0))),"")</f>
        <v>6</v>
      </c>
      <c r="AN76" s="10" cm="1">
        <f t="array" aca="1" ref="AN76" ca="1">IF(AM$11="From",SUM(IF(--(_xlfn.UNIQUE(_xlfn._xlws.FILTER(Matches[REG],(Matches[TIMEBIN]=$B76)*(Matches[SITE IN]=AM$10),0))=0),0,1)),IF(AM$11="To",SUM(IF(--(_xlfn.UNIQUE(_xlfn._xlws.FILTER(Matches[REG],(Matches[TIME OUT]&gt;=TIMEVALUE(LEFT($B76,5)))*(Matches[TIME OUT]&lt;TIMEVALUE(LEFT($B76,5))+TIME(0,15,0))*(Matches[SITE OUT]=AM$10),0))=0),0,1)),SUM(IF(--(_xlfn.UNIQUE(_xlfn._xlws.FILTER(Matches[REG],(Matches[TIMEBIN]=$B76),0))=0),0,1))+SUM(IF(--(_xlfn.UNIQUE(_xlfn._xlws.FILTER(Matches[REG],(Matches[TIME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6</v>
      </c>
      <c r="AO76" s="18">
        <f t="shared" ca="1" si="9"/>
        <v>1</v>
      </c>
      <c r="AP76" s="12"/>
      <c r="AQ76" s="8" cm="1">
        <f t="array" aca="1" ref="AQ76" ca="1">IF(AQ$10&lt;&gt;"",IF(AQ$10&lt;&gt;"All Locations",COUNTIFS(All[TIMEBIN],$B76,All[SITE],AQ$10),COUNTA(_xlfn._xlws.FILTER(All[TIMEBIN],All[TIMEBIN]=$B76,0))),"")</f>
        <v>9</v>
      </c>
      <c r="AR76" s="10" cm="1">
        <f t="array" aca="1" ref="AR76" ca="1">IF(AQ$11="From",SUM(IF(--(_xlfn.UNIQUE(_xlfn._xlws.FILTER(Matches[REG],(Matches[TIMEBIN]=$B76)*(Matches[SITE IN]=AQ$10),0))=0),0,1)),IF(AQ$11="To",SUM(IF(--(_xlfn.UNIQUE(_xlfn._xlws.FILTER(Matches[REG],(Matches[TIME OUT]&gt;=TIMEVALUE(LEFT($B76,5)))*(Matches[TIME OUT]&lt;TIMEVALUE(LEFT($B76,5))+TIME(0,15,0))*(Matches[SITE OUT]=AQ$10),0))=0),0,1)),SUM(IF(--(_xlfn.UNIQUE(_xlfn._xlws.FILTER(Matches[REG],(Matches[TIMEBIN]=$B76),0))=0),0,1))+SUM(IF(--(_xlfn.UNIQUE(_xlfn._xlws.FILTER(Matches[REG],(Matches[TIME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9</v>
      </c>
      <c r="AS76" s="18">
        <f t="shared" ca="1" si="10"/>
        <v>1</v>
      </c>
      <c r="AT76" s="12"/>
      <c r="AU76" s="8" cm="1">
        <f t="array" aca="1" ref="AU76" ca="1">IF(AU$10&lt;&gt;"",IF(AU$10&lt;&gt;"All Locations",COUNTIFS(All[TIMEBIN],$B76,All[SITE],AU$10),COUNTA(_xlfn._xlws.FILTER(All[TIMEBIN],All[TIMEBIN]=$B76,0))),"")</f>
        <v>155</v>
      </c>
      <c r="AV76" s="10" cm="1">
        <f t="array" aca="1" ref="AV76" ca="1">IF(AU$11="From",SUM(IF(--(_xlfn.UNIQUE(_xlfn._xlws.FILTER(Matches[REG],(Matches[TIMEBIN]=$B76)*(Matches[SITE IN]=AU$10),0))=0),0,1)),IF(AU$11="To",SUM(IF(--(_xlfn.UNIQUE(_xlfn._xlws.FILTER(Matches[REG],(Matches[TIME OUT]&gt;=TIMEVALUE(LEFT($B76,5)))*(Matches[TIME OUT]&lt;TIMEVALUE(LEFT($B76,5))+TIME(0,15,0))*(Matches[SITE OUT]=AU$10),0))=0),0,1)),SUM(IF(--(_xlfn.UNIQUE(_xlfn._xlws.FILTER(Matches[REG],(Matches[TIMEBIN]=$B76),0))=0),0,1))+SUM(IF(--(_xlfn.UNIQUE(_xlfn._xlws.FILTER(Matches[REG],(Matches[TIME OUT]&gt;=TIMEVALUE(LEFT($B76,5)))*(Matches[TIME OUT]&lt;TIMEVALUE(LEFT($B76,5))+TIME(0,15,0)),0))=0),0,1))))</f>
        <v>141</v>
      </c>
      <c r="AW76" s="18">
        <f t="shared" ca="1" si="11"/>
        <v>0.9096774193548387</v>
      </c>
    </row>
    <row r="77" spans="2:49">
      <c r="B77" s="7" t="str">
        <v>22:15 - 22:30</v>
      </c>
      <c r="C77" s="8" cm="1">
        <f t="array" aca="1" ref="C77" ca="1">IF(C$10&lt;&gt;"",IF(C$10&lt;&gt;"All Locations",COUNTIFS(All[TIMEBIN],$B77,All[SITE],C$10),COUNTA(_xlfn._xlws.FILTER(All[TIMEBIN],All[TIMEBIN]=$B77,0))),"")</f>
        <v>43</v>
      </c>
      <c r="D77" s="10" cm="1">
        <f t="array" aca="1" ref="D77" ca="1">IF(C$11="From",SUM(IF(--(_xlfn.UNIQUE(_xlfn._xlws.FILTER(Matches[REG],(Matches[TIMEBIN]=$B77)*(Matches[SITE IN]=C$10),0))=0),0,1)),IF(C$11="To",SUM(IF(--(_xlfn.UNIQUE(_xlfn._xlws.FILTER(Matches[REG],(Matches[TIME OUT]&gt;=TIMEVALUE(LEFT($B77,5)))*(Matches[TIME OUT]&lt;TIMEVALUE(LEFT($B77,5))+TIME(0,15,0))*(Matches[SITE OUT]=C$10),0))=0),0,1)),SUM(IF(--(_xlfn.UNIQUE(_xlfn._xlws.FILTER(Matches[REG],(Matches[TIMEBIN]=$B77),0))=0),0,1))+SUM(IF(--(_xlfn.UNIQUE(_xlfn._xlws.FILTER(Matches[REG],(Matches[TIME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38</v>
      </c>
      <c r="E77" s="18">
        <f t="shared" ca="1" si="0"/>
        <v>0.88372093023255816</v>
      </c>
      <c r="F77" s="12"/>
      <c r="G77" s="8" cm="1">
        <f t="array" aca="1" ref="G77" ca="1">IF(G$10&lt;&gt;"",IF(G$10&lt;&gt;"All Locations",COUNTIFS(All[TIMEBIN],$B77,All[SITE],G$10),COUNTA(_xlfn._xlws.FILTER(All[TIMEBIN],All[TIMEBIN]=$B77,0))),"")</f>
        <v>0</v>
      </c>
      <c r="H77" s="10" cm="1">
        <f t="array" aca="1" ref="H77" ca="1">IF(G$11="From",SUM(IF(--(_xlfn.UNIQUE(_xlfn._xlws.FILTER(Matches[REG],(Matches[TIMEBIN]=$B77)*(Matches[SITE IN]=G$10),0))=0),0,1)),IF(G$11="To",SUM(IF(--(_xlfn.UNIQUE(_xlfn._xlws.FILTER(Matches[REG],(Matches[TIME OUT]&gt;=TIMEVALUE(LEFT($B77,5)))*(Matches[TIME OUT]&lt;TIMEVALUE(LEFT($B77,5))+TIME(0,15,0))*(Matches[SITE OUT]=G$10),0))=0),0,1)),SUM(IF(--(_xlfn.UNIQUE(_xlfn._xlws.FILTER(Matches[REG],(Matches[TIMEBIN]=$B77),0))=0),0,1))+SUM(IF(--(_xlfn.UNIQUE(_xlfn._xlws.FILTER(Matches[REG],(Matches[TIME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0</v>
      </c>
      <c r="I77" s="18" t="str">
        <f t="shared" ca="1" si="1"/>
        <v>-</v>
      </c>
      <c r="J77" s="12"/>
      <c r="K77" s="8" cm="1">
        <f t="array" aca="1" ref="K77" ca="1">IF(K$10&lt;&gt;"",IF(K$10&lt;&gt;"All Locations",COUNTIFS(All[TIMEBIN],$B77,All[SITE],K$10),COUNTA(_xlfn._xlws.FILTER(All[TIMEBIN],All[TIMEBIN]=$B77,0))),"")</f>
        <v>9</v>
      </c>
      <c r="L77" s="10" cm="1">
        <f t="array" aca="1" ref="L77" ca="1">IF(K$11="From",SUM(IF(--(_xlfn.UNIQUE(_xlfn._xlws.FILTER(Matches[REG],(Matches[TIMEBIN]=$B77)*(Matches[SITE IN]=K$10),0))=0),0,1)),IF(K$11="To",SUM(IF(--(_xlfn.UNIQUE(_xlfn._xlws.FILTER(Matches[REG],(Matches[TIME OUT]&gt;=TIMEVALUE(LEFT($B77,5)))*(Matches[TIME OUT]&lt;TIMEVALUE(LEFT($B77,5))+TIME(0,15,0))*(Matches[SITE OUT]=K$10),0))=0),0,1)),SUM(IF(--(_xlfn.UNIQUE(_xlfn._xlws.FILTER(Matches[REG],(Matches[TIMEBIN]=$B77),0))=0),0,1))+SUM(IF(--(_xlfn.UNIQUE(_xlfn._xlws.FILTER(Matches[REG],(Matches[TIME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9</v>
      </c>
      <c r="M77" s="18">
        <f t="shared" ca="1" si="2"/>
        <v>1</v>
      </c>
      <c r="N77" s="12"/>
      <c r="O77" s="8" cm="1">
        <f t="array" aca="1" ref="O77" ca="1">IF(O$10&lt;&gt;"",IF(O$10&lt;&gt;"All Locations",COUNTIFS(All[TIMEBIN],$B77,All[SITE],O$10),COUNTA(_xlfn._xlws.FILTER(All[TIMEBIN],All[TIMEBIN]=$B77,0))),"")</f>
        <v>8</v>
      </c>
      <c r="P77" s="10" cm="1">
        <f t="array" aca="1" ref="P77" ca="1">IF(O$11="From",SUM(IF(--(_xlfn.UNIQUE(_xlfn._xlws.FILTER(Matches[REG],(Matches[TIMEBIN]=$B77)*(Matches[SITE IN]=O$10),0))=0),0,1)),IF(O$11="To",SUM(IF(--(_xlfn.UNIQUE(_xlfn._xlws.FILTER(Matches[REG],(Matches[TIME OUT]&gt;=TIMEVALUE(LEFT($B77,5)))*(Matches[TIME OUT]&lt;TIMEVALUE(LEFT($B77,5))+TIME(0,15,0))*(Matches[SITE OUT]=O$10),0))=0),0,1)),SUM(IF(--(_xlfn.UNIQUE(_xlfn._xlws.FILTER(Matches[REG],(Matches[TIMEBIN]=$B77),0))=0),0,1))+SUM(IF(--(_xlfn.UNIQUE(_xlfn._xlws.FILTER(Matches[REG],(Matches[TIME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8</v>
      </c>
      <c r="Q77" s="18">
        <f t="shared" ca="1" si="3"/>
        <v>1</v>
      </c>
      <c r="R77" s="12"/>
      <c r="S77" s="8" cm="1">
        <f t="array" aca="1" ref="S77" ca="1">IF(S$10&lt;&gt;"",IF(S$10&lt;&gt;"All Locations",COUNTIFS(All[TIMEBIN],$B77,All[SITE],S$10),COUNTA(_xlfn._xlws.FILTER(All[TIMEBIN],All[TIMEBIN]=$B77,0))),"")</f>
        <v>12</v>
      </c>
      <c r="T77" s="10" cm="1">
        <f t="array" aca="1" ref="T77" ca="1">IF(S$11="From",SUM(IF(--(_xlfn.UNIQUE(_xlfn._xlws.FILTER(Matches[REG],(Matches[TIMEBIN]=$B77)*(Matches[SITE IN]=S$10),0))=0),0,1)),IF(S$11="To",SUM(IF(--(_xlfn.UNIQUE(_xlfn._xlws.FILTER(Matches[REG],(Matches[TIME OUT]&gt;=TIMEVALUE(LEFT($B77,5)))*(Matches[TIME OUT]&lt;TIMEVALUE(LEFT($B77,5))+TIME(0,15,0))*(Matches[SITE OUT]=S$10),0))=0),0,1)),SUM(IF(--(_xlfn.UNIQUE(_xlfn._xlws.FILTER(Matches[REG],(Matches[TIMEBIN]=$B77),0))=0),0,1))+SUM(IF(--(_xlfn.UNIQUE(_xlfn._xlws.FILTER(Matches[REG],(Matches[TIME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9</v>
      </c>
      <c r="U77" s="18">
        <f t="shared" ca="1" si="4"/>
        <v>0.75</v>
      </c>
      <c r="V77" s="12"/>
      <c r="W77" s="8" cm="1">
        <f t="array" aca="1" ref="W77" ca="1">IF(W$10&lt;&gt;"",IF(W$10&lt;&gt;"All Locations",COUNTIFS(All[TIMEBIN],$B77,All[SITE],W$10),COUNTA(_xlfn._xlws.FILTER(All[TIMEBIN],All[TIMEBIN]=$B77,0))),"")</f>
        <v>31</v>
      </c>
      <c r="X77" s="10" cm="1">
        <f t="array" aca="1" ref="X77" ca="1">IF(W$11="From",SUM(IF(--(_xlfn.UNIQUE(_xlfn._xlws.FILTER(Matches[REG],(Matches[TIMEBIN]=$B77)*(Matches[SITE IN]=W$10),0))=0),0,1)),IF(W$11="To",SUM(IF(--(_xlfn.UNIQUE(_xlfn._xlws.FILTER(Matches[REG],(Matches[TIME OUT]&gt;=TIMEVALUE(LEFT($B77,5)))*(Matches[TIME OUT]&lt;TIMEVALUE(LEFT($B77,5))+TIME(0,15,0))*(Matches[SITE OUT]=W$10),0))=0),0,1)),SUM(IF(--(_xlfn.UNIQUE(_xlfn._xlws.FILTER(Matches[REG],(Matches[TIMEBIN]=$B77),0))=0),0,1))+SUM(IF(--(_xlfn.UNIQUE(_xlfn._xlws.FILTER(Matches[REG],(Matches[TIME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29</v>
      </c>
      <c r="Y77" s="18">
        <f t="shared" ca="1" si="5"/>
        <v>0.93548387096774188</v>
      </c>
      <c r="Z77" s="12"/>
      <c r="AA77" s="8" cm="1">
        <f t="array" aca="1" ref="AA77" ca="1">IF(AA$10&lt;&gt;"",IF(AA$10&lt;&gt;"All Locations",COUNTIFS(All[TIMEBIN],$B77,All[SITE],AA$10),COUNTA(_xlfn._xlws.FILTER(All[TIMEBIN],All[TIMEBIN]=$B77,0))),"")</f>
        <v>24</v>
      </c>
      <c r="AB77" s="10" cm="1">
        <f t="array" aca="1" ref="AB77" ca="1">IF(AA$11="From",SUM(IF(--(_xlfn.UNIQUE(_xlfn._xlws.FILTER(Matches[REG],(Matches[TIMEBIN]=$B77)*(Matches[SITE IN]=AA$10),0))=0),0,1)),IF(AA$11="To",SUM(IF(--(_xlfn.UNIQUE(_xlfn._xlws.FILTER(Matches[REG],(Matches[TIME OUT]&gt;=TIMEVALUE(LEFT($B77,5)))*(Matches[TIME OUT]&lt;TIMEVALUE(LEFT($B77,5))+TIME(0,15,0))*(Matches[SITE OUT]=AA$10),0))=0),0,1)),SUM(IF(--(_xlfn.UNIQUE(_xlfn._xlws.FILTER(Matches[REG],(Matches[TIMEBIN]=$B77),0))=0),0,1))+SUM(IF(--(_xlfn.UNIQUE(_xlfn._xlws.FILTER(Matches[REG],(Matches[TIME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24</v>
      </c>
      <c r="AC77" s="18">
        <f t="shared" ca="1" si="6"/>
        <v>1</v>
      </c>
      <c r="AD77" s="12"/>
      <c r="AE77" s="8" cm="1">
        <f t="array" aca="1" ref="AE77" ca="1">IF(AE$10&lt;&gt;"",IF(AE$10&lt;&gt;"All Locations",COUNTIFS(All[TIMEBIN],$B77,All[SITE],AE$10),COUNTA(_xlfn._xlws.FILTER(All[TIMEBIN],All[TIMEBIN]=$B77,0))),"")</f>
        <v>0</v>
      </c>
      <c r="AF77" s="10" cm="1">
        <f t="array" aca="1" ref="AF77" ca="1">IF(AE$11="From",SUM(IF(--(_xlfn.UNIQUE(_xlfn._xlws.FILTER(Matches[REG],(Matches[TIMEBIN]=$B77)*(Matches[SITE IN]=AE$10),0))=0),0,1)),IF(AE$11="To",SUM(IF(--(_xlfn.UNIQUE(_xlfn._xlws.FILTER(Matches[REG],(Matches[TIME OUT]&gt;=TIMEVALUE(LEFT($B77,5)))*(Matches[TIME OUT]&lt;TIMEVALUE(LEFT($B77,5))+TIME(0,15,0))*(Matches[SITE OUT]=AE$10),0))=0),0,1)),SUM(IF(--(_xlfn.UNIQUE(_xlfn._xlws.FILTER(Matches[REG],(Matches[TIMEBIN]=$B77),0))=0),0,1))+SUM(IF(--(_xlfn.UNIQUE(_xlfn._xlws.FILTER(Matches[REG],(Matches[TIME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0</v>
      </c>
      <c r="AG77" s="18" t="str">
        <f t="shared" ca="1" si="7"/>
        <v>-</v>
      </c>
      <c r="AH77" s="12"/>
      <c r="AI77" s="8" cm="1">
        <f t="array" aca="1" ref="AI77" ca="1">IF(AI$10&lt;&gt;"",IF(AI$10&lt;&gt;"All Locations",COUNTIFS(All[TIMEBIN],$B77,All[SITE],AI$10),COUNTA(_xlfn._xlws.FILTER(All[TIMEBIN],All[TIMEBIN]=$B77,0))),"")</f>
        <v>12</v>
      </c>
      <c r="AJ77" s="10" cm="1">
        <f t="array" aca="1" ref="AJ77" ca="1">IF(AI$11="From",SUM(IF(--(_xlfn.UNIQUE(_xlfn._xlws.FILTER(Matches[REG],(Matches[TIMEBIN]=$B77)*(Matches[SITE IN]=AI$10),0))=0),0,1)),IF(AI$11="To",SUM(IF(--(_xlfn.UNIQUE(_xlfn._xlws.FILTER(Matches[REG],(Matches[TIME OUT]&gt;=TIMEVALUE(LEFT($B77,5)))*(Matches[TIME OUT]&lt;TIMEVALUE(LEFT($B77,5))+TIME(0,15,0))*(Matches[SITE OUT]=AI$10),0))=0),0,1)),SUM(IF(--(_xlfn.UNIQUE(_xlfn._xlws.FILTER(Matches[REG],(Matches[TIMEBIN]=$B77),0))=0),0,1))+SUM(IF(--(_xlfn.UNIQUE(_xlfn._xlws.FILTER(Matches[REG],(Matches[TIME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11</v>
      </c>
      <c r="AK77" s="18">
        <f t="shared" ca="1" si="8"/>
        <v>0.91666666666666663</v>
      </c>
      <c r="AL77" s="12"/>
      <c r="AM77" s="8" cm="1">
        <f t="array" aca="1" ref="AM77" ca="1">IF(AM$10&lt;&gt;"",IF(AM$10&lt;&gt;"All Locations",COUNTIFS(All[TIMEBIN],$B77,All[SITE],AM$10),COUNTA(_xlfn._xlws.FILTER(All[TIMEBIN],All[TIMEBIN]=$B77,0))),"")</f>
        <v>6</v>
      </c>
      <c r="AN77" s="10" cm="1">
        <f t="array" aca="1" ref="AN77" ca="1">IF(AM$11="From",SUM(IF(--(_xlfn.UNIQUE(_xlfn._xlws.FILTER(Matches[REG],(Matches[TIMEBIN]=$B77)*(Matches[SITE IN]=AM$10),0))=0),0,1)),IF(AM$11="To",SUM(IF(--(_xlfn.UNIQUE(_xlfn._xlws.FILTER(Matches[REG],(Matches[TIME OUT]&gt;=TIMEVALUE(LEFT($B77,5)))*(Matches[TIME OUT]&lt;TIMEVALUE(LEFT($B77,5))+TIME(0,15,0))*(Matches[SITE OUT]=AM$10),0))=0),0,1)),SUM(IF(--(_xlfn.UNIQUE(_xlfn._xlws.FILTER(Matches[REG],(Matches[TIMEBIN]=$B77),0))=0),0,1))+SUM(IF(--(_xlfn.UNIQUE(_xlfn._xlws.FILTER(Matches[REG],(Matches[TIME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6</v>
      </c>
      <c r="AO77" s="18">
        <f t="shared" ca="1" si="9"/>
        <v>1</v>
      </c>
      <c r="AP77" s="12"/>
      <c r="AQ77" s="8" cm="1">
        <f t="array" aca="1" ref="AQ77" ca="1">IF(AQ$10&lt;&gt;"",IF(AQ$10&lt;&gt;"All Locations",COUNTIFS(All[TIMEBIN],$B77,All[SITE],AQ$10),COUNTA(_xlfn._xlws.FILTER(All[TIMEBIN],All[TIMEBIN]=$B77,0))),"")</f>
        <v>6</v>
      </c>
      <c r="AR77" s="10" cm="1">
        <f t="array" aca="1" ref="AR77" ca="1">IF(AQ$11="From",SUM(IF(--(_xlfn.UNIQUE(_xlfn._xlws.FILTER(Matches[REG],(Matches[TIMEBIN]=$B77)*(Matches[SITE IN]=AQ$10),0))=0),0,1)),IF(AQ$11="To",SUM(IF(--(_xlfn.UNIQUE(_xlfn._xlws.FILTER(Matches[REG],(Matches[TIME OUT]&gt;=TIMEVALUE(LEFT($B77,5)))*(Matches[TIME OUT]&lt;TIMEVALUE(LEFT($B77,5))+TIME(0,15,0))*(Matches[SITE OUT]=AQ$10),0))=0),0,1)),SUM(IF(--(_xlfn.UNIQUE(_xlfn._xlws.FILTER(Matches[REG],(Matches[TIMEBIN]=$B77),0))=0),0,1))+SUM(IF(--(_xlfn.UNIQUE(_xlfn._xlws.FILTER(Matches[REG],(Matches[TIME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6</v>
      </c>
      <c r="AS77" s="18">
        <f t="shared" ca="1" si="10"/>
        <v>1</v>
      </c>
      <c r="AT77" s="12"/>
      <c r="AU77" s="8" cm="1">
        <f t="array" aca="1" ref="AU77" ca="1">IF(AU$10&lt;&gt;"",IF(AU$10&lt;&gt;"All Locations",COUNTIFS(All[TIMEBIN],$B77,All[SITE],AU$10),COUNTA(_xlfn._xlws.FILTER(All[TIMEBIN],All[TIMEBIN]=$B77,0))),"")</f>
        <v>151</v>
      </c>
      <c r="AV77" s="10" cm="1">
        <f t="array" aca="1" ref="AV77" ca="1">IF(AU$11="From",SUM(IF(--(_xlfn.UNIQUE(_xlfn._xlws.FILTER(Matches[REG],(Matches[TIMEBIN]=$B77)*(Matches[SITE IN]=AU$10),0))=0),0,1)),IF(AU$11="To",SUM(IF(--(_xlfn.UNIQUE(_xlfn._xlws.FILTER(Matches[REG],(Matches[TIME OUT]&gt;=TIMEVALUE(LEFT($B77,5)))*(Matches[TIME OUT]&lt;TIMEVALUE(LEFT($B77,5))+TIME(0,15,0))*(Matches[SITE OUT]=AU$10),0))=0),0,1)),SUM(IF(--(_xlfn.UNIQUE(_xlfn._xlws.FILTER(Matches[REG],(Matches[TIMEBIN]=$B77),0))=0),0,1))+SUM(IF(--(_xlfn.UNIQUE(_xlfn._xlws.FILTER(Matches[REG],(Matches[TIME OUT]&gt;=TIMEVALUE(LEFT($B77,5)))*(Matches[TIME OUT]&lt;TIMEVALUE(LEFT($B77,5))+TIME(0,15,0)),0))=0),0,1))))</f>
        <v>140</v>
      </c>
      <c r="AW77" s="18">
        <f t="shared" ca="1" si="11"/>
        <v>0.92715231788079466</v>
      </c>
    </row>
    <row r="78" spans="2:49">
      <c r="B78" s="7" t="str">
        <v>22:30 - 22:45</v>
      </c>
      <c r="C78" s="8" cm="1">
        <f t="array" aca="1" ref="C78" ca="1">IF(C$10&lt;&gt;"",IF(C$10&lt;&gt;"All Locations",COUNTIFS(All[TIMEBIN],$B78,All[SITE],C$10),COUNTA(_xlfn._xlws.FILTER(All[TIMEBIN],All[TIMEBIN]=$B78,0))),"")</f>
        <v>42</v>
      </c>
      <c r="D78" s="10" cm="1">
        <f t="array" aca="1" ref="D78" ca="1">IF(C$11="From",SUM(IF(--(_xlfn.UNIQUE(_xlfn._xlws.FILTER(Matches[REG],(Matches[TIMEBIN]=$B78)*(Matches[SITE IN]=C$10),0))=0),0,1)),IF(C$11="To",SUM(IF(--(_xlfn.UNIQUE(_xlfn._xlws.FILTER(Matches[REG],(Matches[TIME OUT]&gt;=TIMEVALUE(LEFT($B78,5)))*(Matches[TIME OUT]&lt;TIMEVALUE(LEFT($B78,5))+TIME(0,15,0))*(Matches[SITE OUT]=C$10),0))=0),0,1)),SUM(IF(--(_xlfn.UNIQUE(_xlfn._xlws.FILTER(Matches[REG],(Matches[TIMEBIN]=$B78),0))=0),0,1))+SUM(IF(--(_xlfn.UNIQUE(_xlfn._xlws.FILTER(Matches[REG],(Matches[TIME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35</v>
      </c>
      <c r="E78" s="18">
        <f t="shared" ca="1" si="0"/>
        <v>0.83333333333333337</v>
      </c>
      <c r="F78" s="12"/>
      <c r="G78" s="8" cm="1">
        <f t="array" aca="1" ref="G78" ca="1">IF(G$10&lt;&gt;"",IF(G$10&lt;&gt;"All Locations",COUNTIFS(All[TIMEBIN],$B78,All[SITE],G$10),COUNTA(_xlfn._xlws.FILTER(All[TIMEBIN],All[TIMEBIN]=$B78,0))),"")</f>
        <v>0</v>
      </c>
      <c r="H78" s="10" cm="1">
        <f t="array" aca="1" ref="H78" ca="1">IF(G$11="From",SUM(IF(--(_xlfn.UNIQUE(_xlfn._xlws.FILTER(Matches[REG],(Matches[TIMEBIN]=$B78)*(Matches[SITE IN]=G$10),0))=0),0,1)),IF(G$11="To",SUM(IF(--(_xlfn.UNIQUE(_xlfn._xlws.FILTER(Matches[REG],(Matches[TIME OUT]&gt;=TIMEVALUE(LEFT($B78,5)))*(Matches[TIME OUT]&lt;TIMEVALUE(LEFT($B78,5))+TIME(0,15,0))*(Matches[SITE OUT]=G$10),0))=0),0,1)),SUM(IF(--(_xlfn.UNIQUE(_xlfn._xlws.FILTER(Matches[REG],(Matches[TIMEBIN]=$B78),0))=0),0,1))+SUM(IF(--(_xlfn.UNIQUE(_xlfn._xlws.FILTER(Matches[REG],(Matches[TIME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0</v>
      </c>
      <c r="I78" s="18" t="str">
        <f t="shared" ca="1" si="1"/>
        <v>-</v>
      </c>
      <c r="J78" s="12"/>
      <c r="K78" s="8" cm="1">
        <f t="array" aca="1" ref="K78" ca="1">IF(K$10&lt;&gt;"",IF(K$10&lt;&gt;"All Locations",COUNTIFS(All[TIMEBIN],$B78,All[SITE],K$10),COUNTA(_xlfn._xlws.FILTER(All[TIMEBIN],All[TIMEBIN]=$B78,0))),"")</f>
        <v>10</v>
      </c>
      <c r="L78" s="10" cm="1">
        <f t="array" aca="1" ref="L78" ca="1">IF(K$11="From",SUM(IF(--(_xlfn.UNIQUE(_xlfn._xlws.FILTER(Matches[REG],(Matches[TIMEBIN]=$B78)*(Matches[SITE IN]=K$10),0))=0),0,1)),IF(K$11="To",SUM(IF(--(_xlfn.UNIQUE(_xlfn._xlws.FILTER(Matches[REG],(Matches[TIME OUT]&gt;=TIMEVALUE(LEFT($B78,5)))*(Matches[TIME OUT]&lt;TIMEVALUE(LEFT($B78,5))+TIME(0,15,0))*(Matches[SITE OUT]=K$10),0))=0),0,1)),SUM(IF(--(_xlfn.UNIQUE(_xlfn._xlws.FILTER(Matches[REG],(Matches[TIMEBIN]=$B78),0))=0),0,1))+SUM(IF(--(_xlfn.UNIQUE(_xlfn._xlws.FILTER(Matches[REG],(Matches[TIME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10</v>
      </c>
      <c r="M78" s="18">
        <f t="shared" ca="1" si="2"/>
        <v>1</v>
      </c>
      <c r="N78" s="12"/>
      <c r="O78" s="8" cm="1">
        <f t="array" aca="1" ref="O78" ca="1">IF(O$10&lt;&gt;"",IF(O$10&lt;&gt;"All Locations",COUNTIFS(All[TIMEBIN],$B78,All[SITE],O$10),COUNTA(_xlfn._xlws.FILTER(All[TIMEBIN],All[TIMEBIN]=$B78,0))),"")</f>
        <v>14</v>
      </c>
      <c r="P78" s="10" cm="1">
        <f t="array" aca="1" ref="P78" ca="1">IF(O$11="From",SUM(IF(--(_xlfn.UNIQUE(_xlfn._xlws.FILTER(Matches[REG],(Matches[TIMEBIN]=$B78)*(Matches[SITE IN]=O$10),0))=0),0,1)),IF(O$11="To",SUM(IF(--(_xlfn.UNIQUE(_xlfn._xlws.FILTER(Matches[REG],(Matches[TIME OUT]&gt;=TIMEVALUE(LEFT($B78,5)))*(Matches[TIME OUT]&lt;TIMEVALUE(LEFT($B78,5))+TIME(0,15,0))*(Matches[SITE OUT]=O$10),0))=0),0,1)),SUM(IF(--(_xlfn.UNIQUE(_xlfn._xlws.FILTER(Matches[REG],(Matches[TIMEBIN]=$B78),0))=0),0,1))+SUM(IF(--(_xlfn.UNIQUE(_xlfn._xlws.FILTER(Matches[REG],(Matches[TIME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12</v>
      </c>
      <c r="Q78" s="18">
        <f t="shared" ca="1" si="3"/>
        <v>0.8571428571428571</v>
      </c>
      <c r="R78" s="12"/>
      <c r="S78" s="8" cm="1">
        <f t="array" aca="1" ref="S78" ca="1">IF(S$10&lt;&gt;"",IF(S$10&lt;&gt;"All Locations",COUNTIFS(All[TIMEBIN],$B78,All[SITE],S$10),COUNTA(_xlfn._xlws.FILTER(All[TIMEBIN],All[TIMEBIN]=$B78,0))),"")</f>
        <v>15</v>
      </c>
      <c r="T78" s="10" cm="1">
        <f t="array" aca="1" ref="T78" ca="1">IF(S$11="From",SUM(IF(--(_xlfn.UNIQUE(_xlfn._xlws.FILTER(Matches[REG],(Matches[TIMEBIN]=$B78)*(Matches[SITE IN]=S$10),0))=0),0,1)),IF(S$11="To",SUM(IF(--(_xlfn.UNIQUE(_xlfn._xlws.FILTER(Matches[REG],(Matches[TIME OUT]&gt;=TIMEVALUE(LEFT($B78,5)))*(Matches[TIME OUT]&lt;TIMEVALUE(LEFT($B78,5))+TIME(0,15,0))*(Matches[SITE OUT]=S$10),0))=0),0,1)),SUM(IF(--(_xlfn.UNIQUE(_xlfn._xlws.FILTER(Matches[REG],(Matches[TIMEBIN]=$B78),0))=0),0,1))+SUM(IF(--(_xlfn.UNIQUE(_xlfn._xlws.FILTER(Matches[REG],(Matches[TIME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9</v>
      </c>
      <c r="U78" s="18">
        <f t="shared" ca="1" si="4"/>
        <v>0.6</v>
      </c>
      <c r="V78" s="12"/>
      <c r="W78" s="8" cm="1">
        <f t="array" aca="1" ref="W78" ca="1">IF(W$10&lt;&gt;"",IF(W$10&lt;&gt;"All Locations",COUNTIFS(All[TIMEBIN],$B78,All[SITE],W$10),COUNTA(_xlfn._xlws.FILTER(All[TIMEBIN],All[TIMEBIN]=$B78,0))),"")</f>
        <v>29</v>
      </c>
      <c r="X78" s="10" cm="1">
        <f t="array" aca="1" ref="X78" ca="1">IF(W$11="From",SUM(IF(--(_xlfn.UNIQUE(_xlfn._xlws.FILTER(Matches[REG],(Matches[TIMEBIN]=$B78)*(Matches[SITE IN]=W$10),0))=0),0,1)),IF(W$11="To",SUM(IF(--(_xlfn.UNIQUE(_xlfn._xlws.FILTER(Matches[REG],(Matches[TIME OUT]&gt;=TIMEVALUE(LEFT($B78,5)))*(Matches[TIME OUT]&lt;TIMEVALUE(LEFT($B78,5))+TIME(0,15,0))*(Matches[SITE OUT]=W$10),0))=0),0,1)),SUM(IF(--(_xlfn.UNIQUE(_xlfn._xlws.FILTER(Matches[REG],(Matches[TIMEBIN]=$B78),0))=0),0,1))+SUM(IF(--(_xlfn.UNIQUE(_xlfn._xlws.FILTER(Matches[REG],(Matches[TIME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28</v>
      </c>
      <c r="Y78" s="18">
        <f t="shared" ca="1" si="5"/>
        <v>0.96551724137931039</v>
      </c>
      <c r="Z78" s="12"/>
      <c r="AA78" s="8" cm="1">
        <f t="array" aca="1" ref="AA78" ca="1">IF(AA$10&lt;&gt;"",IF(AA$10&lt;&gt;"All Locations",COUNTIFS(All[TIMEBIN],$B78,All[SITE],AA$10),COUNTA(_xlfn._xlws.FILTER(All[TIMEBIN],All[TIMEBIN]=$B78,0))),"")</f>
        <v>32</v>
      </c>
      <c r="AB78" s="10" cm="1">
        <f t="array" aca="1" ref="AB78" ca="1">IF(AA$11="From",SUM(IF(--(_xlfn.UNIQUE(_xlfn._xlws.FILTER(Matches[REG],(Matches[TIMEBIN]=$B78)*(Matches[SITE IN]=AA$10),0))=0),0,1)),IF(AA$11="To",SUM(IF(--(_xlfn.UNIQUE(_xlfn._xlws.FILTER(Matches[REG],(Matches[TIME OUT]&gt;=TIMEVALUE(LEFT($B78,5)))*(Matches[TIME OUT]&lt;TIMEVALUE(LEFT($B78,5))+TIME(0,15,0))*(Matches[SITE OUT]=AA$10),0))=0),0,1)),SUM(IF(--(_xlfn.UNIQUE(_xlfn._xlws.FILTER(Matches[REG],(Matches[TIMEBIN]=$B78),0))=0),0,1))+SUM(IF(--(_xlfn.UNIQUE(_xlfn._xlws.FILTER(Matches[REG],(Matches[TIME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32</v>
      </c>
      <c r="AC78" s="18">
        <f t="shared" ca="1" si="6"/>
        <v>1</v>
      </c>
      <c r="AD78" s="12"/>
      <c r="AE78" s="8" cm="1">
        <f t="array" aca="1" ref="AE78" ca="1">IF(AE$10&lt;&gt;"",IF(AE$10&lt;&gt;"All Locations",COUNTIFS(All[TIMEBIN],$B78,All[SITE],AE$10),COUNTA(_xlfn._xlws.FILTER(All[TIMEBIN],All[TIMEBIN]=$B78,0))),"")</f>
        <v>0</v>
      </c>
      <c r="AF78" s="10" cm="1">
        <f t="array" aca="1" ref="AF78" ca="1">IF(AE$11="From",SUM(IF(--(_xlfn.UNIQUE(_xlfn._xlws.FILTER(Matches[REG],(Matches[TIMEBIN]=$B78)*(Matches[SITE IN]=AE$10),0))=0),0,1)),IF(AE$11="To",SUM(IF(--(_xlfn.UNIQUE(_xlfn._xlws.FILTER(Matches[REG],(Matches[TIME OUT]&gt;=TIMEVALUE(LEFT($B78,5)))*(Matches[TIME OUT]&lt;TIMEVALUE(LEFT($B78,5))+TIME(0,15,0))*(Matches[SITE OUT]=AE$10),0))=0),0,1)),SUM(IF(--(_xlfn.UNIQUE(_xlfn._xlws.FILTER(Matches[REG],(Matches[TIMEBIN]=$B78),0))=0),0,1))+SUM(IF(--(_xlfn.UNIQUE(_xlfn._xlws.FILTER(Matches[REG],(Matches[TIME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0</v>
      </c>
      <c r="AG78" s="18" t="str">
        <f t="shared" ca="1" si="7"/>
        <v>-</v>
      </c>
      <c r="AH78" s="12"/>
      <c r="AI78" s="8" cm="1">
        <f t="array" aca="1" ref="AI78" ca="1">IF(AI$10&lt;&gt;"",IF(AI$10&lt;&gt;"All Locations",COUNTIFS(All[TIMEBIN],$B78,All[SITE],AI$10),COUNTA(_xlfn._xlws.FILTER(All[TIMEBIN],All[TIMEBIN]=$B78,0))),"")</f>
        <v>41</v>
      </c>
      <c r="AJ78" s="10" cm="1">
        <f t="array" aca="1" ref="AJ78" ca="1">IF(AI$11="From",SUM(IF(--(_xlfn.UNIQUE(_xlfn._xlws.FILTER(Matches[REG],(Matches[TIMEBIN]=$B78)*(Matches[SITE IN]=AI$10),0))=0),0,1)),IF(AI$11="To",SUM(IF(--(_xlfn.UNIQUE(_xlfn._xlws.FILTER(Matches[REG],(Matches[TIME OUT]&gt;=TIMEVALUE(LEFT($B78,5)))*(Matches[TIME OUT]&lt;TIMEVALUE(LEFT($B78,5))+TIME(0,15,0))*(Matches[SITE OUT]=AI$10),0))=0),0,1)),SUM(IF(--(_xlfn.UNIQUE(_xlfn._xlws.FILTER(Matches[REG],(Matches[TIMEBIN]=$B78),0))=0),0,1))+SUM(IF(--(_xlfn.UNIQUE(_xlfn._xlws.FILTER(Matches[REG],(Matches[TIME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40</v>
      </c>
      <c r="AK78" s="18">
        <f t="shared" ca="1" si="8"/>
        <v>0.97560975609756095</v>
      </c>
      <c r="AL78" s="12"/>
      <c r="AM78" s="8" cm="1">
        <f t="array" aca="1" ref="AM78" ca="1">IF(AM$10&lt;&gt;"",IF(AM$10&lt;&gt;"All Locations",COUNTIFS(All[TIMEBIN],$B78,All[SITE],AM$10),COUNTA(_xlfn._xlws.FILTER(All[TIMEBIN],All[TIMEBIN]=$B78,0))),"")</f>
        <v>12</v>
      </c>
      <c r="AN78" s="10" cm="1">
        <f t="array" aca="1" ref="AN78" ca="1">IF(AM$11="From",SUM(IF(--(_xlfn.UNIQUE(_xlfn._xlws.FILTER(Matches[REG],(Matches[TIMEBIN]=$B78)*(Matches[SITE IN]=AM$10),0))=0),0,1)),IF(AM$11="To",SUM(IF(--(_xlfn.UNIQUE(_xlfn._xlws.FILTER(Matches[REG],(Matches[TIME OUT]&gt;=TIMEVALUE(LEFT($B78,5)))*(Matches[TIME OUT]&lt;TIMEVALUE(LEFT($B78,5))+TIME(0,15,0))*(Matches[SITE OUT]=AM$10),0))=0),0,1)),SUM(IF(--(_xlfn.UNIQUE(_xlfn._xlws.FILTER(Matches[REG],(Matches[TIMEBIN]=$B78),0))=0),0,1))+SUM(IF(--(_xlfn.UNIQUE(_xlfn._xlws.FILTER(Matches[REG],(Matches[TIME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12</v>
      </c>
      <c r="AO78" s="18">
        <f t="shared" ca="1" si="9"/>
        <v>1</v>
      </c>
      <c r="AP78" s="12"/>
      <c r="AQ78" s="8" cm="1">
        <f t="array" aca="1" ref="AQ78" ca="1">IF(AQ$10&lt;&gt;"",IF(AQ$10&lt;&gt;"All Locations",COUNTIFS(All[TIMEBIN],$B78,All[SITE],AQ$10),COUNTA(_xlfn._xlws.FILTER(All[TIMEBIN],All[TIMEBIN]=$B78,0))),"")</f>
        <v>4</v>
      </c>
      <c r="AR78" s="10" cm="1">
        <f t="array" aca="1" ref="AR78" ca="1">IF(AQ$11="From",SUM(IF(--(_xlfn.UNIQUE(_xlfn._xlws.FILTER(Matches[REG],(Matches[TIMEBIN]=$B78)*(Matches[SITE IN]=AQ$10),0))=0),0,1)),IF(AQ$11="To",SUM(IF(--(_xlfn.UNIQUE(_xlfn._xlws.FILTER(Matches[REG],(Matches[TIME OUT]&gt;=TIMEVALUE(LEFT($B78,5)))*(Matches[TIME OUT]&lt;TIMEVALUE(LEFT($B78,5))+TIME(0,15,0))*(Matches[SITE OUT]=AQ$10),0))=0),0,1)),SUM(IF(--(_xlfn.UNIQUE(_xlfn._xlws.FILTER(Matches[REG],(Matches[TIMEBIN]=$B78),0))=0),0,1))+SUM(IF(--(_xlfn.UNIQUE(_xlfn._xlws.FILTER(Matches[REG],(Matches[TIME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4</v>
      </c>
      <c r="AS78" s="18">
        <f t="shared" ca="1" si="10"/>
        <v>1</v>
      </c>
      <c r="AT78" s="12"/>
      <c r="AU78" s="8" cm="1">
        <f t="array" aca="1" ref="AU78" ca="1">IF(AU$10&lt;&gt;"",IF(AU$10&lt;&gt;"All Locations",COUNTIFS(All[TIMEBIN],$B78,All[SITE],AU$10),COUNTA(_xlfn._xlws.FILTER(All[TIMEBIN],All[TIMEBIN]=$B78,0))),"")</f>
        <v>199</v>
      </c>
      <c r="AV78" s="10" cm="1">
        <f t="array" aca="1" ref="AV78" ca="1">IF(AU$11="From",SUM(IF(--(_xlfn.UNIQUE(_xlfn._xlws.FILTER(Matches[REG],(Matches[TIMEBIN]=$B78)*(Matches[SITE IN]=AU$10),0))=0),0,1)),IF(AU$11="To",SUM(IF(--(_xlfn.UNIQUE(_xlfn._xlws.FILTER(Matches[REG],(Matches[TIME OUT]&gt;=TIMEVALUE(LEFT($B78,5)))*(Matches[TIME OUT]&lt;TIMEVALUE(LEFT($B78,5))+TIME(0,15,0))*(Matches[SITE OUT]=AU$10),0))=0),0,1)),SUM(IF(--(_xlfn.UNIQUE(_xlfn._xlws.FILTER(Matches[REG],(Matches[TIMEBIN]=$B78),0))=0),0,1))+SUM(IF(--(_xlfn.UNIQUE(_xlfn._xlws.FILTER(Matches[REG],(Matches[TIME OUT]&gt;=TIMEVALUE(LEFT($B78,5)))*(Matches[TIME OUT]&lt;TIMEVALUE(LEFT($B78,5))+TIME(0,15,0)),0))=0),0,1))))</f>
        <v>182</v>
      </c>
      <c r="AW78" s="18">
        <f t="shared" ca="1" si="11"/>
        <v>0.914572864321608</v>
      </c>
    </row>
    <row r="79" spans="2:49">
      <c r="B79" s="7" t="str">
        <v>22:45 - 23:00</v>
      </c>
      <c r="C79" s="8" cm="1">
        <f t="array" aca="1" ref="C79" ca="1">IF(C$10&lt;&gt;"",IF(C$10&lt;&gt;"All Locations",COUNTIFS(All[TIMEBIN],$B79,All[SITE],C$10),COUNTA(_xlfn._xlws.FILTER(All[TIMEBIN],All[TIMEBIN]=$B79,0))),"")</f>
        <v>43</v>
      </c>
      <c r="D79" s="10" cm="1">
        <f t="array" aca="1" ref="D79" ca="1">IF(C$11="From",SUM(IF(--(_xlfn.UNIQUE(_xlfn._xlws.FILTER(Matches[REG],(Matches[TIMEBIN]=$B79)*(Matches[SITE IN]=C$10),0))=0),0,1)),IF(C$11="To",SUM(IF(--(_xlfn.UNIQUE(_xlfn._xlws.FILTER(Matches[REG],(Matches[TIME OUT]&gt;=TIMEVALUE(LEFT($B79,5)))*(Matches[TIME OUT]&lt;TIMEVALUE(LEFT($B79,5))+TIME(0,15,0))*(Matches[SITE OUT]=C$10),0))=0),0,1)),SUM(IF(--(_xlfn.UNIQUE(_xlfn._xlws.FILTER(Matches[REG],(Matches[TIMEBIN]=$B79),0))=0),0,1))+SUM(IF(--(_xlfn.UNIQUE(_xlfn._xlws.FILTER(Matches[REG],(Matches[TIME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36</v>
      </c>
      <c r="E79" s="18">
        <f t="shared" ca="1" si="0"/>
        <v>0.83720930232558144</v>
      </c>
      <c r="F79" s="12"/>
      <c r="G79" s="8" cm="1">
        <f t="array" aca="1" ref="G79" ca="1">IF(G$10&lt;&gt;"",IF(G$10&lt;&gt;"All Locations",COUNTIFS(All[TIMEBIN],$B79,All[SITE],G$10),COUNTA(_xlfn._xlws.FILTER(All[TIMEBIN],All[TIMEBIN]=$B79,0))),"")</f>
        <v>0</v>
      </c>
      <c r="H79" s="10" cm="1">
        <f t="array" aca="1" ref="H79" ca="1">IF(G$11="From",SUM(IF(--(_xlfn.UNIQUE(_xlfn._xlws.FILTER(Matches[REG],(Matches[TIMEBIN]=$B79)*(Matches[SITE IN]=G$10),0))=0),0,1)),IF(G$11="To",SUM(IF(--(_xlfn.UNIQUE(_xlfn._xlws.FILTER(Matches[REG],(Matches[TIME OUT]&gt;=TIMEVALUE(LEFT($B79,5)))*(Matches[TIME OUT]&lt;TIMEVALUE(LEFT($B79,5))+TIME(0,15,0))*(Matches[SITE OUT]=G$10),0))=0),0,1)),SUM(IF(--(_xlfn.UNIQUE(_xlfn._xlws.FILTER(Matches[REG],(Matches[TIMEBIN]=$B79),0))=0),0,1))+SUM(IF(--(_xlfn.UNIQUE(_xlfn._xlws.FILTER(Matches[REG],(Matches[TIME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0</v>
      </c>
      <c r="I79" s="18" t="str">
        <f t="shared" ca="1" si="1"/>
        <v>-</v>
      </c>
      <c r="J79" s="12"/>
      <c r="K79" s="8" cm="1">
        <f t="array" aca="1" ref="K79" ca="1">IF(K$10&lt;&gt;"",IF(K$10&lt;&gt;"All Locations",COUNTIFS(All[TIMEBIN],$B79,All[SITE],K$10),COUNTA(_xlfn._xlws.FILTER(All[TIMEBIN],All[TIMEBIN]=$B79,0))),"")</f>
        <v>10</v>
      </c>
      <c r="L79" s="10" cm="1">
        <f t="array" aca="1" ref="L79" ca="1">IF(K$11="From",SUM(IF(--(_xlfn.UNIQUE(_xlfn._xlws.FILTER(Matches[REG],(Matches[TIMEBIN]=$B79)*(Matches[SITE IN]=K$10),0))=0),0,1)),IF(K$11="To",SUM(IF(--(_xlfn.UNIQUE(_xlfn._xlws.FILTER(Matches[REG],(Matches[TIME OUT]&gt;=TIMEVALUE(LEFT($B79,5)))*(Matches[TIME OUT]&lt;TIMEVALUE(LEFT($B79,5))+TIME(0,15,0))*(Matches[SITE OUT]=K$10),0))=0),0,1)),SUM(IF(--(_xlfn.UNIQUE(_xlfn._xlws.FILTER(Matches[REG],(Matches[TIMEBIN]=$B79),0))=0),0,1))+SUM(IF(--(_xlfn.UNIQUE(_xlfn._xlws.FILTER(Matches[REG],(Matches[TIME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8</v>
      </c>
      <c r="M79" s="18">
        <f t="shared" ca="1" si="2"/>
        <v>0.8</v>
      </c>
      <c r="N79" s="12"/>
      <c r="O79" s="8" cm="1">
        <f t="array" aca="1" ref="O79" ca="1">IF(O$10&lt;&gt;"",IF(O$10&lt;&gt;"All Locations",COUNTIFS(All[TIMEBIN],$B79,All[SITE],O$10),COUNTA(_xlfn._xlws.FILTER(All[TIMEBIN],All[TIMEBIN]=$B79,0))),"")</f>
        <v>14</v>
      </c>
      <c r="P79" s="10" cm="1">
        <f t="array" aca="1" ref="P79" ca="1">IF(O$11="From",SUM(IF(--(_xlfn.UNIQUE(_xlfn._xlws.FILTER(Matches[REG],(Matches[TIMEBIN]=$B79)*(Matches[SITE IN]=O$10),0))=0),0,1)),IF(O$11="To",SUM(IF(--(_xlfn.UNIQUE(_xlfn._xlws.FILTER(Matches[REG],(Matches[TIME OUT]&gt;=TIMEVALUE(LEFT($B79,5)))*(Matches[TIME OUT]&lt;TIMEVALUE(LEFT($B79,5))+TIME(0,15,0))*(Matches[SITE OUT]=O$10),0))=0),0,1)),SUM(IF(--(_xlfn.UNIQUE(_xlfn._xlws.FILTER(Matches[REG],(Matches[TIMEBIN]=$B79),0))=0),0,1))+SUM(IF(--(_xlfn.UNIQUE(_xlfn._xlws.FILTER(Matches[REG],(Matches[TIME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12</v>
      </c>
      <c r="Q79" s="18">
        <f t="shared" ca="1" si="3"/>
        <v>0.8571428571428571</v>
      </c>
      <c r="R79" s="12"/>
      <c r="S79" s="8" cm="1">
        <f t="array" aca="1" ref="S79" ca="1">IF(S$10&lt;&gt;"",IF(S$10&lt;&gt;"All Locations",COUNTIFS(All[TIMEBIN],$B79,All[SITE],S$10),COUNTA(_xlfn._xlws.FILTER(All[TIMEBIN],All[TIMEBIN]=$B79,0))),"")</f>
        <v>19</v>
      </c>
      <c r="T79" s="10" cm="1">
        <f t="array" aca="1" ref="T79" ca="1">IF(S$11="From",SUM(IF(--(_xlfn.UNIQUE(_xlfn._xlws.FILTER(Matches[REG],(Matches[TIMEBIN]=$B79)*(Matches[SITE IN]=S$10),0))=0),0,1)),IF(S$11="To",SUM(IF(--(_xlfn.UNIQUE(_xlfn._xlws.FILTER(Matches[REG],(Matches[TIME OUT]&gt;=TIMEVALUE(LEFT($B79,5)))*(Matches[TIME OUT]&lt;TIMEVALUE(LEFT($B79,5))+TIME(0,15,0))*(Matches[SITE OUT]=S$10),0))=0),0,1)),SUM(IF(--(_xlfn.UNIQUE(_xlfn._xlws.FILTER(Matches[REG],(Matches[TIMEBIN]=$B79),0))=0),0,1))+SUM(IF(--(_xlfn.UNIQUE(_xlfn._xlws.FILTER(Matches[REG],(Matches[TIME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13</v>
      </c>
      <c r="U79" s="18">
        <f t="shared" ca="1" si="4"/>
        <v>0.68421052631578949</v>
      </c>
      <c r="V79" s="12"/>
      <c r="W79" s="8" cm="1">
        <f t="array" aca="1" ref="W79" ca="1">IF(W$10&lt;&gt;"",IF(W$10&lt;&gt;"All Locations",COUNTIFS(All[TIMEBIN],$B79,All[SITE],W$10),COUNTA(_xlfn._xlws.FILTER(All[TIMEBIN],All[TIMEBIN]=$B79,0))),"")</f>
        <v>38</v>
      </c>
      <c r="X79" s="10" cm="1">
        <f t="array" aca="1" ref="X79" ca="1">IF(W$11="From",SUM(IF(--(_xlfn.UNIQUE(_xlfn._xlws.FILTER(Matches[REG],(Matches[TIMEBIN]=$B79)*(Matches[SITE IN]=W$10),0))=0),0,1)),IF(W$11="To",SUM(IF(--(_xlfn.UNIQUE(_xlfn._xlws.FILTER(Matches[REG],(Matches[TIME OUT]&gt;=TIMEVALUE(LEFT($B79,5)))*(Matches[TIME OUT]&lt;TIMEVALUE(LEFT($B79,5))+TIME(0,15,0))*(Matches[SITE OUT]=W$10),0))=0),0,1)),SUM(IF(--(_xlfn.UNIQUE(_xlfn._xlws.FILTER(Matches[REG],(Matches[TIMEBIN]=$B79),0))=0),0,1))+SUM(IF(--(_xlfn.UNIQUE(_xlfn._xlws.FILTER(Matches[REG],(Matches[TIME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37</v>
      </c>
      <c r="Y79" s="18">
        <f t="shared" ca="1" si="5"/>
        <v>0.97368421052631582</v>
      </c>
      <c r="Z79" s="12"/>
      <c r="AA79" s="8" cm="1">
        <f t="array" aca="1" ref="AA79" ca="1">IF(AA$10&lt;&gt;"",IF(AA$10&lt;&gt;"All Locations",COUNTIFS(All[TIMEBIN],$B79,All[SITE],AA$10),COUNTA(_xlfn._xlws.FILTER(All[TIMEBIN],All[TIMEBIN]=$B79,0))),"")</f>
        <v>13</v>
      </c>
      <c r="AB79" s="10" cm="1">
        <f t="array" aca="1" ref="AB79" ca="1">IF(AA$11="From",SUM(IF(--(_xlfn.UNIQUE(_xlfn._xlws.FILTER(Matches[REG],(Matches[TIMEBIN]=$B79)*(Matches[SITE IN]=AA$10),0))=0),0,1)),IF(AA$11="To",SUM(IF(--(_xlfn.UNIQUE(_xlfn._xlws.FILTER(Matches[REG],(Matches[TIME OUT]&gt;=TIMEVALUE(LEFT($B79,5)))*(Matches[TIME OUT]&lt;TIMEVALUE(LEFT($B79,5))+TIME(0,15,0))*(Matches[SITE OUT]=AA$10),0))=0),0,1)),SUM(IF(--(_xlfn.UNIQUE(_xlfn._xlws.FILTER(Matches[REG],(Matches[TIMEBIN]=$B79),0))=0),0,1))+SUM(IF(--(_xlfn.UNIQUE(_xlfn._xlws.FILTER(Matches[REG],(Matches[TIME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13</v>
      </c>
      <c r="AC79" s="18">
        <f t="shared" ca="1" si="6"/>
        <v>1</v>
      </c>
      <c r="AD79" s="12"/>
      <c r="AE79" s="8" cm="1">
        <f t="array" aca="1" ref="AE79" ca="1">IF(AE$10&lt;&gt;"",IF(AE$10&lt;&gt;"All Locations",COUNTIFS(All[TIMEBIN],$B79,All[SITE],AE$10),COUNTA(_xlfn._xlws.FILTER(All[TIMEBIN],All[TIMEBIN]=$B79,0))),"")</f>
        <v>0</v>
      </c>
      <c r="AF79" s="10" cm="1">
        <f t="array" aca="1" ref="AF79" ca="1">IF(AE$11="From",SUM(IF(--(_xlfn.UNIQUE(_xlfn._xlws.FILTER(Matches[REG],(Matches[TIMEBIN]=$B79)*(Matches[SITE IN]=AE$10),0))=0),0,1)),IF(AE$11="To",SUM(IF(--(_xlfn.UNIQUE(_xlfn._xlws.FILTER(Matches[REG],(Matches[TIME OUT]&gt;=TIMEVALUE(LEFT($B79,5)))*(Matches[TIME OUT]&lt;TIMEVALUE(LEFT($B79,5))+TIME(0,15,0))*(Matches[SITE OUT]=AE$10),0))=0),0,1)),SUM(IF(--(_xlfn.UNIQUE(_xlfn._xlws.FILTER(Matches[REG],(Matches[TIMEBIN]=$B79),0))=0),0,1))+SUM(IF(--(_xlfn.UNIQUE(_xlfn._xlws.FILTER(Matches[REG],(Matches[TIME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0</v>
      </c>
      <c r="AG79" s="18" t="str">
        <f t="shared" ca="1" si="7"/>
        <v>-</v>
      </c>
      <c r="AH79" s="12"/>
      <c r="AI79" s="8" cm="1">
        <f t="array" aca="1" ref="AI79" ca="1">IF(AI$10&lt;&gt;"",IF(AI$10&lt;&gt;"All Locations",COUNTIFS(All[TIMEBIN],$B79,All[SITE],AI$10),COUNTA(_xlfn._xlws.FILTER(All[TIMEBIN],All[TIMEBIN]=$B79,0))),"")</f>
        <v>44</v>
      </c>
      <c r="AJ79" s="10" cm="1">
        <f t="array" aca="1" ref="AJ79" ca="1">IF(AI$11="From",SUM(IF(--(_xlfn.UNIQUE(_xlfn._xlws.FILTER(Matches[REG],(Matches[TIMEBIN]=$B79)*(Matches[SITE IN]=AI$10),0))=0),0,1)),IF(AI$11="To",SUM(IF(--(_xlfn.UNIQUE(_xlfn._xlws.FILTER(Matches[REG],(Matches[TIME OUT]&gt;=TIMEVALUE(LEFT($B79,5)))*(Matches[TIME OUT]&lt;TIMEVALUE(LEFT($B79,5))+TIME(0,15,0))*(Matches[SITE OUT]=AI$10),0))=0),0,1)),SUM(IF(--(_xlfn.UNIQUE(_xlfn._xlws.FILTER(Matches[REG],(Matches[TIMEBIN]=$B79),0))=0),0,1))+SUM(IF(--(_xlfn.UNIQUE(_xlfn._xlws.FILTER(Matches[REG],(Matches[TIME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43</v>
      </c>
      <c r="AK79" s="18">
        <f t="shared" ca="1" si="8"/>
        <v>0.97727272727272729</v>
      </c>
      <c r="AL79" s="12"/>
      <c r="AM79" s="8" cm="1">
        <f t="array" aca="1" ref="AM79" ca="1">IF(AM$10&lt;&gt;"",IF(AM$10&lt;&gt;"All Locations",COUNTIFS(All[TIMEBIN],$B79,All[SITE],AM$10),COUNTA(_xlfn._xlws.FILTER(All[TIMEBIN],All[TIMEBIN]=$B79,0))),"")</f>
        <v>15</v>
      </c>
      <c r="AN79" s="10" cm="1">
        <f t="array" aca="1" ref="AN79" ca="1">IF(AM$11="From",SUM(IF(--(_xlfn.UNIQUE(_xlfn._xlws.FILTER(Matches[REG],(Matches[TIMEBIN]=$B79)*(Matches[SITE IN]=AM$10),0))=0),0,1)),IF(AM$11="To",SUM(IF(--(_xlfn.UNIQUE(_xlfn._xlws.FILTER(Matches[REG],(Matches[TIME OUT]&gt;=TIMEVALUE(LEFT($B79,5)))*(Matches[TIME OUT]&lt;TIMEVALUE(LEFT($B79,5))+TIME(0,15,0))*(Matches[SITE OUT]=AM$10),0))=0),0,1)),SUM(IF(--(_xlfn.UNIQUE(_xlfn._xlws.FILTER(Matches[REG],(Matches[TIMEBIN]=$B79),0))=0),0,1))+SUM(IF(--(_xlfn.UNIQUE(_xlfn._xlws.FILTER(Matches[REG],(Matches[TIME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15</v>
      </c>
      <c r="AO79" s="18">
        <f t="shared" ca="1" si="9"/>
        <v>1</v>
      </c>
      <c r="AP79" s="12"/>
      <c r="AQ79" s="8" cm="1">
        <f t="array" aca="1" ref="AQ79" ca="1">IF(AQ$10&lt;&gt;"",IF(AQ$10&lt;&gt;"All Locations",COUNTIFS(All[TIMEBIN],$B79,All[SITE],AQ$10),COUNTA(_xlfn._xlws.FILTER(All[TIMEBIN],All[TIMEBIN]=$B79,0))),"")</f>
        <v>9</v>
      </c>
      <c r="AR79" s="10" cm="1">
        <f t="array" aca="1" ref="AR79" ca="1">IF(AQ$11="From",SUM(IF(--(_xlfn.UNIQUE(_xlfn._xlws.FILTER(Matches[REG],(Matches[TIMEBIN]=$B79)*(Matches[SITE IN]=AQ$10),0))=0),0,1)),IF(AQ$11="To",SUM(IF(--(_xlfn.UNIQUE(_xlfn._xlws.FILTER(Matches[REG],(Matches[TIME OUT]&gt;=TIMEVALUE(LEFT($B79,5)))*(Matches[TIME OUT]&lt;TIMEVALUE(LEFT($B79,5))+TIME(0,15,0))*(Matches[SITE OUT]=AQ$10),0))=0),0,1)),SUM(IF(--(_xlfn.UNIQUE(_xlfn._xlws.FILTER(Matches[REG],(Matches[TIMEBIN]=$B79),0))=0),0,1))+SUM(IF(--(_xlfn.UNIQUE(_xlfn._xlws.FILTER(Matches[REG],(Matches[TIME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9</v>
      </c>
      <c r="AS79" s="18">
        <f t="shared" ca="1" si="10"/>
        <v>1</v>
      </c>
      <c r="AT79" s="12"/>
      <c r="AU79" s="8" cm="1">
        <f t="array" aca="1" ref="AU79" ca="1">IF(AU$10&lt;&gt;"",IF(AU$10&lt;&gt;"All Locations",COUNTIFS(All[TIMEBIN],$B79,All[SITE],AU$10),COUNTA(_xlfn._xlws.FILTER(All[TIMEBIN],All[TIMEBIN]=$B79,0))),"")</f>
        <v>205</v>
      </c>
      <c r="AV79" s="10" cm="1">
        <f t="array" aca="1" ref="AV79" ca="1">IF(AU$11="From",SUM(IF(--(_xlfn.UNIQUE(_xlfn._xlws.FILTER(Matches[REG],(Matches[TIMEBIN]=$B79)*(Matches[SITE IN]=AU$10),0))=0),0,1)),IF(AU$11="To",SUM(IF(--(_xlfn.UNIQUE(_xlfn._xlws.FILTER(Matches[REG],(Matches[TIME OUT]&gt;=TIMEVALUE(LEFT($B79,5)))*(Matches[TIME OUT]&lt;TIMEVALUE(LEFT($B79,5))+TIME(0,15,0))*(Matches[SITE OUT]=AU$10),0))=0),0,1)),SUM(IF(--(_xlfn.UNIQUE(_xlfn._xlws.FILTER(Matches[REG],(Matches[TIMEBIN]=$B79),0))=0),0,1))+SUM(IF(--(_xlfn.UNIQUE(_xlfn._xlws.FILTER(Matches[REG],(Matches[TIME OUT]&gt;=TIMEVALUE(LEFT($B79,5)))*(Matches[TIME OUT]&lt;TIMEVALUE(LEFT($B79,5))+TIME(0,15,0)),0))=0),0,1))))</f>
        <v>186</v>
      </c>
      <c r="AW79" s="18">
        <f t="shared" ca="1" si="11"/>
        <v>0.90731707317073174</v>
      </c>
    </row>
    <row r="80" spans="2:49">
      <c r="B80" s="7" t="str">
        <v>23:00 - 23:15</v>
      </c>
      <c r="C80" s="8" cm="1">
        <f t="array" aca="1" ref="C80" ca="1">IF(C$10&lt;&gt;"",IF(C$10&lt;&gt;"All Locations",COUNTIFS(All[TIMEBIN],$B80,All[SITE],C$10),COUNTA(_xlfn._xlws.FILTER(All[TIMEBIN],All[TIMEBIN]=$B80,0))),"")</f>
        <v>54</v>
      </c>
      <c r="D80" s="10" cm="1">
        <f t="array" aca="1" ref="D80" ca="1">IF(C$11="From",SUM(IF(--(_xlfn.UNIQUE(_xlfn._xlws.FILTER(Matches[REG],(Matches[TIMEBIN]=$B80)*(Matches[SITE IN]=C$10),0))=0),0,1)),IF(C$11="To",SUM(IF(--(_xlfn.UNIQUE(_xlfn._xlws.FILTER(Matches[REG],(Matches[TIME OUT]&gt;=TIMEVALUE(LEFT($B80,5)))*(Matches[TIME OUT]&lt;TIMEVALUE(LEFT($B80,5))+TIME(0,15,0))*(Matches[SITE OUT]=C$10),0))=0),0,1)),SUM(IF(--(_xlfn.UNIQUE(_xlfn._xlws.FILTER(Matches[REG],(Matches[TIMEBIN]=$B80),0))=0),0,1))+SUM(IF(--(_xlfn.UNIQUE(_xlfn._xlws.FILTER(Matches[REG],(Matches[TIME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50</v>
      </c>
      <c r="E80" s="18">
        <f t="shared" ca="1" si="0"/>
        <v>0.92592592592592593</v>
      </c>
      <c r="F80" s="12"/>
      <c r="G80" s="8" cm="1">
        <f t="array" aca="1" ref="G80" ca="1">IF(G$10&lt;&gt;"",IF(G$10&lt;&gt;"All Locations",COUNTIFS(All[TIMEBIN],$B80,All[SITE],G$10),COUNTA(_xlfn._xlws.FILTER(All[TIMEBIN],All[TIMEBIN]=$B80,0))),"")</f>
        <v>0</v>
      </c>
      <c r="H80" s="10" cm="1">
        <f t="array" aca="1" ref="H80" ca="1">IF(G$11="From",SUM(IF(--(_xlfn.UNIQUE(_xlfn._xlws.FILTER(Matches[REG],(Matches[TIMEBIN]=$B80)*(Matches[SITE IN]=G$10),0))=0),0,1)),IF(G$11="To",SUM(IF(--(_xlfn.UNIQUE(_xlfn._xlws.FILTER(Matches[REG],(Matches[TIME OUT]&gt;=TIMEVALUE(LEFT($B80,5)))*(Matches[TIME OUT]&lt;TIMEVALUE(LEFT($B80,5))+TIME(0,15,0))*(Matches[SITE OUT]=G$10),0))=0),0,1)),SUM(IF(--(_xlfn.UNIQUE(_xlfn._xlws.FILTER(Matches[REG],(Matches[TIMEBIN]=$B80),0))=0),0,1))+SUM(IF(--(_xlfn.UNIQUE(_xlfn._xlws.FILTER(Matches[REG],(Matches[TIME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0</v>
      </c>
      <c r="I80" s="18" t="str">
        <f t="shared" ca="1" si="1"/>
        <v>-</v>
      </c>
      <c r="J80" s="12"/>
      <c r="K80" s="8" cm="1">
        <f t="array" aca="1" ref="K80" ca="1">IF(K$10&lt;&gt;"",IF(K$10&lt;&gt;"All Locations",COUNTIFS(All[TIMEBIN],$B80,All[SITE],K$10),COUNTA(_xlfn._xlws.FILTER(All[TIMEBIN],All[TIMEBIN]=$B80,0))),"")</f>
        <v>10</v>
      </c>
      <c r="L80" s="10" cm="1">
        <f t="array" aca="1" ref="L80" ca="1">IF(K$11="From",SUM(IF(--(_xlfn.UNIQUE(_xlfn._xlws.FILTER(Matches[REG],(Matches[TIMEBIN]=$B80)*(Matches[SITE IN]=K$10),0))=0),0,1)),IF(K$11="To",SUM(IF(--(_xlfn.UNIQUE(_xlfn._xlws.FILTER(Matches[REG],(Matches[TIME OUT]&gt;=TIMEVALUE(LEFT($B80,5)))*(Matches[TIME OUT]&lt;TIMEVALUE(LEFT($B80,5))+TIME(0,15,0))*(Matches[SITE OUT]=K$10),0))=0),0,1)),SUM(IF(--(_xlfn.UNIQUE(_xlfn._xlws.FILTER(Matches[REG],(Matches[TIMEBIN]=$B80),0))=0),0,1))+SUM(IF(--(_xlfn.UNIQUE(_xlfn._xlws.FILTER(Matches[REG],(Matches[TIME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8</v>
      </c>
      <c r="M80" s="18">
        <f t="shared" ca="1" si="2"/>
        <v>0.8</v>
      </c>
      <c r="N80" s="12"/>
      <c r="O80" s="8" cm="1">
        <f t="array" aca="1" ref="O80" ca="1">IF(O$10&lt;&gt;"",IF(O$10&lt;&gt;"All Locations",COUNTIFS(All[TIMEBIN],$B80,All[SITE],O$10),COUNTA(_xlfn._xlws.FILTER(All[TIMEBIN],All[TIMEBIN]=$B80,0))),"")</f>
        <v>11</v>
      </c>
      <c r="P80" s="10" cm="1">
        <f t="array" aca="1" ref="P80" ca="1">IF(O$11="From",SUM(IF(--(_xlfn.UNIQUE(_xlfn._xlws.FILTER(Matches[REG],(Matches[TIMEBIN]=$B80)*(Matches[SITE IN]=O$10),0))=0),0,1)),IF(O$11="To",SUM(IF(--(_xlfn.UNIQUE(_xlfn._xlws.FILTER(Matches[REG],(Matches[TIME OUT]&gt;=TIMEVALUE(LEFT($B80,5)))*(Matches[TIME OUT]&lt;TIMEVALUE(LEFT($B80,5))+TIME(0,15,0))*(Matches[SITE OUT]=O$10),0))=0),0,1)),SUM(IF(--(_xlfn.UNIQUE(_xlfn._xlws.FILTER(Matches[REG],(Matches[TIMEBIN]=$B80),0))=0),0,1))+SUM(IF(--(_xlfn.UNIQUE(_xlfn._xlws.FILTER(Matches[REG],(Matches[TIME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11</v>
      </c>
      <c r="Q80" s="18">
        <f t="shared" ca="1" si="3"/>
        <v>1</v>
      </c>
      <c r="R80" s="12"/>
      <c r="S80" s="8" cm="1">
        <f t="array" aca="1" ref="S80" ca="1">IF(S$10&lt;&gt;"",IF(S$10&lt;&gt;"All Locations",COUNTIFS(All[TIMEBIN],$B80,All[SITE],S$10),COUNTA(_xlfn._xlws.FILTER(All[TIMEBIN],All[TIMEBIN]=$B80,0))),"")</f>
        <v>5</v>
      </c>
      <c r="T80" s="10" cm="1">
        <f t="array" aca="1" ref="T80" ca="1">IF(S$11="From",SUM(IF(--(_xlfn.UNIQUE(_xlfn._xlws.FILTER(Matches[REG],(Matches[TIMEBIN]=$B80)*(Matches[SITE IN]=S$10),0))=0),0,1)),IF(S$11="To",SUM(IF(--(_xlfn.UNIQUE(_xlfn._xlws.FILTER(Matches[REG],(Matches[TIME OUT]&gt;=TIMEVALUE(LEFT($B80,5)))*(Matches[TIME OUT]&lt;TIMEVALUE(LEFT($B80,5))+TIME(0,15,0))*(Matches[SITE OUT]=S$10),0))=0),0,1)),SUM(IF(--(_xlfn.UNIQUE(_xlfn._xlws.FILTER(Matches[REG],(Matches[TIMEBIN]=$B80),0))=0),0,1))+SUM(IF(--(_xlfn.UNIQUE(_xlfn._xlws.FILTER(Matches[REG],(Matches[TIME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3</v>
      </c>
      <c r="U80" s="18">
        <f t="shared" ca="1" si="4"/>
        <v>0.6</v>
      </c>
      <c r="V80" s="12"/>
      <c r="W80" s="8" cm="1">
        <f t="array" aca="1" ref="W80" ca="1">IF(W$10&lt;&gt;"",IF(W$10&lt;&gt;"All Locations",COUNTIFS(All[TIMEBIN],$B80,All[SITE],W$10),COUNTA(_xlfn._xlws.FILTER(All[TIMEBIN],All[TIMEBIN]=$B80,0))),"")</f>
        <v>27</v>
      </c>
      <c r="X80" s="10" cm="1">
        <f t="array" aca="1" ref="X80" ca="1">IF(W$11="From",SUM(IF(--(_xlfn.UNIQUE(_xlfn._xlws.FILTER(Matches[REG],(Matches[TIMEBIN]=$B80)*(Matches[SITE IN]=W$10),0))=0),0,1)),IF(W$11="To",SUM(IF(--(_xlfn.UNIQUE(_xlfn._xlws.FILTER(Matches[REG],(Matches[TIME OUT]&gt;=TIMEVALUE(LEFT($B80,5)))*(Matches[TIME OUT]&lt;TIMEVALUE(LEFT($B80,5))+TIME(0,15,0))*(Matches[SITE OUT]=W$10),0))=0),0,1)),SUM(IF(--(_xlfn.UNIQUE(_xlfn._xlws.FILTER(Matches[REG],(Matches[TIMEBIN]=$B80),0))=0),0,1))+SUM(IF(--(_xlfn.UNIQUE(_xlfn._xlws.FILTER(Matches[REG],(Matches[TIME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27</v>
      </c>
      <c r="Y80" s="18">
        <f t="shared" ca="1" si="5"/>
        <v>1</v>
      </c>
      <c r="Z80" s="12"/>
      <c r="AA80" s="8" cm="1">
        <f t="array" aca="1" ref="AA80" ca="1">IF(AA$10&lt;&gt;"",IF(AA$10&lt;&gt;"All Locations",COUNTIFS(All[TIMEBIN],$B80,All[SITE],AA$10),COUNTA(_xlfn._xlws.FILTER(All[TIMEBIN],All[TIMEBIN]=$B80,0))),"")</f>
        <v>25</v>
      </c>
      <c r="AB80" s="10" cm="1">
        <f t="array" aca="1" ref="AB80" ca="1">IF(AA$11="From",SUM(IF(--(_xlfn.UNIQUE(_xlfn._xlws.FILTER(Matches[REG],(Matches[TIMEBIN]=$B80)*(Matches[SITE IN]=AA$10),0))=0),0,1)),IF(AA$11="To",SUM(IF(--(_xlfn.UNIQUE(_xlfn._xlws.FILTER(Matches[REG],(Matches[TIME OUT]&gt;=TIMEVALUE(LEFT($B80,5)))*(Matches[TIME OUT]&lt;TIMEVALUE(LEFT($B80,5))+TIME(0,15,0))*(Matches[SITE OUT]=AA$10),0))=0),0,1)),SUM(IF(--(_xlfn.UNIQUE(_xlfn._xlws.FILTER(Matches[REG],(Matches[TIMEBIN]=$B80),0))=0),0,1))+SUM(IF(--(_xlfn.UNIQUE(_xlfn._xlws.FILTER(Matches[REG],(Matches[TIME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25</v>
      </c>
      <c r="AC80" s="18">
        <f t="shared" ca="1" si="6"/>
        <v>1</v>
      </c>
      <c r="AD80" s="12"/>
      <c r="AE80" s="8" cm="1">
        <f t="array" aca="1" ref="AE80" ca="1">IF(AE$10&lt;&gt;"",IF(AE$10&lt;&gt;"All Locations",COUNTIFS(All[TIMEBIN],$B80,All[SITE],AE$10),COUNTA(_xlfn._xlws.FILTER(All[TIMEBIN],All[TIMEBIN]=$B80,0))),"")</f>
        <v>0</v>
      </c>
      <c r="AF80" s="10" cm="1">
        <f t="array" aca="1" ref="AF80" ca="1">IF(AE$11="From",SUM(IF(--(_xlfn.UNIQUE(_xlfn._xlws.FILTER(Matches[REG],(Matches[TIMEBIN]=$B80)*(Matches[SITE IN]=AE$10),0))=0),0,1)),IF(AE$11="To",SUM(IF(--(_xlfn.UNIQUE(_xlfn._xlws.FILTER(Matches[REG],(Matches[TIME OUT]&gt;=TIMEVALUE(LEFT($B80,5)))*(Matches[TIME OUT]&lt;TIMEVALUE(LEFT($B80,5))+TIME(0,15,0))*(Matches[SITE OUT]=AE$10),0))=0),0,1)),SUM(IF(--(_xlfn.UNIQUE(_xlfn._xlws.FILTER(Matches[REG],(Matches[TIMEBIN]=$B80),0))=0),0,1))+SUM(IF(--(_xlfn.UNIQUE(_xlfn._xlws.FILTER(Matches[REG],(Matches[TIME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0</v>
      </c>
      <c r="AG80" s="18" t="str">
        <f t="shared" ca="1" si="7"/>
        <v>-</v>
      </c>
      <c r="AH80" s="12"/>
      <c r="AI80" s="8" cm="1">
        <f t="array" aca="1" ref="AI80" ca="1">IF(AI$10&lt;&gt;"",IF(AI$10&lt;&gt;"All Locations",COUNTIFS(All[TIMEBIN],$B80,All[SITE],AI$10),COUNTA(_xlfn._xlws.FILTER(All[TIMEBIN],All[TIMEBIN]=$B80,0))),"")</f>
        <v>15</v>
      </c>
      <c r="AJ80" s="10" cm="1">
        <f t="array" aca="1" ref="AJ80" ca="1">IF(AI$11="From",SUM(IF(--(_xlfn.UNIQUE(_xlfn._xlws.FILTER(Matches[REG],(Matches[TIMEBIN]=$B80)*(Matches[SITE IN]=AI$10),0))=0),0,1)),IF(AI$11="To",SUM(IF(--(_xlfn.UNIQUE(_xlfn._xlws.FILTER(Matches[REG],(Matches[TIME OUT]&gt;=TIMEVALUE(LEFT($B80,5)))*(Matches[TIME OUT]&lt;TIMEVALUE(LEFT($B80,5))+TIME(0,15,0))*(Matches[SITE OUT]=AI$10),0))=0),0,1)),SUM(IF(--(_xlfn.UNIQUE(_xlfn._xlws.FILTER(Matches[REG],(Matches[TIMEBIN]=$B80),0))=0),0,1))+SUM(IF(--(_xlfn.UNIQUE(_xlfn._xlws.FILTER(Matches[REG],(Matches[TIME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15</v>
      </c>
      <c r="AK80" s="18">
        <f t="shared" ca="1" si="8"/>
        <v>1</v>
      </c>
      <c r="AL80" s="12"/>
      <c r="AM80" s="8" cm="1">
        <f t="array" aca="1" ref="AM80" ca="1">IF(AM$10&lt;&gt;"",IF(AM$10&lt;&gt;"All Locations",COUNTIFS(All[TIMEBIN],$B80,All[SITE],AM$10),COUNTA(_xlfn._xlws.FILTER(All[TIMEBIN],All[TIMEBIN]=$B80,0))),"")</f>
        <v>12</v>
      </c>
      <c r="AN80" s="10" cm="1">
        <f t="array" aca="1" ref="AN80" ca="1">IF(AM$11="From",SUM(IF(--(_xlfn.UNIQUE(_xlfn._xlws.FILTER(Matches[REG],(Matches[TIMEBIN]=$B80)*(Matches[SITE IN]=AM$10),0))=0),0,1)),IF(AM$11="To",SUM(IF(--(_xlfn.UNIQUE(_xlfn._xlws.FILTER(Matches[REG],(Matches[TIME OUT]&gt;=TIMEVALUE(LEFT($B80,5)))*(Matches[TIME OUT]&lt;TIMEVALUE(LEFT($B80,5))+TIME(0,15,0))*(Matches[SITE OUT]=AM$10),0))=0),0,1)),SUM(IF(--(_xlfn.UNIQUE(_xlfn._xlws.FILTER(Matches[REG],(Matches[TIMEBIN]=$B80),0))=0),0,1))+SUM(IF(--(_xlfn.UNIQUE(_xlfn._xlws.FILTER(Matches[REG],(Matches[TIME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11</v>
      </c>
      <c r="AO80" s="18">
        <f t="shared" ca="1" si="9"/>
        <v>0.91666666666666663</v>
      </c>
      <c r="AP80" s="12"/>
      <c r="AQ80" s="8" cm="1">
        <f t="array" aca="1" ref="AQ80" ca="1">IF(AQ$10&lt;&gt;"",IF(AQ$10&lt;&gt;"All Locations",COUNTIFS(All[TIMEBIN],$B80,All[SITE],AQ$10),COUNTA(_xlfn._xlws.FILTER(All[TIMEBIN],All[TIMEBIN]=$B80,0))),"")</f>
        <v>7</v>
      </c>
      <c r="AR80" s="10" cm="1">
        <f t="array" aca="1" ref="AR80" ca="1">IF(AQ$11="From",SUM(IF(--(_xlfn.UNIQUE(_xlfn._xlws.FILTER(Matches[REG],(Matches[TIMEBIN]=$B80)*(Matches[SITE IN]=AQ$10),0))=0),0,1)),IF(AQ$11="To",SUM(IF(--(_xlfn.UNIQUE(_xlfn._xlws.FILTER(Matches[REG],(Matches[TIME OUT]&gt;=TIMEVALUE(LEFT($B80,5)))*(Matches[TIME OUT]&lt;TIMEVALUE(LEFT($B80,5))+TIME(0,15,0))*(Matches[SITE OUT]=AQ$10),0))=0),0,1)),SUM(IF(--(_xlfn.UNIQUE(_xlfn._xlws.FILTER(Matches[REG],(Matches[TIMEBIN]=$B80),0))=0),0,1))+SUM(IF(--(_xlfn.UNIQUE(_xlfn._xlws.FILTER(Matches[REG],(Matches[TIME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7</v>
      </c>
      <c r="AS80" s="18">
        <f t="shared" ca="1" si="10"/>
        <v>1</v>
      </c>
      <c r="AT80" s="12"/>
      <c r="AU80" s="8" cm="1">
        <f t="array" aca="1" ref="AU80" ca="1">IF(AU$10&lt;&gt;"",IF(AU$10&lt;&gt;"All Locations",COUNTIFS(All[TIMEBIN],$B80,All[SITE],AU$10),COUNTA(_xlfn._xlws.FILTER(All[TIMEBIN],All[TIMEBIN]=$B80,0))),"")</f>
        <v>166</v>
      </c>
      <c r="AV80" s="10" cm="1">
        <f t="array" aca="1" ref="AV80" ca="1">IF(AU$11="From",SUM(IF(--(_xlfn.UNIQUE(_xlfn._xlws.FILTER(Matches[REG],(Matches[TIMEBIN]=$B80)*(Matches[SITE IN]=AU$10),0))=0),0,1)),IF(AU$11="To",SUM(IF(--(_xlfn.UNIQUE(_xlfn._xlws.FILTER(Matches[REG],(Matches[TIME OUT]&gt;=TIMEVALUE(LEFT($B80,5)))*(Matches[TIME OUT]&lt;TIMEVALUE(LEFT($B80,5))+TIME(0,15,0))*(Matches[SITE OUT]=AU$10),0))=0),0,1)),SUM(IF(--(_xlfn.UNIQUE(_xlfn._xlws.FILTER(Matches[REG],(Matches[TIMEBIN]=$B80),0))=0),0,1))+SUM(IF(--(_xlfn.UNIQUE(_xlfn._xlws.FILTER(Matches[REG],(Matches[TIME OUT]&gt;=TIMEVALUE(LEFT($B80,5)))*(Matches[TIME OUT]&lt;TIMEVALUE(LEFT($B80,5))+TIME(0,15,0)),0))=0),0,1))))</f>
        <v>157</v>
      </c>
      <c r="AW80" s="18">
        <f t="shared" ca="1" si="11"/>
        <v>0.94578313253012047</v>
      </c>
    </row>
    <row r="81" spans="2:49">
      <c r="B81" s="7" t="str">
        <v>23:15 - 23:30</v>
      </c>
      <c r="C81" s="8" cm="1">
        <f t="array" aca="1" ref="C81" ca="1">IF(C$10&lt;&gt;"",IF(C$10&lt;&gt;"All Locations",COUNTIFS(All[TIMEBIN],$B81,All[SITE],C$10),COUNTA(_xlfn._xlws.FILTER(All[TIMEBIN],All[TIMEBIN]=$B81,0))),"")</f>
        <v>39</v>
      </c>
      <c r="D81" s="10" cm="1">
        <f t="array" aca="1" ref="D81" ca="1">IF(C$11="From",SUM(IF(--(_xlfn.UNIQUE(_xlfn._xlws.FILTER(Matches[REG],(Matches[TIMEBIN]=$B81)*(Matches[SITE IN]=C$10),0))=0),0,1)),IF(C$11="To",SUM(IF(--(_xlfn.UNIQUE(_xlfn._xlws.FILTER(Matches[REG],(Matches[TIME OUT]&gt;=TIMEVALUE(LEFT($B81,5)))*(Matches[TIME OUT]&lt;TIMEVALUE(LEFT($B81,5))+TIME(0,15,0))*(Matches[SITE OUT]=C$10),0))=0),0,1)),SUM(IF(--(_xlfn.UNIQUE(_xlfn._xlws.FILTER(Matches[REG],(Matches[TIMEBIN]=$B81),0))=0),0,1))+SUM(IF(--(_xlfn.UNIQUE(_xlfn._xlws.FILTER(Matches[REG],(Matches[TIME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32</v>
      </c>
      <c r="E81" s="18">
        <f t="shared" ca="1" si="0"/>
        <v>0.82051282051282048</v>
      </c>
      <c r="F81" s="12"/>
      <c r="G81" s="8" cm="1">
        <f t="array" aca="1" ref="G81" ca="1">IF(G$10&lt;&gt;"",IF(G$10&lt;&gt;"All Locations",COUNTIFS(All[TIMEBIN],$B81,All[SITE],G$10),COUNTA(_xlfn._xlws.FILTER(All[TIMEBIN],All[TIMEBIN]=$B81,0))),"")</f>
        <v>0</v>
      </c>
      <c r="H81" s="10" cm="1">
        <f t="array" aca="1" ref="H81" ca="1">IF(G$11="From",SUM(IF(--(_xlfn.UNIQUE(_xlfn._xlws.FILTER(Matches[REG],(Matches[TIMEBIN]=$B81)*(Matches[SITE IN]=G$10),0))=0),0,1)),IF(G$11="To",SUM(IF(--(_xlfn.UNIQUE(_xlfn._xlws.FILTER(Matches[REG],(Matches[TIME OUT]&gt;=TIMEVALUE(LEFT($B81,5)))*(Matches[TIME OUT]&lt;TIMEVALUE(LEFT($B81,5))+TIME(0,15,0))*(Matches[SITE OUT]=G$10),0))=0),0,1)),SUM(IF(--(_xlfn.UNIQUE(_xlfn._xlws.FILTER(Matches[REG],(Matches[TIMEBIN]=$B81),0))=0),0,1))+SUM(IF(--(_xlfn.UNIQUE(_xlfn._xlws.FILTER(Matches[REG],(Matches[TIME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0</v>
      </c>
      <c r="I81" s="18" t="str">
        <f t="shared" ca="1" si="1"/>
        <v>-</v>
      </c>
      <c r="J81" s="12"/>
      <c r="K81" s="8" cm="1">
        <f t="array" aca="1" ref="K81" ca="1">IF(K$10&lt;&gt;"",IF(K$10&lt;&gt;"All Locations",COUNTIFS(All[TIMEBIN],$B81,All[SITE],K$10),COUNTA(_xlfn._xlws.FILTER(All[TIMEBIN],All[TIMEBIN]=$B81,0))),"")</f>
        <v>10</v>
      </c>
      <c r="L81" s="10" cm="1">
        <f t="array" aca="1" ref="L81" ca="1">IF(K$11="From",SUM(IF(--(_xlfn.UNIQUE(_xlfn._xlws.FILTER(Matches[REG],(Matches[TIMEBIN]=$B81)*(Matches[SITE IN]=K$10),0))=0),0,1)),IF(K$11="To",SUM(IF(--(_xlfn.UNIQUE(_xlfn._xlws.FILTER(Matches[REG],(Matches[TIME OUT]&gt;=TIMEVALUE(LEFT($B81,5)))*(Matches[TIME OUT]&lt;TIMEVALUE(LEFT($B81,5))+TIME(0,15,0))*(Matches[SITE OUT]=K$10),0))=0),0,1)),SUM(IF(--(_xlfn.UNIQUE(_xlfn._xlws.FILTER(Matches[REG],(Matches[TIMEBIN]=$B81),0))=0),0,1))+SUM(IF(--(_xlfn.UNIQUE(_xlfn._xlws.FILTER(Matches[REG],(Matches[TIME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9</v>
      </c>
      <c r="M81" s="18">
        <f t="shared" ca="1" si="2"/>
        <v>0.9</v>
      </c>
      <c r="N81" s="12"/>
      <c r="O81" s="8" cm="1">
        <f t="array" aca="1" ref="O81" ca="1">IF(O$10&lt;&gt;"",IF(O$10&lt;&gt;"All Locations",COUNTIFS(All[TIMEBIN],$B81,All[SITE],O$10),COUNTA(_xlfn._xlws.FILTER(All[TIMEBIN],All[TIMEBIN]=$B81,0))),"")</f>
        <v>8</v>
      </c>
      <c r="P81" s="10" cm="1">
        <f t="array" aca="1" ref="P81" ca="1">IF(O$11="From",SUM(IF(--(_xlfn.UNIQUE(_xlfn._xlws.FILTER(Matches[REG],(Matches[TIMEBIN]=$B81)*(Matches[SITE IN]=O$10),0))=0),0,1)),IF(O$11="To",SUM(IF(--(_xlfn.UNIQUE(_xlfn._xlws.FILTER(Matches[REG],(Matches[TIME OUT]&gt;=TIMEVALUE(LEFT($B81,5)))*(Matches[TIME OUT]&lt;TIMEVALUE(LEFT($B81,5))+TIME(0,15,0))*(Matches[SITE OUT]=O$10),0))=0),0,1)),SUM(IF(--(_xlfn.UNIQUE(_xlfn._xlws.FILTER(Matches[REG],(Matches[TIMEBIN]=$B81),0))=0),0,1))+SUM(IF(--(_xlfn.UNIQUE(_xlfn._xlws.FILTER(Matches[REG],(Matches[TIME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4</v>
      </c>
      <c r="Q81" s="18">
        <f t="shared" ca="1" si="3"/>
        <v>0.5</v>
      </c>
      <c r="R81" s="12"/>
      <c r="S81" s="8" cm="1">
        <f t="array" aca="1" ref="S81" ca="1">IF(S$10&lt;&gt;"",IF(S$10&lt;&gt;"All Locations",COUNTIFS(All[TIMEBIN],$B81,All[SITE],S$10),COUNTA(_xlfn._xlws.FILTER(All[TIMEBIN],All[TIMEBIN]=$B81,0))),"")</f>
        <v>8</v>
      </c>
      <c r="T81" s="10" cm="1">
        <f t="array" aca="1" ref="T81" ca="1">IF(S$11="From",SUM(IF(--(_xlfn.UNIQUE(_xlfn._xlws.FILTER(Matches[REG],(Matches[TIMEBIN]=$B81)*(Matches[SITE IN]=S$10),0))=0),0,1)),IF(S$11="To",SUM(IF(--(_xlfn.UNIQUE(_xlfn._xlws.FILTER(Matches[REG],(Matches[TIME OUT]&gt;=TIMEVALUE(LEFT($B81,5)))*(Matches[TIME OUT]&lt;TIMEVALUE(LEFT($B81,5))+TIME(0,15,0))*(Matches[SITE OUT]=S$10),0))=0),0,1)),SUM(IF(--(_xlfn.UNIQUE(_xlfn._xlws.FILTER(Matches[REG],(Matches[TIMEBIN]=$B81),0))=0),0,1))+SUM(IF(--(_xlfn.UNIQUE(_xlfn._xlws.FILTER(Matches[REG],(Matches[TIME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4</v>
      </c>
      <c r="U81" s="18">
        <f t="shared" ca="1" si="4"/>
        <v>0.5</v>
      </c>
      <c r="V81" s="12"/>
      <c r="W81" s="8" cm="1">
        <f t="array" aca="1" ref="W81" ca="1">IF(W$10&lt;&gt;"",IF(W$10&lt;&gt;"All Locations",COUNTIFS(All[TIMEBIN],$B81,All[SITE],W$10),COUNTA(_xlfn._xlws.FILTER(All[TIMEBIN],All[TIMEBIN]=$B81,0))),"")</f>
        <v>18</v>
      </c>
      <c r="X81" s="10" cm="1">
        <f t="array" aca="1" ref="X81" ca="1">IF(W$11="From",SUM(IF(--(_xlfn.UNIQUE(_xlfn._xlws.FILTER(Matches[REG],(Matches[TIMEBIN]=$B81)*(Matches[SITE IN]=W$10),0))=0),0,1)),IF(W$11="To",SUM(IF(--(_xlfn.UNIQUE(_xlfn._xlws.FILTER(Matches[REG],(Matches[TIME OUT]&gt;=TIMEVALUE(LEFT($B81,5)))*(Matches[TIME OUT]&lt;TIMEVALUE(LEFT($B81,5))+TIME(0,15,0))*(Matches[SITE OUT]=W$10),0))=0),0,1)),SUM(IF(--(_xlfn.UNIQUE(_xlfn._xlws.FILTER(Matches[REG],(Matches[TIMEBIN]=$B81),0))=0),0,1))+SUM(IF(--(_xlfn.UNIQUE(_xlfn._xlws.FILTER(Matches[REG],(Matches[TIME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18</v>
      </c>
      <c r="Y81" s="18">
        <f t="shared" ca="1" si="5"/>
        <v>1</v>
      </c>
      <c r="Z81" s="12"/>
      <c r="AA81" s="8" cm="1">
        <f t="array" aca="1" ref="AA81" ca="1">IF(AA$10&lt;&gt;"",IF(AA$10&lt;&gt;"All Locations",COUNTIFS(All[TIMEBIN],$B81,All[SITE],AA$10),COUNTA(_xlfn._xlws.FILTER(All[TIMEBIN],All[TIMEBIN]=$B81,0))),"")</f>
        <v>25</v>
      </c>
      <c r="AB81" s="10" cm="1">
        <f t="array" aca="1" ref="AB81" ca="1">IF(AA$11="From",SUM(IF(--(_xlfn.UNIQUE(_xlfn._xlws.FILTER(Matches[REG],(Matches[TIMEBIN]=$B81)*(Matches[SITE IN]=AA$10),0))=0),0,1)),IF(AA$11="To",SUM(IF(--(_xlfn.UNIQUE(_xlfn._xlws.FILTER(Matches[REG],(Matches[TIME OUT]&gt;=TIMEVALUE(LEFT($B81,5)))*(Matches[TIME OUT]&lt;TIMEVALUE(LEFT($B81,5))+TIME(0,15,0))*(Matches[SITE OUT]=AA$10),0))=0),0,1)),SUM(IF(--(_xlfn.UNIQUE(_xlfn._xlws.FILTER(Matches[REG],(Matches[TIMEBIN]=$B81),0))=0),0,1))+SUM(IF(--(_xlfn.UNIQUE(_xlfn._xlws.FILTER(Matches[REG],(Matches[TIME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25</v>
      </c>
      <c r="AC81" s="18">
        <f t="shared" ca="1" si="6"/>
        <v>1</v>
      </c>
      <c r="AD81" s="12"/>
      <c r="AE81" s="8" cm="1">
        <f t="array" aca="1" ref="AE81" ca="1">IF(AE$10&lt;&gt;"",IF(AE$10&lt;&gt;"All Locations",COUNTIFS(All[TIMEBIN],$B81,All[SITE],AE$10),COUNTA(_xlfn._xlws.FILTER(All[TIMEBIN],All[TIMEBIN]=$B81,0))),"")</f>
        <v>0</v>
      </c>
      <c r="AF81" s="10" cm="1">
        <f t="array" aca="1" ref="AF81" ca="1">IF(AE$11="From",SUM(IF(--(_xlfn.UNIQUE(_xlfn._xlws.FILTER(Matches[REG],(Matches[TIMEBIN]=$B81)*(Matches[SITE IN]=AE$10),0))=0),0,1)),IF(AE$11="To",SUM(IF(--(_xlfn.UNIQUE(_xlfn._xlws.FILTER(Matches[REG],(Matches[TIME OUT]&gt;=TIMEVALUE(LEFT($B81,5)))*(Matches[TIME OUT]&lt;TIMEVALUE(LEFT($B81,5))+TIME(0,15,0))*(Matches[SITE OUT]=AE$10),0))=0),0,1)),SUM(IF(--(_xlfn.UNIQUE(_xlfn._xlws.FILTER(Matches[REG],(Matches[TIMEBIN]=$B81),0))=0),0,1))+SUM(IF(--(_xlfn.UNIQUE(_xlfn._xlws.FILTER(Matches[REG],(Matches[TIME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0</v>
      </c>
      <c r="AG81" s="18" t="str">
        <f t="shared" ca="1" si="7"/>
        <v>-</v>
      </c>
      <c r="AH81" s="12"/>
      <c r="AI81" s="8" cm="1">
        <f t="array" aca="1" ref="AI81" ca="1">IF(AI$10&lt;&gt;"",IF(AI$10&lt;&gt;"All Locations",COUNTIFS(All[TIMEBIN],$B81,All[SITE],AI$10),COUNTA(_xlfn._xlws.FILTER(All[TIMEBIN],All[TIMEBIN]=$B81,0))),"")</f>
        <v>18</v>
      </c>
      <c r="AJ81" s="10" cm="1">
        <f t="array" aca="1" ref="AJ81" ca="1">IF(AI$11="From",SUM(IF(--(_xlfn.UNIQUE(_xlfn._xlws.FILTER(Matches[REG],(Matches[TIMEBIN]=$B81)*(Matches[SITE IN]=AI$10),0))=0),0,1)),IF(AI$11="To",SUM(IF(--(_xlfn.UNIQUE(_xlfn._xlws.FILTER(Matches[REG],(Matches[TIME OUT]&gt;=TIMEVALUE(LEFT($B81,5)))*(Matches[TIME OUT]&lt;TIMEVALUE(LEFT($B81,5))+TIME(0,15,0))*(Matches[SITE OUT]=AI$10),0))=0),0,1)),SUM(IF(--(_xlfn.UNIQUE(_xlfn._xlws.FILTER(Matches[REG],(Matches[TIMEBIN]=$B81),0))=0),0,1))+SUM(IF(--(_xlfn.UNIQUE(_xlfn._xlws.FILTER(Matches[REG],(Matches[TIME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18</v>
      </c>
      <c r="AK81" s="18">
        <f t="shared" ca="1" si="8"/>
        <v>1</v>
      </c>
      <c r="AL81" s="12"/>
      <c r="AM81" s="8" cm="1">
        <f t="array" aca="1" ref="AM81" ca="1">IF(AM$10&lt;&gt;"",IF(AM$10&lt;&gt;"All Locations",COUNTIFS(All[TIMEBIN],$B81,All[SITE],AM$10),COUNTA(_xlfn._xlws.FILTER(All[TIMEBIN],All[TIMEBIN]=$B81,0))),"")</f>
        <v>6</v>
      </c>
      <c r="AN81" s="10" cm="1">
        <f t="array" aca="1" ref="AN81" ca="1">IF(AM$11="From",SUM(IF(--(_xlfn.UNIQUE(_xlfn._xlws.FILTER(Matches[REG],(Matches[TIMEBIN]=$B81)*(Matches[SITE IN]=AM$10),0))=0),0,1)),IF(AM$11="To",SUM(IF(--(_xlfn.UNIQUE(_xlfn._xlws.FILTER(Matches[REG],(Matches[TIME OUT]&gt;=TIMEVALUE(LEFT($B81,5)))*(Matches[TIME OUT]&lt;TIMEVALUE(LEFT($B81,5))+TIME(0,15,0))*(Matches[SITE OUT]=AM$10),0))=0),0,1)),SUM(IF(--(_xlfn.UNIQUE(_xlfn._xlws.FILTER(Matches[REG],(Matches[TIMEBIN]=$B81),0))=0),0,1))+SUM(IF(--(_xlfn.UNIQUE(_xlfn._xlws.FILTER(Matches[REG],(Matches[TIME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6</v>
      </c>
      <c r="AO81" s="18">
        <f t="shared" ca="1" si="9"/>
        <v>1</v>
      </c>
      <c r="AP81" s="12"/>
      <c r="AQ81" s="8" cm="1">
        <f t="array" aca="1" ref="AQ81" ca="1">IF(AQ$10&lt;&gt;"",IF(AQ$10&lt;&gt;"All Locations",COUNTIFS(All[TIMEBIN],$B81,All[SITE],AQ$10),COUNTA(_xlfn._xlws.FILTER(All[TIMEBIN],All[TIMEBIN]=$B81,0))),"")</f>
        <v>13</v>
      </c>
      <c r="AR81" s="10" cm="1">
        <f t="array" aca="1" ref="AR81" ca="1">IF(AQ$11="From",SUM(IF(--(_xlfn.UNIQUE(_xlfn._xlws.FILTER(Matches[REG],(Matches[TIMEBIN]=$B81)*(Matches[SITE IN]=AQ$10),0))=0),0,1)),IF(AQ$11="To",SUM(IF(--(_xlfn.UNIQUE(_xlfn._xlws.FILTER(Matches[REG],(Matches[TIME OUT]&gt;=TIMEVALUE(LEFT($B81,5)))*(Matches[TIME OUT]&lt;TIMEVALUE(LEFT($B81,5))+TIME(0,15,0))*(Matches[SITE OUT]=AQ$10),0))=0),0,1)),SUM(IF(--(_xlfn.UNIQUE(_xlfn._xlws.FILTER(Matches[REG],(Matches[TIMEBIN]=$B81),0))=0),0,1))+SUM(IF(--(_xlfn.UNIQUE(_xlfn._xlws.FILTER(Matches[REG],(Matches[TIME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13</v>
      </c>
      <c r="AS81" s="18">
        <f t="shared" ca="1" si="10"/>
        <v>1</v>
      </c>
      <c r="AT81" s="12"/>
      <c r="AU81" s="8" cm="1">
        <f t="array" aca="1" ref="AU81" ca="1">IF(AU$10&lt;&gt;"",IF(AU$10&lt;&gt;"All Locations",COUNTIFS(All[TIMEBIN],$B81,All[SITE],AU$10),COUNTA(_xlfn._xlws.FILTER(All[TIMEBIN],All[TIMEBIN]=$B81,0))),"")</f>
        <v>145</v>
      </c>
      <c r="AV81" s="10" cm="1">
        <f t="array" aca="1" ref="AV81" ca="1">IF(AU$11="From",SUM(IF(--(_xlfn.UNIQUE(_xlfn._xlws.FILTER(Matches[REG],(Matches[TIMEBIN]=$B81)*(Matches[SITE IN]=AU$10),0))=0),0,1)),IF(AU$11="To",SUM(IF(--(_xlfn.UNIQUE(_xlfn._xlws.FILTER(Matches[REG],(Matches[TIME OUT]&gt;=TIMEVALUE(LEFT($B81,5)))*(Matches[TIME OUT]&lt;TIMEVALUE(LEFT($B81,5))+TIME(0,15,0))*(Matches[SITE OUT]=AU$10),0))=0),0,1)),SUM(IF(--(_xlfn.UNIQUE(_xlfn._xlws.FILTER(Matches[REG],(Matches[TIMEBIN]=$B81),0))=0),0,1))+SUM(IF(--(_xlfn.UNIQUE(_xlfn._xlws.FILTER(Matches[REG],(Matches[TIME OUT]&gt;=TIMEVALUE(LEFT($B81,5)))*(Matches[TIME OUT]&lt;TIMEVALUE(LEFT($B81,5))+TIME(0,15,0)),0))=0),0,1))))</f>
        <v>129</v>
      </c>
      <c r="AW81" s="18">
        <f t="shared" ca="1" si="11"/>
        <v>0.8896551724137931</v>
      </c>
    </row>
    <row r="82" spans="2:49">
      <c r="B82" s="7" t="str">
        <v>23:30 - 23:45</v>
      </c>
      <c r="C82" s="8" cm="1">
        <f t="array" aca="1" ref="C82" ca="1">IF(C$10&lt;&gt;"",IF(C$10&lt;&gt;"All Locations",COUNTIFS(All[TIMEBIN],$B82,All[SITE],C$10),COUNTA(_xlfn._xlws.FILTER(All[TIMEBIN],All[TIMEBIN]=$B82,0))),"")</f>
        <v>38</v>
      </c>
      <c r="D82" s="10" cm="1">
        <f t="array" aca="1" ref="D82" ca="1">IF(C$11="From",SUM(IF(--(_xlfn.UNIQUE(_xlfn._xlws.FILTER(Matches[REG],(Matches[TIMEBIN]=$B82)*(Matches[SITE IN]=C$10),0))=0),0,1)),IF(C$11="To",SUM(IF(--(_xlfn.UNIQUE(_xlfn._xlws.FILTER(Matches[REG],(Matches[TIME OUT]&gt;=TIMEVALUE(LEFT($B82,5)))*(Matches[TIME OUT]&lt;TIMEVALUE(LEFT($B82,5))+TIME(0,15,0))*(Matches[SITE OUT]=C$10),0))=0),0,1)),SUM(IF(--(_xlfn.UNIQUE(_xlfn._xlws.FILTER(Matches[REG],(Matches[TIMEBIN]=$B82),0))=0),0,1))+SUM(IF(--(_xlfn.UNIQUE(_xlfn._xlws.FILTER(Matches[REG],(Matches[TIME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34</v>
      </c>
      <c r="E82" s="18">
        <f t="shared" ca="1" si="0"/>
        <v>0.89473684210526316</v>
      </c>
      <c r="F82" s="12"/>
      <c r="G82" s="8" cm="1">
        <f t="array" aca="1" ref="G82" ca="1">IF(G$10&lt;&gt;"",IF(G$10&lt;&gt;"All Locations",COUNTIFS(All[TIMEBIN],$B82,All[SITE],G$10),COUNTA(_xlfn._xlws.FILTER(All[TIMEBIN],All[TIMEBIN]=$B82,0))),"")</f>
        <v>0</v>
      </c>
      <c r="H82" s="10" cm="1">
        <f t="array" aca="1" ref="H82" ca="1">IF(G$11="From",SUM(IF(--(_xlfn.UNIQUE(_xlfn._xlws.FILTER(Matches[REG],(Matches[TIMEBIN]=$B82)*(Matches[SITE IN]=G$10),0))=0),0,1)),IF(G$11="To",SUM(IF(--(_xlfn.UNIQUE(_xlfn._xlws.FILTER(Matches[REG],(Matches[TIME OUT]&gt;=TIMEVALUE(LEFT($B82,5)))*(Matches[TIME OUT]&lt;TIMEVALUE(LEFT($B82,5))+TIME(0,15,0))*(Matches[SITE OUT]=G$10),0))=0),0,1)),SUM(IF(--(_xlfn.UNIQUE(_xlfn._xlws.FILTER(Matches[REG],(Matches[TIMEBIN]=$B82),0))=0),0,1))+SUM(IF(--(_xlfn.UNIQUE(_xlfn._xlws.FILTER(Matches[REG],(Matches[TIME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0</v>
      </c>
      <c r="I82" s="18" t="str">
        <f t="shared" ca="1" si="1"/>
        <v>-</v>
      </c>
      <c r="J82" s="12"/>
      <c r="K82" s="8" cm="1">
        <f t="array" aca="1" ref="K82" ca="1">IF(K$10&lt;&gt;"",IF(K$10&lt;&gt;"All Locations",COUNTIFS(All[TIMEBIN],$B82,All[SITE],K$10),COUNTA(_xlfn._xlws.FILTER(All[TIMEBIN],All[TIMEBIN]=$B82,0))),"")</f>
        <v>6</v>
      </c>
      <c r="L82" s="10" cm="1">
        <f t="array" aca="1" ref="L82" ca="1">IF(K$11="From",SUM(IF(--(_xlfn.UNIQUE(_xlfn._xlws.FILTER(Matches[REG],(Matches[TIMEBIN]=$B82)*(Matches[SITE IN]=K$10),0))=0),0,1)),IF(K$11="To",SUM(IF(--(_xlfn.UNIQUE(_xlfn._xlws.FILTER(Matches[REG],(Matches[TIME OUT]&gt;=TIMEVALUE(LEFT($B82,5)))*(Matches[TIME OUT]&lt;TIMEVALUE(LEFT($B82,5))+TIME(0,15,0))*(Matches[SITE OUT]=K$10),0))=0),0,1)),SUM(IF(--(_xlfn.UNIQUE(_xlfn._xlws.FILTER(Matches[REG],(Matches[TIMEBIN]=$B82),0))=0),0,1))+SUM(IF(--(_xlfn.UNIQUE(_xlfn._xlws.FILTER(Matches[REG],(Matches[TIME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6</v>
      </c>
      <c r="M82" s="18">
        <f t="shared" ca="1" si="2"/>
        <v>1</v>
      </c>
      <c r="N82" s="12"/>
      <c r="O82" s="8" cm="1">
        <f t="array" aca="1" ref="O82" ca="1">IF(O$10&lt;&gt;"",IF(O$10&lt;&gt;"All Locations",COUNTIFS(All[TIMEBIN],$B82,All[SITE],O$10),COUNTA(_xlfn._xlws.FILTER(All[TIMEBIN],All[TIMEBIN]=$B82,0))),"")</f>
        <v>7</v>
      </c>
      <c r="P82" s="10" cm="1">
        <f t="array" aca="1" ref="P82" ca="1">IF(O$11="From",SUM(IF(--(_xlfn.UNIQUE(_xlfn._xlws.FILTER(Matches[REG],(Matches[TIMEBIN]=$B82)*(Matches[SITE IN]=O$10),0))=0),0,1)),IF(O$11="To",SUM(IF(--(_xlfn.UNIQUE(_xlfn._xlws.FILTER(Matches[REG],(Matches[TIME OUT]&gt;=TIMEVALUE(LEFT($B82,5)))*(Matches[TIME OUT]&lt;TIMEVALUE(LEFT($B82,5))+TIME(0,15,0))*(Matches[SITE OUT]=O$10),0))=0),0,1)),SUM(IF(--(_xlfn.UNIQUE(_xlfn._xlws.FILTER(Matches[REG],(Matches[TIMEBIN]=$B82),0))=0),0,1))+SUM(IF(--(_xlfn.UNIQUE(_xlfn._xlws.FILTER(Matches[REG],(Matches[TIME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5</v>
      </c>
      <c r="Q82" s="18">
        <f t="shared" ca="1" si="3"/>
        <v>0.7142857142857143</v>
      </c>
      <c r="R82" s="12"/>
      <c r="S82" s="8" cm="1">
        <f t="array" aca="1" ref="S82" ca="1">IF(S$10&lt;&gt;"",IF(S$10&lt;&gt;"All Locations",COUNTIFS(All[TIMEBIN],$B82,All[SITE],S$10),COUNTA(_xlfn._xlws.FILTER(All[TIMEBIN],All[TIMEBIN]=$B82,0))),"")</f>
        <v>5</v>
      </c>
      <c r="T82" s="10" cm="1">
        <f t="array" aca="1" ref="T82" ca="1">IF(S$11="From",SUM(IF(--(_xlfn.UNIQUE(_xlfn._xlws.FILTER(Matches[REG],(Matches[TIMEBIN]=$B82)*(Matches[SITE IN]=S$10),0))=0),0,1)),IF(S$11="To",SUM(IF(--(_xlfn.UNIQUE(_xlfn._xlws.FILTER(Matches[REG],(Matches[TIME OUT]&gt;=TIMEVALUE(LEFT($B82,5)))*(Matches[TIME OUT]&lt;TIMEVALUE(LEFT($B82,5))+TIME(0,15,0))*(Matches[SITE OUT]=S$10),0))=0),0,1)),SUM(IF(--(_xlfn.UNIQUE(_xlfn._xlws.FILTER(Matches[REG],(Matches[TIMEBIN]=$B82),0))=0),0,1))+SUM(IF(--(_xlfn.UNIQUE(_xlfn._xlws.FILTER(Matches[REG],(Matches[TIME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3</v>
      </c>
      <c r="U82" s="18">
        <f t="shared" ca="1" si="4"/>
        <v>0.6</v>
      </c>
      <c r="V82" s="12"/>
      <c r="W82" s="8" cm="1">
        <f t="array" aca="1" ref="W82" ca="1">IF(W$10&lt;&gt;"",IF(W$10&lt;&gt;"All Locations",COUNTIFS(All[TIMEBIN],$B82,All[SITE],W$10),COUNTA(_xlfn._xlws.FILTER(All[TIMEBIN],All[TIMEBIN]=$B82,0))),"")</f>
        <v>13</v>
      </c>
      <c r="X82" s="10" cm="1">
        <f t="array" aca="1" ref="X82" ca="1">IF(W$11="From",SUM(IF(--(_xlfn.UNIQUE(_xlfn._xlws.FILTER(Matches[REG],(Matches[TIMEBIN]=$B82)*(Matches[SITE IN]=W$10),0))=0),0,1)),IF(W$11="To",SUM(IF(--(_xlfn.UNIQUE(_xlfn._xlws.FILTER(Matches[REG],(Matches[TIME OUT]&gt;=TIMEVALUE(LEFT($B82,5)))*(Matches[TIME OUT]&lt;TIMEVALUE(LEFT($B82,5))+TIME(0,15,0))*(Matches[SITE OUT]=W$10),0))=0),0,1)),SUM(IF(--(_xlfn.UNIQUE(_xlfn._xlws.FILTER(Matches[REG],(Matches[TIMEBIN]=$B82),0))=0),0,1))+SUM(IF(--(_xlfn.UNIQUE(_xlfn._xlws.FILTER(Matches[REG],(Matches[TIME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13</v>
      </c>
      <c r="Y82" s="18">
        <f t="shared" ca="1" si="5"/>
        <v>1</v>
      </c>
      <c r="Z82" s="12"/>
      <c r="AA82" s="8" cm="1">
        <f t="array" aca="1" ref="AA82" ca="1">IF(AA$10&lt;&gt;"",IF(AA$10&lt;&gt;"All Locations",COUNTIFS(All[TIMEBIN],$B82,All[SITE],AA$10),COUNTA(_xlfn._xlws.FILTER(All[TIMEBIN],All[TIMEBIN]=$B82,0))),"")</f>
        <v>28</v>
      </c>
      <c r="AB82" s="10" cm="1">
        <f t="array" aca="1" ref="AB82" ca="1">IF(AA$11="From",SUM(IF(--(_xlfn.UNIQUE(_xlfn._xlws.FILTER(Matches[REG],(Matches[TIMEBIN]=$B82)*(Matches[SITE IN]=AA$10),0))=0),0,1)),IF(AA$11="To",SUM(IF(--(_xlfn.UNIQUE(_xlfn._xlws.FILTER(Matches[REG],(Matches[TIME OUT]&gt;=TIMEVALUE(LEFT($B82,5)))*(Matches[TIME OUT]&lt;TIMEVALUE(LEFT($B82,5))+TIME(0,15,0))*(Matches[SITE OUT]=AA$10),0))=0),0,1)),SUM(IF(--(_xlfn.UNIQUE(_xlfn._xlws.FILTER(Matches[REG],(Matches[TIMEBIN]=$B82),0))=0),0,1))+SUM(IF(--(_xlfn.UNIQUE(_xlfn._xlws.FILTER(Matches[REG],(Matches[TIME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26</v>
      </c>
      <c r="AC82" s="18">
        <f t="shared" ca="1" si="6"/>
        <v>0.9285714285714286</v>
      </c>
      <c r="AD82" s="12"/>
      <c r="AE82" s="8" cm="1">
        <f t="array" aca="1" ref="AE82" ca="1">IF(AE$10&lt;&gt;"",IF(AE$10&lt;&gt;"All Locations",COUNTIFS(All[TIMEBIN],$B82,All[SITE],AE$10),COUNTA(_xlfn._xlws.FILTER(All[TIMEBIN],All[TIMEBIN]=$B82,0))),"")</f>
        <v>0</v>
      </c>
      <c r="AF82" s="10" cm="1">
        <f t="array" aca="1" ref="AF82" ca="1">IF(AE$11="From",SUM(IF(--(_xlfn.UNIQUE(_xlfn._xlws.FILTER(Matches[REG],(Matches[TIMEBIN]=$B82)*(Matches[SITE IN]=AE$10),0))=0),0,1)),IF(AE$11="To",SUM(IF(--(_xlfn.UNIQUE(_xlfn._xlws.FILTER(Matches[REG],(Matches[TIME OUT]&gt;=TIMEVALUE(LEFT($B82,5)))*(Matches[TIME OUT]&lt;TIMEVALUE(LEFT($B82,5))+TIME(0,15,0))*(Matches[SITE OUT]=AE$10),0))=0),0,1)),SUM(IF(--(_xlfn.UNIQUE(_xlfn._xlws.FILTER(Matches[REG],(Matches[TIMEBIN]=$B82),0))=0),0,1))+SUM(IF(--(_xlfn.UNIQUE(_xlfn._xlws.FILTER(Matches[REG],(Matches[TIME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0</v>
      </c>
      <c r="AG82" s="18" t="str">
        <f t="shared" ca="1" si="7"/>
        <v>-</v>
      </c>
      <c r="AH82" s="12"/>
      <c r="AI82" s="8" cm="1">
        <f t="array" aca="1" ref="AI82" ca="1">IF(AI$10&lt;&gt;"",IF(AI$10&lt;&gt;"All Locations",COUNTIFS(All[TIMEBIN],$B82,All[SITE],AI$10),COUNTA(_xlfn._xlws.FILTER(All[TIMEBIN],All[TIMEBIN]=$B82,0))),"")</f>
        <v>11</v>
      </c>
      <c r="AJ82" s="10" cm="1">
        <f t="array" aca="1" ref="AJ82" ca="1">IF(AI$11="From",SUM(IF(--(_xlfn.UNIQUE(_xlfn._xlws.FILTER(Matches[REG],(Matches[TIMEBIN]=$B82)*(Matches[SITE IN]=AI$10),0))=0),0,1)),IF(AI$11="To",SUM(IF(--(_xlfn.UNIQUE(_xlfn._xlws.FILTER(Matches[REG],(Matches[TIME OUT]&gt;=TIMEVALUE(LEFT($B82,5)))*(Matches[TIME OUT]&lt;TIMEVALUE(LEFT($B82,5))+TIME(0,15,0))*(Matches[SITE OUT]=AI$10),0))=0),0,1)),SUM(IF(--(_xlfn.UNIQUE(_xlfn._xlws.FILTER(Matches[REG],(Matches[TIMEBIN]=$B82),0))=0),0,1))+SUM(IF(--(_xlfn.UNIQUE(_xlfn._xlws.FILTER(Matches[REG],(Matches[TIME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11</v>
      </c>
      <c r="AK82" s="18">
        <f t="shared" ca="1" si="8"/>
        <v>1</v>
      </c>
      <c r="AL82" s="12"/>
      <c r="AM82" s="8" cm="1">
        <f t="array" aca="1" ref="AM82" ca="1">IF(AM$10&lt;&gt;"",IF(AM$10&lt;&gt;"All Locations",COUNTIFS(All[TIMEBIN],$B82,All[SITE],AM$10),COUNTA(_xlfn._xlws.FILTER(All[TIMEBIN],All[TIMEBIN]=$B82,0))),"")</f>
        <v>12</v>
      </c>
      <c r="AN82" s="10" cm="1">
        <f t="array" aca="1" ref="AN82" ca="1">IF(AM$11="From",SUM(IF(--(_xlfn.UNIQUE(_xlfn._xlws.FILTER(Matches[REG],(Matches[TIMEBIN]=$B82)*(Matches[SITE IN]=AM$10),0))=0),0,1)),IF(AM$11="To",SUM(IF(--(_xlfn.UNIQUE(_xlfn._xlws.FILTER(Matches[REG],(Matches[TIME OUT]&gt;=TIMEVALUE(LEFT($B82,5)))*(Matches[TIME OUT]&lt;TIMEVALUE(LEFT($B82,5))+TIME(0,15,0))*(Matches[SITE OUT]=AM$10),0))=0),0,1)),SUM(IF(--(_xlfn.UNIQUE(_xlfn._xlws.FILTER(Matches[REG],(Matches[TIMEBIN]=$B82),0))=0),0,1))+SUM(IF(--(_xlfn.UNIQUE(_xlfn._xlws.FILTER(Matches[REG],(Matches[TIME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12</v>
      </c>
      <c r="AO82" s="18">
        <f t="shared" ca="1" si="9"/>
        <v>1</v>
      </c>
      <c r="AP82" s="12"/>
      <c r="AQ82" s="8" cm="1">
        <f t="array" aca="1" ref="AQ82" ca="1">IF(AQ$10&lt;&gt;"",IF(AQ$10&lt;&gt;"All Locations",COUNTIFS(All[TIMEBIN],$B82,All[SITE],AQ$10),COUNTA(_xlfn._xlws.FILTER(All[TIMEBIN],All[TIMEBIN]=$B82,0))),"")</f>
        <v>6</v>
      </c>
      <c r="AR82" s="10" cm="1">
        <f t="array" aca="1" ref="AR82" ca="1">IF(AQ$11="From",SUM(IF(--(_xlfn.UNIQUE(_xlfn._xlws.FILTER(Matches[REG],(Matches[TIMEBIN]=$B82)*(Matches[SITE IN]=AQ$10),0))=0),0,1)),IF(AQ$11="To",SUM(IF(--(_xlfn.UNIQUE(_xlfn._xlws.FILTER(Matches[REG],(Matches[TIME OUT]&gt;=TIMEVALUE(LEFT($B82,5)))*(Matches[TIME OUT]&lt;TIMEVALUE(LEFT($B82,5))+TIME(0,15,0))*(Matches[SITE OUT]=AQ$10),0))=0),0,1)),SUM(IF(--(_xlfn.UNIQUE(_xlfn._xlws.FILTER(Matches[REG],(Matches[TIMEBIN]=$B82),0))=0),0,1))+SUM(IF(--(_xlfn.UNIQUE(_xlfn._xlws.FILTER(Matches[REG],(Matches[TIME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6</v>
      </c>
      <c r="AS82" s="18">
        <f t="shared" ca="1" si="10"/>
        <v>1</v>
      </c>
      <c r="AT82" s="12"/>
      <c r="AU82" s="8" cm="1">
        <f t="array" aca="1" ref="AU82" ca="1">IF(AU$10&lt;&gt;"",IF(AU$10&lt;&gt;"All Locations",COUNTIFS(All[TIMEBIN],$B82,All[SITE],AU$10),COUNTA(_xlfn._xlws.FILTER(All[TIMEBIN],All[TIMEBIN]=$B82,0))),"")</f>
        <v>126</v>
      </c>
      <c r="AV82" s="10" cm="1">
        <f t="array" aca="1" ref="AV82" ca="1">IF(AU$11="From",SUM(IF(--(_xlfn.UNIQUE(_xlfn._xlws.FILTER(Matches[REG],(Matches[TIMEBIN]=$B82)*(Matches[SITE IN]=AU$10),0))=0),0,1)),IF(AU$11="To",SUM(IF(--(_xlfn.UNIQUE(_xlfn._xlws.FILTER(Matches[REG],(Matches[TIME OUT]&gt;=TIMEVALUE(LEFT($B82,5)))*(Matches[TIME OUT]&lt;TIMEVALUE(LEFT($B82,5))+TIME(0,15,0))*(Matches[SITE OUT]=AU$10),0))=0),0,1)),SUM(IF(--(_xlfn.UNIQUE(_xlfn._xlws.FILTER(Matches[REG],(Matches[TIMEBIN]=$B82),0))=0),0,1))+SUM(IF(--(_xlfn.UNIQUE(_xlfn._xlws.FILTER(Matches[REG],(Matches[TIME OUT]&gt;=TIMEVALUE(LEFT($B82,5)))*(Matches[TIME OUT]&lt;TIMEVALUE(LEFT($B82,5))+TIME(0,15,0)),0))=0),0,1))))</f>
        <v>116</v>
      </c>
      <c r="AW82" s="18">
        <f t="shared" ca="1" si="11"/>
        <v>0.92063492063492058</v>
      </c>
    </row>
    <row r="83" spans="2:49">
      <c r="B83" s="7" t="str">
        <v>23:45 - 00:00</v>
      </c>
      <c r="C83" s="8" cm="1">
        <f t="array" aca="1" ref="C83" ca="1">IF(C$10&lt;&gt;"",IF(C$10&lt;&gt;"All Locations",COUNTIFS(All[TIMEBIN],$B83,All[SITE],C$10),COUNTA(_xlfn._xlws.FILTER(All[TIMEBIN],All[TIMEBIN]=$B83,0))),"")</f>
        <v>34</v>
      </c>
      <c r="D83" s="10" cm="1">
        <f t="array" aca="1" ref="D83" ca="1">IF(C$11="From",SUM(IF(--(_xlfn.UNIQUE(_xlfn._xlws.FILTER(Matches[REG],(Matches[TIMEBIN]=$B83)*(Matches[SITE IN]=C$10),0))=0),0,1)),IF(C$11="To",SUM(IF(--(_xlfn.UNIQUE(_xlfn._xlws.FILTER(Matches[REG],(Matches[TIME OUT]&gt;=TIMEVALUE(LEFT($B83,5)))*(Matches[TIME OUT]&lt;TIMEVALUE(LEFT($B83,5))+TIME(0,15,0))*(Matches[SITE OUT]=C$10),0))=0),0,1)),SUM(IF(--(_xlfn.UNIQUE(_xlfn._xlws.FILTER(Matches[REG],(Matches[TIMEBIN]=$B83),0))=0),0,1))+SUM(IF(--(_xlfn.UNIQUE(_xlfn._xlws.FILTER(Matches[REG],(Matches[TIME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20</v>
      </c>
      <c r="E83" s="18">
        <f t="shared" ca="1" si="0"/>
        <v>0.58823529411764708</v>
      </c>
      <c r="F83" s="12"/>
      <c r="G83" s="8" cm="1">
        <f t="array" aca="1" ref="G83" ca="1">IF(G$10&lt;&gt;"",IF(G$10&lt;&gt;"All Locations",COUNTIFS(All[TIMEBIN],$B83,All[SITE],G$10),COUNTA(_xlfn._xlws.FILTER(All[TIMEBIN],All[TIMEBIN]=$B83,0))),"")</f>
        <v>0</v>
      </c>
      <c r="H83" s="10" cm="1">
        <f t="array" aca="1" ref="H83" ca="1">IF(G$11="From",SUM(IF(--(_xlfn.UNIQUE(_xlfn._xlws.FILTER(Matches[REG],(Matches[TIMEBIN]=$B83)*(Matches[SITE IN]=G$10),0))=0),0,1)),IF(G$11="To",SUM(IF(--(_xlfn.UNIQUE(_xlfn._xlws.FILTER(Matches[REG],(Matches[TIME OUT]&gt;=TIMEVALUE(LEFT($B83,5)))*(Matches[TIME OUT]&lt;TIMEVALUE(LEFT($B83,5))+TIME(0,15,0))*(Matches[SITE OUT]=G$10),0))=0),0,1)),SUM(IF(--(_xlfn.UNIQUE(_xlfn._xlws.FILTER(Matches[REG],(Matches[TIMEBIN]=$B83),0))=0),0,1))+SUM(IF(--(_xlfn.UNIQUE(_xlfn._xlws.FILTER(Matches[REG],(Matches[TIME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0</v>
      </c>
      <c r="I83" s="18" t="str">
        <f t="shared" ca="1" si="1"/>
        <v>-</v>
      </c>
      <c r="J83" s="12"/>
      <c r="K83" s="8" cm="1">
        <f t="array" aca="1" ref="K83" ca="1">IF(K$10&lt;&gt;"",IF(K$10&lt;&gt;"All Locations",COUNTIFS(All[TIMEBIN],$B83,All[SITE],K$10),COUNTA(_xlfn._xlws.FILTER(All[TIMEBIN],All[TIMEBIN]=$B83,0))),"")</f>
        <v>2</v>
      </c>
      <c r="L83" s="10" cm="1">
        <f t="array" aca="1" ref="L83" ca="1">IF(K$11="From",SUM(IF(--(_xlfn.UNIQUE(_xlfn._xlws.FILTER(Matches[REG],(Matches[TIMEBIN]=$B83)*(Matches[SITE IN]=K$10),0))=0),0,1)),IF(K$11="To",SUM(IF(--(_xlfn.UNIQUE(_xlfn._xlws.FILTER(Matches[REG],(Matches[TIME OUT]&gt;=TIMEVALUE(LEFT($B83,5)))*(Matches[TIME OUT]&lt;TIMEVALUE(LEFT($B83,5))+TIME(0,15,0))*(Matches[SITE OUT]=K$10),0))=0),0,1)),SUM(IF(--(_xlfn.UNIQUE(_xlfn._xlws.FILTER(Matches[REG],(Matches[TIMEBIN]=$B83),0))=0),0,1))+SUM(IF(--(_xlfn.UNIQUE(_xlfn._xlws.FILTER(Matches[REG],(Matches[TIME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2</v>
      </c>
      <c r="M83" s="18">
        <f t="shared" ca="1" si="2"/>
        <v>1</v>
      </c>
      <c r="N83" s="12"/>
      <c r="O83" s="8" cm="1">
        <f t="array" aca="1" ref="O83" ca="1">IF(O$10&lt;&gt;"",IF(O$10&lt;&gt;"All Locations",COUNTIFS(All[TIMEBIN],$B83,All[SITE],O$10),COUNTA(_xlfn._xlws.FILTER(All[TIMEBIN],All[TIMEBIN]=$B83,0))),"")</f>
        <v>7</v>
      </c>
      <c r="P83" s="10" cm="1">
        <f t="array" aca="1" ref="P83" ca="1">IF(O$11="From",SUM(IF(--(_xlfn.UNIQUE(_xlfn._xlws.FILTER(Matches[REG],(Matches[TIMEBIN]=$B83)*(Matches[SITE IN]=O$10),0))=0),0,1)),IF(O$11="To",SUM(IF(--(_xlfn.UNIQUE(_xlfn._xlws.FILTER(Matches[REG],(Matches[TIME OUT]&gt;=TIMEVALUE(LEFT($B83,5)))*(Matches[TIME OUT]&lt;TIMEVALUE(LEFT($B83,5))+TIME(0,15,0))*(Matches[SITE OUT]=O$10),0))=0),0,1)),SUM(IF(--(_xlfn.UNIQUE(_xlfn._xlws.FILTER(Matches[REG],(Matches[TIMEBIN]=$B83),0))=0),0,1))+SUM(IF(--(_xlfn.UNIQUE(_xlfn._xlws.FILTER(Matches[REG],(Matches[TIME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5</v>
      </c>
      <c r="Q83" s="18">
        <f t="shared" ca="1" si="3"/>
        <v>0.7142857142857143</v>
      </c>
      <c r="R83" s="12"/>
      <c r="S83" s="8" cm="1">
        <f t="array" aca="1" ref="S83" ca="1">IF(S$10&lt;&gt;"",IF(S$10&lt;&gt;"All Locations",COUNTIFS(All[TIMEBIN],$B83,All[SITE],S$10),COUNTA(_xlfn._xlws.FILTER(All[TIMEBIN],All[TIMEBIN]=$B83,0))),"")</f>
        <v>9</v>
      </c>
      <c r="T83" s="10" cm="1">
        <f t="array" aca="1" ref="T83" ca="1">IF(S$11="From",SUM(IF(--(_xlfn.UNIQUE(_xlfn._xlws.FILTER(Matches[REG],(Matches[TIMEBIN]=$B83)*(Matches[SITE IN]=S$10),0))=0),0,1)),IF(S$11="To",SUM(IF(--(_xlfn.UNIQUE(_xlfn._xlws.FILTER(Matches[REG],(Matches[TIME OUT]&gt;=TIMEVALUE(LEFT($B83,5)))*(Matches[TIME OUT]&lt;TIMEVALUE(LEFT($B83,5))+TIME(0,15,0))*(Matches[SITE OUT]=S$10),0))=0),0,1)),SUM(IF(--(_xlfn.UNIQUE(_xlfn._xlws.FILTER(Matches[REG],(Matches[TIMEBIN]=$B83),0))=0),0,1))+SUM(IF(--(_xlfn.UNIQUE(_xlfn._xlws.FILTER(Matches[REG],(Matches[TIME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2</v>
      </c>
      <c r="U83" s="18">
        <f t="shared" ca="1" si="4"/>
        <v>0.22222222222222221</v>
      </c>
      <c r="V83" s="12"/>
      <c r="W83" s="8" cm="1">
        <f t="array" aca="1" ref="W83" ca="1">IF(W$10&lt;&gt;"",IF(W$10&lt;&gt;"All Locations",COUNTIFS(All[TIMEBIN],$B83,All[SITE],W$10),COUNTA(_xlfn._xlws.FILTER(All[TIMEBIN],All[TIMEBIN]=$B83,0))),"")</f>
        <v>15</v>
      </c>
      <c r="X83" s="10" cm="1">
        <f t="array" aca="1" ref="X83" ca="1">IF(W$11="From",SUM(IF(--(_xlfn.UNIQUE(_xlfn._xlws.FILTER(Matches[REG],(Matches[TIMEBIN]=$B83)*(Matches[SITE IN]=W$10),0))=0),0,1)),IF(W$11="To",SUM(IF(--(_xlfn.UNIQUE(_xlfn._xlws.FILTER(Matches[REG],(Matches[TIME OUT]&gt;=TIMEVALUE(LEFT($B83,5)))*(Matches[TIME OUT]&lt;TIMEVALUE(LEFT($B83,5))+TIME(0,15,0))*(Matches[SITE OUT]=W$10),0))=0),0,1)),SUM(IF(--(_xlfn.UNIQUE(_xlfn._xlws.FILTER(Matches[REG],(Matches[TIMEBIN]=$B83),0))=0),0,1))+SUM(IF(--(_xlfn.UNIQUE(_xlfn._xlws.FILTER(Matches[REG],(Matches[TIME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14</v>
      </c>
      <c r="Y83" s="18">
        <f t="shared" ca="1" si="5"/>
        <v>0.93333333333333335</v>
      </c>
      <c r="Z83" s="12"/>
      <c r="AA83" s="8" cm="1">
        <f t="array" aca="1" ref="AA83" ca="1">IF(AA$10&lt;&gt;"",IF(AA$10&lt;&gt;"All Locations",COUNTIFS(All[TIMEBIN],$B83,All[SITE],AA$10),COUNTA(_xlfn._xlws.FILTER(All[TIMEBIN],All[TIMEBIN]=$B83,0))),"")</f>
        <v>20</v>
      </c>
      <c r="AB83" s="10" cm="1">
        <f t="array" aca="1" ref="AB83" ca="1">IF(AA$11="From",SUM(IF(--(_xlfn.UNIQUE(_xlfn._xlws.FILTER(Matches[REG],(Matches[TIMEBIN]=$B83)*(Matches[SITE IN]=AA$10),0))=0),0,1)),IF(AA$11="To",SUM(IF(--(_xlfn.UNIQUE(_xlfn._xlws.FILTER(Matches[REG],(Matches[TIME OUT]&gt;=TIMEVALUE(LEFT($B83,5)))*(Matches[TIME OUT]&lt;TIMEVALUE(LEFT($B83,5))+TIME(0,15,0))*(Matches[SITE OUT]=AA$10),0))=0),0,1)),SUM(IF(--(_xlfn.UNIQUE(_xlfn._xlws.FILTER(Matches[REG],(Matches[TIMEBIN]=$B83),0))=0),0,1))+SUM(IF(--(_xlfn.UNIQUE(_xlfn._xlws.FILTER(Matches[REG],(Matches[TIME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20</v>
      </c>
      <c r="AC83" s="18">
        <f t="shared" ca="1" si="6"/>
        <v>1</v>
      </c>
      <c r="AD83" s="12"/>
      <c r="AE83" s="8" cm="1">
        <f t="array" aca="1" ref="AE83" ca="1">IF(AE$10&lt;&gt;"",IF(AE$10&lt;&gt;"All Locations",COUNTIFS(All[TIMEBIN],$B83,All[SITE],AE$10),COUNTA(_xlfn._xlws.FILTER(All[TIMEBIN],All[TIMEBIN]=$B83,0))),"")</f>
        <v>0</v>
      </c>
      <c r="AF83" s="10" cm="1">
        <f t="array" aca="1" ref="AF83" ca="1">IF(AE$11="From",SUM(IF(--(_xlfn.UNIQUE(_xlfn._xlws.FILTER(Matches[REG],(Matches[TIMEBIN]=$B83)*(Matches[SITE IN]=AE$10),0))=0),0,1)),IF(AE$11="To",SUM(IF(--(_xlfn.UNIQUE(_xlfn._xlws.FILTER(Matches[REG],(Matches[TIME OUT]&gt;=TIMEVALUE(LEFT($B83,5)))*(Matches[TIME OUT]&lt;TIMEVALUE(LEFT($B83,5))+TIME(0,15,0))*(Matches[SITE OUT]=AE$10),0))=0),0,1)),SUM(IF(--(_xlfn.UNIQUE(_xlfn._xlws.FILTER(Matches[REG],(Matches[TIMEBIN]=$B83),0))=0),0,1))+SUM(IF(--(_xlfn.UNIQUE(_xlfn._xlws.FILTER(Matches[REG],(Matches[TIME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0</v>
      </c>
      <c r="AG83" s="18" t="str">
        <f t="shared" ca="1" si="7"/>
        <v>-</v>
      </c>
      <c r="AH83" s="12"/>
      <c r="AI83" s="8" cm="1">
        <f t="array" aca="1" ref="AI83" ca="1">IF(AI$10&lt;&gt;"",IF(AI$10&lt;&gt;"All Locations",COUNTIFS(All[TIMEBIN],$B83,All[SITE],AI$10),COUNTA(_xlfn._xlws.FILTER(All[TIMEBIN],All[TIMEBIN]=$B83,0))),"")</f>
        <v>14</v>
      </c>
      <c r="AJ83" s="10" cm="1">
        <f t="array" aca="1" ref="AJ83" ca="1">IF(AI$11="From",SUM(IF(--(_xlfn.UNIQUE(_xlfn._xlws.FILTER(Matches[REG],(Matches[TIMEBIN]=$B83)*(Matches[SITE IN]=AI$10),0))=0),0,1)),IF(AI$11="To",SUM(IF(--(_xlfn.UNIQUE(_xlfn._xlws.FILTER(Matches[REG],(Matches[TIME OUT]&gt;=TIMEVALUE(LEFT($B83,5)))*(Matches[TIME OUT]&lt;TIMEVALUE(LEFT($B83,5))+TIME(0,15,0))*(Matches[SITE OUT]=AI$10),0))=0),0,1)),SUM(IF(--(_xlfn.UNIQUE(_xlfn._xlws.FILTER(Matches[REG],(Matches[TIMEBIN]=$B83),0))=0),0,1))+SUM(IF(--(_xlfn.UNIQUE(_xlfn._xlws.FILTER(Matches[REG],(Matches[TIME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14</v>
      </c>
      <c r="AK83" s="18">
        <f t="shared" ca="1" si="8"/>
        <v>1</v>
      </c>
      <c r="AL83" s="12"/>
      <c r="AM83" s="8" cm="1">
        <f t="array" aca="1" ref="AM83" ca="1">IF(AM$10&lt;&gt;"",IF(AM$10&lt;&gt;"All Locations",COUNTIFS(All[TIMEBIN],$B83,All[SITE],AM$10),COUNTA(_xlfn._xlws.FILTER(All[TIMEBIN],All[TIMEBIN]=$B83,0))),"")</f>
        <v>5</v>
      </c>
      <c r="AN83" s="10" cm="1">
        <f t="array" aca="1" ref="AN83" ca="1">IF(AM$11="From",SUM(IF(--(_xlfn.UNIQUE(_xlfn._xlws.FILTER(Matches[REG],(Matches[TIMEBIN]=$B83)*(Matches[SITE IN]=AM$10),0))=0),0,1)),IF(AM$11="To",SUM(IF(--(_xlfn.UNIQUE(_xlfn._xlws.FILTER(Matches[REG],(Matches[TIME OUT]&gt;=TIMEVALUE(LEFT($B83,5)))*(Matches[TIME OUT]&lt;TIMEVALUE(LEFT($B83,5))+TIME(0,15,0))*(Matches[SITE OUT]=AM$10),0))=0),0,1)),SUM(IF(--(_xlfn.UNIQUE(_xlfn._xlws.FILTER(Matches[REG],(Matches[TIMEBIN]=$B83),0))=0),0,1))+SUM(IF(--(_xlfn.UNIQUE(_xlfn._xlws.FILTER(Matches[REG],(Matches[TIME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5</v>
      </c>
      <c r="AO83" s="18">
        <f t="shared" ca="1" si="9"/>
        <v>1</v>
      </c>
      <c r="AP83" s="12"/>
      <c r="AQ83" s="8" cm="1">
        <f t="array" aca="1" ref="AQ83" ca="1">IF(AQ$10&lt;&gt;"",IF(AQ$10&lt;&gt;"All Locations",COUNTIFS(All[TIMEBIN],$B83,All[SITE],AQ$10),COUNTA(_xlfn._xlws.FILTER(All[TIMEBIN],All[TIMEBIN]=$B83,0))),"")</f>
        <v>5</v>
      </c>
      <c r="AR83" s="10" cm="1">
        <f t="array" aca="1" ref="AR83" ca="1">IF(AQ$11="From",SUM(IF(--(_xlfn.UNIQUE(_xlfn._xlws.FILTER(Matches[REG],(Matches[TIMEBIN]=$B83)*(Matches[SITE IN]=AQ$10),0))=0),0,1)),IF(AQ$11="To",SUM(IF(--(_xlfn.UNIQUE(_xlfn._xlws.FILTER(Matches[REG],(Matches[TIME OUT]&gt;=TIMEVALUE(LEFT($B83,5)))*(Matches[TIME OUT]&lt;TIMEVALUE(LEFT($B83,5))+TIME(0,15,0))*(Matches[SITE OUT]=AQ$10),0))=0),0,1)),SUM(IF(--(_xlfn.UNIQUE(_xlfn._xlws.FILTER(Matches[REG],(Matches[TIMEBIN]=$B83),0))=0),0,1))+SUM(IF(--(_xlfn.UNIQUE(_xlfn._xlws.FILTER(Matches[REG],(Matches[TIME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5</v>
      </c>
      <c r="AS83" s="18">
        <f t="shared" ca="1" si="10"/>
        <v>1</v>
      </c>
      <c r="AT83" s="12"/>
      <c r="AU83" s="8" cm="1">
        <f t="array" aca="1" ref="AU83" ca="1">IF(AU$10&lt;&gt;"",IF(AU$10&lt;&gt;"All Locations",COUNTIFS(All[TIMEBIN],$B83,All[SITE],AU$10),COUNTA(_xlfn._xlws.FILTER(All[TIMEBIN],All[TIMEBIN]=$B83,0))),"")</f>
        <v>111</v>
      </c>
      <c r="AV83" s="10" cm="1">
        <f t="array" aca="1" ref="AV83" ca="1">IF(AU$11="From",SUM(IF(--(_xlfn.UNIQUE(_xlfn._xlws.FILTER(Matches[REG],(Matches[TIMEBIN]=$B83)*(Matches[SITE IN]=AU$10),0))=0),0,1)),IF(AU$11="To",SUM(IF(--(_xlfn.UNIQUE(_xlfn._xlws.FILTER(Matches[REG],(Matches[TIME OUT]&gt;=TIMEVALUE(LEFT($B83,5)))*(Matches[TIME OUT]&lt;TIMEVALUE(LEFT($B83,5))+TIME(0,15,0))*(Matches[SITE OUT]=AU$10),0))=0),0,1)),SUM(IF(--(_xlfn.UNIQUE(_xlfn._xlws.FILTER(Matches[REG],(Matches[TIMEBIN]=$B83),0))=0),0,1))+SUM(IF(--(_xlfn.UNIQUE(_xlfn._xlws.FILTER(Matches[REG],(Matches[TIME OUT]&gt;=TIMEVALUE(LEFT($B83,5)))*(Matches[TIME OUT]&lt;TIMEVALUE(LEFT($B83,5))+TIME(0,15,0)),0))=0),0,1))))</f>
        <v>87</v>
      </c>
      <c r="AW83" s="18">
        <f t="shared" ca="1" si="11"/>
        <v>0.78378378378378377</v>
      </c>
    </row>
    <row r="84" spans="2:49" ht="15.75" thickBot="1">
      <c r="B84" s="117" t="s">
        <v>16</v>
      </c>
      <c r="C84" s="114">
        <f ca="1">IF(C$10&lt;&gt;"",SUM(C12:C83),"")</f>
        <v>2798</v>
      </c>
      <c r="D84" s="115">
        <f ca="1">IF(C$10&lt;&gt;"",SUM(D12:D83),"")</f>
        <v>2677</v>
      </c>
      <c r="E84" s="118">
        <f ca="1">IF(C$10&lt;&gt;"",IFERROR(D84/C84,"-"),"")</f>
        <v>0.9567548248749107</v>
      </c>
      <c r="G84" s="114">
        <f ca="1">IF(G$10&lt;&gt;"",SUM(G12:G83),"")</f>
        <v>1</v>
      </c>
      <c r="H84" s="115">
        <f ca="1">IF(G$10&lt;&gt;"",SUM(H12:H83),"")</f>
        <v>1</v>
      </c>
      <c r="I84" s="118">
        <f ca="1">IF(G$10&lt;&gt;"",IFERROR(H84/G84,"-"),"")</f>
        <v>1</v>
      </c>
      <c r="K84" s="114">
        <f ca="1">IF(K$10&lt;&gt;"",SUM(K12:K83),"")</f>
        <v>477</v>
      </c>
      <c r="L84" s="115">
        <f ca="1">IF(K$10&lt;&gt;"",SUM(L12:L83),"")</f>
        <v>467</v>
      </c>
      <c r="M84" s="118">
        <f ca="1">IF(K$10&lt;&gt;"",IFERROR(L84/K84,"-"),"")</f>
        <v>0.97903563941299787</v>
      </c>
      <c r="O84" s="114">
        <f ca="1">IF(O$10&lt;&gt;"",SUM(O12:O83),"")</f>
        <v>881</v>
      </c>
      <c r="P84" s="115">
        <f ca="1">IF(O$10&lt;&gt;"",SUM(P12:P83),"")</f>
        <v>853</v>
      </c>
      <c r="Q84" s="118">
        <f ca="1">IF(O$10&lt;&gt;"",IFERROR(P84/O84,"-"),"")</f>
        <v>0.96821793416572077</v>
      </c>
      <c r="S84" s="114">
        <f ca="1">IF(S$10&lt;&gt;"",SUM(S12:S83),"")</f>
        <v>924</v>
      </c>
      <c r="T84" s="115">
        <f ca="1">IF(S$10&lt;&gt;"",SUM(T12:T83),"")</f>
        <v>839</v>
      </c>
      <c r="U84" s="118">
        <f ca="1">IF(S$10&lt;&gt;"",IFERROR(T84/S84,"-"),"")</f>
        <v>0.90800865800865804</v>
      </c>
      <c r="W84" s="114">
        <f ca="1">IF(W$10&lt;&gt;"",SUM(W12:W83),"")</f>
        <v>1408</v>
      </c>
      <c r="X84" s="115">
        <f ca="1">IF(W$10&lt;&gt;"",SUM(X12:X83),"")</f>
        <v>1357</v>
      </c>
      <c r="Y84" s="118">
        <f ca="1">IF(W$10&lt;&gt;"",IFERROR(X84/W84,"-"),"")</f>
        <v>0.96377840909090906</v>
      </c>
      <c r="AA84" s="114">
        <f ca="1">IF(AA$10&lt;&gt;"",SUM(AA12:AA83),"")</f>
        <v>1502</v>
      </c>
      <c r="AB84" s="115">
        <f ca="1">IF(AA$10&lt;&gt;"",SUM(AB12:AB83),"")</f>
        <v>1463</v>
      </c>
      <c r="AC84" s="118">
        <f ca="1">IF(AA$10&lt;&gt;"",IFERROR(AB84/AA84,"-"),"")</f>
        <v>0.97403462050599199</v>
      </c>
      <c r="AE84" s="114">
        <f ca="1">IF(AE$10&lt;&gt;"",SUM(AE12:AE83),"")</f>
        <v>1</v>
      </c>
      <c r="AF84" s="115">
        <f ca="1">IF(AE$10&lt;&gt;"",SUM(AF12:AF83),"")</f>
        <v>1</v>
      </c>
      <c r="AG84" s="118">
        <f ca="1">IF(AE$10&lt;&gt;"",IFERROR(AF84/AE84,"-"),"")</f>
        <v>1</v>
      </c>
      <c r="AI84" s="114">
        <f ca="1">IF(AI$10&lt;&gt;"",SUM(AI12:AI83),"")</f>
        <v>979</v>
      </c>
      <c r="AJ84" s="115">
        <f ca="1">IF(AI$10&lt;&gt;"",SUM(AJ12:AJ83),"")</f>
        <v>941</v>
      </c>
      <c r="AK84" s="118">
        <f ca="1">IF(AI$10&lt;&gt;"",IFERROR(AJ84/AI84,"-"),"")</f>
        <v>0.96118488253319712</v>
      </c>
      <c r="AM84" s="114">
        <f ca="1">IF(AM$10&lt;&gt;"",SUM(AM12:AM83),"")</f>
        <v>520</v>
      </c>
      <c r="AN84" s="115">
        <f ca="1">IF(AM$10&lt;&gt;"",SUM(AN12:AN83),"")</f>
        <v>494</v>
      </c>
      <c r="AO84" s="118">
        <f ca="1">IF(AM$10&lt;&gt;"",IFERROR(AN84/AM84,"-"),"")</f>
        <v>0.95</v>
      </c>
      <c r="AQ84" s="114">
        <f ca="1">IF(AQ$10&lt;&gt;"",SUM(AQ12:AQ83),"")</f>
        <v>599</v>
      </c>
      <c r="AR84" s="115">
        <f ca="1">IF(AQ$10&lt;&gt;"",SUM(AR12:AR83),"")</f>
        <v>581</v>
      </c>
      <c r="AS84" s="118">
        <f ca="1">IF(AQ$10&lt;&gt;"",IFERROR(AR84/AQ84,"-"),"")</f>
        <v>0.96994991652754592</v>
      </c>
      <c r="AU84" s="114">
        <f ca="1">IF(AU$10&lt;&gt;"",SUM(AU12:AU83),"")</f>
        <v>10090</v>
      </c>
      <c r="AV84" s="115">
        <f ca="1">IF(AU$10&lt;&gt;"",SUM(AV12:AV83),"")</f>
        <v>9674</v>
      </c>
      <c r="AW84" s="118">
        <f ca="1">IF(AU$10&lt;&gt;"",IFERROR(AV84/AU84,"-"),"")</f>
        <v>0.95877106045589688</v>
      </c>
    </row>
  </sheetData>
  <sheetProtection sheet="1" objects="1" scenarios="1"/>
  <conditionalFormatting sqref="C85:C716">
    <cfRule type="expression" dxfId="285" priority="26219">
      <formula>C$11=""</formula>
    </cfRule>
    <cfRule type="expression" dxfId="284" priority="26220">
      <formula>$B85=""</formula>
    </cfRule>
  </conditionalFormatting>
  <conditionalFormatting sqref="E16">
    <cfRule type="expression" dxfId="283" priority="6465">
      <formula>E$11=""</formula>
    </cfRule>
    <cfRule type="expression" dxfId="282" priority="6466">
      <formula>$B16=""</formula>
    </cfRule>
  </conditionalFormatting>
  <conditionalFormatting sqref="E13:E82">
    <cfRule type="expression" dxfId="281" priority="6461">
      <formula>E$11=""</formula>
    </cfRule>
    <cfRule type="expression" dxfId="280" priority="6462">
      <formula>$B13=""</formula>
    </cfRule>
  </conditionalFormatting>
  <conditionalFormatting sqref="D12:E12 D13:D83">
    <cfRule type="expression" dxfId="279" priority="6459">
      <formula>D$11=""</formula>
    </cfRule>
    <cfRule type="expression" dxfId="278" priority="6460">
      <formula>$B12=""</formula>
    </cfRule>
  </conditionalFormatting>
  <conditionalFormatting sqref="C84:E84 E83">
    <cfRule type="expression" dxfId="277" priority="6457">
      <formula>C$11=""</formula>
    </cfRule>
    <cfRule type="expression" dxfId="276" priority="6458">
      <formula>$B83=""</formula>
    </cfRule>
  </conditionalFormatting>
  <conditionalFormatting sqref="C14:C15 C17:C82">
    <cfRule type="expression" dxfId="275" priority="4347">
      <formula>C$11=""</formula>
    </cfRule>
    <cfRule type="expression" dxfId="274" priority="4348">
      <formula>$B14=""</formula>
    </cfRule>
  </conditionalFormatting>
  <conditionalFormatting sqref="C16">
    <cfRule type="expression" dxfId="273" priority="4345">
      <formula>C$11=""</formula>
    </cfRule>
    <cfRule type="expression" dxfId="272" priority="4346">
      <formula>$B16=""</formula>
    </cfRule>
  </conditionalFormatting>
  <conditionalFormatting sqref="C13:C82">
    <cfRule type="expression" dxfId="271" priority="4343">
      <formula>C$11=""</formula>
    </cfRule>
    <cfRule type="expression" dxfId="270" priority="4344">
      <formula>$B13=""</formula>
    </cfRule>
  </conditionalFormatting>
  <conditionalFormatting sqref="C12">
    <cfRule type="expression" dxfId="269" priority="4341">
      <formula>C$11=""</formula>
    </cfRule>
    <cfRule type="expression" dxfId="268" priority="4342">
      <formula>$B12=""</formula>
    </cfRule>
  </conditionalFormatting>
  <conditionalFormatting sqref="C83">
    <cfRule type="expression" dxfId="267" priority="4339">
      <formula>C$11=""</formula>
    </cfRule>
    <cfRule type="expression" dxfId="266" priority="4340">
      <formula>$B83=""</formula>
    </cfRule>
  </conditionalFormatting>
  <conditionalFormatting sqref="I16">
    <cfRule type="expression" dxfId="265" priority="197">
      <formula>I$11=""</formula>
    </cfRule>
    <cfRule type="expression" dxfId="264" priority="198">
      <formula>$B16=""</formula>
    </cfRule>
  </conditionalFormatting>
  <conditionalFormatting sqref="I13:I82">
    <cfRule type="expression" dxfId="263" priority="195">
      <formula>I$11=""</formula>
    </cfRule>
    <cfRule type="expression" dxfId="262" priority="196">
      <formula>$B13=""</formula>
    </cfRule>
  </conditionalFormatting>
  <conditionalFormatting sqref="H12:I12 H13:H83">
    <cfRule type="expression" dxfId="261" priority="193">
      <formula>H$11=""</formula>
    </cfRule>
    <cfRule type="expression" dxfId="260" priority="194">
      <formula>$B12=""</formula>
    </cfRule>
  </conditionalFormatting>
  <conditionalFormatting sqref="G84:I84 I83">
    <cfRule type="expression" dxfId="259" priority="191">
      <formula>G$11=""</formula>
    </cfRule>
    <cfRule type="expression" dxfId="258" priority="192">
      <formula>$B83=""</formula>
    </cfRule>
  </conditionalFormatting>
  <conditionalFormatting sqref="G14:G15 G17:G82">
    <cfRule type="expression" dxfId="257" priority="189">
      <formula>G$11=""</formula>
    </cfRule>
    <cfRule type="expression" dxfId="256" priority="190">
      <formula>$B14=""</formula>
    </cfRule>
  </conditionalFormatting>
  <conditionalFormatting sqref="G16">
    <cfRule type="expression" dxfId="255" priority="187">
      <formula>G$11=""</formula>
    </cfRule>
    <cfRule type="expression" dxfId="254" priority="188">
      <formula>$B16=""</formula>
    </cfRule>
  </conditionalFormatting>
  <conditionalFormatting sqref="G13:G82">
    <cfRule type="expression" dxfId="253" priority="185">
      <formula>G$11=""</formula>
    </cfRule>
    <cfRule type="expression" dxfId="252" priority="186">
      <formula>$B13=""</formula>
    </cfRule>
  </conditionalFormatting>
  <conditionalFormatting sqref="G12">
    <cfRule type="expression" dxfId="251" priority="183">
      <formula>G$11=""</formula>
    </cfRule>
    <cfRule type="expression" dxfId="250" priority="184">
      <formula>$B12=""</formula>
    </cfRule>
  </conditionalFormatting>
  <conditionalFormatting sqref="G83">
    <cfRule type="expression" dxfId="249" priority="181">
      <formula>G$11=""</formula>
    </cfRule>
    <cfRule type="expression" dxfId="248" priority="182">
      <formula>$B83=""</formula>
    </cfRule>
  </conditionalFormatting>
  <conditionalFormatting sqref="M16">
    <cfRule type="expression" dxfId="247" priority="179">
      <formula>M$11=""</formula>
    </cfRule>
    <cfRule type="expression" dxfId="246" priority="180">
      <formula>$B16=""</formula>
    </cfRule>
  </conditionalFormatting>
  <conditionalFormatting sqref="M13:M82">
    <cfRule type="expression" dxfId="245" priority="177">
      <formula>M$11=""</formula>
    </cfRule>
    <cfRule type="expression" dxfId="244" priority="178">
      <formula>$B13=""</formula>
    </cfRule>
  </conditionalFormatting>
  <conditionalFormatting sqref="L12:M12 L13:L83">
    <cfRule type="expression" dxfId="243" priority="175">
      <formula>L$11=""</formula>
    </cfRule>
    <cfRule type="expression" dxfId="242" priority="176">
      <formula>$B12=""</formula>
    </cfRule>
  </conditionalFormatting>
  <conditionalFormatting sqref="K84:M84 M83">
    <cfRule type="expression" dxfId="241" priority="173">
      <formula>K$11=""</formula>
    </cfRule>
    <cfRule type="expression" dxfId="240" priority="174">
      <formula>$B83=""</formula>
    </cfRule>
  </conditionalFormatting>
  <conditionalFormatting sqref="K14:K15 K17:K82">
    <cfRule type="expression" dxfId="239" priority="171">
      <formula>K$11=""</formula>
    </cfRule>
    <cfRule type="expression" dxfId="238" priority="172">
      <formula>$B14=""</formula>
    </cfRule>
  </conditionalFormatting>
  <conditionalFormatting sqref="K16">
    <cfRule type="expression" dxfId="237" priority="169">
      <formula>K$11=""</formula>
    </cfRule>
    <cfRule type="expression" dxfId="236" priority="170">
      <formula>$B16=""</formula>
    </cfRule>
  </conditionalFormatting>
  <conditionalFormatting sqref="K13:K82">
    <cfRule type="expression" dxfId="235" priority="167">
      <formula>K$11=""</formula>
    </cfRule>
    <cfRule type="expression" dxfId="234" priority="168">
      <formula>$B13=""</formula>
    </cfRule>
  </conditionalFormatting>
  <conditionalFormatting sqref="K12">
    <cfRule type="expression" dxfId="233" priority="165">
      <formula>K$11=""</formula>
    </cfRule>
    <cfRule type="expression" dxfId="232" priority="166">
      <formula>$B12=""</formula>
    </cfRule>
  </conditionalFormatting>
  <conditionalFormatting sqref="K83">
    <cfRule type="expression" dxfId="231" priority="163">
      <formula>K$11=""</formula>
    </cfRule>
    <cfRule type="expression" dxfId="230" priority="164">
      <formula>$B83=""</formula>
    </cfRule>
  </conditionalFormatting>
  <conditionalFormatting sqref="Q16">
    <cfRule type="expression" dxfId="229" priority="161">
      <formula>Q$11=""</formula>
    </cfRule>
    <cfRule type="expression" dxfId="228" priority="162">
      <formula>$B16=""</formula>
    </cfRule>
  </conditionalFormatting>
  <conditionalFormatting sqref="Q13:Q82">
    <cfRule type="expression" dxfId="227" priority="159">
      <formula>Q$11=""</formula>
    </cfRule>
    <cfRule type="expression" dxfId="226" priority="160">
      <formula>$B13=""</formula>
    </cfRule>
  </conditionalFormatting>
  <conditionalFormatting sqref="P12:Q12 P13:P83">
    <cfRule type="expression" dxfId="225" priority="157">
      <formula>P$11=""</formula>
    </cfRule>
    <cfRule type="expression" dxfId="224" priority="158">
      <formula>$B12=""</formula>
    </cfRule>
  </conditionalFormatting>
  <conditionalFormatting sqref="O84:Q84 Q83">
    <cfRule type="expression" dxfId="223" priority="155">
      <formula>O$11=""</formula>
    </cfRule>
    <cfRule type="expression" dxfId="222" priority="156">
      <formula>$B83=""</formula>
    </cfRule>
  </conditionalFormatting>
  <conditionalFormatting sqref="O14:O15 O17:O82">
    <cfRule type="expression" dxfId="221" priority="153">
      <formula>O$11=""</formula>
    </cfRule>
    <cfRule type="expression" dxfId="220" priority="154">
      <formula>$B14=""</formula>
    </cfRule>
  </conditionalFormatting>
  <conditionalFormatting sqref="O16">
    <cfRule type="expression" dxfId="219" priority="151">
      <formula>O$11=""</formula>
    </cfRule>
    <cfRule type="expression" dxfId="218" priority="152">
      <formula>$B16=""</formula>
    </cfRule>
  </conditionalFormatting>
  <conditionalFormatting sqref="O13:O82">
    <cfRule type="expression" dxfId="217" priority="149">
      <formula>O$11=""</formula>
    </cfRule>
    <cfRule type="expression" dxfId="216" priority="150">
      <formula>$B13=""</formula>
    </cfRule>
  </conditionalFormatting>
  <conditionalFormatting sqref="O12">
    <cfRule type="expression" dxfId="215" priority="147">
      <formula>O$11=""</formula>
    </cfRule>
    <cfRule type="expression" dxfId="214" priority="148">
      <formula>$B12=""</formula>
    </cfRule>
  </conditionalFormatting>
  <conditionalFormatting sqref="O83">
    <cfRule type="expression" dxfId="213" priority="145">
      <formula>O$11=""</formula>
    </cfRule>
    <cfRule type="expression" dxfId="212" priority="146">
      <formula>$B83=""</formula>
    </cfRule>
  </conditionalFormatting>
  <conditionalFormatting sqref="U16">
    <cfRule type="expression" dxfId="211" priority="143">
      <formula>U$11=""</formula>
    </cfRule>
    <cfRule type="expression" dxfId="210" priority="144">
      <formula>$B16=""</formula>
    </cfRule>
  </conditionalFormatting>
  <conditionalFormatting sqref="U13:U82">
    <cfRule type="expression" dxfId="209" priority="141">
      <formula>U$11=""</formula>
    </cfRule>
    <cfRule type="expression" dxfId="208" priority="142">
      <formula>$B13=""</formula>
    </cfRule>
  </conditionalFormatting>
  <conditionalFormatting sqref="T12:U12 T13:T83">
    <cfRule type="expression" dxfId="207" priority="139">
      <formula>T$11=""</formula>
    </cfRule>
    <cfRule type="expression" dxfId="206" priority="140">
      <formula>$B12=""</formula>
    </cfRule>
  </conditionalFormatting>
  <conditionalFormatting sqref="S84:U84 U83">
    <cfRule type="expression" dxfId="205" priority="137">
      <formula>S$11=""</formula>
    </cfRule>
    <cfRule type="expression" dxfId="204" priority="138">
      <formula>$B83=""</formula>
    </cfRule>
  </conditionalFormatting>
  <conditionalFormatting sqref="S14:S15 S17:S82">
    <cfRule type="expression" dxfId="203" priority="135">
      <formula>S$11=""</formula>
    </cfRule>
    <cfRule type="expression" dxfId="202" priority="136">
      <formula>$B14=""</formula>
    </cfRule>
  </conditionalFormatting>
  <conditionalFormatting sqref="S16">
    <cfRule type="expression" dxfId="201" priority="133">
      <formula>S$11=""</formula>
    </cfRule>
    <cfRule type="expression" dxfId="200" priority="134">
      <formula>$B16=""</formula>
    </cfRule>
  </conditionalFormatting>
  <conditionalFormatting sqref="S13:S82">
    <cfRule type="expression" dxfId="199" priority="131">
      <formula>S$11=""</formula>
    </cfRule>
    <cfRule type="expression" dxfId="198" priority="132">
      <formula>$B13=""</formula>
    </cfRule>
  </conditionalFormatting>
  <conditionalFormatting sqref="S12">
    <cfRule type="expression" dxfId="197" priority="129">
      <formula>S$11=""</formula>
    </cfRule>
    <cfRule type="expression" dxfId="196" priority="130">
      <formula>$B12=""</formula>
    </cfRule>
  </conditionalFormatting>
  <conditionalFormatting sqref="S83">
    <cfRule type="expression" dxfId="195" priority="127">
      <formula>S$11=""</formula>
    </cfRule>
    <cfRule type="expression" dxfId="194" priority="128">
      <formula>$B83=""</formula>
    </cfRule>
  </conditionalFormatting>
  <conditionalFormatting sqref="Y16">
    <cfRule type="expression" dxfId="193" priority="125">
      <formula>Y$11=""</formula>
    </cfRule>
    <cfRule type="expression" dxfId="192" priority="126">
      <formula>$B16=""</formula>
    </cfRule>
  </conditionalFormatting>
  <conditionalFormatting sqref="Y13:Y82">
    <cfRule type="expression" dxfId="191" priority="123">
      <formula>Y$11=""</formula>
    </cfRule>
    <cfRule type="expression" dxfId="190" priority="124">
      <formula>$B13=""</formula>
    </cfRule>
  </conditionalFormatting>
  <conditionalFormatting sqref="X12:Y12 X13:X83">
    <cfRule type="expression" dxfId="189" priority="121">
      <formula>X$11=""</formula>
    </cfRule>
    <cfRule type="expression" dxfId="188" priority="122">
      <formula>$B12=""</formula>
    </cfRule>
  </conditionalFormatting>
  <conditionalFormatting sqref="W84:Y84 Y83">
    <cfRule type="expression" dxfId="187" priority="119">
      <formula>W$11=""</formula>
    </cfRule>
    <cfRule type="expression" dxfId="186" priority="120">
      <formula>$B83=""</formula>
    </cfRule>
  </conditionalFormatting>
  <conditionalFormatting sqref="W14:W15 W17:W82">
    <cfRule type="expression" dxfId="185" priority="117">
      <formula>W$11=""</formula>
    </cfRule>
    <cfRule type="expression" dxfId="184" priority="118">
      <formula>$B14=""</formula>
    </cfRule>
  </conditionalFormatting>
  <conditionalFormatting sqref="W16">
    <cfRule type="expression" dxfId="183" priority="115">
      <formula>W$11=""</formula>
    </cfRule>
    <cfRule type="expression" dxfId="182" priority="116">
      <formula>$B16=""</formula>
    </cfRule>
  </conditionalFormatting>
  <conditionalFormatting sqref="W13:W82">
    <cfRule type="expression" dxfId="181" priority="113">
      <formula>W$11=""</formula>
    </cfRule>
    <cfRule type="expression" dxfId="180" priority="114">
      <formula>$B13=""</formula>
    </cfRule>
  </conditionalFormatting>
  <conditionalFormatting sqref="W12">
    <cfRule type="expression" dxfId="179" priority="111">
      <formula>W$11=""</formula>
    </cfRule>
    <cfRule type="expression" dxfId="178" priority="112">
      <formula>$B12=""</formula>
    </cfRule>
  </conditionalFormatting>
  <conditionalFormatting sqref="W83">
    <cfRule type="expression" dxfId="177" priority="109">
      <formula>W$11=""</formula>
    </cfRule>
    <cfRule type="expression" dxfId="176" priority="110">
      <formula>$B83=""</formula>
    </cfRule>
  </conditionalFormatting>
  <conditionalFormatting sqref="AC16">
    <cfRule type="expression" dxfId="175" priority="107">
      <formula>AC$11=""</formula>
    </cfRule>
    <cfRule type="expression" dxfId="174" priority="108">
      <formula>$B16=""</formula>
    </cfRule>
  </conditionalFormatting>
  <conditionalFormatting sqref="AC13:AC82">
    <cfRule type="expression" dxfId="173" priority="105">
      <formula>AC$11=""</formula>
    </cfRule>
    <cfRule type="expression" dxfId="172" priority="106">
      <formula>$B13=""</formula>
    </cfRule>
  </conditionalFormatting>
  <conditionalFormatting sqref="AB12:AC12 AB13:AB83">
    <cfRule type="expression" dxfId="171" priority="103">
      <formula>AB$11=""</formula>
    </cfRule>
    <cfRule type="expression" dxfId="170" priority="104">
      <formula>$B12=""</formula>
    </cfRule>
  </conditionalFormatting>
  <conditionalFormatting sqref="AA84:AC84 AC83">
    <cfRule type="expression" dxfId="169" priority="101">
      <formula>AA$11=""</formula>
    </cfRule>
    <cfRule type="expression" dxfId="168" priority="102">
      <formula>$B83=""</formula>
    </cfRule>
  </conditionalFormatting>
  <conditionalFormatting sqref="AA14:AA15 AA17:AA82">
    <cfRule type="expression" dxfId="167" priority="99">
      <formula>AA$11=""</formula>
    </cfRule>
    <cfRule type="expression" dxfId="166" priority="100">
      <formula>$B14=""</formula>
    </cfRule>
  </conditionalFormatting>
  <conditionalFormatting sqref="AA16">
    <cfRule type="expression" dxfId="165" priority="97">
      <formula>AA$11=""</formula>
    </cfRule>
    <cfRule type="expression" dxfId="164" priority="98">
      <formula>$B16=""</formula>
    </cfRule>
  </conditionalFormatting>
  <conditionalFormatting sqref="AA13:AA82">
    <cfRule type="expression" dxfId="163" priority="95">
      <formula>AA$11=""</formula>
    </cfRule>
    <cfRule type="expression" dxfId="162" priority="96">
      <formula>$B13=""</formula>
    </cfRule>
  </conditionalFormatting>
  <conditionalFormatting sqref="AA12">
    <cfRule type="expression" dxfId="161" priority="93">
      <formula>AA$11=""</formula>
    </cfRule>
    <cfRule type="expression" dxfId="160" priority="94">
      <formula>$B12=""</formula>
    </cfRule>
  </conditionalFormatting>
  <conditionalFormatting sqref="AA83">
    <cfRule type="expression" dxfId="159" priority="91">
      <formula>AA$11=""</formula>
    </cfRule>
    <cfRule type="expression" dxfId="158" priority="92">
      <formula>$B83=""</formula>
    </cfRule>
  </conditionalFormatting>
  <conditionalFormatting sqref="AG16">
    <cfRule type="expression" dxfId="157" priority="89">
      <formula>AG$11=""</formula>
    </cfRule>
    <cfRule type="expression" dxfId="156" priority="90">
      <formula>$B16=""</formula>
    </cfRule>
  </conditionalFormatting>
  <conditionalFormatting sqref="AG13:AG82">
    <cfRule type="expression" dxfId="155" priority="87">
      <formula>AG$11=""</formula>
    </cfRule>
    <cfRule type="expression" dxfId="154" priority="88">
      <formula>$B13=""</formula>
    </cfRule>
  </conditionalFormatting>
  <conditionalFormatting sqref="AF12:AG12 AF13:AF83">
    <cfRule type="expression" dxfId="153" priority="85">
      <formula>AF$11=""</formula>
    </cfRule>
    <cfRule type="expression" dxfId="152" priority="86">
      <formula>$B12=""</formula>
    </cfRule>
  </conditionalFormatting>
  <conditionalFormatting sqref="AE84:AG84 AG83">
    <cfRule type="expression" dxfId="151" priority="83">
      <formula>AE$11=""</formula>
    </cfRule>
    <cfRule type="expression" dxfId="150" priority="84">
      <formula>$B83=""</formula>
    </cfRule>
  </conditionalFormatting>
  <conditionalFormatting sqref="AE14:AE15 AE17:AE82">
    <cfRule type="expression" dxfId="149" priority="81">
      <formula>AE$11=""</formula>
    </cfRule>
    <cfRule type="expression" dxfId="148" priority="82">
      <formula>$B14=""</formula>
    </cfRule>
  </conditionalFormatting>
  <conditionalFormatting sqref="AE16">
    <cfRule type="expression" dxfId="147" priority="79">
      <formula>AE$11=""</formula>
    </cfRule>
    <cfRule type="expression" dxfId="146" priority="80">
      <formula>$B16=""</formula>
    </cfRule>
  </conditionalFormatting>
  <conditionalFormatting sqref="AE13:AE82">
    <cfRule type="expression" dxfId="145" priority="77">
      <formula>AE$11=""</formula>
    </cfRule>
    <cfRule type="expression" dxfId="144" priority="78">
      <formula>$B13=""</formula>
    </cfRule>
  </conditionalFormatting>
  <conditionalFormatting sqref="AE12">
    <cfRule type="expression" dxfId="143" priority="75">
      <formula>AE$11=""</formula>
    </cfRule>
    <cfRule type="expression" dxfId="142" priority="76">
      <formula>$B12=""</formula>
    </cfRule>
  </conditionalFormatting>
  <conditionalFormatting sqref="AE83">
    <cfRule type="expression" dxfId="141" priority="73">
      <formula>AE$11=""</formula>
    </cfRule>
    <cfRule type="expression" dxfId="140" priority="74">
      <formula>$B83=""</formula>
    </cfRule>
  </conditionalFormatting>
  <conditionalFormatting sqref="AK16">
    <cfRule type="expression" dxfId="139" priority="71">
      <formula>AK$11=""</formula>
    </cfRule>
    <cfRule type="expression" dxfId="138" priority="72">
      <formula>$B16=""</formula>
    </cfRule>
  </conditionalFormatting>
  <conditionalFormatting sqref="AK13:AK82">
    <cfRule type="expression" dxfId="137" priority="69">
      <formula>AK$11=""</formula>
    </cfRule>
    <cfRule type="expression" dxfId="136" priority="70">
      <formula>$B13=""</formula>
    </cfRule>
  </conditionalFormatting>
  <conditionalFormatting sqref="AJ12:AK12 AJ13:AJ83">
    <cfRule type="expression" dxfId="135" priority="67">
      <formula>AJ$11=""</formula>
    </cfRule>
    <cfRule type="expression" dxfId="134" priority="68">
      <formula>$B12=""</formula>
    </cfRule>
  </conditionalFormatting>
  <conditionalFormatting sqref="AI84:AK84 AK83">
    <cfRule type="expression" dxfId="133" priority="65">
      <formula>AI$11=""</formula>
    </cfRule>
    <cfRule type="expression" dxfId="132" priority="66">
      <formula>$B83=""</formula>
    </cfRule>
  </conditionalFormatting>
  <conditionalFormatting sqref="AI14:AI15 AI17:AI82">
    <cfRule type="expression" dxfId="131" priority="63">
      <formula>AI$11=""</formula>
    </cfRule>
    <cfRule type="expression" dxfId="130" priority="64">
      <formula>$B14=""</formula>
    </cfRule>
  </conditionalFormatting>
  <conditionalFormatting sqref="AI16">
    <cfRule type="expression" dxfId="129" priority="61">
      <formula>AI$11=""</formula>
    </cfRule>
    <cfRule type="expression" dxfId="128" priority="62">
      <formula>$B16=""</formula>
    </cfRule>
  </conditionalFormatting>
  <conditionalFormatting sqref="AI13:AI82">
    <cfRule type="expression" dxfId="127" priority="59">
      <formula>AI$11=""</formula>
    </cfRule>
    <cfRule type="expression" dxfId="126" priority="60">
      <formula>$B13=""</formula>
    </cfRule>
  </conditionalFormatting>
  <conditionalFormatting sqref="AI12">
    <cfRule type="expression" dxfId="125" priority="57">
      <formula>AI$11=""</formula>
    </cfRule>
    <cfRule type="expression" dxfId="124" priority="58">
      <formula>$B12=""</formula>
    </cfRule>
  </conditionalFormatting>
  <conditionalFormatting sqref="AI83">
    <cfRule type="expression" dxfId="123" priority="55">
      <formula>AI$11=""</formula>
    </cfRule>
    <cfRule type="expression" dxfId="122" priority="56">
      <formula>$B83=""</formula>
    </cfRule>
  </conditionalFormatting>
  <conditionalFormatting sqref="AO16">
    <cfRule type="expression" dxfId="121" priority="53">
      <formula>AO$11=""</formula>
    </cfRule>
    <cfRule type="expression" dxfId="120" priority="54">
      <formula>$B16=""</formula>
    </cfRule>
  </conditionalFormatting>
  <conditionalFormatting sqref="AO13:AO82">
    <cfRule type="expression" dxfId="119" priority="51">
      <formula>AO$11=""</formula>
    </cfRule>
    <cfRule type="expression" dxfId="118" priority="52">
      <formula>$B13=""</formula>
    </cfRule>
  </conditionalFormatting>
  <conditionalFormatting sqref="AN12:AO12 AN13:AN83">
    <cfRule type="expression" dxfId="117" priority="49">
      <formula>AN$11=""</formula>
    </cfRule>
    <cfRule type="expression" dxfId="116" priority="50">
      <formula>$B12=""</formula>
    </cfRule>
  </conditionalFormatting>
  <conditionalFormatting sqref="AM84:AO84 AO83">
    <cfRule type="expression" dxfId="115" priority="47">
      <formula>AM$11=""</formula>
    </cfRule>
    <cfRule type="expression" dxfId="114" priority="48">
      <formula>$B83=""</formula>
    </cfRule>
  </conditionalFormatting>
  <conditionalFormatting sqref="AM14:AM15 AM17:AM82">
    <cfRule type="expression" dxfId="113" priority="45">
      <formula>AM$11=""</formula>
    </cfRule>
    <cfRule type="expression" dxfId="112" priority="46">
      <formula>$B14=""</formula>
    </cfRule>
  </conditionalFormatting>
  <conditionalFormatting sqref="AM16">
    <cfRule type="expression" dxfId="111" priority="43">
      <formula>AM$11=""</formula>
    </cfRule>
    <cfRule type="expression" dxfId="110" priority="44">
      <formula>$B16=""</formula>
    </cfRule>
  </conditionalFormatting>
  <conditionalFormatting sqref="AM13:AM82">
    <cfRule type="expression" dxfId="109" priority="41">
      <formula>AM$11=""</formula>
    </cfRule>
    <cfRule type="expression" dxfId="108" priority="42">
      <formula>$B13=""</formula>
    </cfRule>
  </conditionalFormatting>
  <conditionalFormatting sqref="AM12">
    <cfRule type="expression" dxfId="107" priority="39">
      <formula>AM$11=""</formula>
    </cfRule>
    <cfRule type="expression" dxfId="106" priority="40">
      <formula>$B12=""</formula>
    </cfRule>
  </conditionalFormatting>
  <conditionalFormatting sqref="AM83">
    <cfRule type="expression" dxfId="105" priority="37">
      <formula>AM$11=""</formula>
    </cfRule>
    <cfRule type="expression" dxfId="104" priority="38">
      <formula>$B83=""</formula>
    </cfRule>
  </conditionalFormatting>
  <conditionalFormatting sqref="AS16">
    <cfRule type="expression" dxfId="103" priority="35">
      <formula>AS$11=""</formula>
    </cfRule>
    <cfRule type="expression" dxfId="102" priority="36">
      <formula>$B16=""</formula>
    </cfRule>
  </conditionalFormatting>
  <conditionalFormatting sqref="AS13:AS82">
    <cfRule type="expression" dxfId="101" priority="33">
      <formula>AS$11=""</formula>
    </cfRule>
    <cfRule type="expression" dxfId="100" priority="34">
      <formula>$B13=""</formula>
    </cfRule>
  </conditionalFormatting>
  <conditionalFormatting sqref="AR12:AS12 AR13:AR83">
    <cfRule type="expression" dxfId="99" priority="31">
      <formula>AR$11=""</formula>
    </cfRule>
    <cfRule type="expression" dxfId="98" priority="32">
      <formula>$B12=""</formula>
    </cfRule>
  </conditionalFormatting>
  <conditionalFormatting sqref="AQ84:AS84 AS83">
    <cfRule type="expression" dxfId="97" priority="29">
      <formula>AQ$11=""</formula>
    </cfRule>
    <cfRule type="expression" dxfId="96" priority="30">
      <formula>$B83=""</formula>
    </cfRule>
  </conditionalFormatting>
  <conditionalFormatting sqref="AQ14:AQ15 AQ17:AQ82">
    <cfRule type="expression" dxfId="95" priority="27">
      <formula>AQ$11=""</formula>
    </cfRule>
    <cfRule type="expression" dxfId="94" priority="28">
      <formula>$B14=""</formula>
    </cfRule>
  </conditionalFormatting>
  <conditionalFormatting sqref="AQ16">
    <cfRule type="expression" dxfId="93" priority="25">
      <formula>AQ$11=""</formula>
    </cfRule>
    <cfRule type="expression" dxfId="92" priority="26">
      <formula>$B16=""</formula>
    </cfRule>
  </conditionalFormatting>
  <conditionalFormatting sqref="AQ13:AQ82">
    <cfRule type="expression" dxfId="91" priority="23">
      <formula>AQ$11=""</formula>
    </cfRule>
    <cfRule type="expression" dxfId="90" priority="24">
      <formula>$B13=""</formula>
    </cfRule>
  </conditionalFormatting>
  <conditionalFormatting sqref="AQ12">
    <cfRule type="expression" dxfId="89" priority="21">
      <formula>AQ$11=""</formula>
    </cfRule>
    <cfRule type="expression" dxfId="88" priority="22">
      <formula>$B12=""</formula>
    </cfRule>
  </conditionalFormatting>
  <conditionalFormatting sqref="AQ83">
    <cfRule type="expression" dxfId="87" priority="19">
      <formula>AQ$11=""</formula>
    </cfRule>
    <cfRule type="expression" dxfId="86" priority="20">
      <formula>$B83=""</formula>
    </cfRule>
  </conditionalFormatting>
  <conditionalFormatting sqref="AW16">
    <cfRule type="expression" dxfId="85" priority="17">
      <formula>AW$11=""</formula>
    </cfRule>
    <cfRule type="expression" dxfId="84" priority="18">
      <formula>$B16=""</formula>
    </cfRule>
  </conditionalFormatting>
  <conditionalFormatting sqref="AW13:AW82">
    <cfRule type="expression" dxfId="83" priority="15">
      <formula>AW$11=""</formula>
    </cfRule>
    <cfRule type="expression" dxfId="82" priority="16">
      <formula>$B13=""</formula>
    </cfRule>
  </conditionalFormatting>
  <conditionalFormatting sqref="AV12:AW12 AV13:AV83">
    <cfRule type="expression" dxfId="81" priority="13">
      <formula>AV$11=""</formula>
    </cfRule>
    <cfRule type="expression" dxfId="80" priority="14">
      <formula>$B12=""</formula>
    </cfRule>
  </conditionalFormatting>
  <conditionalFormatting sqref="AU84:AW84 AW83">
    <cfRule type="expression" dxfId="79" priority="11">
      <formula>AU$11=""</formula>
    </cfRule>
    <cfRule type="expression" dxfId="78" priority="12">
      <formula>$B83=""</formula>
    </cfRule>
  </conditionalFormatting>
  <conditionalFormatting sqref="AU14:AU15 AU17:AU82">
    <cfRule type="expression" dxfId="77" priority="9">
      <formula>AU$11=""</formula>
    </cfRule>
    <cfRule type="expression" dxfId="76" priority="10">
      <formula>$B14=""</formula>
    </cfRule>
  </conditionalFormatting>
  <conditionalFormatting sqref="AU16">
    <cfRule type="expression" dxfId="75" priority="7">
      <formula>AU$11=""</formula>
    </cfRule>
    <cfRule type="expression" dxfId="74" priority="8">
      <formula>$B16=""</formula>
    </cfRule>
  </conditionalFormatting>
  <conditionalFormatting sqref="AU13:AU82">
    <cfRule type="expression" dxfId="73" priority="5">
      <formula>AU$11=""</formula>
    </cfRule>
    <cfRule type="expression" dxfId="72" priority="6">
      <formula>$B13=""</formula>
    </cfRule>
  </conditionalFormatting>
  <conditionalFormatting sqref="AU12">
    <cfRule type="expression" dxfId="71" priority="3">
      <formula>AU$11=""</formula>
    </cfRule>
    <cfRule type="expression" dxfId="70" priority="4">
      <formula>$B12=""</formula>
    </cfRule>
  </conditionalFormatting>
  <conditionalFormatting sqref="AU83">
    <cfRule type="expression" dxfId="69" priority="1">
      <formula>AU$11=""</formula>
    </cfRule>
    <cfRule type="expression" dxfId="68" priority="2">
      <formula>$B83=""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AE163-F27B-4FF5-95DB-A4859B49A22A}">
  <sheetPr codeName="Sheet12"/>
  <dimension ref="B4:BU84"/>
  <sheetViews>
    <sheetView showGridLines="0" showRowColHeaders="0" zoomScale="85" zoomScaleNormal="85" workbookViewId="0">
      <pane xSplit="2" ySplit="11" topLeftCell="C12" activePane="bottomRight" state="frozenSplit"/>
      <selection pane="topRight" activeCell="C1" sqref="C1"/>
      <selection pane="bottomLeft" activeCell="A12" sqref="A12"/>
      <selection pane="bottomRight" activeCell="C12" sqref="C12"/>
    </sheetView>
  </sheetViews>
  <sheetFormatPr defaultColWidth="8.85546875" defaultRowHeight="15"/>
  <cols>
    <col min="2" max="2" width="13.42578125" customWidth="1"/>
    <col min="3" max="5" width="9.28515625" customWidth="1"/>
    <col min="8" max="8" width="2.85546875" customWidth="1"/>
    <col min="9" max="11" width="9.28515625" customWidth="1"/>
    <col min="14" max="14" width="2.85546875" customWidth="1"/>
    <col min="15" max="17" width="9.28515625" customWidth="1"/>
    <col min="20" max="20" width="2.85546875" customWidth="1"/>
    <col min="21" max="23" width="9.28515625" customWidth="1"/>
    <col min="26" max="26" width="2.85546875" customWidth="1"/>
    <col min="27" max="29" width="9.28515625" customWidth="1"/>
    <col min="32" max="32" width="2.85546875" customWidth="1"/>
    <col min="33" max="35" width="9.28515625" customWidth="1"/>
    <col min="38" max="38" width="2.85546875" customWidth="1"/>
    <col min="39" max="41" width="9.28515625" customWidth="1"/>
    <col min="44" max="44" width="2.85546875" customWidth="1"/>
    <col min="45" max="47" width="9.28515625" customWidth="1"/>
    <col min="50" max="50" width="2.85546875" customWidth="1"/>
    <col min="51" max="53" width="9.28515625" customWidth="1"/>
    <col min="56" max="56" width="2.85546875" customWidth="1"/>
    <col min="57" max="59" width="9.28515625" customWidth="1"/>
    <col min="62" max="62" width="2.85546875" customWidth="1"/>
    <col min="63" max="65" width="9.28515625" customWidth="1"/>
    <col min="68" max="68" width="2.85546875" customWidth="1"/>
    <col min="69" max="71" width="9.28515625" customWidth="1"/>
  </cols>
  <sheetData>
    <row r="4" spans="2:73" ht="21">
      <c r="B4" s="93" t="str">
        <f>Setup!$H$4</f>
        <v>10325 - Waterloo - Saturday, 24th September 2022</v>
      </c>
    </row>
    <row r="5" spans="2:73">
      <c r="B5" s="110" t="s">
        <v>31</v>
      </c>
    </row>
    <row r="7" spans="2:73" ht="21">
      <c r="B7" s="111" t="s">
        <v>3106</v>
      </c>
    </row>
    <row r="8" spans="2:73" ht="15.75" thickBot="1"/>
    <row r="9" spans="2:73">
      <c r="C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1WB</v>
      </c>
      <c r="D9" s="119"/>
      <c r="E9" s="119"/>
      <c r="F9" s="119"/>
      <c r="G9" s="113"/>
      <c r="I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2WB</v>
      </c>
      <c r="J9" s="119"/>
      <c r="K9" s="119"/>
      <c r="L9" s="119"/>
      <c r="M9" s="113"/>
      <c r="O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3NB</v>
      </c>
      <c r="P9" s="119"/>
      <c r="Q9" s="119"/>
      <c r="R9" s="119"/>
      <c r="S9" s="113"/>
      <c r="U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5NB</v>
      </c>
      <c r="V9" s="119"/>
      <c r="W9" s="119"/>
      <c r="X9" s="119"/>
      <c r="Y9" s="113"/>
      <c r="AA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6WB</v>
      </c>
      <c r="AB9" s="119"/>
      <c r="AC9" s="119"/>
      <c r="AD9" s="119"/>
      <c r="AE9" s="113"/>
      <c r="AG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1EB</v>
      </c>
      <c r="AH9" s="119"/>
      <c r="AI9" s="119"/>
      <c r="AJ9" s="119"/>
      <c r="AK9" s="113"/>
      <c r="AM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2EB</v>
      </c>
      <c r="AN9" s="119"/>
      <c r="AO9" s="119"/>
      <c r="AP9" s="119"/>
      <c r="AQ9" s="113"/>
      <c r="AS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3SB</v>
      </c>
      <c r="AT9" s="119"/>
      <c r="AU9" s="119"/>
      <c r="AV9" s="119"/>
      <c r="AW9" s="113"/>
      <c r="AY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4SB</v>
      </c>
      <c r="AZ9" s="119"/>
      <c r="BA9" s="119"/>
      <c r="BB9" s="119"/>
      <c r="BC9" s="113"/>
      <c r="BE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5SB</v>
      </c>
      <c r="BF9" s="119"/>
      <c r="BG9" s="119"/>
      <c r="BH9" s="119"/>
      <c r="BI9" s="113"/>
      <c r="BK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6EB</v>
      </c>
      <c r="BL9" s="119"/>
      <c r="BM9" s="119"/>
      <c r="BN9" s="119"/>
      <c r="BO9" s="113"/>
      <c r="BQ9" s="112" t="str">
        <f ca="1">IF(OFFSET(Setup!$N$7,0,COLUMN()/6)&lt;&gt;"",OFFSET(Setup!$N$7,0,COLUMN()/6),IF(OFFSET(Setup!$N$8,0,(COLUMN()-6)/6-COUNTA(Setup!$N$7:$EE$7)+1)&lt;&gt;"",OFFSET(Setup!$N$8,0,(COLUMN()-6)/6-COUNTA(Setup!$N$7:$EE$7)+1),"All Locations"))</f>
        <v>All Locations</v>
      </c>
      <c r="BR9" s="119"/>
      <c r="BS9" s="119"/>
      <c r="BT9" s="119"/>
      <c r="BU9" s="113"/>
    </row>
    <row r="10" spans="2:73">
      <c r="C10" s="120" t="str">
        <f ca="1">IF(C$9="All Locations","All",IF(OFFSET(Setup!$N$7,0,COLUMN()/6)&lt;&gt;"","From","To"))</f>
        <v>From</v>
      </c>
      <c r="D10" s="121"/>
      <c r="E10" s="121"/>
      <c r="F10" s="121"/>
      <c r="G10" s="122"/>
      <c r="I10" s="120" t="str">
        <f ca="1">IF(I$9="All Locations","All",IF(OFFSET(Setup!$N$7,0,COLUMN()/6)&lt;&gt;"","From","To"))</f>
        <v>From</v>
      </c>
      <c r="J10" s="121"/>
      <c r="K10" s="121"/>
      <c r="L10" s="121"/>
      <c r="M10" s="122"/>
      <c r="O10" s="120" t="str">
        <f ca="1">IF(O$9="All Locations","All",IF(OFFSET(Setup!$N$7,0,COLUMN()/6)&lt;&gt;"","From","To"))</f>
        <v>From</v>
      </c>
      <c r="P10" s="121"/>
      <c r="Q10" s="121"/>
      <c r="R10" s="121"/>
      <c r="S10" s="122"/>
      <c r="U10" s="120" t="str">
        <f ca="1">IF(U$9="All Locations","All",IF(OFFSET(Setup!$N$7,0,COLUMN()/6)&lt;&gt;"","From","To"))</f>
        <v>From</v>
      </c>
      <c r="V10" s="121"/>
      <c r="W10" s="121"/>
      <c r="X10" s="121"/>
      <c r="Y10" s="122"/>
      <c r="AA10" s="120" t="str">
        <f ca="1">IF(AA$9="All Locations","All",IF(OFFSET(Setup!$N$7,0,COLUMN()/6)&lt;&gt;"","From","To"))</f>
        <v>From</v>
      </c>
      <c r="AB10" s="121"/>
      <c r="AC10" s="121"/>
      <c r="AD10" s="121"/>
      <c r="AE10" s="122"/>
      <c r="AG10" s="120" t="str">
        <f ca="1">IF(AG$9="All Locations","All",IF(OFFSET(Setup!$N$7,0,COLUMN()/6)&lt;&gt;"","From","To"))</f>
        <v>To</v>
      </c>
      <c r="AH10" s="121"/>
      <c r="AI10" s="121"/>
      <c r="AJ10" s="121"/>
      <c r="AK10" s="122"/>
      <c r="AM10" s="120" t="str">
        <f ca="1">IF(AM$9="All Locations","All",IF(OFFSET(Setup!$N$7,0,COLUMN()/6)&lt;&gt;"","From","To"))</f>
        <v>To</v>
      </c>
      <c r="AN10" s="121"/>
      <c r="AO10" s="121"/>
      <c r="AP10" s="121"/>
      <c r="AQ10" s="122"/>
      <c r="AS10" s="120" t="str">
        <f ca="1">IF(AS$9="All Locations","All",IF(OFFSET(Setup!$N$7,0,COLUMN()/6)&lt;&gt;"","From","To"))</f>
        <v>To</v>
      </c>
      <c r="AT10" s="121"/>
      <c r="AU10" s="121"/>
      <c r="AV10" s="121"/>
      <c r="AW10" s="122"/>
      <c r="AY10" s="120" t="str">
        <f ca="1">IF(AY$9="All Locations","All",IF(OFFSET(Setup!$N$7,0,COLUMN()/6)&lt;&gt;"","From","To"))</f>
        <v>To</v>
      </c>
      <c r="AZ10" s="121"/>
      <c r="BA10" s="121"/>
      <c r="BB10" s="121"/>
      <c r="BC10" s="122"/>
      <c r="BE10" s="120" t="str">
        <f ca="1">IF(BE$9="All Locations","All",IF(OFFSET(Setup!$N$7,0,COLUMN()/6)&lt;&gt;"","From","To"))</f>
        <v>To</v>
      </c>
      <c r="BF10" s="121"/>
      <c r="BG10" s="121"/>
      <c r="BH10" s="121"/>
      <c r="BI10" s="122"/>
      <c r="BK10" s="120" t="str">
        <f ca="1">IF(BK$9="All Locations","All",IF(OFFSET(Setup!$N$7,0,COLUMN()/6)&lt;&gt;"","From","To"))</f>
        <v>To</v>
      </c>
      <c r="BL10" s="121"/>
      <c r="BM10" s="121"/>
      <c r="BN10" s="121"/>
      <c r="BO10" s="122"/>
      <c r="BQ10" s="120" t="str">
        <f ca="1">IF(BQ$9="All Locations","All",IF(OFFSET(Setup!$N$7,0,COLUMN()/6)&lt;&gt;"","From","To"))</f>
        <v>All</v>
      </c>
      <c r="BR10" s="121"/>
      <c r="BS10" s="121"/>
      <c r="BT10" s="121"/>
      <c r="BU10" s="122"/>
    </row>
    <row r="11" spans="2:73" ht="15.75" thickBot="1">
      <c r="C11" s="114" t="s">
        <v>13747</v>
      </c>
      <c r="D11" s="115" t="s">
        <v>13748</v>
      </c>
      <c r="E11" s="115" t="s">
        <v>13749</v>
      </c>
      <c r="F11" s="115" t="s">
        <v>13750</v>
      </c>
      <c r="G11" s="116" t="s">
        <v>13751</v>
      </c>
      <c r="I11" s="114" t="s">
        <v>13747</v>
      </c>
      <c r="J11" s="115" t="s">
        <v>13748</v>
      </c>
      <c r="K11" s="115" t="s">
        <v>13749</v>
      </c>
      <c r="L11" s="115" t="s">
        <v>13750</v>
      </c>
      <c r="M11" s="116" t="s">
        <v>13751</v>
      </c>
      <c r="O11" s="114" t="s">
        <v>13747</v>
      </c>
      <c r="P11" s="115" t="s">
        <v>13748</v>
      </c>
      <c r="Q11" s="115" t="s">
        <v>13749</v>
      </c>
      <c r="R11" s="115" t="s">
        <v>13750</v>
      </c>
      <c r="S11" s="116" t="s">
        <v>13751</v>
      </c>
      <c r="U11" s="114" t="s">
        <v>13747</v>
      </c>
      <c r="V11" s="115" t="s">
        <v>13748</v>
      </c>
      <c r="W11" s="115" t="s">
        <v>13749</v>
      </c>
      <c r="X11" s="115" t="s">
        <v>13750</v>
      </c>
      <c r="Y11" s="116" t="s">
        <v>13751</v>
      </c>
      <c r="AA11" s="114" t="s">
        <v>13747</v>
      </c>
      <c r="AB11" s="115" t="s">
        <v>13748</v>
      </c>
      <c r="AC11" s="115" t="s">
        <v>13749</v>
      </c>
      <c r="AD11" s="115" t="s">
        <v>13750</v>
      </c>
      <c r="AE11" s="116" t="s">
        <v>13751</v>
      </c>
      <c r="AG11" s="114" t="s">
        <v>13747</v>
      </c>
      <c r="AH11" s="115" t="s">
        <v>13748</v>
      </c>
      <c r="AI11" s="115" t="s">
        <v>13749</v>
      </c>
      <c r="AJ11" s="115" t="s">
        <v>13750</v>
      </c>
      <c r="AK11" s="116" t="s">
        <v>13751</v>
      </c>
      <c r="AM11" s="114" t="s">
        <v>13747</v>
      </c>
      <c r="AN11" s="115" t="s">
        <v>13748</v>
      </c>
      <c r="AO11" s="115" t="s">
        <v>13749</v>
      </c>
      <c r="AP11" s="115" t="s">
        <v>13750</v>
      </c>
      <c r="AQ11" s="116" t="s">
        <v>13751</v>
      </c>
      <c r="AS11" s="114" t="s">
        <v>13747</v>
      </c>
      <c r="AT11" s="115" t="s">
        <v>13748</v>
      </c>
      <c r="AU11" s="115" t="s">
        <v>13749</v>
      </c>
      <c r="AV11" s="115" t="s">
        <v>13750</v>
      </c>
      <c r="AW11" s="116" t="s">
        <v>13751</v>
      </c>
      <c r="AY11" s="114" t="s">
        <v>13747</v>
      </c>
      <c r="AZ11" s="115" t="s">
        <v>13748</v>
      </c>
      <c r="BA11" s="115" t="s">
        <v>13749</v>
      </c>
      <c r="BB11" s="115" t="s">
        <v>13750</v>
      </c>
      <c r="BC11" s="116" t="s">
        <v>13751</v>
      </c>
      <c r="BE11" s="114" t="s">
        <v>13747</v>
      </c>
      <c r="BF11" s="115" t="s">
        <v>13748</v>
      </c>
      <c r="BG11" s="115" t="s">
        <v>13749</v>
      </c>
      <c r="BH11" s="115" t="s">
        <v>13750</v>
      </c>
      <c r="BI11" s="116" t="s">
        <v>13751</v>
      </c>
      <c r="BK11" s="114" t="s">
        <v>13747</v>
      </c>
      <c r="BL11" s="115" t="s">
        <v>13748</v>
      </c>
      <c r="BM11" s="115" t="s">
        <v>13749</v>
      </c>
      <c r="BN11" s="115" t="s">
        <v>13750</v>
      </c>
      <c r="BO11" s="116" t="s">
        <v>13751</v>
      </c>
      <c r="BQ11" s="114" t="s">
        <v>13747</v>
      </c>
      <c r="BR11" s="115" t="s">
        <v>13748</v>
      </c>
      <c r="BS11" s="115" t="s">
        <v>13749</v>
      </c>
      <c r="BT11" s="115" t="s">
        <v>13750</v>
      </c>
      <c r="BU11" s="116" t="s">
        <v>13751</v>
      </c>
    </row>
    <row r="12" spans="2:73">
      <c r="B12" s="6" t="str" cm="1">
        <f t="array" ref="B12:B83">TEXT(TRANSPOSE(_xlfn.ANCHORARRAY(Setup!N4)), "hh:mm") &amp; " - " &amp; TEXT(TRANSPOSE(_xlfn.ANCHORARRAY(Setup!N4)) + TIME(0,15,0), "hh:mm")</f>
        <v>06:00 - 06:15</v>
      </c>
      <c r="C12" s="8">
        <f ca="1">IF(C$9&lt;&gt;"",IF(C$9&lt;&gt;"All Locations",IF(C$10="From",COUNTIFS(Matches[CLASS],INDEX(classNum,1,MATCH(C$11,classScheme,0)),Matches[TIMEBIN],$B12,Matches[SITE IN],C$9),COUNTIFS(Matches[CLASS],INDEX(classNum,1,MATCH(C$11,classScheme,0)),Matches[TIME OUT],"&gt;="&amp;TIMEVALUE(LEFT($B12,5)),Matches[TIME OUT],"&lt;"&amp;TIMEVALUE(LEFT($B12,5))+TIME(0,15,0),Matches[SITE OUT],C$9)),COUNTIFS(All[TIMEBIN],$B12,All[CLASS],INDEX(classNum,1,MATCH(C$11,classScheme,0)))),"")</f>
        <v>4</v>
      </c>
      <c r="D12" s="9">
        <f ca="1">IF(C$9&lt;&gt;"",IF(C$9&lt;&gt;"All Locations",IF(C$10="From",COUNTIFS(Matches[CLASS],INDEX(classNum,1,MATCH(D$11,classScheme,0)),Matches[TIMEBIN],$B12,Matches[SITE IN],C$9),COUNTIFS(Matches[CLASS],INDEX(classNum,1,MATCH(D$11,classScheme,0)),Matches[TIME OUT],"&gt;="&amp;TIMEVALUE(LEFT($B12,5)),Matches[TIME OUT],"&lt;"&amp;TIMEVALUE(LEFT($B12,5))+TIME(0,15,0),Matches[SITE OUT],C$9)),COUNTIFS(All[TIMEBIN],$B12,All[CLASS],INDEX(classNum,1,MATCH(D$11,classScheme,0)))),"")</f>
        <v>0</v>
      </c>
      <c r="E12" s="9">
        <f ca="1">IF(C$9&lt;&gt;"",IF(C$9&lt;&gt;"All Locations",IF(C$10="From",COUNTIFS(Matches[CLASS],INDEX(classNum,1,MATCH(E$11,classScheme,0)),Matches[TIMEBIN],$B12,Matches[SITE IN],C$9),COUNTIFS(Matches[CLASS],INDEX(classNum,1,MATCH(E$11,classScheme,0)),Matches[TIME OUT],"&gt;="&amp;TIMEVALUE(LEFT($B12,5)),Matches[TIME OUT],"&lt;"&amp;TIMEVALUE(LEFT($B12,5))+TIME(0,15,0),Matches[SITE OUT],C$9)),COUNTIFS(All[TIMEBIN],$B12,All[CLASS],INDEX(classNum,1,MATCH(E$11,classScheme,0)))),"")</f>
        <v>0</v>
      </c>
      <c r="F12" s="10">
        <f ca="1">IF(C$9&lt;&gt;"",IF(C$9&lt;&gt;"All Locations",IF(C$10="From",COUNTIFS(Matches[CLASS],INDEX(classNum,1,MATCH(F$11,classScheme,0)),Matches[TIMEBIN],$B12,Matches[SITE IN],C$9),COUNTIFS(Matches[CLASS],INDEX(classNum,1,MATCH(F$11,classScheme,0)),Matches[TIME OUT],"&gt;="&amp;TIMEVALUE(LEFT($B12,5)),Matches[TIME OUT],"&lt;"&amp;TIMEVALUE(LEFT($B12,5))+TIME(0,15,0),Matches[SITE OUT],C$9)),COUNTIFS(All[TIMEBIN],$B12,All[CLASS],INDEX(classNum,1,MATCH(F$11,classScheme,0)))),"")</f>
        <v>0</v>
      </c>
      <c r="G12" s="11">
        <f ca="1">IF(C$9&lt;&gt;"",IF(C$9&lt;&gt;"All Locations",IF(C$10="From",COUNTIFS(Matches[CLASS],INDEX(classNum,1,MATCH(G$11,classScheme,0)),Matches[TIMEBIN],$B12,Matches[SITE IN],C$9),COUNTIFS(Matches[CLASS],INDEX(classNum,1,MATCH(G$11,classScheme,0)),Matches[TIME OUT],"&gt;="&amp;TIMEVALUE(LEFT($B12,5)),Matches[TIME OUT],"&lt;"&amp;TIMEVALUE(LEFT($B12,5))+TIME(0,15,0),Matches[SITE OUT],C$9)),COUNTIFS(All[TIMEBIN],$B12,All[CLASS],INDEX(classNum,1,MATCH(G$11,classScheme,0)))),"")</f>
        <v>0</v>
      </c>
      <c r="H12" s="12"/>
      <c r="I12" s="8">
        <f ca="1">IF(I$9&lt;&gt;"",IF(I$9&lt;&gt;"All Locations",IF(I$10="From",COUNTIFS(Matches[CLASS],INDEX(classNum,1,MATCH(I$11,classScheme,0)),Matches[TIMEBIN],$B12,Matches[SITE IN],I$9),COUNTIFS(Matches[CLASS],INDEX(classNum,1,MATCH(I$11,classScheme,0)),Matches[TIME OUT],"&gt;="&amp;TIMEVALUE(LEFT($B12,5)),Matches[TIME OUT],"&lt;"&amp;TIMEVALUE(LEFT($B12,5))+TIME(0,15,0),Matches[SITE OUT],I$9)),COUNTIFS(All[TIMEBIN],$B12,All[CLASS],INDEX(classNum,1,MATCH(I$11,classScheme,0)))),"")</f>
        <v>0</v>
      </c>
      <c r="J12" s="9">
        <f ca="1">IF(I$9&lt;&gt;"",IF(I$9&lt;&gt;"All Locations",IF(I$10="From",COUNTIFS(Matches[CLASS],INDEX(classNum,1,MATCH(J$11,classScheme,0)),Matches[TIMEBIN],$B12,Matches[SITE IN],I$9),COUNTIFS(Matches[CLASS],INDEX(classNum,1,MATCH(J$11,classScheme,0)),Matches[TIME OUT],"&gt;="&amp;TIMEVALUE(LEFT($B12,5)),Matches[TIME OUT],"&lt;"&amp;TIMEVALUE(LEFT($B12,5))+TIME(0,15,0),Matches[SITE OUT],I$9)),COUNTIFS(All[TIMEBIN],$B12,All[CLASS],INDEX(classNum,1,MATCH(J$11,classScheme,0)))),"")</f>
        <v>0</v>
      </c>
      <c r="K12" s="9">
        <f ca="1">IF(I$9&lt;&gt;"",IF(I$9&lt;&gt;"All Locations",IF(I$10="From",COUNTIFS(Matches[CLASS],INDEX(classNum,1,MATCH(K$11,classScheme,0)),Matches[TIMEBIN],$B12,Matches[SITE IN],I$9),COUNTIFS(Matches[CLASS],INDEX(classNum,1,MATCH(K$11,classScheme,0)),Matches[TIME OUT],"&gt;="&amp;TIMEVALUE(LEFT($B12,5)),Matches[TIME OUT],"&lt;"&amp;TIMEVALUE(LEFT($B12,5))+TIME(0,15,0),Matches[SITE OUT],I$9)),COUNTIFS(All[TIMEBIN],$B12,All[CLASS],INDEX(classNum,1,MATCH(K$11,classScheme,0)))),"")</f>
        <v>0</v>
      </c>
      <c r="L12" s="10">
        <f ca="1">IF(I$9&lt;&gt;"",IF(I$9&lt;&gt;"All Locations",IF(I$10="From",COUNTIFS(Matches[CLASS],INDEX(classNum,1,MATCH(L$11,classScheme,0)),Matches[TIMEBIN],$B12,Matches[SITE IN],I$9),COUNTIFS(Matches[CLASS],INDEX(classNum,1,MATCH(L$11,classScheme,0)),Matches[TIME OUT],"&gt;="&amp;TIMEVALUE(LEFT($B12,5)),Matches[TIME OUT],"&lt;"&amp;TIMEVALUE(LEFT($B12,5))+TIME(0,15,0),Matches[SITE OUT],I$9)),COUNTIFS(All[TIMEBIN],$B12,All[CLASS],INDEX(classNum,1,MATCH(L$11,classScheme,0)))),"")</f>
        <v>0</v>
      </c>
      <c r="M12" s="11">
        <f ca="1">IF(I$9&lt;&gt;"",IF(I$9&lt;&gt;"All Locations",IF(I$10="From",COUNTIFS(Matches[CLASS],INDEX(classNum,1,MATCH(M$11,classScheme,0)),Matches[TIMEBIN],$B12,Matches[SITE IN],I$9),COUNTIFS(Matches[CLASS],INDEX(classNum,1,MATCH(M$11,classScheme,0)),Matches[TIME OUT],"&gt;="&amp;TIMEVALUE(LEFT($B12,5)),Matches[TIME OUT],"&lt;"&amp;TIMEVALUE(LEFT($B12,5))+TIME(0,15,0),Matches[SITE OUT],I$9)),COUNTIFS(All[TIMEBIN],$B12,All[CLASS],INDEX(classNum,1,MATCH(M$11,classScheme,0)))),"")</f>
        <v>0</v>
      </c>
      <c r="N12" s="12"/>
      <c r="O12" s="8">
        <f ca="1">IF(O$9&lt;&gt;"",IF(O$9&lt;&gt;"All Locations",IF(O$10="From",COUNTIFS(Matches[CLASS],INDEX(classNum,1,MATCH(O$11,classScheme,0)),Matches[TIMEBIN],$B12,Matches[SITE IN],O$9),COUNTIFS(Matches[CLASS],INDEX(classNum,1,MATCH(O$11,classScheme,0)),Matches[TIME OUT],"&gt;="&amp;TIMEVALUE(LEFT($B12,5)),Matches[TIME OUT],"&lt;"&amp;TIMEVALUE(LEFT($B12,5))+TIME(0,15,0),Matches[SITE OUT],O$9)),COUNTIFS(All[TIMEBIN],$B12,All[CLASS],INDEX(classNum,1,MATCH(O$11,classScheme,0)))),"")</f>
        <v>1</v>
      </c>
      <c r="P12" s="9">
        <f ca="1">IF(O$9&lt;&gt;"",IF(O$9&lt;&gt;"All Locations",IF(O$10="From",COUNTIFS(Matches[CLASS],INDEX(classNum,1,MATCH(P$11,classScheme,0)),Matches[TIMEBIN],$B12,Matches[SITE IN],O$9),COUNTIFS(Matches[CLASS],INDEX(classNum,1,MATCH(P$11,classScheme,0)),Matches[TIME OUT],"&gt;="&amp;TIMEVALUE(LEFT($B12,5)),Matches[TIME OUT],"&lt;"&amp;TIMEVALUE(LEFT($B12,5))+TIME(0,15,0),Matches[SITE OUT],O$9)),COUNTIFS(All[TIMEBIN],$B12,All[CLASS],INDEX(classNum,1,MATCH(P$11,classScheme,0)))),"")</f>
        <v>0</v>
      </c>
      <c r="Q12" s="9">
        <f ca="1">IF(O$9&lt;&gt;"",IF(O$9&lt;&gt;"All Locations",IF(O$10="From",COUNTIFS(Matches[CLASS],INDEX(classNum,1,MATCH(Q$11,classScheme,0)),Matches[TIMEBIN],$B12,Matches[SITE IN],O$9),COUNTIFS(Matches[CLASS],INDEX(classNum,1,MATCH(Q$11,classScheme,0)),Matches[TIME OUT],"&gt;="&amp;TIMEVALUE(LEFT($B12,5)),Matches[TIME OUT],"&lt;"&amp;TIMEVALUE(LEFT($B12,5))+TIME(0,15,0),Matches[SITE OUT],O$9)),COUNTIFS(All[TIMEBIN],$B12,All[CLASS],INDEX(classNum,1,MATCH(Q$11,classScheme,0)))),"")</f>
        <v>0</v>
      </c>
      <c r="R12" s="10">
        <f ca="1">IF(O$9&lt;&gt;"",IF(O$9&lt;&gt;"All Locations",IF(O$10="From",COUNTIFS(Matches[CLASS],INDEX(classNum,1,MATCH(R$11,classScheme,0)),Matches[TIMEBIN],$B12,Matches[SITE IN],O$9),COUNTIFS(Matches[CLASS],INDEX(classNum,1,MATCH(R$11,classScheme,0)),Matches[TIME OUT],"&gt;="&amp;TIMEVALUE(LEFT($B12,5)),Matches[TIME OUT],"&lt;"&amp;TIMEVALUE(LEFT($B12,5))+TIME(0,15,0),Matches[SITE OUT],O$9)),COUNTIFS(All[TIMEBIN],$B12,All[CLASS],INDEX(classNum,1,MATCH(R$11,classScheme,0)))),"")</f>
        <v>0</v>
      </c>
      <c r="S12" s="11">
        <f ca="1">IF(O$9&lt;&gt;"",IF(O$9&lt;&gt;"All Locations",IF(O$10="From",COUNTIFS(Matches[CLASS],INDEX(classNum,1,MATCH(S$11,classScheme,0)),Matches[TIMEBIN],$B12,Matches[SITE IN],O$9),COUNTIFS(Matches[CLASS],INDEX(classNum,1,MATCH(S$11,classScheme,0)),Matches[TIME OUT],"&gt;="&amp;TIMEVALUE(LEFT($B12,5)),Matches[TIME OUT],"&lt;"&amp;TIMEVALUE(LEFT($B12,5))+TIME(0,15,0),Matches[SITE OUT],O$9)),COUNTIFS(All[TIMEBIN],$B12,All[CLASS],INDEX(classNum,1,MATCH(S$11,classScheme,0)))),"")</f>
        <v>0</v>
      </c>
      <c r="T12" s="12"/>
      <c r="U12" s="8">
        <f ca="1">IF(U$9&lt;&gt;"",IF(U$9&lt;&gt;"All Locations",IF(U$10="From",COUNTIFS(Matches[CLASS],INDEX(classNum,1,MATCH(U$11,classScheme,0)),Matches[TIMEBIN],$B12,Matches[SITE IN],U$9),COUNTIFS(Matches[CLASS],INDEX(classNum,1,MATCH(U$11,classScheme,0)),Matches[TIME OUT],"&gt;="&amp;TIMEVALUE(LEFT($B12,5)),Matches[TIME OUT],"&lt;"&amp;TIMEVALUE(LEFT($B12,5))+TIME(0,15,0),Matches[SITE OUT],U$9)),COUNTIFS(All[TIMEBIN],$B12,All[CLASS],INDEX(classNum,1,MATCH(U$11,classScheme,0)))),"")</f>
        <v>0</v>
      </c>
      <c r="V12" s="9">
        <f ca="1">IF(U$9&lt;&gt;"",IF(U$9&lt;&gt;"All Locations",IF(U$10="From",COUNTIFS(Matches[CLASS],INDEX(classNum,1,MATCH(V$11,classScheme,0)),Matches[TIMEBIN],$B12,Matches[SITE IN],U$9),COUNTIFS(Matches[CLASS],INDEX(classNum,1,MATCH(V$11,classScheme,0)),Matches[TIME OUT],"&gt;="&amp;TIMEVALUE(LEFT($B12,5)),Matches[TIME OUT],"&lt;"&amp;TIMEVALUE(LEFT($B12,5))+TIME(0,15,0),Matches[SITE OUT],U$9)),COUNTIFS(All[TIMEBIN],$B12,All[CLASS],INDEX(classNum,1,MATCH(V$11,classScheme,0)))),"")</f>
        <v>1</v>
      </c>
      <c r="W12" s="9">
        <f ca="1">IF(U$9&lt;&gt;"",IF(U$9&lt;&gt;"All Locations",IF(U$10="From",COUNTIFS(Matches[CLASS],INDEX(classNum,1,MATCH(W$11,classScheme,0)),Matches[TIMEBIN],$B12,Matches[SITE IN],U$9),COUNTIFS(Matches[CLASS],INDEX(classNum,1,MATCH(W$11,classScheme,0)),Matches[TIME OUT],"&gt;="&amp;TIMEVALUE(LEFT($B12,5)),Matches[TIME OUT],"&lt;"&amp;TIMEVALUE(LEFT($B12,5))+TIME(0,15,0),Matches[SITE OUT],U$9)),COUNTIFS(All[TIMEBIN],$B12,All[CLASS],INDEX(classNum,1,MATCH(W$11,classScheme,0)))),"")</f>
        <v>0</v>
      </c>
      <c r="X12" s="10">
        <f ca="1">IF(U$9&lt;&gt;"",IF(U$9&lt;&gt;"All Locations",IF(U$10="From",COUNTIFS(Matches[CLASS],INDEX(classNum,1,MATCH(X$11,classScheme,0)),Matches[TIMEBIN],$B12,Matches[SITE IN],U$9),COUNTIFS(Matches[CLASS],INDEX(classNum,1,MATCH(X$11,classScheme,0)),Matches[TIME OUT],"&gt;="&amp;TIMEVALUE(LEFT($B12,5)),Matches[TIME OUT],"&lt;"&amp;TIMEVALUE(LEFT($B12,5))+TIME(0,15,0),Matches[SITE OUT],U$9)),COUNTIFS(All[TIMEBIN],$B12,All[CLASS],INDEX(classNum,1,MATCH(X$11,classScheme,0)))),"")</f>
        <v>0</v>
      </c>
      <c r="Y12" s="11">
        <f ca="1">IF(U$9&lt;&gt;"",IF(U$9&lt;&gt;"All Locations",IF(U$10="From",COUNTIFS(Matches[CLASS],INDEX(classNum,1,MATCH(Y$11,classScheme,0)),Matches[TIMEBIN],$B12,Matches[SITE IN],U$9),COUNTIFS(Matches[CLASS],INDEX(classNum,1,MATCH(Y$11,classScheme,0)),Matches[TIME OUT],"&gt;="&amp;TIMEVALUE(LEFT($B12,5)),Matches[TIME OUT],"&lt;"&amp;TIMEVALUE(LEFT($B12,5))+TIME(0,15,0),Matches[SITE OUT],U$9)),COUNTIFS(All[TIMEBIN],$B12,All[CLASS],INDEX(classNum,1,MATCH(Y$11,classScheme,0)))),"")</f>
        <v>0</v>
      </c>
      <c r="Z12" s="12"/>
      <c r="AA12" s="8">
        <f ca="1">IF(AA$9&lt;&gt;"",IF(AA$9&lt;&gt;"All Locations",IF(AA$10="From",COUNTIFS(Matches[CLASS],INDEX(classNum,1,MATCH(AA$11,classScheme,0)),Matches[TIMEBIN],$B12,Matches[SITE IN],AA$9),COUNTIFS(Matches[CLASS],INDEX(classNum,1,MATCH(AA$11,classScheme,0)),Matches[TIME OUT],"&gt;="&amp;TIMEVALUE(LEFT($B12,5)),Matches[TIME OUT],"&lt;"&amp;TIMEVALUE(LEFT($B12,5))+TIME(0,15,0),Matches[SITE OUT],AA$9)),COUNTIFS(All[TIMEBIN],$B12,All[CLASS],INDEX(classNum,1,MATCH(AA$11,classScheme,0)))),"")</f>
        <v>2</v>
      </c>
      <c r="AB12" s="9">
        <f ca="1">IF(AA$9&lt;&gt;"",IF(AA$9&lt;&gt;"All Locations",IF(AA$10="From",COUNTIFS(Matches[CLASS],INDEX(classNum,1,MATCH(AB$11,classScheme,0)),Matches[TIMEBIN],$B12,Matches[SITE IN],AA$9),COUNTIFS(Matches[CLASS],INDEX(classNum,1,MATCH(AB$11,classScheme,0)),Matches[TIME OUT],"&gt;="&amp;TIMEVALUE(LEFT($B12,5)),Matches[TIME OUT],"&lt;"&amp;TIMEVALUE(LEFT($B12,5))+TIME(0,15,0),Matches[SITE OUT],AA$9)),COUNTIFS(All[TIMEBIN],$B12,All[CLASS],INDEX(classNum,1,MATCH(AB$11,classScheme,0)))),"")</f>
        <v>0</v>
      </c>
      <c r="AC12" s="9">
        <f ca="1">IF(AA$9&lt;&gt;"",IF(AA$9&lt;&gt;"All Locations",IF(AA$10="From",COUNTIFS(Matches[CLASS],INDEX(classNum,1,MATCH(AC$11,classScheme,0)),Matches[TIMEBIN],$B12,Matches[SITE IN],AA$9),COUNTIFS(Matches[CLASS],INDEX(classNum,1,MATCH(AC$11,classScheme,0)),Matches[TIME OUT],"&gt;="&amp;TIMEVALUE(LEFT($B12,5)),Matches[TIME OUT],"&lt;"&amp;TIMEVALUE(LEFT($B12,5))+TIME(0,15,0),Matches[SITE OUT],AA$9)),COUNTIFS(All[TIMEBIN],$B12,All[CLASS],INDEX(classNum,1,MATCH(AC$11,classScheme,0)))),"")</f>
        <v>0</v>
      </c>
      <c r="AD12" s="10">
        <f ca="1">IF(AA$9&lt;&gt;"",IF(AA$9&lt;&gt;"All Locations",IF(AA$10="From",COUNTIFS(Matches[CLASS],INDEX(classNum,1,MATCH(AD$11,classScheme,0)),Matches[TIMEBIN],$B12,Matches[SITE IN],AA$9),COUNTIFS(Matches[CLASS],INDEX(classNum,1,MATCH(AD$11,classScheme,0)),Matches[TIME OUT],"&gt;="&amp;TIMEVALUE(LEFT($B12,5)),Matches[TIME OUT],"&lt;"&amp;TIMEVALUE(LEFT($B12,5))+TIME(0,15,0),Matches[SITE OUT],AA$9)),COUNTIFS(All[TIMEBIN],$B12,All[CLASS],INDEX(classNum,1,MATCH(AD$11,classScheme,0)))),"")</f>
        <v>0</v>
      </c>
      <c r="AE12" s="11">
        <f ca="1">IF(AA$9&lt;&gt;"",IF(AA$9&lt;&gt;"All Locations",IF(AA$10="From",COUNTIFS(Matches[CLASS],INDEX(classNum,1,MATCH(AE$11,classScheme,0)),Matches[TIMEBIN],$B12,Matches[SITE IN],AA$9),COUNTIFS(Matches[CLASS],INDEX(classNum,1,MATCH(AE$11,classScheme,0)),Matches[TIME OUT],"&gt;="&amp;TIMEVALUE(LEFT($B12,5)),Matches[TIME OUT],"&lt;"&amp;TIMEVALUE(LEFT($B12,5))+TIME(0,15,0),Matches[SITE OUT],AA$9)),COUNTIFS(All[TIMEBIN],$B12,All[CLASS],INDEX(classNum,1,MATCH(AE$11,classScheme,0)))),"")</f>
        <v>0</v>
      </c>
      <c r="AF12" s="12"/>
      <c r="AG12" s="8">
        <f ca="1">IF(AG$9&lt;&gt;"",IF(AG$9&lt;&gt;"All Locations",IF(AG$10="From",COUNTIFS(Matches[CLASS],INDEX(classNum,1,MATCH(AG$11,classScheme,0)),Matches[TIMEBIN],$B12,Matches[SITE IN],AG$9),COUNTIFS(Matches[CLASS],INDEX(classNum,1,MATCH(AG$11,classScheme,0)),Matches[TIME OUT],"&gt;="&amp;TIMEVALUE(LEFT($B12,5)),Matches[TIME OUT],"&lt;"&amp;TIMEVALUE(LEFT($B12,5))+TIME(0,15,0),Matches[SITE OUT],AG$9)),COUNTIFS(All[TIMEBIN],$B12,All[CLASS],INDEX(classNum,1,MATCH(AG$11,classScheme,0)))),"")</f>
        <v>2</v>
      </c>
      <c r="AH12" s="9">
        <f ca="1">IF(AG$9&lt;&gt;"",IF(AG$9&lt;&gt;"All Locations",IF(AG$10="From",COUNTIFS(Matches[CLASS],INDEX(classNum,1,MATCH(AH$11,classScheme,0)),Matches[TIMEBIN],$B12,Matches[SITE IN],AG$9),COUNTIFS(Matches[CLASS],INDEX(classNum,1,MATCH(AH$11,classScheme,0)),Matches[TIME OUT],"&gt;="&amp;TIMEVALUE(LEFT($B12,5)),Matches[TIME OUT],"&lt;"&amp;TIMEVALUE(LEFT($B12,5))+TIME(0,15,0),Matches[SITE OUT],AG$9)),COUNTIFS(All[TIMEBIN],$B12,All[CLASS],INDEX(classNum,1,MATCH(AH$11,classScheme,0)))),"")</f>
        <v>0</v>
      </c>
      <c r="AI12" s="9">
        <f ca="1">IF(AG$9&lt;&gt;"",IF(AG$9&lt;&gt;"All Locations",IF(AG$10="From",COUNTIFS(Matches[CLASS],INDEX(classNum,1,MATCH(AI$11,classScheme,0)),Matches[TIMEBIN],$B12,Matches[SITE IN],AG$9),COUNTIFS(Matches[CLASS],INDEX(classNum,1,MATCH(AI$11,classScheme,0)),Matches[TIME OUT],"&gt;="&amp;TIMEVALUE(LEFT($B12,5)),Matches[TIME OUT],"&lt;"&amp;TIMEVALUE(LEFT($B12,5))+TIME(0,15,0),Matches[SITE OUT],AG$9)),COUNTIFS(All[TIMEBIN],$B12,All[CLASS],INDEX(classNum,1,MATCH(AI$11,classScheme,0)))),"")</f>
        <v>0</v>
      </c>
      <c r="AJ12" s="10">
        <f ca="1">IF(AG$9&lt;&gt;"",IF(AG$9&lt;&gt;"All Locations",IF(AG$10="From",COUNTIFS(Matches[CLASS],INDEX(classNum,1,MATCH(AJ$11,classScheme,0)),Matches[TIMEBIN],$B12,Matches[SITE IN],AG$9),COUNTIFS(Matches[CLASS],INDEX(classNum,1,MATCH(AJ$11,classScheme,0)),Matches[TIME OUT],"&gt;="&amp;TIMEVALUE(LEFT($B12,5)),Matches[TIME OUT],"&lt;"&amp;TIMEVALUE(LEFT($B12,5))+TIME(0,15,0),Matches[SITE OUT],AG$9)),COUNTIFS(All[TIMEBIN],$B12,All[CLASS],INDEX(classNum,1,MATCH(AJ$11,classScheme,0)))),"")</f>
        <v>0</v>
      </c>
      <c r="AK12" s="11">
        <f ca="1">IF(AG$9&lt;&gt;"",IF(AG$9&lt;&gt;"All Locations",IF(AG$10="From",COUNTIFS(Matches[CLASS],INDEX(classNum,1,MATCH(AK$11,classScheme,0)),Matches[TIMEBIN],$B12,Matches[SITE IN],AG$9),COUNTIFS(Matches[CLASS],INDEX(classNum,1,MATCH(AK$11,classScheme,0)),Matches[TIME OUT],"&gt;="&amp;TIMEVALUE(LEFT($B12,5)),Matches[TIME OUT],"&lt;"&amp;TIMEVALUE(LEFT($B12,5))+TIME(0,15,0),Matches[SITE OUT],AG$9)),COUNTIFS(All[TIMEBIN],$B12,All[CLASS],INDEX(classNum,1,MATCH(AK$11,classScheme,0)))),"")</f>
        <v>0</v>
      </c>
      <c r="AL12" s="12"/>
      <c r="AM12" s="8">
        <f ca="1">IF(AM$9&lt;&gt;"",IF(AM$9&lt;&gt;"All Locations",IF(AM$10="From",COUNTIFS(Matches[CLASS],INDEX(classNum,1,MATCH(AM$11,classScheme,0)),Matches[TIMEBIN],$B12,Matches[SITE IN],AM$9),COUNTIFS(Matches[CLASS],INDEX(classNum,1,MATCH(AM$11,classScheme,0)),Matches[TIME OUT],"&gt;="&amp;TIMEVALUE(LEFT($B12,5)),Matches[TIME OUT],"&lt;"&amp;TIMEVALUE(LEFT($B12,5))+TIME(0,15,0),Matches[SITE OUT],AM$9)),COUNTIFS(All[TIMEBIN],$B12,All[CLASS],INDEX(classNum,1,MATCH(AM$11,classScheme,0)))),"")</f>
        <v>2</v>
      </c>
      <c r="AN12" s="9">
        <f ca="1">IF(AM$9&lt;&gt;"",IF(AM$9&lt;&gt;"All Locations",IF(AM$10="From",COUNTIFS(Matches[CLASS],INDEX(classNum,1,MATCH(AN$11,classScheme,0)),Matches[TIMEBIN],$B12,Matches[SITE IN],AM$9),COUNTIFS(Matches[CLASS],INDEX(classNum,1,MATCH(AN$11,classScheme,0)),Matches[TIME OUT],"&gt;="&amp;TIMEVALUE(LEFT($B12,5)),Matches[TIME OUT],"&lt;"&amp;TIMEVALUE(LEFT($B12,5))+TIME(0,15,0),Matches[SITE OUT],AM$9)),COUNTIFS(All[TIMEBIN],$B12,All[CLASS],INDEX(classNum,1,MATCH(AN$11,classScheme,0)))),"")</f>
        <v>0</v>
      </c>
      <c r="AO12" s="9">
        <f ca="1">IF(AM$9&lt;&gt;"",IF(AM$9&lt;&gt;"All Locations",IF(AM$10="From",COUNTIFS(Matches[CLASS],INDEX(classNum,1,MATCH(AO$11,classScheme,0)),Matches[TIMEBIN],$B12,Matches[SITE IN],AM$9),COUNTIFS(Matches[CLASS],INDEX(classNum,1,MATCH(AO$11,classScheme,0)),Matches[TIME OUT],"&gt;="&amp;TIMEVALUE(LEFT($B12,5)),Matches[TIME OUT],"&lt;"&amp;TIMEVALUE(LEFT($B12,5))+TIME(0,15,0),Matches[SITE OUT],AM$9)),COUNTIFS(All[TIMEBIN],$B12,All[CLASS],INDEX(classNum,1,MATCH(AO$11,classScheme,0)))),"")</f>
        <v>0</v>
      </c>
      <c r="AP12" s="10">
        <f ca="1">IF(AM$9&lt;&gt;"",IF(AM$9&lt;&gt;"All Locations",IF(AM$10="From",COUNTIFS(Matches[CLASS],INDEX(classNum,1,MATCH(AP$11,classScheme,0)),Matches[TIMEBIN],$B12,Matches[SITE IN],AM$9),COUNTIFS(Matches[CLASS],INDEX(classNum,1,MATCH(AP$11,classScheme,0)),Matches[TIME OUT],"&gt;="&amp;TIMEVALUE(LEFT($B12,5)),Matches[TIME OUT],"&lt;"&amp;TIMEVALUE(LEFT($B12,5))+TIME(0,15,0),Matches[SITE OUT],AM$9)),COUNTIFS(All[TIMEBIN],$B12,All[CLASS],INDEX(classNum,1,MATCH(AP$11,classScheme,0)))),"")</f>
        <v>0</v>
      </c>
      <c r="AQ12" s="11">
        <f ca="1">IF(AM$9&lt;&gt;"",IF(AM$9&lt;&gt;"All Locations",IF(AM$10="From",COUNTIFS(Matches[CLASS],INDEX(classNum,1,MATCH(AQ$11,classScheme,0)),Matches[TIMEBIN],$B12,Matches[SITE IN],AM$9),COUNTIFS(Matches[CLASS],INDEX(classNum,1,MATCH(AQ$11,classScheme,0)),Matches[TIME OUT],"&gt;="&amp;TIMEVALUE(LEFT($B12,5)),Matches[TIME OUT],"&lt;"&amp;TIMEVALUE(LEFT($B12,5))+TIME(0,15,0),Matches[SITE OUT],AM$9)),COUNTIFS(All[TIMEBIN],$B12,All[CLASS],INDEX(classNum,1,MATCH(AQ$11,classScheme,0)))),"")</f>
        <v>0</v>
      </c>
      <c r="AR12" s="12"/>
      <c r="AS12" s="8">
        <f ca="1">IF(AS$9&lt;&gt;"",IF(AS$9&lt;&gt;"All Locations",IF(AS$10="From",COUNTIFS(Matches[CLASS],INDEX(classNum,1,MATCH(AS$11,classScheme,0)),Matches[TIMEBIN],$B12,Matches[SITE IN],AS$9),COUNTIFS(Matches[CLASS],INDEX(classNum,1,MATCH(AS$11,classScheme,0)),Matches[TIME OUT],"&gt;="&amp;TIMEVALUE(LEFT($B12,5)),Matches[TIME OUT],"&lt;"&amp;TIMEVALUE(LEFT($B12,5))+TIME(0,15,0),Matches[SITE OUT],AS$9)),COUNTIFS(All[TIMEBIN],$B12,All[CLASS],INDEX(classNum,1,MATCH(AS$11,classScheme,0)))),"")</f>
        <v>0</v>
      </c>
      <c r="AT12" s="9">
        <f ca="1">IF(AS$9&lt;&gt;"",IF(AS$9&lt;&gt;"All Locations",IF(AS$10="From",COUNTIFS(Matches[CLASS],INDEX(classNum,1,MATCH(AT$11,classScheme,0)),Matches[TIMEBIN],$B12,Matches[SITE IN],AS$9),COUNTIFS(Matches[CLASS],INDEX(classNum,1,MATCH(AT$11,classScheme,0)),Matches[TIME OUT],"&gt;="&amp;TIMEVALUE(LEFT($B12,5)),Matches[TIME OUT],"&lt;"&amp;TIMEVALUE(LEFT($B12,5))+TIME(0,15,0),Matches[SITE OUT],AS$9)),COUNTIFS(All[TIMEBIN],$B12,All[CLASS],INDEX(classNum,1,MATCH(AT$11,classScheme,0)))),"")</f>
        <v>0</v>
      </c>
      <c r="AU12" s="9">
        <f ca="1">IF(AS$9&lt;&gt;"",IF(AS$9&lt;&gt;"All Locations",IF(AS$10="From",COUNTIFS(Matches[CLASS],INDEX(classNum,1,MATCH(AU$11,classScheme,0)),Matches[TIMEBIN],$B12,Matches[SITE IN],AS$9),COUNTIFS(Matches[CLASS],INDEX(classNum,1,MATCH(AU$11,classScheme,0)),Matches[TIME OUT],"&gt;="&amp;TIMEVALUE(LEFT($B12,5)),Matches[TIME OUT],"&lt;"&amp;TIMEVALUE(LEFT($B12,5))+TIME(0,15,0),Matches[SITE OUT],AS$9)),COUNTIFS(All[TIMEBIN],$B12,All[CLASS],INDEX(classNum,1,MATCH(AU$11,classScheme,0)))),"")</f>
        <v>0</v>
      </c>
      <c r="AV12" s="10">
        <f ca="1">IF(AS$9&lt;&gt;"",IF(AS$9&lt;&gt;"All Locations",IF(AS$10="From",COUNTIFS(Matches[CLASS],INDEX(classNum,1,MATCH(AV$11,classScheme,0)),Matches[TIMEBIN],$B12,Matches[SITE IN],AS$9),COUNTIFS(Matches[CLASS],INDEX(classNum,1,MATCH(AV$11,classScheme,0)),Matches[TIME OUT],"&gt;="&amp;TIMEVALUE(LEFT($B12,5)),Matches[TIME OUT],"&lt;"&amp;TIMEVALUE(LEFT($B12,5))+TIME(0,15,0),Matches[SITE OUT],AS$9)),COUNTIFS(All[TIMEBIN],$B12,All[CLASS],INDEX(classNum,1,MATCH(AV$11,classScheme,0)))),"")</f>
        <v>0</v>
      </c>
      <c r="AW12" s="11">
        <f ca="1">IF(AS$9&lt;&gt;"",IF(AS$9&lt;&gt;"All Locations",IF(AS$10="From",COUNTIFS(Matches[CLASS],INDEX(classNum,1,MATCH(AW$11,classScheme,0)),Matches[TIMEBIN],$B12,Matches[SITE IN],AS$9),COUNTIFS(Matches[CLASS],INDEX(classNum,1,MATCH(AW$11,classScheme,0)),Matches[TIME OUT],"&gt;="&amp;TIMEVALUE(LEFT($B12,5)),Matches[TIME OUT],"&lt;"&amp;TIMEVALUE(LEFT($B12,5))+TIME(0,15,0),Matches[SITE OUT],AS$9)),COUNTIFS(All[TIMEBIN],$B12,All[CLASS],INDEX(classNum,1,MATCH(AW$11,classScheme,0)))),"")</f>
        <v>0</v>
      </c>
      <c r="AX12" s="12"/>
      <c r="AY12" s="8">
        <f ca="1">IF(AY$9&lt;&gt;"",IF(AY$9&lt;&gt;"All Locations",IF(AY$10="From",COUNTIFS(Matches[CLASS],INDEX(classNum,1,MATCH(AY$11,classScheme,0)),Matches[TIMEBIN],$B12,Matches[SITE IN],AY$9),COUNTIFS(Matches[CLASS],INDEX(classNum,1,MATCH(AY$11,classScheme,0)),Matches[TIME OUT],"&gt;="&amp;TIMEVALUE(LEFT($B12,5)),Matches[TIME OUT],"&lt;"&amp;TIMEVALUE(LEFT($B12,5))+TIME(0,15,0),Matches[SITE OUT],AY$9)),COUNTIFS(All[TIMEBIN],$B12,All[CLASS],INDEX(classNum,1,MATCH(AY$11,classScheme,0)))),"")</f>
        <v>0</v>
      </c>
      <c r="AZ12" s="9">
        <f ca="1">IF(AY$9&lt;&gt;"",IF(AY$9&lt;&gt;"All Locations",IF(AY$10="From",COUNTIFS(Matches[CLASS],INDEX(classNum,1,MATCH(AZ$11,classScheme,0)),Matches[TIMEBIN],$B12,Matches[SITE IN],AY$9),COUNTIFS(Matches[CLASS],INDEX(classNum,1,MATCH(AZ$11,classScheme,0)),Matches[TIME OUT],"&gt;="&amp;TIMEVALUE(LEFT($B12,5)),Matches[TIME OUT],"&lt;"&amp;TIMEVALUE(LEFT($B12,5))+TIME(0,15,0),Matches[SITE OUT],AY$9)),COUNTIFS(All[TIMEBIN],$B12,All[CLASS],INDEX(classNum,1,MATCH(AZ$11,classScheme,0)))),"")</f>
        <v>0</v>
      </c>
      <c r="BA12" s="9">
        <f ca="1">IF(AY$9&lt;&gt;"",IF(AY$9&lt;&gt;"All Locations",IF(AY$10="From",COUNTIFS(Matches[CLASS],INDEX(classNum,1,MATCH(BA$11,classScheme,0)),Matches[TIMEBIN],$B12,Matches[SITE IN],AY$9),COUNTIFS(Matches[CLASS],INDEX(classNum,1,MATCH(BA$11,classScheme,0)),Matches[TIME OUT],"&gt;="&amp;TIMEVALUE(LEFT($B12,5)),Matches[TIME OUT],"&lt;"&amp;TIMEVALUE(LEFT($B12,5))+TIME(0,15,0),Matches[SITE OUT],AY$9)),COUNTIFS(All[TIMEBIN],$B12,All[CLASS],INDEX(classNum,1,MATCH(BA$11,classScheme,0)))),"")</f>
        <v>0</v>
      </c>
      <c r="BB12" s="10">
        <f ca="1">IF(AY$9&lt;&gt;"",IF(AY$9&lt;&gt;"All Locations",IF(AY$10="From",COUNTIFS(Matches[CLASS],INDEX(classNum,1,MATCH(BB$11,classScheme,0)),Matches[TIMEBIN],$B12,Matches[SITE IN],AY$9),COUNTIFS(Matches[CLASS],INDEX(classNum,1,MATCH(BB$11,classScheme,0)),Matches[TIME OUT],"&gt;="&amp;TIMEVALUE(LEFT($B12,5)),Matches[TIME OUT],"&lt;"&amp;TIMEVALUE(LEFT($B12,5))+TIME(0,15,0),Matches[SITE OUT],AY$9)),COUNTIFS(All[TIMEBIN],$B12,All[CLASS],INDEX(classNum,1,MATCH(BB$11,classScheme,0)))),"")</f>
        <v>0</v>
      </c>
      <c r="BC12" s="11">
        <f ca="1">IF(AY$9&lt;&gt;"",IF(AY$9&lt;&gt;"All Locations",IF(AY$10="From",COUNTIFS(Matches[CLASS],INDEX(classNum,1,MATCH(BC$11,classScheme,0)),Matches[TIMEBIN],$B12,Matches[SITE IN],AY$9),COUNTIFS(Matches[CLASS],INDEX(classNum,1,MATCH(BC$11,classScheme,0)),Matches[TIME OUT],"&gt;="&amp;TIMEVALUE(LEFT($B12,5)),Matches[TIME OUT],"&lt;"&amp;TIMEVALUE(LEFT($B12,5))+TIME(0,15,0),Matches[SITE OUT],AY$9)),COUNTIFS(All[TIMEBIN],$B12,All[CLASS],INDEX(classNum,1,MATCH(BC$11,classScheme,0)))),"")</f>
        <v>0</v>
      </c>
      <c r="BD12" s="12"/>
      <c r="BE12" s="8">
        <f ca="1">IF(BE$9&lt;&gt;"",IF(BE$9&lt;&gt;"All Locations",IF(BE$10="From",COUNTIFS(Matches[CLASS],INDEX(classNum,1,MATCH(BE$11,classScheme,0)),Matches[TIMEBIN],$B12,Matches[SITE IN],BE$9),COUNTIFS(Matches[CLASS],INDEX(classNum,1,MATCH(BE$11,classScheme,0)),Matches[TIME OUT],"&gt;="&amp;TIMEVALUE(LEFT($B12,5)),Matches[TIME OUT],"&lt;"&amp;TIMEVALUE(LEFT($B12,5))+TIME(0,15,0),Matches[SITE OUT],BE$9)),COUNTIFS(All[TIMEBIN],$B12,All[CLASS],INDEX(classNum,1,MATCH(BE$11,classScheme,0)))),"")</f>
        <v>1</v>
      </c>
      <c r="BF12" s="9">
        <f ca="1">IF(BE$9&lt;&gt;"",IF(BE$9&lt;&gt;"All Locations",IF(BE$10="From",COUNTIFS(Matches[CLASS],INDEX(classNum,1,MATCH(BF$11,classScheme,0)),Matches[TIMEBIN],$B12,Matches[SITE IN],BE$9),COUNTIFS(Matches[CLASS],INDEX(classNum,1,MATCH(BF$11,classScheme,0)),Matches[TIME OUT],"&gt;="&amp;TIMEVALUE(LEFT($B12,5)),Matches[TIME OUT],"&lt;"&amp;TIMEVALUE(LEFT($B12,5))+TIME(0,15,0),Matches[SITE OUT],BE$9)),COUNTIFS(All[TIMEBIN],$B12,All[CLASS],INDEX(classNum,1,MATCH(BF$11,classScheme,0)))),"")</f>
        <v>0</v>
      </c>
      <c r="BG12" s="9">
        <f ca="1">IF(BE$9&lt;&gt;"",IF(BE$9&lt;&gt;"All Locations",IF(BE$10="From",COUNTIFS(Matches[CLASS],INDEX(classNum,1,MATCH(BG$11,classScheme,0)),Matches[TIMEBIN],$B12,Matches[SITE IN],BE$9),COUNTIFS(Matches[CLASS],INDEX(classNum,1,MATCH(BG$11,classScheme,0)),Matches[TIME OUT],"&gt;="&amp;TIMEVALUE(LEFT($B12,5)),Matches[TIME OUT],"&lt;"&amp;TIMEVALUE(LEFT($B12,5))+TIME(0,15,0),Matches[SITE OUT],BE$9)),COUNTIFS(All[TIMEBIN],$B12,All[CLASS],INDEX(classNum,1,MATCH(BG$11,classScheme,0)))),"")</f>
        <v>0</v>
      </c>
      <c r="BH12" s="10">
        <f ca="1">IF(BE$9&lt;&gt;"",IF(BE$9&lt;&gt;"All Locations",IF(BE$10="From",COUNTIFS(Matches[CLASS],INDEX(classNum,1,MATCH(BH$11,classScheme,0)),Matches[TIMEBIN],$B12,Matches[SITE IN],BE$9),COUNTIFS(Matches[CLASS],INDEX(classNum,1,MATCH(BH$11,classScheme,0)),Matches[TIME OUT],"&gt;="&amp;TIMEVALUE(LEFT($B12,5)),Matches[TIME OUT],"&lt;"&amp;TIMEVALUE(LEFT($B12,5))+TIME(0,15,0),Matches[SITE OUT],BE$9)),COUNTIFS(All[TIMEBIN],$B12,All[CLASS],INDEX(classNum,1,MATCH(BH$11,classScheme,0)))),"")</f>
        <v>0</v>
      </c>
      <c r="BI12" s="11">
        <f ca="1">IF(BE$9&lt;&gt;"",IF(BE$9&lt;&gt;"All Locations",IF(BE$10="From",COUNTIFS(Matches[CLASS],INDEX(classNum,1,MATCH(BI$11,classScheme,0)),Matches[TIMEBIN],$B12,Matches[SITE IN],BE$9),COUNTIFS(Matches[CLASS],INDEX(classNum,1,MATCH(BI$11,classScheme,0)),Matches[TIME OUT],"&gt;="&amp;TIMEVALUE(LEFT($B12,5)),Matches[TIME OUT],"&lt;"&amp;TIMEVALUE(LEFT($B12,5))+TIME(0,15,0),Matches[SITE OUT],BE$9)),COUNTIFS(All[TIMEBIN],$B12,All[CLASS],INDEX(classNum,1,MATCH(BI$11,classScheme,0)))),"")</f>
        <v>0</v>
      </c>
      <c r="BJ12" s="12"/>
      <c r="BK12" s="8">
        <f ca="1">IF(BK$9&lt;&gt;"",IF(BK$9&lt;&gt;"All Locations",IF(BK$10="From",COUNTIFS(Matches[CLASS],INDEX(classNum,1,MATCH(BK$11,classScheme,0)),Matches[TIMEBIN],$B12,Matches[SITE IN],BK$9),COUNTIFS(Matches[CLASS],INDEX(classNum,1,MATCH(BK$11,classScheme,0)),Matches[TIME OUT],"&gt;="&amp;TIMEVALUE(LEFT($B12,5)),Matches[TIME OUT],"&lt;"&amp;TIMEVALUE(LEFT($B12,5))+TIME(0,15,0),Matches[SITE OUT],BK$9)),COUNTIFS(All[TIMEBIN],$B12,All[CLASS],INDEX(classNum,1,MATCH(BK$11,classScheme,0)))),"")</f>
        <v>0</v>
      </c>
      <c r="BL12" s="9">
        <f ca="1">IF(BK$9&lt;&gt;"",IF(BK$9&lt;&gt;"All Locations",IF(BK$10="From",COUNTIFS(Matches[CLASS],INDEX(classNum,1,MATCH(BL$11,classScheme,0)),Matches[TIMEBIN],$B12,Matches[SITE IN],BK$9),COUNTIFS(Matches[CLASS],INDEX(classNum,1,MATCH(BL$11,classScheme,0)),Matches[TIME OUT],"&gt;="&amp;TIMEVALUE(LEFT($B12,5)),Matches[TIME OUT],"&lt;"&amp;TIMEVALUE(LEFT($B12,5))+TIME(0,15,0),Matches[SITE OUT],BK$9)),COUNTIFS(All[TIMEBIN],$B12,All[CLASS],INDEX(classNum,1,MATCH(BL$11,classScheme,0)))),"")</f>
        <v>0</v>
      </c>
      <c r="BM12" s="9">
        <f ca="1">IF(BK$9&lt;&gt;"",IF(BK$9&lt;&gt;"All Locations",IF(BK$10="From",COUNTIFS(Matches[CLASS],INDEX(classNum,1,MATCH(BM$11,classScheme,0)),Matches[TIMEBIN],$B12,Matches[SITE IN],BK$9),COUNTIFS(Matches[CLASS],INDEX(classNum,1,MATCH(BM$11,classScheme,0)),Matches[TIME OUT],"&gt;="&amp;TIMEVALUE(LEFT($B12,5)),Matches[TIME OUT],"&lt;"&amp;TIMEVALUE(LEFT($B12,5))+TIME(0,15,0),Matches[SITE OUT],BK$9)),COUNTIFS(All[TIMEBIN],$B12,All[CLASS],INDEX(classNum,1,MATCH(BM$11,classScheme,0)))),"")</f>
        <v>0</v>
      </c>
      <c r="BN12" s="10">
        <f ca="1">IF(BK$9&lt;&gt;"",IF(BK$9&lt;&gt;"All Locations",IF(BK$10="From",COUNTIFS(Matches[CLASS],INDEX(classNum,1,MATCH(BN$11,classScheme,0)),Matches[TIMEBIN],$B12,Matches[SITE IN],BK$9),COUNTIFS(Matches[CLASS],INDEX(classNum,1,MATCH(BN$11,classScheme,0)),Matches[TIME OUT],"&gt;="&amp;TIMEVALUE(LEFT($B12,5)),Matches[TIME OUT],"&lt;"&amp;TIMEVALUE(LEFT($B12,5))+TIME(0,15,0),Matches[SITE OUT],BK$9)),COUNTIFS(All[TIMEBIN],$B12,All[CLASS],INDEX(classNum,1,MATCH(BN$11,classScheme,0)))),"")</f>
        <v>0</v>
      </c>
      <c r="BO12" s="11">
        <f ca="1">IF(BK$9&lt;&gt;"",IF(BK$9&lt;&gt;"All Locations",IF(BK$10="From",COUNTIFS(Matches[CLASS],INDEX(classNum,1,MATCH(BO$11,classScheme,0)),Matches[TIMEBIN],$B12,Matches[SITE IN],BK$9),COUNTIFS(Matches[CLASS],INDEX(classNum,1,MATCH(BO$11,classScheme,0)),Matches[TIME OUT],"&gt;="&amp;TIMEVALUE(LEFT($B12,5)),Matches[TIME OUT],"&lt;"&amp;TIMEVALUE(LEFT($B12,5))+TIME(0,15,0),Matches[SITE OUT],BK$9)),COUNTIFS(All[TIMEBIN],$B12,All[CLASS],INDEX(classNum,1,MATCH(BO$11,classScheme,0)))),"")</f>
        <v>0</v>
      </c>
      <c r="BP12" s="12"/>
      <c r="BQ12" s="8">
        <f ca="1">IF(BQ$9&lt;&gt;"",IF(BQ$9&lt;&gt;"All Locations",IF(BQ$10="From",COUNTIFS(Matches[CLASS],INDEX(classNum,1,MATCH(BQ$11,classScheme,0)),Matches[TIMEBIN],$B12,Matches[SITE IN],BQ$9),COUNTIFS(Matches[CLASS],INDEX(classNum,1,MATCH(BQ$11,classScheme,0)),Matches[TIME OUT],"&gt;="&amp;TIMEVALUE(LEFT($B12,5)),Matches[TIME OUT],"&lt;"&amp;TIMEVALUE(LEFT($B12,5))+TIME(0,15,0),Matches[SITE OUT],BQ$9)),COUNTIFS(All[TIMEBIN],$B12,All[CLASS],INDEX(classNum,1,MATCH(BQ$11,classScheme,0)))),"")</f>
        <v>14</v>
      </c>
      <c r="BR12" s="9">
        <f ca="1">IF(BQ$9&lt;&gt;"",IF(BQ$9&lt;&gt;"All Locations",IF(BQ$10="From",COUNTIFS(Matches[CLASS],INDEX(classNum,1,MATCH(BR$11,classScheme,0)),Matches[TIMEBIN],$B12,Matches[SITE IN],BQ$9),COUNTIFS(Matches[CLASS],INDEX(classNum,1,MATCH(BR$11,classScheme,0)),Matches[TIME OUT],"&gt;="&amp;TIMEVALUE(LEFT($B12,5)),Matches[TIME OUT],"&lt;"&amp;TIMEVALUE(LEFT($B12,5))+TIME(0,15,0),Matches[SITE OUT],BQ$9)),COUNTIFS(All[TIMEBIN],$B12,All[CLASS],INDEX(classNum,1,MATCH(BR$11,classScheme,0)))),"")</f>
        <v>1</v>
      </c>
      <c r="BS12" s="9">
        <f ca="1">IF(BQ$9&lt;&gt;"",IF(BQ$9&lt;&gt;"All Locations",IF(BQ$10="From",COUNTIFS(Matches[CLASS],INDEX(classNum,1,MATCH(BS$11,classScheme,0)),Matches[TIMEBIN],$B12,Matches[SITE IN],BQ$9),COUNTIFS(Matches[CLASS],INDEX(classNum,1,MATCH(BS$11,classScheme,0)),Matches[TIME OUT],"&gt;="&amp;TIMEVALUE(LEFT($B12,5)),Matches[TIME OUT],"&lt;"&amp;TIMEVALUE(LEFT($B12,5))+TIME(0,15,0),Matches[SITE OUT],BQ$9)),COUNTIFS(All[TIMEBIN],$B12,All[CLASS],INDEX(classNum,1,MATCH(BS$11,classScheme,0)))),"")</f>
        <v>0</v>
      </c>
      <c r="BT12" s="10">
        <f ca="1">IF(BQ$9&lt;&gt;"",IF(BQ$9&lt;&gt;"All Locations",IF(BQ$10="From",COUNTIFS(Matches[CLASS],INDEX(classNum,1,MATCH(BT$11,classScheme,0)),Matches[TIMEBIN],$B12,Matches[SITE IN],BQ$9),COUNTIFS(Matches[CLASS],INDEX(classNum,1,MATCH(BT$11,classScheme,0)),Matches[TIME OUT],"&gt;="&amp;TIMEVALUE(LEFT($B12,5)),Matches[TIME OUT],"&lt;"&amp;TIMEVALUE(LEFT($B12,5))+TIME(0,15,0),Matches[SITE OUT],BQ$9)),COUNTIFS(All[TIMEBIN],$B12,All[CLASS],INDEX(classNum,1,MATCH(BT$11,classScheme,0)))),"")</f>
        <v>0</v>
      </c>
      <c r="BU12" s="11">
        <f ca="1">IF(BQ$9&lt;&gt;"",IF(BQ$9&lt;&gt;"All Locations",IF(BQ$10="From",COUNTIFS(Matches[CLASS],INDEX(classNum,1,MATCH(BU$11,classScheme,0)),Matches[TIMEBIN],$B12,Matches[SITE IN],BQ$9),COUNTIFS(Matches[CLASS],INDEX(classNum,1,MATCH(BU$11,classScheme,0)),Matches[TIME OUT],"&gt;="&amp;TIMEVALUE(LEFT($B12,5)),Matches[TIME OUT],"&lt;"&amp;TIMEVALUE(LEFT($B12,5))+TIME(0,15,0),Matches[SITE OUT],BQ$9)),COUNTIFS(All[TIMEBIN],$B12,All[CLASS],INDEX(classNum,1,MATCH(BU$11,classScheme,0)))),"")</f>
        <v>1</v>
      </c>
    </row>
    <row r="13" spans="2:73">
      <c r="B13" s="7" t="str">
        <v>06:15 - 06:30</v>
      </c>
      <c r="C13" s="8">
        <f ca="1">IF(C$9&lt;&gt;"",IF(C$9&lt;&gt;"All Locations",IF(C$10="From",COUNTIFS(Matches[CLASS],INDEX(classNum,1,MATCH(C$11,classScheme,0)),Matches[TIMEBIN],$B13,Matches[SITE IN],C$9),COUNTIFS(Matches[CLASS],INDEX(classNum,1,MATCH(C$11,classScheme,0)),Matches[TIME OUT],"&gt;="&amp;TIMEVALUE(LEFT($B13,5)),Matches[TIME OUT],"&lt;"&amp;TIMEVALUE(LEFT($B13,5))+TIME(0,15,0),Matches[SITE OUT],C$9)),COUNTIFS(All[TIMEBIN],$B13,All[CLASS],INDEX(classNum,1,MATCH(C$11,classScheme,0)))),"")</f>
        <v>3</v>
      </c>
      <c r="D13" s="9">
        <f ca="1">IF(C$9&lt;&gt;"",IF(C$9&lt;&gt;"All Locations",IF(C$10="From",COUNTIFS(Matches[CLASS],INDEX(classNum,1,MATCH(D$11,classScheme,0)),Matches[TIMEBIN],$B13,Matches[SITE IN],C$9),COUNTIFS(Matches[CLASS],INDEX(classNum,1,MATCH(D$11,classScheme,0)),Matches[TIME OUT],"&gt;="&amp;TIMEVALUE(LEFT($B13,5)),Matches[TIME OUT],"&lt;"&amp;TIMEVALUE(LEFT($B13,5))+TIME(0,15,0),Matches[SITE OUT],C$9)),COUNTIFS(All[TIMEBIN],$B13,All[CLASS],INDEX(classNum,1,MATCH(D$11,classScheme,0)))),"")</f>
        <v>1</v>
      </c>
      <c r="E13" s="9">
        <f ca="1">IF(C$9&lt;&gt;"",IF(C$9&lt;&gt;"All Locations",IF(C$10="From",COUNTIFS(Matches[CLASS],INDEX(classNum,1,MATCH(E$11,classScheme,0)),Matches[TIMEBIN],$B13,Matches[SITE IN],C$9),COUNTIFS(Matches[CLASS],INDEX(classNum,1,MATCH(E$11,classScheme,0)),Matches[TIME OUT],"&gt;="&amp;TIMEVALUE(LEFT($B13,5)),Matches[TIME OUT],"&lt;"&amp;TIMEVALUE(LEFT($B13,5))+TIME(0,15,0),Matches[SITE OUT],C$9)),COUNTIFS(All[TIMEBIN],$B13,All[CLASS],INDEX(classNum,1,MATCH(E$11,classScheme,0)))),"")</f>
        <v>0</v>
      </c>
      <c r="F13" s="10">
        <f ca="1">IF(C$9&lt;&gt;"",IF(C$9&lt;&gt;"All Locations",IF(C$10="From",COUNTIFS(Matches[CLASS],INDEX(classNum,1,MATCH(F$11,classScheme,0)),Matches[TIMEBIN],$B13,Matches[SITE IN],C$9),COUNTIFS(Matches[CLASS],INDEX(classNum,1,MATCH(F$11,classScheme,0)),Matches[TIME OUT],"&gt;="&amp;TIMEVALUE(LEFT($B13,5)),Matches[TIME OUT],"&lt;"&amp;TIMEVALUE(LEFT($B13,5))+TIME(0,15,0),Matches[SITE OUT],C$9)),COUNTIFS(All[TIMEBIN],$B13,All[CLASS],INDEX(classNum,1,MATCH(F$11,classScheme,0)))),"")</f>
        <v>0</v>
      </c>
      <c r="G13" s="11">
        <f ca="1">IF(C$9&lt;&gt;"",IF(C$9&lt;&gt;"All Locations",IF(C$10="From",COUNTIFS(Matches[CLASS],INDEX(classNum,1,MATCH(G$11,classScheme,0)),Matches[TIMEBIN],$B13,Matches[SITE IN],C$9),COUNTIFS(Matches[CLASS],INDEX(classNum,1,MATCH(G$11,classScheme,0)),Matches[TIME OUT],"&gt;="&amp;TIMEVALUE(LEFT($B13,5)),Matches[TIME OUT],"&lt;"&amp;TIMEVALUE(LEFT($B13,5))+TIME(0,15,0),Matches[SITE OUT],C$9)),COUNTIFS(All[TIMEBIN],$B13,All[CLASS],INDEX(classNum,1,MATCH(G$11,classScheme,0)))),"")</f>
        <v>0</v>
      </c>
      <c r="H13" s="12"/>
      <c r="I13" s="8">
        <f ca="1">IF(I$9&lt;&gt;"",IF(I$9&lt;&gt;"All Locations",IF(I$10="From",COUNTIFS(Matches[CLASS],INDEX(classNum,1,MATCH(I$11,classScheme,0)),Matches[TIMEBIN],$B13,Matches[SITE IN],I$9),COUNTIFS(Matches[CLASS],INDEX(classNum,1,MATCH(I$11,classScheme,0)),Matches[TIME OUT],"&gt;="&amp;TIMEVALUE(LEFT($B13,5)),Matches[TIME OUT],"&lt;"&amp;TIMEVALUE(LEFT($B13,5))+TIME(0,15,0),Matches[SITE OUT],I$9)),COUNTIFS(All[TIMEBIN],$B13,All[CLASS],INDEX(classNum,1,MATCH(I$11,classScheme,0)))),"")</f>
        <v>0</v>
      </c>
      <c r="J13" s="9">
        <f ca="1">IF(I$9&lt;&gt;"",IF(I$9&lt;&gt;"All Locations",IF(I$10="From",COUNTIFS(Matches[CLASS],INDEX(classNum,1,MATCH(J$11,classScheme,0)),Matches[TIMEBIN],$B13,Matches[SITE IN],I$9),COUNTIFS(Matches[CLASS],INDEX(classNum,1,MATCH(J$11,classScheme,0)),Matches[TIME OUT],"&gt;="&amp;TIMEVALUE(LEFT($B13,5)),Matches[TIME OUT],"&lt;"&amp;TIMEVALUE(LEFT($B13,5))+TIME(0,15,0),Matches[SITE OUT],I$9)),COUNTIFS(All[TIMEBIN],$B13,All[CLASS],INDEX(classNum,1,MATCH(J$11,classScheme,0)))),"")</f>
        <v>0</v>
      </c>
      <c r="K13" s="9">
        <f ca="1">IF(I$9&lt;&gt;"",IF(I$9&lt;&gt;"All Locations",IF(I$10="From",COUNTIFS(Matches[CLASS],INDEX(classNum,1,MATCH(K$11,classScheme,0)),Matches[TIMEBIN],$B13,Matches[SITE IN],I$9),COUNTIFS(Matches[CLASS],INDEX(classNum,1,MATCH(K$11,classScheme,0)),Matches[TIME OUT],"&gt;="&amp;TIMEVALUE(LEFT($B13,5)),Matches[TIME OUT],"&lt;"&amp;TIMEVALUE(LEFT($B13,5))+TIME(0,15,0),Matches[SITE OUT],I$9)),COUNTIFS(All[TIMEBIN],$B13,All[CLASS],INDEX(classNum,1,MATCH(K$11,classScheme,0)))),"")</f>
        <v>0</v>
      </c>
      <c r="L13" s="10">
        <f ca="1">IF(I$9&lt;&gt;"",IF(I$9&lt;&gt;"All Locations",IF(I$10="From",COUNTIFS(Matches[CLASS],INDEX(classNum,1,MATCH(L$11,classScheme,0)),Matches[TIMEBIN],$B13,Matches[SITE IN],I$9),COUNTIFS(Matches[CLASS],INDEX(classNum,1,MATCH(L$11,classScheme,0)),Matches[TIME OUT],"&gt;="&amp;TIMEVALUE(LEFT($B13,5)),Matches[TIME OUT],"&lt;"&amp;TIMEVALUE(LEFT($B13,5))+TIME(0,15,0),Matches[SITE OUT],I$9)),COUNTIFS(All[TIMEBIN],$B13,All[CLASS],INDEX(classNum,1,MATCH(L$11,classScheme,0)))),"")</f>
        <v>0</v>
      </c>
      <c r="M13" s="11">
        <f ca="1">IF(I$9&lt;&gt;"",IF(I$9&lt;&gt;"All Locations",IF(I$10="From",COUNTIFS(Matches[CLASS],INDEX(classNum,1,MATCH(M$11,classScheme,0)),Matches[TIMEBIN],$B13,Matches[SITE IN],I$9),COUNTIFS(Matches[CLASS],INDEX(classNum,1,MATCH(M$11,classScheme,0)),Matches[TIME OUT],"&gt;="&amp;TIMEVALUE(LEFT($B13,5)),Matches[TIME OUT],"&lt;"&amp;TIMEVALUE(LEFT($B13,5))+TIME(0,15,0),Matches[SITE OUT],I$9)),COUNTIFS(All[TIMEBIN],$B13,All[CLASS],INDEX(classNum,1,MATCH(M$11,classScheme,0)))),"")</f>
        <v>0</v>
      </c>
      <c r="N13" s="12"/>
      <c r="O13" s="8">
        <f ca="1">IF(O$9&lt;&gt;"",IF(O$9&lt;&gt;"All Locations",IF(O$10="From",COUNTIFS(Matches[CLASS],INDEX(classNum,1,MATCH(O$11,classScheme,0)),Matches[TIMEBIN],$B13,Matches[SITE IN],O$9),COUNTIFS(Matches[CLASS],INDEX(classNum,1,MATCH(O$11,classScheme,0)),Matches[TIME OUT],"&gt;="&amp;TIMEVALUE(LEFT($B13,5)),Matches[TIME OUT],"&lt;"&amp;TIMEVALUE(LEFT($B13,5))+TIME(0,15,0),Matches[SITE OUT],O$9)),COUNTIFS(All[TIMEBIN],$B13,All[CLASS],INDEX(classNum,1,MATCH(O$11,classScheme,0)))),"")</f>
        <v>1</v>
      </c>
      <c r="P13" s="9">
        <f ca="1">IF(O$9&lt;&gt;"",IF(O$9&lt;&gt;"All Locations",IF(O$10="From",COUNTIFS(Matches[CLASS],INDEX(classNum,1,MATCH(P$11,classScheme,0)),Matches[TIMEBIN],$B13,Matches[SITE IN],O$9),COUNTIFS(Matches[CLASS],INDEX(classNum,1,MATCH(P$11,classScheme,0)),Matches[TIME OUT],"&gt;="&amp;TIMEVALUE(LEFT($B13,5)),Matches[TIME OUT],"&lt;"&amp;TIMEVALUE(LEFT($B13,5))+TIME(0,15,0),Matches[SITE OUT],O$9)),COUNTIFS(All[TIMEBIN],$B13,All[CLASS],INDEX(classNum,1,MATCH(P$11,classScheme,0)))),"")</f>
        <v>1</v>
      </c>
      <c r="Q13" s="9">
        <f ca="1">IF(O$9&lt;&gt;"",IF(O$9&lt;&gt;"All Locations",IF(O$10="From",COUNTIFS(Matches[CLASS],INDEX(classNum,1,MATCH(Q$11,classScheme,0)),Matches[TIMEBIN],$B13,Matches[SITE IN],O$9),COUNTIFS(Matches[CLASS],INDEX(classNum,1,MATCH(Q$11,classScheme,0)),Matches[TIME OUT],"&gt;="&amp;TIMEVALUE(LEFT($B13,5)),Matches[TIME OUT],"&lt;"&amp;TIMEVALUE(LEFT($B13,5))+TIME(0,15,0),Matches[SITE OUT],O$9)),COUNTIFS(All[TIMEBIN],$B13,All[CLASS],INDEX(classNum,1,MATCH(Q$11,classScheme,0)))),"")</f>
        <v>0</v>
      </c>
      <c r="R13" s="10">
        <f ca="1">IF(O$9&lt;&gt;"",IF(O$9&lt;&gt;"All Locations",IF(O$10="From",COUNTIFS(Matches[CLASS],INDEX(classNum,1,MATCH(R$11,classScheme,0)),Matches[TIMEBIN],$B13,Matches[SITE IN],O$9),COUNTIFS(Matches[CLASS],INDEX(classNum,1,MATCH(R$11,classScheme,0)),Matches[TIME OUT],"&gt;="&amp;TIMEVALUE(LEFT($B13,5)),Matches[TIME OUT],"&lt;"&amp;TIMEVALUE(LEFT($B13,5))+TIME(0,15,0),Matches[SITE OUT],O$9)),COUNTIFS(All[TIMEBIN],$B13,All[CLASS],INDEX(classNum,1,MATCH(R$11,classScheme,0)))),"")</f>
        <v>0</v>
      </c>
      <c r="S13" s="11">
        <f ca="1">IF(O$9&lt;&gt;"",IF(O$9&lt;&gt;"All Locations",IF(O$10="From",COUNTIFS(Matches[CLASS],INDEX(classNum,1,MATCH(S$11,classScheme,0)),Matches[TIMEBIN],$B13,Matches[SITE IN],O$9),COUNTIFS(Matches[CLASS],INDEX(classNum,1,MATCH(S$11,classScheme,0)),Matches[TIME OUT],"&gt;="&amp;TIMEVALUE(LEFT($B13,5)),Matches[TIME OUT],"&lt;"&amp;TIMEVALUE(LEFT($B13,5))+TIME(0,15,0),Matches[SITE OUT],O$9)),COUNTIFS(All[TIMEBIN],$B13,All[CLASS],INDEX(classNum,1,MATCH(S$11,classScheme,0)))),"")</f>
        <v>0</v>
      </c>
      <c r="T13" s="12"/>
      <c r="U13" s="8">
        <f ca="1">IF(U$9&lt;&gt;"",IF(U$9&lt;&gt;"All Locations",IF(U$10="From",COUNTIFS(Matches[CLASS],INDEX(classNum,1,MATCH(U$11,classScheme,0)),Matches[TIMEBIN],$B13,Matches[SITE IN],U$9),COUNTIFS(Matches[CLASS],INDEX(classNum,1,MATCH(U$11,classScheme,0)),Matches[TIME OUT],"&gt;="&amp;TIMEVALUE(LEFT($B13,5)),Matches[TIME OUT],"&lt;"&amp;TIMEVALUE(LEFT($B13,5))+TIME(0,15,0),Matches[SITE OUT],U$9)),COUNTIFS(All[TIMEBIN],$B13,All[CLASS],INDEX(classNum,1,MATCH(U$11,classScheme,0)))),"")</f>
        <v>4</v>
      </c>
      <c r="V13" s="9">
        <f ca="1">IF(U$9&lt;&gt;"",IF(U$9&lt;&gt;"All Locations",IF(U$10="From",COUNTIFS(Matches[CLASS],INDEX(classNum,1,MATCH(V$11,classScheme,0)),Matches[TIMEBIN],$B13,Matches[SITE IN],U$9),COUNTIFS(Matches[CLASS],INDEX(classNum,1,MATCH(V$11,classScheme,0)),Matches[TIME OUT],"&gt;="&amp;TIMEVALUE(LEFT($B13,5)),Matches[TIME OUT],"&lt;"&amp;TIMEVALUE(LEFT($B13,5))+TIME(0,15,0),Matches[SITE OUT],U$9)),COUNTIFS(All[TIMEBIN],$B13,All[CLASS],INDEX(classNum,1,MATCH(V$11,classScheme,0)))),"")</f>
        <v>1</v>
      </c>
      <c r="W13" s="9">
        <f ca="1">IF(U$9&lt;&gt;"",IF(U$9&lt;&gt;"All Locations",IF(U$10="From",COUNTIFS(Matches[CLASS],INDEX(classNum,1,MATCH(W$11,classScheme,0)),Matches[TIMEBIN],$B13,Matches[SITE IN],U$9),COUNTIFS(Matches[CLASS],INDEX(classNum,1,MATCH(W$11,classScheme,0)),Matches[TIME OUT],"&gt;="&amp;TIMEVALUE(LEFT($B13,5)),Matches[TIME OUT],"&lt;"&amp;TIMEVALUE(LEFT($B13,5))+TIME(0,15,0),Matches[SITE OUT],U$9)),COUNTIFS(All[TIMEBIN],$B13,All[CLASS],INDEX(classNum,1,MATCH(W$11,classScheme,0)))),"")</f>
        <v>0</v>
      </c>
      <c r="X13" s="10">
        <f ca="1">IF(U$9&lt;&gt;"",IF(U$9&lt;&gt;"All Locations",IF(U$10="From",COUNTIFS(Matches[CLASS],INDEX(classNum,1,MATCH(X$11,classScheme,0)),Matches[TIMEBIN],$B13,Matches[SITE IN],U$9),COUNTIFS(Matches[CLASS],INDEX(classNum,1,MATCH(X$11,classScheme,0)),Matches[TIME OUT],"&gt;="&amp;TIMEVALUE(LEFT($B13,5)),Matches[TIME OUT],"&lt;"&amp;TIMEVALUE(LEFT($B13,5))+TIME(0,15,0),Matches[SITE OUT],U$9)),COUNTIFS(All[TIMEBIN],$B13,All[CLASS],INDEX(classNum,1,MATCH(X$11,classScheme,0)))),"")</f>
        <v>0</v>
      </c>
      <c r="Y13" s="11">
        <f ca="1">IF(U$9&lt;&gt;"",IF(U$9&lt;&gt;"All Locations",IF(U$10="From",COUNTIFS(Matches[CLASS],INDEX(classNum,1,MATCH(Y$11,classScheme,0)),Matches[TIMEBIN],$B13,Matches[SITE IN],U$9),COUNTIFS(Matches[CLASS],INDEX(classNum,1,MATCH(Y$11,classScheme,0)),Matches[TIME OUT],"&gt;="&amp;TIMEVALUE(LEFT($B13,5)),Matches[TIME OUT],"&lt;"&amp;TIMEVALUE(LEFT($B13,5))+TIME(0,15,0),Matches[SITE OUT],U$9)),COUNTIFS(All[TIMEBIN],$B13,All[CLASS],INDEX(classNum,1,MATCH(Y$11,classScheme,0)))),"")</f>
        <v>0</v>
      </c>
      <c r="Z13" s="12"/>
      <c r="AA13" s="8">
        <f ca="1">IF(AA$9&lt;&gt;"",IF(AA$9&lt;&gt;"All Locations",IF(AA$10="From",COUNTIFS(Matches[CLASS],INDEX(classNum,1,MATCH(AA$11,classScheme,0)),Matches[TIMEBIN],$B13,Matches[SITE IN],AA$9),COUNTIFS(Matches[CLASS],INDEX(classNum,1,MATCH(AA$11,classScheme,0)),Matches[TIME OUT],"&gt;="&amp;TIMEVALUE(LEFT($B13,5)),Matches[TIME OUT],"&lt;"&amp;TIMEVALUE(LEFT($B13,5))+TIME(0,15,0),Matches[SITE OUT],AA$9)),COUNTIFS(All[TIMEBIN],$B13,All[CLASS],INDEX(classNum,1,MATCH(AA$11,classScheme,0)))),"")</f>
        <v>3</v>
      </c>
      <c r="AB13" s="9">
        <f ca="1">IF(AA$9&lt;&gt;"",IF(AA$9&lt;&gt;"All Locations",IF(AA$10="From",COUNTIFS(Matches[CLASS],INDEX(classNum,1,MATCH(AB$11,classScheme,0)),Matches[TIMEBIN],$B13,Matches[SITE IN],AA$9),COUNTIFS(Matches[CLASS],INDEX(classNum,1,MATCH(AB$11,classScheme,0)),Matches[TIME OUT],"&gt;="&amp;TIMEVALUE(LEFT($B13,5)),Matches[TIME OUT],"&lt;"&amp;TIMEVALUE(LEFT($B13,5))+TIME(0,15,0),Matches[SITE OUT],AA$9)),COUNTIFS(All[TIMEBIN],$B13,All[CLASS],INDEX(classNum,1,MATCH(AB$11,classScheme,0)))),"")</f>
        <v>0</v>
      </c>
      <c r="AC13" s="9">
        <f ca="1">IF(AA$9&lt;&gt;"",IF(AA$9&lt;&gt;"All Locations",IF(AA$10="From",COUNTIFS(Matches[CLASS],INDEX(classNum,1,MATCH(AC$11,classScheme,0)),Matches[TIMEBIN],$B13,Matches[SITE IN],AA$9),COUNTIFS(Matches[CLASS],INDEX(classNum,1,MATCH(AC$11,classScheme,0)),Matches[TIME OUT],"&gt;="&amp;TIMEVALUE(LEFT($B13,5)),Matches[TIME OUT],"&lt;"&amp;TIMEVALUE(LEFT($B13,5))+TIME(0,15,0),Matches[SITE OUT],AA$9)),COUNTIFS(All[TIMEBIN],$B13,All[CLASS],INDEX(classNum,1,MATCH(AC$11,classScheme,0)))),"")</f>
        <v>0</v>
      </c>
      <c r="AD13" s="10">
        <f ca="1">IF(AA$9&lt;&gt;"",IF(AA$9&lt;&gt;"All Locations",IF(AA$10="From",COUNTIFS(Matches[CLASS],INDEX(classNum,1,MATCH(AD$11,classScheme,0)),Matches[TIMEBIN],$B13,Matches[SITE IN],AA$9),COUNTIFS(Matches[CLASS],INDEX(classNum,1,MATCH(AD$11,classScheme,0)),Matches[TIME OUT],"&gt;="&amp;TIMEVALUE(LEFT($B13,5)),Matches[TIME OUT],"&lt;"&amp;TIMEVALUE(LEFT($B13,5))+TIME(0,15,0),Matches[SITE OUT],AA$9)),COUNTIFS(All[TIMEBIN],$B13,All[CLASS],INDEX(classNum,1,MATCH(AD$11,classScheme,0)))),"")</f>
        <v>0</v>
      </c>
      <c r="AE13" s="11">
        <f ca="1">IF(AA$9&lt;&gt;"",IF(AA$9&lt;&gt;"All Locations",IF(AA$10="From",COUNTIFS(Matches[CLASS],INDEX(classNum,1,MATCH(AE$11,classScheme,0)),Matches[TIMEBIN],$B13,Matches[SITE IN],AA$9),COUNTIFS(Matches[CLASS],INDEX(classNum,1,MATCH(AE$11,classScheme,0)),Matches[TIME OUT],"&gt;="&amp;TIMEVALUE(LEFT($B13,5)),Matches[TIME OUT],"&lt;"&amp;TIMEVALUE(LEFT($B13,5))+TIME(0,15,0),Matches[SITE OUT],AA$9)),COUNTIFS(All[TIMEBIN],$B13,All[CLASS],INDEX(classNum,1,MATCH(AE$11,classScheme,0)))),"")</f>
        <v>0</v>
      </c>
      <c r="AF13" s="12"/>
      <c r="AG13" s="8">
        <f ca="1">IF(AG$9&lt;&gt;"",IF(AG$9&lt;&gt;"All Locations",IF(AG$10="From",COUNTIFS(Matches[CLASS],INDEX(classNum,1,MATCH(AG$11,classScheme,0)),Matches[TIMEBIN],$B13,Matches[SITE IN],AG$9),COUNTIFS(Matches[CLASS],INDEX(classNum,1,MATCH(AG$11,classScheme,0)),Matches[TIME OUT],"&gt;="&amp;TIMEVALUE(LEFT($B13,5)),Matches[TIME OUT],"&lt;"&amp;TIMEVALUE(LEFT($B13,5))+TIME(0,15,0),Matches[SITE OUT],AG$9)),COUNTIFS(All[TIMEBIN],$B13,All[CLASS],INDEX(classNum,1,MATCH(AG$11,classScheme,0)))),"")</f>
        <v>4</v>
      </c>
      <c r="AH13" s="9">
        <f ca="1">IF(AG$9&lt;&gt;"",IF(AG$9&lt;&gt;"All Locations",IF(AG$10="From",COUNTIFS(Matches[CLASS],INDEX(classNum,1,MATCH(AH$11,classScheme,0)),Matches[TIMEBIN],$B13,Matches[SITE IN],AG$9),COUNTIFS(Matches[CLASS],INDEX(classNum,1,MATCH(AH$11,classScheme,0)),Matches[TIME OUT],"&gt;="&amp;TIMEVALUE(LEFT($B13,5)),Matches[TIME OUT],"&lt;"&amp;TIMEVALUE(LEFT($B13,5))+TIME(0,15,0),Matches[SITE OUT],AG$9)),COUNTIFS(All[TIMEBIN],$B13,All[CLASS],INDEX(classNum,1,MATCH(AH$11,classScheme,0)))),"")</f>
        <v>0</v>
      </c>
      <c r="AI13" s="9">
        <f ca="1">IF(AG$9&lt;&gt;"",IF(AG$9&lt;&gt;"All Locations",IF(AG$10="From",COUNTIFS(Matches[CLASS],INDEX(classNum,1,MATCH(AI$11,classScheme,0)),Matches[TIMEBIN],$B13,Matches[SITE IN],AG$9),COUNTIFS(Matches[CLASS],INDEX(classNum,1,MATCH(AI$11,classScheme,0)),Matches[TIME OUT],"&gt;="&amp;TIMEVALUE(LEFT($B13,5)),Matches[TIME OUT],"&lt;"&amp;TIMEVALUE(LEFT($B13,5))+TIME(0,15,0),Matches[SITE OUT],AG$9)),COUNTIFS(All[TIMEBIN],$B13,All[CLASS],INDEX(classNum,1,MATCH(AI$11,classScheme,0)))),"")</f>
        <v>0</v>
      </c>
      <c r="AJ13" s="10">
        <f ca="1">IF(AG$9&lt;&gt;"",IF(AG$9&lt;&gt;"All Locations",IF(AG$10="From",COUNTIFS(Matches[CLASS],INDEX(classNum,1,MATCH(AJ$11,classScheme,0)),Matches[TIMEBIN],$B13,Matches[SITE IN],AG$9),COUNTIFS(Matches[CLASS],INDEX(classNum,1,MATCH(AJ$11,classScheme,0)),Matches[TIME OUT],"&gt;="&amp;TIMEVALUE(LEFT($B13,5)),Matches[TIME OUT],"&lt;"&amp;TIMEVALUE(LEFT($B13,5))+TIME(0,15,0),Matches[SITE OUT],AG$9)),COUNTIFS(All[TIMEBIN],$B13,All[CLASS],INDEX(classNum,1,MATCH(AJ$11,classScheme,0)))),"")</f>
        <v>0</v>
      </c>
      <c r="AK13" s="11">
        <f ca="1">IF(AG$9&lt;&gt;"",IF(AG$9&lt;&gt;"All Locations",IF(AG$10="From",COUNTIFS(Matches[CLASS],INDEX(classNum,1,MATCH(AK$11,classScheme,0)),Matches[TIMEBIN],$B13,Matches[SITE IN],AG$9),COUNTIFS(Matches[CLASS],INDEX(classNum,1,MATCH(AK$11,classScheme,0)),Matches[TIME OUT],"&gt;="&amp;TIMEVALUE(LEFT($B13,5)),Matches[TIME OUT],"&lt;"&amp;TIMEVALUE(LEFT($B13,5))+TIME(0,15,0),Matches[SITE OUT],AG$9)),COUNTIFS(All[TIMEBIN],$B13,All[CLASS],INDEX(classNum,1,MATCH(AK$11,classScheme,0)))),"")</f>
        <v>0</v>
      </c>
      <c r="AL13" s="12"/>
      <c r="AM13" s="8">
        <f ca="1">IF(AM$9&lt;&gt;"",IF(AM$9&lt;&gt;"All Locations",IF(AM$10="From",COUNTIFS(Matches[CLASS],INDEX(classNum,1,MATCH(AM$11,classScheme,0)),Matches[TIMEBIN],$B13,Matches[SITE IN],AM$9),COUNTIFS(Matches[CLASS],INDEX(classNum,1,MATCH(AM$11,classScheme,0)),Matches[TIME OUT],"&gt;="&amp;TIMEVALUE(LEFT($B13,5)),Matches[TIME OUT],"&lt;"&amp;TIMEVALUE(LEFT($B13,5))+TIME(0,15,0),Matches[SITE OUT],AM$9)),COUNTIFS(All[TIMEBIN],$B13,All[CLASS],INDEX(classNum,1,MATCH(AM$11,classScheme,0)))),"")</f>
        <v>1</v>
      </c>
      <c r="AN13" s="9">
        <f ca="1">IF(AM$9&lt;&gt;"",IF(AM$9&lt;&gt;"All Locations",IF(AM$10="From",COUNTIFS(Matches[CLASS],INDEX(classNum,1,MATCH(AN$11,classScheme,0)),Matches[TIMEBIN],$B13,Matches[SITE IN],AM$9),COUNTIFS(Matches[CLASS],INDEX(classNum,1,MATCH(AN$11,classScheme,0)),Matches[TIME OUT],"&gt;="&amp;TIMEVALUE(LEFT($B13,5)),Matches[TIME OUT],"&lt;"&amp;TIMEVALUE(LEFT($B13,5))+TIME(0,15,0),Matches[SITE OUT],AM$9)),COUNTIFS(All[TIMEBIN],$B13,All[CLASS],INDEX(classNum,1,MATCH(AN$11,classScheme,0)))),"")</f>
        <v>1</v>
      </c>
      <c r="AO13" s="9">
        <f ca="1">IF(AM$9&lt;&gt;"",IF(AM$9&lt;&gt;"All Locations",IF(AM$10="From",COUNTIFS(Matches[CLASS],INDEX(classNum,1,MATCH(AO$11,classScheme,0)),Matches[TIMEBIN],$B13,Matches[SITE IN],AM$9),COUNTIFS(Matches[CLASS],INDEX(classNum,1,MATCH(AO$11,classScheme,0)),Matches[TIME OUT],"&gt;="&amp;TIMEVALUE(LEFT($B13,5)),Matches[TIME OUT],"&lt;"&amp;TIMEVALUE(LEFT($B13,5))+TIME(0,15,0),Matches[SITE OUT],AM$9)),COUNTIFS(All[TIMEBIN],$B13,All[CLASS],INDEX(classNum,1,MATCH(AO$11,classScheme,0)))),"")</f>
        <v>0</v>
      </c>
      <c r="AP13" s="10">
        <f ca="1">IF(AM$9&lt;&gt;"",IF(AM$9&lt;&gt;"All Locations",IF(AM$10="From",COUNTIFS(Matches[CLASS],INDEX(classNum,1,MATCH(AP$11,classScheme,0)),Matches[TIMEBIN],$B13,Matches[SITE IN],AM$9),COUNTIFS(Matches[CLASS],INDEX(classNum,1,MATCH(AP$11,classScheme,0)),Matches[TIME OUT],"&gt;="&amp;TIMEVALUE(LEFT($B13,5)),Matches[TIME OUT],"&lt;"&amp;TIMEVALUE(LEFT($B13,5))+TIME(0,15,0),Matches[SITE OUT],AM$9)),COUNTIFS(All[TIMEBIN],$B13,All[CLASS],INDEX(classNum,1,MATCH(AP$11,classScheme,0)))),"")</f>
        <v>0</v>
      </c>
      <c r="AQ13" s="11">
        <f ca="1">IF(AM$9&lt;&gt;"",IF(AM$9&lt;&gt;"All Locations",IF(AM$10="From",COUNTIFS(Matches[CLASS],INDEX(classNum,1,MATCH(AQ$11,classScheme,0)),Matches[TIMEBIN],$B13,Matches[SITE IN],AM$9),COUNTIFS(Matches[CLASS],INDEX(classNum,1,MATCH(AQ$11,classScheme,0)),Matches[TIME OUT],"&gt;="&amp;TIMEVALUE(LEFT($B13,5)),Matches[TIME OUT],"&lt;"&amp;TIMEVALUE(LEFT($B13,5))+TIME(0,15,0),Matches[SITE OUT],AM$9)),COUNTIFS(All[TIMEBIN],$B13,All[CLASS],INDEX(classNum,1,MATCH(AQ$11,classScheme,0)))),"")</f>
        <v>0</v>
      </c>
      <c r="AR13" s="12"/>
      <c r="AS13" s="8">
        <f ca="1">IF(AS$9&lt;&gt;"",IF(AS$9&lt;&gt;"All Locations",IF(AS$10="From",COUNTIFS(Matches[CLASS],INDEX(classNum,1,MATCH(AS$11,classScheme,0)),Matches[TIMEBIN],$B13,Matches[SITE IN],AS$9),COUNTIFS(Matches[CLASS],INDEX(classNum,1,MATCH(AS$11,classScheme,0)),Matches[TIME OUT],"&gt;="&amp;TIMEVALUE(LEFT($B13,5)),Matches[TIME OUT],"&lt;"&amp;TIMEVALUE(LEFT($B13,5))+TIME(0,15,0),Matches[SITE OUT],AS$9)),COUNTIFS(All[TIMEBIN],$B13,All[CLASS],INDEX(classNum,1,MATCH(AS$11,classScheme,0)))),"")</f>
        <v>0</v>
      </c>
      <c r="AT13" s="9">
        <f ca="1">IF(AS$9&lt;&gt;"",IF(AS$9&lt;&gt;"All Locations",IF(AS$10="From",COUNTIFS(Matches[CLASS],INDEX(classNum,1,MATCH(AT$11,classScheme,0)),Matches[TIMEBIN],$B13,Matches[SITE IN],AS$9),COUNTIFS(Matches[CLASS],INDEX(classNum,1,MATCH(AT$11,classScheme,0)),Matches[TIME OUT],"&gt;="&amp;TIMEVALUE(LEFT($B13,5)),Matches[TIME OUT],"&lt;"&amp;TIMEVALUE(LEFT($B13,5))+TIME(0,15,0),Matches[SITE OUT],AS$9)),COUNTIFS(All[TIMEBIN],$B13,All[CLASS],INDEX(classNum,1,MATCH(AT$11,classScheme,0)))),"")</f>
        <v>0</v>
      </c>
      <c r="AU13" s="9">
        <f ca="1">IF(AS$9&lt;&gt;"",IF(AS$9&lt;&gt;"All Locations",IF(AS$10="From",COUNTIFS(Matches[CLASS],INDEX(classNum,1,MATCH(AU$11,classScheme,0)),Matches[TIMEBIN],$B13,Matches[SITE IN],AS$9),COUNTIFS(Matches[CLASS],INDEX(classNum,1,MATCH(AU$11,classScheme,0)),Matches[TIME OUT],"&gt;="&amp;TIMEVALUE(LEFT($B13,5)),Matches[TIME OUT],"&lt;"&amp;TIMEVALUE(LEFT($B13,5))+TIME(0,15,0),Matches[SITE OUT],AS$9)),COUNTIFS(All[TIMEBIN],$B13,All[CLASS],INDEX(classNum,1,MATCH(AU$11,classScheme,0)))),"")</f>
        <v>0</v>
      </c>
      <c r="AV13" s="10">
        <f ca="1">IF(AS$9&lt;&gt;"",IF(AS$9&lt;&gt;"All Locations",IF(AS$10="From",COUNTIFS(Matches[CLASS],INDEX(classNum,1,MATCH(AV$11,classScheme,0)),Matches[TIMEBIN],$B13,Matches[SITE IN],AS$9),COUNTIFS(Matches[CLASS],INDEX(classNum,1,MATCH(AV$11,classScheme,0)),Matches[TIME OUT],"&gt;="&amp;TIMEVALUE(LEFT($B13,5)),Matches[TIME OUT],"&lt;"&amp;TIMEVALUE(LEFT($B13,5))+TIME(0,15,0),Matches[SITE OUT],AS$9)),COUNTIFS(All[TIMEBIN],$B13,All[CLASS],INDEX(classNum,1,MATCH(AV$11,classScheme,0)))),"")</f>
        <v>0</v>
      </c>
      <c r="AW13" s="11">
        <f ca="1">IF(AS$9&lt;&gt;"",IF(AS$9&lt;&gt;"All Locations",IF(AS$10="From",COUNTIFS(Matches[CLASS],INDEX(classNum,1,MATCH(AW$11,classScheme,0)),Matches[TIMEBIN],$B13,Matches[SITE IN],AS$9),COUNTIFS(Matches[CLASS],INDEX(classNum,1,MATCH(AW$11,classScheme,0)),Matches[TIME OUT],"&gt;="&amp;TIMEVALUE(LEFT($B13,5)),Matches[TIME OUT],"&lt;"&amp;TIMEVALUE(LEFT($B13,5))+TIME(0,15,0),Matches[SITE OUT],AS$9)),COUNTIFS(All[TIMEBIN],$B13,All[CLASS],INDEX(classNum,1,MATCH(AW$11,classScheme,0)))),"")</f>
        <v>0</v>
      </c>
      <c r="AX13" s="12"/>
      <c r="AY13" s="8">
        <f ca="1">IF(AY$9&lt;&gt;"",IF(AY$9&lt;&gt;"All Locations",IF(AY$10="From",COUNTIFS(Matches[CLASS],INDEX(classNum,1,MATCH(AY$11,classScheme,0)),Matches[TIMEBIN],$B13,Matches[SITE IN],AY$9),COUNTIFS(Matches[CLASS],INDEX(classNum,1,MATCH(AY$11,classScheme,0)),Matches[TIME OUT],"&gt;="&amp;TIMEVALUE(LEFT($B13,5)),Matches[TIME OUT],"&lt;"&amp;TIMEVALUE(LEFT($B13,5))+TIME(0,15,0),Matches[SITE OUT],AY$9)),COUNTIFS(All[TIMEBIN],$B13,All[CLASS],INDEX(classNum,1,MATCH(AY$11,classScheme,0)))),"")</f>
        <v>2</v>
      </c>
      <c r="AZ13" s="9">
        <f ca="1">IF(AY$9&lt;&gt;"",IF(AY$9&lt;&gt;"All Locations",IF(AY$10="From",COUNTIFS(Matches[CLASS],INDEX(classNum,1,MATCH(AZ$11,classScheme,0)),Matches[TIMEBIN],$B13,Matches[SITE IN],AY$9),COUNTIFS(Matches[CLASS],INDEX(classNum,1,MATCH(AZ$11,classScheme,0)),Matches[TIME OUT],"&gt;="&amp;TIMEVALUE(LEFT($B13,5)),Matches[TIME OUT],"&lt;"&amp;TIMEVALUE(LEFT($B13,5))+TIME(0,15,0),Matches[SITE OUT],AY$9)),COUNTIFS(All[TIMEBIN],$B13,All[CLASS],INDEX(classNum,1,MATCH(AZ$11,classScheme,0)))),"")</f>
        <v>1</v>
      </c>
      <c r="BA13" s="9">
        <f ca="1">IF(AY$9&lt;&gt;"",IF(AY$9&lt;&gt;"All Locations",IF(AY$10="From",COUNTIFS(Matches[CLASS],INDEX(classNum,1,MATCH(BA$11,classScheme,0)),Matches[TIMEBIN],$B13,Matches[SITE IN],AY$9),COUNTIFS(Matches[CLASS],INDEX(classNum,1,MATCH(BA$11,classScheme,0)),Matches[TIME OUT],"&gt;="&amp;TIMEVALUE(LEFT($B13,5)),Matches[TIME OUT],"&lt;"&amp;TIMEVALUE(LEFT($B13,5))+TIME(0,15,0),Matches[SITE OUT],AY$9)),COUNTIFS(All[TIMEBIN],$B13,All[CLASS],INDEX(classNum,1,MATCH(BA$11,classScheme,0)))),"")</f>
        <v>0</v>
      </c>
      <c r="BB13" s="10">
        <f ca="1">IF(AY$9&lt;&gt;"",IF(AY$9&lt;&gt;"All Locations",IF(AY$10="From",COUNTIFS(Matches[CLASS],INDEX(classNum,1,MATCH(BB$11,classScheme,0)),Matches[TIMEBIN],$B13,Matches[SITE IN],AY$9),COUNTIFS(Matches[CLASS],INDEX(classNum,1,MATCH(BB$11,classScheme,0)),Matches[TIME OUT],"&gt;="&amp;TIMEVALUE(LEFT($B13,5)),Matches[TIME OUT],"&lt;"&amp;TIMEVALUE(LEFT($B13,5))+TIME(0,15,0),Matches[SITE OUT],AY$9)),COUNTIFS(All[TIMEBIN],$B13,All[CLASS],INDEX(classNum,1,MATCH(BB$11,classScheme,0)))),"")</f>
        <v>0</v>
      </c>
      <c r="BC13" s="11">
        <f ca="1">IF(AY$9&lt;&gt;"",IF(AY$9&lt;&gt;"All Locations",IF(AY$10="From",COUNTIFS(Matches[CLASS],INDEX(classNum,1,MATCH(BC$11,classScheme,0)),Matches[TIMEBIN],$B13,Matches[SITE IN],AY$9),COUNTIFS(Matches[CLASS],INDEX(classNum,1,MATCH(BC$11,classScheme,0)),Matches[TIME OUT],"&gt;="&amp;TIMEVALUE(LEFT($B13,5)),Matches[TIME OUT],"&lt;"&amp;TIMEVALUE(LEFT($B13,5))+TIME(0,15,0),Matches[SITE OUT],AY$9)),COUNTIFS(All[TIMEBIN],$B13,All[CLASS],INDEX(classNum,1,MATCH(BC$11,classScheme,0)))),"")</f>
        <v>0</v>
      </c>
      <c r="BD13" s="12"/>
      <c r="BE13" s="8">
        <f ca="1">IF(BE$9&lt;&gt;"",IF(BE$9&lt;&gt;"All Locations",IF(BE$10="From",COUNTIFS(Matches[CLASS],INDEX(classNum,1,MATCH(BE$11,classScheme,0)),Matches[TIMEBIN],$B13,Matches[SITE IN],BE$9),COUNTIFS(Matches[CLASS],INDEX(classNum,1,MATCH(BE$11,classScheme,0)),Matches[TIME OUT],"&gt;="&amp;TIMEVALUE(LEFT($B13,5)),Matches[TIME OUT],"&lt;"&amp;TIMEVALUE(LEFT($B13,5))+TIME(0,15,0),Matches[SITE OUT],BE$9)),COUNTIFS(All[TIMEBIN],$B13,All[CLASS],INDEX(classNum,1,MATCH(BE$11,classScheme,0)))),"")</f>
        <v>0</v>
      </c>
      <c r="BF13" s="9">
        <f ca="1">IF(BE$9&lt;&gt;"",IF(BE$9&lt;&gt;"All Locations",IF(BE$10="From",COUNTIFS(Matches[CLASS],INDEX(classNum,1,MATCH(BF$11,classScheme,0)),Matches[TIMEBIN],$B13,Matches[SITE IN],BE$9),COUNTIFS(Matches[CLASS],INDEX(classNum,1,MATCH(BF$11,classScheme,0)),Matches[TIME OUT],"&gt;="&amp;TIMEVALUE(LEFT($B13,5)),Matches[TIME OUT],"&lt;"&amp;TIMEVALUE(LEFT($B13,5))+TIME(0,15,0),Matches[SITE OUT],BE$9)),COUNTIFS(All[TIMEBIN],$B13,All[CLASS],INDEX(classNum,1,MATCH(BF$11,classScheme,0)))),"")</f>
        <v>0</v>
      </c>
      <c r="BG13" s="9">
        <f ca="1">IF(BE$9&lt;&gt;"",IF(BE$9&lt;&gt;"All Locations",IF(BE$10="From",COUNTIFS(Matches[CLASS],INDEX(classNum,1,MATCH(BG$11,classScheme,0)),Matches[TIMEBIN],$B13,Matches[SITE IN],BE$9),COUNTIFS(Matches[CLASS],INDEX(classNum,1,MATCH(BG$11,classScheme,0)),Matches[TIME OUT],"&gt;="&amp;TIMEVALUE(LEFT($B13,5)),Matches[TIME OUT],"&lt;"&amp;TIMEVALUE(LEFT($B13,5))+TIME(0,15,0),Matches[SITE OUT],BE$9)),COUNTIFS(All[TIMEBIN],$B13,All[CLASS],INDEX(classNum,1,MATCH(BG$11,classScheme,0)))),"")</f>
        <v>0</v>
      </c>
      <c r="BH13" s="10">
        <f ca="1">IF(BE$9&lt;&gt;"",IF(BE$9&lt;&gt;"All Locations",IF(BE$10="From",COUNTIFS(Matches[CLASS],INDEX(classNum,1,MATCH(BH$11,classScheme,0)),Matches[TIMEBIN],$B13,Matches[SITE IN],BE$9),COUNTIFS(Matches[CLASS],INDEX(classNum,1,MATCH(BH$11,classScheme,0)),Matches[TIME OUT],"&gt;="&amp;TIMEVALUE(LEFT($B13,5)),Matches[TIME OUT],"&lt;"&amp;TIMEVALUE(LEFT($B13,5))+TIME(0,15,0),Matches[SITE OUT],BE$9)),COUNTIFS(All[TIMEBIN],$B13,All[CLASS],INDEX(classNum,1,MATCH(BH$11,classScheme,0)))),"")</f>
        <v>0</v>
      </c>
      <c r="BI13" s="11">
        <f ca="1">IF(BE$9&lt;&gt;"",IF(BE$9&lt;&gt;"All Locations",IF(BE$10="From",COUNTIFS(Matches[CLASS],INDEX(classNum,1,MATCH(BI$11,classScheme,0)),Matches[TIMEBIN],$B13,Matches[SITE IN],BE$9),COUNTIFS(Matches[CLASS],INDEX(classNum,1,MATCH(BI$11,classScheme,0)),Matches[TIME OUT],"&gt;="&amp;TIMEVALUE(LEFT($B13,5)),Matches[TIME OUT],"&lt;"&amp;TIMEVALUE(LEFT($B13,5))+TIME(0,15,0),Matches[SITE OUT],BE$9)),COUNTIFS(All[TIMEBIN],$B13,All[CLASS],INDEX(classNum,1,MATCH(BI$11,classScheme,0)))),"")</f>
        <v>0</v>
      </c>
      <c r="BJ13" s="12"/>
      <c r="BK13" s="8">
        <f ca="1">IF(BK$9&lt;&gt;"",IF(BK$9&lt;&gt;"All Locations",IF(BK$10="From",COUNTIFS(Matches[CLASS],INDEX(classNum,1,MATCH(BK$11,classScheme,0)),Matches[TIMEBIN],$B13,Matches[SITE IN],BK$9),COUNTIFS(Matches[CLASS],INDEX(classNum,1,MATCH(BK$11,classScheme,0)),Matches[TIME OUT],"&gt;="&amp;TIMEVALUE(LEFT($B13,5)),Matches[TIME OUT],"&lt;"&amp;TIMEVALUE(LEFT($B13,5))+TIME(0,15,0),Matches[SITE OUT],BK$9)),COUNTIFS(All[TIMEBIN],$B13,All[CLASS],INDEX(classNum,1,MATCH(BK$11,classScheme,0)))),"")</f>
        <v>2</v>
      </c>
      <c r="BL13" s="9">
        <f ca="1">IF(BK$9&lt;&gt;"",IF(BK$9&lt;&gt;"All Locations",IF(BK$10="From",COUNTIFS(Matches[CLASS],INDEX(classNum,1,MATCH(BL$11,classScheme,0)),Matches[TIMEBIN],$B13,Matches[SITE IN],BK$9),COUNTIFS(Matches[CLASS],INDEX(classNum,1,MATCH(BL$11,classScheme,0)),Matches[TIME OUT],"&gt;="&amp;TIMEVALUE(LEFT($B13,5)),Matches[TIME OUT],"&lt;"&amp;TIMEVALUE(LEFT($B13,5))+TIME(0,15,0),Matches[SITE OUT],BK$9)),COUNTIFS(All[TIMEBIN],$B13,All[CLASS],INDEX(classNum,1,MATCH(BL$11,classScheme,0)))),"")</f>
        <v>0</v>
      </c>
      <c r="BM13" s="9">
        <f ca="1">IF(BK$9&lt;&gt;"",IF(BK$9&lt;&gt;"All Locations",IF(BK$10="From",COUNTIFS(Matches[CLASS],INDEX(classNum,1,MATCH(BM$11,classScheme,0)),Matches[TIMEBIN],$B13,Matches[SITE IN],BK$9),COUNTIFS(Matches[CLASS],INDEX(classNum,1,MATCH(BM$11,classScheme,0)),Matches[TIME OUT],"&gt;="&amp;TIMEVALUE(LEFT($B13,5)),Matches[TIME OUT],"&lt;"&amp;TIMEVALUE(LEFT($B13,5))+TIME(0,15,0),Matches[SITE OUT],BK$9)),COUNTIFS(All[TIMEBIN],$B13,All[CLASS],INDEX(classNum,1,MATCH(BM$11,classScheme,0)))),"")</f>
        <v>0</v>
      </c>
      <c r="BN13" s="10">
        <f ca="1">IF(BK$9&lt;&gt;"",IF(BK$9&lt;&gt;"All Locations",IF(BK$10="From",COUNTIFS(Matches[CLASS],INDEX(classNum,1,MATCH(BN$11,classScheme,0)),Matches[TIMEBIN],$B13,Matches[SITE IN],BK$9),COUNTIFS(Matches[CLASS],INDEX(classNum,1,MATCH(BN$11,classScheme,0)),Matches[TIME OUT],"&gt;="&amp;TIMEVALUE(LEFT($B13,5)),Matches[TIME OUT],"&lt;"&amp;TIMEVALUE(LEFT($B13,5))+TIME(0,15,0),Matches[SITE OUT],BK$9)),COUNTIFS(All[TIMEBIN],$B13,All[CLASS],INDEX(classNum,1,MATCH(BN$11,classScheme,0)))),"")</f>
        <v>0</v>
      </c>
      <c r="BO13" s="11">
        <f ca="1">IF(BK$9&lt;&gt;"",IF(BK$9&lt;&gt;"All Locations",IF(BK$10="From",COUNTIFS(Matches[CLASS],INDEX(classNum,1,MATCH(BO$11,classScheme,0)),Matches[TIMEBIN],$B13,Matches[SITE IN],BK$9),COUNTIFS(Matches[CLASS],INDEX(classNum,1,MATCH(BO$11,classScheme,0)),Matches[TIME OUT],"&gt;="&amp;TIMEVALUE(LEFT($B13,5)),Matches[TIME OUT],"&lt;"&amp;TIMEVALUE(LEFT($B13,5))+TIME(0,15,0),Matches[SITE OUT],BK$9)),COUNTIFS(All[TIMEBIN],$B13,All[CLASS],INDEX(classNum,1,MATCH(BO$11,classScheme,0)))),"")</f>
        <v>0</v>
      </c>
      <c r="BP13" s="12"/>
      <c r="BQ13" s="8">
        <f ca="1">IF(BQ$9&lt;&gt;"",IF(BQ$9&lt;&gt;"All Locations",IF(BQ$10="From",COUNTIFS(Matches[CLASS],INDEX(classNum,1,MATCH(BQ$11,classScheme,0)),Matches[TIMEBIN],$B13,Matches[SITE IN],BQ$9),COUNTIFS(Matches[CLASS],INDEX(classNum,1,MATCH(BQ$11,classScheme,0)),Matches[TIME OUT],"&gt;="&amp;TIMEVALUE(LEFT($B13,5)),Matches[TIME OUT],"&lt;"&amp;TIMEVALUE(LEFT($B13,5))+TIME(0,15,0),Matches[SITE OUT],BQ$9)),COUNTIFS(All[TIMEBIN],$B13,All[CLASS],INDEX(classNum,1,MATCH(BQ$11,classScheme,0)))),"")</f>
        <v>21</v>
      </c>
      <c r="BR13" s="9">
        <f ca="1">IF(BQ$9&lt;&gt;"",IF(BQ$9&lt;&gt;"All Locations",IF(BQ$10="From",COUNTIFS(Matches[CLASS],INDEX(classNum,1,MATCH(BR$11,classScheme,0)),Matches[TIMEBIN],$B13,Matches[SITE IN],BQ$9),COUNTIFS(Matches[CLASS],INDEX(classNum,1,MATCH(BR$11,classScheme,0)),Matches[TIME OUT],"&gt;="&amp;TIMEVALUE(LEFT($B13,5)),Matches[TIME OUT],"&lt;"&amp;TIMEVALUE(LEFT($B13,5))+TIME(0,15,0),Matches[SITE OUT],BQ$9)),COUNTIFS(All[TIMEBIN],$B13,All[CLASS],INDEX(classNum,1,MATCH(BR$11,classScheme,0)))),"")</f>
        <v>5</v>
      </c>
      <c r="BS13" s="9">
        <f ca="1">IF(BQ$9&lt;&gt;"",IF(BQ$9&lt;&gt;"All Locations",IF(BQ$10="From",COUNTIFS(Matches[CLASS],INDEX(classNum,1,MATCH(BS$11,classScheme,0)),Matches[TIMEBIN],$B13,Matches[SITE IN],BQ$9),COUNTIFS(Matches[CLASS],INDEX(classNum,1,MATCH(BS$11,classScheme,0)),Matches[TIME OUT],"&gt;="&amp;TIMEVALUE(LEFT($B13,5)),Matches[TIME OUT],"&lt;"&amp;TIMEVALUE(LEFT($B13,5))+TIME(0,15,0),Matches[SITE OUT],BQ$9)),COUNTIFS(All[TIMEBIN],$B13,All[CLASS],INDEX(classNum,1,MATCH(BS$11,classScheme,0)))),"")</f>
        <v>0</v>
      </c>
      <c r="BT13" s="10">
        <f ca="1">IF(BQ$9&lt;&gt;"",IF(BQ$9&lt;&gt;"All Locations",IF(BQ$10="From",COUNTIFS(Matches[CLASS],INDEX(classNum,1,MATCH(BT$11,classScheme,0)),Matches[TIMEBIN],$B13,Matches[SITE IN],BQ$9),COUNTIFS(Matches[CLASS],INDEX(classNum,1,MATCH(BT$11,classScheme,0)),Matches[TIME OUT],"&gt;="&amp;TIMEVALUE(LEFT($B13,5)),Matches[TIME OUT],"&lt;"&amp;TIMEVALUE(LEFT($B13,5))+TIME(0,15,0),Matches[SITE OUT],BQ$9)),COUNTIFS(All[TIMEBIN],$B13,All[CLASS],INDEX(classNum,1,MATCH(BT$11,classScheme,0)))),"")</f>
        <v>0</v>
      </c>
      <c r="BU13" s="11">
        <f ca="1">IF(BQ$9&lt;&gt;"",IF(BQ$9&lt;&gt;"All Locations",IF(BQ$10="From",COUNTIFS(Matches[CLASS],INDEX(classNum,1,MATCH(BU$11,classScheme,0)),Matches[TIMEBIN],$B13,Matches[SITE IN],BQ$9),COUNTIFS(Matches[CLASS],INDEX(classNum,1,MATCH(BU$11,classScheme,0)),Matches[TIME OUT],"&gt;="&amp;TIMEVALUE(LEFT($B13,5)),Matches[TIME OUT],"&lt;"&amp;TIMEVALUE(LEFT($B13,5))+TIME(0,15,0),Matches[SITE OUT],BQ$9)),COUNTIFS(All[TIMEBIN],$B13,All[CLASS],INDEX(classNum,1,MATCH(BU$11,classScheme,0)))),"")</f>
        <v>0</v>
      </c>
    </row>
    <row r="14" spans="2:73">
      <c r="B14" s="7" t="str">
        <v>06:30 - 06:45</v>
      </c>
      <c r="C14" s="8">
        <f ca="1">IF(C$9&lt;&gt;"",IF(C$9&lt;&gt;"All Locations",IF(C$10="From",COUNTIFS(Matches[CLASS],INDEX(classNum,1,MATCH(C$11,classScheme,0)),Matches[TIMEBIN],$B14,Matches[SITE IN],C$9),COUNTIFS(Matches[CLASS],INDEX(classNum,1,MATCH(C$11,classScheme,0)),Matches[TIME OUT],"&gt;="&amp;TIMEVALUE(LEFT($B14,5)),Matches[TIME OUT],"&lt;"&amp;TIMEVALUE(LEFT($B14,5))+TIME(0,15,0),Matches[SITE OUT],C$9)),COUNTIFS(All[TIMEBIN],$B14,All[CLASS],INDEX(classNum,1,MATCH(C$11,classScheme,0)))),"")</f>
        <v>0</v>
      </c>
      <c r="D14" s="9">
        <f ca="1">IF(C$9&lt;&gt;"",IF(C$9&lt;&gt;"All Locations",IF(C$10="From",COUNTIFS(Matches[CLASS],INDEX(classNum,1,MATCH(D$11,classScheme,0)),Matches[TIMEBIN],$B14,Matches[SITE IN],C$9),COUNTIFS(Matches[CLASS],INDEX(classNum,1,MATCH(D$11,classScheme,0)),Matches[TIME OUT],"&gt;="&amp;TIMEVALUE(LEFT($B14,5)),Matches[TIME OUT],"&lt;"&amp;TIMEVALUE(LEFT($B14,5))+TIME(0,15,0),Matches[SITE OUT],C$9)),COUNTIFS(All[TIMEBIN],$B14,All[CLASS],INDEX(classNum,1,MATCH(D$11,classScheme,0)))),"")</f>
        <v>0</v>
      </c>
      <c r="E14" s="9">
        <f ca="1">IF(C$9&lt;&gt;"",IF(C$9&lt;&gt;"All Locations",IF(C$10="From",COUNTIFS(Matches[CLASS],INDEX(classNum,1,MATCH(E$11,classScheme,0)),Matches[TIMEBIN],$B14,Matches[SITE IN],C$9),COUNTIFS(Matches[CLASS],INDEX(classNum,1,MATCH(E$11,classScheme,0)),Matches[TIME OUT],"&gt;="&amp;TIMEVALUE(LEFT($B14,5)),Matches[TIME OUT],"&lt;"&amp;TIMEVALUE(LEFT($B14,5))+TIME(0,15,0),Matches[SITE OUT],C$9)),COUNTIFS(All[TIMEBIN],$B14,All[CLASS],INDEX(classNum,1,MATCH(E$11,classScheme,0)))),"")</f>
        <v>1</v>
      </c>
      <c r="F14" s="10">
        <f ca="1">IF(C$9&lt;&gt;"",IF(C$9&lt;&gt;"All Locations",IF(C$10="From",COUNTIFS(Matches[CLASS],INDEX(classNum,1,MATCH(F$11,classScheme,0)),Matches[TIMEBIN],$B14,Matches[SITE IN],C$9),COUNTIFS(Matches[CLASS],INDEX(classNum,1,MATCH(F$11,classScheme,0)),Matches[TIME OUT],"&gt;="&amp;TIMEVALUE(LEFT($B14,5)),Matches[TIME OUT],"&lt;"&amp;TIMEVALUE(LEFT($B14,5))+TIME(0,15,0),Matches[SITE OUT],C$9)),COUNTIFS(All[TIMEBIN],$B14,All[CLASS],INDEX(classNum,1,MATCH(F$11,classScheme,0)))),"")</f>
        <v>0</v>
      </c>
      <c r="G14" s="11">
        <f ca="1">IF(C$9&lt;&gt;"",IF(C$9&lt;&gt;"All Locations",IF(C$10="From",COUNTIFS(Matches[CLASS],INDEX(classNum,1,MATCH(G$11,classScheme,0)),Matches[TIMEBIN],$B14,Matches[SITE IN],C$9),COUNTIFS(Matches[CLASS],INDEX(classNum,1,MATCH(G$11,classScheme,0)),Matches[TIME OUT],"&gt;="&amp;TIMEVALUE(LEFT($B14,5)),Matches[TIME OUT],"&lt;"&amp;TIMEVALUE(LEFT($B14,5))+TIME(0,15,0),Matches[SITE OUT],C$9)),COUNTIFS(All[TIMEBIN],$B14,All[CLASS],INDEX(classNum,1,MATCH(G$11,classScheme,0)))),"")</f>
        <v>1</v>
      </c>
      <c r="H14" s="12"/>
      <c r="I14" s="8">
        <f ca="1">IF(I$9&lt;&gt;"",IF(I$9&lt;&gt;"All Locations",IF(I$10="From",COUNTIFS(Matches[CLASS],INDEX(classNum,1,MATCH(I$11,classScheme,0)),Matches[TIMEBIN],$B14,Matches[SITE IN],I$9),COUNTIFS(Matches[CLASS],INDEX(classNum,1,MATCH(I$11,classScheme,0)),Matches[TIME OUT],"&gt;="&amp;TIMEVALUE(LEFT($B14,5)),Matches[TIME OUT],"&lt;"&amp;TIMEVALUE(LEFT($B14,5))+TIME(0,15,0),Matches[SITE OUT],I$9)),COUNTIFS(All[TIMEBIN],$B14,All[CLASS],INDEX(classNum,1,MATCH(I$11,classScheme,0)))),"")</f>
        <v>0</v>
      </c>
      <c r="J14" s="9">
        <f ca="1">IF(I$9&lt;&gt;"",IF(I$9&lt;&gt;"All Locations",IF(I$10="From",COUNTIFS(Matches[CLASS],INDEX(classNum,1,MATCH(J$11,classScheme,0)),Matches[TIMEBIN],$B14,Matches[SITE IN],I$9),COUNTIFS(Matches[CLASS],INDEX(classNum,1,MATCH(J$11,classScheme,0)),Matches[TIME OUT],"&gt;="&amp;TIMEVALUE(LEFT($B14,5)),Matches[TIME OUT],"&lt;"&amp;TIMEVALUE(LEFT($B14,5))+TIME(0,15,0),Matches[SITE OUT],I$9)),COUNTIFS(All[TIMEBIN],$B14,All[CLASS],INDEX(classNum,1,MATCH(J$11,classScheme,0)))),"")</f>
        <v>0</v>
      </c>
      <c r="K14" s="9">
        <f ca="1">IF(I$9&lt;&gt;"",IF(I$9&lt;&gt;"All Locations",IF(I$10="From",COUNTIFS(Matches[CLASS],INDEX(classNum,1,MATCH(K$11,classScheme,0)),Matches[TIMEBIN],$B14,Matches[SITE IN],I$9),COUNTIFS(Matches[CLASS],INDEX(classNum,1,MATCH(K$11,classScheme,0)),Matches[TIME OUT],"&gt;="&amp;TIMEVALUE(LEFT($B14,5)),Matches[TIME OUT],"&lt;"&amp;TIMEVALUE(LEFT($B14,5))+TIME(0,15,0),Matches[SITE OUT],I$9)),COUNTIFS(All[TIMEBIN],$B14,All[CLASS],INDEX(classNum,1,MATCH(K$11,classScheme,0)))),"")</f>
        <v>0</v>
      </c>
      <c r="L14" s="10">
        <f ca="1">IF(I$9&lt;&gt;"",IF(I$9&lt;&gt;"All Locations",IF(I$10="From",COUNTIFS(Matches[CLASS],INDEX(classNum,1,MATCH(L$11,classScheme,0)),Matches[TIMEBIN],$B14,Matches[SITE IN],I$9),COUNTIFS(Matches[CLASS],INDEX(classNum,1,MATCH(L$11,classScheme,0)),Matches[TIME OUT],"&gt;="&amp;TIMEVALUE(LEFT($B14,5)),Matches[TIME OUT],"&lt;"&amp;TIMEVALUE(LEFT($B14,5))+TIME(0,15,0),Matches[SITE OUT],I$9)),COUNTIFS(All[TIMEBIN],$B14,All[CLASS],INDEX(classNum,1,MATCH(L$11,classScheme,0)))),"")</f>
        <v>0</v>
      </c>
      <c r="M14" s="11">
        <f ca="1">IF(I$9&lt;&gt;"",IF(I$9&lt;&gt;"All Locations",IF(I$10="From",COUNTIFS(Matches[CLASS],INDEX(classNum,1,MATCH(M$11,classScheme,0)),Matches[TIMEBIN],$B14,Matches[SITE IN],I$9),COUNTIFS(Matches[CLASS],INDEX(classNum,1,MATCH(M$11,classScheme,0)),Matches[TIME OUT],"&gt;="&amp;TIMEVALUE(LEFT($B14,5)),Matches[TIME OUT],"&lt;"&amp;TIMEVALUE(LEFT($B14,5))+TIME(0,15,0),Matches[SITE OUT],I$9)),COUNTIFS(All[TIMEBIN],$B14,All[CLASS],INDEX(classNum,1,MATCH(M$11,classScheme,0)))),"")</f>
        <v>0</v>
      </c>
      <c r="N14" s="12"/>
      <c r="O14" s="8">
        <f ca="1">IF(O$9&lt;&gt;"",IF(O$9&lt;&gt;"All Locations",IF(O$10="From",COUNTIFS(Matches[CLASS],INDEX(classNum,1,MATCH(O$11,classScheme,0)),Matches[TIMEBIN],$B14,Matches[SITE IN],O$9),COUNTIFS(Matches[CLASS],INDEX(classNum,1,MATCH(O$11,classScheme,0)),Matches[TIME OUT],"&gt;="&amp;TIMEVALUE(LEFT($B14,5)),Matches[TIME OUT],"&lt;"&amp;TIMEVALUE(LEFT($B14,5))+TIME(0,15,0),Matches[SITE OUT],O$9)),COUNTIFS(All[TIMEBIN],$B14,All[CLASS],INDEX(classNum,1,MATCH(O$11,classScheme,0)))),"")</f>
        <v>2</v>
      </c>
      <c r="P14" s="9">
        <f ca="1">IF(O$9&lt;&gt;"",IF(O$9&lt;&gt;"All Locations",IF(O$10="From",COUNTIFS(Matches[CLASS],INDEX(classNum,1,MATCH(P$11,classScheme,0)),Matches[TIMEBIN],$B14,Matches[SITE IN],O$9),COUNTIFS(Matches[CLASS],INDEX(classNum,1,MATCH(P$11,classScheme,0)),Matches[TIME OUT],"&gt;="&amp;TIMEVALUE(LEFT($B14,5)),Matches[TIME OUT],"&lt;"&amp;TIMEVALUE(LEFT($B14,5))+TIME(0,15,0),Matches[SITE OUT],O$9)),COUNTIFS(All[TIMEBIN],$B14,All[CLASS],INDEX(classNum,1,MATCH(P$11,classScheme,0)))),"")</f>
        <v>0</v>
      </c>
      <c r="Q14" s="9">
        <f ca="1">IF(O$9&lt;&gt;"",IF(O$9&lt;&gt;"All Locations",IF(O$10="From",COUNTIFS(Matches[CLASS],INDEX(classNum,1,MATCH(Q$11,classScheme,0)),Matches[TIMEBIN],$B14,Matches[SITE IN],O$9),COUNTIFS(Matches[CLASS],INDEX(classNum,1,MATCH(Q$11,classScheme,0)),Matches[TIME OUT],"&gt;="&amp;TIMEVALUE(LEFT($B14,5)),Matches[TIME OUT],"&lt;"&amp;TIMEVALUE(LEFT($B14,5))+TIME(0,15,0),Matches[SITE OUT],O$9)),COUNTIFS(All[TIMEBIN],$B14,All[CLASS],INDEX(classNum,1,MATCH(Q$11,classScheme,0)))),"")</f>
        <v>0</v>
      </c>
      <c r="R14" s="10">
        <f ca="1">IF(O$9&lt;&gt;"",IF(O$9&lt;&gt;"All Locations",IF(O$10="From",COUNTIFS(Matches[CLASS],INDEX(classNum,1,MATCH(R$11,classScheme,0)),Matches[TIMEBIN],$B14,Matches[SITE IN],O$9),COUNTIFS(Matches[CLASS],INDEX(classNum,1,MATCH(R$11,classScheme,0)),Matches[TIME OUT],"&gt;="&amp;TIMEVALUE(LEFT($B14,5)),Matches[TIME OUT],"&lt;"&amp;TIMEVALUE(LEFT($B14,5))+TIME(0,15,0),Matches[SITE OUT],O$9)),COUNTIFS(All[TIMEBIN],$B14,All[CLASS],INDEX(classNum,1,MATCH(R$11,classScheme,0)))),"")</f>
        <v>0</v>
      </c>
      <c r="S14" s="11">
        <f ca="1">IF(O$9&lt;&gt;"",IF(O$9&lt;&gt;"All Locations",IF(O$10="From",COUNTIFS(Matches[CLASS],INDEX(classNum,1,MATCH(S$11,classScheme,0)),Matches[TIMEBIN],$B14,Matches[SITE IN],O$9),COUNTIFS(Matches[CLASS],INDEX(classNum,1,MATCH(S$11,classScheme,0)),Matches[TIME OUT],"&gt;="&amp;TIMEVALUE(LEFT($B14,5)),Matches[TIME OUT],"&lt;"&amp;TIMEVALUE(LEFT($B14,5))+TIME(0,15,0),Matches[SITE OUT],O$9)),COUNTIFS(All[TIMEBIN],$B14,All[CLASS],INDEX(classNum,1,MATCH(S$11,classScheme,0)))),"")</f>
        <v>0</v>
      </c>
      <c r="T14" s="12"/>
      <c r="U14" s="8">
        <f ca="1">IF(U$9&lt;&gt;"",IF(U$9&lt;&gt;"All Locations",IF(U$10="From",COUNTIFS(Matches[CLASS],INDEX(classNum,1,MATCH(U$11,classScheme,0)),Matches[TIMEBIN],$B14,Matches[SITE IN],U$9),COUNTIFS(Matches[CLASS],INDEX(classNum,1,MATCH(U$11,classScheme,0)),Matches[TIME OUT],"&gt;="&amp;TIMEVALUE(LEFT($B14,5)),Matches[TIME OUT],"&lt;"&amp;TIMEVALUE(LEFT($B14,5))+TIME(0,15,0),Matches[SITE OUT],U$9)),COUNTIFS(All[TIMEBIN],$B14,All[CLASS],INDEX(classNum,1,MATCH(U$11,classScheme,0)))),"")</f>
        <v>0</v>
      </c>
      <c r="V14" s="9">
        <f ca="1">IF(U$9&lt;&gt;"",IF(U$9&lt;&gt;"All Locations",IF(U$10="From",COUNTIFS(Matches[CLASS],INDEX(classNum,1,MATCH(V$11,classScheme,0)),Matches[TIMEBIN],$B14,Matches[SITE IN],U$9),COUNTIFS(Matches[CLASS],INDEX(classNum,1,MATCH(V$11,classScheme,0)),Matches[TIME OUT],"&gt;="&amp;TIMEVALUE(LEFT($B14,5)),Matches[TIME OUT],"&lt;"&amp;TIMEVALUE(LEFT($B14,5))+TIME(0,15,0),Matches[SITE OUT],U$9)),COUNTIFS(All[TIMEBIN],$B14,All[CLASS],INDEX(classNum,1,MATCH(V$11,classScheme,0)))),"")</f>
        <v>1</v>
      </c>
      <c r="W14" s="9">
        <f ca="1">IF(U$9&lt;&gt;"",IF(U$9&lt;&gt;"All Locations",IF(U$10="From",COUNTIFS(Matches[CLASS],INDEX(classNum,1,MATCH(W$11,classScheme,0)),Matches[TIMEBIN],$B14,Matches[SITE IN],U$9),COUNTIFS(Matches[CLASS],INDEX(classNum,1,MATCH(W$11,classScheme,0)),Matches[TIME OUT],"&gt;="&amp;TIMEVALUE(LEFT($B14,5)),Matches[TIME OUT],"&lt;"&amp;TIMEVALUE(LEFT($B14,5))+TIME(0,15,0),Matches[SITE OUT],U$9)),COUNTIFS(All[TIMEBIN],$B14,All[CLASS],INDEX(classNum,1,MATCH(W$11,classScheme,0)))),"")</f>
        <v>0</v>
      </c>
      <c r="X14" s="10">
        <f ca="1">IF(U$9&lt;&gt;"",IF(U$9&lt;&gt;"All Locations",IF(U$10="From",COUNTIFS(Matches[CLASS],INDEX(classNum,1,MATCH(X$11,classScheme,0)),Matches[TIMEBIN],$B14,Matches[SITE IN],U$9),COUNTIFS(Matches[CLASS],INDEX(classNum,1,MATCH(X$11,classScheme,0)),Matches[TIME OUT],"&gt;="&amp;TIMEVALUE(LEFT($B14,5)),Matches[TIME OUT],"&lt;"&amp;TIMEVALUE(LEFT($B14,5))+TIME(0,15,0),Matches[SITE OUT],U$9)),COUNTIFS(All[TIMEBIN],$B14,All[CLASS],INDEX(classNum,1,MATCH(X$11,classScheme,0)))),"")</f>
        <v>0</v>
      </c>
      <c r="Y14" s="11">
        <f ca="1">IF(U$9&lt;&gt;"",IF(U$9&lt;&gt;"All Locations",IF(U$10="From",COUNTIFS(Matches[CLASS],INDEX(classNum,1,MATCH(Y$11,classScheme,0)),Matches[TIMEBIN],$B14,Matches[SITE IN],U$9),COUNTIFS(Matches[CLASS],INDEX(classNum,1,MATCH(Y$11,classScheme,0)),Matches[TIME OUT],"&gt;="&amp;TIMEVALUE(LEFT($B14,5)),Matches[TIME OUT],"&lt;"&amp;TIMEVALUE(LEFT($B14,5))+TIME(0,15,0),Matches[SITE OUT],U$9)),COUNTIFS(All[TIMEBIN],$B14,All[CLASS],INDEX(classNum,1,MATCH(Y$11,classScheme,0)))),"")</f>
        <v>0</v>
      </c>
      <c r="Z14" s="12"/>
      <c r="AA14" s="8">
        <f ca="1">IF(AA$9&lt;&gt;"",IF(AA$9&lt;&gt;"All Locations",IF(AA$10="From",COUNTIFS(Matches[CLASS],INDEX(classNum,1,MATCH(AA$11,classScheme,0)),Matches[TIMEBIN],$B14,Matches[SITE IN],AA$9),COUNTIFS(Matches[CLASS],INDEX(classNum,1,MATCH(AA$11,classScheme,0)),Matches[TIME OUT],"&gt;="&amp;TIMEVALUE(LEFT($B14,5)),Matches[TIME OUT],"&lt;"&amp;TIMEVALUE(LEFT($B14,5))+TIME(0,15,0),Matches[SITE OUT],AA$9)),COUNTIFS(All[TIMEBIN],$B14,All[CLASS],INDEX(classNum,1,MATCH(AA$11,classScheme,0)))),"")</f>
        <v>4</v>
      </c>
      <c r="AB14" s="9">
        <f ca="1">IF(AA$9&lt;&gt;"",IF(AA$9&lt;&gt;"All Locations",IF(AA$10="From",COUNTIFS(Matches[CLASS],INDEX(classNum,1,MATCH(AB$11,classScheme,0)),Matches[TIMEBIN],$B14,Matches[SITE IN],AA$9),COUNTIFS(Matches[CLASS],INDEX(classNum,1,MATCH(AB$11,classScheme,0)),Matches[TIME OUT],"&gt;="&amp;TIMEVALUE(LEFT($B14,5)),Matches[TIME OUT],"&lt;"&amp;TIMEVALUE(LEFT($B14,5))+TIME(0,15,0),Matches[SITE OUT],AA$9)),COUNTIFS(All[TIMEBIN],$B14,All[CLASS],INDEX(classNum,1,MATCH(AB$11,classScheme,0)))),"")</f>
        <v>1</v>
      </c>
      <c r="AC14" s="9">
        <f ca="1">IF(AA$9&lt;&gt;"",IF(AA$9&lt;&gt;"All Locations",IF(AA$10="From",COUNTIFS(Matches[CLASS],INDEX(classNum,1,MATCH(AC$11,classScheme,0)),Matches[TIMEBIN],$B14,Matches[SITE IN],AA$9),COUNTIFS(Matches[CLASS],INDEX(classNum,1,MATCH(AC$11,classScheme,0)),Matches[TIME OUT],"&gt;="&amp;TIMEVALUE(LEFT($B14,5)),Matches[TIME OUT],"&lt;"&amp;TIMEVALUE(LEFT($B14,5))+TIME(0,15,0),Matches[SITE OUT],AA$9)),COUNTIFS(All[TIMEBIN],$B14,All[CLASS],INDEX(classNum,1,MATCH(AC$11,classScheme,0)))),"")</f>
        <v>0</v>
      </c>
      <c r="AD14" s="10">
        <f ca="1">IF(AA$9&lt;&gt;"",IF(AA$9&lt;&gt;"All Locations",IF(AA$10="From",COUNTIFS(Matches[CLASS],INDEX(classNum,1,MATCH(AD$11,classScheme,0)),Matches[TIMEBIN],$B14,Matches[SITE IN],AA$9),COUNTIFS(Matches[CLASS],INDEX(classNum,1,MATCH(AD$11,classScheme,0)),Matches[TIME OUT],"&gt;="&amp;TIMEVALUE(LEFT($B14,5)),Matches[TIME OUT],"&lt;"&amp;TIMEVALUE(LEFT($B14,5))+TIME(0,15,0),Matches[SITE OUT],AA$9)),COUNTIFS(All[TIMEBIN],$B14,All[CLASS],INDEX(classNum,1,MATCH(AD$11,classScheme,0)))),"")</f>
        <v>0</v>
      </c>
      <c r="AE14" s="11">
        <f ca="1">IF(AA$9&lt;&gt;"",IF(AA$9&lt;&gt;"All Locations",IF(AA$10="From",COUNTIFS(Matches[CLASS],INDEX(classNum,1,MATCH(AE$11,classScheme,0)),Matches[TIMEBIN],$B14,Matches[SITE IN],AA$9),COUNTIFS(Matches[CLASS],INDEX(classNum,1,MATCH(AE$11,classScheme,0)),Matches[TIME OUT],"&gt;="&amp;TIMEVALUE(LEFT($B14,5)),Matches[TIME OUT],"&lt;"&amp;TIMEVALUE(LEFT($B14,5))+TIME(0,15,0),Matches[SITE OUT],AA$9)),COUNTIFS(All[TIMEBIN],$B14,All[CLASS],INDEX(classNum,1,MATCH(AE$11,classScheme,0)))),"")</f>
        <v>0</v>
      </c>
      <c r="AF14" s="12"/>
      <c r="AG14" s="8">
        <f ca="1">IF(AG$9&lt;&gt;"",IF(AG$9&lt;&gt;"All Locations",IF(AG$10="From",COUNTIFS(Matches[CLASS],INDEX(classNum,1,MATCH(AG$11,classScheme,0)),Matches[TIMEBIN],$B14,Matches[SITE IN],AG$9),COUNTIFS(Matches[CLASS],INDEX(classNum,1,MATCH(AG$11,classScheme,0)),Matches[TIME OUT],"&gt;="&amp;TIMEVALUE(LEFT($B14,5)),Matches[TIME OUT],"&lt;"&amp;TIMEVALUE(LEFT($B14,5))+TIME(0,15,0),Matches[SITE OUT],AG$9)),COUNTIFS(All[TIMEBIN],$B14,All[CLASS],INDEX(classNum,1,MATCH(AG$11,classScheme,0)))),"")</f>
        <v>1</v>
      </c>
      <c r="AH14" s="9">
        <f ca="1">IF(AG$9&lt;&gt;"",IF(AG$9&lt;&gt;"All Locations",IF(AG$10="From",COUNTIFS(Matches[CLASS],INDEX(classNum,1,MATCH(AH$11,classScheme,0)),Matches[TIMEBIN],$B14,Matches[SITE IN],AG$9),COUNTIFS(Matches[CLASS],INDEX(classNum,1,MATCH(AH$11,classScheme,0)),Matches[TIME OUT],"&gt;="&amp;TIMEVALUE(LEFT($B14,5)),Matches[TIME OUT],"&lt;"&amp;TIMEVALUE(LEFT($B14,5))+TIME(0,15,0),Matches[SITE OUT],AG$9)),COUNTIFS(All[TIMEBIN],$B14,All[CLASS],INDEX(classNum,1,MATCH(AH$11,classScheme,0)))),"")</f>
        <v>0</v>
      </c>
      <c r="AI14" s="9">
        <f ca="1">IF(AG$9&lt;&gt;"",IF(AG$9&lt;&gt;"All Locations",IF(AG$10="From",COUNTIFS(Matches[CLASS],INDEX(classNum,1,MATCH(AI$11,classScheme,0)),Matches[TIMEBIN],$B14,Matches[SITE IN],AG$9),COUNTIFS(Matches[CLASS],INDEX(classNum,1,MATCH(AI$11,classScheme,0)),Matches[TIME OUT],"&gt;="&amp;TIMEVALUE(LEFT($B14,5)),Matches[TIME OUT],"&lt;"&amp;TIMEVALUE(LEFT($B14,5))+TIME(0,15,0),Matches[SITE OUT],AG$9)),COUNTIFS(All[TIMEBIN],$B14,All[CLASS],INDEX(classNum,1,MATCH(AI$11,classScheme,0)))),"")</f>
        <v>0</v>
      </c>
      <c r="AJ14" s="10">
        <f ca="1">IF(AG$9&lt;&gt;"",IF(AG$9&lt;&gt;"All Locations",IF(AG$10="From",COUNTIFS(Matches[CLASS],INDEX(classNum,1,MATCH(AJ$11,classScheme,0)),Matches[TIMEBIN],$B14,Matches[SITE IN],AG$9),COUNTIFS(Matches[CLASS],INDEX(classNum,1,MATCH(AJ$11,classScheme,0)),Matches[TIME OUT],"&gt;="&amp;TIMEVALUE(LEFT($B14,5)),Matches[TIME OUT],"&lt;"&amp;TIMEVALUE(LEFT($B14,5))+TIME(0,15,0),Matches[SITE OUT],AG$9)),COUNTIFS(All[TIMEBIN],$B14,All[CLASS],INDEX(classNum,1,MATCH(AJ$11,classScheme,0)))),"")</f>
        <v>0</v>
      </c>
      <c r="AK14" s="11">
        <f ca="1">IF(AG$9&lt;&gt;"",IF(AG$9&lt;&gt;"All Locations",IF(AG$10="From",COUNTIFS(Matches[CLASS],INDEX(classNum,1,MATCH(AK$11,classScheme,0)),Matches[TIMEBIN],$B14,Matches[SITE IN],AG$9),COUNTIFS(Matches[CLASS],INDEX(classNum,1,MATCH(AK$11,classScheme,0)),Matches[TIME OUT],"&gt;="&amp;TIMEVALUE(LEFT($B14,5)),Matches[TIME OUT],"&lt;"&amp;TIMEVALUE(LEFT($B14,5))+TIME(0,15,0),Matches[SITE OUT],AG$9)),COUNTIFS(All[TIMEBIN],$B14,All[CLASS],INDEX(classNum,1,MATCH(AK$11,classScheme,0)))),"")</f>
        <v>0</v>
      </c>
      <c r="AL14" s="12"/>
      <c r="AM14" s="8">
        <f ca="1">IF(AM$9&lt;&gt;"",IF(AM$9&lt;&gt;"All Locations",IF(AM$10="From",COUNTIFS(Matches[CLASS],INDEX(classNum,1,MATCH(AM$11,classScheme,0)),Matches[TIMEBIN],$B14,Matches[SITE IN],AM$9),COUNTIFS(Matches[CLASS],INDEX(classNum,1,MATCH(AM$11,classScheme,0)),Matches[TIME OUT],"&gt;="&amp;TIMEVALUE(LEFT($B14,5)),Matches[TIME OUT],"&lt;"&amp;TIMEVALUE(LEFT($B14,5))+TIME(0,15,0),Matches[SITE OUT],AM$9)),COUNTIFS(All[TIMEBIN],$B14,All[CLASS],INDEX(classNum,1,MATCH(AM$11,classScheme,0)))),"")</f>
        <v>1</v>
      </c>
      <c r="AN14" s="9">
        <f ca="1">IF(AM$9&lt;&gt;"",IF(AM$9&lt;&gt;"All Locations",IF(AM$10="From",COUNTIFS(Matches[CLASS],INDEX(classNum,1,MATCH(AN$11,classScheme,0)),Matches[TIMEBIN],$B14,Matches[SITE IN],AM$9),COUNTIFS(Matches[CLASS],INDEX(classNum,1,MATCH(AN$11,classScheme,0)),Matches[TIME OUT],"&gt;="&amp;TIMEVALUE(LEFT($B14,5)),Matches[TIME OUT],"&lt;"&amp;TIMEVALUE(LEFT($B14,5))+TIME(0,15,0),Matches[SITE OUT],AM$9)),COUNTIFS(All[TIMEBIN],$B14,All[CLASS],INDEX(classNum,1,MATCH(AN$11,classScheme,0)))),"")</f>
        <v>2</v>
      </c>
      <c r="AO14" s="9">
        <f ca="1">IF(AM$9&lt;&gt;"",IF(AM$9&lt;&gt;"All Locations",IF(AM$10="From",COUNTIFS(Matches[CLASS],INDEX(classNum,1,MATCH(AO$11,classScheme,0)),Matches[TIMEBIN],$B14,Matches[SITE IN],AM$9),COUNTIFS(Matches[CLASS],INDEX(classNum,1,MATCH(AO$11,classScheme,0)),Matches[TIME OUT],"&gt;="&amp;TIMEVALUE(LEFT($B14,5)),Matches[TIME OUT],"&lt;"&amp;TIMEVALUE(LEFT($B14,5))+TIME(0,15,0),Matches[SITE OUT],AM$9)),COUNTIFS(All[TIMEBIN],$B14,All[CLASS],INDEX(classNum,1,MATCH(AO$11,classScheme,0)))),"")</f>
        <v>0</v>
      </c>
      <c r="AP14" s="10">
        <f ca="1">IF(AM$9&lt;&gt;"",IF(AM$9&lt;&gt;"All Locations",IF(AM$10="From",COUNTIFS(Matches[CLASS],INDEX(classNum,1,MATCH(AP$11,classScheme,0)),Matches[TIMEBIN],$B14,Matches[SITE IN],AM$9),COUNTIFS(Matches[CLASS],INDEX(classNum,1,MATCH(AP$11,classScheme,0)),Matches[TIME OUT],"&gt;="&amp;TIMEVALUE(LEFT($B14,5)),Matches[TIME OUT],"&lt;"&amp;TIMEVALUE(LEFT($B14,5))+TIME(0,15,0),Matches[SITE OUT],AM$9)),COUNTIFS(All[TIMEBIN],$B14,All[CLASS],INDEX(classNum,1,MATCH(AP$11,classScheme,0)))),"")</f>
        <v>0</v>
      </c>
      <c r="AQ14" s="11">
        <f ca="1">IF(AM$9&lt;&gt;"",IF(AM$9&lt;&gt;"All Locations",IF(AM$10="From",COUNTIFS(Matches[CLASS],INDEX(classNum,1,MATCH(AQ$11,classScheme,0)),Matches[TIMEBIN],$B14,Matches[SITE IN],AM$9),COUNTIFS(Matches[CLASS],INDEX(classNum,1,MATCH(AQ$11,classScheme,0)),Matches[TIME OUT],"&gt;="&amp;TIMEVALUE(LEFT($B14,5)),Matches[TIME OUT],"&lt;"&amp;TIMEVALUE(LEFT($B14,5))+TIME(0,15,0),Matches[SITE OUT],AM$9)),COUNTIFS(All[TIMEBIN],$B14,All[CLASS],INDEX(classNum,1,MATCH(AQ$11,classScheme,0)))),"")</f>
        <v>1</v>
      </c>
      <c r="AR14" s="12"/>
      <c r="AS14" s="8">
        <f ca="1">IF(AS$9&lt;&gt;"",IF(AS$9&lt;&gt;"All Locations",IF(AS$10="From",COUNTIFS(Matches[CLASS],INDEX(classNum,1,MATCH(AS$11,classScheme,0)),Matches[TIMEBIN],$B14,Matches[SITE IN],AS$9),COUNTIFS(Matches[CLASS],INDEX(classNum,1,MATCH(AS$11,classScheme,0)),Matches[TIME OUT],"&gt;="&amp;TIMEVALUE(LEFT($B14,5)),Matches[TIME OUT],"&lt;"&amp;TIMEVALUE(LEFT($B14,5))+TIME(0,15,0),Matches[SITE OUT],AS$9)),COUNTIFS(All[TIMEBIN],$B14,All[CLASS],INDEX(classNum,1,MATCH(AS$11,classScheme,0)))),"")</f>
        <v>0</v>
      </c>
      <c r="AT14" s="9">
        <f ca="1">IF(AS$9&lt;&gt;"",IF(AS$9&lt;&gt;"All Locations",IF(AS$10="From",COUNTIFS(Matches[CLASS],INDEX(classNum,1,MATCH(AT$11,classScheme,0)),Matches[TIMEBIN],$B14,Matches[SITE IN],AS$9),COUNTIFS(Matches[CLASS],INDEX(classNum,1,MATCH(AT$11,classScheme,0)),Matches[TIME OUT],"&gt;="&amp;TIMEVALUE(LEFT($B14,5)),Matches[TIME OUT],"&lt;"&amp;TIMEVALUE(LEFT($B14,5))+TIME(0,15,0),Matches[SITE OUT],AS$9)),COUNTIFS(All[TIMEBIN],$B14,All[CLASS],INDEX(classNum,1,MATCH(AT$11,classScheme,0)))),"")</f>
        <v>0</v>
      </c>
      <c r="AU14" s="9">
        <f ca="1">IF(AS$9&lt;&gt;"",IF(AS$9&lt;&gt;"All Locations",IF(AS$10="From",COUNTIFS(Matches[CLASS],INDEX(classNum,1,MATCH(AU$11,classScheme,0)),Matches[TIMEBIN],$B14,Matches[SITE IN],AS$9),COUNTIFS(Matches[CLASS],INDEX(classNum,1,MATCH(AU$11,classScheme,0)),Matches[TIME OUT],"&gt;="&amp;TIMEVALUE(LEFT($B14,5)),Matches[TIME OUT],"&lt;"&amp;TIMEVALUE(LEFT($B14,5))+TIME(0,15,0),Matches[SITE OUT],AS$9)),COUNTIFS(All[TIMEBIN],$B14,All[CLASS],INDEX(classNum,1,MATCH(AU$11,classScheme,0)))),"")</f>
        <v>0</v>
      </c>
      <c r="AV14" s="10">
        <f ca="1">IF(AS$9&lt;&gt;"",IF(AS$9&lt;&gt;"All Locations",IF(AS$10="From",COUNTIFS(Matches[CLASS],INDEX(classNum,1,MATCH(AV$11,classScheme,0)),Matches[TIMEBIN],$B14,Matches[SITE IN],AS$9),COUNTIFS(Matches[CLASS],INDEX(classNum,1,MATCH(AV$11,classScheme,0)),Matches[TIME OUT],"&gt;="&amp;TIMEVALUE(LEFT($B14,5)),Matches[TIME OUT],"&lt;"&amp;TIMEVALUE(LEFT($B14,5))+TIME(0,15,0),Matches[SITE OUT],AS$9)),COUNTIFS(All[TIMEBIN],$B14,All[CLASS],INDEX(classNum,1,MATCH(AV$11,classScheme,0)))),"")</f>
        <v>0</v>
      </c>
      <c r="AW14" s="11">
        <f ca="1">IF(AS$9&lt;&gt;"",IF(AS$9&lt;&gt;"All Locations",IF(AS$10="From",COUNTIFS(Matches[CLASS],INDEX(classNum,1,MATCH(AW$11,classScheme,0)),Matches[TIMEBIN],$B14,Matches[SITE IN],AS$9),COUNTIFS(Matches[CLASS],INDEX(classNum,1,MATCH(AW$11,classScheme,0)),Matches[TIME OUT],"&gt;="&amp;TIMEVALUE(LEFT($B14,5)),Matches[TIME OUT],"&lt;"&amp;TIMEVALUE(LEFT($B14,5))+TIME(0,15,0),Matches[SITE OUT],AS$9)),COUNTIFS(All[TIMEBIN],$B14,All[CLASS],INDEX(classNum,1,MATCH(AW$11,classScheme,0)))),"")</f>
        <v>0</v>
      </c>
      <c r="AX14" s="12"/>
      <c r="AY14" s="8">
        <f ca="1">IF(AY$9&lt;&gt;"",IF(AY$9&lt;&gt;"All Locations",IF(AY$10="From",COUNTIFS(Matches[CLASS],INDEX(classNum,1,MATCH(AY$11,classScheme,0)),Matches[TIMEBIN],$B14,Matches[SITE IN],AY$9),COUNTIFS(Matches[CLASS],INDEX(classNum,1,MATCH(AY$11,classScheme,0)),Matches[TIME OUT],"&gt;="&amp;TIMEVALUE(LEFT($B14,5)),Matches[TIME OUT],"&lt;"&amp;TIMEVALUE(LEFT($B14,5))+TIME(0,15,0),Matches[SITE OUT],AY$9)),COUNTIFS(All[TIMEBIN],$B14,All[CLASS],INDEX(classNum,1,MATCH(AY$11,classScheme,0)))),"")</f>
        <v>1</v>
      </c>
      <c r="AZ14" s="9">
        <f ca="1">IF(AY$9&lt;&gt;"",IF(AY$9&lt;&gt;"All Locations",IF(AY$10="From",COUNTIFS(Matches[CLASS],INDEX(classNum,1,MATCH(AZ$11,classScheme,0)),Matches[TIMEBIN],$B14,Matches[SITE IN],AY$9),COUNTIFS(Matches[CLASS],INDEX(classNum,1,MATCH(AZ$11,classScheme,0)),Matches[TIME OUT],"&gt;="&amp;TIMEVALUE(LEFT($B14,5)),Matches[TIME OUT],"&lt;"&amp;TIMEVALUE(LEFT($B14,5))+TIME(0,15,0),Matches[SITE OUT],AY$9)),COUNTIFS(All[TIMEBIN],$B14,All[CLASS],INDEX(classNum,1,MATCH(AZ$11,classScheme,0)))),"")</f>
        <v>0</v>
      </c>
      <c r="BA14" s="9">
        <f ca="1">IF(AY$9&lt;&gt;"",IF(AY$9&lt;&gt;"All Locations",IF(AY$10="From",COUNTIFS(Matches[CLASS],INDEX(classNum,1,MATCH(BA$11,classScheme,0)),Matches[TIMEBIN],$B14,Matches[SITE IN],AY$9),COUNTIFS(Matches[CLASS],INDEX(classNum,1,MATCH(BA$11,classScheme,0)),Matches[TIME OUT],"&gt;="&amp;TIMEVALUE(LEFT($B14,5)),Matches[TIME OUT],"&lt;"&amp;TIMEVALUE(LEFT($B14,5))+TIME(0,15,0),Matches[SITE OUT],AY$9)),COUNTIFS(All[TIMEBIN],$B14,All[CLASS],INDEX(classNum,1,MATCH(BA$11,classScheme,0)))),"")</f>
        <v>0</v>
      </c>
      <c r="BB14" s="10">
        <f ca="1">IF(AY$9&lt;&gt;"",IF(AY$9&lt;&gt;"All Locations",IF(AY$10="From",COUNTIFS(Matches[CLASS],INDEX(classNum,1,MATCH(BB$11,classScheme,0)),Matches[TIMEBIN],$B14,Matches[SITE IN],AY$9),COUNTIFS(Matches[CLASS],INDEX(classNum,1,MATCH(BB$11,classScheme,0)),Matches[TIME OUT],"&gt;="&amp;TIMEVALUE(LEFT($B14,5)),Matches[TIME OUT],"&lt;"&amp;TIMEVALUE(LEFT($B14,5))+TIME(0,15,0),Matches[SITE OUT],AY$9)),COUNTIFS(All[TIMEBIN],$B14,All[CLASS],INDEX(classNum,1,MATCH(BB$11,classScheme,0)))),"")</f>
        <v>0</v>
      </c>
      <c r="BC14" s="11">
        <f ca="1">IF(AY$9&lt;&gt;"",IF(AY$9&lt;&gt;"All Locations",IF(AY$10="From",COUNTIFS(Matches[CLASS],INDEX(classNum,1,MATCH(BC$11,classScheme,0)),Matches[TIMEBIN],$B14,Matches[SITE IN],AY$9),COUNTIFS(Matches[CLASS],INDEX(classNum,1,MATCH(BC$11,classScheme,0)),Matches[TIME OUT],"&gt;="&amp;TIMEVALUE(LEFT($B14,5)),Matches[TIME OUT],"&lt;"&amp;TIMEVALUE(LEFT($B14,5))+TIME(0,15,0),Matches[SITE OUT],AY$9)),COUNTIFS(All[TIMEBIN],$B14,All[CLASS],INDEX(classNum,1,MATCH(BC$11,classScheme,0)))),"")</f>
        <v>0</v>
      </c>
      <c r="BD14" s="12"/>
      <c r="BE14" s="8">
        <f ca="1">IF(BE$9&lt;&gt;"",IF(BE$9&lt;&gt;"All Locations",IF(BE$10="From",COUNTIFS(Matches[CLASS],INDEX(classNum,1,MATCH(BE$11,classScheme,0)),Matches[TIMEBIN],$B14,Matches[SITE IN],BE$9),COUNTIFS(Matches[CLASS],INDEX(classNum,1,MATCH(BE$11,classScheme,0)),Matches[TIME OUT],"&gt;="&amp;TIMEVALUE(LEFT($B14,5)),Matches[TIME OUT],"&lt;"&amp;TIMEVALUE(LEFT($B14,5))+TIME(0,15,0),Matches[SITE OUT],BE$9)),COUNTIFS(All[TIMEBIN],$B14,All[CLASS],INDEX(classNum,1,MATCH(BE$11,classScheme,0)))),"")</f>
        <v>1</v>
      </c>
      <c r="BF14" s="9">
        <f ca="1">IF(BE$9&lt;&gt;"",IF(BE$9&lt;&gt;"All Locations",IF(BE$10="From",COUNTIFS(Matches[CLASS],INDEX(classNum,1,MATCH(BF$11,classScheme,0)),Matches[TIMEBIN],$B14,Matches[SITE IN],BE$9),COUNTIFS(Matches[CLASS],INDEX(classNum,1,MATCH(BF$11,classScheme,0)),Matches[TIME OUT],"&gt;="&amp;TIMEVALUE(LEFT($B14,5)),Matches[TIME OUT],"&lt;"&amp;TIMEVALUE(LEFT($B14,5))+TIME(0,15,0),Matches[SITE OUT],BE$9)),COUNTIFS(All[TIMEBIN],$B14,All[CLASS],INDEX(classNum,1,MATCH(BF$11,classScheme,0)))),"")</f>
        <v>0</v>
      </c>
      <c r="BG14" s="9">
        <f ca="1">IF(BE$9&lt;&gt;"",IF(BE$9&lt;&gt;"All Locations",IF(BE$10="From",COUNTIFS(Matches[CLASS],INDEX(classNum,1,MATCH(BG$11,classScheme,0)),Matches[TIMEBIN],$B14,Matches[SITE IN],BE$9),COUNTIFS(Matches[CLASS],INDEX(classNum,1,MATCH(BG$11,classScheme,0)),Matches[TIME OUT],"&gt;="&amp;TIMEVALUE(LEFT($B14,5)),Matches[TIME OUT],"&lt;"&amp;TIMEVALUE(LEFT($B14,5))+TIME(0,15,0),Matches[SITE OUT],BE$9)),COUNTIFS(All[TIMEBIN],$B14,All[CLASS],INDEX(classNum,1,MATCH(BG$11,classScheme,0)))),"")</f>
        <v>0</v>
      </c>
      <c r="BH14" s="10">
        <f ca="1">IF(BE$9&lt;&gt;"",IF(BE$9&lt;&gt;"All Locations",IF(BE$10="From",COUNTIFS(Matches[CLASS],INDEX(classNum,1,MATCH(BH$11,classScheme,0)),Matches[TIMEBIN],$B14,Matches[SITE IN],BE$9),COUNTIFS(Matches[CLASS],INDEX(classNum,1,MATCH(BH$11,classScheme,0)),Matches[TIME OUT],"&gt;="&amp;TIMEVALUE(LEFT($B14,5)),Matches[TIME OUT],"&lt;"&amp;TIMEVALUE(LEFT($B14,5))+TIME(0,15,0),Matches[SITE OUT],BE$9)),COUNTIFS(All[TIMEBIN],$B14,All[CLASS],INDEX(classNum,1,MATCH(BH$11,classScheme,0)))),"")</f>
        <v>0</v>
      </c>
      <c r="BI14" s="11">
        <f ca="1">IF(BE$9&lt;&gt;"",IF(BE$9&lt;&gt;"All Locations",IF(BE$10="From",COUNTIFS(Matches[CLASS],INDEX(classNum,1,MATCH(BI$11,classScheme,0)),Matches[TIMEBIN],$B14,Matches[SITE IN],BE$9),COUNTIFS(Matches[CLASS],INDEX(classNum,1,MATCH(BI$11,classScheme,0)),Matches[TIME OUT],"&gt;="&amp;TIMEVALUE(LEFT($B14,5)),Matches[TIME OUT],"&lt;"&amp;TIMEVALUE(LEFT($B14,5))+TIME(0,15,0),Matches[SITE OUT],BE$9)),COUNTIFS(All[TIMEBIN],$B14,All[CLASS],INDEX(classNum,1,MATCH(BI$11,classScheme,0)))),"")</f>
        <v>0</v>
      </c>
      <c r="BJ14" s="12"/>
      <c r="BK14" s="8">
        <f ca="1">IF(BK$9&lt;&gt;"",IF(BK$9&lt;&gt;"All Locations",IF(BK$10="From",COUNTIFS(Matches[CLASS],INDEX(classNum,1,MATCH(BK$11,classScheme,0)),Matches[TIMEBIN],$B14,Matches[SITE IN],BK$9),COUNTIFS(Matches[CLASS],INDEX(classNum,1,MATCH(BK$11,classScheme,0)),Matches[TIME OUT],"&gt;="&amp;TIMEVALUE(LEFT($B14,5)),Matches[TIME OUT],"&lt;"&amp;TIMEVALUE(LEFT($B14,5))+TIME(0,15,0),Matches[SITE OUT],BK$9)),COUNTIFS(All[TIMEBIN],$B14,All[CLASS],INDEX(classNum,1,MATCH(BK$11,classScheme,0)))),"")</f>
        <v>2</v>
      </c>
      <c r="BL14" s="9">
        <f ca="1">IF(BK$9&lt;&gt;"",IF(BK$9&lt;&gt;"All Locations",IF(BK$10="From",COUNTIFS(Matches[CLASS],INDEX(classNum,1,MATCH(BL$11,classScheme,0)),Matches[TIMEBIN],$B14,Matches[SITE IN],BK$9),COUNTIFS(Matches[CLASS],INDEX(classNum,1,MATCH(BL$11,classScheme,0)),Matches[TIME OUT],"&gt;="&amp;TIMEVALUE(LEFT($B14,5)),Matches[TIME OUT],"&lt;"&amp;TIMEVALUE(LEFT($B14,5))+TIME(0,15,0),Matches[SITE OUT],BK$9)),COUNTIFS(All[TIMEBIN],$B14,All[CLASS],INDEX(classNum,1,MATCH(BL$11,classScheme,0)))),"")</f>
        <v>1</v>
      </c>
      <c r="BM14" s="9">
        <f ca="1">IF(BK$9&lt;&gt;"",IF(BK$9&lt;&gt;"All Locations",IF(BK$10="From",COUNTIFS(Matches[CLASS],INDEX(classNum,1,MATCH(BM$11,classScheme,0)),Matches[TIMEBIN],$B14,Matches[SITE IN],BK$9),COUNTIFS(Matches[CLASS],INDEX(classNum,1,MATCH(BM$11,classScheme,0)),Matches[TIME OUT],"&gt;="&amp;TIMEVALUE(LEFT($B14,5)),Matches[TIME OUT],"&lt;"&amp;TIMEVALUE(LEFT($B14,5))+TIME(0,15,0),Matches[SITE OUT],BK$9)),COUNTIFS(All[TIMEBIN],$B14,All[CLASS],INDEX(classNum,1,MATCH(BM$11,classScheme,0)))),"")</f>
        <v>0</v>
      </c>
      <c r="BN14" s="10">
        <f ca="1">IF(BK$9&lt;&gt;"",IF(BK$9&lt;&gt;"All Locations",IF(BK$10="From",COUNTIFS(Matches[CLASS],INDEX(classNum,1,MATCH(BN$11,classScheme,0)),Matches[TIMEBIN],$B14,Matches[SITE IN],BK$9),COUNTIFS(Matches[CLASS],INDEX(classNum,1,MATCH(BN$11,classScheme,0)),Matches[TIME OUT],"&gt;="&amp;TIMEVALUE(LEFT($B14,5)),Matches[TIME OUT],"&lt;"&amp;TIMEVALUE(LEFT($B14,5))+TIME(0,15,0),Matches[SITE OUT],BK$9)),COUNTIFS(All[TIMEBIN],$B14,All[CLASS],INDEX(classNum,1,MATCH(BN$11,classScheme,0)))),"")</f>
        <v>0</v>
      </c>
      <c r="BO14" s="11">
        <f ca="1">IF(BK$9&lt;&gt;"",IF(BK$9&lt;&gt;"All Locations",IF(BK$10="From",COUNTIFS(Matches[CLASS],INDEX(classNum,1,MATCH(BO$11,classScheme,0)),Matches[TIMEBIN],$B14,Matches[SITE IN],BK$9),COUNTIFS(Matches[CLASS],INDEX(classNum,1,MATCH(BO$11,classScheme,0)),Matches[TIME OUT],"&gt;="&amp;TIMEVALUE(LEFT($B14,5)),Matches[TIME OUT],"&lt;"&amp;TIMEVALUE(LEFT($B14,5))+TIME(0,15,0),Matches[SITE OUT],BK$9)),COUNTIFS(All[TIMEBIN],$B14,All[CLASS],INDEX(classNum,1,MATCH(BO$11,classScheme,0)))),"")</f>
        <v>0</v>
      </c>
      <c r="BP14" s="12"/>
      <c r="BQ14" s="8">
        <f ca="1">IF(BQ$9&lt;&gt;"",IF(BQ$9&lt;&gt;"All Locations",IF(BQ$10="From",COUNTIFS(Matches[CLASS],INDEX(classNum,1,MATCH(BQ$11,classScheme,0)),Matches[TIMEBIN],$B14,Matches[SITE IN],BQ$9),COUNTIFS(Matches[CLASS],INDEX(classNum,1,MATCH(BQ$11,classScheme,0)),Matches[TIME OUT],"&gt;="&amp;TIMEVALUE(LEFT($B14,5)),Matches[TIME OUT],"&lt;"&amp;TIMEVALUE(LEFT($B14,5))+TIME(0,15,0),Matches[SITE OUT],BQ$9)),COUNTIFS(All[TIMEBIN],$B14,All[CLASS],INDEX(classNum,1,MATCH(BQ$11,classScheme,0)))),"")</f>
        <v>19</v>
      </c>
      <c r="BR14" s="9">
        <f ca="1">IF(BQ$9&lt;&gt;"",IF(BQ$9&lt;&gt;"All Locations",IF(BQ$10="From",COUNTIFS(Matches[CLASS],INDEX(classNum,1,MATCH(BR$11,classScheme,0)),Matches[TIMEBIN],$B14,Matches[SITE IN],BQ$9),COUNTIFS(Matches[CLASS],INDEX(classNum,1,MATCH(BR$11,classScheme,0)),Matches[TIME OUT],"&gt;="&amp;TIMEVALUE(LEFT($B14,5)),Matches[TIME OUT],"&lt;"&amp;TIMEVALUE(LEFT($B14,5))+TIME(0,15,0),Matches[SITE OUT],BQ$9)),COUNTIFS(All[TIMEBIN],$B14,All[CLASS],INDEX(classNum,1,MATCH(BR$11,classScheme,0)))),"")</f>
        <v>7</v>
      </c>
      <c r="BS14" s="9">
        <f ca="1">IF(BQ$9&lt;&gt;"",IF(BQ$9&lt;&gt;"All Locations",IF(BQ$10="From",COUNTIFS(Matches[CLASS],INDEX(classNum,1,MATCH(BS$11,classScheme,0)),Matches[TIMEBIN],$B14,Matches[SITE IN],BQ$9),COUNTIFS(Matches[CLASS],INDEX(classNum,1,MATCH(BS$11,classScheme,0)),Matches[TIME OUT],"&gt;="&amp;TIMEVALUE(LEFT($B14,5)),Matches[TIME OUT],"&lt;"&amp;TIMEVALUE(LEFT($B14,5))+TIME(0,15,0),Matches[SITE OUT],BQ$9)),COUNTIFS(All[TIMEBIN],$B14,All[CLASS],INDEX(classNum,1,MATCH(BS$11,classScheme,0)))),"")</f>
        <v>2</v>
      </c>
      <c r="BT14" s="10">
        <f ca="1">IF(BQ$9&lt;&gt;"",IF(BQ$9&lt;&gt;"All Locations",IF(BQ$10="From",COUNTIFS(Matches[CLASS],INDEX(classNum,1,MATCH(BT$11,classScheme,0)),Matches[TIMEBIN],$B14,Matches[SITE IN],BQ$9),COUNTIFS(Matches[CLASS],INDEX(classNum,1,MATCH(BT$11,classScheme,0)),Matches[TIME OUT],"&gt;="&amp;TIMEVALUE(LEFT($B14,5)),Matches[TIME OUT],"&lt;"&amp;TIMEVALUE(LEFT($B14,5))+TIME(0,15,0),Matches[SITE OUT],BQ$9)),COUNTIFS(All[TIMEBIN],$B14,All[CLASS],INDEX(classNum,1,MATCH(BT$11,classScheme,0)))),"")</f>
        <v>0</v>
      </c>
      <c r="BU14" s="11">
        <f ca="1">IF(BQ$9&lt;&gt;"",IF(BQ$9&lt;&gt;"All Locations",IF(BQ$10="From",COUNTIFS(Matches[CLASS],INDEX(classNum,1,MATCH(BU$11,classScheme,0)),Matches[TIMEBIN],$B14,Matches[SITE IN],BQ$9),COUNTIFS(Matches[CLASS],INDEX(classNum,1,MATCH(BU$11,classScheme,0)),Matches[TIME OUT],"&gt;="&amp;TIMEVALUE(LEFT($B14,5)),Matches[TIME OUT],"&lt;"&amp;TIMEVALUE(LEFT($B14,5))+TIME(0,15,0),Matches[SITE OUT],BQ$9)),COUNTIFS(All[TIMEBIN],$B14,All[CLASS],INDEX(classNum,1,MATCH(BU$11,classScheme,0)))),"")</f>
        <v>2</v>
      </c>
    </row>
    <row r="15" spans="2:73">
      <c r="B15" s="7" t="str">
        <v>06:45 - 07:00</v>
      </c>
      <c r="C15" s="8">
        <f ca="1">IF(C$9&lt;&gt;"",IF(C$9&lt;&gt;"All Locations",IF(C$10="From",COUNTIFS(Matches[CLASS],INDEX(classNum,1,MATCH(C$11,classScheme,0)),Matches[TIMEBIN],$B15,Matches[SITE IN],C$9),COUNTIFS(Matches[CLASS],INDEX(classNum,1,MATCH(C$11,classScheme,0)),Matches[TIME OUT],"&gt;="&amp;TIMEVALUE(LEFT($B15,5)),Matches[TIME OUT],"&lt;"&amp;TIMEVALUE(LEFT($B15,5))+TIME(0,15,0),Matches[SITE OUT],C$9)),COUNTIFS(All[TIMEBIN],$B15,All[CLASS],INDEX(classNum,1,MATCH(C$11,classScheme,0)))),"")</f>
        <v>2</v>
      </c>
      <c r="D15" s="9">
        <f ca="1">IF(C$9&lt;&gt;"",IF(C$9&lt;&gt;"All Locations",IF(C$10="From",COUNTIFS(Matches[CLASS],INDEX(classNum,1,MATCH(D$11,classScheme,0)),Matches[TIMEBIN],$B15,Matches[SITE IN],C$9),COUNTIFS(Matches[CLASS],INDEX(classNum,1,MATCH(D$11,classScheme,0)),Matches[TIME OUT],"&gt;="&amp;TIMEVALUE(LEFT($B15,5)),Matches[TIME OUT],"&lt;"&amp;TIMEVALUE(LEFT($B15,5))+TIME(0,15,0),Matches[SITE OUT],C$9)),COUNTIFS(All[TIMEBIN],$B15,All[CLASS],INDEX(classNum,1,MATCH(D$11,classScheme,0)))),"")</f>
        <v>2</v>
      </c>
      <c r="E15" s="9">
        <f ca="1">IF(C$9&lt;&gt;"",IF(C$9&lt;&gt;"All Locations",IF(C$10="From",COUNTIFS(Matches[CLASS],INDEX(classNum,1,MATCH(E$11,classScheme,0)),Matches[TIMEBIN],$B15,Matches[SITE IN],C$9),COUNTIFS(Matches[CLASS],INDEX(classNum,1,MATCH(E$11,classScheme,0)),Matches[TIME OUT],"&gt;="&amp;TIMEVALUE(LEFT($B15,5)),Matches[TIME OUT],"&lt;"&amp;TIMEVALUE(LEFT($B15,5))+TIME(0,15,0),Matches[SITE OUT],C$9)),COUNTIFS(All[TIMEBIN],$B15,All[CLASS],INDEX(classNum,1,MATCH(E$11,classScheme,0)))),"")</f>
        <v>1</v>
      </c>
      <c r="F15" s="10">
        <f ca="1">IF(C$9&lt;&gt;"",IF(C$9&lt;&gt;"All Locations",IF(C$10="From",COUNTIFS(Matches[CLASS],INDEX(classNum,1,MATCH(F$11,classScheme,0)),Matches[TIMEBIN],$B15,Matches[SITE IN],C$9),COUNTIFS(Matches[CLASS],INDEX(classNum,1,MATCH(F$11,classScheme,0)),Matches[TIME OUT],"&gt;="&amp;TIMEVALUE(LEFT($B15,5)),Matches[TIME OUT],"&lt;"&amp;TIMEVALUE(LEFT($B15,5))+TIME(0,15,0),Matches[SITE OUT],C$9)),COUNTIFS(All[TIMEBIN],$B15,All[CLASS],INDEX(classNum,1,MATCH(F$11,classScheme,0)))),"")</f>
        <v>0</v>
      </c>
      <c r="G15" s="11">
        <f ca="1">IF(C$9&lt;&gt;"",IF(C$9&lt;&gt;"All Locations",IF(C$10="From",COUNTIFS(Matches[CLASS],INDEX(classNum,1,MATCH(G$11,classScheme,0)),Matches[TIMEBIN],$B15,Matches[SITE IN],C$9),COUNTIFS(Matches[CLASS],INDEX(classNum,1,MATCH(G$11,classScheme,0)),Matches[TIME OUT],"&gt;="&amp;TIMEVALUE(LEFT($B15,5)),Matches[TIME OUT],"&lt;"&amp;TIMEVALUE(LEFT($B15,5))+TIME(0,15,0),Matches[SITE OUT],C$9)),COUNTIFS(All[TIMEBIN],$B15,All[CLASS],INDEX(classNum,1,MATCH(G$11,classScheme,0)))),"")</f>
        <v>1</v>
      </c>
      <c r="H15" s="12"/>
      <c r="I15" s="8">
        <f ca="1">IF(I$9&lt;&gt;"",IF(I$9&lt;&gt;"All Locations",IF(I$10="From",COUNTIFS(Matches[CLASS],INDEX(classNum,1,MATCH(I$11,classScheme,0)),Matches[TIMEBIN],$B15,Matches[SITE IN],I$9),COUNTIFS(Matches[CLASS],INDEX(classNum,1,MATCH(I$11,classScheme,0)),Matches[TIME OUT],"&gt;="&amp;TIMEVALUE(LEFT($B15,5)),Matches[TIME OUT],"&lt;"&amp;TIMEVALUE(LEFT($B15,5))+TIME(0,15,0),Matches[SITE OUT],I$9)),COUNTIFS(All[TIMEBIN],$B15,All[CLASS],INDEX(classNum,1,MATCH(I$11,classScheme,0)))),"")</f>
        <v>0</v>
      </c>
      <c r="J15" s="9">
        <f ca="1">IF(I$9&lt;&gt;"",IF(I$9&lt;&gt;"All Locations",IF(I$10="From",COUNTIFS(Matches[CLASS],INDEX(classNum,1,MATCH(J$11,classScheme,0)),Matches[TIMEBIN],$B15,Matches[SITE IN],I$9),COUNTIFS(Matches[CLASS],INDEX(classNum,1,MATCH(J$11,classScheme,0)),Matches[TIME OUT],"&gt;="&amp;TIMEVALUE(LEFT($B15,5)),Matches[TIME OUT],"&lt;"&amp;TIMEVALUE(LEFT($B15,5))+TIME(0,15,0),Matches[SITE OUT],I$9)),COUNTIFS(All[TIMEBIN],$B15,All[CLASS],INDEX(classNum,1,MATCH(J$11,classScheme,0)))),"")</f>
        <v>0</v>
      </c>
      <c r="K15" s="9">
        <f ca="1">IF(I$9&lt;&gt;"",IF(I$9&lt;&gt;"All Locations",IF(I$10="From",COUNTIFS(Matches[CLASS],INDEX(classNum,1,MATCH(K$11,classScheme,0)),Matches[TIMEBIN],$B15,Matches[SITE IN],I$9),COUNTIFS(Matches[CLASS],INDEX(classNum,1,MATCH(K$11,classScheme,0)),Matches[TIME OUT],"&gt;="&amp;TIMEVALUE(LEFT($B15,5)),Matches[TIME OUT],"&lt;"&amp;TIMEVALUE(LEFT($B15,5))+TIME(0,15,0),Matches[SITE OUT],I$9)),COUNTIFS(All[TIMEBIN],$B15,All[CLASS],INDEX(classNum,1,MATCH(K$11,classScheme,0)))),"")</f>
        <v>0</v>
      </c>
      <c r="L15" s="10">
        <f ca="1">IF(I$9&lt;&gt;"",IF(I$9&lt;&gt;"All Locations",IF(I$10="From",COUNTIFS(Matches[CLASS],INDEX(classNum,1,MATCH(L$11,classScheme,0)),Matches[TIMEBIN],$B15,Matches[SITE IN],I$9),COUNTIFS(Matches[CLASS],INDEX(classNum,1,MATCH(L$11,classScheme,0)),Matches[TIME OUT],"&gt;="&amp;TIMEVALUE(LEFT($B15,5)),Matches[TIME OUT],"&lt;"&amp;TIMEVALUE(LEFT($B15,5))+TIME(0,15,0),Matches[SITE OUT],I$9)),COUNTIFS(All[TIMEBIN],$B15,All[CLASS],INDEX(classNum,1,MATCH(L$11,classScheme,0)))),"")</f>
        <v>0</v>
      </c>
      <c r="M15" s="11">
        <f ca="1">IF(I$9&lt;&gt;"",IF(I$9&lt;&gt;"All Locations",IF(I$10="From",COUNTIFS(Matches[CLASS],INDEX(classNum,1,MATCH(M$11,classScheme,0)),Matches[TIMEBIN],$B15,Matches[SITE IN],I$9),COUNTIFS(Matches[CLASS],INDEX(classNum,1,MATCH(M$11,classScheme,0)),Matches[TIME OUT],"&gt;="&amp;TIMEVALUE(LEFT($B15,5)),Matches[TIME OUT],"&lt;"&amp;TIMEVALUE(LEFT($B15,5))+TIME(0,15,0),Matches[SITE OUT],I$9)),COUNTIFS(All[TIMEBIN],$B15,All[CLASS],INDEX(classNum,1,MATCH(M$11,classScheme,0)))),"")</f>
        <v>0</v>
      </c>
      <c r="N15" s="12"/>
      <c r="O15" s="8">
        <f ca="1">IF(O$9&lt;&gt;"",IF(O$9&lt;&gt;"All Locations",IF(O$10="From",COUNTIFS(Matches[CLASS],INDEX(classNum,1,MATCH(O$11,classScheme,0)),Matches[TIMEBIN],$B15,Matches[SITE IN],O$9),COUNTIFS(Matches[CLASS],INDEX(classNum,1,MATCH(O$11,classScheme,0)),Matches[TIME OUT],"&gt;="&amp;TIMEVALUE(LEFT($B15,5)),Matches[TIME OUT],"&lt;"&amp;TIMEVALUE(LEFT($B15,5))+TIME(0,15,0),Matches[SITE OUT],O$9)),COUNTIFS(All[TIMEBIN],$B15,All[CLASS],INDEX(classNum,1,MATCH(O$11,classScheme,0)))),"")</f>
        <v>1</v>
      </c>
      <c r="P15" s="9">
        <f ca="1">IF(O$9&lt;&gt;"",IF(O$9&lt;&gt;"All Locations",IF(O$10="From",COUNTIFS(Matches[CLASS],INDEX(classNum,1,MATCH(P$11,classScheme,0)),Matches[TIMEBIN],$B15,Matches[SITE IN],O$9),COUNTIFS(Matches[CLASS],INDEX(classNum,1,MATCH(P$11,classScheme,0)),Matches[TIME OUT],"&gt;="&amp;TIMEVALUE(LEFT($B15,5)),Matches[TIME OUT],"&lt;"&amp;TIMEVALUE(LEFT($B15,5))+TIME(0,15,0),Matches[SITE OUT],O$9)),COUNTIFS(All[TIMEBIN],$B15,All[CLASS],INDEX(classNum,1,MATCH(P$11,classScheme,0)))),"")</f>
        <v>0</v>
      </c>
      <c r="Q15" s="9">
        <f ca="1">IF(O$9&lt;&gt;"",IF(O$9&lt;&gt;"All Locations",IF(O$10="From",COUNTIFS(Matches[CLASS],INDEX(classNum,1,MATCH(Q$11,classScheme,0)),Matches[TIMEBIN],$B15,Matches[SITE IN],O$9),COUNTIFS(Matches[CLASS],INDEX(classNum,1,MATCH(Q$11,classScheme,0)),Matches[TIME OUT],"&gt;="&amp;TIMEVALUE(LEFT($B15,5)),Matches[TIME OUT],"&lt;"&amp;TIMEVALUE(LEFT($B15,5))+TIME(0,15,0),Matches[SITE OUT],O$9)),COUNTIFS(All[TIMEBIN],$B15,All[CLASS],INDEX(classNum,1,MATCH(Q$11,classScheme,0)))),"")</f>
        <v>0</v>
      </c>
      <c r="R15" s="10">
        <f ca="1">IF(O$9&lt;&gt;"",IF(O$9&lt;&gt;"All Locations",IF(O$10="From",COUNTIFS(Matches[CLASS],INDEX(classNum,1,MATCH(R$11,classScheme,0)),Matches[TIMEBIN],$B15,Matches[SITE IN],O$9),COUNTIFS(Matches[CLASS],INDEX(classNum,1,MATCH(R$11,classScheme,0)),Matches[TIME OUT],"&gt;="&amp;TIMEVALUE(LEFT($B15,5)),Matches[TIME OUT],"&lt;"&amp;TIMEVALUE(LEFT($B15,5))+TIME(0,15,0),Matches[SITE OUT],O$9)),COUNTIFS(All[TIMEBIN],$B15,All[CLASS],INDEX(classNum,1,MATCH(R$11,classScheme,0)))),"")</f>
        <v>0</v>
      </c>
      <c r="S15" s="11">
        <f ca="1">IF(O$9&lt;&gt;"",IF(O$9&lt;&gt;"All Locations",IF(O$10="From",COUNTIFS(Matches[CLASS],INDEX(classNum,1,MATCH(S$11,classScheme,0)),Matches[TIMEBIN],$B15,Matches[SITE IN],O$9),COUNTIFS(Matches[CLASS],INDEX(classNum,1,MATCH(S$11,classScheme,0)),Matches[TIME OUT],"&gt;="&amp;TIMEVALUE(LEFT($B15,5)),Matches[TIME OUT],"&lt;"&amp;TIMEVALUE(LEFT($B15,5))+TIME(0,15,0),Matches[SITE OUT],O$9)),COUNTIFS(All[TIMEBIN],$B15,All[CLASS],INDEX(classNum,1,MATCH(S$11,classScheme,0)))),"")</f>
        <v>0</v>
      </c>
      <c r="T15" s="12"/>
      <c r="U15" s="8">
        <f ca="1">IF(U$9&lt;&gt;"",IF(U$9&lt;&gt;"All Locations",IF(U$10="From",COUNTIFS(Matches[CLASS],INDEX(classNum,1,MATCH(U$11,classScheme,0)),Matches[TIMEBIN],$B15,Matches[SITE IN],U$9),COUNTIFS(Matches[CLASS],INDEX(classNum,1,MATCH(U$11,classScheme,0)),Matches[TIME OUT],"&gt;="&amp;TIMEVALUE(LEFT($B15,5)),Matches[TIME OUT],"&lt;"&amp;TIMEVALUE(LEFT($B15,5))+TIME(0,15,0),Matches[SITE OUT],U$9)),COUNTIFS(All[TIMEBIN],$B15,All[CLASS],INDEX(classNum,1,MATCH(U$11,classScheme,0)))),"")</f>
        <v>1</v>
      </c>
      <c r="V15" s="9">
        <f ca="1">IF(U$9&lt;&gt;"",IF(U$9&lt;&gt;"All Locations",IF(U$10="From",COUNTIFS(Matches[CLASS],INDEX(classNum,1,MATCH(V$11,classScheme,0)),Matches[TIMEBIN],$B15,Matches[SITE IN],U$9),COUNTIFS(Matches[CLASS],INDEX(classNum,1,MATCH(V$11,classScheme,0)),Matches[TIME OUT],"&gt;="&amp;TIMEVALUE(LEFT($B15,5)),Matches[TIME OUT],"&lt;"&amp;TIMEVALUE(LEFT($B15,5))+TIME(0,15,0),Matches[SITE OUT],U$9)),COUNTIFS(All[TIMEBIN],$B15,All[CLASS],INDEX(classNum,1,MATCH(V$11,classScheme,0)))),"")</f>
        <v>3</v>
      </c>
      <c r="W15" s="9">
        <f ca="1">IF(U$9&lt;&gt;"",IF(U$9&lt;&gt;"All Locations",IF(U$10="From",COUNTIFS(Matches[CLASS],INDEX(classNum,1,MATCH(W$11,classScheme,0)),Matches[TIMEBIN],$B15,Matches[SITE IN],U$9),COUNTIFS(Matches[CLASS],INDEX(classNum,1,MATCH(W$11,classScheme,0)),Matches[TIME OUT],"&gt;="&amp;TIMEVALUE(LEFT($B15,5)),Matches[TIME OUT],"&lt;"&amp;TIMEVALUE(LEFT($B15,5))+TIME(0,15,0),Matches[SITE OUT],U$9)),COUNTIFS(All[TIMEBIN],$B15,All[CLASS],INDEX(classNum,1,MATCH(W$11,classScheme,0)))),"")</f>
        <v>0</v>
      </c>
      <c r="X15" s="10">
        <f ca="1">IF(U$9&lt;&gt;"",IF(U$9&lt;&gt;"All Locations",IF(U$10="From",COUNTIFS(Matches[CLASS],INDEX(classNum,1,MATCH(X$11,classScheme,0)),Matches[TIMEBIN],$B15,Matches[SITE IN],U$9),COUNTIFS(Matches[CLASS],INDEX(classNum,1,MATCH(X$11,classScheme,0)),Matches[TIME OUT],"&gt;="&amp;TIMEVALUE(LEFT($B15,5)),Matches[TIME OUT],"&lt;"&amp;TIMEVALUE(LEFT($B15,5))+TIME(0,15,0),Matches[SITE OUT],U$9)),COUNTIFS(All[TIMEBIN],$B15,All[CLASS],INDEX(classNum,1,MATCH(X$11,classScheme,0)))),"")</f>
        <v>1</v>
      </c>
      <c r="Y15" s="11">
        <f ca="1">IF(U$9&lt;&gt;"",IF(U$9&lt;&gt;"All Locations",IF(U$10="From",COUNTIFS(Matches[CLASS],INDEX(classNum,1,MATCH(Y$11,classScheme,0)),Matches[TIMEBIN],$B15,Matches[SITE IN],U$9),COUNTIFS(Matches[CLASS],INDEX(classNum,1,MATCH(Y$11,classScheme,0)),Matches[TIME OUT],"&gt;="&amp;TIMEVALUE(LEFT($B15,5)),Matches[TIME OUT],"&lt;"&amp;TIMEVALUE(LEFT($B15,5))+TIME(0,15,0),Matches[SITE OUT],U$9)),COUNTIFS(All[TIMEBIN],$B15,All[CLASS],INDEX(classNum,1,MATCH(Y$11,classScheme,0)))),"")</f>
        <v>0</v>
      </c>
      <c r="Z15" s="12"/>
      <c r="AA15" s="8">
        <f ca="1">IF(AA$9&lt;&gt;"",IF(AA$9&lt;&gt;"All Locations",IF(AA$10="From",COUNTIFS(Matches[CLASS],INDEX(classNum,1,MATCH(AA$11,classScheme,0)),Matches[TIMEBIN],$B15,Matches[SITE IN],AA$9),COUNTIFS(Matches[CLASS],INDEX(classNum,1,MATCH(AA$11,classScheme,0)),Matches[TIME OUT],"&gt;="&amp;TIMEVALUE(LEFT($B15,5)),Matches[TIME OUT],"&lt;"&amp;TIMEVALUE(LEFT($B15,5))+TIME(0,15,0),Matches[SITE OUT],AA$9)),COUNTIFS(All[TIMEBIN],$B15,All[CLASS],INDEX(classNum,1,MATCH(AA$11,classScheme,0)))),"")</f>
        <v>3</v>
      </c>
      <c r="AB15" s="9">
        <f ca="1">IF(AA$9&lt;&gt;"",IF(AA$9&lt;&gt;"All Locations",IF(AA$10="From",COUNTIFS(Matches[CLASS],INDEX(classNum,1,MATCH(AB$11,classScheme,0)),Matches[TIMEBIN],$B15,Matches[SITE IN],AA$9),COUNTIFS(Matches[CLASS],INDEX(classNum,1,MATCH(AB$11,classScheme,0)),Matches[TIME OUT],"&gt;="&amp;TIMEVALUE(LEFT($B15,5)),Matches[TIME OUT],"&lt;"&amp;TIMEVALUE(LEFT($B15,5))+TIME(0,15,0),Matches[SITE OUT],AA$9)),COUNTIFS(All[TIMEBIN],$B15,All[CLASS],INDEX(classNum,1,MATCH(AB$11,classScheme,0)))),"")</f>
        <v>1</v>
      </c>
      <c r="AC15" s="9">
        <f ca="1">IF(AA$9&lt;&gt;"",IF(AA$9&lt;&gt;"All Locations",IF(AA$10="From",COUNTIFS(Matches[CLASS],INDEX(classNum,1,MATCH(AC$11,classScheme,0)),Matches[TIMEBIN],$B15,Matches[SITE IN],AA$9),COUNTIFS(Matches[CLASS],INDEX(classNum,1,MATCH(AC$11,classScheme,0)),Matches[TIME OUT],"&gt;="&amp;TIMEVALUE(LEFT($B15,5)),Matches[TIME OUT],"&lt;"&amp;TIMEVALUE(LEFT($B15,5))+TIME(0,15,0),Matches[SITE OUT],AA$9)),COUNTIFS(All[TIMEBIN],$B15,All[CLASS],INDEX(classNum,1,MATCH(AC$11,classScheme,0)))),"")</f>
        <v>0</v>
      </c>
      <c r="AD15" s="10">
        <f ca="1">IF(AA$9&lt;&gt;"",IF(AA$9&lt;&gt;"All Locations",IF(AA$10="From",COUNTIFS(Matches[CLASS],INDEX(classNum,1,MATCH(AD$11,classScheme,0)),Matches[TIMEBIN],$B15,Matches[SITE IN],AA$9),COUNTIFS(Matches[CLASS],INDEX(classNum,1,MATCH(AD$11,classScheme,0)),Matches[TIME OUT],"&gt;="&amp;TIMEVALUE(LEFT($B15,5)),Matches[TIME OUT],"&lt;"&amp;TIMEVALUE(LEFT($B15,5))+TIME(0,15,0),Matches[SITE OUT],AA$9)),COUNTIFS(All[TIMEBIN],$B15,All[CLASS],INDEX(classNum,1,MATCH(AD$11,classScheme,0)))),"")</f>
        <v>0</v>
      </c>
      <c r="AE15" s="11">
        <f ca="1">IF(AA$9&lt;&gt;"",IF(AA$9&lt;&gt;"All Locations",IF(AA$10="From",COUNTIFS(Matches[CLASS],INDEX(classNum,1,MATCH(AE$11,classScheme,0)),Matches[TIMEBIN],$B15,Matches[SITE IN],AA$9),COUNTIFS(Matches[CLASS],INDEX(classNum,1,MATCH(AE$11,classScheme,0)),Matches[TIME OUT],"&gt;="&amp;TIMEVALUE(LEFT($B15,5)),Matches[TIME OUT],"&lt;"&amp;TIMEVALUE(LEFT($B15,5))+TIME(0,15,0),Matches[SITE OUT],AA$9)),COUNTIFS(All[TIMEBIN],$B15,All[CLASS],INDEX(classNum,1,MATCH(AE$11,classScheme,0)))),"")</f>
        <v>0</v>
      </c>
      <c r="AF15" s="12"/>
      <c r="AG15" s="8">
        <f ca="1">IF(AG$9&lt;&gt;"",IF(AG$9&lt;&gt;"All Locations",IF(AG$10="From",COUNTIFS(Matches[CLASS],INDEX(classNum,1,MATCH(AG$11,classScheme,0)),Matches[TIMEBIN],$B15,Matches[SITE IN],AG$9),COUNTIFS(Matches[CLASS],INDEX(classNum,1,MATCH(AG$11,classScheme,0)),Matches[TIME OUT],"&gt;="&amp;TIMEVALUE(LEFT($B15,5)),Matches[TIME OUT],"&lt;"&amp;TIMEVALUE(LEFT($B15,5))+TIME(0,15,0),Matches[SITE OUT],AG$9)),COUNTIFS(All[TIMEBIN],$B15,All[CLASS],INDEX(classNum,1,MATCH(AG$11,classScheme,0)))),"")</f>
        <v>3</v>
      </c>
      <c r="AH15" s="9">
        <f ca="1">IF(AG$9&lt;&gt;"",IF(AG$9&lt;&gt;"All Locations",IF(AG$10="From",COUNTIFS(Matches[CLASS],INDEX(classNum,1,MATCH(AH$11,classScheme,0)),Matches[TIMEBIN],$B15,Matches[SITE IN],AG$9),COUNTIFS(Matches[CLASS],INDEX(classNum,1,MATCH(AH$11,classScheme,0)),Matches[TIME OUT],"&gt;="&amp;TIMEVALUE(LEFT($B15,5)),Matches[TIME OUT],"&lt;"&amp;TIMEVALUE(LEFT($B15,5))+TIME(0,15,0),Matches[SITE OUT],AG$9)),COUNTIFS(All[TIMEBIN],$B15,All[CLASS],INDEX(classNum,1,MATCH(AH$11,classScheme,0)))),"")</f>
        <v>0</v>
      </c>
      <c r="AI15" s="9">
        <f ca="1">IF(AG$9&lt;&gt;"",IF(AG$9&lt;&gt;"All Locations",IF(AG$10="From",COUNTIFS(Matches[CLASS],INDEX(classNum,1,MATCH(AI$11,classScheme,0)),Matches[TIMEBIN],$B15,Matches[SITE IN],AG$9),COUNTIFS(Matches[CLASS],INDEX(classNum,1,MATCH(AI$11,classScheme,0)),Matches[TIME OUT],"&gt;="&amp;TIMEVALUE(LEFT($B15,5)),Matches[TIME OUT],"&lt;"&amp;TIMEVALUE(LEFT($B15,5))+TIME(0,15,0),Matches[SITE OUT],AG$9)),COUNTIFS(All[TIMEBIN],$B15,All[CLASS],INDEX(classNum,1,MATCH(AI$11,classScheme,0)))),"")</f>
        <v>0</v>
      </c>
      <c r="AJ15" s="10">
        <f ca="1">IF(AG$9&lt;&gt;"",IF(AG$9&lt;&gt;"All Locations",IF(AG$10="From",COUNTIFS(Matches[CLASS],INDEX(classNum,1,MATCH(AJ$11,classScheme,0)),Matches[TIMEBIN],$B15,Matches[SITE IN],AG$9),COUNTIFS(Matches[CLASS],INDEX(classNum,1,MATCH(AJ$11,classScheme,0)),Matches[TIME OUT],"&gt;="&amp;TIMEVALUE(LEFT($B15,5)),Matches[TIME OUT],"&lt;"&amp;TIMEVALUE(LEFT($B15,5))+TIME(0,15,0),Matches[SITE OUT],AG$9)),COUNTIFS(All[TIMEBIN],$B15,All[CLASS],INDEX(classNum,1,MATCH(AJ$11,classScheme,0)))),"")</f>
        <v>0</v>
      </c>
      <c r="AK15" s="11">
        <f ca="1">IF(AG$9&lt;&gt;"",IF(AG$9&lt;&gt;"All Locations",IF(AG$10="From",COUNTIFS(Matches[CLASS],INDEX(classNum,1,MATCH(AK$11,classScheme,0)),Matches[TIMEBIN],$B15,Matches[SITE IN],AG$9),COUNTIFS(Matches[CLASS],INDEX(classNum,1,MATCH(AK$11,classScheme,0)),Matches[TIME OUT],"&gt;="&amp;TIMEVALUE(LEFT($B15,5)),Matches[TIME OUT],"&lt;"&amp;TIMEVALUE(LEFT($B15,5))+TIME(0,15,0),Matches[SITE OUT],AG$9)),COUNTIFS(All[TIMEBIN],$B15,All[CLASS],INDEX(classNum,1,MATCH(AK$11,classScheme,0)))),"")</f>
        <v>0</v>
      </c>
      <c r="AL15" s="12"/>
      <c r="AM15" s="8">
        <f ca="1">IF(AM$9&lt;&gt;"",IF(AM$9&lt;&gt;"All Locations",IF(AM$10="From",COUNTIFS(Matches[CLASS],INDEX(classNum,1,MATCH(AM$11,classScheme,0)),Matches[TIMEBIN],$B15,Matches[SITE IN],AM$9),COUNTIFS(Matches[CLASS],INDEX(classNum,1,MATCH(AM$11,classScheme,0)),Matches[TIME OUT],"&gt;="&amp;TIMEVALUE(LEFT($B15,5)),Matches[TIME OUT],"&lt;"&amp;TIMEVALUE(LEFT($B15,5))+TIME(0,15,0),Matches[SITE OUT],AM$9)),COUNTIFS(All[TIMEBIN],$B15,All[CLASS],INDEX(classNum,1,MATCH(AM$11,classScheme,0)))),"")</f>
        <v>0</v>
      </c>
      <c r="AN15" s="9">
        <f ca="1">IF(AM$9&lt;&gt;"",IF(AM$9&lt;&gt;"All Locations",IF(AM$10="From",COUNTIFS(Matches[CLASS],INDEX(classNum,1,MATCH(AN$11,classScheme,0)),Matches[TIMEBIN],$B15,Matches[SITE IN],AM$9),COUNTIFS(Matches[CLASS],INDEX(classNum,1,MATCH(AN$11,classScheme,0)),Matches[TIME OUT],"&gt;="&amp;TIMEVALUE(LEFT($B15,5)),Matches[TIME OUT],"&lt;"&amp;TIMEVALUE(LEFT($B15,5))+TIME(0,15,0),Matches[SITE OUT],AM$9)),COUNTIFS(All[TIMEBIN],$B15,All[CLASS],INDEX(classNum,1,MATCH(AN$11,classScheme,0)))),"")</f>
        <v>0</v>
      </c>
      <c r="AO15" s="9">
        <f ca="1">IF(AM$9&lt;&gt;"",IF(AM$9&lt;&gt;"All Locations",IF(AM$10="From",COUNTIFS(Matches[CLASS],INDEX(classNum,1,MATCH(AO$11,classScheme,0)),Matches[TIMEBIN],$B15,Matches[SITE IN],AM$9),COUNTIFS(Matches[CLASS],INDEX(classNum,1,MATCH(AO$11,classScheme,0)),Matches[TIME OUT],"&gt;="&amp;TIMEVALUE(LEFT($B15,5)),Matches[TIME OUT],"&lt;"&amp;TIMEVALUE(LEFT($B15,5))+TIME(0,15,0),Matches[SITE OUT],AM$9)),COUNTIFS(All[TIMEBIN],$B15,All[CLASS],INDEX(classNum,1,MATCH(AO$11,classScheme,0)))),"")</f>
        <v>0</v>
      </c>
      <c r="AP15" s="10">
        <f ca="1">IF(AM$9&lt;&gt;"",IF(AM$9&lt;&gt;"All Locations",IF(AM$10="From",COUNTIFS(Matches[CLASS],INDEX(classNum,1,MATCH(AP$11,classScheme,0)),Matches[TIMEBIN],$B15,Matches[SITE IN],AM$9),COUNTIFS(Matches[CLASS],INDEX(classNum,1,MATCH(AP$11,classScheme,0)),Matches[TIME OUT],"&gt;="&amp;TIMEVALUE(LEFT($B15,5)),Matches[TIME OUT],"&lt;"&amp;TIMEVALUE(LEFT($B15,5))+TIME(0,15,0),Matches[SITE OUT],AM$9)),COUNTIFS(All[TIMEBIN],$B15,All[CLASS],INDEX(classNum,1,MATCH(AP$11,classScheme,0)))),"")</f>
        <v>0</v>
      </c>
      <c r="AQ15" s="11">
        <f ca="1">IF(AM$9&lt;&gt;"",IF(AM$9&lt;&gt;"All Locations",IF(AM$10="From",COUNTIFS(Matches[CLASS],INDEX(classNum,1,MATCH(AQ$11,classScheme,0)),Matches[TIMEBIN],$B15,Matches[SITE IN],AM$9),COUNTIFS(Matches[CLASS],INDEX(classNum,1,MATCH(AQ$11,classScheme,0)),Matches[TIME OUT],"&gt;="&amp;TIMEVALUE(LEFT($B15,5)),Matches[TIME OUT],"&lt;"&amp;TIMEVALUE(LEFT($B15,5))+TIME(0,15,0),Matches[SITE OUT],AM$9)),COUNTIFS(All[TIMEBIN],$B15,All[CLASS],INDEX(classNum,1,MATCH(AQ$11,classScheme,0)))),"")</f>
        <v>0</v>
      </c>
      <c r="AR15" s="12"/>
      <c r="AS15" s="8">
        <f ca="1">IF(AS$9&lt;&gt;"",IF(AS$9&lt;&gt;"All Locations",IF(AS$10="From",COUNTIFS(Matches[CLASS],INDEX(classNum,1,MATCH(AS$11,classScheme,0)),Matches[TIMEBIN],$B15,Matches[SITE IN],AS$9),COUNTIFS(Matches[CLASS],INDEX(classNum,1,MATCH(AS$11,classScheme,0)),Matches[TIME OUT],"&gt;="&amp;TIMEVALUE(LEFT($B15,5)),Matches[TIME OUT],"&lt;"&amp;TIMEVALUE(LEFT($B15,5))+TIME(0,15,0),Matches[SITE OUT],AS$9)),COUNTIFS(All[TIMEBIN],$B15,All[CLASS],INDEX(classNum,1,MATCH(AS$11,classScheme,0)))),"")</f>
        <v>0</v>
      </c>
      <c r="AT15" s="9">
        <f ca="1">IF(AS$9&lt;&gt;"",IF(AS$9&lt;&gt;"All Locations",IF(AS$10="From",COUNTIFS(Matches[CLASS],INDEX(classNum,1,MATCH(AT$11,classScheme,0)),Matches[TIMEBIN],$B15,Matches[SITE IN],AS$9),COUNTIFS(Matches[CLASS],INDEX(classNum,1,MATCH(AT$11,classScheme,0)),Matches[TIME OUT],"&gt;="&amp;TIMEVALUE(LEFT($B15,5)),Matches[TIME OUT],"&lt;"&amp;TIMEVALUE(LEFT($B15,5))+TIME(0,15,0),Matches[SITE OUT],AS$9)),COUNTIFS(All[TIMEBIN],$B15,All[CLASS],INDEX(classNum,1,MATCH(AT$11,classScheme,0)))),"")</f>
        <v>0</v>
      </c>
      <c r="AU15" s="9">
        <f ca="1">IF(AS$9&lt;&gt;"",IF(AS$9&lt;&gt;"All Locations",IF(AS$10="From",COUNTIFS(Matches[CLASS],INDEX(classNum,1,MATCH(AU$11,classScheme,0)),Matches[TIMEBIN],$B15,Matches[SITE IN],AS$9),COUNTIFS(Matches[CLASS],INDEX(classNum,1,MATCH(AU$11,classScheme,0)),Matches[TIME OUT],"&gt;="&amp;TIMEVALUE(LEFT($B15,5)),Matches[TIME OUT],"&lt;"&amp;TIMEVALUE(LEFT($B15,5))+TIME(0,15,0),Matches[SITE OUT],AS$9)),COUNTIFS(All[TIMEBIN],$B15,All[CLASS],INDEX(classNum,1,MATCH(AU$11,classScheme,0)))),"")</f>
        <v>0</v>
      </c>
      <c r="AV15" s="10">
        <f ca="1">IF(AS$9&lt;&gt;"",IF(AS$9&lt;&gt;"All Locations",IF(AS$10="From",COUNTIFS(Matches[CLASS],INDEX(classNum,1,MATCH(AV$11,classScheme,0)),Matches[TIMEBIN],$B15,Matches[SITE IN],AS$9),COUNTIFS(Matches[CLASS],INDEX(classNum,1,MATCH(AV$11,classScheme,0)),Matches[TIME OUT],"&gt;="&amp;TIMEVALUE(LEFT($B15,5)),Matches[TIME OUT],"&lt;"&amp;TIMEVALUE(LEFT($B15,5))+TIME(0,15,0),Matches[SITE OUT],AS$9)),COUNTIFS(All[TIMEBIN],$B15,All[CLASS],INDEX(classNum,1,MATCH(AV$11,classScheme,0)))),"")</f>
        <v>0</v>
      </c>
      <c r="AW15" s="11">
        <f ca="1">IF(AS$9&lt;&gt;"",IF(AS$9&lt;&gt;"All Locations",IF(AS$10="From",COUNTIFS(Matches[CLASS],INDEX(classNum,1,MATCH(AW$11,classScheme,0)),Matches[TIMEBIN],$B15,Matches[SITE IN],AS$9),COUNTIFS(Matches[CLASS],INDEX(classNum,1,MATCH(AW$11,classScheme,0)),Matches[TIME OUT],"&gt;="&amp;TIMEVALUE(LEFT($B15,5)),Matches[TIME OUT],"&lt;"&amp;TIMEVALUE(LEFT($B15,5))+TIME(0,15,0),Matches[SITE OUT],AS$9)),COUNTIFS(All[TIMEBIN],$B15,All[CLASS],INDEX(classNum,1,MATCH(AW$11,classScheme,0)))),"")</f>
        <v>0</v>
      </c>
      <c r="AX15" s="12"/>
      <c r="AY15" s="8">
        <f ca="1">IF(AY$9&lt;&gt;"",IF(AY$9&lt;&gt;"All Locations",IF(AY$10="From",COUNTIFS(Matches[CLASS],INDEX(classNum,1,MATCH(AY$11,classScheme,0)),Matches[TIMEBIN],$B15,Matches[SITE IN],AY$9),COUNTIFS(Matches[CLASS],INDEX(classNum,1,MATCH(AY$11,classScheme,0)),Matches[TIME OUT],"&gt;="&amp;TIMEVALUE(LEFT($B15,5)),Matches[TIME OUT],"&lt;"&amp;TIMEVALUE(LEFT($B15,5))+TIME(0,15,0),Matches[SITE OUT],AY$9)),COUNTIFS(All[TIMEBIN],$B15,All[CLASS],INDEX(classNum,1,MATCH(AY$11,classScheme,0)))),"")</f>
        <v>0</v>
      </c>
      <c r="AZ15" s="9">
        <f ca="1">IF(AY$9&lt;&gt;"",IF(AY$9&lt;&gt;"All Locations",IF(AY$10="From",COUNTIFS(Matches[CLASS],INDEX(classNum,1,MATCH(AZ$11,classScheme,0)),Matches[TIMEBIN],$B15,Matches[SITE IN],AY$9),COUNTIFS(Matches[CLASS],INDEX(classNum,1,MATCH(AZ$11,classScheme,0)),Matches[TIME OUT],"&gt;="&amp;TIMEVALUE(LEFT($B15,5)),Matches[TIME OUT],"&lt;"&amp;TIMEVALUE(LEFT($B15,5))+TIME(0,15,0),Matches[SITE OUT],AY$9)),COUNTIFS(All[TIMEBIN],$B15,All[CLASS],INDEX(classNum,1,MATCH(AZ$11,classScheme,0)))),"")</f>
        <v>1</v>
      </c>
      <c r="BA15" s="9">
        <f ca="1">IF(AY$9&lt;&gt;"",IF(AY$9&lt;&gt;"All Locations",IF(AY$10="From",COUNTIFS(Matches[CLASS],INDEX(classNum,1,MATCH(BA$11,classScheme,0)),Matches[TIMEBIN],$B15,Matches[SITE IN],AY$9),COUNTIFS(Matches[CLASS],INDEX(classNum,1,MATCH(BA$11,classScheme,0)),Matches[TIME OUT],"&gt;="&amp;TIMEVALUE(LEFT($B15,5)),Matches[TIME OUT],"&lt;"&amp;TIMEVALUE(LEFT($B15,5))+TIME(0,15,0),Matches[SITE OUT],AY$9)),COUNTIFS(All[TIMEBIN],$B15,All[CLASS],INDEX(classNum,1,MATCH(BA$11,classScheme,0)))),"")</f>
        <v>0</v>
      </c>
      <c r="BB15" s="10">
        <f ca="1">IF(AY$9&lt;&gt;"",IF(AY$9&lt;&gt;"All Locations",IF(AY$10="From",COUNTIFS(Matches[CLASS],INDEX(classNum,1,MATCH(BB$11,classScheme,0)),Matches[TIMEBIN],$B15,Matches[SITE IN],AY$9),COUNTIFS(Matches[CLASS],INDEX(classNum,1,MATCH(BB$11,classScheme,0)),Matches[TIME OUT],"&gt;="&amp;TIMEVALUE(LEFT($B15,5)),Matches[TIME OUT],"&lt;"&amp;TIMEVALUE(LEFT($B15,5))+TIME(0,15,0),Matches[SITE OUT],AY$9)),COUNTIFS(All[TIMEBIN],$B15,All[CLASS],INDEX(classNum,1,MATCH(BB$11,classScheme,0)))),"")</f>
        <v>0</v>
      </c>
      <c r="BC15" s="11">
        <f ca="1">IF(AY$9&lt;&gt;"",IF(AY$9&lt;&gt;"All Locations",IF(AY$10="From",COUNTIFS(Matches[CLASS],INDEX(classNum,1,MATCH(BC$11,classScheme,0)),Matches[TIMEBIN],$B15,Matches[SITE IN],AY$9),COUNTIFS(Matches[CLASS],INDEX(classNum,1,MATCH(BC$11,classScheme,0)),Matches[TIME OUT],"&gt;="&amp;TIMEVALUE(LEFT($B15,5)),Matches[TIME OUT],"&lt;"&amp;TIMEVALUE(LEFT($B15,5))+TIME(0,15,0),Matches[SITE OUT],AY$9)),COUNTIFS(All[TIMEBIN],$B15,All[CLASS],INDEX(classNum,1,MATCH(BC$11,classScheme,0)))),"")</f>
        <v>0</v>
      </c>
      <c r="BD15" s="12"/>
      <c r="BE15" s="8">
        <f ca="1">IF(BE$9&lt;&gt;"",IF(BE$9&lt;&gt;"All Locations",IF(BE$10="From",COUNTIFS(Matches[CLASS],INDEX(classNum,1,MATCH(BE$11,classScheme,0)),Matches[TIMEBIN],$B15,Matches[SITE IN],BE$9),COUNTIFS(Matches[CLASS],INDEX(classNum,1,MATCH(BE$11,classScheme,0)),Matches[TIME OUT],"&gt;="&amp;TIMEVALUE(LEFT($B15,5)),Matches[TIME OUT],"&lt;"&amp;TIMEVALUE(LEFT($B15,5))+TIME(0,15,0),Matches[SITE OUT],BE$9)),COUNTIFS(All[TIMEBIN],$B15,All[CLASS],INDEX(classNum,1,MATCH(BE$11,classScheme,0)))),"")</f>
        <v>0</v>
      </c>
      <c r="BF15" s="9">
        <f ca="1">IF(BE$9&lt;&gt;"",IF(BE$9&lt;&gt;"All Locations",IF(BE$10="From",COUNTIFS(Matches[CLASS],INDEX(classNum,1,MATCH(BF$11,classScheme,0)),Matches[TIMEBIN],$B15,Matches[SITE IN],BE$9),COUNTIFS(Matches[CLASS],INDEX(classNum,1,MATCH(BF$11,classScheme,0)),Matches[TIME OUT],"&gt;="&amp;TIMEVALUE(LEFT($B15,5)),Matches[TIME OUT],"&lt;"&amp;TIMEVALUE(LEFT($B15,5))+TIME(0,15,0),Matches[SITE OUT],BE$9)),COUNTIFS(All[TIMEBIN],$B15,All[CLASS],INDEX(classNum,1,MATCH(BF$11,classScheme,0)))),"")</f>
        <v>0</v>
      </c>
      <c r="BG15" s="9">
        <f ca="1">IF(BE$9&lt;&gt;"",IF(BE$9&lt;&gt;"All Locations",IF(BE$10="From",COUNTIFS(Matches[CLASS],INDEX(classNum,1,MATCH(BG$11,classScheme,0)),Matches[TIMEBIN],$B15,Matches[SITE IN],BE$9),COUNTIFS(Matches[CLASS],INDEX(classNum,1,MATCH(BG$11,classScheme,0)),Matches[TIME OUT],"&gt;="&amp;TIMEVALUE(LEFT($B15,5)),Matches[TIME OUT],"&lt;"&amp;TIMEVALUE(LEFT($B15,5))+TIME(0,15,0),Matches[SITE OUT],BE$9)),COUNTIFS(All[TIMEBIN],$B15,All[CLASS],INDEX(classNum,1,MATCH(BG$11,classScheme,0)))),"")</f>
        <v>0</v>
      </c>
      <c r="BH15" s="10">
        <f ca="1">IF(BE$9&lt;&gt;"",IF(BE$9&lt;&gt;"All Locations",IF(BE$10="From",COUNTIFS(Matches[CLASS],INDEX(classNum,1,MATCH(BH$11,classScheme,0)),Matches[TIMEBIN],$B15,Matches[SITE IN],BE$9),COUNTIFS(Matches[CLASS],INDEX(classNum,1,MATCH(BH$11,classScheme,0)),Matches[TIME OUT],"&gt;="&amp;TIMEVALUE(LEFT($B15,5)),Matches[TIME OUT],"&lt;"&amp;TIMEVALUE(LEFT($B15,5))+TIME(0,15,0),Matches[SITE OUT],BE$9)),COUNTIFS(All[TIMEBIN],$B15,All[CLASS],INDEX(classNum,1,MATCH(BH$11,classScheme,0)))),"")</f>
        <v>0</v>
      </c>
      <c r="BI15" s="11">
        <f ca="1">IF(BE$9&lt;&gt;"",IF(BE$9&lt;&gt;"All Locations",IF(BE$10="From",COUNTIFS(Matches[CLASS],INDEX(classNum,1,MATCH(BI$11,classScheme,0)),Matches[TIMEBIN],$B15,Matches[SITE IN],BE$9),COUNTIFS(Matches[CLASS],INDEX(classNum,1,MATCH(BI$11,classScheme,0)),Matches[TIME OUT],"&gt;="&amp;TIMEVALUE(LEFT($B15,5)),Matches[TIME OUT],"&lt;"&amp;TIMEVALUE(LEFT($B15,5))+TIME(0,15,0),Matches[SITE OUT],BE$9)),COUNTIFS(All[TIMEBIN],$B15,All[CLASS],INDEX(classNum,1,MATCH(BI$11,classScheme,0)))),"")</f>
        <v>0</v>
      </c>
      <c r="BJ15" s="12"/>
      <c r="BK15" s="8">
        <f ca="1">IF(BK$9&lt;&gt;"",IF(BK$9&lt;&gt;"All Locations",IF(BK$10="From",COUNTIFS(Matches[CLASS],INDEX(classNum,1,MATCH(BK$11,classScheme,0)),Matches[TIMEBIN],$B15,Matches[SITE IN],BK$9),COUNTIFS(Matches[CLASS],INDEX(classNum,1,MATCH(BK$11,classScheme,0)),Matches[TIME OUT],"&gt;="&amp;TIMEVALUE(LEFT($B15,5)),Matches[TIME OUT],"&lt;"&amp;TIMEVALUE(LEFT($B15,5))+TIME(0,15,0),Matches[SITE OUT],BK$9)),COUNTIFS(All[TIMEBIN],$B15,All[CLASS],INDEX(classNum,1,MATCH(BK$11,classScheme,0)))),"")</f>
        <v>0</v>
      </c>
      <c r="BL15" s="9">
        <f ca="1">IF(BK$9&lt;&gt;"",IF(BK$9&lt;&gt;"All Locations",IF(BK$10="From",COUNTIFS(Matches[CLASS],INDEX(classNum,1,MATCH(BL$11,classScheme,0)),Matches[TIMEBIN],$B15,Matches[SITE IN],BK$9),COUNTIFS(Matches[CLASS],INDEX(classNum,1,MATCH(BL$11,classScheme,0)),Matches[TIME OUT],"&gt;="&amp;TIMEVALUE(LEFT($B15,5)),Matches[TIME OUT],"&lt;"&amp;TIMEVALUE(LEFT($B15,5))+TIME(0,15,0),Matches[SITE OUT],BK$9)),COUNTIFS(All[TIMEBIN],$B15,All[CLASS],INDEX(classNum,1,MATCH(BL$11,classScheme,0)))),"")</f>
        <v>0</v>
      </c>
      <c r="BM15" s="9">
        <f ca="1">IF(BK$9&lt;&gt;"",IF(BK$9&lt;&gt;"All Locations",IF(BK$10="From",COUNTIFS(Matches[CLASS],INDEX(classNum,1,MATCH(BM$11,classScheme,0)),Matches[TIMEBIN],$B15,Matches[SITE IN],BK$9),COUNTIFS(Matches[CLASS],INDEX(classNum,1,MATCH(BM$11,classScheme,0)),Matches[TIME OUT],"&gt;="&amp;TIMEVALUE(LEFT($B15,5)),Matches[TIME OUT],"&lt;"&amp;TIMEVALUE(LEFT($B15,5))+TIME(0,15,0),Matches[SITE OUT],BK$9)),COUNTIFS(All[TIMEBIN],$B15,All[CLASS],INDEX(classNum,1,MATCH(BM$11,classScheme,0)))),"")</f>
        <v>0</v>
      </c>
      <c r="BN15" s="10">
        <f ca="1">IF(BK$9&lt;&gt;"",IF(BK$9&lt;&gt;"All Locations",IF(BK$10="From",COUNTIFS(Matches[CLASS],INDEX(classNum,1,MATCH(BN$11,classScheme,0)),Matches[TIMEBIN],$B15,Matches[SITE IN],BK$9),COUNTIFS(Matches[CLASS],INDEX(classNum,1,MATCH(BN$11,classScheme,0)),Matches[TIME OUT],"&gt;="&amp;TIMEVALUE(LEFT($B15,5)),Matches[TIME OUT],"&lt;"&amp;TIMEVALUE(LEFT($B15,5))+TIME(0,15,0),Matches[SITE OUT],BK$9)),COUNTIFS(All[TIMEBIN],$B15,All[CLASS],INDEX(classNum,1,MATCH(BN$11,classScheme,0)))),"")</f>
        <v>0</v>
      </c>
      <c r="BO15" s="11">
        <f ca="1">IF(BK$9&lt;&gt;"",IF(BK$9&lt;&gt;"All Locations",IF(BK$10="From",COUNTIFS(Matches[CLASS],INDEX(classNum,1,MATCH(BO$11,classScheme,0)),Matches[TIMEBIN],$B15,Matches[SITE IN],BK$9),COUNTIFS(Matches[CLASS],INDEX(classNum,1,MATCH(BO$11,classScheme,0)),Matches[TIME OUT],"&gt;="&amp;TIMEVALUE(LEFT($B15,5)),Matches[TIME OUT],"&lt;"&amp;TIMEVALUE(LEFT($B15,5))+TIME(0,15,0),Matches[SITE OUT],BK$9)),COUNTIFS(All[TIMEBIN],$B15,All[CLASS],INDEX(classNum,1,MATCH(BO$11,classScheme,0)))),"")</f>
        <v>0</v>
      </c>
      <c r="BP15" s="12"/>
      <c r="BQ15" s="8">
        <f ca="1">IF(BQ$9&lt;&gt;"",IF(BQ$9&lt;&gt;"All Locations",IF(BQ$10="From",COUNTIFS(Matches[CLASS],INDEX(classNum,1,MATCH(BQ$11,classScheme,0)),Matches[TIMEBIN],$B15,Matches[SITE IN],BQ$9),COUNTIFS(Matches[CLASS],INDEX(classNum,1,MATCH(BQ$11,classScheme,0)),Matches[TIME OUT],"&gt;="&amp;TIMEVALUE(LEFT($B15,5)),Matches[TIME OUT],"&lt;"&amp;TIMEVALUE(LEFT($B15,5))+TIME(0,15,0),Matches[SITE OUT],BQ$9)),COUNTIFS(All[TIMEBIN],$B15,All[CLASS],INDEX(classNum,1,MATCH(BQ$11,classScheme,0)))),"")</f>
        <v>13</v>
      </c>
      <c r="BR15" s="9">
        <f ca="1">IF(BQ$9&lt;&gt;"",IF(BQ$9&lt;&gt;"All Locations",IF(BQ$10="From",COUNTIFS(Matches[CLASS],INDEX(classNum,1,MATCH(BR$11,classScheme,0)),Matches[TIMEBIN],$B15,Matches[SITE IN],BQ$9),COUNTIFS(Matches[CLASS],INDEX(classNum,1,MATCH(BR$11,classScheme,0)),Matches[TIME OUT],"&gt;="&amp;TIMEVALUE(LEFT($B15,5)),Matches[TIME OUT],"&lt;"&amp;TIMEVALUE(LEFT($B15,5))+TIME(0,15,0),Matches[SITE OUT],BQ$9)),COUNTIFS(All[TIMEBIN],$B15,All[CLASS],INDEX(classNum,1,MATCH(BR$11,classScheme,0)))),"")</f>
        <v>7</v>
      </c>
      <c r="BS15" s="9">
        <f ca="1">IF(BQ$9&lt;&gt;"",IF(BQ$9&lt;&gt;"All Locations",IF(BQ$10="From",COUNTIFS(Matches[CLASS],INDEX(classNum,1,MATCH(BS$11,classScheme,0)),Matches[TIMEBIN],$B15,Matches[SITE IN],BQ$9),COUNTIFS(Matches[CLASS],INDEX(classNum,1,MATCH(BS$11,classScheme,0)),Matches[TIME OUT],"&gt;="&amp;TIMEVALUE(LEFT($B15,5)),Matches[TIME OUT],"&lt;"&amp;TIMEVALUE(LEFT($B15,5))+TIME(0,15,0),Matches[SITE OUT],BQ$9)),COUNTIFS(All[TIMEBIN],$B15,All[CLASS],INDEX(classNum,1,MATCH(BS$11,classScheme,0)))),"")</f>
        <v>2</v>
      </c>
      <c r="BT15" s="10">
        <f ca="1">IF(BQ$9&lt;&gt;"",IF(BQ$9&lt;&gt;"All Locations",IF(BQ$10="From",COUNTIFS(Matches[CLASS],INDEX(classNum,1,MATCH(BT$11,classScheme,0)),Matches[TIMEBIN],$B15,Matches[SITE IN],BQ$9),COUNTIFS(Matches[CLASS],INDEX(classNum,1,MATCH(BT$11,classScheme,0)),Matches[TIME OUT],"&gt;="&amp;TIMEVALUE(LEFT($B15,5)),Matches[TIME OUT],"&lt;"&amp;TIMEVALUE(LEFT($B15,5))+TIME(0,15,0),Matches[SITE OUT],BQ$9)),COUNTIFS(All[TIMEBIN],$B15,All[CLASS],INDEX(classNum,1,MATCH(BT$11,classScheme,0)))),"")</f>
        <v>1</v>
      </c>
      <c r="BU15" s="11">
        <f ca="1">IF(BQ$9&lt;&gt;"",IF(BQ$9&lt;&gt;"All Locations",IF(BQ$10="From",COUNTIFS(Matches[CLASS],INDEX(classNum,1,MATCH(BU$11,classScheme,0)),Matches[TIMEBIN],$B15,Matches[SITE IN],BQ$9),COUNTIFS(Matches[CLASS],INDEX(classNum,1,MATCH(BU$11,classScheme,0)),Matches[TIME OUT],"&gt;="&amp;TIMEVALUE(LEFT($B15,5)),Matches[TIME OUT],"&lt;"&amp;TIMEVALUE(LEFT($B15,5))+TIME(0,15,0),Matches[SITE OUT],BQ$9)),COUNTIFS(All[TIMEBIN],$B15,All[CLASS],INDEX(classNum,1,MATCH(BU$11,classScheme,0)))),"")</f>
        <v>2</v>
      </c>
    </row>
    <row r="16" spans="2:73">
      <c r="B16" s="7" t="str">
        <v>07:00 - 07:15</v>
      </c>
      <c r="C16" s="8">
        <f ca="1">IF(C$9&lt;&gt;"",IF(C$9&lt;&gt;"All Locations",IF(C$10="From",COUNTIFS(Matches[CLASS],INDEX(classNum,1,MATCH(C$11,classScheme,0)),Matches[TIMEBIN],$B16,Matches[SITE IN],C$9),COUNTIFS(Matches[CLASS],INDEX(classNum,1,MATCH(C$11,classScheme,0)),Matches[TIME OUT],"&gt;="&amp;TIMEVALUE(LEFT($B16,5)),Matches[TIME OUT],"&lt;"&amp;TIMEVALUE(LEFT($B16,5))+TIME(0,15,0),Matches[SITE OUT],C$9)),COUNTIFS(All[TIMEBIN],$B16,All[CLASS],INDEX(classNum,1,MATCH(C$11,classScheme,0)))),"")</f>
        <v>4</v>
      </c>
      <c r="D16" s="9">
        <f ca="1">IF(C$9&lt;&gt;"",IF(C$9&lt;&gt;"All Locations",IF(C$10="From",COUNTIFS(Matches[CLASS],INDEX(classNum,1,MATCH(D$11,classScheme,0)),Matches[TIMEBIN],$B16,Matches[SITE IN],C$9),COUNTIFS(Matches[CLASS],INDEX(classNum,1,MATCH(D$11,classScheme,0)),Matches[TIME OUT],"&gt;="&amp;TIMEVALUE(LEFT($B16,5)),Matches[TIME OUT],"&lt;"&amp;TIMEVALUE(LEFT($B16,5))+TIME(0,15,0),Matches[SITE OUT],C$9)),COUNTIFS(All[TIMEBIN],$B16,All[CLASS],INDEX(classNum,1,MATCH(D$11,classScheme,0)))),"")</f>
        <v>4</v>
      </c>
      <c r="E16" s="9">
        <f ca="1">IF(C$9&lt;&gt;"",IF(C$9&lt;&gt;"All Locations",IF(C$10="From",COUNTIFS(Matches[CLASS],INDEX(classNum,1,MATCH(E$11,classScheme,0)),Matches[TIMEBIN],$B16,Matches[SITE IN],C$9),COUNTIFS(Matches[CLASS],INDEX(classNum,1,MATCH(E$11,classScheme,0)),Matches[TIME OUT],"&gt;="&amp;TIMEVALUE(LEFT($B16,5)),Matches[TIME OUT],"&lt;"&amp;TIMEVALUE(LEFT($B16,5))+TIME(0,15,0),Matches[SITE OUT],C$9)),COUNTIFS(All[TIMEBIN],$B16,All[CLASS],INDEX(classNum,1,MATCH(E$11,classScheme,0)))),"")</f>
        <v>1</v>
      </c>
      <c r="F16" s="10">
        <f ca="1">IF(C$9&lt;&gt;"",IF(C$9&lt;&gt;"All Locations",IF(C$10="From",COUNTIFS(Matches[CLASS],INDEX(classNum,1,MATCH(F$11,classScheme,0)),Matches[TIMEBIN],$B16,Matches[SITE IN],C$9),COUNTIFS(Matches[CLASS],INDEX(classNum,1,MATCH(F$11,classScheme,0)),Matches[TIME OUT],"&gt;="&amp;TIMEVALUE(LEFT($B16,5)),Matches[TIME OUT],"&lt;"&amp;TIMEVALUE(LEFT($B16,5))+TIME(0,15,0),Matches[SITE OUT],C$9)),COUNTIFS(All[TIMEBIN],$B16,All[CLASS],INDEX(classNum,1,MATCH(F$11,classScheme,0)))),"")</f>
        <v>0</v>
      </c>
      <c r="G16" s="11">
        <f ca="1">IF(C$9&lt;&gt;"",IF(C$9&lt;&gt;"All Locations",IF(C$10="From",COUNTIFS(Matches[CLASS],INDEX(classNum,1,MATCH(G$11,classScheme,0)),Matches[TIMEBIN],$B16,Matches[SITE IN],C$9),COUNTIFS(Matches[CLASS],INDEX(classNum,1,MATCH(G$11,classScheme,0)),Matches[TIME OUT],"&gt;="&amp;TIMEVALUE(LEFT($B16,5)),Matches[TIME OUT],"&lt;"&amp;TIMEVALUE(LEFT($B16,5))+TIME(0,15,0),Matches[SITE OUT],C$9)),COUNTIFS(All[TIMEBIN],$B16,All[CLASS],INDEX(classNum,1,MATCH(G$11,classScheme,0)))),"")</f>
        <v>2</v>
      </c>
      <c r="H16" s="12"/>
      <c r="I16" s="8">
        <f ca="1">IF(I$9&lt;&gt;"",IF(I$9&lt;&gt;"All Locations",IF(I$10="From",COUNTIFS(Matches[CLASS],INDEX(classNum,1,MATCH(I$11,classScheme,0)),Matches[TIMEBIN],$B16,Matches[SITE IN],I$9),COUNTIFS(Matches[CLASS],INDEX(classNum,1,MATCH(I$11,classScheme,0)),Matches[TIME OUT],"&gt;="&amp;TIMEVALUE(LEFT($B16,5)),Matches[TIME OUT],"&lt;"&amp;TIMEVALUE(LEFT($B16,5))+TIME(0,15,0),Matches[SITE OUT],I$9)),COUNTIFS(All[TIMEBIN],$B16,All[CLASS],INDEX(classNum,1,MATCH(I$11,classScheme,0)))),"")</f>
        <v>0</v>
      </c>
      <c r="J16" s="9">
        <f ca="1">IF(I$9&lt;&gt;"",IF(I$9&lt;&gt;"All Locations",IF(I$10="From",COUNTIFS(Matches[CLASS],INDEX(classNum,1,MATCH(J$11,classScheme,0)),Matches[TIMEBIN],$B16,Matches[SITE IN],I$9),COUNTIFS(Matches[CLASS],INDEX(classNum,1,MATCH(J$11,classScheme,0)),Matches[TIME OUT],"&gt;="&amp;TIMEVALUE(LEFT($B16,5)),Matches[TIME OUT],"&lt;"&amp;TIMEVALUE(LEFT($B16,5))+TIME(0,15,0),Matches[SITE OUT],I$9)),COUNTIFS(All[TIMEBIN],$B16,All[CLASS],INDEX(classNum,1,MATCH(J$11,classScheme,0)))),"")</f>
        <v>0</v>
      </c>
      <c r="K16" s="9">
        <f ca="1">IF(I$9&lt;&gt;"",IF(I$9&lt;&gt;"All Locations",IF(I$10="From",COUNTIFS(Matches[CLASS],INDEX(classNum,1,MATCH(K$11,classScheme,0)),Matches[TIMEBIN],$B16,Matches[SITE IN],I$9),COUNTIFS(Matches[CLASS],INDEX(classNum,1,MATCH(K$11,classScheme,0)),Matches[TIME OUT],"&gt;="&amp;TIMEVALUE(LEFT($B16,5)),Matches[TIME OUT],"&lt;"&amp;TIMEVALUE(LEFT($B16,5))+TIME(0,15,0),Matches[SITE OUT],I$9)),COUNTIFS(All[TIMEBIN],$B16,All[CLASS],INDEX(classNum,1,MATCH(K$11,classScheme,0)))),"")</f>
        <v>0</v>
      </c>
      <c r="L16" s="10">
        <f ca="1">IF(I$9&lt;&gt;"",IF(I$9&lt;&gt;"All Locations",IF(I$10="From",COUNTIFS(Matches[CLASS],INDEX(classNum,1,MATCH(L$11,classScheme,0)),Matches[TIMEBIN],$B16,Matches[SITE IN],I$9),COUNTIFS(Matches[CLASS],INDEX(classNum,1,MATCH(L$11,classScheme,0)),Matches[TIME OUT],"&gt;="&amp;TIMEVALUE(LEFT($B16,5)),Matches[TIME OUT],"&lt;"&amp;TIMEVALUE(LEFT($B16,5))+TIME(0,15,0),Matches[SITE OUT],I$9)),COUNTIFS(All[TIMEBIN],$B16,All[CLASS],INDEX(classNum,1,MATCH(L$11,classScheme,0)))),"")</f>
        <v>0</v>
      </c>
      <c r="M16" s="11">
        <f ca="1">IF(I$9&lt;&gt;"",IF(I$9&lt;&gt;"All Locations",IF(I$10="From",COUNTIFS(Matches[CLASS],INDEX(classNum,1,MATCH(M$11,classScheme,0)),Matches[TIMEBIN],$B16,Matches[SITE IN],I$9),COUNTIFS(Matches[CLASS],INDEX(classNum,1,MATCH(M$11,classScheme,0)),Matches[TIME OUT],"&gt;="&amp;TIMEVALUE(LEFT($B16,5)),Matches[TIME OUT],"&lt;"&amp;TIMEVALUE(LEFT($B16,5))+TIME(0,15,0),Matches[SITE OUT],I$9)),COUNTIFS(All[TIMEBIN],$B16,All[CLASS],INDEX(classNum,1,MATCH(M$11,classScheme,0)))),"")</f>
        <v>0</v>
      </c>
      <c r="N16" s="12"/>
      <c r="O16" s="8">
        <f ca="1">IF(O$9&lt;&gt;"",IF(O$9&lt;&gt;"All Locations",IF(O$10="From",COUNTIFS(Matches[CLASS],INDEX(classNum,1,MATCH(O$11,classScheme,0)),Matches[TIMEBIN],$B16,Matches[SITE IN],O$9),COUNTIFS(Matches[CLASS],INDEX(classNum,1,MATCH(O$11,classScheme,0)),Matches[TIME OUT],"&gt;="&amp;TIMEVALUE(LEFT($B16,5)),Matches[TIME OUT],"&lt;"&amp;TIMEVALUE(LEFT($B16,5))+TIME(0,15,0),Matches[SITE OUT],O$9)),COUNTIFS(All[TIMEBIN],$B16,All[CLASS],INDEX(classNum,1,MATCH(O$11,classScheme,0)))),"")</f>
        <v>1</v>
      </c>
      <c r="P16" s="9">
        <f ca="1">IF(O$9&lt;&gt;"",IF(O$9&lt;&gt;"All Locations",IF(O$10="From",COUNTIFS(Matches[CLASS],INDEX(classNum,1,MATCH(P$11,classScheme,0)),Matches[TIMEBIN],$B16,Matches[SITE IN],O$9),COUNTIFS(Matches[CLASS],INDEX(classNum,1,MATCH(P$11,classScheme,0)),Matches[TIME OUT],"&gt;="&amp;TIMEVALUE(LEFT($B16,5)),Matches[TIME OUT],"&lt;"&amp;TIMEVALUE(LEFT($B16,5))+TIME(0,15,0),Matches[SITE OUT],O$9)),COUNTIFS(All[TIMEBIN],$B16,All[CLASS],INDEX(classNum,1,MATCH(P$11,classScheme,0)))),"")</f>
        <v>1</v>
      </c>
      <c r="Q16" s="9">
        <f ca="1">IF(O$9&lt;&gt;"",IF(O$9&lt;&gt;"All Locations",IF(O$10="From",COUNTIFS(Matches[CLASS],INDEX(classNum,1,MATCH(Q$11,classScheme,0)),Matches[TIMEBIN],$B16,Matches[SITE IN],O$9),COUNTIFS(Matches[CLASS],INDEX(classNum,1,MATCH(Q$11,classScheme,0)),Matches[TIME OUT],"&gt;="&amp;TIMEVALUE(LEFT($B16,5)),Matches[TIME OUT],"&lt;"&amp;TIMEVALUE(LEFT($B16,5))+TIME(0,15,0),Matches[SITE OUT],O$9)),COUNTIFS(All[TIMEBIN],$B16,All[CLASS],INDEX(classNum,1,MATCH(Q$11,classScheme,0)))),"")</f>
        <v>1</v>
      </c>
      <c r="R16" s="10">
        <f ca="1">IF(O$9&lt;&gt;"",IF(O$9&lt;&gt;"All Locations",IF(O$10="From",COUNTIFS(Matches[CLASS],INDEX(classNum,1,MATCH(R$11,classScheme,0)),Matches[TIMEBIN],$B16,Matches[SITE IN],O$9),COUNTIFS(Matches[CLASS],INDEX(classNum,1,MATCH(R$11,classScheme,0)),Matches[TIME OUT],"&gt;="&amp;TIMEVALUE(LEFT($B16,5)),Matches[TIME OUT],"&lt;"&amp;TIMEVALUE(LEFT($B16,5))+TIME(0,15,0),Matches[SITE OUT],O$9)),COUNTIFS(All[TIMEBIN],$B16,All[CLASS],INDEX(classNum,1,MATCH(R$11,classScheme,0)))),"")</f>
        <v>0</v>
      </c>
      <c r="S16" s="11">
        <f ca="1">IF(O$9&lt;&gt;"",IF(O$9&lt;&gt;"All Locations",IF(O$10="From",COUNTIFS(Matches[CLASS],INDEX(classNum,1,MATCH(S$11,classScheme,0)),Matches[TIMEBIN],$B16,Matches[SITE IN],O$9),COUNTIFS(Matches[CLASS],INDEX(classNum,1,MATCH(S$11,classScheme,0)),Matches[TIME OUT],"&gt;="&amp;TIMEVALUE(LEFT($B16,5)),Matches[TIME OUT],"&lt;"&amp;TIMEVALUE(LEFT($B16,5))+TIME(0,15,0),Matches[SITE OUT],O$9)),COUNTIFS(All[TIMEBIN],$B16,All[CLASS],INDEX(classNum,1,MATCH(S$11,classScheme,0)))),"")</f>
        <v>0</v>
      </c>
      <c r="T16" s="12"/>
      <c r="U16" s="8">
        <f ca="1">IF(U$9&lt;&gt;"",IF(U$9&lt;&gt;"All Locations",IF(U$10="From",COUNTIFS(Matches[CLASS],INDEX(classNum,1,MATCH(U$11,classScheme,0)),Matches[TIMEBIN],$B16,Matches[SITE IN],U$9),COUNTIFS(Matches[CLASS],INDEX(classNum,1,MATCH(U$11,classScheme,0)),Matches[TIME OUT],"&gt;="&amp;TIMEVALUE(LEFT($B16,5)),Matches[TIME OUT],"&lt;"&amp;TIMEVALUE(LEFT($B16,5))+TIME(0,15,0),Matches[SITE OUT],U$9)),COUNTIFS(All[TIMEBIN],$B16,All[CLASS],INDEX(classNum,1,MATCH(U$11,classScheme,0)))),"")</f>
        <v>3</v>
      </c>
      <c r="V16" s="9">
        <f ca="1">IF(U$9&lt;&gt;"",IF(U$9&lt;&gt;"All Locations",IF(U$10="From",COUNTIFS(Matches[CLASS],INDEX(classNum,1,MATCH(V$11,classScheme,0)),Matches[TIMEBIN],$B16,Matches[SITE IN],U$9),COUNTIFS(Matches[CLASS],INDEX(classNum,1,MATCH(V$11,classScheme,0)),Matches[TIME OUT],"&gt;="&amp;TIMEVALUE(LEFT($B16,5)),Matches[TIME OUT],"&lt;"&amp;TIMEVALUE(LEFT($B16,5))+TIME(0,15,0),Matches[SITE OUT],U$9)),COUNTIFS(All[TIMEBIN],$B16,All[CLASS],INDEX(classNum,1,MATCH(V$11,classScheme,0)))),"")</f>
        <v>1</v>
      </c>
      <c r="W16" s="9">
        <f ca="1">IF(U$9&lt;&gt;"",IF(U$9&lt;&gt;"All Locations",IF(U$10="From",COUNTIFS(Matches[CLASS],INDEX(classNum,1,MATCH(W$11,classScheme,0)),Matches[TIMEBIN],$B16,Matches[SITE IN],U$9),COUNTIFS(Matches[CLASS],INDEX(classNum,1,MATCH(W$11,classScheme,0)),Matches[TIME OUT],"&gt;="&amp;TIMEVALUE(LEFT($B16,5)),Matches[TIME OUT],"&lt;"&amp;TIMEVALUE(LEFT($B16,5))+TIME(0,15,0),Matches[SITE OUT],U$9)),COUNTIFS(All[TIMEBIN],$B16,All[CLASS],INDEX(classNum,1,MATCH(W$11,classScheme,0)))),"")</f>
        <v>0</v>
      </c>
      <c r="X16" s="10">
        <f ca="1">IF(U$9&lt;&gt;"",IF(U$9&lt;&gt;"All Locations",IF(U$10="From",COUNTIFS(Matches[CLASS],INDEX(classNum,1,MATCH(X$11,classScheme,0)),Matches[TIMEBIN],$B16,Matches[SITE IN],U$9),COUNTIFS(Matches[CLASS],INDEX(classNum,1,MATCH(X$11,classScheme,0)),Matches[TIME OUT],"&gt;="&amp;TIMEVALUE(LEFT($B16,5)),Matches[TIME OUT],"&lt;"&amp;TIMEVALUE(LEFT($B16,5))+TIME(0,15,0),Matches[SITE OUT],U$9)),COUNTIFS(All[TIMEBIN],$B16,All[CLASS],INDEX(classNum,1,MATCH(X$11,classScheme,0)))),"")</f>
        <v>0</v>
      </c>
      <c r="Y16" s="11">
        <f ca="1">IF(U$9&lt;&gt;"",IF(U$9&lt;&gt;"All Locations",IF(U$10="From",COUNTIFS(Matches[CLASS],INDEX(classNum,1,MATCH(Y$11,classScheme,0)),Matches[TIMEBIN],$B16,Matches[SITE IN],U$9),COUNTIFS(Matches[CLASS],INDEX(classNum,1,MATCH(Y$11,classScheme,0)),Matches[TIME OUT],"&gt;="&amp;TIMEVALUE(LEFT($B16,5)),Matches[TIME OUT],"&lt;"&amp;TIMEVALUE(LEFT($B16,5))+TIME(0,15,0),Matches[SITE OUT],U$9)),COUNTIFS(All[TIMEBIN],$B16,All[CLASS],INDEX(classNum,1,MATCH(Y$11,classScheme,0)))),"")</f>
        <v>0</v>
      </c>
      <c r="Z16" s="12"/>
      <c r="AA16" s="8">
        <f ca="1">IF(AA$9&lt;&gt;"",IF(AA$9&lt;&gt;"All Locations",IF(AA$10="From",COUNTIFS(Matches[CLASS],INDEX(classNum,1,MATCH(AA$11,classScheme,0)),Matches[TIMEBIN],$B16,Matches[SITE IN],AA$9),COUNTIFS(Matches[CLASS],INDEX(classNum,1,MATCH(AA$11,classScheme,0)),Matches[TIME OUT],"&gt;="&amp;TIMEVALUE(LEFT($B16,5)),Matches[TIME OUT],"&lt;"&amp;TIMEVALUE(LEFT($B16,5))+TIME(0,15,0),Matches[SITE OUT],AA$9)),COUNTIFS(All[TIMEBIN],$B16,All[CLASS],INDEX(classNum,1,MATCH(AA$11,classScheme,0)))),"")</f>
        <v>2</v>
      </c>
      <c r="AB16" s="9">
        <f ca="1">IF(AA$9&lt;&gt;"",IF(AA$9&lt;&gt;"All Locations",IF(AA$10="From",COUNTIFS(Matches[CLASS],INDEX(classNum,1,MATCH(AB$11,classScheme,0)),Matches[TIMEBIN],$B16,Matches[SITE IN],AA$9),COUNTIFS(Matches[CLASS],INDEX(classNum,1,MATCH(AB$11,classScheme,0)),Matches[TIME OUT],"&gt;="&amp;TIMEVALUE(LEFT($B16,5)),Matches[TIME OUT],"&lt;"&amp;TIMEVALUE(LEFT($B16,5))+TIME(0,15,0),Matches[SITE OUT],AA$9)),COUNTIFS(All[TIMEBIN],$B16,All[CLASS],INDEX(classNum,1,MATCH(AB$11,classScheme,0)))),"")</f>
        <v>1</v>
      </c>
      <c r="AC16" s="9">
        <f ca="1">IF(AA$9&lt;&gt;"",IF(AA$9&lt;&gt;"All Locations",IF(AA$10="From",COUNTIFS(Matches[CLASS],INDEX(classNum,1,MATCH(AC$11,classScheme,0)),Matches[TIMEBIN],$B16,Matches[SITE IN],AA$9),COUNTIFS(Matches[CLASS],INDEX(classNum,1,MATCH(AC$11,classScheme,0)),Matches[TIME OUT],"&gt;="&amp;TIMEVALUE(LEFT($B16,5)),Matches[TIME OUT],"&lt;"&amp;TIMEVALUE(LEFT($B16,5))+TIME(0,15,0),Matches[SITE OUT],AA$9)),COUNTIFS(All[TIMEBIN],$B16,All[CLASS],INDEX(classNum,1,MATCH(AC$11,classScheme,0)))),"")</f>
        <v>1</v>
      </c>
      <c r="AD16" s="10">
        <f ca="1">IF(AA$9&lt;&gt;"",IF(AA$9&lt;&gt;"All Locations",IF(AA$10="From",COUNTIFS(Matches[CLASS],INDEX(classNum,1,MATCH(AD$11,classScheme,0)),Matches[TIMEBIN],$B16,Matches[SITE IN],AA$9),COUNTIFS(Matches[CLASS],INDEX(classNum,1,MATCH(AD$11,classScheme,0)),Matches[TIME OUT],"&gt;="&amp;TIMEVALUE(LEFT($B16,5)),Matches[TIME OUT],"&lt;"&amp;TIMEVALUE(LEFT($B16,5))+TIME(0,15,0),Matches[SITE OUT],AA$9)),COUNTIFS(All[TIMEBIN],$B16,All[CLASS],INDEX(classNum,1,MATCH(AD$11,classScheme,0)))),"")</f>
        <v>0</v>
      </c>
      <c r="AE16" s="11">
        <f ca="1">IF(AA$9&lt;&gt;"",IF(AA$9&lt;&gt;"All Locations",IF(AA$10="From",COUNTIFS(Matches[CLASS],INDEX(classNum,1,MATCH(AE$11,classScheme,0)),Matches[TIMEBIN],$B16,Matches[SITE IN],AA$9),COUNTIFS(Matches[CLASS],INDEX(classNum,1,MATCH(AE$11,classScheme,0)),Matches[TIME OUT],"&gt;="&amp;TIMEVALUE(LEFT($B16,5)),Matches[TIME OUT],"&lt;"&amp;TIMEVALUE(LEFT($B16,5))+TIME(0,15,0),Matches[SITE OUT],AA$9)),COUNTIFS(All[TIMEBIN],$B16,All[CLASS],INDEX(classNum,1,MATCH(AE$11,classScheme,0)))),"")</f>
        <v>0</v>
      </c>
      <c r="AF16" s="12"/>
      <c r="AG16" s="8">
        <f ca="1">IF(AG$9&lt;&gt;"",IF(AG$9&lt;&gt;"All Locations",IF(AG$10="From",COUNTIFS(Matches[CLASS],INDEX(classNum,1,MATCH(AG$11,classScheme,0)),Matches[TIMEBIN],$B16,Matches[SITE IN],AG$9),COUNTIFS(Matches[CLASS],INDEX(classNum,1,MATCH(AG$11,classScheme,0)),Matches[TIME OUT],"&gt;="&amp;TIMEVALUE(LEFT($B16,5)),Matches[TIME OUT],"&lt;"&amp;TIMEVALUE(LEFT($B16,5))+TIME(0,15,0),Matches[SITE OUT],AG$9)),COUNTIFS(All[TIMEBIN],$B16,All[CLASS],INDEX(classNum,1,MATCH(AG$11,classScheme,0)))),"")</f>
        <v>4</v>
      </c>
      <c r="AH16" s="9">
        <f ca="1">IF(AG$9&lt;&gt;"",IF(AG$9&lt;&gt;"All Locations",IF(AG$10="From",COUNTIFS(Matches[CLASS],INDEX(classNum,1,MATCH(AH$11,classScheme,0)),Matches[TIMEBIN],$B16,Matches[SITE IN],AG$9),COUNTIFS(Matches[CLASS],INDEX(classNum,1,MATCH(AH$11,classScheme,0)),Matches[TIME OUT],"&gt;="&amp;TIMEVALUE(LEFT($B16,5)),Matches[TIME OUT],"&lt;"&amp;TIMEVALUE(LEFT($B16,5))+TIME(0,15,0),Matches[SITE OUT],AG$9)),COUNTIFS(All[TIMEBIN],$B16,All[CLASS],INDEX(classNum,1,MATCH(AH$11,classScheme,0)))),"")</f>
        <v>4</v>
      </c>
      <c r="AI16" s="9">
        <f ca="1">IF(AG$9&lt;&gt;"",IF(AG$9&lt;&gt;"All Locations",IF(AG$10="From",COUNTIFS(Matches[CLASS],INDEX(classNum,1,MATCH(AI$11,classScheme,0)),Matches[TIMEBIN],$B16,Matches[SITE IN],AG$9),COUNTIFS(Matches[CLASS],INDEX(classNum,1,MATCH(AI$11,classScheme,0)),Matches[TIME OUT],"&gt;="&amp;TIMEVALUE(LEFT($B16,5)),Matches[TIME OUT],"&lt;"&amp;TIMEVALUE(LEFT($B16,5))+TIME(0,15,0),Matches[SITE OUT],AG$9)),COUNTIFS(All[TIMEBIN],$B16,All[CLASS],INDEX(classNum,1,MATCH(AI$11,classScheme,0)))),"")</f>
        <v>0</v>
      </c>
      <c r="AJ16" s="10">
        <f ca="1">IF(AG$9&lt;&gt;"",IF(AG$9&lt;&gt;"All Locations",IF(AG$10="From",COUNTIFS(Matches[CLASS],INDEX(classNum,1,MATCH(AJ$11,classScheme,0)),Matches[TIMEBIN],$B16,Matches[SITE IN],AG$9),COUNTIFS(Matches[CLASS],INDEX(classNum,1,MATCH(AJ$11,classScheme,0)),Matches[TIME OUT],"&gt;="&amp;TIMEVALUE(LEFT($B16,5)),Matches[TIME OUT],"&lt;"&amp;TIMEVALUE(LEFT($B16,5))+TIME(0,15,0),Matches[SITE OUT],AG$9)),COUNTIFS(All[TIMEBIN],$B16,All[CLASS],INDEX(classNum,1,MATCH(AJ$11,classScheme,0)))),"")</f>
        <v>0</v>
      </c>
      <c r="AK16" s="11">
        <f ca="1">IF(AG$9&lt;&gt;"",IF(AG$9&lt;&gt;"All Locations",IF(AG$10="From",COUNTIFS(Matches[CLASS],INDEX(classNum,1,MATCH(AK$11,classScheme,0)),Matches[TIMEBIN],$B16,Matches[SITE IN],AG$9),COUNTIFS(Matches[CLASS],INDEX(classNum,1,MATCH(AK$11,classScheme,0)),Matches[TIME OUT],"&gt;="&amp;TIMEVALUE(LEFT($B16,5)),Matches[TIME OUT],"&lt;"&amp;TIMEVALUE(LEFT($B16,5))+TIME(0,15,0),Matches[SITE OUT],AG$9)),COUNTIFS(All[TIMEBIN],$B16,All[CLASS],INDEX(classNum,1,MATCH(AK$11,classScheme,0)))),"")</f>
        <v>0</v>
      </c>
      <c r="AL16" s="12"/>
      <c r="AM16" s="8">
        <f ca="1">IF(AM$9&lt;&gt;"",IF(AM$9&lt;&gt;"All Locations",IF(AM$10="From",COUNTIFS(Matches[CLASS],INDEX(classNum,1,MATCH(AM$11,classScheme,0)),Matches[TIMEBIN],$B16,Matches[SITE IN],AM$9),COUNTIFS(Matches[CLASS],INDEX(classNum,1,MATCH(AM$11,classScheme,0)),Matches[TIME OUT],"&gt;="&amp;TIMEVALUE(LEFT($B16,5)),Matches[TIME OUT],"&lt;"&amp;TIMEVALUE(LEFT($B16,5))+TIME(0,15,0),Matches[SITE OUT],AM$9)),COUNTIFS(All[TIMEBIN],$B16,All[CLASS],INDEX(classNum,1,MATCH(AM$11,classScheme,0)))),"")</f>
        <v>0</v>
      </c>
      <c r="AN16" s="9">
        <f ca="1">IF(AM$9&lt;&gt;"",IF(AM$9&lt;&gt;"All Locations",IF(AM$10="From",COUNTIFS(Matches[CLASS],INDEX(classNum,1,MATCH(AN$11,classScheme,0)),Matches[TIMEBIN],$B16,Matches[SITE IN],AM$9),COUNTIFS(Matches[CLASS],INDEX(classNum,1,MATCH(AN$11,classScheme,0)),Matches[TIME OUT],"&gt;="&amp;TIMEVALUE(LEFT($B16,5)),Matches[TIME OUT],"&lt;"&amp;TIMEVALUE(LEFT($B16,5))+TIME(0,15,0),Matches[SITE OUT],AM$9)),COUNTIFS(All[TIMEBIN],$B16,All[CLASS],INDEX(classNum,1,MATCH(AN$11,classScheme,0)))),"")</f>
        <v>1</v>
      </c>
      <c r="AO16" s="9">
        <f ca="1">IF(AM$9&lt;&gt;"",IF(AM$9&lt;&gt;"All Locations",IF(AM$10="From",COUNTIFS(Matches[CLASS],INDEX(classNum,1,MATCH(AO$11,classScheme,0)),Matches[TIMEBIN],$B16,Matches[SITE IN],AM$9),COUNTIFS(Matches[CLASS],INDEX(classNum,1,MATCH(AO$11,classScheme,0)),Matches[TIME OUT],"&gt;="&amp;TIMEVALUE(LEFT($B16,5)),Matches[TIME OUT],"&lt;"&amp;TIMEVALUE(LEFT($B16,5))+TIME(0,15,0),Matches[SITE OUT],AM$9)),COUNTIFS(All[TIMEBIN],$B16,All[CLASS],INDEX(classNum,1,MATCH(AO$11,classScheme,0)))),"")</f>
        <v>0</v>
      </c>
      <c r="AP16" s="10">
        <f ca="1">IF(AM$9&lt;&gt;"",IF(AM$9&lt;&gt;"All Locations",IF(AM$10="From",COUNTIFS(Matches[CLASS],INDEX(classNum,1,MATCH(AP$11,classScheme,0)),Matches[TIMEBIN],$B16,Matches[SITE IN],AM$9),COUNTIFS(Matches[CLASS],INDEX(classNum,1,MATCH(AP$11,classScheme,0)),Matches[TIME OUT],"&gt;="&amp;TIMEVALUE(LEFT($B16,5)),Matches[TIME OUT],"&lt;"&amp;TIMEVALUE(LEFT($B16,5))+TIME(0,15,0),Matches[SITE OUT],AM$9)),COUNTIFS(All[TIMEBIN],$B16,All[CLASS],INDEX(classNum,1,MATCH(AP$11,classScheme,0)))),"")</f>
        <v>0</v>
      </c>
      <c r="AQ16" s="11">
        <f ca="1">IF(AM$9&lt;&gt;"",IF(AM$9&lt;&gt;"All Locations",IF(AM$10="From",COUNTIFS(Matches[CLASS],INDEX(classNum,1,MATCH(AQ$11,classScheme,0)),Matches[TIMEBIN],$B16,Matches[SITE IN],AM$9),COUNTIFS(Matches[CLASS],INDEX(classNum,1,MATCH(AQ$11,classScheme,0)),Matches[TIME OUT],"&gt;="&amp;TIMEVALUE(LEFT($B16,5)),Matches[TIME OUT],"&lt;"&amp;TIMEVALUE(LEFT($B16,5))+TIME(0,15,0),Matches[SITE OUT],AM$9)),COUNTIFS(All[TIMEBIN],$B16,All[CLASS],INDEX(classNum,1,MATCH(AQ$11,classScheme,0)))),"")</f>
        <v>1</v>
      </c>
      <c r="AR16" s="12"/>
      <c r="AS16" s="8">
        <f ca="1">IF(AS$9&lt;&gt;"",IF(AS$9&lt;&gt;"All Locations",IF(AS$10="From",COUNTIFS(Matches[CLASS],INDEX(classNum,1,MATCH(AS$11,classScheme,0)),Matches[TIMEBIN],$B16,Matches[SITE IN],AS$9),COUNTIFS(Matches[CLASS],INDEX(classNum,1,MATCH(AS$11,classScheme,0)),Matches[TIME OUT],"&gt;="&amp;TIMEVALUE(LEFT($B16,5)),Matches[TIME OUT],"&lt;"&amp;TIMEVALUE(LEFT($B16,5))+TIME(0,15,0),Matches[SITE OUT],AS$9)),COUNTIFS(All[TIMEBIN],$B16,All[CLASS],INDEX(classNum,1,MATCH(AS$11,classScheme,0)))),"")</f>
        <v>0</v>
      </c>
      <c r="AT16" s="9">
        <f ca="1">IF(AS$9&lt;&gt;"",IF(AS$9&lt;&gt;"All Locations",IF(AS$10="From",COUNTIFS(Matches[CLASS],INDEX(classNum,1,MATCH(AT$11,classScheme,0)),Matches[TIMEBIN],$B16,Matches[SITE IN],AS$9),COUNTIFS(Matches[CLASS],INDEX(classNum,1,MATCH(AT$11,classScheme,0)),Matches[TIME OUT],"&gt;="&amp;TIMEVALUE(LEFT($B16,5)),Matches[TIME OUT],"&lt;"&amp;TIMEVALUE(LEFT($B16,5))+TIME(0,15,0),Matches[SITE OUT],AS$9)),COUNTIFS(All[TIMEBIN],$B16,All[CLASS],INDEX(classNum,1,MATCH(AT$11,classScheme,0)))),"")</f>
        <v>0</v>
      </c>
      <c r="AU16" s="9">
        <f ca="1">IF(AS$9&lt;&gt;"",IF(AS$9&lt;&gt;"All Locations",IF(AS$10="From",COUNTIFS(Matches[CLASS],INDEX(classNum,1,MATCH(AU$11,classScheme,0)),Matches[TIMEBIN],$B16,Matches[SITE IN],AS$9),COUNTIFS(Matches[CLASS],INDEX(classNum,1,MATCH(AU$11,classScheme,0)),Matches[TIME OUT],"&gt;="&amp;TIMEVALUE(LEFT($B16,5)),Matches[TIME OUT],"&lt;"&amp;TIMEVALUE(LEFT($B16,5))+TIME(0,15,0),Matches[SITE OUT],AS$9)),COUNTIFS(All[TIMEBIN],$B16,All[CLASS],INDEX(classNum,1,MATCH(AU$11,classScheme,0)))),"")</f>
        <v>0</v>
      </c>
      <c r="AV16" s="10">
        <f ca="1">IF(AS$9&lt;&gt;"",IF(AS$9&lt;&gt;"All Locations",IF(AS$10="From",COUNTIFS(Matches[CLASS],INDEX(classNum,1,MATCH(AV$11,classScheme,0)),Matches[TIMEBIN],$B16,Matches[SITE IN],AS$9),COUNTIFS(Matches[CLASS],INDEX(classNum,1,MATCH(AV$11,classScheme,0)),Matches[TIME OUT],"&gt;="&amp;TIMEVALUE(LEFT($B16,5)),Matches[TIME OUT],"&lt;"&amp;TIMEVALUE(LEFT($B16,5))+TIME(0,15,0),Matches[SITE OUT],AS$9)),COUNTIFS(All[TIMEBIN],$B16,All[CLASS],INDEX(classNum,1,MATCH(AV$11,classScheme,0)))),"")</f>
        <v>0</v>
      </c>
      <c r="AW16" s="11">
        <f ca="1">IF(AS$9&lt;&gt;"",IF(AS$9&lt;&gt;"All Locations",IF(AS$10="From",COUNTIFS(Matches[CLASS],INDEX(classNum,1,MATCH(AW$11,classScheme,0)),Matches[TIMEBIN],$B16,Matches[SITE IN],AS$9),COUNTIFS(Matches[CLASS],INDEX(classNum,1,MATCH(AW$11,classScheme,0)),Matches[TIME OUT],"&gt;="&amp;TIMEVALUE(LEFT($B16,5)),Matches[TIME OUT],"&lt;"&amp;TIMEVALUE(LEFT($B16,5))+TIME(0,15,0),Matches[SITE OUT],AS$9)),COUNTIFS(All[TIMEBIN],$B16,All[CLASS],INDEX(classNum,1,MATCH(AW$11,classScheme,0)))),"")</f>
        <v>0</v>
      </c>
      <c r="AX16" s="12"/>
      <c r="AY16" s="8">
        <f ca="1">IF(AY$9&lt;&gt;"",IF(AY$9&lt;&gt;"All Locations",IF(AY$10="From",COUNTIFS(Matches[CLASS],INDEX(classNum,1,MATCH(AY$11,classScheme,0)),Matches[TIMEBIN],$B16,Matches[SITE IN],AY$9),COUNTIFS(Matches[CLASS],INDEX(classNum,1,MATCH(AY$11,classScheme,0)),Matches[TIME OUT],"&gt;="&amp;TIMEVALUE(LEFT($B16,5)),Matches[TIME OUT],"&lt;"&amp;TIMEVALUE(LEFT($B16,5))+TIME(0,15,0),Matches[SITE OUT],AY$9)),COUNTIFS(All[TIMEBIN],$B16,All[CLASS],INDEX(classNum,1,MATCH(AY$11,classScheme,0)))),"")</f>
        <v>2</v>
      </c>
      <c r="AZ16" s="9">
        <f ca="1">IF(AY$9&lt;&gt;"",IF(AY$9&lt;&gt;"All Locations",IF(AY$10="From",COUNTIFS(Matches[CLASS],INDEX(classNum,1,MATCH(AZ$11,classScheme,0)),Matches[TIMEBIN],$B16,Matches[SITE IN],AY$9),COUNTIFS(Matches[CLASS],INDEX(classNum,1,MATCH(AZ$11,classScheme,0)),Matches[TIME OUT],"&gt;="&amp;TIMEVALUE(LEFT($B16,5)),Matches[TIME OUT],"&lt;"&amp;TIMEVALUE(LEFT($B16,5))+TIME(0,15,0),Matches[SITE OUT],AY$9)),COUNTIFS(All[TIMEBIN],$B16,All[CLASS],INDEX(classNum,1,MATCH(AZ$11,classScheme,0)))),"")</f>
        <v>0</v>
      </c>
      <c r="BA16" s="9">
        <f ca="1">IF(AY$9&lt;&gt;"",IF(AY$9&lt;&gt;"All Locations",IF(AY$10="From",COUNTIFS(Matches[CLASS],INDEX(classNum,1,MATCH(BA$11,classScheme,0)),Matches[TIMEBIN],$B16,Matches[SITE IN],AY$9),COUNTIFS(Matches[CLASS],INDEX(classNum,1,MATCH(BA$11,classScheme,0)),Matches[TIME OUT],"&gt;="&amp;TIMEVALUE(LEFT($B16,5)),Matches[TIME OUT],"&lt;"&amp;TIMEVALUE(LEFT($B16,5))+TIME(0,15,0),Matches[SITE OUT],AY$9)),COUNTIFS(All[TIMEBIN],$B16,All[CLASS],INDEX(classNum,1,MATCH(BA$11,classScheme,0)))),"")</f>
        <v>1</v>
      </c>
      <c r="BB16" s="10">
        <f ca="1">IF(AY$9&lt;&gt;"",IF(AY$9&lt;&gt;"All Locations",IF(AY$10="From",COUNTIFS(Matches[CLASS],INDEX(classNum,1,MATCH(BB$11,classScheme,0)),Matches[TIMEBIN],$B16,Matches[SITE IN],AY$9),COUNTIFS(Matches[CLASS],INDEX(classNum,1,MATCH(BB$11,classScheme,0)),Matches[TIME OUT],"&gt;="&amp;TIMEVALUE(LEFT($B16,5)),Matches[TIME OUT],"&lt;"&amp;TIMEVALUE(LEFT($B16,5))+TIME(0,15,0),Matches[SITE OUT],AY$9)),COUNTIFS(All[TIMEBIN],$B16,All[CLASS],INDEX(classNum,1,MATCH(BB$11,classScheme,0)))),"")</f>
        <v>0</v>
      </c>
      <c r="BC16" s="11">
        <f ca="1">IF(AY$9&lt;&gt;"",IF(AY$9&lt;&gt;"All Locations",IF(AY$10="From",COUNTIFS(Matches[CLASS],INDEX(classNum,1,MATCH(BC$11,classScheme,0)),Matches[TIMEBIN],$B16,Matches[SITE IN],AY$9),COUNTIFS(Matches[CLASS],INDEX(classNum,1,MATCH(BC$11,classScheme,0)),Matches[TIME OUT],"&gt;="&amp;TIMEVALUE(LEFT($B16,5)),Matches[TIME OUT],"&lt;"&amp;TIMEVALUE(LEFT($B16,5))+TIME(0,15,0),Matches[SITE OUT],AY$9)),COUNTIFS(All[TIMEBIN],$B16,All[CLASS],INDEX(classNum,1,MATCH(BC$11,classScheme,0)))),"")</f>
        <v>0</v>
      </c>
      <c r="BD16" s="12"/>
      <c r="BE16" s="8">
        <f ca="1">IF(BE$9&lt;&gt;"",IF(BE$9&lt;&gt;"All Locations",IF(BE$10="From",COUNTIFS(Matches[CLASS],INDEX(classNum,1,MATCH(BE$11,classScheme,0)),Matches[TIMEBIN],$B16,Matches[SITE IN],BE$9),COUNTIFS(Matches[CLASS],INDEX(classNum,1,MATCH(BE$11,classScheme,0)),Matches[TIME OUT],"&gt;="&amp;TIMEVALUE(LEFT($B16,5)),Matches[TIME OUT],"&lt;"&amp;TIMEVALUE(LEFT($B16,5))+TIME(0,15,0),Matches[SITE OUT],BE$9)),COUNTIFS(All[TIMEBIN],$B16,All[CLASS],INDEX(classNum,1,MATCH(BE$11,classScheme,0)))),"")</f>
        <v>0</v>
      </c>
      <c r="BF16" s="9">
        <f ca="1">IF(BE$9&lt;&gt;"",IF(BE$9&lt;&gt;"All Locations",IF(BE$10="From",COUNTIFS(Matches[CLASS],INDEX(classNum,1,MATCH(BF$11,classScheme,0)),Matches[TIMEBIN],$B16,Matches[SITE IN],BE$9),COUNTIFS(Matches[CLASS],INDEX(classNum,1,MATCH(BF$11,classScheme,0)),Matches[TIME OUT],"&gt;="&amp;TIMEVALUE(LEFT($B16,5)),Matches[TIME OUT],"&lt;"&amp;TIMEVALUE(LEFT($B16,5))+TIME(0,15,0),Matches[SITE OUT],BE$9)),COUNTIFS(All[TIMEBIN],$B16,All[CLASS],INDEX(classNum,1,MATCH(BF$11,classScheme,0)))),"")</f>
        <v>0</v>
      </c>
      <c r="BG16" s="9">
        <f ca="1">IF(BE$9&lt;&gt;"",IF(BE$9&lt;&gt;"All Locations",IF(BE$10="From",COUNTIFS(Matches[CLASS],INDEX(classNum,1,MATCH(BG$11,classScheme,0)),Matches[TIMEBIN],$B16,Matches[SITE IN],BE$9),COUNTIFS(Matches[CLASS],INDEX(classNum,1,MATCH(BG$11,classScheme,0)),Matches[TIME OUT],"&gt;="&amp;TIMEVALUE(LEFT($B16,5)),Matches[TIME OUT],"&lt;"&amp;TIMEVALUE(LEFT($B16,5))+TIME(0,15,0),Matches[SITE OUT],BE$9)),COUNTIFS(All[TIMEBIN],$B16,All[CLASS],INDEX(classNum,1,MATCH(BG$11,classScheme,0)))),"")</f>
        <v>0</v>
      </c>
      <c r="BH16" s="10">
        <f ca="1">IF(BE$9&lt;&gt;"",IF(BE$9&lt;&gt;"All Locations",IF(BE$10="From",COUNTIFS(Matches[CLASS],INDEX(classNum,1,MATCH(BH$11,classScheme,0)),Matches[TIMEBIN],$B16,Matches[SITE IN],BE$9),COUNTIFS(Matches[CLASS],INDEX(classNum,1,MATCH(BH$11,classScheme,0)),Matches[TIME OUT],"&gt;="&amp;TIMEVALUE(LEFT($B16,5)),Matches[TIME OUT],"&lt;"&amp;TIMEVALUE(LEFT($B16,5))+TIME(0,15,0),Matches[SITE OUT],BE$9)),COUNTIFS(All[TIMEBIN],$B16,All[CLASS],INDEX(classNum,1,MATCH(BH$11,classScheme,0)))),"")</f>
        <v>0</v>
      </c>
      <c r="BI16" s="11">
        <f ca="1">IF(BE$9&lt;&gt;"",IF(BE$9&lt;&gt;"All Locations",IF(BE$10="From",COUNTIFS(Matches[CLASS],INDEX(classNum,1,MATCH(BI$11,classScheme,0)),Matches[TIMEBIN],$B16,Matches[SITE IN],BE$9),COUNTIFS(Matches[CLASS],INDEX(classNum,1,MATCH(BI$11,classScheme,0)),Matches[TIME OUT],"&gt;="&amp;TIMEVALUE(LEFT($B16,5)),Matches[TIME OUT],"&lt;"&amp;TIMEVALUE(LEFT($B16,5))+TIME(0,15,0),Matches[SITE OUT],BE$9)),COUNTIFS(All[TIMEBIN],$B16,All[CLASS],INDEX(classNum,1,MATCH(BI$11,classScheme,0)))),"")</f>
        <v>0</v>
      </c>
      <c r="BJ16" s="12"/>
      <c r="BK16" s="8">
        <f ca="1">IF(BK$9&lt;&gt;"",IF(BK$9&lt;&gt;"All Locations",IF(BK$10="From",COUNTIFS(Matches[CLASS],INDEX(classNum,1,MATCH(BK$11,classScheme,0)),Matches[TIMEBIN],$B16,Matches[SITE IN],BK$9),COUNTIFS(Matches[CLASS],INDEX(classNum,1,MATCH(BK$11,classScheme,0)),Matches[TIME OUT],"&gt;="&amp;TIMEVALUE(LEFT($B16,5)),Matches[TIME OUT],"&lt;"&amp;TIMEVALUE(LEFT($B16,5))+TIME(0,15,0),Matches[SITE OUT],BK$9)),COUNTIFS(All[TIMEBIN],$B16,All[CLASS],INDEX(classNum,1,MATCH(BK$11,classScheme,0)))),"")</f>
        <v>0</v>
      </c>
      <c r="BL16" s="9">
        <f ca="1">IF(BK$9&lt;&gt;"",IF(BK$9&lt;&gt;"All Locations",IF(BK$10="From",COUNTIFS(Matches[CLASS],INDEX(classNum,1,MATCH(BL$11,classScheme,0)),Matches[TIMEBIN],$B16,Matches[SITE IN],BK$9),COUNTIFS(Matches[CLASS],INDEX(classNum,1,MATCH(BL$11,classScheme,0)),Matches[TIME OUT],"&gt;="&amp;TIMEVALUE(LEFT($B16,5)),Matches[TIME OUT],"&lt;"&amp;TIMEVALUE(LEFT($B16,5))+TIME(0,15,0),Matches[SITE OUT],BK$9)),COUNTIFS(All[TIMEBIN],$B16,All[CLASS],INDEX(classNum,1,MATCH(BL$11,classScheme,0)))),"")</f>
        <v>1</v>
      </c>
      <c r="BM16" s="9">
        <f ca="1">IF(BK$9&lt;&gt;"",IF(BK$9&lt;&gt;"All Locations",IF(BK$10="From",COUNTIFS(Matches[CLASS],INDEX(classNum,1,MATCH(BM$11,classScheme,0)),Matches[TIMEBIN],$B16,Matches[SITE IN],BK$9),COUNTIFS(Matches[CLASS],INDEX(classNum,1,MATCH(BM$11,classScheme,0)),Matches[TIME OUT],"&gt;="&amp;TIMEVALUE(LEFT($B16,5)),Matches[TIME OUT],"&lt;"&amp;TIMEVALUE(LEFT($B16,5))+TIME(0,15,0),Matches[SITE OUT],BK$9)),COUNTIFS(All[TIMEBIN],$B16,All[CLASS],INDEX(classNum,1,MATCH(BM$11,classScheme,0)))),"")</f>
        <v>0</v>
      </c>
      <c r="BN16" s="10">
        <f ca="1">IF(BK$9&lt;&gt;"",IF(BK$9&lt;&gt;"All Locations",IF(BK$10="From",COUNTIFS(Matches[CLASS],INDEX(classNum,1,MATCH(BN$11,classScheme,0)),Matches[TIMEBIN],$B16,Matches[SITE IN],BK$9),COUNTIFS(Matches[CLASS],INDEX(classNum,1,MATCH(BN$11,classScheme,0)),Matches[TIME OUT],"&gt;="&amp;TIMEVALUE(LEFT($B16,5)),Matches[TIME OUT],"&lt;"&amp;TIMEVALUE(LEFT($B16,5))+TIME(0,15,0),Matches[SITE OUT],BK$9)),COUNTIFS(All[TIMEBIN],$B16,All[CLASS],INDEX(classNum,1,MATCH(BN$11,classScheme,0)))),"")</f>
        <v>0</v>
      </c>
      <c r="BO16" s="11">
        <f ca="1">IF(BK$9&lt;&gt;"",IF(BK$9&lt;&gt;"All Locations",IF(BK$10="From",COUNTIFS(Matches[CLASS],INDEX(classNum,1,MATCH(BO$11,classScheme,0)),Matches[TIMEBIN],$B16,Matches[SITE IN],BK$9),COUNTIFS(Matches[CLASS],INDEX(classNum,1,MATCH(BO$11,classScheme,0)),Matches[TIME OUT],"&gt;="&amp;TIMEVALUE(LEFT($B16,5)),Matches[TIME OUT],"&lt;"&amp;TIMEVALUE(LEFT($B16,5))+TIME(0,15,0),Matches[SITE OUT],BK$9)),COUNTIFS(All[TIMEBIN],$B16,All[CLASS],INDEX(classNum,1,MATCH(BO$11,classScheme,0)))),"")</f>
        <v>0</v>
      </c>
      <c r="BP16" s="12"/>
      <c r="BQ16" s="8">
        <f ca="1">IF(BQ$9&lt;&gt;"",IF(BQ$9&lt;&gt;"All Locations",IF(BQ$10="From",COUNTIFS(Matches[CLASS],INDEX(classNum,1,MATCH(BQ$11,classScheme,0)),Matches[TIMEBIN],$B16,Matches[SITE IN],BQ$9),COUNTIFS(Matches[CLASS],INDEX(classNum,1,MATCH(BQ$11,classScheme,0)),Matches[TIME OUT],"&gt;="&amp;TIMEVALUE(LEFT($B16,5)),Matches[TIME OUT],"&lt;"&amp;TIMEVALUE(LEFT($B16,5))+TIME(0,15,0),Matches[SITE OUT],BQ$9)),COUNTIFS(All[TIMEBIN],$B16,All[CLASS],INDEX(classNum,1,MATCH(BQ$11,classScheme,0)))),"")</f>
        <v>17</v>
      </c>
      <c r="BR16" s="9">
        <f ca="1">IF(BQ$9&lt;&gt;"",IF(BQ$9&lt;&gt;"All Locations",IF(BQ$10="From",COUNTIFS(Matches[CLASS],INDEX(classNum,1,MATCH(BR$11,classScheme,0)),Matches[TIMEBIN],$B16,Matches[SITE IN],BQ$9),COUNTIFS(Matches[CLASS],INDEX(classNum,1,MATCH(BR$11,classScheme,0)),Matches[TIME OUT],"&gt;="&amp;TIMEVALUE(LEFT($B16,5)),Matches[TIME OUT],"&lt;"&amp;TIMEVALUE(LEFT($B16,5))+TIME(0,15,0),Matches[SITE OUT],BQ$9)),COUNTIFS(All[TIMEBIN],$B16,All[CLASS],INDEX(classNum,1,MATCH(BR$11,classScheme,0)))),"")</f>
        <v>16</v>
      </c>
      <c r="BS16" s="9">
        <f ca="1">IF(BQ$9&lt;&gt;"",IF(BQ$9&lt;&gt;"All Locations",IF(BQ$10="From",COUNTIFS(Matches[CLASS],INDEX(classNum,1,MATCH(BS$11,classScheme,0)),Matches[TIMEBIN],$B16,Matches[SITE IN],BQ$9),COUNTIFS(Matches[CLASS],INDEX(classNum,1,MATCH(BS$11,classScheme,0)),Matches[TIME OUT],"&gt;="&amp;TIMEVALUE(LEFT($B16,5)),Matches[TIME OUT],"&lt;"&amp;TIMEVALUE(LEFT($B16,5))+TIME(0,15,0),Matches[SITE OUT],BQ$9)),COUNTIFS(All[TIMEBIN],$B16,All[CLASS],INDEX(classNum,1,MATCH(BS$11,classScheme,0)))),"")</f>
        <v>4</v>
      </c>
      <c r="BT16" s="10">
        <f ca="1">IF(BQ$9&lt;&gt;"",IF(BQ$9&lt;&gt;"All Locations",IF(BQ$10="From",COUNTIFS(Matches[CLASS],INDEX(classNum,1,MATCH(BT$11,classScheme,0)),Matches[TIMEBIN],$B16,Matches[SITE IN],BQ$9),COUNTIFS(Matches[CLASS],INDEX(classNum,1,MATCH(BT$11,classScheme,0)),Matches[TIME OUT],"&gt;="&amp;TIMEVALUE(LEFT($B16,5)),Matches[TIME OUT],"&lt;"&amp;TIMEVALUE(LEFT($B16,5))+TIME(0,15,0),Matches[SITE OUT],BQ$9)),COUNTIFS(All[TIMEBIN],$B16,All[CLASS],INDEX(classNum,1,MATCH(BT$11,classScheme,0)))),"")</f>
        <v>1</v>
      </c>
      <c r="BU16" s="11">
        <f ca="1">IF(BQ$9&lt;&gt;"",IF(BQ$9&lt;&gt;"All Locations",IF(BQ$10="From",COUNTIFS(Matches[CLASS],INDEX(classNum,1,MATCH(BU$11,classScheme,0)),Matches[TIMEBIN],$B16,Matches[SITE IN],BQ$9),COUNTIFS(Matches[CLASS],INDEX(classNum,1,MATCH(BU$11,classScheme,0)),Matches[TIME OUT],"&gt;="&amp;TIMEVALUE(LEFT($B16,5)),Matches[TIME OUT],"&lt;"&amp;TIMEVALUE(LEFT($B16,5))+TIME(0,15,0),Matches[SITE OUT],BQ$9)),COUNTIFS(All[TIMEBIN],$B16,All[CLASS],INDEX(classNum,1,MATCH(BU$11,classScheme,0)))),"")</f>
        <v>3</v>
      </c>
    </row>
    <row r="17" spans="2:73">
      <c r="B17" s="7" t="str">
        <v>07:15 - 07:30</v>
      </c>
      <c r="C17" s="8">
        <f ca="1">IF(C$9&lt;&gt;"",IF(C$9&lt;&gt;"All Locations",IF(C$10="From",COUNTIFS(Matches[CLASS],INDEX(classNum,1,MATCH(C$11,classScheme,0)),Matches[TIMEBIN],$B17,Matches[SITE IN],C$9),COUNTIFS(Matches[CLASS],INDEX(classNum,1,MATCH(C$11,classScheme,0)),Matches[TIME OUT],"&gt;="&amp;TIMEVALUE(LEFT($B17,5)),Matches[TIME OUT],"&lt;"&amp;TIMEVALUE(LEFT($B17,5))+TIME(0,15,0),Matches[SITE OUT],C$9)),COUNTIFS(All[TIMEBIN],$B17,All[CLASS],INDEX(classNum,1,MATCH(C$11,classScheme,0)))),"")</f>
        <v>2</v>
      </c>
      <c r="D17" s="9">
        <f ca="1">IF(C$9&lt;&gt;"",IF(C$9&lt;&gt;"All Locations",IF(C$10="From",COUNTIFS(Matches[CLASS],INDEX(classNum,1,MATCH(D$11,classScheme,0)),Matches[TIMEBIN],$B17,Matches[SITE IN],C$9),COUNTIFS(Matches[CLASS],INDEX(classNum,1,MATCH(D$11,classScheme,0)),Matches[TIME OUT],"&gt;="&amp;TIMEVALUE(LEFT($B17,5)),Matches[TIME OUT],"&lt;"&amp;TIMEVALUE(LEFT($B17,5))+TIME(0,15,0),Matches[SITE OUT],C$9)),COUNTIFS(All[TIMEBIN],$B17,All[CLASS],INDEX(classNum,1,MATCH(D$11,classScheme,0)))),"")</f>
        <v>4</v>
      </c>
      <c r="E17" s="9">
        <f ca="1">IF(C$9&lt;&gt;"",IF(C$9&lt;&gt;"All Locations",IF(C$10="From",COUNTIFS(Matches[CLASS],INDEX(classNum,1,MATCH(E$11,classScheme,0)),Matches[TIMEBIN],$B17,Matches[SITE IN],C$9),COUNTIFS(Matches[CLASS],INDEX(classNum,1,MATCH(E$11,classScheme,0)),Matches[TIME OUT],"&gt;="&amp;TIMEVALUE(LEFT($B17,5)),Matches[TIME OUT],"&lt;"&amp;TIMEVALUE(LEFT($B17,5))+TIME(0,15,0),Matches[SITE OUT],C$9)),COUNTIFS(All[TIMEBIN],$B17,All[CLASS],INDEX(classNum,1,MATCH(E$11,classScheme,0)))),"")</f>
        <v>2</v>
      </c>
      <c r="F17" s="10">
        <f ca="1">IF(C$9&lt;&gt;"",IF(C$9&lt;&gt;"All Locations",IF(C$10="From",COUNTIFS(Matches[CLASS],INDEX(classNum,1,MATCH(F$11,classScheme,0)),Matches[TIMEBIN],$B17,Matches[SITE IN],C$9),COUNTIFS(Matches[CLASS],INDEX(classNum,1,MATCH(F$11,classScheme,0)),Matches[TIME OUT],"&gt;="&amp;TIMEVALUE(LEFT($B17,5)),Matches[TIME OUT],"&lt;"&amp;TIMEVALUE(LEFT($B17,5))+TIME(0,15,0),Matches[SITE OUT],C$9)),COUNTIFS(All[TIMEBIN],$B17,All[CLASS],INDEX(classNum,1,MATCH(F$11,classScheme,0)))),"")</f>
        <v>0</v>
      </c>
      <c r="G17" s="11">
        <f ca="1">IF(C$9&lt;&gt;"",IF(C$9&lt;&gt;"All Locations",IF(C$10="From",COUNTIFS(Matches[CLASS],INDEX(classNum,1,MATCH(G$11,classScheme,0)),Matches[TIMEBIN],$B17,Matches[SITE IN],C$9),COUNTIFS(Matches[CLASS],INDEX(classNum,1,MATCH(G$11,classScheme,0)),Matches[TIME OUT],"&gt;="&amp;TIMEVALUE(LEFT($B17,5)),Matches[TIME OUT],"&lt;"&amp;TIMEVALUE(LEFT($B17,5))+TIME(0,15,0),Matches[SITE OUT],C$9)),COUNTIFS(All[TIMEBIN],$B17,All[CLASS],INDEX(classNum,1,MATCH(G$11,classScheme,0)))),"")</f>
        <v>1</v>
      </c>
      <c r="H17" s="12"/>
      <c r="I17" s="8">
        <f ca="1">IF(I$9&lt;&gt;"",IF(I$9&lt;&gt;"All Locations",IF(I$10="From",COUNTIFS(Matches[CLASS],INDEX(classNum,1,MATCH(I$11,classScheme,0)),Matches[TIMEBIN],$B17,Matches[SITE IN],I$9),COUNTIFS(Matches[CLASS],INDEX(classNum,1,MATCH(I$11,classScheme,0)),Matches[TIME OUT],"&gt;="&amp;TIMEVALUE(LEFT($B17,5)),Matches[TIME OUT],"&lt;"&amp;TIMEVALUE(LEFT($B17,5))+TIME(0,15,0),Matches[SITE OUT],I$9)),COUNTIFS(All[TIMEBIN],$B17,All[CLASS],INDEX(classNum,1,MATCH(I$11,classScheme,0)))),"")</f>
        <v>0</v>
      </c>
      <c r="J17" s="9">
        <f ca="1">IF(I$9&lt;&gt;"",IF(I$9&lt;&gt;"All Locations",IF(I$10="From",COUNTIFS(Matches[CLASS],INDEX(classNum,1,MATCH(J$11,classScheme,0)),Matches[TIMEBIN],$B17,Matches[SITE IN],I$9),COUNTIFS(Matches[CLASS],INDEX(classNum,1,MATCH(J$11,classScheme,0)),Matches[TIME OUT],"&gt;="&amp;TIMEVALUE(LEFT($B17,5)),Matches[TIME OUT],"&lt;"&amp;TIMEVALUE(LEFT($B17,5))+TIME(0,15,0),Matches[SITE OUT],I$9)),COUNTIFS(All[TIMEBIN],$B17,All[CLASS],INDEX(classNum,1,MATCH(J$11,classScheme,0)))),"")</f>
        <v>0</v>
      </c>
      <c r="K17" s="9">
        <f ca="1">IF(I$9&lt;&gt;"",IF(I$9&lt;&gt;"All Locations",IF(I$10="From",COUNTIFS(Matches[CLASS],INDEX(classNum,1,MATCH(K$11,classScheme,0)),Matches[TIMEBIN],$B17,Matches[SITE IN],I$9),COUNTIFS(Matches[CLASS],INDEX(classNum,1,MATCH(K$11,classScheme,0)),Matches[TIME OUT],"&gt;="&amp;TIMEVALUE(LEFT($B17,5)),Matches[TIME OUT],"&lt;"&amp;TIMEVALUE(LEFT($B17,5))+TIME(0,15,0),Matches[SITE OUT],I$9)),COUNTIFS(All[TIMEBIN],$B17,All[CLASS],INDEX(classNum,1,MATCH(K$11,classScheme,0)))),"")</f>
        <v>0</v>
      </c>
      <c r="L17" s="10">
        <f ca="1">IF(I$9&lt;&gt;"",IF(I$9&lt;&gt;"All Locations",IF(I$10="From",COUNTIFS(Matches[CLASS],INDEX(classNum,1,MATCH(L$11,classScheme,0)),Matches[TIMEBIN],$B17,Matches[SITE IN],I$9),COUNTIFS(Matches[CLASS],INDEX(classNum,1,MATCH(L$11,classScheme,0)),Matches[TIME OUT],"&gt;="&amp;TIMEVALUE(LEFT($B17,5)),Matches[TIME OUT],"&lt;"&amp;TIMEVALUE(LEFT($B17,5))+TIME(0,15,0),Matches[SITE OUT],I$9)),COUNTIFS(All[TIMEBIN],$B17,All[CLASS],INDEX(classNum,1,MATCH(L$11,classScheme,0)))),"")</f>
        <v>0</v>
      </c>
      <c r="M17" s="11">
        <f ca="1">IF(I$9&lt;&gt;"",IF(I$9&lt;&gt;"All Locations",IF(I$10="From",COUNTIFS(Matches[CLASS],INDEX(classNum,1,MATCH(M$11,classScheme,0)),Matches[TIMEBIN],$B17,Matches[SITE IN],I$9),COUNTIFS(Matches[CLASS],INDEX(classNum,1,MATCH(M$11,classScheme,0)),Matches[TIME OUT],"&gt;="&amp;TIMEVALUE(LEFT($B17,5)),Matches[TIME OUT],"&lt;"&amp;TIMEVALUE(LEFT($B17,5))+TIME(0,15,0),Matches[SITE OUT],I$9)),COUNTIFS(All[TIMEBIN],$B17,All[CLASS],INDEX(classNum,1,MATCH(M$11,classScheme,0)))),"")</f>
        <v>0</v>
      </c>
      <c r="N17" s="12"/>
      <c r="O17" s="8">
        <f ca="1">IF(O$9&lt;&gt;"",IF(O$9&lt;&gt;"All Locations",IF(O$10="From",COUNTIFS(Matches[CLASS],INDEX(classNum,1,MATCH(O$11,classScheme,0)),Matches[TIMEBIN],$B17,Matches[SITE IN],O$9),COUNTIFS(Matches[CLASS],INDEX(classNum,1,MATCH(O$11,classScheme,0)),Matches[TIME OUT],"&gt;="&amp;TIMEVALUE(LEFT($B17,5)),Matches[TIME OUT],"&lt;"&amp;TIMEVALUE(LEFT($B17,5))+TIME(0,15,0),Matches[SITE OUT],O$9)),COUNTIFS(All[TIMEBIN],$B17,All[CLASS],INDEX(classNum,1,MATCH(O$11,classScheme,0)))),"")</f>
        <v>0</v>
      </c>
      <c r="P17" s="9">
        <f ca="1">IF(O$9&lt;&gt;"",IF(O$9&lt;&gt;"All Locations",IF(O$10="From",COUNTIFS(Matches[CLASS],INDEX(classNum,1,MATCH(P$11,classScheme,0)),Matches[TIMEBIN],$B17,Matches[SITE IN],O$9),COUNTIFS(Matches[CLASS],INDEX(classNum,1,MATCH(P$11,classScheme,0)),Matches[TIME OUT],"&gt;="&amp;TIMEVALUE(LEFT($B17,5)),Matches[TIME OUT],"&lt;"&amp;TIMEVALUE(LEFT($B17,5))+TIME(0,15,0),Matches[SITE OUT],O$9)),COUNTIFS(All[TIMEBIN],$B17,All[CLASS],INDEX(classNum,1,MATCH(P$11,classScheme,0)))),"")</f>
        <v>0</v>
      </c>
      <c r="Q17" s="9">
        <f ca="1">IF(O$9&lt;&gt;"",IF(O$9&lt;&gt;"All Locations",IF(O$10="From",COUNTIFS(Matches[CLASS],INDEX(classNum,1,MATCH(Q$11,classScheme,0)),Matches[TIMEBIN],$B17,Matches[SITE IN],O$9),COUNTIFS(Matches[CLASS],INDEX(classNum,1,MATCH(Q$11,classScheme,0)),Matches[TIME OUT],"&gt;="&amp;TIMEVALUE(LEFT($B17,5)),Matches[TIME OUT],"&lt;"&amp;TIMEVALUE(LEFT($B17,5))+TIME(0,15,0),Matches[SITE OUT],O$9)),COUNTIFS(All[TIMEBIN],$B17,All[CLASS],INDEX(classNum,1,MATCH(Q$11,classScheme,0)))),"")</f>
        <v>0</v>
      </c>
      <c r="R17" s="10">
        <f ca="1">IF(O$9&lt;&gt;"",IF(O$9&lt;&gt;"All Locations",IF(O$10="From",COUNTIFS(Matches[CLASS],INDEX(classNum,1,MATCH(R$11,classScheme,0)),Matches[TIMEBIN],$B17,Matches[SITE IN],O$9),COUNTIFS(Matches[CLASS],INDEX(classNum,1,MATCH(R$11,classScheme,0)),Matches[TIME OUT],"&gt;="&amp;TIMEVALUE(LEFT($B17,5)),Matches[TIME OUT],"&lt;"&amp;TIMEVALUE(LEFT($B17,5))+TIME(0,15,0),Matches[SITE OUT],O$9)),COUNTIFS(All[TIMEBIN],$B17,All[CLASS],INDEX(classNum,1,MATCH(R$11,classScheme,0)))),"")</f>
        <v>0</v>
      </c>
      <c r="S17" s="11">
        <f ca="1">IF(O$9&lt;&gt;"",IF(O$9&lt;&gt;"All Locations",IF(O$10="From",COUNTIFS(Matches[CLASS],INDEX(classNum,1,MATCH(S$11,classScheme,0)),Matches[TIMEBIN],$B17,Matches[SITE IN],O$9),COUNTIFS(Matches[CLASS],INDEX(classNum,1,MATCH(S$11,classScheme,0)),Matches[TIME OUT],"&gt;="&amp;TIMEVALUE(LEFT($B17,5)),Matches[TIME OUT],"&lt;"&amp;TIMEVALUE(LEFT($B17,5))+TIME(0,15,0),Matches[SITE OUT],O$9)),COUNTIFS(All[TIMEBIN],$B17,All[CLASS],INDEX(classNum,1,MATCH(S$11,classScheme,0)))),"")</f>
        <v>0</v>
      </c>
      <c r="T17" s="12"/>
      <c r="U17" s="8">
        <f ca="1">IF(U$9&lt;&gt;"",IF(U$9&lt;&gt;"All Locations",IF(U$10="From",COUNTIFS(Matches[CLASS],INDEX(classNum,1,MATCH(U$11,classScheme,0)),Matches[TIMEBIN],$B17,Matches[SITE IN],U$9),COUNTIFS(Matches[CLASS],INDEX(classNum,1,MATCH(U$11,classScheme,0)),Matches[TIME OUT],"&gt;="&amp;TIMEVALUE(LEFT($B17,5)),Matches[TIME OUT],"&lt;"&amp;TIMEVALUE(LEFT($B17,5))+TIME(0,15,0),Matches[SITE OUT],U$9)),COUNTIFS(All[TIMEBIN],$B17,All[CLASS],INDEX(classNum,1,MATCH(U$11,classScheme,0)))),"")</f>
        <v>2</v>
      </c>
      <c r="V17" s="9">
        <f ca="1">IF(U$9&lt;&gt;"",IF(U$9&lt;&gt;"All Locations",IF(U$10="From",COUNTIFS(Matches[CLASS],INDEX(classNum,1,MATCH(V$11,classScheme,0)),Matches[TIMEBIN],$B17,Matches[SITE IN],U$9),COUNTIFS(Matches[CLASS],INDEX(classNum,1,MATCH(V$11,classScheme,0)),Matches[TIME OUT],"&gt;="&amp;TIMEVALUE(LEFT($B17,5)),Matches[TIME OUT],"&lt;"&amp;TIMEVALUE(LEFT($B17,5))+TIME(0,15,0),Matches[SITE OUT],U$9)),COUNTIFS(All[TIMEBIN],$B17,All[CLASS],INDEX(classNum,1,MATCH(V$11,classScheme,0)))),"")</f>
        <v>2</v>
      </c>
      <c r="W17" s="9">
        <f ca="1">IF(U$9&lt;&gt;"",IF(U$9&lt;&gt;"All Locations",IF(U$10="From",COUNTIFS(Matches[CLASS],INDEX(classNum,1,MATCH(W$11,classScheme,0)),Matches[TIMEBIN],$B17,Matches[SITE IN],U$9),COUNTIFS(Matches[CLASS],INDEX(classNum,1,MATCH(W$11,classScheme,0)),Matches[TIME OUT],"&gt;="&amp;TIMEVALUE(LEFT($B17,5)),Matches[TIME OUT],"&lt;"&amp;TIMEVALUE(LEFT($B17,5))+TIME(0,15,0),Matches[SITE OUT],U$9)),COUNTIFS(All[TIMEBIN],$B17,All[CLASS],INDEX(classNum,1,MATCH(W$11,classScheme,0)))),"")</f>
        <v>0</v>
      </c>
      <c r="X17" s="10">
        <f ca="1">IF(U$9&lt;&gt;"",IF(U$9&lt;&gt;"All Locations",IF(U$10="From",COUNTIFS(Matches[CLASS],INDEX(classNum,1,MATCH(X$11,classScheme,0)),Matches[TIMEBIN],$B17,Matches[SITE IN],U$9),COUNTIFS(Matches[CLASS],INDEX(classNum,1,MATCH(X$11,classScheme,0)),Matches[TIME OUT],"&gt;="&amp;TIMEVALUE(LEFT($B17,5)),Matches[TIME OUT],"&lt;"&amp;TIMEVALUE(LEFT($B17,5))+TIME(0,15,0),Matches[SITE OUT],U$9)),COUNTIFS(All[TIMEBIN],$B17,All[CLASS],INDEX(classNum,1,MATCH(X$11,classScheme,0)))),"")</f>
        <v>0</v>
      </c>
      <c r="Y17" s="11">
        <f ca="1">IF(U$9&lt;&gt;"",IF(U$9&lt;&gt;"All Locations",IF(U$10="From",COUNTIFS(Matches[CLASS],INDEX(classNum,1,MATCH(Y$11,classScheme,0)),Matches[TIMEBIN],$B17,Matches[SITE IN],U$9),COUNTIFS(Matches[CLASS],INDEX(classNum,1,MATCH(Y$11,classScheme,0)),Matches[TIME OUT],"&gt;="&amp;TIMEVALUE(LEFT($B17,5)),Matches[TIME OUT],"&lt;"&amp;TIMEVALUE(LEFT($B17,5))+TIME(0,15,0),Matches[SITE OUT],U$9)),COUNTIFS(All[TIMEBIN],$B17,All[CLASS],INDEX(classNum,1,MATCH(Y$11,classScheme,0)))),"")</f>
        <v>0</v>
      </c>
      <c r="Z17" s="12"/>
      <c r="AA17" s="8">
        <f ca="1">IF(AA$9&lt;&gt;"",IF(AA$9&lt;&gt;"All Locations",IF(AA$10="From",COUNTIFS(Matches[CLASS],INDEX(classNum,1,MATCH(AA$11,classScheme,0)),Matches[TIMEBIN],$B17,Matches[SITE IN],AA$9),COUNTIFS(Matches[CLASS],INDEX(classNum,1,MATCH(AA$11,classScheme,0)),Matches[TIME OUT],"&gt;="&amp;TIMEVALUE(LEFT($B17,5)),Matches[TIME OUT],"&lt;"&amp;TIMEVALUE(LEFT($B17,5))+TIME(0,15,0),Matches[SITE OUT],AA$9)),COUNTIFS(All[TIMEBIN],$B17,All[CLASS],INDEX(classNum,1,MATCH(AA$11,classScheme,0)))),"")</f>
        <v>3</v>
      </c>
      <c r="AB17" s="9">
        <f ca="1">IF(AA$9&lt;&gt;"",IF(AA$9&lt;&gt;"All Locations",IF(AA$10="From",COUNTIFS(Matches[CLASS],INDEX(classNum,1,MATCH(AB$11,classScheme,0)),Matches[TIMEBIN],$B17,Matches[SITE IN],AA$9),COUNTIFS(Matches[CLASS],INDEX(classNum,1,MATCH(AB$11,classScheme,0)),Matches[TIME OUT],"&gt;="&amp;TIMEVALUE(LEFT($B17,5)),Matches[TIME OUT],"&lt;"&amp;TIMEVALUE(LEFT($B17,5))+TIME(0,15,0),Matches[SITE OUT],AA$9)),COUNTIFS(All[TIMEBIN],$B17,All[CLASS],INDEX(classNum,1,MATCH(AB$11,classScheme,0)))),"")</f>
        <v>1</v>
      </c>
      <c r="AC17" s="9">
        <f ca="1">IF(AA$9&lt;&gt;"",IF(AA$9&lt;&gt;"All Locations",IF(AA$10="From",COUNTIFS(Matches[CLASS],INDEX(classNum,1,MATCH(AC$11,classScheme,0)),Matches[TIMEBIN],$B17,Matches[SITE IN],AA$9),COUNTIFS(Matches[CLASS],INDEX(classNum,1,MATCH(AC$11,classScheme,0)),Matches[TIME OUT],"&gt;="&amp;TIMEVALUE(LEFT($B17,5)),Matches[TIME OUT],"&lt;"&amp;TIMEVALUE(LEFT($B17,5))+TIME(0,15,0),Matches[SITE OUT],AA$9)),COUNTIFS(All[TIMEBIN],$B17,All[CLASS],INDEX(classNum,1,MATCH(AC$11,classScheme,0)))),"")</f>
        <v>0</v>
      </c>
      <c r="AD17" s="10">
        <f ca="1">IF(AA$9&lt;&gt;"",IF(AA$9&lt;&gt;"All Locations",IF(AA$10="From",COUNTIFS(Matches[CLASS],INDEX(classNum,1,MATCH(AD$11,classScheme,0)),Matches[TIMEBIN],$B17,Matches[SITE IN],AA$9),COUNTIFS(Matches[CLASS],INDEX(classNum,1,MATCH(AD$11,classScheme,0)),Matches[TIME OUT],"&gt;="&amp;TIMEVALUE(LEFT($B17,5)),Matches[TIME OUT],"&lt;"&amp;TIMEVALUE(LEFT($B17,5))+TIME(0,15,0),Matches[SITE OUT],AA$9)),COUNTIFS(All[TIMEBIN],$B17,All[CLASS],INDEX(classNum,1,MATCH(AD$11,classScheme,0)))),"")</f>
        <v>0</v>
      </c>
      <c r="AE17" s="11">
        <f ca="1">IF(AA$9&lt;&gt;"",IF(AA$9&lt;&gt;"All Locations",IF(AA$10="From",COUNTIFS(Matches[CLASS],INDEX(classNum,1,MATCH(AE$11,classScheme,0)),Matches[TIMEBIN],$B17,Matches[SITE IN],AA$9),COUNTIFS(Matches[CLASS],INDEX(classNum,1,MATCH(AE$11,classScheme,0)),Matches[TIME OUT],"&gt;="&amp;TIMEVALUE(LEFT($B17,5)),Matches[TIME OUT],"&lt;"&amp;TIMEVALUE(LEFT($B17,5))+TIME(0,15,0),Matches[SITE OUT],AA$9)),COUNTIFS(All[TIMEBIN],$B17,All[CLASS],INDEX(classNum,1,MATCH(AE$11,classScheme,0)))),"")</f>
        <v>0</v>
      </c>
      <c r="AF17" s="12"/>
      <c r="AG17" s="8">
        <f ca="1">IF(AG$9&lt;&gt;"",IF(AG$9&lt;&gt;"All Locations",IF(AG$10="From",COUNTIFS(Matches[CLASS],INDEX(classNum,1,MATCH(AG$11,classScheme,0)),Matches[TIMEBIN],$B17,Matches[SITE IN],AG$9),COUNTIFS(Matches[CLASS],INDEX(classNum,1,MATCH(AG$11,classScheme,0)),Matches[TIME OUT],"&gt;="&amp;TIMEVALUE(LEFT($B17,5)),Matches[TIME OUT],"&lt;"&amp;TIMEVALUE(LEFT($B17,5))+TIME(0,15,0),Matches[SITE OUT],AG$9)),COUNTIFS(All[TIMEBIN],$B17,All[CLASS],INDEX(classNum,1,MATCH(AG$11,classScheme,0)))),"")</f>
        <v>3</v>
      </c>
      <c r="AH17" s="9">
        <f ca="1">IF(AG$9&lt;&gt;"",IF(AG$9&lt;&gt;"All Locations",IF(AG$10="From",COUNTIFS(Matches[CLASS],INDEX(classNum,1,MATCH(AH$11,classScheme,0)),Matches[TIMEBIN],$B17,Matches[SITE IN],AG$9),COUNTIFS(Matches[CLASS],INDEX(classNum,1,MATCH(AH$11,classScheme,0)),Matches[TIME OUT],"&gt;="&amp;TIMEVALUE(LEFT($B17,5)),Matches[TIME OUT],"&lt;"&amp;TIMEVALUE(LEFT($B17,5))+TIME(0,15,0),Matches[SITE OUT],AG$9)),COUNTIFS(All[TIMEBIN],$B17,All[CLASS],INDEX(classNum,1,MATCH(AH$11,classScheme,0)))),"")</f>
        <v>2</v>
      </c>
      <c r="AI17" s="9">
        <f ca="1">IF(AG$9&lt;&gt;"",IF(AG$9&lt;&gt;"All Locations",IF(AG$10="From",COUNTIFS(Matches[CLASS],INDEX(classNum,1,MATCH(AI$11,classScheme,0)),Matches[TIMEBIN],$B17,Matches[SITE IN],AG$9),COUNTIFS(Matches[CLASS],INDEX(classNum,1,MATCH(AI$11,classScheme,0)),Matches[TIME OUT],"&gt;="&amp;TIMEVALUE(LEFT($B17,5)),Matches[TIME OUT],"&lt;"&amp;TIMEVALUE(LEFT($B17,5))+TIME(0,15,0),Matches[SITE OUT],AG$9)),COUNTIFS(All[TIMEBIN],$B17,All[CLASS],INDEX(classNum,1,MATCH(AI$11,classScheme,0)))),"")</f>
        <v>2</v>
      </c>
      <c r="AJ17" s="10">
        <f ca="1">IF(AG$9&lt;&gt;"",IF(AG$9&lt;&gt;"All Locations",IF(AG$10="From",COUNTIFS(Matches[CLASS],INDEX(classNum,1,MATCH(AJ$11,classScheme,0)),Matches[TIMEBIN],$B17,Matches[SITE IN],AG$9),COUNTIFS(Matches[CLASS],INDEX(classNum,1,MATCH(AJ$11,classScheme,0)),Matches[TIME OUT],"&gt;="&amp;TIMEVALUE(LEFT($B17,5)),Matches[TIME OUT],"&lt;"&amp;TIMEVALUE(LEFT($B17,5))+TIME(0,15,0),Matches[SITE OUT],AG$9)),COUNTIFS(All[TIMEBIN],$B17,All[CLASS],INDEX(classNum,1,MATCH(AJ$11,classScheme,0)))),"")</f>
        <v>0</v>
      </c>
      <c r="AK17" s="11">
        <f ca="1">IF(AG$9&lt;&gt;"",IF(AG$9&lt;&gt;"All Locations",IF(AG$10="From",COUNTIFS(Matches[CLASS],INDEX(classNum,1,MATCH(AK$11,classScheme,0)),Matches[TIMEBIN],$B17,Matches[SITE IN],AG$9),COUNTIFS(Matches[CLASS],INDEX(classNum,1,MATCH(AK$11,classScheme,0)),Matches[TIME OUT],"&gt;="&amp;TIMEVALUE(LEFT($B17,5)),Matches[TIME OUT],"&lt;"&amp;TIMEVALUE(LEFT($B17,5))+TIME(0,15,0),Matches[SITE OUT],AG$9)),COUNTIFS(All[TIMEBIN],$B17,All[CLASS],INDEX(classNum,1,MATCH(AK$11,classScheme,0)))),"")</f>
        <v>0</v>
      </c>
      <c r="AL17" s="12"/>
      <c r="AM17" s="8">
        <f ca="1">IF(AM$9&lt;&gt;"",IF(AM$9&lt;&gt;"All Locations",IF(AM$10="From",COUNTIFS(Matches[CLASS],INDEX(classNum,1,MATCH(AM$11,classScheme,0)),Matches[TIMEBIN],$B17,Matches[SITE IN],AM$9),COUNTIFS(Matches[CLASS],INDEX(classNum,1,MATCH(AM$11,classScheme,0)),Matches[TIME OUT],"&gt;="&amp;TIMEVALUE(LEFT($B17,5)),Matches[TIME OUT],"&lt;"&amp;TIMEVALUE(LEFT($B17,5))+TIME(0,15,0),Matches[SITE OUT],AM$9)),COUNTIFS(All[TIMEBIN],$B17,All[CLASS],INDEX(classNum,1,MATCH(AM$11,classScheme,0)))),"")</f>
        <v>1</v>
      </c>
      <c r="AN17" s="9">
        <f ca="1">IF(AM$9&lt;&gt;"",IF(AM$9&lt;&gt;"All Locations",IF(AM$10="From",COUNTIFS(Matches[CLASS],INDEX(classNum,1,MATCH(AN$11,classScheme,0)),Matches[TIMEBIN],$B17,Matches[SITE IN],AM$9),COUNTIFS(Matches[CLASS],INDEX(classNum,1,MATCH(AN$11,classScheme,0)),Matches[TIME OUT],"&gt;="&amp;TIMEVALUE(LEFT($B17,5)),Matches[TIME OUT],"&lt;"&amp;TIMEVALUE(LEFT($B17,5))+TIME(0,15,0),Matches[SITE OUT],AM$9)),COUNTIFS(All[TIMEBIN],$B17,All[CLASS],INDEX(classNum,1,MATCH(AN$11,classScheme,0)))),"")</f>
        <v>0</v>
      </c>
      <c r="AO17" s="9">
        <f ca="1">IF(AM$9&lt;&gt;"",IF(AM$9&lt;&gt;"All Locations",IF(AM$10="From",COUNTIFS(Matches[CLASS],INDEX(classNum,1,MATCH(AO$11,classScheme,0)),Matches[TIMEBIN],$B17,Matches[SITE IN],AM$9),COUNTIFS(Matches[CLASS],INDEX(classNum,1,MATCH(AO$11,classScheme,0)),Matches[TIME OUT],"&gt;="&amp;TIMEVALUE(LEFT($B17,5)),Matches[TIME OUT],"&lt;"&amp;TIMEVALUE(LEFT($B17,5))+TIME(0,15,0),Matches[SITE OUT],AM$9)),COUNTIFS(All[TIMEBIN],$B17,All[CLASS],INDEX(classNum,1,MATCH(AO$11,classScheme,0)))),"")</f>
        <v>1</v>
      </c>
      <c r="AP17" s="10">
        <f ca="1">IF(AM$9&lt;&gt;"",IF(AM$9&lt;&gt;"All Locations",IF(AM$10="From",COUNTIFS(Matches[CLASS],INDEX(classNum,1,MATCH(AP$11,classScheme,0)),Matches[TIMEBIN],$B17,Matches[SITE IN],AM$9),COUNTIFS(Matches[CLASS],INDEX(classNum,1,MATCH(AP$11,classScheme,0)),Matches[TIME OUT],"&gt;="&amp;TIMEVALUE(LEFT($B17,5)),Matches[TIME OUT],"&lt;"&amp;TIMEVALUE(LEFT($B17,5))+TIME(0,15,0),Matches[SITE OUT],AM$9)),COUNTIFS(All[TIMEBIN],$B17,All[CLASS],INDEX(classNum,1,MATCH(AP$11,classScheme,0)))),"")</f>
        <v>0</v>
      </c>
      <c r="AQ17" s="11">
        <f ca="1">IF(AM$9&lt;&gt;"",IF(AM$9&lt;&gt;"All Locations",IF(AM$10="From",COUNTIFS(Matches[CLASS],INDEX(classNum,1,MATCH(AQ$11,classScheme,0)),Matches[TIMEBIN],$B17,Matches[SITE IN],AM$9),COUNTIFS(Matches[CLASS],INDEX(classNum,1,MATCH(AQ$11,classScheme,0)),Matches[TIME OUT],"&gt;="&amp;TIMEVALUE(LEFT($B17,5)),Matches[TIME OUT],"&lt;"&amp;TIMEVALUE(LEFT($B17,5))+TIME(0,15,0),Matches[SITE OUT],AM$9)),COUNTIFS(All[TIMEBIN],$B17,All[CLASS],INDEX(classNum,1,MATCH(AQ$11,classScheme,0)))),"")</f>
        <v>1</v>
      </c>
      <c r="AR17" s="12"/>
      <c r="AS17" s="8">
        <f ca="1">IF(AS$9&lt;&gt;"",IF(AS$9&lt;&gt;"All Locations",IF(AS$10="From",COUNTIFS(Matches[CLASS],INDEX(classNum,1,MATCH(AS$11,classScheme,0)),Matches[TIMEBIN],$B17,Matches[SITE IN],AS$9),COUNTIFS(Matches[CLASS],INDEX(classNum,1,MATCH(AS$11,classScheme,0)),Matches[TIME OUT],"&gt;="&amp;TIMEVALUE(LEFT($B17,5)),Matches[TIME OUT],"&lt;"&amp;TIMEVALUE(LEFT($B17,5))+TIME(0,15,0),Matches[SITE OUT],AS$9)),COUNTIFS(All[TIMEBIN],$B17,All[CLASS],INDEX(classNum,1,MATCH(AS$11,classScheme,0)))),"")</f>
        <v>0</v>
      </c>
      <c r="AT17" s="9">
        <f ca="1">IF(AS$9&lt;&gt;"",IF(AS$9&lt;&gt;"All Locations",IF(AS$10="From",COUNTIFS(Matches[CLASS],INDEX(classNum,1,MATCH(AT$11,classScheme,0)),Matches[TIMEBIN],$B17,Matches[SITE IN],AS$9),COUNTIFS(Matches[CLASS],INDEX(classNum,1,MATCH(AT$11,classScheme,0)),Matches[TIME OUT],"&gt;="&amp;TIMEVALUE(LEFT($B17,5)),Matches[TIME OUT],"&lt;"&amp;TIMEVALUE(LEFT($B17,5))+TIME(0,15,0),Matches[SITE OUT],AS$9)),COUNTIFS(All[TIMEBIN],$B17,All[CLASS],INDEX(classNum,1,MATCH(AT$11,classScheme,0)))),"")</f>
        <v>0</v>
      </c>
      <c r="AU17" s="9">
        <f ca="1">IF(AS$9&lt;&gt;"",IF(AS$9&lt;&gt;"All Locations",IF(AS$10="From",COUNTIFS(Matches[CLASS],INDEX(classNum,1,MATCH(AU$11,classScheme,0)),Matches[TIMEBIN],$B17,Matches[SITE IN],AS$9),COUNTIFS(Matches[CLASS],INDEX(classNum,1,MATCH(AU$11,classScheme,0)),Matches[TIME OUT],"&gt;="&amp;TIMEVALUE(LEFT($B17,5)),Matches[TIME OUT],"&lt;"&amp;TIMEVALUE(LEFT($B17,5))+TIME(0,15,0),Matches[SITE OUT],AS$9)),COUNTIFS(All[TIMEBIN],$B17,All[CLASS],INDEX(classNum,1,MATCH(AU$11,classScheme,0)))),"")</f>
        <v>0</v>
      </c>
      <c r="AV17" s="10">
        <f ca="1">IF(AS$9&lt;&gt;"",IF(AS$9&lt;&gt;"All Locations",IF(AS$10="From",COUNTIFS(Matches[CLASS],INDEX(classNum,1,MATCH(AV$11,classScheme,0)),Matches[TIMEBIN],$B17,Matches[SITE IN],AS$9),COUNTIFS(Matches[CLASS],INDEX(classNum,1,MATCH(AV$11,classScheme,0)),Matches[TIME OUT],"&gt;="&amp;TIMEVALUE(LEFT($B17,5)),Matches[TIME OUT],"&lt;"&amp;TIMEVALUE(LEFT($B17,5))+TIME(0,15,0),Matches[SITE OUT],AS$9)),COUNTIFS(All[TIMEBIN],$B17,All[CLASS],INDEX(classNum,1,MATCH(AV$11,classScheme,0)))),"")</f>
        <v>0</v>
      </c>
      <c r="AW17" s="11">
        <f ca="1">IF(AS$9&lt;&gt;"",IF(AS$9&lt;&gt;"All Locations",IF(AS$10="From",COUNTIFS(Matches[CLASS],INDEX(classNum,1,MATCH(AW$11,classScheme,0)),Matches[TIMEBIN],$B17,Matches[SITE IN],AS$9),COUNTIFS(Matches[CLASS],INDEX(classNum,1,MATCH(AW$11,classScheme,0)),Matches[TIME OUT],"&gt;="&amp;TIMEVALUE(LEFT($B17,5)),Matches[TIME OUT],"&lt;"&amp;TIMEVALUE(LEFT($B17,5))+TIME(0,15,0),Matches[SITE OUT],AS$9)),COUNTIFS(All[TIMEBIN],$B17,All[CLASS],INDEX(classNum,1,MATCH(AW$11,classScheme,0)))),"")</f>
        <v>0</v>
      </c>
      <c r="AX17" s="12"/>
      <c r="AY17" s="8">
        <f ca="1">IF(AY$9&lt;&gt;"",IF(AY$9&lt;&gt;"All Locations",IF(AY$10="From",COUNTIFS(Matches[CLASS],INDEX(classNum,1,MATCH(AY$11,classScheme,0)),Matches[TIMEBIN],$B17,Matches[SITE IN],AY$9),COUNTIFS(Matches[CLASS],INDEX(classNum,1,MATCH(AY$11,classScheme,0)),Matches[TIME OUT],"&gt;="&amp;TIMEVALUE(LEFT($B17,5)),Matches[TIME OUT],"&lt;"&amp;TIMEVALUE(LEFT($B17,5))+TIME(0,15,0),Matches[SITE OUT],AY$9)),COUNTIFS(All[TIMEBIN],$B17,All[CLASS],INDEX(classNum,1,MATCH(AY$11,classScheme,0)))),"")</f>
        <v>0</v>
      </c>
      <c r="AZ17" s="9">
        <f ca="1">IF(AY$9&lt;&gt;"",IF(AY$9&lt;&gt;"All Locations",IF(AY$10="From",COUNTIFS(Matches[CLASS],INDEX(classNum,1,MATCH(AZ$11,classScheme,0)),Matches[TIMEBIN],$B17,Matches[SITE IN],AY$9),COUNTIFS(Matches[CLASS],INDEX(classNum,1,MATCH(AZ$11,classScheme,0)),Matches[TIME OUT],"&gt;="&amp;TIMEVALUE(LEFT($B17,5)),Matches[TIME OUT],"&lt;"&amp;TIMEVALUE(LEFT($B17,5))+TIME(0,15,0),Matches[SITE OUT],AY$9)),COUNTIFS(All[TIMEBIN],$B17,All[CLASS],INDEX(classNum,1,MATCH(AZ$11,classScheme,0)))),"")</f>
        <v>2</v>
      </c>
      <c r="BA17" s="9">
        <f ca="1">IF(AY$9&lt;&gt;"",IF(AY$9&lt;&gt;"All Locations",IF(AY$10="From",COUNTIFS(Matches[CLASS],INDEX(classNum,1,MATCH(BA$11,classScheme,0)),Matches[TIMEBIN],$B17,Matches[SITE IN],AY$9),COUNTIFS(Matches[CLASS],INDEX(classNum,1,MATCH(BA$11,classScheme,0)),Matches[TIME OUT],"&gt;="&amp;TIMEVALUE(LEFT($B17,5)),Matches[TIME OUT],"&lt;"&amp;TIMEVALUE(LEFT($B17,5))+TIME(0,15,0),Matches[SITE OUT],AY$9)),COUNTIFS(All[TIMEBIN],$B17,All[CLASS],INDEX(classNum,1,MATCH(BA$11,classScheme,0)))),"")</f>
        <v>1</v>
      </c>
      <c r="BB17" s="10">
        <f ca="1">IF(AY$9&lt;&gt;"",IF(AY$9&lt;&gt;"All Locations",IF(AY$10="From",COUNTIFS(Matches[CLASS],INDEX(classNum,1,MATCH(BB$11,classScheme,0)),Matches[TIMEBIN],$B17,Matches[SITE IN],AY$9),COUNTIFS(Matches[CLASS],INDEX(classNum,1,MATCH(BB$11,classScheme,0)),Matches[TIME OUT],"&gt;="&amp;TIMEVALUE(LEFT($B17,5)),Matches[TIME OUT],"&lt;"&amp;TIMEVALUE(LEFT($B17,5))+TIME(0,15,0),Matches[SITE OUT],AY$9)),COUNTIFS(All[TIMEBIN],$B17,All[CLASS],INDEX(classNum,1,MATCH(BB$11,classScheme,0)))),"")</f>
        <v>0</v>
      </c>
      <c r="BC17" s="11">
        <f ca="1">IF(AY$9&lt;&gt;"",IF(AY$9&lt;&gt;"All Locations",IF(AY$10="From",COUNTIFS(Matches[CLASS],INDEX(classNum,1,MATCH(BC$11,classScheme,0)),Matches[TIMEBIN],$B17,Matches[SITE IN],AY$9),COUNTIFS(Matches[CLASS],INDEX(classNum,1,MATCH(BC$11,classScheme,0)),Matches[TIME OUT],"&gt;="&amp;TIMEVALUE(LEFT($B17,5)),Matches[TIME OUT],"&lt;"&amp;TIMEVALUE(LEFT($B17,5))+TIME(0,15,0),Matches[SITE OUT],AY$9)),COUNTIFS(All[TIMEBIN],$B17,All[CLASS],INDEX(classNum,1,MATCH(BC$11,classScheme,0)))),"")</f>
        <v>0</v>
      </c>
      <c r="BD17" s="12"/>
      <c r="BE17" s="8">
        <f ca="1">IF(BE$9&lt;&gt;"",IF(BE$9&lt;&gt;"All Locations",IF(BE$10="From",COUNTIFS(Matches[CLASS],INDEX(classNum,1,MATCH(BE$11,classScheme,0)),Matches[TIMEBIN],$B17,Matches[SITE IN],BE$9),COUNTIFS(Matches[CLASS],INDEX(classNum,1,MATCH(BE$11,classScheme,0)),Matches[TIME OUT],"&gt;="&amp;TIMEVALUE(LEFT($B17,5)),Matches[TIME OUT],"&lt;"&amp;TIMEVALUE(LEFT($B17,5))+TIME(0,15,0),Matches[SITE OUT],BE$9)),COUNTIFS(All[TIMEBIN],$B17,All[CLASS],INDEX(classNum,1,MATCH(BE$11,classScheme,0)))),"")</f>
        <v>1</v>
      </c>
      <c r="BF17" s="9">
        <f ca="1">IF(BE$9&lt;&gt;"",IF(BE$9&lt;&gt;"All Locations",IF(BE$10="From",COUNTIFS(Matches[CLASS],INDEX(classNum,1,MATCH(BF$11,classScheme,0)),Matches[TIMEBIN],$B17,Matches[SITE IN],BE$9),COUNTIFS(Matches[CLASS],INDEX(classNum,1,MATCH(BF$11,classScheme,0)),Matches[TIME OUT],"&gt;="&amp;TIMEVALUE(LEFT($B17,5)),Matches[TIME OUT],"&lt;"&amp;TIMEVALUE(LEFT($B17,5))+TIME(0,15,0),Matches[SITE OUT],BE$9)),COUNTIFS(All[TIMEBIN],$B17,All[CLASS],INDEX(classNum,1,MATCH(BF$11,classScheme,0)))),"")</f>
        <v>1</v>
      </c>
      <c r="BG17" s="9">
        <f ca="1">IF(BE$9&lt;&gt;"",IF(BE$9&lt;&gt;"All Locations",IF(BE$10="From",COUNTIFS(Matches[CLASS],INDEX(classNum,1,MATCH(BG$11,classScheme,0)),Matches[TIMEBIN],$B17,Matches[SITE IN],BE$9),COUNTIFS(Matches[CLASS],INDEX(classNum,1,MATCH(BG$11,classScheme,0)),Matches[TIME OUT],"&gt;="&amp;TIMEVALUE(LEFT($B17,5)),Matches[TIME OUT],"&lt;"&amp;TIMEVALUE(LEFT($B17,5))+TIME(0,15,0),Matches[SITE OUT],BE$9)),COUNTIFS(All[TIMEBIN],$B17,All[CLASS],INDEX(classNum,1,MATCH(BG$11,classScheme,0)))),"")</f>
        <v>0</v>
      </c>
      <c r="BH17" s="10">
        <f ca="1">IF(BE$9&lt;&gt;"",IF(BE$9&lt;&gt;"All Locations",IF(BE$10="From",COUNTIFS(Matches[CLASS],INDEX(classNum,1,MATCH(BH$11,classScheme,0)),Matches[TIMEBIN],$B17,Matches[SITE IN],BE$9),COUNTIFS(Matches[CLASS],INDEX(classNum,1,MATCH(BH$11,classScheme,0)),Matches[TIME OUT],"&gt;="&amp;TIMEVALUE(LEFT($B17,5)),Matches[TIME OUT],"&lt;"&amp;TIMEVALUE(LEFT($B17,5))+TIME(0,15,0),Matches[SITE OUT],BE$9)),COUNTIFS(All[TIMEBIN],$B17,All[CLASS],INDEX(classNum,1,MATCH(BH$11,classScheme,0)))),"")</f>
        <v>0</v>
      </c>
      <c r="BI17" s="11">
        <f ca="1">IF(BE$9&lt;&gt;"",IF(BE$9&lt;&gt;"All Locations",IF(BE$10="From",COUNTIFS(Matches[CLASS],INDEX(classNum,1,MATCH(BI$11,classScheme,0)),Matches[TIMEBIN],$B17,Matches[SITE IN],BE$9),COUNTIFS(Matches[CLASS],INDEX(classNum,1,MATCH(BI$11,classScheme,0)),Matches[TIME OUT],"&gt;="&amp;TIMEVALUE(LEFT($B17,5)),Matches[TIME OUT],"&lt;"&amp;TIMEVALUE(LEFT($B17,5))+TIME(0,15,0),Matches[SITE OUT],BE$9)),COUNTIFS(All[TIMEBIN],$B17,All[CLASS],INDEX(classNum,1,MATCH(BI$11,classScheme,0)))),"")</f>
        <v>0</v>
      </c>
      <c r="BJ17" s="12"/>
      <c r="BK17" s="8">
        <f ca="1">IF(BK$9&lt;&gt;"",IF(BK$9&lt;&gt;"All Locations",IF(BK$10="From",COUNTIFS(Matches[CLASS],INDEX(classNum,1,MATCH(BK$11,classScheme,0)),Matches[TIMEBIN],$B17,Matches[SITE IN],BK$9),COUNTIFS(Matches[CLASS],INDEX(classNum,1,MATCH(BK$11,classScheme,0)),Matches[TIME OUT],"&gt;="&amp;TIMEVALUE(LEFT($B17,5)),Matches[TIME OUT],"&lt;"&amp;TIMEVALUE(LEFT($B17,5))+TIME(0,15,0),Matches[SITE OUT],BK$9)),COUNTIFS(All[TIMEBIN],$B17,All[CLASS],INDEX(classNum,1,MATCH(BK$11,classScheme,0)))),"")</f>
        <v>0</v>
      </c>
      <c r="BL17" s="9">
        <f ca="1">IF(BK$9&lt;&gt;"",IF(BK$9&lt;&gt;"All Locations",IF(BK$10="From",COUNTIFS(Matches[CLASS],INDEX(classNum,1,MATCH(BL$11,classScheme,0)),Matches[TIMEBIN],$B17,Matches[SITE IN],BK$9),COUNTIFS(Matches[CLASS],INDEX(classNum,1,MATCH(BL$11,classScheme,0)),Matches[TIME OUT],"&gt;="&amp;TIMEVALUE(LEFT($B17,5)),Matches[TIME OUT],"&lt;"&amp;TIMEVALUE(LEFT($B17,5))+TIME(0,15,0),Matches[SITE OUT],BK$9)),COUNTIFS(All[TIMEBIN],$B17,All[CLASS],INDEX(classNum,1,MATCH(BL$11,classScheme,0)))),"")</f>
        <v>1</v>
      </c>
      <c r="BM17" s="9">
        <f ca="1">IF(BK$9&lt;&gt;"",IF(BK$9&lt;&gt;"All Locations",IF(BK$10="From",COUNTIFS(Matches[CLASS],INDEX(classNum,1,MATCH(BM$11,classScheme,0)),Matches[TIMEBIN],$B17,Matches[SITE IN],BK$9),COUNTIFS(Matches[CLASS],INDEX(classNum,1,MATCH(BM$11,classScheme,0)),Matches[TIME OUT],"&gt;="&amp;TIMEVALUE(LEFT($B17,5)),Matches[TIME OUT],"&lt;"&amp;TIMEVALUE(LEFT($B17,5))+TIME(0,15,0),Matches[SITE OUT],BK$9)),COUNTIFS(All[TIMEBIN],$B17,All[CLASS],INDEX(classNum,1,MATCH(BM$11,classScheme,0)))),"")</f>
        <v>0</v>
      </c>
      <c r="BN17" s="10">
        <f ca="1">IF(BK$9&lt;&gt;"",IF(BK$9&lt;&gt;"All Locations",IF(BK$10="From",COUNTIFS(Matches[CLASS],INDEX(classNum,1,MATCH(BN$11,classScheme,0)),Matches[TIMEBIN],$B17,Matches[SITE IN],BK$9),COUNTIFS(Matches[CLASS],INDEX(classNum,1,MATCH(BN$11,classScheme,0)),Matches[TIME OUT],"&gt;="&amp;TIMEVALUE(LEFT($B17,5)),Matches[TIME OUT],"&lt;"&amp;TIMEVALUE(LEFT($B17,5))+TIME(0,15,0),Matches[SITE OUT],BK$9)),COUNTIFS(All[TIMEBIN],$B17,All[CLASS],INDEX(classNum,1,MATCH(BN$11,classScheme,0)))),"")</f>
        <v>0</v>
      </c>
      <c r="BO17" s="11">
        <f ca="1">IF(BK$9&lt;&gt;"",IF(BK$9&lt;&gt;"All Locations",IF(BK$10="From",COUNTIFS(Matches[CLASS],INDEX(classNum,1,MATCH(BO$11,classScheme,0)),Matches[TIMEBIN],$B17,Matches[SITE IN],BK$9),COUNTIFS(Matches[CLASS],INDEX(classNum,1,MATCH(BO$11,classScheme,0)),Matches[TIME OUT],"&gt;="&amp;TIMEVALUE(LEFT($B17,5)),Matches[TIME OUT],"&lt;"&amp;TIMEVALUE(LEFT($B17,5))+TIME(0,15,0),Matches[SITE OUT],BK$9)),COUNTIFS(All[TIMEBIN],$B17,All[CLASS],INDEX(classNum,1,MATCH(BO$11,classScheme,0)))),"")</f>
        <v>0</v>
      </c>
      <c r="BP17" s="12"/>
      <c r="BQ17" s="8">
        <f ca="1">IF(BQ$9&lt;&gt;"",IF(BQ$9&lt;&gt;"All Locations",IF(BQ$10="From",COUNTIFS(Matches[CLASS],INDEX(classNum,1,MATCH(BQ$11,classScheme,0)),Matches[TIMEBIN],$B17,Matches[SITE IN],BQ$9),COUNTIFS(Matches[CLASS],INDEX(classNum,1,MATCH(BQ$11,classScheme,0)),Matches[TIME OUT],"&gt;="&amp;TIMEVALUE(LEFT($B17,5)),Matches[TIME OUT],"&lt;"&amp;TIMEVALUE(LEFT($B17,5))+TIME(0,15,0),Matches[SITE OUT],BQ$9)),COUNTIFS(All[TIMEBIN],$B17,All[CLASS],INDEX(classNum,1,MATCH(BQ$11,classScheme,0)))),"")</f>
        <v>15</v>
      </c>
      <c r="BR17" s="9">
        <f ca="1">IF(BQ$9&lt;&gt;"",IF(BQ$9&lt;&gt;"All Locations",IF(BQ$10="From",COUNTIFS(Matches[CLASS],INDEX(classNum,1,MATCH(BR$11,classScheme,0)),Matches[TIMEBIN],$B17,Matches[SITE IN],BQ$9),COUNTIFS(Matches[CLASS],INDEX(classNum,1,MATCH(BR$11,classScheme,0)),Matches[TIME OUT],"&gt;="&amp;TIMEVALUE(LEFT($B17,5)),Matches[TIME OUT],"&lt;"&amp;TIMEVALUE(LEFT($B17,5))+TIME(0,15,0),Matches[SITE OUT],BQ$9)),COUNTIFS(All[TIMEBIN],$B17,All[CLASS],INDEX(classNum,1,MATCH(BR$11,classScheme,0)))),"")</f>
        <v>19</v>
      </c>
      <c r="BS17" s="9">
        <f ca="1">IF(BQ$9&lt;&gt;"",IF(BQ$9&lt;&gt;"All Locations",IF(BQ$10="From",COUNTIFS(Matches[CLASS],INDEX(classNum,1,MATCH(BS$11,classScheme,0)),Matches[TIMEBIN],$B17,Matches[SITE IN],BQ$9),COUNTIFS(Matches[CLASS],INDEX(classNum,1,MATCH(BS$11,classScheme,0)),Matches[TIME OUT],"&gt;="&amp;TIMEVALUE(LEFT($B17,5)),Matches[TIME OUT],"&lt;"&amp;TIMEVALUE(LEFT($B17,5))+TIME(0,15,0),Matches[SITE OUT],BQ$9)),COUNTIFS(All[TIMEBIN],$B17,All[CLASS],INDEX(classNum,1,MATCH(BS$11,classScheme,0)))),"")</f>
        <v>6</v>
      </c>
      <c r="BT17" s="10">
        <f ca="1">IF(BQ$9&lt;&gt;"",IF(BQ$9&lt;&gt;"All Locations",IF(BQ$10="From",COUNTIFS(Matches[CLASS],INDEX(classNum,1,MATCH(BT$11,classScheme,0)),Matches[TIMEBIN],$B17,Matches[SITE IN],BQ$9),COUNTIFS(Matches[CLASS],INDEX(classNum,1,MATCH(BT$11,classScheme,0)),Matches[TIME OUT],"&gt;="&amp;TIMEVALUE(LEFT($B17,5)),Matches[TIME OUT],"&lt;"&amp;TIMEVALUE(LEFT($B17,5))+TIME(0,15,0),Matches[SITE OUT],BQ$9)),COUNTIFS(All[TIMEBIN],$B17,All[CLASS],INDEX(classNum,1,MATCH(BT$11,classScheme,0)))),"")</f>
        <v>0</v>
      </c>
      <c r="BU17" s="11">
        <f ca="1">IF(BQ$9&lt;&gt;"",IF(BQ$9&lt;&gt;"All Locations",IF(BQ$10="From",COUNTIFS(Matches[CLASS],INDEX(classNum,1,MATCH(BU$11,classScheme,0)),Matches[TIMEBIN],$B17,Matches[SITE IN],BQ$9),COUNTIFS(Matches[CLASS],INDEX(classNum,1,MATCH(BU$11,classScheme,0)),Matches[TIME OUT],"&gt;="&amp;TIMEVALUE(LEFT($B17,5)),Matches[TIME OUT],"&lt;"&amp;TIMEVALUE(LEFT($B17,5))+TIME(0,15,0),Matches[SITE OUT],BQ$9)),COUNTIFS(All[TIMEBIN],$B17,All[CLASS],INDEX(classNum,1,MATCH(BU$11,classScheme,0)))),"")</f>
        <v>2</v>
      </c>
    </row>
    <row r="18" spans="2:73">
      <c r="B18" s="7" t="str">
        <v>07:30 - 07:45</v>
      </c>
      <c r="C18" s="8">
        <f ca="1">IF(C$9&lt;&gt;"",IF(C$9&lt;&gt;"All Locations",IF(C$10="From",COUNTIFS(Matches[CLASS],INDEX(classNum,1,MATCH(C$11,classScheme,0)),Matches[TIMEBIN],$B18,Matches[SITE IN],C$9),COUNTIFS(Matches[CLASS],INDEX(classNum,1,MATCH(C$11,classScheme,0)),Matches[TIME OUT],"&gt;="&amp;TIMEVALUE(LEFT($B18,5)),Matches[TIME OUT],"&lt;"&amp;TIMEVALUE(LEFT($B18,5))+TIME(0,15,0),Matches[SITE OUT],C$9)),COUNTIFS(All[TIMEBIN],$B18,All[CLASS],INDEX(classNum,1,MATCH(C$11,classScheme,0)))),"")</f>
        <v>3</v>
      </c>
      <c r="D18" s="9">
        <f ca="1">IF(C$9&lt;&gt;"",IF(C$9&lt;&gt;"All Locations",IF(C$10="From",COUNTIFS(Matches[CLASS],INDEX(classNum,1,MATCH(D$11,classScheme,0)),Matches[TIMEBIN],$B18,Matches[SITE IN],C$9),COUNTIFS(Matches[CLASS],INDEX(classNum,1,MATCH(D$11,classScheme,0)),Matches[TIME OUT],"&gt;="&amp;TIMEVALUE(LEFT($B18,5)),Matches[TIME OUT],"&lt;"&amp;TIMEVALUE(LEFT($B18,5))+TIME(0,15,0),Matches[SITE OUT],C$9)),COUNTIFS(All[TIMEBIN],$B18,All[CLASS],INDEX(classNum,1,MATCH(D$11,classScheme,0)))),"")</f>
        <v>1</v>
      </c>
      <c r="E18" s="9">
        <f ca="1">IF(C$9&lt;&gt;"",IF(C$9&lt;&gt;"All Locations",IF(C$10="From",COUNTIFS(Matches[CLASS],INDEX(classNum,1,MATCH(E$11,classScheme,0)),Matches[TIMEBIN],$B18,Matches[SITE IN],C$9),COUNTIFS(Matches[CLASS],INDEX(classNum,1,MATCH(E$11,classScheme,0)),Matches[TIME OUT],"&gt;="&amp;TIMEVALUE(LEFT($B18,5)),Matches[TIME OUT],"&lt;"&amp;TIMEVALUE(LEFT($B18,5))+TIME(0,15,0),Matches[SITE OUT],C$9)),COUNTIFS(All[TIMEBIN],$B18,All[CLASS],INDEX(classNum,1,MATCH(E$11,classScheme,0)))),"")</f>
        <v>1</v>
      </c>
      <c r="F18" s="10">
        <f ca="1">IF(C$9&lt;&gt;"",IF(C$9&lt;&gt;"All Locations",IF(C$10="From",COUNTIFS(Matches[CLASS],INDEX(classNum,1,MATCH(F$11,classScheme,0)),Matches[TIMEBIN],$B18,Matches[SITE IN],C$9),COUNTIFS(Matches[CLASS],INDEX(classNum,1,MATCH(F$11,classScheme,0)),Matches[TIME OUT],"&gt;="&amp;TIMEVALUE(LEFT($B18,5)),Matches[TIME OUT],"&lt;"&amp;TIMEVALUE(LEFT($B18,5))+TIME(0,15,0),Matches[SITE OUT],C$9)),COUNTIFS(All[TIMEBIN],$B18,All[CLASS],INDEX(classNum,1,MATCH(F$11,classScheme,0)))),"")</f>
        <v>0</v>
      </c>
      <c r="G18" s="11">
        <f ca="1">IF(C$9&lt;&gt;"",IF(C$9&lt;&gt;"All Locations",IF(C$10="From",COUNTIFS(Matches[CLASS],INDEX(classNum,1,MATCH(G$11,classScheme,0)),Matches[TIMEBIN],$B18,Matches[SITE IN],C$9),COUNTIFS(Matches[CLASS],INDEX(classNum,1,MATCH(G$11,classScheme,0)),Matches[TIME OUT],"&gt;="&amp;TIMEVALUE(LEFT($B18,5)),Matches[TIME OUT],"&lt;"&amp;TIMEVALUE(LEFT($B18,5))+TIME(0,15,0),Matches[SITE OUT],C$9)),COUNTIFS(All[TIMEBIN],$B18,All[CLASS],INDEX(classNum,1,MATCH(G$11,classScheme,0)))),"")</f>
        <v>1</v>
      </c>
      <c r="H18" s="12"/>
      <c r="I18" s="8">
        <f ca="1">IF(I$9&lt;&gt;"",IF(I$9&lt;&gt;"All Locations",IF(I$10="From",COUNTIFS(Matches[CLASS],INDEX(classNum,1,MATCH(I$11,classScheme,0)),Matches[TIMEBIN],$B18,Matches[SITE IN],I$9),COUNTIFS(Matches[CLASS],INDEX(classNum,1,MATCH(I$11,classScheme,0)),Matches[TIME OUT],"&gt;="&amp;TIMEVALUE(LEFT($B18,5)),Matches[TIME OUT],"&lt;"&amp;TIMEVALUE(LEFT($B18,5))+TIME(0,15,0),Matches[SITE OUT],I$9)),COUNTIFS(All[TIMEBIN],$B18,All[CLASS],INDEX(classNum,1,MATCH(I$11,classScheme,0)))),"")</f>
        <v>0</v>
      </c>
      <c r="J18" s="9">
        <f ca="1">IF(I$9&lt;&gt;"",IF(I$9&lt;&gt;"All Locations",IF(I$10="From",COUNTIFS(Matches[CLASS],INDEX(classNum,1,MATCH(J$11,classScheme,0)),Matches[TIMEBIN],$B18,Matches[SITE IN],I$9),COUNTIFS(Matches[CLASS],INDEX(classNum,1,MATCH(J$11,classScheme,0)),Matches[TIME OUT],"&gt;="&amp;TIMEVALUE(LEFT($B18,5)),Matches[TIME OUT],"&lt;"&amp;TIMEVALUE(LEFT($B18,5))+TIME(0,15,0),Matches[SITE OUT],I$9)),COUNTIFS(All[TIMEBIN],$B18,All[CLASS],INDEX(classNum,1,MATCH(J$11,classScheme,0)))),"")</f>
        <v>0</v>
      </c>
      <c r="K18" s="9">
        <f ca="1">IF(I$9&lt;&gt;"",IF(I$9&lt;&gt;"All Locations",IF(I$10="From",COUNTIFS(Matches[CLASS],INDEX(classNum,1,MATCH(K$11,classScheme,0)),Matches[TIMEBIN],$B18,Matches[SITE IN],I$9),COUNTIFS(Matches[CLASS],INDEX(classNum,1,MATCH(K$11,classScheme,0)),Matches[TIME OUT],"&gt;="&amp;TIMEVALUE(LEFT($B18,5)),Matches[TIME OUT],"&lt;"&amp;TIMEVALUE(LEFT($B18,5))+TIME(0,15,0),Matches[SITE OUT],I$9)),COUNTIFS(All[TIMEBIN],$B18,All[CLASS],INDEX(classNum,1,MATCH(K$11,classScheme,0)))),"")</f>
        <v>0</v>
      </c>
      <c r="L18" s="10">
        <f ca="1">IF(I$9&lt;&gt;"",IF(I$9&lt;&gt;"All Locations",IF(I$10="From",COUNTIFS(Matches[CLASS],INDEX(classNum,1,MATCH(L$11,classScheme,0)),Matches[TIMEBIN],$B18,Matches[SITE IN],I$9),COUNTIFS(Matches[CLASS],INDEX(classNum,1,MATCH(L$11,classScheme,0)),Matches[TIME OUT],"&gt;="&amp;TIMEVALUE(LEFT($B18,5)),Matches[TIME OUT],"&lt;"&amp;TIMEVALUE(LEFT($B18,5))+TIME(0,15,0),Matches[SITE OUT],I$9)),COUNTIFS(All[TIMEBIN],$B18,All[CLASS],INDEX(classNum,1,MATCH(L$11,classScheme,0)))),"")</f>
        <v>0</v>
      </c>
      <c r="M18" s="11">
        <f ca="1">IF(I$9&lt;&gt;"",IF(I$9&lt;&gt;"All Locations",IF(I$10="From",COUNTIFS(Matches[CLASS],INDEX(classNum,1,MATCH(M$11,classScheme,0)),Matches[TIMEBIN],$B18,Matches[SITE IN],I$9),COUNTIFS(Matches[CLASS],INDEX(classNum,1,MATCH(M$11,classScheme,0)),Matches[TIME OUT],"&gt;="&amp;TIMEVALUE(LEFT($B18,5)),Matches[TIME OUT],"&lt;"&amp;TIMEVALUE(LEFT($B18,5))+TIME(0,15,0),Matches[SITE OUT],I$9)),COUNTIFS(All[TIMEBIN],$B18,All[CLASS],INDEX(classNum,1,MATCH(M$11,classScheme,0)))),"")</f>
        <v>0</v>
      </c>
      <c r="N18" s="12"/>
      <c r="O18" s="8">
        <f ca="1">IF(O$9&lt;&gt;"",IF(O$9&lt;&gt;"All Locations",IF(O$10="From",COUNTIFS(Matches[CLASS],INDEX(classNum,1,MATCH(O$11,classScheme,0)),Matches[TIMEBIN],$B18,Matches[SITE IN],O$9),COUNTIFS(Matches[CLASS],INDEX(classNum,1,MATCH(O$11,classScheme,0)),Matches[TIME OUT],"&gt;="&amp;TIMEVALUE(LEFT($B18,5)),Matches[TIME OUT],"&lt;"&amp;TIMEVALUE(LEFT($B18,5))+TIME(0,15,0),Matches[SITE OUT],O$9)),COUNTIFS(All[TIMEBIN],$B18,All[CLASS],INDEX(classNum,1,MATCH(O$11,classScheme,0)))),"")</f>
        <v>0</v>
      </c>
      <c r="P18" s="9">
        <f ca="1">IF(O$9&lt;&gt;"",IF(O$9&lt;&gt;"All Locations",IF(O$10="From",COUNTIFS(Matches[CLASS],INDEX(classNum,1,MATCH(P$11,classScheme,0)),Matches[TIMEBIN],$B18,Matches[SITE IN],O$9),COUNTIFS(Matches[CLASS],INDEX(classNum,1,MATCH(P$11,classScheme,0)),Matches[TIME OUT],"&gt;="&amp;TIMEVALUE(LEFT($B18,5)),Matches[TIME OUT],"&lt;"&amp;TIMEVALUE(LEFT($B18,5))+TIME(0,15,0),Matches[SITE OUT],O$9)),COUNTIFS(All[TIMEBIN],$B18,All[CLASS],INDEX(classNum,1,MATCH(P$11,classScheme,0)))),"")</f>
        <v>1</v>
      </c>
      <c r="Q18" s="9">
        <f ca="1">IF(O$9&lt;&gt;"",IF(O$9&lt;&gt;"All Locations",IF(O$10="From",COUNTIFS(Matches[CLASS],INDEX(classNum,1,MATCH(Q$11,classScheme,0)),Matches[TIMEBIN],$B18,Matches[SITE IN],O$9),COUNTIFS(Matches[CLASS],INDEX(classNum,1,MATCH(Q$11,classScheme,0)),Matches[TIME OUT],"&gt;="&amp;TIMEVALUE(LEFT($B18,5)),Matches[TIME OUT],"&lt;"&amp;TIMEVALUE(LEFT($B18,5))+TIME(0,15,0),Matches[SITE OUT],O$9)),COUNTIFS(All[TIMEBIN],$B18,All[CLASS],INDEX(classNum,1,MATCH(Q$11,classScheme,0)))),"")</f>
        <v>0</v>
      </c>
      <c r="R18" s="10">
        <f ca="1">IF(O$9&lt;&gt;"",IF(O$9&lt;&gt;"All Locations",IF(O$10="From",COUNTIFS(Matches[CLASS],INDEX(classNum,1,MATCH(R$11,classScheme,0)),Matches[TIMEBIN],$B18,Matches[SITE IN],O$9),COUNTIFS(Matches[CLASS],INDEX(classNum,1,MATCH(R$11,classScheme,0)),Matches[TIME OUT],"&gt;="&amp;TIMEVALUE(LEFT($B18,5)),Matches[TIME OUT],"&lt;"&amp;TIMEVALUE(LEFT($B18,5))+TIME(0,15,0),Matches[SITE OUT],O$9)),COUNTIFS(All[TIMEBIN],$B18,All[CLASS],INDEX(classNum,1,MATCH(R$11,classScheme,0)))),"")</f>
        <v>0</v>
      </c>
      <c r="S18" s="11">
        <f ca="1">IF(O$9&lt;&gt;"",IF(O$9&lt;&gt;"All Locations",IF(O$10="From",COUNTIFS(Matches[CLASS],INDEX(classNum,1,MATCH(S$11,classScheme,0)),Matches[TIMEBIN],$B18,Matches[SITE IN],O$9),COUNTIFS(Matches[CLASS],INDEX(classNum,1,MATCH(S$11,classScheme,0)),Matches[TIME OUT],"&gt;="&amp;TIMEVALUE(LEFT($B18,5)),Matches[TIME OUT],"&lt;"&amp;TIMEVALUE(LEFT($B18,5))+TIME(0,15,0),Matches[SITE OUT],O$9)),COUNTIFS(All[TIMEBIN],$B18,All[CLASS],INDEX(classNum,1,MATCH(S$11,classScheme,0)))),"")</f>
        <v>0</v>
      </c>
      <c r="T18" s="12"/>
      <c r="U18" s="8">
        <f ca="1">IF(U$9&lt;&gt;"",IF(U$9&lt;&gt;"All Locations",IF(U$10="From",COUNTIFS(Matches[CLASS],INDEX(classNum,1,MATCH(U$11,classScheme,0)),Matches[TIMEBIN],$B18,Matches[SITE IN],U$9),COUNTIFS(Matches[CLASS],INDEX(classNum,1,MATCH(U$11,classScheme,0)),Matches[TIME OUT],"&gt;="&amp;TIMEVALUE(LEFT($B18,5)),Matches[TIME OUT],"&lt;"&amp;TIMEVALUE(LEFT($B18,5))+TIME(0,15,0),Matches[SITE OUT],U$9)),COUNTIFS(All[TIMEBIN],$B18,All[CLASS],INDEX(classNum,1,MATCH(U$11,classScheme,0)))),"")</f>
        <v>4</v>
      </c>
      <c r="V18" s="9">
        <f ca="1">IF(U$9&lt;&gt;"",IF(U$9&lt;&gt;"All Locations",IF(U$10="From",COUNTIFS(Matches[CLASS],INDEX(classNum,1,MATCH(V$11,classScheme,0)),Matches[TIMEBIN],$B18,Matches[SITE IN],U$9),COUNTIFS(Matches[CLASS],INDEX(classNum,1,MATCH(V$11,classScheme,0)),Matches[TIME OUT],"&gt;="&amp;TIMEVALUE(LEFT($B18,5)),Matches[TIME OUT],"&lt;"&amp;TIMEVALUE(LEFT($B18,5))+TIME(0,15,0),Matches[SITE OUT],U$9)),COUNTIFS(All[TIMEBIN],$B18,All[CLASS],INDEX(classNum,1,MATCH(V$11,classScheme,0)))),"")</f>
        <v>4</v>
      </c>
      <c r="W18" s="9">
        <f ca="1">IF(U$9&lt;&gt;"",IF(U$9&lt;&gt;"All Locations",IF(U$10="From",COUNTIFS(Matches[CLASS],INDEX(classNum,1,MATCH(W$11,classScheme,0)),Matches[TIMEBIN],$B18,Matches[SITE IN],U$9),COUNTIFS(Matches[CLASS],INDEX(classNum,1,MATCH(W$11,classScheme,0)),Matches[TIME OUT],"&gt;="&amp;TIMEVALUE(LEFT($B18,5)),Matches[TIME OUT],"&lt;"&amp;TIMEVALUE(LEFT($B18,5))+TIME(0,15,0),Matches[SITE OUT],U$9)),COUNTIFS(All[TIMEBIN],$B18,All[CLASS],INDEX(classNum,1,MATCH(W$11,classScheme,0)))),"")</f>
        <v>0</v>
      </c>
      <c r="X18" s="10">
        <f ca="1">IF(U$9&lt;&gt;"",IF(U$9&lt;&gt;"All Locations",IF(U$10="From",COUNTIFS(Matches[CLASS],INDEX(classNum,1,MATCH(X$11,classScheme,0)),Matches[TIMEBIN],$B18,Matches[SITE IN],U$9),COUNTIFS(Matches[CLASS],INDEX(classNum,1,MATCH(X$11,classScheme,0)),Matches[TIME OUT],"&gt;="&amp;TIMEVALUE(LEFT($B18,5)),Matches[TIME OUT],"&lt;"&amp;TIMEVALUE(LEFT($B18,5))+TIME(0,15,0),Matches[SITE OUT],U$9)),COUNTIFS(All[TIMEBIN],$B18,All[CLASS],INDEX(classNum,1,MATCH(X$11,classScheme,0)))),"")</f>
        <v>0</v>
      </c>
      <c r="Y18" s="11">
        <f ca="1">IF(U$9&lt;&gt;"",IF(U$9&lt;&gt;"All Locations",IF(U$10="From",COUNTIFS(Matches[CLASS],INDEX(classNum,1,MATCH(Y$11,classScheme,0)),Matches[TIMEBIN],$B18,Matches[SITE IN],U$9),COUNTIFS(Matches[CLASS],INDEX(classNum,1,MATCH(Y$11,classScheme,0)),Matches[TIME OUT],"&gt;="&amp;TIMEVALUE(LEFT($B18,5)),Matches[TIME OUT],"&lt;"&amp;TIMEVALUE(LEFT($B18,5))+TIME(0,15,0),Matches[SITE OUT],U$9)),COUNTIFS(All[TIMEBIN],$B18,All[CLASS],INDEX(classNum,1,MATCH(Y$11,classScheme,0)))),"")</f>
        <v>0</v>
      </c>
      <c r="Z18" s="12"/>
      <c r="AA18" s="8">
        <f ca="1">IF(AA$9&lt;&gt;"",IF(AA$9&lt;&gt;"All Locations",IF(AA$10="From",COUNTIFS(Matches[CLASS],INDEX(classNum,1,MATCH(AA$11,classScheme,0)),Matches[TIMEBIN],$B18,Matches[SITE IN],AA$9),COUNTIFS(Matches[CLASS],INDEX(classNum,1,MATCH(AA$11,classScheme,0)),Matches[TIME OUT],"&gt;="&amp;TIMEVALUE(LEFT($B18,5)),Matches[TIME OUT],"&lt;"&amp;TIMEVALUE(LEFT($B18,5))+TIME(0,15,0),Matches[SITE OUT],AA$9)),COUNTIFS(All[TIMEBIN],$B18,All[CLASS],INDEX(classNum,1,MATCH(AA$11,classScheme,0)))),"")</f>
        <v>3</v>
      </c>
      <c r="AB18" s="9">
        <f ca="1">IF(AA$9&lt;&gt;"",IF(AA$9&lt;&gt;"All Locations",IF(AA$10="From",COUNTIFS(Matches[CLASS],INDEX(classNum,1,MATCH(AB$11,classScheme,0)),Matches[TIMEBIN],$B18,Matches[SITE IN],AA$9),COUNTIFS(Matches[CLASS],INDEX(classNum,1,MATCH(AB$11,classScheme,0)),Matches[TIME OUT],"&gt;="&amp;TIMEVALUE(LEFT($B18,5)),Matches[TIME OUT],"&lt;"&amp;TIMEVALUE(LEFT($B18,5))+TIME(0,15,0),Matches[SITE OUT],AA$9)),COUNTIFS(All[TIMEBIN],$B18,All[CLASS],INDEX(classNum,1,MATCH(AB$11,classScheme,0)))),"")</f>
        <v>0</v>
      </c>
      <c r="AC18" s="9">
        <f ca="1">IF(AA$9&lt;&gt;"",IF(AA$9&lt;&gt;"All Locations",IF(AA$10="From",COUNTIFS(Matches[CLASS],INDEX(classNum,1,MATCH(AC$11,classScheme,0)),Matches[TIMEBIN],$B18,Matches[SITE IN],AA$9),COUNTIFS(Matches[CLASS],INDEX(classNum,1,MATCH(AC$11,classScheme,0)),Matches[TIME OUT],"&gt;="&amp;TIMEVALUE(LEFT($B18,5)),Matches[TIME OUT],"&lt;"&amp;TIMEVALUE(LEFT($B18,5))+TIME(0,15,0),Matches[SITE OUT],AA$9)),COUNTIFS(All[TIMEBIN],$B18,All[CLASS],INDEX(classNum,1,MATCH(AC$11,classScheme,0)))),"")</f>
        <v>0</v>
      </c>
      <c r="AD18" s="10">
        <f ca="1">IF(AA$9&lt;&gt;"",IF(AA$9&lt;&gt;"All Locations",IF(AA$10="From",COUNTIFS(Matches[CLASS],INDEX(classNum,1,MATCH(AD$11,classScheme,0)),Matches[TIMEBIN],$B18,Matches[SITE IN],AA$9),COUNTIFS(Matches[CLASS],INDEX(classNum,1,MATCH(AD$11,classScheme,0)),Matches[TIME OUT],"&gt;="&amp;TIMEVALUE(LEFT($B18,5)),Matches[TIME OUT],"&lt;"&amp;TIMEVALUE(LEFT($B18,5))+TIME(0,15,0),Matches[SITE OUT],AA$9)),COUNTIFS(All[TIMEBIN],$B18,All[CLASS],INDEX(classNum,1,MATCH(AD$11,classScheme,0)))),"")</f>
        <v>0</v>
      </c>
      <c r="AE18" s="11">
        <f ca="1">IF(AA$9&lt;&gt;"",IF(AA$9&lt;&gt;"All Locations",IF(AA$10="From",COUNTIFS(Matches[CLASS],INDEX(classNum,1,MATCH(AE$11,classScheme,0)),Matches[TIMEBIN],$B18,Matches[SITE IN],AA$9),COUNTIFS(Matches[CLASS],INDEX(classNum,1,MATCH(AE$11,classScheme,0)),Matches[TIME OUT],"&gt;="&amp;TIMEVALUE(LEFT($B18,5)),Matches[TIME OUT],"&lt;"&amp;TIMEVALUE(LEFT($B18,5))+TIME(0,15,0),Matches[SITE OUT],AA$9)),COUNTIFS(All[TIMEBIN],$B18,All[CLASS],INDEX(classNum,1,MATCH(AE$11,classScheme,0)))),"")</f>
        <v>0</v>
      </c>
      <c r="AF18" s="12"/>
      <c r="AG18" s="8">
        <f ca="1">IF(AG$9&lt;&gt;"",IF(AG$9&lt;&gt;"All Locations",IF(AG$10="From",COUNTIFS(Matches[CLASS],INDEX(classNum,1,MATCH(AG$11,classScheme,0)),Matches[TIMEBIN],$B18,Matches[SITE IN],AG$9),COUNTIFS(Matches[CLASS],INDEX(classNum,1,MATCH(AG$11,classScheme,0)),Matches[TIME OUT],"&gt;="&amp;TIMEVALUE(LEFT($B18,5)),Matches[TIME OUT],"&lt;"&amp;TIMEVALUE(LEFT($B18,5))+TIME(0,15,0),Matches[SITE OUT],AG$9)),COUNTIFS(All[TIMEBIN],$B18,All[CLASS],INDEX(classNum,1,MATCH(AG$11,classScheme,0)))),"")</f>
        <v>4</v>
      </c>
      <c r="AH18" s="9">
        <f ca="1">IF(AG$9&lt;&gt;"",IF(AG$9&lt;&gt;"All Locations",IF(AG$10="From",COUNTIFS(Matches[CLASS],INDEX(classNum,1,MATCH(AH$11,classScheme,0)),Matches[TIMEBIN],$B18,Matches[SITE IN],AG$9),COUNTIFS(Matches[CLASS],INDEX(classNum,1,MATCH(AH$11,classScheme,0)),Matches[TIME OUT],"&gt;="&amp;TIMEVALUE(LEFT($B18,5)),Matches[TIME OUT],"&lt;"&amp;TIMEVALUE(LEFT($B18,5))+TIME(0,15,0),Matches[SITE OUT],AG$9)),COUNTIFS(All[TIMEBIN],$B18,All[CLASS],INDEX(classNum,1,MATCH(AH$11,classScheme,0)))),"")</f>
        <v>0</v>
      </c>
      <c r="AI18" s="9">
        <f ca="1">IF(AG$9&lt;&gt;"",IF(AG$9&lt;&gt;"All Locations",IF(AG$10="From",COUNTIFS(Matches[CLASS],INDEX(classNum,1,MATCH(AI$11,classScheme,0)),Matches[TIMEBIN],$B18,Matches[SITE IN],AG$9),COUNTIFS(Matches[CLASS],INDEX(classNum,1,MATCH(AI$11,classScheme,0)),Matches[TIME OUT],"&gt;="&amp;TIMEVALUE(LEFT($B18,5)),Matches[TIME OUT],"&lt;"&amp;TIMEVALUE(LEFT($B18,5))+TIME(0,15,0),Matches[SITE OUT],AG$9)),COUNTIFS(All[TIMEBIN],$B18,All[CLASS],INDEX(classNum,1,MATCH(AI$11,classScheme,0)))),"")</f>
        <v>0</v>
      </c>
      <c r="AJ18" s="10">
        <f ca="1">IF(AG$9&lt;&gt;"",IF(AG$9&lt;&gt;"All Locations",IF(AG$10="From",COUNTIFS(Matches[CLASS],INDEX(classNum,1,MATCH(AJ$11,classScheme,0)),Matches[TIMEBIN],$B18,Matches[SITE IN],AG$9),COUNTIFS(Matches[CLASS],INDEX(classNum,1,MATCH(AJ$11,classScheme,0)),Matches[TIME OUT],"&gt;="&amp;TIMEVALUE(LEFT($B18,5)),Matches[TIME OUT],"&lt;"&amp;TIMEVALUE(LEFT($B18,5))+TIME(0,15,0),Matches[SITE OUT],AG$9)),COUNTIFS(All[TIMEBIN],$B18,All[CLASS],INDEX(classNum,1,MATCH(AJ$11,classScheme,0)))),"")</f>
        <v>0</v>
      </c>
      <c r="AK18" s="11">
        <f ca="1">IF(AG$9&lt;&gt;"",IF(AG$9&lt;&gt;"All Locations",IF(AG$10="From",COUNTIFS(Matches[CLASS],INDEX(classNum,1,MATCH(AK$11,classScheme,0)),Matches[TIMEBIN],$B18,Matches[SITE IN],AG$9),COUNTIFS(Matches[CLASS],INDEX(classNum,1,MATCH(AK$11,classScheme,0)),Matches[TIME OUT],"&gt;="&amp;TIMEVALUE(LEFT($B18,5)),Matches[TIME OUT],"&lt;"&amp;TIMEVALUE(LEFT($B18,5))+TIME(0,15,0),Matches[SITE OUT],AG$9)),COUNTIFS(All[TIMEBIN],$B18,All[CLASS],INDEX(classNum,1,MATCH(AK$11,classScheme,0)))),"")</f>
        <v>0</v>
      </c>
      <c r="AL18" s="12"/>
      <c r="AM18" s="8">
        <f ca="1">IF(AM$9&lt;&gt;"",IF(AM$9&lt;&gt;"All Locations",IF(AM$10="From",COUNTIFS(Matches[CLASS],INDEX(classNum,1,MATCH(AM$11,classScheme,0)),Matches[TIMEBIN],$B18,Matches[SITE IN],AM$9),COUNTIFS(Matches[CLASS],INDEX(classNum,1,MATCH(AM$11,classScheme,0)),Matches[TIME OUT],"&gt;="&amp;TIMEVALUE(LEFT($B18,5)),Matches[TIME OUT],"&lt;"&amp;TIMEVALUE(LEFT($B18,5))+TIME(0,15,0),Matches[SITE OUT],AM$9)),COUNTIFS(All[TIMEBIN],$B18,All[CLASS],INDEX(classNum,1,MATCH(AM$11,classScheme,0)))),"")</f>
        <v>1</v>
      </c>
      <c r="AN18" s="9">
        <f ca="1">IF(AM$9&lt;&gt;"",IF(AM$9&lt;&gt;"All Locations",IF(AM$10="From",COUNTIFS(Matches[CLASS],INDEX(classNum,1,MATCH(AN$11,classScheme,0)),Matches[TIMEBIN],$B18,Matches[SITE IN],AM$9),COUNTIFS(Matches[CLASS],INDEX(classNum,1,MATCH(AN$11,classScheme,0)),Matches[TIME OUT],"&gt;="&amp;TIMEVALUE(LEFT($B18,5)),Matches[TIME OUT],"&lt;"&amp;TIMEVALUE(LEFT($B18,5))+TIME(0,15,0),Matches[SITE OUT],AM$9)),COUNTIFS(All[TIMEBIN],$B18,All[CLASS],INDEX(classNum,1,MATCH(AN$11,classScheme,0)))),"")</f>
        <v>0</v>
      </c>
      <c r="AO18" s="9">
        <f ca="1">IF(AM$9&lt;&gt;"",IF(AM$9&lt;&gt;"All Locations",IF(AM$10="From",COUNTIFS(Matches[CLASS],INDEX(classNum,1,MATCH(AO$11,classScheme,0)),Matches[TIMEBIN],$B18,Matches[SITE IN],AM$9),COUNTIFS(Matches[CLASS],INDEX(classNum,1,MATCH(AO$11,classScheme,0)),Matches[TIME OUT],"&gt;="&amp;TIMEVALUE(LEFT($B18,5)),Matches[TIME OUT],"&lt;"&amp;TIMEVALUE(LEFT($B18,5))+TIME(0,15,0),Matches[SITE OUT],AM$9)),COUNTIFS(All[TIMEBIN],$B18,All[CLASS],INDEX(classNum,1,MATCH(AO$11,classScheme,0)))),"")</f>
        <v>0</v>
      </c>
      <c r="AP18" s="10">
        <f ca="1">IF(AM$9&lt;&gt;"",IF(AM$9&lt;&gt;"All Locations",IF(AM$10="From",COUNTIFS(Matches[CLASS],INDEX(classNum,1,MATCH(AP$11,classScheme,0)),Matches[TIMEBIN],$B18,Matches[SITE IN],AM$9),COUNTIFS(Matches[CLASS],INDEX(classNum,1,MATCH(AP$11,classScheme,0)),Matches[TIME OUT],"&gt;="&amp;TIMEVALUE(LEFT($B18,5)),Matches[TIME OUT],"&lt;"&amp;TIMEVALUE(LEFT($B18,5))+TIME(0,15,0),Matches[SITE OUT],AM$9)),COUNTIFS(All[TIMEBIN],$B18,All[CLASS],INDEX(classNum,1,MATCH(AP$11,classScheme,0)))),"")</f>
        <v>0</v>
      </c>
      <c r="AQ18" s="11">
        <f ca="1">IF(AM$9&lt;&gt;"",IF(AM$9&lt;&gt;"All Locations",IF(AM$10="From",COUNTIFS(Matches[CLASS],INDEX(classNum,1,MATCH(AQ$11,classScheme,0)),Matches[TIMEBIN],$B18,Matches[SITE IN],AM$9),COUNTIFS(Matches[CLASS],INDEX(classNum,1,MATCH(AQ$11,classScheme,0)),Matches[TIME OUT],"&gt;="&amp;TIMEVALUE(LEFT($B18,5)),Matches[TIME OUT],"&lt;"&amp;TIMEVALUE(LEFT($B18,5))+TIME(0,15,0),Matches[SITE OUT],AM$9)),COUNTIFS(All[TIMEBIN],$B18,All[CLASS],INDEX(classNum,1,MATCH(AQ$11,classScheme,0)))),"")</f>
        <v>1</v>
      </c>
      <c r="AR18" s="12"/>
      <c r="AS18" s="8">
        <f ca="1">IF(AS$9&lt;&gt;"",IF(AS$9&lt;&gt;"All Locations",IF(AS$10="From",COUNTIFS(Matches[CLASS],INDEX(classNum,1,MATCH(AS$11,classScheme,0)),Matches[TIMEBIN],$B18,Matches[SITE IN],AS$9),COUNTIFS(Matches[CLASS],INDEX(classNum,1,MATCH(AS$11,classScheme,0)),Matches[TIME OUT],"&gt;="&amp;TIMEVALUE(LEFT($B18,5)),Matches[TIME OUT],"&lt;"&amp;TIMEVALUE(LEFT($B18,5))+TIME(0,15,0),Matches[SITE OUT],AS$9)),COUNTIFS(All[TIMEBIN],$B18,All[CLASS],INDEX(classNum,1,MATCH(AS$11,classScheme,0)))),"")</f>
        <v>0</v>
      </c>
      <c r="AT18" s="9">
        <f ca="1">IF(AS$9&lt;&gt;"",IF(AS$9&lt;&gt;"All Locations",IF(AS$10="From",COUNTIFS(Matches[CLASS],INDEX(classNum,1,MATCH(AT$11,classScheme,0)),Matches[TIMEBIN],$B18,Matches[SITE IN],AS$9),COUNTIFS(Matches[CLASS],INDEX(classNum,1,MATCH(AT$11,classScheme,0)),Matches[TIME OUT],"&gt;="&amp;TIMEVALUE(LEFT($B18,5)),Matches[TIME OUT],"&lt;"&amp;TIMEVALUE(LEFT($B18,5))+TIME(0,15,0),Matches[SITE OUT],AS$9)),COUNTIFS(All[TIMEBIN],$B18,All[CLASS],INDEX(classNum,1,MATCH(AT$11,classScheme,0)))),"")</f>
        <v>0</v>
      </c>
      <c r="AU18" s="9">
        <f ca="1">IF(AS$9&lt;&gt;"",IF(AS$9&lt;&gt;"All Locations",IF(AS$10="From",COUNTIFS(Matches[CLASS],INDEX(classNum,1,MATCH(AU$11,classScheme,0)),Matches[TIMEBIN],$B18,Matches[SITE IN],AS$9),COUNTIFS(Matches[CLASS],INDEX(classNum,1,MATCH(AU$11,classScheme,0)),Matches[TIME OUT],"&gt;="&amp;TIMEVALUE(LEFT($B18,5)),Matches[TIME OUT],"&lt;"&amp;TIMEVALUE(LEFT($B18,5))+TIME(0,15,0),Matches[SITE OUT],AS$9)),COUNTIFS(All[TIMEBIN],$B18,All[CLASS],INDEX(classNum,1,MATCH(AU$11,classScheme,0)))),"")</f>
        <v>0</v>
      </c>
      <c r="AV18" s="10">
        <f ca="1">IF(AS$9&lt;&gt;"",IF(AS$9&lt;&gt;"All Locations",IF(AS$10="From",COUNTIFS(Matches[CLASS],INDEX(classNum,1,MATCH(AV$11,classScheme,0)),Matches[TIMEBIN],$B18,Matches[SITE IN],AS$9),COUNTIFS(Matches[CLASS],INDEX(classNum,1,MATCH(AV$11,classScheme,0)),Matches[TIME OUT],"&gt;="&amp;TIMEVALUE(LEFT($B18,5)),Matches[TIME OUT],"&lt;"&amp;TIMEVALUE(LEFT($B18,5))+TIME(0,15,0),Matches[SITE OUT],AS$9)),COUNTIFS(All[TIMEBIN],$B18,All[CLASS],INDEX(classNum,1,MATCH(AV$11,classScheme,0)))),"")</f>
        <v>0</v>
      </c>
      <c r="AW18" s="11">
        <f ca="1">IF(AS$9&lt;&gt;"",IF(AS$9&lt;&gt;"All Locations",IF(AS$10="From",COUNTIFS(Matches[CLASS],INDEX(classNum,1,MATCH(AW$11,classScheme,0)),Matches[TIMEBIN],$B18,Matches[SITE IN],AS$9),COUNTIFS(Matches[CLASS],INDEX(classNum,1,MATCH(AW$11,classScheme,0)),Matches[TIME OUT],"&gt;="&amp;TIMEVALUE(LEFT($B18,5)),Matches[TIME OUT],"&lt;"&amp;TIMEVALUE(LEFT($B18,5))+TIME(0,15,0),Matches[SITE OUT],AS$9)),COUNTIFS(All[TIMEBIN],$B18,All[CLASS],INDEX(classNum,1,MATCH(AW$11,classScheme,0)))),"")</f>
        <v>0</v>
      </c>
      <c r="AX18" s="12"/>
      <c r="AY18" s="8">
        <f ca="1">IF(AY$9&lt;&gt;"",IF(AY$9&lt;&gt;"All Locations",IF(AY$10="From",COUNTIFS(Matches[CLASS],INDEX(classNum,1,MATCH(AY$11,classScheme,0)),Matches[TIMEBIN],$B18,Matches[SITE IN],AY$9),COUNTIFS(Matches[CLASS],INDEX(classNum,1,MATCH(AY$11,classScheme,0)),Matches[TIME OUT],"&gt;="&amp;TIMEVALUE(LEFT($B18,5)),Matches[TIME OUT],"&lt;"&amp;TIMEVALUE(LEFT($B18,5))+TIME(0,15,0),Matches[SITE OUT],AY$9)),COUNTIFS(All[TIMEBIN],$B18,All[CLASS],INDEX(classNum,1,MATCH(AY$11,classScheme,0)))),"")</f>
        <v>1</v>
      </c>
      <c r="AZ18" s="9">
        <f ca="1">IF(AY$9&lt;&gt;"",IF(AY$9&lt;&gt;"All Locations",IF(AY$10="From",COUNTIFS(Matches[CLASS],INDEX(classNum,1,MATCH(AZ$11,classScheme,0)),Matches[TIMEBIN],$B18,Matches[SITE IN],AY$9),COUNTIFS(Matches[CLASS],INDEX(classNum,1,MATCH(AZ$11,classScheme,0)),Matches[TIME OUT],"&gt;="&amp;TIMEVALUE(LEFT($B18,5)),Matches[TIME OUT],"&lt;"&amp;TIMEVALUE(LEFT($B18,5))+TIME(0,15,0),Matches[SITE OUT],AY$9)),COUNTIFS(All[TIMEBIN],$B18,All[CLASS],INDEX(classNum,1,MATCH(AZ$11,classScheme,0)))),"")</f>
        <v>2</v>
      </c>
      <c r="BA18" s="9">
        <f ca="1">IF(AY$9&lt;&gt;"",IF(AY$9&lt;&gt;"All Locations",IF(AY$10="From",COUNTIFS(Matches[CLASS],INDEX(classNum,1,MATCH(BA$11,classScheme,0)),Matches[TIMEBIN],$B18,Matches[SITE IN],AY$9),COUNTIFS(Matches[CLASS],INDEX(classNum,1,MATCH(BA$11,classScheme,0)),Matches[TIME OUT],"&gt;="&amp;TIMEVALUE(LEFT($B18,5)),Matches[TIME OUT],"&lt;"&amp;TIMEVALUE(LEFT($B18,5))+TIME(0,15,0),Matches[SITE OUT],AY$9)),COUNTIFS(All[TIMEBIN],$B18,All[CLASS],INDEX(classNum,1,MATCH(BA$11,classScheme,0)))),"")</f>
        <v>0</v>
      </c>
      <c r="BB18" s="10">
        <f ca="1">IF(AY$9&lt;&gt;"",IF(AY$9&lt;&gt;"All Locations",IF(AY$10="From",COUNTIFS(Matches[CLASS],INDEX(classNum,1,MATCH(BB$11,classScheme,0)),Matches[TIMEBIN],$B18,Matches[SITE IN],AY$9),COUNTIFS(Matches[CLASS],INDEX(classNum,1,MATCH(BB$11,classScheme,0)),Matches[TIME OUT],"&gt;="&amp;TIMEVALUE(LEFT($B18,5)),Matches[TIME OUT],"&lt;"&amp;TIMEVALUE(LEFT($B18,5))+TIME(0,15,0),Matches[SITE OUT],AY$9)),COUNTIFS(All[TIMEBIN],$B18,All[CLASS],INDEX(classNum,1,MATCH(BB$11,classScheme,0)))),"")</f>
        <v>0</v>
      </c>
      <c r="BC18" s="11">
        <f ca="1">IF(AY$9&lt;&gt;"",IF(AY$9&lt;&gt;"All Locations",IF(AY$10="From",COUNTIFS(Matches[CLASS],INDEX(classNum,1,MATCH(BC$11,classScheme,0)),Matches[TIMEBIN],$B18,Matches[SITE IN],AY$9),COUNTIFS(Matches[CLASS],INDEX(classNum,1,MATCH(BC$11,classScheme,0)),Matches[TIME OUT],"&gt;="&amp;TIMEVALUE(LEFT($B18,5)),Matches[TIME OUT],"&lt;"&amp;TIMEVALUE(LEFT($B18,5))+TIME(0,15,0),Matches[SITE OUT],AY$9)),COUNTIFS(All[TIMEBIN],$B18,All[CLASS],INDEX(classNum,1,MATCH(BC$11,classScheme,0)))),"")</f>
        <v>0</v>
      </c>
      <c r="BD18" s="12"/>
      <c r="BE18" s="8">
        <f ca="1">IF(BE$9&lt;&gt;"",IF(BE$9&lt;&gt;"All Locations",IF(BE$10="From",COUNTIFS(Matches[CLASS],INDEX(classNum,1,MATCH(BE$11,classScheme,0)),Matches[TIMEBIN],$B18,Matches[SITE IN],BE$9),COUNTIFS(Matches[CLASS],INDEX(classNum,1,MATCH(BE$11,classScheme,0)),Matches[TIME OUT],"&gt;="&amp;TIMEVALUE(LEFT($B18,5)),Matches[TIME OUT],"&lt;"&amp;TIMEVALUE(LEFT($B18,5))+TIME(0,15,0),Matches[SITE OUT],BE$9)),COUNTIFS(All[TIMEBIN],$B18,All[CLASS],INDEX(classNum,1,MATCH(BE$11,classScheme,0)))),"")</f>
        <v>1</v>
      </c>
      <c r="BF18" s="9">
        <f ca="1">IF(BE$9&lt;&gt;"",IF(BE$9&lt;&gt;"All Locations",IF(BE$10="From",COUNTIFS(Matches[CLASS],INDEX(classNum,1,MATCH(BF$11,classScheme,0)),Matches[TIMEBIN],$B18,Matches[SITE IN],BE$9),COUNTIFS(Matches[CLASS],INDEX(classNum,1,MATCH(BF$11,classScheme,0)),Matches[TIME OUT],"&gt;="&amp;TIMEVALUE(LEFT($B18,5)),Matches[TIME OUT],"&lt;"&amp;TIMEVALUE(LEFT($B18,5))+TIME(0,15,0),Matches[SITE OUT],BE$9)),COUNTIFS(All[TIMEBIN],$B18,All[CLASS],INDEX(classNum,1,MATCH(BF$11,classScheme,0)))),"")</f>
        <v>0</v>
      </c>
      <c r="BG18" s="9">
        <f ca="1">IF(BE$9&lt;&gt;"",IF(BE$9&lt;&gt;"All Locations",IF(BE$10="From",COUNTIFS(Matches[CLASS],INDEX(classNum,1,MATCH(BG$11,classScheme,0)),Matches[TIMEBIN],$B18,Matches[SITE IN],BE$9),COUNTIFS(Matches[CLASS],INDEX(classNum,1,MATCH(BG$11,classScheme,0)),Matches[TIME OUT],"&gt;="&amp;TIMEVALUE(LEFT($B18,5)),Matches[TIME OUT],"&lt;"&amp;TIMEVALUE(LEFT($B18,5))+TIME(0,15,0),Matches[SITE OUT],BE$9)),COUNTIFS(All[TIMEBIN],$B18,All[CLASS],INDEX(classNum,1,MATCH(BG$11,classScheme,0)))),"")</f>
        <v>0</v>
      </c>
      <c r="BH18" s="10">
        <f ca="1">IF(BE$9&lt;&gt;"",IF(BE$9&lt;&gt;"All Locations",IF(BE$10="From",COUNTIFS(Matches[CLASS],INDEX(classNum,1,MATCH(BH$11,classScheme,0)),Matches[TIMEBIN],$B18,Matches[SITE IN],BE$9),COUNTIFS(Matches[CLASS],INDEX(classNum,1,MATCH(BH$11,classScheme,0)),Matches[TIME OUT],"&gt;="&amp;TIMEVALUE(LEFT($B18,5)),Matches[TIME OUT],"&lt;"&amp;TIMEVALUE(LEFT($B18,5))+TIME(0,15,0),Matches[SITE OUT],BE$9)),COUNTIFS(All[TIMEBIN],$B18,All[CLASS],INDEX(classNum,1,MATCH(BH$11,classScheme,0)))),"")</f>
        <v>0</v>
      </c>
      <c r="BI18" s="11">
        <f ca="1">IF(BE$9&lt;&gt;"",IF(BE$9&lt;&gt;"All Locations",IF(BE$10="From",COUNTIFS(Matches[CLASS],INDEX(classNum,1,MATCH(BI$11,classScheme,0)),Matches[TIMEBIN],$B18,Matches[SITE IN],BE$9),COUNTIFS(Matches[CLASS],INDEX(classNum,1,MATCH(BI$11,classScheme,0)),Matches[TIME OUT],"&gt;="&amp;TIMEVALUE(LEFT($B18,5)),Matches[TIME OUT],"&lt;"&amp;TIMEVALUE(LEFT($B18,5))+TIME(0,15,0),Matches[SITE OUT],BE$9)),COUNTIFS(All[TIMEBIN],$B18,All[CLASS],INDEX(classNum,1,MATCH(BI$11,classScheme,0)))),"")</f>
        <v>0</v>
      </c>
      <c r="BJ18" s="12"/>
      <c r="BK18" s="8">
        <f ca="1">IF(BK$9&lt;&gt;"",IF(BK$9&lt;&gt;"All Locations",IF(BK$10="From",COUNTIFS(Matches[CLASS],INDEX(classNum,1,MATCH(BK$11,classScheme,0)),Matches[TIMEBIN],$B18,Matches[SITE IN],BK$9),COUNTIFS(Matches[CLASS],INDEX(classNum,1,MATCH(BK$11,classScheme,0)),Matches[TIME OUT],"&gt;="&amp;TIMEVALUE(LEFT($B18,5)),Matches[TIME OUT],"&lt;"&amp;TIMEVALUE(LEFT($B18,5))+TIME(0,15,0),Matches[SITE OUT],BK$9)),COUNTIFS(All[TIMEBIN],$B18,All[CLASS],INDEX(classNum,1,MATCH(BK$11,classScheme,0)))),"")</f>
        <v>0</v>
      </c>
      <c r="BL18" s="9">
        <f ca="1">IF(BK$9&lt;&gt;"",IF(BK$9&lt;&gt;"All Locations",IF(BK$10="From",COUNTIFS(Matches[CLASS],INDEX(classNum,1,MATCH(BL$11,classScheme,0)),Matches[TIMEBIN],$B18,Matches[SITE IN],BK$9),COUNTIFS(Matches[CLASS],INDEX(classNum,1,MATCH(BL$11,classScheme,0)),Matches[TIME OUT],"&gt;="&amp;TIMEVALUE(LEFT($B18,5)),Matches[TIME OUT],"&lt;"&amp;TIMEVALUE(LEFT($B18,5))+TIME(0,15,0),Matches[SITE OUT],BK$9)),COUNTIFS(All[TIMEBIN],$B18,All[CLASS],INDEX(classNum,1,MATCH(BL$11,classScheme,0)))),"")</f>
        <v>1</v>
      </c>
      <c r="BM18" s="9">
        <f ca="1">IF(BK$9&lt;&gt;"",IF(BK$9&lt;&gt;"All Locations",IF(BK$10="From",COUNTIFS(Matches[CLASS],INDEX(classNum,1,MATCH(BM$11,classScheme,0)),Matches[TIMEBIN],$B18,Matches[SITE IN],BK$9),COUNTIFS(Matches[CLASS],INDEX(classNum,1,MATCH(BM$11,classScheme,0)),Matches[TIME OUT],"&gt;="&amp;TIMEVALUE(LEFT($B18,5)),Matches[TIME OUT],"&lt;"&amp;TIMEVALUE(LEFT($B18,5))+TIME(0,15,0),Matches[SITE OUT],BK$9)),COUNTIFS(All[TIMEBIN],$B18,All[CLASS],INDEX(classNum,1,MATCH(BM$11,classScheme,0)))),"")</f>
        <v>0</v>
      </c>
      <c r="BN18" s="10">
        <f ca="1">IF(BK$9&lt;&gt;"",IF(BK$9&lt;&gt;"All Locations",IF(BK$10="From",COUNTIFS(Matches[CLASS],INDEX(classNum,1,MATCH(BN$11,classScheme,0)),Matches[TIMEBIN],$B18,Matches[SITE IN],BK$9),COUNTIFS(Matches[CLASS],INDEX(classNum,1,MATCH(BN$11,classScheme,0)),Matches[TIME OUT],"&gt;="&amp;TIMEVALUE(LEFT($B18,5)),Matches[TIME OUT],"&lt;"&amp;TIMEVALUE(LEFT($B18,5))+TIME(0,15,0),Matches[SITE OUT],BK$9)),COUNTIFS(All[TIMEBIN],$B18,All[CLASS],INDEX(classNum,1,MATCH(BN$11,classScheme,0)))),"")</f>
        <v>0</v>
      </c>
      <c r="BO18" s="11">
        <f ca="1">IF(BK$9&lt;&gt;"",IF(BK$9&lt;&gt;"All Locations",IF(BK$10="From",COUNTIFS(Matches[CLASS],INDEX(classNum,1,MATCH(BO$11,classScheme,0)),Matches[TIMEBIN],$B18,Matches[SITE IN],BK$9),COUNTIFS(Matches[CLASS],INDEX(classNum,1,MATCH(BO$11,classScheme,0)),Matches[TIME OUT],"&gt;="&amp;TIMEVALUE(LEFT($B18,5)),Matches[TIME OUT],"&lt;"&amp;TIMEVALUE(LEFT($B18,5))+TIME(0,15,0),Matches[SITE OUT],BK$9)),COUNTIFS(All[TIMEBIN],$B18,All[CLASS],INDEX(classNum,1,MATCH(BO$11,classScheme,0)))),"")</f>
        <v>0</v>
      </c>
      <c r="BP18" s="12"/>
      <c r="BQ18" s="8">
        <f ca="1">IF(BQ$9&lt;&gt;"",IF(BQ$9&lt;&gt;"All Locations",IF(BQ$10="From",COUNTIFS(Matches[CLASS],INDEX(classNum,1,MATCH(BQ$11,classScheme,0)),Matches[TIMEBIN],$B18,Matches[SITE IN],BQ$9),COUNTIFS(Matches[CLASS],INDEX(classNum,1,MATCH(BQ$11,classScheme,0)),Matches[TIME OUT],"&gt;="&amp;TIMEVALUE(LEFT($B18,5)),Matches[TIME OUT],"&lt;"&amp;TIMEVALUE(LEFT($B18,5))+TIME(0,15,0),Matches[SITE OUT],BQ$9)),COUNTIFS(All[TIMEBIN],$B18,All[CLASS],INDEX(classNum,1,MATCH(BQ$11,classScheme,0)))),"")</f>
        <v>18</v>
      </c>
      <c r="BR18" s="9">
        <f ca="1">IF(BQ$9&lt;&gt;"",IF(BQ$9&lt;&gt;"All Locations",IF(BQ$10="From",COUNTIFS(Matches[CLASS],INDEX(classNum,1,MATCH(BR$11,classScheme,0)),Matches[TIMEBIN],$B18,Matches[SITE IN],BQ$9),COUNTIFS(Matches[CLASS],INDEX(classNum,1,MATCH(BR$11,classScheme,0)),Matches[TIME OUT],"&gt;="&amp;TIMEVALUE(LEFT($B18,5)),Matches[TIME OUT],"&lt;"&amp;TIMEVALUE(LEFT($B18,5))+TIME(0,15,0),Matches[SITE OUT],BQ$9)),COUNTIFS(All[TIMEBIN],$B18,All[CLASS],INDEX(classNum,1,MATCH(BR$11,classScheme,0)))),"")</f>
        <v>9</v>
      </c>
      <c r="BS18" s="9">
        <f ca="1">IF(BQ$9&lt;&gt;"",IF(BQ$9&lt;&gt;"All Locations",IF(BQ$10="From",COUNTIFS(Matches[CLASS],INDEX(classNum,1,MATCH(BS$11,classScheme,0)),Matches[TIMEBIN],$B18,Matches[SITE IN],BQ$9),COUNTIFS(Matches[CLASS],INDEX(classNum,1,MATCH(BS$11,classScheme,0)),Matches[TIME OUT],"&gt;="&amp;TIMEVALUE(LEFT($B18,5)),Matches[TIME OUT],"&lt;"&amp;TIMEVALUE(LEFT($B18,5))+TIME(0,15,0),Matches[SITE OUT],BQ$9)),COUNTIFS(All[TIMEBIN],$B18,All[CLASS],INDEX(classNum,1,MATCH(BS$11,classScheme,0)))),"")</f>
        <v>1</v>
      </c>
      <c r="BT18" s="10">
        <f ca="1">IF(BQ$9&lt;&gt;"",IF(BQ$9&lt;&gt;"All Locations",IF(BQ$10="From",COUNTIFS(Matches[CLASS],INDEX(classNum,1,MATCH(BT$11,classScheme,0)),Matches[TIMEBIN],$B18,Matches[SITE IN],BQ$9),COUNTIFS(Matches[CLASS],INDEX(classNum,1,MATCH(BT$11,classScheme,0)),Matches[TIME OUT],"&gt;="&amp;TIMEVALUE(LEFT($B18,5)),Matches[TIME OUT],"&lt;"&amp;TIMEVALUE(LEFT($B18,5))+TIME(0,15,0),Matches[SITE OUT],BQ$9)),COUNTIFS(All[TIMEBIN],$B18,All[CLASS],INDEX(classNum,1,MATCH(BT$11,classScheme,0)))),"")</f>
        <v>0</v>
      </c>
      <c r="BU18" s="11">
        <f ca="1">IF(BQ$9&lt;&gt;"",IF(BQ$9&lt;&gt;"All Locations",IF(BQ$10="From",COUNTIFS(Matches[CLASS],INDEX(classNum,1,MATCH(BU$11,classScheme,0)),Matches[TIMEBIN],$B18,Matches[SITE IN],BQ$9),COUNTIFS(Matches[CLASS],INDEX(classNum,1,MATCH(BU$11,classScheme,0)),Matches[TIME OUT],"&gt;="&amp;TIMEVALUE(LEFT($B18,5)),Matches[TIME OUT],"&lt;"&amp;TIMEVALUE(LEFT($B18,5))+TIME(0,15,0),Matches[SITE OUT],BQ$9)),COUNTIFS(All[TIMEBIN],$B18,All[CLASS],INDEX(classNum,1,MATCH(BU$11,classScheme,0)))),"")</f>
        <v>3</v>
      </c>
    </row>
    <row r="19" spans="2:73">
      <c r="B19" s="7" t="str">
        <v>07:45 - 08:00</v>
      </c>
      <c r="C19" s="8">
        <f ca="1">IF(C$9&lt;&gt;"",IF(C$9&lt;&gt;"All Locations",IF(C$10="From",COUNTIFS(Matches[CLASS],INDEX(classNum,1,MATCH(C$11,classScheme,0)),Matches[TIMEBIN],$B19,Matches[SITE IN],C$9),COUNTIFS(Matches[CLASS],INDEX(classNum,1,MATCH(C$11,classScheme,0)),Matches[TIME OUT],"&gt;="&amp;TIMEVALUE(LEFT($B19,5)),Matches[TIME OUT],"&lt;"&amp;TIMEVALUE(LEFT($B19,5))+TIME(0,15,0),Matches[SITE OUT],C$9)),COUNTIFS(All[TIMEBIN],$B19,All[CLASS],INDEX(classNum,1,MATCH(C$11,classScheme,0)))),"")</f>
        <v>4</v>
      </c>
      <c r="D19" s="9">
        <f ca="1">IF(C$9&lt;&gt;"",IF(C$9&lt;&gt;"All Locations",IF(C$10="From",COUNTIFS(Matches[CLASS],INDEX(classNum,1,MATCH(D$11,classScheme,0)),Matches[TIMEBIN],$B19,Matches[SITE IN],C$9),COUNTIFS(Matches[CLASS],INDEX(classNum,1,MATCH(D$11,classScheme,0)),Matches[TIME OUT],"&gt;="&amp;TIMEVALUE(LEFT($B19,5)),Matches[TIME OUT],"&lt;"&amp;TIMEVALUE(LEFT($B19,5))+TIME(0,15,0),Matches[SITE OUT],C$9)),COUNTIFS(All[TIMEBIN],$B19,All[CLASS],INDEX(classNum,1,MATCH(D$11,classScheme,0)))),"")</f>
        <v>5</v>
      </c>
      <c r="E19" s="9">
        <f ca="1">IF(C$9&lt;&gt;"",IF(C$9&lt;&gt;"All Locations",IF(C$10="From",COUNTIFS(Matches[CLASS],INDEX(classNum,1,MATCH(E$11,classScheme,0)),Matches[TIMEBIN],$B19,Matches[SITE IN],C$9),COUNTIFS(Matches[CLASS],INDEX(classNum,1,MATCH(E$11,classScheme,0)),Matches[TIME OUT],"&gt;="&amp;TIMEVALUE(LEFT($B19,5)),Matches[TIME OUT],"&lt;"&amp;TIMEVALUE(LEFT($B19,5))+TIME(0,15,0),Matches[SITE OUT],C$9)),COUNTIFS(All[TIMEBIN],$B19,All[CLASS],INDEX(classNum,1,MATCH(E$11,classScheme,0)))),"")</f>
        <v>2</v>
      </c>
      <c r="F19" s="10">
        <f ca="1">IF(C$9&lt;&gt;"",IF(C$9&lt;&gt;"All Locations",IF(C$10="From",COUNTIFS(Matches[CLASS],INDEX(classNum,1,MATCH(F$11,classScheme,0)),Matches[TIMEBIN],$B19,Matches[SITE IN],C$9),COUNTIFS(Matches[CLASS],INDEX(classNum,1,MATCH(F$11,classScheme,0)),Matches[TIME OUT],"&gt;="&amp;TIMEVALUE(LEFT($B19,5)),Matches[TIME OUT],"&lt;"&amp;TIMEVALUE(LEFT($B19,5))+TIME(0,15,0),Matches[SITE OUT],C$9)),COUNTIFS(All[TIMEBIN],$B19,All[CLASS],INDEX(classNum,1,MATCH(F$11,classScheme,0)))),"")</f>
        <v>1</v>
      </c>
      <c r="G19" s="11">
        <f ca="1">IF(C$9&lt;&gt;"",IF(C$9&lt;&gt;"All Locations",IF(C$10="From",COUNTIFS(Matches[CLASS],INDEX(classNum,1,MATCH(G$11,classScheme,0)),Matches[TIMEBIN],$B19,Matches[SITE IN],C$9),COUNTIFS(Matches[CLASS],INDEX(classNum,1,MATCH(G$11,classScheme,0)),Matches[TIME OUT],"&gt;="&amp;TIMEVALUE(LEFT($B19,5)),Matches[TIME OUT],"&lt;"&amp;TIMEVALUE(LEFT($B19,5))+TIME(0,15,0),Matches[SITE OUT],C$9)),COUNTIFS(All[TIMEBIN],$B19,All[CLASS],INDEX(classNum,1,MATCH(G$11,classScheme,0)))),"")</f>
        <v>1</v>
      </c>
      <c r="H19" s="12"/>
      <c r="I19" s="8">
        <f ca="1">IF(I$9&lt;&gt;"",IF(I$9&lt;&gt;"All Locations",IF(I$10="From",COUNTIFS(Matches[CLASS],INDEX(classNum,1,MATCH(I$11,classScheme,0)),Matches[TIMEBIN],$B19,Matches[SITE IN],I$9),COUNTIFS(Matches[CLASS],INDEX(classNum,1,MATCH(I$11,classScheme,0)),Matches[TIME OUT],"&gt;="&amp;TIMEVALUE(LEFT($B19,5)),Matches[TIME OUT],"&lt;"&amp;TIMEVALUE(LEFT($B19,5))+TIME(0,15,0),Matches[SITE OUT],I$9)),COUNTIFS(All[TIMEBIN],$B19,All[CLASS],INDEX(classNum,1,MATCH(I$11,classScheme,0)))),"")</f>
        <v>0</v>
      </c>
      <c r="J19" s="9">
        <f ca="1">IF(I$9&lt;&gt;"",IF(I$9&lt;&gt;"All Locations",IF(I$10="From",COUNTIFS(Matches[CLASS],INDEX(classNum,1,MATCH(J$11,classScheme,0)),Matches[TIMEBIN],$B19,Matches[SITE IN],I$9),COUNTIFS(Matches[CLASS],INDEX(classNum,1,MATCH(J$11,classScheme,0)),Matches[TIME OUT],"&gt;="&amp;TIMEVALUE(LEFT($B19,5)),Matches[TIME OUT],"&lt;"&amp;TIMEVALUE(LEFT($B19,5))+TIME(0,15,0),Matches[SITE OUT],I$9)),COUNTIFS(All[TIMEBIN],$B19,All[CLASS],INDEX(classNum,1,MATCH(J$11,classScheme,0)))),"")</f>
        <v>0</v>
      </c>
      <c r="K19" s="9">
        <f ca="1">IF(I$9&lt;&gt;"",IF(I$9&lt;&gt;"All Locations",IF(I$10="From",COUNTIFS(Matches[CLASS],INDEX(classNum,1,MATCH(K$11,classScheme,0)),Matches[TIMEBIN],$B19,Matches[SITE IN],I$9),COUNTIFS(Matches[CLASS],INDEX(classNum,1,MATCH(K$11,classScheme,0)),Matches[TIME OUT],"&gt;="&amp;TIMEVALUE(LEFT($B19,5)),Matches[TIME OUT],"&lt;"&amp;TIMEVALUE(LEFT($B19,5))+TIME(0,15,0),Matches[SITE OUT],I$9)),COUNTIFS(All[TIMEBIN],$B19,All[CLASS],INDEX(classNum,1,MATCH(K$11,classScheme,0)))),"")</f>
        <v>0</v>
      </c>
      <c r="L19" s="10">
        <f ca="1">IF(I$9&lt;&gt;"",IF(I$9&lt;&gt;"All Locations",IF(I$10="From",COUNTIFS(Matches[CLASS],INDEX(classNum,1,MATCH(L$11,classScheme,0)),Matches[TIMEBIN],$B19,Matches[SITE IN],I$9),COUNTIFS(Matches[CLASS],INDEX(classNum,1,MATCH(L$11,classScheme,0)),Matches[TIME OUT],"&gt;="&amp;TIMEVALUE(LEFT($B19,5)),Matches[TIME OUT],"&lt;"&amp;TIMEVALUE(LEFT($B19,5))+TIME(0,15,0),Matches[SITE OUT],I$9)),COUNTIFS(All[TIMEBIN],$B19,All[CLASS],INDEX(classNum,1,MATCH(L$11,classScheme,0)))),"")</f>
        <v>0</v>
      </c>
      <c r="M19" s="11">
        <f ca="1">IF(I$9&lt;&gt;"",IF(I$9&lt;&gt;"All Locations",IF(I$10="From",COUNTIFS(Matches[CLASS],INDEX(classNum,1,MATCH(M$11,classScheme,0)),Matches[TIMEBIN],$B19,Matches[SITE IN],I$9),COUNTIFS(Matches[CLASS],INDEX(classNum,1,MATCH(M$11,classScheme,0)),Matches[TIME OUT],"&gt;="&amp;TIMEVALUE(LEFT($B19,5)),Matches[TIME OUT],"&lt;"&amp;TIMEVALUE(LEFT($B19,5))+TIME(0,15,0),Matches[SITE OUT],I$9)),COUNTIFS(All[TIMEBIN],$B19,All[CLASS],INDEX(classNum,1,MATCH(M$11,classScheme,0)))),"")</f>
        <v>0</v>
      </c>
      <c r="N19" s="12"/>
      <c r="O19" s="8">
        <f ca="1">IF(O$9&lt;&gt;"",IF(O$9&lt;&gt;"All Locations",IF(O$10="From",COUNTIFS(Matches[CLASS],INDEX(classNum,1,MATCH(O$11,classScheme,0)),Matches[TIMEBIN],$B19,Matches[SITE IN],O$9),COUNTIFS(Matches[CLASS],INDEX(classNum,1,MATCH(O$11,classScheme,0)),Matches[TIME OUT],"&gt;="&amp;TIMEVALUE(LEFT($B19,5)),Matches[TIME OUT],"&lt;"&amp;TIMEVALUE(LEFT($B19,5))+TIME(0,15,0),Matches[SITE OUT],O$9)),COUNTIFS(All[TIMEBIN],$B19,All[CLASS],INDEX(classNum,1,MATCH(O$11,classScheme,0)))),"")</f>
        <v>2</v>
      </c>
      <c r="P19" s="9">
        <f ca="1">IF(O$9&lt;&gt;"",IF(O$9&lt;&gt;"All Locations",IF(O$10="From",COUNTIFS(Matches[CLASS],INDEX(classNum,1,MATCH(P$11,classScheme,0)),Matches[TIMEBIN],$B19,Matches[SITE IN],O$9),COUNTIFS(Matches[CLASS],INDEX(classNum,1,MATCH(P$11,classScheme,0)),Matches[TIME OUT],"&gt;="&amp;TIMEVALUE(LEFT($B19,5)),Matches[TIME OUT],"&lt;"&amp;TIMEVALUE(LEFT($B19,5))+TIME(0,15,0),Matches[SITE OUT],O$9)),COUNTIFS(All[TIMEBIN],$B19,All[CLASS],INDEX(classNum,1,MATCH(P$11,classScheme,0)))),"")</f>
        <v>0</v>
      </c>
      <c r="Q19" s="9">
        <f ca="1">IF(O$9&lt;&gt;"",IF(O$9&lt;&gt;"All Locations",IF(O$10="From",COUNTIFS(Matches[CLASS],INDEX(classNum,1,MATCH(Q$11,classScheme,0)),Matches[TIMEBIN],$B19,Matches[SITE IN],O$9),COUNTIFS(Matches[CLASS],INDEX(classNum,1,MATCH(Q$11,classScheme,0)),Matches[TIME OUT],"&gt;="&amp;TIMEVALUE(LEFT($B19,5)),Matches[TIME OUT],"&lt;"&amp;TIMEVALUE(LEFT($B19,5))+TIME(0,15,0),Matches[SITE OUT],O$9)),COUNTIFS(All[TIMEBIN],$B19,All[CLASS],INDEX(classNum,1,MATCH(Q$11,classScheme,0)))),"")</f>
        <v>1</v>
      </c>
      <c r="R19" s="10">
        <f ca="1">IF(O$9&lt;&gt;"",IF(O$9&lt;&gt;"All Locations",IF(O$10="From",COUNTIFS(Matches[CLASS],INDEX(classNum,1,MATCH(R$11,classScheme,0)),Matches[TIMEBIN],$B19,Matches[SITE IN],O$9),COUNTIFS(Matches[CLASS],INDEX(classNum,1,MATCH(R$11,classScheme,0)),Matches[TIME OUT],"&gt;="&amp;TIMEVALUE(LEFT($B19,5)),Matches[TIME OUT],"&lt;"&amp;TIMEVALUE(LEFT($B19,5))+TIME(0,15,0),Matches[SITE OUT],O$9)),COUNTIFS(All[TIMEBIN],$B19,All[CLASS],INDEX(classNum,1,MATCH(R$11,classScheme,0)))),"")</f>
        <v>0</v>
      </c>
      <c r="S19" s="11">
        <f ca="1">IF(O$9&lt;&gt;"",IF(O$9&lt;&gt;"All Locations",IF(O$10="From",COUNTIFS(Matches[CLASS],INDEX(classNum,1,MATCH(S$11,classScheme,0)),Matches[TIMEBIN],$B19,Matches[SITE IN],O$9),COUNTIFS(Matches[CLASS],INDEX(classNum,1,MATCH(S$11,classScheme,0)),Matches[TIME OUT],"&gt;="&amp;TIMEVALUE(LEFT($B19,5)),Matches[TIME OUT],"&lt;"&amp;TIMEVALUE(LEFT($B19,5))+TIME(0,15,0),Matches[SITE OUT],O$9)),COUNTIFS(All[TIMEBIN],$B19,All[CLASS],INDEX(classNum,1,MATCH(S$11,classScheme,0)))),"")</f>
        <v>0</v>
      </c>
      <c r="T19" s="12"/>
      <c r="U19" s="8">
        <f ca="1">IF(U$9&lt;&gt;"",IF(U$9&lt;&gt;"All Locations",IF(U$10="From",COUNTIFS(Matches[CLASS],INDEX(classNum,1,MATCH(U$11,classScheme,0)),Matches[TIMEBIN],$B19,Matches[SITE IN],U$9),COUNTIFS(Matches[CLASS],INDEX(classNum,1,MATCH(U$11,classScheme,0)),Matches[TIME OUT],"&gt;="&amp;TIMEVALUE(LEFT($B19,5)),Matches[TIME OUT],"&lt;"&amp;TIMEVALUE(LEFT($B19,5))+TIME(0,15,0),Matches[SITE OUT],U$9)),COUNTIFS(All[TIMEBIN],$B19,All[CLASS],INDEX(classNum,1,MATCH(U$11,classScheme,0)))),"")</f>
        <v>2</v>
      </c>
      <c r="V19" s="9">
        <f ca="1">IF(U$9&lt;&gt;"",IF(U$9&lt;&gt;"All Locations",IF(U$10="From",COUNTIFS(Matches[CLASS],INDEX(classNum,1,MATCH(V$11,classScheme,0)),Matches[TIMEBIN],$B19,Matches[SITE IN],U$9),COUNTIFS(Matches[CLASS],INDEX(classNum,1,MATCH(V$11,classScheme,0)),Matches[TIME OUT],"&gt;="&amp;TIMEVALUE(LEFT($B19,5)),Matches[TIME OUT],"&lt;"&amp;TIMEVALUE(LEFT($B19,5))+TIME(0,15,0),Matches[SITE OUT],U$9)),COUNTIFS(All[TIMEBIN],$B19,All[CLASS],INDEX(classNum,1,MATCH(V$11,classScheme,0)))),"")</f>
        <v>3</v>
      </c>
      <c r="W19" s="9">
        <f ca="1">IF(U$9&lt;&gt;"",IF(U$9&lt;&gt;"All Locations",IF(U$10="From",COUNTIFS(Matches[CLASS],INDEX(classNum,1,MATCH(W$11,classScheme,0)),Matches[TIMEBIN],$B19,Matches[SITE IN],U$9),COUNTIFS(Matches[CLASS],INDEX(classNum,1,MATCH(W$11,classScheme,0)),Matches[TIME OUT],"&gt;="&amp;TIMEVALUE(LEFT($B19,5)),Matches[TIME OUT],"&lt;"&amp;TIMEVALUE(LEFT($B19,5))+TIME(0,15,0),Matches[SITE OUT],U$9)),COUNTIFS(All[TIMEBIN],$B19,All[CLASS],INDEX(classNum,1,MATCH(W$11,classScheme,0)))),"")</f>
        <v>1</v>
      </c>
      <c r="X19" s="10">
        <f ca="1">IF(U$9&lt;&gt;"",IF(U$9&lt;&gt;"All Locations",IF(U$10="From",COUNTIFS(Matches[CLASS],INDEX(classNum,1,MATCH(X$11,classScheme,0)),Matches[TIMEBIN],$B19,Matches[SITE IN],U$9),COUNTIFS(Matches[CLASS],INDEX(classNum,1,MATCH(X$11,classScheme,0)),Matches[TIME OUT],"&gt;="&amp;TIMEVALUE(LEFT($B19,5)),Matches[TIME OUT],"&lt;"&amp;TIMEVALUE(LEFT($B19,5))+TIME(0,15,0),Matches[SITE OUT],U$9)),COUNTIFS(All[TIMEBIN],$B19,All[CLASS],INDEX(classNum,1,MATCH(X$11,classScheme,0)))),"")</f>
        <v>0</v>
      </c>
      <c r="Y19" s="11">
        <f ca="1">IF(U$9&lt;&gt;"",IF(U$9&lt;&gt;"All Locations",IF(U$10="From",COUNTIFS(Matches[CLASS],INDEX(classNum,1,MATCH(Y$11,classScheme,0)),Matches[TIMEBIN],$B19,Matches[SITE IN],U$9),COUNTIFS(Matches[CLASS],INDEX(classNum,1,MATCH(Y$11,classScheme,0)),Matches[TIME OUT],"&gt;="&amp;TIMEVALUE(LEFT($B19,5)),Matches[TIME OUT],"&lt;"&amp;TIMEVALUE(LEFT($B19,5))+TIME(0,15,0),Matches[SITE OUT],U$9)),COUNTIFS(All[TIMEBIN],$B19,All[CLASS],INDEX(classNum,1,MATCH(Y$11,classScheme,0)))),"")</f>
        <v>0</v>
      </c>
      <c r="Z19" s="12"/>
      <c r="AA19" s="8">
        <f ca="1">IF(AA$9&lt;&gt;"",IF(AA$9&lt;&gt;"All Locations",IF(AA$10="From",COUNTIFS(Matches[CLASS],INDEX(classNum,1,MATCH(AA$11,classScheme,0)),Matches[TIMEBIN],$B19,Matches[SITE IN],AA$9),COUNTIFS(Matches[CLASS],INDEX(classNum,1,MATCH(AA$11,classScheme,0)),Matches[TIME OUT],"&gt;="&amp;TIMEVALUE(LEFT($B19,5)),Matches[TIME OUT],"&lt;"&amp;TIMEVALUE(LEFT($B19,5))+TIME(0,15,0),Matches[SITE OUT],AA$9)),COUNTIFS(All[TIMEBIN],$B19,All[CLASS],INDEX(classNum,1,MATCH(AA$11,classScheme,0)))),"")</f>
        <v>5</v>
      </c>
      <c r="AB19" s="9">
        <f ca="1">IF(AA$9&lt;&gt;"",IF(AA$9&lt;&gt;"All Locations",IF(AA$10="From",COUNTIFS(Matches[CLASS],INDEX(classNum,1,MATCH(AB$11,classScheme,0)),Matches[TIMEBIN],$B19,Matches[SITE IN],AA$9),COUNTIFS(Matches[CLASS],INDEX(classNum,1,MATCH(AB$11,classScheme,0)),Matches[TIME OUT],"&gt;="&amp;TIMEVALUE(LEFT($B19,5)),Matches[TIME OUT],"&lt;"&amp;TIMEVALUE(LEFT($B19,5))+TIME(0,15,0),Matches[SITE OUT],AA$9)),COUNTIFS(All[TIMEBIN],$B19,All[CLASS],INDEX(classNum,1,MATCH(AB$11,classScheme,0)))),"")</f>
        <v>3</v>
      </c>
      <c r="AC19" s="9">
        <f ca="1">IF(AA$9&lt;&gt;"",IF(AA$9&lt;&gt;"All Locations",IF(AA$10="From",COUNTIFS(Matches[CLASS],INDEX(classNum,1,MATCH(AC$11,classScheme,0)),Matches[TIMEBIN],$B19,Matches[SITE IN],AA$9),COUNTIFS(Matches[CLASS],INDEX(classNum,1,MATCH(AC$11,classScheme,0)),Matches[TIME OUT],"&gt;="&amp;TIMEVALUE(LEFT($B19,5)),Matches[TIME OUT],"&lt;"&amp;TIMEVALUE(LEFT($B19,5))+TIME(0,15,0),Matches[SITE OUT],AA$9)),COUNTIFS(All[TIMEBIN],$B19,All[CLASS],INDEX(classNum,1,MATCH(AC$11,classScheme,0)))),"")</f>
        <v>0</v>
      </c>
      <c r="AD19" s="10">
        <f ca="1">IF(AA$9&lt;&gt;"",IF(AA$9&lt;&gt;"All Locations",IF(AA$10="From",COUNTIFS(Matches[CLASS],INDEX(classNum,1,MATCH(AD$11,classScheme,0)),Matches[TIMEBIN],$B19,Matches[SITE IN],AA$9),COUNTIFS(Matches[CLASS],INDEX(classNum,1,MATCH(AD$11,classScheme,0)),Matches[TIME OUT],"&gt;="&amp;TIMEVALUE(LEFT($B19,5)),Matches[TIME OUT],"&lt;"&amp;TIMEVALUE(LEFT($B19,5))+TIME(0,15,0),Matches[SITE OUT],AA$9)),COUNTIFS(All[TIMEBIN],$B19,All[CLASS],INDEX(classNum,1,MATCH(AD$11,classScheme,0)))),"")</f>
        <v>0</v>
      </c>
      <c r="AE19" s="11">
        <f ca="1">IF(AA$9&lt;&gt;"",IF(AA$9&lt;&gt;"All Locations",IF(AA$10="From",COUNTIFS(Matches[CLASS],INDEX(classNum,1,MATCH(AE$11,classScheme,0)),Matches[TIMEBIN],$B19,Matches[SITE IN],AA$9),COUNTIFS(Matches[CLASS],INDEX(classNum,1,MATCH(AE$11,classScheme,0)),Matches[TIME OUT],"&gt;="&amp;TIMEVALUE(LEFT($B19,5)),Matches[TIME OUT],"&lt;"&amp;TIMEVALUE(LEFT($B19,5))+TIME(0,15,0),Matches[SITE OUT],AA$9)),COUNTIFS(All[TIMEBIN],$B19,All[CLASS],INDEX(classNum,1,MATCH(AE$11,classScheme,0)))),"")</f>
        <v>0</v>
      </c>
      <c r="AF19" s="12"/>
      <c r="AG19" s="8">
        <f ca="1">IF(AG$9&lt;&gt;"",IF(AG$9&lt;&gt;"All Locations",IF(AG$10="From",COUNTIFS(Matches[CLASS],INDEX(classNum,1,MATCH(AG$11,classScheme,0)),Matches[TIMEBIN],$B19,Matches[SITE IN],AG$9),COUNTIFS(Matches[CLASS],INDEX(classNum,1,MATCH(AG$11,classScheme,0)),Matches[TIME OUT],"&gt;="&amp;TIMEVALUE(LEFT($B19,5)),Matches[TIME OUT],"&lt;"&amp;TIMEVALUE(LEFT($B19,5))+TIME(0,15,0),Matches[SITE OUT],AG$9)),COUNTIFS(All[TIMEBIN],$B19,All[CLASS],INDEX(classNum,1,MATCH(AG$11,classScheme,0)))),"")</f>
        <v>2</v>
      </c>
      <c r="AH19" s="9">
        <f ca="1">IF(AG$9&lt;&gt;"",IF(AG$9&lt;&gt;"All Locations",IF(AG$10="From",COUNTIFS(Matches[CLASS],INDEX(classNum,1,MATCH(AH$11,classScheme,0)),Matches[TIMEBIN],$B19,Matches[SITE IN],AG$9),COUNTIFS(Matches[CLASS],INDEX(classNum,1,MATCH(AH$11,classScheme,0)),Matches[TIME OUT],"&gt;="&amp;TIMEVALUE(LEFT($B19,5)),Matches[TIME OUT],"&lt;"&amp;TIMEVALUE(LEFT($B19,5))+TIME(0,15,0),Matches[SITE OUT],AG$9)),COUNTIFS(All[TIMEBIN],$B19,All[CLASS],INDEX(classNum,1,MATCH(AH$11,classScheme,0)))),"")</f>
        <v>2</v>
      </c>
      <c r="AI19" s="9">
        <f ca="1">IF(AG$9&lt;&gt;"",IF(AG$9&lt;&gt;"All Locations",IF(AG$10="From",COUNTIFS(Matches[CLASS],INDEX(classNum,1,MATCH(AI$11,classScheme,0)),Matches[TIMEBIN],$B19,Matches[SITE IN],AG$9),COUNTIFS(Matches[CLASS],INDEX(classNum,1,MATCH(AI$11,classScheme,0)),Matches[TIME OUT],"&gt;="&amp;TIMEVALUE(LEFT($B19,5)),Matches[TIME OUT],"&lt;"&amp;TIMEVALUE(LEFT($B19,5))+TIME(0,15,0),Matches[SITE OUT],AG$9)),COUNTIFS(All[TIMEBIN],$B19,All[CLASS],INDEX(classNum,1,MATCH(AI$11,classScheme,0)))),"")</f>
        <v>2</v>
      </c>
      <c r="AJ19" s="10">
        <f ca="1">IF(AG$9&lt;&gt;"",IF(AG$9&lt;&gt;"All Locations",IF(AG$10="From",COUNTIFS(Matches[CLASS],INDEX(classNum,1,MATCH(AJ$11,classScheme,0)),Matches[TIMEBIN],$B19,Matches[SITE IN],AG$9),COUNTIFS(Matches[CLASS],INDEX(classNum,1,MATCH(AJ$11,classScheme,0)),Matches[TIME OUT],"&gt;="&amp;TIMEVALUE(LEFT($B19,5)),Matches[TIME OUT],"&lt;"&amp;TIMEVALUE(LEFT($B19,5))+TIME(0,15,0),Matches[SITE OUT],AG$9)),COUNTIFS(All[TIMEBIN],$B19,All[CLASS],INDEX(classNum,1,MATCH(AJ$11,classScheme,0)))),"")</f>
        <v>1</v>
      </c>
      <c r="AK19" s="11">
        <f ca="1">IF(AG$9&lt;&gt;"",IF(AG$9&lt;&gt;"All Locations",IF(AG$10="From",COUNTIFS(Matches[CLASS],INDEX(classNum,1,MATCH(AK$11,classScheme,0)),Matches[TIMEBIN],$B19,Matches[SITE IN],AG$9),COUNTIFS(Matches[CLASS],INDEX(classNum,1,MATCH(AK$11,classScheme,0)),Matches[TIME OUT],"&gt;="&amp;TIMEVALUE(LEFT($B19,5)),Matches[TIME OUT],"&lt;"&amp;TIMEVALUE(LEFT($B19,5))+TIME(0,15,0),Matches[SITE OUT],AG$9)),COUNTIFS(All[TIMEBIN],$B19,All[CLASS],INDEX(classNum,1,MATCH(AK$11,classScheme,0)))),"")</f>
        <v>0</v>
      </c>
      <c r="AL19" s="12"/>
      <c r="AM19" s="8">
        <f ca="1">IF(AM$9&lt;&gt;"",IF(AM$9&lt;&gt;"All Locations",IF(AM$10="From",COUNTIFS(Matches[CLASS],INDEX(classNum,1,MATCH(AM$11,classScheme,0)),Matches[TIMEBIN],$B19,Matches[SITE IN],AM$9),COUNTIFS(Matches[CLASS],INDEX(classNum,1,MATCH(AM$11,classScheme,0)),Matches[TIME OUT],"&gt;="&amp;TIMEVALUE(LEFT($B19,5)),Matches[TIME OUT],"&lt;"&amp;TIMEVALUE(LEFT($B19,5))+TIME(0,15,0),Matches[SITE OUT],AM$9)),COUNTIFS(All[TIMEBIN],$B19,All[CLASS],INDEX(classNum,1,MATCH(AM$11,classScheme,0)))),"")</f>
        <v>5</v>
      </c>
      <c r="AN19" s="9">
        <f ca="1">IF(AM$9&lt;&gt;"",IF(AM$9&lt;&gt;"All Locations",IF(AM$10="From",COUNTIFS(Matches[CLASS],INDEX(classNum,1,MATCH(AN$11,classScheme,0)),Matches[TIMEBIN],$B19,Matches[SITE IN],AM$9),COUNTIFS(Matches[CLASS],INDEX(classNum,1,MATCH(AN$11,classScheme,0)),Matches[TIME OUT],"&gt;="&amp;TIMEVALUE(LEFT($B19,5)),Matches[TIME OUT],"&lt;"&amp;TIMEVALUE(LEFT($B19,5))+TIME(0,15,0),Matches[SITE OUT],AM$9)),COUNTIFS(All[TIMEBIN],$B19,All[CLASS],INDEX(classNum,1,MATCH(AN$11,classScheme,0)))),"")</f>
        <v>1</v>
      </c>
      <c r="AO19" s="9">
        <f ca="1">IF(AM$9&lt;&gt;"",IF(AM$9&lt;&gt;"All Locations",IF(AM$10="From",COUNTIFS(Matches[CLASS],INDEX(classNum,1,MATCH(AO$11,classScheme,0)),Matches[TIMEBIN],$B19,Matches[SITE IN],AM$9),COUNTIFS(Matches[CLASS],INDEX(classNum,1,MATCH(AO$11,classScheme,0)),Matches[TIME OUT],"&gt;="&amp;TIMEVALUE(LEFT($B19,5)),Matches[TIME OUT],"&lt;"&amp;TIMEVALUE(LEFT($B19,5))+TIME(0,15,0),Matches[SITE OUT],AM$9)),COUNTIFS(All[TIMEBIN],$B19,All[CLASS],INDEX(classNum,1,MATCH(AO$11,classScheme,0)))),"")</f>
        <v>0</v>
      </c>
      <c r="AP19" s="10">
        <f ca="1">IF(AM$9&lt;&gt;"",IF(AM$9&lt;&gt;"All Locations",IF(AM$10="From",COUNTIFS(Matches[CLASS],INDEX(classNum,1,MATCH(AP$11,classScheme,0)),Matches[TIMEBIN],$B19,Matches[SITE IN],AM$9),COUNTIFS(Matches[CLASS],INDEX(classNum,1,MATCH(AP$11,classScheme,0)),Matches[TIME OUT],"&gt;="&amp;TIMEVALUE(LEFT($B19,5)),Matches[TIME OUT],"&lt;"&amp;TIMEVALUE(LEFT($B19,5))+TIME(0,15,0),Matches[SITE OUT],AM$9)),COUNTIFS(All[TIMEBIN],$B19,All[CLASS],INDEX(classNum,1,MATCH(AP$11,classScheme,0)))),"")</f>
        <v>0</v>
      </c>
      <c r="AQ19" s="11">
        <f ca="1">IF(AM$9&lt;&gt;"",IF(AM$9&lt;&gt;"All Locations",IF(AM$10="From",COUNTIFS(Matches[CLASS],INDEX(classNum,1,MATCH(AQ$11,classScheme,0)),Matches[TIMEBIN],$B19,Matches[SITE IN],AM$9),COUNTIFS(Matches[CLASS],INDEX(classNum,1,MATCH(AQ$11,classScheme,0)),Matches[TIME OUT],"&gt;="&amp;TIMEVALUE(LEFT($B19,5)),Matches[TIME OUT],"&lt;"&amp;TIMEVALUE(LEFT($B19,5))+TIME(0,15,0),Matches[SITE OUT],AM$9)),COUNTIFS(All[TIMEBIN],$B19,All[CLASS],INDEX(classNum,1,MATCH(AQ$11,classScheme,0)))),"")</f>
        <v>1</v>
      </c>
      <c r="AR19" s="12"/>
      <c r="AS19" s="8">
        <f ca="1">IF(AS$9&lt;&gt;"",IF(AS$9&lt;&gt;"All Locations",IF(AS$10="From",COUNTIFS(Matches[CLASS],INDEX(classNum,1,MATCH(AS$11,classScheme,0)),Matches[TIMEBIN],$B19,Matches[SITE IN],AS$9),COUNTIFS(Matches[CLASS],INDEX(classNum,1,MATCH(AS$11,classScheme,0)),Matches[TIME OUT],"&gt;="&amp;TIMEVALUE(LEFT($B19,5)),Matches[TIME OUT],"&lt;"&amp;TIMEVALUE(LEFT($B19,5))+TIME(0,15,0),Matches[SITE OUT],AS$9)),COUNTIFS(All[TIMEBIN],$B19,All[CLASS],INDEX(classNum,1,MATCH(AS$11,classScheme,0)))),"")</f>
        <v>0</v>
      </c>
      <c r="AT19" s="9">
        <f ca="1">IF(AS$9&lt;&gt;"",IF(AS$9&lt;&gt;"All Locations",IF(AS$10="From",COUNTIFS(Matches[CLASS],INDEX(classNum,1,MATCH(AT$11,classScheme,0)),Matches[TIMEBIN],$B19,Matches[SITE IN],AS$9),COUNTIFS(Matches[CLASS],INDEX(classNum,1,MATCH(AT$11,classScheme,0)),Matches[TIME OUT],"&gt;="&amp;TIMEVALUE(LEFT($B19,5)),Matches[TIME OUT],"&lt;"&amp;TIMEVALUE(LEFT($B19,5))+TIME(0,15,0),Matches[SITE OUT],AS$9)),COUNTIFS(All[TIMEBIN],$B19,All[CLASS],INDEX(classNum,1,MATCH(AT$11,classScheme,0)))),"")</f>
        <v>0</v>
      </c>
      <c r="AU19" s="9">
        <f ca="1">IF(AS$9&lt;&gt;"",IF(AS$9&lt;&gt;"All Locations",IF(AS$10="From",COUNTIFS(Matches[CLASS],INDEX(classNum,1,MATCH(AU$11,classScheme,0)),Matches[TIMEBIN],$B19,Matches[SITE IN],AS$9),COUNTIFS(Matches[CLASS],INDEX(classNum,1,MATCH(AU$11,classScheme,0)),Matches[TIME OUT],"&gt;="&amp;TIMEVALUE(LEFT($B19,5)),Matches[TIME OUT],"&lt;"&amp;TIMEVALUE(LEFT($B19,5))+TIME(0,15,0),Matches[SITE OUT],AS$9)),COUNTIFS(All[TIMEBIN],$B19,All[CLASS],INDEX(classNum,1,MATCH(AU$11,classScheme,0)))),"")</f>
        <v>0</v>
      </c>
      <c r="AV19" s="10">
        <f ca="1">IF(AS$9&lt;&gt;"",IF(AS$9&lt;&gt;"All Locations",IF(AS$10="From",COUNTIFS(Matches[CLASS],INDEX(classNum,1,MATCH(AV$11,classScheme,0)),Matches[TIMEBIN],$B19,Matches[SITE IN],AS$9),COUNTIFS(Matches[CLASS],INDEX(classNum,1,MATCH(AV$11,classScheme,0)),Matches[TIME OUT],"&gt;="&amp;TIMEVALUE(LEFT($B19,5)),Matches[TIME OUT],"&lt;"&amp;TIMEVALUE(LEFT($B19,5))+TIME(0,15,0),Matches[SITE OUT],AS$9)),COUNTIFS(All[TIMEBIN],$B19,All[CLASS],INDEX(classNum,1,MATCH(AV$11,classScheme,0)))),"")</f>
        <v>0</v>
      </c>
      <c r="AW19" s="11">
        <f ca="1">IF(AS$9&lt;&gt;"",IF(AS$9&lt;&gt;"All Locations",IF(AS$10="From",COUNTIFS(Matches[CLASS],INDEX(classNum,1,MATCH(AW$11,classScheme,0)),Matches[TIMEBIN],$B19,Matches[SITE IN],AS$9),COUNTIFS(Matches[CLASS],INDEX(classNum,1,MATCH(AW$11,classScheme,0)),Matches[TIME OUT],"&gt;="&amp;TIMEVALUE(LEFT($B19,5)),Matches[TIME OUT],"&lt;"&amp;TIMEVALUE(LEFT($B19,5))+TIME(0,15,0),Matches[SITE OUT],AS$9)),COUNTIFS(All[TIMEBIN],$B19,All[CLASS],INDEX(classNum,1,MATCH(AW$11,classScheme,0)))),"")</f>
        <v>0</v>
      </c>
      <c r="AX19" s="12"/>
      <c r="AY19" s="8">
        <f ca="1">IF(AY$9&lt;&gt;"",IF(AY$9&lt;&gt;"All Locations",IF(AY$10="From",COUNTIFS(Matches[CLASS],INDEX(classNum,1,MATCH(AY$11,classScheme,0)),Matches[TIMEBIN],$B19,Matches[SITE IN],AY$9),COUNTIFS(Matches[CLASS],INDEX(classNum,1,MATCH(AY$11,classScheme,0)),Matches[TIME OUT],"&gt;="&amp;TIMEVALUE(LEFT($B19,5)),Matches[TIME OUT],"&lt;"&amp;TIMEVALUE(LEFT($B19,5))+TIME(0,15,0),Matches[SITE OUT],AY$9)),COUNTIFS(All[TIMEBIN],$B19,All[CLASS],INDEX(classNum,1,MATCH(AY$11,classScheme,0)))),"")</f>
        <v>3</v>
      </c>
      <c r="AZ19" s="9">
        <f ca="1">IF(AY$9&lt;&gt;"",IF(AY$9&lt;&gt;"All Locations",IF(AY$10="From",COUNTIFS(Matches[CLASS],INDEX(classNum,1,MATCH(AZ$11,classScheme,0)),Matches[TIMEBIN],$B19,Matches[SITE IN],AY$9),COUNTIFS(Matches[CLASS],INDEX(classNum,1,MATCH(AZ$11,classScheme,0)),Matches[TIME OUT],"&gt;="&amp;TIMEVALUE(LEFT($B19,5)),Matches[TIME OUT],"&lt;"&amp;TIMEVALUE(LEFT($B19,5))+TIME(0,15,0),Matches[SITE OUT],AY$9)),COUNTIFS(All[TIMEBIN],$B19,All[CLASS],INDEX(classNum,1,MATCH(AZ$11,classScheme,0)))),"")</f>
        <v>1</v>
      </c>
      <c r="BA19" s="9">
        <f ca="1">IF(AY$9&lt;&gt;"",IF(AY$9&lt;&gt;"All Locations",IF(AY$10="From",COUNTIFS(Matches[CLASS],INDEX(classNum,1,MATCH(BA$11,classScheme,0)),Matches[TIMEBIN],$B19,Matches[SITE IN],AY$9),COUNTIFS(Matches[CLASS],INDEX(classNum,1,MATCH(BA$11,classScheme,0)),Matches[TIME OUT],"&gt;="&amp;TIMEVALUE(LEFT($B19,5)),Matches[TIME OUT],"&lt;"&amp;TIMEVALUE(LEFT($B19,5))+TIME(0,15,0),Matches[SITE OUT],AY$9)),COUNTIFS(All[TIMEBIN],$B19,All[CLASS],INDEX(classNum,1,MATCH(BA$11,classScheme,0)))),"")</f>
        <v>0</v>
      </c>
      <c r="BB19" s="10">
        <f ca="1">IF(AY$9&lt;&gt;"",IF(AY$9&lt;&gt;"All Locations",IF(AY$10="From",COUNTIFS(Matches[CLASS],INDEX(classNum,1,MATCH(BB$11,classScheme,0)),Matches[TIMEBIN],$B19,Matches[SITE IN],AY$9),COUNTIFS(Matches[CLASS],INDEX(classNum,1,MATCH(BB$11,classScheme,0)),Matches[TIME OUT],"&gt;="&amp;TIMEVALUE(LEFT($B19,5)),Matches[TIME OUT],"&lt;"&amp;TIMEVALUE(LEFT($B19,5))+TIME(0,15,0),Matches[SITE OUT],AY$9)),COUNTIFS(All[TIMEBIN],$B19,All[CLASS],INDEX(classNum,1,MATCH(BB$11,classScheme,0)))),"")</f>
        <v>0</v>
      </c>
      <c r="BC19" s="11">
        <f ca="1">IF(AY$9&lt;&gt;"",IF(AY$9&lt;&gt;"All Locations",IF(AY$10="From",COUNTIFS(Matches[CLASS],INDEX(classNum,1,MATCH(BC$11,classScheme,0)),Matches[TIMEBIN],$B19,Matches[SITE IN],AY$9),COUNTIFS(Matches[CLASS],INDEX(classNum,1,MATCH(BC$11,classScheme,0)),Matches[TIME OUT],"&gt;="&amp;TIMEVALUE(LEFT($B19,5)),Matches[TIME OUT],"&lt;"&amp;TIMEVALUE(LEFT($B19,5))+TIME(0,15,0),Matches[SITE OUT],AY$9)),COUNTIFS(All[TIMEBIN],$B19,All[CLASS],INDEX(classNum,1,MATCH(BC$11,classScheme,0)))),"")</f>
        <v>0</v>
      </c>
      <c r="BD19" s="12"/>
      <c r="BE19" s="8">
        <f ca="1">IF(BE$9&lt;&gt;"",IF(BE$9&lt;&gt;"All Locations",IF(BE$10="From",COUNTIFS(Matches[CLASS],INDEX(classNum,1,MATCH(BE$11,classScheme,0)),Matches[TIMEBIN],$B19,Matches[SITE IN],BE$9),COUNTIFS(Matches[CLASS],INDEX(classNum,1,MATCH(BE$11,classScheme,0)),Matches[TIME OUT],"&gt;="&amp;TIMEVALUE(LEFT($B19,5)),Matches[TIME OUT],"&lt;"&amp;TIMEVALUE(LEFT($B19,5))+TIME(0,15,0),Matches[SITE OUT],BE$9)),COUNTIFS(All[TIMEBIN],$B19,All[CLASS],INDEX(classNum,1,MATCH(BE$11,classScheme,0)))),"")</f>
        <v>2</v>
      </c>
      <c r="BF19" s="9">
        <f ca="1">IF(BE$9&lt;&gt;"",IF(BE$9&lt;&gt;"All Locations",IF(BE$10="From",COUNTIFS(Matches[CLASS],INDEX(classNum,1,MATCH(BF$11,classScheme,0)),Matches[TIMEBIN],$B19,Matches[SITE IN],BE$9),COUNTIFS(Matches[CLASS],INDEX(classNum,1,MATCH(BF$11,classScheme,0)),Matches[TIME OUT],"&gt;="&amp;TIMEVALUE(LEFT($B19,5)),Matches[TIME OUT],"&lt;"&amp;TIMEVALUE(LEFT($B19,5))+TIME(0,15,0),Matches[SITE OUT],BE$9)),COUNTIFS(All[TIMEBIN],$B19,All[CLASS],INDEX(classNum,1,MATCH(BF$11,classScheme,0)))),"")</f>
        <v>1</v>
      </c>
      <c r="BG19" s="9">
        <f ca="1">IF(BE$9&lt;&gt;"",IF(BE$9&lt;&gt;"All Locations",IF(BE$10="From",COUNTIFS(Matches[CLASS],INDEX(classNum,1,MATCH(BG$11,classScheme,0)),Matches[TIMEBIN],$B19,Matches[SITE IN],BE$9),COUNTIFS(Matches[CLASS],INDEX(classNum,1,MATCH(BG$11,classScheme,0)),Matches[TIME OUT],"&gt;="&amp;TIMEVALUE(LEFT($B19,5)),Matches[TIME OUT],"&lt;"&amp;TIMEVALUE(LEFT($B19,5))+TIME(0,15,0),Matches[SITE OUT],BE$9)),COUNTIFS(All[TIMEBIN],$B19,All[CLASS],INDEX(classNum,1,MATCH(BG$11,classScheme,0)))),"")</f>
        <v>0</v>
      </c>
      <c r="BH19" s="10">
        <f ca="1">IF(BE$9&lt;&gt;"",IF(BE$9&lt;&gt;"All Locations",IF(BE$10="From",COUNTIFS(Matches[CLASS],INDEX(classNum,1,MATCH(BH$11,classScheme,0)),Matches[TIMEBIN],$B19,Matches[SITE IN],BE$9),COUNTIFS(Matches[CLASS],INDEX(classNum,1,MATCH(BH$11,classScheme,0)),Matches[TIME OUT],"&gt;="&amp;TIMEVALUE(LEFT($B19,5)),Matches[TIME OUT],"&lt;"&amp;TIMEVALUE(LEFT($B19,5))+TIME(0,15,0),Matches[SITE OUT],BE$9)),COUNTIFS(All[TIMEBIN],$B19,All[CLASS],INDEX(classNum,1,MATCH(BH$11,classScheme,0)))),"")</f>
        <v>0</v>
      </c>
      <c r="BI19" s="11">
        <f ca="1">IF(BE$9&lt;&gt;"",IF(BE$9&lt;&gt;"All Locations",IF(BE$10="From",COUNTIFS(Matches[CLASS],INDEX(classNum,1,MATCH(BI$11,classScheme,0)),Matches[TIMEBIN],$B19,Matches[SITE IN],BE$9),COUNTIFS(Matches[CLASS],INDEX(classNum,1,MATCH(BI$11,classScheme,0)),Matches[TIME OUT],"&gt;="&amp;TIMEVALUE(LEFT($B19,5)),Matches[TIME OUT],"&lt;"&amp;TIMEVALUE(LEFT($B19,5))+TIME(0,15,0),Matches[SITE OUT],BE$9)),COUNTIFS(All[TIMEBIN],$B19,All[CLASS],INDEX(classNum,1,MATCH(BI$11,classScheme,0)))),"")</f>
        <v>0</v>
      </c>
      <c r="BJ19" s="12"/>
      <c r="BK19" s="8">
        <f ca="1">IF(BK$9&lt;&gt;"",IF(BK$9&lt;&gt;"All Locations",IF(BK$10="From",COUNTIFS(Matches[CLASS],INDEX(classNum,1,MATCH(BK$11,classScheme,0)),Matches[TIMEBIN],$B19,Matches[SITE IN],BK$9),COUNTIFS(Matches[CLASS],INDEX(classNum,1,MATCH(BK$11,classScheme,0)),Matches[TIME OUT],"&gt;="&amp;TIMEVALUE(LEFT($B19,5)),Matches[TIME OUT],"&lt;"&amp;TIMEVALUE(LEFT($B19,5))+TIME(0,15,0),Matches[SITE OUT],BK$9)),COUNTIFS(All[TIMEBIN],$B19,All[CLASS],INDEX(classNum,1,MATCH(BK$11,classScheme,0)))),"")</f>
        <v>1</v>
      </c>
      <c r="BL19" s="9">
        <f ca="1">IF(BK$9&lt;&gt;"",IF(BK$9&lt;&gt;"All Locations",IF(BK$10="From",COUNTIFS(Matches[CLASS],INDEX(classNum,1,MATCH(BL$11,classScheme,0)),Matches[TIMEBIN],$B19,Matches[SITE IN],BK$9),COUNTIFS(Matches[CLASS],INDEX(classNum,1,MATCH(BL$11,classScheme,0)),Matches[TIME OUT],"&gt;="&amp;TIMEVALUE(LEFT($B19,5)),Matches[TIME OUT],"&lt;"&amp;TIMEVALUE(LEFT($B19,5))+TIME(0,15,0),Matches[SITE OUT],BK$9)),COUNTIFS(All[TIMEBIN],$B19,All[CLASS],INDEX(classNum,1,MATCH(BL$11,classScheme,0)))),"")</f>
        <v>2</v>
      </c>
      <c r="BM19" s="9">
        <f ca="1">IF(BK$9&lt;&gt;"",IF(BK$9&lt;&gt;"All Locations",IF(BK$10="From",COUNTIFS(Matches[CLASS],INDEX(classNum,1,MATCH(BM$11,classScheme,0)),Matches[TIMEBIN],$B19,Matches[SITE IN],BK$9),COUNTIFS(Matches[CLASS],INDEX(classNum,1,MATCH(BM$11,classScheme,0)),Matches[TIME OUT],"&gt;="&amp;TIMEVALUE(LEFT($B19,5)),Matches[TIME OUT],"&lt;"&amp;TIMEVALUE(LEFT($B19,5))+TIME(0,15,0),Matches[SITE OUT],BK$9)),COUNTIFS(All[TIMEBIN],$B19,All[CLASS],INDEX(classNum,1,MATCH(BM$11,classScheme,0)))),"")</f>
        <v>0</v>
      </c>
      <c r="BN19" s="10">
        <f ca="1">IF(BK$9&lt;&gt;"",IF(BK$9&lt;&gt;"All Locations",IF(BK$10="From",COUNTIFS(Matches[CLASS],INDEX(classNum,1,MATCH(BN$11,classScheme,0)),Matches[TIMEBIN],$B19,Matches[SITE IN],BK$9),COUNTIFS(Matches[CLASS],INDEX(classNum,1,MATCH(BN$11,classScheme,0)),Matches[TIME OUT],"&gt;="&amp;TIMEVALUE(LEFT($B19,5)),Matches[TIME OUT],"&lt;"&amp;TIMEVALUE(LEFT($B19,5))+TIME(0,15,0),Matches[SITE OUT],BK$9)),COUNTIFS(All[TIMEBIN],$B19,All[CLASS],INDEX(classNum,1,MATCH(BN$11,classScheme,0)))),"")</f>
        <v>0</v>
      </c>
      <c r="BO19" s="11">
        <f ca="1">IF(BK$9&lt;&gt;"",IF(BK$9&lt;&gt;"All Locations",IF(BK$10="From",COUNTIFS(Matches[CLASS],INDEX(classNum,1,MATCH(BO$11,classScheme,0)),Matches[TIMEBIN],$B19,Matches[SITE IN],BK$9),COUNTIFS(Matches[CLASS],INDEX(classNum,1,MATCH(BO$11,classScheme,0)),Matches[TIME OUT],"&gt;="&amp;TIMEVALUE(LEFT($B19,5)),Matches[TIME OUT],"&lt;"&amp;TIMEVALUE(LEFT($B19,5))+TIME(0,15,0),Matches[SITE OUT],BK$9)),COUNTIFS(All[TIMEBIN],$B19,All[CLASS],INDEX(classNum,1,MATCH(BO$11,classScheme,0)))),"")</f>
        <v>0</v>
      </c>
      <c r="BP19" s="12"/>
      <c r="BQ19" s="8">
        <f ca="1">IF(BQ$9&lt;&gt;"",IF(BQ$9&lt;&gt;"All Locations",IF(BQ$10="From",COUNTIFS(Matches[CLASS],INDEX(classNum,1,MATCH(BQ$11,classScheme,0)),Matches[TIMEBIN],$B19,Matches[SITE IN],BQ$9),COUNTIFS(Matches[CLASS],INDEX(classNum,1,MATCH(BQ$11,classScheme,0)),Matches[TIME OUT],"&gt;="&amp;TIMEVALUE(LEFT($B19,5)),Matches[TIME OUT],"&lt;"&amp;TIMEVALUE(LEFT($B19,5))+TIME(0,15,0),Matches[SITE OUT],BQ$9)),COUNTIFS(All[TIMEBIN],$B19,All[CLASS],INDEX(classNum,1,MATCH(BQ$11,classScheme,0)))),"")</f>
        <v>27</v>
      </c>
      <c r="BR19" s="9">
        <f ca="1">IF(BQ$9&lt;&gt;"",IF(BQ$9&lt;&gt;"All Locations",IF(BQ$10="From",COUNTIFS(Matches[CLASS],INDEX(classNum,1,MATCH(BR$11,classScheme,0)),Matches[TIMEBIN],$B19,Matches[SITE IN],BQ$9),COUNTIFS(Matches[CLASS],INDEX(classNum,1,MATCH(BR$11,classScheme,0)),Matches[TIME OUT],"&gt;="&amp;TIMEVALUE(LEFT($B19,5)),Matches[TIME OUT],"&lt;"&amp;TIMEVALUE(LEFT($B19,5))+TIME(0,15,0),Matches[SITE OUT],BQ$9)),COUNTIFS(All[TIMEBIN],$B19,All[CLASS],INDEX(classNum,1,MATCH(BR$11,classScheme,0)))),"")</f>
        <v>18</v>
      </c>
      <c r="BS19" s="9">
        <f ca="1">IF(BQ$9&lt;&gt;"",IF(BQ$9&lt;&gt;"All Locations",IF(BQ$10="From",COUNTIFS(Matches[CLASS],INDEX(classNum,1,MATCH(BS$11,classScheme,0)),Matches[TIMEBIN],$B19,Matches[SITE IN],BQ$9),COUNTIFS(Matches[CLASS],INDEX(classNum,1,MATCH(BS$11,classScheme,0)),Matches[TIME OUT],"&gt;="&amp;TIMEVALUE(LEFT($B19,5)),Matches[TIME OUT],"&lt;"&amp;TIMEVALUE(LEFT($B19,5))+TIME(0,15,0),Matches[SITE OUT],BQ$9)),COUNTIFS(All[TIMEBIN],$B19,All[CLASS],INDEX(classNum,1,MATCH(BS$11,classScheme,0)))),"")</f>
        <v>7</v>
      </c>
      <c r="BT19" s="10">
        <f ca="1">IF(BQ$9&lt;&gt;"",IF(BQ$9&lt;&gt;"All Locations",IF(BQ$10="From",COUNTIFS(Matches[CLASS],INDEX(classNum,1,MATCH(BT$11,classScheme,0)),Matches[TIMEBIN],$B19,Matches[SITE IN],BQ$9),COUNTIFS(Matches[CLASS],INDEX(classNum,1,MATCH(BT$11,classScheme,0)),Matches[TIME OUT],"&gt;="&amp;TIMEVALUE(LEFT($B19,5)),Matches[TIME OUT],"&lt;"&amp;TIMEVALUE(LEFT($B19,5))+TIME(0,15,0),Matches[SITE OUT],BQ$9)),COUNTIFS(All[TIMEBIN],$B19,All[CLASS],INDEX(classNum,1,MATCH(BT$11,classScheme,0)))),"")</f>
        <v>1</v>
      </c>
      <c r="BU19" s="11">
        <f ca="1">IF(BQ$9&lt;&gt;"",IF(BQ$9&lt;&gt;"All Locations",IF(BQ$10="From",COUNTIFS(Matches[CLASS],INDEX(classNum,1,MATCH(BU$11,classScheme,0)),Matches[TIMEBIN],$B19,Matches[SITE IN],BQ$9),COUNTIFS(Matches[CLASS],INDEX(classNum,1,MATCH(BU$11,classScheme,0)),Matches[TIME OUT],"&gt;="&amp;TIMEVALUE(LEFT($B19,5)),Matches[TIME OUT],"&lt;"&amp;TIMEVALUE(LEFT($B19,5))+TIME(0,15,0),Matches[SITE OUT],BQ$9)),COUNTIFS(All[TIMEBIN],$B19,All[CLASS],INDEX(classNum,1,MATCH(BU$11,classScheme,0)))),"")</f>
        <v>2</v>
      </c>
    </row>
    <row r="20" spans="2:73">
      <c r="B20" s="7" t="str">
        <v>08:00 - 08:15</v>
      </c>
      <c r="C20" s="8">
        <f ca="1">IF(C$9&lt;&gt;"",IF(C$9&lt;&gt;"All Locations",IF(C$10="From",COUNTIFS(Matches[CLASS],INDEX(classNum,1,MATCH(C$11,classScheme,0)),Matches[TIMEBIN],$B20,Matches[SITE IN],C$9),COUNTIFS(Matches[CLASS],INDEX(classNum,1,MATCH(C$11,classScheme,0)),Matches[TIME OUT],"&gt;="&amp;TIMEVALUE(LEFT($B20,5)),Matches[TIME OUT],"&lt;"&amp;TIMEVALUE(LEFT($B20,5))+TIME(0,15,0),Matches[SITE OUT],C$9)),COUNTIFS(All[TIMEBIN],$B20,All[CLASS],INDEX(classNum,1,MATCH(C$11,classScheme,0)))),"")</f>
        <v>3</v>
      </c>
      <c r="D20" s="9">
        <f ca="1">IF(C$9&lt;&gt;"",IF(C$9&lt;&gt;"All Locations",IF(C$10="From",COUNTIFS(Matches[CLASS],INDEX(classNum,1,MATCH(D$11,classScheme,0)),Matches[TIMEBIN],$B20,Matches[SITE IN],C$9),COUNTIFS(Matches[CLASS],INDEX(classNum,1,MATCH(D$11,classScheme,0)),Matches[TIME OUT],"&gt;="&amp;TIMEVALUE(LEFT($B20,5)),Matches[TIME OUT],"&lt;"&amp;TIMEVALUE(LEFT($B20,5))+TIME(0,15,0),Matches[SITE OUT],C$9)),COUNTIFS(All[TIMEBIN],$B20,All[CLASS],INDEX(classNum,1,MATCH(D$11,classScheme,0)))),"")</f>
        <v>4</v>
      </c>
      <c r="E20" s="9">
        <f ca="1">IF(C$9&lt;&gt;"",IF(C$9&lt;&gt;"All Locations",IF(C$10="From",COUNTIFS(Matches[CLASS],INDEX(classNum,1,MATCH(E$11,classScheme,0)),Matches[TIMEBIN],$B20,Matches[SITE IN],C$9),COUNTIFS(Matches[CLASS],INDEX(classNum,1,MATCH(E$11,classScheme,0)),Matches[TIME OUT],"&gt;="&amp;TIMEVALUE(LEFT($B20,5)),Matches[TIME OUT],"&lt;"&amp;TIMEVALUE(LEFT($B20,5))+TIME(0,15,0),Matches[SITE OUT],C$9)),COUNTIFS(All[TIMEBIN],$B20,All[CLASS],INDEX(classNum,1,MATCH(E$11,classScheme,0)))),"")</f>
        <v>1</v>
      </c>
      <c r="F20" s="10">
        <f ca="1">IF(C$9&lt;&gt;"",IF(C$9&lt;&gt;"All Locations",IF(C$10="From",COUNTIFS(Matches[CLASS],INDEX(classNum,1,MATCH(F$11,classScheme,0)),Matches[TIMEBIN],$B20,Matches[SITE IN],C$9),COUNTIFS(Matches[CLASS],INDEX(classNum,1,MATCH(F$11,classScheme,0)),Matches[TIME OUT],"&gt;="&amp;TIMEVALUE(LEFT($B20,5)),Matches[TIME OUT],"&lt;"&amp;TIMEVALUE(LEFT($B20,5))+TIME(0,15,0),Matches[SITE OUT],C$9)),COUNTIFS(All[TIMEBIN],$B20,All[CLASS],INDEX(classNum,1,MATCH(F$11,classScheme,0)))),"")</f>
        <v>2</v>
      </c>
      <c r="G20" s="11">
        <f ca="1">IF(C$9&lt;&gt;"",IF(C$9&lt;&gt;"All Locations",IF(C$10="From",COUNTIFS(Matches[CLASS],INDEX(classNum,1,MATCH(G$11,classScheme,0)),Matches[TIMEBIN],$B20,Matches[SITE IN],C$9),COUNTIFS(Matches[CLASS],INDEX(classNum,1,MATCH(G$11,classScheme,0)),Matches[TIME OUT],"&gt;="&amp;TIMEVALUE(LEFT($B20,5)),Matches[TIME OUT],"&lt;"&amp;TIMEVALUE(LEFT($B20,5))+TIME(0,15,0),Matches[SITE OUT],C$9)),COUNTIFS(All[TIMEBIN],$B20,All[CLASS],INDEX(classNum,1,MATCH(G$11,classScheme,0)))),"")</f>
        <v>0</v>
      </c>
      <c r="H20" s="12"/>
      <c r="I20" s="8">
        <f ca="1">IF(I$9&lt;&gt;"",IF(I$9&lt;&gt;"All Locations",IF(I$10="From",COUNTIFS(Matches[CLASS],INDEX(classNum,1,MATCH(I$11,classScheme,0)),Matches[TIMEBIN],$B20,Matches[SITE IN],I$9),COUNTIFS(Matches[CLASS],INDEX(classNum,1,MATCH(I$11,classScheme,0)),Matches[TIME OUT],"&gt;="&amp;TIMEVALUE(LEFT($B20,5)),Matches[TIME OUT],"&lt;"&amp;TIMEVALUE(LEFT($B20,5))+TIME(0,15,0),Matches[SITE OUT],I$9)),COUNTIFS(All[TIMEBIN],$B20,All[CLASS],INDEX(classNum,1,MATCH(I$11,classScheme,0)))),"")</f>
        <v>0</v>
      </c>
      <c r="J20" s="9">
        <f ca="1">IF(I$9&lt;&gt;"",IF(I$9&lt;&gt;"All Locations",IF(I$10="From",COUNTIFS(Matches[CLASS],INDEX(classNum,1,MATCH(J$11,classScheme,0)),Matches[TIMEBIN],$B20,Matches[SITE IN],I$9),COUNTIFS(Matches[CLASS],INDEX(classNum,1,MATCH(J$11,classScheme,0)),Matches[TIME OUT],"&gt;="&amp;TIMEVALUE(LEFT($B20,5)),Matches[TIME OUT],"&lt;"&amp;TIMEVALUE(LEFT($B20,5))+TIME(0,15,0),Matches[SITE OUT],I$9)),COUNTIFS(All[TIMEBIN],$B20,All[CLASS],INDEX(classNum,1,MATCH(J$11,classScheme,0)))),"")</f>
        <v>0</v>
      </c>
      <c r="K20" s="9">
        <f ca="1">IF(I$9&lt;&gt;"",IF(I$9&lt;&gt;"All Locations",IF(I$10="From",COUNTIFS(Matches[CLASS],INDEX(classNum,1,MATCH(K$11,classScheme,0)),Matches[TIMEBIN],$B20,Matches[SITE IN],I$9),COUNTIFS(Matches[CLASS],INDEX(classNum,1,MATCH(K$11,classScheme,0)),Matches[TIME OUT],"&gt;="&amp;TIMEVALUE(LEFT($B20,5)),Matches[TIME OUT],"&lt;"&amp;TIMEVALUE(LEFT($B20,5))+TIME(0,15,0),Matches[SITE OUT],I$9)),COUNTIFS(All[TIMEBIN],$B20,All[CLASS],INDEX(classNum,1,MATCH(K$11,classScheme,0)))),"")</f>
        <v>0</v>
      </c>
      <c r="L20" s="10">
        <f ca="1">IF(I$9&lt;&gt;"",IF(I$9&lt;&gt;"All Locations",IF(I$10="From",COUNTIFS(Matches[CLASS],INDEX(classNum,1,MATCH(L$11,classScheme,0)),Matches[TIMEBIN],$B20,Matches[SITE IN],I$9),COUNTIFS(Matches[CLASS],INDEX(classNum,1,MATCH(L$11,classScheme,0)),Matches[TIME OUT],"&gt;="&amp;TIMEVALUE(LEFT($B20,5)),Matches[TIME OUT],"&lt;"&amp;TIMEVALUE(LEFT($B20,5))+TIME(0,15,0),Matches[SITE OUT],I$9)),COUNTIFS(All[TIMEBIN],$B20,All[CLASS],INDEX(classNum,1,MATCH(L$11,classScheme,0)))),"")</f>
        <v>0</v>
      </c>
      <c r="M20" s="11">
        <f ca="1">IF(I$9&lt;&gt;"",IF(I$9&lt;&gt;"All Locations",IF(I$10="From",COUNTIFS(Matches[CLASS],INDEX(classNum,1,MATCH(M$11,classScheme,0)),Matches[TIMEBIN],$B20,Matches[SITE IN],I$9),COUNTIFS(Matches[CLASS],INDEX(classNum,1,MATCH(M$11,classScheme,0)),Matches[TIME OUT],"&gt;="&amp;TIMEVALUE(LEFT($B20,5)),Matches[TIME OUT],"&lt;"&amp;TIMEVALUE(LEFT($B20,5))+TIME(0,15,0),Matches[SITE OUT],I$9)),COUNTIFS(All[TIMEBIN],$B20,All[CLASS],INDEX(classNum,1,MATCH(M$11,classScheme,0)))),"")</f>
        <v>0</v>
      </c>
      <c r="N20" s="12"/>
      <c r="O20" s="8">
        <f ca="1">IF(O$9&lt;&gt;"",IF(O$9&lt;&gt;"All Locations",IF(O$10="From",COUNTIFS(Matches[CLASS],INDEX(classNum,1,MATCH(O$11,classScheme,0)),Matches[TIMEBIN],$B20,Matches[SITE IN],O$9),COUNTIFS(Matches[CLASS],INDEX(classNum,1,MATCH(O$11,classScheme,0)),Matches[TIME OUT],"&gt;="&amp;TIMEVALUE(LEFT($B20,5)),Matches[TIME OUT],"&lt;"&amp;TIMEVALUE(LEFT($B20,5))+TIME(0,15,0),Matches[SITE OUT],O$9)),COUNTIFS(All[TIMEBIN],$B20,All[CLASS],INDEX(classNum,1,MATCH(O$11,classScheme,0)))),"")</f>
        <v>2</v>
      </c>
      <c r="P20" s="9">
        <f ca="1">IF(O$9&lt;&gt;"",IF(O$9&lt;&gt;"All Locations",IF(O$10="From",COUNTIFS(Matches[CLASS],INDEX(classNum,1,MATCH(P$11,classScheme,0)),Matches[TIMEBIN],$B20,Matches[SITE IN],O$9),COUNTIFS(Matches[CLASS],INDEX(classNum,1,MATCH(P$11,classScheme,0)),Matches[TIME OUT],"&gt;="&amp;TIMEVALUE(LEFT($B20,5)),Matches[TIME OUT],"&lt;"&amp;TIMEVALUE(LEFT($B20,5))+TIME(0,15,0),Matches[SITE OUT],O$9)),COUNTIFS(All[TIMEBIN],$B20,All[CLASS],INDEX(classNum,1,MATCH(P$11,classScheme,0)))),"")</f>
        <v>3</v>
      </c>
      <c r="Q20" s="9">
        <f ca="1">IF(O$9&lt;&gt;"",IF(O$9&lt;&gt;"All Locations",IF(O$10="From",COUNTIFS(Matches[CLASS],INDEX(classNum,1,MATCH(Q$11,classScheme,0)),Matches[TIMEBIN],$B20,Matches[SITE IN],O$9),COUNTIFS(Matches[CLASS],INDEX(classNum,1,MATCH(Q$11,classScheme,0)),Matches[TIME OUT],"&gt;="&amp;TIMEVALUE(LEFT($B20,5)),Matches[TIME OUT],"&lt;"&amp;TIMEVALUE(LEFT($B20,5))+TIME(0,15,0),Matches[SITE OUT],O$9)),COUNTIFS(All[TIMEBIN],$B20,All[CLASS],INDEX(classNum,1,MATCH(Q$11,classScheme,0)))),"")</f>
        <v>0</v>
      </c>
      <c r="R20" s="10">
        <f ca="1">IF(O$9&lt;&gt;"",IF(O$9&lt;&gt;"All Locations",IF(O$10="From",COUNTIFS(Matches[CLASS],INDEX(classNum,1,MATCH(R$11,classScheme,0)),Matches[TIMEBIN],$B20,Matches[SITE IN],O$9),COUNTIFS(Matches[CLASS],INDEX(classNum,1,MATCH(R$11,classScheme,0)),Matches[TIME OUT],"&gt;="&amp;TIMEVALUE(LEFT($B20,5)),Matches[TIME OUT],"&lt;"&amp;TIMEVALUE(LEFT($B20,5))+TIME(0,15,0),Matches[SITE OUT],O$9)),COUNTIFS(All[TIMEBIN],$B20,All[CLASS],INDEX(classNum,1,MATCH(R$11,classScheme,0)))),"")</f>
        <v>0</v>
      </c>
      <c r="S20" s="11">
        <f ca="1">IF(O$9&lt;&gt;"",IF(O$9&lt;&gt;"All Locations",IF(O$10="From",COUNTIFS(Matches[CLASS],INDEX(classNum,1,MATCH(S$11,classScheme,0)),Matches[TIMEBIN],$B20,Matches[SITE IN],O$9),COUNTIFS(Matches[CLASS],INDEX(classNum,1,MATCH(S$11,classScheme,0)),Matches[TIME OUT],"&gt;="&amp;TIMEVALUE(LEFT($B20,5)),Matches[TIME OUT],"&lt;"&amp;TIMEVALUE(LEFT($B20,5))+TIME(0,15,0),Matches[SITE OUT],O$9)),COUNTIFS(All[TIMEBIN],$B20,All[CLASS],INDEX(classNum,1,MATCH(S$11,classScheme,0)))),"")</f>
        <v>0</v>
      </c>
      <c r="T20" s="12"/>
      <c r="U20" s="8">
        <f ca="1">IF(U$9&lt;&gt;"",IF(U$9&lt;&gt;"All Locations",IF(U$10="From",COUNTIFS(Matches[CLASS],INDEX(classNum,1,MATCH(U$11,classScheme,0)),Matches[TIMEBIN],$B20,Matches[SITE IN],U$9),COUNTIFS(Matches[CLASS],INDEX(classNum,1,MATCH(U$11,classScheme,0)),Matches[TIME OUT],"&gt;="&amp;TIMEVALUE(LEFT($B20,5)),Matches[TIME OUT],"&lt;"&amp;TIMEVALUE(LEFT($B20,5))+TIME(0,15,0),Matches[SITE OUT],U$9)),COUNTIFS(All[TIMEBIN],$B20,All[CLASS],INDEX(classNum,1,MATCH(U$11,classScheme,0)))),"")</f>
        <v>3</v>
      </c>
      <c r="V20" s="9">
        <f ca="1">IF(U$9&lt;&gt;"",IF(U$9&lt;&gt;"All Locations",IF(U$10="From",COUNTIFS(Matches[CLASS],INDEX(classNum,1,MATCH(V$11,classScheme,0)),Matches[TIMEBIN],$B20,Matches[SITE IN],U$9),COUNTIFS(Matches[CLASS],INDEX(classNum,1,MATCH(V$11,classScheme,0)),Matches[TIME OUT],"&gt;="&amp;TIMEVALUE(LEFT($B20,5)),Matches[TIME OUT],"&lt;"&amp;TIMEVALUE(LEFT($B20,5))+TIME(0,15,0),Matches[SITE OUT],U$9)),COUNTIFS(All[TIMEBIN],$B20,All[CLASS],INDEX(classNum,1,MATCH(V$11,classScheme,0)))),"")</f>
        <v>2</v>
      </c>
      <c r="W20" s="9">
        <f ca="1">IF(U$9&lt;&gt;"",IF(U$9&lt;&gt;"All Locations",IF(U$10="From",COUNTIFS(Matches[CLASS],INDEX(classNum,1,MATCH(W$11,classScheme,0)),Matches[TIMEBIN],$B20,Matches[SITE IN],U$9),COUNTIFS(Matches[CLASS],INDEX(classNum,1,MATCH(W$11,classScheme,0)),Matches[TIME OUT],"&gt;="&amp;TIMEVALUE(LEFT($B20,5)),Matches[TIME OUT],"&lt;"&amp;TIMEVALUE(LEFT($B20,5))+TIME(0,15,0),Matches[SITE OUT],U$9)),COUNTIFS(All[TIMEBIN],$B20,All[CLASS],INDEX(classNum,1,MATCH(W$11,classScheme,0)))),"")</f>
        <v>1</v>
      </c>
      <c r="X20" s="10">
        <f ca="1">IF(U$9&lt;&gt;"",IF(U$9&lt;&gt;"All Locations",IF(U$10="From",COUNTIFS(Matches[CLASS],INDEX(classNum,1,MATCH(X$11,classScheme,0)),Matches[TIMEBIN],$B20,Matches[SITE IN],U$9),COUNTIFS(Matches[CLASS],INDEX(classNum,1,MATCH(X$11,classScheme,0)),Matches[TIME OUT],"&gt;="&amp;TIMEVALUE(LEFT($B20,5)),Matches[TIME OUT],"&lt;"&amp;TIMEVALUE(LEFT($B20,5))+TIME(0,15,0),Matches[SITE OUT],U$9)),COUNTIFS(All[TIMEBIN],$B20,All[CLASS],INDEX(classNum,1,MATCH(X$11,classScheme,0)))),"")</f>
        <v>1</v>
      </c>
      <c r="Y20" s="11">
        <f ca="1">IF(U$9&lt;&gt;"",IF(U$9&lt;&gt;"All Locations",IF(U$10="From",COUNTIFS(Matches[CLASS],INDEX(classNum,1,MATCH(Y$11,classScheme,0)),Matches[TIMEBIN],$B20,Matches[SITE IN],U$9),COUNTIFS(Matches[CLASS],INDEX(classNum,1,MATCH(Y$11,classScheme,0)),Matches[TIME OUT],"&gt;="&amp;TIMEVALUE(LEFT($B20,5)),Matches[TIME OUT],"&lt;"&amp;TIMEVALUE(LEFT($B20,5))+TIME(0,15,0),Matches[SITE OUT],U$9)),COUNTIFS(All[TIMEBIN],$B20,All[CLASS],INDEX(classNum,1,MATCH(Y$11,classScheme,0)))),"")</f>
        <v>0</v>
      </c>
      <c r="Z20" s="12"/>
      <c r="AA20" s="8">
        <f ca="1">IF(AA$9&lt;&gt;"",IF(AA$9&lt;&gt;"All Locations",IF(AA$10="From",COUNTIFS(Matches[CLASS],INDEX(classNum,1,MATCH(AA$11,classScheme,0)),Matches[TIMEBIN],$B20,Matches[SITE IN],AA$9),COUNTIFS(Matches[CLASS],INDEX(classNum,1,MATCH(AA$11,classScheme,0)),Matches[TIME OUT],"&gt;="&amp;TIMEVALUE(LEFT($B20,5)),Matches[TIME OUT],"&lt;"&amp;TIMEVALUE(LEFT($B20,5))+TIME(0,15,0),Matches[SITE OUT],AA$9)),COUNTIFS(All[TIMEBIN],$B20,All[CLASS],INDEX(classNum,1,MATCH(AA$11,classScheme,0)))),"")</f>
        <v>3</v>
      </c>
      <c r="AB20" s="9">
        <f ca="1">IF(AA$9&lt;&gt;"",IF(AA$9&lt;&gt;"All Locations",IF(AA$10="From",COUNTIFS(Matches[CLASS],INDEX(classNum,1,MATCH(AB$11,classScheme,0)),Matches[TIMEBIN],$B20,Matches[SITE IN],AA$9),COUNTIFS(Matches[CLASS],INDEX(classNum,1,MATCH(AB$11,classScheme,0)),Matches[TIME OUT],"&gt;="&amp;TIMEVALUE(LEFT($B20,5)),Matches[TIME OUT],"&lt;"&amp;TIMEVALUE(LEFT($B20,5))+TIME(0,15,0),Matches[SITE OUT],AA$9)),COUNTIFS(All[TIMEBIN],$B20,All[CLASS],INDEX(classNum,1,MATCH(AB$11,classScheme,0)))),"")</f>
        <v>2</v>
      </c>
      <c r="AC20" s="9">
        <f ca="1">IF(AA$9&lt;&gt;"",IF(AA$9&lt;&gt;"All Locations",IF(AA$10="From",COUNTIFS(Matches[CLASS],INDEX(classNum,1,MATCH(AC$11,classScheme,0)),Matches[TIMEBIN],$B20,Matches[SITE IN],AA$9),COUNTIFS(Matches[CLASS],INDEX(classNum,1,MATCH(AC$11,classScheme,0)),Matches[TIME OUT],"&gt;="&amp;TIMEVALUE(LEFT($B20,5)),Matches[TIME OUT],"&lt;"&amp;TIMEVALUE(LEFT($B20,5))+TIME(0,15,0),Matches[SITE OUT],AA$9)),COUNTIFS(All[TIMEBIN],$B20,All[CLASS],INDEX(classNum,1,MATCH(AC$11,classScheme,0)))),"")</f>
        <v>0</v>
      </c>
      <c r="AD20" s="10">
        <f ca="1">IF(AA$9&lt;&gt;"",IF(AA$9&lt;&gt;"All Locations",IF(AA$10="From",COUNTIFS(Matches[CLASS],INDEX(classNum,1,MATCH(AD$11,classScheme,0)),Matches[TIMEBIN],$B20,Matches[SITE IN],AA$9),COUNTIFS(Matches[CLASS],INDEX(classNum,1,MATCH(AD$11,classScheme,0)),Matches[TIME OUT],"&gt;="&amp;TIMEVALUE(LEFT($B20,5)),Matches[TIME OUT],"&lt;"&amp;TIMEVALUE(LEFT($B20,5))+TIME(0,15,0),Matches[SITE OUT],AA$9)),COUNTIFS(All[TIMEBIN],$B20,All[CLASS],INDEX(classNum,1,MATCH(AD$11,classScheme,0)))),"")</f>
        <v>0</v>
      </c>
      <c r="AE20" s="11">
        <f ca="1">IF(AA$9&lt;&gt;"",IF(AA$9&lt;&gt;"All Locations",IF(AA$10="From",COUNTIFS(Matches[CLASS],INDEX(classNum,1,MATCH(AE$11,classScheme,0)),Matches[TIMEBIN],$B20,Matches[SITE IN],AA$9),COUNTIFS(Matches[CLASS],INDEX(classNum,1,MATCH(AE$11,classScheme,0)),Matches[TIME OUT],"&gt;="&amp;TIMEVALUE(LEFT($B20,5)),Matches[TIME OUT],"&lt;"&amp;TIMEVALUE(LEFT($B20,5))+TIME(0,15,0),Matches[SITE OUT],AA$9)),COUNTIFS(All[TIMEBIN],$B20,All[CLASS],INDEX(classNum,1,MATCH(AE$11,classScheme,0)))),"")</f>
        <v>0</v>
      </c>
      <c r="AF20" s="12"/>
      <c r="AG20" s="8">
        <f ca="1">IF(AG$9&lt;&gt;"",IF(AG$9&lt;&gt;"All Locations",IF(AG$10="From",COUNTIFS(Matches[CLASS],INDEX(classNum,1,MATCH(AG$11,classScheme,0)),Matches[TIMEBIN],$B20,Matches[SITE IN],AG$9),COUNTIFS(Matches[CLASS],INDEX(classNum,1,MATCH(AG$11,classScheme,0)),Matches[TIME OUT],"&gt;="&amp;TIMEVALUE(LEFT($B20,5)),Matches[TIME OUT],"&lt;"&amp;TIMEVALUE(LEFT($B20,5))+TIME(0,15,0),Matches[SITE OUT],AG$9)),COUNTIFS(All[TIMEBIN],$B20,All[CLASS],INDEX(classNum,1,MATCH(AG$11,classScheme,0)))),"")</f>
        <v>4</v>
      </c>
      <c r="AH20" s="9">
        <f ca="1">IF(AG$9&lt;&gt;"",IF(AG$9&lt;&gt;"All Locations",IF(AG$10="From",COUNTIFS(Matches[CLASS],INDEX(classNum,1,MATCH(AH$11,classScheme,0)),Matches[TIMEBIN],$B20,Matches[SITE IN],AG$9),COUNTIFS(Matches[CLASS],INDEX(classNum,1,MATCH(AH$11,classScheme,0)),Matches[TIME OUT],"&gt;="&amp;TIMEVALUE(LEFT($B20,5)),Matches[TIME OUT],"&lt;"&amp;TIMEVALUE(LEFT($B20,5))+TIME(0,15,0),Matches[SITE OUT],AG$9)),COUNTIFS(All[TIMEBIN],$B20,All[CLASS],INDEX(classNum,1,MATCH(AH$11,classScheme,0)))),"")</f>
        <v>2</v>
      </c>
      <c r="AI20" s="9">
        <f ca="1">IF(AG$9&lt;&gt;"",IF(AG$9&lt;&gt;"All Locations",IF(AG$10="From",COUNTIFS(Matches[CLASS],INDEX(classNum,1,MATCH(AI$11,classScheme,0)),Matches[TIMEBIN],$B20,Matches[SITE IN],AG$9),COUNTIFS(Matches[CLASS],INDEX(classNum,1,MATCH(AI$11,classScheme,0)),Matches[TIME OUT],"&gt;="&amp;TIMEVALUE(LEFT($B20,5)),Matches[TIME OUT],"&lt;"&amp;TIMEVALUE(LEFT($B20,5))+TIME(0,15,0),Matches[SITE OUT],AG$9)),COUNTIFS(All[TIMEBIN],$B20,All[CLASS],INDEX(classNum,1,MATCH(AI$11,classScheme,0)))),"")</f>
        <v>0</v>
      </c>
      <c r="AJ20" s="10">
        <f ca="1">IF(AG$9&lt;&gt;"",IF(AG$9&lt;&gt;"All Locations",IF(AG$10="From",COUNTIFS(Matches[CLASS],INDEX(classNum,1,MATCH(AJ$11,classScheme,0)),Matches[TIMEBIN],$B20,Matches[SITE IN],AG$9),COUNTIFS(Matches[CLASS],INDEX(classNum,1,MATCH(AJ$11,classScheme,0)),Matches[TIME OUT],"&gt;="&amp;TIMEVALUE(LEFT($B20,5)),Matches[TIME OUT],"&lt;"&amp;TIMEVALUE(LEFT($B20,5))+TIME(0,15,0),Matches[SITE OUT],AG$9)),COUNTIFS(All[TIMEBIN],$B20,All[CLASS],INDEX(classNum,1,MATCH(AJ$11,classScheme,0)))),"")</f>
        <v>0</v>
      </c>
      <c r="AK20" s="11">
        <f ca="1">IF(AG$9&lt;&gt;"",IF(AG$9&lt;&gt;"All Locations",IF(AG$10="From",COUNTIFS(Matches[CLASS],INDEX(classNum,1,MATCH(AK$11,classScheme,0)),Matches[TIMEBIN],$B20,Matches[SITE IN],AG$9),COUNTIFS(Matches[CLASS],INDEX(classNum,1,MATCH(AK$11,classScheme,0)),Matches[TIME OUT],"&gt;="&amp;TIMEVALUE(LEFT($B20,5)),Matches[TIME OUT],"&lt;"&amp;TIMEVALUE(LEFT($B20,5))+TIME(0,15,0),Matches[SITE OUT],AG$9)),COUNTIFS(All[TIMEBIN],$B20,All[CLASS],INDEX(classNum,1,MATCH(AK$11,classScheme,0)))),"")</f>
        <v>0</v>
      </c>
      <c r="AL20" s="12"/>
      <c r="AM20" s="8">
        <f ca="1">IF(AM$9&lt;&gt;"",IF(AM$9&lt;&gt;"All Locations",IF(AM$10="From",COUNTIFS(Matches[CLASS],INDEX(classNum,1,MATCH(AM$11,classScheme,0)),Matches[TIMEBIN],$B20,Matches[SITE IN],AM$9),COUNTIFS(Matches[CLASS],INDEX(classNum,1,MATCH(AM$11,classScheme,0)),Matches[TIME OUT],"&gt;="&amp;TIMEVALUE(LEFT($B20,5)),Matches[TIME OUT],"&lt;"&amp;TIMEVALUE(LEFT($B20,5))+TIME(0,15,0),Matches[SITE OUT],AM$9)),COUNTIFS(All[TIMEBIN],$B20,All[CLASS],INDEX(classNum,1,MATCH(AM$11,classScheme,0)))),"")</f>
        <v>0</v>
      </c>
      <c r="AN20" s="9">
        <f ca="1">IF(AM$9&lt;&gt;"",IF(AM$9&lt;&gt;"All Locations",IF(AM$10="From",COUNTIFS(Matches[CLASS],INDEX(classNum,1,MATCH(AN$11,classScheme,0)),Matches[TIMEBIN],$B20,Matches[SITE IN],AM$9),COUNTIFS(Matches[CLASS],INDEX(classNum,1,MATCH(AN$11,classScheme,0)),Matches[TIME OUT],"&gt;="&amp;TIMEVALUE(LEFT($B20,5)),Matches[TIME OUT],"&lt;"&amp;TIMEVALUE(LEFT($B20,5))+TIME(0,15,0),Matches[SITE OUT],AM$9)),COUNTIFS(All[TIMEBIN],$B20,All[CLASS],INDEX(classNum,1,MATCH(AN$11,classScheme,0)))),"")</f>
        <v>2</v>
      </c>
      <c r="AO20" s="9">
        <f ca="1">IF(AM$9&lt;&gt;"",IF(AM$9&lt;&gt;"All Locations",IF(AM$10="From",COUNTIFS(Matches[CLASS],INDEX(classNum,1,MATCH(AO$11,classScheme,0)),Matches[TIMEBIN],$B20,Matches[SITE IN],AM$9),COUNTIFS(Matches[CLASS],INDEX(classNum,1,MATCH(AO$11,classScheme,0)),Matches[TIME OUT],"&gt;="&amp;TIMEVALUE(LEFT($B20,5)),Matches[TIME OUT],"&lt;"&amp;TIMEVALUE(LEFT($B20,5))+TIME(0,15,0),Matches[SITE OUT],AM$9)),COUNTIFS(All[TIMEBIN],$B20,All[CLASS],INDEX(classNum,1,MATCH(AO$11,classScheme,0)))),"")</f>
        <v>0</v>
      </c>
      <c r="AP20" s="10">
        <f ca="1">IF(AM$9&lt;&gt;"",IF(AM$9&lt;&gt;"All Locations",IF(AM$10="From",COUNTIFS(Matches[CLASS],INDEX(classNum,1,MATCH(AP$11,classScheme,0)),Matches[TIMEBIN],$B20,Matches[SITE IN],AM$9),COUNTIFS(Matches[CLASS],INDEX(classNum,1,MATCH(AP$11,classScheme,0)),Matches[TIME OUT],"&gt;="&amp;TIMEVALUE(LEFT($B20,5)),Matches[TIME OUT],"&lt;"&amp;TIMEVALUE(LEFT($B20,5))+TIME(0,15,0),Matches[SITE OUT],AM$9)),COUNTIFS(All[TIMEBIN],$B20,All[CLASS],INDEX(classNum,1,MATCH(AP$11,classScheme,0)))),"")</f>
        <v>0</v>
      </c>
      <c r="AQ20" s="11">
        <f ca="1">IF(AM$9&lt;&gt;"",IF(AM$9&lt;&gt;"All Locations",IF(AM$10="From",COUNTIFS(Matches[CLASS],INDEX(classNum,1,MATCH(AQ$11,classScheme,0)),Matches[TIMEBIN],$B20,Matches[SITE IN],AM$9),COUNTIFS(Matches[CLASS],INDEX(classNum,1,MATCH(AQ$11,classScheme,0)),Matches[TIME OUT],"&gt;="&amp;TIMEVALUE(LEFT($B20,5)),Matches[TIME OUT],"&lt;"&amp;TIMEVALUE(LEFT($B20,5))+TIME(0,15,0),Matches[SITE OUT],AM$9)),COUNTIFS(All[TIMEBIN],$B20,All[CLASS],INDEX(classNum,1,MATCH(AQ$11,classScheme,0)))),"")</f>
        <v>0</v>
      </c>
      <c r="AR20" s="12"/>
      <c r="AS20" s="8">
        <f ca="1">IF(AS$9&lt;&gt;"",IF(AS$9&lt;&gt;"All Locations",IF(AS$10="From",COUNTIFS(Matches[CLASS],INDEX(classNum,1,MATCH(AS$11,classScheme,0)),Matches[TIMEBIN],$B20,Matches[SITE IN],AS$9),COUNTIFS(Matches[CLASS],INDEX(classNum,1,MATCH(AS$11,classScheme,0)),Matches[TIME OUT],"&gt;="&amp;TIMEVALUE(LEFT($B20,5)),Matches[TIME OUT],"&lt;"&amp;TIMEVALUE(LEFT($B20,5))+TIME(0,15,0),Matches[SITE OUT],AS$9)),COUNTIFS(All[TIMEBIN],$B20,All[CLASS],INDEX(classNum,1,MATCH(AS$11,classScheme,0)))),"")</f>
        <v>0</v>
      </c>
      <c r="AT20" s="9">
        <f ca="1">IF(AS$9&lt;&gt;"",IF(AS$9&lt;&gt;"All Locations",IF(AS$10="From",COUNTIFS(Matches[CLASS],INDEX(classNum,1,MATCH(AT$11,classScheme,0)),Matches[TIMEBIN],$B20,Matches[SITE IN],AS$9),COUNTIFS(Matches[CLASS],INDEX(classNum,1,MATCH(AT$11,classScheme,0)),Matches[TIME OUT],"&gt;="&amp;TIMEVALUE(LEFT($B20,5)),Matches[TIME OUT],"&lt;"&amp;TIMEVALUE(LEFT($B20,5))+TIME(0,15,0),Matches[SITE OUT],AS$9)),COUNTIFS(All[TIMEBIN],$B20,All[CLASS],INDEX(classNum,1,MATCH(AT$11,classScheme,0)))),"")</f>
        <v>0</v>
      </c>
      <c r="AU20" s="9">
        <f ca="1">IF(AS$9&lt;&gt;"",IF(AS$9&lt;&gt;"All Locations",IF(AS$10="From",COUNTIFS(Matches[CLASS],INDEX(classNum,1,MATCH(AU$11,classScheme,0)),Matches[TIMEBIN],$B20,Matches[SITE IN],AS$9),COUNTIFS(Matches[CLASS],INDEX(classNum,1,MATCH(AU$11,classScheme,0)),Matches[TIME OUT],"&gt;="&amp;TIMEVALUE(LEFT($B20,5)),Matches[TIME OUT],"&lt;"&amp;TIMEVALUE(LEFT($B20,5))+TIME(0,15,0),Matches[SITE OUT],AS$9)),COUNTIFS(All[TIMEBIN],$B20,All[CLASS],INDEX(classNum,1,MATCH(AU$11,classScheme,0)))),"")</f>
        <v>0</v>
      </c>
      <c r="AV20" s="10">
        <f ca="1">IF(AS$9&lt;&gt;"",IF(AS$9&lt;&gt;"All Locations",IF(AS$10="From",COUNTIFS(Matches[CLASS],INDEX(classNum,1,MATCH(AV$11,classScheme,0)),Matches[TIMEBIN],$B20,Matches[SITE IN],AS$9),COUNTIFS(Matches[CLASS],INDEX(classNum,1,MATCH(AV$11,classScheme,0)),Matches[TIME OUT],"&gt;="&amp;TIMEVALUE(LEFT($B20,5)),Matches[TIME OUT],"&lt;"&amp;TIMEVALUE(LEFT($B20,5))+TIME(0,15,0),Matches[SITE OUT],AS$9)),COUNTIFS(All[TIMEBIN],$B20,All[CLASS],INDEX(classNum,1,MATCH(AV$11,classScheme,0)))),"")</f>
        <v>0</v>
      </c>
      <c r="AW20" s="11">
        <f ca="1">IF(AS$9&lt;&gt;"",IF(AS$9&lt;&gt;"All Locations",IF(AS$10="From",COUNTIFS(Matches[CLASS],INDEX(classNum,1,MATCH(AW$11,classScheme,0)),Matches[TIMEBIN],$B20,Matches[SITE IN],AS$9),COUNTIFS(Matches[CLASS],INDEX(classNum,1,MATCH(AW$11,classScheme,0)),Matches[TIME OUT],"&gt;="&amp;TIMEVALUE(LEFT($B20,5)),Matches[TIME OUT],"&lt;"&amp;TIMEVALUE(LEFT($B20,5))+TIME(0,15,0),Matches[SITE OUT],AS$9)),COUNTIFS(All[TIMEBIN],$B20,All[CLASS],INDEX(classNum,1,MATCH(AW$11,classScheme,0)))),"")</f>
        <v>0</v>
      </c>
      <c r="AX20" s="12"/>
      <c r="AY20" s="8">
        <f ca="1">IF(AY$9&lt;&gt;"",IF(AY$9&lt;&gt;"All Locations",IF(AY$10="From",COUNTIFS(Matches[CLASS],INDEX(classNum,1,MATCH(AY$11,classScheme,0)),Matches[TIMEBIN],$B20,Matches[SITE IN],AY$9),COUNTIFS(Matches[CLASS],INDEX(classNum,1,MATCH(AY$11,classScheme,0)),Matches[TIME OUT],"&gt;="&amp;TIMEVALUE(LEFT($B20,5)),Matches[TIME OUT],"&lt;"&amp;TIMEVALUE(LEFT($B20,5))+TIME(0,15,0),Matches[SITE OUT],AY$9)),COUNTIFS(All[TIMEBIN],$B20,All[CLASS],INDEX(classNum,1,MATCH(AY$11,classScheme,0)))),"")</f>
        <v>1</v>
      </c>
      <c r="AZ20" s="9">
        <f ca="1">IF(AY$9&lt;&gt;"",IF(AY$9&lt;&gt;"All Locations",IF(AY$10="From",COUNTIFS(Matches[CLASS],INDEX(classNum,1,MATCH(AZ$11,classScheme,0)),Matches[TIMEBIN],$B20,Matches[SITE IN],AY$9),COUNTIFS(Matches[CLASS],INDEX(classNum,1,MATCH(AZ$11,classScheme,0)),Matches[TIME OUT],"&gt;="&amp;TIMEVALUE(LEFT($B20,5)),Matches[TIME OUT],"&lt;"&amp;TIMEVALUE(LEFT($B20,5))+TIME(0,15,0),Matches[SITE OUT],AY$9)),COUNTIFS(All[TIMEBIN],$B20,All[CLASS],INDEX(classNum,1,MATCH(AZ$11,classScheme,0)))),"")</f>
        <v>1</v>
      </c>
      <c r="BA20" s="9">
        <f ca="1">IF(AY$9&lt;&gt;"",IF(AY$9&lt;&gt;"All Locations",IF(AY$10="From",COUNTIFS(Matches[CLASS],INDEX(classNum,1,MATCH(BA$11,classScheme,0)),Matches[TIMEBIN],$B20,Matches[SITE IN],AY$9),COUNTIFS(Matches[CLASS],INDEX(classNum,1,MATCH(BA$11,classScheme,0)),Matches[TIME OUT],"&gt;="&amp;TIMEVALUE(LEFT($B20,5)),Matches[TIME OUT],"&lt;"&amp;TIMEVALUE(LEFT($B20,5))+TIME(0,15,0),Matches[SITE OUT],AY$9)),COUNTIFS(All[TIMEBIN],$B20,All[CLASS],INDEX(classNum,1,MATCH(BA$11,classScheme,0)))),"")</f>
        <v>0</v>
      </c>
      <c r="BB20" s="10">
        <f ca="1">IF(AY$9&lt;&gt;"",IF(AY$9&lt;&gt;"All Locations",IF(AY$10="From",COUNTIFS(Matches[CLASS],INDEX(classNum,1,MATCH(BB$11,classScheme,0)),Matches[TIMEBIN],$B20,Matches[SITE IN],AY$9),COUNTIFS(Matches[CLASS],INDEX(classNum,1,MATCH(BB$11,classScheme,0)),Matches[TIME OUT],"&gt;="&amp;TIMEVALUE(LEFT($B20,5)),Matches[TIME OUT],"&lt;"&amp;TIMEVALUE(LEFT($B20,5))+TIME(0,15,0),Matches[SITE OUT],AY$9)),COUNTIFS(All[TIMEBIN],$B20,All[CLASS],INDEX(classNum,1,MATCH(BB$11,classScheme,0)))),"")</f>
        <v>0</v>
      </c>
      <c r="BC20" s="11">
        <f ca="1">IF(AY$9&lt;&gt;"",IF(AY$9&lt;&gt;"All Locations",IF(AY$10="From",COUNTIFS(Matches[CLASS],INDEX(classNum,1,MATCH(BC$11,classScheme,0)),Matches[TIMEBIN],$B20,Matches[SITE IN],AY$9),COUNTIFS(Matches[CLASS],INDEX(classNum,1,MATCH(BC$11,classScheme,0)),Matches[TIME OUT],"&gt;="&amp;TIMEVALUE(LEFT($B20,5)),Matches[TIME OUT],"&lt;"&amp;TIMEVALUE(LEFT($B20,5))+TIME(0,15,0),Matches[SITE OUT],AY$9)),COUNTIFS(All[TIMEBIN],$B20,All[CLASS],INDEX(classNum,1,MATCH(BC$11,classScheme,0)))),"")</f>
        <v>0</v>
      </c>
      <c r="BD20" s="12"/>
      <c r="BE20" s="8">
        <f ca="1">IF(BE$9&lt;&gt;"",IF(BE$9&lt;&gt;"All Locations",IF(BE$10="From",COUNTIFS(Matches[CLASS],INDEX(classNum,1,MATCH(BE$11,classScheme,0)),Matches[TIMEBIN],$B20,Matches[SITE IN],BE$9),COUNTIFS(Matches[CLASS],INDEX(classNum,1,MATCH(BE$11,classScheme,0)),Matches[TIME OUT],"&gt;="&amp;TIMEVALUE(LEFT($B20,5)),Matches[TIME OUT],"&lt;"&amp;TIMEVALUE(LEFT($B20,5))+TIME(0,15,0),Matches[SITE OUT],BE$9)),COUNTIFS(All[TIMEBIN],$B20,All[CLASS],INDEX(classNum,1,MATCH(BE$11,classScheme,0)))),"")</f>
        <v>0</v>
      </c>
      <c r="BF20" s="9">
        <f ca="1">IF(BE$9&lt;&gt;"",IF(BE$9&lt;&gt;"All Locations",IF(BE$10="From",COUNTIFS(Matches[CLASS],INDEX(classNum,1,MATCH(BF$11,classScheme,0)),Matches[TIMEBIN],$B20,Matches[SITE IN],BE$9),COUNTIFS(Matches[CLASS],INDEX(classNum,1,MATCH(BF$11,classScheme,0)),Matches[TIME OUT],"&gt;="&amp;TIMEVALUE(LEFT($B20,5)),Matches[TIME OUT],"&lt;"&amp;TIMEVALUE(LEFT($B20,5))+TIME(0,15,0),Matches[SITE OUT],BE$9)),COUNTIFS(All[TIMEBIN],$B20,All[CLASS],INDEX(classNum,1,MATCH(BF$11,classScheme,0)))),"")</f>
        <v>0</v>
      </c>
      <c r="BG20" s="9">
        <f ca="1">IF(BE$9&lt;&gt;"",IF(BE$9&lt;&gt;"All Locations",IF(BE$10="From",COUNTIFS(Matches[CLASS],INDEX(classNum,1,MATCH(BG$11,classScheme,0)),Matches[TIMEBIN],$B20,Matches[SITE IN],BE$9),COUNTIFS(Matches[CLASS],INDEX(classNum,1,MATCH(BG$11,classScheme,0)),Matches[TIME OUT],"&gt;="&amp;TIMEVALUE(LEFT($B20,5)),Matches[TIME OUT],"&lt;"&amp;TIMEVALUE(LEFT($B20,5))+TIME(0,15,0),Matches[SITE OUT],BE$9)),COUNTIFS(All[TIMEBIN],$B20,All[CLASS],INDEX(classNum,1,MATCH(BG$11,classScheme,0)))),"")</f>
        <v>0</v>
      </c>
      <c r="BH20" s="10">
        <f ca="1">IF(BE$9&lt;&gt;"",IF(BE$9&lt;&gt;"All Locations",IF(BE$10="From",COUNTIFS(Matches[CLASS],INDEX(classNum,1,MATCH(BH$11,classScheme,0)),Matches[TIMEBIN],$B20,Matches[SITE IN],BE$9),COUNTIFS(Matches[CLASS],INDEX(classNum,1,MATCH(BH$11,classScheme,0)),Matches[TIME OUT],"&gt;="&amp;TIMEVALUE(LEFT($B20,5)),Matches[TIME OUT],"&lt;"&amp;TIMEVALUE(LEFT($B20,5))+TIME(0,15,0),Matches[SITE OUT],BE$9)),COUNTIFS(All[TIMEBIN],$B20,All[CLASS],INDEX(classNum,1,MATCH(BH$11,classScheme,0)))),"")</f>
        <v>0</v>
      </c>
      <c r="BI20" s="11">
        <f ca="1">IF(BE$9&lt;&gt;"",IF(BE$9&lt;&gt;"All Locations",IF(BE$10="From",COUNTIFS(Matches[CLASS],INDEX(classNum,1,MATCH(BI$11,classScheme,0)),Matches[TIMEBIN],$B20,Matches[SITE IN],BE$9),COUNTIFS(Matches[CLASS],INDEX(classNum,1,MATCH(BI$11,classScheme,0)),Matches[TIME OUT],"&gt;="&amp;TIMEVALUE(LEFT($B20,5)),Matches[TIME OUT],"&lt;"&amp;TIMEVALUE(LEFT($B20,5))+TIME(0,15,0),Matches[SITE OUT],BE$9)),COUNTIFS(All[TIMEBIN],$B20,All[CLASS],INDEX(classNum,1,MATCH(BI$11,classScheme,0)))),"")</f>
        <v>0</v>
      </c>
      <c r="BJ20" s="12"/>
      <c r="BK20" s="8">
        <f ca="1">IF(BK$9&lt;&gt;"",IF(BK$9&lt;&gt;"All Locations",IF(BK$10="From",COUNTIFS(Matches[CLASS],INDEX(classNum,1,MATCH(BK$11,classScheme,0)),Matches[TIMEBIN],$B20,Matches[SITE IN],BK$9),COUNTIFS(Matches[CLASS],INDEX(classNum,1,MATCH(BK$11,classScheme,0)),Matches[TIME OUT],"&gt;="&amp;TIMEVALUE(LEFT($B20,5)),Matches[TIME OUT],"&lt;"&amp;TIMEVALUE(LEFT($B20,5))+TIME(0,15,0),Matches[SITE OUT],BK$9)),COUNTIFS(All[TIMEBIN],$B20,All[CLASS],INDEX(classNum,1,MATCH(BK$11,classScheme,0)))),"")</f>
        <v>2</v>
      </c>
      <c r="BL20" s="9">
        <f ca="1">IF(BK$9&lt;&gt;"",IF(BK$9&lt;&gt;"All Locations",IF(BK$10="From",COUNTIFS(Matches[CLASS],INDEX(classNum,1,MATCH(BL$11,classScheme,0)),Matches[TIMEBIN],$B20,Matches[SITE IN],BK$9),COUNTIFS(Matches[CLASS],INDEX(classNum,1,MATCH(BL$11,classScheme,0)),Matches[TIME OUT],"&gt;="&amp;TIMEVALUE(LEFT($B20,5)),Matches[TIME OUT],"&lt;"&amp;TIMEVALUE(LEFT($B20,5))+TIME(0,15,0),Matches[SITE OUT],BK$9)),COUNTIFS(All[TIMEBIN],$B20,All[CLASS],INDEX(classNum,1,MATCH(BL$11,classScheme,0)))),"")</f>
        <v>5</v>
      </c>
      <c r="BM20" s="9">
        <f ca="1">IF(BK$9&lt;&gt;"",IF(BK$9&lt;&gt;"All Locations",IF(BK$10="From",COUNTIFS(Matches[CLASS],INDEX(classNum,1,MATCH(BM$11,classScheme,0)),Matches[TIMEBIN],$B20,Matches[SITE IN],BK$9),COUNTIFS(Matches[CLASS],INDEX(classNum,1,MATCH(BM$11,classScheme,0)),Matches[TIME OUT],"&gt;="&amp;TIMEVALUE(LEFT($B20,5)),Matches[TIME OUT],"&lt;"&amp;TIMEVALUE(LEFT($B20,5))+TIME(0,15,0),Matches[SITE OUT],BK$9)),COUNTIFS(All[TIMEBIN],$B20,All[CLASS],INDEX(classNum,1,MATCH(BM$11,classScheme,0)))),"")</f>
        <v>0</v>
      </c>
      <c r="BN20" s="10">
        <f ca="1">IF(BK$9&lt;&gt;"",IF(BK$9&lt;&gt;"All Locations",IF(BK$10="From",COUNTIFS(Matches[CLASS],INDEX(classNum,1,MATCH(BN$11,classScheme,0)),Matches[TIMEBIN],$B20,Matches[SITE IN],BK$9),COUNTIFS(Matches[CLASS],INDEX(classNum,1,MATCH(BN$11,classScheme,0)),Matches[TIME OUT],"&gt;="&amp;TIMEVALUE(LEFT($B20,5)),Matches[TIME OUT],"&lt;"&amp;TIMEVALUE(LEFT($B20,5))+TIME(0,15,0),Matches[SITE OUT],BK$9)),COUNTIFS(All[TIMEBIN],$B20,All[CLASS],INDEX(classNum,1,MATCH(BN$11,classScheme,0)))),"")</f>
        <v>0</v>
      </c>
      <c r="BO20" s="11">
        <f ca="1">IF(BK$9&lt;&gt;"",IF(BK$9&lt;&gt;"All Locations",IF(BK$10="From",COUNTIFS(Matches[CLASS],INDEX(classNum,1,MATCH(BO$11,classScheme,0)),Matches[TIMEBIN],$B20,Matches[SITE IN],BK$9),COUNTIFS(Matches[CLASS],INDEX(classNum,1,MATCH(BO$11,classScheme,0)),Matches[TIME OUT],"&gt;="&amp;TIMEVALUE(LEFT($B20,5)),Matches[TIME OUT],"&lt;"&amp;TIMEVALUE(LEFT($B20,5))+TIME(0,15,0),Matches[SITE OUT],BK$9)),COUNTIFS(All[TIMEBIN],$B20,All[CLASS],INDEX(classNum,1,MATCH(BO$11,classScheme,0)))),"")</f>
        <v>0</v>
      </c>
      <c r="BP20" s="12"/>
      <c r="BQ20" s="8">
        <f ca="1">IF(BQ$9&lt;&gt;"",IF(BQ$9&lt;&gt;"All Locations",IF(BQ$10="From",COUNTIFS(Matches[CLASS],INDEX(classNum,1,MATCH(BQ$11,classScheme,0)),Matches[TIMEBIN],$B20,Matches[SITE IN],BQ$9),COUNTIFS(Matches[CLASS],INDEX(classNum,1,MATCH(BQ$11,classScheme,0)),Matches[TIME OUT],"&gt;="&amp;TIMEVALUE(LEFT($B20,5)),Matches[TIME OUT],"&lt;"&amp;TIMEVALUE(LEFT($B20,5))+TIME(0,15,0),Matches[SITE OUT],BQ$9)),COUNTIFS(All[TIMEBIN],$B20,All[CLASS],INDEX(classNum,1,MATCH(BQ$11,classScheme,0)))),"")</f>
        <v>20</v>
      </c>
      <c r="BR20" s="9">
        <f ca="1">IF(BQ$9&lt;&gt;"",IF(BQ$9&lt;&gt;"All Locations",IF(BQ$10="From",COUNTIFS(Matches[CLASS],INDEX(classNum,1,MATCH(BR$11,classScheme,0)),Matches[TIMEBIN],$B20,Matches[SITE IN],BQ$9),COUNTIFS(Matches[CLASS],INDEX(classNum,1,MATCH(BR$11,classScheme,0)),Matches[TIME OUT],"&gt;="&amp;TIMEVALUE(LEFT($B20,5)),Matches[TIME OUT],"&lt;"&amp;TIMEVALUE(LEFT($B20,5))+TIME(0,15,0),Matches[SITE OUT],BQ$9)),COUNTIFS(All[TIMEBIN],$B20,All[CLASS],INDEX(classNum,1,MATCH(BR$11,classScheme,0)))),"")</f>
        <v>21</v>
      </c>
      <c r="BS20" s="9">
        <f ca="1">IF(BQ$9&lt;&gt;"",IF(BQ$9&lt;&gt;"All Locations",IF(BQ$10="From",COUNTIFS(Matches[CLASS],INDEX(classNum,1,MATCH(BS$11,classScheme,0)),Matches[TIMEBIN],$B20,Matches[SITE IN],BQ$9),COUNTIFS(Matches[CLASS],INDEX(classNum,1,MATCH(BS$11,classScheme,0)),Matches[TIME OUT],"&gt;="&amp;TIMEVALUE(LEFT($B20,5)),Matches[TIME OUT],"&lt;"&amp;TIMEVALUE(LEFT($B20,5))+TIME(0,15,0),Matches[SITE OUT],BQ$9)),COUNTIFS(All[TIMEBIN],$B20,All[CLASS],INDEX(classNum,1,MATCH(BS$11,classScheme,0)))),"")</f>
        <v>2</v>
      </c>
      <c r="BT20" s="10">
        <f ca="1">IF(BQ$9&lt;&gt;"",IF(BQ$9&lt;&gt;"All Locations",IF(BQ$10="From",COUNTIFS(Matches[CLASS],INDEX(classNum,1,MATCH(BT$11,classScheme,0)),Matches[TIMEBIN],$B20,Matches[SITE IN],BQ$9),COUNTIFS(Matches[CLASS],INDEX(classNum,1,MATCH(BT$11,classScheme,0)),Matches[TIME OUT],"&gt;="&amp;TIMEVALUE(LEFT($B20,5)),Matches[TIME OUT],"&lt;"&amp;TIMEVALUE(LEFT($B20,5))+TIME(0,15,0),Matches[SITE OUT],BQ$9)),COUNTIFS(All[TIMEBIN],$B20,All[CLASS],INDEX(classNum,1,MATCH(BT$11,classScheme,0)))),"")</f>
        <v>3</v>
      </c>
      <c r="BU20" s="11">
        <f ca="1">IF(BQ$9&lt;&gt;"",IF(BQ$9&lt;&gt;"All Locations",IF(BQ$10="From",COUNTIFS(Matches[CLASS],INDEX(classNum,1,MATCH(BU$11,classScheme,0)),Matches[TIMEBIN],$B20,Matches[SITE IN],BQ$9),COUNTIFS(Matches[CLASS],INDEX(classNum,1,MATCH(BU$11,classScheme,0)),Matches[TIME OUT],"&gt;="&amp;TIMEVALUE(LEFT($B20,5)),Matches[TIME OUT],"&lt;"&amp;TIMEVALUE(LEFT($B20,5))+TIME(0,15,0),Matches[SITE OUT],BQ$9)),COUNTIFS(All[TIMEBIN],$B20,All[CLASS],INDEX(classNum,1,MATCH(BU$11,classScheme,0)))),"")</f>
        <v>0</v>
      </c>
    </row>
    <row r="21" spans="2:73">
      <c r="B21" s="7" t="str">
        <v>08:15 - 08:30</v>
      </c>
      <c r="C21" s="8">
        <f ca="1">IF(C$9&lt;&gt;"",IF(C$9&lt;&gt;"All Locations",IF(C$10="From",COUNTIFS(Matches[CLASS],INDEX(classNum,1,MATCH(C$11,classScheme,0)),Matches[TIMEBIN],$B21,Matches[SITE IN],C$9),COUNTIFS(Matches[CLASS],INDEX(classNum,1,MATCH(C$11,classScheme,0)),Matches[TIME OUT],"&gt;="&amp;TIMEVALUE(LEFT($B21,5)),Matches[TIME OUT],"&lt;"&amp;TIMEVALUE(LEFT($B21,5))+TIME(0,15,0),Matches[SITE OUT],C$9)),COUNTIFS(All[TIMEBIN],$B21,All[CLASS],INDEX(classNum,1,MATCH(C$11,classScheme,0)))),"")</f>
        <v>9</v>
      </c>
      <c r="D21" s="9">
        <f ca="1">IF(C$9&lt;&gt;"",IF(C$9&lt;&gt;"All Locations",IF(C$10="From",COUNTIFS(Matches[CLASS],INDEX(classNum,1,MATCH(D$11,classScheme,0)),Matches[TIMEBIN],$B21,Matches[SITE IN],C$9),COUNTIFS(Matches[CLASS],INDEX(classNum,1,MATCH(D$11,classScheme,0)),Matches[TIME OUT],"&gt;="&amp;TIMEVALUE(LEFT($B21,5)),Matches[TIME OUT],"&lt;"&amp;TIMEVALUE(LEFT($B21,5))+TIME(0,15,0),Matches[SITE OUT],C$9)),COUNTIFS(All[TIMEBIN],$B21,All[CLASS],INDEX(classNum,1,MATCH(D$11,classScheme,0)))),"")</f>
        <v>4</v>
      </c>
      <c r="E21" s="9">
        <f ca="1">IF(C$9&lt;&gt;"",IF(C$9&lt;&gt;"All Locations",IF(C$10="From",COUNTIFS(Matches[CLASS],INDEX(classNum,1,MATCH(E$11,classScheme,0)),Matches[TIMEBIN],$B21,Matches[SITE IN],C$9),COUNTIFS(Matches[CLASS],INDEX(classNum,1,MATCH(E$11,classScheme,0)),Matches[TIME OUT],"&gt;="&amp;TIMEVALUE(LEFT($B21,5)),Matches[TIME OUT],"&lt;"&amp;TIMEVALUE(LEFT($B21,5))+TIME(0,15,0),Matches[SITE OUT],C$9)),COUNTIFS(All[TIMEBIN],$B21,All[CLASS],INDEX(classNum,1,MATCH(E$11,classScheme,0)))),"")</f>
        <v>4</v>
      </c>
      <c r="F21" s="10">
        <f ca="1">IF(C$9&lt;&gt;"",IF(C$9&lt;&gt;"All Locations",IF(C$10="From",COUNTIFS(Matches[CLASS],INDEX(classNum,1,MATCH(F$11,classScheme,0)),Matches[TIMEBIN],$B21,Matches[SITE IN],C$9),COUNTIFS(Matches[CLASS],INDEX(classNum,1,MATCH(F$11,classScheme,0)),Matches[TIME OUT],"&gt;="&amp;TIMEVALUE(LEFT($B21,5)),Matches[TIME OUT],"&lt;"&amp;TIMEVALUE(LEFT($B21,5))+TIME(0,15,0),Matches[SITE OUT],C$9)),COUNTIFS(All[TIMEBIN],$B21,All[CLASS],INDEX(classNum,1,MATCH(F$11,classScheme,0)))),"")</f>
        <v>0</v>
      </c>
      <c r="G21" s="11">
        <f ca="1">IF(C$9&lt;&gt;"",IF(C$9&lt;&gt;"All Locations",IF(C$10="From",COUNTIFS(Matches[CLASS],INDEX(classNum,1,MATCH(G$11,classScheme,0)),Matches[TIMEBIN],$B21,Matches[SITE IN],C$9),COUNTIFS(Matches[CLASS],INDEX(classNum,1,MATCH(G$11,classScheme,0)),Matches[TIME OUT],"&gt;="&amp;TIMEVALUE(LEFT($B21,5)),Matches[TIME OUT],"&lt;"&amp;TIMEVALUE(LEFT($B21,5))+TIME(0,15,0),Matches[SITE OUT],C$9)),COUNTIFS(All[TIMEBIN],$B21,All[CLASS],INDEX(classNum,1,MATCH(G$11,classScheme,0)))),"")</f>
        <v>3</v>
      </c>
      <c r="H21" s="12"/>
      <c r="I21" s="8">
        <f ca="1">IF(I$9&lt;&gt;"",IF(I$9&lt;&gt;"All Locations",IF(I$10="From",COUNTIFS(Matches[CLASS],INDEX(classNum,1,MATCH(I$11,classScheme,0)),Matches[TIMEBIN],$B21,Matches[SITE IN],I$9),COUNTIFS(Matches[CLASS],INDEX(classNum,1,MATCH(I$11,classScheme,0)),Matches[TIME OUT],"&gt;="&amp;TIMEVALUE(LEFT($B21,5)),Matches[TIME OUT],"&lt;"&amp;TIMEVALUE(LEFT($B21,5))+TIME(0,15,0),Matches[SITE OUT],I$9)),COUNTIFS(All[TIMEBIN],$B21,All[CLASS],INDEX(classNum,1,MATCH(I$11,classScheme,0)))),"")</f>
        <v>0</v>
      </c>
      <c r="J21" s="9">
        <f ca="1">IF(I$9&lt;&gt;"",IF(I$9&lt;&gt;"All Locations",IF(I$10="From",COUNTIFS(Matches[CLASS],INDEX(classNum,1,MATCH(J$11,classScheme,0)),Matches[TIMEBIN],$B21,Matches[SITE IN],I$9),COUNTIFS(Matches[CLASS],INDEX(classNum,1,MATCH(J$11,classScheme,0)),Matches[TIME OUT],"&gt;="&amp;TIMEVALUE(LEFT($B21,5)),Matches[TIME OUT],"&lt;"&amp;TIMEVALUE(LEFT($B21,5))+TIME(0,15,0),Matches[SITE OUT],I$9)),COUNTIFS(All[TIMEBIN],$B21,All[CLASS],INDEX(classNum,1,MATCH(J$11,classScheme,0)))),"")</f>
        <v>0</v>
      </c>
      <c r="K21" s="9">
        <f ca="1">IF(I$9&lt;&gt;"",IF(I$9&lt;&gt;"All Locations",IF(I$10="From",COUNTIFS(Matches[CLASS],INDEX(classNum,1,MATCH(K$11,classScheme,0)),Matches[TIMEBIN],$B21,Matches[SITE IN],I$9),COUNTIFS(Matches[CLASS],INDEX(classNum,1,MATCH(K$11,classScheme,0)),Matches[TIME OUT],"&gt;="&amp;TIMEVALUE(LEFT($B21,5)),Matches[TIME OUT],"&lt;"&amp;TIMEVALUE(LEFT($B21,5))+TIME(0,15,0),Matches[SITE OUT],I$9)),COUNTIFS(All[TIMEBIN],$B21,All[CLASS],INDEX(classNum,1,MATCH(K$11,classScheme,0)))),"")</f>
        <v>0</v>
      </c>
      <c r="L21" s="10">
        <f ca="1">IF(I$9&lt;&gt;"",IF(I$9&lt;&gt;"All Locations",IF(I$10="From",COUNTIFS(Matches[CLASS],INDEX(classNum,1,MATCH(L$11,classScheme,0)),Matches[TIMEBIN],$B21,Matches[SITE IN],I$9),COUNTIFS(Matches[CLASS],INDEX(classNum,1,MATCH(L$11,classScheme,0)),Matches[TIME OUT],"&gt;="&amp;TIMEVALUE(LEFT($B21,5)),Matches[TIME OUT],"&lt;"&amp;TIMEVALUE(LEFT($B21,5))+TIME(0,15,0),Matches[SITE OUT],I$9)),COUNTIFS(All[TIMEBIN],$B21,All[CLASS],INDEX(classNum,1,MATCH(L$11,classScheme,0)))),"")</f>
        <v>0</v>
      </c>
      <c r="M21" s="11">
        <f ca="1">IF(I$9&lt;&gt;"",IF(I$9&lt;&gt;"All Locations",IF(I$10="From",COUNTIFS(Matches[CLASS],INDEX(classNum,1,MATCH(M$11,classScheme,0)),Matches[TIMEBIN],$B21,Matches[SITE IN],I$9),COUNTIFS(Matches[CLASS],INDEX(classNum,1,MATCH(M$11,classScheme,0)),Matches[TIME OUT],"&gt;="&amp;TIMEVALUE(LEFT($B21,5)),Matches[TIME OUT],"&lt;"&amp;TIMEVALUE(LEFT($B21,5))+TIME(0,15,0),Matches[SITE OUT],I$9)),COUNTIFS(All[TIMEBIN],$B21,All[CLASS],INDEX(classNum,1,MATCH(M$11,classScheme,0)))),"")</f>
        <v>0</v>
      </c>
      <c r="N21" s="12"/>
      <c r="O21" s="8">
        <f ca="1">IF(O$9&lt;&gt;"",IF(O$9&lt;&gt;"All Locations",IF(O$10="From",COUNTIFS(Matches[CLASS],INDEX(classNum,1,MATCH(O$11,classScheme,0)),Matches[TIMEBIN],$B21,Matches[SITE IN],O$9),COUNTIFS(Matches[CLASS],INDEX(classNum,1,MATCH(O$11,classScheme,0)),Matches[TIME OUT],"&gt;="&amp;TIMEVALUE(LEFT($B21,5)),Matches[TIME OUT],"&lt;"&amp;TIMEVALUE(LEFT($B21,5))+TIME(0,15,0),Matches[SITE OUT],O$9)),COUNTIFS(All[TIMEBIN],$B21,All[CLASS],INDEX(classNum,1,MATCH(O$11,classScheme,0)))),"")</f>
        <v>0</v>
      </c>
      <c r="P21" s="9">
        <f ca="1">IF(O$9&lt;&gt;"",IF(O$9&lt;&gt;"All Locations",IF(O$10="From",COUNTIFS(Matches[CLASS],INDEX(classNum,1,MATCH(P$11,classScheme,0)),Matches[TIMEBIN],$B21,Matches[SITE IN],O$9),COUNTIFS(Matches[CLASS],INDEX(classNum,1,MATCH(P$11,classScheme,0)),Matches[TIME OUT],"&gt;="&amp;TIMEVALUE(LEFT($B21,5)),Matches[TIME OUT],"&lt;"&amp;TIMEVALUE(LEFT($B21,5))+TIME(0,15,0),Matches[SITE OUT],O$9)),COUNTIFS(All[TIMEBIN],$B21,All[CLASS],INDEX(classNum,1,MATCH(P$11,classScheme,0)))),"")</f>
        <v>1</v>
      </c>
      <c r="Q21" s="9">
        <f ca="1">IF(O$9&lt;&gt;"",IF(O$9&lt;&gt;"All Locations",IF(O$10="From",COUNTIFS(Matches[CLASS],INDEX(classNum,1,MATCH(Q$11,classScheme,0)),Matches[TIMEBIN],$B21,Matches[SITE IN],O$9),COUNTIFS(Matches[CLASS],INDEX(classNum,1,MATCH(Q$11,classScheme,0)),Matches[TIME OUT],"&gt;="&amp;TIMEVALUE(LEFT($B21,5)),Matches[TIME OUT],"&lt;"&amp;TIMEVALUE(LEFT($B21,5))+TIME(0,15,0),Matches[SITE OUT],O$9)),COUNTIFS(All[TIMEBIN],$B21,All[CLASS],INDEX(classNum,1,MATCH(Q$11,classScheme,0)))),"")</f>
        <v>1</v>
      </c>
      <c r="R21" s="10">
        <f ca="1">IF(O$9&lt;&gt;"",IF(O$9&lt;&gt;"All Locations",IF(O$10="From",COUNTIFS(Matches[CLASS],INDEX(classNum,1,MATCH(R$11,classScheme,0)),Matches[TIMEBIN],$B21,Matches[SITE IN],O$9),COUNTIFS(Matches[CLASS],INDEX(classNum,1,MATCH(R$11,classScheme,0)),Matches[TIME OUT],"&gt;="&amp;TIMEVALUE(LEFT($B21,5)),Matches[TIME OUT],"&lt;"&amp;TIMEVALUE(LEFT($B21,5))+TIME(0,15,0),Matches[SITE OUT],O$9)),COUNTIFS(All[TIMEBIN],$B21,All[CLASS],INDEX(classNum,1,MATCH(R$11,classScheme,0)))),"")</f>
        <v>0</v>
      </c>
      <c r="S21" s="11">
        <f ca="1">IF(O$9&lt;&gt;"",IF(O$9&lt;&gt;"All Locations",IF(O$10="From",COUNTIFS(Matches[CLASS],INDEX(classNum,1,MATCH(S$11,classScheme,0)),Matches[TIMEBIN],$B21,Matches[SITE IN],O$9),COUNTIFS(Matches[CLASS],INDEX(classNum,1,MATCH(S$11,classScheme,0)),Matches[TIME OUT],"&gt;="&amp;TIMEVALUE(LEFT($B21,5)),Matches[TIME OUT],"&lt;"&amp;TIMEVALUE(LEFT($B21,5))+TIME(0,15,0),Matches[SITE OUT],O$9)),COUNTIFS(All[TIMEBIN],$B21,All[CLASS],INDEX(classNum,1,MATCH(S$11,classScheme,0)))),"")</f>
        <v>0</v>
      </c>
      <c r="T21" s="12"/>
      <c r="U21" s="8">
        <f ca="1">IF(U$9&lt;&gt;"",IF(U$9&lt;&gt;"All Locations",IF(U$10="From",COUNTIFS(Matches[CLASS],INDEX(classNum,1,MATCH(U$11,classScheme,0)),Matches[TIMEBIN],$B21,Matches[SITE IN],U$9),COUNTIFS(Matches[CLASS],INDEX(classNum,1,MATCH(U$11,classScheme,0)),Matches[TIME OUT],"&gt;="&amp;TIMEVALUE(LEFT($B21,5)),Matches[TIME OUT],"&lt;"&amp;TIMEVALUE(LEFT($B21,5))+TIME(0,15,0),Matches[SITE OUT],U$9)),COUNTIFS(All[TIMEBIN],$B21,All[CLASS],INDEX(classNum,1,MATCH(U$11,classScheme,0)))),"")</f>
        <v>4</v>
      </c>
      <c r="V21" s="9">
        <f ca="1">IF(U$9&lt;&gt;"",IF(U$9&lt;&gt;"All Locations",IF(U$10="From",COUNTIFS(Matches[CLASS],INDEX(classNum,1,MATCH(V$11,classScheme,0)),Matches[TIMEBIN],$B21,Matches[SITE IN],U$9),COUNTIFS(Matches[CLASS],INDEX(classNum,1,MATCH(V$11,classScheme,0)),Matches[TIME OUT],"&gt;="&amp;TIMEVALUE(LEFT($B21,5)),Matches[TIME OUT],"&lt;"&amp;TIMEVALUE(LEFT($B21,5))+TIME(0,15,0),Matches[SITE OUT],U$9)),COUNTIFS(All[TIMEBIN],$B21,All[CLASS],INDEX(classNum,1,MATCH(V$11,classScheme,0)))),"")</f>
        <v>2</v>
      </c>
      <c r="W21" s="9">
        <f ca="1">IF(U$9&lt;&gt;"",IF(U$9&lt;&gt;"All Locations",IF(U$10="From",COUNTIFS(Matches[CLASS],INDEX(classNum,1,MATCH(W$11,classScheme,0)),Matches[TIMEBIN],$B21,Matches[SITE IN],U$9),COUNTIFS(Matches[CLASS],INDEX(classNum,1,MATCH(W$11,classScheme,0)),Matches[TIME OUT],"&gt;="&amp;TIMEVALUE(LEFT($B21,5)),Matches[TIME OUT],"&lt;"&amp;TIMEVALUE(LEFT($B21,5))+TIME(0,15,0),Matches[SITE OUT],U$9)),COUNTIFS(All[TIMEBIN],$B21,All[CLASS],INDEX(classNum,1,MATCH(W$11,classScheme,0)))),"")</f>
        <v>3</v>
      </c>
      <c r="X21" s="10">
        <f ca="1">IF(U$9&lt;&gt;"",IF(U$9&lt;&gt;"All Locations",IF(U$10="From",COUNTIFS(Matches[CLASS],INDEX(classNum,1,MATCH(X$11,classScheme,0)),Matches[TIMEBIN],$B21,Matches[SITE IN],U$9),COUNTIFS(Matches[CLASS],INDEX(classNum,1,MATCH(X$11,classScheme,0)),Matches[TIME OUT],"&gt;="&amp;TIMEVALUE(LEFT($B21,5)),Matches[TIME OUT],"&lt;"&amp;TIMEVALUE(LEFT($B21,5))+TIME(0,15,0),Matches[SITE OUT],U$9)),COUNTIFS(All[TIMEBIN],$B21,All[CLASS],INDEX(classNum,1,MATCH(X$11,classScheme,0)))),"")</f>
        <v>0</v>
      </c>
      <c r="Y21" s="11">
        <f ca="1">IF(U$9&lt;&gt;"",IF(U$9&lt;&gt;"All Locations",IF(U$10="From",COUNTIFS(Matches[CLASS],INDEX(classNum,1,MATCH(Y$11,classScheme,0)),Matches[TIMEBIN],$B21,Matches[SITE IN],U$9),COUNTIFS(Matches[CLASS],INDEX(classNum,1,MATCH(Y$11,classScheme,0)),Matches[TIME OUT],"&gt;="&amp;TIMEVALUE(LEFT($B21,5)),Matches[TIME OUT],"&lt;"&amp;TIMEVALUE(LEFT($B21,5))+TIME(0,15,0),Matches[SITE OUT],U$9)),COUNTIFS(All[TIMEBIN],$B21,All[CLASS],INDEX(classNum,1,MATCH(Y$11,classScheme,0)))),"")</f>
        <v>0</v>
      </c>
      <c r="Z21" s="12"/>
      <c r="AA21" s="8">
        <f ca="1">IF(AA$9&lt;&gt;"",IF(AA$9&lt;&gt;"All Locations",IF(AA$10="From",COUNTIFS(Matches[CLASS],INDEX(classNum,1,MATCH(AA$11,classScheme,0)),Matches[TIMEBIN],$B21,Matches[SITE IN],AA$9),COUNTIFS(Matches[CLASS],INDEX(classNum,1,MATCH(AA$11,classScheme,0)),Matches[TIME OUT],"&gt;="&amp;TIMEVALUE(LEFT($B21,5)),Matches[TIME OUT],"&lt;"&amp;TIMEVALUE(LEFT($B21,5))+TIME(0,15,0),Matches[SITE OUT],AA$9)),COUNTIFS(All[TIMEBIN],$B21,All[CLASS],INDEX(classNum,1,MATCH(AA$11,classScheme,0)))),"")</f>
        <v>3</v>
      </c>
      <c r="AB21" s="9">
        <f ca="1">IF(AA$9&lt;&gt;"",IF(AA$9&lt;&gt;"All Locations",IF(AA$10="From",COUNTIFS(Matches[CLASS],INDEX(classNum,1,MATCH(AB$11,classScheme,0)),Matches[TIMEBIN],$B21,Matches[SITE IN],AA$9),COUNTIFS(Matches[CLASS],INDEX(classNum,1,MATCH(AB$11,classScheme,0)),Matches[TIME OUT],"&gt;="&amp;TIMEVALUE(LEFT($B21,5)),Matches[TIME OUT],"&lt;"&amp;TIMEVALUE(LEFT($B21,5))+TIME(0,15,0),Matches[SITE OUT],AA$9)),COUNTIFS(All[TIMEBIN],$B21,All[CLASS],INDEX(classNum,1,MATCH(AB$11,classScheme,0)))),"")</f>
        <v>1</v>
      </c>
      <c r="AC21" s="9">
        <f ca="1">IF(AA$9&lt;&gt;"",IF(AA$9&lt;&gt;"All Locations",IF(AA$10="From",COUNTIFS(Matches[CLASS],INDEX(classNum,1,MATCH(AC$11,classScheme,0)),Matches[TIMEBIN],$B21,Matches[SITE IN],AA$9),COUNTIFS(Matches[CLASS],INDEX(classNum,1,MATCH(AC$11,classScheme,0)),Matches[TIME OUT],"&gt;="&amp;TIMEVALUE(LEFT($B21,5)),Matches[TIME OUT],"&lt;"&amp;TIMEVALUE(LEFT($B21,5))+TIME(0,15,0),Matches[SITE OUT],AA$9)),COUNTIFS(All[TIMEBIN],$B21,All[CLASS],INDEX(classNum,1,MATCH(AC$11,classScheme,0)))),"")</f>
        <v>1</v>
      </c>
      <c r="AD21" s="10">
        <f ca="1">IF(AA$9&lt;&gt;"",IF(AA$9&lt;&gt;"All Locations",IF(AA$10="From",COUNTIFS(Matches[CLASS],INDEX(classNum,1,MATCH(AD$11,classScheme,0)),Matches[TIMEBIN],$B21,Matches[SITE IN],AA$9),COUNTIFS(Matches[CLASS],INDEX(classNum,1,MATCH(AD$11,classScheme,0)),Matches[TIME OUT],"&gt;="&amp;TIMEVALUE(LEFT($B21,5)),Matches[TIME OUT],"&lt;"&amp;TIMEVALUE(LEFT($B21,5))+TIME(0,15,0),Matches[SITE OUT],AA$9)),COUNTIFS(All[TIMEBIN],$B21,All[CLASS],INDEX(classNum,1,MATCH(AD$11,classScheme,0)))),"")</f>
        <v>0</v>
      </c>
      <c r="AE21" s="11">
        <f ca="1">IF(AA$9&lt;&gt;"",IF(AA$9&lt;&gt;"All Locations",IF(AA$10="From",COUNTIFS(Matches[CLASS],INDEX(classNum,1,MATCH(AE$11,classScheme,0)),Matches[TIMEBIN],$B21,Matches[SITE IN],AA$9),COUNTIFS(Matches[CLASS],INDEX(classNum,1,MATCH(AE$11,classScheme,0)),Matches[TIME OUT],"&gt;="&amp;TIMEVALUE(LEFT($B21,5)),Matches[TIME OUT],"&lt;"&amp;TIMEVALUE(LEFT($B21,5))+TIME(0,15,0),Matches[SITE OUT],AA$9)),COUNTIFS(All[TIMEBIN],$B21,All[CLASS],INDEX(classNum,1,MATCH(AE$11,classScheme,0)))),"")</f>
        <v>0</v>
      </c>
      <c r="AF21" s="12"/>
      <c r="AG21" s="8">
        <f ca="1">IF(AG$9&lt;&gt;"",IF(AG$9&lt;&gt;"All Locations",IF(AG$10="From",COUNTIFS(Matches[CLASS],INDEX(classNum,1,MATCH(AG$11,classScheme,0)),Matches[TIMEBIN],$B21,Matches[SITE IN],AG$9),COUNTIFS(Matches[CLASS],INDEX(classNum,1,MATCH(AG$11,classScheme,0)),Matches[TIME OUT],"&gt;="&amp;TIMEVALUE(LEFT($B21,5)),Matches[TIME OUT],"&lt;"&amp;TIMEVALUE(LEFT($B21,5))+TIME(0,15,0),Matches[SITE OUT],AG$9)),COUNTIFS(All[TIMEBIN],$B21,All[CLASS],INDEX(classNum,1,MATCH(AG$11,classScheme,0)))),"")</f>
        <v>5</v>
      </c>
      <c r="AH21" s="9">
        <f ca="1">IF(AG$9&lt;&gt;"",IF(AG$9&lt;&gt;"All Locations",IF(AG$10="From",COUNTIFS(Matches[CLASS],INDEX(classNum,1,MATCH(AH$11,classScheme,0)),Matches[TIMEBIN],$B21,Matches[SITE IN],AG$9),COUNTIFS(Matches[CLASS],INDEX(classNum,1,MATCH(AH$11,classScheme,0)),Matches[TIME OUT],"&gt;="&amp;TIMEVALUE(LEFT($B21,5)),Matches[TIME OUT],"&lt;"&amp;TIMEVALUE(LEFT($B21,5))+TIME(0,15,0),Matches[SITE OUT],AG$9)),COUNTIFS(All[TIMEBIN],$B21,All[CLASS],INDEX(classNum,1,MATCH(AH$11,classScheme,0)))),"")</f>
        <v>2</v>
      </c>
      <c r="AI21" s="9">
        <f ca="1">IF(AG$9&lt;&gt;"",IF(AG$9&lt;&gt;"All Locations",IF(AG$10="From",COUNTIFS(Matches[CLASS],INDEX(classNum,1,MATCH(AI$11,classScheme,0)),Matches[TIMEBIN],$B21,Matches[SITE IN],AG$9),COUNTIFS(Matches[CLASS],INDEX(classNum,1,MATCH(AI$11,classScheme,0)),Matches[TIME OUT],"&gt;="&amp;TIMEVALUE(LEFT($B21,5)),Matches[TIME OUT],"&lt;"&amp;TIMEVALUE(LEFT($B21,5))+TIME(0,15,0),Matches[SITE OUT],AG$9)),COUNTIFS(All[TIMEBIN],$B21,All[CLASS],INDEX(classNum,1,MATCH(AI$11,classScheme,0)))),"")</f>
        <v>1</v>
      </c>
      <c r="AJ21" s="10">
        <f ca="1">IF(AG$9&lt;&gt;"",IF(AG$9&lt;&gt;"All Locations",IF(AG$10="From",COUNTIFS(Matches[CLASS],INDEX(classNum,1,MATCH(AJ$11,classScheme,0)),Matches[TIMEBIN],$B21,Matches[SITE IN],AG$9),COUNTIFS(Matches[CLASS],INDEX(classNum,1,MATCH(AJ$11,classScheme,0)),Matches[TIME OUT],"&gt;="&amp;TIMEVALUE(LEFT($B21,5)),Matches[TIME OUT],"&lt;"&amp;TIMEVALUE(LEFT($B21,5))+TIME(0,15,0),Matches[SITE OUT],AG$9)),COUNTIFS(All[TIMEBIN],$B21,All[CLASS],INDEX(classNum,1,MATCH(AJ$11,classScheme,0)))),"")</f>
        <v>0</v>
      </c>
      <c r="AK21" s="11">
        <f ca="1">IF(AG$9&lt;&gt;"",IF(AG$9&lt;&gt;"All Locations",IF(AG$10="From",COUNTIFS(Matches[CLASS],INDEX(classNum,1,MATCH(AK$11,classScheme,0)),Matches[TIMEBIN],$B21,Matches[SITE IN],AG$9),COUNTIFS(Matches[CLASS],INDEX(classNum,1,MATCH(AK$11,classScheme,0)),Matches[TIME OUT],"&gt;="&amp;TIMEVALUE(LEFT($B21,5)),Matches[TIME OUT],"&lt;"&amp;TIMEVALUE(LEFT($B21,5))+TIME(0,15,0),Matches[SITE OUT],AG$9)),COUNTIFS(All[TIMEBIN],$B21,All[CLASS],INDEX(classNum,1,MATCH(AK$11,classScheme,0)))),"")</f>
        <v>0</v>
      </c>
      <c r="AL21" s="12"/>
      <c r="AM21" s="8">
        <f ca="1">IF(AM$9&lt;&gt;"",IF(AM$9&lt;&gt;"All Locations",IF(AM$10="From",COUNTIFS(Matches[CLASS],INDEX(classNum,1,MATCH(AM$11,classScheme,0)),Matches[TIMEBIN],$B21,Matches[SITE IN],AM$9),COUNTIFS(Matches[CLASS],INDEX(classNum,1,MATCH(AM$11,classScheme,0)),Matches[TIME OUT],"&gt;="&amp;TIMEVALUE(LEFT($B21,5)),Matches[TIME OUT],"&lt;"&amp;TIMEVALUE(LEFT($B21,5))+TIME(0,15,0),Matches[SITE OUT],AM$9)),COUNTIFS(All[TIMEBIN],$B21,All[CLASS],INDEX(classNum,1,MATCH(AM$11,classScheme,0)))),"")</f>
        <v>3</v>
      </c>
      <c r="AN21" s="9">
        <f ca="1">IF(AM$9&lt;&gt;"",IF(AM$9&lt;&gt;"All Locations",IF(AM$10="From",COUNTIFS(Matches[CLASS],INDEX(classNum,1,MATCH(AN$11,classScheme,0)),Matches[TIMEBIN],$B21,Matches[SITE IN],AM$9),COUNTIFS(Matches[CLASS],INDEX(classNum,1,MATCH(AN$11,classScheme,0)),Matches[TIME OUT],"&gt;="&amp;TIMEVALUE(LEFT($B21,5)),Matches[TIME OUT],"&lt;"&amp;TIMEVALUE(LEFT($B21,5))+TIME(0,15,0),Matches[SITE OUT],AM$9)),COUNTIFS(All[TIMEBIN],$B21,All[CLASS],INDEX(classNum,1,MATCH(AN$11,classScheme,0)))),"")</f>
        <v>3</v>
      </c>
      <c r="AO21" s="9">
        <f ca="1">IF(AM$9&lt;&gt;"",IF(AM$9&lt;&gt;"All Locations",IF(AM$10="From",COUNTIFS(Matches[CLASS],INDEX(classNum,1,MATCH(AO$11,classScheme,0)),Matches[TIMEBIN],$B21,Matches[SITE IN],AM$9),COUNTIFS(Matches[CLASS],INDEX(classNum,1,MATCH(AO$11,classScheme,0)),Matches[TIME OUT],"&gt;="&amp;TIMEVALUE(LEFT($B21,5)),Matches[TIME OUT],"&lt;"&amp;TIMEVALUE(LEFT($B21,5))+TIME(0,15,0),Matches[SITE OUT],AM$9)),COUNTIFS(All[TIMEBIN],$B21,All[CLASS],INDEX(classNum,1,MATCH(AO$11,classScheme,0)))),"")</f>
        <v>0</v>
      </c>
      <c r="AP21" s="10">
        <f ca="1">IF(AM$9&lt;&gt;"",IF(AM$9&lt;&gt;"All Locations",IF(AM$10="From",COUNTIFS(Matches[CLASS],INDEX(classNum,1,MATCH(AP$11,classScheme,0)),Matches[TIMEBIN],$B21,Matches[SITE IN],AM$9),COUNTIFS(Matches[CLASS],INDEX(classNum,1,MATCH(AP$11,classScheme,0)),Matches[TIME OUT],"&gt;="&amp;TIMEVALUE(LEFT($B21,5)),Matches[TIME OUT],"&lt;"&amp;TIMEVALUE(LEFT($B21,5))+TIME(0,15,0),Matches[SITE OUT],AM$9)),COUNTIFS(All[TIMEBIN],$B21,All[CLASS],INDEX(classNum,1,MATCH(AP$11,classScheme,0)))),"")</f>
        <v>0</v>
      </c>
      <c r="AQ21" s="11">
        <f ca="1">IF(AM$9&lt;&gt;"",IF(AM$9&lt;&gt;"All Locations",IF(AM$10="From",COUNTIFS(Matches[CLASS],INDEX(classNum,1,MATCH(AQ$11,classScheme,0)),Matches[TIMEBIN],$B21,Matches[SITE IN],AM$9),COUNTIFS(Matches[CLASS],INDEX(classNum,1,MATCH(AQ$11,classScheme,0)),Matches[TIME OUT],"&gt;="&amp;TIMEVALUE(LEFT($B21,5)),Matches[TIME OUT],"&lt;"&amp;TIMEVALUE(LEFT($B21,5))+TIME(0,15,0),Matches[SITE OUT],AM$9)),COUNTIFS(All[TIMEBIN],$B21,All[CLASS],INDEX(classNum,1,MATCH(AQ$11,classScheme,0)))),"")</f>
        <v>1</v>
      </c>
      <c r="AR21" s="12"/>
      <c r="AS21" s="8">
        <f ca="1">IF(AS$9&lt;&gt;"",IF(AS$9&lt;&gt;"All Locations",IF(AS$10="From",COUNTIFS(Matches[CLASS],INDEX(classNum,1,MATCH(AS$11,classScheme,0)),Matches[TIMEBIN],$B21,Matches[SITE IN],AS$9),COUNTIFS(Matches[CLASS],INDEX(classNum,1,MATCH(AS$11,classScheme,0)),Matches[TIME OUT],"&gt;="&amp;TIMEVALUE(LEFT($B21,5)),Matches[TIME OUT],"&lt;"&amp;TIMEVALUE(LEFT($B21,5))+TIME(0,15,0),Matches[SITE OUT],AS$9)),COUNTIFS(All[TIMEBIN],$B21,All[CLASS],INDEX(classNum,1,MATCH(AS$11,classScheme,0)))),"")</f>
        <v>0</v>
      </c>
      <c r="AT21" s="9">
        <f ca="1">IF(AS$9&lt;&gt;"",IF(AS$9&lt;&gt;"All Locations",IF(AS$10="From",COUNTIFS(Matches[CLASS],INDEX(classNum,1,MATCH(AT$11,classScheme,0)),Matches[TIMEBIN],$B21,Matches[SITE IN],AS$9),COUNTIFS(Matches[CLASS],INDEX(classNum,1,MATCH(AT$11,classScheme,0)),Matches[TIME OUT],"&gt;="&amp;TIMEVALUE(LEFT($B21,5)),Matches[TIME OUT],"&lt;"&amp;TIMEVALUE(LEFT($B21,5))+TIME(0,15,0),Matches[SITE OUT],AS$9)),COUNTIFS(All[TIMEBIN],$B21,All[CLASS],INDEX(classNum,1,MATCH(AT$11,classScheme,0)))),"")</f>
        <v>0</v>
      </c>
      <c r="AU21" s="9">
        <f ca="1">IF(AS$9&lt;&gt;"",IF(AS$9&lt;&gt;"All Locations",IF(AS$10="From",COUNTIFS(Matches[CLASS],INDEX(classNum,1,MATCH(AU$11,classScheme,0)),Matches[TIMEBIN],$B21,Matches[SITE IN],AS$9),COUNTIFS(Matches[CLASS],INDEX(classNum,1,MATCH(AU$11,classScheme,0)),Matches[TIME OUT],"&gt;="&amp;TIMEVALUE(LEFT($B21,5)),Matches[TIME OUT],"&lt;"&amp;TIMEVALUE(LEFT($B21,5))+TIME(0,15,0),Matches[SITE OUT],AS$9)),COUNTIFS(All[TIMEBIN],$B21,All[CLASS],INDEX(classNum,1,MATCH(AU$11,classScheme,0)))),"")</f>
        <v>0</v>
      </c>
      <c r="AV21" s="10">
        <f ca="1">IF(AS$9&lt;&gt;"",IF(AS$9&lt;&gt;"All Locations",IF(AS$10="From",COUNTIFS(Matches[CLASS],INDEX(classNum,1,MATCH(AV$11,classScheme,0)),Matches[TIMEBIN],$B21,Matches[SITE IN],AS$9),COUNTIFS(Matches[CLASS],INDEX(classNum,1,MATCH(AV$11,classScheme,0)),Matches[TIME OUT],"&gt;="&amp;TIMEVALUE(LEFT($B21,5)),Matches[TIME OUT],"&lt;"&amp;TIMEVALUE(LEFT($B21,5))+TIME(0,15,0),Matches[SITE OUT],AS$9)),COUNTIFS(All[TIMEBIN],$B21,All[CLASS],INDEX(classNum,1,MATCH(AV$11,classScheme,0)))),"")</f>
        <v>0</v>
      </c>
      <c r="AW21" s="11">
        <f ca="1">IF(AS$9&lt;&gt;"",IF(AS$9&lt;&gt;"All Locations",IF(AS$10="From",COUNTIFS(Matches[CLASS],INDEX(classNum,1,MATCH(AW$11,classScheme,0)),Matches[TIMEBIN],$B21,Matches[SITE IN],AS$9),COUNTIFS(Matches[CLASS],INDEX(classNum,1,MATCH(AW$11,classScheme,0)),Matches[TIME OUT],"&gt;="&amp;TIMEVALUE(LEFT($B21,5)),Matches[TIME OUT],"&lt;"&amp;TIMEVALUE(LEFT($B21,5))+TIME(0,15,0),Matches[SITE OUT],AS$9)),COUNTIFS(All[TIMEBIN],$B21,All[CLASS],INDEX(classNum,1,MATCH(AW$11,classScheme,0)))),"")</f>
        <v>0</v>
      </c>
      <c r="AX21" s="12"/>
      <c r="AY21" s="8">
        <f ca="1">IF(AY$9&lt;&gt;"",IF(AY$9&lt;&gt;"All Locations",IF(AY$10="From",COUNTIFS(Matches[CLASS],INDEX(classNum,1,MATCH(AY$11,classScheme,0)),Matches[TIMEBIN],$B21,Matches[SITE IN],AY$9),COUNTIFS(Matches[CLASS],INDEX(classNum,1,MATCH(AY$11,classScheme,0)),Matches[TIME OUT],"&gt;="&amp;TIMEVALUE(LEFT($B21,5)),Matches[TIME OUT],"&lt;"&amp;TIMEVALUE(LEFT($B21,5))+TIME(0,15,0),Matches[SITE OUT],AY$9)),COUNTIFS(All[TIMEBIN],$B21,All[CLASS],INDEX(classNum,1,MATCH(AY$11,classScheme,0)))),"")</f>
        <v>2</v>
      </c>
      <c r="AZ21" s="9">
        <f ca="1">IF(AY$9&lt;&gt;"",IF(AY$9&lt;&gt;"All Locations",IF(AY$10="From",COUNTIFS(Matches[CLASS],INDEX(classNum,1,MATCH(AZ$11,classScheme,0)),Matches[TIMEBIN],$B21,Matches[SITE IN],AY$9),COUNTIFS(Matches[CLASS],INDEX(classNum,1,MATCH(AZ$11,classScheme,0)),Matches[TIME OUT],"&gt;="&amp;TIMEVALUE(LEFT($B21,5)),Matches[TIME OUT],"&lt;"&amp;TIMEVALUE(LEFT($B21,5))+TIME(0,15,0),Matches[SITE OUT],AY$9)),COUNTIFS(All[TIMEBIN],$B21,All[CLASS],INDEX(classNum,1,MATCH(AZ$11,classScheme,0)))),"")</f>
        <v>1</v>
      </c>
      <c r="BA21" s="9">
        <f ca="1">IF(AY$9&lt;&gt;"",IF(AY$9&lt;&gt;"All Locations",IF(AY$10="From",COUNTIFS(Matches[CLASS],INDEX(classNum,1,MATCH(BA$11,classScheme,0)),Matches[TIMEBIN],$B21,Matches[SITE IN],AY$9),COUNTIFS(Matches[CLASS],INDEX(classNum,1,MATCH(BA$11,classScheme,0)),Matches[TIME OUT],"&gt;="&amp;TIMEVALUE(LEFT($B21,5)),Matches[TIME OUT],"&lt;"&amp;TIMEVALUE(LEFT($B21,5))+TIME(0,15,0),Matches[SITE OUT],AY$9)),COUNTIFS(All[TIMEBIN],$B21,All[CLASS],INDEX(classNum,1,MATCH(BA$11,classScheme,0)))),"")</f>
        <v>1</v>
      </c>
      <c r="BB21" s="10">
        <f ca="1">IF(AY$9&lt;&gt;"",IF(AY$9&lt;&gt;"All Locations",IF(AY$10="From",COUNTIFS(Matches[CLASS],INDEX(classNum,1,MATCH(BB$11,classScheme,0)),Matches[TIMEBIN],$B21,Matches[SITE IN],AY$9),COUNTIFS(Matches[CLASS],INDEX(classNum,1,MATCH(BB$11,classScheme,0)),Matches[TIME OUT],"&gt;="&amp;TIMEVALUE(LEFT($B21,5)),Matches[TIME OUT],"&lt;"&amp;TIMEVALUE(LEFT($B21,5))+TIME(0,15,0),Matches[SITE OUT],AY$9)),COUNTIFS(All[TIMEBIN],$B21,All[CLASS],INDEX(classNum,1,MATCH(BB$11,classScheme,0)))),"")</f>
        <v>0</v>
      </c>
      <c r="BC21" s="11">
        <f ca="1">IF(AY$9&lt;&gt;"",IF(AY$9&lt;&gt;"All Locations",IF(AY$10="From",COUNTIFS(Matches[CLASS],INDEX(classNum,1,MATCH(BC$11,classScheme,0)),Matches[TIMEBIN],$B21,Matches[SITE IN],AY$9),COUNTIFS(Matches[CLASS],INDEX(classNum,1,MATCH(BC$11,classScheme,0)),Matches[TIME OUT],"&gt;="&amp;TIMEVALUE(LEFT($B21,5)),Matches[TIME OUT],"&lt;"&amp;TIMEVALUE(LEFT($B21,5))+TIME(0,15,0),Matches[SITE OUT],AY$9)),COUNTIFS(All[TIMEBIN],$B21,All[CLASS],INDEX(classNum,1,MATCH(BC$11,classScheme,0)))),"")</f>
        <v>0</v>
      </c>
      <c r="BD21" s="12"/>
      <c r="BE21" s="8">
        <f ca="1">IF(BE$9&lt;&gt;"",IF(BE$9&lt;&gt;"All Locations",IF(BE$10="From",COUNTIFS(Matches[CLASS],INDEX(classNum,1,MATCH(BE$11,classScheme,0)),Matches[TIMEBIN],$B21,Matches[SITE IN],BE$9),COUNTIFS(Matches[CLASS],INDEX(classNum,1,MATCH(BE$11,classScheme,0)),Matches[TIME OUT],"&gt;="&amp;TIMEVALUE(LEFT($B21,5)),Matches[TIME OUT],"&lt;"&amp;TIMEVALUE(LEFT($B21,5))+TIME(0,15,0),Matches[SITE OUT],BE$9)),COUNTIFS(All[TIMEBIN],$B21,All[CLASS],INDEX(classNum,1,MATCH(BE$11,classScheme,0)))),"")</f>
        <v>1</v>
      </c>
      <c r="BF21" s="9">
        <f ca="1">IF(BE$9&lt;&gt;"",IF(BE$9&lt;&gt;"All Locations",IF(BE$10="From",COUNTIFS(Matches[CLASS],INDEX(classNum,1,MATCH(BF$11,classScheme,0)),Matches[TIMEBIN],$B21,Matches[SITE IN],BE$9),COUNTIFS(Matches[CLASS],INDEX(classNum,1,MATCH(BF$11,classScheme,0)),Matches[TIME OUT],"&gt;="&amp;TIMEVALUE(LEFT($B21,5)),Matches[TIME OUT],"&lt;"&amp;TIMEVALUE(LEFT($B21,5))+TIME(0,15,0),Matches[SITE OUT],BE$9)),COUNTIFS(All[TIMEBIN],$B21,All[CLASS],INDEX(classNum,1,MATCH(BF$11,classScheme,0)))),"")</f>
        <v>0</v>
      </c>
      <c r="BG21" s="9">
        <f ca="1">IF(BE$9&lt;&gt;"",IF(BE$9&lt;&gt;"All Locations",IF(BE$10="From",COUNTIFS(Matches[CLASS],INDEX(classNum,1,MATCH(BG$11,classScheme,0)),Matches[TIMEBIN],$B21,Matches[SITE IN],BE$9),COUNTIFS(Matches[CLASS],INDEX(classNum,1,MATCH(BG$11,classScheme,0)),Matches[TIME OUT],"&gt;="&amp;TIMEVALUE(LEFT($B21,5)),Matches[TIME OUT],"&lt;"&amp;TIMEVALUE(LEFT($B21,5))+TIME(0,15,0),Matches[SITE OUT],BE$9)),COUNTIFS(All[TIMEBIN],$B21,All[CLASS],INDEX(classNum,1,MATCH(BG$11,classScheme,0)))),"")</f>
        <v>0</v>
      </c>
      <c r="BH21" s="10">
        <f ca="1">IF(BE$9&lt;&gt;"",IF(BE$9&lt;&gt;"All Locations",IF(BE$10="From",COUNTIFS(Matches[CLASS],INDEX(classNum,1,MATCH(BH$11,classScheme,0)),Matches[TIMEBIN],$B21,Matches[SITE IN],BE$9),COUNTIFS(Matches[CLASS],INDEX(classNum,1,MATCH(BH$11,classScheme,0)),Matches[TIME OUT],"&gt;="&amp;TIMEVALUE(LEFT($B21,5)),Matches[TIME OUT],"&lt;"&amp;TIMEVALUE(LEFT($B21,5))+TIME(0,15,0),Matches[SITE OUT],BE$9)),COUNTIFS(All[TIMEBIN],$B21,All[CLASS],INDEX(classNum,1,MATCH(BH$11,classScheme,0)))),"")</f>
        <v>0</v>
      </c>
      <c r="BI21" s="11">
        <f ca="1">IF(BE$9&lt;&gt;"",IF(BE$9&lt;&gt;"All Locations",IF(BE$10="From",COUNTIFS(Matches[CLASS],INDEX(classNum,1,MATCH(BI$11,classScheme,0)),Matches[TIMEBIN],$B21,Matches[SITE IN],BE$9),COUNTIFS(Matches[CLASS],INDEX(classNum,1,MATCH(BI$11,classScheme,0)),Matches[TIME OUT],"&gt;="&amp;TIMEVALUE(LEFT($B21,5)),Matches[TIME OUT],"&lt;"&amp;TIMEVALUE(LEFT($B21,5))+TIME(0,15,0),Matches[SITE OUT],BE$9)),COUNTIFS(All[TIMEBIN],$B21,All[CLASS],INDEX(classNum,1,MATCH(BI$11,classScheme,0)))),"")</f>
        <v>0</v>
      </c>
      <c r="BJ21" s="12"/>
      <c r="BK21" s="8">
        <f ca="1">IF(BK$9&lt;&gt;"",IF(BK$9&lt;&gt;"All Locations",IF(BK$10="From",COUNTIFS(Matches[CLASS],INDEX(classNum,1,MATCH(BK$11,classScheme,0)),Matches[TIMEBIN],$B21,Matches[SITE IN],BK$9),COUNTIFS(Matches[CLASS],INDEX(classNum,1,MATCH(BK$11,classScheme,0)),Matches[TIME OUT],"&gt;="&amp;TIMEVALUE(LEFT($B21,5)),Matches[TIME OUT],"&lt;"&amp;TIMEVALUE(LEFT($B21,5))+TIME(0,15,0),Matches[SITE OUT],BK$9)),COUNTIFS(All[TIMEBIN],$B21,All[CLASS],INDEX(classNum,1,MATCH(BK$11,classScheme,0)))),"")</f>
        <v>2</v>
      </c>
      <c r="BL21" s="9">
        <f ca="1">IF(BK$9&lt;&gt;"",IF(BK$9&lt;&gt;"All Locations",IF(BK$10="From",COUNTIFS(Matches[CLASS],INDEX(classNum,1,MATCH(BL$11,classScheme,0)),Matches[TIMEBIN],$B21,Matches[SITE IN],BK$9),COUNTIFS(Matches[CLASS],INDEX(classNum,1,MATCH(BL$11,classScheme,0)),Matches[TIME OUT],"&gt;="&amp;TIMEVALUE(LEFT($B21,5)),Matches[TIME OUT],"&lt;"&amp;TIMEVALUE(LEFT($B21,5))+TIME(0,15,0),Matches[SITE OUT],BK$9)),COUNTIFS(All[TIMEBIN],$B21,All[CLASS],INDEX(classNum,1,MATCH(BL$11,classScheme,0)))),"")</f>
        <v>0</v>
      </c>
      <c r="BM21" s="9">
        <f ca="1">IF(BK$9&lt;&gt;"",IF(BK$9&lt;&gt;"All Locations",IF(BK$10="From",COUNTIFS(Matches[CLASS],INDEX(classNum,1,MATCH(BM$11,classScheme,0)),Matches[TIMEBIN],$B21,Matches[SITE IN],BK$9),COUNTIFS(Matches[CLASS],INDEX(classNum,1,MATCH(BM$11,classScheme,0)),Matches[TIME OUT],"&gt;="&amp;TIMEVALUE(LEFT($B21,5)),Matches[TIME OUT],"&lt;"&amp;TIMEVALUE(LEFT($B21,5))+TIME(0,15,0),Matches[SITE OUT],BK$9)),COUNTIFS(All[TIMEBIN],$B21,All[CLASS],INDEX(classNum,1,MATCH(BM$11,classScheme,0)))),"")</f>
        <v>2</v>
      </c>
      <c r="BN21" s="10">
        <f ca="1">IF(BK$9&lt;&gt;"",IF(BK$9&lt;&gt;"All Locations",IF(BK$10="From",COUNTIFS(Matches[CLASS],INDEX(classNum,1,MATCH(BN$11,classScheme,0)),Matches[TIMEBIN],$B21,Matches[SITE IN],BK$9),COUNTIFS(Matches[CLASS],INDEX(classNum,1,MATCH(BN$11,classScheme,0)),Matches[TIME OUT],"&gt;="&amp;TIMEVALUE(LEFT($B21,5)),Matches[TIME OUT],"&lt;"&amp;TIMEVALUE(LEFT($B21,5))+TIME(0,15,0),Matches[SITE OUT],BK$9)),COUNTIFS(All[TIMEBIN],$B21,All[CLASS],INDEX(classNum,1,MATCH(BN$11,classScheme,0)))),"")</f>
        <v>0</v>
      </c>
      <c r="BO21" s="11">
        <f ca="1">IF(BK$9&lt;&gt;"",IF(BK$9&lt;&gt;"All Locations",IF(BK$10="From",COUNTIFS(Matches[CLASS],INDEX(classNum,1,MATCH(BO$11,classScheme,0)),Matches[TIMEBIN],$B21,Matches[SITE IN],BK$9),COUNTIFS(Matches[CLASS],INDEX(classNum,1,MATCH(BO$11,classScheme,0)),Matches[TIME OUT],"&gt;="&amp;TIMEVALUE(LEFT($B21,5)),Matches[TIME OUT],"&lt;"&amp;TIMEVALUE(LEFT($B21,5))+TIME(0,15,0),Matches[SITE OUT],BK$9)),COUNTIFS(All[TIMEBIN],$B21,All[CLASS],INDEX(classNum,1,MATCH(BO$11,classScheme,0)))),"")</f>
        <v>0</v>
      </c>
      <c r="BP21" s="12"/>
      <c r="BQ21" s="8">
        <f ca="1">IF(BQ$9&lt;&gt;"",IF(BQ$9&lt;&gt;"All Locations",IF(BQ$10="From",COUNTIFS(Matches[CLASS],INDEX(classNum,1,MATCH(BQ$11,classScheme,0)),Matches[TIMEBIN],$B21,Matches[SITE IN],BQ$9),COUNTIFS(Matches[CLASS],INDEX(classNum,1,MATCH(BQ$11,classScheme,0)),Matches[TIME OUT],"&gt;="&amp;TIMEVALUE(LEFT($B21,5)),Matches[TIME OUT],"&lt;"&amp;TIMEVALUE(LEFT($B21,5))+TIME(0,15,0),Matches[SITE OUT],BQ$9)),COUNTIFS(All[TIMEBIN],$B21,All[CLASS],INDEX(classNum,1,MATCH(BQ$11,classScheme,0)))),"")</f>
        <v>35</v>
      </c>
      <c r="BR21" s="9">
        <f ca="1">IF(BQ$9&lt;&gt;"",IF(BQ$9&lt;&gt;"All Locations",IF(BQ$10="From",COUNTIFS(Matches[CLASS],INDEX(classNum,1,MATCH(BR$11,classScheme,0)),Matches[TIMEBIN],$B21,Matches[SITE IN],BQ$9),COUNTIFS(Matches[CLASS],INDEX(classNum,1,MATCH(BR$11,classScheme,0)),Matches[TIME OUT],"&gt;="&amp;TIMEVALUE(LEFT($B21,5)),Matches[TIME OUT],"&lt;"&amp;TIMEVALUE(LEFT($B21,5))+TIME(0,15,0),Matches[SITE OUT],BQ$9)),COUNTIFS(All[TIMEBIN],$B21,All[CLASS],INDEX(classNum,1,MATCH(BR$11,classScheme,0)))),"")</f>
        <v>15</v>
      </c>
      <c r="BS21" s="9">
        <f ca="1">IF(BQ$9&lt;&gt;"",IF(BQ$9&lt;&gt;"All Locations",IF(BQ$10="From",COUNTIFS(Matches[CLASS],INDEX(classNum,1,MATCH(BS$11,classScheme,0)),Matches[TIMEBIN],$B21,Matches[SITE IN],BQ$9),COUNTIFS(Matches[CLASS],INDEX(classNum,1,MATCH(BS$11,classScheme,0)),Matches[TIME OUT],"&gt;="&amp;TIMEVALUE(LEFT($B21,5)),Matches[TIME OUT],"&lt;"&amp;TIMEVALUE(LEFT($B21,5))+TIME(0,15,0),Matches[SITE OUT],BQ$9)),COUNTIFS(All[TIMEBIN],$B21,All[CLASS],INDEX(classNum,1,MATCH(BS$11,classScheme,0)))),"")</f>
        <v>14</v>
      </c>
      <c r="BT21" s="10">
        <f ca="1">IF(BQ$9&lt;&gt;"",IF(BQ$9&lt;&gt;"All Locations",IF(BQ$10="From",COUNTIFS(Matches[CLASS],INDEX(classNum,1,MATCH(BT$11,classScheme,0)),Matches[TIMEBIN],$B21,Matches[SITE IN],BQ$9),COUNTIFS(Matches[CLASS],INDEX(classNum,1,MATCH(BT$11,classScheme,0)),Matches[TIME OUT],"&gt;="&amp;TIMEVALUE(LEFT($B21,5)),Matches[TIME OUT],"&lt;"&amp;TIMEVALUE(LEFT($B21,5))+TIME(0,15,0),Matches[SITE OUT],BQ$9)),COUNTIFS(All[TIMEBIN],$B21,All[CLASS],INDEX(classNum,1,MATCH(BT$11,classScheme,0)))),"")</f>
        <v>0</v>
      </c>
      <c r="BU21" s="11">
        <f ca="1">IF(BQ$9&lt;&gt;"",IF(BQ$9&lt;&gt;"All Locations",IF(BQ$10="From",COUNTIFS(Matches[CLASS],INDEX(classNum,1,MATCH(BU$11,classScheme,0)),Matches[TIMEBIN],$B21,Matches[SITE IN],BQ$9),COUNTIFS(Matches[CLASS],INDEX(classNum,1,MATCH(BU$11,classScheme,0)),Matches[TIME OUT],"&gt;="&amp;TIMEVALUE(LEFT($B21,5)),Matches[TIME OUT],"&lt;"&amp;TIMEVALUE(LEFT($B21,5))+TIME(0,15,0),Matches[SITE OUT],BQ$9)),COUNTIFS(All[TIMEBIN],$B21,All[CLASS],INDEX(classNum,1,MATCH(BU$11,classScheme,0)))),"")</f>
        <v>4</v>
      </c>
    </row>
    <row r="22" spans="2:73">
      <c r="B22" s="7" t="str">
        <v>08:30 - 08:45</v>
      </c>
      <c r="C22" s="8">
        <f ca="1">IF(C$9&lt;&gt;"",IF(C$9&lt;&gt;"All Locations",IF(C$10="From",COUNTIFS(Matches[CLASS],INDEX(classNum,1,MATCH(C$11,classScheme,0)),Matches[TIMEBIN],$B22,Matches[SITE IN],C$9),COUNTIFS(Matches[CLASS],INDEX(classNum,1,MATCH(C$11,classScheme,0)),Matches[TIME OUT],"&gt;="&amp;TIMEVALUE(LEFT($B22,5)),Matches[TIME OUT],"&lt;"&amp;TIMEVALUE(LEFT($B22,5))+TIME(0,15,0),Matches[SITE OUT],C$9)),COUNTIFS(All[TIMEBIN],$B22,All[CLASS],INDEX(classNum,1,MATCH(C$11,classScheme,0)))),"")</f>
        <v>7</v>
      </c>
      <c r="D22" s="9">
        <f ca="1">IF(C$9&lt;&gt;"",IF(C$9&lt;&gt;"All Locations",IF(C$10="From",COUNTIFS(Matches[CLASS],INDEX(classNum,1,MATCH(D$11,classScheme,0)),Matches[TIMEBIN],$B22,Matches[SITE IN],C$9),COUNTIFS(Matches[CLASS],INDEX(classNum,1,MATCH(D$11,classScheme,0)),Matches[TIME OUT],"&gt;="&amp;TIMEVALUE(LEFT($B22,5)),Matches[TIME OUT],"&lt;"&amp;TIMEVALUE(LEFT($B22,5))+TIME(0,15,0),Matches[SITE OUT],C$9)),COUNTIFS(All[TIMEBIN],$B22,All[CLASS],INDEX(classNum,1,MATCH(D$11,classScheme,0)))),"")</f>
        <v>3</v>
      </c>
      <c r="E22" s="9">
        <f ca="1">IF(C$9&lt;&gt;"",IF(C$9&lt;&gt;"All Locations",IF(C$10="From",COUNTIFS(Matches[CLASS],INDEX(classNum,1,MATCH(E$11,classScheme,0)),Matches[TIMEBIN],$B22,Matches[SITE IN],C$9),COUNTIFS(Matches[CLASS],INDEX(classNum,1,MATCH(E$11,classScheme,0)),Matches[TIME OUT],"&gt;="&amp;TIMEVALUE(LEFT($B22,5)),Matches[TIME OUT],"&lt;"&amp;TIMEVALUE(LEFT($B22,5))+TIME(0,15,0),Matches[SITE OUT],C$9)),COUNTIFS(All[TIMEBIN],$B22,All[CLASS],INDEX(classNum,1,MATCH(E$11,classScheme,0)))),"")</f>
        <v>3</v>
      </c>
      <c r="F22" s="10">
        <f ca="1">IF(C$9&lt;&gt;"",IF(C$9&lt;&gt;"All Locations",IF(C$10="From",COUNTIFS(Matches[CLASS],INDEX(classNum,1,MATCH(F$11,classScheme,0)),Matches[TIMEBIN],$B22,Matches[SITE IN],C$9),COUNTIFS(Matches[CLASS],INDEX(classNum,1,MATCH(F$11,classScheme,0)),Matches[TIME OUT],"&gt;="&amp;TIMEVALUE(LEFT($B22,5)),Matches[TIME OUT],"&lt;"&amp;TIMEVALUE(LEFT($B22,5))+TIME(0,15,0),Matches[SITE OUT],C$9)),COUNTIFS(All[TIMEBIN],$B22,All[CLASS],INDEX(classNum,1,MATCH(F$11,classScheme,0)))),"")</f>
        <v>1</v>
      </c>
      <c r="G22" s="11">
        <f ca="1">IF(C$9&lt;&gt;"",IF(C$9&lt;&gt;"All Locations",IF(C$10="From",COUNTIFS(Matches[CLASS],INDEX(classNum,1,MATCH(G$11,classScheme,0)),Matches[TIMEBIN],$B22,Matches[SITE IN],C$9),COUNTIFS(Matches[CLASS],INDEX(classNum,1,MATCH(G$11,classScheme,0)),Matches[TIME OUT],"&gt;="&amp;TIMEVALUE(LEFT($B22,5)),Matches[TIME OUT],"&lt;"&amp;TIMEVALUE(LEFT($B22,5))+TIME(0,15,0),Matches[SITE OUT],C$9)),COUNTIFS(All[TIMEBIN],$B22,All[CLASS],INDEX(classNum,1,MATCH(G$11,classScheme,0)))),"")</f>
        <v>2</v>
      </c>
      <c r="H22" s="12"/>
      <c r="I22" s="8">
        <f ca="1">IF(I$9&lt;&gt;"",IF(I$9&lt;&gt;"All Locations",IF(I$10="From",COUNTIFS(Matches[CLASS],INDEX(classNum,1,MATCH(I$11,classScheme,0)),Matches[TIMEBIN],$B22,Matches[SITE IN],I$9),COUNTIFS(Matches[CLASS],INDEX(classNum,1,MATCH(I$11,classScheme,0)),Matches[TIME OUT],"&gt;="&amp;TIMEVALUE(LEFT($B22,5)),Matches[TIME OUT],"&lt;"&amp;TIMEVALUE(LEFT($B22,5))+TIME(0,15,0),Matches[SITE OUT],I$9)),COUNTIFS(All[TIMEBIN],$B22,All[CLASS],INDEX(classNum,1,MATCH(I$11,classScheme,0)))),"")</f>
        <v>0</v>
      </c>
      <c r="J22" s="9">
        <f ca="1">IF(I$9&lt;&gt;"",IF(I$9&lt;&gt;"All Locations",IF(I$10="From",COUNTIFS(Matches[CLASS],INDEX(classNum,1,MATCH(J$11,classScheme,0)),Matches[TIMEBIN],$B22,Matches[SITE IN],I$9),COUNTIFS(Matches[CLASS],INDEX(classNum,1,MATCH(J$11,classScheme,0)),Matches[TIME OUT],"&gt;="&amp;TIMEVALUE(LEFT($B22,5)),Matches[TIME OUT],"&lt;"&amp;TIMEVALUE(LEFT($B22,5))+TIME(0,15,0),Matches[SITE OUT],I$9)),COUNTIFS(All[TIMEBIN],$B22,All[CLASS],INDEX(classNum,1,MATCH(J$11,classScheme,0)))),"")</f>
        <v>0</v>
      </c>
      <c r="K22" s="9">
        <f ca="1">IF(I$9&lt;&gt;"",IF(I$9&lt;&gt;"All Locations",IF(I$10="From",COUNTIFS(Matches[CLASS],INDEX(classNum,1,MATCH(K$11,classScheme,0)),Matches[TIMEBIN],$B22,Matches[SITE IN],I$9),COUNTIFS(Matches[CLASS],INDEX(classNum,1,MATCH(K$11,classScheme,0)),Matches[TIME OUT],"&gt;="&amp;TIMEVALUE(LEFT($B22,5)),Matches[TIME OUT],"&lt;"&amp;TIMEVALUE(LEFT($B22,5))+TIME(0,15,0),Matches[SITE OUT],I$9)),COUNTIFS(All[TIMEBIN],$B22,All[CLASS],INDEX(classNum,1,MATCH(K$11,classScheme,0)))),"")</f>
        <v>0</v>
      </c>
      <c r="L22" s="10">
        <f ca="1">IF(I$9&lt;&gt;"",IF(I$9&lt;&gt;"All Locations",IF(I$10="From",COUNTIFS(Matches[CLASS],INDEX(classNum,1,MATCH(L$11,classScheme,0)),Matches[TIMEBIN],$B22,Matches[SITE IN],I$9),COUNTIFS(Matches[CLASS],INDEX(classNum,1,MATCH(L$11,classScheme,0)),Matches[TIME OUT],"&gt;="&amp;TIMEVALUE(LEFT($B22,5)),Matches[TIME OUT],"&lt;"&amp;TIMEVALUE(LEFT($B22,5))+TIME(0,15,0),Matches[SITE OUT],I$9)),COUNTIFS(All[TIMEBIN],$B22,All[CLASS],INDEX(classNum,1,MATCH(L$11,classScheme,0)))),"")</f>
        <v>0</v>
      </c>
      <c r="M22" s="11">
        <f ca="1">IF(I$9&lt;&gt;"",IF(I$9&lt;&gt;"All Locations",IF(I$10="From",COUNTIFS(Matches[CLASS],INDEX(classNum,1,MATCH(M$11,classScheme,0)),Matches[TIMEBIN],$B22,Matches[SITE IN],I$9),COUNTIFS(Matches[CLASS],INDEX(classNum,1,MATCH(M$11,classScheme,0)),Matches[TIME OUT],"&gt;="&amp;TIMEVALUE(LEFT($B22,5)),Matches[TIME OUT],"&lt;"&amp;TIMEVALUE(LEFT($B22,5))+TIME(0,15,0),Matches[SITE OUT],I$9)),COUNTIFS(All[TIMEBIN],$B22,All[CLASS],INDEX(classNum,1,MATCH(M$11,classScheme,0)))),"")</f>
        <v>0</v>
      </c>
      <c r="N22" s="12"/>
      <c r="O22" s="8">
        <f ca="1">IF(O$9&lt;&gt;"",IF(O$9&lt;&gt;"All Locations",IF(O$10="From",COUNTIFS(Matches[CLASS],INDEX(classNum,1,MATCH(O$11,classScheme,0)),Matches[TIMEBIN],$B22,Matches[SITE IN],O$9),COUNTIFS(Matches[CLASS],INDEX(classNum,1,MATCH(O$11,classScheme,0)),Matches[TIME OUT],"&gt;="&amp;TIMEVALUE(LEFT($B22,5)),Matches[TIME OUT],"&lt;"&amp;TIMEVALUE(LEFT($B22,5))+TIME(0,15,0),Matches[SITE OUT],O$9)),COUNTIFS(All[TIMEBIN],$B22,All[CLASS],INDEX(classNum,1,MATCH(O$11,classScheme,0)))),"")</f>
        <v>3</v>
      </c>
      <c r="P22" s="9">
        <f ca="1">IF(O$9&lt;&gt;"",IF(O$9&lt;&gt;"All Locations",IF(O$10="From",COUNTIFS(Matches[CLASS],INDEX(classNum,1,MATCH(P$11,classScheme,0)),Matches[TIMEBIN],$B22,Matches[SITE IN],O$9),COUNTIFS(Matches[CLASS],INDEX(classNum,1,MATCH(P$11,classScheme,0)),Matches[TIME OUT],"&gt;="&amp;TIMEVALUE(LEFT($B22,5)),Matches[TIME OUT],"&lt;"&amp;TIMEVALUE(LEFT($B22,5))+TIME(0,15,0),Matches[SITE OUT],O$9)),COUNTIFS(All[TIMEBIN],$B22,All[CLASS],INDEX(classNum,1,MATCH(P$11,classScheme,0)))),"")</f>
        <v>2</v>
      </c>
      <c r="Q22" s="9">
        <f ca="1">IF(O$9&lt;&gt;"",IF(O$9&lt;&gt;"All Locations",IF(O$10="From",COUNTIFS(Matches[CLASS],INDEX(classNum,1,MATCH(Q$11,classScheme,0)),Matches[TIMEBIN],$B22,Matches[SITE IN],O$9),COUNTIFS(Matches[CLASS],INDEX(classNum,1,MATCH(Q$11,classScheme,0)),Matches[TIME OUT],"&gt;="&amp;TIMEVALUE(LEFT($B22,5)),Matches[TIME OUT],"&lt;"&amp;TIMEVALUE(LEFT($B22,5))+TIME(0,15,0),Matches[SITE OUT],O$9)),COUNTIFS(All[TIMEBIN],$B22,All[CLASS],INDEX(classNum,1,MATCH(Q$11,classScheme,0)))),"")</f>
        <v>0</v>
      </c>
      <c r="R22" s="10">
        <f ca="1">IF(O$9&lt;&gt;"",IF(O$9&lt;&gt;"All Locations",IF(O$10="From",COUNTIFS(Matches[CLASS],INDEX(classNum,1,MATCH(R$11,classScheme,0)),Matches[TIMEBIN],$B22,Matches[SITE IN],O$9),COUNTIFS(Matches[CLASS],INDEX(classNum,1,MATCH(R$11,classScheme,0)),Matches[TIME OUT],"&gt;="&amp;TIMEVALUE(LEFT($B22,5)),Matches[TIME OUT],"&lt;"&amp;TIMEVALUE(LEFT($B22,5))+TIME(0,15,0),Matches[SITE OUT],O$9)),COUNTIFS(All[TIMEBIN],$B22,All[CLASS],INDEX(classNum,1,MATCH(R$11,classScheme,0)))),"")</f>
        <v>0</v>
      </c>
      <c r="S22" s="11">
        <f ca="1">IF(O$9&lt;&gt;"",IF(O$9&lt;&gt;"All Locations",IF(O$10="From",COUNTIFS(Matches[CLASS],INDEX(classNum,1,MATCH(S$11,classScheme,0)),Matches[TIMEBIN],$B22,Matches[SITE IN],O$9),COUNTIFS(Matches[CLASS],INDEX(classNum,1,MATCH(S$11,classScheme,0)),Matches[TIME OUT],"&gt;="&amp;TIMEVALUE(LEFT($B22,5)),Matches[TIME OUT],"&lt;"&amp;TIMEVALUE(LEFT($B22,5))+TIME(0,15,0),Matches[SITE OUT],O$9)),COUNTIFS(All[TIMEBIN],$B22,All[CLASS],INDEX(classNum,1,MATCH(S$11,classScheme,0)))),"")</f>
        <v>0</v>
      </c>
      <c r="T22" s="12"/>
      <c r="U22" s="8">
        <f ca="1">IF(U$9&lt;&gt;"",IF(U$9&lt;&gt;"All Locations",IF(U$10="From",COUNTIFS(Matches[CLASS],INDEX(classNum,1,MATCH(U$11,classScheme,0)),Matches[TIMEBIN],$B22,Matches[SITE IN],U$9),COUNTIFS(Matches[CLASS],INDEX(classNum,1,MATCH(U$11,classScheme,0)),Matches[TIME OUT],"&gt;="&amp;TIMEVALUE(LEFT($B22,5)),Matches[TIME OUT],"&lt;"&amp;TIMEVALUE(LEFT($B22,5))+TIME(0,15,0),Matches[SITE OUT],U$9)),COUNTIFS(All[TIMEBIN],$B22,All[CLASS],INDEX(classNum,1,MATCH(U$11,classScheme,0)))),"")</f>
        <v>2</v>
      </c>
      <c r="V22" s="9">
        <f ca="1">IF(U$9&lt;&gt;"",IF(U$9&lt;&gt;"All Locations",IF(U$10="From",COUNTIFS(Matches[CLASS],INDEX(classNum,1,MATCH(V$11,classScheme,0)),Matches[TIMEBIN],$B22,Matches[SITE IN],U$9),COUNTIFS(Matches[CLASS],INDEX(classNum,1,MATCH(V$11,classScheme,0)),Matches[TIME OUT],"&gt;="&amp;TIMEVALUE(LEFT($B22,5)),Matches[TIME OUT],"&lt;"&amp;TIMEVALUE(LEFT($B22,5))+TIME(0,15,0),Matches[SITE OUT],U$9)),COUNTIFS(All[TIMEBIN],$B22,All[CLASS],INDEX(classNum,1,MATCH(V$11,classScheme,0)))),"")</f>
        <v>1</v>
      </c>
      <c r="W22" s="9">
        <f ca="1">IF(U$9&lt;&gt;"",IF(U$9&lt;&gt;"All Locations",IF(U$10="From",COUNTIFS(Matches[CLASS],INDEX(classNum,1,MATCH(W$11,classScheme,0)),Matches[TIMEBIN],$B22,Matches[SITE IN],U$9),COUNTIFS(Matches[CLASS],INDEX(classNum,1,MATCH(W$11,classScheme,0)),Matches[TIME OUT],"&gt;="&amp;TIMEVALUE(LEFT($B22,5)),Matches[TIME OUT],"&lt;"&amp;TIMEVALUE(LEFT($B22,5))+TIME(0,15,0),Matches[SITE OUT],U$9)),COUNTIFS(All[TIMEBIN],$B22,All[CLASS],INDEX(classNum,1,MATCH(W$11,classScheme,0)))),"")</f>
        <v>1</v>
      </c>
      <c r="X22" s="10">
        <f ca="1">IF(U$9&lt;&gt;"",IF(U$9&lt;&gt;"All Locations",IF(U$10="From",COUNTIFS(Matches[CLASS],INDEX(classNum,1,MATCH(X$11,classScheme,0)),Matches[TIMEBIN],$B22,Matches[SITE IN],U$9),COUNTIFS(Matches[CLASS],INDEX(classNum,1,MATCH(X$11,classScheme,0)),Matches[TIME OUT],"&gt;="&amp;TIMEVALUE(LEFT($B22,5)),Matches[TIME OUT],"&lt;"&amp;TIMEVALUE(LEFT($B22,5))+TIME(0,15,0),Matches[SITE OUT],U$9)),COUNTIFS(All[TIMEBIN],$B22,All[CLASS],INDEX(classNum,1,MATCH(X$11,classScheme,0)))),"")</f>
        <v>0</v>
      </c>
      <c r="Y22" s="11">
        <f ca="1">IF(U$9&lt;&gt;"",IF(U$9&lt;&gt;"All Locations",IF(U$10="From",COUNTIFS(Matches[CLASS],INDEX(classNum,1,MATCH(Y$11,classScheme,0)),Matches[TIMEBIN],$B22,Matches[SITE IN],U$9),COUNTIFS(Matches[CLASS],INDEX(classNum,1,MATCH(Y$11,classScheme,0)),Matches[TIME OUT],"&gt;="&amp;TIMEVALUE(LEFT($B22,5)),Matches[TIME OUT],"&lt;"&amp;TIMEVALUE(LEFT($B22,5))+TIME(0,15,0),Matches[SITE OUT],U$9)),COUNTIFS(All[TIMEBIN],$B22,All[CLASS],INDEX(classNum,1,MATCH(Y$11,classScheme,0)))),"")</f>
        <v>0</v>
      </c>
      <c r="Z22" s="12"/>
      <c r="AA22" s="8">
        <f ca="1">IF(AA$9&lt;&gt;"",IF(AA$9&lt;&gt;"All Locations",IF(AA$10="From",COUNTIFS(Matches[CLASS],INDEX(classNum,1,MATCH(AA$11,classScheme,0)),Matches[TIMEBIN],$B22,Matches[SITE IN],AA$9),COUNTIFS(Matches[CLASS],INDEX(classNum,1,MATCH(AA$11,classScheme,0)),Matches[TIME OUT],"&gt;="&amp;TIMEVALUE(LEFT($B22,5)),Matches[TIME OUT],"&lt;"&amp;TIMEVALUE(LEFT($B22,5))+TIME(0,15,0),Matches[SITE OUT],AA$9)),COUNTIFS(All[TIMEBIN],$B22,All[CLASS],INDEX(classNum,1,MATCH(AA$11,classScheme,0)))),"")</f>
        <v>5</v>
      </c>
      <c r="AB22" s="9">
        <f ca="1">IF(AA$9&lt;&gt;"",IF(AA$9&lt;&gt;"All Locations",IF(AA$10="From",COUNTIFS(Matches[CLASS],INDEX(classNum,1,MATCH(AB$11,classScheme,0)),Matches[TIMEBIN],$B22,Matches[SITE IN],AA$9),COUNTIFS(Matches[CLASS],INDEX(classNum,1,MATCH(AB$11,classScheme,0)),Matches[TIME OUT],"&gt;="&amp;TIMEVALUE(LEFT($B22,5)),Matches[TIME OUT],"&lt;"&amp;TIMEVALUE(LEFT($B22,5))+TIME(0,15,0),Matches[SITE OUT],AA$9)),COUNTIFS(All[TIMEBIN],$B22,All[CLASS],INDEX(classNum,1,MATCH(AB$11,classScheme,0)))),"")</f>
        <v>2</v>
      </c>
      <c r="AC22" s="9">
        <f ca="1">IF(AA$9&lt;&gt;"",IF(AA$9&lt;&gt;"All Locations",IF(AA$10="From",COUNTIFS(Matches[CLASS],INDEX(classNum,1,MATCH(AC$11,classScheme,0)),Matches[TIMEBIN],$B22,Matches[SITE IN],AA$9),COUNTIFS(Matches[CLASS],INDEX(classNum,1,MATCH(AC$11,classScheme,0)),Matches[TIME OUT],"&gt;="&amp;TIMEVALUE(LEFT($B22,5)),Matches[TIME OUT],"&lt;"&amp;TIMEVALUE(LEFT($B22,5))+TIME(0,15,0),Matches[SITE OUT],AA$9)),COUNTIFS(All[TIMEBIN],$B22,All[CLASS],INDEX(classNum,1,MATCH(AC$11,classScheme,0)))),"")</f>
        <v>1</v>
      </c>
      <c r="AD22" s="10">
        <f ca="1">IF(AA$9&lt;&gt;"",IF(AA$9&lt;&gt;"All Locations",IF(AA$10="From",COUNTIFS(Matches[CLASS],INDEX(classNum,1,MATCH(AD$11,classScheme,0)),Matches[TIMEBIN],$B22,Matches[SITE IN],AA$9),COUNTIFS(Matches[CLASS],INDEX(classNum,1,MATCH(AD$11,classScheme,0)),Matches[TIME OUT],"&gt;="&amp;TIMEVALUE(LEFT($B22,5)),Matches[TIME OUT],"&lt;"&amp;TIMEVALUE(LEFT($B22,5))+TIME(0,15,0),Matches[SITE OUT],AA$9)),COUNTIFS(All[TIMEBIN],$B22,All[CLASS],INDEX(classNum,1,MATCH(AD$11,classScheme,0)))),"")</f>
        <v>0</v>
      </c>
      <c r="AE22" s="11">
        <f ca="1">IF(AA$9&lt;&gt;"",IF(AA$9&lt;&gt;"All Locations",IF(AA$10="From",COUNTIFS(Matches[CLASS],INDEX(classNum,1,MATCH(AE$11,classScheme,0)),Matches[TIMEBIN],$B22,Matches[SITE IN],AA$9),COUNTIFS(Matches[CLASS],INDEX(classNum,1,MATCH(AE$11,classScheme,0)),Matches[TIME OUT],"&gt;="&amp;TIMEVALUE(LEFT($B22,5)),Matches[TIME OUT],"&lt;"&amp;TIMEVALUE(LEFT($B22,5))+TIME(0,15,0),Matches[SITE OUT],AA$9)),COUNTIFS(All[TIMEBIN],$B22,All[CLASS],INDEX(classNum,1,MATCH(AE$11,classScheme,0)))),"")</f>
        <v>0</v>
      </c>
      <c r="AF22" s="12"/>
      <c r="AG22" s="8">
        <f ca="1">IF(AG$9&lt;&gt;"",IF(AG$9&lt;&gt;"All Locations",IF(AG$10="From",COUNTIFS(Matches[CLASS],INDEX(classNum,1,MATCH(AG$11,classScheme,0)),Matches[TIMEBIN],$B22,Matches[SITE IN],AG$9),COUNTIFS(Matches[CLASS],INDEX(classNum,1,MATCH(AG$11,classScheme,0)),Matches[TIME OUT],"&gt;="&amp;TIMEVALUE(LEFT($B22,5)),Matches[TIME OUT],"&lt;"&amp;TIMEVALUE(LEFT($B22,5))+TIME(0,15,0),Matches[SITE OUT],AG$9)),COUNTIFS(All[TIMEBIN],$B22,All[CLASS],INDEX(classNum,1,MATCH(AG$11,classScheme,0)))),"")</f>
        <v>3</v>
      </c>
      <c r="AH22" s="9">
        <f ca="1">IF(AG$9&lt;&gt;"",IF(AG$9&lt;&gt;"All Locations",IF(AG$10="From",COUNTIFS(Matches[CLASS],INDEX(classNum,1,MATCH(AH$11,classScheme,0)),Matches[TIMEBIN],$B22,Matches[SITE IN],AG$9),COUNTIFS(Matches[CLASS],INDEX(classNum,1,MATCH(AH$11,classScheme,0)),Matches[TIME OUT],"&gt;="&amp;TIMEVALUE(LEFT($B22,5)),Matches[TIME OUT],"&lt;"&amp;TIMEVALUE(LEFT($B22,5))+TIME(0,15,0),Matches[SITE OUT],AG$9)),COUNTIFS(All[TIMEBIN],$B22,All[CLASS],INDEX(classNum,1,MATCH(AH$11,classScheme,0)))),"")</f>
        <v>2</v>
      </c>
      <c r="AI22" s="9">
        <f ca="1">IF(AG$9&lt;&gt;"",IF(AG$9&lt;&gt;"All Locations",IF(AG$10="From",COUNTIFS(Matches[CLASS],INDEX(classNum,1,MATCH(AI$11,classScheme,0)),Matches[TIMEBIN],$B22,Matches[SITE IN],AG$9),COUNTIFS(Matches[CLASS],INDEX(classNum,1,MATCH(AI$11,classScheme,0)),Matches[TIME OUT],"&gt;="&amp;TIMEVALUE(LEFT($B22,5)),Matches[TIME OUT],"&lt;"&amp;TIMEVALUE(LEFT($B22,5))+TIME(0,15,0),Matches[SITE OUT],AG$9)),COUNTIFS(All[TIMEBIN],$B22,All[CLASS],INDEX(classNum,1,MATCH(AI$11,classScheme,0)))),"")</f>
        <v>3</v>
      </c>
      <c r="AJ22" s="10">
        <f ca="1">IF(AG$9&lt;&gt;"",IF(AG$9&lt;&gt;"All Locations",IF(AG$10="From",COUNTIFS(Matches[CLASS],INDEX(classNum,1,MATCH(AJ$11,classScheme,0)),Matches[TIMEBIN],$B22,Matches[SITE IN],AG$9),COUNTIFS(Matches[CLASS],INDEX(classNum,1,MATCH(AJ$11,classScheme,0)),Matches[TIME OUT],"&gt;="&amp;TIMEVALUE(LEFT($B22,5)),Matches[TIME OUT],"&lt;"&amp;TIMEVALUE(LEFT($B22,5))+TIME(0,15,0),Matches[SITE OUT],AG$9)),COUNTIFS(All[TIMEBIN],$B22,All[CLASS],INDEX(classNum,1,MATCH(AJ$11,classScheme,0)))),"")</f>
        <v>0</v>
      </c>
      <c r="AK22" s="11">
        <f ca="1">IF(AG$9&lt;&gt;"",IF(AG$9&lt;&gt;"All Locations",IF(AG$10="From",COUNTIFS(Matches[CLASS],INDEX(classNum,1,MATCH(AK$11,classScheme,0)),Matches[TIMEBIN],$B22,Matches[SITE IN],AG$9),COUNTIFS(Matches[CLASS],INDEX(classNum,1,MATCH(AK$11,classScheme,0)),Matches[TIME OUT],"&gt;="&amp;TIMEVALUE(LEFT($B22,5)),Matches[TIME OUT],"&lt;"&amp;TIMEVALUE(LEFT($B22,5))+TIME(0,15,0),Matches[SITE OUT],AG$9)),COUNTIFS(All[TIMEBIN],$B22,All[CLASS],INDEX(classNum,1,MATCH(AK$11,classScheme,0)))),"")</f>
        <v>0</v>
      </c>
      <c r="AL22" s="12"/>
      <c r="AM22" s="8">
        <f ca="1">IF(AM$9&lt;&gt;"",IF(AM$9&lt;&gt;"All Locations",IF(AM$10="From",COUNTIFS(Matches[CLASS],INDEX(classNum,1,MATCH(AM$11,classScheme,0)),Matches[TIMEBIN],$B22,Matches[SITE IN],AM$9),COUNTIFS(Matches[CLASS],INDEX(classNum,1,MATCH(AM$11,classScheme,0)),Matches[TIME OUT],"&gt;="&amp;TIMEVALUE(LEFT($B22,5)),Matches[TIME OUT],"&lt;"&amp;TIMEVALUE(LEFT($B22,5))+TIME(0,15,0),Matches[SITE OUT],AM$9)),COUNTIFS(All[TIMEBIN],$B22,All[CLASS],INDEX(classNum,1,MATCH(AM$11,classScheme,0)))),"")</f>
        <v>3</v>
      </c>
      <c r="AN22" s="9">
        <f ca="1">IF(AM$9&lt;&gt;"",IF(AM$9&lt;&gt;"All Locations",IF(AM$10="From",COUNTIFS(Matches[CLASS],INDEX(classNum,1,MATCH(AN$11,classScheme,0)),Matches[TIMEBIN],$B22,Matches[SITE IN],AM$9),COUNTIFS(Matches[CLASS],INDEX(classNum,1,MATCH(AN$11,classScheme,0)),Matches[TIME OUT],"&gt;="&amp;TIMEVALUE(LEFT($B22,5)),Matches[TIME OUT],"&lt;"&amp;TIMEVALUE(LEFT($B22,5))+TIME(0,15,0),Matches[SITE OUT],AM$9)),COUNTIFS(All[TIMEBIN],$B22,All[CLASS],INDEX(classNum,1,MATCH(AN$11,classScheme,0)))),"")</f>
        <v>4</v>
      </c>
      <c r="AO22" s="9">
        <f ca="1">IF(AM$9&lt;&gt;"",IF(AM$9&lt;&gt;"All Locations",IF(AM$10="From",COUNTIFS(Matches[CLASS],INDEX(classNum,1,MATCH(AO$11,classScheme,0)),Matches[TIMEBIN],$B22,Matches[SITE IN],AM$9),COUNTIFS(Matches[CLASS],INDEX(classNum,1,MATCH(AO$11,classScheme,0)),Matches[TIME OUT],"&gt;="&amp;TIMEVALUE(LEFT($B22,5)),Matches[TIME OUT],"&lt;"&amp;TIMEVALUE(LEFT($B22,5))+TIME(0,15,0),Matches[SITE OUT],AM$9)),COUNTIFS(All[TIMEBIN],$B22,All[CLASS],INDEX(classNum,1,MATCH(AO$11,classScheme,0)))),"")</f>
        <v>0</v>
      </c>
      <c r="AP22" s="10">
        <f ca="1">IF(AM$9&lt;&gt;"",IF(AM$9&lt;&gt;"All Locations",IF(AM$10="From",COUNTIFS(Matches[CLASS],INDEX(classNum,1,MATCH(AP$11,classScheme,0)),Matches[TIMEBIN],$B22,Matches[SITE IN],AM$9),COUNTIFS(Matches[CLASS],INDEX(classNum,1,MATCH(AP$11,classScheme,0)),Matches[TIME OUT],"&gt;="&amp;TIMEVALUE(LEFT($B22,5)),Matches[TIME OUT],"&lt;"&amp;TIMEVALUE(LEFT($B22,5))+TIME(0,15,0),Matches[SITE OUT],AM$9)),COUNTIFS(All[TIMEBIN],$B22,All[CLASS],INDEX(classNum,1,MATCH(AP$11,classScheme,0)))),"")</f>
        <v>0</v>
      </c>
      <c r="AQ22" s="11">
        <f ca="1">IF(AM$9&lt;&gt;"",IF(AM$9&lt;&gt;"All Locations",IF(AM$10="From",COUNTIFS(Matches[CLASS],INDEX(classNum,1,MATCH(AQ$11,classScheme,0)),Matches[TIMEBIN],$B22,Matches[SITE IN],AM$9),COUNTIFS(Matches[CLASS],INDEX(classNum,1,MATCH(AQ$11,classScheme,0)),Matches[TIME OUT],"&gt;="&amp;TIMEVALUE(LEFT($B22,5)),Matches[TIME OUT],"&lt;"&amp;TIMEVALUE(LEFT($B22,5))+TIME(0,15,0),Matches[SITE OUT],AM$9)),COUNTIFS(All[TIMEBIN],$B22,All[CLASS],INDEX(classNum,1,MATCH(AQ$11,classScheme,0)))),"")</f>
        <v>3</v>
      </c>
      <c r="AR22" s="12"/>
      <c r="AS22" s="8">
        <f ca="1">IF(AS$9&lt;&gt;"",IF(AS$9&lt;&gt;"All Locations",IF(AS$10="From",COUNTIFS(Matches[CLASS],INDEX(classNum,1,MATCH(AS$11,classScheme,0)),Matches[TIMEBIN],$B22,Matches[SITE IN],AS$9),COUNTIFS(Matches[CLASS],INDEX(classNum,1,MATCH(AS$11,classScheme,0)),Matches[TIME OUT],"&gt;="&amp;TIMEVALUE(LEFT($B22,5)),Matches[TIME OUT],"&lt;"&amp;TIMEVALUE(LEFT($B22,5))+TIME(0,15,0),Matches[SITE OUT],AS$9)),COUNTIFS(All[TIMEBIN],$B22,All[CLASS],INDEX(classNum,1,MATCH(AS$11,classScheme,0)))),"")</f>
        <v>0</v>
      </c>
      <c r="AT22" s="9">
        <f ca="1">IF(AS$9&lt;&gt;"",IF(AS$9&lt;&gt;"All Locations",IF(AS$10="From",COUNTIFS(Matches[CLASS],INDEX(classNum,1,MATCH(AT$11,classScheme,0)),Matches[TIMEBIN],$B22,Matches[SITE IN],AS$9),COUNTIFS(Matches[CLASS],INDEX(classNum,1,MATCH(AT$11,classScheme,0)),Matches[TIME OUT],"&gt;="&amp;TIMEVALUE(LEFT($B22,5)),Matches[TIME OUT],"&lt;"&amp;TIMEVALUE(LEFT($B22,5))+TIME(0,15,0),Matches[SITE OUT],AS$9)),COUNTIFS(All[TIMEBIN],$B22,All[CLASS],INDEX(classNum,1,MATCH(AT$11,classScheme,0)))),"")</f>
        <v>0</v>
      </c>
      <c r="AU22" s="9">
        <f ca="1">IF(AS$9&lt;&gt;"",IF(AS$9&lt;&gt;"All Locations",IF(AS$10="From",COUNTIFS(Matches[CLASS],INDEX(classNum,1,MATCH(AU$11,classScheme,0)),Matches[TIMEBIN],$B22,Matches[SITE IN],AS$9),COUNTIFS(Matches[CLASS],INDEX(classNum,1,MATCH(AU$11,classScheme,0)),Matches[TIME OUT],"&gt;="&amp;TIMEVALUE(LEFT($B22,5)),Matches[TIME OUT],"&lt;"&amp;TIMEVALUE(LEFT($B22,5))+TIME(0,15,0),Matches[SITE OUT],AS$9)),COUNTIFS(All[TIMEBIN],$B22,All[CLASS],INDEX(classNum,1,MATCH(AU$11,classScheme,0)))),"")</f>
        <v>0</v>
      </c>
      <c r="AV22" s="10">
        <f ca="1">IF(AS$9&lt;&gt;"",IF(AS$9&lt;&gt;"All Locations",IF(AS$10="From",COUNTIFS(Matches[CLASS],INDEX(classNum,1,MATCH(AV$11,classScheme,0)),Matches[TIMEBIN],$B22,Matches[SITE IN],AS$9),COUNTIFS(Matches[CLASS],INDEX(classNum,1,MATCH(AV$11,classScheme,0)),Matches[TIME OUT],"&gt;="&amp;TIMEVALUE(LEFT($B22,5)),Matches[TIME OUT],"&lt;"&amp;TIMEVALUE(LEFT($B22,5))+TIME(0,15,0),Matches[SITE OUT],AS$9)),COUNTIFS(All[TIMEBIN],$B22,All[CLASS],INDEX(classNum,1,MATCH(AV$11,classScheme,0)))),"")</f>
        <v>0</v>
      </c>
      <c r="AW22" s="11">
        <f ca="1">IF(AS$9&lt;&gt;"",IF(AS$9&lt;&gt;"All Locations",IF(AS$10="From",COUNTIFS(Matches[CLASS],INDEX(classNum,1,MATCH(AW$11,classScheme,0)),Matches[TIMEBIN],$B22,Matches[SITE IN],AS$9),COUNTIFS(Matches[CLASS],INDEX(classNum,1,MATCH(AW$11,classScheme,0)),Matches[TIME OUT],"&gt;="&amp;TIMEVALUE(LEFT($B22,5)),Matches[TIME OUT],"&lt;"&amp;TIMEVALUE(LEFT($B22,5))+TIME(0,15,0),Matches[SITE OUT],AS$9)),COUNTIFS(All[TIMEBIN],$B22,All[CLASS],INDEX(classNum,1,MATCH(AW$11,classScheme,0)))),"")</f>
        <v>0</v>
      </c>
      <c r="AX22" s="12"/>
      <c r="AY22" s="8">
        <f ca="1">IF(AY$9&lt;&gt;"",IF(AY$9&lt;&gt;"All Locations",IF(AY$10="From",COUNTIFS(Matches[CLASS],INDEX(classNum,1,MATCH(AY$11,classScheme,0)),Matches[TIMEBIN],$B22,Matches[SITE IN],AY$9),COUNTIFS(Matches[CLASS],INDEX(classNum,1,MATCH(AY$11,classScheme,0)),Matches[TIME OUT],"&gt;="&amp;TIMEVALUE(LEFT($B22,5)),Matches[TIME OUT],"&lt;"&amp;TIMEVALUE(LEFT($B22,5))+TIME(0,15,0),Matches[SITE OUT],AY$9)),COUNTIFS(All[TIMEBIN],$B22,All[CLASS],INDEX(classNum,1,MATCH(AY$11,classScheme,0)))),"")</f>
        <v>4</v>
      </c>
      <c r="AZ22" s="9">
        <f ca="1">IF(AY$9&lt;&gt;"",IF(AY$9&lt;&gt;"All Locations",IF(AY$10="From",COUNTIFS(Matches[CLASS],INDEX(classNum,1,MATCH(AZ$11,classScheme,0)),Matches[TIMEBIN],$B22,Matches[SITE IN],AY$9),COUNTIFS(Matches[CLASS],INDEX(classNum,1,MATCH(AZ$11,classScheme,0)),Matches[TIME OUT],"&gt;="&amp;TIMEVALUE(LEFT($B22,5)),Matches[TIME OUT],"&lt;"&amp;TIMEVALUE(LEFT($B22,5))+TIME(0,15,0),Matches[SITE OUT],AY$9)),COUNTIFS(All[TIMEBIN],$B22,All[CLASS],INDEX(classNum,1,MATCH(AZ$11,classScheme,0)))),"")</f>
        <v>3</v>
      </c>
      <c r="BA22" s="9">
        <f ca="1">IF(AY$9&lt;&gt;"",IF(AY$9&lt;&gt;"All Locations",IF(AY$10="From",COUNTIFS(Matches[CLASS],INDEX(classNum,1,MATCH(BA$11,classScheme,0)),Matches[TIMEBIN],$B22,Matches[SITE IN],AY$9),COUNTIFS(Matches[CLASS],INDEX(classNum,1,MATCH(BA$11,classScheme,0)),Matches[TIME OUT],"&gt;="&amp;TIMEVALUE(LEFT($B22,5)),Matches[TIME OUT],"&lt;"&amp;TIMEVALUE(LEFT($B22,5))+TIME(0,15,0),Matches[SITE OUT],AY$9)),COUNTIFS(All[TIMEBIN],$B22,All[CLASS],INDEX(classNum,1,MATCH(BA$11,classScheme,0)))),"")</f>
        <v>0</v>
      </c>
      <c r="BB22" s="10">
        <f ca="1">IF(AY$9&lt;&gt;"",IF(AY$9&lt;&gt;"All Locations",IF(AY$10="From",COUNTIFS(Matches[CLASS],INDEX(classNum,1,MATCH(BB$11,classScheme,0)),Matches[TIMEBIN],$B22,Matches[SITE IN],AY$9),COUNTIFS(Matches[CLASS],INDEX(classNum,1,MATCH(BB$11,classScheme,0)),Matches[TIME OUT],"&gt;="&amp;TIMEVALUE(LEFT($B22,5)),Matches[TIME OUT],"&lt;"&amp;TIMEVALUE(LEFT($B22,5))+TIME(0,15,0),Matches[SITE OUT],AY$9)),COUNTIFS(All[TIMEBIN],$B22,All[CLASS],INDEX(classNum,1,MATCH(BB$11,classScheme,0)))),"")</f>
        <v>0</v>
      </c>
      <c r="BC22" s="11">
        <f ca="1">IF(AY$9&lt;&gt;"",IF(AY$9&lt;&gt;"All Locations",IF(AY$10="From",COUNTIFS(Matches[CLASS],INDEX(classNum,1,MATCH(BC$11,classScheme,0)),Matches[TIMEBIN],$B22,Matches[SITE IN],AY$9),COUNTIFS(Matches[CLASS],INDEX(classNum,1,MATCH(BC$11,classScheme,0)),Matches[TIME OUT],"&gt;="&amp;TIMEVALUE(LEFT($B22,5)),Matches[TIME OUT],"&lt;"&amp;TIMEVALUE(LEFT($B22,5))+TIME(0,15,0),Matches[SITE OUT],AY$9)),COUNTIFS(All[TIMEBIN],$B22,All[CLASS],INDEX(classNum,1,MATCH(BC$11,classScheme,0)))),"")</f>
        <v>0</v>
      </c>
      <c r="BD22" s="12"/>
      <c r="BE22" s="8">
        <f ca="1">IF(BE$9&lt;&gt;"",IF(BE$9&lt;&gt;"All Locations",IF(BE$10="From",COUNTIFS(Matches[CLASS],INDEX(classNum,1,MATCH(BE$11,classScheme,0)),Matches[TIMEBIN],$B22,Matches[SITE IN],BE$9),COUNTIFS(Matches[CLASS],INDEX(classNum,1,MATCH(BE$11,classScheme,0)),Matches[TIME OUT],"&gt;="&amp;TIMEVALUE(LEFT($B22,5)),Matches[TIME OUT],"&lt;"&amp;TIMEVALUE(LEFT($B22,5))+TIME(0,15,0),Matches[SITE OUT],BE$9)),COUNTIFS(All[TIMEBIN],$B22,All[CLASS],INDEX(classNum,1,MATCH(BE$11,classScheme,0)))),"")</f>
        <v>2</v>
      </c>
      <c r="BF22" s="9">
        <f ca="1">IF(BE$9&lt;&gt;"",IF(BE$9&lt;&gt;"All Locations",IF(BE$10="From",COUNTIFS(Matches[CLASS],INDEX(classNum,1,MATCH(BF$11,classScheme,0)),Matches[TIMEBIN],$B22,Matches[SITE IN],BE$9),COUNTIFS(Matches[CLASS],INDEX(classNum,1,MATCH(BF$11,classScheme,0)),Matches[TIME OUT],"&gt;="&amp;TIMEVALUE(LEFT($B22,5)),Matches[TIME OUT],"&lt;"&amp;TIMEVALUE(LEFT($B22,5))+TIME(0,15,0),Matches[SITE OUT],BE$9)),COUNTIFS(All[TIMEBIN],$B22,All[CLASS],INDEX(classNum,1,MATCH(BF$11,classScheme,0)))),"")</f>
        <v>0</v>
      </c>
      <c r="BG22" s="9">
        <f ca="1">IF(BE$9&lt;&gt;"",IF(BE$9&lt;&gt;"All Locations",IF(BE$10="From",COUNTIFS(Matches[CLASS],INDEX(classNum,1,MATCH(BG$11,classScheme,0)),Matches[TIMEBIN],$B22,Matches[SITE IN],BE$9),COUNTIFS(Matches[CLASS],INDEX(classNum,1,MATCH(BG$11,classScheme,0)),Matches[TIME OUT],"&gt;="&amp;TIMEVALUE(LEFT($B22,5)),Matches[TIME OUT],"&lt;"&amp;TIMEVALUE(LEFT($B22,5))+TIME(0,15,0),Matches[SITE OUT],BE$9)),COUNTIFS(All[TIMEBIN],$B22,All[CLASS],INDEX(classNum,1,MATCH(BG$11,classScheme,0)))),"")</f>
        <v>2</v>
      </c>
      <c r="BH22" s="10">
        <f ca="1">IF(BE$9&lt;&gt;"",IF(BE$9&lt;&gt;"All Locations",IF(BE$10="From",COUNTIFS(Matches[CLASS],INDEX(classNum,1,MATCH(BH$11,classScheme,0)),Matches[TIMEBIN],$B22,Matches[SITE IN],BE$9),COUNTIFS(Matches[CLASS],INDEX(classNum,1,MATCH(BH$11,classScheme,0)),Matches[TIME OUT],"&gt;="&amp;TIMEVALUE(LEFT($B22,5)),Matches[TIME OUT],"&lt;"&amp;TIMEVALUE(LEFT($B22,5))+TIME(0,15,0),Matches[SITE OUT],BE$9)),COUNTIFS(All[TIMEBIN],$B22,All[CLASS],INDEX(classNum,1,MATCH(BH$11,classScheme,0)))),"")</f>
        <v>0</v>
      </c>
      <c r="BI22" s="11">
        <f ca="1">IF(BE$9&lt;&gt;"",IF(BE$9&lt;&gt;"All Locations",IF(BE$10="From",COUNTIFS(Matches[CLASS],INDEX(classNum,1,MATCH(BI$11,classScheme,0)),Matches[TIMEBIN],$B22,Matches[SITE IN],BE$9),COUNTIFS(Matches[CLASS],INDEX(classNum,1,MATCH(BI$11,classScheme,0)),Matches[TIME OUT],"&gt;="&amp;TIMEVALUE(LEFT($B22,5)),Matches[TIME OUT],"&lt;"&amp;TIMEVALUE(LEFT($B22,5))+TIME(0,15,0),Matches[SITE OUT],BE$9)),COUNTIFS(All[TIMEBIN],$B22,All[CLASS],INDEX(classNum,1,MATCH(BI$11,classScheme,0)))),"")</f>
        <v>0</v>
      </c>
      <c r="BJ22" s="12"/>
      <c r="BK22" s="8">
        <f ca="1">IF(BK$9&lt;&gt;"",IF(BK$9&lt;&gt;"All Locations",IF(BK$10="From",COUNTIFS(Matches[CLASS],INDEX(classNum,1,MATCH(BK$11,classScheme,0)),Matches[TIMEBIN],$B22,Matches[SITE IN],BK$9),COUNTIFS(Matches[CLASS],INDEX(classNum,1,MATCH(BK$11,classScheme,0)),Matches[TIME OUT],"&gt;="&amp;TIMEVALUE(LEFT($B22,5)),Matches[TIME OUT],"&lt;"&amp;TIMEVALUE(LEFT($B22,5))+TIME(0,15,0),Matches[SITE OUT],BK$9)),COUNTIFS(All[TIMEBIN],$B22,All[CLASS],INDEX(classNum,1,MATCH(BK$11,classScheme,0)))),"")</f>
        <v>1</v>
      </c>
      <c r="BL22" s="9">
        <f ca="1">IF(BK$9&lt;&gt;"",IF(BK$9&lt;&gt;"All Locations",IF(BK$10="From",COUNTIFS(Matches[CLASS],INDEX(classNum,1,MATCH(BL$11,classScheme,0)),Matches[TIMEBIN],$B22,Matches[SITE IN],BK$9),COUNTIFS(Matches[CLASS],INDEX(classNum,1,MATCH(BL$11,classScheme,0)),Matches[TIME OUT],"&gt;="&amp;TIMEVALUE(LEFT($B22,5)),Matches[TIME OUT],"&lt;"&amp;TIMEVALUE(LEFT($B22,5))+TIME(0,15,0),Matches[SITE OUT],BK$9)),COUNTIFS(All[TIMEBIN],$B22,All[CLASS],INDEX(classNum,1,MATCH(BL$11,classScheme,0)))),"")</f>
        <v>1</v>
      </c>
      <c r="BM22" s="9">
        <f ca="1">IF(BK$9&lt;&gt;"",IF(BK$9&lt;&gt;"All Locations",IF(BK$10="From",COUNTIFS(Matches[CLASS],INDEX(classNum,1,MATCH(BM$11,classScheme,0)),Matches[TIMEBIN],$B22,Matches[SITE IN],BK$9),COUNTIFS(Matches[CLASS],INDEX(classNum,1,MATCH(BM$11,classScheme,0)),Matches[TIME OUT],"&gt;="&amp;TIMEVALUE(LEFT($B22,5)),Matches[TIME OUT],"&lt;"&amp;TIMEVALUE(LEFT($B22,5))+TIME(0,15,0),Matches[SITE OUT],BK$9)),COUNTIFS(All[TIMEBIN],$B22,All[CLASS],INDEX(classNum,1,MATCH(BM$11,classScheme,0)))),"")</f>
        <v>2</v>
      </c>
      <c r="BN22" s="10">
        <f ca="1">IF(BK$9&lt;&gt;"",IF(BK$9&lt;&gt;"All Locations",IF(BK$10="From",COUNTIFS(Matches[CLASS],INDEX(classNum,1,MATCH(BN$11,classScheme,0)),Matches[TIMEBIN],$B22,Matches[SITE IN],BK$9),COUNTIFS(Matches[CLASS],INDEX(classNum,1,MATCH(BN$11,classScheme,0)),Matches[TIME OUT],"&gt;="&amp;TIMEVALUE(LEFT($B22,5)),Matches[TIME OUT],"&lt;"&amp;TIMEVALUE(LEFT($B22,5))+TIME(0,15,0),Matches[SITE OUT],BK$9)),COUNTIFS(All[TIMEBIN],$B22,All[CLASS],INDEX(classNum,1,MATCH(BN$11,classScheme,0)))),"")</f>
        <v>0</v>
      </c>
      <c r="BO22" s="11">
        <f ca="1">IF(BK$9&lt;&gt;"",IF(BK$9&lt;&gt;"All Locations",IF(BK$10="From",COUNTIFS(Matches[CLASS],INDEX(classNum,1,MATCH(BO$11,classScheme,0)),Matches[TIMEBIN],$B22,Matches[SITE IN],BK$9),COUNTIFS(Matches[CLASS],INDEX(classNum,1,MATCH(BO$11,classScheme,0)),Matches[TIME OUT],"&gt;="&amp;TIMEVALUE(LEFT($B22,5)),Matches[TIME OUT],"&lt;"&amp;TIMEVALUE(LEFT($B22,5))+TIME(0,15,0),Matches[SITE OUT],BK$9)),COUNTIFS(All[TIMEBIN],$B22,All[CLASS],INDEX(classNum,1,MATCH(BO$11,classScheme,0)))),"")</f>
        <v>0</v>
      </c>
      <c r="BP22" s="12"/>
      <c r="BQ22" s="8">
        <f ca="1">IF(BQ$9&lt;&gt;"",IF(BQ$9&lt;&gt;"All Locations",IF(BQ$10="From",COUNTIFS(Matches[CLASS],INDEX(classNum,1,MATCH(BQ$11,classScheme,0)),Matches[TIMEBIN],$B22,Matches[SITE IN],BQ$9),COUNTIFS(Matches[CLASS],INDEX(classNum,1,MATCH(BQ$11,classScheme,0)),Matches[TIME OUT],"&gt;="&amp;TIMEVALUE(LEFT($B22,5)),Matches[TIME OUT],"&lt;"&amp;TIMEVALUE(LEFT($B22,5))+TIME(0,15,0),Matches[SITE OUT],BQ$9)),COUNTIFS(All[TIMEBIN],$B22,All[CLASS],INDEX(classNum,1,MATCH(BQ$11,classScheme,0)))),"")</f>
        <v>31</v>
      </c>
      <c r="BR22" s="9">
        <f ca="1">IF(BQ$9&lt;&gt;"",IF(BQ$9&lt;&gt;"All Locations",IF(BQ$10="From",COUNTIFS(Matches[CLASS],INDEX(classNum,1,MATCH(BR$11,classScheme,0)),Matches[TIMEBIN],$B22,Matches[SITE IN],BQ$9),COUNTIFS(Matches[CLASS],INDEX(classNum,1,MATCH(BR$11,classScheme,0)),Matches[TIME OUT],"&gt;="&amp;TIMEVALUE(LEFT($B22,5)),Matches[TIME OUT],"&lt;"&amp;TIMEVALUE(LEFT($B22,5))+TIME(0,15,0),Matches[SITE OUT],BQ$9)),COUNTIFS(All[TIMEBIN],$B22,All[CLASS],INDEX(classNum,1,MATCH(BR$11,classScheme,0)))),"")</f>
        <v>19</v>
      </c>
      <c r="BS22" s="9">
        <f ca="1">IF(BQ$9&lt;&gt;"",IF(BQ$9&lt;&gt;"All Locations",IF(BQ$10="From",COUNTIFS(Matches[CLASS],INDEX(classNum,1,MATCH(BS$11,classScheme,0)),Matches[TIMEBIN],$B22,Matches[SITE IN],BQ$9),COUNTIFS(Matches[CLASS],INDEX(classNum,1,MATCH(BS$11,classScheme,0)),Matches[TIME OUT],"&gt;="&amp;TIMEVALUE(LEFT($B22,5)),Matches[TIME OUT],"&lt;"&amp;TIMEVALUE(LEFT($B22,5))+TIME(0,15,0),Matches[SITE OUT],BQ$9)),COUNTIFS(All[TIMEBIN],$B22,All[CLASS],INDEX(classNum,1,MATCH(BS$11,classScheme,0)))),"")</f>
        <v>12</v>
      </c>
      <c r="BT22" s="10">
        <f ca="1">IF(BQ$9&lt;&gt;"",IF(BQ$9&lt;&gt;"All Locations",IF(BQ$10="From",COUNTIFS(Matches[CLASS],INDEX(classNum,1,MATCH(BT$11,classScheme,0)),Matches[TIMEBIN],$B22,Matches[SITE IN],BQ$9),COUNTIFS(Matches[CLASS],INDEX(classNum,1,MATCH(BT$11,classScheme,0)),Matches[TIME OUT],"&gt;="&amp;TIMEVALUE(LEFT($B22,5)),Matches[TIME OUT],"&lt;"&amp;TIMEVALUE(LEFT($B22,5))+TIME(0,15,0),Matches[SITE OUT],BQ$9)),COUNTIFS(All[TIMEBIN],$B22,All[CLASS],INDEX(classNum,1,MATCH(BT$11,classScheme,0)))),"")</f>
        <v>2</v>
      </c>
      <c r="BU22" s="11">
        <f ca="1">IF(BQ$9&lt;&gt;"",IF(BQ$9&lt;&gt;"All Locations",IF(BQ$10="From",COUNTIFS(Matches[CLASS],INDEX(classNum,1,MATCH(BU$11,classScheme,0)),Matches[TIMEBIN],$B22,Matches[SITE IN],BQ$9),COUNTIFS(Matches[CLASS],INDEX(classNum,1,MATCH(BU$11,classScheme,0)),Matches[TIME OUT],"&gt;="&amp;TIMEVALUE(LEFT($B22,5)),Matches[TIME OUT],"&lt;"&amp;TIMEVALUE(LEFT($B22,5))+TIME(0,15,0),Matches[SITE OUT],BQ$9)),COUNTIFS(All[TIMEBIN],$B22,All[CLASS],INDEX(classNum,1,MATCH(BU$11,classScheme,0)))),"")</f>
        <v>5</v>
      </c>
    </row>
    <row r="23" spans="2:73">
      <c r="B23" s="7" t="str">
        <v>08:45 - 09:00</v>
      </c>
      <c r="C23" s="8">
        <f ca="1">IF(C$9&lt;&gt;"",IF(C$9&lt;&gt;"All Locations",IF(C$10="From",COUNTIFS(Matches[CLASS],INDEX(classNum,1,MATCH(C$11,classScheme,0)),Matches[TIMEBIN],$B23,Matches[SITE IN],C$9),COUNTIFS(Matches[CLASS],INDEX(classNum,1,MATCH(C$11,classScheme,0)),Matches[TIME OUT],"&gt;="&amp;TIMEVALUE(LEFT($B23,5)),Matches[TIME OUT],"&lt;"&amp;TIMEVALUE(LEFT($B23,5))+TIME(0,15,0),Matches[SITE OUT],C$9)),COUNTIFS(All[TIMEBIN],$B23,All[CLASS],INDEX(classNum,1,MATCH(C$11,classScheme,0)))),"")</f>
        <v>15</v>
      </c>
      <c r="D23" s="9">
        <f ca="1">IF(C$9&lt;&gt;"",IF(C$9&lt;&gt;"All Locations",IF(C$10="From",COUNTIFS(Matches[CLASS],INDEX(classNum,1,MATCH(D$11,classScheme,0)),Matches[TIMEBIN],$B23,Matches[SITE IN],C$9),COUNTIFS(Matches[CLASS],INDEX(classNum,1,MATCH(D$11,classScheme,0)),Matches[TIME OUT],"&gt;="&amp;TIMEVALUE(LEFT($B23,5)),Matches[TIME OUT],"&lt;"&amp;TIMEVALUE(LEFT($B23,5))+TIME(0,15,0),Matches[SITE OUT],C$9)),COUNTIFS(All[TIMEBIN],$B23,All[CLASS],INDEX(classNum,1,MATCH(D$11,classScheme,0)))),"")</f>
        <v>4</v>
      </c>
      <c r="E23" s="9">
        <f ca="1">IF(C$9&lt;&gt;"",IF(C$9&lt;&gt;"All Locations",IF(C$10="From",COUNTIFS(Matches[CLASS],INDEX(classNum,1,MATCH(E$11,classScheme,0)),Matches[TIMEBIN],$B23,Matches[SITE IN],C$9),COUNTIFS(Matches[CLASS],INDEX(classNum,1,MATCH(E$11,classScheme,0)),Matches[TIME OUT],"&gt;="&amp;TIMEVALUE(LEFT($B23,5)),Matches[TIME OUT],"&lt;"&amp;TIMEVALUE(LEFT($B23,5))+TIME(0,15,0),Matches[SITE OUT],C$9)),COUNTIFS(All[TIMEBIN],$B23,All[CLASS],INDEX(classNum,1,MATCH(E$11,classScheme,0)))),"")</f>
        <v>1</v>
      </c>
      <c r="F23" s="10">
        <f ca="1">IF(C$9&lt;&gt;"",IF(C$9&lt;&gt;"All Locations",IF(C$10="From",COUNTIFS(Matches[CLASS],INDEX(classNum,1,MATCH(F$11,classScheme,0)),Matches[TIMEBIN],$B23,Matches[SITE IN],C$9),COUNTIFS(Matches[CLASS],INDEX(classNum,1,MATCH(F$11,classScheme,0)),Matches[TIME OUT],"&gt;="&amp;TIMEVALUE(LEFT($B23,5)),Matches[TIME OUT],"&lt;"&amp;TIMEVALUE(LEFT($B23,5))+TIME(0,15,0),Matches[SITE OUT],C$9)),COUNTIFS(All[TIMEBIN],$B23,All[CLASS],INDEX(classNum,1,MATCH(F$11,classScheme,0)))),"")</f>
        <v>0</v>
      </c>
      <c r="G23" s="11">
        <f ca="1">IF(C$9&lt;&gt;"",IF(C$9&lt;&gt;"All Locations",IF(C$10="From",COUNTIFS(Matches[CLASS],INDEX(classNum,1,MATCH(G$11,classScheme,0)),Matches[TIMEBIN],$B23,Matches[SITE IN],C$9),COUNTIFS(Matches[CLASS],INDEX(classNum,1,MATCH(G$11,classScheme,0)),Matches[TIME OUT],"&gt;="&amp;TIMEVALUE(LEFT($B23,5)),Matches[TIME OUT],"&lt;"&amp;TIMEVALUE(LEFT($B23,5))+TIME(0,15,0),Matches[SITE OUT],C$9)),COUNTIFS(All[TIMEBIN],$B23,All[CLASS],INDEX(classNum,1,MATCH(G$11,classScheme,0)))),"")</f>
        <v>5</v>
      </c>
      <c r="H23" s="12"/>
      <c r="I23" s="8">
        <f ca="1">IF(I$9&lt;&gt;"",IF(I$9&lt;&gt;"All Locations",IF(I$10="From",COUNTIFS(Matches[CLASS],INDEX(classNum,1,MATCH(I$11,classScheme,0)),Matches[TIMEBIN],$B23,Matches[SITE IN],I$9),COUNTIFS(Matches[CLASS],INDEX(classNum,1,MATCH(I$11,classScheme,0)),Matches[TIME OUT],"&gt;="&amp;TIMEVALUE(LEFT($B23,5)),Matches[TIME OUT],"&lt;"&amp;TIMEVALUE(LEFT($B23,5))+TIME(0,15,0),Matches[SITE OUT],I$9)),COUNTIFS(All[TIMEBIN],$B23,All[CLASS],INDEX(classNum,1,MATCH(I$11,classScheme,0)))),"")</f>
        <v>0</v>
      </c>
      <c r="J23" s="9">
        <f ca="1">IF(I$9&lt;&gt;"",IF(I$9&lt;&gt;"All Locations",IF(I$10="From",COUNTIFS(Matches[CLASS],INDEX(classNum,1,MATCH(J$11,classScheme,0)),Matches[TIMEBIN],$B23,Matches[SITE IN],I$9),COUNTIFS(Matches[CLASS],INDEX(classNum,1,MATCH(J$11,classScheme,0)),Matches[TIME OUT],"&gt;="&amp;TIMEVALUE(LEFT($B23,5)),Matches[TIME OUT],"&lt;"&amp;TIMEVALUE(LEFT($B23,5))+TIME(0,15,0),Matches[SITE OUT],I$9)),COUNTIFS(All[TIMEBIN],$B23,All[CLASS],INDEX(classNum,1,MATCH(J$11,classScheme,0)))),"")</f>
        <v>0</v>
      </c>
      <c r="K23" s="9">
        <f ca="1">IF(I$9&lt;&gt;"",IF(I$9&lt;&gt;"All Locations",IF(I$10="From",COUNTIFS(Matches[CLASS],INDEX(classNum,1,MATCH(K$11,classScheme,0)),Matches[TIMEBIN],$B23,Matches[SITE IN],I$9),COUNTIFS(Matches[CLASS],INDEX(classNum,1,MATCH(K$11,classScheme,0)),Matches[TIME OUT],"&gt;="&amp;TIMEVALUE(LEFT($B23,5)),Matches[TIME OUT],"&lt;"&amp;TIMEVALUE(LEFT($B23,5))+TIME(0,15,0),Matches[SITE OUT],I$9)),COUNTIFS(All[TIMEBIN],$B23,All[CLASS],INDEX(classNum,1,MATCH(K$11,classScheme,0)))),"")</f>
        <v>0</v>
      </c>
      <c r="L23" s="10">
        <f ca="1">IF(I$9&lt;&gt;"",IF(I$9&lt;&gt;"All Locations",IF(I$10="From",COUNTIFS(Matches[CLASS],INDEX(classNum,1,MATCH(L$11,classScheme,0)),Matches[TIMEBIN],$B23,Matches[SITE IN],I$9),COUNTIFS(Matches[CLASS],INDEX(classNum,1,MATCH(L$11,classScheme,0)),Matches[TIME OUT],"&gt;="&amp;TIMEVALUE(LEFT($B23,5)),Matches[TIME OUT],"&lt;"&amp;TIMEVALUE(LEFT($B23,5))+TIME(0,15,0),Matches[SITE OUT],I$9)),COUNTIFS(All[TIMEBIN],$B23,All[CLASS],INDEX(classNum,1,MATCH(L$11,classScheme,0)))),"")</f>
        <v>0</v>
      </c>
      <c r="M23" s="11">
        <f ca="1">IF(I$9&lt;&gt;"",IF(I$9&lt;&gt;"All Locations",IF(I$10="From",COUNTIFS(Matches[CLASS],INDEX(classNum,1,MATCH(M$11,classScheme,0)),Matches[TIMEBIN],$B23,Matches[SITE IN],I$9),COUNTIFS(Matches[CLASS],INDEX(classNum,1,MATCH(M$11,classScheme,0)),Matches[TIME OUT],"&gt;="&amp;TIMEVALUE(LEFT($B23,5)),Matches[TIME OUT],"&lt;"&amp;TIMEVALUE(LEFT($B23,5))+TIME(0,15,0),Matches[SITE OUT],I$9)),COUNTIFS(All[TIMEBIN],$B23,All[CLASS],INDEX(classNum,1,MATCH(M$11,classScheme,0)))),"")</f>
        <v>0</v>
      </c>
      <c r="N23" s="12"/>
      <c r="O23" s="8">
        <f ca="1">IF(O$9&lt;&gt;"",IF(O$9&lt;&gt;"All Locations",IF(O$10="From",COUNTIFS(Matches[CLASS],INDEX(classNum,1,MATCH(O$11,classScheme,0)),Matches[TIMEBIN],$B23,Matches[SITE IN],O$9),COUNTIFS(Matches[CLASS],INDEX(classNum,1,MATCH(O$11,classScheme,0)),Matches[TIME OUT],"&gt;="&amp;TIMEVALUE(LEFT($B23,5)),Matches[TIME OUT],"&lt;"&amp;TIMEVALUE(LEFT($B23,5))+TIME(0,15,0),Matches[SITE OUT],O$9)),COUNTIFS(All[TIMEBIN],$B23,All[CLASS],INDEX(classNum,1,MATCH(O$11,classScheme,0)))),"")</f>
        <v>2</v>
      </c>
      <c r="P23" s="9">
        <f ca="1">IF(O$9&lt;&gt;"",IF(O$9&lt;&gt;"All Locations",IF(O$10="From",COUNTIFS(Matches[CLASS],INDEX(classNum,1,MATCH(P$11,classScheme,0)),Matches[TIMEBIN],$B23,Matches[SITE IN],O$9),COUNTIFS(Matches[CLASS],INDEX(classNum,1,MATCH(P$11,classScheme,0)),Matches[TIME OUT],"&gt;="&amp;TIMEVALUE(LEFT($B23,5)),Matches[TIME OUT],"&lt;"&amp;TIMEVALUE(LEFT($B23,5))+TIME(0,15,0),Matches[SITE OUT],O$9)),COUNTIFS(All[TIMEBIN],$B23,All[CLASS],INDEX(classNum,1,MATCH(P$11,classScheme,0)))),"")</f>
        <v>2</v>
      </c>
      <c r="Q23" s="9">
        <f ca="1">IF(O$9&lt;&gt;"",IF(O$9&lt;&gt;"All Locations",IF(O$10="From",COUNTIFS(Matches[CLASS],INDEX(classNum,1,MATCH(Q$11,classScheme,0)),Matches[TIMEBIN],$B23,Matches[SITE IN],O$9),COUNTIFS(Matches[CLASS],INDEX(classNum,1,MATCH(Q$11,classScheme,0)),Matches[TIME OUT],"&gt;="&amp;TIMEVALUE(LEFT($B23,5)),Matches[TIME OUT],"&lt;"&amp;TIMEVALUE(LEFT($B23,5))+TIME(0,15,0),Matches[SITE OUT],O$9)),COUNTIFS(All[TIMEBIN],$B23,All[CLASS],INDEX(classNum,1,MATCH(Q$11,classScheme,0)))),"")</f>
        <v>0</v>
      </c>
      <c r="R23" s="10">
        <f ca="1">IF(O$9&lt;&gt;"",IF(O$9&lt;&gt;"All Locations",IF(O$10="From",COUNTIFS(Matches[CLASS],INDEX(classNum,1,MATCH(R$11,classScheme,0)),Matches[TIMEBIN],$B23,Matches[SITE IN],O$9),COUNTIFS(Matches[CLASS],INDEX(classNum,1,MATCH(R$11,classScheme,0)),Matches[TIME OUT],"&gt;="&amp;TIMEVALUE(LEFT($B23,5)),Matches[TIME OUT],"&lt;"&amp;TIMEVALUE(LEFT($B23,5))+TIME(0,15,0),Matches[SITE OUT],O$9)),COUNTIFS(All[TIMEBIN],$B23,All[CLASS],INDEX(classNum,1,MATCH(R$11,classScheme,0)))),"")</f>
        <v>0</v>
      </c>
      <c r="S23" s="11">
        <f ca="1">IF(O$9&lt;&gt;"",IF(O$9&lt;&gt;"All Locations",IF(O$10="From",COUNTIFS(Matches[CLASS],INDEX(classNum,1,MATCH(S$11,classScheme,0)),Matches[TIMEBIN],$B23,Matches[SITE IN],O$9),COUNTIFS(Matches[CLASS],INDEX(classNum,1,MATCH(S$11,classScheme,0)),Matches[TIME OUT],"&gt;="&amp;TIMEVALUE(LEFT($B23,5)),Matches[TIME OUT],"&lt;"&amp;TIMEVALUE(LEFT($B23,5))+TIME(0,15,0),Matches[SITE OUT],O$9)),COUNTIFS(All[TIMEBIN],$B23,All[CLASS],INDEX(classNum,1,MATCH(S$11,classScheme,0)))),"")</f>
        <v>0</v>
      </c>
      <c r="T23" s="12"/>
      <c r="U23" s="8">
        <f ca="1">IF(U$9&lt;&gt;"",IF(U$9&lt;&gt;"All Locations",IF(U$10="From",COUNTIFS(Matches[CLASS],INDEX(classNum,1,MATCH(U$11,classScheme,0)),Matches[TIMEBIN],$B23,Matches[SITE IN],U$9),COUNTIFS(Matches[CLASS],INDEX(classNum,1,MATCH(U$11,classScheme,0)),Matches[TIME OUT],"&gt;="&amp;TIMEVALUE(LEFT($B23,5)),Matches[TIME OUT],"&lt;"&amp;TIMEVALUE(LEFT($B23,5))+TIME(0,15,0),Matches[SITE OUT],U$9)),COUNTIFS(All[TIMEBIN],$B23,All[CLASS],INDEX(classNum,1,MATCH(U$11,classScheme,0)))),"")</f>
        <v>4</v>
      </c>
      <c r="V23" s="9">
        <f ca="1">IF(U$9&lt;&gt;"",IF(U$9&lt;&gt;"All Locations",IF(U$10="From",COUNTIFS(Matches[CLASS],INDEX(classNum,1,MATCH(V$11,classScheme,0)),Matches[TIMEBIN],$B23,Matches[SITE IN],U$9),COUNTIFS(Matches[CLASS],INDEX(classNum,1,MATCH(V$11,classScheme,0)),Matches[TIME OUT],"&gt;="&amp;TIMEVALUE(LEFT($B23,5)),Matches[TIME OUT],"&lt;"&amp;TIMEVALUE(LEFT($B23,5))+TIME(0,15,0),Matches[SITE OUT],U$9)),COUNTIFS(All[TIMEBIN],$B23,All[CLASS],INDEX(classNum,1,MATCH(V$11,classScheme,0)))),"")</f>
        <v>3</v>
      </c>
      <c r="W23" s="9">
        <f ca="1">IF(U$9&lt;&gt;"",IF(U$9&lt;&gt;"All Locations",IF(U$10="From",COUNTIFS(Matches[CLASS],INDEX(classNum,1,MATCH(W$11,classScheme,0)),Matches[TIMEBIN],$B23,Matches[SITE IN],U$9),COUNTIFS(Matches[CLASS],INDEX(classNum,1,MATCH(W$11,classScheme,0)),Matches[TIME OUT],"&gt;="&amp;TIMEVALUE(LEFT($B23,5)),Matches[TIME OUT],"&lt;"&amp;TIMEVALUE(LEFT($B23,5))+TIME(0,15,0),Matches[SITE OUT],U$9)),COUNTIFS(All[TIMEBIN],$B23,All[CLASS],INDEX(classNum,1,MATCH(W$11,classScheme,0)))),"")</f>
        <v>0</v>
      </c>
      <c r="X23" s="10">
        <f ca="1">IF(U$9&lt;&gt;"",IF(U$9&lt;&gt;"All Locations",IF(U$10="From",COUNTIFS(Matches[CLASS],INDEX(classNum,1,MATCH(X$11,classScheme,0)),Matches[TIMEBIN],$B23,Matches[SITE IN],U$9),COUNTIFS(Matches[CLASS],INDEX(classNum,1,MATCH(X$11,classScheme,0)),Matches[TIME OUT],"&gt;="&amp;TIMEVALUE(LEFT($B23,5)),Matches[TIME OUT],"&lt;"&amp;TIMEVALUE(LEFT($B23,5))+TIME(0,15,0),Matches[SITE OUT],U$9)),COUNTIFS(All[TIMEBIN],$B23,All[CLASS],INDEX(classNum,1,MATCH(X$11,classScheme,0)))),"")</f>
        <v>0</v>
      </c>
      <c r="Y23" s="11">
        <f ca="1">IF(U$9&lt;&gt;"",IF(U$9&lt;&gt;"All Locations",IF(U$10="From",COUNTIFS(Matches[CLASS],INDEX(classNum,1,MATCH(Y$11,classScheme,0)),Matches[TIMEBIN],$B23,Matches[SITE IN],U$9),COUNTIFS(Matches[CLASS],INDEX(classNum,1,MATCH(Y$11,classScheme,0)),Matches[TIME OUT],"&gt;="&amp;TIMEVALUE(LEFT($B23,5)),Matches[TIME OUT],"&lt;"&amp;TIMEVALUE(LEFT($B23,5))+TIME(0,15,0),Matches[SITE OUT],U$9)),COUNTIFS(All[TIMEBIN],$B23,All[CLASS],INDEX(classNum,1,MATCH(Y$11,classScheme,0)))),"")</f>
        <v>0</v>
      </c>
      <c r="Z23" s="12"/>
      <c r="AA23" s="8">
        <f ca="1">IF(AA$9&lt;&gt;"",IF(AA$9&lt;&gt;"All Locations",IF(AA$10="From",COUNTIFS(Matches[CLASS],INDEX(classNum,1,MATCH(AA$11,classScheme,0)),Matches[TIMEBIN],$B23,Matches[SITE IN],AA$9),COUNTIFS(Matches[CLASS],INDEX(classNum,1,MATCH(AA$11,classScheme,0)),Matches[TIME OUT],"&gt;="&amp;TIMEVALUE(LEFT($B23,5)),Matches[TIME OUT],"&lt;"&amp;TIMEVALUE(LEFT($B23,5))+TIME(0,15,0),Matches[SITE OUT],AA$9)),COUNTIFS(All[TIMEBIN],$B23,All[CLASS],INDEX(classNum,1,MATCH(AA$11,classScheme,0)))),"")</f>
        <v>11</v>
      </c>
      <c r="AB23" s="9">
        <f ca="1">IF(AA$9&lt;&gt;"",IF(AA$9&lt;&gt;"All Locations",IF(AA$10="From",COUNTIFS(Matches[CLASS],INDEX(classNum,1,MATCH(AB$11,classScheme,0)),Matches[TIMEBIN],$B23,Matches[SITE IN],AA$9),COUNTIFS(Matches[CLASS],INDEX(classNum,1,MATCH(AB$11,classScheme,0)),Matches[TIME OUT],"&gt;="&amp;TIMEVALUE(LEFT($B23,5)),Matches[TIME OUT],"&lt;"&amp;TIMEVALUE(LEFT($B23,5))+TIME(0,15,0),Matches[SITE OUT],AA$9)),COUNTIFS(All[TIMEBIN],$B23,All[CLASS],INDEX(classNum,1,MATCH(AB$11,classScheme,0)))),"")</f>
        <v>1</v>
      </c>
      <c r="AC23" s="9">
        <f ca="1">IF(AA$9&lt;&gt;"",IF(AA$9&lt;&gt;"All Locations",IF(AA$10="From",COUNTIFS(Matches[CLASS],INDEX(classNum,1,MATCH(AC$11,classScheme,0)),Matches[TIMEBIN],$B23,Matches[SITE IN],AA$9),COUNTIFS(Matches[CLASS],INDEX(classNum,1,MATCH(AC$11,classScheme,0)),Matches[TIME OUT],"&gt;="&amp;TIMEVALUE(LEFT($B23,5)),Matches[TIME OUT],"&lt;"&amp;TIMEVALUE(LEFT($B23,5))+TIME(0,15,0),Matches[SITE OUT],AA$9)),COUNTIFS(All[TIMEBIN],$B23,All[CLASS],INDEX(classNum,1,MATCH(AC$11,classScheme,0)))),"")</f>
        <v>0</v>
      </c>
      <c r="AD23" s="10">
        <f ca="1">IF(AA$9&lt;&gt;"",IF(AA$9&lt;&gt;"All Locations",IF(AA$10="From",COUNTIFS(Matches[CLASS],INDEX(classNum,1,MATCH(AD$11,classScheme,0)),Matches[TIMEBIN],$B23,Matches[SITE IN],AA$9),COUNTIFS(Matches[CLASS],INDEX(classNum,1,MATCH(AD$11,classScheme,0)),Matches[TIME OUT],"&gt;="&amp;TIMEVALUE(LEFT($B23,5)),Matches[TIME OUT],"&lt;"&amp;TIMEVALUE(LEFT($B23,5))+TIME(0,15,0),Matches[SITE OUT],AA$9)),COUNTIFS(All[TIMEBIN],$B23,All[CLASS],INDEX(classNum,1,MATCH(AD$11,classScheme,0)))),"")</f>
        <v>0</v>
      </c>
      <c r="AE23" s="11">
        <f ca="1">IF(AA$9&lt;&gt;"",IF(AA$9&lt;&gt;"All Locations",IF(AA$10="From",COUNTIFS(Matches[CLASS],INDEX(classNum,1,MATCH(AE$11,classScheme,0)),Matches[TIMEBIN],$B23,Matches[SITE IN],AA$9),COUNTIFS(Matches[CLASS],INDEX(classNum,1,MATCH(AE$11,classScheme,0)),Matches[TIME OUT],"&gt;="&amp;TIMEVALUE(LEFT($B23,5)),Matches[TIME OUT],"&lt;"&amp;TIMEVALUE(LEFT($B23,5))+TIME(0,15,0),Matches[SITE OUT],AA$9)),COUNTIFS(All[TIMEBIN],$B23,All[CLASS],INDEX(classNum,1,MATCH(AE$11,classScheme,0)))),"")</f>
        <v>0</v>
      </c>
      <c r="AF23" s="12"/>
      <c r="AG23" s="8">
        <f ca="1">IF(AG$9&lt;&gt;"",IF(AG$9&lt;&gt;"All Locations",IF(AG$10="From",COUNTIFS(Matches[CLASS],INDEX(classNum,1,MATCH(AG$11,classScheme,0)),Matches[TIMEBIN],$B23,Matches[SITE IN],AG$9),COUNTIFS(Matches[CLASS],INDEX(classNum,1,MATCH(AG$11,classScheme,0)),Matches[TIME OUT],"&gt;="&amp;TIMEVALUE(LEFT($B23,5)),Matches[TIME OUT],"&lt;"&amp;TIMEVALUE(LEFT($B23,5))+TIME(0,15,0),Matches[SITE OUT],AG$9)),COUNTIFS(All[TIMEBIN],$B23,All[CLASS],INDEX(classNum,1,MATCH(AG$11,classScheme,0)))),"")</f>
        <v>7</v>
      </c>
      <c r="AH23" s="9">
        <f ca="1">IF(AG$9&lt;&gt;"",IF(AG$9&lt;&gt;"All Locations",IF(AG$10="From",COUNTIFS(Matches[CLASS],INDEX(classNum,1,MATCH(AH$11,classScheme,0)),Matches[TIMEBIN],$B23,Matches[SITE IN],AG$9),COUNTIFS(Matches[CLASS],INDEX(classNum,1,MATCH(AH$11,classScheme,0)),Matches[TIME OUT],"&gt;="&amp;TIMEVALUE(LEFT($B23,5)),Matches[TIME OUT],"&lt;"&amp;TIMEVALUE(LEFT($B23,5))+TIME(0,15,0),Matches[SITE OUT],AG$9)),COUNTIFS(All[TIMEBIN],$B23,All[CLASS],INDEX(classNum,1,MATCH(AH$11,classScheme,0)))),"")</f>
        <v>0</v>
      </c>
      <c r="AI23" s="9">
        <f ca="1">IF(AG$9&lt;&gt;"",IF(AG$9&lt;&gt;"All Locations",IF(AG$10="From",COUNTIFS(Matches[CLASS],INDEX(classNum,1,MATCH(AI$11,classScheme,0)),Matches[TIMEBIN],$B23,Matches[SITE IN],AG$9),COUNTIFS(Matches[CLASS],INDEX(classNum,1,MATCH(AI$11,classScheme,0)),Matches[TIME OUT],"&gt;="&amp;TIMEVALUE(LEFT($B23,5)),Matches[TIME OUT],"&lt;"&amp;TIMEVALUE(LEFT($B23,5))+TIME(0,15,0),Matches[SITE OUT],AG$9)),COUNTIFS(All[TIMEBIN],$B23,All[CLASS],INDEX(classNum,1,MATCH(AI$11,classScheme,0)))),"")</f>
        <v>0</v>
      </c>
      <c r="AJ23" s="10">
        <f ca="1">IF(AG$9&lt;&gt;"",IF(AG$9&lt;&gt;"All Locations",IF(AG$10="From",COUNTIFS(Matches[CLASS],INDEX(classNum,1,MATCH(AJ$11,classScheme,0)),Matches[TIMEBIN],$B23,Matches[SITE IN],AG$9),COUNTIFS(Matches[CLASS],INDEX(classNum,1,MATCH(AJ$11,classScheme,0)),Matches[TIME OUT],"&gt;="&amp;TIMEVALUE(LEFT($B23,5)),Matches[TIME OUT],"&lt;"&amp;TIMEVALUE(LEFT($B23,5))+TIME(0,15,0),Matches[SITE OUT],AG$9)),COUNTIFS(All[TIMEBIN],$B23,All[CLASS],INDEX(classNum,1,MATCH(AJ$11,classScheme,0)))),"")</f>
        <v>1</v>
      </c>
      <c r="AK23" s="11">
        <f ca="1">IF(AG$9&lt;&gt;"",IF(AG$9&lt;&gt;"All Locations",IF(AG$10="From",COUNTIFS(Matches[CLASS],INDEX(classNum,1,MATCH(AK$11,classScheme,0)),Matches[TIMEBIN],$B23,Matches[SITE IN],AG$9),COUNTIFS(Matches[CLASS],INDEX(classNum,1,MATCH(AK$11,classScheme,0)),Matches[TIME OUT],"&gt;="&amp;TIMEVALUE(LEFT($B23,5)),Matches[TIME OUT],"&lt;"&amp;TIMEVALUE(LEFT($B23,5))+TIME(0,15,0),Matches[SITE OUT],AG$9)),COUNTIFS(All[TIMEBIN],$B23,All[CLASS],INDEX(classNum,1,MATCH(AK$11,classScheme,0)))),"")</f>
        <v>0</v>
      </c>
      <c r="AL23" s="12"/>
      <c r="AM23" s="8">
        <f ca="1">IF(AM$9&lt;&gt;"",IF(AM$9&lt;&gt;"All Locations",IF(AM$10="From",COUNTIFS(Matches[CLASS],INDEX(classNum,1,MATCH(AM$11,classScheme,0)),Matches[TIMEBIN],$B23,Matches[SITE IN],AM$9),COUNTIFS(Matches[CLASS],INDEX(classNum,1,MATCH(AM$11,classScheme,0)),Matches[TIME OUT],"&gt;="&amp;TIMEVALUE(LEFT($B23,5)),Matches[TIME OUT],"&lt;"&amp;TIMEVALUE(LEFT($B23,5))+TIME(0,15,0),Matches[SITE OUT],AM$9)),COUNTIFS(All[TIMEBIN],$B23,All[CLASS],INDEX(classNum,1,MATCH(AM$11,classScheme,0)))),"")</f>
        <v>2</v>
      </c>
      <c r="AN23" s="9">
        <f ca="1">IF(AM$9&lt;&gt;"",IF(AM$9&lt;&gt;"All Locations",IF(AM$10="From",COUNTIFS(Matches[CLASS],INDEX(classNum,1,MATCH(AN$11,classScheme,0)),Matches[TIMEBIN],$B23,Matches[SITE IN],AM$9),COUNTIFS(Matches[CLASS],INDEX(classNum,1,MATCH(AN$11,classScheme,0)),Matches[TIME OUT],"&gt;="&amp;TIMEVALUE(LEFT($B23,5)),Matches[TIME OUT],"&lt;"&amp;TIMEVALUE(LEFT($B23,5))+TIME(0,15,0),Matches[SITE OUT],AM$9)),COUNTIFS(All[TIMEBIN],$B23,All[CLASS],INDEX(classNum,1,MATCH(AN$11,classScheme,0)))),"")</f>
        <v>0</v>
      </c>
      <c r="AO23" s="9">
        <f ca="1">IF(AM$9&lt;&gt;"",IF(AM$9&lt;&gt;"All Locations",IF(AM$10="From",COUNTIFS(Matches[CLASS],INDEX(classNum,1,MATCH(AO$11,classScheme,0)),Matches[TIMEBIN],$B23,Matches[SITE IN],AM$9),COUNTIFS(Matches[CLASS],INDEX(classNum,1,MATCH(AO$11,classScheme,0)),Matches[TIME OUT],"&gt;="&amp;TIMEVALUE(LEFT($B23,5)),Matches[TIME OUT],"&lt;"&amp;TIMEVALUE(LEFT($B23,5))+TIME(0,15,0),Matches[SITE OUT],AM$9)),COUNTIFS(All[TIMEBIN],$B23,All[CLASS],INDEX(classNum,1,MATCH(AO$11,classScheme,0)))),"")</f>
        <v>0</v>
      </c>
      <c r="AP23" s="10">
        <f ca="1">IF(AM$9&lt;&gt;"",IF(AM$9&lt;&gt;"All Locations",IF(AM$10="From",COUNTIFS(Matches[CLASS],INDEX(classNum,1,MATCH(AP$11,classScheme,0)),Matches[TIMEBIN],$B23,Matches[SITE IN],AM$9),COUNTIFS(Matches[CLASS],INDEX(classNum,1,MATCH(AP$11,classScheme,0)),Matches[TIME OUT],"&gt;="&amp;TIMEVALUE(LEFT($B23,5)),Matches[TIME OUT],"&lt;"&amp;TIMEVALUE(LEFT($B23,5))+TIME(0,15,0),Matches[SITE OUT],AM$9)),COUNTIFS(All[TIMEBIN],$B23,All[CLASS],INDEX(classNum,1,MATCH(AP$11,classScheme,0)))),"")</f>
        <v>0</v>
      </c>
      <c r="AQ23" s="11">
        <f ca="1">IF(AM$9&lt;&gt;"",IF(AM$9&lt;&gt;"All Locations",IF(AM$10="From",COUNTIFS(Matches[CLASS],INDEX(classNum,1,MATCH(AQ$11,classScheme,0)),Matches[TIMEBIN],$B23,Matches[SITE IN],AM$9),COUNTIFS(Matches[CLASS],INDEX(classNum,1,MATCH(AQ$11,classScheme,0)),Matches[TIME OUT],"&gt;="&amp;TIMEVALUE(LEFT($B23,5)),Matches[TIME OUT],"&lt;"&amp;TIMEVALUE(LEFT($B23,5))+TIME(0,15,0),Matches[SITE OUT],AM$9)),COUNTIFS(All[TIMEBIN],$B23,All[CLASS],INDEX(classNum,1,MATCH(AQ$11,classScheme,0)))),"")</f>
        <v>5</v>
      </c>
      <c r="AR23" s="12"/>
      <c r="AS23" s="8">
        <f ca="1">IF(AS$9&lt;&gt;"",IF(AS$9&lt;&gt;"All Locations",IF(AS$10="From",COUNTIFS(Matches[CLASS],INDEX(classNum,1,MATCH(AS$11,classScheme,0)),Matches[TIMEBIN],$B23,Matches[SITE IN],AS$9),COUNTIFS(Matches[CLASS],INDEX(classNum,1,MATCH(AS$11,classScheme,0)),Matches[TIME OUT],"&gt;="&amp;TIMEVALUE(LEFT($B23,5)),Matches[TIME OUT],"&lt;"&amp;TIMEVALUE(LEFT($B23,5))+TIME(0,15,0),Matches[SITE OUT],AS$9)),COUNTIFS(All[TIMEBIN],$B23,All[CLASS],INDEX(classNum,1,MATCH(AS$11,classScheme,0)))),"")</f>
        <v>0</v>
      </c>
      <c r="AT23" s="9">
        <f ca="1">IF(AS$9&lt;&gt;"",IF(AS$9&lt;&gt;"All Locations",IF(AS$10="From",COUNTIFS(Matches[CLASS],INDEX(classNum,1,MATCH(AT$11,classScheme,0)),Matches[TIMEBIN],$B23,Matches[SITE IN],AS$9),COUNTIFS(Matches[CLASS],INDEX(classNum,1,MATCH(AT$11,classScheme,0)),Matches[TIME OUT],"&gt;="&amp;TIMEVALUE(LEFT($B23,5)),Matches[TIME OUT],"&lt;"&amp;TIMEVALUE(LEFT($B23,5))+TIME(0,15,0),Matches[SITE OUT],AS$9)),COUNTIFS(All[TIMEBIN],$B23,All[CLASS],INDEX(classNum,1,MATCH(AT$11,classScheme,0)))),"")</f>
        <v>0</v>
      </c>
      <c r="AU23" s="9">
        <f ca="1">IF(AS$9&lt;&gt;"",IF(AS$9&lt;&gt;"All Locations",IF(AS$10="From",COUNTIFS(Matches[CLASS],INDEX(classNum,1,MATCH(AU$11,classScheme,0)),Matches[TIMEBIN],$B23,Matches[SITE IN],AS$9),COUNTIFS(Matches[CLASS],INDEX(classNum,1,MATCH(AU$11,classScheme,0)),Matches[TIME OUT],"&gt;="&amp;TIMEVALUE(LEFT($B23,5)),Matches[TIME OUT],"&lt;"&amp;TIMEVALUE(LEFT($B23,5))+TIME(0,15,0),Matches[SITE OUT],AS$9)),COUNTIFS(All[TIMEBIN],$B23,All[CLASS],INDEX(classNum,1,MATCH(AU$11,classScheme,0)))),"")</f>
        <v>0</v>
      </c>
      <c r="AV23" s="10">
        <f ca="1">IF(AS$9&lt;&gt;"",IF(AS$9&lt;&gt;"All Locations",IF(AS$10="From",COUNTIFS(Matches[CLASS],INDEX(classNum,1,MATCH(AV$11,classScheme,0)),Matches[TIMEBIN],$B23,Matches[SITE IN],AS$9),COUNTIFS(Matches[CLASS],INDEX(classNum,1,MATCH(AV$11,classScheme,0)),Matches[TIME OUT],"&gt;="&amp;TIMEVALUE(LEFT($B23,5)),Matches[TIME OUT],"&lt;"&amp;TIMEVALUE(LEFT($B23,5))+TIME(0,15,0),Matches[SITE OUT],AS$9)),COUNTIFS(All[TIMEBIN],$B23,All[CLASS],INDEX(classNum,1,MATCH(AV$11,classScheme,0)))),"")</f>
        <v>0</v>
      </c>
      <c r="AW23" s="11">
        <f ca="1">IF(AS$9&lt;&gt;"",IF(AS$9&lt;&gt;"All Locations",IF(AS$10="From",COUNTIFS(Matches[CLASS],INDEX(classNum,1,MATCH(AW$11,classScheme,0)),Matches[TIMEBIN],$B23,Matches[SITE IN],AS$9),COUNTIFS(Matches[CLASS],INDEX(classNum,1,MATCH(AW$11,classScheme,0)),Matches[TIME OUT],"&gt;="&amp;TIMEVALUE(LEFT($B23,5)),Matches[TIME OUT],"&lt;"&amp;TIMEVALUE(LEFT($B23,5))+TIME(0,15,0),Matches[SITE OUT],AS$9)),COUNTIFS(All[TIMEBIN],$B23,All[CLASS],INDEX(classNum,1,MATCH(AW$11,classScheme,0)))),"")</f>
        <v>0</v>
      </c>
      <c r="AX23" s="12"/>
      <c r="AY23" s="8">
        <f ca="1">IF(AY$9&lt;&gt;"",IF(AY$9&lt;&gt;"All Locations",IF(AY$10="From",COUNTIFS(Matches[CLASS],INDEX(classNum,1,MATCH(AY$11,classScheme,0)),Matches[TIMEBIN],$B23,Matches[SITE IN],AY$9),COUNTIFS(Matches[CLASS],INDEX(classNum,1,MATCH(AY$11,classScheme,0)),Matches[TIME OUT],"&gt;="&amp;TIMEVALUE(LEFT($B23,5)),Matches[TIME OUT],"&lt;"&amp;TIMEVALUE(LEFT($B23,5))+TIME(0,15,0),Matches[SITE OUT],AY$9)),COUNTIFS(All[TIMEBIN],$B23,All[CLASS],INDEX(classNum,1,MATCH(AY$11,classScheme,0)))),"")</f>
        <v>4</v>
      </c>
      <c r="AZ23" s="9">
        <f ca="1">IF(AY$9&lt;&gt;"",IF(AY$9&lt;&gt;"All Locations",IF(AY$10="From",COUNTIFS(Matches[CLASS],INDEX(classNum,1,MATCH(AZ$11,classScheme,0)),Matches[TIMEBIN],$B23,Matches[SITE IN],AY$9),COUNTIFS(Matches[CLASS],INDEX(classNum,1,MATCH(AZ$11,classScheme,0)),Matches[TIME OUT],"&gt;="&amp;TIMEVALUE(LEFT($B23,5)),Matches[TIME OUT],"&lt;"&amp;TIMEVALUE(LEFT($B23,5))+TIME(0,15,0),Matches[SITE OUT],AY$9)),COUNTIFS(All[TIMEBIN],$B23,All[CLASS],INDEX(classNum,1,MATCH(AZ$11,classScheme,0)))),"")</f>
        <v>2</v>
      </c>
      <c r="BA23" s="9">
        <f ca="1">IF(AY$9&lt;&gt;"",IF(AY$9&lt;&gt;"All Locations",IF(AY$10="From",COUNTIFS(Matches[CLASS],INDEX(classNum,1,MATCH(BA$11,classScheme,0)),Matches[TIMEBIN],$B23,Matches[SITE IN],AY$9),COUNTIFS(Matches[CLASS],INDEX(classNum,1,MATCH(BA$11,classScheme,0)),Matches[TIME OUT],"&gt;="&amp;TIMEVALUE(LEFT($B23,5)),Matches[TIME OUT],"&lt;"&amp;TIMEVALUE(LEFT($B23,5))+TIME(0,15,0),Matches[SITE OUT],AY$9)),COUNTIFS(All[TIMEBIN],$B23,All[CLASS],INDEX(classNum,1,MATCH(BA$11,classScheme,0)))),"")</f>
        <v>0</v>
      </c>
      <c r="BB23" s="10">
        <f ca="1">IF(AY$9&lt;&gt;"",IF(AY$9&lt;&gt;"All Locations",IF(AY$10="From",COUNTIFS(Matches[CLASS],INDEX(classNum,1,MATCH(BB$11,classScheme,0)),Matches[TIMEBIN],$B23,Matches[SITE IN],AY$9),COUNTIFS(Matches[CLASS],INDEX(classNum,1,MATCH(BB$11,classScheme,0)),Matches[TIME OUT],"&gt;="&amp;TIMEVALUE(LEFT($B23,5)),Matches[TIME OUT],"&lt;"&amp;TIMEVALUE(LEFT($B23,5))+TIME(0,15,0),Matches[SITE OUT],AY$9)),COUNTIFS(All[TIMEBIN],$B23,All[CLASS],INDEX(classNum,1,MATCH(BB$11,classScheme,0)))),"")</f>
        <v>0</v>
      </c>
      <c r="BC23" s="11">
        <f ca="1">IF(AY$9&lt;&gt;"",IF(AY$9&lt;&gt;"All Locations",IF(AY$10="From",COUNTIFS(Matches[CLASS],INDEX(classNum,1,MATCH(BC$11,classScheme,0)),Matches[TIMEBIN],$B23,Matches[SITE IN],AY$9),COUNTIFS(Matches[CLASS],INDEX(classNum,1,MATCH(BC$11,classScheme,0)),Matches[TIME OUT],"&gt;="&amp;TIMEVALUE(LEFT($B23,5)),Matches[TIME OUT],"&lt;"&amp;TIMEVALUE(LEFT($B23,5))+TIME(0,15,0),Matches[SITE OUT],AY$9)),COUNTIFS(All[TIMEBIN],$B23,All[CLASS],INDEX(classNum,1,MATCH(BC$11,classScheme,0)))),"")</f>
        <v>0</v>
      </c>
      <c r="BD23" s="12"/>
      <c r="BE23" s="8">
        <f ca="1">IF(BE$9&lt;&gt;"",IF(BE$9&lt;&gt;"All Locations",IF(BE$10="From",COUNTIFS(Matches[CLASS],INDEX(classNum,1,MATCH(BE$11,classScheme,0)),Matches[TIMEBIN],$B23,Matches[SITE IN],BE$9),COUNTIFS(Matches[CLASS],INDEX(classNum,1,MATCH(BE$11,classScheme,0)),Matches[TIME OUT],"&gt;="&amp;TIMEVALUE(LEFT($B23,5)),Matches[TIME OUT],"&lt;"&amp;TIMEVALUE(LEFT($B23,5))+TIME(0,15,0),Matches[SITE OUT],BE$9)),COUNTIFS(All[TIMEBIN],$B23,All[CLASS],INDEX(classNum,1,MATCH(BE$11,classScheme,0)))),"")</f>
        <v>2</v>
      </c>
      <c r="BF23" s="9">
        <f ca="1">IF(BE$9&lt;&gt;"",IF(BE$9&lt;&gt;"All Locations",IF(BE$10="From",COUNTIFS(Matches[CLASS],INDEX(classNum,1,MATCH(BF$11,classScheme,0)),Matches[TIMEBIN],$B23,Matches[SITE IN],BE$9),COUNTIFS(Matches[CLASS],INDEX(classNum,1,MATCH(BF$11,classScheme,0)),Matches[TIME OUT],"&gt;="&amp;TIMEVALUE(LEFT($B23,5)),Matches[TIME OUT],"&lt;"&amp;TIMEVALUE(LEFT($B23,5))+TIME(0,15,0),Matches[SITE OUT],BE$9)),COUNTIFS(All[TIMEBIN],$B23,All[CLASS],INDEX(classNum,1,MATCH(BF$11,classScheme,0)))),"")</f>
        <v>0</v>
      </c>
      <c r="BG23" s="9">
        <f ca="1">IF(BE$9&lt;&gt;"",IF(BE$9&lt;&gt;"All Locations",IF(BE$10="From",COUNTIFS(Matches[CLASS],INDEX(classNum,1,MATCH(BG$11,classScheme,0)),Matches[TIMEBIN],$B23,Matches[SITE IN],BE$9),COUNTIFS(Matches[CLASS],INDEX(classNum,1,MATCH(BG$11,classScheme,0)),Matches[TIME OUT],"&gt;="&amp;TIMEVALUE(LEFT($B23,5)),Matches[TIME OUT],"&lt;"&amp;TIMEVALUE(LEFT($B23,5))+TIME(0,15,0),Matches[SITE OUT],BE$9)),COUNTIFS(All[TIMEBIN],$B23,All[CLASS],INDEX(classNum,1,MATCH(BG$11,classScheme,0)))),"")</f>
        <v>0</v>
      </c>
      <c r="BH23" s="10">
        <f ca="1">IF(BE$9&lt;&gt;"",IF(BE$9&lt;&gt;"All Locations",IF(BE$10="From",COUNTIFS(Matches[CLASS],INDEX(classNum,1,MATCH(BH$11,classScheme,0)),Matches[TIMEBIN],$B23,Matches[SITE IN],BE$9),COUNTIFS(Matches[CLASS],INDEX(classNum,1,MATCH(BH$11,classScheme,0)),Matches[TIME OUT],"&gt;="&amp;TIMEVALUE(LEFT($B23,5)),Matches[TIME OUT],"&lt;"&amp;TIMEVALUE(LEFT($B23,5))+TIME(0,15,0),Matches[SITE OUT],BE$9)),COUNTIFS(All[TIMEBIN],$B23,All[CLASS],INDEX(classNum,1,MATCH(BH$11,classScheme,0)))),"")</f>
        <v>0</v>
      </c>
      <c r="BI23" s="11">
        <f ca="1">IF(BE$9&lt;&gt;"",IF(BE$9&lt;&gt;"All Locations",IF(BE$10="From",COUNTIFS(Matches[CLASS],INDEX(classNum,1,MATCH(BI$11,classScheme,0)),Matches[TIMEBIN],$B23,Matches[SITE IN],BE$9),COUNTIFS(Matches[CLASS],INDEX(classNum,1,MATCH(BI$11,classScheme,0)),Matches[TIME OUT],"&gt;="&amp;TIMEVALUE(LEFT($B23,5)),Matches[TIME OUT],"&lt;"&amp;TIMEVALUE(LEFT($B23,5))+TIME(0,15,0),Matches[SITE OUT],BE$9)),COUNTIFS(All[TIMEBIN],$B23,All[CLASS],INDEX(classNum,1,MATCH(BI$11,classScheme,0)))),"")</f>
        <v>0</v>
      </c>
      <c r="BJ23" s="12"/>
      <c r="BK23" s="8">
        <f ca="1">IF(BK$9&lt;&gt;"",IF(BK$9&lt;&gt;"All Locations",IF(BK$10="From",COUNTIFS(Matches[CLASS],INDEX(classNum,1,MATCH(BK$11,classScheme,0)),Matches[TIMEBIN],$B23,Matches[SITE IN],BK$9),COUNTIFS(Matches[CLASS],INDEX(classNum,1,MATCH(BK$11,classScheme,0)),Matches[TIME OUT],"&gt;="&amp;TIMEVALUE(LEFT($B23,5)),Matches[TIME OUT],"&lt;"&amp;TIMEVALUE(LEFT($B23,5))+TIME(0,15,0),Matches[SITE OUT],BK$9)),COUNTIFS(All[TIMEBIN],$B23,All[CLASS],INDEX(classNum,1,MATCH(BK$11,classScheme,0)))),"")</f>
        <v>1</v>
      </c>
      <c r="BL23" s="9">
        <f ca="1">IF(BK$9&lt;&gt;"",IF(BK$9&lt;&gt;"All Locations",IF(BK$10="From",COUNTIFS(Matches[CLASS],INDEX(classNum,1,MATCH(BL$11,classScheme,0)),Matches[TIMEBIN],$B23,Matches[SITE IN],BK$9),COUNTIFS(Matches[CLASS],INDEX(classNum,1,MATCH(BL$11,classScheme,0)),Matches[TIME OUT],"&gt;="&amp;TIMEVALUE(LEFT($B23,5)),Matches[TIME OUT],"&lt;"&amp;TIMEVALUE(LEFT($B23,5))+TIME(0,15,0),Matches[SITE OUT],BK$9)),COUNTIFS(All[TIMEBIN],$B23,All[CLASS],INDEX(classNum,1,MATCH(BL$11,classScheme,0)))),"")</f>
        <v>3</v>
      </c>
      <c r="BM23" s="9">
        <f ca="1">IF(BK$9&lt;&gt;"",IF(BK$9&lt;&gt;"All Locations",IF(BK$10="From",COUNTIFS(Matches[CLASS],INDEX(classNum,1,MATCH(BM$11,classScheme,0)),Matches[TIMEBIN],$B23,Matches[SITE IN],BK$9),COUNTIFS(Matches[CLASS],INDEX(classNum,1,MATCH(BM$11,classScheme,0)),Matches[TIME OUT],"&gt;="&amp;TIMEVALUE(LEFT($B23,5)),Matches[TIME OUT],"&lt;"&amp;TIMEVALUE(LEFT($B23,5))+TIME(0,15,0),Matches[SITE OUT],BK$9)),COUNTIFS(All[TIMEBIN],$B23,All[CLASS],INDEX(classNum,1,MATCH(BM$11,classScheme,0)))),"")</f>
        <v>1</v>
      </c>
      <c r="BN23" s="10">
        <f ca="1">IF(BK$9&lt;&gt;"",IF(BK$9&lt;&gt;"All Locations",IF(BK$10="From",COUNTIFS(Matches[CLASS],INDEX(classNum,1,MATCH(BN$11,classScheme,0)),Matches[TIMEBIN],$B23,Matches[SITE IN],BK$9),COUNTIFS(Matches[CLASS],INDEX(classNum,1,MATCH(BN$11,classScheme,0)),Matches[TIME OUT],"&gt;="&amp;TIMEVALUE(LEFT($B23,5)),Matches[TIME OUT],"&lt;"&amp;TIMEVALUE(LEFT($B23,5))+TIME(0,15,0),Matches[SITE OUT],BK$9)),COUNTIFS(All[TIMEBIN],$B23,All[CLASS],INDEX(classNum,1,MATCH(BN$11,classScheme,0)))),"")</f>
        <v>0</v>
      </c>
      <c r="BO23" s="11">
        <f ca="1">IF(BK$9&lt;&gt;"",IF(BK$9&lt;&gt;"All Locations",IF(BK$10="From",COUNTIFS(Matches[CLASS],INDEX(classNum,1,MATCH(BO$11,classScheme,0)),Matches[TIMEBIN],$B23,Matches[SITE IN],BK$9),COUNTIFS(Matches[CLASS],INDEX(classNum,1,MATCH(BO$11,classScheme,0)),Matches[TIME OUT],"&gt;="&amp;TIMEVALUE(LEFT($B23,5)),Matches[TIME OUT],"&lt;"&amp;TIMEVALUE(LEFT($B23,5))+TIME(0,15,0),Matches[SITE OUT],BK$9)),COUNTIFS(All[TIMEBIN],$B23,All[CLASS],INDEX(classNum,1,MATCH(BO$11,classScheme,0)))),"")</f>
        <v>0</v>
      </c>
      <c r="BP23" s="12"/>
      <c r="BQ23" s="8">
        <f ca="1">IF(BQ$9&lt;&gt;"",IF(BQ$9&lt;&gt;"All Locations",IF(BQ$10="From",COUNTIFS(Matches[CLASS],INDEX(classNum,1,MATCH(BQ$11,classScheme,0)),Matches[TIMEBIN],$B23,Matches[SITE IN],BQ$9),COUNTIFS(Matches[CLASS],INDEX(classNum,1,MATCH(BQ$11,classScheme,0)),Matches[TIME OUT],"&gt;="&amp;TIMEVALUE(LEFT($B23,5)),Matches[TIME OUT],"&lt;"&amp;TIMEVALUE(LEFT($B23,5))+TIME(0,15,0),Matches[SITE OUT],BQ$9)),COUNTIFS(All[TIMEBIN],$B23,All[CLASS],INDEX(classNum,1,MATCH(BQ$11,classScheme,0)))),"")</f>
        <v>49</v>
      </c>
      <c r="BR23" s="9">
        <f ca="1">IF(BQ$9&lt;&gt;"",IF(BQ$9&lt;&gt;"All Locations",IF(BQ$10="From",COUNTIFS(Matches[CLASS],INDEX(classNum,1,MATCH(BR$11,classScheme,0)),Matches[TIMEBIN],$B23,Matches[SITE IN],BQ$9),COUNTIFS(Matches[CLASS],INDEX(classNum,1,MATCH(BR$11,classScheme,0)),Matches[TIME OUT],"&gt;="&amp;TIMEVALUE(LEFT($B23,5)),Matches[TIME OUT],"&lt;"&amp;TIMEVALUE(LEFT($B23,5))+TIME(0,15,0),Matches[SITE OUT],BQ$9)),COUNTIFS(All[TIMEBIN],$B23,All[CLASS],INDEX(classNum,1,MATCH(BR$11,classScheme,0)))),"")</f>
        <v>16</v>
      </c>
      <c r="BS23" s="9">
        <f ca="1">IF(BQ$9&lt;&gt;"",IF(BQ$9&lt;&gt;"All Locations",IF(BQ$10="From",COUNTIFS(Matches[CLASS],INDEX(classNum,1,MATCH(BS$11,classScheme,0)),Matches[TIMEBIN],$B23,Matches[SITE IN],BQ$9),COUNTIFS(Matches[CLASS],INDEX(classNum,1,MATCH(BS$11,classScheme,0)),Matches[TIME OUT],"&gt;="&amp;TIMEVALUE(LEFT($B23,5)),Matches[TIME OUT],"&lt;"&amp;TIMEVALUE(LEFT($B23,5))+TIME(0,15,0),Matches[SITE OUT],BQ$9)),COUNTIFS(All[TIMEBIN],$B23,All[CLASS],INDEX(classNum,1,MATCH(BS$11,classScheme,0)))),"")</f>
        <v>3</v>
      </c>
      <c r="BT23" s="10">
        <f ca="1">IF(BQ$9&lt;&gt;"",IF(BQ$9&lt;&gt;"All Locations",IF(BQ$10="From",COUNTIFS(Matches[CLASS],INDEX(classNum,1,MATCH(BT$11,classScheme,0)),Matches[TIMEBIN],$B23,Matches[SITE IN],BQ$9),COUNTIFS(Matches[CLASS],INDEX(classNum,1,MATCH(BT$11,classScheme,0)),Matches[TIME OUT],"&gt;="&amp;TIMEVALUE(LEFT($B23,5)),Matches[TIME OUT],"&lt;"&amp;TIMEVALUE(LEFT($B23,5))+TIME(0,15,0),Matches[SITE OUT],BQ$9)),COUNTIFS(All[TIMEBIN],$B23,All[CLASS],INDEX(classNum,1,MATCH(BT$11,classScheme,0)))),"")</f>
        <v>0</v>
      </c>
      <c r="BU23" s="11">
        <f ca="1">IF(BQ$9&lt;&gt;"",IF(BQ$9&lt;&gt;"All Locations",IF(BQ$10="From",COUNTIFS(Matches[CLASS],INDEX(classNum,1,MATCH(BU$11,classScheme,0)),Matches[TIMEBIN],$B23,Matches[SITE IN],BQ$9),COUNTIFS(Matches[CLASS],INDEX(classNum,1,MATCH(BU$11,classScheme,0)),Matches[TIME OUT],"&gt;="&amp;TIMEVALUE(LEFT($B23,5)),Matches[TIME OUT],"&lt;"&amp;TIMEVALUE(LEFT($B23,5))+TIME(0,15,0),Matches[SITE OUT],BQ$9)),COUNTIFS(All[TIMEBIN],$B23,All[CLASS],INDEX(classNum,1,MATCH(BU$11,classScheme,0)))),"")</f>
        <v>10</v>
      </c>
    </row>
    <row r="24" spans="2:73">
      <c r="B24" s="7" t="str">
        <v>09:00 - 09:15</v>
      </c>
      <c r="C24" s="8">
        <f ca="1">IF(C$9&lt;&gt;"",IF(C$9&lt;&gt;"All Locations",IF(C$10="From",COUNTIFS(Matches[CLASS],INDEX(classNum,1,MATCH(C$11,classScheme,0)),Matches[TIMEBIN],$B24,Matches[SITE IN],C$9),COUNTIFS(Matches[CLASS],INDEX(classNum,1,MATCH(C$11,classScheme,0)),Matches[TIME OUT],"&gt;="&amp;TIMEVALUE(LEFT($B24,5)),Matches[TIME OUT],"&lt;"&amp;TIMEVALUE(LEFT($B24,5))+TIME(0,15,0),Matches[SITE OUT],C$9)),COUNTIFS(All[TIMEBIN],$B24,All[CLASS],INDEX(classNum,1,MATCH(C$11,classScheme,0)))),"")</f>
        <v>9</v>
      </c>
      <c r="D24" s="9">
        <f ca="1">IF(C$9&lt;&gt;"",IF(C$9&lt;&gt;"All Locations",IF(C$10="From",COUNTIFS(Matches[CLASS],INDEX(classNum,1,MATCH(D$11,classScheme,0)),Matches[TIMEBIN],$B24,Matches[SITE IN],C$9),COUNTIFS(Matches[CLASS],INDEX(classNum,1,MATCH(D$11,classScheme,0)),Matches[TIME OUT],"&gt;="&amp;TIMEVALUE(LEFT($B24,5)),Matches[TIME OUT],"&lt;"&amp;TIMEVALUE(LEFT($B24,5))+TIME(0,15,0),Matches[SITE OUT],C$9)),COUNTIFS(All[TIMEBIN],$B24,All[CLASS],INDEX(classNum,1,MATCH(D$11,classScheme,0)))),"")</f>
        <v>3</v>
      </c>
      <c r="E24" s="9">
        <f ca="1">IF(C$9&lt;&gt;"",IF(C$9&lt;&gt;"All Locations",IF(C$10="From",COUNTIFS(Matches[CLASS],INDEX(classNum,1,MATCH(E$11,classScheme,0)),Matches[TIMEBIN],$B24,Matches[SITE IN],C$9),COUNTIFS(Matches[CLASS],INDEX(classNum,1,MATCH(E$11,classScheme,0)),Matches[TIME OUT],"&gt;="&amp;TIMEVALUE(LEFT($B24,5)),Matches[TIME OUT],"&lt;"&amp;TIMEVALUE(LEFT($B24,5))+TIME(0,15,0),Matches[SITE OUT],C$9)),COUNTIFS(All[TIMEBIN],$B24,All[CLASS],INDEX(classNum,1,MATCH(E$11,classScheme,0)))),"")</f>
        <v>0</v>
      </c>
      <c r="F24" s="10">
        <f ca="1">IF(C$9&lt;&gt;"",IF(C$9&lt;&gt;"All Locations",IF(C$10="From",COUNTIFS(Matches[CLASS],INDEX(classNum,1,MATCH(F$11,classScheme,0)),Matches[TIMEBIN],$B24,Matches[SITE IN],C$9),COUNTIFS(Matches[CLASS],INDEX(classNum,1,MATCH(F$11,classScheme,0)),Matches[TIME OUT],"&gt;="&amp;TIMEVALUE(LEFT($B24,5)),Matches[TIME OUT],"&lt;"&amp;TIMEVALUE(LEFT($B24,5))+TIME(0,15,0),Matches[SITE OUT],C$9)),COUNTIFS(All[TIMEBIN],$B24,All[CLASS],INDEX(classNum,1,MATCH(F$11,classScheme,0)))),"")</f>
        <v>1</v>
      </c>
      <c r="G24" s="11">
        <f ca="1">IF(C$9&lt;&gt;"",IF(C$9&lt;&gt;"All Locations",IF(C$10="From",COUNTIFS(Matches[CLASS],INDEX(classNum,1,MATCH(G$11,classScheme,0)),Matches[TIMEBIN],$B24,Matches[SITE IN],C$9),COUNTIFS(Matches[CLASS],INDEX(classNum,1,MATCH(G$11,classScheme,0)),Matches[TIME OUT],"&gt;="&amp;TIMEVALUE(LEFT($B24,5)),Matches[TIME OUT],"&lt;"&amp;TIMEVALUE(LEFT($B24,5))+TIME(0,15,0),Matches[SITE OUT],C$9)),COUNTIFS(All[TIMEBIN],$B24,All[CLASS],INDEX(classNum,1,MATCH(G$11,classScheme,0)))),"")</f>
        <v>5</v>
      </c>
      <c r="H24" s="12"/>
      <c r="I24" s="8">
        <f ca="1">IF(I$9&lt;&gt;"",IF(I$9&lt;&gt;"All Locations",IF(I$10="From",COUNTIFS(Matches[CLASS],INDEX(classNum,1,MATCH(I$11,classScheme,0)),Matches[TIMEBIN],$B24,Matches[SITE IN],I$9),COUNTIFS(Matches[CLASS],INDEX(classNum,1,MATCH(I$11,classScheme,0)),Matches[TIME OUT],"&gt;="&amp;TIMEVALUE(LEFT($B24,5)),Matches[TIME OUT],"&lt;"&amp;TIMEVALUE(LEFT($B24,5))+TIME(0,15,0),Matches[SITE OUT],I$9)),COUNTIFS(All[TIMEBIN],$B24,All[CLASS],INDEX(classNum,1,MATCH(I$11,classScheme,0)))),"")</f>
        <v>0</v>
      </c>
      <c r="J24" s="9">
        <f ca="1">IF(I$9&lt;&gt;"",IF(I$9&lt;&gt;"All Locations",IF(I$10="From",COUNTIFS(Matches[CLASS],INDEX(classNum,1,MATCH(J$11,classScheme,0)),Matches[TIMEBIN],$B24,Matches[SITE IN],I$9),COUNTIFS(Matches[CLASS],INDEX(classNum,1,MATCH(J$11,classScheme,0)),Matches[TIME OUT],"&gt;="&amp;TIMEVALUE(LEFT($B24,5)),Matches[TIME OUT],"&lt;"&amp;TIMEVALUE(LEFT($B24,5))+TIME(0,15,0),Matches[SITE OUT],I$9)),COUNTIFS(All[TIMEBIN],$B24,All[CLASS],INDEX(classNum,1,MATCH(J$11,classScheme,0)))),"")</f>
        <v>0</v>
      </c>
      <c r="K24" s="9">
        <f ca="1">IF(I$9&lt;&gt;"",IF(I$9&lt;&gt;"All Locations",IF(I$10="From",COUNTIFS(Matches[CLASS],INDEX(classNum,1,MATCH(K$11,classScheme,0)),Matches[TIMEBIN],$B24,Matches[SITE IN],I$9),COUNTIFS(Matches[CLASS],INDEX(classNum,1,MATCH(K$11,classScheme,0)),Matches[TIME OUT],"&gt;="&amp;TIMEVALUE(LEFT($B24,5)),Matches[TIME OUT],"&lt;"&amp;TIMEVALUE(LEFT($B24,5))+TIME(0,15,0),Matches[SITE OUT],I$9)),COUNTIFS(All[TIMEBIN],$B24,All[CLASS],INDEX(classNum,1,MATCH(K$11,classScheme,0)))),"")</f>
        <v>0</v>
      </c>
      <c r="L24" s="10">
        <f ca="1">IF(I$9&lt;&gt;"",IF(I$9&lt;&gt;"All Locations",IF(I$10="From",COUNTIFS(Matches[CLASS],INDEX(classNum,1,MATCH(L$11,classScheme,0)),Matches[TIMEBIN],$B24,Matches[SITE IN],I$9),COUNTIFS(Matches[CLASS],INDEX(classNum,1,MATCH(L$11,classScheme,0)),Matches[TIME OUT],"&gt;="&amp;TIMEVALUE(LEFT($B24,5)),Matches[TIME OUT],"&lt;"&amp;TIMEVALUE(LEFT($B24,5))+TIME(0,15,0),Matches[SITE OUT],I$9)),COUNTIFS(All[TIMEBIN],$B24,All[CLASS],INDEX(classNum,1,MATCH(L$11,classScheme,0)))),"")</f>
        <v>0</v>
      </c>
      <c r="M24" s="11">
        <f ca="1">IF(I$9&lt;&gt;"",IF(I$9&lt;&gt;"All Locations",IF(I$10="From",COUNTIFS(Matches[CLASS],INDEX(classNum,1,MATCH(M$11,classScheme,0)),Matches[TIMEBIN],$B24,Matches[SITE IN],I$9),COUNTIFS(Matches[CLASS],INDEX(classNum,1,MATCH(M$11,classScheme,0)),Matches[TIME OUT],"&gt;="&amp;TIMEVALUE(LEFT($B24,5)),Matches[TIME OUT],"&lt;"&amp;TIMEVALUE(LEFT($B24,5))+TIME(0,15,0),Matches[SITE OUT],I$9)),COUNTIFS(All[TIMEBIN],$B24,All[CLASS],INDEX(classNum,1,MATCH(M$11,classScheme,0)))),"")</f>
        <v>0</v>
      </c>
      <c r="N24" s="12"/>
      <c r="O24" s="8">
        <f ca="1">IF(O$9&lt;&gt;"",IF(O$9&lt;&gt;"All Locations",IF(O$10="From",COUNTIFS(Matches[CLASS],INDEX(classNum,1,MATCH(O$11,classScheme,0)),Matches[TIMEBIN],$B24,Matches[SITE IN],O$9),COUNTIFS(Matches[CLASS],INDEX(classNum,1,MATCH(O$11,classScheme,0)),Matches[TIME OUT],"&gt;="&amp;TIMEVALUE(LEFT($B24,5)),Matches[TIME OUT],"&lt;"&amp;TIMEVALUE(LEFT($B24,5))+TIME(0,15,0),Matches[SITE OUT],O$9)),COUNTIFS(All[TIMEBIN],$B24,All[CLASS],INDEX(classNum,1,MATCH(O$11,classScheme,0)))),"")</f>
        <v>3</v>
      </c>
      <c r="P24" s="9">
        <f ca="1">IF(O$9&lt;&gt;"",IF(O$9&lt;&gt;"All Locations",IF(O$10="From",COUNTIFS(Matches[CLASS],INDEX(classNum,1,MATCH(P$11,classScheme,0)),Matches[TIMEBIN],$B24,Matches[SITE IN],O$9),COUNTIFS(Matches[CLASS],INDEX(classNum,1,MATCH(P$11,classScheme,0)),Matches[TIME OUT],"&gt;="&amp;TIMEVALUE(LEFT($B24,5)),Matches[TIME OUT],"&lt;"&amp;TIMEVALUE(LEFT($B24,5))+TIME(0,15,0),Matches[SITE OUT],O$9)),COUNTIFS(All[TIMEBIN],$B24,All[CLASS],INDEX(classNum,1,MATCH(P$11,classScheme,0)))),"")</f>
        <v>0</v>
      </c>
      <c r="Q24" s="9">
        <f ca="1">IF(O$9&lt;&gt;"",IF(O$9&lt;&gt;"All Locations",IF(O$10="From",COUNTIFS(Matches[CLASS],INDEX(classNum,1,MATCH(Q$11,classScheme,0)),Matches[TIMEBIN],$B24,Matches[SITE IN],O$9),COUNTIFS(Matches[CLASS],INDEX(classNum,1,MATCH(Q$11,classScheme,0)),Matches[TIME OUT],"&gt;="&amp;TIMEVALUE(LEFT($B24,5)),Matches[TIME OUT],"&lt;"&amp;TIMEVALUE(LEFT($B24,5))+TIME(0,15,0),Matches[SITE OUT],O$9)),COUNTIFS(All[TIMEBIN],$B24,All[CLASS],INDEX(classNum,1,MATCH(Q$11,classScheme,0)))),"")</f>
        <v>0</v>
      </c>
      <c r="R24" s="10">
        <f ca="1">IF(O$9&lt;&gt;"",IF(O$9&lt;&gt;"All Locations",IF(O$10="From",COUNTIFS(Matches[CLASS],INDEX(classNum,1,MATCH(R$11,classScheme,0)),Matches[TIMEBIN],$B24,Matches[SITE IN],O$9),COUNTIFS(Matches[CLASS],INDEX(classNum,1,MATCH(R$11,classScheme,0)),Matches[TIME OUT],"&gt;="&amp;TIMEVALUE(LEFT($B24,5)),Matches[TIME OUT],"&lt;"&amp;TIMEVALUE(LEFT($B24,5))+TIME(0,15,0),Matches[SITE OUT],O$9)),COUNTIFS(All[TIMEBIN],$B24,All[CLASS],INDEX(classNum,1,MATCH(R$11,classScheme,0)))),"")</f>
        <v>0</v>
      </c>
      <c r="S24" s="11">
        <f ca="1">IF(O$9&lt;&gt;"",IF(O$9&lt;&gt;"All Locations",IF(O$10="From",COUNTIFS(Matches[CLASS],INDEX(classNum,1,MATCH(S$11,classScheme,0)),Matches[TIMEBIN],$B24,Matches[SITE IN],O$9),COUNTIFS(Matches[CLASS],INDEX(classNum,1,MATCH(S$11,classScheme,0)),Matches[TIME OUT],"&gt;="&amp;TIMEVALUE(LEFT($B24,5)),Matches[TIME OUT],"&lt;"&amp;TIMEVALUE(LEFT($B24,5))+TIME(0,15,0),Matches[SITE OUT],O$9)),COUNTIFS(All[TIMEBIN],$B24,All[CLASS],INDEX(classNum,1,MATCH(S$11,classScheme,0)))),"")</f>
        <v>0</v>
      </c>
      <c r="T24" s="12"/>
      <c r="U24" s="8">
        <f ca="1">IF(U$9&lt;&gt;"",IF(U$9&lt;&gt;"All Locations",IF(U$10="From",COUNTIFS(Matches[CLASS],INDEX(classNum,1,MATCH(U$11,classScheme,0)),Matches[TIMEBIN],$B24,Matches[SITE IN],U$9),COUNTIFS(Matches[CLASS],INDEX(classNum,1,MATCH(U$11,classScheme,0)),Matches[TIME OUT],"&gt;="&amp;TIMEVALUE(LEFT($B24,5)),Matches[TIME OUT],"&lt;"&amp;TIMEVALUE(LEFT($B24,5))+TIME(0,15,0),Matches[SITE OUT],U$9)),COUNTIFS(All[TIMEBIN],$B24,All[CLASS],INDEX(classNum,1,MATCH(U$11,classScheme,0)))),"")</f>
        <v>6</v>
      </c>
      <c r="V24" s="9">
        <f ca="1">IF(U$9&lt;&gt;"",IF(U$9&lt;&gt;"All Locations",IF(U$10="From",COUNTIFS(Matches[CLASS],INDEX(classNum,1,MATCH(V$11,classScheme,0)),Matches[TIMEBIN],$B24,Matches[SITE IN],U$9),COUNTIFS(Matches[CLASS],INDEX(classNum,1,MATCH(V$11,classScheme,0)),Matches[TIME OUT],"&gt;="&amp;TIMEVALUE(LEFT($B24,5)),Matches[TIME OUT],"&lt;"&amp;TIMEVALUE(LEFT($B24,5))+TIME(0,15,0),Matches[SITE OUT],U$9)),COUNTIFS(All[TIMEBIN],$B24,All[CLASS],INDEX(classNum,1,MATCH(V$11,classScheme,0)))),"")</f>
        <v>3</v>
      </c>
      <c r="W24" s="9">
        <f ca="1">IF(U$9&lt;&gt;"",IF(U$9&lt;&gt;"All Locations",IF(U$10="From",COUNTIFS(Matches[CLASS],INDEX(classNum,1,MATCH(W$11,classScheme,0)),Matches[TIMEBIN],$B24,Matches[SITE IN],U$9),COUNTIFS(Matches[CLASS],INDEX(classNum,1,MATCH(W$11,classScheme,0)),Matches[TIME OUT],"&gt;="&amp;TIMEVALUE(LEFT($B24,5)),Matches[TIME OUT],"&lt;"&amp;TIMEVALUE(LEFT($B24,5))+TIME(0,15,0),Matches[SITE OUT],U$9)),COUNTIFS(All[TIMEBIN],$B24,All[CLASS],INDEX(classNum,1,MATCH(W$11,classScheme,0)))),"")</f>
        <v>0</v>
      </c>
      <c r="X24" s="10">
        <f ca="1">IF(U$9&lt;&gt;"",IF(U$9&lt;&gt;"All Locations",IF(U$10="From",COUNTIFS(Matches[CLASS],INDEX(classNum,1,MATCH(X$11,classScheme,0)),Matches[TIMEBIN],$B24,Matches[SITE IN],U$9),COUNTIFS(Matches[CLASS],INDEX(classNum,1,MATCH(X$11,classScheme,0)),Matches[TIME OUT],"&gt;="&amp;TIMEVALUE(LEFT($B24,5)),Matches[TIME OUT],"&lt;"&amp;TIMEVALUE(LEFT($B24,5))+TIME(0,15,0),Matches[SITE OUT],U$9)),COUNTIFS(All[TIMEBIN],$B24,All[CLASS],INDEX(classNum,1,MATCH(X$11,classScheme,0)))),"")</f>
        <v>0</v>
      </c>
      <c r="Y24" s="11">
        <f ca="1">IF(U$9&lt;&gt;"",IF(U$9&lt;&gt;"All Locations",IF(U$10="From",COUNTIFS(Matches[CLASS],INDEX(classNum,1,MATCH(Y$11,classScheme,0)),Matches[TIMEBIN],$B24,Matches[SITE IN],U$9),COUNTIFS(Matches[CLASS],INDEX(classNum,1,MATCH(Y$11,classScheme,0)),Matches[TIME OUT],"&gt;="&amp;TIMEVALUE(LEFT($B24,5)),Matches[TIME OUT],"&lt;"&amp;TIMEVALUE(LEFT($B24,5))+TIME(0,15,0),Matches[SITE OUT],U$9)),COUNTIFS(All[TIMEBIN],$B24,All[CLASS],INDEX(classNum,1,MATCH(Y$11,classScheme,0)))),"")</f>
        <v>0</v>
      </c>
      <c r="Z24" s="12"/>
      <c r="AA24" s="8">
        <f ca="1">IF(AA$9&lt;&gt;"",IF(AA$9&lt;&gt;"All Locations",IF(AA$10="From",COUNTIFS(Matches[CLASS],INDEX(classNum,1,MATCH(AA$11,classScheme,0)),Matches[TIMEBIN],$B24,Matches[SITE IN],AA$9),COUNTIFS(Matches[CLASS],INDEX(classNum,1,MATCH(AA$11,classScheme,0)),Matches[TIME OUT],"&gt;="&amp;TIMEVALUE(LEFT($B24,5)),Matches[TIME OUT],"&lt;"&amp;TIMEVALUE(LEFT($B24,5))+TIME(0,15,0),Matches[SITE OUT],AA$9)),COUNTIFS(All[TIMEBIN],$B24,All[CLASS],INDEX(classNum,1,MATCH(AA$11,classScheme,0)))),"")</f>
        <v>7</v>
      </c>
      <c r="AB24" s="9">
        <f ca="1">IF(AA$9&lt;&gt;"",IF(AA$9&lt;&gt;"All Locations",IF(AA$10="From",COUNTIFS(Matches[CLASS],INDEX(classNum,1,MATCH(AB$11,classScheme,0)),Matches[TIMEBIN],$B24,Matches[SITE IN],AA$9),COUNTIFS(Matches[CLASS],INDEX(classNum,1,MATCH(AB$11,classScheme,0)),Matches[TIME OUT],"&gt;="&amp;TIMEVALUE(LEFT($B24,5)),Matches[TIME OUT],"&lt;"&amp;TIMEVALUE(LEFT($B24,5))+TIME(0,15,0),Matches[SITE OUT],AA$9)),COUNTIFS(All[TIMEBIN],$B24,All[CLASS],INDEX(classNum,1,MATCH(AB$11,classScheme,0)))),"")</f>
        <v>1</v>
      </c>
      <c r="AC24" s="9">
        <f ca="1">IF(AA$9&lt;&gt;"",IF(AA$9&lt;&gt;"All Locations",IF(AA$10="From",COUNTIFS(Matches[CLASS],INDEX(classNum,1,MATCH(AC$11,classScheme,0)),Matches[TIMEBIN],$B24,Matches[SITE IN],AA$9),COUNTIFS(Matches[CLASS],INDEX(classNum,1,MATCH(AC$11,classScheme,0)),Matches[TIME OUT],"&gt;="&amp;TIMEVALUE(LEFT($B24,5)),Matches[TIME OUT],"&lt;"&amp;TIMEVALUE(LEFT($B24,5))+TIME(0,15,0),Matches[SITE OUT],AA$9)),COUNTIFS(All[TIMEBIN],$B24,All[CLASS],INDEX(classNum,1,MATCH(AC$11,classScheme,0)))),"")</f>
        <v>0</v>
      </c>
      <c r="AD24" s="10">
        <f ca="1">IF(AA$9&lt;&gt;"",IF(AA$9&lt;&gt;"All Locations",IF(AA$10="From",COUNTIFS(Matches[CLASS],INDEX(classNum,1,MATCH(AD$11,classScheme,0)),Matches[TIMEBIN],$B24,Matches[SITE IN],AA$9),COUNTIFS(Matches[CLASS],INDEX(classNum,1,MATCH(AD$11,classScheme,0)),Matches[TIME OUT],"&gt;="&amp;TIMEVALUE(LEFT($B24,5)),Matches[TIME OUT],"&lt;"&amp;TIMEVALUE(LEFT($B24,5))+TIME(0,15,0),Matches[SITE OUT],AA$9)),COUNTIFS(All[TIMEBIN],$B24,All[CLASS],INDEX(classNum,1,MATCH(AD$11,classScheme,0)))),"")</f>
        <v>0</v>
      </c>
      <c r="AE24" s="11">
        <f ca="1">IF(AA$9&lt;&gt;"",IF(AA$9&lt;&gt;"All Locations",IF(AA$10="From",COUNTIFS(Matches[CLASS],INDEX(classNum,1,MATCH(AE$11,classScheme,0)),Matches[TIMEBIN],$B24,Matches[SITE IN],AA$9),COUNTIFS(Matches[CLASS],INDEX(classNum,1,MATCH(AE$11,classScheme,0)),Matches[TIME OUT],"&gt;="&amp;TIMEVALUE(LEFT($B24,5)),Matches[TIME OUT],"&lt;"&amp;TIMEVALUE(LEFT($B24,5))+TIME(0,15,0),Matches[SITE OUT],AA$9)),COUNTIFS(All[TIMEBIN],$B24,All[CLASS],INDEX(classNum,1,MATCH(AE$11,classScheme,0)))),"")</f>
        <v>0</v>
      </c>
      <c r="AF24" s="12"/>
      <c r="AG24" s="8">
        <f ca="1">IF(AG$9&lt;&gt;"",IF(AG$9&lt;&gt;"All Locations",IF(AG$10="From",COUNTIFS(Matches[CLASS],INDEX(classNum,1,MATCH(AG$11,classScheme,0)),Matches[TIMEBIN],$B24,Matches[SITE IN],AG$9),COUNTIFS(Matches[CLASS],INDEX(classNum,1,MATCH(AG$11,classScheme,0)),Matches[TIME OUT],"&gt;="&amp;TIMEVALUE(LEFT($B24,5)),Matches[TIME OUT],"&lt;"&amp;TIMEVALUE(LEFT($B24,5))+TIME(0,15,0),Matches[SITE OUT],AG$9)),COUNTIFS(All[TIMEBIN],$B24,All[CLASS],INDEX(classNum,1,MATCH(AG$11,classScheme,0)))),"")</f>
        <v>7</v>
      </c>
      <c r="AH24" s="9">
        <f ca="1">IF(AG$9&lt;&gt;"",IF(AG$9&lt;&gt;"All Locations",IF(AG$10="From",COUNTIFS(Matches[CLASS],INDEX(classNum,1,MATCH(AH$11,classScheme,0)),Matches[TIMEBIN],$B24,Matches[SITE IN],AG$9),COUNTIFS(Matches[CLASS],INDEX(classNum,1,MATCH(AH$11,classScheme,0)),Matches[TIME OUT],"&gt;="&amp;TIMEVALUE(LEFT($B24,5)),Matches[TIME OUT],"&lt;"&amp;TIMEVALUE(LEFT($B24,5))+TIME(0,15,0),Matches[SITE OUT],AG$9)),COUNTIFS(All[TIMEBIN],$B24,All[CLASS],INDEX(classNum,1,MATCH(AH$11,classScheme,0)))),"")</f>
        <v>2</v>
      </c>
      <c r="AI24" s="9">
        <f ca="1">IF(AG$9&lt;&gt;"",IF(AG$9&lt;&gt;"All Locations",IF(AG$10="From",COUNTIFS(Matches[CLASS],INDEX(classNum,1,MATCH(AI$11,classScheme,0)),Matches[TIMEBIN],$B24,Matches[SITE IN],AG$9),COUNTIFS(Matches[CLASS],INDEX(classNum,1,MATCH(AI$11,classScheme,0)),Matches[TIME OUT],"&gt;="&amp;TIMEVALUE(LEFT($B24,5)),Matches[TIME OUT],"&lt;"&amp;TIMEVALUE(LEFT($B24,5))+TIME(0,15,0),Matches[SITE OUT],AG$9)),COUNTIFS(All[TIMEBIN],$B24,All[CLASS],INDEX(classNum,1,MATCH(AI$11,classScheme,0)))),"")</f>
        <v>0</v>
      </c>
      <c r="AJ24" s="10">
        <f ca="1">IF(AG$9&lt;&gt;"",IF(AG$9&lt;&gt;"All Locations",IF(AG$10="From",COUNTIFS(Matches[CLASS],INDEX(classNum,1,MATCH(AJ$11,classScheme,0)),Matches[TIMEBIN],$B24,Matches[SITE IN],AG$9),COUNTIFS(Matches[CLASS],INDEX(classNum,1,MATCH(AJ$11,classScheme,0)),Matches[TIME OUT],"&gt;="&amp;TIMEVALUE(LEFT($B24,5)),Matches[TIME OUT],"&lt;"&amp;TIMEVALUE(LEFT($B24,5))+TIME(0,15,0),Matches[SITE OUT],AG$9)),COUNTIFS(All[TIMEBIN],$B24,All[CLASS],INDEX(classNum,1,MATCH(AJ$11,classScheme,0)))),"")</f>
        <v>0</v>
      </c>
      <c r="AK24" s="11">
        <f ca="1">IF(AG$9&lt;&gt;"",IF(AG$9&lt;&gt;"All Locations",IF(AG$10="From",COUNTIFS(Matches[CLASS],INDEX(classNum,1,MATCH(AK$11,classScheme,0)),Matches[TIMEBIN],$B24,Matches[SITE IN],AG$9),COUNTIFS(Matches[CLASS],INDEX(classNum,1,MATCH(AK$11,classScheme,0)),Matches[TIME OUT],"&gt;="&amp;TIMEVALUE(LEFT($B24,5)),Matches[TIME OUT],"&lt;"&amp;TIMEVALUE(LEFT($B24,5))+TIME(0,15,0),Matches[SITE OUT],AG$9)),COUNTIFS(All[TIMEBIN],$B24,All[CLASS],INDEX(classNum,1,MATCH(AK$11,classScheme,0)))),"")</f>
        <v>0</v>
      </c>
      <c r="AL24" s="12"/>
      <c r="AM24" s="8">
        <f ca="1">IF(AM$9&lt;&gt;"",IF(AM$9&lt;&gt;"All Locations",IF(AM$10="From",COUNTIFS(Matches[CLASS],INDEX(classNum,1,MATCH(AM$11,classScheme,0)),Matches[TIMEBIN],$B24,Matches[SITE IN],AM$9),COUNTIFS(Matches[CLASS],INDEX(classNum,1,MATCH(AM$11,classScheme,0)),Matches[TIME OUT],"&gt;="&amp;TIMEVALUE(LEFT($B24,5)),Matches[TIME OUT],"&lt;"&amp;TIMEVALUE(LEFT($B24,5))+TIME(0,15,0),Matches[SITE OUT],AM$9)),COUNTIFS(All[TIMEBIN],$B24,All[CLASS],INDEX(classNum,1,MATCH(AM$11,classScheme,0)))),"")</f>
        <v>8</v>
      </c>
      <c r="AN24" s="9">
        <f ca="1">IF(AM$9&lt;&gt;"",IF(AM$9&lt;&gt;"All Locations",IF(AM$10="From",COUNTIFS(Matches[CLASS],INDEX(classNum,1,MATCH(AN$11,classScheme,0)),Matches[TIMEBIN],$B24,Matches[SITE IN],AM$9),COUNTIFS(Matches[CLASS],INDEX(classNum,1,MATCH(AN$11,classScheme,0)),Matches[TIME OUT],"&gt;="&amp;TIMEVALUE(LEFT($B24,5)),Matches[TIME OUT],"&lt;"&amp;TIMEVALUE(LEFT($B24,5))+TIME(0,15,0),Matches[SITE OUT],AM$9)),COUNTIFS(All[TIMEBIN],$B24,All[CLASS],INDEX(classNum,1,MATCH(AN$11,classScheme,0)))),"")</f>
        <v>2</v>
      </c>
      <c r="AO24" s="9">
        <f ca="1">IF(AM$9&lt;&gt;"",IF(AM$9&lt;&gt;"All Locations",IF(AM$10="From",COUNTIFS(Matches[CLASS],INDEX(classNum,1,MATCH(AO$11,classScheme,0)),Matches[TIMEBIN],$B24,Matches[SITE IN],AM$9),COUNTIFS(Matches[CLASS],INDEX(classNum,1,MATCH(AO$11,classScheme,0)),Matches[TIME OUT],"&gt;="&amp;TIMEVALUE(LEFT($B24,5)),Matches[TIME OUT],"&lt;"&amp;TIMEVALUE(LEFT($B24,5))+TIME(0,15,0),Matches[SITE OUT],AM$9)),COUNTIFS(All[TIMEBIN],$B24,All[CLASS],INDEX(classNum,1,MATCH(AO$11,classScheme,0)))),"")</f>
        <v>1</v>
      </c>
      <c r="AP24" s="10">
        <f ca="1">IF(AM$9&lt;&gt;"",IF(AM$9&lt;&gt;"All Locations",IF(AM$10="From",COUNTIFS(Matches[CLASS],INDEX(classNum,1,MATCH(AP$11,classScheme,0)),Matches[TIMEBIN],$B24,Matches[SITE IN],AM$9),COUNTIFS(Matches[CLASS],INDEX(classNum,1,MATCH(AP$11,classScheme,0)),Matches[TIME OUT],"&gt;="&amp;TIMEVALUE(LEFT($B24,5)),Matches[TIME OUT],"&lt;"&amp;TIMEVALUE(LEFT($B24,5))+TIME(0,15,0),Matches[SITE OUT],AM$9)),COUNTIFS(All[TIMEBIN],$B24,All[CLASS],INDEX(classNum,1,MATCH(AP$11,classScheme,0)))),"")</f>
        <v>0</v>
      </c>
      <c r="AQ24" s="11">
        <f ca="1">IF(AM$9&lt;&gt;"",IF(AM$9&lt;&gt;"All Locations",IF(AM$10="From",COUNTIFS(Matches[CLASS],INDEX(classNum,1,MATCH(AQ$11,classScheme,0)),Matches[TIMEBIN],$B24,Matches[SITE IN],AM$9),COUNTIFS(Matches[CLASS],INDEX(classNum,1,MATCH(AQ$11,classScheme,0)),Matches[TIME OUT],"&gt;="&amp;TIMEVALUE(LEFT($B24,5)),Matches[TIME OUT],"&lt;"&amp;TIMEVALUE(LEFT($B24,5))+TIME(0,15,0),Matches[SITE OUT],AM$9)),COUNTIFS(All[TIMEBIN],$B24,All[CLASS],INDEX(classNum,1,MATCH(AQ$11,classScheme,0)))),"")</f>
        <v>2</v>
      </c>
      <c r="AR24" s="12"/>
      <c r="AS24" s="8">
        <f ca="1">IF(AS$9&lt;&gt;"",IF(AS$9&lt;&gt;"All Locations",IF(AS$10="From",COUNTIFS(Matches[CLASS],INDEX(classNum,1,MATCH(AS$11,classScheme,0)),Matches[TIMEBIN],$B24,Matches[SITE IN],AS$9),COUNTIFS(Matches[CLASS],INDEX(classNum,1,MATCH(AS$11,classScheme,0)),Matches[TIME OUT],"&gt;="&amp;TIMEVALUE(LEFT($B24,5)),Matches[TIME OUT],"&lt;"&amp;TIMEVALUE(LEFT($B24,5))+TIME(0,15,0),Matches[SITE OUT],AS$9)),COUNTIFS(All[TIMEBIN],$B24,All[CLASS],INDEX(classNum,1,MATCH(AS$11,classScheme,0)))),"")</f>
        <v>1</v>
      </c>
      <c r="AT24" s="9">
        <f ca="1">IF(AS$9&lt;&gt;"",IF(AS$9&lt;&gt;"All Locations",IF(AS$10="From",COUNTIFS(Matches[CLASS],INDEX(classNum,1,MATCH(AT$11,classScheme,0)),Matches[TIMEBIN],$B24,Matches[SITE IN],AS$9),COUNTIFS(Matches[CLASS],INDEX(classNum,1,MATCH(AT$11,classScheme,0)),Matches[TIME OUT],"&gt;="&amp;TIMEVALUE(LEFT($B24,5)),Matches[TIME OUT],"&lt;"&amp;TIMEVALUE(LEFT($B24,5))+TIME(0,15,0),Matches[SITE OUT],AS$9)),COUNTIFS(All[TIMEBIN],$B24,All[CLASS],INDEX(classNum,1,MATCH(AT$11,classScheme,0)))),"")</f>
        <v>0</v>
      </c>
      <c r="AU24" s="9">
        <f ca="1">IF(AS$9&lt;&gt;"",IF(AS$9&lt;&gt;"All Locations",IF(AS$10="From",COUNTIFS(Matches[CLASS],INDEX(classNum,1,MATCH(AU$11,classScheme,0)),Matches[TIMEBIN],$B24,Matches[SITE IN],AS$9),COUNTIFS(Matches[CLASS],INDEX(classNum,1,MATCH(AU$11,classScheme,0)),Matches[TIME OUT],"&gt;="&amp;TIMEVALUE(LEFT($B24,5)),Matches[TIME OUT],"&lt;"&amp;TIMEVALUE(LEFT($B24,5))+TIME(0,15,0),Matches[SITE OUT],AS$9)),COUNTIFS(All[TIMEBIN],$B24,All[CLASS],INDEX(classNum,1,MATCH(AU$11,classScheme,0)))),"")</f>
        <v>0</v>
      </c>
      <c r="AV24" s="10">
        <f ca="1">IF(AS$9&lt;&gt;"",IF(AS$9&lt;&gt;"All Locations",IF(AS$10="From",COUNTIFS(Matches[CLASS],INDEX(classNum,1,MATCH(AV$11,classScheme,0)),Matches[TIMEBIN],$B24,Matches[SITE IN],AS$9),COUNTIFS(Matches[CLASS],INDEX(classNum,1,MATCH(AV$11,classScheme,0)),Matches[TIME OUT],"&gt;="&amp;TIMEVALUE(LEFT($B24,5)),Matches[TIME OUT],"&lt;"&amp;TIMEVALUE(LEFT($B24,5))+TIME(0,15,0),Matches[SITE OUT],AS$9)),COUNTIFS(All[TIMEBIN],$B24,All[CLASS],INDEX(classNum,1,MATCH(AV$11,classScheme,0)))),"")</f>
        <v>0</v>
      </c>
      <c r="AW24" s="11">
        <f ca="1">IF(AS$9&lt;&gt;"",IF(AS$9&lt;&gt;"All Locations",IF(AS$10="From",COUNTIFS(Matches[CLASS],INDEX(classNum,1,MATCH(AW$11,classScheme,0)),Matches[TIMEBIN],$B24,Matches[SITE IN],AS$9),COUNTIFS(Matches[CLASS],INDEX(classNum,1,MATCH(AW$11,classScheme,0)),Matches[TIME OUT],"&gt;="&amp;TIMEVALUE(LEFT($B24,5)),Matches[TIME OUT],"&lt;"&amp;TIMEVALUE(LEFT($B24,5))+TIME(0,15,0),Matches[SITE OUT],AS$9)),COUNTIFS(All[TIMEBIN],$B24,All[CLASS],INDEX(classNum,1,MATCH(AW$11,classScheme,0)))),"")</f>
        <v>0</v>
      </c>
      <c r="AX24" s="12"/>
      <c r="AY24" s="8">
        <f ca="1">IF(AY$9&lt;&gt;"",IF(AY$9&lt;&gt;"All Locations",IF(AY$10="From",COUNTIFS(Matches[CLASS],INDEX(classNum,1,MATCH(AY$11,classScheme,0)),Matches[TIMEBIN],$B24,Matches[SITE IN],AY$9),COUNTIFS(Matches[CLASS],INDEX(classNum,1,MATCH(AY$11,classScheme,0)),Matches[TIME OUT],"&gt;="&amp;TIMEVALUE(LEFT($B24,5)),Matches[TIME OUT],"&lt;"&amp;TIMEVALUE(LEFT($B24,5))+TIME(0,15,0),Matches[SITE OUT],AY$9)),COUNTIFS(All[TIMEBIN],$B24,All[CLASS],INDEX(classNum,1,MATCH(AY$11,classScheme,0)))),"")</f>
        <v>2</v>
      </c>
      <c r="AZ24" s="9">
        <f ca="1">IF(AY$9&lt;&gt;"",IF(AY$9&lt;&gt;"All Locations",IF(AY$10="From",COUNTIFS(Matches[CLASS],INDEX(classNum,1,MATCH(AZ$11,classScheme,0)),Matches[TIMEBIN],$B24,Matches[SITE IN],AY$9),COUNTIFS(Matches[CLASS],INDEX(classNum,1,MATCH(AZ$11,classScheme,0)),Matches[TIME OUT],"&gt;="&amp;TIMEVALUE(LEFT($B24,5)),Matches[TIME OUT],"&lt;"&amp;TIMEVALUE(LEFT($B24,5))+TIME(0,15,0),Matches[SITE OUT],AY$9)),COUNTIFS(All[TIMEBIN],$B24,All[CLASS],INDEX(classNum,1,MATCH(AZ$11,classScheme,0)))),"")</f>
        <v>1</v>
      </c>
      <c r="BA24" s="9">
        <f ca="1">IF(AY$9&lt;&gt;"",IF(AY$9&lt;&gt;"All Locations",IF(AY$10="From",COUNTIFS(Matches[CLASS],INDEX(classNum,1,MATCH(BA$11,classScheme,0)),Matches[TIMEBIN],$B24,Matches[SITE IN],AY$9),COUNTIFS(Matches[CLASS],INDEX(classNum,1,MATCH(BA$11,classScheme,0)),Matches[TIME OUT],"&gt;="&amp;TIMEVALUE(LEFT($B24,5)),Matches[TIME OUT],"&lt;"&amp;TIMEVALUE(LEFT($B24,5))+TIME(0,15,0),Matches[SITE OUT],AY$9)),COUNTIFS(All[TIMEBIN],$B24,All[CLASS],INDEX(classNum,1,MATCH(BA$11,classScheme,0)))),"")</f>
        <v>0</v>
      </c>
      <c r="BB24" s="10">
        <f ca="1">IF(AY$9&lt;&gt;"",IF(AY$9&lt;&gt;"All Locations",IF(AY$10="From",COUNTIFS(Matches[CLASS],INDEX(classNum,1,MATCH(BB$11,classScheme,0)),Matches[TIMEBIN],$B24,Matches[SITE IN],AY$9),COUNTIFS(Matches[CLASS],INDEX(classNum,1,MATCH(BB$11,classScheme,0)),Matches[TIME OUT],"&gt;="&amp;TIMEVALUE(LEFT($B24,5)),Matches[TIME OUT],"&lt;"&amp;TIMEVALUE(LEFT($B24,5))+TIME(0,15,0),Matches[SITE OUT],AY$9)),COUNTIFS(All[TIMEBIN],$B24,All[CLASS],INDEX(classNum,1,MATCH(BB$11,classScheme,0)))),"")</f>
        <v>0</v>
      </c>
      <c r="BC24" s="11">
        <f ca="1">IF(AY$9&lt;&gt;"",IF(AY$9&lt;&gt;"All Locations",IF(AY$10="From",COUNTIFS(Matches[CLASS],INDEX(classNum,1,MATCH(BC$11,classScheme,0)),Matches[TIMEBIN],$B24,Matches[SITE IN],AY$9),COUNTIFS(Matches[CLASS],INDEX(classNum,1,MATCH(BC$11,classScheme,0)),Matches[TIME OUT],"&gt;="&amp;TIMEVALUE(LEFT($B24,5)),Matches[TIME OUT],"&lt;"&amp;TIMEVALUE(LEFT($B24,5))+TIME(0,15,0),Matches[SITE OUT],AY$9)),COUNTIFS(All[TIMEBIN],$B24,All[CLASS],INDEX(classNum,1,MATCH(BC$11,classScheme,0)))),"")</f>
        <v>0</v>
      </c>
      <c r="BD24" s="12"/>
      <c r="BE24" s="8">
        <f ca="1">IF(BE$9&lt;&gt;"",IF(BE$9&lt;&gt;"All Locations",IF(BE$10="From",COUNTIFS(Matches[CLASS],INDEX(classNum,1,MATCH(BE$11,classScheme,0)),Matches[TIMEBIN],$B24,Matches[SITE IN],BE$9),COUNTIFS(Matches[CLASS],INDEX(classNum,1,MATCH(BE$11,classScheme,0)),Matches[TIME OUT],"&gt;="&amp;TIMEVALUE(LEFT($B24,5)),Matches[TIME OUT],"&lt;"&amp;TIMEVALUE(LEFT($B24,5))+TIME(0,15,0),Matches[SITE OUT],BE$9)),COUNTIFS(All[TIMEBIN],$B24,All[CLASS],INDEX(classNum,1,MATCH(BE$11,classScheme,0)))),"")</f>
        <v>1</v>
      </c>
      <c r="BF24" s="9">
        <f ca="1">IF(BE$9&lt;&gt;"",IF(BE$9&lt;&gt;"All Locations",IF(BE$10="From",COUNTIFS(Matches[CLASS],INDEX(classNum,1,MATCH(BF$11,classScheme,0)),Matches[TIMEBIN],$B24,Matches[SITE IN],BE$9),COUNTIFS(Matches[CLASS],INDEX(classNum,1,MATCH(BF$11,classScheme,0)),Matches[TIME OUT],"&gt;="&amp;TIMEVALUE(LEFT($B24,5)),Matches[TIME OUT],"&lt;"&amp;TIMEVALUE(LEFT($B24,5))+TIME(0,15,0),Matches[SITE OUT],BE$9)),COUNTIFS(All[TIMEBIN],$B24,All[CLASS],INDEX(classNum,1,MATCH(BF$11,classScheme,0)))),"")</f>
        <v>1</v>
      </c>
      <c r="BG24" s="9">
        <f ca="1">IF(BE$9&lt;&gt;"",IF(BE$9&lt;&gt;"All Locations",IF(BE$10="From",COUNTIFS(Matches[CLASS],INDEX(classNum,1,MATCH(BG$11,classScheme,0)),Matches[TIMEBIN],$B24,Matches[SITE IN],BE$9),COUNTIFS(Matches[CLASS],INDEX(classNum,1,MATCH(BG$11,classScheme,0)),Matches[TIME OUT],"&gt;="&amp;TIMEVALUE(LEFT($B24,5)),Matches[TIME OUT],"&lt;"&amp;TIMEVALUE(LEFT($B24,5))+TIME(0,15,0),Matches[SITE OUT],BE$9)),COUNTIFS(All[TIMEBIN],$B24,All[CLASS],INDEX(classNum,1,MATCH(BG$11,classScheme,0)))),"")</f>
        <v>0</v>
      </c>
      <c r="BH24" s="10">
        <f ca="1">IF(BE$9&lt;&gt;"",IF(BE$9&lt;&gt;"All Locations",IF(BE$10="From",COUNTIFS(Matches[CLASS],INDEX(classNum,1,MATCH(BH$11,classScheme,0)),Matches[TIMEBIN],$B24,Matches[SITE IN],BE$9),COUNTIFS(Matches[CLASS],INDEX(classNum,1,MATCH(BH$11,classScheme,0)),Matches[TIME OUT],"&gt;="&amp;TIMEVALUE(LEFT($B24,5)),Matches[TIME OUT],"&lt;"&amp;TIMEVALUE(LEFT($B24,5))+TIME(0,15,0),Matches[SITE OUT],BE$9)),COUNTIFS(All[TIMEBIN],$B24,All[CLASS],INDEX(classNum,1,MATCH(BH$11,classScheme,0)))),"")</f>
        <v>0</v>
      </c>
      <c r="BI24" s="11">
        <f ca="1">IF(BE$9&lt;&gt;"",IF(BE$9&lt;&gt;"All Locations",IF(BE$10="From",COUNTIFS(Matches[CLASS],INDEX(classNum,1,MATCH(BI$11,classScheme,0)),Matches[TIMEBIN],$B24,Matches[SITE IN],BE$9),COUNTIFS(Matches[CLASS],INDEX(classNum,1,MATCH(BI$11,classScheme,0)),Matches[TIME OUT],"&gt;="&amp;TIMEVALUE(LEFT($B24,5)),Matches[TIME OUT],"&lt;"&amp;TIMEVALUE(LEFT($B24,5))+TIME(0,15,0),Matches[SITE OUT],BE$9)),COUNTIFS(All[TIMEBIN],$B24,All[CLASS],INDEX(classNum,1,MATCH(BI$11,classScheme,0)))),"")</f>
        <v>0</v>
      </c>
      <c r="BJ24" s="12"/>
      <c r="BK24" s="8">
        <f ca="1">IF(BK$9&lt;&gt;"",IF(BK$9&lt;&gt;"All Locations",IF(BK$10="From",COUNTIFS(Matches[CLASS],INDEX(classNum,1,MATCH(BK$11,classScheme,0)),Matches[TIMEBIN],$B24,Matches[SITE IN],BK$9),COUNTIFS(Matches[CLASS],INDEX(classNum,1,MATCH(BK$11,classScheme,0)),Matches[TIME OUT],"&gt;="&amp;TIMEVALUE(LEFT($B24,5)),Matches[TIME OUT],"&lt;"&amp;TIMEVALUE(LEFT($B24,5))+TIME(0,15,0),Matches[SITE OUT],BK$9)),COUNTIFS(All[TIMEBIN],$B24,All[CLASS],INDEX(classNum,1,MATCH(BK$11,classScheme,0)))),"")</f>
        <v>0</v>
      </c>
      <c r="BL24" s="9">
        <f ca="1">IF(BK$9&lt;&gt;"",IF(BK$9&lt;&gt;"All Locations",IF(BK$10="From",COUNTIFS(Matches[CLASS],INDEX(classNum,1,MATCH(BL$11,classScheme,0)),Matches[TIMEBIN],$B24,Matches[SITE IN],BK$9),COUNTIFS(Matches[CLASS],INDEX(classNum,1,MATCH(BL$11,classScheme,0)),Matches[TIME OUT],"&gt;="&amp;TIMEVALUE(LEFT($B24,5)),Matches[TIME OUT],"&lt;"&amp;TIMEVALUE(LEFT($B24,5))+TIME(0,15,0),Matches[SITE OUT],BK$9)),COUNTIFS(All[TIMEBIN],$B24,All[CLASS],INDEX(classNum,1,MATCH(BL$11,classScheme,0)))),"")</f>
        <v>1</v>
      </c>
      <c r="BM24" s="9">
        <f ca="1">IF(BK$9&lt;&gt;"",IF(BK$9&lt;&gt;"All Locations",IF(BK$10="From",COUNTIFS(Matches[CLASS],INDEX(classNum,1,MATCH(BM$11,classScheme,0)),Matches[TIMEBIN],$B24,Matches[SITE IN],BK$9),COUNTIFS(Matches[CLASS],INDEX(classNum,1,MATCH(BM$11,classScheme,0)),Matches[TIME OUT],"&gt;="&amp;TIMEVALUE(LEFT($B24,5)),Matches[TIME OUT],"&lt;"&amp;TIMEVALUE(LEFT($B24,5))+TIME(0,15,0),Matches[SITE OUT],BK$9)),COUNTIFS(All[TIMEBIN],$B24,All[CLASS],INDEX(classNum,1,MATCH(BM$11,classScheme,0)))),"")</f>
        <v>0</v>
      </c>
      <c r="BN24" s="10">
        <f ca="1">IF(BK$9&lt;&gt;"",IF(BK$9&lt;&gt;"All Locations",IF(BK$10="From",COUNTIFS(Matches[CLASS],INDEX(classNum,1,MATCH(BN$11,classScheme,0)),Matches[TIMEBIN],$B24,Matches[SITE IN],BK$9),COUNTIFS(Matches[CLASS],INDEX(classNum,1,MATCH(BN$11,classScheme,0)),Matches[TIME OUT],"&gt;="&amp;TIMEVALUE(LEFT($B24,5)),Matches[TIME OUT],"&lt;"&amp;TIMEVALUE(LEFT($B24,5))+TIME(0,15,0),Matches[SITE OUT],BK$9)),COUNTIFS(All[TIMEBIN],$B24,All[CLASS],INDEX(classNum,1,MATCH(BN$11,classScheme,0)))),"")</f>
        <v>0</v>
      </c>
      <c r="BO24" s="11">
        <f ca="1">IF(BK$9&lt;&gt;"",IF(BK$9&lt;&gt;"All Locations",IF(BK$10="From",COUNTIFS(Matches[CLASS],INDEX(classNum,1,MATCH(BO$11,classScheme,0)),Matches[TIMEBIN],$B24,Matches[SITE IN],BK$9),COUNTIFS(Matches[CLASS],INDEX(classNum,1,MATCH(BO$11,classScheme,0)),Matches[TIME OUT],"&gt;="&amp;TIMEVALUE(LEFT($B24,5)),Matches[TIME OUT],"&lt;"&amp;TIMEVALUE(LEFT($B24,5))+TIME(0,15,0),Matches[SITE OUT],BK$9)),COUNTIFS(All[TIMEBIN],$B24,All[CLASS],INDEX(classNum,1,MATCH(BO$11,classScheme,0)))),"")</f>
        <v>0</v>
      </c>
      <c r="BP24" s="12"/>
      <c r="BQ24" s="8">
        <f ca="1">IF(BQ$9&lt;&gt;"",IF(BQ$9&lt;&gt;"All Locations",IF(BQ$10="From",COUNTIFS(Matches[CLASS],INDEX(classNum,1,MATCH(BQ$11,classScheme,0)),Matches[TIMEBIN],$B24,Matches[SITE IN],BQ$9),COUNTIFS(Matches[CLASS],INDEX(classNum,1,MATCH(BQ$11,classScheme,0)),Matches[TIME OUT],"&gt;="&amp;TIMEVALUE(LEFT($B24,5)),Matches[TIME OUT],"&lt;"&amp;TIMEVALUE(LEFT($B24,5))+TIME(0,15,0),Matches[SITE OUT],BQ$9)),COUNTIFS(All[TIMEBIN],$B24,All[CLASS],INDEX(classNum,1,MATCH(BQ$11,classScheme,0)))),"")</f>
        <v>45</v>
      </c>
      <c r="BR24" s="9">
        <f ca="1">IF(BQ$9&lt;&gt;"",IF(BQ$9&lt;&gt;"All Locations",IF(BQ$10="From",COUNTIFS(Matches[CLASS],INDEX(classNum,1,MATCH(BR$11,classScheme,0)),Matches[TIMEBIN],$B24,Matches[SITE IN],BQ$9),COUNTIFS(Matches[CLASS],INDEX(classNum,1,MATCH(BR$11,classScheme,0)),Matches[TIME OUT],"&gt;="&amp;TIMEVALUE(LEFT($B24,5)),Matches[TIME OUT],"&lt;"&amp;TIMEVALUE(LEFT($B24,5))+TIME(0,15,0),Matches[SITE OUT],BQ$9)),COUNTIFS(All[TIMEBIN],$B24,All[CLASS],INDEX(classNum,1,MATCH(BR$11,classScheme,0)))),"")</f>
        <v>15</v>
      </c>
      <c r="BS24" s="9">
        <f ca="1">IF(BQ$9&lt;&gt;"",IF(BQ$9&lt;&gt;"All Locations",IF(BQ$10="From",COUNTIFS(Matches[CLASS],INDEX(classNum,1,MATCH(BS$11,classScheme,0)),Matches[TIMEBIN],$B24,Matches[SITE IN],BQ$9),COUNTIFS(Matches[CLASS],INDEX(classNum,1,MATCH(BS$11,classScheme,0)),Matches[TIME OUT],"&gt;="&amp;TIMEVALUE(LEFT($B24,5)),Matches[TIME OUT],"&lt;"&amp;TIMEVALUE(LEFT($B24,5))+TIME(0,15,0),Matches[SITE OUT],BQ$9)),COUNTIFS(All[TIMEBIN],$B24,All[CLASS],INDEX(classNum,1,MATCH(BS$11,classScheme,0)))),"")</f>
        <v>1</v>
      </c>
      <c r="BT24" s="10">
        <f ca="1">IF(BQ$9&lt;&gt;"",IF(BQ$9&lt;&gt;"All Locations",IF(BQ$10="From",COUNTIFS(Matches[CLASS],INDEX(classNum,1,MATCH(BT$11,classScheme,0)),Matches[TIMEBIN],$B24,Matches[SITE IN],BQ$9),COUNTIFS(Matches[CLASS],INDEX(classNum,1,MATCH(BT$11,classScheme,0)),Matches[TIME OUT],"&gt;="&amp;TIMEVALUE(LEFT($B24,5)),Matches[TIME OUT],"&lt;"&amp;TIMEVALUE(LEFT($B24,5))+TIME(0,15,0),Matches[SITE OUT],BQ$9)),COUNTIFS(All[TIMEBIN],$B24,All[CLASS],INDEX(classNum,1,MATCH(BT$11,classScheme,0)))),"")</f>
        <v>1</v>
      </c>
      <c r="BU24" s="11">
        <f ca="1">IF(BQ$9&lt;&gt;"",IF(BQ$9&lt;&gt;"All Locations",IF(BQ$10="From",COUNTIFS(Matches[CLASS],INDEX(classNum,1,MATCH(BU$11,classScheme,0)),Matches[TIMEBIN],$B24,Matches[SITE IN],BQ$9),COUNTIFS(Matches[CLASS],INDEX(classNum,1,MATCH(BU$11,classScheme,0)),Matches[TIME OUT],"&gt;="&amp;TIMEVALUE(LEFT($B24,5)),Matches[TIME OUT],"&lt;"&amp;TIMEVALUE(LEFT($B24,5))+TIME(0,15,0),Matches[SITE OUT],BQ$9)),COUNTIFS(All[TIMEBIN],$B24,All[CLASS],INDEX(classNum,1,MATCH(BU$11,classScheme,0)))),"")</f>
        <v>7</v>
      </c>
    </row>
    <row r="25" spans="2:73">
      <c r="B25" s="7" t="str">
        <v>09:15 - 09:30</v>
      </c>
      <c r="C25" s="8">
        <f ca="1">IF(C$9&lt;&gt;"",IF(C$9&lt;&gt;"All Locations",IF(C$10="From",COUNTIFS(Matches[CLASS],INDEX(classNum,1,MATCH(C$11,classScheme,0)),Matches[TIMEBIN],$B25,Matches[SITE IN],C$9),COUNTIFS(Matches[CLASS],INDEX(classNum,1,MATCH(C$11,classScheme,0)),Matches[TIME OUT],"&gt;="&amp;TIMEVALUE(LEFT($B25,5)),Matches[TIME OUT],"&lt;"&amp;TIMEVALUE(LEFT($B25,5))+TIME(0,15,0),Matches[SITE OUT],C$9)),COUNTIFS(All[TIMEBIN],$B25,All[CLASS],INDEX(classNum,1,MATCH(C$11,classScheme,0)))),"")</f>
        <v>9</v>
      </c>
      <c r="D25" s="9">
        <f ca="1">IF(C$9&lt;&gt;"",IF(C$9&lt;&gt;"All Locations",IF(C$10="From",COUNTIFS(Matches[CLASS],INDEX(classNum,1,MATCH(D$11,classScheme,0)),Matches[TIMEBIN],$B25,Matches[SITE IN],C$9),COUNTIFS(Matches[CLASS],INDEX(classNum,1,MATCH(D$11,classScheme,0)),Matches[TIME OUT],"&gt;="&amp;TIMEVALUE(LEFT($B25,5)),Matches[TIME OUT],"&lt;"&amp;TIMEVALUE(LEFT($B25,5))+TIME(0,15,0),Matches[SITE OUT],C$9)),COUNTIFS(All[TIMEBIN],$B25,All[CLASS],INDEX(classNum,1,MATCH(D$11,classScheme,0)))),"")</f>
        <v>2</v>
      </c>
      <c r="E25" s="9">
        <f ca="1">IF(C$9&lt;&gt;"",IF(C$9&lt;&gt;"All Locations",IF(C$10="From",COUNTIFS(Matches[CLASS],INDEX(classNum,1,MATCH(E$11,classScheme,0)),Matches[TIMEBIN],$B25,Matches[SITE IN],C$9),COUNTIFS(Matches[CLASS],INDEX(classNum,1,MATCH(E$11,classScheme,0)),Matches[TIME OUT],"&gt;="&amp;TIMEVALUE(LEFT($B25,5)),Matches[TIME OUT],"&lt;"&amp;TIMEVALUE(LEFT($B25,5))+TIME(0,15,0),Matches[SITE OUT],C$9)),COUNTIFS(All[TIMEBIN],$B25,All[CLASS],INDEX(classNum,1,MATCH(E$11,classScheme,0)))),"")</f>
        <v>0</v>
      </c>
      <c r="F25" s="10">
        <f ca="1">IF(C$9&lt;&gt;"",IF(C$9&lt;&gt;"All Locations",IF(C$10="From",COUNTIFS(Matches[CLASS],INDEX(classNum,1,MATCH(F$11,classScheme,0)),Matches[TIMEBIN],$B25,Matches[SITE IN],C$9),COUNTIFS(Matches[CLASS],INDEX(classNum,1,MATCH(F$11,classScheme,0)),Matches[TIME OUT],"&gt;="&amp;TIMEVALUE(LEFT($B25,5)),Matches[TIME OUT],"&lt;"&amp;TIMEVALUE(LEFT($B25,5))+TIME(0,15,0),Matches[SITE OUT],C$9)),COUNTIFS(All[TIMEBIN],$B25,All[CLASS],INDEX(classNum,1,MATCH(F$11,classScheme,0)))),"")</f>
        <v>0</v>
      </c>
      <c r="G25" s="11">
        <f ca="1">IF(C$9&lt;&gt;"",IF(C$9&lt;&gt;"All Locations",IF(C$10="From",COUNTIFS(Matches[CLASS],INDEX(classNum,1,MATCH(G$11,classScheme,0)),Matches[TIMEBIN],$B25,Matches[SITE IN],C$9),COUNTIFS(Matches[CLASS],INDEX(classNum,1,MATCH(G$11,classScheme,0)),Matches[TIME OUT],"&gt;="&amp;TIMEVALUE(LEFT($B25,5)),Matches[TIME OUT],"&lt;"&amp;TIMEVALUE(LEFT($B25,5))+TIME(0,15,0),Matches[SITE OUT],C$9)),COUNTIFS(All[TIMEBIN],$B25,All[CLASS],INDEX(classNum,1,MATCH(G$11,classScheme,0)))),"")</f>
        <v>7</v>
      </c>
      <c r="H25" s="12"/>
      <c r="I25" s="8">
        <f ca="1">IF(I$9&lt;&gt;"",IF(I$9&lt;&gt;"All Locations",IF(I$10="From",COUNTIFS(Matches[CLASS],INDEX(classNum,1,MATCH(I$11,classScheme,0)),Matches[TIMEBIN],$B25,Matches[SITE IN],I$9),COUNTIFS(Matches[CLASS],INDEX(classNum,1,MATCH(I$11,classScheme,0)),Matches[TIME OUT],"&gt;="&amp;TIMEVALUE(LEFT($B25,5)),Matches[TIME OUT],"&lt;"&amp;TIMEVALUE(LEFT($B25,5))+TIME(0,15,0),Matches[SITE OUT],I$9)),COUNTIFS(All[TIMEBIN],$B25,All[CLASS],INDEX(classNum,1,MATCH(I$11,classScheme,0)))),"")</f>
        <v>0</v>
      </c>
      <c r="J25" s="9">
        <f ca="1">IF(I$9&lt;&gt;"",IF(I$9&lt;&gt;"All Locations",IF(I$10="From",COUNTIFS(Matches[CLASS],INDEX(classNum,1,MATCH(J$11,classScheme,0)),Matches[TIMEBIN],$B25,Matches[SITE IN],I$9),COUNTIFS(Matches[CLASS],INDEX(classNum,1,MATCH(J$11,classScheme,0)),Matches[TIME OUT],"&gt;="&amp;TIMEVALUE(LEFT($B25,5)),Matches[TIME OUT],"&lt;"&amp;TIMEVALUE(LEFT($B25,5))+TIME(0,15,0),Matches[SITE OUT],I$9)),COUNTIFS(All[TIMEBIN],$B25,All[CLASS],INDEX(classNum,1,MATCH(J$11,classScheme,0)))),"")</f>
        <v>0</v>
      </c>
      <c r="K25" s="9">
        <f ca="1">IF(I$9&lt;&gt;"",IF(I$9&lt;&gt;"All Locations",IF(I$10="From",COUNTIFS(Matches[CLASS],INDEX(classNum,1,MATCH(K$11,classScheme,0)),Matches[TIMEBIN],$B25,Matches[SITE IN],I$9),COUNTIFS(Matches[CLASS],INDEX(classNum,1,MATCH(K$11,classScheme,0)),Matches[TIME OUT],"&gt;="&amp;TIMEVALUE(LEFT($B25,5)),Matches[TIME OUT],"&lt;"&amp;TIMEVALUE(LEFT($B25,5))+TIME(0,15,0),Matches[SITE OUT],I$9)),COUNTIFS(All[TIMEBIN],$B25,All[CLASS],INDEX(classNum,1,MATCH(K$11,classScheme,0)))),"")</f>
        <v>0</v>
      </c>
      <c r="L25" s="10">
        <f ca="1">IF(I$9&lt;&gt;"",IF(I$9&lt;&gt;"All Locations",IF(I$10="From",COUNTIFS(Matches[CLASS],INDEX(classNum,1,MATCH(L$11,classScheme,0)),Matches[TIMEBIN],$B25,Matches[SITE IN],I$9),COUNTIFS(Matches[CLASS],INDEX(classNum,1,MATCH(L$11,classScheme,0)),Matches[TIME OUT],"&gt;="&amp;TIMEVALUE(LEFT($B25,5)),Matches[TIME OUT],"&lt;"&amp;TIMEVALUE(LEFT($B25,5))+TIME(0,15,0),Matches[SITE OUT],I$9)),COUNTIFS(All[TIMEBIN],$B25,All[CLASS],INDEX(classNum,1,MATCH(L$11,classScheme,0)))),"")</f>
        <v>0</v>
      </c>
      <c r="M25" s="11">
        <f ca="1">IF(I$9&lt;&gt;"",IF(I$9&lt;&gt;"All Locations",IF(I$10="From",COUNTIFS(Matches[CLASS],INDEX(classNum,1,MATCH(M$11,classScheme,0)),Matches[TIMEBIN],$B25,Matches[SITE IN],I$9),COUNTIFS(Matches[CLASS],INDEX(classNum,1,MATCH(M$11,classScheme,0)),Matches[TIME OUT],"&gt;="&amp;TIMEVALUE(LEFT($B25,5)),Matches[TIME OUT],"&lt;"&amp;TIMEVALUE(LEFT($B25,5))+TIME(0,15,0),Matches[SITE OUT],I$9)),COUNTIFS(All[TIMEBIN],$B25,All[CLASS],INDEX(classNum,1,MATCH(M$11,classScheme,0)))),"")</f>
        <v>0</v>
      </c>
      <c r="N25" s="12"/>
      <c r="O25" s="8">
        <f ca="1">IF(O$9&lt;&gt;"",IF(O$9&lt;&gt;"All Locations",IF(O$10="From",COUNTIFS(Matches[CLASS],INDEX(classNum,1,MATCH(O$11,classScheme,0)),Matches[TIMEBIN],$B25,Matches[SITE IN],O$9),COUNTIFS(Matches[CLASS],INDEX(classNum,1,MATCH(O$11,classScheme,0)),Matches[TIME OUT],"&gt;="&amp;TIMEVALUE(LEFT($B25,5)),Matches[TIME OUT],"&lt;"&amp;TIMEVALUE(LEFT($B25,5))+TIME(0,15,0),Matches[SITE OUT],O$9)),COUNTIFS(All[TIMEBIN],$B25,All[CLASS],INDEX(classNum,1,MATCH(O$11,classScheme,0)))),"")</f>
        <v>1</v>
      </c>
      <c r="P25" s="9">
        <f ca="1">IF(O$9&lt;&gt;"",IF(O$9&lt;&gt;"All Locations",IF(O$10="From",COUNTIFS(Matches[CLASS],INDEX(classNum,1,MATCH(P$11,classScheme,0)),Matches[TIMEBIN],$B25,Matches[SITE IN],O$9),COUNTIFS(Matches[CLASS],INDEX(classNum,1,MATCH(P$11,classScheme,0)),Matches[TIME OUT],"&gt;="&amp;TIMEVALUE(LEFT($B25,5)),Matches[TIME OUT],"&lt;"&amp;TIMEVALUE(LEFT($B25,5))+TIME(0,15,0),Matches[SITE OUT],O$9)),COUNTIFS(All[TIMEBIN],$B25,All[CLASS],INDEX(classNum,1,MATCH(P$11,classScheme,0)))),"")</f>
        <v>0</v>
      </c>
      <c r="Q25" s="9">
        <f ca="1">IF(O$9&lt;&gt;"",IF(O$9&lt;&gt;"All Locations",IF(O$10="From",COUNTIFS(Matches[CLASS],INDEX(classNum,1,MATCH(Q$11,classScheme,0)),Matches[TIMEBIN],$B25,Matches[SITE IN],O$9),COUNTIFS(Matches[CLASS],INDEX(classNum,1,MATCH(Q$11,classScheme,0)),Matches[TIME OUT],"&gt;="&amp;TIMEVALUE(LEFT($B25,5)),Matches[TIME OUT],"&lt;"&amp;TIMEVALUE(LEFT($B25,5))+TIME(0,15,0),Matches[SITE OUT],O$9)),COUNTIFS(All[TIMEBIN],$B25,All[CLASS],INDEX(classNum,1,MATCH(Q$11,classScheme,0)))),"")</f>
        <v>1</v>
      </c>
      <c r="R25" s="10">
        <f ca="1">IF(O$9&lt;&gt;"",IF(O$9&lt;&gt;"All Locations",IF(O$10="From",COUNTIFS(Matches[CLASS],INDEX(classNum,1,MATCH(R$11,classScheme,0)),Matches[TIMEBIN],$B25,Matches[SITE IN],O$9),COUNTIFS(Matches[CLASS],INDEX(classNum,1,MATCH(R$11,classScheme,0)),Matches[TIME OUT],"&gt;="&amp;TIMEVALUE(LEFT($B25,5)),Matches[TIME OUT],"&lt;"&amp;TIMEVALUE(LEFT($B25,5))+TIME(0,15,0),Matches[SITE OUT],O$9)),COUNTIFS(All[TIMEBIN],$B25,All[CLASS],INDEX(classNum,1,MATCH(R$11,classScheme,0)))),"")</f>
        <v>0</v>
      </c>
      <c r="S25" s="11">
        <f ca="1">IF(O$9&lt;&gt;"",IF(O$9&lt;&gt;"All Locations",IF(O$10="From",COUNTIFS(Matches[CLASS],INDEX(classNum,1,MATCH(S$11,classScheme,0)),Matches[TIMEBIN],$B25,Matches[SITE IN],O$9),COUNTIFS(Matches[CLASS],INDEX(classNum,1,MATCH(S$11,classScheme,0)),Matches[TIME OUT],"&gt;="&amp;TIMEVALUE(LEFT($B25,5)),Matches[TIME OUT],"&lt;"&amp;TIMEVALUE(LEFT($B25,5))+TIME(0,15,0),Matches[SITE OUT],O$9)),COUNTIFS(All[TIMEBIN],$B25,All[CLASS],INDEX(classNum,1,MATCH(S$11,classScheme,0)))),"")</f>
        <v>0</v>
      </c>
      <c r="T25" s="12"/>
      <c r="U25" s="8">
        <f ca="1">IF(U$9&lt;&gt;"",IF(U$9&lt;&gt;"All Locations",IF(U$10="From",COUNTIFS(Matches[CLASS],INDEX(classNum,1,MATCH(U$11,classScheme,0)),Matches[TIMEBIN],$B25,Matches[SITE IN],U$9),COUNTIFS(Matches[CLASS],INDEX(classNum,1,MATCH(U$11,classScheme,0)),Matches[TIME OUT],"&gt;="&amp;TIMEVALUE(LEFT($B25,5)),Matches[TIME OUT],"&lt;"&amp;TIMEVALUE(LEFT($B25,5))+TIME(0,15,0),Matches[SITE OUT],U$9)),COUNTIFS(All[TIMEBIN],$B25,All[CLASS],INDEX(classNum,1,MATCH(U$11,classScheme,0)))),"")</f>
        <v>4</v>
      </c>
      <c r="V25" s="9">
        <f ca="1">IF(U$9&lt;&gt;"",IF(U$9&lt;&gt;"All Locations",IF(U$10="From",COUNTIFS(Matches[CLASS],INDEX(classNum,1,MATCH(V$11,classScheme,0)),Matches[TIMEBIN],$B25,Matches[SITE IN],U$9),COUNTIFS(Matches[CLASS],INDEX(classNum,1,MATCH(V$11,classScheme,0)),Matches[TIME OUT],"&gt;="&amp;TIMEVALUE(LEFT($B25,5)),Matches[TIME OUT],"&lt;"&amp;TIMEVALUE(LEFT($B25,5))+TIME(0,15,0),Matches[SITE OUT],U$9)),COUNTIFS(All[TIMEBIN],$B25,All[CLASS],INDEX(classNum,1,MATCH(V$11,classScheme,0)))),"")</f>
        <v>4</v>
      </c>
      <c r="W25" s="9">
        <f ca="1">IF(U$9&lt;&gt;"",IF(U$9&lt;&gt;"All Locations",IF(U$10="From",COUNTIFS(Matches[CLASS],INDEX(classNum,1,MATCH(W$11,classScheme,0)),Matches[TIMEBIN],$B25,Matches[SITE IN],U$9),COUNTIFS(Matches[CLASS],INDEX(classNum,1,MATCH(W$11,classScheme,0)),Matches[TIME OUT],"&gt;="&amp;TIMEVALUE(LEFT($B25,5)),Matches[TIME OUT],"&lt;"&amp;TIMEVALUE(LEFT($B25,5))+TIME(0,15,0),Matches[SITE OUT],U$9)),COUNTIFS(All[TIMEBIN],$B25,All[CLASS],INDEX(classNum,1,MATCH(W$11,classScheme,0)))),"")</f>
        <v>0</v>
      </c>
      <c r="X25" s="10">
        <f ca="1">IF(U$9&lt;&gt;"",IF(U$9&lt;&gt;"All Locations",IF(U$10="From",COUNTIFS(Matches[CLASS],INDEX(classNum,1,MATCH(X$11,classScheme,0)),Matches[TIMEBIN],$B25,Matches[SITE IN],U$9),COUNTIFS(Matches[CLASS],INDEX(classNum,1,MATCH(X$11,classScheme,0)),Matches[TIME OUT],"&gt;="&amp;TIMEVALUE(LEFT($B25,5)),Matches[TIME OUT],"&lt;"&amp;TIMEVALUE(LEFT($B25,5))+TIME(0,15,0),Matches[SITE OUT],U$9)),COUNTIFS(All[TIMEBIN],$B25,All[CLASS],INDEX(classNum,1,MATCH(X$11,classScheme,0)))),"")</f>
        <v>0</v>
      </c>
      <c r="Y25" s="11">
        <f ca="1">IF(U$9&lt;&gt;"",IF(U$9&lt;&gt;"All Locations",IF(U$10="From",COUNTIFS(Matches[CLASS],INDEX(classNum,1,MATCH(Y$11,classScheme,0)),Matches[TIMEBIN],$B25,Matches[SITE IN],U$9),COUNTIFS(Matches[CLASS],INDEX(classNum,1,MATCH(Y$11,classScheme,0)),Matches[TIME OUT],"&gt;="&amp;TIMEVALUE(LEFT($B25,5)),Matches[TIME OUT],"&lt;"&amp;TIMEVALUE(LEFT($B25,5))+TIME(0,15,0),Matches[SITE OUT],U$9)),COUNTIFS(All[TIMEBIN],$B25,All[CLASS],INDEX(classNum,1,MATCH(Y$11,classScheme,0)))),"")</f>
        <v>0</v>
      </c>
      <c r="Z25" s="12"/>
      <c r="AA25" s="8">
        <f ca="1">IF(AA$9&lt;&gt;"",IF(AA$9&lt;&gt;"All Locations",IF(AA$10="From",COUNTIFS(Matches[CLASS],INDEX(classNum,1,MATCH(AA$11,classScheme,0)),Matches[TIMEBIN],$B25,Matches[SITE IN],AA$9),COUNTIFS(Matches[CLASS],INDEX(classNum,1,MATCH(AA$11,classScheme,0)),Matches[TIME OUT],"&gt;="&amp;TIMEVALUE(LEFT($B25,5)),Matches[TIME OUT],"&lt;"&amp;TIMEVALUE(LEFT($B25,5))+TIME(0,15,0),Matches[SITE OUT],AA$9)),COUNTIFS(All[TIMEBIN],$B25,All[CLASS],INDEX(classNum,1,MATCH(AA$11,classScheme,0)))),"")</f>
        <v>5</v>
      </c>
      <c r="AB25" s="9">
        <f ca="1">IF(AA$9&lt;&gt;"",IF(AA$9&lt;&gt;"All Locations",IF(AA$10="From",COUNTIFS(Matches[CLASS],INDEX(classNum,1,MATCH(AB$11,classScheme,0)),Matches[TIMEBIN],$B25,Matches[SITE IN],AA$9),COUNTIFS(Matches[CLASS],INDEX(classNum,1,MATCH(AB$11,classScheme,0)),Matches[TIME OUT],"&gt;="&amp;TIMEVALUE(LEFT($B25,5)),Matches[TIME OUT],"&lt;"&amp;TIMEVALUE(LEFT($B25,5))+TIME(0,15,0),Matches[SITE OUT],AA$9)),COUNTIFS(All[TIMEBIN],$B25,All[CLASS],INDEX(classNum,1,MATCH(AB$11,classScheme,0)))),"")</f>
        <v>3</v>
      </c>
      <c r="AC25" s="9">
        <f ca="1">IF(AA$9&lt;&gt;"",IF(AA$9&lt;&gt;"All Locations",IF(AA$10="From",COUNTIFS(Matches[CLASS],INDEX(classNum,1,MATCH(AC$11,classScheme,0)),Matches[TIMEBIN],$B25,Matches[SITE IN],AA$9),COUNTIFS(Matches[CLASS],INDEX(classNum,1,MATCH(AC$11,classScheme,0)),Matches[TIME OUT],"&gt;="&amp;TIMEVALUE(LEFT($B25,5)),Matches[TIME OUT],"&lt;"&amp;TIMEVALUE(LEFT($B25,5))+TIME(0,15,0),Matches[SITE OUT],AA$9)),COUNTIFS(All[TIMEBIN],$B25,All[CLASS],INDEX(classNum,1,MATCH(AC$11,classScheme,0)))),"")</f>
        <v>0</v>
      </c>
      <c r="AD25" s="10">
        <f ca="1">IF(AA$9&lt;&gt;"",IF(AA$9&lt;&gt;"All Locations",IF(AA$10="From",COUNTIFS(Matches[CLASS],INDEX(classNum,1,MATCH(AD$11,classScheme,0)),Matches[TIMEBIN],$B25,Matches[SITE IN],AA$9),COUNTIFS(Matches[CLASS],INDEX(classNum,1,MATCH(AD$11,classScheme,0)),Matches[TIME OUT],"&gt;="&amp;TIMEVALUE(LEFT($B25,5)),Matches[TIME OUT],"&lt;"&amp;TIMEVALUE(LEFT($B25,5))+TIME(0,15,0),Matches[SITE OUT],AA$9)),COUNTIFS(All[TIMEBIN],$B25,All[CLASS],INDEX(classNum,1,MATCH(AD$11,classScheme,0)))),"")</f>
        <v>0</v>
      </c>
      <c r="AE25" s="11">
        <f ca="1">IF(AA$9&lt;&gt;"",IF(AA$9&lt;&gt;"All Locations",IF(AA$10="From",COUNTIFS(Matches[CLASS],INDEX(classNum,1,MATCH(AE$11,classScheme,0)),Matches[TIMEBIN],$B25,Matches[SITE IN],AA$9),COUNTIFS(Matches[CLASS],INDEX(classNum,1,MATCH(AE$11,classScheme,0)),Matches[TIME OUT],"&gt;="&amp;TIMEVALUE(LEFT($B25,5)),Matches[TIME OUT],"&lt;"&amp;TIMEVALUE(LEFT($B25,5))+TIME(0,15,0),Matches[SITE OUT],AA$9)),COUNTIFS(All[TIMEBIN],$B25,All[CLASS],INDEX(classNum,1,MATCH(AE$11,classScheme,0)))),"")</f>
        <v>0</v>
      </c>
      <c r="AF25" s="12"/>
      <c r="AG25" s="8">
        <f ca="1">IF(AG$9&lt;&gt;"",IF(AG$9&lt;&gt;"All Locations",IF(AG$10="From",COUNTIFS(Matches[CLASS],INDEX(classNum,1,MATCH(AG$11,classScheme,0)),Matches[TIMEBIN],$B25,Matches[SITE IN],AG$9),COUNTIFS(Matches[CLASS],INDEX(classNum,1,MATCH(AG$11,classScheme,0)),Matches[TIME OUT],"&gt;="&amp;TIMEVALUE(LEFT($B25,5)),Matches[TIME OUT],"&lt;"&amp;TIMEVALUE(LEFT($B25,5))+TIME(0,15,0),Matches[SITE OUT],AG$9)),COUNTIFS(All[TIMEBIN],$B25,All[CLASS],INDEX(classNum,1,MATCH(AG$11,classScheme,0)))),"")</f>
        <v>5</v>
      </c>
      <c r="AH25" s="9">
        <f ca="1">IF(AG$9&lt;&gt;"",IF(AG$9&lt;&gt;"All Locations",IF(AG$10="From",COUNTIFS(Matches[CLASS],INDEX(classNum,1,MATCH(AH$11,classScheme,0)),Matches[TIMEBIN],$B25,Matches[SITE IN],AG$9),COUNTIFS(Matches[CLASS],INDEX(classNum,1,MATCH(AH$11,classScheme,0)),Matches[TIME OUT],"&gt;="&amp;TIMEVALUE(LEFT($B25,5)),Matches[TIME OUT],"&lt;"&amp;TIMEVALUE(LEFT($B25,5))+TIME(0,15,0),Matches[SITE OUT],AG$9)),COUNTIFS(All[TIMEBIN],$B25,All[CLASS],INDEX(classNum,1,MATCH(AH$11,classScheme,0)))),"")</f>
        <v>1</v>
      </c>
      <c r="AI25" s="9">
        <f ca="1">IF(AG$9&lt;&gt;"",IF(AG$9&lt;&gt;"All Locations",IF(AG$10="From",COUNTIFS(Matches[CLASS],INDEX(classNum,1,MATCH(AI$11,classScheme,0)),Matches[TIMEBIN],$B25,Matches[SITE IN],AG$9),COUNTIFS(Matches[CLASS],INDEX(classNum,1,MATCH(AI$11,classScheme,0)),Matches[TIME OUT],"&gt;="&amp;TIMEVALUE(LEFT($B25,5)),Matches[TIME OUT],"&lt;"&amp;TIMEVALUE(LEFT($B25,5))+TIME(0,15,0),Matches[SITE OUT],AG$9)),COUNTIFS(All[TIMEBIN],$B25,All[CLASS],INDEX(classNum,1,MATCH(AI$11,classScheme,0)))),"")</f>
        <v>0</v>
      </c>
      <c r="AJ25" s="10">
        <f ca="1">IF(AG$9&lt;&gt;"",IF(AG$9&lt;&gt;"All Locations",IF(AG$10="From",COUNTIFS(Matches[CLASS],INDEX(classNum,1,MATCH(AJ$11,classScheme,0)),Matches[TIMEBIN],$B25,Matches[SITE IN],AG$9),COUNTIFS(Matches[CLASS],INDEX(classNum,1,MATCH(AJ$11,classScheme,0)),Matches[TIME OUT],"&gt;="&amp;TIMEVALUE(LEFT($B25,5)),Matches[TIME OUT],"&lt;"&amp;TIMEVALUE(LEFT($B25,5))+TIME(0,15,0),Matches[SITE OUT],AG$9)),COUNTIFS(All[TIMEBIN],$B25,All[CLASS],INDEX(classNum,1,MATCH(AJ$11,classScheme,0)))),"")</f>
        <v>0</v>
      </c>
      <c r="AK25" s="11">
        <f ca="1">IF(AG$9&lt;&gt;"",IF(AG$9&lt;&gt;"All Locations",IF(AG$10="From",COUNTIFS(Matches[CLASS],INDEX(classNum,1,MATCH(AK$11,classScheme,0)),Matches[TIMEBIN],$B25,Matches[SITE IN],AG$9),COUNTIFS(Matches[CLASS],INDEX(classNum,1,MATCH(AK$11,classScheme,0)),Matches[TIME OUT],"&gt;="&amp;TIMEVALUE(LEFT($B25,5)),Matches[TIME OUT],"&lt;"&amp;TIMEVALUE(LEFT($B25,5))+TIME(0,15,0),Matches[SITE OUT],AG$9)),COUNTIFS(All[TIMEBIN],$B25,All[CLASS],INDEX(classNum,1,MATCH(AK$11,classScheme,0)))),"")</f>
        <v>0</v>
      </c>
      <c r="AL25" s="12"/>
      <c r="AM25" s="8">
        <f ca="1">IF(AM$9&lt;&gt;"",IF(AM$9&lt;&gt;"All Locations",IF(AM$10="From",COUNTIFS(Matches[CLASS],INDEX(classNum,1,MATCH(AM$11,classScheme,0)),Matches[TIMEBIN],$B25,Matches[SITE IN],AM$9),COUNTIFS(Matches[CLASS],INDEX(classNum,1,MATCH(AM$11,classScheme,0)),Matches[TIME OUT],"&gt;="&amp;TIMEVALUE(LEFT($B25,5)),Matches[TIME OUT],"&lt;"&amp;TIMEVALUE(LEFT($B25,5))+TIME(0,15,0),Matches[SITE OUT],AM$9)),COUNTIFS(All[TIMEBIN],$B25,All[CLASS],INDEX(classNum,1,MATCH(AM$11,classScheme,0)))),"")</f>
        <v>5</v>
      </c>
      <c r="AN25" s="9">
        <f ca="1">IF(AM$9&lt;&gt;"",IF(AM$9&lt;&gt;"All Locations",IF(AM$10="From",COUNTIFS(Matches[CLASS],INDEX(classNum,1,MATCH(AN$11,classScheme,0)),Matches[TIMEBIN],$B25,Matches[SITE IN],AM$9),COUNTIFS(Matches[CLASS],INDEX(classNum,1,MATCH(AN$11,classScheme,0)),Matches[TIME OUT],"&gt;="&amp;TIMEVALUE(LEFT($B25,5)),Matches[TIME OUT],"&lt;"&amp;TIMEVALUE(LEFT($B25,5))+TIME(0,15,0),Matches[SITE OUT],AM$9)),COUNTIFS(All[TIMEBIN],$B25,All[CLASS],INDEX(classNum,1,MATCH(AN$11,classScheme,0)))),"")</f>
        <v>0</v>
      </c>
      <c r="AO25" s="9">
        <f ca="1">IF(AM$9&lt;&gt;"",IF(AM$9&lt;&gt;"All Locations",IF(AM$10="From",COUNTIFS(Matches[CLASS],INDEX(classNum,1,MATCH(AO$11,classScheme,0)),Matches[TIMEBIN],$B25,Matches[SITE IN],AM$9),COUNTIFS(Matches[CLASS],INDEX(classNum,1,MATCH(AO$11,classScheme,0)),Matches[TIME OUT],"&gt;="&amp;TIMEVALUE(LEFT($B25,5)),Matches[TIME OUT],"&lt;"&amp;TIMEVALUE(LEFT($B25,5))+TIME(0,15,0),Matches[SITE OUT],AM$9)),COUNTIFS(All[TIMEBIN],$B25,All[CLASS],INDEX(classNum,1,MATCH(AO$11,classScheme,0)))),"")</f>
        <v>1</v>
      </c>
      <c r="AP25" s="10">
        <f ca="1">IF(AM$9&lt;&gt;"",IF(AM$9&lt;&gt;"All Locations",IF(AM$10="From",COUNTIFS(Matches[CLASS],INDEX(classNum,1,MATCH(AP$11,classScheme,0)),Matches[TIMEBIN],$B25,Matches[SITE IN],AM$9),COUNTIFS(Matches[CLASS],INDEX(classNum,1,MATCH(AP$11,classScheme,0)),Matches[TIME OUT],"&gt;="&amp;TIMEVALUE(LEFT($B25,5)),Matches[TIME OUT],"&lt;"&amp;TIMEVALUE(LEFT($B25,5))+TIME(0,15,0),Matches[SITE OUT],AM$9)),COUNTIFS(All[TIMEBIN],$B25,All[CLASS],INDEX(classNum,1,MATCH(AP$11,classScheme,0)))),"")</f>
        <v>0</v>
      </c>
      <c r="AQ25" s="11">
        <f ca="1">IF(AM$9&lt;&gt;"",IF(AM$9&lt;&gt;"All Locations",IF(AM$10="From",COUNTIFS(Matches[CLASS],INDEX(classNum,1,MATCH(AQ$11,classScheme,0)),Matches[TIMEBIN],$B25,Matches[SITE IN],AM$9),COUNTIFS(Matches[CLASS],INDEX(classNum,1,MATCH(AQ$11,classScheme,0)),Matches[TIME OUT],"&gt;="&amp;TIMEVALUE(LEFT($B25,5)),Matches[TIME OUT],"&lt;"&amp;TIMEVALUE(LEFT($B25,5))+TIME(0,15,0),Matches[SITE OUT],AM$9)),COUNTIFS(All[TIMEBIN],$B25,All[CLASS],INDEX(classNum,1,MATCH(AQ$11,classScheme,0)))),"")</f>
        <v>3</v>
      </c>
      <c r="AR25" s="12"/>
      <c r="AS25" s="8">
        <f ca="1">IF(AS$9&lt;&gt;"",IF(AS$9&lt;&gt;"All Locations",IF(AS$10="From",COUNTIFS(Matches[CLASS],INDEX(classNum,1,MATCH(AS$11,classScheme,0)),Matches[TIMEBIN],$B25,Matches[SITE IN],AS$9),COUNTIFS(Matches[CLASS],INDEX(classNum,1,MATCH(AS$11,classScheme,0)),Matches[TIME OUT],"&gt;="&amp;TIMEVALUE(LEFT($B25,5)),Matches[TIME OUT],"&lt;"&amp;TIMEVALUE(LEFT($B25,5))+TIME(0,15,0),Matches[SITE OUT],AS$9)),COUNTIFS(All[TIMEBIN],$B25,All[CLASS],INDEX(classNum,1,MATCH(AS$11,classScheme,0)))),"")</f>
        <v>0</v>
      </c>
      <c r="AT25" s="9">
        <f ca="1">IF(AS$9&lt;&gt;"",IF(AS$9&lt;&gt;"All Locations",IF(AS$10="From",COUNTIFS(Matches[CLASS],INDEX(classNum,1,MATCH(AT$11,classScheme,0)),Matches[TIMEBIN],$B25,Matches[SITE IN],AS$9),COUNTIFS(Matches[CLASS],INDEX(classNum,1,MATCH(AT$11,classScheme,0)),Matches[TIME OUT],"&gt;="&amp;TIMEVALUE(LEFT($B25,5)),Matches[TIME OUT],"&lt;"&amp;TIMEVALUE(LEFT($B25,5))+TIME(0,15,0),Matches[SITE OUT],AS$9)),COUNTIFS(All[TIMEBIN],$B25,All[CLASS],INDEX(classNum,1,MATCH(AT$11,classScheme,0)))),"")</f>
        <v>0</v>
      </c>
      <c r="AU25" s="9">
        <f ca="1">IF(AS$9&lt;&gt;"",IF(AS$9&lt;&gt;"All Locations",IF(AS$10="From",COUNTIFS(Matches[CLASS],INDEX(classNum,1,MATCH(AU$11,classScheme,0)),Matches[TIMEBIN],$B25,Matches[SITE IN],AS$9),COUNTIFS(Matches[CLASS],INDEX(classNum,1,MATCH(AU$11,classScheme,0)),Matches[TIME OUT],"&gt;="&amp;TIMEVALUE(LEFT($B25,5)),Matches[TIME OUT],"&lt;"&amp;TIMEVALUE(LEFT($B25,5))+TIME(0,15,0),Matches[SITE OUT],AS$9)),COUNTIFS(All[TIMEBIN],$B25,All[CLASS],INDEX(classNum,1,MATCH(AU$11,classScheme,0)))),"")</f>
        <v>0</v>
      </c>
      <c r="AV25" s="10">
        <f ca="1">IF(AS$9&lt;&gt;"",IF(AS$9&lt;&gt;"All Locations",IF(AS$10="From",COUNTIFS(Matches[CLASS],INDEX(classNum,1,MATCH(AV$11,classScheme,0)),Matches[TIMEBIN],$B25,Matches[SITE IN],AS$9),COUNTIFS(Matches[CLASS],INDEX(classNum,1,MATCH(AV$11,classScheme,0)),Matches[TIME OUT],"&gt;="&amp;TIMEVALUE(LEFT($B25,5)),Matches[TIME OUT],"&lt;"&amp;TIMEVALUE(LEFT($B25,5))+TIME(0,15,0),Matches[SITE OUT],AS$9)),COUNTIFS(All[TIMEBIN],$B25,All[CLASS],INDEX(classNum,1,MATCH(AV$11,classScheme,0)))),"")</f>
        <v>0</v>
      </c>
      <c r="AW25" s="11">
        <f ca="1">IF(AS$9&lt;&gt;"",IF(AS$9&lt;&gt;"All Locations",IF(AS$10="From",COUNTIFS(Matches[CLASS],INDEX(classNum,1,MATCH(AW$11,classScheme,0)),Matches[TIMEBIN],$B25,Matches[SITE IN],AS$9),COUNTIFS(Matches[CLASS],INDEX(classNum,1,MATCH(AW$11,classScheme,0)),Matches[TIME OUT],"&gt;="&amp;TIMEVALUE(LEFT($B25,5)),Matches[TIME OUT],"&lt;"&amp;TIMEVALUE(LEFT($B25,5))+TIME(0,15,0),Matches[SITE OUT],AS$9)),COUNTIFS(All[TIMEBIN],$B25,All[CLASS],INDEX(classNum,1,MATCH(AW$11,classScheme,0)))),"")</f>
        <v>0</v>
      </c>
      <c r="AX25" s="12"/>
      <c r="AY25" s="8">
        <f ca="1">IF(AY$9&lt;&gt;"",IF(AY$9&lt;&gt;"All Locations",IF(AY$10="From",COUNTIFS(Matches[CLASS],INDEX(classNum,1,MATCH(AY$11,classScheme,0)),Matches[TIMEBIN],$B25,Matches[SITE IN],AY$9),COUNTIFS(Matches[CLASS],INDEX(classNum,1,MATCH(AY$11,classScheme,0)),Matches[TIME OUT],"&gt;="&amp;TIMEVALUE(LEFT($B25,5)),Matches[TIME OUT],"&lt;"&amp;TIMEVALUE(LEFT($B25,5))+TIME(0,15,0),Matches[SITE OUT],AY$9)),COUNTIFS(All[TIMEBIN],$B25,All[CLASS],INDEX(classNum,1,MATCH(AY$11,classScheme,0)))),"")</f>
        <v>4</v>
      </c>
      <c r="AZ25" s="9">
        <f ca="1">IF(AY$9&lt;&gt;"",IF(AY$9&lt;&gt;"All Locations",IF(AY$10="From",COUNTIFS(Matches[CLASS],INDEX(classNum,1,MATCH(AZ$11,classScheme,0)),Matches[TIMEBIN],$B25,Matches[SITE IN],AY$9),COUNTIFS(Matches[CLASS],INDEX(classNum,1,MATCH(AZ$11,classScheme,0)),Matches[TIME OUT],"&gt;="&amp;TIMEVALUE(LEFT($B25,5)),Matches[TIME OUT],"&lt;"&amp;TIMEVALUE(LEFT($B25,5))+TIME(0,15,0),Matches[SITE OUT],AY$9)),COUNTIFS(All[TIMEBIN],$B25,All[CLASS],INDEX(classNum,1,MATCH(AZ$11,classScheme,0)))),"")</f>
        <v>0</v>
      </c>
      <c r="BA25" s="9">
        <f ca="1">IF(AY$9&lt;&gt;"",IF(AY$9&lt;&gt;"All Locations",IF(AY$10="From",COUNTIFS(Matches[CLASS],INDEX(classNum,1,MATCH(BA$11,classScheme,0)),Matches[TIMEBIN],$B25,Matches[SITE IN],AY$9),COUNTIFS(Matches[CLASS],INDEX(classNum,1,MATCH(BA$11,classScheme,0)),Matches[TIME OUT],"&gt;="&amp;TIMEVALUE(LEFT($B25,5)),Matches[TIME OUT],"&lt;"&amp;TIMEVALUE(LEFT($B25,5))+TIME(0,15,0),Matches[SITE OUT],AY$9)),COUNTIFS(All[TIMEBIN],$B25,All[CLASS],INDEX(classNum,1,MATCH(BA$11,classScheme,0)))),"")</f>
        <v>0</v>
      </c>
      <c r="BB25" s="10">
        <f ca="1">IF(AY$9&lt;&gt;"",IF(AY$9&lt;&gt;"All Locations",IF(AY$10="From",COUNTIFS(Matches[CLASS],INDEX(classNum,1,MATCH(BB$11,classScheme,0)),Matches[TIMEBIN],$B25,Matches[SITE IN],AY$9),COUNTIFS(Matches[CLASS],INDEX(classNum,1,MATCH(BB$11,classScheme,0)),Matches[TIME OUT],"&gt;="&amp;TIMEVALUE(LEFT($B25,5)),Matches[TIME OUT],"&lt;"&amp;TIMEVALUE(LEFT($B25,5))+TIME(0,15,0),Matches[SITE OUT],AY$9)),COUNTIFS(All[TIMEBIN],$B25,All[CLASS],INDEX(classNum,1,MATCH(BB$11,classScheme,0)))),"")</f>
        <v>0</v>
      </c>
      <c r="BC25" s="11">
        <f ca="1">IF(AY$9&lt;&gt;"",IF(AY$9&lt;&gt;"All Locations",IF(AY$10="From",COUNTIFS(Matches[CLASS],INDEX(classNum,1,MATCH(BC$11,classScheme,0)),Matches[TIMEBIN],$B25,Matches[SITE IN],AY$9),COUNTIFS(Matches[CLASS],INDEX(classNum,1,MATCH(BC$11,classScheme,0)),Matches[TIME OUT],"&gt;="&amp;TIMEVALUE(LEFT($B25,5)),Matches[TIME OUT],"&lt;"&amp;TIMEVALUE(LEFT($B25,5))+TIME(0,15,0),Matches[SITE OUT],AY$9)),COUNTIFS(All[TIMEBIN],$B25,All[CLASS],INDEX(classNum,1,MATCH(BC$11,classScheme,0)))),"")</f>
        <v>0</v>
      </c>
      <c r="BD25" s="12"/>
      <c r="BE25" s="8">
        <f ca="1">IF(BE$9&lt;&gt;"",IF(BE$9&lt;&gt;"All Locations",IF(BE$10="From",COUNTIFS(Matches[CLASS],INDEX(classNum,1,MATCH(BE$11,classScheme,0)),Matches[TIMEBIN],$B25,Matches[SITE IN],BE$9),COUNTIFS(Matches[CLASS],INDEX(classNum,1,MATCH(BE$11,classScheme,0)),Matches[TIME OUT],"&gt;="&amp;TIMEVALUE(LEFT($B25,5)),Matches[TIME OUT],"&lt;"&amp;TIMEVALUE(LEFT($B25,5))+TIME(0,15,0),Matches[SITE OUT],BE$9)),COUNTIFS(All[TIMEBIN],$B25,All[CLASS],INDEX(classNum,1,MATCH(BE$11,classScheme,0)))),"")</f>
        <v>2</v>
      </c>
      <c r="BF25" s="9">
        <f ca="1">IF(BE$9&lt;&gt;"",IF(BE$9&lt;&gt;"All Locations",IF(BE$10="From",COUNTIFS(Matches[CLASS],INDEX(classNum,1,MATCH(BF$11,classScheme,0)),Matches[TIMEBIN],$B25,Matches[SITE IN],BE$9),COUNTIFS(Matches[CLASS],INDEX(classNum,1,MATCH(BF$11,classScheme,0)),Matches[TIME OUT],"&gt;="&amp;TIMEVALUE(LEFT($B25,5)),Matches[TIME OUT],"&lt;"&amp;TIMEVALUE(LEFT($B25,5))+TIME(0,15,0),Matches[SITE OUT],BE$9)),COUNTIFS(All[TIMEBIN],$B25,All[CLASS],INDEX(classNum,1,MATCH(BF$11,classScheme,0)))),"")</f>
        <v>2</v>
      </c>
      <c r="BG25" s="9">
        <f ca="1">IF(BE$9&lt;&gt;"",IF(BE$9&lt;&gt;"All Locations",IF(BE$10="From",COUNTIFS(Matches[CLASS],INDEX(classNum,1,MATCH(BG$11,classScheme,0)),Matches[TIMEBIN],$B25,Matches[SITE IN],BE$9),COUNTIFS(Matches[CLASS],INDEX(classNum,1,MATCH(BG$11,classScheme,0)),Matches[TIME OUT],"&gt;="&amp;TIMEVALUE(LEFT($B25,5)),Matches[TIME OUT],"&lt;"&amp;TIMEVALUE(LEFT($B25,5))+TIME(0,15,0),Matches[SITE OUT],BE$9)),COUNTIFS(All[TIMEBIN],$B25,All[CLASS],INDEX(classNum,1,MATCH(BG$11,classScheme,0)))),"")</f>
        <v>0</v>
      </c>
      <c r="BH25" s="10">
        <f ca="1">IF(BE$9&lt;&gt;"",IF(BE$9&lt;&gt;"All Locations",IF(BE$10="From",COUNTIFS(Matches[CLASS],INDEX(classNum,1,MATCH(BH$11,classScheme,0)),Matches[TIMEBIN],$B25,Matches[SITE IN],BE$9),COUNTIFS(Matches[CLASS],INDEX(classNum,1,MATCH(BH$11,classScheme,0)),Matches[TIME OUT],"&gt;="&amp;TIMEVALUE(LEFT($B25,5)),Matches[TIME OUT],"&lt;"&amp;TIMEVALUE(LEFT($B25,5))+TIME(0,15,0),Matches[SITE OUT],BE$9)),COUNTIFS(All[TIMEBIN],$B25,All[CLASS],INDEX(classNum,1,MATCH(BH$11,classScheme,0)))),"")</f>
        <v>0</v>
      </c>
      <c r="BI25" s="11">
        <f ca="1">IF(BE$9&lt;&gt;"",IF(BE$9&lt;&gt;"All Locations",IF(BE$10="From",COUNTIFS(Matches[CLASS],INDEX(classNum,1,MATCH(BI$11,classScheme,0)),Matches[TIMEBIN],$B25,Matches[SITE IN],BE$9),COUNTIFS(Matches[CLASS],INDEX(classNum,1,MATCH(BI$11,classScheme,0)),Matches[TIME OUT],"&gt;="&amp;TIMEVALUE(LEFT($B25,5)),Matches[TIME OUT],"&lt;"&amp;TIMEVALUE(LEFT($B25,5))+TIME(0,15,0),Matches[SITE OUT],BE$9)),COUNTIFS(All[TIMEBIN],$B25,All[CLASS],INDEX(classNum,1,MATCH(BI$11,classScheme,0)))),"")</f>
        <v>0</v>
      </c>
      <c r="BJ25" s="12"/>
      <c r="BK25" s="8">
        <f ca="1">IF(BK$9&lt;&gt;"",IF(BK$9&lt;&gt;"All Locations",IF(BK$10="From",COUNTIFS(Matches[CLASS],INDEX(classNum,1,MATCH(BK$11,classScheme,0)),Matches[TIMEBIN],$B25,Matches[SITE IN],BK$9),COUNTIFS(Matches[CLASS],INDEX(classNum,1,MATCH(BK$11,classScheme,0)),Matches[TIME OUT],"&gt;="&amp;TIMEVALUE(LEFT($B25,5)),Matches[TIME OUT],"&lt;"&amp;TIMEVALUE(LEFT($B25,5))+TIME(0,15,0),Matches[SITE OUT],BK$9)),COUNTIFS(All[TIMEBIN],$B25,All[CLASS],INDEX(classNum,1,MATCH(BK$11,classScheme,0)))),"")</f>
        <v>1</v>
      </c>
      <c r="BL25" s="9">
        <f ca="1">IF(BK$9&lt;&gt;"",IF(BK$9&lt;&gt;"All Locations",IF(BK$10="From",COUNTIFS(Matches[CLASS],INDEX(classNum,1,MATCH(BL$11,classScheme,0)),Matches[TIMEBIN],$B25,Matches[SITE IN],BK$9),COUNTIFS(Matches[CLASS],INDEX(classNum,1,MATCH(BL$11,classScheme,0)),Matches[TIME OUT],"&gt;="&amp;TIMEVALUE(LEFT($B25,5)),Matches[TIME OUT],"&lt;"&amp;TIMEVALUE(LEFT($B25,5))+TIME(0,15,0),Matches[SITE OUT],BK$9)),COUNTIFS(All[TIMEBIN],$B25,All[CLASS],INDEX(classNum,1,MATCH(BL$11,classScheme,0)))),"")</f>
        <v>1</v>
      </c>
      <c r="BM25" s="9">
        <f ca="1">IF(BK$9&lt;&gt;"",IF(BK$9&lt;&gt;"All Locations",IF(BK$10="From",COUNTIFS(Matches[CLASS],INDEX(classNum,1,MATCH(BM$11,classScheme,0)),Matches[TIMEBIN],$B25,Matches[SITE IN],BK$9),COUNTIFS(Matches[CLASS],INDEX(classNum,1,MATCH(BM$11,classScheme,0)),Matches[TIME OUT],"&gt;="&amp;TIMEVALUE(LEFT($B25,5)),Matches[TIME OUT],"&lt;"&amp;TIMEVALUE(LEFT($B25,5))+TIME(0,15,0),Matches[SITE OUT],BK$9)),COUNTIFS(All[TIMEBIN],$B25,All[CLASS],INDEX(classNum,1,MATCH(BM$11,classScheme,0)))),"")</f>
        <v>1</v>
      </c>
      <c r="BN25" s="10">
        <f ca="1">IF(BK$9&lt;&gt;"",IF(BK$9&lt;&gt;"All Locations",IF(BK$10="From",COUNTIFS(Matches[CLASS],INDEX(classNum,1,MATCH(BN$11,classScheme,0)),Matches[TIMEBIN],$B25,Matches[SITE IN],BK$9),COUNTIFS(Matches[CLASS],INDEX(classNum,1,MATCH(BN$11,classScheme,0)),Matches[TIME OUT],"&gt;="&amp;TIMEVALUE(LEFT($B25,5)),Matches[TIME OUT],"&lt;"&amp;TIMEVALUE(LEFT($B25,5))+TIME(0,15,0),Matches[SITE OUT],BK$9)),COUNTIFS(All[TIMEBIN],$B25,All[CLASS],INDEX(classNum,1,MATCH(BN$11,classScheme,0)))),"")</f>
        <v>0</v>
      </c>
      <c r="BO25" s="11">
        <f ca="1">IF(BK$9&lt;&gt;"",IF(BK$9&lt;&gt;"All Locations",IF(BK$10="From",COUNTIFS(Matches[CLASS],INDEX(classNum,1,MATCH(BO$11,classScheme,0)),Matches[TIMEBIN],$B25,Matches[SITE IN],BK$9),COUNTIFS(Matches[CLASS],INDEX(classNum,1,MATCH(BO$11,classScheme,0)),Matches[TIME OUT],"&gt;="&amp;TIMEVALUE(LEFT($B25,5)),Matches[TIME OUT],"&lt;"&amp;TIMEVALUE(LEFT($B25,5))+TIME(0,15,0),Matches[SITE OUT],BK$9)),COUNTIFS(All[TIMEBIN],$B25,All[CLASS],INDEX(classNum,1,MATCH(BO$11,classScheme,0)))),"")</f>
        <v>0</v>
      </c>
      <c r="BP25" s="12"/>
      <c r="BQ25" s="8">
        <f ca="1">IF(BQ$9&lt;&gt;"",IF(BQ$9&lt;&gt;"All Locations",IF(BQ$10="From",COUNTIFS(Matches[CLASS],INDEX(classNum,1,MATCH(BQ$11,classScheme,0)),Matches[TIMEBIN],$B25,Matches[SITE IN],BQ$9),COUNTIFS(Matches[CLASS],INDEX(classNum,1,MATCH(BQ$11,classScheme,0)),Matches[TIME OUT],"&gt;="&amp;TIMEVALUE(LEFT($B25,5)),Matches[TIME OUT],"&lt;"&amp;TIMEVALUE(LEFT($B25,5))+TIME(0,15,0),Matches[SITE OUT],BQ$9)),COUNTIFS(All[TIMEBIN],$B25,All[CLASS],INDEX(classNum,1,MATCH(BQ$11,classScheme,0)))),"")</f>
        <v>38</v>
      </c>
      <c r="BR25" s="9">
        <f ca="1">IF(BQ$9&lt;&gt;"",IF(BQ$9&lt;&gt;"All Locations",IF(BQ$10="From",COUNTIFS(Matches[CLASS],INDEX(classNum,1,MATCH(BR$11,classScheme,0)),Matches[TIMEBIN],$B25,Matches[SITE IN],BQ$9),COUNTIFS(Matches[CLASS],INDEX(classNum,1,MATCH(BR$11,classScheme,0)),Matches[TIME OUT],"&gt;="&amp;TIMEVALUE(LEFT($B25,5)),Matches[TIME OUT],"&lt;"&amp;TIMEVALUE(LEFT($B25,5))+TIME(0,15,0),Matches[SITE OUT],BQ$9)),COUNTIFS(All[TIMEBIN],$B25,All[CLASS],INDEX(classNum,1,MATCH(BR$11,classScheme,0)))),"")</f>
        <v>12</v>
      </c>
      <c r="BS25" s="9">
        <f ca="1">IF(BQ$9&lt;&gt;"",IF(BQ$9&lt;&gt;"All Locations",IF(BQ$10="From",COUNTIFS(Matches[CLASS],INDEX(classNum,1,MATCH(BS$11,classScheme,0)),Matches[TIMEBIN],$B25,Matches[SITE IN],BQ$9),COUNTIFS(Matches[CLASS],INDEX(classNum,1,MATCH(BS$11,classScheme,0)),Matches[TIME OUT],"&gt;="&amp;TIMEVALUE(LEFT($B25,5)),Matches[TIME OUT],"&lt;"&amp;TIMEVALUE(LEFT($B25,5))+TIME(0,15,0),Matches[SITE OUT],BQ$9)),COUNTIFS(All[TIMEBIN],$B25,All[CLASS],INDEX(classNum,1,MATCH(BS$11,classScheme,0)))),"")</f>
        <v>3</v>
      </c>
      <c r="BT25" s="10">
        <f ca="1">IF(BQ$9&lt;&gt;"",IF(BQ$9&lt;&gt;"All Locations",IF(BQ$10="From",COUNTIFS(Matches[CLASS],INDEX(classNum,1,MATCH(BT$11,classScheme,0)),Matches[TIMEBIN],$B25,Matches[SITE IN],BQ$9),COUNTIFS(Matches[CLASS],INDEX(classNum,1,MATCH(BT$11,classScheme,0)),Matches[TIME OUT],"&gt;="&amp;TIMEVALUE(LEFT($B25,5)),Matches[TIME OUT],"&lt;"&amp;TIMEVALUE(LEFT($B25,5))+TIME(0,15,0),Matches[SITE OUT],BQ$9)),COUNTIFS(All[TIMEBIN],$B25,All[CLASS],INDEX(classNum,1,MATCH(BT$11,classScheme,0)))),"")</f>
        <v>1</v>
      </c>
      <c r="BU25" s="11">
        <f ca="1">IF(BQ$9&lt;&gt;"",IF(BQ$9&lt;&gt;"All Locations",IF(BQ$10="From",COUNTIFS(Matches[CLASS],INDEX(classNum,1,MATCH(BU$11,classScheme,0)),Matches[TIMEBIN],$B25,Matches[SITE IN],BQ$9),COUNTIFS(Matches[CLASS],INDEX(classNum,1,MATCH(BU$11,classScheme,0)),Matches[TIME OUT],"&gt;="&amp;TIMEVALUE(LEFT($B25,5)),Matches[TIME OUT],"&lt;"&amp;TIMEVALUE(LEFT($B25,5))+TIME(0,15,0),Matches[SITE OUT],BQ$9)),COUNTIFS(All[TIMEBIN],$B25,All[CLASS],INDEX(classNum,1,MATCH(BU$11,classScheme,0)))),"")</f>
        <v>10</v>
      </c>
    </row>
    <row r="26" spans="2:73">
      <c r="B26" s="7" t="str">
        <v>09:30 - 09:45</v>
      </c>
      <c r="C26" s="8">
        <f ca="1">IF(C$9&lt;&gt;"",IF(C$9&lt;&gt;"All Locations",IF(C$10="From",COUNTIFS(Matches[CLASS],INDEX(classNum,1,MATCH(C$11,classScheme,0)),Matches[TIMEBIN],$B26,Matches[SITE IN],C$9),COUNTIFS(Matches[CLASS],INDEX(classNum,1,MATCH(C$11,classScheme,0)),Matches[TIME OUT],"&gt;="&amp;TIMEVALUE(LEFT($B26,5)),Matches[TIME OUT],"&lt;"&amp;TIMEVALUE(LEFT($B26,5))+TIME(0,15,0),Matches[SITE OUT],C$9)),COUNTIFS(All[TIMEBIN],$B26,All[CLASS],INDEX(classNum,1,MATCH(C$11,classScheme,0)))),"")</f>
        <v>11</v>
      </c>
      <c r="D26" s="9">
        <f ca="1">IF(C$9&lt;&gt;"",IF(C$9&lt;&gt;"All Locations",IF(C$10="From",COUNTIFS(Matches[CLASS],INDEX(classNum,1,MATCH(D$11,classScheme,0)),Matches[TIMEBIN],$B26,Matches[SITE IN],C$9),COUNTIFS(Matches[CLASS],INDEX(classNum,1,MATCH(D$11,classScheme,0)),Matches[TIME OUT],"&gt;="&amp;TIMEVALUE(LEFT($B26,5)),Matches[TIME OUT],"&lt;"&amp;TIMEVALUE(LEFT($B26,5))+TIME(0,15,0),Matches[SITE OUT],C$9)),COUNTIFS(All[TIMEBIN],$B26,All[CLASS],INDEX(classNum,1,MATCH(D$11,classScheme,0)))),"")</f>
        <v>2</v>
      </c>
      <c r="E26" s="9">
        <f ca="1">IF(C$9&lt;&gt;"",IF(C$9&lt;&gt;"All Locations",IF(C$10="From",COUNTIFS(Matches[CLASS],INDEX(classNum,1,MATCH(E$11,classScheme,0)),Matches[TIMEBIN],$B26,Matches[SITE IN],C$9),COUNTIFS(Matches[CLASS],INDEX(classNum,1,MATCH(E$11,classScheme,0)),Matches[TIME OUT],"&gt;="&amp;TIMEVALUE(LEFT($B26,5)),Matches[TIME OUT],"&lt;"&amp;TIMEVALUE(LEFT($B26,5))+TIME(0,15,0),Matches[SITE OUT],C$9)),COUNTIFS(All[TIMEBIN],$B26,All[CLASS],INDEX(classNum,1,MATCH(E$11,classScheme,0)))),"")</f>
        <v>0</v>
      </c>
      <c r="F26" s="10">
        <f ca="1">IF(C$9&lt;&gt;"",IF(C$9&lt;&gt;"All Locations",IF(C$10="From",COUNTIFS(Matches[CLASS],INDEX(classNum,1,MATCH(F$11,classScheme,0)),Matches[TIMEBIN],$B26,Matches[SITE IN],C$9),COUNTIFS(Matches[CLASS],INDEX(classNum,1,MATCH(F$11,classScheme,0)),Matches[TIME OUT],"&gt;="&amp;TIMEVALUE(LEFT($B26,5)),Matches[TIME OUT],"&lt;"&amp;TIMEVALUE(LEFT($B26,5))+TIME(0,15,0),Matches[SITE OUT],C$9)),COUNTIFS(All[TIMEBIN],$B26,All[CLASS],INDEX(classNum,1,MATCH(F$11,classScheme,0)))),"")</f>
        <v>0</v>
      </c>
      <c r="G26" s="11">
        <f ca="1">IF(C$9&lt;&gt;"",IF(C$9&lt;&gt;"All Locations",IF(C$10="From",COUNTIFS(Matches[CLASS],INDEX(classNum,1,MATCH(G$11,classScheme,0)),Matches[TIMEBIN],$B26,Matches[SITE IN],C$9),COUNTIFS(Matches[CLASS],INDEX(classNum,1,MATCH(G$11,classScheme,0)),Matches[TIME OUT],"&gt;="&amp;TIMEVALUE(LEFT($B26,5)),Matches[TIME OUT],"&lt;"&amp;TIMEVALUE(LEFT($B26,5))+TIME(0,15,0),Matches[SITE OUT],C$9)),COUNTIFS(All[TIMEBIN],$B26,All[CLASS],INDEX(classNum,1,MATCH(G$11,classScheme,0)))),"")</f>
        <v>6</v>
      </c>
      <c r="H26" s="12"/>
      <c r="I26" s="8">
        <f ca="1">IF(I$9&lt;&gt;"",IF(I$9&lt;&gt;"All Locations",IF(I$10="From",COUNTIFS(Matches[CLASS],INDEX(classNum,1,MATCH(I$11,classScheme,0)),Matches[TIMEBIN],$B26,Matches[SITE IN],I$9),COUNTIFS(Matches[CLASS],INDEX(classNum,1,MATCH(I$11,classScheme,0)),Matches[TIME OUT],"&gt;="&amp;TIMEVALUE(LEFT($B26,5)),Matches[TIME OUT],"&lt;"&amp;TIMEVALUE(LEFT($B26,5))+TIME(0,15,0),Matches[SITE OUT],I$9)),COUNTIFS(All[TIMEBIN],$B26,All[CLASS],INDEX(classNum,1,MATCH(I$11,classScheme,0)))),"")</f>
        <v>0</v>
      </c>
      <c r="J26" s="9">
        <f ca="1">IF(I$9&lt;&gt;"",IF(I$9&lt;&gt;"All Locations",IF(I$10="From",COUNTIFS(Matches[CLASS],INDEX(classNum,1,MATCH(J$11,classScheme,0)),Matches[TIMEBIN],$B26,Matches[SITE IN],I$9),COUNTIFS(Matches[CLASS],INDEX(classNum,1,MATCH(J$11,classScheme,0)),Matches[TIME OUT],"&gt;="&amp;TIMEVALUE(LEFT($B26,5)),Matches[TIME OUT],"&lt;"&amp;TIMEVALUE(LEFT($B26,5))+TIME(0,15,0),Matches[SITE OUT],I$9)),COUNTIFS(All[TIMEBIN],$B26,All[CLASS],INDEX(classNum,1,MATCH(J$11,classScheme,0)))),"")</f>
        <v>0</v>
      </c>
      <c r="K26" s="9">
        <f ca="1">IF(I$9&lt;&gt;"",IF(I$9&lt;&gt;"All Locations",IF(I$10="From",COUNTIFS(Matches[CLASS],INDEX(classNum,1,MATCH(K$11,classScheme,0)),Matches[TIMEBIN],$B26,Matches[SITE IN],I$9),COUNTIFS(Matches[CLASS],INDEX(classNum,1,MATCH(K$11,classScheme,0)),Matches[TIME OUT],"&gt;="&amp;TIMEVALUE(LEFT($B26,5)),Matches[TIME OUT],"&lt;"&amp;TIMEVALUE(LEFT($B26,5))+TIME(0,15,0),Matches[SITE OUT],I$9)),COUNTIFS(All[TIMEBIN],$B26,All[CLASS],INDEX(classNum,1,MATCH(K$11,classScheme,0)))),"")</f>
        <v>0</v>
      </c>
      <c r="L26" s="10">
        <f ca="1">IF(I$9&lt;&gt;"",IF(I$9&lt;&gt;"All Locations",IF(I$10="From",COUNTIFS(Matches[CLASS],INDEX(classNum,1,MATCH(L$11,classScheme,0)),Matches[TIMEBIN],$B26,Matches[SITE IN],I$9),COUNTIFS(Matches[CLASS],INDEX(classNum,1,MATCH(L$11,classScheme,0)),Matches[TIME OUT],"&gt;="&amp;TIMEVALUE(LEFT($B26,5)),Matches[TIME OUT],"&lt;"&amp;TIMEVALUE(LEFT($B26,5))+TIME(0,15,0),Matches[SITE OUT],I$9)),COUNTIFS(All[TIMEBIN],$B26,All[CLASS],INDEX(classNum,1,MATCH(L$11,classScheme,0)))),"")</f>
        <v>0</v>
      </c>
      <c r="M26" s="11">
        <f ca="1">IF(I$9&lt;&gt;"",IF(I$9&lt;&gt;"All Locations",IF(I$10="From",COUNTIFS(Matches[CLASS],INDEX(classNum,1,MATCH(M$11,classScheme,0)),Matches[TIMEBIN],$B26,Matches[SITE IN],I$9),COUNTIFS(Matches[CLASS],INDEX(classNum,1,MATCH(M$11,classScheme,0)),Matches[TIME OUT],"&gt;="&amp;TIMEVALUE(LEFT($B26,5)),Matches[TIME OUT],"&lt;"&amp;TIMEVALUE(LEFT($B26,5))+TIME(0,15,0),Matches[SITE OUT],I$9)),COUNTIFS(All[TIMEBIN],$B26,All[CLASS],INDEX(classNum,1,MATCH(M$11,classScheme,0)))),"")</f>
        <v>0</v>
      </c>
      <c r="N26" s="12"/>
      <c r="O26" s="8">
        <f ca="1">IF(O$9&lt;&gt;"",IF(O$9&lt;&gt;"All Locations",IF(O$10="From",COUNTIFS(Matches[CLASS],INDEX(classNum,1,MATCH(O$11,classScheme,0)),Matches[TIMEBIN],$B26,Matches[SITE IN],O$9),COUNTIFS(Matches[CLASS],INDEX(classNum,1,MATCH(O$11,classScheme,0)),Matches[TIME OUT],"&gt;="&amp;TIMEVALUE(LEFT($B26,5)),Matches[TIME OUT],"&lt;"&amp;TIMEVALUE(LEFT($B26,5))+TIME(0,15,0),Matches[SITE OUT],O$9)),COUNTIFS(All[TIMEBIN],$B26,All[CLASS],INDEX(classNum,1,MATCH(O$11,classScheme,0)))),"")</f>
        <v>5</v>
      </c>
      <c r="P26" s="9">
        <f ca="1">IF(O$9&lt;&gt;"",IF(O$9&lt;&gt;"All Locations",IF(O$10="From",COUNTIFS(Matches[CLASS],INDEX(classNum,1,MATCH(P$11,classScheme,0)),Matches[TIMEBIN],$B26,Matches[SITE IN],O$9),COUNTIFS(Matches[CLASS],INDEX(classNum,1,MATCH(P$11,classScheme,0)),Matches[TIME OUT],"&gt;="&amp;TIMEVALUE(LEFT($B26,5)),Matches[TIME OUT],"&lt;"&amp;TIMEVALUE(LEFT($B26,5))+TIME(0,15,0),Matches[SITE OUT],O$9)),COUNTIFS(All[TIMEBIN],$B26,All[CLASS],INDEX(classNum,1,MATCH(P$11,classScheme,0)))),"")</f>
        <v>1</v>
      </c>
      <c r="Q26" s="9">
        <f ca="1">IF(O$9&lt;&gt;"",IF(O$9&lt;&gt;"All Locations",IF(O$10="From",COUNTIFS(Matches[CLASS],INDEX(classNum,1,MATCH(Q$11,classScheme,0)),Matches[TIMEBIN],$B26,Matches[SITE IN],O$9),COUNTIFS(Matches[CLASS],INDEX(classNum,1,MATCH(Q$11,classScheme,0)),Matches[TIME OUT],"&gt;="&amp;TIMEVALUE(LEFT($B26,5)),Matches[TIME OUT],"&lt;"&amp;TIMEVALUE(LEFT($B26,5))+TIME(0,15,0),Matches[SITE OUT],O$9)),COUNTIFS(All[TIMEBIN],$B26,All[CLASS],INDEX(classNum,1,MATCH(Q$11,classScheme,0)))),"")</f>
        <v>0</v>
      </c>
      <c r="R26" s="10">
        <f ca="1">IF(O$9&lt;&gt;"",IF(O$9&lt;&gt;"All Locations",IF(O$10="From",COUNTIFS(Matches[CLASS],INDEX(classNum,1,MATCH(R$11,classScheme,0)),Matches[TIMEBIN],$B26,Matches[SITE IN],O$9),COUNTIFS(Matches[CLASS],INDEX(classNum,1,MATCH(R$11,classScheme,0)),Matches[TIME OUT],"&gt;="&amp;TIMEVALUE(LEFT($B26,5)),Matches[TIME OUT],"&lt;"&amp;TIMEVALUE(LEFT($B26,5))+TIME(0,15,0),Matches[SITE OUT],O$9)),COUNTIFS(All[TIMEBIN],$B26,All[CLASS],INDEX(classNum,1,MATCH(R$11,classScheme,0)))),"")</f>
        <v>0</v>
      </c>
      <c r="S26" s="11">
        <f ca="1">IF(O$9&lt;&gt;"",IF(O$9&lt;&gt;"All Locations",IF(O$10="From",COUNTIFS(Matches[CLASS],INDEX(classNum,1,MATCH(S$11,classScheme,0)),Matches[TIMEBIN],$B26,Matches[SITE IN],O$9),COUNTIFS(Matches[CLASS],INDEX(classNum,1,MATCH(S$11,classScheme,0)),Matches[TIME OUT],"&gt;="&amp;TIMEVALUE(LEFT($B26,5)),Matches[TIME OUT],"&lt;"&amp;TIMEVALUE(LEFT($B26,5))+TIME(0,15,0),Matches[SITE OUT],O$9)),COUNTIFS(All[TIMEBIN],$B26,All[CLASS],INDEX(classNum,1,MATCH(S$11,classScheme,0)))),"")</f>
        <v>0</v>
      </c>
      <c r="T26" s="12"/>
      <c r="U26" s="8">
        <f ca="1">IF(U$9&lt;&gt;"",IF(U$9&lt;&gt;"All Locations",IF(U$10="From",COUNTIFS(Matches[CLASS],INDEX(classNum,1,MATCH(U$11,classScheme,0)),Matches[TIMEBIN],$B26,Matches[SITE IN],U$9),COUNTIFS(Matches[CLASS],INDEX(classNum,1,MATCH(U$11,classScheme,0)),Matches[TIME OUT],"&gt;="&amp;TIMEVALUE(LEFT($B26,5)),Matches[TIME OUT],"&lt;"&amp;TIMEVALUE(LEFT($B26,5))+TIME(0,15,0),Matches[SITE OUT],U$9)),COUNTIFS(All[TIMEBIN],$B26,All[CLASS],INDEX(classNum,1,MATCH(U$11,classScheme,0)))),"")</f>
        <v>8</v>
      </c>
      <c r="V26" s="9">
        <f ca="1">IF(U$9&lt;&gt;"",IF(U$9&lt;&gt;"All Locations",IF(U$10="From",COUNTIFS(Matches[CLASS],INDEX(classNum,1,MATCH(V$11,classScheme,0)),Matches[TIMEBIN],$B26,Matches[SITE IN],U$9),COUNTIFS(Matches[CLASS],INDEX(classNum,1,MATCH(V$11,classScheme,0)),Matches[TIME OUT],"&gt;="&amp;TIMEVALUE(LEFT($B26,5)),Matches[TIME OUT],"&lt;"&amp;TIMEVALUE(LEFT($B26,5))+TIME(0,15,0),Matches[SITE OUT],U$9)),COUNTIFS(All[TIMEBIN],$B26,All[CLASS],INDEX(classNum,1,MATCH(V$11,classScheme,0)))),"")</f>
        <v>2</v>
      </c>
      <c r="W26" s="9">
        <f ca="1">IF(U$9&lt;&gt;"",IF(U$9&lt;&gt;"All Locations",IF(U$10="From",COUNTIFS(Matches[CLASS],INDEX(classNum,1,MATCH(W$11,classScheme,0)),Matches[TIMEBIN],$B26,Matches[SITE IN],U$9),COUNTIFS(Matches[CLASS],INDEX(classNum,1,MATCH(W$11,classScheme,0)),Matches[TIME OUT],"&gt;="&amp;TIMEVALUE(LEFT($B26,5)),Matches[TIME OUT],"&lt;"&amp;TIMEVALUE(LEFT($B26,5))+TIME(0,15,0),Matches[SITE OUT],U$9)),COUNTIFS(All[TIMEBIN],$B26,All[CLASS],INDEX(classNum,1,MATCH(W$11,classScheme,0)))),"")</f>
        <v>0</v>
      </c>
      <c r="X26" s="10">
        <f ca="1">IF(U$9&lt;&gt;"",IF(U$9&lt;&gt;"All Locations",IF(U$10="From",COUNTIFS(Matches[CLASS],INDEX(classNum,1,MATCH(X$11,classScheme,0)),Matches[TIMEBIN],$B26,Matches[SITE IN],U$9),COUNTIFS(Matches[CLASS],INDEX(classNum,1,MATCH(X$11,classScheme,0)),Matches[TIME OUT],"&gt;="&amp;TIMEVALUE(LEFT($B26,5)),Matches[TIME OUT],"&lt;"&amp;TIMEVALUE(LEFT($B26,5))+TIME(0,15,0),Matches[SITE OUT],U$9)),COUNTIFS(All[TIMEBIN],$B26,All[CLASS],INDEX(classNum,1,MATCH(X$11,classScheme,0)))),"")</f>
        <v>1</v>
      </c>
      <c r="Y26" s="11">
        <f ca="1">IF(U$9&lt;&gt;"",IF(U$9&lt;&gt;"All Locations",IF(U$10="From",COUNTIFS(Matches[CLASS],INDEX(classNum,1,MATCH(Y$11,classScheme,0)),Matches[TIMEBIN],$B26,Matches[SITE IN],U$9),COUNTIFS(Matches[CLASS],INDEX(classNum,1,MATCH(Y$11,classScheme,0)),Matches[TIME OUT],"&gt;="&amp;TIMEVALUE(LEFT($B26,5)),Matches[TIME OUT],"&lt;"&amp;TIMEVALUE(LEFT($B26,5))+TIME(0,15,0),Matches[SITE OUT],U$9)),COUNTIFS(All[TIMEBIN],$B26,All[CLASS],INDEX(classNum,1,MATCH(Y$11,classScheme,0)))),"")</f>
        <v>0</v>
      </c>
      <c r="Z26" s="12"/>
      <c r="AA26" s="8">
        <f ca="1">IF(AA$9&lt;&gt;"",IF(AA$9&lt;&gt;"All Locations",IF(AA$10="From",COUNTIFS(Matches[CLASS],INDEX(classNum,1,MATCH(AA$11,classScheme,0)),Matches[TIMEBIN],$B26,Matches[SITE IN],AA$9),COUNTIFS(Matches[CLASS],INDEX(classNum,1,MATCH(AA$11,classScheme,0)),Matches[TIME OUT],"&gt;="&amp;TIMEVALUE(LEFT($B26,5)),Matches[TIME OUT],"&lt;"&amp;TIMEVALUE(LEFT($B26,5))+TIME(0,15,0),Matches[SITE OUT],AA$9)),COUNTIFS(All[TIMEBIN],$B26,All[CLASS],INDEX(classNum,1,MATCH(AA$11,classScheme,0)))),"")</f>
        <v>6</v>
      </c>
      <c r="AB26" s="9">
        <f ca="1">IF(AA$9&lt;&gt;"",IF(AA$9&lt;&gt;"All Locations",IF(AA$10="From",COUNTIFS(Matches[CLASS],INDEX(classNum,1,MATCH(AB$11,classScheme,0)),Matches[TIMEBIN],$B26,Matches[SITE IN],AA$9),COUNTIFS(Matches[CLASS],INDEX(classNum,1,MATCH(AB$11,classScheme,0)),Matches[TIME OUT],"&gt;="&amp;TIMEVALUE(LEFT($B26,5)),Matches[TIME OUT],"&lt;"&amp;TIMEVALUE(LEFT($B26,5))+TIME(0,15,0),Matches[SITE OUT],AA$9)),COUNTIFS(All[TIMEBIN],$B26,All[CLASS],INDEX(classNum,1,MATCH(AB$11,classScheme,0)))),"")</f>
        <v>2</v>
      </c>
      <c r="AC26" s="9">
        <f ca="1">IF(AA$9&lt;&gt;"",IF(AA$9&lt;&gt;"All Locations",IF(AA$10="From",COUNTIFS(Matches[CLASS],INDEX(classNum,1,MATCH(AC$11,classScheme,0)),Matches[TIMEBIN],$B26,Matches[SITE IN],AA$9),COUNTIFS(Matches[CLASS],INDEX(classNum,1,MATCH(AC$11,classScheme,0)),Matches[TIME OUT],"&gt;="&amp;TIMEVALUE(LEFT($B26,5)),Matches[TIME OUT],"&lt;"&amp;TIMEVALUE(LEFT($B26,5))+TIME(0,15,0),Matches[SITE OUT],AA$9)),COUNTIFS(All[TIMEBIN],$B26,All[CLASS],INDEX(classNum,1,MATCH(AC$11,classScheme,0)))),"")</f>
        <v>0</v>
      </c>
      <c r="AD26" s="10">
        <f ca="1">IF(AA$9&lt;&gt;"",IF(AA$9&lt;&gt;"All Locations",IF(AA$10="From",COUNTIFS(Matches[CLASS],INDEX(classNum,1,MATCH(AD$11,classScheme,0)),Matches[TIMEBIN],$B26,Matches[SITE IN],AA$9),COUNTIFS(Matches[CLASS],INDEX(classNum,1,MATCH(AD$11,classScheme,0)),Matches[TIME OUT],"&gt;="&amp;TIMEVALUE(LEFT($B26,5)),Matches[TIME OUT],"&lt;"&amp;TIMEVALUE(LEFT($B26,5))+TIME(0,15,0),Matches[SITE OUT],AA$9)),COUNTIFS(All[TIMEBIN],$B26,All[CLASS],INDEX(classNum,1,MATCH(AD$11,classScheme,0)))),"")</f>
        <v>0</v>
      </c>
      <c r="AE26" s="11">
        <f ca="1">IF(AA$9&lt;&gt;"",IF(AA$9&lt;&gt;"All Locations",IF(AA$10="From",COUNTIFS(Matches[CLASS],INDEX(classNum,1,MATCH(AE$11,classScheme,0)),Matches[TIMEBIN],$B26,Matches[SITE IN],AA$9),COUNTIFS(Matches[CLASS],INDEX(classNum,1,MATCH(AE$11,classScheme,0)),Matches[TIME OUT],"&gt;="&amp;TIMEVALUE(LEFT($B26,5)),Matches[TIME OUT],"&lt;"&amp;TIMEVALUE(LEFT($B26,5))+TIME(0,15,0),Matches[SITE OUT],AA$9)),COUNTIFS(All[TIMEBIN],$B26,All[CLASS],INDEX(classNum,1,MATCH(AE$11,classScheme,0)))),"")</f>
        <v>1</v>
      </c>
      <c r="AF26" s="12"/>
      <c r="AG26" s="8">
        <f ca="1">IF(AG$9&lt;&gt;"",IF(AG$9&lt;&gt;"All Locations",IF(AG$10="From",COUNTIFS(Matches[CLASS],INDEX(classNum,1,MATCH(AG$11,classScheme,0)),Matches[TIMEBIN],$B26,Matches[SITE IN],AG$9),COUNTIFS(Matches[CLASS],INDEX(classNum,1,MATCH(AG$11,classScheme,0)),Matches[TIME OUT],"&gt;="&amp;TIMEVALUE(LEFT($B26,5)),Matches[TIME OUT],"&lt;"&amp;TIMEVALUE(LEFT($B26,5))+TIME(0,15,0),Matches[SITE OUT],AG$9)),COUNTIFS(All[TIMEBIN],$B26,All[CLASS],INDEX(classNum,1,MATCH(AG$11,classScheme,0)))),"")</f>
        <v>6</v>
      </c>
      <c r="AH26" s="9">
        <f ca="1">IF(AG$9&lt;&gt;"",IF(AG$9&lt;&gt;"All Locations",IF(AG$10="From",COUNTIFS(Matches[CLASS],INDEX(classNum,1,MATCH(AH$11,classScheme,0)),Matches[TIMEBIN],$B26,Matches[SITE IN],AG$9),COUNTIFS(Matches[CLASS],INDEX(classNum,1,MATCH(AH$11,classScheme,0)),Matches[TIME OUT],"&gt;="&amp;TIMEVALUE(LEFT($B26,5)),Matches[TIME OUT],"&lt;"&amp;TIMEVALUE(LEFT($B26,5))+TIME(0,15,0),Matches[SITE OUT],AG$9)),COUNTIFS(All[TIMEBIN],$B26,All[CLASS],INDEX(classNum,1,MATCH(AH$11,classScheme,0)))),"")</f>
        <v>4</v>
      </c>
      <c r="AI26" s="9">
        <f ca="1">IF(AG$9&lt;&gt;"",IF(AG$9&lt;&gt;"All Locations",IF(AG$10="From",COUNTIFS(Matches[CLASS],INDEX(classNum,1,MATCH(AI$11,classScheme,0)),Matches[TIMEBIN],$B26,Matches[SITE IN],AG$9),COUNTIFS(Matches[CLASS],INDEX(classNum,1,MATCH(AI$11,classScheme,0)),Matches[TIME OUT],"&gt;="&amp;TIMEVALUE(LEFT($B26,5)),Matches[TIME OUT],"&lt;"&amp;TIMEVALUE(LEFT($B26,5))+TIME(0,15,0),Matches[SITE OUT],AG$9)),COUNTIFS(All[TIMEBIN],$B26,All[CLASS],INDEX(classNum,1,MATCH(AI$11,classScheme,0)))),"")</f>
        <v>2</v>
      </c>
      <c r="AJ26" s="10">
        <f ca="1">IF(AG$9&lt;&gt;"",IF(AG$9&lt;&gt;"All Locations",IF(AG$10="From",COUNTIFS(Matches[CLASS],INDEX(classNum,1,MATCH(AJ$11,classScheme,0)),Matches[TIMEBIN],$B26,Matches[SITE IN],AG$9),COUNTIFS(Matches[CLASS],INDEX(classNum,1,MATCH(AJ$11,classScheme,0)),Matches[TIME OUT],"&gt;="&amp;TIMEVALUE(LEFT($B26,5)),Matches[TIME OUT],"&lt;"&amp;TIMEVALUE(LEFT($B26,5))+TIME(0,15,0),Matches[SITE OUT],AG$9)),COUNTIFS(All[TIMEBIN],$B26,All[CLASS],INDEX(classNum,1,MATCH(AJ$11,classScheme,0)))),"")</f>
        <v>0</v>
      </c>
      <c r="AK26" s="11">
        <f ca="1">IF(AG$9&lt;&gt;"",IF(AG$9&lt;&gt;"All Locations",IF(AG$10="From",COUNTIFS(Matches[CLASS],INDEX(classNum,1,MATCH(AK$11,classScheme,0)),Matches[TIMEBIN],$B26,Matches[SITE IN],AG$9),COUNTIFS(Matches[CLASS],INDEX(classNum,1,MATCH(AK$11,classScheme,0)),Matches[TIME OUT],"&gt;="&amp;TIMEVALUE(LEFT($B26,5)),Matches[TIME OUT],"&lt;"&amp;TIMEVALUE(LEFT($B26,5))+TIME(0,15,0),Matches[SITE OUT],AG$9)),COUNTIFS(All[TIMEBIN],$B26,All[CLASS],INDEX(classNum,1,MATCH(AK$11,classScheme,0)))),"")</f>
        <v>0</v>
      </c>
      <c r="AL26" s="12"/>
      <c r="AM26" s="8">
        <f ca="1">IF(AM$9&lt;&gt;"",IF(AM$9&lt;&gt;"All Locations",IF(AM$10="From",COUNTIFS(Matches[CLASS],INDEX(classNum,1,MATCH(AM$11,classScheme,0)),Matches[TIMEBIN],$B26,Matches[SITE IN],AM$9),COUNTIFS(Matches[CLASS],INDEX(classNum,1,MATCH(AM$11,classScheme,0)),Matches[TIME OUT],"&gt;="&amp;TIMEVALUE(LEFT($B26,5)),Matches[TIME OUT],"&lt;"&amp;TIMEVALUE(LEFT($B26,5))+TIME(0,15,0),Matches[SITE OUT],AM$9)),COUNTIFS(All[TIMEBIN],$B26,All[CLASS],INDEX(classNum,1,MATCH(AM$11,classScheme,0)))),"")</f>
        <v>4</v>
      </c>
      <c r="AN26" s="9">
        <f ca="1">IF(AM$9&lt;&gt;"",IF(AM$9&lt;&gt;"All Locations",IF(AM$10="From",COUNTIFS(Matches[CLASS],INDEX(classNum,1,MATCH(AN$11,classScheme,0)),Matches[TIMEBIN],$B26,Matches[SITE IN],AM$9),COUNTIFS(Matches[CLASS],INDEX(classNum,1,MATCH(AN$11,classScheme,0)),Matches[TIME OUT],"&gt;="&amp;TIMEVALUE(LEFT($B26,5)),Matches[TIME OUT],"&lt;"&amp;TIMEVALUE(LEFT($B26,5))+TIME(0,15,0),Matches[SITE OUT],AM$9)),COUNTIFS(All[TIMEBIN],$B26,All[CLASS],INDEX(classNum,1,MATCH(AN$11,classScheme,0)))),"")</f>
        <v>3</v>
      </c>
      <c r="AO26" s="9">
        <f ca="1">IF(AM$9&lt;&gt;"",IF(AM$9&lt;&gt;"All Locations",IF(AM$10="From",COUNTIFS(Matches[CLASS],INDEX(classNum,1,MATCH(AO$11,classScheme,0)),Matches[TIMEBIN],$B26,Matches[SITE IN],AM$9),COUNTIFS(Matches[CLASS],INDEX(classNum,1,MATCH(AO$11,classScheme,0)),Matches[TIME OUT],"&gt;="&amp;TIMEVALUE(LEFT($B26,5)),Matches[TIME OUT],"&lt;"&amp;TIMEVALUE(LEFT($B26,5))+TIME(0,15,0),Matches[SITE OUT],AM$9)),COUNTIFS(All[TIMEBIN],$B26,All[CLASS],INDEX(classNum,1,MATCH(AO$11,classScheme,0)))),"")</f>
        <v>0</v>
      </c>
      <c r="AP26" s="10">
        <f ca="1">IF(AM$9&lt;&gt;"",IF(AM$9&lt;&gt;"All Locations",IF(AM$10="From",COUNTIFS(Matches[CLASS],INDEX(classNum,1,MATCH(AP$11,classScheme,0)),Matches[TIMEBIN],$B26,Matches[SITE IN],AM$9),COUNTIFS(Matches[CLASS],INDEX(classNum,1,MATCH(AP$11,classScheme,0)),Matches[TIME OUT],"&gt;="&amp;TIMEVALUE(LEFT($B26,5)),Matches[TIME OUT],"&lt;"&amp;TIMEVALUE(LEFT($B26,5))+TIME(0,15,0),Matches[SITE OUT],AM$9)),COUNTIFS(All[TIMEBIN],$B26,All[CLASS],INDEX(classNum,1,MATCH(AP$11,classScheme,0)))),"")</f>
        <v>0</v>
      </c>
      <c r="AQ26" s="11">
        <f ca="1">IF(AM$9&lt;&gt;"",IF(AM$9&lt;&gt;"All Locations",IF(AM$10="From",COUNTIFS(Matches[CLASS],INDEX(classNum,1,MATCH(AQ$11,classScheme,0)),Matches[TIMEBIN],$B26,Matches[SITE IN],AM$9),COUNTIFS(Matches[CLASS],INDEX(classNum,1,MATCH(AQ$11,classScheme,0)),Matches[TIME OUT],"&gt;="&amp;TIMEVALUE(LEFT($B26,5)),Matches[TIME OUT],"&lt;"&amp;TIMEVALUE(LEFT($B26,5))+TIME(0,15,0),Matches[SITE OUT],AM$9)),COUNTIFS(All[TIMEBIN],$B26,All[CLASS],INDEX(classNum,1,MATCH(AQ$11,classScheme,0)))),"")</f>
        <v>7</v>
      </c>
      <c r="AR26" s="12"/>
      <c r="AS26" s="8">
        <f ca="1">IF(AS$9&lt;&gt;"",IF(AS$9&lt;&gt;"All Locations",IF(AS$10="From",COUNTIFS(Matches[CLASS],INDEX(classNum,1,MATCH(AS$11,classScheme,0)),Matches[TIMEBIN],$B26,Matches[SITE IN],AS$9),COUNTIFS(Matches[CLASS],INDEX(classNum,1,MATCH(AS$11,classScheme,0)),Matches[TIME OUT],"&gt;="&amp;TIMEVALUE(LEFT($B26,5)),Matches[TIME OUT],"&lt;"&amp;TIMEVALUE(LEFT($B26,5))+TIME(0,15,0),Matches[SITE OUT],AS$9)),COUNTIFS(All[TIMEBIN],$B26,All[CLASS],INDEX(classNum,1,MATCH(AS$11,classScheme,0)))),"")</f>
        <v>0</v>
      </c>
      <c r="AT26" s="9">
        <f ca="1">IF(AS$9&lt;&gt;"",IF(AS$9&lt;&gt;"All Locations",IF(AS$10="From",COUNTIFS(Matches[CLASS],INDEX(classNum,1,MATCH(AT$11,classScheme,0)),Matches[TIMEBIN],$B26,Matches[SITE IN],AS$9),COUNTIFS(Matches[CLASS],INDEX(classNum,1,MATCH(AT$11,classScheme,0)),Matches[TIME OUT],"&gt;="&amp;TIMEVALUE(LEFT($B26,5)),Matches[TIME OUT],"&lt;"&amp;TIMEVALUE(LEFT($B26,5))+TIME(0,15,0),Matches[SITE OUT],AS$9)),COUNTIFS(All[TIMEBIN],$B26,All[CLASS],INDEX(classNum,1,MATCH(AT$11,classScheme,0)))),"")</f>
        <v>0</v>
      </c>
      <c r="AU26" s="9">
        <f ca="1">IF(AS$9&lt;&gt;"",IF(AS$9&lt;&gt;"All Locations",IF(AS$10="From",COUNTIFS(Matches[CLASS],INDEX(classNum,1,MATCH(AU$11,classScheme,0)),Matches[TIMEBIN],$B26,Matches[SITE IN],AS$9),COUNTIFS(Matches[CLASS],INDEX(classNum,1,MATCH(AU$11,classScheme,0)),Matches[TIME OUT],"&gt;="&amp;TIMEVALUE(LEFT($B26,5)),Matches[TIME OUT],"&lt;"&amp;TIMEVALUE(LEFT($B26,5))+TIME(0,15,0),Matches[SITE OUT],AS$9)),COUNTIFS(All[TIMEBIN],$B26,All[CLASS],INDEX(classNum,1,MATCH(AU$11,classScheme,0)))),"")</f>
        <v>0</v>
      </c>
      <c r="AV26" s="10">
        <f ca="1">IF(AS$9&lt;&gt;"",IF(AS$9&lt;&gt;"All Locations",IF(AS$10="From",COUNTIFS(Matches[CLASS],INDEX(classNum,1,MATCH(AV$11,classScheme,0)),Matches[TIMEBIN],$B26,Matches[SITE IN],AS$9),COUNTIFS(Matches[CLASS],INDEX(classNum,1,MATCH(AV$11,classScheme,0)),Matches[TIME OUT],"&gt;="&amp;TIMEVALUE(LEFT($B26,5)),Matches[TIME OUT],"&lt;"&amp;TIMEVALUE(LEFT($B26,5))+TIME(0,15,0),Matches[SITE OUT],AS$9)),COUNTIFS(All[TIMEBIN],$B26,All[CLASS],INDEX(classNum,1,MATCH(AV$11,classScheme,0)))),"")</f>
        <v>0</v>
      </c>
      <c r="AW26" s="11">
        <f ca="1">IF(AS$9&lt;&gt;"",IF(AS$9&lt;&gt;"All Locations",IF(AS$10="From",COUNTIFS(Matches[CLASS],INDEX(classNum,1,MATCH(AW$11,classScheme,0)),Matches[TIMEBIN],$B26,Matches[SITE IN],AS$9),COUNTIFS(Matches[CLASS],INDEX(classNum,1,MATCH(AW$11,classScheme,0)),Matches[TIME OUT],"&gt;="&amp;TIMEVALUE(LEFT($B26,5)),Matches[TIME OUT],"&lt;"&amp;TIMEVALUE(LEFT($B26,5))+TIME(0,15,0),Matches[SITE OUT],AS$9)),COUNTIFS(All[TIMEBIN],$B26,All[CLASS],INDEX(classNum,1,MATCH(AW$11,classScheme,0)))),"")</f>
        <v>0</v>
      </c>
      <c r="AX26" s="12"/>
      <c r="AY26" s="8">
        <f ca="1">IF(AY$9&lt;&gt;"",IF(AY$9&lt;&gt;"All Locations",IF(AY$10="From",COUNTIFS(Matches[CLASS],INDEX(classNum,1,MATCH(AY$11,classScheme,0)),Matches[TIMEBIN],$B26,Matches[SITE IN],AY$9),COUNTIFS(Matches[CLASS],INDEX(classNum,1,MATCH(AY$11,classScheme,0)),Matches[TIME OUT],"&gt;="&amp;TIMEVALUE(LEFT($B26,5)),Matches[TIME OUT],"&lt;"&amp;TIMEVALUE(LEFT($B26,5))+TIME(0,15,0),Matches[SITE OUT],AY$9)),COUNTIFS(All[TIMEBIN],$B26,All[CLASS],INDEX(classNum,1,MATCH(AY$11,classScheme,0)))),"")</f>
        <v>2</v>
      </c>
      <c r="AZ26" s="9">
        <f ca="1">IF(AY$9&lt;&gt;"",IF(AY$9&lt;&gt;"All Locations",IF(AY$10="From",COUNTIFS(Matches[CLASS],INDEX(classNum,1,MATCH(AZ$11,classScheme,0)),Matches[TIMEBIN],$B26,Matches[SITE IN],AY$9),COUNTIFS(Matches[CLASS],INDEX(classNum,1,MATCH(AZ$11,classScheme,0)),Matches[TIME OUT],"&gt;="&amp;TIMEVALUE(LEFT($B26,5)),Matches[TIME OUT],"&lt;"&amp;TIMEVALUE(LEFT($B26,5))+TIME(0,15,0),Matches[SITE OUT],AY$9)),COUNTIFS(All[TIMEBIN],$B26,All[CLASS],INDEX(classNum,1,MATCH(AZ$11,classScheme,0)))),"")</f>
        <v>1</v>
      </c>
      <c r="BA26" s="9">
        <f ca="1">IF(AY$9&lt;&gt;"",IF(AY$9&lt;&gt;"All Locations",IF(AY$10="From",COUNTIFS(Matches[CLASS],INDEX(classNum,1,MATCH(BA$11,classScheme,0)),Matches[TIMEBIN],$B26,Matches[SITE IN],AY$9),COUNTIFS(Matches[CLASS],INDEX(classNum,1,MATCH(BA$11,classScheme,0)),Matches[TIME OUT],"&gt;="&amp;TIMEVALUE(LEFT($B26,5)),Matches[TIME OUT],"&lt;"&amp;TIMEVALUE(LEFT($B26,5))+TIME(0,15,0),Matches[SITE OUT],AY$9)),COUNTIFS(All[TIMEBIN],$B26,All[CLASS],INDEX(classNum,1,MATCH(BA$11,classScheme,0)))),"")</f>
        <v>0</v>
      </c>
      <c r="BB26" s="10">
        <f ca="1">IF(AY$9&lt;&gt;"",IF(AY$9&lt;&gt;"All Locations",IF(AY$10="From",COUNTIFS(Matches[CLASS],INDEX(classNum,1,MATCH(BB$11,classScheme,0)),Matches[TIMEBIN],$B26,Matches[SITE IN],AY$9),COUNTIFS(Matches[CLASS],INDEX(classNum,1,MATCH(BB$11,classScheme,0)),Matches[TIME OUT],"&gt;="&amp;TIMEVALUE(LEFT($B26,5)),Matches[TIME OUT],"&lt;"&amp;TIMEVALUE(LEFT($B26,5))+TIME(0,15,0),Matches[SITE OUT],AY$9)),COUNTIFS(All[TIMEBIN],$B26,All[CLASS],INDEX(classNum,1,MATCH(BB$11,classScheme,0)))),"")</f>
        <v>0</v>
      </c>
      <c r="BC26" s="11">
        <f ca="1">IF(AY$9&lt;&gt;"",IF(AY$9&lt;&gt;"All Locations",IF(AY$10="From",COUNTIFS(Matches[CLASS],INDEX(classNum,1,MATCH(BC$11,classScheme,0)),Matches[TIMEBIN],$B26,Matches[SITE IN],AY$9),COUNTIFS(Matches[CLASS],INDEX(classNum,1,MATCH(BC$11,classScheme,0)),Matches[TIME OUT],"&gt;="&amp;TIMEVALUE(LEFT($B26,5)),Matches[TIME OUT],"&lt;"&amp;TIMEVALUE(LEFT($B26,5))+TIME(0,15,0),Matches[SITE OUT],AY$9)),COUNTIFS(All[TIMEBIN],$B26,All[CLASS],INDEX(classNum,1,MATCH(BC$11,classScheme,0)))),"")</f>
        <v>1</v>
      </c>
      <c r="BD26" s="12"/>
      <c r="BE26" s="8">
        <f ca="1">IF(BE$9&lt;&gt;"",IF(BE$9&lt;&gt;"All Locations",IF(BE$10="From",COUNTIFS(Matches[CLASS],INDEX(classNum,1,MATCH(BE$11,classScheme,0)),Matches[TIMEBIN],$B26,Matches[SITE IN],BE$9),COUNTIFS(Matches[CLASS],INDEX(classNum,1,MATCH(BE$11,classScheme,0)),Matches[TIME OUT],"&gt;="&amp;TIMEVALUE(LEFT($B26,5)),Matches[TIME OUT],"&lt;"&amp;TIMEVALUE(LEFT($B26,5))+TIME(0,15,0),Matches[SITE OUT],BE$9)),COUNTIFS(All[TIMEBIN],$B26,All[CLASS],INDEX(classNum,1,MATCH(BE$11,classScheme,0)))),"")</f>
        <v>3</v>
      </c>
      <c r="BF26" s="9">
        <f ca="1">IF(BE$9&lt;&gt;"",IF(BE$9&lt;&gt;"All Locations",IF(BE$10="From",COUNTIFS(Matches[CLASS],INDEX(classNum,1,MATCH(BF$11,classScheme,0)),Matches[TIMEBIN],$B26,Matches[SITE IN],BE$9),COUNTIFS(Matches[CLASS],INDEX(classNum,1,MATCH(BF$11,classScheme,0)),Matches[TIME OUT],"&gt;="&amp;TIMEVALUE(LEFT($B26,5)),Matches[TIME OUT],"&lt;"&amp;TIMEVALUE(LEFT($B26,5))+TIME(0,15,0),Matches[SITE OUT],BE$9)),COUNTIFS(All[TIMEBIN],$B26,All[CLASS],INDEX(classNum,1,MATCH(BF$11,classScheme,0)))),"")</f>
        <v>1</v>
      </c>
      <c r="BG26" s="9">
        <f ca="1">IF(BE$9&lt;&gt;"",IF(BE$9&lt;&gt;"All Locations",IF(BE$10="From",COUNTIFS(Matches[CLASS],INDEX(classNum,1,MATCH(BG$11,classScheme,0)),Matches[TIMEBIN],$B26,Matches[SITE IN],BE$9),COUNTIFS(Matches[CLASS],INDEX(classNum,1,MATCH(BG$11,classScheme,0)),Matches[TIME OUT],"&gt;="&amp;TIMEVALUE(LEFT($B26,5)),Matches[TIME OUT],"&lt;"&amp;TIMEVALUE(LEFT($B26,5))+TIME(0,15,0),Matches[SITE OUT],BE$9)),COUNTIFS(All[TIMEBIN],$B26,All[CLASS],INDEX(classNum,1,MATCH(BG$11,classScheme,0)))),"")</f>
        <v>0</v>
      </c>
      <c r="BH26" s="10">
        <f ca="1">IF(BE$9&lt;&gt;"",IF(BE$9&lt;&gt;"All Locations",IF(BE$10="From",COUNTIFS(Matches[CLASS],INDEX(classNum,1,MATCH(BH$11,classScheme,0)),Matches[TIMEBIN],$B26,Matches[SITE IN],BE$9),COUNTIFS(Matches[CLASS],INDEX(classNum,1,MATCH(BH$11,classScheme,0)),Matches[TIME OUT],"&gt;="&amp;TIMEVALUE(LEFT($B26,5)),Matches[TIME OUT],"&lt;"&amp;TIMEVALUE(LEFT($B26,5))+TIME(0,15,0),Matches[SITE OUT],BE$9)),COUNTIFS(All[TIMEBIN],$B26,All[CLASS],INDEX(classNum,1,MATCH(BH$11,classScheme,0)))),"")</f>
        <v>0</v>
      </c>
      <c r="BI26" s="11">
        <f ca="1">IF(BE$9&lt;&gt;"",IF(BE$9&lt;&gt;"All Locations",IF(BE$10="From",COUNTIFS(Matches[CLASS],INDEX(classNum,1,MATCH(BI$11,classScheme,0)),Matches[TIMEBIN],$B26,Matches[SITE IN],BE$9),COUNTIFS(Matches[CLASS],INDEX(classNum,1,MATCH(BI$11,classScheme,0)),Matches[TIME OUT],"&gt;="&amp;TIMEVALUE(LEFT($B26,5)),Matches[TIME OUT],"&lt;"&amp;TIMEVALUE(LEFT($B26,5))+TIME(0,15,0),Matches[SITE OUT],BE$9)),COUNTIFS(All[TIMEBIN],$B26,All[CLASS],INDEX(classNum,1,MATCH(BI$11,classScheme,0)))),"")</f>
        <v>0</v>
      </c>
      <c r="BJ26" s="12"/>
      <c r="BK26" s="8">
        <f ca="1">IF(BK$9&lt;&gt;"",IF(BK$9&lt;&gt;"All Locations",IF(BK$10="From",COUNTIFS(Matches[CLASS],INDEX(classNum,1,MATCH(BK$11,classScheme,0)),Matches[TIMEBIN],$B26,Matches[SITE IN],BK$9),COUNTIFS(Matches[CLASS],INDEX(classNum,1,MATCH(BK$11,classScheme,0)),Matches[TIME OUT],"&gt;="&amp;TIMEVALUE(LEFT($B26,5)),Matches[TIME OUT],"&lt;"&amp;TIMEVALUE(LEFT($B26,5))+TIME(0,15,0),Matches[SITE OUT],BK$9)),COUNTIFS(All[TIMEBIN],$B26,All[CLASS],INDEX(classNum,1,MATCH(BK$11,classScheme,0)))),"")</f>
        <v>1</v>
      </c>
      <c r="BL26" s="9">
        <f ca="1">IF(BK$9&lt;&gt;"",IF(BK$9&lt;&gt;"All Locations",IF(BK$10="From",COUNTIFS(Matches[CLASS],INDEX(classNum,1,MATCH(BL$11,classScheme,0)),Matches[TIMEBIN],$B26,Matches[SITE IN],BK$9),COUNTIFS(Matches[CLASS],INDEX(classNum,1,MATCH(BL$11,classScheme,0)),Matches[TIME OUT],"&gt;="&amp;TIMEVALUE(LEFT($B26,5)),Matches[TIME OUT],"&lt;"&amp;TIMEVALUE(LEFT($B26,5))+TIME(0,15,0),Matches[SITE OUT],BK$9)),COUNTIFS(All[TIMEBIN],$B26,All[CLASS],INDEX(classNum,1,MATCH(BL$11,classScheme,0)))),"")</f>
        <v>0</v>
      </c>
      <c r="BM26" s="9">
        <f ca="1">IF(BK$9&lt;&gt;"",IF(BK$9&lt;&gt;"All Locations",IF(BK$10="From",COUNTIFS(Matches[CLASS],INDEX(classNum,1,MATCH(BM$11,classScheme,0)),Matches[TIMEBIN],$B26,Matches[SITE IN],BK$9),COUNTIFS(Matches[CLASS],INDEX(classNum,1,MATCH(BM$11,classScheme,0)),Matches[TIME OUT],"&gt;="&amp;TIMEVALUE(LEFT($B26,5)),Matches[TIME OUT],"&lt;"&amp;TIMEVALUE(LEFT($B26,5))+TIME(0,15,0),Matches[SITE OUT],BK$9)),COUNTIFS(All[TIMEBIN],$B26,All[CLASS],INDEX(classNum,1,MATCH(BM$11,classScheme,0)))),"")</f>
        <v>0</v>
      </c>
      <c r="BN26" s="10">
        <f ca="1">IF(BK$9&lt;&gt;"",IF(BK$9&lt;&gt;"All Locations",IF(BK$10="From",COUNTIFS(Matches[CLASS],INDEX(classNum,1,MATCH(BN$11,classScheme,0)),Matches[TIMEBIN],$B26,Matches[SITE IN],BK$9),COUNTIFS(Matches[CLASS],INDEX(classNum,1,MATCH(BN$11,classScheme,0)),Matches[TIME OUT],"&gt;="&amp;TIMEVALUE(LEFT($B26,5)),Matches[TIME OUT],"&lt;"&amp;TIMEVALUE(LEFT($B26,5))+TIME(0,15,0),Matches[SITE OUT],BK$9)),COUNTIFS(All[TIMEBIN],$B26,All[CLASS],INDEX(classNum,1,MATCH(BN$11,classScheme,0)))),"")</f>
        <v>0</v>
      </c>
      <c r="BO26" s="11">
        <f ca="1">IF(BK$9&lt;&gt;"",IF(BK$9&lt;&gt;"All Locations",IF(BK$10="From",COUNTIFS(Matches[CLASS],INDEX(classNum,1,MATCH(BO$11,classScheme,0)),Matches[TIMEBIN],$B26,Matches[SITE IN],BK$9),COUNTIFS(Matches[CLASS],INDEX(classNum,1,MATCH(BO$11,classScheme,0)),Matches[TIME OUT],"&gt;="&amp;TIMEVALUE(LEFT($B26,5)),Matches[TIME OUT],"&lt;"&amp;TIMEVALUE(LEFT($B26,5))+TIME(0,15,0),Matches[SITE OUT],BK$9)),COUNTIFS(All[TIMEBIN],$B26,All[CLASS],INDEX(classNum,1,MATCH(BO$11,classScheme,0)))),"")</f>
        <v>1</v>
      </c>
      <c r="BP26" s="12"/>
      <c r="BQ26" s="8">
        <f ca="1">IF(BQ$9&lt;&gt;"",IF(BQ$9&lt;&gt;"All Locations",IF(BQ$10="From",COUNTIFS(Matches[CLASS],INDEX(classNum,1,MATCH(BQ$11,classScheme,0)),Matches[TIMEBIN],$B26,Matches[SITE IN],BQ$9),COUNTIFS(Matches[CLASS],INDEX(classNum,1,MATCH(BQ$11,classScheme,0)),Matches[TIME OUT],"&gt;="&amp;TIMEVALUE(LEFT($B26,5)),Matches[TIME OUT],"&lt;"&amp;TIMEVALUE(LEFT($B26,5))+TIME(0,15,0),Matches[SITE OUT],BQ$9)),COUNTIFS(All[TIMEBIN],$B26,All[CLASS],INDEX(classNum,1,MATCH(BQ$11,classScheme,0)))),"")</f>
        <v>50</v>
      </c>
      <c r="BR26" s="9">
        <f ca="1">IF(BQ$9&lt;&gt;"",IF(BQ$9&lt;&gt;"All Locations",IF(BQ$10="From",COUNTIFS(Matches[CLASS],INDEX(classNum,1,MATCH(BR$11,classScheme,0)),Matches[TIMEBIN],$B26,Matches[SITE IN],BQ$9),COUNTIFS(Matches[CLASS],INDEX(classNum,1,MATCH(BR$11,classScheme,0)),Matches[TIME OUT],"&gt;="&amp;TIMEVALUE(LEFT($B26,5)),Matches[TIME OUT],"&lt;"&amp;TIMEVALUE(LEFT($B26,5))+TIME(0,15,0),Matches[SITE OUT],BQ$9)),COUNTIFS(All[TIMEBIN],$B26,All[CLASS],INDEX(classNum,1,MATCH(BR$11,classScheme,0)))),"")</f>
        <v>17</v>
      </c>
      <c r="BS26" s="9">
        <f ca="1">IF(BQ$9&lt;&gt;"",IF(BQ$9&lt;&gt;"All Locations",IF(BQ$10="From",COUNTIFS(Matches[CLASS],INDEX(classNum,1,MATCH(BS$11,classScheme,0)),Matches[TIMEBIN],$B26,Matches[SITE IN],BQ$9),COUNTIFS(Matches[CLASS],INDEX(classNum,1,MATCH(BS$11,classScheme,0)),Matches[TIME OUT],"&gt;="&amp;TIMEVALUE(LEFT($B26,5)),Matches[TIME OUT],"&lt;"&amp;TIMEVALUE(LEFT($B26,5))+TIME(0,15,0),Matches[SITE OUT],BQ$9)),COUNTIFS(All[TIMEBIN],$B26,All[CLASS],INDEX(classNum,1,MATCH(BS$11,classScheme,0)))),"")</f>
        <v>1</v>
      </c>
      <c r="BT26" s="10">
        <f ca="1">IF(BQ$9&lt;&gt;"",IF(BQ$9&lt;&gt;"All Locations",IF(BQ$10="From",COUNTIFS(Matches[CLASS],INDEX(classNum,1,MATCH(BT$11,classScheme,0)),Matches[TIMEBIN],$B26,Matches[SITE IN],BQ$9),COUNTIFS(Matches[CLASS],INDEX(classNum,1,MATCH(BT$11,classScheme,0)),Matches[TIME OUT],"&gt;="&amp;TIMEVALUE(LEFT($B26,5)),Matches[TIME OUT],"&lt;"&amp;TIMEVALUE(LEFT($B26,5))+TIME(0,15,0),Matches[SITE OUT],BQ$9)),COUNTIFS(All[TIMEBIN],$B26,All[CLASS],INDEX(classNum,1,MATCH(BT$11,classScheme,0)))),"")</f>
        <v>1</v>
      </c>
      <c r="BU26" s="11">
        <f ca="1">IF(BQ$9&lt;&gt;"",IF(BQ$9&lt;&gt;"All Locations",IF(BQ$10="From",COUNTIFS(Matches[CLASS],INDEX(classNum,1,MATCH(BU$11,classScheme,0)),Matches[TIMEBIN],$B26,Matches[SITE IN],BQ$9),COUNTIFS(Matches[CLASS],INDEX(classNum,1,MATCH(BU$11,classScheme,0)),Matches[TIME OUT],"&gt;="&amp;TIMEVALUE(LEFT($B26,5)),Matches[TIME OUT],"&lt;"&amp;TIMEVALUE(LEFT($B26,5))+TIME(0,15,0),Matches[SITE OUT],BQ$9)),COUNTIFS(All[TIMEBIN],$B26,All[CLASS],INDEX(classNum,1,MATCH(BU$11,classScheme,0)))),"")</f>
        <v>17</v>
      </c>
    </row>
    <row r="27" spans="2:73">
      <c r="B27" s="7" t="str">
        <v>09:45 - 10:00</v>
      </c>
      <c r="C27" s="8">
        <f ca="1">IF(C$9&lt;&gt;"",IF(C$9&lt;&gt;"All Locations",IF(C$10="From",COUNTIFS(Matches[CLASS],INDEX(classNum,1,MATCH(C$11,classScheme,0)),Matches[TIMEBIN],$B27,Matches[SITE IN],C$9),COUNTIFS(Matches[CLASS],INDEX(classNum,1,MATCH(C$11,classScheme,0)),Matches[TIME OUT],"&gt;="&amp;TIMEVALUE(LEFT($B27,5)),Matches[TIME OUT],"&lt;"&amp;TIMEVALUE(LEFT($B27,5))+TIME(0,15,0),Matches[SITE OUT],C$9)),COUNTIFS(All[TIMEBIN],$B27,All[CLASS],INDEX(classNum,1,MATCH(C$11,classScheme,0)))),"")</f>
        <v>15</v>
      </c>
      <c r="D27" s="9">
        <f ca="1">IF(C$9&lt;&gt;"",IF(C$9&lt;&gt;"All Locations",IF(C$10="From",COUNTIFS(Matches[CLASS],INDEX(classNum,1,MATCH(D$11,classScheme,0)),Matches[TIMEBIN],$B27,Matches[SITE IN],C$9),COUNTIFS(Matches[CLASS],INDEX(classNum,1,MATCH(D$11,classScheme,0)),Matches[TIME OUT],"&gt;="&amp;TIMEVALUE(LEFT($B27,5)),Matches[TIME OUT],"&lt;"&amp;TIMEVALUE(LEFT($B27,5))+TIME(0,15,0),Matches[SITE OUT],C$9)),COUNTIFS(All[TIMEBIN],$B27,All[CLASS],INDEX(classNum,1,MATCH(D$11,classScheme,0)))),"")</f>
        <v>7</v>
      </c>
      <c r="E27" s="9">
        <f ca="1">IF(C$9&lt;&gt;"",IF(C$9&lt;&gt;"All Locations",IF(C$10="From",COUNTIFS(Matches[CLASS],INDEX(classNum,1,MATCH(E$11,classScheme,0)),Matches[TIMEBIN],$B27,Matches[SITE IN],C$9),COUNTIFS(Matches[CLASS],INDEX(classNum,1,MATCH(E$11,classScheme,0)),Matches[TIME OUT],"&gt;="&amp;TIMEVALUE(LEFT($B27,5)),Matches[TIME OUT],"&lt;"&amp;TIMEVALUE(LEFT($B27,5))+TIME(0,15,0),Matches[SITE OUT],C$9)),COUNTIFS(All[TIMEBIN],$B27,All[CLASS],INDEX(classNum,1,MATCH(E$11,classScheme,0)))),"")</f>
        <v>0</v>
      </c>
      <c r="F27" s="10">
        <f ca="1">IF(C$9&lt;&gt;"",IF(C$9&lt;&gt;"All Locations",IF(C$10="From",COUNTIFS(Matches[CLASS],INDEX(classNum,1,MATCH(F$11,classScheme,0)),Matches[TIMEBIN],$B27,Matches[SITE IN],C$9),COUNTIFS(Matches[CLASS],INDEX(classNum,1,MATCH(F$11,classScheme,0)),Matches[TIME OUT],"&gt;="&amp;TIMEVALUE(LEFT($B27,5)),Matches[TIME OUT],"&lt;"&amp;TIMEVALUE(LEFT($B27,5))+TIME(0,15,0),Matches[SITE OUT],C$9)),COUNTIFS(All[TIMEBIN],$B27,All[CLASS],INDEX(classNum,1,MATCH(F$11,classScheme,0)))),"")</f>
        <v>0</v>
      </c>
      <c r="G27" s="11">
        <f ca="1">IF(C$9&lt;&gt;"",IF(C$9&lt;&gt;"All Locations",IF(C$10="From",COUNTIFS(Matches[CLASS],INDEX(classNum,1,MATCH(G$11,classScheme,0)),Matches[TIMEBIN],$B27,Matches[SITE IN],C$9),COUNTIFS(Matches[CLASS],INDEX(classNum,1,MATCH(G$11,classScheme,0)),Matches[TIME OUT],"&gt;="&amp;TIMEVALUE(LEFT($B27,5)),Matches[TIME OUT],"&lt;"&amp;TIMEVALUE(LEFT($B27,5))+TIME(0,15,0),Matches[SITE OUT],C$9)),COUNTIFS(All[TIMEBIN],$B27,All[CLASS],INDEX(classNum,1,MATCH(G$11,classScheme,0)))),"")</f>
        <v>4</v>
      </c>
      <c r="H27" s="12"/>
      <c r="I27" s="8">
        <f ca="1">IF(I$9&lt;&gt;"",IF(I$9&lt;&gt;"All Locations",IF(I$10="From",COUNTIFS(Matches[CLASS],INDEX(classNum,1,MATCH(I$11,classScheme,0)),Matches[TIMEBIN],$B27,Matches[SITE IN],I$9),COUNTIFS(Matches[CLASS],INDEX(classNum,1,MATCH(I$11,classScheme,0)),Matches[TIME OUT],"&gt;="&amp;TIMEVALUE(LEFT($B27,5)),Matches[TIME OUT],"&lt;"&amp;TIMEVALUE(LEFT($B27,5))+TIME(0,15,0),Matches[SITE OUT],I$9)),COUNTIFS(All[TIMEBIN],$B27,All[CLASS],INDEX(classNum,1,MATCH(I$11,classScheme,0)))),"")</f>
        <v>0</v>
      </c>
      <c r="J27" s="9">
        <f ca="1">IF(I$9&lt;&gt;"",IF(I$9&lt;&gt;"All Locations",IF(I$10="From",COUNTIFS(Matches[CLASS],INDEX(classNum,1,MATCH(J$11,classScheme,0)),Matches[TIMEBIN],$B27,Matches[SITE IN],I$9),COUNTIFS(Matches[CLASS],INDEX(classNum,1,MATCH(J$11,classScheme,0)),Matches[TIME OUT],"&gt;="&amp;TIMEVALUE(LEFT($B27,5)),Matches[TIME OUT],"&lt;"&amp;TIMEVALUE(LEFT($B27,5))+TIME(0,15,0),Matches[SITE OUT],I$9)),COUNTIFS(All[TIMEBIN],$B27,All[CLASS],INDEX(classNum,1,MATCH(J$11,classScheme,0)))),"")</f>
        <v>0</v>
      </c>
      <c r="K27" s="9">
        <f ca="1">IF(I$9&lt;&gt;"",IF(I$9&lt;&gt;"All Locations",IF(I$10="From",COUNTIFS(Matches[CLASS],INDEX(classNum,1,MATCH(K$11,classScheme,0)),Matches[TIMEBIN],$B27,Matches[SITE IN],I$9),COUNTIFS(Matches[CLASS],INDEX(classNum,1,MATCH(K$11,classScheme,0)),Matches[TIME OUT],"&gt;="&amp;TIMEVALUE(LEFT($B27,5)),Matches[TIME OUT],"&lt;"&amp;TIMEVALUE(LEFT($B27,5))+TIME(0,15,0),Matches[SITE OUT],I$9)),COUNTIFS(All[TIMEBIN],$B27,All[CLASS],INDEX(classNum,1,MATCH(K$11,classScheme,0)))),"")</f>
        <v>0</v>
      </c>
      <c r="L27" s="10">
        <f ca="1">IF(I$9&lt;&gt;"",IF(I$9&lt;&gt;"All Locations",IF(I$10="From",COUNTIFS(Matches[CLASS],INDEX(classNum,1,MATCH(L$11,classScheme,0)),Matches[TIMEBIN],$B27,Matches[SITE IN],I$9),COUNTIFS(Matches[CLASS],INDEX(classNum,1,MATCH(L$11,classScheme,0)),Matches[TIME OUT],"&gt;="&amp;TIMEVALUE(LEFT($B27,5)),Matches[TIME OUT],"&lt;"&amp;TIMEVALUE(LEFT($B27,5))+TIME(0,15,0),Matches[SITE OUT],I$9)),COUNTIFS(All[TIMEBIN],$B27,All[CLASS],INDEX(classNum,1,MATCH(L$11,classScheme,0)))),"")</f>
        <v>0</v>
      </c>
      <c r="M27" s="11">
        <f ca="1">IF(I$9&lt;&gt;"",IF(I$9&lt;&gt;"All Locations",IF(I$10="From",COUNTIFS(Matches[CLASS],INDEX(classNum,1,MATCH(M$11,classScheme,0)),Matches[TIMEBIN],$B27,Matches[SITE IN],I$9),COUNTIFS(Matches[CLASS],INDEX(classNum,1,MATCH(M$11,classScheme,0)),Matches[TIME OUT],"&gt;="&amp;TIMEVALUE(LEFT($B27,5)),Matches[TIME OUT],"&lt;"&amp;TIMEVALUE(LEFT($B27,5))+TIME(0,15,0),Matches[SITE OUT],I$9)),COUNTIFS(All[TIMEBIN],$B27,All[CLASS],INDEX(classNum,1,MATCH(M$11,classScheme,0)))),"")</f>
        <v>0</v>
      </c>
      <c r="N27" s="12"/>
      <c r="O27" s="8">
        <f ca="1">IF(O$9&lt;&gt;"",IF(O$9&lt;&gt;"All Locations",IF(O$10="From",COUNTIFS(Matches[CLASS],INDEX(classNum,1,MATCH(O$11,classScheme,0)),Matches[TIMEBIN],$B27,Matches[SITE IN],O$9),COUNTIFS(Matches[CLASS],INDEX(classNum,1,MATCH(O$11,classScheme,0)),Matches[TIME OUT],"&gt;="&amp;TIMEVALUE(LEFT($B27,5)),Matches[TIME OUT],"&lt;"&amp;TIMEVALUE(LEFT($B27,5))+TIME(0,15,0),Matches[SITE OUT],O$9)),COUNTIFS(All[TIMEBIN],$B27,All[CLASS],INDEX(classNum,1,MATCH(O$11,classScheme,0)))),"")</f>
        <v>1</v>
      </c>
      <c r="P27" s="9">
        <f ca="1">IF(O$9&lt;&gt;"",IF(O$9&lt;&gt;"All Locations",IF(O$10="From",COUNTIFS(Matches[CLASS],INDEX(classNum,1,MATCH(P$11,classScheme,0)),Matches[TIMEBIN],$B27,Matches[SITE IN],O$9),COUNTIFS(Matches[CLASS],INDEX(classNum,1,MATCH(P$11,classScheme,0)),Matches[TIME OUT],"&gt;="&amp;TIMEVALUE(LEFT($B27,5)),Matches[TIME OUT],"&lt;"&amp;TIMEVALUE(LEFT($B27,5))+TIME(0,15,0),Matches[SITE OUT],O$9)),COUNTIFS(All[TIMEBIN],$B27,All[CLASS],INDEX(classNum,1,MATCH(P$11,classScheme,0)))),"")</f>
        <v>4</v>
      </c>
      <c r="Q27" s="9">
        <f ca="1">IF(O$9&lt;&gt;"",IF(O$9&lt;&gt;"All Locations",IF(O$10="From",COUNTIFS(Matches[CLASS],INDEX(classNum,1,MATCH(Q$11,classScheme,0)),Matches[TIMEBIN],$B27,Matches[SITE IN],O$9),COUNTIFS(Matches[CLASS],INDEX(classNum,1,MATCH(Q$11,classScheme,0)),Matches[TIME OUT],"&gt;="&amp;TIMEVALUE(LEFT($B27,5)),Matches[TIME OUT],"&lt;"&amp;TIMEVALUE(LEFT($B27,5))+TIME(0,15,0),Matches[SITE OUT],O$9)),COUNTIFS(All[TIMEBIN],$B27,All[CLASS],INDEX(classNum,1,MATCH(Q$11,classScheme,0)))),"")</f>
        <v>0</v>
      </c>
      <c r="R27" s="10">
        <f ca="1">IF(O$9&lt;&gt;"",IF(O$9&lt;&gt;"All Locations",IF(O$10="From",COUNTIFS(Matches[CLASS],INDEX(classNum,1,MATCH(R$11,classScheme,0)),Matches[TIMEBIN],$B27,Matches[SITE IN],O$9),COUNTIFS(Matches[CLASS],INDEX(classNum,1,MATCH(R$11,classScheme,0)),Matches[TIME OUT],"&gt;="&amp;TIMEVALUE(LEFT($B27,5)),Matches[TIME OUT],"&lt;"&amp;TIMEVALUE(LEFT($B27,5))+TIME(0,15,0),Matches[SITE OUT],O$9)),COUNTIFS(All[TIMEBIN],$B27,All[CLASS],INDEX(classNum,1,MATCH(R$11,classScheme,0)))),"")</f>
        <v>0</v>
      </c>
      <c r="S27" s="11">
        <f ca="1">IF(O$9&lt;&gt;"",IF(O$9&lt;&gt;"All Locations",IF(O$10="From",COUNTIFS(Matches[CLASS],INDEX(classNum,1,MATCH(S$11,classScheme,0)),Matches[TIMEBIN],$B27,Matches[SITE IN],O$9),COUNTIFS(Matches[CLASS],INDEX(classNum,1,MATCH(S$11,classScheme,0)),Matches[TIME OUT],"&gt;="&amp;TIMEVALUE(LEFT($B27,5)),Matches[TIME OUT],"&lt;"&amp;TIMEVALUE(LEFT($B27,5))+TIME(0,15,0),Matches[SITE OUT],O$9)),COUNTIFS(All[TIMEBIN],$B27,All[CLASS],INDEX(classNum,1,MATCH(S$11,classScheme,0)))),"")</f>
        <v>0</v>
      </c>
      <c r="T27" s="12"/>
      <c r="U27" s="8">
        <f ca="1">IF(U$9&lt;&gt;"",IF(U$9&lt;&gt;"All Locations",IF(U$10="From",COUNTIFS(Matches[CLASS],INDEX(classNum,1,MATCH(U$11,classScheme,0)),Matches[TIMEBIN],$B27,Matches[SITE IN],U$9),COUNTIFS(Matches[CLASS],INDEX(classNum,1,MATCH(U$11,classScheme,0)),Matches[TIME OUT],"&gt;="&amp;TIMEVALUE(LEFT($B27,5)),Matches[TIME OUT],"&lt;"&amp;TIMEVALUE(LEFT($B27,5))+TIME(0,15,0),Matches[SITE OUT],U$9)),COUNTIFS(All[TIMEBIN],$B27,All[CLASS],INDEX(classNum,1,MATCH(U$11,classScheme,0)))),"")</f>
        <v>6</v>
      </c>
      <c r="V27" s="9">
        <f ca="1">IF(U$9&lt;&gt;"",IF(U$9&lt;&gt;"All Locations",IF(U$10="From",COUNTIFS(Matches[CLASS],INDEX(classNum,1,MATCH(V$11,classScheme,0)),Matches[TIMEBIN],$B27,Matches[SITE IN],U$9),COUNTIFS(Matches[CLASS],INDEX(classNum,1,MATCH(V$11,classScheme,0)),Matches[TIME OUT],"&gt;="&amp;TIMEVALUE(LEFT($B27,5)),Matches[TIME OUT],"&lt;"&amp;TIMEVALUE(LEFT($B27,5))+TIME(0,15,0),Matches[SITE OUT],U$9)),COUNTIFS(All[TIMEBIN],$B27,All[CLASS],INDEX(classNum,1,MATCH(V$11,classScheme,0)))),"")</f>
        <v>2</v>
      </c>
      <c r="W27" s="9">
        <f ca="1">IF(U$9&lt;&gt;"",IF(U$9&lt;&gt;"All Locations",IF(U$10="From",COUNTIFS(Matches[CLASS],INDEX(classNum,1,MATCH(W$11,classScheme,0)),Matches[TIMEBIN],$B27,Matches[SITE IN],U$9),COUNTIFS(Matches[CLASS],INDEX(classNum,1,MATCH(W$11,classScheme,0)),Matches[TIME OUT],"&gt;="&amp;TIMEVALUE(LEFT($B27,5)),Matches[TIME OUT],"&lt;"&amp;TIMEVALUE(LEFT($B27,5))+TIME(0,15,0),Matches[SITE OUT],U$9)),COUNTIFS(All[TIMEBIN],$B27,All[CLASS],INDEX(classNum,1,MATCH(W$11,classScheme,0)))),"")</f>
        <v>0</v>
      </c>
      <c r="X27" s="10">
        <f ca="1">IF(U$9&lt;&gt;"",IF(U$9&lt;&gt;"All Locations",IF(U$10="From",COUNTIFS(Matches[CLASS],INDEX(classNum,1,MATCH(X$11,classScheme,0)),Matches[TIMEBIN],$B27,Matches[SITE IN],U$9),COUNTIFS(Matches[CLASS],INDEX(classNum,1,MATCH(X$11,classScheme,0)),Matches[TIME OUT],"&gt;="&amp;TIMEVALUE(LEFT($B27,5)),Matches[TIME OUT],"&lt;"&amp;TIMEVALUE(LEFT($B27,5))+TIME(0,15,0),Matches[SITE OUT],U$9)),COUNTIFS(All[TIMEBIN],$B27,All[CLASS],INDEX(classNum,1,MATCH(X$11,classScheme,0)))),"")</f>
        <v>0</v>
      </c>
      <c r="Y27" s="11">
        <f ca="1">IF(U$9&lt;&gt;"",IF(U$9&lt;&gt;"All Locations",IF(U$10="From",COUNTIFS(Matches[CLASS],INDEX(classNum,1,MATCH(Y$11,classScheme,0)),Matches[TIMEBIN],$B27,Matches[SITE IN],U$9),COUNTIFS(Matches[CLASS],INDEX(classNum,1,MATCH(Y$11,classScheme,0)),Matches[TIME OUT],"&gt;="&amp;TIMEVALUE(LEFT($B27,5)),Matches[TIME OUT],"&lt;"&amp;TIMEVALUE(LEFT($B27,5))+TIME(0,15,0),Matches[SITE OUT],U$9)),COUNTIFS(All[TIMEBIN],$B27,All[CLASS],INDEX(classNum,1,MATCH(Y$11,classScheme,0)))),"")</f>
        <v>0</v>
      </c>
      <c r="Z27" s="12"/>
      <c r="AA27" s="8">
        <f ca="1">IF(AA$9&lt;&gt;"",IF(AA$9&lt;&gt;"All Locations",IF(AA$10="From",COUNTIFS(Matches[CLASS],INDEX(classNum,1,MATCH(AA$11,classScheme,0)),Matches[TIMEBIN],$B27,Matches[SITE IN],AA$9),COUNTIFS(Matches[CLASS],INDEX(classNum,1,MATCH(AA$11,classScheme,0)),Matches[TIME OUT],"&gt;="&amp;TIMEVALUE(LEFT($B27,5)),Matches[TIME OUT],"&lt;"&amp;TIMEVALUE(LEFT($B27,5))+TIME(0,15,0),Matches[SITE OUT],AA$9)),COUNTIFS(All[TIMEBIN],$B27,All[CLASS],INDEX(classNum,1,MATCH(AA$11,classScheme,0)))),"")</f>
        <v>6</v>
      </c>
      <c r="AB27" s="9">
        <f ca="1">IF(AA$9&lt;&gt;"",IF(AA$9&lt;&gt;"All Locations",IF(AA$10="From",COUNTIFS(Matches[CLASS],INDEX(classNum,1,MATCH(AB$11,classScheme,0)),Matches[TIMEBIN],$B27,Matches[SITE IN],AA$9),COUNTIFS(Matches[CLASS],INDEX(classNum,1,MATCH(AB$11,classScheme,0)),Matches[TIME OUT],"&gt;="&amp;TIMEVALUE(LEFT($B27,5)),Matches[TIME OUT],"&lt;"&amp;TIMEVALUE(LEFT($B27,5))+TIME(0,15,0),Matches[SITE OUT],AA$9)),COUNTIFS(All[TIMEBIN],$B27,All[CLASS],INDEX(classNum,1,MATCH(AB$11,classScheme,0)))),"")</f>
        <v>2</v>
      </c>
      <c r="AC27" s="9">
        <f ca="1">IF(AA$9&lt;&gt;"",IF(AA$9&lt;&gt;"All Locations",IF(AA$10="From",COUNTIFS(Matches[CLASS],INDEX(classNum,1,MATCH(AC$11,classScheme,0)),Matches[TIMEBIN],$B27,Matches[SITE IN],AA$9),COUNTIFS(Matches[CLASS],INDEX(classNum,1,MATCH(AC$11,classScheme,0)),Matches[TIME OUT],"&gt;="&amp;TIMEVALUE(LEFT($B27,5)),Matches[TIME OUT],"&lt;"&amp;TIMEVALUE(LEFT($B27,5))+TIME(0,15,0),Matches[SITE OUT],AA$9)),COUNTIFS(All[TIMEBIN],$B27,All[CLASS],INDEX(classNum,1,MATCH(AC$11,classScheme,0)))),"")</f>
        <v>0</v>
      </c>
      <c r="AD27" s="10">
        <f ca="1">IF(AA$9&lt;&gt;"",IF(AA$9&lt;&gt;"All Locations",IF(AA$10="From",COUNTIFS(Matches[CLASS],INDEX(classNum,1,MATCH(AD$11,classScheme,0)),Matches[TIMEBIN],$B27,Matches[SITE IN],AA$9),COUNTIFS(Matches[CLASS],INDEX(classNum,1,MATCH(AD$11,classScheme,0)),Matches[TIME OUT],"&gt;="&amp;TIMEVALUE(LEFT($B27,5)),Matches[TIME OUT],"&lt;"&amp;TIMEVALUE(LEFT($B27,5))+TIME(0,15,0),Matches[SITE OUT],AA$9)),COUNTIFS(All[TIMEBIN],$B27,All[CLASS],INDEX(classNum,1,MATCH(AD$11,classScheme,0)))),"")</f>
        <v>0</v>
      </c>
      <c r="AE27" s="11">
        <f ca="1">IF(AA$9&lt;&gt;"",IF(AA$9&lt;&gt;"All Locations",IF(AA$10="From",COUNTIFS(Matches[CLASS],INDEX(classNum,1,MATCH(AE$11,classScheme,0)),Matches[TIMEBIN],$B27,Matches[SITE IN],AA$9),COUNTIFS(Matches[CLASS],INDEX(classNum,1,MATCH(AE$11,classScheme,0)),Matches[TIME OUT],"&gt;="&amp;TIMEVALUE(LEFT($B27,5)),Matches[TIME OUT],"&lt;"&amp;TIMEVALUE(LEFT($B27,5))+TIME(0,15,0),Matches[SITE OUT],AA$9)),COUNTIFS(All[TIMEBIN],$B27,All[CLASS],INDEX(classNum,1,MATCH(AE$11,classScheme,0)))),"")</f>
        <v>0</v>
      </c>
      <c r="AF27" s="12"/>
      <c r="AG27" s="8">
        <f ca="1">IF(AG$9&lt;&gt;"",IF(AG$9&lt;&gt;"All Locations",IF(AG$10="From",COUNTIFS(Matches[CLASS],INDEX(classNum,1,MATCH(AG$11,classScheme,0)),Matches[TIMEBIN],$B27,Matches[SITE IN],AG$9),COUNTIFS(Matches[CLASS],INDEX(classNum,1,MATCH(AG$11,classScheme,0)),Matches[TIME OUT],"&gt;="&amp;TIMEVALUE(LEFT($B27,5)),Matches[TIME OUT],"&lt;"&amp;TIMEVALUE(LEFT($B27,5))+TIME(0,15,0),Matches[SITE OUT],AG$9)),COUNTIFS(All[TIMEBIN],$B27,All[CLASS],INDEX(classNum,1,MATCH(AG$11,classScheme,0)))),"")</f>
        <v>11</v>
      </c>
      <c r="AH27" s="9">
        <f ca="1">IF(AG$9&lt;&gt;"",IF(AG$9&lt;&gt;"All Locations",IF(AG$10="From",COUNTIFS(Matches[CLASS],INDEX(classNum,1,MATCH(AH$11,classScheme,0)),Matches[TIMEBIN],$B27,Matches[SITE IN],AG$9),COUNTIFS(Matches[CLASS],INDEX(classNum,1,MATCH(AH$11,classScheme,0)),Matches[TIME OUT],"&gt;="&amp;TIMEVALUE(LEFT($B27,5)),Matches[TIME OUT],"&lt;"&amp;TIMEVALUE(LEFT($B27,5))+TIME(0,15,0),Matches[SITE OUT],AG$9)),COUNTIFS(All[TIMEBIN],$B27,All[CLASS],INDEX(classNum,1,MATCH(AH$11,classScheme,0)))),"")</f>
        <v>3</v>
      </c>
      <c r="AI27" s="9">
        <f ca="1">IF(AG$9&lt;&gt;"",IF(AG$9&lt;&gt;"All Locations",IF(AG$10="From",COUNTIFS(Matches[CLASS],INDEX(classNum,1,MATCH(AI$11,classScheme,0)),Matches[TIMEBIN],$B27,Matches[SITE IN],AG$9),COUNTIFS(Matches[CLASS],INDEX(classNum,1,MATCH(AI$11,classScheme,0)),Matches[TIME OUT],"&gt;="&amp;TIMEVALUE(LEFT($B27,5)),Matches[TIME OUT],"&lt;"&amp;TIMEVALUE(LEFT($B27,5))+TIME(0,15,0),Matches[SITE OUT],AG$9)),COUNTIFS(All[TIMEBIN],$B27,All[CLASS],INDEX(classNum,1,MATCH(AI$11,classScheme,0)))),"")</f>
        <v>0</v>
      </c>
      <c r="AJ27" s="10">
        <f ca="1">IF(AG$9&lt;&gt;"",IF(AG$9&lt;&gt;"All Locations",IF(AG$10="From",COUNTIFS(Matches[CLASS],INDEX(classNum,1,MATCH(AJ$11,classScheme,0)),Matches[TIMEBIN],$B27,Matches[SITE IN],AG$9),COUNTIFS(Matches[CLASS],INDEX(classNum,1,MATCH(AJ$11,classScheme,0)),Matches[TIME OUT],"&gt;="&amp;TIMEVALUE(LEFT($B27,5)),Matches[TIME OUT],"&lt;"&amp;TIMEVALUE(LEFT($B27,5))+TIME(0,15,0),Matches[SITE OUT],AG$9)),COUNTIFS(All[TIMEBIN],$B27,All[CLASS],INDEX(classNum,1,MATCH(AJ$11,classScheme,0)))),"")</f>
        <v>0</v>
      </c>
      <c r="AK27" s="11">
        <f ca="1">IF(AG$9&lt;&gt;"",IF(AG$9&lt;&gt;"All Locations",IF(AG$10="From",COUNTIFS(Matches[CLASS],INDEX(classNum,1,MATCH(AK$11,classScheme,0)),Matches[TIMEBIN],$B27,Matches[SITE IN],AG$9),COUNTIFS(Matches[CLASS],INDEX(classNum,1,MATCH(AK$11,classScheme,0)),Matches[TIME OUT],"&gt;="&amp;TIMEVALUE(LEFT($B27,5)),Matches[TIME OUT],"&lt;"&amp;TIMEVALUE(LEFT($B27,5))+TIME(0,15,0),Matches[SITE OUT],AG$9)),COUNTIFS(All[TIMEBIN],$B27,All[CLASS],INDEX(classNum,1,MATCH(AK$11,classScheme,0)))),"")</f>
        <v>0</v>
      </c>
      <c r="AL27" s="12"/>
      <c r="AM27" s="8">
        <f ca="1">IF(AM$9&lt;&gt;"",IF(AM$9&lt;&gt;"All Locations",IF(AM$10="From",COUNTIFS(Matches[CLASS],INDEX(classNum,1,MATCH(AM$11,classScheme,0)),Matches[TIMEBIN],$B27,Matches[SITE IN],AM$9),COUNTIFS(Matches[CLASS],INDEX(classNum,1,MATCH(AM$11,classScheme,0)),Matches[TIME OUT],"&gt;="&amp;TIMEVALUE(LEFT($B27,5)),Matches[TIME OUT],"&lt;"&amp;TIMEVALUE(LEFT($B27,5))+TIME(0,15,0),Matches[SITE OUT],AM$9)),COUNTIFS(All[TIMEBIN],$B27,All[CLASS],INDEX(classNum,1,MATCH(AM$11,classScheme,0)))),"")</f>
        <v>3</v>
      </c>
      <c r="AN27" s="9">
        <f ca="1">IF(AM$9&lt;&gt;"",IF(AM$9&lt;&gt;"All Locations",IF(AM$10="From",COUNTIFS(Matches[CLASS],INDEX(classNum,1,MATCH(AN$11,classScheme,0)),Matches[TIMEBIN],$B27,Matches[SITE IN],AM$9),COUNTIFS(Matches[CLASS],INDEX(classNum,1,MATCH(AN$11,classScheme,0)),Matches[TIME OUT],"&gt;="&amp;TIMEVALUE(LEFT($B27,5)),Matches[TIME OUT],"&lt;"&amp;TIMEVALUE(LEFT($B27,5))+TIME(0,15,0),Matches[SITE OUT],AM$9)),COUNTIFS(All[TIMEBIN],$B27,All[CLASS],INDEX(classNum,1,MATCH(AN$11,classScheme,0)))),"")</f>
        <v>3</v>
      </c>
      <c r="AO27" s="9">
        <f ca="1">IF(AM$9&lt;&gt;"",IF(AM$9&lt;&gt;"All Locations",IF(AM$10="From",COUNTIFS(Matches[CLASS],INDEX(classNum,1,MATCH(AO$11,classScheme,0)),Matches[TIMEBIN],$B27,Matches[SITE IN],AM$9),COUNTIFS(Matches[CLASS],INDEX(classNum,1,MATCH(AO$11,classScheme,0)),Matches[TIME OUT],"&gt;="&amp;TIMEVALUE(LEFT($B27,5)),Matches[TIME OUT],"&lt;"&amp;TIMEVALUE(LEFT($B27,5))+TIME(0,15,0),Matches[SITE OUT],AM$9)),COUNTIFS(All[TIMEBIN],$B27,All[CLASS],INDEX(classNum,1,MATCH(AO$11,classScheme,0)))),"")</f>
        <v>0</v>
      </c>
      <c r="AP27" s="10">
        <f ca="1">IF(AM$9&lt;&gt;"",IF(AM$9&lt;&gt;"All Locations",IF(AM$10="From",COUNTIFS(Matches[CLASS],INDEX(classNum,1,MATCH(AP$11,classScheme,0)),Matches[TIMEBIN],$B27,Matches[SITE IN],AM$9),COUNTIFS(Matches[CLASS],INDEX(classNum,1,MATCH(AP$11,classScheme,0)),Matches[TIME OUT],"&gt;="&amp;TIMEVALUE(LEFT($B27,5)),Matches[TIME OUT],"&lt;"&amp;TIMEVALUE(LEFT($B27,5))+TIME(0,15,0),Matches[SITE OUT],AM$9)),COUNTIFS(All[TIMEBIN],$B27,All[CLASS],INDEX(classNum,1,MATCH(AP$11,classScheme,0)))),"")</f>
        <v>0</v>
      </c>
      <c r="AQ27" s="11">
        <f ca="1">IF(AM$9&lt;&gt;"",IF(AM$9&lt;&gt;"All Locations",IF(AM$10="From",COUNTIFS(Matches[CLASS],INDEX(classNum,1,MATCH(AQ$11,classScheme,0)),Matches[TIMEBIN],$B27,Matches[SITE IN],AM$9),COUNTIFS(Matches[CLASS],INDEX(classNum,1,MATCH(AQ$11,classScheme,0)),Matches[TIME OUT],"&gt;="&amp;TIMEVALUE(LEFT($B27,5)),Matches[TIME OUT],"&lt;"&amp;TIMEVALUE(LEFT($B27,5))+TIME(0,15,0),Matches[SITE OUT],AM$9)),COUNTIFS(All[TIMEBIN],$B27,All[CLASS],INDEX(classNum,1,MATCH(AQ$11,classScheme,0)))),"")</f>
        <v>3</v>
      </c>
      <c r="AR27" s="12"/>
      <c r="AS27" s="8">
        <f ca="1">IF(AS$9&lt;&gt;"",IF(AS$9&lt;&gt;"All Locations",IF(AS$10="From",COUNTIFS(Matches[CLASS],INDEX(classNum,1,MATCH(AS$11,classScheme,0)),Matches[TIMEBIN],$B27,Matches[SITE IN],AS$9),COUNTIFS(Matches[CLASS],INDEX(classNum,1,MATCH(AS$11,classScheme,0)),Matches[TIME OUT],"&gt;="&amp;TIMEVALUE(LEFT($B27,5)),Matches[TIME OUT],"&lt;"&amp;TIMEVALUE(LEFT($B27,5))+TIME(0,15,0),Matches[SITE OUT],AS$9)),COUNTIFS(All[TIMEBIN],$B27,All[CLASS],INDEX(classNum,1,MATCH(AS$11,classScheme,0)))),"")</f>
        <v>0</v>
      </c>
      <c r="AT27" s="9">
        <f ca="1">IF(AS$9&lt;&gt;"",IF(AS$9&lt;&gt;"All Locations",IF(AS$10="From",COUNTIFS(Matches[CLASS],INDEX(classNum,1,MATCH(AT$11,classScheme,0)),Matches[TIMEBIN],$B27,Matches[SITE IN],AS$9),COUNTIFS(Matches[CLASS],INDEX(classNum,1,MATCH(AT$11,classScheme,0)),Matches[TIME OUT],"&gt;="&amp;TIMEVALUE(LEFT($B27,5)),Matches[TIME OUT],"&lt;"&amp;TIMEVALUE(LEFT($B27,5))+TIME(0,15,0),Matches[SITE OUT],AS$9)),COUNTIFS(All[TIMEBIN],$B27,All[CLASS],INDEX(classNum,1,MATCH(AT$11,classScheme,0)))),"")</f>
        <v>0</v>
      </c>
      <c r="AU27" s="9">
        <f ca="1">IF(AS$9&lt;&gt;"",IF(AS$9&lt;&gt;"All Locations",IF(AS$10="From",COUNTIFS(Matches[CLASS],INDEX(classNum,1,MATCH(AU$11,classScheme,0)),Matches[TIMEBIN],$B27,Matches[SITE IN],AS$9),COUNTIFS(Matches[CLASS],INDEX(classNum,1,MATCH(AU$11,classScheme,0)),Matches[TIME OUT],"&gt;="&amp;TIMEVALUE(LEFT($B27,5)),Matches[TIME OUT],"&lt;"&amp;TIMEVALUE(LEFT($B27,5))+TIME(0,15,0),Matches[SITE OUT],AS$9)),COUNTIFS(All[TIMEBIN],$B27,All[CLASS],INDEX(classNum,1,MATCH(AU$11,classScheme,0)))),"")</f>
        <v>0</v>
      </c>
      <c r="AV27" s="10">
        <f ca="1">IF(AS$9&lt;&gt;"",IF(AS$9&lt;&gt;"All Locations",IF(AS$10="From",COUNTIFS(Matches[CLASS],INDEX(classNum,1,MATCH(AV$11,classScheme,0)),Matches[TIMEBIN],$B27,Matches[SITE IN],AS$9),COUNTIFS(Matches[CLASS],INDEX(classNum,1,MATCH(AV$11,classScheme,0)),Matches[TIME OUT],"&gt;="&amp;TIMEVALUE(LEFT($B27,5)),Matches[TIME OUT],"&lt;"&amp;TIMEVALUE(LEFT($B27,5))+TIME(0,15,0),Matches[SITE OUT],AS$9)),COUNTIFS(All[TIMEBIN],$B27,All[CLASS],INDEX(classNum,1,MATCH(AV$11,classScheme,0)))),"")</f>
        <v>0</v>
      </c>
      <c r="AW27" s="11">
        <f ca="1">IF(AS$9&lt;&gt;"",IF(AS$9&lt;&gt;"All Locations",IF(AS$10="From",COUNTIFS(Matches[CLASS],INDEX(classNum,1,MATCH(AW$11,classScheme,0)),Matches[TIMEBIN],$B27,Matches[SITE IN],AS$9),COUNTIFS(Matches[CLASS],INDEX(classNum,1,MATCH(AW$11,classScheme,0)),Matches[TIME OUT],"&gt;="&amp;TIMEVALUE(LEFT($B27,5)),Matches[TIME OUT],"&lt;"&amp;TIMEVALUE(LEFT($B27,5))+TIME(0,15,0),Matches[SITE OUT],AS$9)),COUNTIFS(All[TIMEBIN],$B27,All[CLASS],INDEX(classNum,1,MATCH(AW$11,classScheme,0)))),"")</f>
        <v>0</v>
      </c>
      <c r="AX27" s="12"/>
      <c r="AY27" s="8">
        <f ca="1">IF(AY$9&lt;&gt;"",IF(AY$9&lt;&gt;"All Locations",IF(AY$10="From",COUNTIFS(Matches[CLASS],INDEX(classNum,1,MATCH(AY$11,classScheme,0)),Matches[TIMEBIN],$B27,Matches[SITE IN],AY$9),COUNTIFS(Matches[CLASS],INDEX(classNum,1,MATCH(AY$11,classScheme,0)),Matches[TIME OUT],"&gt;="&amp;TIMEVALUE(LEFT($B27,5)),Matches[TIME OUT],"&lt;"&amp;TIMEVALUE(LEFT($B27,5))+TIME(0,15,0),Matches[SITE OUT],AY$9)),COUNTIFS(All[TIMEBIN],$B27,All[CLASS],INDEX(classNum,1,MATCH(AY$11,classScheme,0)))),"")</f>
        <v>4</v>
      </c>
      <c r="AZ27" s="9">
        <f ca="1">IF(AY$9&lt;&gt;"",IF(AY$9&lt;&gt;"All Locations",IF(AY$10="From",COUNTIFS(Matches[CLASS],INDEX(classNum,1,MATCH(AZ$11,classScheme,0)),Matches[TIMEBIN],$B27,Matches[SITE IN],AY$9),COUNTIFS(Matches[CLASS],INDEX(classNum,1,MATCH(AZ$11,classScheme,0)),Matches[TIME OUT],"&gt;="&amp;TIMEVALUE(LEFT($B27,5)),Matches[TIME OUT],"&lt;"&amp;TIMEVALUE(LEFT($B27,5))+TIME(0,15,0),Matches[SITE OUT],AY$9)),COUNTIFS(All[TIMEBIN],$B27,All[CLASS],INDEX(classNum,1,MATCH(AZ$11,classScheme,0)))),"")</f>
        <v>0</v>
      </c>
      <c r="BA27" s="9">
        <f ca="1">IF(AY$9&lt;&gt;"",IF(AY$9&lt;&gt;"All Locations",IF(AY$10="From",COUNTIFS(Matches[CLASS],INDEX(classNum,1,MATCH(BA$11,classScheme,0)),Matches[TIMEBIN],$B27,Matches[SITE IN],AY$9),COUNTIFS(Matches[CLASS],INDEX(classNum,1,MATCH(BA$11,classScheme,0)),Matches[TIME OUT],"&gt;="&amp;TIMEVALUE(LEFT($B27,5)),Matches[TIME OUT],"&lt;"&amp;TIMEVALUE(LEFT($B27,5))+TIME(0,15,0),Matches[SITE OUT],AY$9)),COUNTIFS(All[TIMEBIN],$B27,All[CLASS],INDEX(classNum,1,MATCH(BA$11,classScheme,0)))),"")</f>
        <v>0</v>
      </c>
      <c r="BB27" s="10">
        <f ca="1">IF(AY$9&lt;&gt;"",IF(AY$9&lt;&gt;"All Locations",IF(AY$10="From",COUNTIFS(Matches[CLASS],INDEX(classNum,1,MATCH(BB$11,classScheme,0)),Matches[TIMEBIN],$B27,Matches[SITE IN],AY$9),COUNTIFS(Matches[CLASS],INDEX(classNum,1,MATCH(BB$11,classScheme,0)),Matches[TIME OUT],"&gt;="&amp;TIMEVALUE(LEFT($B27,5)),Matches[TIME OUT],"&lt;"&amp;TIMEVALUE(LEFT($B27,5))+TIME(0,15,0),Matches[SITE OUT],AY$9)),COUNTIFS(All[TIMEBIN],$B27,All[CLASS],INDEX(classNum,1,MATCH(BB$11,classScheme,0)))),"")</f>
        <v>0</v>
      </c>
      <c r="BC27" s="11">
        <f ca="1">IF(AY$9&lt;&gt;"",IF(AY$9&lt;&gt;"All Locations",IF(AY$10="From",COUNTIFS(Matches[CLASS],INDEX(classNum,1,MATCH(BC$11,classScheme,0)),Matches[TIMEBIN],$B27,Matches[SITE IN],AY$9),COUNTIFS(Matches[CLASS],INDEX(classNum,1,MATCH(BC$11,classScheme,0)),Matches[TIME OUT],"&gt;="&amp;TIMEVALUE(LEFT($B27,5)),Matches[TIME OUT],"&lt;"&amp;TIMEVALUE(LEFT($B27,5))+TIME(0,15,0),Matches[SITE OUT],AY$9)),COUNTIFS(All[TIMEBIN],$B27,All[CLASS],INDEX(classNum,1,MATCH(BC$11,classScheme,0)))),"")</f>
        <v>0</v>
      </c>
      <c r="BD27" s="12"/>
      <c r="BE27" s="8">
        <f ca="1">IF(BE$9&lt;&gt;"",IF(BE$9&lt;&gt;"All Locations",IF(BE$10="From",COUNTIFS(Matches[CLASS],INDEX(classNum,1,MATCH(BE$11,classScheme,0)),Matches[TIMEBIN],$B27,Matches[SITE IN],BE$9),COUNTIFS(Matches[CLASS],INDEX(classNum,1,MATCH(BE$11,classScheme,0)),Matches[TIME OUT],"&gt;="&amp;TIMEVALUE(LEFT($B27,5)),Matches[TIME OUT],"&lt;"&amp;TIMEVALUE(LEFT($B27,5))+TIME(0,15,0),Matches[SITE OUT],BE$9)),COUNTIFS(All[TIMEBIN],$B27,All[CLASS],INDEX(classNum,1,MATCH(BE$11,classScheme,0)))),"")</f>
        <v>5</v>
      </c>
      <c r="BF27" s="9">
        <f ca="1">IF(BE$9&lt;&gt;"",IF(BE$9&lt;&gt;"All Locations",IF(BE$10="From",COUNTIFS(Matches[CLASS],INDEX(classNum,1,MATCH(BF$11,classScheme,0)),Matches[TIMEBIN],$B27,Matches[SITE IN],BE$9),COUNTIFS(Matches[CLASS],INDEX(classNum,1,MATCH(BF$11,classScheme,0)),Matches[TIME OUT],"&gt;="&amp;TIMEVALUE(LEFT($B27,5)),Matches[TIME OUT],"&lt;"&amp;TIMEVALUE(LEFT($B27,5))+TIME(0,15,0),Matches[SITE OUT],BE$9)),COUNTIFS(All[TIMEBIN],$B27,All[CLASS],INDEX(classNum,1,MATCH(BF$11,classScheme,0)))),"")</f>
        <v>1</v>
      </c>
      <c r="BG27" s="9">
        <f ca="1">IF(BE$9&lt;&gt;"",IF(BE$9&lt;&gt;"All Locations",IF(BE$10="From",COUNTIFS(Matches[CLASS],INDEX(classNum,1,MATCH(BG$11,classScheme,0)),Matches[TIMEBIN],$B27,Matches[SITE IN],BE$9),COUNTIFS(Matches[CLASS],INDEX(classNum,1,MATCH(BG$11,classScheme,0)),Matches[TIME OUT],"&gt;="&amp;TIMEVALUE(LEFT($B27,5)),Matches[TIME OUT],"&lt;"&amp;TIMEVALUE(LEFT($B27,5))+TIME(0,15,0),Matches[SITE OUT],BE$9)),COUNTIFS(All[TIMEBIN],$B27,All[CLASS],INDEX(classNum,1,MATCH(BG$11,classScheme,0)))),"")</f>
        <v>0</v>
      </c>
      <c r="BH27" s="10">
        <f ca="1">IF(BE$9&lt;&gt;"",IF(BE$9&lt;&gt;"All Locations",IF(BE$10="From",COUNTIFS(Matches[CLASS],INDEX(classNum,1,MATCH(BH$11,classScheme,0)),Matches[TIMEBIN],$B27,Matches[SITE IN],BE$9),COUNTIFS(Matches[CLASS],INDEX(classNum,1,MATCH(BH$11,classScheme,0)),Matches[TIME OUT],"&gt;="&amp;TIMEVALUE(LEFT($B27,5)),Matches[TIME OUT],"&lt;"&amp;TIMEVALUE(LEFT($B27,5))+TIME(0,15,0),Matches[SITE OUT],BE$9)),COUNTIFS(All[TIMEBIN],$B27,All[CLASS],INDEX(classNum,1,MATCH(BH$11,classScheme,0)))),"")</f>
        <v>1</v>
      </c>
      <c r="BI27" s="11">
        <f ca="1">IF(BE$9&lt;&gt;"",IF(BE$9&lt;&gt;"All Locations",IF(BE$10="From",COUNTIFS(Matches[CLASS],INDEX(classNum,1,MATCH(BI$11,classScheme,0)),Matches[TIMEBIN],$B27,Matches[SITE IN],BE$9),COUNTIFS(Matches[CLASS],INDEX(classNum,1,MATCH(BI$11,classScheme,0)),Matches[TIME OUT],"&gt;="&amp;TIMEVALUE(LEFT($B27,5)),Matches[TIME OUT],"&lt;"&amp;TIMEVALUE(LEFT($B27,5))+TIME(0,15,0),Matches[SITE OUT],BE$9)),COUNTIFS(All[TIMEBIN],$B27,All[CLASS],INDEX(classNum,1,MATCH(BI$11,classScheme,0)))),"")</f>
        <v>0</v>
      </c>
      <c r="BJ27" s="12"/>
      <c r="BK27" s="8">
        <f ca="1">IF(BK$9&lt;&gt;"",IF(BK$9&lt;&gt;"All Locations",IF(BK$10="From",COUNTIFS(Matches[CLASS],INDEX(classNum,1,MATCH(BK$11,classScheme,0)),Matches[TIMEBIN],$B27,Matches[SITE IN],BK$9),COUNTIFS(Matches[CLASS],INDEX(classNum,1,MATCH(BK$11,classScheme,0)),Matches[TIME OUT],"&gt;="&amp;TIMEVALUE(LEFT($B27,5)),Matches[TIME OUT],"&lt;"&amp;TIMEVALUE(LEFT($B27,5))+TIME(0,15,0),Matches[SITE OUT],BK$9)),COUNTIFS(All[TIMEBIN],$B27,All[CLASS],INDEX(classNum,1,MATCH(BK$11,classScheme,0)))),"")</f>
        <v>3</v>
      </c>
      <c r="BL27" s="9">
        <f ca="1">IF(BK$9&lt;&gt;"",IF(BK$9&lt;&gt;"All Locations",IF(BK$10="From",COUNTIFS(Matches[CLASS],INDEX(classNum,1,MATCH(BL$11,classScheme,0)),Matches[TIMEBIN],$B27,Matches[SITE IN],BK$9),COUNTIFS(Matches[CLASS],INDEX(classNum,1,MATCH(BL$11,classScheme,0)),Matches[TIME OUT],"&gt;="&amp;TIMEVALUE(LEFT($B27,5)),Matches[TIME OUT],"&lt;"&amp;TIMEVALUE(LEFT($B27,5))+TIME(0,15,0),Matches[SITE OUT],BK$9)),COUNTIFS(All[TIMEBIN],$B27,All[CLASS],INDEX(classNum,1,MATCH(BL$11,classScheme,0)))),"")</f>
        <v>1</v>
      </c>
      <c r="BM27" s="9">
        <f ca="1">IF(BK$9&lt;&gt;"",IF(BK$9&lt;&gt;"All Locations",IF(BK$10="From",COUNTIFS(Matches[CLASS],INDEX(classNum,1,MATCH(BM$11,classScheme,0)),Matches[TIMEBIN],$B27,Matches[SITE IN],BK$9),COUNTIFS(Matches[CLASS],INDEX(classNum,1,MATCH(BM$11,classScheme,0)),Matches[TIME OUT],"&gt;="&amp;TIMEVALUE(LEFT($B27,5)),Matches[TIME OUT],"&lt;"&amp;TIMEVALUE(LEFT($B27,5))+TIME(0,15,0),Matches[SITE OUT],BK$9)),COUNTIFS(All[TIMEBIN],$B27,All[CLASS],INDEX(classNum,1,MATCH(BM$11,classScheme,0)))),"")</f>
        <v>0</v>
      </c>
      <c r="BN27" s="10">
        <f ca="1">IF(BK$9&lt;&gt;"",IF(BK$9&lt;&gt;"All Locations",IF(BK$10="From",COUNTIFS(Matches[CLASS],INDEX(classNum,1,MATCH(BN$11,classScheme,0)),Matches[TIMEBIN],$B27,Matches[SITE IN],BK$9),COUNTIFS(Matches[CLASS],INDEX(classNum,1,MATCH(BN$11,classScheme,0)),Matches[TIME OUT],"&gt;="&amp;TIMEVALUE(LEFT($B27,5)),Matches[TIME OUT],"&lt;"&amp;TIMEVALUE(LEFT($B27,5))+TIME(0,15,0),Matches[SITE OUT],BK$9)),COUNTIFS(All[TIMEBIN],$B27,All[CLASS],INDEX(classNum,1,MATCH(BN$11,classScheme,0)))),"")</f>
        <v>0</v>
      </c>
      <c r="BO27" s="11">
        <f ca="1">IF(BK$9&lt;&gt;"",IF(BK$9&lt;&gt;"All Locations",IF(BK$10="From",COUNTIFS(Matches[CLASS],INDEX(classNum,1,MATCH(BO$11,classScheme,0)),Matches[TIMEBIN],$B27,Matches[SITE IN],BK$9),COUNTIFS(Matches[CLASS],INDEX(classNum,1,MATCH(BO$11,classScheme,0)),Matches[TIME OUT],"&gt;="&amp;TIMEVALUE(LEFT($B27,5)),Matches[TIME OUT],"&lt;"&amp;TIMEVALUE(LEFT($B27,5))+TIME(0,15,0),Matches[SITE OUT],BK$9)),COUNTIFS(All[TIMEBIN],$B27,All[CLASS],INDEX(classNum,1,MATCH(BO$11,classScheme,0)))),"")</f>
        <v>0</v>
      </c>
      <c r="BP27" s="12"/>
      <c r="BQ27" s="8">
        <f ca="1">IF(BQ$9&lt;&gt;"",IF(BQ$9&lt;&gt;"All Locations",IF(BQ$10="From",COUNTIFS(Matches[CLASS],INDEX(classNum,1,MATCH(BQ$11,classScheme,0)),Matches[TIMEBIN],$B27,Matches[SITE IN],BQ$9),COUNTIFS(Matches[CLASS],INDEX(classNum,1,MATCH(BQ$11,classScheme,0)),Matches[TIME OUT],"&gt;="&amp;TIMEVALUE(LEFT($B27,5)),Matches[TIME OUT],"&lt;"&amp;TIMEVALUE(LEFT($B27,5))+TIME(0,15,0),Matches[SITE OUT],BQ$9)),COUNTIFS(All[TIMEBIN],$B27,All[CLASS],INDEX(classNum,1,MATCH(BQ$11,classScheme,0)))),"")</f>
        <v>55</v>
      </c>
      <c r="BR27" s="9">
        <f ca="1">IF(BQ$9&lt;&gt;"",IF(BQ$9&lt;&gt;"All Locations",IF(BQ$10="From",COUNTIFS(Matches[CLASS],INDEX(classNum,1,MATCH(BR$11,classScheme,0)),Matches[TIMEBIN],$B27,Matches[SITE IN],BQ$9),COUNTIFS(Matches[CLASS],INDEX(classNum,1,MATCH(BR$11,classScheme,0)),Matches[TIME OUT],"&gt;="&amp;TIMEVALUE(LEFT($B27,5)),Matches[TIME OUT],"&lt;"&amp;TIMEVALUE(LEFT($B27,5))+TIME(0,15,0),Matches[SITE OUT],BQ$9)),COUNTIFS(All[TIMEBIN],$B27,All[CLASS],INDEX(classNum,1,MATCH(BR$11,classScheme,0)))),"")</f>
        <v>25</v>
      </c>
      <c r="BS27" s="9">
        <f ca="1">IF(BQ$9&lt;&gt;"",IF(BQ$9&lt;&gt;"All Locations",IF(BQ$10="From",COUNTIFS(Matches[CLASS],INDEX(classNum,1,MATCH(BS$11,classScheme,0)),Matches[TIMEBIN],$B27,Matches[SITE IN],BQ$9),COUNTIFS(Matches[CLASS],INDEX(classNum,1,MATCH(BS$11,classScheme,0)),Matches[TIME OUT],"&gt;="&amp;TIMEVALUE(LEFT($B27,5)),Matches[TIME OUT],"&lt;"&amp;TIMEVALUE(LEFT($B27,5))+TIME(0,15,0),Matches[SITE OUT],BQ$9)),COUNTIFS(All[TIMEBIN],$B27,All[CLASS],INDEX(classNum,1,MATCH(BS$11,classScheme,0)))),"")</f>
        <v>0</v>
      </c>
      <c r="BT27" s="10">
        <f ca="1">IF(BQ$9&lt;&gt;"",IF(BQ$9&lt;&gt;"All Locations",IF(BQ$10="From",COUNTIFS(Matches[CLASS],INDEX(classNum,1,MATCH(BT$11,classScheme,0)),Matches[TIMEBIN],$B27,Matches[SITE IN],BQ$9),COUNTIFS(Matches[CLASS],INDEX(classNum,1,MATCH(BT$11,classScheme,0)),Matches[TIME OUT],"&gt;="&amp;TIMEVALUE(LEFT($B27,5)),Matches[TIME OUT],"&lt;"&amp;TIMEVALUE(LEFT($B27,5))+TIME(0,15,0),Matches[SITE OUT],BQ$9)),COUNTIFS(All[TIMEBIN],$B27,All[CLASS],INDEX(classNum,1,MATCH(BT$11,classScheme,0)))),"")</f>
        <v>1</v>
      </c>
      <c r="BU27" s="11">
        <f ca="1">IF(BQ$9&lt;&gt;"",IF(BQ$9&lt;&gt;"All Locations",IF(BQ$10="From",COUNTIFS(Matches[CLASS],INDEX(classNum,1,MATCH(BU$11,classScheme,0)),Matches[TIMEBIN],$B27,Matches[SITE IN],BQ$9),COUNTIFS(Matches[CLASS],INDEX(classNum,1,MATCH(BU$11,classScheme,0)),Matches[TIME OUT],"&gt;="&amp;TIMEVALUE(LEFT($B27,5)),Matches[TIME OUT],"&lt;"&amp;TIMEVALUE(LEFT($B27,5))+TIME(0,15,0),Matches[SITE OUT],BQ$9)),COUNTIFS(All[TIMEBIN],$B27,All[CLASS],INDEX(classNum,1,MATCH(BU$11,classScheme,0)))),"")</f>
        <v>8</v>
      </c>
    </row>
    <row r="28" spans="2:73">
      <c r="B28" s="7" t="str">
        <v>10:00 - 10:15</v>
      </c>
      <c r="C28" s="8">
        <f ca="1">IF(C$9&lt;&gt;"",IF(C$9&lt;&gt;"All Locations",IF(C$10="From",COUNTIFS(Matches[CLASS],INDEX(classNum,1,MATCH(C$11,classScheme,0)),Matches[TIMEBIN],$B28,Matches[SITE IN],C$9),COUNTIFS(Matches[CLASS],INDEX(classNum,1,MATCH(C$11,classScheme,0)),Matches[TIME OUT],"&gt;="&amp;TIMEVALUE(LEFT($B28,5)),Matches[TIME OUT],"&lt;"&amp;TIMEVALUE(LEFT($B28,5))+TIME(0,15,0),Matches[SITE OUT],C$9)),COUNTIFS(All[TIMEBIN],$B28,All[CLASS],INDEX(classNum,1,MATCH(C$11,classScheme,0)))),"")</f>
        <v>15</v>
      </c>
      <c r="D28" s="9">
        <f ca="1">IF(C$9&lt;&gt;"",IF(C$9&lt;&gt;"All Locations",IF(C$10="From",COUNTIFS(Matches[CLASS],INDEX(classNum,1,MATCH(D$11,classScheme,0)),Matches[TIMEBIN],$B28,Matches[SITE IN],C$9),COUNTIFS(Matches[CLASS],INDEX(classNum,1,MATCH(D$11,classScheme,0)),Matches[TIME OUT],"&gt;="&amp;TIMEVALUE(LEFT($B28,5)),Matches[TIME OUT],"&lt;"&amp;TIMEVALUE(LEFT($B28,5))+TIME(0,15,0),Matches[SITE OUT],C$9)),COUNTIFS(All[TIMEBIN],$B28,All[CLASS],INDEX(classNum,1,MATCH(D$11,classScheme,0)))),"")</f>
        <v>2</v>
      </c>
      <c r="E28" s="9">
        <f ca="1">IF(C$9&lt;&gt;"",IF(C$9&lt;&gt;"All Locations",IF(C$10="From",COUNTIFS(Matches[CLASS],INDEX(classNum,1,MATCH(E$11,classScheme,0)),Matches[TIMEBIN],$B28,Matches[SITE IN],C$9),COUNTIFS(Matches[CLASS],INDEX(classNum,1,MATCH(E$11,classScheme,0)),Matches[TIME OUT],"&gt;="&amp;TIMEVALUE(LEFT($B28,5)),Matches[TIME OUT],"&lt;"&amp;TIMEVALUE(LEFT($B28,5))+TIME(0,15,0),Matches[SITE OUT],C$9)),COUNTIFS(All[TIMEBIN],$B28,All[CLASS],INDEX(classNum,1,MATCH(E$11,classScheme,0)))),"")</f>
        <v>1</v>
      </c>
      <c r="F28" s="10">
        <f ca="1">IF(C$9&lt;&gt;"",IF(C$9&lt;&gt;"All Locations",IF(C$10="From",COUNTIFS(Matches[CLASS],INDEX(classNum,1,MATCH(F$11,classScheme,0)),Matches[TIMEBIN],$B28,Matches[SITE IN],C$9),COUNTIFS(Matches[CLASS],INDEX(classNum,1,MATCH(F$11,classScheme,0)),Matches[TIME OUT],"&gt;="&amp;TIMEVALUE(LEFT($B28,5)),Matches[TIME OUT],"&lt;"&amp;TIMEVALUE(LEFT($B28,5))+TIME(0,15,0),Matches[SITE OUT],C$9)),COUNTIFS(All[TIMEBIN],$B28,All[CLASS],INDEX(classNum,1,MATCH(F$11,classScheme,0)))),"")</f>
        <v>0</v>
      </c>
      <c r="G28" s="11">
        <f ca="1">IF(C$9&lt;&gt;"",IF(C$9&lt;&gt;"All Locations",IF(C$10="From",COUNTIFS(Matches[CLASS],INDEX(classNum,1,MATCH(G$11,classScheme,0)),Matches[TIMEBIN],$B28,Matches[SITE IN],C$9),COUNTIFS(Matches[CLASS],INDEX(classNum,1,MATCH(G$11,classScheme,0)),Matches[TIME OUT],"&gt;="&amp;TIMEVALUE(LEFT($B28,5)),Matches[TIME OUT],"&lt;"&amp;TIMEVALUE(LEFT($B28,5))+TIME(0,15,0),Matches[SITE OUT],C$9)),COUNTIFS(All[TIMEBIN],$B28,All[CLASS],INDEX(classNum,1,MATCH(G$11,classScheme,0)))),"")</f>
        <v>4</v>
      </c>
      <c r="H28" s="12"/>
      <c r="I28" s="8">
        <f ca="1">IF(I$9&lt;&gt;"",IF(I$9&lt;&gt;"All Locations",IF(I$10="From",COUNTIFS(Matches[CLASS],INDEX(classNum,1,MATCH(I$11,classScheme,0)),Matches[TIMEBIN],$B28,Matches[SITE IN],I$9),COUNTIFS(Matches[CLASS],INDEX(classNum,1,MATCH(I$11,classScheme,0)),Matches[TIME OUT],"&gt;="&amp;TIMEVALUE(LEFT($B28,5)),Matches[TIME OUT],"&lt;"&amp;TIMEVALUE(LEFT($B28,5))+TIME(0,15,0),Matches[SITE OUT],I$9)),COUNTIFS(All[TIMEBIN],$B28,All[CLASS],INDEX(classNum,1,MATCH(I$11,classScheme,0)))),"")</f>
        <v>0</v>
      </c>
      <c r="J28" s="9">
        <f ca="1">IF(I$9&lt;&gt;"",IF(I$9&lt;&gt;"All Locations",IF(I$10="From",COUNTIFS(Matches[CLASS],INDEX(classNum,1,MATCH(J$11,classScheme,0)),Matches[TIMEBIN],$B28,Matches[SITE IN],I$9),COUNTIFS(Matches[CLASS],INDEX(classNum,1,MATCH(J$11,classScheme,0)),Matches[TIME OUT],"&gt;="&amp;TIMEVALUE(LEFT($B28,5)),Matches[TIME OUT],"&lt;"&amp;TIMEVALUE(LEFT($B28,5))+TIME(0,15,0),Matches[SITE OUT],I$9)),COUNTIFS(All[TIMEBIN],$B28,All[CLASS],INDEX(classNum,1,MATCH(J$11,classScheme,0)))),"")</f>
        <v>0</v>
      </c>
      <c r="K28" s="9">
        <f ca="1">IF(I$9&lt;&gt;"",IF(I$9&lt;&gt;"All Locations",IF(I$10="From",COUNTIFS(Matches[CLASS],INDEX(classNum,1,MATCH(K$11,classScheme,0)),Matches[TIMEBIN],$B28,Matches[SITE IN],I$9),COUNTIFS(Matches[CLASS],INDEX(classNum,1,MATCH(K$11,classScheme,0)),Matches[TIME OUT],"&gt;="&amp;TIMEVALUE(LEFT($B28,5)),Matches[TIME OUT],"&lt;"&amp;TIMEVALUE(LEFT($B28,5))+TIME(0,15,0),Matches[SITE OUT],I$9)),COUNTIFS(All[TIMEBIN],$B28,All[CLASS],INDEX(classNum,1,MATCH(K$11,classScheme,0)))),"")</f>
        <v>0</v>
      </c>
      <c r="L28" s="10">
        <f ca="1">IF(I$9&lt;&gt;"",IF(I$9&lt;&gt;"All Locations",IF(I$10="From",COUNTIFS(Matches[CLASS],INDEX(classNum,1,MATCH(L$11,classScheme,0)),Matches[TIMEBIN],$B28,Matches[SITE IN],I$9),COUNTIFS(Matches[CLASS],INDEX(classNum,1,MATCH(L$11,classScheme,0)),Matches[TIME OUT],"&gt;="&amp;TIMEVALUE(LEFT($B28,5)),Matches[TIME OUT],"&lt;"&amp;TIMEVALUE(LEFT($B28,5))+TIME(0,15,0),Matches[SITE OUT],I$9)),COUNTIFS(All[TIMEBIN],$B28,All[CLASS],INDEX(classNum,1,MATCH(L$11,classScheme,0)))),"")</f>
        <v>0</v>
      </c>
      <c r="M28" s="11">
        <f ca="1">IF(I$9&lt;&gt;"",IF(I$9&lt;&gt;"All Locations",IF(I$10="From",COUNTIFS(Matches[CLASS],INDEX(classNum,1,MATCH(M$11,classScheme,0)),Matches[TIMEBIN],$B28,Matches[SITE IN],I$9),COUNTIFS(Matches[CLASS],INDEX(classNum,1,MATCH(M$11,classScheme,0)),Matches[TIME OUT],"&gt;="&amp;TIMEVALUE(LEFT($B28,5)),Matches[TIME OUT],"&lt;"&amp;TIMEVALUE(LEFT($B28,5))+TIME(0,15,0),Matches[SITE OUT],I$9)),COUNTIFS(All[TIMEBIN],$B28,All[CLASS],INDEX(classNum,1,MATCH(M$11,classScheme,0)))),"")</f>
        <v>0</v>
      </c>
      <c r="N28" s="12"/>
      <c r="O28" s="8">
        <f ca="1">IF(O$9&lt;&gt;"",IF(O$9&lt;&gt;"All Locations",IF(O$10="From",COUNTIFS(Matches[CLASS],INDEX(classNum,1,MATCH(O$11,classScheme,0)),Matches[TIMEBIN],$B28,Matches[SITE IN],O$9),COUNTIFS(Matches[CLASS],INDEX(classNum,1,MATCH(O$11,classScheme,0)),Matches[TIME OUT],"&gt;="&amp;TIMEVALUE(LEFT($B28,5)),Matches[TIME OUT],"&lt;"&amp;TIMEVALUE(LEFT($B28,5))+TIME(0,15,0),Matches[SITE OUT],O$9)),COUNTIFS(All[TIMEBIN],$B28,All[CLASS],INDEX(classNum,1,MATCH(O$11,classScheme,0)))),"")</f>
        <v>4</v>
      </c>
      <c r="P28" s="9">
        <f ca="1">IF(O$9&lt;&gt;"",IF(O$9&lt;&gt;"All Locations",IF(O$10="From",COUNTIFS(Matches[CLASS],INDEX(classNum,1,MATCH(P$11,classScheme,0)),Matches[TIMEBIN],$B28,Matches[SITE IN],O$9),COUNTIFS(Matches[CLASS],INDEX(classNum,1,MATCH(P$11,classScheme,0)),Matches[TIME OUT],"&gt;="&amp;TIMEVALUE(LEFT($B28,5)),Matches[TIME OUT],"&lt;"&amp;TIMEVALUE(LEFT($B28,5))+TIME(0,15,0),Matches[SITE OUT],O$9)),COUNTIFS(All[TIMEBIN],$B28,All[CLASS],INDEX(classNum,1,MATCH(P$11,classScheme,0)))),"")</f>
        <v>0</v>
      </c>
      <c r="Q28" s="9">
        <f ca="1">IF(O$9&lt;&gt;"",IF(O$9&lt;&gt;"All Locations",IF(O$10="From",COUNTIFS(Matches[CLASS],INDEX(classNum,1,MATCH(Q$11,classScheme,0)),Matches[TIMEBIN],$B28,Matches[SITE IN],O$9),COUNTIFS(Matches[CLASS],INDEX(classNum,1,MATCH(Q$11,classScheme,0)),Matches[TIME OUT],"&gt;="&amp;TIMEVALUE(LEFT($B28,5)),Matches[TIME OUT],"&lt;"&amp;TIMEVALUE(LEFT($B28,5))+TIME(0,15,0),Matches[SITE OUT],O$9)),COUNTIFS(All[TIMEBIN],$B28,All[CLASS],INDEX(classNum,1,MATCH(Q$11,classScheme,0)))),"")</f>
        <v>0</v>
      </c>
      <c r="R28" s="10">
        <f ca="1">IF(O$9&lt;&gt;"",IF(O$9&lt;&gt;"All Locations",IF(O$10="From",COUNTIFS(Matches[CLASS],INDEX(classNum,1,MATCH(R$11,classScheme,0)),Matches[TIMEBIN],$B28,Matches[SITE IN],O$9),COUNTIFS(Matches[CLASS],INDEX(classNum,1,MATCH(R$11,classScheme,0)),Matches[TIME OUT],"&gt;="&amp;TIMEVALUE(LEFT($B28,5)),Matches[TIME OUT],"&lt;"&amp;TIMEVALUE(LEFT($B28,5))+TIME(0,15,0),Matches[SITE OUT],O$9)),COUNTIFS(All[TIMEBIN],$B28,All[CLASS],INDEX(classNum,1,MATCH(R$11,classScheme,0)))),"")</f>
        <v>0</v>
      </c>
      <c r="S28" s="11">
        <f ca="1">IF(O$9&lt;&gt;"",IF(O$9&lt;&gt;"All Locations",IF(O$10="From",COUNTIFS(Matches[CLASS],INDEX(classNum,1,MATCH(S$11,classScheme,0)),Matches[TIMEBIN],$B28,Matches[SITE IN],O$9),COUNTIFS(Matches[CLASS],INDEX(classNum,1,MATCH(S$11,classScheme,0)),Matches[TIME OUT],"&gt;="&amp;TIMEVALUE(LEFT($B28,5)),Matches[TIME OUT],"&lt;"&amp;TIMEVALUE(LEFT($B28,5))+TIME(0,15,0),Matches[SITE OUT],O$9)),COUNTIFS(All[TIMEBIN],$B28,All[CLASS],INDEX(classNum,1,MATCH(S$11,classScheme,0)))),"")</f>
        <v>0</v>
      </c>
      <c r="T28" s="12"/>
      <c r="U28" s="8">
        <f ca="1">IF(U$9&lt;&gt;"",IF(U$9&lt;&gt;"All Locations",IF(U$10="From",COUNTIFS(Matches[CLASS],INDEX(classNum,1,MATCH(U$11,classScheme,0)),Matches[TIMEBIN],$B28,Matches[SITE IN],U$9),COUNTIFS(Matches[CLASS],INDEX(classNum,1,MATCH(U$11,classScheme,0)),Matches[TIME OUT],"&gt;="&amp;TIMEVALUE(LEFT($B28,5)),Matches[TIME OUT],"&lt;"&amp;TIMEVALUE(LEFT($B28,5))+TIME(0,15,0),Matches[SITE OUT],U$9)),COUNTIFS(All[TIMEBIN],$B28,All[CLASS],INDEX(classNum,1,MATCH(U$11,classScheme,0)))),"")</f>
        <v>8</v>
      </c>
      <c r="V28" s="9">
        <f ca="1">IF(U$9&lt;&gt;"",IF(U$9&lt;&gt;"All Locations",IF(U$10="From",COUNTIFS(Matches[CLASS],INDEX(classNum,1,MATCH(V$11,classScheme,0)),Matches[TIMEBIN],$B28,Matches[SITE IN],U$9),COUNTIFS(Matches[CLASS],INDEX(classNum,1,MATCH(V$11,classScheme,0)),Matches[TIME OUT],"&gt;="&amp;TIMEVALUE(LEFT($B28,5)),Matches[TIME OUT],"&lt;"&amp;TIMEVALUE(LEFT($B28,5))+TIME(0,15,0),Matches[SITE OUT],U$9)),COUNTIFS(All[TIMEBIN],$B28,All[CLASS],INDEX(classNum,1,MATCH(V$11,classScheme,0)))),"")</f>
        <v>4</v>
      </c>
      <c r="W28" s="9">
        <f ca="1">IF(U$9&lt;&gt;"",IF(U$9&lt;&gt;"All Locations",IF(U$10="From",COUNTIFS(Matches[CLASS],INDEX(classNum,1,MATCH(W$11,classScheme,0)),Matches[TIMEBIN],$B28,Matches[SITE IN],U$9),COUNTIFS(Matches[CLASS],INDEX(classNum,1,MATCH(W$11,classScheme,0)),Matches[TIME OUT],"&gt;="&amp;TIMEVALUE(LEFT($B28,5)),Matches[TIME OUT],"&lt;"&amp;TIMEVALUE(LEFT($B28,5))+TIME(0,15,0),Matches[SITE OUT],U$9)),COUNTIFS(All[TIMEBIN],$B28,All[CLASS],INDEX(classNum,1,MATCH(W$11,classScheme,0)))),"")</f>
        <v>3</v>
      </c>
      <c r="X28" s="10">
        <f ca="1">IF(U$9&lt;&gt;"",IF(U$9&lt;&gt;"All Locations",IF(U$10="From",COUNTIFS(Matches[CLASS],INDEX(classNum,1,MATCH(X$11,classScheme,0)),Matches[TIMEBIN],$B28,Matches[SITE IN],U$9),COUNTIFS(Matches[CLASS],INDEX(classNum,1,MATCH(X$11,classScheme,0)),Matches[TIME OUT],"&gt;="&amp;TIMEVALUE(LEFT($B28,5)),Matches[TIME OUT],"&lt;"&amp;TIMEVALUE(LEFT($B28,5))+TIME(0,15,0),Matches[SITE OUT],U$9)),COUNTIFS(All[TIMEBIN],$B28,All[CLASS],INDEX(classNum,1,MATCH(X$11,classScheme,0)))),"")</f>
        <v>0</v>
      </c>
      <c r="Y28" s="11">
        <f ca="1">IF(U$9&lt;&gt;"",IF(U$9&lt;&gt;"All Locations",IF(U$10="From",COUNTIFS(Matches[CLASS],INDEX(classNum,1,MATCH(Y$11,classScheme,0)),Matches[TIMEBIN],$B28,Matches[SITE IN],U$9),COUNTIFS(Matches[CLASS],INDEX(classNum,1,MATCH(Y$11,classScheme,0)),Matches[TIME OUT],"&gt;="&amp;TIMEVALUE(LEFT($B28,5)),Matches[TIME OUT],"&lt;"&amp;TIMEVALUE(LEFT($B28,5))+TIME(0,15,0),Matches[SITE OUT],U$9)),COUNTIFS(All[TIMEBIN],$B28,All[CLASS],INDEX(classNum,1,MATCH(Y$11,classScheme,0)))),"")</f>
        <v>0</v>
      </c>
      <c r="Z28" s="12"/>
      <c r="AA28" s="8">
        <f ca="1">IF(AA$9&lt;&gt;"",IF(AA$9&lt;&gt;"All Locations",IF(AA$10="From",COUNTIFS(Matches[CLASS],INDEX(classNum,1,MATCH(AA$11,classScheme,0)),Matches[TIMEBIN],$B28,Matches[SITE IN],AA$9),COUNTIFS(Matches[CLASS],INDEX(classNum,1,MATCH(AA$11,classScheme,0)),Matches[TIME OUT],"&gt;="&amp;TIMEVALUE(LEFT($B28,5)),Matches[TIME OUT],"&lt;"&amp;TIMEVALUE(LEFT($B28,5))+TIME(0,15,0),Matches[SITE OUT],AA$9)),COUNTIFS(All[TIMEBIN],$B28,All[CLASS],INDEX(classNum,1,MATCH(AA$11,classScheme,0)))),"")</f>
        <v>6</v>
      </c>
      <c r="AB28" s="9">
        <f ca="1">IF(AA$9&lt;&gt;"",IF(AA$9&lt;&gt;"All Locations",IF(AA$10="From",COUNTIFS(Matches[CLASS],INDEX(classNum,1,MATCH(AB$11,classScheme,0)),Matches[TIMEBIN],$B28,Matches[SITE IN],AA$9),COUNTIFS(Matches[CLASS],INDEX(classNum,1,MATCH(AB$11,classScheme,0)),Matches[TIME OUT],"&gt;="&amp;TIMEVALUE(LEFT($B28,5)),Matches[TIME OUT],"&lt;"&amp;TIMEVALUE(LEFT($B28,5))+TIME(0,15,0),Matches[SITE OUT],AA$9)),COUNTIFS(All[TIMEBIN],$B28,All[CLASS],INDEX(classNum,1,MATCH(AB$11,classScheme,0)))),"")</f>
        <v>1</v>
      </c>
      <c r="AC28" s="9">
        <f ca="1">IF(AA$9&lt;&gt;"",IF(AA$9&lt;&gt;"All Locations",IF(AA$10="From",COUNTIFS(Matches[CLASS],INDEX(classNum,1,MATCH(AC$11,classScheme,0)),Matches[TIMEBIN],$B28,Matches[SITE IN],AA$9),COUNTIFS(Matches[CLASS],INDEX(classNum,1,MATCH(AC$11,classScheme,0)),Matches[TIME OUT],"&gt;="&amp;TIMEVALUE(LEFT($B28,5)),Matches[TIME OUT],"&lt;"&amp;TIMEVALUE(LEFT($B28,5))+TIME(0,15,0),Matches[SITE OUT],AA$9)),COUNTIFS(All[TIMEBIN],$B28,All[CLASS],INDEX(classNum,1,MATCH(AC$11,classScheme,0)))),"")</f>
        <v>0</v>
      </c>
      <c r="AD28" s="10">
        <f ca="1">IF(AA$9&lt;&gt;"",IF(AA$9&lt;&gt;"All Locations",IF(AA$10="From",COUNTIFS(Matches[CLASS],INDEX(classNum,1,MATCH(AD$11,classScheme,0)),Matches[TIMEBIN],$B28,Matches[SITE IN],AA$9),COUNTIFS(Matches[CLASS],INDEX(classNum,1,MATCH(AD$11,classScheme,0)),Matches[TIME OUT],"&gt;="&amp;TIMEVALUE(LEFT($B28,5)),Matches[TIME OUT],"&lt;"&amp;TIMEVALUE(LEFT($B28,5))+TIME(0,15,0),Matches[SITE OUT],AA$9)),COUNTIFS(All[TIMEBIN],$B28,All[CLASS],INDEX(classNum,1,MATCH(AD$11,classScheme,0)))),"")</f>
        <v>0</v>
      </c>
      <c r="AE28" s="11">
        <f ca="1">IF(AA$9&lt;&gt;"",IF(AA$9&lt;&gt;"All Locations",IF(AA$10="From",COUNTIFS(Matches[CLASS],INDEX(classNum,1,MATCH(AE$11,classScheme,0)),Matches[TIMEBIN],$B28,Matches[SITE IN],AA$9),COUNTIFS(Matches[CLASS],INDEX(classNum,1,MATCH(AE$11,classScheme,0)),Matches[TIME OUT],"&gt;="&amp;TIMEVALUE(LEFT($B28,5)),Matches[TIME OUT],"&lt;"&amp;TIMEVALUE(LEFT($B28,5))+TIME(0,15,0),Matches[SITE OUT],AA$9)),COUNTIFS(All[TIMEBIN],$B28,All[CLASS],INDEX(classNum,1,MATCH(AE$11,classScheme,0)))),"")</f>
        <v>0</v>
      </c>
      <c r="AF28" s="12"/>
      <c r="AG28" s="8">
        <f ca="1">IF(AG$9&lt;&gt;"",IF(AG$9&lt;&gt;"All Locations",IF(AG$10="From",COUNTIFS(Matches[CLASS],INDEX(classNum,1,MATCH(AG$11,classScheme,0)),Matches[TIMEBIN],$B28,Matches[SITE IN],AG$9),COUNTIFS(Matches[CLASS],INDEX(classNum,1,MATCH(AG$11,classScheme,0)),Matches[TIME OUT],"&gt;="&amp;TIMEVALUE(LEFT($B28,5)),Matches[TIME OUT],"&lt;"&amp;TIMEVALUE(LEFT($B28,5))+TIME(0,15,0),Matches[SITE OUT],AG$9)),COUNTIFS(All[TIMEBIN],$B28,All[CLASS],INDEX(classNum,1,MATCH(AG$11,classScheme,0)))),"")</f>
        <v>13</v>
      </c>
      <c r="AH28" s="9">
        <f ca="1">IF(AG$9&lt;&gt;"",IF(AG$9&lt;&gt;"All Locations",IF(AG$10="From",COUNTIFS(Matches[CLASS],INDEX(classNum,1,MATCH(AH$11,classScheme,0)),Matches[TIMEBIN],$B28,Matches[SITE IN],AG$9),COUNTIFS(Matches[CLASS],INDEX(classNum,1,MATCH(AH$11,classScheme,0)),Matches[TIME OUT],"&gt;="&amp;TIMEVALUE(LEFT($B28,5)),Matches[TIME OUT],"&lt;"&amp;TIMEVALUE(LEFT($B28,5))+TIME(0,15,0),Matches[SITE OUT],AG$9)),COUNTIFS(All[TIMEBIN],$B28,All[CLASS],INDEX(classNum,1,MATCH(AH$11,classScheme,0)))),"")</f>
        <v>4</v>
      </c>
      <c r="AI28" s="9">
        <f ca="1">IF(AG$9&lt;&gt;"",IF(AG$9&lt;&gt;"All Locations",IF(AG$10="From",COUNTIFS(Matches[CLASS],INDEX(classNum,1,MATCH(AI$11,classScheme,0)),Matches[TIMEBIN],$B28,Matches[SITE IN],AG$9),COUNTIFS(Matches[CLASS],INDEX(classNum,1,MATCH(AI$11,classScheme,0)),Matches[TIME OUT],"&gt;="&amp;TIMEVALUE(LEFT($B28,5)),Matches[TIME OUT],"&lt;"&amp;TIMEVALUE(LEFT($B28,5))+TIME(0,15,0),Matches[SITE OUT],AG$9)),COUNTIFS(All[TIMEBIN],$B28,All[CLASS],INDEX(classNum,1,MATCH(AI$11,classScheme,0)))),"")</f>
        <v>0</v>
      </c>
      <c r="AJ28" s="10">
        <f ca="1">IF(AG$9&lt;&gt;"",IF(AG$9&lt;&gt;"All Locations",IF(AG$10="From",COUNTIFS(Matches[CLASS],INDEX(classNum,1,MATCH(AJ$11,classScheme,0)),Matches[TIMEBIN],$B28,Matches[SITE IN],AG$9),COUNTIFS(Matches[CLASS],INDEX(classNum,1,MATCH(AJ$11,classScheme,0)),Matches[TIME OUT],"&gt;="&amp;TIMEVALUE(LEFT($B28,5)),Matches[TIME OUT],"&lt;"&amp;TIMEVALUE(LEFT($B28,5))+TIME(0,15,0),Matches[SITE OUT],AG$9)),COUNTIFS(All[TIMEBIN],$B28,All[CLASS],INDEX(classNum,1,MATCH(AJ$11,classScheme,0)))),"")</f>
        <v>0</v>
      </c>
      <c r="AK28" s="11">
        <f ca="1">IF(AG$9&lt;&gt;"",IF(AG$9&lt;&gt;"All Locations",IF(AG$10="From",COUNTIFS(Matches[CLASS],INDEX(classNum,1,MATCH(AK$11,classScheme,0)),Matches[TIMEBIN],$B28,Matches[SITE IN],AG$9),COUNTIFS(Matches[CLASS],INDEX(classNum,1,MATCH(AK$11,classScheme,0)),Matches[TIME OUT],"&gt;="&amp;TIMEVALUE(LEFT($B28,5)),Matches[TIME OUT],"&lt;"&amp;TIMEVALUE(LEFT($B28,5))+TIME(0,15,0),Matches[SITE OUT],AG$9)),COUNTIFS(All[TIMEBIN],$B28,All[CLASS],INDEX(classNum,1,MATCH(AK$11,classScheme,0)))),"")</f>
        <v>0</v>
      </c>
      <c r="AL28" s="12"/>
      <c r="AM28" s="8">
        <f ca="1">IF(AM$9&lt;&gt;"",IF(AM$9&lt;&gt;"All Locations",IF(AM$10="From",COUNTIFS(Matches[CLASS],INDEX(classNum,1,MATCH(AM$11,classScheme,0)),Matches[TIMEBIN],$B28,Matches[SITE IN],AM$9),COUNTIFS(Matches[CLASS],INDEX(classNum,1,MATCH(AM$11,classScheme,0)),Matches[TIME OUT],"&gt;="&amp;TIMEVALUE(LEFT($B28,5)),Matches[TIME OUT],"&lt;"&amp;TIMEVALUE(LEFT($B28,5))+TIME(0,15,0),Matches[SITE OUT],AM$9)),COUNTIFS(All[TIMEBIN],$B28,All[CLASS],INDEX(classNum,1,MATCH(AM$11,classScheme,0)))),"")</f>
        <v>6</v>
      </c>
      <c r="AN28" s="9">
        <f ca="1">IF(AM$9&lt;&gt;"",IF(AM$9&lt;&gt;"All Locations",IF(AM$10="From",COUNTIFS(Matches[CLASS],INDEX(classNum,1,MATCH(AN$11,classScheme,0)),Matches[TIMEBIN],$B28,Matches[SITE IN],AM$9),COUNTIFS(Matches[CLASS],INDEX(classNum,1,MATCH(AN$11,classScheme,0)),Matches[TIME OUT],"&gt;="&amp;TIMEVALUE(LEFT($B28,5)),Matches[TIME OUT],"&lt;"&amp;TIMEVALUE(LEFT($B28,5))+TIME(0,15,0),Matches[SITE OUT],AM$9)),COUNTIFS(All[TIMEBIN],$B28,All[CLASS],INDEX(classNum,1,MATCH(AN$11,classScheme,0)))),"")</f>
        <v>2</v>
      </c>
      <c r="AO28" s="9">
        <f ca="1">IF(AM$9&lt;&gt;"",IF(AM$9&lt;&gt;"All Locations",IF(AM$10="From",COUNTIFS(Matches[CLASS],INDEX(classNum,1,MATCH(AO$11,classScheme,0)),Matches[TIMEBIN],$B28,Matches[SITE IN],AM$9),COUNTIFS(Matches[CLASS],INDEX(classNum,1,MATCH(AO$11,classScheme,0)),Matches[TIME OUT],"&gt;="&amp;TIMEVALUE(LEFT($B28,5)),Matches[TIME OUT],"&lt;"&amp;TIMEVALUE(LEFT($B28,5))+TIME(0,15,0),Matches[SITE OUT],AM$9)),COUNTIFS(All[TIMEBIN],$B28,All[CLASS],INDEX(classNum,1,MATCH(AO$11,classScheme,0)))),"")</f>
        <v>1</v>
      </c>
      <c r="AP28" s="10">
        <f ca="1">IF(AM$9&lt;&gt;"",IF(AM$9&lt;&gt;"All Locations",IF(AM$10="From",COUNTIFS(Matches[CLASS],INDEX(classNum,1,MATCH(AP$11,classScheme,0)),Matches[TIMEBIN],$B28,Matches[SITE IN],AM$9),COUNTIFS(Matches[CLASS],INDEX(classNum,1,MATCH(AP$11,classScheme,0)),Matches[TIME OUT],"&gt;="&amp;TIMEVALUE(LEFT($B28,5)),Matches[TIME OUT],"&lt;"&amp;TIMEVALUE(LEFT($B28,5))+TIME(0,15,0),Matches[SITE OUT],AM$9)),COUNTIFS(All[TIMEBIN],$B28,All[CLASS],INDEX(classNum,1,MATCH(AP$11,classScheme,0)))),"")</f>
        <v>1</v>
      </c>
      <c r="AQ28" s="11">
        <f ca="1">IF(AM$9&lt;&gt;"",IF(AM$9&lt;&gt;"All Locations",IF(AM$10="From",COUNTIFS(Matches[CLASS],INDEX(classNum,1,MATCH(AQ$11,classScheme,0)),Matches[TIMEBIN],$B28,Matches[SITE IN],AM$9),COUNTIFS(Matches[CLASS],INDEX(classNum,1,MATCH(AQ$11,classScheme,0)),Matches[TIME OUT],"&gt;="&amp;TIMEVALUE(LEFT($B28,5)),Matches[TIME OUT],"&lt;"&amp;TIMEVALUE(LEFT($B28,5))+TIME(0,15,0),Matches[SITE OUT],AM$9)),COUNTIFS(All[TIMEBIN],$B28,All[CLASS],INDEX(classNum,1,MATCH(AQ$11,classScheme,0)))),"")</f>
        <v>4</v>
      </c>
      <c r="AR28" s="12"/>
      <c r="AS28" s="8">
        <f ca="1">IF(AS$9&lt;&gt;"",IF(AS$9&lt;&gt;"All Locations",IF(AS$10="From",COUNTIFS(Matches[CLASS],INDEX(classNum,1,MATCH(AS$11,classScheme,0)),Matches[TIMEBIN],$B28,Matches[SITE IN],AS$9),COUNTIFS(Matches[CLASS],INDEX(classNum,1,MATCH(AS$11,classScheme,0)),Matches[TIME OUT],"&gt;="&amp;TIMEVALUE(LEFT($B28,5)),Matches[TIME OUT],"&lt;"&amp;TIMEVALUE(LEFT($B28,5))+TIME(0,15,0),Matches[SITE OUT],AS$9)),COUNTIFS(All[TIMEBIN],$B28,All[CLASS],INDEX(classNum,1,MATCH(AS$11,classScheme,0)))),"")</f>
        <v>0</v>
      </c>
      <c r="AT28" s="9">
        <f ca="1">IF(AS$9&lt;&gt;"",IF(AS$9&lt;&gt;"All Locations",IF(AS$10="From",COUNTIFS(Matches[CLASS],INDEX(classNum,1,MATCH(AT$11,classScheme,0)),Matches[TIMEBIN],$B28,Matches[SITE IN],AS$9),COUNTIFS(Matches[CLASS],INDEX(classNum,1,MATCH(AT$11,classScheme,0)),Matches[TIME OUT],"&gt;="&amp;TIMEVALUE(LEFT($B28,5)),Matches[TIME OUT],"&lt;"&amp;TIMEVALUE(LEFT($B28,5))+TIME(0,15,0),Matches[SITE OUT],AS$9)),COUNTIFS(All[TIMEBIN],$B28,All[CLASS],INDEX(classNum,1,MATCH(AT$11,classScheme,0)))),"")</f>
        <v>0</v>
      </c>
      <c r="AU28" s="9">
        <f ca="1">IF(AS$9&lt;&gt;"",IF(AS$9&lt;&gt;"All Locations",IF(AS$10="From",COUNTIFS(Matches[CLASS],INDEX(classNum,1,MATCH(AU$11,classScheme,0)),Matches[TIMEBIN],$B28,Matches[SITE IN],AS$9),COUNTIFS(Matches[CLASS],INDEX(classNum,1,MATCH(AU$11,classScheme,0)),Matches[TIME OUT],"&gt;="&amp;TIMEVALUE(LEFT($B28,5)),Matches[TIME OUT],"&lt;"&amp;TIMEVALUE(LEFT($B28,5))+TIME(0,15,0),Matches[SITE OUT],AS$9)),COUNTIFS(All[TIMEBIN],$B28,All[CLASS],INDEX(classNum,1,MATCH(AU$11,classScheme,0)))),"")</f>
        <v>0</v>
      </c>
      <c r="AV28" s="10">
        <f ca="1">IF(AS$9&lt;&gt;"",IF(AS$9&lt;&gt;"All Locations",IF(AS$10="From",COUNTIFS(Matches[CLASS],INDEX(classNum,1,MATCH(AV$11,classScheme,0)),Matches[TIMEBIN],$B28,Matches[SITE IN],AS$9),COUNTIFS(Matches[CLASS],INDEX(classNum,1,MATCH(AV$11,classScheme,0)),Matches[TIME OUT],"&gt;="&amp;TIMEVALUE(LEFT($B28,5)),Matches[TIME OUT],"&lt;"&amp;TIMEVALUE(LEFT($B28,5))+TIME(0,15,0),Matches[SITE OUT],AS$9)),COUNTIFS(All[TIMEBIN],$B28,All[CLASS],INDEX(classNum,1,MATCH(AV$11,classScheme,0)))),"")</f>
        <v>0</v>
      </c>
      <c r="AW28" s="11">
        <f ca="1">IF(AS$9&lt;&gt;"",IF(AS$9&lt;&gt;"All Locations",IF(AS$10="From",COUNTIFS(Matches[CLASS],INDEX(classNum,1,MATCH(AW$11,classScheme,0)),Matches[TIMEBIN],$B28,Matches[SITE IN],AS$9),COUNTIFS(Matches[CLASS],INDEX(classNum,1,MATCH(AW$11,classScheme,0)),Matches[TIME OUT],"&gt;="&amp;TIMEVALUE(LEFT($B28,5)),Matches[TIME OUT],"&lt;"&amp;TIMEVALUE(LEFT($B28,5))+TIME(0,15,0),Matches[SITE OUT],AS$9)),COUNTIFS(All[TIMEBIN],$B28,All[CLASS],INDEX(classNum,1,MATCH(AW$11,classScheme,0)))),"")</f>
        <v>0</v>
      </c>
      <c r="AX28" s="12"/>
      <c r="AY28" s="8">
        <f ca="1">IF(AY$9&lt;&gt;"",IF(AY$9&lt;&gt;"All Locations",IF(AY$10="From",COUNTIFS(Matches[CLASS],INDEX(classNum,1,MATCH(AY$11,classScheme,0)),Matches[TIMEBIN],$B28,Matches[SITE IN],AY$9),COUNTIFS(Matches[CLASS],INDEX(classNum,1,MATCH(AY$11,classScheme,0)),Matches[TIME OUT],"&gt;="&amp;TIMEVALUE(LEFT($B28,5)),Matches[TIME OUT],"&lt;"&amp;TIMEVALUE(LEFT($B28,5))+TIME(0,15,0),Matches[SITE OUT],AY$9)),COUNTIFS(All[TIMEBIN],$B28,All[CLASS],INDEX(classNum,1,MATCH(AY$11,classScheme,0)))),"")</f>
        <v>3</v>
      </c>
      <c r="AZ28" s="9">
        <f ca="1">IF(AY$9&lt;&gt;"",IF(AY$9&lt;&gt;"All Locations",IF(AY$10="From",COUNTIFS(Matches[CLASS],INDEX(classNum,1,MATCH(AZ$11,classScheme,0)),Matches[TIMEBIN],$B28,Matches[SITE IN],AY$9),COUNTIFS(Matches[CLASS],INDEX(classNum,1,MATCH(AZ$11,classScheme,0)),Matches[TIME OUT],"&gt;="&amp;TIMEVALUE(LEFT($B28,5)),Matches[TIME OUT],"&lt;"&amp;TIMEVALUE(LEFT($B28,5))+TIME(0,15,0),Matches[SITE OUT],AY$9)),COUNTIFS(All[TIMEBIN],$B28,All[CLASS],INDEX(classNum,1,MATCH(AZ$11,classScheme,0)))),"")</f>
        <v>0</v>
      </c>
      <c r="BA28" s="9">
        <f ca="1">IF(AY$9&lt;&gt;"",IF(AY$9&lt;&gt;"All Locations",IF(AY$10="From",COUNTIFS(Matches[CLASS],INDEX(classNum,1,MATCH(BA$11,classScheme,0)),Matches[TIMEBIN],$B28,Matches[SITE IN],AY$9),COUNTIFS(Matches[CLASS],INDEX(classNum,1,MATCH(BA$11,classScheme,0)),Matches[TIME OUT],"&gt;="&amp;TIMEVALUE(LEFT($B28,5)),Matches[TIME OUT],"&lt;"&amp;TIMEVALUE(LEFT($B28,5))+TIME(0,15,0),Matches[SITE OUT],AY$9)),COUNTIFS(All[TIMEBIN],$B28,All[CLASS],INDEX(classNum,1,MATCH(BA$11,classScheme,0)))),"")</f>
        <v>2</v>
      </c>
      <c r="BB28" s="10">
        <f ca="1">IF(AY$9&lt;&gt;"",IF(AY$9&lt;&gt;"All Locations",IF(AY$10="From",COUNTIFS(Matches[CLASS],INDEX(classNum,1,MATCH(BB$11,classScheme,0)),Matches[TIMEBIN],$B28,Matches[SITE IN],AY$9),COUNTIFS(Matches[CLASS],INDEX(classNum,1,MATCH(BB$11,classScheme,0)),Matches[TIME OUT],"&gt;="&amp;TIMEVALUE(LEFT($B28,5)),Matches[TIME OUT],"&lt;"&amp;TIMEVALUE(LEFT($B28,5))+TIME(0,15,0),Matches[SITE OUT],AY$9)),COUNTIFS(All[TIMEBIN],$B28,All[CLASS],INDEX(classNum,1,MATCH(BB$11,classScheme,0)))),"")</f>
        <v>0</v>
      </c>
      <c r="BC28" s="11">
        <f ca="1">IF(AY$9&lt;&gt;"",IF(AY$9&lt;&gt;"All Locations",IF(AY$10="From",COUNTIFS(Matches[CLASS],INDEX(classNum,1,MATCH(BC$11,classScheme,0)),Matches[TIMEBIN],$B28,Matches[SITE IN],AY$9),COUNTIFS(Matches[CLASS],INDEX(classNum,1,MATCH(BC$11,classScheme,0)),Matches[TIME OUT],"&gt;="&amp;TIMEVALUE(LEFT($B28,5)),Matches[TIME OUT],"&lt;"&amp;TIMEVALUE(LEFT($B28,5))+TIME(0,15,0),Matches[SITE OUT],AY$9)),COUNTIFS(All[TIMEBIN],$B28,All[CLASS],INDEX(classNum,1,MATCH(BC$11,classScheme,0)))),"")</f>
        <v>0</v>
      </c>
      <c r="BD28" s="12"/>
      <c r="BE28" s="8">
        <f ca="1">IF(BE$9&lt;&gt;"",IF(BE$9&lt;&gt;"All Locations",IF(BE$10="From",COUNTIFS(Matches[CLASS],INDEX(classNum,1,MATCH(BE$11,classScheme,0)),Matches[TIMEBIN],$B28,Matches[SITE IN],BE$9),COUNTIFS(Matches[CLASS],INDEX(classNum,1,MATCH(BE$11,classScheme,0)),Matches[TIME OUT],"&gt;="&amp;TIMEVALUE(LEFT($B28,5)),Matches[TIME OUT],"&lt;"&amp;TIMEVALUE(LEFT($B28,5))+TIME(0,15,0),Matches[SITE OUT],BE$9)),COUNTIFS(All[TIMEBIN],$B28,All[CLASS],INDEX(classNum,1,MATCH(BE$11,classScheme,0)))),"")</f>
        <v>0</v>
      </c>
      <c r="BF28" s="9">
        <f ca="1">IF(BE$9&lt;&gt;"",IF(BE$9&lt;&gt;"All Locations",IF(BE$10="From",COUNTIFS(Matches[CLASS],INDEX(classNum,1,MATCH(BF$11,classScheme,0)),Matches[TIMEBIN],$B28,Matches[SITE IN],BE$9),COUNTIFS(Matches[CLASS],INDEX(classNum,1,MATCH(BF$11,classScheme,0)),Matches[TIME OUT],"&gt;="&amp;TIMEVALUE(LEFT($B28,5)),Matches[TIME OUT],"&lt;"&amp;TIMEVALUE(LEFT($B28,5))+TIME(0,15,0),Matches[SITE OUT],BE$9)),COUNTIFS(All[TIMEBIN],$B28,All[CLASS],INDEX(classNum,1,MATCH(BF$11,classScheme,0)))),"")</f>
        <v>2</v>
      </c>
      <c r="BG28" s="9">
        <f ca="1">IF(BE$9&lt;&gt;"",IF(BE$9&lt;&gt;"All Locations",IF(BE$10="From",COUNTIFS(Matches[CLASS],INDEX(classNum,1,MATCH(BG$11,classScheme,0)),Matches[TIMEBIN],$B28,Matches[SITE IN],BE$9),COUNTIFS(Matches[CLASS],INDEX(classNum,1,MATCH(BG$11,classScheme,0)),Matches[TIME OUT],"&gt;="&amp;TIMEVALUE(LEFT($B28,5)),Matches[TIME OUT],"&lt;"&amp;TIMEVALUE(LEFT($B28,5))+TIME(0,15,0),Matches[SITE OUT],BE$9)),COUNTIFS(All[TIMEBIN],$B28,All[CLASS],INDEX(classNum,1,MATCH(BG$11,classScheme,0)))),"")</f>
        <v>0</v>
      </c>
      <c r="BH28" s="10">
        <f ca="1">IF(BE$9&lt;&gt;"",IF(BE$9&lt;&gt;"All Locations",IF(BE$10="From",COUNTIFS(Matches[CLASS],INDEX(classNum,1,MATCH(BH$11,classScheme,0)),Matches[TIMEBIN],$B28,Matches[SITE IN],BE$9),COUNTIFS(Matches[CLASS],INDEX(classNum,1,MATCH(BH$11,classScheme,0)),Matches[TIME OUT],"&gt;="&amp;TIMEVALUE(LEFT($B28,5)),Matches[TIME OUT],"&lt;"&amp;TIMEVALUE(LEFT($B28,5))+TIME(0,15,0),Matches[SITE OUT],BE$9)),COUNTIFS(All[TIMEBIN],$B28,All[CLASS],INDEX(classNum,1,MATCH(BH$11,classScheme,0)))),"")</f>
        <v>0</v>
      </c>
      <c r="BI28" s="11">
        <f ca="1">IF(BE$9&lt;&gt;"",IF(BE$9&lt;&gt;"All Locations",IF(BE$10="From",COUNTIFS(Matches[CLASS],INDEX(classNum,1,MATCH(BI$11,classScheme,0)),Matches[TIMEBIN],$B28,Matches[SITE IN],BE$9),COUNTIFS(Matches[CLASS],INDEX(classNum,1,MATCH(BI$11,classScheme,0)),Matches[TIME OUT],"&gt;="&amp;TIMEVALUE(LEFT($B28,5)),Matches[TIME OUT],"&lt;"&amp;TIMEVALUE(LEFT($B28,5))+TIME(0,15,0),Matches[SITE OUT],BE$9)),COUNTIFS(All[TIMEBIN],$B28,All[CLASS],INDEX(classNum,1,MATCH(BI$11,classScheme,0)))),"")</f>
        <v>0</v>
      </c>
      <c r="BJ28" s="12"/>
      <c r="BK28" s="8">
        <f ca="1">IF(BK$9&lt;&gt;"",IF(BK$9&lt;&gt;"All Locations",IF(BK$10="From",COUNTIFS(Matches[CLASS],INDEX(classNum,1,MATCH(BK$11,classScheme,0)),Matches[TIMEBIN],$B28,Matches[SITE IN],BK$9),COUNTIFS(Matches[CLASS],INDEX(classNum,1,MATCH(BK$11,classScheme,0)),Matches[TIME OUT],"&gt;="&amp;TIMEVALUE(LEFT($B28,5)),Matches[TIME OUT],"&lt;"&amp;TIMEVALUE(LEFT($B28,5))+TIME(0,15,0),Matches[SITE OUT],BK$9)),COUNTIFS(All[TIMEBIN],$B28,All[CLASS],INDEX(classNum,1,MATCH(BK$11,classScheme,0)))),"")</f>
        <v>2</v>
      </c>
      <c r="BL28" s="9">
        <f ca="1">IF(BK$9&lt;&gt;"",IF(BK$9&lt;&gt;"All Locations",IF(BK$10="From",COUNTIFS(Matches[CLASS],INDEX(classNum,1,MATCH(BL$11,classScheme,0)),Matches[TIMEBIN],$B28,Matches[SITE IN],BK$9),COUNTIFS(Matches[CLASS],INDEX(classNum,1,MATCH(BL$11,classScheme,0)),Matches[TIME OUT],"&gt;="&amp;TIMEVALUE(LEFT($B28,5)),Matches[TIME OUT],"&lt;"&amp;TIMEVALUE(LEFT($B28,5))+TIME(0,15,0),Matches[SITE OUT],BK$9)),COUNTIFS(All[TIMEBIN],$B28,All[CLASS],INDEX(classNum,1,MATCH(BL$11,classScheme,0)))),"")</f>
        <v>0</v>
      </c>
      <c r="BM28" s="9">
        <f ca="1">IF(BK$9&lt;&gt;"",IF(BK$9&lt;&gt;"All Locations",IF(BK$10="From",COUNTIFS(Matches[CLASS],INDEX(classNum,1,MATCH(BM$11,classScheme,0)),Matches[TIMEBIN],$B28,Matches[SITE IN],BK$9),COUNTIFS(Matches[CLASS],INDEX(classNum,1,MATCH(BM$11,classScheme,0)),Matches[TIME OUT],"&gt;="&amp;TIMEVALUE(LEFT($B28,5)),Matches[TIME OUT],"&lt;"&amp;TIMEVALUE(LEFT($B28,5))+TIME(0,15,0),Matches[SITE OUT],BK$9)),COUNTIFS(All[TIMEBIN],$B28,All[CLASS],INDEX(classNum,1,MATCH(BM$11,classScheme,0)))),"")</f>
        <v>1</v>
      </c>
      <c r="BN28" s="10">
        <f ca="1">IF(BK$9&lt;&gt;"",IF(BK$9&lt;&gt;"All Locations",IF(BK$10="From",COUNTIFS(Matches[CLASS],INDEX(classNum,1,MATCH(BN$11,classScheme,0)),Matches[TIMEBIN],$B28,Matches[SITE IN],BK$9),COUNTIFS(Matches[CLASS],INDEX(classNum,1,MATCH(BN$11,classScheme,0)),Matches[TIME OUT],"&gt;="&amp;TIMEVALUE(LEFT($B28,5)),Matches[TIME OUT],"&lt;"&amp;TIMEVALUE(LEFT($B28,5))+TIME(0,15,0),Matches[SITE OUT],BK$9)),COUNTIFS(All[TIMEBIN],$B28,All[CLASS],INDEX(classNum,1,MATCH(BN$11,classScheme,0)))),"")</f>
        <v>0</v>
      </c>
      <c r="BO28" s="11">
        <f ca="1">IF(BK$9&lt;&gt;"",IF(BK$9&lt;&gt;"All Locations",IF(BK$10="From",COUNTIFS(Matches[CLASS],INDEX(classNum,1,MATCH(BO$11,classScheme,0)),Matches[TIMEBIN],$B28,Matches[SITE IN],BK$9),COUNTIFS(Matches[CLASS],INDEX(classNum,1,MATCH(BO$11,classScheme,0)),Matches[TIME OUT],"&gt;="&amp;TIMEVALUE(LEFT($B28,5)),Matches[TIME OUT],"&lt;"&amp;TIMEVALUE(LEFT($B28,5))+TIME(0,15,0),Matches[SITE OUT],BK$9)),COUNTIFS(All[TIMEBIN],$B28,All[CLASS],INDEX(classNum,1,MATCH(BO$11,classScheme,0)))),"")</f>
        <v>0</v>
      </c>
      <c r="BP28" s="12"/>
      <c r="BQ28" s="8">
        <f ca="1">IF(BQ$9&lt;&gt;"",IF(BQ$9&lt;&gt;"All Locations",IF(BQ$10="From",COUNTIFS(Matches[CLASS],INDEX(classNum,1,MATCH(BQ$11,classScheme,0)),Matches[TIMEBIN],$B28,Matches[SITE IN],BQ$9),COUNTIFS(Matches[CLASS],INDEX(classNum,1,MATCH(BQ$11,classScheme,0)),Matches[TIME OUT],"&gt;="&amp;TIMEVALUE(LEFT($B28,5)),Matches[TIME OUT],"&lt;"&amp;TIMEVALUE(LEFT($B28,5))+TIME(0,15,0),Matches[SITE OUT],BQ$9)),COUNTIFS(All[TIMEBIN],$B28,All[CLASS],INDEX(classNum,1,MATCH(BQ$11,classScheme,0)))),"")</f>
        <v>64</v>
      </c>
      <c r="BR28" s="9">
        <f ca="1">IF(BQ$9&lt;&gt;"",IF(BQ$9&lt;&gt;"All Locations",IF(BQ$10="From",COUNTIFS(Matches[CLASS],INDEX(classNum,1,MATCH(BR$11,classScheme,0)),Matches[TIMEBIN],$B28,Matches[SITE IN],BQ$9),COUNTIFS(Matches[CLASS],INDEX(classNum,1,MATCH(BR$11,classScheme,0)),Matches[TIME OUT],"&gt;="&amp;TIMEVALUE(LEFT($B28,5)),Matches[TIME OUT],"&lt;"&amp;TIMEVALUE(LEFT($B28,5))+TIME(0,15,0),Matches[SITE OUT],BQ$9)),COUNTIFS(All[TIMEBIN],$B28,All[CLASS],INDEX(classNum,1,MATCH(BR$11,classScheme,0)))),"")</f>
        <v>16</v>
      </c>
      <c r="BS28" s="9">
        <f ca="1">IF(BQ$9&lt;&gt;"",IF(BQ$9&lt;&gt;"All Locations",IF(BQ$10="From",COUNTIFS(Matches[CLASS],INDEX(classNum,1,MATCH(BS$11,classScheme,0)),Matches[TIMEBIN],$B28,Matches[SITE IN],BQ$9),COUNTIFS(Matches[CLASS],INDEX(classNum,1,MATCH(BS$11,classScheme,0)),Matches[TIME OUT],"&gt;="&amp;TIMEVALUE(LEFT($B28,5)),Matches[TIME OUT],"&lt;"&amp;TIMEVALUE(LEFT($B28,5))+TIME(0,15,0),Matches[SITE OUT],BQ$9)),COUNTIFS(All[TIMEBIN],$B28,All[CLASS],INDEX(classNum,1,MATCH(BS$11,classScheme,0)))),"")</f>
        <v>10</v>
      </c>
      <c r="BT28" s="10">
        <f ca="1">IF(BQ$9&lt;&gt;"",IF(BQ$9&lt;&gt;"All Locations",IF(BQ$10="From",COUNTIFS(Matches[CLASS],INDEX(classNum,1,MATCH(BT$11,classScheme,0)),Matches[TIMEBIN],$B28,Matches[SITE IN],BQ$9),COUNTIFS(Matches[CLASS],INDEX(classNum,1,MATCH(BT$11,classScheme,0)),Matches[TIME OUT],"&gt;="&amp;TIMEVALUE(LEFT($B28,5)),Matches[TIME OUT],"&lt;"&amp;TIMEVALUE(LEFT($B28,5))+TIME(0,15,0),Matches[SITE OUT],BQ$9)),COUNTIFS(All[TIMEBIN],$B28,All[CLASS],INDEX(classNum,1,MATCH(BT$11,classScheme,0)))),"")</f>
        <v>0</v>
      </c>
      <c r="BU28" s="11">
        <f ca="1">IF(BQ$9&lt;&gt;"",IF(BQ$9&lt;&gt;"All Locations",IF(BQ$10="From",COUNTIFS(Matches[CLASS],INDEX(classNum,1,MATCH(BU$11,classScheme,0)),Matches[TIMEBIN],$B28,Matches[SITE IN],BQ$9),COUNTIFS(Matches[CLASS],INDEX(classNum,1,MATCH(BU$11,classScheme,0)),Matches[TIME OUT],"&gt;="&amp;TIMEVALUE(LEFT($B28,5)),Matches[TIME OUT],"&lt;"&amp;TIMEVALUE(LEFT($B28,5))+TIME(0,15,0),Matches[SITE OUT],BQ$9)),COUNTIFS(All[TIMEBIN],$B28,All[CLASS],INDEX(classNum,1,MATCH(BU$11,classScheme,0)))),"")</f>
        <v>9</v>
      </c>
    </row>
    <row r="29" spans="2:73">
      <c r="B29" s="7" t="str">
        <v>10:15 - 10:30</v>
      </c>
      <c r="C29" s="8">
        <f ca="1">IF(C$9&lt;&gt;"",IF(C$9&lt;&gt;"All Locations",IF(C$10="From",COUNTIFS(Matches[CLASS],INDEX(classNum,1,MATCH(C$11,classScheme,0)),Matches[TIMEBIN],$B29,Matches[SITE IN],C$9),COUNTIFS(Matches[CLASS],INDEX(classNum,1,MATCH(C$11,classScheme,0)),Matches[TIME OUT],"&gt;="&amp;TIMEVALUE(LEFT($B29,5)),Matches[TIME OUT],"&lt;"&amp;TIMEVALUE(LEFT($B29,5))+TIME(0,15,0),Matches[SITE OUT],C$9)),COUNTIFS(All[TIMEBIN],$B29,All[CLASS],INDEX(classNum,1,MATCH(C$11,classScheme,0)))),"")</f>
        <v>19</v>
      </c>
      <c r="D29" s="9">
        <f ca="1">IF(C$9&lt;&gt;"",IF(C$9&lt;&gt;"All Locations",IF(C$10="From",COUNTIFS(Matches[CLASS],INDEX(classNum,1,MATCH(D$11,classScheme,0)),Matches[TIMEBIN],$B29,Matches[SITE IN],C$9),COUNTIFS(Matches[CLASS],INDEX(classNum,1,MATCH(D$11,classScheme,0)),Matches[TIME OUT],"&gt;="&amp;TIMEVALUE(LEFT($B29,5)),Matches[TIME OUT],"&lt;"&amp;TIMEVALUE(LEFT($B29,5))+TIME(0,15,0),Matches[SITE OUT],C$9)),COUNTIFS(All[TIMEBIN],$B29,All[CLASS],INDEX(classNum,1,MATCH(D$11,classScheme,0)))),"")</f>
        <v>4</v>
      </c>
      <c r="E29" s="9">
        <f ca="1">IF(C$9&lt;&gt;"",IF(C$9&lt;&gt;"All Locations",IF(C$10="From",COUNTIFS(Matches[CLASS],INDEX(classNum,1,MATCH(E$11,classScheme,0)),Matches[TIMEBIN],$B29,Matches[SITE IN],C$9),COUNTIFS(Matches[CLASS],INDEX(classNum,1,MATCH(E$11,classScheme,0)),Matches[TIME OUT],"&gt;="&amp;TIMEVALUE(LEFT($B29,5)),Matches[TIME OUT],"&lt;"&amp;TIMEVALUE(LEFT($B29,5))+TIME(0,15,0),Matches[SITE OUT],C$9)),COUNTIFS(All[TIMEBIN],$B29,All[CLASS],INDEX(classNum,1,MATCH(E$11,classScheme,0)))),"")</f>
        <v>0</v>
      </c>
      <c r="F29" s="10">
        <f ca="1">IF(C$9&lt;&gt;"",IF(C$9&lt;&gt;"All Locations",IF(C$10="From",COUNTIFS(Matches[CLASS],INDEX(classNum,1,MATCH(F$11,classScheme,0)),Matches[TIMEBIN],$B29,Matches[SITE IN],C$9),COUNTIFS(Matches[CLASS],INDEX(classNum,1,MATCH(F$11,classScheme,0)),Matches[TIME OUT],"&gt;="&amp;TIMEVALUE(LEFT($B29,5)),Matches[TIME OUT],"&lt;"&amp;TIMEVALUE(LEFT($B29,5))+TIME(0,15,0),Matches[SITE OUT],C$9)),COUNTIFS(All[TIMEBIN],$B29,All[CLASS],INDEX(classNum,1,MATCH(F$11,classScheme,0)))),"")</f>
        <v>0</v>
      </c>
      <c r="G29" s="11">
        <f ca="1">IF(C$9&lt;&gt;"",IF(C$9&lt;&gt;"All Locations",IF(C$10="From",COUNTIFS(Matches[CLASS],INDEX(classNum,1,MATCH(G$11,classScheme,0)),Matches[TIMEBIN],$B29,Matches[SITE IN],C$9),COUNTIFS(Matches[CLASS],INDEX(classNum,1,MATCH(G$11,classScheme,0)),Matches[TIME OUT],"&gt;="&amp;TIMEVALUE(LEFT($B29,5)),Matches[TIME OUT],"&lt;"&amp;TIMEVALUE(LEFT($B29,5))+TIME(0,15,0),Matches[SITE OUT],C$9)),COUNTIFS(All[TIMEBIN],$B29,All[CLASS],INDEX(classNum,1,MATCH(G$11,classScheme,0)))),"")</f>
        <v>7</v>
      </c>
      <c r="H29" s="12"/>
      <c r="I29" s="8">
        <f ca="1">IF(I$9&lt;&gt;"",IF(I$9&lt;&gt;"All Locations",IF(I$10="From",COUNTIFS(Matches[CLASS],INDEX(classNum,1,MATCH(I$11,classScheme,0)),Matches[TIMEBIN],$B29,Matches[SITE IN],I$9),COUNTIFS(Matches[CLASS],INDEX(classNum,1,MATCH(I$11,classScheme,0)),Matches[TIME OUT],"&gt;="&amp;TIMEVALUE(LEFT($B29,5)),Matches[TIME OUT],"&lt;"&amp;TIMEVALUE(LEFT($B29,5))+TIME(0,15,0),Matches[SITE OUT],I$9)),COUNTIFS(All[TIMEBIN],$B29,All[CLASS],INDEX(classNum,1,MATCH(I$11,classScheme,0)))),"")</f>
        <v>0</v>
      </c>
      <c r="J29" s="9">
        <f ca="1">IF(I$9&lt;&gt;"",IF(I$9&lt;&gt;"All Locations",IF(I$10="From",COUNTIFS(Matches[CLASS],INDEX(classNum,1,MATCH(J$11,classScheme,0)),Matches[TIMEBIN],$B29,Matches[SITE IN],I$9),COUNTIFS(Matches[CLASS],INDEX(classNum,1,MATCH(J$11,classScheme,0)),Matches[TIME OUT],"&gt;="&amp;TIMEVALUE(LEFT($B29,5)),Matches[TIME OUT],"&lt;"&amp;TIMEVALUE(LEFT($B29,5))+TIME(0,15,0),Matches[SITE OUT],I$9)),COUNTIFS(All[TIMEBIN],$B29,All[CLASS],INDEX(classNum,1,MATCH(J$11,classScheme,0)))),"")</f>
        <v>0</v>
      </c>
      <c r="K29" s="9">
        <f ca="1">IF(I$9&lt;&gt;"",IF(I$9&lt;&gt;"All Locations",IF(I$10="From",COUNTIFS(Matches[CLASS],INDEX(classNum,1,MATCH(K$11,classScheme,0)),Matches[TIMEBIN],$B29,Matches[SITE IN],I$9),COUNTIFS(Matches[CLASS],INDEX(classNum,1,MATCH(K$11,classScheme,0)),Matches[TIME OUT],"&gt;="&amp;TIMEVALUE(LEFT($B29,5)),Matches[TIME OUT],"&lt;"&amp;TIMEVALUE(LEFT($B29,5))+TIME(0,15,0),Matches[SITE OUT],I$9)),COUNTIFS(All[TIMEBIN],$B29,All[CLASS],INDEX(classNum,1,MATCH(K$11,classScheme,0)))),"")</f>
        <v>0</v>
      </c>
      <c r="L29" s="10">
        <f ca="1">IF(I$9&lt;&gt;"",IF(I$9&lt;&gt;"All Locations",IF(I$10="From",COUNTIFS(Matches[CLASS],INDEX(classNum,1,MATCH(L$11,classScheme,0)),Matches[TIMEBIN],$B29,Matches[SITE IN],I$9),COUNTIFS(Matches[CLASS],INDEX(classNum,1,MATCH(L$11,classScheme,0)),Matches[TIME OUT],"&gt;="&amp;TIMEVALUE(LEFT($B29,5)),Matches[TIME OUT],"&lt;"&amp;TIMEVALUE(LEFT($B29,5))+TIME(0,15,0),Matches[SITE OUT],I$9)),COUNTIFS(All[TIMEBIN],$B29,All[CLASS],INDEX(classNum,1,MATCH(L$11,classScheme,0)))),"")</f>
        <v>0</v>
      </c>
      <c r="M29" s="11">
        <f ca="1">IF(I$9&lt;&gt;"",IF(I$9&lt;&gt;"All Locations",IF(I$10="From",COUNTIFS(Matches[CLASS],INDEX(classNum,1,MATCH(M$11,classScheme,0)),Matches[TIMEBIN],$B29,Matches[SITE IN],I$9),COUNTIFS(Matches[CLASS],INDEX(classNum,1,MATCH(M$11,classScheme,0)),Matches[TIME OUT],"&gt;="&amp;TIMEVALUE(LEFT($B29,5)),Matches[TIME OUT],"&lt;"&amp;TIMEVALUE(LEFT($B29,5))+TIME(0,15,0),Matches[SITE OUT],I$9)),COUNTIFS(All[TIMEBIN],$B29,All[CLASS],INDEX(classNum,1,MATCH(M$11,classScheme,0)))),"")</f>
        <v>0</v>
      </c>
      <c r="N29" s="12"/>
      <c r="O29" s="8">
        <f ca="1">IF(O$9&lt;&gt;"",IF(O$9&lt;&gt;"All Locations",IF(O$10="From",COUNTIFS(Matches[CLASS],INDEX(classNum,1,MATCH(O$11,classScheme,0)),Matches[TIMEBIN],$B29,Matches[SITE IN],O$9),COUNTIFS(Matches[CLASS],INDEX(classNum,1,MATCH(O$11,classScheme,0)),Matches[TIME OUT],"&gt;="&amp;TIMEVALUE(LEFT($B29,5)),Matches[TIME OUT],"&lt;"&amp;TIMEVALUE(LEFT($B29,5))+TIME(0,15,0),Matches[SITE OUT],O$9)),COUNTIFS(All[TIMEBIN],$B29,All[CLASS],INDEX(classNum,1,MATCH(O$11,classScheme,0)))),"")</f>
        <v>2</v>
      </c>
      <c r="P29" s="9">
        <f ca="1">IF(O$9&lt;&gt;"",IF(O$9&lt;&gt;"All Locations",IF(O$10="From",COUNTIFS(Matches[CLASS],INDEX(classNum,1,MATCH(P$11,classScheme,0)),Matches[TIMEBIN],$B29,Matches[SITE IN],O$9),COUNTIFS(Matches[CLASS],INDEX(classNum,1,MATCH(P$11,classScheme,0)),Matches[TIME OUT],"&gt;="&amp;TIMEVALUE(LEFT($B29,5)),Matches[TIME OUT],"&lt;"&amp;TIMEVALUE(LEFT($B29,5))+TIME(0,15,0),Matches[SITE OUT],O$9)),COUNTIFS(All[TIMEBIN],$B29,All[CLASS],INDEX(classNum,1,MATCH(P$11,classScheme,0)))),"")</f>
        <v>3</v>
      </c>
      <c r="Q29" s="9">
        <f ca="1">IF(O$9&lt;&gt;"",IF(O$9&lt;&gt;"All Locations",IF(O$10="From",COUNTIFS(Matches[CLASS],INDEX(classNum,1,MATCH(Q$11,classScheme,0)),Matches[TIMEBIN],$B29,Matches[SITE IN],O$9),COUNTIFS(Matches[CLASS],INDEX(classNum,1,MATCH(Q$11,classScheme,0)),Matches[TIME OUT],"&gt;="&amp;TIMEVALUE(LEFT($B29,5)),Matches[TIME OUT],"&lt;"&amp;TIMEVALUE(LEFT($B29,5))+TIME(0,15,0),Matches[SITE OUT],O$9)),COUNTIFS(All[TIMEBIN],$B29,All[CLASS],INDEX(classNum,1,MATCH(Q$11,classScheme,0)))),"")</f>
        <v>0</v>
      </c>
      <c r="R29" s="10">
        <f ca="1">IF(O$9&lt;&gt;"",IF(O$9&lt;&gt;"All Locations",IF(O$10="From",COUNTIFS(Matches[CLASS],INDEX(classNum,1,MATCH(R$11,classScheme,0)),Matches[TIMEBIN],$B29,Matches[SITE IN],O$9),COUNTIFS(Matches[CLASS],INDEX(classNum,1,MATCH(R$11,classScheme,0)),Matches[TIME OUT],"&gt;="&amp;TIMEVALUE(LEFT($B29,5)),Matches[TIME OUT],"&lt;"&amp;TIMEVALUE(LEFT($B29,5))+TIME(0,15,0),Matches[SITE OUT],O$9)),COUNTIFS(All[TIMEBIN],$B29,All[CLASS],INDEX(classNum,1,MATCH(R$11,classScheme,0)))),"")</f>
        <v>0</v>
      </c>
      <c r="S29" s="11">
        <f ca="1">IF(O$9&lt;&gt;"",IF(O$9&lt;&gt;"All Locations",IF(O$10="From",COUNTIFS(Matches[CLASS],INDEX(classNum,1,MATCH(S$11,classScheme,0)),Matches[TIMEBIN],$B29,Matches[SITE IN],O$9),COUNTIFS(Matches[CLASS],INDEX(classNum,1,MATCH(S$11,classScheme,0)),Matches[TIME OUT],"&gt;="&amp;TIMEVALUE(LEFT($B29,5)),Matches[TIME OUT],"&lt;"&amp;TIMEVALUE(LEFT($B29,5))+TIME(0,15,0),Matches[SITE OUT],O$9)),COUNTIFS(All[TIMEBIN],$B29,All[CLASS],INDEX(classNum,1,MATCH(S$11,classScheme,0)))),"")</f>
        <v>0</v>
      </c>
      <c r="T29" s="12"/>
      <c r="U29" s="8">
        <f ca="1">IF(U$9&lt;&gt;"",IF(U$9&lt;&gt;"All Locations",IF(U$10="From",COUNTIFS(Matches[CLASS],INDEX(classNum,1,MATCH(U$11,classScheme,0)),Matches[TIMEBIN],$B29,Matches[SITE IN],U$9),COUNTIFS(Matches[CLASS],INDEX(classNum,1,MATCH(U$11,classScheme,0)),Matches[TIME OUT],"&gt;="&amp;TIMEVALUE(LEFT($B29,5)),Matches[TIME OUT],"&lt;"&amp;TIMEVALUE(LEFT($B29,5))+TIME(0,15,0),Matches[SITE OUT],U$9)),COUNTIFS(All[TIMEBIN],$B29,All[CLASS],INDEX(classNum,1,MATCH(U$11,classScheme,0)))),"")</f>
        <v>11</v>
      </c>
      <c r="V29" s="9">
        <f ca="1">IF(U$9&lt;&gt;"",IF(U$9&lt;&gt;"All Locations",IF(U$10="From",COUNTIFS(Matches[CLASS],INDEX(classNum,1,MATCH(V$11,classScheme,0)),Matches[TIMEBIN],$B29,Matches[SITE IN],U$9),COUNTIFS(Matches[CLASS],INDEX(classNum,1,MATCH(V$11,classScheme,0)),Matches[TIME OUT],"&gt;="&amp;TIMEVALUE(LEFT($B29,5)),Matches[TIME OUT],"&lt;"&amp;TIMEVALUE(LEFT($B29,5))+TIME(0,15,0),Matches[SITE OUT],U$9)),COUNTIFS(All[TIMEBIN],$B29,All[CLASS],INDEX(classNum,1,MATCH(V$11,classScheme,0)))),"")</f>
        <v>3</v>
      </c>
      <c r="W29" s="9">
        <f ca="1">IF(U$9&lt;&gt;"",IF(U$9&lt;&gt;"All Locations",IF(U$10="From",COUNTIFS(Matches[CLASS],INDEX(classNum,1,MATCH(W$11,classScheme,0)),Matches[TIMEBIN],$B29,Matches[SITE IN],U$9),COUNTIFS(Matches[CLASS],INDEX(classNum,1,MATCH(W$11,classScheme,0)),Matches[TIME OUT],"&gt;="&amp;TIMEVALUE(LEFT($B29,5)),Matches[TIME OUT],"&lt;"&amp;TIMEVALUE(LEFT($B29,5))+TIME(0,15,0),Matches[SITE OUT],U$9)),COUNTIFS(All[TIMEBIN],$B29,All[CLASS],INDEX(classNum,1,MATCH(W$11,classScheme,0)))),"")</f>
        <v>0</v>
      </c>
      <c r="X29" s="10">
        <f ca="1">IF(U$9&lt;&gt;"",IF(U$9&lt;&gt;"All Locations",IF(U$10="From",COUNTIFS(Matches[CLASS],INDEX(classNum,1,MATCH(X$11,classScheme,0)),Matches[TIMEBIN],$B29,Matches[SITE IN],U$9),COUNTIFS(Matches[CLASS],INDEX(classNum,1,MATCH(X$11,classScheme,0)),Matches[TIME OUT],"&gt;="&amp;TIMEVALUE(LEFT($B29,5)),Matches[TIME OUT],"&lt;"&amp;TIMEVALUE(LEFT($B29,5))+TIME(0,15,0),Matches[SITE OUT],U$9)),COUNTIFS(All[TIMEBIN],$B29,All[CLASS],INDEX(classNum,1,MATCH(X$11,classScheme,0)))),"")</f>
        <v>0</v>
      </c>
      <c r="Y29" s="11">
        <f ca="1">IF(U$9&lt;&gt;"",IF(U$9&lt;&gt;"All Locations",IF(U$10="From",COUNTIFS(Matches[CLASS],INDEX(classNum,1,MATCH(Y$11,classScheme,0)),Matches[TIMEBIN],$B29,Matches[SITE IN],U$9),COUNTIFS(Matches[CLASS],INDEX(classNum,1,MATCH(Y$11,classScheme,0)),Matches[TIME OUT],"&gt;="&amp;TIMEVALUE(LEFT($B29,5)),Matches[TIME OUT],"&lt;"&amp;TIMEVALUE(LEFT($B29,5))+TIME(0,15,0),Matches[SITE OUT],U$9)),COUNTIFS(All[TIMEBIN],$B29,All[CLASS],INDEX(classNum,1,MATCH(Y$11,classScheme,0)))),"")</f>
        <v>0</v>
      </c>
      <c r="Z29" s="12"/>
      <c r="AA29" s="8">
        <f ca="1">IF(AA$9&lt;&gt;"",IF(AA$9&lt;&gt;"All Locations",IF(AA$10="From",COUNTIFS(Matches[CLASS],INDEX(classNum,1,MATCH(AA$11,classScheme,0)),Matches[TIMEBIN],$B29,Matches[SITE IN],AA$9),COUNTIFS(Matches[CLASS],INDEX(classNum,1,MATCH(AA$11,classScheme,0)),Matches[TIME OUT],"&gt;="&amp;TIMEVALUE(LEFT($B29,5)),Matches[TIME OUT],"&lt;"&amp;TIMEVALUE(LEFT($B29,5))+TIME(0,15,0),Matches[SITE OUT],AA$9)),COUNTIFS(All[TIMEBIN],$B29,All[CLASS],INDEX(classNum,1,MATCH(AA$11,classScheme,0)))),"")</f>
        <v>12</v>
      </c>
      <c r="AB29" s="9">
        <f ca="1">IF(AA$9&lt;&gt;"",IF(AA$9&lt;&gt;"All Locations",IF(AA$10="From",COUNTIFS(Matches[CLASS],INDEX(classNum,1,MATCH(AB$11,classScheme,0)),Matches[TIMEBIN],$B29,Matches[SITE IN],AA$9),COUNTIFS(Matches[CLASS],INDEX(classNum,1,MATCH(AB$11,classScheme,0)),Matches[TIME OUT],"&gt;="&amp;TIMEVALUE(LEFT($B29,5)),Matches[TIME OUT],"&lt;"&amp;TIMEVALUE(LEFT($B29,5))+TIME(0,15,0),Matches[SITE OUT],AA$9)),COUNTIFS(All[TIMEBIN],$B29,All[CLASS],INDEX(classNum,1,MATCH(AB$11,classScheme,0)))),"")</f>
        <v>0</v>
      </c>
      <c r="AC29" s="9">
        <f ca="1">IF(AA$9&lt;&gt;"",IF(AA$9&lt;&gt;"All Locations",IF(AA$10="From",COUNTIFS(Matches[CLASS],INDEX(classNum,1,MATCH(AC$11,classScheme,0)),Matches[TIMEBIN],$B29,Matches[SITE IN],AA$9),COUNTIFS(Matches[CLASS],INDEX(classNum,1,MATCH(AC$11,classScheme,0)),Matches[TIME OUT],"&gt;="&amp;TIMEVALUE(LEFT($B29,5)),Matches[TIME OUT],"&lt;"&amp;TIMEVALUE(LEFT($B29,5))+TIME(0,15,0),Matches[SITE OUT],AA$9)),COUNTIFS(All[TIMEBIN],$B29,All[CLASS],INDEX(classNum,1,MATCH(AC$11,classScheme,0)))),"")</f>
        <v>0</v>
      </c>
      <c r="AD29" s="10">
        <f ca="1">IF(AA$9&lt;&gt;"",IF(AA$9&lt;&gt;"All Locations",IF(AA$10="From",COUNTIFS(Matches[CLASS],INDEX(classNum,1,MATCH(AD$11,classScheme,0)),Matches[TIMEBIN],$B29,Matches[SITE IN],AA$9),COUNTIFS(Matches[CLASS],INDEX(classNum,1,MATCH(AD$11,classScheme,0)),Matches[TIME OUT],"&gt;="&amp;TIMEVALUE(LEFT($B29,5)),Matches[TIME OUT],"&lt;"&amp;TIMEVALUE(LEFT($B29,5))+TIME(0,15,0),Matches[SITE OUT],AA$9)),COUNTIFS(All[TIMEBIN],$B29,All[CLASS],INDEX(classNum,1,MATCH(AD$11,classScheme,0)))),"")</f>
        <v>0</v>
      </c>
      <c r="AE29" s="11">
        <f ca="1">IF(AA$9&lt;&gt;"",IF(AA$9&lt;&gt;"All Locations",IF(AA$10="From",COUNTIFS(Matches[CLASS],INDEX(classNum,1,MATCH(AE$11,classScheme,0)),Matches[TIMEBIN],$B29,Matches[SITE IN],AA$9),COUNTIFS(Matches[CLASS],INDEX(classNum,1,MATCH(AE$11,classScheme,0)),Matches[TIME OUT],"&gt;="&amp;TIMEVALUE(LEFT($B29,5)),Matches[TIME OUT],"&lt;"&amp;TIMEVALUE(LEFT($B29,5))+TIME(0,15,0),Matches[SITE OUT],AA$9)),COUNTIFS(All[TIMEBIN],$B29,All[CLASS],INDEX(classNum,1,MATCH(AE$11,classScheme,0)))),"")</f>
        <v>0</v>
      </c>
      <c r="AF29" s="12"/>
      <c r="AG29" s="8">
        <f ca="1">IF(AG$9&lt;&gt;"",IF(AG$9&lt;&gt;"All Locations",IF(AG$10="From",COUNTIFS(Matches[CLASS],INDEX(classNum,1,MATCH(AG$11,classScheme,0)),Matches[TIMEBIN],$B29,Matches[SITE IN],AG$9),COUNTIFS(Matches[CLASS],INDEX(classNum,1,MATCH(AG$11,classScheme,0)),Matches[TIME OUT],"&gt;="&amp;TIMEVALUE(LEFT($B29,5)),Matches[TIME OUT],"&lt;"&amp;TIMEVALUE(LEFT($B29,5))+TIME(0,15,0),Matches[SITE OUT],AG$9)),COUNTIFS(All[TIMEBIN],$B29,All[CLASS],INDEX(classNum,1,MATCH(AG$11,classScheme,0)))),"")</f>
        <v>14</v>
      </c>
      <c r="AH29" s="9">
        <f ca="1">IF(AG$9&lt;&gt;"",IF(AG$9&lt;&gt;"All Locations",IF(AG$10="From",COUNTIFS(Matches[CLASS],INDEX(classNum,1,MATCH(AH$11,classScheme,0)),Matches[TIMEBIN],$B29,Matches[SITE IN],AG$9),COUNTIFS(Matches[CLASS],INDEX(classNum,1,MATCH(AH$11,classScheme,0)),Matches[TIME OUT],"&gt;="&amp;TIMEVALUE(LEFT($B29,5)),Matches[TIME OUT],"&lt;"&amp;TIMEVALUE(LEFT($B29,5))+TIME(0,15,0),Matches[SITE OUT],AG$9)),COUNTIFS(All[TIMEBIN],$B29,All[CLASS],INDEX(classNum,1,MATCH(AH$11,classScheme,0)))),"")</f>
        <v>3</v>
      </c>
      <c r="AI29" s="9">
        <f ca="1">IF(AG$9&lt;&gt;"",IF(AG$9&lt;&gt;"All Locations",IF(AG$10="From",COUNTIFS(Matches[CLASS],INDEX(classNum,1,MATCH(AI$11,classScheme,0)),Matches[TIMEBIN],$B29,Matches[SITE IN],AG$9),COUNTIFS(Matches[CLASS],INDEX(classNum,1,MATCH(AI$11,classScheme,0)),Matches[TIME OUT],"&gt;="&amp;TIMEVALUE(LEFT($B29,5)),Matches[TIME OUT],"&lt;"&amp;TIMEVALUE(LEFT($B29,5))+TIME(0,15,0),Matches[SITE OUT],AG$9)),COUNTIFS(All[TIMEBIN],$B29,All[CLASS],INDEX(classNum,1,MATCH(AI$11,classScheme,0)))),"")</f>
        <v>0</v>
      </c>
      <c r="AJ29" s="10">
        <f ca="1">IF(AG$9&lt;&gt;"",IF(AG$9&lt;&gt;"All Locations",IF(AG$10="From",COUNTIFS(Matches[CLASS],INDEX(classNum,1,MATCH(AJ$11,classScheme,0)),Matches[TIMEBIN],$B29,Matches[SITE IN],AG$9),COUNTIFS(Matches[CLASS],INDEX(classNum,1,MATCH(AJ$11,classScheme,0)),Matches[TIME OUT],"&gt;="&amp;TIMEVALUE(LEFT($B29,5)),Matches[TIME OUT],"&lt;"&amp;TIMEVALUE(LEFT($B29,5))+TIME(0,15,0),Matches[SITE OUT],AG$9)),COUNTIFS(All[TIMEBIN],$B29,All[CLASS],INDEX(classNum,1,MATCH(AJ$11,classScheme,0)))),"")</f>
        <v>0</v>
      </c>
      <c r="AK29" s="11">
        <f ca="1">IF(AG$9&lt;&gt;"",IF(AG$9&lt;&gt;"All Locations",IF(AG$10="From",COUNTIFS(Matches[CLASS],INDEX(classNum,1,MATCH(AK$11,classScheme,0)),Matches[TIMEBIN],$B29,Matches[SITE IN],AG$9),COUNTIFS(Matches[CLASS],INDEX(classNum,1,MATCH(AK$11,classScheme,0)),Matches[TIME OUT],"&gt;="&amp;TIMEVALUE(LEFT($B29,5)),Matches[TIME OUT],"&lt;"&amp;TIMEVALUE(LEFT($B29,5))+TIME(0,15,0),Matches[SITE OUT],AG$9)),COUNTIFS(All[TIMEBIN],$B29,All[CLASS],INDEX(classNum,1,MATCH(AK$11,classScheme,0)))),"")</f>
        <v>0</v>
      </c>
      <c r="AL29" s="12"/>
      <c r="AM29" s="8">
        <f ca="1">IF(AM$9&lt;&gt;"",IF(AM$9&lt;&gt;"All Locations",IF(AM$10="From",COUNTIFS(Matches[CLASS],INDEX(classNum,1,MATCH(AM$11,classScheme,0)),Matches[TIMEBIN],$B29,Matches[SITE IN],AM$9),COUNTIFS(Matches[CLASS],INDEX(classNum,1,MATCH(AM$11,classScheme,0)),Matches[TIME OUT],"&gt;="&amp;TIMEVALUE(LEFT($B29,5)),Matches[TIME OUT],"&lt;"&amp;TIMEVALUE(LEFT($B29,5))+TIME(0,15,0),Matches[SITE OUT],AM$9)),COUNTIFS(All[TIMEBIN],$B29,All[CLASS],INDEX(classNum,1,MATCH(AM$11,classScheme,0)))),"")</f>
        <v>8</v>
      </c>
      <c r="AN29" s="9">
        <f ca="1">IF(AM$9&lt;&gt;"",IF(AM$9&lt;&gt;"All Locations",IF(AM$10="From",COUNTIFS(Matches[CLASS],INDEX(classNum,1,MATCH(AN$11,classScheme,0)),Matches[TIMEBIN],$B29,Matches[SITE IN],AM$9),COUNTIFS(Matches[CLASS],INDEX(classNum,1,MATCH(AN$11,classScheme,0)),Matches[TIME OUT],"&gt;="&amp;TIMEVALUE(LEFT($B29,5)),Matches[TIME OUT],"&lt;"&amp;TIMEVALUE(LEFT($B29,5))+TIME(0,15,0),Matches[SITE OUT],AM$9)),COUNTIFS(All[TIMEBIN],$B29,All[CLASS],INDEX(classNum,1,MATCH(AN$11,classScheme,0)))),"")</f>
        <v>1</v>
      </c>
      <c r="AO29" s="9">
        <f ca="1">IF(AM$9&lt;&gt;"",IF(AM$9&lt;&gt;"All Locations",IF(AM$10="From",COUNTIFS(Matches[CLASS],INDEX(classNum,1,MATCH(AO$11,classScheme,0)),Matches[TIMEBIN],$B29,Matches[SITE IN],AM$9),COUNTIFS(Matches[CLASS],INDEX(classNum,1,MATCH(AO$11,classScheme,0)),Matches[TIME OUT],"&gt;="&amp;TIMEVALUE(LEFT($B29,5)),Matches[TIME OUT],"&lt;"&amp;TIMEVALUE(LEFT($B29,5))+TIME(0,15,0),Matches[SITE OUT],AM$9)),COUNTIFS(All[TIMEBIN],$B29,All[CLASS],INDEX(classNum,1,MATCH(AO$11,classScheme,0)))),"")</f>
        <v>0</v>
      </c>
      <c r="AP29" s="10">
        <f ca="1">IF(AM$9&lt;&gt;"",IF(AM$9&lt;&gt;"All Locations",IF(AM$10="From",COUNTIFS(Matches[CLASS],INDEX(classNum,1,MATCH(AP$11,classScheme,0)),Matches[TIMEBIN],$B29,Matches[SITE IN],AM$9),COUNTIFS(Matches[CLASS],INDEX(classNum,1,MATCH(AP$11,classScheme,0)),Matches[TIME OUT],"&gt;="&amp;TIMEVALUE(LEFT($B29,5)),Matches[TIME OUT],"&lt;"&amp;TIMEVALUE(LEFT($B29,5))+TIME(0,15,0),Matches[SITE OUT],AM$9)),COUNTIFS(All[TIMEBIN],$B29,All[CLASS],INDEX(classNum,1,MATCH(AP$11,classScheme,0)))),"")</f>
        <v>0</v>
      </c>
      <c r="AQ29" s="11">
        <f ca="1">IF(AM$9&lt;&gt;"",IF(AM$9&lt;&gt;"All Locations",IF(AM$10="From",COUNTIFS(Matches[CLASS],INDEX(classNum,1,MATCH(AQ$11,classScheme,0)),Matches[TIMEBIN],$B29,Matches[SITE IN],AM$9),COUNTIFS(Matches[CLASS],INDEX(classNum,1,MATCH(AQ$11,classScheme,0)),Matches[TIME OUT],"&gt;="&amp;TIMEVALUE(LEFT($B29,5)),Matches[TIME OUT],"&lt;"&amp;TIMEVALUE(LEFT($B29,5))+TIME(0,15,0),Matches[SITE OUT],AM$9)),COUNTIFS(All[TIMEBIN],$B29,All[CLASS],INDEX(classNum,1,MATCH(AQ$11,classScheme,0)))),"")</f>
        <v>4</v>
      </c>
      <c r="AR29" s="12"/>
      <c r="AS29" s="8">
        <f ca="1">IF(AS$9&lt;&gt;"",IF(AS$9&lt;&gt;"All Locations",IF(AS$10="From",COUNTIFS(Matches[CLASS],INDEX(classNum,1,MATCH(AS$11,classScheme,0)),Matches[TIMEBIN],$B29,Matches[SITE IN],AS$9),COUNTIFS(Matches[CLASS],INDEX(classNum,1,MATCH(AS$11,classScheme,0)),Matches[TIME OUT],"&gt;="&amp;TIMEVALUE(LEFT($B29,5)),Matches[TIME OUT],"&lt;"&amp;TIMEVALUE(LEFT($B29,5))+TIME(0,15,0),Matches[SITE OUT],AS$9)),COUNTIFS(All[TIMEBIN],$B29,All[CLASS],INDEX(classNum,1,MATCH(AS$11,classScheme,0)))),"")</f>
        <v>0</v>
      </c>
      <c r="AT29" s="9">
        <f ca="1">IF(AS$9&lt;&gt;"",IF(AS$9&lt;&gt;"All Locations",IF(AS$10="From",COUNTIFS(Matches[CLASS],INDEX(classNum,1,MATCH(AT$11,classScheme,0)),Matches[TIMEBIN],$B29,Matches[SITE IN],AS$9),COUNTIFS(Matches[CLASS],INDEX(classNum,1,MATCH(AT$11,classScheme,0)),Matches[TIME OUT],"&gt;="&amp;TIMEVALUE(LEFT($B29,5)),Matches[TIME OUT],"&lt;"&amp;TIMEVALUE(LEFT($B29,5))+TIME(0,15,0),Matches[SITE OUT],AS$9)),COUNTIFS(All[TIMEBIN],$B29,All[CLASS],INDEX(classNum,1,MATCH(AT$11,classScheme,0)))),"")</f>
        <v>0</v>
      </c>
      <c r="AU29" s="9">
        <f ca="1">IF(AS$9&lt;&gt;"",IF(AS$9&lt;&gt;"All Locations",IF(AS$10="From",COUNTIFS(Matches[CLASS],INDEX(classNum,1,MATCH(AU$11,classScheme,0)),Matches[TIMEBIN],$B29,Matches[SITE IN],AS$9),COUNTIFS(Matches[CLASS],INDEX(classNum,1,MATCH(AU$11,classScheme,0)),Matches[TIME OUT],"&gt;="&amp;TIMEVALUE(LEFT($B29,5)),Matches[TIME OUT],"&lt;"&amp;TIMEVALUE(LEFT($B29,5))+TIME(0,15,0),Matches[SITE OUT],AS$9)),COUNTIFS(All[TIMEBIN],$B29,All[CLASS],INDEX(classNum,1,MATCH(AU$11,classScheme,0)))),"")</f>
        <v>0</v>
      </c>
      <c r="AV29" s="10">
        <f ca="1">IF(AS$9&lt;&gt;"",IF(AS$9&lt;&gt;"All Locations",IF(AS$10="From",COUNTIFS(Matches[CLASS],INDEX(classNum,1,MATCH(AV$11,classScheme,0)),Matches[TIMEBIN],$B29,Matches[SITE IN],AS$9),COUNTIFS(Matches[CLASS],INDEX(classNum,1,MATCH(AV$11,classScheme,0)),Matches[TIME OUT],"&gt;="&amp;TIMEVALUE(LEFT($B29,5)),Matches[TIME OUT],"&lt;"&amp;TIMEVALUE(LEFT($B29,5))+TIME(0,15,0),Matches[SITE OUT],AS$9)),COUNTIFS(All[TIMEBIN],$B29,All[CLASS],INDEX(classNum,1,MATCH(AV$11,classScheme,0)))),"")</f>
        <v>0</v>
      </c>
      <c r="AW29" s="11">
        <f ca="1">IF(AS$9&lt;&gt;"",IF(AS$9&lt;&gt;"All Locations",IF(AS$10="From",COUNTIFS(Matches[CLASS],INDEX(classNum,1,MATCH(AW$11,classScheme,0)),Matches[TIMEBIN],$B29,Matches[SITE IN],AS$9),COUNTIFS(Matches[CLASS],INDEX(classNum,1,MATCH(AW$11,classScheme,0)),Matches[TIME OUT],"&gt;="&amp;TIMEVALUE(LEFT($B29,5)),Matches[TIME OUT],"&lt;"&amp;TIMEVALUE(LEFT($B29,5))+TIME(0,15,0),Matches[SITE OUT],AS$9)),COUNTIFS(All[TIMEBIN],$B29,All[CLASS],INDEX(classNum,1,MATCH(AW$11,classScheme,0)))),"")</f>
        <v>0</v>
      </c>
      <c r="AX29" s="12"/>
      <c r="AY29" s="8">
        <f ca="1">IF(AY$9&lt;&gt;"",IF(AY$9&lt;&gt;"All Locations",IF(AY$10="From",COUNTIFS(Matches[CLASS],INDEX(classNum,1,MATCH(AY$11,classScheme,0)),Matches[TIMEBIN],$B29,Matches[SITE IN],AY$9),COUNTIFS(Matches[CLASS],INDEX(classNum,1,MATCH(AY$11,classScheme,0)),Matches[TIME OUT],"&gt;="&amp;TIMEVALUE(LEFT($B29,5)),Matches[TIME OUT],"&lt;"&amp;TIMEVALUE(LEFT($B29,5))+TIME(0,15,0),Matches[SITE OUT],AY$9)),COUNTIFS(All[TIMEBIN],$B29,All[CLASS],INDEX(classNum,1,MATCH(AY$11,classScheme,0)))),"")</f>
        <v>5</v>
      </c>
      <c r="AZ29" s="9">
        <f ca="1">IF(AY$9&lt;&gt;"",IF(AY$9&lt;&gt;"All Locations",IF(AY$10="From",COUNTIFS(Matches[CLASS],INDEX(classNum,1,MATCH(AZ$11,classScheme,0)),Matches[TIMEBIN],$B29,Matches[SITE IN],AY$9),COUNTIFS(Matches[CLASS],INDEX(classNum,1,MATCH(AZ$11,classScheme,0)),Matches[TIME OUT],"&gt;="&amp;TIMEVALUE(LEFT($B29,5)),Matches[TIME OUT],"&lt;"&amp;TIMEVALUE(LEFT($B29,5))+TIME(0,15,0),Matches[SITE OUT],AY$9)),COUNTIFS(All[TIMEBIN],$B29,All[CLASS],INDEX(classNum,1,MATCH(AZ$11,classScheme,0)))),"")</f>
        <v>3</v>
      </c>
      <c r="BA29" s="9">
        <f ca="1">IF(AY$9&lt;&gt;"",IF(AY$9&lt;&gt;"All Locations",IF(AY$10="From",COUNTIFS(Matches[CLASS],INDEX(classNum,1,MATCH(BA$11,classScheme,0)),Matches[TIMEBIN],$B29,Matches[SITE IN],AY$9),COUNTIFS(Matches[CLASS],INDEX(classNum,1,MATCH(BA$11,classScheme,0)),Matches[TIME OUT],"&gt;="&amp;TIMEVALUE(LEFT($B29,5)),Matches[TIME OUT],"&lt;"&amp;TIMEVALUE(LEFT($B29,5))+TIME(0,15,0),Matches[SITE OUT],AY$9)),COUNTIFS(All[TIMEBIN],$B29,All[CLASS],INDEX(classNum,1,MATCH(BA$11,classScheme,0)))),"")</f>
        <v>0</v>
      </c>
      <c r="BB29" s="10">
        <f ca="1">IF(AY$9&lt;&gt;"",IF(AY$9&lt;&gt;"All Locations",IF(AY$10="From",COUNTIFS(Matches[CLASS],INDEX(classNum,1,MATCH(BB$11,classScheme,0)),Matches[TIMEBIN],$B29,Matches[SITE IN],AY$9),COUNTIFS(Matches[CLASS],INDEX(classNum,1,MATCH(BB$11,classScheme,0)),Matches[TIME OUT],"&gt;="&amp;TIMEVALUE(LEFT($B29,5)),Matches[TIME OUT],"&lt;"&amp;TIMEVALUE(LEFT($B29,5))+TIME(0,15,0),Matches[SITE OUT],AY$9)),COUNTIFS(All[TIMEBIN],$B29,All[CLASS],INDEX(classNum,1,MATCH(BB$11,classScheme,0)))),"")</f>
        <v>0</v>
      </c>
      <c r="BC29" s="11">
        <f ca="1">IF(AY$9&lt;&gt;"",IF(AY$9&lt;&gt;"All Locations",IF(AY$10="From",COUNTIFS(Matches[CLASS],INDEX(classNum,1,MATCH(BC$11,classScheme,0)),Matches[TIMEBIN],$B29,Matches[SITE IN],AY$9),COUNTIFS(Matches[CLASS],INDEX(classNum,1,MATCH(BC$11,classScheme,0)),Matches[TIME OUT],"&gt;="&amp;TIMEVALUE(LEFT($B29,5)),Matches[TIME OUT],"&lt;"&amp;TIMEVALUE(LEFT($B29,5))+TIME(0,15,0),Matches[SITE OUT],AY$9)),COUNTIFS(All[TIMEBIN],$B29,All[CLASS],INDEX(classNum,1,MATCH(BC$11,classScheme,0)))),"")</f>
        <v>1</v>
      </c>
      <c r="BD29" s="12"/>
      <c r="BE29" s="8">
        <f ca="1">IF(BE$9&lt;&gt;"",IF(BE$9&lt;&gt;"All Locations",IF(BE$10="From",COUNTIFS(Matches[CLASS],INDEX(classNum,1,MATCH(BE$11,classScheme,0)),Matches[TIMEBIN],$B29,Matches[SITE IN],BE$9),COUNTIFS(Matches[CLASS],INDEX(classNum,1,MATCH(BE$11,classScheme,0)),Matches[TIME OUT],"&gt;="&amp;TIMEVALUE(LEFT($B29,5)),Matches[TIME OUT],"&lt;"&amp;TIMEVALUE(LEFT($B29,5))+TIME(0,15,0),Matches[SITE OUT],BE$9)),COUNTIFS(All[TIMEBIN],$B29,All[CLASS],INDEX(classNum,1,MATCH(BE$11,classScheme,0)))),"")</f>
        <v>1</v>
      </c>
      <c r="BF29" s="9">
        <f ca="1">IF(BE$9&lt;&gt;"",IF(BE$9&lt;&gt;"All Locations",IF(BE$10="From",COUNTIFS(Matches[CLASS],INDEX(classNum,1,MATCH(BF$11,classScheme,0)),Matches[TIMEBIN],$B29,Matches[SITE IN],BE$9),COUNTIFS(Matches[CLASS],INDEX(classNum,1,MATCH(BF$11,classScheme,0)),Matches[TIME OUT],"&gt;="&amp;TIMEVALUE(LEFT($B29,5)),Matches[TIME OUT],"&lt;"&amp;TIMEVALUE(LEFT($B29,5))+TIME(0,15,0),Matches[SITE OUT],BE$9)),COUNTIFS(All[TIMEBIN],$B29,All[CLASS],INDEX(classNum,1,MATCH(BF$11,classScheme,0)))),"")</f>
        <v>2</v>
      </c>
      <c r="BG29" s="9">
        <f ca="1">IF(BE$9&lt;&gt;"",IF(BE$9&lt;&gt;"All Locations",IF(BE$10="From",COUNTIFS(Matches[CLASS],INDEX(classNum,1,MATCH(BG$11,classScheme,0)),Matches[TIMEBIN],$B29,Matches[SITE IN],BE$9),COUNTIFS(Matches[CLASS],INDEX(classNum,1,MATCH(BG$11,classScheme,0)),Matches[TIME OUT],"&gt;="&amp;TIMEVALUE(LEFT($B29,5)),Matches[TIME OUT],"&lt;"&amp;TIMEVALUE(LEFT($B29,5))+TIME(0,15,0),Matches[SITE OUT],BE$9)),COUNTIFS(All[TIMEBIN],$B29,All[CLASS],INDEX(classNum,1,MATCH(BG$11,classScheme,0)))),"")</f>
        <v>0</v>
      </c>
      <c r="BH29" s="10">
        <f ca="1">IF(BE$9&lt;&gt;"",IF(BE$9&lt;&gt;"All Locations",IF(BE$10="From",COUNTIFS(Matches[CLASS],INDEX(classNum,1,MATCH(BH$11,classScheme,0)),Matches[TIMEBIN],$B29,Matches[SITE IN],BE$9),COUNTIFS(Matches[CLASS],INDEX(classNum,1,MATCH(BH$11,classScheme,0)),Matches[TIME OUT],"&gt;="&amp;TIMEVALUE(LEFT($B29,5)),Matches[TIME OUT],"&lt;"&amp;TIMEVALUE(LEFT($B29,5))+TIME(0,15,0),Matches[SITE OUT],BE$9)),COUNTIFS(All[TIMEBIN],$B29,All[CLASS],INDEX(classNum,1,MATCH(BH$11,classScheme,0)))),"")</f>
        <v>0</v>
      </c>
      <c r="BI29" s="11">
        <f ca="1">IF(BE$9&lt;&gt;"",IF(BE$9&lt;&gt;"All Locations",IF(BE$10="From",COUNTIFS(Matches[CLASS],INDEX(classNum,1,MATCH(BI$11,classScheme,0)),Matches[TIMEBIN],$B29,Matches[SITE IN],BE$9),COUNTIFS(Matches[CLASS],INDEX(classNum,1,MATCH(BI$11,classScheme,0)),Matches[TIME OUT],"&gt;="&amp;TIMEVALUE(LEFT($B29,5)),Matches[TIME OUT],"&lt;"&amp;TIMEVALUE(LEFT($B29,5))+TIME(0,15,0),Matches[SITE OUT],BE$9)),COUNTIFS(All[TIMEBIN],$B29,All[CLASS],INDEX(classNum,1,MATCH(BI$11,classScheme,0)))),"")</f>
        <v>0</v>
      </c>
      <c r="BJ29" s="12"/>
      <c r="BK29" s="8">
        <f ca="1">IF(BK$9&lt;&gt;"",IF(BK$9&lt;&gt;"All Locations",IF(BK$10="From",COUNTIFS(Matches[CLASS],INDEX(classNum,1,MATCH(BK$11,classScheme,0)),Matches[TIMEBIN],$B29,Matches[SITE IN],BK$9),COUNTIFS(Matches[CLASS],INDEX(classNum,1,MATCH(BK$11,classScheme,0)),Matches[TIME OUT],"&gt;="&amp;TIMEVALUE(LEFT($B29,5)),Matches[TIME OUT],"&lt;"&amp;TIMEVALUE(LEFT($B29,5))+TIME(0,15,0),Matches[SITE OUT],BK$9)),COUNTIFS(All[TIMEBIN],$B29,All[CLASS],INDEX(classNum,1,MATCH(BK$11,classScheme,0)))),"")</f>
        <v>5</v>
      </c>
      <c r="BL29" s="9">
        <f ca="1">IF(BK$9&lt;&gt;"",IF(BK$9&lt;&gt;"All Locations",IF(BK$10="From",COUNTIFS(Matches[CLASS],INDEX(classNum,1,MATCH(BL$11,classScheme,0)),Matches[TIMEBIN],$B29,Matches[SITE IN],BK$9),COUNTIFS(Matches[CLASS],INDEX(classNum,1,MATCH(BL$11,classScheme,0)),Matches[TIME OUT],"&gt;="&amp;TIMEVALUE(LEFT($B29,5)),Matches[TIME OUT],"&lt;"&amp;TIMEVALUE(LEFT($B29,5))+TIME(0,15,0),Matches[SITE OUT],BK$9)),COUNTIFS(All[TIMEBIN],$B29,All[CLASS],INDEX(classNum,1,MATCH(BL$11,classScheme,0)))),"")</f>
        <v>0</v>
      </c>
      <c r="BM29" s="9">
        <f ca="1">IF(BK$9&lt;&gt;"",IF(BK$9&lt;&gt;"All Locations",IF(BK$10="From",COUNTIFS(Matches[CLASS],INDEX(classNum,1,MATCH(BM$11,classScheme,0)),Matches[TIMEBIN],$B29,Matches[SITE IN],BK$9),COUNTIFS(Matches[CLASS],INDEX(classNum,1,MATCH(BM$11,classScheme,0)),Matches[TIME OUT],"&gt;="&amp;TIMEVALUE(LEFT($B29,5)),Matches[TIME OUT],"&lt;"&amp;TIMEVALUE(LEFT($B29,5))+TIME(0,15,0),Matches[SITE OUT],BK$9)),COUNTIFS(All[TIMEBIN],$B29,All[CLASS],INDEX(classNum,1,MATCH(BM$11,classScheme,0)))),"")</f>
        <v>1</v>
      </c>
      <c r="BN29" s="10">
        <f ca="1">IF(BK$9&lt;&gt;"",IF(BK$9&lt;&gt;"All Locations",IF(BK$10="From",COUNTIFS(Matches[CLASS],INDEX(classNum,1,MATCH(BN$11,classScheme,0)),Matches[TIMEBIN],$B29,Matches[SITE IN],BK$9),COUNTIFS(Matches[CLASS],INDEX(classNum,1,MATCH(BN$11,classScheme,0)),Matches[TIME OUT],"&gt;="&amp;TIMEVALUE(LEFT($B29,5)),Matches[TIME OUT],"&lt;"&amp;TIMEVALUE(LEFT($B29,5))+TIME(0,15,0),Matches[SITE OUT],BK$9)),COUNTIFS(All[TIMEBIN],$B29,All[CLASS],INDEX(classNum,1,MATCH(BN$11,classScheme,0)))),"")</f>
        <v>0</v>
      </c>
      <c r="BO29" s="11">
        <f ca="1">IF(BK$9&lt;&gt;"",IF(BK$9&lt;&gt;"All Locations",IF(BK$10="From",COUNTIFS(Matches[CLASS],INDEX(classNum,1,MATCH(BO$11,classScheme,0)),Matches[TIMEBIN],$B29,Matches[SITE IN],BK$9),COUNTIFS(Matches[CLASS],INDEX(classNum,1,MATCH(BO$11,classScheme,0)),Matches[TIME OUT],"&gt;="&amp;TIMEVALUE(LEFT($B29,5)),Matches[TIME OUT],"&lt;"&amp;TIMEVALUE(LEFT($B29,5))+TIME(0,15,0),Matches[SITE OUT],BK$9)),COUNTIFS(All[TIMEBIN],$B29,All[CLASS],INDEX(classNum,1,MATCH(BO$11,classScheme,0)))),"")</f>
        <v>0</v>
      </c>
      <c r="BP29" s="12"/>
      <c r="BQ29" s="8">
        <f ca="1">IF(BQ$9&lt;&gt;"",IF(BQ$9&lt;&gt;"All Locations",IF(BQ$10="From",COUNTIFS(Matches[CLASS],INDEX(classNum,1,MATCH(BQ$11,classScheme,0)),Matches[TIMEBIN],$B29,Matches[SITE IN],BQ$9),COUNTIFS(Matches[CLASS],INDEX(classNum,1,MATCH(BQ$11,classScheme,0)),Matches[TIME OUT],"&gt;="&amp;TIMEVALUE(LEFT($B29,5)),Matches[TIME OUT],"&lt;"&amp;TIMEVALUE(LEFT($B29,5))+TIME(0,15,0),Matches[SITE OUT],BQ$9)),COUNTIFS(All[TIMEBIN],$B29,All[CLASS],INDEX(classNum,1,MATCH(BQ$11,classScheme,0)))),"")</f>
        <v>85</v>
      </c>
      <c r="BR29" s="9">
        <f ca="1">IF(BQ$9&lt;&gt;"",IF(BQ$9&lt;&gt;"All Locations",IF(BQ$10="From",COUNTIFS(Matches[CLASS],INDEX(classNum,1,MATCH(BR$11,classScheme,0)),Matches[TIMEBIN],$B29,Matches[SITE IN],BQ$9),COUNTIFS(Matches[CLASS],INDEX(classNum,1,MATCH(BR$11,classScheme,0)),Matches[TIME OUT],"&gt;="&amp;TIMEVALUE(LEFT($B29,5)),Matches[TIME OUT],"&lt;"&amp;TIMEVALUE(LEFT($B29,5))+TIME(0,15,0),Matches[SITE OUT],BQ$9)),COUNTIFS(All[TIMEBIN],$B29,All[CLASS],INDEX(classNum,1,MATCH(BR$11,classScheme,0)))),"")</f>
        <v>19</v>
      </c>
      <c r="BS29" s="9">
        <f ca="1">IF(BQ$9&lt;&gt;"",IF(BQ$9&lt;&gt;"All Locations",IF(BQ$10="From",COUNTIFS(Matches[CLASS],INDEX(classNum,1,MATCH(BS$11,classScheme,0)),Matches[TIMEBIN],$B29,Matches[SITE IN],BQ$9),COUNTIFS(Matches[CLASS],INDEX(classNum,1,MATCH(BS$11,classScheme,0)),Matches[TIME OUT],"&gt;="&amp;TIMEVALUE(LEFT($B29,5)),Matches[TIME OUT],"&lt;"&amp;TIMEVALUE(LEFT($B29,5))+TIME(0,15,0),Matches[SITE OUT],BQ$9)),COUNTIFS(All[TIMEBIN],$B29,All[CLASS],INDEX(classNum,1,MATCH(BS$11,classScheme,0)))),"")</f>
        <v>1</v>
      </c>
      <c r="BT29" s="10">
        <f ca="1">IF(BQ$9&lt;&gt;"",IF(BQ$9&lt;&gt;"All Locations",IF(BQ$10="From",COUNTIFS(Matches[CLASS],INDEX(classNum,1,MATCH(BT$11,classScheme,0)),Matches[TIMEBIN],$B29,Matches[SITE IN],BQ$9),COUNTIFS(Matches[CLASS],INDEX(classNum,1,MATCH(BT$11,classScheme,0)),Matches[TIME OUT],"&gt;="&amp;TIMEVALUE(LEFT($B29,5)),Matches[TIME OUT],"&lt;"&amp;TIMEVALUE(LEFT($B29,5))+TIME(0,15,0),Matches[SITE OUT],BQ$9)),COUNTIFS(All[TIMEBIN],$B29,All[CLASS],INDEX(classNum,1,MATCH(BT$11,classScheme,0)))),"")</f>
        <v>0</v>
      </c>
      <c r="BU29" s="11">
        <f ca="1">IF(BQ$9&lt;&gt;"",IF(BQ$9&lt;&gt;"All Locations",IF(BQ$10="From",COUNTIFS(Matches[CLASS],INDEX(classNum,1,MATCH(BU$11,classScheme,0)),Matches[TIMEBIN],$B29,Matches[SITE IN],BQ$9),COUNTIFS(Matches[CLASS],INDEX(classNum,1,MATCH(BU$11,classScheme,0)),Matches[TIME OUT],"&gt;="&amp;TIMEVALUE(LEFT($B29,5)),Matches[TIME OUT],"&lt;"&amp;TIMEVALUE(LEFT($B29,5))+TIME(0,15,0),Matches[SITE OUT],BQ$9)),COUNTIFS(All[TIMEBIN],$B29,All[CLASS],INDEX(classNum,1,MATCH(BU$11,classScheme,0)))),"")</f>
        <v>13</v>
      </c>
    </row>
    <row r="30" spans="2:73">
      <c r="B30" s="7" t="str">
        <v>10:30 - 10:45</v>
      </c>
      <c r="C30" s="8">
        <f ca="1">IF(C$9&lt;&gt;"",IF(C$9&lt;&gt;"All Locations",IF(C$10="From",COUNTIFS(Matches[CLASS],INDEX(classNum,1,MATCH(C$11,classScheme,0)),Matches[TIMEBIN],$B30,Matches[SITE IN],C$9),COUNTIFS(Matches[CLASS],INDEX(classNum,1,MATCH(C$11,classScheme,0)),Matches[TIME OUT],"&gt;="&amp;TIMEVALUE(LEFT($B30,5)),Matches[TIME OUT],"&lt;"&amp;TIMEVALUE(LEFT($B30,5))+TIME(0,15,0),Matches[SITE OUT],C$9)),COUNTIFS(All[TIMEBIN],$B30,All[CLASS],INDEX(classNum,1,MATCH(C$11,classScheme,0)))),"")</f>
        <v>21</v>
      </c>
      <c r="D30" s="9">
        <f ca="1">IF(C$9&lt;&gt;"",IF(C$9&lt;&gt;"All Locations",IF(C$10="From",COUNTIFS(Matches[CLASS],INDEX(classNum,1,MATCH(D$11,classScheme,0)),Matches[TIMEBIN],$B30,Matches[SITE IN],C$9),COUNTIFS(Matches[CLASS],INDEX(classNum,1,MATCH(D$11,classScheme,0)),Matches[TIME OUT],"&gt;="&amp;TIMEVALUE(LEFT($B30,5)),Matches[TIME OUT],"&lt;"&amp;TIMEVALUE(LEFT($B30,5))+TIME(0,15,0),Matches[SITE OUT],C$9)),COUNTIFS(All[TIMEBIN],$B30,All[CLASS],INDEX(classNum,1,MATCH(D$11,classScheme,0)))),"")</f>
        <v>3</v>
      </c>
      <c r="E30" s="9">
        <f ca="1">IF(C$9&lt;&gt;"",IF(C$9&lt;&gt;"All Locations",IF(C$10="From",COUNTIFS(Matches[CLASS],INDEX(classNum,1,MATCH(E$11,classScheme,0)),Matches[TIMEBIN],$B30,Matches[SITE IN],C$9),COUNTIFS(Matches[CLASS],INDEX(classNum,1,MATCH(E$11,classScheme,0)),Matches[TIME OUT],"&gt;="&amp;TIMEVALUE(LEFT($B30,5)),Matches[TIME OUT],"&lt;"&amp;TIMEVALUE(LEFT($B30,5))+TIME(0,15,0),Matches[SITE OUT],C$9)),COUNTIFS(All[TIMEBIN],$B30,All[CLASS],INDEX(classNum,1,MATCH(E$11,classScheme,0)))),"")</f>
        <v>1</v>
      </c>
      <c r="F30" s="10">
        <f ca="1">IF(C$9&lt;&gt;"",IF(C$9&lt;&gt;"All Locations",IF(C$10="From",COUNTIFS(Matches[CLASS],INDEX(classNum,1,MATCH(F$11,classScheme,0)),Matches[TIMEBIN],$B30,Matches[SITE IN],C$9),COUNTIFS(Matches[CLASS],INDEX(classNum,1,MATCH(F$11,classScheme,0)),Matches[TIME OUT],"&gt;="&amp;TIMEVALUE(LEFT($B30,5)),Matches[TIME OUT],"&lt;"&amp;TIMEVALUE(LEFT($B30,5))+TIME(0,15,0),Matches[SITE OUT],C$9)),COUNTIFS(All[TIMEBIN],$B30,All[CLASS],INDEX(classNum,1,MATCH(F$11,classScheme,0)))),"")</f>
        <v>0</v>
      </c>
      <c r="G30" s="11">
        <f ca="1">IF(C$9&lt;&gt;"",IF(C$9&lt;&gt;"All Locations",IF(C$10="From",COUNTIFS(Matches[CLASS],INDEX(classNum,1,MATCH(G$11,classScheme,0)),Matches[TIMEBIN],$B30,Matches[SITE IN],C$9),COUNTIFS(Matches[CLASS],INDEX(classNum,1,MATCH(G$11,classScheme,0)),Matches[TIME OUT],"&gt;="&amp;TIMEVALUE(LEFT($B30,5)),Matches[TIME OUT],"&lt;"&amp;TIMEVALUE(LEFT($B30,5))+TIME(0,15,0),Matches[SITE OUT],C$9)),COUNTIFS(All[TIMEBIN],$B30,All[CLASS],INDEX(classNum,1,MATCH(G$11,classScheme,0)))),"")</f>
        <v>8</v>
      </c>
      <c r="H30" s="12"/>
      <c r="I30" s="8">
        <f ca="1">IF(I$9&lt;&gt;"",IF(I$9&lt;&gt;"All Locations",IF(I$10="From",COUNTIFS(Matches[CLASS],INDEX(classNum,1,MATCH(I$11,classScheme,0)),Matches[TIMEBIN],$B30,Matches[SITE IN],I$9),COUNTIFS(Matches[CLASS],INDEX(classNum,1,MATCH(I$11,classScheme,0)),Matches[TIME OUT],"&gt;="&amp;TIMEVALUE(LEFT($B30,5)),Matches[TIME OUT],"&lt;"&amp;TIMEVALUE(LEFT($B30,5))+TIME(0,15,0),Matches[SITE OUT],I$9)),COUNTIFS(All[TIMEBIN],$B30,All[CLASS],INDEX(classNum,1,MATCH(I$11,classScheme,0)))),"")</f>
        <v>0</v>
      </c>
      <c r="J30" s="9">
        <f ca="1">IF(I$9&lt;&gt;"",IF(I$9&lt;&gt;"All Locations",IF(I$10="From",COUNTIFS(Matches[CLASS],INDEX(classNum,1,MATCH(J$11,classScheme,0)),Matches[TIMEBIN],$B30,Matches[SITE IN],I$9),COUNTIFS(Matches[CLASS],INDEX(classNum,1,MATCH(J$11,classScheme,0)),Matches[TIME OUT],"&gt;="&amp;TIMEVALUE(LEFT($B30,5)),Matches[TIME OUT],"&lt;"&amp;TIMEVALUE(LEFT($B30,5))+TIME(0,15,0),Matches[SITE OUT],I$9)),COUNTIFS(All[TIMEBIN],$B30,All[CLASS],INDEX(classNum,1,MATCH(J$11,classScheme,0)))),"")</f>
        <v>0</v>
      </c>
      <c r="K30" s="9">
        <f ca="1">IF(I$9&lt;&gt;"",IF(I$9&lt;&gt;"All Locations",IF(I$10="From",COUNTIFS(Matches[CLASS],INDEX(classNum,1,MATCH(K$11,classScheme,0)),Matches[TIMEBIN],$B30,Matches[SITE IN],I$9),COUNTIFS(Matches[CLASS],INDEX(classNum,1,MATCH(K$11,classScheme,0)),Matches[TIME OUT],"&gt;="&amp;TIMEVALUE(LEFT($B30,5)),Matches[TIME OUT],"&lt;"&amp;TIMEVALUE(LEFT($B30,5))+TIME(0,15,0),Matches[SITE OUT],I$9)),COUNTIFS(All[TIMEBIN],$B30,All[CLASS],INDEX(classNum,1,MATCH(K$11,classScheme,0)))),"")</f>
        <v>0</v>
      </c>
      <c r="L30" s="10">
        <f ca="1">IF(I$9&lt;&gt;"",IF(I$9&lt;&gt;"All Locations",IF(I$10="From",COUNTIFS(Matches[CLASS],INDEX(classNum,1,MATCH(L$11,classScheme,0)),Matches[TIMEBIN],$B30,Matches[SITE IN],I$9),COUNTIFS(Matches[CLASS],INDEX(classNum,1,MATCH(L$11,classScheme,0)),Matches[TIME OUT],"&gt;="&amp;TIMEVALUE(LEFT($B30,5)),Matches[TIME OUT],"&lt;"&amp;TIMEVALUE(LEFT($B30,5))+TIME(0,15,0),Matches[SITE OUT],I$9)),COUNTIFS(All[TIMEBIN],$B30,All[CLASS],INDEX(classNum,1,MATCH(L$11,classScheme,0)))),"")</f>
        <v>0</v>
      </c>
      <c r="M30" s="11">
        <f ca="1">IF(I$9&lt;&gt;"",IF(I$9&lt;&gt;"All Locations",IF(I$10="From",COUNTIFS(Matches[CLASS],INDEX(classNum,1,MATCH(M$11,classScheme,0)),Matches[TIMEBIN],$B30,Matches[SITE IN],I$9),COUNTIFS(Matches[CLASS],INDEX(classNum,1,MATCH(M$11,classScheme,0)),Matches[TIME OUT],"&gt;="&amp;TIMEVALUE(LEFT($B30,5)),Matches[TIME OUT],"&lt;"&amp;TIMEVALUE(LEFT($B30,5))+TIME(0,15,0),Matches[SITE OUT],I$9)),COUNTIFS(All[TIMEBIN],$B30,All[CLASS],INDEX(classNum,1,MATCH(M$11,classScheme,0)))),"")</f>
        <v>0</v>
      </c>
      <c r="N30" s="12"/>
      <c r="O30" s="8">
        <f ca="1">IF(O$9&lt;&gt;"",IF(O$9&lt;&gt;"All Locations",IF(O$10="From",COUNTIFS(Matches[CLASS],INDEX(classNum,1,MATCH(O$11,classScheme,0)),Matches[TIMEBIN],$B30,Matches[SITE IN],O$9),COUNTIFS(Matches[CLASS],INDEX(classNum,1,MATCH(O$11,classScheme,0)),Matches[TIME OUT],"&gt;="&amp;TIMEVALUE(LEFT($B30,5)),Matches[TIME OUT],"&lt;"&amp;TIMEVALUE(LEFT($B30,5))+TIME(0,15,0),Matches[SITE OUT],O$9)),COUNTIFS(All[TIMEBIN],$B30,All[CLASS],INDEX(classNum,1,MATCH(O$11,classScheme,0)))),"")</f>
        <v>4</v>
      </c>
      <c r="P30" s="9">
        <f ca="1">IF(O$9&lt;&gt;"",IF(O$9&lt;&gt;"All Locations",IF(O$10="From",COUNTIFS(Matches[CLASS],INDEX(classNum,1,MATCH(P$11,classScheme,0)),Matches[TIMEBIN],$B30,Matches[SITE IN],O$9),COUNTIFS(Matches[CLASS],INDEX(classNum,1,MATCH(P$11,classScheme,0)),Matches[TIME OUT],"&gt;="&amp;TIMEVALUE(LEFT($B30,5)),Matches[TIME OUT],"&lt;"&amp;TIMEVALUE(LEFT($B30,5))+TIME(0,15,0),Matches[SITE OUT],O$9)),COUNTIFS(All[TIMEBIN],$B30,All[CLASS],INDEX(classNum,1,MATCH(P$11,classScheme,0)))),"")</f>
        <v>1</v>
      </c>
      <c r="Q30" s="9">
        <f ca="1">IF(O$9&lt;&gt;"",IF(O$9&lt;&gt;"All Locations",IF(O$10="From",COUNTIFS(Matches[CLASS],INDEX(classNum,1,MATCH(Q$11,classScheme,0)),Matches[TIMEBIN],$B30,Matches[SITE IN],O$9),COUNTIFS(Matches[CLASS],INDEX(classNum,1,MATCH(Q$11,classScheme,0)),Matches[TIME OUT],"&gt;="&amp;TIMEVALUE(LEFT($B30,5)),Matches[TIME OUT],"&lt;"&amp;TIMEVALUE(LEFT($B30,5))+TIME(0,15,0),Matches[SITE OUT],O$9)),COUNTIFS(All[TIMEBIN],$B30,All[CLASS],INDEX(classNum,1,MATCH(Q$11,classScheme,0)))),"")</f>
        <v>0</v>
      </c>
      <c r="R30" s="10">
        <f ca="1">IF(O$9&lt;&gt;"",IF(O$9&lt;&gt;"All Locations",IF(O$10="From",COUNTIFS(Matches[CLASS],INDEX(classNum,1,MATCH(R$11,classScheme,0)),Matches[TIMEBIN],$B30,Matches[SITE IN],O$9),COUNTIFS(Matches[CLASS],INDEX(classNum,1,MATCH(R$11,classScheme,0)),Matches[TIME OUT],"&gt;="&amp;TIMEVALUE(LEFT($B30,5)),Matches[TIME OUT],"&lt;"&amp;TIMEVALUE(LEFT($B30,5))+TIME(0,15,0),Matches[SITE OUT],O$9)),COUNTIFS(All[TIMEBIN],$B30,All[CLASS],INDEX(classNum,1,MATCH(R$11,classScheme,0)))),"")</f>
        <v>0</v>
      </c>
      <c r="S30" s="11">
        <f ca="1">IF(O$9&lt;&gt;"",IF(O$9&lt;&gt;"All Locations",IF(O$10="From",COUNTIFS(Matches[CLASS],INDEX(classNum,1,MATCH(S$11,classScheme,0)),Matches[TIMEBIN],$B30,Matches[SITE IN],O$9),COUNTIFS(Matches[CLASS],INDEX(classNum,1,MATCH(S$11,classScheme,0)),Matches[TIME OUT],"&gt;="&amp;TIMEVALUE(LEFT($B30,5)),Matches[TIME OUT],"&lt;"&amp;TIMEVALUE(LEFT($B30,5))+TIME(0,15,0),Matches[SITE OUT],O$9)),COUNTIFS(All[TIMEBIN],$B30,All[CLASS],INDEX(classNum,1,MATCH(S$11,classScheme,0)))),"")</f>
        <v>0</v>
      </c>
      <c r="T30" s="12"/>
      <c r="U30" s="8">
        <f ca="1">IF(U$9&lt;&gt;"",IF(U$9&lt;&gt;"All Locations",IF(U$10="From",COUNTIFS(Matches[CLASS],INDEX(classNum,1,MATCH(U$11,classScheme,0)),Matches[TIMEBIN],$B30,Matches[SITE IN],U$9),COUNTIFS(Matches[CLASS],INDEX(classNum,1,MATCH(U$11,classScheme,0)),Matches[TIME OUT],"&gt;="&amp;TIMEVALUE(LEFT($B30,5)),Matches[TIME OUT],"&lt;"&amp;TIMEVALUE(LEFT($B30,5))+TIME(0,15,0),Matches[SITE OUT],U$9)),COUNTIFS(All[TIMEBIN],$B30,All[CLASS],INDEX(classNum,1,MATCH(U$11,classScheme,0)))),"")</f>
        <v>6</v>
      </c>
      <c r="V30" s="9">
        <f ca="1">IF(U$9&lt;&gt;"",IF(U$9&lt;&gt;"All Locations",IF(U$10="From",COUNTIFS(Matches[CLASS],INDEX(classNum,1,MATCH(V$11,classScheme,0)),Matches[TIMEBIN],$B30,Matches[SITE IN],U$9),COUNTIFS(Matches[CLASS],INDEX(classNum,1,MATCH(V$11,classScheme,0)),Matches[TIME OUT],"&gt;="&amp;TIMEVALUE(LEFT($B30,5)),Matches[TIME OUT],"&lt;"&amp;TIMEVALUE(LEFT($B30,5))+TIME(0,15,0),Matches[SITE OUT],U$9)),COUNTIFS(All[TIMEBIN],$B30,All[CLASS],INDEX(classNum,1,MATCH(V$11,classScheme,0)))),"")</f>
        <v>0</v>
      </c>
      <c r="W30" s="9">
        <f ca="1">IF(U$9&lt;&gt;"",IF(U$9&lt;&gt;"All Locations",IF(U$10="From",COUNTIFS(Matches[CLASS],INDEX(classNum,1,MATCH(W$11,classScheme,0)),Matches[TIMEBIN],$B30,Matches[SITE IN],U$9),COUNTIFS(Matches[CLASS],INDEX(classNum,1,MATCH(W$11,classScheme,0)),Matches[TIME OUT],"&gt;="&amp;TIMEVALUE(LEFT($B30,5)),Matches[TIME OUT],"&lt;"&amp;TIMEVALUE(LEFT($B30,5))+TIME(0,15,0),Matches[SITE OUT],U$9)),COUNTIFS(All[TIMEBIN],$B30,All[CLASS],INDEX(classNum,1,MATCH(W$11,classScheme,0)))),"")</f>
        <v>1</v>
      </c>
      <c r="X30" s="10">
        <f ca="1">IF(U$9&lt;&gt;"",IF(U$9&lt;&gt;"All Locations",IF(U$10="From",COUNTIFS(Matches[CLASS],INDEX(classNum,1,MATCH(X$11,classScheme,0)),Matches[TIMEBIN],$B30,Matches[SITE IN],U$9),COUNTIFS(Matches[CLASS],INDEX(classNum,1,MATCH(X$11,classScheme,0)),Matches[TIME OUT],"&gt;="&amp;TIMEVALUE(LEFT($B30,5)),Matches[TIME OUT],"&lt;"&amp;TIMEVALUE(LEFT($B30,5))+TIME(0,15,0),Matches[SITE OUT],U$9)),COUNTIFS(All[TIMEBIN],$B30,All[CLASS],INDEX(classNum,1,MATCH(X$11,classScheme,0)))),"")</f>
        <v>0</v>
      </c>
      <c r="Y30" s="11">
        <f ca="1">IF(U$9&lt;&gt;"",IF(U$9&lt;&gt;"All Locations",IF(U$10="From",COUNTIFS(Matches[CLASS],INDEX(classNum,1,MATCH(Y$11,classScheme,0)),Matches[TIMEBIN],$B30,Matches[SITE IN],U$9),COUNTIFS(Matches[CLASS],INDEX(classNum,1,MATCH(Y$11,classScheme,0)),Matches[TIME OUT],"&gt;="&amp;TIMEVALUE(LEFT($B30,5)),Matches[TIME OUT],"&lt;"&amp;TIMEVALUE(LEFT($B30,5))+TIME(0,15,0),Matches[SITE OUT],U$9)),COUNTIFS(All[TIMEBIN],$B30,All[CLASS],INDEX(classNum,1,MATCH(Y$11,classScheme,0)))),"")</f>
        <v>0</v>
      </c>
      <c r="Z30" s="12"/>
      <c r="AA30" s="8">
        <f ca="1">IF(AA$9&lt;&gt;"",IF(AA$9&lt;&gt;"All Locations",IF(AA$10="From",COUNTIFS(Matches[CLASS],INDEX(classNum,1,MATCH(AA$11,classScheme,0)),Matches[TIMEBIN],$B30,Matches[SITE IN],AA$9),COUNTIFS(Matches[CLASS],INDEX(classNum,1,MATCH(AA$11,classScheme,0)),Matches[TIME OUT],"&gt;="&amp;TIMEVALUE(LEFT($B30,5)),Matches[TIME OUT],"&lt;"&amp;TIMEVALUE(LEFT($B30,5))+TIME(0,15,0),Matches[SITE OUT],AA$9)),COUNTIFS(All[TIMEBIN],$B30,All[CLASS],INDEX(classNum,1,MATCH(AA$11,classScheme,0)))),"")</f>
        <v>6</v>
      </c>
      <c r="AB30" s="9">
        <f ca="1">IF(AA$9&lt;&gt;"",IF(AA$9&lt;&gt;"All Locations",IF(AA$10="From",COUNTIFS(Matches[CLASS],INDEX(classNum,1,MATCH(AB$11,classScheme,0)),Matches[TIMEBIN],$B30,Matches[SITE IN],AA$9),COUNTIFS(Matches[CLASS],INDEX(classNum,1,MATCH(AB$11,classScheme,0)),Matches[TIME OUT],"&gt;="&amp;TIMEVALUE(LEFT($B30,5)),Matches[TIME OUT],"&lt;"&amp;TIMEVALUE(LEFT($B30,5))+TIME(0,15,0),Matches[SITE OUT],AA$9)),COUNTIFS(All[TIMEBIN],$B30,All[CLASS],INDEX(classNum,1,MATCH(AB$11,classScheme,0)))),"")</f>
        <v>0</v>
      </c>
      <c r="AC30" s="9">
        <f ca="1">IF(AA$9&lt;&gt;"",IF(AA$9&lt;&gt;"All Locations",IF(AA$10="From",COUNTIFS(Matches[CLASS],INDEX(classNum,1,MATCH(AC$11,classScheme,0)),Matches[TIMEBIN],$B30,Matches[SITE IN],AA$9),COUNTIFS(Matches[CLASS],INDEX(classNum,1,MATCH(AC$11,classScheme,0)),Matches[TIME OUT],"&gt;="&amp;TIMEVALUE(LEFT($B30,5)),Matches[TIME OUT],"&lt;"&amp;TIMEVALUE(LEFT($B30,5))+TIME(0,15,0),Matches[SITE OUT],AA$9)),COUNTIFS(All[TIMEBIN],$B30,All[CLASS],INDEX(classNum,1,MATCH(AC$11,classScheme,0)))),"")</f>
        <v>0</v>
      </c>
      <c r="AD30" s="10">
        <f ca="1">IF(AA$9&lt;&gt;"",IF(AA$9&lt;&gt;"All Locations",IF(AA$10="From",COUNTIFS(Matches[CLASS],INDEX(classNum,1,MATCH(AD$11,classScheme,0)),Matches[TIMEBIN],$B30,Matches[SITE IN],AA$9),COUNTIFS(Matches[CLASS],INDEX(classNum,1,MATCH(AD$11,classScheme,0)),Matches[TIME OUT],"&gt;="&amp;TIMEVALUE(LEFT($B30,5)),Matches[TIME OUT],"&lt;"&amp;TIMEVALUE(LEFT($B30,5))+TIME(0,15,0),Matches[SITE OUT],AA$9)),COUNTIFS(All[TIMEBIN],$B30,All[CLASS],INDEX(classNum,1,MATCH(AD$11,classScheme,0)))),"")</f>
        <v>0</v>
      </c>
      <c r="AE30" s="11">
        <f ca="1">IF(AA$9&lt;&gt;"",IF(AA$9&lt;&gt;"All Locations",IF(AA$10="From",COUNTIFS(Matches[CLASS],INDEX(classNum,1,MATCH(AE$11,classScheme,0)),Matches[TIMEBIN],$B30,Matches[SITE IN],AA$9),COUNTIFS(Matches[CLASS],INDEX(classNum,1,MATCH(AE$11,classScheme,0)),Matches[TIME OUT],"&gt;="&amp;TIMEVALUE(LEFT($B30,5)),Matches[TIME OUT],"&lt;"&amp;TIMEVALUE(LEFT($B30,5))+TIME(0,15,0),Matches[SITE OUT],AA$9)),COUNTIFS(All[TIMEBIN],$B30,All[CLASS],INDEX(classNum,1,MATCH(AE$11,classScheme,0)))),"")</f>
        <v>0</v>
      </c>
      <c r="AF30" s="12"/>
      <c r="AG30" s="8">
        <f ca="1">IF(AG$9&lt;&gt;"",IF(AG$9&lt;&gt;"All Locations",IF(AG$10="From",COUNTIFS(Matches[CLASS],INDEX(classNum,1,MATCH(AG$11,classScheme,0)),Matches[TIMEBIN],$B30,Matches[SITE IN],AG$9),COUNTIFS(Matches[CLASS],INDEX(classNum,1,MATCH(AG$11,classScheme,0)),Matches[TIME OUT],"&gt;="&amp;TIMEVALUE(LEFT($B30,5)),Matches[TIME OUT],"&lt;"&amp;TIMEVALUE(LEFT($B30,5))+TIME(0,15,0),Matches[SITE OUT],AG$9)),COUNTIFS(All[TIMEBIN],$B30,All[CLASS],INDEX(classNum,1,MATCH(AG$11,classScheme,0)))),"")</f>
        <v>18</v>
      </c>
      <c r="AH30" s="9">
        <f ca="1">IF(AG$9&lt;&gt;"",IF(AG$9&lt;&gt;"All Locations",IF(AG$10="From",COUNTIFS(Matches[CLASS],INDEX(classNum,1,MATCH(AH$11,classScheme,0)),Matches[TIMEBIN],$B30,Matches[SITE IN],AG$9),COUNTIFS(Matches[CLASS],INDEX(classNum,1,MATCH(AH$11,classScheme,0)),Matches[TIME OUT],"&gt;="&amp;TIMEVALUE(LEFT($B30,5)),Matches[TIME OUT],"&lt;"&amp;TIMEVALUE(LEFT($B30,5))+TIME(0,15,0),Matches[SITE OUT],AG$9)),COUNTIFS(All[TIMEBIN],$B30,All[CLASS],INDEX(classNum,1,MATCH(AH$11,classScheme,0)))),"")</f>
        <v>4</v>
      </c>
      <c r="AI30" s="9">
        <f ca="1">IF(AG$9&lt;&gt;"",IF(AG$9&lt;&gt;"All Locations",IF(AG$10="From",COUNTIFS(Matches[CLASS],INDEX(classNum,1,MATCH(AI$11,classScheme,0)),Matches[TIMEBIN],$B30,Matches[SITE IN],AG$9),COUNTIFS(Matches[CLASS],INDEX(classNum,1,MATCH(AI$11,classScheme,0)),Matches[TIME OUT],"&gt;="&amp;TIMEVALUE(LEFT($B30,5)),Matches[TIME OUT],"&lt;"&amp;TIMEVALUE(LEFT($B30,5))+TIME(0,15,0),Matches[SITE OUT],AG$9)),COUNTIFS(All[TIMEBIN],$B30,All[CLASS],INDEX(classNum,1,MATCH(AI$11,classScheme,0)))),"")</f>
        <v>0</v>
      </c>
      <c r="AJ30" s="10">
        <f ca="1">IF(AG$9&lt;&gt;"",IF(AG$9&lt;&gt;"All Locations",IF(AG$10="From",COUNTIFS(Matches[CLASS],INDEX(classNum,1,MATCH(AJ$11,classScheme,0)),Matches[TIMEBIN],$B30,Matches[SITE IN],AG$9),COUNTIFS(Matches[CLASS],INDEX(classNum,1,MATCH(AJ$11,classScheme,0)),Matches[TIME OUT],"&gt;="&amp;TIMEVALUE(LEFT($B30,5)),Matches[TIME OUT],"&lt;"&amp;TIMEVALUE(LEFT($B30,5))+TIME(0,15,0),Matches[SITE OUT],AG$9)),COUNTIFS(All[TIMEBIN],$B30,All[CLASS],INDEX(classNum,1,MATCH(AJ$11,classScheme,0)))),"")</f>
        <v>0</v>
      </c>
      <c r="AK30" s="11">
        <f ca="1">IF(AG$9&lt;&gt;"",IF(AG$9&lt;&gt;"All Locations",IF(AG$10="From",COUNTIFS(Matches[CLASS],INDEX(classNum,1,MATCH(AK$11,classScheme,0)),Matches[TIMEBIN],$B30,Matches[SITE IN],AG$9),COUNTIFS(Matches[CLASS],INDEX(classNum,1,MATCH(AK$11,classScheme,0)),Matches[TIME OUT],"&gt;="&amp;TIMEVALUE(LEFT($B30,5)),Matches[TIME OUT],"&lt;"&amp;TIMEVALUE(LEFT($B30,5))+TIME(0,15,0),Matches[SITE OUT],AG$9)),COUNTIFS(All[TIMEBIN],$B30,All[CLASS],INDEX(classNum,1,MATCH(AK$11,classScheme,0)))),"")</f>
        <v>0</v>
      </c>
      <c r="AL30" s="12"/>
      <c r="AM30" s="8">
        <f ca="1">IF(AM$9&lt;&gt;"",IF(AM$9&lt;&gt;"All Locations",IF(AM$10="From",COUNTIFS(Matches[CLASS],INDEX(classNum,1,MATCH(AM$11,classScheme,0)),Matches[TIMEBIN],$B30,Matches[SITE IN],AM$9),COUNTIFS(Matches[CLASS],INDEX(classNum,1,MATCH(AM$11,classScheme,0)),Matches[TIME OUT],"&gt;="&amp;TIMEVALUE(LEFT($B30,5)),Matches[TIME OUT],"&lt;"&amp;TIMEVALUE(LEFT($B30,5))+TIME(0,15,0),Matches[SITE OUT],AM$9)),COUNTIFS(All[TIMEBIN],$B30,All[CLASS],INDEX(classNum,1,MATCH(AM$11,classScheme,0)))),"")</f>
        <v>4</v>
      </c>
      <c r="AN30" s="9">
        <f ca="1">IF(AM$9&lt;&gt;"",IF(AM$9&lt;&gt;"All Locations",IF(AM$10="From",COUNTIFS(Matches[CLASS],INDEX(classNum,1,MATCH(AN$11,classScheme,0)),Matches[TIMEBIN],$B30,Matches[SITE IN],AM$9),COUNTIFS(Matches[CLASS],INDEX(classNum,1,MATCH(AN$11,classScheme,0)),Matches[TIME OUT],"&gt;="&amp;TIMEVALUE(LEFT($B30,5)),Matches[TIME OUT],"&lt;"&amp;TIMEVALUE(LEFT($B30,5))+TIME(0,15,0),Matches[SITE OUT],AM$9)),COUNTIFS(All[TIMEBIN],$B30,All[CLASS],INDEX(classNum,1,MATCH(AN$11,classScheme,0)))),"")</f>
        <v>4</v>
      </c>
      <c r="AO30" s="9">
        <f ca="1">IF(AM$9&lt;&gt;"",IF(AM$9&lt;&gt;"All Locations",IF(AM$10="From",COUNTIFS(Matches[CLASS],INDEX(classNum,1,MATCH(AO$11,classScheme,0)),Matches[TIMEBIN],$B30,Matches[SITE IN],AM$9),COUNTIFS(Matches[CLASS],INDEX(classNum,1,MATCH(AO$11,classScheme,0)),Matches[TIME OUT],"&gt;="&amp;TIMEVALUE(LEFT($B30,5)),Matches[TIME OUT],"&lt;"&amp;TIMEVALUE(LEFT($B30,5))+TIME(0,15,0),Matches[SITE OUT],AM$9)),COUNTIFS(All[TIMEBIN],$B30,All[CLASS],INDEX(classNum,1,MATCH(AO$11,classScheme,0)))),"")</f>
        <v>0</v>
      </c>
      <c r="AP30" s="10">
        <f ca="1">IF(AM$9&lt;&gt;"",IF(AM$9&lt;&gt;"All Locations",IF(AM$10="From",COUNTIFS(Matches[CLASS],INDEX(classNum,1,MATCH(AP$11,classScheme,0)),Matches[TIMEBIN],$B30,Matches[SITE IN],AM$9),COUNTIFS(Matches[CLASS],INDEX(classNum,1,MATCH(AP$11,classScheme,0)),Matches[TIME OUT],"&gt;="&amp;TIMEVALUE(LEFT($B30,5)),Matches[TIME OUT],"&lt;"&amp;TIMEVALUE(LEFT($B30,5))+TIME(0,15,0),Matches[SITE OUT],AM$9)),COUNTIFS(All[TIMEBIN],$B30,All[CLASS],INDEX(classNum,1,MATCH(AP$11,classScheme,0)))),"")</f>
        <v>1</v>
      </c>
      <c r="AQ30" s="11">
        <f ca="1">IF(AM$9&lt;&gt;"",IF(AM$9&lt;&gt;"All Locations",IF(AM$10="From",COUNTIFS(Matches[CLASS],INDEX(classNum,1,MATCH(AQ$11,classScheme,0)),Matches[TIMEBIN],$B30,Matches[SITE IN],AM$9),COUNTIFS(Matches[CLASS],INDEX(classNum,1,MATCH(AQ$11,classScheme,0)),Matches[TIME OUT],"&gt;="&amp;TIMEVALUE(LEFT($B30,5)),Matches[TIME OUT],"&lt;"&amp;TIMEVALUE(LEFT($B30,5))+TIME(0,15,0),Matches[SITE OUT],AM$9)),COUNTIFS(All[TIMEBIN],$B30,All[CLASS],INDEX(classNum,1,MATCH(AQ$11,classScheme,0)))),"")</f>
        <v>8</v>
      </c>
      <c r="AR30" s="12"/>
      <c r="AS30" s="8">
        <f ca="1">IF(AS$9&lt;&gt;"",IF(AS$9&lt;&gt;"All Locations",IF(AS$10="From",COUNTIFS(Matches[CLASS],INDEX(classNum,1,MATCH(AS$11,classScheme,0)),Matches[TIMEBIN],$B30,Matches[SITE IN],AS$9),COUNTIFS(Matches[CLASS],INDEX(classNum,1,MATCH(AS$11,classScheme,0)),Matches[TIME OUT],"&gt;="&amp;TIMEVALUE(LEFT($B30,5)),Matches[TIME OUT],"&lt;"&amp;TIMEVALUE(LEFT($B30,5))+TIME(0,15,0),Matches[SITE OUT],AS$9)),COUNTIFS(All[TIMEBIN],$B30,All[CLASS],INDEX(classNum,1,MATCH(AS$11,classScheme,0)))),"")</f>
        <v>0</v>
      </c>
      <c r="AT30" s="9">
        <f ca="1">IF(AS$9&lt;&gt;"",IF(AS$9&lt;&gt;"All Locations",IF(AS$10="From",COUNTIFS(Matches[CLASS],INDEX(classNum,1,MATCH(AT$11,classScheme,0)),Matches[TIMEBIN],$B30,Matches[SITE IN],AS$9),COUNTIFS(Matches[CLASS],INDEX(classNum,1,MATCH(AT$11,classScheme,0)),Matches[TIME OUT],"&gt;="&amp;TIMEVALUE(LEFT($B30,5)),Matches[TIME OUT],"&lt;"&amp;TIMEVALUE(LEFT($B30,5))+TIME(0,15,0),Matches[SITE OUT],AS$9)),COUNTIFS(All[TIMEBIN],$B30,All[CLASS],INDEX(classNum,1,MATCH(AT$11,classScheme,0)))),"")</f>
        <v>0</v>
      </c>
      <c r="AU30" s="9">
        <f ca="1">IF(AS$9&lt;&gt;"",IF(AS$9&lt;&gt;"All Locations",IF(AS$10="From",COUNTIFS(Matches[CLASS],INDEX(classNum,1,MATCH(AU$11,classScheme,0)),Matches[TIMEBIN],$B30,Matches[SITE IN],AS$9),COUNTIFS(Matches[CLASS],INDEX(classNum,1,MATCH(AU$11,classScheme,0)),Matches[TIME OUT],"&gt;="&amp;TIMEVALUE(LEFT($B30,5)),Matches[TIME OUT],"&lt;"&amp;TIMEVALUE(LEFT($B30,5))+TIME(0,15,0),Matches[SITE OUT],AS$9)),COUNTIFS(All[TIMEBIN],$B30,All[CLASS],INDEX(classNum,1,MATCH(AU$11,classScheme,0)))),"")</f>
        <v>0</v>
      </c>
      <c r="AV30" s="10">
        <f ca="1">IF(AS$9&lt;&gt;"",IF(AS$9&lt;&gt;"All Locations",IF(AS$10="From",COUNTIFS(Matches[CLASS],INDEX(classNum,1,MATCH(AV$11,classScheme,0)),Matches[TIMEBIN],$B30,Matches[SITE IN],AS$9),COUNTIFS(Matches[CLASS],INDEX(classNum,1,MATCH(AV$11,classScheme,0)),Matches[TIME OUT],"&gt;="&amp;TIMEVALUE(LEFT($B30,5)),Matches[TIME OUT],"&lt;"&amp;TIMEVALUE(LEFT($B30,5))+TIME(0,15,0),Matches[SITE OUT],AS$9)),COUNTIFS(All[TIMEBIN],$B30,All[CLASS],INDEX(classNum,1,MATCH(AV$11,classScheme,0)))),"")</f>
        <v>0</v>
      </c>
      <c r="AW30" s="11">
        <f ca="1">IF(AS$9&lt;&gt;"",IF(AS$9&lt;&gt;"All Locations",IF(AS$10="From",COUNTIFS(Matches[CLASS],INDEX(classNum,1,MATCH(AW$11,classScheme,0)),Matches[TIMEBIN],$B30,Matches[SITE IN],AS$9),COUNTIFS(Matches[CLASS],INDEX(classNum,1,MATCH(AW$11,classScheme,0)),Matches[TIME OUT],"&gt;="&amp;TIMEVALUE(LEFT($B30,5)),Matches[TIME OUT],"&lt;"&amp;TIMEVALUE(LEFT($B30,5))+TIME(0,15,0),Matches[SITE OUT],AS$9)),COUNTIFS(All[TIMEBIN],$B30,All[CLASS],INDEX(classNum,1,MATCH(AW$11,classScheme,0)))),"")</f>
        <v>0</v>
      </c>
      <c r="AX30" s="12"/>
      <c r="AY30" s="8">
        <f ca="1">IF(AY$9&lt;&gt;"",IF(AY$9&lt;&gt;"All Locations",IF(AY$10="From",COUNTIFS(Matches[CLASS],INDEX(classNum,1,MATCH(AY$11,classScheme,0)),Matches[TIMEBIN],$B30,Matches[SITE IN],AY$9),COUNTIFS(Matches[CLASS],INDEX(classNum,1,MATCH(AY$11,classScheme,0)),Matches[TIME OUT],"&gt;="&amp;TIMEVALUE(LEFT($B30,5)),Matches[TIME OUT],"&lt;"&amp;TIMEVALUE(LEFT($B30,5))+TIME(0,15,0),Matches[SITE OUT],AY$9)),COUNTIFS(All[TIMEBIN],$B30,All[CLASS],INDEX(classNum,1,MATCH(AY$11,classScheme,0)))),"")</f>
        <v>4</v>
      </c>
      <c r="AZ30" s="9">
        <f ca="1">IF(AY$9&lt;&gt;"",IF(AY$9&lt;&gt;"All Locations",IF(AY$10="From",COUNTIFS(Matches[CLASS],INDEX(classNum,1,MATCH(AZ$11,classScheme,0)),Matches[TIMEBIN],$B30,Matches[SITE IN],AY$9),COUNTIFS(Matches[CLASS],INDEX(classNum,1,MATCH(AZ$11,classScheme,0)),Matches[TIME OUT],"&gt;="&amp;TIMEVALUE(LEFT($B30,5)),Matches[TIME OUT],"&lt;"&amp;TIMEVALUE(LEFT($B30,5))+TIME(0,15,0),Matches[SITE OUT],AY$9)),COUNTIFS(All[TIMEBIN],$B30,All[CLASS],INDEX(classNum,1,MATCH(AZ$11,classScheme,0)))),"")</f>
        <v>1</v>
      </c>
      <c r="BA30" s="9">
        <f ca="1">IF(AY$9&lt;&gt;"",IF(AY$9&lt;&gt;"All Locations",IF(AY$10="From",COUNTIFS(Matches[CLASS],INDEX(classNum,1,MATCH(BA$11,classScheme,0)),Matches[TIMEBIN],$B30,Matches[SITE IN],AY$9),COUNTIFS(Matches[CLASS],INDEX(classNum,1,MATCH(BA$11,classScheme,0)),Matches[TIME OUT],"&gt;="&amp;TIMEVALUE(LEFT($B30,5)),Matches[TIME OUT],"&lt;"&amp;TIMEVALUE(LEFT($B30,5))+TIME(0,15,0),Matches[SITE OUT],AY$9)),COUNTIFS(All[TIMEBIN],$B30,All[CLASS],INDEX(classNum,1,MATCH(BA$11,classScheme,0)))),"")</f>
        <v>0</v>
      </c>
      <c r="BB30" s="10">
        <f ca="1">IF(AY$9&lt;&gt;"",IF(AY$9&lt;&gt;"All Locations",IF(AY$10="From",COUNTIFS(Matches[CLASS],INDEX(classNum,1,MATCH(BB$11,classScheme,0)),Matches[TIMEBIN],$B30,Matches[SITE IN],AY$9),COUNTIFS(Matches[CLASS],INDEX(classNum,1,MATCH(BB$11,classScheme,0)),Matches[TIME OUT],"&gt;="&amp;TIMEVALUE(LEFT($B30,5)),Matches[TIME OUT],"&lt;"&amp;TIMEVALUE(LEFT($B30,5))+TIME(0,15,0),Matches[SITE OUT],AY$9)),COUNTIFS(All[TIMEBIN],$B30,All[CLASS],INDEX(classNum,1,MATCH(BB$11,classScheme,0)))),"")</f>
        <v>0</v>
      </c>
      <c r="BC30" s="11">
        <f ca="1">IF(AY$9&lt;&gt;"",IF(AY$9&lt;&gt;"All Locations",IF(AY$10="From",COUNTIFS(Matches[CLASS],INDEX(classNum,1,MATCH(BC$11,classScheme,0)),Matches[TIMEBIN],$B30,Matches[SITE IN],AY$9),COUNTIFS(Matches[CLASS],INDEX(classNum,1,MATCH(BC$11,classScheme,0)),Matches[TIME OUT],"&gt;="&amp;TIMEVALUE(LEFT($B30,5)),Matches[TIME OUT],"&lt;"&amp;TIMEVALUE(LEFT($B30,5))+TIME(0,15,0),Matches[SITE OUT],AY$9)),COUNTIFS(All[TIMEBIN],$B30,All[CLASS],INDEX(classNum,1,MATCH(BC$11,classScheme,0)))),"")</f>
        <v>0</v>
      </c>
      <c r="BD30" s="12"/>
      <c r="BE30" s="8">
        <f ca="1">IF(BE$9&lt;&gt;"",IF(BE$9&lt;&gt;"All Locations",IF(BE$10="From",COUNTIFS(Matches[CLASS],INDEX(classNum,1,MATCH(BE$11,classScheme,0)),Matches[TIMEBIN],$B30,Matches[SITE IN],BE$9),COUNTIFS(Matches[CLASS],INDEX(classNum,1,MATCH(BE$11,classScheme,0)),Matches[TIME OUT],"&gt;="&amp;TIMEVALUE(LEFT($B30,5)),Matches[TIME OUT],"&lt;"&amp;TIMEVALUE(LEFT($B30,5))+TIME(0,15,0),Matches[SITE OUT],BE$9)),COUNTIFS(All[TIMEBIN],$B30,All[CLASS],INDEX(classNum,1,MATCH(BE$11,classScheme,0)))),"")</f>
        <v>1</v>
      </c>
      <c r="BF30" s="9">
        <f ca="1">IF(BE$9&lt;&gt;"",IF(BE$9&lt;&gt;"All Locations",IF(BE$10="From",COUNTIFS(Matches[CLASS],INDEX(classNum,1,MATCH(BF$11,classScheme,0)),Matches[TIMEBIN],$B30,Matches[SITE IN],BE$9),COUNTIFS(Matches[CLASS],INDEX(classNum,1,MATCH(BF$11,classScheme,0)),Matches[TIME OUT],"&gt;="&amp;TIMEVALUE(LEFT($B30,5)),Matches[TIME OUT],"&lt;"&amp;TIMEVALUE(LEFT($B30,5))+TIME(0,15,0),Matches[SITE OUT],BE$9)),COUNTIFS(All[TIMEBIN],$B30,All[CLASS],INDEX(classNum,1,MATCH(BF$11,classScheme,0)))),"")</f>
        <v>1</v>
      </c>
      <c r="BG30" s="9">
        <f ca="1">IF(BE$9&lt;&gt;"",IF(BE$9&lt;&gt;"All Locations",IF(BE$10="From",COUNTIFS(Matches[CLASS],INDEX(classNum,1,MATCH(BG$11,classScheme,0)),Matches[TIMEBIN],$B30,Matches[SITE IN],BE$9),COUNTIFS(Matches[CLASS],INDEX(classNum,1,MATCH(BG$11,classScheme,0)),Matches[TIME OUT],"&gt;="&amp;TIMEVALUE(LEFT($B30,5)),Matches[TIME OUT],"&lt;"&amp;TIMEVALUE(LEFT($B30,5))+TIME(0,15,0),Matches[SITE OUT],BE$9)),COUNTIFS(All[TIMEBIN],$B30,All[CLASS],INDEX(classNum,1,MATCH(BG$11,classScheme,0)))),"")</f>
        <v>0</v>
      </c>
      <c r="BH30" s="10">
        <f ca="1">IF(BE$9&lt;&gt;"",IF(BE$9&lt;&gt;"All Locations",IF(BE$10="From",COUNTIFS(Matches[CLASS],INDEX(classNum,1,MATCH(BH$11,classScheme,0)),Matches[TIMEBIN],$B30,Matches[SITE IN],BE$9),COUNTIFS(Matches[CLASS],INDEX(classNum,1,MATCH(BH$11,classScheme,0)),Matches[TIME OUT],"&gt;="&amp;TIMEVALUE(LEFT($B30,5)),Matches[TIME OUT],"&lt;"&amp;TIMEVALUE(LEFT($B30,5))+TIME(0,15,0),Matches[SITE OUT],BE$9)),COUNTIFS(All[TIMEBIN],$B30,All[CLASS],INDEX(classNum,1,MATCH(BH$11,classScheme,0)))),"")</f>
        <v>1</v>
      </c>
      <c r="BI30" s="11">
        <f ca="1">IF(BE$9&lt;&gt;"",IF(BE$9&lt;&gt;"All Locations",IF(BE$10="From",COUNTIFS(Matches[CLASS],INDEX(classNum,1,MATCH(BI$11,classScheme,0)),Matches[TIMEBIN],$B30,Matches[SITE IN],BE$9),COUNTIFS(Matches[CLASS],INDEX(classNum,1,MATCH(BI$11,classScheme,0)),Matches[TIME OUT],"&gt;="&amp;TIMEVALUE(LEFT($B30,5)),Matches[TIME OUT],"&lt;"&amp;TIMEVALUE(LEFT($B30,5))+TIME(0,15,0),Matches[SITE OUT],BE$9)),COUNTIFS(All[TIMEBIN],$B30,All[CLASS],INDEX(classNum,1,MATCH(BI$11,classScheme,0)))),"")</f>
        <v>0</v>
      </c>
      <c r="BJ30" s="12"/>
      <c r="BK30" s="8">
        <f ca="1">IF(BK$9&lt;&gt;"",IF(BK$9&lt;&gt;"All Locations",IF(BK$10="From",COUNTIFS(Matches[CLASS],INDEX(classNum,1,MATCH(BK$11,classScheme,0)),Matches[TIMEBIN],$B30,Matches[SITE IN],BK$9),COUNTIFS(Matches[CLASS],INDEX(classNum,1,MATCH(BK$11,classScheme,0)),Matches[TIME OUT],"&gt;="&amp;TIMEVALUE(LEFT($B30,5)),Matches[TIME OUT],"&lt;"&amp;TIMEVALUE(LEFT($B30,5))+TIME(0,15,0),Matches[SITE OUT],BK$9)),COUNTIFS(All[TIMEBIN],$B30,All[CLASS],INDEX(classNum,1,MATCH(BK$11,classScheme,0)))),"")</f>
        <v>3</v>
      </c>
      <c r="BL30" s="9">
        <f ca="1">IF(BK$9&lt;&gt;"",IF(BK$9&lt;&gt;"All Locations",IF(BK$10="From",COUNTIFS(Matches[CLASS],INDEX(classNum,1,MATCH(BL$11,classScheme,0)),Matches[TIMEBIN],$B30,Matches[SITE IN],BK$9),COUNTIFS(Matches[CLASS],INDEX(classNum,1,MATCH(BL$11,classScheme,0)),Matches[TIME OUT],"&gt;="&amp;TIMEVALUE(LEFT($B30,5)),Matches[TIME OUT],"&lt;"&amp;TIMEVALUE(LEFT($B30,5))+TIME(0,15,0),Matches[SITE OUT],BK$9)),COUNTIFS(All[TIMEBIN],$B30,All[CLASS],INDEX(classNum,1,MATCH(BL$11,classScheme,0)))),"")</f>
        <v>1</v>
      </c>
      <c r="BM30" s="9">
        <f ca="1">IF(BK$9&lt;&gt;"",IF(BK$9&lt;&gt;"All Locations",IF(BK$10="From",COUNTIFS(Matches[CLASS],INDEX(classNum,1,MATCH(BM$11,classScheme,0)),Matches[TIMEBIN],$B30,Matches[SITE IN],BK$9),COUNTIFS(Matches[CLASS],INDEX(classNum,1,MATCH(BM$11,classScheme,0)),Matches[TIME OUT],"&gt;="&amp;TIMEVALUE(LEFT($B30,5)),Matches[TIME OUT],"&lt;"&amp;TIMEVALUE(LEFT($B30,5))+TIME(0,15,0),Matches[SITE OUT],BK$9)),COUNTIFS(All[TIMEBIN],$B30,All[CLASS],INDEX(classNum,1,MATCH(BM$11,classScheme,0)))),"")</f>
        <v>0</v>
      </c>
      <c r="BN30" s="10">
        <f ca="1">IF(BK$9&lt;&gt;"",IF(BK$9&lt;&gt;"All Locations",IF(BK$10="From",COUNTIFS(Matches[CLASS],INDEX(classNum,1,MATCH(BN$11,classScheme,0)),Matches[TIMEBIN],$B30,Matches[SITE IN],BK$9),COUNTIFS(Matches[CLASS],INDEX(classNum,1,MATCH(BN$11,classScheme,0)),Matches[TIME OUT],"&gt;="&amp;TIMEVALUE(LEFT($B30,5)),Matches[TIME OUT],"&lt;"&amp;TIMEVALUE(LEFT($B30,5))+TIME(0,15,0),Matches[SITE OUT],BK$9)),COUNTIFS(All[TIMEBIN],$B30,All[CLASS],INDEX(classNum,1,MATCH(BN$11,classScheme,0)))),"")</f>
        <v>0</v>
      </c>
      <c r="BO30" s="11">
        <f ca="1">IF(BK$9&lt;&gt;"",IF(BK$9&lt;&gt;"All Locations",IF(BK$10="From",COUNTIFS(Matches[CLASS],INDEX(classNum,1,MATCH(BO$11,classScheme,0)),Matches[TIMEBIN],$B30,Matches[SITE IN],BK$9),COUNTIFS(Matches[CLASS],INDEX(classNum,1,MATCH(BO$11,classScheme,0)),Matches[TIME OUT],"&gt;="&amp;TIMEVALUE(LEFT($B30,5)),Matches[TIME OUT],"&lt;"&amp;TIMEVALUE(LEFT($B30,5))+TIME(0,15,0),Matches[SITE OUT],BK$9)),COUNTIFS(All[TIMEBIN],$B30,All[CLASS],INDEX(classNum,1,MATCH(BO$11,classScheme,0)))),"")</f>
        <v>0</v>
      </c>
      <c r="BP30" s="12"/>
      <c r="BQ30" s="8">
        <f ca="1">IF(BQ$9&lt;&gt;"",IF(BQ$9&lt;&gt;"All Locations",IF(BQ$10="From",COUNTIFS(Matches[CLASS],INDEX(classNum,1,MATCH(BQ$11,classScheme,0)),Matches[TIMEBIN],$B30,Matches[SITE IN],BQ$9),COUNTIFS(Matches[CLASS],INDEX(classNum,1,MATCH(BQ$11,classScheme,0)),Matches[TIME OUT],"&gt;="&amp;TIMEVALUE(LEFT($B30,5)),Matches[TIME OUT],"&lt;"&amp;TIMEVALUE(LEFT($B30,5))+TIME(0,15,0),Matches[SITE OUT],BQ$9)),COUNTIFS(All[TIMEBIN],$B30,All[CLASS],INDEX(classNum,1,MATCH(BQ$11,classScheme,0)))),"")</f>
        <v>73</v>
      </c>
      <c r="BR30" s="9">
        <f ca="1">IF(BQ$9&lt;&gt;"",IF(BQ$9&lt;&gt;"All Locations",IF(BQ$10="From",COUNTIFS(Matches[CLASS],INDEX(classNum,1,MATCH(BR$11,classScheme,0)),Matches[TIMEBIN],$B30,Matches[SITE IN],BQ$9),COUNTIFS(Matches[CLASS],INDEX(classNum,1,MATCH(BR$11,classScheme,0)),Matches[TIME OUT],"&gt;="&amp;TIMEVALUE(LEFT($B30,5)),Matches[TIME OUT],"&lt;"&amp;TIMEVALUE(LEFT($B30,5))+TIME(0,15,0),Matches[SITE OUT],BQ$9)),COUNTIFS(All[TIMEBIN],$B30,All[CLASS],INDEX(classNum,1,MATCH(BR$11,classScheme,0)))),"")</f>
        <v>17</v>
      </c>
      <c r="BS30" s="9">
        <f ca="1">IF(BQ$9&lt;&gt;"",IF(BQ$9&lt;&gt;"All Locations",IF(BQ$10="From",COUNTIFS(Matches[CLASS],INDEX(classNum,1,MATCH(BS$11,classScheme,0)),Matches[TIMEBIN],$B30,Matches[SITE IN],BQ$9),COUNTIFS(Matches[CLASS],INDEX(classNum,1,MATCH(BS$11,classScheme,0)),Matches[TIME OUT],"&gt;="&amp;TIMEVALUE(LEFT($B30,5)),Matches[TIME OUT],"&lt;"&amp;TIMEVALUE(LEFT($B30,5))+TIME(0,15,0),Matches[SITE OUT],BQ$9)),COUNTIFS(All[TIMEBIN],$B30,All[CLASS],INDEX(classNum,1,MATCH(BS$11,classScheme,0)))),"")</f>
        <v>2</v>
      </c>
      <c r="BT30" s="10">
        <f ca="1">IF(BQ$9&lt;&gt;"",IF(BQ$9&lt;&gt;"All Locations",IF(BQ$10="From",COUNTIFS(Matches[CLASS],INDEX(classNum,1,MATCH(BT$11,classScheme,0)),Matches[TIMEBIN],$B30,Matches[SITE IN],BQ$9),COUNTIFS(Matches[CLASS],INDEX(classNum,1,MATCH(BT$11,classScheme,0)),Matches[TIME OUT],"&gt;="&amp;TIMEVALUE(LEFT($B30,5)),Matches[TIME OUT],"&lt;"&amp;TIMEVALUE(LEFT($B30,5))+TIME(0,15,0),Matches[SITE OUT],BQ$9)),COUNTIFS(All[TIMEBIN],$B30,All[CLASS],INDEX(classNum,1,MATCH(BT$11,classScheme,0)))),"")</f>
        <v>1</v>
      </c>
      <c r="BU30" s="11">
        <f ca="1">IF(BQ$9&lt;&gt;"",IF(BQ$9&lt;&gt;"All Locations",IF(BQ$10="From",COUNTIFS(Matches[CLASS],INDEX(classNum,1,MATCH(BU$11,classScheme,0)),Matches[TIMEBIN],$B30,Matches[SITE IN],BQ$9),COUNTIFS(Matches[CLASS],INDEX(classNum,1,MATCH(BU$11,classScheme,0)),Matches[TIME OUT],"&gt;="&amp;TIMEVALUE(LEFT($B30,5)),Matches[TIME OUT],"&lt;"&amp;TIMEVALUE(LEFT($B30,5))+TIME(0,15,0),Matches[SITE OUT],BQ$9)),COUNTIFS(All[TIMEBIN],$B30,All[CLASS],INDEX(classNum,1,MATCH(BU$11,classScheme,0)))),"")</f>
        <v>17</v>
      </c>
    </row>
    <row r="31" spans="2:73">
      <c r="B31" s="7" t="str">
        <v>10:45 - 11:00</v>
      </c>
      <c r="C31" s="8">
        <f ca="1">IF(C$9&lt;&gt;"",IF(C$9&lt;&gt;"All Locations",IF(C$10="From",COUNTIFS(Matches[CLASS],INDEX(classNum,1,MATCH(C$11,classScheme,0)),Matches[TIMEBIN],$B31,Matches[SITE IN],C$9),COUNTIFS(Matches[CLASS],INDEX(classNum,1,MATCH(C$11,classScheme,0)),Matches[TIME OUT],"&gt;="&amp;TIMEVALUE(LEFT($B31,5)),Matches[TIME OUT],"&lt;"&amp;TIMEVALUE(LEFT($B31,5))+TIME(0,15,0),Matches[SITE OUT],C$9)),COUNTIFS(All[TIMEBIN],$B31,All[CLASS],INDEX(classNum,1,MATCH(C$11,classScheme,0)))),"")</f>
        <v>25</v>
      </c>
      <c r="D31" s="9">
        <f ca="1">IF(C$9&lt;&gt;"",IF(C$9&lt;&gt;"All Locations",IF(C$10="From",COUNTIFS(Matches[CLASS],INDEX(classNum,1,MATCH(D$11,classScheme,0)),Matches[TIMEBIN],$B31,Matches[SITE IN],C$9),COUNTIFS(Matches[CLASS],INDEX(classNum,1,MATCH(D$11,classScheme,0)),Matches[TIME OUT],"&gt;="&amp;TIMEVALUE(LEFT($B31,5)),Matches[TIME OUT],"&lt;"&amp;TIMEVALUE(LEFT($B31,5))+TIME(0,15,0),Matches[SITE OUT],C$9)),COUNTIFS(All[TIMEBIN],$B31,All[CLASS],INDEX(classNum,1,MATCH(D$11,classScheme,0)))),"")</f>
        <v>4</v>
      </c>
      <c r="E31" s="9">
        <f ca="1">IF(C$9&lt;&gt;"",IF(C$9&lt;&gt;"All Locations",IF(C$10="From",COUNTIFS(Matches[CLASS],INDEX(classNum,1,MATCH(E$11,classScheme,0)),Matches[TIMEBIN],$B31,Matches[SITE IN],C$9),COUNTIFS(Matches[CLASS],INDEX(classNum,1,MATCH(E$11,classScheme,0)),Matches[TIME OUT],"&gt;="&amp;TIMEVALUE(LEFT($B31,5)),Matches[TIME OUT],"&lt;"&amp;TIMEVALUE(LEFT($B31,5))+TIME(0,15,0),Matches[SITE OUT],C$9)),COUNTIFS(All[TIMEBIN],$B31,All[CLASS],INDEX(classNum,1,MATCH(E$11,classScheme,0)))),"")</f>
        <v>1</v>
      </c>
      <c r="F31" s="10">
        <f ca="1">IF(C$9&lt;&gt;"",IF(C$9&lt;&gt;"All Locations",IF(C$10="From",COUNTIFS(Matches[CLASS],INDEX(classNum,1,MATCH(F$11,classScheme,0)),Matches[TIMEBIN],$B31,Matches[SITE IN],C$9),COUNTIFS(Matches[CLASS],INDEX(classNum,1,MATCH(F$11,classScheme,0)),Matches[TIME OUT],"&gt;="&amp;TIMEVALUE(LEFT($B31,5)),Matches[TIME OUT],"&lt;"&amp;TIMEVALUE(LEFT($B31,5))+TIME(0,15,0),Matches[SITE OUT],C$9)),COUNTIFS(All[TIMEBIN],$B31,All[CLASS],INDEX(classNum,1,MATCH(F$11,classScheme,0)))),"")</f>
        <v>0</v>
      </c>
      <c r="G31" s="11">
        <f ca="1">IF(C$9&lt;&gt;"",IF(C$9&lt;&gt;"All Locations",IF(C$10="From",COUNTIFS(Matches[CLASS],INDEX(classNum,1,MATCH(G$11,classScheme,0)),Matches[TIMEBIN],$B31,Matches[SITE IN],C$9),COUNTIFS(Matches[CLASS],INDEX(classNum,1,MATCH(G$11,classScheme,0)),Matches[TIME OUT],"&gt;="&amp;TIMEVALUE(LEFT($B31,5)),Matches[TIME OUT],"&lt;"&amp;TIMEVALUE(LEFT($B31,5))+TIME(0,15,0),Matches[SITE OUT],C$9)),COUNTIFS(All[TIMEBIN],$B31,All[CLASS],INDEX(classNum,1,MATCH(G$11,classScheme,0)))),"")</f>
        <v>6</v>
      </c>
      <c r="H31" s="12"/>
      <c r="I31" s="8">
        <f ca="1">IF(I$9&lt;&gt;"",IF(I$9&lt;&gt;"All Locations",IF(I$10="From",COUNTIFS(Matches[CLASS],INDEX(classNum,1,MATCH(I$11,classScheme,0)),Matches[TIMEBIN],$B31,Matches[SITE IN],I$9),COUNTIFS(Matches[CLASS],INDEX(classNum,1,MATCH(I$11,classScheme,0)),Matches[TIME OUT],"&gt;="&amp;TIMEVALUE(LEFT($B31,5)),Matches[TIME OUT],"&lt;"&amp;TIMEVALUE(LEFT($B31,5))+TIME(0,15,0),Matches[SITE OUT],I$9)),COUNTIFS(All[TIMEBIN],$B31,All[CLASS],INDEX(classNum,1,MATCH(I$11,classScheme,0)))),"")</f>
        <v>0</v>
      </c>
      <c r="J31" s="9">
        <f ca="1">IF(I$9&lt;&gt;"",IF(I$9&lt;&gt;"All Locations",IF(I$10="From",COUNTIFS(Matches[CLASS],INDEX(classNum,1,MATCH(J$11,classScheme,0)),Matches[TIMEBIN],$B31,Matches[SITE IN],I$9),COUNTIFS(Matches[CLASS],INDEX(classNum,1,MATCH(J$11,classScheme,0)),Matches[TIME OUT],"&gt;="&amp;TIMEVALUE(LEFT($B31,5)),Matches[TIME OUT],"&lt;"&amp;TIMEVALUE(LEFT($B31,5))+TIME(0,15,0),Matches[SITE OUT],I$9)),COUNTIFS(All[TIMEBIN],$B31,All[CLASS],INDEX(classNum,1,MATCH(J$11,classScheme,0)))),"")</f>
        <v>0</v>
      </c>
      <c r="K31" s="9">
        <f ca="1">IF(I$9&lt;&gt;"",IF(I$9&lt;&gt;"All Locations",IF(I$10="From",COUNTIFS(Matches[CLASS],INDEX(classNum,1,MATCH(K$11,classScheme,0)),Matches[TIMEBIN],$B31,Matches[SITE IN],I$9),COUNTIFS(Matches[CLASS],INDEX(classNum,1,MATCH(K$11,classScheme,0)),Matches[TIME OUT],"&gt;="&amp;TIMEVALUE(LEFT($B31,5)),Matches[TIME OUT],"&lt;"&amp;TIMEVALUE(LEFT($B31,5))+TIME(0,15,0),Matches[SITE OUT],I$9)),COUNTIFS(All[TIMEBIN],$B31,All[CLASS],INDEX(classNum,1,MATCH(K$11,classScheme,0)))),"")</f>
        <v>0</v>
      </c>
      <c r="L31" s="10">
        <f ca="1">IF(I$9&lt;&gt;"",IF(I$9&lt;&gt;"All Locations",IF(I$10="From",COUNTIFS(Matches[CLASS],INDEX(classNum,1,MATCH(L$11,classScheme,0)),Matches[TIMEBIN],$B31,Matches[SITE IN],I$9),COUNTIFS(Matches[CLASS],INDEX(classNum,1,MATCH(L$11,classScheme,0)),Matches[TIME OUT],"&gt;="&amp;TIMEVALUE(LEFT($B31,5)),Matches[TIME OUT],"&lt;"&amp;TIMEVALUE(LEFT($B31,5))+TIME(0,15,0),Matches[SITE OUT],I$9)),COUNTIFS(All[TIMEBIN],$B31,All[CLASS],INDEX(classNum,1,MATCH(L$11,classScheme,0)))),"")</f>
        <v>0</v>
      </c>
      <c r="M31" s="11">
        <f ca="1">IF(I$9&lt;&gt;"",IF(I$9&lt;&gt;"All Locations",IF(I$10="From",COUNTIFS(Matches[CLASS],INDEX(classNum,1,MATCH(M$11,classScheme,0)),Matches[TIMEBIN],$B31,Matches[SITE IN],I$9),COUNTIFS(Matches[CLASS],INDEX(classNum,1,MATCH(M$11,classScheme,0)),Matches[TIME OUT],"&gt;="&amp;TIMEVALUE(LEFT($B31,5)),Matches[TIME OUT],"&lt;"&amp;TIMEVALUE(LEFT($B31,5))+TIME(0,15,0),Matches[SITE OUT],I$9)),COUNTIFS(All[TIMEBIN],$B31,All[CLASS],INDEX(classNum,1,MATCH(M$11,classScheme,0)))),"")</f>
        <v>0</v>
      </c>
      <c r="N31" s="12"/>
      <c r="O31" s="8">
        <f ca="1">IF(O$9&lt;&gt;"",IF(O$9&lt;&gt;"All Locations",IF(O$10="From",COUNTIFS(Matches[CLASS],INDEX(classNum,1,MATCH(O$11,classScheme,0)),Matches[TIMEBIN],$B31,Matches[SITE IN],O$9),COUNTIFS(Matches[CLASS],INDEX(classNum,1,MATCH(O$11,classScheme,0)),Matches[TIME OUT],"&gt;="&amp;TIMEVALUE(LEFT($B31,5)),Matches[TIME OUT],"&lt;"&amp;TIMEVALUE(LEFT($B31,5))+TIME(0,15,0),Matches[SITE OUT],O$9)),COUNTIFS(All[TIMEBIN],$B31,All[CLASS],INDEX(classNum,1,MATCH(O$11,classScheme,0)))),"")</f>
        <v>0</v>
      </c>
      <c r="P31" s="9">
        <f ca="1">IF(O$9&lt;&gt;"",IF(O$9&lt;&gt;"All Locations",IF(O$10="From",COUNTIFS(Matches[CLASS],INDEX(classNum,1,MATCH(P$11,classScheme,0)),Matches[TIMEBIN],$B31,Matches[SITE IN],O$9),COUNTIFS(Matches[CLASS],INDEX(classNum,1,MATCH(P$11,classScheme,0)),Matches[TIME OUT],"&gt;="&amp;TIMEVALUE(LEFT($B31,5)),Matches[TIME OUT],"&lt;"&amp;TIMEVALUE(LEFT($B31,5))+TIME(0,15,0),Matches[SITE OUT],O$9)),COUNTIFS(All[TIMEBIN],$B31,All[CLASS],INDEX(classNum,1,MATCH(P$11,classScheme,0)))),"")</f>
        <v>2</v>
      </c>
      <c r="Q31" s="9">
        <f ca="1">IF(O$9&lt;&gt;"",IF(O$9&lt;&gt;"All Locations",IF(O$10="From",COUNTIFS(Matches[CLASS],INDEX(classNum,1,MATCH(Q$11,classScheme,0)),Matches[TIMEBIN],$B31,Matches[SITE IN],O$9),COUNTIFS(Matches[CLASS],INDEX(classNum,1,MATCH(Q$11,classScheme,0)),Matches[TIME OUT],"&gt;="&amp;TIMEVALUE(LEFT($B31,5)),Matches[TIME OUT],"&lt;"&amp;TIMEVALUE(LEFT($B31,5))+TIME(0,15,0),Matches[SITE OUT],O$9)),COUNTIFS(All[TIMEBIN],$B31,All[CLASS],INDEX(classNum,1,MATCH(Q$11,classScheme,0)))),"")</f>
        <v>0</v>
      </c>
      <c r="R31" s="10">
        <f ca="1">IF(O$9&lt;&gt;"",IF(O$9&lt;&gt;"All Locations",IF(O$10="From",COUNTIFS(Matches[CLASS],INDEX(classNum,1,MATCH(R$11,classScheme,0)),Matches[TIMEBIN],$B31,Matches[SITE IN],O$9),COUNTIFS(Matches[CLASS],INDEX(classNum,1,MATCH(R$11,classScheme,0)),Matches[TIME OUT],"&gt;="&amp;TIMEVALUE(LEFT($B31,5)),Matches[TIME OUT],"&lt;"&amp;TIMEVALUE(LEFT($B31,5))+TIME(0,15,0),Matches[SITE OUT],O$9)),COUNTIFS(All[TIMEBIN],$B31,All[CLASS],INDEX(classNum,1,MATCH(R$11,classScheme,0)))),"")</f>
        <v>0</v>
      </c>
      <c r="S31" s="11">
        <f ca="1">IF(O$9&lt;&gt;"",IF(O$9&lt;&gt;"All Locations",IF(O$10="From",COUNTIFS(Matches[CLASS],INDEX(classNum,1,MATCH(S$11,classScheme,0)),Matches[TIMEBIN],$B31,Matches[SITE IN],O$9),COUNTIFS(Matches[CLASS],INDEX(classNum,1,MATCH(S$11,classScheme,0)),Matches[TIME OUT],"&gt;="&amp;TIMEVALUE(LEFT($B31,5)),Matches[TIME OUT],"&lt;"&amp;TIMEVALUE(LEFT($B31,5))+TIME(0,15,0),Matches[SITE OUT],O$9)),COUNTIFS(All[TIMEBIN],$B31,All[CLASS],INDEX(classNum,1,MATCH(S$11,classScheme,0)))),"")</f>
        <v>0</v>
      </c>
      <c r="T31" s="12"/>
      <c r="U31" s="8">
        <f ca="1">IF(U$9&lt;&gt;"",IF(U$9&lt;&gt;"All Locations",IF(U$10="From",COUNTIFS(Matches[CLASS],INDEX(classNum,1,MATCH(U$11,classScheme,0)),Matches[TIMEBIN],$B31,Matches[SITE IN],U$9),COUNTIFS(Matches[CLASS],INDEX(classNum,1,MATCH(U$11,classScheme,0)),Matches[TIME OUT],"&gt;="&amp;TIMEVALUE(LEFT($B31,5)),Matches[TIME OUT],"&lt;"&amp;TIMEVALUE(LEFT($B31,5))+TIME(0,15,0),Matches[SITE OUT],U$9)),COUNTIFS(All[TIMEBIN],$B31,All[CLASS],INDEX(classNum,1,MATCH(U$11,classScheme,0)))),"")</f>
        <v>12</v>
      </c>
      <c r="V31" s="9">
        <f ca="1">IF(U$9&lt;&gt;"",IF(U$9&lt;&gt;"All Locations",IF(U$10="From",COUNTIFS(Matches[CLASS],INDEX(classNum,1,MATCH(V$11,classScheme,0)),Matches[TIMEBIN],$B31,Matches[SITE IN],U$9),COUNTIFS(Matches[CLASS],INDEX(classNum,1,MATCH(V$11,classScheme,0)),Matches[TIME OUT],"&gt;="&amp;TIMEVALUE(LEFT($B31,5)),Matches[TIME OUT],"&lt;"&amp;TIMEVALUE(LEFT($B31,5))+TIME(0,15,0),Matches[SITE OUT],U$9)),COUNTIFS(All[TIMEBIN],$B31,All[CLASS],INDEX(classNum,1,MATCH(V$11,classScheme,0)))),"")</f>
        <v>0</v>
      </c>
      <c r="W31" s="9">
        <f ca="1">IF(U$9&lt;&gt;"",IF(U$9&lt;&gt;"All Locations",IF(U$10="From",COUNTIFS(Matches[CLASS],INDEX(classNum,1,MATCH(W$11,classScheme,0)),Matches[TIMEBIN],$B31,Matches[SITE IN],U$9),COUNTIFS(Matches[CLASS],INDEX(classNum,1,MATCH(W$11,classScheme,0)),Matches[TIME OUT],"&gt;="&amp;TIMEVALUE(LEFT($B31,5)),Matches[TIME OUT],"&lt;"&amp;TIMEVALUE(LEFT($B31,5))+TIME(0,15,0),Matches[SITE OUT],U$9)),COUNTIFS(All[TIMEBIN],$B31,All[CLASS],INDEX(classNum,1,MATCH(W$11,classScheme,0)))),"")</f>
        <v>0</v>
      </c>
      <c r="X31" s="10">
        <f ca="1">IF(U$9&lt;&gt;"",IF(U$9&lt;&gt;"All Locations",IF(U$10="From",COUNTIFS(Matches[CLASS],INDEX(classNum,1,MATCH(X$11,classScheme,0)),Matches[TIMEBIN],$B31,Matches[SITE IN],U$9),COUNTIFS(Matches[CLASS],INDEX(classNum,1,MATCH(X$11,classScheme,0)),Matches[TIME OUT],"&gt;="&amp;TIMEVALUE(LEFT($B31,5)),Matches[TIME OUT],"&lt;"&amp;TIMEVALUE(LEFT($B31,5))+TIME(0,15,0),Matches[SITE OUT],U$9)),COUNTIFS(All[TIMEBIN],$B31,All[CLASS],INDEX(classNum,1,MATCH(X$11,classScheme,0)))),"")</f>
        <v>0</v>
      </c>
      <c r="Y31" s="11">
        <f ca="1">IF(U$9&lt;&gt;"",IF(U$9&lt;&gt;"All Locations",IF(U$10="From",COUNTIFS(Matches[CLASS],INDEX(classNum,1,MATCH(Y$11,classScheme,0)),Matches[TIMEBIN],$B31,Matches[SITE IN],U$9),COUNTIFS(Matches[CLASS],INDEX(classNum,1,MATCH(Y$11,classScheme,0)),Matches[TIME OUT],"&gt;="&amp;TIMEVALUE(LEFT($B31,5)),Matches[TIME OUT],"&lt;"&amp;TIMEVALUE(LEFT($B31,5))+TIME(0,15,0),Matches[SITE OUT],U$9)),COUNTIFS(All[TIMEBIN],$B31,All[CLASS],INDEX(classNum,1,MATCH(Y$11,classScheme,0)))),"")</f>
        <v>0</v>
      </c>
      <c r="Z31" s="12"/>
      <c r="AA31" s="8">
        <f ca="1">IF(AA$9&lt;&gt;"",IF(AA$9&lt;&gt;"All Locations",IF(AA$10="From",COUNTIFS(Matches[CLASS],INDEX(classNum,1,MATCH(AA$11,classScheme,0)),Matches[TIMEBIN],$B31,Matches[SITE IN],AA$9),COUNTIFS(Matches[CLASS],INDEX(classNum,1,MATCH(AA$11,classScheme,0)),Matches[TIME OUT],"&gt;="&amp;TIMEVALUE(LEFT($B31,5)),Matches[TIME OUT],"&lt;"&amp;TIMEVALUE(LEFT($B31,5))+TIME(0,15,0),Matches[SITE OUT],AA$9)),COUNTIFS(All[TIMEBIN],$B31,All[CLASS],INDEX(classNum,1,MATCH(AA$11,classScheme,0)))),"")</f>
        <v>7</v>
      </c>
      <c r="AB31" s="9">
        <f ca="1">IF(AA$9&lt;&gt;"",IF(AA$9&lt;&gt;"All Locations",IF(AA$10="From",COUNTIFS(Matches[CLASS],INDEX(classNum,1,MATCH(AB$11,classScheme,0)),Matches[TIMEBIN],$B31,Matches[SITE IN],AA$9),COUNTIFS(Matches[CLASS],INDEX(classNum,1,MATCH(AB$11,classScheme,0)),Matches[TIME OUT],"&gt;="&amp;TIMEVALUE(LEFT($B31,5)),Matches[TIME OUT],"&lt;"&amp;TIMEVALUE(LEFT($B31,5))+TIME(0,15,0),Matches[SITE OUT],AA$9)),COUNTIFS(All[TIMEBIN],$B31,All[CLASS],INDEX(classNum,1,MATCH(AB$11,classScheme,0)))),"")</f>
        <v>4</v>
      </c>
      <c r="AC31" s="9">
        <f ca="1">IF(AA$9&lt;&gt;"",IF(AA$9&lt;&gt;"All Locations",IF(AA$10="From",COUNTIFS(Matches[CLASS],INDEX(classNum,1,MATCH(AC$11,classScheme,0)),Matches[TIMEBIN],$B31,Matches[SITE IN],AA$9),COUNTIFS(Matches[CLASS],INDEX(classNum,1,MATCH(AC$11,classScheme,0)),Matches[TIME OUT],"&gt;="&amp;TIMEVALUE(LEFT($B31,5)),Matches[TIME OUT],"&lt;"&amp;TIMEVALUE(LEFT($B31,5))+TIME(0,15,0),Matches[SITE OUT],AA$9)),COUNTIFS(All[TIMEBIN],$B31,All[CLASS],INDEX(classNum,1,MATCH(AC$11,classScheme,0)))),"")</f>
        <v>0</v>
      </c>
      <c r="AD31" s="10">
        <f ca="1">IF(AA$9&lt;&gt;"",IF(AA$9&lt;&gt;"All Locations",IF(AA$10="From",COUNTIFS(Matches[CLASS],INDEX(classNum,1,MATCH(AD$11,classScheme,0)),Matches[TIMEBIN],$B31,Matches[SITE IN],AA$9),COUNTIFS(Matches[CLASS],INDEX(classNum,1,MATCH(AD$11,classScheme,0)),Matches[TIME OUT],"&gt;="&amp;TIMEVALUE(LEFT($B31,5)),Matches[TIME OUT],"&lt;"&amp;TIMEVALUE(LEFT($B31,5))+TIME(0,15,0),Matches[SITE OUT],AA$9)),COUNTIFS(All[TIMEBIN],$B31,All[CLASS],INDEX(classNum,1,MATCH(AD$11,classScheme,0)))),"")</f>
        <v>0</v>
      </c>
      <c r="AE31" s="11">
        <f ca="1">IF(AA$9&lt;&gt;"",IF(AA$9&lt;&gt;"All Locations",IF(AA$10="From",COUNTIFS(Matches[CLASS],INDEX(classNum,1,MATCH(AE$11,classScheme,0)),Matches[TIMEBIN],$B31,Matches[SITE IN],AA$9),COUNTIFS(Matches[CLASS],INDEX(classNum,1,MATCH(AE$11,classScheme,0)),Matches[TIME OUT],"&gt;="&amp;TIMEVALUE(LEFT($B31,5)),Matches[TIME OUT],"&lt;"&amp;TIMEVALUE(LEFT($B31,5))+TIME(0,15,0),Matches[SITE OUT],AA$9)),COUNTIFS(All[TIMEBIN],$B31,All[CLASS],INDEX(classNum,1,MATCH(AE$11,classScheme,0)))),"")</f>
        <v>0</v>
      </c>
      <c r="AF31" s="12"/>
      <c r="AG31" s="8">
        <f ca="1">IF(AG$9&lt;&gt;"",IF(AG$9&lt;&gt;"All Locations",IF(AG$10="From",COUNTIFS(Matches[CLASS],INDEX(classNum,1,MATCH(AG$11,classScheme,0)),Matches[TIMEBIN],$B31,Matches[SITE IN],AG$9),COUNTIFS(Matches[CLASS],INDEX(classNum,1,MATCH(AG$11,classScheme,0)),Matches[TIME OUT],"&gt;="&amp;TIMEVALUE(LEFT($B31,5)),Matches[TIME OUT],"&lt;"&amp;TIMEVALUE(LEFT($B31,5))+TIME(0,15,0),Matches[SITE OUT],AG$9)),COUNTIFS(All[TIMEBIN],$B31,All[CLASS],INDEX(classNum,1,MATCH(AG$11,classScheme,0)))),"")</f>
        <v>14</v>
      </c>
      <c r="AH31" s="9">
        <f ca="1">IF(AG$9&lt;&gt;"",IF(AG$9&lt;&gt;"All Locations",IF(AG$10="From",COUNTIFS(Matches[CLASS],INDEX(classNum,1,MATCH(AH$11,classScheme,0)),Matches[TIMEBIN],$B31,Matches[SITE IN],AG$9),COUNTIFS(Matches[CLASS],INDEX(classNum,1,MATCH(AH$11,classScheme,0)),Matches[TIME OUT],"&gt;="&amp;TIMEVALUE(LEFT($B31,5)),Matches[TIME OUT],"&lt;"&amp;TIMEVALUE(LEFT($B31,5))+TIME(0,15,0),Matches[SITE OUT],AG$9)),COUNTIFS(All[TIMEBIN],$B31,All[CLASS],INDEX(classNum,1,MATCH(AH$11,classScheme,0)))),"")</f>
        <v>1</v>
      </c>
      <c r="AI31" s="9">
        <f ca="1">IF(AG$9&lt;&gt;"",IF(AG$9&lt;&gt;"All Locations",IF(AG$10="From",COUNTIFS(Matches[CLASS],INDEX(classNum,1,MATCH(AI$11,classScheme,0)),Matches[TIMEBIN],$B31,Matches[SITE IN],AG$9),COUNTIFS(Matches[CLASS],INDEX(classNum,1,MATCH(AI$11,classScheme,0)),Matches[TIME OUT],"&gt;="&amp;TIMEVALUE(LEFT($B31,5)),Matches[TIME OUT],"&lt;"&amp;TIMEVALUE(LEFT($B31,5))+TIME(0,15,0),Matches[SITE OUT],AG$9)),COUNTIFS(All[TIMEBIN],$B31,All[CLASS],INDEX(classNum,1,MATCH(AI$11,classScheme,0)))),"")</f>
        <v>2</v>
      </c>
      <c r="AJ31" s="10">
        <f ca="1">IF(AG$9&lt;&gt;"",IF(AG$9&lt;&gt;"All Locations",IF(AG$10="From",COUNTIFS(Matches[CLASS],INDEX(classNum,1,MATCH(AJ$11,classScheme,0)),Matches[TIMEBIN],$B31,Matches[SITE IN],AG$9),COUNTIFS(Matches[CLASS],INDEX(classNum,1,MATCH(AJ$11,classScheme,0)),Matches[TIME OUT],"&gt;="&amp;TIMEVALUE(LEFT($B31,5)),Matches[TIME OUT],"&lt;"&amp;TIMEVALUE(LEFT($B31,5))+TIME(0,15,0),Matches[SITE OUT],AG$9)),COUNTIFS(All[TIMEBIN],$B31,All[CLASS],INDEX(classNum,1,MATCH(AJ$11,classScheme,0)))),"")</f>
        <v>0</v>
      </c>
      <c r="AK31" s="11">
        <f ca="1">IF(AG$9&lt;&gt;"",IF(AG$9&lt;&gt;"All Locations",IF(AG$10="From",COUNTIFS(Matches[CLASS],INDEX(classNum,1,MATCH(AK$11,classScheme,0)),Matches[TIMEBIN],$B31,Matches[SITE IN],AG$9),COUNTIFS(Matches[CLASS],INDEX(classNum,1,MATCH(AK$11,classScheme,0)),Matches[TIME OUT],"&gt;="&amp;TIMEVALUE(LEFT($B31,5)),Matches[TIME OUT],"&lt;"&amp;TIMEVALUE(LEFT($B31,5))+TIME(0,15,0),Matches[SITE OUT],AG$9)),COUNTIFS(All[TIMEBIN],$B31,All[CLASS],INDEX(classNum,1,MATCH(AK$11,classScheme,0)))),"")</f>
        <v>0</v>
      </c>
      <c r="AL31" s="12"/>
      <c r="AM31" s="8">
        <f ca="1">IF(AM$9&lt;&gt;"",IF(AM$9&lt;&gt;"All Locations",IF(AM$10="From",COUNTIFS(Matches[CLASS],INDEX(classNum,1,MATCH(AM$11,classScheme,0)),Matches[TIMEBIN],$B31,Matches[SITE IN],AM$9),COUNTIFS(Matches[CLASS],INDEX(classNum,1,MATCH(AM$11,classScheme,0)),Matches[TIME OUT],"&gt;="&amp;TIMEVALUE(LEFT($B31,5)),Matches[TIME OUT],"&lt;"&amp;TIMEVALUE(LEFT($B31,5))+TIME(0,15,0),Matches[SITE OUT],AM$9)),COUNTIFS(All[TIMEBIN],$B31,All[CLASS],INDEX(classNum,1,MATCH(AM$11,classScheme,0)))),"")</f>
        <v>8</v>
      </c>
      <c r="AN31" s="9">
        <f ca="1">IF(AM$9&lt;&gt;"",IF(AM$9&lt;&gt;"All Locations",IF(AM$10="From",COUNTIFS(Matches[CLASS],INDEX(classNum,1,MATCH(AN$11,classScheme,0)),Matches[TIMEBIN],$B31,Matches[SITE IN],AM$9),COUNTIFS(Matches[CLASS],INDEX(classNum,1,MATCH(AN$11,classScheme,0)),Matches[TIME OUT],"&gt;="&amp;TIMEVALUE(LEFT($B31,5)),Matches[TIME OUT],"&lt;"&amp;TIMEVALUE(LEFT($B31,5))+TIME(0,15,0),Matches[SITE OUT],AM$9)),COUNTIFS(All[TIMEBIN],$B31,All[CLASS],INDEX(classNum,1,MATCH(AN$11,classScheme,0)))),"")</f>
        <v>3</v>
      </c>
      <c r="AO31" s="9">
        <f ca="1">IF(AM$9&lt;&gt;"",IF(AM$9&lt;&gt;"All Locations",IF(AM$10="From",COUNTIFS(Matches[CLASS],INDEX(classNum,1,MATCH(AO$11,classScheme,0)),Matches[TIMEBIN],$B31,Matches[SITE IN],AM$9),COUNTIFS(Matches[CLASS],INDEX(classNum,1,MATCH(AO$11,classScheme,0)),Matches[TIME OUT],"&gt;="&amp;TIMEVALUE(LEFT($B31,5)),Matches[TIME OUT],"&lt;"&amp;TIMEVALUE(LEFT($B31,5))+TIME(0,15,0),Matches[SITE OUT],AM$9)),COUNTIFS(All[TIMEBIN],$B31,All[CLASS],INDEX(classNum,1,MATCH(AO$11,classScheme,0)))),"")</f>
        <v>0</v>
      </c>
      <c r="AP31" s="10">
        <f ca="1">IF(AM$9&lt;&gt;"",IF(AM$9&lt;&gt;"All Locations",IF(AM$10="From",COUNTIFS(Matches[CLASS],INDEX(classNum,1,MATCH(AP$11,classScheme,0)),Matches[TIMEBIN],$B31,Matches[SITE IN],AM$9),COUNTIFS(Matches[CLASS],INDEX(classNum,1,MATCH(AP$11,classScheme,0)),Matches[TIME OUT],"&gt;="&amp;TIMEVALUE(LEFT($B31,5)),Matches[TIME OUT],"&lt;"&amp;TIMEVALUE(LEFT($B31,5))+TIME(0,15,0),Matches[SITE OUT],AM$9)),COUNTIFS(All[TIMEBIN],$B31,All[CLASS],INDEX(classNum,1,MATCH(AP$11,classScheme,0)))),"")</f>
        <v>0</v>
      </c>
      <c r="AQ31" s="11">
        <f ca="1">IF(AM$9&lt;&gt;"",IF(AM$9&lt;&gt;"All Locations",IF(AM$10="From",COUNTIFS(Matches[CLASS],INDEX(classNum,1,MATCH(AQ$11,classScheme,0)),Matches[TIMEBIN],$B31,Matches[SITE IN],AM$9),COUNTIFS(Matches[CLASS],INDEX(classNum,1,MATCH(AQ$11,classScheme,0)),Matches[TIME OUT],"&gt;="&amp;TIMEVALUE(LEFT($B31,5)),Matches[TIME OUT],"&lt;"&amp;TIMEVALUE(LEFT($B31,5))+TIME(0,15,0),Matches[SITE OUT],AM$9)),COUNTIFS(All[TIMEBIN],$B31,All[CLASS],INDEX(classNum,1,MATCH(AQ$11,classScheme,0)))),"")</f>
        <v>5</v>
      </c>
      <c r="AR31" s="12"/>
      <c r="AS31" s="8">
        <f ca="1">IF(AS$9&lt;&gt;"",IF(AS$9&lt;&gt;"All Locations",IF(AS$10="From",COUNTIFS(Matches[CLASS],INDEX(classNum,1,MATCH(AS$11,classScheme,0)),Matches[TIMEBIN],$B31,Matches[SITE IN],AS$9),COUNTIFS(Matches[CLASS],INDEX(classNum,1,MATCH(AS$11,classScheme,0)),Matches[TIME OUT],"&gt;="&amp;TIMEVALUE(LEFT($B31,5)),Matches[TIME OUT],"&lt;"&amp;TIMEVALUE(LEFT($B31,5))+TIME(0,15,0),Matches[SITE OUT],AS$9)),COUNTIFS(All[TIMEBIN],$B31,All[CLASS],INDEX(classNum,1,MATCH(AS$11,classScheme,0)))),"")</f>
        <v>0</v>
      </c>
      <c r="AT31" s="9">
        <f ca="1">IF(AS$9&lt;&gt;"",IF(AS$9&lt;&gt;"All Locations",IF(AS$10="From",COUNTIFS(Matches[CLASS],INDEX(classNum,1,MATCH(AT$11,classScheme,0)),Matches[TIMEBIN],$B31,Matches[SITE IN],AS$9),COUNTIFS(Matches[CLASS],INDEX(classNum,1,MATCH(AT$11,classScheme,0)),Matches[TIME OUT],"&gt;="&amp;TIMEVALUE(LEFT($B31,5)),Matches[TIME OUT],"&lt;"&amp;TIMEVALUE(LEFT($B31,5))+TIME(0,15,0),Matches[SITE OUT],AS$9)),COUNTIFS(All[TIMEBIN],$B31,All[CLASS],INDEX(classNum,1,MATCH(AT$11,classScheme,0)))),"")</f>
        <v>0</v>
      </c>
      <c r="AU31" s="9">
        <f ca="1">IF(AS$9&lt;&gt;"",IF(AS$9&lt;&gt;"All Locations",IF(AS$10="From",COUNTIFS(Matches[CLASS],INDEX(classNum,1,MATCH(AU$11,classScheme,0)),Matches[TIMEBIN],$B31,Matches[SITE IN],AS$9),COUNTIFS(Matches[CLASS],INDEX(classNum,1,MATCH(AU$11,classScheme,0)),Matches[TIME OUT],"&gt;="&amp;TIMEVALUE(LEFT($B31,5)),Matches[TIME OUT],"&lt;"&amp;TIMEVALUE(LEFT($B31,5))+TIME(0,15,0),Matches[SITE OUT],AS$9)),COUNTIFS(All[TIMEBIN],$B31,All[CLASS],INDEX(classNum,1,MATCH(AU$11,classScheme,0)))),"")</f>
        <v>0</v>
      </c>
      <c r="AV31" s="10">
        <f ca="1">IF(AS$9&lt;&gt;"",IF(AS$9&lt;&gt;"All Locations",IF(AS$10="From",COUNTIFS(Matches[CLASS],INDEX(classNum,1,MATCH(AV$11,classScheme,0)),Matches[TIMEBIN],$B31,Matches[SITE IN],AS$9),COUNTIFS(Matches[CLASS],INDEX(classNum,1,MATCH(AV$11,classScheme,0)),Matches[TIME OUT],"&gt;="&amp;TIMEVALUE(LEFT($B31,5)),Matches[TIME OUT],"&lt;"&amp;TIMEVALUE(LEFT($B31,5))+TIME(0,15,0),Matches[SITE OUT],AS$9)),COUNTIFS(All[TIMEBIN],$B31,All[CLASS],INDEX(classNum,1,MATCH(AV$11,classScheme,0)))),"")</f>
        <v>0</v>
      </c>
      <c r="AW31" s="11">
        <f ca="1">IF(AS$9&lt;&gt;"",IF(AS$9&lt;&gt;"All Locations",IF(AS$10="From",COUNTIFS(Matches[CLASS],INDEX(classNum,1,MATCH(AW$11,classScheme,0)),Matches[TIMEBIN],$B31,Matches[SITE IN],AS$9),COUNTIFS(Matches[CLASS],INDEX(classNum,1,MATCH(AW$11,classScheme,0)),Matches[TIME OUT],"&gt;="&amp;TIMEVALUE(LEFT($B31,5)),Matches[TIME OUT],"&lt;"&amp;TIMEVALUE(LEFT($B31,5))+TIME(0,15,0),Matches[SITE OUT],AS$9)),COUNTIFS(All[TIMEBIN],$B31,All[CLASS],INDEX(classNum,1,MATCH(AW$11,classScheme,0)))),"")</f>
        <v>0</v>
      </c>
      <c r="AX31" s="12"/>
      <c r="AY31" s="8">
        <f ca="1">IF(AY$9&lt;&gt;"",IF(AY$9&lt;&gt;"All Locations",IF(AY$10="From",COUNTIFS(Matches[CLASS],INDEX(classNum,1,MATCH(AY$11,classScheme,0)),Matches[TIMEBIN],$B31,Matches[SITE IN],AY$9),COUNTIFS(Matches[CLASS],INDEX(classNum,1,MATCH(AY$11,classScheme,0)),Matches[TIME OUT],"&gt;="&amp;TIMEVALUE(LEFT($B31,5)),Matches[TIME OUT],"&lt;"&amp;TIMEVALUE(LEFT($B31,5))+TIME(0,15,0),Matches[SITE OUT],AY$9)),COUNTIFS(All[TIMEBIN],$B31,All[CLASS],INDEX(classNum,1,MATCH(AY$11,classScheme,0)))),"")</f>
        <v>8</v>
      </c>
      <c r="AZ31" s="9">
        <f ca="1">IF(AY$9&lt;&gt;"",IF(AY$9&lt;&gt;"All Locations",IF(AY$10="From",COUNTIFS(Matches[CLASS],INDEX(classNum,1,MATCH(AZ$11,classScheme,0)),Matches[TIMEBIN],$B31,Matches[SITE IN],AY$9),COUNTIFS(Matches[CLASS],INDEX(classNum,1,MATCH(AZ$11,classScheme,0)),Matches[TIME OUT],"&gt;="&amp;TIMEVALUE(LEFT($B31,5)),Matches[TIME OUT],"&lt;"&amp;TIMEVALUE(LEFT($B31,5))+TIME(0,15,0),Matches[SITE OUT],AY$9)),COUNTIFS(All[TIMEBIN],$B31,All[CLASS],INDEX(classNum,1,MATCH(AZ$11,classScheme,0)))),"")</f>
        <v>1</v>
      </c>
      <c r="BA31" s="9">
        <f ca="1">IF(AY$9&lt;&gt;"",IF(AY$9&lt;&gt;"All Locations",IF(AY$10="From",COUNTIFS(Matches[CLASS],INDEX(classNum,1,MATCH(BA$11,classScheme,0)),Matches[TIMEBIN],$B31,Matches[SITE IN],AY$9),COUNTIFS(Matches[CLASS],INDEX(classNum,1,MATCH(BA$11,classScheme,0)),Matches[TIME OUT],"&gt;="&amp;TIMEVALUE(LEFT($B31,5)),Matches[TIME OUT],"&lt;"&amp;TIMEVALUE(LEFT($B31,5))+TIME(0,15,0),Matches[SITE OUT],AY$9)),COUNTIFS(All[TIMEBIN],$B31,All[CLASS],INDEX(classNum,1,MATCH(BA$11,classScheme,0)))),"")</f>
        <v>0</v>
      </c>
      <c r="BB31" s="10">
        <f ca="1">IF(AY$9&lt;&gt;"",IF(AY$9&lt;&gt;"All Locations",IF(AY$10="From",COUNTIFS(Matches[CLASS],INDEX(classNum,1,MATCH(BB$11,classScheme,0)),Matches[TIMEBIN],$B31,Matches[SITE IN],AY$9),COUNTIFS(Matches[CLASS],INDEX(classNum,1,MATCH(BB$11,classScheme,0)),Matches[TIME OUT],"&gt;="&amp;TIMEVALUE(LEFT($B31,5)),Matches[TIME OUT],"&lt;"&amp;TIMEVALUE(LEFT($B31,5))+TIME(0,15,0),Matches[SITE OUT],AY$9)),COUNTIFS(All[TIMEBIN],$B31,All[CLASS],INDEX(classNum,1,MATCH(BB$11,classScheme,0)))),"")</f>
        <v>0</v>
      </c>
      <c r="BC31" s="11">
        <f ca="1">IF(AY$9&lt;&gt;"",IF(AY$9&lt;&gt;"All Locations",IF(AY$10="From",COUNTIFS(Matches[CLASS],INDEX(classNum,1,MATCH(BC$11,classScheme,0)),Matches[TIMEBIN],$B31,Matches[SITE IN],AY$9),COUNTIFS(Matches[CLASS],INDEX(classNum,1,MATCH(BC$11,classScheme,0)),Matches[TIME OUT],"&gt;="&amp;TIMEVALUE(LEFT($B31,5)),Matches[TIME OUT],"&lt;"&amp;TIMEVALUE(LEFT($B31,5))+TIME(0,15,0),Matches[SITE OUT],AY$9)),COUNTIFS(All[TIMEBIN],$B31,All[CLASS],INDEX(classNum,1,MATCH(BC$11,classScheme,0)))),"")</f>
        <v>0</v>
      </c>
      <c r="BD31" s="12"/>
      <c r="BE31" s="8">
        <f ca="1">IF(BE$9&lt;&gt;"",IF(BE$9&lt;&gt;"All Locations",IF(BE$10="From",COUNTIFS(Matches[CLASS],INDEX(classNum,1,MATCH(BE$11,classScheme,0)),Matches[TIMEBIN],$B31,Matches[SITE IN],BE$9),COUNTIFS(Matches[CLASS],INDEX(classNum,1,MATCH(BE$11,classScheme,0)),Matches[TIME OUT],"&gt;="&amp;TIMEVALUE(LEFT($B31,5)),Matches[TIME OUT],"&lt;"&amp;TIMEVALUE(LEFT($B31,5))+TIME(0,15,0),Matches[SITE OUT],BE$9)),COUNTIFS(All[TIMEBIN],$B31,All[CLASS],INDEX(classNum,1,MATCH(BE$11,classScheme,0)))),"")</f>
        <v>1</v>
      </c>
      <c r="BF31" s="9">
        <f ca="1">IF(BE$9&lt;&gt;"",IF(BE$9&lt;&gt;"All Locations",IF(BE$10="From",COUNTIFS(Matches[CLASS],INDEX(classNum,1,MATCH(BF$11,classScheme,0)),Matches[TIMEBIN],$B31,Matches[SITE IN],BE$9),COUNTIFS(Matches[CLASS],INDEX(classNum,1,MATCH(BF$11,classScheme,0)),Matches[TIME OUT],"&gt;="&amp;TIMEVALUE(LEFT($B31,5)),Matches[TIME OUT],"&lt;"&amp;TIMEVALUE(LEFT($B31,5))+TIME(0,15,0),Matches[SITE OUT],BE$9)),COUNTIFS(All[TIMEBIN],$B31,All[CLASS],INDEX(classNum,1,MATCH(BF$11,classScheme,0)))),"")</f>
        <v>0</v>
      </c>
      <c r="BG31" s="9">
        <f ca="1">IF(BE$9&lt;&gt;"",IF(BE$9&lt;&gt;"All Locations",IF(BE$10="From",COUNTIFS(Matches[CLASS],INDEX(classNum,1,MATCH(BG$11,classScheme,0)),Matches[TIMEBIN],$B31,Matches[SITE IN],BE$9),COUNTIFS(Matches[CLASS],INDEX(classNum,1,MATCH(BG$11,classScheme,0)),Matches[TIME OUT],"&gt;="&amp;TIMEVALUE(LEFT($B31,5)),Matches[TIME OUT],"&lt;"&amp;TIMEVALUE(LEFT($B31,5))+TIME(0,15,0),Matches[SITE OUT],BE$9)),COUNTIFS(All[TIMEBIN],$B31,All[CLASS],INDEX(classNum,1,MATCH(BG$11,classScheme,0)))),"")</f>
        <v>1</v>
      </c>
      <c r="BH31" s="10">
        <f ca="1">IF(BE$9&lt;&gt;"",IF(BE$9&lt;&gt;"All Locations",IF(BE$10="From",COUNTIFS(Matches[CLASS],INDEX(classNum,1,MATCH(BH$11,classScheme,0)),Matches[TIMEBIN],$B31,Matches[SITE IN],BE$9),COUNTIFS(Matches[CLASS],INDEX(classNum,1,MATCH(BH$11,classScheme,0)),Matches[TIME OUT],"&gt;="&amp;TIMEVALUE(LEFT($B31,5)),Matches[TIME OUT],"&lt;"&amp;TIMEVALUE(LEFT($B31,5))+TIME(0,15,0),Matches[SITE OUT],BE$9)),COUNTIFS(All[TIMEBIN],$B31,All[CLASS],INDEX(classNum,1,MATCH(BH$11,classScheme,0)))),"")</f>
        <v>0</v>
      </c>
      <c r="BI31" s="11">
        <f ca="1">IF(BE$9&lt;&gt;"",IF(BE$9&lt;&gt;"All Locations",IF(BE$10="From",COUNTIFS(Matches[CLASS],INDEX(classNum,1,MATCH(BI$11,classScheme,0)),Matches[TIMEBIN],$B31,Matches[SITE IN],BE$9),COUNTIFS(Matches[CLASS],INDEX(classNum,1,MATCH(BI$11,classScheme,0)),Matches[TIME OUT],"&gt;="&amp;TIMEVALUE(LEFT($B31,5)),Matches[TIME OUT],"&lt;"&amp;TIMEVALUE(LEFT($B31,5))+TIME(0,15,0),Matches[SITE OUT],BE$9)),COUNTIFS(All[TIMEBIN],$B31,All[CLASS],INDEX(classNum,1,MATCH(BI$11,classScheme,0)))),"")</f>
        <v>0</v>
      </c>
      <c r="BJ31" s="12"/>
      <c r="BK31" s="8">
        <f ca="1">IF(BK$9&lt;&gt;"",IF(BK$9&lt;&gt;"All Locations",IF(BK$10="From",COUNTIFS(Matches[CLASS],INDEX(classNum,1,MATCH(BK$11,classScheme,0)),Matches[TIMEBIN],$B31,Matches[SITE IN],BK$9),COUNTIFS(Matches[CLASS],INDEX(classNum,1,MATCH(BK$11,classScheme,0)),Matches[TIME OUT],"&gt;="&amp;TIMEVALUE(LEFT($B31,5)),Matches[TIME OUT],"&lt;"&amp;TIMEVALUE(LEFT($B31,5))+TIME(0,15,0),Matches[SITE OUT],BK$9)),COUNTIFS(All[TIMEBIN],$B31,All[CLASS],INDEX(classNum,1,MATCH(BK$11,classScheme,0)))),"")</f>
        <v>5</v>
      </c>
      <c r="BL31" s="9">
        <f ca="1">IF(BK$9&lt;&gt;"",IF(BK$9&lt;&gt;"All Locations",IF(BK$10="From",COUNTIFS(Matches[CLASS],INDEX(classNum,1,MATCH(BL$11,classScheme,0)),Matches[TIMEBIN],$B31,Matches[SITE IN],BK$9),COUNTIFS(Matches[CLASS],INDEX(classNum,1,MATCH(BL$11,classScheme,0)),Matches[TIME OUT],"&gt;="&amp;TIMEVALUE(LEFT($B31,5)),Matches[TIME OUT],"&lt;"&amp;TIMEVALUE(LEFT($B31,5))+TIME(0,15,0),Matches[SITE OUT],BK$9)),COUNTIFS(All[TIMEBIN],$B31,All[CLASS],INDEX(classNum,1,MATCH(BL$11,classScheme,0)))),"")</f>
        <v>1</v>
      </c>
      <c r="BM31" s="9">
        <f ca="1">IF(BK$9&lt;&gt;"",IF(BK$9&lt;&gt;"All Locations",IF(BK$10="From",COUNTIFS(Matches[CLASS],INDEX(classNum,1,MATCH(BM$11,classScheme,0)),Matches[TIMEBIN],$B31,Matches[SITE IN],BK$9),COUNTIFS(Matches[CLASS],INDEX(classNum,1,MATCH(BM$11,classScheme,0)),Matches[TIME OUT],"&gt;="&amp;TIMEVALUE(LEFT($B31,5)),Matches[TIME OUT],"&lt;"&amp;TIMEVALUE(LEFT($B31,5))+TIME(0,15,0),Matches[SITE OUT],BK$9)),COUNTIFS(All[TIMEBIN],$B31,All[CLASS],INDEX(classNum,1,MATCH(BM$11,classScheme,0)))),"")</f>
        <v>0</v>
      </c>
      <c r="BN31" s="10">
        <f ca="1">IF(BK$9&lt;&gt;"",IF(BK$9&lt;&gt;"All Locations",IF(BK$10="From",COUNTIFS(Matches[CLASS],INDEX(classNum,1,MATCH(BN$11,classScheme,0)),Matches[TIMEBIN],$B31,Matches[SITE IN],BK$9),COUNTIFS(Matches[CLASS],INDEX(classNum,1,MATCH(BN$11,classScheme,0)),Matches[TIME OUT],"&gt;="&amp;TIMEVALUE(LEFT($B31,5)),Matches[TIME OUT],"&lt;"&amp;TIMEVALUE(LEFT($B31,5))+TIME(0,15,0),Matches[SITE OUT],BK$9)),COUNTIFS(All[TIMEBIN],$B31,All[CLASS],INDEX(classNum,1,MATCH(BN$11,classScheme,0)))),"")</f>
        <v>0</v>
      </c>
      <c r="BO31" s="11">
        <f ca="1">IF(BK$9&lt;&gt;"",IF(BK$9&lt;&gt;"All Locations",IF(BK$10="From",COUNTIFS(Matches[CLASS],INDEX(classNum,1,MATCH(BO$11,classScheme,0)),Matches[TIMEBIN],$B31,Matches[SITE IN],BK$9),COUNTIFS(Matches[CLASS],INDEX(classNum,1,MATCH(BO$11,classScheme,0)),Matches[TIME OUT],"&gt;="&amp;TIMEVALUE(LEFT($B31,5)),Matches[TIME OUT],"&lt;"&amp;TIMEVALUE(LEFT($B31,5))+TIME(0,15,0),Matches[SITE OUT],BK$9)),COUNTIFS(All[TIMEBIN],$B31,All[CLASS],INDEX(classNum,1,MATCH(BO$11,classScheme,0)))),"")</f>
        <v>0</v>
      </c>
      <c r="BP31" s="12"/>
      <c r="BQ31" s="8">
        <f ca="1">IF(BQ$9&lt;&gt;"",IF(BQ$9&lt;&gt;"All Locations",IF(BQ$10="From",COUNTIFS(Matches[CLASS],INDEX(classNum,1,MATCH(BQ$11,classScheme,0)),Matches[TIMEBIN],$B31,Matches[SITE IN],BQ$9),COUNTIFS(Matches[CLASS],INDEX(classNum,1,MATCH(BQ$11,classScheme,0)),Matches[TIME OUT],"&gt;="&amp;TIMEVALUE(LEFT($B31,5)),Matches[TIME OUT],"&lt;"&amp;TIMEVALUE(LEFT($B31,5))+TIME(0,15,0),Matches[SITE OUT],BQ$9)),COUNTIFS(All[TIMEBIN],$B31,All[CLASS],INDEX(classNum,1,MATCH(BQ$11,classScheme,0)))),"")</f>
        <v>84</v>
      </c>
      <c r="BR31" s="9">
        <f ca="1">IF(BQ$9&lt;&gt;"",IF(BQ$9&lt;&gt;"All Locations",IF(BQ$10="From",COUNTIFS(Matches[CLASS],INDEX(classNum,1,MATCH(BR$11,classScheme,0)),Matches[TIMEBIN],$B31,Matches[SITE IN],BQ$9),COUNTIFS(Matches[CLASS],INDEX(classNum,1,MATCH(BR$11,classScheme,0)),Matches[TIME OUT],"&gt;="&amp;TIMEVALUE(LEFT($B31,5)),Matches[TIME OUT],"&lt;"&amp;TIMEVALUE(LEFT($B31,5))+TIME(0,15,0),Matches[SITE OUT],BQ$9)),COUNTIFS(All[TIMEBIN],$B31,All[CLASS],INDEX(classNum,1,MATCH(BR$11,classScheme,0)))),"")</f>
        <v>17</v>
      </c>
      <c r="BS31" s="9">
        <f ca="1">IF(BQ$9&lt;&gt;"",IF(BQ$9&lt;&gt;"All Locations",IF(BQ$10="From",COUNTIFS(Matches[CLASS],INDEX(classNum,1,MATCH(BS$11,classScheme,0)),Matches[TIMEBIN],$B31,Matches[SITE IN],BQ$9),COUNTIFS(Matches[CLASS],INDEX(classNum,1,MATCH(BS$11,classScheme,0)),Matches[TIME OUT],"&gt;="&amp;TIMEVALUE(LEFT($B31,5)),Matches[TIME OUT],"&lt;"&amp;TIMEVALUE(LEFT($B31,5))+TIME(0,15,0),Matches[SITE OUT],BQ$9)),COUNTIFS(All[TIMEBIN],$B31,All[CLASS],INDEX(classNum,1,MATCH(BS$11,classScheme,0)))),"")</f>
        <v>4</v>
      </c>
      <c r="BT31" s="10">
        <f ca="1">IF(BQ$9&lt;&gt;"",IF(BQ$9&lt;&gt;"All Locations",IF(BQ$10="From",COUNTIFS(Matches[CLASS],INDEX(classNum,1,MATCH(BT$11,classScheme,0)),Matches[TIMEBIN],$B31,Matches[SITE IN],BQ$9),COUNTIFS(Matches[CLASS],INDEX(classNum,1,MATCH(BT$11,classScheme,0)),Matches[TIME OUT],"&gt;="&amp;TIMEVALUE(LEFT($B31,5)),Matches[TIME OUT],"&lt;"&amp;TIMEVALUE(LEFT($B31,5))+TIME(0,15,0),Matches[SITE OUT],BQ$9)),COUNTIFS(All[TIMEBIN],$B31,All[CLASS],INDEX(classNum,1,MATCH(BT$11,classScheme,0)))),"")</f>
        <v>0</v>
      </c>
      <c r="BU31" s="11">
        <f ca="1">IF(BQ$9&lt;&gt;"",IF(BQ$9&lt;&gt;"All Locations",IF(BQ$10="From",COUNTIFS(Matches[CLASS],INDEX(classNum,1,MATCH(BU$11,classScheme,0)),Matches[TIMEBIN],$B31,Matches[SITE IN],BQ$9),COUNTIFS(Matches[CLASS],INDEX(classNum,1,MATCH(BU$11,classScheme,0)),Matches[TIME OUT],"&gt;="&amp;TIMEVALUE(LEFT($B31,5)),Matches[TIME OUT],"&lt;"&amp;TIMEVALUE(LEFT($B31,5))+TIME(0,15,0),Matches[SITE OUT],BQ$9)),COUNTIFS(All[TIMEBIN],$B31,All[CLASS],INDEX(classNum,1,MATCH(BU$11,classScheme,0)))),"")</f>
        <v>11</v>
      </c>
    </row>
    <row r="32" spans="2:73">
      <c r="B32" s="7" t="str">
        <v>11:00 - 11:15</v>
      </c>
      <c r="C32" s="8">
        <f ca="1">IF(C$9&lt;&gt;"",IF(C$9&lt;&gt;"All Locations",IF(C$10="From",COUNTIFS(Matches[CLASS],INDEX(classNum,1,MATCH(C$11,classScheme,0)),Matches[TIMEBIN],$B32,Matches[SITE IN],C$9),COUNTIFS(Matches[CLASS],INDEX(classNum,1,MATCH(C$11,classScheme,0)),Matches[TIME OUT],"&gt;="&amp;TIMEVALUE(LEFT($B32,5)),Matches[TIME OUT],"&lt;"&amp;TIMEVALUE(LEFT($B32,5))+TIME(0,15,0),Matches[SITE OUT],C$9)),COUNTIFS(All[TIMEBIN],$B32,All[CLASS],INDEX(classNum,1,MATCH(C$11,classScheme,0)))),"")</f>
        <v>24</v>
      </c>
      <c r="D32" s="9">
        <f ca="1">IF(C$9&lt;&gt;"",IF(C$9&lt;&gt;"All Locations",IF(C$10="From",COUNTIFS(Matches[CLASS],INDEX(classNum,1,MATCH(D$11,classScheme,0)),Matches[TIMEBIN],$B32,Matches[SITE IN],C$9),COUNTIFS(Matches[CLASS],INDEX(classNum,1,MATCH(D$11,classScheme,0)),Matches[TIME OUT],"&gt;="&amp;TIMEVALUE(LEFT($B32,5)),Matches[TIME OUT],"&lt;"&amp;TIMEVALUE(LEFT($B32,5))+TIME(0,15,0),Matches[SITE OUT],C$9)),COUNTIFS(All[TIMEBIN],$B32,All[CLASS],INDEX(classNum,1,MATCH(D$11,classScheme,0)))),"")</f>
        <v>6</v>
      </c>
      <c r="E32" s="9">
        <f ca="1">IF(C$9&lt;&gt;"",IF(C$9&lt;&gt;"All Locations",IF(C$10="From",COUNTIFS(Matches[CLASS],INDEX(classNum,1,MATCH(E$11,classScheme,0)),Matches[TIMEBIN],$B32,Matches[SITE IN],C$9),COUNTIFS(Matches[CLASS],INDEX(classNum,1,MATCH(E$11,classScheme,0)),Matches[TIME OUT],"&gt;="&amp;TIMEVALUE(LEFT($B32,5)),Matches[TIME OUT],"&lt;"&amp;TIMEVALUE(LEFT($B32,5))+TIME(0,15,0),Matches[SITE OUT],C$9)),COUNTIFS(All[TIMEBIN],$B32,All[CLASS],INDEX(classNum,1,MATCH(E$11,classScheme,0)))),"")</f>
        <v>0</v>
      </c>
      <c r="F32" s="10">
        <f ca="1">IF(C$9&lt;&gt;"",IF(C$9&lt;&gt;"All Locations",IF(C$10="From",COUNTIFS(Matches[CLASS],INDEX(classNum,1,MATCH(F$11,classScheme,0)),Matches[TIMEBIN],$B32,Matches[SITE IN],C$9),COUNTIFS(Matches[CLASS],INDEX(classNum,1,MATCH(F$11,classScheme,0)),Matches[TIME OUT],"&gt;="&amp;TIMEVALUE(LEFT($B32,5)),Matches[TIME OUT],"&lt;"&amp;TIMEVALUE(LEFT($B32,5))+TIME(0,15,0),Matches[SITE OUT],C$9)),COUNTIFS(All[TIMEBIN],$B32,All[CLASS],INDEX(classNum,1,MATCH(F$11,classScheme,0)))),"")</f>
        <v>0</v>
      </c>
      <c r="G32" s="11">
        <f ca="1">IF(C$9&lt;&gt;"",IF(C$9&lt;&gt;"All Locations",IF(C$10="From",COUNTIFS(Matches[CLASS],INDEX(classNum,1,MATCH(G$11,classScheme,0)),Matches[TIMEBIN],$B32,Matches[SITE IN],C$9),COUNTIFS(Matches[CLASS],INDEX(classNum,1,MATCH(G$11,classScheme,0)),Matches[TIME OUT],"&gt;="&amp;TIMEVALUE(LEFT($B32,5)),Matches[TIME OUT],"&lt;"&amp;TIMEVALUE(LEFT($B32,5))+TIME(0,15,0),Matches[SITE OUT],C$9)),COUNTIFS(All[TIMEBIN],$B32,All[CLASS],INDEX(classNum,1,MATCH(G$11,classScheme,0)))),"")</f>
        <v>4</v>
      </c>
      <c r="H32" s="12"/>
      <c r="I32" s="8">
        <f ca="1">IF(I$9&lt;&gt;"",IF(I$9&lt;&gt;"All Locations",IF(I$10="From",COUNTIFS(Matches[CLASS],INDEX(classNum,1,MATCH(I$11,classScheme,0)),Matches[TIMEBIN],$B32,Matches[SITE IN],I$9),COUNTIFS(Matches[CLASS],INDEX(classNum,1,MATCH(I$11,classScheme,0)),Matches[TIME OUT],"&gt;="&amp;TIMEVALUE(LEFT($B32,5)),Matches[TIME OUT],"&lt;"&amp;TIMEVALUE(LEFT($B32,5))+TIME(0,15,0),Matches[SITE OUT],I$9)),COUNTIFS(All[TIMEBIN],$B32,All[CLASS],INDEX(classNum,1,MATCH(I$11,classScheme,0)))),"")</f>
        <v>0</v>
      </c>
      <c r="J32" s="9">
        <f ca="1">IF(I$9&lt;&gt;"",IF(I$9&lt;&gt;"All Locations",IF(I$10="From",COUNTIFS(Matches[CLASS],INDEX(classNum,1,MATCH(J$11,classScheme,0)),Matches[TIMEBIN],$B32,Matches[SITE IN],I$9),COUNTIFS(Matches[CLASS],INDEX(classNum,1,MATCH(J$11,classScheme,0)),Matches[TIME OUT],"&gt;="&amp;TIMEVALUE(LEFT($B32,5)),Matches[TIME OUT],"&lt;"&amp;TIMEVALUE(LEFT($B32,5))+TIME(0,15,0),Matches[SITE OUT],I$9)),COUNTIFS(All[TIMEBIN],$B32,All[CLASS],INDEX(classNum,1,MATCH(J$11,classScheme,0)))),"")</f>
        <v>0</v>
      </c>
      <c r="K32" s="9">
        <f ca="1">IF(I$9&lt;&gt;"",IF(I$9&lt;&gt;"All Locations",IF(I$10="From",COUNTIFS(Matches[CLASS],INDEX(classNum,1,MATCH(K$11,classScheme,0)),Matches[TIMEBIN],$B32,Matches[SITE IN],I$9),COUNTIFS(Matches[CLASS],INDEX(classNum,1,MATCH(K$11,classScheme,0)),Matches[TIME OUT],"&gt;="&amp;TIMEVALUE(LEFT($B32,5)),Matches[TIME OUT],"&lt;"&amp;TIMEVALUE(LEFT($B32,5))+TIME(0,15,0),Matches[SITE OUT],I$9)),COUNTIFS(All[TIMEBIN],$B32,All[CLASS],INDEX(classNum,1,MATCH(K$11,classScheme,0)))),"")</f>
        <v>0</v>
      </c>
      <c r="L32" s="10">
        <f ca="1">IF(I$9&lt;&gt;"",IF(I$9&lt;&gt;"All Locations",IF(I$10="From",COUNTIFS(Matches[CLASS],INDEX(classNum,1,MATCH(L$11,classScheme,0)),Matches[TIMEBIN],$B32,Matches[SITE IN],I$9),COUNTIFS(Matches[CLASS],INDEX(classNum,1,MATCH(L$11,classScheme,0)),Matches[TIME OUT],"&gt;="&amp;TIMEVALUE(LEFT($B32,5)),Matches[TIME OUT],"&lt;"&amp;TIMEVALUE(LEFT($B32,5))+TIME(0,15,0),Matches[SITE OUT],I$9)),COUNTIFS(All[TIMEBIN],$B32,All[CLASS],INDEX(classNum,1,MATCH(L$11,classScheme,0)))),"")</f>
        <v>0</v>
      </c>
      <c r="M32" s="11">
        <f ca="1">IF(I$9&lt;&gt;"",IF(I$9&lt;&gt;"All Locations",IF(I$10="From",COUNTIFS(Matches[CLASS],INDEX(classNum,1,MATCH(M$11,classScheme,0)),Matches[TIMEBIN],$B32,Matches[SITE IN],I$9),COUNTIFS(Matches[CLASS],INDEX(classNum,1,MATCH(M$11,classScheme,0)),Matches[TIME OUT],"&gt;="&amp;TIMEVALUE(LEFT($B32,5)),Matches[TIME OUT],"&lt;"&amp;TIMEVALUE(LEFT($B32,5))+TIME(0,15,0),Matches[SITE OUT],I$9)),COUNTIFS(All[TIMEBIN],$B32,All[CLASS],INDEX(classNum,1,MATCH(M$11,classScheme,0)))),"")</f>
        <v>0</v>
      </c>
      <c r="N32" s="12"/>
      <c r="O32" s="8">
        <f ca="1">IF(O$9&lt;&gt;"",IF(O$9&lt;&gt;"All Locations",IF(O$10="From",COUNTIFS(Matches[CLASS],INDEX(classNum,1,MATCH(O$11,classScheme,0)),Matches[TIMEBIN],$B32,Matches[SITE IN],O$9),COUNTIFS(Matches[CLASS],INDEX(classNum,1,MATCH(O$11,classScheme,0)),Matches[TIME OUT],"&gt;="&amp;TIMEVALUE(LEFT($B32,5)),Matches[TIME OUT],"&lt;"&amp;TIMEVALUE(LEFT($B32,5))+TIME(0,15,0),Matches[SITE OUT],O$9)),COUNTIFS(All[TIMEBIN],$B32,All[CLASS],INDEX(classNum,1,MATCH(O$11,classScheme,0)))),"")</f>
        <v>1</v>
      </c>
      <c r="P32" s="9">
        <f ca="1">IF(O$9&lt;&gt;"",IF(O$9&lt;&gt;"All Locations",IF(O$10="From",COUNTIFS(Matches[CLASS],INDEX(classNum,1,MATCH(P$11,classScheme,0)),Matches[TIMEBIN],$B32,Matches[SITE IN],O$9),COUNTIFS(Matches[CLASS],INDEX(classNum,1,MATCH(P$11,classScheme,0)),Matches[TIME OUT],"&gt;="&amp;TIMEVALUE(LEFT($B32,5)),Matches[TIME OUT],"&lt;"&amp;TIMEVALUE(LEFT($B32,5))+TIME(0,15,0),Matches[SITE OUT],O$9)),COUNTIFS(All[TIMEBIN],$B32,All[CLASS],INDEX(classNum,1,MATCH(P$11,classScheme,0)))),"")</f>
        <v>1</v>
      </c>
      <c r="Q32" s="9">
        <f ca="1">IF(O$9&lt;&gt;"",IF(O$9&lt;&gt;"All Locations",IF(O$10="From",COUNTIFS(Matches[CLASS],INDEX(classNum,1,MATCH(Q$11,classScheme,0)),Matches[TIMEBIN],$B32,Matches[SITE IN],O$9),COUNTIFS(Matches[CLASS],INDEX(classNum,1,MATCH(Q$11,classScheme,0)),Matches[TIME OUT],"&gt;="&amp;TIMEVALUE(LEFT($B32,5)),Matches[TIME OUT],"&lt;"&amp;TIMEVALUE(LEFT($B32,5))+TIME(0,15,0),Matches[SITE OUT],O$9)),COUNTIFS(All[TIMEBIN],$B32,All[CLASS],INDEX(classNum,1,MATCH(Q$11,classScheme,0)))),"")</f>
        <v>0</v>
      </c>
      <c r="R32" s="10">
        <f ca="1">IF(O$9&lt;&gt;"",IF(O$9&lt;&gt;"All Locations",IF(O$10="From",COUNTIFS(Matches[CLASS],INDEX(classNum,1,MATCH(R$11,classScheme,0)),Matches[TIMEBIN],$B32,Matches[SITE IN],O$9),COUNTIFS(Matches[CLASS],INDEX(classNum,1,MATCH(R$11,classScheme,0)),Matches[TIME OUT],"&gt;="&amp;TIMEVALUE(LEFT($B32,5)),Matches[TIME OUT],"&lt;"&amp;TIMEVALUE(LEFT($B32,5))+TIME(0,15,0),Matches[SITE OUT],O$9)),COUNTIFS(All[TIMEBIN],$B32,All[CLASS],INDEX(classNum,1,MATCH(R$11,classScheme,0)))),"")</f>
        <v>0</v>
      </c>
      <c r="S32" s="11">
        <f ca="1">IF(O$9&lt;&gt;"",IF(O$9&lt;&gt;"All Locations",IF(O$10="From",COUNTIFS(Matches[CLASS],INDEX(classNum,1,MATCH(S$11,classScheme,0)),Matches[TIMEBIN],$B32,Matches[SITE IN],O$9),COUNTIFS(Matches[CLASS],INDEX(classNum,1,MATCH(S$11,classScheme,0)),Matches[TIME OUT],"&gt;="&amp;TIMEVALUE(LEFT($B32,5)),Matches[TIME OUT],"&lt;"&amp;TIMEVALUE(LEFT($B32,5))+TIME(0,15,0),Matches[SITE OUT],O$9)),COUNTIFS(All[TIMEBIN],$B32,All[CLASS],INDEX(classNum,1,MATCH(S$11,classScheme,0)))),"")</f>
        <v>0</v>
      </c>
      <c r="T32" s="12"/>
      <c r="U32" s="8">
        <f ca="1">IF(U$9&lt;&gt;"",IF(U$9&lt;&gt;"All Locations",IF(U$10="From",COUNTIFS(Matches[CLASS],INDEX(classNum,1,MATCH(U$11,classScheme,0)),Matches[TIMEBIN],$B32,Matches[SITE IN],U$9),COUNTIFS(Matches[CLASS],INDEX(classNum,1,MATCH(U$11,classScheme,0)),Matches[TIME OUT],"&gt;="&amp;TIMEVALUE(LEFT($B32,5)),Matches[TIME OUT],"&lt;"&amp;TIMEVALUE(LEFT($B32,5))+TIME(0,15,0),Matches[SITE OUT],U$9)),COUNTIFS(All[TIMEBIN],$B32,All[CLASS],INDEX(classNum,1,MATCH(U$11,classScheme,0)))),"")</f>
        <v>5</v>
      </c>
      <c r="V32" s="9">
        <f ca="1">IF(U$9&lt;&gt;"",IF(U$9&lt;&gt;"All Locations",IF(U$10="From",COUNTIFS(Matches[CLASS],INDEX(classNum,1,MATCH(V$11,classScheme,0)),Matches[TIMEBIN],$B32,Matches[SITE IN],U$9),COUNTIFS(Matches[CLASS],INDEX(classNum,1,MATCH(V$11,classScheme,0)),Matches[TIME OUT],"&gt;="&amp;TIMEVALUE(LEFT($B32,5)),Matches[TIME OUT],"&lt;"&amp;TIMEVALUE(LEFT($B32,5))+TIME(0,15,0),Matches[SITE OUT],U$9)),COUNTIFS(All[TIMEBIN],$B32,All[CLASS],INDEX(classNum,1,MATCH(V$11,classScheme,0)))),"")</f>
        <v>4</v>
      </c>
      <c r="W32" s="9">
        <f ca="1">IF(U$9&lt;&gt;"",IF(U$9&lt;&gt;"All Locations",IF(U$10="From",COUNTIFS(Matches[CLASS],INDEX(classNum,1,MATCH(W$11,classScheme,0)),Matches[TIMEBIN],$B32,Matches[SITE IN],U$9),COUNTIFS(Matches[CLASS],INDEX(classNum,1,MATCH(W$11,classScheme,0)),Matches[TIME OUT],"&gt;="&amp;TIMEVALUE(LEFT($B32,5)),Matches[TIME OUT],"&lt;"&amp;TIMEVALUE(LEFT($B32,5))+TIME(0,15,0),Matches[SITE OUT],U$9)),COUNTIFS(All[TIMEBIN],$B32,All[CLASS],INDEX(classNum,1,MATCH(W$11,classScheme,0)))),"")</f>
        <v>0</v>
      </c>
      <c r="X32" s="10">
        <f ca="1">IF(U$9&lt;&gt;"",IF(U$9&lt;&gt;"All Locations",IF(U$10="From",COUNTIFS(Matches[CLASS],INDEX(classNum,1,MATCH(X$11,classScheme,0)),Matches[TIMEBIN],$B32,Matches[SITE IN],U$9),COUNTIFS(Matches[CLASS],INDEX(classNum,1,MATCH(X$11,classScheme,0)),Matches[TIME OUT],"&gt;="&amp;TIMEVALUE(LEFT($B32,5)),Matches[TIME OUT],"&lt;"&amp;TIMEVALUE(LEFT($B32,5))+TIME(0,15,0),Matches[SITE OUT],U$9)),COUNTIFS(All[TIMEBIN],$B32,All[CLASS],INDEX(classNum,1,MATCH(X$11,classScheme,0)))),"")</f>
        <v>1</v>
      </c>
      <c r="Y32" s="11">
        <f ca="1">IF(U$9&lt;&gt;"",IF(U$9&lt;&gt;"All Locations",IF(U$10="From",COUNTIFS(Matches[CLASS],INDEX(classNum,1,MATCH(Y$11,classScheme,0)),Matches[TIMEBIN],$B32,Matches[SITE IN],U$9),COUNTIFS(Matches[CLASS],INDEX(classNum,1,MATCH(Y$11,classScheme,0)),Matches[TIME OUT],"&gt;="&amp;TIMEVALUE(LEFT($B32,5)),Matches[TIME OUT],"&lt;"&amp;TIMEVALUE(LEFT($B32,5))+TIME(0,15,0),Matches[SITE OUT],U$9)),COUNTIFS(All[TIMEBIN],$B32,All[CLASS],INDEX(classNum,1,MATCH(Y$11,classScheme,0)))),"")</f>
        <v>0</v>
      </c>
      <c r="Z32" s="12"/>
      <c r="AA32" s="8">
        <f ca="1">IF(AA$9&lt;&gt;"",IF(AA$9&lt;&gt;"All Locations",IF(AA$10="From",COUNTIFS(Matches[CLASS],INDEX(classNum,1,MATCH(AA$11,classScheme,0)),Matches[TIMEBIN],$B32,Matches[SITE IN],AA$9),COUNTIFS(Matches[CLASS],INDEX(classNum,1,MATCH(AA$11,classScheme,0)),Matches[TIME OUT],"&gt;="&amp;TIMEVALUE(LEFT($B32,5)),Matches[TIME OUT],"&lt;"&amp;TIMEVALUE(LEFT($B32,5))+TIME(0,15,0),Matches[SITE OUT],AA$9)),COUNTIFS(All[TIMEBIN],$B32,All[CLASS],INDEX(classNum,1,MATCH(AA$11,classScheme,0)))),"")</f>
        <v>8</v>
      </c>
      <c r="AB32" s="9">
        <f ca="1">IF(AA$9&lt;&gt;"",IF(AA$9&lt;&gt;"All Locations",IF(AA$10="From",COUNTIFS(Matches[CLASS],INDEX(classNum,1,MATCH(AB$11,classScheme,0)),Matches[TIMEBIN],$B32,Matches[SITE IN],AA$9),COUNTIFS(Matches[CLASS],INDEX(classNum,1,MATCH(AB$11,classScheme,0)),Matches[TIME OUT],"&gt;="&amp;TIMEVALUE(LEFT($B32,5)),Matches[TIME OUT],"&lt;"&amp;TIMEVALUE(LEFT($B32,5))+TIME(0,15,0),Matches[SITE OUT],AA$9)),COUNTIFS(All[TIMEBIN],$B32,All[CLASS],INDEX(classNum,1,MATCH(AB$11,classScheme,0)))),"")</f>
        <v>3</v>
      </c>
      <c r="AC32" s="9">
        <f ca="1">IF(AA$9&lt;&gt;"",IF(AA$9&lt;&gt;"All Locations",IF(AA$10="From",COUNTIFS(Matches[CLASS],INDEX(classNum,1,MATCH(AC$11,classScheme,0)),Matches[TIMEBIN],$B32,Matches[SITE IN],AA$9),COUNTIFS(Matches[CLASS],INDEX(classNum,1,MATCH(AC$11,classScheme,0)),Matches[TIME OUT],"&gt;="&amp;TIMEVALUE(LEFT($B32,5)),Matches[TIME OUT],"&lt;"&amp;TIMEVALUE(LEFT($B32,5))+TIME(0,15,0),Matches[SITE OUT],AA$9)),COUNTIFS(All[TIMEBIN],$B32,All[CLASS],INDEX(classNum,1,MATCH(AC$11,classScheme,0)))),"")</f>
        <v>1</v>
      </c>
      <c r="AD32" s="10">
        <f ca="1">IF(AA$9&lt;&gt;"",IF(AA$9&lt;&gt;"All Locations",IF(AA$10="From",COUNTIFS(Matches[CLASS],INDEX(classNum,1,MATCH(AD$11,classScheme,0)),Matches[TIMEBIN],$B32,Matches[SITE IN],AA$9),COUNTIFS(Matches[CLASS],INDEX(classNum,1,MATCH(AD$11,classScheme,0)),Matches[TIME OUT],"&gt;="&amp;TIMEVALUE(LEFT($B32,5)),Matches[TIME OUT],"&lt;"&amp;TIMEVALUE(LEFT($B32,5))+TIME(0,15,0),Matches[SITE OUT],AA$9)),COUNTIFS(All[TIMEBIN],$B32,All[CLASS],INDEX(classNum,1,MATCH(AD$11,classScheme,0)))),"")</f>
        <v>0</v>
      </c>
      <c r="AE32" s="11">
        <f ca="1">IF(AA$9&lt;&gt;"",IF(AA$9&lt;&gt;"All Locations",IF(AA$10="From",COUNTIFS(Matches[CLASS],INDEX(classNum,1,MATCH(AE$11,classScheme,0)),Matches[TIMEBIN],$B32,Matches[SITE IN],AA$9),COUNTIFS(Matches[CLASS],INDEX(classNum,1,MATCH(AE$11,classScheme,0)),Matches[TIME OUT],"&gt;="&amp;TIMEVALUE(LEFT($B32,5)),Matches[TIME OUT],"&lt;"&amp;TIMEVALUE(LEFT($B32,5))+TIME(0,15,0),Matches[SITE OUT],AA$9)),COUNTIFS(All[TIMEBIN],$B32,All[CLASS],INDEX(classNum,1,MATCH(AE$11,classScheme,0)))),"")</f>
        <v>0</v>
      </c>
      <c r="AF32" s="12"/>
      <c r="AG32" s="8">
        <f ca="1">IF(AG$9&lt;&gt;"",IF(AG$9&lt;&gt;"All Locations",IF(AG$10="From",COUNTIFS(Matches[CLASS],INDEX(classNum,1,MATCH(AG$11,classScheme,0)),Matches[TIMEBIN],$B32,Matches[SITE IN],AG$9),COUNTIFS(Matches[CLASS],INDEX(classNum,1,MATCH(AG$11,classScheme,0)),Matches[TIME OUT],"&gt;="&amp;TIMEVALUE(LEFT($B32,5)),Matches[TIME OUT],"&lt;"&amp;TIMEVALUE(LEFT($B32,5))+TIME(0,15,0),Matches[SITE OUT],AG$9)),COUNTIFS(All[TIMEBIN],$B32,All[CLASS],INDEX(classNum,1,MATCH(AG$11,classScheme,0)))),"")</f>
        <v>15</v>
      </c>
      <c r="AH32" s="9">
        <f ca="1">IF(AG$9&lt;&gt;"",IF(AG$9&lt;&gt;"All Locations",IF(AG$10="From",COUNTIFS(Matches[CLASS],INDEX(classNum,1,MATCH(AH$11,classScheme,0)),Matches[TIMEBIN],$B32,Matches[SITE IN],AG$9),COUNTIFS(Matches[CLASS],INDEX(classNum,1,MATCH(AH$11,classScheme,0)),Matches[TIME OUT],"&gt;="&amp;TIMEVALUE(LEFT($B32,5)),Matches[TIME OUT],"&lt;"&amp;TIMEVALUE(LEFT($B32,5))+TIME(0,15,0),Matches[SITE OUT],AG$9)),COUNTIFS(All[TIMEBIN],$B32,All[CLASS],INDEX(classNum,1,MATCH(AH$11,classScheme,0)))),"")</f>
        <v>0</v>
      </c>
      <c r="AI32" s="9">
        <f ca="1">IF(AG$9&lt;&gt;"",IF(AG$9&lt;&gt;"All Locations",IF(AG$10="From",COUNTIFS(Matches[CLASS],INDEX(classNum,1,MATCH(AI$11,classScheme,0)),Matches[TIMEBIN],$B32,Matches[SITE IN],AG$9),COUNTIFS(Matches[CLASS],INDEX(classNum,1,MATCH(AI$11,classScheme,0)),Matches[TIME OUT],"&gt;="&amp;TIMEVALUE(LEFT($B32,5)),Matches[TIME OUT],"&lt;"&amp;TIMEVALUE(LEFT($B32,5))+TIME(0,15,0),Matches[SITE OUT],AG$9)),COUNTIFS(All[TIMEBIN],$B32,All[CLASS],INDEX(classNum,1,MATCH(AI$11,classScheme,0)))),"")</f>
        <v>0</v>
      </c>
      <c r="AJ32" s="10">
        <f ca="1">IF(AG$9&lt;&gt;"",IF(AG$9&lt;&gt;"All Locations",IF(AG$10="From",COUNTIFS(Matches[CLASS],INDEX(classNum,1,MATCH(AJ$11,classScheme,0)),Matches[TIMEBIN],$B32,Matches[SITE IN],AG$9),COUNTIFS(Matches[CLASS],INDEX(classNum,1,MATCH(AJ$11,classScheme,0)),Matches[TIME OUT],"&gt;="&amp;TIMEVALUE(LEFT($B32,5)),Matches[TIME OUT],"&lt;"&amp;TIMEVALUE(LEFT($B32,5))+TIME(0,15,0),Matches[SITE OUT],AG$9)),COUNTIFS(All[TIMEBIN],$B32,All[CLASS],INDEX(classNum,1,MATCH(AJ$11,classScheme,0)))),"")</f>
        <v>0</v>
      </c>
      <c r="AK32" s="11">
        <f ca="1">IF(AG$9&lt;&gt;"",IF(AG$9&lt;&gt;"All Locations",IF(AG$10="From",COUNTIFS(Matches[CLASS],INDEX(classNum,1,MATCH(AK$11,classScheme,0)),Matches[TIMEBIN],$B32,Matches[SITE IN],AG$9),COUNTIFS(Matches[CLASS],INDEX(classNum,1,MATCH(AK$11,classScheme,0)),Matches[TIME OUT],"&gt;="&amp;TIMEVALUE(LEFT($B32,5)),Matches[TIME OUT],"&lt;"&amp;TIMEVALUE(LEFT($B32,5))+TIME(0,15,0),Matches[SITE OUT],AG$9)),COUNTIFS(All[TIMEBIN],$B32,All[CLASS],INDEX(classNum,1,MATCH(AK$11,classScheme,0)))),"")</f>
        <v>0</v>
      </c>
      <c r="AL32" s="12"/>
      <c r="AM32" s="8">
        <f ca="1">IF(AM$9&lt;&gt;"",IF(AM$9&lt;&gt;"All Locations",IF(AM$10="From",COUNTIFS(Matches[CLASS],INDEX(classNum,1,MATCH(AM$11,classScheme,0)),Matches[TIMEBIN],$B32,Matches[SITE IN],AM$9),COUNTIFS(Matches[CLASS],INDEX(classNum,1,MATCH(AM$11,classScheme,0)),Matches[TIME OUT],"&gt;="&amp;TIMEVALUE(LEFT($B32,5)),Matches[TIME OUT],"&lt;"&amp;TIMEVALUE(LEFT($B32,5))+TIME(0,15,0),Matches[SITE OUT],AM$9)),COUNTIFS(All[TIMEBIN],$B32,All[CLASS],INDEX(classNum,1,MATCH(AM$11,classScheme,0)))),"")</f>
        <v>10</v>
      </c>
      <c r="AN32" s="9">
        <f ca="1">IF(AM$9&lt;&gt;"",IF(AM$9&lt;&gt;"All Locations",IF(AM$10="From",COUNTIFS(Matches[CLASS],INDEX(classNum,1,MATCH(AN$11,classScheme,0)),Matches[TIMEBIN],$B32,Matches[SITE IN],AM$9),COUNTIFS(Matches[CLASS],INDEX(classNum,1,MATCH(AN$11,classScheme,0)),Matches[TIME OUT],"&gt;="&amp;TIMEVALUE(LEFT($B32,5)),Matches[TIME OUT],"&lt;"&amp;TIMEVALUE(LEFT($B32,5))+TIME(0,15,0),Matches[SITE OUT],AM$9)),COUNTIFS(All[TIMEBIN],$B32,All[CLASS],INDEX(classNum,1,MATCH(AN$11,classScheme,0)))),"")</f>
        <v>3</v>
      </c>
      <c r="AO32" s="9">
        <f ca="1">IF(AM$9&lt;&gt;"",IF(AM$9&lt;&gt;"All Locations",IF(AM$10="From",COUNTIFS(Matches[CLASS],INDEX(classNum,1,MATCH(AO$11,classScheme,0)),Matches[TIMEBIN],$B32,Matches[SITE IN],AM$9),COUNTIFS(Matches[CLASS],INDEX(classNum,1,MATCH(AO$11,classScheme,0)),Matches[TIME OUT],"&gt;="&amp;TIMEVALUE(LEFT($B32,5)),Matches[TIME OUT],"&lt;"&amp;TIMEVALUE(LEFT($B32,5))+TIME(0,15,0),Matches[SITE OUT],AM$9)),COUNTIFS(All[TIMEBIN],$B32,All[CLASS],INDEX(classNum,1,MATCH(AO$11,classScheme,0)))),"")</f>
        <v>1</v>
      </c>
      <c r="AP32" s="10">
        <f ca="1">IF(AM$9&lt;&gt;"",IF(AM$9&lt;&gt;"All Locations",IF(AM$10="From",COUNTIFS(Matches[CLASS],INDEX(classNum,1,MATCH(AP$11,classScheme,0)),Matches[TIMEBIN],$B32,Matches[SITE IN],AM$9),COUNTIFS(Matches[CLASS],INDEX(classNum,1,MATCH(AP$11,classScheme,0)),Matches[TIME OUT],"&gt;="&amp;TIMEVALUE(LEFT($B32,5)),Matches[TIME OUT],"&lt;"&amp;TIMEVALUE(LEFT($B32,5))+TIME(0,15,0),Matches[SITE OUT],AM$9)),COUNTIFS(All[TIMEBIN],$B32,All[CLASS],INDEX(classNum,1,MATCH(AP$11,classScheme,0)))),"")</f>
        <v>0</v>
      </c>
      <c r="AQ32" s="11">
        <f ca="1">IF(AM$9&lt;&gt;"",IF(AM$9&lt;&gt;"All Locations",IF(AM$10="From",COUNTIFS(Matches[CLASS],INDEX(classNum,1,MATCH(AQ$11,classScheme,0)),Matches[TIMEBIN],$B32,Matches[SITE IN],AM$9),COUNTIFS(Matches[CLASS],INDEX(classNum,1,MATCH(AQ$11,classScheme,0)),Matches[TIME OUT],"&gt;="&amp;TIMEVALUE(LEFT($B32,5)),Matches[TIME OUT],"&lt;"&amp;TIMEVALUE(LEFT($B32,5))+TIME(0,15,0),Matches[SITE OUT],AM$9)),COUNTIFS(All[TIMEBIN],$B32,All[CLASS],INDEX(classNum,1,MATCH(AQ$11,classScheme,0)))),"")</f>
        <v>5</v>
      </c>
      <c r="AR32" s="12"/>
      <c r="AS32" s="8">
        <f ca="1">IF(AS$9&lt;&gt;"",IF(AS$9&lt;&gt;"All Locations",IF(AS$10="From",COUNTIFS(Matches[CLASS],INDEX(classNum,1,MATCH(AS$11,classScheme,0)),Matches[TIMEBIN],$B32,Matches[SITE IN],AS$9),COUNTIFS(Matches[CLASS],INDEX(classNum,1,MATCH(AS$11,classScheme,0)),Matches[TIME OUT],"&gt;="&amp;TIMEVALUE(LEFT($B32,5)),Matches[TIME OUT],"&lt;"&amp;TIMEVALUE(LEFT($B32,5))+TIME(0,15,0),Matches[SITE OUT],AS$9)),COUNTIFS(All[TIMEBIN],$B32,All[CLASS],INDEX(classNum,1,MATCH(AS$11,classScheme,0)))),"")</f>
        <v>0</v>
      </c>
      <c r="AT32" s="9">
        <f ca="1">IF(AS$9&lt;&gt;"",IF(AS$9&lt;&gt;"All Locations",IF(AS$10="From",COUNTIFS(Matches[CLASS],INDEX(classNum,1,MATCH(AT$11,classScheme,0)),Matches[TIMEBIN],$B32,Matches[SITE IN],AS$9),COUNTIFS(Matches[CLASS],INDEX(classNum,1,MATCH(AT$11,classScheme,0)),Matches[TIME OUT],"&gt;="&amp;TIMEVALUE(LEFT($B32,5)),Matches[TIME OUT],"&lt;"&amp;TIMEVALUE(LEFT($B32,5))+TIME(0,15,0),Matches[SITE OUT],AS$9)),COUNTIFS(All[TIMEBIN],$B32,All[CLASS],INDEX(classNum,1,MATCH(AT$11,classScheme,0)))),"")</f>
        <v>0</v>
      </c>
      <c r="AU32" s="9">
        <f ca="1">IF(AS$9&lt;&gt;"",IF(AS$9&lt;&gt;"All Locations",IF(AS$10="From",COUNTIFS(Matches[CLASS],INDEX(classNum,1,MATCH(AU$11,classScheme,0)),Matches[TIMEBIN],$B32,Matches[SITE IN],AS$9),COUNTIFS(Matches[CLASS],INDEX(classNum,1,MATCH(AU$11,classScheme,0)),Matches[TIME OUT],"&gt;="&amp;TIMEVALUE(LEFT($B32,5)),Matches[TIME OUT],"&lt;"&amp;TIMEVALUE(LEFT($B32,5))+TIME(0,15,0),Matches[SITE OUT],AS$9)),COUNTIFS(All[TIMEBIN],$B32,All[CLASS],INDEX(classNum,1,MATCH(AU$11,classScheme,0)))),"")</f>
        <v>0</v>
      </c>
      <c r="AV32" s="10">
        <f ca="1">IF(AS$9&lt;&gt;"",IF(AS$9&lt;&gt;"All Locations",IF(AS$10="From",COUNTIFS(Matches[CLASS],INDEX(classNum,1,MATCH(AV$11,classScheme,0)),Matches[TIMEBIN],$B32,Matches[SITE IN],AS$9),COUNTIFS(Matches[CLASS],INDEX(classNum,1,MATCH(AV$11,classScheme,0)),Matches[TIME OUT],"&gt;="&amp;TIMEVALUE(LEFT($B32,5)),Matches[TIME OUT],"&lt;"&amp;TIMEVALUE(LEFT($B32,5))+TIME(0,15,0),Matches[SITE OUT],AS$9)),COUNTIFS(All[TIMEBIN],$B32,All[CLASS],INDEX(classNum,1,MATCH(AV$11,classScheme,0)))),"")</f>
        <v>0</v>
      </c>
      <c r="AW32" s="11">
        <f ca="1">IF(AS$9&lt;&gt;"",IF(AS$9&lt;&gt;"All Locations",IF(AS$10="From",COUNTIFS(Matches[CLASS],INDEX(classNum,1,MATCH(AW$11,classScheme,0)),Matches[TIMEBIN],$B32,Matches[SITE IN],AS$9),COUNTIFS(Matches[CLASS],INDEX(classNum,1,MATCH(AW$11,classScheme,0)),Matches[TIME OUT],"&gt;="&amp;TIMEVALUE(LEFT($B32,5)),Matches[TIME OUT],"&lt;"&amp;TIMEVALUE(LEFT($B32,5))+TIME(0,15,0),Matches[SITE OUT],AS$9)),COUNTIFS(All[TIMEBIN],$B32,All[CLASS],INDEX(classNum,1,MATCH(AW$11,classScheme,0)))),"")</f>
        <v>0</v>
      </c>
      <c r="AX32" s="12"/>
      <c r="AY32" s="8">
        <f ca="1">IF(AY$9&lt;&gt;"",IF(AY$9&lt;&gt;"All Locations",IF(AY$10="From",COUNTIFS(Matches[CLASS],INDEX(classNum,1,MATCH(AY$11,classScheme,0)),Matches[TIMEBIN],$B32,Matches[SITE IN],AY$9),COUNTIFS(Matches[CLASS],INDEX(classNum,1,MATCH(AY$11,classScheme,0)),Matches[TIME OUT],"&gt;="&amp;TIMEVALUE(LEFT($B32,5)),Matches[TIME OUT],"&lt;"&amp;TIMEVALUE(LEFT($B32,5))+TIME(0,15,0),Matches[SITE OUT],AY$9)),COUNTIFS(All[TIMEBIN],$B32,All[CLASS],INDEX(classNum,1,MATCH(AY$11,classScheme,0)))),"")</f>
        <v>7</v>
      </c>
      <c r="AZ32" s="9">
        <f ca="1">IF(AY$9&lt;&gt;"",IF(AY$9&lt;&gt;"All Locations",IF(AY$10="From",COUNTIFS(Matches[CLASS],INDEX(classNum,1,MATCH(AZ$11,classScheme,0)),Matches[TIMEBIN],$B32,Matches[SITE IN],AY$9),COUNTIFS(Matches[CLASS],INDEX(classNum,1,MATCH(AZ$11,classScheme,0)),Matches[TIME OUT],"&gt;="&amp;TIMEVALUE(LEFT($B32,5)),Matches[TIME OUT],"&lt;"&amp;TIMEVALUE(LEFT($B32,5))+TIME(0,15,0),Matches[SITE OUT],AY$9)),COUNTIFS(All[TIMEBIN],$B32,All[CLASS],INDEX(classNum,1,MATCH(AZ$11,classScheme,0)))),"")</f>
        <v>2</v>
      </c>
      <c r="BA32" s="9">
        <f ca="1">IF(AY$9&lt;&gt;"",IF(AY$9&lt;&gt;"All Locations",IF(AY$10="From",COUNTIFS(Matches[CLASS],INDEX(classNum,1,MATCH(BA$11,classScheme,0)),Matches[TIMEBIN],$B32,Matches[SITE IN],AY$9),COUNTIFS(Matches[CLASS],INDEX(classNum,1,MATCH(BA$11,classScheme,0)),Matches[TIME OUT],"&gt;="&amp;TIMEVALUE(LEFT($B32,5)),Matches[TIME OUT],"&lt;"&amp;TIMEVALUE(LEFT($B32,5))+TIME(0,15,0),Matches[SITE OUT],AY$9)),COUNTIFS(All[TIMEBIN],$B32,All[CLASS],INDEX(classNum,1,MATCH(BA$11,classScheme,0)))),"")</f>
        <v>1</v>
      </c>
      <c r="BB32" s="10">
        <f ca="1">IF(AY$9&lt;&gt;"",IF(AY$9&lt;&gt;"All Locations",IF(AY$10="From",COUNTIFS(Matches[CLASS],INDEX(classNum,1,MATCH(BB$11,classScheme,0)),Matches[TIMEBIN],$B32,Matches[SITE IN],AY$9),COUNTIFS(Matches[CLASS],INDEX(classNum,1,MATCH(BB$11,classScheme,0)),Matches[TIME OUT],"&gt;="&amp;TIMEVALUE(LEFT($B32,5)),Matches[TIME OUT],"&lt;"&amp;TIMEVALUE(LEFT($B32,5))+TIME(0,15,0),Matches[SITE OUT],AY$9)),COUNTIFS(All[TIMEBIN],$B32,All[CLASS],INDEX(classNum,1,MATCH(BB$11,classScheme,0)))),"")</f>
        <v>0</v>
      </c>
      <c r="BC32" s="11">
        <f ca="1">IF(AY$9&lt;&gt;"",IF(AY$9&lt;&gt;"All Locations",IF(AY$10="From",COUNTIFS(Matches[CLASS],INDEX(classNum,1,MATCH(BC$11,classScheme,0)),Matches[TIMEBIN],$B32,Matches[SITE IN],AY$9),COUNTIFS(Matches[CLASS],INDEX(classNum,1,MATCH(BC$11,classScheme,0)),Matches[TIME OUT],"&gt;="&amp;TIMEVALUE(LEFT($B32,5)),Matches[TIME OUT],"&lt;"&amp;TIMEVALUE(LEFT($B32,5))+TIME(0,15,0),Matches[SITE OUT],AY$9)),COUNTIFS(All[TIMEBIN],$B32,All[CLASS],INDEX(classNum,1,MATCH(BC$11,classScheme,0)))),"")</f>
        <v>1</v>
      </c>
      <c r="BD32" s="12"/>
      <c r="BE32" s="8">
        <f ca="1">IF(BE$9&lt;&gt;"",IF(BE$9&lt;&gt;"All Locations",IF(BE$10="From",COUNTIFS(Matches[CLASS],INDEX(classNum,1,MATCH(BE$11,classScheme,0)),Matches[TIMEBIN],$B32,Matches[SITE IN],BE$9),COUNTIFS(Matches[CLASS],INDEX(classNum,1,MATCH(BE$11,classScheme,0)),Matches[TIME OUT],"&gt;="&amp;TIMEVALUE(LEFT($B32,5)),Matches[TIME OUT],"&lt;"&amp;TIMEVALUE(LEFT($B32,5))+TIME(0,15,0),Matches[SITE OUT],BE$9)),COUNTIFS(All[TIMEBIN],$B32,All[CLASS],INDEX(classNum,1,MATCH(BE$11,classScheme,0)))),"")</f>
        <v>3</v>
      </c>
      <c r="BF32" s="9">
        <f ca="1">IF(BE$9&lt;&gt;"",IF(BE$9&lt;&gt;"All Locations",IF(BE$10="From",COUNTIFS(Matches[CLASS],INDEX(classNum,1,MATCH(BF$11,classScheme,0)),Matches[TIMEBIN],$B32,Matches[SITE IN],BE$9),COUNTIFS(Matches[CLASS],INDEX(classNum,1,MATCH(BF$11,classScheme,0)),Matches[TIME OUT],"&gt;="&amp;TIMEVALUE(LEFT($B32,5)),Matches[TIME OUT],"&lt;"&amp;TIMEVALUE(LEFT($B32,5))+TIME(0,15,0),Matches[SITE OUT],BE$9)),COUNTIFS(All[TIMEBIN],$B32,All[CLASS],INDEX(classNum,1,MATCH(BF$11,classScheme,0)))),"")</f>
        <v>0</v>
      </c>
      <c r="BG32" s="9">
        <f ca="1">IF(BE$9&lt;&gt;"",IF(BE$9&lt;&gt;"All Locations",IF(BE$10="From",COUNTIFS(Matches[CLASS],INDEX(classNum,1,MATCH(BG$11,classScheme,0)),Matches[TIMEBIN],$B32,Matches[SITE IN],BE$9),COUNTIFS(Matches[CLASS],INDEX(classNum,1,MATCH(BG$11,classScheme,0)),Matches[TIME OUT],"&gt;="&amp;TIMEVALUE(LEFT($B32,5)),Matches[TIME OUT],"&lt;"&amp;TIMEVALUE(LEFT($B32,5))+TIME(0,15,0),Matches[SITE OUT],BE$9)),COUNTIFS(All[TIMEBIN],$B32,All[CLASS],INDEX(classNum,1,MATCH(BG$11,classScheme,0)))),"")</f>
        <v>0</v>
      </c>
      <c r="BH32" s="10">
        <f ca="1">IF(BE$9&lt;&gt;"",IF(BE$9&lt;&gt;"All Locations",IF(BE$10="From",COUNTIFS(Matches[CLASS],INDEX(classNum,1,MATCH(BH$11,classScheme,0)),Matches[TIMEBIN],$B32,Matches[SITE IN],BE$9),COUNTIFS(Matches[CLASS],INDEX(classNum,1,MATCH(BH$11,classScheme,0)),Matches[TIME OUT],"&gt;="&amp;TIMEVALUE(LEFT($B32,5)),Matches[TIME OUT],"&lt;"&amp;TIMEVALUE(LEFT($B32,5))+TIME(0,15,0),Matches[SITE OUT],BE$9)),COUNTIFS(All[TIMEBIN],$B32,All[CLASS],INDEX(classNum,1,MATCH(BH$11,classScheme,0)))),"")</f>
        <v>0</v>
      </c>
      <c r="BI32" s="11">
        <f ca="1">IF(BE$9&lt;&gt;"",IF(BE$9&lt;&gt;"All Locations",IF(BE$10="From",COUNTIFS(Matches[CLASS],INDEX(classNum,1,MATCH(BI$11,classScheme,0)),Matches[TIMEBIN],$B32,Matches[SITE IN],BE$9),COUNTIFS(Matches[CLASS],INDEX(classNum,1,MATCH(BI$11,classScheme,0)),Matches[TIME OUT],"&gt;="&amp;TIMEVALUE(LEFT($B32,5)),Matches[TIME OUT],"&lt;"&amp;TIMEVALUE(LEFT($B32,5))+TIME(0,15,0),Matches[SITE OUT],BE$9)),COUNTIFS(All[TIMEBIN],$B32,All[CLASS],INDEX(classNum,1,MATCH(BI$11,classScheme,0)))),"")</f>
        <v>0</v>
      </c>
      <c r="BJ32" s="12"/>
      <c r="BK32" s="8">
        <f ca="1">IF(BK$9&lt;&gt;"",IF(BK$9&lt;&gt;"All Locations",IF(BK$10="From",COUNTIFS(Matches[CLASS],INDEX(classNum,1,MATCH(BK$11,classScheme,0)),Matches[TIMEBIN],$B32,Matches[SITE IN],BK$9),COUNTIFS(Matches[CLASS],INDEX(classNum,1,MATCH(BK$11,classScheme,0)),Matches[TIME OUT],"&gt;="&amp;TIMEVALUE(LEFT($B32,5)),Matches[TIME OUT],"&lt;"&amp;TIMEVALUE(LEFT($B32,5))+TIME(0,15,0),Matches[SITE OUT],BK$9)),COUNTIFS(All[TIMEBIN],$B32,All[CLASS],INDEX(classNum,1,MATCH(BK$11,classScheme,0)))),"")</f>
        <v>2</v>
      </c>
      <c r="BL32" s="9">
        <f ca="1">IF(BK$9&lt;&gt;"",IF(BK$9&lt;&gt;"All Locations",IF(BK$10="From",COUNTIFS(Matches[CLASS],INDEX(classNum,1,MATCH(BL$11,classScheme,0)),Matches[TIMEBIN],$B32,Matches[SITE IN],BK$9),COUNTIFS(Matches[CLASS],INDEX(classNum,1,MATCH(BL$11,classScheme,0)),Matches[TIME OUT],"&gt;="&amp;TIMEVALUE(LEFT($B32,5)),Matches[TIME OUT],"&lt;"&amp;TIMEVALUE(LEFT($B32,5))+TIME(0,15,0),Matches[SITE OUT],BK$9)),COUNTIFS(All[TIMEBIN],$B32,All[CLASS],INDEX(classNum,1,MATCH(BL$11,classScheme,0)))),"")</f>
        <v>3</v>
      </c>
      <c r="BM32" s="9">
        <f ca="1">IF(BK$9&lt;&gt;"",IF(BK$9&lt;&gt;"All Locations",IF(BK$10="From",COUNTIFS(Matches[CLASS],INDEX(classNum,1,MATCH(BM$11,classScheme,0)),Matches[TIMEBIN],$B32,Matches[SITE IN],BK$9),COUNTIFS(Matches[CLASS],INDEX(classNum,1,MATCH(BM$11,classScheme,0)),Matches[TIME OUT],"&gt;="&amp;TIMEVALUE(LEFT($B32,5)),Matches[TIME OUT],"&lt;"&amp;TIMEVALUE(LEFT($B32,5))+TIME(0,15,0),Matches[SITE OUT],BK$9)),COUNTIFS(All[TIMEBIN],$B32,All[CLASS],INDEX(classNum,1,MATCH(BM$11,classScheme,0)))),"")</f>
        <v>0</v>
      </c>
      <c r="BN32" s="10">
        <f ca="1">IF(BK$9&lt;&gt;"",IF(BK$9&lt;&gt;"All Locations",IF(BK$10="From",COUNTIFS(Matches[CLASS],INDEX(classNum,1,MATCH(BN$11,classScheme,0)),Matches[TIMEBIN],$B32,Matches[SITE IN],BK$9),COUNTIFS(Matches[CLASS],INDEX(classNum,1,MATCH(BN$11,classScheme,0)),Matches[TIME OUT],"&gt;="&amp;TIMEVALUE(LEFT($B32,5)),Matches[TIME OUT],"&lt;"&amp;TIMEVALUE(LEFT($B32,5))+TIME(0,15,0),Matches[SITE OUT],BK$9)),COUNTIFS(All[TIMEBIN],$B32,All[CLASS],INDEX(classNum,1,MATCH(BN$11,classScheme,0)))),"")</f>
        <v>0</v>
      </c>
      <c r="BO32" s="11">
        <f ca="1">IF(BK$9&lt;&gt;"",IF(BK$9&lt;&gt;"All Locations",IF(BK$10="From",COUNTIFS(Matches[CLASS],INDEX(classNum,1,MATCH(BO$11,classScheme,0)),Matches[TIMEBIN],$B32,Matches[SITE IN],BK$9),COUNTIFS(Matches[CLASS],INDEX(classNum,1,MATCH(BO$11,classScheme,0)),Matches[TIME OUT],"&gt;="&amp;TIMEVALUE(LEFT($B32,5)),Matches[TIME OUT],"&lt;"&amp;TIMEVALUE(LEFT($B32,5))+TIME(0,15,0),Matches[SITE OUT],BK$9)),COUNTIFS(All[TIMEBIN],$B32,All[CLASS],INDEX(classNum,1,MATCH(BO$11,classScheme,0)))),"")</f>
        <v>0</v>
      </c>
      <c r="BP32" s="12"/>
      <c r="BQ32" s="8">
        <f ca="1">IF(BQ$9&lt;&gt;"",IF(BQ$9&lt;&gt;"All Locations",IF(BQ$10="From",COUNTIFS(Matches[CLASS],INDEX(classNum,1,MATCH(BQ$11,classScheme,0)),Matches[TIMEBIN],$B32,Matches[SITE IN],BQ$9),COUNTIFS(Matches[CLASS],INDEX(classNum,1,MATCH(BQ$11,classScheme,0)),Matches[TIME OUT],"&gt;="&amp;TIMEVALUE(LEFT($B32,5)),Matches[TIME OUT],"&lt;"&amp;TIMEVALUE(LEFT($B32,5))+TIME(0,15,0),Matches[SITE OUT],BQ$9)),COUNTIFS(All[TIMEBIN],$B32,All[CLASS],INDEX(classNum,1,MATCH(BQ$11,classScheme,0)))),"")</f>
        <v>78</v>
      </c>
      <c r="BR32" s="9">
        <f ca="1">IF(BQ$9&lt;&gt;"",IF(BQ$9&lt;&gt;"All Locations",IF(BQ$10="From",COUNTIFS(Matches[CLASS],INDEX(classNum,1,MATCH(BR$11,classScheme,0)),Matches[TIMEBIN],$B32,Matches[SITE IN],BQ$9),COUNTIFS(Matches[CLASS],INDEX(classNum,1,MATCH(BR$11,classScheme,0)),Matches[TIME OUT],"&gt;="&amp;TIMEVALUE(LEFT($B32,5)),Matches[TIME OUT],"&lt;"&amp;TIMEVALUE(LEFT($B32,5))+TIME(0,15,0),Matches[SITE OUT],BQ$9)),COUNTIFS(All[TIMEBIN],$B32,All[CLASS],INDEX(classNum,1,MATCH(BR$11,classScheme,0)))),"")</f>
        <v>23</v>
      </c>
      <c r="BS32" s="9">
        <f ca="1">IF(BQ$9&lt;&gt;"",IF(BQ$9&lt;&gt;"All Locations",IF(BQ$10="From",COUNTIFS(Matches[CLASS],INDEX(classNum,1,MATCH(BS$11,classScheme,0)),Matches[TIMEBIN],$B32,Matches[SITE IN],BQ$9),COUNTIFS(Matches[CLASS],INDEX(classNum,1,MATCH(BS$11,classScheme,0)),Matches[TIME OUT],"&gt;="&amp;TIMEVALUE(LEFT($B32,5)),Matches[TIME OUT],"&lt;"&amp;TIMEVALUE(LEFT($B32,5))+TIME(0,15,0),Matches[SITE OUT],BQ$9)),COUNTIFS(All[TIMEBIN],$B32,All[CLASS],INDEX(classNum,1,MATCH(BS$11,classScheme,0)))),"")</f>
        <v>3</v>
      </c>
      <c r="BT32" s="10">
        <f ca="1">IF(BQ$9&lt;&gt;"",IF(BQ$9&lt;&gt;"All Locations",IF(BQ$10="From",COUNTIFS(Matches[CLASS],INDEX(classNum,1,MATCH(BT$11,classScheme,0)),Matches[TIMEBIN],$B32,Matches[SITE IN],BQ$9),COUNTIFS(Matches[CLASS],INDEX(classNum,1,MATCH(BT$11,classScheme,0)),Matches[TIME OUT],"&gt;="&amp;TIMEVALUE(LEFT($B32,5)),Matches[TIME OUT],"&lt;"&amp;TIMEVALUE(LEFT($B32,5))+TIME(0,15,0),Matches[SITE OUT],BQ$9)),COUNTIFS(All[TIMEBIN],$B32,All[CLASS],INDEX(classNum,1,MATCH(BT$11,classScheme,0)))),"")</f>
        <v>1</v>
      </c>
      <c r="BU32" s="11">
        <f ca="1">IF(BQ$9&lt;&gt;"",IF(BQ$9&lt;&gt;"All Locations",IF(BQ$10="From",COUNTIFS(Matches[CLASS],INDEX(classNum,1,MATCH(BU$11,classScheme,0)),Matches[TIMEBIN],$B32,Matches[SITE IN],BQ$9),COUNTIFS(Matches[CLASS],INDEX(classNum,1,MATCH(BU$11,classScheme,0)),Matches[TIME OUT],"&gt;="&amp;TIMEVALUE(LEFT($B32,5)),Matches[TIME OUT],"&lt;"&amp;TIMEVALUE(LEFT($B32,5))+TIME(0,15,0),Matches[SITE OUT],BQ$9)),COUNTIFS(All[TIMEBIN],$B32,All[CLASS],INDEX(classNum,1,MATCH(BU$11,classScheme,0)))),"")</f>
        <v>10</v>
      </c>
    </row>
    <row r="33" spans="2:73">
      <c r="B33" s="7" t="str">
        <v>11:15 - 11:30</v>
      </c>
      <c r="C33" s="8">
        <f ca="1">IF(C$9&lt;&gt;"",IF(C$9&lt;&gt;"All Locations",IF(C$10="From",COUNTIFS(Matches[CLASS],INDEX(classNum,1,MATCH(C$11,classScheme,0)),Matches[TIMEBIN],$B33,Matches[SITE IN],C$9),COUNTIFS(Matches[CLASS],INDEX(classNum,1,MATCH(C$11,classScheme,0)),Matches[TIME OUT],"&gt;="&amp;TIMEVALUE(LEFT($B33,5)),Matches[TIME OUT],"&lt;"&amp;TIMEVALUE(LEFT($B33,5))+TIME(0,15,0),Matches[SITE OUT],C$9)),COUNTIFS(All[TIMEBIN],$B33,All[CLASS],INDEX(classNum,1,MATCH(C$11,classScheme,0)))),"")</f>
        <v>22</v>
      </c>
      <c r="D33" s="9">
        <f ca="1">IF(C$9&lt;&gt;"",IF(C$9&lt;&gt;"All Locations",IF(C$10="From",COUNTIFS(Matches[CLASS],INDEX(classNum,1,MATCH(D$11,classScheme,0)),Matches[TIMEBIN],$B33,Matches[SITE IN],C$9),COUNTIFS(Matches[CLASS],INDEX(classNum,1,MATCH(D$11,classScheme,0)),Matches[TIME OUT],"&gt;="&amp;TIMEVALUE(LEFT($B33,5)),Matches[TIME OUT],"&lt;"&amp;TIMEVALUE(LEFT($B33,5))+TIME(0,15,0),Matches[SITE OUT],C$9)),COUNTIFS(All[TIMEBIN],$B33,All[CLASS],INDEX(classNum,1,MATCH(D$11,classScheme,0)))),"")</f>
        <v>2</v>
      </c>
      <c r="E33" s="9">
        <f ca="1">IF(C$9&lt;&gt;"",IF(C$9&lt;&gt;"All Locations",IF(C$10="From",COUNTIFS(Matches[CLASS],INDEX(classNum,1,MATCH(E$11,classScheme,0)),Matches[TIMEBIN],$B33,Matches[SITE IN],C$9),COUNTIFS(Matches[CLASS],INDEX(classNum,1,MATCH(E$11,classScheme,0)),Matches[TIME OUT],"&gt;="&amp;TIMEVALUE(LEFT($B33,5)),Matches[TIME OUT],"&lt;"&amp;TIMEVALUE(LEFT($B33,5))+TIME(0,15,0),Matches[SITE OUT],C$9)),COUNTIFS(All[TIMEBIN],$B33,All[CLASS],INDEX(classNum,1,MATCH(E$11,classScheme,0)))),"")</f>
        <v>1</v>
      </c>
      <c r="F33" s="10">
        <f ca="1">IF(C$9&lt;&gt;"",IF(C$9&lt;&gt;"All Locations",IF(C$10="From",COUNTIFS(Matches[CLASS],INDEX(classNum,1,MATCH(F$11,classScheme,0)),Matches[TIMEBIN],$B33,Matches[SITE IN],C$9),COUNTIFS(Matches[CLASS],INDEX(classNum,1,MATCH(F$11,classScheme,0)),Matches[TIME OUT],"&gt;="&amp;TIMEVALUE(LEFT($B33,5)),Matches[TIME OUT],"&lt;"&amp;TIMEVALUE(LEFT($B33,5))+TIME(0,15,0),Matches[SITE OUT],C$9)),COUNTIFS(All[TIMEBIN],$B33,All[CLASS],INDEX(classNum,1,MATCH(F$11,classScheme,0)))),"")</f>
        <v>0</v>
      </c>
      <c r="G33" s="11">
        <f ca="1">IF(C$9&lt;&gt;"",IF(C$9&lt;&gt;"All Locations",IF(C$10="From",COUNTIFS(Matches[CLASS],INDEX(classNum,1,MATCH(G$11,classScheme,0)),Matches[TIMEBIN],$B33,Matches[SITE IN],C$9),COUNTIFS(Matches[CLASS],INDEX(classNum,1,MATCH(G$11,classScheme,0)),Matches[TIME OUT],"&gt;="&amp;TIMEVALUE(LEFT($B33,5)),Matches[TIME OUT],"&lt;"&amp;TIMEVALUE(LEFT($B33,5))+TIME(0,15,0),Matches[SITE OUT],C$9)),COUNTIFS(All[TIMEBIN],$B33,All[CLASS],INDEX(classNum,1,MATCH(G$11,classScheme,0)))),"")</f>
        <v>8</v>
      </c>
      <c r="H33" s="12"/>
      <c r="I33" s="8">
        <f ca="1">IF(I$9&lt;&gt;"",IF(I$9&lt;&gt;"All Locations",IF(I$10="From",COUNTIFS(Matches[CLASS],INDEX(classNum,1,MATCH(I$11,classScheme,0)),Matches[TIMEBIN],$B33,Matches[SITE IN],I$9),COUNTIFS(Matches[CLASS],INDEX(classNum,1,MATCH(I$11,classScheme,0)),Matches[TIME OUT],"&gt;="&amp;TIMEVALUE(LEFT($B33,5)),Matches[TIME OUT],"&lt;"&amp;TIMEVALUE(LEFT($B33,5))+TIME(0,15,0),Matches[SITE OUT],I$9)),COUNTIFS(All[TIMEBIN],$B33,All[CLASS],INDEX(classNum,1,MATCH(I$11,classScheme,0)))),"")</f>
        <v>0</v>
      </c>
      <c r="J33" s="9">
        <f ca="1">IF(I$9&lt;&gt;"",IF(I$9&lt;&gt;"All Locations",IF(I$10="From",COUNTIFS(Matches[CLASS],INDEX(classNum,1,MATCH(J$11,classScheme,0)),Matches[TIMEBIN],$B33,Matches[SITE IN],I$9),COUNTIFS(Matches[CLASS],INDEX(classNum,1,MATCH(J$11,classScheme,0)),Matches[TIME OUT],"&gt;="&amp;TIMEVALUE(LEFT($B33,5)),Matches[TIME OUT],"&lt;"&amp;TIMEVALUE(LEFT($B33,5))+TIME(0,15,0),Matches[SITE OUT],I$9)),COUNTIFS(All[TIMEBIN],$B33,All[CLASS],INDEX(classNum,1,MATCH(J$11,classScheme,0)))),"")</f>
        <v>0</v>
      </c>
      <c r="K33" s="9">
        <f ca="1">IF(I$9&lt;&gt;"",IF(I$9&lt;&gt;"All Locations",IF(I$10="From",COUNTIFS(Matches[CLASS],INDEX(classNum,1,MATCH(K$11,classScheme,0)),Matches[TIMEBIN],$B33,Matches[SITE IN],I$9),COUNTIFS(Matches[CLASS],INDEX(classNum,1,MATCH(K$11,classScheme,0)),Matches[TIME OUT],"&gt;="&amp;TIMEVALUE(LEFT($B33,5)),Matches[TIME OUT],"&lt;"&amp;TIMEVALUE(LEFT($B33,5))+TIME(0,15,0),Matches[SITE OUT],I$9)),COUNTIFS(All[TIMEBIN],$B33,All[CLASS],INDEX(classNum,1,MATCH(K$11,classScheme,0)))),"")</f>
        <v>0</v>
      </c>
      <c r="L33" s="10">
        <f ca="1">IF(I$9&lt;&gt;"",IF(I$9&lt;&gt;"All Locations",IF(I$10="From",COUNTIFS(Matches[CLASS],INDEX(classNum,1,MATCH(L$11,classScheme,0)),Matches[TIMEBIN],$B33,Matches[SITE IN],I$9),COUNTIFS(Matches[CLASS],INDEX(classNum,1,MATCH(L$11,classScheme,0)),Matches[TIME OUT],"&gt;="&amp;TIMEVALUE(LEFT($B33,5)),Matches[TIME OUT],"&lt;"&amp;TIMEVALUE(LEFT($B33,5))+TIME(0,15,0),Matches[SITE OUT],I$9)),COUNTIFS(All[TIMEBIN],$B33,All[CLASS],INDEX(classNum,1,MATCH(L$11,classScheme,0)))),"")</f>
        <v>0</v>
      </c>
      <c r="M33" s="11">
        <f ca="1">IF(I$9&lt;&gt;"",IF(I$9&lt;&gt;"All Locations",IF(I$10="From",COUNTIFS(Matches[CLASS],INDEX(classNum,1,MATCH(M$11,classScheme,0)),Matches[TIMEBIN],$B33,Matches[SITE IN],I$9),COUNTIFS(Matches[CLASS],INDEX(classNum,1,MATCH(M$11,classScheme,0)),Matches[TIME OUT],"&gt;="&amp;TIMEVALUE(LEFT($B33,5)),Matches[TIME OUT],"&lt;"&amp;TIMEVALUE(LEFT($B33,5))+TIME(0,15,0),Matches[SITE OUT],I$9)),COUNTIFS(All[TIMEBIN],$B33,All[CLASS],INDEX(classNum,1,MATCH(M$11,classScheme,0)))),"")</f>
        <v>0</v>
      </c>
      <c r="N33" s="12"/>
      <c r="O33" s="8">
        <f ca="1">IF(O$9&lt;&gt;"",IF(O$9&lt;&gt;"All Locations",IF(O$10="From",COUNTIFS(Matches[CLASS],INDEX(classNum,1,MATCH(O$11,classScheme,0)),Matches[TIMEBIN],$B33,Matches[SITE IN],O$9),COUNTIFS(Matches[CLASS],INDEX(classNum,1,MATCH(O$11,classScheme,0)),Matches[TIME OUT],"&gt;="&amp;TIMEVALUE(LEFT($B33,5)),Matches[TIME OUT],"&lt;"&amp;TIMEVALUE(LEFT($B33,5))+TIME(0,15,0),Matches[SITE OUT],O$9)),COUNTIFS(All[TIMEBIN],$B33,All[CLASS],INDEX(classNum,1,MATCH(O$11,classScheme,0)))),"")</f>
        <v>4</v>
      </c>
      <c r="P33" s="9">
        <f ca="1">IF(O$9&lt;&gt;"",IF(O$9&lt;&gt;"All Locations",IF(O$10="From",COUNTIFS(Matches[CLASS],INDEX(classNum,1,MATCH(P$11,classScheme,0)),Matches[TIMEBIN],$B33,Matches[SITE IN],O$9),COUNTIFS(Matches[CLASS],INDEX(classNum,1,MATCH(P$11,classScheme,0)),Matches[TIME OUT],"&gt;="&amp;TIMEVALUE(LEFT($B33,5)),Matches[TIME OUT],"&lt;"&amp;TIMEVALUE(LEFT($B33,5))+TIME(0,15,0),Matches[SITE OUT],O$9)),COUNTIFS(All[TIMEBIN],$B33,All[CLASS],INDEX(classNum,1,MATCH(P$11,classScheme,0)))),"")</f>
        <v>5</v>
      </c>
      <c r="Q33" s="9">
        <f ca="1">IF(O$9&lt;&gt;"",IF(O$9&lt;&gt;"All Locations",IF(O$10="From",COUNTIFS(Matches[CLASS],INDEX(classNum,1,MATCH(Q$11,classScheme,0)),Matches[TIMEBIN],$B33,Matches[SITE IN],O$9),COUNTIFS(Matches[CLASS],INDEX(classNum,1,MATCH(Q$11,classScheme,0)),Matches[TIME OUT],"&gt;="&amp;TIMEVALUE(LEFT($B33,5)),Matches[TIME OUT],"&lt;"&amp;TIMEVALUE(LEFT($B33,5))+TIME(0,15,0),Matches[SITE OUT],O$9)),COUNTIFS(All[TIMEBIN],$B33,All[CLASS],INDEX(classNum,1,MATCH(Q$11,classScheme,0)))),"")</f>
        <v>0</v>
      </c>
      <c r="R33" s="10">
        <f ca="1">IF(O$9&lt;&gt;"",IF(O$9&lt;&gt;"All Locations",IF(O$10="From",COUNTIFS(Matches[CLASS],INDEX(classNum,1,MATCH(R$11,classScheme,0)),Matches[TIMEBIN],$B33,Matches[SITE IN],O$9),COUNTIFS(Matches[CLASS],INDEX(classNum,1,MATCH(R$11,classScheme,0)),Matches[TIME OUT],"&gt;="&amp;TIMEVALUE(LEFT($B33,5)),Matches[TIME OUT],"&lt;"&amp;TIMEVALUE(LEFT($B33,5))+TIME(0,15,0),Matches[SITE OUT],O$9)),COUNTIFS(All[TIMEBIN],$B33,All[CLASS],INDEX(classNum,1,MATCH(R$11,classScheme,0)))),"")</f>
        <v>0</v>
      </c>
      <c r="S33" s="11">
        <f ca="1">IF(O$9&lt;&gt;"",IF(O$9&lt;&gt;"All Locations",IF(O$10="From",COUNTIFS(Matches[CLASS],INDEX(classNum,1,MATCH(S$11,classScheme,0)),Matches[TIMEBIN],$B33,Matches[SITE IN],O$9),COUNTIFS(Matches[CLASS],INDEX(classNum,1,MATCH(S$11,classScheme,0)),Matches[TIME OUT],"&gt;="&amp;TIMEVALUE(LEFT($B33,5)),Matches[TIME OUT],"&lt;"&amp;TIMEVALUE(LEFT($B33,5))+TIME(0,15,0),Matches[SITE OUT],O$9)),COUNTIFS(All[TIMEBIN],$B33,All[CLASS],INDEX(classNum,1,MATCH(S$11,classScheme,0)))),"")</f>
        <v>0</v>
      </c>
      <c r="T33" s="12"/>
      <c r="U33" s="8">
        <f ca="1">IF(U$9&lt;&gt;"",IF(U$9&lt;&gt;"All Locations",IF(U$10="From",COUNTIFS(Matches[CLASS],INDEX(classNum,1,MATCH(U$11,classScheme,0)),Matches[TIMEBIN],$B33,Matches[SITE IN],U$9),COUNTIFS(Matches[CLASS],INDEX(classNum,1,MATCH(U$11,classScheme,0)),Matches[TIME OUT],"&gt;="&amp;TIMEVALUE(LEFT($B33,5)),Matches[TIME OUT],"&lt;"&amp;TIMEVALUE(LEFT($B33,5))+TIME(0,15,0),Matches[SITE OUT],U$9)),COUNTIFS(All[TIMEBIN],$B33,All[CLASS],INDEX(classNum,1,MATCH(U$11,classScheme,0)))),"")</f>
        <v>9</v>
      </c>
      <c r="V33" s="9">
        <f ca="1">IF(U$9&lt;&gt;"",IF(U$9&lt;&gt;"All Locations",IF(U$10="From",COUNTIFS(Matches[CLASS],INDEX(classNum,1,MATCH(V$11,classScheme,0)),Matches[TIMEBIN],$B33,Matches[SITE IN],U$9),COUNTIFS(Matches[CLASS],INDEX(classNum,1,MATCH(V$11,classScheme,0)),Matches[TIME OUT],"&gt;="&amp;TIMEVALUE(LEFT($B33,5)),Matches[TIME OUT],"&lt;"&amp;TIMEVALUE(LEFT($B33,5))+TIME(0,15,0),Matches[SITE OUT],U$9)),COUNTIFS(All[TIMEBIN],$B33,All[CLASS],INDEX(classNum,1,MATCH(V$11,classScheme,0)))),"")</f>
        <v>2</v>
      </c>
      <c r="W33" s="9">
        <f ca="1">IF(U$9&lt;&gt;"",IF(U$9&lt;&gt;"All Locations",IF(U$10="From",COUNTIFS(Matches[CLASS],INDEX(classNum,1,MATCH(W$11,classScheme,0)),Matches[TIMEBIN],$B33,Matches[SITE IN],U$9),COUNTIFS(Matches[CLASS],INDEX(classNum,1,MATCH(W$11,classScheme,0)),Matches[TIME OUT],"&gt;="&amp;TIMEVALUE(LEFT($B33,5)),Matches[TIME OUT],"&lt;"&amp;TIMEVALUE(LEFT($B33,5))+TIME(0,15,0),Matches[SITE OUT],U$9)),COUNTIFS(All[TIMEBIN],$B33,All[CLASS],INDEX(classNum,1,MATCH(W$11,classScheme,0)))),"")</f>
        <v>0</v>
      </c>
      <c r="X33" s="10">
        <f ca="1">IF(U$9&lt;&gt;"",IF(U$9&lt;&gt;"All Locations",IF(U$10="From",COUNTIFS(Matches[CLASS],INDEX(classNum,1,MATCH(X$11,classScheme,0)),Matches[TIMEBIN],$B33,Matches[SITE IN],U$9),COUNTIFS(Matches[CLASS],INDEX(classNum,1,MATCH(X$11,classScheme,0)),Matches[TIME OUT],"&gt;="&amp;TIMEVALUE(LEFT($B33,5)),Matches[TIME OUT],"&lt;"&amp;TIMEVALUE(LEFT($B33,5))+TIME(0,15,0),Matches[SITE OUT],U$9)),COUNTIFS(All[TIMEBIN],$B33,All[CLASS],INDEX(classNum,1,MATCH(X$11,classScheme,0)))),"")</f>
        <v>0</v>
      </c>
      <c r="Y33" s="11">
        <f ca="1">IF(U$9&lt;&gt;"",IF(U$9&lt;&gt;"All Locations",IF(U$10="From",COUNTIFS(Matches[CLASS],INDEX(classNum,1,MATCH(Y$11,classScheme,0)),Matches[TIMEBIN],$B33,Matches[SITE IN],U$9),COUNTIFS(Matches[CLASS],INDEX(classNum,1,MATCH(Y$11,classScheme,0)),Matches[TIME OUT],"&gt;="&amp;TIMEVALUE(LEFT($B33,5)),Matches[TIME OUT],"&lt;"&amp;TIMEVALUE(LEFT($B33,5))+TIME(0,15,0),Matches[SITE OUT],U$9)),COUNTIFS(All[TIMEBIN],$B33,All[CLASS],INDEX(classNum,1,MATCH(Y$11,classScheme,0)))),"")</f>
        <v>0</v>
      </c>
      <c r="Z33" s="12"/>
      <c r="AA33" s="8">
        <f ca="1">IF(AA$9&lt;&gt;"",IF(AA$9&lt;&gt;"All Locations",IF(AA$10="From",COUNTIFS(Matches[CLASS],INDEX(classNum,1,MATCH(AA$11,classScheme,0)),Matches[TIMEBIN],$B33,Matches[SITE IN],AA$9),COUNTIFS(Matches[CLASS],INDEX(classNum,1,MATCH(AA$11,classScheme,0)),Matches[TIME OUT],"&gt;="&amp;TIMEVALUE(LEFT($B33,5)),Matches[TIME OUT],"&lt;"&amp;TIMEVALUE(LEFT($B33,5))+TIME(0,15,0),Matches[SITE OUT],AA$9)),COUNTIFS(All[TIMEBIN],$B33,All[CLASS],INDEX(classNum,1,MATCH(AA$11,classScheme,0)))),"")</f>
        <v>11</v>
      </c>
      <c r="AB33" s="9">
        <f ca="1">IF(AA$9&lt;&gt;"",IF(AA$9&lt;&gt;"All Locations",IF(AA$10="From",COUNTIFS(Matches[CLASS],INDEX(classNum,1,MATCH(AB$11,classScheme,0)),Matches[TIMEBIN],$B33,Matches[SITE IN],AA$9),COUNTIFS(Matches[CLASS],INDEX(classNum,1,MATCH(AB$11,classScheme,0)),Matches[TIME OUT],"&gt;="&amp;TIMEVALUE(LEFT($B33,5)),Matches[TIME OUT],"&lt;"&amp;TIMEVALUE(LEFT($B33,5))+TIME(0,15,0),Matches[SITE OUT],AA$9)),COUNTIFS(All[TIMEBIN],$B33,All[CLASS],INDEX(classNum,1,MATCH(AB$11,classScheme,0)))),"")</f>
        <v>0</v>
      </c>
      <c r="AC33" s="9">
        <f ca="1">IF(AA$9&lt;&gt;"",IF(AA$9&lt;&gt;"All Locations",IF(AA$10="From",COUNTIFS(Matches[CLASS],INDEX(classNum,1,MATCH(AC$11,classScheme,0)),Matches[TIMEBIN],$B33,Matches[SITE IN],AA$9),COUNTIFS(Matches[CLASS],INDEX(classNum,1,MATCH(AC$11,classScheme,0)),Matches[TIME OUT],"&gt;="&amp;TIMEVALUE(LEFT($B33,5)),Matches[TIME OUT],"&lt;"&amp;TIMEVALUE(LEFT($B33,5))+TIME(0,15,0),Matches[SITE OUT],AA$9)),COUNTIFS(All[TIMEBIN],$B33,All[CLASS],INDEX(classNum,1,MATCH(AC$11,classScheme,0)))),"")</f>
        <v>0</v>
      </c>
      <c r="AD33" s="10">
        <f ca="1">IF(AA$9&lt;&gt;"",IF(AA$9&lt;&gt;"All Locations",IF(AA$10="From",COUNTIFS(Matches[CLASS],INDEX(classNum,1,MATCH(AD$11,classScheme,0)),Matches[TIMEBIN],$B33,Matches[SITE IN],AA$9),COUNTIFS(Matches[CLASS],INDEX(classNum,1,MATCH(AD$11,classScheme,0)),Matches[TIME OUT],"&gt;="&amp;TIMEVALUE(LEFT($B33,5)),Matches[TIME OUT],"&lt;"&amp;TIMEVALUE(LEFT($B33,5))+TIME(0,15,0),Matches[SITE OUT],AA$9)),COUNTIFS(All[TIMEBIN],$B33,All[CLASS],INDEX(classNum,1,MATCH(AD$11,classScheme,0)))),"")</f>
        <v>0</v>
      </c>
      <c r="AE33" s="11">
        <f ca="1">IF(AA$9&lt;&gt;"",IF(AA$9&lt;&gt;"All Locations",IF(AA$10="From",COUNTIFS(Matches[CLASS],INDEX(classNum,1,MATCH(AE$11,classScheme,0)),Matches[TIMEBIN],$B33,Matches[SITE IN],AA$9),COUNTIFS(Matches[CLASS],INDEX(classNum,1,MATCH(AE$11,classScheme,0)),Matches[TIME OUT],"&gt;="&amp;TIMEVALUE(LEFT($B33,5)),Matches[TIME OUT],"&lt;"&amp;TIMEVALUE(LEFT($B33,5))+TIME(0,15,0),Matches[SITE OUT],AA$9)),COUNTIFS(All[TIMEBIN],$B33,All[CLASS],INDEX(classNum,1,MATCH(AE$11,classScheme,0)))),"")</f>
        <v>0</v>
      </c>
      <c r="AF33" s="12"/>
      <c r="AG33" s="8">
        <f ca="1">IF(AG$9&lt;&gt;"",IF(AG$9&lt;&gt;"All Locations",IF(AG$10="From",COUNTIFS(Matches[CLASS],INDEX(classNum,1,MATCH(AG$11,classScheme,0)),Matches[TIMEBIN],$B33,Matches[SITE IN],AG$9),COUNTIFS(Matches[CLASS],INDEX(classNum,1,MATCH(AG$11,classScheme,0)),Matches[TIME OUT],"&gt;="&amp;TIMEVALUE(LEFT($B33,5)),Matches[TIME OUT],"&lt;"&amp;TIMEVALUE(LEFT($B33,5))+TIME(0,15,0),Matches[SITE OUT],AG$9)),COUNTIFS(All[TIMEBIN],$B33,All[CLASS],INDEX(classNum,1,MATCH(AG$11,classScheme,0)))),"")</f>
        <v>18</v>
      </c>
      <c r="AH33" s="9">
        <f ca="1">IF(AG$9&lt;&gt;"",IF(AG$9&lt;&gt;"All Locations",IF(AG$10="From",COUNTIFS(Matches[CLASS],INDEX(classNum,1,MATCH(AH$11,classScheme,0)),Matches[TIMEBIN],$B33,Matches[SITE IN],AG$9),COUNTIFS(Matches[CLASS],INDEX(classNum,1,MATCH(AH$11,classScheme,0)),Matches[TIME OUT],"&gt;="&amp;TIMEVALUE(LEFT($B33,5)),Matches[TIME OUT],"&lt;"&amp;TIMEVALUE(LEFT($B33,5))+TIME(0,15,0),Matches[SITE OUT],AG$9)),COUNTIFS(All[TIMEBIN],$B33,All[CLASS],INDEX(classNum,1,MATCH(AH$11,classScheme,0)))),"")</f>
        <v>3</v>
      </c>
      <c r="AI33" s="9">
        <f ca="1">IF(AG$9&lt;&gt;"",IF(AG$9&lt;&gt;"All Locations",IF(AG$10="From",COUNTIFS(Matches[CLASS],INDEX(classNum,1,MATCH(AI$11,classScheme,0)),Matches[TIMEBIN],$B33,Matches[SITE IN],AG$9),COUNTIFS(Matches[CLASS],INDEX(classNum,1,MATCH(AI$11,classScheme,0)),Matches[TIME OUT],"&gt;="&amp;TIMEVALUE(LEFT($B33,5)),Matches[TIME OUT],"&lt;"&amp;TIMEVALUE(LEFT($B33,5))+TIME(0,15,0),Matches[SITE OUT],AG$9)),COUNTIFS(All[TIMEBIN],$B33,All[CLASS],INDEX(classNum,1,MATCH(AI$11,classScheme,0)))),"")</f>
        <v>0</v>
      </c>
      <c r="AJ33" s="10">
        <f ca="1">IF(AG$9&lt;&gt;"",IF(AG$9&lt;&gt;"All Locations",IF(AG$10="From",COUNTIFS(Matches[CLASS],INDEX(classNum,1,MATCH(AJ$11,classScheme,0)),Matches[TIMEBIN],$B33,Matches[SITE IN],AG$9),COUNTIFS(Matches[CLASS],INDEX(classNum,1,MATCH(AJ$11,classScheme,0)),Matches[TIME OUT],"&gt;="&amp;TIMEVALUE(LEFT($B33,5)),Matches[TIME OUT],"&lt;"&amp;TIMEVALUE(LEFT($B33,5))+TIME(0,15,0),Matches[SITE OUT],AG$9)),COUNTIFS(All[TIMEBIN],$B33,All[CLASS],INDEX(classNum,1,MATCH(AJ$11,classScheme,0)))),"")</f>
        <v>0</v>
      </c>
      <c r="AK33" s="11">
        <f ca="1">IF(AG$9&lt;&gt;"",IF(AG$9&lt;&gt;"All Locations",IF(AG$10="From",COUNTIFS(Matches[CLASS],INDEX(classNum,1,MATCH(AK$11,classScheme,0)),Matches[TIMEBIN],$B33,Matches[SITE IN],AG$9),COUNTIFS(Matches[CLASS],INDEX(classNum,1,MATCH(AK$11,classScheme,0)),Matches[TIME OUT],"&gt;="&amp;TIMEVALUE(LEFT($B33,5)),Matches[TIME OUT],"&lt;"&amp;TIMEVALUE(LEFT($B33,5))+TIME(0,15,0),Matches[SITE OUT],AG$9)),COUNTIFS(All[TIMEBIN],$B33,All[CLASS],INDEX(classNum,1,MATCH(AK$11,classScheme,0)))),"")</f>
        <v>0</v>
      </c>
      <c r="AL33" s="12"/>
      <c r="AM33" s="8">
        <f ca="1">IF(AM$9&lt;&gt;"",IF(AM$9&lt;&gt;"All Locations",IF(AM$10="From",COUNTIFS(Matches[CLASS],INDEX(classNum,1,MATCH(AM$11,classScheme,0)),Matches[TIMEBIN],$B33,Matches[SITE IN],AM$9),COUNTIFS(Matches[CLASS],INDEX(classNum,1,MATCH(AM$11,classScheme,0)),Matches[TIME OUT],"&gt;="&amp;TIMEVALUE(LEFT($B33,5)),Matches[TIME OUT],"&lt;"&amp;TIMEVALUE(LEFT($B33,5))+TIME(0,15,0),Matches[SITE OUT],AM$9)),COUNTIFS(All[TIMEBIN],$B33,All[CLASS],INDEX(classNum,1,MATCH(AM$11,classScheme,0)))),"")</f>
        <v>8</v>
      </c>
      <c r="AN33" s="9">
        <f ca="1">IF(AM$9&lt;&gt;"",IF(AM$9&lt;&gt;"All Locations",IF(AM$10="From",COUNTIFS(Matches[CLASS],INDEX(classNum,1,MATCH(AN$11,classScheme,0)),Matches[TIMEBIN],$B33,Matches[SITE IN],AM$9),COUNTIFS(Matches[CLASS],INDEX(classNum,1,MATCH(AN$11,classScheme,0)),Matches[TIME OUT],"&gt;="&amp;TIMEVALUE(LEFT($B33,5)),Matches[TIME OUT],"&lt;"&amp;TIMEVALUE(LEFT($B33,5))+TIME(0,15,0),Matches[SITE OUT],AM$9)),COUNTIFS(All[TIMEBIN],$B33,All[CLASS],INDEX(classNum,1,MATCH(AN$11,classScheme,0)))),"")</f>
        <v>2</v>
      </c>
      <c r="AO33" s="9">
        <f ca="1">IF(AM$9&lt;&gt;"",IF(AM$9&lt;&gt;"All Locations",IF(AM$10="From",COUNTIFS(Matches[CLASS],INDEX(classNum,1,MATCH(AO$11,classScheme,0)),Matches[TIMEBIN],$B33,Matches[SITE IN],AM$9),COUNTIFS(Matches[CLASS],INDEX(classNum,1,MATCH(AO$11,classScheme,0)),Matches[TIME OUT],"&gt;="&amp;TIMEVALUE(LEFT($B33,5)),Matches[TIME OUT],"&lt;"&amp;TIMEVALUE(LEFT($B33,5))+TIME(0,15,0),Matches[SITE OUT],AM$9)),COUNTIFS(All[TIMEBIN],$B33,All[CLASS],INDEX(classNum,1,MATCH(AO$11,classScheme,0)))),"")</f>
        <v>0</v>
      </c>
      <c r="AP33" s="10">
        <f ca="1">IF(AM$9&lt;&gt;"",IF(AM$9&lt;&gt;"All Locations",IF(AM$10="From",COUNTIFS(Matches[CLASS],INDEX(classNum,1,MATCH(AP$11,classScheme,0)),Matches[TIMEBIN],$B33,Matches[SITE IN],AM$9),COUNTIFS(Matches[CLASS],INDEX(classNum,1,MATCH(AP$11,classScheme,0)),Matches[TIME OUT],"&gt;="&amp;TIMEVALUE(LEFT($B33,5)),Matches[TIME OUT],"&lt;"&amp;TIMEVALUE(LEFT($B33,5))+TIME(0,15,0),Matches[SITE OUT],AM$9)),COUNTIFS(All[TIMEBIN],$B33,All[CLASS],INDEX(classNum,1,MATCH(AP$11,classScheme,0)))),"")</f>
        <v>0</v>
      </c>
      <c r="AQ33" s="11">
        <f ca="1">IF(AM$9&lt;&gt;"",IF(AM$9&lt;&gt;"All Locations",IF(AM$10="From",COUNTIFS(Matches[CLASS],INDEX(classNum,1,MATCH(AQ$11,classScheme,0)),Matches[TIMEBIN],$B33,Matches[SITE IN],AM$9),COUNTIFS(Matches[CLASS],INDEX(classNum,1,MATCH(AQ$11,classScheme,0)),Matches[TIME OUT],"&gt;="&amp;TIMEVALUE(LEFT($B33,5)),Matches[TIME OUT],"&lt;"&amp;TIMEVALUE(LEFT($B33,5))+TIME(0,15,0),Matches[SITE OUT],AM$9)),COUNTIFS(All[TIMEBIN],$B33,All[CLASS],INDEX(classNum,1,MATCH(AQ$11,classScheme,0)))),"")</f>
        <v>5</v>
      </c>
      <c r="AR33" s="12"/>
      <c r="AS33" s="8">
        <f ca="1">IF(AS$9&lt;&gt;"",IF(AS$9&lt;&gt;"All Locations",IF(AS$10="From",COUNTIFS(Matches[CLASS],INDEX(classNum,1,MATCH(AS$11,classScheme,0)),Matches[TIMEBIN],$B33,Matches[SITE IN],AS$9),COUNTIFS(Matches[CLASS],INDEX(classNum,1,MATCH(AS$11,classScheme,0)),Matches[TIME OUT],"&gt;="&amp;TIMEVALUE(LEFT($B33,5)),Matches[TIME OUT],"&lt;"&amp;TIMEVALUE(LEFT($B33,5))+TIME(0,15,0),Matches[SITE OUT],AS$9)),COUNTIFS(All[TIMEBIN],$B33,All[CLASS],INDEX(classNum,1,MATCH(AS$11,classScheme,0)))),"")</f>
        <v>0</v>
      </c>
      <c r="AT33" s="9">
        <f ca="1">IF(AS$9&lt;&gt;"",IF(AS$9&lt;&gt;"All Locations",IF(AS$10="From",COUNTIFS(Matches[CLASS],INDEX(classNum,1,MATCH(AT$11,classScheme,0)),Matches[TIMEBIN],$B33,Matches[SITE IN],AS$9),COUNTIFS(Matches[CLASS],INDEX(classNum,1,MATCH(AT$11,classScheme,0)),Matches[TIME OUT],"&gt;="&amp;TIMEVALUE(LEFT($B33,5)),Matches[TIME OUT],"&lt;"&amp;TIMEVALUE(LEFT($B33,5))+TIME(0,15,0),Matches[SITE OUT],AS$9)),COUNTIFS(All[TIMEBIN],$B33,All[CLASS],INDEX(classNum,1,MATCH(AT$11,classScheme,0)))),"")</f>
        <v>0</v>
      </c>
      <c r="AU33" s="9">
        <f ca="1">IF(AS$9&lt;&gt;"",IF(AS$9&lt;&gt;"All Locations",IF(AS$10="From",COUNTIFS(Matches[CLASS],INDEX(classNum,1,MATCH(AU$11,classScheme,0)),Matches[TIMEBIN],$B33,Matches[SITE IN],AS$9),COUNTIFS(Matches[CLASS],INDEX(classNum,1,MATCH(AU$11,classScheme,0)),Matches[TIME OUT],"&gt;="&amp;TIMEVALUE(LEFT($B33,5)),Matches[TIME OUT],"&lt;"&amp;TIMEVALUE(LEFT($B33,5))+TIME(0,15,0),Matches[SITE OUT],AS$9)),COUNTIFS(All[TIMEBIN],$B33,All[CLASS],INDEX(classNum,1,MATCH(AU$11,classScheme,0)))),"")</f>
        <v>0</v>
      </c>
      <c r="AV33" s="10">
        <f ca="1">IF(AS$9&lt;&gt;"",IF(AS$9&lt;&gt;"All Locations",IF(AS$10="From",COUNTIFS(Matches[CLASS],INDEX(classNum,1,MATCH(AV$11,classScheme,0)),Matches[TIMEBIN],$B33,Matches[SITE IN],AS$9),COUNTIFS(Matches[CLASS],INDEX(classNum,1,MATCH(AV$11,classScheme,0)),Matches[TIME OUT],"&gt;="&amp;TIMEVALUE(LEFT($B33,5)),Matches[TIME OUT],"&lt;"&amp;TIMEVALUE(LEFT($B33,5))+TIME(0,15,0),Matches[SITE OUT],AS$9)),COUNTIFS(All[TIMEBIN],$B33,All[CLASS],INDEX(classNum,1,MATCH(AV$11,classScheme,0)))),"")</f>
        <v>0</v>
      </c>
      <c r="AW33" s="11">
        <f ca="1">IF(AS$9&lt;&gt;"",IF(AS$9&lt;&gt;"All Locations",IF(AS$10="From",COUNTIFS(Matches[CLASS],INDEX(classNum,1,MATCH(AW$11,classScheme,0)),Matches[TIMEBIN],$B33,Matches[SITE IN],AS$9),COUNTIFS(Matches[CLASS],INDEX(classNum,1,MATCH(AW$11,classScheme,0)),Matches[TIME OUT],"&gt;="&amp;TIMEVALUE(LEFT($B33,5)),Matches[TIME OUT],"&lt;"&amp;TIMEVALUE(LEFT($B33,5))+TIME(0,15,0),Matches[SITE OUT],AS$9)),COUNTIFS(All[TIMEBIN],$B33,All[CLASS],INDEX(classNum,1,MATCH(AW$11,classScheme,0)))),"")</f>
        <v>0</v>
      </c>
      <c r="AX33" s="12"/>
      <c r="AY33" s="8">
        <f ca="1">IF(AY$9&lt;&gt;"",IF(AY$9&lt;&gt;"All Locations",IF(AY$10="From",COUNTIFS(Matches[CLASS],INDEX(classNum,1,MATCH(AY$11,classScheme,0)),Matches[TIMEBIN],$B33,Matches[SITE IN],AY$9),COUNTIFS(Matches[CLASS],INDEX(classNum,1,MATCH(AY$11,classScheme,0)),Matches[TIME OUT],"&gt;="&amp;TIMEVALUE(LEFT($B33,5)),Matches[TIME OUT],"&lt;"&amp;TIMEVALUE(LEFT($B33,5))+TIME(0,15,0),Matches[SITE OUT],AY$9)),COUNTIFS(All[TIMEBIN],$B33,All[CLASS],INDEX(classNum,1,MATCH(AY$11,classScheme,0)))),"")</f>
        <v>2</v>
      </c>
      <c r="AZ33" s="9">
        <f ca="1">IF(AY$9&lt;&gt;"",IF(AY$9&lt;&gt;"All Locations",IF(AY$10="From",COUNTIFS(Matches[CLASS],INDEX(classNum,1,MATCH(AZ$11,classScheme,0)),Matches[TIMEBIN],$B33,Matches[SITE IN],AY$9),COUNTIFS(Matches[CLASS],INDEX(classNum,1,MATCH(AZ$11,classScheme,0)),Matches[TIME OUT],"&gt;="&amp;TIMEVALUE(LEFT($B33,5)),Matches[TIME OUT],"&lt;"&amp;TIMEVALUE(LEFT($B33,5))+TIME(0,15,0),Matches[SITE OUT],AY$9)),COUNTIFS(All[TIMEBIN],$B33,All[CLASS],INDEX(classNum,1,MATCH(AZ$11,classScheme,0)))),"")</f>
        <v>7</v>
      </c>
      <c r="BA33" s="9">
        <f ca="1">IF(AY$9&lt;&gt;"",IF(AY$9&lt;&gt;"All Locations",IF(AY$10="From",COUNTIFS(Matches[CLASS],INDEX(classNum,1,MATCH(BA$11,classScheme,0)),Matches[TIMEBIN],$B33,Matches[SITE IN],AY$9),COUNTIFS(Matches[CLASS],INDEX(classNum,1,MATCH(BA$11,classScheme,0)),Matches[TIME OUT],"&gt;="&amp;TIMEVALUE(LEFT($B33,5)),Matches[TIME OUT],"&lt;"&amp;TIMEVALUE(LEFT($B33,5))+TIME(0,15,0),Matches[SITE OUT],AY$9)),COUNTIFS(All[TIMEBIN],$B33,All[CLASS],INDEX(classNum,1,MATCH(BA$11,classScheme,0)))),"")</f>
        <v>0</v>
      </c>
      <c r="BB33" s="10">
        <f ca="1">IF(AY$9&lt;&gt;"",IF(AY$9&lt;&gt;"All Locations",IF(AY$10="From",COUNTIFS(Matches[CLASS],INDEX(classNum,1,MATCH(BB$11,classScheme,0)),Matches[TIMEBIN],$B33,Matches[SITE IN],AY$9),COUNTIFS(Matches[CLASS],INDEX(classNum,1,MATCH(BB$11,classScheme,0)),Matches[TIME OUT],"&gt;="&amp;TIMEVALUE(LEFT($B33,5)),Matches[TIME OUT],"&lt;"&amp;TIMEVALUE(LEFT($B33,5))+TIME(0,15,0),Matches[SITE OUT],AY$9)),COUNTIFS(All[TIMEBIN],$B33,All[CLASS],INDEX(classNum,1,MATCH(BB$11,classScheme,0)))),"")</f>
        <v>0</v>
      </c>
      <c r="BC33" s="11">
        <f ca="1">IF(AY$9&lt;&gt;"",IF(AY$9&lt;&gt;"All Locations",IF(AY$10="From",COUNTIFS(Matches[CLASS],INDEX(classNum,1,MATCH(BC$11,classScheme,0)),Matches[TIMEBIN],$B33,Matches[SITE IN],AY$9),COUNTIFS(Matches[CLASS],INDEX(classNum,1,MATCH(BC$11,classScheme,0)),Matches[TIME OUT],"&gt;="&amp;TIMEVALUE(LEFT($B33,5)),Matches[TIME OUT],"&lt;"&amp;TIMEVALUE(LEFT($B33,5))+TIME(0,15,0),Matches[SITE OUT],AY$9)),COUNTIFS(All[TIMEBIN],$B33,All[CLASS],INDEX(classNum,1,MATCH(BC$11,classScheme,0)))),"")</f>
        <v>0</v>
      </c>
      <c r="BD33" s="12"/>
      <c r="BE33" s="8">
        <f ca="1">IF(BE$9&lt;&gt;"",IF(BE$9&lt;&gt;"All Locations",IF(BE$10="From",COUNTIFS(Matches[CLASS],INDEX(classNum,1,MATCH(BE$11,classScheme,0)),Matches[TIMEBIN],$B33,Matches[SITE IN],BE$9),COUNTIFS(Matches[CLASS],INDEX(classNum,1,MATCH(BE$11,classScheme,0)),Matches[TIME OUT],"&gt;="&amp;TIMEVALUE(LEFT($B33,5)),Matches[TIME OUT],"&lt;"&amp;TIMEVALUE(LEFT($B33,5))+TIME(0,15,0),Matches[SITE OUT],BE$9)),COUNTIFS(All[TIMEBIN],$B33,All[CLASS],INDEX(classNum,1,MATCH(BE$11,classScheme,0)))),"")</f>
        <v>2</v>
      </c>
      <c r="BF33" s="9">
        <f ca="1">IF(BE$9&lt;&gt;"",IF(BE$9&lt;&gt;"All Locations",IF(BE$10="From",COUNTIFS(Matches[CLASS],INDEX(classNum,1,MATCH(BF$11,classScheme,0)),Matches[TIMEBIN],$B33,Matches[SITE IN],BE$9),COUNTIFS(Matches[CLASS],INDEX(classNum,1,MATCH(BF$11,classScheme,0)),Matches[TIME OUT],"&gt;="&amp;TIMEVALUE(LEFT($B33,5)),Matches[TIME OUT],"&lt;"&amp;TIMEVALUE(LEFT($B33,5))+TIME(0,15,0),Matches[SITE OUT],BE$9)),COUNTIFS(All[TIMEBIN],$B33,All[CLASS],INDEX(classNum,1,MATCH(BF$11,classScheme,0)))),"")</f>
        <v>1</v>
      </c>
      <c r="BG33" s="9">
        <f ca="1">IF(BE$9&lt;&gt;"",IF(BE$9&lt;&gt;"All Locations",IF(BE$10="From",COUNTIFS(Matches[CLASS],INDEX(classNum,1,MATCH(BG$11,classScheme,0)),Matches[TIMEBIN],$B33,Matches[SITE IN],BE$9),COUNTIFS(Matches[CLASS],INDEX(classNum,1,MATCH(BG$11,classScheme,0)),Matches[TIME OUT],"&gt;="&amp;TIMEVALUE(LEFT($B33,5)),Matches[TIME OUT],"&lt;"&amp;TIMEVALUE(LEFT($B33,5))+TIME(0,15,0),Matches[SITE OUT],BE$9)),COUNTIFS(All[TIMEBIN],$B33,All[CLASS],INDEX(classNum,1,MATCH(BG$11,classScheme,0)))),"")</f>
        <v>0</v>
      </c>
      <c r="BH33" s="10">
        <f ca="1">IF(BE$9&lt;&gt;"",IF(BE$9&lt;&gt;"All Locations",IF(BE$10="From",COUNTIFS(Matches[CLASS],INDEX(classNum,1,MATCH(BH$11,classScheme,0)),Matches[TIMEBIN],$B33,Matches[SITE IN],BE$9),COUNTIFS(Matches[CLASS],INDEX(classNum,1,MATCH(BH$11,classScheme,0)),Matches[TIME OUT],"&gt;="&amp;TIMEVALUE(LEFT($B33,5)),Matches[TIME OUT],"&lt;"&amp;TIMEVALUE(LEFT($B33,5))+TIME(0,15,0),Matches[SITE OUT],BE$9)),COUNTIFS(All[TIMEBIN],$B33,All[CLASS],INDEX(classNum,1,MATCH(BH$11,classScheme,0)))),"")</f>
        <v>0</v>
      </c>
      <c r="BI33" s="11">
        <f ca="1">IF(BE$9&lt;&gt;"",IF(BE$9&lt;&gt;"All Locations",IF(BE$10="From",COUNTIFS(Matches[CLASS],INDEX(classNum,1,MATCH(BI$11,classScheme,0)),Matches[TIMEBIN],$B33,Matches[SITE IN],BE$9),COUNTIFS(Matches[CLASS],INDEX(classNum,1,MATCH(BI$11,classScheme,0)),Matches[TIME OUT],"&gt;="&amp;TIMEVALUE(LEFT($B33,5)),Matches[TIME OUT],"&lt;"&amp;TIMEVALUE(LEFT($B33,5))+TIME(0,15,0),Matches[SITE OUT],BE$9)),COUNTIFS(All[TIMEBIN],$B33,All[CLASS],INDEX(classNum,1,MATCH(BI$11,classScheme,0)))),"")</f>
        <v>0</v>
      </c>
      <c r="BJ33" s="12"/>
      <c r="BK33" s="8">
        <f ca="1">IF(BK$9&lt;&gt;"",IF(BK$9&lt;&gt;"All Locations",IF(BK$10="From",COUNTIFS(Matches[CLASS],INDEX(classNum,1,MATCH(BK$11,classScheme,0)),Matches[TIMEBIN],$B33,Matches[SITE IN],BK$9),COUNTIFS(Matches[CLASS],INDEX(classNum,1,MATCH(BK$11,classScheme,0)),Matches[TIME OUT],"&gt;="&amp;TIMEVALUE(LEFT($B33,5)),Matches[TIME OUT],"&lt;"&amp;TIMEVALUE(LEFT($B33,5))+TIME(0,15,0),Matches[SITE OUT],BK$9)),COUNTIFS(All[TIMEBIN],$B33,All[CLASS],INDEX(classNum,1,MATCH(BK$11,classScheme,0)))),"")</f>
        <v>3</v>
      </c>
      <c r="BL33" s="9">
        <f ca="1">IF(BK$9&lt;&gt;"",IF(BK$9&lt;&gt;"All Locations",IF(BK$10="From",COUNTIFS(Matches[CLASS],INDEX(classNum,1,MATCH(BL$11,classScheme,0)),Matches[TIMEBIN],$B33,Matches[SITE IN],BK$9),COUNTIFS(Matches[CLASS],INDEX(classNum,1,MATCH(BL$11,classScheme,0)),Matches[TIME OUT],"&gt;="&amp;TIMEVALUE(LEFT($B33,5)),Matches[TIME OUT],"&lt;"&amp;TIMEVALUE(LEFT($B33,5))+TIME(0,15,0),Matches[SITE OUT],BK$9)),COUNTIFS(All[TIMEBIN],$B33,All[CLASS],INDEX(classNum,1,MATCH(BL$11,classScheme,0)))),"")</f>
        <v>2</v>
      </c>
      <c r="BM33" s="9">
        <f ca="1">IF(BK$9&lt;&gt;"",IF(BK$9&lt;&gt;"All Locations",IF(BK$10="From",COUNTIFS(Matches[CLASS],INDEX(classNum,1,MATCH(BM$11,classScheme,0)),Matches[TIMEBIN],$B33,Matches[SITE IN],BK$9),COUNTIFS(Matches[CLASS],INDEX(classNum,1,MATCH(BM$11,classScheme,0)),Matches[TIME OUT],"&gt;="&amp;TIMEVALUE(LEFT($B33,5)),Matches[TIME OUT],"&lt;"&amp;TIMEVALUE(LEFT($B33,5))+TIME(0,15,0),Matches[SITE OUT],BK$9)),COUNTIFS(All[TIMEBIN],$B33,All[CLASS],INDEX(classNum,1,MATCH(BM$11,classScheme,0)))),"")</f>
        <v>0</v>
      </c>
      <c r="BN33" s="10">
        <f ca="1">IF(BK$9&lt;&gt;"",IF(BK$9&lt;&gt;"All Locations",IF(BK$10="From",COUNTIFS(Matches[CLASS],INDEX(classNum,1,MATCH(BN$11,classScheme,0)),Matches[TIMEBIN],$B33,Matches[SITE IN],BK$9),COUNTIFS(Matches[CLASS],INDEX(classNum,1,MATCH(BN$11,classScheme,0)),Matches[TIME OUT],"&gt;="&amp;TIMEVALUE(LEFT($B33,5)),Matches[TIME OUT],"&lt;"&amp;TIMEVALUE(LEFT($B33,5))+TIME(0,15,0),Matches[SITE OUT],BK$9)),COUNTIFS(All[TIMEBIN],$B33,All[CLASS],INDEX(classNum,1,MATCH(BN$11,classScheme,0)))),"")</f>
        <v>0</v>
      </c>
      <c r="BO33" s="11">
        <f ca="1">IF(BK$9&lt;&gt;"",IF(BK$9&lt;&gt;"All Locations",IF(BK$10="From",COUNTIFS(Matches[CLASS],INDEX(classNum,1,MATCH(BO$11,classScheme,0)),Matches[TIMEBIN],$B33,Matches[SITE IN],BK$9),COUNTIFS(Matches[CLASS],INDEX(classNum,1,MATCH(BO$11,classScheme,0)),Matches[TIME OUT],"&gt;="&amp;TIMEVALUE(LEFT($B33,5)),Matches[TIME OUT],"&lt;"&amp;TIMEVALUE(LEFT($B33,5))+TIME(0,15,0),Matches[SITE OUT],BK$9)),COUNTIFS(All[TIMEBIN],$B33,All[CLASS],INDEX(classNum,1,MATCH(BO$11,classScheme,0)))),"")</f>
        <v>0</v>
      </c>
      <c r="BP33" s="12"/>
      <c r="BQ33" s="8">
        <f ca="1">IF(BQ$9&lt;&gt;"",IF(BQ$9&lt;&gt;"All Locations",IF(BQ$10="From",COUNTIFS(Matches[CLASS],INDEX(classNum,1,MATCH(BQ$11,classScheme,0)),Matches[TIMEBIN],$B33,Matches[SITE IN],BQ$9),COUNTIFS(Matches[CLASS],INDEX(classNum,1,MATCH(BQ$11,classScheme,0)),Matches[TIME OUT],"&gt;="&amp;TIMEVALUE(LEFT($B33,5)),Matches[TIME OUT],"&lt;"&amp;TIMEVALUE(LEFT($B33,5))+TIME(0,15,0),Matches[SITE OUT],BQ$9)),COUNTIFS(All[TIMEBIN],$B33,All[CLASS],INDEX(classNum,1,MATCH(BQ$11,classScheme,0)))),"")</f>
        <v>82</v>
      </c>
      <c r="BR33" s="9">
        <f ca="1">IF(BQ$9&lt;&gt;"",IF(BQ$9&lt;&gt;"All Locations",IF(BQ$10="From",COUNTIFS(Matches[CLASS],INDEX(classNum,1,MATCH(BR$11,classScheme,0)),Matches[TIMEBIN],$B33,Matches[SITE IN],BQ$9),COUNTIFS(Matches[CLASS],INDEX(classNum,1,MATCH(BR$11,classScheme,0)),Matches[TIME OUT],"&gt;="&amp;TIMEVALUE(LEFT($B33,5)),Matches[TIME OUT],"&lt;"&amp;TIMEVALUE(LEFT($B33,5))+TIME(0,15,0),Matches[SITE OUT],BQ$9)),COUNTIFS(All[TIMEBIN],$B33,All[CLASS],INDEX(classNum,1,MATCH(BR$11,classScheme,0)))),"")</f>
        <v>26</v>
      </c>
      <c r="BS33" s="9">
        <f ca="1">IF(BQ$9&lt;&gt;"",IF(BQ$9&lt;&gt;"All Locations",IF(BQ$10="From",COUNTIFS(Matches[CLASS],INDEX(classNum,1,MATCH(BS$11,classScheme,0)),Matches[TIMEBIN],$B33,Matches[SITE IN],BQ$9),COUNTIFS(Matches[CLASS],INDEX(classNum,1,MATCH(BS$11,classScheme,0)),Matches[TIME OUT],"&gt;="&amp;TIMEVALUE(LEFT($B33,5)),Matches[TIME OUT],"&lt;"&amp;TIMEVALUE(LEFT($B33,5))+TIME(0,15,0),Matches[SITE OUT],BQ$9)),COUNTIFS(All[TIMEBIN],$B33,All[CLASS],INDEX(classNum,1,MATCH(BS$11,classScheme,0)))),"")</f>
        <v>1</v>
      </c>
      <c r="BT33" s="10">
        <f ca="1">IF(BQ$9&lt;&gt;"",IF(BQ$9&lt;&gt;"All Locations",IF(BQ$10="From",COUNTIFS(Matches[CLASS],INDEX(classNum,1,MATCH(BT$11,classScheme,0)),Matches[TIMEBIN],$B33,Matches[SITE IN],BQ$9),COUNTIFS(Matches[CLASS],INDEX(classNum,1,MATCH(BT$11,classScheme,0)),Matches[TIME OUT],"&gt;="&amp;TIMEVALUE(LEFT($B33,5)),Matches[TIME OUT],"&lt;"&amp;TIMEVALUE(LEFT($B33,5))+TIME(0,15,0),Matches[SITE OUT],BQ$9)),COUNTIFS(All[TIMEBIN],$B33,All[CLASS],INDEX(classNum,1,MATCH(BT$11,classScheme,0)))),"")</f>
        <v>0</v>
      </c>
      <c r="BU33" s="11">
        <f ca="1">IF(BQ$9&lt;&gt;"",IF(BQ$9&lt;&gt;"All Locations",IF(BQ$10="From",COUNTIFS(Matches[CLASS],INDEX(classNum,1,MATCH(BU$11,classScheme,0)),Matches[TIMEBIN],$B33,Matches[SITE IN],BQ$9),COUNTIFS(Matches[CLASS],INDEX(classNum,1,MATCH(BU$11,classScheme,0)),Matches[TIME OUT],"&gt;="&amp;TIMEVALUE(LEFT($B33,5)),Matches[TIME OUT],"&lt;"&amp;TIMEVALUE(LEFT($B33,5))+TIME(0,15,0),Matches[SITE OUT],BQ$9)),COUNTIFS(All[TIMEBIN],$B33,All[CLASS],INDEX(classNum,1,MATCH(BU$11,classScheme,0)))),"")</f>
        <v>13</v>
      </c>
    </row>
    <row r="34" spans="2:73">
      <c r="B34" s="7" t="str">
        <v>11:30 - 11:45</v>
      </c>
      <c r="C34" s="8">
        <f ca="1">IF(C$9&lt;&gt;"",IF(C$9&lt;&gt;"All Locations",IF(C$10="From",COUNTIFS(Matches[CLASS],INDEX(classNum,1,MATCH(C$11,classScheme,0)),Matches[TIMEBIN],$B34,Matches[SITE IN],C$9),COUNTIFS(Matches[CLASS],INDEX(classNum,1,MATCH(C$11,classScheme,0)),Matches[TIME OUT],"&gt;="&amp;TIMEVALUE(LEFT($B34,5)),Matches[TIME OUT],"&lt;"&amp;TIMEVALUE(LEFT($B34,5))+TIME(0,15,0),Matches[SITE OUT],C$9)),COUNTIFS(All[TIMEBIN],$B34,All[CLASS],INDEX(classNum,1,MATCH(C$11,classScheme,0)))),"")</f>
        <v>27</v>
      </c>
      <c r="D34" s="9">
        <f ca="1">IF(C$9&lt;&gt;"",IF(C$9&lt;&gt;"All Locations",IF(C$10="From",COUNTIFS(Matches[CLASS],INDEX(classNum,1,MATCH(D$11,classScheme,0)),Matches[TIMEBIN],$B34,Matches[SITE IN],C$9),COUNTIFS(Matches[CLASS],INDEX(classNum,1,MATCH(D$11,classScheme,0)),Matches[TIME OUT],"&gt;="&amp;TIMEVALUE(LEFT($B34,5)),Matches[TIME OUT],"&lt;"&amp;TIMEVALUE(LEFT($B34,5))+TIME(0,15,0),Matches[SITE OUT],C$9)),COUNTIFS(All[TIMEBIN],$B34,All[CLASS],INDEX(classNum,1,MATCH(D$11,classScheme,0)))),"")</f>
        <v>3</v>
      </c>
      <c r="E34" s="9">
        <f ca="1">IF(C$9&lt;&gt;"",IF(C$9&lt;&gt;"All Locations",IF(C$10="From",COUNTIFS(Matches[CLASS],INDEX(classNum,1,MATCH(E$11,classScheme,0)),Matches[TIMEBIN],$B34,Matches[SITE IN],C$9),COUNTIFS(Matches[CLASS],INDEX(classNum,1,MATCH(E$11,classScheme,0)),Matches[TIME OUT],"&gt;="&amp;TIMEVALUE(LEFT($B34,5)),Matches[TIME OUT],"&lt;"&amp;TIMEVALUE(LEFT($B34,5))+TIME(0,15,0),Matches[SITE OUT],C$9)),COUNTIFS(All[TIMEBIN],$B34,All[CLASS],INDEX(classNum,1,MATCH(E$11,classScheme,0)))),"")</f>
        <v>1</v>
      </c>
      <c r="F34" s="10">
        <f ca="1">IF(C$9&lt;&gt;"",IF(C$9&lt;&gt;"All Locations",IF(C$10="From",COUNTIFS(Matches[CLASS],INDEX(classNum,1,MATCH(F$11,classScheme,0)),Matches[TIMEBIN],$B34,Matches[SITE IN],C$9),COUNTIFS(Matches[CLASS],INDEX(classNum,1,MATCH(F$11,classScheme,0)),Matches[TIME OUT],"&gt;="&amp;TIMEVALUE(LEFT($B34,5)),Matches[TIME OUT],"&lt;"&amp;TIMEVALUE(LEFT($B34,5))+TIME(0,15,0),Matches[SITE OUT],C$9)),COUNTIFS(All[TIMEBIN],$B34,All[CLASS],INDEX(classNum,1,MATCH(F$11,classScheme,0)))),"")</f>
        <v>0</v>
      </c>
      <c r="G34" s="11">
        <f ca="1">IF(C$9&lt;&gt;"",IF(C$9&lt;&gt;"All Locations",IF(C$10="From",COUNTIFS(Matches[CLASS],INDEX(classNum,1,MATCH(G$11,classScheme,0)),Matches[TIMEBIN],$B34,Matches[SITE IN],C$9),COUNTIFS(Matches[CLASS],INDEX(classNum,1,MATCH(G$11,classScheme,0)),Matches[TIME OUT],"&gt;="&amp;TIMEVALUE(LEFT($B34,5)),Matches[TIME OUT],"&lt;"&amp;TIMEVALUE(LEFT($B34,5))+TIME(0,15,0),Matches[SITE OUT],C$9)),COUNTIFS(All[TIMEBIN],$B34,All[CLASS],INDEX(classNum,1,MATCH(G$11,classScheme,0)))),"")</f>
        <v>5</v>
      </c>
      <c r="H34" s="12"/>
      <c r="I34" s="8">
        <f ca="1">IF(I$9&lt;&gt;"",IF(I$9&lt;&gt;"All Locations",IF(I$10="From",COUNTIFS(Matches[CLASS],INDEX(classNum,1,MATCH(I$11,classScheme,0)),Matches[TIMEBIN],$B34,Matches[SITE IN],I$9),COUNTIFS(Matches[CLASS],INDEX(classNum,1,MATCH(I$11,classScheme,0)),Matches[TIME OUT],"&gt;="&amp;TIMEVALUE(LEFT($B34,5)),Matches[TIME OUT],"&lt;"&amp;TIMEVALUE(LEFT($B34,5))+TIME(0,15,0),Matches[SITE OUT],I$9)),COUNTIFS(All[TIMEBIN],$B34,All[CLASS],INDEX(classNum,1,MATCH(I$11,classScheme,0)))),"")</f>
        <v>0</v>
      </c>
      <c r="J34" s="9">
        <f ca="1">IF(I$9&lt;&gt;"",IF(I$9&lt;&gt;"All Locations",IF(I$10="From",COUNTIFS(Matches[CLASS],INDEX(classNum,1,MATCH(J$11,classScheme,0)),Matches[TIMEBIN],$B34,Matches[SITE IN],I$9),COUNTIFS(Matches[CLASS],INDEX(classNum,1,MATCH(J$11,classScheme,0)),Matches[TIME OUT],"&gt;="&amp;TIMEVALUE(LEFT($B34,5)),Matches[TIME OUT],"&lt;"&amp;TIMEVALUE(LEFT($B34,5))+TIME(0,15,0),Matches[SITE OUT],I$9)),COUNTIFS(All[TIMEBIN],$B34,All[CLASS],INDEX(classNum,1,MATCH(J$11,classScheme,0)))),"")</f>
        <v>0</v>
      </c>
      <c r="K34" s="9">
        <f ca="1">IF(I$9&lt;&gt;"",IF(I$9&lt;&gt;"All Locations",IF(I$10="From",COUNTIFS(Matches[CLASS],INDEX(classNum,1,MATCH(K$11,classScheme,0)),Matches[TIMEBIN],$B34,Matches[SITE IN],I$9),COUNTIFS(Matches[CLASS],INDEX(classNum,1,MATCH(K$11,classScheme,0)),Matches[TIME OUT],"&gt;="&amp;TIMEVALUE(LEFT($B34,5)),Matches[TIME OUT],"&lt;"&amp;TIMEVALUE(LEFT($B34,5))+TIME(0,15,0),Matches[SITE OUT],I$9)),COUNTIFS(All[TIMEBIN],$B34,All[CLASS],INDEX(classNum,1,MATCH(K$11,classScheme,0)))),"")</f>
        <v>0</v>
      </c>
      <c r="L34" s="10">
        <f ca="1">IF(I$9&lt;&gt;"",IF(I$9&lt;&gt;"All Locations",IF(I$10="From",COUNTIFS(Matches[CLASS],INDEX(classNum,1,MATCH(L$11,classScheme,0)),Matches[TIMEBIN],$B34,Matches[SITE IN],I$9),COUNTIFS(Matches[CLASS],INDEX(classNum,1,MATCH(L$11,classScheme,0)),Matches[TIME OUT],"&gt;="&amp;TIMEVALUE(LEFT($B34,5)),Matches[TIME OUT],"&lt;"&amp;TIMEVALUE(LEFT($B34,5))+TIME(0,15,0),Matches[SITE OUT],I$9)),COUNTIFS(All[TIMEBIN],$B34,All[CLASS],INDEX(classNum,1,MATCH(L$11,classScheme,0)))),"")</f>
        <v>0</v>
      </c>
      <c r="M34" s="11">
        <f ca="1">IF(I$9&lt;&gt;"",IF(I$9&lt;&gt;"All Locations",IF(I$10="From",COUNTIFS(Matches[CLASS],INDEX(classNum,1,MATCH(M$11,classScheme,0)),Matches[TIMEBIN],$B34,Matches[SITE IN],I$9),COUNTIFS(Matches[CLASS],INDEX(classNum,1,MATCH(M$11,classScheme,0)),Matches[TIME OUT],"&gt;="&amp;TIMEVALUE(LEFT($B34,5)),Matches[TIME OUT],"&lt;"&amp;TIMEVALUE(LEFT($B34,5))+TIME(0,15,0),Matches[SITE OUT],I$9)),COUNTIFS(All[TIMEBIN],$B34,All[CLASS],INDEX(classNum,1,MATCH(M$11,classScheme,0)))),"")</f>
        <v>0</v>
      </c>
      <c r="N34" s="12"/>
      <c r="O34" s="8">
        <f ca="1">IF(O$9&lt;&gt;"",IF(O$9&lt;&gt;"All Locations",IF(O$10="From",COUNTIFS(Matches[CLASS],INDEX(classNum,1,MATCH(O$11,classScheme,0)),Matches[TIMEBIN],$B34,Matches[SITE IN],O$9),COUNTIFS(Matches[CLASS],INDEX(classNum,1,MATCH(O$11,classScheme,0)),Matches[TIME OUT],"&gt;="&amp;TIMEVALUE(LEFT($B34,5)),Matches[TIME OUT],"&lt;"&amp;TIMEVALUE(LEFT($B34,5))+TIME(0,15,0),Matches[SITE OUT],O$9)),COUNTIFS(All[TIMEBIN],$B34,All[CLASS],INDEX(classNum,1,MATCH(O$11,classScheme,0)))),"")</f>
        <v>5</v>
      </c>
      <c r="P34" s="9">
        <f ca="1">IF(O$9&lt;&gt;"",IF(O$9&lt;&gt;"All Locations",IF(O$10="From",COUNTIFS(Matches[CLASS],INDEX(classNum,1,MATCH(P$11,classScheme,0)),Matches[TIMEBIN],$B34,Matches[SITE IN],O$9),COUNTIFS(Matches[CLASS],INDEX(classNum,1,MATCH(P$11,classScheme,0)),Matches[TIME OUT],"&gt;="&amp;TIMEVALUE(LEFT($B34,5)),Matches[TIME OUT],"&lt;"&amp;TIMEVALUE(LEFT($B34,5))+TIME(0,15,0),Matches[SITE OUT],O$9)),COUNTIFS(All[TIMEBIN],$B34,All[CLASS],INDEX(classNum,1,MATCH(P$11,classScheme,0)))),"")</f>
        <v>0</v>
      </c>
      <c r="Q34" s="9">
        <f ca="1">IF(O$9&lt;&gt;"",IF(O$9&lt;&gt;"All Locations",IF(O$10="From",COUNTIFS(Matches[CLASS],INDEX(classNum,1,MATCH(Q$11,classScheme,0)),Matches[TIMEBIN],$B34,Matches[SITE IN],O$9),COUNTIFS(Matches[CLASS],INDEX(classNum,1,MATCH(Q$11,classScheme,0)),Matches[TIME OUT],"&gt;="&amp;TIMEVALUE(LEFT($B34,5)),Matches[TIME OUT],"&lt;"&amp;TIMEVALUE(LEFT($B34,5))+TIME(0,15,0),Matches[SITE OUT],O$9)),COUNTIFS(All[TIMEBIN],$B34,All[CLASS],INDEX(classNum,1,MATCH(Q$11,classScheme,0)))),"")</f>
        <v>0</v>
      </c>
      <c r="R34" s="10">
        <f ca="1">IF(O$9&lt;&gt;"",IF(O$9&lt;&gt;"All Locations",IF(O$10="From",COUNTIFS(Matches[CLASS],INDEX(classNum,1,MATCH(R$11,classScheme,0)),Matches[TIMEBIN],$B34,Matches[SITE IN],O$9),COUNTIFS(Matches[CLASS],INDEX(classNum,1,MATCH(R$11,classScheme,0)),Matches[TIME OUT],"&gt;="&amp;TIMEVALUE(LEFT($B34,5)),Matches[TIME OUT],"&lt;"&amp;TIMEVALUE(LEFT($B34,5))+TIME(0,15,0),Matches[SITE OUT],O$9)),COUNTIFS(All[TIMEBIN],$B34,All[CLASS],INDEX(classNum,1,MATCH(R$11,classScheme,0)))),"")</f>
        <v>0</v>
      </c>
      <c r="S34" s="11">
        <f ca="1">IF(O$9&lt;&gt;"",IF(O$9&lt;&gt;"All Locations",IF(O$10="From",COUNTIFS(Matches[CLASS],INDEX(classNum,1,MATCH(S$11,classScheme,0)),Matches[TIMEBIN],$B34,Matches[SITE IN],O$9),COUNTIFS(Matches[CLASS],INDEX(classNum,1,MATCH(S$11,classScheme,0)),Matches[TIME OUT],"&gt;="&amp;TIMEVALUE(LEFT($B34,5)),Matches[TIME OUT],"&lt;"&amp;TIMEVALUE(LEFT($B34,5))+TIME(0,15,0),Matches[SITE OUT],O$9)),COUNTIFS(All[TIMEBIN],$B34,All[CLASS],INDEX(classNum,1,MATCH(S$11,classScheme,0)))),"")</f>
        <v>0</v>
      </c>
      <c r="T34" s="12"/>
      <c r="U34" s="8">
        <f ca="1">IF(U$9&lt;&gt;"",IF(U$9&lt;&gt;"All Locations",IF(U$10="From",COUNTIFS(Matches[CLASS],INDEX(classNum,1,MATCH(U$11,classScheme,0)),Matches[TIMEBIN],$B34,Matches[SITE IN],U$9),COUNTIFS(Matches[CLASS],INDEX(classNum,1,MATCH(U$11,classScheme,0)),Matches[TIME OUT],"&gt;="&amp;TIMEVALUE(LEFT($B34,5)),Matches[TIME OUT],"&lt;"&amp;TIMEVALUE(LEFT($B34,5))+TIME(0,15,0),Matches[SITE OUT],U$9)),COUNTIFS(All[TIMEBIN],$B34,All[CLASS],INDEX(classNum,1,MATCH(U$11,classScheme,0)))),"")</f>
        <v>10</v>
      </c>
      <c r="V34" s="9">
        <f ca="1">IF(U$9&lt;&gt;"",IF(U$9&lt;&gt;"All Locations",IF(U$10="From",COUNTIFS(Matches[CLASS],INDEX(classNum,1,MATCH(V$11,classScheme,0)),Matches[TIMEBIN],$B34,Matches[SITE IN],U$9),COUNTIFS(Matches[CLASS],INDEX(classNum,1,MATCH(V$11,classScheme,0)),Matches[TIME OUT],"&gt;="&amp;TIMEVALUE(LEFT($B34,5)),Matches[TIME OUT],"&lt;"&amp;TIMEVALUE(LEFT($B34,5))+TIME(0,15,0),Matches[SITE OUT],U$9)),COUNTIFS(All[TIMEBIN],$B34,All[CLASS],INDEX(classNum,1,MATCH(V$11,classScheme,0)))),"")</f>
        <v>2</v>
      </c>
      <c r="W34" s="9">
        <f ca="1">IF(U$9&lt;&gt;"",IF(U$9&lt;&gt;"All Locations",IF(U$10="From",COUNTIFS(Matches[CLASS],INDEX(classNum,1,MATCH(W$11,classScheme,0)),Matches[TIMEBIN],$B34,Matches[SITE IN],U$9),COUNTIFS(Matches[CLASS],INDEX(classNum,1,MATCH(W$11,classScheme,0)),Matches[TIME OUT],"&gt;="&amp;TIMEVALUE(LEFT($B34,5)),Matches[TIME OUT],"&lt;"&amp;TIMEVALUE(LEFT($B34,5))+TIME(0,15,0),Matches[SITE OUT],U$9)),COUNTIFS(All[TIMEBIN],$B34,All[CLASS],INDEX(classNum,1,MATCH(W$11,classScheme,0)))),"")</f>
        <v>0</v>
      </c>
      <c r="X34" s="10">
        <f ca="1">IF(U$9&lt;&gt;"",IF(U$9&lt;&gt;"All Locations",IF(U$10="From",COUNTIFS(Matches[CLASS],INDEX(classNum,1,MATCH(X$11,classScheme,0)),Matches[TIMEBIN],$B34,Matches[SITE IN],U$9),COUNTIFS(Matches[CLASS],INDEX(classNum,1,MATCH(X$11,classScheme,0)),Matches[TIME OUT],"&gt;="&amp;TIMEVALUE(LEFT($B34,5)),Matches[TIME OUT],"&lt;"&amp;TIMEVALUE(LEFT($B34,5))+TIME(0,15,0),Matches[SITE OUT],U$9)),COUNTIFS(All[TIMEBIN],$B34,All[CLASS],INDEX(classNum,1,MATCH(X$11,classScheme,0)))),"")</f>
        <v>0</v>
      </c>
      <c r="Y34" s="11">
        <f ca="1">IF(U$9&lt;&gt;"",IF(U$9&lt;&gt;"All Locations",IF(U$10="From",COUNTIFS(Matches[CLASS],INDEX(classNum,1,MATCH(Y$11,classScheme,0)),Matches[TIMEBIN],$B34,Matches[SITE IN],U$9),COUNTIFS(Matches[CLASS],INDEX(classNum,1,MATCH(Y$11,classScheme,0)),Matches[TIME OUT],"&gt;="&amp;TIMEVALUE(LEFT($B34,5)),Matches[TIME OUT],"&lt;"&amp;TIMEVALUE(LEFT($B34,5))+TIME(0,15,0),Matches[SITE OUT],U$9)),COUNTIFS(All[TIMEBIN],$B34,All[CLASS],INDEX(classNum,1,MATCH(Y$11,classScheme,0)))),"")</f>
        <v>0</v>
      </c>
      <c r="Z34" s="12"/>
      <c r="AA34" s="8">
        <f ca="1">IF(AA$9&lt;&gt;"",IF(AA$9&lt;&gt;"All Locations",IF(AA$10="From",COUNTIFS(Matches[CLASS],INDEX(classNum,1,MATCH(AA$11,classScheme,0)),Matches[TIMEBIN],$B34,Matches[SITE IN],AA$9),COUNTIFS(Matches[CLASS],INDEX(classNum,1,MATCH(AA$11,classScheme,0)),Matches[TIME OUT],"&gt;="&amp;TIMEVALUE(LEFT($B34,5)),Matches[TIME OUT],"&lt;"&amp;TIMEVALUE(LEFT($B34,5))+TIME(0,15,0),Matches[SITE OUT],AA$9)),COUNTIFS(All[TIMEBIN],$B34,All[CLASS],INDEX(classNum,1,MATCH(AA$11,classScheme,0)))),"")</f>
        <v>8</v>
      </c>
      <c r="AB34" s="9">
        <f ca="1">IF(AA$9&lt;&gt;"",IF(AA$9&lt;&gt;"All Locations",IF(AA$10="From",COUNTIFS(Matches[CLASS],INDEX(classNum,1,MATCH(AB$11,classScheme,0)),Matches[TIMEBIN],$B34,Matches[SITE IN],AA$9),COUNTIFS(Matches[CLASS],INDEX(classNum,1,MATCH(AB$11,classScheme,0)),Matches[TIME OUT],"&gt;="&amp;TIMEVALUE(LEFT($B34,5)),Matches[TIME OUT],"&lt;"&amp;TIMEVALUE(LEFT($B34,5))+TIME(0,15,0),Matches[SITE OUT],AA$9)),COUNTIFS(All[TIMEBIN],$B34,All[CLASS],INDEX(classNum,1,MATCH(AB$11,classScheme,0)))),"")</f>
        <v>2</v>
      </c>
      <c r="AC34" s="9">
        <f ca="1">IF(AA$9&lt;&gt;"",IF(AA$9&lt;&gt;"All Locations",IF(AA$10="From",COUNTIFS(Matches[CLASS],INDEX(classNum,1,MATCH(AC$11,classScheme,0)),Matches[TIMEBIN],$B34,Matches[SITE IN],AA$9),COUNTIFS(Matches[CLASS],INDEX(classNum,1,MATCH(AC$11,classScheme,0)),Matches[TIME OUT],"&gt;="&amp;TIMEVALUE(LEFT($B34,5)),Matches[TIME OUT],"&lt;"&amp;TIMEVALUE(LEFT($B34,5))+TIME(0,15,0),Matches[SITE OUT],AA$9)),COUNTIFS(All[TIMEBIN],$B34,All[CLASS],INDEX(classNum,1,MATCH(AC$11,classScheme,0)))),"")</f>
        <v>0</v>
      </c>
      <c r="AD34" s="10">
        <f ca="1">IF(AA$9&lt;&gt;"",IF(AA$9&lt;&gt;"All Locations",IF(AA$10="From",COUNTIFS(Matches[CLASS],INDEX(classNum,1,MATCH(AD$11,classScheme,0)),Matches[TIMEBIN],$B34,Matches[SITE IN],AA$9),COUNTIFS(Matches[CLASS],INDEX(classNum,1,MATCH(AD$11,classScheme,0)),Matches[TIME OUT],"&gt;="&amp;TIMEVALUE(LEFT($B34,5)),Matches[TIME OUT],"&lt;"&amp;TIMEVALUE(LEFT($B34,5))+TIME(0,15,0),Matches[SITE OUT],AA$9)),COUNTIFS(All[TIMEBIN],$B34,All[CLASS],INDEX(classNum,1,MATCH(AD$11,classScheme,0)))),"")</f>
        <v>0</v>
      </c>
      <c r="AE34" s="11">
        <f ca="1">IF(AA$9&lt;&gt;"",IF(AA$9&lt;&gt;"All Locations",IF(AA$10="From",COUNTIFS(Matches[CLASS],INDEX(classNum,1,MATCH(AE$11,classScheme,0)),Matches[TIMEBIN],$B34,Matches[SITE IN],AA$9),COUNTIFS(Matches[CLASS],INDEX(classNum,1,MATCH(AE$11,classScheme,0)),Matches[TIME OUT],"&gt;="&amp;TIMEVALUE(LEFT($B34,5)),Matches[TIME OUT],"&lt;"&amp;TIMEVALUE(LEFT($B34,5))+TIME(0,15,0),Matches[SITE OUT],AA$9)),COUNTIFS(All[TIMEBIN],$B34,All[CLASS],INDEX(classNum,1,MATCH(AE$11,classScheme,0)))),"")</f>
        <v>0</v>
      </c>
      <c r="AF34" s="12"/>
      <c r="AG34" s="8">
        <f ca="1">IF(AG$9&lt;&gt;"",IF(AG$9&lt;&gt;"All Locations",IF(AG$10="From",COUNTIFS(Matches[CLASS],INDEX(classNum,1,MATCH(AG$11,classScheme,0)),Matches[TIMEBIN],$B34,Matches[SITE IN],AG$9),COUNTIFS(Matches[CLASS],INDEX(classNum,1,MATCH(AG$11,classScheme,0)),Matches[TIME OUT],"&gt;="&amp;TIMEVALUE(LEFT($B34,5)),Matches[TIME OUT],"&lt;"&amp;TIMEVALUE(LEFT($B34,5))+TIME(0,15,0),Matches[SITE OUT],AG$9)),COUNTIFS(All[TIMEBIN],$B34,All[CLASS],INDEX(classNum,1,MATCH(AG$11,classScheme,0)))),"")</f>
        <v>23</v>
      </c>
      <c r="AH34" s="9">
        <f ca="1">IF(AG$9&lt;&gt;"",IF(AG$9&lt;&gt;"All Locations",IF(AG$10="From",COUNTIFS(Matches[CLASS],INDEX(classNum,1,MATCH(AH$11,classScheme,0)),Matches[TIMEBIN],$B34,Matches[SITE IN],AG$9),COUNTIFS(Matches[CLASS],INDEX(classNum,1,MATCH(AH$11,classScheme,0)),Matches[TIME OUT],"&gt;="&amp;TIMEVALUE(LEFT($B34,5)),Matches[TIME OUT],"&lt;"&amp;TIMEVALUE(LEFT($B34,5))+TIME(0,15,0),Matches[SITE OUT],AG$9)),COUNTIFS(All[TIMEBIN],$B34,All[CLASS],INDEX(classNum,1,MATCH(AH$11,classScheme,0)))),"")</f>
        <v>1</v>
      </c>
      <c r="AI34" s="9">
        <f ca="1">IF(AG$9&lt;&gt;"",IF(AG$9&lt;&gt;"All Locations",IF(AG$10="From",COUNTIFS(Matches[CLASS],INDEX(classNum,1,MATCH(AI$11,classScheme,0)),Matches[TIMEBIN],$B34,Matches[SITE IN],AG$9),COUNTIFS(Matches[CLASS],INDEX(classNum,1,MATCH(AI$11,classScheme,0)),Matches[TIME OUT],"&gt;="&amp;TIMEVALUE(LEFT($B34,5)),Matches[TIME OUT],"&lt;"&amp;TIMEVALUE(LEFT($B34,5))+TIME(0,15,0),Matches[SITE OUT],AG$9)),COUNTIFS(All[TIMEBIN],$B34,All[CLASS],INDEX(classNum,1,MATCH(AI$11,classScheme,0)))),"")</f>
        <v>0</v>
      </c>
      <c r="AJ34" s="10">
        <f ca="1">IF(AG$9&lt;&gt;"",IF(AG$9&lt;&gt;"All Locations",IF(AG$10="From",COUNTIFS(Matches[CLASS],INDEX(classNum,1,MATCH(AJ$11,classScheme,0)),Matches[TIMEBIN],$B34,Matches[SITE IN],AG$9),COUNTIFS(Matches[CLASS],INDEX(classNum,1,MATCH(AJ$11,classScheme,0)),Matches[TIME OUT],"&gt;="&amp;TIMEVALUE(LEFT($B34,5)),Matches[TIME OUT],"&lt;"&amp;TIMEVALUE(LEFT($B34,5))+TIME(0,15,0),Matches[SITE OUT],AG$9)),COUNTIFS(All[TIMEBIN],$B34,All[CLASS],INDEX(classNum,1,MATCH(AJ$11,classScheme,0)))),"")</f>
        <v>0</v>
      </c>
      <c r="AK34" s="11">
        <f ca="1">IF(AG$9&lt;&gt;"",IF(AG$9&lt;&gt;"All Locations",IF(AG$10="From",COUNTIFS(Matches[CLASS],INDEX(classNum,1,MATCH(AK$11,classScheme,0)),Matches[TIMEBIN],$B34,Matches[SITE IN],AG$9),COUNTIFS(Matches[CLASS],INDEX(classNum,1,MATCH(AK$11,classScheme,0)),Matches[TIME OUT],"&gt;="&amp;TIMEVALUE(LEFT($B34,5)),Matches[TIME OUT],"&lt;"&amp;TIMEVALUE(LEFT($B34,5))+TIME(0,15,0),Matches[SITE OUT],AG$9)),COUNTIFS(All[TIMEBIN],$B34,All[CLASS],INDEX(classNum,1,MATCH(AK$11,classScheme,0)))),"")</f>
        <v>0</v>
      </c>
      <c r="AL34" s="12"/>
      <c r="AM34" s="8">
        <f ca="1">IF(AM$9&lt;&gt;"",IF(AM$9&lt;&gt;"All Locations",IF(AM$10="From",COUNTIFS(Matches[CLASS],INDEX(classNum,1,MATCH(AM$11,classScheme,0)),Matches[TIMEBIN],$B34,Matches[SITE IN],AM$9),COUNTIFS(Matches[CLASS],INDEX(classNum,1,MATCH(AM$11,classScheme,0)),Matches[TIME OUT],"&gt;="&amp;TIMEVALUE(LEFT($B34,5)),Matches[TIME OUT],"&lt;"&amp;TIMEVALUE(LEFT($B34,5))+TIME(0,15,0),Matches[SITE OUT],AM$9)),COUNTIFS(All[TIMEBIN],$B34,All[CLASS],INDEX(classNum,1,MATCH(AM$11,classScheme,0)))),"")</f>
        <v>14</v>
      </c>
      <c r="AN34" s="9">
        <f ca="1">IF(AM$9&lt;&gt;"",IF(AM$9&lt;&gt;"All Locations",IF(AM$10="From",COUNTIFS(Matches[CLASS],INDEX(classNum,1,MATCH(AN$11,classScheme,0)),Matches[TIMEBIN],$B34,Matches[SITE IN],AM$9),COUNTIFS(Matches[CLASS],INDEX(classNum,1,MATCH(AN$11,classScheme,0)),Matches[TIME OUT],"&gt;="&amp;TIMEVALUE(LEFT($B34,5)),Matches[TIME OUT],"&lt;"&amp;TIMEVALUE(LEFT($B34,5))+TIME(0,15,0),Matches[SITE OUT],AM$9)),COUNTIFS(All[TIMEBIN],$B34,All[CLASS],INDEX(classNum,1,MATCH(AN$11,classScheme,0)))),"")</f>
        <v>0</v>
      </c>
      <c r="AO34" s="9">
        <f ca="1">IF(AM$9&lt;&gt;"",IF(AM$9&lt;&gt;"All Locations",IF(AM$10="From",COUNTIFS(Matches[CLASS],INDEX(classNum,1,MATCH(AO$11,classScheme,0)),Matches[TIMEBIN],$B34,Matches[SITE IN],AM$9),COUNTIFS(Matches[CLASS],INDEX(classNum,1,MATCH(AO$11,classScheme,0)),Matches[TIME OUT],"&gt;="&amp;TIMEVALUE(LEFT($B34,5)),Matches[TIME OUT],"&lt;"&amp;TIMEVALUE(LEFT($B34,5))+TIME(0,15,0),Matches[SITE OUT],AM$9)),COUNTIFS(All[TIMEBIN],$B34,All[CLASS],INDEX(classNum,1,MATCH(AO$11,classScheme,0)))),"")</f>
        <v>1</v>
      </c>
      <c r="AP34" s="10">
        <f ca="1">IF(AM$9&lt;&gt;"",IF(AM$9&lt;&gt;"All Locations",IF(AM$10="From",COUNTIFS(Matches[CLASS],INDEX(classNum,1,MATCH(AP$11,classScheme,0)),Matches[TIMEBIN],$B34,Matches[SITE IN],AM$9),COUNTIFS(Matches[CLASS],INDEX(classNum,1,MATCH(AP$11,classScheme,0)),Matches[TIME OUT],"&gt;="&amp;TIMEVALUE(LEFT($B34,5)),Matches[TIME OUT],"&lt;"&amp;TIMEVALUE(LEFT($B34,5))+TIME(0,15,0),Matches[SITE OUT],AM$9)),COUNTIFS(All[TIMEBIN],$B34,All[CLASS],INDEX(classNum,1,MATCH(AP$11,classScheme,0)))),"")</f>
        <v>0</v>
      </c>
      <c r="AQ34" s="11">
        <f ca="1">IF(AM$9&lt;&gt;"",IF(AM$9&lt;&gt;"All Locations",IF(AM$10="From",COUNTIFS(Matches[CLASS],INDEX(classNum,1,MATCH(AQ$11,classScheme,0)),Matches[TIMEBIN],$B34,Matches[SITE IN],AM$9),COUNTIFS(Matches[CLASS],INDEX(classNum,1,MATCH(AQ$11,classScheme,0)),Matches[TIME OUT],"&gt;="&amp;TIMEVALUE(LEFT($B34,5)),Matches[TIME OUT],"&lt;"&amp;TIMEVALUE(LEFT($B34,5))+TIME(0,15,0),Matches[SITE OUT],AM$9)),COUNTIFS(All[TIMEBIN],$B34,All[CLASS],INDEX(classNum,1,MATCH(AQ$11,classScheme,0)))),"")</f>
        <v>5</v>
      </c>
      <c r="AR34" s="12"/>
      <c r="AS34" s="8">
        <f ca="1">IF(AS$9&lt;&gt;"",IF(AS$9&lt;&gt;"All Locations",IF(AS$10="From",COUNTIFS(Matches[CLASS],INDEX(classNum,1,MATCH(AS$11,classScheme,0)),Matches[TIMEBIN],$B34,Matches[SITE IN],AS$9),COUNTIFS(Matches[CLASS],INDEX(classNum,1,MATCH(AS$11,classScheme,0)),Matches[TIME OUT],"&gt;="&amp;TIMEVALUE(LEFT($B34,5)),Matches[TIME OUT],"&lt;"&amp;TIMEVALUE(LEFT($B34,5))+TIME(0,15,0),Matches[SITE OUT],AS$9)),COUNTIFS(All[TIMEBIN],$B34,All[CLASS],INDEX(classNum,1,MATCH(AS$11,classScheme,0)))),"")</f>
        <v>0</v>
      </c>
      <c r="AT34" s="9">
        <f ca="1">IF(AS$9&lt;&gt;"",IF(AS$9&lt;&gt;"All Locations",IF(AS$10="From",COUNTIFS(Matches[CLASS],INDEX(classNum,1,MATCH(AT$11,classScheme,0)),Matches[TIMEBIN],$B34,Matches[SITE IN],AS$9),COUNTIFS(Matches[CLASS],INDEX(classNum,1,MATCH(AT$11,classScheme,0)),Matches[TIME OUT],"&gt;="&amp;TIMEVALUE(LEFT($B34,5)),Matches[TIME OUT],"&lt;"&amp;TIMEVALUE(LEFT($B34,5))+TIME(0,15,0),Matches[SITE OUT],AS$9)),COUNTIFS(All[TIMEBIN],$B34,All[CLASS],INDEX(classNum,1,MATCH(AT$11,classScheme,0)))),"")</f>
        <v>0</v>
      </c>
      <c r="AU34" s="9">
        <f ca="1">IF(AS$9&lt;&gt;"",IF(AS$9&lt;&gt;"All Locations",IF(AS$10="From",COUNTIFS(Matches[CLASS],INDEX(classNum,1,MATCH(AU$11,classScheme,0)),Matches[TIMEBIN],$B34,Matches[SITE IN],AS$9),COUNTIFS(Matches[CLASS],INDEX(classNum,1,MATCH(AU$11,classScheme,0)),Matches[TIME OUT],"&gt;="&amp;TIMEVALUE(LEFT($B34,5)),Matches[TIME OUT],"&lt;"&amp;TIMEVALUE(LEFT($B34,5))+TIME(0,15,0),Matches[SITE OUT],AS$9)),COUNTIFS(All[TIMEBIN],$B34,All[CLASS],INDEX(classNum,1,MATCH(AU$11,classScheme,0)))),"")</f>
        <v>0</v>
      </c>
      <c r="AV34" s="10">
        <f ca="1">IF(AS$9&lt;&gt;"",IF(AS$9&lt;&gt;"All Locations",IF(AS$10="From",COUNTIFS(Matches[CLASS],INDEX(classNum,1,MATCH(AV$11,classScheme,0)),Matches[TIMEBIN],$B34,Matches[SITE IN],AS$9),COUNTIFS(Matches[CLASS],INDEX(classNum,1,MATCH(AV$11,classScheme,0)),Matches[TIME OUT],"&gt;="&amp;TIMEVALUE(LEFT($B34,5)),Matches[TIME OUT],"&lt;"&amp;TIMEVALUE(LEFT($B34,5))+TIME(0,15,0),Matches[SITE OUT],AS$9)),COUNTIFS(All[TIMEBIN],$B34,All[CLASS],INDEX(classNum,1,MATCH(AV$11,classScheme,0)))),"")</f>
        <v>0</v>
      </c>
      <c r="AW34" s="11">
        <f ca="1">IF(AS$9&lt;&gt;"",IF(AS$9&lt;&gt;"All Locations",IF(AS$10="From",COUNTIFS(Matches[CLASS],INDEX(classNum,1,MATCH(AW$11,classScheme,0)),Matches[TIMEBIN],$B34,Matches[SITE IN],AS$9),COUNTIFS(Matches[CLASS],INDEX(classNum,1,MATCH(AW$11,classScheme,0)),Matches[TIME OUT],"&gt;="&amp;TIMEVALUE(LEFT($B34,5)),Matches[TIME OUT],"&lt;"&amp;TIMEVALUE(LEFT($B34,5))+TIME(0,15,0),Matches[SITE OUT],AS$9)),COUNTIFS(All[TIMEBIN],$B34,All[CLASS],INDEX(classNum,1,MATCH(AW$11,classScheme,0)))),"")</f>
        <v>0</v>
      </c>
      <c r="AX34" s="12"/>
      <c r="AY34" s="8">
        <f ca="1">IF(AY$9&lt;&gt;"",IF(AY$9&lt;&gt;"All Locations",IF(AY$10="From",COUNTIFS(Matches[CLASS],INDEX(classNum,1,MATCH(AY$11,classScheme,0)),Matches[TIMEBIN],$B34,Matches[SITE IN],AY$9),COUNTIFS(Matches[CLASS],INDEX(classNum,1,MATCH(AY$11,classScheme,0)),Matches[TIME OUT],"&gt;="&amp;TIMEVALUE(LEFT($B34,5)),Matches[TIME OUT],"&lt;"&amp;TIMEVALUE(LEFT($B34,5))+TIME(0,15,0),Matches[SITE OUT],AY$9)),COUNTIFS(All[TIMEBIN],$B34,All[CLASS],INDEX(classNum,1,MATCH(AY$11,classScheme,0)))),"")</f>
        <v>3</v>
      </c>
      <c r="AZ34" s="9">
        <f ca="1">IF(AY$9&lt;&gt;"",IF(AY$9&lt;&gt;"All Locations",IF(AY$10="From",COUNTIFS(Matches[CLASS],INDEX(classNum,1,MATCH(AZ$11,classScheme,0)),Matches[TIMEBIN],$B34,Matches[SITE IN],AY$9),COUNTIFS(Matches[CLASS],INDEX(classNum,1,MATCH(AZ$11,classScheme,0)),Matches[TIME OUT],"&gt;="&amp;TIMEVALUE(LEFT($B34,5)),Matches[TIME OUT],"&lt;"&amp;TIMEVALUE(LEFT($B34,5))+TIME(0,15,0),Matches[SITE OUT],AY$9)),COUNTIFS(All[TIMEBIN],$B34,All[CLASS],INDEX(classNum,1,MATCH(AZ$11,classScheme,0)))),"")</f>
        <v>5</v>
      </c>
      <c r="BA34" s="9">
        <f ca="1">IF(AY$9&lt;&gt;"",IF(AY$9&lt;&gt;"All Locations",IF(AY$10="From",COUNTIFS(Matches[CLASS],INDEX(classNum,1,MATCH(BA$11,classScheme,0)),Matches[TIMEBIN],$B34,Matches[SITE IN],AY$9),COUNTIFS(Matches[CLASS],INDEX(classNum,1,MATCH(BA$11,classScheme,0)),Matches[TIME OUT],"&gt;="&amp;TIMEVALUE(LEFT($B34,5)),Matches[TIME OUT],"&lt;"&amp;TIMEVALUE(LEFT($B34,5))+TIME(0,15,0),Matches[SITE OUT],AY$9)),COUNTIFS(All[TIMEBIN],$B34,All[CLASS],INDEX(classNum,1,MATCH(BA$11,classScheme,0)))),"")</f>
        <v>0</v>
      </c>
      <c r="BB34" s="10">
        <f ca="1">IF(AY$9&lt;&gt;"",IF(AY$9&lt;&gt;"All Locations",IF(AY$10="From",COUNTIFS(Matches[CLASS],INDEX(classNum,1,MATCH(BB$11,classScheme,0)),Matches[TIMEBIN],$B34,Matches[SITE IN],AY$9),COUNTIFS(Matches[CLASS],INDEX(classNum,1,MATCH(BB$11,classScheme,0)),Matches[TIME OUT],"&gt;="&amp;TIMEVALUE(LEFT($B34,5)),Matches[TIME OUT],"&lt;"&amp;TIMEVALUE(LEFT($B34,5))+TIME(0,15,0),Matches[SITE OUT],AY$9)),COUNTIFS(All[TIMEBIN],$B34,All[CLASS],INDEX(classNum,1,MATCH(BB$11,classScheme,0)))),"")</f>
        <v>0</v>
      </c>
      <c r="BC34" s="11">
        <f ca="1">IF(AY$9&lt;&gt;"",IF(AY$9&lt;&gt;"All Locations",IF(AY$10="From",COUNTIFS(Matches[CLASS],INDEX(classNum,1,MATCH(BC$11,classScheme,0)),Matches[TIMEBIN],$B34,Matches[SITE IN],AY$9),COUNTIFS(Matches[CLASS],INDEX(classNum,1,MATCH(BC$11,classScheme,0)),Matches[TIME OUT],"&gt;="&amp;TIMEVALUE(LEFT($B34,5)),Matches[TIME OUT],"&lt;"&amp;TIMEVALUE(LEFT($B34,5))+TIME(0,15,0),Matches[SITE OUT],AY$9)),COUNTIFS(All[TIMEBIN],$B34,All[CLASS],INDEX(classNum,1,MATCH(BC$11,classScheme,0)))),"")</f>
        <v>0</v>
      </c>
      <c r="BD34" s="12"/>
      <c r="BE34" s="8">
        <f ca="1">IF(BE$9&lt;&gt;"",IF(BE$9&lt;&gt;"All Locations",IF(BE$10="From",COUNTIFS(Matches[CLASS],INDEX(classNum,1,MATCH(BE$11,classScheme,0)),Matches[TIMEBIN],$B34,Matches[SITE IN],BE$9),COUNTIFS(Matches[CLASS],INDEX(classNum,1,MATCH(BE$11,classScheme,0)),Matches[TIME OUT],"&gt;="&amp;TIMEVALUE(LEFT($B34,5)),Matches[TIME OUT],"&lt;"&amp;TIMEVALUE(LEFT($B34,5))+TIME(0,15,0),Matches[SITE OUT],BE$9)),COUNTIFS(All[TIMEBIN],$B34,All[CLASS],INDEX(classNum,1,MATCH(BE$11,classScheme,0)))),"")</f>
        <v>2</v>
      </c>
      <c r="BF34" s="9">
        <f ca="1">IF(BE$9&lt;&gt;"",IF(BE$9&lt;&gt;"All Locations",IF(BE$10="From",COUNTIFS(Matches[CLASS],INDEX(classNum,1,MATCH(BF$11,classScheme,0)),Matches[TIMEBIN],$B34,Matches[SITE IN],BE$9),COUNTIFS(Matches[CLASS],INDEX(classNum,1,MATCH(BF$11,classScheme,0)),Matches[TIME OUT],"&gt;="&amp;TIMEVALUE(LEFT($B34,5)),Matches[TIME OUT],"&lt;"&amp;TIMEVALUE(LEFT($B34,5))+TIME(0,15,0),Matches[SITE OUT],BE$9)),COUNTIFS(All[TIMEBIN],$B34,All[CLASS],INDEX(classNum,1,MATCH(BF$11,classScheme,0)))),"")</f>
        <v>2</v>
      </c>
      <c r="BG34" s="9">
        <f ca="1">IF(BE$9&lt;&gt;"",IF(BE$9&lt;&gt;"All Locations",IF(BE$10="From",COUNTIFS(Matches[CLASS],INDEX(classNum,1,MATCH(BG$11,classScheme,0)),Matches[TIMEBIN],$B34,Matches[SITE IN],BE$9),COUNTIFS(Matches[CLASS],INDEX(classNum,1,MATCH(BG$11,classScheme,0)),Matches[TIME OUT],"&gt;="&amp;TIMEVALUE(LEFT($B34,5)),Matches[TIME OUT],"&lt;"&amp;TIMEVALUE(LEFT($B34,5))+TIME(0,15,0),Matches[SITE OUT],BE$9)),COUNTIFS(All[TIMEBIN],$B34,All[CLASS],INDEX(classNum,1,MATCH(BG$11,classScheme,0)))),"")</f>
        <v>0</v>
      </c>
      <c r="BH34" s="10">
        <f ca="1">IF(BE$9&lt;&gt;"",IF(BE$9&lt;&gt;"All Locations",IF(BE$10="From",COUNTIFS(Matches[CLASS],INDEX(classNum,1,MATCH(BH$11,classScheme,0)),Matches[TIMEBIN],$B34,Matches[SITE IN],BE$9),COUNTIFS(Matches[CLASS],INDEX(classNum,1,MATCH(BH$11,classScheme,0)),Matches[TIME OUT],"&gt;="&amp;TIMEVALUE(LEFT($B34,5)),Matches[TIME OUT],"&lt;"&amp;TIMEVALUE(LEFT($B34,5))+TIME(0,15,0),Matches[SITE OUT],BE$9)),COUNTIFS(All[TIMEBIN],$B34,All[CLASS],INDEX(classNum,1,MATCH(BH$11,classScheme,0)))),"")</f>
        <v>1</v>
      </c>
      <c r="BI34" s="11">
        <f ca="1">IF(BE$9&lt;&gt;"",IF(BE$9&lt;&gt;"All Locations",IF(BE$10="From",COUNTIFS(Matches[CLASS],INDEX(classNum,1,MATCH(BI$11,classScheme,0)),Matches[TIMEBIN],$B34,Matches[SITE IN],BE$9),COUNTIFS(Matches[CLASS],INDEX(classNum,1,MATCH(BI$11,classScheme,0)),Matches[TIME OUT],"&gt;="&amp;TIMEVALUE(LEFT($B34,5)),Matches[TIME OUT],"&lt;"&amp;TIMEVALUE(LEFT($B34,5))+TIME(0,15,0),Matches[SITE OUT],BE$9)),COUNTIFS(All[TIMEBIN],$B34,All[CLASS],INDEX(classNum,1,MATCH(BI$11,classScheme,0)))),"")</f>
        <v>0</v>
      </c>
      <c r="BJ34" s="12"/>
      <c r="BK34" s="8">
        <f ca="1">IF(BK$9&lt;&gt;"",IF(BK$9&lt;&gt;"All Locations",IF(BK$10="From",COUNTIFS(Matches[CLASS],INDEX(classNum,1,MATCH(BK$11,classScheme,0)),Matches[TIMEBIN],$B34,Matches[SITE IN],BK$9),COUNTIFS(Matches[CLASS],INDEX(classNum,1,MATCH(BK$11,classScheme,0)),Matches[TIME OUT],"&gt;="&amp;TIMEVALUE(LEFT($B34,5)),Matches[TIME OUT],"&lt;"&amp;TIMEVALUE(LEFT($B34,5))+TIME(0,15,0),Matches[SITE OUT],BK$9)),COUNTIFS(All[TIMEBIN],$B34,All[CLASS],INDEX(classNum,1,MATCH(BK$11,classScheme,0)))),"")</f>
        <v>4</v>
      </c>
      <c r="BL34" s="9">
        <f ca="1">IF(BK$9&lt;&gt;"",IF(BK$9&lt;&gt;"All Locations",IF(BK$10="From",COUNTIFS(Matches[CLASS],INDEX(classNum,1,MATCH(BL$11,classScheme,0)),Matches[TIMEBIN],$B34,Matches[SITE IN],BK$9),COUNTIFS(Matches[CLASS],INDEX(classNum,1,MATCH(BL$11,classScheme,0)),Matches[TIME OUT],"&gt;="&amp;TIMEVALUE(LEFT($B34,5)),Matches[TIME OUT],"&lt;"&amp;TIMEVALUE(LEFT($B34,5))+TIME(0,15,0),Matches[SITE OUT],BK$9)),COUNTIFS(All[TIMEBIN],$B34,All[CLASS],INDEX(classNum,1,MATCH(BL$11,classScheme,0)))),"")</f>
        <v>1</v>
      </c>
      <c r="BM34" s="9">
        <f ca="1">IF(BK$9&lt;&gt;"",IF(BK$9&lt;&gt;"All Locations",IF(BK$10="From",COUNTIFS(Matches[CLASS],INDEX(classNum,1,MATCH(BM$11,classScheme,0)),Matches[TIMEBIN],$B34,Matches[SITE IN],BK$9),COUNTIFS(Matches[CLASS],INDEX(classNum,1,MATCH(BM$11,classScheme,0)),Matches[TIME OUT],"&gt;="&amp;TIMEVALUE(LEFT($B34,5)),Matches[TIME OUT],"&lt;"&amp;TIMEVALUE(LEFT($B34,5))+TIME(0,15,0),Matches[SITE OUT],BK$9)),COUNTIFS(All[TIMEBIN],$B34,All[CLASS],INDEX(classNum,1,MATCH(BM$11,classScheme,0)))),"")</f>
        <v>1</v>
      </c>
      <c r="BN34" s="10">
        <f ca="1">IF(BK$9&lt;&gt;"",IF(BK$9&lt;&gt;"All Locations",IF(BK$10="From",COUNTIFS(Matches[CLASS],INDEX(classNum,1,MATCH(BN$11,classScheme,0)),Matches[TIMEBIN],$B34,Matches[SITE IN],BK$9),COUNTIFS(Matches[CLASS],INDEX(classNum,1,MATCH(BN$11,classScheme,0)),Matches[TIME OUT],"&gt;="&amp;TIMEVALUE(LEFT($B34,5)),Matches[TIME OUT],"&lt;"&amp;TIMEVALUE(LEFT($B34,5))+TIME(0,15,0),Matches[SITE OUT],BK$9)),COUNTIFS(All[TIMEBIN],$B34,All[CLASS],INDEX(classNum,1,MATCH(BN$11,classScheme,0)))),"")</f>
        <v>0</v>
      </c>
      <c r="BO34" s="11">
        <f ca="1">IF(BK$9&lt;&gt;"",IF(BK$9&lt;&gt;"All Locations",IF(BK$10="From",COUNTIFS(Matches[CLASS],INDEX(classNum,1,MATCH(BO$11,classScheme,0)),Matches[TIMEBIN],$B34,Matches[SITE IN],BK$9),COUNTIFS(Matches[CLASS],INDEX(classNum,1,MATCH(BO$11,classScheme,0)),Matches[TIME OUT],"&gt;="&amp;TIMEVALUE(LEFT($B34,5)),Matches[TIME OUT],"&lt;"&amp;TIMEVALUE(LEFT($B34,5))+TIME(0,15,0),Matches[SITE OUT],BK$9)),COUNTIFS(All[TIMEBIN],$B34,All[CLASS],INDEX(classNum,1,MATCH(BO$11,classScheme,0)))),"")</f>
        <v>0</v>
      </c>
      <c r="BP34" s="12"/>
      <c r="BQ34" s="8">
        <f ca="1">IF(BQ$9&lt;&gt;"",IF(BQ$9&lt;&gt;"All Locations",IF(BQ$10="From",COUNTIFS(Matches[CLASS],INDEX(classNum,1,MATCH(BQ$11,classScheme,0)),Matches[TIMEBIN],$B34,Matches[SITE IN],BQ$9),COUNTIFS(Matches[CLASS],INDEX(classNum,1,MATCH(BQ$11,classScheme,0)),Matches[TIME OUT],"&gt;="&amp;TIMEVALUE(LEFT($B34,5)),Matches[TIME OUT],"&lt;"&amp;TIMEVALUE(LEFT($B34,5))+TIME(0,15,0),Matches[SITE OUT],BQ$9)),COUNTIFS(All[TIMEBIN],$B34,All[CLASS],INDEX(classNum,1,MATCH(BQ$11,classScheme,0)))),"")</f>
        <v>99</v>
      </c>
      <c r="BR34" s="9">
        <f ca="1">IF(BQ$9&lt;&gt;"",IF(BQ$9&lt;&gt;"All Locations",IF(BQ$10="From",COUNTIFS(Matches[CLASS],INDEX(classNum,1,MATCH(BR$11,classScheme,0)),Matches[TIMEBIN],$B34,Matches[SITE IN],BQ$9),COUNTIFS(Matches[CLASS],INDEX(classNum,1,MATCH(BR$11,classScheme,0)),Matches[TIME OUT],"&gt;="&amp;TIMEVALUE(LEFT($B34,5)),Matches[TIME OUT],"&lt;"&amp;TIMEVALUE(LEFT($B34,5))+TIME(0,15,0),Matches[SITE OUT],BQ$9)),COUNTIFS(All[TIMEBIN],$B34,All[CLASS],INDEX(classNum,1,MATCH(BR$11,classScheme,0)))),"")</f>
        <v>16</v>
      </c>
      <c r="BS34" s="9">
        <f ca="1">IF(BQ$9&lt;&gt;"",IF(BQ$9&lt;&gt;"All Locations",IF(BQ$10="From",COUNTIFS(Matches[CLASS],INDEX(classNum,1,MATCH(BS$11,classScheme,0)),Matches[TIMEBIN],$B34,Matches[SITE IN],BQ$9),COUNTIFS(Matches[CLASS],INDEX(classNum,1,MATCH(BS$11,classScheme,0)),Matches[TIME OUT],"&gt;="&amp;TIMEVALUE(LEFT($B34,5)),Matches[TIME OUT],"&lt;"&amp;TIMEVALUE(LEFT($B34,5))+TIME(0,15,0),Matches[SITE OUT],BQ$9)),COUNTIFS(All[TIMEBIN],$B34,All[CLASS],INDEX(classNum,1,MATCH(BS$11,classScheme,0)))),"")</f>
        <v>3</v>
      </c>
      <c r="BT34" s="10">
        <f ca="1">IF(BQ$9&lt;&gt;"",IF(BQ$9&lt;&gt;"All Locations",IF(BQ$10="From",COUNTIFS(Matches[CLASS],INDEX(classNum,1,MATCH(BT$11,classScheme,0)),Matches[TIMEBIN],$B34,Matches[SITE IN],BQ$9),COUNTIFS(Matches[CLASS],INDEX(classNum,1,MATCH(BT$11,classScheme,0)),Matches[TIME OUT],"&gt;="&amp;TIMEVALUE(LEFT($B34,5)),Matches[TIME OUT],"&lt;"&amp;TIMEVALUE(LEFT($B34,5))+TIME(0,15,0),Matches[SITE OUT],BQ$9)),COUNTIFS(All[TIMEBIN],$B34,All[CLASS],INDEX(classNum,1,MATCH(BT$11,classScheme,0)))),"")</f>
        <v>1</v>
      </c>
      <c r="BU34" s="11">
        <f ca="1">IF(BQ$9&lt;&gt;"",IF(BQ$9&lt;&gt;"All Locations",IF(BQ$10="From",COUNTIFS(Matches[CLASS],INDEX(classNum,1,MATCH(BU$11,classScheme,0)),Matches[TIMEBIN],$B34,Matches[SITE IN],BQ$9),COUNTIFS(Matches[CLASS],INDEX(classNum,1,MATCH(BU$11,classScheme,0)),Matches[TIME OUT],"&gt;="&amp;TIMEVALUE(LEFT($B34,5)),Matches[TIME OUT],"&lt;"&amp;TIMEVALUE(LEFT($B34,5))+TIME(0,15,0),Matches[SITE OUT],BQ$9)),COUNTIFS(All[TIMEBIN],$B34,All[CLASS],INDEX(classNum,1,MATCH(BU$11,classScheme,0)))),"")</f>
        <v>10</v>
      </c>
    </row>
    <row r="35" spans="2:73">
      <c r="B35" s="7" t="str">
        <v>11:45 - 12:00</v>
      </c>
      <c r="C35" s="8">
        <f ca="1">IF(C$9&lt;&gt;"",IF(C$9&lt;&gt;"All Locations",IF(C$10="From",COUNTIFS(Matches[CLASS],INDEX(classNum,1,MATCH(C$11,classScheme,0)),Matches[TIMEBIN],$B35,Matches[SITE IN],C$9),COUNTIFS(Matches[CLASS],INDEX(classNum,1,MATCH(C$11,classScheme,0)),Matches[TIME OUT],"&gt;="&amp;TIMEVALUE(LEFT($B35,5)),Matches[TIME OUT],"&lt;"&amp;TIMEVALUE(LEFT($B35,5))+TIME(0,15,0),Matches[SITE OUT],C$9)),COUNTIFS(All[TIMEBIN],$B35,All[CLASS],INDEX(classNum,1,MATCH(C$11,classScheme,0)))),"")</f>
        <v>21</v>
      </c>
      <c r="D35" s="9">
        <f ca="1">IF(C$9&lt;&gt;"",IF(C$9&lt;&gt;"All Locations",IF(C$10="From",COUNTIFS(Matches[CLASS],INDEX(classNum,1,MATCH(D$11,classScheme,0)),Matches[TIMEBIN],$B35,Matches[SITE IN],C$9),COUNTIFS(Matches[CLASS],INDEX(classNum,1,MATCH(D$11,classScheme,0)),Matches[TIME OUT],"&gt;="&amp;TIMEVALUE(LEFT($B35,5)),Matches[TIME OUT],"&lt;"&amp;TIMEVALUE(LEFT($B35,5))+TIME(0,15,0),Matches[SITE OUT],C$9)),COUNTIFS(All[TIMEBIN],$B35,All[CLASS],INDEX(classNum,1,MATCH(D$11,classScheme,0)))),"")</f>
        <v>1</v>
      </c>
      <c r="E35" s="9">
        <f ca="1">IF(C$9&lt;&gt;"",IF(C$9&lt;&gt;"All Locations",IF(C$10="From",COUNTIFS(Matches[CLASS],INDEX(classNum,1,MATCH(E$11,classScheme,0)),Matches[TIMEBIN],$B35,Matches[SITE IN],C$9),COUNTIFS(Matches[CLASS],INDEX(classNum,1,MATCH(E$11,classScheme,0)),Matches[TIME OUT],"&gt;="&amp;TIMEVALUE(LEFT($B35,5)),Matches[TIME OUT],"&lt;"&amp;TIMEVALUE(LEFT($B35,5))+TIME(0,15,0),Matches[SITE OUT],C$9)),COUNTIFS(All[TIMEBIN],$B35,All[CLASS],INDEX(classNum,1,MATCH(E$11,classScheme,0)))),"")</f>
        <v>0</v>
      </c>
      <c r="F35" s="10">
        <f ca="1">IF(C$9&lt;&gt;"",IF(C$9&lt;&gt;"All Locations",IF(C$10="From",COUNTIFS(Matches[CLASS],INDEX(classNum,1,MATCH(F$11,classScheme,0)),Matches[TIMEBIN],$B35,Matches[SITE IN],C$9),COUNTIFS(Matches[CLASS],INDEX(classNum,1,MATCH(F$11,classScheme,0)),Matches[TIME OUT],"&gt;="&amp;TIMEVALUE(LEFT($B35,5)),Matches[TIME OUT],"&lt;"&amp;TIMEVALUE(LEFT($B35,5))+TIME(0,15,0),Matches[SITE OUT],C$9)),COUNTIFS(All[TIMEBIN],$B35,All[CLASS],INDEX(classNum,1,MATCH(F$11,classScheme,0)))),"")</f>
        <v>0</v>
      </c>
      <c r="G35" s="11">
        <f ca="1">IF(C$9&lt;&gt;"",IF(C$9&lt;&gt;"All Locations",IF(C$10="From",COUNTIFS(Matches[CLASS],INDEX(classNum,1,MATCH(G$11,classScheme,0)),Matches[TIMEBIN],$B35,Matches[SITE IN],C$9),COUNTIFS(Matches[CLASS],INDEX(classNum,1,MATCH(G$11,classScheme,0)),Matches[TIME OUT],"&gt;="&amp;TIMEVALUE(LEFT($B35,5)),Matches[TIME OUT],"&lt;"&amp;TIMEVALUE(LEFT($B35,5))+TIME(0,15,0),Matches[SITE OUT],C$9)),COUNTIFS(All[TIMEBIN],$B35,All[CLASS],INDEX(classNum,1,MATCH(G$11,classScheme,0)))),"")</f>
        <v>7</v>
      </c>
      <c r="H35" s="12"/>
      <c r="I35" s="8">
        <f ca="1">IF(I$9&lt;&gt;"",IF(I$9&lt;&gt;"All Locations",IF(I$10="From",COUNTIFS(Matches[CLASS],INDEX(classNum,1,MATCH(I$11,classScheme,0)),Matches[TIMEBIN],$B35,Matches[SITE IN],I$9),COUNTIFS(Matches[CLASS],INDEX(classNum,1,MATCH(I$11,classScheme,0)),Matches[TIME OUT],"&gt;="&amp;TIMEVALUE(LEFT($B35,5)),Matches[TIME OUT],"&lt;"&amp;TIMEVALUE(LEFT($B35,5))+TIME(0,15,0),Matches[SITE OUT],I$9)),COUNTIFS(All[TIMEBIN],$B35,All[CLASS],INDEX(classNum,1,MATCH(I$11,classScheme,0)))),"")</f>
        <v>0</v>
      </c>
      <c r="J35" s="9">
        <f ca="1">IF(I$9&lt;&gt;"",IF(I$9&lt;&gt;"All Locations",IF(I$10="From",COUNTIFS(Matches[CLASS],INDEX(classNum,1,MATCH(J$11,classScheme,0)),Matches[TIMEBIN],$B35,Matches[SITE IN],I$9),COUNTIFS(Matches[CLASS],INDEX(classNum,1,MATCH(J$11,classScheme,0)),Matches[TIME OUT],"&gt;="&amp;TIMEVALUE(LEFT($B35,5)),Matches[TIME OUT],"&lt;"&amp;TIMEVALUE(LEFT($B35,5))+TIME(0,15,0),Matches[SITE OUT],I$9)),COUNTIFS(All[TIMEBIN],$B35,All[CLASS],INDEX(classNum,1,MATCH(J$11,classScheme,0)))),"")</f>
        <v>0</v>
      </c>
      <c r="K35" s="9">
        <f ca="1">IF(I$9&lt;&gt;"",IF(I$9&lt;&gt;"All Locations",IF(I$10="From",COUNTIFS(Matches[CLASS],INDEX(classNum,1,MATCH(K$11,classScheme,0)),Matches[TIMEBIN],$B35,Matches[SITE IN],I$9),COUNTIFS(Matches[CLASS],INDEX(classNum,1,MATCH(K$11,classScheme,0)),Matches[TIME OUT],"&gt;="&amp;TIMEVALUE(LEFT($B35,5)),Matches[TIME OUT],"&lt;"&amp;TIMEVALUE(LEFT($B35,5))+TIME(0,15,0),Matches[SITE OUT],I$9)),COUNTIFS(All[TIMEBIN],$B35,All[CLASS],INDEX(classNum,1,MATCH(K$11,classScheme,0)))),"")</f>
        <v>0</v>
      </c>
      <c r="L35" s="10">
        <f ca="1">IF(I$9&lt;&gt;"",IF(I$9&lt;&gt;"All Locations",IF(I$10="From",COUNTIFS(Matches[CLASS],INDEX(classNum,1,MATCH(L$11,classScheme,0)),Matches[TIMEBIN],$B35,Matches[SITE IN],I$9),COUNTIFS(Matches[CLASS],INDEX(classNum,1,MATCH(L$11,classScheme,0)),Matches[TIME OUT],"&gt;="&amp;TIMEVALUE(LEFT($B35,5)),Matches[TIME OUT],"&lt;"&amp;TIMEVALUE(LEFT($B35,5))+TIME(0,15,0),Matches[SITE OUT],I$9)),COUNTIFS(All[TIMEBIN],$B35,All[CLASS],INDEX(classNum,1,MATCH(L$11,classScheme,0)))),"")</f>
        <v>0</v>
      </c>
      <c r="M35" s="11">
        <f ca="1">IF(I$9&lt;&gt;"",IF(I$9&lt;&gt;"All Locations",IF(I$10="From",COUNTIFS(Matches[CLASS],INDEX(classNum,1,MATCH(M$11,classScheme,0)),Matches[TIMEBIN],$B35,Matches[SITE IN],I$9),COUNTIFS(Matches[CLASS],INDEX(classNum,1,MATCH(M$11,classScheme,0)),Matches[TIME OUT],"&gt;="&amp;TIMEVALUE(LEFT($B35,5)),Matches[TIME OUT],"&lt;"&amp;TIMEVALUE(LEFT($B35,5))+TIME(0,15,0),Matches[SITE OUT],I$9)),COUNTIFS(All[TIMEBIN],$B35,All[CLASS],INDEX(classNum,1,MATCH(M$11,classScheme,0)))),"")</f>
        <v>0</v>
      </c>
      <c r="N35" s="12"/>
      <c r="O35" s="8">
        <f ca="1">IF(O$9&lt;&gt;"",IF(O$9&lt;&gt;"All Locations",IF(O$10="From",COUNTIFS(Matches[CLASS],INDEX(classNum,1,MATCH(O$11,classScheme,0)),Matches[TIMEBIN],$B35,Matches[SITE IN],O$9),COUNTIFS(Matches[CLASS],INDEX(classNum,1,MATCH(O$11,classScheme,0)),Matches[TIME OUT],"&gt;="&amp;TIMEVALUE(LEFT($B35,5)),Matches[TIME OUT],"&lt;"&amp;TIMEVALUE(LEFT($B35,5))+TIME(0,15,0),Matches[SITE OUT],O$9)),COUNTIFS(All[TIMEBIN],$B35,All[CLASS],INDEX(classNum,1,MATCH(O$11,classScheme,0)))),"")</f>
        <v>5</v>
      </c>
      <c r="P35" s="9">
        <f ca="1">IF(O$9&lt;&gt;"",IF(O$9&lt;&gt;"All Locations",IF(O$10="From",COUNTIFS(Matches[CLASS],INDEX(classNum,1,MATCH(P$11,classScheme,0)),Matches[TIMEBIN],$B35,Matches[SITE IN],O$9),COUNTIFS(Matches[CLASS],INDEX(classNum,1,MATCH(P$11,classScheme,0)),Matches[TIME OUT],"&gt;="&amp;TIMEVALUE(LEFT($B35,5)),Matches[TIME OUT],"&lt;"&amp;TIMEVALUE(LEFT($B35,5))+TIME(0,15,0),Matches[SITE OUT],O$9)),COUNTIFS(All[TIMEBIN],$B35,All[CLASS],INDEX(classNum,1,MATCH(P$11,classScheme,0)))),"")</f>
        <v>2</v>
      </c>
      <c r="Q35" s="9">
        <f ca="1">IF(O$9&lt;&gt;"",IF(O$9&lt;&gt;"All Locations",IF(O$10="From",COUNTIFS(Matches[CLASS],INDEX(classNum,1,MATCH(Q$11,classScheme,0)),Matches[TIMEBIN],$B35,Matches[SITE IN],O$9),COUNTIFS(Matches[CLASS],INDEX(classNum,1,MATCH(Q$11,classScheme,0)),Matches[TIME OUT],"&gt;="&amp;TIMEVALUE(LEFT($B35,5)),Matches[TIME OUT],"&lt;"&amp;TIMEVALUE(LEFT($B35,5))+TIME(0,15,0),Matches[SITE OUT],O$9)),COUNTIFS(All[TIMEBIN],$B35,All[CLASS],INDEX(classNum,1,MATCH(Q$11,classScheme,0)))),"")</f>
        <v>0</v>
      </c>
      <c r="R35" s="10">
        <f ca="1">IF(O$9&lt;&gt;"",IF(O$9&lt;&gt;"All Locations",IF(O$10="From",COUNTIFS(Matches[CLASS],INDEX(classNum,1,MATCH(R$11,classScheme,0)),Matches[TIMEBIN],$B35,Matches[SITE IN],O$9),COUNTIFS(Matches[CLASS],INDEX(classNum,1,MATCH(R$11,classScheme,0)),Matches[TIME OUT],"&gt;="&amp;TIMEVALUE(LEFT($B35,5)),Matches[TIME OUT],"&lt;"&amp;TIMEVALUE(LEFT($B35,5))+TIME(0,15,0),Matches[SITE OUT],O$9)),COUNTIFS(All[TIMEBIN],$B35,All[CLASS],INDEX(classNum,1,MATCH(R$11,classScheme,0)))),"")</f>
        <v>0</v>
      </c>
      <c r="S35" s="11">
        <f ca="1">IF(O$9&lt;&gt;"",IF(O$9&lt;&gt;"All Locations",IF(O$10="From",COUNTIFS(Matches[CLASS],INDEX(classNum,1,MATCH(S$11,classScheme,0)),Matches[TIMEBIN],$B35,Matches[SITE IN],O$9),COUNTIFS(Matches[CLASS],INDEX(classNum,1,MATCH(S$11,classScheme,0)),Matches[TIME OUT],"&gt;="&amp;TIMEVALUE(LEFT($B35,5)),Matches[TIME OUT],"&lt;"&amp;TIMEVALUE(LEFT($B35,5))+TIME(0,15,0),Matches[SITE OUT],O$9)),COUNTIFS(All[TIMEBIN],$B35,All[CLASS],INDEX(classNum,1,MATCH(S$11,classScheme,0)))),"")</f>
        <v>0</v>
      </c>
      <c r="T35" s="12"/>
      <c r="U35" s="8">
        <f ca="1">IF(U$9&lt;&gt;"",IF(U$9&lt;&gt;"All Locations",IF(U$10="From",COUNTIFS(Matches[CLASS],INDEX(classNum,1,MATCH(U$11,classScheme,0)),Matches[TIMEBIN],$B35,Matches[SITE IN],U$9),COUNTIFS(Matches[CLASS],INDEX(classNum,1,MATCH(U$11,classScheme,0)),Matches[TIME OUT],"&gt;="&amp;TIMEVALUE(LEFT($B35,5)),Matches[TIME OUT],"&lt;"&amp;TIMEVALUE(LEFT($B35,5))+TIME(0,15,0),Matches[SITE OUT],U$9)),COUNTIFS(All[TIMEBIN],$B35,All[CLASS],INDEX(classNum,1,MATCH(U$11,classScheme,0)))),"")</f>
        <v>10</v>
      </c>
      <c r="V35" s="9">
        <f ca="1">IF(U$9&lt;&gt;"",IF(U$9&lt;&gt;"All Locations",IF(U$10="From",COUNTIFS(Matches[CLASS],INDEX(classNum,1,MATCH(V$11,classScheme,0)),Matches[TIMEBIN],$B35,Matches[SITE IN],U$9),COUNTIFS(Matches[CLASS],INDEX(classNum,1,MATCH(V$11,classScheme,0)),Matches[TIME OUT],"&gt;="&amp;TIMEVALUE(LEFT($B35,5)),Matches[TIME OUT],"&lt;"&amp;TIMEVALUE(LEFT($B35,5))+TIME(0,15,0),Matches[SITE OUT],U$9)),COUNTIFS(All[TIMEBIN],$B35,All[CLASS],INDEX(classNum,1,MATCH(V$11,classScheme,0)))),"")</f>
        <v>1</v>
      </c>
      <c r="W35" s="9">
        <f ca="1">IF(U$9&lt;&gt;"",IF(U$9&lt;&gt;"All Locations",IF(U$10="From",COUNTIFS(Matches[CLASS],INDEX(classNum,1,MATCH(W$11,classScheme,0)),Matches[TIMEBIN],$B35,Matches[SITE IN],U$9),COUNTIFS(Matches[CLASS],INDEX(classNum,1,MATCH(W$11,classScheme,0)),Matches[TIME OUT],"&gt;="&amp;TIMEVALUE(LEFT($B35,5)),Matches[TIME OUT],"&lt;"&amp;TIMEVALUE(LEFT($B35,5))+TIME(0,15,0),Matches[SITE OUT],U$9)),COUNTIFS(All[TIMEBIN],$B35,All[CLASS],INDEX(classNum,1,MATCH(W$11,classScheme,0)))),"")</f>
        <v>0</v>
      </c>
      <c r="X35" s="10">
        <f ca="1">IF(U$9&lt;&gt;"",IF(U$9&lt;&gt;"All Locations",IF(U$10="From",COUNTIFS(Matches[CLASS],INDEX(classNum,1,MATCH(X$11,classScheme,0)),Matches[TIMEBIN],$B35,Matches[SITE IN],U$9),COUNTIFS(Matches[CLASS],INDEX(classNum,1,MATCH(X$11,classScheme,0)),Matches[TIME OUT],"&gt;="&amp;TIMEVALUE(LEFT($B35,5)),Matches[TIME OUT],"&lt;"&amp;TIMEVALUE(LEFT($B35,5))+TIME(0,15,0),Matches[SITE OUT],U$9)),COUNTIFS(All[TIMEBIN],$B35,All[CLASS],INDEX(classNum,1,MATCH(X$11,classScheme,0)))),"")</f>
        <v>0</v>
      </c>
      <c r="Y35" s="11">
        <f ca="1">IF(U$9&lt;&gt;"",IF(U$9&lt;&gt;"All Locations",IF(U$10="From",COUNTIFS(Matches[CLASS],INDEX(classNum,1,MATCH(Y$11,classScheme,0)),Matches[TIMEBIN],$B35,Matches[SITE IN],U$9),COUNTIFS(Matches[CLASS],INDEX(classNum,1,MATCH(Y$11,classScheme,0)),Matches[TIME OUT],"&gt;="&amp;TIMEVALUE(LEFT($B35,5)),Matches[TIME OUT],"&lt;"&amp;TIMEVALUE(LEFT($B35,5))+TIME(0,15,0),Matches[SITE OUT],U$9)),COUNTIFS(All[TIMEBIN],$B35,All[CLASS],INDEX(classNum,1,MATCH(Y$11,classScheme,0)))),"")</f>
        <v>0</v>
      </c>
      <c r="Z35" s="12"/>
      <c r="AA35" s="8">
        <f ca="1">IF(AA$9&lt;&gt;"",IF(AA$9&lt;&gt;"All Locations",IF(AA$10="From",COUNTIFS(Matches[CLASS],INDEX(classNum,1,MATCH(AA$11,classScheme,0)),Matches[TIMEBIN],$B35,Matches[SITE IN],AA$9),COUNTIFS(Matches[CLASS],INDEX(classNum,1,MATCH(AA$11,classScheme,0)),Matches[TIME OUT],"&gt;="&amp;TIMEVALUE(LEFT($B35,5)),Matches[TIME OUT],"&lt;"&amp;TIMEVALUE(LEFT($B35,5))+TIME(0,15,0),Matches[SITE OUT],AA$9)),COUNTIFS(All[TIMEBIN],$B35,All[CLASS],INDEX(classNum,1,MATCH(AA$11,classScheme,0)))),"")</f>
        <v>13</v>
      </c>
      <c r="AB35" s="9">
        <f ca="1">IF(AA$9&lt;&gt;"",IF(AA$9&lt;&gt;"All Locations",IF(AA$10="From",COUNTIFS(Matches[CLASS],INDEX(classNum,1,MATCH(AB$11,classScheme,0)),Matches[TIMEBIN],$B35,Matches[SITE IN],AA$9),COUNTIFS(Matches[CLASS],INDEX(classNum,1,MATCH(AB$11,classScheme,0)),Matches[TIME OUT],"&gt;="&amp;TIMEVALUE(LEFT($B35,5)),Matches[TIME OUT],"&lt;"&amp;TIMEVALUE(LEFT($B35,5))+TIME(0,15,0),Matches[SITE OUT],AA$9)),COUNTIFS(All[TIMEBIN],$B35,All[CLASS],INDEX(classNum,1,MATCH(AB$11,classScheme,0)))),"")</f>
        <v>3</v>
      </c>
      <c r="AC35" s="9">
        <f ca="1">IF(AA$9&lt;&gt;"",IF(AA$9&lt;&gt;"All Locations",IF(AA$10="From",COUNTIFS(Matches[CLASS],INDEX(classNum,1,MATCH(AC$11,classScheme,0)),Matches[TIMEBIN],$B35,Matches[SITE IN],AA$9),COUNTIFS(Matches[CLASS],INDEX(classNum,1,MATCH(AC$11,classScheme,0)),Matches[TIME OUT],"&gt;="&amp;TIMEVALUE(LEFT($B35,5)),Matches[TIME OUT],"&lt;"&amp;TIMEVALUE(LEFT($B35,5))+TIME(0,15,0),Matches[SITE OUT],AA$9)),COUNTIFS(All[TIMEBIN],$B35,All[CLASS],INDEX(classNum,1,MATCH(AC$11,classScheme,0)))),"")</f>
        <v>0</v>
      </c>
      <c r="AD35" s="10">
        <f ca="1">IF(AA$9&lt;&gt;"",IF(AA$9&lt;&gt;"All Locations",IF(AA$10="From",COUNTIFS(Matches[CLASS],INDEX(classNum,1,MATCH(AD$11,classScheme,0)),Matches[TIMEBIN],$B35,Matches[SITE IN],AA$9),COUNTIFS(Matches[CLASS],INDEX(classNum,1,MATCH(AD$11,classScheme,0)),Matches[TIME OUT],"&gt;="&amp;TIMEVALUE(LEFT($B35,5)),Matches[TIME OUT],"&lt;"&amp;TIMEVALUE(LEFT($B35,5))+TIME(0,15,0),Matches[SITE OUT],AA$9)),COUNTIFS(All[TIMEBIN],$B35,All[CLASS],INDEX(classNum,1,MATCH(AD$11,classScheme,0)))),"")</f>
        <v>0</v>
      </c>
      <c r="AE35" s="11">
        <f ca="1">IF(AA$9&lt;&gt;"",IF(AA$9&lt;&gt;"All Locations",IF(AA$10="From",COUNTIFS(Matches[CLASS],INDEX(classNum,1,MATCH(AE$11,classScheme,0)),Matches[TIMEBIN],$B35,Matches[SITE IN],AA$9),COUNTIFS(Matches[CLASS],INDEX(classNum,1,MATCH(AE$11,classScheme,0)),Matches[TIME OUT],"&gt;="&amp;TIMEVALUE(LEFT($B35,5)),Matches[TIME OUT],"&lt;"&amp;TIMEVALUE(LEFT($B35,5))+TIME(0,15,0),Matches[SITE OUT],AA$9)),COUNTIFS(All[TIMEBIN],$B35,All[CLASS],INDEX(classNum,1,MATCH(AE$11,classScheme,0)))),"")</f>
        <v>0</v>
      </c>
      <c r="AF35" s="12"/>
      <c r="AG35" s="8">
        <f ca="1">IF(AG$9&lt;&gt;"",IF(AG$9&lt;&gt;"All Locations",IF(AG$10="From",COUNTIFS(Matches[CLASS],INDEX(classNum,1,MATCH(AG$11,classScheme,0)),Matches[TIMEBIN],$B35,Matches[SITE IN],AG$9),COUNTIFS(Matches[CLASS],INDEX(classNum,1,MATCH(AG$11,classScheme,0)),Matches[TIME OUT],"&gt;="&amp;TIMEVALUE(LEFT($B35,5)),Matches[TIME OUT],"&lt;"&amp;TIMEVALUE(LEFT($B35,5))+TIME(0,15,0),Matches[SITE OUT],AG$9)),COUNTIFS(All[TIMEBIN],$B35,All[CLASS],INDEX(classNum,1,MATCH(AG$11,classScheme,0)))),"")</f>
        <v>16</v>
      </c>
      <c r="AH35" s="9">
        <f ca="1">IF(AG$9&lt;&gt;"",IF(AG$9&lt;&gt;"All Locations",IF(AG$10="From",COUNTIFS(Matches[CLASS],INDEX(classNum,1,MATCH(AH$11,classScheme,0)),Matches[TIMEBIN],$B35,Matches[SITE IN],AG$9),COUNTIFS(Matches[CLASS],INDEX(classNum,1,MATCH(AH$11,classScheme,0)),Matches[TIME OUT],"&gt;="&amp;TIMEVALUE(LEFT($B35,5)),Matches[TIME OUT],"&lt;"&amp;TIMEVALUE(LEFT($B35,5))+TIME(0,15,0),Matches[SITE OUT],AG$9)),COUNTIFS(All[TIMEBIN],$B35,All[CLASS],INDEX(classNum,1,MATCH(AH$11,classScheme,0)))),"")</f>
        <v>2</v>
      </c>
      <c r="AI35" s="9">
        <f ca="1">IF(AG$9&lt;&gt;"",IF(AG$9&lt;&gt;"All Locations",IF(AG$10="From",COUNTIFS(Matches[CLASS],INDEX(classNum,1,MATCH(AI$11,classScheme,0)),Matches[TIMEBIN],$B35,Matches[SITE IN],AG$9),COUNTIFS(Matches[CLASS],INDEX(classNum,1,MATCH(AI$11,classScheme,0)),Matches[TIME OUT],"&gt;="&amp;TIMEVALUE(LEFT($B35,5)),Matches[TIME OUT],"&lt;"&amp;TIMEVALUE(LEFT($B35,5))+TIME(0,15,0),Matches[SITE OUT],AG$9)),COUNTIFS(All[TIMEBIN],$B35,All[CLASS],INDEX(classNum,1,MATCH(AI$11,classScheme,0)))),"")</f>
        <v>0</v>
      </c>
      <c r="AJ35" s="10">
        <f ca="1">IF(AG$9&lt;&gt;"",IF(AG$9&lt;&gt;"All Locations",IF(AG$10="From",COUNTIFS(Matches[CLASS],INDEX(classNum,1,MATCH(AJ$11,classScheme,0)),Matches[TIMEBIN],$B35,Matches[SITE IN],AG$9),COUNTIFS(Matches[CLASS],INDEX(classNum,1,MATCH(AJ$11,classScheme,0)),Matches[TIME OUT],"&gt;="&amp;TIMEVALUE(LEFT($B35,5)),Matches[TIME OUT],"&lt;"&amp;TIMEVALUE(LEFT($B35,5))+TIME(0,15,0),Matches[SITE OUT],AG$9)),COUNTIFS(All[TIMEBIN],$B35,All[CLASS],INDEX(classNum,1,MATCH(AJ$11,classScheme,0)))),"")</f>
        <v>0</v>
      </c>
      <c r="AK35" s="11">
        <f ca="1">IF(AG$9&lt;&gt;"",IF(AG$9&lt;&gt;"All Locations",IF(AG$10="From",COUNTIFS(Matches[CLASS],INDEX(classNum,1,MATCH(AK$11,classScheme,0)),Matches[TIMEBIN],$B35,Matches[SITE IN],AG$9),COUNTIFS(Matches[CLASS],INDEX(classNum,1,MATCH(AK$11,classScheme,0)),Matches[TIME OUT],"&gt;="&amp;TIMEVALUE(LEFT($B35,5)),Matches[TIME OUT],"&lt;"&amp;TIMEVALUE(LEFT($B35,5))+TIME(0,15,0),Matches[SITE OUT],AG$9)),COUNTIFS(All[TIMEBIN],$B35,All[CLASS],INDEX(classNum,1,MATCH(AK$11,classScheme,0)))),"")</f>
        <v>0</v>
      </c>
      <c r="AL35" s="12"/>
      <c r="AM35" s="8">
        <f ca="1">IF(AM$9&lt;&gt;"",IF(AM$9&lt;&gt;"All Locations",IF(AM$10="From",COUNTIFS(Matches[CLASS],INDEX(classNum,1,MATCH(AM$11,classScheme,0)),Matches[TIMEBIN],$B35,Matches[SITE IN],AM$9),COUNTIFS(Matches[CLASS],INDEX(classNum,1,MATCH(AM$11,classScheme,0)),Matches[TIME OUT],"&gt;="&amp;TIMEVALUE(LEFT($B35,5)),Matches[TIME OUT],"&lt;"&amp;TIMEVALUE(LEFT($B35,5))+TIME(0,15,0),Matches[SITE OUT],AM$9)),COUNTIFS(All[TIMEBIN],$B35,All[CLASS],INDEX(classNum,1,MATCH(AM$11,classScheme,0)))),"")</f>
        <v>6</v>
      </c>
      <c r="AN35" s="9">
        <f ca="1">IF(AM$9&lt;&gt;"",IF(AM$9&lt;&gt;"All Locations",IF(AM$10="From",COUNTIFS(Matches[CLASS],INDEX(classNum,1,MATCH(AN$11,classScheme,0)),Matches[TIMEBIN],$B35,Matches[SITE IN],AM$9),COUNTIFS(Matches[CLASS],INDEX(classNum,1,MATCH(AN$11,classScheme,0)),Matches[TIME OUT],"&gt;="&amp;TIMEVALUE(LEFT($B35,5)),Matches[TIME OUT],"&lt;"&amp;TIMEVALUE(LEFT($B35,5))+TIME(0,15,0),Matches[SITE OUT],AM$9)),COUNTIFS(All[TIMEBIN],$B35,All[CLASS],INDEX(classNum,1,MATCH(AN$11,classScheme,0)))),"")</f>
        <v>1</v>
      </c>
      <c r="AO35" s="9">
        <f ca="1">IF(AM$9&lt;&gt;"",IF(AM$9&lt;&gt;"All Locations",IF(AM$10="From",COUNTIFS(Matches[CLASS],INDEX(classNum,1,MATCH(AO$11,classScheme,0)),Matches[TIMEBIN],$B35,Matches[SITE IN],AM$9),COUNTIFS(Matches[CLASS],INDEX(classNum,1,MATCH(AO$11,classScheme,0)),Matches[TIME OUT],"&gt;="&amp;TIMEVALUE(LEFT($B35,5)),Matches[TIME OUT],"&lt;"&amp;TIMEVALUE(LEFT($B35,5))+TIME(0,15,0),Matches[SITE OUT],AM$9)),COUNTIFS(All[TIMEBIN],$B35,All[CLASS],INDEX(classNum,1,MATCH(AO$11,classScheme,0)))),"")</f>
        <v>0</v>
      </c>
      <c r="AP35" s="10">
        <f ca="1">IF(AM$9&lt;&gt;"",IF(AM$9&lt;&gt;"All Locations",IF(AM$10="From",COUNTIFS(Matches[CLASS],INDEX(classNum,1,MATCH(AP$11,classScheme,0)),Matches[TIMEBIN],$B35,Matches[SITE IN],AM$9),COUNTIFS(Matches[CLASS],INDEX(classNum,1,MATCH(AP$11,classScheme,0)),Matches[TIME OUT],"&gt;="&amp;TIMEVALUE(LEFT($B35,5)),Matches[TIME OUT],"&lt;"&amp;TIMEVALUE(LEFT($B35,5))+TIME(0,15,0),Matches[SITE OUT],AM$9)),COUNTIFS(All[TIMEBIN],$B35,All[CLASS],INDEX(classNum,1,MATCH(AP$11,classScheme,0)))),"")</f>
        <v>0</v>
      </c>
      <c r="AQ35" s="11">
        <f ca="1">IF(AM$9&lt;&gt;"",IF(AM$9&lt;&gt;"All Locations",IF(AM$10="From",COUNTIFS(Matches[CLASS],INDEX(classNum,1,MATCH(AQ$11,classScheme,0)),Matches[TIMEBIN],$B35,Matches[SITE IN],AM$9),COUNTIFS(Matches[CLASS],INDEX(classNum,1,MATCH(AQ$11,classScheme,0)),Matches[TIME OUT],"&gt;="&amp;TIMEVALUE(LEFT($B35,5)),Matches[TIME OUT],"&lt;"&amp;TIMEVALUE(LEFT($B35,5))+TIME(0,15,0),Matches[SITE OUT],AM$9)),COUNTIFS(All[TIMEBIN],$B35,All[CLASS],INDEX(classNum,1,MATCH(AQ$11,classScheme,0)))),"")</f>
        <v>5</v>
      </c>
      <c r="AR35" s="12"/>
      <c r="AS35" s="8">
        <f ca="1">IF(AS$9&lt;&gt;"",IF(AS$9&lt;&gt;"All Locations",IF(AS$10="From",COUNTIFS(Matches[CLASS],INDEX(classNum,1,MATCH(AS$11,classScheme,0)),Matches[TIMEBIN],$B35,Matches[SITE IN],AS$9),COUNTIFS(Matches[CLASS],INDEX(classNum,1,MATCH(AS$11,classScheme,0)),Matches[TIME OUT],"&gt;="&amp;TIMEVALUE(LEFT($B35,5)),Matches[TIME OUT],"&lt;"&amp;TIMEVALUE(LEFT($B35,5))+TIME(0,15,0),Matches[SITE OUT],AS$9)),COUNTIFS(All[TIMEBIN],$B35,All[CLASS],INDEX(classNum,1,MATCH(AS$11,classScheme,0)))),"")</f>
        <v>0</v>
      </c>
      <c r="AT35" s="9">
        <f ca="1">IF(AS$9&lt;&gt;"",IF(AS$9&lt;&gt;"All Locations",IF(AS$10="From",COUNTIFS(Matches[CLASS],INDEX(classNum,1,MATCH(AT$11,classScheme,0)),Matches[TIMEBIN],$B35,Matches[SITE IN],AS$9),COUNTIFS(Matches[CLASS],INDEX(classNum,1,MATCH(AT$11,classScheme,0)),Matches[TIME OUT],"&gt;="&amp;TIMEVALUE(LEFT($B35,5)),Matches[TIME OUT],"&lt;"&amp;TIMEVALUE(LEFT($B35,5))+TIME(0,15,0),Matches[SITE OUT],AS$9)),COUNTIFS(All[TIMEBIN],$B35,All[CLASS],INDEX(classNum,1,MATCH(AT$11,classScheme,0)))),"")</f>
        <v>0</v>
      </c>
      <c r="AU35" s="9">
        <f ca="1">IF(AS$9&lt;&gt;"",IF(AS$9&lt;&gt;"All Locations",IF(AS$10="From",COUNTIFS(Matches[CLASS],INDEX(classNum,1,MATCH(AU$11,classScheme,0)),Matches[TIMEBIN],$B35,Matches[SITE IN],AS$9),COUNTIFS(Matches[CLASS],INDEX(classNum,1,MATCH(AU$11,classScheme,0)),Matches[TIME OUT],"&gt;="&amp;TIMEVALUE(LEFT($B35,5)),Matches[TIME OUT],"&lt;"&amp;TIMEVALUE(LEFT($B35,5))+TIME(0,15,0),Matches[SITE OUT],AS$9)),COUNTIFS(All[TIMEBIN],$B35,All[CLASS],INDEX(classNum,1,MATCH(AU$11,classScheme,0)))),"")</f>
        <v>0</v>
      </c>
      <c r="AV35" s="10">
        <f ca="1">IF(AS$9&lt;&gt;"",IF(AS$9&lt;&gt;"All Locations",IF(AS$10="From",COUNTIFS(Matches[CLASS],INDEX(classNum,1,MATCH(AV$11,classScheme,0)),Matches[TIMEBIN],$B35,Matches[SITE IN],AS$9),COUNTIFS(Matches[CLASS],INDEX(classNum,1,MATCH(AV$11,classScheme,0)),Matches[TIME OUT],"&gt;="&amp;TIMEVALUE(LEFT($B35,5)),Matches[TIME OUT],"&lt;"&amp;TIMEVALUE(LEFT($B35,5))+TIME(0,15,0),Matches[SITE OUT],AS$9)),COUNTIFS(All[TIMEBIN],$B35,All[CLASS],INDEX(classNum,1,MATCH(AV$11,classScheme,0)))),"")</f>
        <v>0</v>
      </c>
      <c r="AW35" s="11">
        <f ca="1">IF(AS$9&lt;&gt;"",IF(AS$9&lt;&gt;"All Locations",IF(AS$10="From",COUNTIFS(Matches[CLASS],INDEX(classNum,1,MATCH(AW$11,classScheme,0)),Matches[TIMEBIN],$B35,Matches[SITE IN],AS$9),COUNTIFS(Matches[CLASS],INDEX(classNum,1,MATCH(AW$11,classScheme,0)),Matches[TIME OUT],"&gt;="&amp;TIMEVALUE(LEFT($B35,5)),Matches[TIME OUT],"&lt;"&amp;TIMEVALUE(LEFT($B35,5))+TIME(0,15,0),Matches[SITE OUT],AS$9)),COUNTIFS(All[TIMEBIN],$B35,All[CLASS],INDEX(classNum,1,MATCH(AW$11,classScheme,0)))),"")</f>
        <v>0</v>
      </c>
      <c r="AX35" s="12"/>
      <c r="AY35" s="8">
        <f ca="1">IF(AY$9&lt;&gt;"",IF(AY$9&lt;&gt;"All Locations",IF(AY$10="From",COUNTIFS(Matches[CLASS],INDEX(classNum,1,MATCH(AY$11,classScheme,0)),Matches[TIMEBIN],$B35,Matches[SITE IN],AY$9),COUNTIFS(Matches[CLASS],INDEX(classNum,1,MATCH(AY$11,classScheme,0)),Matches[TIME OUT],"&gt;="&amp;TIMEVALUE(LEFT($B35,5)),Matches[TIME OUT],"&lt;"&amp;TIMEVALUE(LEFT($B35,5))+TIME(0,15,0),Matches[SITE OUT],AY$9)),COUNTIFS(All[TIMEBIN],$B35,All[CLASS],INDEX(classNum,1,MATCH(AY$11,classScheme,0)))),"")</f>
        <v>11</v>
      </c>
      <c r="AZ35" s="9">
        <f ca="1">IF(AY$9&lt;&gt;"",IF(AY$9&lt;&gt;"All Locations",IF(AY$10="From",COUNTIFS(Matches[CLASS],INDEX(classNum,1,MATCH(AZ$11,classScheme,0)),Matches[TIMEBIN],$B35,Matches[SITE IN],AY$9),COUNTIFS(Matches[CLASS],INDEX(classNum,1,MATCH(AZ$11,classScheme,0)),Matches[TIME OUT],"&gt;="&amp;TIMEVALUE(LEFT($B35,5)),Matches[TIME OUT],"&lt;"&amp;TIMEVALUE(LEFT($B35,5))+TIME(0,15,0),Matches[SITE OUT],AY$9)),COUNTIFS(All[TIMEBIN],$B35,All[CLASS],INDEX(classNum,1,MATCH(AZ$11,classScheme,0)))),"")</f>
        <v>1</v>
      </c>
      <c r="BA35" s="9">
        <f ca="1">IF(AY$9&lt;&gt;"",IF(AY$9&lt;&gt;"All Locations",IF(AY$10="From",COUNTIFS(Matches[CLASS],INDEX(classNum,1,MATCH(BA$11,classScheme,0)),Matches[TIMEBIN],$B35,Matches[SITE IN],AY$9),COUNTIFS(Matches[CLASS],INDEX(classNum,1,MATCH(BA$11,classScheme,0)),Matches[TIME OUT],"&gt;="&amp;TIMEVALUE(LEFT($B35,5)),Matches[TIME OUT],"&lt;"&amp;TIMEVALUE(LEFT($B35,5))+TIME(0,15,0),Matches[SITE OUT],AY$9)),COUNTIFS(All[TIMEBIN],$B35,All[CLASS],INDEX(classNum,1,MATCH(BA$11,classScheme,0)))),"")</f>
        <v>0</v>
      </c>
      <c r="BB35" s="10">
        <f ca="1">IF(AY$9&lt;&gt;"",IF(AY$9&lt;&gt;"All Locations",IF(AY$10="From",COUNTIFS(Matches[CLASS],INDEX(classNum,1,MATCH(BB$11,classScheme,0)),Matches[TIMEBIN],$B35,Matches[SITE IN],AY$9),COUNTIFS(Matches[CLASS],INDEX(classNum,1,MATCH(BB$11,classScheme,0)),Matches[TIME OUT],"&gt;="&amp;TIMEVALUE(LEFT($B35,5)),Matches[TIME OUT],"&lt;"&amp;TIMEVALUE(LEFT($B35,5))+TIME(0,15,0),Matches[SITE OUT],AY$9)),COUNTIFS(All[TIMEBIN],$B35,All[CLASS],INDEX(classNum,1,MATCH(BB$11,classScheme,0)))),"")</f>
        <v>0</v>
      </c>
      <c r="BC35" s="11">
        <f ca="1">IF(AY$9&lt;&gt;"",IF(AY$9&lt;&gt;"All Locations",IF(AY$10="From",COUNTIFS(Matches[CLASS],INDEX(classNum,1,MATCH(BC$11,classScheme,0)),Matches[TIMEBIN],$B35,Matches[SITE IN],AY$9),COUNTIFS(Matches[CLASS],INDEX(classNum,1,MATCH(BC$11,classScheme,0)),Matches[TIME OUT],"&gt;="&amp;TIMEVALUE(LEFT($B35,5)),Matches[TIME OUT],"&lt;"&amp;TIMEVALUE(LEFT($B35,5))+TIME(0,15,0),Matches[SITE OUT],AY$9)),COUNTIFS(All[TIMEBIN],$B35,All[CLASS],INDEX(classNum,1,MATCH(BC$11,classScheme,0)))),"")</f>
        <v>1</v>
      </c>
      <c r="BD35" s="12"/>
      <c r="BE35" s="8">
        <f ca="1">IF(BE$9&lt;&gt;"",IF(BE$9&lt;&gt;"All Locations",IF(BE$10="From",COUNTIFS(Matches[CLASS],INDEX(classNum,1,MATCH(BE$11,classScheme,0)),Matches[TIMEBIN],$B35,Matches[SITE IN],BE$9),COUNTIFS(Matches[CLASS],INDEX(classNum,1,MATCH(BE$11,classScheme,0)),Matches[TIME OUT],"&gt;="&amp;TIMEVALUE(LEFT($B35,5)),Matches[TIME OUT],"&lt;"&amp;TIMEVALUE(LEFT($B35,5))+TIME(0,15,0),Matches[SITE OUT],BE$9)),COUNTIFS(All[TIMEBIN],$B35,All[CLASS],INDEX(classNum,1,MATCH(BE$11,classScheme,0)))),"")</f>
        <v>3</v>
      </c>
      <c r="BF35" s="9">
        <f ca="1">IF(BE$9&lt;&gt;"",IF(BE$9&lt;&gt;"All Locations",IF(BE$10="From",COUNTIFS(Matches[CLASS],INDEX(classNum,1,MATCH(BF$11,classScheme,0)),Matches[TIMEBIN],$B35,Matches[SITE IN],BE$9),COUNTIFS(Matches[CLASS],INDEX(classNum,1,MATCH(BF$11,classScheme,0)),Matches[TIME OUT],"&gt;="&amp;TIMEVALUE(LEFT($B35,5)),Matches[TIME OUT],"&lt;"&amp;TIMEVALUE(LEFT($B35,5))+TIME(0,15,0),Matches[SITE OUT],BE$9)),COUNTIFS(All[TIMEBIN],$B35,All[CLASS],INDEX(classNum,1,MATCH(BF$11,classScheme,0)))),"")</f>
        <v>3</v>
      </c>
      <c r="BG35" s="9">
        <f ca="1">IF(BE$9&lt;&gt;"",IF(BE$9&lt;&gt;"All Locations",IF(BE$10="From",COUNTIFS(Matches[CLASS],INDEX(classNum,1,MATCH(BG$11,classScheme,0)),Matches[TIMEBIN],$B35,Matches[SITE IN],BE$9),COUNTIFS(Matches[CLASS],INDEX(classNum,1,MATCH(BG$11,classScheme,0)),Matches[TIME OUT],"&gt;="&amp;TIMEVALUE(LEFT($B35,5)),Matches[TIME OUT],"&lt;"&amp;TIMEVALUE(LEFT($B35,5))+TIME(0,15,0),Matches[SITE OUT],BE$9)),COUNTIFS(All[TIMEBIN],$B35,All[CLASS],INDEX(classNum,1,MATCH(BG$11,classScheme,0)))),"")</f>
        <v>0</v>
      </c>
      <c r="BH35" s="10">
        <f ca="1">IF(BE$9&lt;&gt;"",IF(BE$9&lt;&gt;"All Locations",IF(BE$10="From",COUNTIFS(Matches[CLASS],INDEX(classNum,1,MATCH(BH$11,classScheme,0)),Matches[TIMEBIN],$B35,Matches[SITE IN],BE$9),COUNTIFS(Matches[CLASS],INDEX(classNum,1,MATCH(BH$11,classScheme,0)),Matches[TIME OUT],"&gt;="&amp;TIMEVALUE(LEFT($B35,5)),Matches[TIME OUT],"&lt;"&amp;TIMEVALUE(LEFT($B35,5))+TIME(0,15,0),Matches[SITE OUT],BE$9)),COUNTIFS(All[TIMEBIN],$B35,All[CLASS],INDEX(classNum,1,MATCH(BH$11,classScheme,0)))),"")</f>
        <v>0</v>
      </c>
      <c r="BI35" s="11">
        <f ca="1">IF(BE$9&lt;&gt;"",IF(BE$9&lt;&gt;"All Locations",IF(BE$10="From",COUNTIFS(Matches[CLASS],INDEX(classNum,1,MATCH(BI$11,classScheme,0)),Matches[TIMEBIN],$B35,Matches[SITE IN],BE$9),COUNTIFS(Matches[CLASS],INDEX(classNum,1,MATCH(BI$11,classScheme,0)),Matches[TIME OUT],"&gt;="&amp;TIMEVALUE(LEFT($B35,5)),Matches[TIME OUT],"&lt;"&amp;TIMEVALUE(LEFT($B35,5))+TIME(0,15,0),Matches[SITE OUT],BE$9)),COUNTIFS(All[TIMEBIN],$B35,All[CLASS],INDEX(classNum,1,MATCH(BI$11,classScheme,0)))),"")</f>
        <v>0</v>
      </c>
      <c r="BJ35" s="12"/>
      <c r="BK35" s="8">
        <f ca="1">IF(BK$9&lt;&gt;"",IF(BK$9&lt;&gt;"All Locations",IF(BK$10="From",COUNTIFS(Matches[CLASS],INDEX(classNum,1,MATCH(BK$11,classScheme,0)),Matches[TIMEBIN],$B35,Matches[SITE IN],BK$9),COUNTIFS(Matches[CLASS],INDEX(classNum,1,MATCH(BK$11,classScheme,0)),Matches[TIME OUT],"&gt;="&amp;TIMEVALUE(LEFT($B35,5)),Matches[TIME OUT],"&lt;"&amp;TIMEVALUE(LEFT($B35,5))+TIME(0,15,0),Matches[SITE OUT],BK$9)),COUNTIFS(All[TIMEBIN],$B35,All[CLASS],INDEX(classNum,1,MATCH(BK$11,classScheme,0)))),"")</f>
        <v>7</v>
      </c>
      <c r="BL35" s="9">
        <f ca="1">IF(BK$9&lt;&gt;"",IF(BK$9&lt;&gt;"All Locations",IF(BK$10="From",COUNTIFS(Matches[CLASS],INDEX(classNum,1,MATCH(BL$11,classScheme,0)),Matches[TIMEBIN],$B35,Matches[SITE IN],BK$9),COUNTIFS(Matches[CLASS],INDEX(classNum,1,MATCH(BL$11,classScheme,0)),Matches[TIME OUT],"&gt;="&amp;TIMEVALUE(LEFT($B35,5)),Matches[TIME OUT],"&lt;"&amp;TIMEVALUE(LEFT($B35,5))+TIME(0,15,0),Matches[SITE OUT],BK$9)),COUNTIFS(All[TIMEBIN],$B35,All[CLASS],INDEX(classNum,1,MATCH(BL$11,classScheme,0)))),"")</f>
        <v>1</v>
      </c>
      <c r="BM35" s="9">
        <f ca="1">IF(BK$9&lt;&gt;"",IF(BK$9&lt;&gt;"All Locations",IF(BK$10="From",COUNTIFS(Matches[CLASS],INDEX(classNum,1,MATCH(BM$11,classScheme,0)),Matches[TIMEBIN],$B35,Matches[SITE IN],BK$9),COUNTIFS(Matches[CLASS],INDEX(classNum,1,MATCH(BM$11,classScheme,0)),Matches[TIME OUT],"&gt;="&amp;TIMEVALUE(LEFT($B35,5)),Matches[TIME OUT],"&lt;"&amp;TIMEVALUE(LEFT($B35,5))+TIME(0,15,0),Matches[SITE OUT],BK$9)),COUNTIFS(All[TIMEBIN],$B35,All[CLASS],INDEX(classNum,1,MATCH(BM$11,classScheme,0)))),"")</f>
        <v>0</v>
      </c>
      <c r="BN35" s="10">
        <f ca="1">IF(BK$9&lt;&gt;"",IF(BK$9&lt;&gt;"All Locations",IF(BK$10="From",COUNTIFS(Matches[CLASS],INDEX(classNum,1,MATCH(BN$11,classScheme,0)),Matches[TIMEBIN],$B35,Matches[SITE IN],BK$9),COUNTIFS(Matches[CLASS],INDEX(classNum,1,MATCH(BN$11,classScheme,0)),Matches[TIME OUT],"&gt;="&amp;TIMEVALUE(LEFT($B35,5)),Matches[TIME OUT],"&lt;"&amp;TIMEVALUE(LEFT($B35,5))+TIME(0,15,0),Matches[SITE OUT],BK$9)),COUNTIFS(All[TIMEBIN],$B35,All[CLASS],INDEX(classNum,1,MATCH(BN$11,classScheme,0)))),"")</f>
        <v>0</v>
      </c>
      <c r="BO35" s="11">
        <f ca="1">IF(BK$9&lt;&gt;"",IF(BK$9&lt;&gt;"All Locations",IF(BK$10="From",COUNTIFS(Matches[CLASS],INDEX(classNum,1,MATCH(BO$11,classScheme,0)),Matches[TIMEBIN],$B35,Matches[SITE IN],BK$9),COUNTIFS(Matches[CLASS],INDEX(classNum,1,MATCH(BO$11,classScheme,0)),Matches[TIME OUT],"&gt;="&amp;TIMEVALUE(LEFT($B35,5)),Matches[TIME OUT],"&lt;"&amp;TIMEVALUE(LEFT($B35,5))+TIME(0,15,0),Matches[SITE OUT],BK$9)),COUNTIFS(All[TIMEBIN],$B35,All[CLASS],INDEX(classNum,1,MATCH(BO$11,classScheme,0)))),"")</f>
        <v>0</v>
      </c>
      <c r="BP35" s="12"/>
      <c r="BQ35" s="8">
        <f ca="1">IF(BQ$9&lt;&gt;"",IF(BQ$9&lt;&gt;"All Locations",IF(BQ$10="From",COUNTIFS(Matches[CLASS],INDEX(classNum,1,MATCH(BQ$11,classScheme,0)),Matches[TIMEBIN],$B35,Matches[SITE IN],BQ$9),COUNTIFS(Matches[CLASS],INDEX(classNum,1,MATCH(BQ$11,classScheme,0)),Matches[TIME OUT],"&gt;="&amp;TIMEVALUE(LEFT($B35,5)),Matches[TIME OUT],"&lt;"&amp;TIMEVALUE(LEFT($B35,5))+TIME(0,15,0),Matches[SITE OUT],BQ$9)),COUNTIFS(All[TIMEBIN],$B35,All[CLASS],INDEX(classNum,1,MATCH(BQ$11,classScheme,0)))),"")</f>
        <v>94</v>
      </c>
      <c r="BR35" s="9">
        <f ca="1">IF(BQ$9&lt;&gt;"",IF(BQ$9&lt;&gt;"All Locations",IF(BQ$10="From",COUNTIFS(Matches[CLASS],INDEX(classNum,1,MATCH(BR$11,classScheme,0)),Matches[TIMEBIN],$B35,Matches[SITE IN],BQ$9),COUNTIFS(Matches[CLASS],INDEX(classNum,1,MATCH(BR$11,classScheme,0)),Matches[TIME OUT],"&gt;="&amp;TIMEVALUE(LEFT($B35,5)),Matches[TIME OUT],"&lt;"&amp;TIMEVALUE(LEFT($B35,5))+TIME(0,15,0),Matches[SITE OUT],BQ$9)),COUNTIFS(All[TIMEBIN],$B35,All[CLASS],INDEX(classNum,1,MATCH(BR$11,classScheme,0)))),"")</f>
        <v>15</v>
      </c>
      <c r="BS35" s="9">
        <f ca="1">IF(BQ$9&lt;&gt;"",IF(BQ$9&lt;&gt;"All Locations",IF(BQ$10="From",COUNTIFS(Matches[CLASS],INDEX(classNum,1,MATCH(BS$11,classScheme,0)),Matches[TIMEBIN],$B35,Matches[SITE IN],BQ$9),COUNTIFS(Matches[CLASS],INDEX(classNum,1,MATCH(BS$11,classScheme,0)),Matches[TIME OUT],"&gt;="&amp;TIMEVALUE(LEFT($B35,5)),Matches[TIME OUT],"&lt;"&amp;TIMEVALUE(LEFT($B35,5))+TIME(0,15,0),Matches[SITE OUT],BQ$9)),COUNTIFS(All[TIMEBIN],$B35,All[CLASS],INDEX(classNum,1,MATCH(BS$11,classScheme,0)))),"")</f>
        <v>0</v>
      </c>
      <c r="BT35" s="10">
        <f ca="1">IF(BQ$9&lt;&gt;"",IF(BQ$9&lt;&gt;"All Locations",IF(BQ$10="From",COUNTIFS(Matches[CLASS],INDEX(classNum,1,MATCH(BT$11,classScheme,0)),Matches[TIMEBIN],$B35,Matches[SITE IN],BQ$9),COUNTIFS(Matches[CLASS],INDEX(classNum,1,MATCH(BT$11,classScheme,0)),Matches[TIME OUT],"&gt;="&amp;TIMEVALUE(LEFT($B35,5)),Matches[TIME OUT],"&lt;"&amp;TIMEVALUE(LEFT($B35,5))+TIME(0,15,0),Matches[SITE OUT],BQ$9)),COUNTIFS(All[TIMEBIN],$B35,All[CLASS],INDEX(classNum,1,MATCH(BT$11,classScheme,0)))),"")</f>
        <v>0</v>
      </c>
      <c r="BU35" s="11">
        <f ca="1">IF(BQ$9&lt;&gt;"",IF(BQ$9&lt;&gt;"All Locations",IF(BQ$10="From",COUNTIFS(Matches[CLASS],INDEX(classNum,1,MATCH(BU$11,classScheme,0)),Matches[TIMEBIN],$B35,Matches[SITE IN],BQ$9),COUNTIFS(Matches[CLASS],INDEX(classNum,1,MATCH(BU$11,classScheme,0)),Matches[TIME OUT],"&gt;="&amp;TIMEVALUE(LEFT($B35,5)),Matches[TIME OUT],"&lt;"&amp;TIMEVALUE(LEFT($B35,5))+TIME(0,15,0),Matches[SITE OUT],BQ$9)),COUNTIFS(All[TIMEBIN],$B35,All[CLASS],INDEX(classNum,1,MATCH(BU$11,classScheme,0)))),"")</f>
        <v>13</v>
      </c>
    </row>
    <row r="36" spans="2:73">
      <c r="B36" s="7" t="str">
        <v>12:00 - 12:15</v>
      </c>
      <c r="C36" s="8">
        <f ca="1">IF(C$9&lt;&gt;"",IF(C$9&lt;&gt;"All Locations",IF(C$10="From",COUNTIFS(Matches[CLASS],INDEX(classNum,1,MATCH(C$11,classScheme,0)),Matches[TIMEBIN],$B36,Matches[SITE IN],C$9),COUNTIFS(Matches[CLASS],INDEX(classNum,1,MATCH(C$11,classScheme,0)),Matches[TIME OUT],"&gt;="&amp;TIMEVALUE(LEFT($B36,5)),Matches[TIME OUT],"&lt;"&amp;TIMEVALUE(LEFT($B36,5))+TIME(0,15,0),Matches[SITE OUT],C$9)),COUNTIFS(All[TIMEBIN],$B36,All[CLASS],INDEX(classNum,1,MATCH(C$11,classScheme,0)))),"")</f>
        <v>30</v>
      </c>
      <c r="D36" s="9">
        <f ca="1">IF(C$9&lt;&gt;"",IF(C$9&lt;&gt;"All Locations",IF(C$10="From",COUNTIFS(Matches[CLASS],INDEX(classNum,1,MATCH(D$11,classScheme,0)),Matches[TIMEBIN],$B36,Matches[SITE IN],C$9),COUNTIFS(Matches[CLASS],INDEX(classNum,1,MATCH(D$11,classScheme,0)),Matches[TIME OUT],"&gt;="&amp;TIMEVALUE(LEFT($B36,5)),Matches[TIME OUT],"&lt;"&amp;TIMEVALUE(LEFT($B36,5))+TIME(0,15,0),Matches[SITE OUT],C$9)),COUNTIFS(All[TIMEBIN],$B36,All[CLASS],INDEX(classNum,1,MATCH(D$11,classScheme,0)))),"")</f>
        <v>2</v>
      </c>
      <c r="E36" s="9">
        <f ca="1">IF(C$9&lt;&gt;"",IF(C$9&lt;&gt;"All Locations",IF(C$10="From",COUNTIFS(Matches[CLASS],INDEX(classNum,1,MATCH(E$11,classScheme,0)),Matches[TIMEBIN],$B36,Matches[SITE IN],C$9),COUNTIFS(Matches[CLASS],INDEX(classNum,1,MATCH(E$11,classScheme,0)),Matches[TIME OUT],"&gt;="&amp;TIMEVALUE(LEFT($B36,5)),Matches[TIME OUT],"&lt;"&amp;TIMEVALUE(LEFT($B36,5))+TIME(0,15,0),Matches[SITE OUT],C$9)),COUNTIFS(All[TIMEBIN],$B36,All[CLASS],INDEX(classNum,1,MATCH(E$11,classScheme,0)))),"")</f>
        <v>0</v>
      </c>
      <c r="F36" s="10">
        <f ca="1">IF(C$9&lt;&gt;"",IF(C$9&lt;&gt;"All Locations",IF(C$10="From",COUNTIFS(Matches[CLASS],INDEX(classNum,1,MATCH(F$11,classScheme,0)),Matches[TIMEBIN],$B36,Matches[SITE IN],C$9),COUNTIFS(Matches[CLASS],INDEX(classNum,1,MATCH(F$11,classScheme,0)),Matches[TIME OUT],"&gt;="&amp;TIMEVALUE(LEFT($B36,5)),Matches[TIME OUT],"&lt;"&amp;TIMEVALUE(LEFT($B36,5))+TIME(0,15,0),Matches[SITE OUT],C$9)),COUNTIFS(All[TIMEBIN],$B36,All[CLASS],INDEX(classNum,1,MATCH(F$11,classScheme,0)))),"")</f>
        <v>0</v>
      </c>
      <c r="G36" s="11">
        <f ca="1">IF(C$9&lt;&gt;"",IF(C$9&lt;&gt;"All Locations",IF(C$10="From",COUNTIFS(Matches[CLASS],INDEX(classNum,1,MATCH(G$11,classScheme,0)),Matches[TIMEBIN],$B36,Matches[SITE IN],C$9),COUNTIFS(Matches[CLASS],INDEX(classNum,1,MATCH(G$11,classScheme,0)),Matches[TIME OUT],"&gt;="&amp;TIMEVALUE(LEFT($B36,5)),Matches[TIME OUT],"&lt;"&amp;TIMEVALUE(LEFT($B36,5))+TIME(0,15,0),Matches[SITE OUT],C$9)),COUNTIFS(All[TIMEBIN],$B36,All[CLASS],INDEX(classNum,1,MATCH(G$11,classScheme,0)))),"")</f>
        <v>5</v>
      </c>
      <c r="H36" s="12"/>
      <c r="I36" s="8">
        <f ca="1">IF(I$9&lt;&gt;"",IF(I$9&lt;&gt;"All Locations",IF(I$10="From",COUNTIFS(Matches[CLASS],INDEX(classNum,1,MATCH(I$11,classScheme,0)),Matches[TIMEBIN],$B36,Matches[SITE IN],I$9),COUNTIFS(Matches[CLASS],INDEX(classNum,1,MATCH(I$11,classScheme,0)),Matches[TIME OUT],"&gt;="&amp;TIMEVALUE(LEFT($B36,5)),Matches[TIME OUT],"&lt;"&amp;TIMEVALUE(LEFT($B36,5))+TIME(0,15,0),Matches[SITE OUT],I$9)),COUNTIFS(All[TIMEBIN],$B36,All[CLASS],INDEX(classNum,1,MATCH(I$11,classScheme,0)))),"")</f>
        <v>0</v>
      </c>
      <c r="J36" s="9">
        <f ca="1">IF(I$9&lt;&gt;"",IF(I$9&lt;&gt;"All Locations",IF(I$10="From",COUNTIFS(Matches[CLASS],INDEX(classNum,1,MATCH(J$11,classScheme,0)),Matches[TIMEBIN],$B36,Matches[SITE IN],I$9),COUNTIFS(Matches[CLASS],INDEX(classNum,1,MATCH(J$11,classScheme,0)),Matches[TIME OUT],"&gt;="&amp;TIMEVALUE(LEFT($B36,5)),Matches[TIME OUT],"&lt;"&amp;TIMEVALUE(LEFT($B36,5))+TIME(0,15,0),Matches[SITE OUT],I$9)),COUNTIFS(All[TIMEBIN],$B36,All[CLASS],INDEX(classNum,1,MATCH(J$11,classScheme,0)))),"")</f>
        <v>0</v>
      </c>
      <c r="K36" s="9">
        <f ca="1">IF(I$9&lt;&gt;"",IF(I$9&lt;&gt;"All Locations",IF(I$10="From",COUNTIFS(Matches[CLASS],INDEX(classNum,1,MATCH(K$11,classScheme,0)),Matches[TIMEBIN],$B36,Matches[SITE IN],I$9),COUNTIFS(Matches[CLASS],INDEX(classNum,1,MATCH(K$11,classScheme,0)),Matches[TIME OUT],"&gt;="&amp;TIMEVALUE(LEFT($B36,5)),Matches[TIME OUT],"&lt;"&amp;TIMEVALUE(LEFT($B36,5))+TIME(0,15,0),Matches[SITE OUT],I$9)),COUNTIFS(All[TIMEBIN],$B36,All[CLASS],INDEX(classNum,1,MATCH(K$11,classScheme,0)))),"")</f>
        <v>0</v>
      </c>
      <c r="L36" s="10">
        <f ca="1">IF(I$9&lt;&gt;"",IF(I$9&lt;&gt;"All Locations",IF(I$10="From",COUNTIFS(Matches[CLASS],INDEX(classNum,1,MATCH(L$11,classScheme,0)),Matches[TIMEBIN],$B36,Matches[SITE IN],I$9),COUNTIFS(Matches[CLASS],INDEX(classNum,1,MATCH(L$11,classScheme,0)),Matches[TIME OUT],"&gt;="&amp;TIMEVALUE(LEFT($B36,5)),Matches[TIME OUT],"&lt;"&amp;TIMEVALUE(LEFT($B36,5))+TIME(0,15,0),Matches[SITE OUT],I$9)),COUNTIFS(All[TIMEBIN],$B36,All[CLASS],INDEX(classNum,1,MATCH(L$11,classScheme,0)))),"")</f>
        <v>0</v>
      </c>
      <c r="M36" s="11">
        <f ca="1">IF(I$9&lt;&gt;"",IF(I$9&lt;&gt;"All Locations",IF(I$10="From",COUNTIFS(Matches[CLASS],INDEX(classNum,1,MATCH(M$11,classScheme,0)),Matches[TIMEBIN],$B36,Matches[SITE IN],I$9),COUNTIFS(Matches[CLASS],INDEX(classNum,1,MATCH(M$11,classScheme,0)),Matches[TIME OUT],"&gt;="&amp;TIMEVALUE(LEFT($B36,5)),Matches[TIME OUT],"&lt;"&amp;TIMEVALUE(LEFT($B36,5))+TIME(0,15,0),Matches[SITE OUT],I$9)),COUNTIFS(All[TIMEBIN],$B36,All[CLASS],INDEX(classNum,1,MATCH(M$11,classScheme,0)))),"")</f>
        <v>0</v>
      </c>
      <c r="N36" s="12"/>
      <c r="O36" s="8">
        <f ca="1">IF(O$9&lt;&gt;"",IF(O$9&lt;&gt;"All Locations",IF(O$10="From",COUNTIFS(Matches[CLASS],INDEX(classNum,1,MATCH(O$11,classScheme,0)),Matches[TIMEBIN],$B36,Matches[SITE IN],O$9),COUNTIFS(Matches[CLASS],INDEX(classNum,1,MATCH(O$11,classScheme,0)),Matches[TIME OUT],"&gt;="&amp;TIMEVALUE(LEFT($B36,5)),Matches[TIME OUT],"&lt;"&amp;TIMEVALUE(LEFT($B36,5))+TIME(0,15,0),Matches[SITE OUT],O$9)),COUNTIFS(All[TIMEBIN],$B36,All[CLASS],INDEX(classNum,1,MATCH(O$11,classScheme,0)))),"")</f>
        <v>4</v>
      </c>
      <c r="P36" s="9">
        <f ca="1">IF(O$9&lt;&gt;"",IF(O$9&lt;&gt;"All Locations",IF(O$10="From",COUNTIFS(Matches[CLASS],INDEX(classNum,1,MATCH(P$11,classScheme,0)),Matches[TIMEBIN],$B36,Matches[SITE IN],O$9),COUNTIFS(Matches[CLASS],INDEX(classNum,1,MATCH(P$11,classScheme,0)),Matches[TIME OUT],"&gt;="&amp;TIMEVALUE(LEFT($B36,5)),Matches[TIME OUT],"&lt;"&amp;TIMEVALUE(LEFT($B36,5))+TIME(0,15,0),Matches[SITE OUT],O$9)),COUNTIFS(All[TIMEBIN],$B36,All[CLASS],INDEX(classNum,1,MATCH(P$11,classScheme,0)))),"")</f>
        <v>1</v>
      </c>
      <c r="Q36" s="9">
        <f ca="1">IF(O$9&lt;&gt;"",IF(O$9&lt;&gt;"All Locations",IF(O$10="From",COUNTIFS(Matches[CLASS],INDEX(classNum,1,MATCH(Q$11,classScheme,0)),Matches[TIMEBIN],$B36,Matches[SITE IN],O$9),COUNTIFS(Matches[CLASS],INDEX(classNum,1,MATCH(Q$11,classScheme,0)),Matches[TIME OUT],"&gt;="&amp;TIMEVALUE(LEFT($B36,5)),Matches[TIME OUT],"&lt;"&amp;TIMEVALUE(LEFT($B36,5))+TIME(0,15,0),Matches[SITE OUT],O$9)),COUNTIFS(All[TIMEBIN],$B36,All[CLASS],INDEX(classNum,1,MATCH(Q$11,classScheme,0)))),"")</f>
        <v>0</v>
      </c>
      <c r="R36" s="10">
        <f ca="1">IF(O$9&lt;&gt;"",IF(O$9&lt;&gt;"All Locations",IF(O$10="From",COUNTIFS(Matches[CLASS],INDEX(classNum,1,MATCH(R$11,classScheme,0)),Matches[TIMEBIN],$B36,Matches[SITE IN],O$9),COUNTIFS(Matches[CLASS],INDEX(classNum,1,MATCH(R$11,classScheme,0)),Matches[TIME OUT],"&gt;="&amp;TIMEVALUE(LEFT($B36,5)),Matches[TIME OUT],"&lt;"&amp;TIMEVALUE(LEFT($B36,5))+TIME(0,15,0),Matches[SITE OUT],O$9)),COUNTIFS(All[TIMEBIN],$B36,All[CLASS],INDEX(classNum,1,MATCH(R$11,classScheme,0)))),"")</f>
        <v>0</v>
      </c>
      <c r="S36" s="11">
        <f ca="1">IF(O$9&lt;&gt;"",IF(O$9&lt;&gt;"All Locations",IF(O$10="From",COUNTIFS(Matches[CLASS],INDEX(classNum,1,MATCH(S$11,classScheme,0)),Matches[TIMEBIN],$B36,Matches[SITE IN],O$9),COUNTIFS(Matches[CLASS],INDEX(classNum,1,MATCH(S$11,classScheme,0)),Matches[TIME OUT],"&gt;="&amp;TIMEVALUE(LEFT($B36,5)),Matches[TIME OUT],"&lt;"&amp;TIMEVALUE(LEFT($B36,5))+TIME(0,15,0),Matches[SITE OUT],O$9)),COUNTIFS(All[TIMEBIN],$B36,All[CLASS],INDEX(classNum,1,MATCH(S$11,classScheme,0)))),"")</f>
        <v>0</v>
      </c>
      <c r="T36" s="12"/>
      <c r="U36" s="8">
        <f ca="1">IF(U$9&lt;&gt;"",IF(U$9&lt;&gt;"All Locations",IF(U$10="From",COUNTIFS(Matches[CLASS],INDEX(classNum,1,MATCH(U$11,classScheme,0)),Matches[TIMEBIN],$B36,Matches[SITE IN],U$9),COUNTIFS(Matches[CLASS],INDEX(classNum,1,MATCH(U$11,classScheme,0)),Matches[TIME OUT],"&gt;="&amp;TIMEVALUE(LEFT($B36,5)),Matches[TIME OUT],"&lt;"&amp;TIMEVALUE(LEFT($B36,5))+TIME(0,15,0),Matches[SITE OUT],U$9)),COUNTIFS(All[TIMEBIN],$B36,All[CLASS],INDEX(classNum,1,MATCH(U$11,classScheme,0)))),"")</f>
        <v>12</v>
      </c>
      <c r="V36" s="9">
        <f ca="1">IF(U$9&lt;&gt;"",IF(U$9&lt;&gt;"All Locations",IF(U$10="From",COUNTIFS(Matches[CLASS],INDEX(classNum,1,MATCH(V$11,classScheme,0)),Matches[TIMEBIN],$B36,Matches[SITE IN],U$9),COUNTIFS(Matches[CLASS],INDEX(classNum,1,MATCH(V$11,classScheme,0)),Matches[TIME OUT],"&gt;="&amp;TIMEVALUE(LEFT($B36,5)),Matches[TIME OUT],"&lt;"&amp;TIMEVALUE(LEFT($B36,5))+TIME(0,15,0),Matches[SITE OUT],U$9)),COUNTIFS(All[TIMEBIN],$B36,All[CLASS],INDEX(classNum,1,MATCH(V$11,classScheme,0)))),"")</f>
        <v>3</v>
      </c>
      <c r="W36" s="9">
        <f ca="1">IF(U$9&lt;&gt;"",IF(U$9&lt;&gt;"All Locations",IF(U$10="From",COUNTIFS(Matches[CLASS],INDEX(classNum,1,MATCH(W$11,classScheme,0)),Matches[TIMEBIN],$B36,Matches[SITE IN],U$9),COUNTIFS(Matches[CLASS],INDEX(classNum,1,MATCH(W$11,classScheme,0)),Matches[TIME OUT],"&gt;="&amp;TIMEVALUE(LEFT($B36,5)),Matches[TIME OUT],"&lt;"&amp;TIMEVALUE(LEFT($B36,5))+TIME(0,15,0),Matches[SITE OUT],U$9)),COUNTIFS(All[TIMEBIN],$B36,All[CLASS],INDEX(classNum,1,MATCH(W$11,classScheme,0)))),"")</f>
        <v>0</v>
      </c>
      <c r="X36" s="10">
        <f ca="1">IF(U$9&lt;&gt;"",IF(U$9&lt;&gt;"All Locations",IF(U$10="From",COUNTIFS(Matches[CLASS],INDEX(classNum,1,MATCH(X$11,classScheme,0)),Matches[TIMEBIN],$B36,Matches[SITE IN],U$9),COUNTIFS(Matches[CLASS],INDEX(classNum,1,MATCH(X$11,classScheme,0)),Matches[TIME OUT],"&gt;="&amp;TIMEVALUE(LEFT($B36,5)),Matches[TIME OUT],"&lt;"&amp;TIMEVALUE(LEFT($B36,5))+TIME(0,15,0),Matches[SITE OUT],U$9)),COUNTIFS(All[TIMEBIN],$B36,All[CLASS],INDEX(classNum,1,MATCH(X$11,classScheme,0)))),"")</f>
        <v>0</v>
      </c>
      <c r="Y36" s="11">
        <f ca="1">IF(U$9&lt;&gt;"",IF(U$9&lt;&gt;"All Locations",IF(U$10="From",COUNTIFS(Matches[CLASS],INDEX(classNum,1,MATCH(Y$11,classScheme,0)),Matches[TIMEBIN],$B36,Matches[SITE IN],U$9),COUNTIFS(Matches[CLASS],INDEX(classNum,1,MATCH(Y$11,classScheme,0)),Matches[TIME OUT],"&gt;="&amp;TIMEVALUE(LEFT($B36,5)),Matches[TIME OUT],"&lt;"&amp;TIMEVALUE(LEFT($B36,5))+TIME(0,15,0),Matches[SITE OUT],U$9)),COUNTIFS(All[TIMEBIN],$B36,All[CLASS],INDEX(classNum,1,MATCH(Y$11,classScheme,0)))),"")</f>
        <v>0</v>
      </c>
      <c r="Z36" s="12"/>
      <c r="AA36" s="8">
        <f ca="1">IF(AA$9&lt;&gt;"",IF(AA$9&lt;&gt;"All Locations",IF(AA$10="From",COUNTIFS(Matches[CLASS],INDEX(classNum,1,MATCH(AA$11,classScheme,0)),Matches[TIMEBIN],$B36,Matches[SITE IN],AA$9),COUNTIFS(Matches[CLASS],INDEX(classNum,1,MATCH(AA$11,classScheme,0)),Matches[TIME OUT],"&gt;="&amp;TIMEVALUE(LEFT($B36,5)),Matches[TIME OUT],"&lt;"&amp;TIMEVALUE(LEFT($B36,5))+TIME(0,15,0),Matches[SITE OUT],AA$9)),COUNTIFS(All[TIMEBIN],$B36,All[CLASS],INDEX(classNum,1,MATCH(AA$11,classScheme,0)))),"")</f>
        <v>9</v>
      </c>
      <c r="AB36" s="9">
        <f ca="1">IF(AA$9&lt;&gt;"",IF(AA$9&lt;&gt;"All Locations",IF(AA$10="From",COUNTIFS(Matches[CLASS],INDEX(classNum,1,MATCH(AB$11,classScheme,0)),Matches[TIMEBIN],$B36,Matches[SITE IN],AA$9),COUNTIFS(Matches[CLASS],INDEX(classNum,1,MATCH(AB$11,classScheme,0)),Matches[TIME OUT],"&gt;="&amp;TIMEVALUE(LEFT($B36,5)),Matches[TIME OUT],"&lt;"&amp;TIMEVALUE(LEFT($B36,5))+TIME(0,15,0),Matches[SITE OUT],AA$9)),COUNTIFS(All[TIMEBIN],$B36,All[CLASS],INDEX(classNum,1,MATCH(AB$11,classScheme,0)))),"")</f>
        <v>1</v>
      </c>
      <c r="AC36" s="9">
        <f ca="1">IF(AA$9&lt;&gt;"",IF(AA$9&lt;&gt;"All Locations",IF(AA$10="From",COUNTIFS(Matches[CLASS],INDEX(classNum,1,MATCH(AC$11,classScheme,0)),Matches[TIMEBIN],$B36,Matches[SITE IN],AA$9),COUNTIFS(Matches[CLASS],INDEX(classNum,1,MATCH(AC$11,classScheme,0)),Matches[TIME OUT],"&gt;="&amp;TIMEVALUE(LEFT($B36,5)),Matches[TIME OUT],"&lt;"&amp;TIMEVALUE(LEFT($B36,5))+TIME(0,15,0),Matches[SITE OUT],AA$9)),COUNTIFS(All[TIMEBIN],$B36,All[CLASS],INDEX(classNum,1,MATCH(AC$11,classScheme,0)))),"")</f>
        <v>0</v>
      </c>
      <c r="AD36" s="10">
        <f ca="1">IF(AA$9&lt;&gt;"",IF(AA$9&lt;&gt;"All Locations",IF(AA$10="From",COUNTIFS(Matches[CLASS],INDEX(classNum,1,MATCH(AD$11,classScheme,0)),Matches[TIMEBIN],$B36,Matches[SITE IN],AA$9),COUNTIFS(Matches[CLASS],INDEX(classNum,1,MATCH(AD$11,classScheme,0)),Matches[TIME OUT],"&gt;="&amp;TIMEVALUE(LEFT($B36,5)),Matches[TIME OUT],"&lt;"&amp;TIMEVALUE(LEFT($B36,5))+TIME(0,15,0),Matches[SITE OUT],AA$9)),COUNTIFS(All[TIMEBIN],$B36,All[CLASS],INDEX(classNum,1,MATCH(AD$11,classScheme,0)))),"")</f>
        <v>0</v>
      </c>
      <c r="AE36" s="11">
        <f ca="1">IF(AA$9&lt;&gt;"",IF(AA$9&lt;&gt;"All Locations",IF(AA$10="From",COUNTIFS(Matches[CLASS],INDEX(classNum,1,MATCH(AE$11,classScheme,0)),Matches[TIMEBIN],$B36,Matches[SITE IN],AA$9),COUNTIFS(Matches[CLASS],INDEX(classNum,1,MATCH(AE$11,classScheme,0)),Matches[TIME OUT],"&gt;="&amp;TIMEVALUE(LEFT($B36,5)),Matches[TIME OUT],"&lt;"&amp;TIMEVALUE(LEFT($B36,5))+TIME(0,15,0),Matches[SITE OUT],AA$9)),COUNTIFS(All[TIMEBIN],$B36,All[CLASS],INDEX(classNum,1,MATCH(AE$11,classScheme,0)))),"")</f>
        <v>0</v>
      </c>
      <c r="AF36" s="12"/>
      <c r="AG36" s="8">
        <f ca="1">IF(AG$9&lt;&gt;"",IF(AG$9&lt;&gt;"All Locations",IF(AG$10="From",COUNTIFS(Matches[CLASS],INDEX(classNum,1,MATCH(AG$11,classScheme,0)),Matches[TIMEBIN],$B36,Matches[SITE IN],AG$9),COUNTIFS(Matches[CLASS],INDEX(classNum,1,MATCH(AG$11,classScheme,0)),Matches[TIME OUT],"&gt;="&amp;TIMEVALUE(LEFT($B36,5)),Matches[TIME OUT],"&lt;"&amp;TIMEVALUE(LEFT($B36,5))+TIME(0,15,0),Matches[SITE OUT],AG$9)),COUNTIFS(All[TIMEBIN],$B36,All[CLASS],INDEX(classNum,1,MATCH(AG$11,classScheme,0)))),"")</f>
        <v>14</v>
      </c>
      <c r="AH36" s="9">
        <f ca="1">IF(AG$9&lt;&gt;"",IF(AG$9&lt;&gt;"All Locations",IF(AG$10="From",COUNTIFS(Matches[CLASS],INDEX(classNum,1,MATCH(AH$11,classScheme,0)),Matches[TIMEBIN],$B36,Matches[SITE IN],AG$9),COUNTIFS(Matches[CLASS],INDEX(classNum,1,MATCH(AH$11,classScheme,0)),Matches[TIME OUT],"&gt;="&amp;TIMEVALUE(LEFT($B36,5)),Matches[TIME OUT],"&lt;"&amp;TIMEVALUE(LEFT($B36,5))+TIME(0,15,0),Matches[SITE OUT],AG$9)),COUNTIFS(All[TIMEBIN],$B36,All[CLASS],INDEX(classNum,1,MATCH(AH$11,classScheme,0)))),"")</f>
        <v>0</v>
      </c>
      <c r="AI36" s="9">
        <f ca="1">IF(AG$9&lt;&gt;"",IF(AG$9&lt;&gt;"All Locations",IF(AG$10="From",COUNTIFS(Matches[CLASS],INDEX(classNum,1,MATCH(AI$11,classScheme,0)),Matches[TIMEBIN],$B36,Matches[SITE IN],AG$9),COUNTIFS(Matches[CLASS],INDEX(classNum,1,MATCH(AI$11,classScheme,0)),Matches[TIME OUT],"&gt;="&amp;TIMEVALUE(LEFT($B36,5)),Matches[TIME OUT],"&lt;"&amp;TIMEVALUE(LEFT($B36,5))+TIME(0,15,0),Matches[SITE OUT],AG$9)),COUNTIFS(All[TIMEBIN],$B36,All[CLASS],INDEX(classNum,1,MATCH(AI$11,classScheme,0)))),"")</f>
        <v>0</v>
      </c>
      <c r="AJ36" s="10">
        <f ca="1">IF(AG$9&lt;&gt;"",IF(AG$9&lt;&gt;"All Locations",IF(AG$10="From",COUNTIFS(Matches[CLASS],INDEX(classNum,1,MATCH(AJ$11,classScheme,0)),Matches[TIMEBIN],$B36,Matches[SITE IN],AG$9),COUNTIFS(Matches[CLASS],INDEX(classNum,1,MATCH(AJ$11,classScheme,0)),Matches[TIME OUT],"&gt;="&amp;TIMEVALUE(LEFT($B36,5)),Matches[TIME OUT],"&lt;"&amp;TIMEVALUE(LEFT($B36,5))+TIME(0,15,0),Matches[SITE OUT],AG$9)),COUNTIFS(All[TIMEBIN],$B36,All[CLASS],INDEX(classNum,1,MATCH(AJ$11,classScheme,0)))),"")</f>
        <v>0</v>
      </c>
      <c r="AK36" s="11">
        <f ca="1">IF(AG$9&lt;&gt;"",IF(AG$9&lt;&gt;"All Locations",IF(AG$10="From",COUNTIFS(Matches[CLASS],INDEX(classNum,1,MATCH(AK$11,classScheme,0)),Matches[TIMEBIN],$B36,Matches[SITE IN],AG$9),COUNTIFS(Matches[CLASS],INDEX(classNum,1,MATCH(AK$11,classScheme,0)),Matches[TIME OUT],"&gt;="&amp;TIMEVALUE(LEFT($B36,5)),Matches[TIME OUT],"&lt;"&amp;TIMEVALUE(LEFT($B36,5))+TIME(0,15,0),Matches[SITE OUT],AG$9)),COUNTIFS(All[TIMEBIN],$B36,All[CLASS],INDEX(classNum,1,MATCH(AK$11,classScheme,0)))),"")</f>
        <v>0</v>
      </c>
      <c r="AL36" s="12"/>
      <c r="AM36" s="8">
        <f ca="1">IF(AM$9&lt;&gt;"",IF(AM$9&lt;&gt;"All Locations",IF(AM$10="From",COUNTIFS(Matches[CLASS],INDEX(classNum,1,MATCH(AM$11,classScheme,0)),Matches[TIMEBIN],$B36,Matches[SITE IN],AM$9),COUNTIFS(Matches[CLASS],INDEX(classNum,1,MATCH(AM$11,classScheme,0)),Matches[TIME OUT],"&gt;="&amp;TIMEVALUE(LEFT($B36,5)),Matches[TIME OUT],"&lt;"&amp;TIMEVALUE(LEFT($B36,5))+TIME(0,15,0),Matches[SITE OUT],AM$9)),COUNTIFS(All[TIMEBIN],$B36,All[CLASS],INDEX(classNum,1,MATCH(AM$11,classScheme,0)))),"")</f>
        <v>13</v>
      </c>
      <c r="AN36" s="9">
        <f ca="1">IF(AM$9&lt;&gt;"",IF(AM$9&lt;&gt;"All Locations",IF(AM$10="From",COUNTIFS(Matches[CLASS],INDEX(classNum,1,MATCH(AN$11,classScheme,0)),Matches[TIMEBIN],$B36,Matches[SITE IN],AM$9),COUNTIFS(Matches[CLASS],INDEX(classNum,1,MATCH(AN$11,classScheme,0)),Matches[TIME OUT],"&gt;="&amp;TIMEVALUE(LEFT($B36,5)),Matches[TIME OUT],"&lt;"&amp;TIMEVALUE(LEFT($B36,5))+TIME(0,15,0),Matches[SITE OUT],AM$9)),COUNTIFS(All[TIMEBIN],$B36,All[CLASS],INDEX(classNum,1,MATCH(AN$11,classScheme,0)))),"")</f>
        <v>2</v>
      </c>
      <c r="AO36" s="9">
        <f ca="1">IF(AM$9&lt;&gt;"",IF(AM$9&lt;&gt;"All Locations",IF(AM$10="From",COUNTIFS(Matches[CLASS],INDEX(classNum,1,MATCH(AO$11,classScheme,0)),Matches[TIMEBIN],$B36,Matches[SITE IN],AM$9),COUNTIFS(Matches[CLASS],INDEX(classNum,1,MATCH(AO$11,classScheme,0)),Matches[TIME OUT],"&gt;="&amp;TIMEVALUE(LEFT($B36,5)),Matches[TIME OUT],"&lt;"&amp;TIMEVALUE(LEFT($B36,5))+TIME(0,15,0),Matches[SITE OUT],AM$9)),COUNTIFS(All[TIMEBIN],$B36,All[CLASS],INDEX(classNum,1,MATCH(AO$11,classScheme,0)))),"")</f>
        <v>0</v>
      </c>
      <c r="AP36" s="10">
        <f ca="1">IF(AM$9&lt;&gt;"",IF(AM$9&lt;&gt;"All Locations",IF(AM$10="From",COUNTIFS(Matches[CLASS],INDEX(classNum,1,MATCH(AP$11,classScheme,0)),Matches[TIMEBIN],$B36,Matches[SITE IN],AM$9),COUNTIFS(Matches[CLASS],INDEX(classNum,1,MATCH(AP$11,classScheme,0)),Matches[TIME OUT],"&gt;="&amp;TIMEVALUE(LEFT($B36,5)),Matches[TIME OUT],"&lt;"&amp;TIMEVALUE(LEFT($B36,5))+TIME(0,15,0),Matches[SITE OUT],AM$9)),COUNTIFS(All[TIMEBIN],$B36,All[CLASS],INDEX(classNum,1,MATCH(AP$11,classScheme,0)))),"")</f>
        <v>0</v>
      </c>
      <c r="AQ36" s="11">
        <f ca="1">IF(AM$9&lt;&gt;"",IF(AM$9&lt;&gt;"All Locations",IF(AM$10="From",COUNTIFS(Matches[CLASS],INDEX(classNum,1,MATCH(AQ$11,classScheme,0)),Matches[TIMEBIN],$B36,Matches[SITE IN],AM$9),COUNTIFS(Matches[CLASS],INDEX(classNum,1,MATCH(AQ$11,classScheme,0)),Matches[TIME OUT],"&gt;="&amp;TIMEVALUE(LEFT($B36,5)),Matches[TIME OUT],"&lt;"&amp;TIMEVALUE(LEFT($B36,5))+TIME(0,15,0),Matches[SITE OUT],AM$9)),COUNTIFS(All[TIMEBIN],$B36,All[CLASS],INDEX(classNum,1,MATCH(AQ$11,classScheme,0)))),"")</f>
        <v>3</v>
      </c>
      <c r="AR36" s="12"/>
      <c r="AS36" s="8">
        <f ca="1">IF(AS$9&lt;&gt;"",IF(AS$9&lt;&gt;"All Locations",IF(AS$10="From",COUNTIFS(Matches[CLASS],INDEX(classNum,1,MATCH(AS$11,classScheme,0)),Matches[TIMEBIN],$B36,Matches[SITE IN],AS$9),COUNTIFS(Matches[CLASS],INDEX(classNum,1,MATCH(AS$11,classScheme,0)),Matches[TIME OUT],"&gt;="&amp;TIMEVALUE(LEFT($B36,5)),Matches[TIME OUT],"&lt;"&amp;TIMEVALUE(LEFT($B36,5))+TIME(0,15,0),Matches[SITE OUT],AS$9)),COUNTIFS(All[TIMEBIN],$B36,All[CLASS],INDEX(classNum,1,MATCH(AS$11,classScheme,0)))),"")</f>
        <v>0</v>
      </c>
      <c r="AT36" s="9">
        <f ca="1">IF(AS$9&lt;&gt;"",IF(AS$9&lt;&gt;"All Locations",IF(AS$10="From",COUNTIFS(Matches[CLASS],INDEX(classNum,1,MATCH(AT$11,classScheme,0)),Matches[TIMEBIN],$B36,Matches[SITE IN],AS$9),COUNTIFS(Matches[CLASS],INDEX(classNum,1,MATCH(AT$11,classScheme,0)),Matches[TIME OUT],"&gt;="&amp;TIMEVALUE(LEFT($B36,5)),Matches[TIME OUT],"&lt;"&amp;TIMEVALUE(LEFT($B36,5))+TIME(0,15,0),Matches[SITE OUT],AS$9)),COUNTIFS(All[TIMEBIN],$B36,All[CLASS],INDEX(classNum,1,MATCH(AT$11,classScheme,0)))),"")</f>
        <v>0</v>
      </c>
      <c r="AU36" s="9">
        <f ca="1">IF(AS$9&lt;&gt;"",IF(AS$9&lt;&gt;"All Locations",IF(AS$10="From",COUNTIFS(Matches[CLASS],INDEX(classNum,1,MATCH(AU$11,classScheme,0)),Matches[TIMEBIN],$B36,Matches[SITE IN],AS$9),COUNTIFS(Matches[CLASS],INDEX(classNum,1,MATCH(AU$11,classScheme,0)),Matches[TIME OUT],"&gt;="&amp;TIMEVALUE(LEFT($B36,5)),Matches[TIME OUT],"&lt;"&amp;TIMEVALUE(LEFT($B36,5))+TIME(0,15,0),Matches[SITE OUT],AS$9)),COUNTIFS(All[TIMEBIN],$B36,All[CLASS],INDEX(classNum,1,MATCH(AU$11,classScheme,0)))),"")</f>
        <v>0</v>
      </c>
      <c r="AV36" s="10">
        <f ca="1">IF(AS$9&lt;&gt;"",IF(AS$9&lt;&gt;"All Locations",IF(AS$10="From",COUNTIFS(Matches[CLASS],INDEX(classNum,1,MATCH(AV$11,classScheme,0)),Matches[TIMEBIN],$B36,Matches[SITE IN],AS$9),COUNTIFS(Matches[CLASS],INDEX(classNum,1,MATCH(AV$11,classScheme,0)),Matches[TIME OUT],"&gt;="&amp;TIMEVALUE(LEFT($B36,5)),Matches[TIME OUT],"&lt;"&amp;TIMEVALUE(LEFT($B36,5))+TIME(0,15,0),Matches[SITE OUT],AS$9)),COUNTIFS(All[TIMEBIN],$B36,All[CLASS],INDEX(classNum,1,MATCH(AV$11,classScheme,0)))),"")</f>
        <v>0</v>
      </c>
      <c r="AW36" s="11">
        <f ca="1">IF(AS$9&lt;&gt;"",IF(AS$9&lt;&gt;"All Locations",IF(AS$10="From",COUNTIFS(Matches[CLASS],INDEX(classNum,1,MATCH(AW$11,classScheme,0)),Matches[TIMEBIN],$B36,Matches[SITE IN],AS$9),COUNTIFS(Matches[CLASS],INDEX(classNum,1,MATCH(AW$11,classScheme,0)),Matches[TIME OUT],"&gt;="&amp;TIMEVALUE(LEFT($B36,5)),Matches[TIME OUT],"&lt;"&amp;TIMEVALUE(LEFT($B36,5))+TIME(0,15,0),Matches[SITE OUT],AS$9)),COUNTIFS(All[TIMEBIN],$B36,All[CLASS],INDEX(classNum,1,MATCH(AW$11,classScheme,0)))),"")</f>
        <v>0</v>
      </c>
      <c r="AX36" s="12"/>
      <c r="AY36" s="8">
        <f ca="1">IF(AY$9&lt;&gt;"",IF(AY$9&lt;&gt;"All Locations",IF(AY$10="From",COUNTIFS(Matches[CLASS],INDEX(classNum,1,MATCH(AY$11,classScheme,0)),Matches[TIMEBIN],$B36,Matches[SITE IN],AY$9),COUNTIFS(Matches[CLASS],INDEX(classNum,1,MATCH(AY$11,classScheme,0)),Matches[TIME OUT],"&gt;="&amp;TIMEVALUE(LEFT($B36,5)),Matches[TIME OUT],"&lt;"&amp;TIMEVALUE(LEFT($B36,5))+TIME(0,15,0),Matches[SITE OUT],AY$9)),COUNTIFS(All[TIMEBIN],$B36,All[CLASS],INDEX(classNum,1,MATCH(AY$11,classScheme,0)))),"")</f>
        <v>7</v>
      </c>
      <c r="AZ36" s="9">
        <f ca="1">IF(AY$9&lt;&gt;"",IF(AY$9&lt;&gt;"All Locations",IF(AY$10="From",COUNTIFS(Matches[CLASS],INDEX(classNum,1,MATCH(AZ$11,classScheme,0)),Matches[TIMEBIN],$B36,Matches[SITE IN],AY$9),COUNTIFS(Matches[CLASS],INDEX(classNum,1,MATCH(AZ$11,classScheme,0)),Matches[TIME OUT],"&gt;="&amp;TIMEVALUE(LEFT($B36,5)),Matches[TIME OUT],"&lt;"&amp;TIMEVALUE(LEFT($B36,5))+TIME(0,15,0),Matches[SITE OUT],AY$9)),COUNTIFS(All[TIMEBIN],$B36,All[CLASS],INDEX(classNum,1,MATCH(AZ$11,classScheme,0)))),"")</f>
        <v>4</v>
      </c>
      <c r="BA36" s="9">
        <f ca="1">IF(AY$9&lt;&gt;"",IF(AY$9&lt;&gt;"All Locations",IF(AY$10="From",COUNTIFS(Matches[CLASS],INDEX(classNum,1,MATCH(BA$11,classScheme,0)),Matches[TIMEBIN],$B36,Matches[SITE IN],AY$9),COUNTIFS(Matches[CLASS],INDEX(classNum,1,MATCH(BA$11,classScheme,0)),Matches[TIME OUT],"&gt;="&amp;TIMEVALUE(LEFT($B36,5)),Matches[TIME OUT],"&lt;"&amp;TIMEVALUE(LEFT($B36,5))+TIME(0,15,0),Matches[SITE OUT],AY$9)),COUNTIFS(All[TIMEBIN],$B36,All[CLASS],INDEX(classNum,1,MATCH(BA$11,classScheme,0)))),"")</f>
        <v>0</v>
      </c>
      <c r="BB36" s="10">
        <f ca="1">IF(AY$9&lt;&gt;"",IF(AY$9&lt;&gt;"All Locations",IF(AY$10="From",COUNTIFS(Matches[CLASS],INDEX(classNum,1,MATCH(BB$11,classScheme,0)),Matches[TIMEBIN],$B36,Matches[SITE IN],AY$9),COUNTIFS(Matches[CLASS],INDEX(classNum,1,MATCH(BB$11,classScheme,0)),Matches[TIME OUT],"&gt;="&amp;TIMEVALUE(LEFT($B36,5)),Matches[TIME OUT],"&lt;"&amp;TIMEVALUE(LEFT($B36,5))+TIME(0,15,0),Matches[SITE OUT],AY$9)),COUNTIFS(All[TIMEBIN],$B36,All[CLASS],INDEX(classNum,1,MATCH(BB$11,classScheme,0)))),"")</f>
        <v>0</v>
      </c>
      <c r="BC36" s="11">
        <f ca="1">IF(AY$9&lt;&gt;"",IF(AY$9&lt;&gt;"All Locations",IF(AY$10="From",COUNTIFS(Matches[CLASS],INDEX(classNum,1,MATCH(BC$11,classScheme,0)),Matches[TIMEBIN],$B36,Matches[SITE IN],AY$9),COUNTIFS(Matches[CLASS],INDEX(classNum,1,MATCH(BC$11,classScheme,0)),Matches[TIME OUT],"&gt;="&amp;TIMEVALUE(LEFT($B36,5)),Matches[TIME OUT],"&lt;"&amp;TIMEVALUE(LEFT($B36,5))+TIME(0,15,0),Matches[SITE OUT],AY$9)),COUNTIFS(All[TIMEBIN],$B36,All[CLASS],INDEX(classNum,1,MATCH(BC$11,classScheme,0)))),"")</f>
        <v>0</v>
      </c>
      <c r="BD36" s="12"/>
      <c r="BE36" s="8">
        <f ca="1">IF(BE$9&lt;&gt;"",IF(BE$9&lt;&gt;"All Locations",IF(BE$10="From",COUNTIFS(Matches[CLASS],INDEX(classNum,1,MATCH(BE$11,classScheme,0)),Matches[TIMEBIN],$B36,Matches[SITE IN],BE$9),COUNTIFS(Matches[CLASS],INDEX(classNum,1,MATCH(BE$11,classScheme,0)),Matches[TIME OUT],"&gt;="&amp;TIMEVALUE(LEFT($B36,5)),Matches[TIME OUT],"&lt;"&amp;TIMEVALUE(LEFT($B36,5))+TIME(0,15,0),Matches[SITE OUT],BE$9)),COUNTIFS(All[TIMEBIN],$B36,All[CLASS],INDEX(classNum,1,MATCH(BE$11,classScheme,0)))),"")</f>
        <v>3</v>
      </c>
      <c r="BF36" s="9">
        <f ca="1">IF(BE$9&lt;&gt;"",IF(BE$9&lt;&gt;"All Locations",IF(BE$10="From",COUNTIFS(Matches[CLASS],INDEX(classNum,1,MATCH(BF$11,classScheme,0)),Matches[TIMEBIN],$B36,Matches[SITE IN],BE$9),COUNTIFS(Matches[CLASS],INDEX(classNum,1,MATCH(BF$11,classScheme,0)),Matches[TIME OUT],"&gt;="&amp;TIMEVALUE(LEFT($B36,5)),Matches[TIME OUT],"&lt;"&amp;TIMEVALUE(LEFT($B36,5))+TIME(0,15,0),Matches[SITE OUT],BE$9)),COUNTIFS(All[TIMEBIN],$B36,All[CLASS],INDEX(classNum,1,MATCH(BF$11,classScheme,0)))),"")</f>
        <v>3</v>
      </c>
      <c r="BG36" s="9">
        <f ca="1">IF(BE$9&lt;&gt;"",IF(BE$9&lt;&gt;"All Locations",IF(BE$10="From",COUNTIFS(Matches[CLASS],INDEX(classNum,1,MATCH(BG$11,classScheme,0)),Matches[TIMEBIN],$B36,Matches[SITE IN],BE$9),COUNTIFS(Matches[CLASS],INDEX(classNum,1,MATCH(BG$11,classScheme,0)),Matches[TIME OUT],"&gt;="&amp;TIMEVALUE(LEFT($B36,5)),Matches[TIME OUT],"&lt;"&amp;TIMEVALUE(LEFT($B36,5))+TIME(0,15,0),Matches[SITE OUT],BE$9)),COUNTIFS(All[TIMEBIN],$B36,All[CLASS],INDEX(classNum,1,MATCH(BG$11,classScheme,0)))),"")</f>
        <v>0</v>
      </c>
      <c r="BH36" s="10">
        <f ca="1">IF(BE$9&lt;&gt;"",IF(BE$9&lt;&gt;"All Locations",IF(BE$10="From",COUNTIFS(Matches[CLASS],INDEX(classNum,1,MATCH(BH$11,classScheme,0)),Matches[TIMEBIN],$B36,Matches[SITE IN],BE$9),COUNTIFS(Matches[CLASS],INDEX(classNum,1,MATCH(BH$11,classScheme,0)),Matches[TIME OUT],"&gt;="&amp;TIMEVALUE(LEFT($B36,5)),Matches[TIME OUT],"&lt;"&amp;TIMEVALUE(LEFT($B36,5))+TIME(0,15,0),Matches[SITE OUT],BE$9)),COUNTIFS(All[TIMEBIN],$B36,All[CLASS],INDEX(classNum,1,MATCH(BH$11,classScheme,0)))),"")</f>
        <v>0</v>
      </c>
      <c r="BI36" s="11">
        <f ca="1">IF(BE$9&lt;&gt;"",IF(BE$9&lt;&gt;"All Locations",IF(BE$10="From",COUNTIFS(Matches[CLASS],INDEX(classNum,1,MATCH(BI$11,classScheme,0)),Matches[TIMEBIN],$B36,Matches[SITE IN],BE$9),COUNTIFS(Matches[CLASS],INDEX(classNum,1,MATCH(BI$11,classScheme,0)),Matches[TIME OUT],"&gt;="&amp;TIMEVALUE(LEFT($B36,5)),Matches[TIME OUT],"&lt;"&amp;TIMEVALUE(LEFT($B36,5))+TIME(0,15,0),Matches[SITE OUT],BE$9)),COUNTIFS(All[TIMEBIN],$B36,All[CLASS],INDEX(classNum,1,MATCH(BI$11,classScheme,0)))),"")</f>
        <v>0</v>
      </c>
      <c r="BJ36" s="12"/>
      <c r="BK36" s="8">
        <f ca="1">IF(BK$9&lt;&gt;"",IF(BK$9&lt;&gt;"All Locations",IF(BK$10="From",COUNTIFS(Matches[CLASS],INDEX(classNum,1,MATCH(BK$11,classScheme,0)),Matches[TIMEBIN],$B36,Matches[SITE IN],BK$9),COUNTIFS(Matches[CLASS],INDEX(classNum,1,MATCH(BK$11,classScheme,0)),Matches[TIME OUT],"&gt;="&amp;TIMEVALUE(LEFT($B36,5)),Matches[TIME OUT],"&lt;"&amp;TIMEVALUE(LEFT($B36,5))+TIME(0,15,0),Matches[SITE OUT],BK$9)),COUNTIFS(All[TIMEBIN],$B36,All[CLASS],INDEX(classNum,1,MATCH(BK$11,classScheme,0)))),"")</f>
        <v>6</v>
      </c>
      <c r="BL36" s="9">
        <f ca="1">IF(BK$9&lt;&gt;"",IF(BK$9&lt;&gt;"All Locations",IF(BK$10="From",COUNTIFS(Matches[CLASS],INDEX(classNum,1,MATCH(BL$11,classScheme,0)),Matches[TIMEBIN],$B36,Matches[SITE IN],BK$9),COUNTIFS(Matches[CLASS],INDEX(classNum,1,MATCH(BL$11,classScheme,0)),Matches[TIME OUT],"&gt;="&amp;TIMEVALUE(LEFT($B36,5)),Matches[TIME OUT],"&lt;"&amp;TIMEVALUE(LEFT($B36,5))+TIME(0,15,0),Matches[SITE OUT],BK$9)),COUNTIFS(All[TIMEBIN],$B36,All[CLASS],INDEX(classNum,1,MATCH(BL$11,classScheme,0)))),"")</f>
        <v>1</v>
      </c>
      <c r="BM36" s="9">
        <f ca="1">IF(BK$9&lt;&gt;"",IF(BK$9&lt;&gt;"All Locations",IF(BK$10="From",COUNTIFS(Matches[CLASS],INDEX(classNum,1,MATCH(BM$11,classScheme,0)),Matches[TIMEBIN],$B36,Matches[SITE IN],BK$9),COUNTIFS(Matches[CLASS],INDEX(classNum,1,MATCH(BM$11,classScheme,0)),Matches[TIME OUT],"&gt;="&amp;TIMEVALUE(LEFT($B36,5)),Matches[TIME OUT],"&lt;"&amp;TIMEVALUE(LEFT($B36,5))+TIME(0,15,0),Matches[SITE OUT],BK$9)),COUNTIFS(All[TIMEBIN],$B36,All[CLASS],INDEX(classNum,1,MATCH(BM$11,classScheme,0)))),"")</f>
        <v>0</v>
      </c>
      <c r="BN36" s="10">
        <f ca="1">IF(BK$9&lt;&gt;"",IF(BK$9&lt;&gt;"All Locations",IF(BK$10="From",COUNTIFS(Matches[CLASS],INDEX(classNum,1,MATCH(BN$11,classScheme,0)),Matches[TIMEBIN],$B36,Matches[SITE IN],BK$9),COUNTIFS(Matches[CLASS],INDEX(classNum,1,MATCH(BN$11,classScheme,0)),Matches[TIME OUT],"&gt;="&amp;TIMEVALUE(LEFT($B36,5)),Matches[TIME OUT],"&lt;"&amp;TIMEVALUE(LEFT($B36,5))+TIME(0,15,0),Matches[SITE OUT],BK$9)),COUNTIFS(All[TIMEBIN],$B36,All[CLASS],INDEX(classNum,1,MATCH(BN$11,classScheme,0)))),"")</f>
        <v>0</v>
      </c>
      <c r="BO36" s="11">
        <f ca="1">IF(BK$9&lt;&gt;"",IF(BK$9&lt;&gt;"All Locations",IF(BK$10="From",COUNTIFS(Matches[CLASS],INDEX(classNum,1,MATCH(BO$11,classScheme,0)),Matches[TIMEBIN],$B36,Matches[SITE IN],BK$9),COUNTIFS(Matches[CLASS],INDEX(classNum,1,MATCH(BO$11,classScheme,0)),Matches[TIME OUT],"&gt;="&amp;TIMEVALUE(LEFT($B36,5)),Matches[TIME OUT],"&lt;"&amp;TIMEVALUE(LEFT($B36,5))+TIME(0,15,0),Matches[SITE OUT],BK$9)),COUNTIFS(All[TIMEBIN],$B36,All[CLASS],INDEX(classNum,1,MATCH(BO$11,classScheme,0)))),"")</f>
        <v>0</v>
      </c>
      <c r="BP36" s="12"/>
      <c r="BQ36" s="8">
        <f ca="1">IF(BQ$9&lt;&gt;"",IF(BQ$9&lt;&gt;"All Locations",IF(BQ$10="From",COUNTIFS(Matches[CLASS],INDEX(classNum,1,MATCH(BQ$11,classScheme,0)),Matches[TIMEBIN],$B36,Matches[SITE IN],BQ$9),COUNTIFS(Matches[CLASS],INDEX(classNum,1,MATCH(BQ$11,classScheme,0)),Matches[TIME OUT],"&gt;="&amp;TIMEVALUE(LEFT($B36,5)),Matches[TIME OUT],"&lt;"&amp;TIMEVALUE(LEFT($B36,5))+TIME(0,15,0),Matches[SITE OUT],BQ$9)),COUNTIFS(All[TIMEBIN],$B36,All[CLASS],INDEX(classNum,1,MATCH(BQ$11,classScheme,0)))),"")</f>
        <v>99</v>
      </c>
      <c r="BR36" s="9">
        <f ca="1">IF(BQ$9&lt;&gt;"",IF(BQ$9&lt;&gt;"All Locations",IF(BQ$10="From",COUNTIFS(Matches[CLASS],INDEX(classNum,1,MATCH(BR$11,classScheme,0)),Matches[TIMEBIN],$B36,Matches[SITE IN],BQ$9),COUNTIFS(Matches[CLASS],INDEX(classNum,1,MATCH(BR$11,classScheme,0)),Matches[TIME OUT],"&gt;="&amp;TIMEVALUE(LEFT($B36,5)),Matches[TIME OUT],"&lt;"&amp;TIMEVALUE(LEFT($B36,5))+TIME(0,15,0),Matches[SITE OUT],BQ$9)),COUNTIFS(All[TIMEBIN],$B36,All[CLASS],INDEX(classNum,1,MATCH(BR$11,classScheme,0)))),"")</f>
        <v>17</v>
      </c>
      <c r="BS36" s="9">
        <f ca="1">IF(BQ$9&lt;&gt;"",IF(BQ$9&lt;&gt;"All Locations",IF(BQ$10="From",COUNTIFS(Matches[CLASS],INDEX(classNum,1,MATCH(BS$11,classScheme,0)),Matches[TIMEBIN],$B36,Matches[SITE IN],BQ$9),COUNTIFS(Matches[CLASS],INDEX(classNum,1,MATCH(BS$11,classScheme,0)),Matches[TIME OUT],"&gt;="&amp;TIMEVALUE(LEFT($B36,5)),Matches[TIME OUT],"&lt;"&amp;TIMEVALUE(LEFT($B36,5))+TIME(0,15,0),Matches[SITE OUT],BQ$9)),COUNTIFS(All[TIMEBIN],$B36,All[CLASS],INDEX(classNum,1,MATCH(BS$11,classScheme,0)))),"")</f>
        <v>0</v>
      </c>
      <c r="BT36" s="10">
        <f ca="1">IF(BQ$9&lt;&gt;"",IF(BQ$9&lt;&gt;"All Locations",IF(BQ$10="From",COUNTIFS(Matches[CLASS],INDEX(classNum,1,MATCH(BT$11,classScheme,0)),Matches[TIMEBIN],$B36,Matches[SITE IN],BQ$9),COUNTIFS(Matches[CLASS],INDEX(classNum,1,MATCH(BT$11,classScheme,0)),Matches[TIME OUT],"&gt;="&amp;TIMEVALUE(LEFT($B36,5)),Matches[TIME OUT],"&lt;"&amp;TIMEVALUE(LEFT($B36,5))+TIME(0,15,0),Matches[SITE OUT],BQ$9)),COUNTIFS(All[TIMEBIN],$B36,All[CLASS],INDEX(classNum,1,MATCH(BT$11,classScheme,0)))),"")</f>
        <v>0</v>
      </c>
      <c r="BU36" s="11">
        <f ca="1">IF(BQ$9&lt;&gt;"",IF(BQ$9&lt;&gt;"All Locations",IF(BQ$10="From",COUNTIFS(Matches[CLASS],INDEX(classNum,1,MATCH(BU$11,classScheme,0)),Matches[TIMEBIN],$B36,Matches[SITE IN],BQ$9),COUNTIFS(Matches[CLASS],INDEX(classNum,1,MATCH(BU$11,classScheme,0)),Matches[TIME OUT],"&gt;="&amp;TIMEVALUE(LEFT($B36,5)),Matches[TIME OUT],"&lt;"&amp;TIMEVALUE(LEFT($B36,5))+TIME(0,15,0),Matches[SITE OUT],BQ$9)),COUNTIFS(All[TIMEBIN],$B36,All[CLASS],INDEX(classNum,1,MATCH(BU$11,classScheme,0)))),"")</f>
        <v>8</v>
      </c>
    </row>
    <row r="37" spans="2:73">
      <c r="B37" s="7" t="str">
        <v>12:15 - 12:30</v>
      </c>
      <c r="C37" s="8">
        <f ca="1">IF(C$9&lt;&gt;"",IF(C$9&lt;&gt;"All Locations",IF(C$10="From",COUNTIFS(Matches[CLASS],INDEX(classNum,1,MATCH(C$11,classScheme,0)),Matches[TIMEBIN],$B37,Matches[SITE IN],C$9),COUNTIFS(Matches[CLASS],INDEX(classNum,1,MATCH(C$11,classScheme,0)),Matches[TIME OUT],"&gt;="&amp;TIMEVALUE(LEFT($B37,5)),Matches[TIME OUT],"&lt;"&amp;TIMEVALUE(LEFT($B37,5))+TIME(0,15,0),Matches[SITE OUT],C$9)),COUNTIFS(All[TIMEBIN],$B37,All[CLASS],INDEX(classNum,1,MATCH(C$11,classScheme,0)))),"")</f>
        <v>26</v>
      </c>
      <c r="D37" s="9">
        <f ca="1">IF(C$9&lt;&gt;"",IF(C$9&lt;&gt;"All Locations",IF(C$10="From",COUNTIFS(Matches[CLASS],INDEX(classNum,1,MATCH(D$11,classScheme,0)),Matches[TIMEBIN],$B37,Matches[SITE IN],C$9),COUNTIFS(Matches[CLASS],INDEX(classNum,1,MATCH(D$11,classScheme,0)),Matches[TIME OUT],"&gt;="&amp;TIMEVALUE(LEFT($B37,5)),Matches[TIME OUT],"&lt;"&amp;TIMEVALUE(LEFT($B37,5))+TIME(0,15,0),Matches[SITE OUT],C$9)),COUNTIFS(All[TIMEBIN],$B37,All[CLASS],INDEX(classNum,1,MATCH(D$11,classScheme,0)))),"")</f>
        <v>2</v>
      </c>
      <c r="E37" s="9">
        <f ca="1">IF(C$9&lt;&gt;"",IF(C$9&lt;&gt;"All Locations",IF(C$10="From",COUNTIFS(Matches[CLASS],INDEX(classNum,1,MATCH(E$11,classScheme,0)),Matches[TIMEBIN],$B37,Matches[SITE IN],C$9),COUNTIFS(Matches[CLASS],INDEX(classNum,1,MATCH(E$11,classScheme,0)),Matches[TIME OUT],"&gt;="&amp;TIMEVALUE(LEFT($B37,5)),Matches[TIME OUT],"&lt;"&amp;TIMEVALUE(LEFT($B37,5))+TIME(0,15,0),Matches[SITE OUT],C$9)),COUNTIFS(All[TIMEBIN],$B37,All[CLASS],INDEX(classNum,1,MATCH(E$11,classScheme,0)))),"")</f>
        <v>3</v>
      </c>
      <c r="F37" s="10">
        <f ca="1">IF(C$9&lt;&gt;"",IF(C$9&lt;&gt;"All Locations",IF(C$10="From",COUNTIFS(Matches[CLASS],INDEX(classNum,1,MATCH(F$11,classScheme,0)),Matches[TIMEBIN],$B37,Matches[SITE IN],C$9),COUNTIFS(Matches[CLASS],INDEX(classNum,1,MATCH(F$11,classScheme,0)),Matches[TIME OUT],"&gt;="&amp;TIMEVALUE(LEFT($B37,5)),Matches[TIME OUT],"&lt;"&amp;TIMEVALUE(LEFT($B37,5))+TIME(0,15,0),Matches[SITE OUT],C$9)),COUNTIFS(All[TIMEBIN],$B37,All[CLASS],INDEX(classNum,1,MATCH(F$11,classScheme,0)))),"")</f>
        <v>0</v>
      </c>
      <c r="G37" s="11">
        <f ca="1">IF(C$9&lt;&gt;"",IF(C$9&lt;&gt;"All Locations",IF(C$10="From",COUNTIFS(Matches[CLASS],INDEX(classNum,1,MATCH(G$11,classScheme,0)),Matches[TIMEBIN],$B37,Matches[SITE IN],C$9),COUNTIFS(Matches[CLASS],INDEX(classNum,1,MATCH(G$11,classScheme,0)),Matches[TIME OUT],"&gt;="&amp;TIMEVALUE(LEFT($B37,5)),Matches[TIME OUT],"&lt;"&amp;TIMEVALUE(LEFT($B37,5))+TIME(0,15,0),Matches[SITE OUT],C$9)),COUNTIFS(All[TIMEBIN],$B37,All[CLASS],INDEX(classNum,1,MATCH(G$11,classScheme,0)))),"")</f>
        <v>4</v>
      </c>
      <c r="H37" s="12"/>
      <c r="I37" s="8">
        <f ca="1">IF(I$9&lt;&gt;"",IF(I$9&lt;&gt;"All Locations",IF(I$10="From",COUNTIFS(Matches[CLASS],INDEX(classNum,1,MATCH(I$11,classScheme,0)),Matches[TIMEBIN],$B37,Matches[SITE IN],I$9),COUNTIFS(Matches[CLASS],INDEX(classNum,1,MATCH(I$11,classScheme,0)),Matches[TIME OUT],"&gt;="&amp;TIMEVALUE(LEFT($B37,5)),Matches[TIME OUT],"&lt;"&amp;TIMEVALUE(LEFT($B37,5))+TIME(0,15,0),Matches[SITE OUT],I$9)),COUNTIFS(All[TIMEBIN],$B37,All[CLASS],INDEX(classNum,1,MATCH(I$11,classScheme,0)))),"")</f>
        <v>0</v>
      </c>
      <c r="J37" s="9">
        <f ca="1">IF(I$9&lt;&gt;"",IF(I$9&lt;&gt;"All Locations",IF(I$10="From",COUNTIFS(Matches[CLASS],INDEX(classNum,1,MATCH(J$11,classScheme,0)),Matches[TIMEBIN],$B37,Matches[SITE IN],I$9),COUNTIFS(Matches[CLASS],INDEX(classNum,1,MATCH(J$11,classScheme,0)),Matches[TIME OUT],"&gt;="&amp;TIMEVALUE(LEFT($B37,5)),Matches[TIME OUT],"&lt;"&amp;TIMEVALUE(LEFT($B37,5))+TIME(0,15,0),Matches[SITE OUT],I$9)),COUNTIFS(All[TIMEBIN],$B37,All[CLASS],INDEX(classNum,1,MATCH(J$11,classScheme,0)))),"")</f>
        <v>0</v>
      </c>
      <c r="K37" s="9">
        <f ca="1">IF(I$9&lt;&gt;"",IF(I$9&lt;&gt;"All Locations",IF(I$10="From",COUNTIFS(Matches[CLASS],INDEX(classNum,1,MATCH(K$11,classScheme,0)),Matches[TIMEBIN],$B37,Matches[SITE IN],I$9),COUNTIFS(Matches[CLASS],INDEX(classNum,1,MATCH(K$11,classScheme,0)),Matches[TIME OUT],"&gt;="&amp;TIMEVALUE(LEFT($B37,5)),Matches[TIME OUT],"&lt;"&amp;TIMEVALUE(LEFT($B37,5))+TIME(0,15,0),Matches[SITE OUT],I$9)),COUNTIFS(All[TIMEBIN],$B37,All[CLASS],INDEX(classNum,1,MATCH(K$11,classScheme,0)))),"")</f>
        <v>0</v>
      </c>
      <c r="L37" s="10">
        <f ca="1">IF(I$9&lt;&gt;"",IF(I$9&lt;&gt;"All Locations",IF(I$10="From",COUNTIFS(Matches[CLASS],INDEX(classNum,1,MATCH(L$11,classScheme,0)),Matches[TIMEBIN],$B37,Matches[SITE IN],I$9),COUNTIFS(Matches[CLASS],INDEX(classNum,1,MATCH(L$11,classScheme,0)),Matches[TIME OUT],"&gt;="&amp;TIMEVALUE(LEFT($B37,5)),Matches[TIME OUT],"&lt;"&amp;TIMEVALUE(LEFT($B37,5))+TIME(0,15,0),Matches[SITE OUT],I$9)),COUNTIFS(All[TIMEBIN],$B37,All[CLASS],INDEX(classNum,1,MATCH(L$11,classScheme,0)))),"")</f>
        <v>0</v>
      </c>
      <c r="M37" s="11">
        <f ca="1">IF(I$9&lt;&gt;"",IF(I$9&lt;&gt;"All Locations",IF(I$10="From",COUNTIFS(Matches[CLASS],INDEX(classNum,1,MATCH(M$11,classScheme,0)),Matches[TIMEBIN],$B37,Matches[SITE IN],I$9),COUNTIFS(Matches[CLASS],INDEX(classNum,1,MATCH(M$11,classScheme,0)),Matches[TIME OUT],"&gt;="&amp;TIMEVALUE(LEFT($B37,5)),Matches[TIME OUT],"&lt;"&amp;TIMEVALUE(LEFT($B37,5))+TIME(0,15,0),Matches[SITE OUT],I$9)),COUNTIFS(All[TIMEBIN],$B37,All[CLASS],INDEX(classNum,1,MATCH(M$11,classScheme,0)))),"")</f>
        <v>0</v>
      </c>
      <c r="N37" s="12"/>
      <c r="O37" s="8">
        <f ca="1">IF(O$9&lt;&gt;"",IF(O$9&lt;&gt;"All Locations",IF(O$10="From",COUNTIFS(Matches[CLASS],INDEX(classNum,1,MATCH(O$11,classScheme,0)),Matches[TIMEBIN],$B37,Matches[SITE IN],O$9),COUNTIFS(Matches[CLASS],INDEX(classNum,1,MATCH(O$11,classScheme,0)),Matches[TIME OUT],"&gt;="&amp;TIMEVALUE(LEFT($B37,5)),Matches[TIME OUT],"&lt;"&amp;TIMEVALUE(LEFT($B37,5))+TIME(0,15,0),Matches[SITE OUT],O$9)),COUNTIFS(All[TIMEBIN],$B37,All[CLASS],INDEX(classNum,1,MATCH(O$11,classScheme,0)))),"")</f>
        <v>4</v>
      </c>
      <c r="P37" s="9">
        <f ca="1">IF(O$9&lt;&gt;"",IF(O$9&lt;&gt;"All Locations",IF(O$10="From",COUNTIFS(Matches[CLASS],INDEX(classNum,1,MATCH(P$11,classScheme,0)),Matches[TIMEBIN],$B37,Matches[SITE IN],O$9),COUNTIFS(Matches[CLASS],INDEX(classNum,1,MATCH(P$11,classScheme,0)),Matches[TIME OUT],"&gt;="&amp;TIMEVALUE(LEFT($B37,5)),Matches[TIME OUT],"&lt;"&amp;TIMEVALUE(LEFT($B37,5))+TIME(0,15,0),Matches[SITE OUT],O$9)),COUNTIFS(All[TIMEBIN],$B37,All[CLASS],INDEX(classNum,1,MATCH(P$11,classScheme,0)))),"")</f>
        <v>1</v>
      </c>
      <c r="Q37" s="9">
        <f ca="1">IF(O$9&lt;&gt;"",IF(O$9&lt;&gt;"All Locations",IF(O$10="From",COUNTIFS(Matches[CLASS],INDEX(classNum,1,MATCH(Q$11,classScheme,0)),Matches[TIMEBIN],$B37,Matches[SITE IN],O$9),COUNTIFS(Matches[CLASS],INDEX(classNum,1,MATCH(Q$11,classScheme,0)),Matches[TIME OUT],"&gt;="&amp;TIMEVALUE(LEFT($B37,5)),Matches[TIME OUT],"&lt;"&amp;TIMEVALUE(LEFT($B37,5))+TIME(0,15,0),Matches[SITE OUT],O$9)),COUNTIFS(All[TIMEBIN],$B37,All[CLASS],INDEX(classNum,1,MATCH(Q$11,classScheme,0)))),"")</f>
        <v>0</v>
      </c>
      <c r="R37" s="10">
        <f ca="1">IF(O$9&lt;&gt;"",IF(O$9&lt;&gt;"All Locations",IF(O$10="From",COUNTIFS(Matches[CLASS],INDEX(classNum,1,MATCH(R$11,classScheme,0)),Matches[TIMEBIN],$B37,Matches[SITE IN],O$9),COUNTIFS(Matches[CLASS],INDEX(classNum,1,MATCH(R$11,classScheme,0)),Matches[TIME OUT],"&gt;="&amp;TIMEVALUE(LEFT($B37,5)),Matches[TIME OUT],"&lt;"&amp;TIMEVALUE(LEFT($B37,5))+TIME(0,15,0),Matches[SITE OUT],O$9)),COUNTIFS(All[TIMEBIN],$B37,All[CLASS],INDEX(classNum,1,MATCH(R$11,classScheme,0)))),"")</f>
        <v>0</v>
      </c>
      <c r="S37" s="11">
        <f ca="1">IF(O$9&lt;&gt;"",IF(O$9&lt;&gt;"All Locations",IF(O$10="From",COUNTIFS(Matches[CLASS],INDEX(classNum,1,MATCH(S$11,classScheme,0)),Matches[TIMEBIN],$B37,Matches[SITE IN],O$9),COUNTIFS(Matches[CLASS],INDEX(classNum,1,MATCH(S$11,classScheme,0)),Matches[TIME OUT],"&gt;="&amp;TIMEVALUE(LEFT($B37,5)),Matches[TIME OUT],"&lt;"&amp;TIMEVALUE(LEFT($B37,5))+TIME(0,15,0),Matches[SITE OUT],O$9)),COUNTIFS(All[TIMEBIN],$B37,All[CLASS],INDEX(classNum,1,MATCH(S$11,classScheme,0)))),"")</f>
        <v>0</v>
      </c>
      <c r="T37" s="12"/>
      <c r="U37" s="8">
        <f ca="1">IF(U$9&lt;&gt;"",IF(U$9&lt;&gt;"All Locations",IF(U$10="From",COUNTIFS(Matches[CLASS],INDEX(classNum,1,MATCH(U$11,classScheme,0)),Matches[TIMEBIN],$B37,Matches[SITE IN],U$9),COUNTIFS(Matches[CLASS],INDEX(classNum,1,MATCH(U$11,classScheme,0)),Matches[TIME OUT],"&gt;="&amp;TIMEVALUE(LEFT($B37,5)),Matches[TIME OUT],"&lt;"&amp;TIMEVALUE(LEFT($B37,5))+TIME(0,15,0),Matches[SITE OUT],U$9)),COUNTIFS(All[TIMEBIN],$B37,All[CLASS],INDEX(classNum,1,MATCH(U$11,classScheme,0)))),"")</f>
        <v>13</v>
      </c>
      <c r="V37" s="9">
        <f ca="1">IF(U$9&lt;&gt;"",IF(U$9&lt;&gt;"All Locations",IF(U$10="From",COUNTIFS(Matches[CLASS],INDEX(classNum,1,MATCH(V$11,classScheme,0)),Matches[TIMEBIN],$B37,Matches[SITE IN],U$9),COUNTIFS(Matches[CLASS],INDEX(classNum,1,MATCH(V$11,classScheme,0)),Matches[TIME OUT],"&gt;="&amp;TIMEVALUE(LEFT($B37,5)),Matches[TIME OUT],"&lt;"&amp;TIMEVALUE(LEFT($B37,5))+TIME(0,15,0),Matches[SITE OUT],U$9)),COUNTIFS(All[TIMEBIN],$B37,All[CLASS],INDEX(classNum,1,MATCH(V$11,classScheme,0)))),"")</f>
        <v>2</v>
      </c>
      <c r="W37" s="9">
        <f ca="1">IF(U$9&lt;&gt;"",IF(U$9&lt;&gt;"All Locations",IF(U$10="From",COUNTIFS(Matches[CLASS],INDEX(classNum,1,MATCH(W$11,classScheme,0)),Matches[TIMEBIN],$B37,Matches[SITE IN],U$9),COUNTIFS(Matches[CLASS],INDEX(classNum,1,MATCH(W$11,classScheme,0)),Matches[TIME OUT],"&gt;="&amp;TIMEVALUE(LEFT($B37,5)),Matches[TIME OUT],"&lt;"&amp;TIMEVALUE(LEFT($B37,5))+TIME(0,15,0),Matches[SITE OUT],U$9)),COUNTIFS(All[TIMEBIN],$B37,All[CLASS],INDEX(classNum,1,MATCH(W$11,classScheme,0)))),"")</f>
        <v>0</v>
      </c>
      <c r="X37" s="10">
        <f ca="1">IF(U$9&lt;&gt;"",IF(U$9&lt;&gt;"All Locations",IF(U$10="From",COUNTIFS(Matches[CLASS],INDEX(classNum,1,MATCH(X$11,classScheme,0)),Matches[TIMEBIN],$B37,Matches[SITE IN],U$9),COUNTIFS(Matches[CLASS],INDEX(classNum,1,MATCH(X$11,classScheme,0)),Matches[TIME OUT],"&gt;="&amp;TIMEVALUE(LEFT($B37,5)),Matches[TIME OUT],"&lt;"&amp;TIMEVALUE(LEFT($B37,5))+TIME(0,15,0),Matches[SITE OUT],U$9)),COUNTIFS(All[TIMEBIN],$B37,All[CLASS],INDEX(classNum,1,MATCH(X$11,classScheme,0)))),"")</f>
        <v>0</v>
      </c>
      <c r="Y37" s="11">
        <f ca="1">IF(U$9&lt;&gt;"",IF(U$9&lt;&gt;"All Locations",IF(U$10="From",COUNTIFS(Matches[CLASS],INDEX(classNum,1,MATCH(Y$11,classScheme,0)),Matches[TIMEBIN],$B37,Matches[SITE IN],U$9),COUNTIFS(Matches[CLASS],INDEX(classNum,1,MATCH(Y$11,classScheme,0)),Matches[TIME OUT],"&gt;="&amp;TIMEVALUE(LEFT($B37,5)),Matches[TIME OUT],"&lt;"&amp;TIMEVALUE(LEFT($B37,5))+TIME(0,15,0),Matches[SITE OUT],U$9)),COUNTIFS(All[TIMEBIN],$B37,All[CLASS],INDEX(classNum,1,MATCH(Y$11,classScheme,0)))),"")</f>
        <v>0</v>
      </c>
      <c r="Z37" s="12"/>
      <c r="AA37" s="8">
        <f ca="1">IF(AA$9&lt;&gt;"",IF(AA$9&lt;&gt;"All Locations",IF(AA$10="From",COUNTIFS(Matches[CLASS],INDEX(classNum,1,MATCH(AA$11,classScheme,0)),Matches[TIMEBIN],$B37,Matches[SITE IN],AA$9),COUNTIFS(Matches[CLASS],INDEX(classNum,1,MATCH(AA$11,classScheme,0)),Matches[TIME OUT],"&gt;="&amp;TIMEVALUE(LEFT($B37,5)),Matches[TIME OUT],"&lt;"&amp;TIMEVALUE(LEFT($B37,5))+TIME(0,15,0),Matches[SITE OUT],AA$9)),COUNTIFS(All[TIMEBIN],$B37,All[CLASS],INDEX(classNum,1,MATCH(AA$11,classScheme,0)))),"")</f>
        <v>18</v>
      </c>
      <c r="AB37" s="9">
        <f ca="1">IF(AA$9&lt;&gt;"",IF(AA$9&lt;&gt;"All Locations",IF(AA$10="From",COUNTIFS(Matches[CLASS],INDEX(classNum,1,MATCH(AB$11,classScheme,0)),Matches[TIMEBIN],$B37,Matches[SITE IN],AA$9),COUNTIFS(Matches[CLASS],INDEX(classNum,1,MATCH(AB$11,classScheme,0)),Matches[TIME OUT],"&gt;="&amp;TIMEVALUE(LEFT($B37,5)),Matches[TIME OUT],"&lt;"&amp;TIMEVALUE(LEFT($B37,5))+TIME(0,15,0),Matches[SITE OUT],AA$9)),COUNTIFS(All[TIMEBIN],$B37,All[CLASS],INDEX(classNum,1,MATCH(AB$11,classScheme,0)))),"")</f>
        <v>1</v>
      </c>
      <c r="AC37" s="9">
        <f ca="1">IF(AA$9&lt;&gt;"",IF(AA$9&lt;&gt;"All Locations",IF(AA$10="From",COUNTIFS(Matches[CLASS],INDEX(classNum,1,MATCH(AC$11,classScheme,0)),Matches[TIMEBIN],$B37,Matches[SITE IN],AA$9),COUNTIFS(Matches[CLASS],INDEX(classNum,1,MATCH(AC$11,classScheme,0)),Matches[TIME OUT],"&gt;="&amp;TIMEVALUE(LEFT($B37,5)),Matches[TIME OUT],"&lt;"&amp;TIMEVALUE(LEFT($B37,5))+TIME(0,15,0),Matches[SITE OUT],AA$9)),COUNTIFS(All[TIMEBIN],$B37,All[CLASS],INDEX(classNum,1,MATCH(AC$11,classScheme,0)))),"")</f>
        <v>1</v>
      </c>
      <c r="AD37" s="10">
        <f ca="1">IF(AA$9&lt;&gt;"",IF(AA$9&lt;&gt;"All Locations",IF(AA$10="From",COUNTIFS(Matches[CLASS],INDEX(classNum,1,MATCH(AD$11,classScheme,0)),Matches[TIMEBIN],$B37,Matches[SITE IN],AA$9),COUNTIFS(Matches[CLASS],INDEX(classNum,1,MATCH(AD$11,classScheme,0)),Matches[TIME OUT],"&gt;="&amp;TIMEVALUE(LEFT($B37,5)),Matches[TIME OUT],"&lt;"&amp;TIMEVALUE(LEFT($B37,5))+TIME(0,15,0),Matches[SITE OUT],AA$9)),COUNTIFS(All[TIMEBIN],$B37,All[CLASS],INDEX(classNum,1,MATCH(AD$11,classScheme,0)))),"")</f>
        <v>0</v>
      </c>
      <c r="AE37" s="11">
        <f ca="1">IF(AA$9&lt;&gt;"",IF(AA$9&lt;&gt;"All Locations",IF(AA$10="From",COUNTIFS(Matches[CLASS],INDEX(classNum,1,MATCH(AE$11,classScheme,0)),Matches[TIMEBIN],$B37,Matches[SITE IN],AA$9),COUNTIFS(Matches[CLASS],INDEX(classNum,1,MATCH(AE$11,classScheme,0)),Matches[TIME OUT],"&gt;="&amp;TIMEVALUE(LEFT($B37,5)),Matches[TIME OUT],"&lt;"&amp;TIMEVALUE(LEFT($B37,5))+TIME(0,15,0),Matches[SITE OUT],AA$9)),COUNTIFS(All[TIMEBIN],$B37,All[CLASS],INDEX(classNum,1,MATCH(AE$11,classScheme,0)))),"")</f>
        <v>0</v>
      </c>
      <c r="AF37" s="12"/>
      <c r="AG37" s="8">
        <f ca="1">IF(AG$9&lt;&gt;"",IF(AG$9&lt;&gt;"All Locations",IF(AG$10="From",COUNTIFS(Matches[CLASS],INDEX(classNum,1,MATCH(AG$11,classScheme,0)),Matches[TIMEBIN],$B37,Matches[SITE IN],AG$9),COUNTIFS(Matches[CLASS],INDEX(classNum,1,MATCH(AG$11,classScheme,0)),Matches[TIME OUT],"&gt;="&amp;TIMEVALUE(LEFT($B37,5)),Matches[TIME OUT],"&lt;"&amp;TIMEVALUE(LEFT($B37,5))+TIME(0,15,0),Matches[SITE OUT],AG$9)),COUNTIFS(All[TIMEBIN],$B37,All[CLASS],INDEX(classNum,1,MATCH(AG$11,classScheme,0)))),"")</f>
        <v>21</v>
      </c>
      <c r="AH37" s="9">
        <f ca="1">IF(AG$9&lt;&gt;"",IF(AG$9&lt;&gt;"All Locations",IF(AG$10="From",COUNTIFS(Matches[CLASS],INDEX(classNum,1,MATCH(AH$11,classScheme,0)),Matches[TIMEBIN],$B37,Matches[SITE IN],AG$9),COUNTIFS(Matches[CLASS],INDEX(classNum,1,MATCH(AH$11,classScheme,0)),Matches[TIME OUT],"&gt;="&amp;TIMEVALUE(LEFT($B37,5)),Matches[TIME OUT],"&lt;"&amp;TIMEVALUE(LEFT($B37,5))+TIME(0,15,0),Matches[SITE OUT],AG$9)),COUNTIFS(All[TIMEBIN],$B37,All[CLASS],INDEX(classNum,1,MATCH(AH$11,classScheme,0)))),"")</f>
        <v>4</v>
      </c>
      <c r="AI37" s="9">
        <f ca="1">IF(AG$9&lt;&gt;"",IF(AG$9&lt;&gt;"All Locations",IF(AG$10="From",COUNTIFS(Matches[CLASS],INDEX(classNum,1,MATCH(AI$11,classScheme,0)),Matches[TIMEBIN],$B37,Matches[SITE IN],AG$9),COUNTIFS(Matches[CLASS],INDEX(classNum,1,MATCH(AI$11,classScheme,0)),Matches[TIME OUT],"&gt;="&amp;TIMEVALUE(LEFT($B37,5)),Matches[TIME OUT],"&lt;"&amp;TIMEVALUE(LEFT($B37,5))+TIME(0,15,0),Matches[SITE OUT],AG$9)),COUNTIFS(All[TIMEBIN],$B37,All[CLASS],INDEX(classNum,1,MATCH(AI$11,classScheme,0)))),"")</f>
        <v>0</v>
      </c>
      <c r="AJ37" s="10">
        <f ca="1">IF(AG$9&lt;&gt;"",IF(AG$9&lt;&gt;"All Locations",IF(AG$10="From",COUNTIFS(Matches[CLASS],INDEX(classNum,1,MATCH(AJ$11,classScheme,0)),Matches[TIMEBIN],$B37,Matches[SITE IN],AG$9),COUNTIFS(Matches[CLASS],INDEX(classNum,1,MATCH(AJ$11,classScheme,0)),Matches[TIME OUT],"&gt;="&amp;TIMEVALUE(LEFT($B37,5)),Matches[TIME OUT],"&lt;"&amp;TIMEVALUE(LEFT($B37,5))+TIME(0,15,0),Matches[SITE OUT],AG$9)),COUNTIFS(All[TIMEBIN],$B37,All[CLASS],INDEX(classNum,1,MATCH(AJ$11,classScheme,0)))),"")</f>
        <v>0</v>
      </c>
      <c r="AK37" s="11">
        <f ca="1">IF(AG$9&lt;&gt;"",IF(AG$9&lt;&gt;"All Locations",IF(AG$10="From",COUNTIFS(Matches[CLASS],INDEX(classNum,1,MATCH(AK$11,classScheme,0)),Matches[TIMEBIN],$B37,Matches[SITE IN],AG$9),COUNTIFS(Matches[CLASS],INDEX(classNum,1,MATCH(AK$11,classScheme,0)),Matches[TIME OUT],"&gt;="&amp;TIMEVALUE(LEFT($B37,5)),Matches[TIME OUT],"&lt;"&amp;TIMEVALUE(LEFT($B37,5))+TIME(0,15,0),Matches[SITE OUT],AG$9)),COUNTIFS(All[TIMEBIN],$B37,All[CLASS],INDEX(classNum,1,MATCH(AK$11,classScheme,0)))),"")</f>
        <v>0</v>
      </c>
      <c r="AL37" s="12"/>
      <c r="AM37" s="8">
        <f ca="1">IF(AM$9&lt;&gt;"",IF(AM$9&lt;&gt;"All Locations",IF(AM$10="From",COUNTIFS(Matches[CLASS],INDEX(classNum,1,MATCH(AM$11,classScheme,0)),Matches[TIMEBIN],$B37,Matches[SITE IN],AM$9),COUNTIFS(Matches[CLASS],INDEX(classNum,1,MATCH(AM$11,classScheme,0)),Matches[TIME OUT],"&gt;="&amp;TIMEVALUE(LEFT($B37,5)),Matches[TIME OUT],"&lt;"&amp;TIMEVALUE(LEFT($B37,5))+TIME(0,15,0),Matches[SITE OUT],AM$9)),COUNTIFS(All[TIMEBIN],$B37,All[CLASS],INDEX(classNum,1,MATCH(AM$11,classScheme,0)))),"")</f>
        <v>5</v>
      </c>
      <c r="AN37" s="9">
        <f ca="1">IF(AM$9&lt;&gt;"",IF(AM$9&lt;&gt;"All Locations",IF(AM$10="From",COUNTIFS(Matches[CLASS],INDEX(classNum,1,MATCH(AN$11,classScheme,0)),Matches[TIMEBIN],$B37,Matches[SITE IN],AM$9),COUNTIFS(Matches[CLASS],INDEX(classNum,1,MATCH(AN$11,classScheme,0)),Matches[TIME OUT],"&gt;="&amp;TIMEVALUE(LEFT($B37,5)),Matches[TIME OUT],"&lt;"&amp;TIMEVALUE(LEFT($B37,5))+TIME(0,15,0),Matches[SITE OUT],AM$9)),COUNTIFS(All[TIMEBIN],$B37,All[CLASS],INDEX(classNum,1,MATCH(AN$11,classScheme,0)))),"")</f>
        <v>0</v>
      </c>
      <c r="AO37" s="9">
        <f ca="1">IF(AM$9&lt;&gt;"",IF(AM$9&lt;&gt;"All Locations",IF(AM$10="From",COUNTIFS(Matches[CLASS],INDEX(classNum,1,MATCH(AO$11,classScheme,0)),Matches[TIMEBIN],$B37,Matches[SITE IN],AM$9),COUNTIFS(Matches[CLASS],INDEX(classNum,1,MATCH(AO$11,classScheme,0)),Matches[TIME OUT],"&gt;="&amp;TIMEVALUE(LEFT($B37,5)),Matches[TIME OUT],"&lt;"&amp;TIMEVALUE(LEFT($B37,5))+TIME(0,15,0),Matches[SITE OUT],AM$9)),COUNTIFS(All[TIMEBIN],$B37,All[CLASS],INDEX(classNum,1,MATCH(AO$11,classScheme,0)))),"")</f>
        <v>0</v>
      </c>
      <c r="AP37" s="10">
        <f ca="1">IF(AM$9&lt;&gt;"",IF(AM$9&lt;&gt;"All Locations",IF(AM$10="From",COUNTIFS(Matches[CLASS],INDEX(classNum,1,MATCH(AP$11,classScheme,0)),Matches[TIMEBIN],$B37,Matches[SITE IN],AM$9),COUNTIFS(Matches[CLASS],INDEX(classNum,1,MATCH(AP$11,classScheme,0)),Matches[TIME OUT],"&gt;="&amp;TIMEVALUE(LEFT($B37,5)),Matches[TIME OUT],"&lt;"&amp;TIMEVALUE(LEFT($B37,5))+TIME(0,15,0),Matches[SITE OUT],AM$9)),COUNTIFS(All[TIMEBIN],$B37,All[CLASS],INDEX(classNum,1,MATCH(AP$11,classScheme,0)))),"")</f>
        <v>1</v>
      </c>
      <c r="AQ37" s="11">
        <f ca="1">IF(AM$9&lt;&gt;"",IF(AM$9&lt;&gt;"All Locations",IF(AM$10="From",COUNTIFS(Matches[CLASS],INDEX(classNum,1,MATCH(AQ$11,classScheme,0)),Matches[TIMEBIN],$B37,Matches[SITE IN],AM$9),COUNTIFS(Matches[CLASS],INDEX(classNum,1,MATCH(AQ$11,classScheme,0)),Matches[TIME OUT],"&gt;="&amp;TIMEVALUE(LEFT($B37,5)),Matches[TIME OUT],"&lt;"&amp;TIMEVALUE(LEFT($B37,5))+TIME(0,15,0),Matches[SITE OUT],AM$9)),COUNTIFS(All[TIMEBIN],$B37,All[CLASS],INDEX(classNum,1,MATCH(AQ$11,classScheme,0)))),"")</f>
        <v>5</v>
      </c>
      <c r="AR37" s="12"/>
      <c r="AS37" s="8">
        <f ca="1">IF(AS$9&lt;&gt;"",IF(AS$9&lt;&gt;"All Locations",IF(AS$10="From",COUNTIFS(Matches[CLASS],INDEX(classNum,1,MATCH(AS$11,classScheme,0)),Matches[TIMEBIN],$B37,Matches[SITE IN],AS$9),COUNTIFS(Matches[CLASS],INDEX(classNum,1,MATCH(AS$11,classScheme,0)),Matches[TIME OUT],"&gt;="&amp;TIMEVALUE(LEFT($B37,5)),Matches[TIME OUT],"&lt;"&amp;TIMEVALUE(LEFT($B37,5))+TIME(0,15,0),Matches[SITE OUT],AS$9)),COUNTIFS(All[TIMEBIN],$B37,All[CLASS],INDEX(classNum,1,MATCH(AS$11,classScheme,0)))),"")</f>
        <v>0</v>
      </c>
      <c r="AT37" s="9">
        <f ca="1">IF(AS$9&lt;&gt;"",IF(AS$9&lt;&gt;"All Locations",IF(AS$10="From",COUNTIFS(Matches[CLASS],INDEX(classNum,1,MATCH(AT$11,classScheme,0)),Matches[TIMEBIN],$B37,Matches[SITE IN],AS$9),COUNTIFS(Matches[CLASS],INDEX(classNum,1,MATCH(AT$11,classScheme,0)),Matches[TIME OUT],"&gt;="&amp;TIMEVALUE(LEFT($B37,5)),Matches[TIME OUT],"&lt;"&amp;TIMEVALUE(LEFT($B37,5))+TIME(0,15,0),Matches[SITE OUT],AS$9)),COUNTIFS(All[TIMEBIN],$B37,All[CLASS],INDEX(classNum,1,MATCH(AT$11,classScheme,0)))),"")</f>
        <v>0</v>
      </c>
      <c r="AU37" s="9">
        <f ca="1">IF(AS$9&lt;&gt;"",IF(AS$9&lt;&gt;"All Locations",IF(AS$10="From",COUNTIFS(Matches[CLASS],INDEX(classNum,1,MATCH(AU$11,classScheme,0)),Matches[TIMEBIN],$B37,Matches[SITE IN],AS$9),COUNTIFS(Matches[CLASS],INDEX(classNum,1,MATCH(AU$11,classScheme,0)),Matches[TIME OUT],"&gt;="&amp;TIMEVALUE(LEFT($B37,5)),Matches[TIME OUT],"&lt;"&amp;TIMEVALUE(LEFT($B37,5))+TIME(0,15,0),Matches[SITE OUT],AS$9)),COUNTIFS(All[TIMEBIN],$B37,All[CLASS],INDEX(classNum,1,MATCH(AU$11,classScheme,0)))),"")</f>
        <v>0</v>
      </c>
      <c r="AV37" s="10">
        <f ca="1">IF(AS$9&lt;&gt;"",IF(AS$9&lt;&gt;"All Locations",IF(AS$10="From",COUNTIFS(Matches[CLASS],INDEX(classNum,1,MATCH(AV$11,classScheme,0)),Matches[TIMEBIN],$B37,Matches[SITE IN],AS$9),COUNTIFS(Matches[CLASS],INDEX(classNum,1,MATCH(AV$11,classScheme,0)),Matches[TIME OUT],"&gt;="&amp;TIMEVALUE(LEFT($B37,5)),Matches[TIME OUT],"&lt;"&amp;TIMEVALUE(LEFT($B37,5))+TIME(0,15,0),Matches[SITE OUT],AS$9)),COUNTIFS(All[TIMEBIN],$B37,All[CLASS],INDEX(classNum,1,MATCH(AV$11,classScheme,0)))),"")</f>
        <v>0</v>
      </c>
      <c r="AW37" s="11">
        <f ca="1">IF(AS$9&lt;&gt;"",IF(AS$9&lt;&gt;"All Locations",IF(AS$10="From",COUNTIFS(Matches[CLASS],INDEX(classNum,1,MATCH(AW$11,classScheme,0)),Matches[TIMEBIN],$B37,Matches[SITE IN],AS$9),COUNTIFS(Matches[CLASS],INDEX(classNum,1,MATCH(AW$11,classScheme,0)),Matches[TIME OUT],"&gt;="&amp;TIMEVALUE(LEFT($B37,5)),Matches[TIME OUT],"&lt;"&amp;TIMEVALUE(LEFT($B37,5))+TIME(0,15,0),Matches[SITE OUT],AS$9)),COUNTIFS(All[TIMEBIN],$B37,All[CLASS],INDEX(classNum,1,MATCH(AW$11,classScheme,0)))),"")</f>
        <v>0</v>
      </c>
      <c r="AX37" s="12"/>
      <c r="AY37" s="8">
        <f ca="1">IF(AY$9&lt;&gt;"",IF(AY$9&lt;&gt;"All Locations",IF(AY$10="From",COUNTIFS(Matches[CLASS],INDEX(classNum,1,MATCH(AY$11,classScheme,0)),Matches[TIMEBIN],$B37,Matches[SITE IN],AY$9),COUNTIFS(Matches[CLASS],INDEX(classNum,1,MATCH(AY$11,classScheme,0)),Matches[TIME OUT],"&gt;="&amp;TIMEVALUE(LEFT($B37,5)),Matches[TIME OUT],"&lt;"&amp;TIMEVALUE(LEFT($B37,5))+TIME(0,15,0),Matches[SITE OUT],AY$9)),COUNTIFS(All[TIMEBIN],$B37,All[CLASS],INDEX(classNum,1,MATCH(AY$11,classScheme,0)))),"")</f>
        <v>10</v>
      </c>
      <c r="AZ37" s="9">
        <f ca="1">IF(AY$9&lt;&gt;"",IF(AY$9&lt;&gt;"All Locations",IF(AY$10="From",COUNTIFS(Matches[CLASS],INDEX(classNum,1,MATCH(AZ$11,classScheme,0)),Matches[TIMEBIN],$B37,Matches[SITE IN],AY$9),COUNTIFS(Matches[CLASS],INDEX(classNum,1,MATCH(AZ$11,classScheme,0)),Matches[TIME OUT],"&gt;="&amp;TIMEVALUE(LEFT($B37,5)),Matches[TIME OUT],"&lt;"&amp;TIMEVALUE(LEFT($B37,5))+TIME(0,15,0),Matches[SITE OUT],AY$9)),COUNTIFS(All[TIMEBIN],$B37,All[CLASS],INDEX(classNum,1,MATCH(AZ$11,classScheme,0)))),"")</f>
        <v>0</v>
      </c>
      <c r="BA37" s="9">
        <f ca="1">IF(AY$9&lt;&gt;"",IF(AY$9&lt;&gt;"All Locations",IF(AY$10="From",COUNTIFS(Matches[CLASS],INDEX(classNum,1,MATCH(BA$11,classScheme,0)),Matches[TIMEBIN],$B37,Matches[SITE IN],AY$9),COUNTIFS(Matches[CLASS],INDEX(classNum,1,MATCH(BA$11,classScheme,0)),Matches[TIME OUT],"&gt;="&amp;TIMEVALUE(LEFT($B37,5)),Matches[TIME OUT],"&lt;"&amp;TIMEVALUE(LEFT($B37,5))+TIME(0,15,0),Matches[SITE OUT],AY$9)),COUNTIFS(All[TIMEBIN],$B37,All[CLASS],INDEX(classNum,1,MATCH(BA$11,classScheme,0)))),"")</f>
        <v>1</v>
      </c>
      <c r="BB37" s="10">
        <f ca="1">IF(AY$9&lt;&gt;"",IF(AY$9&lt;&gt;"All Locations",IF(AY$10="From",COUNTIFS(Matches[CLASS],INDEX(classNum,1,MATCH(BB$11,classScheme,0)),Matches[TIMEBIN],$B37,Matches[SITE IN],AY$9),COUNTIFS(Matches[CLASS],INDEX(classNum,1,MATCH(BB$11,classScheme,0)),Matches[TIME OUT],"&gt;="&amp;TIMEVALUE(LEFT($B37,5)),Matches[TIME OUT],"&lt;"&amp;TIMEVALUE(LEFT($B37,5))+TIME(0,15,0),Matches[SITE OUT],AY$9)),COUNTIFS(All[TIMEBIN],$B37,All[CLASS],INDEX(classNum,1,MATCH(BB$11,classScheme,0)))),"")</f>
        <v>0</v>
      </c>
      <c r="BC37" s="11">
        <f ca="1">IF(AY$9&lt;&gt;"",IF(AY$9&lt;&gt;"All Locations",IF(AY$10="From",COUNTIFS(Matches[CLASS],INDEX(classNum,1,MATCH(BC$11,classScheme,0)),Matches[TIMEBIN],$B37,Matches[SITE IN],AY$9),COUNTIFS(Matches[CLASS],INDEX(classNum,1,MATCH(BC$11,classScheme,0)),Matches[TIME OUT],"&gt;="&amp;TIMEVALUE(LEFT($B37,5)),Matches[TIME OUT],"&lt;"&amp;TIMEVALUE(LEFT($B37,5))+TIME(0,15,0),Matches[SITE OUT],AY$9)),COUNTIFS(All[TIMEBIN],$B37,All[CLASS],INDEX(classNum,1,MATCH(BC$11,classScheme,0)))),"")</f>
        <v>0</v>
      </c>
      <c r="BD37" s="12"/>
      <c r="BE37" s="8">
        <f ca="1">IF(BE$9&lt;&gt;"",IF(BE$9&lt;&gt;"All Locations",IF(BE$10="From",COUNTIFS(Matches[CLASS],INDEX(classNum,1,MATCH(BE$11,classScheme,0)),Matches[TIMEBIN],$B37,Matches[SITE IN],BE$9),COUNTIFS(Matches[CLASS],INDEX(classNum,1,MATCH(BE$11,classScheme,0)),Matches[TIME OUT],"&gt;="&amp;TIMEVALUE(LEFT($B37,5)),Matches[TIME OUT],"&lt;"&amp;TIMEVALUE(LEFT($B37,5))+TIME(0,15,0),Matches[SITE OUT],BE$9)),COUNTIFS(All[TIMEBIN],$B37,All[CLASS],INDEX(classNum,1,MATCH(BE$11,classScheme,0)))),"")</f>
        <v>6</v>
      </c>
      <c r="BF37" s="9">
        <f ca="1">IF(BE$9&lt;&gt;"",IF(BE$9&lt;&gt;"All Locations",IF(BE$10="From",COUNTIFS(Matches[CLASS],INDEX(classNum,1,MATCH(BF$11,classScheme,0)),Matches[TIMEBIN],$B37,Matches[SITE IN],BE$9),COUNTIFS(Matches[CLASS],INDEX(classNum,1,MATCH(BF$11,classScheme,0)),Matches[TIME OUT],"&gt;="&amp;TIMEVALUE(LEFT($B37,5)),Matches[TIME OUT],"&lt;"&amp;TIMEVALUE(LEFT($B37,5))+TIME(0,15,0),Matches[SITE OUT],BE$9)),COUNTIFS(All[TIMEBIN],$B37,All[CLASS],INDEX(classNum,1,MATCH(BF$11,classScheme,0)))),"")</f>
        <v>0</v>
      </c>
      <c r="BG37" s="9">
        <f ca="1">IF(BE$9&lt;&gt;"",IF(BE$9&lt;&gt;"All Locations",IF(BE$10="From",COUNTIFS(Matches[CLASS],INDEX(classNum,1,MATCH(BG$11,classScheme,0)),Matches[TIMEBIN],$B37,Matches[SITE IN],BE$9),COUNTIFS(Matches[CLASS],INDEX(classNum,1,MATCH(BG$11,classScheme,0)),Matches[TIME OUT],"&gt;="&amp;TIMEVALUE(LEFT($B37,5)),Matches[TIME OUT],"&lt;"&amp;TIMEVALUE(LEFT($B37,5))+TIME(0,15,0),Matches[SITE OUT],BE$9)),COUNTIFS(All[TIMEBIN],$B37,All[CLASS],INDEX(classNum,1,MATCH(BG$11,classScheme,0)))),"")</f>
        <v>1</v>
      </c>
      <c r="BH37" s="10">
        <f ca="1">IF(BE$9&lt;&gt;"",IF(BE$9&lt;&gt;"All Locations",IF(BE$10="From",COUNTIFS(Matches[CLASS],INDEX(classNum,1,MATCH(BH$11,classScheme,0)),Matches[TIMEBIN],$B37,Matches[SITE IN],BE$9),COUNTIFS(Matches[CLASS],INDEX(classNum,1,MATCH(BH$11,classScheme,0)),Matches[TIME OUT],"&gt;="&amp;TIMEVALUE(LEFT($B37,5)),Matches[TIME OUT],"&lt;"&amp;TIMEVALUE(LEFT($B37,5))+TIME(0,15,0),Matches[SITE OUT],BE$9)),COUNTIFS(All[TIMEBIN],$B37,All[CLASS],INDEX(classNum,1,MATCH(BH$11,classScheme,0)))),"")</f>
        <v>0</v>
      </c>
      <c r="BI37" s="11">
        <f ca="1">IF(BE$9&lt;&gt;"",IF(BE$9&lt;&gt;"All Locations",IF(BE$10="From",COUNTIFS(Matches[CLASS],INDEX(classNum,1,MATCH(BI$11,classScheme,0)),Matches[TIMEBIN],$B37,Matches[SITE IN],BE$9),COUNTIFS(Matches[CLASS],INDEX(classNum,1,MATCH(BI$11,classScheme,0)),Matches[TIME OUT],"&gt;="&amp;TIMEVALUE(LEFT($B37,5)),Matches[TIME OUT],"&lt;"&amp;TIMEVALUE(LEFT($B37,5))+TIME(0,15,0),Matches[SITE OUT],BE$9)),COUNTIFS(All[TIMEBIN],$B37,All[CLASS],INDEX(classNum,1,MATCH(BI$11,classScheme,0)))),"")</f>
        <v>0</v>
      </c>
      <c r="BJ37" s="12"/>
      <c r="BK37" s="8">
        <f ca="1">IF(BK$9&lt;&gt;"",IF(BK$9&lt;&gt;"All Locations",IF(BK$10="From",COUNTIFS(Matches[CLASS],INDEX(classNum,1,MATCH(BK$11,classScheme,0)),Matches[TIMEBIN],$B37,Matches[SITE IN],BK$9),COUNTIFS(Matches[CLASS],INDEX(classNum,1,MATCH(BK$11,classScheme,0)),Matches[TIME OUT],"&gt;="&amp;TIMEVALUE(LEFT($B37,5)),Matches[TIME OUT],"&lt;"&amp;TIMEVALUE(LEFT($B37,5))+TIME(0,15,0),Matches[SITE OUT],BK$9)),COUNTIFS(All[TIMEBIN],$B37,All[CLASS],INDEX(classNum,1,MATCH(BK$11,classScheme,0)))),"")</f>
        <v>7</v>
      </c>
      <c r="BL37" s="9">
        <f ca="1">IF(BK$9&lt;&gt;"",IF(BK$9&lt;&gt;"All Locations",IF(BK$10="From",COUNTIFS(Matches[CLASS],INDEX(classNum,1,MATCH(BL$11,classScheme,0)),Matches[TIMEBIN],$B37,Matches[SITE IN],BK$9),COUNTIFS(Matches[CLASS],INDEX(classNum,1,MATCH(BL$11,classScheme,0)),Matches[TIME OUT],"&gt;="&amp;TIMEVALUE(LEFT($B37,5)),Matches[TIME OUT],"&lt;"&amp;TIMEVALUE(LEFT($B37,5))+TIME(0,15,0),Matches[SITE OUT],BK$9)),COUNTIFS(All[TIMEBIN],$B37,All[CLASS],INDEX(classNum,1,MATCH(BL$11,classScheme,0)))),"")</f>
        <v>1</v>
      </c>
      <c r="BM37" s="9">
        <f ca="1">IF(BK$9&lt;&gt;"",IF(BK$9&lt;&gt;"All Locations",IF(BK$10="From",COUNTIFS(Matches[CLASS],INDEX(classNum,1,MATCH(BM$11,classScheme,0)),Matches[TIMEBIN],$B37,Matches[SITE IN],BK$9),COUNTIFS(Matches[CLASS],INDEX(classNum,1,MATCH(BM$11,classScheme,0)),Matches[TIME OUT],"&gt;="&amp;TIMEVALUE(LEFT($B37,5)),Matches[TIME OUT],"&lt;"&amp;TIMEVALUE(LEFT($B37,5))+TIME(0,15,0),Matches[SITE OUT],BK$9)),COUNTIFS(All[TIMEBIN],$B37,All[CLASS],INDEX(classNum,1,MATCH(BM$11,classScheme,0)))),"")</f>
        <v>0</v>
      </c>
      <c r="BN37" s="10">
        <f ca="1">IF(BK$9&lt;&gt;"",IF(BK$9&lt;&gt;"All Locations",IF(BK$10="From",COUNTIFS(Matches[CLASS],INDEX(classNum,1,MATCH(BN$11,classScheme,0)),Matches[TIMEBIN],$B37,Matches[SITE IN],BK$9),COUNTIFS(Matches[CLASS],INDEX(classNum,1,MATCH(BN$11,classScheme,0)),Matches[TIME OUT],"&gt;="&amp;TIMEVALUE(LEFT($B37,5)),Matches[TIME OUT],"&lt;"&amp;TIMEVALUE(LEFT($B37,5))+TIME(0,15,0),Matches[SITE OUT],BK$9)),COUNTIFS(All[TIMEBIN],$B37,All[CLASS],INDEX(classNum,1,MATCH(BN$11,classScheme,0)))),"")</f>
        <v>0</v>
      </c>
      <c r="BO37" s="11">
        <f ca="1">IF(BK$9&lt;&gt;"",IF(BK$9&lt;&gt;"All Locations",IF(BK$10="From",COUNTIFS(Matches[CLASS],INDEX(classNum,1,MATCH(BO$11,classScheme,0)),Matches[TIMEBIN],$B37,Matches[SITE IN],BK$9),COUNTIFS(Matches[CLASS],INDEX(classNum,1,MATCH(BO$11,classScheme,0)),Matches[TIME OUT],"&gt;="&amp;TIMEVALUE(LEFT($B37,5)),Matches[TIME OUT],"&lt;"&amp;TIMEVALUE(LEFT($B37,5))+TIME(0,15,0),Matches[SITE OUT],BK$9)),COUNTIFS(All[TIMEBIN],$B37,All[CLASS],INDEX(classNum,1,MATCH(BO$11,classScheme,0)))),"")</f>
        <v>0</v>
      </c>
      <c r="BP37" s="12"/>
      <c r="BQ37" s="8">
        <f ca="1">IF(BQ$9&lt;&gt;"",IF(BQ$9&lt;&gt;"All Locations",IF(BQ$10="From",COUNTIFS(Matches[CLASS],INDEX(classNum,1,MATCH(BQ$11,classScheme,0)),Matches[TIMEBIN],$B37,Matches[SITE IN],BQ$9),COUNTIFS(Matches[CLASS],INDEX(classNum,1,MATCH(BQ$11,classScheme,0)),Matches[TIME OUT],"&gt;="&amp;TIMEVALUE(LEFT($B37,5)),Matches[TIME OUT],"&lt;"&amp;TIMEVALUE(LEFT($B37,5))+TIME(0,15,0),Matches[SITE OUT],BQ$9)),COUNTIFS(All[TIMEBIN],$B37,All[CLASS],INDEX(classNum,1,MATCH(BQ$11,classScheme,0)))),"")</f>
        <v>113</v>
      </c>
      <c r="BR37" s="9">
        <f ca="1">IF(BQ$9&lt;&gt;"",IF(BQ$9&lt;&gt;"All Locations",IF(BQ$10="From",COUNTIFS(Matches[CLASS],INDEX(classNum,1,MATCH(BR$11,classScheme,0)),Matches[TIMEBIN],$B37,Matches[SITE IN],BQ$9),COUNTIFS(Matches[CLASS],INDEX(classNum,1,MATCH(BR$11,classScheme,0)),Matches[TIME OUT],"&gt;="&amp;TIMEVALUE(LEFT($B37,5)),Matches[TIME OUT],"&lt;"&amp;TIMEVALUE(LEFT($B37,5))+TIME(0,15,0),Matches[SITE OUT],BQ$9)),COUNTIFS(All[TIMEBIN],$B37,All[CLASS],INDEX(classNum,1,MATCH(BR$11,classScheme,0)))),"")</f>
        <v>11</v>
      </c>
      <c r="BS37" s="9">
        <f ca="1">IF(BQ$9&lt;&gt;"",IF(BQ$9&lt;&gt;"All Locations",IF(BQ$10="From",COUNTIFS(Matches[CLASS],INDEX(classNum,1,MATCH(BS$11,classScheme,0)),Matches[TIMEBIN],$B37,Matches[SITE IN],BQ$9),COUNTIFS(Matches[CLASS],INDEX(classNum,1,MATCH(BS$11,classScheme,0)),Matches[TIME OUT],"&gt;="&amp;TIMEVALUE(LEFT($B37,5)),Matches[TIME OUT],"&lt;"&amp;TIMEVALUE(LEFT($B37,5))+TIME(0,15,0),Matches[SITE OUT],BQ$9)),COUNTIFS(All[TIMEBIN],$B37,All[CLASS],INDEX(classNum,1,MATCH(BS$11,classScheme,0)))),"")</f>
        <v>7</v>
      </c>
      <c r="BT37" s="10">
        <f ca="1">IF(BQ$9&lt;&gt;"",IF(BQ$9&lt;&gt;"All Locations",IF(BQ$10="From",COUNTIFS(Matches[CLASS],INDEX(classNum,1,MATCH(BT$11,classScheme,0)),Matches[TIMEBIN],$B37,Matches[SITE IN],BQ$9),COUNTIFS(Matches[CLASS],INDEX(classNum,1,MATCH(BT$11,classScheme,0)),Matches[TIME OUT],"&gt;="&amp;TIMEVALUE(LEFT($B37,5)),Matches[TIME OUT],"&lt;"&amp;TIMEVALUE(LEFT($B37,5))+TIME(0,15,0),Matches[SITE OUT],BQ$9)),COUNTIFS(All[TIMEBIN],$B37,All[CLASS],INDEX(classNum,1,MATCH(BT$11,classScheme,0)))),"")</f>
        <v>0</v>
      </c>
      <c r="BU37" s="11">
        <f ca="1">IF(BQ$9&lt;&gt;"",IF(BQ$9&lt;&gt;"All Locations",IF(BQ$10="From",COUNTIFS(Matches[CLASS],INDEX(classNum,1,MATCH(BU$11,classScheme,0)),Matches[TIMEBIN],$B37,Matches[SITE IN],BQ$9),COUNTIFS(Matches[CLASS],INDEX(classNum,1,MATCH(BU$11,classScheme,0)),Matches[TIME OUT],"&gt;="&amp;TIMEVALUE(LEFT($B37,5)),Matches[TIME OUT],"&lt;"&amp;TIMEVALUE(LEFT($B37,5))+TIME(0,15,0),Matches[SITE OUT],BQ$9)),COUNTIFS(All[TIMEBIN],$B37,All[CLASS],INDEX(classNum,1,MATCH(BU$11,classScheme,0)))),"")</f>
        <v>10</v>
      </c>
    </row>
    <row r="38" spans="2:73">
      <c r="B38" s="7" t="str">
        <v>12:30 - 12:45</v>
      </c>
      <c r="C38" s="8">
        <f ca="1">IF(C$9&lt;&gt;"",IF(C$9&lt;&gt;"All Locations",IF(C$10="From",COUNTIFS(Matches[CLASS],INDEX(classNum,1,MATCH(C$11,classScheme,0)),Matches[TIMEBIN],$B38,Matches[SITE IN],C$9),COUNTIFS(Matches[CLASS],INDEX(classNum,1,MATCH(C$11,classScheme,0)),Matches[TIME OUT],"&gt;="&amp;TIMEVALUE(LEFT($B38,5)),Matches[TIME OUT],"&lt;"&amp;TIMEVALUE(LEFT($B38,5))+TIME(0,15,0),Matches[SITE OUT],C$9)),COUNTIFS(All[TIMEBIN],$B38,All[CLASS],INDEX(classNum,1,MATCH(C$11,classScheme,0)))),"")</f>
        <v>38</v>
      </c>
      <c r="D38" s="9">
        <f ca="1">IF(C$9&lt;&gt;"",IF(C$9&lt;&gt;"All Locations",IF(C$10="From",COUNTIFS(Matches[CLASS],INDEX(classNum,1,MATCH(D$11,classScheme,0)),Matches[TIMEBIN],$B38,Matches[SITE IN],C$9),COUNTIFS(Matches[CLASS],INDEX(classNum,1,MATCH(D$11,classScheme,0)),Matches[TIME OUT],"&gt;="&amp;TIMEVALUE(LEFT($B38,5)),Matches[TIME OUT],"&lt;"&amp;TIMEVALUE(LEFT($B38,5))+TIME(0,15,0),Matches[SITE OUT],C$9)),COUNTIFS(All[TIMEBIN],$B38,All[CLASS],INDEX(classNum,1,MATCH(D$11,classScheme,0)))),"")</f>
        <v>0</v>
      </c>
      <c r="E38" s="9">
        <f ca="1">IF(C$9&lt;&gt;"",IF(C$9&lt;&gt;"All Locations",IF(C$10="From",COUNTIFS(Matches[CLASS],INDEX(classNum,1,MATCH(E$11,classScheme,0)),Matches[TIMEBIN],$B38,Matches[SITE IN],C$9),COUNTIFS(Matches[CLASS],INDEX(classNum,1,MATCH(E$11,classScheme,0)),Matches[TIME OUT],"&gt;="&amp;TIMEVALUE(LEFT($B38,5)),Matches[TIME OUT],"&lt;"&amp;TIMEVALUE(LEFT($B38,5))+TIME(0,15,0),Matches[SITE OUT],C$9)),COUNTIFS(All[TIMEBIN],$B38,All[CLASS],INDEX(classNum,1,MATCH(E$11,classScheme,0)))),"")</f>
        <v>0</v>
      </c>
      <c r="F38" s="10">
        <f ca="1">IF(C$9&lt;&gt;"",IF(C$9&lt;&gt;"All Locations",IF(C$10="From",COUNTIFS(Matches[CLASS],INDEX(classNum,1,MATCH(F$11,classScheme,0)),Matches[TIMEBIN],$B38,Matches[SITE IN],C$9),COUNTIFS(Matches[CLASS],INDEX(classNum,1,MATCH(F$11,classScheme,0)),Matches[TIME OUT],"&gt;="&amp;TIMEVALUE(LEFT($B38,5)),Matches[TIME OUT],"&lt;"&amp;TIMEVALUE(LEFT($B38,5))+TIME(0,15,0),Matches[SITE OUT],C$9)),COUNTIFS(All[TIMEBIN],$B38,All[CLASS],INDEX(classNum,1,MATCH(F$11,classScheme,0)))),"")</f>
        <v>0</v>
      </c>
      <c r="G38" s="11">
        <f ca="1">IF(C$9&lt;&gt;"",IF(C$9&lt;&gt;"All Locations",IF(C$10="From",COUNTIFS(Matches[CLASS],INDEX(classNum,1,MATCH(G$11,classScheme,0)),Matches[TIMEBIN],$B38,Matches[SITE IN],C$9),COUNTIFS(Matches[CLASS],INDEX(classNum,1,MATCH(G$11,classScheme,0)),Matches[TIME OUT],"&gt;="&amp;TIMEVALUE(LEFT($B38,5)),Matches[TIME OUT],"&lt;"&amp;TIMEVALUE(LEFT($B38,5))+TIME(0,15,0),Matches[SITE OUT],C$9)),COUNTIFS(All[TIMEBIN],$B38,All[CLASS],INDEX(classNum,1,MATCH(G$11,classScheme,0)))),"")</f>
        <v>8</v>
      </c>
      <c r="H38" s="12"/>
      <c r="I38" s="8">
        <f ca="1">IF(I$9&lt;&gt;"",IF(I$9&lt;&gt;"All Locations",IF(I$10="From",COUNTIFS(Matches[CLASS],INDEX(classNum,1,MATCH(I$11,classScheme,0)),Matches[TIMEBIN],$B38,Matches[SITE IN],I$9),COUNTIFS(Matches[CLASS],INDEX(classNum,1,MATCH(I$11,classScheme,0)),Matches[TIME OUT],"&gt;="&amp;TIMEVALUE(LEFT($B38,5)),Matches[TIME OUT],"&lt;"&amp;TIMEVALUE(LEFT($B38,5))+TIME(0,15,0),Matches[SITE OUT],I$9)),COUNTIFS(All[TIMEBIN],$B38,All[CLASS],INDEX(classNum,1,MATCH(I$11,classScheme,0)))),"")</f>
        <v>0</v>
      </c>
      <c r="J38" s="9">
        <f ca="1">IF(I$9&lt;&gt;"",IF(I$9&lt;&gt;"All Locations",IF(I$10="From",COUNTIFS(Matches[CLASS],INDEX(classNum,1,MATCH(J$11,classScheme,0)),Matches[TIMEBIN],$B38,Matches[SITE IN],I$9),COUNTIFS(Matches[CLASS],INDEX(classNum,1,MATCH(J$11,classScheme,0)),Matches[TIME OUT],"&gt;="&amp;TIMEVALUE(LEFT($B38,5)),Matches[TIME OUT],"&lt;"&amp;TIMEVALUE(LEFT($B38,5))+TIME(0,15,0),Matches[SITE OUT],I$9)),COUNTIFS(All[TIMEBIN],$B38,All[CLASS],INDEX(classNum,1,MATCH(J$11,classScheme,0)))),"")</f>
        <v>0</v>
      </c>
      <c r="K38" s="9">
        <f ca="1">IF(I$9&lt;&gt;"",IF(I$9&lt;&gt;"All Locations",IF(I$10="From",COUNTIFS(Matches[CLASS],INDEX(classNum,1,MATCH(K$11,classScheme,0)),Matches[TIMEBIN],$B38,Matches[SITE IN],I$9),COUNTIFS(Matches[CLASS],INDEX(classNum,1,MATCH(K$11,classScheme,0)),Matches[TIME OUT],"&gt;="&amp;TIMEVALUE(LEFT($B38,5)),Matches[TIME OUT],"&lt;"&amp;TIMEVALUE(LEFT($B38,5))+TIME(0,15,0),Matches[SITE OUT],I$9)),COUNTIFS(All[TIMEBIN],$B38,All[CLASS],INDEX(classNum,1,MATCH(K$11,classScheme,0)))),"")</f>
        <v>0</v>
      </c>
      <c r="L38" s="10">
        <f ca="1">IF(I$9&lt;&gt;"",IF(I$9&lt;&gt;"All Locations",IF(I$10="From",COUNTIFS(Matches[CLASS],INDEX(classNum,1,MATCH(L$11,classScheme,0)),Matches[TIMEBIN],$B38,Matches[SITE IN],I$9),COUNTIFS(Matches[CLASS],INDEX(classNum,1,MATCH(L$11,classScheme,0)),Matches[TIME OUT],"&gt;="&amp;TIMEVALUE(LEFT($B38,5)),Matches[TIME OUT],"&lt;"&amp;TIMEVALUE(LEFT($B38,5))+TIME(0,15,0),Matches[SITE OUT],I$9)),COUNTIFS(All[TIMEBIN],$B38,All[CLASS],INDEX(classNum,1,MATCH(L$11,classScheme,0)))),"")</f>
        <v>0</v>
      </c>
      <c r="M38" s="11">
        <f ca="1">IF(I$9&lt;&gt;"",IF(I$9&lt;&gt;"All Locations",IF(I$10="From",COUNTIFS(Matches[CLASS],INDEX(classNum,1,MATCH(M$11,classScheme,0)),Matches[TIMEBIN],$B38,Matches[SITE IN],I$9),COUNTIFS(Matches[CLASS],INDEX(classNum,1,MATCH(M$11,classScheme,0)),Matches[TIME OUT],"&gt;="&amp;TIMEVALUE(LEFT($B38,5)),Matches[TIME OUT],"&lt;"&amp;TIMEVALUE(LEFT($B38,5))+TIME(0,15,0),Matches[SITE OUT],I$9)),COUNTIFS(All[TIMEBIN],$B38,All[CLASS],INDEX(classNum,1,MATCH(M$11,classScheme,0)))),"")</f>
        <v>0</v>
      </c>
      <c r="N38" s="12"/>
      <c r="O38" s="8">
        <f ca="1">IF(O$9&lt;&gt;"",IF(O$9&lt;&gt;"All Locations",IF(O$10="From",COUNTIFS(Matches[CLASS],INDEX(classNum,1,MATCH(O$11,classScheme,0)),Matches[TIMEBIN],$B38,Matches[SITE IN],O$9),COUNTIFS(Matches[CLASS],INDEX(classNum,1,MATCH(O$11,classScheme,0)),Matches[TIME OUT],"&gt;="&amp;TIMEVALUE(LEFT($B38,5)),Matches[TIME OUT],"&lt;"&amp;TIMEVALUE(LEFT($B38,5))+TIME(0,15,0),Matches[SITE OUT],O$9)),COUNTIFS(All[TIMEBIN],$B38,All[CLASS],INDEX(classNum,1,MATCH(O$11,classScheme,0)))),"")</f>
        <v>3</v>
      </c>
      <c r="P38" s="9">
        <f ca="1">IF(O$9&lt;&gt;"",IF(O$9&lt;&gt;"All Locations",IF(O$10="From",COUNTIFS(Matches[CLASS],INDEX(classNum,1,MATCH(P$11,classScheme,0)),Matches[TIMEBIN],$B38,Matches[SITE IN],O$9),COUNTIFS(Matches[CLASS],INDEX(classNum,1,MATCH(P$11,classScheme,0)),Matches[TIME OUT],"&gt;="&amp;TIMEVALUE(LEFT($B38,5)),Matches[TIME OUT],"&lt;"&amp;TIMEVALUE(LEFT($B38,5))+TIME(0,15,0),Matches[SITE OUT],O$9)),COUNTIFS(All[TIMEBIN],$B38,All[CLASS],INDEX(classNum,1,MATCH(P$11,classScheme,0)))),"")</f>
        <v>0</v>
      </c>
      <c r="Q38" s="9">
        <f ca="1">IF(O$9&lt;&gt;"",IF(O$9&lt;&gt;"All Locations",IF(O$10="From",COUNTIFS(Matches[CLASS],INDEX(classNum,1,MATCH(Q$11,classScheme,0)),Matches[TIMEBIN],$B38,Matches[SITE IN],O$9),COUNTIFS(Matches[CLASS],INDEX(classNum,1,MATCH(Q$11,classScheme,0)),Matches[TIME OUT],"&gt;="&amp;TIMEVALUE(LEFT($B38,5)),Matches[TIME OUT],"&lt;"&amp;TIMEVALUE(LEFT($B38,5))+TIME(0,15,0),Matches[SITE OUT],O$9)),COUNTIFS(All[TIMEBIN],$B38,All[CLASS],INDEX(classNum,1,MATCH(Q$11,classScheme,0)))),"")</f>
        <v>0</v>
      </c>
      <c r="R38" s="10">
        <f ca="1">IF(O$9&lt;&gt;"",IF(O$9&lt;&gt;"All Locations",IF(O$10="From",COUNTIFS(Matches[CLASS],INDEX(classNum,1,MATCH(R$11,classScheme,0)),Matches[TIMEBIN],$B38,Matches[SITE IN],O$9),COUNTIFS(Matches[CLASS],INDEX(classNum,1,MATCH(R$11,classScheme,0)),Matches[TIME OUT],"&gt;="&amp;TIMEVALUE(LEFT($B38,5)),Matches[TIME OUT],"&lt;"&amp;TIMEVALUE(LEFT($B38,5))+TIME(0,15,0),Matches[SITE OUT],O$9)),COUNTIFS(All[TIMEBIN],$B38,All[CLASS],INDEX(classNum,1,MATCH(R$11,classScheme,0)))),"")</f>
        <v>0</v>
      </c>
      <c r="S38" s="11">
        <f ca="1">IF(O$9&lt;&gt;"",IF(O$9&lt;&gt;"All Locations",IF(O$10="From",COUNTIFS(Matches[CLASS],INDEX(classNum,1,MATCH(S$11,classScheme,0)),Matches[TIMEBIN],$B38,Matches[SITE IN],O$9),COUNTIFS(Matches[CLASS],INDEX(classNum,1,MATCH(S$11,classScheme,0)),Matches[TIME OUT],"&gt;="&amp;TIMEVALUE(LEFT($B38,5)),Matches[TIME OUT],"&lt;"&amp;TIMEVALUE(LEFT($B38,5))+TIME(0,15,0),Matches[SITE OUT],O$9)),COUNTIFS(All[TIMEBIN],$B38,All[CLASS],INDEX(classNum,1,MATCH(S$11,classScheme,0)))),"")</f>
        <v>0</v>
      </c>
      <c r="T38" s="12"/>
      <c r="U38" s="8">
        <f ca="1">IF(U$9&lt;&gt;"",IF(U$9&lt;&gt;"All Locations",IF(U$10="From",COUNTIFS(Matches[CLASS],INDEX(classNum,1,MATCH(U$11,classScheme,0)),Matches[TIMEBIN],$B38,Matches[SITE IN],U$9),COUNTIFS(Matches[CLASS],INDEX(classNum,1,MATCH(U$11,classScheme,0)),Matches[TIME OUT],"&gt;="&amp;TIMEVALUE(LEFT($B38,5)),Matches[TIME OUT],"&lt;"&amp;TIMEVALUE(LEFT($B38,5))+TIME(0,15,0),Matches[SITE OUT],U$9)),COUNTIFS(All[TIMEBIN],$B38,All[CLASS],INDEX(classNum,1,MATCH(U$11,classScheme,0)))),"")</f>
        <v>13</v>
      </c>
      <c r="V38" s="9">
        <f ca="1">IF(U$9&lt;&gt;"",IF(U$9&lt;&gt;"All Locations",IF(U$10="From",COUNTIFS(Matches[CLASS],INDEX(classNum,1,MATCH(V$11,classScheme,0)),Matches[TIMEBIN],$B38,Matches[SITE IN],U$9),COUNTIFS(Matches[CLASS],INDEX(classNum,1,MATCH(V$11,classScheme,0)),Matches[TIME OUT],"&gt;="&amp;TIMEVALUE(LEFT($B38,5)),Matches[TIME OUT],"&lt;"&amp;TIMEVALUE(LEFT($B38,5))+TIME(0,15,0),Matches[SITE OUT],U$9)),COUNTIFS(All[TIMEBIN],$B38,All[CLASS],INDEX(classNum,1,MATCH(V$11,classScheme,0)))),"")</f>
        <v>1</v>
      </c>
      <c r="W38" s="9">
        <f ca="1">IF(U$9&lt;&gt;"",IF(U$9&lt;&gt;"All Locations",IF(U$10="From",COUNTIFS(Matches[CLASS],INDEX(classNum,1,MATCH(W$11,classScheme,0)),Matches[TIMEBIN],$B38,Matches[SITE IN],U$9),COUNTIFS(Matches[CLASS],INDEX(classNum,1,MATCH(W$11,classScheme,0)),Matches[TIME OUT],"&gt;="&amp;TIMEVALUE(LEFT($B38,5)),Matches[TIME OUT],"&lt;"&amp;TIMEVALUE(LEFT($B38,5))+TIME(0,15,0),Matches[SITE OUT],U$9)),COUNTIFS(All[TIMEBIN],$B38,All[CLASS],INDEX(classNum,1,MATCH(W$11,classScheme,0)))),"")</f>
        <v>0</v>
      </c>
      <c r="X38" s="10">
        <f ca="1">IF(U$9&lt;&gt;"",IF(U$9&lt;&gt;"All Locations",IF(U$10="From",COUNTIFS(Matches[CLASS],INDEX(classNum,1,MATCH(X$11,classScheme,0)),Matches[TIMEBIN],$B38,Matches[SITE IN],U$9),COUNTIFS(Matches[CLASS],INDEX(classNum,1,MATCH(X$11,classScheme,0)),Matches[TIME OUT],"&gt;="&amp;TIMEVALUE(LEFT($B38,5)),Matches[TIME OUT],"&lt;"&amp;TIMEVALUE(LEFT($B38,5))+TIME(0,15,0),Matches[SITE OUT],U$9)),COUNTIFS(All[TIMEBIN],$B38,All[CLASS],INDEX(classNum,1,MATCH(X$11,classScheme,0)))),"")</f>
        <v>0</v>
      </c>
      <c r="Y38" s="11">
        <f ca="1">IF(U$9&lt;&gt;"",IF(U$9&lt;&gt;"All Locations",IF(U$10="From",COUNTIFS(Matches[CLASS],INDEX(classNum,1,MATCH(Y$11,classScheme,0)),Matches[TIMEBIN],$B38,Matches[SITE IN],U$9),COUNTIFS(Matches[CLASS],INDEX(classNum,1,MATCH(Y$11,classScheme,0)),Matches[TIME OUT],"&gt;="&amp;TIMEVALUE(LEFT($B38,5)),Matches[TIME OUT],"&lt;"&amp;TIMEVALUE(LEFT($B38,5))+TIME(0,15,0),Matches[SITE OUT],U$9)),COUNTIFS(All[TIMEBIN],$B38,All[CLASS],INDEX(classNum,1,MATCH(Y$11,classScheme,0)))),"")</f>
        <v>0</v>
      </c>
      <c r="Z38" s="12"/>
      <c r="AA38" s="8">
        <f ca="1">IF(AA$9&lt;&gt;"",IF(AA$9&lt;&gt;"All Locations",IF(AA$10="From",COUNTIFS(Matches[CLASS],INDEX(classNum,1,MATCH(AA$11,classScheme,0)),Matches[TIMEBIN],$B38,Matches[SITE IN],AA$9),COUNTIFS(Matches[CLASS],INDEX(classNum,1,MATCH(AA$11,classScheme,0)),Matches[TIME OUT],"&gt;="&amp;TIMEVALUE(LEFT($B38,5)),Matches[TIME OUT],"&lt;"&amp;TIMEVALUE(LEFT($B38,5))+TIME(0,15,0),Matches[SITE OUT],AA$9)),COUNTIFS(All[TIMEBIN],$B38,All[CLASS],INDEX(classNum,1,MATCH(AA$11,classScheme,0)))),"")</f>
        <v>14</v>
      </c>
      <c r="AB38" s="9">
        <f ca="1">IF(AA$9&lt;&gt;"",IF(AA$9&lt;&gt;"All Locations",IF(AA$10="From",COUNTIFS(Matches[CLASS],INDEX(classNum,1,MATCH(AB$11,classScheme,0)),Matches[TIMEBIN],$B38,Matches[SITE IN],AA$9),COUNTIFS(Matches[CLASS],INDEX(classNum,1,MATCH(AB$11,classScheme,0)),Matches[TIME OUT],"&gt;="&amp;TIMEVALUE(LEFT($B38,5)),Matches[TIME OUT],"&lt;"&amp;TIMEVALUE(LEFT($B38,5))+TIME(0,15,0),Matches[SITE OUT],AA$9)),COUNTIFS(All[TIMEBIN],$B38,All[CLASS],INDEX(classNum,1,MATCH(AB$11,classScheme,0)))),"")</f>
        <v>2</v>
      </c>
      <c r="AC38" s="9">
        <f ca="1">IF(AA$9&lt;&gt;"",IF(AA$9&lt;&gt;"All Locations",IF(AA$10="From",COUNTIFS(Matches[CLASS],INDEX(classNum,1,MATCH(AC$11,classScheme,0)),Matches[TIMEBIN],$B38,Matches[SITE IN],AA$9),COUNTIFS(Matches[CLASS],INDEX(classNum,1,MATCH(AC$11,classScheme,0)),Matches[TIME OUT],"&gt;="&amp;TIMEVALUE(LEFT($B38,5)),Matches[TIME OUT],"&lt;"&amp;TIMEVALUE(LEFT($B38,5))+TIME(0,15,0),Matches[SITE OUT],AA$9)),COUNTIFS(All[TIMEBIN],$B38,All[CLASS],INDEX(classNum,1,MATCH(AC$11,classScheme,0)))),"")</f>
        <v>0</v>
      </c>
      <c r="AD38" s="10">
        <f ca="1">IF(AA$9&lt;&gt;"",IF(AA$9&lt;&gt;"All Locations",IF(AA$10="From",COUNTIFS(Matches[CLASS],INDEX(classNum,1,MATCH(AD$11,classScheme,0)),Matches[TIMEBIN],$B38,Matches[SITE IN],AA$9),COUNTIFS(Matches[CLASS],INDEX(classNum,1,MATCH(AD$11,classScheme,0)),Matches[TIME OUT],"&gt;="&amp;TIMEVALUE(LEFT($B38,5)),Matches[TIME OUT],"&lt;"&amp;TIMEVALUE(LEFT($B38,5))+TIME(0,15,0),Matches[SITE OUT],AA$9)),COUNTIFS(All[TIMEBIN],$B38,All[CLASS],INDEX(classNum,1,MATCH(AD$11,classScheme,0)))),"")</f>
        <v>0</v>
      </c>
      <c r="AE38" s="11">
        <f ca="1">IF(AA$9&lt;&gt;"",IF(AA$9&lt;&gt;"All Locations",IF(AA$10="From",COUNTIFS(Matches[CLASS],INDEX(classNum,1,MATCH(AE$11,classScheme,0)),Matches[TIMEBIN],$B38,Matches[SITE IN],AA$9),COUNTIFS(Matches[CLASS],INDEX(classNum,1,MATCH(AE$11,classScheme,0)),Matches[TIME OUT],"&gt;="&amp;TIMEVALUE(LEFT($B38,5)),Matches[TIME OUT],"&lt;"&amp;TIMEVALUE(LEFT($B38,5))+TIME(0,15,0),Matches[SITE OUT],AA$9)),COUNTIFS(All[TIMEBIN],$B38,All[CLASS],INDEX(classNum,1,MATCH(AE$11,classScheme,0)))),"")</f>
        <v>0</v>
      </c>
      <c r="AF38" s="12"/>
      <c r="AG38" s="8">
        <f ca="1">IF(AG$9&lt;&gt;"",IF(AG$9&lt;&gt;"All Locations",IF(AG$10="From",COUNTIFS(Matches[CLASS],INDEX(classNum,1,MATCH(AG$11,classScheme,0)),Matches[TIMEBIN],$B38,Matches[SITE IN],AG$9),COUNTIFS(Matches[CLASS],INDEX(classNum,1,MATCH(AG$11,classScheme,0)),Matches[TIME OUT],"&gt;="&amp;TIMEVALUE(LEFT($B38,5)),Matches[TIME OUT],"&lt;"&amp;TIMEVALUE(LEFT($B38,5))+TIME(0,15,0),Matches[SITE OUT],AG$9)),COUNTIFS(All[TIMEBIN],$B38,All[CLASS],INDEX(classNum,1,MATCH(AG$11,classScheme,0)))),"")</f>
        <v>22</v>
      </c>
      <c r="AH38" s="9">
        <f ca="1">IF(AG$9&lt;&gt;"",IF(AG$9&lt;&gt;"All Locations",IF(AG$10="From",COUNTIFS(Matches[CLASS],INDEX(classNum,1,MATCH(AH$11,classScheme,0)),Matches[TIMEBIN],$B38,Matches[SITE IN],AG$9),COUNTIFS(Matches[CLASS],INDEX(classNum,1,MATCH(AH$11,classScheme,0)),Matches[TIME OUT],"&gt;="&amp;TIMEVALUE(LEFT($B38,5)),Matches[TIME OUT],"&lt;"&amp;TIMEVALUE(LEFT($B38,5))+TIME(0,15,0),Matches[SITE OUT],AG$9)),COUNTIFS(All[TIMEBIN],$B38,All[CLASS],INDEX(classNum,1,MATCH(AH$11,classScheme,0)))),"")</f>
        <v>0</v>
      </c>
      <c r="AI38" s="9">
        <f ca="1">IF(AG$9&lt;&gt;"",IF(AG$9&lt;&gt;"All Locations",IF(AG$10="From",COUNTIFS(Matches[CLASS],INDEX(classNum,1,MATCH(AI$11,classScheme,0)),Matches[TIMEBIN],$B38,Matches[SITE IN],AG$9),COUNTIFS(Matches[CLASS],INDEX(classNum,1,MATCH(AI$11,classScheme,0)),Matches[TIME OUT],"&gt;="&amp;TIMEVALUE(LEFT($B38,5)),Matches[TIME OUT],"&lt;"&amp;TIMEVALUE(LEFT($B38,5))+TIME(0,15,0),Matches[SITE OUT],AG$9)),COUNTIFS(All[TIMEBIN],$B38,All[CLASS],INDEX(classNum,1,MATCH(AI$11,classScheme,0)))),"")</f>
        <v>0</v>
      </c>
      <c r="AJ38" s="10">
        <f ca="1">IF(AG$9&lt;&gt;"",IF(AG$9&lt;&gt;"All Locations",IF(AG$10="From",COUNTIFS(Matches[CLASS],INDEX(classNum,1,MATCH(AJ$11,classScheme,0)),Matches[TIMEBIN],$B38,Matches[SITE IN],AG$9),COUNTIFS(Matches[CLASS],INDEX(classNum,1,MATCH(AJ$11,classScheme,0)),Matches[TIME OUT],"&gt;="&amp;TIMEVALUE(LEFT($B38,5)),Matches[TIME OUT],"&lt;"&amp;TIMEVALUE(LEFT($B38,5))+TIME(0,15,0),Matches[SITE OUT],AG$9)),COUNTIFS(All[TIMEBIN],$B38,All[CLASS],INDEX(classNum,1,MATCH(AJ$11,classScheme,0)))),"")</f>
        <v>0</v>
      </c>
      <c r="AK38" s="11">
        <f ca="1">IF(AG$9&lt;&gt;"",IF(AG$9&lt;&gt;"All Locations",IF(AG$10="From",COUNTIFS(Matches[CLASS],INDEX(classNum,1,MATCH(AK$11,classScheme,0)),Matches[TIMEBIN],$B38,Matches[SITE IN],AG$9),COUNTIFS(Matches[CLASS],INDEX(classNum,1,MATCH(AK$11,classScheme,0)),Matches[TIME OUT],"&gt;="&amp;TIMEVALUE(LEFT($B38,5)),Matches[TIME OUT],"&lt;"&amp;TIMEVALUE(LEFT($B38,5))+TIME(0,15,0),Matches[SITE OUT],AG$9)),COUNTIFS(All[TIMEBIN],$B38,All[CLASS],INDEX(classNum,1,MATCH(AK$11,classScheme,0)))),"")</f>
        <v>1</v>
      </c>
      <c r="AL38" s="12"/>
      <c r="AM38" s="8">
        <f ca="1">IF(AM$9&lt;&gt;"",IF(AM$9&lt;&gt;"All Locations",IF(AM$10="From",COUNTIFS(Matches[CLASS],INDEX(classNum,1,MATCH(AM$11,classScheme,0)),Matches[TIMEBIN],$B38,Matches[SITE IN],AM$9),COUNTIFS(Matches[CLASS],INDEX(classNum,1,MATCH(AM$11,classScheme,0)),Matches[TIME OUT],"&gt;="&amp;TIMEVALUE(LEFT($B38,5)),Matches[TIME OUT],"&lt;"&amp;TIMEVALUE(LEFT($B38,5))+TIME(0,15,0),Matches[SITE OUT],AM$9)),COUNTIFS(All[TIMEBIN],$B38,All[CLASS],INDEX(classNum,1,MATCH(AM$11,classScheme,0)))),"")</f>
        <v>10</v>
      </c>
      <c r="AN38" s="9">
        <f ca="1">IF(AM$9&lt;&gt;"",IF(AM$9&lt;&gt;"All Locations",IF(AM$10="From",COUNTIFS(Matches[CLASS],INDEX(classNum,1,MATCH(AN$11,classScheme,0)),Matches[TIMEBIN],$B38,Matches[SITE IN],AM$9),COUNTIFS(Matches[CLASS],INDEX(classNum,1,MATCH(AN$11,classScheme,0)),Matches[TIME OUT],"&gt;="&amp;TIMEVALUE(LEFT($B38,5)),Matches[TIME OUT],"&lt;"&amp;TIMEVALUE(LEFT($B38,5))+TIME(0,15,0),Matches[SITE OUT],AM$9)),COUNTIFS(All[TIMEBIN],$B38,All[CLASS],INDEX(classNum,1,MATCH(AN$11,classScheme,0)))),"")</f>
        <v>0</v>
      </c>
      <c r="AO38" s="9">
        <f ca="1">IF(AM$9&lt;&gt;"",IF(AM$9&lt;&gt;"All Locations",IF(AM$10="From",COUNTIFS(Matches[CLASS],INDEX(classNum,1,MATCH(AO$11,classScheme,0)),Matches[TIMEBIN],$B38,Matches[SITE IN],AM$9),COUNTIFS(Matches[CLASS],INDEX(classNum,1,MATCH(AO$11,classScheme,0)),Matches[TIME OUT],"&gt;="&amp;TIMEVALUE(LEFT($B38,5)),Matches[TIME OUT],"&lt;"&amp;TIMEVALUE(LEFT($B38,5))+TIME(0,15,0),Matches[SITE OUT],AM$9)),COUNTIFS(All[TIMEBIN],$B38,All[CLASS],INDEX(classNum,1,MATCH(AO$11,classScheme,0)))),"")</f>
        <v>0</v>
      </c>
      <c r="AP38" s="10">
        <f ca="1">IF(AM$9&lt;&gt;"",IF(AM$9&lt;&gt;"All Locations",IF(AM$10="From",COUNTIFS(Matches[CLASS],INDEX(classNum,1,MATCH(AP$11,classScheme,0)),Matches[TIMEBIN],$B38,Matches[SITE IN],AM$9),COUNTIFS(Matches[CLASS],INDEX(classNum,1,MATCH(AP$11,classScheme,0)),Matches[TIME OUT],"&gt;="&amp;TIMEVALUE(LEFT($B38,5)),Matches[TIME OUT],"&lt;"&amp;TIMEVALUE(LEFT($B38,5))+TIME(0,15,0),Matches[SITE OUT],AM$9)),COUNTIFS(All[TIMEBIN],$B38,All[CLASS],INDEX(classNum,1,MATCH(AP$11,classScheme,0)))),"")</f>
        <v>1</v>
      </c>
      <c r="AQ38" s="11">
        <f ca="1">IF(AM$9&lt;&gt;"",IF(AM$9&lt;&gt;"All Locations",IF(AM$10="From",COUNTIFS(Matches[CLASS],INDEX(classNum,1,MATCH(AQ$11,classScheme,0)),Matches[TIMEBIN],$B38,Matches[SITE IN],AM$9),COUNTIFS(Matches[CLASS],INDEX(classNum,1,MATCH(AQ$11,classScheme,0)),Matches[TIME OUT],"&gt;="&amp;TIMEVALUE(LEFT($B38,5)),Matches[TIME OUT],"&lt;"&amp;TIMEVALUE(LEFT($B38,5))+TIME(0,15,0),Matches[SITE OUT],AM$9)),COUNTIFS(All[TIMEBIN],$B38,All[CLASS],INDEX(classNum,1,MATCH(AQ$11,classScheme,0)))),"")</f>
        <v>4</v>
      </c>
      <c r="AR38" s="12"/>
      <c r="AS38" s="8">
        <f ca="1">IF(AS$9&lt;&gt;"",IF(AS$9&lt;&gt;"All Locations",IF(AS$10="From",COUNTIFS(Matches[CLASS],INDEX(classNum,1,MATCH(AS$11,classScheme,0)),Matches[TIMEBIN],$B38,Matches[SITE IN],AS$9),COUNTIFS(Matches[CLASS],INDEX(classNum,1,MATCH(AS$11,classScheme,0)),Matches[TIME OUT],"&gt;="&amp;TIMEVALUE(LEFT($B38,5)),Matches[TIME OUT],"&lt;"&amp;TIMEVALUE(LEFT($B38,5))+TIME(0,15,0),Matches[SITE OUT],AS$9)),COUNTIFS(All[TIMEBIN],$B38,All[CLASS],INDEX(classNum,1,MATCH(AS$11,classScheme,0)))),"")</f>
        <v>0</v>
      </c>
      <c r="AT38" s="9">
        <f ca="1">IF(AS$9&lt;&gt;"",IF(AS$9&lt;&gt;"All Locations",IF(AS$10="From",COUNTIFS(Matches[CLASS],INDEX(classNum,1,MATCH(AT$11,classScheme,0)),Matches[TIMEBIN],$B38,Matches[SITE IN],AS$9),COUNTIFS(Matches[CLASS],INDEX(classNum,1,MATCH(AT$11,classScheme,0)),Matches[TIME OUT],"&gt;="&amp;TIMEVALUE(LEFT($B38,5)),Matches[TIME OUT],"&lt;"&amp;TIMEVALUE(LEFT($B38,5))+TIME(0,15,0),Matches[SITE OUT],AS$9)),COUNTIFS(All[TIMEBIN],$B38,All[CLASS],INDEX(classNum,1,MATCH(AT$11,classScheme,0)))),"")</f>
        <v>0</v>
      </c>
      <c r="AU38" s="9">
        <f ca="1">IF(AS$9&lt;&gt;"",IF(AS$9&lt;&gt;"All Locations",IF(AS$10="From",COUNTIFS(Matches[CLASS],INDEX(classNum,1,MATCH(AU$11,classScheme,0)),Matches[TIMEBIN],$B38,Matches[SITE IN],AS$9),COUNTIFS(Matches[CLASS],INDEX(classNum,1,MATCH(AU$11,classScheme,0)),Matches[TIME OUT],"&gt;="&amp;TIMEVALUE(LEFT($B38,5)),Matches[TIME OUT],"&lt;"&amp;TIMEVALUE(LEFT($B38,5))+TIME(0,15,0),Matches[SITE OUT],AS$9)),COUNTIFS(All[TIMEBIN],$B38,All[CLASS],INDEX(classNum,1,MATCH(AU$11,classScheme,0)))),"")</f>
        <v>0</v>
      </c>
      <c r="AV38" s="10">
        <f ca="1">IF(AS$9&lt;&gt;"",IF(AS$9&lt;&gt;"All Locations",IF(AS$10="From",COUNTIFS(Matches[CLASS],INDEX(classNum,1,MATCH(AV$11,classScheme,0)),Matches[TIMEBIN],$B38,Matches[SITE IN],AS$9),COUNTIFS(Matches[CLASS],INDEX(classNum,1,MATCH(AV$11,classScheme,0)),Matches[TIME OUT],"&gt;="&amp;TIMEVALUE(LEFT($B38,5)),Matches[TIME OUT],"&lt;"&amp;TIMEVALUE(LEFT($B38,5))+TIME(0,15,0),Matches[SITE OUT],AS$9)),COUNTIFS(All[TIMEBIN],$B38,All[CLASS],INDEX(classNum,1,MATCH(AV$11,classScheme,0)))),"")</f>
        <v>0</v>
      </c>
      <c r="AW38" s="11">
        <f ca="1">IF(AS$9&lt;&gt;"",IF(AS$9&lt;&gt;"All Locations",IF(AS$10="From",COUNTIFS(Matches[CLASS],INDEX(classNum,1,MATCH(AW$11,classScheme,0)),Matches[TIMEBIN],$B38,Matches[SITE IN],AS$9),COUNTIFS(Matches[CLASS],INDEX(classNum,1,MATCH(AW$11,classScheme,0)),Matches[TIME OUT],"&gt;="&amp;TIMEVALUE(LEFT($B38,5)),Matches[TIME OUT],"&lt;"&amp;TIMEVALUE(LEFT($B38,5))+TIME(0,15,0),Matches[SITE OUT],AS$9)),COUNTIFS(All[TIMEBIN],$B38,All[CLASS],INDEX(classNum,1,MATCH(AW$11,classScheme,0)))),"")</f>
        <v>0</v>
      </c>
      <c r="AX38" s="12"/>
      <c r="AY38" s="8">
        <f ca="1">IF(AY$9&lt;&gt;"",IF(AY$9&lt;&gt;"All Locations",IF(AY$10="From",COUNTIFS(Matches[CLASS],INDEX(classNum,1,MATCH(AY$11,classScheme,0)),Matches[TIMEBIN],$B38,Matches[SITE IN],AY$9),COUNTIFS(Matches[CLASS],INDEX(classNum,1,MATCH(AY$11,classScheme,0)),Matches[TIME OUT],"&gt;="&amp;TIMEVALUE(LEFT($B38,5)),Matches[TIME OUT],"&lt;"&amp;TIMEVALUE(LEFT($B38,5))+TIME(0,15,0),Matches[SITE OUT],AY$9)),COUNTIFS(All[TIMEBIN],$B38,All[CLASS],INDEX(classNum,1,MATCH(AY$11,classScheme,0)))),"")</f>
        <v>11</v>
      </c>
      <c r="AZ38" s="9">
        <f ca="1">IF(AY$9&lt;&gt;"",IF(AY$9&lt;&gt;"All Locations",IF(AY$10="From",COUNTIFS(Matches[CLASS],INDEX(classNum,1,MATCH(AZ$11,classScheme,0)),Matches[TIMEBIN],$B38,Matches[SITE IN],AY$9),COUNTIFS(Matches[CLASS],INDEX(classNum,1,MATCH(AZ$11,classScheme,0)),Matches[TIME OUT],"&gt;="&amp;TIMEVALUE(LEFT($B38,5)),Matches[TIME OUT],"&lt;"&amp;TIMEVALUE(LEFT($B38,5))+TIME(0,15,0),Matches[SITE OUT],AY$9)),COUNTIFS(All[TIMEBIN],$B38,All[CLASS],INDEX(classNum,1,MATCH(AZ$11,classScheme,0)))),"")</f>
        <v>2</v>
      </c>
      <c r="BA38" s="9">
        <f ca="1">IF(AY$9&lt;&gt;"",IF(AY$9&lt;&gt;"All Locations",IF(AY$10="From",COUNTIFS(Matches[CLASS],INDEX(classNum,1,MATCH(BA$11,classScheme,0)),Matches[TIMEBIN],$B38,Matches[SITE IN],AY$9),COUNTIFS(Matches[CLASS],INDEX(classNum,1,MATCH(BA$11,classScheme,0)),Matches[TIME OUT],"&gt;="&amp;TIMEVALUE(LEFT($B38,5)),Matches[TIME OUT],"&lt;"&amp;TIMEVALUE(LEFT($B38,5))+TIME(0,15,0),Matches[SITE OUT],AY$9)),COUNTIFS(All[TIMEBIN],$B38,All[CLASS],INDEX(classNum,1,MATCH(BA$11,classScheme,0)))),"")</f>
        <v>0</v>
      </c>
      <c r="BB38" s="10">
        <f ca="1">IF(AY$9&lt;&gt;"",IF(AY$9&lt;&gt;"All Locations",IF(AY$10="From",COUNTIFS(Matches[CLASS],INDEX(classNum,1,MATCH(BB$11,classScheme,0)),Matches[TIMEBIN],$B38,Matches[SITE IN],AY$9),COUNTIFS(Matches[CLASS],INDEX(classNum,1,MATCH(BB$11,classScheme,0)),Matches[TIME OUT],"&gt;="&amp;TIMEVALUE(LEFT($B38,5)),Matches[TIME OUT],"&lt;"&amp;TIMEVALUE(LEFT($B38,5))+TIME(0,15,0),Matches[SITE OUT],AY$9)),COUNTIFS(All[TIMEBIN],$B38,All[CLASS],INDEX(classNum,1,MATCH(BB$11,classScheme,0)))),"")</f>
        <v>0</v>
      </c>
      <c r="BC38" s="11">
        <f ca="1">IF(AY$9&lt;&gt;"",IF(AY$9&lt;&gt;"All Locations",IF(AY$10="From",COUNTIFS(Matches[CLASS],INDEX(classNum,1,MATCH(BC$11,classScheme,0)),Matches[TIMEBIN],$B38,Matches[SITE IN],AY$9),COUNTIFS(Matches[CLASS],INDEX(classNum,1,MATCH(BC$11,classScheme,0)),Matches[TIME OUT],"&gt;="&amp;TIMEVALUE(LEFT($B38,5)),Matches[TIME OUT],"&lt;"&amp;TIMEVALUE(LEFT($B38,5))+TIME(0,15,0),Matches[SITE OUT],AY$9)),COUNTIFS(All[TIMEBIN],$B38,All[CLASS],INDEX(classNum,1,MATCH(BC$11,classScheme,0)))),"")</f>
        <v>1</v>
      </c>
      <c r="BD38" s="12"/>
      <c r="BE38" s="8">
        <f ca="1">IF(BE$9&lt;&gt;"",IF(BE$9&lt;&gt;"All Locations",IF(BE$10="From",COUNTIFS(Matches[CLASS],INDEX(classNum,1,MATCH(BE$11,classScheme,0)),Matches[TIMEBIN],$B38,Matches[SITE IN],BE$9),COUNTIFS(Matches[CLASS],INDEX(classNum,1,MATCH(BE$11,classScheme,0)),Matches[TIME OUT],"&gt;="&amp;TIMEVALUE(LEFT($B38,5)),Matches[TIME OUT],"&lt;"&amp;TIMEVALUE(LEFT($B38,5))+TIME(0,15,0),Matches[SITE OUT],BE$9)),COUNTIFS(All[TIMEBIN],$B38,All[CLASS],INDEX(classNum,1,MATCH(BE$11,classScheme,0)))),"")</f>
        <v>5</v>
      </c>
      <c r="BF38" s="9">
        <f ca="1">IF(BE$9&lt;&gt;"",IF(BE$9&lt;&gt;"All Locations",IF(BE$10="From",COUNTIFS(Matches[CLASS],INDEX(classNum,1,MATCH(BF$11,classScheme,0)),Matches[TIMEBIN],$B38,Matches[SITE IN],BE$9),COUNTIFS(Matches[CLASS],INDEX(classNum,1,MATCH(BF$11,classScheme,0)),Matches[TIME OUT],"&gt;="&amp;TIMEVALUE(LEFT($B38,5)),Matches[TIME OUT],"&lt;"&amp;TIMEVALUE(LEFT($B38,5))+TIME(0,15,0),Matches[SITE OUT],BE$9)),COUNTIFS(All[TIMEBIN],$B38,All[CLASS],INDEX(classNum,1,MATCH(BF$11,classScheme,0)))),"")</f>
        <v>1</v>
      </c>
      <c r="BG38" s="9">
        <f ca="1">IF(BE$9&lt;&gt;"",IF(BE$9&lt;&gt;"All Locations",IF(BE$10="From",COUNTIFS(Matches[CLASS],INDEX(classNum,1,MATCH(BG$11,classScheme,0)),Matches[TIMEBIN],$B38,Matches[SITE IN],BE$9),COUNTIFS(Matches[CLASS],INDEX(classNum,1,MATCH(BG$11,classScheme,0)),Matches[TIME OUT],"&gt;="&amp;TIMEVALUE(LEFT($B38,5)),Matches[TIME OUT],"&lt;"&amp;TIMEVALUE(LEFT($B38,5))+TIME(0,15,0),Matches[SITE OUT],BE$9)),COUNTIFS(All[TIMEBIN],$B38,All[CLASS],INDEX(classNum,1,MATCH(BG$11,classScheme,0)))),"")</f>
        <v>0</v>
      </c>
      <c r="BH38" s="10">
        <f ca="1">IF(BE$9&lt;&gt;"",IF(BE$9&lt;&gt;"All Locations",IF(BE$10="From",COUNTIFS(Matches[CLASS],INDEX(classNum,1,MATCH(BH$11,classScheme,0)),Matches[TIMEBIN],$B38,Matches[SITE IN],BE$9),COUNTIFS(Matches[CLASS],INDEX(classNum,1,MATCH(BH$11,classScheme,0)),Matches[TIME OUT],"&gt;="&amp;TIMEVALUE(LEFT($B38,5)),Matches[TIME OUT],"&lt;"&amp;TIMEVALUE(LEFT($B38,5))+TIME(0,15,0),Matches[SITE OUT],BE$9)),COUNTIFS(All[TIMEBIN],$B38,All[CLASS],INDEX(classNum,1,MATCH(BH$11,classScheme,0)))),"")</f>
        <v>0</v>
      </c>
      <c r="BI38" s="11">
        <f ca="1">IF(BE$9&lt;&gt;"",IF(BE$9&lt;&gt;"All Locations",IF(BE$10="From",COUNTIFS(Matches[CLASS],INDEX(classNum,1,MATCH(BI$11,classScheme,0)),Matches[TIMEBIN],$B38,Matches[SITE IN],BE$9),COUNTIFS(Matches[CLASS],INDEX(classNum,1,MATCH(BI$11,classScheme,0)),Matches[TIME OUT],"&gt;="&amp;TIMEVALUE(LEFT($B38,5)),Matches[TIME OUT],"&lt;"&amp;TIMEVALUE(LEFT($B38,5))+TIME(0,15,0),Matches[SITE OUT],BE$9)),COUNTIFS(All[TIMEBIN],$B38,All[CLASS],INDEX(classNum,1,MATCH(BI$11,classScheme,0)))),"")</f>
        <v>0</v>
      </c>
      <c r="BJ38" s="12"/>
      <c r="BK38" s="8">
        <f ca="1">IF(BK$9&lt;&gt;"",IF(BK$9&lt;&gt;"All Locations",IF(BK$10="From",COUNTIFS(Matches[CLASS],INDEX(classNum,1,MATCH(BK$11,classScheme,0)),Matches[TIMEBIN],$B38,Matches[SITE IN],BK$9),COUNTIFS(Matches[CLASS],INDEX(classNum,1,MATCH(BK$11,classScheme,0)),Matches[TIME OUT],"&gt;="&amp;TIMEVALUE(LEFT($B38,5)),Matches[TIME OUT],"&lt;"&amp;TIMEVALUE(LEFT($B38,5))+TIME(0,15,0),Matches[SITE OUT],BK$9)),COUNTIFS(All[TIMEBIN],$B38,All[CLASS],INDEX(classNum,1,MATCH(BK$11,classScheme,0)))),"")</f>
        <v>10</v>
      </c>
      <c r="BL38" s="9">
        <f ca="1">IF(BK$9&lt;&gt;"",IF(BK$9&lt;&gt;"All Locations",IF(BK$10="From",COUNTIFS(Matches[CLASS],INDEX(classNum,1,MATCH(BL$11,classScheme,0)),Matches[TIMEBIN],$B38,Matches[SITE IN],BK$9),COUNTIFS(Matches[CLASS],INDEX(classNum,1,MATCH(BL$11,classScheme,0)),Matches[TIME OUT],"&gt;="&amp;TIMEVALUE(LEFT($B38,5)),Matches[TIME OUT],"&lt;"&amp;TIMEVALUE(LEFT($B38,5))+TIME(0,15,0),Matches[SITE OUT],BK$9)),COUNTIFS(All[TIMEBIN],$B38,All[CLASS],INDEX(classNum,1,MATCH(BL$11,classScheme,0)))),"")</f>
        <v>2</v>
      </c>
      <c r="BM38" s="9">
        <f ca="1">IF(BK$9&lt;&gt;"",IF(BK$9&lt;&gt;"All Locations",IF(BK$10="From",COUNTIFS(Matches[CLASS],INDEX(classNum,1,MATCH(BM$11,classScheme,0)),Matches[TIMEBIN],$B38,Matches[SITE IN],BK$9),COUNTIFS(Matches[CLASS],INDEX(classNum,1,MATCH(BM$11,classScheme,0)),Matches[TIME OUT],"&gt;="&amp;TIMEVALUE(LEFT($B38,5)),Matches[TIME OUT],"&lt;"&amp;TIMEVALUE(LEFT($B38,5))+TIME(0,15,0),Matches[SITE OUT],BK$9)),COUNTIFS(All[TIMEBIN],$B38,All[CLASS],INDEX(classNum,1,MATCH(BM$11,classScheme,0)))),"")</f>
        <v>0</v>
      </c>
      <c r="BN38" s="10">
        <f ca="1">IF(BK$9&lt;&gt;"",IF(BK$9&lt;&gt;"All Locations",IF(BK$10="From",COUNTIFS(Matches[CLASS],INDEX(classNum,1,MATCH(BN$11,classScheme,0)),Matches[TIMEBIN],$B38,Matches[SITE IN],BK$9),COUNTIFS(Matches[CLASS],INDEX(classNum,1,MATCH(BN$11,classScheme,0)),Matches[TIME OUT],"&gt;="&amp;TIMEVALUE(LEFT($B38,5)),Matches[TIME OUT],"&lt;"&amp;TIMEVALUE(LEFT($B38,5))+TIME(0,15,0),Matches[SITE OUT],BK$9)),COUNTIFS(All[TIMEBIN],$B38,All[CLASS],INDEX(classNum,1,MATCH(BN$11,classScheme,0)))),"")</f>
        <v>0</v>
      </c>
      <c r="BO38" s="11">
        <f ca="1">IF(BK$9&lt;&gt;"",IF(BK$9&lt;&gt;"All Locations",IF(BK$10="From",COUNTIFS(Matches[CLASS],INDEX(classNum,1,MATCH(BO$11,classScheme,0)),Matches[TIMEBIN],$B38,Matches[SITE IN],BK$9),COUNTIFS(Matches[CLASS],INDEX(classNum,1,MATCH(BO$11,classScheme,0)),Matches[TIME OUT],"&gt;="&amp;TIMEVALUE(LEFT($B38,5)),Matches[TIME OUT],"&lt;"&amp;TIMEVALUE(LEFT($B38,5))+TIME(0,15,0),Matches[SITE OUT],BK$9)),COUNTIFS(All[TIMEBIN],$B38,All[CLASS],INDEX(classNum,1,MATCH(BO$11,classScheme,0)))),"")</f>
        <v>0</v>
      </c>
      <c r="BP38" s="12"/>
      <c r="BQ38" s="8">
        <f ca="1">IF(BQ$9&lt;&gt;"",IF(BQ$9&lt;&gt;"All Locations",IF(BQ$10="From",COUNTIFS(Matches[CLASS],INDEX(classNum,1,MATCH(BQ$11,classScheme,0)),Matches[TIMEBIN],$B38,Matches[SITE IN],BQ$9),COUNTIFS(Matches[CLASS],INDEX(classNum,1,MATCH(BQ$11,classScheme,0)),Matches[TIME OUT],"&gt;="&amp;TIMEVALUE(LEFT($B38,5)),Matches[TIME OUT],"&lt;"&amp;TIMEVALUE(LEFT($B38,5))+TIME(0,15,0),Matches[SITE OUT],BQ$9)),COUNTIFS(All[TIMEBIN],$B38,All[CLASS],INDEX(classNum,1,MATCH(BQ$11,classScheme,0)))),"")</f>
        <v>129</v>
      </c>
      <c r="BR38" s="9">
        <f ca="1">IF(BQ$9&lt;&gt;"",IF(BQ$9&lt;&gt;"All Locations",IF(BQ$10="From",COUNTIFS(Matches[CLASS],INDEX(classNum,1,MATCH(BR$11,classScheme,0)),Matches[TIMEBIN],$B38,Matches[SITE IN],BQ$9),COUNTIFS(Matches[CLASS],INDEX(classNum,1,MATCH(BR$11,classScheme,0)),Matches[TIME OUT],"&gt;="&amp;TIMEVALUE(LEFT($B38,5)),Matches[TIME OUT],"&lt;"&amp;TIMEVALUE(LEFT($B38,5))+TIME(0,15,0),Matches[SITE OUT],BQ$9)),COUNTIFS(All[TIMEBIN],$B38,All[CLASS],INDEX(classNum,1,MATCH(BR$11,classScheme,0)))),"")</f>
        <v>9</v>
      </c>
      <c r="BS38" s="9">
        <f ca="1">IF(BQ$9&lt;&gt;"",IF(BQ$9&lt;&gt;"All Locations",IF(BQ$10="From",COUNTIFS(Matches[CLASS],INDEX(classNum,1,MATCH(BS$11,classScheme,0)),Matches[TIMEBIN],$B38,Matches[SITE IN],BQ$9),COUNTIFS(Matches[CLASS],INDEX(classNum,1,MATCH(BS$11,classScheme,0)),Matches[TIME OUT],"&gt;="&amp;TIMEVALUE(LEFT($B38,5)),Matches[TIME OUT],"&lt;"&amp;TIMEVALUE(LEFT($B38,5))+TIME(0,15,0),Matches[SITE OUT],BQ$9)),COUNTIFS(All[TIMEBIN],$B38,All[CLASS],INDEX(classNum,1,MATCH(BS$11,classScheme,0)))),"")</f>
        <v>0</v>
      </c>
      <c r="BT38" s="10">
        <f ca="1">IF(BQ$9&lt;&gt;"",IF(BQ$9&lt;&gt;"All Locations",IF(BQ$10="From",COUNTIFS(Matches[CLASS],INDEX(classNum,1,MATCH(BT$11,classScheme,0)),Matches[TIMEBIN],$B38,Matches[SITE IN],BQ$9),COUNTIFS(Matches[CLASS],INDEX(classNum,1,MATCH(BT$11,classScheme,0)),Matches[TIME OUT],"&gt;="&amp;TIMEVALUE(LEFT($B38,5)),Matches[TIME OUT],"&lt;"&amp;TIMEVALUE(LEFT($B38,5))+TIME(0,15,0),Matches[SITE OUT],BQ$9)),COUNTIFS(All[TIMEBIN],$B38,All[CLASS],INDEX(classNum,1,MATCH(BT$11,classScheme,0)))),"")</f>
        <v>0</v>
      </c>
      <c r="BU38" s="11">
        <f ca="1">IF(BQ$9&lt;&gt;"",IF(BQ$9&lt;&gt;"All Locations",IF(BQ$10="From",COUNTIFS(Matches[CLASS],INDEX(classNum,1,MATCH(BU$11,classScheme,0)),Matches[TIMEBIN],$B38,Matches[SITE IN],BQ$9),COUNTIFS(Matches[CLASS],INDEX(classNum,1,MATCH(BU$11,classScheme,0)),Matches[TIME OUT],"&gt;="&amp;TIMEVALUE(LEFT($B38,5)),Matches[TIME OUT],"&lt;"&amp;TIMEVALUE(LEFT($B38,5))+TIME(0,15,0),Matches[SITE OUT],BQ$9)),COUNTIFS(All[TIMEBIN],$B38,All[CLASS],INDEX(classNum,1,MATCH(BU$11,classScheme,0)))),"")</f>
        <v>15</v>
      </c>
    </row>
    <row r="39" spans="2:73">
      <c r="B39" s="7" t="str">
        <v>12:45 - 13:00</v>
      </c>
      <c r="C39" s="8">
        <f ca="1">IF(C$9&lt;&gt;"",IF(C$9&lt;&gt;"All Locations",IF(C$10="From",COUNTIFS(Matches[CLASS],INDEX(classNum,1,MATCH(C$11,classScheme,0)),Matches[TIMEBIN],$B39,Matches[SITE IN],C$9),COUNTIFS(Matches[CLASS],INDEX(classNum,1,MATCH(C$11,classScheme,0)),Matches[TIME OUT],"&gt;="&amp;TIMEVALUE(LEFT($B39,5)),Matches[TIME OUT],"&lt;"&amp;TIMEVALUE(LEFT($B39,5))+TIME(0,15,0),Matches[SITE OUT],C$9)),COUNTIFS(All[TIMEBIN],$B39,All[CLASS],INDEX(classNum,1,MATCH(C$11,classScheme,0)))),"")</f>
        <v>29</v>
      </c>
      <c r="D39" s="9">
        <f ca="1">IF(C$9&lt;&gt;"",IF(C$9&lt;&gt;"All Locations",IF(C$10="From",COUNTIFS(Matches[CLASS],INDEX(classNum,1,MATCH(D$11,classScheme,0)),Matches[TIMEBIN],$B39,Matches[SITE IN],C$9),COUNTIFS(Matches[CLASS],INDEX(classNum,1,MATCH(D$11,classScheme,0)),Matches[TIME OUT],"&gt;="&amp;TIMEVALUE(LEFT($B39,5)),Matches[TIME OUT],"&lt;"&amp;TIMEVALUE(LEFT($B39,5))+TIME(0,15,0),Matches[SITE OUT],C$9)),COUNTIFS(All[TIMEBIN],$B39,All[CLASS],INDEX(classNum,1,MATCH(D$11,classScheme,0)))),"")</f>
        <v>3</v>
      </c>
      <c r="E39" s="9">
        <f ca="1">IF(C$9&lt;&gt;"",IF(C$9&lt;&gt;"All Locations",IF(C$10="From",COUNTIFS(Matches[CLASS],INDEX(classNum,1,MATCH(E$11,classScheme,0)),Matches[TIMEBIN],$B39,Matches[SITE IN],C$9),COUNTIFS(Matches[CLASS],INDEX(classNum,1,MATCH(E$11,classScheme,0)),Matches[TIME OUT],"&gt;="&amp;TIMEVALUE(LEFT($B39,5)),Matches[TIME OUT],"&lt;"&amp;TIMEVALUE(LEFT($B39,5))+TIME(0,15,0),Matches[SITE OUT],C$9)),COUNTIFS(All[TIMEBIN],$B39,All[CLASS],INDEX(classNum,1,MATCH(E$11,classScheme,0)))),"")</f>
        <v>0</v>
      </c>
      <c r="F39" s="10">
        <f ca="1">IF(C$9&lt;&gt;"",IF(C$9&lt;&gt;"All Locations",IF(C$10="From",COUNTIFS(Matches[CLASS],INDEX(classNum,1,MATCH(F$11,classScheme,0)),Matches[TIMEBIN],$B39,Matches[SITE IN],C$9),COUNTIFS(Matches[CLASS],INDEX(classNum,1,MATCH(F$11,classScheme,0)),Matches[TIME OUT],"&gt;="&amp;TIMEVALUE(LEFT($B39,5)),Matches[TIME OUT],"&lt;"&amp;TIMEVALUE(LEFT($B39,5))+TIME(0,15,0),Matches[SITE OUT],C$9)),COUNTIFS(All[TIMEBIN],$B39,All[CLASS],INDEX(classNum,1,MATCH(F$11,classScheme,0)))),"")</f>
        <v>0</v>
      </c>
      <c r="G39" s="11">
        <f ca="1">IF(C$9&lt;&gt;"",IF(C$9&lt;&gt;"All Locations",IF(C$10="From",COUNTIFS(Matches[CLASS],INDEX(classNum,1,MATCH(G$11,classScheme,0)),Matches[TIMEBIN],$B39,Matches[SITE IN],C$9),COUNTIFS(Matches[CLASS],INDEX(classNum,1,MATCH(G$11,classScheme,0)),Matches[TIME OUT],"&gt;="&amp;TIMEVALUE(LEFT($B39,5)),Matches[TIME OUT],"&lt;"&amp;TIMEVALUE(LEFT($B39,5))+TIME(0,15,0),Matches[SITE OUT],C$9)),COUNTIFS(All[TIMEBIN],$B39,All[CLASS],INDEX(classNum,1,MATCH(G$11,classScheme,0)))),"")</f>
        <v>5</v>
      </c>
      <c r="H39" s="12"/>
      <c r="I39" s="8">
        <f ca="1">IF(I$9&lt;&gt;"",IF(I$9&lt;&gt;"All Locations",IF(I$10="From",COUNTIFS(Matches[CLASS],INDEX(classNum,1,MATCH(I$11,classScheme,0)),Matches[TIMEBIN],$B39,Matches[SITE IN],I$9),COUNTIFS(Matches[CLASS],INDEX(classNum,1,MATCH(I$11,classScheme,0)),Matches[TIME OUT],"&gt;="&amp;TIMEVALUE(LEFT($B39,5)),Matches[TIME OUT],"&lt;"&amp;TIMEVALUE(LEFT($B39,5))+TIME(0,15,0),Matches[SITE OUT],I$9)),COUNTIFS(All[TIMEBIN],$B39,All[CLASS],INDEX(classNum,1,MATCH(I$11,classScheme,0)))),"")</f>
        <v>0</v>
      </c>
      <c r="J39" s="9">
        <f ca="1">IF(I$9&lt;&gt;"",IF(I$9&lt;&gt;"All Locations",IF(I$10="From",COUNTIFS(Matches[CLASS],INDEX(classNum,1,MATCH(J$11,classScheme,0)),Matches[TIMEBIN],$B39,Matches[SITE IN],I$9),COUNTIFS(Matches[CLASS],INDEX(classNum,1,MATCH(J$11,classScheme,0)),Matches[TIME OUT],"&gt;="&amp;TIMEVALUE(LEFT($B39,5)),Matches[TIME OUT],"&lt;"&amp;TIMEVALUE(LEFT($B39,5))+TIME(0,15,0),Matches[SITE OUT],I$9)),COUNTIFS(All[TIMEBIN],$B39,All[CLASS],INDEX(classNum,1,MATCH(J$11,classScheme,0)))),"")</f>
        <v>0</v>
      </c>
      <c r="K39" s="9">
        <f ca="1">IF(I$9&lt;&gt;"",IF(I$9&lt;&gt;"All Locations",IF(I$10="From",COUNTIFS(Matches[CLASS],INDEX(classNum,1,MATCH(K$11,classScheme,0)),Matches[TIMEBIN],$B39,Matches[SITE IN],I$9),COUNTIFS(Matches[CLASS],INDEX(classNum,1,MATCH(K$11,classScheme,0)),Matches[TIME OUT],"&gt;="&amp;TIMEVALUE(LEFT($B39,5)),Matches[TIME OUT],"&lt;"&amp;TIMEVALUE(LEFT($B39,5))+TIME(0,15,0),Matches[SITE OUT],I$9)),COUNTIFS(All[TIMEBIN],$B39,All[CLASS],INDEX(classNum,1,MATCH(K$11,classScheme,0)))),"")</f>
        <v>0</v>
      </c>
      <c r="L39" s="10">
        <f ca="1">IF(I$9&lt;&gt;"",IF(I$9&lt;&gt;"All Locations",IF(I$10="From",COUNTIFS(Matches[CLASS],INDEX(classNum,1,MATCH(L$11,classScheme,0)),Matches[TIMEBIN],$B39,Matches[SITE IN],I$9),COUNTIFS(Matches[CLASS],INDEX(classNum,1,MATCH(L$11,classScheme,0)),Matches[TIME OUT],"&gt;="&amp;TIMEVALUE(LEFT($B39,5)),Matches[TIME OUT],"&lt;"&amp;TIMEVALUE(LEFT($B39,5))+TIME(0,15,0),Matches[SITE OUT],I$9)),COUNTIFS(All[TIMEBIN],$B39,All[CLASS],INDEX(classNum,1,MATCH(L$11,classScheme,0)))),"")</f>
        <v>0</v>
      </c>
      <c r="M39" s="11">
        <f ca="1">IF(I$9&lt;&gt;"",IF(I$9&lt;&gt;"All Locations",IF(I$10="From",COUNTIFS(Matches[CLASS],INDEX(classNum,1,MATCH(M$11,classScheme,0)),Matches[TIMEBIN],$B39,Matches[SITE IN],I$9),COUNTIFS(Matches[CLASS],INDEX(classNum,1,MATCH(M$11,classScheme,0)),Matches[TIME OUT],"&gt;="&amp;TIMEVALUE(LEFT($B39,5)),Matches[TIME OUT],"&lt;"&amp;TIMEVALUE(LEFT($B39,5))+TIME(0,15,0),Matches[SITE OUT],I$9)),COUNTIFS(All[TIMEBIN],$B39,All[CLASS],INDEX(classNum,1,MATCH(M$11,classScheme,0)))),"")</f>
        <v>0</v>
      </c>
      <c r="N39" s="12"/>
      <c r="O39" s="8">
        <f ca="1">IF(O$9&lt;&gt;"",IF(O$9&lt;&gt;"All Locations",IF(O$10="From",COUNTIFS(Matches[CLASS],INDEX(classNum,1,MATCH(O$11,classScheme,0)),Matches[TIMEBIN],$B39,Matches[SITE IN],O$9),COUNTIFS(Matches[CLASS],INDEX(classNum,1,MATCH(O$11,classScheme,0)),Matches[TIME OUT],"&gt;="&amp;TIMEVALUE(LEFT($B39,5)),Matches[TIME OUT],"&lt;"&amp;TIMEVALUE(LEFT($B39,5))+TIME(0,15,0),Matches[SITE OUT],O$9)),COUNTIFS(All[TIMEBIN],$B39,All[CLASS],INDEX(classNum,1,MATCH(O$11,classScheme,0)))),"")</f>
        <v>7</v>
      </c>
      <c r="P39" s="9">
        <f ca="1">IF(O$9&lt;&gt;"",IF(O$9&lt;&gt;"All Locations",IF(O$10="From",COUNTIFS(Matches[CLASS],INDEX(classNum,1,MATCH(P$11,classScheme,0)),Matches[TIMEBIN],$B39,Matches[SITE IN],O$9),COUNTIFS(Matches[CLASS],INDEX(classNum,1,MATCH(P$11,classScheme,0)),Matches[TIME OUT],"&gt;="&amp;TIMEVALUE(LEFT($B39,5)),Matches[TIME OUT],"&lt;"&amp;TIMEVALUE(LEFT($B39,5))+TIME(0,15,0),Matches[SITE OUT],O$9)),COUNTIFS(All[TIMEBIN],$B39,All[CLASS],INDEX(classNum,1,MATCH(P$11,classScheme,0)))),"")</f>
        <v>1</v>
      </c>
      <c r="Q39" s="9">
        <f ca="1">IF(O$9&lt;&gt;"",IF(O$9&lt;&gt;"All Locations",IF(O$10="From",COUNTIFS(Matches[CLASS],INDEX(classNum,1,MATCH(Q$11,classScheme,0)),Matches[TIMEBIN],$B39,Matches[SITE IN],O$9),COUNTIFS(Matches[CLASS],INDEX(classNum,1,MATCH(Q$11,classScheme,0)),Matches[TIME OUT],"&gt;="&amp;TIMEVALUE(LEFT($B39,5)),Matches[TIME OUT],"&lt;"&amp;TIMEVALUE(LEFT($B39,5))+TIME(0,15,0),Matches[SITE OUT],O$9)),COUNTIFS(All[TIMEBIN],$B39,All[CLASS],INDEX(classNum,1,MATCH(Q$11,classScheme,0)))),"")</f>
        <v>0</v>
      </c>
      <c r="R39" s="10">
        <f ca="1">IF(O$9&lt;&gt;"",IF(O$9&lt;&gt;"All Locations",IF(O$10="From",COUNTIFS(Matches[CLASS],INDEX(classNum,1,MATCH(R$11,classScheme,0)),Matches[TIMEBIN],$B39,Matches[SITE IN],O$9),COUNTIFS(Matches[CLASS],INDEX(classNum,1,MATCH(R$11,classScheme,0)),Matches[TIME OUT],"&gt;="&amp;TIMEVALUE(LEFT($B39,5)),Matches[TIME OUT],"&lt;"&amp;TIMEVALUE(LEFT($B39,5))+TIME(0,15,0),Matches[SITE OUT],O$9)),COUNTIFS(All[TIMEBIN],$B39,All[CLASS],INDEX(classNum,1,MATCH(R$11,classScheme,0)))),"")</f>
        <v>0</v>
      </c>
      <c r="S39" s="11">
        <f ca="1">IF(O$9&lt;&gt;"",IF(O$9&lt;&gt;"All Locations",IF(O$10="From",COUNTIFS(Matches[CLASS],INDEX(classNum,1,MATCH(S$11,classScheme,0)),Matches[TIMEBIN],$B39,Matches[SITE IN],O$9),COUNTIFS(Matches[CLASS],INDEX(classNum,1,MATCH(S$11,classScheme,0)),Matches[TIME OUT],"&gt;="&amp;TIMEVALUE(LEFT($B39,5)),Matches[TIME OUT],"&lt;"&amp;TIMEVALUE(LEFT($B39,5))+TIME(0,15,0),Matches[SITE OUT],O$9)),COUNTIFS(All[TIMEBIN],$B39,All[CLASS],INDEX(classNum,1,MATCH(S$11,classScheme,0)))),"")</f>
        <v>0</v>
      </c>
      <c r="T39" s="12"/>
      <c r="U39" s="8">
        <f ca="1">IF(U$9&lt;&gt;"",IF(U$9&lt;&gt;"All Locations",IF(U$10="From",COUNTIFS(Matches[CLASS],INDEX(classNum,1,MATCH(U$11,classScheme,0)),Matches[TIMEBIN],$B39,Matches[SITE IN],U$9),COUNTIFS(Matches[CLASS],INDEX(classNum,1,MATCH(U$11,classScheme,0)),Matches[TIME OUT],"&gt;="&amp;TIMEVALUE(LEFT($B39,5)),Matches[TIME OUT],"&lt;"&amp;TIMEVALUE(LEFT($B39,5))+TIME(0,15,0),Matches[SITE OUT],U$9)),COUNTIFS(All[TIMEBIN],$B39,All[CLASS],INDEX(classNum,1,MATCH(U$11,classScheme,0)))),"")</f>
        <v>13</v>
      </c>
      <c r="V39" s="9">
        <f ca="1">IF(U$9&lt;&gt;"",IF(U$9&lt;&gt;"All Locations",IF(U$10="From",COUNTIFS(Matches[CLASS],INDEX(classNum,1,MATCH(V$11,classScheme,0)),Matches[TIMEBIN],$B39,Matches[SITE IN],U$9),COUNTIFS(Matches[CLASS],INDEX(classNum,1,MATCH(V$11,classScheme,0)),Matches[TIME OUT],"&gt;="&amp;TIMEVALUE(LEFT($B39,5)),Matches[TIME OUT],"&lt;"&amp;TIMEVALUE(LEFT($B39,5))+TIME(0,15,0),Matches[SITE OUT],U$9)),COUNTIFS(All[TIMEBIN],$B39,All[CLASS],INDEX(classNum,1,MATCH(V$11,classScheme,0)))),"")</f>
        <v>2</v>
      </c>
      <c r="W39" s="9">
        <f ca="1">IF(U$9&lt;&gt;"",IF(U$9&lt;&gt;"All Locations",IF(U$10="From",COUNTIFS(Matches[CLASS],INDEX(classNum,1,MATCH(W$11,classScheme,0)),Matches[TIMEBIN],$B39,Matches[SITE IN],U$9),COUNTIFS(Matches[CLASS],INDEX(classNum,1,MATCH(W$11,classScheme,0)),Matches[TIME OUT],"&gt;="&amp;TIMEVALUE(LEFT($B39,5)),Matches[TIME OUT],"&lt;"&amp;TIMEVALUE(LEFT($B39,5))+TIME(0,15,0),Matches[SITE OUT],U$9)),COUNTIFS(All[TIMEBIN],$B39,All[CLASS],INDEX(classNum,1,MATCH(W$11,classScheme,0)))),"")</f>
        <v>0</v>
      </c>
      <c r="X39" s="10">
        <f ca="1">IF(U$9&lt;&gt;"",IF(U$9&lt;&gt;"All Locations",IF(U$10="From",COUNTIFS(Matches[CLASS],INDEX(classNum,1,MATCH(X$11,classScheme,0)),Matches[TIMEBIN],$B39,Matches[SITE IN],U$9),COUNTIFS(Matches[CLASS],INDEX(classNum,1,MATCH(X$11,classScheme,0)),Matches[TIME OUT],"&gt;="&amp;TIMEVALUE(LEFT($B39,5)),Matches[TIME OUT],"&lt;"&amp;TIMEVALUE(LEFT($B39,5))+TIME(0,15,0),Matches[SITE OUT],U$9)),COUNTIFS(All[TIMEBIN],$B39,All[CLASS],INDEX(classNum,1,MATCH(X$11,classScheme,0)))),"")</f>
        <v>0</v>
      </c>
      <c r="Y39" s="11">
        <f ca="1">IF(U$9&lt;&gt;"",IF(U$9&lt;&gt;"All Locations",IF(U$10="From",COUNTIFS(Matches[CLASS],INDEX(classNum,1,MATCH(Y$11,classScheme,0)),Matches[TIMEBIN],$B39,Matches[SITE IN],U$9),COUNTIFS(Matches[CLASS],INDEX(classNum,1,MATCH(Y$11,classScheme,0)),Matches[TIME OUT],"&gt;="&amp;TIMEVALUE(LEFT($B39,5)),Matches[TIME OUT],"&lt;"&amp;TIMEVALUE(LEFT($B39,5))+TIME(0,15,0),Matches[SITE OUT],U$9)),COUNTIFS(All[TIMEBIN],$B39,All[CLASS],INDEX(classNum,1,MATCH(Y$11,classScheme,0)))),"")</f>
        <v>0</v>
      </c>
      <c r="Z39" s="12"/>
      <c r="AA39" s="8">
        <f ca="1">IF(AA$9&lt;&gt;"",IF(AA$9&lt;&gt;"All Locations",IF(AA$10="From",COUNTIFS(Matches[CLASS],INDEX(classNum,1,MATCH(AA$11,classScheme,0)),Matches[TIMEBIN],$B39,Matches[SITE IN],AA$9),COUNTIFS(Matches[CLASS],INDEX(classNum,1,MATCH(AA$11,classScheme,0)),Matches[TIME OUT],"&gt;="&amp;TIMEVALUE(LEFT($B39,5)),Matches[TIME OUT],"&lt;"&amp;TIMEVALUE(LEFT($B39,5))+TIME(0,15,0),Matches[SITE OUT],AA$9)),COUNTIFS(All[TIMEBIN],$B39,All[CLASS],INDEX(classNum,1,MATCH(AA$11,classScheme,0)))),"")</f>
        <v>10</v>
      </c>
      <c r="AB39" s="9">
        <f ca="1">IF(AA$9&lt;&gt;"",IF(AA$9&lt;&gt;"All Locations",IF(AA$10="From",COUNTIFS(Matches[CLASS],INDEX(classNum,1,MATCH(AB$11,classScheme,0)),Matches[TIMEBIN],$B39,Matches[SITE IN],AA$9),COUNTIFS(Matches[CLASS],INDEX(classNum,1,MATCH(AB$11,classScheme,0)),Matches[TIME OUT],"&gt;="&amp;TIMEVALUE(LEFT($B39,5)),Matches[TIME OUT],"&lt;"&amp;TIMEVALUE(LEFT($B39,5))+TIME(0,15,0),Matches[SITE OUT],AA$9)),COUNTIFS(All[TIMEBIN],$B39,All[CLASS],INDEX(classNum,1,MATCH(AB$11,classScheme,0)))),"")</f>
        <v>0</v>
      </c>
      <c r="AC39" s="9">
        <f ca="1">IF(AA$9&lt;&gt;"",IF(AA$9&lt;&gt;"All Locations",IF(AA$10="From",COUNTIFS(Matches[CLASS],INDEX(classNum,1,MATCH(AC$11,classScheme,0)),Matches[TIMEBIN],$B39,Matches[SITE IN],AA$9),COUNTIFS(Matches[CLASS],INDEX(classNum,1,MATCH(AC$11,classScheme,0)),Matches[TIME OUT],"&gt;="&amp;TIMEVALUE(LEFT($B39,5)),Matches[TIME OUT],"&lt;"&amp;TIMEVALUE(LEFT($B39,5))+TIME(0,15,0),Matches[SITE OUT],AA$9)),COUNTIFS(All[TIMEBIN],$B39,All[CLASS],INDEX(classNum,1,MATCH(AC$11,classScheme,0)))),"")</f>
        <v>1</v>
      </c>
      <c r="AD39" s="10">
        <f ca="1">IF(AA$9&lt;&gt;"",IF(AA$9&lt;&gt;"All Locations",IF(AA$10="From",COUNTIFS(Matches[CLASS],INDEX(classNum,1,MATCH(AD$11,classScheme,0)),Matches[TIMEBIN],$B39,Matches[SITE IN],AA$9),COUNTIFS(Matches[CLASS],INDEX(classNum,1,MATCH(AD$11,classScheme,0)),Matches[TIME OUT],"&gt;="&amp;TIMEVALUE(LEFT($B39,5)),Matches[TIME OUT],"&lt;"&amp;TIMEVALUE(LEFT($B39,5))+TIME(0,15,0),Matches[SITE OUT],AA$9)),COUNTIFS(All[TIMEBIN],$B39,All[CLASS],INDEX(classNum,1,MATCH(AD$11,classScheme,0)))),"")</f>
        <v>0</v>
      </c>
      <c r="AE39" s="11">
        <f ca="1">IF(AA$9&lt;&gt;"",IF(AA$9&lt;&gt;"All Locations",IF(AA$10="From",COUNTIFS(Matches[CLASS],INDEX(classNum,1,MATCH(AE$11,classScheme,0)),Matches[TIMEBIN],$B39,Matches[SITE IN],AA$9),COUNTIFS(Matches[CLASS],INDEX(classNum,1,MATCH(AE$11,classScheme,0)),Matches[TIME OUT],"&gt;="&amp;TIMEVALUE(LEFT($B39,5)),Matches[TIME OUT],"&lt;"&amp;TIMEVALUE(LEFT($B39,5))+TIME(0,15,0),Matches[SITE OUT],AA$9)),COUNTIFS(All[TIMEBIN],$B39,All[CLASS],INDEX(classNum,1,MATCH(AE$11,classScheme,0)))),"")</f>
        <v>0</v>
      </c>
      <c r="AF39" s="12"/>
      <c r="AG39" s="8">
        <f ca="1">IF(AG$9&lt;&gt;"",IF(AG$9&lt;&gt;"All Locations",IF(AG$10="From",COUNTIFS(Matches[CLASS],INDEX(classNum,1,MATCH(AG$11,classScheme,0)),Matches[TIMEBIN],$B39,Matches[SITE IN],AG$9),COUNTIFS(Matches[CLASS],INDEX(classNum,1,MATCH(AG$11,classScheme,0)),Matches[TIME OUT],"&gt;="&amp;TIMEVALUE(LEFT($B39,5)),Matches[TIME OUT],"&lt;"&amp;TIMEVALUE(LEFT($B39,5))+TIME(0,15,0),Matches[SITE OUT],AG$9)),COUNTIFS(All[TIMEBIN],$B39,All[CLASS],INDEX(classNum,1,MATCH(AG$11,classScheme,0)))),"")</f>
        <v>10</v>
      </c>
      <c r="AH39" s="9">
        <f ca="1">IF(AG$9&lt;&gt;"",IF(AG$9&lt;&gt;"All Locations",IF(AG$10="From",COUNTIFS(Matches[CLASS],INDEX(classNum,1,MATCH(AH$11,classScheme,0)),Matches[TIMEBIN],$B39,Matches[SITE IN],AG$9),COUNTIFS(Matches[CLASS],INDEX(classNum,1,MATCH(AH$11,classScheme,0)),Matches[TIME OUT],"&gt;="&amp;TIMEVALUE(LEFT($B39,5)),Matches[TIME OUT],"&lt;"&amp;TIMEVALUE(LEFT($B39,5))+TIME(0,15,0),Matches[SITE OUT],AG$9)),COUNTIFS(All[TIMEBIN],$B39,All[CLASS],INDEX(classNum,1,MATCH(AH$11,classScheme,0)))),"")</f>
        <v>0</v>
      </c>
      <c r="AI39" s="9">
        <f ca="1">IF(AG$9&lt;&gt;"",IF(AG$9&lt;&gt;"All Locations",IF(AG$10="From",COUNTIFS(Matches[CLASS],INDEX(classNum,1,MATCH(AI$11,classScheme,0)),Matches[TIMEBIN],$B39,Matches[SITE IN],AG$9),COUNTIFS(Matches[CLASS],INDEX(classNum,1,MATCH(AI$11,classScheme,0)),Matches[TIME OUT],"&gt;="&amp;TIMEVALUE(LEFT($B39,5)),Matches[TIME OUT],"&lt;"&amp;TIMEVALUE(LEFT($B39,5))+TIME(0,15,0),Matches[SITE OUT],AG$9)),COUNTIFS(All[TIMEBIN],$B39,All[CLASS],INDEX(classNum,1,MATCH(AI$11,classScheme,0)))),"")</f>
        <v>0</v>
      </c>
      <c r="AJ39" s="10">
        <f ca="1">IF(AG$9&lt;&gt;"",IF(AG$9&lt;&gt;"All Locations",IF(AG$10="From",COUNTIFS(Matches[CLASS],INDEX(classNum,1,MATCH(AJ$11,classScheme,0)),Matches[TIMEBIN],$B39,Matches[SITE IN],AG$9),COUNTIFS(Matches[CLASS],INDEX(classNum,1,MATCH(AJ$11,classScheme,0)),Matches[TIME OUT],"&gt;="&amp;TIMEVALUE(LEFT($B39,5)),Matches[TIME OUT],"&lt;"&amp;TIMEVALUE(LEFT($B39,5))+TIME(0,15,0),Matches[SITE OUT],AG$9)),COUNTIFS(All[TIMEBIN],$B39,All[CLASS],INDEX(classNum,1,MATCH(AJ$11,classScheme,0)))),"")</f>
        <v>0</v>
      </c>
      <c r="AK39" s="11">
        <f ca="1">IF(AG$9&lt;&gt;"",IF(AG$9&lt;&gt;"All Locations",IF(AG$10="From",COUNTIFS(Matches[CLASS],INDEX(classNum,1,MATCH(AK$11,classScheme,0)),Matches[TIMEBIN],$B39,Matches[SITE IN],AG$9),COUNTIFS(Matches[CLASS],INDEX(classNum,1,MATCH(AK$11,classScheme,0)),Matches[TIME OUT],"&gt;="&amp;TIMEVALUE(LEFT($B39,5)),Matches[TIME OUT],"&lt;"&amp;TIMEVALUE(LEFT($B39,5))+TIME(0,15,0),Matches[SITE OUT],AG$9)),COUNTIFS(All[TIMEBIN],$B39,All[CLASS],INDEX(classNum,1,MATCH(AK$11,classScheme,0)))),"")</f>
        <v>0</v>
      </c>
      <c r="AL39" s="12"/>
      <c r="AM39" s="8">
        <f ca="1">IF(AM$9&lt;&gt;"",IF(AM$9&lt;&gt;"All Locations",IF(AM$10="From",COUNTIFS(Matches[CLASS],INDEX(classNum,1,MATCH(AM$11,classScheme,0)),Matches[TIMEBIN],$B39,Matches[SITE IN],AM$9),COUNTIFS(Matches[CLASS],INDEX(classNum,1,MATCH(AM$11,classScheme,0)),Matches[TIME OUT],"&gt;="&amp;TIMEVALUE(LEFT($B39,5)),Matches[TIME OUT],"&lt;"&amp;TIMEVALUE(LEFT($B39,5))+TIME(0,15,0),Matches[SITE OUT],AM$9)),COUNTIFS(All[TIMEBIN],$B39,All[CLASS],INDEX(classNum,1,MATCH(AM$11,classScheme,0)))),"")</f>
        <v>11</v>
      </c>
      <c r="AN39" s="9">
        <f ca="1">IF(AM$9&lt;&gt;"",IF(AM$9&lt;&gt;"All Locations",IF(AM$10="From",COUNTIFS(Matches[CLASS],INDEX(classNum,1,MATCH(AN$11,classScheme,0)),Matches[TIMEBIN],$B39,Matches[SITE IN],AM$9),COUNTIFS(Matches[CLASS],INDEX(classNum,1,MATCH(AN$11,classScheme,0)),Matches[TIME OUT],"&gt;="&amp;TIMEVALUE(LEFT($B39,5)),Matches[TIME OUT],"&lt;"&amp;TIMEVALUE(LEFT($B39,5))+TIME(0,15,0),Matches[SITE OUT],AM$9)),COUNTIFS(All[TIMEBIN],$B39,All[CLASS],INDEX(classNum,1,MATCH(AN$11,classScheme,0)))),"")</f>
        <v>0</v>
      </c>
      <c r="AO39" s="9">
        <f ca="1">IF(AM$9&lt;&gt;"",IF(AM$9&lt;&gt;"All Locations",IF(AM$10="From",COUNTIFS(Matches[CLASS],INDEX(classNum,1,MATCH(AO$11,classScheme,0)),Matches[TIMEBIN],$B39,Matches[SITE IN],AM$9),COUNTIFS(Matches[CLASS],INDEX(classNum,1,MATCH(AO$11,classScheme,0)),Matches[TIME OUT],"&gt;="&amp;TIMEVALUE(LEFT($B39,5)),Matches[TIME OUT],"&lt;"&amp;TIMEVALUE(LEFT($B39,5))+TIME(0,15,0),Matches[SITE OUT],AM$9)),COUNTIFS(All[TIMEBIN],$B39,All[CLASS],INDEX(classNum,1,MATCH(AO$11,classScheme,0)))),"")</f>
        <v>1</v>
      </c>
      <c r="AP39" s="10">
        <f ca="1">IF(AM$9&lt;&gt;"",IF(AM$9&lt;&gt;"All Locations",IF(AM$10="From",COUNTIFS(Matches[CLASS],INDEX(classNum,1,MATCH(AP$11,classScheme,0)),Matches[TIMEBIN],$B39,Matches[SITE IN],AM$9),COUNTIFS(Matches[CLASS],INDEX(classNum,1,MATCH(AP$11,classScheme,0)),Matches[TIME OUT],"&gt;="&amp;TIMEVALUE(LEFT($B39,5)),Matches[TIME OUT],"&lt;"&amp;TIMEVALUE(LEFT($B39,5))+TIME(0,15,0),Matches[SITE OUT],AM$9)),COUNTIFS(All[TIMEBIN],$B39,All[CLASS],INDEX(classNum,1,MATCH(AP$11,classScheme,0)))),"")</f>
        <v>0</v>
      </c>
      <c r="AQ39" s="11">
        <f ca="1">IF(AM$9&lt;&gt;"",IF(AM$9&lt;&gt;"All Locations",IF(AM$10="From",COUNTIFS(Matches[CLASS],INDEX(classNum,1,MATCH(AQ$11,classScheme,0)),Matches[TIMEBIN],$B39,Matches[SITE IN],AM$9),COUNTIFS(Matches[CLASS],INDEX(classNum,1,MATCH(AQ$11,classScheme,0)),Matches[TIME OUT],"&gt;="&amp;TIMEVALUE(LEFT($B39,5)),Matches[TIME OUT],"&lt;"&amp;TIMEVALUE(LEFT($B39,5))+TIME(0,15,0),Matches[SITE OUT],AM$9)),COUNTIFS(All[TIMEBIN],$B39,All[CLASS],INDEX(classNum,1,MATCH(AQ$11,classScheme,0)))),"")</f>
        <v>6</v>
      </c>
      <c r="AR39" s="12"/>
      <c r="AS39" s="8">
        <f ca="1">IF(AS$9&lt;&gt;"",IF(AS$9&lt;&gt;"All Locations",IF(AS$10="From",COUNTIFS(Matches[CLASS],INDEX(classNum,1,MATCH(AS$11,classScheme,0)),Matches[TIMEBIN],$B39,Matches[SITE IN],AS$9),COUNTIFS(Matches[CLASS],INDEX(classNum,1,MATCH(AS$11,classScheme,0)),Matches[TIME OUT],"&gt;="&amp;TIMEVALUE(LEFT($B39,5)),Matches[TIME OUT],"&lt;"&amp;TIMEVALUE(LEFT($B39,5))+TIME(0,15,0),Matches[SITE OUT],AS$9)),COUNTIFS(All[TIMEBIN],$B39,All[CLASS],INDEX(classNum,1,MATCH(AS$11,classScheme,0)))),"")</f>
        <v>0</v>
      </c>
      <c r="AT39" s="9">
        <f ca="1">IF(AS$9&lt;&gt;"",IF(AS$9&lt;&gt;"All Locations",IF(AS$10="From",COUNTIFS(Matches[CLASS],INDEX(classNum,1,MATCH(AT$11,classScheme,0)),Matches[TIMEBIN],$B39,Matches[SITE IN],AS$9),COUNTIFS(Matches[CLASS],INDEX(classNum,1,MATCH(AT$11,classScheme,0)),Matches[TIME OUT],"&gt;="&amp;TIMEVALUE(LEFT($B39,5)),Matches[TIME OUT],"&lt;"&amp;TIMEVALUE(LEFT($B39,5))+TIME(0,15,0),Matches[SITE OUT],AS$9)),COUNTIFS(All[TIMEBIN],$B39,All[CLASS],INDEX(classNum,1,MATCH(AT$11,classScheme,0)))),"")</f>
        <v>0</v>
      </c>
      <c r="AU39" s="9">
        <f ca="1">IF(AS$9&lt;&gt;"",IF(AS$9&lt;&gt;"All Locations",IF(AS$10="From",COUNTIFS(Matches[CLASS],INDEX(classNum,1,MATCH(AU$11,classScheme,0)),Matches[TIMEBIN],$B39,Matches[SITE IN],AS$9),COUNTIFS(Matches[CLASS],INDEX(classNum,1,MATCH(AU$11,classScheme,0)),Matches[TIME OUT],"&gt;="&amp;TIMEVALUE(LEFT($B39,5)),Matches[TIME OUT],"&lt;"&amp;TIMEVALUE(LEFT($B39,5))+TIME(0,15,0),Matches[SITE OUT],AS$9)),COUNTIFS(All[TIMEBIN],$B39,All[CLASS],INDEX(classNum,1,MATCH(AU$11,classScheme,0)))),"")</f>
        <v>0</v>
      </c>
      <c r="AV39" s="10">
        <f ca="1">IF(AS$9&lt;&gt;"",IF(AS$9&lt;&gt;"All Locations",IF(AS$10="From",COUNTIFS(Matches[CLASS],INDEX(classNum,1,MATCH(AV$11,classScheme,0)),Matches[TIMEBIN],$B39,Matches[SITE IN],AS$9),COUNTIFS(Matches[CLASS],INDEX(classNum,1,MATCH(AV$11,classScheme,0)),Matches[TIME OUT],"&gt;="&amp;TIMEVALUE(LEFT($B39,5)),Matches[TIME OUT],"&lt;"&amp;TIMEVALUE(LEFT($B39,5))+TIME(0,15,0),Matches[SITE OUT],AS$9)),COUNTIFS(All[TIMEBIN],$B39,All[CLASS],INDEX(classNum,1,MATCH(AV$11,classScheme,0)))),"")</f>
        <v>0</v>
      </c>
      <c r="AW39" s="11">
        <f ca="1">IF(AS$9&lt;&gt;"",IF(AS$9&lt;&gt;"All Locations",IF(AS$10="From",COUNTIFS(Matches[CLASS],INDEX(classNum,1,MATCH(AW$11,classScheme,0)),Matches[TIMEBIN],$B39,Matches[SITE IN],AS$9),COUNTIFS(Matches[CLASS],INDEX(classNum,1,MATCH(AW$11,classScheme,0)),Matches[TIME OUT],"&gt;="&amp;TIMEVALUE(LEFT($B39,5)),Matches[TIME OUT],"&lt;"&amp;TIMEVALUE(LEFT($B39,5))+TIME(0,15,0),Matches[SITE OUT],AS$9)),COUNTIFS(All[TIMEBIN],$B39,All[CLASS],INDEX(classNum,1,MATCH(AW$11,classScheme,0)))),"")</f>
        <v>0</v>
      </c>
      <c r="AX39" s="12"/>
      <c r="AY39" s="8">
        <f ca="1">IF(AY$9&lt;&gt;"",IF(AY$9&lt;&gt;"All Locations",IF(AY$10="From",COUNTIFS(Matches[CLASS],INDEX(classNum,1,MATCH(AY$11,classScheme,0)),Matches[TIMEBIN],$B39,Matches[SITE IN],AY$9),COUNTIFS(Matches[CLASS],INDEX(classNum,1,MATCH(AY$11,classScheme,0)),Matches[TIME OUT],"&gt;="&amp;TIMEVALUE(LEFT($B39,5)),Matches[TIME OUT],"&lt;"&amp;TIMEVALUE(LEFT($B39,5))+TIME(0,15,0),Matches[SITE OUT],AY$9)),COUNTIFS(All[TIMEBIN],$B39,All[CLASS],INDEX(classNum,1,MATCH(AY$11,classScheme,0)))),"")</f>
        <v>8</v>
      </c>
      <c r="AZ39" s="9">
        <f ca="1">IF(AY$9&lt;&gt;"",IF(AY$9&lt;&gt;"All Locations",IF(AY$10="From",COUNTIFS(Matches[CLASS],INDEX(classNum,1,MATCH(AZ$11,classScheme,0)),Matches[TIMEBIN],$B39,Matches[SITE IN],AY$9),COUNTIFS(Matches[CLASS],INDEX(classNum,1,MATCH(AZ$11,classScheme,0)),Matches[TIME OUT],"&gt;="&amp;TIMEVALUE(LEFT($B39,5)),Matches[TIME OUT],"&lt;"&amp;TIMEVALUE(LEFT($B39,5))+TIME(0,15,0),Matches[SITE OUT],AY$9)),COUNTIFS(All[TIMEBIN],$B39,All[CLASS],INDEX(classNum,1,MATCH(AZ$11,classScheme,0)))),"")</f>
        <v>1</v>
      </c>
      <c r="BA39" s="9">
        <f ca="1">IF(AY$9&lt;&gt;"",IF(AY$9&lt;&gt;"All Locations",IF(AY$10="From",COUNTIFS(Matches[CLASS],INDEX(classNum,1,MATCH(BA$11,classScheme,0)),Matches[TIMEBIN],$B39,Matches[SITE IN],AY$9),COUNTIFS(Matches[CLASS],INDEX(classNum,1,MATCH(BA$11,classScheme,0)),Matches[TIME OUT],"&gt;="&amp;TIMEVALUE(LEFT($B39,5)),Matches[TIME OUT],"&lt;"&amp;TIMEVALUE(LEFT($B39,5))+TIME(0,15,0),Matches[SITE OUT],AY$9)),COUNTIFS(All[TIMEBIN],$B39,All[CLASS],INDEX(classNum,1,MATCH(BA$11,classScheme,0)))),"")</f>
        <v>1</v>
      </c>
      <c r="BB39" s="10">
        <f ca="1">IF(AY$9&lt;&gt;"",IF(AY$9&lt;&gt;"All Locations",IF(AY$10="From",COUNTIFS(Matches[CLASS],INDEX(classNum,1,MATCH(BB$11,classScheme,0)),Matches[TIMEBIN],$B39,Matches[SITE IN],AY$9),COUNTIFS(Matches[CLASS],INDEX(classNum,1,MATCH(BB$11,classScheme,0)),Matches[TIME OUT],"&gt;="&amp;TIMEVALUE(LEFT($B39,5)),Matches[TIME OUT],"&lt;"&amp;TIMEVALUE(LEFT($B39,5))+TIME(0,15,0),Matches[SITE OUT],AY$9)),COUNTIFS(All[TIMEBIN],$B39,All[CLASS],INDEX(classNum,1,MATCH(BB$11,classScheme,0)))),"")</f>
        <v>0</v>
      </c>
      <c r="BC39" s="11">
        <f ca="1">IF(AY$9&lt;&gt;"",IF(AY$9&lt;&gt;"All Locations",IF(AY$10="From",COUNTIFS(Matches[CLASS],INDEX(classNum,1,MATCH(BC$11,classScheme,0)),Matches[TIMEBIN],$B39,Matches[SITE IN],AY$9),COUNTIFS(Matches[CLASS],INDEX(classNum,1,MATCH(BC$11,classScheme,0)),Matches[TIME OUT],"&gt;="&amp;TIMEVALUE(LEFT($B39,5)),Matches[TIME OUT],"&lt;"&amp;TIMEVALUE(LEFT($B39,5))+TIME(0,15,0),Matches[SITE OUT],AY$9)),COUNTIFS(All[TIMEBIN],$B39,All[CLASS],INDEX(classNum,1,MATCH(BC$11,classScheme,0)))),"")</f>
        <v>1</v>
      </c>
      <c r="BD39" s="12"/>
      <c r="BE39" s="8">
        <f ca="1">IF(BE$9&lt;&gt;"",IF(BE$9&lt;&gt;"All Locations",IF(BE$10="From",COUNTIFS(Matches[CLASS],INDEX(classNum,1,MATCH(BE$11,classScheme,0)),Matches[TIMEBIN],$B39,Matches[SITE IN],BE$9),COUNTIFS(Matches[CLASS],INDEX(classNum,1,MATCH(BE$11,classScheme,0)),Matches[TIME OUT],"&gt;="&amp;TIMEVALUE(LEFT($B39,5)),Matches[TIME OUT],"&lt;"&amp;TIMEVALUE(LEFT($B39,5))+TIME(0,15,0),Matches[SITE OUT],BE$9)),COUNTIFS(All[TIMEBIN],$B39,All[CLASS],INDEX(classNum,1,MATCH(BE$11,classScheme,0)))),"")</f>
        <v>8</v>
      </c>
      <c r="BF39" s="9">
        <f ca="1">IF(BE$9&lt;&gt;"",IF(BE$9&lt;&gt;"All Locations",IF(BE$10="From",COUNTIFS(Matches[CLASS],INDEX(classNum,1,MATCH(BF$11,classScheme,0)),Matches[TIMEBIN],$B39,Matches[SITE IN],BE$9),COUNTIFS(Matches[CLASS],INDEX(classNum,1,MATCH(BF$11,classScheme,0)),Matches[TIME OUT],"&gt;="&amp;TIMEVALUE(LEFT($B39,5)),Matches[TIME OUT],"&lt;"&amp;TIMEVALUE(LEFT($B39,5))+TIME(0,15,0),Matches[SITE OUT],BE$9)),COUNTIFS(All[TIMEBIN],$B39,All[CLASS],INDEX(classNum,1,MATCH(BF$11,classScheme,0)))),"")</f>
        <v>0</v>
      </c>
      <c r="BG39" s="9">
        <f ca="1">IF(BE$9&lt;&gt;"",IF(BE$9&lt;&gt;"All Locations",IF(BE$10="From",COUNTIFS(Matches[CLASS],INDEX(classNum,1,MATCH(BG$11,classScheme,0)),Matches[TIMEBIN],$B39,Matches[SITE IN],BE$9),COUNTIFS(Matches[CLASS],INDEX(classNum,1,MATCH(BG$11,classScheme,0)),Matches[TIME OUT],"&gt;="&amp;TIMEVALUE(LEFT($B39,5)),Matches[TIME OUT],"&lt;"&amp;TIMEVALUE(LEFT($B39,5))+TIME(0,15,0),Matches[SITE OUT],BE$9)),COUNTIFS(All[TIMEBIN],$B39,All[CLASS],INDEX(classNum,1,MATCH(BG$11,classScheme,0)))),"")</f>
        <v>0</v>
      </c>
      <c r="BH39" s="10">
        <f ca="1">IF(BE$9&lt;&gt;"",IF(BE$9&lt;&gt;"All Locations",IF(BE$10="From",COUNTIFS(Matches[CLASS],INDEX(classNum,1,MATCH(BH$11,classScheme,0)),Matches[TIMEBIN],$B39,Matches[SITE IN],BE$9),COUNTIFS(Matches[CLASS],INDEX(classNum,1,MATCH(BH$11,classScheme,0)),Matches[TIME OUT],"&gt;="&amp;TIMEVALUE(LEFT($B39,5)),Matches[TIME OUT],"&lt;"&amp;TIMEVALUE(LEFT($B39,5))+TIME(0,15,0),Matches[SITE OUT],BE$9)),COUNTIFS(All[TIMEBIN],$B39,All[CLASS],INDEX(classNum,1,MATCH(BH$11,classScheme,0)))),"")</f>
        <v>0</v>
      </c>
      <c r="BI39" s="11">
        <f ca="1">IF(BE$9&lt;&gt;"",IF(BE$9&lt;&gt;"All Locations",IF(BE$10="From",COUNTIFS(Matches[CLASS],INDEX(classNum,1,MATCH(BI$11,classScheme,0)),Matches[TIMEBIN],$B39,Matches[SITE IN],BE$9),COUNTIFS(Matches[CLASS],INDEX(classNum,1,MATCH(BI$11,classScheme,0)),Matches[TIME OUT],"&gt;="&amp;TIMEVALUE(LEFT($B39,5)),Matches[TIME OUT],"&lt;"&amp;TIMEVALUE(LEFT($B39,5))+TIME(0,15,0),Matches[SITE OUT],BE$9)),COUNTIFS(All[TIMEBIN],$B39,All[CLASS],INDEX(classNum,1,MATCH(BI$11,classScheme,0)))),"")</f>
        <v>0</v>
      </c>
      <c r="BJ39" s="12"/>
      <c r="BK39" s="8">
        <f ca="1">IF(BK$9&lt;&gt;"",IF(BK$9&lt;&gt;"All Locations",IF(BK$10="From",COUNTIFS(Matches[CLASS],INDEX(classNum,1,MATCH(BK$11,classScheme,0)),Matches[TIMEBIN],$B39,Matches[SITE IN],BK$9),COUNTIFS(Matches[CLASS],INDEX(classNum,1,MATCH(BK$11,classScheme,0)),Matches[TIME OUT],"&gt;="&amp;TIMEVALUE(LEFT($B39,5)),Matches[TIME OUT],"&lt;"&amp;TIMEVALUE(LEFT($B39,5))+TIME(0,15,0),Matches[SITE OUT],BK$9)),COUNTIFS(All[TIMEBIN],$B39,All[CLASS],INDEX(classNum,1,MATCH(BK$11,classScheme,0)))),"")</f>
        <v>6</v>
      </c>
      <c r="BL39" s="9">
        <f ca="1">IF(BK$9&lt;&gt;"",IF(BK$9&lt;&gt;"All Locations",IF(BK$10="From",COUNTIFS(Matches[CLASS],INDEX(classNum,1,MATCH(BL$11,classScheme,0)),Matches[TIMEBIN],$B39,Matches[SITE IN],BK$9),COUNTIFS(Matches[CLASS],INDEX(classNum,1,MATCH(BL$11,classScheme,0)),Matches[TIME OUT],"&gt;="&amp;TIMEVALUE(LEFT($B39,5)),Matches[TIME OUT],"&lt;"&amp;TIMEVALUE(LEFT($B39,5))+TIME(0,15,0),Matches[SITE OUT],BK$9)),COUNTIFS(All[TIMEBIN],$B39,All[CLASS],INDEX(classNum,1,MATCH(BL$11,classScheme,0)))),"")</f>
        <v>1</v>
      </c>
      <c r="BM39" s="9">
        <f ca="1">IF(BK$9&lt;&gt;"",IF(BK$9&lt;&gt;"All Locations",IF(BK$10="From",COUNTIFS(Matches[CLASS],INDEX(classNum,1,MATCH(BM$11,classScheme,0)),Matches[TIMEBIN],$B39,Matches[SITE IN],BK$9),COUNTIFS(Matches[CLASS],INDEX(classNum,1,MATCH(BM$11,classScheme,0)),Matches[TIME OUT],"&gt;="&amp;TIMEVALUE(LEFT($B39,5)),Matches[TIME OUT],"&lt;"&amp;TIMEVALUE(LEFT($B39,5))+TIME(0,15,0),Matches[SITE OUT],BK$9)),COUNTIFS(All[TIMEBIN],$B39,All[CLASS],INDEX(classNum,1,MATCH(BM$11,classScheme,0)))),"")</f>
        <v>0</v>
      </c>
      <c r="BN39" s="10">
        <f ca="1">IF(BK$9&lt;&gt;"",IF(BK$9&lt;&gt;"All Locations",IF(BK$10="From",COUNTIFS(Matches[CLASS],INDEX(classNum,1,MATCH(BN$11,classScheme,0)),Matches[TIMEBIN],$B39,Matches[SITE IN],BK$9),COUNTIFS(Matches[CLASS],INDEX(classNum,1,MATCH(BN$11,classScheme,0)),Matches[TIME OUT],"&gt;="&amp;TIMEVALUE(LEFT($B39,5)),Matches[TIME OUT],"&lt;"&amp;TIMEVALUE(LEFT($B39,5))+TIME(0,15,0),Matches[SITE OUT],BK$9)),COUNTIFS(All[TIMEBIN],$B39,All[CLASS],INDEX(classNum,1,MATCH(BN$11,classScheme,0)))),"")</f>
        <v>0</v>
      </c>
      <c r="BO39" s="11">
        <f ca="1">IF(BK$9&lt;&gt;"",IF(BK$9&lt;&gt;"All Locations",IF(BK$10="From",COUNTIFS(Matches[CLASS],INDEX(classNum,1,MATCH(BO$11,classScheme,0)),Matches[TIMEBIN],$B39,Matches[SITE IN],BK$9),COUNTIFS(Matches[CLASS],INDEX(classNum,1,MATCH(BO$11,classScheme,0)),Matches[TIME OUT],"&gt;="&amp;TIMEVALUE(LEFT($B39,5)),Matches[TIME OUT],"&lt;"&amp;TIMEVALUE(LEFT($B39,5))+TIME(0,15,0),Matches[SITE OUT],BK$9)),COUNTIFS(All[TIMEBIN],$B39,All[CLASS],INDEX(classNum,1,MATCH(BO$11,classScheme,0)))),"")</f>
        <v>0</v>
      </c>
      <c r="BP39" s="12"/>
      <c r="BQ39" s="8">
        <f ca="1">IF(BQ$9&lt;&gt;"",IF(BQ$9&lt;&gt;"All Locations",IF(BQ$10="From",COUNTIFS(Matches[CLASS],INDEX(classNum,1,MATCH(BQ$11,classScheme,0)),Matches[TIMEBIN],$B39,Matches[SITE IN],BQ$9),COUNTIFS(Matches[CLASS],INDEX(classNum,1,MATCH(BQ$11,classScheme,0)),Matches[TIME OUT],"&gt;="&amp;TIMEVALUE(LEFT($B39,5)),Matches[TIME OUT],"&lt;"&amp;TIMEVALUE(LEFT($B39,5))+TIME(0,15,0),Matches[SITE OUT],BQ$9)),COUNTIFS(All[TIMEBIN],$B39,All[CLASS],INDEX(classNum,1,MATCH(BQ$11,classScheme,0)))),"")</f>
        <v>102</v>
      </c>
      <c r="BR39" s="9">
        <f ca="1">IF(BQ$9&lt;&gt;"",IF(BQ$9&lt;&gt;"All Locations",IF(BQ$10="From",COUNTIFS(Matches[CLASS],INDEX(classNum,1,MATCH(BR$11,classScheme,0)),Matches[TIMEBIN],$B39,Matches[SITE IN],BQ$9),COUNTIFS(Matches[CLASS],INDEX(classNum,1,MATCH(BR$11,classScheme,0)),Matches[TIME OUT],"&gt;="&amp;TIMEVALUE(LEFT($B39,5)),Matches[TIME OUT],"&lt;"&amp;TIMEVALUE(LEFT($B39,5))+TIME(0,15,0),Matches[SITE OUT],BQ$9)),COUNTIFS(All[TIMEBIN],$B39,All[CLASS],INDEX(classNum,1,MATCH(BR$11,classScheme,0)))),"")</f>
        <v>10</v>
      </c>
      <c r="BS39" s="9">
        <f ca="1">IF(BQ$9&lt;&gt;"",IF(BQ$9&lt;&gt;"All Locations",IF(BQ$10="From",COUNTIFS(Matches[CLASS],INDEX(classNum,1,MATCH(BS$11,classScheme,0)),Matches[TIMEBIN],$B39,Matches[SITE IN],BQ$9),COUNTIFS(Matches[CLASS],INDEX(classNum,1,MATCH(BS$11,classScheme,0)),Matches[TIME OUT],"&gt;="&amp;TIMEVALUE(LEFT($B39,5)),Matches[TIME OUT],"&lt;"&amp;TIMEVALUE(LEFT($B39,5))+TIME(0,15,0),Matches[SITE OUT],BQ$9)),COUNTIFS(All[TIMEBIN],$B39,All[CLASS],INDEX(classNum,1,MATCH(BS$11,classScheme,0)))),"")</f>
        <v>3</v>
      </c>
      <c r="BT39" s="10">
        <f ca="1">IF(BQ$9&lt;&gt;"",IF(BQ$9&lt;&gt;"All Locations",IF(BQ$10="From",COUNTIFS(Matches[CLASS],INDEX(classNum,1,MATCH(BT$11,classScheme,0)),Matches[TIMEBIN],$B39,Matches[SITE IN],BQ$9),COUNTIFS(Matches[CLASS],INDEX(classNum,1,MATCH(BT$11,classScheme,0)),Matches[TIME OUT],"&gt;="&amp;TIMEVALUE(LEFT($B39,5)),Matches[TIME OUT],"&lt;"&amp;TIMEVALUE(LEFT($B39,5))+TIME(0,15,0),Matches[SITE OUT],BQ$9)),COUNTIFS(All[TIMEBIN],$B39,All[CLASS],INDEX(classNum,1,MATCH(BT$11,classScheme,0)))),"")</f>
        <v>0</v>
      </c>
      <c r="BU39" s="11">
        <f ca="1">IF(BQ$9&lt;&gt;"",IF(BQ$9&lt;&gt;"All Locations",IF(BQ$10="From",COUNTIFS(Matches[CLASS],INDEX(classNum,1,MATCH(BU$11,classScheme,0)),Matches[TIMEBIN],$B39,Matches[SITE IN],BQ$9),COUNTIFS(Matches[CLASS],INDEX(classNum,1,MATCH(BU$11,classScheme,0)),Matches[TIME OUT],"&gt;="&amp;TIMEVALUE(LEFT($B39,5)),Matches[TIME OUT],"&lt;"&amp;TIMEVALUE(LEFT($B39,5))+TIME(0,15,0),Matches[SITE OUT],BQ$9)),COUNTIFS(All[TIMEBIN],$B39,All[CLASS],INDEX(classNum,1,MATCH(BU$11,classScheme,0)))),"")</f>
        <v>12</v>
      </c>
    </row>
    <row r="40" spans="2:73">
      <c r="B40" s="7" t="str">
        <v>13:00 - 13:15</v>
      </c>
      <c r="C40" s="8">
        <f ca="1">IF(C$9&lt;&gt;"",IF(C$9&lt;&gt;"All Locations",IF(C$10="From",COUNTIFS(Matches[CLASS],INDEX(classNum,1,MATCH(C$11,classScheme,0)),Matches[TIMEBIN],$B40,Matches[SITE IN],C$9),COUNTIFS(Matches[CLASS],INDEX(classNum,1,MATCH(C$11,classScheme,0)),Matches[TIME OUT],"&gt;="&amp;TIMEVALUE(LEFT($B40,5)),Matches[TIME OUT],"&lt;"&amp;TIMEVALUE(LEFT($B40,5))+TIME(0,15,0),Matches[SITE OUT],C$9)),COUNTIFS(All[TIMEBIN],$B40,All[CLASS],INDEX(classNum,1,MATCH(C$11,classScheme,0)))),"")</f>
        <v>32</v>
      </c>
      <c r="D40" s="9">
        <f ca="1">IF(C$9&lt;&gt;"",IF(C$9&lt;&gt;"All Locations",IF(C$10="From",COUNTIFS(Matches[CLASS],INDEX(classNum,1,MATCH(D$11,classScheme,0)),Matches[TIMEBIN],$B40,Matches[SITE IN],C$9),COUNTIFS(Matches[CLASS],INDEX(classNum,1,MATCH(D$11,classScheme,0)),Matches[TIME OUT],"&gt;="&amp;TIMEVALUE(LEFT($B40,5)),Matches[TIME OUT],"&lt;"&amp;TIMEVALUE(LEFT($B40,5))+TIME(0,15,0),Matches[SITE OUT],C$9)),COUNTIFS(All[TIMEBIN],$B40,All[CLASS],INDEX(classNum,1,MATCH(D$11,classScheme,0)))),"")</f>
        <v>4</v>
      </c>
      <c r="E40" s="9">
        <f ca="1">IF(C$9&lt;&gt;"",IF(C$9&lt;&gt;"All Locations",IF(C$10="From",COUNTIFS(Matches[CLASS],INDEX(classNum,1,MATCH(E$11,classScheme,0)),Matches[TIMEBIN],$B40,Matches[SITE IN],C$9),COUNTIFS(Matches[CLASS],INDEX(classNum,1,MATCH(E$11,classScheme,0)),Matches[TIME OUT],"&gt;="&amp;TIMEVALUE(LEFT($B40,5)),Matches[TIME OUT],"&lt;"&amp;TIMEVALUE(LEFT($B40,5))+TIME(0,15,0),Matches[SITE OUT],C$9)),COUNTIFS(All[TIMEBIN],$B40,All[CLASS],INDEX(classNum,1,MATCH(E$11,classScheme,0)))),"")</f>
        <v>0</v>
      </c>
      <c r="F40" s="10">
        <f ca="1">IF(C$9&lt;&gt;"",IF(C$9&lt;&gt;"All Locations",IF(C$10="From",COUNTIFS(Matches[CLASS],INDEX(classNum,1,MATCH(F$11,classScheme,0)),Matches[TIMEBIN],$B40,Matches[SITE IN],C$9),COUNTIFS(Matches[CLASS],INDEX(classNum,1,MATCH(F$11,classScheme,0)),Matches[TIME OUT],"&gt;="&amp;TIMEVALUE(LEFT($B40,5)),Matches[TIME OUT],"&lt;"&amp;TIMEVALUE(LEFT($B40,5))+TIME(0,15,0),Matches[SITE OUT],C$9)),COUNTIFS(All[TIMEBIN],$B40,All[CLASS],INDEX(classNum,1,MATCH(F$11,classScheme,0)))),"")</f>
        <v>0</v>
      </c>
      <c r="G40" s="11">
        <f ca="1">IF(C$9&lt;&gt;"",IF(C$9&lt;&gt;"All Locations",IF(C$10="From",COUNTIFS(Matches[CLASS],INDEX(classNum,1,MATCH(G$11,classScheme,0)),Matches[TIMEBIN],$B40,Matches[SITE IN],C$9),COUNTIFS(Matches[CLASS],INDEX(classNum,1,MATCH(G$11,classScheme,0)),Matches[TIME OUT],"&gt;="&amp;TIMEVALUE(LEFT($B40,5)),Matches[TIME OUT],"&lt;"&amp;TIMEVALUE(LEFT($B40,5))+TIME(0,15,0),Matches[SITE OUT],C$9)),COUNTIFS(All[TIMEBIN],$B40,All[CLASS],INDEX(classNum,1,MATCH(G$11,classScheme,0)))),"")</f>
        <v>4</v>
      </c>
      <c r="H40" s="12"/>
      <c r="I40" s="8">
        <f ca="1">IF(I$9&lt;&gt;"",IF(I$9&lt;&gt;"All Locations",IF(I$10="From",COUNTIFS(Matches[CLASS],INDEX(classNum,1,MATCH(I$11,classScheme,0)),Matches[TIMEBIN],$B40,Matches[SITE IN],I$9),COUNTIFS(Matches[CLASS],INDEX(classNum,1,MATCH(I$11,classScheme,0)),Matches[TIME OUT],"&gt;="&amp;TIMEVALUE(LEFT($B40,5)),Matches[TIME OUT],"&lt;"&amp;TIMEVALUE(LEFT($B40,5))+TIME(0,15,0),Matches[SITE OUT],I$9)),COUNTIFS(All[TIMEBIN],$B40,All[CLASS],INDEX(classNum,1,MATCH(I$11,classScheme,0)))),"")</f>
        <v>0</v>
      </c>
      <c r="J40" s="9">
        <f ca="1">IF(I$9&lt;&gt;"",IF(I$9&lt;&gt;"All Locations",IF(I$10="From",COUNTIFS(Matches[CLASS],INDEX(classNum,1,MATCH(J$11,classScheme,0)),Matches[TIMEBIN],$B40,Matches[SITE IN],I$9),COUNTIFS(Matches[CLASS],INDEX(classNum,1,MATCH(J$11,classScheme,0)),Matches[TIME OUT],"&gt;="&amp;TIMEVALUE(LEFT($B40,5)),Matches[TIME OUT],"&lt;"&amp;TIMEVALUE(LEFT($B40,5))+TIME(0,15,0),Matches[SITE OUT],I$9)),COUNTIFS(All[TIMEBIN],$B40,All[CLASS],INDEX(classNum,1,MATCH(J$11,classScheme,0)))),"")</f>
        <v>0</v>
      </c>
      <c r="K40" s="9">
        <f ca="1">IF(I$9&lt;&gt;"",IF(I$9&lt;&gt;"All Locations",IF(I$10="From",COUNTIFS(Matches[CLASS],INDEX(classNum,1,MATCH(K$11,classScheme,0)),Matches[TIMEBIN],$B40,Matches[SITE IN],I$9),COUNTIFS(Matches[CLASS],INDEX(classNum,1,MATCH(K$11,classScheme,0)),Matches[TIME OUT],"&gt;="&amp;TIMEVALUE(LEFT($B40,5)),Matches[TIME OUT],"&lt;"&amp;TIMEVALUE(LEFT($B40,5))+TIME(0,15,0),Matches[SITE OUT],I$9)),COUNTIFS(All[TIMEBIN],$B40,All[CLASS],INDEX(classNum,1,MATCH(K$11,classScheme,0)))),"")</f>
        <v>0</v>
      </c>
      <c r="L40" s="10">
        <f ca="1">IF(I$9&lt;&gt;"",IF(I$9&lt;&gt;"All Locations",IF(I$10="From",COUNTIFS(Matches[CLASS],INDEX(classNum,1,MATCH(L$11,classScheme,0)),Matches[TIMEBIN],$B40,Matches[SITE IN],I$9),COUNTIFS(Matches[CLASS],INDEX(classNum,1,MATCH(L$11,classScheme,0)),Matches[TIME OUT],"&gt;="&amp;TIMEVALUE(LEFT($B40,5)),Matches[TIME OUT],"&lt;"&amp;TIMEVALUE(LEFT($B40,5))+TIME(0,15,0),Matches[SITE OUT],I$9)),COUNTIFS(All[TIMEBIN],$B40,All[CLASS],INDEX(classNum,1,MATCH(L$11,classScheme,0)))),"")</f>
        <v>0</v>
      </c>
      <c r="M40" s="11">
        <f ca="1">IF(I$9&lt;&gt;"",IF(I$9&lt;&gt;"All Locations",IF(I$10="From",COUNTIFS(Matches[CLASS],INDEX(classNum,1,MATCH(M$11,classScheme,0)),Matches[TIMEBIN],$B40,Matches[SITE IN],I$9),COUNTIFS(Matches[CLASS],INDEX(classNum,1,MATCH(M$11,classScheme,0)),Matches[TIME OUT],"&gt;="&amp;TIMEVALUE(LEFT($B40,5)),Matches[TIME OUT],"&lt;"&amp;TIMEVALUE(LEFT($B40,5))+TIME(0,15,0),Matches[SITE OUT],I$9)),COUNTIFS(All[TIMEBIN],$B40,All[CLASS],INDEX(classNum,1,MATCH(M$11,classScheme,0)))),"")</f>
        <v>0</v>
      </c>
      <c r="N40" s="12"/>
      <c r="O40" s="8">
        <f ca="1">IF(O$9&lt;&gt;"",IF(O$9&lt;&gt;"All Locations",IF(O$10="From",COUNTIFS(Matches[CLASS],INDEX(classNum,1,MATCH(O$11,classScheme,0)),Matches[TIMEBIN],$B40,Matches[SITE IN],O$9),COUNTIFS(Matches[CLASS],INDEX(classNum,1,MATCH(O$11,classScheme,0)),Matches[TIME OUT],"&gt;="&amp;TIMEVALUE(LEFT($B40,5)),Matches[TIME OUT],"&lt;"&amp;TIMEVALUE(LEFT($B40,5))+TIME(0,15,0),Matches[SITE OUT],O$9)),COUNTIFS(All[TIMEBIN],$B40,All[CLASS],INDEX(classNum,1,MATCH(O$11,classScheme,0)))),"")</f>
        <v>9</v>
      </c>
      <c r="P40" s="9">
        <f ca="1">IF(O$9&lt;&gt;"",IF(O$9&lt;&gt;"All Locations",IF(O$10="From",COUNTIFS(Matches[CLASS],INDEX(classNum,1,MATCH(P$11,classScheme,0)),Matches[TIMEBIN],$B40,Matches[SITE IN],O$9),COUNTIFS(Matches[CLASS],INDEX(classNum,1,MATCH(P$11,classScheme,0)),Matches[TIME OUT],"&gt;="&amp;TIMEVALUE(LEFT($B40,5)),Matches[TIME OUT],"&lt;"&amp;TIMEVALUE(LEFT($B40,5))+TIME(0,15,0),Matches[SITE OUT],O$9)),COUNTIFS(All[TIMEBIN],$B40,All[CLASS],INDEX(classNum,1,MATCH(P$11,classScheme,0)))),"")</f>
        <v>1</v>
      </c>
      <c r="Q40" s="9">
        <f ca="1">IF(O$9&lt;&gt;"",IF(O$9&lt;&gt;"All Locations",IF(O$10="From",COUNTIFS(Matches[CLASS],INDEX(classNum,1,MATCH(Q$11,classScheme,0)),Matches[TIMEBIN],$B40,Matches[SITE IN],O$9),COUNTIFS(Matches[CLASS],INDEX(classNum,1,MATCH(Q$11,classScheme,0)),Matches[TIME OUT],"&gt;="&amp;TIMEVALUE(LEFT($B40,5)),Matches[TIME OUT],"&lt;"&amp;TIMEVALUE(LEFT($B40,5))+TIME(0,15,0),Matches[SITE OUT],O$9)),COUNTIFS(All[TIMEBIN],$B40,All[CLASS],INDEX(classNum,1,MATCH(Q$11,classScheme,0)))),"")</f>
        <v>0</v>
      </c>
      <c r="R40" s="10">
        <f ca="1">IF(O$9&lt;&gt;"",IF(O$9&lt;&gt;"All Locations",IF(O$10="From",COUNTIFS(Matches[CLASS],INDEX(classNum,1,MATCH(R$11,classScheme,0)),Matches[TIMEBIN],$B40,Matches[SITE IN],O$9),COUNTIFS(Matches[CLASS],INDEX(classNum,1,MATCH(R$11,classScheme,0)),Matches[TIME OUT],"&gt;="&amp;TIMEVALUE(LEFT($B40,5)),Matches[TIME OUT],"&lt;"&amp;TIMEVALUE(LEFT($B40,5))+TIME(0,15,0),Matches[SITE OUT],O$9)),COUNTIFS(All[TIMEBIN],$B40,All[CLASS],INDEX(classNum,1,MATCH(R$11,classScheme,0)))),"")</f>
        <v>0</v>
      </c>
      <c r="S40" s="11">
        <f ca="1">IF(O$9&lt;&gt;"",IF(O$9&lt;&gt;"All Locations",IF(O$10="From",COUNTIFS(Matches[CLASS],INDEX(classNum,1,MATCH(S$11,classScheme,0)),Matches[TIMEBIN],$B40,Matches[SITE IN],O$9),COUNTIFS(Matches[CLASS],INDEX(classNum,1,MATCH(S$11,classScheme,0)),Matches[TIME OUT],"&gt;="&amp;TIMEVALUE(LEFT($B40,5)),Matches[TIME OUT],"&lt;"&amp;TIMEVALUE(LEFT($B40,5))+TIME(0,15,0),Matches[SITE OUT],O$9)),COUNTIFS(All[TIMEBIN],$B40,All[CLASS],INDEX(classNum,1,MATCH(S$11,classScheme,0)))),"")</f>
        <v>0</v>
      </c>
      <c r="T40" s="12"/>
      <c r="U40" s="8">
        <f ca="1">IF(U$9&lt;&gt;"",IF(U$9&lt;&gt;"All Locations",IF(U$10="From",COUNTIFS(Matches[CLASS],INDEX(classNum,1,MATCH(U$11,classScheme,0)),Matches[TIMEBIN],$B40,Matches[SITE IN],U$9),COUNTIFS(Matches[CLASS],INDEX(classNum,1,MATCH(U$11,classScheme,0)),Matches[TIME OUT],"&gt;="&amp;TIMEVALUE(LEFT($B40,5)),Matches[TIME OUT],"&lt;"&amp;TIMEVALUE(LEFT($B40,5))+TIME(0,15,0),Matches[SITE OUT],U$9)),COUNTIFS(All[TIMEBIN],$B40,All[CLASS],INDEX(classNum,1,MATCH(U$11,classScheme,0)))),"")</f>
        <v>10</v>
      </c>
      <c r="V40" s="9">
        <f ca="1">IF(U$9&lt;&gt;"",IF(U$9&lt;&gt;"All Locations",IF(U$10="From",COUNTIFS(Matches[CLASS],INDEX(classNum,1,MATCH(V$11,classScheme,0)),Matches[TIMEBIN],$B40,Matches[SITE IN],U$9),COUNTIFS(Matches[CLASS],INDEX(classNum,1,MATCH(V$11,classScheme,0)),Matches[TIME OUT],"&gt;="&amp;TIMEVALUE(LEFT($B40,5)),Matches[TIME OUT],"&lt;"&amp;TIMEVALUE(LEFT($B40,5))+TIME(0,15,0),Matches[SITE OUT],U$9)),COUNTIFS(All[TIMEBIN],$B40,All[CLASS],INDEX(classNum,1,MATCH(V$11,classScheme,0)))),"")</f>
        <v>1</v>
      </c>
      <c r="W40" s="9">
        <f ca="1">IF(U$9&lt;&gt;"",IF(U$9&lt;&gt;"All Locations",IF(U$10="From",COUNTIFS(Matches[CLASS],INDEX(classNum,1,MATCH(W$11,classScheme,0)),Matches[TIMEBIN],$B40,Matches[SITE IN],U$9),COUNTIFS(Matches[CLASS],INDEX(classNum,1,MATCH(W$11,classScheme,0)),Matches[TIME OUT],"&gt;="&amp;TIMEVALUE(LEFT($B40,5)),Matches[TIME OUT],"&lt;"&amp;TIMEVALUE(LEFT($B40,5))+TIME(0,15,0),Matches[SITE OUT],U$9)),COUNTIFS(All[TIMEBIN],$B40,All[CLASS],INDEX(classNum,1,MATCH(W$11,classScheme,0)))),"")</f>
        <v>1</v>
      </c>
      <c r="X40" s="10">
        <f ca="1">IF(U$9&lt;&gt;"",IF(U$9&lt;&gt;"All Locations",IF(U$10="From",COUNTIFS(Matches[CLASS],INDEX(classNum,1,MATCH(X$11,classScheme,0)),Matches[TIMEBIN],$B40,Matches[SITE IN],U$9),COUNTIFS(Matches[CLASS],INDEX(classNum,1,MATCH(X$11,classScheme,0)),Matches[TIME OUT],"&gt;="&amp;TIMEVALUE(LEFT($B40,5)),Matches[TIME OUT],"&lt;"&amp;TIMEVALUE(LEFT($B40,5))+TIME(0,15,0),Matches[SITE OUT],U$9)),COUNTIFS(All[TIMEBIN],$B40,All[CLASS],INDEX(classNum,1,MATCH(X$11,classScheme,0)))),"")</f>
        <v>0</v>
      </c>
      <c r="Y40" s="11">
        <f ca="1">IF(U$9&lt;&gt;"",IF(U$9&lt;&gt;"All Locations",IF(U$10="From",COUNTIFS(Matches[CLASS],INDEX(classNum,1,MATCH(Y$11,classScheme,0)),Matches[TIMEBIN],$B40,Matches[SITE IN],U$9),COUNTIFS(Matches[CLASS],INDEX(classNum,1,MATCH(Y$11,classScheme,0)),Matches[TIME OUT],"&gt;="&amp;TIMEVALUE(LEFT($B40,5)),Matches[TIME OUT],"&lt;"&amp;TIMEVALUE(LEFT($B40,5))+TIME(0,15,0),Matches[SITE OUT],U$9)),COUNTIFS(All[TIMEBIN],$B40,All[CLASS],INDEX(classNum,1,MATCH(Y$11,classScheme,0)))),"")</f>
        <v>0</v>
      </c>
      <c r="Z40" s="12"/>
      <c r="AA40" s="8">
        <f ca="1">IF(AA$9&lt;&gt;"",IF(AA$9&lt;&gt;"All Locations",IF(AA$10="From",COUNTIFS(Matches[CLASS],INDEX(classNum,1,MATCH(AA$11,classScheme,0)),Matches[TIMEBIN],$B40,Matches[SITE IN],AA$9),COUNTIFS(Matches[CLASS],INDEX(classNum,1,MATCH(AA$11,classScheme,0)),Matches[TIME OUT],"&gt;="&amp;TIMEVALUE(LEFT($B40,5)),Matches[TIME OUT],"&lt;"&amp;TIMEVALUE(LEFT($B40,5))+TIME(0,15,0),Matches[SITE OUT],AA$9)),COUNTIFS(All[TIMEBIN],$B40,All[CLASS],INDEX(classNum,1,MATCH(AA$11,classScheme,0)))),"")</f>
        <v>16</v>
      </c>
      <c r="AB40" s="9">
        <f ca="1">IF(AA$9&lt;&gt;"",IF(AA$9&lt;&gt;"All Locations",IF(AA$10="From",COUNTIFS(Matches[CLASS],INDEX(classNum,1,MATCH(AB$11,classScheme,0)),Matches[TIMEBIN],$B40,Matches[SITE IN],AA$9),COUNTIFS(Matches[CLASS],INDEX(classNum,1,MATCH(AB$11,classScheme,0)),Matches[TIME OUT],"&gt;="&amp;TIMEVALUE(LEFT($B40,5)),Matches[TIME OUT],"&lt;"&amp;TIMEVALUE(LEFT($B40,5))+TIME(0,15,0),Matches[SITE OUT],AA$9)),COUNTIFS(All[TIMEBIN],$B40,All[CLASS],INDEX(classNum,1,MATCH(AB$11,classScheme,0)))),"")</f>
        <v>1</v>
      </c>
      <c r="AC40" s="9">
        <f ca="1">IF(AA$9&lt;&gt;"",IF(AA$9&lt;&gt;"All Locations",IF(AA$10="From",COUNTIFS(Matches[CLASS],INDEX(classNum,1,MATCH(AC$11,classScheme,0)),Matches[TIMEBIN],$B40,Matches[SITE IN],AA$9),COUNTIFS(Matches[CLASS],INDEX(classNum,1,MATCH(AC$11,classScheme,0)),Matches[TIME OUT],"&gt;="&amp;TIMEVALUE(LEFT($B40,5)),Matches[TIME OUT],"&lt;"&amp;TIMEVALUE(LEFT($B40,5))+TIME(0,15,0),Matches[SITE OUT],AA$9)),COUNTIFS(All[TIMEBIN],$B40,All[CLASS],INDEX(classNum,1,MATCH(AC$11,classScheme,0)))),"")</f>
        <v>0</v>
      </c>
      <c r="AD40" s="10">
        <f ca="1">IF(AA$9&lt;&gt;"",IF(AA$9&lt;&gt;"All Locations",IF(AA$10="From",COUNTIFS(Matches[CLASS],INDEX(classNum,1,MATCH(AD$11,classScheme,0)),Matches[TIMEBIN],$B40,Matches[SITE IN],AA$9),COUNTIFS(Matches[CLASS],INDEX(classNum,1,MATCH(AD$11,classScheme,0)),Matches[TIME OUT],"&gt;="&amp;TIMEVALUE(LEFT($B40,5)),Matches[TIME OUT],"&lt;"&amp;TIMEVALUE(LEFT($B40,5))+TIME(0,15,0),Matches[SITE OUT],AA$9)),COUNTIFS(All[TIMEBIN],$B40,All[CLASS],INDEX(classNum,1,MATCH(AD$11,classScheme,0)))),"")</f>
        <v>0</v>
      </c>
      <c r="AE40" s="11">
        <f ca="1">IF(AA$9&lt;&gt;"",IF(AA$9&lt;&gt;"All Locations",IF(AA$10="From",COUNTIFS(Matches[CLASS],INDEX(classNum,1,MATCH(AE$11,classScheme,0)),Matches[TIMEBIN],$B40,Matches[SITE IN],AA$9),COUNTIFS(Matches[CLASS],INDEX(classNum,1,MATCH(AE$11,classScheme,0)),Matches[TIME OUT],"&gt;="&amp;TIMEVALUE(LEFT($B40,5)),Matches[TIME OUT],"&lt;"&amp;TIMEVALUE(LEFT($B40,5))+TIME(0,15,0),Matches[SITE OUT],AA$9)),COUNTIFS(All[TIMEBIN],$B40,All[CLASS],INDEX(classNum,1,MATCH(AE$11,classScheme,0)))),"")</f>
        <v>0</v>
      </c>
      <c r="AF40" s="12"/>
      <c r="AG40" s="8">
        <f ca="1">IF(AG$9&lt;&gt;"",IF(AG$9&lt;&gt;"All Locations",IF(AG$10="From",COUNTIFS(Matches[CLASS],INDEX(classNum,1,MATCH(AG$11,classScheme,0)),Matches[TIMEBIN],$B40,Matches[SITE IN],AG$9),COUNTIFS(Matches[CLASS],INDEX(classNum,1,MATCH(AG$11,classScheme,0)),Matches[TIME OUT],"&gt;="&amp;TIMEVALUE(LEFT($B40,5)),Matches[TIME OUT],"&lt;"&amp;TIMEVALUE(LEFT($B40,5))+TIME(0,15,0),Matches[SITE OUT],AG$9)),COUNTIFS(All[TIMEBIN],$B40,All[CLASS],INDEX(classNum,1,MATCH(AG$11,classScheme,0)))),"")</f>
        <v>20</v>
      </c>
      <c r="AH40" s="9">
        <f ca="1">IF(AG$9&lt;&gt;"",IF(AG$9&lt;&gt;"All Locations",IF(AG$10="From",COUNTIFS(Matches[CLASS],INDEX(classNum,1,MATCH(AH$11,classScheme,0)),Matches[TIMEBIN],$B40,Matches[SITE IN],AG$9),COUNTIFS(Matches[CLASS],INDEX(classNum,1,MATCH(AH$11,classScheme,0)),Matches[TIME OUT],"&gt;="&amp;TIMEVALUE(LEFT($B40,5)),Matches[TIME OUT],"&lt;"&amp;TIMEVALUE(LEFT($B40,5))+TIME(0,15,0),Matches[SITE OUT],AG$9)),COUNTIFS(All[TIMEBIN],$B40,All[CLASS],INDEX(classNum,1,MATCH(AH$11,classScheme,0)))),"")</f>
        <v>2</v>
      </c>
      <c r="AI40" s="9">
        <f ca="1">IF(AG$9&lt;&gt;"",IF(AG$9&lt;&gt;"All Locations",IF(AG$10="From",COUNTIFS(Matches[CLASS],INDEX(classNum,1,MATCH(AI$11,classScheme,0)),Matches[TIMEBIN],$B40,Matches[SITE IN],AG$9),COUNTIFS(Matches[CLASS],INDEX(classNum,1,MATCH(AI$11,classScheme,0)),Matches[TIME OUT],"&gt;="&amp;TIMEVALUE(LEFT($B40,5)),Matches[TIME OUT],"&lt;"&amp;TIMEVALUE(LEFT($B40,5))+TIME(0,15,0),Matches[SITE OUT],AG$9)),COUNTIFS(All[TIMEBIN],$B40,All[CLASS],INDEX(classNum,1,MATCH(AI$11,classScheme,0)))),"")</f>
        <v>0</v>
      </c>
      <c r="AJ40" s="10">
        <f ca="1">IF(AG$9&lt;&gt;"",IF(AG$9&lt;&gt;"All Locations",IF(AG$10="From",COUNTIFS(Matches[CLASS],INDEX(classNum,1,MATCH(AJ$11,classScheme,0)),Matches[TIMEBIN],$B40,Matches[SITE IN],AG$9),COUNTIFS(Matches[CLASS],INDEX(classNum,1,MATCH(AJ$11,classScheme,0)),Matches[TIME OUT],"&gt;="&amp;TIMEVALUE(LEFT($B40,5)),Matches[TIME OUT],"&lt;"&amp;TIMEVALUE(LEFT($B40,5))+TIME(0,15,0),Matches[SITE OUT],AG$9)),COUNTIFS(All[TIMEBIN],$B40,All[CLASS],INDEX(classNum,1,MATCH(AJ$11,classScheme,0)))),"")</f>
        <v>0</v>
      </c>
      <c r="AK40" s="11">
        <f ca="1">IF(AG$9&lt;&gt;"",IF(AG$9&lt;&gt;"All Locations",IF(AG$10="From",COUNTIFS(Matches[CLASS],INDEX(classNum,1,MATCH(AK$11,classScheme,0)),Matches[TIMEBIN],$B40,Matches[SITE IN],AG$9),COUNTIFS(Matches[CLASS],INDEX(classNum,1,MATCH(AK$11,classScheme,0)),Matches[TIME OUT],"&gt;="&amp;TIMEVALUE(LEFT($B40,5)),Matches[TIME OUT],"&lt;"&amp;TIMEVALUE(LEFT($B40,5))+TIME(0,15,0),Matches[SITE OUT],AG$9)),COUNTIFS(All[TIMEBIN],$B40,All[CLASS],INDEX(classNum,1,MATCH(AK$11,classScheme,0)))),"")</f>
        <v>0</v>
      </c>
      <c r="AL40" s="12"/>
      <c r="AM40" s="8">
        <f ca="1">IF(AM$9&lt;&gt;"",IF(AM$9&lt;&gt;"All Locations",IF(AM$10="From",COUNTIFS(Matches[CLASS],INDEX(classNum,1,MATCH(AM$11,classScheme,0)),Matches[TIMEBIN],$B40,Matches[SITE IN],AM$9),COUNTIFS(Matches[CLASS],INDEX(classNum,1,MATCH(AM$11,classScheme,0)),Matches[TIME OUT],"&gt;="&amp;TIMEVALUE(LEFT($B40,5)),Matches[TIME OUT],"&lt;"&amp;TIMEVALUE(LEFT($B40,5))+TIME(0,15,0),Matches[SITE OUT],AM$9)),COUNTIFS(All[TIMEBIN],$B40,All[CLASS],INDEX(classNum,1,MATCH(AM$11,classScheme,0)))),"")</f>
        <v>10</v>
      </c>
      <c r="AN40" s="9">
        <f ca="1">IF(AM$9&lt;&gt;"",IF(AM$9&lt;&gt;"All Locations",IF(AM$10="From",COUNTIFS(Matches[CLASS],INDEX(classNum,1,MATCH(AN$11,classScheme,0)),Matches[TIMEBIN],$B40,Matches[SITE IN],AM$9),COUNTIFS(Matches[CLASS],INDEX(classNum,1,MATCH(AN$11,classScheme,0)),Matches[TIME OUT],"&gt;="&amp;TIMEVALUE(LEFT($B40,5)),Matches[TIME OUT],"&lt;"&amp;TIMEVALUE(LEFT($B40,5))+TIME(0,15,0),Matches[SITE OUT],AM$9)),COUNTIFS(All[TIMEBIN],$B40,All[CLASS],INDEX(classNum,1,MATCH(AN$11,classScheme,0)))),"")</f>
        <v>0</v>
      </c>
      <c r="AO40" s="9">
        <f ca="1">IF(AM$9&lt;&gt;"",IF(AM$9&lt;&gt;"All Locations",IF(AM$10="From",COUNTIFS(Matches[CLASS],INDEX(classNum,1,MATCH(AO$11,classScheme,0)),Matches[TIMEBIN],$B40,Matches[SITE IN],AM$9),COUNTIFS(Matches[CLASS],INDEX(classNum,1,MATCH(AO$11,classScheme,0)),Matches[TIME OUT],"&gt;="&amp;TIMEVALUE(LEFT($B40,5)),Matches[TIME OUT],"&lt;"&amp;TIMEVALUE(LEFT($B40,5))+TIME(0,15,0),Matches[SITE OUT],AM$9)),COUNTIFS(All[TIMEBIN],$B40,All[CLASS],INDEX(classNum,1,MATCH(AO$11,classScheme,0)))),"")</f>
        <v>0</v>
      </c>
      <c r="AP40" s="10">
        <f ca="1">IF(AM$9&lt;&gt;"",IF(AM$9&lt;&gt;"All Locations",IF(AM$10="From",COUNTIFS(Matches[CLASS],INDEX(classNum,1,MATCH(AP$11,classScheme,0)),Matches[TIMEBIN],$B40,Matches[SITE IN],AM$9),COUNTIFS(Matches[CLASS],INDEX(classNum,1,MATCH(AP$11,classScheme,0)),Matches[TIME OUT],"&gt;="&amp;TIMEVALUE(LEFT($B40,5)),Matches[TIME OUT],"&lt;"&amp;TIMEVALUE(LEFT($B40,5))+TIME(0,15,0),Matches[SITE OUT],AM$9)),COUNTIFS(All[TIMEBIN],$B40,All[CLASS],INDEX(classNum,1,MATCH(AP$11,classScheme,0)))),"")</f>
        <v>0</v>
      </c>
      <c r="AQ40" s="11">
        <f ca="1">IF(AM$9&lt;&gt;"",IF(AM$9&lt;&gt;"All Locations",IF(AM$10="From",COUNTIFS(Matches[CLASS],INDEX(classNum,1,MATCH(AQ$11,classScheme,0)),Matches[TIMEBIN],$B40,Matches[SITE IN],AM$9),COUNTIFS(Matches[CLASS],INDEX(classNum,1,MATCH(AQ$11,classScheme,0)),Matches[TIME OUT],"&gt;="&amp;TIMEVALUE(LEFT($B40,5)),Matches[TIME OUT],"&lt;"&amp;TIMEVALUE(LEFT($B40,5))+TIME(0,15,0),Matches[SITE OUT],AM$9)),COUNTIFS(All[TIMEBIN],$B40,All[CLASS],INDEX(classNum,1,MATCH(AQ$11,classScheme,0)))),"")</f>
        <v>4</v>
      </c>
      <c r="AR40" s="12"/>
      <c r="AS40" s="8">
        <f ca="1">IF(AS$9&lt;&gt;"",IF(AS$9&lt;&gt;"All Locations",IF(AS$10="From",COUNTIFS(Matches[CLASS],INDEX(classNum,1,MATCH(AS$11,classScheme,0)),Matches[TIMEBIN],$B40,Matches[SITE IN],AS$9),COUNTIFS(Matches[CLASS],INDEX(classNum,1,MATCH(AS$11,classScheme,0)),Matches[TIME OUT],"&gt;="&amp;TIMEVALUE(LEFT($B40,5)),Matches[TIME OUT],"&lt;"&amp;TIMEVALUE(LEFT($B40,5))+TIME(0,15,0),Matches[SITE OUT],AS$9)),COUNTIFS(All[TIMEBIN],$B40,All[CLASS],INDEX(classNum,1,MATCH(AS$11,classScheme,0)))),"")</f>
        <v>0</v>
      </c>
      <c r="AT40" s="9">
        <f ca="1">IF(AS$9&lt;&gt;"",IF(AS$9&lt;&gt;"All Locations",IF(AS$10="From",COUNTIFS(Matches[CLASS],INDEX(classNum,1,MATCH(AT$11,classScheme,0)),Matches[TIMEBIN],$B40,Matches[SITE IN],AS$9),COUNTIFS(Matches[CLASS],INDEX(classNum,1,MATCH(AT$11,classScheme,0)),Matches[TIME OUT],"&gt;="&amp;TIMEVALUE(LEFT($B40,5)),Matches[TIME OUT],"&lt;"&amp;TIMEVALUE(LEFT($B40,5))+TIME(0,15,0),Matches[SITE OUT],AS$9)),COUNTIFS(All[TIMEBIN],$B40,All[CLASS],INDEX(classNum,1,MATCH(AT$11,classScheme,0)))),"")</f>
        <v>0</v>
      </c>
      <c r="AU40" s="9">
        <f ca="1">IF(AS$9&lt;&gt;"",IF(AS$9&lt;&gt;"All Locations",IF(AS$10="From",COUNTIFS(Matches[CLASS],INDEX(classNum,1,MATCH(AU$11,classScheme,0)),Matches[TIMEBIN],$B40,Matches[SITE IN],AS$9),COUNTIFS(Matches[CLASS],INDEX(classNum,1,MATCH(AU$11,classScheme,0)),Matches[TIME OUT],"&gt;="&amp;TIMEVALUE(LEFT($B40,5)),Matches[TIME OUT],"&lt;"&amp;TIMEVALUE(LEFT($B40,5))+TIME(0,15,0),Matches[SITE OUT],AS$9)),COUNTIFS(All[TIMEBIN],$B40,All[CLASS],INDEX(classNum,1,MATCH(AU$11,classScheme,0)))),"")</f>
        <v>0</v>
      </c>
      <c r="AV40" s="10">
        <f ca="1">IF(AS$9&lt;&gt;"",IF(AS$9&lt;&gt;"All Locations",IF(AS$10="From",COUNTIFS(Matches[CLASS],INDEX(classNum,1,MATCH(AV$11,classScheme,0)),Matches[TIMEBIN],$B40,Matches[SITE IN],AS$9),COUNTIFS(Matches[CLASS],INDEX(classNum,1,MATCH(AV$11,classScheme,0)),Matches[TIME OUT],"&gt;="&amp;TIMEVALUE(LEFT($B40,5)),Matches[TIME OUT],"&lt;"&amp;TIMEVALUE(LEFT($B40,5))+TIME(0,15,0),Matches[SITE OUT],AS$9)),COUNTIFS(All[TIMEBIN],$B40,All[CLASS],INDEX(classNum,1,MATCH(AV$11,classScheme,0)))),"")</f>
        <v>0</v>
      </c>
      <c r="AW40" s="11">
        <f ca="1">IF(AS$9&lt;&gt;"",IF(AS$9&lt;&gt;"All Locations",IF(AS$10="From",COUNTIFS(Matches[CLASS],INDEX(classNum,1,MATCH(AW$11,classScheme,0)),Matches[TIMEBIN],$B40,Matches[SITE IN],AS$9),COUNTIFS(Matches[CLASS],INDEX(classNum,1,MATCH(AW$11,classScheme,0)),Matches[TIME OUT],"&gt;="&amp;TIMEVALUE(LEFT($B40,5)),Matches[TIME OUT],"&lt;"&amp;TIMEVALUE(LEFT($B40,5))+TIME(0,15,0),Matches[SITE OUT],AS$9)),COUNTIFS(All[TIMEBIN],$B40,All[CLASS],INDEX(classNum,1,MATCH(AW$11,classScheme,0)))),"")</f>
        <v>0</v>
      </c>
      <c r="AX40" s="12"/>
      <c r="AY40" s="8">
        <f ca="1">IF(AY$9&lt;&gt;"",IF(AY$9&lt;&gt;"All Locations",IF(AY$10="From",COUNTIFS(Matches[CLASS],INDEX(classNum,1,MATCH(AY$11,classScheme,0)),Matches[TIMEBIN],$B40,Matches[SITE IN],AY$9),COUNTIFS(Matches[CLASS],INDEX(classNum,1,MATCH(AY$11,classScheme,0)),Matches[TIME OUT],"&gt;="&amp;TIMEVALUE(LEFT($B40,5)),Matches[TIME OUT],"&lt;"&amp;TIMEVALUE(LEFT($B40,5))+TIME(0,15,0),Matches[SITE OUT],AY$9)),COUNTIFS(All[TIMEBIN],$B40,All[CLASS],INDEX(classNum,1,MATCH(AY$11,classScheme,0)))),"")</f>
        <v>7</v>
      </c>
      <c r="AZ40" s="9">
        <f ca="1">IF(AY$9&lt;&gt;"",IF(AY$9&lt;&gt;"All Locations",IF(AY$10="From",COUNTIFS(Matches[CLASS],INDEX(classNum,1,MATCH(AZ$11,classScheme,0)),Matches[TIMEBIN],$B40,Matches[SITE IN],AY$9),COUNTIFS(Matches[CLASS],INDEX(classNum,1,MATCH(AZ$11,classScheme,0)),Matches[TIME OUT],"&gt;="&amp;TIMEVALUE(LEFT($B40,5)),Matches[TIME OUT],"&lt;"&amp;TIMEVALUE(LEFT($B40,5))+TIME(0,15,0),Matches[SITE OUT],AY$9)),COUNTIFS(All[TIMEBIN],$B40,All[CLASS],INDEX(classNum,1,MATCH(AZ$11,classScheme,0)))),"")</f>
        <v>1</v>
      </c>
      <c r="BA40" s="9">
        <f ca="1">IF(AY$9&lt;&gt;"",IF(AY$9&lt;&gt;"All Locations",IF(AY$10="From",COUNTIFS(Matches[CLASS],INDEX(classNum,1,MATCH(BA$11,classScheme,0)),Matches[TIMEBIN],$B40,Matches[SITE IN],AY$9),COUNTIFS(Matches[CLASS],INDEX(classNum,1,MATCH(BA$11,classScheme,0)),Matches[TIME OUT],"&gt;="&amp;TIMEVALUE(LEFT($B40,5)),Matches[TIME OUT],"&lt;"&amp;TIMEVALUE(LEFT($B40,5))+TIME(0,15,0),Matches[SITE OUT],AY$9)),COUNTIFS(All[TIMEBIN],$B40,All[CLASS],INDEX(classNum,1,MATCH(BA$11,classScheme,0)))),"")</f>
        <v>0</v>
      </c>
      <c r="BB40" s="10">
        <f ca="1">IF(AY$9&lt;&gt;"",IF(AY$9&lt;&gt;"All Locations",IF(AY$10="From",COUNTIFS(Matches[CLASS],INDEX(classNum,1,MATCH(BB$11,classScheme,0)),Matches[TIMEBIN],$B40,Matches[SITE IN],AY$9),COUNTIFS(Matches[CLASS],INDEX(classNum,1,MATCH(BB$11,classScheme,0)),Matches[TIME OUT],"&gt;="&amp;TIMEVALUE(LEFT($B40,5)),Matches[TIME OUT],"&lt;"&amp;TIMEVALUE(LEFT($B40,5))+TIME(0,15,0),Matches[SITE OUT],AY$9)),COUNTIFS(All[TIMEBIN],$B40,All[CLASS],INDEX(classNum,1,MATCH(BB$11,classScheme,0)))),"")</f>
        <v>0</v>
      </c>
      <c r="BC40" s="11">
        <f ca="1">IF(AY$9&lt;&gt;"",IF(AY$9&lt;&gt;"All Locations",IF(AY$10="From",COUNTIFS(Matches[CLASS],INDEX(classNum,1,MATCH(BC$11,classScheme,0)),Matches[TIMEBIN],$B40,Matches[SITE IN],AY$9),COUNTIFS(Matches[CLASS],INDEX(classNum,1,MATCH(BC$11,classScheme,0)),Matches[TIME OUT],"&gt;="&amp;TIMEVALUE(LEFT($B40,5)),Matches[TIME OUT],"&lt;"&amp;TIMEVALUE(LEFT($B40,5))+TIME(0,15,0),Matches[SITE OUT],AY$9)),COUNTIFS(All[TIMEBIN],$B40,All[CLASS],INDEX(classNum,1,MATCH(BC$11,classScheme,0)))),"")</f>
        <v>0</v>
      </c>
      <c r="BD40" s="12"/>
      <c r="BE40" s="8">
        <f ca="1">IF(BE$9&lt;&gt;"",IF(BE$9&lt;&gt;"All Locations",IF(BE$10="From",COUNTIFS(Matches[CLASS],INDEX(classNum,1,MATCH(BE$11,classScheme,0)),Matches[TIMEBIN],$B40,Matches[SITE IN],BE$9),COUNTIFS(Matches[CLASS],INDEX(classNum,1,MATCH(BE$11,classScheme,0)),Matches[TIME OUT],"&gt;="&amp;TIMEVALUE(LEFT($B40,5)),Matches[TIME OUT],"&lt;"&amp;TIMEVALUE(LEFT($B40,5))+TIME(0,15,0),Matches[SITE OUT],BE$9)),COUNTIFS(All[TIMEBIN],$B40,All[CLASS],INDEX(classNum,1,MATCH(BE$11,classScheme,0)))),"")</f>
        <v>6</v>
      </c>
      <c r="BF40" s="9">
        <f ca="1">IF(BE$9&lt;&gt;"",IF(BE$9&lt;&gt;"All Locations",IF(BE$10="From",COUNTIFS(Matches[CLASS],INDEX(classNum,1,MATCH(BF$11,classScheme,0)),Matches[TIMEBIN],$B40,Matches[SITE IN],BE$9),COUNTIFS(Matches[CLASS],INDEX(classNum,1,MATCH(BF$11,classScheme,0)),Matches[TIME OUT],"&gt;="&amp;TIMEVALUE(LEFT($B40,5)),Matches[TIME OUT],"&lt;"&amp;TIMEVALUE(LEFT($B40,5))+TIME(0,15,0),Matches[SITE OUT],BE$9)),COUNTIFS(All[TIMEBIN],$B40,All[CLASS],INDEX(classNum,1,MATCH(BF$11,classScheme,0)))),"")</f>
        <v>0</v>
      </c>
      <c r="BG40" s="9">
        <f ca="1">IF(BE$9&lt;&gt;"",IF(BE$9&lt;&gt;"All Locations",IF(BE$10="From",COUNTIFS(Matches[CLASS],INDEX(classNum,1,MATCH(BG$11,classScheme,0)),Matches[TIMEBIN],$B40,Matches[SITE IN],BE$9),COUNTIFS(Matches[CLASS],INDEX(classNum,1,MATCH(BG$11,classScheme,0)),Matches[TIME OUT],"&gt;="&amp;TIMEVALUE(LEFT($B40,5)),Matches[TIME OUT],"&lt;"&amp;TIMEVALUE(LEFT($B40,5))+TIME(0,15,0),Matches[SITE OUT],BE$9)),COUNTIFS(All[TIMEBIN],$B40,All[CLASS],INDEX(classNum,1,MATCH(BG$11,classScheme,0)))),"")</f>
        <v>0</v>
      </c>
      <c r="BH40" s="10">
        <f ca="1">IF(BE$9&lt;&gt;"",IF(BE$9&lt;&gt;"All Locations",IF(BE$10="From",COUNTIFS(Matches[CLASS],INDEX(classNum,1,MATCH(BH$11,classScheme,0)),Matches[TIMEBIN],$B40,Matches[SITE IN],BE$9),COUNTIFS(Matches[CLASS],INDEX(classNum,1,MATCH(BH$11,classScheme,0)),Matches[TIME OUT],"&gt;="&amp;TIMEVALUE(LEFT($B40,5)),Matches[TIME OUT],"&lt;"&amp;TIMEVALUE(LEFT($B40,5))+TIME(0,15,0),Matches[SITE OUT],BE$9)),COUNTIFS(All[TIMEBIN],$B40,All[CLASS],INDEX(classNum,1,MATCH(BH$11,classScheme,0)))),"")</f>
        <v>0</v>
      </c>
      <c r="BI40" s="11">
        <f ca="1">IF(BE$9&lt;&gt;"",IF(BE$9&lt;&gt;"All Locations",IF(BE$10="From",COUNTIFS(Matches[CLASS],INDEX(classNum,1,MATCH(BI$11,classScheme,0)),Matches[TIMEBIN],$B40,Matches[SITE IN],BE$9),COUNTIFS(Matches[CLASS],INDEX(classNum,1,MATCH(BI$11,classScheme,0)),Matches[TIME OUT],"&gt;="&amp;TIMEVALUE(LEFT($B40,5)),Matches[TIME OUT],"&lt;"&amp;TIMEVALUE(LEFT($B40,5))+TIME(0,15,0),Matches[SITE OUT],BE$9)),COUNTIFS(All[TIMEBIN],$B40,All[CLASS],INDEX(classNum,1,MATCH(BI$11,classScheme,0)))),"")</f>
        <v>0</v>
      </c>
      <c r="BJ40" s="12"/>
      <c r="BK40" s="8">
        <f ca="1">IF(BK$9&lt;&gt;"",IF(BK$9&lt;&gt;"All Locations",IF(BK$10="From",COUNTIFS(Matches[CLASS],INDEX(classNum,1,MATCH(BK$11,classScheme,0)),Matches[TIMEBIN],$B40,Matches[SITE IN],BK$9),COUNTIFS(Matches[CLASS],INDEX(classNum,1,MATCH(BK$11,classScheme,0)),Matches[TIME OUT],"&gt;="&amp;TIMEVALUE(LEFT($B40,5)),Matches[TIME OUT],"&lt;"&amp;TIMEVALUE(LEFT($B40,5))+TIME(0,15,0),Matches[SITE OUT],BK$9)),COUNTIFS(All[TIMEBIN],$B40,All[CLASS],INDEX(classNum,1,MATCH(BK$11,classScheme,0)))),"")</f>
        <v>10</v>
      </c>
      <c r="BL40" s="9">
        <f ca="1">IF(BK$9&lt;&gt;"",IF(BK$9&lt;&gt;"All Locations",IF(BK$10="From",COUNTIFS(Matches[CLASS],INDEX(classNum,1,MATCH(BL$11,classScheme,0)),Matches[TIMEBIN],$B40,Matches[SITE IN],BK$9),COUNTIFS(Matches[CLASS],INDEX(classNum,1,MATCH(BL$11,classScheme,0)),Matches[TIME OUT],"&gt;="&amp;TIMEVALUE(LEFT($B40,5)),Matches[TIME OUT],"&lt;"&amp;TIMEVALUE(LEFT($B40,5))+TIME(0,15,0),Matches[SITE OUT],BK$9)),COUNTIFS(All[TIMEBIN],$B40,All[CLASS],INDEX(classNum,1,MATCH(BL$11,classScheme,0)))),"")</f>
        <v>2</v>
      </c>
      <c r="BM40" s="9">
        <f ca="1">IF(BK$9&lt;&gt;"",IF(BK$9&lt;&gt;"All Locations",IF(BK$10="From",COUNTIFS(Matches[CLASS],INDEX(classNum,1,MATCH(BM$11,classScheme,0)),Matches[TIMEBIN],$B40,Matches[SITE IN],BK$9),COUNTIFS(Matches[CLASS],INDEX(classNum,1,MATCH(BM$11,classScheme,0)),Matches[TIME OUT],"&gt;="&amp;TIMEVALUE(LEFT($B40,5)),Matches[TIME OUT],"&lt;"&amp;TIMEVALUE(LEFT($B40,5))+TIME(0,15,0),Matches[SITE OUT],BK$9)),COUNTIFS(All[TIMEBIN],$B40,All[CLASS],INDEX(classNum,1,MATCH(BM$11,classScheme,0)))),"")</f>
        <v>0</v>
      </c>
      <c r="BN40" s="10">
        <f ca="1">IF(BK$9&lt;&gt;"",IF(BK$9&lt;&gt;"All Locations",IF(BK$10="From",COUNTIFS(Matches[CLASS],INDEX(classNum,1,MATCH(BN$11,classScheme,0)),Matches[TIMEBIN],$B40,Matches[SITE IN],BK$9),COUNTIFS(Matches[CLASS],INDEX(classNum,1,MATCH(BN$11,classScheme,0)),Matches[TIME OUT],"&gt;="&amp;TIMEVALUE(LEFT($B40,5)),Matches[TIME OUT],"&lt;"&amp;TIMEVALUE(LEFT($B40,5))+TIME(0,15,0),Matches[SITE OUT],BK$9)),COUNTIFS(All[TIMEBIN],$B40,All[CLASS],INDEX(classNum,1,MATCH(BN$11,classScheme,0)))),"")</f>
        <v>0</v>
      </c>
      <c r="BO40" s="11">
        <f ca="1">IF(BK$9&lt;&gt;"",IF(BK$9&lt;&gt;"All Locations",IF(BK$10="From",COUNTIFS(Matches[CLASS],INDEX(classNum,1,MATCH(BO$11,classScheme,0)),Matches[TIMEBIN],$B40,Matches[SITE IN],BK$9),COUNTIFS(Matches[CLASS],INDEX(classNum,1,MATCH(BO$11,classScheme,0)),Matches[TIME OUT],"&gt;="&amp;TIMEVALUE(LEFT($B40,5)),Matches[TIME OUT],"&lt;"&amp;TIMEVALUE(LEFT($B40,5))+TIME(0,15,0),Matches[SITE OUT],BK$9)),COUNTIFS(All[TIMEBIN],$B40,All[CLASS],INDEX(classNum,1,MATCH(BO$11,classScheme,0)))),"")</f>
        <v>0</v>
      </c>
      <c r="BP40" s="12"/>
      <c r="BQ40" s="8">
        <f ca="1">IF(BQ$9&lt;&gt;"",IF(BQ$9&lt;&gt;"All Locations",IF(BQ$10="From",COUNTIFS(Matches[CLASS],INDEX(classNum,1,MATCH(BQ$11,classScheme,0)),Matches[TIMEBIN],$B40,Matches[SITE IN],BQ$9),COUNTIFS(Matches[CLASS],INDEX(classNum,1,MATCH(BQ$11,classScheme,0)),Matches[TIME OUT],"&gt;="&amp;TIMEVALUE(LEFT($B40,5)),Matches[TIME OUT],"&lt;"&amp;TIMEVALUE(LEFT($B40,5))+TIME(0,15,0),Matches[SITE OUT],BQ$9)),COUNTIFS(All[TIMEBIN],$B40,All[CLASS],INDEX(classNum,1,MATCH(BQ$11,classScheme,0)))),"")</f>
        <v>124</v>
      </c>
      <c r="BR40" s="9">
        <f ca="1">IF(BQ$9&lt;&gt;"",IF(BQ$9&lt;&gt;"All Locations",IF(BQ$10="From",COUNTIFS(Matches[CLASS],INDEX(classNum,1,MATCH(BR$11,classScheme,0)),Matches[TIMEBIN],$B40,Matches[SITE IN],BQ$9),COUNTIFS(Matches[CLASS],INDEX(classNum,1,MATCH(BR$11,classScheme,0)),Matches[TIME OUT],"&gt;="&amp;TIMEVALUE(LEFT($B40,5)),Matches[TIME OUT],"&lt;"&amp;TIMEVALUE(LEFT($B40,5))+TIME(0,15,0),Matches[SITE OUT],BQ$9)),COUNTIFS(All[TIMEBIN],$B40,All[CLASS],INDEX(classNum,1,MATCH(BR$11,classScheme,0)))),"")</f>
        <v>13</v>
      </c>
      <c r="BS40" s="9">
        <f ca="1">IF(BQ$9&lt;&gt;"",IF(BQ$9&lt;&gt;"All Locations",IF(BQ$10="From",COUNTIFS(Matches[CLASS],INDEX(classNum,1,MATCH(BS$11,classScheme,0)),Matches[TIMEBIN],$B40,Matches[SITE IN],BQ$9),COUNTIFS(Matches[CLASS],INDEX(classNum,1,MATCH(BS$11,classScheme,0)),Matches[TIME OUT],"&gt;="&amp;TIMEVALUE(LEFT($B40,5)),Matches[TIME OUT],"&lt;"&amp;TIMEVALUE(LEFT($B40,5))+TIME(0,15,0),Matches[SITE OUT],BQ$9)),COUNTIFS(All[TIMEBIN],$B40,All[CLASS],INDEX(classNum,1,MATCH(BS$11,classScheme,0)))),"")</f>
        <v>1</v>
      </c>
      <c r="BT40" s="10">
        <f ca="1">IF(BQ$9&lt;&gt;"",IF(BQ$9&lt;&gt;"All Locations",IF(BQ$10="From",COUNTIFS(Matches[CLASS],INDEX(classNum,1,MATCH(BT$11,classScheme,0)),Matches[TIMEBIN],$B40,Matches[SITE IN],BQ$9),COUNTIFS(Matches[CLASS],INDEX(classNum,1,MATCH(BT$11,classScheme,0)),Matches[TIME OUT],"&gt;="&amp;TIMEVALUE(LEFT($B40,5)),Matches[TIME OUT],"&lt;"&amp;TIMEVALUE(LEFT($B40,5))+TIME(0,15,0),Matches[SITE OUT],BQ$9)),COUNTIFS(All[TIMEBIN],$B40,All[CLASS],INDEX(classNum,1,MATCH(BT$11,classScheme,0)))),"")</f>
        <v>0</v>
      </c>
      <c r="BU40" s="11">
        <f ca="1">IF(BQ$9&lt;&gt;"",IF(BQ$9&lt;&gt;"All Locations",IF(BQ$10="From",COUNTIFS(Matches[CLASS],INDEX(classNum,1,MATCH(BU$11,classScheme,0)),Matches[TIMEBIN],$B40,Matches[SITE IN],BQ$9),COUNTIFS(Matches[CLASS],INDEX(classNum,1,MATCH(BU$11,classScheme,0)),Matches[TIME OUT],"&gt;="&amp;TIMEVALUE(LEFT($B40,5)),Matches[TIME OUT],"&lt;"&amp;TIMEVALUE(LEFT($B40,5))+TIME(0,15,0),Matches[SITE OUT],BQ$9)),COUNTIFS(All[TIMEBIN],$B40,All[CLASS],INDEX(classNum,1,MATCH(BU$11,classScheme,0)))),"")</f>
        <v>8</v>
      </c>
    </row>
    <row r="41" spans="2:73">
      <c r="B41" s="7" t="str">
        <v>13:15 - 13:30</v>
      </c>
      <c r="C41" s="8">
        <f ca="1">IF(C$9&lt;&gt;"",IF(C$9&lt;&gt;"All Locations",IF(C$10="From",COUNTIFS(Matches[CLASS],INDEX(classNum,1,MATCH(C$11,classScheme,0)),Matches[TIMEBIN],$B41,Matches[SITE IN],C$9),COUNTIFS(Matches[CLASS],INDEX(classNum,1,MATCH(C$11,classScheme,0)),Matches[TIME OUT],"&gt;="&amp;TIMEVALUE(LEFT($B41,5)),Matches[TIME OUT],"&lt;"&amp;TIMEVALUE(LEFT($B41,5))+TIME(0,15,0),Matches[SITE OUT],C$9)),COUNTIFS(All[TIMEBIN],$B41,All[CLASS],INDEX(classNum,1,MATCH(C$11,classScheme,0)))),"")</f>
        <v>34</v>
      </c>
      <c r="D41" s="9">
        <f ca="1">IF(C$9&lt;&gt;"",IF(C$9&lt;&gt;"All Locations",IF(C$10="From",COUNTIFS(Matches[CLASS],INDEX(classNum,1,MATCH(D$11,classScheme,0)),Matches[TIMEBIN],$B41,Matches[SITE IN],C$9),COUNTIFS(Matches[CLASS],INDEX(classNum,1,MATCH(D$11,classScheme,0)),Matches[TIME OUT],"&gt;="&amp;TIMEVALUE(LEFT($B41,5)),Matches[TIME OUT],"&lt;"&amp;TIMEVALUE(LEFT($B41,5))+TIME(0,15,0),Matches[SITE OUT],C$9)),COUNTIFS(All[TIMEBIN],$B41,All[CLASS],INDEX(classNum,1,MATCH(D$11,classScheme,0)))),"")</f>
        <v>4</v>
      </c>
      <c r="E41" s="9">
        <f ca="1">IF(C$9&lt;&gt;"",IF(C$9&lt;&gt;"All Locations",IF(C$10="From",COUNTIFS(Matches[CLASS],INDEX(classNum,1,MATCH(E$11,classScheme,0)),Matches[TIMEBIN],$B41,Matches[SITE IN],C$9),COUNTIFS(Matches[CLASS],INDEX(classNum,1,MATCH(E$11,classScheme,0)),Matches[TIME OUT],"&gt;="&amp;TIMEVALUE(LEFT($B41,5)),Matches[TIME OUT],"&lt;"&amp;TIMEVALUE(LEFT($B41,5))+TIME(0,15,0),Matches[SITE OUT],C$9)),COUNTIFS(All[TIMEBIN],$B41,All[CLASS],INDEX(classNum,1,MATCH(E$11,classScheme,0)))),"")</f>
        <v>0</v>
      </c>
      <c r="F41" s="10">
        <f ca="1">IF(C$9&lt;&gt;"",IF(C$9&lt;&gt;"All Locations",IF(C$10="From",COUNTIFS(Matches[CLASS],INDEX(classNum,1,MATCH(F$11,classScheme,0)),Matches[TIMEBIN],$B41,Matches[SITE IN],C$9),COUNTIFS(Matches[CLASS],INDEX(classNum,1,MATCH(F$11,classScheme,0)),Matches[TIME OUT],"&gt;="&amp;TIMEVALUE(LEFT($B41,5)),Matches[TIME OUT],"&lt;"&amp;TIMEVALUE(LEFT($B41,5))+TIME(0,15,0),Matches[SITE OUT],C$9)),COUNTIFS(All[TIMEBIN],$B41,All[CLASS],INDEX(classNum,1,MATCH(F$11,classScheme,0)))),"")</f>
        <v>0</v>
      </c>
      <c r="G41" s="11">
        <f ca="1">IF(C$9&lt;&gt;"",IF(C$9&lt;&gt;"All Locations",IF(C$10="From",COUNTIFS(Matches[CLASS],INDEX(classNum,1,MATCH(G$11,classScheme,0)),Matches[TIMEBIN],$B41,Matches[SITE IN],C$9),COUNTIFS(Matches[CLASS],INDEX(classNum,1,MATCH(G$11,classScheme,0)),Matches[TIME OUT],"&gt;="&amp;TIMEVALUE(LEFT($B41,5)),Matches[TIME OUT],"&lt;"&amp;TIMEVALUE(LEFT($B41,5))+TIME(0,15,0),Matches[SITE OUT],C$9)),COUNTIFS(All[TIMEBIN],$B41,All[CLASS],INDEX(classNum,1,MATCH(G$11,classScheme,0)))),"")</f>
        <v>8</v>
      </c>
      <c r="H41" s="12"/>
      <c r="I41" s="8">
        <f ca="1">IF(I$9&lt;&gt;"",IF(I$9&lt;&gt;"All Locations",IF(I$10="From",COUNTIFS(Matches[CLASS],INDEX(classNum,1,MATCH(I$11,classScheme,0)),Matches[TIMEBIN],$B41,Matches[SITE IN],I$9),COUNTIFS(Matches[CLASS],INDEX(classNum,1,MATCH(I$11,classScheme,0)),Matches[TIME OUT],"&gt;="&amp;TIMEVALUE(LEFT($B41,5)),Matches[TIME OUT],"&lt;"&amp;TIMEVALUE(LEFT($B41,5))+TIME(0,15,0),Matches[SITE OUT],I$9)),COUNTIFS(All[TIMEBIN],$B41,All[CLASS],INDEX(classNum,1,MATCH(I$11,classScheme,0)))),"")</f>
        <v>0</v>
      </c>
      <c r="J41" s="9">
        <f ca="1">IF(I$9&lt;&gt;"",IF(I$9&lt;&gt;"All Locations",IF(I$10="From",COUNTIFS(Matches[CLASS],INDEX(classNum,1,MATCH(J$11,classScheme,0)),Matches[TIMEBIN],$B41,Matches[SITE IN],I$9),COUNTIFS(Matches[CLASS],INDEX(classNum,1,MATCH(J$11,classScheme,0)),Matches[TIME OUT],"&gt;="&amp;TIMEVALUE(LEFT($B41,5)),Matches[TIME OUT],"&lt;"&amp;TIMEVALUE(LEFT($B41,5))+TIME(0,15,0),Matches[SITE OUT],I$9)),COUNTIFS(All[TIMEBIN],$B41,All[CLASS],INDEX(classNum,1,MATCH(J$11,classScheme,0)))),"")</f>
        <v>0</v>
      </c>
      <c r="K41" s="9">
        <f ca="1">IF(I$9&lt;&gt;"",IF(I$9&lt;&gt;"All Locations",IF(I$10="From",COUNTIFS(Matches[CLASS],INDEX(classNum,1,MATCH(K$11,classScheme,0)),Matches[TIMEBIN],$B41,Matches[SITE IN],I$9),COUNTIFS(Matches[CLASS],INDEX(classNum,1,MATCH(K$11,classScheme,0)),Matches[TIME OUT],"&gt;="&amp;TIMEVALUE(LEFT($B41,5)),Matches[TIME OUT],"&lt;"&amp;TIMEVALUE(LEFT($B41,5))+TIME(0,15,0),Matches[SITE OUT],I$9)),COUNTIFS(All[TIMEBIN],$B41,All[CLASS],INDEX(classNum,1,MATCH(K$11,classScheme,0)))),"")</f>
        <v>0</v>
      </c>
      <c r="L41" s="10">
        <f ca="1">IF(I$9&lt;&gt;"",IF(I$9&lt;&gt;"All Locations",IF(I$10="From",COUNTIFS(Matches[CLASS],INDEX(classNum,1,MATCH(L$11,classScheme,0)),Matches[TIMEBIN],$B41,Matches[SITE IN],I$9),COUNTIFS(Matches[CLASS],INDEX(classNum,1,MATCH(L$11,classScheme,0)),Matches[TIME OUT],"&gt;="&amp;TIMEVALUE(LEFT($B41,5)),Matches[TIME OUT],"&lt;"&amp;TIMEVALUE(LEFT($B41,5))+TIME(0,15,0),Matches[SITE OUT],I$9)),COUNTIFS(All[TIMEBIN],$B41,All[CLASS],INDEX(classNum,1,MATCH(L$11,classScheme,0)))),"")</f>
        <v>0</v>
      </c>
      <c r="M41" s="11">
        <f ca="1">IF(I$9&lt;&gt;"",IF(I$9&lt;&gt;"All Locations",IF(I$10="From",COUNTIFS(Matches[CLASS],INDEX(classNum,1,MATCH(M$11,classScheme,0)),Matches[TIMEBIN],$B41,Matches[SITE IN],I$9),COUNTIFS(Matches[CLASS],INDEX(classNum,1,MATCH(M$11,classScheme,0)),Matches[TIME OUT],"&gt;="&amp;TIMEVALUE(LEFT($B41,5)),Matches[TIME OUT],"&lt;"&amp;TIMEVALUE(LEFT($B41,5))+TIME(0,15,0),Matches[SITE OUT],I$9)),COUNTIFS(All[TIMEBIN],$B41,All[CLASS],INDEX(classNum,1,MATCH(M$11,classScheme,0)))),"")</f>
        <v>0</v>
      </c>
      <c r="N41" s="12"/>
      <c r="O41" s="8">
        <f ca="1">IF(O$9&lt;&gt;"",IF(O$9&lt;&gt;"All Locations",IF(O$10="From",COUNTIFS(Matches[CLASS],INDEX(classNum,1,MATCH(O$11,classScheme,0)),Matches[TIMEBIN],$B41,Matches[SITE IN],O$9),COUNTIFS(Matches[CLASS],INDEX(classNum,1,MATCH(O$11,classScheme,0)),Matches[TIME OUT],"&gt;="&amp;TIMEVALUE(LEFT($B41,5)),Matches[TIME OUT],"&lt;"&amp;TIMEVALUE(LEFT($B41,5))+TIME(0,15,0),Matches[SITE OUT],O$9)),COUNTIFS(All[TIMEBIN],$B41,All[CLASS],INDEX(classNum,1,MATCH(O$11,classScheme,0)))),"")</f>
        <v>8</v>
      </c>
      <c r="P41" s="9">
        <f ca="1">IF(O$9&lt;&gt;"",IF(O$9&lt;&gt;"All Locations",IF(O$10="From",COUNTIFS(Matches[CLASS],INDEX(classNum,1,MATCH(P$11,classScheme,0)),Matches[TIMEBIN],$B41,Matches[SITE IN],O$9),COUNTIFS(Matches[CLASS],INDEX(classNum,1,MATCH(P$11,classScheme,0)),Matches[TIME OUT],"&gt;="&amp;TIMEVALUE(LEFT($B41,5)),Matches[TIME OUT],"&lt;"&amp;TIMEVALUE(LEFT($B41,5))+TIME(0,15,0),Matches[SITE OUT],O$9)),COUNTIFS(All[TIMEBIN],$B41,All[CLASS],INDEX(classNum,1,MATCH(P$11,classScheme,0)))),"")</f>
        <v>1</v>
      </c>
      <c r="Q41" s="9">
        <f ca="1">IF(O$9&lt;&gt;"",IF(O$9&lt;&gt;"All Locations",IF(O$10="From",COUNTIFS(Matches[CLASS],INDEX(classNum,1,MATCH(Q$11,classScheme,0)),Matches[TIMEBIN],$B41,Matches[SITE IN],O$9),COUNTIFS(Matches[CLASS],INDEX(classNum,1,MATCH(Q$11,classScheme,0)),Matches[TIME OUT],"&gt;="&amp;TIMEVALUE(LEFT($B41,5)),Matches[TIME OUT],"&lt;"&amp;TIMEVALUE(LEFT($B41,5))+TIME(0,15,0),Matches[SITE OUT],O$9)),COUNTIFS(All[TIMEBIN],$B41,All[CLASS],INDEX(classNum,1,MATCH(Q$11,classScheme,0)))),"")</f>
        <v>1</v>
      </c>
      <c r="R41" s="10">
        <f ca="1">IF(O$9&lt;&gt;"",IF(O$9&lt;&gt;"All Locations",IF(O$10="From",COUNTIFS(Matches[CLASS],INDEX(classNum,1,MATCH(R$11,classScheme,0)),Matches[TIMEBIN],$B41,Matches[SITE IN],O$9),COUNTIFS(Matches[CLASS],INDEX(classNum,1,MATCH(R$11,classScheme,0)),Matches[TIME OUT],"&gt;="&amp;TIMEVALUE(LEFT($B41,5)),Matches[TIME OUT],"&lt;"&amp;TIMEVALUE(LEFT($B41,5))+TIME(0,15,0),Matches[SITE OUT],O$9)),COUNTIFS(All[TIMEBIN],$B41,All[CLASS],INDEX(classNum,1,MATCH(R$11,classScheme,0)))),"")</f>
        <v>0</v>
      </c>
      <c r="S41" s="11">
        <f ca="1">IF(O$9&lt;&gt;"",IF(O$9&lt;&gt;"All Locations",IF(O$10="From",COUNTIFS(Matches[CLASS],INDEX(classNum,1,MATCH(S$11,classScheme,0)),Matches[TIMEBIN],$B41,Matches[SITE IN],O$9),COUNTIFS(Matches[CLASS],INDEX(classNum,1,MATCH(S$11,classScheme,0)),Matches[TIME OUT],"&gt;="&amp;TIMEVALUE(LEFT($B41,5)),Matches[TIME OUT],"&lt;"&amp;TIMEVALUE(LEFT($B41,5))+TIME(0,15,0),Matches[SITE OUT],O$9)),COUNTIFS(All[TIMEBIN],$B41,All[CLASS],INDEX(classNum,1,MATCH(S$11,classScheme,0)))),"")</f>
        <v>0</v>
      </c>
      <c r="T41" s="12"/>
      <c r="U41" s="8">
        <f ca="1">IF(U$9&lt;&gt;"",IF(U$9&lt;&gt;"All Locations",IF(U$10="From",COUNTIFS(Matches[CLASS],INDEX(classNum,1,MATCH(U$11,classScheme,0)),Matches[TIMEBIN],$B41,Matches[SITE IN],U$9),COUNTIFS(Matches[CLASS],INDEX(classNum,1,MATCH(U$11,classScheme,0)),Matches[TIME OUT],"&gt;="&amp;TIMEVALUE(LEFT($B41,5)),Matches[TIME OUT],"&lt;"&amp;TIMEVALUE(LEFT($B41,5))+TIME(0,15,0),Matches[SITE OUT],U$9)),COUNTIFS(All[TIMEBIN],$B41,All[CLASS],INDEX(classNum,1,MATCH(U$11,classScheme,0)))),"")</f>
        <v>9</v>
      </c>
      <c r="V41" s="9">
        <f ca="1">IF(U$9&lt;&gt;"",IF(U$9&lt;&gt;"All Locations",IF(U$10="From",COUNTIFS(Matches[CLASS],INDEX(classNum,1,MATCH(V$11,classScheme,0)),Matches[TIMEBIN],$B41,Matches[SITE IN],U$9),COUNTIFS(Matches[CLASS],INDEX(classNum,1,MATCH(V$11,classScheme,0)),Matches[TIME OUT],"&gt;="&amp;TIMEVALUE(LEFT($B41,5)),Matches[TIME OUT],"&lt;"&amp;TIMEVALUE(LEFT($B41,5))+TIME(0,15,0),Matches[SITE OUT],U$9)),COUNTIFS(All[TIMEBIN],$B41,All[CLASS],INDEX(classNum,1,MATCH(V$11,classScheme,0)))),"")</f>
        <v>1</v>
      </c>
      <c r="W41" s="9">
        <f ca="1">IF(U$9&lt;&gt;"",IF(U$9&lt;&gt;"All Locations",IF(U$10="From",COUNTIFS(Matches[CLASS],INDEX(classNum,1,MATCH(W$11,classScheme,0)),Matches[TIMEBIN],$B41,Matches[SITE IN],U$9),COUNTIFS(Matches[CLASS],INDEX(classNum,1,MATCH(W$11,classScheme,0)),Matches[TIME OUT],"&gt;="&amp;TIMEVALUE(LEFT($B41,5)),Matches[TIME OUT],"&lt;"&amp;TIMEVALUE(LEFT($B41,5))+TIME(0,15,0),Matches[SITE OUT],U$9)),COUNTIFS(All[TIMEBIN],$B41,All[CLASS],INDEX(classNum,1,MATCH(W$11,classScheme,0)))),"")</f>
        <v>0</v>
      </c>
      <c r="X41" s="10">
        <f ca="1">IF(U$9&lt;&gt;"",IF(U$9&lt;&gt;"All Locations",IF(U$10="From",COUNTIFS(Matches[CLASS],INDEX(classNum,1,MATCH(X$11,classScheme,0)),Matches[TIMEBIN],$B41,Matches[SITE IN],U$9),COUNTIFS(Matches[CLASS],INDEX(classNum,1,MATCH(X$11,classScheme,0)),Matches[TIME OUT],"&gt;="&amp;TIMEVALUE(LEFT($B41,5)),Matches[TIME OUT],"&lt;"&amp;TIMEVALUE(LEFT($B41,5))+TIME(0,15,0),Matches[SITE OUT],U$9)),COUNTIFS(All[TIMEBIN],$B41,All[CLASS],INDEX(classNum,1,MATCH(X$11,classScheme,0)))),"")</f>
        <v>0</v>
      </c>
      <c r="Y41" s="11">
        <f ca="1">IF(U$9&lt;&gt;"",IF(U$9&lt;&gt;"All Locations",IF(U$10="From",COUNTIFS(Matches[CLASS],INDEX(classNum,1,MATCH(Y$11,classScheme,0)),Matches[TIMEBIN],$B41,Matches[SITE IN],U$9),COUNTIFS(Matches[CLASS],INDEX(classNum,1,MATCH(Y$11,classScheme,0)),Matches[TIME OUT],"&gt;="&amp;TIMEVALUE(LEFT($B41,5)),Matches[TIME OUT],"&lt;"&amp;TIMEVALUE(LEFT($B41,5))+TIME(0,15,0),Matches[SITE OUT],U$9)),COUNTIFS(All[TIMEBIN],$B41,All[CLASS],INDEX(classNum,1,MATCH(Y$11,classScheme,0)))),"")</f>
        <v>0</v>
      </c>
      <c r="Z41" s="12"/>
      <c r="AA41" s="8">
        <f ca="1">IF(AA$9&lt;&gt;"",IF(AA$9&lt;&gt;"All Locations",IF(AA$10="From",COUNTIFS(Matches[CLASS],INDEX(classNum,1,MATCH(AA$11,classScheme,0)),Matches[TIMEBIN],$B41,Matches[SITE IN],AA$9),COUNTIFS(Matches[CLASS],INDEX(classNum,1,MATCH(AA$11,classScheme,0)),Matches[TIME OUT],"&gt;="&amp;TIMEVALUE(LEFT($B41,5)),Matches[TIME OUT],"&lt;"&amp;TIMEVALUE(LEFT($B41,5))+TIME(0,15,0),Matches[SITE OUT],AA$9)),COUNTIFS(All[TIMEBIN],$B41,All[CLASS],INDEX(classNum,1,MATCH(AA$11,classScheme,0)))),"")</f>
        <v>12</v>
      </c>
      <c r="AB41" s="9">
        <f ca="1">IF(AA$9&lt;&gt;"",IF(AA$9&lt;&gt;"All Locations",IF(AA$10="From",COUNTIFS(Matches[CLASS],INDEX(classNum,1,MATCH(AB$11,classScheme,0)),Matches[TIMEBIN],$B41,Matches[SITE IN],AA$9),COUNTIFS(Matches[CLASS],INDEX(classNum,1,MATCH(AB$11,classScheme,0)),Matches[TIME OUT],"&gt;="&amp;TIMEVALUE(LEFT($B41,5)),Matches[TIME OUT],"&lt;"&amp;TIMEVALUE(LEFT($B41,5))+TIME(0,15,0),Matches[SITE OUT],AA$9)),COUNTIFS(All[TIMEBIN],$B41,All[CLASS],INDEX(classNum,1,MATCH(AB$11,classScheme,0)))),"")</f>
        <v>0</v>
      </c>
      <c r="AC41" s="9">
        <f ca="1">IF(AA$9&lt;&gt;"",IF(AA$9&lt;&gt;"All Locations",IF(AA$10="From",COUNTIFS(Matches[CLASS],INDEX(classNum,1,MATCH(AC$11,classScheme,0)),Matches[TIMEBIN],$B41,Matches[SITE IN],AA$9),COUNTIFS(Matches[CLASS],INDEX(classNum,1,MATCH(AC$11,classScheme,0)),Matches[TIME OUT],"&gt;="&amp;TIMEVALUE(LEFT($B41,5)),Matches[TIME OUT],"&lt;"&amp;TIMEVALUE(LEFT($B41,5))+TIME(0,15,0),Matches[SITE OUT],AA$9)),COUNTIFS(All[TIMEBIN],$B41,All[CLASS],INDEX(classNum,1,MATCH(AC$11,classScheme,0)))),"")</f>
        <v>0</v>
      </c>
      <c r="AD41" s="10">
        <f ca="1">IF(AA$9&lt;&gt;"",IF(AA$9&lt;&gt;"All Locations",IF(AA$10="From",COUNTIFS(Matches[CLASS],INDEX(classNum,1,MATCH(AD$11,classScheme,0)),Matches[TIMEBIN],$B41,Matches[SITE IN],AA$9),COUNTIFS(Matches[CLASS],INDEX(classNum,1,MATCH(AD$11,classScheme,0)),Matches[TIME OUT],"&gt;="&amp;TIMEVALUE(LEFT($B41,5)),Matches[TIME OUT],"&lt;"&amp;TIMEVALUE(LEFT($B41,5))+TIME(0,15,0),Matches[SITE OUT],AA$9)),COUNTIFS(All[TIMEBIN],$B41,All[CLASS],INDEX(classNum,1,MATCH(AD$11,classScheme,0)))),"")</f>
        <v>0</v>
      </c>
      <c r="AE41" s="11">
        <f ca="1">IF(AA$9&lt;&gt;"",IF(AA$9&lt;&gt;"All Locations",IF(AA$10="From",COUNTIFS(Matches[CLASS],INDEX(classNum,1,MATCH(AE$11,classScheme,0)),Matches[TIMEBIN],$B41,Matches[SITE IN],AA$9),COUNTIFS(Matches[CLASS],INDEX(classNum,1,MATCH(AE$11,classScheme,0)),Matches[TIME OUT],"&gt;="&amp;TIMEVALUE(LEFT($B41,5)),Matches[TIME OUT],"&lt;"&amp;TIMEVALUE(LEFT($B41,5))+TIME(0,15,0),Matches[SITE OUT],AA$9)),COUNTIFS(All[TIMEBIN],$B41,All[CLASS],INDEX(classNum,1,MATCH(AE$11,classScheme,0)))),"")</f>
        <v>0</v>
      </c>
      <c r="AF41" s="12"/>
      <c r="AG41" s="8">
        <f ca="1">IF(AG$9&lt;&gt;"",IF(AG$9&lt;&gt;"All Locations",IF(AG$10="From",COUNTIFS(Matches[CLASS],INDEX(classNum,1,MATCH(AG$11,classScheme,0)),Matches[TIMEBIN],$B41,Matches[SITE IN],AG$9),COUNTIFS(Matches[CLASS],INDEX(classNum,1,MATCH(AG$11,classScheme,0)),Matches[TIME OUT],"&gt;="&amp;TIMEVALUE(LEFT($B41,5)),Matches[TIME OUT],"&lt;"&amp;TIMEVALUE(LEFT($B41,5))+TIME(0,15,0),Matches[SITE OUT],AG$9)),COUNTIFS(All[TIMEBIN],$B41,All[CLASS],INDEX(classNum,1,MATCH(AG$11,classScheme,0)))),"")</f>
        <v>23</v>
      </c>
      <c r="AH41" s="9">
        <f ca="1">IF(AG$9&lt;&gt;"",IF(AG$9&lt;&gt;"All Locations",IF(AG$10="From",COUNTIFS(Matches[CLASS],INDEX(classNum,1,MATCH(AH$11,classScheme,0)),Matches[TIMEBIN],$B41,Matches[SITE IN],AG$9),COUNTIFS(Matches[CLASS],INDEX(classNum,1,MATCH(AH$11,classScheme,0)),Matches[TIME OUT],"&gt;="&amp;TIMEVALUE(LEFT($B41,5)),Matches[TIME OUT],"&lt;"&amp;TIMEVALUE(LEFT($B41,5))+TIME(0,15,0),Matches[SITE OUT],AG$9)),COUNTIFS(All[TIMEBIN],$B41,All[CLASS],INDEX(classNum,1,MATCH(AH$11,classScheme,0)))),"")</f>
        <v>0</v>
      </c>
      <c r="AI41" s="9">
        <f ca="1">IF(AG$9&lt;&gt;"",IF(AG$9&lt;&gt;"All Locations",IF(AG$10="From",COUNTIFS(Matches[CLASS],INDEX(classNum,1,MATCH(AI$11,classScheme,0)),Matches[TIMEBIN],$B41,Matches[SITE IN],AG$9),COUNTIFS(Matches[CLASS],INDEX(classNum,1,MATCH(AI$11,classScheme,0)),Matches[TIME OUT],"&gt;="&amp;TIMEVALUE(LEFT($B41,5)),Matches[TIME OUT],"&lt;"&amp;TIMEVALUE(LEFT($B41,5))+TIME(0,15,0),Matches[SITE OUT],AG$9)),COUNTIFS(All[TIMEBIN],$B41,All[CLASS],INDEX(classNum,1,MATCH(AI$11,classScheme,0)))),"")</f>
        <v>0</v>
      </c>
      <c r="AJ41" s="10">
        <f ca="1">IF(AG$9&lt;&gt;"",IF(AG$9&lt;&gt;"All Locations",IF(AG$10="From",COUNTIFS(Matches[CLASS],INDEX(classNum,1,MATCH(AJ$11,classScheme,0)),Matches[TIMEBIN],$B41,Matches[SITE IN],AG$9),COUNTIFS(Matches[CLASS],INDEX(classNum,1,MATCH(AJ$11,classScheme,0)),Matches[TIME OUT],"&gt;="&amp;TIMEVALUE(LEFT($B41,5)),Matches[TIME OUT],"&lt;"&amp;TIMEVALUE(LEFT($B41,5))+TIME(0,15,0),Matches[SITE OUT],AG$9)),COUNTIFS(All[TIMEBIN],$B41,All[CLASS],INDEX(classNum,1,MATCH(AJ$11,classScheme,0)))),"")</f>
        <v>0</v>
      </c>
      <c r="AK41" s="11">
        <f ca="1">IF(AG$9&lt;&gt;"",IF(AG$9&lt;&gt;"All Locations",IF(AG$10="From",COUNTIFS(Matches[CLASS],INDEX(classNum,1,MATCH(AK$11,classScheme,0)),Matches[TIMEBIN],$B41,Matches[SITE IN],AG$9),COUNTIFS(Matches[CLASS],INDEX(classNum,1,MATCH(AK$11,classScheme,0)),Matches[TIME OUT],"&gt;="&amp;TIMEVALUE(LEFT($B41,5)),Matches[TIME OUT],"&lt;"&amp;TIMEVALUE(LEFT($B41,5))+TIME(0,15,0),Matches[SITE OUT],AG$9)),COUNTIFS(All[TIMEBIN],$B41,All[CLASS],INDEX(classNum,1,MATCH(AK$11,classScheme,0)))),"")</f>
        <v>0</v>
      </c>
      <c r="AL41" s="12"/>
      <c r="AM41" s="8">
        <f ca="1">IF(AM$9&lt;&gt;"",IF(AM$9&lt;&gt;"All Locations",IF(AM$10="From",COUNTIFS(Matches[CLASS],INDEX(classNum,1,MATCH(AM$11,classScheme,0)),Matches[TIMEBIN],$B41,Matches[SITE IN],AM$9),COUNTIFS(Matches[CLASS],INDEX(classNum,1,MATCH(AM$11,classScheme,0)),Matches[TIME OUT],"&gt;="&amp;TIMEVALUE(LEFT($B41,5)),Matches[TIME OUT],"&lt;"&amp;TIMEVALUE(LEFT($B41,5))+TIME(0,15,0),Matches[SITE OUT],AM$9)),COUNTIFS(All[TIMEBIN],$B41,All[CLASS],INDEX(classNum,1,MATCH(AM$11,classScheme,0)))),"")</f>
        <v>10</v>
      </c>
      <c r="AN41" s="9">
        <f ca="1">IF(AM$9&lt;&gt;"",IF(AM$9&lt;&gt;"All Locations",IF(AM$10="From",COUNTIFS(Matches[CLASS],INDEX(classNum,1,MATCH(AN$11,classScheme,0)),Matches[TIMEBIN],$B41,Matches[SITE IN],AM$9),COUNTIFS(Matches[CLASS],INDEX(classNum,1,MATCH(AN$11,classScheme,0)),Matches[TIME OUT],"&gt;="&amp;TIMEVALUE(LEFT($B41,5)),Matches[TIME OUT],"&lt;"&amp;TIMEVALUE(LEFT($B41,5))+TIME(0,15,0),Matches[SITE OUT],AM$9)),COUNTIFS(All[TIMEBIN],$B41,All[CLASS],INDEX(classNum,1,MATCH(AN$11,classScheme,0)))),"")</f>
        <v>1</v>
      </c>
      <c r="AO41" s="9">
        <f ca="1">IF(AM$9&lt;&gt;"",IF(AM$9&lt;&gt;"All Locations",IF(AM$10="From",COUNTIFS(Matches[CLASS],INDEX(classNum,1,MATCH(AO$11,classScheme,0)),Matches[TIMEBIN],$B41,Matches[SITE IN],AM$9),COUNTIFS(Matches[CLASS],INDEX(classNum,1,MATCH(AO$11,classScheme,0)),Matches[TIME OUT],"&gt;="&amp;TIMEVALUE(LEFT($B41,5)),Matches[TIME OUT],"&lt;"&amp;TIMEVALUE(LEFT($B41,5))+TIME(0,15,0),Matches[SITE OUT],AM$9)),COUNTIFS(All[TIMEBIN],$B41,All[CLASS],INDEX(classNum,1,MATCH(AO$11,classScheme,0)))),"")</f>
        <v>0</v>
      </c>
      <c r="AP41" s="10">
        <f ca="1">IF(AM$9&lt;&gt;"",IF(AM$9&lt;&gt;"All Locations",IF(AM$10="From",COUNTIFS(Matches[CLASS],INDEX(classNum,1,MATCH(AP$11,classScheme,0)),Matches[TIMEBIN],$B41,Matches[SITE IN],AM$9),COUNTIFS(Matches[CLASS],INDEX(classNum,1,MATCH(AP$11,classScheme,0)),Matches[TIME OUT],"&gt;="&amp;TIMEVALUE(LEFT($B41,5)),Matches[TIME OUT],"&lt;"&amp;TIMEVALUE(LEFT($B41,5))+TIME(0,15,0),Matches[SITE OUT],AM$9)),COUNTIFS(All[TIMEBIN],$B41,All[CLASS],INDEX(classNum,1,MATCH(AP$11,classScheme,0)))),"")</f>
        <v>0</v>
      </c>
      <c r="AQ41" s="11">
        <f ca="1">IF(AM$9&lt;&gt;"",IF(AM$9&lt;&gt;"All Locations",IF(AM$10="From",COUNTIFS(Matches[CLASS],INDEX(classNum,1,MATCH(AQ$11,classScheme,0)),Matches[TIMEBIN],$B41,Matches[SITE IN],AM$9),COUNTIFS(Matches[CLASS],INDEX(classNum,1,MATCH(AQ$11,classScheme,0)),Matches[TIME OUT],"&gt;="&amp;TIMEVALUE(LEFT($B41,5)),Matches[TIME OUT],"&lt;"&amp;TIMEVALUE(LEFT($B41,5))+TIME(0,15,0),Matches[SITE OUT],AM$9)),COUNTIFS(All[TIMEBIN],$B41,All[CLASS],INDEX(classNum,1,MATCH(AQ$11,classScheme,0)))),"")</f>
        <v>5</v>
      </c>
      <c r="AR41" s="12"/>
      <c r="AS41" s="8">
        <f ca="1">IF(AS$9&lt;&gt;"",IF(AS$9&lt;&gt;"All Locations",IF(AS$10="From",COUNTIFS(Matches[CLASS],INDEX(classNum,1,MATCH(AS$11,classScheme,0)),Matches[TIMEBIN],$B41,Matches[SITE IN],AS$9),COUNTIFS(Matches[CLASS],INDEX(classNum,1,MATCH(AS$11,classScheme,0)),Matches[TIME OUT],"&gt;="&amp;TIMEVALUE(LEFT($B41,5)),Matches[TIME OUT],"&lt;"&amp;TIMEVALUE(LEFT($B41,5))+TIME(0,15,0),Matches[SITE OUT],AS$9)),COUNTIFS(All[TIMEBIN],$B41,All[CLASS],INDEX(classNum,1,MATCH(AS$11,classScheme,0)))),"")</f>
        <v>0</v>
      </c>
      <c r="AT41" s="9">
        <f ca="1">IF(AS$9&lt;&gt;"",IF(AS$9&lt;&gt;"All Locations",IF(AS$10="From",COUNTIFS(Matches[CLASS],INDEX(classNum,1,MATCH(AT$11,classScheme,0)),Matches[TIMEBIN],$B41,Matches[SITE IN],AS$9),COUNTIFS(Matches[CLASS],INDEX(classNum,1,MATCH(AT$11,classScheme,0)),Matches[TIME OUT],"&gt;="&amp;TIMEVALUE(LEFT($B41,5)),Matches[TIME OUT],"&lt;"&amp;TIMEVALUE(LEFT($B41,5))+TIME(0,15,0),Matches[SITE OUT],AS$9)),COUNTIFS(All[TIMEBIN],$B41,All[CLASS],INDEX(classNum,1,MATCH(AT$11,classScheme,0)))),"")</f>
        <v>0</v>
      </c>
      <c r="AU41" s="9">
        <f ca="1">IF(AS$9&lt;&gt;"",IF(AS$9&lt;&gt;"All Locations",IF(AS$10="From",COUNTIFS(Matches[CLASS],INDEX(classNum,1,MATCH(AU$11,classScheme,0)),Matches[TIMEBIN],$B41,Matches[SITE IN],AS$9),COUNTIFS(Matches[CLASS],INDEX(classNum,1,MATCH(AU$11,classScheme,0)),Matches[TIME OUT],"&gt;="&amp;TIMEVALUE(LEFT($B41,5)),Matches[TIME OUT],"&lt;"&amp;TIMEVALUE(LEFT($B41,5))+TIME(0,15,0),Matches[SITE OUT],AS$9)),COUNTIFS(All[TIMEBIN],$B41,All[CLASS],INDEX(classNum,1,MATCH(AU$11,classScheme,0)))),"")</f>
        <v>0</v>
      </c>
      <c r="AV41" s="10">
        <f ca="1">IF(AS$9&lt;&gt;"",IF(AS$9&lt;&gt;"All Locations",IF(AS$10="From",COUNTIFS(Matches[CLASS],INDEX(classNum,1,MATCH(AV$11,classScheme,0)),Matches[TIMEBIN],$B41,Matches[SITE IN],AS$9),COUNTIFS(Matches[CLASS],INDEX(classNum,1,MATCH(AV$11,classScheme,0)),Matches[TIME OUT],"&gt;="&amp;TIMEVALUE(LEFT($B41,5)),Matches[TIME OUT],"&lt;"&amp;TIMEVALUE(LEFT($B41,5))+TIME(0,15,0),Matches[SITE OUT],AS$9)),COUNTIFS(All[TIMEBIN],$B41,All[CLASS],INDEX(classNum,1,MATCH(AV$11,classScheme,0)))),"")</f>
        <v>0</v>
      </c>
      <c r="AW41" s="11">
        <f ca="1">IF(AS$9&lt;&gt;"",IF(AS$9&lt;&gt;"All Locations",IF(AS$10="From",COUNTIFS(Matches[CLASS],INDEX(classNum,1,MATCH(AW$11,classScheme,0)),Matches[TIMEBIN],$B41,Matches[SITE IN],AS$9),COUNTIFS(Matches[CLASS],INDEX(classNum,1,MATCH(AW$11,classScheme,0)),Matches[TIME OUT],"&gt;="&amp;TIMEVALUE(LEFT($B41,5)),Matches[TIME OUT],"&lt;"&amp;TIMEVALUE(LEFT($B41,5))+TIME(0,15,0),Matches[SITE OUT],AS$9)),COUNTIFS(All[TIMEBIN],$B41,All[CLASS],INDEX(classNum,1,MATCH(AW$11,classScheme,0)))),"")</f>
        <v>0</v>
      </c>
      <c r="AX41" s="12"/>
      <c r="AY41" s="8">
        <f ca="1">IF(AY$9&lt;&gt;"",IF(AY$9&lt;&gt;"All Locations",IF(AY$10="From",COUNTIFS(Matches[CLASS],INDEX(classNum,1,MATCH(AY$11,classScheme,0)),Matches[TIMEBIN],$B41,Matches[SITE IN],AY$9),COUNTIFS(Matches[CLASS],INDEX(classNum,1,MATCH(AY$11,classScheme,0)),Matches[TIME OUT],"&gt;="&amp;TIMEVALUE(LEFT($B41,5)),Matches[TIME OUT],"&lt;"&amp;TIMEVALUE(LEFT($B41,5))+TIME(0,15,0),Matches[SITE OUT],AY$9)),COUNTIFS(All[TIMEBIN],$B41,All[CLASS],INDEX(classNum,1,MATCH(AY$11,classScheme,0)))),"")</f>
        <v>7</v>
      </c>
      <c r="AZ41" s="9">
        <f ca="1">IF(AY$9&lt;&gt;"",IF(AY$9&lt;&gt;"All Locations",IF(AY$10="From",COUNTIFS(Matches[CLASS],INDEX(classNum,1,MATCH(AZ$11,classScheme,0)),Matches[TIMEBIN],$B41,Matches[SITE IN],AY$9),COUNTIFS(Matches[CLASS],INDEX(classNum,1,MATCH(AZ$11,classScheme,0)),Matches[TIME OUT],"&gt;="&amp;TIMEVALUE(LEFT($B41,5)),Matches[TIME OUT],"&lt;"&amp;TIMEVALUE(LEFT($B41,5))+TIME(0,15,0),Matches[SITE OUT],AY$9)),COUNTIFS(All[TIMEBIN],$B41,All[CLASS],INDEX(classNum,1,MATCH(AZ$11,classScheme,0)))),"")</f>
        <v>4</v>
      </c>
      <c r="BA41" s="9">
        <f ca="1">IF(AY$9&lt;&gt;"",IF(AY$9&lt;&gt;"All Locations",IF(AY$10="From",COUNTIFS(Matches[CLASS],INDEX(classNum,1,MATCH(BA$11,classScheme,0)),Matches[TIMEBIN],$B41,Matches[SITE IN],AY$9),COUNTIFS(Matches[CLASS],INDEX(classNum,1,MATCH(BA$11,classScheme,0)),Matches[TIME OUT],"&gt;="&amp;TIMEVALUE(LEFT($B41,5)),Matches[TIME OUT],"&lt;"&amp;TIMEVALUE(LEFT($B41,5))+TIME(0,15,0),Matches[SITE OUT],AY$9)),COUNTIFS(All[TIMEBIN],$B41,All[CLASS],INDEX(classNum,1,MATCH(BA$11,classScheme,0)))),"")</f>
        <v>0</v>
      </c>
      <c r="BB41" s="10">
        <f ca="1">IF(AY$9&lt;&gt;"",IF(AY$9&lt;&gt;"All Locations",IF(AY$10="From",COUNTIFS(Matches[CLASS],INDEX(classNum,1,MATCH(BB$11,classScheme,0)),Matches[TIMEBIN],$B41,Matches[SITE IN],AY$9),COUNTIFS(Matches[CLASS],INDEX(classNum,1,MATCH(BB$11,classScheme,0)),Matches[TIME OUT],"&gt;="&amp;TIMEVALUE(LEFT($B41,5)),Matches[TIME OUT],"&lt;"&amp;TIMEVALUE(LEFT($B41,5))+TIME(0,15,0),Matches[SITE OUT],AY$9)),COUNTIFS(All[TIMEBIN],$B41,All[CLASS],INDEX(classNum,1,MATCH(BB$11,classScheme,0)))),"")</f>
        <v>0</v>
      </c>
      <c r="BC41" s="11">
        <f ca="1">IF(AY$9&lt;&gt;"",IF(AY$9&lt;&gt;"All Locations",IF(AY$10="From",COUNTIFS(Matches[CLASS],INDEX(classNum,1,MATCH(BC$11,classScheme,0)),Matches[TIMEBIN],$B41,Matches[SITE IN],AY$9),COUNTIFS(Matches[CLASS],INDEX(classNum,1,MATCH(BC$11,classScheme,0)),Matches[TIME OUT],"&gt;="&amp;TIMEVALUE(LEFT($B41,5)),Matches[TIME OUT],"&lt;"&amp;TIMEVALUE(LEFT($B41,5))+TIME(0,15,0),Matches[SITE OUT],AY$9)),COUNTIFS(All[TIMEBIN],$B41,All[CLASS],INDEX(classNum,1,MATCH(BC$11,classScheme,0)))),"")</f>
        <v>1</v>
      </c>
      <c r="BD41" s="12"/>
      <c r="BE41" s="8">
        <f ca="1">IF(BE$9&lt;&gt;"",IF(BE$9&lt;&gt;"All Locations",IF(BE$10="From",COUNTIFS(Matches[CLASS],INDEX(classNum,1,MATCH(BE$11,classScheme,0)),Matches[TIMEBIN],$B41,Matches[SITE IN],BE$9),COUNTIFS(Matches[CLASS],INDEX(classNum,1,MATCH(BE$11,classScheme,0)),Matches[TIME OUT],"&gt;="&amp;TIMEVALUE(LEFT($B41,5)),Matches[TIME OUT],"&lt;"&amp;TIMEVALUE(LEFT($B41,5))+TIME(0,15,0),Matches[SITE OUT],BE$9)),COUNTIFS(All[TIMEBIN],$B41,All[CLASS],INDEX(classNum,1,MATCH(BE$11,classScheme,0)))),"")</f>
        <v>4</v>
      </c>
      <c r="BF41" s="9">
        <f ca="1">IF(BE$9&lt;&gt;"",IF(BE$9&lt;&gt;"All Locations",IF(BE$10="From",COUNTIFS(Matches[CLASS],INDEX(classNum,1,MATCH(BF$11,classScheme,0)),Matches[TIMEBIN],$B41,Matches[SITE IN],BE$9),COUNTIFS(Matches[CLASS],INDEX(classNum,1,MATCH(BF$11,classScheme,0)),Matches[TIME OUT],"&gt;="&amp;TIMEVALUE(LEFT($B41,5)),Matches[TIME OUT],"&lt;"&amp;TIMEVALUE(LEFT($B41,5))+TIME(0,15,0),Matches[SITE OUT],BE$9)),COUNTIFS(All[TIMEBIN],$B41,All[CLASS],INDEX(classNum,1,MATCH(BF$11,classScheme,0)))),"")</f>
        <v>3</v>
      </c>
      <c r="BG41" s="9">
        <f ca="1">IF(BE$9&lt;&gt;"",IF(BE$9&lt;&gt;"All Locations",IF(BE$10="From",COUNTIFS(Matches[CLASS],INDEX(classNum,1,MATCH(BG$11,classScheme,0)),Matches[TIMEBIN],$B41,Matches[SITE IN],BE$9),COUNTIFS(Matches[CLASS],INDEX(classNum,1,MATCH(BG$11,classScheme,0)),Matches[TIME OUT],"&gt;="&amp;TIMEVALUE(LEFT($B41,5)),Matches[TIME OUT],"&lt;"&amp;TIMEVALUE(LEFT($B41,5))+TIME(0,15,0),Matches[SITE OUT],BE$9)),COUNTIFS(All[TIMEBIN],$B41,All[CLASS],INDEX(classNum,1,MATCH(BG$11,classScheme,0)))),"")</f>
        <v>0</v>
      </c>
      <c r="BH41" s="10">
        <f ca="1">IF(BE$9&lt;&gt;"",IF(BE$9&lt;&gt;"All Locations",IF(BE$10="From",COUNTIFS(Matches[CLASS],INDEX(classNum,1,MATCH(BH$11,classScheme,0)),Matches[TIMEBIN],$B41,Matches[SITE IN],BE$9),COUNTIFS(Matches[CLASS],INDEX(classNum,1,MATCH(BH$11,classScheme,0)),Matches[TIME OUT],"&gt;="&amp;TIMEVALUE(LEFT($B41,5)),Matches[TIME OUT],"&lt;"&amp;TIMEVALUE(LEFT($B41,5))+TIME(0,15,0),Matches[SITE OUT],BE$9)),COUNTIFS(All[TIMEBIN],$B41,All[CLASS],INDEX(classNum,1,MATCH(BH$11,classScheme,0)))),"")</f>
        <v>0</v>
      </c>
      <c r="BI41" s="11">
        <f ca="1">IF(BE$9&lt;&gt;"",IF(BE$9&lt;&gt;"All Locations",IF(BE$10="From",COUNTIFS(Matches[CLASS],INDEX(classNum,1,MATCH(BI$11,classScheme,0)),Matches[TIMEBIN],$B41,Matches[SITE IN],BE$9),COUNTIFS(Matches[CLASS],INDEX(classNum,1,MATCH(BI$11,classScheme,0)),Matches[TIME OUT],"&gt;="&amp;TIMEVALUE(LEFT($B41,5)),Matches[TIME OUT],"&lt;"&amp;TIMEVALUE(LEFT($B41,5))+TIME(0,15,0),Matches[SITE OUT],BE$9)),COUNTIFS(All[TIMEBIN],$B41,All[CLASS],INDEX(classNum,1,MATCH(BI$11,classScheme,0)))),"")</f>
        <v>0</v>
      </c>
      <c r="BJ41" s="12"/>
      <c r="BK41" s="8">
        <f ca="1">IF(BK$9&lt;&gt;"",IF(BK$9&lt;&gt;"All Locations",IF(BK$10="From",COUNTIFS(Matches[CLASS],INDEX(classNum,1,MATCH(BK$11,classScheme,0)),Matches[TIMEBIN],$B41,Matches[SITE IN],BK$9),COUNTIFS(Matches[CLASS],INDEX(classNum,1,MATCH(BK$11,classScheme,0)),Matches[TIME OUT],"&gt;="&amp;TIMEVALUE(LEFT($B41,5)),Matches[TIME OUT],"&lt;"&amp;TIMEVALUE(LEFT($B41,5))+TIME(0,15,0),Matches[SITE OUT],BK$9)),COUNTIFS(All[TIMEBIN],$B41,All[CLASS],INDEX(classNum,1,MATCH(BK$11,classScheme,0)))),"")</f>
        <v>10</v>
      </c>
      <c r="BL41" s="9">
        <f ca="1">IF(BK$9&lt;&gt;"",IF(BK$9&lt;&gt;"All Locations",IF(BK$10="From",COUNTIFS(Matches[CLASS],INDEX(classNum,1,MATCH(BL$11,classScheme,0)),Matches[TIMEBIN],$B41,Matches[SITE IN],BK$9),COUNTIFS(Matches[CLASS],INDEX(classNum,1,MATCH(BL$11,classScheme,0)),Matches[TIME OUT],"&gt;="&amp;TIMEVALUE(LEFT($B41,5)),Matches[TIME OUT],"&lt;"&amp;TIMEVALUE(LEFT($B41,5))+TIME(0,15,0),Matches[SITE OUT],BK$9)),COUNTIFS(All[TIMEBIN],$B41,All[CLASS],INDEX(classNum,1,MATCH(BL$11,classScheme,0)))),"")</f>
        <v>2</v>
      </c>
      <c r="BM41" s="9">
        <f ca="1">IF(BK$9&lt;&gt;"",IF(BK$9&lt;&gt;"All Locations",IF(BK$10="From",COUNTIFS(Matches[CLASS],INDEX(classNum,1,MATCH(BM$11,classScheme,0)),Matches[TIMEBIN],$B41,Matches[SITE IN],BK$9),COUNTIFS(Matches[CLASS],INDEX(classNum,1,MATCH(BM$11,classScheme,0)),Matches[TIME OUT],"&gt;="&amp;TIMEVALUE(LEFT($B41,5)),Matches[TIME OUT],"&lt;"&amp;TIMEVALUE(LEFT($B41,5))+TIME(0,15,0),Matches[SITE OUT],BK$9)),COUNTIFS(All[TIMEBIN],$B41,All[CLASS],INDEX(classNum,1,MATCH(BM$11,classScheme,0)))),"")</f>
        <v>0</v>
      </c>
      <c r="BN41" s="10">
        <f ca="1">IF(BK$9&lt;&gt;"",IF(BK$9&lt;&gt;"All Locations",IF(BK$10="From",COUNTIFS(Matches[CLASS],INDEX(classNum,1,MATCH(BN$11,classScheme,0)),Matches[TIMEBIN],$B41,Matches[SITE IN],BK$9),COUNTIFS(Matches[CLASS],INDEX(classNum,1,MATCH(BN$11,classScheme,0)),Matches[TIME OUT],"&gt;="&amp;TIMEVALUE(LEFT($B41,5)),Matches[TIME OUT],"&lt;"&amp;TIMEVALUE(LEFT($B41,5))+TIME(0,15,0),Matches[SITE OUT],BK$9)),COUNTIFS(All[TIMEBIN],$B41,All[CLASS],INDEX(classNum,1,MATCH(BN$11,classScheme,0)))),"")</f>
        <v>0</v>
      </c>
      <c r="BO41" s="11">
        <f ca="1">IF(BK$9&lt;&gt;"",IF(BK$9&lt;&gt;"All Locations",IF(BK$10="From",COUNTIFS(Matches[CLASS],INDEX(classNum,1,MATCH(BO$11,classScheme,0)),Matches[TIMEBIN],$B41,Matches[SITE IN],BK$9),COUNTIFS(Matches[CLASS],INDEX(classNum,1,MATCH(BO$11,classScheme,0)),Matches[TIME OUT],"&gt;="&amp;TIMEVALUE(LEFT($B41,5)),Matches[TIME OUT],"&lt;"&amp;TIMEVALUE(LEFT($B41,5))+TIME(0,15,0),Matches[SITE OUT],BK$9)),COUNTIFS(All[TIMEBIN],$B41,All[CLASS],INDEX(classNum,1,MATCH(BO$11,classScheme,0)))),"")</f>
        <v>0</v>
      </c>
      <c r="BP41" s="12"/>
      <c r="BQ41" s="8">
        <f ca="1">IF(BQ$9&lt;&gt;"",IF(BQ$9&lt;&gt;"All Locations",IF(BQ$10="From",COUNTIFS(Matches[CLASS],INDEX(classNum,1,MATCH(BQ$11,classScheme,0)),Matches[TIMEBIN],$B41,Matches[SITE IN],BQ$9),COUNTIFS(Matches[CLASS],INDEX(classNum,1,MATCH(BQ$11,classScheme,0)),Matches[TIME OUT],"&gt;="&amp;TIMEVALUE(LEFT($B41,5)),Matches[TIME OUT],"&lt;"&amp;TIMEVALUE(LEFT($B41,5))+TIME(0,15,0),Matches[SITE OUT],BQ$9)),COUNTIFS(All[TIMEBIN],$B41,All[CLASS],INDEX(classNum,1,MATCH(BQ$11,classScheme,0)))),"")</f>
        <v>117</v>
      </c>
      <c r="BR41" s="9">
        <f ca="1">IF(BQ$9&lt;&gt;"",IF(BQ$9&lt;&gt;"All Locations",IF(BQ$10="From",COUNTIFS(Matches[CLASS],INDEX(classNum,1,MATCH(BR$11,classScheme,0)),Matches[TIMEBIN],$B41,Matches[SITE IN],BQ$9),COUNTIFS(Matches[CLASS],INDEX(classNum,1,MATCH(BR$11,classScheme,0)),Matches[TIME OUT],"&gt;="&amp;TIMEVALUE(LEFT($B41,5)),Matches[TIME OUT],"&lt;"&amp;TIMEVALUE(LEFT($B41,5))+TIME(0,15,0),Matches[SITE OUT],BQ$9)),COUNTIFS(All[TIMEBIN],$B41,All[CLASS],INDEX(classNum,1,MATCH(BR$11,classScheme,0)))),"")</f>
        <v>18</v>
      </c>
      <c r="BS41" s="9">
        <f ca="1">IF(BQ$9&lt;&gt;"",IF(BQ$9&lt;&gt;"All Locations",IF(BQ$10="From",COUNTIFS(Matches[CLASS],INDEX(classNum,1,MATCH(BS$11,classScheme,0)),Matches[TIMEBIN],$B41,Matches[SITE IN],BQ$9),COUNTIFS(Matches[CLASS],INDEX(classNum,1,MATCH(BS$11,classScheme,0)),Matches[TIME OUT],"&gt;="&amp;TIMEVALUE(LEFT($B41,5)),Matches[TIME OUT],"&lt;"&amp;TIMEVALUE(LEFT($B41,5))+TIME(0,15,0),Matches[SITE OUT],BQ$9)),COUNTIFS(All[TIMEBIN],$B41,All[CLASS],INDEX(classNum,1,MATCH(BS$11,classScheme,0)))),"")</f>
        <v>1</v>
      </c>
      <c r="BT41" s="10">
        <f ca="1">IF(BQ$9&lt;&gt;"",IF(BQ$9&lt;&gt;"All Locations",IF(BQ$10="From",COUNTIFS(Matches[CLASS],INDEX(classNum,1,MATCH(BT$11,classScheme,0)),Matches[TIMEBIN],$B41,Matches[SITE IN],BQ$9),COUNTIFS(Matches[CLASS],INDEX(classNum,1,MATCH(BT$11,classScheme,0)),Matches[TIME OUT],"&gt;="&amp;TIMEVALUE(LEFT($B41,5)),Matches[TIME OUT],"&lt;"&amp;TIMEVALUE(LEFT($B41,5))+TIME(0,15,0),Matches[SITE OUT],BQ$9)),COUNTIFS(All[TIMEBIN],$B41,All[CLASS],INDEX(classNum,1,MATCH(BT$11,classScheme,0)))),"")</f>
        <v>0</v>
      </c>
      <c r="BU41" s="11">
        <f ca="1">IF(BQ$9&lt;&gt;"",IF(BQ$9&lt;&gt;"All Locations",IF(BQ$10="From",COUNTIFS(Matches[CLASS],INDEX(classNum,1,MATCH(BU$11,classScheme,0)),Matches[TIMEBIN],$B41,Matches[SITE IN],BQ$9),COUNTIFS(Matches[CLASS],INDEX(classNum,1,MATCH(BU$11,classScheme,0)),Matches[TIME OUT],"&gt;="&amp;TIMEVALUE(LEFT($B41,5)),Matches[TIME OUT],"&lt;"&amp;TIMEVALUE(LEFT($B41,5))+TIME(0,15,0),Matches[SITE OUT],BQ$9)),COUNTIFS(All[TIMEBIN],$B41,All[CLASS],INDEX(classNum,1,MATCH(BU$11,classScheme,0)))),"")</f>
        <v>14</v>
      </c>
    </row>
    <row r="42" spans="2:73">
      <c r="B42" s="7" t="str">
        <v>13:30 - 13:45</v>
      </c>
      <c r="C42" s="8">
        <f ca="1">IF(C$9&lt;&gt;"",IF(C$9&lt;&gt;"All Locations",IF(C$10="From",COUNTIFS(Matches[CLASS],INDEX(classNum,1,MATCH(C$11,classScheme,0)),Matches[TIMEBIN],$B42,Matches[SITE IN],C$9),COUNTIFS(Matches[CLASS],INDEX(classNum,1,MATCH(C$11,classScheme,0)),Matches[TIME OUT],"&gt;="&amp;TIMEVALUE(LEFT($B42,5)),Matches[TIME OUT],"&lt;"&amp;TIMEVALUE(LEFT($B42,5))+TIME(0,15,0),Matches[SITE OUT],C$9)),COUNTIFS(All[TIMEBIN],$B42,All[CLASS],INDEX(classNum,1,MATCH(C$11,classScheme,0)))),"")</f>
        <v>36</v>
      </c>
      <c r="D42" s="9">
        <f ca="1">IF(C$9&lt;&gt;"",IF(C$9&lt;&gt;"All Locations",IF(C$10="From",COUNTIFS(Matches[CLASS],INDEX(classNum,1,MATCH(D$11,classScheme,0)),Matches[TIMEBIN],$B42,Matches[SITE IN],C$9),COUNTIFS(Matches[CLASS],INDEX(classNum,1,MATCH(D$11,classScheme,0)),Matches[TIME OUT],"&gt;="&amp;TIMEVALUE(LEFT($B42,5)),Matches[TIME OUT],"&lt;"&amp;TIMEVALUE(LEFT($B42,5))+TIME(0,15,0),Matches[SITE OUT],C$9)),COUNTIFS(All[TIMEBIN],$B42,All[CLASS],INDEX(classNum,1,MATCH(D$11,classScheme,0)))),"")</f>
        <v>2</v>
      </c>
      <c r="E42" s="9">
        <f ca="1">IF(C$9&lt;&gt;"",IF(C$9&lt;&gt;"All Locations",IF(C$10="From",COUNTIFS(Matches[CLASS],INDEX(classNum,1,MATCH(E$11,classScheme,0)),Matches[TIMEBIN],$B42,Matches[SITE IN],C$9),COUNTIFS(Matches[CLASS],INDEX(classNum,1,MATCH(E$11,classScheme,0)),Matches[TIME OUT],"&gt;="&amp;TIMEVALUE(LEFT($B42,5)),Matches[TIME OUT],"&lt;"&amp;TIMEVALUE(LEFT($B42,5))+TIME(0,15,0),Matches[SITE OUT],C$9)),COUNTIFS(All[TIMEBIN],$B42,All[CLASS],INDEX(classNum,1,MATCH(E$11,classScheme,0)))),"")</f>
        <v>1</v>
      </c>
      <c r="F42" s="10">
        <f ca="1">IF(C$9&lt;&gt;"",IF(C$9&lt;&gt;"All Locations",IF(C$10="From",COUNTIFS(Matches[CLASS],INDEX(classNum,1,MATCH(F$11,classScheme,0)),Matches[TIMEBIN],$B42,Matches[SITE IN],C$9),COUNTIFS(Matches[CLASS],INDEX(classNum,1,MATCH(F$11,classScheme,0)),Matches[TIME OUT],"&gt;="&amp;TIMEVALUE(LEFT($B42,5)),Matches[TIME OUT],"&lt;"&amp;TIMEVALUE(LEFT($B42,5))+TIME(0,15,0),Matches[SITE OUT],C$9)),COUNTIFS(All[TIMEBIN],$B42,All[CLASS],INDEX(classNum,1,MATCH(F$11,classScheme,0)))),"")</f>
        <v>0</v>
      </c>
      <c r="G42" s="11">
        <f ca="1">IF(C$9&lt;&gt;"",IF(C$9&lt;&gt;"All Locations",IF(C$10="From",COUNTIFS(Matches[CLASS],INDEX(classNum,1,MATCH(G$11,classScheme,0)),Matches[TIMEBIN],$B42,Matches[SITE IN],C$9),COUNTIFS(Matches[CLASS],INDEX(classNum,1,MATCH(G$11,classScheme,0)),Matches[TIME OUT],"&gt;="&amp;TIMEVALUE(LEFT($B42,5)),Matches[TIME OUT],"&lt;"&amp;TIMEVALUE(LEFT($B42,5))+TIME(0,15,0),Matches[SITE OUT],C$9)),COUNTIFS(All[TIMEBIN],$B42,All[CLASS],INDEX(classNum,1,MATCH(G$11,classScheme,0)))),"")</f>
        <v>4</v>
      </c>
      <c r="H42" s="12"/>
      <c r="I42" s="8">
        <f ca="1">IF(I$9&lt;&gt;"",IF(I$9&lt;&gt;"All Locations",IF(I$10="From",COUNTIFS(Matches[CLASS],INDEX(classNum,1,MATCH(I$11,classScheme,0)),Matches[TIMEBIN],$B42,Matches[SITE IN],I$9),COUNTIFS(Matches[CLASS],INDEX(classNum,1,MATCH(I$11,classScheme,0)),Matches[TIME OUT],"&gt;="&amp;TIMEVALUE(LEFT($B42,5)),Matches[TIME OUT],"&lt;"&amp;TIMEVALUE(LEFT($B42,5))+TIME(0,15,0),Matches[SITE OUT],I$9)),COUNTIFS(All[TIMEBIN],$B42,All[CLASS],INDEX(classNum,1,MATCH(I$11,classScheme,0)))),"")</f>
        <v>0</v>
      </c>
      <c r="J42" s="9">
        <f ca="1">IF(I$9&lt;&gt;"",IF(I$9&lt;&gt;"All Locations",IF(I$10="From",COUNTIFS(Matches[CLASS],INDEX(classNum,1,MATCH(J$11,classScheme,0)),Matches[TIMEBIN],$B42,Matches[SITE IN],I$9),COUNTIFS(Matches[CLASS],INDEX(classNum,1,MATCH(J$11,classScheme,0)),Matches[TIME OUT],"&gt;="&amp;TIMEVALUE(LEFT($B42,5)),Matches[TIME OUT],"&lt;"&amp;TIMEVALUE(LEFT($B42,5))+TIME(0,15,0),Matches[SITE OUT],I$9)),COUNTIFS(All[TIMEBIN],$B42,All[CLASS],INDEX(classNum,1,MATCH(J$11,classScheme,0)))),"")</f>
        <v>0</v>
      </c>
      <c r="K42" s="9">
        <f ca="1">IF(I$9&lt;&gt;"",IF(I$9&lt;&gt;"All Locations",IF(I$10="From",COUNTIFS(Matches[CLASS],INDEX(classNum,1,MATCH(K$11,classScheme,0)),Matches[TIMEBIN],$B42,Matches[SITE IN],I$9),COUNTIFS(Matches[CLASS],INDEX(classNum,1,MATCH(K$11,classScheme,0)),Matches[TIME OUT],"&gt;="&amp;TIMEVALUE(LEFT($B42,5)),Matches[TIME OUT],"&lt;"&amp;TIMEVALUE(LEFT($B42,5))+TIME(0,15,0),Matches[SITE OUT],I$9)),COUNTIFS(All[TIMEBIN],$B42,All[CLASS],INDEX(classNum,1,MATCH(K$11,classScheme,0)))),"")</f>
        <v>0</v>
      </c>
      <c r="L42" s="10">
        <f ca="1">IF(I$9&lt;&gt;"",IF(I$9&lt;&gt;"All Locations",IF(I$10="From",COUNTIFS(Matches[CLASS],INDEX(classNum,1,MATCH(L$11,classScheme,0)),Matches[TIMEBIN],$B42,Matches[SITE IN],I$9),COUNTIFS(Matches[CLASS],INDEX(classNum,1,MATCH(L$11,classScheme,0)),Matches[TIME OUT],"&gt;="&amp;TIMEVALUE(LEFT($B42,5)),Matches[TIME OUT],"&lt;"&amp;TIMEVALUE(LEFT($B42,5))+TIME(0,15,0),Matches[SITE OUT],I$9)),COUNTIFS(All[TIMEBIN],$B42,All[CLASS],INDEX(classNum,1,MATCH(L$11,classScheme,0)))),"")</f>
        <v>0</v>
      </c>
      <c r="M42" s="11">
        <f ca="1">IF(I$9&lt;&gt;"",IF(I$9&lt;&gt;"All Locations",IF(I$10="From",COUNTIFS(Matches[CLASS],INDEX(classNum,1,MATCH(M$11,classScheme,0)),Matches[TIMEBIN],$B42,Matches[SITE IN],I$9),COUNTIFS(Matches[CLASS],INDEX(classNum,1,MATCH(M$11,classScheme,0)),Matches[TIME OUT],"&gt;="&amp;TIMEVALUE(LEFT($B42,5)),Matches[TIME OUT],"&lt;"&amp;TIMEVALUE(LEFT($B42,5))+TIME(0,15,0),Matches[SITE OUT],I$9)),COUNTIFS(All[TIMEBIN],$B42,All[CLASS],INDEX(classNum,1,MATCH(M$11,classScheme,0)))),"")</f>
        <v>0</v>
      </c>
      <c r="N42" s="12"/>
      <c r="O42" s="8">
        <f ca="1">IF(O$9&lt;&gt;"",IF(O$9&lt;&gt;"All Locations",IF(O$10="From",COUNTIFS(Matches[CLASS],INDEX(classNum,1,MATCH(O$11,classScheme,0)),Matches[TIMEBIN],$B42,Matches[SITE IN],O$9),COUNTIFS(Matches[CLASS],INDEX(classNum,1,MATCH(O$11,classScheme,0)),Matches[TIME OUT],"&gt;="&amp;TIMEVALUE(LEFT($B42,5)),Matches[TIME OUT],"&lt;"&amp;TIMEVALUE(LEFT($B42,5))+TIME(0,15,0),Matches[SITE OUT],O$9)),COUNTIFS(All[TIMEBIN],$B42,All[CLASS],INDEX(classNum,1,MATCH(O$11,classScheme,0)))),"")</f>
        <v>2</v>
      </c>
      <c r="P42" s="9">
        <f ca="1">IF(O$9&lt;&gt;"",IF(O$9&lt;&gt;"All Locations",IF(O$10="From",COUNTIFS(Matches[CLASS],INDEX(classNum,1,MATCH(P$11,classScheme,0)),Matches[TIMEBIN],$B42,Matches[SITE IN],O$9),COUNTIFS(Matches[CLASS],INDEX(classNum,1,MATCH(P$11,classScheme,0)),Matches[TIME OUT],"&gt;="&amp;TIMEVALUE(LEFT($B42,5)),Matches[TIME OUT],"&lt;"&amp;TIMEVALUE(LEFT($B42,5))+TIME(0,15,0),Matches[SITE OUT],O$9)),COUNTIFS(All[TIMEBIN],$B42,All[CLASS],INDEX(classNum,1,MATCH(P$11,classScheme,0)))),"")</f>
        <v>1</v>
      </c>
      <c r="Q42" s="9">
        <f ca="1">IF(O$9&lt;&gt;"",IF(O$9&lt;&gt;"All Locations",IF(O$10="From",COUNTIFS(Matches[CLASS],INDEX(classNum,1,MATCH(Q$11,classScheme,0)),Matches[TIMEBIN],$B42,Matches[SITE IN],O$9),COUNTIFS(Matches[CLASS],INDEX(classNum,1,MATCH(Q$11,classScheme,0)),Matches[TIME OUT],"&gt;="&amp;TIMEVALUE(LEFT($B42,5)),Matches[TIME OUT],"&lt;"&amp;TIMEVALUE(LEFT($B42,5))+TIME(0,15,0),Matches[SITE OUT],O$9)),COUNTIFS(All[TIMEBIN],$B42,All[CLASS],INDEX(classNum,1,MATCH(Q$11,classScheme,0)))),"")</f>
        <v>0</v>
      </c>
      <c r="R42" s="10">
        <f ca="1">IF(O$9&lt;&gt;"",IF(O$9&lt;&gt;"All Locations",IF(O$10="From",COUNTIFS(Matches[CLASS],INDEX(classNum,1,MATCH(R$11,classScheme,0)),Matches[TIMEBIN],$B42,Matches[SITE IN],O$9),COUNTIFS(Matches[CLASS],INDEX(classNum,1,MATCH(R$11,classScheme,0)),Matches[TIME OUT],"&gt;="&amp;TIMEVALUE(LEFT($B42,5)),Matches[TIME OUT],"&lt;"&amp;TIMEVALUE(LEFT($B42,5))+TIME(0,15,0),Matches[SITE OUT],O$9)),COUNTIFS(All[TIMEBIN],$B42,All[CLASS],INDEX(classNum,1,MATCH(R$11,classScheme,0)))),"")</f>
        <v>0</v>
      </c>
      <c r="S42" s="11">
        <f ca="1">IF(O$9&lt;&gt;"",IF(O$9&lt;&gt;"All Locations",IF(O$10="From",COUNTIFS(Matches[CLASS],INDEX(classNum,1,MATCH(S$11,classScheme,0)),Matches[TIMEBIN],$B42,Matches[SITE IN],O$9),COUNTIFS(Matches[CLASS],INDEX(classNum,1,MATCH(S$11,classScheme,0)),Matches[TIME OUT],"&gt;="&amp;TIMEVALUE(LEFT($B42,5)),Matches[TIME OUT],"&lt;"&amp;TIMEVALUE(LEFT($B42,5))+TIME(0,15,0),Matches[SITE OUT],O$9)),COUNTIFS(All[TIMEBIN],$B42,All[CLASS],INDEX(classNum,1,MATCH(S$11,classScheme,0)))),"")</f>
        <v>0</v>
      </c>
      <c r="T42" s="12"/>
      <c r="U42" s="8">
        <f ca="1">IF(U$9&lt;&gt;"",IF(U$9&lt;&gt;"All Locations",IF(U$10="From",COUNTIFS(Matches[CLASS],INDEX(classNum,1,MATCH(U$11,classScheme,0)),Matches[TIMEBIN],$B42,Matches[SITE IN],U$9),COUNTIFS(Matches[CLASS],INDEX(classNum,1,MATCH(U$11,classScheme,0)),Matches[TIME OUT],"&gt;="&amp;TIMEVALUE(LEFT($B42,5)),Matches[TIME OUT],"&lt;"&amp;TIMEVALUE(LEFT($B42,5))+TIME(0,15,0),Matches[SITE OUT],U$9)),COUNTIFS(All[TIMEBIN],$B42,All[CLASS],INDEX(classNum,1,MATCH(U$11,classScheme,0)))),"")</f>
        <v>17</v>
      </c>
      <c r="V42" s="9">
        <f ca="1">IF(U$9&lt;&gt;"",IF(U$9&lt;&gt;"All Locations",IF(U$10="From",COUNTIFS(Matches[CLASS],INDEX(classNum,1,MATCH(V$11,classScheme,0)),Matches[TIMEBIN],$B42,Matches[SITE IN],U$9),COUNTIFS(Matches[CLASS],INDEX(classNum,1,MATCH(V$11,classScheme,0)),Matches[TIME OUT],"&gt;="&amp;TIMEVALUE(LEFT($B42,5)),Matches[TIME OUT],"&lt;"&amp;TIMEVALUE(LEFT($B42,5))+TIME(0,15,0),Matches[SITE OUT],U$9)),COUNTIFS(All[TIMEBIN],$B42,All[CLASS],INDEX(classNum,1,MATCH(V$11,classScheme,0)))),"")</f>
        <v>1</v>
      </c>
      <c r="W42" s="9">
        <f ca="1">IF(U$9&lt;&gt;"",IF(U$9&lt;&gt;"All Locations",IF(U$10="From",COUNTIFS(Matches[CLASS],INDEX(classNum,1,MATCH(W$11,classScheme,0)),Matches[TIMEBIN],$B42,Matches[SITE IN],U$9),COUNTIFS(Matches[CLASS],INDEX(classNum,1,MATCH(W$11,classScheme,0)),Matches[TIME OUT],"&gt;="&amp;TIMEVALUE(LEFT($B42,5)),Matches[TIME OUT],"&lt;"&amp;TIMEVALUE(LEFT($B42,5))+TIME(0,15,0),Matches[SITE OUT],U$9)),COUNTIFS(All[TIMEBIN],$B42,All[CLASS],INDEX(classNum,1,MATCH(W$11,classScheme,0)))),"")</f>
        <v>0</v>
      </c>
      <c r="X42" s="10">
        <f ca="1">IF(U$9&lt;&gt;"",IF(U$9&lt;&gt;"All Locations",IF(U$10="From",COUNTIFS(Matches[CLASS],INDEX(classNum,1,MATCH(X$11,classScheme,0)),Matches[TIMEBIN],$B42,Matches[SITE IN],U$9),COUNTIFS(Matches[CLASS],INDEX(classNum,1,MATCH(X$11,classScheme,0)),Matches[TIME OUT],"&gt;="&amp;TIMEVALUE(LEFT($B42,5)),Matches[TIME OUT],"&lt;"&amp;TIMEVALUE(LEFT($B42,5))+TIME(0,15,0),Matches[SITE OUT],U$9)),COUNTIFS(All[TIMEBIN],$B42,All[CLASS],INDEX(classNum,1,MATCH(X$11,classScheme,0)))),"")</f>
        <v>0</v>
      </c>
      <c r="Y42" s="11">
        <f ca="1">IF(U$9&lt;&gt;"",IF(U$9&lt;&gt;"All Locations",IF(U$10="From",COUNTIFS(Matches[CLASS],INDEX(classNum,1,MATCH(Y$11,classScheme,0)),Matches[TIMEBIN],$B42,Matches[SITE IN],U$9),COUNTIFS(Matches[CLASS],INDEX(classNum,1,MATCH(Y$11,classScheme,0)),Matches[TIME OUT],"&gt;="&amp;TIMEVALUE(LEFT($B42,5)),Matches[TIME OUT],"&lt;"&amp;TIMEVALUE(LEFT($B42,5))+TIME(0,15,0),Matches[SITE OUT],U$9)),COUNTIFS(All[TIMEBIN],$B42,All[CLASS],INDEX(classNum,1,MATCH(Y$11,classScheme,0)))),"")</f>
        <v>0</v>
      </c>
      <c r="Z42" s="12"/>
      <c r="AA42" s="8">
        <f ca="1">IF(AA$9&lt;&gt;"",IF(AA$9&lt;&gt;"All Locations",IF(AA$10="From",COUNTIFS(Matches[CLASS],INDEX(classNum,1,MATCH(AA$11,classScheme,0)),Matches[TIMEBIN],$B42,Matches[SITE IN],AA$9),COUNTIFS(Matches[CLASS],INDEX(classNum,1,MATCH(AA$11,classScheme,0)),Matches[TIME OUT],"&gt;="&amp;TIMEVALUE(LEFT($B42,5)),Matches[TIME OUT],"&lt;"&amp;TIMEVALUE(LEFT($B42,5))+TIME(0,15,0),Matches[SITE OUT],AA$9)),COUNTIFS(All[TIMEBIN],$B42,All[CLASS],INDEX(classNum,1,MATCH(AA$11,classScheme,0)))),"")</f>
        <v>13</v>
      </c>
      <c r="AB42" s="9">
        <f ca="1">IF(AA$9&lt;&gt;"",IF(AA$9&lt;&gt;"All Locations",IF(AA$10="From",COUNTIFS(Matches[CLASS],INDEX(classNum,1,MATCH(AB$11,classScheme,0)),Matches[TIMEBIN],$B42,Matches[SITE IN],AA$9),COUNTIFS(Matches[CLASS],INDEX(classNum,1,MATCH(AB$11,classScheme,0)),Matches[TIME OUT],"&gt;="&amp;TIMEVALUE(LEFT($B42,5)),Matches[TIME OUT],"&lt;"&amp;TIMEVALUE(LEFT($B42,5))+TIME(0,15,0),Matches[SITE OUT],AA$9)),COUNTIFS(All[TIMEBIN],$B42,All[CLASS],INDEX(classNum,1,MATCH(AB$11,classScheme,0)))),"")</f>
        <v>0</v>
      </c>
      <c r="AC42" s="9">
        <f ca="1">IF(AA$9&lt;&gt;"",IF(AA$9&lt;&gt;"All Locations",IF(AA$10="From",COUNTIFS(Matches[CLASS],INDEX(classNum,1,MATCH(AC$11,classScheme,0)),Matches[TIMEBIN],$B42,Matches[SITE IN],AA$9),COUNTIFS(Matches[CLASS],INDEX(classNum,1,MATCH(AC$11,classScheme,0)),Matches[TIME OUT],"&gt;="&amp;TIMEVALUE(LEFT($B42,5)),Matches[TIME OUT],"&lt;"&amp;TIMEVALUE(LEFT($B42,5))+TIME(0,15,0),Matches[SITE OUT],AA$9)),COUNTIFS(All[TIMEBIN],$B42,All[CLASS],INDEX(classNum,1,MATCH(AC$11,classScheme,0)))),"")</f>
        <v>0</v>
      </c>
      <c r="AD42" s="10">
        <f ca="1">IF(AA$9&lt;&gt;"",IF(AA$9&lt;&gt;"All Locations",IF(AA$10="From",COUNTIFS(Matches[CLASS],INDEX(classNum,1,MATCH(AD$11,classScheme,0)),Matches[TIMEBIN],$B42,Matches[SITE IN],AA$9),COUNTIFS(Matches[CLASS],INDEX(classNum,1,MATCH(AD$11,classScheme,0)),Matches[TIME OUT],"&gt;="&amp;TIMEVALUE(LEFT($B42,5)),Matches[TIME OUT],"&lt;"&amp;TIMEVALUE(LEFT($B42,5))+TIME(0,15,0),Matches[SITE OUT],AA$9)),COUNTIFS(All[TIMEBIN],$B42,All[CLASS],INDEX(classNum,1,MATCH(AD$11,classScheme,0)))),"")</f>
        <v>0</v>
      </c>
      <c r="AE42" s="11">
        <f ca="1">IF(AA$9&lt;&gt;"",IF(AA$9&lt;&gt;"All Locations",IF(AA$10="From",COUNTIFS(Matches[CLASS],INDEX(classNum,1,MATCH(AE$11,classScheme,0)),Matches[TIMEBIN],$B42,Matches[SITE IN],AA$9),COUNTIFS(Matches[CLASS],INDEX(classNum,1,MATCH(AE$11,classScheme,0)),Matches[TIME OUT],"&gt;="&amp;TIMEVALUE(LEFT($B42,5)),Matches[TIME OUT],"&lt;"&amp;TIMEVALUE(LEFT($B42,5))+TIME(0,15,0),Matches[SITE OUT],AA$9)),COUNTIFS(All[TIMEBIN],$B42,All[CLASS],INDEX(classNum,1,MATCH(AE$11,classScheme,0)))),"")</f>
        <v>0</v>
      </c>
      <c r="AF42" s="12"/>
      <c r="AG42" s="8">
        <f ca="1">IF(AG$9&lt;&gt;"",IF(AG$9&lt;&gt;"All Locations",IF(AG$10="From",COUNTIFS(Matches[CLASS],INDEX(classNum,1,MATCH(AG$11,classScheme,0)),Matches[TIMEBIN],$B42,Matches[SITE IN],AG$9),COUNTIFS(Matches[CLASS],INDEX(classNum,1,MATCH(AG$11,classScheme,0)),Matches[TIME OUT],"&gt;="&amp;TIMEVALUE(LEFT($B42,5)),Matches[TIME OUT],"&lt;"&amp;TIMEVALUE(LEFT($B42,5))+TIME(0,15,0),Matches[SITE OUT],AG$9)),COUNTIFS(All[TIMEBIN],$B42,All[CLASS],INDEX(classNum,1,MATCH(AG$11,classScheme,0)))),"")</f>
        <v>23</v>
      </c>
      <c r="AH42" s="9">
        <f ca="1">IF(AG$9&lt;&gt;"",IF(AG$9&lt;&gt;"All Locations",IF(AG$10="From",COUNTIFS(Matches[CLASS],INDEX(classNum,1,MATCH(AH$11,classScheme,0)),Matches[TIMEBIN],$B42,Matches[SITE IN],AG$9),COUNTIFS(Matches[CLASS],INDEX(classNum,1,MATCH(AH$11,classScheme,0)),Matches[TIME OUT],"&gt;="&amp;TIMEVALUE(LEFT($B42,5)),Matches[TIME OUT],"&lt;"&amp;TIMEVALUE(LEFT($B42,5))+TIME(0,15,0),Matches[SITE OUT],AG$9)),COUNTIFS(All[TIMEBIN],$B42,All[CLASS],INDEX(classNum,1,MATCH(AH$11,classScheme,0)))),"")</f>
        <v>1</v>
      </c>
      <c r="AI42" s="9">
        <f ca="1">IF(AG$9&lt;&gt;"",IF(AG$9&lt;&gt;"All Locations",IF(AG$10="From",COUNTIFS(Matches[CLASS],INDEX(classNum,1,MATCH(AI$11,classScheme,0)),Matches[TIMEBIN],$B42,Matches[SITE IN],AG$9),COUNTIFS(Matches[CLASS],INDEX(classNum,1,MATCH(AI$11,classScheme,0)),Matches[TIME OUT],"&gt;="&amp;TIMEVALUE(LEFT($B42,5)),Matches[TIME OUT],"&lt;"&amp;TIMEVALUE(LEFT($B42,5))+TIME(0,15,0),Matches[SITE OUT],AG$9)),COUNTIFS(All[TIMEBIN],$B42,All[CLASS],INDEX(classNum,1,MATCH(AI$11,classScheme,0)))),"")</f>
        <v>3</v>
      </c>
      <c r="AJ42" s="10">
        <f ca="1">IF(AG$9&lt;&gt;"",IF(AG$9&lt;&gt;"All Locations",IF(AG$10="From",COUNTIFS(Matches[CLASS],INDEX(classNum,1,MATCH(AJ$11,classScheme,0)),Matches[TIMEBIN],$B42,Matches[SITE IN],AG$9),COUNTIFS(Matches[CLASS],INDEX(classNum,1,MATCH(AJ$11,classScheme,0)),Matches[TIME OUT],"&gt;="&amp;TIMEVALUE(LEFT($B42,5)),Matches[TIME OUT],"&lt;"&amp;TIMEVALUE(LEFT($B42,5))+TIME(0,15,0),Matches[SITE OUT],AG$9)),COUNTIFS(All[TIMEBIN],$B42,All[CLASS],INDEX(classNum,1,MATCH(AJ$11,classScheme,0)))),"")</f>
        <v>0</v>
      </c>
      <c r="AK42" s="11">
        <f ca="1">IF(AG$9&lt;&gt;"",IF(AG$9&lt;&gt;"All Locations",IF(AG$10="From",COUNTIFS(Matches[CLASS],INDEX(classNum,1,MATCH(AK$11,classScheme,0)),Matches[TIMEBIN],$B42,Matches[SITE IN],AG$9),COUNTIFS(Matches[CLASS],INDEX(classNum,1,MATCH(AK$11,classScheme,0)),Matches[TIME OUT],"&gt;="&amp;TIMEVALUE(LEFT($B42,5)),Matches[TIME OUT],"&lt;"&amp;TIMEVALUE(LEFT($B42,5))+TIME(0,15,0),Matches[SITE OUT],AG$9)),COUNTIFS(All[TIMEBIN],$B42,All[CLASS],INDEX(classNum,1,MATCH(AK$11,classScheme,0)))),"")</f>
        <v>0</v>
      </c>
      <c r="AL42" s="12"/>
      <c r="AM42" s="8">
        <f ca="1">IF(AM$9&lt;&gt;"",IF(AM$9&lt;&gt;"All Locations",IF(AM$10="From",COUNTIFS(Matches[CLASS],INDEX(classNum,1,MATCH(AM$11,classScheme,0)),Matches[TIMEBIN],$B42,Matches[SITE IN],AM$9),COUNTIFS(Matches[CLASS],INDEX(classNum,1,MATCH(AM$11,classScheme,0)),Matches[TIME OUT],"&gt;="&amp;TIMEVALUE(LEFT($B42,5)),Matches[TIME OUT],"&lt;"&amp;TIMEVALUE(LEFT($B42,5))+TIME(0,15,0),Matches[SITE OUT],AM$9)),COUNTIFS(All[TIMEBIN],$B42,All[CLASS],INDEX(classNum,1,MATCH(AM$11,classScheme,0)))),"")</f>
        <v>16</v>
      </c>
      <c r="AN42" s="9">
        <f ca="1">IF(AM$9&lt;&gt;"",IF(AM$9&lt;&gt;"All Locations",IF(AM$10="From",COUNTIFS(Matches[CLASS],INDEX(classNum,1,MATCH(AN$11,classScheme,0)),Matches[TIMEBIN],$B42,Matches[SITE IN],AM$9),COUNTIFS(Matches[CLASS],INDEX(classNum,1,MATCH(AN$11,classScheme,0)),Matches[TIME OUT],"&gt;="&amp;TIMEVALUE(LEFT($B42,5)),Matches[TIME OUT],"&lt;"&amp;TIMEVALUE(LEFT($B42,5))+TIME(0,15,0),Matches[SITE OUT],AM$9)),COUNTIFS(All[TIMEBIN],$B42,All[CLASS],INDEX(classNum,1,MATCH(AN$11,classScheme,0)))),"")</f>
        <v>2</v>
      </c>
      <c r="AO42" s="9">
        <f ca="1">IF(AM$9&lt;&gt;"",IF(AM$9&lt;&gt;"All Locations",IF(AM$10="From",COUNTIFS(Matches[CLASS],INDEX(classNum,1,MATCH(AO$11,classScheme,0)),Matches[TIMEBIN],$B42,Matches[SITE IN],AM$9),COUNTIFS(Matches[CLASS],INDEX(classNum,1,MATCH(AO$11,classScheme,0)),Matches[TIME OUT],"&gt;="&amp;TIMEVALUE(LEFT($B42,5)),Matches[TIME OUT],"&lt;"&amp;TIMEVALUE(LEFT($B42,5))+TIME(0,15,0),Matches[SITE OUT],AM$9)),COUNTIFS(All[TIMEBIN],$B42,All[CLASS],INDEX(classNum,1,MATCH(AO$11,classScheme,0)))),"")</f>
        <v>0</v>
      </c>
      <c r="AP42" s="10">
        <f ca="1">IF(AM$9&lt;&gt;"",IF(AM$9&lt;&gt;"All Locations",IF(AM$10="From",COUNTIFS(Matches[CLASS],INDEX(classNum,1,MATCH(AP$11,classScheme,0)),Matches[TIMEBIN],$B42,Matches[SITE IN],AM$9),COUNTIFS(Matches[CLASS],INDEX(classNum,1,MATCH(AP$11,classScheme,0)),Matches[TIME OUT],"&gt;="&amp;TIMEVALUE(LEFT($B42,5)),Matches[TIME OUT],"&lt;"&amp;TIMEVALUE(LEFT($B42,5))+TIME(0,15,0),Matches[SITE OUT],AM$9)),COUNTIFS(All[TIMEBIN],$B42,All[CLASS],INDEX(classNum,1,MATCH(AP$11,classScheme,0)))),"")</f>
        <v>0</v>
      </c>
      <c r="AQ42" s="11">
        <f ca="1">IF(AM$9&lt;&gt;"",IF(AM$9&lt;&gt;"All Locations",IF(AM$10="From",COUNTIFS(Matches[CLASS],INDEX(classNum,1,MATCH(AQ$11,classScheme,0)),Matches[TIMEBIN],$B42,Matches[SITE IN],AM$9),COUNTIFS(Matches[CLASS],INDEX(classNum,1,MATCH(AQ$11,classScheme,0)),Matches[TIME OUT],"&gt;="&amp;TIMEVALUE(LEFT($B42,5)),Matches[TIME OUT],"&lt;"&amp;TIMEVALUE(LEFT($B42,5))+TIME(0,15,0),Matches[SITE OUT],AM$9)),COUNTIFS(All[TIMEBIN],$B42,All[CLASS],INDEX(classNum,1,MATCH(AQ$11,classScheme,0)))),"")</f>
        <v>6</v>
      </c>
      <c r="AR42" s="12"/>
      <c r="AS42" s="8">
        <f ca="1">IF(AS$9&lt;&gt;"",IF(AS$9&lt;&gt;"All Locations",IF(AS$10="From",COUNTIFS(Matches[CLASS],INDEX(classNum,1,MATCH(AS$11,classScheme,0)),Matches[TIMEBIN],$B42,Matches[SITE IN],AS$9),COUNTIFS(Matches[CLASS],INDEX(classNum,1,MATCH(AS$11,classScheme,0)),Matches[TIME OUT],"&gt;="&amp;TIMEVALUE(LEFT($B42,5)),Matches[TIME OUT],"&lt;"&amp;TIMEVALUE(LEFT($B42,5))+TIME(0,15,0),Matches[SITE OUT],AS$9)),COUNTIFS(All[TIMEBIN],$B42,All[CLASS],INDEX(classNum,1,MATCH(AS$11,classScheme,0)))),"")</f>
        <v>0</v>
      </c>
      <c r="AT42" s="9">
        <f ca="1">IF(AS$9&lt;&gt;"",IF(AS$9&lt;&gt;"All Locations",IF(AS$10="From",COUNTIFS(Matches[CLASS],INDEX(classNum,1,MATCH(AT$11,classScheme,0)),Matches[TIMEBIN],$B42,Matches[SITE IN],AS$9),COUNTIFS(Matches[CLASS],INDEX(classNum,1,MATCH(AT$11,classScheme,0)),Matches[TIME OUT],"&gt;="&amp;TIMEVALUE(LEFT($B42,5)),Matches[TIME OUT],"&lt;"&amp;TIMEVALUE(LEFT($B42,5))+TIME(0,15,0),Matches[SITE OUT],AS$9)),COUNTIFS(All[TIMEBIN],$B42,All[CLASS],INDEX(classNum,1,MATCH(AT$11,classScheme,0)))),"")</f>
        <v>0</v>
      </c>
      <c r="AU42" s="9">
        <f ca="1">IF(AS$9&lt;&gt;"",IF(AS$9&lt;&gt;"All Locations",IF(AS$10="From",COUNTIFS(Matches[CLASS],INDEX(classNum,1,MATCH(AU$11,classScheme,0)),Matches[TIMEBIN],$B42,Matches[SITE IN],AS$9),COUNTIFS(Matches[CLASS],INDEX(classNum,1,MATCH(AU$11,classScheme,0)),Matches[TIME OUT],"&gt;="&amp;TIMEVALUE(LEFT($B42,5)),Matches[TIME OUT],"&lt;"&amp;TIMEVALUE(LEFT($B42,5))+TIME(0,15,0),Matches[SITE OUT],AS$9)),COUNTIFS(All[TIMEBIN],$B42,All[CLASS],INDEX(classNum,1,MATCH(AU$11,classScheme,0)))),"")</f>
        <v>0</v>
      </c>
      <c r="AV42" s="10">
        <f ca="1">IF(AS$9&lt;&gt;"",IF(AS$9&lt;&gt;"All Locations",IF(AS$10="From",COUNTIFS(Matches[CLASS],INDEX(classNum,1,MATCH(AV$11,classScheme,0)),Matches[TIMEBIN],$B42,Matches[SITE IN],AS$9),COUNTIFS(Matches[CLASS],INDEX(classNum,1,MATCH(AV$11,classScheme,0)),Matches[TIME OUT],"&gt;="&amp;TIMEVALUE(LEFT($B42,5)),Matches[TIME OUT],"&lt;"&amp;TIMEVALUE(LEFT($B42,5))+TIME(0,15,0),Matches[SITE OUT],AS$9)),COUNTIFS(All[TIMEBIN],$B42,All[CLASS],INDEX(classNum,1,MATCH(AV$11,classScheme,0)))),"")</f>
        <v>0</v>
      </c>
      <c r="AW42" s="11">
        <f ca="1">IF(AS$9&lt;&gt;"",IF(AS$9&lt;&gt;"All Locations",IF(AS$10="From",COUNTIFS(Matches[CLASS],INDEX(classNum,1,MATCH(AW$11,classScheme,0)),Matches[TIMEBIN],$B42,Matches[SITE IN],AS$9),COUNTIFS(Matches[CLASS],INDEX(classNum,1,MATCH(AW$11,classScheme,0)),Matches[TIME OUT],"&gt;="&amp;TIMEVALUE(LEFT($B42,5)),Matches[TIME OUT],"&lt;"&amp;TIMEVALUE(LEFT($B42,5))+TIME(0,15,0),Matches[SITE OUT],AS$9)),COUNTIFS(All[TIMEBIN],$B42,All[CLASS],INDEX(classNum,1,MATCH(AW$11,classScheme,0)))),"")</f>
        <v>0</v>
      </c>
      <c r="AX42" s="12"/>
      <c r="AY42" s="8">
        <f ca="1">IF(AY$9&lt;&gt;"",IF(AY$9&lt;&gt;"All Locations",IF(AY$10="From",COUNTIFS(Matches[CLASS],INDEX(classNum,1,MATCH(AY$11,classScheme,0)),Matches[TIMEBIN],$B42,Matches[SITE IN],AY$9),COUNTIFS(Matches[CLASS],INDEX(classNum,1,MATCH(AY$11,classScheme,0)),Matches[TIME OUT],"&gt;="&amp;TIMEVALUE(LEFT($B42,5)),Matches[TIME OUT],"&lt;"&amp;TIMEVALUE(LEFT($B42,5))+TIME(0,15,0),Matches[SITE OUT],AY$9)),COUNTIFS(All[TIMEBIN],$B42,All[CLASS],INDEX(classNum,1,MATCH(AY$11,classScheme,0)))),"")</f>
        <v>5</v>
      </c>
      <c r="AZ42" s="9">
        <f ca="1">IF(AY$9&lt;&gt;"",IF(AY$9&lt;&gt;"All Locations",IF(AY$10="From",COUNTIFS(Matches[CLASS],INDEX(classNum,1,MATCH(AZ$11,classScheme,0)),Matches[TIMEBIN],$B42,Matches[SITE IN],AY$9),COUNTIFS(Matches[CLASS],INDEX(classNum,1,MATCH(AZ$11,classScheme,0)),Matches[TIME OUT],"&gt;="&amp;TIMEVALUE(LEFT($B42,5)),Matches[TIME OUT],"&lt;"&amp;TIMEVALUE(LEFT($B42,5))+TIME(0,15,0),Matches[SITE OUT],AY$9)),COUNTIFS(All[TIMEBIN],$B42,All[CLASS],INDEX(classNum,1,MATCH(AZ$11,classScheme,0)))),"")</f>
        <v>0</v>
      </c>
      <c r="BA42" s="9">
        <f ca="1">IF(AY$9&lt;&gt;"",IF(AY$9&lt;&gt;"All Locations",IF(AY$10="From",COUNTIFS(Matches[CLASS],INDEX(classNum,1,MATCH(BA$11,classScheme,0)),Matches[TIMEBIN],$B42,Matches[SITE IN],AY$9),COUNTIFS(Matches[CLASS],INDEX(classNum,1,MATCH(BA$11,classScheme,0)),Matches[TIME OUT],"&gt;="&amp;TIMEVALUE(LEFT($B42,5)),Matches[TIME OUT],"&lt;"&amp;TIMEVALUE(LEFT($B42,5))+TIME(0,15,0),Matches[SITE OUT],AY$9)),COUNTIFS(All[TIMEBIN],$B42,All[CLASS],INDEX(classNum,1,MATCH(BA$11,classScheme,0)))),"")</f>
        <v>0</v>
      </c>
      <c r="BB42" s="10">
        <f ca="1">IF(AY$9&lt;&gt;"",IF(AY$9&lt;&gt;"All Locations",IF(AY$10="From",COUNTIFS(Matches[CLASS],INDEX(classNum,1,MATCH(BB$11,classScheme,0)),Matches[TIMEBIN],$B42,Matches[SITE IN],AY$9),COUNTIFS(Matches[CLASS],INDEX(classNum,1,MATCH(BB$11,classScheme,0)),Matches[TIME OUT],"&gt;="&amp;TIMEVALUE(LEFT($B42,5)),Matches[TIME OUT],"&lt;"&amp;TIMEVALUE(LEFT($B42,5))+TIME(0,15,0),Matches[SITE OUT],AY$9)),COUNTIFS(All[TIMEBIN],$B42,All[CLASS],INDEX(classNum,1,MATCH(BB$11,classScheme,0)))),"")</f>
        <v>0</v>
      </c>
      <c r="BC42" s="11">
        <f ca="1">IF(AY$9&lt;&gt;"",IF(AY$9&lt;&gt;"All Locations",IF(AY$10="From",COUNTIFS(Matches[CLASS],INDEX(classNum,1,MATCH(BC$11,classScheme,0)),Matches[TIMEBIN],$B42,Matches[SITE IN],AY$9),COUNTIFS(Matches[CLASS],INDEX(classNum,1,MATCH(BC$11,classScheme,0)),Matches[TIME OUT],"&gt;="&amp;TIMEVALUE(LEFT($B42,5)),Matches[TIME OUT],"&lt;"&amp;TIMEVALUE(LEFT($B42,5))+TIME(0,15,0),Matches[SITE OUT],AY$9)),COUNTIFS(All[TIMEBIN],$B42,All[CLASS],INDEX(classNum,1,MATCH(BC$11,classScheme,0)))),"")</f>
        <v>0</v>
      </c>
      <c r="BD42" s="12"/>
      <c r="BE42" s="8">
        <f ca="1">IF(BE$9&lt;&gt;"",IF(BE$9&lt;&gt;"All Locations",IF(BE$10="From",COUNTIFS(Matches[CLASS],INDEX(classNum,1,MATCH(BE$11,classScheme,0)),Matches[TIMEBIN],$B42,Matches[SITE IN],BE$9),COUNTIFS(Matches[CLASS],INDEX(classNum,1,MATCH(BE$11,classScheme,0)),Matches[TIME OUT],"&gt;="&amp;TIMEVALUE(LEFT($B42,5)),Matches[TIME OUT],"&lt;"&amp;TIMEVALUE(LEFT($B42,5))+TIME(0,15,0),Matches[SITE OUT],BE$9)),COUNTIFS(All[TIMEBIN],$B42,All[CLASS],INDEX(classNum,1,MATCH(BE$11,classScheme,0)))),"")</f>
        <v>9</v>
      </c>
      <c r="BF42" s="9">
        <f ca="1">IF(BE$9&lt;&gt;"",IF(BE$9&lt;&gt;"All Locations",IF(BE$10="From",COUNTIFS(Matches[CLASS],INDEX(classNum,1,MATCH(BF$11,classScheme,0)),Matches[TIMEBIN],$B42,Matches[SITE IN],BE$9),COUNTIFS(Matches[CLASS],INDEX(classNum,1,MATCH(BF$11,classScheme,0)),Matches[TIME OUT],"&gt;="&amp;TIMEVALUE(LEFT($B42,5)),Matches[TIME OUT],"&lt;"&amp;TIMEVALUE(LEFT($B42,5))+TIME(0,15,0),Matches[SITE OUT],BE$9)),COUNTIFS(All[TIMEBIN],$B42,All[CLASS],INDEX(classNum,1,MATCH(BF$11,classScheme,0)))),"")</f>
        <v>1</v>
      </c>
      <c r="BG42" s="9">
        <f ca="1">IF(BE$9&lt;&gt;"",IF(BE$9&lt;&gt;"All Locations",IF(BE$10="From",COUNTIFS(Matches[CLASS],INDEX(classNum,1,MATCH(BG$11,classScheme,0)),Matches[TIMEBIN],$B42,Matches[SITE IN],BE$9),COUNTIFS(Matches[CLASS],INDEX(classNum,1,MATCH(BG$11,classScheme,0)),Matches[TIME OUT],"&gt;="&amp;TIMEVALUE(LEFT($B42,5)),Matches[TIME OUT],"&lt;"&amp;TIMEVALUE(LEFT($B42,5))+TIME(0,15,0),Matches[SITE OUT],BE$9)),COUNTIFS(All[TIMEBIN],$B42,All[CLASS],INDEX(classNum,1,MATCH(BG$11,classScheme,0)))),"")</f>
        <v>0</v>
      </c>
      <c r="BH42" s="10">
        <f ca="1">IF(BE$9&lt;&gt;"",IF(BE$9&lt;&gt;"All Locations",IF(BE$10="From",COUNTIFS(Matches[CLASS],INDEX(classNum,1,MATCH(BH$11,classScheme,0)),Matches[TIMEBIN],$B42,Matches[SITE IN],BE$9),COUNTIFS(Matches[CLASS],INDEX(classNum,1,MATCH(BH$11,classScheme,0)),Matches[TIME OUT],"&gt;="&amp;TIMEVALUE(LEFT($B42,5)),Matches[TIME OUT],"&lt;"&amp;TIMEVALUE(LEFT($B42,5))+TIME(0,15,0),Matches[SITE OUT],BE$9)),COUNTIFS(All[TIMEBIN],$B42,All[CLASS],INDEX(classNum,1,MATCH(BH$11,classScheme,0)))),"")</f>
        <v>0</v>
      </c>
      <c r="BI42" s="11">
        <f ca="1">IF(BE$9&lt;&gt;"",IF(BE$9&lt;&gt;"All Locations",IF(BE$10="From",COUNTIFS(Matches[CLASS],INDEX(classNum,1,MATCH(BI$11,classScheme,0)),Matches[TIMEBIN],$B42,Matches[SITE IN],BE$9),COUNTIFS(Matches[CLASS],INDEX(classNum,1,MATCH(BI$11,classScheme,0)),Matches[TIME OUT],"&gt;="&amp;TIMEVALUE(LEFT($B42,5)),Matches[TIME OUT],"&lt;"&amp;TIMEVALUE(LEFT($B42,5))+TIME(0,15,0),Matches[SITE OUT],BE$9)),COUNTIFS(All[TIMEBIN],$B42,All[CLASS],INDEX(classNum,1,MATCH(BI$11,classScheme,0)))),"")</f>
        <v>0</v>
      </c>
      <c r="BJ42" s="12"/>
      <c r="BK42" s="8">
        <f ca="1">IF(BK$9&lt;&gt;"",IF(BK$9&lt;&gt;"All Locations",IF(BK$10="From",COUNTIFS(Matches[CLASS],INDEX(classNum,1,MATCH(BK$11,classScheme,0)),Matches[TIMEBIN],$B42,Matches[SITE IN],BK$9),COUNTIFS(Matches[CLASS],INDEX(classNum,1,MATCH(BK$11,classScheme,0)),Matches[TIME OUT],"&gt;="&amp;TIMEVALUE(LEFT($B42,5)),Matches[TIME OUT],"&lt;"&amp;TIMEVALUE(LEFT($B42,5))+TIME(0,15,0),Matches[SITE OUT],BK$9)),COUNTIFS(All[TIMEBIN],$B42,All[CLASS],INDEX(classNum,1,MATCH(BK$11,classScheme,0)))),"")</f>
        <v>11</v>
      </c>
      <c r="BL42" s="9">
        <f ca="1">IF(BK$9&lt;&gt;"",IF(BK$9&lt;&gt;"All Locations",IF(BK$10="From",COUNTIFS(Matches[CLASS],INDEX(classNum,1,MATCH(BL$11,classScheme,0)),Matches[TIMEBIN],$B42,Matches[SITE IN],BK$9),COUNTIFS(Matches[CLASS],INDEX(classNum,1,MATCH(BL$11,classScheme,0)),Matches[TIME OUT],"&gt;="&amp;TIMEVALUE(LEFT($B42,5)),Matches[TIME OUT],"&lt;"&amp;TIMEVALUE(LEFT($B42,5))+TIME(0,15,0),Matches[SITE OUT],BK$9)),COUNTIFS(All[TIMEBIN],$B42,All[CLASS],INDEX(classNum,1,MATCH(BL$11,classScheme,0)))),"")</f>
        <v>2</v>
      </c>
      <c r="BM42" s="9">
        <f ca="1">IF(BK$9&lt;&gt;"",IF(BK$9&lt;&gt;"All Locations",IF(BK$10="From",COUNTIFS(Matches[CLASS],INDEX(classNum,1,MATCH(BM$11,classScheme,0)),Matches[TIMEBIN],$B42,Matches[SITE IN],BK$9),COUNTIFS(Matches[CLASS],INDEX(classNum,1,MATCH(BM$11,classScheme,0)),Matches[TIME OUT],"&gt;="&amp;TIMEVALUE(LEFT($B42,5)),Matches[TIME OUT],"&lt;"&amp;TIMEVALUE(LEFT($B42,5))+TIME(0,15,0),Matches[SITE OUT],BK$9)),COUNTIFS(All[TIMEBIN],$B42,All[CLASS],INDEX(classNum,1,MATCH(BM$11,classScheme,0)))),"")</f>
        <v>0</v>
      </c>
      <c r="BN42" s="10">
        <f ca="1">IF(BK$9&lt;&gt;"",IF(BK$9&lt;&gt;"All Locations",IF(BK$10="From",COUNTIFS(Matches[CLASS],INDEX(classNum,1,MATCH(BN$11,classScheme,0)),Matches[TIMEBIN],$B42,Matches[SITE IN],BK$9),COUNTIFS(Matches[CLASS],INDEX(classNum,1,MATCH(BN$11,classScheme,0)),Matches[TIME OUT],"&gt;="&amp;TIMEVALUE(LEFT($B42,5)),Matches[TIME OUT],"&lt;"&amp;TIMEVALUE(LEFT($B42,5))+TIME(0,15,0),Matches[SITE OUT],BK$9)),COUNTIFS(All[TIMEBIN],$B42,All[CLASS],INDEX(classNum,1,MATCH(BN$11,classScheme,0)))),"")</f>
        <v>0</v>
      </c>
      <c r="BO42" s="11">
        <f ca="1">IF(BK$9&lt;&gt;"",IF(BK$9&lt;&gt;"All Locations",IF(BK$10="From",COUNTIFS(Matches[CLASS],INDEX(classNum,1,MATCH(BO$11,classScheme,0)),Matches[TIMEBIN],$B42,Matches[SITE IN],BK$9),COUNTIFS(Matches[CLASS],INDEX(classNum,1,MATCH(BO$11,classScheme,0)),Matches[TIME OUT],"&gt;="&amp;TIMEVALUE(LEFT($B42,5)),Matches[TIME OUT],"&lt;"&amp;TIMEVALUE(LEFT($B42,5))+TIME(0,15,0),Matches[SITE OUT],BK$9)),COUNTIFS(All[TIMEBIN],$B42,All[CLASS],INDEX(classNum,1,MATCH(BO$11,classScheme,0)))),"")</f>
        <v>0</v>
      </c>
      <c r="BP42" s="12"/>
      <c r="BQ42" s="8">
        <f ca="1">IF(BQ$9&lt;&gt;"",IF(BQ$9&lt;&gt;"All Locations",IF(BQ$10="From",COUNTIFS(Matches[CLASS],INDEX(classNum,1,MATCH(BQ$11,classScheme,0)),Matches[TIMEBIN],$B42,Matches[SITE IN],BQ$9),COUNTIFS(Matches[CLASS],INDEX(classNum,1,MATCH(BQ$11,classScheme,0)),Matches[TIME OUT],"&gt;="&amp;TIMEVALUE(LEFT($B42,5)),Matches[TIME OUT],"&lt;"&amp;TIMEVALUE(LEFT($B42,5))+TIME(0,15,0),Matches[SITE OUT],BQ$9)),COUNTIFS(All[TIMEBIN],$B42,All[CLASS],INDEX(classNum,1,MATCH(BQ$11,classScheme,0)))),"")</f>
        <v>133</v>
      </c>
      <c r="BR42" s="9">
        <f ca="1">IF(BQ$9&lt;&gt;"",IF(BQ$9&lt;&gt;"All Locations",IF(BQ$10="From",COUNTIFS(Matches[CLASS],INDEX(classNum,1,MATCH(BR$11,classScheme,0)),Matches[TIMEBIN],$B42,Matches[SITE IN],BQ$9),COUNTIFS(Matches[CLASS],INDEX(classNum,1,MATCH(BR$11,classScheme,0)),Matches[TIME OUT],"&gt;="&amp;TIMEVALUE(LEFT($B42,5)),Matches[TIME OUT],"&lt;"&amp;TIMEVALUE(LEFT($B42,5))+TIME(0,15,0),Matches[SITE OUT],BQ$9)),COUNTIFS(All[TIMEBIN],$B42,All[CLASS],INDEX(classNum,1,MATCH(BR$11,classScheme,0)))),"")</f>
        <v>10</v>
      </c>
      <c r="BS42" s="9">
        <f ca="1">IF(BQ$9&lt;&gt;"",IF(BQ$9&lt;&gt;"All Locations",IF(BQ$10="From",COUNTIFS(Matches[CLASS],INDEX(classNum,1,MATCH(BS$11,classScheme,0)),Matches[TIMEBIN],$B42,Matches[SITE IN],BQ$9),COUNTIFS(Matches[CLASS],INDEX(classNum,1,MATCH(BS$11,classScheme,0)),Matches[TIME OUT],"&gt;="&amp;TIMEVALUE(LEFT($B42,5)),Matches[TIME OUT],"&lt;"&amp;TIMEVALUE(LEFT($B42,5))+TIME(0,15,0),Matches[SITE OUT],BQ$9)),COUNTIFS(All[TIMEBIN],$B42,All[CLASS],INDEX(classNum,1,MATCH(BS$11,classScheme,0)))),"")</f>
        <v>3</v>
      </c>
      <c r="BT42" s="10">
        <f ca="1">IF(BQ$9&lt;&gt;"",IF(BQ$9&lt;&gt;"All Locations",IF(BQ$10="From",COUNTIFS(Matches[CLASS],INDEX(classNum,1,MATCH(BT$11,classScheme,0)),Matches[TIMEBIN],$B42,Matches[SITE IN],BQ$9),COUNTIFS(Matches[CLASS],INDEX(classNum,1,MATCH(BT$11,classScheme,0)),Matches[TIME OUT],"&gt;="&amp;TIMEVALUE(LEFT($B42,5)),Matches[TIME OUT],"&lt;"&amp;TIMEVALUE(LEFT($B42,5))+TIME(0,15,0),Matches[SITE OUT],BQ$9)),COUNTIFS(All[TIMEBIN],$B42,All[CLASS],INDEX(classNum,1,MATCH(BT$11,classScheme,0)))),"")</f>
        <v>0</v>
      </c>
      <c r="BU42" s="11">
        <f ca="1">IF(BQ$9&lt;&gt;"",IF(BQ$9&lt;&gt;"All Locations",IF(BQ$10="From",COUNTIFS(Matches[CLASS],INDEX(classNum,1,MATCH(BU$11,classScheme,0)),Matches[TIMEBIN],$B42,Matches[SITE IN],BQ$9),COUNTIFS(Matches[CLASS],INDEX(classNum,1,MATCH(BU$11,classScheme,0)),Matches[TIME OUT],"&gt;="&amp;TIMEVALUE(LEFT($B42,5)),Matches[TIME OUT],"&lt;"&amp;TIMEVALUE(LEFT($B42,5))+TIME(0,15,0),Matches[SITE OUT],BQ$9)),COUNTIFS(All[TIMEBIN],$B42,All[CLASS],INDEX(classNum,1,MATCH(BU$11,classScheme,0)))),"")</f>
        <v>10</v>
      </c>
    </row>
    <row r="43" spans="2:73">
      <c r="B43" s="7" t="str">
        <v>13:45 - 14:00</v>
      </c>
      <c r="C43" s="8">
        <f ca="1">IF(C$9&lt;&gt;"",IF(C$9&lt;&gt;"All Locations",IF(C$10="From",COUNTIFS(Matches[CLASS],INDEX(classNum,1,MATCH(C$11,classScheme,0)),Matches[TIMEBIN],$B43,Matches[SITE IN],C$9),COUNTIFS(Matches[CLASS],INDEX(classNum,1,MATCH(C$11,classScheme,0)),Matches[TIME OUT],"&gt;="&amp;TIMEVALUE(LEFT($B43,5)),Matches[TIME OUT],"&lt;"&amp;TIMEVALUE(LEFT($B43,5))+TIME(0,15,0),Matches[SITE OUT],C$9)),COUNTIFS(All[TIMEBIN],$B43,All[CLASS],INDEX(classNum,1,MATCH(C$11,classScheme,0)))),"")</f>
        <v>22</v>
      </c>
      <c r="D43" s="9">
        <f ca="1">IF(C$9&lt;&gt;"",IF(C$9&lt;&gt;"All Locations",IF(C$10="From",COUNTIFS(Matches[CLASS],INDEX(classNum,1,MATCH(D$11,classScheme,0)),Matches[TIMEBIN],$B43,Matches[SITE IN],C$9),COUNTIFS(Matches[CLASS],INDEX(classNum,1,MATCH(D$11,classScheme,0)),Matches[TIME OUT],"&gt;="&amp;TIMEVALUE(LEFT($B43,5)),Matches[TIME OUT],"&lt;"&amp;TIMEVALUE(LEFT($B43,5))+TIME(0,15,0),Matches[SITE OUT],C$9)),COUNTIFS(All[TIMEBIN],$B43,All[CLASS],INDEX(classNum,1,MATCH(D$11,classScheme,0)))),"")</f>
        <v>2</v>
      </c>
      <c r="E43" s="9">
        <f ca="1">IF(C$9&lt;&gt;"",IF(C$9&lt;&gt;"All Locations",IF(C$10="From",COUNTIFS(Matches[CLASS],INDEX(classNum,1,MATCH(E$11,classScheme,0)),Matches[TIMEBIN],$B43,Matches[SITE IN],C$9),COUNTIFS(Matches[CLASS],INDEX(classNum,1,MATCH(E$11,classScheme,0)),Matches[TIME OUT],"&gt;="&amp;TIMEVALUE(LEFT($B43,5)),Matches[TIME OUT],"&lt;"&amp;TIMEVALUE(LEFT($B43,5))+TIME(0,15,0),Matches[SITE OUT],C$9)),COUNTIFS(All[TIMEBIN],$B43,All[CLASS],INDEX(classNum,1,MATCH(E$11,classScheme,0)))),"")</f>
        <v>0</v>
      </c>
      <c r="F43" s="10">
        <f ca="1">IF(C$9&lt;&gt;"",IF(C$9&lt;&gt;"All Locations",IF(C$10="From",COUNTIFS(Matches[CLASS],INDEX(classNum,1,MATCH(F$11,classScheme,0)),Matches[TIMEBIN],$B43,Matches[SITE IN],C$9),COUNTIFS(Matches[CLASS],INDEX(classNum,1,MATCH(F$11,classScheme,0)),Matches[TIME OUT],"&gt;="&amp;TIMEVALUE(LEFT($B43,5)),Matches[TIME OUT],"&lt;"&amp;TIMEVALUE(LEFT($B43,5))+TIME(0,15,0),Matches[SITE OUT],C$9)),COUNTIFS(All[TIMEBIN],$B43,All[CLASS],INDEX(classNum,1,MATCH(F$11,classScheme,0)))),"")</f>
        <v>0</v>
      </c>
      <c r="G43" s="11">
        <f ca="1">IF(C$9&lt;&gt;"",IF(C$9&lt;&gt;"All Locations",IF(C$10="From",COUNTIFS(Matches[CLASS],INDEX(classNum,1,MATCH(G$11,classScheme,0)),Matches[TIMEBIN],$B43,Matches[SITE IN],C$9),COUNTIFS(Matches[CLASS],INDEX(classNum,1,MATCH(G$11,classScheme,0)),Matches[TIME OUT],"&gt;="&amp;TIMEVALUE(LEFT($B43,5)),Matches[TIME OUT],"&lt;"&amp;TIMEVALUE(LEFT($B43,5))+TIME(0,15,0),Matches[SITE OUT],C$9)),COUNTIFS(All[TIMEBIN],$B43,All[CLASS],INDEX(classNum,1,MATCH(G$11,classScheme,0)))),"")</f>
        <v>4</v>
      </c>
      <c r="H43" s="12"/>
      <c r="I43" s="8">
        <f ca="1">IF(I$9&lt;&gt;"",IF(I$9&lt;&gt;"All Locations",IF(I$10="From",COUNTIFS(Matches[CLASS],INDEX(classNum,1,MATCH(I$11,classScheme,0)),Matches[TIMEBIN],$B43,Matches[SITE IN],I$9),COUNTIFS(Matches[CLASS],INDEX(classNum,1,MATCH(I$11,classScheme,0)),Matches[TIME OUT],"&gt;="&amp;TIMEVALUE(LEFT($B43,5)),Matches[TIME OUT],"&lt;"&amp;TIMEVALUE(LEFT($B43,5))+TIME(0,15,0),Matches[SITE OUT],I$9)),COUNTIFS(All[TIMEBIN],$B43,All[CLASS],INDEX(classNum,1,MATCH(I$11,classScheme,0)))),"")</f>
        <v>0</v>
      </c>
      <c r="J43" s="9">
        <f ca="1">IF(I$9&lt;&gt;"",IF(I$9&lt;&gt;"All Locations",IF(I$10="From",COUNTIFS(Matches[CLASS],INDEX(classNum,1,MATCH(J$11,classScheme,0)),Matches[TIMEBIN],$B43,Matches[SITE IN],I$9),COUNTIFS(Matches[CLASS],INDEX(classNum,1,MATCH(J$11,classScheme,0)),Matches[TIME OUT],"&gt;="&amp;TIMEVALUE(LEFT($B43,5)),Matches[TIME OUT],"&lt;"&amp;TIMEVALUE(LEFT($B43,5))+TIME(0,15,0),Matches[SITE OUT],I$9)),COUNTIFS(All[TIMEBIN],$B43,All[CLASS],INDEX(classNum,1,MATCH(J$11,classScheme,0)))),"")</f>
        <v>0</v>
      </c>
      <c r="K43" s="9">
        <f ca="1">IF(I$9&lt;&gt;"",IF(I$9&lt;&gt;"All Locations",IF(I$10="From",COUNTIFS(Matches[CLASS],INDEX(classNum,1,MATCH(K$11,classScheme,0)),Matches[TIMEBIN],$B43,Matches[SITE IN],I$9),COUNTIFS(Matches[CLASS],INDEX(classNum,1,MATCH(K$11,classScheme,0)),Matches[TIME OUT],"&gt;="&amp;TIMEVALUE(LEFT($B43,5)),Matches[TIME OUT],"&lt;"&amp;TIMEVALUE(LEFT($B43,5))+TIME(0,15,0),Matches[SITE OUT],I$9)),COUNTIFS(All[TIMEBIN],$B43,All[CLASS],INDEX(classNum,1,MATCH(K$11,classScheme,0)))),"")</f>
        <v>0</v>
      </c>
      <c r="L43" s="10">
        <f ca="1">IF(I$9&lt;&gt;"",IF(I$9&lt;&gt;"All Locations",IF(I$10="From",COUNTIFS(Matches[CLASS],INDEX(classNum,1,MATCH(L$11,classScheme,0)),Matches[TIMEBIN],$B43,Matches[SITE IN],I$9),COUNTIFS(Matches[CLASS],INDEX(classNum,1,MATCH(L$11,classScheme,0)),Matches[TIME OUT],"&gt;="&amp;TIMEVALUE(LEFT($B43,5)),Matches[TIME OUT],"&lt;"&amp;TIMEVALUE(LEFT($B43,5))+TIME(0,15,0),Matches[SITE OUT],I$9)),COUNTIFS(All[TIMEBIN],$B43,All[CLASS],INDEX(classNum,1,MATCH(L$11,classScheme,0)))),"")</f>
        <v>0</v>
      </c>
      <c r="M43" s="11">
        <f ca="1">IF(I$9&lt;&gt;"",IF(I$9&lt;&gt;"All Locations",IF(I$10="From",COUNTIFS(Matches[CLASS],INDEX(classNum,1,MATCH(M$11,classScheme,0)),Matches[TIMEBIN],$B43,Matches[SITE IN],I$9),COUNTIFS(Matches[CLASS],INDEX(classNum,1,MATCH(M$11,classScheme,0)),Matches[TIME OUT],"&gt;="&amp;TIMEVALUE(LEFT($B43,5)),Matches[TIME OUT],"&lt;"&amp;TIMEVALUE(LEFT($B43,5))+TIME(0,15,0),Matches[SITE OUT],I$9)),COUNTIFS(All[TIMEBIN],$B43,All[CLASS],INDEX(classNum,1,MATCH(M$11,classScheme,0)))),"")</f>
        <v>0</v>
      </c>
      <c r="N43" s="12"/>
      <c r="O43" s="8">
        <f ca="1">IF(O$9&lt;&gt;"",IF(O$9&lt;&gt;"All Locations",IF(O$10="From",COUNTIFS(Matches[CLASS],INDEX(classNum,1,MATCH(O$11,classScheme,0)),Matches[TIMEBIN],$B43,Matches[SITE IN],O$9),COUNTIFS(Matches[CLASS],INDEX(classNum,1,MATCH(O$11,classScheme,0)),Matches[TIME OUT],"&gt;="&amp;TIMEVALUE(LEFT($B43,5)),Matches[TIME OUT],"&lt;"&amp;TIMEVALUE(LEFT($B43,5))+TIME(0,15,0),Matches[SITE OUT],O$9)),COUNTIFS(All[TIMEBIN],$B43,All[CLASS],INDEX(classNum,1,MATCH(O$11,classScheme,0)))),"")</f>
        <v>9</v>
      </c>
      <c r="P43" s="9">
        <f ca="1">IF(O$9&lt;&gt;"",IF(O$9&lt;&gt;"All Locations",IF(O$10="From",COUNTIFS(Matches[CLASS],INDEX(classNum,1,MATCH(P$11,classScheme,0)),Matches[TIMEBIN],$B43,Matches[SITE IN],O$9),COUNTIFS(Matches[CLASS],INDEX(classNum,1,MATCH(P$11,classScheme,0)),Matches[TIME OUT],"&gt;="&amp;TIMEVALUE(LEFT($B43,5)),Matches[TIME OUT],"&lt;"&amp;TIMEVALUE(LEFT($B43,5))+TIME(0,15,0),Matches[SITE OUT],O$9)),COUNTIFS(All[TIMEBIN],$B43,All[CLASS],INDEX(classNum,1,MATCH(P$11,classScheme,0)))),"")</f>
        <v>3</v>
      </c>
      <c r="Q43" s="9">
        <f ca="1">IF(O$9&lt;&gt;"",IF(O$9&lt;&gt;"All Locations",IF(O$10="From",COUNTIFS(Matches[CLASS],INDEX(classNum,1,MATCH(Q$11,classScheme,0)),Matches[TIMEBIN],$B43,Matches[SITE IN],O$9),COUNTIFS(Matches[CLASS],INDEX(classNum,1,MATCH(Q$11,classScheme,0)),Matches[TIME OUT],"&gt;="&amp;TIMEVALUE(LEFT($B43,5)),Matches[TIME OUT],"&lt;"&amp;TIMEVALUE(LEFT($B43,5))+TIME(0,15,0),Matches[SITE OUT],O$9)),COUNTIFS(All[TIMEBIN],$B43,All[CLASS],INDEX(classNum,1,MATCH(Q$11,classScheme,0)))),"")</f>
        <v>0</v>
      </c>
      <c r="R43" s="10">
        <f ca="1">IF(O$9&lt;&gt;"",IF(O$9&lt;&gt;"All Locations",IF(O$10="From",COUNTIFS(Matches[CLASS],INDEX(classNum,1,MATCH(R$11,classScheme,0)),Matches[TIMEBIN],$B43,Matches[SITE IN],O$9),COUNTIFS(Matches[CLASS],INDEX(classNum,1,MATCH(R$11,classScheme,0)),Matches[TIME OUT],"&gt;="&amp;TIMEVALUE(LEFT($B43,5)),Matches[TIME OUT],"&lt;"&amp;TIMEVALUE(LEFT($B43,5))+TIME(0,15,0),Matches[SITE OUT],O$9)),COUNTIFS(All[TIMEBIN],$B43,All[CLASS],INDEX(classNum,1,MATCH(R$11,classScheme,0)))),"")</f>
        <v>0</v>
      </c>
      <c r="S43" s="11">
        <f ca="1">IF(O$9&lt;&gt;"",IF(O$9&lt;&gt;"All Locations",IF(O$10="From",COUNTIFS(Matches[CLASS],INDEX(classNum,1,MATCH(S$11,classScheme,0)),Matches[TIMEBIN],$B43,Matches[SITE IN],O$9),COUNTIFS(Matches[CLASS],INDEX(classNum,1,MATCH(S$11,classScheme,0)),Matches[TIME OUT],"&gt;="&amp;TIMEVALUE(LEFT($B43,5)),Matches[TIME OUT],"&lt;"&amp;TIMEVALUE(LEFT($B43,5))+TIME(0,15,0),Matches[SITE OUT],O$9)),COUNTIFS(All[TIMEBIN],$B43,All[CLASS],INDEX(classNum,1,MATCH(S$11,classScheme,0)))),"")</f>
        <v>0</v>
      </c>
      <c r="T43" s="12"/>
      <c r="U43" s="8">
        <f ca="1">IF(U$9&lt;&gt;"",IF(U$9&lt;&gt;"All Locations",IF(U$10="From",COUNTIFS(Matches[CLASS],INDEX(classNum,1,MATCH(U$11,classScheme,0)),Matches[TIMEBIN],$B43,Matches[SITE IN],U$9),COUNTIFS(Matches[CLASS],INDEX(classNum,1,MATCH(U$11,classScheme,0)),Matches[TIME OUT],"&gt;="&amp;TIMEVALUE(LEFT($B43,5)),Matches[TIME OUT],"&lt;"&amp;TIMEVALUE(LEFT($B43,5))+TIME(0,15,0),Matches[SITE OUT],U$9)),COUNTIFS(All[TIMEBIN],$B43,All[CLASS],INDEX(classNum,1,MATCH(U$11,classScheme,0)))),"")</f>
        <v>18</v>
      </c>
      <c r="V43" s="9">
        <f ca="1">IF(U$9&lt;&gt;"",IF(U$9&lt;&gt;"All Locations",IF(U$10="From",COUNTIFS(Matches[CLASS],INDEX(classNum,1,MATCH(V$11,classScheme,0)),Matches[TIMEBIN],$B43,Matches[SITE IN],U$9),COUNTIFS(Matches[CLASS],INDEX(classNum,1,MATCH(V$11,classScheme,0)),Matches[TIME OUT],"&gt;="&amp;TIMEVALUE(LEFT($B43,5)),Matches[TIME OUT],"&lt;"&amp;TIMEVALUE(LEFT($B43,5))+TIME(0,15,0),Matches[SITE OUT],U$9)),COUNTIFS(All[TIMEBIN],$B43,All[CLASS],INDEX(classNum,1,MATCH(V$11,classScheme,0)))),"")</f>
        <v>1</v>
      </c>
      <c r="W43" s="9">
        <f ca="1">IF(U$9&lt;&gt;"",IF(U$9&lt;&gt;"All Locations",IF(U$10="From",COUNTIFS(Matches[CLASS],INDEX(classNum,1,MATCH(W$11,classScheme,0)),Matches[TIMEBIN],$B43,Matches[SITE IN],U$9),COUNTIFS(Matches[CLASS],INDEX(classNum,1,MATCH(W$11,classScheme,0)),Matches[TIME OUT],"&gt;="&amp;TIMEVALUE(LEFT($B43,5)),Matches[TIME OUT],"&lt;"&amp;TIMEVALUE(LEFT($B43,5))+TIME(0,15,0),Matches[SITE OUT],U$9)),COUNTIFS(All[TIMEBIN],$B43,All[CLASS],INDEX(classNum,1,MATCH(W$11,classScheme,0)))),"")</f>
        <v>0</v>
      </c>
      <c r="X43" s="10">
        <f ca="1">IF(U$9&lt;&gt;"",IF(U$9&lt;&gt;"All Locations",IF(U$10="From",COUNTIFS(Matches[CLASS],INDEX(classNum,1,MATCH(X$11,classScheme,0)),Matches[TIMEBIN],$B43,Matches[SITE IN],U$9),COUNTIFS(Matches[CLASS],INDEX(classNum,1,MATCH(X$11,classScheme,0)),Matches[TIME OUT],"&gt;="&amp;TIMEVALUE(LEFT($B43,5)),Matches[TIME OUT],"&lt;"&amp;TIMEVALUE(LEFT($B43,5))+TIME(0,15,0),Matches[SITE OUT],U$9)),COUNTIFS(All[TIMEBIN],$B43,All[CLASS],INDEX(classNum,1,MATCH(X$11,classScheme,0)))),"")</f>
        <v>0</v>
      </c>
      <c r="Y43" s="11">
        <f ca="1">IF(U$9&lt;&gt;"",IF(U$9&lt;&gt;"All Locations",IF(U$10="From",COUNTIFS(Matches[CLASS],INDEX(classNum,1,MATCH(Y$11,classScheme,0)),Matches[TIMEBIN],$B43,Matches[SITE IN],U$9),COUNTIFS(Matches[CLASS],INDEX(classNum,1,MATCH(Y$11,classScheme,0)),Matches[TIME OUT],"&gt;="&amp;TIMEVALUE(LEFT($B43,5)),Matches[TIME OUT],"&lt;"&amp;TIMEVALUE(LEFT($B43,5))+TIME(0,15,0),Matches[SITE OUT],U$9)),COUNTIFS(All[TIMEBIN],$B43,All[CLASS],INDEX(classNum,1,MATCH(Y$11,classScheme,0)))),"")</f>
        <v>1</v>
      </c>
      <c r="Z43" s="12"/>
      <c r="AA43" s="8">
        <f ca="1">IF(AA$9&lt;&gt;"",IF(AA$9&lt;&gt;"All Locations",IF(AA$10="From",COUNTIFS(Matches[CLASS],INDEX(classNum,1,MATCH(AA$11,classScheme,0)),Matches[TIMEBIN],$B43,Matches[SITE IN],AA$9),COUNTIFS(Matches[CLASS],INDEX(classNum,1,MATCH(AA$11,classScheme,0)),Matches[TIME OUT],"&gt;="&amp;TIMEVALUE(LEFT($B43,5)),Matches[TIME OUT],"&lt;"&amp;TIMEVALUE(LEFT($B43,5))+TIME(0,15,0),Matches[SITE OUT],AA$9)),COUNTIFS(All[TIMEBIN],$B43,All[CLASS],INDEX(classNum,1,MATCH(AA$11,classScheme,0)))),"")</f>
        <v>11</v>
      </c>
      <c r="AB43" s="9">
        <f ca="1">IF(AA$9&lt;&gt;"",IF(AA$9&lt;&gt;"All Locations",IF(AA$10="From",COUNTIFS(Matches[CLASS],INDEX(classNum,1,MATCH(AB$11,classScheme,0)),Matches[TIMEBIN],$B43,Matches[SITE IN],AA$9),COUNTIFS(Matches[CLASS],INDEX(classNum,1,MATCH(AB$11,classScheme,0)),Matches[TIME OUT],"&gt;="&amp;TIMEVALUE(LEFT($B43,5)),Matches[TIME OUT],"&lt;"&amp;TIMEVALUE(LEFT($B43,5))+TIME(0,15,0),Matches[SITE OUT],AA$9)),COUNTIFS(All[TIMEBIN],$B43,All[CLASS],INDEX(classNum,1,MATCH(AB$11,classScheme,0)))),"")</f>
        <v>1</v>
      </c>
      <c r="AC43" s="9">
        <f ca="1">IF(AA$9&lt;&gt;"",IF(AA$9&lt;&gt;"All Locations",IF(AA$10="From",COUNTIFS(Matches[CLASS],INDEX(classNum,1,MATCH(AC$11,classScheme,0)),Matches[TIMEBIN],$B43,Matches[SITE IN],AA$9),COUNTIFS(Matches[CLASS],INDEX(classNum,1,MATCH(AC$11,classScheme,0)),Matches[TIME OUT],"&gt;="&amp;TIMEVALUE(LEFT($B43,5)),Matches[TIME OUT],"&lt;"&amp;TIMEVALUE(LEFT($B43,5))+TIME(0,15,0),Matches[SITE OUT],AA$9)),COUNTIFS(All[TIMEBIN],$B43,All[CLASS],INDEX(classNum,1,MATCH(AC$11,classScheme,0)))),"")</f>
        <v>0</v>
      </c>
      <c r="AD43" s="10">
        <f ca="1">IF(AA$9&lt;&gt;"",IF(AA$9&lt;&gt;"All Locations",IF(AA$10="From",COUNTIFS(Matches[CLASS],INDEX(classNum,1,MATCH(AD$11,classScheme,0)),Matches[TIMEBIN],$B43,Matches[SITE IN],AA$9),COUNTIFS(Matches[CLASS],INDEX(classNum,1,MATCH(AD$11,classScheme,0)),Matches[TIME OUT],"&gt;="&amp;TIMEVALUE(LEFT($B43,5)),Matches[TIME OUT],"&lt;"&amp;TIMEVALUE(LEFT($B43,5))+TIME(0,15,0),Matches[SITE OUT],AA$9)),COUNTIFS(All[TIMEBIN],$B43,All[CLASS],INDEX(classNum,1,MATCH(AD$11,classScheme,0)))),"")</f>
        <v>0</v>
      </c>
      <c r="AE43" s="11">
        <f ca="1">IF(AA$9&lt;&gt;"",IF(AA$9&lt;&gt;"All Locations",IF(AA$10="From",COUNTIFS(Matches[CLASS],INDEX(classNum,1,MATCH(AE$11,classScheme,0)),Matches[TIMEBIN],$B43,Matches[SITE IN],AA$9),COUNTIFS(Matches[CLASS],INDEX(classNum,1,MATCH(AE$11,classScheme,0)),Matches[TIME OUT],"&gt;="&amp;TIMEVALUE(LEFT($B43,5)),Matches[TIME OUT],"&lt;"&amp;TIMEVALUE(LEFT($B43,5))+TIME(0,15,0),Matches[SITE OUT],AA$9)),COUNTIFS(All[TIMEBIN],$B43,All[CLASS],INDEX(classNum,1,MATCH(AE$11,classScheme,0)))),"")</f>
        <v>0</v>
      </c>
      <c r="AF43" s="12"/>
      <c r="AG43" s="8">
        <f ca="1">IF(AG$9&lt;&gt;"",IF(AG$9&lt;&gt;"All Locations",IF(AG$10="From",COUNTIFS(Matches[CLASS],INDEX(classNum,1,MATCH(AG$11,classScheme,0)),Matches[TIMEBIN],$B43,Matches[SITE IN],AG$9),COUNTIFS(Matches[CLASS],INDEX(classNum,1,MATCH(AG$11,classScheme,0)),Matches[TIME OUT],"&gt;="&amp;TIMEVALUE(LEFT($B43,5)),Matches[TIME OUT],"&lt;"&amp;TIMEVALUE(LEFT($B43,5))+TIME(0,15,0),Matches[SITE OUT],AG$9)),COUNTIFS(All[TIMEBIN],$B43,All[CLASS],INDEX(classNum,1,MATCH(AG$11,classScheme,0)))),"")</f>
        <v>20</v>
      </c>
      <c r="AH43" s="9">
        <f ca="1">IF(AG$9&lt;&gt;"",IF(AG$9&lt;&gt;"All Locations",IF(AG$10="From",COUNTIFS(Matches[CLASS],INDEX(classNum,1,MATCH(AH$11,classScheme,0)),Matches[TIMEBIN],$B43,Matches[SITE IN],AG$9),COUNTIFS(Matches[CLASS],INDEX(classNum,1,MATCH(AH$11,classScheme,0)),Matches[TIME OUT],"&gt;="&amp;TIMEVALUE(LEFT($B43,5)),Matches[TIME OUT],"&lt;"&amp;TIMEVALUE(LEFT($B43,5))+TIME(0,15,0),Matches[SITE OUT],AG$9)),COUNTIFS(All[TIMEBIN],$B43,All[CLASS],INDEX(classNum,1,MATCH(AH$11,classScheme,0)))),"")</f>
        <v>2</v>
      </c>
      <c r="AI43" s="9">
        <f ca="1">IF(AG$9&lt;&gt;"",IF(AG$9&lt;&gt;"All Locations",IF(AG$10="From",COUNTIFS(Matches[CLASS],INDEX(classNum,1,MATCH(AI$11,classScheme,0)),Matches[TIMEBIN],$B43,Matches[SITE IN],AG$9),COUNTIFS(Matches[CLASS],INDEX(classNum,1,MATCH(AI$11,classScheme,0)),Matches[TIME OUT],"&gt;="&amp;TIMEVALUE(LEFT($B43,5)),Matches[TIME OUT],"&lt;"&amp;TIMEVALUE(LEFT($B43,5))+TIME(0,15,0),Matches[SITE OUT],AG$9)),COUNTIFS(All[TIMEBIN],$B43,All[CLASS],INDEX(classNum,1,MATCH(AI$11,classScheme,0)))),"")</f>
        <v>0</v>
      </c>
      <c r="AJ43" s="10">
        <f ca="1">IF(AG$9&lt;&gt;"",IF(AG$9&lt;&gt;"All Locations",IF(AG$10="From",COUNTIFS(Matches[CLASS],INDEX(classNum,1,MATCH(AJ$11,classScheme,0)),Matches[TIMEBIN],$B43,Matches[SITE IN],AG$9),COUNTIFS(Matches[CLASS],INDEX(classNum,1,MATCH(AJ$11,classScheme,0)),Matches[TIME OUT],"&gt;="&amp;TIMEVALUE(LEFT($B43,5)),Matches[TIME OUT],"&lt;"&amp;TIMEVALUE(LEFT($B43,5))+TIME(0,15,0),Matches[SITE OUT],AG$9)),COUNTIFS(All[TIMEBIN],$B43,All[CLASS],INDEX(classNum,1,MATCH(AJ$11,classScheme,0)))),"")</f>
        <v>0</v>
      </c>
      <c r="AK43" s="11">
        <f ca="1">IF(AG$9&lt;&gt;"",IF(AG$9&lt;&gt;"All Locations",IF(AG$10="From",COUNTIFS(Matches[CLASS],INDEX(classNum,1,MATCH(AK$11,classScheme,0)),Matches[TIMEBIN],$B43,Matches[SITE IN],AG$9),COUNTIFS(Matches[CLASS],INDEX(classNum,1,MATCH(AK$11,classScheme,0)),Matches[TIME OUT],"&gt;="&amp;TIMEVALUE(LEFT($B43,5)),Matches[TIME OUT],"&lt;"&amp;TIMEVALUE(LEFT($B43,5))+TIME(0,15,0),Matches[SITE OUT],AG$9)),COUNTIFS(All[TIMEBIN],$B43,All[CLASS],INDEX(classNum,1,MATCH(AK$11,classScheme,0)))),"")</f>
        <v>0</v>
      </c>
      <c r="AL43" s="12"/>
      <c r="AM43" s="8">
        <f ca="1">IF(AM$9&lt;&gt;"",IF(AM$9&lt;&gt;"All Locations",IF(AM$10="From",COUNTIFS(Matches[CLASS],INDEX(classNum,1,MATCH(AM$11,classScheme,0)),Matches[TIMEBIN],$B43,Matches[SITE IN],AM$9),COUNTIFS(Matches[CLASS],INDEX(classNum,1,MATCH(AM$11,classScheme,0)),Matches[TIME OUT],"&gt;="&amp;TIMEVALUE(LEFT($B43,5)),Matches[TIME OUT],"&lt;"&amp;TIMEVALUE(LEFT($B43,5))+TIME(0,15,0),Matches[SITE OUT],AM$9)),COUNTIFS(All[TIMEBIN],$B43,All[CLASS],INDEX(classNum,1,MATCH(AM$11,classScheme,0)))),"")</f>
        <v>7</v>
      </c>
      <c r="AN43" s="9">
        <f ca="1">IF(AM$9&lt;&gt;"",IF(AM$9&lt;&gt;"All Locations",IF(AM$10="From",COUNTIFS(Matches[CLASS],INDEX(classNum,1,MATCH(AN$11,classScheme,0)),Matches[TIMEBIN],$B43,Matches[SITE IN],AM$9),COUNTIFS(Matches[CLASS],INDEX(classNum,1,MATCH(AN$11,classScheme,0)),Matches[TIME OUT],"&gt;="&amp;TIMEVALUE(LEFT($B43,5)),Matches[TIME OUT],"&lt;"&amp;TIMEVALUE(LEFT($B43,5))+TIME(0,15,0),Matches[SITE OUT],AM$9)),COUNTIFS(All[TIMEBIN],$B43,All[CLASS],INDEX(classNum,1,MATCH(AN$11,classScheme,0)))),"")</f>
        <v>0</v>
      </c>
      <c r="AO43" s="9">
        <f ca="1">IF(AM$9&lt;&gt;"",IF(AM$9&lt;&gt;"All Locations",IF(AM$10="From",COUNTIFS(Matches[CLASS],INDEX(classNum,1,MATCH(AO$11,classScheme,0)),Matches[TIMEBIN],$B43,Matches[SITE IN],AM$9),COUNTIFS(Matches[CLASS],INDEX(classNum,1,MATCH(AO$11,classScheme,0)),Matches[TIME OUT],"&gt;="&amp;TIMEVALUE(LEFT($B43,5)),Matches[TIME OUT],"&lt;"&amp;TIMEVALUE(LEFT($B43,5))+TIME(0,15,0),Matches[SITE OUT],AM$9)),COUNTIFS(All[TIMEBIN],$B43,All[CLASS],INDEX(classNum,1,MATCH(AO$11,classScheme,0)))),"")</f>
        <v>0</v>
      </c>
      <c r="AP43" s="10">
        <f ca="1">IF(AM$9&lt;&gt;"",IF(AM$9&lt;&gt;"All Locations",IF(AM$10="From",COUNTIFS(Matches[CLASS],INDEX(classNum,1,MATCH(AP$11,classScheme,0)),Matches[TIMEBIN],$B43,Matches[SITE IN],AM$9),COUNTIFS(Matches[CLASS],INDEX(classNum,1,MATCH(AP$11,classScheme,0)),Matches[TIME OUT],"&gt;="&amp;TIMEVALUE(LEFT($B43,5)),Matches[TIME OUT],"&lt;"&amp;TIMEVALUE(LEFT($B43,5))+TIME(0,15,0),Matches[SITE OUT],AM$9)),COUNTIFS(All[TIMEBIN],$B43,All[CLASS],INDEX(classNum,1,MATCH(AP$11,classScheme,0)))),"")</f>
        <v>0</v>
      </c>
      <c r="AQ43" s="11">
        <f ca="1">IF(AM$9&lt;&gt;"",IF(AM$9&lt;&gt;"All Locations",IF(AM$10="From",COUNTIFS(Matches[CLASS],INDEX(classNum,1,MATCH(AQ$11,classScheme,0)),Matches[TIMEBIN],$B43,Matches[SITE IN],AM$9),COUNTIFS(Matches[CLASS],INDEX(classNum,1,MATCH(AQ$11,classScheme,0)),Matches[TIME OUT],"&gt;="&amp;TIMEVALUE(LEFT($B43,5)),Matches[TIME OUT],"&lt;"&amp;TIMEVALUE(LEFT($B43,5))+TIME(0,15,0),Matches[SITE OUT],AM$9)),COUNTIFS(All[TIMEBIN],$B43,All[CLASS],INDEX(classNum,1,MATCH(AQ$11,classScheme,0)))),"")</f>
        <v>7</v>
      </c>
      <c r="AR43" s="12"/>
      <c r="AS43" s="8">
        <f ca="1">IF(AS$9&lt;&gt;"",IF(AS$9&lt;&gt;"All Locations",IF(AS$10="From",COUNTIFS(Matches[CLASS],INDEX(classNum,1,MATCH(AS$11,classScheme,0)),Matches[TIMEBIN],$B43,Matches[SITE IN],AS$9),COUNTIFS(Matches[CLASS],INDEX(classNum,1,MATCH(AS$11,classScheme,0)),Matches[TIME OUT],"&gt;="&amp;TIMEVALUE(LEFT($B43,5)),Matches[TIME OUT],"&lt;"&amp;TIMEVALUE(LEFT($B43,5))+TIME(0,15,0),Matches[SITE OUT],AS$9)),COUNTIFS(All[TIMEBIN],$B43,All[CLASS],INDEX(classNum,1,MATCH(AS$11,classScheme,0)))),"")</f>
        <v>0</v>
      </c>
      <c r="AT43" s="9">
        <f ca="1">IF(AS$9&lt;&gt;"",IF(AS$9&lt;&gt;"All Locations",IF(AS$10="From",COUNTIFS(Matches[CLASS],INDEX(classNum,1,MATCH(AT$11,classScheme,0)),Matches[TIMEBIN],$B43,Matches[SITE IN],AS$9),COUNTIFS(Matches[CLASS],INDEX(classNum,1,MATCH(AT$11,classScheme,0)),Matches[TIME OUT],"&gt;="&amp;TIMEVALUE(LEFT($B43,5)),Matches[TIME OUT],"&lt;"&amp;TIMEVALUE(LEFT($B43,5))+TIME(0,15,0),Matches[SITE OUT],AS$9)),COUNTIFS(All[TIMEBIN],$B43,All[CLASS],INDEX(classNum,1,MATCH(AT$11,classScheme,0)))),"")</f>
        <v>0</v>
      </c>
      <c r="AU43" s="9">
        <f ca="1">IF(AS$9&lt;&gt;"",IF(AS$9&lt;&gt;"All Locations",IF(AS$10="From",COUNTIFS(Matches[CLASS],INDEX(classNum,1,MATCH(AU$11,classScheme,0)),Matches[TIMEBIN],$B43,Matches[SITE IN],AS$9),COUNTIFS(Matches[CLASS],INDEX(classNum,1,MATCH(AU$11,classScheme,0)),Matches[TIME OUT],"&gt;="&amp;TIMEVALUE(LEFT($B43,5)),Matches[TIME OUT],"&lt;"&amp;TIMEVALUE(LEFT($B43,5))+TIME(0,15,0),Matches[SITE OUT],AS$9)),COUNTIFS(All[TIMEBIN],$B43,All[CLASS],INDEX(classNum,1,MATCH(AU$11,classScheme,0)))),"")</f>
        <v>0</v>
      </c>
      <c r="AV43" s="10">
        <f ca="1">IF(AS$9&lt;&gt;"",IF(AS$9&lt;&gt;"All Locations",IF(AS$10="From",COUNTIFS(Matches[CLASS],INDEX(classNum,1,MATCH(AV$11,classScheme,0)),Matches[TIMEBIN],$B43,Matches[SITE IN],AS$9),COUNTIFS(Matches[CLASS],INDEX(classNum,1,MATCH(AV$11,classScheme,0)),Matches[TIME OUT],"&gt;="&amp;TIMEVALUE(LEFT($B43,5)),Matches[TIME OUT],"&lt;"&amp;TIMEVALUE(LEFT($B43,5))+TIME(0,15,0),Matches[SITE OUT],AS$9)),COUNTIFS(All[TIMEBIN],$B43,All[CLASS],INDEX(classNum,1,MATCH(AV$11,classScheme,0)))),"")</f>
        <v>0</v>
      </c>
      <c r="AW43" s="11">
        <f ca="1">IF(AS$9&lt;&gt;"",IF(AS$9&lt;&gt;"All Locations",IF(AS$10="From",COUNTIFS(Matches[CLASS],INDEX(classNum,1,MATCH(AW$11,classScheme,0)),Matches[TIMEBIN],$B43,Matches[SITE IN],AS$9),COUNTIFS(Matches[CLASS],INDEX(classNum,1,MATCH(AW$11,classScheme,0)),Matches[TIME OUT],"&gt;="&amp;TIMEVALUE(LEFT($B43,5)),Matches[TIME OUT],"&lt;"&amp;TIMEVALUE(LEFT($B43,5))+TIME(0,15,0),Matches[SITE OUT],AS$9)),COUNTIFS(All[TIMEBIN],$B43,All[CLASS],INDEX(classNum,1,MATCH(AW$11,classScheme,0)))),"")</f>
        <v>0</v>
      </c>
      <c r="AX43" s="12"/>
      <c r="AY43" s="8">
        <f ca="1">IF(AY$9&lt;&gt;"",IF(AY$9&lt;&gt;"All Locations",IF(AY$10="From",COUNTIFS(Matches[CLASS],INDEX(classNum,1,MATCH(AY$11,classScheme,0)),Matches[TIMEBIN],$B43,Matches[SITE IN],AY$9),COUNTIFS(Matches[CLASS],INDEX(classNum,1,MATCH(AY$11,classScheme,0)),Matches[TIME OUT],"&gt;="&amp;TIMEVALUE(LEFT($B43,5)),Matches[TIME OUT],"&lt;"&amp;TIMEVALUE(LEFT($B43,5))+TIME(0,15,0),Matches[SITE OUT],AY$9)),COUNTIFS(All[TIMEBIN],$B43,All[CLASS],INDEX(classNum,1,MATCH(AY$11,classScheme,0)))),"")</f>
        <v>9</v>
      </c>
      <c r="AZ43" s="9">
        <f ca="1">IF(AY$9&lt;&gt;"",IF(AY$9&lt;&gt;"All Locations",IF(AY$10="From",COUNTIFS(Matches[CLASS],INDEX(classNum,1,MATCH(AZ$11,classScheme,0)),Matches[TIMEBIN],$B43,Matches[SITE IN],AY$9),COUNTIFS(Matches[CLASS],INDEX(classNum,1,MATCH(AZ$11,classScheme,0)),Matches[TIME OUT],"&gt;="&amp;TIMEVALUE(LEFT($B43,5)),Matches[TIME OUT],"&lt;"&amp;TIMEVALUE(LEFT($B43,5))+TIME(0,15,0),Matches[SITE OUT],AY$9)),COUNTIFS(All[TIMEBIN],$B43,All[CLASS],INDEX(classNum,1,MATCH(AZ$11,classScheme,0)))),"")</f>
        <v>1</v>
      </c>
      <c r="BA43" s="9">
        <f ca="1">IF(AY$9&lt;&gt;"",IF(AY$9&lt;&gt;"All Locations",IF(AY$10="From",COUNTIFS(Matches[CLASS],INDEX(classNum,1,MATCH(BA$11,classScheme,0)),Matches[TIMEBIN],$B43,Matches[SITE IN],AY$9),COUNTIFS(Matches[CLASS],INDEX(classNum,1,MATCH(BA$11,classScheme,0)),Matches[TIME OUT],"&gt;="&amp;TIMEVALUE(LEFT($B43,5)),Matches[TIME OUT],"&lt;"&amp;TIMEVALUE(LEFT($B43,5))+TIME(0,15,0),Matches[SITE OUT],AY$9)),COUNTIFS(All[TIMEBIN],$B43,All[CLASS],INDEX(classNum,1,MATCH(BA$11,classScheme,0)))),"")</f>
        <v>0</v>
      </c>
      <c r="BB43" s="10">
        <f ca="1">IF(AY$9&lt;&gt;"",IF(AY$9&lt;&gt;"All Locations",IF(AY$10="From",COUNTIFS(Matches[CLASS],INDEX(classNum,1,MATCH(BB$11,classScheme,0)),Matches[TIMEBIN],$B43,Matches[SITE IN],AY$9),COUNTIFS(Matches[CLASS],INDEX(classNum,1,MATCH(BB$11,classScheme,0)),Matches[TIME OUT],"&gt;="&amp;TIMEVALUE(LEFT($B43,5)),Matches[TIME OUT],"&lt;"&amp;TIMEVALUE(LEFT($B43,5))+TIME(0,15,0),Matches[SITE OUT],AY$9)),COUNTIFS(All[TIMEBIN],$B43,All[CLASS],INDEX(classNum,1,MATCH(BB$11,classScheme,0)))),"")</f>
        <v>0</v>
      </c>
      <c r="BC43" s="11">
        <f ca="1">IF(AY$9&lt;&gt;"",IF(AY$9&lt;&gt;"All Locations",IF(AY$10="From",COUNTIFS(Matches[CLASS],INDEX(classNum,1,MATCH(BC$11,classScheme,0)),Matches[TIMEBIN],$B43,Matches[SITE IN],AY$9),COUNTIFS(Matches[CLASS],INDEX(classNum,1,MATCH(BC$11,classScheme,0)),Matches[TIME OUT],"&gt;="&amp;TIMEVALUE(LEFT($B43,5)),Matches[TIME OUT],"&lt;"&amp;TIMEVALUE(LEFT($B43,5))+TIME(0,15,0),Matches[SITE OUT],AY$9)),COUNTIFS(All[TIMEBIN],$B43,All[CLASS],INDEX(classNum,1,MATCH(BC$11,classScheme,0)))),"")</f>
        <v>0</v>
      </c>
      <c r="BD43" s="12"/>
      <c r="BE43" s="8">
        <f ca="1">IF(BE$9&lt;&gt;"",IF(BE$9&lt;&gt;"All Locations",IF(BE$10="From",COUNTIFS(Matches[CLASS],INDEX(classNum,1,MATCH(BE$11,classScheme,0)),Matches[TIMEBIN],$B43,Matches[SITE IN],BE$9),COUNTIFS(Matches[CLASS],INDEX(classNum,1,MATCH(BE$11,classScheme,0)),Matches[TIME OUT],"&gt;="&amp;TIMEVALUE(LEFT($B43,5)),Matches[TIME OUT],"&lt;"&amp;TIMEVALUE(LEFT($B43,5))+TIME(0,15,0),Matches[SITE OUT],BE$9)),COUNTIFS(All[TIMEBIN],$B43,All[CLASS],INDEX(classNum,1,MATCH(BE$11,classScheme,0)))),"")</f>
        <v>7</v>
      </c>
      <c r="BF43" s="9">
        <f ca="1">IF(BE$9&lt;&gt;"",IF(BE$9&lt;&gt;"All Locations",IF(BE$10="From",COUNTIFS(Matches[CLASS],INDEX(classNum,1,MATCH(BF$11,classScheme,0)),Matches[TIMEBIN],$B43,Matches[SITE IN],BE$9),COUNTIFS(Matches[CLASS],INDEX(classNum,1,MATCH(BF$11,classScheme,0)),Matches[TIME OUT],"&gt;="&amp;TIMEVALUE(LEFT($B43,5)),Matches[TIME OUT],"&lt;"&amp;TIMEVALUE(LEFT($B43,5))+TIME(0,15,0),Matches[SITE OUT],BE$9)),COUNTIFS(All[TIMEBIN],$B43,All[CLASS],INDEX(classNum,1,MATCH(BF$11,classScheme,0)))),"")</f>
        <v>0</v>
      </c>
      <c r="BG43" s="9">
        <f ca="1">IF(BE$9&lt;&gt;"",IF(BE$9&lt;&gt;"All Locations",IF(BE$10="From",COUNTIFS(Matches[CLASS],INDEX(classNum,1,MATCH(BG$11,classScheme,0)),Matches[TIMEBIN],$B43,Matches[SITE IN],BE$9),COUNTIFS(Matches[CLASS],INDEX(classNum,1,MATCH(BG$11,classScheme,0)),Matches[TIME OUT],"&gt;="&amp;TIMEVALUE(LEFT($B43,5)),Matches[TIME OUT],"&lt;"&amp;TIMEVALUE(LEFT($B43,5))+TIME(0,15,0),Matches[SITE OUT],BE$9)),COUNTIFS(All[TIMEBIN],$B43,All[CLASS],INDEX(classNum,1,MATCH(BG$11,classScheme,0)))),"")</f>
        <v>0</v>
      </c>
      <c r="BH43" s="10">
        <f ca="1">IF(BE$9&lt;&gt;"",IF(BE$9&lt;&gt;"All Locations",IF(BE$10="From",COUNTIFS(Matches[CLASS],INDEX(classNum,1,MATCH(BH$11,classScheme,0)),Matches[TIMEBIN],$B43,Matches[SITE IN],BE$9),COUNTIFS(Matches[CLASS],INDEX(classNum,1,MATCH(BH$11,classScheme,0)),Matches[TIME OUT],"&gt;="&amp;TIMEVALUE(LEFT($B43,5)),Matches[TIME OUT],"&lt;"&amp;TIMEVALUE(LEFT($B43,5))+TIME(0,15,0),Matches[SITE OUT],BE$9)),COUNTIFS(All[TIMEBIN],$B43,All[CLASS],INDEX(classNum,1,MATCH(BH$11,classScheme,0)))),"")</f>
        <v>0</v>
      </c>
      <c r="BI43" s="11">
        <f ca="1">IF(BE$9&lt;&gt;"",IF(BE$9&lt;&gt;"All Locations",IF(BE$10="From",COUNTIFS(Matches[CLASS],INDEX(classNum,1,MATCH(BI$11,classScheme,0)),Matches[TIMEBIN],$B43,Matches[SITE IN],BE$9),COUNTIFS(Matches[CLASS],INDEX(classNum,1,MATCH(BI$11,classScheme,0)),Matches[TIME OUT],"&gt;="&amp;TIMEVALUE(LEFT($B43,5)),Matches[TIME OUT],"&lt;"&amp;TIMEVALUE(LEFT($B43,5))+TIME(0,15,0),Matches[SITE OUT],BE$9)),COUNTIFS(All[TIMEBIN],$B43,All[CLASS],INDEX(classNum,1,MATCH(BI$11,classScheme,0)))),"")</f>
        <v>0</v>
      </c>
      <c r="BJ43" s="12"/>
      <c r="BK43" s="8">
        <f ca="1">IF(BK$9&lt;&gt;"",IF(BK$9&lt;&gt;"All Locations",IF(BK$10="From",COUNTIFS(Matches[CLASS],INDEX(classNum,1,MATCH(BK$11,classScheme,0)),Matches[TIMEBIN],$B43,Matches[SITE IN],BK$9),COUNTIFS(Matches[CLASS],INDEX(classNum,1,MATCH(BK$11,classScheme,0)),Matches[TIME OUT],"&gt;="&amp;TIMEVALUE(LEFT($B43,5)),Matches[TIME OUT],"&lt;"&amp;TIMEVALUE(LEFT($B43,5))+TIME(0,15,0),Matches[SITE OUT],BK$9)),COUNTIFS(All[TIMEBIN],$B43,All[CLASS],INDEX(classNum,1,MATCH(BK$11,classScheme,0)))),"")</f>
        <v>10</v>
      </c>
      <c r="BL43" s="9">
        <f ca="1">IF(BK$9&lt;&gt;"",IF(BK$9&lt;&gt;"All Locations",IF(BK$10="From",COUNTIFS(Matches[CLASS],INDEX(classNum,1,MATCH(BL$11,classScheme,0)),Matches[TIMEBIN],$B43,Matches[SITE IN],BK$9),COUNTIFS(Matches[CLASS],INDEX(classNum,1,MATCH(BL$11,classScheme,0)),Matches[TIME OUT],"&gt;="&amp;TIMEVALUE(LEFT($B43,5)),Matches[TIME OUT],"&lt;"&amp;TIMEVALUE(LEFT($B43,5))+TIME(0,15,0),Matches[SITE OUT],BK$9)),COUNTIFS(All[TIMEBIN],$B43,All[CLASS],INDEX(classNum,1,MATCH(BL$11,classScheme,0)))),"")</f>
        <v>2</v>
      </c>
      <c r="BM43" s="9">
        <f ca="1">IF(BK$9&lt;&gt;"",IF(BK$9&lt;&gt;"All Locations",IF(BK$10="From",COUNTIFS(Matches[CLASS],INDEX(classNum,1,MATCH(BM$11,classScheme,0)),Matches[TIMEBIN],$B43,Matches[SITE IN],BK$9),COUNTIFS(Matches[CLASS],INDEX(classNum,1,MATCH(BM$11,classScheme,0)),Matches[TIME OUT],"&gt;="&amp;TIMEVALUE(LEFT($B43,5)),Matches[TIME OUT],"&lt;"&amp;TIMEVALUE(LEFT($B43,5))+TIME(0,15,0),Matches[SITE OUT],BK$9)),COUNTIFS(All[TIMEBIN],$B43,All[CLASS],INDEX(classNum,1,MATCH(BM$11,classScheme,0)))),"")</f>
        <v>0</v>
      </c>
      <c r="BN43" s="10">
        <f ca="1">IF(BK$9&lt;&gt;"",IF(BK$9&lt;&gt;"All Locations",IF(BK$10="From",COUNTIFS(Matches[CLASS],INDEX(classNum,1,MATCH(BN$11,classScheme,0)),Matches[TIMEBIN],$B43,Matches[SITE IN],BK$9),COUNTIFS(Matches[CLASS],INDEX(classNum,1,MATCH(BN$11,classScheme,0)),Matches[TIME OUT],"&gt;="&amp;TIMEVALUE(LEFT($B43,5)),Matches[TIME OUT],"&lt;"&amp;TIMEVALUE(LEFT($B43,5))+TIME(0,15,0),Matches[SITE OUT],BK$9)),COUNTIFS(All[TIMEBIN],$B43,All[CLASS],INDEX(classNum,1,MATCH(BN$11,classScheme,0)))),"")</f>
        <v>0</v>
      </c>
      <c r="BO43" s="11">
        <f ca="1">IF(BK$9&lt;&gt;"",IF(BK$9&lt;&gt;"All Locations",IF(BK$10="From",COUNTIFS(Matches[CLASS],INDEX(classNum,1,MATCH(BO$11,classScheme,0)),Matches[TIMEBIN],$B43,Matches[SITE IN],BK$9),COUNTIFS(Matches[CLASS],INDEX(classNum,1,MATCH(BO$11,classScheme,0)),Matches[TIME OUT],"&gt;="&amp;TIMEVALUE(LEFT($B43,5)),Matches[TIME OUT],"&lt;"&amp;TIMEVALUE(LEFT($B43,5))+TIME(0,15,0),Matches[SITE OUT],BK$9)),COUNTIFS(All[TIMEBIN],$B43,All[CLASS],INDEX(classNum,1,MATCH(BO$11,classScheme,0)))),"")</f>
        <v>0</v>
      </c>
      <c r="BP43" s="12"/>
      <c r="BQ43" s="8">
        <f ca="1">IF(BQ$9&lt;&gt;"",IF(BQ$9&lt;&gt;"All Locations",IF(BQ$10="From",COUNTIFS(Matches[CLASS],INDEX(classNum,1,MATCH(BQ$11,classScheme,0)),Matches[TIMEBIN],$B43,Matches[SITE IN],BQ$9),COUNTIFS(Matches[CLASS],INDEX(classNum,1,MATCH(BQ$11,classScheme,0)),Matches[TIME OUT],"&gt;="&amp;TIMEVALUE(LEFT($B43,5)),Matches[TIME OUT],"&lt;"&amp;TIMEVALUE(LEFT($B43,5))+TIME(0,15,0),Matches[SITE OUT],BQ$9)),COUNTIFS(All[TIMEBIN],$B43,All[CLASS],INDEX(classNum,1,MATCH(BQ$11,classScheme,0)))),"")</f>
        <v>122</v>
      </c>
      <c r="BR43" s="9">
        <f ca="1">IF(BQ$9&lt;&gt;"",IF(BQ$9&lt;&gt;"All Locations",IF(BQ$10="From",COUNTIFS(Matches[CLASS],INDEX(classNum,1,MATCH(BR$11,classScheme,0)),Matches[TIMEBIN],$B43,Matches[SITE IN],BQ$9),COUNTIFS(Matches[CLASS],INDEX(classNum,1,MATCH(BR$11,classScheme,0)),Matches[TIME OUT],"&gt;="&amp;TIMEVALUE(LEFT($B43,5)),Matches[TIME OUT],"&lt;"&amp;TIMEVALUE(LEFT($B43,5))+TIME(0,15,0),Matches[SITE OUT],BQ$9)),COUNTIFS(All[TIMEBIN],$B43,All[CLASS],INDEX(classNum,1,MATCH(BR$11,classScheme,0)))),"")</f>
        <v>12</v>
      </c>
      <c r="BS43" s="9">
        <f ca="1">IF(BQ$9&lt;&gt;"",IF(BQ$9&lt;&gt;"All Locations",IF(BQ$10="From",COUNTIFS(Matches[CLASS],INDEX(classNum,1,MATCH(BS$11,classScheme,0)),Matches[TIMEBIN],$B43,Matches[SITE IN],BQ$9),COUNTIFS(Matches[CLASS],INDEX(classNum,1,MATCH(BS$11,classScheme,0)),Matches[TIME OUT],"&gt;="&amp;TIMEVALUE(LEFT($B43,5)),Matches[TIME OUT],"&lt;"&amp;TIMEVALUE(LEFT($B43,5))+TIME(0,15,0),Matches[SITE OUT],BQ$9)),COUNTIFS(All[TIMEBIN],$B43,All[CLASS],INDEX(classNum,1,MATCH(BS$11,classScheme,0)))),"")</f>
        <v>1</v>
      </c>
      <c r="BT43" s="10">
        <f ca="1">IF(BQ$9&lt;&gt;"",IF(BQ$9&lt;&gt;"All Locations",IF(BQ$10="From",COUNTIFS(Matches[CLASS],INDEX(classNum,1,MATCH(BT$11,classScheme,0)),Matches[TIMEBIN],$B43,Matches[SITE IN],BQ$9),COUNTIFS(Matches[CLASS],INDEX(classNum,1,MATCH(BT$11,classScheme,0)),Matches[TIME OUT],"&gt;="&amp;TIMEVALUE(LEFT($B43,5)),Matches[TIME OUT],"&lt;"&amp;TIMEVALUE(LEFT($B43,5))+TIME(0,15,0),Matches[SITE OUT],BQ$9)),COUNTIFS(All[TIMEBIN],$B43,All[CLASS],INDEX(classNum,1,MATCH(BT$11,classScheme,0)))),"")</f>
        <v>0</v>
      </c>
      <c r="BU43" s="11">
        <f ca="1">IF(BQ$9&lt;&gt;"",IF(BQ$9&lt;&gt;"All Locations",IF(BQ$10="From",COUNTIFS(Matches[CLASS],INDEX(classNum,1,MATCH(BU$11,classScheme,0)),Matches[TIMEBIN],$B43,Matches[SITE IN],BQ$9),COUNTIFS(Matches[CLASS],INDEX(classNum,1,MATCH(BU$11,classScheme,0)),Matches[TIME OUT],"&gt;="&amp;TIMEVALUE(LEFT($B43,5)),Matches[TIME OUT],"&lt;"&amp;TIMEVALUE(LEFT($B43,5))+TIME(0,15,0),Matches[SITE OUT],BQ$9)),COUNTIFS(All[TIMEBIN],$B43,All[CLASS],INDEX(classNum,1,MATCH(BU$11,classScheme,0)))),"")</f>
        <v>12</v>
      </c>
    </row>
    <row r="44" spans="2:73">
      <c r="B44" s="7" t="str">
        <v>14:00 - 14:15</v>
      </c>
      <c r="C44" s="8">
        <f ca="1">IF(C$9&lt;&gt;"",IF(C$9&lt;&gt;"All Locations",IF(C$10="From",COUNTIFS(Matches[CLASS],INDEX(classNum,1,MATCH(C$11,classScheme,0)),Matches[TIMEBIN],$B44,Matches[SITE IN],C$9),COUNTIFS(Matches[CLASS],INDEX(classNum,1,MATCH(C$11,classScheme,0)),Matches[TIME OUT],"&gt;="&amp;TIMEVALUE(LEFT($B44,5)),Matches[TIME OUT],"&lt;"&amp;TIMEVALUE(LEFT($B44,5))+TIME(0,15,0),Matches[SITE OUT],C$9)),COUNTIFS(All[TIMEBIN],$B44,All[CLASS],INDEX(classNum,1,MATCH(C$11,classScheme,0)))),"")</f>
        <v>27</v>
      </c>
      <c r="D44" s="9">
        <f ca="1">IF(C$9&lt;&gt;"",IF(C$9&lt;&gt;"All Locations",IF(C$10="From",COUNTIFS(Matches[CLASS],INDEX(classNum,1,MATCH(D$11,classScheme,0)),Matches[TIMEBIN],$B44,Matches[SITE IN],C$9),COUNTIFS(Matches[CLASS],INDEX(classNum,1,MATCH(D$11,classScheme,0)),Matches[TIME OUT],"&gt;="&amp;TIMEVALUE(LEFT($B44,5)),Matches[TIME OUT],"&lt;"&amp;TIMEVALUE(LEFT($B44,5))+TIME(0,15,0),Matches[SITE OUT],C$9)),COUNTIFS(All[TIMEBIN],$B44,All[CLASS],INDEX(classNum,1,MATCH(D$11,classScheme,0)))),"")</f>
        <v>5</v>
      </c>
      <c r="E44" s="9">
        <f ca="1">IF(C$9&lt;&gt;"",IF(C$9&lt;&gt;"All Locations",IF(C$10="From",COUNTIFS(Matches[CLASS],INDEX(classNum,1,MATCH(E$11,classScheme,0)),Matches[TIMEBIN],$B44,Matches[SITE IN],C$9),COUNTIFS(Matches[CLASS],INDEX(classNum,1,MATCH(E$11,classScheme,0)),Matches[TIME OUT],"&gt;="&amp;TIMEVALUE(LEFT($B44,5)),Matches[TIME OUT],"&lt;"&amp;TIMEVALUE(LEFT($B44,5))+TIME(0,15,0),Matches[SITE OUT],C$9)),COUNTIFS(All[TIMEBIN],$B44,All[CLASS],INDEX(classNum,1,MATCH(E$11,classScheme,0)))),"")</f>
        <v>0</v>
      </c>
      <c r="F44" s="10">
        <f ca="1">IF(C$9&lt;&gt;"",IF(C$9&lt;&gt;"All Locations",IF(C$10="From",COUNTIFS(Matches[CLASS],INDEX(classNum,1,MATCH(F$11,classScheme,0)),Matches[TIMEBIN],$B44,Matches[SITE IN],C$9),COUNTIFS(Matches[CLASS],INDEX(classNum,1,MATCH(F$11,classScheme,0)),Matches[TIME OUT],"&gt;="&amp;TIMEVALUE(LEFT($B44,5)),Matches[TIME OUT],"&lt;"&amp;TIMEVALUE(LEFT($B44,5))+TIME(0,15,0),Matches[SITE OUT],C$9)),COUNTIFS(All[TIMEBIN],$B44,All[CLASS],INDEX(classNum,1,MATCH(F$11,classScheme,0)))),"")</f>
        <v>0</v>
      </c>
      <c r="G44" s="11">
        <f ca="1">IF(C$9&lt;&gt;"",IF(C$9&lt;&gt;"All Locations",IF(C$10="From",COUNTIFS(Matches[CLASS],INDEX(classNum,1,MATCH(G$11,classScheme,0)),Matches[TIMEBIN],$B44,Matches[SITE IN],C$9),COUNTIFS(Matches[CLASS],INDEX(classNum,1,MATCH(G$11,classScheme,0)),Matches[TIME OUT],"&gt;="&amp;TIMEVALUE(LEFT($B44,5)),Matches[TIME OUT],"&lt;"&amp;TIMEVALUE(LEFT($B44,5))+TIME(0,15,0),Matches[SITE OUT],C$9)),COUNTIFS(All[TIMEBIN],$B44,All[CLASS],INDEX(classNum,1,MATCH(G$11,classScheme,0)))),"")</f>
        <v>6</v>
      </c>
      <c r="H44" s="12"/>
      <c r="I44" s="8">
        <f ca="1">IF(I$9&lt;&gt;"",IF(I$9&lt;&gt;"All Locations",IF(I$10="From",COUNTIFS(Matches[CLASS],INDEX(classNum,1,MATCH(I$11,classScheme,0)),Matches[TIMEBIN],$B44,Matches[SITE IN],I$9),COUNTIFS(Matches[CLASS],INDEX(classNum,1,MATCH(I$11,classScheme,0)),Matches[TIME OUT],"&gt;="&amp;TIMEVALUE(LEFT($B44,5)),Matches[TIME OUT],"&lt;"&amp;TIMEVALUE(LEFT($B44,5))+TIME(0,15,0),Matches[SITE OUT],I$9)),COUNTIFS(All[TIMEBIN],$B44,All[CLASS],INDEX(classNum,1,MATCH(I$11,classScheme,0)))),"")</f>
        <v>0</v>
      </c>
      <c r="J44" s="9">
        <f ca="1">IF(I$9&lt;&gt;"",IF(I$9&lt;&gt;"All Locations",IF(I$10="From",COUNTIFS(Matches[CLASS],INDEX(classNum,1,MATCH(J$11,classScheme,0)),Matches[TIMEBIN],$B44,Matches[SITE IN],I$9),COUNTIFS(Matches[CLASS],INDEX(classNum,1,MATCH(J$11,classScheme,0)),Matches[TIME OUT],"&gt;="&amp;TIMEVALUE(LEFT($B44,5)),Matches[TIME OUT],"&lt;"&amp;TIMEVALUE(LEFT($B44,5))+TIME(0,15,0),Matches[SITE OUT],I$9)),COUNTIFS(All[TIMEBIN],$B44,All[CLASS],INDEX(classNum,1,MATCH(J$11,classScheme,0)))),"")</f>
        <v>0</v>
      </c>
      <c r="K44" s="9">
        <f ca="1">IF(I$9&lt;&gt;"",IF(I$9&lt;&gt;"All Locations",IF(I$10="From",COUNTIFS(Matches[CLASS],INDEX(classNum,1,MATCH(K$11,classScheme,0)),Matches[TIMEBIN],$B44,Matches[SITE IN],I$9),COUNTIFS(Matches[CLASS],INDEX(classNum,1,MATCH(K$11,classScheme,0)),Matches[TIME OUT],"&gt;="&amp;TIMEVALUE(LEFT($B44,5)),Matches[TIME OUT],"&lt;"&amp;TIMEVALUE(LEFT($B44,5))+TIME(0,15,0),Matches[SITE OUT],I$9)),COUNTIFS(All[TIMEBIN],$B44,All[CLASS],INDEX(classNum,1,MATCH(K$11,classScheme,0)))),"")</f>
        <v>0</v>
      </c>
      <c r="L44" s="10">
        <f ca="1">IF(I$9&lt;&gt;"",IF(I$9&lt;&gt;"All Locations",IF(I$10="From",COUNTIFS(Matches[CLASS],INDEX(classNum,1,MATCH(L$11,classScheme,0)),Matches[TIMEBIN],$B44,Matches[SITE IN],I$9),COUNTIFS(Matches[CLASS],INDEX(classNum,1,MATCH(L$11,classScheme,0)),Matches[TIME OUT],"&gt;="&amp;TIMEVALUE(LEFT($B44,5)),Matches[TIME OUT],"&lt;"&amp;TIMEVALUE(LEFT($B44,5))+TIME(0,15,0),Matches[SITE OUT],I$9)),COUNTIFS(All[TIMEBIN],$B44,All[CLASS],INDEX(classNum,1,MATCH(L$11,classScheme,0)))),"")</f>
        <v>0</v>
      </c>
      <c r="M44" s="11">
        <f ca="1">IF(I$9&lt;&gt;"",IF(I$9&lt;&gt;"All Locations",IF(I$10="From",COUNTIFS(Matches[CLASS],INDEX(classNum,1,MATCH(M$11,classScheme,0)),Matches[TIMEBIN],$B44,Matches[SITE IN],I$9),COUNTIFS(Matches[CLASS],INDEX(classNum,1,MATCH(M$11,classScheme,0)),Matches[TIME OUT],"&gt;="&amp;TIMEVALUE(LEFT($B44,5)),Matches[TIME OUT],"&lt;"&amp;TIMEVALUE(LEFT($B44,5))+TIME(0,15,0),Matches[SITE OUT],I$9)),COUNTIFS(All[TIMEBIN],$B44,All[CLASS],INDEX(classNum,1,MATCH(M$11,classScheme,0)))),"")</f>
        <v>0</v>
      </c>
      <c r="N44" s="12"/>
      <c r="O44" s="8">
        <f ca="1">IF(O$9&lt;&gt;"",IF(O$9&lt;&gt;"All Locations",IF(O$10="From",COUNTIFS(Matches[CLASS],INDEX(classNum,1,MATCH(O$11,classScheme,0)),Matches[TIMEBIN],$B44,Matches[SITE IN],O$9),COUNTIFS(Matches[CLASS],INDEX(classNum,1,MATCH(O$11,classScheme,0)),Matches[TIME OUT],"&gt;="&amp;TIMEVALUE(LEFT($B44,5)),Matches[TIME OUT],"&lt;"&amp;TIMEVALUE(LEFT($B44,5))+TIME(0,15,0),Matches[SITE OUT],O$9)),COUNTIFS(All[TIMEBIN],$B44,All[CLASS],INDEX(classNum,1,MATCH(O$11,classScheme,0)))),"")</f>
        <v>4</v>
      </c>
      <c r="P44" s="9">
        <f ca="1">IF(O$9&lt;&gt;"",IF(O$9&lt;&gt;"All Locations",IF(O$10="From",COUNTIFS(Matches[CLASS],INDEX(classNum,1,MATCH(P$11,classScheme,0)),Matches[TIMEBIN],$B44,Matches[SITE IN],O$9),COUNTIFS(Matches[CLASS],INDEX(classNum,1,MATCH(P$11,classScheme,0)),Matches[TIME OUT],"&gt;="&amp;TIMEVALUE(LEFT($B44,5)),Matches[TIME OUT],"&lt;"&amp;TIMEVALUE(LEFT($B44,5))+TIME(0,15,0),Matches[SITE OUT],O$9)),COUNTIFS(All[TIMEBIN],$B44,All[CLASS],INDEX(classNum,1,MATCH(P$11,classScheme,0)))),"")</f>
        <v>1</v>
      </c>
      <c r="Q44" s="9">
        <f ca="1">IF(O$9&lt;&gt;"",IF(O$9&lt;&gt;"All Locations",IF(O$10="From",COUNTIFS(Matches[CLASS],INDEX(classNum,1,MATCH(Q$11,classScheme,0)),Matches[TIMEBIN],$B44,Matches[SITE IN],O$9),COUNTIFS(Matches[CLASS],INDEX(classNum,1,MATCH(Q$11,classScheme,0)),Matches[TIME OUT],"&gt;="&amp;TIMEVALUE(LEFT($B44,5)),Matches[TIME OUT],"&lt;"&amp;TIMEVALUE(LEFT($B44,5))+TIME(0,15,0),Matches[SITE OUT],O$9)),COUNTIFS(All[TIMEBIN],$B44,All[CLASS],INDEX(classNum,1,MATCH(Q$11,classScheme,0)))),"")</f>
        <v>0</v>
      </c>
      <c r="R44" s="10">
        <f ca="1">IF(O$9&lt;&gt;"",IF(O$9&lt;&gt;"All Locations",IF(O$10="From",COUNTIFS(Matches[CLASS],INDEX(classNum,1,MATCH(R$11,classScheme,0)),Matches[TIMEBIN],$B44,Matches[SITE IN],O$9),COUNTIFS(Matches[CLASS],INDEX(classNum,1,MATCH(R$11,classScheme,0)),Matches[TIME OUT],"&gt;="&amp;TIMEVALUE(LEFT($B44,5)),Matches[TIME OUT],"&lt;"&amp;TIMEVALUE(LEFT($B44,5))+TIME(0,15,0),Matches[SITE OUT],O$9)),COUNTIFS(All[TIMEBIN],$B44,All[CLASS],INDEX(classNum,1,MATCH(R$11,classScheme,0)))),"")</f>
        <v>0</v>
      </c>
      <c r="S44" s="11">
        <f ca="1">IF(O$9&lt;&gt;"",IF(O$9&lt;&gt;"All Locations",IF(O$10="From",COUNTIFS(Matches[CLASS],INDEX(classNum,1,MATCH(S$11,classScheme,0)),Matches[TIMEBIN],$B44,Matches[SITE IN],O$9),COUNTIFS(Matches[CLASS],INDEX(classNum,1,MATCH(S$11,classScheme,0)),Matches[TIME OUT],"&gt;="&amp;TIMEVALUE(LEFT($B44,5)),Matches[TIME OUT],"&lt;"&amp;TIMEVALUE(LEFT($B44,5))+TIME(0,15,0),Matches[SITE OUT],O$9)),COUNTIFS(All[TIMEBIN],$B44,All[CLASS],INDEX(classNum,1,MATCH(S$11,classScheme,0)))),"")</f>
        <v>0</v>
      </c>
      <c r="T44" s="12"/>
      <c r="U44" s="8">
        <f ca="1">IF(U$9&lt;&gt;"",IF(U$9&lt;&gt;"All Locations",IF(U$10="From",COUNTIFS(Matches[CLASS],INDEX(classNum,1,MATCH(U$11,classScheme,0)),Matches[TIMEBIN],$B44,Matches[SITE IN],U$9),COUNTIFS(Matches[CLASS],INDEX(classNum,1,MATCH(U$11,classScheme,0)),Matches[TIME OUT],"&gt;="&amp;TIMEVALUE(LEFT($B44,5)),Matches[TIME OUT],"&lt;"&amp;TIMEVALUE(LEFT($B44,5))+TIME(0,15,0),Matches[SITE OUT],U$9)),COUNTIFS(All[TIMEBIN],$B44,All[CLASS],INDEX(classNum,1,MATCH(U$11,classScheme,0)))),"")</f>
        <v>7</v>
      </c>
      <c r="V44" s="9">
        <f ca="1">IF(U$9&lt;&gt;"",IF(U$9&lt;&gt;"All Locations",IF(U$10="From",COUNTIFS(Matches[CLASS],INDEX(classNum,1,MATCH(V$11,classScheme,0)),Matches[TIMEBIN],$B44,Matches[SITE IN],U$9),COUNTIFS(Matches[CLASS],INDEX(classNum,1,MATCH(V$11,classScheme,0)),Matches[TIME OUT],"&gt;="&amp;TIMEVALUE(LEFT($B44,5)),Matches[TIME OUT],"&lt;"&amp;TIMEVALUE(LEFT($B44,5))+TIME(0,15,0),Matches[SITE OUT],U$9)),COUNTIFS(All[TIMEBIN],$B44,All[CLASS],INDEX(classNum,1,MATCH(V$11,classScheme,0)))),"")</f>
        <v>0</v>
      </c>
      <c r="W44" s="9">
        <f ca="1">IF(U$9&lt;&gt;"",IF(U$9&lt;&gt;"All Locations",IF(U$10="From",COUNTIFS(Matches[CLASS],INDEX(classNum,1,MATCH(W$11,classScheme,0)),Matches[TIMEBIN],$B44,Matches[SITE IN],U$9),COUNTIFS(Matches[CLASS],INDEX(classNum,1,MATCH(W$11,classScheme,0)),Matches[TIME OUT],"&gt;="&amp;TIMEVALUE(LEFT($B44,5)),Matches[TIME OUT],"&lt;"&amp;TIMEVALUE(LEFT($B44,5))+TIME(0,15,0),Matches[SITE OUT],U$9)),COUNTIFS(All[TIMEBIN],$B44,All[CLASS],INDEX(classNum,1,MATCH(W$11,classScheme,0)))),"")</f>
        <v>0</v>
      </c>
      <c r="X44" s="10">
        <f ca="1">IF(U$9&lt;&gt;"",IF(U$9&lt;&gt;"All Locations",IF(U$10="From",COUNTIFS(Matches[CLASS],INDEX(classNum,1,MATCH(X$11,classScheme,0)),Matches[TIMEBIN],$B44,Matches[SITE IN],U$9),COUNTIFS(Matches[CLASS],INDEX(classNum,1,MATCH(X$11,classScheme,0)),Matches[TIME OUT],"&gt;="&amp;TIMEVALUE(LEFT($B44,5)),Matches[TIME OUT],"&lt;"&amp;TIMEVALUE(LEFT($B44,5))+TIME(0,15,0),Matches[SITE OUT],U$9)),COUNTIFS(All[TIMEBIN],$B44,All[CLASS],INDEX(classNum,1,MATCH(X$11,classScheme,0)))),"")</f>
        <v>0</v>
      </c>
      <c r="Y44" s="11">
        <f ca="1">IF(U$9&lt;&gt;"",IF(U$9&lt;&gt;"All Locations",IF(U$10="From",COUNTIFS(Matches[CLASS],INDEX(classNum,1,MATCH(Y$11,classScheme,0)),Matches[TIMEBIN],$B44,Matches[SITE IN],U$9),COUNTIFS(Matches[CLASS],INDEX(classNum,1,MATCH(Y$11,classScheme,0)),Matches[TIME OUT],"&gt;="&amp;TIMEVALUE(LEFT($B44,5)),Matches[TIME OUT],"&lt;"&amp;TIMEVALUE(LEFT($B44,5))+TIME(0,15,0),Matches[SITE OUT],U$9)),COUNTIFS(All[TIMEBIN],$B44,All[CLASS],INDEX(classNum,1,MATCH(Y$11,classScheme,0)))),"")</f>
        <v>0</v>
      </c>
      <c r="Z44" s="12"/>
      <c r="AA44" s="8">
        <f ca="1">IF(AA$9&lt;&gt;"",IF(AA$9&lt;&gt;"All Locations",IF(AA$10="From",COUNTIFS(Matches[CLASS],INDEX(classNum,1,MATCH(AA$11,classScheme,0)),Matches[TIMEBIN],$B44,Matches[SITE IN],AA$9),COUNTIFS(Matches[CLASS],INDEX(classNum,1,MATCH(AA$11,classScheme,0)),Matches[TIME OUT],"&gt;="&amp;TIMEVALUE(LEFT($B44,5)),Matches[TIME OUT],"&lt;"&amp;TIMEVALUE(LEFT($B44,5))+TIME(0,15,0),Matches[SITE OUT],AA$9)),COUNTIFS(All[TIMEBIN],$B44,All[CLASS],INDEX(classNum,1,MATCH(AA$11,classScheme,0)))),"")</f>
        <v>18</v>
      </c>
      <c r="AB44" s="9">
        <f ca="1">IF(AA$9&lt;&gt;"",IF(AA$9&lt;&gt;"All Locations",IF(AA$10="From",COUNTIFS(Matches[CLASS],INDEX(classNum,1,MATCH(AB$11,classScheme,0)),Matches[TIMEBIN],$B44,Matches[SITE IN],AA$9),COUNTIFS(Matches[CLASS],INDEX(classNum,1,MATCH(AB$11,classScheme,0)),Matches[TIME OUT],"&gt;="&amp;TIMEVALUE(LEFT($B44,5)),Matches[TIME OUT],"&lt;"&amp;TIMEVALUE(LEFT($B44,5))+TIME(0,15,0),Matches[SITE OUT],AA$9)),COUNTIFS(All[TIMEBIN],$B44,All[CLASS],INDEX(classNum,1,MATCH(AB$11,classScheme,0)))),"")</f>
        <v>0</v>
      </c>
      <c r="AC44" s="9">
        <f ca="1">IF(AA$9&lt;&gt;"",IF(AA$9&lt;&gt;"All Locations",IF(AA$10="From",COUNTIFS(Matches[CLASS],INDEX(classNum,1,MATCH(AC$11,classScheme,0)),Matches[TIMEBIN],$B44,Matches[SITE IN],AA$9),COUNTIFS(Matches[CLASS],INDEX(classNum,1,MATCH(AC$11,classScheme,0)),Matches[TIME OUT],"&gt;="&amp;TIMEVALUE(LEFT($B44,5)),Matches[TIME OUT],"&lt;"&amp;TIMEVALUE(LEFT($B44,5))+TIME(0,15,0),Matches[SITE OUT],AA$9)),COUNTIFS(All[TIMEBIN],$B44,All[CLASS],INDEX(classNum,1,MATCH(AC$11,classScheme,0)))),"")</f>
        <v>0</v>
      </c>
      <c r="AD44" s="10">
        <f ca="1">IF(AA$9&lt;&gt;"",IF(AA$9&lt;&gt;"All Locations",IF(AA$10="From",COUNTIFS(Matches[CLASS],INDEX(classNum,1,MATCH(AD$11,classScheme,0)),Matches[TIMEBIN],$B44,Matches[SITE IN],AA$9),COUNTIFS(Matches[CLASS],INDEX(classNum,1,MATCH(AD$11,classScheme,0)),Matches[TIME OUT],"&gt;="&amp;TIMEVALUE(LEFT($B44,5)),Matches[TIME OUT],"&lt;"&amp;TIMEVALUE(LEFT($B44,5))+TIME(0,15,0),Matches[SITE OUT],AA$9)),COUNTIFS(All[TIMEBIN],$B44,All[CLASS],INDEX(classNum,1,MATCH(AD$11,classScheme,0)))),"")</f>
        <v>0</v>
      </c>
      <c r="AE44" s="11">
        <f ca="1">IF(AA$9&lt;&gt;"",IF(AA$9&lt;&gt;"All Locations",IF(AA$10="From",COUNTIFS(Matches[CLASS],INDEX(classNum,1,MATCH(AE$11,classScheme,0)),Matches[TIMEBIN],$B44,Matches[SITE IN],AA$9),COUNTIFS(Matches[CLASS],INDEX(classNum,1,MATCH(AE$11,classScheme,0)),Matches[TIME OUT],"&gt;="&amp;TIMEVALUE(LEFT($B44,5)),Matches[TIME OUT],"&lt;"&amp;TIMEVALUE(LEFT($B44,5))+TIME(0,15,0),Matches[SITE OUT],AA$9)),COUNTIFS(All[TIMEBIN],$B44,All[CLASS],INDEX(classNum,1,MATCH(AE$11,classScheme,0)))),"")</f>
        <v>0</v>
      </c>
      <c r="AF44" s="12"/>
      <c r="AG44" s="8">
        <f ca="1">IF(AG$9&lt;&gt;"",IF(AG$9&lt;&gt;"All Locations",IF(AG$10="From",COUNTIFS(Matches[CLASS],INDEX(classNum,1,MATCH(AG$11,classScheme,0)),Matches[TIMEBIN],$B44,Matches[SITE IN],AG$9),COUNTIFS(Matches[CLASS],INDEX(classNum,1,MATCH(AG$11,classScheme,0)),Matches[TIME OUT],"&gt;="&amp;TIMEVALUE(LEFT($B44,5)),Matches[TIME OUT],"&lt;"&amp;TIMEVALUE(LEFT($B44,5))+TIME(0,15,0),Matches[SITE OUT],AG$9)),COUNTIFS(All[TIMEBIN],$B44,All[CLASS],INDEX(classNum,1,MATCH(AG$11,classScheme,0)))),"")</f>
        <v>21</v>
      </c>
      <c r="AH44" s="9">
        <f ca="1">IF(AG$9&lt;&gt;"",IF(AG$9&lt;&gt;"All Locations",IF(AG$10="From",COUNTIFS(Matches[CLASS],INDEX(classNum,1,MATCH(AH$11,classScheme,0)),Matches[TIMEBIN],$B44,Matches[SITE IN],AG$9),COUNTIFS(Matches[CLASS],INDEX(classNum,1,MATCH(AH$11,classScheme,0)),Matches[TIME OUT],"&gt;="&amp;TIMEVALUE(LEFT($B44,5)),Matches[TIME OUT],"&lt;"&amp;TIMEVALUE(LEFT($B44,5))+TIME(0,15,0),Matches[SITE OUT],AG$9)),COUNTIFS(All[TIMEBIN],$B44,All[CLASS],INDEX(classNum,1,MATCH(AH$11,classScheme,0)))),"")</f>
        <v>0</v>
      </c>
      <c r="AI44" s="9">
        <f ca="1">IF(AG$9&lt;&gt;"",IF(AG$9&lt;&gt;"All Locations",IF(AG$10="From",COUNTIFS(Matches[CLASS],INDEX(classNum,1,MATCH(AI$11,classScheme,0)),Matches[TIMEBIN],$B44,Matches[SITE IN],AG$9),COUNTIFS(Matches[CLASS],INDEX(classNum,1,MATCH(AI$11,classScheme,0)),Matches[TIME OUT],"&gt;="&amp;TIMEVALUE(LEFT($B44,5)),Matches[TIME OUT],"&lt;"&amp;TIMEVALUE(LEFT($B44,5))+TIME(0,15,0),Matches[SITE OUT],AG$9)),COUNTIFS(All[TIMEBIN],$B44,All[CLASS],INDEX(classNum,1,MATCH(AI$11,classScheme,0)))),"")</f>
        <v>0</v>
      </c>
      <c r="AJ44" s="10">
        <f ca="1">IF(AG$9&lt;&gt;"",IF(AG$9&lt;&gt;"All Locations",IF(AG$10="From",COUNTIFS(Matches[CLASS],INDEX(classNum,1,MATCH(AJ$11,classScheme,0)),Matches[TIMEBIN],$B44,Matches[SITE IN],AG$9),COUNTIFS(Matches[CLASS],INDEX(classNum,1,MATCH(AJ$11,classScheme,0)),Matches[TIME OUT],"&gt;="&amp;TIMEVALUE(LEFT($B44,5)),Matches[TIME OUT],"&lt;"&amp;TIMEVALUE(LEFT($B44,5))+TIME(0,15,0),Matches[SITE OUT],AG$9)),COUNTIFS(All[TIMEBIN],$B44,All[CLASS],INDEX(classNum,1,MATCH(AJ$11,classScheme,0)))),"")</f>
        <v>0</v>
      </c>
      <c r="AK44" s="11">
        <f ca="1">IF(AG$9&lt;&gt;"",IF(AG$9&lt;&gt;"All Locations",IF(AG$10="From",COUNTIFS(Matches[CLASS],INDEX(classNum,1,MATCH(AK$11,classScheme,0)),Matches[TIMEBIN],$B44,Matches[SITE IN],AG$9),COUNTIFS(Matches[CLASS],INDEX(classNum,1,MATCH(AK$11,classScheme,0)),Matches[TIME OUT],"&gt;="&amp;TIMEVALUE(LEFT($B44,5)),Matches[TIME OUT],"&lt;"&amp;TIMEVALUE(LEFT($B44,5))+TIME(0,15,0),Matches[SITE OUT],AG$9)),COUNTIFS(All[TIMEBIN],$B44,All[CLASS],INDEX(classNum,1,MATCH(AK$11,classScheme,0)))),"")</f>
        <v>0</v>
      </c>
      <c r="AL44" s="12"/>
      <c r="AM44" s="8">
        <f ca="1">IF(AM$9&lt;&gt;"",IF(AM$9&lt;&gt;"All Locations",IF(AM$10="From",COUNTIFS(Matches[CLASS],INDEX(classNum,1,MATCH(AM$11,classScheme,0)),Matches[TIMEBIN],$B44,Matches[SITE IN],AM$9),COUNTIFS(Matches[CLASS],INDEX(classNum,1,MATCH(AM$11,classScheme,0)),Matches[TIME OUT],"&gt;="&amp;TIMEVALUE(LEFT($B44,5)),Matches[TIME OUT],"&lt;"&amp;TIMEVALUE(LEFT($B44,5))+TIME(0,15,0),Matches[SITE OUT],AM$9)),COUNTIFS(All[TIMEBIN],$B44,All[CLASS],INDEX(classNum,1,MATCH(AM$11,classScheme,0)))),"")</f>
        <v>9</v>
      </c>
      <c r="AN44" s="9">
        <f ca="1">IF(AM$9&lt;&gt;"",IF(AM$9&lt;&gt;"All Locations",IF(AM$10="From",COUNTIFS(Matches[CLASS],INDEX(classNum,1,MATCH(AN$11,classScheme,0)),Matches[TIMEBIN],$B44,Matches[SITE IN],AM$9),COUNTIFS(Matches[CLASS],INDEX(classNum,1,MATCH(AN$11,classScheme,0)),Matches[TIME OUT],"&gt;="&amp;TIMEVALUE(LEFT($B44,5)),Matches[TIME OUT],"&lt;"&amp;TIMEVALUE(LEFT($B44,5))+TIME(0,15,0),Matches[SITE OUT],AM$9)),COUNTIFS(All[TIMEBIN],$B44,All[CLASS],INDEX(classNum,1,MATCH(AN$11,classScheme,0)))),"")</f>
        <v>2</v>
      </c>
      <c r="AO44" s="9">
        <f ca="1">IF(AM$9&lt;&gt;"",IF(AM$9&lt;&gt;"All Locations",IF(AM$10="From",COUNTIFS(Matches[CLASS],INDEX(classNum,1,MATCH(AO$11,classScheme,0)),Matches[TIMEBIN],$B44,Matches[SITE IN],AM$9),COUNTIFS(Matches[CLASS],INDEX(classNum,1,MATCH(AO$11,classScheme,0)),Matches[TIME OUT],"&gt;="&amp;TIMEVALUE(LEFT($B44,5)),Matches[TIME OUT],"&lt;"&amp;TIMEVALUE(LEFT($B44,5))+TIME(0,15,0),Matches[SITE OUT],AM$9)),COUNTIFS(All[TIMEBIN],$B44,All[CLASS],INDEX(classNum,1,MATCH(AO$11,classScheme,0)))),"")</f>
        <v>0</v>
      </c>
      <c r="AP44" s="10">
        <f ca="1">IF(AM$9&lt;&gt;"",IF(AM$9&lt;&gt;"All Locations",IF(AM$10="From",COUNTIFS(Matches[CLASS],INDEX(classNum,1,MATCH(AP$11,classScheme,0)),Matches[TIMEBIN],$B44,Matches[SITE IN],AM$9),COUNTIFS(Matches[CLASS],INDEX(classNum,1,MATCH(AP$11,classScheme,0)),Matches[TIME OUT],"&gt;="&amp;TIMEVALUE(LEFT($B44,5)),Matches[TIME OUT],"&lt;"&amp;TIMEVALUE(LEFT($B44,5))+TIME(0,15,0),Matches[SITE OUT],AM$9)),COUNTIFS(All[TIMEBIN],$B44,All[CLASS],INDEX(classNum,1,MATCH(AP$11,classScheme,0)))),"")</f>
        <v>0</v>
      </c>
      <c r="AQ44" s="11">
        <f ca="1">IF(AM$9&lt;&gt;"",IF(AM$9&lt;&gt;"All Locations",IF(AM$10="From",COUNTIFS(Matches[CLASS],INDEX(classNum,1,MATCH(AQ$11,classScheme,0)),Matches[TIMEBIN],$B44,Matches[SITE IN],AM$9),COUNTIFS(Matches[CLASS],INDEX(classNum,1,MATCH(AQ$11,classScheme,0)),Matches[TIME OUT],"&gt;="&amp;TIMEVALUE(LEFT($B44,5)),Matches[TIME OUT],"&lt;"&amp;TIMEVALUE(LEFT($B44,5))+TIME(0,15,0),Matches[SITE OUT],AM$9)),COUNTIFS(All[TIMEBIN],$B44,All[CLASS],INDEX(classNum,1,MATCH(AQ$11,classScheme,0)))),"")</f>
        <v>4</v>
      </c>
      <c r="AR44" s="12"/>
      <c r="AS44" s="8">
        <f ca="1">IF(AS$9&lt;&gt;"",IF(AS$9&lt;&gt;"All Locations",IF(AS$10="From",COUNTIFS(Matches[CLASS],INDEX(classNum,1,MATCH(AS$11,classScheme,0)),Matches[TIMEBIN],$B44,Matches[SITE IN],AS$9),COUNTIFS(Matches[CLASS],INDEX(classNum,1,MATCH(AS$11,classScheme,0)),Matches[TIME OUT],"&gt;="&amp;TIMEVALUE(LEFT($B44,5)),Matches[TIME OUT],"&lt;"&amp;TIMEVALUE(LEFT($B44,5))+TIME(0,15,0),Matches[SITE OUT],AS$9)),COUNTIFS(All[TIMEBIN],$B44,All[CLASS],INDEX(classNum,1,MATCH(AS$11,classScheme,0)))),"")</f>
        <v>0</v>
      </c>
      <c r="AT44" s="9">
        <f ca="1">IF(AS$9&lt;&gt;"",IF(AS$9&lt;&gt;"All Locations",IF(AS$10="From",COUNTIFS(Matches[CLASS],INDEX(classNum,1,MATCH(AT$11,classScheme,0)),Matches[TIMEBIN],$B44,Matches[SITE IN],AS$9),COUNTIFS(Matches[CLASS],INDEX(classNum,1,MATCH(AT$11,classScheme,0)),Matches[TIME OUT],"&gt;="&amp;TIMEVALUE(LEFT($B44,5)),Matches[TIME OUT],"&lt;"&amp;TIMEVALUE(LEFT($B44,5))+TIME(0,15,0),Matches[SITE OUT],AS$9)),COUNTIFS(All[TIMEBIN],$B44,All[CLASS],INDEX(classNum,1,MATCH(AT$11,classScheme,0)))),"")</f>
        <v>0</v>
      </c>
      <c r="AU44" s="9">
        <f ca="1">IF(AS$9&lt;&gt;"",IF(AS$9&lt;&gt;"All Locations",IF(AS$10="From",COUNTIFS(Matches[CLASS],INDEX(classNum,1,MATCH(AU$11,classScheme,0)),Matches[TIMEBIN],$B44,Matches[SITE IN],AS$9),COUNTIFS(Matches[CLASS],INDEX(classNum,1,MATCH(AU$11,classScheme,0)),Matches[TIME OUT],"&gt;="&amp;TIMEVALUE(LEFT($B44,5)),Matches[TIME OUT],"&lt;"&amp;TIMEVALUE(LEFT($B44,5))+TIME(0,15,0),Matches[SITE OUT],AS$9)),COUNTIFS(All[TIMEBIN],$B44,All[CLASS],INDEX(classNum,1,MATCH(AU$11,classScheme,0)))),"")</f>
        <v>0</v>
      </c>
      <c r="AV44" s="10">
        <f ca="1">IF(AS$9&lt;&gt;"",IF(AS$9&lt;&gt;"All Locations",IF(AS$10="From",COUNTIFS(Matches[CLASS],INDEX(classNum,1,MATCH(AV$11,classScheme,0)),Matches[TIMEBIN],$B44,Matches[SITE IN],AS$9),COUNTIFS(Matches[CLASS],INDEX(classNum,1,MATCH(AV$11,classScheme,0)),Matches[TIME OUT],"&gt;="&amp;TIMEVALUE(LEFT($B44,5)),Matches[TIME OUT],"&lt;"&amp;TIMEVALUE(LEFT($B44,5))+TIME(0,15,0),Matches[SITE OUT],AS$9)),COUNTIFS(All[TIMEBIN],$B44,All[CLASS],INDEX(classNum,1,MATCH(AV$11,classScheme,0)))),"")</f>
        <v>0</v>
      </c>
      <c r="AW44" s="11">
        <f ca="1">IF(AS$9&lt;&gt;"",IF(AS$9&lt;&gt;"All Locations",IF(AS$10="From",COUNTIFS(Matches[CLASS],INDEX(classNum,1,MATCH(AW$11,classScheme,0)),Matches[TIMEBIN],$B44,Matches[SITE IN],AS$9),COUNTIFS(Matches[CLASS],INDEX(classNum,1,MATCH(AW$11,classScheme,0)),Matches[TIME OUT],"&gt;="&amp;TIMEVALUE(LEFT($B44,5)),Matches[TIME OUT],"&lt;"&amp;TIMEVALUE(LEFT($B44,5))+TIME(0,15,0),Matches[SITE OUT],AS$9)),COUNTIFS(All[TIMEBIN],$B44,All[CLASS],INDEX(classNum,1,MATCH(AW$11,classScheme,0)))),"")</f>
        <v>0</v>
      </c>
      <c r="AX44" s="12"/>
      <c r="AY44" s="8">
        <f ca="1">IF(AY$9&lt;&gt;"",IF(AY$9&lt;&gt;"All Locations",IF(AY$10="From",COUNTIFS(Matches[CLASS],INDEX(classNum,1,MATCH(AY$11,classScheme,0)),Matches[TIMEBIN],$B44,Matches[SITE IN],AY$9),COUNTIFS(Matches[CLASS],INDEX(classNum,1,MATCH(AY$11,classScheme,0)),Matches[TIME OUT],"&gt;="&amp;TIMEVALUE(LEFT($B44,5)),Matches[TIME OUT],"&lt;"&amp;TIMEVALUE(LEFT($B44,5))+TIME(0,15,0),Matches[SITE OUT],AY$9)),COUNTIFS(All[TIMEBIN],$B44,All[CLASS],INDEX(classNum,1,MATCH(AY$11,classScheme,0)))),"")</f>
        <v>11</v>
      </c>
      <c r="AZ44" s="9">
        <f ca="1">IF(AY$9&lt;&gt;"",IF(AY$9&lt;&gt;"All Locations",IF(AY$10="From",COUNTIFS(Matches[CLASS],INDEX(classNum,1,MATCH(AZ$11,classScheme,0)),Matches[TIMEBIN],$B44,Matches[SITE IN],AY$9),COUNTIFS(Matches[CLASS],INDEX(classNum,1,MATCH(AZ$11,classScheme,0)),Matches[TIME OUT],"&gt;="&amp;TIMEVALUE(LEFT($B44,5)),Matches[TIME OUT],"&lt;"&amp;TIMEVALUE(LEFT($B44,5))+TIME(0,15,0),Matches[SITE OUT],AY$9)),COUNTIFS(All[TIMEBIN],$B44,All[CLASS],INDEX(classNum,1,MATCH(AZ$11,classScheme,0)))),"")</f>
        <v>1</v>
      </c>
      <c r="BA44" s="9">
        <f ca="1">IF(AY$9&lt;&gt;"",IF(AY$9&lt;&gt;"All Locations",IF(AY$10="From",COUNTIFS(Matches[CLASS],INDEX(classNum,1,MATCH(BA$11,classScheme,0)),Matches[TIMEBIN],$B44,Matches[SITE IN],AY$9),COUNTIFS(Matches[CLASS],INDEX(classNum,1,MATCH(BA$11,classScheme,0)),Matches[TIME OUT],"&gt;="&amp;TIMEVALUE(LEFT($B44,5)),Matches[TIME OUT],"&lt;"&amp;TIMEVALUE(LEFT($B44,5))+TIME(0,15,0),Matches[SITE OUT],AY$9)),COUNTIFS(All[TIMEBIN],$B44,All[CLASS],INDEX(classNum,1,MATCH(BA$11,classScheme,0)))),"")</f>
        <v>0</v>
      </c>
      <c r="BB44" s="10">
        <f ca="1">IF(AY$9&lt;&gt;"",IF(AY$9&lt;&gt;"All Locations",IF(AY$10="From",COUNTIFS(Matches[CLASS],INDEX(classNum,1,MATCH(BB$11,classScheme,0)),Matches[TIMEBIN],$B44,Matches[SITE IN],AY$9),COUNTIFS(Matches[CLASS],INDEX(classNum,1,MATCH(BB$11,classScheme,0)),Matches[TIME OUT],"&gt;="&amp;TIMEVALUE(LEFT($B44,5)),Matches[TIME OUT],"&lt;"&amp;TIMEVALUE(LEFT($B44,5))+TIME(0,15,0),Matches[SITE OUT],AY$9)),COUNTIFS(All[TIMEBIN],$B44,All[CLASS],INDEX(classNum,1,MATCH(BB$11,classScheme,0)))),"")</f>
        <v>0</v>
      </c>
      <c r="BC44" s="11">
        <f ca="1">IF(AY$9&lt;&gt;"",IF(AY$9&lt;&gt;"All Locations",IF(AY$10="From",COUNTIFS(Matches[CLASS],INDEX(classNum,1,MATCH(BC$11,classScheme,0)),Matches[TIMEBIN],$B44,Matches[SITE IN],AY$9),COUNTIFS(Matches[CLASS],INDEX(classNum,1,MATCH(BC$11,classScheme,0)),Matches[TIME OUT],"&gt;="&amp;TIMEVALUE(LEFT($B44,5)),Matches[TIME OUT],"&lt;"&amp;TIMEVALUE(LEFT($B44,5))+TIME(0,15,0),Matches[SITE OUT],AY$9)),COUNTIFS(All[TIMEBIN],$B44,All[CLASS],INDEX(classNum,1,MATCH(BC$11,classScheme,0)))),"")</f>
        <v>0</v>
      </c>
      <c r="BD44" s="12"/>
      <c r="BE44" s="8">
        <f ca="1">IF(BE$9&lt;&gt;"",IF(BE$9&lt;&gt;"All Locations",IF(BE$10="From",COUNTIFS(Matches[CLASS],INDEX(classNum,1,MATCH(BE$11,classScheme,0)),Matches[TIMEBIN],$B44,Matches[SITE IN],BE$9),COUNTIFS(Matches[CLASS],INDEX(classNum,1,MATCH(BE$11,classScheme,0)),Matches[TIME OUT],"&gt;="&amp;TIMEVALUE(LEFT($B44,5)),Matches[TIME OUT],"&lt;"&amp;TIMEVALUE(LEFT($B44,5))+TIME(0,15,0),Matches[SITE OUT],BE$9)),COUNTIFS(All[TIMEBIN],$B44,All[CLASS],INDEX(classNum,1,MATCH(BE$11,classScheme,0)))),"")</f>
        <v>5</v>
      </c>
      <c r="BF44" s="9">
        <f ca="1">IF(BE$9&lt;&gt;"",IF(BE$9&lt;&gt;"All Locations",IF(BE$10="From",COUNTIFS(Matches[CLASS],INDEX(classNum,1,MATCH(BF$11,classScheme,0)),Matches[TIMEBIN],$B44,Matches[SITE IN],BE$9),COUNTIFS(Matches[CLASS],INDEX(classNum,1,MATCH(BF$11,classScheme,0)),Matches[TIME OUT],"&gt;="&amp;TIMEVALUE(LEFT($B44,5)),Matches[TIME OUT],"&lt;"&amp;TIMEVALUE(LEFT($B44,5))+TIME(0,15,0),Matches[SITE OUT],BE$9)),COUNTIFS(All[TIMEBIN],$B44,All[CLASS],INDEX(classNum,1,MATCH(BF$11,classScheme,0)))),"")</f>
        <v>1</v>
      </c>
      <c r="BG44" s="9">
        <f ca="1">IF(BE$9&lt;&gt;"",IF(BE$9&lt;&gt;"All Locations",IF(BE$10="From",COUNTIFS(Matches[CLASS],INDEX(classNum,1,MATCH(BG$11,classScheme,0)),Matches[TIMEBIN],$B44,Matches[SITE IN],BE$9),COUNTIFS(Matches[CLASS],INDEX(classNum,1,MATCH(BG$11,classScheme,0)),Matches[TIME OUT],"&gt;="&amp;TIMEVALUE(LEFT($B44,5)),Matches[TIME OUT],"&lt;"&amp;TIMEVALUE(LEFT($B44,5))+TIME(0,15,0),Matches[SITE OUT],BE$9)),COUNTIFS(All[TIMEBIN],$B44,All[CLASS],INDEX(classNum,1,MATCH(BG$11,classScheme,0)))),"")</f>
        <v>0</v>
      </c>
      <c r="BH44" s="10">
        <f ca="1">IF(BE$9&lt;&gt;"",IF(BE$9&lt;&gt;"All Locations",IF(BE$10="From",COUNTIFS(Matches[CLASS],INDEX(classNum,1,MATCH(BH$11,classScheme,0)),Matches[TIMEBIN],$B44,Matches[SITE IN],BE$9),COUNTIFS(Matches[CLASS],INDEX(classNum,1,MATCH(BH$11,classScheme,0)),Matches[TIME OUT],"&gt;="&amp;TIMEVALUE(LEFT($B44,5)),Matches[TIME OUT],"&lt;"&amp;TIMEVALUE(LEFT($B44,5))+TIME(0,15,0),Matches[SITE OUT],BE$9)),COUNTIFS(All[TIMEBIN],$B44,All[CLASS],INDEX(classNum,1,MATCH(BH$11,classScheme,0)))),"")</f>
        <v>0</v>
      </c>
      <c r="BI44" s="11">
        <f ca="1">IF(BE$9&lt;&gt;"",IF(BE$9&lt;&gt;"All Locations",IF(BE$10="From",COUNTIFS(Matches[CLASS],INDEX(classNum,1,MATCH(BI$11,classScheme,0)),Matches[TIMEBIN],$B44,Matches[SITE IN],BE$9),COUNTIFS(Matches[CLASS],INDEX(classNum,1,MATCH(BI$11,classScheme,0)),Matches[TIME OUT],"&gt;="&amp;TIMEVALUE(LEFT($B44,5)),Matches[TIME OUT],"&lt;"&amp;TIMEVALUE(LEFT($B44,5))+TIME(0,15,0),Matches[SITE OUT],BE$9)),COUNTIFS(All[TIMEBIN],$B44,All[CLASS],INDEX(classNum,1,MATCH(BI$11,classScheme,0)))),"")</f>
        <v>0</v>
      </c>
      <c r="BJ44" s="12"/>
      <c r="BK44" s="8">
        <f ca="1">IF(BK$9&lt;&gt;"",IF(BK$9&lt;&gt;"All Locations",IF(BK$10="From",COUNTIFS(Matches[CLASS],INDEX(classNum,1,MATCH(BK$11,classScheme,0)),Matches[TIMEBIN],$B44,Matches[SITE IN],BK$9),COUNTIFS(Matches[CLASS],INDEX(classNum,1,MATCH(BK$11,classScheme,0)),Matches[TIME OUT],"&gt;="&amp;TIMEVALUE(LEFT($B44,5)),Matches[TIME OUT],"&lt;"&amp;TIMEVALUE(LEFT($B44,5))+TIME(0,15,0),Matches[SITE OUT],BK$9)),COUNTIFS(All[TIMEBIN],$B44,All[CLASS],INDEX(classNum,1,MATCH(BK$11,classScheme,0)))),"")</f>
        <v>6</v>
      </c>
      <c r="BL44" s="9">
        <f ca="1">IF(BK$9&lt;&gt;"",IF(BK$9&lt;&gt;"All Locations",IF(BK$10="From",COUNTIFS(Matches[CLASS],INDEX(classNum,1,MATCH(BL$11,classScheme,0)),Matches[TIMEBIN],$B44,Matches[SITE IN],BK$9),COUNTIFS(Matches[CLASS],INDEX(classNum,1,MATCH(BL$11,classScheme,0)),Matches[TIME OUT],"&gt;="&amp;TIMEVALUE(LEFT($B44,5)),Matches[TIME OUT],"&lt;"&amp;TIMEVALUE(LEFT($B44,5))+TIME(0,15,0),Matches[SITE OUT],BK$9)),COUNTIFS(All[TIMEBIN],$B44,All[CLASS],INDEX(classNum,1,MATCH(BL$11,classScheme,0)))),"")</f>
        <v>0</v>
      </c>
      <c r="BM44" s="9">
        <f ca="1">IF(BK$9&lt;&gt;"",IF(BK$9&lt;&gt;"All Locations",IF(BK$10="From",COUNTIFS(Matches[CLASS],INDEX(classNum,1,MATCH(BM$11,classScheme,0)),Matches[TIMEBIN],$B44,Matches[SITE IN],BK$9),COUNTIFS(Matches[CLASS],INDEX(classNum,1,MATCH(BM$11,classScheme,0)),Matches[TIME OUT],"&gt;="&amp;TIMEVALUE(LEFT($B44,5)),Matches[TIME OUT],"&lt;"&amp;TIMEVALUE(LEFT($B44,5))+TIME(0,15,0),Matches[SITE OUT],BK$9)),COUNTIFS(All[TIMEBIN],$B44,All[CLASS],INDEX(classNum,1,MATCH(BM$11,classScheme,0)))),"")</f>
        <v>0</v>
      </c>
      <c r="BN44" s="10">
        <f ca="1">IF(BK$9&lt;&gt;"",IF(BK$9&lt;&gt;"All Locations",IF(BK$10="From",COUNTIFS(Matches[CLASS],INDEX(classNum,1,MATCH(BN$11,classScheme,0)),Matches[TIMEBIN],$B44,Matches[SITE IN],BK$9),COUNTIFS(Matches[CLASS],INDEX(classNum,1,MATCH(BN$11,classScheme,0)),Matches[TIME OUT],"&gt;="&amp;TIMEVALUE(LEFT($B44,5)),Matches[TIME OUT],"&lt;"&amp;TIMEVALUE(LEFT($B44,5))+TIME(0,15,0),Matches[SITE OUT],BK$9)),COUNTIFS(All[TIMEBIN],$B44,All[CLASS],INDEX(classNum,1,MATCH(BN$11,classScheme,0)))),"")</f>
        <v>0</v>
      </c>
      <c r="BO44" s="11">
        <f ca="1">IF(BK$9&lt;&gt;"",IF(BK$9&lt;&gt;"All Locations",IF(BK$10="From",COUNTIFS(Matches[CLASS],INDEX(classNum,1,MATCH(BO$11,classScheme,0)),Matches[TIMEBIN],$B44,Matches[SITE IN],BK$9),COUNTIFS(Matches[CLASS],INDEX(classNum,1,MATCH(BO$11,classScheme,0)),Matches[TIME OUT],"&gt;="&amp;TIMEVALUE(LEFT($B44,5)),Matches[TIME OUT],"&lt;"&amp;TIMEVALUE(LEFT($B44,5))+TIME(0,15,0),Matches[SITE OUT],BK$9)),COUNTIFS(All[TIMEBIN],$B44,All[CLASS],INDEX(classNum,1,MATCH(BO$11,classScheme,0)))),"")</f>
        <v>0</v>
      </c>
      <c r="BP44" s="12"/>
      <c r="BQ44" s="8">
        <f ca="1">IF(BQ$9&lt;&gt;"",IF(BQ$9&lt;&gt;"All Locations",IF(BQ$10="From",COUNTIFS(Matches[CLASS],INDEX(classNum,1,MATCH(BQ$11,classScheme,0)),Matches[TIMEBIN],$B44,Matches[SITE IN],BQ$9),COUNTIFS(Matches[CLASS],INDEX(classNum,1,MATCH(BQ$11,classScheme,0)),Matches[TIME OUT],"&gt;="&amp;TIMEVALUE(LEFT($B44,5)),Matches[TIME OUT],"&lt;"&amp;TIMEVALUE(LEFT($B44,5))+TIME(0,15,0),Matches[SITE OUT],BQ$9)),COUNTIFS(All[TIMEBIN],$B44,All[CLASS],INDEX(classNum,1,MATCH(BQ$11,classScheme,0)))),"")</f>
        <v>108</v>
      </c>
      <c r="BR44" s="9">
        <f ca="1">IF(BQ$9&lt;&gt;"",IF(BQ$9&lt;&gt;"All Locations",IF(BQ$10="From",COUNTIFS(Matches[CLASS],INDEX(classNum,1,MATCH(BR$11,classScheme,0)),Matches[TIMEBIN],$B44,Matches[SITE IN],BQ$9),COUNTIFS(Matches[CLASS],INDEX(classNum,1,MATCH(BR$11,classScheme,0)),Matches[TIME OUT],"&gt;="&amp;TIMEVALUE(LEFT($B44,5)),Matches[TIME OUT],"&lt;"&amp;TIMEVALUE(LEFT($B44,5))+TIME(0,15,0),Matches[SITE OUT],BQ$9)),COUNTIFS(All[TIMEBIN],$B44,All[CLASS],INDEX(classNum,1,MATCH(BR$11,classScheme,0)))),"")</f>
        <v>12</v>
      </c>
      <c r="BS44" s="9">
        <f ca="1">IF(BQ$9&lt;&gt;"",IF(BQ$9&lt;&gt;"All Locations",IF(BQ$10="From",COUNTIFS(Matches[CLASS],INDEX(classNum,1,MATCH(BS$11,classScheme,0)),Matches[TIMEBIN],$B44,Matches[SITE IN],BQ$9),COUNTIFS(Matches[CLASS],INDEX(classNum,1,MATCH(BS$11,classScheme,0)),Matches[TIME OUT],"&gt;="&amp;TIMEVALUE(LEFT($B44,5)),Matches[TIME OUT],"&lt;"&amp;TIMEVALUE(LEFT($B44,5))+TIME(0,15,0),Matches[SITE OUT],BQ$9)),COUNTIFS(All[TIMEBIN],$B44,All[CLASS],INDEX(classNum,1,MATCH(BS$11,classScheme,0)))),"")</f>
        <v>0</v>
      </c>
      <c r="BT44" s="10">
        <f ca="1">IF(BQ$9&lt;&gt;"",IF(BQ$9&lt;&gt;"All Locations",IF(BQ$10="From",COUNTIFS(Matches[CLASS],INDEX(classNum,1,MATCH(BT$11,classScheme,0)),Matches[TIMEBIN],$B44,Matches[SITE IN],BQ$9),COUNTIFS(Matches[CLASS],INDEX(classNum,1,MATCH(BT$11,classScheme,0)),Matches[TIME OUT],"&gt;="&amp;TIMEVALUE(LEFT($B44,5)),Matches[TIME OUT],"&lt;"&amp;TIMEVALUE(LEFT($B44,5))+TIME(0,15,0),Matches[SITE OUT],BQ$9)),COUNTIFS(All[TIMEBIN],$B44,All[CLASS],INDEX(classNum,1,MATCH(BT$11,classScheme,0)))),"")</f>
        <v>0</v>
      </c>
      <c r="BU44" s="11">
        <f ca="1">IF(BQ$9&lt;&gt;"",IF(BQ$9&lt;&gt;"All Locations",IF(BQ$10="From",COUNTIFS(Matches[CLASS],INDEX(classNum,1,MATCH(BU$11,classScheme,0)),Matches[TIMEBIN],$B44,Matches[SITE IN],BQ$9),COUNTIFS(Matches[CLASS],INDEX(classNum,1,MATCH(BU$11,classScheme,0)),Matches[TIME OUT],"&gt;="&amp;TIMEVALUE(LEFT($B44,5)),Matches[TIME OUT],"&lt;"&amp;TIMEVALUE(LEFT($B44,5))+TIME(0,15,0),Matches[SITE OUT],BQ$9)),COUNTIFS(All[TIMEBIN],$B44,All[CLASS],INDEX(classNum,1,MATCH(BU$11,classScheme,0)))),"")</f>
        <v>10</v>
      </c>
    </row>
    <row r="45" spans="2:73">
      <c r="B45" s="7" t="str">
        <v>14:15 - 14:30</v>
      </c>
      <c r="C45" s="8">
        <f ca="1">IF(C$9&lt;&gt;"",IF(C$9&lt;&gt;"All Locations",IF(C$10="From",COUNTIFS(Matches[CLASS],INDEX(classNum,1,MATCH(C$11,classScheme,0)),Matches[TIMEBIN],$B45,Matches[SITE IN],C$9),COUNTIFS(Matches[CLASS],INDEX(classNum,1,MATCH(C$11,classScheme,0)),Matches[TIME OUT],"&gt;="&amp;TIMEVALUE(LEFT($B45,5)),Matches[TIME OUT],"&lt;"&amp;TIMEVALUE(LEFT($B45,5))+TIME(0,15,0),Matches[SITE OUT],C$9)),COUNTIFS(All[TIMEBIN],$B45,All[CLASS],INDEX(classNum,1,MATCH(C$11,classScheme,0)))),"")</f>
        <v>48</v>
      </c>
      <c r="D45" s="9">
        <f ca="1">IF(C$9&lt;&gt;"",IF(C$9&lt;&gt;"All Locations",IF(C$10="From",COUNTIFS(Matches[CLASS],INDEX(classNum,1,MATCH(D$11,classScheme,0)),Matches[TIMEBIN],$B45,Matches[SITE IN],C$9),COUNTIFS(Matches[CLASS],INDEX(classNum,1,MATCH(D$11,classScheme,0)),Matches[TIME OUT],"&gt;="&amp;TIMEVALUE(LEFT($B45,5)),Matches[TIME OUT],"&lt;"&amp;TIMEVALUE(LEFT($B45,5))+TIME(0,15,0),Matches[SITE OUT],C$9)),COUNTIFS(All[TIMEBIN],$B45,All[CLASS],INDEX(classNum,1,MATCH(D$11,classScheme,0)))),"")</f>
        <v>4</v>
      </c>
      <c r="E45" s="9">
        <f ca="1">IF(C$9&lt;&gt;"",IF(C$9&lt;&gt;"All Locations",IF(C$10="From",COUNTIFS(Matches[CLASS],INDEX(classNum,1,MATCH(E$11,classScheme,0)),Matches[TIMEBIN],$B45,Matches[SITE IN],C$9),COUNTIFS(Matches[CLASS],INDEX(classNum,1,MATCH(E$11,classScheme,0)),Matches[TIME OUT],"&gt;="&amp;TIMEVALUE(LEFT($B45,5)),Matches[TIME OUT],"&lt;"&amp;TIMEVALUE(LEFT($B45,5))+TIME(0,15,0),Matches[SITE OUT],C$9)),COUNTIFS(All[TIMEBIN],$B45,All[CLASS],INDEX(classNum,1,MATCH(E$11,classScheme,0)))),"")</f>
        <v>0</v>
      </c>
      <c r="F45" s="10">
        <f ca="1">IF(C$9&lt;&gt;"",IF(C$9&lt;&gt;"All Locations",IF(C$10="From",COUNTIFS(Matches[CLASS],INDEX(classNum,1,MATCH(F$11,classScheme,0)),Matches[TIMEBIN],$B45,Matches[SITE IN],C$9),COUNTIFS(Matches[CLASS],INDEX(classNum,1,MATCH(F$11,classScheme,0)),Matches[TIME OUT],"&gt;="&amp;TIMEVALUE(LEFT($B45,5)),Matches[TIME OUT],"&lt;"&amp;TIMEVALUE(LEFT($B45,5))+TIME(0,15,0),Matches[SITE OUT],C$9)),COUNTIFS(All[TIMEBIN],$B45,All[CLASS],INDEX(classNum,1,MATCH(F$11,classScheme,0)))),"")</f>
        <v>0</v>
      </c>
      <c r="G45" s="11">
        <f ca="1">IF(C$9&lt;&gt;"",IF(C$9&lt;&gt;"All Locations",IF(C$10="From",COUNTIFS(Matches[CLASS],INDEX(classNum,1,MATCH(G$11,classScheme,0)),Matches[TIMEBIN],$B45,Matches[SITE IN],C$9),COUNTIFS(Matches[CLASS],INDEX(classNum,1,MATCH(G$11,classScheme,0)),Matches[TIME OUT],"&gt;="&amp;TIMEVALUE(LEFT($B45,5)),Matches[TIME OUT],"&lt;"&amp;TIMEVALUE(LEFT($B45,5))+TIME(0,15,0),Matches[SITE OUT],C$9)),COUNTIFS(All[TIMEBIN],$B45,All[CLASS],INDEX(classNum,1,MATCH(G$11,classScheme,0)))),"")</f>
        <v>3</v>
      </c>
      <c r="H45" s="12"/>
      <c r="I45" s="8">
        <f ca="1">IF(I$9&lt;&gt;"",IF(I$9&lt;&gt;"All Locations",IF(I$10="From",COUNTIFS(Matches[CLASS],INDEX(classNum,1,MATCH(I$11,classScheme,0)),Matches[TIMEBIN],$B45,Matches[SITE IN],I$9),COUNTIFS(Matches[CLASS],INDEX(classNum,1,MATCH(I$11,classScheme,0)),Matches[TIME OUT],"&gt;="&amp;TIMEVALUE(LEFT($B45,5)),Matches[TIME OUT],"&lt;"&amp;TIMEVALUE(LEFT($B45,5))+TIME(0,15,0),Matches[SITE OUT],I$9)),COUNTIFS(All[TIMEBIN],$B45,All[CLASS],INDEX(classNum,1,MATCH(I$11,classScheme,0)))),"")</f>
        <v>0</v>
      </c>
      <c r="J45" s="9">
        <f ca="1">IF(I$9&lt;&gt;"",IF(I$9&lt;&gt;"All Locations",IF(I$10="From",COUNTIFS(Matches[CLASS],INDEX(classNum,1,MATCH(J$11,classScheme,0)),Matches[TIMEBIN],$B45,Matches[SITE IN],I$9),COUNTIFS(Matches[CLASS],INDEX(classNum,1,MATCH(J$11,classScheme,0)),Matches[TIME OUT],"&gt;="&amp;TIMEVALUE(LEFT($B45,5)),Matches[TIME OUT],"&lt;"&amp;TIMEVALUE(LEFT($B45,5))+TIME(0,15,0),Matches[SITE OUT],I$9)),COUNTIFS(All[TIMEBIN],$B45,All[CLASS],INDEX(classNum,1,MATCH(J$11,classScheme,0)))),"")</f>
        <v>0</v>
      </c>
      <c r="K45" s="9">
        <f ca="1">IF(I$9&lt;&gt;"",IF(I$9&lt;&gt;"All Locations",IF(I$10="From",COUNTIFS(Matches[CLASS],INDEX(classNum,1,MATCH(K$11,classScheme,0)),Matches[TIMEBIN],$B45,Matches[SITE IN],I$9),COUNTIFS(Matches[CLASS],INDEX(classNum,1,MATCH(K$11,classScheme,0)),Matches[TIME OUT],"&gt;="&amp;TIMEVALUE(LEFT($B45,5)),Matches[TIME OUT],"&lt;"&amp;TIMEVALUE(LEFT($B45,5))+TIME(0,15,0),Matches[SITE OUT],I$9)),COUNTIFS(All[TIMEBIN],$B45,All[CLASS],INDEX(classNum,1,MATCH(K$11,classScheme,0)))),"")</f>
        <v>0</v>
      </c>
      <c r="L45" s="10">
        <f ca="1">IF(I$9&lt;&gt;"",IF(I$9&lt;&gt;"All Locations",IF(I$10="From",COUNTIFS(Matches[CLASS],INDEX(classNum,1,MATCH(L$11,classScheme,0)),Matches[TIMEBIN],$B45,Matches[SITE IN],I$9),COUNTIFS(Matches[CLASS],INDEX(classNum,1,MATCH(L$11,classScheme,0)),Matches[TIME OUT],"&gt;="&amp;TIMEVALUE(LEFT($B45,5)),Matches[TIME OUT],"&lt;"&amp;TIMEVALUE(LEFT($B45,5))+TIME(0,15,0),Matches[SITE OUT],I$9)),COUNTIFS(All[TIMEBIN],$B45,All[CLASS],INDEX(classNum,1,MATCH(L$11,classScheme,0)))),"")</f>
        <v>0</v>
      </c>
      <c r="M45" s="11">
        <f ca="1">IF(I$9&lt;&gt;"",IF(I$9&lt;&gt;"All Locations",IF(I$10="From",COUNTIFS(Matches[CLASS],INDEX(classNum,1,MATCH(M$11,classScheme,0)),Matches[TIMEBIN],$B45,Matches[SITE IN],I$9),COUNTIFS(Matches[CLASS],INDEX(classNum,1,MATCH(M$11,classScheme,0)),Matches[TIME OUT],"&gt;="&amp;TIMEVALUE(LEFT($B45,5)),Matches[TIME OUT],"&lt;"&amp;TIMEVALUE(LEFT($B45,5))+TIME(0,15,0),Matches[SITE OUT],I$9)),COUNTIFS(All[TIMEBIN],$B45,All[CLASS],INDEX(classNum,1,MATCH(M$11,classScheme,0)))),"")</f>
        <v>0</v>
      </c>
      <c r="N45" s="12"/>
      <c r="O45" s="8">
        <f ca="1">IF(O$9&lt;&gt;"",IF(O$9&lt;&gt;"All Locations",IF(O$10="From",COUNTIFS(Matches[CLASS],INDEX(classNum,1,MATCH(O$11,classScheme,0)),Matches[TIMEBIN],$B45,Matches[SITE IN],O$9),COUNTIFS(Matches[CLASS],INDEX(classNum,1,MATCH(O$11,classScheme,0)),Matches[TIME OUT],"&gt;="&amp;TIMEVALUE(LEFT($B45,5)),Matches[TIME OUT],"&lt;"&amp;TIMEVALUE(LEFT($B45,5))+TIME(0,15,0),Matches[SITE OUT],O$9)),COUNTIFS(All[TIMEBIN],$B45,All[CLASS],INDEX(classNum,1,MATCH(O$11,classScheme,0)))),"")</f>
        <v>4</v>
      </c>
      <c r="P45" s="9">
        <f ca="1">IF(O$9&lt;&gt;"",IF(O$9&lt;&gt;"All Locations",IF(O$10="From",COUNTIFS(Matches[CLASS],INDEX(classNum,1,MATCH(P$11,classScheme,0)),Matches[TIMEBIN],$B45,Matches[SITE IN],O$9),COUNTIFS(Matches[CLASS],INDEX(classNum,1,MATCH(P$11,classScheme,0)),Matches[TIME OUT],"&gt;="&amp;TIMEVALUE(LEFT($B45,5)),Matches[TIME OUT],"&lt;"&amp;TIMEVALUE(LEFT($B45,5))+TIME(0,15,0),Matches[SITE OUT],O$9)),COUNTIFS(All[TIMEBIN],$B45,All[CLASS],INDEX(classNum,1,MATCH(P$11,classScheme,0)))),"")</f>
        <v>1</v>
      </c>
      <c r="Q45" s="9">
        <f ca="1">IF(O$9&lt;&gt;"",IF(O$9&lt;&gt;"All Locations",IF(O$10="From",COUNTIFS(Matches[CLASS],INDEX(classNum,1,MATCH(Q$11,classScheme,0)),Matches[TIMEBIN],$B45,Matches[SITE IN],O$9),COUNTIFS(Matches[CLASS],INDEX(classNum,1,MATCH(Q$11,classScheme,0)),Matches[TIME OUT],"&gt;="&amp;TIMEVALUE(LEFT($B45,5)),Matches[TIME OUT],"&lt;"&amp;TIMEVALUE(LEFT($B45,5))+TIME(0,15,0),Matches[SITE OUT],O$9)),COUNTIFS(All[TIMEBIN],$B45,All[CLASS],INDEX(classNum,1,MATCH(Q$11,classScheme,0)))),"")</f>
        <v>0</v>
      </c>
      <c r="R45" s="10">
        <f ca="1">IF(O$9&lt;&gt;"",IF(O$9&lt;&gt;"All Locations",IF(O$10="From",COUNTIFS(Matches[CLASS],INDEX(classNum,1,MATCH(R$11,classScheme,0)),Matches[TIMEBIN],$B45,Matches[SITE IN],O$9),COUNTIFS(Matches[CLASS],INDEX(classNum,1,MATCH(R$11,classScheme,0)),Matches[TIME OUT],"&gt;="&amp;TIMEVALUE(LEFT($B45,5)),Matches[TIME OUT],"&lt;"&amp;TIMEVALUE(LEFT($B45,5))+TIME(0,15,0),Matches[SITE OUT],O$9)),COUNTIFS(All[TIMEBIN],$B45,All[CLASS],INDEX(classNum,1,MATCH(R$11,classScheme,0)))),"")</f>
        <v>0</v>
      </c>
      <c r="S45" s="11">
        <f ca="1">IF(O$9&lt;&gt;"",IF(O$9&lt;&gt;"All Locations",IF(O$10="From",COUNTIFS(Matches[CLASS],INDEX(classNum,1,MATCH(S$11,classScheme,0)),Matches[TIMEBIN],$B45,Matches[SITE IN],O$9),COUNTIFS(Matches[CLASS],INDEX(classNum,1,MATCH(S$11,classScheme,0)),Matches[TIME OUT],"&gt;="&amp;TIMEVALUE(LEFT($B45,5)),Matches[TIME OUT],"&lt;"&amp;TIMEVALUE(LEFT($B45,5))+TIME(0,15,0),Matches[SITE OUT],O$9)),COUNTIFS(All[TIMEBIN],$B45,All[CLASS],INDEX(classNum,1,MATCH(S$11,classScheme,0)))),"")</f>
        <v>0</v>
      </c>
      <c r="T45" s="12"/>
      <c r="U45" s="8">
        <f ca="1">IF(U$9&lt;&gt;"",IF(U$9&lt;&gt;"All Locations",IF(U$10="From",COUNTIFS(Matches[CLASS],INDEX(classNum,1,MATCH(U$11,classScheme,0)),Matches[TIMEBIN],$B45,Matches[SITE IN],U$9),COUNTIFS(Matches[CLASS],INDEX(classNum,1,MATCH(U$11,classScheme,0)),Matches[TIME OUT],"&gt;="&amp;TIMEVALUE(LEFT($B45,5)),Matches[TIME OUT],"&lt;"&amp;TIMEVALUE(LEFT($B45,5))+TIME(0,15,0),Matches[SITE OUT],U$9)),COUNTIFS(All[TIMEBIN],$B45,All[CLASS],INDEX(classNum,1,MATCH(U$11,classScheme,0)))),"")</f>
        <v>8</v>
      </c>
      <c r="V45" s="9">
        <f ca="1">IF(U$9&lt;&gt;"",IF(U$9&lt;&gt;"All Locations",IF(U$10="From",COUNTIFS(Matches[CLASS],INDEX(classNum,1,MATCH(V$11,classScheme,0)),Matches[TIMEBIN],$B45,Matches[SITE IN],U$9),COUNTIFS(Matches[CLASS],INDEX(classNum,1,MATCH(V$11,classScheme,0)),Matches[TIME OUT],"&gt;="&amp;TIMEVALUE(LEFT($B45,5)),Matches[TIME OUT],"&lt;"&amp;TIMEVALUE(LEFT($B45,5))+TIME(0,15,0),Matches[SITE OUT],U$9)),COUNTIFS(All[TIMEBIN],$B45,All[CLASS],INDEX(classNum,1,MATCH(V$11,classScheme,0)))),"")</f>
        <v>2</v>
      </c>
      <c r="W45" s="9">
        <f ca="1">IF(U$9&lt;&gt;"",IF(U$9&lt;&gt;"All Locations",IF(U$10="From",COUNTIFS(Matches[CLASS],INDEX(classNum,1,MATCH(W$11,classScheme,0)),Matches[TIMEBIN],$B45,Matches[SITE IN],U$9),COUNTIFS(Matches[CLASS],INDEX(classNum,1,MATCH(W$11,classScheme,0)),Matches[TIME OUT],"&gt;="&amp;TIMEVALUE(LEFT($B45,5)),Matches[TIME OUT],"&lt;"&amp;TIMEVALUE(LEFT($B45,5))+TIME(0,15,0),Matches[SITE OUT],U$9)),COUNTIFS(All[TIMEBIN],$B45,All[CLASS],INDEX(classNum,1,MATCH(W$11,classScheme,0)))),"")</f>
        <v>0</v>
      </c>
      <c r="X45" s="10">
        <f ca="1">IF(U$9&lt;&gt;"",IF(U$9&lt;&gt;"All Locations",IF(U$10="From",COUNTIFS(Matches[CLASS],INDEX(classNum,1,MATCH(X$11,classScheme,0)),Matches[TIMEBIN],$B45,Matches[SITE IN],U$9),COUNTIFS(Matches[CLASS],INDEX(classNum,1,MATCH(X$11,classScheme,0)),Matches[TIME OUT],"&gt;="&amp;TIMEVALUE(LEFT($B45,5)),Matches[TIME OUT],"&lt;"&amp;TIMEVALUE(LEFT($B45,5))+TIME(0,15,0),Matches[SITE OUT],U$9)),COUNTIFS(All[TIMEBIN],$B45,All[CLASS],INDEX(classNum,1,MATCH(X$11,classScheme,0)))),"")</f>
        <v>0</v>
      </c>
      <c r="Y45" s="11">
        <f ca="1">IF(U$9&lt;&gt;"",IF(U$9&lt;&gt;"All Locations",IF(U$10="From",COUNTIFS(Matches[CLASS],INDEX(classNum,1,MATCH(Y$11,classScheme,0)),Matches[TIMEBIN],$B45,Matches[SITE IN],U$9),COUNTIFS(Matches[CLASS],INDEX(classNum,1,MATCH(Y$11,classScheme,0)),Matches[TIME OUT],"&gt;="&amp;TIMEVALUE(LEFT($B45,5)),Matches[TIME OUT],"&lt;"&amp;TIMEVALUE(LEFT($B45,5))+TIME(0,15,0),Matches[SITE OUT],U$9)),COUNTIFS(All[TIMEBIN],$B45,All[CLASS],INDEX(classNum,1,MATCH(Y$11,classScheme,0)))),"")</f>
        <v>0</v>
      </c>
      <c r="Z45" s="12"/>
      <c r="AA45" s="8">
        <f ca="1">IF(AA$9&lt;&gt;"",IF(AA$9&lt;&gt;"All Locations",IF(AA$10="From",COUNTIFS(Matches[CLASS],INDEX(classNum,1,MATCH(AA$11,classScheme,0)),Matches[TIMEBIN],$B45,Matches[SITE IN],AA$9),COUNTIFS(Matches[CLASS],INDEX(classNum,1,MATCH(AA$11,classScheme,0)),Matches[TIME OUT],"&gt;="&amp;TIMEVALUE(LEFT($B45,5)),Matches[TIME OUT],"&lt;"&amp;TIMEVALUE(LEFT($B45,5))+TIME(0,15,0),Matches[SITE OUT],AA$9)),COUNTIFS(All[TIMEBIN],$B45,All[CLASS],INDEX(classNum,1,MATCH(AA$11,classScheme,0)))),"")</f>
        <v>9</v>
      </c>
      <c r="AB45" s="9">
        <f ca="1">IF(AA$9&lt;&gt;"",IF(AA$9&lt;&gt;"All Locations",IF(AA$10="From",COUNTIFS(Matches[CLASS],INDEX(classNum,1,MATCH(AB$11,classScheme,0)),Matches[TIMEBIN],$B45,Matches[SITE IN],AA$9),COUNTIFS(Matches[CLASS],INDEX(classNum,1,MATCH(AB$11,classScheme,0)),Matches[TIME OUT],"&gt;="&amp;TIMEVALUE(LEFT($B45,5)),Matches[TIME OUT],"&lt;"&amp;TIMEVALUE(LEFT($B45,5))+TIME(0,15,0),Matches[SITE OUT],AA$9)),COUNTIFS(All[TIMEBIN],$B45,All[CLASS],INDEX(classNum,1,MATCH(AB$11,classScheme,0)))),"")</f>
        <v>0</v>
      </c>
      <c r="AC45" s="9">
        <f ca="1">IF(AA$9&lt;&gt;"",IF(AA$9&lt;&gt;"All Locations",IF(AA$10="From",COUNTIFS(Matches[CLASS],INDEX(classNum,1,MATCH(AC$11,classScheme,0)),Matches[TIMEBIN],$B45,Matches[SITE IN],AA$9),COUNTIFS(Matches[CLASS],INDEX(classNum,1,MATCH(AC$11,classScheme,0)),Matches[TIME OUT],"&gt;="&amp;TIMEVALUE(LEFT($B45,5)),Matches[TIME OUT],"&lt;"&amp;TIMEVALUE(LEFT($B45,5))+TIME(0,15,0),Matches[SITE OUT],AA$9)),COUNTIFS(All[TIMEBIN],$B45,All[CLASS],INDEX(classNum,1,MATCH(AC$11,classScheme,0)))),"")</f>
        <v>0</v>
      </c>
      <c r="AD45" s="10">
        <f ca="1">IF(AA$9&lt;&gt;"",IF(AA$9&lt;&gt;"All Locations",IF(AA$10="From",COUNTIFS(Matches[CLASS],INDEX(classNum,1,MATCH(AD$11,classScheme,0)),Matches[TIMEBIN],$B45,Matches[SITE IN],AA$9),COUNTIFS(Matches[CLASS],INDEX(classNum,1,MATCH(AD$11,classScheme,0)),Matches[TIME OUT],"&gt;="&amp;TIMEVALUE(LEFT($B45,5)),Matches[TIME OUT],"&lt;"&amp;TIMEVALUE(LEFT($B45,5))+TIME(0,15,0),Matches[SITE OUT],AA$9)),COUNTIFS(All[TIMEBIN],$B45,All[CLASS],INDEX(classNum,1,MATCH(AD$11,classScheme,0)))),"")</f>
        <v>0</v>
      </c>
      <c r="AE45" s="11">
        <f ca="1">IF(AA$9&lt;&gt;"",IF(AA$9&lt;&gt;"All Locations",IF(AA$10="From",COUNTIFS(Matches[CLASS],INDEX(classNum,1,MATCH(AE$11,classScheme,0)),Matches[TIMEBIN],$B45,Matches[SITE IN],AA$9),COUNTIFS(Matches[CLASS],INDEX(classNum,1,MATCH(AE$11,classScheme,0)),Matches[TIME OUT],"&gt;="&amp;TIMEVALUE(LEFT($B45,5)),Matches[TIME OUT],"&lt;"&amp;TIMEVALUE(LEFT($B45,5))+TIME(0,15,0),Matches[SITE OUT],AA$9)),COUNTIFS(All[TIMEBIN],$B45,All[CLASS],INDEX(classNum,1,MATCH(AE$11,classScheme,0)))),"")</f>
        <v>0</v>
      </c>
      <c r="AF45" s="12"/>
      <c r="AG45" s="8">
        <f ca="1">IF(AG$9&lt;&gt;"",IF(AG$9&lt;&gt;"All Locations",IF(AG$10="From",COUNTIFS(Matches[CLASS],INDEX(classNum,1,MATCH(AG$11,classScheme,0)),Matches[TIMEBIN],$B45,Matches[SITE IN],AG$9),COUNTIFS(Matches[CLASS],INDEX(classNum,1,MATCH(AG$11,classScheme,0)),Matches[TIME OUT],"&gt;="&amp;TIMEVALUE(LEFT($B45,5)),Matches[TIME OUT],"&lt;"&amp;TIMEVALUE(LEFT($B45,5))+TIME(0,15,0),Matches[SITE OUT],AG$9)),COUNTIFS(All[TIMEBIN],$B45,All[CLASS],INDEX(classNum,1,MATCH(AG$11,classScheme,0)))),"")</f>
        <v>21</v>
      </c>
      <c r="AH45" s="9">
        <f ca="1">IF(AG$9&lt;&gt;"",IF(AG$9&lt;&gt;"All Locations",IF(AG$10="From",COUNTIFS(Matches[CLASS],INDEX(classNum,1,MATCH(AH$11,classScheme,0)),Matches[TIMEBIN],$B45,Matches[SITE IN],AG$9),COUNTIFS(Matches[CLASS],INDEX(classNum,1,MATCH(AH$11,classScheme,0)),Matches[TIME OUT],"&gt;="&amp;TIMEVALUE(LEFT($B45,5)),Matches[TIME OUT],"&lt;"&amp;TIMEVALUE(LEFT($B45,5))+TIME(0,15,0),Matches[SITE OUT],AG$9)),COUNTIFS(All[TIMEBIN],$B45,All[CLASS],INDEX(classNum,1,MATCH(AH$11,classScheme,0)))),"")</f>
        <v>2</v>
      </c>
      <c r="AI45" s="9">
        <f ca="1">IF(AG$9&lt;&gt;"",IF(AG$9&lt;&gt;"All Locations",IF(AG$10="From",COUNTIFS(Matches[CLASS],INDEX(classNum,1,MATCH(AI$11,classScheme,0)),Matches[TIMEBIN],$B45,Matches[SITE IN],AG$9),COUNTIFS(Matches[CLASS],INDEX(classNum,1,MATCH(AI$11,classScheme,0)),Matches[TIME OUT],"&gt;="&amp;TIMEVALUE(LEFT($B45,5)),Matches[TIME OUT],"&lt;"&amp;TIMEVALUE(LEFT($B45,5))+TIME(0,15,0),Matches[SITE OUT],AG$9)),COUNTIFS(All[TIMEBIN],$B45,All[CLASS],INDEX(classNum,1,MATCH(AI$11,classScheme,0)))),"")</f>
        <v>0</v>
      </c>
      <c r="AJ45" s="10">
        <f ca="1">IF(AG$9&lt;&gt;"",IF(AG$9&lt;&gt;"All Locations",IF(AG$10="From",COUNTIFS(Matches[CLASS],INDEX(classNum,1,MATCH(AJ$11,classScheme,0)),Matches[TIMEBIN],$B45,Matches[SITE IN],AG$9),COUNTIFS(Matches[CLASS],INDEX(classNum,1,MATCH(AJ$11,classScheme,0)),Matches[TIME OUT],"&gt;="&amp;TIMEVALUE(LEFT($B45,5)),Matches[TIME OUT],"&lt;"&amp;TIMEVALUE(LEFT($B45,5))+TIME(0,15,0),Matches[SITE OUT],AG$9)),COUNTIFS(All[TIMEBIN],$B45,All[CLASS],INDEX(classNum,1,MATCH(AJ$11,classScheme,0)))),"")</f>
        <v>0</v>
      </c>
      <c r="AK45" s="11">
        <f ca="1">IF(AG$9&lt;&gt;"",IF(AG$9&lt;&gt;"All Locations",IF(AG$10="From",COUNTIFS(Matches[CLASS],INDEX(classNum,1,MATCH(AK$11,classScheme,0)),Matches[TIMEBIN],$B45,Matches[SITE IN],AG$9),COUNTIFS(Matches[CLASS],INDEX(classNum,1,MATCH(AK$11,classScheme,0)),Matches[TIME OUT],"&gt;="&amp;TIMEVALUE(LEFT($B45,5)),Matches[TIME OUT],"&lt;"&amp;TIMEVALUE(LEFT($B45,5))+TIME(0,15,0),Matches[SITE OUT],AG$9)),COUNTIFS(All[TIMEBIN],$B45,All[CLASS],INDEX(classNum,1,MATCH(AK$11,classScheme,0)))),"")</f>
        <v>0</v>
      </c>
      <c r="AL45" s="12"/>
      <c r="AM45" s="8">
        <f ca="1">IF(AM$9&lt;&gt;"",IF(AM$9&lt;&gt;"All Locations",IF(AM$10="From",COUNTIFS(Matches[CLASS],INDEX(classNum,1,MATCH(AM$11,classScheme,0)),Matches[TIMEBIN],$B45,Matches[SITE IN],AM$9),COUNTIFS(Matches[CLASS],INDEX(classNum,1,MATCH(AM$11,classScheme,0)),Matches[TIME OUT],"&gt;="&amp;TIMEVALUE(LEFT($B45,5)),Matches[TIME OUT],"&lt;"&amp;TIMEVALUE(LEFT($B45,5))+TIME(0,15,0),Matches[SITE OUT],AM$9)),COUNTIFS(All[TIMEBIN],$B45,All[CLASS],INDEX(classNum,1,MATCH(AM$11,classScheme,0)))),"")</f>
        <v>20</v>
      </c>
      <c r="AN45" s="9">
        <f ca="1">IF(AM$9&lt;&gt;"",IF(AM$9&lt;&gt;"All Locations",IF(AM$10="From",COUNTIFS(Matches[CLASS],INDEX(classNum,1,MATCH(AN$11,classScheme,0)),Matches[TIMEBIN],$B45,Matches[SITE IN],AM$9),COUNTIFS(Matches[CLASS],INDEX(classNum,1,MATCH(AN$11,classScheme,0)),Matches[TIME OUT],"&gt;="&amp;TIMEVALUE(LEFT($B45,5)),Matches[TIME OUT],"&lt;"&amp;TIMEVALUE(LEFT($B45,5))+TIME(0,15,0),Matches[SITE OUT],AM$9)),COUNTIFS(All[TIMEBIN],$B45,All[CLASS],INDEX(classNum,1,MATCH(AN$11,classScheme,0)))),"")</f>
        <v>2</v>
      </c>
      <c r="AO45" s="9">
        <f ca="1">IF(AM$9&lt;&gt;"",IF(AM$9&lt;&gt;"All Locations",IF(AM$10="From",COUNTIFS(Matches[CLASS],INDEX(classNum,1,MATCH(AO$11,classScheme,0)),Matches[TIMEBIN],$B45,Matches[SITE IN],AM$9),COUNTIFS(Matches[CLASS],INDEX(classNum,1,MATCH(AO$11,classScheme,0)),Matches[TIME OUT],"&gt;="&amp;TIMEVALUE(LEFT($B45,5)),Matches[TIME OUT],"&lt;"&amp;TIMEVALUE(LEFT($B45,5))+TIME(0,15,0),Matches[SITE OUT],AM$9)),COUNTIFS(All[TIMEBIN],$B45,All[CLASS],INDEX(classNum,1,MATCH(AO$11,classScheme,0)))),"")</f>
        <v>0</v>
      </c>
      <c r="AP45" s="10">
        <f ca="1">IF(AM$9&lt;&gt;"",IF(AM$9&lt;&gt;"All Locations",IF(AM$10="From",COUNTIFS(Matches[CLASS],INDEX(classNum,1,MATCH(AP$11,classScheme,0)),Matches[TIMEBIN],$B45,Matches[SITE IN],AM$9),COUNTIFS(Matches[CLASS],INDEX(classNum,1,MATCH(AP$11,classScheme,0)),Matches[TIME OUT],"&gt;="&amp;TIMEVALUE(LEFT($B45,5)),Matches[TIME OUT],"&lt;"&amp;TIMEVALUE(LEFT($B45,5))+TIME(0,15,0),Matches[SITE OUT],AM$9)),COUNTIFS(All[TIMEBIN],$B45,All[CLASS],INDEX(classNum,1,MATCH(AP$11,classScheme,0)))),"")</f>
        <v>0</v>
      </c>
      <c r="AQ45" s="11">
        <f ca="1">IF(AM$9&lt;&gt;"",IF(AM$9&lt;&gt;"All Locations",IF(AM$10="From",COUNTIFS(Matches[CLASS],INDEX(classNum,1,MATCH(AQ$11,classScheme,0)),Matches[TIMEBIN],$B45,Matches[SITE IN],AM$9),COUNTIFS(Matches[CLASS],INDEX(classNum,1,MATCH(AQ$11,classScheme,0)),Matches[TIME OUT],"&gt;="&amp;TIMEVALUE(LEFT($B45,5)),Matches[TIME OUT],"&lt;"&amp;TIMEVALUE(LEFT($B45,5))+TIME(0,15,0),Matches[SITE OUT],AM$9)),COUNTIFS(All[TIMEBIN],$B45,All[CLASS],INDEX(classNum,1,MATCH(AQ$11,classScheme,0)))),"")</f>
        <v>4</v>
      </c>
      <c r="AR45" s="12"/>
      <c r="AS45" s="8">
        <f ca="1">IF(AS$9&lt;&gt;"",IF(AS$9&lt;&gt;"All Locations",IF(AS$10="From",COUNTIFS(Matches[CLASS],INDEX(classNum,1,MATCH(AS$11,classScheme,0)),Matches[TIMEBIN],$B45,Matches[SITE IN],AS$9),COUNTIFS(Matches[CLASS],INDEX(classNum,1,MATCH(AS$11,classScheme,0)),Matches[TIME OUT],"&gt;="&amp;TIMEVALUE(LEFT($B45,5)),Matches[TIME OUT],"&lt;"&amp;TIMEVALUE(LEFT($B45,5))+TIME(0,15,0),Matches[SITE OUT],AS$9)),COUNTIFS(All[TIMEBIN],$B45,All[CLASS],INDEX(classNum,1,MATCH(AS$11,classScheme,0)))),"")</f>
        <v>0</v>
      </c>
      <c r="AT45" s="9">
        <f ca="1">IF(AS$9&lt;&gt;"",IF(AS$9&lt;&gt;"All Locations",IF(AS$10="From",COUNTIFS(Matches[CLASS],INDEX(classNum,1,MATCH(AT$11,classScheme,0)),Matches[TIMEBIN],$B45,Matches[SITE IN],AS$9),COUNTIFS(Matches[CLASS],INDEX(classNum,1,MATCH(AT$11,classScheme,0)),Matches[TIME OUT],"&gt;="&amp;TIMEVALUE(LEFT($B45,5)),Matches[TIME OUT],"&lt;"&amp;TIMEVALUE(LEFT($B45,5))+TIME(0,15,0),Matches[SITE OUT],AS$9)),COUNTIFS(All[TIMEBIN],$B45,All[CLASS],INDEX(classNum,1,MATCH(AT$11,classScheme,0)))),"")</f>
        <v>0</v>
      </c>
      <c r="AU45" s="9">
        <f ca="1">IF(AS$9&lt;&gt;"",IF(AS$9&lt;&gt;"All Locations",IF(AS$10="From",COUNTIFS(Matches[CLASS],INDEX(classNum,1,MATCH(AU$11,classScheme,0)),Matches[TIMEBIN],$B45,Matches[SITE IN],AS$9),COUNTIFS(Matches[CLASS],INDEX(classNum,1,MATCH(AU$11,classScheme,0)),Matches[TIME OUT],"&gt;="&amp;TIMEVALUE(LEFT($B45,5)),Matches[TIME OUT],"&lt;"&amp;TIMEVALUE(LEFT($B45,5))+TIME(0,15,0),Matches[SITE OUT],AS$9)),COUNTIFS(All[TIMEBIN],$B45,All[CLASS],INDEX(classNum,1,MATCH(AU$11,classScheme,0)))),"")</f>
        <v>0</v>
      </c>
      <c r="AV45" s="10">
        <f ca="1">IF(AS$9&lt;&gt;"",IF(AS$9&lt;&gt;"All Locations",IF(AS$10="From",COUNTIFS(Matches[CLASS],INDEX(classNum,1,MATCH(AV$11,classScheme,0)),Matches[TIMEBIN],$B45,Matches[SITE IN],AS$9),COUNTIFS(Matches[CLASS],INDEX(classNum,1,MATCH(AV$11,classScheme,0)),Matches[TIME OUT],"&gt;="&amp;TIMEVALUE(LEFT($B45,5)),Matches[TIME OUT],"&lt;"&amp;TIMEVALUE(LEFT($B45,5))+TIME(0,15,0),Matches[SITE OUT],AS$9)),COUNTIFS(All[TIMEBIN],$B45,All[CLASS],INDEX(classNum,1,MATCH(AV$11,classScheme,0)))),"")</f>
        <v>0</v>
      </c>
      <c r="AW45" s="11">
        <f ca="1">IF(AS$9&lt;&gt;"",IF(AS$9&lt;&gt;"All Locations",IF(AS$10="From",COUNTIFS(Matches[CLASS],INDEX(classNum,1,MATCH(AW$11,classScheme,0)),Matches[TIMEBIN],$B45,Matches[SITE IN],AS$9),COUNTIFS(Matches[CLASS],INDEX(classNum,1,MATCH(AW$11,classScheme,0)),Matches[TIME OUT],"&gt;="&amp;TIMEVALUE(LEFT($B45,5)),Matches[TIME OUT],"&lt;"&amp;TIMEVALUE(LEFT($B45,5))+TIME(0,15,0),Matches[SITE OUT],AS$9)),COUNTIFS(All[TIMEBIN],$B45,All[CLASS],INDEX(classNum,1,MATCH(AW$11,classScheme,0)))),"")</f>
        <v>0</v>
      </c>
      <c r="AX45" s="12"/>
      <c r="AY45" s="8">
        <f ca="1">IF(AY$9&lt;&gt;"",IF(AY$9&lt;&gt;"All Locations",IF(AY$10="From",COUNTIFS(Matches[CLASS],INDEX(classNum,1,MATCH(AY$11,classScheme,0)),Matches[TIMEBIN],$B45,Matches[SITE IN],AY$9),COUNTIFS(Matches[CLASS],INDEX(classNum,1,MATCH(AY$11,classScheme,0)),Matches[TIME OUT],"&gt;="&amp;TIMEVALUE(LEFT($B45,5)),Matches[TIME OUT],"&lt;"&amp;TIMEVALUE(LEFT($B45,5))+TIME(0,15,0),Matches[SITE OUT],AY$9)),COUNTIFS(All[TIMEBIN],$B45,All[CLASS],INDEX(classNum,1,MATCH(AY$11,classScheme,0)))),"")</f>
        <v>6</v>
      </c>
      <c r="AZ45" s="9">
        <f ca="1">IF(AY$9&lt;&gt;"",IF(AY$9&lt;&gt;"All Locations",IF(AY$10="From",COUNTIFS(Matches[CLASS],INDEX(classNum,1,MATCH(AZ$11,classScheme,0)),Matches[TIMEBIN],$B45,Matches[SITE IN],AY$9),COUNTIFS(Matches[CLASS],INDEX(classNum,1,MATCH(AZ$11,classScheme,0)),Matches[TIME OUT],"&gt;="&amp;TIMEVALUE(LEFT($B45,5)),Matches[TIME OUT],"&lt;"&amp;TIMEVALUE(LEFT($B45,5))+TIME(0,15,0),Matches[SITE OUT],AY$9)),COUNTIFS(All[TIMEBIN],$B45,All[CLASS],INDEX(classNum,1,MATCH(AZ$11,classScheme,0)))),"")</f>
        <v>2</v>
      </c>
      <c r="BA45" s="9">
        <f ca="1">IF(AY$9&lt;&gt;"",IF(AY$9&lt;&gt;"All Locations",IF(AY$10="From",COUNTIFS(Matches[CLASS],INDEX(classNum,1,MATCH(BA$11,classScheme,0)),Matches[TIMEBIN],$B45,Matches[SITE IN],AY$9),COUNTIFS(Matches[CLASS],INDEX(classNum,1,MATCH(BA$11,classScheme,0)),Matches[TIME OUT],"&gt;="&amp;TIMEVALUE(LEFT($B45,5)),Matches[TIME OUT],"&lt;"&amp;TIMEVALUE(LEFT($B45,5))+TIME(0,15,0),Matches[SITE OUT],AY$9)),COUNTIFS(All[TIMEBIN],$B45,All[CLASS],INDEX(classNum,1,MATCH(BA$11,classScheme,0)))),"")</f>
        <v>0</v>
      </c>
      <c r="BB45" s="10">
        <f ca="1">IF(AY$9&lt;&gt;"",IF(AY$9&lt;&gt;"All Locations",IF(AY$10="From",COUNTIFS(Matches[CLASS],INDEX(classNum,1,MATCH(BB$11,classScheme,0)),Matches[TIMEBIN],$B45,Matches[SITE IN],AY$9),COUNTIFS(Matches[CLASS],INDEX(classNum,1,MATCH(BB$11,classScheme,0)),Matches[TIME OUT],"&gt;="&amp;TIMEVALUE(LEFT($B45,5)),Matches[TIME OUT],"&lt;"&amp;TIMEVALUE(LEFT($B45,5))+TIME(0,15,0),Matches[SITE OUT],AY$9)),COUNTIFS(All[TIMEBIN],$B45,All[CLASS],INDEX(classNum,1,MATCH(BB$11,classScheme,0)))),"")</f>
        <v>0</v>
      </c>
      <c r="BC45" s="11">
        <f ca="1">IF(AY$9&lt;&gt;"",IF(AY$9&lt;&gt;"All Locations",IF(AY$10="From",COUNTIFS(Matches[CLASS],INDEX(classNum,1,MATCH(BC$11,classScheme,0)),Matches[TIMEBIN],$B45,Matches[SITE IN],AY$9),COUNTIFS(Matches[CLASS],INDEX(classNum,1,MATCH(BC$11,classScheme,0)),Matches[TIME OUT],"&gt;="&amp;TIMEVALUE(LEFT($B45,5)),Matches[TIME OUT],"&lt;"&amp;TIMEVALUE(LEFT($B45,5))+TIME(0,15,0),Matches[SITE OUT],AY$9)),COUNTIFS(All[TIMEBIN],$B45,All[CLASS],INDEX(classNum,1,MATCH(BC$11,classScheme,0)))),"")</f>
        <v>0</v>
      </c>
      <c r="BD45" s="12"/>
      <c r="BE45" s="8">
        <f ca="1">IF(BE$9&lt;&gt;"",IF(BE$9&lt;&gt;"All Locations",IF(BE$10="From",COUNTIFS(Matches[CLASS],INDEX(classNum,1,MATCH(BE$11,classScheme,0)),Matches[TIMEBIN],$B45,Matches[SITE IN],BE$9),COUNTIFS(Matches[CLASS],INDEX(classNum,1,MATCH(BE$11,classScheme,0)),Matches[TIME OUT],"&gt;="&amp;TIMEVALUE(LEFT($B45,5)),Matches[TIME OUT],"&lt;"&amp;TIMEVALUE(LEFT($B45,5))+TIME(0,15,0),Matches[SITE OUT],BE$9)),COUNTIFS(All[TIMEBIN],$B45,All[CLASS],INDEX(classNum,1,MATCH(BE$11,classScheme,0)))),"")</f>
        <v>6</v>
      </c>
      <c r="BF45" s="9">
        <f ca="1">IF(BE$9&lt;&gt;"",IF(BE$9&lt;&gt;"All Locations",IF(BE$10="From",COUNTIFS(Matches[CLASS],INDEX(classNum,1,MATCH(BF$11,classScheme,0)),Matches[TIMEBIN],$B45,Matches[SITE IN],BE$9),COUNTIFS(Matches[CLASS],INDEX(classNum,1,MATCH(BF$11,classScheme,0)),Matches[TIME OUT],"&gt;="&amp;TIMEVALUE(LEFT($B45,5)),Matches[TIME OUT],"&lt;"&amp;TIMEVALUE(LEFT($B45,5))+TIME(0,15,0),Matches[SITE OUT],BE$9)),COUNTIFS(All[TIMEBIN],$B45,All[CLASS],INDEX(classNum,1,MATCH(BF$11,classScheme,0)))),"")</f>
        <v>0</v>
      </c>
      <c r="BG45" s="9">
        <f ca="1">IF(BE$9&lt;&gt;"",IF(BE$9&lt;&gt;"All Locations",IF(BE$10="From",COUNTIFS(Matches[CLASS],INDEX(classNum,1,MATCH(BG$11,classScheme,0)),Matches[TIMEBIN],$B45,Matches[SITE IN],BE$9),COUNTIFS(Matches[CLASS],INDEX(classNum,1,MATCH(BG$11,classScheme,0)),Matches[TIME OUT],"&gt;="&amp;TIMEVALUE(LEFT($B45,5)),Matches[TIME OUT],"&lt;"&amp;TIMEVALUE(LEFT($B45,5))+TIME(0,15,0),Matches[SITE OUT],BE$9)),COUNTIFS(All[TIMEBIN],$B45,All[CLASS],INDEX(classNum,1,MATCH(BG$11,classScheme,0)))),"")</f>
        <v>0</v>
      </c>
      <c r="BH45" s="10">
        <f ca="1">IF(BE$9&lt;&gt;"",IF(BE$9&lt;&gt;"All Locations",IF(BE$10="From",COUNTIFS(Matches[CLASS],INDEX(classNum,1,MATCH(BH$11,classScheme,0)),Matches[TIMEBIN],$B45,Matches[SITE IN],BE$9),COUNTIFS(Matches[CLASS],INDEX(classNum,1,MATCH(BH$11,classScheme,0)),Matches[TIME OUT],"&gt;="&amp;TIMEVALUE(LEFT($B45,5)),Matches[TIME OUT],"&lt;"&amp;TIMEVALUE(LEFT($B45,5))+TIME(0,15,0),Matches[SITE OUT],BE$9)),COUNTIFS(All[TIMEBIN],$B45,All[CLASS],INDEX(classNum,1,MATCH(BH$11,classScheme,0)))),"")</f>
        <v>0</v>
      </c>
      <c r="BI45" s="11">
        <f ca="1">IF(BE$9&lt;&gt;"",IF(BE$9&lt;&gt;"All Locations",IF(BE$10="From",COUNTIFS(Matches[CLASS],INDEX(classNum,1,MATCH(BI$11,classScheme,0)),Matches[TIMEBIN],$B45,Matches[SITE IN],BE$9),COUNTIFS(Matches[CLASS],INDEX(classNum,1,MATCH(BI$11,classScheme,0)),Matches[TIME OUT],"&gt;="&amp;TIMEVALUE(LEFT($B45,5)),Matches[TIME OUT],"&lt;"&amp;TIMEVALUE(LEFT($B45,5))+TIME(0,15,0),Matches[SITE OUT],BE$9)),COUNTIFS(All[TIMEBIN],$B45,All[CLASS],INDEX(classNum,1,MATCH(BI$11,classScheme,0)))),"")</f>
        <v>0</v>
      </c>
      <c r="BJ45" s="12"/>
      <c r="BK45" s="8">
        <f ca="1">IF(BK$9&lt;&gt;"",IF(BK$9&lt;&gt;"All Locations",IF(BK$10="From",COUNTIFS(Matches[CLASS],INDEX(classNum,1,MATCH(BK$11,classScheme,0)),Matches[TIMEBIN],$B45,Matches[SITE IN],BK$9),COUNTIFS(Matches[CLASS],INDEX(classNum,1,MATCH(BK$11,classScheme,0)),Matches[TIME OUT],"&gt;="&amp;TIMEVALUE(LEFT($B45,5)),Matches[TIME OUT],"&lt;"&amp;TIMEVALUE(LEFT($B45,5))+TIME(0,15,0),Matches[SITE OUT],BK$9)),COUNTIFS(All[TIMEBIN],$B45,All[CLASS],INDEX(classNum,1,MATCH(BK$11,classScheme,0)))),"")</f>
        <v>11</v>
      </c>
      <c r="BL45" s="9">
        <f ca="1">IF(BK$9&lt;&gt;"",IF(BK$9&lt;&gt;"All Locations",IF(BK$10="From",COUNTIFS(Matches[CLASS],INDEX(classNum,1,MATCH(BL$11,classScheme,0)),Matches[TIMEBIN],$B45,Matches[SITE IN],BK$9),COUNTIFS(Matches[CLASS],INDEX(classNum,1,MATCH(BL$11,classScheme,0)),Matches[TIME OUT],"&gt;="&amp;TIMEVALUE(LEFT($B45,5)),Matches[TIME OUT],"&lt;"&amp;TIMEVALUE(LEFT($B45,5))+TIME(0,15,0),Matches[SITE OUT],BK$9)),COUNTIFS(All[TIMEBIN],$B45,All[CLASS],INDEX(classNum,1,MATCH(BL$11,classScheme,0)))),"")</f>
        <v>2</v>
      </c>
      <c r="BM45" s="9">
        <f ca="1">IF(BK$9&lt;&gt;"",IF(BK$9&lt;&gt;"All Locations",IF(BK$10="From",COUNTIFS(Matches[CLASS],INDEX(classNum,1,MATCH(BM$11,classScheme,0)),Matches[TIMEBIN],$B45,Matches[SITE IN],BK$9),COUNTIFS(Matches[CLASS],INDEX(classNum,1,MATCH(BM$11,classScheme,0)),Matches[TIME OUT],"&gt;="&amp;TIMEVALUE(LEFT($B45,5)),Matches[TIME OUT],"&lt;"&amp;TIMEVALUE(LEFT($B45,5))+TIME(0,15,0),Matches[SITE OUT],BK$9)),COUNTIFS(All[TIMEBIN],$B45,All[CLASS],INDEX(classNum,1,MATCH(BM$11,classScheme,0)))),"")</f>
        <v>1</v>
      </c>
      <c r="BN45" s="10">
        <f ca="1">IF(BK$9&lt;&gt;"",IF(BK$9&lt;&gt;"All Locations",IF(BK$10="From",COUNTIFS(Matches[CLASS],INDEX(classNum,1,MATCH(BN$11,classScheme,0)),Matches[TIMEBIN],$B45,Matches[SITE IN],BK$9),COUNTIFS(Matches[CLASS],INDEX(classNum,1,MATCH(BN$11,classScheme,0)),Matches[TIME OUT],"&gt;="&amp;TIMEVALUE(LEFT($B45,5)),Matches[TIME OUT],"&lt;"&amp;TIMEVALUE(LEFT($B45,5))+TIME(0,15,0),Matches[SITE OUT],BK$9)),COUNTIFS(All[TIMEBIN],$B45,All[CLASS],INDEX(classNum,1,MATCH(BN$11,classScheme,0)))),"")</f>
        <v>0</v>
      </c>
      <c r="BO45" s="11">
        <f ca="1">IF(BK$9&lt;&gt;"",IF(BK$9&lt;&gt;"All Locations",IF(BK$10="From",COUNTIFS(Matches[CLASS],INDEX(classNum,1,MATCH(BO$11,classScheme,0)),Matches[TIMEBIN],$B45,Matches[SITE IN],BK$9),COUNTIFS(Matches[CLASS],INDEX(classNum,1,MATCH(BO$11,classScheme,0)),Matches[TIME OUT],"&gt;="&amp;TIMEVALUE(LEFT($B45,5)),Matches[TIME OUT],"&lt;"&amp;TIMEVALUE(LEFT($B45,5))+TIME(0,15,0),Matches[SITE OUT],BK$9)),COUNTIFS(All[TIMEBIN],$B45,All[CLASS],INDEX(classNum,1,MATCH(BO$11,classScheme,0)))),"")</f>
        <v>0</v>
      </c>
      <c r="BP45" s="12"/>
      <c r="BQ45" s="8">
        <f ca="1">IF(BQ$9&lt;&gt;"",IF(BQ$9&lt;&gt;"All Locations",IF(BQ$10="From",COUNTIFS(Matches[CLASS],INDEX(classNum,1,MATCH(BQ$11,classScheme,0)),Matches[TIMEBIN],$B45,Matches[SITE IN],BQ$9),COUNTIFS(Matches[CLASS],INDEX(classNum,1,MATCH(BQ$11,classScheme,0)),Matches[TIME OUT],"&gt;="&amp;TIMEVALUE(LEFT($B45,5)),Matches[TIME OUT],"&lt;"&amp;TIMEVALUE(LEFT($B45,5))+TIME(0,15,0),Matches[SITE OUT],BQ$9)),COUNTIFS(All[TIMEBIN],$B45,All[CLASS],INDEX(classNum,1,MATCH(BQ$11,classScheme,0)))),"")</f>
        <v>132</v>
      </c>
      <c r="BR45" s="9">
        <f ca="1">IF(BQ$9&lt;&gt;"",IF(BQ$9&lt;&gt;"All Locations",IF(BQ$10="From",COUNTIFS(Matches[CLASS],INDEX(classNum,1,MATCH(BR$11,classScheme,0)),Matches[TIMEBIN],$B45,Matches[SITE IN],BQ$9),COUNTIFS(Matches[CLASS],INDEX(classNum,1,MATCH(BR$11,classScheme,0)),Matches[TIME OUT],"&gt;="&amp;TIMEVALUE(LEFT($B45,5)),Matches[TIME OUT],"&lt;"&amp;TIMEVALUE(LEFT($B45,5))+TIME(0,15,0),Matches[SITE OUT],BQ$9)),COUNTIFS(All[TIMEBIN],$B45,All[CLASS],INDEX(classNum,1,MATCH(BR$11,classScheme,0)))),"")</f>
        <v>17</v>
      </c>
      <c r="BS45" s="9">
        <f ca="1">IF(BQ$9&lt;&gt;"",IF(BQ$9&lt;&gt;"All Locations",IF(BQ$10="From",COUNTIFS(Matches[CLASS],INDEX(classNum,1,MATCH(BS$11,classScheme,0)),Matches[TIMEBIN],$B45,Matches[SITE IN],BQ$9),COUNTIFS(Matches[CLASS],INDEX(classNum,1,MATCH(BS$11,classScheme,0)),Matches[TIME OUT],"&gt;="&amp;TIMEVALUE(LEFT($B45,5)),Matches[TIME OUT],"&lt;"&amp;TIMEVALUE(LEFT($B45,5))+TIME(0,15,0),Matches[SITE OUT],BQ$9)),COUNTIFS(All[TIMEBIN],$B45,All[CLASS],INDEX(classNum,1,MATCH(BS$11,classScheme,0)))),"")</f>
        <v>1</v>
      </c>
      <c r="BT45" s="10">
        <f ca="1">IF(BQ$9&lt;&gt;"",IF(BQ$9&lt;&gt;"All Locations",IF(BQ$10="From",COUNTIFS(Matches[CLASS],INDEX(classNum,1,MATCH(BT$11,classScheme,0)),Matches[TIMEBIN],$B45,Matches[SITE IN],BQ$9),COUNTIFS(Matches[CLASS],INDEX(classNum,1,MATCH(BT$11,classScheme,0)),Matches[TIME OUT],"&gt;="&amp;TIMEVALUE(LEFT($B45,5)),Matches[TIME OUT],"&lt;"&amp;TIMEVALUE(LEFT($B45,5))+TIME(0,15,0),Matches[SITE OUT],BQ$9)),COUNTIFS(All[TIMEBIN],$B45,All[CLASS],INDEX(classNum,1,MATCH(BT$11,classScheme,0)))),"")</f>
        <v>0</v>
      </c>
      <c r="BU45" s="11">
        <f ca="1">IF(BQ$9&lt;&gt;"",IF(BQ$9&lt;&gt;"All Locations",IF(BQ$10="From",COUNTIFS(Matches[CLASS],INDEX(classNum,1,MATCH(BU$11,classScheme,0)),Matches[TIMEBIN],$B45,Matches[SITE IN],BQ$9),COUNTIFS(Matches[CLASS],INDEX(classNum,1,MATCH(BU$11,classScheme,0)),Matches[TIME OUT],"&gt;="&amp;TIMEVALUE(LEFT($B45,5)),Matches[TIME OUT],"&lt;"&amp;TIMEVALUE(LEFT($B45,5))+TIME(0,15,0),Matches[SITE OUT],BQ$9)),COUNTIFS(All[TIMEBIN],$B45,All[CLASS],INDEX(classNum,1,MATCH(BU$11,classScheme,0)))),"")</f>
        <v>7</v>
      </c>
    </row>
    <row r="46" spans="2:73">
      <c r="B46" s="7" t="str">
        <v>14:30 - 14:45</v>
      </c>
      <c r="C46" s="8">
        <f ca="1">IF(C$9&lt;&gt;"",IF(C$9&lt;&gt;"All Locations",IF(C$10="From",COUNTIFS(Matches[CLASS],INDEX(classNum,1,MATCH(C$11,classScheme,0)),Matches[TIMEBIN],$B46,Matches[SITE IN],C$9),COUNTIFS(Matches[CLASS],INDEX(classNum,1,MATCH(C$11,classScheme,0)),Matches[TIME OUT],"&gt;="&amp;TIMEVALUE(LEFT($B46,5)),Matches[TIME OUT],"&lt;"&amp;TIMEVALUE(LEFT($B46,5))+TIME(0,15,0),Matches[SITE OUT],C$9)),COUNTIFS(All[TIMEBIN],$B46,All[CLASS],INDEX(classNum,1,MATCH(C$11,classScheme,0)))),"")</f>
        <v>36</v>
      </c>
      <c r="D46" s="9">
        <f ca="1">IF(C$9&lt;&gt;"",IF(C$9&lt;&gt;"All Locations",IF(C$10="From",COUNTIFS(Matches[CLASS],INDEX(classNum,1,MATCH(D$11,classScheme,0)),Matches[TIMEBIN],$B46,Matches[SITE IN],C$9),COUNTIFS(Matches[CLASS],INDEX(classNum,1,MATCH(D$11,classScheme,0)),Matches[TIME OUT],"&gt;="&amp;TIMEVALUE(LEFT($B46,5)),Matches[TIME OUT],"&lt;"&amp;TIMEVALUE(LEFT($B46,5))+TIME(0,15,0),Matches[SITE OUT],C$9)),COUNTIFS(All[TIMEBIN],$B46,All[CLASS],INDEX(classNum,1,MATCH(D$11,classScheme,0)))),"")</f>
        <v>2</v>
      </c>
      <c r="E46" s="9">
        <f ca="1">IF(C$9&lt;&gt;"",IF(C$9&lt;&gt;"All Locations",IF(C$10="From",COUNTIFS(Matches[CLASS],INDEX(classNum,1,MATCH(E$11,classScheme,0)),Matches[TIMEBIN],$B46,Matches[SITE IN],C$9),COUNTIFS(Matches[CLASS],INDEX(classNum,1,MATCH(E$11,classScheme,0)),Matches[TIME OUT],"&gt;="&amp;TIMEVALUE(LEFT($B46,5)),Matches[TIME OUT],"&lt;"&amp;TIMEVALUE(LEFT($B46,5))+TIME(0,15,0),Matches[SITE OUT],C$9)),COUNTIFS(All[TIMEBIN],$B46,All[CLASS],INDEX(classNum,1,MATCH(E$11,classScheme,0)))),"")</f>
        <v>0</v>
      </c>
      <c r="F46" s="10">
        <f ca="1">IF(C$9&lt;&gt;"",IF(C$9&lt;&gt;"All Locations",IF(C$10="From",COUNTIFS(Matches[CLASS],INDEX(classNum,1,MATCH(F$11,classScheme,0)),Matches[TIMEBIN],$B46,Matches[SITE IN],C$9),COUNTIFS(Matches[CLASS],INDEX(classNum,1,MATCH(F$11,classScheme,0)),Matches[TIME OUT],"&gt;="&amp;TIMEVALUE(LEFT($B46,5)),Matches[TIME OUT],"&lt;"&amp;TIMEVALUE(LEFT($B46,5))+TIME(0,15,0),Matches[SITE OUT],C$9)),COUNTIFS(All[TIMEBIN],$B46,All[CLASS],INDEX(classNum,1,MATCH(F$11,classScheme,0)))),"")</f>
        <v>0</v>
      </c>
      <c r="G46" s="11">
        <f ca="1">IF(C$9&lt;&gt;"",IF(C$9&lt;&gt;"All Locations",IF(C$10="From",COUNTIFS(Matches[CLASS],INDEX(classNum,1,MATCH(G$11,classScheme,0)),Matches[TIMEBIN],$B46,Matches[SITE IN],C$9),COUNTIFS(Matches[CLASS],INDEX(classNum,1,MATCH(G$11,classScheme,0)),Matches[TIME OUT],"&gt;="&amp;TIMEVALUE(LEFT($B46,5)),Matches[TIME OUT],"&lt;"&amp;TIMEVALUE(LEFT($B46,5))+TIME(0,15,0),Matches[SITE OUT],C$9)),COUNTIFS(All[TIMEBIN],$B46,All[CLASS],INDEX(classNum,1,MATCH(G$11,classScheme,0)))),"")</f>
        <v>6</v>
      </c>
      <c r="H46" s="12"/>
      <c r="I46" s="8">
        <f ca="1">IF(I$9&lt;&gt;"",IF(I$9&lt;&gt;"All Locations",IF(I$10="From",COUNTIFS(Matches[CLASS],INDEX(classNum,1,MATCH(I$11,classScheme,0)),Matches[TIMEBIN],$B46,Matches[SITE IN],I$9),COUNTIFS(Matches[CLASS],INDEX(classNum,1,MATCH(I$11,classScheme,0)),Matches[TIME OUT],"&gt;="&amp;TIMEVALUE(LEFT($B46,5)),Matches[TIME OUT],"&lt;"&amp;TIMEVALUE(LEFT($B46,5))+TIME(0,15,0),Matches[SITE OUT],I$9)),COUNTIFS(All[TIMEBIN],$B46,All[CLASS],INDEX(classNum,1,MATCH(I$11,classScheme,0)))),"")</f>
        <v>0</v>
      </c>
      <c r="J46" s="9">
        <f ca="1">IF(I$9&lt;&gt;"",IF(I$9&lt;&gt;"All Locations",IF(I$10="From",COUNTIFS(Matches[CLASS],INDEX(classNum,1,MATCH(J$11,classScheme,0)),Matches[TIMEBIN],$B46,Matches[SITE IN],I$9),COUNTIFS(Matches[CLASS],INDEX(classNum,1,MATCH(J$11,classScheme,0)),Matches[TIME OUT],"&gt;="&amp;TIMEVALUE(LEFT($B46,5)),Matches[TIME OUT],"&lt;"&amp;TIMEVALUE(LEFT($B46,5))+TIME(0,15,0),Matches[SITE OUT],I$9)),COUNTIFS(All[TIMEBIN],$B46,All[CLASS],INDEX(classNum,1,MATCH(J$11,classScheme,0)))),"")</f>
        <v>1</v>
      </c>
      <c r="K46" s="9">
        <f ca="1">IF(I$9&lt;&gt;"",IF(I$9&lt;&gt;"All Locations",IF(I$10="From",COUNTIFS(Matches[CLASS],INDEX(classNum,1,MATCH(K$11,classScheme,0)),Matches[TIMEBIN],$B46,Matches[SITE IN],I$9),COUNTIFS(Matches[CLASS],INDEX(classNum,1,MATCH(K$11,classScheme,0)),Matches[TIME OUT],"&gt;="&amp;TIMEVALUE(LEFT($B46,5)),Matches[TIME OUT],"&lt;"&amp;TIMEVALUE(LEFT($B46,5))+TIME(0,15,0),Matches[SITE OUT],I$9)),COUNTIFS(All[TIMEBIN],$B46,All[CLASS],INDEX(classNum,1,MATCH(K$11,classScheme,0)))),"")</f>
        <v>0</v>
      </c>
      <c r="L46" s="10">
        <f ca="1">IF(I$9&lt;&gt;"",IF(I$9&lt;&gt;"All Locations",IF(I$10="From",COUNTIFS(Matches[CLASS],INDEX(classNum,1,MATCH(L$11,classScheme,0)),Matches[TIMEBIN],$B46,Matches[SITE IN],I$9),COUNTIFS(Matches[CLASS],INDEX(classNum,1,MATCH(L$11,classScheme,0)),Matches[TIME OUT],"&gt;="&amp;TIMEVALUE(LEFT($B46,5)),Matches[TIME OUT],"&lt;"&amp;TIMEVALUE(LEFT($B46,5))+TIME(0,15,0),Matches[SITE OUT],I$9)),COUNTIFS(All[TIMEBIN],$B46,All[CLASS],INDEX(classNum,1,MATCH(L$11,classScheme,0)))),"")</f>
        <v>0</v>
      </c>
      <c r="M46" s="11">
        <f ca="1">IF(I$9&lt;&gt;"",IF(I$9&lt;&gt;"All Locations",IF(I$10="From",COUNTIFS(Matches[CLASS],INDEX(classNum,1,MATCH(M$11,classScheme,0)),Matches[TIMEBIN],$B46,Matches[SITE IN],I$9),COUNTIFS(Matches[CLASS],INDEX(classNum,1,MATCH(M$11,classScheme,0)),Matches[TIME OUT],"&gt;="&amp;TIMEVALUE(LEFT($B46,5)),Matches[TIME OUT],"&lt;"&amp;TIMEVALUE(LEFT($B46,5))+TIME(0,15,0),Matches[SITE OUT],I$9)),COUNTIFS(All[TIMEBIN],$B46,All[CLASS],INDEX(classNum,1,MATCH(M$11,classScheme,0)))),"")</f>
        <v>0</v>
      </c>
      <c r="N46" s="12"/>
      <c r="O46" s="8">
        <f ca="1">IF(O$9&lt;&gt;"",IF(O$9&lt;&gt;"All Locations",IF(O$10="From",COUNTIFS(Matches[CLASS],INDEX(classNum,1,MATCH(O$11,classScheme,0)),Matches[TIMEBIN],$B46,Matches[SITE IN],O$9),COUNTIFS(Matches[CLASS],INDEX(classNum,1,MATCH(O$11,classScheme,0)),Matches[TIME OUT],"&gt;="&amp;TIMEVALUE(LEFT($B46,5)),Matches[TIME OUT],"&lt;"&amp;TIMEVALUE(LEFT($B46,5))+TIME(0,15,0),Matches[SITE OUT],O$9)),COUNTIFS(All[TIMEBIN],$B46,All[CLASS],INDEX(classNum,1,MATCH(O$11,classScheme,0)))),"")</f>
        <v>7</v>
      </c>
      <c r="P46" s="9">
        <f ca="1">IF(O$9&lt;&gt;"",IF(O$9&lt;&gt;"All Locations",IF(O$10="From",COUNTIFS(Matches[CLASS],INDEX(classNum,1,MATCH(P$11,classScheme,0)),Matches[TIMEBIN],$B46,Matches[SITE IN],O$9),COUNTIFS(Matches[CLASS],INDEX(classNum,1,MATCH(P$11,classScheme,0)),Matches[TIME OUT],"&gt;="&amp;TIMEVALUE(LEFT($B46,5)),Matches[TIME OUT],"&lt;"&amp;TIMEVALUE(LEFT($B46,5))+TIME(0,15,0),Matches[SITE OUT],O$9)),COUNTIFS(All[TIMEBIN],$B46,All[CLASS],INDEX(classNum,1,MATCH(P$11,classScheme,0)))),"")</f>
        <v>0</v>
      </c>
      <c r="Q46" s="9">
        <f ca="1">IF(O$9&lt;&gt;"",IF(O$9&lt;&gt;"All Locations",IF(O$10="From",COUNTIFS(Matches[CLASS],INDEX(classNum,1,MATCH(Q$11,classScheme,0)),Matches[TIMEBIN],$B46,Matches[SITE IN],O$9),COUNTIFS(Matches[CLASS],INDEX(classNum,1,MATCH(Q$11,classScheme,0)),Matches[TIME OUT],"&gt;="&amp;TIMEVALUE(LEFT($B46,5)),Matches[TIME OUT],"&lt;"&amp;TIMEVALUE(LEFT($B46,5))+TIME(0,15,0),Matches[SITE OUT],O$9)),COUNTIFS(All[TIMEBIN],$B46,All[CLASS],INDEX(classNum,1,MATCH(Q$11,classScheme,0)))),"")</f>
        <v>0</v>
      </c>
      <c r="R46" s="10">
        <f ca="1">IF(O$9&lt;&gt;"",IF(O$9&lt;&gt;"All Locations",IF(O$10="From",COUNTIFS(Matches[CLASS],INDEX(classNum,1,MATCH(R$11,classScheme,0)),Matches[TIMEBIN],$B46,Matches[SITE IN],O$9),COUNTIFS(Matches[CLASS],INDEX(classNum,1,MATCH(R$11,classScheme,0)),Matches[TIME OUT],"&gt;="&amp;TIMEVALUE(LEFT($B46,5)),Matches[TIME OUT],"&lt;"&amp;TIMEVALUE(LEFT($B46,5))+TIME(0,15,0),Matches[SITE OUT],O$9)),COUNTIFS(All[TIMEBIN],$B46,All[CLASS],INDEX(classNum,1,MATCH(R$11,classScheme,0)))),"")</f>
        <v>0</v>
      </c>
      <c r="S46" s="11">
        <f ca="1">IF(O$9&lt;&gt;"",IF(O$9&lt;&gt;"All Locations",IF(O$10="From",COUNTIFS(Matches[CLASS],INDEX(classNum,1,MATCH(S$11,classScheme,0)),Matches[TIMEBIN],$B46,Matches[SITE IN],O$9),COUNTIFS(Matches[CLASS],INDEX(classNum,1,MATCH(S$11,classScheme,0)),Matches[TIME OUT],"&gt;="&amp;TIMEVALUE(LEFT($B46,5)),Matches[TIME OUT],"&lt;"&amp;TIMEVALUE(LEFT($B46,5))+TIME(0,15,0),Matches[SITE OUT],O$9)),COUNTIFS(All[TIMEBIN],$B46,All[CLASS],INDEX(classNum,1,MATCH(S$11,classScheme,0)))),"")</f>
        <v>0</v>
      </c>
      <c r="T46" s="12"/>
      <c r="U46" s="8">
        <f ca="1">IF(U$9&lt;&gt;"",IF(U$9&lt;&gt;"All Locations",IF(U$10="From",COUNTIFS(Matches[CLASS],INDEX(classNum,1,MATCH(U$11,classScheme,0)),Matches[TIMEBIN],$B46,Matches[SITE IN],U$9),COUNTIFS(Matches[CLASS],INDEX(classNum,1,MATCH(U$11,classScheme,0)),Matches[TIME OUT],"&gt;="&amp;TIMEVALUE(LEFT($B46,5)),Matches[TIME OUT],"&lt;"&amp;TIMEVALUE(LEFT($B46,5))+TIME(0,15,0),Matches[SITE OUT],U$9)),COUNTIFS(All[TIMEBIN],$B46,All[CLASS],INDEX(classNum,1,MATCH(U$11,classScheme,0)))),"")</f>
        <v>11</v>
      </c>
      <c r="V46" s="9">
        <f ca="1">IF(U$9&lt;&gt;"",IF(U$9&lt;&gt;"All Locations",IF(U$10="From",COUNTIFS(Matches[CLASS],INDEX(classNum,1,MATCH(V$11,classScheme,0)),Matches[TIMEBIN],$B46,Matches[SITE IN],U$9),COUNTIFS(Matches[CLASS],INDEX(classNum,1,MATCH(V$11,classScheme,0)),Matches[TIME OUT],"&gt;="&amp;TIMEVALUE(LEFT($B46,5)),Matches[TIME OUT],"&lt;"&amp;TIMEVALUE(LEFT($B46,5))+TIME(0,15,0),Matches[SITE OUT],U$9)),COUNTIFS(All[TIMEBIN],$B46,All[CLASS],INDEX(classNum,1,MATCH(V$11,classScheme,0)))),"")</f>
        <v>1</v>
      </c>
      <c r="W46" s="9">
        <f ca="1">IF(U$9&lt;&gt;"",IF(U$9&lt;&gt;"All Locations",IF(U$10="From",COUNTIFS(Matches[CLASS],INDEX(classNum,1,MATCH(W$11,classScheme,0)),Matches[TIMEBIN],$B46,Matches[SITE IN],U$9),COUNTIFS(Matches[CLASS],INDEX(classNum,1,MATCH(W$11,classScheme,0)),Matches[TIME OUT],"&gt;="&amp;TIMEVALUE(LEFT($B46,5)),Matches[TIME OUT],"&lt;"&amp;TIMEVALUE(LEFT($B46,5))+TIME(0,15,0),Matches[SITE OUT],U$9)),COUNTIFS(All[TIMEBIN],$B46,All[CLASS],INDEX(classNum,1,MATCH(W$11,classScheme,0)))),"")</f>
        <v>0</v>
      </c>
      <c r="X46" s="10">
        <f ca="1">IF(U$9&lt;&gt;"",IF(U$9&lt;&gt;"All Locations",IF(U$10="From",COUNTIFS(Matches[CLASS],INDEX(classNum,1,MATCH(X$11,classScheme,0)),Matches[TIMEBIN],$B46,Matches[SITE IN],U$9),COUNTIFS(Matches[CLASS],INDEX(classNum,1,MATCH(X$11,classScheme,0)),Matches[TIME OUT],"&gt;="&amp;TIMEVALUE(LEFT($B46,5)),Matches[TIME OUT],"&lt;"&amp;TIMEVALUE(LEFT($B46,5))+TIME(0,15,0),Matches[SITE OUT],U$9)),COUNTIFS(All[TIMEBIN],$B46,All[CLASS],INDEX(classNum,1,MATCH(X$11,classScheme,0)))),"")</f>
        <v>0</v>
      </c>
      <c r="Y46" s="11">
        <f ca="1">IF(U$9&lt;&gt;"",IF(U$9&lt;&gt;"All Locations",IF(U$10="From",COUNTIFS(Matches[CLASS],INDEX(classNum,1,MATCH(Y$11,classScheme,0)),Matches[TIMEBIN],$B46,Matches[SITE IN],U$9),COUNTIFS(Matches[CLASS],INDEX(classNum,1,MATCH(Y$11,classScheme,0)),Matches[TIME OUT],"&gt;="&amp;TIMEVALUE(LEFT($B46,5)),Matches[TIME OUT],"&lt;"&amp;TIMEVALUE(LEFT($B46,5))+TIME(0,15,0),Matches[SITE OUT],U$9)),COUNTIFS(All[TIMEBIN],$B46,All[CLASS],INDEX(classNum,1,MATCH(Y$11,classScheme,0)))),"")</f>
        <v>0</v>
      </c>
      <c r="Z46" s="12"/>
      <c r="AA46" s="8">
        <f ca="1">IF(AA$9&lt;&gt;"",IF(AA$9&lt;&gt;"All Locations",IF(AA$10="From",COUNTIFS(Matches[CLASS],INDEX(classNum,1,MATCH(AA$11,classScheme,0)),Matches[TIMEBIN],$B46,Matches[SITE IN],AA$9),COUNTIFS(Matches[CLASS],INDEX(classNum,1,MATCH(AA$11,classScheme,0)),Matches[TIME OUT],"&gt;="&amp;TIMEVALUE(LEFT($B46,5)),Matches[TIME OUT],"&lt;"&amp;TIMEVALUE(LEFT($B46,5))+TIME(0,15,0),Matches[SITE OUT],AA$9)),COUNTIFS(All[TIMEBIN],$B46,All[CLASS],INDEX(classNum,1,MATCH(AA$11,classScheme,0)))),"")</f>
        <v>18</v>
      </c>
      <c r="AB46" s="9">
        <f ca="1">IF(AA$9&lt;&gt;"",IF(AA$9&lt;&gt;"All Locations",IF(AA$10="From",COUNTIFS(Matches[CLASS],INDEX(classNum,1,MATCH(AB$11,classScheme,0)),Matches[TIMEBIN],$B46,Matches[SITE IN],AA$9),COUNTIFS(Matches[CLASS],INDEX(classNum,1,MATCH(AB$11,classScheme,0)),Matches[TIME OUT],"&gt;="&amp;TIMEVALUE(LEFT($B46,5)),Matches[TIME OUT],"&lt;"&amp;TIMEVALUE(LEFT($B46,5))+TIME(0,15,0),Matches[SITE OUT],AA$9)),COUNTIFS(All[TIMEBIN],$B46,All[CLASS],INDEX(classNum,1,MATCH(AB$11,classScheme,0)))),"")</f>
        <v>1</v>
      </c>
      <c r="AC46" s="9">
        <f ca="1">IF(AA$9&lt;&gt;"",IF(AA$9&lt;&gt;"All Locations",IF(AA$10="From",COUNTIFS(Matches[CLASS],INDEX(classNum,1,MATCH(AC$11,classScheme,0)),Matches[TIMEBIN],$B46,Matches[SITE IN],AA$9),COUNTIFS(Matches[CLASS],INDEX(classNum,1,MATCH(AC$11,classScheme,0)),Matches[TIME OUT],"&gt;="&amp;TIMEVALUE(LEFT($B46,5)),Matches[TIME OUT],"&lt;"&amp;TIMEVALUE(LEFT($B46,5))+TIME(0,15,0),Matches[SITE OUT],AA$9)),COUNTIFS(All[TIMEBIN],$B46,All[CLASS],INDEX(classNum,1,MATCH(AC$11,classScheme,0)))),"")</f>
        <v>0</v>
      </c>
      <c r="AD46" s="10">
        <f ca="1">IF(AA$9&lt;&gt;"",IF(AA$9&lt;&gt;"All Locations",IF(AA$10="From",COUNTIFS(Matches[CLASS],INDEX(classNum,1,MATCH(AD$11,classScheme,0)),Matches[TIMEBIN],$B46,Matches[SITE IN],AA$9),COUNTIFS(Matches[CLASS],INDEX(classNum,1,MATCH(AD$11,classScheme,0)),Matches[TIME OUT],"&gt;="&amp;TIMEVALUE(LEFT($B46,5)),Matches[TIME OUT],"&lt;"&amp;TIMEVALUE(LEFT($B46,5))+TIME(0,15,0),Matches[SITE OUT],AA$9)),COUNTIFS(All[TIMEBIN],$B46,All[CLASS],INDEX(classNum,1,MATCH(AD$11,classScheme,0)))),"")</f>
        <v>0</v>
      </c>
      <c r="AE46" s="11">
        <f ca="1">IF(AA$9&lt;&gt;"",IF(AA$9&lt;&gt;"All Locations",IF(AA$10="From",COUNTIFS(Matches[CLASS],INDEX(classNum,1,MATCH(AE$11,classScheme,0)),Matches[TIMEBIN],$B46,Matches[SITE IN],AA$9),COUNTIFS(Matches[CLASS],INDEX(classNum,1,MATCH(AE$11,classScheme,0)),Matches[TIME OUT],"&gt;="&amp;TIMEVALUE(LEFT($B46,5)),Matches[TIME OUT],"&lt;"&amp;TIMEVALUE(LEFT($B46,5))+TIME(0,15,0),Matches[SITE OUT],AA$9)),COUNTIFS(All[TIMEBIN],$B46,All[CLASS],INDEX(classNum,1,MATCH(AE$11,classScheme,0)))),"")</f>
        <v>0</v>
      </c>
      <c r="AF46" s="12"/>
      <c r="AG46" s="8">
        <f ca="1">IF(AG$9&lt;&gt;"",IF(AG$9&lt;&gt;"All Locations",IF(AG$10="From",COUNTIFS(Matches[CLASS],INDEX(classNum,1,MATCH(AG$11,classScheme,0)),Matches[TIMEBIN],$B46,Matches[SITE IN],AG$9),COUNTIFS(Matches[CLASS],INDEX(classNum,1,MATCH(AG$11,classScheme,0)),Matches[TIME OUT],"&gt;="&amp;TIMEVALUE(LEFT($B46,5)),Matches[TIME OUT],"&lt;"&amp;TIMEVALUE(LEFT($B46,5))+TIME(0,15,0),Matches[SITE OUT],AG$9)),COUNTIFS(All[TIMEBIN],$B46,All[CLASS],INDEX(classNum,1,MATCH(AG$11,classScheme,0)))),"")</f>
        <v>24</v>
      </c>
      <c r="AH46" s="9">
        <f ca="1">IF(AG$9&lt;&gt;"",IF(AG$9&lt;&gt;"All Locations",IF(AG$10="From",COUNTIFS(Matches[CLASS],INDEX(classNum,1,MATCH(AH$11,classScheme,0)),Matches[TIMEBIN],$B46,Matches[SITE IN],AG$9),COUNTIFS(Matches[CLASS],INDEX(classNum,1,MATCH(AH$11,classScheme,0)),Matches[TIME OUT],"&gt;="&amp;TIMEVALUE(LEFT($B46,5)),Matches[TIME OUT],"&lt;"&amp;TIMEVALUE(LEFT($B46,5))+TIME(0,15,0),Matches[SITE OUT],AG$9)),COUNTIFS(All[TIMEBIN],$B46,All[CLASS],INDEX(classNum,1,MATCH(AH$11,classScheme,0)))),"")</f>
        <v>2</v>
      </c>
      <c r="AI46" s="9">
        <f ca="1">IF(AG$9&lt;&gt;"",IF(AG$9&lt;&gt;"All Locations",IF(AG$10="From",COUNTIFS(Matches[CLASS],INDEX(classNum,1,MATCH(AI$11,classScheme,0)),Matches[TIMEBIN],$B46,Matches[SITE IN],AG$9),COUNTIFS(Matches[CLASS],INDEX(classNum,1,MATCH(AI$11,classScheme,0)),Matches[TIME OUT],"&gt;="&amp;TIMEVALUE(LEFT($B46,5)),Matches[TIME OUT],"&lt;"&amp;TIMEVALUE(LEFT($B46,5))+TIME(0,15,0),Matches[SITE OUT],AG$9)),COUNTIFS(All[TIMEBIN],$B46,All[CLASS],INDEX(classNum,1,MATCH(AI$11,classScheme,0)))),"")</f>
        <v>0</v>
      </c>
      <c r="AJ46" s="10">
        <f ca="1">IF(AG$9&lt;&gt;"",IF(AG$9&lt;&gt;"All Locations",IF(AG$10="From",COUNTIFS(Matches[CLASS],INDEX(classNum,1,MATCH(AJ$11,classScheme,0)),Matches[TIMEBIN],$B46,Matches[SITE IN],AG$9),COUNTIFS(Matches[CLASS],INDEX(classNum,1,MATCH(AJ$11,classScheme,0)),Matches[TIME OUT],"&gt;="&amp;TIMEVALUE(LEFT($B46,5)),Matches[TIME OUT],"&lt;"&amp;TIMEVALUE(LEFT($B46,5))+TIME(0,15,0),Matches[SITE OUT],AG$9)),COUNTIFS(All[TIMEBIN],$B46,All[CLASS],INDEX(classNum,1,MATCH(AJ$11,classScheme,0)))),"")</f>
        <v>0</v>
      </c>
      <c r="AK46" s="11">
        <f ca="1">IF(AG$9&lt;&gt;"",IF(AG$9&lt;&gt;"All Locations",IF(AG$10="From",COUNTIFS(Matches[CLASS],INDEX(classNum,1,MATCH(AK$11,classScheme,0)),Matches[TIMEBIN],$B46,Matches[SITE IN],AG$9),COUNTIFS(Matches[CLASS],INDEX(classNum,1,MATCH(AK$11,classScheme,0)),Matches[TIME OUT],"&gt;="&amp;TIMEVALUE(LEFT($B46,5)),Matches[TIME OUT],"&lt;"&amp;TIMEVALUE(LEFT($B46,5))+TIME(0,15,0),Matches[SITE OUT],AG$9)),COUNTIFS(All[TIMEBIN],$B46,All[CLASS],INDEX(classNum,1,MATCH(AK$11,classScheme,0)))),"")</f>
        <v>0</v>
      </c>
      <c r="AL46" s="12"/>
      <c r="AM46" s="8">
        <f ca="1">IF(AM$9&lt;&gt;"",IF(AM$9&lt;&gt;"All Locations",IF(AM$10="From",COUNTIFS(Matches[CLASS],INDEX(classNum,1,MATCH(AM$11,classScheme,0)),Matches[TIMEBIN],$B46,Matches[SITE IN],AM$9),COUNTIFS(Matches[CLASS],INDEX(classNum,1,MATCH(AM$11,classScheme,0)),Matches[TIME OUT],"&gt;="&amp;TIMEVALUE(LEFT($B46,5)),Matches[TIME OUT],"&lt;"&amp;TIMEVALUE(LEFT($B46,5))+TIME(0,15,0),Matches[SITE OUT],AM$9)),COUNTIFS(All[TIMEBIN],$B46,All[CLASS],INDEX(classNum,1,MATCH(AM$11,classScheme,0)))),"")</f>
        <v>15</v>
      </c>
      <c r="AN46" s="9">
        <f ca="1">IF(AM$9&lt;&gt;"",IF(AM$9&lt;&gt;"All Locations",IF(AM$10="From",COUNTIFS(Matches[CLASS],INDEX(classNum,1,MATCH(AN$11,classScheme,0)),Matches[TIMEBIN],$B46,Matches[SITE IN],AM$9),COUNTIFS(Matches[CLASS],INDEX(classNum,1,MATCH(AN$11,classScheme,0)),Matches[TIME OUT],"&gt;="&amp;TIMEVALUE(LEFT($B46,5)),Matches[TIME OUT],"&lt;"&amp;TIMEVALUE(LEFT($B46,5))+TIME(0,15,0),Matches[SITE OUT],AM$9)),COUNTIFS(All[TIMEBIN],$B46,All[CLASS],INDEX(classNum,1,MATCH(AN$11,classScheme,0)))),"")</f>
        <v>1</v>
      </c>
      <c r="AO46" s="9">
        <f ca="1">IF(AM$9&lt;&gt;"",IF(AM$9&lt;&gt;"All Locations",IF(AM$10="From",COUNTIFS(Matches[CLASS],INDEX(classNum,1,MATCH(AO$11,classScheme,0)),Matches[TIMEBIN],$B46,Matches[SITE IN],AM$9),COUNTIFS(Matches[CLASS],INDEX(classNum,1,MATCH(AO$11,classScheme,0)),Matches[TIME OUT],"&gt;="&amp;TIMEVALUE(LEFT($B46,5)),Matches[TIME OUT],"&lt;"&amp;TIMEVALUE(LEFT($B46,5))+TIME(0,15,0),Matches[SITE OUT],AM$9)),COUNTIFS(All[TIMEBIN],$B46,All[CLASS],INDEX(classNum,1,MATCH(AO$11,classScheme,0)))),"")</f>
        <v>0</v>
      </c>
      <c r="AP46" s="10">
        <f ca="1">IF(AM$9&lt;&gt;"",IF(AM$9&lt;&gt;"All Locations",IF(AM$10="From",COUNTIFS(Matches[CLASS],INDEX(classNum,1,MATCH(AP$11,classScheme,0)),Matches[TIMEBIN],$B46,Matches[SITE IN],AM$9),COUNTIFS(Matches[CLASS],INDEX(classNum,1,MATCH(AP$11,classScheme,0)),Matches[TIME OUT],"&gt;="&amp;TIMEVALUE(LEFT($B46,5)),Matches[TIME OUT],"&lt;"&amp;TIMEVALUE(LEFT($B46,5))+TIME(0,15,0),Matches[SITE OUT],AM$9)),COUNTIFS(All[TIMEBIN],$B46,All[CLASS],INDEX(classNum,1,MATCH(AP$11,classScheme,0)))),"")</f>
        <v>0</v>
      </c>
      <c r="AQ46" s="11">
        <f ca="1">IF(AM$9&lt;&gt;"",IF(AM$9&lt;&gt;"All Locations",IF(AM$10="From",COUNTIFS(Matches[CLASS],INDEX(classNum,1,MATCH(AQ$11,classScheme,0)),Matches[TIMEBIN],$B46,Matches[SITE IN],AM$9),COUNTIFS(Matches[CLASS],INDEX(classNum,1,MATCH(AQ$11,classScheme,0)),Matches[TIME OUT],"&gt;="&amp;TIMEVALUE(LEFT($B46,5)),Matches[TIME OUT],"&lt;"&amp;TIMEVALUE(LEFT($B46,5))+TIME(0,15,0),Matches[SITE OUT],AM$9)),COUNTIFS(All[TIMEBIN],$B46,All[CLASS],INDEX(classNum,1,MATCH(AQ$11,classScheme,0)))),"")</f>
        <v>6</v>
      </c>
      <c r="AR46" s="12"/>
      <c r="AS46" s="8">
        <f ca="1">IF(AS$9&lt;&gt;"",IF(AS$9&lt;&gt;"All Locations",IF(AS$10="From",COUNTIFS(Matches[CLASS],INDEX(classNum,1,MATCH(AS$11,classScheme,0)),Matches[TIMEBIN],$B46,Matches[SITE IN],AS$9),COUNTIFS(Matches[CLASS],INDEX(classNum,1,MATCH(AS$11,classScheme,0)),Matches[TIME OUT],"&gt;="&amp;TIMEVALUE(LEFT($B46,5)),Matches[TIME OUT],"&lt;"&amp;TIMEVALUE(LEFT($B46,5))+TIME(0,15,0),Matches[SITE OUT],AS$9)),COUNTIFS(All[TIMEBIN],$B46,All[CLASS],INDEX(classNum,1,MATCH(AS$11,classScheme,0)))),"")</f>
        <v>0</v>
      </c>
      <c r="AT46" s="9">
        <f ca="1">IF(AS$9&lt;&gt;"",IF(AS$9&lt;&gt;"All Locations",IF(AS$10="From",COUNTIFS(Matches[CLASS],INDEX(classNum,1,MATCH(AT$11,classScheme,0)),Matches[TIMEBIN],$B46,Matches[SITE IN],AS$9),COUNTIFS(Matches[CLASS],INDEX(classNum,1,MATCH(AT$11,classScheme,0)),Matches[TIME OUT],"&gt;="&amp;TIMEVALUE(LEFT($B46,5)),Matches[TIME OUT],"&lt;"&amp;TIMEVALUE(LEFT($B46,5))+TIME(0,15,0),Matches[SITE OUT],AS$9)),COUNTIFS(All[TIMEBIN],$B46,All[CLASS],INDEX(classNum,1,MATCH(AT$11,classScheme,0)))),"")</f>
        <v>0</v>
      </c>
      <c r="AU46" s="9">
        <f ca="1">IF(AS$9&lt;&gt;"",IF(AS$9&lt;&gt;"All Locations",IF(AS$10="From",COUNTIFS(Matches[CLASS],INDEX(classNum,1,MATCH(AU$11,classScheme,0)),Matches[TIMEBIN],$B46,Matches[SITE IN],AS$9),COUNTIFS(Matches[CLASS],INDEX(classNum,1,MATCH(AU$11,classScheme,0)),Matches[TIME OUT],"&gt;="&amp;TIMEVALUE(LEFT($B46,5)),Matches[TIME OUT],"&lt;"&amp;TIMEVALUE(LEFT($B46,5))+TIME(0,15,0),Matches[SITE OUT],AS$9)),COUNTIFS(All[TIMEBIN],$B46,All[CLASS],INDEX(classNum,1,MATCH(AU$11,classScheme,0)))),"")</f>
        <v>0</v>
      </c>
      <c r="AV46" s="10">
        <f ca="1">IF(AS$9&lt;&gt;"",IF(AS$9&lt;&gt;"All Locations",IF(AS$10="From",COUNTIFS(Matches[CLASS],INDEX(classNum,1,MATCH(AV$11,classScheme,0)),Matches[TIMEBIN],$B46,Matches[SITE IN],AS$9),COUNTIFS(Matches[CLASS],INDEX(classNum,1,MATCH(AV$11,classScheme,0)),Matches[TIME OUT],"&gt;="&amp;TIMEVALUE(LEFT($B46,5)),Matches[TIME OUT],"&lt;"&amp;TIMEVALUE(LEFT($B46,5))+TIME(0,15,0),Matches[SITE OUT],AS$9)),COUNTIFS(All[TIMEBIN],$B46,All[CLASS],INDEX(classNum,1,MATCH(AV$11,classScheme,0)))),"")</f>
        <v>0</v>
      </c>
      <c r="AW46" s="11">
        <f ca="1">IF(AS$9&lt;&gt;"",IF(AS$9&lt;&gt;"All Locations",IF(AS$10="From",COUNTIFS(Matches[CLASS],INDEX(classNum,1,MATCH(AW$11,classScheme,0)),Matches[TIMEBIN],$B46,Matches[SITE IN],AS$9),COUNTIFS(Matches[CLASS],INDEX(classNum,1,MATCH(AW$11,classScheme,0)),Matches[TIME OUT],"&gt;="&amp;TIMEVALUE(LEFT($B46,5)),Matches[TIME OUT],"&lt;"&amp;TIMEVALUE(LEFT($B46,5))+TIME(0,15,0),Matches[SITE OUT],AS$9)),COUNTIFS(All[TIMEBIN],$B46,All[CLASS],INDEX(classNum,1,MATCH(AW$11,classScheme,0)))),"")</f>
        <v>0</v>
      </c>
      <c r="AX46" s="12"/>
      <c r="AY46" s="8">
        <f ca="1">IF(AY$9&lt;&gt;"",IF(AY$9&lt;&gt;"All Locations",IF(AY$10="From",COUNTIFS(Matches[CLASS],INDEX(classNum,1,MATCH(AY$11,classScheme,0)),Matches[TIMEBIN],$B46,Matches[SITE IN],AY$9),COUNTIFS(Matches[CLASS],INDEX(classNum,1,MATCH(AY$11,classScheme,0)),Matches[TIME OUT],"&gt;="&amp;TIMEVALUE(LEFT($B46,5)),Matches[TIME OUT],"&lt;"&amp;TIMEVALUE(LEFT($B46,5))+TIME(0,15,0),Matches[SITE OUT],AY$9)),COUNTIFS(All[TIMEBIN],$B46,All[CLASS],INDEX(classNum,1,MATCH(AY$11,classScheme,0)))),"")</f>
        <v>2</v>
      </c>
      <c r="AZ46" s="9">
        <f ca="1">IF(AY$9&lt;&gt;"",IF(AY$9&lt;&gt;"All Locations",IF(AY$10="From",COUNTIFS(Matches[CLASS],INDEX(classNum,1,MATCH(AZ$11,classScheme,0)),Matches[TIMEBIN],$B46,Matches[SITE IN],AY$9),COUNTIFS(Matches[CLASS],INDEX(classNum,1,MATCH(AZ$11,classScheme,0)),Matches[TIME OUT],"&gt;="&amp;TIMEVALUE(LEFT($B46,5)),Matches[TIME OUT],"&lt;"&amp;TIMEVALUE(LEFT($B46,5))+TIME(0,15,0),Matches[SITE OUT],AY$9)),COUNTIFS(All[TIMEBIN],$B46,All[CLASS],INDEX(classNum,1,MATCH(AZ$11,classScheme,0)))),"")</f>
        <v>1</v>
      </c>
      <c r="BA46" s="9">
        <f ca="1">IF(AY$9&lt;&gt;"",IF(AY$9&lt;&gt;"All Locations",IF(AY$10="From",COUNTIFS(Matches[CLASS],INDEX(classNum,1,MATCH(BA$11,classScheme,0)),Matches[TIMEBIN],$B46,Matches[SITE IN],AY$9),COUNTIFS(Matches[CLASS],INDEX(classNum,1,MATCH(BA$11,classScheme,0)),Matches[TIME OUT],"&gt;="&amp;TIMEVALUE(LEFT($B46,5)),Matches[TIME OUT],"&lt;"&amp;TIMEVALUE(LEFT($B46,5))+TIME(0,15,0),Matches[SITE OUT],AY$9)),COUNTIFS(All[TIMEBIN],$B46,All[CLASS],INDEX(classNum,1,MATCH(BA$11,classScheme,0)))),"")</f>
        <v>0</v>
      </c>
      <c r="BB46" s="10">
        <f ca="1">IF(AY$9&lt;&gt;"",IF(AY$9&lt;&gt;"All Locations",IF(AY$10="From",COUNTIFS(Matches[CLASS],INDEX(classNum,1,MATCH(BB$11,classScheme,0)),Matches[TIMEBIN],$B46,Matches[SITE IN],AY$9),COUNTIFS(Matches[CLASS],INDEX(classNum,1,MATCH(BB$11,classScheme,0)),Matches[TIME OUT],"&gt;="&amp;TIMEVALUE(LEFT($B46,5)),Matches[TIME OUT],"&lt;"&amp;TIMEVALUE(LEFT($B46,5))+TIME(0,15,0),Matches[SITE OUT],AY$9)),COUNTIFS(All[TIMEBIN],$B46,All[CLASS],INDEX(classNum,1,MATCH(BB$11,classScheme,0)))),"")</f>
        <v>0</v>
      </c>
      <c r="BC46" s="11">
        <f ca="1">IF(AY$9&lt;&gt;"",IF(AY$9&lt;&gt;"All Locations",IF(AY$10="From",COUNTIFS(Matches[CLASS],INDEX(classNum,1,MATCH(BC$11,classScheme,0)),Matches[TIMEBIN],$B46,Matches[SITE IN],AY$9),COUNTIFS(Matches[CLASS],INDEX(classNum,1,MATCH(BC$11,classScheme,0)),Matches[TIME OUT],"&gt;="&amp;TIMEVALUE(LEFT($B46,5)),Matches[TIME OUT],"&lt;"&amp;TIMEVALUE(LEFT($B46,5))+TIME(0,15,0),Matches[SITE OUT],AY$9)),COUNTIFS(All[TIMEBIN],$B46,All[CLASS],INDEX(classNum,1,MATCH(BC$11,classScheme,0)))),"")</f>
        <v>0</v>
      </c>
      <c r="BD46" s="12"/>
      <c r="BE46" s="8">
        <f ca="1">IF(BE$9&lt;&gt;"",IF(BE$9&lt;&gt;"All Locations",IF(BE$10="From",COUNTIFS(Matches[CLASS],INDEX(classNum,1,MATCH(BE$11,classScheme,0)),Matches[TIMEBIN],$B46,Matches[SITE IN],BE$9),COUNTIFS(Matches[CLASS],INDEX(classNum,1,MATCH(BE$11,classScheme,0)),Matches[TIME OUT],"&gt;="&amp;TIMEVALUE(LEFT($B46,5)),Matches[TIME OUT],"&lt;"&amp;TIMEVALUE(LEFT($B46,5))+TIME(0,15,0),Matches[SITE OUT],BE$9)),COUNTIFS(All[TIMEBIN],$B46,All[CLASS],INDEX(classNum,1,MATCH(BE$11,classScheme,0)))),"")</f>
        <v>4</v>
      </c>
      <c r="BF46" s="9">
        <f ca="1">IF(BE$9&lt;&gt;"",IF(BE$9&lt;&gt;"All Locations",IF(BE$10="From",COUNTIFS(Matches[CLASS],INDEX(classNum,1,MATCH(BF$11,classScheme,0)),Matches[TIMEBIN],$B46,Matches[SITE IN],BE$9),COUNTIFS(Matches[CLASS],INDEX(classNum,1,MATCH(BF$11,classScheme,0)),Matches[TIME OUT],"&gt;="&amp;TIMEVALUE(LEFT($B46,5)),Matches[TIME OUT],"&lt;"&amp;TIMEVALUE(LEFT($B46,5))+TIME(0,15,0),Matches[SITE OUT],BE$9)),COUNTIFS(All[TIMEBIN],$B46,All[CLASS],INDEX(classNum,1,MATCH(BF$11,classScheme,0)))),"")</f>
        <v>1</v>
      </c>
      <c r="BG46" s="9">
        <f ca="1">IF(BE$9&lt;&gt;"",IF(BE$9&lt;&gt;"All Locations",IF(BE$10="From",COUNTIFS(Matches[CLASS],INDEX(classNum,1,MATCH(BG$11,classScheme,0)),Matches[TIMEBIN],$B46,Matches[SITE IN],BE$9),COUNTIFS(Matches[CLASS],INDEX(classNum,1,MATCH(BG$11,classScheme,0)),Matches[TIME OUT],"&gt;="&amp;TIMEVALUE(LEFT($B46,5)),Matches[TIME OUT],"&lt;"&amp;TIMEVALUE(LEFT($B46,5))+TIME(0,15,0),Matches[SITE OUT],BE$9)),COUNTIFS(All[TIMEBIN],$B46,All[CLASS],INDEX(classNum,1,MATCH(BG$11,classScheme,0)))),"")</f>
        <v>0</v>
      </c>
      <c r="BH46" s="10">
        <f ca="1">IF(BE$9&lt;&gt;"",IF(BE$9&lt;&gt;"All Locations",IF(BE$10="From",COUNTIFS(Matches[CLASS],INDEX(classNum,1,MATCH(BH$11,classScheme,0)),Matches[TIMEBIN],$B46,Matches[SITE IN],BE$9),COUNTIFS(Matches[CLASS],INDEX(classNum,1,MATCH(BH$11,classScheme,0)),Matches[TIME OUT],"&gt;="&amp;TIMEVALUE(LEFT($B46,5)),Matches[TIME OUT],"&lt;"&amp;TIMEVALUE(LEFT($B46,5))+TIME(0,15,0),Matches[SITE OUT],BE$9)),COUNTIFS(All[TIMEBIN],$B46,All[CLASS],INDEX(classNum,1,MATCH(BH$11,classScheme,0)))),"")</f>
        <v>0</v>
      </c>
      <c r="BI46" s="11">
        <f ca="1">IF(BE$9&lt;&gt;"",IF(BE$9&lt;&gt;"All Locations",IF(BE$10="From",COUNTIFS(Matches[CLASS],INDEX(classNum,1,MATCH(BI$11,classScheme,0)),Matches[TIMEBIN],$B46,Matches[SITE IN],BE$9),COUNTIFS(Matches[CLASS],INDEX(classNum,1,MATCH(BI$11,classScheme,0)),Matches[TIME OUT],"&gt;="&amp;TIMEVALUE(LEFT($B46,5)),Matches[TIME OUT],"&lt;"&amp;TIMEVALUE(LEFT($B46,5))+TIME(0,15,0),Matches[SITE OUT],BE$9)),COUNTIFS(All[TIMEBIN],$B46,All[CLASS],INDEX(classNum,1,MATCH(BI$11,classScheme,0)))),"")</f>
        <v>0</v>
      </c>
      <c r="BJ46" s="12"/>
      <c r="BK46" s="8">
        <f ca="1">IF(BK$9&lt;&gt;"",IF(BK$9&lt;&gt;"All Locations",IF(BK$10="From",COUNTIFS(Matches[CLASS],INDEX(classNum,1,MATCH(BK$11,classScheme,0)),Matches[TIMEBIN],$B46,Matches[SITE IN],BK$9),COUNTIFS(Matches[CLASS],INDEX(classNum,1,MATCH(BK$11,classScheme,0)),Matches[TIME OUT],"&gt;="&amp;TIMEVALUE(LEFT($B46,5)),Matches[TIME OUT],"&lt;"&amp;TIMEVALUE(LEFT($B46,5))+TIME(0,15,0),Matches[SITE OUT],BK$9)),COUNTIFS(All[TIMEBIN],$B46,All[CLASS],INDEX(classNum,1,MATCH(BK$11,classScheme,0)))),"")</f>
        <v>11</v>
      </c>
      <c r="BL46" s="9">
        <f ca="1">IF(BK$9&lt;&gt;"",IF(BK$9&lt;&gt;"All Locations",IF(BK$10="From",COUNTIFS(Matches[CLASS],INDEX(classNum,1,MATCH(BL$11,classScheme,0)),Matches[TIMEBIN],$B46,Matches[SITE IN],BK$9),COUNTIFS(Matches[CLASS],INDEX(classNum,1,MATCH(BL$11,classScheme,0)),Matches[TIME OUT],"&gt;="&amp;TIMEVALUE(LEFT($B46,5)),Matches[TIME OUT],"&lt;"&amp;TIMEVALUE(LEFT($B46,5))+TIME(0,15,0),Matches[SITE OUT],BK$9)),COUNTIFS(All[TIMEBIN],$B46,All[CLASS],INDEX(classNum,1,MATCH(BL$11,classScheme,0)))),"")</f>
        <v>0</v>
      </c>
      <c r="BM46" s="9">
        <f ca="1">IF(BK$9&lt;&gt;"",IF(BK$9&lt;&gt;"All Locations",IF(BK$10="From",COUNTIFS(Matches[CLASS],INDEX(classNum,1,MATCH(BM$11,classScheme,0)),Matches[TIMEBIN],$B46,Matches[SITE IN],BK$9),COUNTIFS(Matches[CLASS],INDEX(classNum,1,MATCH(BM$11,classScheme,0)),Matches[TIME OUT],"&gt;="&amp;TIMEVALUE(LEFT($B46,5)),Matches[TIME OUT],"&lt;"&amp;TIMEVALUE(LEFT($B46,5))+TIME(0,15,0),Matches[SITE OUT],BK$9)),COUNTIFS(All[TIMEBIN],$B46,All[CLASS],INDEX(classNum,1,MATCH(BM$11,classScheme,0)))),"")</f>
        <v>0</v>
      </c>
      <c r="BN46" s="10">
        <f ca="1">IF(BK$9&lt;&gt;"",IF(BK$9&lt;&gt;"All Locations",IF(BK$10="From",COUNTIFS(Matches[CLASS],INDEX(classNum,1,MATCH(BN$11,classScheme,0)),Matches[TIMEBIN],$B46,Matches[SITE IN],BK$9),COUNTIFS(Matches[CLASS],INDEX(classNum,1,MATCH(BN$11,classScheme,0)),Matches[TIME OUT],"&gt;="&amp;TIMEVALUE(LEFT($B46,5)),Matches[TIME OUT],"&lt;"&amp;TIMEVALUE(LEFT($B46,5))+TIME(0,15,0),Matches[SITE OUT],BK$9)),COUNTIFS(All[TIMEBIN],$B46,All[CLASS],INDEX(classNum,1,MATCH(BN$11,classScheme,0)))),"")</f>
        <v>0</v>
      </c>
      <c r="BO46" s="11">
        <f ca="1">IF(BK$9&lt;&gt;"",IF(BK$9&lt;&gt;"All Locations",IF(BK$10="From",COUNTIFS(Matches[CLASS],INDEX(classNum,1,MATCH(BO$11,classScheme,0)),Matches[TIMEBIN],$B46,Matches[SITE IN],BK$9),COUNTIFS(Matches[CLASS],INDEX(classNum,1,MATCH(BO$11,classScheme,0)),Matches[TIME OUT],"&gt;="&amp;TIMEVALUE(LEFT($B46,5)),Matches[TIME OUT],"&lt;"&amp;TIMEVALUE(LEFT($B46,5))+TIME(0,15,0),Matches[SITE OUT],BK$9)),COUNTIFS(All[TIMEBIN],$B46,All[CLASS],INDEX(classNum,1,MATCH(BO$11,classScheme,0)))),"")</f>
        <v>0</v>
      </c>
      <c r="BP46" s="12"/>
      <c r="BQ46" s="8">
        <f ca="1">IF(BQ$9&lt;&gt;"",IF(BQ$9&lt;&gt;"All Locations",IF(BQ$10="From",COUNTIFS(Matches[CLASS],INDEX(classNum,1,MATCH(BQ$11,classScheme,0)),Matches[TIMEBIN],$B46,Matches[SITE IN],BQ$9),COUNTIFS(Matches[CLASS],INDEX(classNum,1,MATCH(BQ$11,classScheme,0)),Matches[TIME OUT],"&gt;="&amp;TIMEVALUE(LEFT($B46,5)),Matches[TIME OUT],"&lt;"&amp;TIMEVALUE(LEFT($B46,5))+TIME(0,15,0),Matches[SITE OUT],BQ$9)),COUNTIFS(All[TIMEBIN],$B46,All[CLASS],INDEX(classNum,1,MATCH(BQ$11,classScheme,0)))),"")</f>
        <v>128</v>
      </c>
      <c r="BR46" s="9">
        <f ca="1">IF(BQ$9&lt;&gt;"",IF(BQ$9&lt;&gt;"All Locations",IF(BQ$10="From",COUNTIFS(Matches[CLASS],INDEX(classNum,1,MATCH(BR$11,classScheme,0)),Matches[TIMEBIN],$B46,Matches[SITE IN],BQ$9),COUNTIFS(Matches[CLASS],INDEX(classNum,1,MATCH(BR$11,classScheme,0)),Matches[TIME OUT],"&gt;="&amp;TIMEVALUE(LEFT($B46,5)),Matches[TIME OUT],"&lt;"&amp;TIMEVALUE(LEFT($B46,5))+TIME(0,15,0),Matches[SITE OUT],BQ$9)),COUNTIFS(All[TIMEBIN],$B46,All[CLASS],INDEX(classNum,1,MATCH(BR$11,classScheme,0)))),"")</f>
        <v>10</v>
      </c>
      <c r="BS46" s="9">
        <f ca="1">IF(BQ$9&lt;&gt;"",IF(BQ$9&lt;&gt;"All Locations",IF(BQ$10="From",COUNTIFS(Matches[CLASS],INDEX(classNum,1,MATCH(BS$11,classScheme,0)),Matches[TIMEBIN],$B46,Matches[SITE IN],BQ$9),COUNTIFS(Matches[CLASS],INDEX(classNum,1,MATCH(BS$11,classScheme,0)),Matches[TIME OUT],"&gt;="&amp;TIMEVALUE(LEFT($B46,5)),Matches[TIME OUT],"&lt;"&amp;TIMEVALUE(LEFT($B46,5))+TIME(0,15,0),Matches[SITE OUT],BQ$9)),COUNTIFS(All[TIMEBIN],$B46,All[CLASS],INDEX(classNum,1,MATCH(BS$11,classScheme,0)))),"")</f>
        <v>0</v>
      </c>
      <c r="BT46" s="10">
        <f ca="1">IF(BQ$9&lt;&gt;"",IF(BQ$9&lt;&gt;"All Locations",IF(BQ$10="From",COUNTIFS(Matches[CLASS],INDEX(classNum,1,MATCH(BT$11,classScheme,0)),Matches[TIMEBIN],$B46,Matches[SITE IN],BQ$9),COUNTIFS(Matches[CLASS],INDEX(classNum,1,MATCH(BT$11,classScheme,0)),Matches[TIME OUT],"&gt;="&amp;TIMEVALUE(LEFT($B46,5)),Matches[TIME OUT],"&lt;"&amp;TIMEVALUE(LEFT($B46,5))+TIME(0,15,0),Matches[SITE OUT],BQ$9)),COUNTIFS(All[TIMEBIN],$B46,All[CLASS],INDEX(classNum,1,MATCH(BT$11,classScheme,0)))),"")</f>
        <v>0</v>
      </c>
      <c r="BU46" s="11">
        <f ca="1">IF(BQ$9&lt;&gt;"",IF(BQ$9&lt;&gt;"All Locations",IF(BQ$10="From",COUNTIFS(Matches[CLASS],INDEX(classNum,1,MATCH(BU$11,classScheme,0)),Matches[TIMEBIN],$B46,Matches[SITE IN],BQ$9),COUNTIFS(Matches[CLASS],INDEX(classNum,1,MATCH(BU$11,classScheme,0)),Matches[TIME OUT],"&gt;="&amp;TIMEVALUE(LEFT($B46,5)),Matches[TIME OUT],"&lt;"&amp;TIMEVALUE(LEFT($B46,5))+TIME(0,15,0),Matches[SITE OUT],BQ$9)),COUNTIFS(All[TIMEBIN],$B46,All[CLASS],INDEX(classNum,1,MATCH(BU$11,classScheme,0)))),"")</f>
        <v>12</v>
      </c>
    </row>
    <row r="47" spans="2:73">
      <c r="B47" s="7" t="str">
        <v>14:45 - 15:00</v>
      </c>
      <c r="C47" s="8">
        <f ca="1">IF(C$9&lt;&gt;"",IF(C$9&lt;&gt;"All Locations",IF(C$10="From",COUNTIFS(Matches[CLASS],INDEX(classNum,1,MATCH(C$11,classScheme,0)),Matches[TIMEBIN],$B47,Matches[SITE IN],C$9),COUNTIFS(Matches[CLASS],INDEX(classNum,1,MATCH(C$11,classScheme,0)),Matches[TIME OUT],"&gt;="&amp;TIMEVALUE(LEFT($B47,5)),Matches[TIME OUT],"&lt;"&amp;TIMEVALUE(LEFT($B47,5))+TIME(0,15,0),Matches[SITE OUT],C$9)),COUNTIFS(All[TIMEBIN],$B47,All[CLASS],INDEX(classNum,1,MATCH(C$11,classScheme,0)))),"")</f>
        <v>36</v>
      </c>
      <c r="D47" s="9">
        <f ca="1">IF(C$9&lt;&gt;"",IF(C$9&lt;&gt;"All Locations",IF(C$10="From",COUNTIFS(Matches[CLASS],INDEX(classNum,1,MATCH(D$11,classScheme,0)),Matches[TIMEBIN],$B47,Matches[SITE IN],C$9),COUNTIFS(Matches[CLASS],INDEX(classNum,1,MATCH(D$11,classScheme,0)),Matches[TIME OUT],"&gt;="&amp;TIMEVALUE(LEFT($B47,5)),Matches[TIME OUT],"&lt;"&amp;TIMEVALUE(LEFT($B47,5))+TIME(0,15,0),Matches[SITE OUT],C$9)),COUNTIFS(All[TIMEBIN],$B47,All[CLASS],INDEX(classNum,1,MATCH(D$11,classScheme,0)))),"")</f>
        <v>3</v>
      </c>
      <c r="E47" s="9">
        <f ca="1">IF(C$9&lt;&gt;"",IF(C$9&lt;&gt;"All Locations",IF(C$10="From",COUNTIFS(Matches[CLASS],INDEX(classNum,1,MATCH(E$11,classScheme,0)),Matches[TIMEBIN],$B47,Matches[SITE IN],C$9),COUNTIFS(Matches[CLASS],INDEX(classNum,1,MATCH(E$11,classScheme,0)),Matches[TIME OUT],"&gt;="&amp;TIMEVALUE(LEFT($B47,5)),Matches[TIME OUT],"&lt;"&amp;TIMEVALUE(LEFT($B47,5))+TIME(0,15,0),Matches[SITE OUT],C$9)),COUNTIFS(All[TIMEBIN],$B47,All[CLASS],INDEX(classNum,1,MATCH(E$11,classScheme,0)))),"")</f>
        <v>0</v>
      </c>
      <c r="F47" s="10">
        <f ca="1">IF(C$9&lt;&gt;"",IF(C$9&lt;&gt;"All Locations",IF(C$10="From",COUNTIFS(Matches[CLASS],INDEX(classNum,1,MATCH(F$11,classScheme,0)),Matches[TIMEBIN],$B47,Matches[SITE IN],C$9),COUNTIFS(Matches[CLASS],INDEX(classNum,1,MATCH(F$11,classScheme,0)),Matches[TIME OUT],"&gt;="&amp;TIMEVALUE(LEFT($B47,5)),Matches[TIME OUT],"&lt;"&amp;TIMEVALUE(LEFT($B47,5))+TIME(0,15,0),Matches[SITE OUT],C$9)),COUNTIFS(All[TIMEBIN],$B47,All[CLASS],INDEX(classNum,1,MATCH(F$11,classScheme,0)))),"")</f>
        <v>0</v>
      </c>
      <c r="G47" s="11">
        <f ca="1">IF(C$9&lt;&gt;"",IF(C$9&lt;&gt;"All Locations",IF(C$10="From",COUNTIFS(Matches[CLASS],INDEX(classNum,1,MATCH(G$11,classScheme,0)),Matches[TIMEBIN],$B47,Matches[SITE IN],C$9),COUNTIFS(Matches[CLASS],INDEX(classNum,1,MATCH(G$11,classScheme,0)),Matches[TIME OUT],"&gt;="&amp;TIMEVALUE(LEFT($B47,5)),Matches[TIME OUT],"&lt;"&amp;TIMEVALUE(LEFT($B47,5))+TIME(0,15,0),Matches[SITE OUT],C$9)),COUNTIFS(All[TIMEBIN],$B47,All[CLASS],INDEX(classNum,1,MATCH(G$11,classScheme,0)))),"")</f>
        <v>8</v>
      </c>
      <c r="H47" s="12"/>
      <c r="I47" s="8">
        <f ca="1">IF(I$9&lt;&gt;"",IF(I$9&lt;&gt;"All Locations",IF(I$10="From",COUNTIFS(Matches[CLASS],INDEX(classNum,1,MATCH(I$11,classScheme,0)),Matches[TIMEBIN],$B47,Matches[SITE IN],I$9),COUNTIFS(Matches[CLASS],INDEX(classNum,1,MATCH(I$11,classScheme,0)),Matches[TIME OUT],"&gt;="&amp;TIMEVALUE(LEFT($B47,5)),Matches[TIME OUT],"&lt;"&amp;TIMEVALUE(LEFT($B47,5))+TIME(0,15,0),Matches[SITE OUT],I$9)),COUNTIFS(All[TIMEBIN],$B47,All[CLASS],INDEX(classNum,1,MATCH(I$11,classScheme,0)))),"")</f>
        <v>0</v>
      </c>
      <c r="J47" s="9">
        <f ca="1">IF(I$9&lt;&gt;"",IF(I$9&lt;&gt;"All Locations",IF(I$10="From",COUNTIFS(Matches[CLASS],INDEX(classNum,1,MATCH(J$11,classScheme,0)),Matches[TIMEBIN],$B47,Matches[SITE IN],I$9),COUNTIFS(Matches[CLASS],INDEX(classNum,1,MATCH(J$11,classScheme,0)),Matches[TIME OUT],"&gt;="&amp;TIMEVALUE(LEFT($B47,5)),Matches[TIME OUT],"&lt;"&amp;TIMEVALUE(LEFT($B47,5))+TIME(0,15,0),Matches[SITE OUT],I$9)),COUNTIFS(All[TIMEBIN],$B47,All[CLASS],INDEX(classNum,1,MATCH(J$11,classScheme,0)))),"")</f>
        <v>0</v>
      </c>
      <c r="K47" s="9">
        <f ca="1">IF(I$9&lt;&gt;"",IF(I$9&lt;&gt;"All Locations",IF(I$10="From",COUNTIFS(Matches[CLASS],INDEX(classNum,1,MATCH(K$11,classScheme,0)),Matches[TIMEBIN],$B47,Matches[SITE IN],I$9),COUNTIFS(Matches[CLASS],INDEX(classNum,1,MATCH(K$11,classScheme,0)),Matches[TIME OUT],"&gt;="&amp;TIMEVALUE(LEFT($B47,5)),Matches[TIME OUT],"&lt;"&amp;TIMEVALUE(LEFT($B47,5))+TIME(0,15,0),Matches[SITE OUT],I$9)),COUNTIFS(All[TIMEBIN],$B47,All[CLASS],INDEX(classNum,1,MATCH(K$11,classScheme,0)))),"")</f>
        <v>0</v>
      </c>
      <c r="L47" s="10">
        <f ca="1">IF(I$9&lt;&gt;"",IF(I$9&lt;&gt;"All Locations",IF(I$10="From",COUNTIFS(Matches[CLASS],INDEX(classNum,1,MATCH(L$11,classScheme,0)),Matches[TIMEBIN],$B47,Matches[SITE IN],I$9),COUNTIFS(Matches[CLASS],INDEX(classNum,1,MATCH(L$11,classScheme,0)),Matches[TIME OUT],"&gt;="&amp;TIMEVALUE(LEFT($B47,5)),Matches[TIME OUT],"&lt;"&amp;TIMEVALUE(LEFT($B47,5))+TIME(0,15,0),Matches[SITE OUT],I$9)),COUNTIFS(All[TIMEBIN],$B47,All[CLASS],INDEX(classNum,1,MATCH(L$11,classScheme,0)))),"")</f>
        <v>0</v>
      </c>
      <c r="M47" s="11">
        <f ca="1">IF(I$9&lt;&gt;"",IF(I$9&lt;&gt;"All Locations",IF(I$10="From",COUNTIFS(Matches[CLASS],INDEX(classNum,1,MATCH(M$11,classScheme,0)),Matches[TIMEBIN],$B47,Matches[SITE IN],I$9),COUNTIFS(Matches[CLASS],INDEX(classNum,1,MATCH(M$11,classScheme,0)),Matches[TIME OUT],"&gt;="&amp;TIMEVALUE(LEFT($B47,5)),Matches[TIME OUT],"&lt;"&amp;TIMEVALUE(LEFT($B47,5))+TIME(0,15,0),Matches[SITE OUT],I$9)),COUNTIFS(All[TIMEBIN],$B47,All[CLASS],INDEX(classNum,1,MATCH(M$11,classScheme,0)))),"")</f>
        <v>0</v>
      </c>
      <c r="N47" s="12"/>
      <c r="O47" s="8">
        <f ca="1">IF(O$9&lt;&gt;"",IF(O$9&lt;&gt;"All Locations",IF(O$10="From",COUNTIFS(Matches[CLASS],INDEX(classNum,1,MATCH(O$11,classScheme,0)),Matches[TIMEBIN],$B47,Matches[SITE IN],O$9),COUNTIFS(Matches[CLASS],INDEX(classNum,1,MATCH(O$11,classScheme,0)),Matches[TIME OUT],"&gt;="&amp;TIMEVALUE(LEFT($B47,5)),Matches[TIME OUT],"&lt;"&amp;TIMEVALUE(LEFT($B47,5))+TIME(0,15,0),Matches[SITE OUT],O$9)),COUNTIFS(All[TIMEBIN],$B47,All[CLASS],INDEX(classNum,1,MATCH(O$11,classScheme,0)))),"")</f>
        <v>5</v>
      </c>
      <c r="P47" s="9">
        <f ca="1">IF(O$9&lt;&gt;"",IF(O$9&lt;&gt;"All Locations",IF(O$10="From",COUNTIFS(Matches[CLASS],INDEX(classNum,1,MATCH(P$11,classScheme,0)),Matches[TIMEBIN],$B47,Matches[SITE IN],O$9),COUNTIFS(Matches[CLASS],INDEX(classNum,1,MATCH(P$11,classScheme,0)),Matches[TIME OUT],"&gt;="&amp;TIMEVALUE(LEFT($B47,5)),Matches[TIME OUT],"&lt;"&amp;TIMEVALUE(LEFT($B47,5))+TIME(0,15,0),Matches[SITE OUT],O$9)),COUNTIFS(All[TIMEBIN],$B47,All[CLASS],INDEX(classNum,1,MATCH(P$11,classScheme,0)))),"")</f>
        <v>1</v>
      </c>
      <c r="Q47" s="9">
        <f ca="1">IF(O$9&lt;&gt;"",IF(O$9&lt;&gt;"All Locations",IF(O$10="From",COUNTIFS(Matches[CLASS],INDEX(classNum,1,MATCH(Q$11,classScheme,0)),Matches[TIMEBIN],$B47,Matches[SITE IN],O$9),COUNTIFS(Matches[CLASS],INDEX(classNum,1,MATCH(Q$11,classScheme,0)),Matches[TIME OUT],"&gt;="&amp;TIMEVALUE(LEFT($B47,5)),Matches[TIME OUT],"&lt;"&amp;TIMEVALUE(LEFT($B47,5))+TIME(0,15,0),Matches[SITE OUT],O$9)),COUNTIFS(All[TIMEBIN],$B47,All[CLASS],INDEX(classNum,1,MATCH(Q$11,classScheme,0)))),"")</f>
        <v>0</v>
      </c>
      <c r="R47" s="10">
        <f ca="1">IF(O$9&lt;&gt;"",IF(O$9&lt;&gt;"All Locations",IF(O$10="From",COUNTIFS(Matches[CLASS],INDEX(classNum,1,MATCH(R$11,classScheme,0)),Matches[TIMEBIN],$B47,Matches[SITE IN],O$9),COUNTIFS(Matches[CLASS],INDEX(classNum,1,MATCH(R$11,classScheme,0)),Matches[TIME OUT],"&gt;="&amp;TIMEVALUE(LEFT($B47,5)),Matches[TIME OUT],"&lt;"&amp;TIMEVALUE(LEFT($B47,5))+TIME(0,15,0),Matches[SITE OUT],O$9)),COUNTIFS(All[TIMEBIN],$B47,All[CLASS],INDEX(classNum,1,MATCH(R$11,classScheme,0)))),"")</f>
        <v>0</v>
      </c>
      <c r="S47" s="11">
        <f ca="1">IF(O$9&lt;&gt;"",IF(O$9&lt;&gt;"All Locations",IF(O$10="From",COUNTIFS(Matches[CLASS],INDEX(classNum,1,MATCH(S$11,classScheme,0)),Matches[TIMEBIN],$B47,Matches[SITE IN],O$9),COUNTIFS(Matches[CLASS],INDEX(classNum,1,MATCH(S$11,classScheme,0)),Matches[TIME OUT],"&gt;="&amp;TIMEVALUE(LEFT($B47,5)),Matches[TIME OUT],"&lt;"&amp;TIMEVALUE(LEFT($B47,5))+TIME(0,15,0),Matches[SITE OUT],O$9)),COUNTIFS(All[TIMEBIN],$B47,All[CLASS],INDEX(classNum,1,MATCH(S$11,classScheme,0)))),"")</f>
        <v>0</v>
      </c>
      <c r="T47" s="12"/>
      <c r="U47" s="8">
        <f ca="1">IF(U$9&lt;&gt;"",IF(U$9&lt;&gt;"All Locations",IF(U$10="From",COUNTIFS(Matches[CLASS],INDEX(classNum,1,MATCH(U$11,classScheme,0)),Matches[TIMEBIN],$B47,Matches[SITE IN],U$9),COUNTIFS(Matches[CLASS],INDEX(classNum,1,MATCH(U$11,classScheme,0)),Matches[TIME OUT],"&gt;="&amp;TIMEVALUE(LEFT($B47,5)),Matches[TIME OUT],"&lt;"&amp;TIMEVALUE(LEFT($B47,5))+TIME(0,15,0),Matches[SITE OUT],U$9)),COUNTIFS(All[TIMEBIN],$B47,All[CLASS],INDEX(classNum,1,MATCH(U$11,classScheme,0)))),"")</f>
        <v>16</v>
      </c>
      <c r="V47" s="9">
        <f ca="1">IF(U$9&lt;&gt;"",IF(U$9&lt;&gt;"All Locations",IF(U$10="From",COUNTIFS(Matches[CLASS],INDEX(classNum,1,MATCH(V$11,classScheme,0)),Matches[TIMEBIN],$B47,Matches[SITE IN],U$9),COUNTIFS(Matches[CLASS],INDEX(classNum,1,MATCH(V$11,classScheme,0)),Matches[TIME OUT],"&gt;="&amp;TIMEVALUE(LEFT($B47,5)),Matches[TIME OUT],"&lt;"&amp;TIMEVALUE(LEFT($B47,5))+TIME(0,15,0),Matches[SITE OUT],U$9)),COUNTIFS(All[TIMEBIN],$B47,All[CLASS],INDEX(classNum,1,MATCH(V$11,classScheme,0)))),"")</f>
        <v>1</v>
      </c>
      <c r="W47" s="9">
        <f ca="1">IF(U$9&lt;&gt;"",IF(U$9&lt;&gt;"All Locations",IF(U$10="From",COUNTIFS(Matches[CLASS],INDEX(classNum,1,MATCH(W$11,classScheme,0)),Matches[TIMEBIN],$B47,Matches[SITE IN],U$9),COUNTIFS(Matches[CLASS],INDEX(classNum,1,MATCH(W$11,classScheme,0)),Matches[TIME OUT],"&gt;="&amp;TIMEVALUE(LEFT($B47,5)),Matches[TIME OUT],"&lt;"&amp;TIMEVALUE(LEFT($B47,5))+TIME(0,15,0),Matches[SITE OUT],U$9)),COUNTIFS(All[TIMEBIN],$B47,All[CLASS],INDEX(classNum,1,MATCH(W$11,classScheme,0)))),"")</f>
        <v>0</v>
      </c>
      <c r="X47" s="10">
        <f ca="1">IF(U$9&lt;&gt;"",IF(U$9&lt;&gt;"All Locations",IF(U$10="From",COUNTIFS(Matches[CLASS],INDEX(classNum,1,MATCH(X$11,classScheme,0)),Matches[TIMEBIN],$B47,Matches[SITE IN],U$9),COUNTIFS(Matches[CLASS],INDEX(classNum,1,MATCH(X$11,classScheme,0)),Matches[TIME OUT],"&gt;="&amp;TIMEVALUE(LEFT($B47,5)),Matches[TIME OUT],"&lt;"&amp;TIMEVALUE(LEFT($B47,5))+TIME(0,15,0),Matches[SITE OUT],U$9)),COUNTIFS(All[TIMEBIN],$B47,All[CLASS],INDEX(classNum,1,MATCH(X$11,classScheme,0)))),"")</f>
        <v>0</v>
      </c>
      <c r="Y47" s="11">
        <f ca="1">IF(U$9&lt;&gt;"",IF(U$9&lt;&gt;"All Locations",IF(U$10="From",COUNTIFS(Matches[CLASS],INDEX(classNum,1,MATCH(Y$11,classScheme,0)),Matches[TIMEBIN],$B47,Matches[SITE IN],U$9),COUNTIFS(Matches[CLASS],INDEX(classNum,1,MATCH(Y$11,classScheme,0)),Matches[TIME OUT],"&gt;="&amp;TIMEVALUE(LEFT($B47,5)),Matches[TIME OUT],"&lt;"&amp;TIMEVALUE(LEFT($B47,5))+TIME(0,15,0),Matches[SITE OUT],U$9)),COUNTIFS(All[TIMEBIN],$B47,All[CLASS],INDEX(classNum,1,MATCH(Y$11,classScheme,0)))),"")</f>
        <v>0</v>
      </c>
      <c r="Z47" s="12"/>
      <c r="AA47" s="8">
        <f ca="1">IF(AA$9&lt;&gt;"",IF(AA$9&lt;&gt;"All Locations",IF(AA$10="From",COUNTIFS(Matches[CLASS],INDEX(classNum,1,MATCH(AA$11,classScheme,0)),Matches[TIMEBIN],$B47,Matches[SITE IN],AA$9),COUNTIFS(Matches[CLASS],INDEX(classNum,1,MATCH(AA$11,classScheme,0)),Matches[TIME OUT],"&gt;="&amp;TIMEVALUE(LEFT($B47,5)),Matches[TIME OUT],"&lt;"&amp;TIMEVALUE(LEFT($B47,5))+TIME(0,15,0),Matches[SITE OUT],AA$9)),COUNTIFS(All[TIMEBIN],$B47,All[CLASS],INDEX(classNum,1,MATCH(AA$11,classScheme,0)))),"")</f>
        <v>14</v>
      </c>
      <c r="AB47" s="9">
        <f ca="1">IF(AA$9&lt;&gt;"",IF(AA$9&lt;&gt;"All Locations",IF(AA$10="From",COUNTIFS(Matches[CLASS],INDEX(classNum,1,MATCH(AB$11,classScheme,0)),Matches[TIMEBIN],$B47,Matches[SITE IN],AA$9),COUNTIFS(Matches[CLASS],INDEX(classNum,1,MATCH(AB$11,classScheme,0)),Matches[TIME OUT],"&gt;="&amp;TIMEVALUE(LEFT($B47,5)),Matches[TIME OUT],"&lt;"&amp;TIMEVALUE(LEFT($B47,5))+TIME(0,15,0),Matches[SITE OUT],AA$9)),COUNTIFS(All[TIMEBIN],$B47,All[CLASS],INDEX(classNum,1,MATCH(AB$11,classScheme,0)))),"")</f>
        <v>0</v>
      </c>
      <c r="AC47" s="9">
        <f ca="1">IF(AA$9&lt;&gt;"",IF(AA$9&lt;&gt;"All Locations",IF(AA$10="From",COUNTIFS(Matches[CLASS],INDEX(classNum,1,MATCH(AC$11,classScheme,0)),Matches[TIMEBIN],$B47,Matches[SITE IN],AA$9),COUNTIFS(Matches[CLASS],INDEX(classNum,1,MATCH(AC$11,classScheme,0)),Matches[TIME OUT],"&gt;="&amp;TIMEVALUE(LEFT($B47,5)),Matches[TIME OUT],"&lt;"&amp;TIMEVALUE(LEFT($B47,5))+TIME(0,15,0),Matches[SITE OUT],AA$9)),COUNTIFS(All[TIMEBIN],$B47,All[CLASS],INDEX(classNum,1,MATCH(AC$11,classScheme,0)))),"")</f>
        <v>0</v>
      </c>
      <c r="AD47" s="10">
        <f ca="1">IF(AA$9&lt;&gt;"",IF(AA$9&lt;&gt;"All Locations",IF(AA$10="From",COUNTIFS(Matches[CLASS],INDEX(classNum,1,MATCH(AD$11,classScheme,0)),Matches[TIMEBIN],$B47,Matches[SITE IN],AA$9),COUNTIFS(Matches[CLASS],INDEX(classNum,1,MATCH(AD$11,classScheme,0)),Matches[TIME OUT],"&gt;="&amp;TIMEVALUE(LEFT($B47,5)),Matches[TIME OUT],"&lt;"&amp;TIMEVALUE(LEFT($B47,5))+TIME(0,15,0),Matches[SITE OUT],AA$9)),COUNTIFS(All[TIMEBIN],$B47,All[CLASS],INDEX(classNum,1,MATCH(AD$11,classScheme,0)))),"")</f>
        <v>0</v>
      </c>
      <c r="AE47" s="11">
        <f ca="1">IF(AA$9&lt;&gt;"",IF(AA$9&lt;&gt;"All Locations",IF(AA$10="From",COUNTIFS(Matches[CLASS],INDEX(classNum,1,MATCH(AE$11,classScheme,0)),Matches[TIMEBIN],$B47,Matches[SITE IN],AA$9),COUNTIFS(Matches[CLASS],INDEX(classNum,1,MATCH(AE$11,classScheme,0)),Matches[TIME OUT],"&gt;="&amp;TIMEVALUE(LEFT($B47,5)),Matches[TIME OUT],"&lt;"&amp;TIMEVALUE(LEFT($B47,5))+TIME(0,15,0),Matches[SITE OUT],AA$9)),COUNTIFS(All[TIMEBIN],$B47,All[CLASS],INDEX(classNum,1,MATCH(AE$11,classScheme,0)))),"")</f>
        <v>0</v>
      </c>
      <c r="AF47" s="12"/>
      <c r="AG47" s="8">
        <f ca="1">IF(AG$9&lt;&gt;"",IF(AG$9&lt;&gt;"All Locations",IF(AG$10="From",COUNTIFS(Matches[CLASS],INDEX(classNum,1,MATCH(AG$11,classScheme,0)),Matches[TIMEBIN],$B47,Matches[SITE IN],AG$9),COUNTIFS(Matches[CLASS],INDEX(classNum,1,MATCH(AG$11,classScheme,0)),Matches[TIME OUT],"&gt;="&amp;TIMEVALUE(LEFT($B47,5)),Matches[TIME OUT],"&lt;"&amp;TIMEVALUE(LEFT($B47,5))+TIME(0,15,0),Matches[SITE OUT],AG$9)),COUNTIFS(All[TIMEBIN],$B47,All[CLASS],INDEX(classNum,1,MATCH(AG$11,classScheme,0)))),"")</f>
        <v>19</v>
      </c>
      <c r="AH47" s="9">
        <f ca="1">IF(AG$9&lt;&gt;"",IF(AG$9&lt;&gt;"All Locations",IF(AG$10="From",COUNTIFS(Matches[CLASS],INDEX(classNum,1,MATCH(AH$11,classScheme,0)),Matches[TIMEBIN],$B47,Matches[SITE IN],AG$9),COUNTIFS(Matches[CLASS],INDEX(classNum,1,MATCH(AH$11,classScheme,0)),Matches[TIME OUT],"&gt;="&amp;TIMEVALUE(LEFT($B47,5)),Matches[TIME OUT],"&lt;"&amp;TIMEVALUE(LEFT($B47,5))+TIME(0,15,0),Matches[SITE OUT],AG$9)),COUNTIFS(All[TIMEBIN],$B47,All[CLASS],INDEX(classNum,1,MATCH(AH$11,classScheme,0)))),"")</f>
        <v>1</v>
      </c>
      <c r="AI47" s="9">
        <f ca="1">IF(AG$9&lt;&gt;"",IF(AG$9&lt;&gt;"All Locations",IF(AG$10="From",COUNTIFS(Matches[CLASS],INDEX(classNum,1,MATCH(AI$11,classScheme,0)),Matches[TIMEBIN],$B47,Matches[SITE IN],AG$9),COUNTIFS(Matches[CLASS],INDEX(classNum,1,MATCH(AI$11,classScheme,0)),Matches[TIME OUT],"&gt;="&amp;TIMEVALUE(LEFT($B47,5)),Matches[TIME OUT],"&lt;"&amp;TIMEVALUE(LEFT($B47,5))+TIME(0,15,0),Matches[SITE OUT],AG$9)),COUNTIFS(All[TIMEBIN],$B47,All[CLASS],INDEX(classNum,1,MATCH(AI$11,classScheme,0)))),"")</f>
        <v>1</v>
      </c>
      <c r="AJ47" s="10">
        <f ca="1">IF(AG$9&lt;&gt;"",IF(AG$9&lt;&gt;"All Locations",IF(AG$10="From",COUNTIFS(Matches[CLASS],INDEX(classNum,1,MATCH(AJ$11,classScheme,0)),Matches[TIMEBIN],$B47,Matches[SITE IN],AG$9),COUNTIFS(Matches[CLASS],INDEX(classNum,1,MATCH(AJ$11,classScheme,0)),Matches[TIME OUT],"&gt;="&amp;TIMEVALUE(LEFT($B47,5)),Matches[TIME OUT],"&lt;"&amp;TIMEVALUE(LEFT($B47,5))+TIME(0,15,0),Matches[SITE OUT],AG$9)),COUNTIFS(All[TIMEBIN],$B47,All[CLASS],INDEX(classNum,1,MATCH(AJ$11,classScheme,0)))),"")</f>
        <v>0</v>
      </c>
      <c r="AK47" s="11">
        <f ca="1">IF(AG$9&lt;&gt;"",IF(AG$9&lt;&gt;"All Locations",IF(AG$10="From",COUNTIFS(Matches[CLASS],INDEX(classNum,1,MATCH(AK$11,classScheme,0)),Matches[TIMEBIN],$B47,Matches[SITE IN],AG$9),COUNTIFS(Matches[CLASS],INDEX(classNum,1,MATCH(AK$11,classScheme,0)),Matches[TIME OUT],"&gt;="&amp;TIMEVALUE(LEFT($B47,5)),Matches[TIME OUT],"&lt;"&amp;TIMEVALUE(LEFT($B47,5))+TIME(0,15,0),Matches[SITE OUT],AG$9)),COUNTIFS(All[TIMEBIN],$B47,All[CLASS],INDEX(classNum,1,MATCH(AK$11,classScheme,0)))),"")</f>
        <v>0</v>
      </c>
      <c r="AL47" s="12"/>
      <c r="AM47" s="8">
        <f ca="1">IF(AM$9&lt;&gt;"",IF(AM$9&lt;&gt;"All Locations",IF(AM$10="From",COUNTIFS(Matches[CLASS],INDEX(classNum,1,MATCH(AM$11,classScheme,0)),Matches[TIMEBIN],$B47,Matches[SITE IN],AM$9),COUNTIFS(Matches[CLASS],INDEX(classNum,1,MATCH(AM$11,classScheme,0)),Matches[TIME OUT],"&gt;="&amp;TIMEVALUE(LEFT($B47,5)),Matches[TIME OUT],"&lt;"&amp;TIMEVALUE(LEFT($B47,5))+TIME(0,15,0),Matches[SITE OUT],AM$9)),COUNTIFS(All[TIMEBIN],$B47,All[CLASS],INDEX(classNum,1,MATCH(AM$11,classScheme,0)))),"")</f>
        <v>17</v>
      </c>
      <c r="AN47" s="9">
        <f ca="1">IF(AM$9&lt;&gt;"",IF(AM$9&lt;&gt;"All Locations",IF(AM$10="From",COUNTIFS(Matches[CLASS],INDEX(classNum,1,MATCH(AN$11,classScheme,0)),Matches[TIMEBIN],$B47,Matches[SITE IN],AM$9),COUNTIFS(Matches[CLASS],INDEX(classNum,1,MATCH(AN$11,classScheme,0)),Matches[TIME OUT],"&gt;="&amp;TIMEVALUE(LEFT($B47,5)),Matches[TIME OUT],"&lt;"&amp;TIMEVALUE(LEFT($B47,5))+TIME(0,15,0),Matches[SITE OUT],AM$9)),COUNTIFS(All[TIMEBIN],$B47,All[CLASS],INDEX(classNum,1,MATCH(AN$11,classScheme,0)))),"")</f>
        <v>3</v>
      </c>
      <c r="AO47" s="9">
        <f ca="1">IF(AM$9&lt;&gt;"",IF(AM$9&lt;&gt;"All Locations",IF(AM$10="From",COUNTIFS(Matches[CLASS],INDEX(classNum,1,MATCH(AO$11,classScheme,0)),Matches[TIMEBIN],$B47,Matches[SITE IN],AM$9),COUNTIFS(Matches[CLASS],INDEX(classNum,1,MATCH(AO$11,classScheme,0)),Matches[TIME OUT],"&gt;="&amp;TIMEVALUE(LEFT($B47,5)),Matches[TIME OUT],"&lt;"&amp;TIMEVALUE(LEFT($B47,5))+TIME(0,15,0),Matches[SITE OUT],AM$9)),COUNTIFS(All[TIMEBIN],$B47,All[CLASS],INDEX(classNum,1,MATCH(AO$11,classScheme,0)))),"")</f>
        <v>0</v>
      </c>
      <c r="AP47" s="10">
        <f ca="1">IF(AM$9&lt;&gt;"",IF(AM$9&lt;&gt;"All Locations",IF(AM$10="From",COUNTIFS(Matches[CLASS],INDEX(classNum,1,MATCH(AP$11,classScheme,0)),Matches[TIMEBIN],$B47,Matches[SITE IN],AM$9),COUNTIFS(Matches[CLASS],INDEX(classNum,1,MATCH(AP$11,classScheme,0)),Matches[TIME OUT],"&gt;="&amp;TIMEVALUE(LEFT($B47,5)),Matches[TIME OUT],"&lt;"&amp;TIMEVALUE(LEFT($B47,5))+TIME(0,15,0),Matches[SITE OUT],AM$9)),COUNTIFS(All[TIMEBIN],$B47,All[CLASS],INDEX(classNum,1,MATCH(AP$11,classScheme,0)))),"")</f>
        <v>0</v>
      </c>
      <c r="AQ47" s="11">
        <f ca="1">IF(AM$9&lt;&gt;"",IF(AM$9&lt;&gt;"All Locations",IF(AM$10="From",COUNTIFS(Matches[CLASS],INDEX(classNum,1,MATCH(AQ$11,classScheme,0)),Matches[TIMEBIN],$B47,Matches[SITE IN],AM$9),COUNTIFS(Matches[CLASS],INDEX(classNum,1,MATCH(AQ$11,classScheme,0)),Matches[TIME OUT],"&gt;="&amp;TIMEVALUE(LEFT($B47,5)),Matches[TIME OUT],"&lt;"&amp;TIMEVALUE(LEFT($B47,5))+TIME(0,15,0),Matches[SITE OUT],AM$9)),COUNTIFS(All[TIMEBIN],$B47,All[CLASS],INDEX(classNum,1,MATCH(AQ$11,classScheme,0)))),"")</f>
        <v>5</v>
      </c>
      <c r="AR47" s="12"/>
      <c r="AS47" s="8">
        <f ca="1">IF(AS$9&lt;&gt;"",IF(AS$9&lt;&gt;"All Locations",IF(AS$10="From",COUNTIFS(Matches[CLASS],INDEX(classNum,1,MATCH(AS$11,classScheme,0)),Matches[TIMEBIN],$B47,Matches[SITE IN],AS$9),COUNTIFS(Matches[CLASS],INDEX(classNum,1,MATCH(AS$11,classScheme,0)),Matches[TIME OUT],"&gt;="&amp;TIMEVALUE(LEFT($B47,5)),Matches[TIME OUT],"&lt;"&amp;TIMEVALUE(LEFT($B47,5))+TIME(0,15,0),Matches[SITE OUT],AS$9)),COUNTIFS(All[TIMEBIN],$B47,All[CLASS],INDEX(classNum,1,MATCH(AS$11,classScheme,0)))),"")</f>
        <v>0</v>
      </c>
      <c r="AT47" s="9">
        <f ca="1">IF(AS$9&lt;&gt;"",IF(AS$9&lt;&gt;"All Locations",IF(AS$10="From",COUNTIFS(Matches[CLASS],INDEX(classNum,1,MATCH(AT$11,classScheme,0)),Matches[TIMEBIN],$B47,Matches[SITE IN],AS$9),COUNTIFS(Matches[CLASS],INDEX(classNum,1,MATCH(AT$11,classScheme,0)),Matches[TIME OUT],"&gt;="&amp;TIMEVALUE(LEFT($B47,5)),Matches[TIME OUT],"&lt;"&amp;TIMEVALUE(LEFT($B47,5))+TIME(0,15,0),Matches[SITE OUT],AS$9)),COUNTIFS(All[TIMEBIN],$B47,All[CLASS],INDEX(classNum,1,MATCH(AT$11,classScheme,0)))),"")</f>
        <v>0</v>
      </c>
      <c r="AU47" s="9">
        <f ca="1">IF(AS$9&lt;&gt;"",IF(AS$9&lt;&gt;"All Locations",IF(AS$10="From",COUNTIFS(Matches[CLASS],INDEX(classNum,1,MATCH(AU$11,classScheme,0)),Matches[TIMEBIN],$B47,Matches[SITE IN],AS$9),COUNTIFS(Matches[CLASS],INDEX(classNum,1,MATCH(AU$11,classScheme,0)),Matches[TIME OUT],"&gt;="&amp;TIMEVALUE(LEFT($B47,5)),Matches[TIME OUT],"&lt;"&amp;TIMEVALUE(LEFT($B47,5))+TIME(0,15,0),Matches[SITE OUT],AS$9)),COUNTIFS(All[TIMEBIN],$B47,All[CLASS],INDEX(classNum,1,MATCH(AU$11,classScheme,0)))),"")</f>
        <v>0</v>
      </c>
      <c r="AV47" s="10">
        <f ca="1">IF(AS$9&lt;&gt;"",IF(AS$9&lt;&gt;"All Locations",IF(AS$10="From",COUNTIFS(Matches[CLASS],INDEX(classNum,1,MATCH(AV$11,classScheme,0)),Matches[TIMEBIN],$B47,Matches[SITE IN],AS$9),COUNTIFS(Matches[CLASS],INDEX(classNum,1,MATCH(AV$11,classScheme,0)),Matches[TIME OUT],"&gt;="&amp;TIMEVALUE(LEFT($B47,5)),Matches[TIME OUT],"&lt;"&amp;TIMEVALUE(LEFT($B47,5))+TIME(0,15,0),Matches[SITE OUT],AS$9)),COUNTIFS(All[TIMEBIN],$B47,All[CLASS],INDEX(classNum,1,MATCH(AV$11,classScheme,0)))),"")</f>
        <v>0</v>
      </c>
      <c r="AW47" s="11">
        <f ca="1">IF(AS$9&lt;&gt;"",IF(AS$9&lt;&gt;"All Locations",IF(AS$10="From",COUNTIFS(Matches[CLASS],INDEX(classNum,1,MATCH(AW$11,classScheme,0)),Matches[TIMEBIN],$B47,Matches[SITE IN],AS$9),COUNTIFS(Matches[CLASS],INDEX(classNum,1,MATCH(AW$11,classScheme,0)),Matches[TIME OUT],"&gt;="&amp;TIMEVALUE(LEFT($B47,5)),Matches[TIME OUT],"&lt;"&amp;TIMEVALUE(LEFT($B47,5))+TIME(0,15,0),Matches[SITE OUT],AS$9)),COUNTIFS(All[TIMEBIN],$B47,All[CLASS],INDEX(classNum,1,MATCH(AW$11,classScheme,0)))),"")</f>
        <v>0</v>
      </c>
      <c r="AX47" s="12"/>
      <c r="AY47" s="8">
        <f ca="1">IF(AY$9&lt;&gt;"",IF(AY$9&lt;&gt;"All Locations",IF(AY$10="From",COUNTIFS(Matches[CLASS],INDEX(classNum,1,MATCH(AY$11,classScheme,0)),Matches[TIMEBIN],$B47,Matches[SITE IN],AY$9),COUNTIFS(Matches[CLASS],INDEX(classNum,1,MATCH(AY$11,classScheme,0)),Matches[TIME OUT],"&gt;="&amp;TIMEVALUE(LEFT($B47,5)),Matches[TIME OUT],"&lt;"&amp;TIMEVALUE(LEFT($B47,5))+TIME(0,15,0),Matches[SITE OUT],AY$9)),COUNTIFS(All[TIMEBIN],$B47,All[CLASS],INDEX(classNum,1,MATCH(AY$11,classScheme,0)))),"")</f>
        <v>3</v>
      </c>
      <c r="AZ47" s="9">
        <f ca="1">IF(AY$9&lt;&gt;"",IF(AY$9&lt;&gt;"All Locations",IF(AY$10="From",COUNTIFS(Matches[CLASS],INDEX(classNum,1,MATCH(AZ$11,classScheme,0)),Matches[TIMEBIN],$B47,Matches[SITE IN],AY$9),COUNTIFS(Matches[CLASS],INDEX(classNum,1,MATCH(AZ$11,classScheme,0)),Matches[TIME OUT],"&gt;="&amp;TIMEVALUE(LEFT($B47,5)),Matches[TIME OUT],"&lt;"&amp;TIMEVALUE(LEFT($B47,5))+TIME(0,15,0),Matches[SITE OUT],AY$9)),COUNTIFS(All[TIMEBIN],$B47,All[CLASS],INDEX(classNum,1,MATCH(AZ$11,classScheme,0)))),"")</f>
        <v>1</v>
      </c>
      <c r="BA47" s="9">
        <f ca="1">IF(AY$9&lt;&gt;"",IF(AY$9&lt;&gt;"All Locations",IF(AY$10="From",COUNTIFS(Matches[CLASS],INDEX(classNum,1,MATCH(BA$11,classScheme,0)),Matches[TIMEBIN],$B47,Matches[SITE IN],AY$9),COUNTIFS(Matches[CLASS],INDEX(classNum,1,MATCH(BA$11,classScheme,0)),Matches[TIME OUT],"&gt;="&amp;TIMEVALUE(LEFT($B47,5)),Matches[TIME OUT],"&lt;"&amp;TIMEVALUE(LEFT($B47,5))+TIME(0,15,0),Matches[SITE OUT],AY$9)),COUNTIFS(All[TIMEBIN],$B47,All[CLASS],INDEX(classNum,1,MATCH(BA$11,classScheme,0)))),"")</f>
        <v>0</v>
      </c>
      <c r="BB47" s="10">
        <f ca="1">IF(AY$9&lt;&gt;"",IF(AY$9&lt;&gt;"All Locations",IF(AY$10="From",COUNTIFS(Matches[CLASS],INDEX(classNum,1,MATCH(BB$11,classScheme,0)),Matches[TIMEBIN],$B47,Matches[SITE IN],AY$9),COUNTIFS(Matches[CLASS],INDEX(classNum,1,MATCH(BB$11,classScheme,0)),Matches[TIME OUT],"&gt;="&amp;TIMEVALUE(LEFT($B47,5)),Matches[TIME OUT],"&lt;"&amp;TIMEVALUE(LEFT($B47,5))+TIME(0,15,0),Matches[SITE OUT],AY$9)),COUNTIFS(All[TIMEBIN],$B47,All[CLASS],INDEX(classNum,1,MATCH(BB$11,classScheme,0)))),"")</f>
        <v>0</v>
      </c>
      <c r="BC47" s="11">
        <f ca="1">IF(AY$9&lt;&gt;"",IF(AY$9&lt;&gt;"All Locations",IF(AY$10="From",COUNTIFS(Matches[CLASS],INDEX(classNum,1,MATCH(BC$11,classScheme,0)),Matches[TIMEBIN],$B47,Matches[SITE IN],AY$9),COUNTIFS(Matches[CLASS],INDEX(classNum,1,MATCH(BC$11,classScheme,0)),Matches[TIME OUT],"&gt;="&amp;TIMEVALUE(LEFT($B47,5)),Matches[TIME OUT],"&lt;"&amp;TIMEVALUE(LEFT($B47,5))+TIME(0,15,0),Matches[SITE OUT],AY$9)),COUNTIFS(All[TIMEBIN],$B47,All[CLASS],INDEX(classNum,1,MATCH(BC$11,classScheme,0)))),"")</f>
        <v>0</v>
      </c>
      <c r="BD47" s="12"/>
      <c r="BE47" s="8">
        <f ca="1">IF(BE$9&lt;&gt;"",IF(BE$9&lt;&gt;"All Locations",IF(BE$10="From",COUNTIFS(Matches[CLASS],INDEX(classNum,1,MATCH(BE$11,classScheme,0)),Matches[TIMEBIN],$B47,Matches[SITE IN],BE$9),COUNTIFS(Matches[CLASS],INDEX(classNum,1,MATCH(BE$11,classScheme,0)),Matches[TIME OUT],"&gt;="&amp;TIMEVALUE(LEFT($B47,5)),Matches[TIME OUT],"&lt;"&amp;TIMEVALUE(LEFT($B47,5))+TIME(0,15,0),Matches[SITE OUT],BE$9)),COUNTIFS(All[TIMEBIN],$B47,All[CLASS],INDEX(classNum,1,MATCH(BE$11,classScheme,0)))),"")</f>
        <v>10</v>
      </c>
      <c r="BF47" s="9">
        <f ca="1">IF(BE$9&lt;&gt;"",IF(BE$9&lt;&gt;"All Locations",IF(BE$10="From",COUNTIFS(Matches[CLASS],INDEX(classNum,1,MATCH(BF$11,classScheme,0)),Matches[TIMEBIN],$B47,Matches[SITE IN],BE$9),COUNTIFS(Matches[CLASS],INDEX(classNum,1,MATCH(BF$11,classScheme,0)),Matches[TIME OUT],"&gt;="&amp;TIMEVALUE(LEFT($B47,5)),Matches[TIME OUT],"&lt;"&amp;TIMEVALUE(LEFT($B47,5))+TIME(0,15,0),Matches[SITE OUT],BE$9)),COUNTIFS(All[TIMEBIN],$B47,All[CLASS],INDEX(classNum,1,MATCH(BF$11,classScheme,0)))),"")</f>
        <v>0</v>
      </c>
      <c r="BG47" s="9">
        <f ca="1">IF(BE$9&lt;&gt;"",IF(BE$9&lt;&gt;"All Locations",IF(BE$10="From",COUNTIFS(Matches[CLASS],INDEX(classNum,1,MATCH(BG$11,classScheme,0)),Matches[TIMEBIN],$B47,Matches[SITE IN],BE$9),COUNTIFS(Matches[CLASS],INDEX(classNum,1,MATCH(BG$11,classScheme,0)),Matches[TIME OUT],"&gt;="&amp;TIMEVALUE(LEFT($B47,5)),Matches[TIME OUT],"&lt;"&amp;TIMEVALUE(LEFT($B47,5))+TIME(0,15,0),Matches[SITE OUT],BE$9)),COUNTIFS(All[TIMEBIN],$B47,All[CLASS],INDEX(classNum,1,MATCH(BG$11,classScheme,0)))),"")</f>
        <v>0</v>
      </c>
      <c r="BH47" s="10">
        <f ca="1">IF(BE$9&lt;&gt;"",IF(BE$9&lt;&gt;"All Locations",IF(BE$10="From",COUNTIFS(Matches[CLASS],INDEX(classNum,1,MATCH(BH$11,classScheme,0)),Matches[TIMEBIN],$B47,Matches[SITE IN],BE$9),COUNTIFS(Matches[CLASS],INDEX(classNum,1,MATCH(BH$11,classScheme,0)),Matches[TIME OUT],"&gt;="&amp;TIMEVALUE(LEFT($B47,5)),Matches[TIME OUT],"&lt;"&amp;TIMEVALUE(LEFT($B47,5))+TIME(0,15,0),Matches[SITE OUT],BE$9)),COUNTIFS(All[TIMEBIN],$B47,All[CLASS],INDEX(classNum,1,MATCH(BH$11,classScheme,0)))),"")</f>
        <v>0</v>
      </c>
      <c r="BI47" s="11">
        <f ca="1">IF(BE$9&lt;&gt;"",IF(BE$9&lt;&gt;"All Locations",IF(BE$10="From",COUNTIFS(Matches[CLASS],INDEX(classNum,1,MATCH(BI$11,classScheme,0)),Matches[TIMEBIN],$B47,Matches[SITE IN],BE$9),COUNTIFS(Matches[CLASS],INDEX(classNum,1,MATCH(BI$11,classScheme,0)),Matches[TIME OUT],"&gt;="&amp;TIMEVALUE(LEFT($B47,5)),Matches[TIME OUT],"&lt;"&amp;TIMEVALUE(LEFT($B47,5))+TIME(0,15,0),Matches[SITE OUT],BE$9)),COUNTIFS(All[TIMEBIN],$B47,All[CLASS],INDEX(classNum,1,MATCH(BI$11,classScheme,0)))),"")</f>
        <v>0</v>
      </c>
      <c r="BJ47" s="12"/>
      <c r="BK47" s="8">
        <f ca="1">IF(BK$9&lt;&gt;"",IF(BK$9&lt;&gt;"All Locations",IF(BK$10="From",COUNTIFS(Matches[CLASS],INDEX(classNum,1,MATCH(BK$11,classScheme,0)),Matches[TIMEBIN],$B47,Matches[SITE IN],BK$9),COUNTIFS(Matches[CLASS],INDEX(classNum,1,MATCH(BK$11,classScheme,0)),Matches[TIME OUT],"&gt;="&amp;TIMEVALUE(LEFT($B47,5)),Matches[TIME OUT],"&lt;"&amp;TIMEVALUE(LEFT($B47,5))+TIME(0,15,0),Matches[SITE OUT],BK$9)),COUNTIFS(All[TIMEBIN],$B47,All[CLASS],INDEX(classNum,1,MATCH(BK$11,classScheme,0)))),"")</f>
        <v>13</v>
      </c>
      <c r="BL47" s="9">
        <f ca="1">IF(BK$9&lt;&gt;"",IF(BK$9&lt;&gt;"All Locations",IF(BK$10="From",COUNTIFS(Matches[CLASS],INDEX(classNum,1,MATCH(BL$11,classScheme,0)),Matches[TIMEBIN],$B47,Matches[SITE IN],BK$9),COUNTIFS(Matches[CLASS],INDEX(classNum,1,MATCH(BL$11,classScheme,0)),Matches[TIME OUT],"&gt;="&amp;TIMEVALUE(LEFT($B47,5)),Matches[TIME OUT],"&lt;"&amp;TIMEVALUE(LEFT($B47,5))+TIME(0,15,0),Matches[SITE OUT],BK$9)),COUNTIFS(All[TIMEBIN],$B47,All[CLASS],INDEX(classNum,1,MATCH(BL$11,classScheme,0)))),"")</f>
        <v>0</v>
      </c>
      <c r="BM47" s="9">
        <f ca="1">IF(BK$9&lt;&gt;"",IF(BK$9&lt;&gt;"All Locations",IF(BK$10="From",COUNTIFS(Matches[CLASS],INDEX(classNum,1,MATCH(BM$11,classScheme,0)),Matches[TIMEBIN],$B47,Matches[SITE IN],BK$9),COUNTIFS(Matches[CLASS],INDEX(classNum,1,MATCH(BM$11,classScheme,0)),Matches[TIME OUT],"&gt;="&amp;TIMEVALUE(LEFT($B47,5)),Matches[TIME OUT],"&lt;"&amp;TIMEVALUE(LEFT($B47,5))+TIME(0,15,0),Matches[SITE OUT],BK$9)),COUNTIFS(All[TIMEBIN],$B47,All[CLASS],INDEX(classNum,1,MATCH(BM$11,classScheme,0)))),"")</f>
        <v>0</v>
      </c>
      <c r="BN47" s="10">
        <f ca="1">IF(BK$9&lt;&gt;"",IF(BK$9&lt;&gt;"All Locations",IF(BK$10="From",COUNTIFS(Matches[CLASS],INDEX(classNum,1,MATCH(BN$11,classScheme,0)),Matches[TIMEBIN],$B47,Matches[SITE IN],BK$9),COUNTIFS(Matches[CLASS],INDEX(classNum,1,MATCH(BN$11,classScheme,0)),Matches[TIME OUT],"&gt;="&amp;TIMEVALUE(LEFT($B47,5)),Matches[TIME OUT],"&lt;"&amp;TIMEVALUE(LEFT($B47,5))+TIME(0,15,0),Matches[SITE OUT],BK$9)),COUNTIFS(All[TIMEBIN],$B47,All[CLASS],INDEX(classNum,1,MATCH(BN$11,classScheme,0)))),"")</f>
        <v>0</v>
      </c>
      <c r="BO47" s="11">
        <f ca="1">IF(BK$9&lt;&gt;"",IF(BK$9&lt;&gt;"All Locations",IF(BK$10="From",COUNTIFS(Matches[CLASS],INDEX(classNum,1,MATCH(BO$11,classScheme,0)),Matches[TIMEBIN],$B47,Matches[SITE IN],BK$9),COUNTIFS(Matches[CLASS],INDEX(classNum,1,MATCH(BO$11,classScheme,0)),Matches[TIME OUT],"&gt;="&amp;TIMEVALUE(LEFT($B47,5)),Matches[TIME OUT],"&lt;"&amp;TIMEVALUE(LEFT($B47,5))+TIME(0,15,0),Matches[SITE OUT],BK$9)),COUNTIFS(All[TIMEBIN],$B47,All[CLASS],INDEX(classNum,1,MATCH(BO$11,classScheme,0)))),"")</f>
        <v>0</v>
      </c>
      <c r="BP47" s="12"/>
      <c r="BQ47" s="8">
        <f ca="1">IF(BQ$9&lt;&gt;"",IF(BQ$9&lt;&gt;"All Locations",IF(BQ$10="From",COUNTIFS(Matches[CLASS],INDEX(classNum,1,MATCH(BQ$11,classScheme,0)),Matches[TIMEBIN],$B47,Matches[SITE IN],BQ$9),COUNTIFS(Matches[CLASS],INDEX(classNum,1,MATCH(BQ$11,classScheme,0)),Matches[TIME OUT],"&gt;="&amp;TIMEVALUE(LEFT($B47,5)),Matches[TIME OUT],"&lt;"&amp;TIMEVALUE(LEFT($B47,5))+TIME(0,15,0),Matches[SITE OUT],BQ$9)),COUNTIFS(All[TIMEBIN],$B47,All[CLASS],INDEX(classNum,1,MATCH(BQ$11,classScheme,0)))),"")</f>
        <v>135</v>
      </c>
      <c r="BR47" s="9">
        <f ca="1">IF(BQ$9&lt;&gt;"",IF(BQ$9&lt;&gt;"All Locations",IF(BQ$10="From",COUNTIFS(Matches[CLASS],INDEX(classNum,1,MATCH(BR$11,classScheme,0)),Matches[TIMEBIN],$B47,Matches[SITE IN],BQ$9),COUNTIFS(Matches[CLASS],INDEX(classNum,1,MATCH(BR$11,classScheme,0)),Matches[TIME OUT],"&gt;="&amp;TIMEVALUE(LEFT($B47,5)),Matches[TIME OUT],"&lt;"&amp;TIMEVALUE(LEFT($B47,5))+TIME(0,15,0),Matches[SITE OUT],BQ$9)),COUNTIFS(All[TIMEBIN],$B47,All[CLASS],INDEX(classNum,1,MATCH(BR$11,classScheme,0)))),"")</f>
        <v>10</v>
      </c>
      <c r="BS47" s="9">
        <f ca="1">IF(BQ$9&lt;&gt;"",IF(BQ$9&lt;&gt;"All Locations",IF(BQ$10="From",COUNTIFS(Matches[CLASS],INDEX(classNum,1,MATCH(BS$11,classScheme,0)),Matches[TIMEBIN],$B47,Matches[SITE IN],BQ$9),COUNTIFS(Matches[CLASS],INDEX(classNum,1,MATCH(BS$11,classScheme,0)),Matches[TIME OUT],"&gt;="&amp;TIMEVALUE(LEFT($B47,5)),Matches[TIME OUT],"&lt;"&amp;TIMEVALUE(LEFT($B47,5))+TIME(0,15,0),Matches[SITE OUT],BQ$9)),COUNTIFS(All[TIMEBIN],$B47,All[CLASS],INDEX(classNum,1,MATCH(BS$11,classScheme,0)))),"")</f>
        <v>0</v>
      </c>
      <c r="BT47" s="10">
        <f ca="1">IF(BQ$9&lt;&gt;"",IF(BQ$9&lt;&gt;"All Locations",IF(BQ$10="From",COUNTIFS(Matches[CLASS],INDEX(classNum,1,MATCH(BT$11,classScheme,0)),Matches[TIMEBIN],$B47,Matches[SITE IN],BQ$9),COUNTIFS(Matches[CLASS],INDEX(classNum,1,MATCH(BT$11,classScheme,0)),Matches[TIME OUT],"&gt;="&amp;TIMEVALUE(LEFT($B47,5)),Matches[TIME OUT],"&lt;"&amp;TIMEVALUE(LEFT($B47,5))+TIME(0,15,0),Matches[SITE OUT],BQ$9)),COUNTIFS(All[TIMEBIN],$B47,All[CLASS],INDEX(classNum,1,MATCH(BT$11,classScheme,0)))),"")</f>
        <v>0</v>
      </c>
      <c r="BU47" s="11">
        <f ca="1">IF(BQ$9&lt;&gt;"",IF(BQ$9&lt;&gt;"All Locations",IF(BQ$10="From",COUNTIFS(Matches[CLASS],INDEX(classNum,1,MATCH(BU$11,classScheme,0)),Matches[TIMEBIN],$B47,Matches[SITE IN],BQ$9),COUNTIFS(Matches[CLASS],INDEX(classNum,1,MATCH(BU$11,classScheme,0)),Matches[TIME OUT],"&gt;="&amp;TIMEVALUE(LEFT($B47,5)),Matches[TIME OUT],"&lt;"&amp;TIMEVALUE(LEFT($B47,5))+TIME(0,15,0),Matches[SITE OUT],BQ$9)),COUNTIFS(All[TIMEBIN],$B47,All[CLASS],INDEX(classNum,1,MATCH(BU$11,classScheme,0)))),"")</f>
        <v>13</v>
      </c>
    </row>
    <row r="48" spans="2:73">
      <c r="B48" s="7" t="str">
        <v>15:00 - 15:15</v>
      </c>
      <c r="C48" s="8">
        <f ca="1">IF(C$9&lt;&gt;"",IF(C$9&lt;&gt;"All Locations",IF(C$10="From",COUNTIFS(Matches[CLASS],INDEX(classNum,1,MATCH(C$11,classScheme,0)),Matches[TIMEBIN],$B48,Matches[SITE IN],C$9),COUNTIFS(Matches[CLASS],INDEX(classNum,1,MATCH(C$11,classScheme,0)),Matches[TIME OUT],"&gt;="&amp;TIMEVALUE(LEFT($B48,5)),Matches[TIME OUT],"&lt;"&amp;TIMEVALUE(LEFT($B48,5))+TIME(0,15,0),Matches[SITE OUT],C$9)),COUNTIFS(All[TIMEBIN],$B48,All[CLASS],INDEX(classNum,1,MATCH(C$11,classScheme,0)))),"")</f>
        <v>38</v>
      </c>
      <c r="D48" s="9">
        <f ca="1">IF(C$9&lt;&gt;"",IF(C$9&lt;&gt;"All Locations",IF(C$10="From",COUNTIFS(Matches[CLASS],INDEX(classNum,1,MATCH(D$11,classScheme,0)),Matches[TIMEBIN],$B48,Matches[SITE IN],C$9),COUNTIFS(Matches[CLASS],INDEX(classNum,1,MATCH(D$11,classScheme,0)),Matches[TIME OUT],"&gt;="&amp;TIMEVALUE(LEFT($B48,5)),Matches[TIME OUT],"&lt;"&amp;TIMEVALUE(LEFT($B48,5))+TIME(0,15,0),Matches[SITE OUT],C$9)),COUNTIFS(All[TIMEBIN],$B48,All[CLASS],INDEX(classNum,1,MATCH(D$11,classScheme,0)))),"")</f>
        <v>4</v>
      </c>
      <c r="E48" s="9">
        <f ca="1">IF(C$9&lt;&gt;"",IF(C$9&lt;&gt;"All Locations",IF(C$10="From",COUNTIFS(Matches[CLASS],INDEX(classNum,1,MATCH(E$11,classScheme,0)),Matches[TIMEBIN],$B48,Matches[SITE IN],C$9),COUNTIFS(Matches[CLASS],INDEX(classNum,1,MATCH(E$11,classScheme,0)),Matches[TIME OUT],"&gt;="&amp;TIMEVALUE(LEFT($B48,5)),Matches[TIME OUT],"&lt;"&amp;TIMEVALUE(LEFT($B48,5))+TIME(0,15,0),Matches[SITE OUT],C$9)),COUNTIFS(All[TIMEBIN],$B48,All[CLASS],INDEX(classNum,1,MATCH(E$11,classScheme,0)))),"")</f>
        <v>0</v>
      </c>
      <c r="F48" s="10">
        <f ca="1">IF(C$9&lt;&gt;"",IF(C$9&lt;&gt;"All Locations",IF(C$10="From",COUNTIFS(Matches[CLASS],INDEX(classNum,1,MATCH(F$11,classScheme,0)),Matches[TIMEBIN],$B48,Matches[SITE IN],C$9),COUNTIFS(Matches[CLASS],INDEX(classNum,1,MATCH(F$11,classScheme,0)),Matches[TIME OUT],"&gt;="&amp;TIMEVALUE(LEFT($B48,5)),Matches[TIME OUT],"&lt;"&amp;TIMEVALUE(LEFT($B48,5))+TIME(0,15,0),Matches[SITE OUT],C$9)),COUNTIFS(All[TIMEBIN],$B48,All[CLASS],INDEX(classNum,1,MATCH(F$11,classScheme,0)))),"")</f>
        <v>0</v>
      </c>
      <c r="G48" s="11">
        <f ca="1">IF(C$9&lt;&gt;"",IF(C$9&lt;&gt;"All Locations",IF(C$10="From",COUNTIFS(Matches[CLASS],INDEX(classNum,1,MATCH(G$11,classScheme,0)),Matches[TIMEBIN],$B48,Matches[SITE IN],C$9),COUNTIFS(Matches[CLASS],INDEX(classNum,1,MATCH(G$11,classScheme,0)),Matches[TIME OUT],"&gt;="&amp;TIMEVALUE(LEFT($B48,5)),Matches[TIME OUT],"&lt;"&amp;TIMEVALUE(LEFT($B48,5))+TIME(0,15,0),Matches[SITE OUT],C$9)),COUNTIFS(All[TIMEBIN],$B48,All[CLASS],INDEX(classNum,1,MATCH(G$11,classScheme,0)))),"")</f>
        <v>4</v>
      </c>
      <c r="H48" s="12"/>
      <c r="I48" s="8">
        <f ca="1">IF(I$9&lt;&gt;"",IF(I$9&lt;&gt;"All Locations",IF(I$10="From",COUNTIFS(Matches[CLASS],INDEX(classNum,1,MATCH(I$11,classScheme,0)),Matches[TIMEBIN],$B48,Matches[SITE IN],I$9),COUNTIFS(Matches[CLASS],INDEX(classNum,1,MATCH(I$11,classScheme,0)),Matches[TIME OUT],"&gt;="&amp;TIMEVALUE(LEFT($B48,5)),Matches[TIME OUT],"&lt;"&amp;TIMEVALUE(LEFT($B48,5))+TIME(0,15,0),Matches[SITE OUT],I$9)),COUNTIFS(All[TIMEBIN],$B48,All[CLASS],INDEX(classNum,1,MATCH(I$11,classScheme,0)))),"")</f>
        <v>0</v>
      </c>
      <c r="J48" s="9">
        <f ca="1">IF(I$9&lt;&gt;"",IF(I$9&lt;&gt;"All Locations",IF(I$10="From",COUNTIFS(Matches[CLASS],INDEX(classNum,1,MATCH(J$11,classScheme,0)),Matches[TIMEBIN],$B48,Matches[SITE IN],I$9),COUNTIFS(Matches[CLASS],INDEX(classNum,1,MATCH(J$11,classScheme,0)),Matches[TIME OUT],"&gt;="&amp;TIMEVALUE(LEFT($B48,5)),Matches[TIME OUT],"&lt;"&amp;TIMEVALUE(LEFT($B48,5))+TIME(0,15,0),Matches[SITE OUT],I$9)),COUNTIFS(All[TIMEBIN],$B48,All[CLASS],INDEX(classNum,1,MATCH(J$11,classScheme,0)))),"")</f>
        <v>0</v>
      </c>
      <c r="K48" s="9">
        <f ca="1">IF(I$9&lt;&gt;"",IF(I$9&lt;&gt;"All Locations",IF(I$10="From",COUNTIFS(Matches[CLASS],INDEX(classNum,1,MATCH(K$11,classScheme,0)),Matches[TIMEBIN],$B48,Matches[SITE IN],I$9),COUNTIFS(Matches[CLASS],INDEX(classNum,1,MATCH(K$11,classScheme,0)),Matches[TIME OUT],"&gt;="&amp;TIMEVALUE(LEFT($B48,5)),Matches[TIME OUT],"&lt;"&amp;TIMEVALUE(LEFT($B48,5))+TIME(0,15,0),Matches[SITE OUT],I$9)),COUNTIFS(All[TIMEBIN],$B48,All[CLASS],INDEX(classNum,1,MATCH(K$11,classScheme,0)))),"")</f>
        <v>0</v>
      </c>
      <c r="L48" s="10">
        <f ca="1">IF(I$9&lt;&gt;"",IF(I$9&lt;&gt;"All Locations",IF(I$10="From",COUNTIFS(Matches[CLASS],INDEX(classNum,1,MATCH(L$11,classScheme,0)),Matches[TIMEBIN],$B48,Matches[SITE IN],I$9),COUNTIFS(Matches[CLASS],INDEX(classNum,1,MATCH(L$11,classScheme,0)),Matches[TIME OUT],"&gt;="&amp;TIMEVALUE(LEFT($B48,5)),Matches[TIME OUT],"&lt;"&amp;TIMEVALUE(LEFT($B48,5))+TIME(0,15,0),Matches[SITE OUT],I$9)),COUNTIFS(All[TIMEBIN],$B48,All[CLASS],INDEX(classNum,1,MATCH(L$11,classScheme,0)))),"")</f>
        <v>0</v>
      </c>
      <c r="M48" s="11">
        <f ca="1">IF(I$9&lt;&gt;"",IF(I$9&lt;&gt;"All Locations",IF(I$10="From",COUNTIFS(Matches[CLASS],INDEX(classNum,1,MATCH(M$11,classScheme,0)),Matches[TIMEBIN],$B48,Matches[SITE IN],I$9),COUNTIFS(Matches[CLASS],INDEX(classNum,1,MATCH(M$11,classScheme,0)),Matches[TIME OUT],"&gt;="&amp;TIMEVALUE(LEFT($B48,5)),Matches[TIME OUT],"&lt;"&amp;TIMEVALUE(LEFT($B48,5))+TIME(0,15,0),Matches[SITE OUT],I$9)),COUNTIFS(All[TIMEBIN],$B48,All[CLASS],INDEX(classNum,1,MATCH(M$11,classScheme,0)))),"")</f>
        <v>0</v>
      </c>
      <c r="N48" s="12"/>
      <c r="O48" s="8">
        <f ca="1">IF(O$9&lt;&gt;"",IF(O$9&lt;&gt;"All Locations",IF(O$10="From",COUNTIFS(Matches[CLASS],INDEX(classNum,1,MATCH(O$11,classScheme,0)),Matches[TIMEBIN],$B48,Matches[SITE IN],O$9),COUNTIFS(Matches[CLASS],INDEX(classNum,1,MATCH(O$11,classScheme,0)),Matches[TIME OUT],"&gt;="&amp;TIMEVALUE(LEFT($B48,5)),Matches[TIME OUT],"&lt;"&amp;TIMEVALUE(LEFT($B48,5))+TIME(0,15,0),Matches[SITE OUT],O$9)),COUNTIFS(All[TIMEBIN],$B48,All[CLASS],INDEX(classNum,1,MATCH(O$11,classScheme,0)))),"")</f>
        <v>3</v>
      </c>
      <c r="P48" s="9">
        <f ca="1">IF(O$9&lt;&gt;"",IF(O$9&lt;&gt;"All Locations",IF(O$10="From",COUNTIFS(Matches[CLASS],INDEX(classNum,1,MATCH(P$11,classScheme,0)),Matches[TIMEBIN],$B48,Matches[SITE IN],O$9),COUNTIFS(Matches[CLASS],INDEX(classNum,1,MATCH(P$11,classScheme,0)),Matches[TIME OUT],"&gt;="&amp;TIMEVALUE(LEFT($B48,5)),Matches[TIME OUT],"&lt;"&amp;TIMEVALUE(LEFT($B48,5))+TIME(0,15,0),Matches[SITE OUT],O$9)),COUNTIFS(All[TIMEBIN],$B48,All[CLASS],INDEX(classNum,1,MATCH(P$11,classScheme,0)))),"")</f>
        <v>1</v>
      </c>
      <c r="Q48" s="9">
        <f ca="1">IF(O$9&lt;&gt;"",IF(O$9&lt;&gt;"All Locations",IF(O$10="From",COUNTIFS(Matches[CLASS],INDEX(classNum,1,MATCH(Q$11,classScheme,0)),Matches[TIMEBIN],$B48,Matches[SITE IN],O$9),COUNTIFS(Matches[CLASS],INDEX(classNum,1,MATCH(Q$11,classScheme,0)),Matches[TIME OUT],"&gt;="&amp;TIMEVALUE(LEFT($B48,5)),Matches[TIME OUT],"&lt;"&amp;TIMEVALUE(LEFT($B48,5))+TIME(0,15,0),Matches[SITE OUT],O$9)),COUNTIFS(All[TIMEBIN],$B48,All[CLASS],INDEX(classNum,1,MATCH(Q$11,classScheme,0)))),"")</f>
        <v>0</v>
      </c>
      <c r="R48" s="10">
        <f ca="1">IF(O$9&lt;&gt;"",IF(O$9&lt;&gt;"All Locations",IF(O$10="From",COUNTIFS(Matches[CLASS],INDEX(classNum,1,MATCH(R$11,classScheme,0)),Matches[TIMEBIN],$B48,Matches[SITE IN],O$9),COUNTIFS(Matches[CLASS],INDEX(classNum,1,MATCH(R$11,classScheme,0)),Matches[TIME OUT],"&gt;="&amp;TIMEVALUE(LEFT($B48,5)),Matches[TIME OUT],"&lt;"&amp;TIMEVALUE(LEFT($B48,5))+TIME(0,15,0),Matches[SITE OUT],O$9)),COUNTIFS(All[TIMEBIN],$B48,All[CLASS],INDEX(classNum,1,MATCH(R$11,classScheme,0)))),"")</f>
        <v>0</v>
      </c>
      <c r="S48" s="11">
        <f ca="1">IF(O$9&lt;&gt;"",IF(O$9&lt;&gt;"All Locations",IF(O$10="From",COUNTIFS(Matches[CLASS],INDEX(classNum,1,MATCH(S$11,classScheme,0)),Matches[TIMEBIN],$B48,Matches[SITE IN],O$9),COUNTIFS(Matches[CLASS],INDEX(classNum,1,MATCH(S$11,classScheme,0)),Matches[TIME OUT],"&gt;="&amp;TIMEVALUE(LEFT($B48,5)),Matches[TIME OUT],"&lt;"&amp;TIMEVALUE(LEFT($B48,5))+TIME(0,15,0),Matches[SITE OUT],O$9)),COUNTIFS(All[TIMEBIN],$B48,All[CLASS],INDEX(classNum,1,MATCH(S$11,classScheme,0)))),"")</f>
        <v>0</v>
      </c>
      <c r="T48" s="12"/>
      <c r="U48" s="8">
        <f ca="1">IF(U$9&lt;&gt;"",IF(U$9&lt;&gt;"All Locations",IF(U$10="From",COUNTIFS(Matches[CLASS],INDEX(classNum,1,MATCH(U$11,classScheme,0)),Matches[TIMEBIN],$B48,Matches[SITE IN],U$9),COUNTIFS(Matches[CLASS],INDEX(classNum,1,MATCH(U$11,classScheme,0)),Matches[TIME OUT],"&gt;="&amp;TIMEVALUE(LEFT($B48,5)),Matches[TIME OUT],"&lt;"&amp;TIMEVALUE(LEFT($B48,5))+TIME(0,15,0),Matches[SITE OUT],U$9)),COUNTIFS(All[TIMEBIN],$B48,All[CLASS],INDEX(classNum,1,MATCH(U$11,classScheme,0)))),"")</f>
        <v>13</v>
      </c>
      <c r="V48" s="9">
        <f ca="1">IF(U$9&lt;&gt;"",IF(U$9&lt;&gt;"All Locations",IF(U$10="From",COUNTIFS(Matches[CLASS],INDEX(classNum,1,MATCH(V$11,classScheme,0)),Matches[TIMEBIN],$B48,Matches[SITE IN],U$9),COUNTIFS(Matches[CLASS],INDEX(classNum,1,MATCH(V$11,classScheme,0)),Matches[TIME OUT],"&gt;="&amp;TIMEVALUE(LEFT($B48,5)),Matches[TIME OUT],"&lt;"&amp;TIMEVALUE(LEFT($B48,5))+TIME(0,15,0),Matches[SITE OUT],U$9)),COUNTIFS(All[TIMEBIN],$B48,All[CLASS],INDEX(classNum,1,MATCH(V$11,classScheme,0)))),"")</f>
        <v>1</v>
      </c>
      <c r="W48" s="9">
        <f ca="1">IF(U$9&lt;&gt;"",IF(U$9&lt;&gt;"All Locations",IF(U$10="From",COUNTIFS(Matches[CLASS],INDEX(classNum,1,MATCH(W$11,classScheme,0)),Matches[TIMEBIN],$B48,Matches[SITE IN],U$9),COUNTIFS(Matches[CLASS],INDEX(classNum,1,MATCH(W$11,classScheme,0)),Matches[TIME OUT],"&gt;="&amp;TIMEVALUE(LEFT($B48,5)),Matches[TIME OUT],"&lt;"&amp;TIMEVALUE(LEFT($B48,5))+TIME(0,15,0),Matches[SITE OUT],U$9)),COUNTIFS(All[TIMEBIN],$B48,All[CLASS],INDEX(classNum,1,MATCH(W$11,classScheme,0)))),"")</f>
        <v>0</v>
      </c>
      <c r="X48" s="10">
        <f ca="1">IF(U$9&lt;&gt;"",IF(U$9&lt;&gt;"All Locations",IF(U$10="From",COUNTIFS(Matches[CLASS],INDEX(classNum,1,MATCH(X$11,classScheme,0)),Matches[TIMEBIN],$B48,Matches[SITE IN],U$9),COUNTIFS(Matches[CLASS],INDEX(classNum,1,MATCH(X$11,classScheme,0)),Matches[TIME OUT],"&gt;="&amp;TIMEVALUE(LEFT($B48,5)),Matches[TIME OUT],"&lt;"&amp;TIMEVALUE(LEFT($B48,5))+TIME(0,15,0),Matches[SITE OUT],U$9)),COUNTIFS(All[TIMEBIN],$B48,All[CLASS],INDEX(classNum,1,MATCH(X$11,classScheme,0)))),"")</f>
        <v>1</v>
      </c>
      <c r="Y48" s="11">
        <f ca="1">IF(U$9&lt;&gt;"",IF(U$9&lt;&gt;"All Locations",IF(U$10="From",COUNTIFS(Matches[CLASS],INDEX(classNum,1,MATCH(Y$11,classScheme,0)),Matches[TIMEBIN],$B48,Matches[SITE IN],U$9),COUNTIFS(Matches[CLASS],INDEX(classNum,1,MATCH(Y$11,classScheme,0)),Matches[TIME OUT],"&gt;="&amp;TIMEVALUE(LEFT($B48,5)),Matches[TIME OUT],"&lt;"&amp;TIMEVALUE(LEFT($B48,5))+TIME(0,15,0),Matches[SITE OUT],U$9)),COUNTIFS(All[TIMEBIN],$B48,All[CLASS],INDEX(classNum,1,MATCH(Y$11,classScheme,0)))),"")</f>
        <v>0</v>
      </c>
      <c r="Z48" s="12"/>
      <c r="AA48" s="8">
        <f ca="1">IF(AA$9&lt;&gt;"",IF(AA$9&lt;&gt;"All Locations",IF(AA$10="From",COUNTIFS(Matches[CLASS],INDEX(classNum,1,MATCH(AA$11,classScheme,0)),Matches[TIMEBIN],$B48,Matches[SITE IN],AA$9),COUNTIFS(Matches[CLASS],INDEX(classNum,1,MATCH(AA$11,classScheme,0)),Matches[TIME OUT],"&gt;="&amp;TIMEVALUE(LEFT($B48,5)),Matches[TIME OUT],"&lt;"&amp;TIMEVALUE(LEFT($B48,5))+TIME(0,15,0),Matches[SITE OUT],AA$9)),COUNTIFS(All[TIMEBIN],$B48,All[CLASS],INDEX(classNum,1,MATCH(AA$11,classScheme,0)))),"")</f>
        <v>14</v>
      </c>
      <c r="AB48" s="9">
        <f ca="1">IF(AA$9&lt;&gt;"",IF(AA$9&lt;&gt;"All Locations",IF(AA$10="From",COUNTIFS(Matches[CLASS],INDEX(classNum,1,MATCH(AB$11,classScheme,0)),Matches[TIMEBIN],$B48,Matches[SITE IN],AA$9),COUNTIFS(Matches[CLASS],INDEX(classNum,1,MATCH(AB$11,classScheme,0)),Matches[TIME OUT],"&gt;="&amp;TIMEVALUE(LEFT($B48,5)),Matches[TIME OUT],"&lt;"&amp;TIMEVALUE(LEFT($B48,5))+TIME(0,15,0),Matches[SITE OUT],AA$9)),COUNTIFS(All[TIMEBIN],$B48,All[CLASS],INDEX(classNum,1,MATCH(AB$11,classScheme,0)))),"")</f>
        <v>0</v>
      </c>
      <c r="AC48" s="9">
        <f ca="1">IF(AA$9&lt;&gt;"",IF(AA$9&lt;&gt;"All Locations",IF(AA$10="From",COUNTIFS(Matches[CLASS],INDEX(classNum,1,MATCH(AC$11,classScheme,0)),Matches[TIMEBIN],$B48,Matches[SITE IN],AA$9),COUNTIFS(Matches[CLASS],INDEX(classNum,1,MATCH(AC$11,classScheme,0)),Matches[TIME OUT],"&gt;="&amp;TIMEVALUE(LEFT($B48,5)),Matches[TIME OUT],"&lt;"&amp;TIMEVALUE(LEFT($B48,5))+TIME(0,15,0),Matches[SITE OUT],AA$9)),COUNTIFS(All[TIMEBIN],$B48,All[CLASS],INDEX(classNum,1,MATCH(AC$11,classScheme,0)))),"")</f>
        <v>0</v>
      </c>
      <c r="AD48" s="10">
        <f ca="1">IF(AA$9&lt;&gt;"",IF(AA$9&lt;&gt;"All Locations",IF(AA$10="From",COUNTIFS(Matches[CLASS],INDEX(classNum,1,MATCH(AD$11,classScheme,0)),Matches[TIMEBIN],$B48,Matches[SITE IN],AA$9),COUNTIFS(Matches[CLASS],INDEX(classNum,1,MATCH(AD$11,classScheme,0)),Matches[TIME OUT],"&gt;="&amp;TIMEVALUE(LEFT($B48,5)),Matches[TIME OUT],"&lt;"&amp;TIMEVALUE(LEFT($B48,5))+TIME(0,15,0),Matches[SITE OUT],AA$9)),COUNTIFS(All[TIMEBIN],$B48,All[CLASS],INDEX(classNum,1,MATCH(AD$11,classScheme,0)))),"")</f>
        <v>0</v>
      </c>
      <c r="AE48" s="11">
        <f ca="1">IF(AA$9&lt;&gt;"",IF(AA$9&lt;&gt;"All Locations",IF(AA$10="From",COUNTIFS(Matches[CLASS],INDEX(classNum,1,MATCH(AE$11,classScheme,0)),Matches[TIMEBIN],$B48,Matches[SITE IN],AA$9),COUNTIFS(Matches[CLASS],INDEX(classNum,1,MATCH(AE$11,classScheme,0)),Matches[TIME OUT],"&gt;="&amp;TIMEVALUE(LEFT($B48,5)),Matches[TIME OUT],"&lt;"&amp;TIMEVALUE(LEFT($B48,5))+TIME(0,15,0),Matches[SITE OUT],AA$9)),COUNTIFS(All[TIMEBIN],$B48,All[CLASS],INDEX(classNum,1,MATCH(AE$11,classScheme,0)))),"")</f>
        <v>0</v>
      </c>
      <c r="AF48" s="12"/>
      <c r="AG48" s="8">
        <f ca="1">IF(AG$9&lt;&gt;"",IF(AG$9&lt;&gt;"All Locations",IF(AG$10="From",COUNTIFS(Matches[CLASS],INDEX(classNum,1,MATCH(AG$11,classScheme,0)),Matches[TIMEBIN],$B48,Matches[SITE IN],AG$9),COUNTIFS(Matches[CLASS],INDEX(classNum,1,MATCH(AG$11,classScheme,0)),Matches[TIME OUT],"&gt;="&amp;TIMEVALUE(LEFT($B48,5)),Matches[TIME OUT],"&lt;"&amp;TIMEVALUE(LEFT($B48,5))+TIME(0,15,0),Matches[SITE OUT],AG$9)),COUNTIFS(All[TIMEBIN],$B48,All[CLASS],INDEX(classNum,1,MATCH(AG$11,classScheme,0)))),"")</f>
        <v>24</v>
      </c>
      <c r="AH48" s="9">
        <f ca="1">IF(AG$9&lt;&gt;"",IF(AG$9&lt;&gt;"All Locations",IF(AG$10="From",COUNTIFS(Matches[CLASS],INDEX(classNum,1,MATCH(AH$11,classScheme,0)),Matches[TIMEBIN],$B48,Matches[SITE IN],AG$9),COUNTIFS(Matches[CLASS],INDEX(classNum,1,MATCH(AH$11,classScheme,0)),Matches[TIME OUT],"&gt;="&amp;TIMEVALUE(LEFT($B48,5)),Matches[TIME OUT],"&lt;"&amp;TIMEVALUE(LEFT($B48,5))+TIME(0,15,0),Matches[SITE OUT],AG$9)),COUNTIFS(All[TIMEBIN],$B48,All[CLASS],INDEX(classNum,1,MATCH(AH$11,classScheme,0)))),"")</f>
        <v>1</v>
      </c>
      <c r="AI48" s="9">
        <f ca="1">IF(AG$9&lt;&gt;"",IF(AG$9&lt;&gt;"All Locations",IF(AG$10="From",COUNTIFS(Matches[CLASS],INDEX(classNum,1,MATCH(AI$11,classScheme,0)),Matches[TIMEBIN],$B48,Matches[SITE IN],AG$9),COUNTIFS(Matches[CLASS],INDEX(classNum,1,MATCH(AI$11,classScheme,0)),Matches[TIME OUT],"&gt;="&amp;TIMEVALUE(LEFT($B48,5)),Matches[TIME OUT],"&lt;"&amp;TIMEVALUE(LEFT($B48,5))+TIME(0,15,0),Matches[SITE OUT],AG$9)),COUNTIFS(All[TIMEBIN],$B48,All[CLASS],INDEX(classNum,1,MATCH(AI$11,classScheme,0)))),"")</f>
        <v>0</v>
      </c>
      <c r="AJ48" s="10">
        <f ca="1">IF(AG$9&lt;&gt;"",IF(AG$9&lt;&gt;"All Locations",IF(AG$10="From",COUNTIFS(Matches[CLASS],INDEX(classNum,1,MATCH(AJ$11,classScheme,0)),Matches[TIMEBIN],$B48,Matches[SITE IN],AG$9),COUNTIFS(Matches[CLASS],INDEX(classNum,1,MATCH(AJ$11,classScheme,0)),Matches[TIME OUT],"&gt;="&amp;TIMEVALUE(LEFT($B48,5)),Matches[TIME OUT],"&lt;"&amp;TIMEVALUE(LEFT($B48,5))+TIME(0,15,0),Matches[SITE OUT],AG$9)),COUNTIFS(All[TIMEBIN],$B48,All[CLASS],INDEX(classNum,1,MATCH(AJ$11,classScheme,0)))),"")</f>
        <v>0</v>
      </c>
      <c r="AK48" s="11">
        <f ca="1">IF(AG$9&lt;&gt;"",IF(AG$9&lt;&gt;"All Locations",IF(AG$10="From",COUNTIFS(Matches[CLASS],INDEX(classNum,1,MATCH(AK$11,classScheme,0)),Matches[TIMEBIN],$B48,Matches[SITE IN],AG$9),COUNTIFS(Matches[CLASS],INDEX(classNum,1,MATCH(AK$11,classScheme,0)),Matches[TIME OUT],"&gt;="&amp;TIMEVALUE(LEFT($B48,5)),Matches[TIME OUT],"&lt;"&amp;TIMEVALUE(LEFT($B48,5))+TIME(0,15,0),Matches[SITE OUT],AG$9)),COUNTIFS(All[TIMEBIN],$B48,All[CLASS],INDEX(classNum,1,MATCH(AK$11,classScheme,0)))),"")</f>
        <v>0</v>
      </c>
      <c r="AL48" s="12"/>
      <c r="AM48" s="8">
        <f ca="1">IF(AM$9&lt;&gt;"",IF(AM$9&lt;&gt;"All Locations",IF(AM$10="From",COUNTIFS(Matches[CLASS],INDEX(classNum,1,MATCH(AM$11,classScheme,0)),Matches[TIMEBIN],$B48,Matches[SITE IN],AM$9),COUNTIFS(Matches[CLASS],INDEX(classNum,1,MATCH(AM$11,classScheme,0)),Matches[TIME OUT],"&gt;="&amp;TIMEVALUE(LEFT($B48,5)),Matches[TIME OUT],"&lt;"&amp;TIMEVALUE(LEFT($B48,5))+TIME(0,15,0),Matches[SITE OUT],AM$9)),COUNTIFS(All[TIMEBIN],$B48,All[CLASS],INDEX(classNum,1,MATCH(AM$11,classScheme,0)))),"")</f>
        <v>16</v>
      </c>
      <c r="AN48" s="9">
        <f ca="1">IF(AM$9&lt;&gt;"",IF(AM$9&lt;&gt;"All Locations",IF(AM$10="From",COUNTIFS(Matches[CLASS],INDEX(classNum,1,MATCH(AN$11,classScheme,0)),Matches[TIMEBIN],$B48,Matches[SITE IN],AM$9),COUNTIFS(Matches[CLASS],INDEX(classNum,1,MATCH(AN$11,classScheme,0)),Matches[TIME OUT],"&gt;="&amp;TIMEVALUE(LEFT($B48,5)),Matches[TIME OUT],"&lt;"&amp;TIMEVALUE(LEFT($B48,5))+TIME(0,15,0),Matches[SITE OUT],AM$9)),COUNTIFS(All[TIMEBIN],$B48,All[CLASS],INDEX(classNum,1,MATCH(AN$11,classScheme,0)))),"")</f>
        <v>1</v>
      </c>
      <c r="AO48" s="9">
        <f ca="1">IF(AM$9&lt;&gt;"",IF(AM$9&lt;&gt;"All Locations",IF(AM$10="From",COUNTIFS(Matches[CLASS],INDEX(classNum,1,MATCH(AO$11,classScheme,0)),Matches[TIMEBIN],$B48,Matches[SITE IN],AM$9),COUNTIFS(Matches[CLASS],INDEX(classNum,1,MATCH(AO$11,classScheme,0)),Matches[TIME OUT],"&gt;="&amp;TIMEVALUE(LEFT($B48,5)),Matches[TIME OUT],"&lt;"&amp;TIMEVALUE(LEFT($B48,5))+TIME(0,15,0),Matches[SITE OUT],AM$9)),COUNTIFS(All[TIMEBIN],$B48,All[CLASS],INDEX(classNum,1,MATCH(AO$11,classScheme,0)))),"")</f>
        <v>0</v>
      </c>
      <c r="AP48" s="10">
        <f ca="1">IF(AM$9&lt;&gt;"",IF(AM$9&lt;&gt;"All Locations",IF(AM$10="From",COUNTIFS(Matches[CLASS],INDEX(classNum,1,MATCH(AP$11,classScheme,0)),Matches[TIMEBIN],$B48,Matches[SITE IN],AM$9),COUNTIFS(Matches[CLASS],INDEX(classNum,1,MATCH(AP$11,classScheme,0)),Matches[TIME OUT],"&gt;="&amp;TIMEVALUE(LEFT($B48,5)),Matches[TIME OUT],"&lt;"&amp;TIMEVALUE(LEFT($B48,5))+TIME(0,15,0),Matches[SITE OUT],AM$9)),COUNTIFS(All[TIMEBIN],$B48,All[CLASS],INDEX(classNum,1,MATCH(AP$11,classScheme,0)))),"")</f>
        <v>1</v>
      </c>
      <c r="AQ48" s="11">
        <f ca="1">IF(AM$9&lt;&gt;"",IF(AM$9&lt;&gt;"All Locations",IF(AM$10="From",COUNTIFS(Matches[CLASS],INDEX(classNum,1,MATCH(AQ$11,classScheme,0)),Matches[TIMEBIN],$B48,Matches[SITE IN],AM$9),COUNTIFS(Matches[CLASS],INDEX(classNum,1,MATCH(AQ$11,classScheme,0)),Matches[TIME OUT],"&gt;="&amp;TIMEVALUE(LEFT($B48,5)),Matches[TIME OUT],"&lt;"&amp;TIMEVALUE(LEFT($B48,5))+TIME(0,15,0),Matches[SITE OUT],AM$9)),COUNTIFS(All[TIMEBIN],$B48,All[CLASS],INDEX(classNum,1,MATCH(AQ$11,classScheme,0)))),"")</f>
        <v>6</v>
      </c>
      <c r="AR48" s="12"/>
      <c r="AS48" s="8">
        <f ca="1">IF(AS$9&lt;&gt;"",IF(AS$9&lt;&gt;"All Locations",IF(AS$10="From",COUNTIFS(Matches[CLASS],INDEX(classNum,1,MATCH(AS$11,classScheme,0)),Matches[TIMEBIN],$B48,Matches[SITE IN],AS$9),COUNTIFS(Matches[CLASS],INDEX(classNum,1,MATCH(AS$11,classScheme,0)),Matches[TIME OUT],"&gt;="&amp;TIMEVALUE(LEFT($B48,5)),Matches[TIME OUT],"&lt;"&amp;TIMEVALUE(LEFT($B48,5))+TIME(0,15,0),Matches[SITE OUT],AS$9)),COUNTIFS(All[TIMEBIN],$B48,All[CLASS],INDEX(classNum,1,MATCH(AS$11,classScheme,0)))),"")</f>
        <v>0</v>
      </c>
      <c r="AT48" s="9">
        <f ca="1">IF(AS$9&lt;&gt;"",IF(AS$9&lt;&gt;"All Locations",IF(AS$10="From",COUNTIFS(Matches[CLASS],INDEX(classNum,1,MATCH(AT$11,classScheme,0)),Matches[TIMEBIN],$B48,Matches[SITE IN],AS$9),COUNTIFS(Matches[CLASS],INDEX(classNum,1,MATCH(AT$11,classScheme,0)),Matches[TIME OUT],"&gt;="&amp;TIMEVALUE(LEFT($B48,5)),Matches[TIME OUT],"&lt;"&amp;TIMEVALUE(LEFT($B48,5))+TIME(0,15,0),Matches[SITE OUT],AS$9)),COUNTIFS(All[TIMEBIN],$B48,All[CLASS],INDEX(classNum,1,MATCH(AT$11,classScheme,0)))),"")</f>
        <v>0</v>
      </c>
      <c r="AU48" s="9">
        <f ca="1">IF(AS$9&lt;&gt;"",IF(AS$9&lt;&gt;"All Locations",IF(AS$10="From",COUNTIFS(Matches[CLASS],INDEX(classNum,1,MATCH(AU$11,classScheme,0)),Matches[TIMEBIN],$B48,Matches[SITE IN],AS$9),COUNTIFS(Matches[CLASS],INDEX(classNum,1,MATCH(AU$11,classScheme,0)),Matches[TIME OUT],"&gt;="&amp;TIMEVALUE(LEFT($B48,5)),Matches[TIME OUT],"&lt;"&amp;TIMEVALUE(LEFT($B48,5))+TIME(0,15,0),Matches[SITE OUT],AS$9)),COUNTIFS(All[TIMEBIN],$B48,All[CLASS],INDEX(classNum,1,MATCH(AU$11,classScheme,0)))),"")</f>
        <v>0</v>
      </c>
      <c r="AV48" s="10">
        <f ca="1">IF(AS$9&lt;&gt;"",IF(AS$9&lt;&gt;"All Locations",IF(AS$10="From",COUNTIFS(Matches[CLASS],INDEX(classNum,1,MATCH(AV$11,classScheme,0)),Matches[TIMEBIN],$B48,Matches[SITE IN],AS$9),COUNTIFS(Matches[CLASS],INDEX(classNum,1,MATCH(AV$11,classScheme,0)),Matches[TIME OUT],"&gt;="&amp;TIMEVALUE(LEFT($B48,5)),Matches[TIME OUT],"&lt;"&amp;TIMEVALUE(LEFT($B48,5))+TIME(0,15,0),Matches[SITE OUT],AS$9)),COUNTIFS(All[TIMEBIN],$B48,All[CLASS],INDEX(classNum,1,MATCH(AV$11,classScheme,0)))),"")</f>
        <v>0</v>
      </c>
      <c r="AW48" s="11">
        <f ca="1">IF(AS$9&lt;&gt;"",IF(AS$9&lt;&gt;"All Locations",IF(AS$10="From",COUNTIFS(Matches[CLASS],INDEX(classNum,1,MATCH(AW$11,classScheme,0)),Matches[TIMEBIN],$B48,Matches[SITE IN],AS$9),COUNTIFS(Matches[CLASS],INDEX(classNum,1,MATCH(AW$11,classScheme,0)),Matches[TIME OUT],"&gt;="&amp;TIMEVALUE(LEFT($B48,5)),Matches[TIME OUT],"&lt;"&amp;TIMEVALUE(LEFT($B48,5))+TIME(0,15,0),Matches[SITE OUT],AS$9)),COUNTIFS(All[TIMEBIN],$B48,All[CLASS],INDEX(classNum,1,MATCH(AW$11,classScheme,0)))),"")</f>
        <v>0</v>
      </c>
      <c r="AX48" s="12"/>
      <c r="AY48" s="8">
        <f ca="1">IF(AY$9&lt;&gt;"",IF(AY$9&lt;&gt;"All Locations",IF(AY$10="From",COUNTIFS(Matches[CLASS],INDEX(classNum,1,MATCH(AY$11,classScheme,0)),Matches[TIMEBIN],$B48,Matches[SITE IN],AY$9),COUNTIFS(Matches[CLASS],INDEX(classNum,1,MATCH(AY$11,classScheme,0)),Matches[TIME OUT],"&gt;="&amp;TIMEVALUE(LEFT($B48,5)),Matches[TIME OUT],"&lt;"&amp;TIMEVALUE(LEFT($B48,5))+TIME(0,15,0),Matches[SITE OUT],AY$9)),COUNTIFS(All[TIMEBIN],$B48,All[CLASS],INDEX(classNum,1,MATCH(AY$11,classScheme,0)))),"")</f>
        <v>8</v>
      </c>
      <c r="AZ48" s="9">
        <f ca="1">IF(AY$9&lt;&gt;"",IF(AY$9&lt;&gt;"All Locations",IF(AY$10="From",COUNTIFS(Matches[CLASS],INDEX(classNum,1,MATCH(AZ$11,classScheme,0)),Matches[TIMEBIN],$B48,Matches[SITE IN],AY$9),COUNTIFS(Matches[CLASS],INDEX(classNum,1,MATCH(AZ$11,classScheme,0)),Matches[TIME OUT],"&gt;="&amp;TIMEVALUE(LEFT($B48,5)),Matches[TIME OUT],"&lt;"&amp;TIMEVALUE(LEFT($B48,5))+TIME(0,15,0),Matches[SITE OUT],AY$9)),COUNTIFS(All[TIMEBIN],$B48,All[CLASS],INDEX(classNum,1,MATCH(AZ$11,classScheme,0)))),"")</f>
        <v>1</v>
      </c>
      <c r="BA48" s="9">
        <f ca="1">IF(AY$9&lt;&gt;"",IF(AY$9&lt;&gt;"All Locations",IF(AY$10="From",COUNTIFS(Matches[CLASS],INDEX(classNum,1,MATCH(BA$11,classScheme,0)),Matches[TIMEBIN],$B48,Matches[SITE IN],AY$9),COUNTIFS(Matches[CLASS],INDEX(classNum,1,MATCH(BA$11,classScheme,0)),Matches[TIME OUT],"&gt;="&amp;TIMEVALUE(LEFT($B48,5)),Matches[TIME OUT],"&lt;"&amp;TIMEVALUE(LEFT($B48,5))+TIME(0,15,0),Matches[SITE OUT],AY$9)),COUNTIFS(All[TIMEBIN],$B48,All[CLASS],INDEX(classNum,1,MATCH(BA$11,classScheme,0)))),"")</f>
        <v>0</v>
      </c>
      <c r="BB48" s="10">
        <f ca="1">IF(AY$9&lt;&gt;"",IF(AY$9&lt;&gt;"All Locations",IF(AY$10="From",COUNTIFS(Matches[CLASS],INDEX(classNum,1,MATCH(BB$11,classScheme,0)),Matches[TIMEBIN],$B48,Matches[SITE IN],AY$9),COUNTIFS(Matches[CLASS],INDEX(classNum,1,MATCH(BB$11,classScheme,0)),Matches[TIME OUT],"&gt;="&amp;TIMEVALUE(LEFT($B48,5)),Matches[TIME OUT],"&lt;"&amp;TIMEVALUE(LEFT($B48,5))+TIME(0,15,0),Matches[SITE OUT],AY$9)),COUNTIFS(All[TIMEBIN],$B48,All[CLASS],INDEX(classNum,1,MATCH(BB$11,classScheme,0)))),"")</f>
        <v>0</v>
      </c>
      <c r="BC48" s="11">
        <f ca="1">IF(AY$9&lt;&gt;"",IF(AY$9&lt;&gt;"All Locations",IF(AY$10="From",COUNTIFS(Matches[CLASS],INDEX(classNum,1,MATCH(BC$11,classScheme,0)),Matches[TIMEBIN],$B48,Matches[SITE IN],AY$9),COUNTIFS(Matches[CLASS],INDEX(classNum,1,MATCH(BC$11,classScheme,0)),Matches[TIME OUT],"&gt;="&amp;TIMEVALUE(LEFT($B48,5)),Matches[TIME OUT],"&lt;"&amp;TIMEVALUE(LEFT($B48,5))+TIME(0,15,0),Matches[SITE OUT],AY$9)),COUNTIFS(All[TIMEBIN],$B48,All[CLASS],INDEX(classNum,1,MATCH(BC$11,classScheme,0)))),"")</f>
        <v>0</v>
      </c>
      <c r="BD48" s="12"/>
      <c r="BE48" s="8">
        <f ca="1">IF(BE$9&lt;&gt;"",IF(BE$9&lt;&gt;"All Locations",IF(BE$10="From",COUNTIFS(Matches[CLASS],INDEX(classNum,1,MATCH(BE$11,classScheme,0)),Matches[TIMEBIN],$B48,Matches[SITE IN],BE$9),COUNTIFS(Matches[CLASS],INDEX(classNum,1,MATCH(BE$11,classScheme,0)),Matches[TIME OUT],"&gt;="&amp;TIMEVALUE(LEFT($B48,5)),Matches[TIME OUT],"&lt;"&amp;TIMEVALUE(LEFT($B48,5))+TIME(0,15,0),Matches[SITE OUT],BE$9)),COUNTIFS(All[TIMEBIN],$B48,All[CLASS],INDEX(classNum,1,MATCH(BE$11,classScheme,0)))),"")</f>
        <v>4</v>
      </c>
      <c r="BF48" s="9">
        <f ca="1">IF(BE$9&lt;&gt;"",IF(BE$9&lt;&gt;"All Locations",IF(BE$10="From",COUNTIFS(Matches[CLASS],INDEX(classNum,1,MATCH(BF$11,classScheme,0)),Matches[TIMEBIN],$B48,Matches[SITE IN],BE$9),COUNTIFS(Matches[CLASS],INDEX(classNum,1,MATCH(BF$11,classScheme,0)),Matches[TIME OUT],"&gt;="&amp;TIMEVALUE(LEFT($B48,5)),Matches[TIME OUT],"&lt;"&amp;TIMEVALUE(LEFT($B48,5))+TIME(0,15,0),Matches[SITE OUT],BE$9)),COUNTIFS(All[TIMEBIN],$B48,All[CLASS],INDEX(classNum,1,MATCH(BF$11,classScheme,0)))),"")</f>
        <v>0</v>
      </c>
      <c r="BG48" s="9">
        <f ca="1">IF(BE$9&lt;&gt;"",IF(BE$9&lt;&gt;"All Locations",IF(BE$10="From",COUNTIFS(Matches[CLASS],INDEX(classNum,1,MATCH(BG$11,classScheme,0)),Matches[TIMEBIN],$B48,Matches[SITE IN],BE$9),COUNTIFS(Matches[CLASS],INDEX(classNum,1,MATCH(BG$11,classScheme,0)),Matches[TIME OUT],"&gt;="&amp;TIMEVALUE(LEFT($B48,5)),Matches[TIME OUT],"&lt;"&amp;TIMEVALUE(LEFT($B48,5))+TIME(0,15,0),Matches[SITE OUT],BE$9)),COUNTIFS(All[TIMEBIN],$B48,All[CLASS],INDEX(classNum,1,MATCH(BG$11,classScheme,0)))),"")</f>
        <v>0</v>
      </c>
      <c r="BH48" s="10">
        <f ca="1">IF(BE$9&lt;&gt;"",IF(BE$9&lt;&gt;"All Locations",IF(BE$10="From",COUNTIFS(Matches[CLASS],INDEX(classNum,1,MATCH(BH$11,classScheme,0)),Matches[TIMEBIN],$B48,Matches[SITE IN],BE$9),COUNTIFS(Matches[CLASS],INDEX(classNum,1,MATCH(BH$11,classScheme,0)),Matches[TIME OUT],"&gt;="&amp;TIMEVALUE(LEFT($B48,5)),Matches[TIME OUT],"&lt;"&amp;TIMEVALUE(LEFT($B48,5))+TIME(0,15,0),Matches[SITE OUT],BE$9)),COUNTIFS(All[TIMEBIN],$B48,All[CLASS],INDEX(classNum,1,MATCH(BH$11,classScheme,0)))),"")</f>
        <v>0</v>
      </c>
      <c r="BI48" s="11">
        <f ca="1">IF(BE$9&lt;&gt;"",IF(BE$9&lt;&gt;"All Locations",IF(BE$10="From",COUNTIFS(Matches[CLASS],INDEX(classNum,1,MATCH(BI$11,classScheme,0)),Matches[TIMEBIN],$B48,Matches[SITE IN],BE$9),COUNTIFS(Matches[CLASS],INDEX(classNum,1,MATCH(BI$11,classScheme,0)),Matches[TIME OUT],"&gt;="&amp;TIMEVALUE(LEFT($B48,5)),Matches[TIME OUT],"&lt;"&amp;TIMEVALUE(LEFT($B48,5))+TIME(0,15,0),Matches[SITE OUT],BE$9)),COUNTIFS(All[TIMEBIN],$B48,All[CLASS],INDEX(classNum,1,MATCH(BI$11,classScheme,0)))),"")</f>
        <v>0</v>
      </c>
      <c r="BJ48" s="12"/>
      <c r="BK48" s="8">
        <f ca="1">IF(BK$9&lt;&gt;"",IF(BK$9&lt;&gt;"All Locations",IF(BK$10="From",COUNTIFS(Matches[CLASS],INDEX(classNum,1,MATCH(BK$11,classScheme,0)),Matches[TIMEBIN],$B48,Matches[SITE IN],BK$9),COUNTIFS(Matches[CLASS],INDEX(classNum,1,MATCH(BK$11,classScheme,0)),Matches[TIME OUT],"&gt;="&amp;TIMEVALUE(LEFT($B48,5)),Matches[TIME OUT],"&lt;"&amp;TIMEVALUE(LEFT($B48,5))+TIME(0,15,0),Matches[SITE OUT],BK$9)),COUNTIFS(All[TIMEBIN],$B48,All[CLASS],INDEX(classNum,1,MATCH(BK$11,classScheme,0)))),"")</f>
        <v>6</v>
      </c>
      <c r="BL48" s="9">
        <f ca="1">IF(BK$9&lt;&gt;"",IF(BK$9&lt;&gt;"All Locations",IF(BK$10="From",COUNTIFS(Matches[CLASS],INDEX(classNum,1,MATCH(BL$11,classScheme,0)),Matches[TIMEBIN],$B48,Matches[SITE IN],BK$9),COUNTIFS(Matches[CLASS],INDEX(classNum,1,MATCH(BL$11,classScheme,0)),Matches[TIME OUT],"&gt;="&amp;TIMEVALUE(LEFT($B48,5)),Matches[TIME OUT],"&lt;"&amp;TIMEVALUE(LEFT($B48,5))+TIME(0,15,0),Matches[SITE OUT],BK$9)),COUNTIFS(All[TIMEBIN],$B48,All[CLASS],INDEX(classNum,1,MATCH(BL$11,classScheme,0)))),"")</f>
        <v>0</v>
      </c>
      <c r="BM48" s="9">
        <f ca="1">IF(BK$9&lt;&gt;"",IF(BK$9&lt;&gt;"All Locations",IF(BK$10="From",COUNTIFS(Matches[CLASS],INDEX(classNum,1,MATCH(BM$11,classScheme,0)),Matches[TIMEBIN],$B48,Matches[SITE IN],BK$9),COUNTIFS(Matches[CLASS],INDEX(classNum,1,MATCH(BM$11,classScheme,0)),Matches[TIME OUT],"&gt;="&amp;TIMEVALUE(LEFT($B48,5)),Matches[TIME OUT],"&lt;"&amp;TIMEVALUE(LEFT($B48,5))+TIME(0,15,0),Matches[SITE OUT],BK$9)),COUNTIFS(All[TIMEBIN],$B48,All[CLASS],INDEX(classNum,1,MATCH(BM$11,classScheme,0)))),"")</f>
        <v>0</v>
      </c>
      <c r="BN48" s="10">
        <f ca="1">IF(BK$9&lt;&gt;"",IF(BK$9&lt;&gt;"All Locations",IF(BK$10="From",COUNTIFS(Matches[CLASS],INDEX(classNum,1,MATCH(BN$11,classScheme,0)),Matches[TIMEBIN],$B48,Matches[SITE IN],BK$9),COUNTIFS(Matches[CLASS],INDEX(classNum,1,MATCH(BN$11,classScheme,0)),Matches[TIME OUT],"&gt;="&amp;TIMEVALUE(LEFT($B48,5)),Matches[TIME OUT],"&lt;"&amp;TIMEVALUE(LEFT($B48,5))+TIME(0,15,0),Matches[SITE OUT],BK$9)),COUNTIFS(All[TIMEBIN],$B48,All[CLASS],INDEX(classNum,1,MATCH(BN$11,classScheme,0)))),"")</f>
        <v>0</v>
      </c>
      <c r="BO48" s="11">
        <f ca="1">IF(BK$9&lt;&gt;"",IF(BK$9&lt;&gt;"All Locations",IF(BK$10="From",COUNTIFS(Matches[CLASS],INDEX(classNum,1,MATCH(BO$11,classScheme,0)),Matches[TIMEBIN],$B48,Matches[SITE IN],BK$9),COUNTIFS(Matches[CLASS],INDEX(classNum,1,MATCH(BO$11,classScheme,0)),Matches[TIME OUT],"&gt;="&amp;TIMEVALUE(LEFT($B48,5)),Matches[TIME OUT],"&lt;"&amp;TIMEVALUE(LEFT($B48,5))+TIME(0,15,0),Matches[SITE OUT],BK$9)),COUNTIFS(All[TIMEBIN],$B48,All[CLASS],INDEX(classNum,1,MATCH(BO$11,classScheme,0)))),"")</f>
        <v>0</v>
      </c>
      <c r="BP48" s="12"/>
      <c r="BQ48" s="8">
        <f ca="1">IF(BQ$9&lt;&gt;"",IF(BQ$9&lt;&gt;"All Locations",IF(BQ$10="From",COUNTIFS(Matches[CLASS],INDEX(classNum,1,MATCH(BQ$11,classScheme,0)),Matches[TIMEBIN],$B48,Matches[SITE IN],BQ$9),COUNTIFS(Matches[CLASS],INDEX(classNum,1,MATCH(BQ$11,classScheme,0)),Matches[TIME OUT],"&gt;="&amp;TIMEVALUE(LEFT($B48,5)),Matches[TIME OUT],"&lt;"&amp;TIMEVALUE(LEFT($B48,5))+TIME(0,15,0),Matches[SITE OUT],BQ$9)),COUNTIFS(All[TIMEBIN],$B48,All[CLASS],INDEX(classNum,1,MATCH(BQ$11,classScheme,0)))),"")</f>
        <v>128</v>
      </c>
      <c r="BR48" s="9">
        <f ca="1">IF(BQ$9&lt;&gt;"",IF(BQ$9&lt;&gt;"All Locations",IF(BQ$10="From",COUNTIFS(Matches[CLASS],INDEX(classNum,1,MATCH(BR$11,classScheme,0)),Matches[TIMEBIN],$B48,Matches[SITE IN],BQ$9),COUNTIFS(Matches[CLASS],INDEX(classNum,1,MATCH(BR$11,classScheme,0)),Matches[TIME OUT],"&gt;="&amp;TIMEVALUE(LEFT($B48,5)),Matches[TIME OUT],"&lt;"&amp;TIMEVALUE(LEFT($B48,5))+TIME(0,15,0),Matches[SITE OUT],BQ$9)),COUNTIFS(All[TIMEBIN],$B48,All[CLASS],INDEX(classNum,1,MATCH(BR$11,classScheme,0)))),"")</f>
        <v>8</v>
      </c>
      <c r="BS48" s="9">
        <f ca="1">IF(BQ$9&lt;&gt;"",IF(BQ$9&lt;&gt;"All Locations",IF(BQ$10="From",COUNTIFS(Matches[CLASS],INDEX(classNum,1,MATCH(BS$11,classScheme,0)),Matches[TIMEBIN],$B48,Matches[SITE IN],BQ$9),COUNTIFS(Matches[CLASS],INDEX(classNum,1,MATCH(BS$11,classScheme,0)),Matches[TIME OUT],"&gt;="&amp;TIMEVALUE(LEFT($B48,5)),Matches[TIME OUT],"&lt;"&amp;TIMEVALUE(LEFT($B48,5))+TIME(0,15,0),Matches[SITE OUT],BQ$9)),COUNTIFS(All[TIMEBIN],$B48,All[CLASS],INDEX(classNum,1,MATCH(BS$11,classScheme,0)))),"")</f>
        <v>1</v>
      </c>
      <c r="BT48" s="10">
        <f ca="1">IF(BQ$9&lt;&gt;"",IF(BQ$9&lt;&gt;"All Locations",IF(BQ$10="From",COUNTIFS(Matches[CLASS],INDEX(classNum,1,MATCH(BT$11,classScheme,0)),Matches[TIMEBIN],$B48,Matches[SITE IN],BQ$9),COUNTIFS(Matches[CLASS],INDEX(classNum,1,MATCH(BT$11,classScheme,0)),Matches[TIME OUT],"&gt;="&amp;TIMEVALUE(LEFT($B48,5)),Matches[TIME OUT],"&lt;"&amp;TIMEVALUE(LEFT($B48,5))+TIME(0,15,0),Matches[SITE OUT],BQ$9)),COUNTIFS(All[TIMEBIN],$B48,All[CLASS],INDEX(classNum,1,MATCH(BT$11,classScheme,0)))),"")</f>
        <v>1</v>
      </c>
      <c r="BU48" s="11">
        <f ca="1">IF(BQ$9&lt;&gt;"",IF(BQ$9&lt;&gt;"All Locations",IF(BQ$10="From",COUNTIFS(Matches[CLASS],INDEX(classNum,1,MATCH(BU$11,classScheme,0)),Matches[TIMEBIN],$B48,Matches[SITE IN],BQ$9),COUNTIFS(Matches[CLASS],INDEX(classNum,1,MATCH(BU$11,classScheme,0)),Matches[TIME OUT],"&gt;="&amp;TIMEVALUE(LEFT($B48,5)),Matches[TIME OUT],"&lt;"&amp;TIMEVALUE(LEFT($B48,5))+TIME(0,15,0),Matches[SITE OUT],BQ$9)),COUNTIFS(All[TIMEBIN],$B48,All[CLASS],INDEX(classNum,1,MATCH(BU$11,classScheme,0)))),"")</f>
        <v>10</v>
      </c>
    </row>
    <row r="49" spans="2:73">
      <c r="B49" s="7" t="str">
        <v>15:15 - 15:30</v>
      </c>
      <c r="C49" s="8">
        <f ca="1">IF(C$9&lt;&gt;"",IF(C$9&lt;&gt;"All Locations",IF(C$10="From",COUNTIFS(Matches[CLASS],INDEX(classNum,1,MATCH(C$11,classScheme,0)),Matches[TIMEBIN],$B49,Matches[SITE IN],C$9),COUNTIFS(Matches[CLASS],INDEX(classNum,1,MATCH(C$11,classScheme,0)),Matches[TIME OUT],"&gt;="&amp;TIMEVALUE(LEFT($B49,5)),Matches[TIME OUT],"&lt;"&amp;TIMEVALUE(LEFT($B49,5))+TIME(0,15,0),Matches[SITE OUT],C$9)),COUNTIFS(All[TIMEBIN],$B49,All[CLASS],INDEX(classNum,1,MATCH(C$11,classScheme,0)))),"")</f>
        <v>45</v>
      </c>
      <c r="D49" s="9">
        <f ca="1">IF(C$9&lt;&gt;"",IF(C$9&lt;&gt;"All Locations",IF(C$10="From",COUNTIFS(Matches[CLASS],INDEX(classNum,1,MATCH(D$11,classScheme,0)),Matches[TIMEBIN],$B49,Matches[SITE IN],C$9),COUNTIFS(Matches[CLASS],INDEX(classNum,1,MATCH(D$11,classScheme,0)),Matches[TIME OUT],"&gt;="&amp;TIMEVALUE(LEFT($B49,5)),Matches[TIME OUT],"&lt;"&amp;TIMEVALUE(LEFT($B49,5))+TIME(0,15,0),Matches[SITE OUT],C$9)),COUNTIFS(All[TIMEBIN],$B49,All[CLASS],INDEX(classNum,1,MATCH(D$11,classScheme,0)))),"")</f>
        <v>4</v>
      </c>
      <c r="E49" s="9">
        <f ca="1">IF(C$9&lt;&gt;"",IF(C$9&lt;&gt;"All Locations",IF(C$10="From",COUNTIFS(Matches[CLASS],INDEX(classNum,1,MATCH(E$11,classScheme,0)),Matches[TIMEBIN],$B49,Matches[SITE IN],C$9),COUNTIFS(Matches[CLASS],INDEX(classNum,1,MATCH(E$11,classScheme,0)),Matches[TIME OUT],"&gt;="&amp;TIMEVALUE(LEFT($B49,5)),Matches[TIME OUT],"&lt;"&amp;TIMEVALUE(LEFT($B49,5))+TIME(0,15,0),Matches[SITE OUT],C$9)),COUNTIFS(All[TIMEBIN],$B49,All[CLASS],INDEX(classNum,1,MATCH(E$11,classScheme,0)))),"")</f>
        <v>0</v>
      </c>
      <c r="F49" s="10">
        <f ca="1">IF(C$9&lt;&gt;"",IF(C$9&lt;&gt;"All Locations",IF(C$10="From",COUNTIFS(Matches[CLASS],INDEX(classNum,1,MATCH(F$11,classScheme,0)),Matches[TIMEBIN],$B49,Matches[SITE IN],C$9),COUNTIFS(Matches[CLASS],INDEX(classNum,1,MATCH(F$11,classScheme,0)),Matches[TIME OUT],"&gt;="&amp;TIMEVALUE(LEFT($B49,5)),Matches[TIME OUT],"&lt;"&amp;TIMEVALUE(LEFT($B49,5))+TIME(0,15,0),Matches[SITE OUT],C$9)),COUNTIFS(All[TIMEBIN],$B49,All[CLASS],INDEX(classNum,1,MATCH(F$11,classScheme,0)))),"")</f>
        <v>0</v>
      </c>
      <c r="G49" s="11">
        <f ca="1">IF(C$9&lt;&gt;"",IF(C$9&lt;&gt;"All Locations",IF(C$10="From",COUNTIFS(Matches[CLASS],INDEX(classNum,1,MATCH(G$11,classScheme,0)),Matches[TIMEBIN],$B49,Matches[SITE IN],C$9),COUNTIFS(Matches[CLASS],INDEX(classNum,1,MATCH(G$11,classScheme,0)),Matches[TIME OUT],"&gt;="&amp;TIMEVALUE(LEFT($B49,5)),Matches[TIME OUT],"&lt;"&amp;TIMEVALUE(LEFT($B49,5))+TIME(0,15,0),Matches[SITE OUT],C$9)),COUNTIFS(All[TIMEBIN],$B49,All[CLASS],INDEX(classNum,1,MATCH(G$11,classScheme,0)))),"")</f>
        <v>7</v>
      </c>
      <c r="H49" s="12"/>
      <c r="I49" s="8">
        <f ca="1">IF(I$9&lt;&gt;"",IF(I$9&lt;&gt;"All Locations",IF(I$10="From",COUNTIFS(Matches[CLASS],INDEX(classNum,1,MATCH(I$11,classScheme,0)),Matches[TIMEBIN],$B49,Matches[SITE IN],I$9),COUNTIFS(Matches[CLASS],INDEX(classNum,1,MATCH(I$11,classScheme,0)),Matches[TIME OUT],"&gt;="&amp;TIMEVALUE(LEFT($B49,5)),Matches[TIME OUT],"&lt;"&amp;TIMEVALUE(LEFT($B49,5))+TIME(0,15,0),Matches[SITE OUT],I$9)),COUNTIFS(All[TIMEBIN],$B49,All[CLASS],INDEX(classNum,1,MATCH(I$11,classScheme,0)))),"")</f>
        <v>0</v>
      </c>
      <c r="J49" s="9">
        <f ca="1">IF(I$9&lt;&gt;"",IF(I$9&lt;&gt;"All Locations",IF(I$10="From",COUNTIFS(Matches[CLASS],INDEX(classNum,1,MATCH(J$11,classScheme,0)),Matches[TIMEBIN],$B49,Matches[SITE IN],I$9),COUNTIFS(Matches[CLASS],INDEX(classNum,1,MATCH(J$11,classScheme,0)),Matches[TIME OUT],"&gt;="&amp;TIMEVALUE(LEFT($B49,5)),Matches[TIME OUT],"&lt;"&amp;TIMEVALUE(LEFT($B49,5))+TIME(0,15,0),Matches[SITE OUT],I$9)),COUNTIFS(All[TIMEBIN],$B49,All[CLASS],INDEX(classNum,1,MATCH(J$11,classScheme,0)))),"")</f>
        <v>0</v>
      </c>
      <c r="K49" s="9">
        <f ca="1">IF(I$9&lt;&gt;"",IF(I$9&lt;&gt;"All Locations",IF(I$10="From",COUNTIFS(Matches[CLASS],INDEX(classNum,1,MATCH(K$11,classScheme,0)),Matches[TIMEBIN],$B49,Matches[SITE IN],I$9),COUNTIFS(Matches[CLASS],INDEX(classNum,1,MATCH(K$11,classScheme,0)),Matches[TIME OUT],"&gt;="&amp;TIMEVALUE(LEFT($B49,5)),Matches[TIME OUT],"&lt;"&amp;TIMEVALUE(LEFT($B49,5))+TIME(0,15,0),Matches[SITE OUT],I$9)),COUNTIFS(All[TIMEBIN],$B49,All[CLASS],INDEX(classNum,1,MATCH(K$11,classScheme,0)))),"")</f>
        <v>0</v>
      </c>
      <c r="L49" s="10">
        <f ca="1">IF(I$9&lt;&gt;"",IF(I$9&lt;&gt;"All Locations",IF(I$10="From",COUNTIFS(Matches[CLASS],INDEX(classNum,1,MATCH(L$11,classScheme,0)),Matches[TIMEBIN],$B49,Matches[SITE IN],I$9),COUNTIFS(Matches[CLASS],INDEX(classNum,1,MATCH(L$11,classScheme,0)),Matches[TIME OUT],"&gt;="&amp;TIMEVALUE(LEFT($B49,5)),Matches[TIME OUT],"&lt;"&amp;TIMEVALUE(LEFT($B49,5))+TIME(0,15,0),Matches[SITE OUT],I$9)),COUNTIFS(All[TIMEBIN],$B49,All[CLASS],INDEX(classNum,1,MATCH(L$11,classScheme,0)))),"")</f>
        <v>0</v>
      </c>
      <c r="M49" s="11">
        <f ca="1">IF(I$9&lt;&gt;"",IF(I$9&lt;&gt;"All Locations",IF(I$10="From",COUNTIFS(Matches[CLASS],INDEX(classNum,1,MATCH(M$11,classScheme,0)),Matches[TIMEBIN],$B49,Matches[SITE IN],I$9),COUNTIFS(Matches[CLASS],INDEX(classNum,1,MATCH(M$11,classScheme,0)),Matches[TIME OUT],"&gt;="&amp;TIMEVALUE(LEFT($B49,5)),Matches[TIME OUT],"&lt;"&amp;TIMEVALUE(LEFT($B49,5))+TIME(0,15,0),Matches[SITE OUT],I$9)),COUNTIFS(All[TIMEBIN],$B49,All[CLASS],INDEX(classNum,1,MATCH(M$11,classScheme,0)))),"")</f>
        <v>0</v>
      </c>
      <c r="N49" s="12"/>
      <c r="O49" s="8">
        <f ca="1">IF(O$9&lt;&gt;"",IF(O$9&lt;&gt;"All Locations",IF(O$10="From",COUNTIFS(Matches[CLASS],INDEX(classNum,1,MATCH(O$11,classScheme,0)),Matches[TIMEBIN],$B49,Matches[SITE IN],O$9),COUNTIFS(Matches[CLASS],INDEX(classNum,1,MATCH(O$11,classScheme,0)),Matches[TIME OUT],"&gt;="&amp;TIMEVALUE(LEFT($B49,5)),Matches[TIME OUT],"&lt;"&amp;TIMEVALUE(LEFT($B49,5))+TIME(0,15,0),Matches[SITE OUT],O$9)),COUNTIFS(All[TIMEBIN],$B49,All[CLASS],INDEX(classNum,1,MATCH(O$11,classScheme,0)))),"")</f>
        <v>7</v>
      </c>
      <c r="P49" s="9">
        <f ca="1">IF(O$9&lt;&gt;"",IF(O$9&lt;&gt;"All Locations",IF(O$10="From",COUNTIFS(Matches[CLASS],INDEX(classNum,1,MATCH(P$11,classScheme,0)),Matches[TIMEBIN],$B49,Matches[SITE IN],O$9),COUNTIFS(Matches[CLASS],INDEX(classNum,1,MATCH(P$11,classScheme,0)),Matches[TIME OUT],"&gt;="&amp;TIMEVALUE(LEFT($B49,5)),Matches[TIME OUT],"&lt;"&amp;TIMEVALUE(LEFT($B49,5))+TIME(0,15,0),Matches[SITE OUT],O$9)),COUNTIFS(All[TIMEBIN],$B49,All[CLASS],INDEX(classNum,1,MATCH(P$11,classScheme,0)))),"")</f>
        <v>0</v>
      </c>
      <c r="Q49" s="9">
        <f ca="1">IF(O$9&lt;&gt;"",IF(O$9&lt;&gt;"All Locations",IF(O$10="From",COUNTIFS(Matches[CLASS],INDEX(classNum,1,MATCH(Q$11,classScheme,0)),Matches[TIMEBIN],$B49,Matches[SITE IN],O$9),COUNTIFS(Matches[CLASS],INDEX(classNum,1,MATCH(Q$11,classScheme,0)),Matches[TIME OUT],"&gt;="&amp;TIMEVALUE(LEFT($B49,5)),Matches[TIME OUT],"&lt;"&amp;TIMEVALUE(LEFT($B49,5))+TIME(0,15,0),Matches[SITE OUT],O$9)),COUNTIFS(All[TIMEBIN],$B49,All[CLASS],INDEX(classNum,1,MATCH(Q$11,classScheme,0)))),"")</f>
        <v>0</v>
      </c>
      <c r="R49" s="10">
        <f ca="1">IF(O$9&lt;&gt;"",IF(O$9&lt;&gt;"All Locations",IF(O$10="From",COUNTIFS(Matches[CLASS],INDEX(classNum,1,MATCH(R$11,classScheme,0)),Matches[TIMEBIN],$B49,Matches[SITE IN],O$9),COUNTIFS(Matches[CLASS],INDEX(classNum,1,MATCH(R$11,classScheme,0)),Matches[TIME OUT],"&gt;="&amp;TIMEVALUE(LEFT($B49,5)),Matches[TIME OUT],"&lt;"&amp;TIMEVALUE(LEFT($B49,5))+TIME(0,15,0),Matches[SITE OUT],O$9)),COUNTIFS(All[TIMEBIN],$B49,All[CLASS],INDEX(classNum,1,MATCH(R$11,classScheme,0)))),"")</f>
        <v>0</v>
      </c>
      <c r="S49" s="11">
        <f ca="1">IF(O$9&lt;&gt;"",IF(O$9&lt;&gt;"All Locations",IF(O$10="From",COUNTIFS(Matches[CLASS],INDEX(classNum,1,MATCH(S$11,classScheme,0)),Matches[TIMEBIN],$B49,Matches[SITE IN],O$9),COUNTIFS(Matches[CLASS],INDEX(classNum,1,MATCH(S$11,classScheme,0)),Matches[TIME OUT],"&gt;="&amp;TIMEVALUE(LEFT($B49,5)),Matches[TIME OUT],"&lt;"&amp;TIMEVALUE(LEFT($B49,5))+TIME(0,15,0),Matches[SITE OUT],O$9)),COUNTIFS(All[TIMEBIN],$B49,All[CLASS],INDEX(classNum,1,MATCH(S$11,classScheme,0)))),"")</f>
        <v>0</v>
      </c>
      <c r="T49" s="12"/>
      <c r="U49" s="8">
        <f ca="1">IF(U$9&lt;&gt;"",IF(U$9&lt;&gt;"All Locations",IF(U$10="From",COUNTIFS(Matches[CLASS],INDEX(classNum,1,MATCH(U$11,classScheme,0)),Matches[TIMEBIN],$B49,Matches[SITE IN],U$9),COUNTIFS(Matches[CLASS],INDEX(classNum,1,MATCH(U$11,classScheme,0)),Matches[TIME OUT],"&gt;="&amp;TIMEVALUE(LEFT($B49,5)),Matches[TIME OUT],"&lt;"&amp;TIMEVALUE(LEFT($B49,5))+TIME(0,15,0),Matches[SITE OUT],U$9)),COUNTIFS(All[TIMEBIN],$B49,All[CLASS],INDEX(classNum,1,MATCH(U$11,classScheme,0)))),"")</f>
        <v>8</v>
      </c>
      <c r="V49" s="9">
        <f ca="1">IF(U$9&lt;&gt;"",IF(U$9&lt;&gt;"All Locations",IF(U$10="From",COUNTIFS(Matches[CLASS],INDEX(classNum,1,MATCH(V$11,classScheme,0)),Matches[TIMEBIN],$B49,Matches[SITE IN],U$9),COUNTIFS(Matches[CLASS],INDEX(classNum,1,MATCH(V$11,classScheme,0)),Matches[TIME OUT],"&gt;="&amp;TIMEVALUE(LEFT($B49,5)),Matches[TIME OUT],"&lt;"&amp;TIMEVALUE(LEFT($B49,5))+TIME(0,15,0),Matches[SITE OUT],U$9)),COUNTIFS(All[TIMEBIN],$B49,All[CLASS],INDEX(classNum,1,MATCH(V$11,classScheme,0)))),"")</f>
        <v>1</v>
      </c>
      <c r="W49" s="9">
        <f ca="1">IF(U$9&lt;&gt;"",IF(U$9&lt;&gt;"All Locations",IF(U$10="From",COUNTIFS(Matches[CLASS],INDEX(classNum,1,MATCH(W$11,classScheme,0)),Matches[TIMEBIN],$B49,Matches[SITE IN],U$9),COUNTIFS(Matches[CLASS],INDEX(classNum,1,MATCH(W$11,classScheme,0)),Matches[TIME OUT],"&gt;="&amp;TIMEVALUE(LEFT($B49,5)),Matches[TIME OUT],"&lt;"&amp;TIMEVALUE(LEFT($B49,5))+TIME(0,15,0),Matches[SITE OUT],U$9)),COUNTIFS(All[TIMEBIN],$B49,All[CLASS],INDEX(classNum,1,MATCH(W$11,classScheme,0)))),"")</f>
        <v>0</v>
      </c>
      <c r="X49" s="10">
        <f ca="1">IF(U$9&lt;&gt;"",IF(U$9&lt;&gt;"All Locations",IF(U$10="From",COUNTIFS(Matches[CLASS],INDEX(classNum,1,MATCH(X$11,classScheme,0)),Matches[TIMEBIN],$B49,Matches[SITE IN],U$9),COUNTIFS(Matches[CLASS],INDEX(classNum,1,MATCH(X$11,classScheme,0)),Matches[TIME OUT],"&gt;="&amp;TIMEVALUE(LEFT($B49,5)),Matches[TIME OUT],"&lt;"&amp;TIMEVALUE(LEFT($B49,5))+TIME(0,15,0),Matches[SITE OUT],U$9)),COUNTIFS(All[TIMEBIN],$B49,All[CLASS],INDEX(classNum,1,MATCH(X$11,classScheme,0)))),"")</f>
        <v>0</v>
      </c>
      <c r="Y49" s="11">
        <f ca="1">IF(U$9&lt;&gt;"",IF(U$9&lt;&gt;"All Locations",IF(U$10="From",COUNTIFS(Matches[CLASS],INDEX(classNum,1,MATCH(Y$11,classScheme,0)),Matches[TIMEBIN],$B49,Matches[SITE IN],U$9),COUNTIFS(Matches[CLASS],INDEX(classNum,1,MATCH(Y$11,classScheme,0)),Matches[TIME OUT],"&gt;="&amp;TIMEVALUE(LEFT($B49,5)),Matches[TIME OUT],"&lt;"&amp;TIMEVALUE(LEFT($B49,5))+TIME(0,15,0),Matches[SITE OUT],U$9)),COUNTIFS(All[TIMEBIN],$B49,All[CLASS],INDEX(classNum,1,MATCH(Y$11,classScheme,0)))),"")</f>
        <v>0</v>
      </c>
      <c r="Z49" s="12"/>
      <c r="AA49" s="8">
        <f ca="1">IF(AA$9&lt;&gt;"",IF(AA$9&lt;&gt;"All Locations",IF(AA$10="From",COUNTIFS(Matches[CLASS],INDEX(classNum,1,MATCH(AA$11,classScheme,0)),Matches[TIMEBIN],$B49,Matches[SITE IN],AA$9),COUNTIFS(Matches[CLASS],INDEX(classNum,1,MATCH(AA$11,classScheme,0)),Matches[TIME OUT],"&gt;="&amp;TIMEVALUE(LEFT($B49,5)),Matches[TIME OUT],"&lt;"&amp;TIMEVALUE(LEFT($B49,5))+TIME(0,15,0),Matches[SITE OUT],AA$9)),COUNTIFS(All[TIMEBIN],$B49,All[CLASS],INDEX(classNum,1,MATCH(AA$11,classScheme,0)))),"")</f>
        <v>11</v>
      </c>
      <c r="AB49" s="9">
        <f ca="1">IF(AA$9&lt;&gt;"",IF(AA$9&lt;&gt;"All Locations",IF(AA$10="From",COUNTIFS(Matches[CLASS],INDEX(classNum,1,MATCH(AB$11,classScheme,0)),Matches[TIMEBIN],$B49,Matches[SITE IN],AA$9),COUNTIFS(Matches[CLASS],INDEX(classNum,1,MATCH(AB$11,classScheme,0)),Matches[TIME OUT],"&gt;="&amp;TIMEVALUE(LEFT($B49,5)),Matches[TIME OUT],"&lt;"&amp;TIMEVALUE(LEFT($B49,5))+TIME(0,15,0),Matches[SITE OUT],AA$9)),COUNTIFS(All[TIMEBIN],$B49,All[CLASS],INDEX(classNum,1,MATCH(AB$11,classScheme,0)))),"")</f>
        <v>0</v>
      </c>
      <c r="AC49" s="9">
        <f ca="1">IF(AA$9&lt;&gt;"",IF(AA$9&lt;&gt;"All Locations",IF(AA$10="From",COUNTIFS(Matches[CLASS],INDEX(classNum,1,MATCH(AC$11,classScheme,0)),Matches[TIMEBIN],$B49,Matches[SITE IN],AA$9),COUNTIFS(Matches[CLASS],INDEX(classNum,1,MATCH(AC$11,classScheme,0)),Matches[TIME OUT],"&gt;="&amp;TIMEVALUE(LEFT($B49,5)),Matches[TIME OUT],"&lt;"&amp;TIMEVALUE(LEFT($B49,5))+TIME(0,15,0),Matches[SITE OUT],AA$9)),COUNTIFS(All[TIMEBIN],$B49,All[CLASS],INDEX(classNum,1,MATCH(AC$11,classScheme,0)))),"")</f>
        <v>0</v>
      </c>
      <c r="AD49" s="10">
        <f ca="1">IF(AA$9&lt;&gt;"",IF(AA$9&lt;&gt;"All Locations",IF(AA$10="From",COUNTIFS(Matches[CLASS],INDEX(classNum,1,MATCH(AD$11,classScheme,0)),Matches[TIMEBIN],$B49,Matches[SITE IN],AA$9),COUNTIFS(Matches[CLASS],INDEX(classNum,1,MATCH(AD$11,classScheme,0)),Matches[TIME OUT],"&gt;="&amp;TIMEVALUE(LEFT($B49,5)),Matches[TIME OUT],"&lt;"&amp;TIMEVALUE(LEFT($B49,5))+TIME(0,15,0),Matches[SITE OUT],AA$9)),COUNTIFS(All[TIMEBIN],$B49,All[CLASS],INDEX(classNum,1,MATCH(AD$11,classScheme,0)))),"")</f>
        <v>0</v>
      </c>
      <c r="AE49" s="11">
        <f ca="1">IF(AA$9&lt;&gt;"",IF(AA$9&lt;&gt;"All Locations",IF(AA$10="From",COUNTIFS(Matches[CLASS],INDEX(classNum,1,MATCH(AE$11,classScheme,0)),Matches[TIMEBIN],$B49,Matches[SITE IN],AA$9),COUNTIFS(Matches[CLASS],INDEX(classNum,1,MATCH(AE$11,classScheme,0)),Matches[TIME OUT],"&gt;="&amp;TIMEVALUE(LEFT($B49,5)),Matches[TIME OUT],"&lt;"&amp;TIMEVALUE(LEFT($B49,5))+TIME(0,15,0),Matches[SITE OUT],AA$9)),COUNTIFS(All[TIMEBIN],$B49,All[CLASS],INDEX(classNum,1,MATCH(AE$11,classScheme,0)))),"")</f>
        <v>0</v>
      </c>
      <c r="AF49" s="12"/>
      <c r="AG49" s="8">
        <f ca="1">IF(AG$9&lt;&gt;"",IF(AG$9&lt;&gt;"All Locations",IF(AG$10="From",COUNTIFS(Matches[CLASS],INDEX(classNum,1,MATCH(AG$11,classScheme,0)),Matches[TIMEBIN],$B49,Matches[SITE IN],AG$9),COUNTIFS(Matches[CLASS],INDEX(classNum,1,MATCH(AG$11,classScheme,0)),Matches[TIME OUT],"&gt;="&amp;TIMEVALUE(LEFT($B49,5)),Matches[TIME OUT],"&lt;"&amp;TIMEVALUE(LEFT($B49,5))+TIME(0,15,0),Matches[SITE OUT],AG$9)),COUNTIFS(All[TIMEBIN],$B49,All[CLASS],INDEX(classNum,1,MATCH(AG$11,classScheme,0)))),"")</f>
        <v>29</v>
      </c>
      <c r="AH49" s="9">
        <f ca="1">IF(AG$9&lt;&gt;"",IF(AG$9&lt;&gt;"All Locations",IF(AG$10="From",COUNTIFS(Matches[CLASS],INDEX(classNum,1,MATCH(AH$11,classScheme,0)),Matches[TIMEBIN],$B49,Matches[SITE IN],AG$9),COUNTIFS(Matches[CLASS],INDEX(classNum,1,MATCH(AH$11,classScheme,0)),Matches[TIME OUT],"&gt;="&amp;TIMEVALUE(LEFT($B49,5)),Matches[TIME OUT],"&lt;"&amp;TIMEVALUE(LEFT($B49,5))+TIME(0,15,0),Matches[SITE OUT],AG$9)),COUNTIFS(All[TIMEBIN],$B49,All[CLASS],INDEX(classNum,1,MATCH(AH$11,classScheme,0)))),"")</f>
        <v>1</v>
      </c>
      <c r="AI49" s="9">
        <f ca="1">IF(AG$9&lt;&gt;"",IF(AG$9&lt;&gt;"All Locations",IF(AG$10="From",COUNTIFS(Matches[CLASS],INDEX(classNum,1,MATCH(AI$11,classScheme,0)),Matches[TIMEBIN],$B49,Matches[SITE IN],AG$9),COUNTIFS(Matches[CLASS],INDEX(classNum,1,MATCH(AI$11,classScheme,0)),Matches[TIME OUT],"&gt;="&amp;TIMEVALUE(LEFT($B49,5)),Matches[TIME OUT],"&lt;"&amp;TIMEVALUE(LEFT($B49,5))+TIME(0,15,0),Matches[SITE OUT],AG$9)),COUNTIFS(All[TIMEBIN],$B49,All[CLASS],INDEX(classNum,1,MATCH(AI$11,classScheme,0)))),"")</f>
        <v>0</v>
      </c>
      <c r="AJ49" s="10">
        <f ca="1">IF(AG$9&lt;&gt;"",IF(AG$9&lt;&gt;"All Locations",IF(AG$10="From",COUNTIFS(Matches[CLASS],INDEX(classNum,1,MATCH(AJ$11,classScheme,0)),Matches[TIMEBIN],$B49,Matches[SITE IN],AG$9),COUNTIFS(Matches[CLASS],INDEX(classNum,1,MATCH(AJ$11,classScheme,0)),Matches[TIME OUT],"&gt;="&amp;TIMEVALUE(LEFT($B49,5)),Matches[TIME OUT],"&lt;"&amp;TIMEVALUE(LEFT($B49,5))+TIME(0,15,0),Matches[SITE OUT],AG$9)),COUNTIFS(All[TIMEBIN],$B49,All[CLASS],INDEX(classNum,1,MATCH(AJ$11,classScheme,0)))),"")</f>
        <v>0</v>
      </c>
      <c r="AK49" s="11">
        <f ca="1">IF(AG$9&lt;&gt;"",IF(AG$9&lt;&gt;"All Locations",IF(AG$10="From",COUNTIFS(Matches[CLASS],INDEX(classNum,1,MATCH(AK$11,classScheme,0)),Matches[TIMEBIN],$B49,Matches[SITE IN],AG$9),COUNTIFS(Matches[CLASS],INDEX(classNum,1,MATCH(AK$11,classScheme,0)),Matches[TIME OUT],"&gt;="&amp;TIMEVALUE(LEFT($B49,5)),Matches[TIME OUT],"&lt;"&amp;TIMEVALUE(LEFT($B49,5))+TIME(0,15,0),Matches[SITE OUT],AG$9)),COUNTIFS(All[TIMEBIN],$B49,All[CLASS],INDEX(classNum,1,MATCH(AK$11,classScheme,0)))),"")</f>
        <v>0</v>
      </c>
      <c r="AL49" s="12"/>
      <c r="AM49" s="8">
        <f ca="1">IF(AM$9&lt;&gt;"",IF(AM$9&lt;&gt;"All Locations",IF(AM$10="From",COUNTIFS(Matches[CLASS],INDEX(classNum,1,MATCH(AM$11,classScheme,0)),Matches[TIMEBIN],$B49,Matches[SITE IN],AM$9),COUNTIFS(Matches[CLASS],INDEX(classNum,1,MATCH(AM$11,classScheme,0)),Matches[TIME OUT],"&gt;="&amp;TIMEVALUE(LEFT($B49,5)),Matches[TIME OUT],"&lt;"&amp;TIMEVALUE(LEFT($B49,5))+TIME(0,15,0),Matches[SITE OUT],AM$9)),COUNTIFS(All[TIMEBIN],$B49,All[CLASS],INDEX(classNum,1,MATCH(AM$11,classScheme,0)))),"")</f>
        <v>23</v>
      </c>
      <c r="AN49" s="9">
        <f ca="1">IF(AM$9&lt;&gt;"",IF(AM$9&lt;&gt;"All Locations",IF(AM$10="From",COUNTIFS(Matches[CLASS],INDEX(classNum,1,MATCH(AN$11,classScheme,0)),Matches[TIMEBIN],$B49,Matches[SITE IN],AM$9),COUNTIFS(Matches[CLASS],INDEX(classNum,1,MATCH(AN$11,classScheme,0)),Matches[TIME OUT],"&gt;="&amp;TIMEVALUE(LEFT($B49,5)),Matches[TIME OUT],"&lt;"&amp;TIMEVALUE(LEFT($B49,5))+TIME(0,15,0),Matches[SITE OUT],AM$9)),COUNTIFS(All[TIMEBIN],$B49,All[CLASS],INDEX(classNum,1,MATCH(AN$11,classScheme,0)))),"")</f>
        <v>3</v>
      </c>
      <c r="AO49" s="9">
        <f ca="1">IF(AM$9&lt;&gt;"",IF(AM$9&lt;&gt;"All Locations",IF(AM$10="From",COUNTIFS(Matches[CLASS],INDEX(classNum,1,MATCH(AO$11,classScheme,0)),Matches[TIMEBIN],$B49,Matches[SITE IN],AM$9),COUNTIFS(Matches[CLASS],INDEX(classNum,1,MATCH(AO$11,classScheme,0)),Matches[TIME OUT],"&gt;="&amp;TIMEVALUE(LEFT($B49,5)),Matches[TIME OUT],"&lt;"&amp;TIMEVALUE(LEFT($B49,5))+TIME(0,15,0),Matches[SITE OUT],AM$9)),COUNTIFS(All[TIMEBIN],$B49,All[CLASS],INDEX(classNum,1,MATCH(AO$11,classScheme,0)))),"")</f>
        <v>1</v>
      </c>
      <c r="AP49" s="10">
        <f ca="1">IF(AM$9&lt;&gt;"",IF(AM$9&lt;&gt;"All Locations",IF(AM$10="From",COUNTIFS(Matches[CLASS],INDEX(classNum,1,MATCH(AP$11,classScheme,0)),Matches[TIMEBIN],$B49,Matches[SITE IN],AM$9),COUNTIFS(Matches[CLASS],INDEX(classNum,1,MATCH(AP$11,classScheme,0)),Matches[TIME OUT],"&gt;="&amp;TIMEVALUE(LEFT($B49,5)),Matches[TIME OUT],"&lt;"&amp;TIMEVALUE(LEFT($B49,5))+TIME(0,15,0),Matches[SITE OUT],AM$9)),COUNTIFS(All[TIMEBIN],$B49,All[CLASS],INDEX(classNum,1,MATCH(AP$11,classScheme,0)))),"")</f>
        <v>0</v>
      </c>
      <c r="AQ49" s="11">
        <f ca="1">IF(AM$9&lt;&gt;"",IF(AM$9&lt;&gt;"All Locations",IF(AM$10="From",COUNTIFS(Matches[CLASS],INDEX(classNum,1,MATCH(AQ$11,classScheme,0)),Matches[TIMEBIN],$B49,Matches[SITE IN],AM$9),COUNTIFS(Matches[CLASS],INDEX(classNum,1,MATCH(AQ$11,classScheme,0)),Matches[TIME OUT],"&gt;="&amp;TIMEVALUE(LEFT($B49,5)),Matches[TIME OUT],"&lt;"&amp;TIMEVALUE(LEFT($B49,5))+TIME(0,15,0),Matches[SITE OUT],AM$9)),COUNTIFS(All[TIMEBIN],$B49,All[CLASS],INDEX(classNum,1,MATCH(AQ$11,classScheme,0)))),"")</f>
        <v>6</v>
      </c>
      <c r="AR49" s="12"/>
      <c r="AS49" s="8">
        <f ca="1">IF(AS$9&lt;&gt;"",IF(AS$9&lt;&gt;"All Locations",IF(AS$10="From",COUNTIFS(Matches[CLASS],INDEX(classNum,1,MATCH(AS$11,classScheme,0)),Matches[TIMEBIN],$B49,Matches[SITE IN],AS$9),COUNTIFS(Matches[CLASS],INDEX(classNum,1,MATCH(AS$11,classScheme,0)),Matches[TIME OUT],"&gt;="&amp;TIMEVALUE(LEFT($B49,5)),Matches[TIME OUT],"&lt;"&amp;TIMEVALUE(LEFT($B49,5))+TIME(0,15,0),Matches[SITE OUT],AS$9)),COUNTIFS(All[TIMEBIN],$B49,All[CLASS],INDEX(classNum,1,MATCH(AS$11,classScheme,0)))),"")</f>
        <v>0</v>
      </c>
      <c r="AT49" s="9">
        <f ca="1">IF(AS$9&lt;&gt;"",IF(AS$9&lt;&gt;"All Locations",IF(AS$10="From",COUNTIFS(Matches[CLASS],INDEX(classNum,1,MATCH(AT$11,classScheme,0)),Matches[TIMEBIN],$B49,Matches[SITE IN],AS$9),COUNTIFS(Matches[CLASS],INDEX(classNum,1,MATCH(AT$11,classScheme,0)),Matches[TIME OUT],"&gt;="&amp;TIMEVALUE(LEFT($B49,5)),Matches[TIME OUT],"&lt;"&amp;TIMEVALUE(LEFT($B49,5))+TIME(0,15,0),Matches[SITE OUT],AS$9)),COUNTIFS(All[TIMEBIN],$B49,All[CLASS],INDEX(classNum,1,MATCH(AT$11,classScheme,0)))),"")</f>
        <v>0</v>
      </c>
      <c r="AU49" s="9">
        <f ca="1">IF(AS$9&lt;&gt;"",IF(AS$9&lt;&gt;"All Locations",IF(AS$10="From",COUNTIFS(Matches[CLASS],INDEX(classNum,1,MATCH(AU$11,classScheme,0)),Matches[TIMEBIN],$B49,Matches[SITE IN],AS$9),COUNTIFS(Matches[CLASS],INDEX(classNum,1,MATCH(AU$11,classScheme,0)),Matches[TIME OUT],"&gt;="&amp;TIMEVALUE(LEFT($B49,5)),Matches[TIME OUT],"&lt;"&amp;TIMEVALUE(LEFT($B49,5))+TIME(0,15,0),Matches[SITE OUT],AS$9)),COUNTIFS(All[TIMEBIN],$B49,All[CLASS],INDEX(classNum,1,MATCH(AU$11,classScheme,0)))),"")</f>
        <v>0</v>
      </c>
      <c r="AV49" s="10">
        <f ca="1">IF(AS$9&lt;&gt;"",IF(AS$9&lt;&gt;"All Locations",IF(AS$10="From",COUNTIFS(Matches[CLASS],INDEX(classNum,1,MATCH(AV$11,classScheme,0)),Matches[TIMEBIN],$B49,Matches[SITE IN],AS$9),COUNTIFS(Matches[CLASS],INDEX(classNum,1,MATCH(AV$11,classScheme,0)),Matches[TIME OUT],"&gt;="&amp;TIMEVALUE(LEFT($B49,5)),Matches[TIME OUT],"&lt;"&amp;TIMEVALUE(LEFT($B49,5))+TIME(0,15,0),Matches[SITE OUT],AS$9)),COUNTIFS(All[TIMEBIN],$B49,All[CLASS],INDEX(classNum,1,MATCH(AV$11,classScheme,0)))),"")</f>
        <v>0</v>
      </c>
      <c r="AW49" s="11">
        <f ca="1">IF(AS$9&lt;&gt;"",IF(AS$9&lt;&gt;"All Locations",IF(AS$10="From",COUNTIFS(Matches[CLASS],INDEX(classNum,1,MATCH(AW$11,classScheme,0)),Matches[TIMEBIN],$B49,Matches[SITE IN],AS$9),COUNTIFS(Matches[CLASS],INDEX(classNum,1,MATCH(AW$11,classScheme,0)),Matches[TIME OUT],"&gt;="&amp;TIMEVALUE(LEFT($B49,5)),Matches[TIME OUT],"&lt;"&amp;TIMEVALUE(LEFT($B49,5))+TIME(0,15,0),Matches[SITE OUT],AS$9)),COUNTIFS(All[TIMEBIN],$B49,All[CLASS],INDEX(classNum,1,MATCH(AW$11,classScheme,0)))),"")</f>
        <v>0</v>
      </c>
      <c r="AX49" s="12"/>
      <c r="AY49" s="8">
        <f ca="1">IF(AY$9&lt;&gt;"",IF(AY$9&lt;&gt;"All Locations",IF(AY$10="From",COUNTIFS(Matches[CLASS],INDEX(classNum,1,MATCH(AY$11,classScheme,0)),Matches[TIMEBIN],$B49,Matches[SITE IN],AY$9),COUNTIFS(Matches[CLASS],INDEX(classNum,1,MATCH(AY$11,classScheme,0)),Matches[TIME OUT],"&gt;="&amp;TIMEVALUE(LEFT($B49,5)),Matches[TIME OUT],"&lt;"&amp;TIMEVALUE(LEFT($B49,5))+TIME(0,15,0),Matches[SITE OUT],AY$9)),COUNTIFS(All[TIMEBIN],$B49,All[CLASS],INDEX(classNum,1,MATCH(AY$11,classScheme,0)))),"")</f>
        <v>9</v>
      </c>
      <c r="AZ49" s="9">
        <f ca="1">IF(AY$9&lt;&gt;"",IF(AY$9&lt;&gt;"All Locations",IF(AY$10="From",COUNTIFS(Matches[CLASS],INDEX(classNum,1,MATCH(AZ$11,classScheme,0)),Matches[TIMEBIN],$B49,Matches[SITE IN],AY$9),COUNTIFS(Matches[CLASS],INDEX(classNum,1,MATCH(AZ$11,classScheme,0)),Matches[TIME OUT],"&gt;="&amp;TIMEVALUE(LEFT($B49,5)),Matches[TIME OUT],"&lt;"&amp;TIMEVALUE(LEFT($B49,5))+TIME(0,15,0),Matches[SITE OUT],AY$9)),COUNTIFS(All[TIMEBIN],$B49,All[CLASS],INDEX(classNum,1,MATCH(AZ$11,classScheme,0)))),"")</f>
        <v>1</v>
      </c>
      <c r="BA49" s="9">
        <f ca="1">IF(AY$9&lt;&gt;"",IF(AY$9&lt;&gt;"All Locations",IF(AY$10="From",COUNTIFS(Matches[CLASS],INDEX(classNum,1,MATCH(BA$11,classScheme,0)),Matches[TIMEBIN],$B49,Matches[SITE IN],AY$9),COUNTIFS(Matches[CLASS],INDEX(classNum,1,MATCH(BA$11,classScheme,0)),Matches[TIME OUT],"&gt;="&amp;TIMEVALUE(LEFT($B49,5)),Matches[TIME OUT],"&lt;"&amp;TIMEVALUE(LEFT($B49,5))+TIME(0,15,0),Matches[SITE OUT],AY$9)),COUNTIFS(All[TIMEBIN],$B49,All[CLASS],INDEX(classNum,1,MATCH(BA$11,classScheme,0)))),"")</f>
        <v>0</v>
      </c>
      <c r="BB49" s="10">
        <f ca="1">IF(AY$9&lt;&gt;"",IF(AY$9&lt;&gt;"All Locations",IF(AY$10="From",COUNTIFS(Matches[CLASS],INDEX(classNum,1,MATCH(BB$11,classScheme,0)),Matches[TIMEBIN],$B49,Matches[SITE IN],AY$9),COUNTIFS(Matches[CLASS],INDEX(classNum,1,MATCH(BB$11,classScheme,0)),Matches[TIME OUT],"&gt;="&amp;TIMEVALUE(LEFT($B49,5)),Matches[TIME OUT],"&lt;"&amp;TIMEVALUE(LEFT($B49,5))+TIME(0,15,0),Matches[SITE OUT],AY$9)),COUNTIFS(All[TIMEBIN],$B49,All[CLASS],INDEX(classNum,1,MATCH(BB$11,classScheme,0)))),"")</f>
        <v>0</v>
      </c>
      <c r="BC49" s="11">
        <f ca="1">IF(AY$9&lt;&gt;"",IF(AY$9&lt;&gt;"All Locations",IF(AY$10="From",COUNTIFS(Matches[CLASS],INDEX(classNum,1,MATCH(BC$11,classScheme,0)),Matches[TIMEBIN],$B49,Matches[SITE IN],AY$9),COUNTIFS(Matches[CLASS],INDEX(classNum,1,MATCH(BC$11,classScheme,0)),Matches[TIME OUT],"&gt;="&amp;TIMEVALUE(LEFT($B49,5)),Matches[TIME OUT],"&lt;"&amp;TIMEVALUE(LEFT($B49,5))+TIME(0,15,0),Matches[SITE OUT],AY$9)),COUNTIFS(All[TIMEBIN],$B49,All[CLASS],INDEX(classNum,1,MATCH(BC$11,classScheme,0)))),"")</f>
        <v>1</v>
      </c>
      <c r="BD49" s="12"/>
      <c r="BE49" s="8">
        <f ca="1">IF(BE$9&lt;&gt;"",IF(BE$9&lt;&gt;"All Locations",IF(BE$10="From",COUNTIFS(Matches[CLASS],INDEX(classNum,1,MATCH(BE$11,classScheme,0)),Matches[TIMEBIN],$B49,Matches[SITE IN],BE$9),COUNTIFS(Matches[CLASS],INDEX(classNum,1,MATCH(BE$11,classScheme,0)),Matches[TIME OUT],"&gt;="&amp;TIMEVALUE(LEFT($B49,5)),Matches[TIME OUT],"&lt;"&amp;TIMEVALUE(LEFT($B49,5))+TIME(0,15,0),Matches[SITE OUT],BE$9)),COUNTIFS(All[TIMEBIN],$B49,All[CLASS],INDEX(classNum,1,MATCH(BE$11,classScheme,0)))),"")</f>
        <v>7</v>
      </c>
      <c r="BF49" s="9">
        <f ca="1">IF(BE$9&lt;&gt;"",IF(BE$9&lt;&gt;"All Locations",IF(BE$10="From",COUNTIFS(Matches[CLASS],INDEX(classNum,1,MATCH(BF$11,classScheme,0)),Matches[TIMEBIN],$B49,Matches[SITE IN],BE$9),COUNTIFS(Matches[CLASS],INDEX(classNum,1,MATCH(BF$11,classScheme,0)),Matches[TIME OUT],"&gt;="&amp;TIMEVALUE(LEFT($B49,5)),Matches[TIME OUT],"&lt;"&amp;TIMEVALUE(LEFT($B49,5))+TIME(0,15,0),Matches[SITE OUT],BE$9)),COUNTIFS(All[TIMEBIN],$B49,All[CLASS],INDEX(classNum,1,MATCH(BF$11,classScheme,0)))),"")</f>
        <v>1</v>
      </c>
      <c r="BG49" s="9">
        <f ca="1">IF(BE$9&lt;&gt;"",IF(BE$9&lt;&gt;"All Locations",IF(BE$10="From",COUNTIFS(Matches[CLASS],INDEX(classNum,1,MATCH(BG$11,classScheme,0)),Matches[TIMEBIN],$B49,Matches[SITE IN],BE$9),COUNTIFS(Matches[CLASS],INDEX(classNum,1,MATCH(BG$11,classScheme,0)),Matches[TIME OUT],"&gt;="&amp;TIMEVALUE(LEFT($B49,5)),Matches[TIME OUT],"&lt;"&amp;TIMEVALUE(LEFT($B49,5))+TIME(0,15,0),Matches[SITE OUT],BE$9)),COUNTIFS(All[TIMEBIN],$B49,All[CLASS],INDEX(classNum,1,MATCH(BG$11,classScheme,0)))),"")</f>
        <v>0</v>
      </c>
      <c r="BH49" s="10">
        <f ca="1">IF(BE$9&lt;&gt;"",IF(BE$9&lt;&gt;"All Locations",IF(BE$10="From",COUNTIFS(Matches[CLASS],INDEX(classNum,1,MATCH(BH$11,classScheme,0)),Matches[TIMEBIN],$B49,Matches[SITE IN],BE$9),COUNTIFS(Matches[CLASS],INDEX(classNum,1,MATCH(BH$11,classScheme,0)),Matches[TIME OUT],"&gt;="&amp;TIMEVALUE(LEFT($B49,5)),Matches[TIME OUT],"&lt;"&amp;TIMEVALUE(LEFT($B49,5))+TIME(0,15,0),Matches[SITE OUT],BE$9)),COUNTIFS(All[TIMEBIN],$B49,All[CLASS],INDEX(classNum,1,MATCH(BH$11,classScheme,0)))),"")</f>
        <v>0</v>
      </c>
      <c r="BI49" s="11">
        <f ca="1">IF(BE$9&lt;&gt;"",IF(BE$9&lt;&gt;"All Locations",IF(BE$10="From",COUNTIFS(Matches[CLASS],INDEX(classNum,1,MATCH(BI$11,classScheme,0)),Matches[TIMEBIN],$B49,Matches[SITE IN],BE$9),COUNTIFS(Matches[CLASS],INDEX(classNum,1,MATCH(BI$11,classScheme,0)),Matches[TIME OUT],"&gt;="&amp;TIMEVALUE(LEFT($B49,5)),Matches[TIME OUT],"&lt;"&amp;TIMEVALUE(LEFT($B49,5))+TIME(0,15,0),Matches[SITE OUT],BE$9)),COUNTIFS(All[TIMEBIN],$B49,All[CLASS],INDEX(classNum,1,MATCH(BI$11,classScheme,0)))),"")</f>
        <v>0</v>
      </c>
      <c r="BJ49" s="12"/>
      <c r="BK49" s="8">
        <f ca="1">IF(BK$9&lt;&gt;"",IF(BK$9&lt;&gt;"All Locations",IF(BK$10="From",COUNTIFS(Matches[CLASS],INDEX(classNum,1,MATCH(BK$11,classScheme,0)),Matches[TIMEBIN],$B49,Matches[SITE IN],BK$9),COUNTIFS(Matches[CLASS],INDEX(classNum,1,MATCH(BK$11,classScheme,0)),Matches[TIME OUT],"&gt;="&amp;TIMEVALUE(LEFT($B49,5)),Matches[TIME OUT],"&lt;"&amp;TIMEVALUE(LEFT($B49,5))+TIME(0,15,0),Matches[SITE OUT],BK$9)),COUNTIFS(All[TIMEBIN],$B49,All[CLASS],INDEX(classNum,1,MATCH(BK$11,classScheme,0)))),"")</f>
        <v>7</v>
      </c>
      <c r="BL49" s="9">
        <f ca="1">IF(BK$9&lt;&gt;"",IF(BK$9&lt;&gt;"All Locations",IF(BK$10="From",COUNTIFS(Matches[CLASS],INDEX(classNum,1,MATCH(BL$11,classScheme,0)),Matches[TIMEBIN],$B49,Matches[SITE IN],BK$9),COUNTIFS(Matches[CLASS],INDEX(classNum,1,MATCH(BL$11,classScheme,0)),Matches[TIME OUT],"&gt;="&amp;TIMEVALUE(LEFT($B49,5)),Matches[TIME OUT],"&lt;"&amp;TIMEVALUE(LEFT($B49,5))+TIME(0,15,0),Matches[SITE OUT],BK$9)),COUNTIFS(All[TIMEBIN],$B49,All[CLASS],INDEX(classNum,1,MATCH(BL$11,classScheme,0)))),"")</f>
        <v>1</v>
      </c>
      <c r="BM49" s="9">
        <f ca="1">IF(BK$9&lt;&gt;"",IF(BK$9&lt;&gt;"All Locations",IF(BK$10="From",COUNTIFS(Matches[CLASS],INDEX(classNum,1,MATCH(BM$11,classScheme,0)),Matches[TIMEBIN],$B49,Matches[SITE IN],BK$9),COUNTIFS(Matches[CLASS],INDEX(classNum,1,MATCH(BM$11,classScheme,0)),Matches[TIME OUT],"&gt;="&amp;TIMEVALUE(LEFT($B49,5)),Matches[TIME OUT],"&lt;"&amp;TIMEVALUE(LEFT($B49,5))+TIME(0,15,0),Matches[SITE OUT],BK$9)),COUNTIFS(All[TIMEBIN],$B49,All[CLASS],INDEX(classNum,1,MATCH(BM$11,classScheme,0)))),"")</f>
        <v>0</v>
      </c>
      <c r="BN49" s="10">
        <f ca="1">IF(BK$9&lt;&gt;"",IF(BK$9&lt;&gt;"All Locations",IF(BK$10="From",COUNTIFS(Matches[CLASS],INDEX(classNum,1,MATCH(BN$11,classScheme,0)),Matches[TIMEBIN],$B49,Matches[SITE IN],BK$9),COUNTIFS(Matches[CLASS],INDEX(classNum,1,MATCH(BN$11,classScheme,0)),Matches[TIME OUT],"&gt;="&amp;TIMEVALUE(LEFT($B49,5)),Matches[TIME OUT],"&lt;"&amp;TIMEVALUE(LEFT($B49,5))+TIME(0,15,0),Matches[SITE OUT],BK$9)),COUNTIFS(All[TIMEBIN],$B49,All[CLASS],INDEX(classNum,1,MATCH(BN$11,classScheme,0)))),"")</f>
        <v>0</v>
      </c>
      <c r="BO49" s="11">
        <f ca="1">IF(BK$9&lt;&gt;"",IF(BK$9&lt;&gt;"All Locations",IF(BK$10="From",COUNTIFS(Matches[CLASS],INDEX(classNum,1,MATCH(BO$11,classScheme,0)),Matches[TIMEBIN],$B49,Matches[SITE IN],BK$9),COUNTIFS(Matches[CLASS],INDEX(classNum,1,MATCH(BO$11,classScheme,0)),Matches[TIME OUT],"&gt;="&amp;TIMEVALUE(LEFT($B49,5)),Matches[TIME OUT],"&lt;"&amp;TIMEVALUE(LEFT($B49,5))+TIME(0,15,0),Matches[SITE OUT],BK$9)),COUNTIFS(All[TIMEBIN],$B49,All[CLASS],INDEX(classNum,1,MATCH(BO$11,classScheme,0)))),"")</f>
        <v>0</v>
      </c>
      <c r="BP49" s="12"/>
      <c r="BQ49" s="8">
        <f ca="1">IF(BQ$9&lt;&gt;"",IF(BQ$9&lt;&gt;"All Locations",IF(BQ$10="From",COUNTIFS(Matches[CLASS],INDEX(classNum,1,MATCH(BQ$11,classScheme,0)),Matches[TIMEBIN],$B49,Matches[SITE IN],BQ$9),COUNTIFS(Matches[CLASS],INDEX(classNum,1,MATCH(BQ$11,classScheme,0)),Matches[TIME OUT],"&gt;="&amp;TIMEVALUE(LEFT($B49,5)),Matches[TIME OUT],"&lt;"&amp;TIMEVALUE(LEFT($B49,5))+TIME(0,15,0),Matches[SITE OUT],BQ$9)),COUNTIFS(All[TIMEBIN],$B49,All[CLASS],INDEX(classNum,1,MATCH(BQ$11,classScheme,0)))),"")</f>
        <v>149</v>
      </c>
      <c r="BR49" s="9">
        <f ca="1">IF(BQ$9&lt;&gt;"",IF(BQ$9&lt;&gt;"All Locations",IF(BQ$10="From",COUNTIFS(Matches[CLASS],INDEX(classNum,1,MATCH(BR$11,classScheme,0)),Matches[TIMEBIN],$B49,Matches[SITE IN],BQ$9),COUNTIFS(Matches[CLASS],INDEX(classNum,1,MATCH(BR$11,classScheme,0)),Matches[TIME OUT],"&gt;="&amp;TIMEVALUE(LEFT($B49,5)),Matches[TIME OUT],"&lt;"&amp;TIMEVALUE(LEFT($B49,5))+TIME(0,15,0),Matches[SITE OUT],BQ$9)),COUNTIFS(All[TIMEBIN],$B49,All[CLASS],INDEX(classNum,1,MATCH(BR$11,classScheme,0)))),"")</f>
        <v>13</v>
      </c>
      <c r="BS49" s="9">
        <f ca="1">IF(BQ$9&lt;&gt;"",IF(BQ$9&lt;&gt;"All Locations",IF(BQ$10="From",COUNTIFS(Matches[CLASS],INDEX(classNum,1,MATCH(BS$11,classScheme,0)),Matches[TIMEBIN],$B49,Matches[SITE IN],BQ$9),COUNTIFS(Matches[CLASS],INDEX(classNum,1,MATCH(BS$11,classScheme,0)),Matches[TIME OUT],"&gt;="&amp;TIMEVALUE(LEFT($B49,5)),Matches[TIME OUT],"&lt;"&amp;TIMEVALUE(LEFT($B49,5))+TIME(0,15,0),Matches[SITE OUT],BQ$9)),COUNTIFS(All[TIMEBIN],$B49,All[CLASS],INDEX(classNum,1,MATCH(BS$11,classScheme,0)))),"")</f>
        <v>0</v>
      </c>
      <c r="BT49" s="10">
        <f ca="1">IF(BQ$9&lt;&gt;"",IF(BQ$9&lt;&gt;"All Locations",IF(BQ$10="From",COUNTIFS(Matches[CLASS],INDEX(classNum,1,MATCH(BT$11,classScheme,0)),Matches[TIMEBIN],$B49,Matches[SITE IN],BQ$9),COUNTIFS(Matches[CLASS],INDEX(classNum,1,MATCH(BT$11,classScheme,0)),Matches[TIME OUT],"&gt;="&amp;TIMEVALUE(LEFT($B49,5)),Matches[TIME OUT],"&lt;"&amp;TIMEVALUE(LEFT($B49,5))+TIME(0,15,0),Matches[SITE OUT],BQ$9)),COUNTIFS(All[TIMEBIN],$B49,All[CLASS],INDEX(classNum,1,MATCH(BT$11,classScheme,0)))),"")</f>
        <v>0</v>
      </c>
      <c r="BU49" s="11">
        <f ca="1">IF(BQ$9&lt;&gt;"",IF(BQ$9&lt;&gt;"All Locations",IF(BQ$10="From",COUNTIFS(Matches[CLASS],INDEX(classNum,1,MATCH(BU$11,classScheme,0)),Matches[TIMEBIN],$B49,Matches[SITE IN],BQ$9),COUNTIFS(Matches[CLASS],INDEX(classNum,1,MATCH(BU$11,classScheme,0)),Matches[TIME OUT],"&gt;="&amp;TIMEVALUE(LEFT($B49,5)),Matches[TIME OUT],"&lt;"&amp;TIMEVALUE(LEFT($B49,5))+TIME(0,15,0),Matches[SITE OUT],BQ$9)),COUNTIFS(All[TIMEBIN],$B49,All[CLASS],INDEX(classNum,1,MATCH(BU$11,classScheme,0)))),"")</f>
        <v>14</v>
      </c>
    </row>
    <row r="50" spans="2:73">
      <c r="B50" s="7" t="str">
        <v>15:30 - 15:45</v>
      </c>
      <c r="C50" s="8">
        <f ca="1">IF(C$9&lt;&gt;"",IF(C$9&lt;&gt;"All Locations",IF(C$10="From",COUNTIFS(Matches[CLASS],INDEX(classNum,1,MATCH(C$11,classScheme,0)),Matches[TIMEBIN],$B50,Matches[SITE IN],C$9),COUNTIFS(Matches[CLASS],INDEX(classNum,1,MATCH(C$11,classScheme,0)),Matches[TIME OUT],"&gt;="&amp;TIMEVALUE(LEFT($B50,5)),Matches[TIME OUT],"&lt;"&amp;TIMEVALUE(LEFT($B50,5))+TIME(0,15,0),Matches[SITE OUT],C$9)),COUNTIFS(All[TIMEBIN],$B50,All[CLASS],INDEX(classNum,1,MATCH(C$11,classScheme,0)))),"")</f>
        <v>45</v>
      </c>
      <c r="D50" s="9">
        <f ca="1">IF(C$9&lt;&gt;"",IF(C$9&lt;&gt;"All Locations",IF(C$10="From",COUNTIFS(Matches[CLASS],INDEX(classNum,1,MATCH(D$11,classScheme,0)),Matches[TIMEBIN],$B50,Matches[SITE IN],C$9),COUNTIFS(Matches[CLASS],INDEX(classNum,1,MATCH(D$11,classScheme,0)),Matches[TIME OUT],"&gt;="&amp;TIMEVALUE(LEFT($B50,5)),Matches[TIME OUT],"&lt;"&amp;TIMEVALUE(LEFT($B50,5))+TIME(0,15,0),Matches[SITE OUT],C$9)),COUNTIFS(All[TIMEBIN],$B50,All[CLASS],INDEX(classNum,1,MATCH(D$11,classScheme,0)))),"")</f>
        <v>3</v>
      </c>
      <c r="E50" s="9">
        <f ca="1">IF(C$9&lt;&gt;"",IF(C$9&lt;&gt;"All Locations",IF(C$10="From",COUNTIFS(Matches[CLASS],INDEX(classNum,1,MATCH(E$11,classScheme,0)),Matches[TIMEBIN],$B50,Matches[SITE IN],C$9),COUNTIFS(Matches[CLASS],INDEX(classNum,1,MATCH(E$11,classScheme,0)),Matches[TIME OUT],"&gt;="&amp;TIMEVALUE(LEFT($B50,5)),Matches[TIME OUT],"&lt;"&amp;TIMEVALUE(LEFT($B50,5))+TIME(0,15,0),Matches[SITE OUT],C$9)),COUNTIFS(All[TIMEBIN],$B50,All[CLASS],INDEX(classNum,1,MATCH(E$11,classScheme,0)))),"")</f>
        <v>0</v>
      </c>
      <c r="F50" s="10">
        <f ca="1">IF(C$9&lt;&gt;"",IF(C$9&lt;&gt;"All Locations",IF(C$10="From",COUNTIFS(Matches[CLASS],INDEX(classNum,1,MATCH(F$11,classScheme,0)),Matches[TIMEBIN],$B50,Matches[SITE IN],C$9),COUNTIFS(Matches[CLASS],INDEX(classNum,1,MATCH(F$11,classScheme,0)),Matches[TIME OUT],"&gt;="&amp;TIMEVALUE(LEFT($B50,5)),Matches[TIME OUT],"&lt;"&amp;TIMEVALUE(LEFT($B50,5))+TIME(0,15,0),Matches[SITE OUT],C$9)),COUNTIFS(All[TIMEBIN],$B50,All[CLASS],INDEX(classNum,1,MATCH(F$11,classScheme,0)))),"")</f>
        <v>0</v>
      </c>
      <c r="G50" s="11">
        <f ca="1">IF(C$9&lt;&gt;"",IF(C$9&lt;&gt;"All Locations",IF(C$10="From",COUNTIFS(Matches[CLASS],INDEX(classNum,1,MATCH(G$11,classScheme,0)),Matches[TIMEBIN],$B50,Matches[SITE IN],C$9),COUNTIFS(Matches[CLASS],INDEX(classNum,1,MATCH(G$11,classScheme,0)),Matches[TIME OUT],"&gt;="&amp;TIMEVALUE(LEFT($B50,5)),Matches[TIME OUT],"&lt;"&amp;TIMEVALUE(LEFT($B50,5))+TIME(0,15,0),Matches[SITE OUT],C$9)),COUNTIFS(All[TIMEBIN],$B50,All[CLASS],INDEX(classNum,1,MATCH(G$11,classScheme,0)))),"")</f>
        <v>6</v>
      </c>
      <c r="H50" s="12"/>
      <c r="I50" s="8">
        <f ca="1">IF(I$9&lt;&gt;"",IF(I$9&lt;&gt;"All Locations",IF(I$10="From",COUNTIFS(Matches[CLASS],INDEX(classNum,1,MATCH(I$11,classScheme,0)),Matches[TIMEBIN],$B50,Matches[SITE IN],I$9),COUNTIFS(Matches[CLASS],INDEX(classNum,1,MATCH(I$11,classScheme,0)),Matches[TIME OUT],"&gt;="&amp;TIMEVALUE(LEFT($B50,5)),Matches[TIME OUT],"&lt;"&amp;TIMEVALUE(LEFT($B50,5))+TIME(0,15,0),Matches[SITE OUT],I$9)),COUNTIFS(All[TIMEBIN],$B50,All[CLASS],INDEX(classNum,1,MATCH(I$11,classScheme,0)))),"")</f>
        <v>0</v>
      </c>
      <c r="J50" s="9">
        <f ca="1">IF(I$9&lt;&gt;"",IF(I$9&lt;&gt;"All Locations",IF(I$10="From",COUNTIFS(Matches[CLASS],INDEX(classNum,1,MATCH(J$11,classScheme,0)),Matches[TIMEBIN],$B50,Matches[SITE IN],I$9),COUNTIFS(Matches[CLASS],INDEX(classNum,1,MATCH(J$11,classScheme,0)),Matches[TIME OUT],"&gt;="&amp;TIMEVALUE(LEFT($B50,5)),Matches[TIME OUT],"&lt;"&amp;TIMEVALUE(LEFT($B50,5))+TIME(0,15,0),Matches[SITE OUT],I$9)),COUNTIFS(All[TIMEBIN],$B50,All[CLASS],INDEX(classNum,1,MATCH(J$11,classScheme,0)))),"")</f>
        <v>0</v>
      </c>
      <c r="K50" s="9">
        <f ca="1">IF(I$9&lt;&gt;"",IF(I$9&lt;&gt;"All Locations",IF(I$10="From",COUNTIFS(Matches[CLASS],INDEX(classNum,1,MATCH(K$11,classScheme,0)),Matches[TIMEBIN],$B50,Matches[SITE IN],I$9),COUNTIFS(Matches[CLASS],INDEX(classNum,1,MATCH(K$11,classScheme,0)),Matches[TIME OUT],"&gt;="&amp;TIMEVALUE(LEFT($B50,5)),Matches[TIME OUT],"&lt;"&amp;TIMEVALUE(LEFT($B50,5))+TIME(0,15,0),Matches[SITE OUT],I$9)),COUNTIFS(All[TIMEBIN],$B50,All[CLASS],INDEX(classNum,1,MATCH(K$11,classScheme,0)))),"")</f>
        <v>0</v>
      </c>
      <c r="L50" s="10">
        <f ca="1">IF(I$9&lt;&gt;"",IF(I$9&lt;&gt;"All Locations",IF(I$10="From",COUNTIFS(Matches[CLASS],INDEX(classNum,1,MATCH(L$11,classScheme,0)),Matches[TIMEBIN],$B50,Matches[SITE IN],I$9),COUNTIFS(Matches[CLASS],INDEX(classNum,1,MATCH(L$11,classScheme,0)),Matches[TIME OUT],"&gt;="&amp;TIMEVALUE(LEFT($B50,5)),Matches[TIME OUT],"&lt;"&amp;TIMEVALUE(LEFT($B50,5))+TIME(0,15,0),Matches[SITE OUT],I$9)),COUNTIFS(All[TIMEBIN],$B50,All[CLASS],INDEX(classNum,1,MATCH(L$11,classScheme,0)))),"")</f>
        <v>0</v>
      </c>
      <c r="M50" s="11">
        <f ca="1">IF(I$9&lt;&gt;"",IF(I$9&lt;&gt;"All Locations",IF(I$10="From",COUNTIFS(Matches[CLASS],INDEX(classNum,1,MATCH(M$11,classScheme,0)),Matches[TIMEBIN],$B50,Matches[SITE IN],I$9),COUNTIFS(Matches[CLASS],INDEX(classNum,1,MATCH(M$11,classScheme,0)),Matches[TIME OUT],"&gt;="&amp;TIMEVALUE(LEFT($B50,5)),Matches[TIME OUT],"&lt;"&amp;TIMEVALUE(LEFT($B50,5))+TIME(0,15,0),Matches[SITE OUT],I$9)),COUNTIFS(All[TIMEBIN],$B50,All[CLASS],INDEX(classNum,1,MATCH(M$11,classScheme,0)))),"")</f>
        <v>0</v>
      </c>
      <c r="N50" s="12"/>
      <c r="O50" s="8">
        <f ca="1">IF(O$9&lt;&gt;"",IF(O$9&lt;&gt;"All Locations",IF(O$10="From",COUNTIFS(Matches[CLASS],INDEX(classNum,1,MATCH(O$11,classScheme,0)),Matches[TIMEBIN],$B50,Matches[SITE IN],O$9),COUNTIFS(Matches[CLASS],INDEX(classNum,1,MATCH(O$11,classScheme,0)),Matches[TIME OUT],"&gt;="&amp;TIMEVALUE(LEFT($B50,5)),Matches[TIME OUT],"&lt;"&amp;TIMEVALUE(LEFT($B50,5))+TIME(0,15,0),Matches[SITE OUT],O$9)),COUNTIFS(All[TIMEBIN],$B50,All[CLASS],INDEX(classNum,1,MATCH(O$11,classScheme,0)))),"")</f>
        <v>5</v>
      </c>
      <c r="P50" s="9">
        <f ca="1">IF(O$9&lt;&gt;"",IF(O$9&lt;&gt;"All Locations",IF(O$10="From",COUNTIFS(Matches[CLASS],INDEX(classNum,1,MATCH(P$11,classScheme,0)),Matches[TIMEBIN],$B50,Matches[SITE IN],O$9),COUNTIFS(Matches[CLASS],INDEX(classNum,1,MATCH(P$11,classScheme,0)),Matches[TIME OUT],"&gt;="&amp;TIMEVALUE(LEFT($B50,5)),Matches[TIME OUT],"&lt;"&amp;TIMEVALUE(LEFT($B50,5))+TIME(0,15,0),Matches[SITE OUT],O$9)),COUNTIFS(All[TIMEBIN],$B50,All[CLASS],INDEX(classNum,1,MATCH(P$11,classScheme,0)))),"")</f>
        <v>0</v>
      </c>
      <c r="Q50" s="9">
        <f ca="1">IF(O$9&lt;&gt;"",IF(O$9&lt;&gt;"All Locations",IF(O$10="From",COUNTIFS(Matches[CLASS],INDEX(classNum,1,MATCH(Q$11,classScheme,0)),Matches[TIMEBIN],$B50,Matches[SITE IN],O$9),COUNTIFS(Matches[CLASS],INDEX(classNum,1,MATCH(Q$11,classScheme,0)),Matches[TIME OUT],"&gt;="&amp;TIMEVALUE(LEFT($B50,5)),Matches[TIME OUT],"&lt;"&amp;TIMEVALUE(LEFT($B50,5))+TIME(0,15,0),Matches[SITE OUT],O$9)),COUNTIFS(All[TIMEBIN],$B50,All[CLASS],INDEX(classNum,1,MATCH(Q$11,classScheme,0)))),"")</f>
        <v>0</v>
      </c>
      <c r="R50" s="10">
        <f ca="1">IF(O$9&lt;&gt;"",IF(O$9&lt;&gt;"All Locations",IF(O$10="From",COUNTIFS(Matches[CLASS],INDEX(classNum,1,MATCH(R$11,classScheme,0)),Matches[TIMEBIN],$B50,Matches[SITE IN],O$9),COUNTIFS(Matches[CLASS],INDEX(classNum,1,MATCH(R$11,classScheme,0)),Matches[TIME OUT],"&gt;="&amp;TIMEVALUE(LEFT($B50,5)),Matches[TIME OUT],"&lt;"&amp;TIMEVALUE(LEFT($B50,5))+TIME(0,15,0),Matches[SITE OUT],O$9)),COUNTIFS(All[TIMEBIN],$B50,All[CLASS],INDEX(classNum,1,MATCH(R$11,classScheme,0)))),"")</f>
        <v>0</v>
      </c>
      <c r="S50" s="11">
        <f ca="1">IF(O$9&lt;&gt;"",IF(O$9&lt;&gt;"All Locations",IF(O$10="From",COUNTIFS(Matches[CLASS],INDEX(classNum,1,MATCH(S$11,classScheme,0)),Matches[TIMEBIN],$B50,Matches[SITE IN],O$9),COUNTIFS(Matches[CLASS],INDEX(classNum,1,MATCH(S$11,classScheme,0)),Matches[TIME OUT],"&gt;="&amp;TIMEVALUE(LEFT($B50,5)),Matches[TIME OUT],"&lt;"&amp;TIMEVALUE(LEFT($B50,5))+TIME(0,15,0),Matches[SITE OUT],O$9)),COUNTIFS(All[TIMEBIN],$B50,All[CLASS],INDEX(classNum,1,MATCH(S$11,classScheme,0)))),"")</f>
        <v>0</v>
      </c>
      <c r="T50" s="12"/>
      <c r="U50" s="8">
        <f ca="1">IF(U$9&lt;&gt;"",IF(U$9&lt;&gt;"All Locations",IF(U$10="From",COUNTIFS(Matches[CLASS],INDEX(classNum,1,MATCH(U$11,classScheme,0)),Matches[TIMEBIN],$B50,Matches[SITE IN],U$9),COUNTIFS(Matches[CLASS],INDEX(classNum,1,MATCH(U$11,classScheme,0)),Matches[TIME OUT],"&gt;="&amp;TIMEVALUE(LEFT($B50,5)),Matches[TIME OUT],"&lt;"&amp;TIMEVALUE(LEFT($B50,5))+TIME(0,15,0),Matches[SITE OUT],U$9)),COUNTIFS(All[TIMEBIN],$B50,All[CLASS],INDEX(classNum,1,MATCH(U$11,classScheme,0)))),"")</f>
        <v>8</v>
      </c>
      <c r="V50" s="9">
        <f ca="1">IF(U$9&lt;&gt;"",IF(U$9&lt;&gt;"All Locations",IF(U$10="From",COUNTIFS(Matches[CLASS],INDEX(classNum,1,MATCH(V$11,classScheme,0)),Matches[TIMEBIN],$B50,Matches[SITE IN],U$9),COUNTIFS(Matches[CLASS],INDEX(classNum,1,MATCH(V$11,classScheme,0)),Matches[TIME OUT],"&gt;="&amp;TIMEVALUE(LEFT($B50,5)),Matches[TIME OUT],"&lt;"&amp;TIMEVALUE(LEFT($B50,5))+TIME(0,15,0),Matches[SITE OUT],U$9)),COUNTIFS(All[TIMEBIN],$B50,All[CLASS],INDEX(classNum,1,MATCH(V$11,classScheme,0)))),"")</f>
        <v>1</v>
      </c>
      <c r="W50" s="9">
        <f ca="1">IF(U$9&lt;&gt;"",IF(U$9&lt;&gt;"All Locations",IF(U$10="From",COUNTIFS(Matches[CLASS],INDEX(classNum,1,MATCH(W$11,classScheme,0)),Matches[TIMEBIN],$B50,Matches[SITE IN],U$9),COUNTIFS(Matches[CLASS],INDEX(classNum,1,MATCH(W$11,classScheme,0)),Matches[TIME OUT],"&gt;="&amp;TIMEVALUE(LEFT($B50,5)),Matches[TIME OUT],"&lt;"&amp;TIMEVALUE(LEFT($B50,5))+TIME(0,15,0),Matches[SITE OUT],U$9)),COUNTIFS(All[TIMEBIN],$B50,All[CLASS],INDEX(classNum,1,MATCH(W$11,classScheme,0)))),"")</f>
        <v>0</v>
      </c>
      <c r="X50" s="10">
        <f ca="1">IF(U$9&lt;&gt;"",IF(U$9&lt;&gt;"All Locations",IF(U$10="From",COUNTIFS(Matches[CLASS],INDEX(classNum,1,MATCH(X$11,classScheme,0)),Matches[TIMEBIN],$B50,Matches[SITE IN],U$9),COUNTIFS(Matches[CLASS],INDEX(classNum,1,MATCH(X$11,classScheme,0)),Matches[TIME OUT],"&gt;="&amp;TIMEVALUE(LEFT($B50,5)),Matches[TIME OUT],"&lt;"&amp;TIMEVALUE(LEFT($B50,5))+TIME(0,15,0),Matches[SITE OUT],U$9)),COUNTIFS(All[TIMEBIN],$B50,All[CLASS],INDEX(classNum,1,MATCH(X$11,classScheme,0)))),"")</f>
        <v>0</v>
      </c>
      <c r="Y50" s="11">
        <f ca="1">IF(U$9&lt;&gt;"",IF(U$9&lt;&gt;"All Locations",IF(U$10="From",COUNTIFS(Matches[CLASS],INDEX(classNum,1,MATCH(Y$11,classScheme,0)),Matches[TIMEBIN],$B50,Matches[SITE IN],U$9),COUNTIFS(Matches[CLASS],INDEX(classNum,1,MATCH(Y$11,classScheme,0)),Matches[TIME OUT],"&gt;="&amp;TIMEVALUE(LEFT($B50,5)),Matches[TIME OUT],"&lt;"&amp;TIMEVALUE(LEFT($B50,5))+TIME(0,15,0),Matches[SITE OUT],U$9)),COUNTIFS(All[TIMEBIN],$B50,All[CLASS],INDEX(classNum,1,MATCH(Y$11,classScheme,0)))),"")</f>
        <v>0</v>
      </c>
      <c r="Z50" s="12"/>
      <c r="AA50" s="8">
        <f ca="1">IF(AA$9&lt;&gt;"",IF(AA$9&lt;&gt;"All Locations",IF(AA$10="From",COUNTIFS(Matches[CLASS],INDEX(classNum,1,MATCH(AA$11,classScheme,0)),Matches[TIMEBIN],$B50,Matches[SITE IN],AA$9),COUNTIFS(Matches[CLASS],INDEX(classNum,1,MATCH(AA$11,classScheme,0)),Matches[TIME OUT],"&gt;="&amp;TIMEVALUE(LEFT($B50,5)),Matches[TIME OUT],"&lt;"&amp;TIMEVALUE(LEFT($B50,5))+TIME(0,15,0),Matches[SITE OUT],AA$9)),COUNTIFS(All[TIMEBIN],$B50,All[CLASS],INDEX(classNum,1,MATCH(AA$11,classScheme,0)))),"")</f>
        <v>24</v>
      </c>
      <c r="AB50" s="9">
        <f ca="1">IF(AA$9&lt;&gt;"",IF(AA$9&lt;&gt;"All Locations",IF(AA$10="From",COUNTIFS(Matches[CLASS],INDEX(classNum,1,MATCH(AB$11,classScheme,0)),Matches[TIMEBIN],$B50,Matches[SITE IN],AA$9),COUNTIFS(Matches[CLASS],INDEX(classNum,1,MATCH(AB$11,classScheme,0)),Matches[TIME OUT],"&gt;="&amp;TIMEVALUE(LEFT($B50,5)),Matches[TIME OUT],"&lt;"&amp;TIMEVALUE(LEFT($B50,5))+TIME(0,15,0),Matches[SITE OUT],AA$9)),COUNTIFS(All[TIMEBIN],$B50,All[CLASS],INDEX(classNum,1,MATCH(AB$11,classScheme,0)))),"")</f>
        <v>2</v>
      </c>
      <c r="AC50" s="9">
        <f ca="1">IF(AA$9&lt;&gt;"",IF(AA$9&lt;&gt;"All Locations",IF(AA$10="From",COUNTIFS(Matches[CLASS],INDEX(classNum,1,MATCH(AC$11,classScheme,0)),Matches[TIMEBIN],$B50,Matches[SITE IN],AA$9),COUNTIFS(Matches[CLASS],INDEX(classNum,1,MATCH(AC$11,classScheme,0)),Matches[TIME OUT],"&gt;="&amp;TIMEVALUE(LEFT($B50,5)),Matches[TIME OUT],"&lt;"&amp;TIMEVALUE(LEFT($B50,5))+TIME(0,15,0),Matches[SITE OUT],AA$9)),COUNTIFS(All[TIMEBIN],$B50,All[CLASS],INDEX(classNum,1,MATCH(AC$11,classScheme,0)))),"")</f>
        <v>0</v>
      </c>
      <c r="AD50" s="10">
        <f ca="1">IF(AA$9&lt;&gt;"",IF(AA$9&lt;&gt;"All Locations",IF(AA$10="From",COUNTIFS(Matches[CLASS],INDEX(classNum,1,MATCH(AD$11,classScheme,0)),Matches[TIMEBIN],$B50,Matches[SITE IN],AA$9),COUNTIFS(Matches[CLASS],INDEX(classNum,1,MATCH(AD$11,classScheme,0)),Matches[TIME OUT],"&gt;="&amp;TIMEVALUE(LEFT($B50,5)),Matches[TIME OUT],"&lt;"&amp;TIMEVALUE(LEFT($B50,5))+TIME(0,15,0),Matches[SITE OUT],AA$9)),COUNTIFS(All[TIMEBIN],$B50,All[CLASS],INDEX(classNum,1,MATCH(AD$11,classScheme,0)))),"")</f>
        <v>0</v>
      </c>
      <c r="AE50" s="11">
        <f ca="1">IF(AA$9&lt;&gt;"",IF(AA$9&lt;&gt;"All Locations",IF(AA$10="From",COUNTIFS(Matches[CLASS],INDEX(classNum,1,MATCH(AE$11,classScheme,0)),Matches[TIMEBIN],$B50,Matches[SITE IN],AA$9),COUNTIFS(Matches[CLASS],INDEX(classNum,1,MATCH(AE$11,classScheme,0)),Matches[TIME OUT],"&gt;="&amp;TIMEVALUE(LEFT($B50,5)),Matches[TIME OUT],"&lt;"&amp;TIMEVALUE(LEFT($B50,5))+TIME(0,15,0),Matches[SITE OUT],AA$9)),COUNTIFS(All[TIMEBIN],$B50,All[CLASS],INDEX(classNum,1,MATCH(AE$11,classScheme,0)))),"")</f>
        <v>0</v>
      </c>
      <c r="AF50" s="12"/>
      <c r="AG50" s="8">
        <f ca="1">IF(AG$9&lt;&gt;"",IF(AG$9&lt;&gt;"All Locations",IF(AG$10="From",COUNTIFS(Matches[CLASS],INDEX(classNum,1,MATCH(AG$11,classScheme,0)),Matches[TIMEBIN],$B50,Matches[SITE IN],AG$9),COUNTIFS(Matches[CLASS],INDEX(classNum,1,MATCH(AG$11,classScheme,0)),Matches[TIME OUT],"&gt;="&amp;TIMEVALUE(LEFT($B50,5)),Matches[TIME OUT],"&lt;"&amp;TIMEVALUE(LEFT($B50,5))+TIME(0,15,0),Matches[SITE OUT],AG$9)),COUNTIFS(All[TIMEBIN],$B50,All[CLASS],INDEX(classNum,1,MATCH(AG$11,classScheme,0)))),"")</f>
        <v>27</v>
      </c>
      <c r="AH50" s="9">
        <f ca="1">IF(AG$9&lt;&gt;"",IF(AG$9&lt;&gt;"All Locations",IF(AG$10="From",COUNTIFS(Matches[CLASS],INDEX(classNum,1,MATCH(AH$11,classScheme,0)),Matches[TIMEBIN],$B50,Matches[SITE IN],AG$9),COUNTIFS(Matches[CLASS],INDEX(classNum,1,MATCH(AH$11,classScheme,0)),Matches[TIME OUT],"&gt;="&amp;TIMEVALUE(LEFT($B50,5)),Matches[TIME OUT],"&lt;"&amp;TIMEVALUE(LEFT($B50,5))+TIME(0,15,0),Matches[SITE OUT],AG$9)),COUNTIFS(All[TIMEBIN],$B50,All[CLASS],INDEX(classNum,1,MATCH(AH$11,classScheme,0)))),"")</f>
        <v>1</v>
      </c>
      <c r="AI50" s="9">
        <f ca="1">IF(AG$9&lt;&gt;"",IF(AG$9&lt;&gt;"All Locations",IF(AG$10="From",COUNTIFS(Matches[CLASS],INDEX(classNum,1,MATCH(AI$11,classScheme,0)),Matches[TIMEBIN],$B50,Matches[SITE IN],AG$9),COUNTIFS(Matches[CLASS],INDEX(classNum,1,MATCH(AI$11,classScheme,0)),Matches[TIME OUT],"&gt;="&amp;TIMEVALUE(LEFT($B50,5)),Matches[TIME OUT],"&lt;"&amp;TIMEVALUE(LEFT($B50,5))+TIME(0,15,0),Matches[SITE OUT],AG$9)),COUNTIFS(All[TIMEBIN],$B50,All[CLASS],INDEX(classNum,1,MATCH(AI$11,classScheme,0)))),"")</f>
        <v>0</v>
      </c>
      <c r="AJ50" s="10">
        <f ca="1">IF(AG$9&lt;&gt;"",IF(AG$9&lt;&gt;"All Locations",IF(AG$10="From",COUNTIFS(Matches[CLASS],INDEX(classNum,1,MATCH(AJ$11,classScheme,0)),Matches[TIMEBIN],$B50,Matches[SITE IN],AG$9),COUNTIFS(Matches[CLASS],INDEX(classNum,1,MATCH(AJ$11,classScheme,0)),Matches[TIME OUT],"&gt;="&amp;TIMEVALUE(LEFT($B50,5)),Matches[TIME OUT],"&lt;"&amp;TIMEVALUE(LEFT($B50,5))+TIME(0,15,0),Matches[SITE OUT],AG$9)),COUNTIFS(All[TIMEBIN],$B50,All[CLASS],INDEX(classNum,1,MATCH(AJ$11,classScheme,0)))),"")</f>
        <v>0</v>
      </c>
      <c r="AK50" s="11">
        <f ca="1">IF(AG$9&lt;&gt;"",IF(AG$9&lt;&gt;"All Locations",IF(AG$10="From",COUNTIFS(Matches[CLASS],INDEX(classNum,1,MATCH(AK$11,classScheme,0)),Matches[TIMEBIN],$B50,Matches[SITE IN],AG$9),COUNTIFS(Matches[CLASS],INDEX(classNum,1,MATCH(AK$11,classScheme,0)),Matches[TIME OUT],"&gt;="&amp;TIMEVALUE(LEFT($B50,5)),Matches[TIME OUT],"&lt;"&amp;TIMEVALUE(LEFT($B50,5))+TIME(0,15,0),Matches[SITE OUT],AG$9)),COUNTIFS(All[TIMEBIN],$B50,All[CLASS],INDEX(classNum,1,MATCH(AK$11,classScheme,0)))),"")</f>
        <v>0</v>
      </c>
      <c r="AL50" s="12"/>
      <c r="AM50" s="8">
        <f ca="1">IF(AM$9&lt;&gt;"",IF(AM$9&lt;&gt;"All Locations",IF(AM$10="From",COUNTIFS(Matches[CLASS],INDEX(classNum,1,MATCH(AM$11,classScheme,0)),Matches[TIMEBIN],$B50,Matches[SITE IN],AM$9),COUNTIFS(Matches[CLASS],INDEX(classNum,1,MATCH(AM$11,classScheme,0)),Matches[TIME OUT],"&gt;="&amp;TIMEVALUE(LEFT($B50,5)),Matches[TIME OUT],"&lt;"&amp;TIMEVALUE(LEFT($B50,5))+TIME(0,15,0),Matches[SITE OUT],AM$9)),COUNTIFS(All[TIMEBIN],$B50,All[CLASS],INDEX(classNum,1,MATCH(AM$11,classScheme,0)))),"")</f>
        <v>23</v>
      </c>
      <c r="AN50" s="9">
        <f ca="1">IF(AM$9&lt;&gt;"",IF(AM$9&lt;&gt;"All Locations",IF(AM$10="From",COUNTIFS(Matches[CLASS],INDEX(classNum,1,MATCH(AN$11,classScheme,0)),Matches[TIMEBIN],$B50,Matches[SITE IN],AM$9),COUNTIFS(Matches[CLASS],INDEX(classNum,1,MATCH(AN$11,classScheme,0)),Matches[TIME OUT],"&gt;="&amp;TIMEVALUE(LEFT($B50,5)),Matches[TIME OUT],"&lt;"&amp;TIMEVALUE(LEFT($B50,5))+TIME(0,15,0),Matches[SITE OUT],AM$9)),COUNTIFS(All[TIMEBIN],$B50,All[CLASS],INDEX(classNum,1,MATCH(AN$11,classScheme,0)))),"")</f>
        <v>2</v>
      </c>
      <c r="AO50" s="9">
        <f ca="1">IF(AM$9&lt;&gt;"",IF(AM$9&lt;&gt;"All Locations",IF(AM$10="From",COUNTIFS(Matches[CLASS],INDEX(classNum,1,MATCH(AO$11,classScheme,0)),Matches[TIMEBIN],$B50,Matches[SITE IN],AM$9),COUNTIFS(Matches[CLASS],INDEX(classNum,1,MATCH(AO$11,classScheme,0)),Matches[TIME OUT],"&gt;="&amp;TIMEVALUE(LEFT($B50,5)),Matches[TIME OUT],"&lt;"&amp;TIMEVALUE(LEFT($B50,5))+TIME(0,15,0),Matches[SITE OUT],AM$9)),COUNTIFS(All[TIMEBIN],$B50,All[CLASS],INDEX(classNum,1,MATCH(AO$11,classScheme,0)))),"")</f>
        <v>0</v>
      </c>
      <c r="AP50" s="10">
        <f ca="1">IF(AM$9&lt;&gt;"",IF(AM$9&lt;&gt;"All Locations",IF(AM$10="From",COUNTIFS(Matches[CLASS],INDEX(classNum,1,MATCH(AP$11,classScheme,0)),Matches[TIMEBIN],$B50,Matches[SITE IN],AM$9),COUNTIFS(Matches[CLASS],INDEX(classNum,1,MATCH(AP$11,classScheme,0)),Matches[TIME OUT],"&gt;="&amp;TIMEVALUE(LEFT($B50,5)),Matches[TIME OUT],"&lt;"&amp;TIMEVALUE(LEFT($B50,5))+TIME(0,15,0),Matches[SITE OUT],AM$9)),COUNTIFS(All[TIMEBIN],$B50,All[CLASS],INDEX(classNum,1,MATCH(AP$11,classScheme,0)))),"")</f>
        <v>0</v>
      </c>
      <c r="AQ50" s="11">
        <f ca="1">IF(AM$9&lt;&gt;"",IF(AM$9&lt;&gt;"All Locations",IF(AM$10="From",COUNTIFS(Matches[CLASS],INDEX(classNum,1,MATCH(AQ$11,classScheme,0)),Matches[TIMEBIN],$B50,Matches[SITE IN],AM$9),COUNTIFS(Matches[CLASS],INDEX(classNum,1,MATCH(AQ$11,classScheme,0)),Matches[TIME OUT],"&gt;="&amp;TIMEVALUE(LEFT($B50,5)),Matches[TIME OUT],"&lt;"&amp;TIMEVALUE(LEFT($B50,5))+TIME(0,15,0),Matches[SITE OUT],AM$9)),COUNTIFS(All[TIMEBIN],$B50,All[CLASS],INDEX(classNum,1,MATCH(AQ$11,classScheme,0)))),"")</f>
        <v>6</v>
      </c>
      <c r="AR50" s="12"/>
      <c r="AS50" s="8">
        <f ca="1">IF(AS$9&lt;&gt;"",IF(AS$9&lt;&gt;"All Locations",IF(AS$10="From",COUNTIFS(Matches[CLASS],INDEX(classNum,1,MATCH(AS$11,classScheme,0)),Matches[TIMEBIN],$B50,Matches[SITE IN],AS$9),COUNTIFS(Matches[CLASS],INDEX(classNum,1,MATCH(AS$11,classScheme,0)),Matches[TIME OUT],"&gt;="&amp;TIMEVALUE(LEFT($B50,5)),Matches[TIME OUT],"&lt;"&amp;TIMEVALUE(LEFT($B50,5))+TIME(0,15,0),Matches[SITE OUT],AS$9)),COUNTIFS(All[TIMEBIN],$B50,All[CLASS],INDEX(classNum,1,MATCH(AS$11,classScheme,0)))),"")</f>
        <v>0</v>
      </c>
      <c r="AT50" s="9">
        <f ca="1">IF(AS$9&lt;&gt;"",IF(AS$9&lt;&gt;"All Locations",IF(AS$10="From",COUNTIFS(Matches[CLASS],INDEX(classNum,1,MATCH(AT$11,classScheme,0)),Matches[TIMEBIN],$B50,Matches[SITE IN],AS$9),COUNTIFS(Matches[CLASS],INDEX(classNum,1,MATCH(AT$11,classScheme,0)),Matches[TIME OUT],"&gt;="&amp;TIMEVALUE(LEFT($B50,5)),Matches[TIME OUT],"&lt;"&amp;TIMEVALUE(LEFT($B50,5))+TIME(0,15,0),Matches[SITE OUT],AS$9)),COUNTIFS(All[TIMEBIN],$B50,All[CLASS],INDEX(classNum,1,MATCH(AT$11,classScheme,0)))),"")</f>
        <v>0</v>
      </c>
      <c r="AU50" s="9">
        <f ca="1">IF(AS$9&lt;&gt;"",IF(AS$9&lt;&gt;"All Locations",IF(AS$10="From",COUNTIFS(Matches[CLASS],INDEX(classNum,1,MATCH(AU$11,classScheme,0)),Matches[TIMEBIN],$B50,Matches[SITE IN],AS$9),COUNTIFS(Matches[CLASS],INDEX(classNum,1,MATCH(AU$11,classScheme,0)),Matches[TIME OUT],"&gt;="&amp;TIMEVALUE(LEFT($B50,5)),Matches[TIME OUT],"&lt;"&amp;TIMEVALUE(LEFT($B50,5))+TIME(0,15,0),Matches[SITE OUT],AS$9)),COUNTIFS(All[TIMEBIN],$B50,All[CLASS],INDEX(classNum,1,MATCH(AU$11,classScheme,0)))),"")</f>
        <v>0</v>
      </c>
      <c r="AV50" s="10">
        <f ca="1">IF(AS$9&lt;&gt;"",IF(AS$9&lt;&gt;"All Locations",IF(AS$10="From",COUNTIFS(Matches[CLASS],INDEX(classNum,1,MATCH(AV$11,classScheme,0)),Matches[TIMEBIN],$B50,Matches[SITE IN],AS$9),COUNTIFS(Matches[CLASS],INDEX(classNum,1,MATCH(AV$11,classScheme,0)),Matches[TIME OUT],"&gt;="&amp;TIMEVALUE(LEFT($B50,5)),Matches[TIME OUT],"&lt;"&amp;TIMEVALUE(LEFT($B50,5))+TIME(0,15,0),Matches[SITE OUT],AS$9)),COUNTIFS(All[TIMEBIN],$B50,All[CLASS],INDEX(classNum,1,MATCH(AV$11,classScheme,0)))),"")</f>
        <v>0</v>
      </c>
      <c r="AW50" s="11">
        <f ca="1">IF(AS$9&lt;&gt;"",IF(AS$9&lt;&gt;"All Locations",IF(AS$10="From",COUNTIFS(Matches[CLASS],INDEX(classNum,1,MATCH(AW$11,classScheme,0)),Matches[TIMEBIN],$B50,Matches[SITE IN],AS$9),COUNTIFS(Matches[CLASS],INDEX(classNum,1,MATCH(AW$11,classScheme,0)),Matches[TIME OUT],"&gt;="&amp;TIMEVALUE(LEFT($B50,5)),Matches[TIME OUT],"&lt;"&amp;TIMEVALUE(LEFT($B50,5))+TIME(0,15,0),Matches[SITE OUT],AS$9)),COUNTIFS(All[TIMEBIN],$B50,All[CLASS],INDEX(classNum,1,MATCH(AW$11,classScheme,0)))),"")</f>
        <v>0</v>
      </c>
      <c r="AX50" s="12"/>
      <c r="AY50" s="8">
        <f ca="1">IF(AY$9&lt;&gt;"",IF(AY$9&lt;&gt;"All Locations",IF(AY$10="From",COUNTIFS(Matches[CLASS],INDEX(classNum,1,MATCH(AY$11,classScheme,0)),Matches[TIMEBIN],$B50,Matches[SITE IN],AY$9),COUNTIFS(Matches[CLASS],INDEX(classNum,1,MATCH(AY$11,classScheme,0)),Matches[TIME OUT],"&gt;="&amp;TIMEVALUE(LEFT($B50,5)),Matches[TIME OUT],"&lt;"&amp;TIMEVALUE(LEFT($B50,5))+TIME(0,15,0),Matches[SITE OUT],AY$9)),COUNTIFS(All[TIMEBIN],$B50,All[CLASS],INDEX(classNum,1,MATCH(AY$11,classScheme,0)))),"")</f>
        <v>9</v>
      </c>
      <c r="AZ50" s="9">
        <f ca="1">IF(AY$9&lt;&gt;"",IF(AY$9&lt;&gt;"All Locations",IF(AY$10="From",COUNTIFS(Matches[CLASS],INDEX(classNum,1,MATCH(AZ$11,classScheme,0)),Matches[TIMEBIN],$B50,Matches[SITE IN],AY$9),COUNTIFS(Matches[CLASS],INDEX(classNum,1,MATCH(AZ$11,classScheme,0)),Matches[TIME OUT],"&gt;="&amp;TIMEVALUE(LEFT($B50,5)),Matches[TIME OUT],"&lt;"&amp;TIMEVALUE(LEFT($B50,5))+TIME(0,15,0),Matches[SITE OUT],AY$9)),COUNTIFS(All[TIMEBIN],$B50,All[CLASS],INDEX(classNum,1,MATCH(AZ$11,classScheme,0)))),"")</f>
        <v>1</v>
      </c>
      <c r="BA50" s="9">
        <f ca="1">IF(AY$9&lt;&gt;"",IF(AY$9&lt;&gt;"All Locations",IF(AY$10="From",COUNTIFS(Matches[CLASS],INDEX(classNum,1,MATCH(BA$11,classScheme,0)),Matches[TIMEBIN],$B50,Matches[SITE IN],AY$9),COUNTIFS(Matches[CLASS],INDEX(classNum,1,MATCH(BA$11,classScheme,0)),Matches[TIME OUT],"&gt;="&amp;TIMEVALUE(LEFT($B50,5)),Matches[TIME OUT],"&lt;"&amp;TIMEVALUE(LEFT($B50,5))+TIME(0,15,0),Matches[SITE OUT],AY$9)),COUNTIFS(All[TIMEBIN],$B50,All[CLASS],INDEX(classNum,1,MATCH(BA$11,classScheme,0)))),"")</f>
        <v>0</v>
      </c>
      <c r="BB50" s="10">
        <f ca="1">IF(AY$9&lt;&gt;"",IF(AY$9&lt;&gt;"All Locations",IF(AY$10="From",COUNTIFS(Matches[CLASS],INDEX(classNum,1,MATCH(BB$11,classScheme,0)),Matches[TIMEBIN],$B50,Matches[SITE IN],AY$9),COUNTIFS(Matches[CLASS],INDEX(classNum,1,MATCH(BB$11,classScheme,0)),Matches[TIME OUT],"&gt;="&amp;TIMEVALUE(LEFT($B50,5)),Matches[TIME OUT],"&lt;"&amp;TIMEVALUE(LEFT($B50,5))+TIME(0,15,0),Matches[SITE OUT],AY$9)),COUNTIFS(All[TIMEBIN],$B50,All[CLASS],INDEX(classNum,1,MATCH(BB$11,classScheme,0)))),"")</f>
        <v>0</v>
      </c>
      <c r="BC50" s="11">
        <f ca="1">IF(AY$9&lt;&gt;"",IF(AY$9&lt;&gt;"All Locations",IF(AY$10="From",COUNTIFS(Matches[CLASS],INDEX(classNum,1,MATCH(BC$11,classScheme,0)),Matches[TIMEBIN],$B50,Matches[SITE IN],AY$9),COUNTIFS(Matches[CLASS],INDEX(classNum,1,MATCH(BC$11,classScheme,0)),Matches[TIME OUT],"&gt;="&amp;TIMEVALUE(LEFT($B50,5)),Matches[TIME OUT],"&lt;"&amp;TIMEVALUE(LEFT($B50,5))+TIME(0,15,0),Matches[SITE OUT],AY$9)),COUNTIFS(All[TIMEBIN],$B50,All[CLASS],INDEX(classNum,1,MATCH(BC$11,classScheme,0)))),"")</f>
        <v>0</v>
      </c>
      <c r="BD50" s="12"/>
      <c r="BE50" s="8">
        <f ca="1">IF(BE$9&lt;&gt;"",IF(BE$9&lt;&gt;"All Locations",IF(BE$10="From",COUNTIFS(Matches[CLASS],INDEX(classNum,1,MATCH(BE$11,classScheme,0)),Matches[TIMEBIN],$B50,Matches[SITE IN],BE$9),COUNTIFS(Matches[CLASS],INDEX(classNum,1,MATCH(BE$11,classScheme,0)),Matches[TIME OUT],"&gt;="&amp;TIMEVALUE(LEFT($B50,5)),Matches[TIME OUT],"&lt;"&amp;TIMEVALUE(LEFT($B50,5))+TIME(0,15,0),Matches[SITE OUT],BE$9)),COUNTIFS(All[TIMEBIN],$B50,All[CLASS],INDEX(classNum,1,MATCH(BE$11,classScheme,0)))),"")</f>
        <v>18</v>
      </c>
      <c r="BF50" s="9">
        <f ca="1">IF(BE$9&lt;&gt;"",IF(BE$9&lt;&gt;"All Locations",IF(BE$10="From",COUNTIFS(Matches[CLASS],INDEX(classNum,1,MATCH(BF$11,classScheme,0)),Matches[TIMEBIN],$B50,Matches[SITE IN],BE$9),COUNTIFS(Matches[CLASS],INDEX(classNum,1,MATCH(BF$11,classScheme,0)),Matches[TIME OUT],"&gt;="&amp;TIMEVALUE(LEFT($B50,5)),Matches[TIME OUT],"&lt;"&amp;TIMEVALUE(LEFT($B50,5))+TIME(0,15,0),Matches[SITE OUT],BE$9)),COUNTIFS(All[TIMEBIN],$B50,All[CLASS],INDEX(classNum,1,MATCH(BF$11,classScheme,0)))),"")</f>
        <v>2</v>
      </c>
      <c r="BG50" s="9">
        <f ca="1">IF(BE$9&lt;&gt;"",IF(BE$9&lt;&gt;"All Locations",IF(BE$10="From",COUNTIFS(Matches[CLASS],INDEX(classNum,1,MATCH(BG$11,classScheme,0)),Matches[TIMEBIN],$B50,Matches[SITE IN],BE$9),COUNTIFS(Matches[CLASS],INDEX(classNum,1,MATCH(BG$11,classScheme,0)),Matches[TIME OUT],"&gt;="&amp;TIMEVALUE(LEFT($B50,5)),Matches[TIME OUT],"&lt;"&amp;TIMEVALUE(LEFT($B50,5))+TIME(0,15,0),Matches[SITE OUT],BE$9)),COUNTIFS(All[TIMEBIN],$B50,All[CLASS],INDEX(classNum,1,MATCH(BG$11,classScheme,0)))),"")</f>
        <v>0</v>
      </c>
      <c r="BH50" s="10">
        <f ca="1">IF(BE$9&lt;&gt;"",IF(BE$9&lt;&gt;"All Locations",IF(BE$10="From",COUNTIFS(Matches[CLASS],INDEX(classNum,1,MATCH(BH$11,classScheme,0)),Matches[TIMEBIN],$B50,Matches[SITE IN],BE$9),COUNTIFS(Matches[CLASS],INDEX(classNum,1,MATCH(BH$11,classScheme,0)),Matches[TIME OUT],"&gt;="&amp;TIMEVALUE(LEFT($B50,5)),Matches[TIME OUT],"&lt;"&amp;TIMEVALUE(LEFT($B50,5))+TIME(0,15,0),Matches[SITE OUT],BE$9)),COUNTIFS(All[TIMEBIN],$B50,All[CLASS],INDEX(classNum,1,MATCH(BH$11,classScheme,0)))),"")</f>
        <v>0</v>
      </c>
      <c r="BI50" s="11">
        <f ca="1">IF(BE$9&lt;&gt;"",IF(BE$9&lt;&gt;"All Locations",IF(BE$10="From",COUNTIFS(Matches[CLASS],INDEX(classNum,1,MATCH(BI$11,classScheme,0)),Matches[TIMEBIN],$B50,Matches[SITE IN],BE$9),COUNTIFS(Matches[CLASS],INDEX(classNum,1,MATCH(BI$11,classScheme,0)),Matches[TIME OUT],"&gt;="&amp;TIMEVALUE(LEFT($B50,5)),Matches[TIME OUT],"&lt;"&amp;TIMEVALUE(LEFT($B50,5))+TIME(0,15,0),Matches[SITE OUT],BE$9)),COUNTIFS(All[TIMEBIN],$B50,All[CLASS],INDEX(classNum,1,MATCH(BI$11,classScheme,0)))),"")</f>
        <v>0</v>
      </c>
      <c r="BJ50" s="12"/>
      <c r="BK50" s="8">
        <f ca="1">IF(BK$9&lt;&gt;"",IF(BK$9&lt;&gt;"All Locations",IF(BK$10="From",COUNTIFS(Matches[CLASS],INDEX(classNum,1,MATCH(BK$11,classScheme,0)),Matches[TIMEBIN],$B50,Matches[SITE IN],BK$9),COUNTIFS(Matches[CLASS],INDEX(classNum,1,MATCH(BK$11,classScheme,0)),Matches[TIME OUT],"&gt;="&amp;TIMEVALUE(LEFT($B50,5)),Matches[TIME OUT],"&lt;"&amp;TIMEVALUE(LEFT($B50,5))+TIME(0,15,0),Matches[SITE OUT],BK$9)),COUNTIFS(All[TIMEBIN],$B50,All[CLASS],INDEX(classNum,1,MATCH(BK$11,classScheme,0)))),"")</f>
        <v>8</v>
      </c>
      <c r="BL50" s="9">
        <f ca="1">IF(BK$9&lt;&gt;"",IF(BK$9&lt;&gt;"All Locations",IF(BK$10="From",COUNTIFS(Matches[CLASS],INDEX(classNum,1,MATCH(BL$11,classScheme,0)),Matches[TIMEBIN],$B50,Matches[SITE IN],BK$9),COUNTIFS(Matches[CLASS],INDEX(classNum,1,MATCH(BL$11,classScheme,0)),Matches[TIME OUT],"&gt;="&amp;TIMEVALUE(LEFT($B50,5)),Matches[TIME OUT],"&lt;"&amp;TIMEVALUE(LEFT($B50,5))+TIME(0,15,0),Matches[SITE OUT],BK$9)),COUNTIFS(All[TIMEBIN],$B50,All[CLASS],INDEX(classNum,1,MATCH(BL$11,classScheme,0)))),"")</f>
        <v>1</v>
      </c>
      <c r="BM50" s="9">
        <f ca="1">IF(BK$9&lt;&gt;"",IF(BK$9&lt;&gt;"All Locations",IF(BK$10="From",COUNTIFS(Matches[CLASS],INDEX(classNum,1,MATCH(BM$11,classScheme,0)),Matches[TIMEBIN],$B50,Matches[SITE IN],BK$9),COUNTIFS(Matches[CLASS],INDEX(classNum,1,MATCH(BM$11,classScheme,0)),Matches[TIME OUT],"&gt;="&amp;TIMEVALUE(LEFT($B50,5)),Matches[TIME OUT],"&lt;"&amp;TIMEVALUE(LEFT($B50,5))+TIME(0,15,0),Matches[SITE OUT],BK$9)),COUNTIFS(All[TIMEBIN],$B50,All[CLASS],INDEX(classNum,1,MATCH(BM$11,classScheme,0)))),"")</f>
        <v>0</v>
      </c>
      <c r="BN50" s="10">
        <f ca="1">IF(BK$9&lt;&gt;"",IF(BK$9&lt;&gt;"All Locations",IF(BK$10="From",COUNTIFS(Matches[CLASS],INDEX(classNum,1,MATCH(BN$11,classScheme,0)),Matches[TIMEBIN],$B50,Matches[SITE IN],BK$9),COUNTIFS(Matches[CLASS],INDEX(classNum,1,MATCH(BN$11,classScheme,0)),Matches[TIME OUT],"&gt;="&amp;TIMEVALUE(LEFT($B50,5)),Matches[TIME OUT],"&lt;"&amp;TIMEVALUE(LEFT($B50,5))+TIME(0,15,0),Matches[SITE OUT],BK$9)),COUNTIFS(All[TIMEBIN],$B50,All[CLASS],INDEX(classNum,1,MATCH(BN$11,classScheme,0)))),"")</f>
        <v>0</v>
      </c>
      <c r="BO50" s="11">
        <f ca="1">IF(BK$9&lt;&gt;"",IF(BK$9&lt;&gt;"All Locations",IF(BK$10="From",COUNTIFS(Matches[CLASS],INDEX(classNum,1,MATCH(BO$11,classScheme,0)),Matches[TIMEBIN],$B50,Matches[SITE IN],BK$9),COUNTIFS(Matches[CLASS],INDEX(classNum,1,MATCH(BO$11,classScheme,0)),Matches[TIME OUT],"&gt;="&amp;TIMEVALUE(LEFT($B50,5)),Matches[TIME OUT],"&lt;"&amp;TIMEVALUE(LEFT($B50,5))+TIME(0,15,0),Matches[SITE OUT],BK$9)),COUNTIFS(All[TIMEBIN],$B50,All[CLASS],INDEX(classNum,1,MATCH(BO$11,classScheme,0)))),"")</f>
        <v>0</v>
      </c>
      <c r="BP50" s="12"/>
      <c r="BQ50" s="8">
        <f ca="1">IF(BQ$9&lt;&gt;"",IF(BQ$9&lt;&gt;"All Locations",IF(BQ$10="From",COUNTIFS(Matches[CLASS],INDEX(classNum,1,MATCH(BQ$11,classScheme,0)),Matches[TIMEBIN],$B50,Matches[SITE IN],BQ$9),COUNTIFS(Matches[CLASS],INDEX(classNum,1,MATCH(BQ$11,classScheme,0)),Matches[TIME OUT],"&gt;="&amp;TIMEVALUE(LEFT($B50,5)),Matches[TIME OUT],"&lt;"&amp;TIMEVALUE(LEFT($B50,5))+TIME(0,15,0),Matches[SITE OUT],BQ$9)),COUNTIFS(All[TIMEBIN],$B50,All[CLASS],INDEX(classNum,1,MATCH(BQ$11,classScheme,0)))),"")</f>
        <v>173</v>
      </c>
      <c r="BR50" s="9">
        <f ca="1">IF(BQ$9&lt;&gt;"",IF(BQ$9&lt;&gt;"All Locations",IF(BQ$10="From",COUNTIFS(Matches[CLASS],INDEX(classNum,1,MATCH(BR$11,classScheme,0)),Matches[TIMEBIN],$B50,Matches[SITE IN],BQ$9),COUNTIFS(Matches[CLASS],INDEX(classNum,1,MATCH(BR$11,classScheme,0)),Matches[TIME OUT],"&gt;="&amp;TIMEVALUE(LEFT($B50,5)),Matches[TIME OUT],"&lt;"&amp;TIMEVALUE(LEFT($B50,5))+TIME(0,15,0),Matches[SITE OUT],BQ$9)),COUNTIFS(All[TIMEBIN],$B50,All[CLASS],INDEX(classNum,1,MATCH(BR$11,classScheme,0)))),"")</f>
        <v>13</v>
      </c>
      <c r="BS50" s="9">
        <f ca="1">IF(BQ$9&lt;&gt;"",IF(BQ$9&lt;&gt;"All Locations",IF(BQ$10="From",COUNTIFS(Matches[CLASS],INDEX(classNum,1,MATCH(BS$11,classScheme,0)),Matches[TIMEBIN],$B50,Matches[SITE IN],BQ$9),COUNTIFS(Matches[CLASS],INDEX(classNum,1,MATCH(BS$11,classScheme,0)),Matches[TIME OUT],"&gt;="&amp;TIMEVALUE(LEFT($B50,5)),Matches[TIME OUT],"&lt;"&amp;TIMEVALUE(LEFT($B50,5))+TIME(0,15,0),Matches[SITE OUT],BQ$9)),COUNTIFS(All[TIMEBIN],$B50,All[CLASS],INDEX(classNum,1,MATCH(BS$11,classScheme,0)))),"")</f>
        <v>0</v>
      </c>
      <c r="BT50" s="10">
        <f ca="1">IF(BQ$9&lt;&gt;"",IF(BQ$9&lt;&gt;"All Locations",IF(BQ$10="From",COUNTIFS(Matches[CLASS],INDEX(classNum,1,MATCH(BT$11,classScheme,0)),Matches[TIMEBIN],$B50,Matches[SITE IN],BQ$9),COUNTIFS(Matches[CLASS],INDEX(classNum,1,MATCH(BT$11,classScheme,0)),Matches[TIME OUT],"&gt;="&amp;TIMEVALUE(LEFT($B50,5)),Matches[TIME OUT],"&lt;"&amp;TIMEVALUE(LEFT($B50,5))+TIME(0,15,0),Matches[SITE OUT],BQ$9)),COUNTIFS(All[TIMEBIN],$B50,All[CLASS],INDEX(classNum,1,MATCH(BT$11,classScheme,0)))),"")</f>
        <v>0</v>
      </c>
      <c r="BU50" s="11">
        <f ca="1">IF(BQ$9&lt;&gt;"",IF(BQ$9&lt;&gt;"All Locations",IF(BQ$10="From",COUNTIFS(Matches[CLASS],INDEX(classNum,1,MATCH(BU$11,classScheme,0)),Matches[TIMEBIN],$B50,Matches[SITE IN],BQ$9),COUNTIFS(Matches[CLASS],INDEX(classNum,1,MATCH(BU$11,classScheme,0)),Matches[TIME OUT],"&gt;="&amp;TIMEVALUE(LEFT($B50,5)),Matches[TIME OUT],"&lt;"&amp;TIMEVALUE(LEFT($B50,5))+TIME(0,15,0),Matches[SITE OUT],BQ$9)),COUNTIFS(All[TIMEBIN],$B50,All[CLASS],INDEX(classNum,1,MATCH(BU$11,classScheme,0)))),"")</f>
        <v>12</v>
      </c>
    </row>
    <row r="51" spans="2:73">
      <c r="B51" s="7" t="str">
        <v>15:45 - 16:00</v>
      </c>
      <c r="C51" s="8">
        <f ca="1">IF(C$9&lt;&gt;"",IF(C$9&lt;&gt;"All Locations",IF(C$10="From",COUNTIFS(Matches[CLASS],INDEX(classNum,1,MATCH(C$11,classScheme,0)),Matches[TIMEBIN],$B51,Matches[SITE IN],C$9),COUNTIFS(Matches[CLASS],INDEX(classNum,1,MATCH(C$11,classScheme,0)),Matches[TIME OUT],"&gt;="&amp;TIMEVALUE(LEFT($B51,5)),Matches[TIME OUT],"&lt;"&amp;TIMEVALUE(LEFT($B51,5))+TIME(0,15,0),Matches[SITE OUT],C$9)),COUNTIFS(All[TIMEBIN],$B51,All[CLASS],INDEX(classNum,1,MATCH(C$11,classScheme,0)))),"")</f>
        <v>36</v>
      </c>
      <c r="D51" s="9">
        <f ca="1">IF(C$9&lt;&gt;"",IF(C$9&lt;&gt;"All Locations",IF(C$10="From",COUNTIFS(Matches[CLASS],INDEX(classNum,1,MATCH(D$11,classScheme,0)),Matches[TIMEBIN],$B51,Matches[SITE IN],C$9),COUNTIFS(Matches[CLASS],INDEX(classNum,1,MATCH(D$11,classScheme,0)),Matches[TIME OUT],"&gt;="&amp;TIMEVALUE(LEFT($B51,5)),Matches[TIME OUT],"&lt;"&amp;TIMEVALUE(LEFT($B51,5))+TIME(0,15,0),Matches[SITE OUT],C$9)),COUNTIFS(All[TIMEBIN],$B51,All[CLASS],INDEX(classNum,1,MATCH(D$11,classScheme,0)))),"")</f>
        <v>2</v>
      </c>
      <c r="E51" s="9">
        <f ca="1">IF(C$9&lt;&gt;"",IF(C$9&lt;&gt;"All Locations",IF(C$10="From",COUNTIFS(Matches[CLASS],INDEX(classNum,1,MATCH(E$11,classScheme,0)),Matches[TIMEBIN],$B51,Matches[SITE IN],C$9),COUNTIFS(Matches[CLASS],INDEX(classNum,1,MATCH(E$11,classScheme,0)),Matches[TIME OUT],"&gt;="&amp;TIMEVALUE(LEFT($B51,5)),Matches[TIME OUT],"&lt;"&amp;TIMEVALUE(LEFT($B51,5))+TIME(0,15,0),Matches[SITE OUT],C$9)),COUNTIFS(All[TIMEBIN],$B51,All[CLASS],INDEX(classNum,1,MATCH(E$11,classScheme,0)))),"")</f>
        <v>0</v>
      </c>
      <c r="F51" s="10">
        <f ca="1">IF(C$9&lt;&gt;"",IF(C$9&lt;&gt;"All Locations",IF(C$10="From",COUNTIFS(Matches[CLASS],INDEX(classNum,1,MATCH(F$11,classScheme,0)),Matches[TIMEBIN],$B51,Matches[SITE IN],C$9),COUNTIFS(Matches[CLASS],INDEX(classNum,1,MATCH(F$11,classScheme,0)),Matches[TIME OUT],"&gt;="&amp;TIMEVALUE(LEFT($B51,5)),Matches[TIME OUT],"&lt;"&amp;TIMEVALUE(LEFT($B51,5))+TIME(0,15,0),Matches[SITE OUT],C$9)),COUNTIFS(All[TIMEBIN],$B51,All[CLASS],INDEX(classNum,1,MATCH(F$11,classScheme,0)))),"")</f>
        <v>0</v>
      </c>
      <c r="G51" s="11">
        <f ca="1">IF(C$9&lt;&gt;"",IF(C$9&lt;&gt;"All Locations",IF(C$10="From",COUNTIFS(Matches[CLASS],INDEX(classNum,1,MATCH(G$11,classScheme,0)),Matches[TIMEBIN],$B51,Matches[SITE IN],C$9),COUNTIFS(Matches[CLASS],INDEX(classNum,1,MATCH(G$11,classScheme,0)),Matches[TIME OUT],"&gt;="&amp;TIMEVALUE(LEFT($B51,5)),Matches[TIME OUT],"&lt;"&amp;TIMEVALUE(LEFT($B51,5))+TIME(0,15,0),Matches[SITE OUT],C$9)),COUNTIFS(All[TIMEBIN],$B51,All[CLASS],INDEX(classNum,1,MATCH(G$11,classScheme,0)))),"")</f>
        <v>8</v>
      </c>
      <c r="H51" s="12"/>
      <c r="I51" s="8">
        <f ca="1">IF(I$9&lt;&gt;"",IF(I$9&lt;&gt;"All Locations",IF(I$10="From",COUNTIFS(Matches[CLASS],INDEX(classNum,1,MATCH(I$11,classScheme,0)),Matches[TIMEBIN],$B51,Matches[SITE IN],I$9),COUNTIFS(Matches[CLASS],INDEX(classNum,1,MATCH(I$11,classScheme,0)),Matches[TIME OUT],"&gt;="&amp;TIMEVALUE(LEFT($B51,5)),Matches[TIME OUT],"&lt;"&amp;TIMEVALUE(LEFT($B51,5))+TIME(0,15,0),Matches[SITE OUT],I$9)),COUNTIFS(All[TIMEBIN],$B51,All[CLASS],INDEX(classNum,1,MATCH(I$11,classScheme,0)))),"")</f>
        <v>0</v>
      </c>
      <c r="J51" s="9">
        <f ca="1">IF(I$9&lt;&gt;"",IF(I$9&lt;&gt;"All Locations",IF(I$10="From",COUNTIFS(Matches[CLASS],INDEX(classNum,1,MATCH(J$11,classScheme,0)),Matches[TIMEBIN],$B51,Matches[SITE IN],I$9),COUNTIFS(Matches[CLASS],INDEX(classNum,1,MATCH(J$11,classScheme,0)),Matches[TIME OUT],"&gt;="&amp;TIMEVALUE(LEFT($B51,5)),Matches[TIME OUT],"&lt;"&amp;TIMEVALUE(LEFT($B51,5))+TIME(0,15,0),Matches[SITE OUT],I$9)),COUNTIFS(All[TIMEBIN],$B51,All[CLASS],INDEX(classNum,1,MATCH(J$11,classScheme,0)))),"")</f>
        <v>0</v>
      </c>
      <c r="K51" s="9">
        <f ca="1">IF(I$9&lt;&gt;"",IF(I$9&lt;&gt;"All Locations",IF(I$10="From",COUNTIFS(Matches[CLASS],INDEX(classNum,1,MATCH(K$11,classScheme,0)),Matches[TIMEBIN],$B51,Matches[SITE IN],I$9),COUNTIFS(Matches[CLASS],INDEX(classNum,1,MATCH(K$11,classScheme,0)),Matches[TIME OUT],"&gt;="&amp;TIMEVALUE(LEFT($B51,5)),Matches[TIME OUT],"&lt;"&amp;TIMEVALUE(LEFT($B51,5))+TIME(0,15,0),Matches[SITE OUT],I$9)),COUNTIFS(All[TIMEBIN],$B51,All[CLASS],INDEX(classNum,1,MATCH(K$11,classScheme,0)))),"")</f>
        <v>0</v>
      </c>
      <c r="L51" s="10">
        <f ca="1">IF(I$9&lt;&gt;"",IF(I$9&lt;&gt;"All Locations",IF(I$10="From",COUNTIFS(Matches[CLASS],INDEX(classNum,1,MATCH(L$11,classScheme,0)),Matches[TIMEBIN],$B51,Matches[SITE IN],I$9),COUNTIFS(Matches[CLASS],INDEX(classNum,1,MATCH(L$11,classScheme,0)),Matches[TIME OUT],"&gt;="&amp;TIMEVALUE(LEFT($B51,5)),Matches[TIME OUT],"&lt;"&amp;TIMEVALUE(LEFT($B51,5))+TIME(0,15,0),Matches[SITE OUT],I$9)),COUNTIFS(All[TIMEBIN],$B51,All[CLASS],INDEX(classNum,1,MATCH(L$11,classScheme,0)))),"")</f>
        <v>0</v>
      </c>
      <c r="M51" s="11">
        <f ca="1">IF(I$9&lt;&gt;"",IF(I$9&lt;&gt;"All Locations",IF(I$10="From",COUNTIFS(Matches[CLASS],INDEX(classNum,1,MATCH(M$11,classScheme,0)),Matches[TIMEBIN],$B51,Matches[SITE IN],I$9),COUNTIFS(Matches[CLASS],INDEX(classNum,1,MATCH(M$11,classScheme,0)),Matches[TIME OUT],"&gt;="&amp;TIMEVALUE(LEFT($B51,5)),Matches[TIME OUT],"&lt;"&amp;TIMEVALUE(LEFT($B51,5))+TIME(0,15,0),Matches[SITE OUT],I$9)),COUNTIFS(All[TIMEBIN],$B51,All[CLASS],INDEX(classNum,1,MATCH(M$11,classScheme,0)))),"")</f>
        <v>0</v>
      </c>
      <c r="N51" s="12"/>
      <c r="O51" s="8">
        <f ca="1">IF(O$9&lt;&gt;"",IF(O$9&lt;&gt;"All Locations",IF(O$10="From",COUNTIFS(Matches[CLASS],INDEX(classNum,1,MATCH(O$11,classScheme,0)),Matches[TIMEBIN],$B51,Matches[SITE IN],O$9),COUNTIFS(Matches[CLASS],INDEX(classNum,1,MATCH(O$11,classScheme,0)),Matches[TIME OUT],"&gt;="&amp;TIMEVALUE(LEFT($B51,5)),Matches[TIME OUT],"&lt;"&amp;TIMEVALUE(LEFT($B51,5))+TIME(0,15,0),Matches[SITE OUT],O$9)),COUNTIFS(All[TIMEBIN],$B51,All[CLASS],INDEX(classNum,1,MATCH(O$11,classScheme,0)))),"")</f>
        <v>6</v>
      </c>
      <c r="P51" s="9">
        <f ca="1">IF(O$9&lt;&gt;"",IF(O$9&lt;&gt;"All Locations",IF(O$10="From",COUNTIFS(Matches[CLASS],INDEX(classNum,1,MATCH(P$11,classScheme,0)),Matches[TIMEBIN],$B51,Matches[SITE IN],O$9),COUNTIFS(Matches[CLASS],INDEX(classNum,1,MATCH(P$11,classScheme,0)),Matches[TIME OUT],"&gt;="&amp;TIMEVALUE(LEFT($B51,5)),Matches[TIME OUT],"&lt;"&amp;TIMEVALUE(LEFT($B51,5))+TIME(0,15,0),Matches[SITE OUT],O$9)),COUNTIFS(All[TIMEBIN],$B51,All[CLASS],INDEX(classNum,1,MATCH(P$11,classScheme,0)))),"")</f>
        <v>1</v>
      </c>
      <c r="Q51" s="9">
        <f ca="1">IF(O$9&lt;&gt;"",IF(O$9&lt;&gt;"All Locations",IF(O$10="From",COUNTIFS(Matches[CLASS],INDEX(classNum,1,MATCH(Q$11,classScheme,0)),Matches[TIMEBIN],$B51,Matches[SITE IN],O$9),COUNTIFS(Matches[CLASS],INDEX(classNum,1,MATCH(Q$11,classScheme,0)),Matches[TIME OUT],"&gt;="&amp;TIMEVALUE(LEFT($B51,5)),Matches[TIME OUT],"&lt;"&amp;TIMEVALUE(LEFT($B51,5))+TIME(0,15,0),Matches[SITE OUT],O$9)),COUNTIFS(All[TIMEBIN],$B51,All[CLASS],INDEX(classNum,1,MATCH(Q$11,classScheme,0)))),"")</f>
        <v>0</v>
      </c>
      <c r="R51" s="10">
        <f ca="1">IF(O$9&lt;&gt;"",IF(O$9&lt;&gt;"All Locations",IF(O$10="From",COUNTIFS(Matches[CLASS],INDEX(classNum,1,MATCH(R$11,classScheme,0)),Matches[TIMEBIN],$B51,Matches[SITE IN],O$9),COUNTIFS(Matches[CLASS],INDEX(classNum,1,MATCH(R$11,classScheme,0)),Matches[TIME OUT],"&gt;="&amp;TIMEVALUE(LEFT($B51,5)),Matches[TIME OUT],"&lt;"&amp;TIMEVALUE(LEFT($B51,5))+TIME(0,15,0),Matches[SITE OUT],O$9)),COUNTIFS(All[TIMEBIN],$B51,All[CLASS],INDEX(classNum,1,MATCH(R$11,classScheme,0)))),"")</f>
        <v>0</v>
      </c>
      <c r="S51" s="11">
        <f ca="1">IF(O$9&lt;&gt;"",IF(O$9&lt;&gt;"All Locations",IF(O$10="From",COUNTIFS(Matches[CLASS],INDEX(classNum,1,MATCH(S$11,classScheme,0)),Matches[TIMEBIN],$B51,Matches[SITE IN],O$9),COUNTIFS(Matches[CLASS],INDEX(classNum,1,MATCH(S$11,classScheme,0)),Matches[TIME OUT],"&gt;="&amp;TIMEVALUE(LEFT($B51,5)),Matches[TIME OUT],"&lt;"&amp;TIMEVALUE(LEFT($B51,5))+TIME(0,15,0),Matches[SITE OUT],O$9)),COUNTIFS(All[TIMEBIN],$B51,All[CLASS],INDEX(classNum,1,MATCH(S$11,classScheme,0)))),"")</f>
        <v>0</v>
      </c>
      <c r="T51" s="12"/>
      <c r="U51" s="8">
        <f ca="1">IF(U$9&lt;&gt;"",IF(U$9&lt;&gt;"All Locations",IF(U$10="From",COUNTIFS(Matches[CLASS],INDEX(classNum,1,MATCH(U$11,classScheme,0)),Matches[TIMEBIN],$B51,Matches[SITE IN],U$9),COUNTIFS(Matches[CLASS],INDEX(classNum,1,MATCH(U$11,classScheme,0)),Matches[TIME OUT],"&gt;="&amp;TIMEVALUE(LEFT($B51,5)),Matches[TIME OUT],"&lt;"&amp;TIMEVALUE(LEFT($B51,5))+TIME(0,15,0),Matches[SITE OUT],U$9)),COUNTIFS(All[TIMEBIN],$B51,All[CLASS],INDEX(classNum,1,MATCH(U$11,classScheme,0)))),"")</f>
        <v>12</v>
      </c>
      <c r="V51" s="9">
        <f ca="1">IF(U$9&lt;&gt;"",IF(U$9&lt;&gt;"All Locations",IF(U$10="From",COUNTIFS(Matches[CLASS],INDEX(classNum,1,MATCH(V$11,classScheme,0)),Matches[TIMEBIN],$B51,Matches[SITE IN],U$9),COUNTIFS(Matches[CLASS],INDEX(classNum,1,MATCH(V$11,classScheme,0)),Matches[TIME OUT],"&gt;="&amp;TIMEVALUE(LEFT($B51,5)),Matches[TIME OUT],"&lt;"&amp;TIMEVALUE(LEFT($B51,5))+TIME(0,15,0),Matches[SITE OUT],U$9)),COUNTIFS(All[TIMEBIN],$B51,All[CLASS],INDEX(classNum,1,MATCH(V$11,classScheme,0)))),"")</f>
        <v>0</v>
      </c>
      <c r="W51" s="9">
        <f ca="1">IF(U$9&lt;&gt;"",IF(U$9&lt;&gt;"All Locations",IF(U$10="From",COUNTIFS(Matches[CLASS],INDEX(classNum,1,MATCH(W$11,classScheme,0)),Matches[TIMEBIN],$B51,Matches[SITE IN],U$9),COUNTIFS(Matches[CLASS],INDEX(classNum,1,MATCH(W$11,classScheme,0)),Matches[TIME OUT],"&gt;="&amp;TIMEVALUE(LEFT($B51,5)),Matches[TIME OUT],"&lt;"&amp;TIMEVALUE(LEFT($B51,5))+TIME(0,15,0),Matches[SITE OUT],U$9)),COUNTIFS(All[TIMEBIN],$B51,All[CLASS],INDEX(classNum,1,MATCH(W$11,classScheme,0)))),"")</f>
        <v>0</v>
      </c>
      <c r="X51" s="10">
        <f ca="1">IF(U$9&lt;&gt;"",IF(U$9&lt;&gt;"All Locations",IF(U$10="From",COUNTIFS(Matches[CLASS],INDEX(classNum,1,MATCH(X$11,classScheme,0)),Matches[TIMEBIN],$B51,Matches[SITE IN],U$9),COUNTIFS(Matches[CLASS],INDEX(classNum,1,MATCH(X$11,classScheme,0)),Matches[TIME OUT],"&gt;="&amp;TIMEVALUE(LEFT($B51,5)),Matches[TIME OUT],"&lt;"&amp;TIMEVALUE(LEFT($B51,5))+TIME(0,15,0),Matches[SITE OUT],U$9)),COUNTIFS(All[TIMEBIN],$B51,All[CLASS],INDEX(classNum,1,MATCH(X$11,classScheme,0)))),"")</f>
        <v>0</v>
      </c>
      <c r="Y51" s="11">
        <f ca="1">IF(U$9&lt;&gt;"",IF(U$9&lt;&gt;"All Locations",IF(U$10="From",COUNTIFS(Matches[CLASS],INDEX(classNum,1,MATCH(Y$11,classScheme,0)),Matches[TIMEBIN],$B51,Matches[SITE IN],U$9),COUNTIFS(Matches[CLASS],INDEX(classNum,1,MATCH(Y$11,classScheme,0)),Matches[TIME OUT],"&gt;="&amp;TIMEVALUE(LEFT($B51,5)),Matches[TIME OUT],"&lt;"&amp;TIMEVALUE(LEFT($B51,5))+TIME(0,15,0),Matches[SITE OUT],U$9)),COUNTIFS(All[TIMEBIN],$B51,All[CLASS],INDEX(classNum,1,MATCH(Y$11,classScheme,0)))),"")</f>
        <v>0</v>
      </c>
      <c r="Z51" s="12"/>
      <c r="AA51" s="8">
        <f ca="1">IF(AA$9&lt;&gt;"",IF(AA$9&lt;&gt;"All Locations",IF(AA$10="From",COUNTIFS(Matches[CLASS],INDEX(classNum,1,MATCH(AA$11,classScheme,0)),Matches[TIMEBIN],$B51,Matches[SITE IN],AA$9),COUNTIFS(Matches[CLASS],INDEX(classNum,1,MATCH(AA$11,classScheme,0)),Matches[TIME OUT],"&gt;="&amp;TIMEVALUE(LEFT($B51,5)),Matches[TIME OUT],"&lt;"&amp;TIMEVALUE(LEFT($B51,5))+TIME(0,15,0),Matches[SITE OUT],AA$9)),COUNTIFS(All[TIMEBIN],$B51,All[CLASS],INDEX(classNum,1,MATCH(AA$11,classScheme,0)))),"")</f>
        <v>23</v>
      </c>
      <c r="AB51" s="9">
        <f ca="1">IF(AA$9&lt;&gt;"",IF(AA$9&lt;&gt;"All Locations",IF(AA$10="From",COUNTIFS(Matches[CLASS],INDEX(classNum,1,MATCH(AB$11,classScheme,0)),Matches[TIMEBIN],$B51,Matches[SITE IN],AA$9),COUNTIFS(Matches[CLASS],INDEX(classNum,1,MATCH(AB$11,classScheme,0)),Matches[TIME OUT],"&gt;="&amp;TIMEVALUE(LEFT($B51,5)),Matches[TIME OUT],"&lt;"&amp;TIMEVALUE(LEFT($B51,5))+TIME(0,15,0),Matches[SITE OUT],AA$9)),COUNTIFS(All[TIMEBIN],$B51,All[CLASS],INDEX(classNum,1,MATCH(AB$11,classScheme,0)))),"")</f>
        <v>1</v>
      </c>
      <c r="AC51" s="9">
        <f ca="1">IF(AA$9&lt;&gt;"",IF(AA$9&lt;&gt;"All Locations",IF(AA$10="From",COUNTIFS(Matches[CLASS],INDEX(classNum,1,MATCH(AC$11,classScheme,0)),Matches[TIMEBIN],$B51,Matches[SITE IN],AA$9),COUNTIFS(Matches[CLASS],INDEX(classNum,1,MATCH(AC$11,classScheme,0)),Matches[TIME OUT],"&gt;="&amp;TIMEVALUE(LEFT($B51,5)),Matches[TIME OUT],"&lt;"&amp;TIMEVALUE(LEFT($B51,5))+TIME(0,15,0),Matches[SITE OUT],AA$9)),COUNTIFS(All[TIMEBIN],$B51,All[CLASS],INDEX(classNum,1,MATCH(AC$11,classScheme,0)))),"")</f>
        <v>0</v>
      </c>
      <c r="AD51" s="10">
        <f ca="1">IF(AA$9&lt;&gt;"",IF(AA$9&lt;&gt;"All Locations",IF(AA$10="From",COUNTIFS(Matches[CLASS],INDEX(classNum,1,MATCH(AD$11,classScheme,0)),Matches[TIMEBIN],$B51,Matches[SITE IN],AA$9),COUNTIFS(Matches[CLASS],INDEX(classNum,1,MATCH(AD$11,classScheme,0)),Matches[TIME OUT],"&gt;="&amp;TIMEVALUE(LEFT($B51,5)),Matches[TIME OUT],"&lt;"&amp;TIMEVALUE(LEFT($B51,5))+TIME(0,15,0),Matches[SITE OUT],AA$9)),COUNTIFS(All[TIMEBIN],$B51,All[CLASS],INDEX(classNum,1,MATCH(AD$11,classScheme,0)))),"")</f>
        <v>0</v>
      </c>
      <c r="AE51" s="11">
        <f ca="1">IF(AA$9&lt;&gt;"",IF(AA$9&lt;&gt;"All Locations",IF(AA$10="From",COUNTIFS(Matches[CLASS],INDEX(classNum,1,MATCH(AE$11,classScheme,0)),Matches[TIMEBIN],$B51,Matches[SITE IN],AA$9),COUNTIFS(Matches[CLASS],INDEX(classNum,1,MATCH(AE$11,classScheme,0)),Matches[TIME OUT],"&gt;="&amp;TIMEVALUE(LEFT($B51,5)),Matches[TIME OUT],"&lt;"&amp;TIMEVALUE(LEFT($B51,5))+TIME(0,15,0),Matches[SITE OUT],AA$9)),COUNTIFS(All[TIMEBIN],$B51,All[CLASS],INDEX(classNum,1,MATCH(AE$11,classScheme,0)))),"")</f>
        <v>0</v>
      </c>
      <c r="AF51" s="12"/>
      <c r="AG51" s="8">
        <f ca="1">IF(AG$9&lt;&gt;"",IF(AG$9&lt;&gt;"All Locations",IF(AG$10="From",COUNTIFS(Matches[CLASS],INDEX(classNum,1,MATCH(AG$11,classScheme,0)),Matches[TIMEBIN],$B51,Matches[SITE IN],AG$9),COUNTIFS(Matches[CLASS],INDEX(classNum,1,MATCH(AG$11,classScheme,0)),Matches[TIME OUT],"&gt;="&amp;TIMEVALUE(LEFT($B51,5)),Matches[TIME OUT],"&lt;"&amp;TIMEVALUE(LEFT($B51,5))+TIME(0,15,0),Matches[SITE OUT],AG$9)),COUNTIFS(All[TIMEBIN],$B51,All[CLASS],INDEX(classNum,1,MATCH(AG$11,classScheme,0)))),"")</f>
        <v>21</v>
      </c>
      <c r="AH51" s="9">
        <f ca="1">IF(AG$9&lt;&gt;"",IF(AG$9&lt;&gt;"All Locations",IF(AG$10="From",COUNTIFS(Matches[CLASS],INDEX(classNum,1,MATCH(AH$11,classScheme,0)),Matches[TIMEBIN],$B51,Matches[SITE IN],AG$9),COUNTIFS(Matches[CLASS],INDEX(classNum,1,MATCH(AH$11,classScheme,0)),Matches[TIME OUT],"&gt;="&amp;TIMEVALUE(LEFT($B51,5)),Matches[TIME OUT],"&lt;"&amp;TIMEVALUE(LEFT($B51,5))+TIME(0,15,0),Matches[SITE OUT],AG$9)),COUNTIFS(All[TIMEBIN],$B51,All[CLASS],INDEX(classNum,1,MATCH(AH$11,classScheme,0)))),"")</f>
        <v>0</v>
      </c>
      <c r="AI51" s="9">
        <f ca="1">IF(AG$9&lt;&gt;"",IF(AG$9&lt;&gt;"All Locations",IF(AG$10="From",COUNTIFS(Matches[CLASS],INDEX(classNum,1,MATCH(AI$11,classScheme,0)),Matches[TIMEBIN],$B51,Matches[SITE IN],AG$9),COUNTIFS(Matches[CLASS],INDEX(classNum,1,MATCH(AI$11,classScheme,0)),Matches[TIME OUT],"&gt;="&amp;TIMEVALUE(LEFT($B51,5)),Matches[TIME OUT],"&lt;"&amp;TIMEVALUE(LEFT($B51,5))+TIME(0,15,0),Matches[SITE OUT],AG$9)),COUNTIFS(All[TIMEBIN],$B51,All[CLASS],INDEX(classNum,1,MATCH(AI$11,classScheme,0)))),"")</f>
        <v>0</v>
      </c>
      <c r="AJ51" s="10">
        <f ca="1">IF(AG$9&lt;&gt;"",IF(AG$9&lt;&gt;"All Locations",IF(AG$10="From",COUNTIFS(Matches[CLASS],INDEX(classNum,1,MATCH(AJ$11,classScheme,0)),Matches[TIMEBIN],$B51,Matches[SITE IN],AG$9),COUNTIFS(Matches[CLASS],INDEX(classNum,1,MATCH(AJ$11,classScheme,0)),Matches[TIME OUT],"&gt;="&amp;TIMEVALUE(LEFT($B51,5)),Matches[TIME OUT],"&lt;"&amp;TIMEVALUE(LEFT($B51,5))+TIME(0,15,0),Matches[SITE OUT],AG$9)),COUNTIFS(All[TIMEBIN],$B51,All[CLASS],INDEX(classNum,1,MATCH(AJ$11,classScheme,0)))),"")</f>
        <v>0</v>
      </c>
      <c r="AK51" s="11">
        <f ca="1">IF(AG$9&lt;&gt;"",IF(AG$9&lt;&gt;"All Locations",IF(AG$10="From",COUNTIFS(Matches[CLASS],INDEX(classNum,1,MATCH(AK$11,classScheme,0)),Matches[TIMEBIN],$B51,Matches[SITE IN],AG$9),COUNTIFS(Matches[CLASS],INDEX(classNum,1,MATCH(AK$11,classScheme,0)),Matches[TIME OUT],"&gt;="&amp;TIMEVALUE(LEFT($B51,5)),Matches[TIME OUT],"&lt;"&amp;TIMEVALUE(LEFT($B51,5))+TIME(0,15,0),Matches[SITE OUT],AG$9)),COUNTIFS(All[TIMEBIN],$B51,All[CLASS],INDEX(classNum,1,MATCH(AK$11,classScheme,0)))),"")</f>
        <v>0</v>
      </c>
      <c r="AL51" s="12"/>
      <c r="AM51" s="8">
        <f ca="1">IF(AM$9&lt;&gt;"",IF(AM$9&lt;&gt;"All Locations",IF(AM$10="From",COUNTIFS(Matches[CLASS],INDEX(classNum,1,MATCH(AM$11,classScheme,0)),Matches[TIMEBIN],$B51,Matches[SITE IN],AM$9),COUNTIFS(Matches[CLASS],INDEX(classNum,1,MATCH(AM$11,classScheme,0)),Matches[TIME OUT],"&gt;="&amp;TIMEVALUE(LEFT($B51,5)),Matches[TIME OUT],"&lt;"&amp;TIMEVALUE(LEFT($B51,5))+TIME(0,15,0),Matches[SITE OUT],AM$9)),COUNTIFS(All[TIMEBIN],$B51,All[CLASS],INDEX(classNum,1,MATCH(AM$11,classScheme,0)))),"")</f>
        <v>23</v>
      </c>
      <c r="AN51" s="9">
        <f ca="1">IF(AM$9&lt;&gt;"",IF(AM$9&lt;&gt;"All Locations",IF(AM$10="From",COUNTIFS(Matches[CLASS],INDEX(classNum,1,MATCH(AN$11,classScheme,0)),Matches[TIMEBIN],$B51,Matches[SITE IN],AM$9),COUNTIFS(Matches[CLASS],INDEX(classNum,1,MATCH(AN$11,classScheme,0)),Matches[TIME OUT],"&gt;="&amp;TIMEVALUE(LEFT($B51,5)),Matches[TIME OUT],"&lt;"&amp;TIMEVALUE(LEFT($B51,5))+TIME(0,15,0),Matches[SITE OUT],AM$9)),COUNTIFS(All[TIMEBIN],$B51,All[CLASS],INDEX(classNum,1,MATCH(AN$11,classScheme,0)))),"")</f>
        <v>1</v>
      </c>
      <c r="AO51" s="9">
        <f ca="1">IF(AM$9&lt;&gt;"",IF(AM$9&lt;&gt;"All Locations",IF(AM$10="From",COUNTIFS(Matches[CLASS],INDEX(classNum,1,MATCH(AO$11,classScheme,0)),Matches[TIMEBIN],$B51,Matches[SITE IN],AM$9),COUNTIFS(Matches[CLASS],INDEX(classNum,1,MATCH(AO$11,classScheme,0)),Matches[TIME OUT],"&gt;="&amp;TIMEVALUE(LEFT($B51,5)),Matches[TIME OUT],"&lt;"&amp;TIMEVALUE(LEFT($B51,5))+TIME(0,15,0),Matches[SITE OUT],AM$9)),COUNTIFS(All[TIMEBIN],$B51,All[CLASS],INDEX(classNum,1,MATCH(AO$11,classScheme,0)))),"")</f>
        <v>0</v>
      </c>
      <c r="AP51" s="10">
        <f ca="1">IF(AM$9&lt;&gt;"",IF(AM$9&lt;&gt;"All Locations",IF(AM$10="From",COUNTIFS(Matches[CLASS],INDEX(classNum,1,MATCH(AP$11,classScheme,0)),Matches[TIMEBIN],$B51,Matches[SITE IN],AM$9),COUNTIFS(Matches[CLASS],INDEX(classNum,1,MATCH(AP$11,classScheme,0)),Matches[TIME OUT],"&gt;="&amp;TIMEVALUE(LEFT($B51,5)),Matches[TIME OUT],"&lt;"&amp;TIMEVALUE(LEFT($B51,5))+TIME(0,15,0),Matches[SITE OUT],AM$9)),COUNTIFS(All[TIMEBIN],$B51,All[CLASS],INDEX(classNum,1,MATCH(AP$11,classScheme,0)))),"")</f>
        <v>0</v>
      </c>
      <c r="AQ51" s="11">
        <f ca="1">IF(AM$9&lt;&gt;"",IF(AM$9&lt;&gt;"All Locations",IF(AM$10="From",COUNTIFS(Matches[CLASS],INDEX(classNum,1,MATCH(AQ$11,classScheme,0)),Matches[TIMEBIN],$B51,Matches[SITE IN],AM$9),COUNTIFS(Matches[CLASS],INDEX(classNum,1,MATCH(AQ$11,classScheme,0)),Matches[TIME OUT],"&gt;="&amp;TIMEVALUE(LEFT($B51,5)),Matches[TIME OUT],"&lt;"&amp;TIMEVALUE(LEFT($B51,5))+TIME(0,15,0),Matches[SITE OUT],AM$9)),COUNTIFS(All[TIMEBIN],$B51,All[CLASS],INDEX(classNum,1,MATCH(AQ$11,classScheme,0)))),"")</f>
        <v>5</v>
      </c>
      <c r="AR51" s="12"/>
      <c r="AS51" s="8">
        <f ca="1">IF(AS$9&lt;&gt;"",IF(AS$9&lt;&gt;"All Locations",IF(AS$10="From",COUNTIFS(Matches[CLASS],INDEX(classNum,1,MATCH(AS$11,classScheme,0)),Matches[TIMEBIN],$B51,Matches[SITE IN],AS$9),COUNTIFS(Matches[CLASS],INDEX(classNum,1,MATCH(AS$11,classScheme,0)),Matches[TIME OUT],"&gt;="&amp;TIMEVALUE(LEFT($B51,5)),Matches[TIME OUT],"&lt;"&amp;TIMEVALUE(LEFT($B51,5))+TIME(0,15,0),Matches[SITE OUT],AS$9)),COUNTIFS(All[TIMEBIN],$B51,All[CLASS],INDEX(classNum,1,MATCH(AS$11,classScheme,0)))),"")</f>
        <v>0</v>
      </c>
      <c r="AT51" s="9">
        <f ca="1">IF(AS$9&lt;&gt;"",IF(AS$9&lt;&gt;"All Locations",IF(AS$10="From",COUNTIFS(Matches[CLASS],INDEX(classNum,1,MATCH(AT$11,classScheme,0)),Matches[TIMEBIN],$B51,Matches[SITE IN],AS$9),COUNTIFS(Matches[CLASS],INDEX(classNum,1,MATCH(AT$11,classScheme,0)),Matches[TIME OUT],"&gt;="&amp;TIMEVALUE(LEFT($B51,5)),Matches[TIME OUT],"&lt;"&amp;TIMEVALUE(LEFT($B51,5))+TIME(0,15,0),Matches[SITE OUT],AS$9)),COUNTIFS(All[TIMEBIN],$B51,All[CLASS],INDEX(classNum,1,MATCH(AT$11,classScheme,0)))),"")</f>
        <v>0</v>
      </c>
      <c r="AU51" s="9">
        <f ca="1">IF(AS$9&lt;&gt;"",IF(AS$9&lt;&gt;"All Locations",IF(AS$10="From",COUNTIFS(Matches[CLASS],INDEX(classNum,1,MATCH(AU$11,classScheme,0)),Matches[TIMEBIN],$B51,Matches[SITE IN],AS$9),COUNTIFS(Matches[CLASS],INDEX(classNum,1,MATCH(AU$11,classScheme,0)),Matches[TIME OUT],"&gt;="&amp;TIMEVALUE(LEFT($B51,5)),Matches[TIME OUT],"&lt;"&amp;TIMEVALUE(LEFT($B51,5))+TIME(0,15,0),Matches[SITE OUT],AS$9)),COUNTIFS(All[TIMEBIN],$B51,All[CLASS],INDEX(classNum,1,MATCH(AU$11,classScheme,0)))),"")</f>
        <v>0</v>
      </c>
      <c r="AV51" s="10">
        <f ca="1">IF(AS$9&lt;&gt;"",IF(AS$9&lt;&gt;"All Locations",IF(AS$10="From",COUNTIFS(Matches[CLASS],INDEX(classNum,1,MATCH(AV$11,classScheme,0)),Matches[TIMEBIN],$B51,Matches[SITE IN],AS$9),COUNTIFS(Matches[CLASS],INDEX(classNum,1,MATCH(AV$11,classScheme,0)),Matches[TIME OUT],"&gt;="&amp;TIMEVALUE(LEFT($B51,5)),Matches[TIME OUT],"&lt;"&amp;TIMEVALUE(LEFT($B51,5))+TIME(0,15,0),Matches[SITE OUT],AS$9)),COUNTIFS(All[TIMEBIN],$B51,All[CLASS],INDEX(classNum,1,MATCH(AV$11,classScheme,0)))),"")</f>
        <v>0</v>
      </c>
      <c r="AW51" s="11">
        <f ca="1">IF(AS$9&lt;&gt;"",IF(AS$9&lt;&gt;"All Locations",IF(AS$10="From",COUNTIFS(Matches[CLASS],INDEX(classNum,1,MATCH(AW$11,classScheme,0)),Matches[TIMEBIN],$B51,Matches[SITE IN],AS$9),COUNTIFS(Matches[CLASS],INDEX(classNum,1,MATCH(AW$11,classScheme,0)),Matches[TIME OUT],"&gt;="&amp;TIMEVALUE(LEFT($B51,5)),Matches[TIME OUT],"&lt;"&amp;TIMEVALUE(LEFT($B51,5))+TIME(0,15,0),Matches[SITE OUT],AS$9)),COUNTIFS(All[TIMEBIN],$B51,All[CLASS],INDEX(classNum,1,MATCH(AW$11,classScheme,0)))),"")</f>
        <v>0</v>
      </c>
      <c r="AX51" s="12"/>
      <c r="AY51" s="8">
        <f ca="1">IF(AY$9&lt;&gt;"",IF(AY$9&lt;&gt;"All Locations",IF(AY$10="From",COUNTIFS(Matches[CLASS],INDEX(classNum,1,MATCH(AY$11,classScheme,0)),Matches[TIMEBIN],$B51,Matches[SITE IN],AY$9),COUNTIFS(Matches[CLASS],INDEX(classNum,1,MATCH(AY$11,classScheme,0)),Matches[TIME OUT],"&gt;="&amp;TIMEVALUE(LEFT($B51,5)),Matches[TIME OUT],"&lt;"&amp;TIMEVALUE(LEFT($B51,5))+TIME(0,15,0),Matches[SITE OUT],AY$9)),COUNTIFS(All[TIMEBIN],$B51,All[CLASS],INDEX(classNum,1,MATCH(AY$11,classScheme,0)))),"")</f>
        <v>14</v>
      </c>
      <c r="AZ51" s="9">
        <f ca="1">IF(AY$9&lt;&gt;"",IF(AY$9&lt;&gt;"All Locations",IF(AY$10="From",COUNTIFS(Matches[CLASS],INDEX(classNum,1,MATCH(AZ$11,classScheme,0)),Matches[TIMEBIN],$B51,Matches[SITE IN],AY$9),COUNTIFS(Matches[CLASS],INDEX(classNum,1,MATCH(AZ$11,classScheme,0)),Matches[TIME OUT],"&gt;="&amp;TIMEVALUE(LEFT($B51,5)),Matches[TIME OUT],"&lt;"&amp;TIMEVALUE(LEFT($B51,5))+TIME(0,15,0),Matches[SITE OUT],AY$9)),COUNTIFS(All[TIMEBIN],$B51,All[CLASS],INDEX(classNum,1,MATCH(AZ$11,classScheme,0)))),"")</f>
        <v>1</v>
      </c>
      <c r="BA51" s="9">
        <f ca="1">IF(AY$9&lt;&gt;"",IF(AY$9&lt;&gt;"All Locations",IF(AY$10="From",COUNTIFS(Matches[CLASS],INDEX(classNum,1,MATCH(BA$11,classScheme,0)),Matches[TIMEBIN],$B51,Matches[SITE IN],AY$9),COUNTIFS(Matches[CLASS],INDEX(classNum,1,MATCH(BA$11,classScheme,0)),Matches[TIME OUT],"&gt;="&amp;TIMEVALUE(LEFT($B51,5)),Matches[TIME OUT],"&lt;"&amp;TIMEVALUE(LEFT($B51,5))+TIME(0,15,0),Matches[SITE OUT],AY$9)),COUNTIFS(All[TIMEBIN],$B51,All[CLASS],INDEX(classNum,1,MATCH(BA$11,classScheme,0)))),"")</f>
        <v>0</v>
      </c>
      <c r="BB51" s="10">
        <f ca="1">IF(AY$9&lt;&gt;"",IF(AY$9&lt;&gt;"All Locations",IF(AY$10="From",COUNTIFS(Matches[CLASS],INDEX(classNum,1,MATCH(BB$11,classScheme,0)),Matches[TIMEBIN],$B51,Matches[SITE IN],AY$9),COUNTIFS(Matches[CLASS],INDEX(classNum,1,MATCH(BB$11,classScheme,0)),Matches[TIME OUT],"&gt;="&amp;TIMEVALUE(LEFT($B51,5)),Matches[TIME OUT],"&lt;"&amp;TIMEVALUE(LEFT($B51,5))+TIME(0,15,0),Matches[SITE OUT],AY$9)),COUNTIFS(All[TIMEBIN],$B51,All[CLASS],INDEX(classNum,1,MATCH(BB$11,classScheme,0)))),"")</f>
        <v>0</v>
      </c>
      <c r="BC51" s="11">
        <f ca="1">IF(AY$9&lt;&gt;"",IF(AY$9&lt;&gt;"All Locations",IF(AY$10="From",COUNTIFS(Matches[CLASS],INDEX(classNum,1,MATCH(BC$11,classScheme,0)),Matches[TIMEBIN],$B51,Matches[SITE IN],AY$9),COUNTIFS(Matches[CLASS],INDEX(classNum,1,MATCH(BC$11,classScheme,0)),Matches[TIME OUT],"&gt;="&amp;TIMEVALUE(LEFT($B51,5)),Matches[TIME OUT],"&lt;"&amp;TIMEVALUE(LEFT($B51,5))+TIME(0,15,0),Matches[SITE OUT],AY$9)),COUNTIFS(All[TIMEBIN],$B51,All[CLASS],INDEX(classNum,1,MATCH(BC$11,classScheme,0)))),"")</f>
        <v>0</v>
      </c>
      <c r="BD51" s="12"/>
      <c r="BE51" s="8">
        <f ca="1">IF(BE$9&lt;&gt;"",IF(BE$9&lt;&gt;"All Locations",IF(BE$10="From",COUNTIFS(Matches[CLASS],INDEX(classNum,1,MATCH(BE$11,classScheme,0)),Matches[TIMEBIN],$B51,Matches[SITE IN],BE$9),COUNTIFS(Matches[CLASS],INDEX(classNum,1,MATCH(BE$11,classScheme,0)),Matches[TIME OUT],"&gt;="&amp;TIMEVALUE(LEFT($B51,5)),Matches[TIME OUT],"&lt;"&amp;TIMEVALUE(LEFT($B51,5))+TIME(0,15,0),Matches[SITE OUT],BE$9)),COUNTIFS(All[TIMEBIN],$B51,All[CLASS],INDEX(classNum,1,MATCH(BE$11,classScheme,0)))),"")</f>
        <v>6</v>
      </c>
      <c r="BF51" s="9">
        <f ca="1">IF(BE$9&lt;&gt;"",IF(BE$9&lt;&gt;"All Locations",IF(BE$10="From",COUNTIFS(Matches[CLASS],INDEX(classNum,1,MATCH(BF$11,classScheme,0)),Matches[TIMEBIN],$B51,Matches[SITE IN],BE$9),COUNTIFS(Matches[CLASS],INDEX(classNum,1,MATCH(BF$11,classScheme,0)),Matches[TIME OUT],"&gt;="&amp;TIMEVALUE(LEFT($B51,5)),Matches[TIME OUT],"&lt;"&amp;TIMEVALUE(LEFT($B51,5))+TIME(0,15,0),Matches[SITE OUT],BE$9)),COUNTIFS(All[TIMEBIN],$B51,All[CLASS],INDEX(classNum,1,MATCH(BF$11,classScheme,0)))),"")</f>
        <v>1</v>
      </c>
      <c r="BG51" s="9">
        <f ca="1">IF(BE$9&lt;&gt;"",IF(BE$9&lt;&gt;"All Locations",IF(BE$10="From",COUNTIFS(Matches[CLASS],INDEX(classNum,1,MATCH(BG$11,classScheme,0)),Matches[TIMEBIN],$B51,Matches[SITE IN],BE$9),COUNTIFS(Matches[CLASS],INDEX(classNum,1,MATCH(BG$11,classScheme,0)),Matches[TIME OUT],"&gt;="&amp;TIMEVALUE(LEFT($B51,5)),Matches[TIME OUT],"&lt;"&amp;TIMEVALUE(LEFT($B51,5))+TIME(0,15,0),Matches[SITE OUT],BE$9)),COUNTIFS(All[TIMEBIN],$B51,All[CLASS],INDEX(classNum,1,MATCH(BG$11,classScheme,0)))),"")</f>
        <v>0</v>
      </c>
      <c r="BH51" s="10">
        <f ca="1">IF(BE$9&lt;&gt;"",IF(BE$9&lt;&gt;"All Locations",IF(BE$10="From",COUNTIFS(Matches[CLASS],INDEX(classNum,1,MATCH(BH$11,classScheme,0)),Matches[TIMEBIN],$B51,Matches[SITE IN],BE$9),COUNTIFS(Matches[CLASS],INDEX(classNum,1,MATCH(BH$11,classScheme,0)),Matches[TIME OUT],"&gt;="&amp;TIMEVALUE(LEFT($B51,5)),Matches[TIME OUT],"&lt;"&amp;TIMEVALUE(LEFT($B51,5))+TIME(0,15,0),Matches[SITE OUT],BE$9)),COUNTIFS(All[TIMEBIN],$B51,All[CLASS],INDEX(classNum,1,MATCH(BH$11,classScheme,0)))),"")</f>
        <v>0</v>
      </c>
      <c r="BI51" s="11">
        <f ca="1">IF(BE$9&lt;&gt;"",IF(BE$9&lt;&gt;"All Locations",IF(BE$10="From",COUNTIFS(Matches[CLASS],INDEX(classNum,1,MATCH(BI$11,classScheme,0)),Matches[TIMEBIN],$B51,Matches[SITE IN],BE$9),COUNTIFS(Matches[CLASS],INDEX(classNum,1,MATCH(BI$11,classScheme,0)),Matches[TIME OUT],"&gt;="&amp;TIMEVALUE(LEFT($B51,5)),Matches[TIME OUT],"&lt;"&amp;TIMEVALUE(LEFT($B51,5))+TIME(0,15,0),Matches[SITE OUT],BE$9)),COUNTIFS(All[TIMEBIN],$B51,All[CLASS],INDEX(classNum,1,MATCH(BI$11,classScheme,0)))),"")</f>
        <v>0</v>
      </c>
      <c r="BJ51" s="12"/>
      <c r="BK51" s="8">
        <f ca="1">IF(BK$9&lt;&gt;"",IF(BK$9&lt;&gt;"All Locations",IF(BK$10="From",COUNTIFS(Matches[CLASS],INDEX(classNum,1,MATCH(BK$11,classScheme,0)),Matches[TIMEBIN],$B51,Matches[SITE IN],BK$9),COUNTIFS(Matches[CLASS],INDEX(classNum,1,MATCH(BK$11,classScheme,0)),Matches[TIME OUT],"&gt;="&amp;TIMEVALUE(LEFT($B51,5)),Matches[TIME OUT],"&lt;"&amp;TIMEVALUE(LEFT($B51,5))+TIME(0,15,0),Matches[SITE OUT],BK$9)),COUNTIFS(All[TIMEBIN],$B51,All[CLASS],INDEX(classNum,1,MATCH(BK$11,classScheme,0)))),"")</f>
        <v>9</v>
      </c>
      <c r="BL51" s="9">
        <f ca="1">IF(BK$9&lt;&gt;"",IF(BK$9&lt;&gt;"All Locations",IF(BK$10="From",COUNTIFS(Matches[CLASS],INDEX(classNum,1,MATCH(BL$11,classScheme,0)),Matches[TIMEBIN],$B51,Matches[SITE IN],BK$9),COUNTIFS(Matches[CLASS],INDEX(classNum,1,MATCH(BL$11,classScheme,0)),Matches[TIME OUT],"&gt;="&amp;TIMEVALUE(LEFT($B51,5)),Matches[TIME OUT],"&lt;"&amp;TIMEVALUE(LEFT($B51,5))+TIME(0,15,0),Matches[SITE OUT],BK$9)),COUNTIFS(All[TIMEBIN],$B51,All[CLASS],INDEX(classNum,1,MATCH(BL$11,classScheme,0)))),"")</f>
        <v>0</v>
      </c>
      <c r="BM51" s="9">
        <f ca="1">IF(BK$9&lt;&gt;"",IF(BK$9&lt;&gt;"All Locations",IF(BK$10="From",COUNTIFS(Matches[CLASS],INDEX(classNum,1,MATCH(BM$11,classScheme,0)),Matches[TIMEBIN],$B51,Matches[SITE IN],BK$9),COUNTIFS(Matches[CLASS],INDEX(classNum,1,MATCH(BM$11,classScheme,0)),Matches[TIME OUT],"&gt;="&amp;TIMEVALUE(LEFT($B51,5)),Matches[TIME OUT],"&lt;"&amp;TIMEVALUE(LEFT($B51,5))+TIME(0,15,0),Matches[SITE OUT],BK$9)),COUNTIFS(All[TIMEBIN],$B51,All[CLASS],INDEX(classNum,1,MATCH(BM$11,classScheme,0)))),"")</f>
        <v>0</v>
      </c>
      <c r="BN51" s="10">
        <f ca="1">IF(BK$9&lt;&gt;"",IF(BK$9&lt;&gt;"All Locations",IF(BK$10="From",COUNTIFS(Matches[CLASS],INDEX(classNum,1,MATCH(BN$11,classScheme,0)),Matches[TIMEBIN],$B51,Matches[SITE IN],BK$9),COUNTIFS(Matches[CLASS],INDEX(classNum,1,MATCH(BN$11,classScheme,0)),Matches[TIME OUT],"&gt;="&amp;TIMEVALUE(LEFT($B51,5)),Matches[TIME OUT],"&lt;"&amp;TIMEVALUE(LEFT($B51,5))+TIME(0,15,0),Matches[SITE OUT],BK$9)),COUNTIFS(All[TIMEBIN],$B51,All[CLASS],INDEX(classNum,1,MATCH(BN$11,classScheme,0)))),"")</f>
        <v>0</v>
      </c>
      <c r="BO51" s="11">
        <f ca="1">IF(BK$9&lt;&gt;"",IF(BK$9&lt;&gt;"All Locations",IF(BK$10="From",COUNTIFS(Matches[CLASS],INDEX(classNum,1,MATCH(BO$11,classScheme,0)),Matches[TIMEBIN],$B51,Matches[SITE IN],BK$9),COUNTIFS(Matches[CLASS],INDEX(classNum,1,MATCH(BO$11,classScheme,0)),Matches[TIME OUT],"&gt;="&amp;TIMEVALUE(LEFT($B51,5)),Matches[TIME OUT],"&lt;"&amp;TIMEVALUE(LEFT($B51,5))+TIME(0,15,0),Matches[SITE OUT],BK$9)),COUNTIFS(All[TIMEBIN],$B51,All[CLASS],INDEX(classNum,1,MATCH(BO$11,classScheme,0)))),"")</f>
        <v>0</v>
      </c>
      <c r="BP51" s="12"/>
      <c r="BQ51" s="8">
        <f ca="1">IF(BQ$9&lt;&gt;"",IF(BQ$9&lt;&gt;"All Locations",IF(BQ$10="From",COUNTIFS(Matches[CLASS],INDEX(classNum,1,MATCH(BQ$11,classScheme,0)),Matches[TIMEBIN],$B51,Matches[SITE IN],BQ$9),COUNTIFS(Matches[CLASS],INDEX(classNum,1,MATCH(BQ$11,classScheme,0)),Matches[TIME OUT],"&gt;="&amp;TIMEVALUE(LEFT($B51,5)),Matches[TIME OUT],"&lt;"&amp;TIMEVALUE(LEFT($B51,5))+TIME(0,15,0),Matches[SITE OUT],BQ$9)),COUNTIFS(All[TIMEBIN],$B51,All[CLASS],INDEX(classNum,1,MATCH(BQ$11,classScheme,0)))),"")</f>
        <v>151</v>
      </c>
      <c r="BR51" s="9">
        <f ca="1">IF(BQ$9&lt;&gt;"",IF(BQ$9&lt;&gt;"All Locations",IF(BQ$10="From",COUNTIFS(Matches[CLASS],INDEX(classNum,1,MATCH(BR$11,classScheme,0)),Matches[TIMEBIN],$B51,Matches[SITE IN],BQ$9),COUNTIFS(Matches[CLASS],INDEX(classNum,1,MATCH(BR$11,classScheme,0)),Matches[TIME OUT],"&gt;="&amp;TIMEVALUE(LEFT($B51,5)),Matches[TIME OUT],"&lt;"&amp;TIMEVALUE(LEFT($B51,5))+TIME(0,15,0),Matches[SITE OUT],BQ$9)),COUNTIFS(All[TIMEBIN],$B51,All[CLASS],INDEX(classNum,1,MATCH(BR$11,classScheme,0)))),"")</f>
        <v>6</v>
      </c>
      <c r="BS51" s="9">
        <f ca="1">IF(BQ$9&lt;&gt;"",IF(BQ$9&lt;&gt;"All Locations",IF(BQ$10="From",COUNTIFS(Matches[CLASS],INDEX(classNum,1,MATCH(BS$11,classScheme,0)),Matches[TIMEBIN],$B51,Matches[SITE IN],BQ$9),COUNTIFS(Matches[CLASS],INDEX(classNum,1,MATCH(BS$11,classScheme,0)),Matches[TIME OUT],"&gt;="&amp;TIMEVALUE(LEFT($B51,5)),Matches[TIME OUT],"&lt;"&amp;TIMEVALUE(LEFT($B51,5))+TIME(0,15,0),Matches[SITE OUT],BQ$9)),COUNTIFS(All[TIMEBIN],$B51,All[CLASS],INDEX(classNum,1,MATCH(BS$11,classScheme,0)))),"")</f>
        <v>0</v>
      </c>
      <c r="BT51" s="10">
        <f ca="1">IF(BQ$9&lt;&gt;"",IF(BQ$9&lt;&gt;"All Locations",IF(BQ$10="From",COUNTIFS(Matches[CLASS],INDEX(classNum,1,MATCH(BT$11,classScheme,0)),Matches[TIMEBIN],$B51,Matches[SITE IN],BQ$9),COUNTIFS(Matches[CLASS],INDEX(classNum,1,MATCH(BT$11,classScheme,0)),Matches[TIME OUT],"&gt;="&amp;TIMEVALUE(LEFT($B51,5)),Matches[TIME OUT],"&lt;"&amp;TIMEVALUE(LEFT($B51,5))+TIME(0,15,0),Matches[SITE OUT],BQ$9)),COUNTIFS(All[TIMEBIN],$B51,All[CLASS],INDEX(classNum,1,MATCH(BT$11,classScheme,0)))),"")</f>
        <v>0</v>
      </c>
      <c r="BU51" s="11">
        <f ca="1">IF(BQ$9&lt;&gt;"",IF(BQ$9&lt;&gt;"All Locations",IF(BQ$10="From",COUNTIFS(Matches[CLASS],INDEX(classNum,1,MATCH(BU$11,classScheme,0)),Matches[TIMEBIN],$B51,Matches[SITE IN],BQ$9),COUNTIFS(Matches[CLASS],INDEX(classNum,1,MATCH(BU$11,classScheme,0)),Matches[TIME OUT],"&gt;="&amp;TIMEVALUE(LEFT($B51,5)),Matches[TIME OUT],"&lt;"&amp;TIMEVALUE(LEFT($B51,5))+TIME(0,15,0),Matches[SITE OUT],BQ$9)),COUNTIFS(All[TIMEBIN],$B51,All[CLASS],INDEX(classNum,1,MATCH(BU$11,classScheme,0)))),"")</f>
        <v>13</v>
      </c>
    </row>
    <row r="52" spans="2:73">
      <c r="B52" s="7" t="str">
        <v>16:00 - 16:15</v>
      </c>
      <c r="C52" s="8">
        <f ca="1">IF(C$9&lt;&gt;"",IF(C$9&lt;&gt;"All Locations",IF(C$10="From",COUNTIFS(Matches[CLASS],INDEX(classNum,1,MATCH(C$11,classScheme,0)),Matches[TIMEBIN],$B52,Matches[SITE IN],C$9),COUNTIFS(Matches[CLASS],INDEX(classNum,1,MATCH(C$11,classScheme,0)),Matches[TIME OUT],"&gt;="&amp;TIMEVALUE(LEFT($B52,5)),Matches[TIME OUT],"&lt;"&amp;TIMEVALUE(LEFT($B52,5))+TIME(0,15,0),Matches[SITE OUT],C$9)),COUNTIFS(All[TIMEBIN],$B52,All[CLASS],INDEX(classNum,1,MATCH(C$11,classScheme,0)))),"")</f>
        <v>37</v>
      </c>
      <c r="D52" s="9">
        <f ca="1">IF(C$9&lt;&gt;"",IF(C$9&lt;&gt;"All Locations",IF(C$10="From",COUNTIFS(Matches[CLASS],INDEX(classNum,1,MATCH(D$11,classScheme,0)),Matches[TIMEBIN],$B52,Matches[SITE IN],C$9),COUNTIFS(Matches[CLASS],INDEX(classNum,1,MATCH(D$11,classScheme,0)),Matches[TIME OUT],"&gt;="&amp;TIMEVALUE(LEFT($B52,5)),Matches[TIME OUT],"&lt;"&amp;TIMEVALUE(LEFT($B52,5))+TIME(0,15,0),Matches[SITE OUT],C$9)),COUNTIFS(All[TIMEBIN],$B52,All[CLASS],INDEX(classNum,1,MATCH(D$11,classScheme,0)))),"")</f>
        <v>1</v>
      </c>
      <c r="E52" s="9">
        <f ca="1">IF(C$9&lt;&gt;"",IF(C$9&lt;&gt;"All Locations",IF(C$10="From",COUNTIFS(Matches[CLASS],INDEX(classNum,1,MATCH(E$11,classScheme,0)),Matches[TIMEBIN],$B52,Matches[SITE IN],C$9),COUNTIFS(Matches[CLASS],INDEX(classNum,1,MATCH(E$11,classScheme,0)),Matches[TIME OUT],"&gt;="&amp;TIMEVALUE(LEFT($B52,5)),Matches[TIME OUT],"&lt;"&amp;TIMEVALUE(LEFT($B52,5))+TIME(0,15,0),Matches[SITE OUT],C$9)),COUNTIFS(All[TIMEBIN],$B52,All[CLASS],INDEX(classNum,1,MATCH(E$11,classScheme,0)))),"")</f>
        <v>0</v>
      </c>
      <c r="F52" s="10">
        <f ca="1">IF(C$9&lt;&gt;"",IF(C$9&lt;&gt;"All Locations",IF(C$10="From",COUNTIFS(Matches[CLASS],INDEX(classNum,1,MATCH(F$11,classScheme,0)),Matches[TIMEBIN],$B52,Matches[SITE IN],C$9),COUNTIFS(Matches[CLASS],INDEX(classNum,1,MATCH(F$11,classScheme,0)),Matches[TIME OUT],"&gt;="&amp;TIMEVALUE(LEFT($B52,5)),Matches[TIME OUT],"&lt;"&amp;TIMEVALUE(LEFT($B52,5))+TIME(0,15,0),Matches[SITE OUT],C$9)),COUNTIFS(All[TIMEBIN],$B52,All[CLASS],INDEX(classNum,1,MATCH(F$11,classScheme,0)))),"")</f>
        <v>0</v>
      </c>
      <c r="G52" s="11">
        <f ca="1">IF(C$9&lt;&gt;"",IF(C$9&lt;&gt;"All Locations",IF(C$10="From",COUNTIFS(Matches[CLASS],INDEX(classNum,1,MATCH(G$11,classScheme,0)),Matches[TIMEBIN],$B52,Matches[SITE IN],C$9),COUNTIFS(Matches[CLASS],INDEX(classNum,1,MATCH(G$11,classScheme,0)),Matches[TIME OUT],"&gt;="&amp;TIMEVALUE(LEFT($B52,5)),Matches[TIME OUT],"&lt;"&amp;TIMEVALUE(LEFT($B52,5))+TIME(0,15,0),Matches[SITE OUT],C$9)),COUNTIFS(All[TIMEBIN],$B52,All[CLASS],INDEX(classNum,1,MATCH(G$11,classScheme,0)))),"")</f>
        <v>5</v>
      </c>
      <c r="H52" s="12"/>
      <c r="I52" s="8">
        <f ca="1">IF(I$9&lt;&gt;"",IF(I$9&lt;&gt;"All Locations",IF(I$10="From",COUNTIFS(Matches[CLASS],INDEX(classNum,1,MATCH(I$11,classScheme,0)),Matches[TIMEBIN],$B52,Matches[SITE IN],I$9),COUNTIFS(Matches[CLASS],INDEX(classNum,1,MATCH(I$11,classScheme,0)),Matches[TIME OUT],"&gt;="&amp;TIMEVALUE(LEFT($B52,5)),Matches[TIME OUT],"&lt;"&amp;TIMEVALUE(LEFT($B52,5))+TIME(0,15,0),Matches[SITE OUT],I$9)),COUNTIFS(All[TIMEBIN],$B52,All[CLASS],INDEX(classNum,1,MATCH(I$11,classScheme,0)))),"")</f>
        <v>0</v>
      </c>
      <c r="J52" s="9">
        <f ca="1">IF(I$9&lt;&gt;"",IF(I$9&lt;&gt;"All Locations",IF(I$10="From",COUNTIFS(Matches[CLASS],INDEX(classNum,1,MATCH(J$11,classScheme,0)),Matches[TIMEBIN],$B52,Matches[SITE IN],I$9),COUNTIFS(Matches[CLASS],INDEX(classNum,1,MATCH(J$11,classScheme,0)),Matches[TIME OUT],"&gt;="&amp;TIMEVALUE(LEFT($B52,5)),Matches[TIME OUT],"&lt;"&amp;TIMEVALUE(LEFT($B52,5))+TIME(0,15,0),Matches[SITE OUT],I$9)),COUNTIFS(All[TIMEBIN],$B52,All[CLASS],INDEX(classNum,1,MATCH(J$11,classScheme,0)))),"")</f>
        <v>0</v>
      </c>
      <c r="K52" s="9">
        <f ca="1">IF(I$9&lt;&gt;"",IF(I$9&lt;&gt;"All Locations",IF(I$10="From",COUNTIFS(Matches[CLASS],INDEX(classNum,1,MATCH(K$11,classScheme,0)),Matches[TIMEBIN],$B52,Matches[SITE IN],I$9),COUNTIFS(Matches[CLASS],INDEX(classNum,1,MATCH(K$11,classScheme,0)),Matches[TIME OUT],"&gt;="&amp;TIMEVALUE(LEFT($B52,5)),Matches[TIME OUT],"&lt;"&amp;TIMEVALUE(LEFT($B52,5))+TIME(0,15,0),Matches[SITE OUT],I$9)),COUNTIFS(All[TIMEBIN],$B52,All[CLASS],INDEX(classNum,1,MATCH(K$11,classScheme,0)))),"")</f>
        <v>0</v>
      </c>
      <c r="L52" s="10">
        <f ca="1">IF(I$9&lt;&gt;"",IF(I$9&lt;&gt;"All Locations",IF(I$10="From",COUNTIFS(Matches[CLASS],INDEX(classNum,1,MATCH(L$11,classScheme,0)),Matches[TIMEBIN],$B52,Matches[SITE IN],I$9),COUNTIFS(Matches[CLASS],INDEX(classNum,1,MATCH(L$11,classScheme,0)),Matches[TIME OUT],"&gt;="&amp;TIMEVALUE(LEFT($B52,5)),Matches[TIME OUT],"&lt;"&amp;TIMEVALUE(LEFT($B52,5))+TIME(0,15,0),Matches[SITE OUT],I$9)),COUNTIFS(All[TIMEBIN],$B52,All[CLASS],INDEX(classNum,1,MATCH(L$11,classScheme,0)))),"")</f>
        <v>0</v>
      </c>
      <c r="M52" s="11">
        <f ca="1">IF(I$9&lt;&gt;"",IF(I$9&lt;&gt;"All Locations",IF(I$10="From",COUNTIFS(Matches[CLASS],INDEX(classNum,1,MATCH(M$11,classScheme,0)),Matches[TIMEBIN],$B52,Matches[SITE IN],I$9),COUNTIFS(Matches[CLASS],INDEX(classNum,1,MATCH(M$11,classScheme,0)),Matches[TIME OUT],"&gt;="&amp;TIMEVALUE(LEFT($B52,5)),Matches[TIME OUT],"&lt;"&amp;TIMEVALUE(LEFT($B52,5))+TIME(0,15,0),Matches[SITE OUT],I$9)),COUNTIFS(All[TIMEBIN],$B52,All[CLASS],INDEX(classNum,1,MATCH(M$11,classScheme,0)))),"")</f>
        <v>0</v>
      </c>
      <c r="N52" s="12"/>
      <c r="O52" s="8">
        <f ca="1">IF(O$9&lt;&gt;"",IF(O$9&lt;&gt;"All Locations",IF(O$10="From",COUNTIFS(Matches[CLASS],INDEX(classNum,1,MATCH(O$11,classScheme,0)),Matches[TIMEBIN],$B52,Matches[SITE IN],O$9),COUNTIFS(Matches[CLASS],INDEX(classNum,1,MATCH(O$11,classScheme,0)),Matches[TIME OUT],"&gt;="&amp;TIMEVALUE(LEFT($B52,5)),Matches[TIME OUT],"&lt;"&amp;TIMEVALUE(LEFT($B52,5))+TIME(0,15,0),Matches[SITE OUT],O$9)),COUNTIFS(All[TIMEBIN],$B52,All[CLASS],INDEX(classNum,1,MATCH(O$11,classScheme,0)))),"")</f>
        <v>10</v>
      </c>
      <c r="P52" s="9">
        <f ca="1">IF(O$9&lt;&gt;"",IF(O$9&lt;&gt;"All Locations",IF(O$10="From",COUNTIFS(Matches[CLASS],INDEX(classNum,1,MATCH(P$11,classScheme,0)),Matches[TIMEBIN],$B52,Matches[SITE IN],O$9),COUNTIFS(Matches[CLASS],INDEX(classNum,1,MATCH(P$11,classScheme,0)),Matches[TIME OUT],"&gt;="&amp;TIMEVALUE(LEFT($B52,5)),Matches[TIME OUT],"&lt;"&amp;TIMEVALUE(LEFT($B52,5))+TIME(0,15,0),Matches[SITE OUT],O$9)),COUNTIFS(All[TIMEBIN],$B52,All[CLASS],INDEX(classNum,1,MATCH(P$11,classScheme,0)))),"")</f>
        <v>2</v>
      </c>
      <c r="Q52" s="9">
        <f ca="1">IF(O$9&lt;&gt;"",IF(O$9&lt;&gt;"All Locations",IF(O$10="From",COUNTIFS(Matches[CLASS],INDEX(classNum,1,MATCH(Q$11,classScheme,0)),Matches[TIMEBIN],$B52,Matches[SITE IN],O$9),COUNTIFS(Matches[CLASS],INDEX(classNum,1,MATCH(Q$11,classScheme,0)),Matches[TIME OUT],"&gt;="&amp;TIMEVALUE(LEFT($B52,5)),Matches[TIME OUT],"&lt;"&amp;TIMEVALUE(LEFT($B52,5))+TIME(0,15,0),Matches[SITE OUT],O$9)),COUNTIFS(All[TIMEBIN],$B52,All[CLASS],INDEX(classNum,1,MATCH(Q$11,classScheme,0)))),"")</f>
        <v>0</v>
      </c>
      <c r="R52" s="10">
        <f ca="1">IF(O$9&lt;&gt;"",IF(O$9&lt;&gt;"All Locations",IF(O$10="From",COUNTIFS(Matches[CLASS],INDEX(classNum,1,MATCH(R$11,classScheme,0)),Matches[TIMEBIN],$B52,Matches[SITE IN],O$9),COUNTIFS(Matches[CLASS],INDEX(classNum,1,MATCH(R$11,classScheme,0)),Matches[TIME OUT],"&gt;="&amp;TIMEVALUE(LEFT($B52,5)),Matches[TIME OUT],"&lt;"&amp;TIMEVALUE(LEFT($B52,5))+TIME(0,15,0),Matches[SITE OUT],O$9)),COUNTIFS(All[TIMEBIN],$B52,All[CLASS],INDEX(classNum,1,MATCH(R$11,classScheme,0)))),"")</f>
        <v>0</v>
      </c>
      <c r="S52" s="11">
        <f ca="1">IF(O$9&lt;&gt;"",IF(O$9&lt;&gt;"All Locations",IF(O$10="From",COUNTIFS(Matches[CLASS],INDEX(classNum,1,MATCH(S$11,classScheme,0)),Matches[TIMEBIN],$B52,Matches[SITE IN],O$9),COUNTIFS(Matches[CLASS],INDEX(classNum,1,MATCH(S$11,classScheme,0)),Matches[TIME OUT],"&gt;="&amp;TIMEVALUE(LEFT($B52,5)),Matches[TIME OUT],"&lt;"&amp;TIMEVALUE(LEFT($B52,5))+TIME(0,15,0),Matches[SITE OUT],O$9)),COUNTIFS(All[TIMEBIN],$B52,All[CLASS],INDEX(classNum,1,MATCH(S$11,classScheme,0)))),"")</f>
        <v>0</v>
      </c>
      <c r="T52" s="12"/>
      <c r="U52" s="8">
        <f ca="1">IF(U$9&lt;&gt;"",IF(U$9&lt;&gt;"All Locations",IF(U$10="From",COUNTIFS(Matches[CLASS],INDEX(classNum,1,MATCH(U$11,classScheme,0)),Matches[TIMEBIN],$B52,Matches[SITE IN],U$9),COUNTIFS(Matches[CLASS],INDEX(classNum,1,MATCH(U$11,classScheme,0)),Matches[TIME OUT],"&gt;="&amp;TIMEVALUE(LEFT($B52,5)),Matches[TIME OUT],"&lt;"&amp;TIMEVALUE(LEFT($B52,5))+TIME(0,15,0),Matches[SITE OUT],U$9)),COUNTIFS(All[TIMEBIN],$B52,All[CLASS],INDEX(classNum,1,MATCH(U$11,classScheme,0)))),"")</f>
        <v>18</v>
      </c>
      <c r="V52" s="9">
        <f ca="1">IF(U$9&lt;&gt;"",IF(U$9&lt;&gt;"All Locations",IF(U$10="From",COUNTIFS(Matches[CLASS],INDEX(classNum,1,MATCH(V$11,classScheme,0)),Matches[TIMEBIN],$B52,Matches[SITE IN],U$9),COUNTIFS(Matches[CLASS],INDEX(classNum,1,MATCH(V$11,classScheme,0)),Matches[TIME OUT],"&gt;="&amp;TIMEVALUE(LEFT($B52,5)),Matches[TIME OUT],"&lt;"&amp;TIMEVALUE(LEFT($B52,5))+TIME(0,15,0),Matches[SITE OUT],U$9)),COUNTIFS(All[TIMEBIN],$B52,All[CLASS],INDEX(classNum,1,MATCH(V$11,classScheme,0)))),"")</f>
        <v>4</v>
      </c>
      <c r="W52" s="9">
        <f ca="1">IF(U$9&lt;&gt;"",IF(U$9&lt;&gt;"All Locations",IF(U$10="From",COUNTIFS(Matches[CLASS],INDEX(classNum,1,MATCH(W$11,classScheme,0)),Matches[TIMEBIN],$B52,Matches[SITE IN],U$9),COUNTIFS(Matches[CLASS],INDEX(classNum,1,MATCH(W$11,classScheme,0)),Matches[TIME OUT],"&gt;="&amp;TIMEVALUE(LEFT($B52,5)),Matches[TIME OUT],"&lt;"&amp;TIMEVALUE(LEFT($B52,5))+TIME(0,15,0),Matches[SITE OUT],U$9)),COUNTIFS(All[TIMEBIN],$B52,All[CLASS],INDEX(classNum,1,MATCH(W$11,classScheme,0)))),"")</f>
        <v>0</v>
      </c>
      <c r="X52" s="10">
        <f ca="1">IF(U$9&lt;&gt;"",IF(U$9&lt;&gt;"All Locations",IF(U$10="From",COUNTIFS(Matches[CLASS],INDEX(classNum,1,MATCH(X$11,classScheme,0)),Matches[TIMEBIN],$B52,Matches[SITE IN],U$9),COUNTIFS(Matches[CLASS],INDEX(classNum,1,MATCH(X$11,classScheme,0)),Matches[TIME OUT],"&gt;="&amp;TIMEVALUE(LEFT($B52,5)),Matches[TIME OUT],"&lt;"&amp;TIMEVALUE(LEFT($B52,5))+TIME(0,15,0),Matches[SITE OUT],U$9)),COUNTIFS(All[TIMEBIN],$B52,All[CLASS],INDEX(classNum,1,MATCH(X$11,classScheme,0)))),"")</f>
        <v>0</v>
      </c>
      <c r="Y52" s="11">
        <f ca="1">IF(U$9&lt;&gt;"",IF(U$9&lt;&gt;"All Locations",IF(U$10="From",COUNTIFS(Matches[CLASS],INDEX(classNum,1,MATCH(Y$11,classScheme,0)),Matches[TIMEBIN],$B52,Matches[SITE IN],U$9),COUNTIFS(Matches[CLASS],INDEX(classNum,1,MATCH(Y$11,classScheme,0)),Matches[TIME OUT],"&gt;="&amp;TIMEVALUE(LEFT($B52,5)),Matches[TIME OUT],"&lt;"&amp;TIMEVALUE(LEFT($B52,5))+TIME(0,15,0),Matches[SITE OUT],U$9)),COUNTIFS(All[TIMEBIN],$B52,All[CLASS],INDEX(classNum,1,MATCH(Y$11,classScheme,0)))),"")</f>
        <v>0</v>
      </c>
      <c r="Z52" s="12"/>
      <c r="AA52" s="8">
        <f ca="1">IF(AA$9&lt;&gt;"",IF(AA$9&lt;&gt;"All Locations",IF(AA$10="From",COUNTIFS(Matches[CLASS],INDEX(classNum,1,MATCH(AA$11,classScheme,0)),Matches[TIMEBIN],$B52,Matches[SITE IN],AA$9),COUNTIFS(Matches[CLASS],INDEX(classNum,1,MATCH(AA$11,classScheme,0)),Matches[TIME OUT],"&gt;="&amp;TIMEVALUE(LEFT($B52,5)),Matches[TIME OUT],"&lt;"&amp;TIMEVALUE(LEFT($B52,5))+TIME(0,15,0),Matches[SITE OUT],AA$9)),COUNTIFS(All[TIMEBIN],$B52,All[CLASS],INDEX(classNum,1,MATCH(AA$11,classScheme,0)))),"")</f>
        <v>10</v>
      </c>
      <c r="AB52" s="9">
        <f ca="1">IF(AA$9&lt;&gt;"",IF(AA$9&lt;&gt;"All Locations",IF(AA$10="From",COUNTIFS(Matches[CLASS],INDEX(classNum,1,MATCH(AB$11,classScheme,0)),Matches[TIMEBIN],$B52,Matches[SITE IN],AA$9),COUNTIFS(Matches[CLASS],INDEX(classNum,1,MATCH(AB$11,classScheme,0)),Matches[TIME OUT],"&gt;="&amp;TIMEVALUE(LEFT($B52,5)),Matches[TIME OUT],"&lt;"&amp;TIMEVALUE(LEFT($B52,5))+TIME(0,15,0),Matches[SITE OUT],AA$9)),COUNTIFS(All[TIMEBIN],$B52,All[CLASS],INDEX(classNum,1,MATCH(AB$11,classScheme,0)))),"")</f>
        <v>2</v>
      </c>
      <c r="AC52" s="9">
        <f ca="1">IF(AA$9&lt;&gt;"",IF(AA$9&lt;&gt;"All Locations",IF(AA$10="From",COUNTIFS(Matches[CLASS],INDEX(classNum,1,MATCH(AC$11,classScheme,0)),Matches[TIMEBIN],$B52,Matches[SITE IN],AA$9),COUNTIFS(Matches[CLASS],INDEX(classNum,1,MATCH(AC$11,classScheme,0)),Matches[TIME OUT],"&gt;="&amp;TIMEVALUE(LEFT($B52,5)),Matches[TIME OUT],"&lt;"&amp;TIMEVALUE(LEFT($B52,5))+TIME(0,15,0),Matches[SITE OUT],AA$9)),COUNTIFS(All[TIMEBIN],$B52,All[CLASS],INDEX(classNum,1,MATCH(AC$11,classScheme,0)))),"")</f>
        <v>0</v>
      </c>
      <c r="AD52" s="10">
        <f ca="1">IF(AA$9&lt;&gt;"",IF(AA$9&lt;&gt;"All Locations",IF(AA$10="From",COUNTIFS(Matches[CLASS],INDEX(classNum,1,MATCH(AD$11,classScheme,0)),Matches[TIMEBIN],$B52,Matches[SITE IN],AA$9),COUNTIFS(Matches[CLASS],INDEX(classNum,1,MATCH(AD$11,classScheme,0)),Matches[TIME OUT],"&gt;="&amp;TIMEVALUE(LEFT($B52,5)),Matches[TIME OUT],"&lt;"&amp;TIMEVALUE(LEFT($B52,5))+TIME(0,15,0),Matches[SITE OUT],AA$9)),COUNTIFS(All[TIMEBIN],$B52,All[CLASS],INDEX(classNum,1,MATCH(AD$11,classScheme,0)))),"")</f>
        <v>0</v>
      </c>
      <c r="AE52" s="11">
        <f ca="1">IF(AA$9&lt;&gt;"",IF(AA$9&lt;&gt;"All Locations",IF(AA$10="From",COUNTIFS(Matches[CLASS],INDEX(classNum,1,MATCH(AE$11,classScheme,0)),Matches[TIMEBIN],$B52,Matches[SITE IN],AA$9),COUNTIFS(Matches[CLASS],INDEX(classNum,1,MATCH(AE$11,classScheme,0)),Matches[TIME OUT],"&gt;="&amp;TIMEVALUE(LEFT($B52,5)),Matches[TIME OUT],"&lt;"&amp;TIMEVALUE(LEFT($B52,5))+TIME(0,15,0),Matches[SITE OUT],AA$9)),COUNTIFS(All[TIMEBIN],$B52,All[CLASS],INDEX(classNum,1,MATCH(AE$11,classScheme,0)))),"")</f>
        <v>0</v>
      </c>
      <c r="AF52" s="12"/>
      <c r="AG52" s="8">
        <f ca="1">IF(AG$9&lt;&gt;"",IF(AG$9&lt;&gt;"All Locations",IF(AG$10="From",COUNTIFS(Matches[CLASS],INDEX(classNum,1,MATCH(AG$11,classScheme,0)),Matches[TIMEBIN],$B52,Matches[SITE IN],AG$9),COUNTIFS(Matches[CLASS],INDEX(classNum,1,MATCH(AG$11,classScheme,0)),Matches[TIME OUT],"&gt;="&amp;TIMEVALUE(LEFT($B52,5)),Matches[TIME OUT],"&lt;"&amp;TIMEVALUE(LEFT($B52,5))+TIME(0,15,0),Matches[SITE OUT],AG$9)),COUNTIFS(All[TIMEBIN],$B52,All[CLASS],INDEX(classNum,1,MATCH(AG$11,classScheme,0)))),"")</f>
        <v>17</v>
      </c>
      <c r="AH52" s="9">
        <f ca="1">IF(AG$9&lt;&gt;"",IF(AG$9&lt;&gt;"All Locations",IF(AG$10="From",COUNTIFS(Matches[CLASS],INDEX(classNum,1,MATCH(AH$11,classScheme,0)),Matches[TIMEBIN],$B52,Matches[SITE IN],AG$9),COUNTIFS(Matches[CLASS],INDEX(classNum,1,MATCH(AH$11,classScheme,0)),Matches[TIME OUT],"&gt;="&amp;TIMEVALUE(LEFT($B52,5)),Matches[TIME OUT],"&lt;"&amp;TIMEVALUE(LEFT($B52,5))+TIME(0,15,0),Matches[SITE OUT],AG$9)),COUNTIFS(All[TIMEBIN],$B52,All[CLASS],INDEX(classNum,1,MATCH(AH$11,classScheme,0)))),"")</f>
        <v>3</v>
      </c>
      <c r="AI52" s="9">
        <f ca="1">IF(AG$9&lt;&gt;"",IF(AG$9&lt;&gt;"All Locations",IF(AG$10="From",COUNTIFS(Matches[CLASS],INDEX(classNum,1,MATCH(AI$11,classScheme,0)),Matches[TIMEBIN],$B52,Matches[SITE IN],AG$9),COUNTIFS(Matches[CLASS],INDEX(classNum,1,MATCH(AI$11,classScheme,0)),Matches[TIME OUT],"&gt;="&amp;TIMEVALUE(LEFT($B52,5)),Matches[TIME OUT],"&lt;"&amp;TIMEVALUE(LEFT($B52,5))+TIME(0,15,0),Matches[SITE OUT],AG$9)),COUNTIFS(All[TIMEBIN],$B52,All[CLASS],INDEX(classNum,1,MATCH(AI$11,classScheme,0)))),"")</f>
        <v>0</v>
      </c>
      <c r="AJ52" s="10">
        <f ca="1">IF(AG$9&lt;&gt;"",IF(AG$9&lt;&gt;"All Locations",IF(AG$10="From",COUNTIFS(Matches[CLASS],INDEX(classNum,1,MATCH(AJ$11,classScheme,0)),Matches[TIMEBIN],$B52,Matches[SITE IN],AG$9),COUNTIFS(Matches[CLASS],INDEX(classNum,1,MATCH(AJ$11,classScheme,0)),Matches[TIME OUT],"&gt;="&amp;TIMEVALUE(LEFT($B52,5)),Matches[TIME OUT],"&lt;"&amp;TIMEVALUE(LEFT($B52,5))+TIME(0,15,0),Matches[SITE OUT],AG$9)),COUNTIFS(All[TIMEBIN],$B52,All[CLASS],INDEX(classNum,1,MATCH(AJ$11,classScheme,0)))),"")</f>
        <v>0</v>
      </c>
      <c r="AK52" s="11">
        <f ca="1">IF(AG$9&lt;&gt;"",IF(AG$9&lt;&gt;"All Locations",IF(AG$10="From",COUNTIFS(Matches[CLASS],INDEX(classNum,1,MATCH(AK$11,classScheme,0)),Matches[TIMEBIN],$B52,Matches[SITE IN],AG$9),COUNTIFS(Matches[CLASS],INDEX(classNum,1,MATCH(AK$11,classScheme,0)),Matches[TIME OUT],"&gt;="&amp;TIMEVALUE(LEFT($B52,5)),Matches[TIME OUT],"&lt;"&amp;TIMEVALUE(LEFT($B52,5))+TIME(0,15,0),Matches[SITE OUT],AG$9)),COUNTIFS(All[TIMEBIN],$B52,All[CLASS],INDEX(classNum,1,MATCH(AK$11,classScheme,0)))),"")</f>
        <v>0</v>
      </c>
      <c r="AL52" s="12"/>
      <c r="AM52" s="8">
        <f ca="1">IF(AM$9&lt;&gt;"",IF(AM$9&lt;&gt;"All Locations",IF(AM$10="From",COUNTIFS(Matches[CLASS],INDEX(classNum,1,MATCH(AM$11,classScheme,0)),Matches[TIMEBIN],$B52,Matches[SITE IN],AM$9),COUNTIFS(Matches[CLASS],INDEX(classNum,1,MATCH(AM$11,classScheme,0)),Matches[TIME OUT],"&gt;="&amp;TIMEVALUE(LEFT($B52,5)),Matches[TIME OUT],"&lt;"&amp;TIMEVALUE(LEFT($B52,5))+TIME(0,15,0),Matches[SITE OUT],AM$9)),COUNTIFS(All[TIMEBIN],$B52,All[CLASS],INDEX(classNum,1,MATCH(AM$11,classScheme,0)))),"")</f>
        <v>10</v>
      </c>
      <c r="AN52" s="9">
        <f ca="1">IF(AM$9&lt;&gt;"",IF(AM$9&lt;&gt;"All Locations",IF(AM$10="From",COUNTIFS(Matches[CLASS],INDEX(classNum,1,MATCH(AN$11,classScheme,0)),Matches[TIMEBIN],$B52,Matches[SITE IN],AM$9),COUNTIFS(Matches[CLASS],INDEX(classNum,1,MATCH(AN$11,classScheme,0)),Matches[TIME OUT],"&gt;="&amp;TIMEVALUE(LEFT($B52,5)),Matches[TIME OUT],"&lt;"&amp;TIMEVALUE(LEFT($B52,5))+TIME(0,15,0),Matches[SITE OUT],AM$9)),COUNTIFS(All[TIMEBIN],$B52,All[CLASS],INDEX(classNum,1,MATCH(AN$11,classScheme,0)))),"")</f>
        <v>2</v>
      </c>
      <c r="AO52" s="9">
        <f ca="1">IF(AM$9&lt;&gt;"",IF(AM$9&lt;&gt;"All Locations",IF(AM$10="From",COUNTIFS(Matches[CLASS],INDEX(classNum,1,MATCH(AO$11,classScheme,0)),Matches[TIMEBIN],$B52,Matches[SITE IN],AM$9),COUNTIFS(Matches[CLASS],INDEX(classNum,1,MATCH(AO$11,classScheme,0)),Matches[TIME OUT],"&gt;="&amp;TIMEVALUE(LEFT($B52,5)),Matches[TIME OUT],"&lt;"&amp;TIMEVALUE(LEFT($B52,5))+TIME(0,15,0),Matches[SITE OUT],AM$9)),COUNTIFS(All[TIMEBIN],$B52,All[CLASS],INDEX(classNum,1,MATCH(AO$11,classScheme,0)))),"")</f>
        <v>0</v>
      </c>
      <c r="AP52" s="10">
        <f ca="1">IF(AM$9&lt;&gt;"",IF(AM$9&lt;&gt;"All Locations",IF(AM$10="From",COUNTIFS(Matches[CLASS],INDEX(classNum,1,MATCH(AP$11,classScheme,0)),Matches[TIMEBIN],$B52,Matches[SITE IN],AM$9),COUNTIFS(Matches[CLASS],INDEX(classNum,1,MATCH(AP$11,classScheme,0)),Matches[TIME OUT],"&gt;="&amp;TIMEVALUE(LEFT($B52,5)),Matches[TIME OUT],"&lt;"&amp;TIMEVALUE(LEFT($B52,5))+TIME(0,15,0),Matches[SITE OUT],AM$9)),COUNTIFS(All[TIMEBIN],$B52,All[CLASS],INDEX(classNum,1,MATCH(AP$11,classScheme,0)))),"")</f>
        <v>0</v>
      </c>
      <c r="AQ52" s="11">
        <f ca="1">IF(AM$9&lt;&gt;"",IF(AM$9&lt;&gt;"All Locations",IF(AM$10="From",COUNTIFS(Matches[CLASS],INDEX(classNum,1,MATCH(AQ$11,classScheme,0)),Matches[TIMEBIN],$B52,Matches[SITE IN],AM$9),COUNTIFS(Matches[CLASS],INDEX(classNum,1,MATCH(AQ$11,classScheme,0)),Matches[TIME OUT],"&gt;="&amp;TIMEVALUE(LEFT($B52,5)),Matches[TIME OUT],"&lt;"&amp;TIMEVALUE(LEFT($B52,5))+TIME(0,15,0),Matches[SITE OUT],AM$9)),COUNTIFS(All[TIMEBIN],$B52,All[CLASS],INDEX(classNum,1,MATCH(AQ$11,classScheme,0)))),"")</f>
        <v>5</v>
      </c>
      <c r="AR52" s="12"/>
      <c r="AS52" s="8">
        <f ca="1">IF(AS$9&lt;&gt;"",IF(AS$9&lt;&gt;"All Locations",IF(AS$10="From",COUNTIFS(Matches[CLASS],INDEX(classNum,1,MATCH(AS$11,classScheme,0)),Matches[TIMEBIN],$B52,Matches[SITE IN],AS$9),COUNTIFS(Matches[CLASS],INDEX(classNum,1,MATCH(AS$11,classScheme,0)),Matches[TIME OUT],"&gt;="&amp;TIMEVALUE(LEFT($B52,5)),Matches[TIME OUT],"&lt;"&amp;TIMEVALUE(LEFT($B52,5))+TIME(0,15,0),Matches[SITE OUT],AS$9)),COUNTIFS(All[TIMEBIN],$B52,All[CLASS],INDEX(classNum,1,MATCH(AS$11,classScheme,0)))),"")</f>
        <v>0</v>
      </c>
      <c r="AT52" s="9">
        <f ca="1">IF(AS$9&lt;&gt;"",IF(AS$9&lt;&gt;"All Locations",IF(AS$10="From",COUNTIFS(Matches[CLASS],INDEX(classNum,1,MATCH(AT$11,classScheme,0)),Matches[TIMEBIN],$B52,Matches[SITE IN],AS$9),COUNTIFS(Matches[CLASS],INDEX(classNum,1,MATCH(AT$11,classScheme,0)),Matches[TIME OUT],"&gt;="&amp;TIMEVALUE(LEFT($B52,5)),Matches[TIME OUT],"&lt;"&amp;TIMEVALUE(LEFT($B52,5))+TIME(0,15,0),Matches[SITE OUT],AS$9)),COUNTIFS(All[TIMEBIN],$B52,All[CLASS],INDEX(classNum,1,MATCH(AT$11,classScheme,0)))),"")</f>
        <v>0</v>
      </c>
      <c r="AU52" s="9">
        <f ca="1">IF(AS$9&lt;&gt;"",IF(AS$9&lt;&gt;"All Locations",IF(AS$10="From",COUNTIFS(Matches[CLASS],INDEX(classNum,1,MATCH(AU$11,classScheme,0)),Matches[TIMEBIN],$B52,Matches[SITE IN],AS$9),COUNTIFS(Matches[CLASS],INDEX(classNum,1,MATCH(AU$11,classScheme,0)),Matches[TIME OUT],"&gt;="&amp;TIMEVALUE(LEFT($B52,5)),Matches[TIME OUT],"&lt;"&amp;TIMEVALUE(LEFT($B52,5))+TIME(0,15,0),Matches[SITE OUT],AS$9)),COUNTIFS(All[TIMEBIN],$B52,All[CLASS],INDEX(classNum,1,MATCH(AU$11,classScheme,0)))),"")</f>
        <v>0</v>
      </c>
      <c r="AV52" s="10">
        <f ca="1">IF(AS$9&lt;&gt;"",IF(AS$9&lt;&gt;"All Locations",IF(AS$10="From",COUNTIFS(Matches[CLASS],INDEX(classNum,1,MATCH(AV$11,classScheme,0)),Matches[TIMEBIN],$B52,Matches[SITE IN],AS$9),COUNTIFS(Matches[CLASS],INDEX(classNum,1,MATCH(AV$11,classScheme,0)),Matches[TIME OUT],"&gt;="&amp;TIMEVALUE(LEFT($B52,5)),Matches[TIME OUT],"&lt;"&amp;TIMEVALUE(LEFT($B52,5))+TIME(0,15,0),Matches[SITE OUT],AS$9)),COUNTIFS(All[TIMEBIN],$B52,All[CLASS],INDEX(classNum,1,MATCH(AV$11,classScheme,0)))),"")</f>
        <v>0</v>
      </c>
      <c r="AW52" s="11">
        <f ca="1">IF(AS$9&lt;&gt;"",IF(AS$9&lt;&gt;"All Locations",IF(AS$10="From",COUNTIFS(Matches[CLASS],INDEX(classNum,1,MATCH(AW$11,classScheme,0)),Matches[TIMEBIN],$B52,Matches[SITE IN],AS$9),COUNTIFS(Matches[CLASS],INDEX(classNum,1,MATCH(AW$11,classScheme,0)),Matches[TIME OUT],"&gt;="&amp;TIMEVALUE(LEFT($B52,5)),Matches[TIME OUT],"&lt;"&amp;TIMEVALUE(LEFT($B52,5))+TIME(0,15,0),Matches[SITE OUT],AS$9)),COUNTIFS(All[TIMEBIN],$B52,All[CLASS],INDEX(classNum,1,MATCH(AW$11,classScheme,0)))),"")</f>
        <v>0</v>
      </c>
      <c r="AX52" s="12"/>
      <c r="AY52" s="8">
        <f ca="1">IF(AY$9&lt;&gt;"",IF(AY$9&lt;&gt;"All Locations",IF(AY$10="From",COUNTIFS(Matches[CLASS],INDEX(classNum,1,MATCH(AY$11,classScheme,0)),Matches[TIMEBIN],$B52,Matches[SITE IN],AY$9),COUNTIFS(Matches[CLASS],INDEX(classNum,1,MATCH(AY$11,classScheme,0)),Matches[TIME OUT],"&gt;="&amp;TIMEVALUE(LEFT($B52,5)),Matches[TIME OUT],"&lt;"&amp;TIMEVALUE(LEFT($B52,5))+TIME(0,15,0),Matches[SITE OUT],AY$9)),COUNTIFS(All[TIMEBIN],$B52,All[CLASS],INDEX(classNum,1,MATCH(AY$11,classScheme,0)))),"")</f>
        <v>17</v>
      </c>
      <c r="AZ52" s="9">
        <f ca="1">IF(AY$9&lt;&gt;"",IF(AY$9&lt;&gt;"All Locations",IF(AY$10="From",COUNTIFS(Matches[CLASS],INDEX(classNum,1,MATCH(AZ$11,classScheme,0)),Matches[TIMEBIN],$B52,Matches[SITE IN],AY$9),COUNTIFS(Matches[CLASS],INDEX(classNum,1,MATCH(AZ$11,classScheme,0)),Matches[TIME OUT],"&gt;="&amp;TIMEVALUE(LEFT($B52,5)),Matches[TIME OUT],"&lt;"&amp;TIMEVALUE(LEFT($B52,5))+TIME(0,15,0),Matches[SITE OUT],AY$9)),COUNTIFS(All[TIMEBIN],$B52,All[CLASS],INDEX(classNum,1,MATCH(AZ$11,classScheme,0)))),"")</f>
        <v>3</v>
      </c>
      <c r="BA52" s="9">
        <f ca="1">IF(AY$9&lt;&gt;"",IF(AY$9&lt;&gt;"All Locations",IF(AY$10="From",COUNTIFS(Matches[CLASS],INDEX(classNum,1,MATCH(BA$11,classScheme,0)),Matches[TIMEBIN],$B52,Matches[SITE IN],AY$9),COUNTIFS(Matches[CLASS],INDEX(classNum,1,MATCH(BA$11,classScheme,0)),Matches[TIME OUT],"&gt;="&amp;TIMEVALUE(LEFT($B52,5)),Matches[TIME OUT],"&lt;"&amp;TIMEVALUE(LEFT($B52,5))+TIME(0,15,0),Matches[SITE OUT],AY$9)),COUNTIFS(All[TIMEBIN],$B52,All[CLASS],INDEX(classNum,1,MATCH(BA$11,classScheme,0)))),"")</f>
        <v>0</v>
      </c>
      <c r="BB52" s="10">
        <f ca="1">IF(AY$9&lt;&gt;"",IF(AY$9&lt;&gt;"All Locations",IF(AY$10="From",COUNTIFS(Matches[CLASS],INDEX(classNum,1,MATCH(BB$11,classScheme,0)),Matches[TIMEBIN],$B52,Matches[SITE IN],AY$9),COUNTIFS(Matches[CLASS],INDEX(classNum,1,MATCH(BB$11,classScheme,0)),Matches[TIME OUT],"&gt;="&amp;TIMEVALUE(LEFT($B52,5)),Matches[TIME OUT],"&lt;"&amp;TIMEVALUE(LEFT($B52,5))+TIME(0,15,0),Matches[SITE OUT],AY$9)),COUNTIFS(All[TIMEBIN],$B52,All[CLASS],INDEX(classNum,1,MATCH(BB$11,classScheme,0)))),"")</f>
        <v>0</v>
      </c>
      <c r="BC52" s="11">
        <f ca="1">IF(AY$9&lt;&gt;"",IF(AY$9&lt;&gt;"All Locations",IF(AY$10="From",COUNTIFS(Matches[CLASS],INDEX(classNum,1,MATCH(BC$11,classScheme,0)),Matches[TIMEBIN],$B52,Matches[SITE IN],AY$9),COUNTIFS(Matches[CLASS],INDEX(classNum,1,MATCH(BC$11,classScheme,0)),Matches[TIME OUT],"&gt;="&amp;TIMEVALUE(LEFT($B52,5)),Matches[TIME OUT],"&lt;"&amp;TIMEVALUE(LEFT($B52,5))+TIME(0,15,0),Matches[SITE OUT],AY$9)),COUNTIFS(All[TIMEBIN],$B52,All[CLASS],INDEX(classNum,1,MATCH(BC$11,classScheme,0)))),"")</f>
        <v>1</v>
      </c>
      <c r="BD52" s="12"/>
      <c r="BE52" s="8">
        <f ca="1">IF(BE$9&lt;&gt;"",IF(BE$9&lt;&gt;"All Locations",IF(BE$10="From",COUNTIFS(Matches[CLASS],INDEX(classNum,1,MATCH(BE$11,classScheme,0)),Matches[TIMEBIN],$B52,Matches[SITE IN],BE$9),COUNTIFS(Matches[CLASS],INDEX(classNum,1,MATCH(BE$11,classScheme,0)),Matches[TIME OUT],"&gt;="&amp;TIMEVALUE(LEFT($B52,5)),Matches[TIME OUT],"&lt;"&amp;TIMEVALUE(LEFT($B52,5))+TIME(0,15,0),Matches[SITE OUT],BE$9)),COUNTIFS(All[TIMEBIN],$B52,All[CLASS],INDEX(classNum,1,MATCH(BE$11,classScheme,0)))),"")</f>
        <v>9</v>
      </c>
      <c r="BF52" s="9">
        <f ca="1">IF(BE$9&lt;&gt;"",IF(BE$9&lt;&gt;"All Locations",IF(BE$10="From",COUNTIFS(Matches[CLASS],INDEX(classNum,1,MATCH(BF$11,classScheme,0)),Matches[TIMEBIN],$B52,Matches[SITE IN],BE$9),COUNTIFS(Matches[CLASS],INDEX(classNum,1,MATCH(BF$11,classScheme,0)),Matches[TIME OUT],"&gt;="&amp;TIMEVALUE(LEFT($B52,5)),Matches[TIME OUT],"&lt;"&amp;TIMEVALUE(LEFT($B52,5))+TIME(0,15,0),Matches[SITE OUT],BE$9)),COUNTIFS(All[TIMEBIN],$B52,All[CLASS],INDEX(classNum,1,MATCH(BF$11,classScheme,0)))),"")</f>
        <v>0</v>
      </c>
      <c r="BG52" s="9">
        <f ca="1">IF(BE$9&lt;&gt;"",IF(BE$9&lt;&gt;"All Locations",IF(BE$10="From",COUNTIFS(Matches[CLASS],INDEX(classNum,1,MATCH(BG$11,classScheme,0)),Matches[TIMEBIN],$B52,Matches[SITE IN],BE$9),COUNTIFS(Matches[CLASS],INDEX(classNum,1,MATCH(BG$11,classScheme,0)),Matches[TIME OUT],"&gt;="&amp;TIMEVALUE(LEFT($B52,5)),Matches[TIME OUT],"&lt;"&amp;TIMEVALUE(LEFT($B52,5))+TIME(0,15,0),Matches[SITE OUT],BE$9)),COUNTIFS(All[TIMEBIN],$B52,All[CLASS],INDEX(classNum,1,MATCH(BG$11,classScheme,0)))),"")</f>
        <v>0</v>
      </c>
      <c r="BH52" s="10">
        <f ca="1">IF(BE$9&lt;&gt;"",IF(BE$9&lt;&gt;"All Locations",IF(BE$10="From",COUNTIFS(Matches[CLASS],INDEX(classNum,1,MATCH(BH$11,classScheme,0)),Matches[TIMEBIN],$B52,Matches[SITE IN],BE$9),COUNTIFS(Matches[CLASS],INDEX(classNum,1,MATCH(BH$11,classScheme,0)),Matches[TIME OUT],"&gt;="&amp;TIMEVALUE(LEFT($B52,5)),Matches[TIME OUT],"&lt;"&amp;TIMEVALUE(LEFT($B52,5))+TIME(0,15,0),Matches[SITE OUT],BE$9)),COUNTIFS(All[TIMEBIN],$B52,All[CLASS],INDEX(classNum,1,MATCH(BH$11,classScheme,0)))),"")</f>
        <v>0</v>
      </c>
      <c r="BI52" s="11">
        <f ca="1">IF(BE$9&lt;&gt;"",IF(BE$9&lt;&gt;"All Locations",IF(BE$10="From",COUNTIFS(Matches[CLASS],INDEX(classNum,1,MATCH(BI$11,classScheme,0)),Matches[TIMEBIN],$B52,Matches[SITE IN],BE$9),COUNTIFS(Matches[CLASS],INDEX(classNum,1,MATCH(BI$11,classScheme,0)),Matches[TIME OUT],"&gt;="&amp;TIMEVALUE(LEFT($B52,5)),Matches[TIME OUT],"&lt;"&amp;TIMEVALUE(LEFT($B52,5))+TIME(0,15,0),Matches[SITE OUT],BE$9)),COUNTIFS(All[TIMEBIN],$B52,All[CLASS],INDEX(classNum,1,MATCH(BI$11,classScheme,0)))),"")</f>
        <v>0</v>
      </c>
      <c r="BJ52" s="12"/>
      <c r="BK52" s="8">
        <f ca="1">IF(BK$9&lt;&gt;"",IF(BK$9&lt;&gt;"All Locations",IF(BK$10="From",COUNTIFS(Matches[CLASS],INDEX(classNum,1,MATCH(BK$11,classScheme,0)),Matches[TIMEBIN],$B52,Matches[SITE IN],BK$9),COUNTIFS(Matches[CLASS],INDEX(classNum,1,MATCH(BK$11,classScheme,0)),Matches[TIME OUT],"&gt;="&amp;TIMEVALUE(LEFT($B52,5)),Matches[TIME OUT],"&lt;"&amp;TIMEVALUE(LEFT($B52,5))+TIME(0,15,0),Matches[SITE OUT],BK$9)),COUNTIFS(All[TIMEBIN],$B52,All[CLASS],INDEX(classNum,1,MATCH(BK$11,classScheme,0)))),"")</f>
        <v>13</v>
      </c>
      <c r="BL52" s="9">
        <f ca="1">IF(BK$9&lt;&gt;"",IF(BK$9&lt;&gt;"All Locations",IF(BK$10="From",COUNTIFS(Matches[CLASS],INDEX(classNum,1,MATCH(BL$11,classScheme,0)),Matches[TIMEBIN],$B52,Matches[SITE IN],BK$9),COUNTIFS(Matches[CLASS],INDEX(classNum,1,MATCH(BL$11,classScheme,0)),Matches[TIME OUT],"&gt;="&amp;TIMEVALUE(LEFT($B52,5)),Matches[TIME OUT],"&lt;"&amp;TIMEVALUE(LEFT($B52,5))+TIME(0,15,0),Matches[SITE OUT],BK$9)),COUNTIFS(All[TIMEBIN],$B52,All[CLASS],INDEX(classNum,1,MATCH(BL$11,classScheme,0)))),"")</f>
        <v>0</v>
      </c>
      <c r="BM52" s="9">
        <f ca="1">IF(BK$9&lt;&gt;"",IF(BK$9&lt;&gt;"All Locations",IF(BK$10="From",COUNTIFS(Matches[CLASS],INDEX(classNum,1,MATCH(BM$11,classScheme,0)),Matches[TIMEBIN],$B52,Matches[SITE IN],BK$9),COUNTIFS(Matches[CLASS],INDEX(classNum,1,MATCH(BM$11,classScheme,0)),Matches[TIME OUT],"&gt;="&amp;TIMEVALUE(LEFT($B52,5)),Matches[TIME OUT],"&lt;"&amp;TIMEVALUE(LEFT($B52,5))+TIME(0,15,0),Matches[SITE OUT],BK$9)),COUNTIFS(All[TIMEBIN],$B52,All[CLASS],INDEX(classNum,1,MATCH(BM$11,classScheme,0)))),"")</f>
        <v>0</v>
      </c>
      <c r="BN52" s="10">
        <f ca="1">IF(BK$9&lt;&gt;"",IF(BK$9&lt;&gt;"All Locations",IF(BK$10="From",COUNTIFS(Matches[CLASS],INDEX(classNum,1,MATCH(BN$11,classScheme,0)),Matches[TIMEBIN],$B52,Matches[SITE IN],BK$9),COUNTIFS(Matches[CLASS],INDEX(classNum,1,MATCH(BN$11,classScheme,0)),Matches[TIME OUT],"&gt;="&amp;TIMEVALUE(LEFT($B52,5)),Matches[TIME OUT],"&lt;"&amp;TIMEVALUE(LEFT($B52,5))+TIME(0,15,0),Matches[SITE OUT],BK$9)),COUNTIFS(All[TIMEBIN],$B52,All[CLASS],INDEX(classNum,1,MATCH(BN$11,classScheme,0)))),"")</f>
        <v>0</v>
      </c>
      <c r="BO52" s="11">
        <f ca="1">IF(BK$9&lt;&gt;"",IF(BK$9&lt;&gt;"All Locations",IF(BK$10="From",COUNTIFS(Matches[CLASS],INDEX(classNum,1,MATCH(BO$11,classScheme,0)),Matches[TIMEBIN],$B52,Matches[SITE IN],BK$9),COUNTIFS(Matches[CLASS],INDEX(classNum,1,MATCH(BO$11,classScheme,0)),Matches[TIME OUT],"&gt;="&amp;TIMEVALUE(LEFT($B52,5)),Matches[TIME OUT],"&lt;"&amp;TIMEVALUE(LEFT($B52,5))+TIME(0,15,0),Matches[SITE OUT],BK$9)),COUNTIFS(All[TIMEBIN],$B52,All[CLASS],INDEX(classNum,1,MATCH(BO$11,classScheme,0)))),"")</f>
        <v>0</v>
      </c>
      <c r="BP52" s="12"/>
      <c r="BQ52" s="8">
        <f ca="1">IF(BQ$9&lt;&gt;"",IF(BQ$9&lt;&gt;"All Locations",IF(BQ$10="From",COUNTIFS(Matches[CLASS],INDEX(classNum,1,MATCH(BQ$11,classScheme,0)),Matches[TIMEBIN],$B52,Matches[SITE IN],BQ$9),COUNTIFS(Matches[CLASS],INDEX(classNum,1,MATCH(BQ$11,classScheme,0)),Matches[TIME OUT],"&gt;="&amp;TIMEVALUE(LEFT($B52,5)),Matches[TIME OUT],"&lt;"&amp;TIMEVALUE(LEFT($B52,5))+TIME(0,15,0),Matches[SITE OUT],BQ$9)),COUNTIFS(All[TIMEBIN],$B52,All[CLASS],INDEX(classNum,1,MATCH(BQ$11,classScheme,0)))),"")</f>
        <v>142</v>
      </c>
      <c r="BR52" s="9">
        <f ca="1">IF(BQ$9&lt;&gt;"",IF(BQ$9&lt;&gt;"All Locations",IF(BQ$10="From",COUNTIFS(Matches[CLASS],INDEX(classNum,1,MATCH(BR$11,classScheme,0)),Matches[TIMEBIN],$B52,Matches[SITE IN],BQ$9),COUNTIFS(Matches[CLASS],INDEX(classNum,1,MATCH(BR$11,classScheme,0)),Matches[TIME OUT],"&gt;="&amp;TIMEVALUE(LEFT($B52,5)),Matches[TIME OUT],"&lt;"&amp;TIMEVALUE(LEFT($B52,5))+TIME(0,15,0),Matches[SITE OUT],BQ$9)),COUNTIFS(All[TIMEBIN],$B52,All[CLASS],INDEX(classNum,1,MATCH(BR$11,classScheme,0)))),"")</f>
        <v>18</v>
      </c>
      <c r="BS52" s="9">
        <f ca="1">IF(BQ$9&lt;&gt;"",IF(BQ$9&lt;&gt;"All Locations",IF(BQ$10="From",COUNTIFS(Matches[CLASS],INDEX(classNum,1,MATCH(BS$11,classScheme,0)),Matches[TIMEBIN],$B52,Matches[SITE IN],BQ$9),COUNTIFS(Matches[CLASS],INDEX(classNum,1,MATCH(BS$11,classScheme,0)),Matches[TIME OUT],"&gt;="&amp;TIMEVALUE(LEFT($B52,5)),Matches[TIME OUT],"&lt;"&amp;TIMEVALUE(LEFT($B52,5))+TIME(0,15,0),Matches[SITE OUT],BQ$9)),COUNTIFS(All[TIMEBIN],$B52,All[CLASS],INDEX(classNum,1,MATCH(BS$11,classScheme,0)))),"")</f>
        <v>0</v>
      </c>
      <c r="BT52" s="10">
        <f ca="1">IF(BQ$9&lt;&gt;"",IF(BQ$9&lt;&gt;"All Locations",IF(BQ$10="From",COUNTIFS(Matches[CLASS],INDEX(classNum,1,MATCH(BT$11,classScheme,0)),Matches[TIMEBIN],$B52,Matches[SITE IN],BQ$9),COUNTIFS(Matches[CLASS],INDEX(classNum,1,MATCH(BT$11,classScheme,0)),Matches[TIME OUT],"&gt;="&amp;TIMEVALUE(LEFT($B52,5)),Matches[TIME OUT],"&lt;"&amp;TIMEVALUE(LEFT($B52,5))+TIME(0,15,0),Matches[SITE OUT],BQ$9)),COUNTIFS(All[TIMEBIN],$B52,All[CLASS],INDEX(classNum,1,MATCH(BT$11,classScheme,0)))),"")</f>
        <v>1</v>
      </c>
      <c r="BU52" s="11">
        <f ca="1">IF(BQ$9&lt;&gt;"",IF(BQ$9&lt;&gt;"All Locations",IF(BQ$10="From",COUNTIFS(Matches[CLASS],INDEX(classNum,1,MATCH(BU$11,classScheme,0)),Matches[TIMEBIN],$B52,Matches[SITE IN],BQ$9),COUNTIFS(Matches[CLASS],INDEX(classNum,1,MATCH(BU$11,classScheme,0)),Matches[TIME OUT],"&gt;="&amp;TIMEVALUE(LEFT($B52,5)),Matches[TIME OUT],"&lt;"&amp;TIMEVALUE(LEFT($B52,5))+TIME(0,15,0),Matches[SITE OUT],BQ$9)),COUNTIFS(All[TIMEBIN],$B52,All[CLASS],INDEX(classNum,1,MATCH(BU$11,classScheme,0)))),"")</f>
        <v>11</v>
      </c>
    </row>
    <row r="53" spans="2:73">
      <c r="B53" s="7" t="str">
        <v>16:15 - 16:30</v>
      </c>
      <c r="C53" s="8">
        <f ca="1">IF(C$9&lt;&gt;"",IF(C$9&lt;&gt;"All Locations",IF(C$10="From",COUNTIFS(Matches[CLASS],INDEX(classNum,1,MATCH(C$11,classScheme,0)),Matches[TIMEBIN],$B53,Matches[SITE IN],C$9),COUNTIFS(Matches[CLASS],INDEX(classNum,1,MATCH(C$11,classScheme,0)),Matches[TIME OUT],"&gt;="&amp;TIMEVALUE(LEFT($B53,5)),Matches[TIME OUT],"&lt;"&amp;TIMEVALUE(LEFT($B53,5))+TIME(0,15,0),Matches[SITE OUT],C$9)),COUNTIFS(All[TIMEBIN],$B53,All[CLASS],INDEX(classNum,1,MATCH(C$11,classScheme,0)))),"")</f>
        <v>32</v>
      </c>
      <c r="D53" s="9">
        <f ca="1">IF(C$9&lt;&gt;"",IF(C$9&lt;&gt;"All Locations",IF(C$10="From",COUNTIFS(Matches[CLASS],INDEX(classNum,1,MATCH(D$11,classScheme,0)),Matches[TIMEBIN],$B53,Matches[SITE IN],C$9),COUNTIFS(Matches[CLASS],INDEX(classNum,1,MATCH(D$11,classScheme,0)),Matches[TIME OUT],"&gt;="&amp;TIMEVALUE(LEFT($B53,5)),Matches[TIME OUT],"&lt;"&amp;TIMEVALUE(LEFT($B53,5))+TIME(0,15,0),Matches[SITE OUT],C$9)),COUNTIFS(All[TIMEBIN],$B53,All[CLASS],INDEX(classNum,1,MATCH(D$11,classScheme,0)))),"")</f>
        <v>3</v>
      </c>
      <c r="E53" s="9">
        <f ca="1">IF(C$9&lt;&gt;"",IF(C$9&lt;&gt;"All Locations",IF(C$10="From",COUNTIFS(Matches[CLASS],INDEX(classNum,1,MATCH(E$11,classScheme,0)),Matches[TIMEBIN],$B53,Matches[SITE IN],C$9),COUNTIFS(Matches[CLASS],INDEX(classNum,1,MATCH(E$11,classScheme,0)),Matches[TIME OUT],"&gt;="&amp;TIMEVALUE(LEFT($B53,5)),Matches[TIME OUT],"&lt;"&amp;TIMEVALUE(LEFT($B53,5))+TIME(0,15,0),Matches[SITE OUT],C$9)),COUNTIFS(All[TIMEBIN],$B53,All[CLASS],INDEX(classNum,1,MATCH(E$11,classScheme,0)))),"")</f>
        <v>0</v>
      </c>
      <c r="F53" s="10">
        <f ca="1">IF(C$9&lt;&gt;"",IF(C$9&lt;&gt;"All Locations",IF(C$10="From",COUNTIFS(Matches[CLASS],INDEX(classNum,1,MATCH(F$11,classScheme,0)),Matches[TIMEBIN],$B53,Matches[SITE IN],C$9),COUNTIFS(Matches[CLASS],INDEX(classNum,1,MATCH(F$11,classScheme,0)),Matches[TIME OUT],"&gt;="&amp;TIMEVALUE(LEFT($B53,5)),Matches[TIME OUT],"&lt;"&amp;TIMEVALUE(LEFT($B53,5))+TIME(0,15,0),Matches[SITE OUT],C$9)),COUNTIFS(All[TIMEBIN],$B53,All[CLASS],INDEX(classNum,1,MATCH(F$11,classScheme,0)))),"")</f>
        <v>0</v>
      </c>
      <c r="G53" s="11">
        <f ca="1">IF(C$9&lt;&gt;"",IF(C$9&lt;&gt;"All Locations",IF(C$10="From",COUNTIFS(Matches[CLASS],INDEX(classNum,1,MATCH(G$11,classScheme,0)),Matches[TIMEBIN],$B53,Matches[SITE IN],C$9),COUNTIFS(Matches[CLASS],INDEX(classNum,1,MATCH(G$11,classScheme,0)),Matches[TIME OUT],"&gt;="&amp;TIMEVALUE(LEFT($B53,5)),Matches[TIME OUT],"&lt;"&amp;TIMEVALUE(LEFT($B53,5))+TIME(0,15,0),Matches[SITE OUT],C$9)),COUNTIFS(All[TIMEBIN],$B53,All[CLASS],INDEX(classNum,1,MATCH(G$11,classScheme,0)))),"")</f>
        <v>3</v>
      </c>
      <c r="H53" s="12"/>
      <c r="I53" s="8">
        <f ca="1">IF(I$9&lt;&gt;"",IF(I$9&lt;&gt;"All Locations",IF(I$10="From",COUNTIFS(Matches[CLASS],INDEX(classNum,1,MATCH(I$11,classScheme,0)),Matches[TIMEBIN],$B53,Matches[SITE IN],I$9),COUNTIFS(Matches[CLASS],INDEX(classNum,1,MATCH(I$11,classScheme,0)),Matches[TIME OUT],"&gt;="&amp;TIMEVALUE(LEFT($B53,5)),Matches[TIME OUT],"&lt;"&amp;TIMEVALUE(LEFT($B53,5))+TIME(0,15,0),Matches[SITE OUT],I$9)),COUNTIFS(All[TIMEBIN],$B53,All[CLASS],INDEX(classNum,1,MATCH(I$11,classScheme,0)))),"")</f>
        <v>0</v>
      </c>
      <c r="J53" s="9">
        <f ca="1">IF(I$9&lt;&gt;"",IF(I$9&lt;&gt;"All Locations",IF(I$10="From",COUNTIFS(Matches[CLASS],INDEX(classNum,1,MATCH(J$11,classScheme,0)),Matches[TIMEBIN],$B53,Matches[SITE IN],I$9),COUNTIFS(Matches[CLASS],INDEX(classNum,1,MATCH(J$11,classScheme,0)),Matches[TIME OUT],"&gt;="&amp;TIMEVALUE(LEFT($B53,5)),Matches[TIME OUT],"&lt;"&amp;TIMEVALUE(LEFT($B53,5))+TIME(0,15,0),Matches[SITE OUT],I$9)),COUNTIFS(All[TIMEBIN],$B53,All[CLASS],INDEX(classNum,1,MATCH(J$11,classScheme,0)))),"")</f>
        <v>0</v>
      </c>
      <c r="K53" s="9">
        <f ca="1">IF(I$9&lt;&gt;"",IF(I$9&lt;&gt;"All Locations",IF(I$10="From",COUNTIFS(Matches[CLASS],INDEX(classNum,1,MATCH(K$11,classScheme,0)),Matches[TIMEBIN],$B53,Matches[SITE IN],I$9),COUNTIFS(Matches[CLASS],INDEX(classNum,1,MATCH(K$11,classScheme,0)),Matches[TIME OUT],"&gt;="&amp;TIMEVALUE(LEFT($B53,5)),Matches[TIME OUT],"&lt;"&amp;TIMEVALUE(LEFT($B53,5))+TIME(0,15,0),Matches[SITE OUT],I$9)),COUNTIFS(All[TIMEBIN],$B53,All[CLASS],INDEX(classNum,1,MATCH(K$11,classScheme,0)))),"")</f>
        <v>0</v>
      </c>
      <c r="L53" s="10">
        <f ca="1">IF(I$9&lt;&gt;"",IF(I$9&lt;&gt;"All Locations",IF(I$10="From",COUNTIFS(Matches[CLASS],INDEX(classNum,1,MATCH(L$11,classScheme,0)),Matches[TIMEBIN],$B53,Matches[SITE IN],I$9),COUNTIFS(Matches[CLASS],INDEX(classNum,1,MATCH(L$11,classScheme,0)),Matches[TIME OUT],"&gt;="&amp;TIMEVALUE(LEFT($B53,5)),Matches[TIME OUT],"&lt;"&amp;TIMEVALUE(LEFT($B53,5))+TIME(0,15,0),Matches[SITE OUT],I$9)),COUNTIFS(All[TIMEBIN],$B53,All[CLASS],INDEX(classNum,1,MATCH(L$11,classScheme,0)))),"")</f>
        <v>0</v>
      </c>
      <c r="M53" s="11">
        <f ca="1">IF(I$9&lt;&gt;"",IF(I$9&lt;&gt;"All Locations",IF(I$10="From",COUNTIFS(Matches[CLASS],INDEX(classNum,1,MATCH(M$11,classScheme,0)),Matches[TIMEBIN],$B53,Matches[SITE IN],I$9),COUNTIFS(Matches[CLASS],INDEX(classNum,1,MATCH(M$11,classScheme,0)),Matches[TIME OUT],"&gt;="&amp;TIMEVALUE(LEFT($B53,5)),Matches[TIME OUT],"&lt;"&amp;TIMEVALUE(LEFT($B53,5))+TIME(0,15,0),Matches[SITE OUT],I$9)),COUNTIFS(All[TIMEBIN],$B53,All[CLASS],INDEX(classNum,1,MATCH(M$11,classScheme,0)))),"")</f>
        <v>0</v>
      </c>
      <c r="N53" s="12"/>
      <c r="O53" s="8">
        <f ca="1">IF(O$9&lt;&gt;"",IF(O$9&lt;&gt;"All Locations",IF(O$10="From",COUNTIFS(Matches[CLASS],INDEX(classNum,1,MATCH(O$11,classScheme,0)),Matches[TIMEBIN],$B53,Matches[SITE IN],O$9),COUNTIFS(Matches[CLASS],INDEX(classNum,1,MATCH(O$11,classScheme,0)),Matches[TIME OUT],"&gt;="&amp;TIMEVALUE(LEFT($B53,5)),Matches[TIME OUT],"&lt;"&amp;TIMEVALUE(LEFT($B53,5))+TIME(0,15,0),Matches[SITE OUT],O$9)),COUNTIFS(All[TIMEBIN],$B53,All[CLASS],INDEX(classNum,1,MATCH(O$11,classScheme,0)))),"")</f>
        <v>10</v>
      </c>
      <c r="P53" s="9">
        <f ca="1">IF(O$9&lt;&gt;"",IF(O$9&lt;&gt;"All Locations",IF(O$10="From",COUNTIFS(Matches[CLASS],INDEX(classNum,1,MATCH(P$11,classScheme,0)),Matches[TIMEBIN],$B53,Matches[SITE IN],O$9),COUNTIFS(Matches[CLASS],INDEX(classNum,1,MATCH(P$11,classScheme,0)),Matches[TIME OUT],"&gt;="&amp;TIMEVALUE(LEFT($B53,5)),Matches[TIME OUT],"&lt;"&amp;TIMEVALUE(LEFT($B53,5))+TIME(0,15,0),Matches[SITE OUT],O$9)),COUNTIFS(All[TIMEBIN],$B53,All[CLASS],INDEX(classNum,1,MATCH(P$11,classScheme,0)))),"")</f>
        <v>0</v>
      </c>
      <c r="Q53" s="9">
        <f ca="1">IF(O$9&lt;&gt;"",IF(O$9&lt;&gt;"All Locations",IF(O$10="From",COUNTIFS(Matches[CLASS],INDEX(classNum,1,MATCH(Q$11,classScheme,0)),Matches[TIMEBIN],$B53,Matches[SITE IN],O$9),COUNTIFS(Matches[CLASS],INDEX(classNum,1,MATCH(Q$11,classScheme,0)),Matches[TIME OUT],"&gt;="&amp;TIMEVALUE(LEFT($B53,5)),Matches[TIME OUT],"&lt;"&amp;TIMEVALUE(LEFT($B53,5))+TIME(0,15,0),Matches[SITE OUT],O$9)),COUNTIFS(All[TIMEBIN],$B53,All[CLASS],INDEX(classNum,1,MATCH(Q$11,classScheme,0)))),"")</f>
        <v>0</v>
      </c>
      <c r="R53" s="10">
        <f ca="1">IF(O$9&lt;&gt;"",IF(O$9&lt;&gt;"All Locations",IF(O$10="From",COUNTIFS(Matches[CLASS],INDEX(classNum,1,MATCH(R$11,classScheme,0)),Matches[TIMEBIN],$B53,Matches[SITE IN],O$9),COUNTIFS(Matches[CLASS],INDEX(classNum,1,MATCH(R$11,classScheme,0)),Matches[TIME OUT],"&gt;="&amp;TIMEVALUE(LEFT($B53,5)),Matches[TIME OUT],"&lt;"&amp;TIMEVALUE(LEFT($B53,5))+TIME(0,15,0),Matches[SITE OUT],O$9)),COUNTIFS(All[TIMEBIN],$B53,All[CLASS],INDEX(classNum,1,MATCH(R$11,classScheme,0)))),"")</f>
        <v>0</v>
      </c>
      <c r="S53" s="11">
        <f ca="1">IF(O$9&lt;&gt;"",IF(O$9&lt;&gt;"All Locations",IF(O$10="From",COUNTIFS(Matches[CLASS],INDEX(classNum,1,MATCH(S$11,classScheme,0)),Matches[TIMEBIN],$B53,Matches[SITE IN],O$9),COUNTIFS(Matches[CLASS],INDEX(classNum,1,MATCH(S$11,classScheme,0)),Matches[TIME OUT],"&gt;="&amp;TIMEVALUE(LEFT($B53,5)),Matches[TIME OUT],"&lt;"&amp;TIMEVALUE(LEFT($B53,5))+TIME(0,15,0),Matches[SITE OUT],O$9)),COUNTIFS(All[TIMEBIN],$B53,All[CLASS],INDEX(classNum,1,MATCH(S$11,classScheme,0)))),"")</f>
        <v>0</v>
      </c>
      <c r="T53" s="12"/>
      <c r="U53" s="8">
        <f ca="1">IF(U$9&lt;&gt;"",IF(U$9&lt;&gt;"All Locations",IF(U$10="From",COUNTIFS(Matches[CLASS],INDEX(classNum,1,MATCH(U$11,classScheme,0)),Matches[TIMEBIN],$B53,Matches[SITE IN],U$9),COUNTIFS(Matches[CLASS],INDEX(classNum,1,MATCH(U$11,classScheme,0)),Matches[TIME OUT],"&gt;="&amp;TIMEVALUE(LEFT($B53,5)),Matches[TIME OUT],"&lt;"&amp;TIMEVALUE(LEFT($B53,5))+TIME(0,15,0),Matches[SITE OUT],U$9)),COUNTIFS(All[TIMEBIN],$B53,All[CLASS],INDEX(classNum,1,MATCH(U$11,classScheme,0)))),"")</f>
        <v>8</v>
      </c>
      <c r="V53" s="9">
        <f ca="1">IF(U$9&lt;&gt;"",IF(U$9&lt;&gt;"All Locations",IF(U$10="From",COUNTIFS(Matches[CLASS],INDEX(classNum,1,MATCH(V$11,classScheme,0)),Matches[TIMEBIN],$B53,Matches[SITE IN],U$9),COUNTIFS(Matches[CLASS],INDEX(classNum,1,MATCH(V$11,classScheme,0)),Matches[TIME OUT],"&gt;="&amp;TIMEVALUE(LEFT($B53,5)),Matches[TIME OUT],"&lt;"&amp;TIMEVALUE(LEFT($B53,5))+TIME(0,15,0),Matches[SITE OUT],U$9)),COUNTIFS(All[TIMEBIN],$B53,All[CLASS],INDEX(classNum,1,MATCH(V$11,classScheme,0)))),"")</f>
        <v>1</v>
      </c>
      <c r="W53" s="9">
        <f ca="1">IF(U$9&lt;&gt;"",IF(U$9&lt;&gt;"All Locations",IF(U$10="From",COUNTIFS(Matches[CLASS],INDEX(classNum,1,MATCH(W$11,classScheme,0)),Matches[TIMEBIN],$B53,Matches[SITE IN],U$9),COUNTIFS(Matches[CLASS],INDEX(classNum,1,MATCH(W$11,classScheme,0)),Matches[TIME OUT],"&gt;="&amp;TIMEVALUE(LEFT($B53,5)),Matches[TIME OUT],"&lt;"&amp;TIMEVALUE(LEFT($B53,5))+TIME(0,15,0),Matches[SITE OUT],U$9)),COUNTIFS(All[TIMEBIN],$B53,All[CLASS],INDEX(classNum,1,MATCH(W$11,classScheme,0)))),"")</f>
        <v>0</v>
      </c>
      <c r="X53" s="10">
        <f ca="1">IF(U$9&lt;&gt;"",IF(U$9&lt;&gt;"All Locations",IF(U$10="From",COUNTIFS(Matches[CLASS],INDEX(classNum,1,MATCH(X$11,classScheme,0)),Matches[TIMEBIN],$B53,Matches[SITE IN],U$9),COUNTIFS(Matches[CLASS],INDEX(classNum,1,MATCH(X$11,classScheme,0)),Matches[TIME OUT],"&gt;="&amp;TIMEVALUE(LEFT($B53,5)),Matches[TIME OUT],"&lt;"&amp;TIMEVALUE(LEFT($B53,5))+TIME(0,15,0),Matches[SITE OUT],U$9)),COUNTIFS(All[TIMEBIN],$B53,All[CLASS],INDEX(classNum,1,MATCH(X$11,classScheme,0)))),"")</f>
        <v>0</v>
      </c>
      <c r="Y53" s="11">
        <f ca="1">IF(U$9&lt;&gt;"",IF(U$9&lt;&gt;"All Locations",IF(U$10="From",COUNTIFS(Matches[CLASS],INDEX(classNum,1,MATCH(Y$11,classScheme,0)),Matches[TIMEBIN],$B53,Matches[SITE IN],U$9),COUNTIFS(Matches[CLASS],INDEX(classNum,1,MATCH(Y$11,classScheme,0)),Matches[TIME OUT],"&gt;="&amp;TIMEVALUE(LEFT($B53,5)),Matches[TIME OUT],"&lt;"&amp;TIMEVALUE(LEFT($B53,5))+TIME(0,15,0),Matches[SITE OUT],U$9)),COUNTIFS(All[TIMEBIN],$B53,All[CLASS],INDEX(classNum,1,MATCH(Y$11,classScheme,0)))),"")</f>
        <v>0</v>
      </c>
      <c r="Z53" s="12"/>
      <c r="AA53" s="8">
        <f ca="1">IF(AA$9&lt;&gt;"",IF(AA$9&lt;&gt;"All Locations",IF(AA$10="From",COUNTIFS(Matches[CLASS],INDEX(classNum,1,MATCH(AA$11,classScheme,0)),Matches[TIMEBIN],$B53,Matches[SITE IN],AA$9),COUNTIFS(Matches[CLASS],INDEX(classNum,1,MATCH(AA$11,classScheme,0)),Matches[TIME OUT],"&gt;="&amp;TIMEVALUE(LEFT($B53,5)),Matches[TIME OUT],"&lt;"&amp;TIMEVALUE(LEFT($B53,5))+TIME(0,15,0),Matches[SITE OUT],AA$9)),COUNTIFS(All[TIMEBIN],$B53,All[CLASS],INDEX(classNum,1,MATCH(AA$11,classScheme,0)))),"")</f>
        <v>11</v>
      </c>
      <c r="AB53" s="9">
        <f ca="1">IF(AA$9&lt;&gt;"",IF(AA$9&lt;&gt;"All Locations",IF(AA$10="From",COUNTIFS(Matches[CLASS],INDEX(classNum,1,MATCH(AB$11,classScheme,0)),Matches[TIMEBIN],$B53,Matches[SITE IN],AA$9),COUNTIFS(Matches[CLASS],INDEX(classNum,1,MATCH(AB$11,classScheme,0)),Matches[TIME OUT],"&gt;="&amp;TIMEVALUE(LEFT($B53,5)),Matches[TIME OUT],"&lt;"&amp;TIMEVALUE(LEFT($B53,5))+TIME(0,15,0),Matches[SITE OUT],AA$9)),COUNTIFS(All[TIMEBIN],$B53,All[CLASS],INDEX(classNum,1,MATCH(AB$11,classScheme,0)))),"")</f>
        <v>2</v>
      </c>
      <c r="AC53" s="9">
        <f ca="1">IF(AA$9&lt;&gt;"",IF(AA$9&lt;&gt;"All Locations",IF(AA$10="From",COUNTIFS(Matches[CLASS],INDEX(classNum,1,MATCH(AC$11,classScheme,0)),Matches[TIMEBIN],$B53,Matches[SITE IN],AA$9),COUNTIFS(Matches[CLASS],INDEX(classNum,1,MATCH(AC$11,classScheme,0)),Matches[TIME OUT],"&gt;="&amp;TIMEVALUE(LEFT($B53,5)),Matches[TIME OUT],"&lt;"&amp;TIMEVALUE(LEFT($B53,5))+TIME(0,15,0),Matches[SITE OUT],AA$9)),COUNTIFS(All[TIMEBIN],$B53,All[CLASS],INDEX(classNum,1,MATCH(AC$11,classScheme,0)))),"")</f>
        <v>0</v>
      </c>
      <c r="AD53" s="10">
        <f ca="1">IF(AA$9&lt;&gt;"",IF(AA$9&lt;&gt;"All Locations",IF(AA$10="From",COUNTIFS(Matches[CLASS],INDEX(classNum,1,MATCH(AD$11,classScheme,0)),Matches[TIMEBIN],$B53,Matches[SITE IN],AA$9),COUNTIFS(Matches[CLASS],INDEX(classNum,1,MATCH(AD$11,classScheme,0)),Matches[TIME OUT],"&gt;="&amp;TIMEVALUE(LEFT($B53,5)),Matches[TIME OUT],"&lt;"&amp;TIMEVALUE(LEFT($B53,5))+TIME(0,15,0),Matches[SITE OUT],AA$9)),COUNTIFS(All[TIMEBIN],$B53,All[CLASS],INDEX(classNum,1,MATCH(AD$11,classScheme,0)))),"")</f>
        <v>0</v>
      </c>
      <c r="AE53" s="11">
        <f ca="1">IF(AA$9&lt;&gt;"",IF(AA$9&lt;&gt;"All Locations",IF(AA$10="From",COUNTIFS(Matches[CLASS],INDEX(classNum,1,MATCH(AE$11,classScheme,0)),Matches[TIMEBIN],$B53,Matches[SITE IN],AA$9),COUNTIFS(Matches[CLASS],INDEX(classNum,1,MATCH(AE$11,classScheme,0)),Matches[TIME OUT],"&gt;="&amp;TIMEVALUE(LEFT($B53,5)),Matches[TIME OUT],"&lt;"&amp;TIMEVALUE(LEFT($B53,5))+TIME(0,15,0),Matches[SITE OUT],AA$9)),COUNTIFS(All[TIMEBIN],$B53,All[CLASS],INDEX(classNum,1,MATCH(AE$11,classScheme,0)))),"")</f>
        <v>0</v>
      </c>
      <c r="AF53" s="12"/>
      <c r="AG53" s="8">
        <f ca="1">IF(AG$9&lt;&gt;"",IF(AG$9&lt;&gt;"All Locations",IF(AG$10="From",COUNTIFS(Matches[CLASS],INDEX(classNum,1,MATCH(AG$11,classScheme,0)),Matches[TIMEBIN],$B53,Matches[SITE IN],AG$9),COUNTIFS(Matches[CLASS],INDEX(classNum,1,MATCH(AG$11,classScheme,0)),Matches[TIME OUT],"&gt;="&amp;TIMEVALUE(LEFT($B53,5)),Matches[TIME OUT],"&lt;"&amp;TIMEVALUE(LEFT($B53,5))+TIME(0,15,0),Matches[SITE OUT],AG$9)),COUNTIFS(All[TIMEBIN],$B53,All[CLASS],INDEX(classNum,1,MATCH(AG$11,classScheme,0)))),"")</f>
        <v>22</v>
      </c>
      <c r="AH53" s="9">
        <f ca="1">IF(AG$9&lt;&gt;"",IF(AG$9&lt;&gt;"All Locations",IF(AG$10="From",COUNTIFS(Matches[CLASS],INDEX(classNum,1,MATCH(AH$11,classScheme,0)),Matches[TIMEBIN],$B53,Matches[SITE IN],AG$9),COUNTIFS(Matches[CLASS],INDEX(classNum,1,MATCH(AH$11,classScheme,0)),Matches[TIME OUT],"&gt;="&amp;TIMEVALUE(LEFT($B53,5)),Matches[TIME OUT],"&lt;"&amp;TIMEVALUE(LEFT($B53,5))+TIME(0,15,0),Matches[SITE OUT],AG$9)),COUNTIFS(All[TIMEBIN],$B53,All[CLASS],INDEX(classNum,1,MATCH(AH$11,classScheme,0)))),"")</f>
        <v>3</v>
      </c>
      <c r="AI53" s="9">
        <f ca="1">IF(AG$9&lt;&gt;"",IF(AG$9&lt;&gt;"All Locations",IF(AG$10="From",COUNTIFS(Matches[CLASS],INDEX(classNum,1,MATCH(AI$11,classScheme,0)),Matches[TIMEBIN],$B53,Matches[SITE IN],AG$9),COUNTIFS(Matches[CLASS],INDEX(classNum,1,MATCH(AI$11,classScheme,0)),Matches[TIME OUT],"&gt;="&amp;TIMEVALUE(LEFT($B53,5)),Matches[TIME OUT],"&lt;"&amp;TIMEVALUE(LEFT($B53,5))+TIME(0,15,0),Matches[SITE OUT],AG$9)),COUNTIFS(All[TIMEBIN],$B53,All[CLASS],INDEX(classNum,1,MATCH(AI$11,classScheme,0)))),"")</f>
        <v>0</v>
      </c>
      <c r="AJ53" s="10">
        <f ca="1">IF(AG$9&lt;&gt;"",IF(AG$9&lt;&gt;"All Locations",IF(AG$10="From",COUNTIFS(Matches[CLASS],INDEX(classNum,1,MATCH(AJ$11,classScheme,0)),Matches[TIMEBIN],$B53,Matches[SITE IN],AG$9),COUNTIFS(Matches[CLASS],INDEX(classNum,1,MATCH(AJ$11,classScheme,0)),Matches[TIME OUT],"&gt;="&amp;TIMEVALUE(LEFT($B53,5)),Matches[TIME OUT],"&lt;"&amp;TIMEVALUE(LEFT($B53,5))+TIME(0,15,0),Matches[SITE OUT],AG$9)),COUNTIFS(All[TIMEBIN],$B53,All[CLASS],INDEX(classNum,1,MATCH(AJ$11,classScheme,0)))),"")</f>
        <v>0</v>
      </c>
      <c r="AK53" s="11">
        <f ca="1">IF(AG$9&lt;&gt;"",IF(AG$9&lt;&gt;"All Locations",IF(AG$10="From",COUNTIFS(Matches[CLASS],INDEX(classNum,1,MATCH(AK$11,classScheme,0)),Matches[TIMEBIN],$B53,Matches[SITE IN],AG$9),COUNTIFS(Matches[CLASS],INDEX(classNum,1,MATCH(AK$11,classScheme,0)),Matches[TIME OUT],"&gt;="&amp;TIMEVALUE(LEFT($B53,5)),Matches[TIME OUT],"&lt;"&amp;TIMEVALUE(LEFT($B53,5))+TIME(0,15,0),Matches[SITE OUT],AG$9)),COUNTIFS(All[TIMEBIN],$B53,All[CLASS],INDEX(classNum,1,MATCH(AK$11,classScheme,0)))),"")</f>
        <v>0</v>
      </c>
      <c r="AL53" s="12"/>
      <c r="AM53" s="8">
        <f ca="1">IF(AM$9&lt;&gt;"",IF(AM$9&lt;&gt;"All Locations",IF(AM$10="From",COUNTIFS(Matches[CLASS],INDEX(classNum,1,MATCH(AM$11,classScheme,0)),Matches[TIMEBIN],$B53,Matches[SITE IN],AM$9),COUNTIFS(Matches[CLASS],INDEX(classNum,1,MATCH(AM$11,classScheme,0)),Matches[TIME OUT],"&gt;="&amp;TIMEVALUE(LEFT($B53,5)),Matches[TIME OUT],"&lt;"&amp;TIMEVALUE(LEFT($B53,5))+TIME(0,15,0),Matches[SITE OUT],AM$9)),COUNTIFS(All[TIMEBIN],$B53,All[CLASS],INDEX(classNum,1,MATCH(AM$11,classScheme,0)))),"")</f>
        <v>14</v>
      </c>
      <c r="AN53" s="9">
        <f ca="1">IF(AM$9&lt;&gt;"",IF(AM$9&lt;&gt;"All Locations",IF(AM$10="From",COUNTIFS(Matches[CLASS],INDEX(classNum,1,MATCH(AN$11,classScheme,0)),Matches[TIMEBIN],$B53,Matches[SITE IN],AM$9),COUNTIFS(Matches[CLASS],INDEX(classNum,1,MATCH(AN$11,classScheme,0)),Matches[TIME OUT],"&gt;="&amp;TIMEVALUE(LEFT($B53,5)),Matches[TIME OUT],"&lt;"&amp;TIMEVALUE(LEFT($B53,5))+TIME(0,15,0),Matches[SITE OUT],AM$9)),COUNTIFS(All[TIMEBIN],$B53,All[CLASS],INDEX(classNum,1,MATCH(AN$11,classScheme,0)))),"")</f>
        <v>0</v>
      </c>
      <c r="AO53" s="9">
        <f ca="1">IF(AM$9&lt;&gt;"",IF(AM$9&lt;&gt;"All Locations",IF(AM$10="From",COUNTIFS(Matches[CLASS],INDEX(classNum,1,MATCH(AO$11,classScheme,0)),Matches[TIMEBIN],$B53,Matches[SITE IN],AM$9),COUNTIFS(Matches[CLASS],INDEX(classNum,1,MATCH(AO$11,classScheme,0)),Matches[TIME OUT],"&gt;="&amp;TIMEVALUE(LEFT($B53,5)),Matches[TIME OUT],"&lt;"&amp;TIMEVALUE(LEFT($B53,5))+TIME(0,15,0),Matches[SITE OUT],AM$9)),COUNTIFS(All[TIMEBIN],$B53,All[CLASS],INDEX(classNum,1,MATCH(AO$11,classScheme,0)))),"")</f>
        <v>0</v>
      </c>
      <c r="AP53" s="10">
        <f ca="1">IF(AM$9&lt;&gt;"",IF(AM$9&lt;&gt;"All Locations",IF(AM$10="From",COUNTIFS(Matches[CLASS],INDEX(classNum,1,MATCH(AP$11,classScheme,0)),Matches[TIMEBIN],$B53,Matches[SITE IN],AM$9),COUNTIFS(Matches[CLASS],INDEX(classNum,1,MATCH(AP$11,classScheme,0)),Matches[TIME OUT],"&gt;="&amp;TIMEVALUE(LEFT($B53,5)),Matches[TIME OUT],"&lt;"&amp;TIMEVALUE(LEFT($B53,5))+TIME(0,15,0),Matches[SITE OUT],AM$9)),COUNTIFS(All[TIMEBIN],$B53,All[CLASS],INDEX(classNum,1,MATCH(AP$11,classScheme,0)))),"")</f>
        <v>0</v>
      </c>
      <c r="AQ53" s="11">
        <f ca="1">IF(AM$9&lt;&gt;"",IF(AM$9&lt;&gt;"All Locations",IF(AM$10="From",COUNTIFS(Matches[CLASS],INDEX(classNum,1,MATCH(AQ$11,classScheme,0)),Matches[TIMEBIN],$B53,Matches[SITE IN],AM$9),COUNTIFS(Matches[CLASS],INDEX(classNum,1,MATCH(AQ$11,classScheme,0)),Matches[TIME OUT],"&gt;="&amp;TIMEVALUE(LEFT($B53,5)),Matches[TIME OUT],"&lt;"&amp;TIMEVALUE(LEFT($B53,5))+TIME(0,15,0),Matches[SITE OUT],AM$9)),COUNTIFS(All[TIMEBIN],$B53,All[CLASS],INDEX(classNum,1,MATCH(AQ$11,classScheme,0)))),"")</f>
        <v>5</v>
      </c>
      <c r="AR53" s="12"/>
      <c r="AS53" s="8">
        <f ca="1">IF(AS$9&lt;&gt;"",IF(AS$9&lt;&gt;"All Locations",IF(AS$10="From",COUNTIFS(Matches[CLASS],INDEX(classNum,1,MATCH(AS$11,classScheme,0)),Matches[TIMEBIN],$B53,Matches[SITE IN],AS$9),COUNTIFS(Matches[CLASS],INDEX(classNum,1,MATCH(AS$11,classScheme,0)),Matches[TIME OUT],"&gt;="&amp;TIMEVALUE(LEFT($B53,5)),Matches[TIME OUT],"&lt;"&amp;TIMEVALUE(LEFT($B53,5))+TIME(0,15,0),Matches[SITE OUT],AS$9)),COUNTIFS(All[TIMEBIN],$B53,All[CLASS],INDEX(classNum,1,MATCH(AS$11,classScheme,0)))),"")</f>
        <v>0</v>
      </c>
      <c r="AT53" s="9">
        <f ca="1">IF(AS$9&lt;&gt;"",IF(AS$9&lt;&gt;"All Locations",IF(AS$10="From",COUNTIFS(Matches[CLASS],INDEX(classNum,1,MATCH(AT$11,classScheme,0)),Matches[TIMEBIN],$B53,Matches[SITE IN],AS$9),COUNTIFS(Matches[CLASS],INDEX(classNum,1,MATCH(AT$11,classScheme,0)),Matches[TIME OUT],"&gt;="&amp;TIMEVALUE(LEFT($B53,5)),Matches[TIME OUT],"&lt;"&amp;TIMEVALUE(LEFT($B53,5))+TIME(0,15,0),Matches[SITE OUT],AS$9)),COUNTIFS(All[TIMEBIN],$B53,All[CLASS],INDEX(classNum,1,MATCH(AT$11,classScheme,0)))),"")</f>
        <v>0</v>
      </c>
      <c r="AU53" s="9">
        <f ca="1">IF(AS$9&lt;&gt;"",IF(AS$9&lt;&gt;"All Locations",IF(AS$10="From",COUNTIFS(Matches[CLASS],INDEX(classNum,1,MATCH(AU$11,classScheme,0)),Matches[TIMEBIN],$B53,Matches[SITE IN],AS$9),COUNTIFS(Matches[CLASS],INDEX(classNum,1,MATCH(AU$11,classScheme,0)),Matches[TIME OUT],"&gt;="&amp;TIMEVALUE(LEFT($B53,5)),Matches[TIME OUT],"&lt;"&amp;TIMEVALUE(LEFT($B53,5))+TIME(0,15,0),Matches[SITE OUT],AS$9)),COUNTIFS(All[TIMEBIN],$B53,All[CLASS],INDEX(classNum,1,MATCH(AU$11,classScheme,0)))),"")</f>
        <v>0</v>
      </c>
      <c r="AV53" s="10">
        <f ca="1">IF(AS$9&lt;&gt;"",IF(AS$9&lt;&gt;"All Locations",IF(AS$10="From",COUNTIFS(Matches[CLASS],INDEX(classNum,1,MATCH(AV$11,classScheme,0)),Matches[TIMEBIN],$B53,Matches[SITE IN],AS$9),COUNTIFS(Matches[CLASS],INDEX(classNum,1,MATCH(AV$11,classScheme,0)),Matches[TIME OUT],"&gt;="&amp;TIMEVALUE(LEFT($B53,5)),Matches[TIME OUT],"&lt;"&amp;TIMEVALUE(LEFT($B53,5))+TIME(0,15,0),Matches[SITE OUT],AS$9)),COUNTIFS(All[TIMEBIN],$B53,All[CLASS],INDEX(classNum,1,MATCH(AV$11,classScheme,0)))),"")</f>
        <v>0</v>
      </c>
      <c r="AW53" s="11">
        <f ca="1">IF(AS$9&lt;&gt;"",IF(AS$9&lt;&gt;"All Locations",IF(AS$10="From",COUNTIFS(Matches[CLASS],INDEX(classNum,1,MATCH(AW$11,classScheme,0)),Matches[TIMEBIN],$B53,Matches[SITE IN],AS$9),COUNTIFS(Matches[CLASS],INDEX(classNum,1,MATCH(AW$11,classScheme,0)),Matches[TIME OUT],"&gt;="&amp;TIMEVALUE(LEFT($B53,5)),Matches[TIME OUT],"&lt;"&amp;TIMEVALUE(LEFT($B53,5))+TIME(0,15,0),Matches[SITE OUT],AS$9)),COUNTIFS(All[TIMEBIN],$B53,All[CLASS],INDEX(classNum,1,MATCH(AW$11,classScheme,0)))),"")</f>
        <v>0</v>
      </c>
      <c r="AX53" s="12"/>
      <c r="AY53" s="8">
        <f ca="1">IF(AY$9&lt;&gt;"",IF(AY$9&lt;&gt;"All Locations",IF(AY$10="From",COUNTIFS(Matches[CLASS],INDEX(classNum,1,MATCH(AY$11,classScheme,0)),Matches[TIMEBIN],$B53,Matches[SITE IN],AY$9),COUNTIFS(Matches[CLASS],INDEX(classNum,1,MATCH(AY$11,classScheme,0)),Matches[TIME OUT],"&gt;="&amp;TIMEVALUE(LEFT($B53,5)),Matches[TIME OUT],"&lt;"&amp;TIMEVALUE(LEFT($B53,5))+TIME(0,15,0),Matches[SITE OUT],AY$9)),COUNTIFS(All[TIMEBIN],$B53,All[CLASS],INDEX(classNum,1,MATCH(AY$11,classScheme,0)))),"")</f>
        <v>12</v>
      </c>
      <c r="AZ53" s="9">
        <f ca="1">IF(AY$9&lt;&gt;"",IF(AY$9&lt;&gt;"All Locations",IF(AY$10="From",COUNTIFS(Matches[CLASS],INDEX(classNum,1,MATCH(AZ$11,classScheme,0)),Matches[TIMEBIN],$B53,Matches[SITE IN],AY$9),COUNTIFS(Matches[CLASS],INDEX(classNum,1,MATCH(AZ$11,classScheme,0)),Matches[TIME OUT],"&gt;="&amp;TIMEVALUE(LEFT($B53,5)),Matches[TIME OUT],"&lt;"&amp;TIMEVALUE(LEFT($B53,5))+TIME(0,15,0),Matches[SITE OUT],AY$9)),COUNTIFS(All[TIMEBIN],$B53,All[CLASS],INDEX(classNum,1,MATCH(AZ$11,classScheme,0)))),"")</f>
        <v>1</v>
      </c>
      <c r="BA53" s="9">
        <f ca="1">IF(AY$9&lt;&gt;"",IF(AY$9&lt;&gt;"All Locations",IF(AY$10="From",COUNTIFS(Matches[CLASS],INDEX(classNum,1,MATCH(BA$11,classScheme,0)),Matches[TIMEBIN],$B53,Matches[SITE IN],AY$9),COUNTIFS(Matches[CLASS],INDEX(classNum,1,MATCH(BA$11,classScheme,0)),Matches[TIME OUT],"&gt;="&amp;TIMEVALUE(LEFT($B53,5)),Matches[TIME OUT],"&lt;"&amp;TIMEVALUE(LEFT($B53,5))+TIME(0,15,0),Matches[SITE OUT],AY$9)),COUNTIFS(All[TIMEBIN],$B53,All[CLASS],INDEX(classNum,1,MATCH(BA$11,classScheme,0)))),"")</f>
        <v>0</v>
      </c>
      <c r="BB53" s="10">
        <f ca="1">IF(AY$9&lt;&gt;"",IF(AY$9&lt;&gt;"All Locations",IF(AY$10="From",COUNTIFS(Matches[CLASS],INDEX(classNum,1,MATCH(BB$11,classScheme,0)),Matches[TIMEBIN],$B53,Matches[SITE IN],AY$9),COUNTIFS(Matches[CLASS],INDEX(classNum,1,MATCH(BB$11,classScheme,0)),Matches[TIME OUT],"&gt;="&amp;TIMEVALUE(LEFT($B53,5)),Matches[TIME OUT],"&lt;"&amp;TIMEVALUE(LEFT($B53,5))+TIME(0,15,0),Matches[SITE OUT],AY$9)),COUNTIFS(All[TIMEBIN],$B53,All[CLASS],INDEX(classNum,1,MATCH(BB$11,classScheme,0)))),"")</f>
        <v>0</v>
      </c>
      <c r="BC53" s="11">
        <f ca="1">IF(AY$9&lt;&gt;"",IF(AY$9&lt;&gt;"All Locations",IF(AY$10="From",COUNTIFS(Matches[CLASS],INDEX(classNum,1,MATCH(BC$11,classScheme,0)),Matches[TIMEBIN],$B53,Matches[SITE IN],AY$9),COUNTIFS(Matches[CLASS],INDEX(classNum,1,MATCH(BC$11,classScheme,0)),Matches[TIME OUT],"&gt;="&amp;TIMEVALUE(LEFT($B53,5)),Matches[TIME OUT],"&lt;"&amp;TIMEVALUE(LEFT($B53,5))+TIME(0,15,0),Matches[SITE OUT],AY$9)),COUNTIFS(All[TIMEBIN],$B53,All[CLASS],INDEX(classNum,1,MATCH(BC$11,classScheme,0)))),"")</f>
        <v>0</v>
      </c>
      <c r="BD53" s="12"/>
      <c r="BE53" s="8">
        <f ca="1">IF(BE$9&lt;&gt;"",IF(BE$9&lt;&gt;"All Locations",IF(BE$10="From",COUNTIFS(Matches[CLASS],INDEX(classNum,1,MATCH(BE$11,classScheme,0)),Matches[TIMEBIN],$B53,Matches[SITE IN],BE$9),COUNTIFS(Matches[CLASS],INDEX(classNum,1,MATCH(BE$11,classScheme,0)),Matches[TIME OUT],"&gt;="&amp;TIMEVALUE(LEFT($B53,5)),Matches[TIME OUT],"&lt;"&amp;TIMEVALUE(LEFT($B53,5))+TIME(0,15,0),Matches[SITE OUT],BE$9)),COUNTIFS(All[TIMEBIN],$B53,All[CLASS],INDEX(classNum,1,MATCH(BE$11,classScheme,0)))),"")</f>
        <v>6</v>
      </c>
      <c r="BF53" s="9">
        <f ca="1">IF(BE$9&lt;&gt;"",IF(BE$9&lt;&gt;"All Locations",IF(BE$10="From",COUNTIFS(Matches[CLASS],INDEX(classNum,1,MATCH(BF$11,classScheme,0)),Matches[TIMEBIN],$B53,Matches[SITE IN],BE$9),COUNTIFS(Matches[CLASS],INDEX(classNum,1,MATCH(BF$11,classScheme,0)),Matches[TIME OUT],"&gt;="&amp;TIMEVALUE(LEFT($B53,5)),Matches[TIME OUT],"&lt;"&amp;TIMEVALUE(LEFT($B53,5))+TIME(0,15,0),Matches[SITE OUT],BE$9)),COUNTIFS(All[TIMEBIN],$B53,All[CLASS],INDEX(classNum,1,MATCH(BF$11,classScheme,0)))),"")</f>
        <v>1</v>
      </c>
      <c r="BG53" s="9">
        <f ca="1">IF(BE$9&lt;&gt;"",IF(BE$9&lt;&gt;"All Locations",IF(BE$10="From",COUNTIFS(Matches[CLASS],INDEX(classNum,1,MATCH(BG$11,classScheme,0)),Matches[TIMEBIN],$B53,Matches[SITE IN],BE$9),COUNTIFS(Matches[CLASS],INDEX(classNum,1,MATCH(BG$11,classScheme,0)),Matches[TIME OUT],"&gt;="&amp;TIMEVALUE(LEFT($B53,5)),Matches[TIME OUT],"&lt;"&amp;TIMEVALUE(LEFT($B53,5))+TIME(0,15,0),Matches[SITE OUT],BE$9)),COUNTIFS(All[TIMEBIN],$B53,All[CLASS],INDEX(classNum,1,MATCH(BG$11,classScheme,0)))),"")</f>
        <v>0</v>
      </c>
      <c r="BH53" s="10">
        <f ca="1">IF(BE$9&lt;&gt;"",IF(BE$9&lt;&gt;"All Locations",IF(BE$10="From",COUNTIFS(Matches[CLASS],INDEX(classNum,1,MATCH(BH$11,classScheme,0)),Matches[TIMEBIN],$B53,Matches[SITE IN],BE$9),COUNTIFS(Matches[CLASS],INDEX(classNum,1,MATCH(BH$11,classScheme,0)),Matches[TIME OUT],"&gt;="&amp;TIMEVALUE(LEFT($B53,5)),Matches[TIME OUT],"&lt;"&amp;TIMEVALUE(LEFT($B53,5))+TIME(0,15,0),Matches[SITE OUT],BE$9)),COUNTIFS(All[TIMEBIN],$B53,All[CLASS],INDEX(classNum,1,MATCH(BH$11,classScheme,0)))),"")</f>
        <v>0</v>
      </c>
      <c r="BI53" s="11">
        <f ca="1">IF(BE$9&lt;&gt;"",IF(BE$9&lt;&gt;"All Locations",IF(BE$10="From",COUNTIFS(Matches[CLASS],INDEX(classNum,1,MATCH(BI$11,classScheme,0)),Matches[TIMEBIN],$B53,Matches[SITE IN],BE$9),COUNTIFS(Matches[CLASS],INDEX(classNum,1,MATCH(BI$11,classScheme,0)),Matches[TIME OUT],"&gt;="&amp;TIMEVALUE(LEFT($B53,5)),Matches[TIME OUT],"&lt;"&amp;TIMEVALUE(LEFT($B53,5))+TIME(0,15,0),Matches[SITE OUT],BE$9)),COUNTIFS(All[TIMEBIN],$B53,All[CLASS],INDEX(classNum,1,MATCH(BI$11,classScheme,0)))),"")</f>
        <v>0</v>
      </c>
      <c r="BJ53" s="12"/>
      <c r="BK53" s="8">
        <f ca="1">IF(BK$9&lt;&gt;"",IF(BK$9&lt;&gt;"All Locations",IF(BK$10="From",COUNTIFS(Matches[CLASS],INDEX(classNum,1,MATCH(BK$11,classScheme,0)),Matches[TIMEBIN],$B53,Matches[SITE IN],BK$9),COUNTIFS(Matches[CLASS],INDEX(classNum,1,MATCH(BK$11,classScheme,0)),Matches[TIME OUT],"&gt;="&amp;TIMEVALUE(LEFT($B53,5)),Matches[TIME OUT],"&lt;"&amp;TIMEVALUE(LEFT($B53,5))+TIME(0,15,0),Matches[SITE OUT],BK$9)),COUNTIFS(All[TIMEBIN],$B53,All[CLASS],INDEX(classNum,1,MATCH(BK$11,classScheme,0)))),"")</f>
        <v>11</v>
      </c>
      <c r="BL53" s="9">
        <f ca="1">IF(BK$9&lt;&gt;"",IF(BK$9&lt;&gt;"All Locations",IF(BK$10="From",COUNTIFS(Matches[CLASS],INDEX(classNum,1,MATCH(BL$11,classScheme,0)),Matches[TIMEBIN],$B53,Matches[SITE IN],BK$9),COUNTIFS(Matches[CLASS],INDEX(classNum,1,MATCH(BL$11,classScheme,0)),Matches[TIME OUT],"&gt;="&amp;TIMEVALUE(LEFT($B53,5)),Matches[TIME OUT],"&lt;"&amp;TIMEVALUE(LEFT($B53,5))+TIME(0,15,0),Matches[SITE OUT],BK$9)),COUNTIFS(All[TIMEBIN],$B53,All[CLASS],INDEX(classNum,1,MATCH(BL$11,classScheme,0)))),"")</f>
        <v>0</v>
      </c>
      <c r="BM53" s="9">
        <f ca="1">IF(BK$9&lt;&gt;"",IF(BK$9&lt;&gt;"All Locations",IF(BK$10="From",COUNTIFS(Matches[CLASS],INDEX(classNum,1,MATCH(BM$11,classScheme,0)),Matches[TIMEBIN],$B53,Matches[SITE IN],BK$9),COUNTIFS(Matches[CLASS],INDEX(classNum,1,MATCH(BM$11,classScheme,0)),Matches[TIME OUT],"&gt;="&amp;TIMEVALUE(LEFT($B53,5)),Matches[TIME OUT],"&lt;"&amp;TIMEVALUE(LEFT($B53,5))+TIME(0,15,0),Matches[SITE OUT],BK$9)),COUNTIFS(All[TIMEBIN],$B53,All[CLASS],INDEX(classNum,1,MATCH(BM$11,classScheme,0)))),"")</f>
        <v>0</v>
      </c>
      <c r="BN53" s="10">
        <f ca="1">IF(BK$9&lt;&gt;"",IF(BK$9&lt;&gt;"All Locations",IF(BK$10="From",COUNTIFS(Matches[CLASS],INDEX(classNum,1,MATCH(BN$11,classScheme,0)),Matches[TIMEBIN],$B53,Matches[SITE IN],BK$9),COUNTIFS(Matches[CLASS],INDEX(classNum,1,MATCH(BN$11,classScheme,0)),Matches[TIME OUT],"&gt;="&amp;TIMEVALUE(LEFT($B53,5)),Matches[TIME OUT],"&lt;"&amp;TIMEVALUE(LEFT($B53,5))+TIME(0,15,0),Matches[SITE OUT],BK$9)),COUNTIFS(All[TIMEBIN],$B53,All[CLASS],INDEX(classNum,1,MATCH(BN$11,classScheme,0)))),"")</f>
        <v>0</v>
      </c>
      <c r="BO53" s="11">
        <f ca="1">IF(BK$9&lt;&gt;"",IF(BK$9&lt;&gt;"All Locations",IF(BK$10="From",COUNTIFS(Matches[CLASS],INDEX(classNum,1,MATCH(BO$11,classScheme,0)),Matches[TIMEBIN],$B53,Matches[SITE IN],BK$9),COUNTIFS(Matches[CLASS],INDEX(classNum,1,MATCH(BO$11,classScheme,0)),Matches[TIME OUT],"&gt;="&amp;TIMEVALUE(LEFT($B53,5)),Matches[TIME OUT],"&lt;"&amp;TIMEVALUE(LEFT($B53,5))+TIME(0,15,0),Matches[SITE OUT],BK$9)),COUNTIFS(All[TIMEBIN],$B53,All[CLASS],INDEX(classNum,1,MATCH(BO$11,classScheme,0)))),"")</f>
        <v>0</v>
      </c>
      <c r="BP53" s="12"/>
      <c r="BQ53" s="8">
        <f ca="1">IF(BQ$9&lt;&gt;"",IF(BQ$9&lt;&gt;"All Locations",IF(BQ$10="From",COUNTIFS(Matches[CLASS],INDEX(classNum,1,MATCH(BQ$11,classScheme,0)),Matches[TIMEBIN],$B53,Matches[SITE IN],BQ$9),COUNTIFS(Matches[CLASS],INDEX(classNum,1,MATCH(BQ$11,classScheme,0)),Matches[TIME OUT],"&gt;="&amp;TIMEVALUE(LEFT($B53,5)),Matches[TIME OUT],"&lt;"&amp;TIMEVALUE(LEFT($B53,5))+TIME(0,15,0),Matches[SITE OUT],BQ$9)),COUNTIFS(All[TIMEBIN],$B53,All[CLASS],INDEX(classNum,1,MATCH(BQ$11,classScheme,0)))),"")</f>
        <v>130</v>
      </c>
      <c r="BR53" s="9">
        <f ca="1">IF(BQ$9&lt;&gt;"",IF(BQ$9&lt;&gt;"All Locations",IF(BQ$10="From",COUNTIFS(Matches[CLASS],INDEX(classNum,1,MATCH(BR$11,classScheme,0)),Matches[TIMEBIN],$B53,Matches[SITE IN],BQ$9),COUNTIFS(Matches[CLASS],INDEX(classNum,1,MATCH(BR$11,classScheme,0)),Matches[TIME OUT],"&gt;="&amp;TIMEVALUE(LEFT($B53,5)),Matches[TIME OUT],"&lt;"&amp;TIMEVALUE(LEFT($B53,5))+TIME(0,15,0),Matches[SITE OUT],BQ$9)),COUNTIFS(All[TIMEBIN],$B53,All[CLASS],INDEX(classNum,1,MATCH(BR$11,classScheme,0)))),"")</f>
        <v>12</v>
      </c>
      <c r="BS53" s="9">
        <f ca="1">IF(BQ$9&lt;&gt;"",IF(BQ$9&lt;&gt;"All Locations",IF(BQ$10="From",COUNTIFS(Matches[CLASS],INDEX(classNum,1,MATCH(BS$11,classScheme,0)),Matches[TIMEBIN],$B53,Matches[SITE IN],BQ$9),COUNTIFS(Matches[CLASS],INDEX(classNum,1,MATCH(BS$11,classScheme,0)),Matches[TIME OUT],"&gt;="&amp;TIMEVALUE(LEFT($B53,5)),Matches[TIME OUT],"&lt;"&amp;TIMEVALUE(LEFT($B53,5))+TIME(0,15,0),Matches[SITE OUT],BQ$9)),COUNTIFS(All[TIMEBIN],$B53,All[CLASS],INDEX(classNum,1,MATCH(BS$11,classScheme,0)))),"")</f>
        <v>0</v>
      </c>
      <c r="BT53" s="10">
        <f ca="1">IF(BQ$9&lt;&gt;"",IF(BQ$9&lt;&gt;"All Locations",IF(BQ$10="From",COUNTIFS(Matches[CLASS],INDEX(classNum,1,MATCH(BT$11,classScheme,0)),Matches[TIMEBIN],$B53,Matches[SITE IN],BQ$9),COUNTIFS(Matches[CLASS],INDEX(classNum,1,MATCH(BT$11,classScheme,0)),Matches[TIME OUT],"&gt;="&amp;TIMEVALUE(LEFT($B53,5)),Matches[TIME OUT],"&lt;"&amp;TIMEVALUE(LEFT($B53,5))+TIME(0,15,0),Matches[SITE OUT],BQ$9)),COUNTIFS(All[TIMEBIN],$B53,All[CLASS],INDEX(classNum,1,MATCH(BT$11,classScheme,0)))),"")</f>
        <v>0</v>
      </c>
      <c r="BU53" s="11">
        <f ca="1">IF(BQ$9&lt;&gt;"",IF(BQ$9&lt;&gt;"All Locations",IF(BQ$10="From",COUNTIFS(Matches[CLASS],INDEX(classNum,1,MATCH(BU$11,classScheme,0)),Matches[TIMEBIN],$B53,Matches[SITE IN],BQ$9),COUNTIFS(Matches[CLASS],INDEX(classNum,1,MATCH(BU$11,classScheme,0)),Matches[TIME OUT],"&gt;="&amp;TIMEVALUE(LEFT($B53,5)),Matches[TIME OUT],"&lt;"&amp;TIMEVALUE(LEFT($B53,5))+TIME(0,15,0),Matches[SITE OUT],BQ$9)),COUNTIFS(All[TIMEBIN],$B53,All[CLASS],INDEX(classNum,1,MATCH(BU$11,classScheme,0)))),"")</f>
        <v>8</v>
      </c>
    </row>
    <row r="54" spans="2:73">
      <c r="B54" s="7" t="str">
        <v>16:30 - 16:45</v>
      </c>
      <c r="C54" s="8">
        <f ca="1">IF(C$9&lt;&gt;"",IF(C$9&lt;&gt;"All Locations",IF(C$10="From",COUNTIFS(Matches[CLASS],INDEX(classNum,1,MATCH(C$11,classScheme,0)),Matches[TIMEBIN],$B54,Matches[SITE IN],C$9),COUNTIFS(Matches[CLASS],INDEX(classNum,1,MATCH(C$11,classScheme,0)),Matches[TIME OUT],"&gt;="&amp;TIMEVALUE(LEFT($B54,5)),Matches[TIME OUT],"&lt;"&amp;TIMEVALUE(LEFT($B54,5))+TIME(0,15,0),Matches[SITE OUT],C$9)),COUNTIFS(All[TIMEBIN],$B54,All[CLASS],INDEX(classNum,1,MATCH(C$11,classScheme,0)))),"")</f>
        <v>42</v>
      </c>
      <c r="D54" s="9">
        <f ca="1">IF(C$9&lt;&gt;"",IF(C$9&lt;&gt;"All Locations",IF(C$10="From",COUNTIFS(Matches[CLASS],INDEX(classNum,1,MATCH(D$11,classScheme,0)),Matches[TIMEBIN],$B54,Matches[SITE IN],C$9),COUNTIFS(Matches[CLASS],INDEX(classNum,1,MATCH(D$11,classScheme,0)),Matches[TIME OUT],"&gt;="&amp;TIMEVALUE(LEFT($B54,5)),Matches[TIME OUT],"&lt;"&amp;TIMEVALUE(LEFT($B54,5))+TIME(0,15,0),Matches[SITE OUT],C$9)),COUNTIFS(All[TIMEBIN],$B54,All[CLASS],INDEX(classNum,1,MATCH(D$11,classScheme,0)))),"")</f>
        <v>0</v>
      </c>
      <c r="E54" s="9">
        <f ca="1">IF(C$9&lt;&gt;"",IF(C$9&lt;&gt;"All Locations",IF(C$10="From",COUNTIFS(Matches[CLASS],INDEX(classNum,1,MATCH(E$11,classScheme,0)),Matches[TIMEBIN],$B54,Matches[SITE IN],C$9),COUNTIFS(Matches[CLASS],INDEX(classNum,1,MATCH(E$11,classScheme,0)),Matches[TIME OUT],"&gt;="&amp;TIMEVALUE(LEFT($B54,5)),Matches[TIME OUT],"&lt;"&amp;TIMEVALUE(LEFT($B54,5))+TIME(0,15,0),Matches[SITE OUT],C$9)),COUNTIFS(All[TIMEBIN],$B54,All[CLASS],INDEX(classNum,1,MATCH(E$11,classScheme,0)))),"")</f>
        <v>0</v>
      </c>
      <c r="F54" s="10">
        <f ca="1">IF(C$9&lt;&gt;"",IF(C$9&lt;&gt;"All Locations",IF(C$10="From",COUNTIFS(Matches[CLASS],INDEX(classNum,1,MATCH(F$11,classScheme,0)),Matches[TIMEBIN],$B54,Matches[SITE IN],C$9),COUNTIFS(Matches[CLASS],INDEX(classNum,1,MATCH(F$11,classScheme,0)),Matches[TIME OUT],"&gt;="&amp;TIMEVALUE(LEFT($B54,5)),Matches[TIME OUT],"&lt;"&amp;TIMEVALUE(LEFT($B54,5))+TIME(0,15,0),Matches[SITE OUT],C$9)),COUNTIFS(All[TIMEBIN],$B54,All[CLASS],INDEX(classNum,1,MATCH(F$11,classScheme,0)))),"")</f>
        <v>0</v>
      </c>
      <c r="G54" s="11">
        <f ca="1">IF(C$9&lt;&gt;"",IF(C$9&lt;&gt;"All Locations",IF(C$10="From",COUNTIFS(Matches[CLASS],INDEX(classNum,1,MATCH(G$11,classScheme,0)),Matches[TIMEBIN],$B54,Matches[SITE IN],C$9),COUNTIFS(Matches[CLASS],INDEX(classNum,1,MATCH(G$11,classScheme,0)),Matches[TIME OUT],"&gt;="&amp;TIMEVALUE(LEFT($B54,5)),Matches[TIME OUT],"&lt;"&amp;TIMEVALUE(LEFT($B54,5))+TIME(0,15,0),Matches[SITE OUT],C$9)),COUNTIFS(All[TIMEBIN],$B54,All[CLASS],INDEX(classNum,1,MATCH(G$11,classScheme,0)))),"")</f>
        <v>6</v>
      </c>
      <c r="H54" s="12"/>
      <c r="I54" s="8">
        <f ca="1">IF(I$9&lt;&gt;"",IF(I$9&lt;&gt;"All Locations",IF(I$10="From",COUNTIFS(Matches[CLASS],INDEX(classNum,1,MATCH(I$11,classScheme,0)),Matches[TIMEBIN],$B54,Matches[SITE IN],I$9),COUNTIFS(Matches[CLASS],INDEX(classNum,1,MATCH(I$11,classScheme,0)),Matches[TIME OUT],"&gt;="&amp;TIMEVALUE(LEFT($B54,5)),Matches[TIME OUT],"&lt;"&amp;TIMEVALUE(LEFT($B54,5))+TIME(0,15,0),Matches[SITE OUT],I$9)),COUNTIFS(All[TIMEBIN],$B54,All[CLASS],INDEX(classNum,1,MATCH(I$11,classScheme,0)))),"")</f>
        <v>0</v>
      </c>
      <c r="J54" s="9">
        <f ca="1">IF(I$9&lt;&gt;"",IF(I$9&lt;&gt;"All Locations",IF(I$10="From",COUNTIFS(Matches[CLASS],INDEX(classNum,1,MATCH(J$11,classScheme,0)),Matches[TIMEBIN],$B54,Matches[SITE IN],I$9),COUNTIFS(Matches[CLASS],INDEX(classNum,1,MATCH(J$11,classScheme,0)),Matches[TIME OUT],"&gt;="&amp;TIMEVALUE(LEFT($B54,5)),Matches[TIME OUT],"&lt;"&amp;TIMEVALUE(LEFT($B54,5))+TIME(0,15,0),Matches[SITE OUT],I$9)),COUNTIFS(All[TIMEBIN],$B54,All[CLASS],INDEX(classNum,1,MATCH(J$11,classScheme,0)))),"")</f>
        <v>0</v>
      </c>
      <c r="K54" s="9">
        <f ca="1">IF(I$9&lt;&gt;"",IF(I$9&lt;&gt;"All Locations",IF(I$10="From",COUNTIFS(Matches[CLASS],INDEX(classNum,1,MATCH(K$11,classScheme,0)),Matches[TIMEBIN],$B54,Matches[SITE IN],I$9),COUNTIFS(Matches[CLASS],INDEX(classNum,1,MATCH(K$11,classScheme,0)),Matches[TIME OUT],"&gt;="&amp;TIMEVALUE(LEFT($B54,5)),Matches[TIME OUT],"&lt;"&amp;TIMEVALUE(LEFT($B54,5))+TIME(0,15,0),Matches[SITE OUT],I$9)),COUNTIFS(All[TIMEBIN],$B54,All[CLASS],INDEX(classNum,1,MATCH(K$11,classScheme,0)))),"")</f>
        <v>0</v>
      </c>
      <c r="L54" s="10">
        <f ca="1">IF(I$9&lt;&gt;"",IF(I$9&lt;&gt;"All Locations",IF(I$10="From",COUNTIFS(Matches[CLASS],INDEX(classNum,1,MATCH(L$11,classScheme,0)),Matches[TIMEBIN],$B54,Matches[SITE IN],I$9),COUNTIFS(Matches[CLASS],INDEX(classNum,1,MATCH(L$11,classScheme,0)),Matches[TIME OUT],"&gt;="&amp;TIMEVALUE(LEFT($B54,5)),Matches[TIME OUT],"&lt;"&amp;TIMEVALUE(LEFT($B54,5))+TIME(0,15,0),Matches[SITE OUT],I$9)),COUNTIFS(All[TIMEBIN],$B54,All[CLASS],INDEX(classNum,1,MATCH(L$11,classScheme,0)))),"")</f>
        <v>0</v>
      </c>
      <c r="M54" s="11">
        <f ca="1">IF(I$9&lt;&gt;"",IF(I$9&lt;&gt;"All Locations",IF(I$10="From",COUNTIFS(Matches[CLASS],INDEX(classNum,1,MATCH(M$11,classScheme,0)),Matches[TIMEBIN],$B54,Matches[SITE IN],I$9),COUNTIFS(Matches[CLASS],INDEX(classNum,1,MATCH(M$11,classScheme,0)),Matches[TIME OUT],"&gt;="&amp;TIMEVALUE(LEFT($B54,5)),Matches[TIME OUT],"&lt;"&amp;TIMEVALUE(LEFT($B54,5))+TIME(0,15,0),Matches[SITE OUT],I$9)),COUNTIFS(All[TIMEBIN],$B54,All[CLASS],INDEX(classNum,1,MATCH(M$11,classScheme,0)))),"")</f>
        <v>0</v>
      </c>
      <c r="N54" s="12"/>
      <c r="O54" s="8">
        <f ca="1">IF(O$9&lt;&gt;"",IF(O$9&lt;&gt;"All Locations",IF(O$10="From",COUNTIFS(Matches[CLASS],INDEX(classNum,1,MATCH(O$11,classScheme,0)),Matches[TIMEBIN],$B54,Matches[SITE IN],O$9),COUNTIFS(Matches[CLASS],INDEX(classNum,1,MATCH(O$11,classScheme,0)),Matches[TIME OUT],"&gt;="&amp;TIMEVALUE(LEFT($B54,5)),Matches[TIME OUT],"&lt;"&amp;TIMEVALUE(LEFT($B54,5))+TIME(0,15,0),Matches[SITE OUT],O$9)),COUNTIFS(All[TIMEBIN],$B54,All[CLASS],INDEX(classNum,1,MATCH(O$11,classScheme,0)))),"")</f>
        <v>6</v>
      </c>
      <c r="P54" s="9">
        <f ca="1">IF(O$9&lt;&gt;"",IF(O$9&lt;&gt;"All Locations",IF(O$10="From",COUNTIFS(Matches[CLASS],INDEX(classNum,1,MATCH(P$11,classScheme,0)),Matches[TIMEBIN],$B54,Matches[SITE IN],O$9),COUNTIFS(Matches[CLASS],INDEX(classNum,1,MATCH(P$11,classScheme,0)),Matches[TIME OUT],"&gt;="&amp;TIMEVALUE(LEFT($B54,5)),Matches[TIME OUT],"&lt;"&amp;TIMEVALUE(LEFT($B54,5))+TIME(0,15,0),Matches[SITE OUT],O$9)),COUNTIFS(All[TIMEBIN],$B54,All[CLASS],INDEX(classNum,1,MATCH(P$11,classScheme,0)))),"")</f>
        <v>2</v>
      </c>
      <c r="Q54" s="9">
        <f ca="1">IF(O$9&lt;&gt;"",IF(O$9&lt;&gt;"All Locations",IF(O$10="From",COUNTIFS(Matches[CLASS],INDEX(classNum,1,MATCH(Q$11,classScheme,0)),Matches[TIMEBIN],$B54,Matches[SITE IN],O$9),COUNTIFS(Matches[CLASS],INDEX(classNum,1,MATCH(Q$11,classScheme,0)),Matches[TIME OUT],"&gt;="&amp;TIMEVALUE(LEFT($B54,5)),Matches[TIME OUT],"&lt;"&amp;TIMEVALUE(LEFT($B54,5))+TIME(0,15,0),Matches[SITE OUT],O$9)),COUNTIFS(All[TIMEBIN],$B54,All[CLASS],INDEX(classNum,1,MATCH(Q$11,classScheme,0)))),"")</f>
        <v>0</v>
      </c>
      <c r="R54" s="10">
        <f ca="1">IF(O$9&lt;&gt;"",IF(O$9&lt;&gt;"All Locations",IF(O$10="From",COUNTIFS(Matches[CLASS],INDEX(classNum,1,MATCH(R$11,classScheme,0)),Matches[TIMEBIN],$B54,Matches[SITE IN],O$9),COUNTIFS(Matches[CLASS],INDEX(classNum,1,MATCH(R$11,classScheme,0)),Matches[TIME OUT],"&gt;="&amp;TIMEVALUE(LEFT($B54,5)),Matches[TIME OUT],"&lt;"&amp;TIMEVALUE(LEFT($B54,5))+TIME(0,15,0),Matches[SITE OUT],O$9)),COUNTIFS(All[TIMEBIN],$B54,All[CLASS],INDEX(classNum,1,MATCH(R$11,classScheme,0)))),"")</f>
        <v>0</v>
      </c>
      <c r="S54" s="11">
        <f ca="1">IF(O$9&lt;&gt;"",IF(O$9&lt;&gt;"All Locations",IF(O$10="From",COUNTIFS(Matches[CLASS],INDEX(classNum,1,MATCH(S$11,classScheme,0)),Matches[TIMEBIN],$B54,Matches[SITE IN],O$9),COUNTIFS(Matches[CLASS],INDEX(classNum,1,MATCH(S$11,classScheme,0)),Matches[TIME OUT],"&gt;="&amp;TIMEVALUE(LEFT($B54,5)),Matches[TIME OUT],"&lt;"&amp;TIMEVALUE(LEFT($B54,5))+TIME(0,15,0),Matches[SITE OUT],O$9)),COUNTIFS(All[TIMEBIN],$B54,All[CLASS],INDEX(classNum,1,MATCH(S$11,classScheme,0)))),"")</f>
        <v>0</v>
      </c>
      <c r="T54" s="12"/>
      <c r="U54" s="8">
        <f ca="1">IF(U$9&lt;&gt;"",IF(U$9&lt;&gt;"All Locations",IF(U$10="From",COUNTIFS(Matches[CLASS],INDEX(classNum,1,MATCH(U$11,classScheme,0)),Matches[TIMEBIN],$B54,Matches[SITE IN],U$9),COUNTIFS(Matches[CLASS],INDEX(classNum,1,MATCH(U$11,classScheme,0)),Matches[TIME OUT],"&gt;="&amp;TIMEVALUE(LEFT($B54,5)),Matches[TIME OUT],"&lt;"&amp;TIMEVALUE(LEFT($B54,5))+TIME(0,15,0),Matches[SITE OUT],U$9)),COUNTIFS(All[TIMEBIN],$B54,All[CLASS],INDEX(classNum,1,MATCH(U$11,classScheme,0)))),"")</f>
        <v>7</v>
      </c>
      <c r="V54" s="9">
        <f ca="1">IF(U$9&lt;&gt;"",IF(U$9&lt;&gt;"All Locations",IF(U$10="From",COUNTIFS(Matches[CLASS],INDEX(classNum,1,MATCH(V$11,classScheme,0)),Matches[TIMEBIN],$B54,Matches[SITE IN],U$9),COUNTIFS(Matches[CLASS],INDEX(classNum,1,MATCH(V$11,classScheme,0)),Matches[TIME OUT],"&gt;="&amp;TIMEVALUE(LEFT($B54,5)),Matches[TIME OUT],"&lt;"&amp;TIMEVALUE(LEFT($B54,5))+TIME(0,15,0),Matches[SITE OUT],U$9)),COUNTIFS(All[TIMEBIN],$B54,All[CLASS],INDEX(classNum,1,MATCH(V$11,classScheme,0)))),"")</f>
        <v>1</v>
      </c>
      <c r="W54" s="9">
        <f ca="1">IF(U$9&lt;&gt;"",IF(U$9&lt;&gt;"All Locations",IF(U$10="From",COUNTIFS(Matches[CLASS],INDEX(classNum,1,MATCH(W$11,classScheme,0)),Matches[TIMEBIN],$B54,Matches[SITE IN],U$9),COUNTIFS(Matches[CLASS],INDEX(classNum,1,MATCH(W$11,classScheme,0)),Matches[TIME OUT],"&gt;="&amp;TIMEVALUE(LEFT($B54,5)),Matches[TIME OUT],"&lt;"&amp;TIMEVALUE(LEFT($B54,5))+TIME(0,15,0),Matches[SITE OUT],U$9)),COUNTIFS(All[TIMEBIN],$B54,All[CLASS],INDEX(classNum,1,MATCH(W$11,classScheme,0)))),"")</f>
        <v>0</v>
      </c>
      <c r="X54" s="10">
        <f ca="1">IF(U$9&lt;&gt;"",IF(U$9&lt;&gt;"All Locations",IF(U$10="From",COUNTIFS(Matches[CLASS],INDEX(classNum,1,MATCH(X$11,classScheme,0)),Matches[TIMEBIN],$B54,Matches[SITE IN],U$9),COUNTIFS(Matches[CLASS],INDEX(classNum,1,MATCH(X$11,classScheme,0)),Matches[TIME OUT],"&gt;="&amp;TIMEVALUE(LEFT($B54,5)),Matches[TIME OUT],"&lt;"&amp;TIMEVALUE(LEFT($B54,5))+TIME(0,15,0),Matches[SITE OUT],U$9)),COUNTIFS(All[TIMEBIN],$B54,All[CLASS],INDEX(classNum,1,MATCH(X$11,classScheme,0)))),"")</f>
        <v>0</v>
      </c>
      <c r="Y54" s="11">
        <f ca="1">IF(U$9&lt;&gt;"",IF(U$9&lt;&gt;"All Locations",IF(U$10="From",COUNTIFS(Matches[CLASS],INDEX(classNum,1,MATCH(Y$11,classScheme,0)),Matches[TIMEBIN],$B54,Matches[SITE IN],U$9),COUNTIFS(Matches[CLASS],INDEX(classNum,1,MATCH(Y$11,classScheme,0)),Matches[TIME OUT],"&gt;="&amp;TIMEVALUE(LEFT($B54,5)),Matches[TIME OUT],"&lt;"&amp;TIMEVALUE(LEFT($B54,5))+TIME(0,15,0),Matches[SITE OUT],U$9)),COUNTIFS(All[TIMEBIN],$B54,All[CLASS],INDEX(classNum,1,MATCH(Y$11,classScheme,0)))),"")</f>
        <v>0</v>
      </c>
      <c r="Z54" s="12"/>
      <c r="AA54" s="8">
        <f ca="1">IF(AA$9&lt;&gt;"",IF(AA$9&lt;&gt;"All Locations",IF(AA$10="From",COUNTIFS(Matches[CLASS],INDEX(classNum,1,MATCH(AA$11,classScheme,0)),Matches[TIMEBIN],$B54,Matches[SITE IN],AA$9),COUNTIFS(Matches[CLASS],INDEX(classNum,1,MATCH(AA$11,classScheme,0)),Matches[TIME OUT],"&gt;="&amp;TIMEVALUE(LEFT($B54,5)),Matches[TIME OUT],"&lt;"&amp;TIMEVALUE(LEFT($B54,5))+TIME(0,15,0),Matches[SITE OUT],AA$9)),COUNTIFS(All[TIMEBIN],$B54,All[CLASS],INDEX(classNum,1,MATCH(AA$11,classScheme,0)))),"")</f>
        <v>16</v>
      </c>
      <c r="AB54" s="9">
        <f ca="1">IF(AA$9&lt;&gt;"",IF(AA$9&lt;&gt;"All Locations",IF(AA$10="From",COUNTIFS(Matches[CLASS],INDEX(classNum,1,MATCH(AB$11,classScheme,0)),Matches[TIMEBIN],$B54,Matches[SITE IN],AA$9),COUNTIFS(Matches[CLASS],INDEX(classNum,1,MATCH(AB$11,classScheme,0)),Matches[TIME OUT],"&gt;="&amp;TIMEVALUE(LEFT($B54,5)),Matches[TIME OUT],"&lt;"&amp;TIMEVALUE(LEFT($B54,5))+TIME(0,15,0),Matches[SITE OUT],AA$9)),COUNTIFS(All[TIMEBIN],$B54,All[CLASS],INDEX(classNum,1,MATCH(AB$11,classScheme,0)))),"")</f>
        <v>1</v>
      </c>
      <c r="AC54" s="9">
        <f ca="1">IF(AA$9&lt;&gt;"",IF(AA$9&lt;&gt;"All Locations",IF(AA$10="From",COUNTIFS(Matches[CLASS],INDEX(classNum,1,MATCH(AC$11,classScheme,0)),Matches[TIMEBIN],$B54,Matches[SITE IN],AA$9),COUNTIFS(Matches[CLASS],INDEX(classNum,1,MATCH(AC$11,classScheme,0)),Matches[TIME OUT],"&gt;="&amp;TIMEVALUE(LEFT($B54,5)),Matches[TIME OUT],"&lt;"&amp;TIMEVALUE(LEFT($B54,5))+TIME(0,15,0),Matches[SITE OUT],AA$9)),COUNTIFS(All[TIMEBIN],$B54,All[CLASS],INDEX(classNum,1,MATCH(AC$11,classScheme,0)))),"")</f>
        <v>0</v>
      </c>
      <c r="AD54" s="10">
        <f ca="1">IF(AA$9&lt;&gt;"",IF(AA$9&lt;&gt;"All Locations",IF(AA$10="From",COUNTIFS(Matches[CLASS],INDEX(classNum,1,MATCH(AD$11,classScheme,0)),Matches[TIMEBIN],$B54,Matches[SITE IN],AA$9),COUNTIFS(Matches[CLASS],INDEX(classNum,1,MATCH(AD$11,classScheme,0)),Matches[TIME OUT],"&gt;="&amp;TIMEVALUE(LEFT($B54,5)),Matches[TIME OUT],"&lt;"&amp;TIMEVALUE(LEFT($B54,5))+TIME(0,15,0),Matches[SITE OUT],AA$9)),COUNTIFS(All[TIMEBIN],$B54,All[CLASS],INDEX(classNum,1,MATCH(AD$11,classScheme,0)))),"")</f>
        <v>0</v>
      </c>
      <c r="AE54" s="11">
        <f ca="1">IF(AA$9&lt;&gt;"",IF(AA$9&lt;&gt;"All Locations",IF(AA$10="From",COUNTIFS(Matches[CLASS],INDEX(classNum,1,MATCH(AE$11,classScheme,0)),Matches[TIMEBIN],$B54,Matches[SITE IN],AA$9),COUNTIFS(Matches[CLASS],INDEX(classNum,1,MATCH(AE$11,classScheme,0)),Matches[TIME OUT],"&gt;="&amp;TIMEVALUE(LEFT($B54,5)),Matches[TIME OUT],"&lt;"&amp;TIMEVALUE(LEFT($B54,5))+TIME(0,15,0),Matches[SITE OUT],AA$9)),COUNTIFS(All[TIMEBIN],$B54,All[CLASS],INDEX(classNum,1,MATCH(AE$11,classScheme,0)))),"")</f>
        <v>0</v>
      </c>
      <c r="AF54" s="12"/>
      <c r="AG54" s="8">
        <f ca="1">IF(AG$9&lt;&gt;"",IF(AG$9&lt;&gt;"All Locations",IF(AG$10="From",COUNTIFS(Matches[CLASS],INDEX(classNum,1,MATCH(AG$11,classScheme,0)),Matches[TIMEBIN],$B54,Matches[SITE IN],AG$9),COUNTIFS(Matches[CLASS],INDEX(classNum,1,MATCH(AG$11,classScheme,0)),Matches[TIME OUT],"&gt;="&amp;TIMEVALUE(LEFT($B54,5)),Matches[TIME OUT],"&lt;"&amp;TIMEVALUE(LEFT($B54,5))+TIME(0,15,0),Matches[SITE OUT],AG$9)),COUNTIFS(All[TIMEBIN],$B54,All[CLASS],INDEX(classNum,1,MATCH(AG$11,classScheme,0)))),"")</f>
        <v>27</v>
      </c>
      <c r="AH54" s="9">
        <f ca="1">IF(AG$9&lt;&gt;"",IF(AG$9&lt;&gt;"All Locations",IF(AG$10="From",COUNTIFS(Matches[CLASS],INDEX(classNum,1,MATCH(AH$11,classScheme,0)),Matches[TIMEBIN],$B54,Matches[SITE IN],AG$9),COUNTIFS(Matches[CLASS],INDEX(classNum,1,MATCH(AH$11,classScheme,0)),Matches[TIME OUT],"&gt;="&amp;TIMEVALUE(LEFT($B54,5)),Matches[TIME OUT],"&lt;"&amp;TIMEVALUE(LEFT($B54,5))+TIME(0,15,0),Matches[SITE OUT],AG$9)),COUNTIFS(All[TIMEBIN],$B54,All[CLASS],INDEX(classNum,1,MATCH(AH$11,classScheme,0)))),"")</f>
        <v>1</v>
      </c>
      <c r="AI54" s="9">
        <f ca="1">IF(AG$9&lt;&gt;"",IF(AG$9&lt;&gt;"All Locations",IF(AG$10="From",COUNTIFS(Matches[CLASS],INDEX(classNum,1,MATCH(AI$11,classScheme,0)),Matches[TIMEBIN],$B54,Matches[SITE IN],AG$9),COUNTIFS(Matches[CLASS],INDEX(classNum,1,MATCH(AI$11,classScheme,0)),Matches[TIME OUT],"&gt;="&amp;TIMEVALUE(LEFT($B54,5)),Matches[TIME OUT],"&lt;"&amp;TIMEVALUE(LEFT($B54,5))+TIME(0,15,0),Matches[SITE OUT],AG$9)),COUNTIFS(All[TIMEBIN],$B54,All[CLASS],INDEX(classNum,1,MATCH(AI$11,classScheme,0)))),"")</f>
        <v>1</v>
      </c>
      <c r="AJ54" s="10">
        <f ca="1">IF(AG$9&lt;&gt;"",IF(AG$9&lt;&gt;"All Locations",IF(AG$10="From",COUNTIFS(Matches[CLASS],INDEX(classNum,1,MATCH(AJ$11,classScheme,0)),Matches[TIMEBIN],$B54,Matches[SITE IN],AG$9),COUNTIFS(Matches[CLASS],INDEX(classNum,1,MATCH(AJ$11,classScheme,0)),Matches[TIME OUT],"&gt;="&amp;TIMEVALUE(LEFT($B54,5)),Matches[TIME OUT],"&lt;"&amp;TIMEVALUE(LEFT($B54,5))+TIME(0,15,0),Matches[SITE OUT],AG$9)),COUNTIFS(All[TIMEBIN],$B54,All[CLASS],INDEX(classNum,1,MATCH(AJ$11,classScheme,0)))),"")</f>
        <v>0</v>
      </c>
      <c r="AK54" s="11">
        <f ca="1">IF(AG$9&lt;&gt;"",IF(AG$9&lt;&gt;"All Locations",IF(AG$10="From",COUNTIFS(Matches[CLASS],INDEX(classNum,1,MATCH(AK$11,classScheme,0)),Matches[TIMEBIN],$B54,Matches[SITE IN],AG$9),COUNTIFS(Matches[CLASS],INDEX(classNum,1,MATCH(AK$11,classScheme,0)),Matches[TIME OUT],"&gt;="&amp;TIMEVALUE(LEFT($B54,5)),Matches[TIME OUT],"&lt;"&amp;TIMEVALUE(LEFT($B54,5))+TIME(0,15,0),Matches[SITE OUT],AG$9)),COUNTIFS(All[TIMEBIN],$B54,All[CLASS],INDEX(classNum,1,MATCH(AK$11,classScheme,0)))),"")</f>
        <v>0</v>
      </c>
      <c r="AL54" s="12"/>
      <c r="AM54" s="8">
        <f ca="1">IF(AM$9&lt;&gt;"",IF(AM$9&lt;&gt;"All Locations",IF(AM$10="From",COUNTIFS(Matches[CLASS],INDEX(classNum,1,MATCH(AM$11,classScheme,0)),Matches[TIMEBIN],$B54,Matches[SITE IN],AM$9),COUNTIFS(Matches[CLASS],INDEX(classNum,1,MATCH(AM$11,classScheme,0)),Matches[TIME OUT],"&gt;="&amp;TIMEVALUE(LEFT($B54,5)),Matches[TIME OUT],"&lt;"&amp;TIMEVALUE(LEFT($B54,5))+TIME(0,15,0),Matches[SITE OUT],AM$9)),COUNTIFS(All[TIMEBIN],$B54,All[CLASS],INDEX(classNum,1,MATCH(AM$11,classScheme,0)))),"")</f>
        <v>19</v>
      </c>
      <c r="AN54" s="9">
        <f ca="1">IF(AM$9&lt;&gt;"",IF(AM$9&lt;&gt;"All Locations",IF(AM$10="From",COUNTIFS(Matches[CLASS],INDEX(classNum,1,MATCH(AN$11,classScheme,0)),Matches[TIMEBIN],$B54,Matches[SITE IN],AM$9),COUNTIFS(Matches[CLASS],INDEX(classNum,1,MATCH(AN$11,classScheme,0)),Matches[TIME OUT],"&gt;="&amp;TIMEVALUE(LEFT($B54,5)),Matches[TIME OUT],"&lt;"&amp;TIMEVALUE(LEFT($B54,5))+TIME(0,15,0),Matches[SITE OUT],AM$9)),COUNTIFS(All[TIMEBIN],$B54,All[CLASS],INDEX(classNum,1,MATCH(AN$11,classScheme,0)))),"")</f>
        <v>2</v>
      </c>
      <c r="AO54" s="9">
        <f ca="1">IF(AM$9&lt;&gt;"",IF(AM$9&lt;&gt;"All Locations",IF(AM$10="From",COUNTIFS(Matches[CLASS],INDEX(classNum,1,MATCH(AO$11,classScheme,0)),Matches[TIMEBIN],$B54,Matches[SITE IN],AM$9),COUNTIFS(Matches[CLASS],INDEX(classNum,1,MATCH(AO$11,classScheme,0)),Matches[TIME OUT],"&gt;="&amp;TIMEVALUE(LEFT($B54,5)),Matches[TIME OUT],"&lt;"&amp;TIMEVALUE(LEFT($B54,5))+TIME(0,15,0),Matches[SITE OUT],AM$9)),COUNTIFS(All[TIMEBIN],$B54,All[CLASS],INDEX(classNum,1,MATCH(AO$11,classScheme,0)))),"")</f>
        <v>0</v>
      </c>
      <c r="AP54" s="10">
        <f ca="1">IF(AM$9&lt;&gt;"",IF(AM$9&lt;&gt;"All Locations",IF(AM$10="From",COUNTIFS(Matches[CLASS],INDEX(classNum,1,MATCH(AP$11,classScheme,0)),Matches[TIMEBIN],$B54,Matches[SITE IN],AM$9),COUNTIFS(Matches[CLASS],INDEX(classNum,1,MATCH(AP$11,classScheme,0)),Matches[TIME OUT],"&gt;="&amp;TIMEVALUE(LEFT($B54,5)),Matches[TIME OUT],"&lt;"&amp;TIMEVALUE(LEFT($B54,5))+TIME(0,15,0),Matches[SITE OUT],AM$9)),COUNTIFS(All[TIMEBIN],$B54,All[CLASS],INDEX(classNum,1,MATCH(AP$11,classScheme,0)))),"")</f>
        <v>0</v>
      </c>
      <c r="AQ54" s="11">
        <f ca="1">IF(AM$9&lt;&gt;"",IF(AM$9&lt;&gt;"All Locations",IF(AM$10="From",COUNTIFS(Matches[CLASS],INDEX(classNum,1,MATCH(AQ$11,classScheme,0)),Matches[TIMEBIN],$B54,Matches[SITE IN],AM$9),COUNTIFS(Matches[CLASS],INDEX(classNum,1,MATCH(AQ$11,classScheme,0)),Matches[TIME OUT],"&gt;="&amp;TIMEVALUE(LEFT($B54,5)),Matches[TIME OUT],"&lt;"&amp;TIMEVALUE(LEFT($B54,5))+TIME(0,15,0),Matches[SITE OUT],AM$9)),COUNTIFS(All[TIMEBIN],$B54,All[CLASS],INDEX(classNum,1,MATCH(AQ$11,classScheme,0)))),"")</f>
        <v>4</v>
      </c>
      <c r="AR54" s="12"/>
      <c r="AS54" s="8">
        <f ca="1">IF(AS$9&lt;&gt;"",IF(AS$9&lt;&gt;"All Locations",IF(AS$10="From",COUNTIFS(Matches[CLASS],INDEX(classNum,1,MATCH(AS$11,classScheme,0)),Matches[TIMEBIN],$B54,Matches[SITE IN],AS$9),COUNTIFS(Matches[CLASS],INDEX(classNum,1,MATCH(AS$11,classScheme,0)),Matches[TIME OUT],"&gt;="&amp;TIMEVALUE(LEFT($B54,5)),Matches[TIME OUT],"&lt;"&amp;TIMEVALUE(LEFT($B54,5))+TIME(0,15,0),Matches[SITE OUT],AS$9)),COUNTIFS(All[TIMEBIN],$B54,All[CLASS],INDEX(classNum,1,MATCH(AS$11,classScheme,0)))),"")</f>
        <v>0</v>
      </c>
      <c r="AT54" s="9">
        <f ca="1">IF(AS$9&lt;&gt;"",IF(AS$9&lt;&gt;"All Locations",IF(AS$10="From",COUNTIFS(Matches[CLASS],INDEX(classNum,1,MATCH(AT$11,classScheme,0)),Matches[TIMEBIN],$B54,Matches[SITE IN],AS$9),COUNTIFS(Matches[CLASS],INDEX(classNum,1,MATCH(AT$11,classScheme,0)),Matches[TIME OUT],"&gt;="&amp;TIMEVALUE(LEFT($B54,5)),Matches[TIME OUT],"&lt;"&amp;TIMEVALUE(LEFT($B54,5))+TIME(0,15,0),Matches[SITE OUT],AS$9)),COUNTIFS(All[TIMEBIN],$B54,All[CLASS],INDEX(classNum,1,MATCH(AT$11,classScheme,0)))),"")</f>
        <v>0</v>
      </c>
      <c r="AU54" s="9">
        <f ca="1">IF(AS$9&lt;&gt;"",IF(AS$9&lt;&gt;"All Locations",IF(AS$10="From",COUNTIFS(Matches[CLASS],INDEX(classNum,1,MATCH(AU$11,classScheme,0)),Matches[TIMEBIN],$B54,Matches[SITE IN],AS$9),COUNTIFS(Matches[CLASS],INDEX(classNum,1,MATCH(AU$11,classScheme,0)),Matches[TIME OUT],"&gt;="&amp;TIMEVALUE(LEFT($B54,5)),Matches[TIME OUT],"&lt;"&amp;TIMEVALUE(LEFT($B54,5))+TIME(0,15,0),Matches[SITE OUT],AS$9)),COUNTIFS(All[TIMEBIN],$B54,All[CLASS],INDEX(classNum,1,MATCH(AU$11,classScheme,0)))),"")</f>
        <v>0</v>
      </c>
      <c r="AV54" s="10">
        <f ca="1">IF(AS$9&lt;&gt;"",IF(AS$9&lt;&gt;"All Locations",IF(AS$10="From",COUNTIFS(Matches[CLASS],INDEX(classNum,1,MATCH(AV$11,classScheme,0)),Matches[TIMEBIN],$B54,Matches[SITE IN],AS$9),COUNTIFS(Matches[CLASS],INDEX(classNum,1,MATCH(AV$11,classScheme,0)),Matches[TIME OUT],"&gt;="&amp;TIMEVALUE(LEFT($B54,5)),Matches[TIME OUT],"&lt;"&amp;TIMEVALUE(LEFT($B54,5))+TIME(0,15,0),Matches[SITE OUT],AS$9)),COUNTIFS(All[TIMEBIN],$B54,All[CLASS],INDEX(classNum,1,MATCH(AV$11,classScheme,0)))),"")</f>
        <v>0</v>
      </c>
      <c r="AW54" s="11">
        <f ca="1">IF(AS$9&lt;&gt;"",IF(AS$9&lt;&gt;"All Locations",IF(AS$10="From",COUNTIFS(Matches[CLASS],INDEX(classNum,1,MATCH(AW$11,classScheme,0)),Matches[TIMEBIN],$B54,Matches[SITE IN],AS$9),COUNTIFS(Matches[CLASS],INDEX(classNum,1,MATCH(AW$11,classScheme,0)),Matches[TIME OUT],"&gt;="&amp;TIMEVALUE(LEFT($B54,5)),Matches[TIME OUT],"&lt;"&amp;TIMEVALUE(LEFT($B54,5))+TIME(0,15,0),Matches[SITE OUT],AS$9)),COUNTIFS(All[TIMEBIN],$B54,All[CLASS],INDEX(classNum,1,MATCH(AW$11,classScheme,0)))),"")</f>
        <v>0</v>
      </c>
      <c r="AX54" s="12"/>
      <c r="AY54" s="8">
        <f ca="1">IF(AY$9&lt;&gt;"",IF(AY$9&lt;&gt;"All Locations",IF(AY$10="From",COUNTIFS(Matches[CLASS],INDEX(classNum,1,MATCH(AY$11,classScheme,0)),Matches[TIMEBIN],$B54,Matches[SITE IN],AY$9),COUNTIFS(Matches[CLASS],INDEX(classNum,1,MATCH(AY$11,classScheme,0)),Matches[TIME OUT],"&gt;="&amp;TIMEVALUE(LEFT($B54,5)),Matches[TIME OUT],"&lt;"&amp;TIMEVALUE(LEFT($B54,5))+TIME(0,15,0),Matches[SITE OUT],AY$9)),COUNTIFS(All[TIMEBIN],$B54,All[CLASS],INDEX(classNum,1,MATCH(AY$11,classScheme,0)))),"")</f>
        <v>14</v>
      </c>
      <c r="AZ54" s="9">
        <f ca="1">IF(AY$9&lt;&gt;"",IF(AY$9&lt;&gt;"All Locations",IF(AY$10="From",COUNTIFS(Matches[CLASS],INDEX(classNum,1,MATCH(AZ$11,classScheme,0)),Matches[TIMEBIN],$B54,Matches[SITE IN],AY$9),COUNTIFS(Matches[CLASS],INDEX(classNum,1,MATCH(AZ$11,classScheme,0)),Matches[TIME OUT],"&gt;="&amp;TIMEVALUE(LEFT($B54,5)),Matches[TIME OUT],"&lt;"&amp;TIMEVALUE(LEFT($B54,5))+TIME(0,15,0),Matches[SITE OUT],AY$9)),COUNTIFS(All[TIMEBIN],$B54,All[CLASS],INDEX(classNum,1,MATCH(AZ$11,classScheme,0)))),"")</f>
        <v>3</v>
      </c>
      <c r="BA54" s="9">
        <f ca="1">IF(AY$9&lt;&gt;"",IF(AY$9&lt;&gt;"All Locations",IF(AY$10="From",COUNTIFS(Matches[CLASS],INDEX(classNum,1,MATCH(BA$11,classScheme,0)),Matches[TIMEBIN],$B54,Matches[SITE IN],AY$9),COUNTIFS(Matches[CLASS],INDEX(classNum,1,MATCH(BA$11,classScheme,0)),Matches[TIME OUT],"&gt;="&amp;TIMEVALUE(LEFT($B54,5)),Matches[TIME OUT],"&lt;"&amp;TIMEVALUE(LEFT($B54,5))+TIME(0,15,0),Matches[SITE OUT],AY$9)),COUNTIFS(All[TIMEBIN],$B54,All[CLASS],INDEX(classNum,1,MATCH(BA$11,classScheme,0)))),"")</f>
        <v>0</v>
      </c>
      <c r="BB54" s="10">
        <f ca="1">IF(AY$9&lt;&gt;"",IF(AY$9&lt;&gt;"All Locations",IF(AY$10="From",COUNTIFS(Matches[CLASS],INDEX(classNum,1,MATCH(BB$11,classScheme,0)),Matches[TIMEBIN],$B54,Matches[SITE IN],AY$9),COUNTIFS(Matches[CLASS],INDEX(classNum,1,MATCH(BB$11,classScheme,0)),Matches[TIME OUT],"&gt;="&amp;TIMEVALUE(LEFT($B54,5)),Matches[TIME OUT],"&lt;"&amp;TIMEVALUE(LEFT($B54,5))+TIME(0,15,0),Matches[SITE OUT],AY$9)),COUNTIFS(All[TIMEBIN],$B54,All[CLASS],INDEX(classNum,1,MATCH(BB$11,classScheme,0)))),"")</f>
        <v>0</v>
      </c>
      <c r="BC54" s="11">
        <f ca="1">IF(AY$9&lt;&gt;"",IF(AY$9&lt;&gt;"All Locations",IF(AY$10="From",COUNTIFS(Matches[CLASS],INDEX(classNum,1,MATCH(BC$11,classScheme,0)),Matches[TIMEBIN],$B54,Matches[SITE IN],AY$9),COUNTIFS(Matches[CLASS],INDEX(classNum,1,MATCH(BC$11,classScheme,0)),Matches[TIME OUT],"&gt;="&amp;TIMEVALUE(LEFT($B54,5)),Matches[TIME OUT],"&lt;"&amp;TIMEVALUE(LEFT($B54,5))+TIME(0,15,0),Matches[SITE OUT],AY$9)),COUNTIFS(All[TIMEBIN],$B54,All[CLASS],INDEX(classNum,1,MATCH(BC$11,classScheme,0)))),"")</f>
        <v>1</v>
      </c>
      <c r="BD54" s="12"/>
      <c r="BE54" s="8">
        <f ca="1">IF(BE$9&lt;&gt;"",IF(BE$9&lt;&gt;"All Locations",IF(BE$10="From",COUNTIFS(Matches[CLASS],INDEX(classNum,1,MATCH(BE$11,classScheme,0)),Matches[TIMEBIN],$B54,Matches[SITE IN],BE$9),COUNTIFS(Matches[CLASS],INDEX(classNum,1,MATCH(BE$11,classScheme,0)),Matches[TIME OUT],"&gt;="&amp;TIMEVALUE(LEFT($B54,5)),Matches[TIME OUT],"&lt;"&amp;TIMEVALUE(LEFT($B54,5))+TIME(0,15,0),Matches[SITE OUT],BE$9)),COUNTIFS(All[TIMEBIN],$B54,All[CLASS],INDEX(classNum,1,MATCH(BE$11,classScheme,0)))),"")</f>
        <v>6</v>
      </c>
      <c r="BF54" s="9">
        <f ca="1">IF(BE$9&lt;&gt;"",IF(BE$9&lt;&gt;"All Locations",IF(BE$10="From",COUNTIFS(Matches[CLASS],INDEX(classNum,1,MATCH(BF$11,classScheme,0)),Matches[TIMEBIN],$B54,Matches[SITE IN],BE$9),COUNTIFS(Matches[CLASS],INDEX(classNum,1,MATCH(BF$11,classScheme,0)),Matches[TIME OUT],"&gt;="&amp;TIMEVALUE(LEFT($B54,5)),Matches[TIME OUT],"&lt;"&amp;TIMEVALUE(LEFT($B54,5))+TIME(0,15,0),Matches[SITE OUT],BE$9)),COUNTIFS(All[TIMEBIN],$B54,All[CLASS],INDEX(classNum,1,MATCH(BF$11,classScheme,0)))),"")</f>
        <v>0</v>
      </c>
      <c r="BG54" s="9">
        <f ca="1">IF(BE$9&lt;&gt;"",IF(BE$9&lt;&gt;"All Locations",IF(BE$10="From",COUNTIFS(Matches[CLASS],INDEX(classNum,1,MATCH(BG$11,classScheme,0)),Matches[TIMEBIN],$B54,Matches[SITE IN],BE$9),COUNTIFS(Matches[CLASS],INDEX(classNum,1,MATCH(BG$11,classScheme,0)),Matches[TIME OUT],"&gt;="&amp;TIMEVALUE(LEFT($B54,5)),Matches[TIME OUT],"&lt;"&amp;TIMEVALUE(LEFT($B54,5))+TIME(0,15,0),Matches[SITE OUT],BE$9)),COUNTIFS(All[TIMEBIN],$B54,All[CLASS],INDEX(classNum,1,MATCH(BG$11,classScheme,0)))),"")</f>
        <v>0</v>
      </c>
      <c r="BH54" s="10">
        <f ca="1">IF(BE$9&lt;&gt;"",IF(BE$9&lt;&gt;"All Locations",IF(BE$10="From",COUNTIFS(Matches[CLASS],INDEX(classNum,1,MATCH(BH$11,classScheme,0)),Matches[TIMEBIN],$B54,Matches[SITE IN],BE$9),COUNTIFS(Matches[CLASS],INDEX(classNum,1,MATCH(BH$11,classScheme,0)),Matches[TIME OUT],"&gt;="&amp;TIMEVALUE(LEFT($B54,5)),Matches[TIME OUT],"&lt;"&amp;TIMEVALUE(LEFT($B54,5))+TIME(0,15,0),Matches[SITE OUT],BE$9)),COUNTIFS(All[TIMEBIN],$B54,All[CLASS],INDEX(classNum,1,MATCH(BH$11,classScheme,0)))),"")</f>
        <v>0</v>
      </c>
      <c r="BI54" s="11">
        <f ca="1">IF(BE$9&lt;&gt;"",IF(BE$9&lt;&gt;"All Locations",IF(BE$10="From",COUNTIFS(Matches[CLASS],INDEX(classNum,1,MATCH(BI$11,classScheme,0)),Matches[TIMEBIN],$B54,Matches[SITE IN],BE$9),COUNTIFS(Matches[CLASS],INDEX(classNum,1,MATCH(BI$11,classScheme,0)),Matches[TIME OUT],"&gt;="&amp;TIMEVALUE(LEFT($B54,5)),Matches[TIME OUT],"&lt;"&amp;TIMEVALUE(LEFT($B54,5))+TIME(0,15,0),Matches[SITE OUT],BE$9)),COUNTIFS(All[TIMEBIN],$B54,All[CLASS],INDEX(classNum,1,MATCH(BI$11,classScheme,0)))),"")</f>
        <v>0</v>
      </c>
      <c r="BJ54" s="12"/>
      <c r="BK54" s="8">
        <f ca="1">IF(BK$9&lt;&gt;"",IF(BK$9&lt;&gt;"All Locations",IF(BK$10="From",COUNTIFS(Matches[CLASS],INDEX(classNum,1,MATCH(BK$11,classScheme,0)),Matches[TIMEBIN],$B54,Matches[SITE IN],BK$9),COUNTIFS(Matches[CLASS],INDEX(classNum,1,MATCH(BK$11,classScheme,0)),Matches[TIME OUT],"&gt;="&amp;TIMEVALUE(LEFT($B54,5)),Matches[TIME OUT],"&lt;"&amp;TIMEVALUE(LEFT($B54,5))+TIME(0,15,0),Matches[SITE OUT],BK$9)),COUNTIFS(All[TIMEBIN],$B54,All[CLASS],INDEX(classNum,1,MATCH(BK$11,classScheme,0)))),"")</f>
        <v>8</v>
      </c>
      <c r="BL54" s="9">
        <f ca="1">IF(BK$9&lt;&gt;"",IF(BK$9&lt;&gt;"All Locations",IF(BK$10="From",COUNTIFS(Matches[CLASS],INDEX(classNum,1,MATCH(BL$11,classScheme,0)),Matches[TIMEBIN],$B54,Matches[SITE IN],BK$9),COUNTIFS(Matches[CLASS],INDEX(classNum,1,MATCH(BL$11,classScheme,0)),Matches[TIME OUT],"&gt;="&amp;TIMEVALUE(LEFT($B54,5)),Matches[TIME OUT],"&lt;"&amp;TIMEVALUE(LEFT($B54,5))+TIME(0,15,0),Matches[SITE OUT],BK$9)),COUNTIFS(All[TIMEBIN],$B54,All[CLASS],INDEX(classNum,1,MATCH(BL$11,classScheme,0)))),"")</f>
        <v>2</v>
      </c>
      <c r="BM54" s="9">
        <f ca="1">IF(BK$9&lt;&gt;"",IF(BK$9&lt;&gt;"All Locations",IF(BK$10="From",COUNTIFS(Matches[CLASS],INDEX(classNum,1,MATCH(BM$11,classScheme,0)),Matches[TIMEBIN],$B54,Matches[SITE IN],BK$9),COUNTIFS(Matches[CLASS],INDEX(classNum,1,MATCH(BM$11,classScheme,0)),Matches[TIME OUT],"&gt;="&amp;TIMEVALUE(LEFT($B54,5)),Matches[TIME OUT],"&lt;"&amp;TIMEVALUE(LEFT($B54,5))+TIME(0,15,0),Matches[SITE OUT],BK$9)),COUNTIFS(All[TIMEBIN],$B54,All[CLASS],INDEX(classNum,1,MATCH(BM$11,classScheme,0)))),"")</f>
        <v>0</v>
      </c>
      <c r="BN54" s="10">
        <f ca="1">IF(BK$9&lt;&gt;"",IF(BK$9&lt;&gt;"All Locations",IF(BK$10="From",COUNTIFS(Matches[CLASS],INDEX(classNum,1,MATCH(BN$11,classScheme,0)),Matches[TIMEBIN],$B54,Matches[SITE IN],BK$9),COUNTIFS(Matches[CLASS],INDEX(classNum,1,MATCH(BN$11,classScheme,0)),Matches[TIME OUT],"&gt;="&amp;TIMEVALUE(LEFT($B54,5)),Matches[TIME OUT],"&lt;"&amp;TIMEVALUE(LEFT($B54,5))+TIME(0,15,0),Matches[SITE OUT],BK$9)),COUNTIFS(All[TIMEBIN],$B54,All[CLASS],INDEX(classNum,1,MATCH(BN$11,classScheme,0)))),"")</f>
        <v>0</v>
      </c>
      <c r="BO54" s="11">
        <f ca="1">IF(BK$9&lt;&gt;"",IF(BK$9&lt;&gt;"All Locations",IF(BK$10="From",COUNTIFS(Matches[CLASS],INDEX(classNum,1,MATCH(BO$11,classScheme,0)),Matches[TIMEBIN],$B54,Matches[SITE IN],BK$9),COUNTIFS(Matches[CLASS],INDEX(classNum,1,MATCH(BO$11,classScheme,0)),Matches[TIME OUT],"&gt;="&amp;TIMEVALUE(LEFT($B54,5)),Matches[TIME OUT],"&lt;"&amp;TIMEVALUE(LEFT($B54,5))+TIME(0,15,0),Matches[SITE OUT],BK$9)),COUNTIFS(All[TIMEBIN],$B54,All[CLASS],INDEX(classNum,1,MATCH(BO$11,classScheme,0)))),"")</f>
        <v>0</v>
      </c>
      <c r="BP54" s="12"/>
      <c r="BQ54" s="8">
        <f ca="1">IF(BQ$9&lt;&gt;"",IF(BQ$9&lt;&gt;"All Locations",IF(BQ$10="From",COUNTIFS(Matches[CLASS],INDEX(classNum,1,MATCH(BQ$11,classScheme,0)),Matches[TIMEBIN],$B54,Matches[SITE IN],BQ$9),COUNTIFS(Matches[CLASS],INDEX(classNum,1,MATCH(BQ$11,classScheme,0)),Matches[TIME OUT],"&gt;="&amp;TIMEVALUE(LEFT($B54,5)),Matches[TIME OUT],"&lt;"&amp;TIMEVALUE(LEFT($B54,5))+TIME(0,15,0),Matches[SITE OUT],BQ$9)),COUNTIFS(All[TIMEBIN],$B54,All[CLASS],INDEX(classNum,1,MATCH(BQ$11,classScheme,0)))),"")</f>
        <v>149</v>
      </c>
      <c r="BR54" s="9">
        <f ca="1">IF(BQ$9&lt;&gt;"",IF(BQ$9&lt;&gt;"All Locations",IF(BQ$10="From",COUNTIFS(Matches[CLASS],INDEX(classNum,1,MATCH(BR$11,classScheme,0)),Matches[TIMEBIN],$B54,Matches[SITE IN],BQ$9),COUNTIFS(Matches[CLASS],INDEX(classNum,1,MATCH(BR$11,classScheme,0)),Matches[TIME OUT],"&gt;="&amp;TIMEVALUE(LEFT($B54,5)),Matches[TIME OUT],"&lt;"&amp;TIMEVALUE(LEFT($B54,5))+TIME(0,15,0),Matches[SITE OUT],BQ$9)),COUNTIFS(All[TIMEBIN],$B54,All[CLASS],INDEX(classNum,1,MATCH(BR$11,classScheme,0)))),"")</f>
        <v>12</v>
      </c>
      <c r="BS54" s="9">
        <f ca="1">IF(BQ$9&lt;&gt;"",IF(BQ$9&lt;&gt;"All Locations",IF(BQ$10="From",COUNTIFS(Matches[CLASS],INDEX(classNum,1,MATCH(BS$11,classScheme,0)),Matches[TIMEBIN],$B54,Matches[SITE IN],BQ$9),COUNTIFS(Matches[CLASS],INDEX(classNum,1,MATCH(BS$11,classScheme,0)),Matches[TIME OUT],"&gt;="&amp;TIMEVALUE(LEFT($B54,5)),Matches[TIME OUT],"&lt;"&amp;TIMEVALUE(LEFT($B54,5))+TIME(0,15,0),Matches[SITE OUT],BQ$9)),COUNTIFS(All[TIMEBIN],$B54,All[CLASS],INDEX(classNum,1,MATCH(BS$11,classScheme,0)))),"")</f>
        <v>0</v>
      </c>
      <c r="BT54" s="10">
        <f ca="1">IF(BQ$9&lt;&gt;"",IF(BQ$9&lt;&gt;"All Locations",IF(BQ$10="From",COUNTIFS(Matches[CLASS],INDEX(classNum,1,MATCH(BT$11,classScheme,0)),Matches[TIMEBIN],$B54,Matches[SITE IN],BQ$9),COUNTIFS(Matches[CLASS],INDEX(classNum,1,MATCH(BT$11,classScheme,0)),Matches[TIME OUT],"&gt;="&amp;TIMEVALUE(LEFT($B54,5)),Matches[TIME OUT],"&lt;"&amp;TIMEVALUE(LEFT($B54,5))+TIME(0,15,0),Matches[SITE OUT],BQ$9)),COUNTIFS(All[TIMEBIN],$B54,All[CLASS],INDEX(classNum,1,MATCH(BT$11,classScheme,0)))),"")</f>
        <v>0</v>
      </c>
      <c r="BU54" s="11">
        <f ca="1">IF(BQ$9&lt;&gt;"",IF(BQ$9&lt;&gt;"All Locations",IF(BQ$10="From",COUNTIFS(Matches[CLASS],INDEX(classNum,1,MATCH(BU$11,classScheme,0)),Matches[TIMEBIN],$B54,Matches[SITE IN],BQ$9),COUNTIFS(Matches[CLASS],INDEX(classNum,1,MATCH(BU$11,classScheme,0)),Matches[TIME OUT],"&gt;="&amp;TIMEVALUE(LEFT($B54,5)),Matches[TIME OUT],"&lt;"&amp;TIMEVALUE(LEFT($B54,5))+TIME(0,15,0),Matches[SITE OUT],BQ$9)),COUNTIFS(All[TIMEBIN],$B54,All[CLASS],INDEX(classNum,1,MATCH(BU$11,classScheme,0)))),"")</f>
        <v>11</v>
      </c>
    </row>
    <row r="55" spans="2:73">
      <c r="B55" s="7" t="str">
        <v>16:45 - 17:00</v>
      </c>
      <c r="C55" s="8">
        <f ca="1">IF(C$9&lt;&gt;"",IF(C$9&lt;&gt;"All Locations",IF(C$10="From",COUNTIFS(Matches[CLASS],INDEX(classNum,1,MATCH(C$11,classScheme,0)),Matches[TIMEBIN],$B55,Matches[SITE IN],C$9),COUNTIFS(Matches[CLASS],INDEX(classNum,1,MATCH(C$11,classScheme,0)),Matches[TIME OUT],"&gt;="&amp;TIMEVALUE(LEFT($B55,5)),Matches[TIME OUT],"&lt;"&amp;TIMEVALUE(LEFT($B55,5))+TIME(0,15,0),Matches[SITE OUT],C$9)),COUNTIFS(All[TIMEBIN],$B55,All[CLASS],INDEX(classNum,1,MATCH(C$11,classScheme,0)))),"")</f>
        <v>44</v>
      </c>
      <c r="D55" s="9">
        <f ca="1">IF(C$9&lt;&gt;"",IF(C$9&lt;&gt;"All Locations",IF(C$10="From",COUNTIFS(Matches[CLASS],INDEX(classNum,1,MATCH(D$11,classScheme,0)),Matches[TIMEBIN],$B55,Matches[SITE IN],C$9),COUNTIFS(Matches[CLASS],INDEX(classNum,1,MATCH(D$11,classScheme,0)),Matches[TIME OUT],"&gt;="&amp;TIMEVALUE(LEFT($B55,5)),Matches[TIME OUT],"&lt;"&amp;TIMEVALUE(LEFT($B55,5))+TIME(0,15,0),Matches[SITE OUT],C$9)),COUNTIFS(All[TIMEBIN],$B55,All[CLASS],INDEX(classNum,1,MATCH(D$11,classScheme,0)))),"")</f>
        <v>2</v>
      </c>
      <c r="E55" s="9">
        <f ca="1">IF(C$9&lt;&gt;"",IF(C$9&lt;&gt;"All Locations",IF(C$10="From",COUNTIFS(Matches[CLASS],INDEX(classNum,1,MATCH(E$11,classScheme,0)),Matches[TIMEBIN],$B55,Matches[SITE IN],C$9),COUNTIFS(Matches[CLASS],INDEX(classNum,1,MATCH(E$11,classScheme,0)),Matches[TIME OUT],"&gt;="&amp;TIMEVALUE(LEFT($B55,5)),Matches[TIME OUT],"&lt;"&amp;TIMEVALUE(LEFT($B55,5))+TIME(0,15,0),Matches[SITE OUT],C$9)),COUNTIFS(All[TIMEBIN],$B55,All[CLASS],INDEX(classNum,1,MATCH(E$11,classScheme,0)))),"")</f>
        <v>0</v>
      </c>
      <c r="F55" s="10">
        <f ca="1">IF(C$9&lt;&gt;"",IF(C$9&lt;&gt;"All Locations",IF(C$10="From",COUNTIFS(Matches[CLASS],INDEX(classNum,1,MATCH(F$11,classScheme,0)),Matches[TIMEBIN],$B55,Matches[SITE IN],C$9),COUNTIFS(Matches[CLASS],INDEX(classNum,1,MATCH(F$11,classScheme,0)),Matches[TIME OUT],"&gt;="&amp;TIMEVALUE(LEFT($B55,5)),Matches[TIME OUT],"&lt;"&amp;TIMEVALUE(LEFT($B55,5))+TIME(0,15,0),Matches[SITE OUT],C$9)),COUNTIFS(All[TIMEBIN],$B55,All[CLASS],INDEX(classNum,1,MATCH(F$11,classScheme,0)))),"")</f>
        <v>0</v>
      </c>
      <c r="G55" s="11">
        <f ca="1">IF(C$9&lt;&gt;"",IF(C$9&lt;&gt;"All Locations",IF(C$10="From",COUNTIFS(Matches[CLASS],INDEX(classNum,1,MATCH(G$11,classScheme,0)),Matches[TIMEBIN],$B55,Matches[SITE IN],C$9),COUNTIFS(Matches[CLASS],INDEX(classNum,1,MATCH(G$11,classScheme,0)),Matches[TIME OUT],"&gt;="&amp;TIMEVALUE(LEFT($B55,5)),Matches[TIME OUT],"&lt;"&amp;TIMEVALUE(LEFT($B55,5))+TIME(0,15,0),Matches[SITE OUT],C$9)),COUNTIFS(All[TIMEBIN],$B55,All[CLASS],INDEX(classNum,1,MATCH(G$11,classScheme,0)))),"")</f>
        <v>4</v>
      </c>
      <c r="H55" s="12"/>
      <c r="I55" s="8">
        <f ca="1">IF(I$9&lt;&gt;"",IF(I$9&lt;&gt;"All Locations",IF(I$10="From",COUNTIFS(Matches[CLASS],INDEX(classNum,1,MATCH(I$11,classScheme,0)),Matches[TIMEBIN],$B55,Matches[SITE IN],I$9),COUNTIFS(Matches[CLASS],INDEX(classNum,1,MATCH(I$11,classScheme,0)),Matches[TIME OUT],"&gt;="&amp;TIMEVALUE(LEFT($B55,5)),Matches[TIME OUT],"&lt;"&amp;TIMEVALUE(LEFT($B55,5))+TIME(0,15,0),Matches[SITE OUT],I$9)),COUNTIFS(All[TIMEBIN],$B55,All[CLASS],INDEX(classNum,1,MATCH(I$11,classScheme,0)))),"")</f>
        <v>0</v>
      </c>
      <c r="J55" s="9">
        <f ca="1">IF(I$9&lt;&gt;"",IF(I$9&lt;&gt;"All Locations",IF(I$10="From",COUNTIFS(Matches[CLASS],INDEX(classNum,1,MATCH(J$11,classScheme,0)),Matches[TIMEBIN],$B55,Matches[SITE IN],I$9),COUNTIFS(Matches[CLASS],INDEX(classNum,1,MATCH(J$11,classScheme,0)),Matches[TIME OUT],"&gt;="&amp;TIMEVALUE(LEFT($B55,5)),Matches[TIME OUT],"&lt;"&amp;TIMEVALUE(LEFT($B55,5))+TIME(0,15,0),Matches[SITE OUT],I$9)),COUNTIFS(All[TIMEBIN],$B55,All[CLASS],INDEX(classNum,1,MATCH(J$11,classScheme,0)))),"")</f>
        <v>0</v>
      </c>
      <c r="K55" s="9">
        <f ca="1">IF(I$9&lt;&gt;"",IF(I$9&lt;&gt;"All Locations",IF(I$10="From",COUNTIFS(Matches[CLASS],INDEX(classNum,1,MATCH(K$11,classScheme,0)),Matches[TIMEBIN],$B55,Matches[SITE IN],I$9),COUNTIFS(Matches[CLASS],INDEX(classNum,1,MATCH(K$11,classScheme,0)),Matches[TIME OUT],"&gt;="&amp;TIMEVALUE(LEFT($B55,5)),Matches[TIME OUT],"&lt;"&amp;TIMEVALUE(LEFT($B55,5))+TIME(0,15,0),Matches[SITE OUT],I$9)),COUNTIFS(All[TIMEBIN],$B55,All[CLASS],INDEX(classNum,1,MATCH(K$11,classScheme,0)))),"")</f>
        <v>0</v>
      </c>
      <c r="L55" s="10">
        <f ca="1">IF(I$9&lt;&gt;"",IF(I$9&lt;&gt;"All Locations",IF(I$10="From",COUNTIFS(Matches[CLASS],INDEX(classNum,1,MATCH(L$11,classScheme,0)),Matches[TIMEBIN],$B55,Matches[SITE IN],I$9),COUNTIFS(Matches[CLASS],INDEX(classNum,1,MATCH(L$11,classScheme,0)),Matches[TIME OUT],"&gt;="&amp;TIMEVALUE(LEFT($B55,5)),Matches[TIME OUT],"&lt;"&amp;TIMEVALUE(LEFT($B55,5))+TIME(0,15,0),Matches[SITE OUT],I$9)),COUNTIFS(All[TIMEBIN],$B55,All[CLASS],INDEX(classNum,1,MATCH(L$11,classScheme,0)))),"")</f>
        <v>0</v>
      </c>
      <c r="M55" s="11">
        <f ca="1">IF(I$9&lt;&gt;"",IF(I$9&lt;&gt;"All Locations",IF(I$10="From",COUNTIFS(Matches[CLASS],INDEX(classNum,1,MATCH(M$11,classScheme,0)),Matches[TIMEBIN],$B55,Matches[SITE IN],I$9),COUNTIFS(Matches[CLASS],INDEX(classNum,1,MATCH(M$11,classScheme,0)),Matches[TIME OUT],"&gt;="&amp;TIMEVALUE(LEFT($B55,5)),Matches[TIME OUT],"&lt;"&amp;TIMEVALUE(LEFT($B55,5))+TIME(0,15,0),Matches[SITE OUT],I$9)),COUNTIFS(All[TIMEBIN],$B55,All[CLASS],INDEX(classNum,1,MATCH(M$11,classScheme,0)))),"")</f>
        <v>0</v>
      </c>
      <c r="N55" s="12"/>
      <c r="O55" s="8">
        <f ca="1">IF(O$9&lt;&gt;"",IF(O$9&lt;&gt;"All Locations",IF(O$10="From",COUNTIFS(Matches[CLASS],INDEX(classNum,1,MATCH(O$11,classScheme,0)),Matches[TIMEBIN],$B55,Matches[SITE IN],O$9),COUNTIFS(Matches[CLASS],INDEX(classNum,1,MATCH(O$11,classScheme,0)),Matches[TIME OUT],"&gt;="&amp;TIMEVALUE(LEFT($B55,5)),Matches[TIME OUT],"&lt;"&amp;TIMEVALUE(LEFT($B55,5))+TIME(0,15,0),Matches[SITE OUT],O$9)),COUNTIFS(All[TIMEBIN],$B55,All[CLASS],INDEX(classNum,1,MATCH(O$11,classScheme,0)))),"")</f>
        <v>7</v>
      </c>
      <c r="P55" s="9">
        <f ca="1">IF(O$9&lt;&gt;"",IF(O$9&lt;&gt;"All Locations",IF(O$10="From",COUNTIFS(Matches[CLASS],INDEX(classNum,1,MATCH(P$11,classScheme,0)),Matches[TIMEBIN],$B55,Matches[SITE IN],O$9),COUNTIFS(Matches[CLASS],INDEX(classNum,1,MATCH(P$11,classScheme,0)),Matches[TIME OUT],"&gt;="&amp;TIMEVALUE(LEFT($B55,5)),Matches[TIME OUT],"&lt;"&amp;TIMEVALUE(LEFT($B55,5))+TIME(0,15,0),Matches[SITE OUT],O$9)),COUNTIFS(All[TIMEBIN],$B55,All[CLASS],INDEX(classNum,1,MATCH(P$11,classScheme,0)))),"")</f>
        <v>1</v>
      </c>
      <c r="Q55" s="9">
        <f ca="1">IF(O$9&lt;&gt;"",IF(O$9&lt;&gt;"All Locations",IF(O$10="From",COUNTIFS(Matches[CLASS],INDEX(classNum,1,MATCH(Q$11,classScheme,0)),Matches[TIMEBIN],$B55,Matches[SITE IN],O$9),COUNTIFS(Matches[CLASS],INDEX(classNum,1,MATCH(Q$11,classScheme,0)),Matches[TIME OUT],"&gt;="&amp;TIMEVALUE(LEFT($B55,5)),Matches[TIME OUT],"&lt;"&amp;TIMEVALUE(LEFT($B55,5))+TIME(0,15,0),Matches[SITE OUT],O$9)),COUNTIFS(All[TIMEBIN],$B55,All[CLASS],INDEX(classNum,1,MATCH(Q$11,classScheme,0)))),"")</f>
        <v>0</v>
      </c>
      <c r="R55" s="10">
        <f ca="1">IF(O$9&lt;&gt;"",IF(O$9&lt;&gt;"All Locations",IF(O$10="From",COUNTIFS(Matches[CLASS],INDEX(classNum,1,MATCH(R$11,classScheme,0)),Matches[TIMEBIN],$B55,Matches[SITE IN],O$9),COUNTIFS(Matches[CLASS],INDEX(classNum,1,MATCH(R$11,classScheme,0)),Matches[TIME OUT],"&gt;="&amp;TIMEVALUE(LEFT($B55,5)),Matches[TIME OUT],"&lt;"&amp;TIMEVALUE(LEFT($B55,5))+TIME(0,15,0),Matches[SITE OUT],O$9)),COUNTIFS(All[TIMEBIN],$B55,All[CLASS],INDEX(classNum,1,MATCH(R$11,classScheme,0)))),"")</f>
        <v>0</v>
      </c>
      <c r="S55" s="11">
        <f ca="1">IF(O$9&lt;&gt;"",IF(O$9&lt;&gt;"All Locations",IF(O$10="From",COUNTIFS(Matches[CLASS],INDEX(classNum,1,MATCH(S$11,classScheme,0)),Matches[TIMEBIN],$B55,Matches[SITE IN],O$9),COUNTIFS(Matches[CLASS],INDEX(classNum,1,MATCH(S$11,classScheme,0)),Matches[TIME OUT],"&gt;="&amp;TIMEVALUE(LEFT($B55,5)),Matches[TIME OUT],"&lt;"&amp;TIMEVALUE(LEFT($B55,5))+TIME(0,15,0),Matches[SITE OUT],O$9)),COUNTIFS(All[TIMEBIN],$B55,All[CLASS],INDEX(classNum,1,MATCH(S$11,classScheme,0)))),"")</f>
        <v>0</v>
      </c>
      <c r="T55" s="12"/>
      <c r="U55" s="8">
        <f ca="1">IF(U$9&lt;&gt;"",IF(U$9&lt;&gt;"All Locations",IF(U$10="From",COUNTIFS(Matches[CLASS],INDEX(classNum,1,MATCH(U$11,classScheme,0)),Matches[TIMEBIN],$B55,Matches[SITE IN],U$9),COUNTIFS(Matches[CLASS],INDEX(classNum,1,MATCH(U$11,classScheme,0)),Matches[TIME OUT],"&gt;="&amp;TIMEVALUE(LEFT($B55,5)),Matches[TIME OUT],"&lt;"&amp;TIMEVALUE(LEFT($B55,5))+TIME(0,15,0),Matches[SITE OUT],U$9)),COUNTIFS(All[TIMEBIN],$B55,All[CLASS],INDEX(classNum,1,MATCH(U$11,classScheme,0)))),"")</f>
        <v>22</v>
      </c>
      <c r="V55" s="9">
        <f ca="1">IF(U$9&lt;&gt;"",IF(U$9&lt;&gt;"All Locations",IF(U$10="From",COUNTIFS(Matches[CLASS],INDEX(classNum,1,MATCH(V$11,classScheme,0)),Matches[TIMEBIN],$B55,Matches[SITE IN],U$9),COUNTIFS(Matches[CLASS],INDEX(classNum,1,MATCH(V$11,classScheme,0)),Matches[TIME OUT],"&gt;="&amp;TIMEVALUE(LEFT($B55,5)),Matches[TIME OUT],"&lt;"&amp;TIMEVALUE(LEFT($B55,5))+TIME(0,15,0),Matches[SITE OUT],U$9)),COUNTIFS(All[TIMEBIN],$B55,All[CLASS],INDEX(classNum,1,MATCH(V$11,classScheme,0)))),"")</f>
        <v>2</v>
      </c>
      <c r="W55" s="9">
        <f ca="1">IF(U$9&lt;&gt;"",IF(U$9&lt;&gt;"All Locations",IF(U$10="From",COUNTIFS(Matches[CLASS],INDEX(classNum,1,MATCH(W$11,classScheme,0)),Matches[TIMEBIN],$B55,Matches[SITE IN],U$9),COUNTIFS(Matches[CLASS],INDEX(classNum,1,MATCH(W$11,classScheme,0)),Matches[TIME OUT],"&gt;="&amp;TIMEVALUE(LEFT($B55,5)),Matches[TIME OUT],"&lt;"&amp;TIMEVALUE(LEFT($B55,5))+TIME(0,15,0),Matches[SITE OUT],U$9)),COUNTIFS(All[TIMEBIN],$B55,All[CLASS],INDEX(classNum,1,MATCH(W$11,classScheme,0)))),"")</f>
        <v>0</v>
      </c>
      <c r="X55" s="10">
        <f ca="1">IF(U$9&lt;&gt;"",IF(U$9&lt;&gt;"All Locations",IF(U$10="From",COUNTIFS(Matches[CLASS],INDEX(classNum,1,MATCH(X$11,classScheme,0)),Matches[TIMEBIN],$B55,Matches[SITE IN],U$9),COUNTIFS(Matches[CLASS],INDEX(classNum,1,MATCH(X$11,classScheme,0)),Matches[TIME OUT],"&gt;="&amp;TIMEVALUE(LEFT($B55,5)),Matches[TIME OUT],"&lt;"&amp;TIMEVALUE(LEFT($B55,5))+TIME(0,15,0),Matches[SITE OUT],U$9)),COUNTIFS(All[TIMEBIN],$B55,All[CLASS],INDEX(classNum,1,MATCH(X$11,classScheme,0)))),"")</f>
        <v>0</v>
      </c>
      <c r="Y55" s="11">
        <f ca="1">IF(U$9&lt;&gt;"",IF(U$9&lt;&gt;"All Locations",IF(U$10="From",COUNTIFS(Matches[CLASS],INDEX(classNum,1,MATCH(Y$11,classScheme,0)),Matches[TIMEBIN],$B55,Matches[SITE IN],U$9),COUNTIFS(Matches[CLASS],INDEX(classNum,1,MATCH(Y$11,classScheme,0)),Matches[TIME OUT],"&gt;="&amp;TIMEVALUE(LEFT($B55,5)),Matches[TIME OUT],"&lt;"&amp;TIMEVALUE(LEFT($B55,5))+TIME(0,15,0),Matches[SITE OUT],U$9)),COUNTIFS(All[TIMEBIN],$B55,All[CLASS],INDEX(classNum,1,MATCH(Y$11,classScheme,0)))),"")</f>
        <v>0</v>
      </c>
      <c r="Z55" s="12"/>
      <c r="AA55" s="8">
        <f ca="1">IF(AA$9&lt;&gt;"",IF(AA$9&lt;&gt;"All Locations",IF(AA$10="From",COUNTIFS(Matches[CLASS],INDEX(classNum,1,MATCH(AA$11,classScheme,0)),Matches[TIMEBIN],$B55,Matches[SITE IN],AA$9),COUNTIFS(Matches[CLASS],INDEX(classNum,1,MATCH(AA$11,classScheme,0)),Matches[TIME OUT],"&gt;="&amp;TIMEVALUE(LEFT($B55,5)),Matches[TIME OUT],"&lt;"&amp;TIMEVALUE(LEFT($B55,5))+TIME(0,15,0),Matches[SITE OUT],AA$9)),COUNTIFS(All[TIMEBIN],$B55,All[CLASS],INDEX(classNum,1,MATCH(AA$11,classScheme,0)))),"")</f>
        <v>14</v>
      </c>
      <c r="AB55" s="9">
        <f ca="1">IF(AA$9&lt;&gt;"",IF(AA$9&lt;&gt;"All Locations",IF(AA$10="From",COUNTIFS(Matches[CLASS],INDEX(classNum,1,MATCH(AB$11,classScheme,0)),Matches[TIMEBIN],$B55,Matches[SITE IN],AA$9),COUNTIFS(Matches[CLASS],INDEX(classNum,1,MATCH(AB$11,classScheme,0)),Matches[TIME OUT],"&gt;="&amp;TIMEVALUE(LEFT($B55,5)),Matches[TIME OUT],"&lt;"&amp;TIMEVALUE(LEFT($B55,5))+TIME(0,15,0),Matches[SITE OUT],AA$9)),COUNTIFS(All[TIMEBIN],$B55,All[CLASS],INDEX(classNum,1,MATCH(AB$11,classScheme,0)))),"")</f>
        <v>1</v>
      </c>
      <c r="AC55" s="9">
        <f ca="1">IF(AA$9&lt;&gt;"",IF(AA$9&lt;&gt;"All Locations",IF(AA$10="From",COUNTIFS(Matches[CLASS],INDEX(classNum,1,MATCH(AC$11,classScheme,0)),Matches[TIMEBIN],$B55,Matches[SITE IN],AA$9),COUNTIFS(Matches[CLASS],INDEX(classNum,1,MATCH(AC$11,classScheme,0)),Matches[TIME OUT],"&gt;="&amp;TIMEVALUE(LEFT($B55,5)),Matches[TIME OUT],"&lt;"&amp;TIMEVALUE(LEFT($B55,5))+TIME(0,15,0),Matches[SITE OUT],AA$9)),COUNTIFS(All[TIMEBIN],$B55,All[CLASS],INDEX(classNum,1,MATCH(AC$11,classScheme,0)))),"")</f>
        <v>0</v>
      </c>
      <c r="AD55" s="10">
        <f ca="1">IF(AA$9&lt;&gt;"",IF(AA$9&lt;&gt;"All Locations",IF(AA$10="From",COUNTIFS(Matches[CLASS],INDEX(classNum,1,MATCH(AD$11,classScheme,0)),Matches[TIMEBIN],$B55,Matches[SITE IN],AA$9),COUNTIFS(Matches[CLASS],INDEX(classNum,1,MATCH(AD$11,classScheme,0)),Matches[TIME OUT],"&gt;="&amp;TIMEVALUE(LEFT($B55,5)),Matches[TIME OUT],"&lt;"&amp;TIMEVALUE(LEFT($B55,5))+TIME(0,15,0),Matches[SITE OUT],AA$9)),COUNTIFS(All[TIMEBIN],$B55,All[CLASS],INDEX(classNum,1,MATCH(AD$11,classScheme,0)))),"")</f>
        <v>0</v>
      </c>
      <c r="AE55" s="11">
        <f ca="1">IF(AA$9&lt;&gt;"",IF(AA$9&lt;&gt;"All Locations",IF(AA$10="From",COUNTIFS(Matches[CLASS],INDEX(classNum,1,MATCH(AE$11,classScheme,0)),Matches[TIMEBIN],$B55,Matches[SITE IN],AA$9),COUNTIFS(Matches[CLASS],INDEX(classNum,1,MATCH(AE$11,classScheme,0)),Matches[TIME OUT],"&gt;="&amp;TIMEVALUE(LEFT($B55,5)),Matches[TIME OUT],"&lt;"&amp;TIMEVALUE(LEFT($B55,5))+TIME(0,15,0),Matches[SITE OUT],AA$9)),COUNTIFS(All[TIMEBIN],$B55,All[CLASS],INDEX(classNum,1,MATCH(AE$11,classScheme,0)))),"")</f>
        <v>0</v>
      </c>
      <c r="AF55" s="12"/>
      <c r="AG55" s="8">
        <f ca="1">IF(AG$9&lt;&gt;"",IF(AG$9&lt;&gt;"All Locations",IF(AG$10="From",COUNTIFS(Matches[CLASS],INDEX(classNum,1,MATCH(AG$11,classScheme,0)),Matches[TIMEBIN],$B55,Matches[SITE IN],AG$9),COUNTIFS(Matches[CLASS],INDEX(classNum,1,MATCH(AG$11,classScheme,0)),Matches[TIME OUT],"&gt;="&amp;TIMEVALUE(LEFT($B55,5)),Matches[TIME OUT],"&lt;"&amp;TIMEVALUE(LEFT($B55,5))+TIME(0,15,0),Matches[SITE OUT],AG$9)),COUNTIFS(All[TIMEBIN],$B55,All[CLASS],INDEX(classNum,1,MATCH(AG$11,classScheme,0)))),"")</f>
        <v>19</v>
      </c>
      <c r="AH55" s="9">
        <f ca="1">IF(AG$9&lt;&gt;"",IF(AG$9&lt;&gt;"All Locations",IF(AG$10="From",COUNTIFS(Matches[CLASS],INDEX(classNum,1,MATCH(AH$11,classScheme,0)),Matches[TIMEBIN],$B55,Matches[SITE IN],AG$9),COUNTIFS(Matches[CLASS],INDEX(classNum,1,MATCH(AH$11,classScheme,0)),Matches[TIME OUT],"&gt;="&amp;TIMEVALUE(LEFT($B55,5)),Matches[TIME OUT],"&lt;"&amp;TIMEVALUE(LEFT($B55,5))+TIME(0,15,0),Matches[SITE OUT],AG$9)),COUNTIFS(All[TIMEBIN],$B55,All[CLASS],INDEX(classNum,1,MATCH(AH$11,classScheme,0)))),"")</f>
        <v>2</v>
      </c>
      <c r="AI55" s="9">
        <f ca="1">IF(AG$9&lt;&gt;"",IF(AG$9&lt;&gt;"All Locations",IF(AG$10="From",COUNTIFS(Matches[CLASS],INDEX(classNum,1,MATCH(AI$11,classScheme,0)),Matches[TIMEBIN],$B55,Matches[SITE IN],AG$9),COUNTIFS(Matches[CLASS],INDEX(classNum,1,MATCH(AI$11,classScheme,0)),Matches[TIME OUT],"&gt;="&amp;TIMEVALUE(LEFT($B55,5)),Matches[TIME OUT],"&lt;"&amp;TIMEVALUE(LEFT($B55,5))+TIME(0,15,0),Matches[SITE OUT],AG$9)),COUNTIFS(All[TIMEBIN],$B55,All[CLASS],INDEX(classNum,1,MATCH(AI$11,classScheme,0)))),"")</f>
        <v>0</v>
      </c>
      <c r="AJ55" s="10">
        <f ca="1">IF(AG$9&lt;&gt;"",IF(AG$9&lt;&gt;"All Locations",IF(AG$10="From",COUNTIFS(Matches[CLASS],INDEX(classNum,1,MATCH(AJ$11,classScheme,0)),Matches[TIMEBIN],$B55,Matches[SITE IN],AG$9),COUNTIFS(Matches[CLASS],INDEX(classNum,1,MATCH(AJ$11,classScheme,0)),Matches[TIME OUT],"&gt;="&amp;TIMEVALUE(LEFT($B55,5)),Matches[TIME OUT],"&lt;"&amp;TIMEVALUE(LEFT($B55,5))+TIME(0,15,0),Matches[SITE OUT],AG$9)),COUNTIFS(All[TIMEBIN],$B55,All[CLASS],INDEX(classNum,1,MATCH(AJ$11,classScheme,0)))),"")</f>
        <v>0</v>
      </c>
      <c r="AK55" s="11">
        <f ca="1">IF(AG$9&lt;&gt;"",IF(AG$9&lt;&gt;"All Locations",IF(AG$10="From",COUNTIFS(Matches[CLASS],INDEX(classNum,1,MATCH(AK$11,classScheme,0)),Matches[TIMEBIN],$B55,Matches[SITE IN],AG$9),COUNTIFS(Matches[CLASS],INDEX(classNum,1,MATCH(AK$11,classScheme,0)),Matches[TIME OUT],"&gt;="&amp;TIMEVALUE(LEFT($B55,5)),Matches[TIME OUT],"&lt;"&amp;TIMEVALUE(LEFT($B55,5))+TIME(0,15,0),Matches[SITE OUT],AG$9)),COUNTIFS(All[TIMEBIN],$B55,All[CLASS],INDEX(classNum,1,MATCH(AK$11,classScheme,0)))),"")</f>
        <v>0</v>
      </c>
      <c r="AL55" s="12"/>
      <c r="AM55" s="8">
        <f ca="1">IF(AM$9&lt;&gt;"",IF(AM$9&lt;&gt;"All Locations",IF(AM$10="From",COUNTIFS(Matches[CLASS],INDEX(classNum,1,MATCH(AM$11,classScheme,0)),Matches[TIMEBIN],$B55,Matches[SITE IN],AM$9),COUNTIFS(Matches[CLASS],INDEX(classNum,1,MATCH(AM$11,classScheme,0)),Matches[TIME OUT],"&gt;="&amp;TIMEVALUE(LEFT($B55,5)),Matches[TIME OUT],"&lt;"&amp;TIMEVALUE(LEFT($B55,5))+TIME(0,15,0),Matches[SITE OUT],AM$9)),COUNTIFS(All[TIMEBIN],$B55,All[CLASS],INDEX(classNum,1,MATCH(AM$11,classScheme,0)))),"")</f>
        <v>28</v>
      </c>
      <c r="AN55" s="9">
        <f ca="1">IF(AM$9&lt;&gt;"",IF(AM$9&lt;&gt;"All Locations",IF(AM$10="From",COUNTIFS(Matches[CLASS],INDEX(classNum,1,MATCH(AN$11,classScheme,0)),Matches[TIMEBIN],$B55,Matches[SITE IN],AM$9),COUNTIFS(Matches[CLASS],INDEX(classNum,1,MATCH(AN$11,classScheme,0)),Matches[TIME OUT],"&gt;="&amp;TIMEVALUE(LEFT($B55,5)),Matches[TIME OUT],"&lt;"&amp;TIMEVALUE(LEFT($B55,5))+TIME(0,15,0),Matches[SITE OUT],AM$9)),COUNTIFS(All[TIMEBIN],$B55,All[CLASS],INDEX(classNum,1,MATCH(AN$11,classScheme,0)))),"")</f>
        <v>1</v>
      </c>
      <c r="AO55" s="9">
        <f ca="1">IF(AM$9&lt;&gt;"",IF(AM$9&lt;&gt;"All Locations",IF(AM$10="From",COUNTIFS(Matches[CLASS],INDEX(classNum,1,MATCH(AO$11,classScheme,0)),Matches[TIMEBIN],$B55,Matches[SITE IN],AM$9),COUNTIFS(Matches[CLASS],INDEX(classNum,1,MATCH(AO$11,classScheme,0)),Matches[TIME OUT],"&gt;="&amp;TIMEVALUE(LEFT($B55,5)),Matches[TIME OUT],"&lt;"&amp;TIMEVALUE(LEFT($B55,5))+TIME(0,15,0),Matches[SITE OUT],AM$9)),COUNTIFS(All[TIMEBIN],$B55,All[CLASS],INDEX(classNum,1,MATCH(AO$11,classScheme,0)))),"")</f>
        <v>0</v>
      </c>
      <c r="AP55" s="10">
        <f ca="1">IF(AM$9&lt;&gt;"",IF(AM$9&lt;&gt;"All Locations",IF(AM$10="From",COUNTIFS(Matches[CLASS],INDEX(classNum,1,MATCH(AP$11,classScheme,0)),Matches[TIMEBIN],$B55,Matches[SITE IN],AM$9),COUNTIFS(Matches[CLASS],INDEX(classNum,1,MATCH(AP$11,classScheme,0)),Matches[TIME OUT],"&gt;="&amp;TIMEVALUE(LEFT($B55,5)),Matches[TIME OUT],"&lt;"&amp;TIMEVALUE(LEFT($B55,5))+TIME(0,15,0),Matches[SITE OUT],AM$9)),COUNTIFS(All[TIMEBIN],$B55,All[CLASS],INDEX(classNum,1,MATCH(AP$11,classScheme,0)))),"")</f>
        <v>0</v>
      </c>
      <c r="AQ55" s="11">
        <f ca="1">IF(AM$9&lt;&gt;"",IF(AM$9&lt;&gt;"All Locations",IF(AM$10="From",COUNTIFS(Matches[CLASS],INDEX(classNum,1,MATCH(AQ$11,classScheme,0)),Matches[TIMEBIN],$B55,Matches[SITE IN],AM$9),COUNTIFS(Matches[CLASS],INDEX(classNum,1,MATCH(AQ$11,classScheme,0)),Matches[TIME OUT],"&gt;="&amp;TIMEVALUE(LEFT($B55,5)),Matches[TIME OUT],"&lt;"&amp;TIMEVALUE(LEFT($B55,5))+TIME(0,15,0),Matches[SITE OUT],AM$9)),COUNTIFS(All[TIMEBIN],$B55,All[CLASS],INDEX(classNum,1,MATCH(AQ$11,classScheme,0)))),"")</f>
        <v>7</v>
      </c>
      <c r="AR55" s="12"/>
      <c r="AS55" s="8">
        <f ca="1">IF(AS$9&lt;&gt;"",IF(AS$9&lt;&gt;"All Locations",IF(AS$10="From",COUNTIFS(Matches[CLASS],INDEX(classNum,1,MATCH(AS$11,classScheme,0)),Matches[TIMEBIN],$B55,Matches[SITE IN],AS$9),COUNTIFS(Matches[CLASS],INDEX(classNum,1,MATCH(AS$11,classScheme,0)),Matches[TIME OUT],"&gt;="&amp;TIMEVALUE(LEFT($B55,5)),Matches[TIME OUT],"&lt;"&amp;TIMEVALUE(LEFT($B55,5))+TIME(0,15,0),Matches[SITE OUT],AS$9)),COUNTIFS(All[TIMEBIN],$B55,All[CLASS],INDEX(classNum,1,MATCH(AS$11,classScheme,0)))),"")</f>
        <v>0</v>
      </c>
      <c r="AT55" s="9">
        <f ca="1">IF(AS$9&lt;&gt;"",IF(AS$9&lt;&gt;"All Locations",IF(AS$10="From",COUNTIFS(Matches[CLASS],INDEX(classNum,1,MATCH(AT$11,classScheme,0)),Matches[TIMEBIN],$B55,Matches[SITE IN],AS$9),COUNTIFS(Matches[CLASS],INDEX(classNum,1,MATCH(AT$11,classScheme,0)),Matches[TIME OUT],"&gt;="&amp;TIMEVALUE(LEFT($B55,5)),Matches[TIME OUT],"&lt;"&amp;TIMEVALUE(LEFT($B55,5))+TIME(0,15,0),Matches[SITE OUT],AS$9)),COUNTIFS(All[TIMEBIN],$B55,All[CLASS],INDEX(classNum,1,MATCH(AT$11,classScheme,0)))),"")</f>
        <v>0</v>
      </c>
      <c r="AU55" s="9">
        <f ca="1">IF(AS$9&lt;&gt;"",IF(AS$9&lt;&gt;"All Locations",IF(AS$10="From",COUNTIFS(Matches[CLASS],INDEX(classNum,1,MATCH(AU$11,classScheme,0)),Matches[TIMEBIN],$B55,Matches[SITE IN],AS$9),COUNTIFS(Matches[CLASS],INDEX(classNum,1,MATCH(AU$11,classScheme,0)),Matches[TIME OUT],"&gt;="&amp;TIMEVALUE(LEFT($B55,5)),Matches[TIME OUT],"&lt;"&amp;TIMEVALUE(LEFT($B55,5))+TIME(0,15,0),Matches[SITE OUT],AS$9)),COUNTIFS(All[TIMEBIN],$B55,All[CLASS],INDEX(classNum,1,MATCH(AU$11,classScheme,0)))),"")</f>
        <v>0</v>
      </c>
      <c r="AV55" s="10">
        <f ca="1">IF(AS$9&lt;&gt;"",IF(AS$9&lt;&gt;"All Locations",IF(AS$10="From",COUNTIFS(Matches[CLASS],INDEX(classNum,1,MATCH(AV$11,classScheme,0)),Matches[TIMEBIN],$B55,Matches[SITE IN],AS$9),COUNTIFS(Matches[CLASS],INDEX(classNum,1,MATCH(AV$11,classScheme,0)),Matches[TIME OUT],"&gt;="&amp;TIMEVALUE(LEFT($B55,5)),Matches[TIME OUT],"&lt;"&amp;TIMEVALUE(LEFT($B55,5))+TIME(0,15,0),Matches[SITE OUT],AS$9)),COUNTIFS(All[TIMEBIN],$B55,All[CLASS],INDEX(classNum,1,MATCH(AV$11,classScheme,0)))),"")</f>
        <v>0</v>
      </c>
      <c r="AW55" s="11">
        <f ca="1">IF(AS$9&lt;&gt;"",IF(AS$9&lt;&gt;"All Locations",IF(AS$10="From",COUNTIFS(Matches[CLASS],INDEX(classNum,1,MATCH(AW$11,classScheme,0)),Matches[TIMEBIN],$B55,Matches[SITE IN],AS$9),COUNTIFS(Matches[CLASS],INDEX(classNum,1,MATCH(AW$11,classScheme,0)),Matches[TIME OUT],"&gt;="&amp;TIMEVALUE(LEFT($B55,5)),Matches[TIME OUT],"&lt;"&amp;TIMEVALUE(LEFT($B55,5))+TIME(0,15,0),Matches[SITE OUT],AS$9)),COUNTIFS(All[TIMEBIN],$B55,All[CLASS],INDEX(classNum,1,MATCH(AW$11,classScheme,0)))),"")</f>
        <v>0</v>
      </c>
      <c r="AX55" s="12"/>
      <c r="AY55" s="8">
        <f ca="1">IF(AY$9&lt;&gt;"",IF(AY$9&lt;&gt;"All Locations",IF(AY$10="From",COUNTIFS(Matches[CLASS],INDEX(classNum,1,MATCH(AY$11,classScheme,0)),Matches[TIMEBIN],$B55,Matches[SITE IN],AY$9),COUNTIFS(Matches[CLASS],INDEX(classNum,1,MATCH(AY$11,classScheme,0)),Matches[TIME OUT],"&gt;="&amp;TIMEVALUE(LEFT($B55,5)),Matches[TIME OUT],"&lt;"&amp;TIMEVALUE(LEFT($B55,5))+TIME(0,15,0),Matches[SITE OUT],AY$9)),COUNTIFS(All[TIMEBIN],$B55,All[CLASS],INDEX(classNum,1,MATCH(AY$11,classScheme,0)))),"")</f>
        <v>10</v>
      </c>
      <c r="AZ55" s="9">
        <f ca="1">IF(AY$9&lt;&gt;"",IF(AY$9&lt;&gt;"All Locations",IF(AY$10="From",COUNTIFS(Matches[CLASS],INDEX(classNum,1,MATCH(AZ$11,classScheme,0)),Matches[TIMEBIN],$B55,Matches[SITE IN],AY$9),COUNTIFS(Matches[CLASS],INDEX(classNum,1,MATCH(AZ$11,classScheme,0)),Matches[TIME OUT],"&gt;="&amp;TIMEVALUE(LEFT($B55,5)),Matches[TIME OUT],"&lt;"&amp;TIMEVALUE(LEFT($B55,5))+TIME(0,15,0),Matches[SITE OUT],AY$9)),COUNTIFS(All[TIMEBIN],$B55,All[CLASS],INDEX(classNum,1,MATCH(AZ$11,classScheme,0)))),"")</f>
        <v>1</v>
      </c>
      <c r="BA55" s="9">
        <f ca="1">IF(AY$9&lt;&gt;"",IF(AY$9&lt;&gt;"All Locations",IF(AY$10="From",COUNTIFS(Matches[CLASS],INDEX(classNum,1,MATCH(BA$11,classScheme,0)),Matches[TIMEBIN],$B55,Matches[SITE IN],AY$9),COUNTIFS(Matches[CLASS],INDEX(classNum,1,MATCH(BA$11,classScheme,0)),Matches[TIME OUT],"&gt;="&amp;TIMEVALUE(LEFT($B55,5)),Matches[TIME OUT],"&lt;"&amp;TIMEVALUE(LEFT($B55,5))+TIME(0,15,0),Matches[SITE OUT],AY$9)),COUNTIFS(All[TIMEBIN],$B55,All[CLASS],INDEX(classNum,1,MATCH(BA$11,classScheme,0)))),"")</f>
        <v>0</v>
      </c>
      <c r="BB55" s="10">
        <f ca="1">IF(AY$9&lt;&gt;"",IF(AY$9&lt;&gt;"All Locations",IF(AY$10="From",COUNTIFS(Matches[CLASS],INDEX(classNum,1,MATCH(BB$11,classScheme,0)),Matches[TIMEBIN],$B55,Matches[SITE IN],AY$9),COUNTIFS(Matches[CLASS],INDEX(classNum,1,MATCH(BB$11,classScheme,0)),Matches[TIME OUT],"&gt;="&amp;TIMEVALUE(LEFT($B55,5)),Matches[TIME OUT],"&lt;"&amp;TIMEVALUE(LEFT($B55,5))+TIME(0,15,0),Matches[SITE OUT],AY$9)),COUNTIFS(All[TIMEBIN],$B55,All[CLASS],INDEX(classNum,1,MATCH(BB$11,classScheme,0)))),"")</f>
        <v>0</v>
      </c>
      <c r="BC55" s="11">
        <f ca="1">IF(AY$9&lt;&gt;"",IF(AY$9&lt;&gt;"All Locations",IF(AY$10="From",COUNTIFS(Matches[CLASS],INDEX(classNum,1,MATCH(BC$11,classScheme,0)),Matches[TIMEBIN],$B55,Matches[SITE IN],AY$9),COUNTIFS(Matches[CLASS],INDEX(classNum,1,MATCH(BC$11,classScheme,0)),Matches[TIME OUT],"&gt;="&amp;TIMEVALUE(LEFT($B55,5)),Matches[TIME OUT],"&lt;"&amp;TIMEVALUE(LEFT($B55,5))+TIME(0,15,0),Matches[SITE OUT],AY$9)),COUNTIFS(All[TIMEBIN],$B55,All[CLASS],INDEX(classNum,1,MATCH(BC$11,classScheme,0)))),"")</f>
        <v>0</v>
      </c>
      <c r="BD55" s="12"/>
      <c r="BE55" s="8">
        <f ca="1">IF(BE$9&lt;&gt;"",IF(BE$9&lt;&gt;"All Locations",IF(BE$10="From",COUNTIFS(Matches[CLASS],INDEX(classNum,1,MATCH(BE$11,classScheme,0)),Matches[TIMEBIN],$B55,Matches[SITE IN],BE$9),COUNTIFS(Matches[CLASS],INDEX(classNum,1,MATCH(BE$11,classScheme,0)),Matches[TIME OUT],"&gt;="&amp;TIMEVALUE(LEFT($B55,5)),Matches[TIME OUT],"&lt;"&amp;TIMEVALUE(LEFT($B55,5))+TIME(0,15,0),Matches[SITE OUT],BE$9)),COUNTIFS(All[TIMEBIN],$B55,All[CLASS],INDEX(classNum,1,MATCH(BE$11,classScheme,0)))),"")</f>
        <v>7</v>
      </c>
      <c r="BF55" s="9">
        <f ca="1">IF(BE$9&lt;&gt;"",IF(BE$9&lt;&gt;"All Locations",IF(BE$10="From",COUNTIFS(Matches[CLASS],INDEX(classNum,1,MATCH(BF$11,classScheme,0)),Matches[TIMEBIN],$B55,Matches[SITE IN],BE$9),COUNTIFS(Matches[CLASS],INDEX(classNum,1,MATCH(BF$11,classScheme,0)),Matches[TIME OUT],"&gt;="&amp;TIMEVALUE(LEFT($B55,5)),Matches[TIME OUT],"&lt;"&amp;TIMEVALUE(LEFT($B55,5))+TIME(0,15,0),Matches[SITE OUT],BE$9)),COUNTIFS(All[TIMEBIN],$B55,All[CLASS],INDEX(classNum,1,MATCH(BF$11,classScheme,0)))),"")</f>
        <v>0</v>
      </c>
      <c r="BG55" s="9">
        <f ca="1">IF(BE$9&lt;&gt;"",IF(BE$9&lt;&gt;"All Locations",IF(BE$10="From",COUNTIFS(Matches[CLASS],INDEX(classNum,1,MATCH(BG$11,classScheme,0)),Matches[TIMEBIN],$B55,Matches[SITE IN],BE$9),COUNTIFS(Matches[CLASS],INDEX(classNum,1,MATCH(BG$11,classScheme,0)),Matches[TIME OUT],"&gt;="&amp;TIMEVALUE(LEFT($B55,5)),Matches[TIME OUT],"&lt;"&amp;TIMEVALUE(LEFT($B55,5))+TIME(0,15,0),Matches[SITE OUT],BE$9)),COUNTIFS(All[TIMEBIN],$B55,All[CLASS],INDEX(classNum,1,MATCH(BG$11,classScheme,0)))),"")</f>
        <v>0</v>
      </c>
      <c r="BH55" s="10">
        <f ca="1">IF(BE$9&lt;&gt;"",IF(BE$9&lt;&gt;"All Locations",IF(BE$10="From",COUNTIFS(Matches[CLASS],INDEX(classNum,1,MATCH(BH$11,classScheme,0)),Matches[TIMEBIN],$B55,Matches[SITE IN],BE$9),COUNTIFS(Matches[CLASS],INDEX(classNum,1,MATCH(BH$11,classScheme,0)),Matches[TIME OUT],"&gt;="&amp;TIMEVALUE(LEFT($B55,5)),Matches[TIME OUT],"&lt;"&amp;TIMEVALUE(LEFT($B55,5))+TIME(0,15,0),Matches[SITE OUT],BE$9)),COUNTIFS(All[TIMEBIN],$B55,All[CLASS],INDEX(classNum,1,MATCH(BH$11,classScheme,0)))),"")</f>
        <v>0</v>
      </c>
      <c r="BI55" s="11">
        <f ca="1">IF(BE$9&lt;&gt;"",IF(BE$9&lt;&gt;"All Locations",IF(BE$10="From",COUNTIFS(Matches[CLASS],INDEX(classNum,1,MATCH(BI$11,classScheme,0)),Matches[TIMEBIN],$B55,Matches[SITE IN],BE$9),COUNTIFS(Matches[CLASS],INDEX(classNum,1,MATCH(BI$11,classScheme,0)),Matches[TIME OUT],"&gt;="&amp;TIMEVALUE(LEFT($B55,5)),Matches[TIME OUT],"&lt;"&amp;TIMEVALUE(LEFT($B55,5))+TIME(0,15,0),Matches[SITE OUT],BE$9)),COUNTIFS(All[TIMEBIN],$B55,All[CLASS],INDEX(classNum,1,MATCH(BI$11,classScheme,0)))),"")</f>
        <v>0</v>
      </c>
      <c r="BJ55" s="12"/>
      <c r="BK55" s="8">
        <f ca="1">IF(BK$9&lt;&gt;"",IF(BK$9&lt;&gt;"All Locations",IF(BK$10="From",COUNTIFS(Matches[CLASS],INDEX(classNum,1,MATCH(BK$11,classScheme,0)),Matches[TIMEBIN],$B55,Matches[SITE IN],BK$9),COUNTIFS(Matches[CLASS],INDEX(classNum,1,MATCH(BK$11,classScheme,0)),Matches[TIME OUT],"&gt;="&amp;TIMEVALUE(LEFT($B55,5)),Matches[TIME OUT],"&lt;"&amp;TIMEVALUE(LEFT($B55,5))+TIME(0,15,0),Matches[SITE OUT],BK$9)),COUNTIFS(All[TIMEBIN],$B55,All[CLASS],INDEX(classNum,1,MATCH(BK$11,classScheme,0)))),"")</f>
        <v>11</v>
      </c>
      <c r="BL55" s="9">
        <f ca="1">IF(BK$9&lt;&gt;"",IF(BK$9&lt;&gt;"All Locations",IF(BK$10="From",COUNTIFS(Matches[CLASS],INDEX(classNum,1,MATCH(BL$11,classScheme,0)),Matches[TIMEBIN],$B55,Matches[SITE IN],BK$9),COUNTIFS(Matches[CLASS],INDEX(classNum,1,MATCH(BL$11,classScheme,0)),Matches[TIME OUT],"&gt;="&amp;TIMEVALUE(LEFT($B55,5)),Matches[TIME OUT],"&lt;"&amp;TIMEVALUE(LEFT($B55,5))+TIME(0,15,0),Matches[SITE OUT],BK$9)),COUNTIFS(All[TIMEBIN],$B55,All[CLASS],INDEX(classNum,1,MATCH(BL$11,classScheme,0)))),"")</f>
        <v>0</v>
      </c>
      <c r="BM55" s="9">
        <f ca="1">IF(BK$9&lt;&gt;"",IF(BK$9&lt;&gt;"All Locations",IF(BK$10="From",COUNTIFS(Matches[CLASS],INDEX(classNum,1,MATCH(BM$11,classScheme,0)),Matches[TIMEBIN],$B55,Matches[SITE IN],BK$9),COUNTIFS(Matches[CLASS],INDEX(classNum,1,MATCH(BM$11,classScheme,0)),Matches[TIME OUT],"&gt;="&amp;TIMEVALUE(LEFT($B55,5)),Matches[TIME OUT],"&lt;"&amp;TIMEVALUE(LEFT($B55,5))+TIME(0,15,0),Matches[SITE OUT],BK$9)),COUNTIFS(All[TIMEBIN],$B55,All[CLASS],INDEX(classNum,1,MATCH(BM$11,classScheme,0)))),"")</f>
        <v>0</v>
      </c>
      <c r="BN55" s="10">
        <f ca="1">IF(BK$9&lt;&gt;"",IF(BK$9&lt;&gt;"All Locations",IF(BK$10="From",COUNTIFS(Matches[CLASS],INDEX(classNum,1,MATCH(BN$11,classScheme,0)),Matches[TIMEBIN],$B55,Matches[SITE IN],BK$9),COUNTIFS(Matches[CLASS],INDEX(classNum,1,MATCH(BN$11,classScheme,0)),Matches[TIME OUT],"&gt;="&amp;TIMEVALUE(LEFT($B55,5)),Matches[TIME OUT],"&lt;"&amp;TIMEVALUE(LEFT($B55,5))+TIME(0,15,0),Matches[SITE OUT],BK$9)),COUNTIFS(All[TIMEBIN],$B55,All[CLASS],INDEX(classNum,1,MATCH(BN$11,classScheme,0)))),"")</f>
        <v>0</v>
      </c>
      <c r="BO55" s="11">
        <f ca="1">IF(BK$9&lt;&gt;"",IF(BK$9&lt;&gt;"All Locations",IF(BK$10="From",COUNTIFS(Matches[CLASS],INDEX(classNum,1,MATCH(BO$11,classScheme,0)),Matches[TIMEBIN],$B55,Matches[SITE IN],BK$9),COUNTIFS(Matches[CLASS],INDEX(classNum,1,MATCH(BO$11,classScheme,0)),Matches[TIME OUT],"&gt;="&amp;TIMEVALUE(LEFT($B55,5)),Matches[TIME OUT],"&lt;"&amp;TIMEVALUE(LEFT($B55,5))+TIME(0,15,0),Matches[SITE OUT],BK$9)),COUNTIFS(All[TIMEBIN],$B55,All[CLASS],INDEX(classNum,1,MATCH(BO$11,classScheme,0)))),"")</f>
        <v>0</v>
      </c>
      <c r="BP55" s="12"/>
      <c r="BQ55" s="8">
        <f ca="1">IF(BQ$9&lt;&gt;"",IF(BQ$9&lt;&gt;"All Locations",IF(BQ$10="From",COUNTIFS(Matches[CLASS],INDEX(classNum,1,MATCH(BQ$11,classScheme,0)),Matches[TIMEBIN],$B55,Matches[SITE IN],BQ$9),COUNTIFS(Matches[CLASS],INDEX(classNum,1,MATCH(BQ$11,classScheme,0)),Matches[TIME OUT],"&gt;="&amp;TIMEVALUE(LEFT($B55,5)),Matches[TIME OUT],"&lt;"&amp;TIMEVALUE(LEFT($B55,5))+TIME(0,15,0),Matches[SITE OUT],BQ$9)),COUNTIFS(All[TIMEBIN],$B55,All[CLASS],INDEX(classNum,1,MATCH(BQ$11,classScheme,0)))),"")</f>
        <v>163</v>
      </c>
      <c r="BR55" s="9">
        <f ca="1">IF(BQ$9&lt;&gt;"",IF(BQ$9&lt;&gt;"All Locations",IF(BQ$10="From",COUNTIFS(Matches[CLASS],INDEX(classNum,1,MATCH(BR$11,classScheme,0)),Matches[TIMEBIN],$B55,Matches[SITE IN],BQ$9),COUNTIFS(Matches[CLASS],INDEX(classNum,1,MATCH(BR$11,classScheme,0)),Matches[TIME OUT],"&gt;="&amp;TIMEVALUE(LEFT($B55,5)),Matches[TIME OUT],"&lt;"&amp;TIMEVALUE(LEFT($B55,5))+TIME(0,15,0),Matches[SITE OUT],BQ$9)),COUNTIFS(All[TIMEBIN],$B55,All[CLASS],INDEX(classNum,1,MATCH(BR$11,classScheme,0)))),"")</f>
        <v>9</v>
      </c>
      <c r="BS55" s="9">
        <f ca="1">IF(BQ$9&lt;&gt;"",IF(BQ$9&lt;&gt;"All Locations",IF(BQ$10="From",COUNTIFS(Matches[CLASS],INDEX(classNum,1,MATCH(BS$11,classScheme,0)),Matches[TIMEBIN],$B55,Matches[SITE IN],BQ$9),COUNTIFS(Matches[CLASS],INDEX(classNum,1,MATCH(BS$11,classScheme,0)),Matches[TIME OUT],"&gt;="&amp;TIMEVALUE(LEFT($B55,5)),Matches[TIME OUT],"&lt;"&amp;TIMEVALUE(LEFT($B55,5))+TIME(0,15,0),Matches[SITE OUT],BQ$9)),COUNTIFS(All[TIMEBIN],$B55,All[CLASS],INDEX(classNum,1,MATCH(BS$11,classScheme,0)))),"")</f>
        <v>0</v>
      </c>
      <c r="BT55" s="10">
        <f ca="1">IF(BQ$9&lt;&gt;"",IF(BQ$9&lt;&gt;"All Locations",IF(BQ$10="From",COUNTIFS(Matches[CLASS],INDEX(classNum,1,MATCH(BT$11,classScheme,0)),Matches[TIMEBIN],$B55,Matches[SITE IN],BQ$9),COUNTIFS(Matches[CLASS],INDEX(classNum,1,MATCH(BT$11,classScheme,0)),Matches[TIME OUT],"&gt;="&amp;TIMEVALUE(LEFT($B55,5)),Matches[TIME OUT],"&lt;"&amp;TIMEVALUE(LEFT($B55,5))+TIME(0,15,0),Matches[SITE OUT],BQ$9)),COUNTIFS(All[TIMEBIN],$B55,All[CLASS],INDEX(classNum,1,MATCH(BT$11,classScheme,0)))),"")</f>
        <v>0</v>
      </c>
      <c r="BU55" s="11">
        <f ca="1">IF(BQ$9&lt;&gt;"",IF(BQ$9&lt;&gt;"All Locations",IF(BQ$10="From",COUNTIFS(Matches[CLASS],INDEX(classNum,1,MATCH(BU$11,classScheme,0)),Matches[TIMEBIN],$B55,Matches[SITE IN],BQ$9),COUNTIFS(Matches[CLASS],INDEX(classNum,1,MATCH(BU$11,classScheme,0)),Matches[TIME OUT],"&gt;="&amp;TIMEVALUE(LEFT($B55,5)),Matches[TIME OUT],"&lt;"&amp;TIMEVALUE(LEFT($B55,5))+TIME(0,15,0),Matches[SITE OUT],BQ$9)),COUNTIFS(All[TIMEBIN],$B55,All[CLASS],INDEX(classNum,1,MATCH(BU$11,classScheme,0)))),"")</f>
        <v>11</v>
      </c>
    </row>
    <row r="56" spans="2:73">
      <c r="B56" s="7" t="str">
        <v>17:00 - 17:15</v>
      </c>
      <c r="C56" s="8">
        <f ca="1">IF(C$9&lt;&gt;"",IF(C$9&lt;&gt;"All Locations",IF(C$10="From",COUNTIFS(Matches[CLASS],INDEX(classNum,1,MATCH(C$11,classScheme,0)),Matches[TIMEBIN],$B56,Matches[SITE IN],C$9),COUNTIFS(Matches[CLASS],INDEX(classNum,1,MATCH(C$11,classScheme,0)),Matches[TIME OUT],"&gt;="&amp;TIMEVALUE(LEFT($B56,5)),Matches[TIME OUT],"&lt;"&amp;TIMEVALUE(LEFT($B56,5))+TIME(0,15,0),Matches[SITE OUT],C$9)),COUNTIFS(All[TIMEBIN],$B56,All[CLASS],INDEX(classNum,1,MATCH(C$11,classScheme,0)))),"")</f>
        <v>38</v>
      </c>
      <c r="D56" s="9">
        <f ca="1">IF(C$9&lt;&gt;"",IF(C$9&lt;&gt;"All Locations",IF(C$10="From",COUNTIFS(Matches[CLASS],INDEX(classNum,1,MATCH(D$11,classScheme,0)),Matches[TIMEBIN],$B56,Matches[SITE IN],C$9),COUNTIFS(Matches[CLASS],INDEX(classNum,1,MATCH(D$11,classScheme,0)),Matches[TIME OUT],"&gt;="&amp;TIMEVALUE(LEFT($B56,5)),Matches[TIME OUT],"&lt;"&amp;TIMEVALUE(LEFT($B56,5))+TIME(0,15,0),Matches[SITE OUT],C$9)),COUNTIFS(All[TIMEBIN],$B56,All[CLASS],INDEX(classNum,1,MATCH(D$11,classScheme,0)))),"")</f>
        <v>0</v>
      </c>
      <c r="E56" s="9">
        <f ca="1">IF(C$9&lt;&gt;"",IF(C$9&lt;&gt;"All Locations",IF(C$10="From",COUNTIFS(Matches[CLASS],INDEX(classNum,1,MATCH(E$11,classScheme,0)),Matches[TIMEBIN],$B56,Matches[SITE IN],C$9),COUNTIFS(Matches[CLASS],INDEX(classNum,1,MATCH(E$11,classScheme,0)),Matches[TIME OUT],"&gt;="&amp;TIMEVALUE(LEFT($B56,5)),Matches[TIME OUT],"&lt;"&amp;TIMEVALUE(LEFT($B56,5))+TIME(0,15,0),Matches[SITE OUT],C$9)),COUNTIFS(All[TIMEBIN],$B56,All[CLASS],INDEX(classNum,1,MATCH(E$11,classScheme,0)))),"")</f>
        <v>0</v>
      </c>
      <c r="F56" s="10">
        <f ca="1">IF(C$9&lt;&gt;"",IF(C$9&lt;&gt;"All Locations",IF(C$10="From",COUNTIFS(Matches[CLASS],INDEX(classNum,1,MATCH(F$11,classScheme,0)),Matches[TIMEBIN],$B56,Matches[SITE IN],C$9),COUNTIFS(Matches[CLASS],INDEX(classNum,1,MATCH(F$11,classScheme,0)),Matches[TIME OUT],"&gt;="&amp;TIMEVALUE(LEFT($B56,5)),Matches[TIME OUT],"&lt;"&amp;TIMEVALUE(LEFT($B56,5))+TIME(0,15,0),Matches[SITE OUT],C$9)),COUNTIFS(All[TIMEBIN],$B56,All[CLASS],INDEX(classNum,1,MATCH(F$11,classScheme,0)))),"")</f>
        <v>0</v>
      </c>
      <c r="G56" s="11">
        <f ca="1">IF(C$9&lt;&gt;"",IF(C$9&lt;&gt;"All Locations",IF(C$10="From",COUNTIFS(Matches[CLASS],INDEX(classNum,1,MATCH(G$11,classScheme,0)),Matches[TIMEBIN],$B56,Matches[SITE IN],C$9),COUNTIFS(Matches[CLASS],INDEX(classNum,1,MATCH(G$11,classScheme,0)),Matches[TIME OUT],"&gt;="&amp;TIMEVALUE(LEFT($B56,5)),Matches[TIME OUT],"&lt;"&amp;TIMEVALUE(LEFT($B56,5))+TIME(0,15,0),Matches[SITE OUT],C$9)),COUNTIFS(All[TIMEBIN],$B56,All[CLASS],INDEX(classNum,1,MATCH(G$11,classScheme,0)))),"")</f>
        <v>7</v>
      </c>
      <c r="H56" s="12"/>
      <c r="I56" s="8">
        <f ca="1">IF(I$9&lt;&gt;"",IF(I$9&lt;&gt;"All Locations",IF(I$10="From",COUNTIFS(Matches[CLASS],INDEX(classNum,1,MATCH(I$11,classScheme,0)),Matches[TIMEBIN],$B56,Matches[SITE IN],I$9),COUNTIFS(Matches[CLASS],INDEX(classNum,1,MATCH(I$11,classScheme,0)),Matches[TIME OUT],"&gt;="&amp;TIMEVALUE(LEFT($B56,5)),Matches[TIME OUT],"&lt;"&amp;TIMEVALUE(LEFT($B56,5))+TIME(0,15,0),Matches[SITE OUT],I$9)),COUNTIFS(All[TIMEBIN],$B56,All[CLASS],INDEX(classNum,1,MATCH(I$11,classScheme,0)))),"")</f>
        <v>0</v>
      </c>
      <c r="J56" s="9">
        <f ca="1">IF(I$9&lt;&gt;"",IF(I$9&lt;&gt;"All Locations",IF(I$10="From",COUNTIFS(Matches[CLASS],INDEX(classNum,1,MATCH(J$11,classScheme,0)),Matches[TIMEBIN],$B56,Matches[SITE IN],I$9),COUNTIFS(Matches[CLASS],INDEX(classNum,1,MATCH(J$11,classScheme,0)),Matches[TIME OUT],"&gt;="&amp;TIMEVALUE(LEFT($B56,5)),Matches[TIME OUT],"&lt;"&amp;TIMEVALUE(LEFT($B56,5))+TIME(0,15,0),Matches[SITE OUT],I$9)),COUNTIFS(All[TIMEBIN],$B56,All[CLASS],INDEX(classNum,1,MATCH(J$11,classScheme,0)))),"")</f>
        <v>0</v>
      </c>
      <c r="K56" s="9">
        <f ca="1">IF(I$9&lt;&gt;"",IF(I$9&lt;&gt;"All Locations",IF(I$10="From",COUNTIFS(Matches[CLASS],INDEX(classNum,1,MATCH(K$11,classScheme,0)),Matches[TIMEBIN],$B56,Matches[SITE IN],I$9),COUNTIFS(Matches[CLASS],INDEX(classNum,1,MATCH(K$11,classScheme,0)),Matches[TIME OUT],"&gt;="&amp;TIMEVALUE(LEFT($B56,5)),Matches[TIME OUT],"&lt;"&amp;TIMEVALUE(LEFT($B56,5))+TIME(0,15,0),Matches[SITE OUT],I$9)),COUNTIFS(All[TIMEBIN],$B56,All[CLASS],INDEX(classNum,1,MATCH(K$11,classScheme,0)))),"")</f>
        <v>0</v>
      </c>
      <c r="L56" s="10">
        <f ca="1">IF(I$9&lt;&gt;"",IF(I$9&lt;&gt;"All Locations",IF(I$10="From",COUNTIFS(Matches[CLASS],INDEX(classNum,1,MATCH(L$11,classScheme,0)),Matches[TIMEBIN],$B56,Matches[SITE IN],I$9),COUNTIFS(Matches[CLASS],INDEX(classNum,1,MATCH(L$11,classScheme,0)),Matches[TIME OUT],"&gt;="&amp;TIMEVALUE(LEFT($B56,5)),Matches[TIME OUT],"&lt;"&amp;TIMEVALUE(LEFT($B56,5))+TIME(0,15,0),Matches[SITE OUT],I$9)),COUNTIFS(All[TIMEBIN],$B56,All[CLASS],INDEX(classNum,1,MATCH(L$11,classScheme,0)))),"")</f>
        <v>0</v>
      </c>
      <c r="M56" s="11">
        <f ca="1">IF(I$9&lt;&gt;"",IF(I$9&lt;&gt;"All Locations",IF(I$10="From",COUNTIFS(Matches[CLASS],INDEX(classNum,1,MATCH(M$11,classScheme,0)),Matches[TIMEBIN],$B56,Matches[SITE IN],I$9),COUNTIFS(Matches[CLASS],INDEX(classNum,1,MATCH(M$11,classScheme,0)),Matches[TIME OUT],"&gt;="&amp;TIMEVALUE(LEFT($B56,5)),Matches[TIME OUT],"&lt;"&amp;TIMEVALUE(LEFT($B56,5))+TIME(0,15,0),Matches[SITE OUT],I$9)),COUNTIFS(All[TIMEBIN],$B56,All[CLASS],INDEX(classNum,1,MATCH(M$11,classScheme,0)))),"")</f>
        <v>0</v>
      </c>
      <c r="N56" s="12"/>
      <c r="O56" s="8">
        <f ca="1">IF(O$9&lt;&gt;"",IF(O$9&lt;&gt;"All Locations",IF(O$10="From",COUNTIFS(Matches[CLASS],INDEX(classNum,1,MATCH(O$11,classScheme,0)),Matches[TIMEBIN],$B56,Matches[SITE IN],O$9),COUNTIFS(Matches[CLASS],INDEX(classNum,1,MATCH(O$11,classScheme,0)),Matches[TIME OUT],"&gt;="&amp;TIMEVALUE(LEFT($B56,5)),Matches[TIME OUT],"&lt;"&amp;TIMEVALUE(LEFT($B56,5))+TIME(0,15,0),Matches[SITE OUT],O$9)),COUNTIFS(All[TIMEBIN],$B56,All[CLASS],INDEX(classNum,1,MATCH(O$11,classScheme,0)))),"")</f>
        <v>6</v>
      </c>
      <c r="P56" s="9">
        <f ca="1">IF(O$9&lt;&gt;"",IF(O$9&lt;&gt;"All Locations",IF(O$10="From",COUNTIFS(Matches[CLASS],INDEX(classNum,1,MATCH(P$11,classScheme,0)),Matches[TIMEBIN],$B56,Matches[SITE IN],O$9),COUNTIFS(Matches[CLASS],INDEX(classNum,1,MATCH(P$11,classScheme,0)),Matches[TIME OUT],"&gt;="&amp;TIMEVALUE(LEFT($B56,5)),Matches[TIME OUT],"&lt;"&amp;TIMEVALUE(LEFT($B56,5))+TIME(0,15,0),Matches[SITE OUT],O$9)),COUNTIFS(All[TIMEBIN],$B56,All[CLASS],INDEX(classNum,1,MATCH(P$11,classScheme,0)))),"")</f>
        <v>1</v>
      </c>
      <c r="Q56" s="9">
        <f ca="1">IF(O$9&lt;&gt;"",IF(O$9&lt;&gt;"All Locations",IF(O$10="From",COUNTIFS(Matches[CLASS],INDEX(classNum,1,MATCH(Q$11,classScheme,0)),Matches[TIMEBIN],$B56,Matches[SITE IN],O$9),COUNTIFS(Matches[CLASS],INDEX(classNum,1,MATCH(Q$11,classScheme,0)),Matches[TIME OUT],"&gt;="&amp;TIMEVALUE(LEFT($B56,5)),Matches[TIME OUT],"&lt;"&amp;TIMEVALUE(LEFT($B56,5))+TIME(0,15,0),Matches[SITE OUT],O$9)),COUNTIFS(All[TIMEBIN],$B56,All[CLASS],INDEX(classNum,1,MATCH(Q$11,classScheme,0)))),"")</f>
        <v>0</v>
      </c>
      <c r="R56" s="10">
        <f ca="1">IF(O$9&lt;&gt;"",IF(O$9&lt;&gt;"All Locations",IF(O$10="From",COUNTIFS(Matches[CLASS],INDEX(classNum,1,MATCH(R$11,classScheme,0)),Matches[TIMEBIN],$B56,Matches[SITE IN],O$9),COUNTIFS(Matches[CLASS],INDEX(classNum,1,MATCH(R$11,classScheme,0)),Matches[TIME OUT],"&gt;="&amp;TIMEVALUE(LEFT($B56,5)),Matches[TIME OUT],"&lt;"&amp;TIMEVALUE(LEFT($B56,5))+TIME(0,15,0),Matches[SITE OUT],O$9)),COUNTIFS(All[TIMEBIN],$B56,All[CLASS],INDEX(classNum,1,MATCH(R$11,classScheme,0)))),"")</f>
        <v>0</v>
      </c>
      <c r="S56" s="11">
        <f ca="1">IF(O$9&lt;&gt;"",IF(O$9&lt;&gt;"All Locations",IF(O$10="From",COUNTIFS(Matches[CLASS],INDEX(classNum,1,MATCH(S$11,classScheme,0)),Matches[TIMEBIN],$B56,Matches[SITE IN],O$9),COUNTIFS(Matches[CLASS],INDEX(classNum,1,MATCH(S$11,classScheme,0)),Matches[TIME OUT],"&gt;="&amp;TIMEVALUE(LEFT($B56,5)),Matches[TIME OUT],"&lt;"&amp;TIMEVALUE(LEFT($B56,5))+TIME(0,15,0),Matches[SITE OUT],O$9)),COUNTIFS(All[TIMEBIN],$B56,All[CLASS],INDEX(classNum,1,MATCH(S$11,classScheme,0)))),"")</f>
        <v>0</v>
      </c>
      <c r="T56" s="12"/>
      <c r="U56" s="8">
        <f ca="1">IF(U$9&lt;&gt;"",IF(U$9&lt;&gt;"All Locations",IF(U$10="From",COUNTIFS(Matches[CLASS],INDEX(classNum,1,MATCH(U$11,classScheme,0)),Matches[TIMEBIN],$B56,Matches[SITE IN],U$9),COUNTIFS(Matches[CLASS],INDEX(classNum,1,MATCH(U$11,classScheme,0)),Matches[TIME OUT],"&gt;="&amp;TIMEVALUE(LEFT($B56,5)),Matches[TIME OUT],"&lt;"&amp;TIMEVALUE(LEFT($B56,5))+TIME(0,15,0),Matches[SITE OUT],U$9)),COUNTIFS(All[TIMEBIN],$B56,All[CLASS],INDEX(classNum,1,MATCH(U$11,classScheme,0)))),"")</f>
        <v>12</v>
      </c>
      <c r="V56" s="9">
        <f ca="1">IF(U$9&lt;&gt;"",IF(U$9&lt;&gt;"All Locations",IF(U$10="From",COUNTIFS(Matches[CLASS],INDEX(classNum,1,MATCH(V$11,classScheme,0)),Matches[TIMEBIN],$B56,Matches[SITE IN],U$9),COUNTIFS(Matches[CLASS],INDEX(classNum,1,MATCH(V$11,classScheme,0)),Matches[TIME OUT],"&gt;="&amp;TIMEVALUE(LEFT($B56,5)),Matches[TIME OUT],"&lt;"&amp;TIMEVALUE(LEFT($B56,5))+TIME(0,15,0),Matches[SITE OUT],U$9)),COUNTIFS(All[TIMEBIN],$B56,All[CLASS],INDEX(classNum,1,MATCH(V$11,classScheme,0)))),"")</f>
        <v>1</v>
      </c>
      <c r="W56" s="9">
        <f ca="1">IF(U$9&lt;&gt;"",IF(U$9&lt;&gt;"All Locations",IF(U$10="From",COUNTIFS(Matches[CLASS],INDEX(classNum,1,MATCH(W$11,classScheme,0)),Matches[TIMEBIN],$B56,Matches[SITE IN],U$9),COUNTIFS(Matches[CLASS],INDEX(classNum,1,MATCH(W$11,classScheme,0)),Matches[TIME OUT],"&gt;="&amp;TIMEVALUE(LEFT($B56,5)),Matches[TIME OUT],"&lt;"&amp;TIMEVALUE(LEFT($B56,5))+TIME(0,15,0),Matches[SITE OUT],U$9)),COUNTIFS(All[TIMEBIN],$B56,All[CLASS],INDEX(classNum,1,MATCH(W$11,classScheme,0)))),"")</f>
        <v>0</v>
      </c>
      <c r="X56" s="10">
        <f ca="1">IF(U$9&lt;&gt;"",IF(U$9&lt;&gt;"All Locations",IF(U$10="From",COUNTIFS(Matches[CLASS],INDEX(classNum,1,MATCH(X$11,classScheme,0)),Matches[TIMEBIN],$B56,Matches[SITE IN],U$9),COUNTIFS(Matches[CLASS],INDEX(classNum,1,MATCH(X$11,classScheme,0)),Matches[TIME OUT],"&gt;="&amp;TIMEVALUE(LEFT($B56,5)),Matches[TIME OUT],"&lt;"&amp;TIMEVALUE(LEFT($B56,5))+TIME(0,15,0),Matches[SITE OUT],U$9)),COUNTIFS(All[TIMEBIN],$B56,All[CLASS],INDEX(classNum,1,MATCH(X$11,classScheme,0)))),"")</f>
        <v>0</v>
      </c>
      <c r="Y56" s="11">
        <f ca="1">IF(U$9&lt;&gt;"",IF(U$9&lt;&gt;"All Locations",IF(U$10="From",COUNTIFS(Matches[CLASS],INDEX(classNum,1,MATCH(Y$11,classScheme,0)),Matches[TIMEBIN],$B56,Matches[SITE IN],U$9),COUNTIFS(Matches[CLASS],INDEX(classNum,1,MATCH(Y$11,classScheme,0)),Matches[TIME OUT],"&gt;="&amp;TIMEVALUE(LEFT($B56,5)),Matches[TIME OUT],"&lt;"&amp;TIMEVALUE(LEFT($B56,5))+TIME(0,15,0),Matches[SITE OUT],U$9)),COUNTIFS(All[TIMEBIN],$B56,All[CLASS],INDEX(classNum,1,MATCH(Y$11,classScheme,0)))),"")</f>
        <v>0</v>
      </c>
      <c r="Z56" s="12"/>
      <c r="AA56" s="8">
        <f ca="1">IF(AA$9&lt;&gt;"",IF(AA$9&lt;&gt;"All Locations",IF(AA$10="From",COUNTIFS(Matches[CLASS],INDEX(classNum,1,MATCH(AA$11,classScheme,0)),Matches[TIMEBIN],$B56,Matches[SITE IN],AA$9),COUNTIFS(Matches[CLASS],INDEX(classNum,1,MATCH(AA$11,classScheme,0)),Matches[TIME OUT],"&gt;="&amp;TIMEVALUE(LEFT($B56,5)),Matches[TIME OUT],"&lt;"&amp;TIMEVALUE(LEFT($B56,5))+TIME(0,15,0),Matches[SITE OUT],AA$9)),COUNTIFS(All[TIMEBIN],$B56,All[CLASS],INDEX(classNum,1,MATCH(AA$11,classScheme,0)))),"")</f>
        <v>15</v>
      </c>
      <c r="AB56" s="9">
        <f ca="1">IF(AA$9&lt;&gt;"",IF(AA$9&lt;&gt;"All Locations",IF(AA$10="From",COUNTIFS(Matches[CLASS],INDEX(classNum,1,MATCH(AB$11,classScheme,0)),Matches[TIMEBIN],$B56,Matches[SITE IN],AA$9),COUNTIFS(Matches[CLASS],INDEX(classNum,1,MATCH(AB$11,classScheme,0)),Matches[TIME OUT],"&gt;="&amp;TIMEVALUE(LEFT($B56,5)),Matches[TIME OUT],"&lt;"&amp;TIMEVALUE(LEFT($B56,5))+TIME(0,15,0),Matches[SITE OUT],AA$9)),COUNTIFS(All[TIMEBIN],$B56,All[CLASS],INDEX(classNum,1,MATCH(AB$11,classScheme,0)))),"")</f>
        <v>1</v>
      </c>
      <c r="AC56" s="9">
        <f ca="1">IF(AA$9&lt;&gt;"",IF(AA$9&lt;&gt;"All Locations",IF(AA$10="From",COUNTIFS(Matches[CLASS],INDEX(classNum,1,MATCH(AC$11,classScheme,0)),Matches[TIMEBIN],$B56,Matches[SITE IN],AA$9),COUNTIFS(Matches[CLASS],INDEX(classNum,1,MATCH(AC$11,classScheme,0)),Matches[TIME OUT],"&gt;="&amp;TIMEVALUE(LEFT($B56,5)),Matches[TIME OUT],"&lt;"&amp;TIMEVALUE(LEFT($B56,5))+TIME(0,15,0),Matches[SITE OUT],AA$9)),COUNTIFS(All[TIMEBIN],$B56,All[CLASS],INDEX(classNum,1,MATCH(AC$11,classScheme,0)))),"")</f>
        <v>0</v>
      </c>
      <c r="AD56" s="10">
        <f ca="1">IF(AA$9&lt;&gt;"",IF(AA$9&lt;&gt;"All Locations",IF(AA$10="From",COUNTIFS(Matches[CLASS],INDEX(classNum,1,MATCH(AD$11,classScheme,0)),Matches[TIMEBIN],$B56,Matches[SITE IN],AA$9),COUNTIFS(Matches[CLASS],INDEX(classNum,1,MATCH(AD$11,classScheme,0)),Matches[TIME OUT],"&gt;="&amp;TIMEVALUE(LEFT($B56,5)),Matches[TIME OUT],"&lt;"&amp;TIMEVALUE(LEFT($B56,5))+TIME(0,15,0),Matches[SITE OUT],AA$9)),COUNTIFS(All[TIMEBIN],$B56,All[CLASS],INDEX(classNum,1,MATCH(AD$11,classScheme,0)))),"")</f>
        <v>0</v>
      </c>
      <c r="AE56" s="11">
        <f ca="1">IF(AA$9&lt;&gt;"",IF(AA$9&lt;&gt;"All Locations",IF(AA$10="From",COUNTIFS(Matches[CLASS],INDEX(classNum,1,MATCH(AE$11,classScheme,0)),Matches[TIMEBIN],$B56,Matches[SITE IN],AA$9),COUNTIFS(Matches[CLASS],INDEX(classNum,1,MATCH(AE$11,classScheme,0)),Matches[TIME OUT],"&gt;="&amp;TIMEVALUE(LEFT($B56,5)),Matches[TIME OUT],"&lt;"&amp;TIMEVALUE(LEFT($B56,5))+TIME(0,15,0),Matches[SITE OUT],AA$9)),COUNTIFS(All[TIMEBIN],$B56,All[CLASS],INDEX(classNum,1,MATCH(AE$11,classScheme,0)))),"")</f>
        <v>0</v>
      </c>
      <c r="AF56" s="12"/>
      <c r="AG56" s="8">
        <f ca="1">IF(AG$9&lt;&gt;"",IF(AG$9&lt;&gt;"All Locations",IF(AG$10="From",COUNTIFS(Matches[CLASS],INDEX(classNum,1,MATCH(AG$11,classScheme,0)),Matches[TIMEBIN],$B56,Matches[SITE IN],AG$9),COUNTIFS(Matches[CLASS],INDEX(classNum,1,MATCH(AG$11,classScheme,0)),Matches[TIME OUT],"&gt;="&amp;TIMEVALUE(LEFT($B56,5)),Matches[TIME OUT],"&lt;"&amp;TIMEVALUE(LEFT($B56,5))+TIME(0,15,0),Matches[SITE OUT],AG$9)),COUNTIFS(All[TIMEBIN],$B56,All[CLASS],INDEX(classNum,1,MATCH(AG$11,classScheme,0)))),"")</f>
        <v>28</v>
      </c>
      <c r="AH56" s="9">
        <f ca="1">IF(AG$9&lt;&gt;"",IF(AG$9&lt;&gt;"All Locations",IF(AG$10="From",COUNTIFS(Matches[CLASS],INDEX(classNum,1,MATCH(AH$11,classScheme,0)),Matches[TIMEBIN],$B56,Matches[SITE IN],AG$9),COUNTIFS(Matches[CLASS],INDEX(classNum,1,MATCH(AH$11,classScheme,0)),Matches[TIME OUT],"&gt;="&amp;TIMEVALUE(LEFT($B56,5)),Matches[TIME OUT],"&lt;"&amp;TIMEVALUE(LEFT($B56,5))+TIME(0,15,0),Matches[SITE OUT],AG$9)),COUNTIFS(All[TIMEBIN],$B56,All[CLASS],INDEX(classNum,1,MATCH(AH$11,classScheme,0)))),"")</f>
        <v>1</v>
      </c>
      <c r="AI56" s="9">
        <f ca="1">IF(AG$9&lt;&gt;"",IF(AG$9&lt;&gt;"All Locations",IF(AG$10="From",COUNTIFS(Matches[CLASS],INDEX(classNum,1,MATCH(AI$11,classScheme,0)),Matches[TIMEBIN],$B56,Matches[SITE IN],AG$9),COUNTIFS(Matches[CLASS],INDEX(classNum,1,MATCH(AI$11,classScheme,0)),Matches[TIME OUT],"&gt;="&amp;TIMEVALUE(LEFT($B56,5)),Matches[TIME OUT],"&lt;"&amp;TIMEVALUE(LEFT($B56,5))+TIME(0,15,0),Matches[SITE OUT],AG$9)),COUNTIFS(All[TIMEBIN],$B56,All[CLASS],INDEX(classNum,1,MATCH(AI$11,classScheme,0)))),"")</f>
        <v>0</v>
      </c>
      <c r="AJ56" s="10">
        <f ca="1">IF(AG$9&lt;&gt;"",IF(AG$9&lt;&gt;"All Locations",IF(AG$10="From",COUNTIFS(Matches[CLASS],INDEX(classNum,1,MATCH(AJ$11,classScheme,0)),Matches[TIMEBIN],$B56,Matches[SITE IN],AG$9),COUNTIFS(Matches[CLASS],INDEX(classNum,1,MATCH(AJ$11,classScheme,0)),Matches[TIME OUT],"&gt;="&amp;TIMEVALUE(LEFT($B56,5)),Matches[TIME OUT],"&lt;"&amp;TIMEVALUE(LEFT($B56,5))+TIME(0,15,0),Matches[SITE OUT],AG$9)),COUNTIFS(All[TIMEBIN],$B56,All[CLASS],INDEX(classNum,1,MATCH(AJ$11,classScheme,0)))),"")</f>
        <v>0</v>
      </c>
      <c r="AK56" s="11">
        <f ca="1">IF(AG$9&lt;&gt;"",IF(AG$9&lt;&gt;"All Locations",IF(AG$10="From",COUNTIFS(Matches[CLASS],INDEX(classNum,1,MATCH(AK$11,classScheme,0)),Matches[TIMEBIN],$B56,Matches[SITE IN],AG$9),COUNTIFS(Matches[CLASS],INDEX(classNum,1,MATCH(AK$11,classScheme,0)),Matches[TIME OUT],"&gt;="&amp;TIMEVALUE(LEFT($B56,5)),Matches[TIME OUT],"&lt;"&amp;TIMEVALUE(LEFT($B56,5))+TIME(0,15,0),Matches[SITE OUT],AG$9)),COUNTIFS(All[TIMEBIN],$B56,All[CLASS],INDEX(classNum,1,MATCH(AK$11,classScheme,0)))),"")</f>
        <v>1</v>
      </c>
      <c r="AL56" s="12"/>
      <c r="AM56" s="8">
        <f ca="1">IF(AM$9&lt;&gt;"",IF(AM$9&lt;&gt;"All Locations",IF(AM$10="From",COUNTIFS(Matches[CLASS],INDEX(classNum,1,MATCH(AM$11,classScheme,0)),Matches[TIMEBIN],$B56,Matches[SITE IN],AM$9),COUNTIFS(Matches[CLASS],INDEX(classNum,1,MATCH(AM$11,classScheme,0)),Matches[TIME OUT],"&gt;="&amp;TIMEVALUE(LEFT($B56,5)),Matches[TIME OUT],"&lt;"&amp;TIMEVALUE(LEFT($B56,5))+TIME(0,15,0),Matches[SITE OUT],AM$9)),COUNTIFS(All[TIMEBIN],$B56,All[CLASS],INDEX(classNum,1,MATCH(AM$11,classScheme,0)))),"")</f>
        <v>18</v>
      </c>
      <c r="AN56" s="9">
        <f ca="1">IF(AM$9&lt;&gt;"",IF(AM$9&lt;&gt;"All Locations",IF(AM$10="From",COUNTIFS(Matches[CLASS],INDEX(classNum,1,MATCH(AN$11,classScheme,0)),Matches[TIMEBIN],$B56,Matches[SITE IN],AM$9),COUNTIFS(Matches[CLASS],INDEX(classNum,1,MATCH(AN$11,classScheme,0)),Matches[TIME OUT],"&gt;="&amp;TIMEVALUE(LEFT($B56,5)),Matches[TIME OUT],"&lt;"&amp;TIMEVALUE(LEFT($B56,5))+TIME(0,15,0),Matches[SITE OUT],AM$9)),COUNTIFS(All[TIMEBIN],$B56,All[CLASS],INDEX(classNum,1,MATCH(AN$11,classScheme,0)))),"")</f>
        <v>1</v>
      </c>
      <c r="AO56" s="9">
        <f ca="1">IF(AM$9&lt;&gt;"",IF(AM$9&lt;&gt;"All Locations",IF(AM$10="From",COUNTIFS(Matches[CLASS],INDEX(classNum,1,MATCH(AO$11,classScheme,0)),Matches[TIMEBIN],$B56,Matches[SITE IN],AM$9),COUNTIFS(Matches[CLASS],INDEX(classNum,1,MATCH(AO$11,classScheme,0)),Matches[TIME OUT],"&gt;="&amp;TIMEVALUE(LEFT($B56,5)),Matches[TIME OUT],"&lt;"&amp;TIMEVALUE(LEFT($B56,5))+TIME(0,15,0),Matches[SITE OUT],AM$9)),COUNTIFS(All[TIMEBIN],$B56,All[CLASS],INDEX(classNum,1,MATCH(AO$11,classScheme,0)))),"")</f>
        <v>0</v>
      </c>
      <c r="AP56" s="10">
        <f ca="1">IF(AM$9&lt;&gt;"",IF(AM$9&lt;&gt;"All Locations",IF(AM$10="From",COUNTIFS(Matches[CLASS],INDEX(classNum,1,MATCH(AP$11,classScheme,0)),Matches[TIMEBIN],$B56,Matches[SITE IN],AM$9),COUNTIFS(Matches[CLASS],INDEX(classNum,1,MATCH(AP$11,classScheme,0)),Matches[TIME OUT],"&gt;="&amp;TIMEVALUE(LEFT($B56,5)),Matches[TIME OUT],"&lt;"&amp;TIMEVALUE(LEFT($B56,5))+TIME(0,15,0),Matches[SITE OUT],AM$9)),COUNTIFS(All[TIMEBIN],$B56,All[CLASS],INDEX(classNum,1,MATCH(AP$11,classScheme,0)))),"")</f>
        <v>0</v>
      </c>
      <c r="AQ56" s="11">
        <f ca="1">IF(AM$9&lt;&gt;"",IF(AM$9&lt;&gt;"All Locations",IF(AM$10="From",COUNTIFS(Matches[CLASS],INDEX(classNum,1,MATCH(AQ$11,classScheme,0)),Matches[TIMEBIN],$B56,Matches[SITE IN],AM$9),COUNTIFS(Matches[CLASS],INDEX(classNum,1,MATCH(AQ$11,classScheme,0)),Matches[TIME OUT],"&gt;="&amp;TIMEVALUE(LEFT($B56,5)),Matches[TIME OUT],"&lt;"&amp;TIMEVALUE(LEFT($B56,5))+TIME(0,15,0),Matches[SITE OUT],AM$9)),COUNTIFS(All[TIMEBIN],$B56,All[CLASS],INDEX(classNum,1,MATCH(AQ$11,classScheme,0)))),"")</f>
        <v>6</v>
      </c>
      <c r="AR56" s="12"/>
      <c r="AS56" s="8">
        <f ca="1">IF(AS$9&lt;&gt;"",IF(AS$9&lt;&gt;"All Locations",IF(AS$10="From",COUNTIFS(Matches[CLASS],INDEX(classNum,1,MATCH(AS$11,classScheme,0)),Matches[TIMEBIN],$B56,Matches[SITE IN],AS$9),COUNTIFS(Matches[CLASS],INDEX(classNum,1,MATCH(AS$11,classScheme,0)),Matches[TIME OUT],"&gt;="&amp;TIMEVALUE(LEFT($B56,5)),Matches[TIME OUT],"&lt;"&amp;TIMEVALUE(LEFT($B56,5))+TIME(0,15,0),Matches[SITE OUT],AS$9)),COUNTIFS(All[TIMEBIN],$B56,All[CLASS],INDEX(classNum,1,MATCH(AS$11,classScheme,0)))),"")</f>
        <v>0</v>
      </c>
      <c r="AT56" s="9">
        <f ca="1">IF(AS$9&lt;&gt;"",IF(AS$9&lt;&gt;"All Locations",IF(AS$10="From",COUNTIFS(Matches[CLASS],INDEX(classNum,1,MATCH(AT$11,classScheme,0)),Matches[TIMEBIN],$B56,Matches[SITE IN],AS$9),COUNTIFS(Matches[CLASS],INDEX(classNum,1,MATCH(AT$11,classScheme,0)),Matches[TIME OUT],"&gt;="&amp;TIMEVALUE(LEFT($B56,5)),Matches[TIME OUT],"&lt;"&amp;TIMEVALUE(LEFT($B56,5))+TIME(0,15,0),Matches[SITE OUT],AS$9)),COUNTIFS(All[TIMEBIN],$B56,All[CLASS],INDEX(classNum,1,MATCH(AT$11,classScheme,0)))),"")</f>
        <v>0</v>
      </c>
      <c r="AU56" s="9">
        <f ca="1">IF(AS$9&lt;&gt;"",IF(AS$9&lt;&gt;"All Locations",IF(AS$10="From",COUNTIFS(Matches[CLASS],INDEX(classNum,1,MATCH(AU$11,classScheme,0)),Matches[TIMEBIN],$B56,Matches[SITE IN],AS$9),COUNTIFS(Matches[CLASS],INDEX(classNum,1,MATCH(AU$11,classScheme,0)),Matches[TIME OUT],"&gt;="&amp;TIMEVALUE(LEFT($B56,5)),Matches[TIME OUT],"&lt;"&amp;TIMEVALUE(LEFT($B56,5))+TIME(0,15,0),Matches[SITE OUT],AS$9)),COUNTIFS(All[TIMEBIN],$B56,All[CLASS],INDEX(classNum,1,MATCH(AU$11,classScheme,0)))),"")</f>
        <v>0</v>
      </c>
      <c r="AV56" s="10">
        <f ca="1">IF(AS$9&lt;&gt;"",IF(AS$9&lt;&gt;"All Locations",IF(AS$10="From",COUNTIFS(Matches[CLASS],INDEX(classNum,1,MATCH(AV$11,classScheme,0)),Matches[TIMEBIN],$B56,Matches[SITE IN],AS$9),COUNTIFS(Matches[CLASS],INDEX(classNum,1,MATCH(AV$11,classScheme,0)),Matches[TIME OUT],"&gt;="&amp;TIMEVALUE(LEFT($B56,5)),Matches[TIME OUT],"&lt;"&amp;TIMEVALUE(LEFT($B56,5))+TIME(0,15,0),Matches[SITE OUT],AS$9)),COUNTIFS(All[TIMEBIN],$B56,All[CLASS],INDEX(classNum,1,MATCH(AV$11,classScheme,0)))),"")</f>
        <v>0</v>
      </c>
      <c r="AW56" s="11">
        <f ca="1">IF(AS$9&lt;&gt;"",IF(AS$9&lt;&gt;"All Locations",IF(AS$10="From",COUNTIFS(Matches[CLASS],INDEX(classNum,1,MATCH(AW$11,classScheme,0)),Matches[TIMEBIN],$B56,Matches[SITE IN],AS$9),COUNTIFS(Matches[CLASS],INDEX(classNum,1,MATCH(AW$11,classScheme,0)),Matches[TIME OUT],"&gt;="&amp;TIMEVALUE(LEFT($B56,5)),Matches[TIME OUT],"&lt;"&amp;TIMEVALUE(LEFT($B56,5))+TIME(0,15,0),Matches[SITE OUT],AS$9)),COUNTIFS(All[TIMEBIN],$B56,All[CLASS],INDEX(classNum,1,MATCH(AW$11,classScheme,0)))),"")</f>
        <v>0</v>
      </c>
      <c r="AX56" s="12"/>
      <c r="AY56" s="8">
        <f ca="1">IF(AY$9&lt;&gt;"",IF(AY$9&lt;&gt;"All Locations",IF(AY$10="From",COUNTIFS(Matches[CLASS],INDEX(classNum,1,MATCH(AY$11,classScheme,0)),Matches[TIMEBIN],$B56,Matches[SITE IN],AY$9),COUNTIFS(Matches[CLASS],INDEX(classNum,1,MATCH(AY$11,classScheme,0)),Matches[TIME OUT],"&gt;="&amp;TIMEVALUE(LEFT($B56,5)),Matches[TIME OUT],"&lt;"&amp;TIMEVALUE(LEFT($B56,5))+TIME(0,15,0),Matches[SITE OUT],AY$9)),COUNTIFS(All[TIMEBIN],$B56,All[CLASS],INDEX(classNum,1,MATCH(AY$11,classScheme,0)))),"")</f>
        <v>14</v>
      </c>
      <c r="AZ56" s="9">
        <f ca="1">IF(AY$9&lt;&gt;"",IF(AY$9&lt;&gt;"All Locations",IF(AY$10="From",COUNTIFS(Matches[CLASS],INDEX(classNum,1,MATCH(AZ$11,classScheme,0)),Matches[TIMEBIN],$B56,Matches[SITE IN],AY$9),COUNTIFS(Matches[CLASS],INDEX(classNum,1,MATCH(AZ$11,classScheme,0)),Matches[TIME OUT],"&gt;="&amp;TIMEVALUE(LEFT($B56,5)),Matches[TIME OUT],"&lt;"&amp;TIMEVALUE(LEFT($B56,5))+TIME(0,15,0),Matches[SITE OUT],AY$9)),COUNTIFS(All[TIMEBIN],$B56,All[CLASS],INDEX(classNum,1,MATCH(AZ$11,classScheme,0)))),"")</f>
        <v>1</v>
      </c>
      <c r="BA56" s="9">
        <f ca="1">IF(AY$9&lt;&gt;"",IF(AY$9&lt;&gt;"All Locations",IF(AY$10="From",COUNTIFS(Matches[CLASS],INDEX(classNum,1,MATCH(BA$11,classScheme,0)),Matches[TIMEBIN],$B56,Matches[SITE IN],AY$9),COUNTIFS(Matches[CLASS],INDEX(classNum,1,MATCH(BA$11,classScheme,0)),Matches[TIME OUT],"&gt;="&amp;TIMEVALUE(LEFT($B56,5)),Matches[TIME OUT],"&lt;"&amp;TIMEVALUE(LEFT($B56,5))+TIME(0,15,0),Matches[SITE OUT],AY$9)),COUNTIFS(All[TIMEBIN],$B56,All[CLASS],INDEX(classNum,1,MATCH(BA$11,classScheme,0)))),"")</f>
        <v>0</v>
      </c>
      <c r="BB56" s="10">
        <f ca="1">IF(AY$9&lt;&gt;"",IF(AY$9&lt;&gt;"All Locations",IF(AY$10="From",COUNTIFS(Matches[CLASS],INDEX(classNum,1,MATCH(BB$11,classScheme,0)),Matches[TIMEBIN],$B56,Matches[SITE IN],AY$9),COUNTIFS(Matches[CLASS],INDEX(classNum,1,MATCH(BB$11,classScheme,0)),Matches[TIME OUT],"&gt;="&amp;TIMEVALUE(LEFT($B56,5)),Matches[TIME OUT],"&lt;"&amp;TIMEVALUE(LEFT($B56,5))+TIME(0,15,0),Matches[SITE OUT],AY$9)),COUNTIFS(All[TIMEBIN],$B56,All[CLASS],INDEX(classNum,1,MATCH(BB$11,classScheme,0)))),"")</f>
        <v>0</v>
      </c>
      <c r="BC56" s="11">
        <f ca="1">IF(AY$9&lt;&gt;"",IF(AY$9&lt;&gt;"All Locations",IF(AY$10="From",COUNTIFS(Matches[CLASS],INDEX(classNum,1,MATCH(BC$11,classScheme,0)),Matches[TIMEBIN],$B56,Matches[SITE IN],AY$9),COUNTIFS(Matches[CLASS],INDEX(classNum,1,MATCH(BC$11,classScheme,0)),Matches[TIME OUT],"&gt;="&amp;TIMEVALUE(LEFT($B56,5)),Matches[TIME OUT],"&lt;"&amp;TIMEVALUE(LEFT($B56,5))+TIME(0,15,0),Matches[SITE OUT],AY$9)),COUNTIFS(All[TIMEBIN],$B56,All[CLASS],INDEX(classNum,1,MATCH(BC$11,classScheme,0)))),"")</f>
        <v>1</v>
      </c>
      <c r="BD56" s="12"/>
      <c r="BE56" s="8">
        <f ca="1">IF(BE$9&lt;&gt;"",IF(BE$9&lt;&gt;"All Locations",IF(BE$10="From",COUNTIFS(Matches[CLASS],INDEX(classNum,1,MATCH(BE$11,classScheme,0)),Matches[TIMEBIN],$B56,Matches[SITE IN],BE$9),COUNTIFS(Matches[CLASS],INDEX(classNum,1,MATCH(BE$11,classScheme,0)),Matches[TIME OUT],"&gt;="&amp;TIMEVALUE(LEFT($B56,5)),Matches[TIME OUT],"&lt;"&amp;TIMEVALUE(LEFT($B56,5))+TIME(0,15,0),Matches[SITE OUT],BE$9)),COUNTIFS(All[TIMEBIN],$B56,All[CLASS],INDEX(classNum,1,MATCH(BE$11,classScheme,0)))),"")</f>
        <v>12</v>
      </c>
      <c r="BF56" s="9">
        <f ca="1">IF(BE$9&lt;&gt;"",IF(BE$9&lt;&gt;"All Locations",IF(BE$10="From",COUNTIFS(Matches[CLASS],INDEX(classNum,1,MATCH(BF$11,classScheme,0)),Matches[TIMEBIN],$B56,Matches[SITE IN],BE$9),COUNTIFS(Matches[CLASS],INDEX(classNum,1,MATCH(BF$11,classScheme,0)),Matches[TIME OUT],"&gt;="&amp;TIMEVALUE(LEFT($B56,5)),Matches[TIME OUT],"&lt;"&amp;TIMEVALUE(LEFT($B56,5))+TIME(0,15,0),Matches[SITE OUT],BE$9)),COUNTIFS(All[TIMEBIN],$B56,All[CLASS],INDEX(classNum,1,MATCH(BF$11,classScheme,0)))),"")</f>
        <v>0</v>
      </c>
      <c r="BG56" s="9">
        <f ca="1">IF(BE$9&lt;&gt;"",IF(BE$9&lt;&gt;"All Locations",IF(BE$10="From",COUNTIFS(Matches[CLASS],INDEX(classNum,1,MATCH(BG$11,classScheme,0)),Matches[TIMEBIN],$B56,Matches[SITE IN],BE$9),COUNTIFS(Matches[CLASS],INDEX(classNum,1,MATCH(BG$11,classScheme,0)),Matches[TIME OUT],"&gt;="&amp;TIMEVALUE(LEFT($B56,5)),Matches[TIME OUT],"&lt;"&amp;TIMEVALUE(LEFT($B56,5))+TIME(0,15,0),Matches[SITE OUT],BE$9)),COUNTIFS(All[TIMEBIN],$B56,All[CLASS],INDEX(classNum,1,MATCH(BG$11,classScheme,0)))),"")</f>
        <v>0</v>
      </c>
      <c r="BH56" s="10">
        <f ca="1">IF(BE$9&lt;&gt;"",IF(BE$9&lt;&gt;"All Locations",IF(BE$10="From",COUNTIFS(Matches[CLASS],INDEX(classNum,1,MATCH(BH$11,classScheme,0)),Matches[TIMEBIN],$B56,Matches[SITE IN],BE$9),COUNTIFS(Matches[CLASS],INDEX(classNum,1,MATCH(BH$11,classScheme,0)),Matches[TIME OUT],"&gt;="&amp;TIMEVALUE(LEFT($B56,5)),Matches[TIME OUT],"&lt;"&amp;TIMEVALUE(LEFT($B56,5))+TIME(0,15,0),Matches[SITE OUT],BE$9)),COUNTIFS(All[TIMEBIN],$B56,All[CLASS],INDEX(classNum,1,MATCH(BH$11,classScheme,0)))),"")</f>
        <v>0</v>
      </c>
      <c r="BI56" s="11">
        <f ca="1">IF(BE$9&lt;&gt;"",IF(BE$9&lt;&gt;"All Locations",IF(BE$10="From",COUNTIFS(Matches[CLASS],INDEX(classNum,1,MATCH(BI$11,classScheme,0)),Matches[TIMEBIN],$B56,Matches[SITE IN],BE$9),COUNTIFS(Matches[CLASS],INDEX(classNum,1,MATCH(BI$11,classScheme,0)),Matches[TIME OUT],"&gt;="&amp;TIMEVALUE(LEFT($B56,5)),Matches[TIME OUT],"&lt;"&amp;TIMEVALUE(LEFT($B56,5))+TIME(0,15,0),Matches[SITE OUT],BE$9)),COUNTIFS(All[TIMEBIN],$B56,All[CLASS],INDEX(classNum,1,MATCH(BI$11,classScheme,0)))),"")</f>
        <v>0</v>
      </c>
      <c r="BJ56" s="12"/>
      <c r="BK56" s="8">
        <f ca="1">IF(BK$9&lt;&gt;"",IF(BK$9&lt;&gt;"All Locations",IF(BK$10="From",COUNTIFS(Matches[CLASS],INDEX(classNum,1,MATCH(BK$11,classScheme,0)),Matches[TIMEBIN],$B56,Matches[SITE IN],BK$9),COUNTIFS(Matches[CLASS],INDEX(classNum,1,MATCH(BK$11,classScheme,0)),Matches[TIME OUT],"&gt;="&amp;TIMEVALUE(LEFT($B56,5)),Matches[TIME OUT],"&lt;"&amp;TIMEVALUE(LEFT($B56,5))+TIME(0,15,0),Matches[SITE OUT],BK$9)),COUNTIFS(All[TIMEBIN],$B56,All[CLASS],INDEX(classNum,1,MATCH(BK$11,classScheme,0)))),"")</f>
        <v>11</v>
      </c>
      <c r="BL56" s="9">
        <f ca="1">IF(BK$9&lt;&gt;"",IF(BK$9&lt;&gt;"All Locations",IF(BK$10="From",COUNTIFS(Matches[CLASS],INDEX(classNum,1,MATCH(BL$11,classScheme,0)),Matches[TIMEBIN],$B56,Matches[SITE IN],BK$9),COUNTIFS(Matches[CLASS],INDEX(classNum,1,MATCH(BL$11,classScheme,0)),Matches[TIME OUT],"&gt;="&amp;TIMEVALUE(LEFT($B56,5)),Matches[TIME OUT],"&lt;"&amp;TIMEVALUE(LEFT($B56,5))+TIME(0,15,0),Matches[SITE OUT],BK$9)),COUNTIFS(All[TIMEBIN],$B56,All[CLASS],INDEX(classNum,1,MATCH(BL$11,classScheme,0)))),"")</f>
        <v>0</v>
      </c>
      <c r="BM56" s="9">
        <f ca="1">IF(BK$9&lt;&gt;"",IF(BK$9&lt;&gt;"All Locations",IF(BK$10="From",COUNTIFS(Matches[CLASS],INDEX(classNum,1,MATCH(BM$11,classScheme,0)),Matches[TIMEBIN],$B56,Matches[SITE IN],BK$9),COUNTIFS(Matches[CLASS],INDEX(classNum,1,MATCH(BM$11,classScheme,0)),Matches[TIME OUT],"&gt;="&amp;TIMEVALUE(LEFT($B56,5)),Matches[TIME OUT],"&lt;"&amp;TIMEVALUE(LEFT($B56,5))+TIME(0,15,0),Matches[SITE OUT],BK$9)),COUNTIFS(All[TIMEBIN],$B56,All[CLASS],INDEX(classNum,1,MATCH(BM$11,classScheme,0)))),"")</f>
        <v>0</v>
      </c>
      <c r="BN56" s="10">
        <f ca="1">IF(BK$9&lt;&gt;"",IF(BK$9&lt;&gt;"All Locations",IF(BK$10="From",COUNTIFS(Matches[CLASS],INDEX(classNum,1,MATCH(BN$11,classScheme,0)),Matches[TIMEBIN],$B56,Matches[SITE IN],BK$9),COUNTIFS(Matches[CLASS],INDEX(classNum,1,MATCH(BN$11,classScheme,0)),Matches[TIME OUT],"&gt;="&amp;TIMEVALUE(LEFT($B56,5)),Matches[TIME OUT],"&lt;"&amp;TIMEVALUE(LEFT($B56,5))+TIME(0,15,0),Matches[SITE OUT],BK$9)),COUNTIFS(All[TIMEBIN],$B56,All[CLASS],INDEX(classNum,1,MATCH(BN$11,classScheme,0)))),"")</f>
        <v>0</v>
      </c>
      <c r="BO56" s="11">
        <f ca="1">IF(BK$9&lt;&gt;"",IF(BK$9&lt;&gt;"All Locations",IF(BK$10="From",COUNTIFS(Matches[CLASS],INDEX(classNum,1,MATCH(BO$11,classScheme,0)),Matches[TIMEBIN],$B56,Matches[SITE IN],BK$9),COUNTIFS(Matches[CLASS],INDEX(classNum,1,MATCH(BO$11,classScheme,0)),Matches[TIME OUT],"&gt;="&amp;TIMEVALUE(LEFT($B56,5)),Matches[TIME OUT],"&lt;"&amp;TIMEVALUE(LEFT($B56,5))+TIME(0,15,0),Matches[SITE OUT],BK$9)),COUNTIFS(All[TIMEBIN],$B56,All[CLASS],INDEX(classNum,1,MATCH(BO$11,classScheme,0)))),"")</f>
        <v>0</v>
      </c>
      <c r="BP56" s="12"/>
      <c r="BQ56" s="8">
        <f ca="1">IF(BQ$9&lt;&gt;"",IF(BQ$9&lt;&gt;"All Locations",IF(BQ$10="From",COUNTIFS(Matches[CLASS],INDEX(classNum,1,MATCH(BQ$11,classScheme,0)),Matches[TIMEBIN],$B56,Matches[SITE IN],BQ$9),COUNTIFS(Matches[CLASS],INDEX(classNum,1,MATCH(BQ$11,classScheme,0)),Matches[TIME OUT],"&gt;="&amp;TIMEVALUE(LEFT($B56,5)),Matches[TIME OUT],"&lt;"&amp;TIMEVALUE(LEFT($B56,5))+TIME(0,15,0),Matches[SITE OUT],BQ$9)),COUNTIFS(All[TIMEBIN],$B56,All[CLASS],INDEX(classNum,1,MATCH(BQ$11,classScheme,0)))),"")</f>
        <v>156</v>
      </c>
      <c r="BR56" s="9">
        <f ca="1">IF(BQ$9&lt;&gt;"",IF(BQ$9&lt;&gt;"All Locations",IF(BQ$10="From",COUNTIFS(Matches[CLASS],INDEX(classNum,1,MATCH(BR$11,classScheme,0)),Matches[TIMEBIN],$B56,Matches[SITE IN],BQ$9),COUNTIFS(Matches[CLASS],INDEX(classNum,1,MATCH(BR$11,classScheme,0)),Matches[TIME OUT],"&gt;="&amp;TIMEVALUE(LEFT($B56,5)),Matches[TIME OUT],"&lt;"&amp;TIMEVALUE(LEFT($B56,5))+TIME(0,15,0),Matches[SITE OUT],BQ$9)),COUNTIFS(All[TIMEBIN],$B56,All[CLASS],INDEX(classNum,1,MATCH(BR$11,classScheme,0)))),"")</f>
        <v>6</v>
      </c>
      <c r="BS56" s="9">
        <f ca="1">IF(BQ$9&lt;&gt;"",IF(BQ$9&lt;&gt;"All Locations",IF(BQ$10="From",COUNTIFS(Matches[CLASS],INDEX(classNum,1,MATCH(BS$11,classScheme,0)),Matches[TIMEBIN],$B56,Matches[SITE IN],BQ$9),COUNTIFS(Matches[CLASS],INDEX(classNum,1,MATCH(BS$11,classScheme,0)),Matches[TIME OUT],"&gt;="&amp;TIMEVALUE(LEFT($B56,5)),Matches[TIME OUT],"&lt;"&amp;TIMEVALUE(LEFT($B56,5))+TIME(0,15,0),Matches[SITE OUT],BQ$9)),COUNTIFS(All[TIMEBIN],$B56,All[CLASS],INDEX(classNum,1,MATCH(BS$11,classScheme,0)))),"")</f>
        <v>0</v>
      </c>
      <c r="BT56" s="10">
        <f ca="1">IF(BQ$9&lt;&gt;"",IF(BQ$9&lt;&gt;"All Locations",IF(BQ$10="From",COUNTIFS(Matches[CLASS],INDEX(classNum,1,MATCH(BT$11,classScheme,0)),Matches[TIMEBIN],$B56,Matches[SITE IN],BQ$9),COUNTIFS(Matches[CLASS],INDEX(classNum,1,MATCH(BT$11,classScheme,0)),Matches[TIME OUT],"&gt;="&amp;TIMEVALUE(LEFT($B56,5)),Matches[TIME OUT],"&lt;"&amp;TIMEVALUE(LEFT($B56,5))+TIME(0,15,0),Matches[SITE OUT],BQ$9)),COUNTIFS(All[TIMEBIN],$B56,All[CLASS],INDEX(classNum,1,MATCH(BT$11,classScheme,0)))),"")</f>
        <v>0</v>
      </c>
      <c r="BU56" s="11">
        <f ca="1">IF(BQ$9&lt;&gt;"",IF(BQ$9&lt;&gt;"All Locations",IF(BQ$10="From",COUNTIFS(Matches[CLASS],INDEX(classNum,1,MATCH(BU$11,classScheme,0)),Matches[TIMEBIN],$B56,Matches[SITE IN],BQ$9),COUNTIFS(Matches[CLASS],INDEX(classNum,1,MATCH(BU$11,classScheme,0)),Matches[TIME OUT],"&gt;="&amp;TIMEVALUE(LEFT($B56,5)),Matches[TIME OUT],"&lt;"&amp;TIMEVALUE(LEFT($B56,5))+TIME(0,15,0),Matches[SITE OUT],BQ$9)),COUNTIFS(All[TIMEBIN],$B56,All[CLASS],INDEX(classNum,1,MATCH(BU$11,classScheme,0)))),"")</f>
        <v>14</v>
      </c>
    </row>
    <row r="57" spans="2:73">
      <c r="B57" s="7" t="str">
        <v>17:15 - 17:30</v>
      </c>
      <c r="C57" s="8">
        <f ca="1">IF(C$9&lt;&gt;"",IF(C$9&lt;&gt;"All Locations",IF(C$10="From",COUNTIFS(Matches[CLASS],INDEX(classNum,1,MATCH(C$11,classScheme,0)),Matches[TIMEBIN],$B57,Matches[SITE IN],C$9),COUNTIFS(Matches[CLASS],INDEX(classNum,1,MATCH(C$11,classScheme,0)),Matches[TIME OUT],"&gt;="&amp;TIMEVALUE(LEFT($B57,5)),Matches[TIME OUT],"&lt;"&amp;TIMEVALUE(LEFT($B57,5))+TIME(0,15,0),Matches[SITE OUT],C$9)),COUNTIFS(All[TIMEBIN],$B57,All[CLASS],INDEX(classNum,1,MATCH(C$11,classScheme,0)))),"")</f>
        <v>50</v>
      </c>
      <c r="D57" s="9">
        <f ca="1">IF(C$9&lt;&gt;"",IF(C$9&lt;&gt;"All Locations",IF(C$10="From",COUNTIFS(Matches[CLASS],INDEX(classNum,1,MATCH(D$11,classScheme,0)),Matches[TIMEBIN],$B57,Matches[SITE IN],C$9),COUNTIFS(Matches[CLASS],INDEX(classNum,1,MATCH(D$11,classScheme,0)),Matches[TIME OUT],"&gt;="&amp;TIMEVALUE(LEFT($B57,5)),Matches[TIME OUT],"&lt;"&amp;TIMEVALUE(LEFT($B57,5))+TIME(0,15,0),Matches[SITE OUT],C$9)),COUNTIFS(All[TIMEBIN],$B57,All[CLASS],INDEX(classNum,1,MATCH(D$11,classScheme,0)))),"")</f>
        <v>0</v>
      </c>
      <c r="E57" s="9">
        <f ca="1">IF(C$9&lt;&gt;"",IF(C$9&lt;&gt;"All Locations",IF(C$10="From",COUNTIFS(Matches[CLASS],INDEX(classNum,1,MATCH(E$11,classScheme,0)),Matches[TIMEBIN],$B57,Matches[SITE IN],C$9),COUNTIFS(Matches[CLASS],INDEX(classNum,1,MATCH(E$11,classScheme,0)),Matches[TIME OUT],"&gt;="&amp;TIMEVALUE(LEFT($B57,5)),Matches[TIME OUT],"&lt;"&amp;TIMEVALUE(LEFT($B57,5))+TIME(0,15,0),Matches[SITE OUT],C$9)),COUNTIFS(All[TIMEBIN],$B57,All[CLASS],INDEX(classNum,1,MATCH(E$11,classScheme,0)))),"")</f>
        <v>0</v>
      </c>
      <c r="F57" s="10">
        <f ca="1">IF(C$9&lt;&gt;"",IF(C$9&lt;&gt;"All Locations",IF(C$10="From",COUNTIFS(Matches[CLASS],INDEX(classNum,1,MATCH(F$11,classScheme,0)),Matches[TIMEBIN],$B57,Matches[SITE IN],C$9),COUNTIFS(Matches[CLASS],INDEX(classNum,1,MATCH(F$11,classScheme,0)),Matches[TIME OUT],"&gt;="&amp;TIMEVALUE(LEFT($B57,5)),Matches[TIME OUT],"&lt;"&amp;TIMEVALUE(LEFT($B57,5))+TIME(0,15,0),Matches[SITE OUT],C$9)),COUNTIFS(All[TIMEBIN],$B57,All[CLASS],INDEX(classNum,1,MATCH(F$11,classScheme,0)))),"")</f>
        <v>0</v>
      </c>
      <c r="G57" s="11">
        <f ca="1">IF(C$9&lt;&gt;"",IF(C$9&lt;&gt;"All Locations",IF(C$10="From",COUNTIFS(Matches[CLASS],INDEX(classNum,1,MATCH(G$11,classScheme,0)),Matches[TIMEBIN],$B57,Matches[SITE IN],C$9),COUNTIFS(Matches[CLASS],INDEX(classNum,1,MATCH(G$11,classScheme,0)),Matches[TIME OUT],"&gt;="&amp;TIMEVALUE(LEFT($B57,5)),Matches[TIME OUT],"&lt;"&amp;TIMEVALUE(LEFT($B57,5))+TIME(0,15,0),Matches[SITE OUT],C$9)),COUNTIFS(All[TIMEBIN],$B57,All[CLASS],INDEX(classNum,1,MATCH(G$11,classScheme,0)))),"")</f>
        <v>6</v>
      </c>
      <c r="H57" s="12"/>
      <c r="I57" s="8">
        <f ca="1">IF(I$9&lt;&gt;"",IF(I$9&lt;&gt;"All Locations",IF(I$10="From",COUNTIFS(Matches[CLASS],INDEX(classNum,1,MATCH(I$11,classScheme,0)),Matches[TIMEBIN],$B57,Matches[SITE IN],I$9),COUNTIFS(Matches[CLASS],INDEX(classNum,1,MATCH(I$11,classScheme,0)),Matches[TIME OUT],"&gt;="&amp;TIMEVALUE(LEFT($B57,5)),Matches[TIME OUT],"&lt;"&amp;TIMEVALUE(LEFT($B57,5))+TIME(0,15,0),Matches[SITE OUT],I$9)),COUNTIFS(All[TIMEBIN],$B57,All[CLASS],INDEX(classNum,1,MATCH(I$11,classScheme,0)))),"")</f>
        <v>0</v>
      </c>
      <c r="J57" s="9">
        <f ca="1">IF(I$9&lt;&gt;"",IF(I$9&lt;&gt;"All Locations",IF(I$10="From",COUNTIFS(Matches[CLASS],INDEX(classNum,1,MATCH(J$11,classScheme,0)),Matches[TIMEBIN],$B57,Matches[SITE IN],I$9),COUNTIFS(Matches[CLASS],INDEX(classNum,1,MATCH(J$11,classScheme,0)),Matches[TIME OUT],"&gt;="&amp;TIMEVALUE(LEFT($B57,5)),Matches[TIME OUT],"&lt;"&amp;TIMEVALUE(LEFT($B57,5))+TIME(0,15,0),Matches[SITE OUT],I$9)),COUNTIFS(All[TIMEBIN],$B57,All[CLASS],INDEX(classNum,1,MATCH(J$11,classScheme,0)))),"")</f>
        <v>0</v>
      </c>
      <c r="K57" s="9">
        <f ca="1">IF(I$9&lt;&gt;"",IF(I$9&lt;&gt;"All Locations",IF(I$10="From",COUNTIFS(Matches[CLASS],INDEX(classNum,1,MATCH(K$11,classScheme,0)),Matches[TIMEBIN],$B57,Matches[SITE IN],I$9),COUNTIFS(Matches[CLASS],INDEX(classNum,1,MATCH(K$11,classScheme,0)),Matches[TIME OUT],"&gt;="&amp;TIMEVALUE(LEFT($B57,5)),Matches[TIME OUT],"&lt;"&amp;TIMEVALUE(LEFT($B57,5))+TIME(0,15,0),Matches[SITE OUT],I$9)),COUNTIFS(All[TIMEBIN],$B57,All[CLASS],INDEX(classNum,1,MATCH(K$11,classScheme,0)))),"")</f>
        <v>0</v>
      </c>
      <c r="L57" s="10">
        <f ca="1">IF(I$9&lt;&gt;"",IF(I$9&lt;&gt;"All Locations",IF(I$10="From",COUNTIFS(Matches[CLASS],INDEX(classNum,1,MATCH(L$11,classScheme,0)),Matches[TIMEBIN],$B57,Matches[SITE IN],I$9),COUNTIFS(Matches[CLASS],INDEX(classNum,1,MATCH(L$11,classScheme,0)),Matches[TIME OUT],"&gt;="&amp;TIMEVALUE(LEFT($B57,5)),Matches[TIME OUT],"&lt;"&amp;TIMEVALUE(LEFT($B57,5))+TIME(0,15,0),Matches[SITE OUT],I$9)),COUNTIFS(All[TIMEBIN],$B57,All[CLASS],INDEX(classNum,1,MATCH(L$11,classScheme,0)))),"")</f>
        <v>0</v>
      </c>
      <c r="M57" s="11">
        <f ca="1">IF(I$9&lt;&gt;"",IF(I$9&lt;&gt;"All Locations",IF(I$10="From",COUNTIFS(Matches[CLASS],INDEX(classNum,1,MATCH(M$11,classScheme,0)),Matches[TIMEBIN],$B57,Matches[SITE IN],I$9),COUNTIFS(Matches[CLASS],INDEX(classNum,1,MATCH(M$11,classScheme,0)),Matches[TIME OUT],"&gt;="&amp;TIMEVALUE(LEFT($B57,5)),Matches[TIME OUT],"&lt;"&amp;TIMEVALUE(LEFT($B57,5))+TIME(0,15,0),Matches[SITE OUT],I$9)),COUNTIFS(All[TIMEBIN],$B57,All[CLASS],INDEX(classNum,1,MATCH(M$11,classScheme,0)))),"")</f>
        <v>0</v>
      </c>
      <c r="N57" s="12"/>
      <c r="O57" s="8">
        <f ca="1">IF(O$9&lt;&gt;"",IF(O$9&lt;&gt;"All Locations",IF(O$10="From",COUNTIFS(Matches[CLASS],INDEX(classNum,1,MATCH(O$11,classScheme,0)),Matches[TIMEBIN],$B57,Matches[SITE IN],O$9),COUNTIFS(Matches[CLASS],INDEX(classNum,1,MATCH(O$11,classScheme,0)),Matches[TIME OUT],"&gt;="&amp;TIMEVALUE(LEFT($B57,5)),Matches[TIME OUT],"&lt;"&amp;TIMEVALUE(LEFT($B57,5))+TIME(0,15,0),Matches[SITE OUT],O$9)),COUNTIFS(All[TIMEBIN],$B57,All[CLASS],INDEX(classNum,1,MATCH(O$11,classScheme,0)))),"")</f>
        <v>9</v>
      </c>
      <c r="P57" s="9">
        <f ca="1">IF(O$9&lt;&gt;"",IF(O$9&lt;&gt;"All Locations",IF(O$10="From",COUNTIFS(Matches[CLASS],INDEX(classNum,1,MATCH(P$11,classScheme,0)),Matches[TIMEBIN],$B57,Matches[SITE IN],O$9),COUNTIFS(Matches[CLASS],INDEX(classNum,1,MATCH(P$11,classScheme,0)),Matches[TIME OUT],"&gt;="&amp;TIMEVALUE(LEFT($B57,5)),Matches[TIME OUT],"&lt;"&amp;TIMEVALUE(LEFT($B57,5))+TIME(0,15,0),Matches[SITE OUT],O$9)),COUNTIFS(All[TIMEBIN],$B57,All[CLASS],INDEX(classNum,1,MATCH(P$11,classScheme,0)))),"")</f>
        <v>0</v>
      </c>
      <c r="Q57" s="9">
        <f ca="1">IF(O$9&lt;&gt;"",IF(O$9&lt;&gt;"All Locations",IF(O$10="From",COUNTIFS(Matches[CLASS],INDEX(classNum,1,MATCH(Q$11,classScheme,0)),Matches[TIMEBIN],$B57,Matches[SITE IN],O$9),COUNTIFS(Matches[CLASS],INDEX(classNum,1,MATCH(Q$11,classScheme,0)),Matches[TIME OUT],"&gt;="&amp;TIMEVALUE(LEFT($B57,5)),Matches[TIME OUT],"&lt;"&amp;TIMEVALUE(LEFT($B57,5))+TIME(0,15,0),Matches[SITE OUT],O$9)),COUNTIFS(All[TIMEBIN],$B57,All[CLASS],INDEX(classNum,1,MATCH(Q$11,classScheme,0)))),"")</f>
        <v>0</v>
      </c>
      <c r="R57" s="10">
        <f ca="1">IF(O$9&lt;&gt;"",IF(O$9&lt;&gt;"All Locations",IF(O$10="From",COUNTIFS(Matches[CLASS],INDEX(classNum,1,MATCH(R$11,classScheme,0)),Matches[TIMEBIN],$B57,Matches[SITE IN],O$9),COUNTIFS(Matches[CLASS],INDEX(classNum,1,MATCH(R$11,classScheme,0)),Matches[TIME OUT],"&gt;="&amp;TIMEVALUE(LEFT($B57,5)),Matches[TIME OUT],"&lt;"&amp;TIMEVALUE(LEFT($B57,5))+TIME(0,15,0),Matches[SITE OUT],O$9)),COUNTIFS(All[TIMEBIN],$B57,All[CLASS],INDEX(classNum,1,MATCH(R$11,classScheme,0)))),"")</f>
        <v>0</v>
      </c>
      <c r="S57" s="11">
        <f ca="1">IF(O$9&lt;&gt;"",IF(O$9&lt;&gt;"All Locations",IF(O$10="From",COUNTIFS(Matches[CLASS],INDEX(classNum,1,MATCH(S$11,classScheme,0)),Matches[TIMEBIN],$B57,Matches[SITE IN],O$9),COUNTIFS(Matches[CLASS],INDEX(classNum,1,MATCH(S$11,classScheme,0)),Matches[TIME OUT],"&gt;="&amp;TIMEVALUE(LEFT($B57,5)),Matches[TIME OUT],"&lt;"&amp;TIMEVALUE(LEFT($B57,5))+TIME(0,15,0),Matches[SITE OUT],O$9)),COUNTIFS(All[TIMEBIN],$B57,All[CLASS],INDEX(classNum,1,MATCH(S$11,classScheme,0)))),"")</f>
        <v>0</v>
      </c>
      <c r="T57" s="12"/>
      <c r="U57" s="8">
        <f ca="1">IF(U$9&lt;&gt;"",IF(U$9&lt;&gt;"All Locations",IF(U$10="From",COUNTIFS(Matches[CLASS],INDEX(classNum,1,MATCH(U$11,classScheme,0)),Matches[TIMEBIN],$B57,Matches[SITE IN],U$9),COUNTIFS(Matches[CLASS],INDEX(classNum,1,MATCH(U$11,classScheme,0)),Matches[TIME OUT],"&gt;="&amp;TIMEVALUE(LEFT($B57,5)),Matches[TIME OUT],"&lt;"&amp;TIMEVALUE(LEFT($B57,5))+TIME(0,15,0),Matches[SITE OUT],U$9)),COUNTIFS(All[TIMEBIN],$B57,All[CLASS],INDEX(classNum,1,MATCH(U$11,classScheme,0)))),"")</f>
        <v>8</v>
      </c>
      <c r="V57" s="9">
        <f ca="1">IF(U$9&lt;&gt;"",IF(U$9&lt;&gt;"All Locations",IF(U$10="From",COUNTIFS(Matches[CLASS],INDEX(classNum,1,MATCH(V$11,classScheme,0)),Matches[TIMEBIN],$B57,Matches[SITE IN],U$9),COUNTIFS(Matches[CLASS],INDEX(classNum,1,MATCH(V$11,classScheme,0)),Matches[TIME OUT],"&gt;="&amp;TIMEVALUE(LEFT($B57,5)),Matches[TIME OUT],"&lt;"&amp;TIMEVALUE(LEFT($B57,5))+TIME(0,15,0),Matches[SITE OUT],U$9)),COUNTIFS(All[TIMEBIN],$B57,All[CLASS],INDEX(classNum,1,MATCH(V$11,classScheme,0)))),"")</f>
        <v>1</v>
      </c>
      <c r="W57" s="9">
        <f ca="1">IF(U$9&lt;&gt;"",IF(U$9&lt;&gt;"All Locations",IF(U$10="From",COUNTIFS(Matches[CLASS],INDEX(classNum,1,MATCH(W$11,classScheme,0)),Matches[TIMEBIN],$B57,Matches[SITE IN],U$9),COUNTIFS(Matches[CLASS],INDEX(classNum,1,MATCH(W$11,classScheme,0)),Matches[TIME OUT],"&gt;="&amp;TIMEVALUE(LEFT($B57,5)),Matches[TIME OUT],"&lt;"&amp;TIMEVALUE(LEFT($B57,5))+TIME(0,15,0),Matches[SITE OUT],U$9)),COUNTIFS(All[TIMEBIN],$B57,All[CLASS],INDEX(classNum,1,MATCH(W$11,classScheme,0)))),"")</f>
        <v>0</v>
      </c>
      <c r="X57" s="10">
        <f ca="1">IF(U$9&lt;&gt;"",IF(U$9&lt;&gt;"All Locations",IF(U$10="From",COUNTIFS(Matches[CLASS],INDEX(classNum,1,MATCH(X$11,classScheme,0)),Matches[TIMEBIN],$B57,Matches[SITE IN],U$9),COUNTIFS(Matches[CLASS],INDEX(classNum,1,MATCH(X$11,classScheme,0)),Matches[TIME OUT],"&gt;="&amp;TIMEVALUE(LEFT($B57,5)),Matches[TIME OUT],"&lt;"&amp;TIMEVALUE(LEFT($B57,5))+TIME(0,15,0),Matches[SITE OUT],U$9)),COUNTIFS(All[TIMEBIN],$B57,All[CLASS],INDEX(classNum,1,MATCH(X$11,classScheme,0)))),"")</f>
        <v>0</v>
      </c>
      <c r="Y57" s="11">
        <f ca="1">IF(U$9&lt;&gt;"",IF(U$9&lt;&gt;"All Locations",IF(U$10="From",COUNTIFS(Matches[CLASS],INDEX(classNum,1,MATCH(Y$11,classScheme,0)),Matches[TIMEBIN],$B57,Matches[SITE IN],U$9),COUNTIFS(Matches[CLASS],INDEX(classNum,1,MATCH(Y$11,classScheme,0)),Matches[TIME OUT],"&gt;="&amp;TIMEVALUE(LEFT($B57,5)),Matches[TIME OUT],"&lt;"&amp;TIMEVALUE(LEFT($B57,5))+TIME(0,15,0),Matches[SITE OUT],U$9)),COUNTIFS(All[TIMEBIN],$B57,All[CLASS],INDEX(classNum,1,MATCH(Y$11,classScheme,0)))),"")</f>
        <v>0</v>
      </c>
      <c r="Z57" s="12"/>
      <c r="AA57" s="8">
        <f ca="1">IF(AA$9&lt;&gt;"",IF(AA$9&lt;&gt;"All Locations",IF(AA$10="From",COUNTIFS(Matches[CLASS],INDEX(classNum,1,MATCH(AA$11,classScheme,0)),Matches[TIMEBIN],$B57,Matches[SITE IN],AA$9),COUNTIFS(Matches[CLASS],INDEX(classNum,1,MATCH(AA$11,classScheme,0)),Matches[TIME OUT],"&gt;="&amp;TIMEVALUE(LEFT($B57,5)),Matches[TIME OUT],"&lt;"&amp;TIMEVALUE(LEFT($B57,5))+TIME(0,15,0),Matches[SITE OUT],AA$9)),COUNTIFS(All[TIMEBIN],$B57,All[CLASS],INDEX(classNum,1,MATCH(AA$11,classScheme,0)))),"")</f>
        <v>16</v>
      </c>
      <c r="AB57" s="9">
        <f ca="1">IF(AA$9&lt;&gt;"",IF(AA$9&lt;&gt;"All Locations",IF(AA$10="From",COUNTIFS(Matches[CLASS],INDEX(classNum,1,MATCH(AB$11,classScheme,0)),Matches[TIMEBIN],$B57,Matches[SITE IN],AA$9),COUNTIFS(Matches[CLASS],INDEX(classNum,1,MATCH(AB$11,classScheme,0)),Matches[TIME OUT],"&gt;="&amp;TIMEVALUE(LEFT($B57,5)),Matches[TIME OUT],"&lt;"&amp;TIMEVALUE(LEFT($B57,5))+TIME(0,15,0),Matches[SITE OUT],AA$9)),COUNTIFS(All[TIMEBIN],$B57,All[CLASS],INDEX(classNum,1,MATCH(AB$11,classScheme,0)))),"")</f>
        <v>1</v>
      </c>
      <c r="AC57" s="9">
        <f ca="1">IF(AA$9&lt;&gt;"",IF(AA$9&lt;&gt;"All Locations",IF(AA$10="From",COUNTIFS(Matches[CLASS],INDEX(classNum,1,MATCH(AC$11,classScheme,0)),Matches[TIMEBIN],$B57,Matches[SITE IN],AA$9),COUNTIFS(Matches[CLASS],INDEX(classNum,1,MATCH(AC$11,classScheme,0)),Matches[TIME OUT],"&gt;="&amp;TIMEVALUE(LEFT($B57,5)),Matches[TIME OUT],"&lt;"&amp;TIMEVALUE(LEFT($B57,5))+TIME(0,15,0),Matches[SITE OUT],AA$9)),COUNTIFS(All[TIMEBIN],$B57,All[CLASS],INDEX(classNum,1,MATCH(AC$11,classScheme,0)))),"")</f>
        <v>0</v>
      </c>
      <c r="AD57" s="10">
        <f ca="1">IF(AA$9&lt;&gt;"",IF(AA$9&lt;&gt;"All Locations",IF(AA$10="From",COUNTIFS(Matches[CLASS],INDEX(classNum,1,MATCH(AD$11,classScheme,0)),Matches[TIMEBIN],$B57,Matches[SITE IN],AA$9),COUNTIFS(Matches[CLASS],INDEX(classNum,1,MATCH(AD$11,classScheme,0)),Matches[TIME OUT],"&gt;="&amp;TIMEVALUE(LEFT($B57,5)),Matches[TIME OUT],"&lt;"&amp;TIMEVALUE(LEFT($B57,5))+TIME(0,15,0),Matches[SITE OUT],AA$9)),COUNTIFS(All[TIMEBIN],$B57,All[CLASS],INDEX(classNum,1,MATCH(AD$11,classScheme,0)))),"")</f>
        <v>0</v>
      </c>
      <c r="AE57" s="11">
        <f ca="1">IF(AA$9&lt;&gt;"",IF(AA$9&lt;&gt;"All Locations",IF(AA$10="From",COUNTIFS(Matches[CLASS],INDEX(classNum,1,MATCH(AE$11,classScheme,0)),Matches[TIMEBIN],$B57,Matches[SITE IN],AA$9),COUNTIFS(Matches[CLASS],INDEX(classNum,1,MATCH(AE$11,classScheme,0)),Matches[TIME OUT],"&gt;="&amp;TIMEVALUE(LEFT($B57,5)),Matches[TIME OUT],"&lt;"&amp;TIMEVALUE(LEFT($B57,5))+TIME(0,15,0),Matches[SITE OUT],AA$9)),COUNTIFS(All[TIMEBIN],$B57,All[CLASS],INDEX(classNum,1,MATCH(AE$11,classScheme,0)))),"")</f>
        <v>0</v>
      </c>
      <c r="AF57" s="12"/>
      <c r="AG57" s="8">
        <f ca="1">IF(AG$9&lt;&gt;"",IF(AG$9&lt;&gt;"All Locations",IF(AG$10="From",COUNTIFS(Matches[CLASS],INDEX(classNum,1,MATCH(AG$11,classScheme,0)),Matches[TIMEBIN],$B57,Matches[SITE IN],AG$9),COUNTIFS(Matches[CLASS],INDEX(classNum,1,MATCH(AG$11,classScheme,0)),Matches[TIME OUT],"&gt;="&amp;TIMEVALUE(LEFT($B57,5)),Matches[TIME OUT],"&lt;"&amp;TIMEVALUE(LEFT($B57,5))+TIME(0,15,0),Matches[SITE OUT],AG$9)),COUNTIFS(All[TIMEBIN],$B57,All[CLASS],INDEX(classNum,1,MATCH(AG$11,classScheme,0)))),"")</f>
        <v>25</v>
      </c>
      <c r="AH57" s="9">
        <f ca="1">IF(AG$9&lt;&gt;"",IF(AG$9&lt;&gt;"All Locations",IF(AG$10="From",COUNTIFS(Matches[CLASS],INDEX(classNum,1,MATCH(AH$11,classScheme,0)),Matches[TIMEBIN],$B57,Matches[SITE IN],AG$9),COUNTIFS(Matches[CLASS],INDEX(classNum,1,MATCH(AH$11,classScheme,0)),Matches[TIME OUT],"&gt;="&amp;TIMEVALUE(LEFT($B57,5)),Matches[TIME OUT],"&lt;"&amp;TIMEVALUE(LEFT($B57,5))+TIME(0,15,0),Matches[SITE OUT],AG$9)),COUNTIFS(All[TIMEBIN],$B57,All[CLASS],INDEX(classNum,1,MATCH(AH$11,classScheme,0)))),"")</f>
        <v>0</v>
      </c>
      <c r="AI57" s="9">
        <f ca="1">IF(AG$9&lt;&gt;"",IF(AG$9&lt;&gt;"All Locations",IF(AG$10="From",COUNTIFS(Matches[CLASS],INDEX(classNum,1,MATCH(AI$11,classScheme,0)),Matches[TIMEBIN],$B57,Matches[SITE IN],AG$9),COUNTIFS(Matches[CLASS],INDEX(classNum,1,MATCH(AI$11,classScheme,0)),Matches[TIME OUT],"&gt;="&amp;TIMEVALUE(LEFT($B57,5)),Matches[TIME OUT],"&lt;"&amp;TIMEVALUE(LEFT($B57,5))+TIME(0,15,0),Matches[SITE OUT],AG$9)),COUNTIFS(All[TIMEBIN],$B57,All[CLASS],INDEX(classNum,1,MATCH(AI$11,classScheme,0)))),"")</f>
        <v>0</v>
      </c>
      <c r="AJ57" s="10">
        <f ca="1">IF(AG$9&lt;&gt;"",IF(AG$9&lt;&gt;"All Locations",IF(AG$10="From",COUNTIFS(Matches[CLASS],INDEX(classNum,1,MATCH(AJ$11,classScheme,0)),Matches[TIMEBIN],$B57,Matches[SITE IN],AG$9),COUNTIFS(Matches[CLASS],INDEX(classNum,1,MATCH(AJ$11,classScheme,0)),Matches[TIME OUT],"&gt;="&amp;TIMEVALUE(LEFT($B57,5)),Matches[TIME OUT],"&lt;"&amp;TIMEVALUE(LEFT($B57,5))+TIME(0,15,0),Matches[SITE OUT],AG$9)),COUNTIFS(All[TIMEBIN],$B57,All[CLASS],INDEX(classNum,1,MATCH(AJ$11,classScheme,0)))),"")</f>
        <v>0</v>
      </c>
      <c r="AK57" s="11">
        <f ca="1">IF(AG$9&lt;&gt;"",IF(AG$9&lt;&gt;"All Locations",IF(AG$10="From",COUNTIFS(Matches[CLASS],INDEX(classNum,1,MATCH(AK$11,classScheme,0)),Matches[TIMEBIN],$B57,Matches[SITE IN],AG$9),COUNTIFS(Matches[CLASS],INDEX(classNum,1,MATCH(AK$11,classScheme,0)),Matches[TIME OUT],"&gt;="&amp;TIMEVALUE(LEFT($B57,5)),Matches[TIME OUT],"&lt;"&amp;TIMEVALUE(LEFT($B57,5))+TIME(0,15,0),Matches[SITE OUT],AG$9)),COUNTIFS(All[TIMEBIN],$B57,All[CLASS],INDEX(classNum,1,MATCH(AK$11,classScheme,0)))),"")</f>
        <v>0</v>
      </c>
      <c r="AL57" s="12"/>
      <c r="AM57" s="8">
        <f ca="1">IF(AM$9&lt;&gt;"",IF(AM$9&lt;&gt;"All Locations",IF(AM$10="From",COUNTIFS(Matches[CLASS],INDEX(classNum,1,MATCH(AM$11,classScheme,0)),Matches[TIMEBIN],$B57,Matches[SITE IN],AM$9),COUNTIFS(Matches[CLASS],INDEX(classNum,1,MATCH(AM$11,classScheme,0)),Matches[TIME OUT],"&gt;="&amp;TIMEVALUE(LEFT($B57,5)),Matches[TIME OUT],"&lt;"&amp;TIMEVALUE(LEFT($B57,5))+TIME(0,15,0),Matches[SITE OUT],AM$9)),COUNTIFS(All[TIMEBIN],$B57,All[CLASS],INDEX(classNum,1,MATCH(AM$11,classScheme,0)))),"")</f>
        <v>29</v>
      </c>
      <c r="AN57" s="9">
        <f ca="1">IF(AM$9&lt;&gt;"",IF(AM$9&lt;&gt;"All Locations",IF(AM$10="From",COUNTIFS(Matches[CLASS],INDEX(classNum,1,MATCH(AN$11,classScheme,0)),Matches[TIMEBIN],$B57,Matches[SITE IN],AM$9),COUNTIFS(Matches[CLASS],INDEX(classNum,1,MATCH(AN$11,classScheme,0)),Matches[TIME OUT],"&gt;="&amp;TIMEVALUE(LEFT($B57,5)),Matches[TIME OUT],"&lt;"&amp;TIMEVALUE(LEFT($B57,5))+TIME(0,15,0),Matches[SITE OUT],AM$9)),COUNTIFS(All[TIMEBIN],$B57,All[CLASS],INDEX(classNum,1,MATCH(AN$11,classScheme,0)))),"")</f>
        <v>0</v>
      </c>
      <c r="AO57" s="9">
        <f ca="1">IF(AM$9&lt;&gt;"",IF(AM$9&lt;&gt;"All Locations",IF(AM$10="From",COUNTIFS(Matches[CLASS],INDEX(classNum,1,MATCH(AO$11,classScheme,0)),Matches[TIMEBIN],$B57,Matches[SITE IN],AM$9),COUNTIFS(Matches[CLASS],INDEX(classNum,1,MATCH(AO$11,classScheme,0)),Matches[TIME OUT],"&gt;="&amp;TIMEVALUE(LEFT($B57,5)),Matches[TIME OUT],"&lt;"&amp;TIMEVALUE(LEFT($B57,5))+TIME(0,15,0),Matches[SITE OUT],AM$9)),COUNTIFS(All[TIMEBIN],$B57,All[CLASS],INDEX(classNum,1,MATCH(AO$11,classScheme,0)))),"")</f>
        <v>0</v>
      </c>
      <c r="AP57" s="10">
        <f ca="1">IF(AM$9&lt;&gt;"",IF(AM$9&lt;&gt;"All Locations",IF(AM$10="From",COUNTIFS(Matches[CLASS],INDEX(classNum,1,MATCH(AP$11,classScheme,0)),Matches[TIMEBIN],$B57,Matches[SITE IN],AM$9),COUNTIFS(Matches[CLASS],INDEX(classNum,1,MATCH(AP$11,classScheme,0)),Matches[TIME OUT],"&gt;="&amp;TIMEVALUE(LEFT($B57,5)),Matches[TIME OUT],"&lt;"&amp;TIMEVALUE(LEFT($B57,5))+TIME(0,15,0),Matches[SITE OUT],AM$9)),COUNTIFS(All[TIMEBIN],$B57,All[CLASS],INDEX(classNum,1,MATCH(AP$11,classScheme,0)))),"")</f>
        <v>0</v>
      </c>
      <c r="AQ57" s="11">
        <f ca="1">IF(AM$9&lt;&gt;"",IF(AM$9&lt;&gt;"All Locations",IF(AM$10="From",COUNTIFS(Matches[CLASS],INDEX(classNum,1,MATCH(AQ$11,classScheme,0)),Matches[TIMEBIN],$B57,Matches[SITE IN],AM$9),COUNTIFS(Matches[CLASS],INDEX(classNum,1,MATCH(AQ$11,classScheme,0)),Matches[TIME OUT],"&gt;="&amp;TIMEVALUE(LEFT($B57,5)),Matches[TIME OUT],"&lt;"&amp;TIMEVALUE(LEFT($B57,5))+TIME(0,15,0),Matches[SITE OUT],AM$9)),COUNTIFS(All[TIMEBIN],$B57,All[CLASS],INDEX(classNum,1,MATCH(AQ$11,classScheme,0)))),"")</f>
        <v>7</v>
      </c>
      <c r="AR57" s="12"/>
      <c r="AS57" s="8">
        <f ca="1">IF(AS$9&lt;&gt;"",IF(AS$9&lt;&gt;"All Locations",IF(AS$10="From",COUNTIFS(Matches[CLASS],INDEX(classNum,1,MATCH(AS$11,classScheme,0)),Matches[TIMEBIN],$B57,Matches[SITE IN],AS$9),COUNTIFS(Matches[CLASS],INDEX(classNum,1,MATCH(AS$11,classScheme,0)),Matches[TIME OUT],"&gt;="&amp;TIMEVALUE(LEFT($B57,5)),Matches[TIME OUT],"&lt;"&amp;TIMEVALUE(LEFT($B57,5))+TIME(0,15,0),Matches[SITE OUT],AS$9)),COUNTIFS(All[TIMEBIN],$B57,All[CLASS],INDEX(classNum,1,MATCH(AS$11,classScheme,0)))),"")</f>
        <v>0</v>
      </c>
      <c r="AT57" s="9">
        <f ca="1">IF(AS$9&lt;&gt;"",IF(AS$9&lt;&gt;"All Locations",IF(AS$10="From",COUNTIFS(Matches[CLASS],INDEX(classNum,1,MATCH(AT$11,classScheme,0)),Matches[TIMEBIN],$B57,Matches[SITE IN],AS$9),COUNTIFS(Matches[CLASS],INDEX(classNum,1,MATCH(AT$11,classScheme,0)),Matches[TIME OUT],"&gt;="&amp;TIMEVALUE(LEFT($B57,5)),Matches[TIME OUT],"&lt;"&amp;TIMEVALUE(LEFT($B57,5))+TIME(0,15,0),Matches[SITE OUT],AS$9)),COUNTIFS(All[TIMEBIN],$B57,All[CLASS],INDEX(classNum,1,MATCH(AT$11,classScheme,0)))),"")</f>
        <v>0</v>
      </c>
      <c r="AU57" s="9">
        <f ca="1">IF(AS$9&lt;&gt;"",IF(AS$9&lt;&gt;"All Locations",IF(AS$10="From",COUNTIFS(Matches[CLASS],INDEX(classNum,1,MATCH(AU$11,classScheme,0)),Matches[TIMEBIN],$B57,Matches[SITE IN],AS$9),COUNTIFS(Matches[CLASS],INDEX(classNum,1,MATCH(AU$11,classScheme,0)),Matches[TIME OUT],"&gt;="&amp;TIMEVALUE(LEFT($B57,5)),Matches[TIME OUT],"&lt;"&amp;TIMEVALUE(LEFT($B57,5))+TIME(0,15,0),Matches[SITE OUT],AS$9)),COUNTIFS(All[TIMEBIN],$B57,All[CLASS],INDEX(classNum,1,MATCH(AU$11,classScheme,0)))),"")</f>
        <v>0</v>
      </c>
      <c r="AV57" s="10">
        <f ca="1">IF(AS$9&lt;&gt;"",IF(AS$9&lt;&gt;"All Locations",IF(AS$10="From",COUNTIFS(Matches[CLASS],INDEX(classNum,1,MATCH(AV$11,classScheme,0)),Matches[TIMEBIN],$B57,Matches[SITE IN],AS$9),COUNTIFS(Matches[CLASS],INDEX(classNum,1,MATCH(AV$11,classScheme,0)),Matches[TIME OUT],"&gt;="&amp;TIMEVALUE(LEFT($B57,5)),Matches[TIME OUT],"&lt;"&amp;TIMEVALUE(LEFT($B57,5))+TIME(0,15,0),Matches[SITE OUT],AS$9)),COUNTIFS(All[TIMEBIN],$B57,All[CLASS],INDEX(classNum,1,MATCH(AV$11,classScheme,0)))),"")</f>
        <v>0</v>
      </c>
      <c r="AW57" s="11">
        <f ca="1">IF(AS$9&lt;&gt;"",IF(AS$9&lt;&gt;"All Locations",IF(AS$10="From",COUNTIFS(Matches[CLASS],INDEX(classNum,1,MATCH(AW$11,classScheme,0)),Matches[TIMEBIN],$B57,Matches[SITE IN],AS$9),COUNTIFS(Matches[CLASS],INDEX(classNum,1,MATCH(AW$11,classScheme,0)),Matches[TIME OUT],"&gt;="&amp;TIMEVALUE(LEFT($B57,5)),Matches[TIME OUT],"&lt;"&amp;TIMEVALUE(LEFT($B57,5))+TIME(0,15,0),Matches[SITE OUT],AS$9)),COUNTIFS(All[TIMEBIN],$B57,All[CLASS],INDEX(classNum,1,MATCH(AW$11,classScheme,0)))),"")</f>
        <v>0</v>
      </c>
      <c r="AX57" s="12"/>
      <c r="AY57" s="8">
        <f ca="1">IF(AY$9&lt;&gt;"",IF(AY$9&lt;&gt;"All Locations",IF(AY$10="From",COUNTIFS(Matches[CLASS],INDEX(classNum,1,MATCH(AY$11,classScheme,0)),Matches[TIMEBIN],$B57,Matches[SITE IN],AY$9),COUNTIFS(Matches[CLASS],INDEX(classNum,1,MATCH(AY$11,classScheme,0)),Matches[TIME OUT],"&gt;="&amp;TIMEVALUE(LEFT($B57,5)),Matches[TIME OUT],"&lt;"&amp;TIMEVALUE(LEFT($B57,5))+TIME(0,15,0),Matches[SITE OUT],AY$9)),COUNTIFS(All[TIMEBIN],$B57,All[CLASS],INDEX(classNum,1,MATCH(AY$11,classScheme,0)))),"")</f>
        <v>14</v>
      </c>
      <c r="AZ57" s="9">
        <f ca="1">IF(AY$9&lt;&gt;"",IF(AY$9&lt;&gt;"All Locations",IF(AY$10="From",COUNTIFS(Matches[CLASS],INDEX(classNum,1,MATCH(AZ$11,classScheme,0)),Matches[TIMEBIN],$B57,Matches[SITE IN],AY$9),COUNTIFS(Matches[CLASS],INDEX(classNum,1,MATCH(AZ$11,classScheme,0)),Matches[TIME OUT],"&gt;="&amp;TIMEVALUE(LEFT($B57,5)),Matches[TIME OUT],"&lt;"&amp;TIMEVALUE(LEFT($B57,5))+TIME(0,15,0),Matches[SITE OUT],AY$9)),COUNTIFS(All[TIMEBIN],$B57,All[CLASS],INDEX(classNum,1,MATCH(AZ$11,classScheme,0)))),"")</f>
        <v>0</v>
      </c>
      <c r="BA57" s="9">
        <f ca="1">IF(AY$9&lt;&gt;"",IF(AY$9&lt;&gt;"All Locations",IF(AY$10="From",COUNTIFS(Matches[CLASS],INDEX(classNum,1,MATCH(BA$11,classScheme,0)),Matches[TIMEBIN],$B57,Matches[SITE IN],AY$9),COUNTIFS(Matches[CLASS],INDEX(classNum,1,MATCH(BA$11,classScheme,0)),Matches[TIME OUT],"&gt;="&amp;TIMEVALUE(LEFT($B57,5)),Matches[TIME OUT],"&lt;"&amp;TIMEVALUE(LEFT($B57,5))+TIME(0,15,0),Matches[SITE OUT],AY$9)),COUNTIFS(All[TIMEBIN],$B57,All[CLASS],INDEX(classNum,1,MATCH(BA$11,classScheme,0)))),"")</f>
        <v>0</v>
      </c>
      <c r="BB57" s="10">
        <f ca="1">IF(AY$9&lt;&gt;"",IF(AY$9&lt;&gt;"All Locations",IF(AY$10="From",COUNTIFS(Matches[CLASS],INDEX(classNum,1,MATCH(BB$11,classScheme,0)),Matches[TIMEBIN],$B57,Matches[SITE IN],AY$9),COUNTIFS(Matches[CLASS],INDEX(classNum,1,MATCH(BB$11,classScheme,0)),Matches[TIME OUT],"&gt;="&amp;TIMEVALUE(LEFT($B57,5)),Matches[TIME OUT],"&lt;"&amp;TIMEVALUE(LEFT($B57,5))+TIME(0,15,0),Matches[SITE OUT],AY$9)),COUNTIFS(All[TIMEBIN],$B57,All[CLASS],INDEX(classNum,1,MATCH(BB$11,classScheme,0)))),"")</f>
        <v>0</v>
      </c>
      <c r="BC57" s="11">
        <f ca="1">IF(AY$9&lt;&gt;"",IF(AY$9&lt;&gt;"All Locations",IF(AY$10="From",COUNTIFS(Matches[CLASS],INDEX(classNum,1,MATCH(BC$11,classScheme,0)),Matches[TIMEBIN],$B57,Matches[SITE IN],AY$9),COUNTIFS(Matches[CLASS],INDEX(classNum,1,MATCH(BC$11,classScheme,0)),Matches[TIME OUT],"&gt;="&amp;TIMEVALUE(LEFT($B57,5)),Matches[TIME OUT],"&lt;"&amp;TIMEVALUE(LEFT($B57,5))+TIME(0,15,0),Matches[SITE OUT],AY$9)),COUNTIFS(All[TIMEBIN],$B57,All[CLASS],INDEX(classNum,1,MATCH(BC$11,classScheme,0)))),"")</f>
        <v>0</v>
      </c>
      <c r="BD57" s="12"/>
      <c r="BE57" s="8">
        <f ca="1">IF(BE$9&lt;&gt;"",IF(BE$9&lt;&gt;"All Locations",IF(BE$10="From",COUNTIFS(Matches[CLASS],INDEX(classNum,1,MATCH(BE$11,classScheme,0)),Matches[TIMEBIN],$B57,Matches[SITE IN],BE$9),COUNTIFS(Matches[CLASS],INDEX(classNum,1,MATCH(BE$11,classScheme,0)),Matches[TIME OUT],"&gt;="&amp;TIMEVALUE(LEFT($B57,5)),Matches[TIME OUT],"&lt;"&amp;TIMEVALUE(LEFT($B57,5))+TIME(0,15,0),Matches[SITE OUT],BE$9)),COUNTIFS(All[TIMEBIN],$B57,All[CLASS],INDEX(classNum,1,MATCH(BE$11,classScheme,0)))),"")</f>
        <v>6</v>
      </c>
      <c r="BF57" s="9">
        <f ca="1">IF(BE$9&lt;&gt;"",IF(BE$9&lt;&gt;"All Locations",IF(BE$10="From",COUNTIFS(Matches[CLASS],INDEX(classNum,1,MATCH(BF$11,classScheme,0)),Matches[TIMEBIN],$B57,Matches[SITE IN],BE$9),COUNTIFS(Matches[CLASS],INDEX(classNum,1,MATCH(BF$11,classScheme,0)),Matches[TIME OUT],"&gt;="&amp;TIMEVALUE(LEFT($B57,5)),Matches[TIME OUT],"&lt;"&amp;TIMEVALUE(LEFT($B57,5))+TIME(0,15,0),Matches[SITE OUT],BE$9)),COUNTIFS(All[TIMEBIN],$B57,All[CLASS],INDEX(classNum,1,MATCH(BF$11,classScheme,0)))),"")</f>
        <v>0</v>
      </c>
      <c r="BG57" s="9">
        <f ca="1">IF(BE$9&lt;&gt;"",IF(BE$9&lt;&gt;"All Locations",IF(BE$10="From",COUNTIFS(Matches[CLASS],INDEX(classNum,1,MATCH(BG$11,classScheme,0)),Matches[TIMEBIN],$B57,Matches[SITE IN],BE$9),COUNTIFS(Matches[CLASS],INDEX(classNum,1,MATCH(BG$11,classScheme,0)),Matches[TIME OUT],"&gt;="&amp;TIMEVALUE(LEFT($B57,5)),Matches[TIME OUT],"&lt;"&amp;TIMEVALUE(LEFT($B57,5))+TIME(0,15,0),Matches[SITE OUT],BE$9)),COUNTIFS(All[TIMEBIN],$B57,All[CLASS],INDEX(classNum,1,MATCH(BG$11,classScheme,0)))),"")</f>
        <v>0</v>
      </c>
      <c r="BH57" s="10">
        <f ca="1">IF(BE$9&lt;&gt;"",IF(BE$9&lt;&gt;"All Locations",IF(BE$10="From",COUNTIFS(Matches[CLASS],INDEX(classNum,1,MATCH(BH$11,classScheme,0)),Matches[TIMEBIN],$B57,Matches[SITE IN],BE$9),COUNTIFS(Matches[CLASS],INDEX(classNum,1,MATCH(BH$11,classScheme,0)),Matches[TIME OUT],"&gt;="&amp;TIMEVALUE(LEFT($B57,5)),Matches[TIME OUT],"&lt;"&amp;TIMEVALUE(LEFT($B57,5))+TIME(0,15,0),Matches[SITE OUT],BE$9)),COUNTIFS(All[TIMEBIN],$B57,All[CLASS],INDEX(classNum,1,MATCH(BH$11,classScheme,0)))),"")</f>
        <v>0</v>
      </c>
      <c r="BI57" s="11">
        <f ca="1">IF(BE$9&lt;&gt;"",IF(BE$9&lt;&gt;"All Locations",IF(BE$10="From",COUNTIFS(Matches[CLASS],INDEX(classNum,1,MATCH(BI$11,classScheme,0)),Matches[TIMEBIN],$B57,Matches[SITE IN],BE$9),COUNTIFS(Matches[CLASS],INDEX(classNum,1,MATCH(BI$11,classScheme,0)),Matches[TIME OUT],"&gt;="&amp;TIMEVALUE(LEFT($B57,5)),Matches[TIME OUT],"&lt;"&amp;TIMEVALUE(LEFT($B57,5))+TIME(0,15,0),Matches[SITE OUT],BE$9)),COUNTIFS(All[TIMEBIN],$B57,All[CLASS],INDEX(classNum,1,MATCH(BI$11,classScheme,0)))),"")</f>
        <v>0</v>
      </c>
      <c r="BJ57" s="12"/>
      <c r="BK57" s="8">
        <f ca="1">IF(BK$9&lt;&gt;"",IF(BK$9&lt;&gt;"All Locations",IF(BK$10="From",COUNTIFS(Matches[CLASS],INDEX(classNum,1,MATCH(BK$11,classScheme,0)),Matches[TIMEBIN],$B57,Matches[SITE IN],BK$9),COUNTIFS(Matches[CLASS],INDEX(classNum,1,MATCH(BK$11,classScheme,0)),Matches[TIME OUT],"&gt;="&amp;TIMEVALUE(LEFT($B57,5)),Matches[TIME OUT],"&lt;"&amp;TIMEVALUE(LEFT($B57,5))+TIME(0,15,0),Matches[SITE OUT],BK$9)),COUNTIFS(All[TIMEBIN],$B57,All[CLASS],INDEX(classNum,1,MATCH(BK$11,classScheme,0)))),"")</f>
        <v>11</v>
      </c>
      <c r="BL57" s="9">
        <f ca="1">IF(BK$9&lt;&gt;"",IF(BK$9&lt;&gt;"All Locations",IF(BK$10="From",COUNTIFS(Matches[CLASS],INDEX(classNum,1,MATCH(BL$11,classScheme,0)),Matches[TIMEBIN],$B57,Matches[SITE IN],BK$9),COUNTIFS(Matches[CLASS],INDEX(classNum,1,MATCH(BL$11,classScheme,0)),Matches[TIME OUT],"&gt;="&amp;TIMEVALUE(LEFT($B57,5)),Matches[TIME OUT],"&lt;"&amp;TIMEVALUE(LEFT($B57,5))+TIME(0,15,0),Matches[SITE OUT],BK$9)),COUNTIFS(All[TIMEBIN],$B57,All[CLASS],INDEX(classNum,1,MATCH(BL$11,classScheme,0)))),"")</f>
        <v>1</v>
      </c>
      <c r="BM57" s="9">
        <f ca="1">IF(BK$9&lt;&gt;"",IF(BK$9&lt;&gt;"All Locations",IF(BK$10="From",COUNTIFS(Matches[CLASS],INDEX(classNum,1,MATCH(BM$11,classScheme,0)),Matches[TIMEBIN],$B57,Matches[SITE IN],BK$9),COUNTIFS(Matches[CLASS],INDEX(classNum,1,MATCH(BM$11,classScheme,0)),Matches[TIME OUT],"&gt;="&amp;TIMEVALUE(LEFT($B57,5)),Matches[TIME OUT],"&lt;"&amp;TIMEVALUE(LEFT($B57,5))+TIME(0,15,0),Matches[SITE OUT],BK$9)),COUNTIFS(All[TIMEBIN],$B57,All[CLASS],INDEX(classNum,1,MATCH(BM$11,classScheme,0)))),"")</f>
        <v>0</v>
      </c>
      <c r="BN57" s="10">
        <f ca="1">IF(BK$9&lt;&gt;"",IF(BK$9&lt;&gt;"All Locations",IF(BK$10="From",COUNTIFS(Matches[CLASS],INDEX(classNum,1,MATCH(BN$11,classScheme,0)),Matches[TIMEBIN],$B57,Matches[SITE IN],BK$9),COUNTIFS(Matches[CLASS],INDEX(classNum,1,MATCH(BN$11,classScheme,0)),Matches[TIME OUT],"&gt;="&amp;TIMEVALUE(LEFT($B57,5)),Matches[TIME OUT],"&lt;"&amp;TIMEVALUE(LEFT($B57,5))+TIME(0,15,0),Matches[SITE OUT],BK$9)),COUNTIFS(All[TIMEBIN],$B57,All[CLASS],INDEX(classNum,1,MATCH(BN$11,classScheme,0)))),"")</f>
        <v>0</v>
      </c>
      <c r="BO57" s="11">
        <f ca="1">IF(BK$9&lt;&gt;"",IF(BK$9&lt;&gt;"All Locations",IF(BK$10="From",COUNTIFS(Matches[CLASS],INDEX(classNum,1,MATCH(BO$11,classScheme,0)),Matches[TIMEBIN],$B57,Matches[SITE IN],BK$9),COUNTIFS(Matches[CLASS],INDEX(classNum,1,MATCH(BO$11,classScheme,0)),Matches[TIME OUT],"&gt;="&amp;TIMEVALUE(LEFT($B57,5)),Matches[TIME OUT],"&lt;"&amp;TIMEVALUE(LEFT($B57,5))+TIME(0,15,0),Matches[SITE OUT],BK$9)),COUNTIFS(All[TIMEBIN],$B57,All[CLASS],INDEX(classNum,1,MATCH(BO$11,classScheme,0)))),"")</f>
        <v>0</v>
      </c>
      <c r="BP57" s="12"/>
      <c r="BQ57" s="8">
        <f ca="1">IF(BQ$9&lt;&gt;"",IF(BQ$9&lt;&gt;"All Locations",IF(BQ$10="From",COUNTIFS(Matches[CLASS],INDEX(classNum,1,MATCH(BQ$11,classScheme,0)),Matches[TIMEBIN],$B57,Matches[SITE IN],BQ$9),COUNTIFS(Matches[CLASS],INDEX(classNum,1,MATCH(BQ$11,classScheme,0)),Matches[TIME OUT],"&gt;="&amp;TIMEVALUE(LEFT($B57,5)),Matches[TIME OUT],"&lt;"&amp;TIMEVALUE(LEFT($B57,5))+TIME(0,15,0),Matches[SITE OUT],BQ$9)),COUNTIFS(All[TIMEBIN],$B57,All[CLASS],INDEX(classNum,1,MATCH(BQ$11,classScheme,0)))),"")</f>
        <v>170</v>
      </c>
      <c r="BR57" s="9">
        <f ca="1">IF(BQ$9&lt;&gt;"",IF(BQ$9&lt;&gt;"All Locations",IF(BQ$10="From",COUNTIFS(Matches[CLASS],INDEX(classNum,1,MATCH(BR$11,classScheme,0)),Matches[TIMEBIN],$B57,Matches[SITE IN],BQ$9),COUNTIFS(Matches[CLASS],INDEX(classNum,1,MATCH(BR$11,classScheme,0)),Matches[TIME OUT],"&gt;="&amp;TIMEVALUE(LEFT($B57,5)),Matches[TIME OUT],"&lt;"&amp;TIMEVALUE(LEFT($B57,5))+TIME(0,15,0),Matches[SITE OUT],BQ$9)),COUNTIFS(All[TIMEBIN],$B57,All[CLASS],INDEX(classNum,1,MATCH(BR$11,classScheme,0)))),"")</f>
        <v>4</v>
      </c>
      <c r="BS57" s="9">
        <f ca="1">IF(BQ$9&lt;&gt;"",IF(BQ$9&lt;&gt;"All Locations",IF(BQ$10="From",COUNTIFS(Matches[CLASS],INDEX(classNum,1,MATCH(BS$11,classScheme,0)),Matches[TIMEBIN],$B57,Matches[SITE IN],BQ$9),COUNTIFS(Matches[CLASS],INDEX(classNum,1,MATCH(BS$11,classScheme,0)),Matches[TIME OUT],"&gt;="&amp;TIMEVALUE(LEFT($B57,5)),Matches[TIME OUT],"&lt;"&amp;TIMEVALUE(LEFT($B57,5))+TIME(0,15,0),Matches[SITE OUT],BQ$9)),COUNTIFS(All[TIMEBIN],$B57,All[CLASS],INDEX(classNum,1,MATCH(BS$11,classScheme,0)))),"")</f>
        <v>0</v>
      </c>
      <c r="BT57" s="10">
        <f ca="1">IF(BQ$9&lt;&gt;"",IF(BQ$9&lt;&gt;"All Locations",IF(BQ$10="From",COUNTIFS(Matches[CLASS],INDEX(classNum,1,MATCH(BT$11,classScheme,0)),Matches[TIMEBIN],$B57,Matches[SITE IN],BQ$9),COUNTIFS(Matches[CLASS],INDEX(classNum,1,MATCH(BT$11,classScheme,0)),Matches[TIME OUT],"&gt;="&amp;TIMEVALUE(LEFT($B57,5)),Matches[TIME OUT],"&lt;"&amp;TIMEVALUE(LEFT($B57,5))+TIME(0,15,0),Matches[SITE OUT],BQ$9)),COUNTIFS(All[TIMEBIN],$B57,All[CLASS],INDEX(classNum,1,MATCH(BT$11,classScheme,0)))),"")</f>
        <v>0</v>
      </c>
      <c r="BU57" s="11">
        <f ca="1">IF(BQ$9&lt;&gt;"",IF(BQ$9&lt;&gt;"All Locations",IF(BQ$10="From",COUNTIFS(Matches[CLASS],INDEX(classNum,1,MATCH(BU$11,classScheme,0)),Matches[TIMEBIN],$B57,Matches[SITE IN],BQ$9),COUNTIFS(Matches[CLASS],INDEX(classNum,1,MATCH(BU$11,classScheme,0)),Matches[TIME OUT],"&gt;="&amp;TIMEVALUE(LEFT($B57,5)),Matches[TIME OUT],"&lt;"&amp;TIMEVALUE(LEFT($B57,5))+TIME(0,15,0),Matches[SITE OUT],BQ$9)),COUNTIFS(All[TIMEBIN],$B57,All[CLASS],INDEX(classNum,1,MATCH(BU$11,classScheme,0)))),"")</f>
        <v>13</v>
      </c>
    </row>
    <row r="58" spans="2:73">
      <c r="B58" s="7" t="str">
        <v>17:30 - 17:45</v>
      </c>
      <c r="C58" s="8">
        <f ca="1">IF(C$9&lt;&gt;"",IF(C$9&lt;&gt;"All Locations",IF(C$10="From",COUNTIFS(Matches[CLASS],INDEX(classNum,1,MATCH(C$11,classScheme,0)),Matches[TIMEBIN],$B58,Matches[SITE IN],C$9),COUNTIFS(Matches[CLASS],INDEX(classNum,1,MATCH(C$11,classScheme,0)),Matches[TIME OUT],"&gt;="&amp;TIMEVALUE(LEFT($B58,5)),Matches[TIME OUT],"&lt;"&amp;TIMEVALUE(LEFT($B58,5))+TIME(0,15,0),Matches[SITE OUT],C$9)),COUNTIFS(All[TIMEBIN],$B58,All[CLASS],INDEX(classNum,1,MATCH(C$11,classScheme,0)))),"")</f>
        <v>40</v>
      </c>
      <c r="D58" s="9">
        <f ca="1">IF(C$9&lt;&gt;"",IF(C$9&lt;&gt;"All Locations",IF(C$10="From",COUNTIFS(Matches[CLASS],INDEX(classNum,1,MATCH(D$11,classScheme,0)),Matches[TIMEBIN],$B58,Matches[SITE IN],C$9),COUNTIFS(Matches[CLASS],INDEX(classNum,1,MATCH(D$11,classScheme,0)),Matches[TIME OUT],"&gt;="&amp;TIMEVALUE(LEFT($B58,5)),Matches[TIME OUT],"&lt;"&amp;TIMEVALUE(LEFT($B58,5))+TIME(0,15,0),Matches[SITE OUT],C$9)),COUNTIFS(All[TIMEBIN],$B58,All[CLASS],INDEX(classNum,1,MATCH(D$11,classScheme,0)))),"")</f>
        <v>2</v>
      </c>
      <c r="E58" s="9">
        <f ca="1">IF(C$9&lt;&gt;"",IF(C$9&lt;&gt;"All Locations",IF(C$10="From",COUNTIFS(Matches[CLASS],INDEX(classNum,1,MATCH(E$11,classScheme,0)),Matches[TIMEBIN],$B58,Matches[SITE IN],C$9),COUNTIFS(Matches[CLASS],INDEX(classNum,1,MATCH(E$11,classScheme,0)),Matches[TIME OUT],"&gt;="&amp;TIMEVALUE(LEFT($B58,5)),Matches[TIME OUT],"&lt;"&amp;TIMEVALUE(LEFT($B58,5))+TIME(0,15,0),Matches[SITE OUT],C$9)),COUNTIFS(All[TIMEBIN],$B58,All[CLASS],INDEX(classNum,1,MATCH(E$11,classScheme,0)))),"")</f>
        <v>0</v>
      </c>
      <c r="F58" s="10">
        <f ca="1">IF(C$9&lt;&gt;"",IF(C$9&lt;&gt;"All Locations",IF(C$10="From",COUNTIFS(Matches[CLASS],INDEX(classNum,1,MATCH(F$11,classScheme,0)),Matches[TIMEBIN],$B58,Matches[SITE IN],C$9),COUNTIFS(Matches[CLASS],INDEX(classNum,1,MATCH(F$11,classScheme,0)),Matches[TIME OUT],"&gt;="&amp;TIMEVALUE(LEFT($B58,5)),Matches[TIME OUT],"&lt;"&amp;TIMEVALUE(LEFT($B58,5))+TIME(0,15,0),Matches[SITE OUT],C$9)),COUNTIFS(All[TIMEBIN],$B58,All[CLASS],INDEX(classNum,1,MATCH(F$11,classScheme,0)))),"")</f>
        <v>0</v>
      </c>
      <c r="G58" s="11">
        <f ca="1">IF(C$9&lt;&gt;"",IF(C$9&lt;&gt;"All Locations",IF(C$10="From",COUNTIFS(Matches[CLASS],INDEX(classNum,1,MATCH(G$11,classScheme,0)),Matches[TIMEBIN],$B58,Matches[SITE IN],C$9),COUNTIFS(Matches[CLASS],INDEX(classNum,1,MATCH(G$11,classScheme,0)),Matches[TIME OUT],"&gt;="&amp;TIMEVALUE(LEFT($B58,5)),Matches[TIME OUT],"&lt;"&amp;TIMEVALUE(LEFT($B58,5))+TIME(0,15,0),Matches[SITE OUT],C$9)),COUNTIFS(All[TIMEBIN],$B58,All[CLASS],INDEX(classNum,1,MATCH(G$11,classScheme,0)))),"")</f>
        <v>5</v>
      </c>
      <c r="H58" s="12"/>
      <c r="I58" s="8">
        <f ca="1">IF(I$9&lt;&gt;"",IF(I$9&lt;&gt;"All Locations",IF(I$10="From",COUNTIFS(Matches[CLASS],INDEX(classNum,1,MATCH(I$11,classScheme,0)),Matches[TIMEBIN],$B58,Matches[SITE IN],I$9),COUNTIFS(Matches[CLASS],INDEX(classNum,1,MATCH(I$11,classScheme,0)),Matches[TIME OUT],"&gt;="&amp;TIMEVALUE(LEFT($B58,5)),Matches[TIME OUT],"&lt;"&amp;TIMEVALUE(LEFT($B58,5))+TIME(0,15,0),Matches[SITE OUT],I$9)),COUNTIFS(All[TIMEBIN],$B58,All[CLASS],INDEX(classNum,1,MATCH(I$11,classScheme,0)))),"")</f>
        <v>0</v>
      </c>
      <c r="J58" s="9">
        <f ca="1">IF(I$9&lt;&gt;"",IF(I$9&lt;&gt;"All Locations",IF(I$10="From",COUNTIFS(Matches[CLASS],INDEX(classNum,1,MATCH(J$11,classScheme,0)),Matches[TIMEBIN],$B58,Matches[SITE IN],I$9),COUNTIFS(Matches[CLASS],INDEX(classNum,1,MATCH(J$11,classScheme,0)),Matches[TIME OUT],"&gt;="&amp;TIMEVALUE(LEFT($B58,5)),Matches[TIME OUT],"&lt;"&amp;TIMEVALUE(LEFT($B58,5))+TIME(0,15,0),Matches[SITE OUT],I$9)),COUNTIFS(All[TIMEBIN],$B58,All[CLASS],INDEX(classNum,1,MATCH(J$11,classScheme,0)))),"")</f>
        <v>0</v>
      </c>
      <c r="K58" s="9">
        <f ca="1">IF(I$9&lt;&gt;"",IF(I$9&lt;&gt;"All Locations",IF(I$10="From",COUNTIFS(Matches[CLASS],INDEX(classNum,1,MATCH(K$11,classScheme,0)),Matches[TIMEBIN],$B58,Matches[SITE IN],I$9),COUNTIFS(Matches[CLASS],INDEX(classNum,1,MATCH(K$11,classScheme,0)),Matches[TIME OUT],"&gt;="&amp;TIMEVALUE(LEFT($B58,5)),Matches[TIME OUT],"&lt;"&amp;TIMEVALUE(LEFT($B58,5))+TIME(0,15,0),Matches[SITE OUT],I$9)),COUNTIFS(All[TIMEBIN],$B58,All[CLASS],INDEX(classNum,1,MATCH(K$11,classScheme,0)))),"")</f>
        <v>0</v>
      </c>
      <c r="L58" s="10">
        <f ca="1">IF(I$9&lt;&gt;"",IF(I$9&lt;&gt;"All Locations",IF(I$10="From",COUNTIFS(Matches[CLASS],INDEX(classNum,1,MATCH(L$11,classScheme,0)),Matches[TIMEBIN],$B58,Matches[SITE IN],I$9),COUNTIFS(Matches[CLASS],INDEX(classNum,1,MATCH(L$11,classScheme,0)),Matches[TIME OUT],"&gt;="&amp;TIMEVALUE(LEFT($B58,5)),Matches[TIME OUT],"&lt;"&amp;TIMEVALUE(LEFT($B58,5))+TIME(0,15,0),Matches[SITE OUT],I$9)),COUNTIFS(All[TIMEBIN],$B58,All[CLASS],INDEX(classNum,1,MATCH(L$11,classScheme,0)))),"")</f>
        <v>0</v>
      </c>
      <c r="M58" s="11">
        <f ca="1">IF(I$9&lt;&gt;"",IF(I$9&lt;&gt;"All Locations",IF(I$10="From",COUNTIFS(Matches[CLASS],INDEX(classNum,1,MATCH(M$11,classScheme,0)),Matches[TIMEBIN],$B58,Matches[SITE IN],I$9),COUNTIFS(Matches[CLASS],INDEX(classNum,1,MATCH(M$11,classScheme,0)),Matches[TIME OUT],"&gt;="&amp;TIMEVALUE(LEFT($B58,5)),Matches[TIME OUT],"&lt;"&amp;TIMEVALUE(LEFT($B58,5))+TIME(0,15,0),Matches[SITE OUT],I$9)),COUNTIFS(All[TIMEBIN],$B58,All[CLASS],INDEX(classNum,1,MATCH(M$11,classScheme,0)))),"")</f>
        <v>0</v>
      </c>
      <c r="N58" s="12"/>
      <c r="O58" s="8">
        <f ca="1">IF(O$9&lt;&gt;"",IF(O$9&lt;&gt;"All Locations",IF(O$10="From",COUNTIFS(Matches[CLASS],INDEX(classNum,1,MATCH(O$11,classScheme,0)),Matches[TIMEBIN],$B58,Matches[SITE IN],O$9),COUNTIFS(Matches[CLASS],INDEX(classNum,1,MATCH(O$11,classScheme,0)),Matches[TIME OUT],"&gt;="&amp;TIMEVALUE(LEFT($B58,5)),Matches[TIME OUT],"&lt;"&amp;TIMEVALUE(LEFT($B58,5))+TIME(0,15,0),Matches[SITE OUT],O$9)),COUNTIFS(All[TIMEBIN],$B58,All[CLASS],INDEX(classNum,1,MATCH(O$11,classScheme,0)))),"")</f>
        <v>9</v>
      </c>
      <c r="P58" s="9">
        <f ca="1">IF(O$9&lt;&gt;"",IF(O$9&lt;&gt;"All Locations",IF(O$10="From",COUNTIFS(Matches[CLASS],INDEX(classNum,1,MATCH(P$11,classScheme,0)),Matches[TIMEBIN],$B58,Matches[SITE IN],O$9),COUNTIFS(Matches[CLASS],INDEX(classNum,1,MATCH(P$11,classScheme,0)),Matches[TIME OUT],"&gt;="&amp;TIMEVALUE(LEFT($B58,5)),Matches[TIME OUT],"&lt;"&amp;TIMEVALUE(LEFT($B58,5))+TIME(0,15,0),Matches[SITE OUT],O$9)),COUNTIFS(All[TIMEBIN],$B58,All[CLASS],INDEX(classNum,1,MATCH(P$11,classScheme,0)))),"")</f>
        <v>1</v>
      </c>
      <c r="Q58" s="9">
        <f ca="1">IF(O$9&lt;&gt;"",IF(O$9&lt;&gt;"All Locations",IF(O$10="From",COUNTIFS(Matches[CLASS],INDEX(classNum,1,MATCH(Q$11,classScheme,0)),Matches[TIMEBIN],$B58,Matches[SITE IN],O$9),COUNTIFS(Matches[CLASS],INDEX(classNum,1,MATCH(Q$11,classScheme,0)),Matches[TIME OUT],"&gt;="&amp;TIMEVALUE(LEFT($B58,5)),Matches[TIME OUT],"&lt;"&amp;TIMEVALUE(LEFT($B58,5))+TIME(0,15,0),Matches[SITE OUT],O$9)),COUNTIFS(All[TIMEBIN],$B58,All[CLASS],INDEX(classNum,1,MATCH(Q$11,classScheme,0)))),"")</f>
        <v>0</v>
      </c>
      <c r="R58" s="10">
        <f ca="1">IF(O$9&lt;&gt;"",IF(O$9&lt;&gt;"All Locations",IF(O$10="From",COUNTIFS(Matches[CLASS],INDEX(classNum,1,MATCH(R$11,classScheme,0)),Matches[TIMEBIN],$B58,Matches[SITE IN],O$9),COUNTIFS(Matches[CLASS],INDEX(classNum,1,MATCH(R$11,classScheme,0)),Matches[TIME OUT],"&gt;="&amp;TIMEVALUE(LEFT($B58,5)),Matches[TIME OUT],"&lt;"&amp;TIMEVALUE(LEFT($B58,5))+TIME(0,15,0),Matches[SITE OUT],O$9)),COUNTIFS(All[TIMEBIN],$B58,All[CLASS],INDEX(classNum,1,MATCH(R$11,classScheme,0)))),"")</f>
        <v>0</v>
      </c>
      <c r="S58" s="11">
        <f ca="1">IF(O$9&lt;&gt;"",IF(O$9&lt;&gt;"All Locations",IF(O$10="From",COUNTIFS(Matches[CLASS],INDEX(classNum,1,MATCH(S$11,classScheme,0)),Matches[TIMEBIN],$B58,Matches[SITE IN],O$9),COUNTIFS(Matches[CLASS],INDEX(classNum,1,MATCH(S$11,classScheme,0)),Matches[TIME OUT],"&gt;="&amp;TIMEVALUE(LEFT($B58,5)),Matches[TIME OUT],"&lt;"&amp;TIMEVALUE(LEFT($B58,5))+TIME(0,15,0),Matches[SITE OUT],O$9)),COUNTIFS(All[TIMEBIN],$B58,All[CLASS],INDEX(classNum,1,MATCH(S$11,classScheme,0)))),"")</f>
        <v>0</v>
      </c>
      <c r="T58" s="12"/>
      <c r="U58" s="8">
        <f ca="1">IF(U$9&lt;&gt;"",IF(U$9&lt;&gt;"All Locations",IF(U$10="From",COUNTIFS(Matches[CLASS],INDEX(classNum,1,MATCH(U$11,classScheme,0)),Matches[TIMEBIN],$B58,Matches[SITE IN],U$9),COUNTIFS(Matches[CLASS],INDEX(classNum,1,MATCH(U$11,classScheme,0)),Matches[TIME OUT],"&gt;="&amp;TIMEVALUE(LEFT($B58,5)),Matches[TIME OUT],"&lt;"&amp;TIMEVALUE(LEFT($B58,5))+TIME(0,15,0),Matches[SITE OUT],U$9)),COUNTIFS(All[TIMEBIN],$B58,All[CLASS],INDEX(classNum,1,MATCH(U$11,classScheme,0)))),"")</f>
        <v>12</v>
      </c>
      <c r="V58" s="9">
        <f ca="1">IF(U$9&lt;&gt;"",IF(U$9&lt;&gt;"All Locations",IF(U$10="From",COUNTIFS(Matches[CLASS],INDEX(classNum,1,MATCH(V$11,classScheme,0)),Matches[TIMEBIN],$B58,Matches[SITE IN],U$9),COUNTIFS(Matches[CLASS],INDEX(classNum,1,MATCH(V$11,classScheme,0)),Matches[TIME OUT],"&gt;="&amp;TIMEVALUE(LEFT($B58,5)),Matches[TIME OUT],"&lt;"&amp;TIMEVALUE(LEFT($B58,5))+TIME(0,15,0),Matches[SITE OUT],U$9)),COUNTIFS(All[TIMEBIN],$B58,All[CLASS],INDEX(classNum,1,MATCH(V$11,classScheme,0)))),"")</f>
        <v>3</v>
      </c>
      <c r="W58" s="9">
        <f ca="1">IF(U$9&lt;&gt;"",IF(U$9&lt;&gt;"All Locations",IF(U$10="From",COUNTIFS(Matches[CLASS],INDEX(classNum,1,MATCH(W$11,classScheme,0)),Matches[TIMEBIN],$B58,Matches[SITE IN],U$9),COUNTIFS(Matches[CLASS],INDEX(classNum,1,MATCH(W$11,classScheme,0)),Matches[TIME OUT],"&gt;="&amp;TIMEVALUE(LEFT($B58,5)),Matches[TIME OUT],"&lt;"&amp;TIMEVALUE(LEFT($B58,5))+TIME(0,15,0),Matches[SITE OUT],U$9)),COUNTIFS(All[TIMEBIN],$B58,All[CLASS],INDEX(classNum,1,MATCH(W$11,classScheme,0)))),"")</f>
        <v>1</v>
      </c>
      <c r="X58" s="10">
        <f ca="1">IF(U$9&lt;&gt;"",IF(U$9&lt;&gt;"All Locations",IF(U$10="From",COUNTIFS(Matches[CLASS],INDEX(classNum,1,MATCH(X$11,classScheme,0)),Matches[TIMEBIN],$B58,Matches[SITE IN],U$9),COUNTIFS(Matches[CLASS],INDEX(classNum,1,MATCH(X$11,classScheme,0)),Matches[TIME OUT],"&gt;="&amp;TIMEVALUE(LEFT($B58,5)),Matches[TIME OUT],"&lt;"&amp;TIMEVALUE(LEFT($B58,5))+TIME(0,15,0),Matches[SITE OUT],U$9)),COUNTIFS(All[TIMEBIN],$B58,All[CLASS],INDEX(classNum,1,MATCH(X$11,classScheme,0)))),"")</f>
        <v>0</v>
      </c>
      <c r="Y58" s="11">
        <f ca="1">IF(U$9&lt;&gt;"",IF(U$9&lt;&gt;"All Locations",IF(U$10="From",COUNTIFS(Matches[CLASS],INDEX(classNum,1,MATCH(Y$11,classScheme,0)),Matches[TIMEBIN],$B58,Matches[SITE IN],U$9),COUNTIFS(Matches[CLASS],INDEX(classNum,1,MATCH(Y$11,classScheme,0)),Matches[TIME OUT],"&gt;="&amp;TIMEVALUE(LEFT($B58,5)),Matches[TIME OUT],"&lt;"&amp;TIMEVALUE(LEFT($B58,5))+TIME(0,15,0),Matches[SITE OUT],U$9)),COUNTIFS(All[TIMEBIN],$B58,All[CLASS],INDEX(classNum,1,MATCH(Y$11,classScheme,0)))),"")</f>
        <v>0</v>
      </c>
      <c r="Z58" s="12"/>
      <c r="AA58" s="8">
        <f ca="1">IF(AA$9&lt;&gt;"",IF(AA$9&lt;&gt;"All Locations",IF(AA$10="From",COUNTIFS(Matches[CLASS],INDEX(classNum,1,MATCH(AA$11,classScheme,0)),Matches[TIMEBIN],$B58,Matches[SITE IN],AA$9),COUNTIFS(Matches[CLASS],INDEX(classNum,1,MATCH(AA$11,classScheme,0)),Matches[TIME OUT],"&gt;="&amp;TIMEVALUE(LEFT($B58,5)),Matches[TIME OUT],"&lt;"&amp;TIMEVALUE(LEFT($B58,5))+TIME(0,15,0),Matches[SITE OUT],AA$9)),COUNTIFS(All[TIMEBIN],$B58,All[CLASS],INDEX(classNum,1,MATCH(AA$11,classScheme,0)))),"")</f>
        <v>12</v>
      </c>
      <c r="AB58" s="9">
        <f ca="1">IF(AA$9&lt;&gt;"",IF(AA$9&lt;&gt;"All Locations",IF(AA$10="From",COUNTIFS(Matches[CLASS],INDEX(classNum,1,MATCH(AB$11,classScheme,0)),Matches[TIMEBIN],$B58,Matches[SITE IN],AA$9),COUNTIFS(Matches[CLASS],INDEX(classNum,1,MATCH(AB$11,classScheme,0)),Matches[TIME OUT],"&gt;="&amp;TIMEVALUE(LEFT($B58,5)),Matches[TIME OUT],"&lt;"&amp;TIMEVALUE(LEFT($B58,5))+TIME(0,15,0),Matches[SITE OUT],AA$9)),COUNTIFS(All[TIMEBIN],$B58,All[CLASS],INDEX(classNum,1,MATCH(AB$11,classScheme,0)))),"")</f>
        <v>0</v>
      </c>
      <c r="AC58" s="9">
        <f ca="1">IF(AA$9&lt;&gt;"",IF(AA$9&lt;&gt;"All Locations",IF(AA$10="From",COUNTIFS(Matches[CLASS],INDEX(classNum,1,MATCH(AC$11,classScheme,0)),Matches[TIMEBIN],$B58,Matches[SITE IN],AA$9),COUNTIFS(Matches[CLASS],INDEX(classNum,1,MATCH(AC$11,classScheme,0)),Matches[TIME OUT],"&gt;="&amp;TIMEVALUE(LEFT($B58,5)),Matches[TIME OUT],"&lt;"&amp;TIMEVALUE(LEFT($B58,5))+TIME(0,15,0),Matches[SITE OUT],AA$9)),COUNTIFS(All[TIMEBIN],$B58,All[CLASS],INDEX(classNum,1,MATCH(AC$11,classScheme,0)))),"")</f>
        <v>0</v>
      </c>
      <c r="AD58" s="10">
        <f ca="1">IF(AA$9&lt;&gt;"",IF(AA$9&lt;&gt;"All Locations",IF(AA$10="From",COUNTIFS(Matches[CLASS],INDEX(classNum,1,MATCH(AD$11,classScheme,0)),Matches[TIMEBIN],$B58,Matches[SITE IN],AA$9),COUNTIFS(Matches[CLASS],INDEX(classNum,1,MATCH(AD$11,classScheme,0)),Matches[TIME OUT],"&gt;="&amp;TIMEVALUE(LEFT($B58,5)),Matches[TIME OUT],"&lt;"&amp;TIMEVALUE(LEFT($B58,5))+TIME(0,15,0),Matches[SITE OUT],AA$9)),COUNTIFS(All[TIMEBIN],$B58,All[CLASS],INDEX(classNum,1,MATCH(AD$11,classScheme,0)))),"")</f>
        <v>0</v>
      </c>
      <c r="AE58" s="11">
        <f ca="1">IF(AA$9&lt;&gt;"",IF(AA$9&lt;&gt;"All Locations",IF(AA$10="From",COUNTIFS(Matches[CLASS],INDEX(classNum,1,MATCH(AE$11,classScheme,0)),Matches[TIMEBIN],$B58,Matches[SITE IN],AA$9),COUNTIFS(Matches[CLASS],INDEX(classNum,1,MATCH(AE$11,classScheme,0)),Matches[TIME OUT],"&gt;="&amp;TIMEVALUE(LEFT($B58,5)),Matches[TIME OUT],"&lt;"&amp;TIMEVALUE(LEFT($B58,5))+TIME(0,15,0),Matches[SITE OUT],AA$9)),COUNTIFS(All[TIMEBIN],$B58,All[CLASS],INDEX(classNum,1,MATCH(AE$11,classScheme,0)))),"")</f>
        <v>0</v>
      </c>
      <c r="AF58" s="12"/>
      <c r="AG58" s="8">
        <f ca="1">IF(AG$9&lt;&gt;"",IF(AG$9&lt;&gt;"All Locations",IF(AG$10="From",COUNTIFS(Matches[CLASS],INDEX(classNum,1,MATCH(AG$11,classScheme,0)),Matches[TIMEBIN],$B58,Matches[SITE IN],AG$9),COUNTIFS(Matches[CLASS],INDEX(classNum,1,MATCH(AG$11,classScheme,0)),Matches[TIME OUT],"&gt;="&amp;TIMEVALUE(LEFT($B58,5)),Matches[TIME OUT],"&lt;"&amp;TIMEVALUE(LEFT($B58,5))+TIME(0,15,0),Matches[SITE OUT],AG$9)),COUNTIFS(All[TIMEBIN],$B58,All[CLASS],INDEX(classNum,1,MATCH(AG$11,classScheme,0)))),"")</f>
        <v>17</v>
      </c>
      <c r="AH58" s="9">
        <f ca="1">IF(AG$9&lt;&gt;"",IF(AG$9&lt;&gt;"All Locations",IF(AG$10="From",COUNTIFS(Matches[CLASS],INDEX(classNum,1,MATCH(AH$11,classScheme,0)),Matches[TIMEBIN],$B58,Matches[SITE IN],AG$9),COUNTIFS(Matches[CLASS],INDEX(classNum,1,MATCH(AH$11,classScheme,0)),Matches[TIME OUT],"&gt;="&amp;TIMEVALUE(LEFT($B58,5)),Matches[TIME OUT],"&lt;"&amp;TIMEVALUE(LEFT($B58,5))+TIME(0,15,0),Matches[SITE OUT],AG$9)),COUNTIFS(All[TIMEBIN],$B58,All[CLASS],INDEX(classNum,1,MATCH(AH$11,classScheme,0)))),"")</f>
        <v>1</v>
      </c>
      <c r="AI58" s="9">
        <f ca="1">IF(AG$9&lt;&gt;"",IF(AG$9&lt;&gt;"All Locations",IF(AG$10="From",COUNTIFS(Matches[CLASS],INDEX(classNum,1,MATCH(AI$11,classScheme,0)),Matches[TIMEBIN],$B58,Matches[SITE IN],AG$9),COUNTIFS(Matches[CLASS],INDEX(classNum,1,MATCH(AI$11,classScheme,0)),Matches[TIME OUT],"&gt;="&amp;TIMEVALUE(LEFT($B58,5)),Matches[TIME OUT],"&lt;"&amp;TIMEVALUE(LEFT($B58,5))+TIME(0,15,0),Matches[SITE OUT],AG$9)),COUNTIFS(All[TIMEBIN],$B58,All[CLASS],INDEX(classNum,1,MATCH(AI$11,classScheme,0)))),"")</f>
        <v>0</v>
      </c>
      <c r="AJ58" s="10">
        <f ca="1">IF(AG$9&lt;&gt;"",IF(AG$9&lt;&gt;"All Locations",IF(AG$10="From",COUNTIFS(Matches[CLASS],INDEX(classNum,1,MATCH(AJ$11,classScheme,0)),Matches[TIMEBIN],$B58,Matches[SITE IN],AG$9),COUNTIFS(Matches[CLASS],INDEX(classNum,1,MATCH(AJ$11,classScheme,0)),Matches[TIME OUT],"&gt;="&amp;TIMEVALUE(LEFT($B58,5)),Matches[TIME OUT],"&lt;"&amp;TIMEVALUE(LEFT($B58,5))+TIME(0,15,0),Matches[SITE OUT],AG$9)),COUNTIFS(All[TIMEBIN],$B58,All[CLASS],INDEX(classNum,1,MATCH(AJ$11,classScheme,0)))),"")</f>
        <v>0</v>
      </c>
      <c r="AK58" s="11">
        <f ca="1">IF(AG$9&lt;&gt;"",IF(AG$9&lt;&gt;"All Locations",IF(AG$10="From",COUNTIFS(Matches[CLASS],INDEX(classNum,1,MATCH(AK$11,classScheme,0)),Matches[TIMEBIN],$B58,Matches[SITE IN],AG$9),COUNTIFS(Matches[CLASS],INDEX(classNum,1,MATCH(AK$11,classScheme,0)),Matches[TIME OUT],"&gt;="&amp;TIMEVALUE(LEFT($B58,5)),Matches[TIME OUT],"&lt;"&amp;TIMEVALUE(LEFT($B58,5))+TIME(0,15,0),Matches[SITE OUT],AG$9)),COUNTIFS(All[TIMEBIN],$B58,All[CLASS],INDEX(classNum,1,MATCH(AK$11,classScheme,0)))),"")</f>
        <v>0</v>
      </c>
      <c r="AL58" s="12"/>
      <c r="AM58" s="8">
        <f ca="1">IF(AM$9&lt;&gt;"",IF(AM$9&lt;&gt;"All Locations",IF(AM$10="From",COUNTIFS(Matches[CLASS],INDEX(classNum,1,MATCH(AM$11,classScheme,0)),Matches[TIMEBIN],$B58,Matches[SITE IN],AM$9),COUNTIFS(Matches[CLASS],INDEX(classNum,1,MATCH(AM$11,classScheme,0)),Matches[TIME OUT],"&gt;="&amp;TIMEVALUE(LEFT($B58,5)),Matches[TIME OUT],"&lt;"&amp;TIMEVALUE(LEFT($B58,5))+TIME(0,15,0),Matches[SITE OUT],AM$9)),COUNTIFS(All[TIMEBIN],$B58,All[CLASS],INDEX(classNum,1,MATCH(AM$11,classScheme,0)))),"")</f>
        <v>21</v>
      </c>
      <c r="AN58" s="9">
        <f ca="1">IF(AM$9&lt;&gt;"",IF(AM$9&lt;&gt;"All Locations",IF(AM$10="From",COUNTIFS(Matches[CLASS],INDEX(classNum,1,MATCH(AN$11,classScheme,0)),Matches[TIMEBIN],$B58,Matches[SITE IN],AM$9),COUNTIFS(Matches[CLASS],INDEX(classNum,1,MATCH(AN$11,classScheme,0)),Matches[TIME OUT],"&gt;="&amp;TIMEVALUE(LEFT($B58,5)),Matches[TIME OUT],"&lt;"&amp;TIMEVALUE(LEFT($B58,5))+TIME(0,15,0),Matches[SITE OUT],AM$9)),COUNTIFS(All[TIMEBIN],$B58,All[CLASS],INDEX(classNum,1,MATCH(AN$11,classScheme,0)))),"")</f>
        <v>2</v>
      </c>
      <c r="AO58" s="9">
        <f ca="1">IF(AM$9&lt;&gt;"",IF(AM$9&lt;&gt;"All Locations",IF(AM$10="From",COUNTIFS(Matches[CLASS],INDEX(classNum,1,MATCH(AO$11,classScheme,0)),Matches[TIMEBIN],$B58,Matches[SITE IN],AM$9),COUNTIFS(Matches[CLASS],INDEX(classNum,1,MATCH(AO$11,classScheme,0)),Matches[TIME OUT],"&gt;="&amp;TIMEVALUE(LEFT($B58,5)),Matches[TIME OUT],"&lt;"&amp;TIMEVALUE(LEFT($B58,5))+TIME(0,15,0),Matches[SITE OUT],AM$9)),COUNTIFS(All[TIMEBIN],$B58,All[CLASS],INDEX(classNum,1,MATCH(AO$11,classScheme,0)))),"")</f>
        <v>0</v>
      </c>
      <c r="AP58" s="10">
        <f ca="1">IF(AM$9&lt;&gt;"",IF(AM$9&lt;&gt;"All Locations",IF(AM$10="From",COUNTIFS(Matches[CLASS],INDEX(classNum,1,MATCH(AP$11,classScheme,0)),Matches[TIMEBIN],$B58,Matches[SITE IN],AM$9),COUNTIFS(Matches[CLASS],INDEX(classNum,1,MATCH(AP$11,classScheme,0)),Matches[TIME OUT],"&gt;="&amp;TIMEVALUE(LEFT($B58,5)),Matches[TIME OUT],"&lt;"&amp;TIMEVALUE(LEFT($B58,5))+TIME(0,15,0),Matches[SITE OUT],AM$9)),COUNTIFS(All[TIMEBIN],$B58,All[CLASS],INDEX(classNum,1,MATCH(AP$11,classScheme,0)))),"")</f>
        <v>0</v>
      </c>
      <c r="AQ58" s="11">
        <f ca="1">IF(AM$9&lt;&gt;"",IF(AM$9&lt;&gt;"All Locations",IF(AM$10="From",COUNTIFS(Matches[CLASS],INDEX(classNum,1,MATCH(AQ$11,classScheme,0)),Matches[TIMEBIN],$B58,Matches[SITE IN],AM$9),COUNTIFS(Matches[CLASS],INDEX(classNum,1,MATCH(AQ$11,classScheme,0)),Matches[TIME OUT],"&gt;="&amp;TIMEVALUE(LEFT($B58,5)),Matches[TIME OUT],"&lt;"&amp;TIMEVALUE(LEFT($B58,5))+TIME(0,15,0),Matches[SITE OUT],AM$9)),COUNTIFS(All[TIMEBIN],$B58,All[CLASS],INDEX(classNum,1,MATCH(AQ$11,classScheme,0)))),"")</f>
        <v>4</v>
      </c>
      <c r="AR58" s="12"/>
      <c r="AS58" s="8">
        <f ca="1">IF(AS$9&lt;&gt;"",IF(AS$9&lt;&gt;"All Locations",IF(AS$10="From",COUNTIFS(Matches[CLASS],INDEX(classNum,1,MATCH(AS$11,classScheme,0)),Matches[TIMEBIN],$B58,Matches[SITE IN],AS$9),COUNTIFS(Matches[CLASS],INDEX(classNum,1,MATCH(AS$11,classScheme,0)),Matches[TIME OUT],"&gt;="&amp;TIMEVALUE(LEFT($B58,5)),Matches[TIME OUT],"&lt;"&amp;TIMEVALUE(LEFT($B58,5))+TIME(0,15,0),Matches[SITE OUT],AS$9)),COUNTIFS(All[TIMEBIN],$B58,All[CLASS],INDEX(classNum,1,MATCH(AS$11,classScheme,0)))),"")</f>
        <v>0</v>
      </c>
      <c r="AT58" s="9">
        <f ca="1">IF(AS$9&lt;&gt;"",IF(AS$9&lt;&gt;"All Locations",IF(AS$10="From",COUNTIFS(Matches[CLASS],INDEX(classNum,1,MATCH(AT$11,classScheme,0)),Matches[TIMEBIN],$B58,Matches[SITE IN],AS$9),COUNTIFS(Matches[CLASS],INDEX(classNum,1,MATCH(AT$11,classScheme,0)),Matches[TIME OUT],"&gt;="&amp;TIMEVALUE(LEFT($B58,5)),Matches[TIME OUT],"&lt;"&amp;TIMEVALUE(LEFT($B58,5))+TIME(0,15,0),Matches[SITE OUT],AS$9)),COUNTIFS(All[TIMEBIN],$B58,All[CLASS],INDEX(classNum,1,MATCH(AT$11,classScheme,0)))),"")</f>
        <v>0</v>
      </c>
      <c r="AU58" s="9">
        <f ca="1">IF(AS$9&lt;&gt;"",IF(AS$9&lt;&gt;"All Locations",IF(AS$10="From",COUNTIFS(Matches[CLASS],INDEX(classNum,1,MATCH(AU$11,classScheme,0)),Matches[TIMEBIN],$B58,Matches[SITE IN],AS$9),COUNTIFS(Matches[CLASS],INDEX(classNum,1,MATCH(AU$11,classScheme,0)),Matches[TIME OUT],"&gt;="&amp;TIMEVALUE(LEFT($B58,5)),Matches[TIME OUT],"&lt;"&amp;TIMEVALUE(LEFT($B58,5))+TIME(0,15,0),Matches[SITE OUT],AS$9)),COUNTIFS(All[TIMEBIN],$B58,All[CLASS],INDEX(classNum,1,MATCH(AU$11,classScheme,0)))),"")</f>
        <v>0</v>
      </c>
      <c r="AV58" s="10">
        <f ca="1">IF(AS$9&lt;&gt;"",IF(AS$9&lt;&gt;"All Locations",IF(AS$10="From",COUNTIFS(Matches[CLASS],INDEX(classNum,1,MATCH(AV$11,classScheme,0)),Matches[TIMEBIN],$B58,Matches[SITE IN],AS$9),COUNTIFS(Matches[CLASS],INDEX(classNum,1,MATCH(AV$11,classScheme,0)),Matches[TIME OUT],"&gt;="&amp;TIMEVALUE(LEFT($B58,5)),Matches[TIME OUT],"&lt;"&amp;TIMEVALUE(LEFT($B58,5))+TIME(0,15,0),Matches[SITE OUT],AS$9)),COUNTIFS(All[TIMEBIN],$B58,All[CLASS],INDEX(classNum,1,MATCH(AV$11,classScheme,0)))),"")</f>
        <v>0</v>
      </c>
      <c r="AW58" s="11">
        <f ca="1">IF(AS$9&lt;&gt;"",IF(AS$9&lt;&gt;"All Locations",IF(AS$10="From",COUNTIFS(Matches[CLASS],INDEX(classNum,1,MATCH(AW$11,classScheme,0)),Matches[TIMEBIN],$B58,Matches[SITE IN],AS$9),COUNTIFS(Matches[CLASS],INDEX(classNum,1,MATCH(AW$11,classScheme,0)),Matches[TIME OUT],"&gt;="&amp;TIMEVALUE(LEFT($B58,5)),Matches[TIME OUT],"&lt;"&amp;TIMEVALUE(LEFT($B58,5))+TIME(0,15,0),Matches[SITE OUT],AS$9)),COUNTIFS(All[TIMEBIN],$B58,All[CLASS],INDEX(classNum,1,MATCH(AW$11,classScheme,0)))),"")</f>
        <v>0</v>
      </c>
      <c r="AX58" s="12"/>
      <c r="AY58" s="8">
        <f ca="1">IF(AY$9&lt;&gt;"",IF(AY$9&lt;&gt;"All Locations",IF(AY$10="From",COUNTIFS(Matches[CLASS],INDEX(classNum,1,MATCH(AY$11,classScheme,0)),Matches[TIMEBIN],$B58,Matches[SITE IN],AY$9),COUNTIFS(Matches[CLASS],INDEX(classNum,1,MATCH(AY$11,classScheme,0)),Matches[TIME OUT],"&gt;="&amp;TIMEVALUE(LEFT($B58,5)),Matches[TIME OUT],"&lt;"&amp;TIMEVALUE(LEFT($B58,5))+TIME(0,15,0),Matches[SITE OUT],AY$9)),COUNTIFS(All[TIMEBIN],$B58,All[CLASS],INDEX(classNum,1,MATCH(AY$11,classScheme,0)))),"")</f>
        <v>16</v>
      </c>
      <c r="AZ58" s="9">
        <f ca="1">IF(AY$9&lt;&gt;"",IF(AY$9&lt;&gt;"All Locations",IF(AY$10="From",COUNTIFS(Matches[CLASS],INDEX(classNum,1,MATCH(AZ$11,classScheme,0)),Matches[TIMEBIN],$B58,Matches[SITE IN],AY$9),COUNTIFS(Matches[CLASS],INDEX(classNum,1,MATCH(AZ$11,classScheme,0)),Matches[TIME OUT],"&gt;="&amp;TIMEVALUE(LEFT($B58,5)),Matches[TIME OUT],"&lt;"&amp;TIMEVALUE(LEFT($B58,5))+TIME(0,15,0),Matches[SITE OUT],AY$9)),COUNTIFS(All[TIMEBIN],$B58,All[CLASS],INDEX(classNum,1,MATCH(AZ$11,classScheme,0)))),"")</f>
        <v>0</v>
      </c>
      <c r="BA58" s="9">
        <f ca="1">IF(AY$9&lt;&gt;"",IF(AY$9&lt;&gt;"All Locations",IF(AY$10="From",COUNTIFS(Matches[CLASS],INDEX(classNum,1,MATCH(BA$11,classScheme,0)),Matches[TIMEBIN],$B58,Matches[SITE IN],AY$9),COUNTIFS(Matches[CLASS],INDEX(classNum,1,MATCH(BA$11,classScheme,0)),Matches[TIME OUT],"&gt;="&amp;TIMEVALUE(LEFT($B58,5)),Matches[TIME OUT],"&lt;"&amp;TIMEVALUE(LEFT($B58,5))+TIME(0,15,0),Matches[SITE OUT],AY$9)),COUNTIFS(All[TIMEBIN],$B58,All[CLASS],INDEX(classNum,1,MATCH(BA$11,classScheme,0)))),"")</f>
        <v>0</v>
      </c>
      <c r="BB58" s="10">
        <f ca="1">IF(AY$9&lt;&gt;"",IF(AY$9&lt;&gt;"All Locations",IF(AY$10="From",COUNTIFS(Matches[CLASS],INDEX(classNum,1,MATCH(BB$11,classScheme,0)),Matches[TIMEBIN],$B58,Matches[SITE IN],AY$9),COUNTIFS(Matches[CLASS],INDEX(classNum,1,MATCH(BB$11,classScheme,0)),Matches[TIME OUT],"&gt;="&amp;TIMEVALUE(LEFT($B58,5)),Matches[TIME OUT],"&lt;"&amp;TIMEVALUE(LEFT($B58,5))+TIME(0,15,0),Matches[SITE OUT],AY$9)),COUNTIFS(All[TIMEBIN],$B58,All[CLASS],INDEX(classNum,1,MATCH(BB$11,classScheme,0)))),"")</f>
        <v>0</v>
      </c>
      <c r="BC58" s="11">
        <f ca="1">IF(AY$9&lt;&gt;"",IF(AY$9&lt;&gt;"All Locations",IF(AY$10="From",COUNTIFS(Matches[CLASS],INDEX(classNum,1,MATCH(BC$11,classScheme,0)),Matches[TIMEBIN],$B58,Matches[SITE IN],AY$9),COUNTIFS(Matches[CLASS],INDEX(classNum,1,MATCH(BC$11,classScheme,0)),Matches[TIME OUT],"&gt;="&amp;TIMEVALUE(LEFT($B58,5)),Matches[TIME OUT],"&lt;"&amp;TIMEVALUE(LEFT($B58,5))+TIME(0,15,0),Matches[SITE OUT],AY$9)),COUNTIFS(All[TIMEBIN],$B58,All[CLASS],INDEX(classNum,1,MATCH(BC$11,classScheme,0)))),"")</f>
        <v>1</v>
      </c>
      <c r="BD58" s="12"/>
      <c r="BE58" s="8">
        <f ca="1">IF(BE$9&lt;&gt;"",IF(BE$9&lt;&gt;"All Locations",IF(BE$10="From",COUNTIFS(Matches[CLASS],INDEX(classNum,1,MATCH(BE$11,classScheme,0)),Matches[TIMEBIN],$B58,Matches[SITE IN],BE$9),COUNTIFS(Matches[CLASS],INDEX(classNum,1,MATCH(BE$11,classScheme,0)),Matches[TIME OUT],"&gt;="&amp;TIMEVALUE(LEFT($B58,5)),Matches[TIME OUT],"&lt;"&amp;TIMEVALUE(LEFT($B58,5))+TIME(0,15,0),Matches[SITE OUT],BE$9)),COUNTIFS(All[TIMEBIN],$B58,All[CLASS],INDEX(classNum,1,MATCH(BE$11,classScheme,0)))),"")</f>
        <v>4</v>
      </c>
      <c r="BF58" s="9">
        <f ca="1">IF(BE$9&lt;&gt;"",IF(BE$9&lt;&gt;"All Locations",IF(BE$10="From",COUNTIFS(Matches[CLASS],INDEX(classNum,1,MATCH(BF$11,classScheme,0)),Matches[TIMEBIN],$B58,Matches[SITE IN],BE$9),COUNTIFS(Matches[CLASS],INDEX(classNum,1,MATCH(BF$11,classScheme,0)),Matches[TIME OUT],"&gt;="&amp;TIMEVALUE(LEFT($B58,5)),Matches[TIME OUT],"&lt;"&amp;TIMEVALUE(LEFT($B58,5))+TIME(0,15,0),Matches[SITE OUT],BE$9)),COUNTIFS(All[TIMEBIN],$B58,All[CLASS],INDEX(classNum,1,MATCH(BF$11,classScheme,0)))),"")</f>
        <v>1</v>
      </c>
      <c r="BG58" s="9">
        <f ca="1">IF(BE$9&lt;&gt;"",IF(BE$9&lt;&gt;"All Locations",IF(BE$10="From",COUNTIFS(Matches[CLASS],INDEX(classNum,1,MATCH(BG$11,classScheme,0)),Matches[TIMEBIN],$B58,Matches[SITE IN],BE$9),COUNTIFS(Matches[CLASS],INDEX(classNum,1,MATCH(BG$11,classScheme,0)),Matches[TIME OUT],"&gt;="&amp;TIMEVALUE(LEFT($B58,5)),Matches[TIME OUT],"&lt;"&amp;TIMEVALUE(LEFT($B58,5))+TIME(0,15,0),Matches[SITE OUT],BE$9)),COUNTIFS(All[TIMEBIN],$B58,All[CLASS],INDEX(classNum,1,MATCH(BG$11,classScheme,0)))),"")</f>
        <v>0</v>
      </c>
      <c r="BH58" s="10">
        <f ca="1">IF(BE$9&lt;&gt;"",IF(BE$9&lt;&gt;"All Locations",IF(BE$10="From",COUNTIFS(Matches[CLASS],INDEX(classNum,1,MATCH(BH$11,classScheme,0)),Matches[TIMEBIN],$B58,Matches[SITE IN],BE$9),COUNTIFS(Matches[CLASS],INDEX(classNum,1,MATCH(BH$11,classScheme,0)),Matches[TIME OUT],"&gt;="&amp;TIMEVALUE(LEFT($B58,5)),Matches[TIME OUT],"&lt;"&amp;TIMEVALUE(LEFT($B58,5))+TIME(0,15,0),Matches[SITE OUT],BE$9)),COUNTIFS(All[TIMEBIN],$B58,All[CLASS],INDEX(classNum,1,MATCH(BH$11,classScheme,0)))),"")</f>
        <v>0</v>
      </c>
      <c r="BI58" s="11">
        <f ca="1">IF(BE$9&lt;&gt;"",IF(BE$9&lt;&gt;"All Locations",IF(BE$10="From",COUNTIFS(Matches[CLASS],INDEX(classNum,1,MATCH(BI$11,classScheme,0)),Matches[TIMEBIN],$B58,Matches[SITE IN],BE$9),COUNTIFS(Matches[CLASS],INDEX(classNum,1,MATCH(BI$11,classScheme,0)),Matches[TIME OUT],"&gt;="&amp;TIMEVALUE(LEFT($B58,5)),Matches[TIME OUT],"&lt;"&amp;TIMEVALUE(LEFT($B58,5))+TIME(0,15,0),Matches[SITE OUT],BE$9)),COUNTIFS(All[TIMEBIN],$B58,All[CLASS],INDEX(classNum,1,MATCH(BI$11,classScheme,0)))),"")</f>
        <v>0</v>
      </c>
      <c r="BJ58" s="12"/>
      <c r="BK58" s="8">
        <f ca="1">IF(BK$9&lt;&gt;"",IF(BK$9&lt;&gt;"All Locations",IF(BK$10="From",COUNTIFS(Matches[CLASS],INDEX(classNum,1,MATCH(BK$11,classScheme,0)),Matches[TIMEBIN],$B58,Matches[SITE IN],BK$9),COUNTIFS(Matches[CLASS],INDEX(classNum,1,MATCH(BK$11,classScheme,0)),Matches[TIME OUT],"&gt;="&amp;TIMEVALUE(LEFT($B58,5)),Matches[TIME OUT],"&lt;"&amp;TIMEVALUE(LEFT($B58,5))+TIME(0,15,0),Matches[SITE OUT],BK$9)),COUNTIFS(All[TIMEBIN],$B58,All[CLASS],INDEX(classNum,1,MATCH(BK$11,classScheme,0)))),"")</f>
        <v>9</v>
      </c>
      <c r="BL58" s="9">
        <f ca="1">IF(BK$9&lt;&gt;"",IF(BK$9&lt;&gt;"All Locations",IF(BK$10="From",COUNTIFS(Matches[CLASS],INDEX(classNum,1,MATCH(BL$11,classScheme,0)),Matches[TIMEBIN],$B58,Matches[SITE IN],BK$9),COUNTIFS(Matches[CLASS],INDEX(classNum,1,MATCH(BL$11,classScheme,0)),Matches[TIME OUT],"&gt;="&amp;TIMEVALUE(LEFT($B58,5)),Matches[TIME OUT],"&lt;"&amp;TIMEVALUE(LEFT($B58,5))+TIME(0,15,0),Matches[SITE OUT],BK$9)),COUNTIFS(All[TIMEBIN],$B58,All[CLASS],INDEX(classNum,1,MATCH(BL$11,classScheme,0)))),"")</f>
        <v>1</v>
      </c>
      <c r="BM58" s="9">
        <f ca="1">IF(BK$9&lt;&gt;"",IF(BK$9&lt;&gt;"All Locations",IF(BK$10="From",COUNTIFS(Matches[CLASS],INDEX(classNum,1,MATCH(BM$11,classScheme,0)),Matches[TIMEBIN],$B58,Matches[SITE IN],BK$9),COUNTIFS(Matches[CLASS],INDEX(classNum,1,MATCH(BM$11,classScheme,0)),Matches[TIME OUT],"&gt;="&amp;TIMEVALUE(LEFT($B58,5)),Matches[TIME OUT],"&lt;"&amp;TIMEVALUE(LEFT($B58,5))+TIME(0,15,0),Matches[SITE OUT],BK$9)),COUNTIFS(All[TIMEBIN],$B58,All[CLASS],INDEX(classNum,1,MATCH(BM$11,classScheme,0)))),"")</f>
        <v>0</v>
      </c>
      <c r="BN58" s="10">
        <f ca="1">IF(BK$9&lt;&gt;"",IF(BK$9&lt;&gt;"All Locations",IF(BK$10="From",COUNTIFS(Matches[CLASS],INDEX(classNum,1,MATCH(BN$11,classScheme,0)),Matches[TIMEBIN],$B58,Matches[SITE IN],BK$9),COUNTIFS(Matches[CLASS],INDEX(classNum,1,MATCH(BN$11,classScheme,0)),Matches[TIME OUT],"&gt;="&amp;TIMEVALUE(LEFT($B58,5)),Matches[TIME OUT],"&lt;"&amp;TIMEVALUE(LEFT($B58,5))+TIME(0,15,0),Matches[SITE OUT],BK$9)),COUNTIFS(All[TIMEBIN],$B58,All[CLASS],INDEX(classNum,1,MATCH(BN$11,classScheme,0)))),"")</f>
        <v>0</v>
      </c>
      <c r="BO58" s="11">
        <f ca="1">IF(BK$9&lt;&gt;"",IF(BK$9&lt;&gt;"All Locations",IF(BK$10="From",COUNTIFS(Matches[CLASS],INDEX(classNum,1,MATCH(BO$11,classScheme,0)),Matches[TIMEBIN],$B58,Matches[SITE IN],BK$9),COUNTIFS(Matches[CLASS],INDEX(classNum,1,MATCH(BO$11,classScheme,0)),Matches[TIME OUT],"&gt;="&amp;TIMEVALUE(LEFT($B58,5)),Matches[TIME OUT],"&lt;"&amp;TIMEVALUE(LEFT($B58,5))+TIME(0,15,0),Matches[SITE OUT],BK$9)),COUNTIFS(All[TIMEBIN],$B58,All[CLASS],INDEX(classNum,1,MATCH(BO$11,classScheme,0)))),"")</f>
        <v>0</v>
      </c>
      <c r="BP58" s="12"/>
      <c r="BQ58" s="8">
        <f ca="1">IF(BQ$9&lt;&gt;"",IF(BQ$9&lt;&gt;"All Locations",IF(BQ$10="From",COUNTIFS(Matches[CLASS],INDEX(classNum,1,MATCH(BQ$11,classScheme,0)),Matches[TIMEBIN],$B58,Matches[SITE IN],BQ$9),COUNTIFS(Matches[CLASS],INDEX(classNum,1,MATCH(BQ$11,classScheme,0)),Matches[TIME OUT],"&gt;="&amp;TIMEVALUE(LEFT($B58,5)),Matches[TIME OUT],"&lt;"&amp;TIMEVALUE(LEFT($B58,5))+TIME(0,15,0),Matches[SITE OUT],BQ$9)),COUNTIFS(All[TIMEBIN],$B58,All[CLASS],INDEX(classNum,1,MATCH(BQ$11,classScheme,0)))),"")</f>
        <v>143</v>
      </c>
      <c r="BR58" s="9">
        <f ca="1">IF(BQ$9&lt;&gt;"",IF(BQ$9&lt;&gt;"All Locations",IF(BQ$10="From",COUNTIFS(Matches[CLASS],INDEX(classNum,1,MATCH(BR$11,classScheme,0)),Matches[TIMEBIN],$B58,Matches[SITE IN],BQ$9),COUNTIFS(Matches[CLASS],INDEX(classNum,1,MATCH(BR$11,classScheme,0)),Matches[TIME OUT],"&gt;="&amp;TIMEVALUE(LEFT($B58,5)),Matches[TIME OUT],"&lt;"&amp;TIMEVALUE(LEFT($B58,5))+TIME(0,15,0),Matches[SITE OUT],BQ$9)),COUNTIFS(All[TIMEBIN],$B58,All[CLASS],INDEX(classNum,1,MATCH(BR$11,classScheme,0)))),"")</f>
        <v>10</v>
      </c>
      <c r="BS58" s="9">
        <f ca="1">IF(BQ$9&lt;&gt;"",IF(BQ$9&lt;&gt;"All Locations",IF(BQ$10="From",COUNTIFS(Matches[CLASS],INDEX(classNum,1,MATCH(BS$11,classScheme,0)),Matches[TIMEBIN],$B58,Matches[SITE IN],BQ$9),COUNTIFS(Matches[CLASS],INDEX(classNum,1,MATCH(BS$11,classScheme,0)),Matches[TIME OUT],"&gt;="&amp;TIMEVALUE(LEFT($B58,5)),Matches[TIME OUT],"&lt;"&amp;TIMEVALUE(LEFT($B58,5))+TIME(0,15,0),Matches[SITE OUT],BQ$9)),COUNTIFS(All[TIMEBIN],$B58,All[CLASS],INDEX(classNum,1,MATCH(BS$11,classScheme,0)))),"")</f>
        <v>1</v>
      </c>
      <c r="BT58" s="10">
        <f ca="1">IF(BQ$9&lt;&gt;"",IF(BQ$9&lt;&gt;"All Locations",IF(BQ$10="From",COUNTIFS(Matches[CLASS],INDEX(classNum,1,MATCH(BT$11,classScheme,0)),Matches[TIMEBIN],$B58,Matches[SITE IN],BQ$9),COUNTIFS(Matches[CLASS],INDEX(classNum,1,MATCH(BT$11,classScheme,0)),Matches[TIME OUT],"&gt;="&amp;TIMEVALUE(LEFT($B58,5)),Matches[TIME OUT],"&lt;"&amp;TIMEVALUE(LEFT($B58,5))+TIME(0,15,0),Matches[SITE OUT],BQ$9)),COUNTIFS(All[TIMEBIN],$B58,All[CLASS],INDEX(classNum,1,MATCH(BT$11,classScheme,0)))),"")</f>
        <v>0</v>
      </c>
      <c r="BU58" s="11">
        <f ca="1">IF(BQ$9&lt;&gt;"",IF(BQ$9&lt;&gt;"All Locations",IF(BQ$10="From",COUNTIFS(Matches[CLASS],INDEX(classNum,1,MATCH(BU$11,classScheme,0)),Matches[TIMEBIN],$B58,Matches[SITE IN],BQ$9),COUNTIFS(Matches[CLASS],INDEX(classNum,1,MATCH(BU$11,classScheme,0)),Matches[TIME OUT],"&gt;="&amp;TIMEVALUE(LEFT($B58,5)),Matches[TIME OUT],"&lt;"&amp;TIMEVALUE(LEFT($B58,5))+TIME(0,15,0),Matches[SITE OUT],BQ$9)),COUNTIFS(All[TIMEBIN],$B58,All[CLASS],INDEX(classNum,1,MATCH(BU$11,classScheme,0)))),"")</f>
        <v>10</v>
      </c>
    </row>
    <row r="59" spans="2:73">
      <c r="B59" s="7" t="str">
        <v>17:45 - 18:00</v>
      </c>
      <c r="C59" s="8">
        <f ca="1">IF(C$9&lt;&gt;"",IF(C$9&lt;&gt;"All Locations",IF(C$10="From",COUNTIFS(Matches[CLASS],INDEX(classNum,1,MATCH(C$11,classScheme,0)),Matches[TIMEBIN],$B59,Matches[SITE IN],C$9),COUNTIFS(Matches[CLASS],INDEX(classNum,1,MATCH(C$11,classScheme,0)),Matches[TIME OUT],"&gt;="&amp;TIMEVALUE(LEFT($B59,5)),Matches[TIME OUT],"&lt;"&amp;TIMEVALUE(LEFT($B59,5))+TIME(0,15,0),Matches[SITE OUT],C$9)),COUNTIFS(All[TIMEBIN],$B59,All[CLASS],INDEX(classNum,1,MATCH(C$11,classScheme,0)))),"")</f>
        <v>43</v>
      </c>
      <c r="D59" s="9">
        <f ca="1">IF(C$9&lt;&gt;"",IF(C$9&lt;&gt;"All Locations",IF(C$10="From",COUNTIFS(Matches[CLASS],INDEX(classNum,1,MATCH(D$11,classScheme,0)),Matches[TIMEBIN],$B59,Matches[SITE IN],C$9),COUNTIFS(Matches[CLASS],INDEX(classNum,1,MATCH(D$11,classScheme,0)),Matches[TIME OUT],"&gt;="&amp;TIMEVALUE(LEFT($B59,5)),Matches[TIME OUT],"&lt;"&amp;TIMEVALUE(LEFT($B59,5))+TIME(0,15,0),Matches[SITE OUT],C$9)),COUNTIFS(All[TIMEBIN],$B59,All[CLASS],INDEX(classNum,1,MATCH(D$11,classScheme,0)))),"")</f>
        <v>1</v>
      </c>
      <c r="E59" s="9">
        <f ca="1">IF(C$9&lt;&gt;"",IF(C$9&lt;&gt;"All Locations",IF(C$10="From",COUNTIFS(Matches[CLASS],INDEX(classNum,1,MATCH(E$11,classScheme,0)),Matches[TIMEBIN],$B59,Matches[SITE IN],C$9),COUNTIFS(Matches[CLASS],INDEX(classNum,1,MATCH(E$11,classScheme,0)),Matches[TIME OUT],"&gt;="&amp;TIMEVALUE(LEFT($B59,5)),Matches[TIME OUT],"&lt;"&amp;TIMEVALUE(LEFT($B59,5))+TIME(0,15,0),Matches[SITE OUT],C$9)),COUNTIFS(All[TIMEBIN],$B59,All[CLASS],INDEX(classNum,1,MATCH(E$11,classScheme,0)))),"")</f>
        <v>0</v>
      </c>
      <c r="F59" s="10">
        <f ca="1">IF(C$9&lt;&gt;"",IF(C$9&lt;&gt;"All Locations",IF(C$10="From",COUNTIFS(Matches[CLASS],INDEX(classNum,1,MATCH(F$11,classScheme,0)),Matches[TIMEBIN],$B59,Matches[SITE IN],C$9),COUNTIFS(Matches[CLASS],INDEX(classNum,1,MATCH(F$11,classScheme,0)),Matches[TIME OUT],"&gt;="&amp;TIMEVALUE(LEFT($B59,5)),Matches[TIME OUT],"&lt;"&amp;TIMEVALUE(LEFT($B59,5))+TIME(0,15,0),Matches[SITE OUT],C$9)),COUNTIFS(All[TIMEBIN],$B59,All[CLASS],INDEX(classNum,1,MATCH(F$11,classScheme,0)))),"")</f>
        <v>0</v>
      </c>
      <c r="G59" s="11">
        <f ca="1">IF(C$9&lt;&gt;"",IF(C$9&lt;&gt;"All Locations",IF(C$10="From",COUNTIFS(Matches[CLASS],INDEX(classNum,1,MATCH(G$11,classScheme,0)),Matches[TIMEBIN],$B59,Matches[SITE IN],C$9),COUNTIFS(Matches[CLASS],INDEX(classNum,1,MATCH(G$11,classScheme,0)),Matches[TIME OUT],"&gt;="&amp;TIMEVALUE(LEFT($B59,5)),Matches[TIME OUT],"&lt;"&amp;TIMEVALUE(LEFT($B59,5))+TIME(0,15,0),Matches[SITE OUT],C$9)),COUNTIFS(All[TIMEBIN],$B59,All[CLASS],INDEX(classNum,1,MATCH(G$11,classScheme,0)))),"")</f>
        <v>5</v>
      </c>
      <c r="H59" s="12"/>
      <c r="I59" s="8">
        <f ca="1">IF(I$9&lt;&gt;"",IF(I$9&lt;&gt;"All Locations",IF(I$10="From",COUNTIFS(Matches[CLASS],INDEX(classNum,1,MATCH(I$11,classScheme,0)),Matches[TIMEBIN],$B59,Matches[SITE IN],I$9),COUNTIFS(Matches[CLASS],INDEX(classNum,1,MATCH(I$11,classScheme,0)),Matches[TIME OUT],"&gt;="&amp;TIMEVALUE(LEFT($B59,5)),Matches[TIME OUT],"&lt;"&amp;TIMEVALUE(LEFT($B59,5))+TIME(0,15,0),Matches[SITE OUT],I$9)),COUNTIFS(All[TIMEBIN],$B59,All[CLASS],INDEX(classNum,1,MATCH(I$11,classScheme,0)))),"")</f>
        <v>0</v>
      </c>
      <c r="J59" s="9">
        <f ca="1">IF(I$9&lt;&gt;"",IF(I$9&lt;&gt;"All Locations",IF(I$10="From",COUNTIFS(Matches[CLASS],INDEX(classNum,1,MATCH(J$11,classScheme,0)),Matches[TIMEBIN],$B59,Matches[SITE IN],I$9),COUNTIFS(Matches[CLASS],INDEX(classNum,1,MATCH(J$11,classScheme,0)),Matches[TIME OUT],"&gt;="&amp;TIMEVALUE(LEFT($B59,5)),Matches[TIME OUT],"&lt;"&amp;TIMEVALUE(LEFT($B59,5))+TIME(0,15,0),Matches[SITE OUT],I$9)),COUNTIFS(All[TIMEBIN],$B59,All[CLASS],INDEX(classNum,1,MATCH(J$11,classScheme,0)))),"")</f>
        <v>0</v>
      </c>
      <c r="K59" s="9">
        <f ca="1">IF(I$9&lt;&gt;"",IF(I$9&lt;&gt;"All Locations",IF(I$10="From",COUNTIFS(Matches[CLASS],INDEX(classNum,1,MATCH(K$11,classScheme,0)),Matches[TIMEBIN],$B59,Matches[SITE IN],I$9),COUNTIFS(Matches[CLASS],INDEX(classNum,1,MATCH(K$11,classScheme,0)),Matches[TIME OUT],"&gt;="&amp;TIMEVALUE(LEFT($B59,5)),Matches[TIME OUT],"&lt;"&amp;TIMEVALUE(LEFT($B59,5))+TIME(0,15,0),Matches[SITE OUT],I$9)),COUNTIFS(All[TIMEBIN],$B59,All[CLASS],INDEX(classNum,1,MATCH(K$11,classScheme,0)))),"")</f>
        <v>0</v>
      </c>
      <c r="L59" s="10">
        <f ca="1">IF(I$9&lt;&gt;"",IF(I$9&lt;&gt;"All Locations",IF(I$10="From",COUNTIFS(Matches[CLASS],INDEX(classNum,1,MATCH(L$11,classScheme,0)),Matches[TIMEBIN],$B59,Matches[SITE IN],I$9),COUNTIFS(Matches[CLASS],INDEX(classNum,1,MATCH(L$11,classScheme,0)),Matches[TIME OUT],"&gt;="&amp;TIMEVALUE(LEFT($B59,5)),Matches[TIME OUT],"&lt;"&amp;TIMEVALUE(LEFT($B59,5))+TIME(0,15,0),Matches[SITE OUT],I$9)),COUNTIFS(All[TIMEBIN],$B59,All[CLASS],INDEX(classNum,1,MATCH(L$11,classScheme,0)))),"")</f>
        <v>0</v>
      </c>
      <c r="M59" s="11">
        <f ca="1">IF(I$9&lt;&gt;"",IF(I$9&lt;&gt;"All Locations",IF(I$10="From",COUNTIFS(Matches[CLASS],INDEX(classNum,1,MATCH(M$11,classScheme,0)),Matches[TIMEBIN],$B59,Matches[SITE IN],I$9),COUNTIFS(Matches[CLASS],INDEX(classNum,1,MATCH(M$11,classScheme,0)),Matches[TIME OUT],"&gt;="&amp;TIMEVALUE(LEFT($B59,5)),Matches[TIME OUT],"&lt;"&amp;TIMEVALUE(LEFT($B59,5))+TIME(0,15,0),Matches[SITE OUT],I$9)),COUNTIFS(All[TIMEBIN],$B59,All[CLASS],INDEX(classNum,1,MATCH(M$11,classScheme,0)))),"")</f>
        <v>0</v>
      </c>
      <c r="N59" s="12"/>
      <c r="O59" s="8">
        <f ca="1">IF(O$9&lt;&gt;"",IF(O$9&lt;&gt;"All Locations",IF(O$10="From",COUNTIFS(Matches[CLASS],INDEX(classNum,1,MATCH(O$11,classScheme,0)),Matches[TIMEBIN],$B59,Matches[SITE IN],O$9),COUNTIFS(Matches[CLASS],INDEX(classNum,1,MATCH(O$11,classScheme,0)),Matches[TIME OUT],"&gt;="&amp;TIMEVALUE(LEFT($B59,5)),Matches[TIME OUT],"&lt;"&amp;TIMEVALUE(LEFT($B59,5))+TIME(0,15,0),Matches[SITE OUT],O$9)),COUNTIFS(All[TIMEBIN],$B59,All[CLASS],INDEX(classNum,1,MATCH(O$11,classScheme,0)))),"")</f>
        <v>8</v>
      </c>
      <c r="P59" s="9">
        <f ca="1">IF(O$9&lt;&gt;"",IF(O$9&lt;&gt;"All Locations",IF(O$10="From",COUNTIFS(Matches[CLASS],INDEX(classNum,1,MATCH(P$11,classScheme,0)),Matches[TIMEBIN],$B59,Matches[SITE IN],O$9),COUNTIFS(Matches[CLASS],INDEX(classNum,1,MATCH(P$11,classScheme,0)),Matches[TIME OUT],"&gt;="&amp;TIMEVALUE(LEFT($B59,5)),Matches[TIME OUT],"&lt;"&amp;TIMEVALUE(LEFT($B59,5))+TIME(0,15,0),Matches[SITE OUT],O$9)),COUNTIFS(All[TIMEBIN],$B59,All[CLASS],INDEX(classNum,1,MATCH(P$11,classScheme,0)))),"")</f>
        <v>1</v>
      </c>
      <c r="Q59" s="9">
        <f ca="1">IF(O$9&lt;&gt;"",IF(O$9&lt;&gt;"All Locations",IF(O$10="From",COUNTIFS(Matches[CLASS],INDEX(classNum,1,MATCH(Q$11,classScheme,0)),Matches[TIMEBIN],$B59,Matches[SITE IN],O$9),COUNTIFS(Matches[CLASS],INDEX(classNum,1,MATCH(Q$11,classScheme,0)),Matches[TIME OUT],"&gt;="&amp;TIMEVALUE(LEFT($B59,5)),Matches[TIME OUT],"&lt;"&amp;TIMEVALUE(LEFT($B59,5))+TIME(0,15,0),Matches[SITE OUT],O$9)),COUNTIFS(All[TIMEBIN],$B59,All[CLASS],INDEX(classNum,1,MATCH(Q$11,classScheme,0)))),"")</f>
        <v>0</v>
      </c>
      <c r="R59" s="10">
        <f ca="1">IF(O$9&lt;&gt;"",IF(O$9&lt;&gt;"All Locations",IF(O$10="From",COUNTIFS(Matches[CLASS],INDEX(classNum,1,MATCH(R$11,classScheme,0)),Matches[TIMEBIN],$B59,Matches[SITE IN],O$9),COUNTIFS(Matches[CLASS],INDEX(classNum,1,MATCH(R$11,classScheme,0)),Matches[TIME OUT],"&gt;="&amp;TIMEVALUE(LEFT($B59,5)),Matches[TIME OUT],"&lt;"&amp;TIMEVALUE(LEFT($B59,5))+TIME(0,15,0),Matches[SITE OUT],O$9)),COUNTIFS(All[TIMEBIN],$B59,All[CLASS],INDEX(classNum,1,MATCH(R$11,classScheme,0)))),"")</f>
        <v>0</v>
      </c>
      <c r="S59" s="11">
        <f ca="1">IF(O$9&lt;&gt;"",IF(O$9&lt;&gt;"All Locations",IF(O$10="From",COUNTIFS(Matches[CLASS],INDEX(classNum,1,MATCH(S$11,classScheme,0)),Matches[TIMEBIN],$B59,Matches[SITE IN],O$9),COUNTIFS(Matches[CLASS],INDEX(classNum,1,MATCH(S$11,classScheme,0)),Matches[TIME OUT],"&gt;="&amp;TIMEVALUE(LEFT($B59,5)),Matches[TIME OUT],"&lt;"&amp;TIMEVALUE(LEFT($B59,5))+TIME(0,15,0),Matches[SITE OUT],O$9)),COUNTIFS(All[TIMEBIN],$B59,All[CLASS],INDEX(classNum,1,MATCH(S$11,classScheme,0)))),"")</f>
        <v>0</v>
      </c>
      <c r="T59" s="12"/>
      <c r="U59" s="8">
        <f ca="1">IF(U$9&lt;&gt;"",IF(U$9&lt;&gt;"All Locations",IF(U$10="From",COUNTIFS(Matches[CLASS],INDEX(classNum,1,MATCH(U$11,classScheme,0)),Matches[TIMEBIN],$B59,Matches[SITE IN],U$9),COUNTIFS(Matches[CLASS],INDEX(classNum,1,MATCH(U$11,classScheme,0)),Matches[TIME OUT],"&gt;="&amp;TIMEVALUE(LEFT($B59,5)),Matches[TIME OUT],"&lt;"&amp;TIMEVALUE(LEFT($B59,5))+TIME(0,15,0),Matches[SITE OUT],U$9)),COUNTIFS(All[TIMEBIN],$B59,All[CLASS],INDEX(classNum,1,MATCH(U$11,classScheme,0)))),"")</f>
        <v>11</v>
      </c>
      <c r="V59" s="9">
        <f ca="1">IF(U$9&lt;&gt;"",IF(U$9&lt;&gt;"All Locations",IF(U$10="From",COUNTIFS(Matches[CLASS],INDEX(classNum,1,MATCH(V$11,classScheme,0)),Matches[TIMEBIN],$B59,Matches[SITE IN],U$9),COUNTIFS(Matches[CLASS],INDEX(classNum,1,MATCH(V$11,classScheme,0)),Matches[TIME OUT],"&gt;="&amp;TIMEVALUE(LEFT($B59,5)),Matches[TIME OUT],"&lt;"&amp;TIMEVALUE(LEFT($B59,5))+TIME(0,15,0),Matches[SITE OUT],U$9)),COUNTIFS(All[TIMEBIN],$B59,All[CLASS],INDEX(classNum,1,MATCH(V$11,classScheme,0)))),"")</f>
        <v>0</v>
      </c>
      <c r="W59" s="9">
        <f ca="1">IF(U$9&lt;&gt;"",IF(U$9&lt;&gt;"All Locations",IF(U$10="From",COUNTIFS(Matches[CLASS],INDEX(classNum,1,MATCH(W$11,classScheme,0)),Matches[TIMEBIN],$B59,Matches[SITE IN],U$9),COUNTIFS(Matches[CLASS],INDEX(classNum,1,MATCH(W$11,classScheme,0)),Matches[TIME OUT],"&gt;="&amp;TIMEVALUE(LEFT($B59,5)),Matches[TIME OUT],"&lt;"&amp;TIMEVALUE(LEFT($B59,5))+TIME(0,15,0),Matches[SITE OUT],U$9)),COUNTIFS(All[TIMEBIN],$B59,All[CLASS],INDEX(classNum,1,MATCH(W$11,classScheme,0)))),"")</f>
        <v>0</v>
      </c>
      <c r="X59" s="10">
        <f ca="1">IF(U$9&lt;&gt;"",IF(U$9&lt;&gt;"All Locations",IF(U$10="From",COUNTIFS(Matches[CLASS],INDEX(classNum,1,MATCH(X$11,classScheme,0)),Matches[TIMEBIN],$B59,Matches[SITE IN],U$9),COUNTIFS(Matches[CLASS],INDEX(classNum,1,MATCH(X$11,classScheme,0)),Matches[TIME OUT],"&gt;="&amp;TIMEVALUE(LEFT($B59,5)),Matches[TIME OUT],"&lt;"&amp;TIMEVALUE(LEFT($B59,5))+TIME(0,15,0),Matches[SITE OUT],U$9)),COUNTIFS(All[TIMEBIN],$B59,All[CLASS],INDEX(classNum,1,MATCH(X$11,classScheme,0)))),"")</f>
        <v>0</v>
      </c>
      <c r="Y59" s="11">
        <f ca="1">IF(U$9&lt;&gt;"",IF(U$9&lt;&gt;"All Locations",IF(U$10="From",COUNTIFS(Matches[CLASS],INDEX(classNum,1,MATCH(Y$11,classScheme,0)),Matches[TIMEBIN],$B59,Matches[SITE IN],U$9),COUNTIFS(Matches[CLASS],INDEX(classNum,1,MATCH(Y$11,classScheme,0)),Matches[TIME OUT],"&gt;="&amp;TIMEVALUE(LEFT($B59,5)),Matches[TIME OUT],"&lt;"&amp;TIMEVALUE(LEFT($B59,5))+TIME(0,15,0),Matches[SITE OUT],U$9)),COUNTIFS(All[TIMEBIN],$B59,All[CLASS],INDEX(classNum,1,MATCH(Y$11,classScheme,0)))),"")</f>
        <v>0</v>
      </c>
      <c r="Z59" s="12"/>
      <c r="AA59" s="8">
        <f ca="1">IF(AA$9&lt;&gt;"",IF(AA$9&lt;&gt;"All Locations",IF(AA$10="From",COUNTIFS(Matches[CLASS],INDEX(classNum,1,MATCH(AA$11,classScheme,0)),Matches[TIMEBIN],$B59,Matches[SITE IN],AA$9),COUNTIFS(Matches[CLASS],INDEX(classNum,1,MATCH(AA$11,classScheme,0)),Matches[TIME OUT],"&gt;="&amp;TIMEVALUE(LEFT($B59,5)),Matches[TIME OUT],"&lt;"&amp;TIMEVALUE(LEFT($B59,5))+TIME(0,15,0),Matches[SITE OUT],AA$9)),COUNTIFS(All[TIMEBIN],$B59,All[CLASS],INDEX(classNum,1,MATCH(AA$11,classScheme,0)))),"")</f>
        <v>11</v>
      </c>
      <c r="AB59" s="9">
        <f ca="1">IF(AA$9&lt;&gt;"",IF(AA$9&lt;&gt;"All Locations",IF(AA$10="From",COUNTIFS(Matches[CLASS],INDEX(classNum,1,MATCH(AB$11,classScheme,0)),Matches[TIMEBIN],$B59,Matches[SITE IN],AA$9),COUNTIFS(Matches[CLASS],INDEX(classNum,1,MATCH(AB$11,classScheme,0)),Matches[TIME OUT],"&gt;="&amp;TIMEVALUE(LEFT($B59,5)),Matches[TIME OUT],"&lt;"&amp;TIMEVALUE(LEFT($B59,5))+TIME(0,15,0),Matches[SITE OUT],AA$9)),COUNTIFS(All[TIMEBIN],$B59,All[CLASS],INDEX(classNum,1,MATCH(AB$11,classScheme,0)))),"")</f>
        <v>2</v>
      </c>
      <c r="AC59" s="9">
        <f ca="1">IF(AA$9&lt;&gt;"",IF(AA$9&lt;&gt;"All Locations",IF(AA$10="From",COUNTIFS(Matches[CLASS],INDEX(classNum,1,MATCH(AC$11,classScheme,0)),Matches[TIMEBIN],$B59,Matches[SITE IN],AA$9),COUNTIFS(Matches[CLASS],INDEX(classNum,1,MATCH(AC$11,classScheme,0)),Matches[TIME OUT],"&gt;="&amp;TIMEVALUE(LEFT($B59,5)),Matches[TIME OUT],"&lt;"&amp;TIMEVALUE(LEFT($B59,5))+TIME(0,15,0),Matches[SITE OUT],AA$9)),COUNTIFS(All[TIMEBIN],$B59,All[CLASS],INDEX(classNum,1,MATCH(AC$11,classScheme,0)))),"")</f>
        <v>0</v>
      </c>
      <c r="AD59" s="10">
        <f ca="1">IF(AA$9&lt;&gt;"",IF(AA$9&lt;&gt;"All Locations",IF(AA$10="From",COUNTIFS(Matches[CLASS],INDEX(classNum,1,MATCH(AD$11,classScheme,0)),Matches[TIMEBIN],$B59,Matches[SITE IN],AA$9),COUNTIFS(Matches[CLASS],INDEX(classNum,1,MATCH(AD$11,classScheme,0)),Matches[TIME OUT],"&gt;="&amp;TIMEVALUE(LEFT($B59,5)),Matches[TIME OUT],"&lt;"&amp;TIMEVALUE(LEFT($B59,5))+TIME(0,15,0),Matches[SITE OUT],AA$9)),COUNTIFS(All[TIMEBIN],$B59,All[CLASS],INDEX(classNum,1,MATCH(AD$11,classScheme,0)))),"")</f>
        <v>0</v>
      </c>
      <c r="AE59" s="11">
        <f ca="1">IF(AA$9&lt;&gt;"",IF(AA$9&lt;&gt;"All Locations",IF(AA$10="From",COUNTIFS(Matches[CLASS],INDEX(classNum,1,MATCH(AE$11,classScheme,0)),Matches[TIMEBIN],$B59,Matches[SITE IN],AA$9),COUNTIFS(Matches[CLASS],INDEX(classNum,1,MATCH(AE$11,classScheme,0)),Matches[TIME OUT],"&gt;="&amp;TIMEVALUE(LEFT($B59,5)),Matches[TIME OUT],"&lt;"&amp;TIMEVALUE(LEFT($B59,5))+TIME(0,15,0),Matches[SITE OUT],AA$9)),COUNTIFS(All[TIMEBIN],$B59,All[CLASS],INDEX(classNum,1,MATCH(AE$11,classScheme,0)))),"")</f>
        <v>0</v>
      </c>
      <c r="AF59" s="12"/>
      <c r="AG59" s="8">
        <f ca="1">IF(AG$9&lt;&gt;"",IF(AG$9&lt;&gt;"All Locations",IF(AG$10="From",COUNTIFS(Matches[CLASS],INDEX(classNum,1,MATCH(AG$11,classScheme,0)),Matches[TIMEBIN],$B59,Matches[SITE IN],AG$9),COUNTIFS(Matches[CLASS],INDEX(classNum,1,MATCH(AG$11,classScheme,0)),Matches[TIME OUT],"&gt;="&amp;TIMEVALUE(LEFT($B59,5)),Matches[TIME OUT],"&lt;"&amp;TIMEVALUE(LEFT($B59,5))+TIME(0,15,0),Matches[SITE OUT],AG$9)),COUNTIFS(All[TIMEBIN],$B59,All[CLASS],INDEX(classNum,1,MATCH(AG$11,classScheme,0)))),"")</f>
        <v>16</v>
      </c>
      <c r="AH59" s="9">
        <f ca="1">IF(AG$9&lt;&gt;"",IF(AG$9&lt;&gt;"All Locations",IF(AG$10="From",COUNTIFS(Matches[CLASS],INDEX(classNum,1,MATCH(AH$11,classScheme,0)),Matches[TIMEBIN],$B59,Matches[SITE IN],AG$9),COUNTIFS(Matches[CLASS],INDEX(classNum,1,MATCH(AH$11,classScheme,0)),Matches[TIME OUT],"&gt;="&amp;TIMEVALUE(LEFT($B59,5)),Matches[TIME OUT],"&lt;"&amp;TIMEVALUE(LEFT($B59,5))+TIME(0,15,0),Matches[SITE OUT],AG$9)),COUNTIFS(All[TIMEBIN],$B59,All[CLASS],INDEX(classNum,1,MATCH(AH$11,classScheme,0)))),"")</f>
        <v>3</v>
      </c>
      <c r="AI59" s="9">
        <f ca="1">IF(AG$9&lt;&gt;"",IF(AG$9&lt;&gt;"All Locations",IF(AG$10="From",COUNTIFS(Matches[CLASS],INDEX(classNum,1,MATCH(AI$11,classScheme,0)),Matches[TIMEBIN],$B59,Matches[SITE IN],AG$9),COUNTIFS(Matches[CLASS],INDEX(classNum,1,MATCH(AI$11,classScheme,0)),Matches[TIME OUT],"&gt;="&amp;TIMEVALUE(LEFT($B59,5)),Matches[TIME OUT],"&lt;"&amp;TIMEVALUE(LEFT($B59,5))+TIME(0,15,0),Matches[SITE OUT],AG$9)),COUNTIFS(All[TIMEBIN],$B59,All[CLASS],INDEX(classNum,1,MATCH(AI$11,classScheme,0)))),"")</f>
        <v>0</v>
      </c>
      <c r="AJ59" s="10">
        <f ca="1">IF(AG$9&lt;&gt;"",IF(AG$9&lt;&gt;"All Locations",IF(AG$10="From",COUNTIFS(Matches[CLASS],INDEX(classNum,1,MATCH(AJ$11,classScheme,0)),Matches[TIMEBIN],$B59,Matches[SITE IN],AG$9),COUNTIFS(Matches[CLASS],INDEX(classNum,1,MATCH(AJ$11,classScheme,0)),Matches[TIME OUT],"&gt;="&amp;TIMEVALUE(LEFT($B59,5)),Matches[TIME OUT],"&lt;"&amp;TIMEVALUE(LEFT($B59,5))+TIME(0,15,0),Matches[SITE OUT],AG$9)),COUNTIFS(All[TIMEBIN],$B59,All[CLASS],INDEX(classNum,1,MATCH(AJ$11,classScheme,0)))),"")</f>
        <v>0</v>
      </c>
      <c r="AK59" s="11">
        <f ca="1">IF(AG$9&lt;&gt;"",IF(AG$9&lt;&gt;"All Locations",IF(AG$10="From",COUNTIFS(Matches[CLASS],INDEX(classNum,1,MATCH(AK$11,classScheme,0)),Matches[TIMEBIN],$B59,Matches[SITE IN],AG$9),COUNTIFS(Matches[CLASS],INDEX(classNum,1,MATCH(AK$11,classScheme,0)),Matches[TIME OUT],"&gt;="&amp;TIMEVALUE(LEFT($B59,5)),Matches[TIME OUT],"&lt;"&amp;TIMEVALUE(LEFT($B59,5))+TIME(0,15,0),Matches[SITE OUT],AG$9)),COUNTIFS(All[TIMEBIN],$B59,All[CLASS],INDEX(classNum,1,MATCH(AK$11,classScheme,0)))),"")</f>
        <v>0</v>
      </c>
      <c r="AL59" s="12"/>
      <c r="AM59" s="8">
        <f ca="1">IF(AM$9&lt;&gt;"",IF(AM$9&lt;&gt;"All Locations",IF(AM$10="From",COUNTIFS(Matches[CLASS],INDEX(classNum,1,MATCH(AM$11,classScheme,0)),Matches[TIMEBIN],$B59,Matches[SITE IN],AM$9),COUNTIFS(Matches[CLASS],INDEX(classNum,1,MATCH(AM$11,classScheme,0)),Matches[TIME OUT],"&gt;="&amp;TIMEVALUE(LEFT($B59,5)),Matches[TIME OUT],"&lt;"&amp;TIMEVALUE(LEFT($B59,5))+TIME(0,15,0),Matches[SITE OUT],AM$9)),COUNTIFS(All[TIMEBIN],$B59,All[CLASS],INDEX(classNum,1,MATCH(AM$11,classScheme,0)))),"")</f>
        <v>27</v>
      </c>
      <c r="AN59" s="9">
        <f ca="1">IF(AM$9&lt;&gt;"",IF(AM$9&lt;&gt;"All Locations",IF(AM$10="From",COUNTIFS(Matches[CLASS],INDEX(classNum,1,MATCH(AN$11,classScheme,0)),Matches[TIMEBIN],$B59,Matches[SITE IN],AM$9),COUNTIFS(Matches[CLASS],INDEX(classNum,1,MATCH(AN$11,classScheme,0)),Matches[TIME OUT],"&gt;="&amp;TIMEVALUE(LEFT($B59,5)),Matches[TIME OUT],"&lt;"&amp;TIMEVALUE(LEFT($B59,5))+TIME(0,15,0),Matches[SITE OUT],AM$9)),COUNTIFS(All[TIMEBIN],$B59,All[CLASS],INDEX(classNum,1,MATCH(AN$11,classScheme,0)))),"")</f>
        <v>2</v>
      </c>
      <c r="AO59" s="9">
        <f ca="1">IF(AM$9&lt;&gt;"",IF(AM$9&lt;&gt;"All Locations",IF(AM$10="From",COUNTIFS(Matches[CLASS],INDEX(classNum,1,MATCH(AO$11,classScheme,0)),Matches[TIMEBIN],$B59,Matches[SITE IN],AM$9),COUNTIFS(Matches[CLASS],INDEX(classNum,1,MATCH(AO$11,classScheme,0)),Matches[TIME OUT],"&gt;="&amp;TIMEVALUE(LEFT($B59,5)),Matches[TIME OUT],"&lt;"&amp;TIMEVALUE(LEFT($B59,5))+TIME(0,15,0),Matches[SITE OUT],AM$9)),COUNTIFS(All[TIMEBIN],$B59,All[CLASS],INDEX(classNum,1,MATCH(AO$11,classScheme,0)))),"")</f>
        <v>0</v>
      </c>
      <c r="AP59" s="10">
        <f ca="1">IF(AM$9&lt;&gt;"",IF(AM$9&lt;&gt;"All Locations",IF(AM$10="From",COUNTIFS(Matches[CLASS],INDEX(classNum,1,MATCH(AP$11,classScheme,0)),Matches[TIMEBIN],$B59,Matches[SITE IN],AM$9),COUNTIFS(Matches[CLASS],INDEX(classNum,1,MATCH(AP$11,classScheme,0)),Matches[TIME OUT],"&gt;="&amp;TIMEVALUE(LEFT($B59,5)),Matches[TIME OUT],"&lt;"&amp;TIMEVALUE(LEFT($B59,5))+TIME(0,15,0),Matches[SITE OUT],AM$9)),COUNTIFS(All[TIMEBIN],$B59,All[CLASS],INDEX(classNum,1,MATCH(AP$11,classScheme,0)))),"")</f>
        <v>0</v>
      </c>
      <c r="AQ59" s="11">
        <f ca="1">IF(AM$9&lt;&gt;"",IF(AM$9&lt;&gt;"All Locations",IF(AM$10="From",COUNTIFS(Matches[CLASS],INDEX(classNum,1,MATCH(AQ$11,classScheme,0)),Matches[TIMEBIN],$B59,Matches[SITE IN],AM$9),COUNTIFS(Matches[CLASS],INDEX(classNum,1,MATCH(AQ$11,classScheme,0)),Matches[TIME OUT],"&gt;="&amp;TIMEVALUE(LEFT($B59,5)),Matches[TIME OUT],"&lt;"&amp;TIMEVALUE(LEFT($B59,5))+TIME(0,15,0),Matches[SITE OUT],AM$9)),COUNTIFS(All[TIMEBIN],$B59,All[CLASS],INDEX(classNum,1,MATCH(AQ$11,classScheme,0)))),"")</f>
        <v>2</v>
      </c>
      <c r="AR59" s="12"/>
      <c r="AS59" s="8">
        <f ca="1">IF(AS$9&lt;&gt;"",IF(AS$9&lt;&gt;"All Locations",IF(AS$10="From",COUNTIFS(Matches[CLASS],INDEX(classNum,1,MATCH(AS$11,classScheme,0)),Matches[TIMEBIN],$B59,Matches[SITE IN],AS$9),COUNTIFS(Matches[CLASS],INDEX(classNum,1,MATCH(AS$11,classScheme,0)),Matches[TIME OUT],"&gt;="&amp;TIMEVALUE(LEFT($B59,5)),Matches[TIME OUT],"&lt;"&amp;TIMEVALUE(LEFT($B59,5))+TIME(0,15,0),Matches[SITE OUT],AS$9)),COUNTIFS(All[TIMEBIN],$B59,All[CLASS],INDEX(classNum,1,MATCH(AS$11,classScheme,0)))),"")</f>
        <v>0</v>
      </c>
      <c r="AT59" s="9">
        <f ca="1">IF(AS$9&lt;&gt;"",IF(AS$9&lt;&gt;"All Locations",IF(AS$10="From",COUNTIFS(Matches[CLASS],INDEX(classNum,1,MATCH(AT$11,classScheme,0)),Matches[TIMEBIN],$B59,Matches[SITE IN],AS$9),COUNTIFS(Matches[CLASS],INDEX(classNum,1,MATCH(AT$11,classScheme,0)),Matches[TIME OUT],"&gt;="&amp;TIMEVALUE(LEFT($B59,5)),Matches[TIME OUT],"&lt;"&amp;TIMEVALUE(LEFT($B59,5))+TIME(0,15,0),Matches[SITE OUT],AS$9)),COUNTIFS(All[TIMEBIN],$B59,All[CLASS],INDEX(classNum,1,MATCH(AT$11,classScheme,0)))),"")</f>
        <v>0</v>
      </c>
      <c r="AU59" s="9">
        <f ca="1">IF(AS$9&lt;&gt;"",IF(AS$9&lt;&gt;"All Locations",IF(AS$10="From",COUNTIFS(Matches[CLASS],INDEX(classNum,1,MATCH(AU$11,classScheme,0)),Matches[TIMEBIN],$B59,Matches[SITE IN],AS$9),COUNTIFS(Matches[CLASS],INDEX(classNum,1,MATCH(AU$11,classScheme,0)),Matches[TIME OUT],"&gt;="&amp;TIMEVALUE(LEFT($B59,5)),Matches[TIME OUT],"&lt;"&amp;TIMEVALUE(LEFT($B59,5))+TIME(0,15,0),Matches[SITE OUT],AS$9)),COUNTIFS(All[TIMEBIN],$B59,All[CLASS],INDEX(classNum,1,MATCH(AU$11,classScheme,0)))),"")</f>
        <v>0</v>
      </c>
      <c r="AV59" s="10">
        <f ca="1">IF(AS$9&lt;&gt;"",IF(AS$9&lt;&gt;"All Locations",IF(AS$10="From",COUNTIFS(Matches[CLASS],INDEX(classNum,1,MATCH(AV$11,classScheme,0)),Matches[TIMEBIN],$B59,Matches[SITE IN],AS$9),COUNTIFS(Matches[CLASS],INDEX(classNum,1,MATCH(AV$11,classScheme,0)),Matches[TIME OUT],"&gt;="&amp;TIMEVALUE(LEFT($B59,5)),Matches[TIME OUT],"&lt;"&amp;TIMEVALUE(LEFT($B59,5))+TIME(0,15,0),Matches[SITE OUT],AS$9)),COUNTIFS(All[TIMEBIN],$B59,All[CLASS],INDEX(classNum,1,MATCH(AV$11,classScheme,0)))),"")</f>
        <v>0</v>
      </c>
      <c r="AW59" s="11">
        <f ca="1">IF(AS$9&lt;&gt;"",IF(AS$9&lt;&gt;"All Locations",IF(AS$10="From",COUNTIFS(Matches[CLASS],INDEX(classNum,1,MATCH(AW$11,classScheme,0)),Matches[TIMEBIN],$B59,Matches[SITE IN],AS$9),COUNTIFS(Matches[CLASS],INDEX(classNum,1,MATCH(AW$11,classScheme,0)),Matches[TIME OUT],"&gt;="&amp;TIMEVALUE(LEFT($B59,5)),Matches[TIME OUT],"&lt;"&amp;TIMEVALUE(LEFT($B59,5))+TIME(0,15,0),Matches[SITE OUT],AS$9)),COUNTIFS(All[TIMEBIN],$B59,All[CLASS],INDEX(classNum,1,MATCH(AW$11,classScheme,0)))),"")</f>
        <v>0</v>
      </c>
      <c r="AX59" s="12"/>
      <c r="AY59" s="8">
        <f ca="1">IF(AY$9&lt;&gt;"",IF(AY$9&lt;&gt;"All Locations",IF(AY$10="From",COUNTIFS(Matches[CLASS],INDEX(classNum,1,MATCH(AY$11,classScheme,0)),Matches[TIMEBIN],$B59,Matches[SITE IN],AY$9),COUNTIFS(Matches[CLASS],INDEX(classNum,1,MATCH(AY$11,classScheme,0)),Matches[TIME OUT],"&gt;="&amp;TIMEVALUE(LEFT($B59,5)),Matches[TIME OUT],"&lt;"&amp;TIMEVALUE(LEFT($B59,5))+TIME(0,15,0),Matches[SITE OUT],AY$9)),COUNTIFS(All[TIMEBIN],$B59,All[CLASS],INDEX(classNum,1,MATCH(AY$11,classScheme,0)))),"")</f>
        <v>15</v>
      </c>
      <c r="AZ59" s="9">
        <f ca="1">IF(AY$9&lt;&gt;"",IF(AY$9&lt;&gt;"All Locations",IF(AY$10="From",COUNTIFS(Matches[CLASS],INDEX(classNum,1,MATCH(AZ$11,classScheme,0)),Matches[TIMEBIN],$B59,Matches[SITE IN],AY$9),COUNTIFS(Matches[CLASS],INDEX(classNum,1,MATCH(AZ$11,classScheme,0)),Matches[TIME OUT],"&gt;="&amp;TIMEVALUE(LEFT($B59,5)),Matches[TIME OUT],"&lt;"&amp;TIMEVALUE(LEFT($B59,5))+TIME(0,15,0),Matches[SITE OUT],AY$9)),COUNTIFS(All[TIMEBIN],$B59,All[CLASS],INDEX(classNum,1,MATCH(AZ$11,classScheme,0)))),"")</f>
        <v>3</v>
      </c>
      <c r="BA59" s="9">
        <f ca="1">IF(AY$9&lt;&gt;"",IF(AY$9&lt;&gt;"All Locations",IF(AY$10="From",COUNTIFS(Matches[CLASS],INDEX(classNum,1,MATCH(BA$11,classScheme,0)),Matches[TIMEBIN],$B59,Matches[SITE IN],AY$9),COUNTIFS(Matches[CLASS],INDEX(classNum,1,MATCH(BA$11,classScheme,0)),Matches[TIME OUT],"&gt;="&amp;TIMEVALUE(LEFT($B59,5)),Matches[TIME OUT],"&lt;"&amp;TIMEVALUE(LEFT($B59,5))+TIME(0,15,0),Matches[SITE OUT],AY$9)),COUNTIFS(All[TIMEBIN],$B59,All[CLASS],INDEX(classNum,1,MATCH(BA$11,classScheme,0)))),"")</f>
        <v>0</v>
      </c>
      <c r="BB59" s="10">
        <f ca="1">IF(AY$9&lt;&gt;"",IF(AY$9&lt;&gt;"All Locations",IF(AY$10="From",COUNTIFS(Matches[CLASS],INDEX(classNum,1,MATCH(BB$11,classScheme,0)),Matches[TIMEBIN],$B59,Matches[SITE IN],AY$9),COUNTIFS(Matches[CLASS],INDEX(classNum,1,MATCH(BB$11,classScheme,0)),Matches[TIME OUT],"&gt;="&amp;TIMEVALUE(LEFT($B59,5)),Matches[TIME OUT],"&lt;"&amp;TIMEVALUE(LEFT($B59,5))+TIME(0,15,0),Matches[SITE OUT],AY$9)),COUNTIFS(All[TIMEBIN],$B59,All[CLASS],INDEX(classNum,1,MATCH(BB$11,classScheme,0)))),"")</f>
        <v>0</v>
      </c>
      <c r="BC59" s="11">
        <f ca="1">IF(AY$9&lt;&gt;"",IF(AY$9&lt;&gt;"All Locations",IF(AY$10="From",COUNTIFS(Matches[CLASS],INDEX(classNum,1,MATCH(BC$11,classScheme,0)),Matches[TIMEBIN],$B59,Matches[SITE IN],AY$9),COUNTIFS(Matches[CLASS],INDEX(classNum,1,MATCH(BC$11,classScheme,0)),Matches[TIME OUT],"&gt;="&amp;TIMEVALUE(LEFT($B59,5)),Matches[TIME OUT],"&lt;"&amp;TIMEVALUE(LEFT($B59,5))+TIME(0,15,0),Matches[SITE OUT],AY$9)),COUNTIFS(All[TIMEBIN],$B59,All[CLASS],INDEX(classNum,1,MATCH(BC$11,classScheme,0)))),"")</f>
        <v>1</v>
      </c>
      <c r="BD59" s="12"/>
      <c r="BE59" s="8">
        <f ca="1">IF(BE$9&lt;&gt;"",IF(BE$9&lt;&gt;"All Locations",IF(BE$10="From",COUNTIFS(Matches[CLASS],INDEX(classNum,1,MATCH(BE$11,classScheme,0)),Matches[TIMEBIN],$B59,Matches[SITE IN],BE$9),COUNTIFS(Matches[CLASS],INDEX(classNum,1,MATCH(BE$11,classScheme,0)),Matches[TIME OUT],"&gt;="&amp;TIMEVALUE(LEFT($B59,5)),Matches[TIME OUT],"&lt;"&amp;TIMEVALUE(LEFT($B59,5))+TIME(0,15,0),Matches[SITE OUT],BE$9)),COUNTIFS(All[TIMEBIN],$B59,All[CLASS],INDEX(classNum,1,MATCH(BE$11,classScheme,0)))),"")</f>
        <v>8</v>
      </c>
      <c r="BF59" s="9">
        <f ca="1">IF(BE$9&lt;&gt;"",IF(BE$9&lt;&gt;"All Locations",IF(BE$10="From",COUNTIFS(Matches[CLASS],INDEX(classNum,1,MATCH(BF$11,classScheme,0)),Matches[TIMEBIN],$B59,Matches[SITE IN],BE$9),COUNTIFS(Matches[CLASS],INDEX(classNum,1,MATCH(BF$11,classScheme,0)),Matches[TIME OUT],"&gt;="&amp;TIMEVALUE(LEFT($B59,5)),Matches[TIME OUT],"&lt;"&amp;TIMEVALUE(LEFT($B59,5))+TIME(0,15,0),Matches[SITE OUT],BE$9)),COUNTIFS(All[TIMEBIN],$B59,All[CLASS],INDEX(classNum,1,MATCH(BF$11,classScheme,0)))),"")</f>
        <v>2</v>
      </c>
      <c r="BG59" s="9">
        <f ca="1">IF(BE$9&lt;&gt;"",IF(BE$9&lt;&gt;"All Locations",IF(BE$10="From",COUNTIFS(Matches[CLASS],INDEX(classNum,1,MATCH(BG$11,classScheme,0)),Matches[TIMEBIN],$B59,Matches[SITE IN],BE$9),COUNTIFS(Matches[CLASS],INDEX(classNum,1,MATCH(BG$11,classScheme,0)),Matches[TIME OUT],"&gt;="&amp;TIMEVALUE(LEFT($B59,5)),Matches[TIME OUT],"&lt;"&amp;TIMEVALUE(LEFT($B59,5))+TIME(0,15,0),Matches[SITE OUT],BE$9)),COUNTIFS(All[TIMEBIN],$B59,All[CLASS],INDEX(classNum,1,MATCH(BG$11,classScheme,0)))),"")</f>
        <v>0</v>
      </c>
      <c r="BH59" s="10">
        <f ca="1">IF(BE$9&lt;&gt;"",IF(BE$9&lt;&gt;"All Locations",IF(BE$10="From",COUNTIFS(Matches[CLASS],INDEX(classNum,1,MATCH(BH$11,classScheme,0)),Matches[TIMEBIN],$B59,Matches[SITE IN],BE$9),COUNTIFS(Matches[CLASS],INDEX(classNum,1,MATCH(BH$11,classScheme,0)),Matches[TIME OUT],"&gt;="&amp;TIMEVALUE(LEFT($B59,5)),Matches[TIME OUT],"&lt;"&amp;TIMEVALUE(LEFT($B59,5))+TIME(0,15,0),Matches[SITE OUT],BE$9)),COUNTIFS(All[TIMEBIN],$B59,All[CLASS],INDEX(classNum,1,MATCH(BH$11,classScheme,0)))),"")</f>
        <v>0</v>
      </c>
      <c r="BI59" s="11">
        <f ca="1">IF(BE$9&lt;&gt;"",IF(BE$9&lt;&gt;"All Locations",IF(BE$10="From",COUNTIFS(Matches[CLASS],INDEX(classNum,1,MATCH(BI$11,classScheme,0)),Matches[TIMEBIN],$B59,Matches[SITE IN],BE$9),COUNTIFS(Matches[CLASS],INDEX(classNum,1,MATCH(BI$11,classScheme,0)),Matches[TIME OUT],"&gt;="&amp;TIMEVALUE(LEFT($B59,5)),Matches[TIME OUT],"&lt;"&amp;TIMEVALUE(LEFT($B59,5))+TIME(0,15,0),Matches[SITE OUT],BE$9)),COUNTIFS(All[TIMEBIN],$B59,All[CLASS],INDEX(classNum,1,MATCH(BI$11,classScheme,0)))),"")</f>
        <v>1</v>
      </c>
      <c r="BJ59" s="12"/>
      <c r="BK59" s="8">
        <f ca="1">IF(BK$9&lt;&gt;"",IF(BK$9&lt;&gt;"All Locations",IF(BK$10="From",COUNTIFS(Matches[CLASS],INDEX(classNum,1,MATCH(BK$11,classScheme,0)),Matches[TIMEBIN],$B59,Matches[SITE IN],BK$9),COUNTIFS(Matches[CLASS],INDEX(classNum,1,MATCH(BK$11,classScheme,0)),Matches[TIME OUT],"&gt;="&amp;TIMEVALUE(LEFT($B59,5)),Matches[TIME OUT],"&lt;"&amp;TIMEVALUE(LEFT($B59,5))+TIME(0,15,0),Matches[SITE OUT],BK$9)),COUNTIFS(All[TIMEBIN],$B59,All[CLASS],INDEX(classNum,1,MATCH(BK$11,classScheme,0)))),"")</f>
        <v>10</v>
      </c>
      <c r="BL59" s="9">
        <f ca="1">IF(BK$9&lt;&gt;"",IF(BK$9&lt;&gt;"All Locations",IF(BK$10="From",COUNTIFS(Matches[CLASS],INDEX(classNum,1,MATCH(BL$11,classScheme,0)),Matches[TIMEBIN],$B59,Matches[SITE IN],BK$9),COUNTIFS(Matches[CLASS],INDEX(classNum,1,MATCH(BL$11,classScheme,0)),Matches[TIME OUT],"&gt;="&amp;TIMEVALUE(LEFT($B59,5)),Matches[TIME OUT],"&lt;"&amp;TIMEVALUE(LEFT($B59,5))+TIME(0,15,0),Matches[SITE OUT],BK$9)),COUNTIFS(All[TIMEBIN],$B59,All[CLASS],INDEX(classNum,1,MATCH(BL$11,classScheme,0)))),"")</f>
        <v>0</v>
      </c>
      <c r="BM59" s="9">
        <f ca="1">IF(BK$9&lt;&gt;"",IF(BK$9&lt;&gt;"All Locations",IF(BK$10="From",COUNTIFS(Matches[CLASS],INDEX(classNum,1,MATCH(BM$11,classScheme,0)),Matches[TIMEBIN],$B59,Matches[SITE IN],BK$9),COUNTIFS(Matches[CLASS],INDEX(classNum,1,MATCH(BM$11,classScheme,0)),Matches[TIME OUT],"&gt;="&amp;TIMEVALUE(LEFT($B59,5)),Matches[TIME OUT],"&lt;"&amp;TIMEVALUE(LEFT($B59,5))+TIME(0,15,0),Matches[SITE OUT],BK$9)),COUNTIFS(All[TIMEBIN],$B59,All[CLASS],INDEX(classNum,1,MATCH(BM$11,classScheme,0)))),"")</f>
        <v>0</v>
      </c>
      <c r="BN59" s="10">
        <f ca="1">IF(BK$9&lt;&gt;"",IF(BK$9&lt;&gt;"All Locations",IF(BK$10="From",COUNTIFS(Matches[CLASS],INDEX(classNum,1,MATCH(BN$11,classScheme,0)),Matches[TIMEBIN],$B59,Matches[SITE IN],BK$9),COUNTIFS(Matches[CLASS],INDEX(classNum,1,MATCH(BN$11,classScheme,0)),Matches[TIME OUT],"&gt;="&amp;TIMEVALUE(LEFT($B59,5)),Matches[TIME OUT],"&lt;"&amp;TIMEVALUE(LEFT($B59,5))+TIME(0,15,0),Matches[SITE OUT],BK$9)),COUNTIFS(All[TIMEBIN],$B59,All[CLASS],INDEX(classNum,1,MATCH(BN$11,classScheme,0)))),"")</f>
        <v>0</v>
      </c>
      <c r="BO59" s="11">
        <f ca="1">IF(BK$9&lt;&gt;"",IF(BK$9&lt;&gt;"All Locations",IF(BK$10="From",COUNTIFS(Matches[CLASS],INDEX(classNum,1,MATCH(BO$11,classScheme,0)),Matches[TIMEBIN],$B59,Matches[SITE IN],BK$9),COUNTIFS(Matches[CLASS],INDEX(classNum,1,MATCH(BO$11,classScheme,0)),Matches[TIME OUT],"&gt;="&amp;TIMEVALUE(LEFT($B59,5)),Matches[TIME OUT],"&lt;"&amp;TIMEVALUE(LEFT($B59,5))+TIME(0,15,0),Matches[SITE OUT],BK$9)),COUNTIFS(All[TIMEBIN],$B59,All[CLASS],INDEX(classNum,1,MATCH(BO$11,classScheme,0)))),"")</f>
        <v>0</v>
      </c>
      <c r="BP59" s="12"/>
      <c r="BQ59" s="8">
        <f ca="1">IF(BQ$9&lt;&gt;"",IF(BQ$9&lt;&gt;"All Locations",IF(BQ$10="From",COUNTIFS(Matches[CLASS],INDEX(classNum,1,MATCH(BQ$11,classScheme,0)),Matches[TIMEBIN],$B59,Matches[SITE IN],BQ$9),COUNTIFS(Matches[CLASS],INDEX(classNum,1,MATCH(BQ$11,classScheme,0)),Matches[TIME OUT],"&gt;="&amp;TIMEVALUE(LEFT($B59,5)),Matches[TIME OUT],"&lt;"&amp;TIMEVALUE(LEFT($B59,5))+TIME(0,15,0),Matches[SITE OUT],BQ$9)),COUNTIFS(All[TIMEBIN],$B59,All[CLASS],INDEX(classNum,1,MATCH(BQ$11,classScheme,0)))),"")</f>
        <v>151</v>
      </c>
      <c r="BR59" s="9">
        <f ca="1">IF(BQ$9&lt;&gt;"",IF(BQ$9&lt;&gt;"All Locations",IF(BQ$10="From",COUNTIFS(Matches[CLASS],INDEX(classNum,1,MATCH(BR$11,classScheme,0)),Matches[TIMEBIN],$B59,Matches[SITE IN],BQ$9),COUNTIFS(Matches[CLASS],INDEX(classNum,1,MATCH(BR$11,classScheme,0)),Matches[TIME OUT],"&gt;="&amp;TIMEVALUE(LEFT($B59,5)),Matches[TIME OUT],"&lt;"&amp;TIMEVALUE(LEFT($B59,5))+TIME(0,15,0),Matches[SITE OUT],BQ$9)),COUNTIFS(All[TIMEBIN],$B59,All[CLASS],INDEX(classNum,1,MATCH(BR$11,classScheme,0)))),"")</f>
        <v>13</v>
      </c>
      <c r="BS59" s="9">
        <f ca="1">IF(BQ$9&lt;&gt;"",IF(BQ$9&lt;&gt;"All Locations",IF(BQ$10="From",COUNTIFS(Matches[CLASS],INDEX(classNum,1,MATCH(BS$11,classScheme,0)),Matches[TIMEBIN],$B59,Matches[SITE IN],BQ$9),COUNTIFS(Matches[CLASS],INDEX(classNum,1,MATCH(BS$11,classScheme,0)),Matches[TIME OUT],"&gt;="&amp;TIMEVALUE(LEFT($B59,5)),Matches[TIME OUT],"&lt;"&amp;TIMEVALUE(LEFT($B59,5))+TIME(0,15,0),Matches[SITE OUT],BQ$9)),COUNTIFS(All[TIMEBIN],$B59,All[CLASS],INDEX(classNum,1,MATCH(BS$11,classScheme,0)))),"")</f>
        <v>0</v>
      </c>
      <c r="BT59" s="10">
        <f ca="1">IF(BQ$9&lt;&gt;"",IF(BQ$9&lt;&gt;"All Locations",IF(BQ$10="From",COUNTIFS(Matches[CLASS],INDEX(classNum,1,MATCH(BT$11,classScheme,0)),Matches[TIMEBIN],$B59,Matches[SITE IN],BQ$9),COUNTIFS(Matches[CLASS],INDEX(classNum,1,MATCH(BT$11,classScheme,0)),Matches[TIME OUT],"&gt;="&amp;TIMEVALUE(LEFT($B59,5)),Matches[TIME OUT],"&lt;"&amp;TIMEVALUE(LEFT($B59,5))+TIME(0,15,0),Matches[SITE OUT],BQ$9)),COUNTIFS(All[TIMEBIN],$B59,All[CLASS],INDEX(classNum,1,MATCH(BT$11,classScheme,0)))),"")</f>
        <v>0</v>
      </c>
      <c r="BU59" s="11">
        <f ca="1">IF(BQ$9&lt;&gt;"",IF(BQ$9&lt;&gt;"All Locations",IF(BQ$10="From",COUNTIFS(Matches[CLASS],INDEX(classNum,1,MATCH(BU$11,classScheme,0)),Matches[TIMEBIN],$B59,Matches[SITE IN],BQ$9),COUNTIFS(Matches[CLASS],INDEX(classNum,1,MATCH(BU$11,classScheme,0)),Matches[TIME OUT],"&gt;="&amp;TIMEVALUE(LEFT($B59,5)),Matches[TIME OUT],"&lt;"&amp;TIMEVALUE(LEFT($B59,5))+TIME(0,15,0),Matches[SITE OUT],BQ$9)),COUNTIFS(All[TIMEBIN],$B59,All[CLASS],INDEX(classNum,1,MATCH(BU$11,classScheme,0)))),"")</f>
        <v>9</v>
      </c>
    </row>
    <row r="60" spans="2:73">
      <c r="B60" s="7" t="str">
        <v>18:00 - 18:15</v>
      </c>
      <c r="C60" s="8">
        <f ca="1">IF(C$9&lt;&gt;"",IF(C$9&lt;&gt;"All Locations",IF(C$10="From",COUNTIFS(Matches[CLASS],INDEX(classNum,1,MATCH(C$11,classScheme,0)),Matches[TIMEBIN],$B60,Matches[SITE IN],C$9),COUNTIFS(Matches[CLASS],INDEX(classNum,1,MATCH(C$11,classScheme,0)),Matches[TIME OUT],"&gt;="&amp;TIMEVALUE(LEFT($B60,5)),Matches[TIME OUT],"&lt;"&amp;TIMEVALUE(LEFT($B60,5))+TIME(0,15,0),Matches[SITE OUT],C$9)),COUNTIFS(All[TIMEBIN],$B60,All[CLASS],INDEX(classNum,1,MATCH(C$11,classScheme,0)))),"")</f>
        <v>53</v>
      </c>
      <c r="D60" s="9">
        <f ca="1">IF(C$9&lt;&gt;"",IF(C$9&lt;&gt;"All Locations",IF(C$10="From",COUNTIFS(Matches[CLASS],INDEX(classNum,1,MATCH(D$11,classScheme,0)),Matches[TIMEBIN],$B60,Matches[SITE IN],C$9),COUNTIFS(Matches[CLASS],INDEX(classNum,1,MATCH(D$11,classScheme,0)),Matches[TIME OUT],"&gt;="&amp;TIMEVALUE(LEFT($B60,5)),Matches[TIME OUT],"&lt;"&amp;TIMEVALUE(LEFT($B60,5))+TIME(0,15,0),Matches[SITE OUT],C$9)),COUNTIFS(All[TIMEBIN],$B60,All[CLASS],INDEX(classNum,1,MATCH(D$11,classScheme,0)))),"")</f>
        <v>2</v>
      </c>
      <c r="E60" s="9">
        <f ca="1">IF(C$9&lt;&gt;"",IF(C$9&lt;&gt;"All Locations",IF(C$10="From",COUNTIFS(Matches[CLASS],INDEX(classNum,1,MATCH(E$11,classScheme,0)),Matches[TIMEBIN],$B60,Matches[SITE IN],C$9),COUNTIFS(Matches[CLASS],INDEX(classNum,1,MATCH(E$11,classScheme,0)),Matches[TIME OUT],"&gt;="&amp;TIMEVALUE(LEFT($B60,5)),Matches[TIME OUT],"&lt;"&amp;TIMEVALUE(LEFT($B60,5))+TIME(0,15,0),Matches[SITE OUT],C$9)),COUNTIFS(All[TIMEBIN],$B60,All[CLASS],INDEX(classNum,1,MATCH(E$11,classScheme,0)))),"")</f>
        <v>0</v>
      </c>
      <c r="F60" s="10">
        <f ca="1">IF(C$9&lt;&gt;"",IF(C$9&lt;&gt;"All Locations",IF(C$10="From",COUNTIFS(Matches[CLASS],INDEX(classNum,1,MATCH(F$11,classScheme,0)),Matches[TIMEBIN],$B60,Matches[SITE IN],C$9),COUNTIFS(Matches[CLASS],INDEX(classNum,1,MATCH(F$11,classScheme,0)),Matches[TIME OUT],"&gt;="&amp;TIMEVALUE(LEFT($B60,5)),Matches[TIME OUT],"&lt;"&amp;TIMEVALUE(LEFT($B60,5))+TIME(0,15,0),Matches[SITE OUT],C$9)),COUNTIFS(All[TIMEBIN],$B60,All[CLASS],INDEX(classNum,1,MATCH(F$11,classScheme,0)))),"")</f>
        <v>0</v>
      </c>
      <c r="G60" s="11">
        <f ca="1">IF(C$9&lt;&gt;"",IF(C$9&lt;&gt;"All Locations",IF(C$10="From",COUNTIFS(Matches[CLASS],INDEX(classNum,1,MATCH(G$11,classScheme,0)),Matches[TIMEBIN],$B60,Matches[SITE IN],C$9),COUNTIFS(Matches[CLASS],INDEX(classNum,1,MATCH(G$11,classScheme,0)),Matches[TIME OUT],"&gt;="&amp;TIMEVALUE(LEFT($B60,5)),Matches[TIME OUT],"&lt;"&amp;TIMEVALUE(LEFT($B60,5))+TIME(0,15,0),Matches[SITE OUT],C$9)),COUNTIFS(All[TIMEBIN],$B60,All[CLASS],INDEX(classNum,1,MATCH(G$11,classScheme,0)))),"")</f>
        <v>5</v>
      </c>
      <c r="H60" s="12"/>
      <c r="I60" s="8">
        <f ca="1">IF(I$9&lt;&gt;"",IF(I$9&lt;&gt;"All Locations",IF(I$10="From",COUNTIFS(Matches[CLASS],INDEX(classNum,1,MATCH(I$11,classScheme,0)),Matches[TIMEBIN],$B60,Matches[SITE IN],I$9),COUNTIFS(Matches[CLASS],INDEX(classNum,1,MATCH(I$11,classScheme,0)),Matches[TIME OUT],"&gt;="&amp;TIMEVALUE(LEFT($B60,5)),Matches[TIME OUT],"&lt;"&amp;TIMEVALUE(LEFT($B60,5))+TIME(0,15,0),Matches[SITE OUT],I$9)),COUNTIFS(All[TIMEBIN],$B60,All[CLASS],INDEX(classNum,1,MATCH(I$11,classScheme,0)))),"")</f>
        <v>0</v>
      </c>
      <c r="J60" s="9">
        <f ca="1">IF(I$9&lt;&gt;"",IF(I$9&lt;&gt;"All Locations",IF(I$10="From",COUNTIFS(Matches[CLASS],INDEX(classNum,1,MATCH(J$11,classScheme,0)),Matches[TIMEBIN],$B60,Matches[SITE IN],I$9),COUNTIFS(Matches[CLASS],INDEX(classNum,1,MATCH(J$11,classScheme,0)),Matches[TIME OUT],"&gt;="&amp;TIMEVALUE(LEFT($B60,5)),Matches[TIME OUT],"&lt;"&amp;TIMEVALUE(LEFT($B60,5))+TIME(0,15,0),Matches[SITE OUT],I$9)),COUNTIFS(All[TIMEBIN],$B60,All[CLASS],INDEX(classNum,1,MATCH(J$11,classScheme,0)))),"")</f>
        <v>0</v>
      </c>
      <c r="K60" s="9">
        <f ca="1">IF(I$9&lt;&gt;"",IF(I$9&lt;&gt;"All Locations",IF(I$10="From",COUNTIFS(Matches[CLASS],INDEX(classNum,1,MATCH(K$11,classScheme,0)),Matches[TIMEBIN],$B60,Matches[SITE IN],I$9),COUNTIFS(Matches[CLASS],INDEX(classNum,1,MATCH(K$11,classScheme,0)),Matches[TIME OUT],"&gt;="&amp;TIMEVALUE(LEFT($B60,5)),Matches[TIME OUT],"&lt;"&amp;TIMEVALUE(LEFT($B60,5))+TIME(0,15,0),Matches[SITE OUT],I$9)),COUNTIFS(All[TIMEBIN],$B60,All[CLASS],INDEX(classNum,1,MATCH(K$11,classScheme,0)))),"")</f>
        <v>0</v>
      </c>
      <c r="L60" s="10">
        <f ca="1">IF(I$9&lt;&gt;"",IF(I$9&lt;&gt;"All Locations",IF(I$10="From",COUNTIFS(Matches[CLASS],INDEX(classNum,1,MATCH(L$11,classScheme,0)),Matches[TIMEBIN],$B60,Matches[SITE IN],I$9),COUNTIFS(Matches[CLASS],INDEX(classNum,1,MATCH(L$11,classScheme,0)),Matches[TIME OUT],"&gt;="&amp;TIMEVALUE(LEFT($B60,5)),Matches[TIME OUT],"&lt;"&amp;TIMEVALUE(LEFT($B60,5))+TIME(0,15,0),Matches[SITE OUT],I$9)),COUNTIFS(All[TIMEBIN],$B60,All[CLASS],INDEX(classNum,1,MATCH(L$11,classScheme,0)))),"")</f>
        <v>0</v>
      </c>
      <c r="M60" s="11">
        <f ca="1">IF(I$9&lt;&gt;"",IF(I$9&lt;&gt;"All Locations",IF(I$10="From",COUNTIFS(Matches[CLASS],INDEX(classNum,1,MATCH(M$11,classScheme,0)),Matches[TIMEBIN],$B60,Matches[SITE IN],I$9),COUNTIFS(Matches[CLASS],INDEX(classNum,1,MATCH(M$11,classScheme,0)),Matches[TIME OUT],"&gt;="&amp;TIMEVALUE(LEFT($B60,5)),Matches[TIME OUT],"&lt;"&amp;TIMEVALUE(LEFT($B60,5))+TIME(0,15,0),Matches[SITE OUT],I$9)),COUNTIFS(All[TIMEBIN],$B60,All[CLASS],INDEX(classNum,1,MATCH(M$11,classScheme,0)))),"")</f>
        <v>0</v>
      </c>
      <c r="N60" s="12"/>
      <c r="O60" s="8">
        <f ca="1">IF(O$9&lt;&gt;"",IF(O$9&lt;&gt;"All Locations",IF(O$10="From",COUNTIFS(Matches[CLASS],INDEX(classNum,1,MATCH(O$11,classScheme,0)),Matches[TIMEBIN],$B60,Matches[SITE IN],O$9),COUNTIFS(Matches[CLASS],INDEX(classNum,1,MATCH(O$11,classScheme,0)),Matches[TIME OUT],"&gt;="&amp;TIMEVALUE(LEFT($B60,5)),Matches[TIME OUT],"&lt;"&amp;TIMEVALUE(LEFT($B60,5))+TIME(0,15,0),Matches[SITE OUT],O$9)),COUNTIFS(All[TIMEBIN],$B60,All[CLASS],INDEX(classNum,1,MATCH(O$11,classScheme,0)))),"")</f>
        <v>11</v>
      </c>
      <c r="P60" s="9">
        <f ca="1">IF(O$9&lt;&gt;"",IF(O$9&lt;&gt;"All Locations",IF(O$10="From",COUNTIFS(Matches[CLASS],INDEX(classNum,1,MATCH(P$11,classScheme,0)),Matches[TIMEBIN],$B60,Matches[SITE IN],O$9),COUNTIFS(Matches[CLASS],INDEX(classNum,1,MATCH(P$11,classScheme,0)),Matches[TIME OUT],"&gt;="&amp;TIMEVALUE(LEFT($B60,5)),Matches[TIME OUT],"&lt;"&amp;TIMEVALUE(LEFT($B60,5))+TIME(0,15,0),Matches[SITE OUT],O$9)),COUNTIFS(All[TIMEBIN],$B60,All[CLASS],INDEX(classNum,1,MATCH(P$11,classScheme,0)))),"")</f>
        <v>0</v>
      </c>
      <c r="Q60" s="9">
        <f ca="1">IF(O$9&lt;&gt;"",IF(O$9&lt;&gt;"All Locations",IF(O$10="From",COUNTIFS(Matches[CLASS],INDEX(classNum,1,MATCH(Q$11,classScheme,0)),Matches[TIMEBIN],$B60,Matches[SITE IN],O$9),COUNTIFS(Matches[CLASS],INDEX(classNum,1,MATCH(Q$11,classScheme,0)),Matches[TIME OUT],"&gt;="&amp;TIMEVALUE(LEFT($B60,5)),Matches[TIME OUT],"&lt;"&amp;TIMEVALUE(LEFT($B60,5))+TIME(0,15,0),Matches[SITE OUT],O$9)),COUNTIFS(All[TIMEBIN],$B60,All[CLASS],INDEX(classNum,1,MATCH(Q$11,classScheme,0)))),"")</f>
        <v>0</v>
      </c>
      <c r="R60" s="10">
        <f ca="1">IF(O$9&lt;&gt;"",IF(O$9&lt;&gt;"All Locations",IF(O$10="From",COUNTIFS(Matches[CLASS],INDEX(classNum,1,MATCH(R$11,classScheme,0)),Matches[TIMEBIN],$B60,Matches[SITE IN],O$9),COUNTIFS(Matches[CLASS],INDEX(classNum,1,MATCH(R$11,classScheme,0)),Matches[TIME OUT],"&gt;="&amp;TIMEVALUE(LEFT($B60,5)),Matches[TIME OUT],"&lt;"&amp;TIMEVALUE(LEFT($B60,5))+TIME(0,15,0),Matches[SITE OUT],O$9)),COUNTIFS(All[TIMEBIN],$B60,All[CLASS],INDEX(classNum,1,MATCH(R$11,classScheme,0)))),"")</f>
        <v>0</v>
      </c>
      <c r="S60" s="11">
        <f ca="1">IF(O$9&lt;&gt;"",IF(O$9&lt;&gt;"All Locations",IF(O$10="From",COUNTIFS(Matches[CLASS],INDEX(classNum,1,MATCH(S$11,classScheme,0)),Matches[TIMEBIN],$B60,Matches[SITE IN],O$9),COUNTIFS(Matches[CLASS],INDEX(classNum,1,MATCH(S$11,classScheme,0)),Matches[TIME OUT],"&gt;="&amp;TIMEVALUE(LEFT($B60,5)),Matches[TIME OUT],"&lt;"&amp;TIMEVALUE(LEFT($B60,5))+TIME(0,15,0),Matches[SITE OUT],O$9)),COUNTIFS(All[TIMEBIN],$B60,All[CLASS],INDEX(classNum,1,MATCH(S$11,classScheme,0)))),"")</f>
        <v>0</v>
      </c>
      <c r="T60" s="12"/>
      <c r="U60" s="8">
        <f ca="1">IF(U$9&lt;&gt;"",IF(U$9&lt;&gt;"All Locations",IF(U$10="From",COUNTIFS(Matches[CLASS],INDEX(classNum,1,MATCH(U$11,classScheme,0)),Matches[TIMEBIN],$B60,Matches[SITE IN],U$9),COUNTIFS(Matches[CLASS],INDEX(classNum,1,MATCH(U$11,classScheme,0)),Matches[TIME OUT],"&gt;="&amp;TIMEVALUE(LEFT($B60,5)),Matches[TIME OUT],"&lt;"&amp;TIMEVALUE(LEFT($B60,5))+TIME(0,15,0),Matches[SITE OUT],U$9)),COUNTIFS(All[TIMEBIN],$B60,All[CLASS],INDEX(classNum,1,MATCH(U$11,classScheme,0)))),"")</f>
        <v>22</v>
      </c>
      <c r="V60" s="9">
        <f ca="1">IF(U$9&lt;&gt;"",IF(U$9&lt;&gt;"All Locations",IF(U$10="From",COUNTIFS(Matches[CLASS],INDEX(classNum,1,MATCH(V$11,classScheme,0)),Matches[TIMEBIN],$B60,Matches[SITE IN],U$9),COUNTIFS(Matches[CLASS],INDEX(classNum,1,MATCH(V$11,classScheme,0)),Matches[TIME OUT],"&gt;="&amp;TIMEVALUE(LEFT($B60,5)),Matches[TIME OUT],"&lt;"&amp;TIMEVALUE(LEFT($B60,5))+TIME(0,15,0),Matches[SITE OUT],U$9)),COUNTIFS(All[TIMEBIN],$B60,All[CLASS],INDEX(classNum,1,MATCH(V$11,classScheme,0)))),"")</f>
        <v>0</v>
      </c>
      <c r="W60" s="9">
        <f ca="1">IF(U$9&lt;&gt;"",IF(U$9&lt;&gt;"All Locations",IF(U$10="From",COUNTIFS(Matches[CLASS],INDEX(classNum,1,MATCH(W$11,classScheme,0)),Matches[TIMEBIN],$B60,Matches[SITE IN],U$9),COUNTIFS(Matches[CLASS],INDEX(classNum,1,MATCH(W$11,classScheme,0)),Matches[TIME OUT],"&gt;="&amp;TIMEVALUE(LEFT($B60,5)),Matches[TIME OUT],"&lt;"&amp;TIMEVALUE(LEFT($B60,5))+TIME(0,15,0),Matches[SITE OUT],U$9)),COUNTIFS(All[TIMEBIN],$B60,All[CLASS],INDEX(classNum,1,MATCH(W$11,classScheme,0)))),"")</f>
        <v>0</v>
      </c>
      <c r="X60" s="10">
        <f ca="1">IF(U$9&lt;&gt;"",IF(U$9&lt;&gt;"All Locations",IF(U$10="From",COUNTIFS(Matches[CLASS],INDEX(classNum,1,MATCH(X$11,classScheme,0)),Matches[TIMEBIN],$B60,Matches[SITE IN],U$9),COUNTIFS(Matches[CLASS],INDEX(classNum,1,MATCH(X$11,classScheme,0)),Matches[TIME OUT],"&gt;="&amp;TIMEVALUE(LEFT($B60,5)),Matches[TIME OUT],"&lt;"&amp;TIMEVALUE(LEFT($B60,5))+TIME(0,15,0),Matches[SITE OUT],U$9)),COUNTIFS(All[TIMEBIN],$B60,All[CLASS],INDEX(classNum,1,MATCH(X$11,classScheme,0)))),"")</f>
        <v>0</v>
      </c>
      <c r="Y60" s="11">
        <f ca="1">IF(U$9&lt;&gt;"",IF(U$9&lt;&gt;"All Locations",IF(U$10="From",COUNTIFS(Matches[CLASS],INDEX(classNum,1,MATCH(Y$11,classScheme,0)),Matches[TIMEBIN],$B60,Matches[SITE IN],U$9),COUNTIFS(Matches[CLASS],INDEX(classNum,1,MATCH(Y$11,classScheme,0)),Matches[TIME OUT],"&gt;="&amp;TIMEVALUE(LEFT($B60,5)),Matches[TIME OUT],"&lt;"&amp;TIMEVALUE(LEFT($B60,5))+TIME(0,15,0),Matches[SITE OUT],U$9)),COUNTIFS(All[TIMEBIN],$B60,All[CLASS],INDEX(classNum,1,MATCH(Y$11,classScheme,0)))),"")</f>
        <v>0</v>
      </c>
      <c r="Z60" s="12"/>
      <c r="AA60" s="8">
        <f ca="1">IF(AA$9&lt;&gt;"",IF(AA$9&lt;&gt;"All Locations",IF(AA$10="From",COUNTIFS(Matches[CLASS],INDEX(classNum,1,MATCH(AA$11,classScheme,0)),Matches[TIMEBIN],$B60,Matches[SITE IN],AA$9),COUNTIFS(Matches[CLASS],INDEX(classNum,1,MATCH(AA$11,classScheme,0)),Matches[TIME OUT],"&gt;="&amp;TIMEVALUE(LEFT($B60,5)),Matches[TIME OUT],"&lt;"&amp;TIMEVALUE(LEFT($B60,5))+TIME(0,15,0),Matches[SITE OUT],AA$9)),COUNTIFS(All[TIMEBIN],$B60,All[CLASS],INDEX(classNum,1,MATCH(AA$11,classScheme,0)))),"")</f>
        <v>12</v>
      </c>
      <c r="AB60" s="9">
        <f ca="1">IF(AA$9&lt;&gt;"",IF(AA$9&lt;&gt;"All Locations",IF(AA$10="From",COUNTIFS(Matches[CLASS],INDEX(classNum,1,MATCH(AB$11,classScheme,0)),Matches[TIMEBIN],$B60,Matches[SITE IN],AA$9),COUNTIFS(Matches[CLASS],INDEX(classNum,1,MATCH(AB$11,classScheme,0)),Matches[TIME OUT],"&gt;="&amp;TIMEVALUE(LEFT($B60,5)),Matches[TIME OUT],"&lt;"&amp;TIMEVALUE(LEFT($B60,5))+TIME(0,15,0),Matches[SITE OUT],AA$9)),COUNTIFS(All[TIMEBIN],$B60,All[CLASS],INDEX(classNum,1,MATCH(AB$11,classScheme,0)))),"")</f>
        <v>2</v>
      </c>
      <c r="AC60" s="9">
        <f ca="1">IF(AA$9&lt;&gt;"",IF(AA$9&lt;&gt;"All Locations",IF(AA$10="From",COUNTIFS(Matches[CLASS],INDEX(classNum,1,MATCH(AC$11,classScheme,0)),Matches[TIMEBIN],$B60,Matches[SITE IN],AA$9),COUNTIFS(Matches[CLASS],INDEX(classNum,1,MATCH(AC$11,classScheme,0)),Matches[TIME OUT],"&gt;="&amp;TIMEVALUE(LEFT($B60,5)),Matches[TIME OUT],"&lt;"&amp;TIMEVALUE(LEFT($B60,5))+TIME(0,15,0),Matches[SITE OUT],AA$9)),COUNTIFS(All[TIMEBIN],$B60,All[CLASS],INDEX(classNum,1,MATCH(AC$11,classScheme,0)))),"")</f>
        <v>0</v>
      </c>
      <c r="AD60" s="10">
        <f ca="1">IF(AA$9&lt;&gt;"",IF(AA$9&lt;&gt;"All Locations",IF(AA$10="From",COUNTIFS(Matches[CLASS],INDEX(classNum,1,MATCH(AD$11,classScheme,0)),Matches[TIMEBIN],$B60,Matches[SITE IN],AA$9),COUNTIFS(Matches[CLASS],INDEX(classNum,1,MATCH(AD$11,classScheme,0)),Matches[TIME OUT],"&gt;="&amp;TIMEVALUE(LEFT($B60,5)),Matches[TIME OUT],"&lt;"&amp;TIMEVALUE(LEFT($B60,5))+TIME(0,15,0),Matches[SITE OUT],AA$9)),COUNTIFS(All[TIMEBIN],$B60,All[CLASS],INDEX(classNum,1,MATCH(AD$11,classScheme,0)))),"")</f>
        <v>0</v>
      </c>
      <c r="AE60" s="11">
        <f ca="1">IF(AA$9&lt;&gt;"",IF(AA$9&lt;&gt;"All Locations",IF(AA$10="From",COUNTIFS(Matches[CLASS],INDEX(classNum,1,MATCH(AE$11,classScheme,0)),Matches[TIMEBIN],$B60,Matches[SITE IN],AA$9),COUNTIFS(Matches[CLASS],INDEX(classNum,1,MATCH(AE$11,classScheme,0)),Matches[TIME OUT],"&gt;="&amp;TIMEVALUE(LEFT($B60,5)),Matches[TIME OUT],"&lt;"&amp;TIMEVALUE(LEFT($B60,5))+TIME(0,15,0),Matches[SITE OUT],AA$9)),COUNTIFS(All[TIMEBIN],$B60,All[CLASS],INDEX(classNum,1,MATCH(AE$11,classScheme,0)))),"")</f>
        <v>0</v>
      </c>
      <c r="AF60" s="12"/>
      <c r="AG60" s="8">
        <f ca="1">IF(AG$9&lt;&gt;"",IF(AG$9&lt;&gt;"All Locations",IF(AG$10="From",COUNTIFS(Matches[CLASS],INDEX(classNum,1,MATCH(AG$11,classScheme,0)),Matches[TIMEBIN],$B60,Matches[SITE IN],AG$9),COUNTIFS(Matches[CLASS],INDEX(classNum,1,MATCH(AG$11,classScheme,0)),Matches[TIME OUT],"&gt;="&amp;TIMEVALUE(LEFT($B60,5)),Matches[TIME OUT],"&lt;"&amp;TIMEVALUE(LEFT($B60,5))+TIME(0,15,0),Matches[SITE OUT],AG$9)),COUNTIFS(All[TIMEBIN],$B60,All[CLASS],INDEX(classNum,1,MATCH(AG$11,classScheme,0)))),"")</f>
        <v>19</v>
      </c>
      <c r="AH60" s="9">
        <f ca="1">IF(AG$9&lt;&gt;"",IF(AG$9&lt;&gt;"All Locations",IF(AG$10="From",COUNTIFS(Matches[CLASS],INDEX(classNum,1,MATCH(AH$11,classScheme,0)),Matches[TIMEBIN],$B60,Matches[SITE IN],AG$9),COUNTIFS(Matches[CLASS],INDEX(classNum,1,MATCH(AH$11,classScheme,0)),Matches[TIME OUT],"&gt;="&amp;TIMEVALUE(LEFT($B60,5)),Matches[TIME OUT],"&lt;"&amp;TIMEVALUE(LEFT($B60,5))+TIME(0,15,0),Matches[SITE OUT],AG$9)),COUNTIFS(All[TIMEBIN],$B60,All[CLASS],INDEX(classNum,1,MATCH(AH$11,classScheme,0)))),"")</f>
        <v>0</v>
      </c>
      <c r="AI60" s="9">
        <f ca="1">IF(AG$9&lt;&gt;"",IF(AG$9&lt;&gt;"All Locations",IF(AG$10="From",COUNTIFS(Matches[CLASS],INDEX(classNum,1,MATCH(AI$11,classScheme,0)),Matches[TIMEBIN],$B60,Matches[SITE IN],AG$9),COUNTIFS(Matches[CLASS],INDEX(classNum,1,MATCH(AI$11,classScheme,0)),Matches[TIME OUT],"&gt;="&amp;TIMEVALUE(LEFT($B60,5)),Matches[TIME OUT],"&lt;"&amp;TIMEVALUE(LEFT($B60,5))+TIME(0,15,0),Matches[SITE OUT],AG$9)),COUNTIFS(All[TIMEBIN],$B60,All[CLASS],INDEX(classNum,1,MATCH(AI$11,classScheme,0)))),"")</f>
        <v>1</v>
      </c>
      <c r="AJ60" s="10">
        <f ca="1">IF(AG$9&lt;&gt;"",IF(AG$9&lt;&gt;"All Locations",IF(AG$10="From",COUNTIFS(Matches[CLASS],INDEX(classNum,1,MATCH(AJ$11,classScheme,0)),Matches[TIMEBIN],$B60,Matches[SITE IN],AG$9),COUNTIFS(Matches[CLASS],INDEX(classNum,1,MATCH(AJ$11,classScheme,0)),Matches[TIME OUT],"&gt;="&amp;TIMEVALUE(LEFT($B60,5)),Matches[TIME OUT],"&lt;"&amp;TIMEVALUE(LEFT($B60,5))+TIME(0,15,0),Matches[SITE OUT],AG$9)),COUNTIFS(All[TIMEBIN],$B60,All[CLASS],INDEX(classNum,1,MATCH(AJ$11,classScheme,0)))),"")</f>
        <v>0</v>
      </c>
      <c r="AK60" s="11">
        <f ca="1">IF(AG$9&lt;&gt;"",IF(AG$9&lt;&gt;"All Locations",IF(AG$10="From",COUNTIFS(Matches[CLASS],INDEX(classNum,1,MATCH(AK$11,classScheme,0)),Matches[TIMEBIN],$B60,Matches[SITE IN],AG$9),COUNTIFS(Matches[CLASS],INDEX(classNum,1,MATCH(AK$11,classScheme,0)),Matches[TIME OUT],"&gt;="&amp;TIMEVALUE(LEFT($B60,5)),Matches[TIME OUT],"&lt;"&amp;TIMEVALUE(LEFT($B60,5))+TIME(0,15,0),Matches[SITE OUT],AG$9)),COUNTIFS(All[TIMEBIN],$B60,All[CLASS],INDEX(classNum,1,MATCH(AK$11,classScheme,0)))),"")</f>
        <v>0</v>
      </c>
      <c r="AL60" s="12"/>
      <c r="AM60" s="8">
        <f ca="1">IF(AM$9&lt;&gt;"",IF(AM$9&lt;&gt;"All Locations",IF(AM$10="From",COUNTIFS(Matches[CLASS],INDEX(classNum,1,MATCH(AM$11,classScheme,0)),Matches[TIMEBIN],$B60,Matches[SITE IN],AM$9),COUNTIFS(Matches[CLASS],INDEX(classNum,1,MATCH(AM$11,classScheme,0)),Matches[TIME OUT],"&gt;="&amp;TIMEVALUE(LEFT($B60,5)),Matches[TIME OUT],"&lt;"&amp;TIMEVALUE(LEFT($B60,5))+TIME(0,15,0),Matches[SITE OUT],AM$9)),COUNTIFS(All[TIMEBIN],$B60,All[CLASS],INDEX(classNum,1,MATCH(AM$11,classScheme,0)))),"")</f>
        <v>32</v>
      </c>
      <c r="AN60" s="9">
        <f ca="1">IF(AM$9&lt;&gt;"",IF(AM$9&lt;&gt;"All Locations",IF(AM$10="From",COUNTIFS(Matches[CLASS],INDEX(classNum,1,MATCH(AN$11,classScheme,0)),Matches[TIMEBIN],$B60,Matches[SITE IN],AM$9),COUNTIFS(Matches[CLASS],INDEX(classNum,1,MATCH(AN$11,classScheme,0)),Matches[TIME OUT],"&gt;="&amp;TIMEVALUE(LEFT($B60,5)),Matches[TIME OUT],"&lt;"&amp;TIMEVALUE(LEFT($B60,5))+TIME(0,15,0),Matches[SITE OUT],AM$9)),COUNTIFS(All[TIMEBIN],$B60,All[CLASS],INDEX(classNum,1,MATCH(AN$11,classScheme,0)))),"")</f>
        <v>0</v>
      </c>
      <c r="AO60" s="9">
        <f ca="1">IF(AM$9&lt;&gt;"",IF(AM$9&lt;&gt;"All Locations",IF(AM$10="From",COUNTIFS(Matches[CLASS],INDEX(classNum,1,MATCH(AO$11,classScheme,0)),Matches[TIMEBIN],$B60,Matches[SITE IN],AM$9),COUNTIFS(Matches[CLASS],INDEX(classNum,1,MATCH(AO$11,classScheme,0)),Matches[TIME OUT],"&gt;="&amp;TIMEVALUE(LEFT($B60,5)),Matches[TIME OUT],"&lt;"&amp;TIMEVALUE(LEFT($B60,5))+TIME(0,15,0),Matches[SITE OUT],AM$9)),COUNTIFS(All[TIMEBIN],$B60,All[CLASS],INDEX(classNum,1,MATCH(AO$11,classScheme,0)))),"")</f>
        <v>0</v>
      </c>
      <c r="AP60" s="10">
        <f ca="1">IF(AM$9&lt;&gt;"",IF(AM$9&lt;&gt;"All Locations",IF(AM$10="From",COUNTIFS(Matches[CLASS],INDEX(classNum,1,MATCH(AP$11,classScheme,0)),Matches[TIMEBIN],$B60,Matches[SITE IN],AM$9),COUNTIFS(Matches[CLASS],INDEX(classNum,1,MATCH(AP$11,classScheme,0)),Matches[TIME OUT],"&gt;="&amp;TIMEVALUE(LEFT($B60,5)),Matches[TIME OUT],"&lt;"&amp;TIMEVALUE(LEFT($B60,5))+TIME(0,15,0),Matches[SITE OUT],AM$9)),COUNTIFS(All[TIMEBIN],$B60,All[CLASS],INDEX(classNum,1,MATCH(AP$11,classScheme,0)))),"")</f>
        <v>0</v>
      </c>
      <c r="AQ60" s="11">
        <f ca="1">IF(AM$9&lt;&gt;"",IF(AM$9&lt;&gt;"All Locations",IF(AM$10="From",COUNTIFS(Matches[CLASS],INDEX(classNum,1,MATCH(AQ$11,classScheme,0)),Matches[TIMEBIN],$B60,Matches[SITE IN],AM$9),COUNTIFS(Matches[CLASS],INDEX(classNum,1,MATCH(AQ$11,classScheme,0)),Matches[TIME OUT],"&gt;="&amp;TIMEVALUE(LEFT($B60,5)),Matches[TIME OUT],"&lt;"&amp;TIMEVALUE(LEFT($B60,5))+TIME(0,15,0),Matches[SITE OUT],AM$9)),COUNTIFS(All[TIMEBIN],$B60,All[CLASS],INDEX(classNum,1,MATCH(AQ$11,classScheme,0)))),"")</f>
        <v>5</v>
      </c>
      <c r="AR60" s="12"/>
      <c r="AS60" s="8">
        <f ca="1">IF(AS$9&lt;&gt;"",IF(AS$9&lt;&gt;"All Locations",IF(AS$10="From",COUNTIFS(Matches[CLASS],INDEX(classNum,1,MATCH(AS$11,classScheme,0)),Matches[TIMEBIN],$B60,Matches[SITE IN],AS$9),COUNTIFS(Matches[CLASS],INDEX(classNum,1,MATCH(AS$11,classScheme,0)),Matches[TIME OUT],"&gt;="&amp;TIMEVALUE(LEFT($B60,5)),Matches[TIME OUT],"&lt;"&amp;TIMEVALUE(LEFT($B60,5))+TIME(0,15,0),Matches[SITE OUT],AS$9)),COUNTIFS(All[TIMEBIN],$B60,All[CLASS],INDEX(classNum,1,MATCH(AS$11,classScheme,0)))),"")</f>
        <v>0</v>
      </c>
      <c r="AT60" s="9">
        <f ca="1">IF(AS$9&lt;&gt;"",IF(AS$9&lt;&gt;"All Locations",IF(AS$10="From",COUNTIFS(Matches[CLASS],INDEX(classNum,1,MATCH(AT$11,classScheme,0)),Matches[TIMEBIN],$B60,Matches[SITE IN],AS$9),COUNTIFS(Matches[CLASS],INDEX(classNum,1,MATCH(AT$11,classScheme,0)),Matches[TIME OUT],"&gt;="&amp;TIMEVALUE(LEFT($B60,5)),Matches[TIME OUT],"&lt;"&amp;TIMEVALUE(LEFT($B60,5))+TIME(0,15,0),Matches[SITE OUT],AS$9)),COUNTIFS(All[TIMEBIN],$B60,All[CLASS],INDEX(classNum,1,MATCH(AT$11,classScheme,0)))),"")</f>
        <v>0</v>
      </c>
      <c r="AU60" s="9">
        <f ca="1">IF(AS$9&lt;&gt;"",IF(AS$9&lt;&gt;"All Locations",IF(AS$10="From",COUNTIFS(Matches[CLASS],INDEX(classNum,1,MATCH(AU$11,classScheme,0)),Matches[TIMEBIN],$B60,Matches[SITE IN],AS$9),COUNTIFS(Matches[CLASS],INDEX(classNum,1,MATCH(AU$11,classScheme,0)),Matches[TIME OUT],"&gt;="&amp;TIMEVALUE(LEFT($B60,5)),Matches[TIME OUT],"&lt;"&amp;TIMEVALUE(LEFT($B60,5))+TIME(0,15,0),Matches[SITE OUT],AS$9)),COUNTIFS(All[TIMEBIN],$B60,All[CLASS],INDEX(classNum,1,MATCH(AU$11,classScheme,0)))),"")</f>
        <v>0</v>
      </c>
      <c r="AV60" s="10">
        <f ca="1">IF(AS$9&lt;&gt;"",IF(AS$9&lt;&gt;"All Locations",IF(AS$10="From",COUNTIFS(Matches[CLASS],INDEX(classNum,1,MATCH(AV$11,classScheme,0)),Matches[TIMEBIN],$B60,Matches[SITE IN],AS$9),COUNTIFS(Matches[CLASS],INDEX(classNum,1,MATCH(AV$11,classScheme,0)),Matches[TIME OUT],"&gt;="&amp;TIMEVALUE(LEFT($B60,5)),Matches[TIME OUT],"&lt;"&amp;TIMEVALUE(LEFT($B60,5))+TIME(0,15,0),Matches[SITE OUT],AS$9)),COUNTIFS(All[TIMEBIN],$B60,All[CLASS],INDEX(classNum,1,MATCH(AV$11,classScheme,0)))),"")</f>
        <v>0</v>
      </c>
      <c r="AW60" s="11">
        <f ca="1">IF(AS$9&lt;&gt;"",IF(AS$9&lt;&gt;"All Locations",IF(AS$10="From",COUNTIFS(Matches[CLASS],INDEX(classNum,1,MATCH(AW$11,classScheme,0)),Matches[TIMEBIN],$B60,Matches[SITE IN],AS$9),COUNTIFS(Matches[CLASS],INDEX(classNum,1,MATCH(AW$11,classScheme,0)),Matches[TIME OUT],"&gt;="&amp;TIMEVALUE(LEFT($B60,5)),Matches[TIME OUT],"&lt;"&amp;TIMEVALUE(LEFT($B60,5))+TIME(0,15,0),Matches[SITE OUT],AS$9)),COUNTIFS(All[TIMEBIN],$B60,All[CLASS],INDEX(classNum,1,MATCH(AW$11,classScheme,0)))),"")</f>
        <v>0</v>
      </c>
      <c r="AX60" s="12"/>
      <c r="AY60" s="8">
        <f ca="1">IF(AY$9&lt;&gt;"",IF(AY$9&lt;&gt;"All Locations",IF(AY$10="From",COUNTIFS(Matches[CLASS],INDEX(classNum,1,MATCH(AY$11,classScheme,0)),Matches[TIMEBIN],$B60,Matches[SITE IN],AY$9),COUNTIFS(Matches[CLASS],INDEX(classNum,1,MATCH(AY$11,classScheme,0)),Matches[TIME OUT],"&gt;="&amp;TIMEVALUE(LEFT($B60,5)),Matches[TIME OUT],"&lt;"&amp;TIMEVALUE(LEFT($B60,5))+TIME(0,15,0),Matches[SITE OUT],AY$9)),COUNTIFS(All[TIMEBIN],$B60,All[CLASS],INDEX(classNum,1,MATCH(AY$11,classScheme,0)))),"")</f>
        <v>15</v>
      </c>
      <c r="AZ60" s="9">
        <f ca="1">IF(AY$9&lt;&gt;"",IF(AY$9&lt;&gt;"All Locations",IF(AY$10="From",COUNTIFS(Matches[CLASS],INDEX(classNum,1,MATCH(AZ$11,classScheme,0)),Matches[TIMEBIN],$B60,Matches[SITE IN],AY$9),COUNTIFS(Matches[CLASS],INDEX(classNum,1,MATCH(AZ$11,classScheme,0)),Matches[TIME OUT],"&gt;="&amp;TIMEVALUE(LEFT($B60,5)),Matches[TIME OUT],"&lt;"&amp;TIMEVALUE(LEFT($B60,5))+TIME(0,15,0),Matches[SITE OUT],AY$9)),COUNTIFS(All[TIMEBIN],$B60,All[CLASS],INDEX(classNum,1,MATCH(AZ$11,classScheme,0)))),"")</f>
        <v>3</v>
      </c>
      <c r="BA60" s="9">
        <f ca="1">IF(AY$9&lt;&gt;"",IF(AY$9&lt;&gt;"All Locations",IF(AY$10="From",COUNTIFS(Matches[CLASS],INDEX(classNum,1,MATCH(BA$11,classScheme,0)),Matches[TIMEBIN],$B60,Matches[SITE IN],AY$9),COUNTIFS(Matches[CLASS],INDEX(classNum,1,MATCH(BA$11,classScheme,0)),Matches[TIME OUT],"&gt;="&amp;TIMEVALUE(LEFT($B60,5)),Matches[TIME OUT],"&lt;"&amp;TIMEVALUE(LEFT($B60,5))+TIME(0,15,0),Matches[SITE OUT],AY$9)),COUNTIFS(All[TIMEBIN],$B60,All[CLASS],INDEX(classNum,1,MATCH(BA$11,classScheme,0)))),"")</f>
        <v>0</v>
      </c>
      <c r="BB60" s="10">
        <f ca="1">IF(AY$9&lt;&gt;"",IF(AY$9&lt;&gt;"All Locations",IF(AY$10="From",COUNTIFS(Matches[CLASS],INDEX(classNum,1,MATCH(BB$11,classScheme,0)),Matches[TIMEBIN],$B60,Matches[SITE IN],AY$9),COUNTIFS(Matches[CLASS],INDEX(classNum,1,MATCH(BB$11,classScheme,0)),Matches[TIME OUT],"&gt;="&amp;TIMEVALUE(LEFT($B60,5)),Matches[TIME OUT],"&lt;"&amp;TIMEVALUE(LEFT($B60,5))+TIME(0,15,0),Matches[SITE OUT],AY$9)),COUNTIFS(All[TIMEBIN],$B60,All[CLASS],INDEX(classNum,1,MATCH(BB$11,classScheme,0)))),"")</f>
        <v>0</v>
      </c>
      <c r="BC60" s="11">
        <f ca="1">IF(AY$9&lt;&gt;"",IF(AY$9&lt;&gt;"All Locations",IF(AY$10="From",COUNTIFS(Matches[CLASS],INDEX(classNum,1,MATCH(BC$11,classScheme,0)),Matches[TIMEBIN],$B60,Matches[SITE IN],AY$9),COUNTIFS(Matches[CLASS],INDEX(classNum,1,MATCH(BC$11,classScheme,0)),Matches[TIME OUT],"&gt;="&amp;TIMEVALUE(LEFT($B60,5)),Matches[TIME OUT],"&lt;"&amp;TIMEVALUE(LEFT($B60,5))+TIME(0,15,0),Matches[SITE OUT],AY$9)),COUNTIFS(All[TIMEBIN],$B60,All[CLASS],INDEX(classNum,1,MATCH(BC$11,classScheme,0)))),"")</f>
        <v>0</v>
      </c>
      <c r="BD60" s="12"/>
      <c r="BE60" s="8">
        <f ca="1">IF(BE$9&lt;&gt;"",IF(BE$9&lt;&gt;"All Locations",IF(BE$10="From",COUNTIFS(Matches[CLASS],INDEX(classNum,1,MATCH(BE$11,classScheme,0)),Matches[TIMEBIN],$B60,Matches[SITE IN],BE$9),COUNTIFS(Matches[CLASS],INDEX(classNum,1,MATCH(BE$11,classScheme,0)),Matches[TIME OUT],"&gt;="&amp;TIMEVALUE(LEFT($B60,5)),Matches[TIME OUT],"&lt;"&amp;TIMEVALUE(LEFT($B60,5))+TIME(0,15,0),Matches[SITE OUT],BE$9)),COUNTIFS(All[TIMEBIN],$B60,All[CLASS],INDEX(classNum,1,MATCH(BE$11,classScheme,0)))),"")</f>
        <v>7</v>
      </c>
      <c r="BF60" s="9">
        <f ca="1">IF(BE$9&lt;&gt;"",IF(BE$9&lt;&gt;"All Locations",IF(BE$10="From",COUNTIFS(Matches[CLASS],INDEX(classNum,1,MATCH(BF$11,classScheme,0)),Matches[TIMEBIN],$B60,Matches[SITE IN],BE$9),COUNTIFS(Matches[CLASS],INDEX(classNum,1,MATCH(BF$11,classScheme,0)),Matches[TIME OUT],"&gt;="&amp;TIMEVALUE(LEFT($B60,5)),Matches[TIME OUT],"&lt;"&amp;TIMEVALUE(LEFT($B60,5))+TIME(0,15,0),Matches[SITE OUT],BE$9)),COUNTIFS(All[TIMEBIN],$B60,All[CLASS],INDEX(classNum,1,MATCH(BF$11,classScheme,0)))),"")</f>
        <v>1</v>
      </c>
      <c r="BG60" s="9">
        <f ca="1">IF(BE$9&lt;&gt;"",IF(BE$9&lt;&gt;"All Locations",IF(BE$10="From",COUNTIFS(Matches[CLASS],INDEX(classNum,1,MATCH(BG$11,classScheme,0)),Matches[TIMEBIN],$B60,Matches[SITE IN],BE$9),COUNTIFS(Matches[CLASS],INDEX(classNum,1,MATCH(BG$11,classScheme,0)),Matches[TIME OUT],"&gt;="&amp;TIMEVALUE(LEFT($B60,5)),Matches[TIME OUT],"&lt;"&amp;TIMEVALUE(LEFT($B60,5))+TIME(0,15,0),Matches[SITE OUT],BE$9)),COUNTIFS(All[TIMEBIN],$B60,All[CLASS],INDEX(classNum,1,MATCH(BG$11,classScheme,0)))),"")</f>
        <v>0</v>
      </c>
      <c r="BH60" s="10">
        <f ca="1">IF(BE$9&lt;&gt;"",IF(BE$9&lt;&gt;"All Locations",IF(BE$10="From",COUNTIFS(Matches[CLASS],INDEX(classNum,1,MATCH(BH$11,classScheme,0)),Matches[TIMEBIN],$B60,Matches[SITE IN],BE$9),COUNTIFS(Matches[CLASS],INDEX(classNum,1,MATCH(BH$11,classScheme,0)),Matches[TIME OUT],"&gt;="&amp;TIMEVALUE(LEFT($B60,5)),Matches[TIME OUT],"&lt;"&amp;TIMEVALUE(LEFT($B60,5))+TIME(0,15,0),Matches[SITE OUT],BE$9)),COUNTIFS(All[TIMEBIN],$B60,All[CLASS],INDEX(classNum,1,MATCH(BH$11,classScheme,0)))),"")</f>
        <v>0</v>
      </c>
      <c r="BI60" s="11">
        <f ca="1">IF(BE$9&lt;&gt;"",IF(BE$9&lt;&gt;"All Locations",IF(BE$10="From",COUNTIFS(Matches[CLASS],INDEX(classNum,1,MATCH(BI$11,classScheme,0)),Matches[TIMEBIN],$B60,Matches[SITE IN],BE$9),COUNTIFS(Matches[CLASS],INDEX(classNum,1,MATCH(BI$11,classScheme,0)),Matches[TIME OUT],"&gt;="&amp;TIMEVALUE(LEFT($B60,5)),Matches[TIME OUT],"&lt;"&amp;TIMEVALUE(LEFT($B60,5))+TIME(0,15,0),Matches[SITE OUT],BE$9)),COUNTIFS(All[TIMEBIN],$B60,All[CLASS],INDEX(classNum,1,MATCH(BI$11,classScheme,0)))),"")</f>
        <v>0</v>
      </c>
      <c r="BJ60" s="12"/>
      <c r="BK60" s="8">
        <f ca="1">IF(BK$9&lt;&gt;"",IF(BK$9&lt;&gt;"All Locations",IF(BK$10="From",COUNTIFS(Matches[CLASS],INDEX(classNum,1,MATCH(BK$11,classScheme,0)),Matches[TIMEBIN],$B60,Matches[SITE IN],BK$9),COUNTIFS(Matches[CLASS],INDEX(classNum,1,MATCH(BK$11,classScheme,0)),Matches[TIME OUT],"&gt;="&amp;TIMEVALUE(LEFT($B60,5)),Matches[TIME OUT],"&lt;"&amp;TIMEVALUE(LEFT($B60,5))+TIME(0,15,0),Matches[SITE OUT],BK$9)),COUNTIFS(All[TIMEBIN],$B60,All[CLASS],INDEX(classNum,1,MATCH(BK$11,classScheme,0)))),"")</f>
        <v>9</v>
      </c>
      <c r="BL60" s="9">
        <f ca="1">IF(BK$9&lt;&gt;"",IF(BK$9&lt;&gt;"All Locations",IF(BK$10="From",COUNTIFS(Matches[CLASS],INDEX(classNum,1,MATCH(BL$11,classScheme,0)),Matches[TIMEBIN],$B60,Matches[SITE IN],BK$9),COUNTIFS(Matches[CLASS],INDEX(classNum,1,MATCH(BL$11,classScheme,0)),Matches[TIME OUT],"&gt;="&amp;TIMEVALUE(LEFT($B60,5)),Matches[TIME OUT],"&lt;"&amp;TIMEVALUE(LEFT($B60,5))+TIME(0,15,0),Matches[SITE OUT],BK$9)),COUNTIFS(All[TIMEBIN],$B60,All[CLASS],INDEX(classNum,1,MATCH(BL$11,classScheme,0)))),"")</f>
        <v>0</v>
      </c>
      <c r="BM60" s="9">
        <f ca="1">IF(BK$9&lt;&gt;"",IF(BK$9&lt;&gt;"All Locations",IF(BK$10="From",COUNTIFS(Matches[CLASS],INDEX(classNum,1,MATCH(BM$11,classScheme,0)),Matches[TIMEBIN],$B60,Matches[SITE IN],BK$9),COUNTIFS(Matches[CLASS],INDEX(classNum,1,MATCH(BM$11,classScheme,0)),Matches[TIME OUT],"&gt;="&amp;TIMEVALUE(LEFT($B60,5)),Matches[TIME OUT],"&lt;"&amp;TIMEVALUE(LEFT($B60,5))+TIME(0,15,0),Matches[SITE OUT],BK$9)),COUNTIFS(All[TIMEBIN],$B60,All[CLASS],INDEX(classNum,1,MATCH(BM$11,classScheme,0)))),"")</f>
        <v>0</v>
      </c>
      <c r="BN60" s="10">
        <f ca="1">IF(BK$9&lt;&gt;"",IF(BK$9&lt;&gt;"All Locations",IF(BK$10="From",COUNTIFS(Matches[CLASS],INDEX(classNum,1,MATCH(BN$11,classScheme,0)),Matches[TIMEBIN],$B60,Matches[SITE IN],BK$9),COUNTIFS(Matches[CLASS],INDEX(classNum,1,MATCH(BN$11,classScheme,0)),Matches[TIME OUT],"&gt;="&amp;TIMEVALUE(LEFT($B60,5)),Matches[TIME OUT],"&lt;"&amp;TIMEVALUE(LEFT($B60,5))+TIME(0,15,0),Matches[SITE OUT],BK$9)),COUNTIFS(All[TIMEBIN],$B60,All[CLASS],INDEX(classNum,1,MATCH(BN$11,classScheme,0)))),"")</f>
        <v>0</v>
      </c>
      <c r="BO60" s="11">
        <f ca="1">IF(BK$9&lt;&gt;"",IF(BK$9&lt;&gt;"All Locations",IF(BK$10="From",COUNTIFS(Matches[CLASS],INDEX(classNum,1,MATCH(BO$11,classScheme,0)),Matches[TIMEBIN],$B60,Matches[SITE IN],BK$9),COUNTIFS(Matches[CLASS],INDEX(classNum,1,MATCH(BO$11,classScheme,0)),Matches[TIME OUT],"&gt;="&amp;TIMEVALUE(LEFT($B60,5)),Matches[TIME OUT],"&lt;"&amp;TIMEVALUE(LEFT($B60,5))+TIME(0,15,0),Matches[SITE OUT],BK$9)),COUNTIFS(All[TIMEBIN],$B60,All[CLASS],INDEX(classNum,1,MATCH(BO$11,classScheme,0)))),"")</f>
        <v>0</v>
      </c>
      <c r="BP60" s="12"/>
      <c r="BQ60" s="8">
        <f ca="1">IF(BQ$9&lt;&gt;"",IF(BQ$9&lt;&gt;"All Locations",IF(BQ$10="From",COUNTIFS(Matches[CLASS],INDEX(classNum,1,MATCH(BQ$11,classScheme,0)),Matches[TIMEBIN],$B60,Matches[SITE IN],BQ$9),COUNTIFS(Matches[CLASS],INDEX(classNum,1,MATCH(BQ$11,classScheme,0)),Matches[TIME OUT],"&gt;="&amp;TIMEVALUE(LEFT($B60,5)),Matches[TIME OUT],"&lt;"&amp;TIMEVALUE(LEFT($B60,5))+TIME(0,15,0),Matches[SITE OUT],BQ$9)),COUNTIFS(All[TIMEBIN],$B60,All[CLASS],INDEX(classNum,1,MATCH(BQ$11,classScheme,0)))),"")</f>
        <v>182</v>
      </c>
      <c r="BR60" s="9">
        <f ca="1">IF(BQ$9&lt;&gt;"",IF(BQ$9&lt;&gt;"All Locations",IF(BQ$10="From",COUNTIFS(Matches[CLASS],INDEX(classNum,1,MATCH(BR$11,classScheme,0)),Matches[TIMEBIN],$B60,Matches[SITE IN],BQ$9),COUNTIFS(Matches[CLASS],INDEX(classNum,1,MATCH(BR$11,classScheme,0)),Matches[TIME OUT],"&gt;="&amp;TIMEVALUE(LEFT($B60,5)),Matches[TIME OUT],"&lt;"&amp;TIMEVALUE(LEFT($B60,5))+TIME(0,15,0),Matches[SITE OUT],BQ$9)),COUNTIFS(All[TIMEBIN],$B60,All[CLASS],INDEX(classNum,1,MATCH(BR$11,classScheme,0)))),"")</f>
        <v>8</v>
      </c>
      <c r="BS60" s="9">
        <f ca="1">IF(BQ$9&lt;&gt;"",IF(BQ$9&lt;&gt;"All Locations",IF(BQ$10="From",COUNTIFS(Matches[CLASS],INDEX(classNum,1,MATCH(BS$11,classScheme,0)),Matches[TIMEBIN],$B60,Matches[SITE IN],BQ$9),COUNTIFS(Matches[CLASS],INDEX(classNum,1,MATCH(BS$11,classScheme,0)),Matches[TIME OUT],"&gt;="&amp;TIMEVALUE(LEFT($B60,5)),Matches[TIME OUT],"&lt;"&amp;TIMEVALUE(LEFT($B60,5))+TIME(0,15,0),Matches[SITE OUT],BQ$9)),COUNTIFS(All[TIMEBIN],$B60,All[CLASS],INDEX(classNum,1,MATCH(BS$11,classScheme,0)))),"")</f>
        <v>1</v>
      </c>
      <c r="BT60" s="10">
        <f ca="1">IF(BQ$9&lt;&gt;"",IF(BQ$9&lt;&gt;"All Locations",IF(BQ$10="From",COUNTIFS(Matches[CLASS],INDEX(classNum,1,MATCH(BT$11,classScheme,0)),Matches[TIMEBIN],$B60,Matches[SITE IN],BQ$9),COUNTIFS(Matches[CLASS],INDEX(classNum,1,MATCH(BT$11,classScheme,0)),Matches[TIME OUT],"&gt;="&amp;TIMEVALUE(LEFT($B60,5)),Matches[TIME OUT],"&lt;"&amp;TIMEVALUE(LEFT($B60,5))+TIME(0,15,0),Matches[SITE OUT],BQ$9)),COUNTIFS(All[TIMEBIN],$B60,All[CLASS],INDEX(classNum,1,MATCH(BT$11,classScheme,0)))),"")</f>
        <v>0</v>
      </c>
      <c r="BU60" s="11">
        <f ca="1">IF(BQ$9&lt;&gt;"",IF(BQ$9&lt;&gt;"All Locations",IF(BQ$10="From",COUNTIFS(Matches[CLASS],INDEX(classNum,1,MATCH(BU$11,classScheme,0)),Matches[TIMEBIN],$B60,Matches[SITE IN],BQ$9),COUNTIFS(Matches[CLASS],INDEX(classNum,1,MATCH(BU$11,classScheme,0)),Matches[TIME OUT],"&gt;="&amp;TIMEVALUE(LEFT($B60,5)),Matches[TIME OUT],"&lt;"&amp;TIMEVALUE(LEFT($B60,5))+TIME(0,15,0),Matches[SITE OUT],BQ$9)),COUNTIFS(All[TIMEBIN],$B60,All[CLASS],INDEX(classNum,1,MATCH(BU$11,classScheme,0)))),"")</f>
        <v>10</v>
      </c>
    </row>
    <row r="61" spans="2:73">
      <c r="B61" s="7" t="str">
        <v>18:15 - 18:30</v>
      </c>
      <c r="C61" s="8">
        <f ca="1">IF(C$9&lt;&gt;"",IF(C$9&lt;&gt;"All Locations",IF(C$10="From",COUNTIFS(Matches[CLASS],INDEX(classNum,1,MATCH(C$11,classScheme,0)),Matches[TIMEBIN],$B61,Matches[SITE IN],C$9),COUNTIFS(Matches[CLASS],INDEX(classNum,1,MATCH(C$11,classScheme,0)),Matches[TIME OUT],"&gt;="&amp;TIMEVALUE(LEFT($B61,5)),Matches[TIME OUT],"&lt;"&amp;TIMEVALUE(LEFT($B61,5))+TIME(0,15,0),Matches[SITE OUT],C$9)),COUNTIFS(All[TIMEBIN],$B61,All[CLASS],INDEX(classNum,1,MATCH(C$11,classScheme,0)))),"")</f>
        <v>57</v>
      </c>
      <c r="D61" s="9">
        <f ca="1">IF(C$9&lt;&gt;"",IF(C$9&lt;&gt;"All Locations",IF(C$10="From",COUNTIFS(Matches[CLASS],INDEX(classNum,1,MATCH(D$11,classScheme,0)),Matches[TIMEBIN],$B61,Matches[SITE IN],C$9),COUNTIFS(Matches[CLASS],INDEX(classNum,1,MATCH(D$11,classScheme,0)),Matches[TIME OUT],"&gt;="&amp;TIMEVALUE(LEFT($B61,5)),Matches[TIME OUT],"&lt;"&amp;TIMEVALUE(LEFT($B61,5))+TIME(0,15,0),Matches[SITE OUT],C$9)),COUNTIFS(All[TIMEBIN],$B61,All[CLASS],INDEX(classNum,1,MATCH(D$11,classScheme,0)))),"")</f>
        <v>2</v>
      </c>
      <c r="E61" s="9">
        <f ca="1">IF(C$9&lt;&gt;"",IF(C$9&lt;&gt;"All Locations",IF(C$10="From",COUNTIFS(Matches[CLASS],INDEX(classNum,1,MATCH(E$11,classScheme,0)),Matches[TIMEBIN],$B61,Matches[SITE IN],C$9),COUNTIFS(Matches[CLASS],INDEX(classNum,1,MATCH(E$11,classScheme,0)),Matches[TIME OUT],"&gt;="&amp;TIMEVALUE(LEFT($B61,5)),Matches[TIME OUT],"&lt;"&amp;TIMEVALUE(LEFT($B61,5))+TIME(0,15,0),Matches[SITE OUT],C$9)),COUNTIFS(All[TIMEBIN],$B61,All[CLASS],INDEX(classNum,1,MATCH(E$11,classScheme,0)))),"")</f>
        <v>0</v>
      </c>
      <c r="F61" s="10">
        <f ca="1">IF(C$9&lt;&gt;"",IF(C$9&lt;&gt;"All Locations",IF(C$10="From",COUNTIFS(Matches[CLASS],INDEX(classNum,1,MATCH(F$11,classScheme,0)),Matches[TIMEBIN],$B61,Matches[SITE IN],C$9),COUNTIFS(Matches[CLASS],INDEX(classNum,1,MATCH(F$11,classScheme,0)),Matches[TIME OUT],"&gt;="&amp;TIMEVALUE(LEFT($B61,5)),Matches[TIME OUT],"&lt;"&amp;TIMEVALUE(LEFT($B61,5))+TIME(0,15,0),Matches[SITE OUT],C$9)),COUNTIFS(All[TIMEBIN],$B61,All[CLASS],INDEX(classNum,1,MATCH(F$11,classScheme,0)))),"")</f>
        <v>0</v>
      </c>
      <c r="G61" s="11">
        <f ca="1">IF(C$9&lt;&gt;"",IF(C$9&lt;&gt;"All Locations",IF(C$10="From",COUNTIFS(Matches[CLASS],INDEX(classNum,1,MATCH(G$11,classScheme,0)),Matches[TIMEBIN],$B61,Matches[SITE IN],C$9),COUNTIFS(Matches[CLASS],INDEX(classNum,1,MATCH(G$11,classScheme,0)),Matches[TIME OUT],"&gt;="&amp;TIMEVALUE(LEFT($B61,5)),Matches[TIME OUT],"&lt;"&amp;TIMEVALUE(LEFT($B61,5))+TIME(0,15,0),Matches[SITE OUT],C$9)),COUNTIFS(All[TIMEBIN],$B61,All[CLASS],INDEX(classNum,1,MATCH(G$11,classScheme,0)))),"")</f>
        <v>1</v>
      </c>
      <c r="H61" s="12"/>
      <c r="I61" s="8">
        <f ca="1">IF(I$9&lt;&gt;"",IF(I$9&lt;&gt;"All Locations",IF(I$10="From",COUNTIFS(Matches[CLASS],INDEX(classNum,1,MATCH(I$11,classScheme,0)),Matches[TIMEBIN],$B61,Matches[SITE IN],I$9),COUNTIFS(Matches[CLASS],INDEX(classNum,1,MATCH(I$11,classScheme,0)),Matches[TIME OUT],"&gt;="&amp;TIMEVALUE(LEFT($B61,5)),Matches[TIME OUT],"&lt;"&amp;TIMEVALUE(LEFT($B61,5))+TIME(0,15,0),Matches[SITE OUT],I$9)),COUNTIFS(All[TIMEBIN],$B61,All[CLASS],INDEX(classNum,1,MATCH(I$11,classScheme,0)))),"")</f>
        <v>0</v>
      </c>
      <c r="J61" s="9">
        <f ca="1">IF(I$9&lt;&gt;"",IF(I$9&lt;&gt;"All Locations",IF(I$10="From",COUNTIFS(Matches[CLASS],INDEX(classNum,1,MATCH(J$11,classScheme,0)),Matches[TIMEBIN],$B61,Matches[SITE IN],I$9),COUNTIFS(Matches[CLASS],INDEX(classNum,1,MATCH(J$11,classScheme,0)),Matches[TIME OUT],"&gt;="&amp;TIMEVALUE(LEFT($B61,5)),Matches[TIME OUT],"&lt;"&amp;TIMEVALUE(LEFT($B61,5))+TIME(0,15,0),Matches[SITE OUT],I$9)),COUNTIFS(All[TIMEBIN],$B61,All[CLASS],INDEX(classNum,1,MATCH(J$11,classScheme,0)))),"")</f>
        <v>0</v>
      </c>
      <c r="K61" s="9">
        <f ca="1">IF(I$9&lt;&gt;"",IF(I$9&lt;&gt;"All Locations",IF(I$10="From",COUNTIFS(Matches[CLASS],INDEX(classNum,1,MATCH(K$11,classScheme,0)),Matches[TIMEBIN],$B61,Matches[SITE IN],I$9),COUNTIFS(Matches[CLASS],INDEX(classNum,1,MATCH(K$11,classScheme,0)),Matches[TIME OUT],"&gt;="&amp;TIMEVALUE(LEFT($B61,5)),Matches[TIME OUT],"&lt;"&amp;TIMEVALUE(LEFT($B61,5))+TIME(0,15,0),Matches[SITE OUT],I$9)),COUNTIFS(All[TIMEBIN],$B61,All[CLASS],INDEX(classNum,1,MATCH(K$11,classScheme,0)))),"")</f>
        <v>0</v>
      </c>
      <c r="L61" s="10">
        <f ca="1">IF(I$9&lt;&gt;"",IF(I$9&lt;&gt;"All Locations",IF(I$10="From",COUNTIFS(Matches[CLASS],INDEX(classNum,1,MATCH(L$11,classScheme,0)),Matches[TIMEBIN],$B61,Matches[SITE IN],I$9),COUNTIFS(Matches[CLASS],INDEX(classNum,1,MATCH(L$11,classScheme,0)),Matches[TIME OUT],"&gt;="&amp;TIMEVALUE(LEFT($B61,5)),Matches[TIME OUT],"&lt;"&amp;TIMEVALUE(LEFT($B61,5))+TIME(0,15,0),Matches[SITE OUT],I$9)),COUNTIFS(All[TIMEBIN],$B61,All[CLASS],INDEX(classNum,1,MATCH(L$11,classScheme,0)))),"")</f>
        <v>0</v>
      </c>
      <c r="M61" s="11">
        <f ca="1">IF(I$9&lt;&gt;"",IF(I$9&lt;&gt;"All Locations",IF(I$10="From",COUNTIFS(Matches[CLASS],INDEX(classNum,1,MATCH(M$11,classScheme,0)),Matches[TIMEBIN],$B61,Matches[SITE IN],I$9),COUNTIFS(Matches[CLASS],INDEX(classNum,1,MATCH(M$11,classScheme,0)),Matches[TIME OUT],"&gt;="&amp;TIMEVALUE(LEFT($B61,5)),Matches[TIME OUT],"&lt;"&amp;TIMEVALUE(LEFT($B61,5))+TIME(0,15,0),Matches[SITE OUT],I$9)),COUNTIFS(All[TIMEBIN],$B61,All[CLASS],INDEX(classNum,1,MATCH(M$11,classScheme,0)))),"")</f>
        <v>0</v>
      </c>
      <c r="N61" s="12"/>
      <c r="O61" s="8">
        <f ca="1">IF(O$9&lt;&gt;"",IF(O$9&lt;&gt;"All Locations",IF(O$10="From",COUNTIFS(Matches[CLASS],INDEX(classNum,1,MATCH(O$11,classScheme,0)),Matches[TIMEBIN],$B61,Matches[SITE IN],O$9),COUNTIFS(Matches[CLASS],INDEX(classNum,1,MATCH(O$11,classScheme,0)),Matches[TIME OUT],"&gt;="&amp;TIMEVALUE(LEFT($B61,5)),Matches[TIME OUT],"&lt;"&amp;TIMEVALUE(LEFT($B61,5))+TIME(0,15,0),Matches[SITE OUT],O$9)),COUNTIFS(All[TIMEBIN],$B61,All[CLASS],INDEX(classNum,1,MATCH(O$11,classScheme,0)))),"")</f>
        <v>11</v>
      </c>
      <c r="P61" s="9">
        <f ca="1">IF(O$9&lt;&gt;"",IF(O$9&lt;&gt;"All Locations",IF(O$10="From",COUNTIFS(Matches[CLASS],INDEX(classNum,1,MATCH(P$11,classScheme,0)),Matches[TIMEBIN],$B61,Matches[SITE IN],O$9),COUNTIFS(Matches[CLASS],INDEX(classNum,1,MATCH(P$11,classScheme,0)),Matches[TIME OUT],"&gt;="&amp;TIMEVALUE(LEFT($B61,5)),Matches[TIME OUT],"&lt;"&amp;TIMEVALUE(LEFT($B61,5))+TIME(0,15,0),Matches[SITE OUT],O$9)),COUNTIFS(All[TIMEBIN],$B61,All[CLASS],INDEX(classNum,1,MATCH(P$11,classScheme,0)))),"")</f>
        <v>0</v>
      </c>
      <c r="Q61" s="9">
        <f ca="1">IF(O$9&lt;&gt;"",IF(O$9&lt;&gt;"All Locations",IF(O$10="From",COUNTIFS(Matches[CLASS],INDEX(classNum,1,MATCH(Q$11,classScheme,0)),Matches[TIMEBIN],$B61,Matches[SITE IN],O$9),COUNTIFS(Matches[CLASS],INDEX(classNum,1,MATCH(Q$11,classScheme,0)),Matches[TIME OUT],"&gt;="&amp;TIMEVALUE(LEFT($B61,5)),Matches[TIME OUT],"&lt;"&amp;TIMEVALUE(LEFT($B61,5))+TIME(0,15,0),Matches[SITE OUT],O$9)),COUNTIFS(All[TIMEBIN],$B61,All[CLASS],INDEX(classNum,1,MATCH(Q$11,classScheme,0)))),"")</f>
        <v>0</v>
      </c>
      <c r="R61" s="10">
        <f ca="1">IF(O$9&lt;&gt;"",IF(O$9&lt;&gt;"All Locations",IF(O$10="From",COUNTIFS(Matches[CLASS],INDEX(classNum,1,MATCH(R$11,classScheme,0)),Matches[TIMEBIN],$B61,Matches[SITE IN],O$9),COUNTIFS(Matches[CLASS],INDEX(classNum,1,MATCH(R$11,classScheme,0)),Matches[TIME OUT],"&gt;="&amp;TIMEVALUE(LEFT($B61,5)),Matches[TIME OUT],"&lt;"&amp;TIMEVALUE(LEFT($B61,5))+TIME(0,15,0),Matches[SITE OUT],O$9)),COUNTIFS(All[TIMEBIN],$B61,All[CLASS],INDEX(classNum,1,MATCH(R$11,classScheme,0)))),"")</f>
        <v>0</v>
      </c>
      <c r="S61" s="11">
        <f ca="1">IF(O$9&lt;&gt;"",IF(O$9&lt;&gt;"All Locations",IF(O$10="From",COUNTIFS(Matches[CLASS],INDEX(classNum,1,MATCH(S$11,classScheme,0)),Matches[TIMEBIN],$B61,Matches[SITE IN],O$9),COUNTIFS(Matches[CLASS],INDEX(classNum,1,MATCH(S$11,classScheme,0)),Matches[TIME OUT],"&gt;="&amp;TIMEVALUE(LEFT($B61,5)),Matches[TIME OUT],"&lt;"&amp;TIMEVALUE(LEFT($B61,5))+TIME(0,15,0),Matches[SITE OUT],O$9)),COUNTIFS(All[TIMEBIN],$B61,All[CLASS],INDEX(classNum,1,MATCH(S$11,classScheme,0)))),"")</f>
        <v>0</v>
      </c>
      <c r="T61" s="12"/>
      <c r="U61" s="8">
        <f ca="1">IF(U$9&lt;&gt;"",IF(U$9&lt;&gt;"All Locations",IF(U$10="From",COUNTIFS(Matches[CLASS],INDEX(classNum,1,MATCH(U$11,classScheme,0)),Matches[TIMEBIN],$B61,Matches[SITE IN],U$9),COUNTIFS(Matches[CLASS],INDEX(classNum,1,MATCH(U$11,classScheme,0)),Matches[TIME OUT],"&gt;="&amp;TIMEVALUE(LEFT($B61,5)),Matches[TIME OUT],"&lt;"&amp;TIMEVALUE(LEFT($B61,5))+TIME(0,15,0),Matches[SITE OUT],U$9)),COUNTIFS(All[TIMEBIN],$B61,All[CLASS],INDEX(classNum,1,MATCH(U$11,classScheme,0)))),"")</f>
        <v>27</v>
      </c>
      <c r="V61" s="9">
        <f ca="1">IF(U$9&lt;&gt;"",IF(U$9&lt;&gt;"All Locations",IF(U$10="From",COUNTIFS(Matches[CLASS],INDEX(classNum,1,MATCH(V$11,classScheme,0)),Matches[TIMEBIN],$B61,Matches[SITE IN],U$9),COUNTIFS(Matches[CLASS],INDEX(classNum,1,MATCH(V$11,classScheme,0)),Matches[TIME OUT],"&gt;="&amp;TIMEVALUE(LEFT($B61,5)),Matches[TIME OUT],"&lt;"&amp;TIMEVALUE(LEFT($B61,5))+TIME(0,15,0),Matches[SITE OUT],U$9)),COUNTIFS(All[TIMEBIN],$B61,All[CLASS],INDEX(classNum,1,MATCH(V$11,classScheme,0)))),"")</f>
        <v>1</v>
      </c>
      <c r="W61" s="9">
        <f ca="1">IF(U$9&lt;&gt;"",IF(U$9&lt;&gt;"All Locations",IF(U$10="From",COUNTIFS(Matches[CLASS],INDEX(classNum,1,MATCH(W$11,classScheme,0)),Matches[TIMEBIN],$B61,Matches[SITE IN],U$9),COUNTIFS(Matches[CLASS],INDEX(classNum,1,MATCH(W$11,classScheme,0)),Matches[TIME OUT],"&gt;="&amp;TIMEVALUE(LEFT($B61,5)),Matches[TIME OUT],"&lt;"&amp;TIMEVALUE(LEFT($B61,5))+TIME(0,15,0),Matches[SITE OUT],U$9)),COUNTIFS(All[TIMEBIN],$B61,All[CLASS],INDEX(classNum,1,MATCH(W$11,classScheme,0)))),"")</f>
        <v>0</v>
      </c>
      <c r="X61" s="10">
        <f ca="1">IF(U$9&lt;&gt;"",IF(U$9&lt;&gt;"All Locations",IF(U$10="From",COUNTIFS(Matches[CLASS],INDEX(classNum,1,MATCH(X$11,classScheme,0)),Matches[TIMEBIN],$B61,Matches[SITE IN],U$9),COUNTIFS(Matches[CLASS],INDEX(classNum,1,MATCH(X$11,classScheme,0)),Matches[TIME OUT],"&gt;="&amp;TIMEVALUE(LEFT($B61,5)),Matches[TIME OUT],"&lt;"&amp;TIMEVALUE(LEFT($B61,5))+TIME(0,15,0),Matches[SITE OUT],U$9)),COUNTIFS(All[TIMEBIN],$B61,All[CLASS],INDEX(classNum,1,MATCH(X$11,classScheme,0)))),"")</f>
        <v>0</v>
      </c>
      <c r="Y61" s="11">
        <f ca="1">IF(U$9&lt;&gt;"",IF(U$9&lt;&gt;"All Locations",IF(U$10="From",COUNTIFS(Matches[CLASS],INDEX(classNum,1,MATCH(Y$11,classScheme,0)),Matches[TIMEBIN],$B61,Matches[SITE IN],U$9),COUNTIFS(Matches[CLASS],INDEX(classNum,1,MATCH(Y$11,classScheme,0)),Matches[TIME OUT],"&gt;="&amp;TIMEVALUE(LEFT($B61,5)),Matches[TIME OUT],"&lt;"&amp;TIMEVALUE(LEFT($B61,5))+TIME(0,15,0),Matches[SITE OUT],U$9)),COUNTIFS(All[TIMEBIN],$B61,All[CLASS],INDEX(classNum,1,MATCH(Y$11,classScheme,0)))),"")</f>
        <v>0</v>
      </c>
      <c r="Z61" s="12"/>
      <c r="AA61" s="8">
        <f ca="1">IF(AA$9&lt;&gt;"",IF(AA$9&lt;&gt;"All Locations",IF(AA$10="From",COUNTIFS(Matches[CLASS],INDEX(classNum,1,MATCH(AA$11,classScheme,0)),Matches[TIMEBIN],$B61,Matches[SITE IN],AA$9),COUNTIFS(Matches[CLASS],INDEX(classNum,1,MATCH(AA$11,classScheme,0)),Matches[TIME OUT],"&gt;="&amp;TIMEVALUE(LEFT($B61,5)),Matches[TIME OUT],"&lt;"&amp;TIMEVALUE(LEFT($B61,5))+TIME(0,15,0),Matches[SITE OUT],AA$9)),COUNTIFS(All[TIMEBIN],$B61,All[CLASS],INDEX(classNum,1,MATCH(AA$11,classScheme,0)))),"")</f>
        <v>10</v>
      </c>
      <c r="AB61" s="9">
        <f ca="1">IF(AA$9&lt;&gt;"",IF(AA$9&lt;&gt;"All Locations",IF(AA$10="From",COUNTIFS(Matches[CLASS],INDEX(classNum,1,MATCH(AB$11,classScheme,0)),Matches[TIMEBIN],$B61,Matches[SITE IN],AA$9),COUNTIFS(Matches[CLASS],INDEX(classNum,1,MATCH(AB$11,classScheme,0)),Matches[TIME OUT],"&gt;="&amp;TIMEVALUE(LEFT($B61,5)),Matches[TIME OUT],"&lt;"&amp;TIMEVALUE(LEFT($B61,5))+TIME(0,15,0),Matches[SITE OUT],AA$9)),COUNTIFS(All[TIMEBIN],$B61,All[CLASS],INDEX(classNum,1,MATCH(AB$11,classScheme,0)))),"")</f>
        <v>1</v>
      </c>
      <c r="AC61" s="9">
        <f ca="1">IF(AA$9&lt;&gt;"",IF(AA$9&lt;&gt;"All Locations",IF(AA$10="From",COUNTIFS(Matches[CLASS],INDEX(classNum,1,MATCH(AC$11,classScheme,0)),Matches[TIMEBIN],$B61,Matches[SITE IN],AA$9),COUNTIFS(Matches[CLASS],INDEX(classNum,1,MATCH(AC$11,classScheme,0)),Matches[TIME OUT],"&gt;="&amp;TIMEVALUE(LEFT($B61,5)),Matches[TIME OUT],"&lt;"&amp;TIMEVALUE(LEFT($B61,5))+TIME(0,15,0),Matches[SITE OUT],AA$9)),COUNTIFS(All[TIMEBIN],$B61,All[CLASS],INDEX(classNum,1,MATCH(AC$11,classScheme,0)))),"")</f>
        <v>0</v>
      </c>
      <c r="AD61" s="10">
        <f ca="1">IF(AA$9&lt;&gt;"",IF(AA$9&lt;&gt;"All Locations",IF(AA$10="From",COUNTIFS(Matches[CLASS],INDEX(classNum,1,MATCH(AD$11,classScheme,0)),Matches[TIMEBIN],$B61,Matches[SITE IN],AA$9),COUNTIFS(Matches[CLASS],INDEX(classNum,1,MATCH(AD$11,classScheme,0)),Matches[TIME OUT],"&gt;="&amp;TIMEVALUE(LEFT($B61,5)),Matches[TIME OUT],"&lt;"&amp;TIMEVALUE(LEFT($B61,5))+TIME(0,15,0),Matches[SITE OUT],AA$9)),COUNTIFS(All[TIMEBIN],$B61,All[CLASS],INDEX(classNum,1,MATCH(AD$11,classScheme,0)))),"")</f>
        <v>0</v>
      </c>
      <c r="AE61" s="11">
        <f ca="1">IF(AA$9&lt;&gt;"",IF(AA$9&lt;&gt;"All Locations",IF(AA$10="From",COUNTIFS(Matches[CLASS],INDEX(classNum,1,MATCH(AE$11,classScheme,0)),Matches[TIMEBIN],$B61,Matches[SITE IN],AA$9),COUNTIFS(Matches[CLASS],INDEX(classNum,1,MATCH(AE$11,classScheme,0)),Matches[TIME OUT],"&gt;="&amp;TIMEVALUE(LEFT($B61,5)),Matches[TIME OUT],"&lt;"&amp;TIMEVALUE(LEFT($B61,5))+TIME(0,15,0),Matches[SITE OUT],AA$9)),COUNTIFS(All[TIMEBIN],$B61,All[CLASS],INDEX(classNum,1,MATCH(AE$11,classScheme,0)))),"")</f>
        <v>0</v>
      </c>
      <c r="AF61" s="12"/>
      <c r="AG61" s="8">
        <f ca="1">IF(AG$9&lt;&gt;"",IF(AG$9&lt;&gt;"All Locations",IF(AG$10="From",COUNTIFS(Matches[CLASS],INDEX(classNum,1,MATCH(AG$11,classScheme,0)),Matches[TIMEBIN],$B61,Matches[SITE IN],AG$9),COUNTIFS(Matches[CLASS],INDEX(classNum,1,MATCH(AG$11,classScheme,0)),Matches[TIME OUT],"&gt;="&amp;TIMEVALUE(LEFT($B61,5)),Matches[TIME OUT],"&lt;"&amp;TIMEVALUE(LEFT($B61,5))+TIME(0,15,0),Matches[SITE OUT],AG$9)),COUNTIFS(All[TIMEBIN],$B61,All[CLASS],INDEX(classNum,1,MATCH(AG$11,classScheme,0)))),"")</f>
        <v>20</v>
      </c>
      <c r="AH61" s="9">
        <f ca="1">IF(AG$9&lt;&gt;"",IF(AG$9&lt;&gt;"All Locations",IF(AG$10="From",COUNTIFS(Matches[CLASS],INDEX(classNum,1,MATCH(AH$11,classScheme,0)),Matches[TIMEBIN],$B61,Matches[SITE IN],AG$9),COUNTIFS(Matches[CLASS],INDEX(classNum,1,MATCH(AH$11,classScheme,0)),Matches[TIME OUT],"&gt;="&amp;TIMEVALUE(LEFT($B61,5)),Matches[TIME OUT],"&lt;"&amp;TIMEVALUE(LEFT($B61,5))+TIME(0,15,0),Matches[SITE OUT],AG$9)),COUNTIFS(All[TIMEBIN],$B61,All[CLASS],INDEX(classNum,1,MATCH(AH$11,classScheme,0)))),"")</f>
        <v>1</v>
      </c>
      <c r="AI61" s="9">
        <f ca="1">IF(AG$9&lt;&gt;"",IF(AG$9&lt;&gt;"All Locations",IF(AG$10="From",COUNTIFS(Matches[CLASS],INDEX(classNum,1,MATCH(AI$11,classScheme,0)),Matches[TIMEBIN],$B61,Matches[SITE IN],AG$9),COUNTIFS(Matches[CLASS],INDEX(classNum,1,MATCH(AI$11,classScheme,0)),Matches[TIME OUT],"&gt;="&amp;TIMEVALUE(LEFT($B61,5)),Matches[TIME OUT],"&lt;"&amp;TIMEVALUE(LEFT($B61,5))+TIME(0,15,0),Matches[SITE OUT],AG$9)),COUNTIFS(All[TIMEBIN],$B61,All[CLASS],INDEX(classNum,1,MATCH(AI$11,classScheme,0)))),"")</f>
        <v>0</v>
      </c>
      <c r="AJ61" s="10">
        <f ca="1">IF(AG$9&lt;&gt;"",IF(AG$9&lt;&gt;"All Locations",IF(AG$10="From",COUNTIFS(Matches[CLASS],INDEX(classNum,1,MATCH(AJ$11,classScheme,0)),Matches[TIMEBIN],$B61,Matches[SITE IN],AG$9),COUNTIFS(Matches[CLASS],INDEX(classNum,1,MATCH(AJ$11,classScheme,0)),Matches[TIME OUT],"&gt;="&amp;TIMEVALUE(LEFT($B61,5)),Matches[TIME OUT],"&lt;"&amp;TIMEVALUE(LEFT($B61,5))+TIME(0,15,0),Matches[SITE OUT],AG$9)),COUNTIFS(All[TIMEBIN],$B61,All[CLASS],INDEX(classNum,1,MATCH(AJ$11,classScheme,0)))),"")</f>
        <v>0</v>
      </c>
      <c r="AK61" s="11">
        <f ca="1">IF(AG$9&lt;&gt;"",IF(AG$9&lt;&gt;"All Locations",IF(AG$10="From",COUNTIFS(Matches[CLASS],INDEX(classNum,1,MATCH(AK$11,classScheme,0)),Matches[TIMEBIN],$B61,Matches[SITE IN],AG$9),COUNTIFS(Matches[CLASS],INDEX(classNum,1,MATCH(AK$11,classScheme,0)),Matches[TIME OUT],"&gt;="&amp;TIMEVALUE(LEFT($B61,5)),Matches[TIME OUT],"&lt;"&amp;TIMEVALUE(LEFT($B61,5))+TIME(0,15,0),Matches[SITE OUT],AG$9)),COUNTIFS(All[TIMEBIN],$B61,All[CLASS],INDEX(classNum,1,MATCH(AK$11,classScheme,0)))),"")</f>
        <v>1</v>
      </c>
      <c r="AL61" s="12"/>
      <c r="AM61" s="8">
        <f ca="1">IF(AM$9&lt;&gt;"",IF(AM$9&lt;&gt;"All Locations",IF(AM$10="From",COUNTIFS(Matches[CLASS],INDEX(classNum,1,MATCH(AM$11,classScheme,0)),Matches[TIMEBIN],$B61,Matches[SITE IN],AM$9),COUNTIFS(Matches[CLASS],INDEX(classNum,1,MATCH(AM$11,classScheme,0)),Matches[TIME OUT],"&gt;="&amp;TIMEVALUE(LEFT($B61,5)),Matches[TIME OUT],"&lt;"&amp;TIMEVALUE(LEFT($B61,5))+TIME(0,15,0),Matches[SITE OUT],AM$9)),COUNTIFS(All[TIMEBIN],$B61,All[CLASS],INDEX(classNum,1,MATCH(AM$11,classScheme,0)))),"")</f>
        <v>34</v>
      </c>
      <c r="AN61" s="9">
        <f ca="1">IF(AM$9&lt;&gt;"",IF(AM$9&lt;&gt;"All Locations",IF(AM$10="From",COUNTIFS(Matches[CLASS],INDEX(classNum,1,MATCH(AN$11,classScheme,0)),Matches[TIMEBIN],$B61,Matches[SITE IN],AM$9),COUNTIFS(Matches[CLASS],INDEX(classNum,1,MATCH(AN$11,classScheme,0)),Matches[TIME OUT],"&gt;="&amp;TIMEVALUE(LEFT($B61,5)),Matches[TIME OUT],"&lt;"&amp;TIMEVALUE(LEFT($B61,5))+TIME(0,15,0),Matches[SITE OUT],AM$9)),COUNTIFS(All[TIMEBIN],$B61,All[CLASS],INDEX(classNum,1,MATCH(AN$11,classScheme,0)))),"")</f>
        <v>2</v>
      </c>
      <c r="AO61" s="9">
        <f ca="1">IF(AM$9&lt;&gt;"",IF(AM$9&lt;&gt;"All Locations",IF(AM$10="From",COUNTIFS(Matches[CLASS],INDEX(classNum,1,MATCH(AO$11,classScheme,0)),Matches[TIMEBIN],$B61,Matches[SITE IN],AM$9),COUNTIFS(Matches[CLASS],INDEX(classNum,1,MATCH(AO$11,classScheme,0)),Matches[TIME OUT],"&gt;="&amp;TIMEVALUE(LEFT($B61,5)),Matches[TIME OUT],"&lt;"&amp;TIMEVALUE(LEFT($B61,5))+TIME(0,15,0),Matches[SITE OUT],AM$9)),COUNTIFS(All[TIMEBIN],$B61,All[CLASS],INDEX(classNum,1,MATCH(AO$11,classScheme,0)))),"")</f>
        <v>0</v>
      </c>
      <c r="AP61" s="10">
        <f ca="1">IF(AM$9&lt;&gt;"",IF(AM$9&lt;&gt;"All Locations",IF(AM$10="From",COUNTIFS(Matches[CLASS],INDEX(classNum,1,MATCH(AP$11,classScheme,0)),Matches[TIMEBIN],$B61,Matches[SITE IN],AM$9),COUNTIFS(Matches[CLASS],INDEX(classNum,1,MATCH(AP$11,classScheme,0)),Matches[TIME OUT],"&gt;="&amp;TIMEVALUE(LEFT($B61,5)),Matches[TIME OUT],"&lt;"&amp;TIMEVALUE(LEFT($B61,5))+TIME(0,15,0),Matches[SITE OUT],AM$9)),COUNTIFS(All[TIMEBIN],$B61,All[CLASS],INDEX(classNum,1,MATCH(AP$11,classScheme,0)))),"")</f>
        <v>0</v>
      </c>
      <c r="AQ61" s="11">
        <f ca="1">IF(AM$9&lt;&gt;"",IF(AM$9&lt;&gt;"All Locations",IF(AM$10="From",COUNTIFS(Matches[CLASS],INDEX(classNum,1,MATCH(AQ$11,classScheme,0)),Matches[TIMEBIN],$B61,Matches[SITE IN],AM$9),COUNTIFS(Matches[CLASS],INDEX(classNum,1,MATCH(AQ$11,classScheme,0)),Matches[TIME OUT],"&gt;="&amp;TIMEVALUE(LEFT($B61,5)),Matches[TIME OUT],"&lt;"&amp;TIMEVALUE(LEFT($B61,5))+TIME(0,15,0),Matches[SITE OUT],AM$9)),COUNTIFS(All[TIMEBIN],$B61,All[CLASS],INDEX(classNum,1,MATCH(AQ$11,classScheme,0)))),"")</f>
        <v>2</v>
      </c>
      <c r="AR61" s="12"/>
      <c r="AS61" s="8">
        <f ca="1">IF(AS$9&lt;&gt;"",IF(AS$9&lt;&gt;"All Locations",IF(AS$10="From",COUNTIFS(Matches[CLASS],INDEX(classNum,1,MATCH(AS$11,classScheme,0)),Matches[TIMEBIN],$B61,Matches[SITE IN],AS$9),COUNTIFS(Matches[CLASS],INDEX(classNum,1,MATCH(AS$11,classScheme,0)),Matches[TIME OUT],"&gt;="&amp;TIMEVALUE(LEFT($B61,5)),Matches[TIME OUT],"&lt;"&amp;TIMEVALUE(LEFT($B61,5))+TIME(0,15,0),Matches[SITE OUT],AS$9)),COUNTIFS(All[TIMEBIN],$B61,All[CLASS],INDEX(classNum,1,MATCH(AS$11,classScheme,0)))),"")</f>
        <v>0</v>
      </c>
      <c r="AT61" s="9">
        <f ca="1">IF(AS$9&lt;&gt;"",IF(AS$9&lt;&gt;"All Locations",IF(AS$10="From",COUNTIFS(Matches[CLASS],INDEX(classNum,1,MATCH(AT$11,classScheme,0)),Matches[TIMEBIN],$B61,Matches[SITE IN],AS$9),COUNTIFS(Matches[CLASS],INDEX(classNum,1,MATCH(AT$11,classScheme,0)),Matches[TIME OUT],"&gt;="&amp;TIMEVALUE(LEFT($B61,5)),Matches[TIME OUT],"&lt;"&amp;TIMEVALUE(LEFT($B61,5))+TIME(0,15,0),Matches[SITE OUT],AS$9)),COUNTIFS(All[TIMEBIN],$B61,All[CLASS],INDEX(classNum,1,MATCH(AT$11,classScheme,0)))),"")</f>
        <v>0</v>
      </c>
      <c r="AU61" s="9">
        <f ca="1">IF(AS$9&lt;&gt;"",IF(AS$9&lt;&gt;"All Locations",IF(AS$10="From",COUNTIFS(Matches[CLASS],INDEX(classNum,1,MATCH(AU$11,classScheme,0)),Matches[TIMEBIN],$B61,Matches[SITE IN],AS$9),COUNTIFS(Matches[CLASS],INDEX(classNum,1,MATCH(AU$11,classScheme,0)),Matches[TIME OUT],"&gt;="&amp;TIMEVALUE(LEFT($B61,5)),Matches[TIME OUT],"&lt;"&amp;TIMEVALUE(LEFT($B61,5))+TIME(0,15,0),Matches[SITE OUT],AS$9)),COUNTIFS(All[TIMEBIN],$B61,All[CLASS],INDEX(classNum,1,MATCH(AU$11,classScheme,0)))),"")</f>
        <v>0</v>
      </c>
      <c r="AV61" s="10">
        <f ca="1">IF(AS$9&lt;&gt;"",IF(AS$9&lt;&gt;"All Locations",IF(AS$10="From",COUNTIFS(Matches[CLASS],INDEX(classNum,1,MATCH(AV$11,classScheme,0)),Matches[TIMEBIN],$B61,Matches[SITE IN],AS$9),COUNTIFS(Matches[CLASS],INDEX(classNum,1,MATCH(AV$11,classScheme,0)),Matches[TIME OUT],"&gt;="&amp;TIMEVALUE(LEFT($B61,5)),Matches[TIME OUT],"&lt;"&amp;TIMEVALUE(LEFT($B61,5))+TIME(0,15,0),Matches[SITE OUT],AS$9)),COUNTIFS(All[TIMEBIN],$B61,All[CLASS],INDEX(classNum,1,MATCH(AV$11,classScheme,0)))),"")</f>
        <v>0</v>
      </c>
      <c r="AW61" s="11">
        <f ca="1">IF(AS$9&lt;&gt;"",IF(AS$9&lt;&gt;"All Locations",IF(AS$10="From",COUNTIFS(Matches[CLASS],INDEX(classNum,1,MATCH(AW$11,classScheme,0)),Matches[TIMEBIN],$B61,Matches[SITE IN],AS$9),COUNTIFS(Matches[CLASS],INDEX(classNum,1,MATCH(AW$11,classScheme,0)),Matches[TIME OUT],"&gt;="&amp;TIMEVALUE(LEFT($B61,5)),Matches[TIME OUT],"&lt;"&amp;TIMEVALUE(LEFT($B61,5))+TIME(0,15,0),Matches[SITE OUT],AS$9)),COUNTIFS(All[TIMEBIN],$B61,All[CLASS],INDEX(classNum,1,MATCH(AW$11,classScheme,0)))),"")</f>
        <v>0</v>
      </c>
      <c r="AX61" s="12"/>
      <c r="AY61" s="8">
        <f ca="1">IF(AY$9&lt;&gt;"",IF(AY$9&lt;&gt;"All Locations",IF(AY$10="From",COUNTIFS(Matches[CLASS],INDEX(classNum,1,MATCH(AY$11,classScheme,0)),Matches[TIMEBIN],$B61,Matches[SITE IN],AY$9),COUNTIFS(Matches[CLASS],INDEX(classNum,1,MATCH(AY$11,classScheme,0)),Matches[TIME OUT],"&gt;="&amp;TIMEVALUE(LEFT($B61,5)),Matches[TIME OUT],"&lt;"&amp;TIMEVALUE(LEFT($B61,5))+TIME(0,15,0),Matches[SITE OUT],AY$9)),COUNTIFS(All[TIMEBIN],$B61,All[CLASS],INDEX(classNum,1,MATCH(AY$11,classScheme,0)))),"")</f>
        <v>17</v>
      </c>
      <c r="AZ61" s="9">
        <f ca="1">IF(AY$9&lt;&gt;"",IF(AY$9&lt;&gt;"All Locations",IF(AY$10="From",COUNTIFS(Matches[CLASS],INDEX(classNum,1,MATCH(AZ$11,classScheme,0)),Matches[TIMEBIN],$B61,Matches[SITE IN],AY$9),COUNTIFS(Matches[CLASS],INDEX(classNum,1,MATCH(AZ$11,classScheme,0)),Matches[TIME OUT],"&gt;="&amp;TIMEVALUE(LEFT($B61,5)),Matches[TIME OUT],"&lt;"&amp;TIMEVALUE(LEFT($B61,5))+TIME(0,15,0),Matches[SITE OUT],AY$9)),COUNTIFS(All[TIMEBIN],$B61,All[CLASS],INDEX(classNum,1,MATCH(AZ$11,classScheme,0)))),"")</f>
        <v>2</v>
      </c>
      <c r="BA61" s="9">
        <f ca="1">IF(AY$9&lt;&gt;"",IF(AY$9&lt;&gt;"All Locations",IF(AY$10="From",COUNTIFS(Matches[CLASS],INDEX(classNum,1,MATCH(BA$11,classScheme,0)),Matches[TIMEBIN],$B61,Matches[SITE IN],AY$9),COUNTIFS(Matches[CLASS],INDEX(classNum,1,MATCH(BA$11,classScheme,0)),Matches[TIME OUT],"&gt;="&amp;TIMEVALUE(LEFT($B61,5)),Matches[TIME OUT],"&lt;"&amp;TIMEVALUE(LEFT($B61,5))+TIME(0,15,0),Matches[SITE OUT],AY$9)),COUNTIFS(All[TIMEBIN],$B61,All[CLASS],INDEX(classNum,1,MATCH(BA$11,classScheme,0)))),"")</f>
        <v>0</v>
      </c>
      <c r="BB61" s="10">
        <f ca="1">IF(AY$9&lt;&gt;"",IF(AY$9&lt;&gt;"All Locations",IF(AY$10="From",COUNTIFS(Matches[CLASS],INDEX(classNum,1,MATCH(BB$11,classScheme,0)),Matches[TIMEBIN],$B61,Matches[SITE IN],AY$9),COUNTIFS(Matches[CLASS],INDEX(classNum,1,MATCH(BB$11,classScheme,0)),Matches[TIME OUT],"&gt;="&amp;TIMEVALUE(LEFT($B61,5)),Matches[TIME OUT],"&lt;"&amp;TIMEVALUE(LEFT($B61,5))+TIME(0,15,0),Matches[SITE OUT],AY$9)),COUNTIFS(All[TIMEBIN],$B61,All[CLASS],INDEX(classNum,1,MATCH(BB$11,classScheme,0)))),"")</f>
        <v>0</v>
      </c>
      <c r="BC61" s="11">
        <f ca="1">IF(AY$9&lt;&gt;"",IF(AY$9&lt;&gt;"All Locations",IF(AY$10="From",COUNTIFS(Matches[CLASS],INDEX(classNum,1,MATCH(BC$11,classScheme,0)),Matches[TIMEBIN],$B61,Matches[SITE IN],AY$9),COUNTIFS(Matches[CLASS],INDEX(classNum,1,MATCH(BC$11,classScheme,0)),Matches[TIME OUT],"&gt;="&amp;TIMEVALUE(LEFT($B61,5)),Matches[TIME OUT],"&lt;"&amp;TIMEVALUE(LEFT($B61,5))+TIME(0,15,0),Matches[SITE OUT],AY$9)),COUNTIFS(All[TIMEBIN],$B61,All[CLASS],INDEX(classNum,1,MATCH(BC$11,classScheme,0)))),"")</f>
        <v>0</v>
      </c>
      <c r="BD61" s="12"/>
      <c r="BE61" s="8">
        <f ca="1">IF(BE$9&lt;&gt;"",IF(BE$9&lt;&gt;"All Locations",IF(BE$10="From",COUNTIFS(Matches[CLASS],INDEX(classNum,1,MATCH(BE$11,classScheme,0)),Matches[TIMEBIN],$B61,Matches[SITE IN],BE$9),COUNTIFS(Matches[CLASS],INDEX(classNum,1,MATCH(BE$11,classScheme,0)),Matches[TIME OUT],"&gt;="&amp;TIMEVALUE(LEFT($B61,5)),Matches[TIME OUT],"&lt;"&amp;TIMEVALUE(LEFT($B61,5))+TIME(0,15,0),Matches[SITE OUT],BE$9)),COUNTIFS(All[TIMEBIN],$B61,All[CLASS],INDEX(classNum,1,MATCH(BE$11,classScheme,0)))),"")</f>
        <v>14</v>
      </c>
      <c r="BF61" s="9">
        <f ca="1">IF(BE$9&lt;&gt;"",IF(BE$9&lt;&gt;"All Locations",IF(BE$10="From",COUNTIFS(Matches[CLASS],INDEX(classNum,1,MATCH(BF$11,classScheme,0)),Matches[TIMEBIN],$B61,Matches[SITE IN],BE$9),COUNTIFS(Matches[CLASS],INDEX(classNum,1,MATCH(BF$11,classScheme,0)),Matches[TIME OUT],"&gt;="&amp;TIMEVALUE(LEFT($B61,5)),Matches[TIME OUT],"&lt;"&amp;TIMEVALUE(LEFT($B61,5))+TIME(0,15,0),Matches[SITE OUT],BE$9)),COUNTIFS(All[TIMEBIN],$B61,All[CLASS],INDEX(classNum,1,MATCH(BF$11,classScheme,0)))),"")</f>
        <v>1</v>
      </c>
      <c r="BG61" s="9">
        <f ca="1">IF(BE$9&lt;&gt;"",IF(BE$9&lt;&gt;"All Locations",IF(BE$10="From",COUNTIFS(Matches[CLASS],INDEX(classNum,1,MATCH(BG$11,classScheme,0)),Matches[TIMEBIN],$B61,Matches[SITE IN],BE$9),COUNTIFS(Matches[CLASS],INDEX(classNum,1,MATCH(BG$11,classScheme,0)),Matches[TIME OUT],"&gt;="&amp;TIMEVALUE(LEFT($B61,5)),Matches[TIME OUT],"&lt;"&amp;TIMEVALUE(LEFT($B61,5))+TIME(0,15,0),Matches[SITE OUT],BE$9)),COUNTIFS(All[TIMEBIN],$B61,All[CLASS],INDEX(classNum,1,MATCH(BG$11,classScheme,0)))),"")</f>
        <v>0</v>
      </c>
      <c r="BH61" s="10">
        <f ca="1">IF(BE$9&lt;&gt;"",IF(BE$9&lt;&gt;"All Locations",IF(BE$10="From",COUNTIFS(Matches[CLASS],INDEX(classNum,1,MATCH(BH$11,classScheme,0)),Matches[TIMEBIN],$B61,Matches[SITE IN],BE$9),COUNTIFS(Matches[CLASS],INDEX(classNum,1,MATCH(BH$11,classScheme,0)),Matches[TIME OUT],"&gt;="&amp;TIMEVALUE(LEFT($B61,5)),Matches[TIME OUT],"&lt;"&amp;TIMEVALUE(LEFT($B61,5))+TIME(0,15,0),Matches[SITE OUT],BE$9)),COUNTIFS(All[TIMEBIN],$B61,All[CLASS],INDEX(classNum,1,MATCH(BH$11,classScheme,0)))),"")</f>
        <v>0</v>
      </c>
      <c r="BI61" s="11">
        <f ca="1">IF(BE$9&lt;&gt;"",IF(BE$9&lt;&gt;"All Locations",IF(BE$10="From",COUNTIFS(Matches[CLASS],INDEX(classNum,1,MATCH(BI$11,classScheme,0)),Matches[TIMEBIN],$B61,Matches[SITE IN],BE$9),COUNTIFS(Matches[CLASS],INDEX(classNum,1,MATCH(BI$11,classScheme,0)),Matches[TIME OUT],"&gt;="&amp;TIMEVALUE(LEFT($B61,5)),Matches[TIME OUT],"&lt;"&amp;TIMEVALUE(LEFT($B61,5))+TIME(0,15,0),Matches[SITE OUT],BE$9)),COUNTIFS(All[TIMEBIN],$B61,All[CLASS],INDEX(classNum,1,MATCH(BI$11,classScheme,0)))),"")</f>
        <v>0</v>
      </c>
      <c r="BJ61" s="12"/>
      <c r="BK61" s="8">
        <f ca="1">IF(BK$9&lt;&gt;"",IF(BK$9&lt;&gt;"All Locations",IF(BK$10="From",COUNTIFS(Matches[CLASS],INDEX(classNum,1,MATCH(BK$11,classScheme,0)),Matches[TIMEBIN],$B61,Matches[SITE IN],BK$9),COUNTIFS(Matches[CLASS],INDEX(classNum,1,MATCH(BK$11,classScheme,0)),Matches[TIME OUT],"&gt;="&amp;TIMEVALUE(LEFT($B61,5)),Matches[TIME OUT],"&lt;"&amp;TIMEVALUE(LEFT($B61,5))+TIME(0,15,0),Matches[SITE OUT],BK$9)),COUNTIFS(All[TIMEBIN],$B61,All[CLASS],INDEX(classNum,1,MATCH(BK$11,classScheme,0)))),"")</f>
        <v>14</v>
      </c>
      <c r="BL61" s="9">
        <f ca="1">IF(BK$9&lt;&gt;"",IF(BK$9&lt;&gt;"All Locations",IF(BK$10="From",COUNTIFS(Matches[CLASS],INDEX(classNum,1,MATCH(BL$11,classScheme,0)),Matches[TIMEBIN],$B61,Matches[SITE IN],BK$9),COUNTIFS(Matches[CLASS],INDEX(classNum,1,MATCH(BL$11,classScheme,0)),Matches[TIME OUT],"&gt;="&amp;TIMEVALUE(LEFT($B61,5)),Matches[TIME OUT],"&lt;"&amp;TIMEVALUE(LEFT($B61,5))+TIME(0,15,0),Matches[SITE OUT],BK$9)),COUNTIFS(All[TIMEBIN],$B61,All[CLASS],INDEX(classNum,1,MATCH(BL$11,classScheme,0)))),"")</f>
        <v>1</v>
      </c>
      <c r="BM61" s="9">
        <f ca="1">IF(BK$9&lt;&gt;"",IF(BK$9&lt;&gt;"All Locations",IF(BK$10="From",COUNTIFS(Matches[CLASS],INDEX(classNum,1,MATCH(BM$11,classScheme,0)),Matches[TIMEBIN],$B61,Matches[SITE IN],BK$9),COUNTIFS(Matches[CLASS],INDEX(classNum,1,MATCH(BM$11,classScheme,0)),Matches[TIME OUT],"&gt;="&amp;TIMEVALUE(LEFT($B61,5)),Matches[TIME OUT],"&lt;"&amp;TIMEVALUE(LEFT($B61,5))+TIME(0,15,0),Matches[SITE OUT],BK$9)),COUNTIFS(All[TIMEBIN],$B61,All[CLASS],INDEX(classNum,1,MATCH(BM$11,classScheme,0)))),"")</f>
        <v>0</v>
      </c>
      <c r="BN61" s="10">
        <f ca="1">IF(BK$9&lt;&gt;"",IF(BK$9&lt;&gt;"All Locations",IF(BK$10="From",COUNTIFS(Matches[CLASS],INDEX(classNum,1,MATCH(BN$11,classScheme,0)),Matches[TIMEBIN],$B61,Matches[SITE IN],BK$9),COUNTIFS(Matches[CLASS],INDEX(classNum,1,MATCH(BN$11,classScheme,0)),Matches[TIME OUT],"&gt;="&amp;TIMEVALUE(LEFT($B61,5)),Matches[TIME OUT],"&lt;"&amp;TIMEVALUE(LEFT($B61,5))+TIME(0,15,0),Matches[SITE OUT],BK$9)),COUNTIFS(All[TIMEBIN],$B61,All[CLASS],INDEX(classNum,1,MATCH(BN$11,classScheme,0)))),"")</f>
        <v>0</v>
      </c>
      <c r="BO61" s="11">
        <f ca="1">IF(BK$9&lt;&gt;"",IF(BK$9&lt;&gt;"All Locations",IF(BK$10="From",COUNTIFS(Matches[CLASS],INDEX(classNum,1,MATCH(BO$11,classScheme,0)),Matches[TIMEBIN],$B61,Matches[SITE IN],BK$9),COUNTIFS(Matches[CLASS],INDEX(classNum,1,MATCH(BO$11,classScheme,0)),Matches[TIME OUT],"&gt;="&amp;TIMEVALUE(LEFT($B61,5)),Matches[TIME OUT],"&lt;"&amp;TIMEVALUE(LEFT($B61,5))+TIME(0,15,0),Matches[SITE OUT],BK$9)),COUNTIFS(All[TIMEBIN],$B61,All[CLASS],INDEX(classNum,1,MATCH(BO$11,classScheme,0)))),"")</f>
        <v>0</v>
      </c>
      <c r="BP61" s="12"/>
      <c r="BQ61" s="8">
        <f ca="1">IF(BQ$9&lt;&gt;"",IF(BQ$9&lt;&gt;"All Locations",IF(BQ$10="From",COUNTIFS(Matches[CLASS],INDEX(classNum,1,MATCH(BQ$11,classScheme,0)),Matches[TIMEBIN],$B61,Matches[SITE IN],BQ$9),COUNTIFS(Matches[CLASS],INDEX(classNum,1,MATCH(BQ$11,classScheme,0)),Matches[TIME OUT],"&gt;="&amp;TIMEVALUE(LEFT($B61,5)),Matches[TIME OUT],"&lt;"&amp;TIMEVALUE(LEFT($B61,5))+TIME(0,15,0),Matches[SITE OUT],BQ$9)),COUNTIFS(All[TIMEBIN],$B61,All[CLASS],INDEX(classNum,1,MATCH(BQ$11,classScheme,0)))),"")</f>
        <v>206</v>
      </c>
      <c r="BR61" s="9">
        <f ca="1">IF(BQ$9&lt;&gt;"",IF(BQ$9&lt;&gt;"All Locations",IF(BQ$10="From",COUNTIFS(Matches[CLASS],INDEX(classNum,1,MATCH(BR$11,classScheme,0)),Matches[TIMEBIN],$B61,Matches[SITE IN],BQ$9),COUNTIFS(Matches[CLASS],INDEX(classNum,1,MATCH(BR$11,classScheme,0)),Matches[TIME OUT],"&gt;="&amp;TIMEVALUE(LEFT($B61,5)),Matches[TIME OUT],"&lt;"&amp;TIMEVALUE(LEFT($B61,5))+TIME(0,15,0),Matches[SITE OUT],BQ$9)),COUNTIFS(All[TIMEBIN],$B61,All[CLASS],INDEX(classNum,1,MATCH(BR$11,classScheme,0)))),"")</f>
        <v>10</v>
      </c>
      <c r="BS61" s="9">
        <f ca="1">IF(BQ$9&lt;&gt;"",IF(BQ$9&lt;&gt;"All Locations",IF(BQ$10="From",COUNTIFS(Matches[CLASS],INDEX(classNum,1,MATCH(BS$11,classScheme,0)),Matches[TIMEBIN],$B61,Matches[SITE IN],BQ$9),COUNTIFS(Matches[CLASS],INDEX(classNum,1,MATCH(BS$11,classScheme,0)),Matches[TIME OUT],"&gt;="&amp;TIMEVALUE(LEFT($B61,5)),Matches[TIME OUT],"&lt;"&amp;TIMEVALUE(LEFT($B61,5))+TIME(0,15,0),Matches[SITE OUT],BQ$9)),COUNTIFS(All[TIMEBIN],$B61,All[CLASS],INDEX(classNum,1,MATCH(BS$11,classScheme,0)))),"")</f>
        <v>0</v>
      </c>
      <c r="BT61" s="10">
        <f ca="1">IF(BQ$9&lt;&gt;"",IF(BQ$9&lt;&gt;"All Locations",IF(BQ$10="From",COUNTIFS(Matches[CLASS],INDEX(classNum,1,MATCH(BT$11,classScheme,0)),Matches[TIMEBIN],$B61,Matches[SITE IN],BQ$9),COUNTIFS(Matches[CLASS],INDEX(classNum,1,MATCH(BT$11,classScheme,0)),Matches[TIME OUT],"&gt;="&amp;TIMEVALUE(LEFT($B61,5)),Matches[TIME OUT],"&lt;"&amp;TIMEVALUE(LEFT($B61,5))+TIME(0,15,0),Matches[SITE OUT],BQ$9)),COUNTIFS(All[TIMEBIN],$B61,All[CLASS],INDEX(classNum,1,MATCH(BT$11,classScheme,0)))),"")</f>
        <v>0</v>
      </c>
      <c r="BU61" s="11">
        <f ca="1">IF(BQ$9&lt;&gt;"",IF(BQ$9&lt;&gt;"All Locations",IF(BQ$10="From",COUNTIFS(Matches[CLASS],INDEX(classNum,1,MATCH(BU$11,classScheme,0)),Matches[TIMEBIN],$B61,Matches[SITE IN],BQ$9),COUNTIFS(Matches[CLASS],INDEX(classNum,1,MATCH(BU$11,classScheme,0)),Matches[TIME OUT],"&gt;="&amp;TIMEVALUE(LEFT($B61,5)),Matches[TIME OUT],"&lt;"&amp;TIMEVALUE(LEFT($B61,5))+TIME(0,15,0),Matches[SITE OUT],BQ$9)),COUNTIFS(All[TIMEBIN],$B61,All[CLASS],INDEX(classNum,1,MATCH(BU$11,classScheme,0)))),"")</f>
        <v>3</v>
      </c>
    </row>
    <row r="62" spans="2:73">
      <c r="B62" s="7" t="str">
        <v>18:30 - 18:45</v>
      </c>
      <c r="C62" s="8">
        <f ca="1">IF(C$9&lt;&gt;"",IF(C$9&lt;&gt;"All Locations",IF(C$10="From",COUNTIFS(Matches[CLASS],INDEX(classNum,1,MATCH(C$11,classScheme,0)),Matches[TIMEBIN],$B62,Matches[SITE IN],C$9),COUNTIFS(Matches[CLASS],INDEX(classNum,1,MATCH(C$11,classScheme,0)),Matches[TIME OUT],"&gt;="&amp;TIMEVALUE(LEFT($B62,5)),Matches[TIME OUT],"&lt;"&amp;TIMEVALUE(LEFT($B62,5))+TIME(0,15,0),Matches[SITE OUT],C$9)),COUNTIFS(All[TIMEBIN],$B62,All[CLASS],INDEX(classNum,1,MATCH(C$11,classScheme,0)))),"")</f>
        <v>64</v>
      </c>
      <c r="D62" s="9">
        <f ca="1">IF(C$9&lt;&gt;"",IF(C$9&lt;&gt;"All Locations",IF(C$10="From",COUNTIFS(Matches[CLASS],INDEX(classNum,1,MATCH(D$11,classScheme,0)),Matches[TIMEBIN],$B62,Matches[SITE IN],C$9),COUNTIFS(Matches[CLASS],INDEX(classNum,1,MATCH(D$11,classScheme,0)),Matches[TIME OUT],"&gt;="&amp;TIMEVALUE(LEFT($B62,5)),Matches[TIME OUT],"&lt;"&amp;TIMEVALUE(LEFT($B62,5))+TIME(0,15,0),Matches[SITE OUT],C$9)),COUNTIFS(All[TIMEBIN],$B62,All[CLASS],INDEX(classNum,1,MATCH(D$11,classScheme,0)))),"")</f>
        <v>2</v>
      </c>
      <c r="E62" s="9">
        <f ca="1">IF(C$9&lt;&gt;"",IF(C$9&lt;&gt;"All Locations",IF(C$10="From",COUNTIFS(Matches[CLASS],INDEX(classNum,1,MATCH(E$11,classScheme,0)),Matches[TIMEBIN],$B62,Matches[SITE IN],C$9),COUNTIFS(Matches[CLASS],INDEX(classNum,1,MATCH(E$11,classScheme,0)),Matches[TIME OUT],"&gt;="&amp;TIMEVALUE(LEFT($B62,5)),Matches[TIME OUT],"&lt;"&amp;TIMEVALUE(LEFT($B62,5))+TIME(0,15,0),Matches[SITE OUT],C$9)),COUNTIFS(All[TIMEBIN],$B62,All[CLASS],INDEX(classNum,1,MATCH(E$11,classScheme,0)))),"")</f>
        <v>1</v>
      </c>
      <c r="F62" s="10">
        <f ca="1">IF(C$9&lt;&gt;"",IF(C$9&lt;&gt;"All Locations",IF(C$10="From",COUNTIFS(Matches[CLASS],INDEX(classNum,1,MATCH(F$11,classScheme,0)),Matches[TIMEBIN],$B62,Matches[SITE IN],C$9),COUNTIFS(Matches[CLASS],INDEX(classNum,1,MATCH(F$11,classScheme,0)),Matches[TIME OUT],"&gt;="&amp;TIMEVALUE(LEFT($B62,5)),Matches[TIME OUT],"&lt;"&amp;TIMEVALUE(LEFT($B62,5))+TIME(0,15,0),Matches[SITE OUT],C$9)),COUNTIFS(All[TIMEBIN],$B62,All[CLASS],INDEX(classNum,1,MATCH(F$11,classScheme,0)))),"")</f>
        <v>0</v>
      </c>
      <c r="G62" s="11">
        <f ca="1">IF(C$9&lt;&gt;"",IF(C$9&lt;&gt;"All Locations",IF(C$10="From",COUNTIFS(Matches[CLASS],INDEX(classNum,1,MATCH(G$11,classScheme,0)),Matches[TIMEBIN],$B62,Matches[SITE IN],C$9),COUNTIFS(Matches[CLASS],INDEX(classNum,1,MATCH(G$11,classScheme,0)),Matches[TIME OUT],"&gt;="&amp;TIMEVALUE(LEFT($B62,5)),Matches[TIME OUT],"&lt;"&amp;TIMEVALUE(LEFT($B62,5))+TIME(0,15,0),Matches[SITE OUT],C$9)),COUNTIFS(All[TIMEBIN],$B62,All[CLASS],INDEX(classNum,1,MATCH(G$11,classScheme,0)))),"")</f>
        <v>4</v>
      </c>
      <c r="H62" s="12"/>
      <c r="I62" s="8">
        <f ca="1">IF(I$9&lt;&gt;"",IF(I$9&lt;&gt;"All Locations",IF(I$10="From",COUNTIFS(Matches[CLASS],INDEX(classNum,1,MATCH(I$11,classScheme,0)),Matches[TIMEBIN],$B62,Matches[SITE IN],I$9),COUNTIFS(Matches[CLASS],INDEX(classNum,1,MATCH(I$11,classScheme,0)),Matches[TIME OUT],"&gt;="&amp;TIMEVALUE(LEFT($B62,5)),Matches[TIME OUT],"&lt;"&amp;TIMEVALUE(LEFT($B62,5))+TIME(0,15,0),Matches[SITE OUT],I$9)),COUNTIFS(All[TIMEBIN],$B62,All[CLASS],INDEX(classNum,1,MATCH(I$11,classScheme,0)))),"")</f>
        <v>0</v>
      </c>
      <c r="J62" s="9">
        <f ca="1">IF(I$9&lt;&gt;"",IF(I$9&lt;&gt;"All Locations",IF(I$10="From",COUNTIFS(Matches[CLASS],INDEX(classNum,1,MATCH(J$11,classScheme,0)),Matches[TIMEBIN],$B62,Matches[SITE IN],I$9),COUNTIFS(Matches[CLASS],INDEX(classNum,1,MATCH(J$11,classScheme,0)),Matches[TIME OUT],"&gt;="&amp;TIMEVALUE(LEFT($B62,5)),Matches[TIME OUT],"&lt;"&amp;TIMEVALUE(LEFT($B62,5))+TIME(0,15,0),Matches[SITE OUT],I$9)),COUNTIFS(All[TIMEBIN],$B62,All[CLASS],INDEX(classNum,1,MATCH(J$11,classScheme,0)))),"")</f>
        <v>0</v>
      </c>
      <c r="K62" s="9">
        <f ca="1">IF(I$9&lt;&gt;"",IF(I$9&lt;&gt;"All Locations",IF(I$10="From",COUNTIFS(Matches[CLASS],INDEX(classNum,1,MATCH(K$11,classScheme,0)),Matches[TIMEBIN],$B62,Matches[SITE IN],I$9),COUNTIFS(Matches[CLASS],INDEX(classNum,1,MATCH(K$11,classScheme,0)),Matches[TIME OUT],"&gt;="&amp;TIMEVALUE(LEFT($B62,5)),Matches[TIME OUT],"&lt;"&amp;TIMEVALUE(LEFT($B62,5))+TIME(0,15,0),Matches[SITE OUT],I$9)),COUNTIFS(All[TIMEBIN],$B62,All[CLASS],INDEX(classNum,1,MATCH(K$11,classScheme,0)))),"")</f>
        <v>0</v>
      </c>
      <c r="L62" s="10">
        <f ca="1">IF(I$9&lt;&gt;"",IF(I$9&lt;&gt;"All Locations",IF(I$10="From",COUNTIFS(Matches[CLASS],INDEX(classNum,1,MATCH(L$11,classScheme,0)),Matches[TIMEBIN],$B62,Matches[SITE IN],I$9),COUNTIFS(Matches[CLASS],INDEX(classNum,1,MATCH(L$11,classScheme,0)),Matches[TIME OUT],"&gt;="&amp;TIMEVALUE(LEFT($B62,5)),Matches[TIME OUT],"&lt;"&amp;TIMEVALUE(LEFT($B62,5))+TIME(0,15,0),Matches[SITE OUT],I$9)),COUNTIFS(All[TIMEBIN],$B62,All[CLASS],INDEX(classNum,1,MATCH(L$11,classScheme,0)))),"")</f>
        <v>0</v>
      </c>
      <c r="M62" s="11">
        <f ca="1">IF(I$9&lt;&gt;"",IF(I$9&lt;&gt;"All Locations",IF(I$10="From",COUNTIFS(Matches[CLASS],INDEX(classNum,1,MATCH(M$11,classScheme,0)),Matches[TIMEBIN],$B62,Matches[SITE IN],I$9),COUNTIFS(Matches[CLASS],INDEX(classNum,1,MATCH(M$11,classScheme,0)),Matches[TIME OUT],"&gt;="&amp;TIMEVALUE(LEFT($B62,5)),Matches[TIME OUT],"&lt;"&amp;TIMEVALUE(LEFT($B62,5))+TIME(0,15,0),Matches[SITE OUT],I$9)),COUNTIFS(All[TIMEBIN],$B62,All[CLASS],INDEX(classNum,1,MATCH(M$11,classScheme,0)))),"")</f>
        <v>0</v>
      </c>
      <c r="N62" s="12"/>
      <c r="O62" s="8">
        <f ca="1">IF(O$9&lt;&gt;"",IF(O$9&lt;&gt;"All Locations",IF(O$10="From",COUNTIFS(Matches[CLASS],INDEX(classNum,1,MATCH(O$11,classScheme,0)),Matches[TIMEBIN],$B62,Matches[SITE IN],O$9),COUNTIFS(Matches[CLASS],INDEX(classNum,1,MATCH(O$11,classScheme,0)),Matches[TIME OUT],"&gt;="&amp;TIMEVALUE(LEFT($B62,5)),Matches[TIME OUT],"&lt;"&amp;TIMEVALUE(LEFT($B62,5))+TIME(0,15,0),Matches[SITE OUT],O$9)),COUNTIFS(All[TIMEBIN],$B62,All[CLASS],INDEX(classNum,1,MATCH(O$11,classScheme,0)))),"")</f>
        <v>22</v>
      </c>
      <c r="P62" s="9">
        <f ca="1">IF(O$9&lt;&gt;"",IF(O$9&lt;&gt;"All Locations",IF(O$10="From",COUNTIFS(Matches[CLASS],INDEX(classNum,1,MATCH(P$11,classScheme,0)),Matches[TIMEBIN],$B62,Matches[SITE IN],O$9),COUNTIFS(Matches[CLASS],INDEX(classNum,1,MATCH(P$11,classScheme,0)),Matches[TIME OUT],"&gt;="&amp;TIMEVALUE(LEFT($B62,5)),Matches[TIME OUT],"&lt;"&amp;TIMEVALUE(LEFT($B62,5))+TIME(0,15,0),Matches[SITE OUT],O$9)),COUNTIFS(All[TIMEBIN],$B62,All[CLASS],INDEX(classNum,1,MATCH(P$11,classScheme,0)))),"")</f>
        <v>0</v>
      </c>
      <c r="Q62" s="9">
        <f ca="1">IF(O$9&lt;&gt;"",IF(O$9&lt;&gt;"All Locations",IF(O$10="From",COUNTIFS(Matches[CLASS],INDEX(classNum,1,MATCH(Q$11,classScheme,0)),Matches[TIMEBIN],$B62,Matches[SITE IN],O$9),COUNTIFS(Matches[CLASS],INDEX(classNum,1,MATCH(Q$11,classScheme,0)),Matches[TIME OUT],"&gt;="&amp;TIMEVALUE(LEFT($B62,5)),Matches[TIME OUT],"&lt;"&amp;TIMEVALUE(LEFT($B62,5))+TIME(0,15,0),Matches[SITE OUT],O$9)),COUNTIFS(All[TIMEBIN],$B62,All[CLASS],INDEX(classNum,1,MATCH(Q$11,classScheme,0)))),"")</f>
        <v>0</v>
      </c>
      <c r="R62" s="10">
        <f ca="1">IF(O$9&lt;&gt;"",IF(O$9&lt;&gt;"All Locations",IF(O$10="From",COUNTIFS(Matches[CLASS],INDEX(classNum,1,MATCH(R$11,classScheme,0)),Matches[TIMEBIN],$B62,Matches[SITE IN],O$9),COUNTIFS(Matches[CLASS],INDEX(classNum,1,MATCH(R$11,classScheme,0)),Matches[TIME OUT],"&gt;="&amp;TIMEVALUE(LEFT($B62,5)),Matches[TIME OUT],"&lt;"&amp;TIMEVALUE(LEFT($B62,5))+TIME(0,15,0),Matches[SITE OUT],O$9)),COUNTIFS(All[TIMEBIN],$B62,All[CLASS],INDEX(classNum,1,MATCH(R$11,classScheme,0)))),"")</f>
        <v>0</v>
      </c>
      <c r="S62" s="11">
        <f ca="1">IF(O$9&lt;&gt;"",IF(O$9&lt;&gt;"All Locations",IF(O$10="From",COUNTIFS(Matches[CLASS],INDEX(classNum,1,MATCH(S$11,classScheme,0)),Matches[TIMEBIN],$B62,Matches[SITE IN],O$9),COUNTIFS(Matches[CLASS],INDEX(classNum,1,MATCH(S$11,classScheme,0)),Matches[TIME OUT],"&gt;="&amp;TIMEVALUE(LEFT($B62,5)),Matches[TIME OUT],"&lt;"&amp;TIMEVALUE(LEFT($B62,5))+TIME(0,15,0),Matches[SITE OUT],O$9)),COUNTIFS(All[TIMEBIN],$B62,All[CLASS],INDEX(classNum,1,MATCH(S$11,classScheme,0)))),"")</f>
        <v>0</v>
      </c>
      <c r="T62" s="12"/>
      <c r="U62" s="8">
        <f ca="1">IF(U$9&lt;&gt;"",IF(U$9&lt;&gt;"All Locations",IF(U$10="From",COUNTIFS(Matches[CLASS],INDEX(classNum,1,MATCH(U$11,classScheme,0)),Matches[TIMEBIN],$B62,Matches[SITE IN],U$9),COUNTIFS(Matches[CLASS],INDEX(classNum,1,MATCH(U$11,classScheme,0)),Matches[TIME OUT],"&gt;="&amp;TIMEVALUE(LEFT($B62,5)),Matches[TIME OUT],"&lt;"&amp;TIMEVALUE(LEFT($B62,5))+TIME(0,15,0),Matches[SITE OUT],U$9)),COUNTIFS(All[TIMEBIN],$B62,All[CLASS],INDEX(classNum,1,MATCH(U$11,classScheme,0)))),"")</f>
        <v>22</v>
      </c>
      <c r="V62" s="9">
        <f ca="1">IF(U$9&lt;&gt;"",IF(U$9&lt;&gt;"All Locations",IF(U$10="From",COUNTIFS(Matches[CLASS],INDEX(classNum,1,MATCH(V$11,classScheme,0)),Matches[TIMEBIN],$B62,Matches[SITE IN],U$9),COUNTIFS(Matches[CLASS],INDEX(classNum,1,MATCH(V$11,classScheme,0)),Matches[TIME OUT],"&gt;="&amp;TIMEVALUE(LEFT($B62,5)),Matches[TIME OUT],"&lt;"&amp;TIMEVALUE(LEFT($B62,5))+TIME(0,15,0),Matches[SITE OUT],U$9)),COUNTIFS(All[TIMEBIN],$B62,All[CLASS],INDEX(classNum,1,MATCH(V$11,classScheme,0)))),"")</f>
        <v>0</v>
      </c>
      <c r="W62" s="9">
        <f ca="1">IF(U$9&lt;&gt;"",IF(U$9&lt;&gt;"All Locations",IF(U$10="From",COUNTIFS(Matches[CLASS],INDEX(classNum,1,MATCH(W$11,classScheme,0)),Matches[TIMEBIN],$B62,Matches[SITE IN],U$9),COUNTIFS(Matches[CLASS],INDEX(classNum,1,MATCH(W$11,classScheme,0)),Matches[TIME OUT],"&gt;="&amp;TIMEVALUE(LEFT($B62,5)),Matches[TIME OUT],"&lt;"&amp;TIMEVALUE(LEFT($B62,5))+TIME(0,15,0),Matches[SITE OUT],U$9)),COUNTIFS(All[TIMEBIN],$B62,All[CLASS],INDEX(classNum,1,MATCH(W$11,classScheme,0)))),"")</f>
        <v>0</v>
      </c>
      <c r="X62" s="10">
        <f ca="1">IF(U$9&lt;&gt;"",IF(U$9&lt;&gt;"All Locations",IF(U$10="From",COUNTIFS(Matches[CLASS],INDEX(classNum,1,MATCH(X$11,classScheme,0)),Matches[TIMEBIN],$B62,Matches[SITE IN],U$9),COUNTIFS(Matches[CLASS],INDEX(classNum,1,MATCH(X$11,classScheme,0)),Matches[TIME OUT],"&gt;="&amp;TIMEVALUE(LEFT($B62,5)),Matches[TIME OUT],"&lt;"&amp;TIMEVALUE(LEFT($B62,5))+TIME(0,15,0),Matches[SITE OUT],U$9)),COUNTIFS(All[TIMEBIN],$B62,All[CLASS],INDEX(classNum,1,MATCH(X$11,classScheme,0)))),"")</f>
        <v>0</v>
      </c>
      <c r="Y62" s="11">
        <f ca="1">IF(U$9&lt;&gt;"",IF(U$9&lt;&gt;"All Locations",IF(U$10="From",COUNTIFS(Matches[CLASS],INDEX(classNum,1,MATCH(Y$11,classScheme,0)),Matches[TIMEBIN],$B62,Matches[SITE IN],U$9),COUNTIFS(Matches[CLASS],INDEX(classNum,1,MATCH(Y$11,classScheme,0)),Matches[TIME OUT],"&gt;="&amp;TIMEVALUE(LEFT($B62,5)),Matches[TIME OUT],"&lt;"&amp;TIMEVALUE(LEFT($B62,5))+TIME(0,15,0),Matches[SITE OUT],U$9)),COUNTIFS(All[TIMEBIN],$B62,All[CLASS],INDEX(classNum,1,MATCH(Y$11,classScheme,0)))),"")</f>
        <v>0</v>
      </c>
      <c r="Z62" s="12"/>
      <c r="AA62" s="8">
        <f ca="1">IF(AA$9&lt;&gt;"",IF(AA$9&lt;&gt;"All Locations",IF(AA$10="From",COUNTIFS(Matches[CLASS],INDEX(classNum,1,MATCH(AA$11,classScheme,0)),Matches[TIMEBIN],$B62,Matches[SITE IN],AA$9),COUNTIFS(Matches[CLASS],INDEX(classNum,1,MATCH(AA$11,classScheme,0)),Matches[TIME OUT],"&gt;="&amp;TIMEVALUE(LEFT($B62,5)),Matches[TIME OUT],"&lt;"&amp;TIMEVALUE(LEFT($B62,5))+TIME(0,15,0),Matches[SITE OUT],AA$9)),COUNTIFS(All[TIMEBIN],$B62,All[CLASS],INDEX(classNum,1,MATCH(AA$11,classScheme,0)))),"")</f>
        <v>20</v>
      </c>
      <c r="AB62" s="9">
        <f ca="1">IF(AA$9&lt;&gt;"",IF(AA$9&lt;&gt;"All Locations",IF(AA$10="From",COUNTIFS(Matches[CLASS],INDEX(classNum,1,MATCH(AB$11,classScheme,0)),Matches[TIMEBIN],$B62,Matches[SITE IN],AA$9),COUNTIFS(Matches[CLASS],INDEX(classNum,1,MATCH(AB$11,classScheme,0)),Matches[TIME OUT],"&gt;="&amp;TIMEVALUE(LEFT($B62,5)),Matches[TIME OUT],"&lt;"&amp;TIMEVALUE(LEFT($B62,5))+TIME(0,15,0),Matches[SITE OUT],AA$9)),COUNTIFS(All[TIMEBIN],$B62,All[CLASS],INDEX(classNum,1,MATCH(AB$11,classScheme,0)))),"")</f>
        <v>0</v>
      </c>
      <c r="AC62" s="9">
        <f ca="1">IF(AA$9&lt;&gt;"",IF(AA$9&lt;&gt;"All Locations",IF(AA$10="From",COUNTIFS(Matches[CLASS],INDEX(classNum,1,MATCH(AC$11,classScheme,0)),Matches[TIMEBIN],$B62,Matches[SITE IN],AA$9),COUNTIFS(Matches[CLASS],INDEX(classNum,1,MATCH(AC$11,classScheme,0)),Matches[TIME OUT],"&gt;="&amp;TIMEVALUE(LEFT($B62,5)),Matches[TIME OUT],"&lt;"&amp;TIMEVALUE(LEFT($B62,5))+TIME(0,15,0),Matches[SITE OUT],AA$9)),COUNTIFS(All[TIMEBIN],$B62,All[CLASS],INDEX(classNum,1,MATCH(AC$11,classScheme,0)))),"")</f>
        <v>0</v>
      </c>
      <c r="AD62" s="10">
        <f ca="1">IF(AA$9&lt;&gt;"",IF(AA$9&lt;&gt;"All Locations",IF(AA$10="From",COUNTIFS(Matches[CLASS],INDEX(classNum,1,MATCH(AD$11,classScheme,0)),Matches[TIMEBIN],$B62,Matches[SITE IN],AA$9),COUNTIFS(Matches[CLASS],INDEX(classNum,1,MATCH(AD$11,classScheme,0)),Matches[TIME OUT],"&gt;="&amp;TIMEVALUE(LEFT($B62,5)),Matches[TIME OUT],"&lt;"&amp;TIMEVALUE(LEFT($B62,5))+TIME(0,15,0),Matches[SITE OUT],AA$9)),COUNTIFS(All[TIMEBIN],$B62,All[CLASS],INDEX(classNum,1,MATCH(AD$11,classScheme,0)))),"")</f>
        <v>0</v>
      </c>
      <c r="AE62" s="11">
        <f ca="1">IF(AA$9&lt;&gt;"",IF(AA$9&lt;&gt;"All Locations",IF(AA$10="From",COUNTIFS(Matches[CLASS],INDEX(classNum,1,MATCH(AE$11,classScheme,0)),Matches[TIMEBIN],$B62,Matches[SITE IN],AA$9),COUNTIFS(Matches[CLASS],INDEX(classNum,1,MATCH(AE$11,classScheme,0)),Matches[TIME OUT],"&gt;="&amp;TIMEVALUE(LEFT($B62,5)),Matches[TIME OUT],"&lt;"&amp;TIMEVALUE(LEFT($B62,5))+TIME(0,15,0),Matches[SITE OUT],AA$9)),COUNTIFS(All[TIMEBIN],$B62,All[CLASS],INDEX(classNum,1,MATCH(AE$11,classScheme,0)))),"")</f>
        <v>0</v>
      </c>
      <c r="AF62" s="12"/>
      <c r="AG62" s="8">
        <f ca="1">IF(AG$9&lt;&gt;"",IF(AG$9&lt;&gt;"All Locations",IF(AG$10="From",COUNTIFS(Matches[CLASS],INDEX(classNum,1,MATCH(AG$11,classScheme,0)),Matches[TIMEBIN],$B62,Matches[SITE IN],AG$9),COUNTIFS(Matches[CLASS],INDEX(classNum,1,MATCH(AG$11,classScheme,0)),Matches[TIME OUT],"&gt;="&amp;TIMEVALUE(LEFT($B62,5)),Matches[TIME OUT],"&lt;"&amp;TIMEVALUE(LEFT($B62,5))+TIME(0,15,0),Matches[SITE OUT],AG$9)),COUNTIFS(All[TIMEBIN],$B62,All[CLASS],INDEX(classNum,1,MATCH(AG$11,classScheme,0)))),"")</f>
        <v>28</v>
      </c>
      <c r="AH62" s="9">
        <f ca="1">IF(AG$9&lt;&gt;"",IF(AG$9&lt;&gt;"All Locations",IF(AG$10="From",COUNTIFS(Matches[CLASS],INDEX(classNum,1,MATCH(AH$11,classScheme,0)),Matches[TIMEBIN],$B62,Matches[SITE IN],AG$9),COUNTIFS(Matches[CLASS],INDEX(classNum,1,MATCH(AH$11,classScheme,0)),Matches[TIME OUT],"&gt;="&amp;TIMEVALUE(LEFT($B62,5)),Matches[TIME OUT],"&lt;"&amp;TIMEVALUE(LEFT($B62,5))+TIME(0,15,0),Matches[SITE OUT],AG$9)),COUNTIFS(All[TIMEBIN],$B62,All[CLASS],INDEX(classNum,1,MATCH(AH$11,classScheme,0)))),"")</f>
        <v>4</v>
      </c>
      <c r="AI62" s="9">
        <f ca="1">IF(AG$9&lt;&gt;"",IF(AG$9&lt;&gt;"All Locations",IF(AG$10="From",COUNTIFS(Matches[CLASS],INDEX(classNum,1,MATCH(AI$11,classScheme,0)),Matches[TIMEBIN],$B62,Matches[SITE IN],AG$9),COUNTIFS(Matches[CLASS],INDEX(classNum,1,MATCH(AI$11,classScheme,0)),Matches[TIME OUT],"&gt;="&amp;TIMEVALUE(LEFT($B62,5)),Matches[TIME OUT],"&lt;"&amp;TIMEVALUE(LEFT($B62,5))+TIME(0,15,0),Matches[SITE OUT],AG$9)),COUNTIFS(All[TIMEBIN],$B62,All[CLASS],INDEX(classNum,1,MATCH(AI$11,classScheme,0)))),"")</f>
        <v>0</v>
      </c>
      <c r="AJ62" s="10">
        <f ca="1">IF(AG$9&lt;&gt;"",IF(AG$9&lt;&gt;"All Locations",IF(AG$10="From",COUNTIFS(Matches[CLASS],INDEX(classNum,1,MATCH(AJ$11,classScheme,0)),Matches[TIMEBIN],$B62,Matches[SITE IN],AG$9),COUNTIFS(Matches[CLASS],INDEX(classNum,1,MATCH(AJ$11,classScheme,0)),Matches[TIME OUT],"&gt;="&amp;TIMEVALUE(LEFT($B62,5)),Matches[TIME OUT],"&lt;"&amp;TIMEVALUE(LEFT($B62,5))+TIME(0,15,0),Matches[SITE OUT],AG$9)),COUNTIFS(All[TIMEBIN],$B62,All[CLASS],INDEX(classNum,1,MATCH(AJ$11,classScheme,0)))),"")</f>
        <v>0</v>
      </c>
      <c r="AK62" s="11">
        <f ca="1">IF(AG$9&lt;&gt;"",IF(AG$9&lt;&gt;"All Locations",IF(AG$10="From",COUNTIFS(Matches[CLASS],INDEX(classNum,1,MATCH(AK$11,classScheme,0)),Matches[TIMEBIN],$B62,Matches[SITE IN],AG$9),COUNTIFS(Matches[CLASS],INDEX(classNum,1,MATCH(AK$11,classScheme,0)),Matches[TIME OUT],"&gt;="&amp;TIMEVALUE(LEFT($B62,5)),Matches[TIME OUT],"&lt;"&amp;TIMEVALUE(LEFT($B62,5))+TIME(0,15,0),Matches[SITE OUT],AG$9)),COUNTIFS(All[TIMEBIN],$B62,All[CLASS],INDEX(classNum,1,MATCH(AK$11,classScheme,0)))),"")</f>
        <v>0</v>
      </c>
      <c r="AL62" s="12"/>
      <c r="AM62" s="8">
        <f ca="1">IF(AM$9&lt;&gt;"",IF(AM$9&lt;&gt;"All Locations",IF(AM$10="From",COUNTIFS(Matches[CLASS],INDEX(classNum,1,MATCH(AM$11,classScheme,0)),Matches[TIMEBIN],$B62,Matches[SITE IN],AM$9),COUNTIFS(Matches[CLASS],INDEX(classNum,1,MATCH(AM$11,classScheme,0)),Matches[TIME OUT],"&gt;="&amp;TIMEVALUE(LEFT($B62,5)),Matches[TIME OUT],"&lt;"&amp;TIMEVALUE(LEFT($B62,5))+TIME(0,15,0),Matches[SITE OUT],AM$9)),COUNTIFS(All[TIMEBIN],$B62,All[CLASS],INDEX(classNum,1,MATCH(AM$11,classScheme,0)))),"")</f>
        <v>34</v>
      </c>
      <c r="AN62" s="9">
        <f ca="1">IF(AM$9&lt;&gt;"",IF(AM$9&lt;&gt;"All Locations",IF(AM$10="From",COUNTIFS(Matches[CLASS],INDEX(classNum,1,MATCH(AN$11,classScheme,0)),Matches[TIMEBIN],$B62,Matches[SITE IN],AM$9),COUNTIFS(Matches[CLASS],INDEX(classNum,1,MATCH(AN$11,classScheme,0)),Matches[TIME OUT],"&gt;="&amp;TIMEVALUE(LEFT($B62,5)),Matches[TIME OUT],"&lt;"&amp;TIMEVALUE(LEFT($B62,5))+TIME(0,15,0),Matches[SITE OUT],AM$9)),COUNTIFS(All[TIMEBIN],$B62,All[CLASS],INDEX(classNum,1,MATCH(AN$11,classScheme,0)))),"")</f>
        <v>0</v>
      </c>
      <c r="AO62" s="9">
        <f ca="1">IF(AM$9&lt;&gt;"",IF(AM$9&lt;&gt;"All Locations",IF(AM$10="From",COUNTIFS(Matches[CLASS],INDEX(classNum,1,MATCH(AO$11,classScheme,0)),Matches[TIMEBIN],$B62,Matches[SITE IN],AM$9),COUNTIFS(Matches[CLASS],INDEX(classNum,1,MATCH(AO$11,classScheme,0)),Matches[TIME OUT],"&gt;="&amp;TIMEVALUE(LEFT($B62,5)),Matches[TIME OUT],"&lt;"&amp;TIMEVALUE(LEFT($B62,5))+TIME(0,15,0),Matches[SITE OUT],AM$9)),COUNTIFS(All[TIMEBIN],$B62,All[CLASS],INDEX(classNum,1,MATCH(AO$11,classScheme,0)))),"")</f>
        <v>0</v>
      </c>
      <c r="AP62" s="10">
        <f ca="1">IF(AM$9&lt;&gt;"",IF(AM$9&lt;&gt;"All Locations",IF(AM$10="From",COUNTIFS(Matches[CLASS],INDEX(classNum,1,MATCH(AP$11,classScheme,0)),Matches[TIMEBIN],$B62,Matches[SITE IN],AM$9),COUNTIFS(Matches[CLASS],INDEX(classNum,1,MATCH(AP$11,classScheme,0)),Matches[TIME OUT],"&gt;="&amp;TIMEVALUE(LEFT($B62,5)),Matches[TIME OUT],"&lt;"&amp;TIMEVALUE(LEFT($B62,5))+TIME(0,15,0),Matches[SITE OUT],AM$9)),COUNTIFS(All[TIMEBIN],$B62,All[CLASS],INDEX(classNum,1,MATCH(AP$11,classScheme,0)))),"")</f>
        <v>0</v>
      </c>
      <c r="AQ62" s="11">
        <f ca="1">IF(AM$9&lt;&gt;"",IF(AM$9&lt;&gt;"All Locations",IF(AM$10="From",COUNTIFS(Matches[CLASS],INDEX(classNum,1,MATCH(AQ$11,classScheme,0)),Matches[TIMEBIN],$B62,Matches[SITE IN],AM$9),COUNTIFS(Matches[CLASS],INDEX(classNum,1,MATCH(AQ$11,classScheme,0)),Matches[TIME OUT],"&gt;="&amp;TIMEVALUE(LEFT($B62,5)),Matches[TIME OUT],"&lt;"&amp;TIMEVALUE(LEFT($B62,5))+TIME(0,15,0),Matches[SITE OUT],AM$9)),COUNTIFS(All[TIMEBIN],$B62,All[CLASS],INDEX(classNum,1,MATCH(AQ$11,classScheme,0)))),"")</f>
        <v>5</v>
      </c>
      <c r="AR62" s="12"/>
      <c r="AS62" s="8">
        <f ca="1">IF(AS$9&lt;&gt;"",IF(AS$9&lt;&gt;"All Locations",IF(AS$10="From",COUNTIFS(Matches[CLASS],INDEX(classNum,1,MATCH(AS$11,classScheme,0)),Matches[TIMEBIN],$B62,Matches[SITE IN],AS$9),COUNTIFS(Matches[CLASS],INDEX(classNum,1,MATCH(AS$11,classScheme,0)),Matches[TIME OUT],"&gt;="&amp;TIMEVALUE(LEFT($B62,5)),Matches[TIME OUT],"&lt;"&amp;TIMEVALUE(LEFT($B62,5))+TIME(0,15,0),Matches[SITE OUT],AS$9)),COUNTIFS(All[TIMEBIN],$B62,All[CLASS],INDEX(classNum,1,MATCH(AS$11,classScheme,0)))),"")</f>
        <v>0</v>
      </c>
      <c r="AT62" s="9">
        <f ca="1">IF(AS$9&lt;&gt;"",IF(AS$9&lt;&gt;"All Locations",IF(AS$10="From",COUNTIFS(Matches[CLASS],INDEX(classNum,1,MATCH(AT$11,classScheme,0)),Matches[TIMEBIN],$B62,Matches[SITE IN],AS$9),COUNTIFS(Matches[CLASS],INDEX(classNum,1,MATCH(AT$11,classScheme,0)),Matches[TIME OUT],"&gt;="&amp;TIMEVALUE(LEFT($B62,5)),Matches[TIME OUT],"&lt;"&amp;TIMEVALUE(LEFT($B62,5))+TIME(0,15,0),Matches[SITE OUT],AS$9)),COUNTIFS(All[TIMEBIN],$B62,All[CLASS],INDEX(classNum,1,MATCH(AT$11,classScheme,0)))),"")</f>
        <v>0</v>
      </c>
      <c r="AU62" s="9">
        <f ca="1">IF(AS$9&lt;&gt;"",IF(AS$9&lt;&gt;"All Locations",IF(AS$10="From",COUNTIFS(Matches[CLASS],INDEX(classNum,1,MATCH(AU$11,classScheme,0)),Matches[TIMEBIN],$B62,Matches[SITE IN],AS$9),COUNTIFS(Matches[CLASS],INDEX(classNum,1,MATCH(AU$11,classScheme,0)),Matches[TIME OUT],"&gt;="&amp;TIMEVALUE(LEFT($B62,5)),Matches[TIME OUT],"&lt;"&amp;TIMEVALUE(LEFT($B62,5))+TIME(0,15,0),Matches[SITE OUT],AS$9)),COUNTIFS(All[TIMEBIN],$B62,All[CLASS],INDEX(classNum,1,MATCH(AU$11,classScheme,0)))),"")</f>
        <v>0</v>
      </c>
      <c r="AV62" s="10">
        <f ca="1">IF(AS$9&lt;&gt;"",IF(AS$9&lt;&gt;"All Locations",IF(AS$10="From",COUNTIFS(Matches[CLASS],INDEX(classNum,1,MATCH(AV$11,classScheme,0)),Matches[TIMEBIN],$B62,Matches[SITE IN],AS$9),COUNTIFS(Matches[CLASS],INDEX(classNum,1,MATCH(AV$11,classScheme,0)),Matches[TIME OUT],"&gt;="&amp;TIMEVALUE(LEFT($B62,5)),Matches[TIME OUT],"&lt;"&amp;TIMEVALUE(LEFT($B62,5))+TIME(0,15,0),Matches[SITE OUT],AS$9)),COUNTIFS(All[TIMEBIN],$B62,All[CLASS],INDEX(classNum,1,MATCH(AV$11,classScheme,0)))),"")</f>
        <v>0</v>
      </c>
      <c r="AW62" s="11">
        <f ca="1">IF(AS$9&lt;&gt;"",IF(AS$9&lt;&gt;"All Locations",IF(AS$10="From",COUNTIFS(Matches[CLASS],INDEX(classNum,1,MATCH(AW$11,classScheme,0)),Matches[TIMEBIN],$B62,Matches[SITE IN],AS$9),COUNTIFS(Matches[CLASS],INDEX(classNum,1,MATCH(AW$11,classScheme,0)),Matches[TIME OUT],"&gt;="&amp;TIMEVALUE(LEFT($B62,5)),Matches[TIME OUT],"&lt;"&amp;TIMEVALUE(LEFT($B62,5))+TIME(0,15,0),Matches[SITE OUT],AS$9)),COUNTIFS(All[TIMEBIN],$B62,All[CLASS],INDEX(classNum,1,MATCH(AW$11,classScheme,0)))),"")</f>
        <v>0</v>
      </c>
      <c r="AX62" s="12"/>
      <c r="AY62" s="8">
        <f ca="1">IF(AY$9&lt;&gt;"",IF(AY$9&lt;&gt;"All Locations",IF(AY$10="From",COUNTIFS(Matches[CLASS],INDEX(classNum,1,MATCH(AY$11,classScheme,0)),Matches[TIMEBIN],$B62,Matches[SITE IN],AY$9),COUNTIFS(Matches[CLASS],INDEX(classNum,1,MATCH(AY$11,classScheme,0)),Matches[TIME OUT],"&gt;="&amp;TIMEVALUE(LEFT($B62,5)),Matches[TIME OUT],"&lt;"&amp;TIMEVALUE(LEFT($B62,5))+TIME(0,15,0),Matches[SITE OUT],AY$9)),COUNTIFS(All[TIMEBIN],$B62,All[CLASS],INDEX(classNum,1,MATCH(AY$11,classScheme,0)))),"")</f>
        <v>18</v>
      </c>
      <c r="AZ62" s="9">
        <f ca="1">IF(AY$9&lt;&gt;"",IF(AY$9&lt;&gt;"All Locations",IF(AY$10="From",COUNTIFS(Matches[CLASS],INDEX(classNum,1,MATCH(AZ$11,classScheme,0)),Matches[TIMEBIN],$B62,Matches[SITE IN],AY$9),COUNTIFS(Matches[CLASS],INDEX(classNum,1,MATCH(AZ$11,classScheme,0)),Matches[TIME OUT],"&gt;="&amp;TIMEVALUE(LEFT($B62,5)),Matches[TIME OUT],"&lt;"&amp;TIMEVALUE(LEFT($B62,5))+TIME(0,15,0),Matches[SITE OUT],AY$9)),COUNTIFS(All[TIMEBIN],$B62,All[CLASS],INDEX(classNum,1,MATCH(AZ$11,classScheme,0)))),"")</f>
        <v>2</v>
      </c>
      <c r="BA62" s="9">
        <f ca="1">IF(AY$9&lt;&gt;"",IF(AY$9&lt;&gt;"All Locations",IF(AY$10="From",COUNTIFS(Matches[CLASS],INDEX(classNum,1,MATCH(BA$11,classScheme,0)),Matches[TIMEBIN],$B62,Matches[SITE IN],AY$9),COUNTIFS(Matches[CLASS],INDEX(classNum,1,MATCH(BA$11,classScheme,0)),Matches[TIME OUT],"&gt;="&amp;TIMEVALUE(LEFT($B62,5)),Matches[TIME OUT],"&lt;"&amp;TIMEVALUE(LEFT($B62,5))+TIME(0,15,0),Matches[SITE OUT],AY$9)),COUNTIFS(All[TIMEBIN],$B62,All[CLASS],INDEX(classNum,1,MATCH(BA$11,classScheme,0)))),"")</f>
        <v>0</v>
      </c>
      <c r="BB62" s="10">
        <f ca="1">IF(AY$9&lt;&gt;"",IF(AY$9&lt;&gt;"All Locations",IF(AY$10="From",COUNTIFS(Matches[CLASS],INDEX(classNum,1,MATCH(BB$11,classScheme,0)),Matches[TIMEBIN],$B62,Matches[SITE IN],AY$9),COUNTIFS(Matches[CLASS],INDEX(classNum,1,MATCH(BB$11,classScheme,0)),Matches[TIME OUT],"&gt;="&amp;TIMEVALUE(LEFT($B62,5)),Matches[TIME OUT],"&lt;"&amp;TIMEVALUE(LEFT($B62,5))+TIME(0,15,0),Matches[SITE OUT],AY$9)),COUNTIFS(All[TIMEBIN],$B62,All[CLASS],INDEX(classNum,1,MATCH(BB$11,classScheme,0)))),"")</f>
        <v>0</v>
      </c>
      <c r="BC62" s="11">
        <f ca="1">IF(AY$9&lt;&gt;"",IF(AY$9&lt;&gt;"All Locations",IF(AY$10="From",COUNTIFS(Matches[CLASS],INDEX(classNum,1,MATCH(BC$11,classScheme,0)),Matches[TIMEBIN],$B62,Matches[SITE IN],AY$9),COUNTIFS(Matches[CLASS],INDEX(classNum,1,MATCH(BC$11,classScheme,0)),Matches[TIME OUT],"&gt;="&amp;TIMEVALUE(LEFT($B62,5)),Matches[TIME OUT],"&lt;"&amp;TIMEVALUE(LEFT($B62,5))+TIME(0,15,0),Matches[SITE OUT],AY$9)),COUNTIFS(All[TIMEBIN],$B62,All[CLASS],INDEX(classNum,1,MATCH(BC$11,classScheme,0)))),"")</f>
        <v>0</v>
      </c>
      <c r="BD62" s="12"/>
      <c r="BE62" s="8">
        <f ca="1">IF(BE$9&lt;&gt;"",IF(BE$9&lt;&gt;"All Locations",IF(BE$10="From",COUNTIFS(Matches[CLASS],INDEX(classNum,1,MATCH(BE$11,classScheme,0)),Matches[TIMEBIN],$B62,Matches[SITE IN],BE$9),COUNTIFS(Matches[CLASS],INDEX(classNum,1,MATCH(BE$11,classScheme,0)),Matches[TIME OUT],"&gt;="&amp;TIMEVALUE(LEFT($B62,5)),Matches[TIME OUT],"&lt;"&amp;TIMEVALUE(LEFT($B62,5))+TIME(0,15,0),Matches[SITE OUT],BE$9)),COUNTIFS(All[TIMEBIN],$B62,All[CLASS],INDEX(classNum,1,MATCH(BE$11,classScheme,0)))),"")</f>
        <v>13</v>
      </c>
      <c r="BF62" s="9">
        <f ca="1">IF(BE$9&lt;&gt;"",IF(BE$9&lt;&gt;"All Locations",IF(BE$10="From",COUNTIFS(Matches[CLASS],INDEX(classNum,1,MATCH(BF$11,classScheme,0)),Matches[TIMEBIN],$B62,Matches[SITE IN],BE$9),COUNTIFS(Matches[CLASS],INDEX(classNum,1,MATCH(BF$11,classScheme,0)),Matches[TIME OUT],"&gt;="&amp;TIMEVALUE(LEFT($B62,5)),Matches[TIME OUT],"&lt;"&amp;TIMEVALUE(LEFT($B62,5))+TIME(0,15,0),Matches[SITE OUT],BE$9)),COUNTIFS(All[TIMEBIN],$B62,All[CLASS],INDEX(classNum,1,MATCH(BF$11,classScheme,0)))),"")</f>
        <v>0</v>
      </c>
      <c r="BG62" s="9">
        <f ca="1">IF(BE$9&lt;&gt;"",IF(BE$9&lt;&gt;"All Locations",IF(BE$10="From",COUNTIFS(Matches[CLASS],INDEX(classNum,1,MATCH(BG$11,classScheme,0)),Matches[TIMEBIN],$B62,Matches[SITE IN],BE$9),COUNTIFS(Matches[CLASS],INDEX(classNum,1,MATCH(BG$11,classScheme,0)),Matches[TIME OUT],"&gt;="&amp;TIMEVALUE(LEFT($B62,5)),Matches[TIME OUT],"&lt;"&amp;TIMEVALUE(LEFT($B62,5))+TIME(0,15,0),Matches[SITE OUT],BE$9)),COUNTIFS(All[TIMEBIN],$B62,All[CLASS],INDEX(classNum,1,MATCH(BG$11,classScheme,0)))),"")</f>
        <v>0</v>
      </c>
      <c r="BH62" s="10">
        <f ca="1">IF(BE$9&lt;&gt;"",IF(BE$9&lt;&gt;"All Locations",IF(BE$10="From",COUNTIFS(Matches[CLASS],INDEX(classNum,1,MATCH(BH$11,classScheme,0)),Matches[TIMEBIN],$B62,Matches[SITE IN],BE$9),COUNTIFS(Matches[CLASS],INDEX(classNum,1,MATCH(BH$11,classScheme,0)),Matches[TIME OUT],"&gt;="&amp;TIMEVALUE(LEFT($B62,5)),Matches[TIME OUT],"&lt;"&amp;TIMEVALUE(LEFT($B62,5))+TIME(0,15,0),Matches[SITE OUT],BE$9)),COUNTIFS(All[TIMEBIN],$B62,All[CLASS],INDEX(classNum,1,MATCH(BH$11,classScheme,0)))),"")</f>
        <v>0</v>
      </c>
      <c r="BI62" s="11">
        <f ca="1">IF(BE$9&lt;&gt;"",IF(BE$9&lt;&gt;"All Locations",IF(BE$10="From",COUNTIFS(Matches[CLASS],INDEX(classNum,1,MATCH(BI$11,classScheme,0)),Matches[TIMEBIN],$B62,Matches[SITE IN],BE$9),COUNTIFS(Matches[CLASS],INDEX(classNum,1,MATCH(BI$11,classScheme,0)),Matches[TIME OUT],"&gt;="&amp;TIMEVALUE(LEFT($B62,5)),Matches[TIME OUT],"&lt;"&amp;TIMEVALUE(LEFT($B62,5))+TIME(0,15,0),Matches[SITE OUT],BE$9)),COUNTIFS(All[TIMEBIN],$B62,All[CLASS],INDEX(classNum,1,MATCH(BI$11,classScheme,0)))),"")</f>
        <v>0</v>
      </c>
      <c r="BJ62" s="12"/>
      <c r="BK62" s="8">
        <f ca="1">IF(BK$9&lt;&gt;"",IF(BK$9&lt;&gt;"All Locations",IF(BK$10="From",COUNTIFS(Matches[CLASS],INDEX(classNum,1,MATCH(BK$11,classScheme,0)),Matches[TIMEBIN],$B62,Matches[SITE IN],BK$9),COUNTIFS(Matches[CLASS],INDEX(classNum,1,MATCH(BK$11,classScheme,0)),Matches[TIME OUT],"&gt;="&amp;TIMEVALUE(LEFT($B62,5)),Matches[TIME OUT],"&lt;"&amp;TIMEVALUE(LEFT($B62,5))+TIME(0,15,0),Matches[SITE OUT],BK$9)),COUNTIFS(All[TIMEBIN],$B62,All[CLASS],INDEX(classNum,1,MATCH(BK$11,classScheme,0)))),"")</f>
        <v>20</v>
      </c>
      <c r="BL62" s="9">
        <f ca="1">IF(BK$9&lt;&gt;"",IF(BK$9&lt;&gt;"All Locations",IF(BK$10="From",COUNTIFS(Matches[CLASS],INDEX(classNum,1,MATCH(BL$11,classScheme,0)),Matches[TIMEBIN],$B62,Matches[SITE IN],BK$9),COUNTIFS(Matches[CLASS],INDEX(classNum,1,MATCH(BL$11,classScheme,0)),Matches[TIME OUT],"&gt;="&amp;TIMEVALUE(LEFT($B62,5)),Matches[TIME OUT],"&lt;"&amp;TIMEVALUE(LEFT($B62,5))+TIME(0,15,0),Matches[SITE OUT],BK$9)),COUNTIFS(All[TIMEBIN],$B62,All[CLASS],INDEX(classNum,1,MATCH(BL$11,classScheme,0)))),"")</f>
        <v>1</v>
      </c>
      <c r="BM62" s="9">
        <f ca="1">IF(BK$9&lt;&gt;"",IF(BK$9&lt;&gt;"All Locations",IF(BK$10="From",COUNTIFS(Matches[CLASS],INDEX(classNum,1,MATCH(BM$11,classScheme,0)),Matches[TIMEBIN],$B62,Matches[SITE IN],BK$9),COUNTIFS(Matches[CLASS],INDEX(classNum,1,MATCH(BM$11,classScheme,0)),Matches[TIME OUT],"&gt;="&amp;TIMEVALUE(LEFT($B62,5)),Matches[TIME OUT],"&lt;"&amp;TIMEVALUE(LEFT($B62,5))+TIME(0,15,0),Matches[SITE OUT],BK$9)),COUNTIFS(All[TIMEBIN],$B62,All[CLASS],INDEX(classNum,1,MATCH(BM$11,classScheme,0)))),"")</f>
        <v>0</v>
      </c>
      <c r="BN62" s="10">
        <f ca="1">IF(BK$9&lt;&gt;"",IF(BK$9&lt;&gt;"All Locations",IF(BK$10="From",COUNTIFS(Matches[CLASS],INDEX(classNum,1,MATCH(BN$11,classScheme,0)),Matches[TIMEBIN],$B62,Matches[SITE IN],BK$9),COUNTIFS(Matches[CLASS],INDEX(classNum,1,MATCH(BN$11,classScheme,0)),Matches[TIME OUT],"&gt;="&amp;TIMEVALUE(LEFT($B62,5)),Matches[TIME OUT],"&lt;"&amp;TIMEVALUE(LEFT($B62,5))+TIME(0,15,0),Matches[SITE OUT],BK$9)),COUNTIFS(All[TIMEBIN],$B62,All[CLASS],INDEX(classNum,1,MATCH(BN$11,classScheme,0)))),"")</f>
        <v>0</v>
      </c>
      <c r="BO62" s="11">
        <f ca="1">IF(BK$9&lt;&gt;"",IF(BK$9&lt;&gt;"All Locations",IF(BK$10="From",COUNTIFS(Matches[CLASS],INDEX(classNum,1,MATCH(BO$11,classScheme,0)),Matches[TIMEBIN],$B62,Matches[SITE IN],BK$9),COUNTIFS(Matches[CLASS],INDEX(classNum,1,MATCH(BO$11,classScheme,0)),Matches[TIME OUT],"&gt;="&amp;TIMEVALUE(LEFT($B62,5)),Matches[TIME OUT],"&lt;"&amp;TIMEVALUE(LEFT($B62,5))+TIME(0,15,0),Matches[SITE OUT],BK$9)),COUNTIFS(All[TIMEBIN],$B62,All[CLASS],INDEX(classNum,1,MATCH(BO$11,classScheme,0)))),"")</f>
        <v>0</v>
      </c>
      <c r="BP62" s="12"/>
      <c r="BQ62" s="8">
        <f ca="1">IF(BQ$9&lt;&gt;"",IF(BQ$9&lt;&gt;"All Locations",IF(BQ$10="From",COUNTIFS(Matches[CLASS],INDEX(classNum,1,MATCH(BQ$11,classScheme,0)),Matches[TIMEBIN],$B62,Matches[SITE IN],BQ$9),COUNTIFS(Matches[CLASS],INDEX(classNum,1,MATCH(BQ$11,classScheme,0)),Matches[TIME OUT],"&gt;="&amp;TIMEVALUE(LEFT($B62,5)),Matches[TIME OUT],"&lt;"&amp;TIMEVALUE(LEFT($B62,5))+TIME(0,15,0),Matches[SITE OUT],BQ$9)),COUNTIFS(All[TIMEBIN],$B62,All[CLASS],INDEX(classNum,1,MATCH(BQ$11,classScheme,0)))),"")</f>
        <v>245</v>
      </c>
      <c r="BR62" s="9">
        <f ca="1">IF(BQ$9&lt;&gt;"",IF(BQ$9&lt;&gt;"All Locations",IF(BQ$10="From",COUNTIFS(Matches[CLASS],INDEX(classNum,1,MATCH(BR$11,classScheme,0)),Matches[TIMEBIN],$B62,Matches[SITE IN],BQ$9),COUNTIFS(Matches[CLASS],INDEX(classNum,1,MATCH(BR$11,classScheme,0)),Matches[TIME OUT],"&gt;="&amp;TIMEVALUE(LEFT($B62,5)),Matches[TIME OUT],"&lt;"&amp;TIMEVALUE(LEFT($B62,5))+TIME(0,15,0),Matches[SITE OUT],BQ$9)),COUNTIFS(All[TIMEBIN],$B62,All[CLASS],INDEX(classNum,1,MATCH(BR$11,classScheme,0)))),"")</f>
        <v>7</v>
      </c>
      <c r="BS62" s="9">
        <f ca="1">IF(BQ$9&lt;&gt;"",IF(BQ$9&lt;&gt;"All Locations",IF(BQ$10="From",COUNTIFS(Matches[CLASS],INDEX(classNum,1,MATCH(BS$11,classScheme,0)),Matches[TIMEBIN],$B62,Matches[SITE IN],BQ$9),COUNTIFS(Matches[CLASS],INDEX(classNum,1,MATCH(BS$11,classScheme,0)),Matches[TIME OUT],"&gt;="&amp;TIMEVALUE(LEFT($B62,5)),Matches[TIME OUT],"&lt;"&amp;TIMEVALUE(LEFT($B62,5))+TIME(0,15,0),Matches[SITE OUT],BQ$9)),COUNTIFS(All[TIMEBIN],$B62,All[CLASS],INDEX(classNum,1,MATCH(BS$11,classScheme,0)))),"")</f>
        <v>1</v>
      </c>
      <c r="BT62" s="10">
        <f ca="1">IF(BQ$9&lt;&gt;"",IF(BQ$9&lt;&gt;"All Locations",IF(BQ$10="From",COUNTIFS(Matches[CLASS],INDEX(classNum,1,MATCH(BT$11,classScheme,0)),Matches[TIMEBIN],$B62,Matches[SITE IN],BQ$9),COUNTIFS(Matches[CLASS],INDEX(classNum,1,MATCH(BT$11,classScheme,0)),Matches[TIME OUT],"&gt;="&amp;TIMEVALUE(LEFT($B62,5)),Matches[TIME OUT],"&lt;"&amp;TIMEVALUE(LEFT($B62,5))+TIME(0,15,0),Matches[SITE OUT],BQ$9)),COUNTIFS(All[TIMEBIN],$B62,All[CLASS],INDEX(classNum,1,MATCH(BT$11,classScheme,0)))),"")</f>
        <v>0</v>
      </c>
      <c r="BU62" s="11">
        <f ca="1">IF(BQ$9&lt;&gt;"",IF(BQ$9&lt;&gt;"All Locations",IF(BQ$10="From",COUNTIFS(Matches[CLASS],INDEX(classNum,1,MATCH(BU$11,classScheme,0)),Matches[TIMEBIN],$B62,Matches[SITE IN],BQ$9),COUNTIFS(Matches[CLASS],INDEX(classNum,1,MATCH(BU$11,classScheme,0)),Matches[TIME OUT],"&gt;="&amp;TIMEVALUE(LEFT($B62,5)),Matches[TIME OUT],"&lt;"&amp;TIMEVALUE(LEFT($B62,5))+TIME(0,15,0),Matches[SITE OUT],BQ$9)),COUNTIFS(All[TIMEBIN],$B62,All[CLASS],INDEX(classNum,1,MATCH(BU$11,classScheme,0)))),"")</f>
        <v>9</v>
      </c>
    </row>
    <row r="63" spans="2:73">
      <c r="B63" s="7" t="str">
        <v>18:45 - 19:00</v>
      </c>
      <c r="C63" s="8">
        <f ca="1">IF(C$9&lt;&gt;"",IF(C$9&lt;&gt;"All Locations",IF(C$10="From",COUNTIFS(Matches[CLASS],INDEX(classNum,1,MATCH(C$11,classScheme,0)),Matches[TIMEBIN],$B63,Matches[SITE IN],C$9),COUNTIFS(Matches[CLASS],INDEX(classNum,1,MATCH(C$11,classScheme,0)),Matches[TIME OUT],"&gt;="&amp;TIMEVALUE(LEFT($B63,5)),Matches[TIME OUT],"&lt;"&amp;TIMEVALUE(LEFT($B63,5))+TIME(0,15,0),Matches[SITE OUT],C$9)),COUNTIFS(All[TIMEBIN],$B63,All[CLASS],INDEX(classNum,1,MATCH(C$11,classScheme,0)))),"")</f>
        <v>43</v>
      </c>
      <c r="D63" s="9">
        <f ca="1">IF(C$9&lt;&gt;"",IF(C$9&lt;&gt;"All Locations",IF(C$10="From",COUNTIFS(Matches[CLASS],INDEX(classNum,1,MATCH(D$11,classScheme,0)),Matches[TIMEBIN],$B63,Matches[SITE IN],C$9),COUNTIFS(Matches[CLASS],INDEX(classNum,1,MATCH(D$11,classScheme,0)),Matches[TIME OUT],"&gt;="&amp;TIMEVALUE(LEFT($B63,5)),Matches[TIME OUT],"&lt;"&amp;TIMEVALUE(LEFT($B63,5))+TIME(0,15,0),Matches[SITE OUT],C$9)),COUNTIFS(All[TIMEBIN],$B63,All[CLASS],INDEX(classNum,1,MATCH(D$11,classScheme,0)))),"")</f>
        <v>2</v>
      </c>
      <c r="E63" s="9">
        <f ca="1">IF(C$9&lt;&gt;"",IF(C$9&lt;&gt;"All Locations",IF(C$10="From",COUNTIFS(Matches[CLASS],INDEX(classNum,1,MATCH(E$11,classScheme,0)),Matches[TIMEBIN],$B63,Matches[SITE IN],C$9),COUNTIFS(Matches[CLASS],INDEX(classNum,1,MATCH(E$11,classScheme,0)),Matches[TIME OUT],"&gt;="&amp;TIMEVALUE(LEFT($B63,5)),Matches[TIME OUT],"&lt;"&amp;TIMEVALUE(LEFT($B63,5))+TIME(0,15,0),Matches[SITE OUT],C$9)),COUNTIFS(All[TIMEBIN],$B63,All[CLASS],INDEX(classNum,1,MATCH(E$11,classScheme,0)))),"")</f>
        <v>0</v>
      </c>
      <c r="F63" s="10">
        <f ca="1">IF(C$9&lt;&gt;"",IF(C$9&lt;&gt;"All Locations",IF(C$10="From",COUNTIFS(Matches[CLASS],INDEX(classNum,1,MATCH(F$11,classScheme,0)),Matches[TIMEBIN],$B63,Matches[SITE IN],C$9),COUNTIFS(Matches[CLASS],INDEX(classNum,1,MATCH(F$11,classScheme,0)),Matches[TIME OUT],"&gt;="&amp;TIMEVALUE(LEFT($B63,5)),Matches[TIME OUT],"&lt;"&amp;TIMEVALUE(LEFT($B63,5))+TIME(0,15,0),Matches[SITE OUT],C$9)),COUNTIFS(All[TIMEBIN],$B63,All[CLASS],INDEX(classNum,1,MATCH(F$11,classScheme,0)))),"")</f>
        <v>0</v>
      </c>
      <c r="G63" s="11">
        <f ca="1">IF(C$9&lt;&gt;"",IF(C$9&lt;&gt;"All Locations",IF(C$10="From",COUNTIFS(Matches[CLASS],INDEX(classNum,1,MATCH(G$11,classScheme,0)),Matches[TIMEBIN],$B63,Matches[SITE IN],C$9),COUNTIFS(Matches[CLASS],INDEX(classNum,1,MATCH(G$11,classScheme,0)),Matches[TIME OUT],"&gt;="&amp;TIMEVALUE(LEFT($B63,5)),Matches[TIME OUT],"&lt;"&amp;TIMEVALUE(LEFT($B63,5))+TIME(0,15,0),Matches[SITE OUT],C$9)),COUNTIFS(All[TIMEBIN],$B63,All[CLASS],INDEX(classNum,1,MATCH(G$11,classScheme,0)))),"")</f>
        <v>3</v>
      </c>
      <c r="H63" s="12"/>
      <c r="I63" s="8">
        <f ca="1">IF(I$9&lt;&gt;"",IF(I$9&lt;&gt;"All Locations",IF(I$10="From",COUNTIFS(Matches[CLASS],INDEX(classNum,1,MATCH(I$11,classScheme,0)),Matches[TIMEBIN],$B63,Matches[SITE IN],I$9),COUNTIFS(Matches[CLASS],INDEX(classNum,1,MATCH(I$11,classScheme,0)),Matches[TIME OUT],"&gt;="&amp;TIMEVALUE(LEFT($B63,5)),Matches[TIME OUT],"&lt;"&amp;TIMEVALUE(LEFT($B63,5))+TIME(0,15,0),Matches[SITE OUT],I$9)),COUNTIFS(All[TIMEBIN],$B63,All[CLASS],INDEX(classNum,1,MATCH(I$11,classScheme,0)))),"")</f>
        <v>0</v>
      </c>
      <c r="J63" s="9">
        <f ca="1">IF(I$9&lt;&gt;"",IF(I$9&lt;&gt;"All Locations",IF(I$10="From",COUNTIFS(Matches[CLASS],INDEX(classNum,1,MATCH(J$11,classScheme,0)),Matches[TIMEBIN],$B63,Matches[SITE IN],I$9),COUNTIFS(Matches[CLASS],INDEX(classNum,1,MATCH(J$11,classScheme,0)),Matches[TIME OUT],"&gt;="&amp;TIMEVALUE(LEFT($B63,5)),Matches[TIME OUT],"&lt;"&amp;TIMEVALUE(LEFT($B63,5))+TIME(0,15,0),Matches[SITE OUT],I$9)),COUNTIFS(All[TIMEBIN],$B63,All[CLASS],INDEX(classNum,1,MATCH(J$11,classScheme,0)))),"")</f>
        <v>0</v>
      </c>
      <c r="K63" s="9">
        <f ca="1">IF(I$9&lt;&gt;"",IF(I$9&lt;&gt;"All Locations",IF(I$10="From",COUNTIFS(Matches[CLASS],INDEX(classNum,1,MATCH(K$11,classScheme,0)),Matches[TIMEBIN],$B63,Matches[SITE IN],I$9),COUNTIFS(Matches[CLASS],INDEX(classNum,1,MATCH(K$11,classScheme,0)),Matches[TIME OUT],"&gt;="&amp;TIMEVALUE(LEFT($B63,5)),Matches[TIME OUT],"&lt;"&amp;TIMEVALUE(LEFT($B63,5))+TIME(0,15,0),Matches[SITE OUT],I$9)),COUNTIFS(All[TIMEBIN],$B63,All[CLASS],INDEX(classNum,1,MATCH(K$11,classScheme,0)))),"")</f>
        <v>0</v>
      </c>
      <c r="L63" s="10">
        <f ca="1">IF(I$9&lt;&gt;"",IF(I$9&lt;&gt;"All Locations",IF(I$10="From",COUNTIFS(Matches[CLASS],INDEX(classNum,1,MATCH(L$11,classScheme,0)),Matches[TIMEBIN],$B63,Matches[SITE IN],I$9),COUNTIFS(Matches[CLASS],INDEX(classNum,1,MATCH(L$11,classScheme,0)),Matches[TIME OUT],"&gt;="&amp;TIMEVALUE(LEFT($B63,5)),Matches[TIME OUT],"&lt;"&amp;TIMEVALUE(LEFT($B63,5))+TIME(0,15,0),Matches[SITE OUT],I$9)),COUNTIFS(All[TIMEBIN],$B63,All[CLASS],INDEX(classNum,1,MATCH(L$11,classScheme,0)))),"")</f>
        <v>0</v>
      </c>
      <c r="M63" s="11">
        <f ca="1">IF(I$9&lt;&gt;"",IF(I$9&lt;&gt;"All Locations",IF(I$10="From",COUNTIFS(Matches[CLASS],INDEX(classNum,1,MATCH(M$11,classScheme,0)),Matches[TIMEBIN],$B63,Matches[SITE IN],I$9),COUNTIFS(Matches[CLASS],INDEX(classNum,1,MATCH(M$11,classScheme,0)),Matches[TIME OUT],"&gt;="&amp;TIMEVALUE(LEFT($B63,5)),Matches[TIME OUT],"&lt;"&amp;TIMEVALUE(LEFT($B63,5))+TIME(0,15,0),Matches[SITE OUT],I$9)),COUNTIFS(All[TIMEBIN],$B63,All[CLASS],INDEX(classNum,1,MATCH(M$11,classScheme,0)))),"")</f>
        <v>0</v>
      </c>
      <c r="N63" s="12"/>
      <c r="O63" s="8">
        <f ca="1">IF(O$9&lt;&gt;"",IF(O$9&lt;&gt;"All Locations",IF(O$10="From",COUNTIFS(Matches[CLASS],INDEX(classNum,1,MATCH(O$11,classScheme,0)),Matches[TIMEBIN],$B63,Matches[SITE IN],O$9),COUNTIFS(Matches[CLASS],INDEX(classNum,1,MATCH(O$11,classScheme,0)),Matches[TIME OUT],"&gt;="&amp;TIMEVALUE(LEFT($B63,5)),Matches[TIME OUT],"&lt;"&amp;TIMEVALUE(LEFT($B63,5))+TIME(0,15,0),Matches[SITE OUT],O$9)),COUNTIFS(All[TIMEBIN],$B63,All[CLASS],INDEX(classNum,1,MATCH(O$11,classScheme,0)))),"")</f>
        <v>11</v>
      </c>
      <c r="P63" s="9">
        <f ca="1">IF(O$9&lt;&gt;"",IF(O$9&lt;&gt;"All Locations",IF(O$10="From",COUNTIFS(Matches[CLASS],INDEX(classNum,1,MATCH(P$11,classScheme,0)),Matches[TIMEBIN],$B63,Matches[SITE IN],O$9),COUNTIFS(Matches[CLASS],INDEX(classNum,1,MATCH(P$11,classScheme,0)),Matches[TIME OUT],"&gt;="&amp;TIMEVALUE(LEFT($B63,5)),Matches[TIME OUT],"&lt;"&amp;TIMEVALUE(LEFT($B63,5))+TIME(0,15,0),Matches[SITE OUT],O$9)),COUNTIFS(All[TIMEBIN],$B63,All[CLASS],INDEX(classNum,1,MATCH(P$11,classScheme,0)))),"")</f>
        <v>2</v>
      </c>
      <c r="Q63" s="9">
        <f ca="1">IF(O$9&lt;&gt;"",IF(O$9&lt;&gt;"All Locations",IF(O$10="From",COUNTIFS(Matches[CLASS],INDEX(classNum,1,MATCH(Q$11,classScheme,0)),Matches[TIMEBIN],$B63,Matches[SITE IN],O$9),COUNTIFS(Matches[CLASS],INDEX(classNum,1,MATCH(Q$11,classScheme,0)),Matches[TIME OUT],"&gt;="&amp;TIMEVALUE(LEFT($B63,5)),Matches[TIME OUT],"&lt;"&amp;TIMEVALUE(LEFT($B63,5))+TIME(0,15,0),Matches[SITE OUT],O$9)),COUNTIFS(All[TIMEBIN],$B63,All[CLASS],INDEX(classNum,1,MATCH(Q$11,classScheme,0)))),"")</f>
        <v>0</v>
      </c>
      <c r="R63" s="10">
        <f ca="1">IF(O$9&lt;&gt;"",IF(O$9&lt;&gt;"All Locations",IF(O$10="From",COUNTIFS(Matches[CLASS],INDEX(classNum,1,MATCH(R$11,classScheme,0)),Matches[TIMEBIN],$B63,Matches[SITE IN],O$9),COUNTIFS(Matches[CLASS],INDEX(classNum,1,MATCH(R$11,classScheme,0)),Matches[TIME OUT],"&gt;="&amp;TIMEVALUE(LEFT($B63,5)),Matches[TIME OUT],"&lt;"&amp;TIMEVALUE(LEFT($B63,5))+TIME(0,15,0),Matches[SITE OUT],O$9)),COUNTIFS(All[TIMEBIN],$B63,All[CLASS],INDEX(classNum,1,MATCH(R$11,classScheme,0)))),"")</f>
        <v>0</v>
      </c>
      <c r="S63" s="11">
        <f ca="1">IF(O$9&lt;&gt;"",IF(O$9&lt;&gt;"All Locations",IF(O$10="From",COUNTIFS(Matches[CLASS],INDEX(classNum,1,MATCH(S$11,classScheme,0)),Matches[TIMEBIN],$B63,Matches[SITE IN],O$9),COUNTIFS(Matches[CLASS],INDEX(classNum,1,MATCH(S$11,classScheme,0)),Matches[TIME OUT],"&gt;="&amp;TIMEVALUE(LEFT($B63,5)),Matches[TIME OUT],"&lt;"&amp;TIMEVALUE(LEFT($B63,5))+TIME(0,15,0),Matches[SITE OUT],O$9)),COUNTIFS(All[TIMEBIN],$B63,All[CLASS],INDEX(classNum,1,MATCH(S$11,classScheme,0)))),"")</f>
        <v>0</v>
      </c>
      <c r="T63" s="12"/>
      <c r="U63" s="8">
        <f ca="1">IF(U$9&lt;&gt;"",IF(U$9&lt;&gt;"All Locations",IF(U$10="From",COUNTIFS(Matches[CLASS],INDEX(classNum,1,MATCH(U$11,classScheme,0)),Matches[TIMEBIN],$B63,Matches[SITE IN],U$9),COUNTIFS(Matches[CLASS],INDEX(classNum,1,MATCH(U$11,classScheme,0)),Matches[TIME OUT],"&gt;="&amp;TIMEVALUE(LEFT($B63,5)),Matches[TIME OUT],"&lt;"&amp;TIMEVALUE(LEFT($B63,5))+TIME(0,15,0),Matches[SITE OUT],U$9)),COUNTIFS(All[TIMEBIN],$B63,All[CLASS],INDEX(classNum,1,MATCH(U$11,classScheme,0)))),"")</f>
        <v>16</v>
      </c>
      <c r="V63" s="9">
        <f ca="1">IF(U$9&lt;&gt;"",IF(U$9&lt;&gt;"All Locations",IF(U$10="From",COUNTIFS(Matches[CLASS],INDEX(classNum,1,MATCH(V$11,classScheme,0)),Matches[TIMEBIN],$B63,Matches[SITE IN],U$9),COUNTIFS(Matches[CLASS],INDEX(classNum,1,MATCH(V$11,classScheme,0)),Matches[TIME OUT],"&gt;="&amp;TIMEVALUE(LEFT($B63,5)),Matches[TIME OUT],"&lt;"&amp;TIMEVALUE(LEFT($B63,5))+TIME(0,15,0),Matches[SITE OUT],U$9)),COUNTIFS(All[TIMEBIN],$B63,All[CLASS],INDEX(classNum,1,MATCH(V$11,classScheme,0)))),"")</f>
        <v>1</v>
      </c>
      <c r="W63" s="9">
        <f ca="1">IF(U$9&lt;&gt;"",IF(U$9&lt;&gt;"All Locations",IF(U$10="From",COUNTIFS(Matches[CLASS],INDEX(classNum,1,MATCH(W$11,classScheme,0)),Matches[TIMEBIN],$B63,Matches[SITE IN],U$9),COUNTIFS(Matches[CLASS],INDEX(classNum,1,MATCH(W$11,classScheme,0)),Matches[TIME OUT],"&gt;="&amp;TIMEVALUE(LEFT($B63,5)),Matches[TIME OUT],"&lt;"&amp;TIMEVALUE(LEFT($B63,5))+TIME(0,15,0),Matches[SITE OUT],U$9)),COUNTIFS(All[TIMEBIN],$B63,All[CLASS],INDEX(classNum,1,MATCH(W$11,classScheme,0)))),"")</f>
        <v>0</v>
      </c>
      <c r="X63" s="10">
        <f ca="1">IF(U$9&lt;&gt;"",IF(U$9&lt;&gt;"All Locations",IF(U$10="From",COUNTIFS(Matches[CLASS],INDEX(classNum,1,MATCH(X$11,classScheme,0)),Matches[TIMEBIN],$B63,Matches[SITE IN],U$9),COUNTIFS(Matches[CLASS],INDEX(classNum,1,MATCH(X$11,classScheme,0)),Matches[TIME OUT],"&gt;="&amp;TIMEVALUE(LEFT($B63,5)),Matches[TIME OUT],"&lt;"&amp;TIMEVALUE(LEFT($B63,5))+TIME(0,15,0),Matches[SITE OUT],U$9)),COUNTIFS(All[TIMEBIN],$B63,All[CLASS],INDEX(classNum,1,MATCH(X$11,classScheme,0)))),"")</f>
        <v>0</v>
      </c>
      <c r="Y63" s="11">
        <f ca="1">IF(U$9&lt;&gt;"",IF(U$9&lt;&gt;"All Locations",IF(U$10="From",COUNTIFS(Matches[CLASS],INDEX(classNum,1,MATCH(Y$11,classScheme,0)),Matches[TIMEBIN],$B63,Matches[SITE IN],U$9),COUNTIFS(Matches[CLASS],INDEX(classNum,1,MATCH(Y$11,classScheme,0)),Matches[TIME OUT],"&gt;="&amp;TIMEVALUE(LEFT($B63,5)),Matches[TIME OUT],"&lt;"&amp;TIMEVALUE(LEFT($B63,5))+TIME(0,15,0),Matches[SITE OUT],U$9)),COUNTIFS(All[TIMEBIN],$B63,All[CLASS],INDEX(classNum,1,MATCH(Y$11,classScheme,0)))),"")</f>
        <v>0</v>
      </c>
      <c r="Z63" s="12"/>
      <c r="AA63" s="8">
        <f ca="1">IF(AA$9&lt;&gt;"",IF(AA$9&lt;&gt;"All Locations",IF(AA$10="From",COUNTIFS(Matches[CLASS],INDEX(classNum,1,MATCH(AA$11,classScheme,0)),Matches[TIMEBIN],$B63,Matches[SITE IN],AA$9),COUNTIFS(Matches[CLASS],INDEX(classNum,1,MATCH(AA$11,classScheme,0)),Matches[TIME OUT],"&gt;="&amp;TIMEVALUE(LEFT($B63,5)),Matches[TIME OUT],"&lt;"&amp;TIMEVALUE(LEFT($B63,5))+TIME(0,15,0),Matches[SITE OUT],AA$9)),COUNTIFS(All[TIMEBIN],$B63,All[CLASS],INDEX(classNum,1,MATCH(AA$11,classScheme,0)))),"")</f>
        <v>27</v>
      </c>
      <c r="AB63" s="9">
        <f ca="1">IF(AA$9&lt;&gt;"",IF(AA$9&lt;&gt;"All Locations",IF(AA$10="From",COUNTIFS(Matches[CLASS],INDEX(classNum,1,MATCH(AB$11,classScheme,0)),Matches[TIMEBIN],$B63,Matches[SITE IN],AA$9),COUNTIFS(Matches[CLASS],INDEX(classNum,1,MATCH(AB$11,classScheme,0)),Matches[TIME OUT],"&gt;="&amp;TIMEVALUE(LEFT($B63,5)),Matches[TIME OUT],"&lt;"&amp;TIMEVALUE(LEFT($B63,5))+TIME(0,15,0),Matches[SITE OUT],AA$9)),COUNTIFS(All[TIMEBIN],$B63,All[CLASS],INDEX(classNum,1,MATCH(AB$11,classScheme,0)))),"")</f>
        <v>0</v>
      </c>
      <c r="AC63" s="9">
        <f ca="1">IF(AA$9&lt;&gt;"",IF(AA$9&lt;&gt;"All Locations",IF(AA$10="From",COUNTIFS(Matches[CLASS],INDEX(classNum,1,MATCH(AC$11,classScheme,0)),Matches[TIMEBIN],$B63,Matches[SITE IN],AA$9),COUNTIFS(Matches[CLASS],INDEX(classNum,1,MATCH(AC$11,classScheme,0)),Matches[TIME OUT],"&gt;="&amp;TIMEVALUE(LEFT($B63,5)),Matches[TIME OUT],"&lt;"&amp;TIMEVALUE(LEFT($B63,5))+TIME(0,15,0),Matches[SITE OUT],AA$9)),COUNTIFS(All[TIMEBIN],$B63,All[CLASS],INDEX(classNum,1,MATCH(AC$11,classScheme,0)))),"")</f>
        <v>0</v>
      </c>
      <c r="AD63" s="10">
        <f ca="1">IF(AA$9&lt;&gt;"",IF(AA$9&lt;&gt;"All Locations",IF(AA$10="From",COUNTIFS(Matches[CLASS],INDEX(classNum,1,MATCH(AD$11,classScheme,0)),Matches[TIMEBIN],$B63,Matches[SITE IN],AA$9),COUNTIFS(Matches[CLASS],INDEX(classNum,1,MATCH(AD$11,classScheme,0)),Matches[TIME OUT],"&gt;="&amp;TIMEVALUE(LEFT($B63,5)),Matches[TIME OUT],"&lt;"&amp;TIMEVALUE(LEFT($B63,5))+TIME(0,15,0),Matches[SITE OUT],AA$9)),COUNTIFS(All[TIMEBIN],$B63,All[CLASS],INDEX(classNum,1,MATCH(AD$11,classScheme,0)))),"")</f>
        <v>0</v>
      </c>
      <c r="AE63" s="11">
        <f ca="1">IF(AA$9&lt;&gt;"",IF(AA$9&lt;&gt;"All Locations",IF(AA$10="From",COUNTIFS(Matches[CLASS],INDEX(classNum,1,MATCH(AE$11,classScheme,0)),Matches[TIMEBIN],$B63,Matches[SITE IN],AA$9),COUNTIFS(Matches[CLASS],INDEX(classNum,1,MATCH(AE$11,classScheme,0)),Matches[TIME OUT],"&gt;="&amp;TIMEVALUE(LEFT($B63,5)),Matches[TIME OUT],"&lt;"&amp;TIMEVALUE(LEFT($B63,5))+TIME(0,15,0),Matches[SITE OUT],AA$9)),COUNTIFS(All[TIMEBIN],$B63,All[CLASS],INDEX(classNum,1,MATCH(AE$11,classScheme,0)))),"")</f>
        <v>0</v>
      </c>
      <c r="AF63" s="12"/>
      <c r="AG63" s="8">
        <f ca="1">IF(AG$9&lt;&gt;"",IF(AG$9&lt;&gt;"All Locations",IF(AG$10="From",COUNTIFS(Matches[CLASS],INDEX(classNum,1,MATCH(AG$11,classScheme,0)),Matches[TIMEBIN],$B63,Matches[SITE IN],AG$9),COUNTIFS(Matches[CLASS],INDEX(classNum,1,MATCH(AG$11,classScheme,0)),Matches[TIME OUT],"&gt;="&amp;TIMEVALUE(LEFT($B63,5)),Matches[TIME OUT],"&lt;"&amp;TIMEVALUE(LEFT($B63,5))+TIME(0,15,0),Matches[SITE OUT],AG$9)),COUNTIFS(All[TIMEBIN],$B63,All[CLASS],INDEX(classNum,1,MATCH(AG$11,classScheme,0)))),"")</f>
        <v>30</v>
      </c>
      <c r="AH63" s="9">
        <f ca="1">IF(AG$9&lt;&gt;"",IF(AG$9&lt;&gt;"All Locations",IF(AG$10="From",COUNTIFS(Matches[CLASS],INDEX(classNum,1,MATCH(AH$11,classScheme,0)),Matches[TIMEBIN],$B63,Matches[SITE IN],AG$9),COUNTIFS(Matches[CLASS],INDEX(classNum,1,MATCH(AH$11,classScheme,0)),Matches[TIME OUT],"&gt;="&amp;TIMEVALUE(LEFT($B63,5)),Matches[TIME OUT],"&lt;"&amp;TIMEVALUE(LEFT($B63,5))+TIME(0,15,0),Matches[SITE OUT],AG$9)),COUNTIFS(All[TIMEBIN],$B63,All[CLASS],INDEX(classNum,1,MATCH(AH$11,classScheme,0)))),"")</f>
        <v>1</v>
      </c>
      <c r="AI63" s="9">
        <f ca="1">IF(AG$9&lt;&gt;"",IF(AG$9&lt;&gt;"All Locations",IF(AG$10="From",COUNTIFS(Matches[CLASS],INDEX(classNum,1,MATCH(AI$11,classScheme,0)),Matches[TIMEBIN],$B63,Matches[SITE IN],AG$9),COUNTIFS(Matches[CLASS],INDEX(classNum,1,MATCH(AI$11,classScheme,0)),Matches[TIME OUT],"&gt;="&amp;TIMEVALUE(LEFT($B63,5)),Matches[TIME OUT],"&lt;"&amp;TIMEVALUE(LEFT($B63,5))+TIME(0,15,0),Matches[SITE OUT],AG$9)),COUNTIFS(All[TIMEBIN],$B63,All[CLASS],INDEX(classNum,1,MATCH(AI$11,classScheme,0)))),"")</f>
        <v>0</v>
      </c>
      <c r="AJ63" s="10">
        <f ca="1">IF(AG$9&lt;&gt;"",IF(AG$9&lt;&gt;"All Locations",IF(AG$10="From",COUNTIFS(Matches[CLASS],INDEX(classNum,1,MATCH(AJ$11,classScheme,0)),Matches[TIMEBIN],$B63,Matches[SITE IN],AG$9),COUNTIFS(Matches[CLASS],INDEX(classNum,1,MATCH(AJ$11,classScheme,0)),Matches[TIME OUT],"&gt;="&amp;TIMEVALUE(LEFT($B63,5)),Matches[TIME OUT],"&lt;"&amp;TIMEVALUE(LEFT($B63,5))+TIME(0,15,0),Matches[SITE OUT],AG$9)),COUNTIFS(All[TIMEBIN],$B63,All[CLASS],INDEX(classNum,1,MATCH(AJ$11,classScheme,0)))),"")</f>
        <v>0</v>
      </c>
      <c r="AK63" s="11">
        <f ca="1">IF(AG$9&lt;&gt;"",IF(AG$9&lt;&gt;"All Locations",IF(AG$10="From",COUNTIFS(Matches[CLASS],INDEX(classNum,1,MATCH(AK$11,classScheme,0)),Matches[TIMEBIN],$B63,Matches[SITE IN],AG$9),COUNTIFS(Matches[CLASS],INDEX(classNum,1,MATCH(AK$11,classScheme,0)),Matches[TIME OUT],"&gt;="&amp;TIMEVALUE(LEFT($B63,5)),Matches[TIME OUT],"&lt;"&amp;TIMEVALUE(LEFT($B63,5))+TIME(0,15,0),Matches[SITE OUT],AG$9)),COUNTIFS(All[TIMEBIN],$B63,All[CLASS],INDEX(classNum,1,MATCH(AK$11,classScheme,0)))),"")</f>
        <v>0</v>
      </c>
      <c r="AL63" s="12"/>
      <c r="AM63" s="8">
        <f ca="1">IF(AM$9&lt;&gt;"",IF(AM$9&lt;&gt;"All Locations",IF(AM$10="From",COUNTIFS(Matches[CLASS],INDEX(classNum,1,MATCH(AM$11,classScheme,0)),Matches[TIMEBIN],$B63,Matches[SITE IN],AM$9),COUNTIFS(Matches[CLASS],INDEX(classNum,1,MATCH(AM$11,classScheme,0)),Matches[TIME OUT],"&gt;="&amp;TIMEVALUE(LEFT($B63,5)),Matches[TIME OUT],"&lt;"&amp;TIMEVALUE(LEFT($B63,5))+TIME(0,15,0),Matches[SITE OUT],AM$9)),COUNTIFS(All[TIMEBIN],$B63,All[CLASS],INDEX(classNum,1,MATCH(AM$11,classScheme,0)))),"")</f>
        <v>24</v>
      </c>
      <c r="AN63" s="9">
        <f ca="1">IF(AM$9&lt;&gt;"",IF(AM$9&lt;&gt;"All Locations",IF(AM$10="From",COUNTIFS(Matches[CLASS],INDEX(classNum,1,MATCH(AN$11,classScheme,0)),Matches[TIMEBIN],$B63,Matches[SITE IN],AM$9),COUNTIFS(Matches[CLASS],INDEX(classNum,1,MATCH(AN$11,classScheme,0)),Matches[TIME OUT],"&gt;="&amp;TIMEVALUE(LEFT($B63,5)),Matches[TIME OUT],"&lt;"&amp;TIMEVALUE(LEFT($B63,5))+TIME(0,15,0),Matches[SITE OUT],AM$9)),COUNTIFS(All[TIMEBIN],$B63,All[CLASS],INDEX(classNum,1,MATCH(AN$11,classScheme,0)))),"")</f>
        <v>2</v>
      </c>
      <c r="AO63" s="9">
        <f ca="1">IF(AM$9&lt;&gt;"",IF(AM$9&lt;&gt;"All Locations",IF(AM$10="From",COUNTIFS(Matches[CLASS],INDEX(classNum,1,MATCH(AO$11,classScheme,0)),Matches[TIMEBIN],$B63,Matches[SITE IN],AM$9),COUNTIFS(Matches[CLASS],INDEX(classNum,1,MATCH(AO$11,classScheme,0)),Matches[TIME OUT],"&gt;="&amp;TIMEVALUE(LEFT($B63,5)),Matches[TIME OUT],"&lt;"&amp;TIMEVALUE(LEFT($B63,5))+TIME(0,15,0),Matches[SITE OUT],AM$9)),COUNTIFS(All[TIMEBIN],$B63,All[CLASS],INDEX(classNum,1,MATCH(AO$11,classScheme,0)))),"")</f>
        <v>0</v>
      </c>
      <c r="AP63" s="10">
        <f ca="1">IF(AM$9&lt;&gt;"",IF(AM$9&lt;&gt;"All Locations",IF(AM$10="From",COUNTIFS(Matches[CLASS],INDEX(classNum,1,MATCH(AP$11,classScheme,0)),Matches[TIMEBIN],$B63,Matches[SITE IN],AM$9),COUNTIFS(Matches[CLASS],INDEX(classNum,1,MATCH(AP$11,classScheme,0)),Matches[TIME OUT],"&gt;="&amp;TIMEVALUE(LEFT($B63,5)),Matches[TIME OUT],"&lt;"&amp;TIMEVALUE(LEFT($B63,5))+TIME(0,15,0),Matches[SITE OUT],AM$9)),COUNTIFS(All[TIMEBIN],$B63,All[CLASS],INDEX(classNum,1,MATCH(AP$11,classScheme,0)))),"")</f>
        <v>0</v>
      </c>
      <c r="AQ63" s="11">
        <f ca="1">IF(AM$9&lt;&gt;"",IF(AM$9&lt;&gt;"All Locations",IF(AM$10="From",COUNTIFS(Matches[CLASS],INDEX(classNum,1,MATCH(AQ$11,classScheme,0)),Matches[TIMEBIN],$B63,Matches[SITE IN],AM$9),COUNTIFS(Matches[CLASS],INDEX(classNum,1,MATCH(AQ$11,classScheme,0)),Matches[TIME OUT],"&gt;="&amp;TIMEVALUE(LEFT($B63,5)),Matches[TIME OUT],"&lt;"&amp;TIMEVALUE(LEFT($B63,5))+TIME(0,15,0),Matches[SITE OUT],AM$9)),COUNTIFS(All[TIMEBIN],$B63,All[CLASS],INDEX(classNum,1,MATCH(AQ$11,classScheme,0)))),"")</f>
        <v>2</v>
      </c>
      <c r="AR63" s="12"/>
      <c r="AS63" s="8">
        <f ca="1">IF(AS$9&lt;&gt;"",IF(AS$9&lt;&gt;"All Locations",IF(AS$10="From",COUNTIFS(Matches[CLASS],INDEX(classNum,1,MATCH(AS$11,classScheme,0)),Matches[TIMEBIN],$B63,Matches[SITE IN],AS$9),COUNTIFS(Matches[CLASS],INDEX(classNum,1,MATCH(AS$11,classScheme,0)),Matches[TIME OUT],"&gt;="&amp;TIMEVALUE(LEFT($B63,5)),Matches[TIME OUT],"&lt;"&amp;TIMEVALUE(LEFT($B63,5))+TIME(0,15,0),Matches[SITE OUT],AS$9)),COUNTIFS(All[TIMEBIN],$B63,All[CLASS],INDEX(classNum,1,MATCH(AS$11,classScheme,0)))),"")</f>
        <v>0</v>
      </c>
      <c r="AT63" s="9">
        <f ca="1">IF(AS$9&lt;&gt;"",IF(AS$9&lt;&gt;"All Locations",IF(AS$10="From",COUNTIFS(Matches[CLASS],INDEX(classNum,1,MATCH(AT$11,classScheme,0)),Matches[TIMEBIN],$B63,Matches[SITE IN],AS$9),COUNTIFS(Matches[CLASS],INDEX(classNum,1,MATCH(AT$11,classScheme,0)),Matches[TIME OUT],"&gt;="&amp;TIMEVALUE(LEFT($B63,5)),Matches[TIME OUT],"&lt;"&amp;TIMEVALUE(LEFT($B63,5))+TIME(0,15,0),Matches[SITE OUT],AS$9)),COUNTIFS(All[TIMEBIN],$B63,All[CLASS],INDEX(classNum,1,MATCH(AT$11,classScheme,0)))),"")</f>
        <v>0</v>
      </c>
      <c r="AU63" s="9">
        <f ca="1">IF(AS$9&lt;&gt;"",IF(AS$9&lt;&gt;"All Locations",IF(AS$10="From",COUNTIFS(Matches[CLASS],INDEX(classNum,1,MATCH(AU$11,classScheme,0)),Matches[TIMEBIN],$B63,Matches[SITE IN],AS$9),COUNTIFS(Matches[CLASS],INDEX(classNum,1,MATCH(AU$11,classScheme,0)),Matches[TIME OUT],"&gt;="&amp;TIMEVALUE(LEFT($B63,5)),Matches[TIME OUT],"&lt;"&amp;TIMEVALUE(LEFT($B63,5))+TIME(0,15,0),Matches[SITE OUT],AS$9)),COUNTIFS(All[TIMEBIN],$B63,All[CLASS],INDEX(classNum,1,MATCH(AU$11,classScheme,0)))),"")</f>
        <v>0</v>
      </c>
      <c r="AV63" s="10">
        <f ca="1">IF(AS$9&lt;&gt;"",IF(AS$9&lt;&gt;"All Locations",IF(AS$10="From",COUNTIFS(Matches[CLASS],INDEX(classNum,1,MATCH(AV$11,classScheme,0)),Matches[TIMEBIN],$B63,Matches[SITE IN],AS$9),COUNTIFS(Matches[CLASS],INDEX(classNum,1,MATCH(AV$11,classScheme,0)),Matches[TIME OUT],"&gt;="&amp;TIMEVALUE(LEFT($B63,5)),Matches[TIME OUT],"&lt;"&amp;TIMEVALUE(LEFT($B63,5))+TIME(0,15,0),Matches[SITE OUT],AS$9)),COUNTIFS(All[TIMEBIN],$B63,All[CLASS],INDEX(classNum,1,MATCH(AV$11,classScheme,0)))),"")</f>
        <v>0</v>
      </c>
      <c r="AW63" s="11">
        <f ca="1">IF(AS$9&lt;&gt;"",IF(AS$9&lt;&gt;"All Locations",IF(AS$10="From",COUNTIFS(Matches[CLASS],INDEX(classNum,1,MATCH(AW$11,classScheme,0)),Matches[TIMEBIN],$B63,Matches[SITE IN],AS$9),COUNTIFS(Matches[CLASS],INDEX(classNum,1,MATCH(AW$11,classScheme,0)),Matches[TIME OUT],"&gt;="&amp;TIMEVALUE(LEFT($B63,5)),Matches[TIME OUT],"&lt;"&amp;TIMEVALUE(LEFT($B63,5))+TIME(0,15,0),Matches[SITE OUT],AS$9)),COUNTIFS(All[TIMEBIN],$B63,All[CLASS],INDEX(classNum,1,MATCH(AW$11,classScheme,0)))),"")</f>
        <v>0</v>
      </c>
      <c r="AX63" s="12"/>
      <c r="AY63" s="8">
        <f ca="1">IF(AY$9&lt;&gt;"",IF(AY$9&lt;&gt;"All Locations",IF(AY$10="From",COUNTIFS(Matches[CLASS],INDEX(classNum,1,MATCH(AY$11,classScheme,0)),Matches[TIMEBIN],$B63,Matches[SITE IN],AY$9),COUNTIFS(Matches[CLASS],INDEX(classNum,1,MATCH(AY$11,classScheme,0)),Matches[TIME OUT],"&gt;="&amp;TIMEVALUE(LEFT($B63,5)),Matches[TIME OUT],"&lt;"&amp;TIMEVALUE(LEFT($B63,5))+TIME(0,15,0),Matches[SITE OUT],AY$9)),COUNTIFS(All[TIMEBIN],$B63,All[CLASS],INDEX(classNum,1,MATCH(AY$11,classScheme,0)))),"")</f>
        <v>26</v>
      </c>
      <c r="AZ63" s="9">
        <f ca="1">IF(AY$9&lt;&gt;"",IF(AY$9&lt;&gt;"All Locations",IF(AY$10="From",COUNTIFS(Matches[CLASS],INDEX(classNum,1,MATCH(AZ$11,classScheme,0)),Matches[TIMEBIN],$B63,Matches[SITE IN],AY$9),COUNTIFS(Matches[CLASS],INDEX(classNum,1,MATCH(AZ$11,classScheme,0)),Matches[TIME OUT],"&gt;="&amp;TIMEVALUE(LEFT($B63,5)),Matches[TIME OUT],"&lt;"&amp;TIMEVALUE(LEFT($B63,5))+TIME(0,15,0),Matches[SITE OUT],AY$9)),COUNTIFS(All[TIMEBIN],$B63,All[CLASS],INDEX(classNum,1,MATCH(AZ$11,classScheme,0)))),"")</f>
        <v>2</v>
      </c>
      <c r="BA63" s="9">
        <f ca="1">IF(AY$9&lt;&gt;"",IF(AY$9&lt;&gt;"All Locations",IF(AY$10="From",COUNTIFS(Matches[CLASS],INDEX(classNum,1,MATCH(BA$11,classScheme,0)),Matches[TIMEBIN],$B63,Matches[SITE IN],AY$9),COUNTIFS(Matches[CLASS],INDEX(classNum,1,MATCH(BA$11,classScheme,0)),Matches[TIME OUT],"&gt;="&amp;TIMEVALUE(LEFT($B63,5)),Matches[TIME OUT],"&lt;"&amp;TIMEVALUE(LEFT($B63,5))+TIME(0,15,0),Matches[SITE OUT],AY$9)),COUNTIFS(All[TIMEBIN],$B63,All[CLASS],INDEX(classNum,1,MATCH(BA$11,classScheme,0)))),"")</f>
        <v>0</v>
      </c>
      <c r="BB63" s="10">
        <f ca="1">IF(AY$9&lt;&gt;"",IF(AY$9&lt;&gt;"All Locations",IF(AY$10="From",COUNTIFS(Matches[CLASS],INDEX(classNum,1,MATCH(BB$11,classScheme,0)),Matches[TIMEBIN],$B63,Matches[SITE IN],AY$9),COUNTIFS(Matches[CLASS],INDEX(classNum,1,MATCH(BB$11,classScheme,0)),Matches[TIME OUT],"&gt;="&amp;TIMEVALUE(LEFT($B63,5)),Matches[TIME OUT],"&lt;"&amp;TIMEVALUE(LEFT($B63,5))+TIME(0,15,0),Matches[SITE OUT],AY$9)),COUNTIFS(All[TIMEBIN],$B63,All[CLASS],INDEX(classNum,1,MATCH(BB$11,classScheme,0)))),"")</f>
        <v>0</v>
      </c>
      <c r="BC63" s="11">
        <f ca="1">IF(AY$9&lt;&gt;"",IF(AY$9&lt;&gt;"All Locations",IF(AY$10="From",COUNTIFS(Matches[CLASS],INDEX(classNum,1,MATCH(BC$11,classScheme,0)),Matches[TIMEBIN],$B63,Matches[SITE IN],AY$9),COUNTIFS(Matches[CLASS],INDEX(classNum,1,MATCH(BC$11,classScheme,0)),Matches[TIME OUT],"&gt;="&amp;TIMEVALUE(LEFT($B63,5)),Matches[TIME OUT],"&lt;"&amp;TIMEVALUE(LEFT($B63,5))+TIME(0,15,0),Matches[SITE OUT],AY$9)),COUNTIFS(All[TIMEBIN],$B63,All[CLASS],INDEX(classNum,1,MATCH(BC$11,classScheme,0)))),"")</f>
        <v>0</v>
      </c>
      <c r="BD63" s="12"/>
      <c r="BE63" s="8">
        <f ca="1">IF(BE$9&lt;&gt;"",IF(BE$9&lt;&gt;"All Locations",IF(BE$10="From",COUNTIFS(Matches[CLASS],INDEX(classNum,1,MATCH(BE$11,classScheme,0)),Matches[TIMEBIN],$B63,Matches[SITE IN],BE$9),COUNTIFS(Matches[CLASS],INDEX(classNum,1,MATCH(BE$11,classScheme,0)),Matches[TIME OUT],"&gt;="&amp;TIMEVALUE(LEFT($B63,5)),Matches[TIME OUT],"&lt;"&amp;TIMEVALUE(LEFT($B63,5))+TIME(0,15,0),Matches[SITE OUT],BE$9)),COUNTIFS(All[TIMEBIN],$B63,All[CLASS],INDEX(classNum,1,MATCH(BE$11,classScheme,0)))),"")</f>
        <v>10</v>
      </c>
      <c r="BF63" s="9">
        <f ca="1">IF(BE$9&lt;&gt;"",IF(BE$9&lt;&gt;"All Locations",IF(BE$10="From",COUNTIFS(Matches[CLASS],INDEX(classNum,1,MATCH(BF$11,classScheme,0)),Matches[TIMEBIN],$B63,Matches[SITE IN],BE$9),COUNTIFS(Matches[CLASS],INDEX(classNum,1,MATCH(BF$11,classScheme,0)),Matches[TIME OUT],"&gt;="&amp;TIMEVALUE(LEFT($B63,5)),Matches[TIME OUT],"&lt;"&amp;TIMEVALUE(LEFT($B63,5))+TIME(0,15,0),Matches[SITE OUT],BE$9)),COUNTIFS(All[TIMEBIN],$B63,All[CLASS],INDEX(classNum,1,MATCH(BF$11,classScheme,0)))),"")</f>
        <v>1</v>
      </c>
      <c r="BG63" s="9">
        <f ca="1">IF(BE$9&lt;&gt;"",IF(BE$9&lt;&gt;"All Locations",IF(BE$10="From",COUNTIFS(Matches[CLASS],INDEX(classNum,1,MATCH(BG$11,classScheme,0)),Matches[TIMEBIN],$B63,Matches[SITE IN],BE$9),COUNTIFS(Matches[CLASS],INDEX(classNum,1,MATCH(BG$11,classScheme,0)),Matches[TIME OUT],"&gt;="&amp;TIMEVALUE(LEFT($B63,5)),Matches[TIME OUT],"&lt;"&amp;TIMEVALUE(LEFT($B63,5))+TIME(0,15,0),Matches[SITE OUT],BE$9)),COUNTIFS(All[TIMEBIN],$B63,All[CLASS],INDEX(classNum,1,MATCH(BG$11,classScheme,0)))),"")</f>
        <v>0</v>
      </c>
      <c r="BH63" s="10">
        <f ca="1">IF(BE$9&lt;&gt;"",IF(BE$9&lt;&gt;"All Locations",IF(BE$10="From",COUNTIFS(Matches[CLASS],INDEX(classNum,1,MATCH(BH$11,classScheme,0)),Matches[TIMEBIN],$B63,Matches[SITE IN],BE$9),COUNTIFS(Matches[CLASS],INDEX(classNum,1,MATCH(BH$11,classScheme,0)),Matches[TIME OUT],"&gt;="&amp;TIMEVALUE(LEFT($B63,5)),Matches[TIME OUT],"&lt;"&amp;TIMEVALUE(LEFT($B63,5))+TIME(0,15,0),Matches[SITE OUT],BE$9)),COUNTIFS(All[TIMEBIN],$B63,All[CLASS],INDEX(classNum,1,MATCH(BH$11,classScheme,0)))),"")</f>
        <v>0</v>
      </c>
      <c r="BI63" s="11">
        <f ca="1">IF(BE$9&lt;&gt;"",IF(BE$9&lt;&gt;"All Locations",IF(BE$10="From",COUNTIFS(Matches[CLASS],INDEX(classNum,1,MATCH(BI$11,classScheme,0)),Matches[TIMEBIN],$B63,Matches[SITE IN],BE$9),COUNTIFS(Matches[CLASS],INDEX(classNum,1,MATCH(BI$11,classScheme,0)),Matches[TIME OUT],"&gt;="&amp;TIMEVALUE(LEFT($B63,5)),Matches[TIME OUT],"&lt;"&amp;TIMEVALUE(LEFT($B63,5))+TIME(0,15,0),Matches[SITE OUT],BE$9)),COUNTIFS(All[TIMEBIN],$B63,All[CLASS],INDEX(classNum,1,MATCH(BI$11,classScheme,0)))),"")</f>
        <v>0</v>
      </c>
      <c r="BJ63" s="12"/>
      <c r="BK63" s="8">
        <f ca="1">IF(BK$9&lt;&gt;"",IF(BK$9&lt;&gt;"All Locations",IF(BK$10="From",COUNTIFS(Matches[CLASS],INDEX(classNum,1,MATCH(BK$11,classScheme,0)),Matches[TIMEBIN],$B63,Matches[SITE IN],BK$9),COUNTIFS(Matches[CLASS],INDEX(classNum,1,MATCH(BK$11,classScheme,0)),Matches[TIME OUT],"&gt;="&amp;TIMEVALUE(LEFT($B63,5)),Matches[TIME OUT],"&lt;"&amp;TIMEVALUE(LEFT($B63,5))+TIME(0,15,0),Matches[SITE OUT],BK$9)),COUNTIFS(All[TIMEBIN],$B63,All[CLASS],INDEX(classNum,1,MATCH(BK$11,classScheme,0)))),"")</f>
        <v>9</v>
      </c>
      <c r="BL63" s="9">
        <f ca="1">IF(BK$9&lt;&gt;"",IF(BK$9&lt;&gt;"All Locations",IF(BK$10="From",COUNTIFS(Matches[CLASS],INDEX(classNum,1,MATCH(BL$11,classScheme,0)),Matches[TIMEBIN],$B63,Matches[SITE IN],BK$9),COUNTIFS(Matches[CLASS],INDEX(classNum,1,MATCH(BL$11,classScheme,0)),Matches[TIME OUT],"&gt;="&amp;TIMEVALUE(LEFT($B63,5)),Matches[TIME OUT],"&lt;"&amp;TIMEVALUE(LEFT($B63,5))+TIME(0,15,0),Matches[SITE OUT],BK$9)),COUNTIFS(All[TIMEBIN],$B63,All[CLASS],INDEX(classNum,1,MATCH(BL$11,classScheme,0)))),"")</f>
        <v>1</v>
      </c>
      <c r="BM63" s="9">
        <f ca="1">IF(BK$9&lt;&gt;"",IF(BK$9&lt;&gt;"All Locations",IF(BK$10="From",COUNTIFS(Matches[CLASS],INDEX(classNum,1,MATCH(BM$11,classScheme,0)),Matches[TIMEBIN],$B63,Matches[SITE IN],BK$9),COUNTIFS(Matches[CLASS],INDEX(classNum,1,MATCH(BM$11,classScheme,0)),Matches[TIME OUT],"&gt;="&amp;TIMEVALUE(LEFT($B63,5)),Matches[TIME OUT],"&lt;"&amp;TIMEVALUE(LEFT($B63,5))+TIME(0,15,0),Matches[SITE OUT],BK$9)),COUNTIFS(All[TIMEBIN],$B63,All[CLASS],INDEX(classNum,1,MATCH(BM$11,classScheme,0)))),"")</f>
        <v>0</v>
      </c>
      <c r="BN63" s="10">
        <f ca="1">IF(BK$9&lt;&gt;"",IF(BK$9&lt;&gt;"All Locations",IF(BK$10="From",COUNTIFS(Matches[CLASS],INDEX(classNum,1,MATCH(BN$11,classScheme,0)),Matches[TIMEBIN],$B63,Matches[SITE IN],BK$9),COUNTIFS(Matches[CLASS],INDEX(classNum,1,MATCH(BN$11,classScheme,0)),Matches[TIME OUT],"&gt;="&amp;TIMEVALUE(LEFT($B63,5)),Matches[TIME OUT],"&lt;"&amp;TIMEVALUE(LEFT($B63,5))+TIME(0,15,0),Matches[SITE OUT],BK$9)),COUNTIFS(All[TIMEBIN],$B63,All[CLASS],INDEX(classNum,1,MATCH(BN$11,classScheme,0)))),"")</f>
        <v>0</v>
      </c>
      <c r="BO63" s="11">
        <f ca="1">IF(BK$9&lt;&gt;"",IF(BK$9&lt;&gt;"All Locations",IF(BK$10="From",COUNTIFS(Matches[CLASS],INDEX(classNum,1,MATCH(BO$11,classScheme,0)),Matches[TIMEBIN],$B63,Matches[SITE IN],BK$9),COUNTIFS(Matches[CLASS],INDEX(classNum,1,MATCH(BO$11,classScheme,0)),Matches[TIME OUT],"&gt;="&amp;TIMEVALUE(LEFT($B63,5)),Matches[TIME OUT],"&lt;"&amp;TIMEVALUE(LEFT($B63,5))+TIME(0,15,0),Matches[SITE OUT],BK$9)),COUNTIFS(All[TIMEBIN],$B63,All[CLASS],INDEX(classNum,1,MATCH(BO$11,classScheme,0)))),"")</f>
        <v>0</v>
      </c>
      <c r="BP63" s="12"/>
      <c r="BQ63" s="8">
        <f ca="1">IF(BQ$9&lt;&gt;"",IF(BQ$9&lt;&gt;"All Locations",IF(BQ$10="From",COUNTIFS(Matches[CLASS],INDEX(classNum,1,MATCH(BQ$11,classScheme,0)),Matches[TIMEBIN],$B63,Matches[SITE IN],BQ$9),COUNTIFS(Matches[CLASS],INDEX(classNum,1,MATCH(BQ$11,classScheme,0)),Matches[TIME OUT],"&gt;="&amp;TIMEVALUE(LEFT($B63,5)),Matches[TIME OUT],"&lt;"&amp;TIMEVALUE(LEFT($B63,5))+TIME(0,15,0),Matches[SITE OUT],BQ$9)),COUNTIFS(All[TIMEBIN],$B63,All[CLASS],INDEX(classNum,1,MATCH(BQ$11,classScheme,0)))),"")</f>
        <v>198</v>
      </c>
      <c r="BR63" s="9">
        <f ca="1">IF(BQ$9&lt;&gt;"",IF(BQ$9&lt;&gt;"All Locations",IF(BQ$10="From",COUNTIFS(Matches[CLASS],INDEX(classNum,1,MATCH(BR$11,classScheme,0)),Matches[TIMEBIN],$B63,Matches[SITE IN],BQ$9),COUNTIFS(Matches[CLASS],INDEX(classNum,1,MATCH(BR$11,classScheme,0)),Matches[TIME OUT],"&gt;="&amp;TIMEVALUE(LEFT($B63,5)),Matches[TIME OUT],"&lt;"&amp;TIMEVALUE(LEFT($B63,5))+TIME(0,15,0),Matches[SITE OUT],BQ$9)),COUNTIFS(All[TIMEBIN],$B63,All[CLASS],INDEX(classNum,1,MATCH(BR$11,classScheme,0)))),"")</f>
        <v>12</v>
      </c>
      <c r="BS63" s="9">
        <f ca="1">IF(BQ$9&lt;&gt;"",IF(BQ$9&lt;&gt;"All Locations",IF(BQ$10="From",COUNTIFS(Matches[CLASS],INDEX(classNum,1,MATCH(BS$11,classScheme,0)),Matches[TIMEBIN],$B63,Matches[SITE IN],BQ$9),COUNTIFS(Matches[CLASS],INDEX(classNum,1,MATCH(BS$11,classScheme,0)),Matches[TIME OUT],"&gt;="&amp;TIMEVALUE(LEFT($B63,5)),Matches[TIME OUT],"&lt;"&amp;TIMEVALUE(LEFT($B63,5))+TIME(0,15,0),Matches[SITE OUT],BQ$9)),COUNTIFS(All[TIMEBIN],$B63,All[CLASS],INDEX(classNum,1,MATCH(BS$11,classScheme,0)))),"")</f>
        <v>0</v>
      </c>
      <c r="BT63" s="10">
        <f ca="1">IF(BQ$9&lt;&gt;"",IF(BQ$9&lt;&gt;"All Locations",IF(BQ$10="From",COUNTIFS(Matches[CLASS],INDEX(classNum,1,MATCH(BT$11,classScheme,0)),Matches[TIMEBIN],$B63,Matches[SITE IN],BQ$9),COUNTIFS(Matches[CLASS],INDEX(classNum,1,MATCH(BT$11,classScheme,0)),Matches[TIME OUT],"&gt;="&amp;TIMEVALUE(LEFT($B63,5)),Matches[TIME OUT],"&lt;"&amp;TIMEVALUE(LEFT($B63,5))+TIME(0,15,0),Matches[SITE OUT],BQ$9)),COUNTIFS(All[TIMEBIN],$B63,All[CLASS],INDEX(classNum,1,MATCH(BT$11,classScheme,0)))),"")</f>
        <v>0</v>
      </c>
      <c r="BU63" s="11">
        <f ca="1">IF(BQ$9&lt;&gt;"",IF(BQ$9&lt;&gt;"All Locations",IF(BQ$10="From",COUNTIFS(Matches[CLASS],INDEX(classNum,1,MATCH(BU$11,classScheme,0)),Matches[TIMEBIN],$B63,Matches[SITE IN],BQ$9),COUNTIFS(Matches[CLASS],INDEX(classNum,1,MATCH(BU$11,classScheme,0)),Matches[TIME OUT],"&gt;="&amp;TIMEVALUE(LEFT($B63,5)),Matches[TIME OUT],"&lt;"&amp;TIMEVALUE(LEFT($B63,5))+TIME(0,15,0),Matches[SITE OUT],BQ$9)),COUNTIFS(All[TIMEBIN],$B63,All[CLASS],INDEX(classNum,1,MATCH(BU$11,classScheme,0)))),"")</f>
        <v>5</v>
      </c>
    </row>
    <row r="64" spans="2:73">
      <c r="B64" s="7" t="str">
        <v>19:00 - 19:15</v>
      </c>
      <c r="C64" s="8">
        <f ca="1">IF(C$9&lt;&gt;"",IF(C$9&lt;&gt;"All Locations",IF(C$10="From",COUNTIFS(Matches[CLASS],INDEX(classNum,1,MATCH(C$11,classScheme,0)),Matches[TIMEBIN],$B64,Matches[SITE IN],C$9),COUNTIFS(Matches[CLASS],INDEX(classNum,1,MATCH(C$11,classScheme,0)),Matches[TIME OUT],"&gt;="&amp;TIMEVALUE(LEFT($B64,5)),Matches[TIME OUT],"&lt;"&amp;TIMEVALUE(LEFT($B64,5))+TIME(0,15,0),Matches[SITE OUT],C$9)),COUNTIFS(All[TIMEBIN],$B64,All[CLASS],INDEX(classNum,1,MATCH(C$11,classScheme,0)))),"")</f>
        <v>57</v>
      </c>
      <c r="D64" s="9">
        <f ca="1">IF(C$9&lt;&gt;"",IF(C$9&lt;&gt;"All Locations",IF(C$10="From",COUNTIFS(Matches[CLASS],INDEX(classNum,1,MATCH(D$11,classScheme,0)),Matches[TIMEBIN],$B64,Matches[SITE IN],C$9),COUNTIFS(Matches[CLASS],INDEX(classNum,1,MATCH(D$11,classScheme,0)),Matches[TIME OUT],"&gt;="&amp;TIMEVALUE(LEFT($B64,5)),Matches[TIME OUT],"&lt;"&amp;TIMEVALUE(LEFT($B64,5))+TIME(0,15,0),Matches[SITE OUT],C$9)),COUNTIFS(All[TIMEBIN],$B64,All[CLASS],INDEX(classNum,1,MATCH(D$11,classScheme,0)))),"")</f>
        <v>6</v>
      </c>
      <c r="E64" s="9">
        <f ca="1">IF(C$9&lt;&gt;"",IF(C$9&lt;&gt;"All Locations",IF(C$10="From",COUNTIFS(Matches[CLASS],INDEX(classNum,1,MATCH(E$11,classScheme,0)),Matches[TIMEBIN],$B64,Matches[SITE IN],C$9),COUNTIFS(Matches[CLASS],INDEX(classNum,1,MATCH(E$11,classScheme,0)),Matches[TIME OUT],"&gt;="&amp;TIMEVALUE(LEFT($B64,5)),Matches[TIME OUT],"&lt;"&amp;TIMEVALUE(LEFT($B64,5))+TIME(0,15,0),Matches[SITE OUT],C$9)),COUNTIFS(All[TIMEBIN],$B64,All[CLASS],INDEX(classNum,1,MATCH(E$11,classScheme,0)))),"")</f>
        <v>0</v>
      </c>
      <c r="F64" s="10">
        <f ca="1">IF(C$9&lt;&gt;"",IF(C$9&lt;&gt;"All Locations",IF(C$10="From",COUNTIFS(Matches[CLASS],INDEX(classNum,1,MATCH(F$11,classScheme,0)),Matches[TIMEBIN],$B64,Matches[SITE IN],C$9),COUNTIFS(Matches[CLASS],INDEX(classNum,1,MATCH(F$11,classScheme,0)),Matches[TIME OUT],"&gt;="&amp;TIMEVALUE(LEFT($B64,5)),Matches[TIME OUT],"&lt;"&amp;TIMEVALUE(LEFT($B64,5))+TIME(0,15,0),Matches[SITE OUT],C$9)),COUNTIFS(All[TIMEBIN],$B64,All[CLASS],INDEX(classNum,1,MATCH(F$11,classScheme,0)))),"")</f>
        <v>0</v>
      </c>
      <c r="G64" s="11">
        <f ca="1">IF(C$9&lt;&gt;"",IF(C$9&lt;&gt;"All Locations",IF(C$10="From",COUNTIFS(Matches[CLASS],INDEX(classNum,1,MATCH(G$11,classScheme,0)),Matches[TIMEBIN],$B64,Matches[SITE IN],C$9),COUNTIFS(Matches[CLASS],INDEX(classNum,1,MATCH(G$11,classScheme,0)),Matches[TIME OUT],"&gt;="&amp;TIMEVALUE(LEFT($B64,5)),Matches[TIME OUT],"&lt;"&amp;TIMEVALUE(LEFT($B64,5))+TIME(0,15,0),Matches[SITE OUT],C$9)),COUNTIFS(All[TIMEBIN],$B64,All[CLASS],INDEX(classNum,1,MATCH(G$11,classScheme,0)))),"")</f>
        <v>4</v>
      </c>
      <c r="H64" s="12"/>
      <c r="I64" s="8">
        <f ca="1">IF(I$9&lt;&gt;"",IF(I$9&lt;&gt;"All Locations",IF(I$10="From",COUNTIFS(Matches[CLASS],INDEX(classNum,1,MATCH(I$11,classScheme,0)),Matches[TIMEBIN],$B64,Matches[SITE IN],I$9),COUNTIFS(Matches[CLASS],INDEX(classNum,1,MATCH(I$11,classScheme,0)),Matches[TIME OUT],"&gt;="&amp;TIMEVALUE(LEFT($B64,5)),Matches[TIME OUT],"&lt;"&amp;TIMEVALUE(LEFT($B64,5))+TIME(0,15,0),Matches[SITE OUT],I$9)),COUNTIFS(All[TIMEBIN],$B64,All[CLASS],INDEX(classNum,1,MATCH(I$11,classScheme,0)))),"")</f>
        <v>0</v>
      </c>
      <c r="J64" s="9">
        <f ca="1">IF(I$9&lt;&gt;"",IF(I$9&lt;&gt;"All Locations",IF(I$10="From",COUNTIFS(Matches[CLASS],INDEX(classNum,1,MATCH(J$11,classScheme,0)),Matches[TIMEBIN],$B64,Matches[SITE IN],I$9),COUNTIFS(Matches[CLASS],INDEX(classNum,1,MATCH(J$11,classScheme,0)),Matches[TIME OUT],"&gt;="&amp;TIMEVALUE(LEFT($B64,5)),Matches[TIME OUT],"&lt;"&amp;TIMEVALUE(LEFT($B64,5))+TIME(0,15,0),Matches[SITE OUT],I$9)),COUNTIFS(All[TIMEBIN],$B64,All[CLASS],INDEX(classNum,1,MATCH(J$11,classScheme,0)))),"")</f>
        <v>0</v>
      </c>
      <c r="K64" s="9">
        <f ca="1">IF(I$9&lt;&gt;"",IF(I$9&lt;&gt;"All Locations",IF(I$10="From",COUNTIFS(Matches[CLASS],INDEX(classNum,1,MATCH(K$11,classScheme,0)),Matches[TIMEBIN],$B64,Matches[SITE IN],I$9),COUNTIFS(Matches[CLASS],INDEX(classNum,1,MATCH(K$11,classScheme,0)),Matches[TIME OUT],"&gt;="&amp;TIMEVALUE(LEFT($B64,5)),Matches[TIME OUT],"&lt;"&amp;TIMEVALUE(LEFT($B64,5))+TIME(0,15,0),Matches[SITE OUT],I$9)),COUNTIFS(All[TIMEBIN],$B64,All[CLASS],INDEX(classNum,1,MATCH(K$11,classScheme,0)))),"")</f>
        <v>0</v>
      </c>
      <c r="L64" s="10">
        <f ca="1">IF(I$9&lt;&gt;"",IF(I$9&lt;&gt;"All Locations",IF(I$10="From",COUNTIFS(Matches[CLASS],INDEX(classNum,1,MATCH(L$11,classScheme,0)),Matches[TIMEBIN],$B64,Matches[SITE IN],I$9),COUNTIFS(Matches[CLASS],INDEX(classNum,1,MATCH(L$11,classScheme,0)),Matches[TIME OUT],"&gt;="&amp;TIMEVALUE(LEFT($B64,5)),Matches[TIME OUT],"&lt;"&amp;TIMEVALUE(LEFT($B64,5))+TIME(0,15,0),Matches[SITE OUT],I$9)),COUNTIFS(All[TIMEBIN],$B64,All[CLASS],INDEX(classNum,1,MATCH(L$11,classScheme,0)))),"")</f>
        <v>0</v>
      </c>
      <c r="M64" s="11">
        <f ca="1">IF(I$9&lt;&gt;"",IF(I$9&lt;&gt;"All Locations",IF(I$10="From",COUNTIFS(Matches[CLASS],INDEX(classNum,1,MATCH(M$11,classScheme,0)),Matches[TIMEBIN],$B64,Matches[SITE IN],I$9),COUNTIFS(Matches[CLASS],INDEX(classNum,1,MATCH(M$11,classScheme,0)),Matches[TIME OUT],"&gt;="&amp;TIMEVALUE(LEFT($B64,5)),Matches[TIME OUT],"&lt;"&amp;TIMEVALUE(LEFT($B64,5))+TIME(0,15,0),Matches[SITE OUT],I$9)),COUNTIFS(All[TIMEBIN],$B64,All[CLASS],INDEX(classNum,1,MATCH(M$11,classScheme,0)))),"")</f>
        <v>0</v>
      </c>
      <c r="N64" s="12"/>
      <c r="O64" s="8">
        <f ca="1">IF(O$9&lt;&gt;"",IF(O$9&lt;&gt;"All Locations",IF(O$10="From",COUNTIFS(Matches[CLASS],INDEX(classNum,1,MATCH(O$11,classScheme,0)),Matches[TIMEBIN],$B64,Matches[SITE IN],O$9),COUNTIFS(Matches[CLASS],INDEX(classNum,1,MATCH(O$11,classScheme,0)),Matches[TIME OUT],"&gt;="&amp;TIMEVALUE(LEFT($B64,5)),Matches[TIME OUT],"&lt;"&amp;TIMEVALUE(LEFT($B64,5))+TIME(0,15,0),Matches[SITE OUT],O$9)),COUNTIFS(All[TIMEBIN],$B64,All[CLASS],INDEX(classNum,1,MATCH(O$11,classScheme,0)))),"")</f>
        <v>8</v>
      </c>
      <c r="P64" s="9">
        <f ca="1">IF(O$9&lt;&gt;"",IF(O$9&lt;&gt;"All Locations",IF(O$10="From",COUNTIFS(Matches[CLASS],INDEX(classNum,1,MATCH(P$11,classScheme,0)),Matches[TIMEBIN],$B64,Matches[SITE IN],O$9),COUNTIFS(Matches[CLASS],INDEX(classNum,1,MATCH(P$11,classScheme,0)),Matches[TIME OUT],"&gt;="&amp;TIMEVALUE(LEFT($B64,5)),Matches[TIME OUT],"&lt;"&amp;TIMEVALUE(LEFT($B64,5))+TIME(0,15,0),Matches[SITE OUT],O$9)),COUNTIFS(All[TIMEBIN],$B64,All[CLASS],INDEX(classNum,1,MATCH(P$11,classScheme,0)))),"")</f>
        <v>1</v>
      </c>
      <c r="Q64" s="9">
        <f ca="1">IF(O$9&lt;&gt;"",IF(O$9&lt;&gt;"All Locations",IF(O$10="From",COUNTIFS(Matches[CLASS],INDEX(classNum,1,MATCH(Q$11,classScheme,0)),Matches[TIMEBIN],$B64,Matches[SITE IN],O$9),COUNTIFS(Matches[CLASS],INDEX(classNum,1,MATCH(Q$11,classScheme,0)),Matches[TIME OUT],"&gt;="&amp;TIMEVALUE(LEFT($B64,5)),Matches[TIME OUT],"&lt;"&amp;TIMEVALUE(LEFT($B64,5))+TIME(0,15,0),Matches[SITE OUT],O$9)),COUNTIFS(All[TIMEBIN],$B64,All[CLASS],INDEX(classNum,1,MATCH(Q$11,classScheme,0)))),"")</f>
        <v>0</v>
      </c>
      <c r="R64" s="10">
        <f ca="1">IF(O$9&lt;&gt;"",IF(O$9&lt;&gt;"All Locations",IF(O$10="From",COUNTIFS(Matches[CLASS],INDEX(classNum,1,MATCH(R$11,classScheme,0)),Matches[TIMEBIN],$B64,Matches[SITE IN],O$9),COUNTIFS(Matches[CLASS],INDEX(classNum,1,MATCH(R$11,classScheme,0)),Matches[TIME OUT],"&gt;="&amp;TIMEVALUE(LEFT($B64,5)),Matches[TIME OUT],"&lt;"&amp;TIMEVALUE(LEFT($B64,5))+TIME(0,15,0),Matches[SITE OUT],O$9)),COUNTIFS(All[TIMEBIN],$B64,All[CLASS],INDEX(classNum,1,MATCH(R$11,classScheme,0)))),"")</f>
        <v>0</v>
      </c>
      <c r="S64" s="11">
        <f ca="1">IF(O$9&lt;&gt;"",IF(O$9&lt;&gt;"All Locations",IF(O$10="From",COUNTIFS(Matches[CLASS],INDEX(classNum,1,MATCH(S$11,classScheme,0)),Matches[TIMEBIN],$B64,Matches[SITE IN],O$9),COUNTIFS(Matches[CLASS],INDEX(classNum,1,MATCH(S$11,classScheme,0)),Matches[TIME OUT],"&gt;="&amp;TIMEVALUE(LEFT($B64,5)),Matches[TIME OUT],"&lt;"&amp;TIMEVALUE(LEFT($B64,5))+TIME(0,15,0),Matches[SITE OUT],O$9)),COUNTIFS(All[TIMEBIN],$B64,All[CLASS],INDEX(classNum,1,MATCH(S$11,classScheme,0)))),"")</f>
        <v>0</v>
      </c>
      <c r="T64" s="12"/>
      <c r="U64" s="8">
        <f ca="1">IF(U$9&lt;&gt;"",IF(U$9&lt;&gt;"All Locations",IF(U$10="From",COUNTIFS(Matches[CLASS],INDEX(classNum,1,MATCH(U$11,classScheme,0)),Matches[TIMEBIN],$B64,Matches[SITE IN],U$9),COUNTIFS(Matches[CLASS],INDEX(classNum,1,MATCH(U$11,classScheme,0)),Matches[TIME OUT],"&gt;="&amp;TIMEVALUE(LEFT($B64,5)),Matches[TIME OUT],"&lt;"&amp;TIMEVALUE(LEFT($B64,5))+TIME(0,15,0),Matches[SITE OUT],U$9)),COUNTIFS(All[TIMEBIN],$B64,All[CLASS],INDEX(classNum,1,MATCH(U$11,classScheme,0)))),"")</f>
        <v>20</v>
      </c>
      <c r="V64" s="9">
        <f ca="1">IF(U$9&lt;&gt;"",IF(U$9&lt;&gt;"All Locations",IF(U$10="From",COUNTIFS(Matches[CLASS],INDEX(classNum,1,MATCH(V$11,classScheme,0)),Matches[TIMEBIN],$B64,Matches[SITE IN],U$9),COUNTIFS(Matches[CLASS],INDEX(classNum,1,MATCH(V$11,classScheme,0)),Matches[TIME OUT],"&gt;="&amp;TIMEVALUE(LEFT($B64,5)),Matches[TIME OUT],"&lt;"&amp;TIMEVALUE(LEFT($B64,5))+TIME(0,15,0),Matches[SITE OUT],U$9)),COUNTIFS(All[TIMEBIN],$B64,All[CLASS],INDEX(classNum,1,MATCH(V$11,classScheme,0)))),"")</f>
        <v>1</v>
      </c>
      <c r="W64" s="9">
        <f ca="1">IF(U$9&lt;&gt;"",IF(U$9&lt;&gt;"All Locations",IF(U$10="From",COUNTIFS(Matches[CLASS],INDEX(classNum,1,MATCH(W$11,classScheme,0)),Matches[TIMEBIN],$B64,Matches[SITE IN],U$9),COUNTIFS(Matches[CLASS],INDEX(classNum,1,MATCH(W$11,classScheme,0)),Matches[TIME OUT],"&gt;="&amp;TIMEVALUE(LEFT($B64,5)),Matches[TIME OUT],"&lt;"&amp;TIMEVALUE(LEFT($B64,5))+TIME(0,15,0),Matches[SITE OUT],U$9)),COUNTIFS(All[TIMEBIN],$B64,All[CLASS],INDEX(classNum,1,MATCH(W$11,classScheme,0)))),"")</f>
        <v>0</v>
      </c>
      <c r="X64" s="10">
        <f ca="1">IF(U$9&lt;&gt;"",IF(U$9&lt;&gt;"All Locations",IF(U$10="From",COUNTIFS(Matches[CLASS],INDEX(classNum,1,MATCH(X$11,classScheme,0)),Matches[TIMEBIN],$B64,Matches[SITE IN],U$9),COUNTIFS(Matches[CLASS],INDEX(classNum,1,MATCH(X$11,classScheme,0)),Matches[TIME OUT],"&gt;="&amp;TIMEVALUE(LEFT($B64,5)),Matches[TIME OUT],"&lt;"&amp;TIMEVALUE(LEFT($B64,5))+TIME(0,15,0),Matches[SITE OUT],U$9)),COUNTIFS(All[TIMEBIN],$B64,All[CLASS],INDEX(classNum,1,MATCH(X$11,classScheme,0)))),"")</f>
        <v>1</v>
      </c>
      <c r="Y64" s="11">
        <f ca="1">IF(U$9&lt;&gt;"",IF(U$9&lt;&gt;"All Locations",IF(U$10="From",COUNTIFS(Matches[CLASS],INDEX(classNum,1,MATCH(Y$11,classScheme,0)),Matches[TIMEBIN],$B64,Matches[SITE IN],U$9),COUNTIFS(Matches[CLASS],INDEX(classNum,1,MATCH(Y$11,classScheme,0)),Matches[TIME OUT],"&gt;="&amp;TIMEVALUE(LEFT($B64,5)),Matches[TIME OUT],"&lt;"&amp;TIMEVALUE(LEFT($B64,5))+TIME(0,15,0),Matches[SITE OUT],U$9)),COUNTIFS(All[TIMEBIN],$B64,All[CLASS],INDEX(classNum,1,MATCH(Y$11,classScheme,0)))),"")</f>
        <v>0</v>
      </c>
      <c r="Z64" s="12"/>
      <c r="AA64" s="8">
        <f ca="1">IF(AA$9&lt;&gt;"",IF(AA$9&lt;&gt;"All Locations",IF(AA$10="From",COUNTIFS(Matches[CLASS],INDEX(classNum,1,MATCH(AA$11,classScheme,0)),Matches[TIMEBIN],$B64,Matches[SITE IN],AA$9),COUNTIFS(Matches[CLASS],INDEX(classNum,1,MATCH(AA$11,classScheme,0)),Matches[TIME OUT],"&gt;="&amp;TIMEVALUE(LEFT($B64,5)),Matches[TIME OUT],"&lt;"&amp;TIMEVALUE(LEFT($B64,5))+TIME(0,15,0),Matches[SITE OUT],AA$9)),COUNTIFS(All[TIMEBIN],$B64,All[CLASS],INDEX(classNum,1,MATCH(AA$11,classScheme,0)))),"")</f>
        <v>24</v>
      </c>
      <c r="AB64" s="9">
        <f ca="1">IF(AA$9&lt;&gt;"",IF(AA$9&lt;&gt;"All Locations",IF(AA$10="From",COUNTIFS(Matches[CLASS],INDEX(classNum,1,MATCH(AB$11,classScheme,0)),Matches[TIMEBIN],$B64,Matches[SITE IN],AA$9),COUNTIFS(Matches[CLASS],INDEX(classNum,1,MATCH(AB$11,classScheme,0)),Matches[TIME OUT],"&gt;="&amp;TIMEVALUE(LEFT($B64,5)),Matches[TIME OUT],"&lt;"&amp;TIMEVALUE(LEFT($B64,5))+TIME(0,15,0),Matches[SITE OUT],AA$9)),COUNTIFS(All[TIMEBIN],$B64,All[CLASS],INDEX(classNum,1,MATCH(AB$11,classScheme,0)))),"")</f>
        <v>1</v>
      </c>
      <c r="AC64" s="9">
        <f ca="1">IF(AA$9&lt;&gt;"",IF(AA$9&lt;&gt;"All Locations",IF(AA$10="From",COUNTIFS(Matches[CLASS],INDEX(classNum,1,MATCH(AC$11,classScheme,0)),Matches[TIMEBIN],$B64,Matches[SITE IN],AA$9),COUNTIFS(Matches[CLASS],INDEX(classNum,1,MATCH(AC$11,classScheme,0)),Matches[TIME OUT],"&gt;="&amp;TIMEVALUE(LEFT($B64,5)),Matches[TIME OUT],"&lt;"&amp;TIMEVALUE(LEFT($B64,5))+TIME(0,15,0),Matches[SITE OUT],AA$9)),COUNTIFS(All[TIMEBIN],$B64,All[CLASS],INDEX(classNum,1,MATCH(AC$11,classScheme,0)))),"")</f>
        <v>0</v>
      </c>
      <c r="AD64" s="10">
        <f ca="1">IF(AA$9&lt;&gt;"",IF(AA$9&lt;&gt;"All Locations",IF(AA$10="From",COUNTIFS(Matches[CLASS],INDEX(classNum,1,MATCH(AD$11,classScheme,0)),Matches[TIMEBIN],$B64,Matches[SITE IN],AA$9),COUNTIFS(Matches[CLASS],INDEX(classNum,1,MATCH(AD$11,classScheme,0)),Matches[TIME OUT],"&gt;="&amp;TIMEVALUE(LEFT($B64,5)),Matches[TIME OUT],"&lt;"&amp;TIMEVALUE(LEFT($B64,5))+TIME(0,15,0),Matches[SITE OUT],AA$9)),COUNTIFS(All[TIMEBIN],$B64,All[CLASS],INDEX(classNum,1,MATCH(AD$11,classScheme,0)))),"")</f>
        <v>0</v>
      </c>
      <c r="AE64" s="11">
        <f ca="1">IF(AA$9&lt;&gt;"",IF(AA$9&lt;&gt;"All Locations",IF(AA$10="From",COUNTIFS(Matches[CLASS],INDEX(classNum,1,MATCH(AE$11,classScheme,0)),Matches[TIMEBIN],$B64,Matches[SITE IN],AA$9),COUNTIFS(Matches[CLASS],INDEX(classNum,1,MATCH(AE$11,classScheme,0)),Matches[TIME OUT],"&gt;="&amp;TIMEVALUE(LEFT($B64,5)),Matches[TIME OUT],"&lt;"&amp;TIMEVALUE(LEFT($B64,5))+TIME(0,15,0),Matches[SITE OUT],AA$9)),COUNTIFS(All[TIMEBIN],$B64,All[CLASS],INDEX(classNum,1,MATCH(AE$11,classScheme,0)))),"")</f>
        <v>0</v>
      </c>
      <c r="AF64" s="12"/>
      <c r="AG64" s="8">
        <f ca="1">IF(AG$9&lt;&gt;"",IF(AG$9&lt;&gt;"All Locations",IF(AG$10="From",COUNTIFS(Matches[CLASS],INDEX(classNum,1,MATCH(AG$11,classScheme,0)),Matches[TIMEBIN],$B64,Matches[SITE IN],AG$9),COUNTIFS(Matches[CLASS],INDEX(classNum,1,MATCH(AG$11,classScheme,0)),Matches[TIME OUT],"&gt;="&amp;TIMEVALUE(LEFT($B64,5)),Matches[TIME OUT],"&lt;"&amp;TIMEVALUE(LEFT($B64,5))+TIME(0,15,0),Matches[SITE OUT],AG$9)),COUNTIFS(All[TIMEBIN],$B64,All[CLASS],INDEX(classNum,1,MATCH(AG$11,classScheme,0)))),"")</f>
        <v>19</v>
      </c>
      <c r="AH64" s="9">
        <f ca="1">IF(AG$9&lt;&gt;"",IF(AG$9&lt;&gt;"All Locations",IF(AG$10="From",COUNTIFS(Matches[CLASS],INDEX(classNum,1,MATCH(AH$11,classScheme,0)),Matches[TIMEBIN],$B64,Matches[SITE IN],AG$9),COUNTIFS(Matches[CLASS],INDEX(classNum,1,MATCH(AH$11,classScheme,0)),Matches[TIME OUT],"&gt;="&amp;TIMEVALUE(LEFT($B64,5)),Matches[TIME OUT],"&lt;"&amp;TIMEVALUE(LEFT($B64,5))+TIME(0,15,0),Matches[SITE OUT],AG$9)),COUNTIFS(All[TIMEBIN],$B64,All[CLASS],INDEX(classNum,1,MATCH(AH$11,classScheme,0)))),"")</f>
        <v>2</v>
      </c>
      <c r="AI64" s="9">
        <f ca="1">IF(AG$9&lt;&gt;"",IF(AG$9&lt;&gt;"All Locations",IF(AG$10="From",COUNTIFS(Matches[CLASS],INDEX(classNum,1,MATCH(AI$11,classScheme,0)),Matches[TIMEBIN],$B64,Matches[SITE IN],AG$9),COUNTIFS(Matches[CLASS],INDEX(classNum,1,MATCH(AI$11,classScheme,0)),Matches[TIME OUT],"&gt;="&amp;TIMEVALUE(LEFT($B64,5)),Matches[TIME OUT],"&lt;"&amp;TIMEVALUE(LEFT($B64,5))+TIME(0,15,0),Matches[SITE OUT],AG$9)),COUNTIFS(All[TIMEBIN],$B64,All[CLASS],INDEX(classNum,1,MATCH(AI$11,classScheme,0)))),"")</f>
        <v>0</v>
      </c>
      <c r="AJ64" s="10">
        <f ca="1">IF(AG$9&lt;&gt;"",IF(AG$9&lt;&gt;"All Locations",IF(AG$10="From",COUNTIFS(Matches[CLASS],INDEX(classNum,1,MATCH(AJ$11,classScheme,0)),Matches[TIMEBIN],$B64,Matches[SITE IN],AG$9),COUNTIFS(Matches[CLASS],INDEX(classNum,1,MATCH(AJ$11,classScheme,0)),Matches[TIME OUT],"&gt;="&amp;TIMEVALUE(LEFT($B64,5)),Matches[TIME OUT],"&lt;"&amp;TIMEVALUE(LEFT($B64,5))+TIME(0,15,0),Matches[SITE OUT],AG$9)),COUNTIFS(All[TIMEBIN],$B64,All[CLASS],INDEX(classNum,1,MATCH(AJ$11,classScheme,0)))),"")</f>
        <v>0</v>
      </c>
      <c r="AK64" s="11">
        <f ca="1">IF(AG$9&lt;&gt;"",IF(AG$9&lt;&gt;"All Locations",IF(AG$10="From",COUNTIFS(Matches[CLASS],INDEX(classNum,1,MATCH(AK$11,classScheme,0)),Matches[TIMEBIN],$B64,Matches[SITE IN],AG$9),COUNTIFS(Matches[CLASS],INDEX(classNum,1,MATCH(AK$11,classScheme,0)),Matches[TIME OUT],"&gt;="&amp;TIMEVALUE(LEFT($B64,5)),Matches[TIME OUT],"&lt;"&amp;TIMEVALUE(LEFT($B64,5))+TIME(0,15,0),Matches[SITE OUT],AG$9)),COUNTIFS(All[TIMEBIN],$B64,All[CLASS],INDEX(classNum,1,MATCH(AK$11,classScheme,0)))),"")</f>
        <v>2</v>
      </c>
      <c r="AL64" s="12"/>
      <c r="AM64" s="8">
        <f ca="1">IF(AM$9&lt;&gt;"",IF(AM$9&lt;&gt;"All Locations",IF(AM$10="From",COUNTIFS(Matches[CLASS],INDEX(classNum,1,MATCH(AM$11,classScheme,0)),Matches[TIMEBIN],$B64,Matches[SITE IN],AM$9),COUNTIFS(Matches[CLASS],INDEX(classNum,1,MATCH(AM$11,classScheme,0)),Matches[TIME OUT],"&gt;="&amp;TIMEVALUE(LEFT($B64,5)),Matches[TIME OUT],"&lt;"&amp;TIMEVALUE(LEFT($B64,5))+TIME(0,15,0),Matches[SITE OUT],AM$9)),COUNTIFS(All[TIMEBIN],$B64,All[CLASS],INDEX(classNum,1,MATCH(AM$11,classScheme,0)))),"")</f>
        <v>28</v>
      </c>
      <c r="AN64" s="9">
        <f ca="1">IF(AM$9&lt;&gt;"",IF(AM$9&lt;&gt;"All Locations",IF(AM$10="From",COUNTIFS(Matches[CLASS],INDEX(classNum,1,MATCH(AN$11,classScheme,0)),Matches[TIMEBIN],$B64,Matches[SITE IN],AM$9),COUNTIFS(Matches[CLASS],INDEX(classNum,1,MATCH(AN$11,classScheme,0)),Matches[TIME OUT],"&gt;="&amp;TIMEVALUE(LEFT($B64,5)),Matches[TIME OUT],"&lt;"&amp;TIMEVALUE(LEFT($B64,5))+TIME(0,15,0),Matches[SITE OUT],AM$9)),COUNTIFS(All[TIMEBIN],$B64,All[CLASS],INDEX(classNum,1,MATCH(AN$11,classScheme,0)))),"")</f>
        <v>2</v>
      </c>
      <c r="AO64" s="9">
        <f ca="1">IF(AM$9&lt;&gt;"",IF(AM$9&lt;&gt;"All Locations",IF(AM$10="From",COUNTIFS(Matches[CLASS],INDEX(classNum,1,MATCH(AO$11,classScheme,0)),Matches[TIMEBIN],$B64,Matches[SITE IN],AM$9),COUNTIFS(Matches[CLASS],INDEX(classNum,1,MATCH(AO$11,classScheme,0)),Matches[TIME OUT],"&gt;="&amp;TIMEVALUE(LEFT($B64,5)),Matches[TIME OUT],"&lt;"&amp;TIMEVALUE(LEFT($B64,5))+TIME(0,15,0),Matches[SITE OUT],AM$9)),COUNTIFS(All[TIMEBIN],$B64,All[CLASS],INDEX(classNum,1,MATCH(AO$11,classScheme,0)))),"")</f>
        <v>1</v>
      </c>
      <c r="AP64" s="10">
        <f ca="1">IF(AM$9&lt;&gt;"",IF(AM$9&lt;&gt;"All Locations",IF(AM$10="From",COUNTIFS(Matches[CLASS],INDEX(classNum,1,MATCH(AP$11,classScheme,0)),Matches[TIMEBIN],$B64,Matches[SITE IN],AM$9),COUNTIFS(Matches[CLASS],INDEX(classNum,1,MATCH(AP$11,classScheme,0)),Matches[TIME OUT],"&gt;="&amp;TIMEVALUE(LEFT($B64,5)),Matches[TIME OUT],"&lt;"&amp;TIMEVALUE(LEFT($B64,5))+TIME(0,15,0),Matches[SITE OUT],AM$9)),COUNTIFS(All[TIMEBIN],$B64,All[CLASS],INDEX(classNum,1,MATCH(AP$11,classScheme,0)))),"")</f>
        <v>1</v>
      </c>
      <c r="AQ64" s="11">
        <f ca="1">IF(AM$9&lt;&gt;"",IF(AM$9&lt;&gt;"All Locations",IF(AM$10="From",COUNTIFS(Matches[CLASS],INDEX(classNum,1,MATCH(AQ$11,classScheme,0)),Matches[TIMEBIN],$B64,Matches[SITE IN],AM$9),COUNTIFS(Matches[CLASS],INDEX(classNum,1,MATCH(AQ$11,classScheme,0)),Matches[TIME OUT],"&gt;="&amp;TIMEVALUE(LEFT($B64,5)),Matches[TIME OUT],"&lt;"&amp;TIMEVALUE(LEFT($B64,5))+TIME(0,15,0),Matches[SITE OUT],AM$9)),COUNTIFS(All[TIMEBIN],$B64,All[CLASS],INDEX(classNum,1,MATCH(AQ$11,classScheme,0)))),"")</f>
        <v>6</v>
      </c>
      <c r="AR64" s="12"/>
      <c r="AS64" s="8">
        <f ca="1">IF(AS$9&lt;&gt;"",IF(AS$9&lt;&gt;"All Locations",IF(AS$10="From",COUNTIFS(Matches[CLASS],INDEX(classNum,1,MATCH(AS$11,classScheme,0)),Matches[TIMEBIN],$B64,Matches[SITE IN],AS$9),COUNTIFS(Matches[CLASS],INDEX(classNum,1,MATCH(AS$11,classScheme,0)),Matches[TIME OUT],"&gt;="&amp;TIMEVALUE(LEFT($B64,5)),Matches[TIME OUT],"&lt;"&amp;TIMEVALUE(LEFT($B64,5))+TIME(0,15,0),Matches[SITE OUT],AS$9)),COUNTIFS(All[TIMEBIN],$B64,All[CLASS],INDEX(classNum,1,MATCH(AS$11,classScheme,0)))),"")</f>
        <v>0</v>
      </c>
      <c r="AT64" s="9">
        <f ca="1">IF(AS$9&lt;&gt;"",IF(AS$9&lt;&gt;"All Locations",IF(AS$10="From",COUNTIFS(Matches[CLASS],INDEX(classNum,1,MATCH(AT$11,classScheme,0)),Matches[TIMEBIN],$B64,Matches[SITE IN],AS$9),COUNTIFS(Matches[CLASS],INDEX(classNum,1,MATCH(AT$11,classScheme,0)),Matches[TIME OUT],"&gt;="&amp;TIMEVALUE(LEFT($B64,5)),Matches[TIME OUT],"&lt;"&amp;TIMEVALUE(LEFT($B64,5))+TIME(0,15,0),Matches[SITE OUT],AS$9)),COUNTIFS(All[TIMEBIN],$B64,All[CLASS],INDEX(classNum,1,MATCH(AT$11,classScheme,0)))),"")</f>
        <v>0</v>
      </c>
      <c r="AU64" s="9">
        <f ca="1">IF(AS$9&lt;&gt;"",IF(AS$9&lt;&gt;"All Locations",IF(AS$10="From",COUNTIFS(Matches[CLASS],INDEX(classNum,1,MATCH(AU$11,classScheme,0)),Matches[TIMEBIN],$B64,Matches[SITE IN],AS$9),COUNTIFS(Matches[CLASS],INDEX(classNum,1,MATCH(AU$11,classScheme,0)),Matches[TIME OUT],"&gt;="&amp;TIMEVALUE(LEFT($B64,5)),Matches[TIME OUT],"&lt;"&amp;TIMEVALUE(LEFT($B64,5))+TIME(0,15,0),Matches[SITE OUT],AS$9)),COUNTIFS(All[TIMEBIN],$B64,All[CLASS],INDEX(classNum,1,MATCH(AU$11,classScheme,0)))),"")</f>
        <v>0</v>
      </c>
      <c r="AV64" s="10">
        <f ca="1">IF(AS$9&lt;&gt;"",IF(AS$9&lt;&gt;"All Locations",IF(AS$10="From",COUNTIFS(Matches[CLASS],INDEX(classNum,1,MATCH(AV$11,classScheme,0)),Matches[TIMEBIN],$B64,Matches[SITE IN],AS$9),COUNTIFS(Matches[CLASS],INDEX(classNum,1,MATCH(AV$11,classScheme,0)),Matches[TIME OUT],"&gt;="&amp;TIMEVALUE(LEFT($B64,5)),Matches[TIME OUT],"&lt;"&amp;TIMEVALUE(LEFT($B64,5))+TIME(0,15,0),Matches[SITE OUT],AS$9)),COUNTIFS(All[TIMEBIN],$B64,All[CLASS],INDEX(classNum,1,MATCH(AV$11,classScheme,0)))),"")</f>
        <v>0</v>
      </c>
      <c r="AW64" s="11">
        <f ca="1">IF(AS$9&lt;&gt;"",IF(AS$9&lt;&gt;"All Locations",IF(AS$10="From",COUNTIFS(Matches[CLASS],INDEX(classNum,1,MATCH(AW$11,classScheme,0)),Matches[TIMEBIN],$B64,Matches[SITE IN],AS$9),COUNTIFS(Matches[CLASS],INDEX(classNum,1,MATCH(AW$11,classScheme,0)),Matches[TIME OUT],"&gt;="&amp;TIMEVALUE(LEFT($B64,5)),Matches[TIME OUT],"&lt;"&amp;TIMEVALUE(LEFT($B64,5))+TIME(0,15,0),Matches[SITE OUT],AS$9)),COUNTIFS(All[TIMEBIN],$B64,All[CLASS],INDEX(classNum,1,MATCH(AW$11,classScheme,0)))),"")</f>
        <v>0</v>
      </c>
      <c r="AX64" s="12"/>
      <c r="AY64" s="8">
        <f ca="1">IF(AY$9&lt;&gt;"",IF(AY$9&lt;&gt;"All Locations",IF(AY$10="From",COUNTIFS(Matches[CLASS],INDEX(classNum,1,MATCH(AY$11,classScheme,0)),Matches[TIMEBIN],$B64,Matches[SITE IN],AY$9),COUNTIFS(Matches[CLASS],INDEX(classNum,1,MATCH(AY$11,classScheme,0)),Matches[TIME OUT],"&gt;="&amp;TIMEVALUE(LEFT($B64,5)),Matches[TIME OUT],"&lt;"&amp;TIMEVALUE(LEFT($B64,5))+TIME(0,15,0),Matches[SITE OUT],AY$9)),COUNTIFS(All[TIMEBIN],$B64,All[CLASS],INDEX(classNum,1,MATCH(AY$11,classScheme,0)))),"")</f>
        <v>18</v>
      </c>
      <c r="AZ64" s="9">
        <f ca="1">IF(AY$9&lt;&gt;"",IF(AY$9&lt;&gt;"All Locations",IF(AY$10="From",COUNTIFS(Matches[CLASS],INDEX(classNum,1,MATCH(AZ$11,classScheme,0)),Matches[TIMEBIN],$B64,Matches[SITE IN],AY$9),COUNTIFS(Matches[CLASS],INDEX(classNum,1,MATCH(AZ$11,classScheme,0)),Matches[TIME OUT],"&gt;="&amp;TIMEVALUE(LEFT($B64,5)),Matches[TIME OUT],"&lt;"&amp;TIMEVALUE(LEFT($B64,5))+TIME(0,15,0),Matches[SITE OUT],AY$9)),COUNTIFS(All[TIMEBIN],$B64,All[CLASS],INDEX(classNum,1,MATCH(AZ$11,classScheme,0)))),"")</f>
        <v>0</v>
      </c>
      <c r="BA64" s="9">
        <f ca="1">IF(AY$9&lt;&gt;"",IF(AY$9&lt;&gt;"All Locations",IF(AY$10="From",COUNTIFS(Matches[CLASS],INDEX(classNum,1,MATCH(BA$11,classScheme,0)),Matches[TIMEBIN],$B64,Matches[SITE IN],AY$9),COUNTIFS(Matches[CLASS],INDEX(classNum,1,MATCH(BA$11,classScheme,0)),Matches[TIME OUT],"&gt;="&amp;TIMEVALUE(LEFT($B64,5)),Matches[TIME OUT],"&lt;"&amp;TIMEVALUE(LEFT($B64,5))+TIME(0,15,0),Matches[SITE OUT],AY$9)),COUNTIFS(All[TIMEBIN],$B64,All[CLASS],INDEX(classNum,1,MATCH(BA$11,classScheme,0)))),"")</f>
        <v>0</v>
      </c>
      <c r="BB64" s="10">
        <f ca="1">IF(AY$9&lt;&gt;"",IF(AY$9&lt;&gt;"All Locations",IF(AY$10="From",COUNTIFS(Matches[CLASS],INDEX(classNum,1,MATCH(BB$11,classScheme,0)),Matches[TIMEBIN],$B64,Matches[SITE IN],AY$9),COUNTIFS(Matches[CLASS],INDEX(classNum,1,MATCH(BB$11,classScheme,0)),Matches[TIME OUT],"&gt;="&amp;TIMEVALUE(LEFT($B64,5)),Matches[TIME OUT],"&lt;"&amp;TIMEVALUE(LEFT($B64,5))+TIME(0,15,0),Matches[SITE OUT],AY$9)),COUNTIFS(All[TIMEBIN],$B64,All[CLASS],INDEX(classNum,1,MATCH(BB$11,classScheme,0)))),"")</f>
        <v>0</v>
      </c>
      <c r="BC64" s="11">
        <f ca="1">IF(AY$9&lt;&gt;"",IF(AY$9&lt;&gt;"All Locations",IF(AY$10="From",COUNTIFS(Matches[CLASS],INDEX(classNum,1,MATCH(BC$11,classScheme,0)),Matches[TIMEBIN],$B64,Matches[SITE IN],AY$9),COUNTIFS(Matches[CLASS],INDEX(classNum,1,MATCH(BC$11,classScheme,0)),Matches[TIME OUT],"&gt;="&amp;TIMEVALUE(LEFT($B64,5)),Matches[TIME OUT],"&lt;"&amp;TIMEVALUE(LEFT($B64,5))+TIME(0,15,0),Matches[SITE OUT],AY$9)),COUNTIFS(All[TIMEBIN],$B64,All[CLASS],INDEX(classNum,1,MATCH(BC$11,classScheme,0)))),"")</f>
        <v>0</v>
      </c>
      <c r="BD64" s="12"/>
      <c r="BE64" s="8">
        <f ca="1">IF(BE$9&lt;&gt;"",IF(BE$9&lt;&gt;"All Locations",IF(BE$10="From",COUNTIFS(Matches[CLASS],INDEX(classNum,1,MATCH(BE$11,classScheme,0)),Matches[TIMEBIN],$B64,Matches[SITE IN],BE$9),COUNTIFS(Matches[CLASS],INDEX(classNum,1,MATCH(BE$11,classScheme,0)),Matches[TIME OUT],"&gt;="&amp;TIMEVALUE(LEFT($B64,5)),Matches[TIME OUT],"&lt;"&amp;TIMEVALUE(LEFT($B64,5))+TIME(0,15,0),Matches[SITE OUT],BE$9)),COUNTIFS(All[TIMEBIN],$B64,All[CLASS],INDEX(classNum,1,MATCH(BE$11,classScheme,0)))),"")</f>
        <v>10</v>
      </c>
      <c r="BF64" s="9">
        <f ca="1">IF(BE$9&lt;&gt;"",IF(BE$9&lt;&gt;"All Locations",IF(BE$10="From",COUNTIFS(Matches[CLASS],INDEX(classNum,1,MATCH(BF$11,classScheme,0)),Matches[TIMEBIN],$B64,Matches[SITE IN],BE$9),COUNTIFS(Matches[CLASS],INDEX(classNum,1,MATCH(BF$11,classScheme,0)),Matches[TIME OUT],"&gt;="&amp;TIMEVALUE(LEFT($B64,5)),Matches[TIME OUT],"&lt;"&amp;TIMEVALUE(LEFT($B64,5))+TIME(0,15,0),Matches[SITE OUT],BE$9)),COUNTIFS(All[TIMEBIN],$B64,All[CLASS],INDEX(classNum,1,MATCH(BF$11,classScheme,0)))),"")</f>
        <v>0</v>
      </c>
      <c r="BG64" s="9">
        <f ca="1">IF(BE$9&lt;&gt;"",IF(BE$9&lt;&gt;"All Locations",IF(BE$10="From",COUNTIFS(Matches[CLASS],INDEX(classNum,1,MATCH(BG$11,classScheme,0)),Matches[TIMEBIN],$B64,Matches[SITE IN],BE$9),COUNTIFS(Matches[CLASS],INDEX(classNum,1,MATCH(BG$11,classScheme,0)),Matches[TIME OUT],"&gt;="&amp;TIMEVALUE(LEFT($B64,5)),Matches[TIME OUT],"&lt;"&amp;TIMEVALUE(LEFT($B64,5))+TIME(0,15,0),Matches[SITE OUT],BE$9)),COUNTIFS(All[TIMEBIN],$B64,All[CLASS],INDEX(classNum,1,MATCH(BG$11,classScheme,0)))),"")</f>
        <v>0</v>
      </c>
      <c r="BH64" s="10">
        <f ca="1">IF(BE$9&lt;&gt;"",IF(BE$9&lt;&gt;"All Locations",IF(BE$10="From",COUNTIFS(Matches[CLASS],INDEX(classNum,1,MATCH(BH$11,classScheme,0)),Matches[TIMEBIN],$B64,Matches[SITE IN],BE$9),COUNTIFS(Matches[CLASS],INDEX(classNum,1,MATCH(BH$11,classScheme,0)),Matches[TIME OUT],"&gt;="&amp;TIMEVALUE(LEFT($B64,5)),Matches[TIME OUT],"&lt;"&amp;TIMEVALUE(LEFT($B64,5))+TIME(0,15,0),Matches[SITE OUT],BE$9)),COUNTIFS(All[TIMEBIN],$B64,All[CLASS],INDEX(classNum,1,MATCH(BH$11,classScheme,0)))),"")</f>
        <v>0</v>
      </c>
      <c r="BI64" s="11">
        <f ca="1">IF(BE$9&lt;&gt;"",IF(BE$9&lt;&gt;"All Locations",IF(BE$10="From",COUNTIFS(Matches[CLASS],INDEX(classNum,1,MATCH(BI$11,classScheme,0)),Matches[TIMEBIN],$B64,Matches[SITE IN],BE$9),COUNTIFS(Matches[CLASS],INDEX(classNum,1,MATCH(BI$11,classScheme,0)),Matches[TIME OUT],"&gt;="&amp;TIMEVALUE(LEFT($B64,5)),Matches[TIME OUT],"&lt;"&amp;TIMEVALUE(LEFT($B64,5))+TIME(0,15,0),Matches[SITE OUT],BE$9)),COUNTIFS(All[TIMEBIN],$B64,All[CLASS],INDEX(classNum,1,MATCH(BI$11,classScheme,0)))),"")</f>
        <v>0</v>
      </c>
      <c r="BJ64" s="12"/>
      <c r="BK64" s="8">
        <f ca="1">IF(BK$9&lt;&gt;"",IF(BK$9&lt;&gt;"All Locations",IF(BK$10="From",COUNTIFS(Matches[CLASS],INDEX(classNum,1,MATCH(BK$11,classScheme,0)),Matches[TIMEBIN],$B64,Matches[SITE IN],BK$9),COUNTIFS(Matches[CLASS],INDEX(classNum,1,MATCH(BK$11,classScheme,0)),Matches[TIME OUT],"&gt;="&amp;TIMEVALUE(LEFT($B64,5)),Matches[TIME OUT],"&lt;"&amp;TIMEVALUE(LEFT($B64,5))+TIME(0,15,0),Matches[SITE OUT],BK$9)),COUNTIFS(All[TIMEBIN],$B64,All[CLASS],INDEX(classNum,1,MATCH(BK$11,classScheme,0)))),"")</f>
        <v>9</v>
      </c>
      <c r="BL64" s="9">
        <f ca="1">IF(BK$9&lt;&gt;"",IF(BK$9&lt;&gt;"All Locations",IF(BK$10="From",COUNTIFS(Matches[CLASS],INDEX(classNum,1,MATCH(BL$11,classScheme,0)),Matches[TIMEBIN],$B64,Matches[SITE IN],BK$9),COUNTIFS(Matches[CLASS],INDEX(classNum,1,MATCH(BL$11,classScheme,0)),Matches[TIME OUT],"&gt;="&amp;TIMEVALUE(LEFT($B64,5)),Matches[TIME OUT],"&lt;"&amp;TIMEVALUE(LEFT($B64,5))+TIME(0,15,0),Matches[SITE OUT],BK$9)),COUNTIFS(All[TIMEBIN],$B64,All[CLASS],INDEX(classNum,1,MATCH(BL$11,classScheme,0)))),"")</f>
        <v>0</v>
      </c>
      <c r="BM64" s="9">
        <f ca="1">IF(BK$9&lt;&gt;"",IF(BK$9&lt;&gt;"All Locations",IF(BK$10="From",COUNTIFS(Matches[CLASS],INDEX(classNum,1,MATCH(BM$11,classScheme,0)),Matches[TIMEBIN],$B64,Matches[SITE IN],BK$9),COUNTIFS(Matches[CLASS],INDEX(classNum,1,MATCH(BM$11,classScheme,0)),Matches[TIME OUT],"&gt;="&amp;TIMEVALUE(LEFT($B64,5)),Matches[TIME OUT],"&lt;"&amp;TIMEVALUE(LEFT($B64,5))+TIME(0,15,0),Matches[SITE OUT],BK$9)),COUNTIFS(All[TIMEBIN],$B64,All[CLASS],INDEX(classNum,1,MATCH(BM$11,classScheme,0)))),"")</f>
        <v>0</v>
      </c>
      <c r="BN64" s="10">
        <f ca="1">IF(BK$9&lt;&gt;"",IF(BK$9&lt;&gt;"All Locations",IF(BK$10="From",COUNTIFS(Matches[CLASS],INDEX(classNum,1,MATCH(BN$11,classScheme,0)),Matches[TIMEBIN],$B64,Matches[SITE IN],BK$9),COUNTIFS(Matches[CLASS],INDEX(classNum,1,MATCH(BN$11,classScheme,0)),Matches[TIME OUT],"&gt;="&amp;TIMEVALUE(LEFT($B64,5)),Matches[TIME OUT],"&lt;"&amp;TIMEVALUE(LEFT($B64,5))+TIME(0,15,0),Matches[SITE OUT],BK$9)),COUNTIFS(All[TIMEBIN],$B64,All[CLASS],INDEX(classNum,1,MATCH(BN$11,classScheme,0)))),"")</f>
        <v>0</v>
      </c>
      <c r="BO64" s="11">
        <f ca="1">IF(BK$9&lt;&gt;"",IF(BK$9&lt;&gt;"All Locations",IF(BK$10="From",COUNTIFS(Matches[CLASS],INDEX(classNum,1,MATCH(BO$11,classScheme,0)),Matches[TIMEBIN],$B64,Matches[SITE IN],BK$9),COUNTIFS(Matches[CLASS],INDEX(classNum,1,MATCH(BO$11,classScheme,0)),Matches[TIME OUT],"&gt;="&amp;TIMEVALUE(LEFT($B64,5)),Matches[TIME OUT],"&lt;"&amp;TIMEVALUE(LEFT($B64,5))+TIME(0,15,0),Matches[SITE OUT],BK$9)),COUNTIFS(All[TIMEBIN],$B64,All[CLASS],INDEX(classNum,1,MATCH(BO$11,classScheme,0)))),"")</f>
        <v>0</v>
      </c>
      <c r="BP64" s="12"/>
      <c r="BQ64" s="8">
        <f ca="1">IF(BQ$9&lt;&gt;"",IF(BQ$9&lt;&gt;"All Locations",IF(BQ$10="From",COUNTIFS(Matches[CLASS],INDEX(classNum,1,MATCH(BQ$11,classScheme,0)),Matches[TIMEBIN],$B64,Matches[SITE IN],BQ$9),COUNTIFS(Matches[CLASS],INDEX(classNum,1,MATCH(BQ$11,classScheme,0)),Matches[TIME OUT],"&gt;="&amp;TIMEVALUE(LEFT($B64,5)),Matches[TIME OUT],"&lt;"&amp;TIMEVALUE(LEFT($B64,5))+TIME(0,15,0),Matches[SITE OUT],BQ$9)),COUNTIFS(All[TIMEBIN],$B64,All[CLASS],INDEX(classNum,1,MATCH(BQ$11,classScheme,0)))),"")</f>
        <v>211</v>
      </c>
      <c r="BR64" s="9">
        <f ca="1">IF(BQ$9&lt;&gt;"",IF(BQ$9&lt;&gt;"All Locations",IF(BQ$10="From",COUNTIFS(Matches[CLASS],INDEX(classNum,1,MATCH(BR$11,classScheme,0)),Matches[TIMEBIN],$B64,Matches[SITE IN],BQ$9),COUNTIFS(Matches[CLASS],INDEX(classNum,1,MATCH(BR$11,classScheme,0)),Matches[TIME OUT],"&gt;="&amp;TIMEVALUE(LEFT($B64,5)),Matches[TIME OUT],"&lt;"&amp;TIMEVALUE(LEFT($B64,5))+TIME(0,15,0),Matches[SITE OUT],BQ$9)),COUNTIFS(All[TIMEBIN],$B64,All[CLASS],INDEX(classNum,1,MATCH(BR$11,classScheme,0)))),"")</f>
        <v>10</v>
      </c>
      <c r="BS64" s="9">
        <f ca="1">IF(BQ$9&lt;&gt;"",IF(BQ$9&lt;&gt;"All Locations",IF(BQ$10="From",COUNTIFS(Matches[CLASS],INDEX(classNum,1,MATCH(BS$11,classScheme,0)),Matches[TIMEBIN],$B64,Matches[SITE IN],BQ$9),COUNTIFS(Matches[CLASS],INDEX(classNum,1,MATCH(BS$11,classScheme,0)),Matches[TIME OUT],"&gt;="&amp;TIMEVALUE(LEFT($B64,5)),Matches[TIME OUT],"&lt;"&amp;TIMEVALUE(LEFT($B64,5))+TIME(0,15,0),Matches[SITE OUT],BQ$9)),COUNTIFS(All[TIMEBIN],$B64,All[CLASS],INDEX(classNum,1,MATCH(BS$11,classScheme,0)))),"")</f>
        <v>0</v>
      </c>
      <c r="BT64" s="10">
        <f ca="1">IF(BQ$9&lt;&gt;"",IF(BQ$9&lt;&gt;"All Locations",IF(BQ$10="From",COUNTIFS(Matches[CLASS],INDEX(classNum,1,MATCH(BT$11,classScheme,0)),Matches[TIMEBIN],$B64,Matches[SITE IN],BQ$9),COUNTIFS(Matches[CLASS],INDEX(classNum,1,MATCH(BT$11,classScheme,0)),Matches[TIME OUT],"&gt;="&amp;TIMEVALUE(LEFT($B64,5)),Matches[TIME OUT],"&lt;"&amp;TIMEVALUE(LEFT($B64,5))+TIME(0,15,0),Matches[SITE OUT],BQ$9)),COUNTIFS(All[TIMEBIN],$B64,All[CLASS],INDEX(classNum,1,MATCH(BT$11,classScheme,0)))),"")</f>
        <v>1</v>
      </c>
      <c r="BU64" s="11">
        <f ca="1">IF(BQ$9&lt;&gt;"",IF(BQ$9&lt;&gt;"All Locations",IF(BQ$10="From",COUNTIFS(Matches[CLASS],INDEX(classNum,1,MATCH(BU$11,classScheme,0)),Matches[TIMEBIN],$B64,Matches[SITE IN],BQ$9),COUNTIFS(Matches[CLASS],INDEX(classNum,1,MATCH(BU$11,classScheme,0)),Matches[TIME OUT],"&gt;="&amp;TIMEVALUE(LEFT($B64,5)),Matches[TIME OUT],"&lt;"&amp;TIMEVALUE(LEFT($B64,5))+TIME(0,15,0),Matches[SITE OUT],BQ$9)),COUNTIFS(All[TIMEBIN],$B64,All[CLASS],INDEX(classNum,1,MATCH(BU$11,classScheme,0)))),"")</f>
        <v>10</v>
      </c>
    </row>
    <row r="65" spans="2:73">
      <c r="B65" s="7" t="str">
        <v>19:15 - 19:30</v>
      </c>
      <c r="C65" s="8">
        <f ca="1">IF(C$9&lt;&gt;"",IF(C$9&lt;&gt;"All Locations",IF(C$10="From",COUNTIFS(Matches[CLASS],INDEX(classNum,1,MATCH(C$11,classScheme,0)),Matches[TIMEBIN],$B65,Matches[SITE IN],C$9),COUNTIFS(Matches[CLASS],INDEX(classNum,1,MATCH(C$11,classScheme,0)),Matches[TIME OUT],"&gt;="&amp;TIMEVALUE(LEFT($B65,5)),Matches[TIME OUT],"&lt;"&amp;TIMEVALUE(LEFT($B65,5))+TIME(0,15,0),Matches[SITE OUT],C$9)),COUNTIFS(All[TIMEBIN],$B65,All[CLASS],INDEX(classNum,1,MATCH(C$11,classScheme,0)))),"")</f>
        <v>73</v>
      </c>
      <c r="D65" s="9">
        <f ca="1">IF(C$9&lt;&gt;"",IF(C$9&lt;&gt;"All Locations",IF(C$10="From",COUNTIFS(Matches[CLASS],INDEX(classNum,1,MATCH(D$11,classScheme,0)),Matches[TIMEBIN],$B65,Matches[SITE IN],C$9),COUNTIFS(Matches[CLASS],INDEX(classNum,1,MATCH(D$11,classScheme,0)),Matches[TIME OUT],"&gt;="&amp;TIMEVALUE(LEFT($B65,5)),Matches[TIME OUT],"&lt;"&amp;TIMEVALUE(LEFT($B65,5))+TIME(0,15,0),Matches[SITE OUT],C$9)),COUNTIFS(All[TIMEBIN],$B65,All[CLASS],INDEX(classNum,1,MATCH(D$11,classScheme,0)))),"")</f>
        <v>1</v>
      </c>
      <c r="E65" s="9">
        <f ca="1">IF(C$9&lt;&gt;"",IF(C$9&lt;&gt;"All Locations",IF(C$10="From",COUNTIFS(Matches[CLASS],INDEX(classNum,1,MATCH(E$11,classScheme,0)),Matches[TIMEBIN],$B65,Matches[SITE IN],C$9),COUNTIFS(Matches[CLASS],INDEX(classNum,1,MATCH(E$11,classScheme,0)),Matches[TIME OUT],"&gt;="&amp;TIMEVALUE(LEFT($B65,5)),Matches[TIME OUT],"&lt;"&amp;TIMEVALUE(LEFT($B65,5))+TIME(0,15,0),Matches[SITE OUT],C$9)),COUNTIFS(All[TIMEBIN],$B65,All[CLASS],INDEX(classNum,1,MATCH(E$11,classScheme,0)))),"")</f>
        <v>0</v>
      </c>
      <c r="F65" s="10">
        <f ca="1">IF(C$9&lt;&gt;"",IF(C$9&lt;&gt;"All Locations",IF(C$10="From",COUNTIFS(Matches[CLASS],INDEX(classNum,1,MATCH(F$11,classScheme,0)),Matches[TIMEBIN],$B65,Matches[SITE IN],C$9),COUNTIFS(Matches[CLASS],INDEX(classNum,1,MATCH(F$11,classScheme,0)),Matches[TIME OUT],"&gt;="&amp;TIMEVALUE(LEFT($B65,5)),Matches[TIME OUT],"&lt;"&amp;TIMEVALUE(LEFT($B65,5))+TIME(0,15,0),Matches[SITE OUT],C$9)),COUNTIFS(All[TIMEBIN],$B65,All[CLASS],INDEX(classNum,1,MATCH(F$11,classScheme,0)))),"")</f>
        <v>0</v>
      </c>
      <c r="G65" s="11">
        <f ca="1">IF(C$9&lt;&gt;"",IF(C$9&lt;&gt;"All Locations",IF(C$10="From",COUNTIFS(Matches[CLASS],INDEX(classNum,1,MATCH(G$11,classScheme,0)),Matches[TIMEBIN],$B65,Matches[SITE IN],C$9),COUNTIFS(Matches[CLASS],INDEX(classNum,1,MATCH(G$11,classScheme,0)),Matches[TIME OUT],"&gt;="&amp;TIMEVALUE(LEFT($B65,5)),Matches[TIME OUT],"&lt;"&amp;TIMEVALUE(LEFT($B65,5))+TIME(0,15,0),Matches[SITE OUT],C$9)),COUNTIFS(All[TIMEBIN],$B65,All[CLASS],INDEX(classNum,1,MATCH(G$11,classScheme,0)))),"")</f>
        <v>2</v>
      </c>
      <c r="H65" s="12"/>
      <c r="I65" s="8">
        <f ca="1">IF(I$9&lt;&gt;"",IF(I$9&lt;&gt;"All Locations",IF(I$10="From",COUNTIFS(Matches[CLASS],INDEX(classNum,1,MATCH(I$11,classScheme,0)),Matches[TIMEBIN],$B65,Matches[SITE IN],I$9),COUNTIFS(Matches[CLASS],INDEX(classNum,1,MATCH(I$11,classScheme,0)),Matches[TIME OUT],"&gt;="&amp;TIMEVALUE(LEFT($B65,5)),Matches[TIME OUT],"&lt;"&amp;TIMEVALUE(LEFT($B65,5))+TIME(0,15,0),Matches[SITE OUT],I$9)),COUNTIFS(All[TIMEBIN],$B65,All[CLASS],INDEX(classNum,1,MATCH(I$11,classScheme,0)))),"")</f>
        <v>0</v>
      </c>
      <c r="J65" s="9">
        <f ca="1">IF(I$9&lt;&gt;"",IF(I$9&lt;&gt;"All Locations",IF(I$10="From",COUNTIFS(Matches[CLASS],INDEX(classNum,1,MATCH(J$11,classScheme,0)),Matches[TIMEBIN],$B65,Matches[SITE IN],I$9),COUNTIFS(Matches[CLASS],INDEX(classNum,1,MATCH(J$11,classScheme,0)),Matches[TIME OUT],"&gt;="&amp;TIMEVALUE(LEFT($B65,5)),Matches[TIME OUT],"&lt;"&amp;TIMEVALUE(LEFT($B65,5))+TIME(0,15,0),Matches[SITE OUT],I$9)),COUNTIFS(All[TIMEBIN],$B65,All[CLASS],INDEX(classNum,1,MATCH(J$11,classScheme,0)))),"")</f>
        <v>0</v>
      </c>
      <c r="K65" s="9">
        <f ca="1">IF(I$9&lt;&gt;"",IF(I$9&lt;&gt;"All Locations",IF(I$10="From",COUNTIFS(Matches[CLASS],INDEX(classNum,1,MATCH(K$11,classScheme,0)),Matches[TIMEBIN],$B65,Matches[SITE IN],I$9),COUNTIFS(Matches[CLASS],INDEX(classNum,1,MATCH(K$11,classScheme,0)),Matches[TIME OUT],"&gt;="&amp;TIMEVALUE(LEFT($B65,5)),Matches[TIME OUT],"&lt;"&amp;TIMEVALUE(LEFT($B65,5))+TIME(0,15,0),Matches[SITE OUT],I$9)),COUNTIFS(All[TIMEBIN],$B65,All[CLASS],INDEX(classNum,1,MATCH(K$11,classScheme,0)))),"")</f>
        <v>0</v>
      </c>
      <c r="L65" s="10">
        <f ca="1">IF(I$9&lt;&gt;"",IF(I$9&lt;&gt;"All Locations",IF(I$10="From",COUNTIFS(Matches[CLASS],INDEX(classNum,1,MATCH(L$11,classScheme,0)),Matches[TIMEBIN],$B65,Matches[SITE IN],I$9),COUNTIFS(Matches[CLASS],INDEX(classNum,1,MATCH(L$11,classScheme,0)),Matches[TIME OUT],"&gt;="&amp;TIMEVALUE(LEFT($B65,5)),Matches[TIME OUT],"&lt;"&amp;TIMEVALUE(LEFT($B65,5))+TIME(0,15,0),Matches[SITE OUT],I$9)),COUNTIFS(All[TIMEBIN],$B65,All[CLASS],INDEX(classNum,1,MATCH(L$11,classScheme,0)))),"")</f>
        <v>0</v>
      </c>
      <c r="M65" s="11">
        <f ca="1">IF(I$9&lt;&gt;"",IF(I$9&lt;&gt;"All Locations",IF(I$10="From",COUNTIFS(Matches[CLASS],INDEX(classNum,1,MATCH(M$11,classScheme,0)),Matches[TIMEBIN],$B65,Matches[SITE IN],I$9),COUNTIFS(Matches[CLASS],INDEX(classNum,1,MATCH(M$11,classScheme,0)),Matches[TIME OUT],"&gt;="&amp;TIMEVALUE(LEFT($B65,5)),Matches[TIME OUT],"&lt;"&amp;TIMEVALUE(LEFT($B65,5))+TIME(0,15,0),Matches[SITE OUT],I$9)),COUNTIFS(All[TIMEBIN],$B65,All[CLASS],INDEX(classNum,1,MATCH(M$11,classScheme,0)))),"")</f>
        <v>0</v>
      </c>
      <c r="N65" s="12"/>
      <c r="O65" s="8">
        <f ca="1">IF(O$9&lt;&gt;"",IF(O$9&lt;&gt;"All Locations",IF(O$10="From",COUNTIFS(Matches[CLASS],INDEX(classNum,1,MATCH(O$11,classScheme,0)),Matches[TIMEBIN],$B65,Matches[SITE IN],O$9),COUNTIFS(Matches[CLASS],INDEX(classNum,1,MATCH(O$11,classScheme,0)),Matches[TIME OUT],"&gt;="&amp;TIMEVALUE(LEFT($B65,5)),Matches[TIME OUT],"&lt;"&amp;TIMEVALUE(LEFT($B65,5))+TIME(0,15,0),Matches[SITE OUT],O$9)),COUNTIFS(All[TIMEBIN],$B65,All[CLASS],INDEX(classNum,1,MATCH(O$11,classScheme,0)))),"")</f>
        <v>9</v>
      </c>
      <c r="P65" s="9">
        <f ca="1">IF(O$9&lt;&gt;"",IF(O$9&lt;&gt;"All Locations",IF(O$10="From",COUNTIFS(Matches[CLASS],INDEX(classNum,1,MATCH(P$11,classScheme,0)),Matches[TIMEBIN],$B65,Matches[SITE IN],O$9),COUNTIFS(Matches[CLASS],INDEX(classNum,1,MATCH(P$11,classScheme,0)),Matches[TIME OUT],"&gt;="&amp;TIMEVALUE(LEFT($B65,5)),Matches[TIME OUT],"&lt;"&amp;TIMEVALUE(LEFT($B65,5))+TIME(0,15,0),Matches[SITE OUT],O$9)),COUNTIFS(All[TIMEBIN],$B65,All[CLASS],INDEX(classNum,1,MATCH(P$11,classScheme,0)))),"")</f>
        <v>0</v>
      </c>
      <c r="Q65" s="9">
        <f ca="1">IF(O$9&lt;&gt;"",IF(O$9&lt;&gt;"All Locations",IF(O$10="From",COUNTIFS(Matches[CLASS],INDEX(classNum,1,MATCH(Q$11,classScheme,0)),Matches[TIMEBIN],$B65,Matches[SITE IN],O$9),COUNTIFS(Matches[CLASS],INDEX(classNum,1,MATCH(Q$11,classScheme,0)),Matches[TIME OUT],"&gt;="&amp;TIMEVALUE(LEFT($B65,5)),Matches[TIME OUT],"&lt;"&amp;TIMEVALUE(LEFT($B65,5))+TIME(0,15,0),Matches[SITE OUT],O$9)),COUNTIFS(All[TIMEBIN],$B65,All[CLASS],INDEX(classNum,1,MATCH(Q$11,classScheme,0)))),"")</f>
        <v>0</v>
      </c>
      <c r="R65" s="10">
        <f ca="1">IF(O$9&lt;&gt;"",IF(O$9&lt;&gt;"All Locations",IF(O$10="From",COUNTIFS(Matches[CLASS],INDEX(classNum,1,MATCH(R$11,classScheme,0)),Matches[TIMEBIN],$B65,Matches[SITE IN],O$9),COUNTIFS(Matches[CLASS],INDEX(classNum,1,MATCH(R$11,classScheme,0)),Matches[TIME OUT],"&gt;="&amp;TIMEVALUE(LEFT($B65,5)),Matches[TIME OUT],"&lt;"&amp;TIMEVALUE(LEFT($B65,5))+TIME(0,15,0),Matches[SITE OUT],O$9)),COUNTIFS(All[TIMEBIN],$B65,All[CLASS],INDEX(classNum,1,MATCH(R$11,classScheme,0)))),"")</f>
        <v>0</v>
      </c>
      <c r="S65" s="11">
        <f ca="1">IF(O$9&lt;&gt;"",IF(O$9&lt;&gt;"All Locations",IF(O$10="From",COUNTIFS(Matches[CLASS],INDEX(classNum,1,MATCH(S$11,classScheme,0)),Matches[TIMEBIN],$B65,Matches[SITE IN],O$9),COUNTIFS(Matches[CLASS],INDEX(classNum,1,MATCH(S$11,classScheme,0)),Matches[TIME OUT],"&gt;="&amp;TIMEVALUE(LEFT($B65,5)),Matches[TIME OUT],"&lt;"&amp;TIMEVALUE(LEFT($B65,5))+TIME(0,15,0),Matches[SITE OUT],O$9)),COUNTIFS(All[TIMEBIN],$B65,All[CLASS],INDEX(classNum,1,MATCH(S$11,classScheme,0)))),"")</f>
        <v>0</v>
      </c>
      <c r="T65" s="12"/>
      <c r="U65" s="8">
        <f ca="1">IF(U$9&lt;&gt;"",IF(U$9&lt;&gt;"All Locations",IF(U$10="From",COUNTIFS(Matches[CLASS],INDEX(classNum,1,MATCH(U$11,classScheme,0)),Matches[TIMEBIN],$B65,Matches[SITE IN],U$9),COUNTIFS(Matches[CLASS],INDEX(classNum,1,MATCH(U$11,classScheme,0)),Matches[TIME OUT],"&gt;="&amp;TIMEVALUE(LEFT($B65,5)),Matches[TIME OUT],"&lt;"&amp;TIMEVALUE(LEFT($B65,5))+TIME(0,15,0),Matches[SITE OUT],U$9)),COUNTIFS(All[TIMEBIN],$B65,All[CLASS],INDEX(classNum,1,MATCH(U$11,classScheme,0)))),"")</f>
        <v>27</v>
      </c>
      <c r="V65" s="9">
        <f ca="1">IF(U$9&lt;&gt;"",IF(U$9&lt;&gt;"All Locations",IF(U$10="From",COUNTIFS(Matches[CLASS],INDEX(classNum,1,MATCH(V$11,classScheme,0)),Matches[TIMEBIN],$B65,Matches[SITE IN],U$9),COUNTIFS(Matches[CLASS],INDEX(classNum,1,MATCH(V$11,classScheme,0)),Matches[TIME OUT],"&gt;="&amp;TIMEVALUE(LEFT($B65,5)),Matches[TIME OUT],"&lt;"&amp;TIMEVALUE(LEFT($B65,5))+TIME(0,15,0),Matches[SITE OUT],U$9)),COUNTIFS(All[TIMEBIN],$B65,All[CLASS],INDEX(classNum,1,MATCH(V$11,classScheme,0)))),"")</f>
        <v>3</v>
      </c>
      <c r="W65" s="9">
        <f ca="1">IF(U$9&lt;&gt;"",IF(U$9&lt;&gt;"All Locations",IF(U$10="From",COUNTIFS(Matches[CLASS],INDEX(classNum,1,MATCH(W$11,classScheme,0)),Matches[TIMEBIN],$B65,Matches[SITE IN],U$9),COUNTIFS(Matches[CLASS],INDEX(classNum,1,MATCH(W$11,classScheme,0)),Matches[TIME OUT],"&gt;="&amp;TIMEVALUE(LEFT($B65,5)),Matches[TIME OUT],"&lt;"&amp;TIMEVALUE(LEFT($B65,5))+TIME(0,15,0),Matches[SITE OUT],U$9)),COUNTIFS(All[TIMEBIN],$B65,All[CLASS],INDEX(classNum,1,MATCH(W$11,classScheme,0)))),"")</f>
        <v>0</v>
      </c>
      <c r="X65" s="10">
        <f ca="1">IF(U$9&lt;&gt;"",IF(U$9&lt;&gt;"All Locations",IF(U$10="From",COUNTIFS(Matches[CLASS],INDEX(classNum,1,MATCH(X$11,classScheme,0)),Matches[TIMEBIN],$B65,Matches[SITE IN],U$9),COUNTIFS(Matches[CLASS],INDEX(classNum,1,MATCH(X$11,classScheme,0)),Matches[TIME OUT],"&gt;="&amp;TIMEVALUE(LEFT($B65,5)),Matches[TIME OUT],"&lt;"&amp;TIMEVALUE(LEFT($B65,5))+TIME(0,15,0),Matches[SITE OUT],U$9)),COUNTIFS(All[TIMEBIN],$B65,All[CLASS],INDEX(classNum,1,MATCH(X$11,classScheme,0)))),"")</f>
        <v>0</v>
      </c>
      <c r="Y65" s="11">
        <f ca="1">IF(U$9&lt;&gt;"",IF(U$9&lt;&gt;"All Locations",IF(U$10="From",COUNTIFS(Matches[CLASS],INDEX(classNum,1,MATCH(Y$11,classScheme,0)),Matches[TIMEBIN],$B65,Matches[SITE IN],U$9),COUNTIFS(Matches[CLASS],INDEX(classNum,1,MATCH(Y$11,classScheme,0)),Matches[TIME OUT],"&gt;="&amp;TIMEVALUE(LEFT($B65,5)),Matches[TIME OUT],"&lt;"&amp;TIMEVALUE(LEFT($B65,5))+TIME(0,15,0),Matches[SITE OUT],U$9)),COUNTIFS(All[TIMEBIN],$B65,All[CLASS],INDEX(classNum,1,MATCH(Y$11,classScheme,0)))),"")</f>
        <v>0</v>
      </c>
      <c r="Z65" s="12"/>
      <c r="AA65" s="8">
        <f ca="1">IF(AA$9&lt;&gt;"",IF(AA$9&lt;&gt;"All Locations",IF(AA$10="From",COUNTIFS(Matches[CLASS],INDEX(classNum,1,MATCH(AA$11,classScheme,0)),Matches[TIMEBIN],$B65,Matches[SITE IN],AA$9),COUNTIFS(Matches[CLASS],INDEX(classNum,1,MATCH(AA$11,classScheme,0)),Matches[TIME OUT],"&gt;="&amp;TIMEVALUE(LEFT($B65,5)),Matches[TIME OUT],"&lt;"&amp;TIMEVALUE(LEFT($B65,5))+TIME(0,15,0),Matches[SITE OUT],AA$9)),COUNTIFS(All[TIMEBIN],$B65,All[CLASS],INDEX(classNum,1,MATCH(AA$11,classScheme,0)))),"")</f>
        <v>34</v>
      </c>
      <c r="AB65" s="9">
        <f ca="1">IF(AA$9&lt;&gt;"",IF(AA$9&lt;&gt;"All Locations",IF(AA$10="From",COUNTIFS(Matches[CLASS],INDEX(classNum,1,MATCH(AB$11,classScheme,0)),Matches[TIMEBIN],$B65,Matches[SITE IN],AA$9),COUNTIFS(Matches[CLASS],INDEX(classNum,1,MATCH(AB$11,classScheme,0)),Matches[TIME OUT],"&gt;="&amp;TIMEVALUE(LEFT($B65,5)),Matches[TIME OUT],"&lt;"&amp;TIMEVALUE(LEFT($B65,5))+TIME(0,15,0),Matches[SITE OUT],AA$9)),COUNTIFS(All[TIMEBIN],$B65,All[CLASS],INDEX(classNum,1,MATCH(AB$11,classScheme,0)))),"")</f>
        <v>1</v>
      </c>
      <c r="AC65" s="9">
        <f ca="1">IF(AA$9&lt;&gt;"",IF(AA$9&lt;&gt;"All Locations",IF(AA$10="From",COUNTIFS(Matches[CLASS],INDEX(classNum,1,MATCH(AC$11,classScheme,0)),Matches[TIMEBIN],$B65,Matches[SITE IN],AA$9),COUNTIFS(Matches[CLASS],INDEX(classNum,1,MATCH(AC$11,classScheme,0)),Matches[TIME OUT],"&gt;="&amp;TIMEVALUE(LEFT($B65,5)),Matches[TIME OUT],"&lt;"&amp;TIMEVALUE(LEFT($B65,5))+TIME(0,15,0),Matches[SITE OUT],AA$9)),COUNTIFS(All[TIMEBIN],$B65,All[CLASS],INDEX(classNum,1,MATCH(AC$11,classScheme,0)))),"")</f>
        <v>0</v>
      </c>
      <c r="AD65" s="10">
        <f ca="1">IF(AA$9&lt;&gt;"",IF(AA$9&lt;&gt;"All Locations",IF(AA$10="From",COUNTIFS(Matches[CLASS],INDEX(classNum,1,MATCH(AD$11,classScheme,0)),Matches[TIMEBIN],$B65,Matches[SITE IN],AA$9),COUNTIFS(Matches[CLASS],INDEX(classNum,1,MATCH(AD$11,classScheme,0)),Matches[TIME OUT],"&gt;="&amp;TIMEVALUE(LEFT($B65,5)),Matches[TIME OUT],"&lt;"&amp;TIMEVALUE(LEFT($B65,5))+TIME(0,15,0),Matches[SITE OUT],AA$9)),COUNTIFS(All[TIMEBIN],$B65,All[CLASS],INDEX(classNum,1,MATCH(AD$11,classScheme,0)))),"")</f>
        <v>0</v>
      </c>
      <c r="AE65" s="11">
        <f ca="1">IF(AA$9&lt;&gt;"",IF(AA$9&lt;&gt;"All Locations",IF(AA$10="From",COUNTIFS(Matches[CLASS],INDEX(classNum,1,MATCH(AE$11,classScheme,0)),Matches[TIMEBIN],$B65,Matches[SITE IN],AA$9),COUNTIFS(Matches[CLASS],INDEX(classNum,1,MATCH(AE$11,classScheme,0)),Matches[TIME OUT],"&gt;="&amp;TIMEVALUE(LEFT($B65,5)),Matches[TIME OUT],"&lt;"&amp;TIMEVALUE(LEFT($B65,5))+TIME(0,15,0),Matches[SITE OUT],AA$9)),COUNTIFS(All[TIMEBIN],$B65,All[CLASS],INDEX(classNum,1,MATCH(AE$11,classScheme,0)))),"")</f>
        <v>0</v>
      </c>
      <c r="AF65" s="12"/>
      <c r="AG65" s="8">
        <f ca="1">IF(AG$9&lt;&gt;"",IF(AG$9&lt;&gt;"All Locations",IF(AG$10="From",COUNTIFS(Matches[CLASS],INDEX(classNum,1,MATCH(AG$11,classScheme,0)),Matches[TIMEBIN],$B65,Matches[SITE IN],AG$9),COUNTIFS(Matches[CLASS],INDEX(classNum,1,MATCH(AG$11,classScheme,0)),Matches[TIME OUT],"&gt;="&amp;TIMEVALUE(LEFT($B65,5)),Matches[TIME OUT],"&lt;"&amp;TIMEVALUE(LEFT($B65,5))+TIME(0,15,0),Matches[SITE OUT],AG$9)),COUNTIFS(All[TIMEBIN],$B65,All[CLASS],INDEX(classNum,1,MATCH(AG$11,classScheme,0)))),"")</f>
        <v>29</v>
      </c>
      <c r="AH65" s="9">
        <f ca="1">IF(AG$9&lt;&gt;"",IF(AG$9&lt;&gt;"All Locations",IF(AG$10="From",COUNTIFS(Matches[CLASS],INDEX(classNum,1,MATCH(AH$11,classScheme,0)),Matches[TIMEBIN],$B65,Matches[SITE IN],AG$9),COUNTIFS(Matches[CLASS],INDEX(classNum,1,MATCH(AH$11,classScheme,0)),Matches[TIME OUT],"&gt;="&amp;TIMEVALUE(LEFT($B65,5)),Matches[TIME OUT],"&lt;"&amp;TIMEVALUE(LEFT($B65,5))+TIME(0,15,0),Matches[SITE OUT],AG$9)),COUNTIFS(All[TIMEBIN],$B65,All[CLASS],INDEX(classNum,1,MATCH(AH$11,classScheme,0)))),"")</f>
        <v>0</v>
      </c>
      <c r="AI65" s="9">
        <f ca="1">IF(AG$9&lt;&gt;"",IF(AG$9&lt;&gt;"All Locations",IF(AG$10="From",COUNTIFS(Matches[CLASS],INDEX(classNum,1,MATCH(AI$11,classScheme,0)),Matches[TIMEBIN],$B65,Matches[SITE IN],AG$9),COUNTIFS(Matches[CLASS],INDEX(classNum,1,MATCH(AI$11,classScheme,0)),Matches[TIME OUT],"&gt;="&amp;TIMEVALUE(LEFT($B65,5)),Matches[TIME OUT],"&lt;"&amp;TIMEVALUE(LEFT($B65,5))+TIME(0,15,0),Matches[SITE OUT],AG$9)),COUNTIFS(All[TIMEBIN],$B65,All[CLASS],INDEX(classNum,1,MATCH(AI$11,classScheme,0)))),"")</f>
        <v>0</v>
      </c>
      <c r="AJ65" s="10">
        <f ca="1">IF(AG$9&lt;&gt;"",IF(AG$9&lt;&gt;"All Locations",IF(AG$10="From",COUNTIFS(Matches[CLASS],INDEX(classNum,1,MATCH(AJ$11,classScheme,0)),Matches[TIMEBIN],$B65,Matches[SITE IN],AG$9),COUNTIFS(Matches[CLASS],INDEX(classNum,1,MATCH(AJ$11,classScheme,0)),Matches[TIME OUT],"&gt;="&amp;TIMEVALUE(LEFT($B65,5)),Matches[TIME OUT],"&lt;"&amp;TIMEVALUE(LEFT($B65,5))+TIME(0,15,0),Matches[SITE OUT],AG$9)),COUNTIFS(All[TIMEBIN],$B65,All[CLASS],INDEX(classNum,1,MATCH(AJ$11,classScheme,0)))),"")</f>
        <v>0</v>
      </c>
      <c r="AK65" s="11">
        <f ca="1">IF(AG$9&lt;&gt;"",IF(AG$9&lt;&gt;"All Locations",IF(AG$10="From",COUNTIFS(Matches[CLASS],INDEX(classNum,1,MATCH(AK$11,classScheme,0)),Matches[TIMEBIN],$B65,Matches[SITE IN],AG$9),COUNTIFS(Matches[CLASS],INDEX(classNum,1,MATCH(AK$11,classScheme,0)),Matches[TIME OUT],"&gt;="&amp;TIMEVALUE(LEFT($B65,5)),Matches[TIME OUT],"&lt;"&amp;TIMEVALUE(LEFT($B65,5))+TIME(0,15,0),Matches[SITE OUT],AG$9)),COUNTIFS(All[TIMEBIN],$B65,All[CLASS],INDEX(classNum,1,MATCH(AK$11,classScheme,0)))),"")</f>
        <v>0</v>
      </c>
      <c r="AL65" s="12"/>
      <c r="AM65" s="8">
        <f ca="1">IF(AM$9&lt;&gt;"",IF(AM$9&lt;&gt;"All Locations",IF(AM$10="From",COUNTIFS(Matches[CLASS],INDEX(classNum,1,MATCH(AM$11,classScheme,0)),Matches[TIMEBIN],$B65,Matches[SITE IN],AM$9),COUNTIFS(Matches[CLASS],INDEX(classNum,1,MATCH(AM$11,classScheme,0)),Matches[TIME OUT],"&gt;="&amp;TIMEVALUE(LEFT($B65,5)),Matches[TIME OUT],"&lt;"&amp;TIMEVALUE(LEFT($B65,5))+TIME(0,15,0),Matches[SITE OUT],AM$9)),COUNTIFS(All[TIMEBIN],$B65,All[CLASS],INDEX(classNum,1,MATCH(AM$11,classScheme,0)))),"")</f>
        <v>38</v>
      </c>
      <c r="AN65" s="9">
        <f ca="1">IF(AM$9&lt;&gt;"",IF(AM$9&lt;&gt;"All Locations",IF(AM$10="From",COUNTIFS(Matches[CLASS],INDEX(classNum,1,MATCH(AN$11,classScheme,0)),Matches[TIMEBIN],$B65,Matches[SITE IN],AM$9),COUNTIFS(Matches[CLASS],INDEX(classNum,1,MATCH(AN$11,classScheme,0)),Matches[TIME OUT],"&gt;="&amp;TIMEVALUE(LEFT($B65,5)),Matches[TIME OUT],"&lt;"&amp;TIMEVALUE(LEFT($B65,5))+TIME(0,15,0),Matches[SITE OUT],AM$9)),COUNTIFS(All[TIMEBIN],$B65,All[CLASS],INDEX(classNum,1,MATCH(AN$11,classScheme,0)))),"")</f>
        <v>1</v>
      </c>
      <c r="AO65" s="9">
        <f ca="1">IF(AM$9&lt;&gt;"",IF(AM$9&lt;&gt;"All Locations",IF(AM$10="From",COUNTIFS(Matches[CLASS],INDEX(classNum,1,MATCH(AO$11,classScheme,0)),Matches[TIMEBIN],$B65,Matches[SITE IN],AM$9),COUNTIFS(Matches[CLASS],INDEX(classNum,1,MATCH(AO$11,classScheme,0)),Matches[TIME OUT],"&gt;="&amp;TIMEVALUE(LEFT($B65,5)),Matches[TIME OUT],"&lt;"&amp;TIMEVALUE(LEFT($B65,5))+TIME(0,15,0),Matches[SITE OUT],AM$9)),COUNTIFS(All[TIMEBIN],$B65,All[CLASS],INDEX(classNum,1,MATCH(AO$11,classScheme,0)))),"")</f>
        <v>0</v>
      </c>
      <c r="AP65" s="10">
        <f ca="1">IF(AM$9&lt;&gt;"",IF(AM$9&lt;&gt;"All Locations",IF(AM$10="From",COUNTIFS(Matches[CLASS],INDEX(classNum,1,MATCH(AP$11,classScheme,0)),Matches[TIMEBIN],$B65,Matches[SITE IN],AM$9),COUNTIFS(Matches[CLASS],INDEX(classNum,1,MATCH(AP$11,classScheme,0)),Matches[TIME OUT],"&gt;="&amp;TIMEVALUE(LEFT($B65,5)),Matches[TIME OUT],"&lt;"&amp;TIMEVALUE(LEFT($B65,5))+TIME(0,15,0),Matches[SITE OUT],AM$9)),COUNTIFS(All[TIMEBIN],$B65,All[CLASS],INDEX(classNum,1,MATCH(AP$11,classScheme,0)))),"")</f>
        <v>0</v>
      </c>
      <c r="AQ65" s="11">
        <f ca="1">IF(AM$9&lt;&gt;"",IF(AM$9&lt;&gt;"All Locations",IF(AM$10="From",COUNTIFS(Matches[CLASS],INDEX(classNum,1,MATCH(AQ$11,classScheme,0)),Matches[TIMEBIN],$B65,Matches[SITE IN],AM$9),COUNTIFS(Matches[CLASS],INDEX(classNum,1,MATCH(AQ$11,classScheme,0)),Matches[TIME OUT],"&gt;="&amp;TIMEVALUE(LEFT($B65,5)),Matches[TIME OUT],"&lt;"&amp;TIMEVALUE(LEFT($B65,5))+TIME(0,15,0),Matches[SITE OUT],AM$9)),COUNTIFS(All[TIMEBIN],$B65,All[CLASS],INDEX(classNum,1,MATCH(AQ$11,classScheme,0)))),"")</f>
        <v>3</v>
      </c>
      <c r="AR65" s="12"/>
      <c r="AS65" s="8">
        <f ca="1">IF(AS$9&lt;&gt;"",IF(AS$9&lt;&gt;"All Locations",IF(AS$10="From",COUNTIFS(Matches[CLASS],INDEX(classNum,1,MATCH(AS$11,classScheme,0)),Matches[TIMEBIN],$B65,Matches[SITE IN],AS$9),COUNTIFS(Matches[CLASS],INDEX(classNum,1,MATCH(AS$11,classScheme,0)),Matches[TIME OUT],"&gt;="&amp;TIMEVALUE(LEFT($B65,5)),Matches[TIME OUT],"&lt;"&amp;TIMEVALUE(LEFT($B65,5))+TIME(0,15,0),Matches[SITE OUT],AS$9)),COUNTIFS(All[TIMEBIN],$B65,All[CLASS],INDEX(classNum,1,MATCH(AS$11,classScheme,0)))),"")</f>
        <v>0</v>
      </c>
      <c r="AT65" s="9">
        <f ca="1">IF(AS$9&lt;&gt;"",IF(AS$9&lt;&gt;"All Locations",IF(AS$10="From",COUNTIFS(Matches[CLASS],INDEX(classNum,1,MATCH(AT$11,classScheme,0)),Matches[TIMEBIN],$B65,Matches[SITE IN],AS$9),COUNTIFS(Matches[CLASS],INDEX(classNum,1,MATCH(AT$11,classScheme,0)),Matches[TIME OUT],"&gt;="&amp;TIMEVALUE(LEFT($B65,5)),Matches[TIME OUT],"&lt;"&amp;TIMEVALUE(LEFT($B65,5))+TIME(0,15,0),Matches[SITE OUT],AS$9)),COUNTIFS(All[TIMEBIN],$B65,All[CLASS],INDEX(classNum,1,MATCH(AT$11,classScheme,0)))),"")</f>
        <v>0</v>
      </c>
      <c r="AU65" s="9">
        <f ca="1">IF(AS$9&lt;&gt;"",IF(AS$9&lt;&gt;"All Locations",IF(AS$10="From",COUNTIFS(Matches[CLASS],INDEX(classNum,1,MATCH(AU$11,classScheme,0)),Matches[TIMEBIN],$B65,Matches[SITE IN],AS$9),COUNTIFS(Matches[CLASS],INDEX(classNum,1,MATCH(AU$11,classScheme,0)),Matches[TIME OUT],"&gt;="&amp;TIMEVALUE(LEFT($B65,5)),Matches[TIME OUT],"&lt;"&amp;TIMEVALUE(LEFT($B65,5))+TIME(0,15,0),Matches[SITE OUT],AS$9)),COUNTIFS(All[TIMEBIN],$B65,All[CLASS],INDEX(classNum,1,MATCH(AU$11,classScheme,0)))),"")</f>
        <v>0</v>
      </c>
      <c r="AV65" s="10">
        <f ca="1">IF(AS$9&lt;&gt;"",IF(AS$9&lt;&gt;"All Locations",IF(AS$10="From",COUNTIFS(Matches[CLASS],INDEX(classNum,1,MATCH(AV$11,classScheme,0)),Matches[TIMEBIN],$B65,Matches[SITE IN],AS$9),COUNTIFS(Matches[CLASS],INDEX(classNum,1,MATCH(AV$11,classScheme,0)),Matches[TIME OUT],"&gt;="&amp;TIMEVALUE(LEFT($B65,5)),Matches[TIME OUT],"&lt;"&amp;TIMEVALUE(LEFT($B65,5))+TIME(0,15,0),Matches[SITE OUT],AS$9)),COUNTIFS(All[TIMEBIN],$B65,All[CLASS],INDEX(classNum,1,MATCH(AV$11,classScheme,0)))),"")</f>
        <v>0</v>
      </c>
      <c r="AW65" s="11">
        <f ca="1">IF(AS$9&lt;&gt;"",IF(AS$9&lt;&gt;"All Locations",IF(AS$10="From",COUNTIFS(Matches[CLASS],INDEX(classNum,1,MATCH(AW$11,classScheme,0)),Matches[TIMEBIN],$B65,Matches[SITE IN],AS$9),COUNTIFS(Matches[CLASS],INDEX(classNum,1,MATCH(AW$11,classScheme,0)),Matches[TIME OUT],"&gt;="&amp;TIMEVALUE(LEFT($B65,5)),Matches[TIME OUT],"&lt;"&amp;TIMEVALUE(LEFT($B65,5))+TIME(0,15,0),Matches[SITE OUT],AS$9)),COUNTIFS(All[TIMEBIN],$B65,All[CLASS],INDEX(classNum,1,MATCH(AW$11,classScheme,0)))),"")</f>
        <v>0</v>
      </c>
      <c r="AX65" s="12"/>
      <c r="AY65" s="8">
        <f ca="1">IF(AY$9&lt;&gt;"",IF(AY$9&lt;&gt;"All Locations",IF(AY$10="From",COUNTIFS(Matches[CLASS],INDEX(classNum,1,MATCH(AY$11,classScheme,0)),Matches[TIMEBIN],$B65,Matches[SITE IN],AY$9),COUNTIFS(Matches[CLASS],INDEX(classNum,1,MATCH(AY$11,classScheme,0)),Matches[TIME OUT],"&gt;="&amp;TIMEVALUE(LEFT($B65,5)),Matches[TIME OUT],"&lt;"&amp;TIMEVALUE(LEFT($B65,5))+TIME(0,15,0),Matches[SITE OUT],AY$9)),COUNTIFS(All[TIMEBIN],$B65,All[CLASS],INDEX(classNum,1,MATCH(AY$11,classScheme,0)))),"")</f>
        <v>49</v>
      </c>
      <c r="AZ65" s="9">
        <f ca="1">IF(AY$9&lt;&gt;"",IF(AY$9&lt;&gt;"All Locations",IF(AY$10="From",COUNTIFS(Matches[CLASS],INDEX(classNum,1,MATCH(AZ$11,classScheme,0)),Matches[TIMEBIN],$B65,Matches[SITE IN],AY$9),COUNTIFS(Matches[CLASS],INDEX(classNum,1,MATCH(AZ$11,classScheme,0)),Matches[TIME OUT],"&gt;="&amp;TIMEVALUE(LEFT($B65,5)),Matches[TIME OUT],"&lt;"&amp;TIMEVALUE(LEFT($B65,5))+TIME(0,15,0),Matches[SITE OUT],AY$9)),COUNTIFS(All[TIMEBIN],$B65,All[CLASS],INDEX(classNum,1,MATCH(AZ$11,classScheme,0)))),"")</f>
        <v>1</v>
      </c>
      <c r="BA65" s="9">
        <f ca="1">IF(AY$9&lt;&gt;"",IF(AY$9&lt;&gt;"All Locations",IF(AY$10="From",COUNTIFS(Matches[CLASS],INDEX(classNum,1,MATCH(BA$11,classScheme,0)),Matches[TIMEBIN],$B65,Matches[SITE IN],AY$9),COUNTIFS(Matches[CLASS],INDEX(classNum,1,MATCH(BA$11,classScheme,0)),Matches[TIME OUT],"&gt;="&amp;TIMEVALUE(LEFT($B65,5)),Matches[TIME OUT],"&lt;"&amp;TIMEVALUE(LEFT($B65,5))+TIME(0,15,0),Matches[SITE OUT],AY$9)),COUNTIFS(All[TIMEBIN],$B65,All[CLASS],INDEX(classNum,1,MATCH(BA$11,classScheme,0)))),"")</f>
        <v>0</v>
      </c>
      <c r="BB65" s="10">
        <f ca="1">IF(AY$9&lt;&gt;"",IF(AY$9&lt;&gt;"All Locations",IF(AY$10="From",COUNTIFS(Matches[CLASS],INDEX(classNum,1,MATCH(BB$11,classScheme,0)),Matches[TIMEBIN],$B65,Matches[SITE IN],AY$9),COUNTIFS(Matches[CLASS],INDEX(classNum,1,MATCH(BB$11,classScheme,0)),Matches[TIME OUT],"&gt;="&amp;TIMEVALUE(LEFT($B65,5)),Matches[TIME OUT],"&lt;"&amp;TIMEVALUE(LEFT($B65,5))+TIME(0,15,0),Matches[SITE OUT],AY$9)),COUNTIFS(All[TIMEBIN],$B65,All[CLASS],INDEX(classNum,1,MATCH(BB$11,classScheme,0)))),"")</f>
        <v>0</v>
      </c>
      <c r="BC65" s="11">
        <f ca="1">IF(AY$9&lt;&gt;"",IF(AY$9&lt;&gt;"All Locations",IF(AY$10="From",COUNTIFS(Matches[CLASS],INDEX(classNum,1,MATCH(BC$11,classScheme,0)),Matches[TIMEBIN],$B65,Matches[SITE IN],AY$9),COUNTIFS(Matches[CLASS],INDEX(classNum,1,MATCH(BC$11,classScheme,0)),Matches[TIME OUT],"&gt;="&amp;TIMEVALUE(LEFT($B65,5)),Matches[TIME OUT],"&lt;"&amp;TIMEVALUE(LEFT($B65,5))+TIME(0,15,0),Matches[SITE OUT],AY$9)),COUNTIFS(All[TIMEBIN],$B65,All[CLASS],INDEX(classNum,1,MATCH(BC$11,classScheme,0)))),"")</f>
        <v>0</v>
      </c>
      <c r="BD65" s="12"/>
      <c r="BE65" s="8">
        <f ca="1">IF(BE$9&lt;&gt;"",IF(BE$9&lt;&gt;"All Locations",IF(BE$10="From",COUNTIFS(Matches[CLASS],INDEX(classNum,1,MATCH(BE$11,classScheme,0)),Matches[TIMEBIN],$B65,Matches[SITE IN],BE$9),COUNTIFS(Matches[CLASS],INDEX(classNum,1,MATCH(BE$11,classScheme,0)),Matches[TIME OUT],"&gt;="&amp;TIMEVALUE(LEFT($B65,5)),Matches[TIME OUT],"&lt;"&amp;TIMEVALUE(LEFT($B65,5))+TIME(0,15,0),Matches[SITE OUT],BE$9)),COUNTIFS(All[TIMEBIN],$B65,All[CLASS],INDEX(classNum,1,MATCH(BE$11,classScheme,0)))),"")</f>
        <v>18</v>
      </c>
      <c r="BF65" s="9">
        <f ca="1">IF(BE$9&lt;&gt;"",IF(BE$9&lt;&gt;"All Locations",IF(BE$10="From",COUNTIFS(Matches[CLASS],INDEX(classNum,1,MATCH(BF$11,classScheme,0)),Matches[TIMEBIN],$B65,Matches[SITE IN],BE$9),COUNTIFS(Matches[CLASS],INDEX(classNum,1,MATCH(BF$11,classScheme,0)),Matches[TIME OUT],"&gt;="&amp;TIMEVALUE(LEFT($B65,5)),Matches[TIME OUT],"&lt;"&amp;TIMEVALUE(LEFT($B65,5))+TIME(0,15,0),Matches[SITE OUT],BE$9)),COUNTIFS(All[TIMEBIN],$B65,All[CLASS],INDEX(classNum,1,MATCH(BF$11,classScheme,0)))),"")</f>
        <v>0</v>
      </c>
      <c r="BG65" s="9">
        <f ca="1">IF(BE$9&lt;&gt;"",IF(BE$9&lt;&gt;"All Locations",IF(BE$10="From",COUNTIFS(Matches[CLASS],INDEX(classNum,1,MATCH(BG$11,classScheme,0)),Matches[TIMEBIN],$B65,Matches[SITE IN],BE$9),COUNTIFS(Matches[CLASS],INDEX(classNum,1,MATCH(BG$11,classScheme,0)),Matches[TIME OUT],"&gt;="&amp;TIMEVALUE(LEFT($B65,5)),Matches[TIME OUT],"&lt;"&amp;TIMEVALUE(LEFT($B65,5))+TIME(0,15,0),Matches[SITE OUT],BE$9)),COUNTIFS(All[TIMEBIN],$B65,All[CLASS],INDEX(classNum,1,MATCH(BG$11,classScheme,0)))),"")</f>
        <v>0</v>
      </c>
      <c r="BH65" s="10">
        <f ca="1">IF(BE$9&lt;&gt;"",IF(BE$9&lt;&gt;"All Locations",IF(BE$10="From",COUNTIFS(Matches[CLASS],INDEX(classNum,1,MATCH(BH$11,classScheme,0)),Matches[TIMEBIN],$B65,Matches[SITE IN],BE$9),COUNTIFS(Matches[CLASS],INDEX(classNum,1,MATCH(BH$11,classScheme,0)),Matches[TIME OUT],"&gt;="&amp;TIMEVALUE(LEFT($B65,5)),Matches[TIME OUT],"&lt;"&amp;TIMEVALUE(LEFT($B65,5))+TIME(0,15,0),Matches[SITE OUT],BE$9)),COUNTIFS(All[TIMEBIN],$B65,All[CLASS],INDEX(classNum,1,MATCH(BH$11,classScheme,0)))),"")</f>
        <v>0</v>
      </c>
      <c r="BI65" s="11">
        <f ca="1">IF(BE$9&lt;&gt;"",IF(BE$9&lt;&gt;"All Locations",IF(BE$10="From",COUNTIFS(Matches[CLASS],INDEX(classNum,1,MATCH(BI$11,classScheme,0)),Matches[TIMEBIN],$B65,Matches[SITE IN],BE$9),COUNTIFS(Matches[CLASS],INDEX(classNum,1,MATCH(BI$11,classScheme,0)),Matches[TIME OUT],"&gt;="&amp;TIMEVALUE(LEFT($B65,5)),Matches[TIME OUT],"&lt;"&amp;TIMEVALUE(LEFT($B65,5))+TIME(0,15,0),Matches[SITE OUT],BE$9)),COUNTIFS(All[TIMEBIN],$B65,All[CLASS],INDEX(classNum,1,MATCH(BI$11,classScheme,0)))),"")</f>
        <v>1</v>
      </c>
      <c r="BJ65" s="12"/>
      <c r="BK65" s="8">
        <f ca="1">IF(BK$9&lt;&gt;"",IF(BK$9&lt;&gt;"All Locations",IF(BK$10="From",COUNTIFS(Matches[CLASS],INDEX(classNum,1,MATCH(BK$11,classScheme,0)),Matches[TIMEBIN],$B65,Matches[SITE IN],BK$9),COUNTIFS(Matches[CLASS],INDEX(classNum,1,MATCH(BK$11,classScheme,0)),Matches[TIME OUT],"&gt;="&amp;TIMEVALUE(LEFT($B65,5)),Matches[TIME OUT],"&lt;"&amp;TIMEVALUE(LEFT($B65,5))+TIME(0,15,0),Matches[SITE OUT],BK$9)),COUNTIFS(All[TIMEBIN],$B65,All[CLASS],INDEX(classNum,1,MATCH(BK$11,classScheme,0)))),"")</f>
        <v>19</v>
      </c>
      <c r="BL65" s="9">
        <f ca="1">IF(BK$9&lt;&gt;"",IF(BK$9&lt;&gt;"All Locations",IF(BK$10="From",COUNTIFS(Matches[CLASS],INDEX(classNum,1,MATCH(BL$11,classScheme,0)),Matches[TIMEBIN],$B65,Matches[SITE IN],BK$9),COUNTIFS(Matches[CLASS],INDEX(classNum,1,MATCH(BL$11,classScheme,0)),Matches[TIME OUT],"&gt;="&amp;TIMEVALUE(LEFT($B65,5)),Matches[TIME OUT],"&lt;"&amp;TIMEVALUE(LEFT($B65,5))+TIME(0,15,0),Matches[SITE OUT],BK$9)),COUNTIFS(All[TIMEBIN],$B65,All[CLASS],INDEX(classNum,1,MATCH(BL$11,classScheme,0)))),"")</f>
        <v>2</v>
      </c>
      <c r="BM65" s="9">
        <f ca="1">IF(BK$9&lt;&gt;"",IF(BK$9&lt;&gt;"All Locations",IF(BK$10="From",COUNTIFS(Matches[CLASS],INDEX(classNum,1,MATCH(BM$11,classScheme,0)),Matches[TIMEBIN],$B65,Matches[SITE IN],BK$9),COUNTIFS(Matches[CLASS],INDEX(classNum,1,MATCH(BM$11,classScheme,0)),Matches[TIME OUT],"&gt;="&amp;TIMEVALUE(LEFT($B65,5)),Matches[TIME OUT],"&lt;"&amp;TIMEVALUE(LEFT($B65,5))+TIME(0,15,0),Matches[SITE OUT],BK$9)),COUNTIFS(All[TIMEBIN],$B65,All[CLASS],INDEX(classNum,1,MATCH(BM$11,classScheme,0)))),"")</f>
        <v>0</v>
      </c>
      <c r="BN65" s="10">
        <f ca="1">IF(BK$9&lt;&gt;"",IF(BK$9&lt;&gt;"All Locations",IF(BK$10="From",COUNTIFS(Matches[CLASS],INDEX(classNum,1,MATCH(BN$11,classScheme,0)),Matches[TIMEBIN],$B65,Matches[SITE IN],BK$9),COUNTIFS(Matches[CLASS],INDEX(classNum,1,MATCH(BN$11,classScheme,0)),Matches[TIME OUT],"&gt;="&amp;TIMEVALUE(LEFT($B65,5)),Matches[TIME OUT],"&lt;"&amp;TIMEVALUE(LEFT($B65,5))+TIME(0,15,0),Matches[SITE OUT],BK$9)),COUNTIFS(All[TIMEBIN],$B65,All[CLASS],INDEX(classNum,1,MATCH(BN$11,classScheme,0)))),"")</f>
        <v>0</v>
      </c>
      <c r="BO65" s="11">
        <f ca="1">IF(BK$9&lt;&gt;"",IF(BK$9&lt;&gt;"All Locations",IF(BK$10="From",COUNTIFS(Matches[CLASS],INDEX(classNum,1,MATCH(BO$11,classScheme,0)),Matches[TIMEBIN],$B65,Matches[SITE IN],BK$9),COUNTIFS(Matches[CLASS],INDEX(classNum,1,MATCH(BO$11,classScheme,0)),Matches[TIME OUT],"&gt;="&amp;TIMEVALUE(LEFT($B65,5)),Matches[TIME OUT],"&lt;"&amp;TIMEVALUE(LEFT($B65,5))+TIME(0,15,0),Matches[SITE OUT],BK$9)),COUNTIFS(All[TIMEBIN],$B65,All[CLASS],INDEX(classNum,1,MATCH(BO$11,classScheme,0)))),"")</f>
        <v>0</v>
      </c>
      <c r="BP65" s="12"/>
      <c r="BQ65" s="8">
        <f ca="1">IF(BQ$9&lt;&gt;"",IF(BQ$9&lt;&gt;"All Locations",IF(BQ$10="From",COUNTIFS(Matches[CLASS],INDEX(classNum,1,MATCH(BQ$11,classScheme,0)),Matches[TIMEBIN],$B65,Matches[SITE IN],BQ$9),COUNTIFS(Matches[CLASS],INDEX(classNum,1,MATCH(BQ$11,classScheme,0)),Matches[TIME OUT],"&gt;="&amp;TIMEVALUE(LEFT($B65,5)),Matches[TIME OUT],"&lt;"&amp;TIMEVALUE(LEFT($B65,5))+TIME(0,15,0),Matches[SITE OUT],BQ$9)),COUNTIFS(All[TIMEBIN],$B65,All[CLASS],INDEX(classNum,1,MATCH(BQ$11,classScheme,0)))),"")</f>
        <v>319</v>
      </c>
      <c r="BR65" s="9">
        <f ca="1">IF(BQ$9&lt;&gt;"",IF(BQ$9&lt;&gt;"All Locations",IF(BQ$10="From",COUNTIFS(Matches[CLASS],INDEX(classNum,1,MATCH(BR$11,classScheme,0)),Matches[TIMEBIN],$B65,Matches[SITE IN],BQ$9),COUNTIFS(Matches[CLASS],INDEX(classNum,1,MATCH(BR$11,classScheme,0)),Matches[TIME OUT],"&gt;="&amp;TIMEVALUE(LEFT($B65,5)),Matches[TIME OUT],"&lt;"&amp;TIMEVALUE(LEFT($B65,5))+TIME(0,15,0),Matches[SITE OUT],BQ$9)),COUNTIFS(All[TIMEBIN],$B65,All[CLASS],INDEX(classNum,1,MATCH(BR$11,classScheme,0)))),"")</f>
        <v>9</v>
      </c>
      <c r="BS65" s="9">
        <f ca="1">IF(BQ$9&lt;&gt;"",IF(BQ$9&lt;&gt;"All Locations",IF(BQ$10="From",COUNTIFS(Matches[CLASS],INDEX(classNum,1,MATCH(BS$11,classScheme,0)),Matches[TIMEBIN],$B65,Matches[SITE IN],BQ$9),COUNTIFS(Matches[CLASS],INDEX(classNum,1,MATCH(BS$11,classScheme,0)),Matches[TIME OUT],"&gt;="&amp;TIMEVALUE(LEFT($B65,5)),Matches[TIME OUT],"&lt;"&amp;TIMEVALUE(LEFT($B65,5))+TIME(0,15,0),Matches[SITE OUT],BQ$9)),COUNTIFS(All[TIMEBIN],$B65,All[CLASS],INDEX(classNum,1,MATCH(BS$11,classScheme,0)))),"")</f>
        <v>1</v>
      </c>
      <c r="BT65" s="10">
        <f ca="1">IF(BQ$9&lt;&gt;"",IF(BQ$9&lt;&gt;"All Locations",IF(BQ$10="From",COUNTIFS(Matches[CLASS],INDEX(classNum,1,MATCH(BT$11,classScheme,0)),Matches[TIMEBIN],$B65,Matches[SITE IN],BQ$9),COUNTIFS(Matches[CLASS],INDEX(classNum,1,MATCH(BT$11,classScheme,0)),Matches[TIME OUT],"&gt;="&amp;TIMEVALUE(LEFT($B65,5)),Matches[TIME OUT],"&lt;"&amp;TIMEVALUE(LEFT($B65,5))+TIME(0,15,0),Matches[SITE OUT],BQ$9)),COUNTIFS(All[TIMEBIN],$B65,All[CLASS],INDEX(classNum,1,MATCH(BT$11,classScheme,0)))),"")</f>
        <v>0</v>
      </c>
      <c r="BU65" s="11">
        <f ca="1">IF(BQ$9&lt;&gt;"",IF(BQ$9&lt;&gt;"All Locations",IF(BQ$10="From",COUNTIFS(Matches[CLASS],INDEX(classNum,1,MATCH(BU$11,classScheme,0)),Matches[TIMEBIN],$B65,Matches[SITE IN],BQ$9),COUNTIFS(Matches[CLASS],INDEX(classNum,1,MATCH(BU$11,classScheme,0)),Matches[TIME OUT],"&gt;="&amp;TIMEVALUE(LEFT($B65,5)),Matches[TIME OUT],"&lt;"&amp;TIMEVALUE(LEFT($B65,5))+TIME(0,15,0),Matches[SITE OUT],BQ$9)),COUNTIFS(All[TIMEBIN],$B65,All[CLASS],INDEX(classNum,1,MATCH(BU$11,classScheme,0)))),"")</f>
        <v>4</v>
      </c>
    </row>
    <row r="66" spans="2:73">
      <c r="B66" s="7" t="str">
        <v>19:30 - 19:45</v>
      </c>
      <c r="C66" s="8">
        <f ca="1">IF(C$9&lt;&gt;"",IF(C$9&lt;&gt;"All Locations",IF(C$10="From",COUNTIFS(Matches[CLASS],INDEX(classNum,1,MATCH(C$11,classScheme,0)),Matches[TIMEBIN],$B66,Matches[SITE IN],C$9),COUNTIFS(Matches[CLASS],INDEX(classNum,1,MATCH(C$11,classScheme,0)),Matches[TIME OUT],"&gt;="&amp;TIMEVALUE(LEFT($B66,5)),Matches[TIME OUT],"&lt;"&amp;TIMEVALUE(LEFT($B66,5))+TIME(0,15,0),Matches[SITE OUT],C$9)),COUNTIFS(All[TIMEBIN],$B66,All[CLASS],INDEX(classNum,1,MATCH(C$11,classScheme,0)))),"")</f>
        <v>64</v>
      </c>
      <c r="D66" s="9">
        <f ca="1">IF(C$9&lt;&gt;"",IF(C$9&lt;&gt;"All Locations",IF(C$10="From",COUNTIFS(Matches[CLASS],INDEX(classNum,1,MATCH(D$11,classScheme,0)),Matches[TIMEBIN],$B66,Matches[SITE IN],C$9),COUNTIFS(Matches[CLASS],INDEX(classNum,1,MATCH(D$11,classScheme,0)),Matches[TIME OUT],"&gt;="&amp;TIMEVALUE(LEFT($B66,5)),Matches[TIME OUT],"&lt;"&amp;TIMEVALUE(LEFT($B66,5))+TIME(0,15,0),Matches[SITE OUT],C$9)),COUNTIFS(All[TIMEBIN],$B66,All[CLASS],INDEX(classNum,1,MATCH(D$11,classScheme,0)))),"")</f>
        <v>3</v>
      </c>
      <c r="E66" s="9">
        <f ca="1">IF(C$9&lt;&gt;"",IF(C$9&lt;&gt;"All Locations",IF(C$10="From",COUNTIFS(Matches[CLASS],INDEX(classNum,1,MATCH(E$11,classScheme,0)),Matches[TIMEBIN],$B66,Matches[SITE IN],C$9),COUNTIFS(Matches[CLASS],INDEX(classNum,1,MATCH(E$11,classScheme,0)),Matches[TIME OUT],"&gt;="&amp;TIMEVALUE(LEFT($B66,5)),Matches[TIME OUT],"&lt;"&amp;TIMEVALUE(LEFT($B66,5))+TIME(0,15,0),Matches[SITE OUT],C$9)),COUNTIFS(All[TIMEBIN],$B66,All[CLASS],INDEX(classNum,1,MATCH(E$11,classScheme,0)))),"")</f>
        <v>0</v>
      </c>
      <c r="F66" s="10">
        <f ca="1">IF(C$9&lt;&gt;"",IF(C$9&lt;&gt;"All Locations",IF(C$10="From",COUNTIFS(Matches[CLASS],INDEX(classNum,1,MATCH(F$11,classScheme,0)),Matches[TIMEBIN],$B66,Matches[SITE IN],C$9),COUNTIFS(Matches[CLASS],INDEX(classNum,1,MATCH(F$11,classScheme,0)),Matches[TIME OUT],"&gt;="&amp;TIMEVALUE(LEFT($B66,5)),Matches[TIME OUT],"&lt;"&amp;TIMEVALUE(LEFT($B66,5))+TIME(0,15,0),Matches[SITE OUT],C$9)),COUNTIFS(All[TIMEBIN],$B66,All[CLASS],INDEX(classNum,1,MATCH(F$11,classScheme,0)))),"")</f>
        <v>0</v>
      </c>
      <c r="G66" s="11">
        <f ca="1">IF(C$9&lt;&gt;"",IF(C$9&lt;&gt;"All Locations",IF(C$10="From",COUNTIFS(Matches[CLASS],INDEX(classNum,1,MATCH(G$11,classScheme,0)),Matches[TIMEBIN],$B66,Matches[SITE IN],C$9),COUNTIFS(Matches[CLASS],INDEX(classNum,1,MATCH(G$11,classScheme,0)),Matches[TIME OUT],"&gt;="&amp;TIMEVALUE(LEFT($B66,5)),Matches[TIME OUT],"&lt;"&amp;TIMEVALUE(LEFT($B66,5))+TIME(0,15,0),Matches[SITE OUT],C$9)),COUNTIFS(All[TIMEBIN],$B66,All[CLASS],INDEX(classNum,1,MATCH(G$11,classScheme,0)))),"")</f>
        <v>3</v>
      </c>
      <c r="H66" s="12"/>
      <c r="I66" s="8">
        <f ca="1">IF(I$9&lt;&gt;"",IF(I$9&lt;&gt;"All Locations",IF(I$10="From",COUNTIFS(Matches[CLASS],INDEX(classNum,1,MATCH(I$11,classScheme,0)),Matches[TIMEBIN],$B66,Matches[SITE IN],I$9),COUNTIFS(Matches[CLASS],INDEX(classNum,1,MATCH(I$11,classScheme,0)),Matches[TIME OUT],"&gt;="&amp;TIMEVALUE(LEFT($B66,5)),Matches[TIME OUT],"&lt;"&amp;TIMEVALUE(LEFT($B66,5))+TIME(0,15,0),Matches[SITE OUT],I$9)),COUNTIFS(All[TIMEBIN],$B66,All[CLASS],INDEX(classNum,1,MATCH(I$11,classScheme,0)))),"")</f>
        <v>0</v>
      </c>
      <c r="J66" s="9">
        <f ca="1">IF(I$9&lt;&gt;"",IF(I$9&lt;&gt;"All Locations",IF(I$10="From",COUNTIFS(Matches[CLASS],INDEX(classNum,1,MATCH(J$11,classScheme,0)),Matches[TIMEBIN],$B66,Matches[SITE IN],I$9),COUNTIFS(Matches[CLASS],INDEX(classNum,1,MATCH(J$11,classScheme,0)),Matches[TIME OUT],"&gt;="&amp;TIMEVALUE(LEFT($B66,5)),Matches[TIME OUT],"&lt;"&amp;TIMEVALUE(LEFT($B66,5))+TIME(0,15,0),Matches[SITE OUT],I$9)),COUNTIFS(All[TIMEBIN],$B66,All[CLASS],INDEX(classNum,1,MATCH(J$11,classScheme,0)))),"")</f>
        <v>0</v>
      </c>
      <c r="K66" s="9">
        <f ca="1">IF(I$9&lt;&gt;"",IF(I$9&lt;&gt;"All Locations",IF(I$10="From",COUNTIFS(Matches[CLASS],INDEX(classNum,1,MATCH(K$11,classScheme,0)),Matches[TIMEBIN],$B66,Matches[SITE IN],I$9),COUNTIFS(Matches[CLASS],INDEX(classNum,1,MATCH(K$11,classScheme,0)),Matches[TIME OUT],"&gt;="&amp;TIMEVALUE(LEFT($B66,5)),Matches[TIME OUT],"&lt;"&amp;TIMEVALUE(LEFT($B66,5))+TIME(0,15,0),Matches[SITE OUT],I$9)),COUNTIFS(All[TIMEBIN],$B66,All[CLASS],INDEX(classNum,1,MATCH(K$11,classScheme,0)))),"")</f>
        <v>0</v>
      </c>
      <c r="L66" s="10">
        <f ca="1">IF(I$9&lt;&gt;"",IF(I$9&lt;&gt;"All Locations",IF(I$10="From",COUNTIFS(Matches[CLASS],INDEX(classNum,1,MATCH(L$11,classScheme,0)),Matches[TIMEBIN],$B66,Matches[SITE IN],I$9),COUNTIFS(Matches[CLASS],INDEX(classNum,1,MATCH(L$11,classScheme,0)),Matches[TIME OUT],"&gt;="&amp;TIMEVALUE(LEFT($B66,5)),Matches[TIME OUT],"&lt;"&amp;TIMEVALUE(LEFT($B66,5))+TIME(0,15,0),Matches[SITE OUT],I$9)),COUNTIFS(All[TIMEBIN],$B66,All[CLASS],INDEX(classNum,1,MATCH(L$11,classScheme,0)))),"")</f>
        <v>0</v>
      </c>
      <c r="M66" s="11">
        <f ca="1">IF(I$9&lt;&gt;"",IF(I$9&lt;&gt;"All Locations",IF(I$10="From",COUNTIFS(Matches[CLASS],INDEX(classNum,1,MATCH(M$11,classScheme,0)),Matches[TIMEBIN],$B66,Matches[SITE IN],I$9),COUNTIFS(Matches[CLASS],INDEX(classNum,1,MATCH(M$11,classScheme,0)),Matches[TIME OUT],"&gt;="&amp;TIMEVALUE(LEFT($B66,5)),Matches[TIME OUT],"&lt;"&amp;TIMEVALUE(LEFT($B66,5))+TIME(0,15,0),Matches[SITE OUT],I$9)),COUNTIFS(All[TIMEBIN],$B66,All[CLASS],INDEX(classNum,1,MATCH(M$11,classScheme,0)))),"")</f>
        <v>0</v>
      </c>
      <c r="N66" s="12"/>
      <c r="O66" s="8">
        <f ca="1">IF(O$9&lt;&gt;"",IF(O$9&lt;&gt;"All Locations",IF(O$10="From",COUNTIFS(Matches[CLASS],INDEX(classNum,1,MATCH(O$11,classScheme,0)),Matches[TIMEBIN],$B66,Matches[SITE IN],O$9),COUNTIFS(Matches[CLASS],INDEX(classNum,1,MATCH(O$11,classScheme,0)),Matches[TIME OUT],"&gt;="&amp;TIMEVALUE(LEFT($B66,5)),Matches[TIME OUT],"&lt;"&amp;TIMEVALUE(LEFT($B66,5))+TIME(0,15,0),Matches[SITE OUT],O$9)),COUNTIFS(All[TIMEBIN],$B66,All[CLASS],INDEX(classNum,1,MATCH(O$11,classScheme,0)))),"")</f>
        <v>6</v>
      </c>
      <c r="P66" s="9">
        <f ca="1">IF(O$9&lt;&gt;"",IF(O$9&lt;&gt;"All Locations",IF(O$10="From",COUNTIFS(Matches[CLASS],INDEX(classNum,1,MATCH(P$11,classScheme,0)),Matches[TIMEBIN],$B66,Matches[SITE IN],O$9),COUNTIFS(Matches[CLASS],INDEX(classNum,1,MATCH(P$11,classScheme,0)),Matches[TIME OUT],"&gt;="&amp;TIMEVALUE(LEFT($B66,5)),Matches[TIME OUT],"&lt;"&amp;TIMEVALUE(LEFT($B66,5))+TIME(0,15,0),Matches[SITE OUT],O$9)),COUNTIFS(All[TIMEBIN],$B66,All[CLASS],INDEX(classNum,1,MATCH(P$11,classScheme,0)))),"")</f>
        <v>1</v>
      </c>
      <c r="Q66" s="9">
        <f ca="1">IF(O$9&lt;&gt;"",IF(O$9&lt;&gt;"All Locations",IF(O$10="From",COUNTIFS(Matches[CLASS],INDEX(classNum,1,MATCH(Q$11,classScheme,0)),Matches[TIMEBIN],$B66,Matches[SITE IN],O$9),COUNTIFS(Matches[CLASS],INDEX(classNum,1,MATCH(Q$11,classScheme,0)),Matches[TIME OUT],"&gt;="&amp;TIMEVALUE(LEFT($B66,5)),Matches[TIME OUT],"&lt;"&amp;TIMEVALUE(LEFT($B66,5))+TIME(0,15,0),Matches[SITE OUT],O$9)),COUNTIFS(All[TIMEBIN],$B66,All[CLASS],INDEX(classNum,1,MATCH(Q$11,classScheme,0)))),"")</f>
        <v>0</v>
      </c>
      <c r="R66" s="10">
        <f ca="1">IF(O$9&lt;&gt;"",IF(O$9&lt;&gt;"All Locations",IF(O$10="From",COUNTIFS(Matches[CLASS],INDEX(classNum,1,MATCH(R$11,classScheme,0)),Matches[TIMEBIN],$B66,Matches[SITE IN],O$9),COUNTIFS(Matches[CLASS],INDEX(classNum,1,MATCH(R$11,classScheme,0)),Matches[TIME OUT],"&gt;="&amp;TIMEVALUE(LEFT($B66,5)),Matches[TIME OUT],"&lt;"&amp;TIMEVALUE(LEFT($B66,5))+TIME(0,15,0),Matches[SITE OUT],O$9)),COUNTIFS(All[TIMEBIN],$B66,All[CLASS],INDEX(classNum,1,MATCH(R$11,classScheme,0)))),"")</f>
        <v>0</v>
      </c>
      <c r="S66" s="11">
        <f ca="1">IF(O$9&lt;&gt;"",IF(O$9&lt;&gt;"All Locations",IF(O$10="From",COUNTIFS(Matches[CLASS],INDEX(classNum,1,MATCH(S$11,classScheme,0)),Matches[TIMEBIN],$B66,Matches[SITE IN],O$9),COUNTIFS(Matches[CLASS],INDEX(classNum,1,MATCH(S$11,classScheme,0)),Matches[TIME OUT],"&gt;="&amp;TIMEVALUE(LEFT($B66,5)),Matches[TIME OUT],"&lt;"&amp;TIMEVALUE(LEFT($B66,5))+TIME(0,15,0),Matches[SITE OUT],O$9)),COUNTIFS(All[TIMEBIN],$B66,All[CLASS],INDEX(classNum,1,MATCH(S$11,classScheme,0)))),"")</f>
        <v>0</v>
      </c>
      <c r="T66" s="12"/>
      <c r="U66" s="8">
        <f ca="1">IF(U$9&lt;&gt;"",IF(U$9&lt;&gt;"All Locations",IF(U$10="From",COUNTIFS(Matches[CLASS],INDEX(classNum,1,MATCH(U$11,classScheme,0)),Matches[TIMEBIN],$B66,Matches[SITE IN],U$9),COUNTIFS(Matches[CLASS],INDEX(classNum,1,MATCH(U$11,classScheme,0)),Matches[TIME OUT],"&gt;="&amp;TIMEVALUE(LEFT($B66,5)),Matches[TIME OUT],"&lt;"&amp;TIMEVALUE(LEFT($B66,5))+TIME(0,15,0),Matches[SITE OUT],U$9)),COUNTIFS(All[TIMEBIN],$B66,All[CLASS],INDEX(classNum,1,MATCH(U$11,classScheme,0)))),"")</f>
        <v>14</v>
      </c>
      <c r="V66" s="9">
        <f ca="1">IF(U$9&lt;&gt;"",IF(U$9&lt;&gt;"All Locations",IF(U$10="From",COUNTIFS(Matches[CLASS],INDEX(classNum,1,MATCH(V$11,classScheme,0)),Matches[TIMEBIN],$B66,Matches[SITE IN],U$9),COUNTIFS(Matches[CLASS],INDEX(classNum,1,MATCH(V$11,classScheme,0)),Matches[TIME OUT],"&gt;="&amp;TIMEVALUE(LEFT($B66,5)),Matches[TIME OUT],"&lt;"&amp;TIMEVALUE(LEFT($B66,5))+TIME(0,15,0),Matches[SITE OUT],U$9)),COUNTIFS(All[TIMEBIN],$B66,All[CLASS],INDEX(classNum,1,MATCH(V$11,classScheme,0)))),"")</f>
        <v>2</v>
      </c>
      <c r="W66" s="9">
        <f ca="1">IF(U$9&lt;&gt;"",IF(U$9&lt;&gt;"All Locations",IF(U$10="From",COUNTIFS(Matches[CLASS],INDEX(classNum,1,MATCH(W$11,classScheme,0)),Matches[TIMEBIN],$B66,Matches[SITE IN],U$9),COUNTIFS(Matches[CLASS],INDEX(classNum,1,MATCH(W$11,classScheme,0)),Matches[TIME OUT],"&gt;="&amp;TIMEVALUE(LEFT($B66,5)),Matches[TIME OUT],"&lt;"&amp;TIMEVALUE(LEFT($B66,5))+TIME(0,15,0),Matches[SITE OUT],U$9)),COUNTIFS(All[TIMEBIN],$B66,All[CLASS],INDEX(classNum,1,MATCH(W$11,classScheme,0)))),"")</f>
        <v>0</v>
      </c>
      <c r="X66" s="10">
        <f ca="1">IF(U$9&lt;&gt;"",IF(U$9&lt;&gt;"All Locations",IF(U$10="From",COUNTIFS(Matches[CLASS],INDEX(classNum,1,MATCH(X$11,classScheme,0)),Matches[TIMEBIN],$B66,Matches[SITE IN],U$9),COUNTIFS(Matches[CLASS],INDEX(classNum,1,MATCH(X$11,classScheme,0)),Matches[TIME OUT],"&gt;="&amp;TIMEVALUE(LEFT($B66,5)),Matches[TIME OUT],"&lt;"&amp;TIMEVALUE(LEFT($B66,5))+TIME(0,15,0),Matches[SITE OUT],U$9)),COUNTIFS(All[TIMEBIN],$B66,All[CLASS],INDEX(classNum,1,MATCH(X$11,classScheme,0)))),"")</f>
        <v>0</v>
      </c>
      <c r="Y66" s="11">
        <f ca="1">IF(U$9&lt;&gt;"",IF(U$9&lt;&gt;"All Locations",IF(U$10="From",COUNTIFS(Matches[CLASS],INDEX(classNum,1,MATCH(Y$11,classScheme,0)),Matches[TIMEBIN],$B66,Matches[SITE IN],U$9),COUNTIFS(Matches[CLASS],INDEX(classNum,1,MATCH(Y$11,classScheme,0)),Matches[TIME OUT],"&gt;="&amp;TIMEVALUE(LEFT($B66,5)),Matches[TIME OUT],"&lt;"&amp;TIMEVALUE(LEFT($B66,5))+TIME(0,15,0),Matches[SITE OUT],U$9)),COUNTIFS(All[TIMEBIN],$B66,All[CLASS],INDEX(classNum,1,MATCH(Y$11,classScheme,0)))),"")</f>
        <v>0</v>
      </c>
      <c r="Z66" s="12"/>
      <c r="AA66" s="8">
        <f ca="1">IF(AA$9&lt;&gt;"",IF(AA$9&lt;&gt;"All Locations",IF(AA$10="From",COUNTIFS(Matches[CLASS],INDEX(classNum,1,MATCH(AA$11,classScheme,0)),Matches[TIMEBIN],$B66,Matches[SITE IN],AA$9),COUNTIFS(Matches[CLASS],INDEX(classNum,1,MATCH(AA$11,classScheme,0)),Matches[TIME OUT],"&gt;="&amp;TIMEVALUE(LEFT($B66,5)),Matches[TIME OUT],"&lt;"&amp;TIMEVALUE(LEFT($B66,5))+TIME(0,15,0),Matches[SITE OUT],AA$9)),COUNTIFS(All[TIMEBIN],$B66,All[CLASS],INDEX(classNum,1,MATCH(AA$11,classScheme,0)))),"")</f>
        <v>20</v>
      </c>
      <c r="AB66" s="9">
        <f ca="1">IF(AA$9&lt;&gt;"",IF(AA$9&lt;&gt;"All Locations",IF(AA$10="From",COUNTIFS(Matches[CLASS],INDEX(classNum,1,MATCH(AB$11,classScheme,0)),Matches[TIMEBIN],$B66,Matches[SITE IN],AA$9),COUNTIFS(Matches[CLASS],INDEX(classNum,1,MATCH(AB$11,classScheme,0)),Matches[TIME OUT],"&gt;="&amp;TIMEVALUE(LEFT($B66,5)),Matches[TIME OUT],"&lt;"&amp;TIMEVALUE(LEFT($B66,5))+TIME(0,15,0),Matches[SITE OUT],AA$9)),COUNTIFS(All[TIMEBIN],$B66,All[CLASS],INDEX(classNum,1,MATCH(AB$11,classScheme,0)))),"")</f>
        <v>0</v>
      </c>
      <c r="AC66" s="9">
        <f ca="1">IF(AA$9&lt;&gt;"",IF(AA$9&lt;&gt;"All Locations",IF(AA$10="From",COUNTIFS(Matches[CLASS],INDEX(classNum,1,MATCH(AC$11,classScheme,0)),Matches[TIMEBIN],$B66,Matches[SITE IN],AA$9),COUNTIFS(Matches[CLASS],INDEX(classNum,1,MATCH(AC$11,classScheme,0)),Matches[TIME OUT],"&gt;="&amp;TIMEVALUE(LEFT($B66,5)),Matches[TIME OUT],"&lt;"&amp;TIMEVALUE(LEFT($B66,5))+TIME(0,15,0),Matches[SITE OUT],AA$9)),COUNTIFS(All[TIMEBIN],$B66,All[CLASS],INDEX(classNum,1,MATCH(AC$11,classScheme,0)))),"")</f>
        <v>0</v>
      </c>
      <c r="AD66" s="10">
        <f ca="1">IF(AA$9&lt;&gt;"",IF(AA$9&lt;&gt;"All Locations",IF(AA$10="From",COUNTIFS(Matches[CLASS],INDEX(classNum,1,MATCH(AD$11,classScheme,0)),Matches[TIMEBIN],$B66,Matches[SITE IN],AA$9),COUNTIFS(Matches[CLASS],INDEX(classNum,1,MATCH(AD$11,classScheme,0)),Matches[TIME OUT],"&gt;="&amp;TIMEVALUE(LEFT($B66,5)),Matches[TIME OUT],"&lt;"&amp;TIMEVALUE(LEFT($B66,5))+TIME(0,15,0),Matches[SITE OUT],AA$9)),COUNTIFS(All[TIMEBIN],$B66,All[CLASS],INDEX(classNum,1,MATCH(AD$11,classScheme,0)))),"")</f>
        <v>0</v>
      </c>
      <c r="AE66" s="11">
        <f ca="1">IF(AA$9&lt;&gt;"",IF(AA$9&lt;&gt;"All Locations",IF(AA$10="From",COUNTIFS(Matches[CLASS],INDEX(classNum,1,MATCH(AE$11,classScheme,0)),Matches[TIMEBIN],$B66,Matches[SITE IN],AA$9),COUNTIFS(Matches[CLASS],INDEX(classNum,1,MATCH(AE$11,classScheme,0)),Matches[TIME OUT],"&gt;="&amp;TIMEVALUE(LEFT($B66,5)),Matches[TIME OUT],"&lt;"&amp;TIMEVALUE(LEFT($B66,5))+TIME(0,15,0),Matches[SITE OUT],AA$9)),COUNTIFS(All[TIMEBIN],$B66,All[CLASS],INDEX(classNum,1,MATCH(AE$11,classScheme,0)))),"")</f>
        <v>0</v>
      </c>
      <c r="AF66" s="12"/>
      <c r="AG66" s="8">
        <f ca="1">IF(AG$9&lt;&gt;"",IF(AG$9&lt;&gt;"All Locations",IF(AG$10="From",COUNTIFS(Matches[CLASS],INDEX(classNum,1,MATCH(AG$11,classScheme,0)),Matches[TIMEBIN],$B66,Matches[SITE IN],AG$9),COUNTIFS(Matches[CLASS],INDEX(classNum,1,MATCH(AG$11,classScheme,0)),Matches[TIME OUT],"&gt;="&amp;TIMEVALUE(LEFT($B66,5)),Matches[TIME OUT],"&lt;"&amp;TIMEVALUE(LEFT($B66,5))+TIME(0,15,0),Matches[SITE OUT],AG$9)),COUNTIFS(All[TIMEBIN],$B66,All[CLASS],INDEX(classNum,1,MATCH(AG$11,classScheme,0)))),"")</f>
        <v>17</v>
      </c>
      <c r="AH66" s="9">
        <f ca="1">IF(AG$9&lt;&gt;"",IF(AG$9&lt;&gt;"All Locations",IF(AG$10="From",COUNTIFS(Matches[CLASS],INDEX(classNum,1,MATCH(AH$11,classScheme,0)),Matches[TIMEBIN],$B66,Matches[SITE IN],AG$9),COUNTIFS(Matches[CLASS],INDEX(classNum,1,MATCH(AH$11,classScheme,0)),Matches[TIME OUT],"&gt;="&amp;TIMEVALUE(LEFT($B66,5)),Matches[TIME OUT],"&lt;"&amp;TIMEVALUE(LEFT($B66,5))+TIME(0,15,0),Matches[SITE OUT],AG$9)),COUNTIFS(All[TIMEBIN],$B66,All[CLASS],INDEX(classNum,1,MATCH(AH$11,classScheme,0)))),"")</f>
        <v>0</v>
      </c>
      <c r="AI66" s="9">
        <f ca="1">IF(AG$9&lt;&gt;"",IF(AG$9&lt;&gt;"All Locations",IF(AG$10="From",COUNTIFS(Matches[CLASS],INDEX(classNum,1,MATCH(AI$11,classScheme,0)),Matches[TIMEBIN],$B66,Matches[SITE IN],AG$9),COUNTIFS(Matches[CLASS],INDEX(classNum,1,MATCH(AI$11,classScheme,0)),Matches[TIME OUT],"&gt;="&amp;TIMEVALUE(LEFT($B66,5)),Matches[TIME OUT],"&lt;"&amp;TIMEVALUE(LEFT($B66,5))+TIME(0,15,0),Matches[SITE OUT],AG$9)),COUNTIFS(All[TIMEBIN],$B66,All[CLASS],INDEX(classNum,1,MATCH(AI$11,classScheme,0)))),"")</f>
        <v>1</v>
      </c>
      <c r="AJ66" s="10">
        <f ca="1">IF(AG$9&lt;&gt;"",IF(AG$9&lt;&gt;"All Locations",IF(AG$10="From",COUNTIFS(Matches[CLASS],INDEX(classNum,1,MATCH(AJ$11,classScheme,0)),Matches[TIMEBIN],$B66,Matches[SITE IN],AG$9),COUNTIFS(Matches[CLASS],INDEX(classNum,1,MATCH(AJ$11,classScheme,0)),Matches[TIME OUT],"&gt;="&amp;TIMEVALUE(LEFT($B66,5)),Matches[TIME OUT],"&lt;"&amp;TIMEVALUE(LEFT($B66,5))+TIME(0,15,0),Matches[SITE OUT],AG$9)),COUNTIFS(All[TIMEBIN],$B66,All[CLASS],INDEX(classNum,1,MATCH(AJ$11,classScheme,0)))),"")</f>
        <v>0</v>
      </c>
      <c r="AK66" s="11">
        <f ca="1">IF(AG$9&lt;&gt;"",IF(AG$9&lt;&gt;"All Locations",IF(AG$10="From",COUNTIFS(Matches[CLASS],INDEX(classNum,1,MATCH(AK$11,classScheme,0)),Matches[TIMEBIN],$B66,Matches[SITE IN],AG$9),COUNTIFS(Matches[CLASS],INDEX(classNum,1,MATCH(AK$11,classScheme,0)),Matches[TIME OUT],"&gt;="&amp;TIMEVALUE(LEFT($B66,5)),Matches[TIME OUT],"&lt;"&amp;TIMEVALUE(LEFT($B66,5))+TIME(0,15,0),Matches[SITE OUT],AG$9)),COUNTIFS(All[TIMEBIN],$B66,All[CLASS],INDEX(classNum,1,MATCH(AK$11,classScheme,0)))),"")</f>
        <v>0</v>
      </c>
      <c r="AL66" s="12"/>
      <c r="AM66" s="8">
        <f ca="1">IF(AM$9&lt;&gt;"",IF(AM$9&lt;&gt;"All Locations",IF(AM$10="From",COUNTIFS(Matches[CLASS],INDEX(classNum,1,MATCH(AM$11,classScheme,0)),Matches[TIMEBIN],$B66,Matches[SITE IN],AM$9),COUNTIFS(Matches[CLASS],INDEX(classNum,1,MATCH(AM$11,classScheme,0)),Matches[TIME OUT],"&gt;="&amp;TIMEVALUE(LEFT($B66,5)),Matches[TIME OUT],"&lt;"&amp;TIMEVALUE(LEFT($B66,5))+TIME(0,15,0),Matches[SITE OUT],AM$9)),COUNTIFS(All[TIMEBIN],$B66,All[CLASS],INDEX(classNum,1,MATCH(AM$11,classScheme,0)))),"")</f>
        <v>27</v>
      </c>
      <c r="AN66" s="9">
        <f ca="1">IF(AM$9&lt;&gt;"",IF(AM$9&lt;&gt;"All Locations",IF(AM$10="From",COUNTIFS(Matches[CLASS],INDEX(classNum,1,MATCH(AN$11,classScheme,0)),Matches[TIMEBIN],$B66,Matches[SITE IN],AM$9),COUNTIFS(Matches[CLASS],INDEX(classNum,1,MATCH(AN$11,classScheme,0)),Matches[TIME OUT],"&gt;="&amp;TIMEVALUE(LEFT($B66,5)),Matches[TIME OUT],"&lt;"&amp;TIMEVALUE(LEFT($B66,5))+TIME(0,15,0),Matches[SITE OUT],AM$9)),COUNTIFS(All[TIMEBIN],$B66,All[CLASS],INDEX(classNum,1,MATCH(AN$11,classScheme,0)))),"")</f>
        <v>3</v>
      </c>
      <c r="AO66" s="9">
        <f ca="1">IF(AM$9&lt;&gt;"",IF(AM$9&lt;&gt;"All Locations",IF(AM$10="From",COUNTIFS(Matches[CLASS],INDEX(classNum,1,MATCH(AO$11,classScheme,0)),Matches[TIMEBIN],$B66,Matches[SITE IN],AM$9),COUNTIFS(Matches[CLASS],INDEX(classNum,1,MATCH(AO$11,classScheme,0)),Matches[TIME OUT],"&gt;="&amp;TIMEVALUE(LEFT($B66,5)),Matches[TIME OUT],"&lt;"&amp;TIMEVALUE(LEFT($B66,5))+TIME(0,15,0),Matches[SITE OUT],AM$9)),COUNTIFS(All[TIMEBIN],$B66,All[CLASS],INDEX(classNum,1,MATCH(AO$11,classScheme,0)))),"")</f>
        <v>0</v>
      </c>
      <c r="AP66" s="10">
        <f ca="1">IF(AM$9&lt;&gt;"",IF(AM$9&lt;&gt;"All Locations",IF(AM$10="From",COUNTIFS(Matches[CLASS],INDEX(classNum,1,MATCH(AP$11,classScheme,0)),Matches[TIMEBIN],$B66,Matches[SITE IN],AM$9),COUNTIFS(Matches[CLASS],INDEX(classNum,1,MATCH(AP$11,classScheme,0)),Matches[TIME OUT],"&gt;="&amp;TIMEVALUE(LEFT($B66,5)),Matches[TIME OUT],"&lt;"&amp;TIMEVALUE(LEFT($B66,5))+TIME(0,15,0),Matches[SITE OUT],AM$9)),COUNTIFS(All[TIMEBIN],$B66,All[CLASS],INDEX(classNum,1,MATCH(AP$11,classScheme,0)))),"")</f>
        <v>0</v>
      </c>
      <c r="AQ66" s="11">
        <f ca="1">IF(AM$9&lt;&gt;"",IF(AM$9&lt;&gt;"All Locations",IF(AM$10="From",COUNTIFS(Matches[CLASS],INDEX(classNum,1,MATCH(AQ$11,classScheme,0)),Matches[TIMEBIN],$B66,Matches[SITE IN],AM$9),COUNTIFS(Matches[CLASS],INDEX(classNum,1,MATCH(AQ$11,classScheme,0)),Matches[TIME OUT],"&gt;="&amp;TIMEVALUE(LEFT($B66,5)),Matches[TIME OUT],"&lt;"&amp;TIMEVALUE(LEFT($B66,5))+TIME(0,15,0),Matches[SITE OUT],AM$9)),COUNTIFS(All[TIMEBIN],$B66,All[CLASS],INDEX(classNum,1,MATCH(AQ$11,classScheme,0)))),"")</f>
        <v>2</v>
      </c>
      <c r="AR66" s="12"/>
      <c r="AS66" s="8">
        <f ca="1">IF(AS$9&lt;&gt;"",IF(AS$9&lt;&gt;"All Locations",IF(AS$10="From",COUNTIFS(Matches[CLASS],INDEX(classNum,1,MATCH(AS$11,classScheme,0)),Matches[TIMEBIN],$B66,Matches[SITE IN],AS$9),COUNTIFS(Matches[CLASS],INDEX(classNum,1,MATCH(AS$11,classScheme,0)),Matches[TIME OUT],"&gt;="&amp;TIMEVALUE(LEFT($B66,5)),Matches[TIME OUT],"&lt;"&amp;TIMEVALUE(LEFT($B66,5))+TIME(0,15,0),Matches[SITE OUT],AS$9)),COUNTIFS(All[TIMEBIN],$B66,All[CLASS],INDEX(classNum,1,MATCH(AS$11,classScheme,0)))),"")</f>
        <v>0</v>
      </c>
      <c r="AT66" s="9">
        <f ca="1">IF(AS$9&lt;&gt;"",IF(AS$9&lt;&gt;"All Locations",IF(AS$10="From",COUNTIFS(Matches[CLASS],INDEX(classNum,1,MATCH(AT$11,classScheme,0)),Matches[TIMEBIN],$B66,Matches[SITE IN],AS$9),COUNTIFS(Matches[CLASS],INDEX(classNum,1,MATCH(AT$11,classScheme,0)),Matches[TIME OUT],"&gt;="&amp;TIMEVALUE(LEFT($B66,5)),Matches[TIME OUT],"&lt;"&amp;TIMEVALUE(LEFT($B66,5))+TIME(0,15,0),Matches[SITE OUT],AS$9)),COUNTIFS(All[TIMEBIN],$B66,All[CLASS],INDEX(classNum,1,MATCH(AT$11,classScheme,0)))),"")</f>
        <v>0</v>
      </c>
      <c r="AU66" s="9">
        <f ca="1">IF(AS$9&lt;&gt;"",IF(AS$9&lt;&gt;"All Locations",IF(AS$10="From",COUNTIFS(Matches[CLASS],INDEX(classNum,1,MATCH(AU$11,classScheme,0)),Matches[TIMEBIN],$B66,Matches[SITE IN],AS$9),COUNTIFS(Matches[CLASS],INDEX(classNum,1,MATCH(AU$11,classScheme,0)),Matches[TIME OUT],"&gt;="&amp;TIMEVALUE(LEFT($B66,5)),Matches[TIME OUT],"&lt;"&amp;TIMEVALUE(LEFT($B66,5))+TIME(0,15,0),Matches[SITE OUT],AS$9)),COUNTIFS(All[TIMEBIN],$B66,All[CLASS],INDEX(classNum,1,MATCH(AU$11,classScheme,0)))),"")</f>
        <v>0</v>
      </c>
      <c r="AV66" s="10">
        <f ca="1">IF(AS$9&lt;&gt;"",IF(AS$9&lt;&gt;"All Locations",IF(AS$10="From",COUNTIFS(Matches[CLASS],INDEX(classNum,1,MATCH(AV$11,classScheme,0)),Matches[TIMEBIN],$B66,Matches[SITE IN],AS$9),COUNTIFS(Matches[CLASS],INDEX(classNum,1,MATCH(AV$11,classScheme,0)),Matches[TIME OUT],"&gt;="&amp;TIMEVALUE(LEFT($B66,5)),Matches[TIME OUT],"&lt;"&amp;TIMEVALUE(LEFT($B66,5))+TIME(0,15,0),Matches[SITE OUT],AS$9)),COUNTIFS(All[TIMEBIN],$B66,All[CLASS],INDEX(classNum,1,MATCH(AV$11,classScheme,0)))),"")</f>
        <v>0</v>
      </c>
      <c r="AW66" s="11">
        <f ca="1">IF(AS$9&lt;&gt;"",IF(AS$9&lt;&gt;"All Locations",IF(AS$10="From",COUNTIFS(Matches[CLASS],INDEX(classNum,1,MATCH(AW$11,classScheme,0)),Matches[TIMEBIN],$B66,Matches[SITE IN],AS$9),COUNTIFS(Matches[CLASS],INDEX(classNum,1,MATCH(AW$11,classScheme,0)),Matches[TIME OUT],"&gt;="&amp;TIMEVALUE(LEFT($B66,5)),Matches[TIME OUT],"&lt;"&amp;TIMEVALUE(LEFT($B66,5))+TIME(0,15,0),Matches[SITE OUT],AS$9)),COUNTIFS(All[TIMEBIN],$B66,All[CLASS],INDEX(classNum,1,MATCH(AW$11,classScheme,0)))),"")</f>
        <v>0</v>
      </c>
      <c r="AX66" s="12"/>
      <c r="AY66" s="8">
        <f ca="1">IF(AY$9&lt;&gt;"",IF(AY$9&lt;&gt;"All Locations",IF(AY$10="From",COUNTIFS(Matches[CLASS],INDEX(classNum,1,MATCH(AY$11,classScheme,0)),Matches[TIMEBIN],$B66,Matches[SITE IN],AY$9),COUNTIFS(Matches[CLASS],INDEX(classNum,1,MATCH(AY$11,classScheme,0)),Matches[TIME OUT],"&gt;="&amp;TIMEVALUE(LEFT($B66,5)),Matches[TIME OUT],"&lt;"&amp;TIMEVALUE(LEFT($B66,5))+TIME(0,15,0),Matches[SITE OUT],AY$9)),COUNTIFS(All[TIMEBIN],$B66,All[CLASS],INDEX(classNum,1,MATCH(AY$11,classScheme,0)))),"")</f>
        <v>26</v>
      </c>
      <c r="AZ66" s="9">
        <f ca="1">IF(AY$9&lt;&gt;"",IF(AY$9&lt;&gt;"All Locations",IF(AY$10="From",COUNTIFS(Matches[CLASS],INDEX(classNum,1,MATCH(AZ$11,classScheme,0)),Matches[TIMEBIN],$B66,Matches[SITE IN],AY$9),COUNTIFS(Matches[CLASS],INDEX(classNum,1,MATCH(AZ$11,classScheme,0)),Matches[TIME OUT],"&gt;="&amp;TIMEVALUE(LEFT($B66,5)),Matches[TIME OUT],"&lt;"&amp;TIMEVALUE(LEFT($B66,5))+TIME(0,15,0),Matches[SITE OUT],AY$9)),COUNTIFS(All[TIMEBIN],$B66,All[CLASS],INDEX(classNum,1,MATCH(AZ$11,classScheme,0)))),"")</f>
        <v>1</v>
      </c>
      <c r="BA66" s="9">
        <f ca="1">IF(AY$9&lt;&gt;"",IF(AY$9&lt;&gt;"All Locations",IF(AY$10="From",COUNTIFS(Matches[CLASS],INDEX(classNum,1,MATCH(BA$11,classScheme,0)),Matches[TIMEBIN],$B66,Matches[SITE IN],AY$9),COUNTIFS(Matches[CLASS],INDEX(classNum,1,MATCH(BA$11,classScheme,0)),Matches[TIME OUT],"&gt;="&amp;TIMEVALUE(LEFT($B66,5)),Matches[TIME OUT],"&lt;"&amp;TIMEVALUE(LEFT($B66,5))+TIME(0,15,0),Matches[SITE OUT],AY$9)),COUNTIFS(All[TIMEBIN],$B66,All[CLASS],INDEX(classNum,1,MATCH(BA$11,classScheme,0)))),"")</f>
        <v>0</v>
      </c>
      <c r="BB66" s="10">
        <f ca="1">IF(AY$9&lt;&gt;"",IF(AY$9&lt;&gt;"All Locations",IF(AY$10="From",COUNTIFS(Matches[CLASS],INDEX(classNum,1,MATCH(BB$11,classScheme,0)),Matches[TIMEBIN],$B66,Matches[SITE IN],AY$9),COUNTIFS(Matches[CLASS],INDEX(classNum,1,MATCH(BB$11,classScheme,0)),Matches[TIME OUT],"&gt;="&amp;TIMEVALUE(LEFT($B66,5)),Matches[TIME OUT],"&lt;"&amp;TIMEVALUE(LEFT($B66,5))+TIME(0,15,0),Matches[SITE OUT],AY$9)),COUNTIFS(All[TIMEBIN],$B66,All[CLASS],INDEX(classNum,1,MATCH(BB$11,classScheme,0)))),"")</f>
        <v>0</v>
      </c>
      <c r="BC66" s="11">
        <f ca="1">IF(AY$9&lt;&gt;"",IF(AY$9&lt;&gt;"All Locations",IF(AY$10="From",COUNTIFS(Matches[CLASS],INDEX(classNum,1,MATCH(BC$11,classScheme,0)),Matches[TIMEBIN],$B66,Matches[SITE IN],AY$9),COUNTIFS(Matches[CLASS],INDEX(classNum,1,MATCH(BC$11,classScheme,0)),Matches[TIME OUT],"&gt;="&amp;TIMEVALUE(LEFT($B66,5)),Matches[TIME OUT],"&lt;"&amp;TIMEVALUE(LEFT($B66,5))+TIME(0,15,0),Matches[SITE OUT],AY$9)),COUNTIFS(All[TIMEBIN],$B66,All[CLASS],INDEX(classNum,1,MATCH(BC$11,classScheme,0)))),"")</f>
        <v>0</v>
      </c>
      <c r="BD66" s="12"/>
      <c r="BE66" s="8">
        <f ca="1">IF(BE$9&lt;&gt;"",IF(BE$9&lt;&gt;"All Locations",IF(BE$10="From",COUNTIFS(Matches[CLASS],INDEX(classNum,1,MATCH(BE$11,classScheme,0)),Matches[TIMEBIN],$B66,Matches[SITE IN],BE$9),COUNTIFS(Matches[CLASS],INDEX(classNum,1,MATCH(BE$11,classScheme,0)),Matches[TIME OUT],"&gt;="&amp;TIMEVALUE(LEFT($B66,5)),Matches[TIME OUT],"&lt;"&amp;TIMEVALUE(LEFT($B66,5))+TIME(0,15,0),Matches[SITE OUT],BE$9)),COUNTIFS(All[TIMEBIN],$B66,All[CLASS],INDEX(classNum,1,MATCH(BE$11,classScheme,0)))),"")</f>
        <v>8</v>
      </c>
      <c r="BF66" s="9">
        <f ca="1">IF(BE$9&lt;&gt;"",IF(BE$9&lt;&gt;"All Locations",IF(BE$10="From",COUNTIFS(Matches[CLASS],INDEX(classNum,1,MATCH(BF$11,classScheme,0)),Matches[TIMEBIN],$B66,Matches[SITE IN],BE$9),COUNTIFS(Matches[CLASS],INDEX(classNum,1,MATCH(BF$11,classScheme,0)),Matches[TIME OUT],"&gt;="&amp;TIMEVALUE(LEFT($B66,5)),Matches[TIME OUT],"&lt;"&amp;TIMEVALUE(LEFT($B66,5))+TIME(0,15,0),Matches[SITE OUT],BE$9)),COUNTIFS(All[TIMEBIN],$B66,All[CLASS],INDEX(classNum,1,MATCH(BF$11,classScheme,0)))),"")</f>
        <v>1</v>
      </c>
      <c r="BG66" s="9">
        <f ca="1">IF(BE$9&lt;&gt;"",IF(BE$9&lt;&gt;"All Locations",IF(BE$10="From",COUNTIFS(Matches[CLASS],INDEX(classNum,1,MATCH(BG$11,classScheme,0)),Matches[TIMEBIN],$B66,Matches[SITE IN],BE$9),COUNTIFS(Matches[CLASS],INDEX(classNum,1,MATCH(BG$11,classScheme,0)),Matches[TIME OUT],"&gt;="&amp;TIMEVALUE(LEFT($B66,5)),Matches[TIME OUT],"&lt;"&amp;TIMEVALUE(LEFT($B66,5))+TIME(0,15,0),Matches[SITE OUT],BE$9)),COUNTIFS(All[TIMEBIN],$B66,All[CLASS],INDEX(classNum,1,MATCH(BG$11,classScheme,0)))),"")</f>
        <v>0</v>
      </c>
      <c r="BH66" s="10">
        <f ca="1">IF(BE$9&lt;&gt;"",IF(BE$9&lt;&gt;"All Locations",IF(BE$10="From",COUNTIFS(Matches[CLASS],INDEX(classNum,1,MATCH(BH$11,classScheme,0)),Matches[TIMEBIN],$B66,Matches[SITE IN],BE$9),COUNTIFS(Matches[CLASS],INDEX(classNum,1,MATCH(BH$11,classScheme,0)),Matches[TIME OUT],"&gt;="&amp;TIMEVALUE(LEFT($B66,5)),Matches[TIME OUT],"&lt;"&amp;TIMEVALUE(LEFT($B66,5))+TIME(0,15,0),Matches[SITE OUT],BE$9)),COUNTIFS(All[TIMEBIN],$B66,All[CLASS],INDEX(classNum,1,MATCH(BH$11,classScheme,0)))),"")</f>
        <v>0</v>
      </c>
      <c r="BI66" s="11">
        <f ca="1">IF(BE$9&lt;&gt;"",IF(BE$9&lt;&gt;"All Locations",IF(BE$10="From",COUNTIFS(Matches[CLASS],INDEX(classNum,1,MATCH(BI$11,classScheme,0)),Matches[TIMEBIN],$B66,Matches[SITE IN],BE$9),COUNTIFS(Matches[CLASS],INDEX(classNum,1,MATCH(BI$11,classScheme,0)),Matches[TIME OUT],"&gt;="&amp;TIMEVALUE(LEFT($B66,5)),Matches[TIME OUT],"&lt;"&amp;TIMEVALUE(LEFT($B66,5))+TIME(0,15,0),Matches[SITE OUT],BE$9)),COUNTIFS(All[TIMEBIN],$B66,All[CLASS],INDEX(classNum,1,MATCH(BI$11,classScheme,0)))),"")</f>
        <v>1</v>
      </c>
      <c r="BJ66" s="12"/>
      <c r="BK66" s="8">
        <f ca="1">IF(BK$9&lt;&gt;"",IF(BK$9&lt;&gt;"All Locations",IF(BK$10="From",COUNTIFS(Matches[CLASS],INDEX(classNum,1,MATCH(BK$11,classScheme,0)),Matches[TIMEBIN],$B66,Matches[SITE IN],BK$9),COUNTIFS(Matches[CLASS],INDEX(classNum,1,MATCH(BK$11,classScheme,0)),Matches[TIME OUT],"&gt;="&amp;TIMEVALUE(LEFT($B66,5)),Matches[TIME OUT],"&lt;"&amp;TIMEVALUE(LEFT($B66,5))+TIME(0,15,0),Matches[SITE OUT],BK$9)),COUNTIFS(All[TIMEBIN],$B66,All[CLASS],INDEX(classNum,1,MATCH(BK$11,classScheme,0)))),"")</f>
        <v>19</v>
      </c>
      <c r="BL66" s="9">
        <f ca="1">IF(BK$9&lt;&gt;"",IF(BK$9&lt;&gt;"All Locations",IF(BK$10="From",COUNTIFS(Matches[CLASS],INDEX(classNum,1,MATCH(BL$11,classScheme,0)),Matches[TIMEBIN],$B66,Matches[SITE IN],BK$9),COUNTIFS(Matches[CLASS],INDEX(classNum,1,MATCH(BL$11,classScheme,0)),Matches[TIME OUT],"&gt;="&amp;TIMEVALUE(LEFT($B66,5)),Matches[TIME OUT],"&lt;"&amp;TIMEVALUE(LEFT($B66,5))+TIME(0,15,0),Matches[SITE OUT],BK$9)),COUNTIFS(All[TIMEBIN],$B66,All[CLASS],INDEX(classNum,1,MATCH(BL$11,classScheme,0)))),"")</f>
        <v>1</v>
      </c>
      <c r="BM66" s="9">
        <f ca="1">IF(BK$9&lt;&gt;"",IF(BK$9&lt;&gt;"All Locations",IF(BK$10="From",COUNTIFS(Matches[CLASS],INDEX(classNum,1,MATCH(BM$11,classScheme,0)),Matches[TIMEBIN],$B66,Matches[SITE IN],BK$9),COUNTIFS(Matches[CLASS],INDEX(classNum,1,MATCH(BM$11,classScheme,0)),Matches[TIME OUT],"&gt;="&amp;TIMEVALUE(LEFT($B66,5)),Matches[TIME OUT],"&lt;"&amp;TIMEVALUE(LEFT($B66,5))+TIME(0,15,0),Matches[SITE OUT],BK$9)),COUNTIFS(All[TIMEBIN],$B66,All[CLASS],INDEX(classNum,1,MATCH(BM$11,classScheme,0)))),"")</f>
        <v>0</v>
      </c>
      <c r="BN66" s="10">
        <f ca="1">IF(BK$9&lt;&gt;"",IF(BK$9&lt;&gt;"All Locations",IF(BK$10="From",COUNTIFS(Matches[CLASS],INDEX(classNum,1,MATCH(BN$11,classScheme,0)),Matches[TIMEBIN],$B66,Matches[SITE IN],BK$9),COUNTIFS(Matches[CLASS],INDEX(classNum,1,MATCH(BN$11,classScheme,0)),Matches[TIME OUT],"&gt;="&amp;TIMEVALUE(LEFT($B66,5)),Matches[TIME OUT],"&lt;"&amp;TIMEVALUE(LEFT($B66,5))+TIME(0,15,0),Matches[SITE OUT],BK$9)),COUNTIFS(All[TIMEBIN],$B66,All[CLASS],INDEX(classNum,1,MATCH(BN$11,classScheme,0)))),"")</f>
        <v>0</v>
      </c>
      <c r="BO66" s="11">
        <f ca="1">IF(BK$9&lt;&gt;"",IF(BK$9&lt;&gt;"All Locations",IF(BK$10="From",COUNTIFS(Matches[CLASS],INDEX(classNum,1,MATCH(BO$11,classScheme,0)),Matches[TIMEBIN],$B66,Matches[SITE IN],BK$9),COUNTIFS(Matches[CLASS],INDEX(classNum,1,MATCH(BO$11,classScheme,0)),Matches[TIME OUT],"&gt;="&amp;TIMEVALUE(LEFT($B66,5)),Matches[TIME OUT],"&lt;"&amp;TIMEVALUE(LEFT($B66,5))+TIME(0,15,0),Matches[SITE OUT],BK$9)),COUNTIFS(All[TIMEBIN],$B66,All[CLASS],INDEX(classNum,1,MATCH(BO$11,classScheme,0)))),"")</f>
        <v>0</v>
      </c>
      <c r="BP66" s="12"/>
      <c r="BQ66" s="8">
        <f ca="1">IF(BQ$9&lt;&gt;"",IF(BQ$9&lt;&gt;"All Locations",IF(BQ$10="From",COUNTIFS(Matches[CLASS],INDEX(classNum,1,MATCH(BQ$11,classScheme,0)),Matches[TIMEBIN],$B66,Matches[SITE IN],BQ$9),COUNTIFS(Matches[CLASS],INDEX(classNum,1,MATCH(BQ$11,classScheme,0)),Matches[TIME OUT],"&gt;="&amp;TIMEVALUE(LEFT($B66,5)),Matches[TIME OUT],"&lt;"&amp;TIMEVALUE(LEFT($B66,5))+TIME(0,15,0),Matches[SITE OUT],BQ$9)),COUNTIFS(All[TIMEBIN],$B66,All[CLASS],INDEX(classNum,1,MATCH(BQ$11,classScheme,0)))),"")</f>
        <v>212</v>
      </c>
      <c r="BR66" s="9">
        <f ca="1">IF(BQ$9&lt;&gt;"",IF(BQ$9&lt;&gt;"All Locations",IF(BQ$10="From",COUNTIFS(Matches[CLASS],INDEX(classNum,1,MATCH(BR$11,classScheme,0)),Matches[TIMEBIN],$B66,Matches[SITE IN],BQ$9),COUNTIFS(Matches[CLASS],INDEX(classNum,1,MATCH(BR$11,classScheme,0)),Matches[TIME OUT],"&gt;="&amp;TIMEVALUE(LEFT($B66,5)),Matches[TIME OUT],"&lt;"&amp;TIMEVALUE(LEFT($B66,5))+TIME(0,15,0),Matches[SITE OUT],BQ$9)),COUNTIFS(All[TIMEBIN],$B66,All[CLASS],INDEX(classNum,1,MATCH(BR$11,classScheme,0)))),"")</f>
        <v>9</v>
      </c>
      <c r="BS66" s="9">
        <f ca="1">IF(BQ$9&lt;&gt;"",IF(BQ$9&lt;&gt;"All Locations",IF(BQ$10="From",COUNTIFS(Matches[CLASS],INDEX(classNum,1,MATCH(BS$11,classScheme,0)),Matches[TIMEBIN],$B66,Matches[SITE IN],BQ$9),COUNTIFS(Matches[CLASS],INDEX(classNum,1,MATCH(BS$11,classScheme,0)),Matches[TIME OUT],"&gt;="&amp;TIMEVALUE(LEFT($B66,5)),Matches[TIME OUT],"&lt;"&amp;TIMEVALUE(LEFT($B66,5))+TIME(0,15,0),Matches[SITE OUT],BQ$9)),COUNTIFS(All[TIMEBIN],$B66,All[CLASS],INDEX(classNum,1,MATCH(BS$11,classScheme,0)))),"")</f>
        <v>1</v>
      </c>
      <c r="BT66" s="10">
        <f ca="1">IF(BQ$9&lt;&gt;"",IF(BQ$9&lt;&gt;"All Locations",IF(BQ$10="From",COUNTIFS(Matches[CLASS],INDEX(classNum,1,MATCH(BT$11,classScheme,0)),Matches[TIMEBIN],$B66,Matches[SITE IN],BQ$9),COUNTIFS(Matches[CLASS],INDEX(classNum,1,MATCH(BT$11,classScheme,0)),Matches[TIME OUT],"&gt;="&amp;TIMEVALUE(LEFT($B66,5)),Matches[TIME OUT],"&lt;"&amp;TIMEVALUE(LEFT($B66,5))+TIME(0,15,0),Matches[SITE OUT],BQ$9)),COUNTIFS(All[TIMEBIN],$B66,All[CLASS],INDEX(classNum,1,MATCH(BT$11,classScheme,0)))),"")</f>
        <v>0</v>
      </c>
      <c r="BU66" s="11">
        <f ca="1">IF(BQ$9&lt;&gt;"",IF(BQ$9&lt;&gt;"All Locations",IF(BQ$10="From",COUNTIFS(Matches[CLASS],INDEX(classNum,1,MATCH(BU$11,classScheme,0)),Matches[TIMEBIN],$B66,Matches[SITE IN],BQ$9),COUNTIFS(Matches[CLASS],INDEX(classNum,1,MATCH(BU$11,classScheme,0)),Matches[TIME OUT],"&gt;="&amp;TIMEVALUE(LEFT($B66,5)),Matches[TIME OUT],"&lt;"&amp;TIMEVALUE(LEFT($B66,5))+TIME(0,15,0),Matches[SITE OUT],BQ$9)),COUNTIFS(All[TIMEBIN],$B66,All[CLASS],INDEX(classNum,1,MATCH(BU$11,classScheme,0)))),"")</f>
        <v>6</v>
      </c>
    </row>
    <row r="67" spans="2:73">
      <c r="B67" s="7" t="str">
        <v>19:45 - 20:00</v>
      </c>
      <c r="C67" s="8">
        <f ca="1">IF(C$9&lt;&gt;"",IF(C$9&lt;&gt;"All Locations",IF(C$10="From",COUNTIFS(Matches[CLASS],INDEX(classNum,1,MATCH(C$11,classScheme,0)),Matches[TIMEBIN],$B67,Matches[SITE IN],C$9),COUNTIFS(Matches[CLASS],INDEX(classNum,1,MATCH(C$11,classScheme,0)),Matches[TIME OUT],"&gt;="&amp;TIMEVALUE(LEFT($B67,5)),Matches[TIME OUT],"&lt;"&amp;TIMEVALUE(LEFT($B67,5))+TIME(0,15,0),Matches[SITE OUT],C$9)),COUNTIFS(All[TIMEBIN],$B67,All[CLASS],INDEX(classNum,1,MATCH(C$11,classScheme,0)))),"")</f>
        <v>33</v>
      </c>
      <c r="D67" s="9">
        <f ca="1">IF(C$9&lt;&gt;"",IF(C$9&lt;&gt;"All Locations",IF(C$10="From",COUNTIFS(Matches[CLASS],INDEX(classNum,1,MATCH(D$11,classScheme,0)),Matches[TIMEBIN],$B67,Matches[SITE IN],C$9),COUNTIFS(Matches[CLASS],INDEX(classNum,1,MATCH(D$11,classScheme,0)),Matches[TIME OUT],"&gt;="&amp;TIMEVALUE(LEFT($B67,5)),Matches[TIME OUT],"&lt;"&amp;TIMEVALUE(LEFT($B67,5))+TIME(0,15,0),Matches[SITE OUT],C$9)),COUNTIFS(All[TIMEBIN],$B67,All[CLASS],INDEX(classNum,1,MATCH(D$11,classScheme,0)))),"")</f>
        <v>1</v>
      </c>
      <c r="E67" s="9">
        <f ca="1">IF(C$9&lt;&gt;"",IF(C$9&lt;&gt;"All Locations",IF(C$10="From",COUNTIFS(Matches[CLASS],INDEX(classNum,1,MATCH(E$11,classScheme,0)),Matches[TIMEBIN],$B67,Matches[SITE IN],C$9),COUNTIFS(Matches[CLASS],INDEX(classNum,1,MATCH(E$11,classScheme,0)),Matches[TIME OUT],"&gt;="&amp;TIMEVALUE(LEFT($B67,5)),Matches[TIME OUT],"&lt;"&amp;TIMEVALUE(LEFT($B67,5))+TIME(0,15,0),Matches[SITE OUT],C$9)),COUNTIFS(All[TIMEBIN],$B67,All[CLASS],INDEX(classNum,1,MATCH(E$11,classScheme,0)))),"")</f>
        <v>0</v>
      </c>
      <c r="F67" s="10">
        <f ca="1">IF(C$9&lt;&gt;"",IF(C$9&lt;&gt;"All Locations",IF(C$10="From",COUNTIFS(Matches[CLASS],INDEX(classNum,1,MATCH(F$11,classScheme,0)),Matches[TIMEBIN],$B67,Matches[SITE IN],C$9),COUNTIFS(Matches[CLASS],INDEX(classNum,1,MATCH(F$11,classScheme,0)),Matches[TIME OUT],"&gt;="&amp;TIMEVALUE(LEFT($B67,5)),Matches[TIME OUT],"&lt;"&amp;TIMEVALUE(LEFT($B67,5))+TIME(0,15,0),Matches[SITE OUT],C$9)),COUNTIFS(All[TIMEBIN],$B67,All[CLASS],INDEX(classNum,1,MATCH(F$11,classScheme,0)))),"")</f>
        <v>0</v>
      </c>
      <c r="G67" s="11">
        <f ca="1">IF(C$9&lt;&gt;"",IF(C$9&lt;&gt;"All Locations",IF(C$10="From",COUNTIFS(Matches[CLASS],INDEX(classNum,1,MATCH(G$11,classScheme,0)),Matches[TIMEBIN],$B67,Matches[SITE IN],C$9),COUNTIFS(Matches[CLASS],INDEX(classNum,1,MATCH(G$11,classScheme,0)),Matches[TIME OUT],"&gt;="&amp;TIMEVALUE(LEFT($B67,5)),Matches[TIME OUT],"&lt;"&amp;TIMEVALUE(LEFT($B67,5))+TIME(0,15,0),Matches[SITE OUT],C$9)),COUNTIFS(All[TIMEBIN],$B67,All[CLASS],INDEX(classNum,1,MATCH(G$11,classScheme,0)))),"")</f>
        <v>1</v>
      </c>
      <c r="H67" s="12"/>
      <c r="I67" s="8">
        <f ca="1">IF(I$9&lt;&gt;"",IF(I$9&lt;&gt;"All Locations",IF(I$10="From",COUNTIFS(Matches[CLASS],INDEX(classNum,1,MATCH(I$11,classScheme,0)),Matches[TIMEBIN],$B67,Matches[SITE IN],I$9),COUNTIFS(Matches[CLASS],INDEX(classNum,1,MATCH(I$11,classScheme,0)),Matches[TIME OUT],"&gt;="&amp;TIMEVALUE(LEFT($B67,5)),Matches[TIME OUT],"&lt;"&amp;TIMEVALUE(LEFT($B67,5))+TIME(0,15,0),Matches[SITE OUT],I$9)),COUNTIFS(All[TIMEBIN],$B67,All[CLASS],INDEX(classNum,1,MATCH(I$11,classScheme,0)))),"")</f>
        <v>0</v>
      </c>
      <c r="J67" s="9">
        <f ca="1">IF(I$9&lt;&gt;"",IF(I$9&lt;&gt;"All Locations",IF(I$10="From",COUNTIFS(Matches[CLASS],INDEX(classNum,1,MATCH(J$11,classScheme,0)),Matches[TIMEBIN],$B67,Matches[SITE IN],I$9),COUNTIFS(Matches[CLASS],INDEX(classNum,1,MATCH(J$11,classScheme,0)),Matches[TIME OUT],"&gt;="&amp;TIMEVALUE(LEFT($B67,5)),Matches[TIME OUT],"&lt;"&amp;TIMEVALUE(LEFT($B67,5))+TIME(0,15,0),Matches[SITE OUT],I$9)),COUNTIFS(All[TIMEBIN],$B67,All[CLASS],INDEX(classNum,1,MATCH(J$11,classScheme,0)))),"")</f>
        <v>0</v>
      </c>
      <c r="K67" s="9">
        <f ca="1">IF(I$9&lt;&gt;"",IF(I$9&lt;&gt;"All Locations",IF(I$10="From",COUNTIFS(Matches[CLASS],INDEX(classNum,1,MATCH(K$11,classScheme,0)),Matches[TIMEBIN],$B67,Matches[SITE IN],I$9),COUNTIFS(Matches[CLASS],INDEX(classNum,1,MATCH(K$11,classScheme,0)),Matches[TIME OUT],"&gt;="&amp;TIMEVALUE(LEFT($B67,5)),Matches[TIME OUT],"&lt;"&amp;TIMEVALUE(LEFT($B67,5))+TIME(0,15,0),Matches[SITE OUT],I$9)),COUNTIFS(All[TIMEBIN],$B67,All[CLASS],INDEX(classNum,1,MATCH(K$11,classScheme,0)))),"")</f>
        <v>0</v>
      </c>
      <c r="L67" s="10">
        <f ca="1">IF(I$9&lt;&gt;"",IF(I$9&lt;&gt;"All Locations",IF(I$10="From",COUNTIFS(Matches[CLASS],INDEX(classNum,1,MATCH(L$11,classScheme,0)),Matches[TIMEBIN],$B67,Matches[SITE IN],I$9),COUNTIFS(Matches[CLASS],INDEX(classNum,1,MATCH(L$11,classScheme,0)),Matches[TIME OUT],"&gt;="&amp;TIMEVALUE(LEFT($B67,5)),Matches[TIME OUT],"&lt;"&amp;TIMEVALUE(LEFT($B67,5))+TIME(0,15,0),Matches[SITE OUT],I$9)),COUNTIFS(All[TIMEBIN],$B67,All[CLASS],INDEX(classNum,1,MATCH(L$11,classScheme,0)))),"")</f>
        <v>0</v>
      </c>
      <c r="M67" s="11">
        <f ca="1">IF(I$9&lt;&gt;"",IF(I$9&lt;&gt;"All Locations",IF(I$10="From",COUNTIFS(Matches[CLASS],INDEX(classNum,1,MATCH(M$11,classScheme,0)),Matches[TIMEBIN],$B67,Matches[SITE IN],I$9),COUNTIFS(Matches[CLASS],INDEX(classNum,1,MATCH(M$11,classScheme,0)),Matches[TIME OUT],"&gt;="&amp;TIMEVALUE(LEFT($B67,5)),Matches[TIME OUT],"&lt;"&amp;TIMEVALUE(LEFT($B67,5))+TIME(0,15,0),Matches[SITE OUT],I$9)),COUNTIFS(All[TIMEBIN],$B67,All[CLASS],INDEX(classNum,1,MATCH(M$11,classScheme,0)))),"")</f>
        <v>0</v>
      </c>
      <c r="N67" s="12"/>
      <c r="O67" s="8">
        <f ca="1">IF(O$9&lt;&gt;"",IF(O$9&lt;&gt;"All Locations",IF(O$10="From",COUNTIFS(Matches[CLASS],INDEX(classNum,1,MATCH(O$11,classScheme,0)),Matches[TIMEBIN],$B67,Matches[SITE IN],O$9),COUNTIFS(Matches[CLASS],INDEX(classNum,1,MATCH(O$11,classScheme,0)),Matches[TIME OUT],"&gt;="&amp;TIMEVALUE(LEFT($B67,5)),Matches[TIME OUT],"&lt;"&amp;TIMEVALUE(LEFT($B67,5))+TIME(0,15,0),Matches[SITE OUT],O$9)),COUNTIFS(All[TIMEBIN],$B67,All[CLASS],INDEX(classNum,1,MATCH(O$11,classScheme,0)))),"")</f>
        <v>3</v>
      </c>
      <c r="P67" s="9">
        <f ca="1">IF(O$9&lt;&gt;"",IF(O$9&lt;&gt;"All Locations",IF(O$10="From",COUNTIFS(Matches[CLASS],INDEX(classNum,1,MATCH(P$11,classScheme,0)),Matches[TIMEBIN],$B67,Matches[SITE IN],O$9),COUNTIFS(Matches[CLASS],INDEX(classNum,1,MATCH(P$11,classScheme,0)),Matches[TIME OUT],"&gt;="&amp;TIMEVALUE(LEFT($B67,5)),Matches[TIME OUT],"&lt;"&amp;TIMEVALUE(LEFT($B67,5))+TIME(0,15,0),Matches[SITE OUT],O$9)),COUNTIFS(All[TIMEBIN],$B67,All[CLASS],INDEX(classNum,1,MATCH(P$11,classScheme,0)))),"")</f>
        <v>1</v>
      </c>
      <c r="Q67" s="9">
        <f ca="1">IF(O$9&lt;&gt;"",IF(O$9&lt;&gt;"All Locations",IF(O$10="From",COUNTIFS(Matches[CLASS],INDEX(classNum,1,MATCH(Q$11,classScheme,0)),Matches[TIMEBIN],$B67,Matches[SITE IN],O$9),COUNTIFS(Matches[CLASS],INDEX(classNum,1,MATCH(Q$11,classScheme,0)),Matches[TIME OUT],"&gt;="&amp;TIMEVALUE(LEFT($B67,5)),Matches[TIME OUT],"&lt;"&amp;TIMEVALUE(LEFT($B67,5))+TIME(0,15,0),Matches[SITE OUT],O$9)),COUNTIFS(All[TIMEBIN],$B67,All[CLASS],INDEX(classNum,1,MATCH(Q$11,classScheme,0)))),"")</f>
        <v>0</v>
      </c>
      <c r="R67" s="10">
        <f ca="1">IF(O$9&lt;&gt;"",IF(O$9&lt;&gt;"All Locations",IF(O$10="From",COUNTIFS(Matches[CLASS],INDEX(classNum,1,MATCH(R$11,classScheme,0)),Matches[TIMEBIN],$B67,Matches[SITE IN],O$9),COUNTIFS(Matches[CLASS],INDEX(classNum,1,MATCH(R$11,classScheme,0)),Matches[TIME OUT],"&gt;="&amp;TIMEVALUE(LEFT($B67,5)),Matches[TIME OUT],"&lt;"&amp;TIMEVALUE(LEFT($B67,5))+TIME(0,15,0),Matches[SITE OUT],O$9)),COUNTIFS(All[TIMEBIN],$B67,All[CLASS],INDEX(classNum,1,MATCH(R$11,classScheme,0)))),"")</f>
        <v>0</v>
      </c>
      <c r="S67" s="11">
        <f ca="1">IF(O$9&lt;&gt;"",IF(O$9&lt;&gt;"All Locations",IF(O$10="From",COUNTIFS(Matches[CLASS],INDEX(classNum,1,MATCH(S$11,classScheme,0)),Matches[TIMEBIN],$B67,Matches[SITE IN],O$9),COUNTIFS(Matches[CLASS],INDEX(classNum,1,MATCH(S$11,classScheme,0)),Matches[TIME OUT],"&gt;="&amp;TIMEVALUE(LEFT($B67,5)),Matches[TIME OUT],"&lt;"&amp;TIMEVALUE(LEFT($B67,5))+TIME(0,15,0),Matches[SITE OUT],O$9)),COUNTIFS(All[TIMEBIN],$B67,All[CLASS],INDEX(classNum,1,MATCH(S$11,classScheme,0)))),"")</f>
        <v>0</v>
      </c>
      <c r="T67" s="12"/>
      <c r="U67" s="8">
        <f ca="1">IF(U$9&lt;&gt;"",IF(U$9&lt;&gt;"All Locations",IF(U$10="From",COUNTIFS(Matches[CLASS],INDEX(classNum,1,MATCH(U$11,classScheme,0)),Matches[TIMEBIN],$B67,Matches[SITE IN],U$9),COUNTIFS(Matches[CLASS],INDEX(classNum,1,MATCH(U$11,classScheme,0)),Matches[TIME OUT],"&gt;="&amp;TIMEVALUE(LEFT($B67,5)),Matches[TIME OUT],"&lt;"&amp;TIMEVALUE(LEFT($B67,5))+TIME(0,15,0),Matches[SITE OUT],U$9)),COUNTIFS(All[TIMEBIN],$B67,All[CLASS],INDEX(classNum,1,MATCH(U$11,classScheme,0)))),"")</f>
        <v>11</v>
      </c>
      <c r="V67" s="9">
        <f ca="1">IF(U$9&lt;&gt;"",IF(U$9&lt;&gt;"All Locations",IF(U$10="From",COUNTIFS(Matches[CLASS],INDEX(classNum,1,MATCH(V$11,classScheme,0)),Matches[TIMEBIN],$B67,Matches[SITE IN],U$9),COUNTIFS(Matches[CLASS],INDEX(classNum,1,MATCH(V$11,classScheme,0)),Matches[TIME OUT],"&gt;="&amp;TIMEVALUE(LEFT($B67,5)),Matches[TIME OUT],"&lt;"&amp;TIMEVALUE(LEFT($B67,5))+TIME(0,15,0),Matches[SITE OUT],U$9)),COUNTIFS(All[TIMEBIN],$B67,All[CLASS],INDEX(classNum,1,MATCH(V$11,classScheme,0)))),"")</f>
        <v>3</v>
      </c>
      <c r="W67" s="9">
        <f ca="1">IF(U$9&lt;&gt;"",IF(U$9&lt;&gt;"All Locations",IF(U$10="From",COUNTIFS(Matches[CLASS],INDEX(classNum,1,MATCH(W$11,classScheme,0)),Matches[TIMEBIN],$B67,Matches[SITE IN],U$9),COUNTIFS(Matches[CLASS],INDEX(classNum,1,MATCH(W$11,classScheme,0)),Matches[TIME OUT],"&gt;="&amp;TIMEVALUE(LEFT($B67,5)),Matches[TIME OUT],"&lt;"&amp;TIMEVALUE(LEFT($B67,5))+TIME(0,15,0),Matches[SITE OUT],U$9)),COUNTIFS(All[TIMEBIN],$B67,All[CLASS],INDEX(classNum,1,MATCH(W$11,classScheme,0)))),"")</f>
        <v>0</v>
      </c>
      <c r="X67" s="10">
        <f ca="1">IF(U$9&lt;&gt;"",IF(U$9&lt;&gt;"All Locations",IF(U$10="From",COUNTIFS(Matches[CLASS],INDEX(classNum,1,MATCH(X$11,classScheme,0)),Matches[TIMEBIN],$B67,Matches[SITE IN],U$9),COUNTIFS(Matches[CLASS],INDEX(classNum,1,MATCH(X$11,classScheme,0)),Matches[TIME OUT],"&gt;="&amp;TIMEVALUE(LEFT($B67,5)),Matches[TIME OUT],"&lt;"&amp;TIMEVALUE(LEFT($B67,5))+TIME(0,15,0),Matches[SITE OUT],U$9)),COUNTIFS(All[TIMEBIN],$B67,All[CLASS],INDEX(classNum,1,MATCH(X$11,classScheme,0)))),"")</f>
        <v>0</v>
      </c>
      <c r="Y67" s="11">
        <f ca="1">IF(U$9&lt;&gt;"",IF(U$9&lt;&gt;"All Locations",IF(U$10="From",COUNTIFS(Matches[CLASS],INDEX(classNum,1,MATCH(Y$11,classScheme,0)),Matches[TIMEBIN],$B67,Matches[SITE IN],U$9),COUNTIFS(Matches[CLASS],INDEX(classNum,1,MATCH(Y$11,classScheme,0)),Matches[TIME OUT],"&gt;="&amp;TIMEVALUE(LEFT($B67,5)),Matches[TIME OUT],"&lt;"&amp;TIMEVALUE(LEFT($B67,5))+TIME(0,15,0),Matches[SITE OUT],U$9)),COUNTIFS(All[TIMEBIN],$B67,All[CLASS],INDEX(classNum,1,MATCH(Y$11,classScheme,0)))),"")</f>
        <v>0</v>
      </c>
      <c r="Z67" s="12"/>
      <c r="AA67" s="8">
        <f ca="1">IF(AA$9&lt;&gt;"",IF(AA$9&lt;&gt;"All Locations",IF(AA$10="From",COUNTIFS(Matches[CLASS],INDEX(classNum,1,MATCH(AA$11,classScheme,0)),Matches[TIMEBIN],$B67,Matches[SITE IN],AA$9),COUNTIFS(Matches[CLASS],INDEX(classNum,1,MATCH(AA$11,classScheme,0)),Matches[TIME OUT],"&gt;="&amp;TIMEVALUE(LEFT($B67,5)),Matches[TIME OUT],"&lt;"&amp;TIMEVALUE(LEFT($B67,5))+TIME(0,15,0),Matches[SITE OUT],AA$9)),COUNTIFS(All[TIMEBIN],$B67,All[CLASS],INDEX(classNum,1,MATCH(AA$11,classScheme,0)))),"")</f>
        <v>23</v>
      </c>
      <c r="AB67" s="9">
        <f ca="1">IF(AA$9&lt;&gt;"",IF(AA$9&lt;&gt;"All Locations",IF(AA$10="From",COUNTIFS(Matches[CLASS],INDEX(classNum,1,MATCH(AB$11,classScheme,0)),Matches[TIMEBIN],$B67,Matches[SITE IN],AA$9),COUNTIFS(Matches[CLASS],INDEX(classNum,1,MATCH(AB$11,classScheme,0)),Matches[TIME OUT],"&gt;="&amp;TIMEVALUE(LEFT($B67,5)),Matches[TIME OUT],"&lt;"&amp;TIMEVALUE(LEFT($B67,5))+TIME(0,15,0),Matches[SITE OUT],AA$9)),COUNTIFS(All[TIMEBIN],$B67,All[CLASS],INDEX(classNum,1,MATCH(AB$11,classScheme,0)))),"")</f>
        <v>0</v>
      </c>
      <c r="AC67" s="9">
        <f ca="1">IF(AA$9&lt;&gt;"",IF(AA$9&lt;&gt;"All Locations",IF(AA$10="From",COUNTIFS(Matches[CLASS],INDEX(classNum,1,MATCH(AC$11,classScheme,0)),Matches[TIMEBIN],$B67,Matches[SITE IN],AA$9),COUNTIFS(Matches[CLASS],INDEX(classNum,1,MATCH(AC$11,classScheme,0)),Matches[TIME OUT],"&gt;="&amp;TIMEVALUE(LEFT($B67,5)),Matches[TIME OUT],"&lt;"&amp;TIMEVALUE(LEFT($B67,5))+TIME(0,15,0),Matches[SITE OUT],AA$9)),COUNTIFS(All[TIMEBIN],$B67,All[CLASS],INDEX(classNum,1,MATCH(AC$11,classScheme,0)))),"")</f>
        <v>0</v>
      </c>
      <c r="AD67" s="10">
        <f ca="1">IF(AA$9&lt;&gt;"",IF(AA$9&lt;&gt;"All Locations",IF(AA$10="From",COUNTIFS(Matches[CLASS],INDEX(classNum,1,MATCH(AD$11,classScheme,0)),Matches[TIMEBIN],$B67,Matches[SITE IN],AA$9),COUNTIFS(Matches[CLASS],INDEX(classNum,1,MATCH(AD$11,classScheme,0)),Matches[TIME OUT],"&gt;="&amp;TIMEVALUE(LEFT($B67,5)),Matches[TIME OUT],"&lt;"&amp;TIMEVALUE(LEFT($B67,5))+TIME(0,15,0),Matches[SITE OUT],AA$9)),COUNTIFS(All[TIMEBIN],$B67,All[CLASS],INDEX(classNum,1,MATCH(AD$11,classScheme,0)))),"")</f>
        <v>0</v>
      </c>
      <c r="AE67" s="11">
        <f ca="1">IF(AA$9&lt;&gt;"",IF(AA$9&lt;&gt;"All Locations",IF(AA$10="From",COUNTIFS(Matches[CLASS],INDEX(classNum,1,MATCH(AE$11,classScheme,0)),Matches[TIMEBIN],$B67,Matches[SITE IN],AA$9),COUNTIFS(Matches[CLASS],INDEX(classNum,1,MATCH(AE$11,classScheme,0)),Matches[TIME OUT],"&gt;="&amp;TIMEVALUE(LEFT($B67,5)),Matches[TIME OUT],"&lt;"&amp;TIMEVALUE(LEFT($B67,5))+TIME(0,15,0),Matches[SITE OUT],AA$9)),COUNTIFS(All[TIMEBIN],$B67,All[CLASS],INDEX(classNum,1,MATCH(AE$11,classScheme,0)))),"")</f>
        <v>0</v>
      </c>
      <c r="AF67" s="12"/>
      <c r="AG67" s="8">
        <f ca="1">IF(AG$9&lt;&gt;"",IF(AG$9&lt;&gt;"All Locations",IF(AG$10="From",COUNTIFS(Matches[CLASS],INDEX(classNum,1,MATCH(AG$11,classScheme,0)),Matches[TIMEBIN],$B67,Matches[SITE IN],AG$9),COUNTIFS(Matches[CLASS],INDEX(classNum,1,MATCH(AG$11,classScheme,0)),Matches[TIME OUT],"&gt;="&amp;TIMEVALUE(LEFT($B67,5)),Matches[TIME OUT],"&lt;"&amp;TIMEVALUE(LEFT($B67,5))+TIME(0,15,0),Matches[SITE OUT],AG$9)),COUNTIFS(All[TIMEBIN],$B67,All[CLASS],INDEX(classNum,1,MATCH(AG$11,classScheme,0)))),"")</f>
        <v>23</v>
      </c>
      <c r="AH67" s="9">
        <f ca="1">IF(AG$9&lt;&gt;"",IF(AG$9&lt;&gt;"All Locations",IF(AG$10="From",COUNTIFS(Matches[CLASS],INDEX(classNum,1,MATCH(AH$11,classScheme,0)),Matches[TIMEBIN],$B67,Matches[SITE IN],AG$9),COUNTIFS(Matches[CLASS],INDEX(classNum,1,MATCH(AH$11,classScheme,0)),Matches[TIME OUT],"&gt;="&amp;TIMEVALUE(LEFT($B67,5)),Matches[TIME OUT],"&lt;"&amp;TIMEVALUE(LEFT($B67,5))+TIME(0,15,0),Matches[SITE OUT],AG$9)),COUNTIFS(All[TIMEBIN],$B67,All[CLASS],INDEX(classNum,1,MATCH(AH$11,classScheme,0)))),"")</f>
        <v>1</v>
      </c>
      <c r="AI67" s="9">
        <f ca="1">IF(AG$9&lt;&gt;"",IF(AG$9&lt;&gt;"All Locations",IF(AG$10="From",COUNTIFS(Matches[CLASS],INDEX(classNum,1,MATCH(AI$11,classScheme,0)),Matches[TIMEBIN],$B67,Matches[SITE IN],AG$9),COUNTIFS(Matches[CLASS],INDEX(classNum,1,MATCH(AI$11,classScheme,0)),Matches[TIME OUT],"&gt;="&amp;TIMEVALUE(LEFT($B67,5)),Matches[TIME OUT],"&lt;"&amp;TIMEVALUE(LEFT($B67,5))+TIME(0,15,0),Matches[SITE OUT],AG$9)),COUNTIFS(All[TIMEBIN],$B67,All[CLASS],INDEX(classNum,1,MATCH(AI$11,classScheme,0)))),"")</f>
        <v>0</v>
      </c>
      <c r="AJ67" s="10">
        <f ca="1">IF(AG$9&lt;&gt;"",IF(AG$9&lt;&gt;"All Locations",IF(AG$10="From",COUNTIFS(Matches[CLASS],INDEX(classNum,1,MATCH(AJ$11,classScheme,0)),Matches[TIMEBIN],$B67,Matches[SITE IN],AG$9),COUNTIFS(Matches[CLASS],INDEX(classNum,1,MATCH(AJ$11,classScheme,0)),Matches[TIME OUT],"&gt;="&amp;TIMEVALUE(LEFT($B67,5)),Matches[TIME OUT],"&lt;"&amp;TIMEVALUE(LEFT($B67,5))+TIME(0,15,0),Matches[SITE OUT],AG$9)),COUNTIFS(All[TIMEBIN],$B67,All[CLASS],INDEX(classNum,1,MATCH(AJ$11,classScheme,0)))),"")</f>
        <v>0</v>
      </c>
      <c r="AK67" s="11">
        <f ca="1">IF(AG$9&lt;&gt;"",IF(AG$9&lt;&gt;"All Locations",IF(AG$10="From",COUNTIFS(Matches[CLASS],INDEX(classNum,1,MATCH(AK$11,classScheme,0)),Matches[TIMEBIN],$B67,Matches[SITE IN],AG$9),COUNTIFS(Matches[CLASS],INDEX(classNum,1,MATCH(AK$11,classScheme,0)),Matches[TIME OUT],"&gt;="&amp;TIMEVALUE(LEFT($B67,5)),Matches[TIME OUT],"&lt;"&amp;TIMEVALUE(LEFT($B67,5))+TIME(0,15,0),Matches[SITE OUT],AG$9)),COUNTIFS(All[TIMEBIN],$B67,All[CLASS],INDEX(classNum,1,MATCH(AK$11,classScheme,0)))),"")</f>
        <v>0</v>
      </c>
      <c r="AL67" s="12"/>
      <c r="AM67" s="8">
        <f ca="1">IF(AM$9&lt;&gt;"",IF(AM$9&lt;&gt;"All Locations",IF(AM$10="From",COUNTIFS(Matches[CLASS],INDEX(classNum,1,MATCH(AM$11,classScheme,0)),Matches[TIMEBIN],$B67,Matches[SITE IN],AM$9),COUNTIFS(Matches[CLASS],INDEX(classNum,1,MATCH(AM$11,classScheme,0)),Matches[TIME OUT],"&gt;="&amp;TIMEVALUE(LEFT($B67,5)),Matches[TIME OUT],"&lt;"&amp;TIMEVALUE(LEFT($B67,5))+TIME(0,15,0),Matches[SITE OUT],AM$9)),COUNTIFS(All[TIMEBIN],$B67,All[CLASS],INDEX(classNum,1,MATCH(AM$11,classScheme,0)))),"")</f>
        <v>12</v>
      </c>
      <c r="AN67" s="9">
        <f ca="1">IF(AM$9&lt;&gt;"",IF(AM$9&lt;&gt;"All Locations",IF(AM$10="From",COUNTIFS(Matches[CLASS],INDEX(classNum,1,MATCH(AN$11,classScheme,0)),Matches[TIMEBIN],$B67,Matches[SITE IN],AM$9),COUNTIFS(Matches[CLASS],INDEX(classNum,1,MATCH(AN$11,classScheme,0)),Matches[TIME OUT],"&gt;="&amp;TIMEVALUE(LEFT($B67,5)),Matches[TIME OUT],"&lt;"&amp;TIMEVALUE(LEFT($B67,5))+TIME(0,15,0),Matches[SITE OUT],AM$9)),COUNTIFS(All[TIMEBIN],$B67,All[CLASS],INDEX(classNum,1,MATCH(AN$11,classScheme,0)))),"")</f>
        <v>2</v>
      </c>
      <c r="AO67" s="9">
        <f ca="1">IF(AM$9&lt;&gt;"",IF(AM$9&lt;&gt;"All Locations",IF(AM$10="From",COUNTIFS(Matches[CLASS],INDEX(classNum,1,MATCH(AO$11,classScheme,0)),Matches[TIMEBIN],$B67,Matches[SITE IN],AM$9),COUNTIFS(Matches[CLASS],INDEX(classNum,1,MATCH(AO$11,classScheme,0)),Matches[TIME OUT],"&gt;="&amp;TIMEVALUE(LEFT($B67,5)),Matches[TIME OUT],"&lt;"&amp;TIMEVALUE(LEFT($B67,5))+TIME(0,15,0),Matches[SITE OUT],AM$9)),COUNTIFS(All[TIMEBIN],$B67,All[CLASS],INDEX(classNum,1,MATCH(AO$11,classScheme,0)))),"")</f>
        <v>0</v>
      </c>
      <c r="AP67" s="10">
        <f ca="1">IF(AM$9&lt;&gt;"",IF(AM$9&lt;&gt;"All Locations",IF(AM$10="From",COUNTIFS(Matches[CLASS],INDEX(classNum,1,MATCH(AP$11,classScheme,0)),Matches[TIMEBIN],$B67,Matches[SITE IN],AM$9),COUNTIFS(Matches[CLASS],INDEX(classNum,1,MATCH(AP$11,classScheme,0)),Matches[TIME OUT],"&gt;="&amp;TIMEVALUE(LEFT($B67,5)),Matches[TIME OUT],"&lt;"&amp;TIMEVALUE(LEFT($B67,5))+TIME(0,15,0),Matches[SITE OUT],AM$9)),COUNTIFS(All[TIMEBIN],$B67,All[CLASS],INDEX(classNum,1,MATCH(AP$11,classScheme,0)))),"")</f>
        <v>0</v>
      </c>
      <c r="AQ67" s="11">
        <f ca="1">IF(AM$9&lt;&gt;"",IF(AM$9&lt;&gt;"All Locations",IF(AM$10="From",COUNTIFS(Matches[CLASS],INDEX(classNum,1,MATCH(AQ$11,classScheme,0)),Matches[TIMEBIN],$B67,Matches[SITE IN],AM$9),COUNTIFS(Matches[CLASS],INDEX(classNum,1,MATCH(AQ$11,classScheme,0)),Matches[TIME OUT],"&gt;="&amp;TIMEVALUE(LEFT($B67,5)),Matches[TIME OUT],"&lt;"&amp;TIMEVALUE(LEFT($B67,5))+TIME(0,15,0),Matches[SITE OUT],AM$9)),COUNTIFS(All[TIMEBIN],$B67,All[CLASS],INDEX(classNum,1,MATCH(AQ$11,classScheme,0)))),"")</f>
        <v>1</v>
      </c>
      <c r="AR67" s="12"/>
      <c r="AS67" s="8">
        <f ca="1">IF(AS$9&lt;&gt;"",IF(AS$9&lt;&gt;"All Locations",IF(AS$10="From",COUNTIFS(Matches[CLASS],INDEX(classNum,1,MATCH(AS$11,classScheme,0)),Matches[TIMEBIN],$B67,Matches[SITE IN],AS$9),COUNTIFS(Matches[CLASS],INDEX(classNum,1,MATCH(AS$11,classScheme,0)),Matches[TIME OUT],"&gt;="&amp;TIMEVALUE(LEFT($B67,5)),Matches[TIME OUT],"&lt;"&amp;TIMEVALUE(LEFT($B67,5))+TIME(0,15,0),Matches[SITE OUT],AS$9)),COUNTIFS(All[TIMEBIN],$B67,All[CLASS],INDEX(classNum,1,MATCH(AS$11,classScheme,0)))),"")</f>
        <v>0</v>
      </c>
      <c r="AT67" s="9">
        <f ca="1">IF(AS$9&lt;&gt;"",IF(AS$9&lt;&gt;"All Locations",IF(AS$10="From",COUNTIFS(Matches[CLASS],INDEX(classNum,1,MATCH(AT$11,classScheme,0)),Matches[TIMEBIN],$B67,Matches[SITE IN],AS$9),COUNTIFS(Matches[CLASS],INDEX(classNum,1,MATCH(AT$11,classScheme,0)),Matches[TIME OUT],"&gt;="&amp;TIMEVALUE(LEFT($B67,5)),Matches[TIME OUT],"&lt;"&amp;TIMEVALUE(LEFT($B67,5))+TIME(0,15,0),Matches[SITE OUT],AS$9)),COUNTIFS(All[TIMEBIN],$B67,All[CLASS],INDEX(classNum,1,MATCH(AT$11,classScheme,0)))),"")</f>
        <v>0</v>
      </c>
      <c r="AU67" s="9">
        <f ca="1">IF(AS$9&lt;&gt;"",IF(AS$9&lt;&gt;"All Locations",IF(AS$10="From",COUNTIFS(Matches[CLASS],INDEX(classNum,1,MATCH(AU$11,classScheme,0)),Matches[TIMEBIN],$B67,Matches[SITE IN],AS$9),COUNTIFS(Matches[CLASS],INDEX(classNum,1,MATCH(AU$11,classScheme,0)),Matches[TIME OUT],"&gt;="&amp;TIMEVALUE(LEFT($B67,5)),Matches[TIME OUT],"&lt;"&amp;TIMEVALUE(LEFT($B67,5))+TIME(0,15,0),Matches[SITE OUT],AS$9)),COUNTIFS(All[TIMEBIN],$B67,All[CLASS],INDEX(classNum,1,MATCH(AU$11,classScheme,0)))),"")</f>
        <v>0</v>
      </c>
      <c r="AV67" s="10">
        <f ca="1">IF(AS$9&lt;&gt;"",IF(AS$9&lt;&gt;"All Locations",IF(AS$10="From",COUNTIFS(Matches[CLASS],INDEX(classNum,1,MATCH(AV$11,classScheme,0)),Matches[TIMEBIN],$B67,Matches[SITE IN],AS$9),COUNTIFS(Matches[CLASS],INDEX(classNum,1,MATCH(AV$11,classScheme,0)),Matches[TIME OUT],"&gt;="&amp;TIMEVALUE(LEFT($B67,5)),Matches[TIME OUT],"&lt;"&amp;TIMEVALUE(LEFT($B67,5))+TIME(0,15,0),Matches[SITE OUT],AS$9)),COUNTIFS(All[TIMEBIN],$B67,All[CLASS],INDEX(classNum,1,MATCH(AV$11,classScheme,0)))),"")</f>
        <v>0</v>
      </c>
      <c r="AW67" s="11">
        <f ca="1">IF(AS$9&lt;&gt;"",IF(AS$9&lt;&gt;"All Locations",IF(AS$10="From",COUNTIFS(Matches[CLASS],INDEX(classNum,1,MATCH(AW$11,classScheme,0)),Matches[TIMEBIN],$B67,Matches[SITE IN],AS$9),COUNTIFS(Matches[CLASS],INDEX(classNum,1,MATCH(AW$11,classScheme,0)),Matches[TIME OUT],"&gt;="&amp;TIMEVALUE(LEFT($B67,5)),Matches[TIME OUT],"&lt;"&amp;TIMEVALUE(LEFT($B67,5))+TIME(0,15,0),Matches[SITE OUT],AS$9)),COUNTIFS(All[TIMEBIN],$B67,All[CLASS],INDEX(classNum,1,MATCH(AW$11,classScheme,0)))),"")</f>
        <v>0</v>
      </c>
      <c r="AX67" s="12"/>
      <c r="AY67" s="8">
        <f ca="1">IF(AY$9&lt;&gt;"",IF(AY$9&lt;&gt;"All Locations",IF(AY$10="From",COUNTIFS(Matches[CLASS],INDEX(classNum,1,MATCH(AY$11,classScheme,0)),Matches[TIMEBIN],$B67,Matches[SITE IN],AY$9),COUNTIFS(Matches[CLASS],INDEX(classNum,1,MATCH(AY$11,classScheme,0)),Matches[TIME OUT],"&gt;="&amp;TIMEVALUE(LEFT($B67,5)),Matches[TIME OUT],"&lt;"&amp;TIMEVALUE(LEFT($B67,5))+TIME(0,15,0),Matches[SITE OUT],AY$9)),COUNTIFS(All[TIMEBIN],$B67,All[CLASS],INDEX(classNum,1,MATCH(AY$11,classScheme,0)))),"")</f>
        <v>27</v>
      </c>
      <c r="AZ67" s="9">
        <f ca="1">IF(AY$9&lt;&gt;"",IF(AY$9&lt;&gt;"All Locations",IF(AY$10="From",COUNTIFS(Matches[CLASS],INDEX(classNum,1,MATCH(AZ$11,classScheme,0)),Matches[TIMEBIN],$B67,Matches[SITE IN],AY$9),COUNTIFS(Matches[CLASS],INDEX(classNum,1,MATCH(AZ$11,classScheme,0)),Matches[TIME OUT],"&gt;="&amp;TIMEVALUE(LEFT($B67,5)),Matches[TIME OUT],"&lt;"&amp;TIMEVALUE(LEFT($B67,5))+TIME(0,15,0),Matches[SITE OUT],AY$9)),COUNTIFS(All[TIMEBIN],$B67,All[CLASS],INDEX(classNum,1,MATCH(AZ$11,classScheme,0)))),"")</f>
        <v>3</v>
      </c>
      <c r="BA67" s="9">
        <f ca="1">IF(AY$9&lt;&gt;"",IF(AY$9&lt;&gt;"All Locations",IF(AY$10="From",COUNTIFS(Matches[CLASS],INDEX(classNum,1,MATCH(BA$11,classScheme,0)),Matches[TIMEBIN],$B67,Matches[SITE IN],AY$9),COUNTIFS(Matches[CLASS],INDEX(classNum,1,MATCH(BA$11,classScheme,0)),Matches[TIME OUT],"&gt;="&amp;TIMEVALUE(LEFT($B67,5)),Matches[TIME OUT],"&lt;"&amp;TIMEVALUE(LEFT($B67,5))+TIME(0,15,0),Matches[SITE OUT],AY$9)),COUNTIFS(All[TIMEBIN],$B67,All[CLASS],INDEX(classNum,1,MATCH(BA$11,classScheme,0)))),"")</f>
        <v>0</v>
      </c>
      <c r="BB67" s="10">
        <f ca="1">IF(AY$9&lt;&gt;"",IF(AY$9&lt;&gt;"All Locations",IF(AY$10="From",COUNTIFS(Matches[CLASS],INDEX(classNum,1,MATCH(BB$11,classScheme,0)),Matches[TIMEBIN],$B67,Matches[SITE IN],AY$9),COUNTIFS(Matches[CLASS],INDEX(classNum,1,MATCH(BB$11,classScheme,0)),Matches[TIME OUT],"&gt;="&amp;TIMEVALUE(LEFT($B67,5)),Matches[TIME OUT],"&lt;"&amp;TIMEVALUE(LEFT($B67,5))+TIME(0,15,0),Matches[SITE OUT],AY$9)),COUNTIFS(All[TIMEBIN],$B67,All[CLASS],INDEX(classNum,1,MATCH(BB$11,classScheme,0)))),"")</f>
        <v>0</v>
      </c>
      <c r="BC67" s="11">
        <f ca="1">IF(AY$9&lt;&gt;"",IF(AY$9&lt;&gt;"All Locations",IF(AY$10="From",COUNTIFS(Matches[CLASS],INDEX(classNum,1,MATCH(BC$11,classScheme,0)),Matches[TIMEBIN],$B67,Matches[SITE IN],AY$9),COUNTIFS(Matches[CLASS],INDEX(classNum,1,MATCH(BC$11,classScheme,0)),Matches[TIME OUT],"&gt;="&amp;TIMEVALUE(LEFT($B67,5)),Matches[TIME OUT],"&lt;"&amp;TIMEVALUE(LEFT($B67,5))+TIME(0,15,0),Matches[SITE OUT],AY$9)),COUNTIFS(All[TIMEBIN],$B67,All[CLASS],INDEX(classNum,1,MATCH(BC$11,classScheme,0)))),"")</f>
        <v>0</v>
      </c>
      <c r="BD67" s="12"/>
      <c r="BE67" s="8">
        <f ca="1">IF(BE$9&lt;&gt;"",IF(BE$9&lt;&gt;"All Locations",IF(BE$10="From",COUNTIFS(Matches[CLASS],INDEX(classNum,1,MATCH(BE$11,classScheme,0)),Matches[TIMEBIN],$B67,Matches[SITE IN],BE$9),COUNTIFS(Matches[CLASS],INDEX(classNum,1,MATCH(BE$11,classScheme,0)),Matches[TIME OUT],"&gt;="&amp;TIMEVALUE(LEFT($B67,5)),Matches[TIME OUT],"&lt;"&amp;TIMEVALUE(LEFT($B67,5))+TIME(0,15,0),Matches[SITE OUT],BE$9)),COUNTIFS(All[TIMEBIN],$B67,All[CLASS],INDEX(classNum,1,MATCH(BE$11,classScheme,0)))),"")</f>
        <v>7</v>
      </c>
      <c r="BF67" s="9">
        <f ca="1">IF(BE$9&lt;&gt;"",IF(BE$9&lt;&gt;"All Locations",IF(BE$10="From",COUNTIFS(Matches[CLASS],INDEX(classNum,1,MATCH(BF$11,classScheme,0)),Matches[TIMEBIN],$B67,Matches[SITE IN],BE$9),COUNTIFS(Matches[CLASS],INDEX(classNum,1,MATCH(BF$11,classScheme,0)),Matches[TIME OUT],"&gt;="&amp;TIMEVALUE(LEFT($B67,5)),Matches[TIME OUT],"&lt;"&amp;TIMEVALUE(LEFT($B67,5))+TIME(0,15,0),Matches[SITE OUT],BE$9)),COUNTIFS(All[TIMEBIN],$B67,All[CLASS],INDEX(classNum,1,MATCH(BF$11,classScheme,0)))),"")</f>
        <v>0</v>
      </c>
      <c r="BG67" s="9">
        <f ca="1">IF(BE$9&lt;&gt;"",IF(BE$9&lt;&gt;"All Locations",IF(BE$10="From",COUNTIFS(Matches[CLASS],INDEX(classNum,1,MATCH(BG$11,classScheme,0)),Matches[TIMEBIN],$B67,Matches[SITE IN],BE$9),COUNTIFS(Matches[CLASS],INDEX(classNum,1,MATCH(BG$11,classScheme,0)),Matches[TIME OUT],"&gt;="&amp;TIMEVALUE(LEFT($B67,5)),Matches[TIME OUT],"&lt;"&amp;TIMEVALUE(LEFT($B67,5))+TIME(0,15,0),Matches[SITE OUT],BE$9)),COUNTIFS(All[TIMEBIN],$B67,All[CLASS],INDEX(classNum,1,MATCH(BG$11,classScheme,0)))),"")</f>
        <v>0</v>
      </c>
      <c r="BH67" s="10">
        <f ca="1">IF(BE$9&lt;&gt;"",IF(BE$9&lt;&gt;"All Locations",IF(BE$10="From",COUNTIFS(Matches[CLASS],INDEX(classNum,1,MATCH(BH$11,classScheme,0)),Matches[TIMEBIN],$B67,Matches[SITE IN],BE$9),COUNTIFS(Matches[CLASS],INDEX(classNum,1,MATCH(BH$11,classScheme,0)),Matches[TIME OUT],"&gt;="&amp;TIMEVALUE(LEFT($B67,5)),Matches[TIME OUT],"&lt;"&amp;TIMEVALUE(LEFT($B67,5))+TIME(0,15,0),Matches[SITE OUT],BE$9)),COUNTIFS(All[TIMEBIN],$B67,All[CLASS],INDEX(classNum,1,MATCH(BH$11,classScheme,0)))),"")</f>
        <v>0</v>
      </c>
      <c r="BI67" s="11">
        <f ca="1">IF(BE$9&lt;&gt;"",IF(BE$9&lt;&gt;"All Locations",IF(BE$10="From",COUNTIFS(Matches[CLASS],INDEX(classNum,1,MATCH(BI$11,classScheme,0)),Matches[TIMEBIN],$B67,Matches[SITE IN],BE$9),COUNTIFS(Matches[CLASS],INDEX(classNum,1,MATCH(BI$11,classScheme,0)),Matches[TIME OUT],"&gt;="&amp;TIMEVALUE(LEFT($B67,5)),Matches[TIME OUT],"&lt;"&amp;TIMEVALUE(LEFT($B67,5))+TIME(0,15,0),Matches[SITE OUT],BE$9)),COUNTIFS(All[TIMEBIN],$B67,All[CLASS],INDEX(classNum,1,MATCH(BI$11,classScheme,0)))),"")</f>
        <v>0</v>
      </c>
      <c r="BJ67" s="12"/>
      <c r="BK67" s="8">
        <f ca="1">IF(BK$9&lt;&gt;"",IF(BK$9&lt;&gt;"All Locations",IF(BK$10="From",COUNTIFS(Matches[CLASS],INDEX(classNum,1,MATCH(BK$11,classScheme,0)),Matches[TIMEBIN],$B67,Matches[SITE IN],BK$9),COUNTIFS(Matches[CLASS],INDEX(classNum,1,MATCH(BK$11,classScheme,0)),Matches[TIME OUT],"&gt;="&amp;TIMEVALUE(LEFT($B67,5)),Matches[TIME OUT],"&lt;"&amp;TIMEVALUE(LEFT($B67,5))+TIME(0,15,0),Matches[SITE OUT],BK$9)),COUNTIFS(All[TIMEBIN],$B67,All[CLASS],INDEX(classNum,1,MATCH(BK$11,classScheme,0)))),"")</f>
        <v>8</v>
      </c>
      <c r="BL67" s="9">
        <f ca="1">IF(BK$9&lt;&gt;"",IF(BK$9&lt;&gt;"All Locations",IF(BK$10="From",COUNTIFS(Matches[CLASS],INDEX(classNum,1,MATCH(BL$11,classScheme,0)),Matches[TIMEBIN],$B67,Matches[SITE IN],BK$9),COUNTIFS(Matches[CLASS],INDEX(classNum,1,MATCH(BL$11,classScheme,0)),Matches[TIME OUT],"&gt;="&amp;TIMEVALUE(LEFT($B67,5)),Matches[TIME OUT],"&lt;"&amp;TIMEVALUE(LEFT($B67,5))+TIME(0,15,0),Matches[SITE OUT],BK$9)),COUNTIFS(All[TIMEBIN],$B67,All[CLASS],INDEX(classNum,1,MATCH(BL$11,classScheme,0)))),"")</f>
        <v>0</v>
      </c>
      <c r="BM67" s="9">
        <f ca="1">IF(BK$9&lt;&gt;"",IF(BK$9&lt;&gt;"All Locations",IF(BK$10="From",COUNTIFS(Matches[CLASS],INDEX(classNum,1,MATCH(BM$11,classScheme,0)),Matches[TIMEBIN],$B67,Matches[SITE IN],BK$9),COUNTIFS(Matches[CLASS],INDEX(classNum,1,MATCH(BM$11,classScheme,0)),Matches[TIME OUT],"&gt;="&amp;TIMEVALUE(LEFT($B67,5)),Matches[TIME OUT],"&lt;"&amp;TIMEVALUE(LEFT($B67,5))+TIME(0,15,0),Matches[SITE OUT],BK$9)),COUNTIFS(All[TIMEBIN],$B67,All[CLASS],INDEX(classNum,1,MATCH(BM$11,classScheme,0)))),"")</f>
        <v>0</v>
      </c>
      <c r="BN67" s="10">
        <f ca="1">IF(BK$9&lt;&gt;"",IF(BK$9&lt;&gt;"All Locations",IF(BK$10="From",COUNTIFS(Matches[CLASS],INDEX(classNum,1,MATCH(BN$11,classScheme,0)),Matches[TIMEBIN],$B67,Matches[SITE IN],BK$9),COUNTIFS(Matches[CLASS],INDEX(classNum,1,MATCH(BN$11,classScheme,0)),Matches[TIME OUT],"&gt;="&amp;TIMEVALUE(LEFT($B67,5)),Matches[TIME OUT],"&lt;"&amp;TIMEVALUE(LEFT($B67,5))+TIME(0,15,0),Matches[SITE OUT],BK$9)),COUNTIFS(All[TIMEBIN],$B67,All[CLASS],INDEX(classNum,1,MATCH(BN$11,classScheme,0)))),"")</f>
        <v>0</v>
      </c>
      <c r="BO67" s="11">
        <f ca="1">IF(BK$9&lt;&gt;"",IF(BK$9&lt;&gt;"All Locations",IF(BK$10="From",COUNTIFS(Matches[CLASS],INDEX(classNum,1,MATCH(BO$11,classScheme,0)),Matches[TIMEBIN],$B67,Matches[SITE IN],BK$9),COUNTIFS(Matches[CLASS],INDEX(classNum,1,MATCH(BO$11,classScheme,0)),Matches[TIME OUT],"&gt;="&amp;TIMEVALUE(LEFT($B67,5)),Matches[TIME OUT],"&lt;"&amp;TIMEVALUE(LEFT($B67,5))+TIME(0,15,0),Matches[SITE OUT],BK$9)),COUNTIFS(All[TIMEBIN],$B67,All[CLASS],INDEX(classNum,1,MATCH(BO$11,classScheme,0)))),"")</f>
        <v>0</v>
      </c>
      <c r="BP67" s="12"/>
      <c r="BQ67" s="8">
        <f ca="1">IF(BQ$9&lt;&gt;"",IF(BQ$9&lt;&gt;"All Locations",IF(BQ$10="From",COUNTIFS(Matches[CLASS],INDEX(classNum,1,MATCH(BQ$11,classScheme,0)),Matches[TIMEBIN],$B67,Matches[SITE IN],BQ$9),COUNTIFS(Matches[CLASS],INDEX(classNum,1,MATCH(BQ$11,classScheme,0)),Matches[TIME OUT],"&gt;="&amp;TIMEVALUE(LEFT($B67,5)),Matches[TIME OUT],"&lt;"&amp;TIMEVALUE(LEFT($B67,5))+TIME(0,15,0),Matches[SITE OUT],BQ$9)),COUNTIFS(All[TIMEBIN],$B67,All[CLASS],INDEX(classNum,1,MATCH(BQ$11,classScheme,0)))),"")</f>
        <v>157</v>
      </c>
      <c r="BR67" s="9">
        <f ca="1">IF(BQ$9&lt;&gt;"",IF(BQ$9&lt;&gt;"All Locations",IF(BQ$10="From",COUNTIFS(Matches[CLASS],INDEX(classNum,1,MATCH(BR$11,classScheme,0)),Matches[TIMEBIN],$B67,Matches[SITE IN],BQ$9),COUNTIFS(Matches[CLASS],INDEX(classNum,1,MATCH(BR$11,classScheme,0)),Matches[TIME OUT],"&gt;="&amp;TIMEVALUE(LEFT($B67,5)),Matches[TIME OUT],"&lt;"&amp;TIMEVALUE(LEFT($B67,5))+TIME(0,15,0),Matches[SITE OUT],BQ$9)),COUNTIFS(All[TIMEBIN],$B67,All[CLASS],INDEX(classNum,1,MATCH(BR$11,classScheme,0)))),"")</f>
        <v>7</v>
      </c>
      <c r="BS67" s="9">
        <f ca="1">IF(BQ$9&lt;&gt;"",IF(BQ$9&lt;&gt;"All Locations",IF(BQ$10="From",COUNTIFS(Matches[CLASS],INDEX(classNum,1,MATCH(BS$11,classScheme,0)),Matches[TIMEBIN],$B67,Matches[SITE IN],BQ$9),COUNTIFS(Matches[CLASS],INDEX(classNum,1,MATCH(BS$11,classScheme,0)),Matches[TIME OUT],"&gt;="&amp;TIMEVALUE(LEFT($B67,5)),Matches[TIME OUT],"&lt;"&amp;TIMEVALUE(LEFT($B67,5))+TIME(0,15,0),Matches[SITE OUT],BQ$9)),COUNTIFS(All[TIMEBIN],$B67,All[CLASS],INDEX(classNum,1,MATCH(BS$11,classScheme,0)))),"")</f>
        <v>0</v>
      </c>
      <c r="BT67" s="10">
        <f ca="1">IF(BQ$9&lt;&gt;"",IF(BQ$9&lt;&gt;"All Locations",IF(BQ$10="From",COUNTIFS(Matches[CLASS],INDEX(classNum,1,MATCH(BT$11,classScheme,0)),Matches[TIMEBIN],$B67,Matches[SITE IN],BQ$9),COUNTIFS(Matches[CLASS],INDEX(classNum,1,MATCH(BT$11,classScheme,0)),Matches[TIME OUT],"&gt;="&amp;TIMEVALUE(LEFT($B67,5)),Matches[TIME OUT],"&lt;"&amp;TIMEVALUE(LEFT($B67,5))+TIME(0,15,0),Matches[SITE OUT],BQ$9)),COUNTIFS(All[TIMEBIN],$B67,All[CLASS],INDEX(classNum,1,MATCH(BT$11,classScheme,0)))),"")</f>
        <v>0</v>
      </c>
      <c r="BU67" s="11">
        <f ca="1">IF(BQ$9&lt;&gt;"",IF(BQ$9&lt;&gt;"All Locations",IF(BQ$10="From",COUNTIFS(Matches[CLASS],INDEX(classNum,1,MATCH(BU$11,classScheme,0)),Matches[TIMEBIN],$B67,Matches[SITE IN],BQ$9),COUNTIFS(Matches[CLASS],INDEX(classNum,1,MATCH(BU$11,classScheme,0)),Matches[TIME OUT],"&gt;="&amp;TIMEVALUE(LEFT($B67,5)),Matches[TIME OUT],"&lt;"&amp;TIMEVALUE(LEFT($B67,5))+TIME(0,15,0),Matches[SITE OUT],BQ$9)),COUNTIFS(All[TIMEBIN],$B67,All[CLASS],INDEX(classNum,1,MATCH(BU$11,classScheme,0)))),"")</f>
        <v>2</v>
      </c>
    </row>
    <row r="68" spans="2:73">
      <c r="B68" s="7" t="str">
        <v>20:00 - 20:15</v>
      </c>
      <c r="C68" s="8">
        <f ca="1">IF(C$9&lt;&gt;"",IF(C$9&lt;&gt;"All Locations",IF(C$10="From",COUNTIFS(Matches[CLASS],INDEX(classNum,1,MATCH(C$11,classScheme,0)),Matches[TIMEBIN],$B68,Matches[SITE IN],C$9),COUNTIFS(Matches[CLASS],INDEX(classNum,1,MATCH(C$11,classScheme,0)),Matches[TIME OUT],"&gt;="&amp;TIMEVALUE(LEFT($B68,5)),Matches[TIME OUT],"&lt;"&amp;TIMEVALUE(LEFT($B68,5))+TIME(0,15,0),Matches[SITE OUT],C$9)),COUNTIFS(All[TIMEBIN],$B68,All[CLASS],INDEX(classNum,1,MATCH(C$11,classScheme,0)))),"")</f>
        <v>42</v>
      </c>
      <c r="D68" s="9">
        <f ca="1">IF(C$9&lt;&gt;"",IF(C$9&lt;&gt;"All Locations",IF(C$10="From",COUNTIFS(Matches[CLASS],INDEX(classNum,1,MATCH(D$11,classScheme,0)),Matches[TIMEBIN],$B68,Matches[SITE IN],C$9),COUNTIFS(Matches[CLASS],INDEX(classNum,1,MATCH(D$11,classScheme,0)),Matches[TIME OUT],"&gt;="&amp;TIMEVALUE(LEFT($B68,5)),Matches[TIME OUT],"&lt;"&amp;TIMEVALUE(LEFT($B68,5))+TIME(0,15,0),Matches[SITE OUT],C$9)),COUNTIFS(All[TIMEBIN],$B68,All[CLASS],INDEX(classNum,1,MATCH(D$11,classScheme,0)))),"")</f>
        <v>5</v>
      </c>
      <c r="E68" s="9">
        <f ca="1">IF(C$9&lt;&gt;"",IF(C$9&lt;&gt;"All Locations",IF(C$10="From",COUNTIFS(Matches[CLASS],INDEX(classNum,1,MATCH(E$11,classScheme,0)),Matches[TIMEBIN],$B68,Matches[SITE IN],C$9),COUNTIFS(Matches[CLASS],INDEX(classNum,1,MATCH(E$11,classScheme,0)),Matches[TIME OUT],"&gt;="&amp;TIMEVALUE(LEFT($B68,5)),Matches[TIME OUT],"&lt;"&amp;TIMEVALUE(LEFT($B68,5))+TIME(0,15,0),Matches[SITE OUT],C$9)),COUNTIFS(All[TIMEBIN],$B68,All[CLASS],INDEX(classNum,1,MATCH(E$11,classScheme,0)))),"")</f>
        <v>1</v>
      </c>
      <c r="F68" s="10">
        <f ca="1">IF(C$9&lt;&gt;"",IF(C$9&lt;&gt;"All Locations",IF(C$10="From",COUNTIFS(Matches[CLASS],INDEX(classNum,1,MATCH(F$11,classScheme,0)),Matches[TIMEBIN],$B68,Matches[SITE IN],C$9),COUNTIFS(Matches[CLASS],INDEX(classNum,1,MATCH(F$11,classScheme,0)),Matches[TIME OUT],"&gt;="&amp;TIMEVALUE(LEFT($B68,5)),Matches[TIME OUT],"&lt;"&amp;TIMEVALUE(LEFT($B68,5))+TIME(0,15,0),Matches[SITE OUT],C$9)),COUNTIFS(All[TIMEBIN],$B68,All[CLASS],INDEX(classNum,1,MATCH(F$11,classScheme,0)))),"")</f>
        <v>0</v>
      </c>
      <c r="G68" s="11">
        <f ca="1">IF(C$9&lt;&gt;"",IF(C$9&lt;&gt;"All Locations",IF(C$10="From",COUNTIFS(Matches[CLASS],INDEX(classNum,1,MATCH(G$11,classScheme,0)),Matches[TIMEBIN],$B68,Matches[SITE IN],C$9),COUNTIFS(Matches[CLASS],INDEX(classNum,1,MATCH(G$11,classScheme,0)),Matches[TIME OUT],"&gt;="&amp;TIMEVALUE(LEFT($B68,5)),Matches[TIME OUT],"&lt;"&amp;TIMEVALUE(LEFT($B68,5))+TIME(0,15,0),Matches[SITE OUT],C$9)),COUNTIFS(All[TIMEBIN],$B68,All[CLASS],INDEX(classNum,1,MATCH(G$11,classScheme,0)))),"")</f>
        <v>1</v>
      </c>
      <c r="H68" s="12"/>
      <c r="I68" s="8">
        <f ca="1">IF(I$9&lt;&gt;"",IF(I$9&lt;&gt;"All Locations",IF(I$10="From",COUNTIFS(Matches[CLASS],INDEX(classNum,1,MATCH(I$11,classScheme,0)),Matches[TIMEBIN],$B68,Matches[SITE IN],I$9),COUNTIFS(Matches[CLASS],INDEX(classNum,1,MATCH(I$11,classScheme,0)),Matches[TIME OUT],"&gt;="&amp;TIMEVALUE(LEFT($B68,5)),Matches[TIME OUT],"&lt;"&amp;TIMEVALUE(LEFT($B68,5))+TIME(0,15,0),Matches[SITE OUT],I$9)),COUNTIFS(All[TIMEBIN],$B68,All[CLASS],INDEX(classNum,1,MATCH(I$11,classScheme,0)))),"")</f>
        <v>0</v>
      </c>
      <c r="J68" s="9">
        <f ca="1">IF(I$9&lt;&gt;"",IF(I$9&lt;&gt;"All Locations",IF(I$10="From",COUNTIFS(Matches[CLASS],INDEX(classNum,1,MATCH(J$11,classScheme,0)),Matches[TIMEBIN],$B68,Matches[SITE IN],I$9),COUNTIFS(Matches[CLASS],INDEX(classNum,1,MATCH(J$11,classScheme,0)),Matches[TIME OUT],"&gt;="&amp;TIMEVALUE(LEFT($B68,5)),Matches[TIME OUT],"&lt;"&amp;TIMEVALUE(LEFT($B68,5))+TIME(0,15,0),Matches[SITE OUT],I$9)),COUNTIFS(All[TIMEBIN],$B68,All[CLASS],INDEX(classNum,1,MATCH(J$11,classScheme,0)))),"")</f>
        <v>0</v>
      </c>
      <c r="K68" s="9">
        <f ca="1">IF(I$9&lt;&gt;"",IF(I$9&lt;&gt;"All Locations",IF(I$10="From",COUNTIFS(Matches[CLASS],INDEX(classNum,1,MATCH(K$11,classScheme,0)),Matches[TIMEBIN],$B68,Matches[SITE IN],I$9),COUNTIFS(Matches[CLASS],INDEX(classNum,1,MATCH(K$11,classScheme,0)),Matches[TIME OUT],"&gt;="&amp;TIMEVALUE(LEFT($B68,5)),Matches[TIME OUT],"&lt;"&amp;TIMEVALUE(LEFT($B68,5))+TIME(0,15,0),Matches[SITE OUT],I$9)),COUNTIFS(All[TIMEBIN],$B68,All[CLASS],INDEX(classNum,1,MATCH(K$11,classScheme,0)))),"")</f>
        <v>0</v>
      </c>
      <c r="L68" s="10">
        <f ca="1">IF(I$9&lt;&gt;"",IF(I$9&lt;&gt;"All Locations",IF(I$10="From",COUNTIFS(Matches[CLASS],INDEX(classNum,1,MATCH(L$11,classScheme,0)),Matches[TIMEBIN],$B68,Matches[SITE IN],I$9),COUNTIFS(Matches[CLASS],INDEX(classNum,1,MATCH(L$11,classScheme,0)),Matches[TIME OUT],"&gt;="&amp;TIMEVALUE(LEFT($B68,5)),Matches[TIME OUT],"&lt;"&amp;TIMEVALUE(LEFT($B68,5))+TIME(0,15,0),Matches[SITE OUT],I$9)),COUNTIFS(All[TIMEBIN],$B68,All[CLASS],INDEX(classNum,1,MATCH(L$11,classScheme,0)))),"")</f>
        <v>0</v>
      </c>
      <c r="M68" s="11">
        <f ca="1">IF(I$9&lt;&gt;"",IF(I$9&lt;&gt;"All Locations",IF(I$10="From",COUNTIFS(Matches[CLASS],INDEX(classNum,1,MATCH(M$11,classScheme,0)),Matches[TIMEBIN],$B68,Matches[SITE IN],I$9),COUNTIFS(Matches[CLASS],INDEX(classNum,1,MATCH(M$11,classScheme,0)),Matches[TIME OUT],"&gt;="&amp;TIMEVALUE(LEFT($B68,5)),Matches[TIME OUT],"&lt;"&amp;TIMEVALUE(LEFT($B68,5))+TIME(0,15,0),Matches[SITE OUT],I$9)),COUNTIFS(All[TIMEBIN],$B68,All[CLASS],INDEX(classNum,1,MATCH(M$11,classScheme,0)))),"")</f>
        <v>0</v>
      </c>
      <c r="N68" s="12"/>
      <c r="O68" s="8">
        <f ca="1">IF(O$9&lt;&gt;"",IF(O$9&lt;&gt;"All Locations",IF(O$10="From",COUNTIFS(Matches[CLASS],INDEX(classNum,1,MATCH(O$11,classScheme,0)),Matches[TIMEBIN],$B68,Matches[SITE IN],O$9),COUNTIFS(Matches[CLASS],INDEX(classNum,1,MATCH(O$11,classScheme,0)),Matches[TIME OUT],"&gt;="&amp;TIMEVALUE(LEFT($B68,5)),Matches[TIME OUT],"&lt;"&amp;TIMEVALUE(LEFT($B68,5))+TIME(0,15,0),Matches[SITE OUT],O$9)),COUNTIFS(All[TIMEBIN],$B68,All[CLASS],INDEX(classNum,1,MATCH(O$11,classScheme,0)))),"")</f>
        <v>10</v>
      </c>
      <c r="P68" s="9">
        <f ca="1">IF(O$9&lt;&gt;"",IF(O$9&lt;&gt;"All Locations",IF(O$10="From",COUNTIFS(Matches[CLASS],INDEX(classNum,1,MATCH(P$11,classScheme,0)),Matches[TIMEBIN],$B68,Matches[SITE IN],O$9),COUNTIFS(Matches[CLASS],INDEX(classNum,1,MATCH(P$11,classScheme,0)),Matches[TIME OUT],"&gt;="&amp;TIMEVALUE(LEFT($B68,5)),Matches[TIME OUT],"&lt;"&amp;TIMEVALUE(LEFT($B68,5))+TIME(0,15,0),Matches[SITE OUT],O$9)),COUNTIFS(All[TIMEBIN],$B68,All[CLASS],INDEX(classNum,1,MATCH(P$11,classScheme,0)))),"")</f>
        <v>1</v>
      </c>
      <c r="Q68" s="9">
        <f ca="1">IF(O$9&lt;&gt;"",IF(O$9&lt;&gt;"All Locations",IF(O$10="From",COUNTIFS(Matches[CLASS],INDEX(classNum,1,MATCH(Q$11,classScheme,0)),Matches[TIMEBIN],$B68,Matches[SITE IN],O$9),COUNTIFS(Matches[CLASS],INDEX(classNum,1,MATCH(Q$11,classScheme,0)),Matches[TIME OUT],"&gt;="&amp;TIMEVALUE(LEFT($B68,5)),Matches[TIME OUT],"&lt;"&amp;TIMEVALUE(LEFT($B68,5))+TIME(0,15,0),Matches[SITE OUT],O$9)),COUNTIFS(All[TIMEBIN],$B68,All[CLASS],INDEX(classNum,1,MATCH(Q$11,classScheme,0)))),"")</f>
        <v>0</v>
      </c>
      <c r="R68" s="10">
        <f ca="1">IF(O$9&lt;&gt;"",IF(O$9&lt;&gt;"All Locations",IF(O$10="From",COUNTIFS(Matches[CLASS],INDEX(classNum,1,MATCH(R$11,classScheme,0)),Matches[TIMEBIN],$B68,Matches[SITE IN],O$9),COUNTIFS(Matches[CLASS],INDEX(classNum,1,MATCH(R$11,classScheme,0)),Matches[TIME OUT],"&gt;="&amp;TIMEVALUE(LEFT($B68,5)),Matches[TIME OUT],"&lt;"&amp;TIMEVALUE(LEFT($B68,5))+TIME(0,15,0),Matches[SITE OUT],O$9)),COUNTIFS(All[TIMEBIN],$B68,All[CLASS],INDEX(classNum,1,MATCH(R$11,classScheme,0)))),"")</f>
        <v>0</v>
      </c>
      <c r="S68" s="11">
        <f ca="1">IF(O$9&lt;&gt;"",IF(O$9&lt;&gt;"All Locations",IF(O$10="From",COUNTIFS(Matches[CLASS],INDEX(classNum,1,MATCH(S$11,classScheme,0)),Matches[TIMEBIN],$B68,Matches[SITE IN],O$9),COUNTIFS(Matches[CLASS],INDEX(classNum,1,MATCH(S$11,classScheme,0)),Matches[TIME OUT],"&gt;="&amp;TIMEVALUE(LEFT($B68,5)),Matches[TIME OUT],"&lt;"&amp;TIMEVALUE(LEFT($B68,5))+TIME(0,15,0),Matches[SITE OUT],O$9)),COUNTIFS(All[TIMEBIN],$B68,All[CLASS],INDEX(classNum,1,MATCH(S$11,classScheme,0)))),"")</f>
        <v>0</v>
      </c>
      <c r="T68" s="12"/>
      <c r="U68" s="8">
        <f ca="1">IF(U$9&lt;&gt;"",IF(U$9&lt;&gt;"All Locations",IF(U$10="From",COUNTIFS(Matches[CLASS],INDEX(classNum,1,MATCH(U$11,classScheme,0)),Matches[TIMEBIN],$B68,Matches[SITE IN],U$9),COUNTIFS(Matches[CLASS],INDEX(classNum,1,MATCH(U$11,classScheme,0)),Matches[TIME OUT],"&gt;="&amp;TIMEVALUE(LEFT($B68,5)),Matches[TIME OUT],"&lt;"&amp;TIMEVALUE(LEFT($B68,5))+TIME(0,15,0),Matches[SITE OUT],U$9)),COUNTIFS(All[TIMEBIN],$B68,All[CLASS],INDEX(classNum,1,MATCH(U$11,classScheme,0)))),"")</f>
        <v>17</v>
      </c>
      <c r="V68" s="9">
        <f ca="1">IF(U$9&lt;&gt;"",IF(U$9&lt;&gt;"All Locations",IF(U$10="From",COUNTIFS(Matches[CLASS],INDEX(classNum,1,MATCH(V$11,classScheme,0)),Matches[TIMEBIN],$B68,Matches[SITE IN],U$9),COUNTIFS(Matches[CLASS],INDEX(classNum,1,MATCH(V$11,classScheme,0)),Matches[TIME OUT],"&gt;="&amp;TIMEVALUE(LEFT($B68,5)),Matches[TIME OUT],"&lt;"&amp;TIMEVALUE(LEFT($B68,5))+TIME(0,15,0),Matches[SITE OUT],U$9)),COUNTIFS(All[TIMEBIN],$B68,All[CLASS],INDEX(classNum,1,MATCH(V$11,classScheme,0)))),"")</f>
        <v>2</v>
      </c>
      <c r="W68" s="9">
        <f ca="1">IF(U$9&lt;&gt;"",IF(U$9&lt;&gt;"All Locations",IF(U$10="From",COUNTIFS(Matches[CLASS],INDEX(classNum,1,MATCH(W$11,classScheme,0)),Matches[TIMEBIN],$B68,Matches[SITE IN],U$9),COUNTIFS(Matches[CLASS],INDEX(classNum,1,MATCH(W$11,classScheme,0)),Matches[TIME OUT],"&gt;="&amp;TIMEVALUE(LEFT($B68,5)),Matches[TIME OUT],"&lt;"&amp;TIMEVALUE(LEFT($B68,5))+TIME(0,15,0),Matches[SITE OUT],U$9)),COUNTIFS(All[TIMEBIN],$B68,All[CLASS],INDEX(classNum,1,MATCH(W$11,classScheme,0)))),"")</f>
        <v>0</v>
      </c>
      <c r="X68" s="10">
        <f ca="1">IF(U$9&lt;&gt;"",IF(U$9&lt;&gt;"All Locations",IF(U$10="From",COUNTIFS(Matches[CLASS],INDEX(classNum,1,MATCH(X$11,classScheme,0)),Matches[TIMEBIN],$B68,Matches[SITE IN],U$9),COUNTIFS(Matches[CLASS],INDEX(classNum,1,MATCH(X$11,classScheme,0)),Matches[TIME OUT],"&gt;="&amp;TIMEVALUE(LEFT($B68,5)),Matches[TIME OUT],"&lt;"&amp;TIMEVALUE(LEFT($B68,5))+TIME(0,15,0),Matches[SITE OUT],U$9)),COUNTIFS(All[TIMEBIN],$B68,All[CLASS],INDEX(classNum,1,MATCH(X$11,classScheme,0)))),"")</f>
        <v>0</v>
      </c>
      <c r="Y68" s="11">
        <f ca="1">IF(U$9&lt;&gt;"",IF(U$9&lt;&gt;"All Locations",IF(U$10="From",COUNTIFS(Matches[CLASS],INDEX(classNum,1,MATCH(Y$11,classScheme,0)),Matches[TIMEBIN],$B68,Matches[SITE IN],U$9),COUNTIFS(Matches[CLASS],INDEX(classNum,1,MATCH(Y$11,classScheme,0)),Matches[TIME OUT],"&gt;="&amp;TIMEVALUE(LEFT($B68,5)),Matches[TIME OUT],"&lt;"&amp;TIMEVALUE(LEFT($B68,5))+TIME(0,15,0),Matches[SITE OUT],U$9)),COUNTIFS(All[TIMEBIN],$B68,All[CLASS],INDEX(classNum,1,MATCH(Y$11,classScheme,0)))),"")</f>
        <v>0</v>
      </c>
      <c r="Z68" s="12"/>
      <c r="AA68" s="8">
        <f ca="1">IF(AA$9&lt;&gt;"",IF(AA$9&lt;&gt;"All Locations",IF(AA$10="From",COUNTIFS(Matches[CLASS],INDEX(classNum,1,MATCH(AA$11,classScheme,0)),Matches[TIMEBIN],$B68,Matches[SITE IN],AA$9),COUNTIFS(Matches[CLASS],INDEX(classNum,1,MATCH(AA$11,classScheme,0)),Matches[TIME OUT],"&gt;="&amp;TIMEVALUE(LEFT($B68,5)),Matches[TIME OUT],"&lt;"&amp;TIMEVALUE(LEFT($B68,5))+TIME(0,15,0),Matches[SITE OUT],AA$9)),COUNTIFS(All[TIMEBIN],$B68,All[CLASS],INDEX(classNum,1,MATCH(AA$11,classScheme,0)))),"")</f>
        <v>16</v>
      </c>
      <c r="AB68" s="9">
        <f ca="1">IF(AA$9&lt;&gt;"",IF(AA$9&lt;&gt;"All Locations",IF(AA$10="From",COUNTIFS(Matches[CLASS],INDEX(classNum,1,MATCH(AB$11,classScheme,0)),Matches[TIMEBIN],$B68,Matches[SITE IN],AA$9),COUNTIFS(Matches[CLASS],INDEX(classNum,1,MATCH(AB$11,classScheme,0)),Matches[TIME OUT],"&gt;="&amp;TIMEVALUE(LEFT($B68,5)),Matches[TIME OUT],"&lt;"&amp;TIMEVALUE(LEFT($B68,5))+TIME(0,15,0),Matches[SITE OUT],AA$9)),COUNTIFS(All[TIMEBIN],$B68,All[CLASS],INDEX(classNum,1,MATCH(AB$11,classScheme,0)))),"")</f>
        <v>1</v>
      </c>
      <c r="AC68" s="9">
        <f ca="1">IF(AA$9&lt;&gt;"",IF(AA$9&lt;&gt;"All Locations",IF(AA$10="From",COUNTIFS(Matches[CLASS],INDEX(classNum,1,MATCH(AC$11,classScheme,0)),Matches[TIMEBIN],$B68,Matches[SITE IN],AA$9),COUNTIFS(Matches[CLASS],INDEX(classNum,1,MATCH(AC$11,classScheme,0)),Matches[TIME OUT],"&gt;="&amp;TIMEVALUE(LEFT($B68,5)),Matches[TIME OUT],"&lt;"&amp;TIMEVALUE(LEFT($B68,5))+TIME(0,15,0),Matches[SITE OUT],AA$9)),COUNTIFS(All[TIMEBIN],$B68,All[CLASS],INDEX(classNum,1,MATCH(AC$11,classScheme,0)))),"")</f>
        <v>0</v>
      </c>
      <c r="AD68" s="10">
        <f ca="1">IF(AA$9&lt;&gt;"",IF(AA$9&lt;&gt;"All Locations",IF(AA$10="From",COUNTIFS(Matches[CLASS],INDEX(classNum,1,MATCH(AD$11,classScheme,0)),Matches[TIMEBIN],$B68,Matches[SITE IN],AA$9),COUNTIFS(Matches[CLASS],INDEX(classNum,1,MATCH(AD$11,classScheme,0)),Matches[TIME OUT],"&gt;="&amp;TIMEVALUE(LEFT($B68,5)),Matches[TIME OUT],"&lt;"&amp;TIMEVALUE(LEFT($B68,5))+TIME(0,15,0),Matches[SITE OUT],AA$9)),COUNTIFS(All[TIMEBIN],$B68,All[CLASS],INDEX(classNum,1,MATCH(AD$11,classScheme,0)))),"")</f>
        <v>0</v>
      </c>
      <c r="AE68" s="11">
        <f ca="1">IF(AA$9&lt;&gt;"",IF(AA$9&lt;&gt;"All Locations",IF(AA$10="From",COUNTIFS(Matches[CLASS],INDEX(classNum,1,MATCH(AE$11,classScheme,0)),Matches[TIMEBIN],$B68,Matches[SITE IN],AA$9),COUNTIFS(Matches[CLASS],INDEX(classNum,1,MATCH(AE$11,classScheme,0)),Matches[TIME OUT],"&gt;="&amp;TIMEVALUE(LEFT($B68,5)),Matches[TIME OUT],"&lt;"&amp;TIMEVALUE(LEFT($B68,5))+TIME(0,15,0),Matches[SITE OUT],AA$9)),COUNTIFS(All[TIMEBIN],$B68,All[CLASS],INDEX(classNum,1,MATCH(AE$11,classScheme,0)))),"")</f>
        <v>0</v>
      </c>
      <c r="AF68" s="12"/>
      <c r="AG68" s="8">
        <f ca="1">IF(AG$9&lt;&gt;"",IF(AG$9&lt;&gt;"All Locations",IF(AG$10="From",COUNTIFS(Matches[CLASS],INDEX(classNum,1,MATCH(AG$11,classScheme,0)),Matches[TIMEBIN],$B68,Matches[SITE IN],AG$9),COUNTIFS(Matches[CLASS],INDEX(classNum,1,MATCH(AG$11,classScheme,0)),Matches[TIME OUT],"&gt;="&amp;TIMEVALUE(LEFT($B68,5)),Matches[TIME OUT],"&lt;"&amp;TIMEVALUE(LEFT($B68,5))+TIME(0,15,0),Matches[SITE OUT],AG$9)),COUNTIFS(All[TIMEBIN],$B68,All[CLASS],INDEX(classNum,1,MATCH(AG$11,classScheme,0)))),"")</f>
        <v>16</v>
      </c>
      <c r="AH68" s="9">
        <f ca="1">IF(AG$9&lt;&gt;"",IF(AG$9&lt;&gt;"All Locations",IF(AG$10="From",COUNTIFS(Matches[CLASS],INDEX(classNum,1,MATCH(AH$11,classScheme,0)),Matches[TIMEBIN],$B68,Matches[SITE IN],AG$9),COUNTIFS(Matches[CLASS],INDEX(classNum,1,MATCH(AH$11,classScheme,0)),Matches[TIME OUT],"&gt;="&amp;TIMEVALUE(LEFT($B68,5)),Matches[TIME OUT],"&lt;"&amp;TIMEVALUE(LEFT($B68,5))+TIME(0,15,0),Matches[SITE OUT],AG$9)),COUNTIFS(All[TIMEBIN],$B68,All[CLASS],INDEX(classNum,1,MATCH(AH$11,classScheme,0)))),"")</f>
        <v>2</v>
      </c>
      <c r="AI68" s="9">
        <f ca="1">IF(AG$9&lt;&gt;"",IF(AG$9&lt;&gt;"All Locations",IF(AG$10="From",COUNTIFS(Matches[CLASS],INDEX(classNum,1,MATCH(AI$11,classScheme,0)),Matches[TIMEBIN],$B68,Matches[SITE IN],AG$9),COUNTIFS(Matches[CLASS],INDEX(classNum,1,MATCH(AI$11,classScheme,0)),Matches[TIME OUT],"&gt;="&amp;TIMEVALUE(LEFT($B68,5)),Matches[TIME OUT],"&lt;"&amp;TIMEVALUE(LEFT($B68,5))+TIME(0,15,0),Matches[SITE OUT],AG$9)),COUNTIFS(All[TIMEBIN],$B68,All[CLASS],INDEX(classNum,1,MATCH(AI$11,classScheme,0)))),"")</f>
        <v>0</v>
      </c>
      <c r="AJ68" s="10">
        <f ca="1">IF(AG$9&lt;&gt;"",IF(AG$9&lt;&gt;"All Locations",IF(AG$10="From",COUNTIFS(Matches[CLASS],INDEX(classNum,1,MATCH(AJ$11,classScheme,0)),Matches[TIMEBIN],$B68,Matches[SITE IN],AG$9),COUNTIFS(Matches[CLASS],INDEX(classNum,1,MATCH(AJ$11,classScheme,0)),Matches[TIME OUT],"&gt;="&amp;TIMEVALUE(LEFT($B68,5)),Matches[TIME OUT],"&lt;"&amp;TIMEVALUE(LEFT($B68,5))+TIME(0,15,0),Matches[SITE OUT],AG$9)),COUNTIFS(All[TIMEBIN],$B68,All[CLASS],INDEX(classNum,1,MATCH(AJ$11,classScheme,0)))),"")</f>
        <v>0</v>
      </c>
      <c r="AK68" s="11">
        <f ca="1">IF(AG$9&lt;&gt;"",IF(AG$9&lt;&gt;"All Locations",IF(AG$10="From",COUNTIFS(Matches[CLASS],INDEX(classNum,1,MATCH(AK$11,classScheme,0)),Matches[TIMEBIN],$B68,Matches[SITE IN],AG$9),COUNTIFS(Matches[CLASS],INDEX(classNum,1,MATCH(AK$11,classScheme,0)),Matches[TIME OUT],"&gt;="&amp;TIMEVALUE(LEFT($B68,5)),Matches[TIME OUT],"&lt;"&amp;TIMEVALUE(LEFT($B68,5))+TIME(0,15,0),Matches[SITE OUT],AG$9)),COUNTIFS(All[TIMEBIN],$B68,All[CLASS],INDEX(classNum,1,MATCH(AK$11,classScheme,0)))),"")</f>
        <v>0</v>
      </c>
      <c r="AL68" s="12"/>
      <c r="AM68" s="8">
        <f ca="1">IF(AM$9&lt;&gt;"",IF(AM$9&lt;&gt;"All Locations",IF(AM$10="From",COUNTIFS(Matches[CLASS],INDEX(classNum,1,MATCH(AM$11,classScheme,0)),Matches[TIMEBIN],$B68,Matches[SITE IN],AM$9),COUNTIFS(Matches[CLASS],INDEX(classNum,1,MATCH(AM$11,classScheme,0)),Matches[TIME OUT],"&gt;="&amp;TIMEVALUE(LEFT($B68,5)),Matches[TIME OUT],"&lt;"&amp;TIMEVALUE(LEFT($B68,5))+TIME(0,15,0),Matches[SITE OUT],AM$9)),COUNTIFS(All[TIMEBIN],$B68,All[CLASS],INDEX(classNum,1,MATCH(AM$11,classScheme,0)))),"")</f>
        <v>27</v>
      </c>
      <c r="AN68" s="9">
        <f ca="1">IF(AM$9&lt;&gt;"",IF(AM$9&lt;&gt;"All Locations",IF(AM$10="From",COUNTIFS(Matches[CLASS],INDEX(classNum,1,MATCH(AN$11,classScheme,0)),Matches[TIMEBIN],$B68,Matches[SITE IN],AM$9),COUNTIFS(Matches[CLASS],INDEX(classNum,1,MATCH(AN$11,classScheme,0)),Matches[TIME OUT],"&gt;="&amp;TIMEVALUE(LEFT($B68,5)),Matches[TIME OUT],"&lt;"&amp;TIMEVALUE(LEFT($B68,5))+TIME(0,15,0),Matches[SITE OUT],AM$9)),COUNTIFS(All[TIMEBIN],$B68,All[CLASS],INDEX(classNum,1,MATCH(AN$11,classScheme,0)))),"")</f>
        <v>0</v>
      </c>
      <c r="AO68" s="9">
        <f ca="1">IF(AM$9&lt;&gt;"",IF(AM$9&lt;&gt;"All Locations",IF(AM$10="From",COUNTIFS(Matches[CLASS],INDEX(classNum,1,MATCH(AO$11,classScheme,0)),Matches[TIMEBIN],$B68,Matches[SITE IN],AM$9),COUNTIFS(Matches[CLASS],INDEX(classNum,1,MATCH(AO$11,classScheme,0)),Matches[TIME OUT],"&gt;="&amp;TIMEVALUE(LEFT($B68,5)),Matches[TIME OUT],"&lt;"&amp;TIMEVALUE(LEFT($B68,5))+TIME(0,15,0),Matches[SITE OUT],AM$9)),COUNTIFS(All[TIMEBIN],$B68,All[CLASS],INDEX(classNum,1,MATCH(AO$11,classScheme,0)))),"")</f>
        <v>0</v>
      </c>
      <c r="AP68" s="10">
        <f ca="1">IF(AM$9&lt;&gt;"",IF(AM$9&lt;&gt;"All Locations",IF(AM$10="From",COUNTIFS(Matches[CLASS],INDEX(classNum,1,MATCH(AP$11,classScheme,0)),Matches[TIMEBIN],$B68,Matches[SITE IN],AM$9),COUNTIFS(Matches[CLASS],INDEX(classNum,1,MATCH(AP$11,classScheme,0)),Matches[TIME OUT],"&gt;="&amp;TIMEVALUE(LEFT($B68,5)),Matches[TIME OUT],"&lt;"&amp;TIMEVALUE(LEFT($B68,5))+TIME(0,15,0),Matches[SITE OUT],AM$9)),COUNTIFS(All[TIMEBIN],$B68,All[CLASS],INDEX(classNum,1,MATCH(AP$11,classScheme,0)))),"")</f>
        <v>0</v>
      </c>
      <c r="AQ68" s="11">
        <f ca="1">IF(AM$9&lt;&gt;"",IF(AM$9&lt;&gt;"All Locations",IF(AM$10="From",COUNTIFS(Matches[CLASS],INDEX(classNum,1,MATCH(AQ$11,classScheme,0)),Matches[TIMEBIN],$B68,Matches[SITE IN],AM$9),COUNTIFS(Matches[CLASS],INDEX(classNum,1,MATCH(AQ$11,classScheme,0)),Matches[TIME OUT],"&gt;="&amp;TIMEVALUE(LEFT($B68,5)),Matches[TIME OUT],"&lt;"&amp;TIMEVALUE(LEFT($B68,5))+TIME(0,15,0),Matches[SITE OUT],AM$9)),COUNTIFS(All[TIMEBIN],$B68,All[CLASS],INDEX(classNum,1,MATCH(AQ$11,classScheme,0)))),"")</f>
        <v>2</v>
      </c>
      <c r="AR68" s="12"/>
      <c r="AS68" s="8">
        <f ca="1">IF(AS$9&lt;&gt;"",IF(AS$9&lt;&gt;"All Locations",IF(AS$10="From",COUNTIFS(Matches[CLASS],INDEX(classNum,1,MATCH(AS$11,classScheme,0)),Matches[TIMEBIN],$B68,Matches[SITE IN],AS$9),COUNTIFS(Matches[CLASS],INDEX(classNum,1,MATCH(AS$11,classScheme,0)),Matches[TIME OUT],"&gt;="&amp;TIMEVALUE(LEFT($B68,5)),Matches[TIME OUT],"&lt;"&amp;TIMEVALUE(LEFT($B68,5))+TIME(0,15,0),Matches[SITE OUT],AS$9)),COUNTIFS(All[TIMEBIN],$B68,All[CLASS],INDEX(classNum,1,MATCH(AS$11,classScheme,0)))),"")</f>
        <v>0</v>
      </c>
      <c r="AT68" s="9">
        <f ca="1">IF(AS$9&lt;&gt;"",IF(AS$9&lt;&gt;"All Locations",IF(AS$10="From",COUNTIFS(Matches[CLASS],INDEX(classNum,1,MATCH(AT$11,classScheme,0)),Matches[TIMEBIN],$B68,Matches[SITE IN],AS$9),COUNTIFS(Matches[CLASS],INDEX(classNum,1,MATCH(AT$11,classScheme,0)),Matches[TIME OUT],"&gt;="&amp;TIMEVALUE(LEFT($B68,5)),Matches[TIME OUT],"&lt;"&amp;TIMEVALUE(LEFT($B68,5))+TIME(0,15,0),Matches[SITE OUT],AS$9)),COUNTIFS(All[TIMEBIN],$B68,All[CLASS],INDEX(classNum,1,MATCH(AT$11,classScheme,0)))),"")</f>
        <v>0</v>
      </c>
      <c r="AU68" s="9">
        <f ca="1">IF(AS$9&lt;&gt;"",IF(AS$9&lt;&gt;"All Locations",IF(AS$10="From",COUNTIFS(Matches[CLASS],INDEX(classNum,1,MATCH(AU$11,classScheme,0)),Matches[TIMEBIN],$B68,Matches[SITE IN],AS$9),COUNTIFS(Matches[CLASS],INDEX(classNum,1,MATCH(AU$11,classScheme,0)),Matches[TIME OUT],"&gt;="&amp;TIMEVALUE(LEFT($B68,5)),Matches[TIME OUT],"&lt;"&amp;TIMEVALUE(LEFT($B68,5))+TIME(0,15,0),Matches[SITE OUT],AS$9)),COUNTIFS(All[TIMEBIN],$B68,All[CLASS],INDEX(classNum,1,MATCH(AU$11,classScheme,0)))),"")</f>
        <v>0</v>
      </c>
      <c r="AV68" s="10">
        <f ca="1">IF(AS$9&lt;&gt;"",IF(AS$9&lt;&gt;"All Locations",IF(AS$10="From",COUNTIFS(Matches[CLASS],INDEX(classNum,1,MATCH(AV$11,classScheme,0)),Matches[TIMEBIN],$B68,Matches[SITE IN],AS$9),COUNTIFS(Matches[CLASS],INDEX(classNum,1,MATCH(AV$11,classScheme,0)),Matches[TIME OUT],"&gt;="&amp;TIMEVALUE(LEFT($B68,5)),Matches[TIME OUT],"&lt;"&amp;TIMEVALUE(LEFT($B68,5))+TIME(0,15,0),Matches[SITE OUT],AS$9)),COUNTIFS(All[TIMEBIN],$B68,All[CLASS],INDEX(classNum,1,MATCH(AV$11,classScheme,0)))),"")</f>
        <v>0</v>
      </c>
      <c r="AW68" s="11">
        <f ca="1">IF(AS$9&lt;&gt;"",IF(AS$9&lt;&gt;"All Locations",IF(AS$10="From",COUNTIFS(Matches[CLASS],INDEX(classNum,1,MATCH(AW$11,classScheme,0)),Matches[TIMEBIN],$B68,Matches[SITE IN],AS$9),COUNTIFS(Matches[CLASS],INDEX(classNum,1,MATCH(AW$11,classScheme,0)),Matches[TIME OUT],"&gt;="&amp;TIMEVALUE(LEFT($B68,5)),Matches[TIME OUT],"&lt;"&amp;TIMEVALUE(LEFT($B68,5))+TIME(0,15,0),Matches[SITE OUT],AS$9)),COUNTIFS(All[TIMEBIN],$B68,All[CLASS],INDEX(classNum,1,MATCH(AW$11,classScheme,0)))),"")</f>
        <v>0</v>
      </c>
      <c r="AX68" s="12"/>
      <c r="AY68" s="8">
        <f ca="1">IF(AY$9&lt;&gt;"",IF(AY$9&lt;&gt;"All Locations",IF(AY$10="From",COUNTIFS(Matches[CLASS],INDEX(classNum,1,MATCH(AY$11,classScheme,0)),Matches[TIMEBIN],$B68,Matches[SITE IN],AY$9),COUNTIFS(Matches[CLASS],INDEX(classNum,1,MATCH(AY$11,classScheme,0)),Matches[TIME OUT],"&gt;="&amp;TIMEVALUE(LEFT($B68,5)),Matches[TIME OUT],"&lt;"&amp;TIMEVALUE(LEFT($B68,5))+TIME(0,15,0),Matches[SITE OUT],AY$9)),COUNTIFS(All[TIMEBIN],$B68,All[CLASS],INDEX(classNum,1,MATCH(AY$11,classScheme,0)))),"")</f>
        <v>21</v>
      </c>
      <c r="AZ68" s="9">
        <f ca="1">IF(AY$9&lt;&gt;"",IF(AY$9&lt;&gt;"All Locations",IF(AY$10="From",COUNTIFS(Matches[CLASS],INDEX(classNum,1,MATCH(AZ$11,classScheme,0)),Matches[TIMEBIN],$B68,Matches[SITE IN],AY$9),COUNTIFS(Matches[CLASS],INDEX(classNum,1,MATCH(AZ$11,classScheme,0)),Matches[TIME OUT],"&gt;="&amp;TIMEVALUE(LEFT($B68,5)),Matches[TIME OUT],"&lt;"&amp;TIMEVALUE(LEFT($B68,5))+TIME(0,15,0),Matches[SITE OUT],AY$9)),COUNTIFS(All[TIMEBIN],$B68,All[CLASS],INDEX(classNum,1,MATCH(AZ$11,classScheme,0)))),"")</f>
        <v>2</v>
      </c>
      <c r="BA68" s="9">
        <f ca="1">IF(AY$9&lt;&gt;"",IF(AY$9&lt;&gt;"All Locations",IF(AY$10="From",COUNTIFS(Matches[CLASS],INDEX(classNum,1,MATCH(BA$11,classScheme,0)),Matches[TIMEBIN],$B68,Matches[SITE IN],AY$9),COUNTIFS(Matches[CLASS],INDEX(classNum,1,MATCH(BA$11,classScheme,0)),Matches[TIME OUT],"&gt;="&amp;TIMEVALUE(LEFT($B68,5)),Matches[TIME OUT],"&lt;"&amp;TIMEVALUE(LEFT($B68,5))+TIME(0,15,0),Matches[SITE OUT],AY$9)),COUNTIFS(All[TIMEBIN],$B68,All[CLASS],INDEX(classNum,1,MATCH(BA$11,classScheme,0)))),"")</f>
        <v>0</v>
      </c>
      <c r="BB68" s="10">
        <f ca="1">IF(AY$9&lt;&gt;"",IF(AY$9&lt;&gt;"All Locations",IF(AY$10="From",COUNTIFS(Matches[CLASS],INDEX(classNum,1,MATCH(BB$11,classScheme,0)),Matches[TIMEBIN],$B68,Matches[SITE IN],AY$9),COUNTIFS(Matches[CLASS],INDEX(classNum,1,MATCH(BB$11,classScheme,0)),Matches[TIME OUT],"&gt;="&amp;TIMEVALUE(LEFT($B68,5)),Matches[TIME OUT],"&lt;"&amp;TIMEVALUE(LEFT($B68,5))+TIME(0,15,0),Matches[SITE OUT],AY$9)),COUNTIFS(All[TIMEBIN],$B68,All[CLASS],INDEX(classNum,1,MATCH(BB$11,classScheme,0)))),"")</f>
        <v>0</v>
      </c>
      <c r="BC68" s="11">
        <f ca="1">IF(AY$9&lt;&gt;"",IF(AY$9&lt;&gt;"All Locations",IF(AY$10="From",COUNTIFS(Matches[CLASS],INDEX(classNum,1,MATCH(BC$11,classScheme,0)),Matches[TIMEBIN],$B68,Matches[SITE IN],AY$9),COUNTIFS(Matches[CLASS],INDEX(classNum,1,MATCH(BC$11,classScheme,0)),Matches[TIME OUT],"&gt;="&amp;TIMEVALUE(LEFT($B68,5)),Matches[TIME OUT],"&lt;"&amp;TIMEVALUE(LEFT($B68,5))+TIME(0,15,0),Matches[SITE OUT],AY$9)),COUNTIFS(All[TIMEBIN],$B68,All[CLASS],INDEX(classNum,1,MATCH(BC$11,classScheme,0)))),"")</f>
        <v>0</v>
      </c>
      <c r="BD68" s="12"/>
      <c r="BE68" s="8">
        <f ca="1">IF(BE$9&lt;&gt;"",IF(BE$9&lt;&gt;"All Locations",IF(BE$10="From",COUNTIFS(Matches[CLASS],INDEX(classNum,1,MATCH(BE$11,classScheme,0)),Matches[TIMEBIN],$B68,Matches[SITE IN],BE$9),COUNTIFS(Matches[CLASS],INDEX(classNum,1,MATCH(BE$11,classScheme,0)),Matches[TIME OUT],"&gt;="&amp;TIMEVALUE(LEFT($B68,5)),Matches[TIME OUT],"&lt;"&amp;TIMEVALUE(LEFT($B68,5))+TIME(0,15,0),Matches[SITE OUT],BE$9)),COUNTIFS(All[TIMEBIN],$B68,All[CLASS],INDEX(classNum,1,MATCH(BE$11,classScheme,0)))),"")</f>
        <v>5</v>
      </c>
      <c r="BF68" s="9">
        <f ca="1">IF(BE$9&lt;&gt;"",IF(BE$9&lt;&gt;"All Locations",IF(BE$10="From",COUNTIFS(Matches[CLASS],INDEX(classNum,1,MATCH(BF$11,classScheme,0)),Matches[TIMEBIN],$B68,Matches[SITE IN],BE$9),COUNTIFS(Matches[CLASS],INDEX(classNum,1,MATCH(BF$11,classScheme,0)),Matches[TIME OUT],"&gt;="&amp;TIMEVALUE(LEFT($B68,5)),Matches[TIME OUT],"&lt;"&amp;TIMEVALUE(LEFT($B68,5))+TIME(0,15,0),Matches[SITE OUT],BE$9)),COUNTIFS(All[TIMEBIN],$B68,All[CLASS],INDEX(classNum,1,MATCH(BF$11,classScheme,0)))),"")</f>
        <v>0</v>
      </c>
      <c r="BG68" s="9">
        <f ca="1">IF(BE$9&lt;&gt;"",IF(BE$9&lt;&gt;"All Locations",IF(BE$10="From",COUNTIFS(Matches[CLASS],INDEX(classNum,1,MATCH(BG$11,classScheme,0)),Matches[TIMEBIN],$B68,Matches[SITE IN],BE$9),COUNTIFS(Matches[CLASS],INDEX(classNum,1,MATCH(BG$11,classScheme,0)),Matches[TIME OUT],"&gt;="&amp;TIMEVALUE(LEFT($B68,5)),Matches[TIME OUT],"&lt;"&amp;TIMEVALUE(LEFT($B68,5))+TIME(0,15,0),Matches[SITE OUT],BE$9)),COUNTIFS(All[TIMEBIN],$B68,All[CLASS],INDEX(classNum,1,MATCH(BG$11,classScheme,0)))),"")</f>
        <v>0</v>
      </c>
      <c r="BH68" s="10">
        <f ca="1">IF(BE$9&lt;&gt;"",IF(BE$9&lt;&gt;"All Locations",IF(BE$10="From",COUNTIFS(Matches[CLASS],INDEX(classNum,1,MATCH(BH$11,classScheme,0)),Matches[TIMEBIN],$B68,Matches[SITE IN],BE$9),COUNTIFS(Matches[CLASS],INDEX(classNum,1,MATCH(BH$11,classScheme,0)),Matches[TIME OUT],"&gt;="&amp;TIMEVALUE(LEFT($B68,5)),Matches[TIME OUT],"&lt;"&amp;TIMEVALUE(LEFT($B68,5))+TIME(0,15,0),Matches[SITE OUT],BE$9)),COUNTIFS(All[TIMEBIN],$B68,All[CLASS],INDEX(classNum,1,MATCH(BH$11,classScheme,0)))),"")</f>
        <v>0</v>
      </c>
      <c r="BI68" s="11">
        <f ca="1">IF(BE$9&lt;&gt;"",IF(BE$9&lt;&gt;"All Locations",IF(BE$10="From",COUNTIFS(Matches[CLASS],INDEX(classNum,1,MATCH(BI$11,classScheme,0)),Matches[TIMEBIN],$B68,Matches[SITE IN],BE$9),COUNTIFS(Matches[CLASS],INDEX(classNum,1,MATCH(BI$11,classScheme,0)),Matches[TIME OUT],"&gt;="&amp;TIMEVALUE(LEFT($B68,5)),Matches[TIME OUT],"&lt;"&amp;TIMEVALUE(LEFT($B68,5))+TIME(0,15,0),Matches[SITE OUT],BE$9)),COUNTIFS(All[TIMEBIN],$B68,All[CLASS],INDEX(classNum,1,MATCH(BI$11,classScheme,0)))),"")</f>
        <v>0</v>
      </c>
      <c r="BJ68" s="12"/>
      <c r="BK68" s="8">
        <f ca="1">IF(BK$9&lt;&gt;"",IF(BK$9&lt;&gt;"All Locations",IF(BK$10="From",COUNTIFS(Matches[CLASS],INDEX(classNum,1,MATCH(BK$11,classScheme,0)),Matches[TIMEBIN],$B68,Matches[SITE IN],BK$9),COUNTIFS(Matches[CLASS],INDEX(classNum,1,MATCH(BK$11,classScheme,0)),Matches[TIME OUT],"&gt;="&amp;TIMEVALUE(LEFT($B68,5)),Matches[TIME OUT],"&lt;"&amp;TIMEVALUE(LEFT($B68,5))+TIME(0,15,0),Matches[SITE OUT],BK$9)),COUNTIFS(All[TIMEBIN],$B68,All[CLASS],INDEX(classNum,1,MATCH(BK$11,classScheme,0)))),"")</f>
        <v>18</v>
      </c>
      <c r="BL68" s="9">
        <f ca="1">IF(BK$9&lt;&gt;"",IF(BK$9&lt;&gt;"All Locations",IF(BK$10="From",COUNTIFS(Matches[CLASS],INDEX(classNum,1,MATCH(BL$11,classScheme,0)),Matches[TIMEBIN],$B68,Matches[SITE IN],BK$9),COUNTIFS(Matches[CLASS],INDEX(classNum,1,MATCH(BL$11,classScheme,0)),Matches[TIME OUT],"&gt;="&amp;TIMEVALUE(LEFT($B68,5)),Matches[TIME OUT],"&lt;"&amp;TIMEVALUE(LEFT($B68,5))+TIME(0,15,0),Matches[SITE OUT],BK$9)),COUNTIFS(All[TIMEBIN],$B68,All[CLASS],INDEX(classNum,1,MATCH(BL$11,classScheme,0)))),"")</f>
        <v>1</v>
      </c>
      <c r="BM68" s="9">
        <f ca="1">IF(BK$9&lt;&gt;"",IF(BK$9&lt;&gt;"All Locations",IF(BK$10="From",COUNTIFS(Matches[CLASS],INDEX(classNum,1,MATCH(BM$11,classScheme,0)),Matches[TIMEBIN],$B68,Matches[SITE IN],BK$9),COUNTIFS(Matches[CLASS],INDEX(classNum,1,MATCH(BM$11,classScheme,0)),Matches[TIME OUT],"&gt;="&amp;TIMEVALUE(LEFT($B68,5)),Matches[TIME OUT],"&lt;"&amp;TIMEVALUE(LEFT($B68,5))+TIME(0,15,0),Matches[SITE OUT],BK$9)),COUNTIFS(All[TIMEBIN],$B68,All[CLASS],INDEX(classNum,1,MATCH(BM$11,classScheme,0)))),"")</f>
        <v>1</v>
      </c>
      <c r="BN68" s="10">
        <f ca="1">IF(BK$9&lt;&gt;"",IF(BK$9&lt;&gt;"All Locations",IF(BK$10="From",COUNTIFS(Matches[CLASS],INDEX(classNum,1,MATCH(BN$11,classScheme,0)),Matches[TIMEBIN],$B68,Matches[SITE IN],BK$9),COUNTIFS(Matches[CLASS],INDEX(classNum,1,MATCH(BN$11,classScheme,0)),Matches[TIME OUT],"&gt;="&amp;TIMEVALUE(LEFT($B68,5)),Matches[TIME OUT],"&lt;"&amp;TIMEVALUE(LEFT($B68,5))+TIME(0,15,0),Matches[SITE OUT],BK$9)),COUNTIFS(All[TIMEBIN],$B68,All[CLASS],INDEX(classNum,1,MATCH(BN$11,classScheme,0)))),"")</f>
        <v>0</v>
      </c>
      <c r="BO68" s="11">
        <f ca="1">IF(BK$9&lt;&gt;"",IF(BK$9&lt;&gt;"All Locations",IF(BK$10="From",COUNTIFS(Matches[CLASS],INDEX(classNum,1,MATCH(BO$11,classScheme,0)),Matches[TIMEBIN],$B68,Matches[SITE IN],BK$9),COUNTIFS(Matches[CLASS],INDEX(classNum,1,MATCH(BO$11,classScheme,0)),Matches[TIME OUT],"&gt;="&amp;TIMEVALUE(LEFT($B68,5)),Matches[TIME OUT],"&lt;"&amp;TIMEVALUE(LEFT($B68,5))+TIME(0,15,0),Matches[SITE OUT],BK$9)),COUNTIFS(All[TIMEBIN],$B68,All[CLASS],INDEX(classNum,1,MATCH(BO$11,classScheme,0)))),"")</f>
        <v>0</v>
      </c>
      <c r="BP68" s="12"/>
      <c r="BQ68" s="8">
        <f ca="1">IF(BQ$9&lt;&gt;"",IF(BQ$9&lt;&gt;"All Locations",IF(BQ$10="From",COUNTIFS(Matches[CLASS],INDEX(classNum,1,MATCH(BQ$11,classScheme,0)),Matches[TIMEBIN],$B68,Matches[SITE IN],BQ$9),COUNTIFS(Matches[CLASS],INDEX(classNum,1,MATCH(BQ$11,classScheme,0)),Matches[TIME OUT],"&gt;="&amp;TIMEVALUE(LEFT($B68,5)),Matches[TIME OUT],"&lt;"&amp;TIMEVALUE(LEFT($B68,5))+TIME(0,15,0),Matches[SITE OUT],BQ$9)),COUNTIFS(All[TIMEBIN],$B68,All[CLASS],INDEX(classNum,1,MATCH(BQ$11,classScheme,0)))),"")</f>
        <v>183</v>
      </c>
      <c r="BR68" s="9">
        <f ca="1">IF(BQ$9&lt;&gt;"",IF(BQ$9&lt;&gt;"All Locations",IF(BQ$10="From",COUNTIFS(Matches[CLASS],INDEX(classNum,1,MATCH(BR$11,classScheme,0)),Matches[TIMEBIN],$B68,Matches[SITE IN],BQ$9),COUNTIFS(Matches[CLASS],INDEX(classNum,1,MATCH(BR$11,classScheme,0)),Matches[TIME OUT],"&gt;="&amp;TIMEVALUE(LEFT($B68,5)),Matches[TIME OUT],"&lt;"&amp;TIMEVALUE(LEFT($B68,5))+TIME(0,15,0),Matches[SITE OUT],BQ$9)),COUNTIFS(All[TIMEBIN],$B68,All[CLASS],INDEX(classNum,1,MATCH(BR$11,classScheme,0)))),"")</f>
        <v>15</v>
      </c>
      <c r="BS68" s="9">
        <f ca="1">IF(BQ$9&lt;&gt;"",IF(BQ$9&lt;&gt;"All Locations",IF(BQ$10="From",COUNTIFS(Matches[CLASS],INDEX(classNum,1,MATCH(BS$11,classScheme,0)),Matches[TIMEBIN],$B68,Matches[SITE IN],BQ$9),COUNTIFS(Matches[CLASS],INDEX(classNum,1,MATCH(BS$11,classScheme,0)),Matches[TIME OUT],"&gt;="&amp;TIMEVALUE(LEFT($B68,5)),Matches[TIME OUT],"&lt;"&amp;TIMEVALUE(LEFT($B68,5))+TIME(0,15,0),Matches[SITE OUT],BQ$9)),COUNTIFS(All[TIMEBIN],$B68,All[CLASS],INDEX(classNum,1,MATCH(BS$11,classScheme,0)))),"")</f>
        <v>1</v>
      </c>
      <c r="BT68" s="10">
        <f ca="1">IF(BQ$9&lt;&gt;"",IF(BQ$9&lt;&gt;"All Locations",IF(BQ$10="From",COUNTIFS(Matches[CLASS],INDEX(classNum,1,MATCH(BT$11,classScheme,0)),Matches[TIMEBIN],$B68,Matches[SITE IN],BQ$9),COUNTIFS(Matches[CLASS],INDEX(classNum,1,MATCH(BT$11,classScheme,0)),Matches[TIME OUT],"&gt;="&amp;TIMEVALUE(LEFT($B68,5)),Matches[TIME OUT],"&lt;"&amp;TIMEVALUE(LEFT($B68,5))+TIME(0,15,0),Matches[SITE OUT],BQ$9)),COUNTIFS(All[TIMEBIN],$B68,All[CLASS],INDEX(classNum,1,MATCH(BT$11,classScheme,0)))),"")</f>
        <v>0</v>
      </c>
      <c r="BU68" s="11">
        <f ca="1">IF(BQ$9&lt;&gt;"",IF(BQ$9&lt;&gt;"All Locations",IF(BQ$10="From",COUNTIFS(Matches[CLASS],INDEX(classNum,1,MATCH(BU$11,classScheme,0)),Matches[TIMEBIN],$B68,Matches[SITE IN],BQ$9),COUNTIFS(Matches[CLASS],INDEX(classNum,1,MATCH(BU$11,classScheme,0)),Matches[TIME OUT],"&gt;="&amp;TIMEVALUE(LEFT($B68,5)),Matches[TIME OUT],"&lt;"&amp;TIMEVALUE(LEFT($B68,5))+TIME(0,15,0),Matches[SITE OUT],BQ$9)),COUNTIFS(All[TIMEBIN],$B68,All[CLASS],INDEX(classNum,1,MATCH(BU$11,classScheme,0)))),"")</f>
        <v>3</v>
      </c>
    </row>
    <row r="69" spans="2:73">
      <c r="B69" s="7" t="str">
        <v>20:15 - 20:30</v>
      </c>
      <c r="C69" s="8">
        <f ca="1">IF(C$9&lt;&gt;"",IF(C$9&lt;&gt;"All Locations",IF(C$10="From",COUNTIFS(Matches[CLASS],INDEX(classNum,1,MATCH(C$11,classScheme,0)),Matches[TIMEBIN],$B69,Matches[SITE IN],C$9),COUNTIFS(Matches[CLASS],INDEX(classNum,1,MATCH(C$11,classScheme,0)),Matches[TIME OUT],"&gt;="&amp;TIMEVALUE(LEFT($B69,5)),Matches[TIME OUT],"&lt;"&amp;TIMEVALUE(LEFT($B69,5))+TIME(0,15,0),Matches[SITE OUT],C$9)),COUNTIFS(All[TIMEBIN],$B69,All[CLASS],INDEX(classNum,1,MATCH(C$11,classScheme,0)))),"")</f>
        <v>53</v>
      </c>
      <c r="D69" s="9">
        <f ca="1">IF(C$9&lt;&gt;"",IF(C$9&lt;&gt;"All Locations",IF(C$10="From",COUNTIFS(Matches[CLASS],INDEX(classNum,1,MATCH(D$11,classScheme,0)),Matches[TIMEBIN],$B69,Matches[SITE IN],C$9),COUNTIFS(Matches[CLASS],INDEX(classNum,1,MATCH(D$11,classScheme,0)),Matches[TIME OUT],"&gt;="&amp;TIMEVALUE(LEFT($B69,5)),Matches[TIME OUT],"&lt;"&amp;TIMEVALUE(LEFT($B69,5))+TIME(0,15,0),Matches[SITE OUT],C$9)),COUNTIFS(All[TIMEBIN],$B69,All[CLASS],INDEX(classNum,1,MATCH(D$11,classScheme,0)))),"")</f>
        <v>5</v>
      </c>
      <c r="E69" s="9">
        <f ca="1">IF(C$9&lt;&gt;"",IF(C$9&lt;&gt;"All Locations",IF(C$10="From",COUNTIFS(Matches[CLASS],INDEX(classNum,1,MATCH(E$11,classScheme,0)),Matches[TIMEBIN],$B69,Matches[SITE IN],C$9),COUNTIFS(Matches[CLASS],INDEX(classNum,1,MATCH(E$11,classScheme,0)),Matches[TIME OUT],"&gt;="&amp;TIMEVALUE(LEFT($B69,5)),Matches[TIME OUT],"&lt;"&amp;TIMEVALUE(LEFT($B69,5))+TIME(0,15,0),Matches[SITE OUT],C$9)),COUNTIFS(All[TIMEBIN],$B69,All[CLASS],INDEX(classNum,1,MATCH(E$11,classScheme,0)))),"")</f>
        <v>0</v>
      </c>
      <c r="F69" s="10">
        <f ca="1">IF(C$9&lt;&gt;"",IF(C$9&lt;&gt;"All Locations",IF(C$10="From",COUNTIFS(Matches[CLASS],INDEX(classNum,1,MATCH(F$11,classScheme,0)),Matches[TIMEBIN],$B69,Matches[SITE IN],C$9),COUNTIFS(Matches[CLASS],INDEX(classNum,1,MATCH(F$11,classScheme,0)),Matches[TIME OUT],"&gt;="&amp;TIMEVALUE(LEFT($B69,5)),Matches[TIME OUT],"&lt;"&amp;TIMEVALUE(LEFT($B69,5))+TIME(0,15,0),Matches[SITE OUT],C$9)),COUNTIFS(All[TIMEBIN],$B69,All[CLASS],INDEX(classNum,1,MATCH(F$11,classScheme,0)))),"")</f>
        <v>0</v>
      </c>
      <c r="G69" s="11">
        <f ca="1">IF(C$9&lt;&gt;"",IF(C$9&lt;&gt;"All Locations",IF(C$10="From",COUNTIFS(Matches[CLASS],INDEX(classNum,1,MATCH(G$11,classScheme,0)),Matches[TIMEBIN],$B69,Matches[SITE IN],C$9),COUNTIFS(Matches[CLASS],INDEX(classNum,1,MATCH(G$11,classScheme,0)),Matches[TIME OUT],"&gt;="&amp;TIMEVALUE(LEFT($B69,5)),Matches[TIME OUT],"&lt;"&amp;TIMEVALUE(LEFT($B69,5))+TIME(0,15,0),Matches[SITE OUT],C$9)),COUNTIFS(All[TIMEBIN],$B69,All[CLASS],INDEX(classNum,1,MATCH(G$11,classScheme,0)))),"")</f>
        <v>3</v>
      </c>
      <c r="H69" s="12"/>
      <c r="I69" s="8">
        <f ca="1">IF(I$9&lt;&gt;"",IF(I$9&lt;&gt;"All Locations",IF(I$10="From",COUNTIFS(Matches[CLASS],INDEX(classNum,1,MATCH(I$11,classScheme,0)),Matches[TIMEBIN],$B69,Matches[SITE IN],I$9),COUNTIFS(Matches[CLASS],INDEX(classNum,1,MATCH(I$11,classScheme,0)),Matches[TIME OUT],"&gt;="&amp;TIMEVALUE(LEFT($B69,5)),Matches[TIME OUT],"&lt;"&amp;TIMEVALUE(LEFT($B69,5))+TIME(0,15,0),Matches[SITE OUT],I$9)),COUNTIFS(All[TIMEBIN],$B69,All[CLASS],INDEX(classNum,1,MATCH(I$11,classScheme,0)))),"")</f>
        <v>0</v>
      </c>
      <c r="J69" s="9">
        <f ca="1">IF(I$9&lt;&gt;"",IF(I$9&lt;&gt;"All Locations",IF(I$10="From",COUNTIFS(Matches[CLASS],INDEX(classNum,1,MATCH(J$11,classScheme,0)),Matches[TIMEBIN],$B69,Matches[SITE IN],I$9),COUNTIFS(Matches[CLASS],INDEX(classNum,1,MATCH(J$11,classScheme,0)),Matches[TIME OUT],"&gt;="&amp;TIMEVALUE(LEFT($B69,5)),Matches[TIME OUT],"&lt;"&amp;TIMEVALUE(LEFT($B69,5))+TIME(0,15,0),Matches[SITE OUT],I$9)),COUNTIFS(All[TIMEBIN],$B69,All[CLASS],INDEX(classNum,1,MATCH(J$11,classScheme,0)))),"")</f>
        <v>0</v>
      </c>
      <c r="K69" s="9">
        <f ca="1">IF(I$9&lt;&gt;"",IF(I$9&lt;&gt;"All Locations",IF(I$10="From",COUNTIFS(Matches[CLASS],INDEX(classNum,1,MATCH(K$11,classScheme,0)),Matches[TIMEBIN],$B69,Matches[SITE IN],I$9),COUNTIFS(Matches[CLASS],INDEX(classNum,1,MATCH(K$11,classScheme,0)),Matches[TIME OUT],"&gt;="&amp;TIMEVALUE(LEFT($B69,5)),Matches[TIME OUT],"&lt;"&amp;TIMEVALUE(LEFT($B69,5))+TIME(0,15,0),Matches[SITE OUT],I$9)),COUNTIFS(All[TIMEBIN],$B69,All[CLASS],INDEX(classNum,1,MATCH(K$11,classScheme,0)))),"")</f>
        <v>0</v>
      </c>
      <c r="L69" s="10">
        <f ca="1">IF(I$9&lt;&gt;"",IF(I$9&lt;&gt;"All Locations",IF(I$10="From",COUNTIFS(Matches[CLASS],INDEX(classNum,1,MATCH(L$11,classScheme,0)),Matches[TIMEBIN],$B69,Matches[SITE IN],I$9),COUNTIFS(Matches[CLASS],INDEX(classNum,1,MATCH(L$11,classScheme,0)),Matches[TIME OUT],"&gt;="&amp;TIMEVALUE(LEFT($B69,5)),Matches[TIME OUT],"&lt;"&amp;TIMEVALUE(LEFT($B69,5))+TIME(0,15,0),Matches[SITE OUT],I$9)),COUNTIFS(All[TIMEBIN],$B69,All[CLASS],INDEX(classNum,1,MATCH(L$11,classScheme,0)))),"")</f>
        <v>0</v>
      </c>
      <c r="M69" s="11">
        <f ca="1">IF(I$9&lt;&gt;"",IF(I$9&lt;&gt;"All Locations",IF(I$10="From",COUNTIFS(Matches[CLASS],INDEX(classNum,1,MATCH(M$11,classScheme,0)),Matches[TIMEBIN],$B69,Matches[SITE IN],I$9),COUNTIFS(Matches[CLASS],INDEX(classNum,1,MATCH(M$11,classScheme,0)),Matches[TIME OUT],"&gt;="&amp;TIMEVALUE(LEFT($B69,5)),Matches[TIME OUT],"&lt;"&amp;TIMEVALUE(LEFT($B69,5))+TIME(0,15,0),Matches[SITE OUT],I$9)),COUNTIFS(All[TIMEBIN],$B69,All[CLASS],INDEX(classNum,1,MATCH(M$11,classScheme,0)))),"")</f>
        <v>0</v>
      </c>
      <c r="N69" s="12"/>
      <c r="O69" s="8">
        <f ca="1">IF(O$9&lt;&gt;"",IF(O$9&lt;&gt;"All Locations",IF(O$10="From",COUNTIFS(Matches[CLASS],INDEX(classNum,1,MATCH(O$11,classScheme,0)),Matches[TIMEBIN],$B69,Matches[SITE IN],O$9),COUNTIFS(Matches[CLASS],INDEX(classNum,1,MATCH(O$11,classScheme,0)),Matches[TIME OUT],"&gt;="&amp;TIMEVALUE(LEFT($B69,5)),Matches[TIME OUT],"&lt;"&amp;TIMEVALUE(LEFT($B69,5))+TIME(0,15,0),Matches[SITE OUT],O$9)),COUNTIFS(All[TIMEBIN],$B69,All[CLASS],INDEX(classNum,1,MATCH(O$11,classScheme,0)))),"")</f>
        <v>9</v>
      </c>
      <c r="P69" s="9">
        <f ca="1">IF(O$9&lt;&gt;"",IF(O$9&lt;&gt;"All Locations",IF(O$10="From",COUNTIFS(Matches[CLASS],INDEX(classNum,1,MATCH(P$11,classScheme,0)),Matches[TIMEBIN],$B69,Matches[SITE IN],O$9),COUNTIFS(Matches[CLASS],INDEX(classNum,1,MATCH(P$11,classScheme,0)),Matches[TIME OUT],"&gt;="&amp;TIMEVALUE(LEFT($B69,5)),Matches[TIME OUT],"&lt;"&amp;TIMEVALUE(LEFT($B69,5))+TIME(0,15,0),Matches[SITE OUT],O$9)),COUNTIFS(All[TIMEBIN],$B69,All[CLASS],INDEX(classNum,1,MATCH(P$11,classScheme,0)))),"")</f>
        <v>0</v>
      </c>
      <c r="Q69" s="9">
        <f ca="1">IF(O$9&lt;&gt;"",IF(O$9&lt;&gt;"All Locations",IF(O$10="From",COUNTIFS(Matches[CLASS],INDEX(classNum,1,MATCH(Q$11,classScheme,0)),Matches[TIMEBIN],$B69,Matches[SITE IN],O$9),COUNTIFS(Matches[CLASS],INDEX(classNum,1,MATCH(Q$11,classScheme,0)),Matches[TIME OUT],"&gt;="&amp;TIMEVALUE(LEFT($B69,5)),Matches[TIME OUT],"&lt;"&amp;TIMEVALUE(LEFT($B69,5))+TIME(0,15,0),Matches[SITE OUT],O$9)),COUNTIFS(All[TIMEBIN],$B69,All[CLASS],INDEX(classNum,1,MATCH(Q$11,classScheme,0)))),"")</f>
        <v>0</v>
      </c>
      <c r="R69" s="10">
        <f ca="1">IF(O$9&lt;&gt;"",IF(O$9&lt;&gt;"All Locations",IF(O$10="From",COUNTIFS(Matches[CLASS],INDEX(classNum,1,MATCH(R$11,classScheme,0)),Matches[TIMEBIN],$B69,Matches[SITE IN],O$9),COUNTIFS(Matches[CLASS],INDEX(classNum,1,MATCH(R$11,classScheme,0)),Matches[TIME OUT],"&gt;="&amp;TIMEVALUE(LEFT($B69,5)),Matches[TIME OUT],"&lt;"&amp;TIMEVALUE(LEFT($B69,5))+TIME(0,15,0),Matches[SITE OUT],O$9)),COUNTIFS(All[TIMEBIN],$B69,All[CLASS],INDEX(classNum,1,MATCH(R$11,classScheme,0)))),"")</f>
        <v>0</v>
      </c>
      <c r="S69" s="11">
        <f ca="1">IF(O$9&lt;&gt;"",IF(O$9&lt;&gt;"All Locations",IF(O$10="From",COUNTIFS(Matches[CLASS],INDEX(classNum,1,MATCH(S$11,classScheme,0)),Matches[TIMEBIN],$B69,Matches[SITE IN],O$9),COUNTIFS(Matches[CLASS],INDEX(classNum,1,MATCH(S$11,classScheme,0)),Matches[TIME OUT],"&gt;="&amp;TIMEVALUE(LEFT($B69,5)),Matches[TIME OUT],"&lt;"&amp;TIMEVALUE(LEFT($B69,5))+TIME(0,15,0),Matches[SITE OUT],O$9)),COUNTIFS(All[TIMEBIN],$B69,All[CLASS],INDEX(classNum,1,MATCH(S$11,classScheme,0)))),"")</f>
        <v>0</v>
      </c>
      <c r="T69" s="12"/>
      <c r="U69" s="8">
        <f ca="1">IF(U$9&lt;&gt;"",IF(U$9&lt;&gt;"All Locations",IF(U$10="From",COUNTIFS(Matches[CLASS],INDEX(classNum,1,MATCH(U$11,classScheme,0)),Matches[TIMEBIN],$B69,Matches[SITE IN],U$9),COUNTIFS(Matches[CLASS],INDEX(classNum,1,MATCH(U$11,classScheme,0)),Matches[TIME OUT],"&gt;="&amp;TIMEVALUE(LEFT($B69,5)),Matches[TIME OUT],"&lt;"&amp;TIMEVALUE(LEFT($B69,5))+TIME(0,15,0),Matches[SITE OUT],U$9)),COUNTIFS(All[TIMEBIN],$B69,All[CLASS],INDEX(classNum,1,MATCH(U$11,classScheme,0)))),"")</f>
        <v>15</v>
      </c>
      <c r="V69" s="9">
        <f ca="1">IF(U$9&lt;&gt;"",IF(U$9&lt;&gt;"All Locations",IF(U$10="From",COUNTIFS(Matches[CLASS],INDEX(classNum,1,MATCH(V$11,classScheme,0)),Matches[TIMEBIN],$B69,Matches[SITE IN],U$9),COUNTIFS(Matches[CLASS],INDEX(classNum,1,MATCH(V$11,classScheme,0)),Matches[TIME OUT],"&gt;="&amp;TIMEVALUE(LEFT($B69,5)),Matches[TIME OUT],"&lt;"&amp;TIMEVALUE(LEFT($B69,5))+TIME(0,15,0),Matches[SITE OUT],U$9)),COUNTIFS(All[TIMEBIN],$B69,All[CLASS],INDEX(classNum,1,MATCH(V$11,classScheme,0)))),"")</f>
        <v>1</v>
      </c>
      <c r="W69" s="9">
        <f ca="1">IF(U$9&lt;&gt;"",IF(U$9&lt;&gt;"All Locations",IF(U$10="From",COUNTIFS(Matches[CLASS],INDEX(classNum,1,MATCH(W$11,classScheme,0)),Matches[TIMEBIN],$B69,Matches[SITE IN],U$9),COUNTIFS(Matches[CLASS],INDEX(classNum,1,MATCH(W$11,classScheme,0)),Matches[TIME OUT],"&gt;="&amp;TIMEVALUE(LEFT($B69,5)),Matches[TIME OUT],"&lt;"&amp;TIMEVALUE(LEFT($B69,5))+TIME(0,15,0),Matches[SITE OUT],U$9)),COUNTIFS(All[TIMEBIN],$B69,All[CLASS],INDEX(classNum,1,MATCH(W$11,classScheme,0)))),"")</f>
        <v>0</v>
      </c>
      <c r="X69" s="10">
        <f ca="1">IF(U$9&lt;&gt;"",IF(U$9&lt;&gt;"All Locations",IF(U$10="From",COUNTIFS(Matches[CLASS],INDEX(classNum,1,MATCH(X$11,classScheme,0)),Matches[TIMEBIN],$B69,Matches[SITE IN],U$9),COUNTIFS(Matches[CLASS],INDEX(classNum,1,MATCH(X$11,classScheme,0)),Matches[TIME OUT],"&gt;="&amp;TIMEVALUE(LEFT($B69,5)),Matches[TIME OUT],"&lt;"&amp;TIMEVALUE(LEFT($B69,5))+TIME(0,15,0),Matches[SITE OUT],U$9)),COUNTIFS(All[TIMEBIN],$B69,All[CLASS],INDEX(classNum,1,MATCH(X$11,classScheme,0)))),"")</f>
        <v>0</v>
      </c>
      <c r="Y69" s="11">
        <f ca="1">IF(U$9&lt;&gt;"",IF(U$9&lt;&gt;"All Locations",IF(U$10="From",COUNTIFS(Matches[CLASS],INDEX(classNum,1,MATCH(Y$11,classScheme,0)),Matches[TIMEBIN],$B69,Matches[SITE IN],U$9),COUNTIFS(Matches[CLASS],INDEX(classNum,1,MATCH(Y$11,classScheme,0)),Matches[TIME OUT],"&gt;="&amp;TIMEVALUE(LEFT($B69,5)),Matches[TIME OUT],"&lt;"&amp;TIMEVALUE(LEFT($B69,5))+TIME(0,15,0),Matches[SITE OUT],U$9)),COUNTIFS(All[TIMEBIN],$B69,All[CLASS],INDEX(classNum,1,MATCH(Y$11,classScheme,0)))),"")</f>
        <v>0</v>
      </c>
      <c r="Z69" s="12"/>
      <c r="AA69" s="8">
        <f ca="1">IF(AA$9&lt;&gt;"",IF(AA$9&lt;&gt;"All Locations",IF(AA$10="From",COUNTIFS(Matches[CLASS],INDEX(classNum,1,MATCH(AA$11,classScheme,0)),Matches[TIMEBIN],$B69,Matches[SITE IN],AA$9),COUNTIFS(Matches[CLASS],INDEX(classNum,1,MATCH(AA$11,classScheme,0)),Matches[TIME OUT],"&gt;="&amp;TIMEVALUE(LEFT($B69,5)),Matches[TIME OUT],"&lt;"&amp;TIMEVALUE(LEFT($B69,5))+TIME(0,15,0),Matches[SITE OUT],AA$9)),COUNTIFS(All[TIMEBIN],$B69,All[CLASS],INDEX(classNum,1,MATCH(AA$11,classScheme,0)))),"")</f>
        <v>8</v>
      </c>
      <c r="AB69" s="9">
        <f ca="1">IF(AA$9&lt;&gt;"",IF(AA$9&lt;&gt;"All Locations",IF(AA$10="From",COUNTIFS(Matches[CLASS],INDEX(classNum,1,MATCH(AB$11,classScheme,0)),Matches[TIMEBIN],$B69,Matches[SITE IN],AA$9),COUNTIFS(Matches[CLASS],INDEX(classNum,1,MATCH(AB$11,classScheme,0)),Matches[TIME OUT],"&gt;="&amp;TIMEVALUE(LEFT($B69,5)),Matches[TIME OUT],"&lt;"&amp;TIMEVALUE(LEFT($B69,5))+TIME(0,15,0),Matches[SITE OUT],AA$9)),COUNTIFS(All[TIMEBIN],$B69,All[CLASS],INDEX(classNum,1,MATCH(AB$11,classScheme,0)))),"")</f>
        <v>0</v>
      </c>
      <c r="AC69" s="9">
        <f ca="1">IF(AA$9&lt;&gt;"",IF(AA$9&lt;&gt;"All Locations",IF(AA$10="From",COUNTIFS(Matches[CLASS],INDEX(classNum,1,MATCH(AC$11,classScheme,0)),Matches[TIMEBIN],$B69,Matches[SITE IN],AA$9),COUNTIFS(Matches[CLASS],INDEX(classNum,1,MATCH(AC$11,classScheme,0)),Matches[TIME OUT],"&gt;="&amp;TIMEVALUE(LEFT($B69,5)),Matches[TIME OUT],"&lt;"&amp;TIMEVALUE(LEFT($B69,5))+TIME(0,15,0),Matches[SITE OUT],AA$9)),COUNTIFS(All[TIMEBIN],$B69,All[CLASS],INDEX(classNum,1,MATCH(AC$11,classScheme,0)))),"")</f>
        <v>0</v>
      </c>
      <c r="AD69" s="10">
        <f ca="1">IF(AA$9&lt;&gt;"",IF(AA$9&lt;&gt;"All Locations",IF(AA$10="From",COUNTIFS(Matches[CLASS],INDEX(classNum,1,MATCH(AD$11,classScheme,0)),Matches[TIMEBIN],$B69,Matches[SITE IN],AA$9),COUNTIFS(Matches[CLASS],INDEX(classNum,1,MATCH(AD$11,classScheme,0)),Matches[TIME OUT],"&gt;="&amp;TIMEVALUE(LEFT($B69,5)),Matches[TIME OUT],"&lt;"&amp;TIMEVALUE(LEFT($B69,5))+TIME(0,15,0),Matches[SITE OUT],AA$9)),COUNTIFS(All[TIMEBIN],$B69,All[CLASS],INDEX(classNum,1,MATCH(AD$11,classScheme,0)))),"")</f>
        <v>0</v>
      </c>
      <c r="AE69" s="11">
        <f ca="1">IF(AA$9&lt;&gt;"",IF(AA$9&lt;&gt;"All Locations",IF(AA$10="From",COUNTIFS(Matches[CLASS],INDEX(classNum,1,MATCH(AE$11,classScheme,0)),Matches[TIMEBIN],$B69,Matches[SITE IN],AA$9),COUNTIFS(Matches[CLASS],INDEX(classNum,1,MATCH(AE$11,classScheme,0)),Matches[TIME OUT],"&gt;="&amp;TIMEVALUE(LEFT($B69,5)),Matches[TIME OUT],"&lt;"&amp;TIMEVALUE(LEFT($B69,5))+TIME(0,15,0),Matches[SITE OUT],AA$9)),COUNTIFS(All[TIMEBIN],$B69,All[CLASS],INDEX(classNum,1,MATCH(AE$11,classScheme,0)))),"")</f>
        <v>0</v>
      </c>
      <c r="AF69" s="12"/>
      <c r="AG69" s="8">
        <f ca="1">IF(AG$9&lt;&gt;"",IF(AG$9&lt;&gt;"All Locations",IF(AG$10="From",COUNTIFS(Matches[CLASS],INDEX(classNum,1,MATCH(AG$11,classScheme,0)),Matches[TIMEBIN],$B69,Matches[SITE IN],AG$9),COUNTIFS(Matches[CLASS],INDEX(classNum,1,MATCH(AG$11,classScheme,0)),Matches[TIME OUT],"&gt;="&amp;TIMEVALUE(LEFT($B69,5)),Matches[TIME OUT],"&lt;"&amp;TIMEVALUE(LEFT($B69,5))+TIME(0,15,0),Matches[SITE OUT],AG$9)),COUNTIFS(All[TIMEBIN],$B69,All[CLASS],INDEX(classNum,1,MATCH(AG$11,classScheme,0)))),"")</f>
        <v>15</v>
      </c>
      <c r="AH69" s="9">
        <f ca="1">IF(AG$9&lt;&gt;"",IF(AG$9&lt;&gt;"All Locations",IF(AG$10="From",COUNTIFS(Matches[CLASS],INDEX(classNum,1,MATCH(AH$11,classScheme,0)),Matches[TIMEBIN],$B69,Matches[SITE IN],AG$9),COUNTIFS(Matches[CLASS],INDEX(classNum,1,MATCH(AH$11,classScheme,0)),Matches[TIME OUT],"&gt;="&amp;TIMEVALUE(LEFT($B69,5)),Matches[TIME OUT],"&lt;"&amp;TIMEVALUE(LEFT($B69,5))+TIME(0,15,0),Matches[SITE OUT],AG$9)),COUNTIFS(All[TIMEBIN],$B69,All[CLASS],INDEX(classNum,1,MATCH(AH$11,classScheme,0)))),"")</f>
        <v>1</v>
      </c>
      <c r="AI69" s="9">
        <f ca="1">IF(AG$9&lt;&gt;"",IF(AG$9&lt;&gt;"All Locations",IF(AG$10="From",COUNTIFS(Matches[CLASS],INDEX(classNum,1,MATCH(AI$11,classScheme,0)),Matches[TIMEBIN],$B69,Matches[SITE IN],AG$9),COUNTIFS(Matches[CLASS],INDEX(classNum,1,MATCH(AI$11,classScheme,0)),Matches[TIME OUT],"&gt;="&amp;TIMEVALUE(LEFT($B69,5)),Matches[TIME OUT],"&lt;"&amp;TIMEVALUE(LEFT($B69,5))+TIME(0,15,0),Matches[SITE OUT],AG$9)),COUNTIFS(All[TIMEBIN],$B69,All[CLASS],INDEX(classNum,1,MATCH(AI$11,classScheme,0)))),"")</f>
        <v>0</v>
      </c>
      <c r="AJ69" s="10">
        <f ca="1">IF(AG$9&lt;&gt;"",IF(AG$9&lt;&gt;"All Locations",IF(AG$10="From",COUNTIFS(Matches[CLASS],INDEX(classNum,1,MATCH(AJ$11,classScheme,0)),Matches[TIMEBIN],$B69,Matches[SITE IN],AG$9),COUNTIFS(Matches[CLASS],INDEX(classNum,1,MATCH(AJ$11,classScheme,0)),Matches[TIME OUT],"&gt;="&amp;TIMEVALUE(LEFT($B69,5)),Matches[TIME OUT],"&lt;"&amp;TIMEVALUE(LEFT($B69,5))+TIME(0,15,0),Matches[SITE OUT],AG$9)),COUNTIFS(All[TIMEBIN],$B69,All[CLASS],INDEX(classNum,1,MATCH(AJ$11,classScheme,0)))),"")</f>
        <v>0</v>
      </c>
      <c r="AK69" s="11">
        <f ca="1">IF(AG$9&lt;&gt;"",IF(AG$9&lt;&gt;"All Locations",IF(AG$10="From",COUNTIFS(Matches[CLASS],INDEX(classNum,1,MATCH(AK$11,classScheme,0)),Matches[TIMEBIN],$B69,Matches[SITE IN],AG$9),COUNTIFS(Matches[CLASS],INDEX(classNum,1,MATCH(AK$11,classScheme,0)),Matches[TIME OUT],"&gt;="&amp;TIMEVALUE(LEFT($B69,5)),Matches[TIME OUT],"&lt;"&amp;TIMEVALUE(LEFT($B69,5))+TIME(0,15,0),Matches[SITE OUT],AG$9)),COUNTIFS(All[TIMEBIN],$B69,All[CLASS],INDEX(classNum,1,MATCH(AK$11,classScheme,0)))),"")</f>
        <v>0</v>
      </c>
      <c r="AL69" s="12"/>
      <c r="AM69" s="8">
        <f ca="1">IF(AM$9&lt;&gt;"",IF(AM$9&lt;&gt;"All Locations",IF(AM$10="From",COUNTIFS(Matches[CLASS],INDEX(classNum,1,MATCH(AM$11,classScheme,0)),Matches[TIMEBIN],$B69,Matches[SITE IN],AM$9),COUNTIFS(Matches[CLASS],INDEX(classNum,1,MATCH(AM$11,classScheme,0)),Matches[TIME OUT],"&gt;="&amp;TIMEVALUE(LEFT($B69,5)),Matches[TIME OUT],"&lt;"&amp;TIMEVALUE(LEFT($B69,5))+TIME(0,15,0),Matches[SITE OUT],AM$9)),COUNTIFS(All[TIMEBIN],$B69,All[CLASS],INDEX(classNum,1,MATCH(AM$11,classScheme,0)))),"")</f>
        <v>25</v>
      </c>
      <c r="AN69" s="9">
        <f ca="1">IF(AM$9&lt;&gt;"",IF(AM$9&lt;&gt;"All Locations",IF(AM$10="From",COUNTIFS(Matches[CLASS],INDEX(classNum,1,MATCH(AN$11,classScheme,0)),Matches[TIMEBIN],$B69,Matches[SITE IN],AM$9),COUNTIFS(Matches[CLASS],INDEX(classNum,1,MATCH(AN$11,classScheme,0)),Matches[TIME OUT],"&gt;="&amp;TIMEVALUE(LEFT($B69,5)),Matches[TIME OUT],"&lt;"&amp;TIMEVALUE(LEFT($B69,5))+TIME(0,15,0),Matches[SITE OUT],AM$9)),COUNTIFS(All[TIMEBIN],$B69,All[CLASS],INDEX(classNum,1,MATCH(AN$11,classScheme,0)))),"")</f>
        <v>0</v>
      </c>
      <c r="AO69" s="9">
        <f ca="1">IF(AM$9&lt;&gt;"",IF(AM$9&lt;&gt;"All Locations",IF(AM$10="From",COUNTIFS(Matches[CLASS],INDEX(classNum,1,MATCH(AO$11,classScheme,0)),Matches[TIMEBIN],$B69,Matches[SITE IN],AM$9),COUNTIFS(Matches[CLASS],INDEX(classNum,1,MATCH(AO$11,classScheme,0)),Matches[TIME OUT],"&gt;="&amp;TIMEVALUE(LEFT($B69,5)),Matches[TIME OUT],"&lt;"&amp;TIMEVALUE(LEFT($B69,5))+TIME(0,15,0),Matches[SITE OUT],AM$9)),COUNTIFS(All[TIMEBIN],$B69,All[CLASS],INDEX(classNum,1,MATCH(AO$11,classScheme,0)))),"")</f>
        <v>0</v>
      </c>
      <c r="AP69" s="10">
        <f ca="1">IF(AM$9&lt;&gt;"",IF(AM$9&lt;&gt;"All Locations",IF(AM$10="From",COUNTIFS(Matches[CLASS],INDEX(classNum,1,MATCH(AP$11,classScheme,0)),Matches[TIMEBIN],$B69,Matches[SITE IN],AM$9),COUNTIFS(Matches[CLASS],INDEX(classNum,1,MATCH(AP$11,classScheme,0)),Matches[TIME OUT],"&gt;="&amp;TIMEVALUE(LEFT($B69,5)),Matches[TIME OUT],"&lt;"&amp;TIMEVALUE(LEFT($B69,5))+TIME(0,15,0),Matches[SITE OUT],AM$9)),COUNTIFS(All[TIMEBIN],$B69,All[CLASS],INDEX(classNum,1,MATCH(AP$11,classScheme,0)))),"")</f>
        <v>0</v>
      </c>
      <c r="AQ69" s="11">
        <f ca="1">IF(AM$9&lt;&gt;"",IF(AM$9&lt;&gt;"All Locations",IF(AM$10="From",COUNTIFS(Matches[CLASS],INDEX(classNum,1,MATCH(AQ$11,classScheme,0)),Matches[TIMEBIN],$B69,Matches[SITE IN],AM$9),COUNTIFS(Matches[CLASS],INDEX(classNum,1,MATCH(AQ$11,classScheme,0)),Matches[TIME OUT],"&gt;="&amp;TIMEVALUE(LEFT($B69,5)),Matches[TIME OUT],"&lt;"&amp;TIMEVALUE(LEFT($B69,5))+TIME(0,15,0),Matches[SITE OUT],AM$9)),COUNTIFS(All[TIMEBIN],$B69,All[CLASS],INDEX(classNum,1,MATCH(AQ$11,classScheme,0)))),"")</f>
        <v>1</v>
      </c>
      <c r="AR69" s="12"/>
      <c r="AS69" s="8">
        <f ca="1">IF(AS$9&lt;&gt;"",IF(AS$9&lt;&gt;"All Locations",IF(AS$10="From",COUNTIFS(Matches[CLASS],INDEX(classNum,1,MATCH(AS$11,classScheme,0)),Matches[TIMEBIN],$B69,Matches[SITE IN],AS$9),COUNTIFS(Matches[CLASS],INDEX(classNum,1,MATCH(AS$11,classScheme,0)),Matches[TIME OUT],"&gt;="&amp;TIMEVALUE(LEFT($B69,5)),Matches[TIME OUT],"&lt;"&amp;TIMEVALUE(LEFT($B69,5))+TIME(0,15,0),Matches[SITE OUT],AS$9)),COUNTIFS(All[TIMEBIN],$B69,All[CLASS],INDEX(classNum,1,MATCH(AS$11,classScheme,0)))),"")</f>
        <v>0</v>
      </c>
      <c r="AT69" s="9">
        <f ca="1">IF(AS$9&lt;&gt;"",IF(AS$9&lt;&gt;"All Locations",IF(AS$10="From",COUNTIFS(Matches[CLASS],INDEX(classNum,1,MATCH(AT$11,classScheme,0)),Matches[TIMEBIN],$B69,Matches[SITE IN],AS$9),COUNTIFS(Matches[CLASS],INDEX(classNum,1,MATCH(AT$11,classScheme,0)),Matches[TIME OUT],"&gt;="&amp;TIMEVALUE(LEFT($B69,5)),Matches[TIME OUT],"&lt;"&amp;TIMEVALUE(LEFT($B69,5))+TIME(0,15,0),Matches[SITE OUT],AS$9)),COUNTIFS(All[TIMEBIN],$B69,All[CLASS],INDEX(classNum,1,MATCH(AT$11,classScheme,0)))),"")</f>
        <v>0</v>
      </c>
      <c r="AU69" s="9">
        <f ca="1">IF(AS$9&lt;&gt;"",IF(AS$9&lt;&gt;"All Locations",IF(AS$10="From",COUNTIFS(Matches[CLASS],INDEX(classNum,1,MATCH(AU$11,classScheme,0)),Matches[TIMEBIN],$B69,Matches[SITE IN],AS$9),COUNTIFS(Matches[CLASS],INDEX(classNum,1,MATCH(AU$11,classScheme,0)),Matches[TIME OUT],"&gt;="&amp;TIMEVALUE(LEFT($B69,5)),Matches[TIME OUT],"&lt;"&amp;TIMEVALUE(LEFT($B69,5))+TIME(0,15,0),Matches[SITE OUT],AS$9)),COUNTIFS(All[TIMEBIN],$B69,All[CLASS],INDEX(classNum,1,MATCH(AU$11,classScheme,0)))),"")</f>
        <v>0</v>
      </c>
      <c r="AV69" s="10">
        <f ca="1">IF(AS$9&lt;&gt;"",IF(AS$9&lt;&gt;"All Locations",IF(AS$10="From",COUNTIFS(Matches[CLASS],INDEX(classNum,1,MATCH(AV$11,classScheme,0)),Matches[TIMEBIN],$B69,Matches[SITE IN],AS$9),COUNTIFS(Matches[CLASS],INDEX(classNum,1,MATCH(AV$11,classScheme,0)),Matches[TIME OUT],"&gt;="&amp;TIMEVALUE(LEFT($B69,5)),Matches[TIME OUT],"&lt;"&amp;TIMEVALUE(LEFT($B69,5))+TIME(0,15,0),Matches[SITE OUT],AS$9)),COUNTIFS(All[TIMEBIN],$B69,All[CLASS],INDEX(classNum,1,MATCH(AV$11,classScheme,0)))),"")</f>
        <v>0</v>
      </c>
      <c r="AW69" s="11">
        <f ca="1">IF(AS$9&lt;&gt;"",IF(AS$9&lt;&gt;"All Locations",IF(AS$10="From",COUNTIFS(Matches[CLASS],INDEX(classNum,1,MATCH(AW$11,classScheme,0)),Matches[TIMEBIN],$B69,Matches[SITE IN],AS$9),COUNTIFS(Matches[CLASS],INDEX(classNum,1,MATCH(AW$11,classScheme,0)),Matches[TIME OUT],"&gt;="&amp;TIMEVALUE(LEFT($B69,5)),Matches[TIME OUT],"&lt;"&amp;TIMEVALUE(LEFT($B69,5))+TIME(0,15,0),Matches[SITE OUT],AS$9)),COUNTIFS(All[TIMEBIN],$B69,All[CLASS],INDEX(classNum,1,MATCH(AW$11,classScheme,0)))),"")</f>
        <v>0</v>
      </c>
      <c r="AX69" s="12"/>
      <c r="AY69" s="8">
        <f ca="1">IF(AY$9&lt;&gt;"",IF(AY$9&lt;&gt;"All Locations",IF(AY$10="From",COUNTIFS(Matches[CLASS],INDEX(classNum,1,MATCH(AY$11,classScheme,0)),Matches[TIMEBIN],$B69,Matches[SITE IN],AY$9),COUNTIFS(Matches[CLASS],INDEX(classNum,1,MATCH(AY$11,classScheme,0)),Matches[TIME OUT],"&gt;="&amp;TIMEVALUE(LEFT($B69,5)),Matches[TIME OUT],"&lt;"&amp;TIMEVALUE(LEFT($B69,5))+TIME(0,15,0),Matches[SITE OUT],AY$9)),COUNTIFS(All[TIMEBIN],$B69,All[CLASS],INDEX(classNum,1,MATCH(AY$11,classScheme,0)))),"")</f>
        <v>17</v>
      </c>
      <c r="AZ69" s="9">
        <f ca="1">IF(AY$9&lt;&gt;"",IF(AY$9&lt;&gt;"All Locations",IF(AY$10="From",COUNTIFS(Matches[CLASS],INDEX(classNum,1,MATCH(AZ$11,classScheme,0)),Matches[TIMEBIN],$B69,Matches[SITE IN],AY$9),COUNTIFS(Matches[CLASS],INDEX(classNum,1,MATCH(AZ$11,classScheme,0)),Matches[TIME OUT],"&gt;="&amp;TIMEVALUE(LEFT($B69,5)),Matches[TIME OUT],"&lt;"&amp;TIMEVALUE(LEFT($B69,5))+TIME(0,15,0),Matches[SITE OUT],AY$9)),COUNTIFS(All[TIMEBIN],$B69,All[CLASS],INDEX(classNum,1,MATCH(AZ$11,classScheme,0)))),"")</f>
        <v>0</v>
      </c>
      <c r="BA69" s="9">
        <f ca="1">IF(AY$9&lt;&gt;"",IF(AY$9&lt;&gt;"All Locations",IF(AY$10="From",COUNTIFS(Matches[CLASS],INDEX(classNum,1,MATCH(BA$11,classScheme,0)),Matches[TIMEBIN],$B69,Matches[SITE IN],AY$9),COUNTIFS(Matches[CLASS],INDEX(classNum,1,MATCH(BA$11,classScheme,0)),Matches[TIME OUT],"&gt;="&amp;TIMEVALUE(LEFT($B69,5)),Matches[TIME OUT],"&lt;"&amp;TIMEVALUE(LEFT($B69,5))+TIME(0,15,0),Matches[SITE OUT],AY$9)),COUNTIFS(All[TIMEBIN],$B69,All[CLASS],INDEX(classNum,1,MATCH(BA$11,classScheme,0)))),"")</f>
        <v>0</v>
      </c>
      <c r="BB69" s="10">
        <f ca="1">IF(AY$9&lt;&gt;"",IF(AY$9&lt;&gt;"All Locations",IF(AY$10="From",COUNTIFS(Matches[CLASS],INDEX(classNum,1,MATCH(BB$11,classScheme,0)),Matches[TIMEBIN],$B69,Matches[SITE IN],AY$9),COUNTIFS(Matches[CLASS],INDEX(classNum,1,MATCH(BB$11,classScheme,0)),Matches[TIME OUT],"&gt;="&amp;TIMEVALUE(LEFT($B69,5)),Matches[TIME OUT],"&lt;"&amp;TIMEVALUE(LEFT($B69,5))+TIME(0,15,0),Matches[SITE OUT],AY$9)),COUNTIFS(All[TIMEBIN],$B69,All[CLASS],INDEX(classNum,1,MATCH(BB$11,classScheme,0)))),"")</f>
        <v>0</v>
      </c>
      <c r="BC69" s="11">
        <f ca="1">IF(AY$9&lt;&gt;"",IF(AY$9&lt;&gt;"All Locations",IF(AY$10="From",COUNTIFS(Matches[CLASS],INDEX(classNum,1,MATCH(BC$11,classScheme,0)),Matches[TIMEBIN],$B69,Matches[SITE IN],AY$9),COUNTIFS(Matches[CLASS],INDEX(classNum,1,MATCH(BC$11,classScheme,0)),Matches[TIME OUT],"&gt;="&amp;TIMEVALUE(LEFT($B69,5)),Matches[TIME OUT],"&lt;"&amp;TIMEVALUE(LEFT($B69,5))+TIME(0,15,0),Matches[SITE OUT],AY$9)),COUNTIFS(All[TIMEBIN],$B69,All[CLASS],INDEX(classNum,1,MATCH(BC$11,classScheme,0)))),"")</f>
        <v>0</v>
      </c>
      <c r="BD69" s="12"/>
      <c r="BE69" s="8">
        <f ca="1">IF(BE$9&lt;&gt;"",IF(BE$9&lt;&gt;"All Locations",IF(BE$10="From",COUNTIFS(Matches[CLASS],INDEX(classNum,1,MATCH(BE$11,classScheme,0)),Matches[TIMEBIN],$B69,Matches[SITE IN],BE$9),COUNTIFS(Matches[CLASS],INDEX(classNum,1,MATCH(BE$11,classScheme,0)),Matches[TIME OUT],"&gt;="&amp;TIMEVALUE(LEFT($B69,5)),Matches[TIME OUT],"&lt;"&amp;TIMEVALUE(LEFT($B69,5))+TIME(0,15,0),Matches[SITE OUT],BE$9)),COUNTIFS(All[TIMEBIN],$B69,All[CLASS],INDEX(classNum,1,MATCH(BE$11,classScheme,0)))),"")</f>
        <v>14</v>
      </c>
      <c r="BF69" s="9">
        <f ca="1">IF(BE$9&lt;&gt;"",IF(BE$9&lt;&gt;"All Locations",IF(BE$10="From",COUNTIFS(Matches[CLASS],INDEX(classNum,1,MATCH(BF$11,classScheme,0)),Matches[TIMEBIN],$B69,Matches[SITE IN],BE$9),COUNTIFS(Matches[CLASS],INDEX(classNum,1,MATCH(BF$11,classScheme,0)),Matches[TIME OUT],"&gt;="&amp;TIMEVALUE(LEFT($B69,5)),Matches[TIME OUT],"&lt;"&amp;TIMEVALUE(LEFT($B69,5))+TIME(0,15,0),Matches[SITE OUT],BE$9)),COUNTIFS(All[TIMEBIN],$B69,All[CLASS],INDEX(classNum,1,MATCH(BF$11,classScheme,0)))),"")</f>
        <v>3</v>
      </c>
      <c r="BG69" s="9">
        <f ca="1">IF(BE$9&lt;&gt;"",IF(BE$9&lt;&gt;"All Locations",IF(BE$10="From",COUNTIFS(Matches[CLASS],INDEX(classNum,1,MATCH(BG$11,classScheme,0)),Matches[TIMEBIN],$B69,Matches[SITE IN],BE$9),COUNTIFS(Matches[CLASS],INDEX(classNum,1,MATCH(BG$11,classScheme,0)),Matches[TIME OUT],"&gt;="&amp;TIMEVALUE(LEFT($B69,5)),Matches[TIME OUT],"&lt;"&amp;TIMEVALUE(LEFT($B69,5))+TIME(0,15,0),Matches[SITE OUT],BE$9)),COUNTIFS(All[TIMEBIN],$B69,All[CLASS],INDEX(classNum,1,MATCH(BG$11,classScheme,0)))),"")</f>
        <v>0</v>
      </c>
      <c r="BH69" s="10">
        <f ca="1">IF(BE$9&lt;&gt;"",IF(BE$9&lt;&gt;"All Locations",IF(BE$10="From",COUNTIFS(Matches[CLASS],INDEX(classNum,1,MATCH(BH$11,classScheme,0)),Matches[TIMEBIN],$B69,Matches[SITE IN],BE$9),COUNTIFS(Matches[CLASS],INDEX(classNum,1,MATCH(BH$11,classScheme,0)),Matches[TIME OUT],"&gt;="&amp;TIMEVALUE(LEFT($B69,5)),Matches[TIME OUT],"&lt;"&amp;TIMEVALUE(LEFT($B69,5))+TIME(0,15,0),Matches[SITE OUT],BE$9)),COUNTIFS(All[TIMEBIN],$B69,All[CLASS],INDEX(classNum,1,MATCH(BH$11,classScheme,0)))),"")</f>
        <v>0</v>
      </c>
      <c r="BI69" s="11">
        <f ca="1">IF(BE$9&lt;&gt;"",IF(BE$9&lt;&gt;"All Locations",IF(BE$10="From",COUNTIFS(Matches[CLASS],INDEX(classNum,1,MATCH(BI$11,classScheme,0)),Matches[TIMEBIN],$B69,Matches[SITE IN],BE$9),COUNTIFS(Matches[CLASS],INDEX(classNum,1,MATCH(BI$11,classScheme,0)),Matches[TIME OUT],"&gt;="&amp;TIMEVALUE(LEFT($B69,5)),Matches[TIME OUT],"&lt;"&amp;TIMEVALUE(LEFT($B69,5))+TIME(0,15,0),Matches[SITE OUT],BE$9)),COUNTIFS(All[TIMEBIN],$B69,All[CLASS],INDEX(classNum,1,MATCH(BI$11,classScheme,0)))),"")</f>
        <v>0</v>
      </c>
      <c r="BJ69" s="12"/>
      <c r="BK69" s="8">
        <f ca="1">IF(BK$9&lt;&gt;"",IF(BK$9&lt;&gt;"All Locations",IF(BK$10="From",COUNTIFS(Matches[CLASS],INDEX(classNum,1,MATCH(BK$11,classScheme,0)),Matches[TIMEBIN],$B69,Matches[SITE IN],BK$9),COUNTIFS(Matches[CLASS],INDEX(classNum,1,MATCH(BK$11,classScheme,0)),Matches[TIME OUT],"&gt;="&amp;TIMEVALUE(LEFT($B69,5)),Matches[TIME OUT],"&lt;"&amp;TIMEVALUE(LEFT($B69,5))+TIME(0,15,0),Matches[SITE OUT],BK$9)),COUNTIFS(All[TIMEBIN],$B69,All[CLASS],INDEX(classNum,1,MATCH(BK$11,classScheme,0)))),"")</f>
        <v>11</v>
      </c>
      <c r="BL69" s="9">
        <f ca="1">IF(BK$9&lt;&gt;"",IF(BK$9&lt;&gt;"All Locations",IF(BK$10="From",COUNTIFS(Matches[CLASS],INDEX(classNum,1,MATCH(BL$11,classScheme,0)),Matches[TIMEBIN],$B69,Matches[SITE IN],BK$9),COUNTIFS(Matches[CLASS],INDEX(classNum,1,MATCH(BL$11,classScheme,0)),Matches[TIME OUT],"&gt;="&amp;TIMEVALUE(LEFT($B69,5)),Matches[TIME OUT],"&lt;"&amp;TIMEVALUE(LEFT($B69,5))+TIME(0,15,0),Matches[SITE OUT],BK$9)),COUNTIFS(All[TIMEBIN],$B69,All[CLASS],INDEX(classNum,1,MATCH(BL$11,classScheme,0)))),"")</f>
        <v>1</v>
      </c>
      <c r="BM69" s="9">
        <f ca="1">IF(BK$9&lt;&gt;"",IF(BK$9&lt;&gt;"All Locations",IF(BK$10="From",COUNTIFS(Matches[CLASS],INDEX(classNum,1,MATCH(BM$11,classScheme,0)),Matches[TIMEBIN],$B69,Matches[SITE IN],BK$9),COUNTIFS(Matches[CLASS],INDEX(classNum,1,MATCH(BM$11,classScheme,0)),Matches[TIME OUT],"&gt;="&amp;TIMEVALUE(LEFT($B69,5)),Matches[TIME OUT],"&lt;"&amp;TIMEVALUE(LEFT($B69,5))+TIME(0,15,0),Matches[SITE OUT],BK$9)),COUNTIFS(All[TIMEBIN],$B69,All[CLASS],INDEX(classNum,1,MATCH(BM$11,classScheme,0)))),"")</f>
        <v>0</v>
      </c>
      <c r="BN69" s="10">
        <f ca="1">IF(BK$9&lt;&gt;"",IF(BK$9&lt;&gt;"All Locations",IF(BK$10="From",COUNTIFS(Matches[CLASS],INDEX(classNum,1,MATCH(BN$11,classScheme,0)),Matches[TIMEBIN],$B69,Matches[SITE IN],BK$9),COUNTIFS(Matches[CLASS],INDEX(classNum,1,MATCH(BN$11,classScheme,0)),Matches[TIME OUT],"&gt;="&amp;TIMEVALUE(LEFT($B69,5)),Matches[TIME OUT],"&lt;"&amp;TIMEVALUE(LEFT($B69,5))+TIME(0,15,0),Matches[SITE OUT],BK$9)),COUNTIFS(All[TIMEBIN],$B69,All[CLASS],INDEX(classNum,1,MATCH(BN$11,classScheme,0)))),"")</f>
        <v>0</v>
      </c>
      <c r="BO69" s="11">
        <f ca="1">IF(BK$9&lt;&gt;"",IF(BK$9&lt;&gt;"All Locations",IF(BK$10="From",COUNTIFS(Matches[CLASS],INDEX(classNum,1,MATCH(BO$11,classScheme,0)),Matches[TIMEBIN],$B69,Matches[SITE IN],BK$9),COUNTIFS(Matches[CLASS],INDEX(classNum,1,MATCH(BO$11,classScheme,0)),Matches[TIME OUT],"&gt;="&amp;TIMEVALUE(LEFT($B69,5)),Matches[TIME OUT],"&lt;"&amp;TIMEVALUE(LEFT($B69,5))+TIME(0,15,0),Matches[SITE OUT],BK$9)),COUNTIFS(All[TIMEBIN],$B69,All[CLASS],INDEX(classNum,1,MATCH(BO$11,classScheme,0)))),"")</f>
        <v>0</v>
      </c>
      <c r="BP69" s="12"/>
      <c r="BQ69" s="8">
        <f ca="1">IF(BQ$9&lt;&gt;"",IF(BQ$9&lt;&gt;"All Locations",IF(BQ$10="From",COUNTIFS(Matches[CLASS],INDEX(classNum,1,MATCH(BQ$11,classScheme,0)),Matches[TIMEBIN],$B69,Matches[SITE IN],BQ$9),COUNTIFS(Matches[CLASS],INDEX(classNum,1,MATCH(BQ$11,classScheme,0)),Matches[TIME OUT],"&gt;="&amp;TIMEVALUE(LEFT($B69,5)),Matches[TIME OUT],"&lt;"&amp;TIMEVALUE(LEFT($B69,5))+TIME(0,15,0),Matches[SITE OUT],BQ$9)),COUNTIFS(All[TIMEBIN],$B69,All[CLASS],INDEX(classNum,1,MATCH(BQ$11,classScheme,0)))),"")</f>
        <v>177</v>
      </c>
      <c r="BR69" s="9">
        <f ca="1">IF(BQ$9&lt;&gt;"",IF(BQ$9&lt;&gt;"All Locations",IF(BQ$10="From",COUNTIFS(Matches[CLASS],INDEX(classNum,1,MATCH(BR$11,classScheme,0)),Matches[TIMEBIN],$B69,Matches[SITE IN],BQ$9),COUNTIFS(Matches[CLASS],INDEX(classNum,1,MATCH(BR$11,classScheme,0)),Matches[TIME OUT],"&gt;="&amp;TIMEVALUE(LEFT($B69,5)),Matches[TIME OUT],"&lt;"&amp;TIMEVALUE(LEFT($B69,5))+TIME(0,15,0),Matches[SITE OUT],BQ$9)),COUNTIFS(All[TIMEBIN],$B69,All[CLASS],INDEX(classNum,1,MATCH(BR$11,classScheme,0)))),"")</f>
        <v>9</v>
      </c>
      <c r="BS69" s="9">
        <f ca="1">IF(BQ$9&lt;&gt;"",IF(BQ$9&lt;&gt;"All Locations",IF(BQ$10="From",COUNTIFS(Matches[CLASS],INDEX(classNum,1,MATCH(BS$11,classScheme,0)),Matches[TIMEBIN],$B69,Matches[SITE IN],BQ$9),COUNTIFS(Matches[CLASS],INDEX(classNum,1,MATCH(BS$11,classScheme,0)),Matches[TIME OUT],"&gt;="&amp;TIMEVALUE(LEFT($B69,5)),Matches[TIME OUT],"&lt;"&amp;TIMEVALUE(LEFT($B69,5))+TIME(0,15,0),Matches[SITE OUT],BQ$9)),COUNTIFS(All[TIMEBIN],$B69,All[CLASS],INDEX(classNum,1,MATCH(BS$11,classScheme,0)))),"")</f>
        <v>0</v>
      </c>
      <c r="BT69" s="10">
        <f ca="1">IF(BQ$9&lt;&gt;"",IF(BQ$9&lt;&gt;"All Locations",IF(BQ$10="From",COUNTIFS(Matches[CLASS],INDEX(classNum,1,MATCH(BT$11,classScheme,0)),Matches[TIMEBIN],$B69,Matches[SITE IN],BQ$9),COUNTIFS(Matches[CLASS],INDEX(classNum,1,MATCH(BT$11,classScheme,0)),Matches[TIME OUT],"&gt;="&amp;TIMEVALUE(LEFT($B69,5)),Matches[TIME OUT],"&lt;"&amp;TIMEVALUE(LEFT($B69,5))+TIME(0,15,0),Matches[SITE OUT],BQ$9)),COUNTIFS(All[TIMEBIN],$B69,All[CLASS],INDEX(classNum,1,MATCH(BT$11,classScheme,0)))),"")</f>
        <v>0</v>
      </c>
      <c r="BU69" s="11">
        <f ca="1">IF(BQ$9&lt;&gt;"",IF(BQ$9&lt;&gt;"All Locations",IF(BQ$10="From",COUNTIFS(Matches[CLASS],INDEX(classNum,1,MATCH(BU$11,classScheme,0)),Matches[TIMEBIN],$B69,Matches[SITE IN],BQ$9),COUNTIFS(Matches[CLASS],INDEX(classNum,1,MATCH(BU$11,classScheme,0)),Matches[TIME OUT],"&gt;="&amp;TIMEVALUE(LEFT($B69,5)),Matches[TIME OUT],"&lt;"&amp;TIMEVALUE(LEFT($B69,5))+TIME(0,15,0),Matches[SITE OUT],BQ$9)),COUNTIFS(All[TIMEBIN],$B69,All[CLASS],INDEX(classNum,1,MATCH(BU$11,classScheme,0)))),"")</f>
        <v>4</v>
      </c>
    </row>
    <row r="70" spans="2:73">
      <c r="B70" s="7" t="str">
        <v>20:30 - 20:45</v>
      </c>
      <c r="C70" s="8">
        <f ca="1">IF(C$9&lt;&gt;"",IF(C$9&lt;&gt;"All Locations",IF(C$10="From",COUNTIFS(Matches[CLASS],INDEX(classNum,1,MATCH(C$11,classScheme,0)),Matches[TIMEBIN],$B70,Matches[SITE IN],C$9),COUNTIFS(Matches[CLASS],INDEX(classNum,1,MATCH(C$11,classScheme,0)),Matches[TIME OUT],"&gt;="&amp;TIMEVALUE(LEFT($B70,5)),Matches[TIME OUT],"&lt;"&amp;TIMEVALUE(LEFT($B70,5))+TIME(0,15,0),Matches[SITE OUT],C$9)),COUNTIFS(All[TIMEBIN],$B70,All[CLASS],INDEX(classNum,1,MATCH(C$11,classScheme,0)))),"")</f>
        <v>32</v>
      </c>
      <c r="D70" s="9">
        <f ca="1">IF(C$9&lt;&gt;"",IF(C$9&lt;&gt;"All Locations",IF(C$10="From",COUNTIFS(Matches[CLASS],INDEX(classNum,1,MATCH(D$11,classScheme,0)),Matches[TIMEBIN],$B70,Matches[SITE IN],C$9),COUNTIFS(Matches[CLASS],INDEX(classNum,1,MATCH(D$11,classScheme,0)),Matches[TIME OUT],"&gt;="&amp;TIMEVALUE(LEFT($B70,5)),Matches[TIME OUT],"&lt;"&amp;TIMEVALUE(LEFT($B70,5))+TIME(0,15,0),Matches[SITE OUT],C$9)),COUNTIFS(All[TIMEBIN],$B70,All[CLASS],INDEX(classNum,1,MATCH(D$11,classScheme,0)))),"")</f>
        <v>3</v>
      </c>
      <c r="E70" s="9">
        <f ca="1">IF(C$9&lt;&gt;"",IF(C$9&lt;&gt;"All Locations",IF(C$10="From",COUNTIFS(Matches[CLASS],INDEX(classNum,1,MATCH(E$11,classScheme,0)),Matches[TIMEBIN],$B70,Matches[SITE IN],C$9),COUNTIFS(Matches[CLASS],INDEX(classNum,1,MATCH(E$11,classScheme,0)),Matches[TIME OUT],"&gt;="&amp;TIMEVALUE(LEFT($B70,5)),Matches[TIME OUT],"&lt;"&amp;TIMEVALUE(LEFT($B70,5))+TIME(0,15,0),Matches[SITE OUT],C$9)),COUNTIFS(All[TIMEBIN],$B70,All[CLASS],INDEX(classNum,1,MATCH(E$11,classScheme,0)))),"")</f>
        <v>0</v>
      </c>
      <c r="F70" s="10">
        <f ca="1">IF(C$9&lt;&gt;"",IF(C$9&lt;&gt;"All Locations",IF(C$10="From",COUNTIFS(Matches[CLASS],INDEX(classNum,1,MATCH(F$11,classScheme,0)),Matches[TIMEBIN],$B70,Matches[SITE IN],C$9),COUNTIFS(Matches[CLASS],INDEX(classNum,1,MATCH(F$11,classScheme,0)),Matches[TIME OUT],"&gt;="&amp;TIMEVALUE(LEFT($B70,5)),Matches[TIME OUT],"&lt;"&amp;TIMEVALUE(LEFT($B70,5))+TIME(0,15,0),Matches[SITE OUT],C$9)),COUNTIFS(All[TIMEBIN],$B70,All[CLASS],INDEX(classNum,1,MATCH(F$11,classScheme,0)))),"")</f>
        <v>0</v>
      </c>
      <c r="G70" s="11">
        <f ca="1">IF(C$9&lt;&gt;"",IF(C$9&lt;&gt;"All Locations",IF(C$10="From",COUNTIFS(Matches[CLASS],INDEX(classNum,1,MATCH(G$11,classScheme,0)),Matches[TIMEBIN],$B70,Matches[SITE IN],C$9),COUNTIFS(Matches[CLASS],INDEX(classNum,1,MATCH(G$11,classScheme,0)),Matches[TIME OUT],"&gt;="&amp;TIMEVALUE(LEFT($B70,5)),Matches[TIME OUT],"&lt;"&amp;TIMEVALUE(LEFT($B70,5))+TIME(0,15,0),Matches[SITE OUT],C$9)),COUNTIFS(All[TIMEBIN],$B70,All[CLASS],INDEX(classNum,1,MATCH(G$11,classScheme,0)))),"")</f>
        <v>1</v>
      </c>
      <c r="H70" s="12"/>
      <c r="I70" s="8">
        <f ca="1">IF(I$9&lt;&gt;"",IF(I$9&lt;&gt;"All Locations",IF(I$10="From",COUNTIFS(Matches[CLASS],INDEX(classNum,1,MATCH(I$11,classScheme,0)),Matches[TIMEBIN],$B70,Matches[SITE IN],I$9),COUNTIFS(Matches[CLASS],INDEX(classNum,1,MATCH(I$11,classScheme,0)),Matches[TIME OUT],"&gt;="&amp;TIMEVALUE(LEFT($B70,5)),Matches[TIME OUT],"&lt;"&amp;TIMEVALUE(LEFT($B70,5))+TIME(0,15,0),Matches[SITE OUT],I$9)),COUNTIFS(All[TIMEBIN],$B70,All[CLASS],INDEX(classNum,1,MATCH(I$11,classScheme,0)))),"")</f>
        <v>0</v>
      </c>
      <c r="J70" s="9">
        <f ca="1">IF(I$9&lt;&gt;"",IF(I$9&lt;&gt;"All Locations",IF(I$10="From",COUNTIFS(Matches[CLASS],INDEX(classNum,1,MATCH(J$11,classScheme,0)),Matches[TIMEBIN],$B70,Matches[SITE IN],I$9),COUNTIFS(Matches[CLASS],INDEX(classNum,1,MATCH(J$11,classScheme,0)),Matches[TIME OUT],"&gt;="&amp;TIMEVALUE(LEFT($B70,5)),Matches[TIME OUT],"&lt;"&amp;TIMEVALUE(LEFT($B70,5))+TIME(0,15,0),Matches[SITE OUT],I$9)),COUNTIFS(All[TIMEBIN],$B70,All[CLASS],INDEX(classNum,1,MATCH(J$11,classScheme,0)))),"")</f>
        <v>0</v>
      </c>
      <c r="K70" s="9">
        <f ca="1">IF(I$9&lt;&gt;"",IF(I$9&lt;&gt;"All Locations",IF(I$10="From",COUNTIFS(Matches[CLASS],INDEX(classNum,1,MATCH(K$11,classScheme,0)),Matches[TIMEBIN],$B70,Matches[SITE IN],I$9),COUNTIFS(Matches[CLASS],INDEX(classNum,1,MATCH(K$11,classScheme,0)),Matches[TIME OUT],"&gt;="&amp;TIMEVALUE(LEFT($B70,5)),Matches[TIME OUT],"&lt;"&amp;TIMEVALUE(LEFT($B70,5))+TIME(0,15,0),Matches[SITE OUT],I$9)),COUNTIFS(All[TIMEBIN],$B70,All[CLASS],INDEX(classNum,1,MATCH(K$11,classScheme,0)))),"")</f>
        <v>0</v>
      </c>
      <c r="L70" s="10">
        <f ca="1">IF(I$9&lt;&gt;"",IF(I$9&lt;&gt;"All Locations",IF(I$10="From",COUNTIFS(Matches[CLASS],INDEX(classNum,1,MATCH(L$11,classScheme,0)),Matches[TIMEBIN],$B70,Matches[SITE IN],I$9),COUNTIFS(Matches[CLASS],INDEX(classNum,1,MATCH(L$11,classScheme,0)),Matches[TIME OUT],"&gt;="&amp;TIMEVALUE(LEFT($B70,5)),Matches[TIME OUT],"&lt;"&amp;TIMEVALUE(LEFT($B70,5))+TIME(0,15,0),Matches[SITE OUT],I$9)),COUNTIFS(All[TIMEBIN],$B70,All[CLASS],INDEX(classNum,1,MATCH(L$11,classScheme,0)))),"")</f>
        <v>0</v>
      </c>
      <c r="M70" s="11">
        <f ca="1">IF(I$9&lt;&gt;"",IF(I$9&lt;&gt;"All Locations",IF(I$10="From",COUNTIFS(Matches[CLASS],INDEX(classNum,1,MATCH(M$11,classScheme,0)),Matches[TIMEBIN],$B70,Matches[SITE IN],I$9),COUNTIFS(Matches[CLASS],INDEX(classNum,1,MATCH(M$11,classScheme,0)),Matches[TIME OUT],"&gt;="&amp;TIMEVALUE(LEFT($B70,5)),Matches[TIME OUT],"&lt;"&amp;TIMEVALUE(LEFT($B70,5))+TIME(0,15,0),Matches[SITE OUT],I$9)),COUNTIFS(All[TIMEBIN],$B70,All[CLASS],INDEX(classNum,1,MATCH(M$11,classScheme,0)))),"")</f>
        <v>0</v>
      </c>
      <c r="N70" s="12"/>
      <c r="O70" s="8">
        <f ca="1">IF(O$9&lt;&gt;"",IF(O$9&lt;&gt;"All Locations",IF(O$10="From",COUNTIFS(Matches[CLASS],INDEX(classNum,1,MATCH(O$11,classScheme,0)),Matches[TIMEBIN],$B70,Matches[SITE IN],O$9),COUNTIFS(Matches[CLASS],INDEX(classNum,1,MATCH(O$11,classScheme,0)),Matches[TIME OUT],"&gt;="&amp;TIMEVALUE(LEFT($B70,5)),Matches[TIME OUT],"&lt;"&amp;TIMEVALUE(LEFT($B70,5))+TIME(0,15,0),Matches[SITE OUT],O$9)),COUNTIFS(All[TIMEBIN],$B70,All[CLASS],INDEX(classNum,1,MATCH(O$11,classScheme,0)))),"")</f>
        <v>7</v>
      </c>
      <c r="P70" s="9">
        <f ca="1">IF(O$9&lt;&gt;"",IF(O$9&lt;&gt;"All Locations",IF(O$10="From",COUNTIFS(Matches[CLASS],INDEX(classNum,1,MATCH(P$11,classScheme,0)),Matches[TIMEBIN],$B70,Matches[SITE IN],O$9),COUNTIFS(Matches[CLASS],INDEX(classNum,1,MATCH(P$11,classScheme,0)),Matches[TIME OUT],"&gt;="&amp;TIMEVALUE(LEFT($B70,5)),Matches[TIME OUT],"&lt;"&amp;TIMEVALUE(LEFT($B70,5))+TIME(0,15,0),Matches[SITE OUT],O$9)),COUNTIFS(All[TIMEBIN],$B70,All[CLASS],INDEX(classNum,1,MATCH(P$11,classScheme,0)))),"")</f>
        <v>0</v>
      </c>
      <c r="Q70" s="9">
        <f ca="1">IF(O$9&lt;&gt;"",IF(O$9&lt;&gt;"All Locations",IF(O$10="From",COUNTIFS(Matches[CLASS],INDEX(classNum,1,MATCH(Q$11,classScheme,0)),Matches[TIMEBIN],$B70,Matches[SITE IN],O$9),COUNTIFS(Matches[CLASS],INDEX(classNum,1,MATCH(Q$11,classScheme,0)),Matches[TIME OUT],"&gt;="&amp;TIMEVALUE(LEFT($B70,5)),Matches[TIME OUT],"&lt;"&amp;TIMEVALUE(LEFT($B70,5))+TIME(0,15,0),Matches[SITE OUT],O$9)),COUNTIFS(All[TIMEBIN],$B70,All[CLASS],INDEX(classNum,1,MATCH(Q$11,classScheme,0)))),"")</f>
        <v>0</v>
      </c>
      <c r="R70" s="10">
        <f ca="1">IF(O$9&lt;&gt;"",IF(O$9&lt;&gt;"All Locations",IF(O$10="From",COUNTIFS(Matches[CLASS],INDEX(classNum,1,MATCH(R$11,classScheme,0)),Matches[TIMEBIN],$B70,Matches[SITE IN],O$9),COUNTIFS(Matches[CLASS],INDEX(classNum,1,MATCH(R$11,classScheme,0)),Matches[TIME OUT],"&gt;="&amp;TIMEVALUE(LEFT($B70,5)),Matches[TIME OUT],"&lt;"&amp;TIMEVALUE(LEFT($B70,5))+TIME(0,15,0),Matches[SITE OUT],O$9)),COUNTIFS(All[TIMEBIN],$B70,All[CLASS],INDEX(classNum,1,MATCH(R$11,classScheme,0)))),"")</f>
        <v>0</v>
      </c>
      <c r="S70" s="11">
        <f ca="1">IF(O$9&lt;&gt;"",IF(O$9&lt;&gt;"All Locations",IF(O$10="From",COUNTIFS(Matches[CLASS],INDEX(classNum,1,MATCH(S$11,classScheme,0)),Matches[TIMEBIN],$B70,Matches[SITE IN],O$9),COUNTIFS(Matches[CLASS],INDEX(classNum,1,MATCH(S$11,classScheme,0)),Matches[TIME OUT],"&gt;="&amp;TIMEVALUE(LEFT($B70,5)),Matches[TIME OUT],"&lt;"&amp;TIMEVALUE(LEFT($B70,5))+TIME(0,15,0),Matches[SITE OUT],O$9)),COUNTIFS(All[TIMEBIN],$B70,All[CLASS],INDEX(classNum,1,MATCH(S$11,classScheme,0)))),"")</f>
        <v>0</v>
      </c>
      <c r="T70" s="12"/>
      <c r="U70" s="8">
        <f ca="1">IF(U$9&lt;&gt;"",IF(U$9&lt;&gt;"All Locations",IF(U$10="From",COUNTIFS(Matches[CLASS],INDEX(classNum,1,MATCH(U$11,classScheme,0)),Matches[TIMEBIN],$B70,Matches[SITE IN],U$9),COUNTIFS(Matches[CLASS],INDEX(classNum,1,MATCH(U$11,classScheme,0)),Matches[TIME OUT],"&gt;="&amp;TIMEVALUE(LEFT($B70,5)),Matches[TIME OUT],"&lt;"&amp;TIMEVALUE(LEFT($B70,5))+TIME(0,15,0),Matches[SITE OUT],U$9)),COUNTIFS(All[TIMEBIN],$B70,All[CLASS],INDEX(classNum,1,MATCH(U$11,classScheme,0)))),"")</f>
        <v>10</v>
      </c>
      <c r="V70" s="9">
        <f ca="1">IF(U$9&lt;&gt;"",IF(U$9&lt;&gt;"All Locations",IF(U$10="From",COUNTIFS(Matches[CLASS],INDEX(classNum,1,MATCH(V$11,classScheme,0)),Matches[TIMEBIN],$B70,Matches[SITE IN],U$9),COUNTIFS(Matches[CLASS],INDEX(classNum,1,MATCH(V$11,classScheme,0)),Matches[TIME OUT],"&gt;="&amp;TIMEVALUE(LEFT($B70,5)),Matches[TIME OUT],"&lt;"&amp;TIMEVALUE(LEFT($B70,5))+TIME(0,15,0),Matches[SITE OUT],U$9)),COUNTIFS(All[TIMEBIN],$B70,All[CLASS],INDEX(classNum,1,MATCH(V$11,classScheme,0)))),"")</f>
        <v>0</v>
      </c>
      <c r="W70" s="9">
        <f ca="1">IF(U$9&lt;&gt;"",IF(U$9&lt;&gt;"All Locations",IF(U$10="From",COUNTIFS(Matches[CLASS],INDEX(classNum,1,MATCH(W$11,classScheme,0)),Matches[TIMEBIN],$B70,Matches[SITE IN],U$9),COUNTIFS(Matches[CLASS],INDEX(classNum,1,MATCH(W$11,classScheme,0)),Matches[TIME OUT],"&gt;="&amp;TIMEVALUE(LEFT($B70,5)),Matches[TIME OUT],"&lt;"&amp;TIMEVALUE(LEFT($B70,5))+TIME(0,15,0),Matches[SITE OUT],U$9)),COUNTIFS(All[TIMEBIN],$B70,All[CLASS],INDEX(classNum,1,MATCH(W$11,classScheme,0)))),"")</f>
        <v>0</v>
      </c>
      <c r="X70" s="10">
        <f ca="1">IF(U$9&lt;&gt;"",IF(U$9&lt;&gt;"All Locations",IF(U$10="From",COUNTIFS(Matches[CLASS],INDEX(classNum,1,MATCH(X$11,classScheme,0)),Matches[TIMEBIN],$B70,Matches[SITE IN],U$9),COUNTIFS(Matches[CLASS],INDEX(classNum,1,MATCH(X$11,classScheme,0)),Matches[TIME OUT],"&gt;="&amp;TIMEVALUE(LEFT($B70,5)),Matches[TIME OUT],"&lt;"&amp;TIMEVALUE(LEFT($B70,5))+TIME(0,15,0),Matches[SITE OUT],U$9)),COUNTIFS(All[TIMEBIN],$B70,All[CLASS],INDEX(classNum,1,MATCH(X$11,classScheme,0)))),"")</f>
        <v>0</v>
      </c>
      <c r="Y70" s="11">
        <f ca="1">IF(U$9&lt;&gt;"",IF(U$9&lt;&gt;"All Locations",IF(U$10="From",COUNTIFS(Matches[CLASS],INDEX(classNum,1,MATCH(Y$11,classScheme,0)),Matches[TIMEBIN],$B70,Matches[SITE IN],U$9),COUNTIFS(Matches[CLASS],INDEX(classNum,1,MATCH(Y$11,classScheme,0)),Matches[TIME OUT],"&gt;="&amp;TIMEVALUE(LEFT($B70,5)),Matches[TIME OUT],"&lt;"&amp;TIMEVALUE(LEFT($B70,5))+TIME(0,15,0),Matches[SITE OUT],U$9)),COUNTIFS(All[TIMEBIN],$B70,All[CLASS],INDEX(classNum,1,MATCH(Y$11,classScheme,0)))),"")</f>
        <v>0</v>
      </c>
      <c r="Z70" s="12"/>
      <c r="AA70" s="8">
        <f ca="1">IF(AA$9&lt;&gt;"",IF(AA$9&lt;&gt;"All Locations",IF(AA$10="From",COUNTIFS(Matches[CLASS],INDEX(classNum,1,MATCH(AA$11,classScheme,0)),Matches[TIMEBIN],$B70,Matches[SITE IN],AA$9),COUNTIFS(Matches[CLASS],INDEX(classNum,1,MATCH(AA$11,classScheme,0)),Matches[TIME OUT],"&gt;="&amp;TIMEVALUE(LEFT($B70,5)),Matches[TIME OUT],"&lt;"&amp;TIMEVALUE(LEFT($B70,5))+TIME(0,15,0),Matches[SITE OUT],AA$9)),COUNTIFS(All[TIMEBIN],$B70,All[CLASS],INDEX(classNum,1,MATCH(AA$11,classScheme,0)))),"")</f>
        <v>11</v>
      </c>
      <c r="AB70" s="9">
        <f ca="1">IF(AA$9&lt;&gt;"",IF(AA$9&lt;&gt;"All Locations",IF(AA$10="From",COUNTIFS(Matches[CLASS],INDEX(classNum,1,MATCH(AB$11,classScheme,0)),Matches[TIMEBIN],$B70,Matches[SITE IN],AA$9),COUNTIFS(Matches[CLASS],INDEX(classNum,1,MATCH(AB$11,classScheme,0)),Matches[TIME OUT],"&gt;="&amp;TIMEVALUE(LEFT($B70,5)),Matches[TIME OUT],"&lt;"&amp;TIMEVALUE(LEFT($B70,5))+TIME(0,15,0),Matches[SITE OUT],AA$9)),COUNTIFS(All[TIMEBIN],$B70,All[CLASS],INDEX(classNum,1,MATCH(AB$11,classScheme,0)))),"")</f>
        <v>3</v>
      </c>
      <c r="AC70" s="9">
        <f ca="1">IF(AA$9&lt;&gt;"",IF(AA$9&lt;&gt;"All Locations",IF(AA$10="From",COUNTIFS(Matches[CLASS],INDEX(classNum,1,MATCH(AC$11,classScheme,0)),Matches[TIMEBIN],$B70,Matches[SITE IN],AA$9),COUNTIFS(Matches[CLASS],INDEX(classNum,1,MATCH(AC$11,classScheme,0)),Matches[TIME OUT],"&gt;="&amp;TIMEVALUE(LEFT($B70,5)),Matches[TIME OUT],"&lt;"&amp;TIMEVALUE(LEFT($B70,5))+TIME(0,15,0),Matches[SITE OUT],AA$9)),COUNTIFS(All[TIMEBIN],$B70,All[CLASS],INDEX(classNum,1,MATCH(AC$11,classScheme,0)))),"")</f>
        <v>0</v>
      </c>
      <c r="AD70" s="10">
        <f ca="1">IF(AA$9&lt;&gt;"",IF(AA$9&lt;&gt;"All Locations",IF(AA$10="From",COUNTIFS(Matches[CLASS],INDEX(classNum,1,MATCH(AD$11,classScheme,0)),Matches[TIMEBIN],$B70,Matches[SITE IN],AA$9),COUNTIFS(Matches[CLASS],INDEX(classNum,1,MATCH(AD$11,classScheme,0)),Matches[TIME OUT],"&gt;="&amp;TIMEVALUE(LEFT($B70,5)),Matches[TIME OUT],"&lt;"&amp;TIMEVALUE(LEFT($B70,5))+TIME(0,15,0),Matches[SITE OUT],AA$9)),COUNTIFS(All[TIMEBIN],$B70,All[CLASS],INDEX(classNum,1,MATCH(AD$11,classScheme,0)))),"")</f>
        <v>0</v>
      </c>
      <c r="AE70" s="11">
        <f ca="1">IF(AA$9&lt;&gt;"",IF(AA$9&lt;&gt;"All Locations",IF(AA$10="From",COUNTIFS(Matches[CLASS],INDEX(classNum,1,MATCH(AE$11,classScheme,0)),Matches[TIMEBIN],$B70,Matches[SITE IN],AA$9),COUNTIFS(Matches[CLASS],INDEX(classNum,1,MATCH(AE$11,classScheme,0)),Matches[TIME OUT],"&gt;="&amp;TIMEVALUE(LEFT($B70,5)),Matches[TIME OUT],"&lt;"&amp;TIMEVALUE(LEFT($B70,5))+TIME(0,15,0),Matches[SITE OUT],AA$9)),COUNTIFS(All[TIMEBIN],$B70,All[CLASS],INDEX(classNum,1,MATCH(AE$11,classScheme,0)))),"")</f>
        <v>0</v>
      </c>
      <c r="AF70" s="12"/>
      <c r="AG70" s="8">
        <f ca="1">IF(AG$9&lt;&gt;"",IF(AG$9&lt;&gt;"All Locations",IF(AG$10="From",COUNTIFS(Matches[CLASS],INDEX(classNum,1,MATCH(AG$11,classScheme,0)),Matches[TIMEBIN],$B70,Matches[SITE IN],AG$9),COUNTIFS(Matches[CLASS],INDEX(classNum,1,MATCH(AG$11,classScheme,0)),Matches[TIME OUT],"&gt;="&amp;TIMEVALUE(LEFT($B70,5)),Matches[TIME OUT],"&lt;"&amp;TIMEVALUE(LEFT($B70,5))+TIME(0,15,0),Matches[SITE OUT],AG$9)),COUNTIFS(All[TIMEBIN],$B70,All[CLASS],INDEX(classNum,1,MATCH(AG$11,classScheme,0)))),"")</f>
        <v>19</v>
      </c>
      <c r="AH70" s="9">
        <f ca="1">IF(AG$9&lt;&gt;"",IF(AG$9&lt;&gt;"All Locations",IF(AG$10="From",COUNTIFS(Matches[CLASS],INDEX(classNum,1,MATCH(AH$11,classScheme,0)),Matches[TIMEBIN],$B70,Matches[SITE IN],AG$9),COUNTIFS(Matches[CLASS],INDEX(classNum,1,MATCH(AH$11,classScheme,0)),Matches[TIME OUT],"&gt;="&amp;TIMEVALUE(LEFT($B70,5)),Matches[TIME OUT],"&lt;"&amp;TIMEVALUE(LEFT($B70,5))+TIME(0,15,0),Matches[SITE OUT],AG$9)),COUNTIFS(All[TIMEBIN],$B70,All[CLASS],INDEX(classNum,1,MATCH(AH$11,classScheme,0)))),"")</f>
        <v>3</v>
      </c>
      <c r="AI70" s="9">
        <f ca="1">IF(AG$9&lt;&gt;"",IF(AG$9&lt;&gt;"All Locations",IF(AG$10="From",COUNTIFS(Matches[CLASS],INDEX(classNum,1,MATCH(AI$11,classScheme,0)),Matches[TIMEBIN],$B70,Matches[SITE IN],AG$9),COUNTIFS(Matches[CLASS],INDEX(classNum,1,MATCH(AI$11,classScheme,0)),Matches[TIME OUT],"&gt;="&amp;TIMEVALUE(LEFT($B70,5)),Matches[TIME OUT],"&lt;"&amp;TIMEVALUE(LEFT($B70,5))+TIME(0,15,0),Matches[SITE OUT],AG$9)),COUNTIFS(All[TIMEBIN],$B70,All[CLASS],INDEX(classNum,1,MATCH(AI$11,classScheme,0)))),"")</f>
        <v>0</v>
      </c>
      <c r="AJ70" s="10">
        <f ca="1">IF(AG$9&lt;&gt;"",IF(AG$9&lt;&gt;"All Locations",IF(AG$10="From",COUNTIFS(Matches[CLASS],INDEX(classNum,1,MATCH(AJ$11,classScheme,0)),Matches[TIMEBIN],$B70,Matches[SITE IN],AG$9),COUNTIFS(Matches[CLASS],INDEX(classNum,1,MATCH(AJ$11,classScheme,0)),Matches[TIME OUT],"&gt;="&amp;TIMEVALUE(LEFT($B70,5)),Matches[TIME OUT],"&lt;"&amp;TIMEVALUE(LEFT($B70,5))+TIME(0,15,0),Matches[SITE OUT],AG$9)),COUNTIFS(All[TIMEBIN],$B70,All[CLASS],INDEX(classNum,1,MATCH(AJ$11,classScheme,0)))),"")</f>
        <v>0</v>
      </c>
      <c r="AK70" s="11">
        <f ca="1">IF(AG$9&lt;&gt;"",IF(AG$9&lt;&gt;"All Locations",IF(AG$10="From",COUNTIFS(Matches[CLASS],INDEX(classNum,1,MATCH(AK$11,classScheme,0)),Matches[TIMEBIN],$B70,Matches[SITE IN],AG$9),COUNTIFS(Matches[CLASS],INDEX(classNum,1,MATCH(AK$11,classScheme,0)),Matches[TIME OUT],"&gt;="&amp;TIMEVALUE(LEFT($B70,5)),Matches[TIME OUT],"&lt;"&amp;TIMEVALUE(LEFT($B70,5))+TIME(0,15,0),Matches[SITE OUT],AG$9)),COUNTIFS(All[TIMEBIN],$B70,All[CLASS],INDEX(classNum,1,MATCH(AK$11,classScheme,0)))),"")</f>
        <v>0</v>
      </c>
      <c r="AL70" s="12"/>
      <c r="AM70" s="8">
        <f ca="1">IF(AM$9&lt;&gt;"",IF(AM$9&lt;&gt;"All Locations",IF(AM$10="From",COUNTIFS(Matches[CLASS],INDEX(classNum,1,MATCH(AM$11,classScheme,0)),Matches[TIMEBIN],$B70,Matches[SITE IN],AM$9),COUNTIFS(Matches[CLASS],INDEX(classNum,1,MATCH(AM$11,classScheme,0)),Matches[TIME OUT],"&gt;="&amp;TIMEVALUE(LEFT($B70,5)),Matches[TIME OUT],"&lt;"&amp;TIMEVALUE(LEFT($B70,5))+TIME(0,15,0),Matches[SITE OUT],AM$9)),COUNTIFS(All[TIMEBIN],$B70,All[CLASS],INDEX(classNum,1,MATCH(AM$11,classScheme,0)))),"")</f>
        <v>33</v>
      </c>
      <c r="AN70" s="9">
        <f ca="1">IF(AM$9&lt;&gt;"",IF(AM$9&lt;&gt;"All Locations",IF(AM$10="From",COUNTIFS(Matches[CLASS],INDEX(classNum,1,MATCH(AN$11,classScheme,0)),Matches[TIMEBIN],$B70,Matches[SITE IN],AM$9),COUNTIFS(Matches[CLASS],INDEX(classNum,1,MATCH(AN$11,classScheme,0)),Matches[TIME OUT],"&gt;="&amp;TIMEVALUE(LEFT($B70,5)),Matches[TIME OUT],"&lt;"&amp;TIMEVALUE(LEFT($B70,5))+TIME(0,15,0),Matches[SITE OUT],AM$9)),COUNTIFS(All[TIMEBIN],$B70,All[CLASS],INDEX(classNum,1,MATCH(AN$11,classScheme,0)))),"")</f>
        <v>1</v>
      </c>
      <c r="AO70" s="9">
        <f ca="1">IF(AM$9&lt;&gt;"",IF(AM$9&lt;&gt;"All Locations",IF(AM$10="From",COUNTIFS(Matches[CLASS],INDEX(classNum,1,MATCH(AO$11,classScheme,0)),Matches[TIMEBIN],$B70,Matches[SITE IN],AM$9),COUNTIFS(Matches[CLASS],INDEX(classNum,1,MATCH(AO$11,classScheme,0)),Matches[TIME OUT],"&gt;="&amp;TIMEVALUE(LEFT($B70,5)),Matches[TIME OUT],"&lt;"&amp;TIMEVALUE(LEFT($B70,5))+TIME(0,15,0),Matches[SITE OUT],AM$9)),COUNTIFS(All[TIMEBIN],$B70,All[CLASS],INDEX(classNum,1,MATCH(AO$11,classScheme,0)))),"")</f>
        <v>0</v>
      </c>
      <c r="AP70" s="10">
        <f ca="1">IF(AM$9&lt;&gt;"",IF(AM$9&lt;&gt;"All Locations",IF(AM$10="From",COUNTIFS(Matches[CLASS],INDEX(classNum,1,MATCH(AP$11,classScheme,0)),Matches[TIMEBIN],$B70,Matches[SITE IN],AM$9),COUNTIFS(Matches[CLASS],INDEX(classNum,1,MATCH(AP$11,classScheme,0)),Matches[TIME OUT],"&gt;="&amp;TIMEVALUE(LEFT($B70,5)),Matches[TIME OUT],"&lt;"&amp;TIMEVALUE(LEFT($B70,5))+TIME(0,15,0),Matches[SITE OUT],AM$9)),COUNTIFS(All[TIMEBIN],$B70,All[CLASS],INDEX(classNum,1,MATCH(AP$11,classScheme,0)))),"")</f>
        <v>0</v>
      </c>
      <c r="AQ70" s="11">
        <f ca="1">IF(AM$9&lt;&gt;"",IF(AM$9&lt;&gt;"All Locations",IF(AM$10="From",COUNTIFS(Matches[CLASS],INDEX(classNum,1,MATCH(AQ$11,classScheme,0)),Matches[TIMEBIN],$B70,Matches[SITE IN],AM$9),COUNTIFS(Matches[CLASS],INDEX(classNum,1,MATCH(AQ$11,classScheme,0)),Matches[TIME OUT],"&gt;="&amp;TIMEVALUE(LEFT($B70,5)),Matches[TIME OUT],"&lt;"&amp;TIMEVALUE(LEFT($B70,5))+TIME(0,15,0),Matches[SITE OUT],AM$9)),COUNTIFS(All[TIMEBIN],$B70,All[CLASS],INDEX(classNum,1,MATCH(AQ$11,classScheme,0)))),"")</f>
        <v>4</v>
      </c>
      <c r="AR70" s="12"/>
      <c r="AS70" s="8">
        <f ca="1">IF(AS$9&lt;&gt;"",IF(AS$9&lt;&gt;"All Locations",IF(AS$10="From",COUNTIFS(Matches[CLASS],INDEX(classNum,1,MATCH(AS$11,classScheme,0)),Matches[TIMEBIN],$B70,Matches[SITE IN],AS$9),COUNTIFS(Matches[CLASS],INDEX(classNum,1,MATCH(AS$11,classScheme,0)),Matches[TIME OUT],"&gt;="&amp;TIMEVALUE(LEFT($B70,5)),Matches[TIME OUT],"&lt;"&amp;TIMEVALUE(LEFT($B70,5))+TIME(0,15,0),Matches[SITE OUT],AS$9)),COUNTIFS(All[TIMEBIN],$B70,All[CLASS],INDEX(classNum,1,MATCH(AS$11,classScheme,0)))),"")</f>
        <v>0</v>
      </c>
      <c r="AT70" s="9">
        <f ca="1">IF(AS$9&lt;&gt;"",IF(AS$9&lt;&gt;"All Locations",IF(AS$10="From",COUNTIFS(Matches[CLASS],INDEX(classNum,1,MATCH(AT$11,classScheme,0)),Matches[TIMEBIN],$B70,Matches[SITE IN],AS$9),COUNTIFS(Matches[CLASS],INDEX(classNum,1,MATCH(AT$11,classScheme,0)),Matches[TIME OUT],"&gt;="&amp;TIMEVALUE(LEFT($B70,5)),Matches[TIME OUT],"&lt;"&amp;TIMEVALUE(LEFT($B70,5))+TIME(0,15,0),Matches[SITE OUT],AS$9)),COUNTIFS(All[TIMEBIN],$B70,All[CLASS],INDEX(classNum,1,MATCH(AT$11,classScheme,0)))),"")</f>
        <v>0</v>
      </c>
      <c r="AU70" s="9">
        <f ca="1">IF(AS$9&lt;&gt;"",IF(AS$9&lt;&gt;"All Locations",IF(AS$10="From",COUNTIFS(Matches[CLASS],INDEX(classNum,1,MATCH(AU$11,classScheme,0)),Matches[TIMEBIN],$B70,Matches[SITE IN],AS$9),COUNTIFS(Matches[CLASS],INDEX(classNum,1,MATCH(AU$11,classScheme,0)),Matches[TIME OUT],"&gt;="&amp;TIMEVALUE(LEFT($B70,5)),Matches[TIME OUT],"&lt;"&amp;TIMEVALUE(LEFT($B70,5))+TIME(0,15,0),Matches[SITE OUT],AS$9)),COUNTIFS(All[TIMEBIN],$B70,All[CLASS],INDEX(classNum,1,MATCH(AU$11,classScheme,0)))),"")</f>
        <v>0</v>
      </c>
      <c r="AV70" s="10">
        <f ca="1">IF(AS$9&lt;&gt;"",IF(AS$9&lt;&gt;"All Locations",IF(AS$10="From",COUNTIFS(Matches[CLASS],INDEX(classNum,1,MATCH(AV$11,classScheme,0)),Matches[TIMEBIN],$B70,Matches[SITE IN],AS$9),COUNTIFS(Matches[CLASS],INDEX(classNum,1,MATCH(AV$11,classScheme,0)),Matches[TIME OUT],"&gt;="&amp;TIMEVALUE(LEFT($B70,5)),Matches[TIME OUT],"&lt;"&amp;TIMEVALUE(LEFT($B70,5))+TIME(0,15,0),Matches[SITE OUT],AS$9)),COUNTIFS(All[TIMEBIN],$B70,All[CLASS],INDEX(classNum,1,MATCH(AV$11,classScheme,0)))),"")</f>
        <v>0</v>
      </c>
      <c r="AW70" s="11">
        <f ca="1">IF(AS$9&lt;&gt;"",IF(AS$9&lt;&gt;"All Locations",IF(AS$10="From",COUNTIFS(Matches[CLASS],INDEX(classNum,1,MATCH(AW$11,classScheme,0)),Matches[TIMEBIN],$B70,Matches[SITE IN],AS$9),COUNTIFS(Matches[CLASS],INDEX(classNum,1,MATCH(AW$11,classScheme,0)),Matches[TIME OUT],"&gt;="&amp;TIMEVALUE(LEFT($B70,5)),Matches[TIME OUT],"&lt;"&amp;TIMEVALUE(LEFT($B70,5))+TIME(0,15,0),Matches[SITE OUT],AS$9)),COUNTIFS(All[TIMEBIN],$B70,All[CLASS],INDEX(classNum,1,MATCH(AW$11,classScheme,0)))),"")</f>
        <v>0</v>
      </c>
      <c r="AX70" s="12"/>
      <c r="AY70" s="8">
        <f ca="1">IF(AY$9&lt;&gt;"",IF(AY$9&lt;&gt;"All Locations",IF(AY$10="From",COUNTIFS(Matches[CLASS],INDEX(classNum,1,MATCH(AY$11,classScheme,0)),Matches[TIMEBIN],$B70,Matches[SITE IN],AY$9),COUNTIFS(Matches[CLASS],INDEX(classNum,1,MATCH(AY$11,classScheme,0)),Matches[TIME OUT],"&gt;="&amp;TIMEVALUE(LEFT($B70,5)),Matches[TIME OUT],"&lt;"&amp;TIMEVALUE(LEFT($B70,5))+TIME(0,15,0),Matches[SITE OUT],AY$9)),COUNTIFS(All[TIMEBIN],$B70,All[CLASS],INDEX(classNum,1,MATCH(AY$11,classScheme,0)))),"")</f>
        <v>20</v>
      </c>
      <c r="AZ70" s="9">
        <f ca="1">IF(AY$9&lt;&gt;"",IF(AY$9&lt;&gt;"All Locations",IF(AY$10="From",COUNTIFS(Matches[CLASS],INDEX(classNum,1,MATCH(AZ$11,classScheme,0)),Matches[TIMEBIN],$B70,Matches[SITE IN],AY$9),COUNTIFS(Matches[CLASS],INDEX(classNum,1,MATCH(AZ$11,classScheme,0)),Matches[TIME OUT],"&gt;="&amp;TIMEVALUE(LEFT($B70,5)),Matches[TIME OUT],"&lt;"&amp;TIMEVALUE(LEFT($B70,5))+TIME(0,15,0),Matches[SITE OUT],AY$9)),COUNTIFS(All[TIMEBIN],$B70,All[CLASS],INDEX(classNum,1,MATCH(AZ$11,classScheme,0)))),"")</f>
        <v>4</v>
      </c>
      <c r="BA70" s="9">
        <f ca="1">IF(AY$9&lt;&gt;"",IF(AY$9&lt;&gt;"All Locations",IF(AY$10="From",COUNTIFS(Matches[CLASS],INDEX(classNum,1,MATCH(BA$11,classScheme,0)),Matches[TIMEBIN],$B70,Matches[SITE IN],AY$9),COUNTIFS(Matches[CLASS],INDEX(classNum,1,MATCH(BA$11,classScheme,0)),Matches[TIME OUT],"&gt;="&amp;TIMEVALUE(LEFT($B70,5)),Matches[TIME OUT],"&lt;"&amp;TIMEVALUE(LEFT($B70,5))+TIME(0,15,0),Matches[SITE OUT],AY$9)),COUNTIFS(All[TIMEBIN],$B70,All[CLASS],INDEX(classNum,1,MATCH(BA$11,classScheme,0)))),"")</f>
        <v>0</v>
      </c>
      <c r="BB70" s="10">
        <f ca="1">IF(AY$9&lt;&gt;"",IF(AY$9&lt;&gt;"All Locations",IF(AY$10="From",COUNTIFS(Matches[CLASS],INDEX(classNum,1,MATCH(BB$11,classScheme,0)),Matches[TIMEBIN],$B70,Matches[SITE IN],AY$9),COUNTIFS(Matches[CLASS],INDEX(classNum,1,MATCH(BB$11,classScheme,0)),Matches[TIME OUT],"&gt;="&amp;TIMEVALUE(LEFT($B70,5)),Matches[TIME OUT],"&lt;"&amp;TIMEVALUE(LEFT($B70,5))+TIME(0,15,0),Matches[SITE OUT],AY$9)),COUNTIFS(All[TIMEBIN],$B70,All[CLASS],INDEX(classNum,1,MATCH(BB$11,classScheme,0)))),"")</f>
        <v>0</v>
      </c>
      <c r="BC70" s="11">
        <f ca="1">IF(AY$9&lt;&gt;"",IF(AY$9&lt;&gt;"All Locations",IF(AY$10="From",COUNTIFS(Matches[CLASS],INDEX(classNum,1,MATCH(BC$11,classScheme,0)),Matches[TIMEBIN],$B70,Matches[SITE IN],AY$9),COUNTIFS(Matches[CLASS],INDEX(classNum,1,MATCH(BC$11,classScheme,0)),Matches[TIME OUT],"&gt;="&amp;TIMEVALUE(LEFT($B70,5)),Matches[TIME OUT],"&lt;"&amp;TIMEVALUE(LEFT($B70,5))+TIME(0,15,0),Matches[SITE OUT],AY$9)),COUNTIFS(All[TIMEBIN],$B70,All[CLASS],INDEX(classNum,1,MATCH(BC$11,classScheme,0)))),"")</f>
        <v>0</v>
      </c>
      <c r="BD70" s="12"/>
      <c r="BE70" s="8">
        <f ca="1">IF(BE$9&lt;&gt;"",IF(BE$9&lt;&gt;"All Locations",IF(BE$10="From",COUNTIFS(Matches[CLASS],INDEX(classNum,1,MATCH(BE$11,classScheme,0)),Matches[TIMEBIN],$B70,Matches[SITE IN],BE$9),COUNTIFS(Matches[CLASS],INDEX(classNum,1,MATCH(BE$11,classScheme,0)),Matches[TIME OUT],"&gt;="&amp;TIMEVALUE(LEFT($B70,5)),Matches[TIME OUT],"&lt;"&amp;TIMEVALUE(LEFT($B70,5))+TIME(0,15,0),Matches[SITE OUT],BE$9)),COUNTIFS(All[TIMEBIN],$B70,All[CLASS],INDEX(classNum,1,MATCH(BE$11,classScheme,0)))),"")</f>
        <v>11</v>
      </c>
      <c r="BF70" s="9">
        <f ca="1">IF(BE$9&lt;&gt;"",IF(BE$9&lt;&gt;"All Locations",IF(BE$10="From",COUNTIFS(Matches[CLASS],INDEX(classNum,1,MATCH(BF$11,classScheme,0)),Matches[TIMEBIN],$B70,Matches[SITE IN],BE$9),COUNTIFS(Matches[CLASS],INDEX(classNum,1,MATCH(BF$11,classScheme,0)),Matches[TIME OUT],"&gt;="&amp;TIMEVALUE(LEFT($B70,5)),Matches[TIME OUT],"&lt;"&amp;TIMEVALUE(LEFT($B70,5))+TIME(0,15,0),Matches[SITE OUT],BE$9)),COUNTIFS(All[TIMEBIN],$B70,All[CLASS],INDEX(classNum,1,MATCH(BF$11,classScheme,0)))),"")</f>
        <v>3</v>
      </c>
      <c r="BG70" s="9">
        <f ca="1">IF(BE$9&lt;&gt;"",IF(BE$9&lt;&gt;"All Locations",IF(BE$10="From",COUNTIFS(Matches[CLASS],INDEX(classNum,1,MATCH(BG$11,classScheme,0)),Matches[TIMEBIN],$B70,Matches[SITE IN],BE$9),COUNTIFS(Matches[CLASS],INDEX(classNum,1,MATCH(BG$11,classScheme,0)),Matches[TIME OUT],"&gt;="&amp;TIMEVALUE(LEFT($B70,5)),Matches[TIME OUT],"&lt;"&amp;TIMEVALUE(LEFT($B70,5))+TIME(0,15,0),Matches[SITE OUT],BE$9)),COUNTIFS(All[TIMEBIN],$B70,All[CLASS],INDEX(classNum,1,MATCH(BG$11,classScheme,0)))),"")</f>
        <v>0</v>
      </c>
      <c r="BH70" s="10">
        <f ca="1">IF(BE$9&lt;&gt;"",IF(BE$9&lt;&gt;"All Locations",IF(BE$10="From",COUNTIFS(Matches[CLASS],INDEX(classNum,1,MATCH(BH$11,classScheme,0)),Matches[TIMEBIN],$B70,Matches[SITE IN],BE$9),COUNTIFS(Matches[CLASS],INDEX(classNum,1,MATCH(BH$11,classScheme,0)),Matches[TIME OUT],"&gt;="&amp;TIMEVALUE(LEFT($B70,5)),Matches[TIME OUT],"&lt;"&amp;TIMEVALUE(LEFT($B70,5))+TIME(0,15,0),Matches[SITE OUT],BE$9)),COUNTIFS(All[TIMEBIN],$B70,All[CLASS],INDEX(classNum,1,MATCH(BH$11,classScheme,0)))),"")</f>
        <v>0</v>
      </c>
      <c r="BI70" s="11">
        <f ca="1">IF(BE$9&lt;&gt;"",IF(BE$9&lt;&gt;"All Locations",IF(BE$10="From",COUNTIFS(Matches[CLASS],INDEX(classNum,1,MATCH(BI$11,classScheme,0)),Matches[TIMEBIN],$B70,Matches[SITE IN],BE$9),COUNTIFS(Matches[CLASS],INDEX(classNum,1,MATCH(BI$11,classScheme,0)),Matches[TIME OUT],"&gt;="&amp;TIMEVALUE(LEFT($B70,5)),Matches[TIME OUT],"&lt;"&amp;TIMEVALUE(LEFT($B70,5))+TIME(0,15,0),Matches[SITE OUT],BE$9)),COUNTIFS(All[TIMEBIN],$B70,All[CLASS],INDEX(classNum,1,MATCH(BI$11,classScheme,0)))),"")</f>
        <v>0</v>
      </c>
      <c r="BJ70" s="12"/>
      <c r="BK70" s="8">
        <f ca="1">IF(BK$9&lt;&gt;"",IF(BK$9&lt;&gt;"All Locations",IF(BK$10="From",COUNTIFS(Matches[CLASS],INDEX(classNum,1,MATCH(BK$11,classScheme,0)),Matches[TIMEBIN],$B70,Matches[SITE IN],BK$9),COUNTIFS(Matches[CLASS],INDEX(classNum,1,MATCH(BK$11,classScheme,0)),Matches[TIME OUT],"&gt;="&amp;TIMEVALUE(LEFT($B70,5)),Matches[TIME OUT],"&lt;"&amp;TIMEVALUE(LEFT($B70,5))+TIME(0,15,0),Matches[SITE OUT],BK$9)),COUNTIFS(All[TIMEBIN],$B70,All[CLASS],INDEX(classNum,1,MATCH(BK$11,classScheme,0)))),"")</f>
        <v>2</v>
      </c>
      <c r="BL70" s="9">
        <f ca="1">IF(BK$9&lt;&gt;"",IF(BK$9&lt;&gt;"All Locations",IF(BK$10="From",COUNTIFS(Matches[CLASS],INDEX(classNum,1,MATCH(BL$11,classScheme,0)),Matches[TIMEBIN],$B70,Matches[SITE IN],BK$9),COUNTIFS(Matches[CLASS],INDEX(classNum,1,MATCH(BL$11,classScheme,0)),Matches[TIME OUT],"&gt;="&amp;TIMEVALUE(LEFT($B70,5)),Matches[TIME OUT],"&lt;"&amp;TIMEVALUE(LEFT($B70,5))+TIME(0,15,0),Matches[SITE OUT],BK$9)),COUNTIFS(All[TIMEBIN],$B70,All[CLASS],INDEX(classNum,1,MATCH(BL$11,classScheme,0)))),"")</f>
        <v>0</v>
      </c>
      <c r="BM70" s="9">
        <f ca="1">IF(BK$9&lt;&gt;"",IF(BK$9&lt;&gt;"All Locations",IF(BK$10="From",COUNTIFS(Matches[CLASS],INDEX(classNum,1,MATCH(BM$11,classScheme,0)),Matches[TIMEBIN],$B70,Matches[SITE IN],BK$9),COUNTIFS(Matches[CLASS],INDEX(classNum,1,MATCH(BM$11,classScheme,0)),Matches[TIME OUT],"&gt;="&amp;TIMEVALUE(LEFT($B70,5)),Matches[TIME OUT],"&lt;"&amp;TIMEVALUE(LEFT($B70,5))+TIME(0,15,0),Matches[SITE OUT],BK$9)),COUNTIFS(All[TIMEBIN],$B70,All[CLASS],INDEX(classNum,1,MATCH(BM$11,classScheme,0)))),"")</f>
        <v>0</v>
      </c>
      <c r="BN70" s="10">
        <f ca="1">IF(BK$9&lt;&gt;"",IF(BK$9&lt;&gt;"All Locations",IF(BK$10="From",COUNTIFS(Matches[CLASS],INDEX(classNum,1,MATCH(BN$11,classScheme,0)),Matches[TIMEBIN],$B70,Matches[SITE IN],BK$9),COUNTIFS(Matches[CLASS],INDEX(classNum,1,MATCH(BN$11,classScheme,0)),Matches[TIME OUT],"&gt;="&amp;TIMEVALUE(LEFT($B70,5)),Matches[TIME OUT],"&lt;"&amp;TIMEVALUE(LEFT($B70,5))+TIME(0,15,0),Matches[SITE OUT],BK$9)),COUNTIFS(All[TIMEBIN],$B70,All[CLASS],INDEX(classNum,1,MATCH(BN$11,classScheme,0)))),"")</f>
        <v>0</v>
      </c>
      <c r="BO70" s="11">
        <f ca="1">IF(BK$9&lt;&gt;"",IF(BK$9&lt;&gt;"All Locations",IF(BK$10="From",COUNTIFS(Matches[CLASS],INDEX(classNum,1,MATCH(BO$11,classScheme,0)),Matches[TIMEBIN],$B70,Matches[SITE IN],BK$9),COUNTIFS(Matches[CLASS],INDEX(classNum,1,MATCH(BO$11,classScheme,0)),Matches[TIME OUT],"&gt;="&amp;TIMEVALUE(LEFT($B70,5)),Matches[TIME OUT],"&lt;"&amp;TIMEVALUE(LEFT($B70,5))+TIME(0,15,0),Matches[SITE OUT],BK$9)),COUNTIFS(All[TIMEBIN],$B70,All[CLASS],INDEX(classNum,1,MATCH(BO$11,classScheme,0)))),"")</f>
        <v>0</v>
      </c>
      <c r="BP70" s="12"/>
      <c r="BQ70" s="8">
        <f ca="1">IF(BQ$9&lt;&gt;"",IF(BQ$9&lt;&gt;"All Locations",IF(BQ$10="From",COUNTIFS(Matches[CLASS],INDEX(classNum,1,MATCH(BQ$11,classScheme,0)),Matches[TIMEBIN],$B70,Matches[SITE IN],BQ$9),COUNTIFS(Matches[CLASS],INDEX(classNum,1,MATCH(BQ$11,classScheme,0)),Matches[TIME OUT],"&gt;="&amp;TIMEVALUE(LEFT($B70,5)),Matches[TIME OUT],"&lt;"&amp;TIMEVALUE(LEFT($B70,5))+TIME(0,15,0),Matches[SITE OUT],BQ$9)),COUNTIFS(All[TIMEBIN],$B70,All[CLASS],INDEX(classNum,1,MATCH(BQ$11,classScheme,0)))),"")</f>
        <v>164</v>
      </c>
      <c r="BR70" s="9">
        <f ca="1">IF(BQ$9&lt;&gt;"",IF(BQ$9&lt;&gt;"All Locations",IF(BQ$10="From",COUNTIFS(Matches[CLASS],INDEX(classNum,1,MATCH(BR$11,classScheme,0)),Matches[TIMEBIN],$B70,Matches[SITE IN],BQ$9),COUNTIFS(Matches[CLASS],INDEX(classNum,1,MATCH(BR$11,classScheme,0)),Matches[TIME OUT],"&gt;="&amp;TIMEVALUE(LEFT($B70,5)),Matches[TIME OUT],"&lt;"&amp;TIMEVALUE(LEFT($B70,5))+TIME(0,15,0),Matches[SITE OUT],BQ$9)),COUNTIFS(All[TIMEBIN],$B70,All[CLASS],INDEX(classNum,1,MATCH(BR$11,classScheme,0)))),"")</f>
        <v>14</v>
      </c>
      <c r="BS70" s="9">
        <f ca="1">IF(BQ$9&lt;&gt;"",IF(BQ$9&lt;&gt;"All Locations",IF(BQ$10="From",COUNTIFS(Matches[CLASS],INDEX(classNum,1,MATCH(BS$11,classScheme,0)),Matches[TIMEBIN],$B70,Matches[SITE IN],BQ$9),COUNTIFS(Matches[CLASS],INDEX(classNum,1,MATCH(BS$11,classScheme,0)),Matches[TIME OUT],"&gt;="&amp;TIMEVALUE(LEFT($B70,5)),Matches[TIME OUT],"&lt;"&amp;TIMEVALUE(LEFT($B70,5))+TIME(0,15,0),Matches[SITE OUT],BQ$9)),COUNTIFS(All[TIMEBIN],$B70,All[CLASS],INDEX(classNum,1,MATCH(BS$11,classScheme,0)))),"")</f>
        <v>0</v>
      </c>
      <c r="BT70" s="10">
        <f ca="1">IF(BQ$9&lt;&gt;"",IF(BQ$9&lt;&gt;"All Locations",IF(BQ$10="From",COUNTIFS(Matches[CLASS],INDEX(classNum,1,MATCH(BT$11,classScheme,0)),Matches[TIMEBIN],$B70,Matches[SITE IN],BQ$9),COUNTIFS(Matches[CLASS],INDEX(classNum,1,MATCH(BT$11,classScheme,0)),Matches[TIME OUT],"&gt;="&amp;TIMEVALUE(LEFT($B70,5)),Matches[TIME OUT],"&lt;"&amp;TIMEVALUE(LEFT($B70,5))+TIME(0,15,0),Matches[SITE OUT],BQ$9)),COUNTIFS(All[TIMEBIN],$B70,All[CLASS],INDEX(classNum,1,MATCH(BT$11,classScheme,0)))),"")</f>
        <v>0</v>
      </c>
      <c r="BU70" s="11">
        <f ca="1">IF(BQ$9&lt;&gt;"",IF(BQ$9&lt;&gt;"All Locations",IF(BQ$10="From",COUNTIFS(Matches[CLASS],INDEX(classNum,1,MATCH(BU$11,classScheme,0)),Matches[TIMEBIN],$B70,Matches[SITE IN],BQ$9),COUNTIFS(Matches[CLASS],INDEX(classNum,1,MATCH(BU$11,classScheme,0)),Matches[TIME OUT],"&gt;="&amp;TIMEVALUE(LEFT($B70,5)),Matches[TIME OUT],"&lt;"&amp;TIMEVALUE(LEFT($B70,5))+TIME(0,15,0),Matches[SITE OUT],BQ$9)),COUNTIFS(All[TIMEBIN],$B70,All[CLASS],INDEX(classNum,1,MATCH(BU$11,classScheme,0)))),"")</f>
        <v>4</v>
      </c>
    </row>
    <row r="71" spans="2:73">
      <c r="B71" s="7" t="str">
        <v>20:45 - 21:00</v>
      </c>
      <c r="C71" s="8">
        <f ca="1">IF(C$9&lt;&gt;"",IF(C$9&lt;&gt;"All Locations",IF(C$10="From",COUNTIFS(Matches[CLASS],INDEX(classNum,1,MATCH(C$11,classScheme,0)),Matches[TIMEBIN],$B71,Matches[SITE IN],C$9),COUNTIFS(Matches[CLASS],INDEX(classNum,1,MATCH(C$11,classScheme,0)),Matches[TIME OUT],"&gt;="&amp;TIMEVALUE(LEFT($B71,5)),Matches[TIME OUT],"&lt;"&amp;TIMEVALUE(LEFT($B71,5))+TIME(0,15,0),Matches[SITE OUT],C$9)),COUNTIFS(All[TIMEBIN],$B71,All[CLASS],INDEX(classNum,1,MATCH(C$11,classScheme,0)))),"")</f>
        <v>50</v>
      </c>
      <c r="D71" s="9">
        <f ca="1">IF(C$9&lt;&gt;"",IF(C$9&lt;&gt;"All Locations",IF(C$10="From",COUNTIFS(Matches[CLASS],INDEX(classNum,1,MATCH(D$11,classScheme,0)),Matches[TIMEBIN],$B71,Matches[SITE IN],C$9),COUNTIFS(Matches[CLASS],INDEX(classNum,1,MATCH(D$11,classScheme,0)),Matches[TIME OUT],"&gt;="&amp;TIMEVALUE(LEFT($B71,5)),Matches[TIME OUT],"&lt;"&amp;TIMEVALUE(LEFT($B71,5))+TIME(0,15,0),Matches[SITE OUT],C$9)),COUNTIFS(All[TIMEBIN],$B71,All[CLASS],INDEX(classNum,1,MATCH(D$11,classScheme,0)))),"")</f>
        <v>2</v>
      </c>
      <c r="E71" s="9">
        <f ca="1">IF(C$9&lt;&gt;"",IF(C$9&lt;&gt;"All Locations",IF(C$10="From",COUNTIFS(Matches[CLASS],INDEX(classNum,1,MATCH(E$11,classScheme,0)),Matches[TIMEBIN],$B71,Matches[SITE IN],C$9),COUNTIFS(Matches[CLASS],INDEX(classNum,1,MATCH(E$11,classScheme,0)),Matches[TIME OUT],"&gt;="&amp;TIMEVALUE(LEFT($B71,5)),Matches[TIME OUT],"&lt;"&amp;TIMEVALUE(LEFT($B71,5))+TIME(0,15,0),Matches[SITE OUT],C$9)),COUNTIFS(All[TIMEBIN],$B71,All[CLASS],INDEX(classNum,1,MATCH(E$11,classScheme,0)))),"")</f>
        <v>0</v>
      </c>
      <c r="F71" s="10">
        <f ca="1">IF(C$9&lt;&gt;"",IF(C$9&lt;&gt;"All Locations",IF(C$10="From",COUNTIFS(Matches[CLASS],INDEX(classNum,1,MATCH(F$11,classScheme,0)),Matches[TIMEBIN],$B71,Matches[SITE IN],C$9),COUNTIFS(Matches[CLASS],INDEX(classNum,1,MATCH(F$11,classScheme,0)),Matches[TIME OUT],"&gt;="&amp;TIMEVALUE(LEFT($B71,5)),Matches[TIME OUT],"&lt;"&amp;TIMEVALUE(LEFT($B71,5))+TIME(0,15,0),Matches[SITE OUT],C$9)),COUNTIFS(All[TIMEBIN],$B71,All[CLASS],INDEX(classNum,1,MATCH(F$11,classScheme,0)))),"")</f>
        <v>0</v>
      </c>
      <c r="G71" s="11">
        <f ca="1">IF(C$9&lt;&gt;"",IF(C$9&lt;&gt;"All Locations",IF(C$10="From",COUNTIFS(Matches[CLASS],INDEX(classNum,1,MATCH(G$11,classScheme,0)),Matches[TIMEBIN],$B71,Matches[SITE IN],C$9),COUNTIFS(Matches[CLASS],INDEX(classNum,1,MATCH(G$11,classScheme,0)),Matches[TIME OUT],"&gt;="&amp;TIMEVALUE(LEFT($B71,5)),Matches[TIME OUT],"&lt;"&amp;TIMEVALUE(LEFT($B71,5))+TIME(0,15,0),Matches[SITE OUT],C$9)),COUNTIFS(All[TIMEBIN],$B71,All[CLASS],INDEX(classNum,1,MATCH(G$11,classScheme,0)))),"")</f>
        <v>1</v>
      </c>
      <c r="H71" s="12"/>
      <c r="I71" s="8">
        <f ca="1">IF(I$9&lt;&gt;"",IF(I$9&lt;&gt;"All Locations",IF(I$10="From",COUNTIFS(Matches[CLASS],INDEX(classNum,1,MATCH(I$11,classScheme,0)),Matches[TIMEBIN],$B71,Matches[SITE IN],I$9),COUNTIFS(Matches[CLASS],INDEX(classNum,1,MATCH(I$11,classScheme,0)),Matches[TIME OUT],"&gt;="&amp;TIMEVALUE(LEFT($B71,5)),Matches[TIME OUT],"&lt;"&amp;TIMEVALUE(LEFT($B71,5))+TIME(0,15,0),Matches[SITE OUT],I$9)),COUNTIFS(All[TIMEBIN],$B71,All[CLASS],INDEX(classNum,1,MATCH(I$11,classScheme,0)))),"")</f>
        <v>0</v>
      </c>
      <c r="J71" s="9">
        <f ca="1">IF(I$9&lt;&gt;"",IF(I$9&lt;&gt;"All Locations",IF(I$10="From",COUNTIFS(Matches[CLASS],INDEX(classNum,1,MATCH(J$11,classScheme,0)),Matches[TIMEBIN],$B71,Matches[SITE IN],I$9),COUNTIFS(Matches[CLASS],INDEX(classNum,1,MATCH(J$11,classScheme,0)),Matches[TIME OUT],"&gt;="&amp;TIMEVALUE(LEFT($B71,5)),Matches[TIME OUT],"&lt;"&amp;TIMEVALUE(LEFT($B71,5))+TIME(0,15,0),Matches[SITE OUT],I$9)),COUNTIFS(All[TIMEBIN],$B71,All[CLASS],INDEX(classNum,1,MATCH(J$11,classScheme,0)))),"")</f>
        <v>0</v>
      </c>
      <c r="K71" s="9">
        <f ca="1">IF(I$9&lt;&gt;"",IF(I$9&lt;&gt;"All Locations",IF(I$10="From",COUNTIFS(Matches[CLASS],INDEX(classNum,1,MATCH(K$11,classScheme,0)),Matches[TIMEBIN],$B71,Matches[SITE IN],I$9),COUNTIFS(Matches[CLASS],INDEX(classNum,1,MATCH(K$11,classScheme,0)),Matches[TIME OUT],"&gt;="&amp;TIMEVALUE(LEFT($B71,5)),Matches[TIME OUT],"&lt;"&amp;TIMEVALUE(LEFT($B71,5))+TIME(0,15,0),Matches[SITE OUT],I$9)),COUNTIFS(All[TIMEBIN],$B71,All[CLASS],INDEX(classNum,1,MATCH(K$11,classScheme,0)))),"")</f>
        <v>0</v>
      </c>
      <c r="L71" s="10">
        <f ca="1">IF(I$9&lt;&gt;"",IF(I$9&lt;&gt;"All Locations",IF(I$10="From",COUNTIFS(Matches[CLASS],INDEX(classNum,1,MATCH(L$11,classScheme,0)),Matches[TIMEBIN],$B71,Matches[SITE IN],I$9),COUNTIFS(Matches[CLASS],INDEX(classNum,1,MATCH(L$11,classScheme,0)),Matches[TIME OUT],"&gt;="&amp;TIMEVALUE(LEFT($B71,5)),Matches[TIME OUT],"&lt;"&amp;TIMEVALUE(LEFT($B71,5))+TIME(0,15,0),Matches[SITE OUT],I$9)),COUNTIFS(All[TIMEBIN],$B71,All[CLASS],INDEX(classNum,1,MATCH(L$11,classScheme,0)))),"")</f>
        <v>0</v>
      </c>
      <c r="M71" s="11">
        <f ca="1">IF(I$9&lt;&gt;"",IF(I$9&lt;&gt;"All Locations",IF(I$10="From",COUNTIFS(Matches[CLASS],INDEX(classNum,1,MATCH(M$11,classScheme,0)),Matches[TIMEBIN],$B71,Matches[SITE IN],I$9),COUNTIFS(Matches[CLASS],INDEX(classNum,1,MATCH(M$11,classScheme,0)),Matches[TIME OUT],"&gt;="&amp;TIMEVALUE(LEFT($B71,5)),Matches[TIME OUT],"&lt;"&amp;TIMEVALUE(LEFT($B71,5))+TIME(0,15,0),Matches[SITE OUT],I$9)),COUNTIFS(All[TIMEBIN],$B71,All[CLASS],INDEX(classNum,1,MATCH(M$11,classScheme,0)))),"")</f>
        <v>0</v>
      </c>
      <c r="N71" s="12"/>
      <c r="O71" s="8">
        <f ca="1">IF(O$9&lt;&gt;"",IF(O$9&lt;&gt;"All Locations",IF(O$10="From",COUNTIFS(Matches[CLASS],INDEX(classNum,1,MATCH(O$11,classScheme,0)),Matches[TIMEBIN],$B71,Matches[SITE IN],O$9),COUNTIFS(Matches[CLASS],INDEX(classNum,1,MATCH(O$11,classScheme,0)),Matches[TIME OUT],"&gt;="&amp;TIMEVALUE(LEFT($B71,5)),Matches[TIME OUT],"&lt;"&amp;TIMEVALUE(LEFT($B71,5))+TIME(0,15,0),Matches[SITE OUT],O$9)),COUNTIFS(All[TIMEBIN],$B71,All[CLASS],INDEX(classNum,1,MATCH(O$11,classScheme,0)))),"")</f>
        <v>3</v>
      </c>
      <c r="P71" s="9">
        <f ca="1">IF(O$9&lt;&gt;"",IF(O$9&lt;&gt;"All Locations",IF(O$10="From",COUNTIFS(Matches[CLASS],INDEX(classNum,1,MATCH(P$11,classScheme,0)),Matches[TIMEBIN],$B71,Matches[SITE IN],O$9),COUNTIFS(Matches[CLASS],INDEX(classNum,1,MATCH(P$11,classScheme,0)),Matches[TIME OUT],"&gt;="&amp;TIMEVALUE(LEFT($B71,5)),Matches[TIME OUT],"&lt;"&amp;TIMEVALUE(LEFT($B71,5))+TIME(0,15,0),Matches[SITE OUT],O$9)),COUNTIFS(All[TIMEBIN],$B71,All[CLASS],INDEX(classNum,1,MATCH(P$11,classScheme,0)))),"")</f>
        <v>0</v>
      </c>
      <c r="Q71" s="9">
        <f ca="1">IF(O$9&lt;&gt;"",IF(O$9&lt;&gt;"All Locations",IF(O$10="From",COUNTIFS(Matches[CLASS],INDEX(classNum,1,MATCH(Q$11,classScheme,0)),Matches[TIMEBIN],$B71,Matches[SITE IN],O$9),COUNTIFS(Matches[CLASS],INDEX(classNum,1,MATCH(Q$11,classScheme,0)),Matches[TIME OUT],"&gt;="&amp;TIMEVALUE(LEFT($B71,5)),Matches[TIME OUT],"&lt;"&amp;TIMEVALUE(LEFT($B71,5))+TIME(0,15,0),Matches[SITE OUT],O$9)),COUNTIFS(All[TIMEBIN],$B71,All[CLASS],INDEX(classNum,1,MATCH(Q$11,classScheme,0)))),"")</f>
        <v>0</v>
      </c>
      <c r="R71" s="10">
        <f ca="1">IF(O$9&lt;&gt;"",IF(O$9&lt;&gt;"All Locations",IF(O$10="From",COUNTIFS(Matches[CLASS],INDEX(classNum,1,MATCH(R$11,classScheme,0)),Matches[TIMEBIN],$B71,Matches[SITE IN],O$9),COUNTIFS(Matches[CLASS],INDEX(classNum,1,MATCH(R$11,classScheme,0)),Matches[TIME OUT],"&gt;="&amp;TIMEVALUE(LEFT($B71,5)),Matches[TIME OUT],"&lt;"&amp;TIMEVALUE(LEFT($B71,5))+TIME(0,15,0),Matches[SITE OUT],O$9)),COUNTIFS(All[TIMEBIN],$B71,All[CLASS],INDEX(classNum,1,MATCH(R$11,classScheme,0)))),"")</f>
        <v>0</v>
      </c>
      <c r="S71" s="11">
        <f ca="1">IF(O$9&lt;&gt;"",IF(O$9&lt;&gt;"All Locations",IF(O$10="From",COUNTIFS(Matches[CLASS],INDEX(classNum,1,MATCH(S$11,classScheme,0)),Matches[TIMEBIN],$B71,Matches[SITE IN],O$9),COUNTIFS(Matches[CLASS],INDEX(classNum,1,MATCH(S$11,classScheme,0)),Matches[TIME OUT],"&gt;="&amp;TIMEVALUE(LEFT($B71,5)),Matches[TIME OUT],"&lt;"&amp;TIMEVALUE(LEFT($B71,5))+TIME(0,15,0),Matches[SITE OUT],O$9)),COUNTIFS(All[TIMEBIN],$B71,All[CLASS],INDEX(classNum,1,MATCH(S$11,classScheme,0)))),"")</f>
        <v>0</v>
      </c>
      <c r="T71" s="12"/>
      <c r="U71" s="8">
        <f ca="1">IF(U$9&lt;&gt;"",IF(U$9&lt;&gt;"All Locations",IF(U$10="From",COUNTIFS(Matches[CLASS],INDEX(classNum,1,MATCH(U$11,classScheme,0)),Matches[TIMEBIN],$B71,Matches[SITE IN],U$9),COUNTIFS(Matches[CLASS],INDEX(classNum,1,MATCH(U$11,classScheme,0)),Matches[TIME OUT],"&gt;="&amp;TIMEVALUE(LEFT($B71,5)),Matches[TIME OUT],"&lt;"&amp;TIMEVALUE(LEFT($B71,5))+TIME(0,15,0),Matches[SITE OUT],U$9)),COUNTIFS(All[TIMEBIN],$B71,All[CLASS],INDEX(classNum,1,MATCH(U$11,classScheme,0)))),"")</f>
        <v>14</v>
      </c>
      <c r="V71" s="9">
        <f ca="1">IF(U$9&lt;&gt;"",IF(U$9&lt;&gt;"All Locations",IF(U$10="From",COUNTIFS(Matches[CLASS],INDEX(classNum,1,MATCH(V$11,classScheme,0)),Matches[TIMEBIN],$B71,Matches[SITE IN],U$9),COUNTIFS(Matches[CLASS],INDEX(classNum,1,MATCH(V$11,classScheme,0)),Matches[TIME OUT],"&gt;="&amp;TIMEVALUE(LEFT($B71,5)),Matches[TIME OUT],"&lt;"&amp;TIMEVALUE(LEFT($B71,5))+TIME(0,15,0),Matches[SITE OUT],U$9)),COUNTIFS(All[TIMEBIN],$B71,All[CLASS],INDEX(classNum,1,MATCH(V$11,classScheme,0)))),"")</f>
        <v>3</v>
      </c>
      <c r="W71" s="9">
        <f ca="1">IF(U$9&lt;&gt;"",IF(U$9&lt;&gt;"All Locations",IF(U$10="From",COUNTIFS(Matches[CLASS],INDEX(classNum,1,MATCH(W$11,classScheme,0)),Matches[TIMEBIN],$B71,Matches[SITE IN],U$9),COUNTIFS(Matches[CLASS],INDEX(classNum,1,MATCH(W$11,classScheme,0)),Matches[TIME OUT],"&gt;="&amp;TIMEVALUE(LEFT($B71,5)),Matches[TIME OUT],"&lt;"&amp;TIMEVALUE(LEFT($B71,5))+TIME(0,15,0),Matches[SITE OUT],U$9)),COUNTIFS(All[TIMEBIN],$B71,All[CLASS],INDEX(classNum,1,MATCH(W$11,classScheme,0)))),"")</f>
        <v>0</v>
      </c>
      <c r="X71" s="10">
        <f ca="1">IF(U$9&lt;&gt;"",IF(U$9&lt;&gt;"All Locations",IF(U$10="From",COUNTIFS(Matches[CLASS],INDEX(classNum,1,MATCH(X$11,classScheme,0)),Matches[TIMEBIN],$B71,Matches[SITE IN],U$9),COUNTIFS(Matches[CLASS],INDEX(classNum,1,MATCH(X$11,classScheme,0)),Matches[TIME OUT],"&gt;="&amp;TIMEVALUE(LEFT($B71,5)),Matches[TIME OUT],"&lt;"&amp;TIMEVALUE(LEFT($B71,5))+TIME(0,15,0),Matches[SITE OUT],U$9)),COUNTIFS(All[TIMEBIN],$B71,All[CLASS],INDEX(classNum,1,MATCH(X$11,classScheme,0)))),"")</f>
        <v>0</v>
      </c>
      <c r="Y71" s="11">
        <f ca="1">IF(U$9&lt;&gt;"",IF(U$9&lt;&gt;"All Locations",IF(U$10="From",COUNTIFS(Matches[CLASS],INDEX(classNum,1,MATCH(Y$11,classScheme,0)),Matches[TIMEBIN],$B71,Matches[SITE IN],U$9),COUNTIFS(Matches[CLASS],INDEX(classNum,1,MATCH(Y$11,classScheme,0)),Matches[TIME OUT],"&gt;="&amp;TIMEVALUE(LEFT($B71,5)),Matches[TIME OUT],"&lt;"&amp;TIMEVALUE(LEFT($B71,5))+TIME(0,15,0),Matches[SITE OUT],U$9)),COUNTIFS(All[TIMEBIN],$B71,All[CLASS],INDEX(classNum,1,MATCH(Y$11,classScheme,0)))),"")</f>
        <v>0</v>
      </c>
      <c r="Z71" s="12"/>
      <c r="AA71" s="8">
        <f ca="1">IF(AA$9&lt;&gt;"",IF(AA$9&lt;&gt;"All Locations",IF(AA$10="From",COUNTIFS(Matches[CLASS],INDEX(classNum,1,MATCH(AA$11,classScheme,0)),Matches[TIMEBIN],$B71,Matches[SITE IN],AA$9),COUNTIFS(Matches[CLASS],INDEX(classNum,1,MATCH(AA$11,classScheme,0)),Matches[TIME OUT],"&gt;="&amp;TIMEVALUE(LEFT($B71,5)),Matches[TIME OUT],"&lt;"&amp;TIMEVALUE(LEFT($B71,5))+TIME(0,15,0),Matches[SITE OUT],AA$9)),COUNTIFS(All[TIMEBIN],$B71,All[CLASS],INDEX(classNum,1,MATCH(AA$11,classScheme,0)))),"")</f>
        <v>6</v>
      </c>
      <c r="AB71" s="9">
        <f ca="1">IF(AA$9&lt;&gt;"",IF(AA$9&lt;&gt;"All Locations",IF(AA$10="From",COUNTIFS(Matches[CLASS],INDEX(classNum,1,MATCH(AB$11,classScheme,0)),Matches[TIMEBIN],$B71,Matches[SITE IN],AA$9),COUNTIFS(Matches[CLASS],INDEX(classNum,1,MATCH(AB$11,classScheme,0)),Matches[TIME OUT],"&gt;="&amp;TIMEVALUE(LEFT($B71,5)),Matches[TIME OUT],"&lt;"&amp;TIMEVALUE(LEFT($B71,5))+TIME(0,15,0),Matches[SITE OUT],AA$9)),COUNTIFS(All[TIMEBIN],$B71,All[CLASS],INDEX(classNum,1,MATCH(AB$11,classScheme,0)))),"")</f>
        <v>1</v>
      </c>
      <c r="AC71" s="9">
        <f ca="1">IF(AA$9&lt;&gt;"",IF(AA$9&lt;&gt;"All Locations",IF(AA$10="From",COUNTIFS(Matches[CLASS],INDEX(classNum,1,MATCH(AC$11,classScheme,0)),Matches[TIMEBIN],$B71,Matches[SITE IN],AA$9),COUNTIFS(Matches[CLASS],INDEX(classNum,1,MATCH(AC$11,classScheme,0)),Matches[TIME OUT],"&gt;="&amp;TIMEVALUE(LEFT($B71,5)),Matches[TIME OUT],"&lt;"&amp;TIMEVALUE(LEFT($B71,5))+TIME(0,15,0),Matches[SITE OUT],AA$9)),COUNTIFS(All[TIMEBIN],$B71,All[CLASS],INDEX(classNum,1,MATCH(AC$11,classScheme,0)))),"")</f>
        <v>0</v>
      </c>
      <c r="AD71" s="10">
        <f ca="1">IF(AA$9&lt;&gt;"",IF(AA$9&lt;&gt;"All Locations",IF(AA$10="From",COUNTIFS(Matches[CLASS],INDEX(classNum,1,MATCH(AD$11,classScheme,0)),Matches[TIMEBIN],$B71,Matches[SITE IN],AA$9),COUNTIFS(Matches[CLASS],INDEX(classNum,1,MATCH(AD$11,classScheme,0)),Matches[TIME OUT],"&gt;="&amp;TIMEVALUE(LEFT($B71,5)),Matches[TIME OUT],"&lt;"&amp;TIMEVALUE(LEFT($B71,5))+TIME(0,15,0),Matches[SITE OUT],AA$9)),COUNTIFS(All[TIMEBIN],$B71,All[CLASS],INDEX(classNum,1,MATCH(AD$11,classScheme,0)))),"")</f>
        <v>0</v>
      </c>
      <c r="AE71" s="11">
        <f ca="1">IF(AA$9&lt;&gt;"",IF(AA$9&lt;&gt;"All Locations",IF(AA$10="From",COUNTIFS(Matches[CLASS],INDEX(classNum,1,MATCH(AE$11,classScheme,0)),Matches[TIMEBIN],$B71,Matches[SITE IN],AA$9),COUNTIFS(Matches[CLASS],INDEX(classNum,1,MATCH(AE$11,classScheme,0)),Matches[TIME OUT],"&gt;="&amp;TIMEVALUE(LEFT($B71,5)),Matches[TIME OUT],"&lt;"&amp;TIMEVALUE(LEFT($B71,5))+TIME(0,15,0),Matches[SITE OUT],AA$9)),COUNTIFS(All[TIMEBIN],$B71,All[CLASS],INDEX(classNum,1,MATCH(AE$11,classScheme,0)))),"")</f>
        <v>0</v>
      </c>
      <c r="AF71" s="12"/>
      <c r="AG71" s="8">
        <f ca="1">IF(AG$9&lt;&gt;"",IF(AG$9&lt;&gt;"All Locations",IF(AG$10="From",COUNTIFS(Matches[CLASS],INDEX(classNum,1,MATCH(AG$11,classScheme,0)),Matches[TIMEBIN],$B71,Matches[SITE IN],AG$9),COUNTIFS(Matches[CLASS],INDEX(classNum,1,MATCH(AG$11,classScheme,0)),Matches[TIME OUT],"&gt;="&amp;TIMEVALUE(LEFT($B71,5)),Matches[TIME OUT],"&lt;"&amp;TIMEVALUE(LEFT($B71,5))+TIME(0,15,0),Matches[SITE OUT],AG$9)),COUNTIFS(All[TIMEBIN],$B71,All[CLASS],INDEX(classNum,1,MATCH(AG$11,classScheme,0)))),"")</f>
        <v>18</v>
      </c>
      <c r="AH71" s="9">
        <f ca="1">IF(AG$9&lt;&gt;"",IF(AG$9&lt;&gt;"All Locations",IF(AG$10="From",COUNTIFS(Matches[CLASS],INDEX(classNum,1,MATCH(AH$11,classScheme,0)),Matches[TIMEBIN],$B71,Matches[SITE IN],AG$9),COUNTIFS(Matches[CLASS],INDEX(classNum,1,MATCH(AH$11,classScheme,0)),Matches[TIME OUT],"&gt;="&amp;TIMEVALUE(LEFT($B71,5)),Matches[TIME OUT],"&lt;"&amp;TIMEVALUE(LEFT($B71,5))+TIME(0,15,0),Matches[SITE OUT],AG$9)),COUNTIFS(All[TIMEBIN],$B71,All[CLASS],INDEX(classNum,1,MATCH(AH$11,classScheme,0)))),"")</f>
        <v>2</v>
      </c>
      <c r="AI71" s="9">
        <f ca="1">IF(AG$9&lt;&gt;"",IF(AG$9&lt;&gt;"All Locations",IF(AG$10="From",COUNTIFS(Matches[CLASS],INDEX(classNum,1,MATCH(AI$11,classScheme,0)),Matches[TIMEBIN],$B71,Matches[SITE IN],AG$9),COUNTIFS(Matches[CLASS],INDEX(classNum,1,MATCH(AI$11,classScheme,0)),Matches[TIME OUT],"&gt;="&amp;TIMEVALUE(LEFT($B71,5)),Matches[TIME OUT],"&lt;"&amp;TIMEVALUE(LEFT($B71,5))+TIME(0,15,0),Matches[SITE OUT],AG$9)),COUNTIFS(All[TIMEBIN],$B71,All[CLASS],INDEX(classNum,1,MATCH(AI$11,classScheme,0)))),"")</f>
        <v>0</v>
      </c>
      <c r="AJ71" s="10">
        <f ca="1">IF(AG$9&lt;&gt;"",IF(AG$9&lt;&gt;"All Locations",IF(AG$10="From",COUNTIFS(Matches[CLASS],INDEX(classNum,1,MATCH(AJ$11,classScheme,0)),Matches[TIMEBIN],$B71,Matches[SITE IN],AG$9),COUNTIFS(Matches[CLASS],INDEX(classNum,1,MATCH(AJ$11,classScheme,0)),Matches[TIME OUT],"&gt;="&amp;TIMEVALUE(LEFT($B71,5)),Matches[TIME OUT],"&lt;"&amp;TIMEVALUE(LEFT($B71,5))+TIME(0,15,0),Matches[SITE OUT],AG$9)),COUNTIFS(All[TIMEBIN],$B71,All[CLASS],INDEX(classNum,1,MATCH(AJ$11,classScheme,0)))),"")</f>
        <v>0</v>
      </c>
      <c r="AK71" s="11">
        <f ca="1">IF(AG$9&lt;&gt;"",IF(AG$9&lt;&gt;"All Locations",IF(AG$10="From",COUNTIFS(Matches[CLASS],INDEX(classNum,1,MATCH(AK$11,classScheme,0)),Matches[TIMEBIN],$B71,Matches[SITE IN],AG$9),COUNTIFS(Matches[CLASS],INDEX(classNum,1,MATCH(AK$11,classScheme,0)),Matches[TIME OUT],"&gt;="&amp;TIMEVALUE(LEFT($B71,5)),Matches[TIME OUT],"&lt;"&amp;TIMEVALUE(LEFT($B71,5))+TIME(0,15,0),Matches[SITE OUT],AG$9)),COUNTIFS(All[TIMEBIN],$B71,All[CLASS],INDEX(classNum,1,MATCH(AK$11,classScheme,0)))),"")</f>
        <v>0</v>
      </c>
      <c r="AL71" s="12"/>
      <c r="AM71" s="8">
        <f ca="1">IF(AM$9&lt;&gt;"",IF(AM$9&lt;&gt;"All Locations",IF(AM$10="From",COUNTIFS(Matches[CLASS],INDEX(classNum,1,MATCH(AM$11,classScheme,0)),Matches[TIMEBIN],$B71,Matches[SITE IN],AM$9),COUNTIFS(Matches[CLASS],INDEX(classNum,1,MATCH(AM$11,classScheme,0)),Matches[TIME OUT],"&gt;="&amp;TIMEVALUE(LEFT($B71,5)),Matches[TIME OUT],"&lt;"&amp;TIMEVALUE(LEFT($B71,5))+TIME(0,15,0),Matches[SITE OUT],AM$9)),COUNTIFS(All[TIMEBIN],$B71,All[CLASS],INDEX(classNum,1,MATCH(AM$11,classScheme,0)))),"")</f>
        <v>21</v>
      </c>
      <c r="AN71" s="9">
        <f ca="1">IF(AM$9&lt;&gt;"",IF(AM$9&lt;&gt;"All Locations",IF(AM$10="From",COUNTIFS(Matches[CLASS],INDEX(classNum,1,MATCH(AN$11,classScheme,0)),Matches[TIMEBIN],$B71,Matches[SITE IN],AM$9),COUNTIFS(Matches[CLASS],INDEX(classNum,1,MATCH(AN$11,classScheme,0)),Matches[TIME OUT],"&gt;="&amp;TIMEVALUE(LEFT($B71,5)),Matches[TIME OUT],"&lt;"&amp;TIMEVALUE(LEFT($B71,5))+TIME(0,15,0),Matches[SITE OUT],AM$9)),COUNTIFS(All[TIMEBIN],$B71,All[CLASS],INDEX(classNum,1,MATCH(AN$11,classScheme,0)))),"")</f>
        <v>2</v>
      </c>
      <c r="AO71" s="9">
        <f ca="1">IF(AM$9&lt;&gt;"",IF(AM$9&lt;&gt;"All Locations",IF(AM$10="From",COUNTIFS(Matches[CLASS],INDEX(classNum,1,MATCH(AO$11,classScheme,0)),Matches[TIMEBIN],$B71,Matches[SITE IN],AM$9),COUNTIFS(Matches[CLASS],INDEX(classNum,1,MATCH(AO$11,classScheme,0)),Matches[TIME OUT],"&gt;="&amp;TIMEVALUE(LEFT($B71,5)),Matches[TIME OUT],"&lt;"&amp;TIMEVALUE(LEFT($B71,5))+TIME(0,15,0),Matches[SITE OUT],AM$9)),COUNTIFS(All[TIMEBIN],$B71,All[CLASS],INDEX(classNum,1,MATCH(AO$11,classScheme,0)))),"")</f>
        <v>0</v>
      </c>
      <c r="AP71" s="10">
        <f ca="1">IF(AM$9&lt;&gt;"",IF(AM$9&lt;&gt;"All Locations",IF(AM$10="From",COUNTIFS(Matches[CLASS],INDEX(classNum,1,MATCH(AP$11,classScheme,0)),Matches[TIMEBIN],$B71,Matches[SITE IN],AM$9),COUNTIFS(Matches[CLASS],INDEX(classNum,1,MATCH(AP$11,classScheme,0)),Matches[TIME OUT],"&gt;="&amp;TIMEVALUE(LEFT($B71,5)),Matches[TIME OUT],"&lt;"&amp;TIMEVALUE(LEFT($B71,5))+TIME(0,15,0),Matches[SITE OUT],AM$9)),COUNTIFS(All[TIMEBIN],$B71,All[CLASS],INDEX(classNum,1,MATCH(AP$11,classScheme,0)))),"")</f>
        <v>0</v>
      </c>
      <c r="AQ71" s="11">
        <f ca="1">IF(AM$9&lt;&gt;"",IF(AM$9&lt;&gt;"All Locations",IF(AM$10="From",COUNTIFS(Matches[CLASS],INDEX(classNum,1,MATCH(AQ$11,classScheme,0)),Matches[TIMEBIN],$B71,Matches[SITE IN],AM$9),COUNTIFS(Matches[CLASS],INDEX(classNum,1,MATCH(AQ$11,classScheme,0)),Matches[TIME OUT],"&gt;="&amp;TIMEVALUE(LEFT($B71,5)),Matches[TIME OUT],"&lt;"&amp;TIMEVALUE(LEFT($B71,5))+TIME(0,15,0),Matches[SITE OUT],AM$9)),COUNTIFS(All[TIMEBIN],$B71,All[CLASS],INDEX(classNum,1,MATCH(AQ$11,classScheme,0)))),"")</f>
        <v>1</v>
      </c>
      <c r="AR71" s="12"/>
      <c r="AS71" s="8">
        <f ca="1">IF(AS$9&lt;&gt;"",IF(AS$9&lt;&gt;"All Locations",IF(AS$10="From",COUNTIFS(Matches[CLASS],INDEX(classNum,1,MATCH(AS$11,classScheme,0)),Matches[TIMEBIN],$B71,Matches[SITE IN],AS$9),COUNTIFS(Matches[CLASS],INDEX(classNum,1,MATCH(AS$11,classScheme,0)),Matches[TIME OUT],"&gt;="&amp;TIMEVALUE(LEFT($B71,5)),Matches[TIME OUT],"&lt;"&amp;TIMEVALUE(LEFT($B71,5))+TIME(0,15,0),Matches[SITE OUT],AS$9)),COUNTIFS(All[TIMEBIN],$B71,All[CLASS],INDEX(classNum,1,MATCH(AS$11,classScheme,0)))),"")</f>
        <v>0</v>
      </c>
      <c r="AT71" s="9">
        <f ca="1">IF(AS$9&lt;&gt;"",IF(AS$9&lt;&gt;"All Locations",IF(AS$10="From",COUNTIFS(Matches[CLASS],INDEX(classNum,1,MATCH(AT$11,classScheme,0)),Matches[TIMEBIN],$B71,Matches[SITE IN],AS$9),COUNTIFS(Matches[CLASS],INDEX(classNum,1,MATCH(AT$11,classScheme,0)),Matches[TIME OUT],"&gt;="&amp;TIMEVALUE(LEFT($B71,5)),Matches[TIME OUT],"&lt;"&amp;TIMEVALUE(LEFT($B71,5))+TIME(0,15,0),Matches[SITE OUT],AS$9)),COUNTIFS(All[TIMEBIN],$B71,All[CLASS],INDEX(classNum,1,MATCH(AT$11,classScheme,0)))),"")</f>
        <v>0</v>
      </c>
      <c r="AU71" s="9">
        <f ca="1">IF(AS$9&lt;&gt;"",IF(AS$9&lt;&gt;"All Locations",IF(AS$10="From",COUNTIFS(Matches[CLASS],INDEX(classNum,1,MATCH(AU$11,classScheme,0)),Matches[TIMEBIN],$B71,Matches[SITE IN],AS$9),COUNTIFS(Matches[CLASS],INDEX(classNum,1,MATCH(AU$11,classScheme,0)),Matches[TIME OUT],"&gt;="&amp;TIMEVALUE(LEFT($B71,5)),Matches[TIME OUT],"&lt;"&amp;TIMEVALUE(LEFT($B71,5))+TIME(0,15,0),Matches[SITE OUT],AS$9)),COUNTIFS(All[TIMEBIN],$B71,All[CLASS],INDEX(classNum,1,MATCH(AU$11,classScheme,0)))),"")</f>
        <v>0</v>
      </c>
      <c r="AV71" s="10">
        <f ca="1">IF(AS$9&lt;&gt;"",IF(AS$9&lt;&gt;"All Locations",IF(AS$10="From",COUNTIFS(Matches[CLASS],INDEX(classNum,1,MATCH(AV$11,classScheme,0)),Matches[TIMEBIN],$B71,Matches[SITE IN],AS$9),COUNTIFS(Matches[CLASS],INDEX(classNum,1,MATCH(AV$11,classScheme,0)),Matches[TIME OUT],"&gt;="&amp;TIMEVALUE(LEFT($B71,5)),Matches[TIME OUT],"&lt;"&amp;TIMEVALUE(LEFT($B71,5))+TIME(0,15,0),Matches[SITE OUT],AS$9)),COUNTIFS(All[TIMEBIN],$B71,All[CLASS],INDEX(classNum,1,MATCH(AV$11,classScheme,0)))),"")</f>
        <v>0</v>
      </c>
      <c r="AW71" s="11">
        <f ca="1">IF(AS$9&lt;&gt;"",IF(AS$9&lt;&gt;"All Locations",IF(AS$10="From",COUNTIFS(Matches[CLASS],INDEX(classNum,1,MATCH(AW$11,classScheme,0)),Matches[TIMEBIN],$B71,Matches[SITE IN],AS$9),COUNTIFS(Matches[CLASS],INDEX(classNum,1,MATCH(AW$11,classScheme,0)),Matches[TIME OUT],"&gt;="&amp;TIMEVALUE(LEFT($B71,5)),Matches[TIME OUT],"&lt;"&amp;TIMEVALUE(LEFT($B71,5))+TIME(0,15,0),Matches[SITE OUT],AS$9)),COUNTIFS(All[TIMEBIN],$B71,All[CLASS],INDEX(classNum,1,MATCH(AW$11,classScheme,0)))),"")</f>
        <v>0</v>
      </c>
      <c r="AX71" s="12"/>
      <c r="AY71" s="8">
        <f ca="1">IF(AY$9&lt;&gt;"",IF(AY$9&lt;&gt;"All Locations",IF(AY$10="From",COUNTIFS(Matches[CLASS],INDEX(classNum,1,MATCH(AY$11,classScheme,0)),Matches[TIMEBIN],$B71,Matches[SITE IN],AY$9),COUNTIFS(Matches[CLASS],INDEX(classNum,1,MATCH(AY$11,classScheme,0)),Matches[TIME OUT],"&gt;="&amp;TIMEVALUE(LEFT($B71,5)),Matches[TIME OUT],"&lt;"&amp;TIMEVALUE(LEFT($B71,5))+TIME(0,15,0),Matches[SITE OUT],AY$9)),COUNTIFS(All[TIMEBIN],$B71,All[CLASS],INDEX(classNum,1,MATCH(AY$11,classScheme,0)))),"")</f>
        <v>14</v>
      </c>
      <c r="AZ71" s="9">
        <f ca="1">IF(AY$9&lt;&gt;"",IF(AY$9&lt;&gt;"All Locations",IF(AY$10="From",COUNTIFS(Matches[CLASS],INDEX(classNum,1,MATCH(AZ$11,classScheme,0)),Matches[TIMEBIN],$B71,Matches[SITE IN],AY$9),COUNTIFS(Matches[CLASS],INDEX(classNum,1,MATCH(AZ$11,classScheme,0)),Matches[TIME OUT],"&gt;="&amp;TIMEVALUE(LEFT($B71,5)),Matches[TIME OUT],"&lt;"&amp;TIMEVALUE(LEFT($B71,5))+TIME(0,15,0),Matches[SITE OUT],AY$9)),COUNTIFS(All[TIMEBIN],$B71,All[CLASS],INDEX(classNum,1,MATCH(AZ$11,classScheme,0)))),"")</f>
        <v>0</v>
      </c>
      <c r="BA71" s="9">
        <f ca="1">IF(AY$9&lt;&gt;"",IF(AY$9&lt;&gt;"All Locations",IF(AY$10="From",COUNTIFS(Matches[CLASS],INDEX(classNum,1,MATCH(BA$11,classScheme,0)),Matches[TIMEBIN],$B71,Matches[SITE IN],AY$9),COUNTIFS(Matches[CLASS],INDEX(classNum,1,MATCH(BA$11,classScheme,0)),Matches[TIME OUT],"&gt;="&amp;TIMEVALUE(LEFT($B71,5)),Matches[TIME OUT],"&lt;"&amp;TIMEVALUE(LEFT($B71,5))+TIME(0,15,0),Matches[SITE OUT],AY$9)),COUNTIFS(All[TIMEBIN],$B71,All[CLASS],INDEX(classNum,1,MATCH(BA$11,classScheme,0)))),"")</f>
        <v>0</v>
      </c>
      <c r="BB71" s="10">
        <f ca="1">IF(AY$9&lt;&gt;"",IF(AY$9&lt;&gt;"All Locations",IF(AY$10="From",COUNTIFS(Matches[CLASS],INDEX(classNum,1,MATCH(BB$11,classScheme,0)),Matches[TIMEBIN],$B71,Matches[SITE IN],AY$9),COUNTIFS(Matches[CLASS],INDEX(classNum,1,MATCH(BB$11,classScheme,0)),Matches[TIME OUT],"&gt;="&amp;TIMEVALUE(LEFT($B71,5)),Matches[TIME OUT],"&lt;"&amp;TIMEVALUE(LEFT($B71,5))+TIME(0,15,0),Matches[SITE OUT],AY$9)),COUNTIFS(All[TIMEBIN],$B71,All[CLASS],INDEX(classNum,1,MATCH(BB$11,classScheme,0)))),"")</f>
        <v>0</v>
      </c>
      <c r="BC71" s="11">
        <f ca="1">IF(AY$9&lt;&gt;"",IF(AY$9&lt;&gt;"All Locations",IF(AY$10="From",COUNTIFS(Matches[CLASS],INDEX(classNum,1,MATCH(BC$11,classScheme,0)),Matches[TIMEBIN],$B71,Matches[SITE IN],AY$9),COUNTIFS(Matches[CLASS],INDEX(classNum,1,MATCH(BC$11,classScheme,0)),Matches[TIME OUT],"&gt;="&amp;TIMEVALUE(LEFT($B71,5)),Matches[TIME OUT],"&lt;"&amp;TIMEVALUE(LEFT($B71,5))+TIME(0,15,0),Matches[SITE OUT],AY$9)),COUNTIFS(All[TIMEBIN],$B71,All[CLASS],INDEX(classNum,1,MATCH(BC$11,classScheme,0)))),"")</f>
        <v>0</v>
      </c>
      <c r="BD71" s="12"/>
      <c r="BE71" s="8">
        <f ca="1">IF(BE$9&lt;&gt;"",IF(BE$9&lt;&gt;"All Locations",IF(BE$10="From",COUNTIFS(Matches[CLASS],INDEX(classNum,1,MATCH(BE$11,classScheme,0)),Matches[TIMEBIN],$B71,Matches[SITE IN],BE$9),COUNTIFS(Matches[CLASS],INDEX(classNum,1,MATCH(BE$11,classScheme,0)),Matches[TIME OUT],"&gt;="&amp;TIMEVALUE(LEFT($B71,5)),Matches[TIME OUT],"&lt;"&amp;TIMEVALUE(LEFT($B71,5))+TIME(0,15,0),Matches[SITE OUT],BE$9)),COUNTIFS(All[TIMEBIN],$B71,All[CLASS],INDEX(classNum,1,MATCH(BE$11,classScheme,0)))),"")</f>
        <v>7</v>
      </c>
      <c r="BF71" s="9">
        <f ca="1">IF(BE$9&lt;&gt;"",IF(BE$9&lt;&gt;"All Locations",IF(BE$10="From",COUNTIFS(Matches[CLASS],INDEX(classNum,1,MATCH(BF$11,classScheme,0)),Matches[TIMEBIN],$B71,Matches[SITE IN],BE$9),COUNTIFS(Matches[CLASS],INDEX(classNum,1,MATCH(BF$11,classScheme,0)),Matches[TIME OUT],"&gt;="&amp;TIMEVALUE(LEFT($B71,5)),Matches[TIME OUT],"&lt;"&amp;TIMEVALUE(LEFT($B71,5))+TIME(0,15,0),Matches[SITE OUT],BE$9)),COUNTIFS(All[TIMEBIN],$B71,All[CLASS],INDEX(classNum,1,MATCH(BF$11,classScheme,0)))),"")</f>
        <v>2</v>
      </c>
      <c r="BG71" s="9">
        <f ca="1">IF(BE$9&lt;&gt;"",IF(BE$9&lt;&gt;"All Locations",IF(BE$10="From",COUNTIFS(Matches[CLASS],INDEX(classNum,1,MATCH(BG$11,classScheme,0)),Matches[TIMEBIN],$B71,Matches[SITE IN],BE$9),COUNTIFS(Matches[CLASS],INDEX(classNum,1,MATCH(BG$11,classScheme,0)),Matches[TIME OUT],"&gt;="&amp;TIMEVALUE(LEFT($B71,5)),Matches[TIME OUT],"&lt;"&amp;TIMEVALUE(LEFT($B71,5))+TIME(0,15,0),Matches[SITE OUT],BE$9)),COUNTIFS(All[TIMEBIN],$B71,All[CLASS],INDEX(classNum,1,MATCH(BG$11,classScheme,0)))),"")</f>
        <v>0</v>
      </c>
      <c r="BH71" s="10">
        <f ca="1">IF(BE$9&lt;&gt;"",IF(BE$9&lt;&gt;"All Locations",IF(BE$10="From",COUNTIFS(Matches[CLASS],INDEX(classNum,1,MATCH(BH$11,classScheme,0)),Matches[TIMEBIN],$B71,Matches[SITE IN],BE$9),COUNTIFS(Matches[CLASS],INDEX(classNum,1,MATCH(BH$11,classScheme,0)),Matches[TIME OUT],"&gt;="&amp;TIMEVALUE(LEFT($B71,5)),Matches[TIME OUT],"&lt;"&amp;TIMEVALUE(LEFT($B71,5))+TIME(0,15,0),Matches[SITE OUT],BE$9)),COUNTIFS(All[TIMEBIN],$B71,All[CLASS],INDEX(classNum,1,MATCH(BH$11,classScheme,0)))),"")</f>
        <v>0</v>
      </c>
      <c r="BI71" s="11">
        <f ca="1">IF(BE$9&lt;&gt;"",IF(BE$9&lt;&gt;"All Locations",IF(BE$10="From",COUNTIFS(Matches[CLASS],INDEX(classNum,1,MATCH(BI$11,classScheme,0)),Matches[TIMEBIN],$B71,Matches[SITE IN],BE$9),COUNTIFS(Matches[CLASS],INDEX(classNum,1,MATCH(BI$11,classScheme,0)),Matches[TIME OUT],"&gt;="&amp;TIMEVALUE(LEFT($B71,5)),Matches[TIME OUT],"&lt;"&amp;TIMEVALUE(LEFT($B71,5))+TIME(0,15,0),Matches[SITE OUT],BE$9)),COUNTIFS(All[TIMEBIN],$B71,All[CLASS],INDEX(classNum,1,MATCH(BI$11,classScheme,0)))),"")</f>
        <v>0</v>
      </c>
      <c r="BJ71" s="12"/>
      <c r="BK71" s="8">
        <f ca="1">IF(BK$9&lt;&gt;"",IF(BK$9&lt;&gt;"All Locations",IF(BK$10="From",COUNTIFS(Matches[CLASS],INDEX(classNum,1,MATCH(BK$11,classScheme,0)),Matches[TIMEBIN],$B71,Matches[SITE IN],BK$9),COUNTIFS(Matches[CLASS],INDEX(classNum,1,MATCH(BK$11,classScheme,0)),Matches[TIME OUT],"&gt;="&amp;TIMEVALUE(LEFT($B71,5)),Matches[TIME OUT],"&lt;"&amp;TIMEVALUE(LEFT($B71,5))+TIME(0,15,0),Matches[SITE OUT],BK$9)),COUNTIFS(All[TIMEBIN],$B71,All[CLASS],INDEX(classNum,1,MATCH(BK$11,classScheme,0)))),"")</f>
        <v>9</v>
      </c>
      <c r="BL71" s="9">
        <f ca="1">IF(BK$9&lt;&gt;"",IF(BK$9&lt;&gt;"All Locations",IF(BK$10="From",COUNTIFS(Matches[CLASS],INDEX(classNum,1,MATCH(BL$11,classScheme,0)),Matches[TIMEBIN],$B71,Matches[SITE IN],BK$9),COUNTIFS(Matches[CLASS],INDEX(classNum,1,MATCH(BL$11,classScheme,0)),Matches[TIME OUT],"&gt;="&amp;TIMEVALUE(LEFT($B71,5)),Matches[TIME OUT],"&lt;"&amp;TIMEVALUE(LEFT($B71,5))+TIME(0,15,0),Matches[SITE OUT],BK$9)),COUNTIFS(All[TIMEBIN],$B71,All[CLASS],INDEX(classNum,1,MATCH(BL$11,classScheme,0)))),"")</f>
        <v>1</v>
      </c>
      <c r="BM71" s="9">
        <f ca="1">IF(BK$9&lt;&gt;"",IF(BK$9&lt;&gt;"All Locations",IF(BK$10="From",COUNTIFS(Matches[CLASS],INDEX(classNum,1,MATCH(BM$11,classScheme,0)),Matches[TIMEBIN],$B71,Matches[SITE IN],BK$9),COUNTIFS(Matches[CLASS],INDEX(classNum,1,MATCH(BM$11,classScheme,0)),Matches[TIME OUT],"&gt;="&amp;TIMEVALUE(LEFT($B71,5)),Matches[TIME OUT],"&lt;"&amp;TIMEVALUE(LEFT($B71,5))+TIME(0,15,0),Matches[SITE OUT],BK$9)),COUNTIFS(All[TIMEBIN],$B71,All[CLASS],INDEX(classNum,1,MATCH(BM$11,classScheme,0)))),"")</f>
        <v>0</v>
      </c>
      <c r="BN71" s="10">
        <f ca="1">IF(BK$9&lt;&gt;"",IF(BK$9&lt;&gt;"All Locations",IF(BK$10="From",COUNTIFS(Matches[CLASS],INDEX(classNum,1,MATCH(BN$11,classScheme,0)),Matches[TIMEBIN],$B71,Matches[SITE IN],BK$9),COUNTIFS(Matches[CLASS],INDEX(classNum,1,MATCH(BN$11,classScheme,0)),Matches[TIME OUT],"&gt;="&amp;TIMEVALUE(LEFT($B71,5)),Matches[TIME OUT],"&lt;"&amp;TIMEVALUE(LEFT($B71,5))+TIME(0,15,0),Matches[SITE OUT],BK$9)),COUNTIFS(All[TIMEBIN],$B71,All[CLASS],INDEX(classNum,1,MATCH(BN$11,classScheme,0)))),"")</f>
        <v>0</v>
      </c>
      <c r="BO71" s="11">
        <f ca="1">IF(BK$9&lt;&gt;"",IF(BK$9&lt;&gt;"All Locations",IF(BK$10="From",COUNTIFS(Matches[CLASS],INDEX(classNum,1,MATCH(BO$11,classScheme,0)),Matches[TIMEBIN],$B71,Matches[SITE IN],BK$9),COUNTIFS(Matches[CLASS],INDEX(classNum,1,MATCH(BO$11,classScheme,0)),Matches[TIME OUT],"&gt;="&amp;TIMEVALUE(LEFT($B71,5)),Matches[TIME OUT],"&lt;"&amp;TIMEVALUE(LEFT($B71,5))+TIME(0,15,0),Matches[SITE OUT],BK$9)),COUNTIFS(All[TIMEBIN],$B71,All[CLASS],INDEX(classNum,1,MATCH(BO$11,classScheme,0)))),"")</f>
        <v>0</v>
      </c>
      <c r="BP71" s="12"/>
      <c r="BQ71" s="8">
        <f ca="1">IF(BQ$9&lt;&gt;"",IF(BQ$9&lt;&gt;"All Locations",IF(BQ$10="From",COUNTIFS(Matches[CLASS],INDEX(classNum,1,MATCH(BQ$11,classScheme,0)),Matches[TIMEBIN],$B71,Matches[SITE IN],BQ$9),COUNTIFS(Matches[CLASS],INDEX(classNum,1,MATCH(BQ$11,classScheme,0)),Matches[TIME OUT],"&gt;="&amp;TIMEVALUE(LEFT($B71,5)),Matches[TIME OUT],"&lt;"&amp;TIMEVALUE(LEFT($B71,5))+TIME(0,15,0),Matches[SITE OUT],BQ$9)),COUNTIFS(All[TIMEBIN],$B71,All[CLASS],INDEX(classNum,1,MATCH(BQ$11,classScheme,0)))),"")</f>
        <v>154</v>
      </c>
      <c r="BR71" s="9">
        <f ca="1">IF(BQ$9&lt;&gt;"",IF(BQ$9&lt;&gt;"All Locations",IF(BQ$10="From",COUNTIFS(Matches[CLASS],INDEX(classNum,1,MATCH(BR$11,classScheme,0)),Matches[TIMEBIN],$B71,Matches[SITE IN],BQ$9),COUNTIFS(Matches[CLASS],INDEX(classNum,1,MATCH(BR$11,classScheme,0)),Matches[TIME OUT],"&gt;="&amp;TIMEVALUE(LEFT($B71,5)),Matches[TIME OUT],"&lt;"&amp;TIMEVALUE(LEFT($B71,5))+TIME(0,15,0),Matches[SITE OUT],BQ$9)),COUNTIFS(All[TIMEBIN],$B71,All[CLASS],INDEX(classNum,1,MATCH(BR$11,classScheme,0)))),"")</f>
        <v>10</v>
      </c>
      <c r="BS71" s="9">
        <f ca="1">IF(BQ$9&lt;&gt;"",IF(BQ$9&lt;&gt;"All Locations",IF(BQ$10="From",COUNTIFS(Matches[CLASS],INDEX(classNum,1,MATCH(BS$11,classScheme,0)),Matches[TIMEBIN],$B71,Matches[SITE IN],BQ$9),COUNTIFS(Matches[CLASS],INDEX(classNum,1,MATCH(BS$11,classScheme,0)),Matches[TIME OUT],"&gt;="&amp;TIMEVALUE(LEFT($B71,5)),Matches[TIME OUT],"&lt;"&amp;TIMEVALUE(LEFT($B71,5))+TIME(0,15,0),Matches[SITE OUT],BQ$9)),COUNTIFS(All[TIMEBIN],$B71,All[CLASS],INDEX(classNum,1,MATCH(BS$11,classScheme,0)))),"")</f>
        <v>0</v>
      </c>
      <c r="BT71" s="10">
        <f ca="1">IF(BQ$9&lt;&gt;"",IF(BQ$9&lt;&gt;"All Locations",IF(BQ$10="From",COUNTIFS(Matches[CLASS],INDEX(classNum,1,MATCH(BT$11,classScheme,0)),Matches[TIMEBIN],$B71,Matches[SITE IN],BQ$9),COUNTIFS(Matches[CLASS],INDEX(classNum,1,MATCH(BT$11,classScheme,0)),Matches[TIME OUT],"&gt;="&amp;TIMEVALUE(LEFT($B71,5)),Matches[TIME OUT],"&lt;"&amp;TIMEVALUE(LEFT($B71,5))+TIME(0,15,0),Matches[SITE OUT],BQ$9)),COUNTIFS(All[TIMEBIN],$B71,All[CLASS],INDEX(classNum,1,MATCH(BT$11,classScheme,0)))),"")</f>
        <v>0</v>
      </c>
      <c r="BU71" s="11">
        <f ca="1">IF(BQ$9&lt;&gt;"",IF(BQ$9&lt;&gt;"All Locations",IF(BQ$10="From",COUNTIFS(Matches[CLASS],INDEX(classNum,1,MATCH(BU$11,classScheme,0)),Matches[TIMEBIN],$B71,Matches[SITE IN],BQ$9),COUNTIFS(Matches[CLASS],INDEX(classNum,1,MATCH(BU$11,classScheme,0)),Matches[TIME OUT],"&gt;="&amp;TIMEVALUE(LEFT($B71,5)),Matches[TIME OUT],"&lt;"&amp;TIMEVALUE(LEFT($B71,5))+TIME(0,15,0),Matches[SITE OUT],BQ$9)),COUNTIFS(All[TIMEBIN],$B71,All[CLASS],INDEX(classNum,1,MATCH(BU$11,classScheme,0)))),"")</f>
        <v>2</v>
      </c>
    </row>
    <row r="72" spans="2:73">
      <c r="B72" s="7" t="str">
        <v>21:00 - 21:15</v>
      </c>
      <c r="C72" s="8">
        <f ca="1">IF(C$9&lt;&gt;"",IF(C$9&lt;&gt;"All Locations",IF(C$10="From",COUNTIFS(Matches[CLASS],INDEX(classNum,1,MATCH(C$11,classScheme,0)),Matches[TIMEBIN],$B72,Matches[SITE IN],C$9),COUNTIFS(Matches[CLASS],INDEX(classNum,1,MATCH(C$11,classScheme,0)),Matches[TIME OUT],"&gt;="&amp;TIMEVALUE(LEFT($B72,5)),Matches[TIME OUT],"&lt;"&amp;TIMEVALUE(LEFT($B72,5))+TIME(0,15,0),Matches[SITE OUT],C$9)),COUNTIFS(All[TIMEBIN],$B72,All[CLASS],INDEX(classNum,1,MATCH(C$11,classScheme,0)))),"")</f>
        <v>50</v>
      </c>
      <c r="D72" s="9">
        <f ca="1">IF(C$9&lt;&gt;"",IF(C$9&lt;&gt;"All Locations",IF(C$10="From",COUNTIFS(Matches[CLASS],INDEX(classNum,1,MATCH(D$11,classScheme,0)),Matches[TIMEBIN],$B72,Matches[SITE IN],C$9),COUNTIFS(Matches[CLASS],INDEX(classNum,1,MATCH(D$11,classScheme,0)),Matches[TIME OUT],"&gt;="&amp;TIMEVALUE(LEFT($B72,5)),Matches[TIME OUT],"&lt;"&amp;TIMEVALUE(LEFT($B72,5))+TIME(0,15,0),Matches[SITE OUT],C$9)),COUNTIFS(All[TIMEBIN],$B72,All[CLASS],INDEX(classNum,1,MATCH(D$11,classScheme,0)))),"")</f>
        <v>2</v>
      </c>
      <c r="E72" s="9">
        <f ca="1">IF(C$9&lt;&gt;"",IF(C$9&lt;&gt;"All Locations",IF(C$10="From",COUNTIFS(Matches[CLASS],INDEX(classNum,1,MATCH(E$11,classScheme,0)),Matches[TIMEBIN],$B72,Matches[SITE IN],C$9),COUNTIFS(Matches[CLASS],INDEX(classNum,1,MATCH(E$11,classScheme,0)),Matches[TIME OUT],"&gt;="&amp;TIMEVALUE(LEFT($B72,5)),Matches[TIME OUT],"&lt;"&amp;TIMEVALUE(LEFT($B72,5))+TIME(0,15,0),Matches[SITE OUT],C$9)),COUNTIFS(All[TIMEBIN],$B72,All[CLASS],INDEX(classNum,1,MATCH(E$11,classScheme,0)))),"")</f>
        <v>0</v>
      </c>
      <c r="F72" s="10">
        <f ca="1">IF(C$9&lt;&gt;"",IF(C$9&lt;&gt;"All Locations",IF(C$10="From",COUNTIFS(Matches[CLASS],INDEX(classNum,1,MATCH(F$11,classScheme,0)),Matches[TIMEBIN],$B72,Matches[SITE IN],C$9),COUNTIFS(Matches[CLASS],INDEX(classNum,1,MATCH(F$11,classScheme,0)),Matches[TIME OUT],"&gt;="&amp;TIMEVALUE(LEFT($B72,5)),Matches[TIME OUT],"&lt;"&amp;TIMEVALUE(LEFT($B72,5))+TIME(0,15,0),Matches[SITE OUT],C$9)),COUNTIFS(All[TIMEBIN],$B72,All[CLASS],INDEX(classNum,1,MATCH(F$11,classScheme,0)))),"")</f>
        <v>0</v>
      </c>
      <c r="G72" s="11">
        <f ca="1">IF(C$9&lt;&gt;"",IF(C$9&lt;&gt;"All Locations",IF(C$10="From",COUNTIFS(Matches[CLASS],INDEX(classNum,1,MATCH(G$11,classScheme,0)),Matches[TIMEBIN],$B72,Matches[SITE IN],C$9),COUNTIFS(Matches[CLASS],INDEX(classNum,1,MATCH(G$11,classScheme,0)),Matches[TIME OUT],"&gt;="&amp;TIMEVALUE(LEFT($B72,5)),Matches[TIME OUT],"&lt;"&amp;TIMEVALUE(LEFT($B72,5))+TIME(0,15,0),Matches[SITE OUT],C$9)),COUNTIFS(All[TIMEBIN],$B72,All[CLASS],INDEX(classNum,1,MATCH(G$11,classScheme,0)))),"")</f>
        <v>2</v>
      </c>
      <c r="H72" s="12"/>
      <c r="I72" s="8">
        <f ca="1">IF(I$9&lt;&gt;"",IF(I$9&lt;&gt;"All Locations",IF(I$10="From",COUNTIFS(Matches[CLASS],INDEX(classNum,1,MATCH(I$11,classScheme,0)),Matches[TIMEBIN],$B72,Matches[SITE IN],I$9),COUNTIFS(Matches[CLASS],INDEX(classNum,1,MATCH(I$11,classScheme,0)),Matches[TIME OUT],"&gt;="&amp;TIMEVALUE(LEFT($B72,5)),Matches[TIME OUT],"&lt;"&amp;TIMEVALUE(LEFT($B72,5))+TIME(0,15,0),Matches[SITE OUT],I$9)),COUNTIFS(All[TIMEBIN],$B72,All[CLASS],INDEX(classNum,1,MATCH(I$11,classScheme,0)))),"")</f>
        <v>0</v>
      </c>
      <c r="J72" s="9">
        <f ca="1">IF(I$9&lt;&gt;"",IF(I$9&lt;&gt;"All Locations",IF(I$10="From",COUNTIFS(Matches[CLASS],INDEX(classNum,1,MATCH(J$11,classScheme,0)),Matches[TIMEBIN],$B72,Matches[SITE IN],I$9),COUNTIFS(Matches[CLASS],INDEX(classNum,1,MATCH(J$11,classScheme,0)),Matches[TIME OUT],"&gt;="&amp;TIMEVALUE(LEFT($B72,5)),Matches[TIME OUT],"&lt;"&amp;TIMEVALUE(LEFT($B72,5))+TIME(0,15,0),Matches[SITE OUT],I$9)),COUNTIFS(All[TIMEBIN],$B72,All[CLASS],INDEX(classNum,1,MATCH(J$11,classScheme,0)))),"")</f>
        <v>0</v>
      </c>
      <c r="K72" s="9">
        <f ca="1">IF(I$9&lt;&gt;"",IF(I$9&lt;&gt;"All Locations",IF(I$10="From",COUNTIFS(Matches[CLASS],INDEX(classNum,1,MATCH(K$11,classScheme,0)),Matches[TIMEBIN],$B72,Matches[SITE IN],I$9),COUNTIFS(Matches[CLASS],INDEX(classNum,1,MATCH(K$11,classScheme,0)),Matches[TIME OUT],"&gt;="&amp;TIMEVALUE(LEFT($B72,5)),Matches[TIME OUT],"&lt;"&amp;TIMEVALUE(LEFT($B72,5))+TIME(0,15,0),Matches[SITE OUT],I$9)),COUNTIFS(All[TIMEBIN],$B72,All[CLASS],INDEX(classNum,1,MATCH(K$11,classScheme,0)))),"")</f>
        <v>0</v>
      </c>
      <c r="L72" s="10">
        <f ca="1">IF(I$9&lt;&gt;"",IF(I$9&lt;&gt;"All Locations",IF(I$10="From",COUNTIFS(Matches[CLASS],INDEX(classNum,1,MATCH(L$11,classScheme,0)),Matches[TIMEBIN],$B72,Matches[SITE IN],I$9),COUNTIFS(Matches[CLASS],INDEX(classNum,1,MATCH(L$11,classScheme,0)),Matches[TIME OUT],"&gt;="&amp;TIMEVALUE(LEFT($B72,5)),Matches[TIME OUT],"&lt;"&amp;TIMEVALUE(LEFT($B72,5))+TIME(0,15,0),Matches[SITE OUT],I$9)),COUNTIFS(All[TIMEBIN],$B72,All[CLASS],INDEX(classNum,1,MATCH(L$11,classScheme,0)))),"")</f>
        <v>0</v>
      </c>
      <c r="M72" s="11">
        <f ca="1">IF(I$9&lt;&gt;"",IF(I$9&lt;&gt;"All Locations",IF(I$10="From",COUNTIFS(Matches[CLASS],INDEX(classNum,1,MATCH(M$11,classScheme,0)),Matches[TIMEBIN],$B72,Matches[SITE IN],I$9),COUNTIFS(Matches[CLASS],INDEX(classNum,1,MATCH(M$11,classScheme,0)),Matches[TIME OUT],"&gt;="&amp;TIMEVALUE(LEFT($B72,5)),Matches[TIME OUT],"&lt;"&amp;TIMEVALUE(LEFT($B72,5))+TIME(0,15,0),Matches[SITE OUT],I$9)),COUNTIFS(All[TIMEBIN],$B72,All[CLASS],INDEX(classNum,1,MATCH(M$11,classScheme,0)))),"")</f>
        <v>0</v>
      </c>
      <c r="N72" s="12"/>
      <c r="O72" s="8">
        <f ca="1">IF(O$9&lt;&gt;"",IF(O$9&lt;&gt;"All Locations",IF(O$10="From",COUNTIFS(Matches[CLASS],INDEX(classNum,1,MATCH(O$11,classScheme,0)),Matches[TIMEBIN],$B72,Matches[SITE IN],O$9),COUNTIFS(Matches[CLASS],INDEX(classNum,1,MATCH(O$11,classScheme,0)),Matches[TIME OUT],"&gt;="&amp;TIMEVALUE(LEFT($B72,5)),Matches[TIME OUT],"&lt;"&amp;TIMEVALUE(LEFT($B72,5))+TIME(0,15,0),Matches[SITE OUT],O$9)),COUNTIFS(All[TIMEBIN],$B72,All[CLASS],INDEX(classNum,1,MATCH(O$11,classScheme,0)))),"")</f>
        <v>3</v>
      </c>
      <c r="P72" s="9">
        <f ca="1">IF(O$9&lt;&gt;"",IF(O$9&lt;&gt;"All Locations",IF(O$10="From",COUNTIFS(Matches[CLASS],INDEX(classNum,1,MATCH(P$11,classScheme,0)),Matches[TIMEBIN],$B72,Matches[SITE IN],O$9),COUNTIFS(Matches[CLASS],INDEX(classNum,1,MATCH(P$11,classScheme,0)),Matches[TIME OUT],"&gt;="&amp;TIMEVALUE(LEFT($B72,5)),Matches[TIME OUT],"&lt;"&amp;TIMEVALUE(LEFT($B72,5))+TIME(0,15,0),Matches[SITE OUT],O$9)),COUNTIFS(All[TIMEBIN],$B72,All[CLASS],INDEX(classNum,1,MATCH(P$11,classScheme,0)))),"")</f>
        <v>0</v>
      </c>
      <c r="Q72" s="9">
        <f ca="1">IF(O$9&lt;&gt;"",IF(O$9&lt;&gt;"All Locations",IF(O$10="From",COUNTIFS(Matches[CLASS],INDEX(classNum,1,MATCH(Q$11,classScheme,0)),Matches[TIMEBIN],$B72,Matches[SITE IN],O$9),COUNTIFS(Matches[CLASS],INDEX(classNum,1,MATCH(Q$11,classScheme,0)),Matches[TIME OUT],"&gt;="&amp;TIMEVALUE(LEFT($B72,5)),Matches[TIME OUT],"&lt;"&amp;TIMEVALUE(LEFT($B72,5))+TIME(0,15,0),Matches[SITE OUT],O$9)),COUNTIFS(All[TIMEBIN],$B72,All[CLASS],INDEX(classNum,1,MATCH(Q$11,classScheme,0)))),"")</f>
        <v>0</v>
      </c>
      <c r="R72" s="10">
        <f ca="1">IF(O$9&lt;&gt;"",IF(O$9&lt;&gt;"All Locations",IF(O$10="From",COUNTIFS(Matches[CLASS],INDEX(classNum,1,MATCH(R$11,classScheme,0)),Matches[TIMEBIN],$B72,Matches[SITE IN],O$9),COUNTIFS(Matches[CLASS],INDEX(classNum,1,MATCH(R$11,classScheme,0)),Matches[TIME OUT],"&gt;="&amp;TIMEVALUE(LEFT($B72,5)),Matches[TIME OUT],"&lt;"&amp;TIMEVALUE(LEFT($B72,5))+TIME(0,15,0),Matches[SITE OUT],O$9)),COUNTIFS(All[TIMEBIN],$B72,All[CLASS],INDEX(classNum,1,MATCH(R$11,classScheme,0)))),"")</f>
        <v>0</v>
      </c>
      <c r="S72" s="11">
        <f ca="1">IF(O$9&lt;&gt;"",IF(O$9&lt;&gt;"All Locations",IF(O$10="From",COUNTIFS(Matches[CLASS],INDEX(classNum,1,MATCH(S$11,classScheme,0)),Matches[TIMEBIN],$B72,Matches[SITE IN],O$9),COUNTIFS(Matches[CLASS],INDEX(classNum,1,MATCH(S$11,classScheme,0)),Matches[TIME OUT],"&gt;="&amp;TIMEVALUE(LEFT($B72,5)),Matches[TIME OUT],"&lt;"&amp;TIMEVALUE(LEFT($B72,5))+TIME(0,15,0),Matches[SITE OUT],O$9)),COUNTIFS(All[TIMEBIN],$B72,All[CLASS],INDEX(classNum,1,MATCH(S$11,classScheme,0)))),"")</f>
        <v>0</v>
      </c>
      <c r="T72" s="12"/>
      <c r="U72" s="8">
        <f ca="1">IF(U$9&lt;&gt;"",IF(U$9&lt;&gt;"All Locations",IF(U$10="From",COUNTIFS(Matches[CLASS],INDEX(classNum,1,MATCH(U$11,classScheme,0)),Matches[TIMEBIN],$B72,Matches[SITE IN],U$9),COUNTIFS(Matches[CLASS],INDEX(classNum,1,MATCH(U$11,classScheme,0)),Matches[TIME OUT],"&gt;="&amp;TIMEVALUE(LEFT($B72,5)),Matches[TIME OUT],"&lt;"&amp;TIMEVALUE(LEFT($B72,5))+TIME(0,15,0),Matches[SITE OUT],U$9)),COUNTIFS(All[TIMEBIN],$B72,All[CLASS],INDEX(classNum,1,MATCH(U$11,classScheme,0)))),"")</f>
        <v>9</v>
      </c>
      <c r="V72" s="9">
        <f ca="1">IF(U$9&lt;&gt;"",IF(U$9&lt;&gt;"All Locations",IF(U$10="From",COUNTIFS(Matches[CLASS],INDEX(classNum,1,MATCH(V$11,classScheme,0)),Matches[TIMEBIN],$B72,Matches[SITE IN],U$9),COUNTIFS(Matches[CLASS],INDEX(classNum,1,MATCH(V$11,classScheme,0)),Matches[TIME OUT],"&gt;="&amp;TIMEVALUE(LEFT($B72,5)),Matches[TIME OUT],"&lt;"&amp;TIMEVALUE(LEFT($B72,5))+TIME(0,15,0),Matches[SITE OUT],U$9)),COUNTIFS(All[TIMEBIN],$B72,All[CLASS],INDEX(classNum,1,MATCH(V$11,classScheme,0)))),"")</f>
        <v>1</v>
      </c>
      <c r="W72" s="9">
        <f ca="1">IF(U$9&lt;&gt;"",IF(U$9&lt;&gt;"All Locations",IF(U$10="From",COUNTIFS(Matches[CLASS],INDEX(classNum,1,MATCH(W$11,classScheme,0)),Matches[TIMEBIN],$B72,Matches[SITE IN],U$9),COUNTIFS(Matches[CLASS],INDEX(classNum,1,MATCH(W$11,classScheme,0)),Matches[TIME OUT],"&gt;="&amp;TIMEVALUE(LEFT($B72,5)),Matches[TIME OUT],"&lt;"&amp;TIMEVALUE(LEFT($B72,5))+TIME(0,15,0),Matches[SITE OUT],U$9)),COUNTIFS(All[TIMEBIN],$B72,All[CLASS],INDEX(classNum,1,MATCH(W$11,classScheme,0)))),"")</f>
        <v>0</v>
      </c>
      <c r="X72" s="10">
        <f ca="1">IF(U$9&lt;&gt;"",IF(U$9&lt;&gt;"All Locations",IF(U$10="From",COUNTIFS(Matches[CLASS],INDEX(classNum,1,MATCH(X$11,classScheme,0)),Matches[TIMEBIN],$B72,Matches[SITE IN],U$9),COUNTIFS(Matches[CLASS],INDEX(classNum,1,MATCH(X$11,classScheme,0)),Matches[TIME OUT],"&gt;="&amp;TIMEVALUE(LEFT($B72,5)),Matches[TIME OUT],"&lt;"&amp;TIMEVALUE(LEFT($B72,5))+TIME(0,15,0),Matches[SITE OUT],U$9)),COUNTIFS(All[TIMEBIN],$B72,All[CLASS],INDEX(classNum,1,MATCH(X$11,classScheme,0)))),"")</f>
        <v>0</v>
      </c>
      <c r="Y72" s="11">
        <f ca="1">IF(U$9&lt;&gt;"",IF(U$9&lt;&gt;"All Locations",IF(U$10="From",COUNTIFS(Matches[CLASS],INDEX(classNum,1,MATCH(Y$11,classScheme,0)),Matches[TIMEBIN],$B72,Matches[SITE IN],U$9),COUNTIFS(Matches[CLASS],INDEX(classNum,1,MATCH(Y$11,classScheme,0)),Matches[TIME OUT],"&gt;="&amp;TIMEVALUE(LEFT($B72,5)),Matches[TIME OUT],"&lt;"&amp;TIMEVALUE(LEFT($B72,5))+TIME(0,15,0),Matches[SITE OUT],U$9)),COUNTIFS(All[TIMEBIN],$B72,All[CLASS],INDEX(classNum,1,MATCH(Y$11,classScheme,0)))),"")</f>
        <v>0</v>
      </c>
      <c r="Z72" s="12"/>
      <c r="AA72" s="8">
        <f ca="1">IF(AA$9&lt;&gt;"",IF(AA$9&lt;&gt;"All Locations",IF(AA$10="From",COUNTIFS(Matches[CLASS],INDEX(classNum,1,MATCH(AA$11,classScheme,0)),Matches[TIMEBIN],$B72,Matches[SITE IN],AA$9),COUNTIFS(Matches[CLASS],INDEX(classNum,1,MATCH(AA$11,classScheme,0)),Matches[TIME OUT],"&gt;="&amp;TIMEVALUE(LEFT($B72,5)),Matches[TIME OUT],"&lt;"&amp;TIMEVALUE(LEFT($B72,5))+TIME(0,15,0),Matches[SITE OUT],AA$9)),COUNTIFS(All[TIMEBIN],$B72,All[CLASS],INDEX(classNum,1,MATCH(AA$11,classScheme,0)))),"")</f>
        <v>7</v>
      </c>
      <c r="AB72" s="9">
        <f ca="1">IF(AA$9&lt;&gt;"",IF(AA$9&lt;&gt;"All Locations",IF(AA$10="From",COUNTIFS(Matches[CLASS],INDEX(classNum,1,MATCH(AB$11,classScheme,0)),Matches[TIMEBIN],$B72,Matches[SITE IN],AA$9),COUNTIFS(Matches[CLASS],INDEX(classNum,1,MATCH(AB$11,classScheme,0)),Matches[TIME OUT],"&gt;="&amp;TIMEVALUE(LEFT($B72,5)),Matches[TIME OUT],"&lt;"&amp;TIMEVALUE(LEFT($B72,5))+TIME(0,15,0),Matches[SITE OUT],AA$9)),COUNTIFS(All[TIMEBIN],$B72,All[CLASS],INDEX(classNum,1,MATCH(AB$11,classScheme,0)))),"")</f>
        <v>0</v>
      </c>
      <c r="AC72" s="9">
        <f ca="1">IF(AA$9&lt;&gt;"",IF(AA$9&lt;&gt;"All Locations",IF(AA$10="From",COUNTIFS(Matches[CLASS],INDEX(classNum,1,MATCH(AC$11,classScheme,0)),Matches[TIMEBIN],$B72,Matches[SITE IN],AA$9),COUNTIFS(Matches[CLASS],INDEX(classNum,1,MATCH(AC$11,classScheme,0)),Matches[TIME OUT],"&gt;="&amp;TIMEVALUE(LEFT($B72,5)),Matches[TIME OUT],"&lt;"&amp;TIMEVALUE(LEFT($B72,5))+TIME(0,15,0),Matches[SITE OUT],AA$9)),COUNTIFS(All[TIMEBIN],$B72,All[CLASS],INDEX(classNum,1,MATCH(AC$11,classScheme,0)))),"")</f>
        <v>0</v>
      </c>
      <c r="AD72" s="10">
        <f ca="1">IF(AA$9&lt;&gt;"",IF(AA$9&lt;&gt;"All Locations",IF(AA$10="From",COUNTIFS(Matches[CLASS],INDEX(classNum,1,MATCH(AD$11,classScheme,0)),Matches[TIMEBIN],$B72,Matches[SITE IN],AA$9),COUNTIFS(Matches[CLASS],INDEX(classNum,1,MATCH(AD$11,classScheme,0)),Matches[TIME OUT],"&gt;="&amp;TIMEVALUE(LEFT($B72,5)),Matches[TIME OUT],"&lt;"&amp;TIMEVALUE(LEFT($B72,5))+TIME(0,15,0),Matches[SITE OUT],AA$9)),COUNTIFS(All[TIMEBIN],$B72,All[CLASS],INDEX(classNum,1,MATCH(AD$11,classScheme,0)))),"")</f>
        <v>0</v>
      </c>
      <c r="AE72" s="11">
        <f ca="1">IF(AA$9&lt;&gt;"",IF(AA$9&lt;&gt;"All Locations",IF(AA$10="From",COUNTIFS(Matches[CLASS],INDEX(classNum,1,MATCH(AE$11,classScheme,0)),Matches[TIMEBIN],$B72,Matches[SITE IN],AA$9),COUNTIFS(Matches[CLASS],INDEX(classNum,1,MATCH(AE$11,classScheme,0)),Matches[TIME OUT],"&gt;="&amp;TIMEVALUE(LEFT($B72,5)),Matches[TIME OUT],"&lt;"&amp;TIMEVALUE(LEFT($B72,5))+TIME(0,15,0),Matches[SITE OUT],AA$9)),COUNTIFS(All[TIMEBIN],$B72,All[CLASS],INDEX(classNum,1,MATCH(AE$11,classScheme,0)))),"")</f>
        <v>0</v>
      </c>
      <c r="AF72" s="12"/>
      <c r="AG72" s="8">
        <f ca="1">IF(AG$9&lt;&gt;"",IF(AG$9&lt;&gt;"All Locations",IF(AG$10="From",COUNTIFS(Matches[CLASS],INDEX(classNum,1,MATCH(AG$11,classScheme,0)),Matches[TIMEBIN],$B72,Matches[SITE IN],AG$9),COUNTIFS(Matches[CLASS],INDEX(classNum,1,MATCH(AG$11,classScheme,0)),Matches[TIME OUT],"&gt;="&amp;TIMEVALUE(LEFT($B72,5)),Matches[TIME OUT],"&lt;"&amp;TIMEVALUE(LEFT($B72,5))+TIME(0,15,0),Matches[SITE OUT],AG$9)),COUNTIFS(All[TIMEBIN],$B72,All[CLASS],INDEX(classNum,1,MATCH(AG$11,classScheme,0)))),"")</f>
        <v>20</v>
      </c>
      <c r="AH72" s="9">
        <f ca="1">IF(AG$9&lt;&gt;"",IF(AG$9&lt;&gt;"All Locations",IF(AG$10="From",COUNTIFS(Matches[CLASS],INDEX(classNum,1,MATCH(AH$11,classScheme,0)),Matches[TIMEBIN],$B72,Matches[SITE IN],AG$9),COUNTIFS(Matches[CLASS],INDEX(classNum,1,MATCH(AH$11,classScheme,0)),Matches[TIME OUT],"&gt;="&amp;TIMEVALUE(LEFT($B72,5)),Matches[TIME OUT],"&lt;"&amp;TIMEVALUE(LEFT($B72,5))+TIME(0,15,0),Matches[SITE OUT],AG$9)),COUNTIFS(All[TIMEBIN],$B72,All[CLASS],INDEX(classNum,1,MATCH(AH$11,classScheme,0)))),"")</f>
        <v>1</v>
      </c>
      <c r="AI72" s="9">
        <f ca="1">IF(AG$9&lt;&gt;"",IF(AG$9&lt;&gt;"All Locations",IF(AG$10="From",COUNTIFS(Matches[CLASS],INDEX(classNum,1,MATCH(AI$11,classScheme,0)),Matches[TIMEBIN],$B72,Matches[SITE IN],AG$9),COUNTIFS(Matches[CLASS],INDEX(classNum,1,MATCH(AI$11,classScheme,0)),Matches[TIME OUT],"&gt;="&amp;TIMEVALUE(LEFT($B72,5)),Matches[TIME OUT],"&lt;"&amp;TIMEVALUE(LEFT($B72,5))+TIME(0,15,0),Matches[SITE OUT],AG$9)),COUNTIFS(All[TIMEBIN],$B72,All[CLASS],INDEX(classNum,1,MATCH(AI$11,classScheme,0)))),"")</f>
        <v>0</v>
      </c>
      <c r="AJ72" s="10">
        <f ca="1">IF(AG$9&lt;&gt;"",IF(AG$9&lt;&gt;"All Locations",IF(AG$10="From",COUNTIFS(Matches[CLASS],INDEX(classNum,1,MATCH(AJ$11,classScheme,0)),Matches[TIMEBIN],$B72,Matches[SITE IN],AG$9),COUNTIFS(Matches[CLASS],INDEX(classNum,1,MATCH(AJ$11,classScheme,0)),Matches[TIME OUT],"&gt;="&amp;TIMEVALUE(LEFT($B72,5)),Matches[TIME OUT],"&lt;"&amp;TIMEVALUE(LEFT($B72,5))+TIME(0,15,0),Matches[SITE OUT],AG$9)),COUNTIFS(All[TIMEBIN],$B72,All[CLASS],INDEX(classNum,1,MATCH(AJ$11,classScheme,0)))),"")</f>
        <v>0</v>
      </c>
      <c r="AK72" s="11">
        <f ca="1">IF(AG$9&lt;&gt;"",IF(AG$9&lt;&gt;"All Locations",IF(AG$10="From",COUNTIFS(Matches[CLASS],INDEX(classNum,1,MATCH(AK$11,classScheme,0)),Matches[TIMEBIN],$B72,Matches[SITE IN],AG$9),COUNTIFS(Matches[CLASS],INDEX(classNum,1,MATCH(AK$11,classScheme,0)),Matches[TIME OUT],"&gt;="&amp;TIMEVALUE(LEFT($B72,5)),Matches[TIME OUT],"&lt;"&amp;TIMEVALUE(LEFT($B72,5))+TIME(0,15,0),Matches[SITE OUT],AG$9)),COUNTIFS(All[TIMEBIN],$B72,All[CLASS],INDEX(classNum,1,MATCH(AK$11,classScheme,0)))),"")</f>
        <v>0</v>
      </c>
      <c r="AL72" s="12"/>
      <c r="AM72" s="8">
        <f ca="1">IF(AM$9&lt;&gt;"",IF(AM$9&lt;&gt;"All Locations",IF(AM$10="From",COUNTIFS(Matches[CLASS],INDEX(classNum,1,MATCH(AM$11,classScheme,0)),Matches[TIMEBIN],$B72,Matches[SITE IN],AM$9),COUNTIFS(Matches[CLASS],INDEX(classNum,1,MATCH(AM$11,classScheme,0)),Matches[TIME OUT],"&gt;="&amp;TIMEVALUE(LEFT($B72,5)),Matches[TIME OUT],"&lt;"&amp;TIMEVALUE(LEFT($B72,5))+TIME(0,15,0),Matches[SITE OUT],AM$9)),COUNTIFS(All[TIMEBIN],$B72,All[CLASS],INDEX(classNum,1,MATCH(AM$11,classScheme,0)))),"")</f>
        <v>32</v>
      </c>
      <c r="AN72" s="9">
        <f ca="1">IF(AM$9&lt;&gt;"",IF(AM$9&lt;&gt;"All Locations",IF(AM$10="From",COUNTIFS(Matches[CLASS],INDEX(classNum,1,MATCH(AN$11,classScheme,0)),Matches[TIMEBIN],$B72,Matches[SITE IN],AM$9),COUNTIFS(Matches[CLASS],INDEX(classNum,1,MATCH(AN$11,classScheme,0)),Matches[TIME OUT],"&gt;="&amp;TIMEVALUE(LEFT($B72,5)),Matches[TIME OUT],"&lt;"&amp;TIMEVALUE(LEFT($B72,5))+TIME(0,15,0),Matches[SITE OUT],AM$9)),COUNTIFS(All[TIMEBIN],$B72,All[CLASS],INDEX(classNum,1,MATCH(AN$11,classScheme,0)))),"")</f>
        <v>1</v>
      </c>
      <c r="AO72" s="9">
        <f ca="1">IF(AM$9&lt;&gt;"",IF(AM$9&lt;&gt;"All Locations",IF(AM$10="From",COUNTIFS(Matches[CLASS],INDEX(classNum,1,MATCH(AO$11,classScheme,0)),Matches[TIMEBIN],$B72,Matches[SITE IN],AM$9),COUNTIFS(Matches[CLASS],INDEX(classNum,1,MATCH(AO$11,classScheme,0)),Matches[TIME OUT],"&gt;="&amp;TIMEVALUE(LEFT($B72,5)),Matches[TIME OUT],"&lt;"&amp;TIMEVALUE(LEFT($B72,5))+TIME(0,15,0),Matches[SITE OUT],AM$9)),COUNTIFS(All[TIMEBIN],$B72,All[CLASS],INDEX(classNum,1,MATCH(AO$11,classScheme,0)))),"")</f>
        <v>0</v>
      </c>
      <c r="AP72" s="10">
        <f ca="1">IF(AM$9&lt;&gt;"",IF(AM$9&lt;&gt;"All Locations",IF(AM$10="From",COUNTIFS(Matches[CLASS],INDEX(classNum,1,MATCH(AP$11,classScheme,0)),Matches[TIMEBIN],$B72,Matches[SITE IN],AM$9),COUNTIFS(Matches[CLASS],INDEX(classNum,1,MATCH(AP$11,classScheme,0)),Matches[TIME OUT],"&gt;="&amp;TIMEVALUE(LEFT($B72,5)),Matches[TIME OUT],"&lt;"&amp;TIMEVALUE(LEFT($B72,5))+TIME(0,15,0),Matches[SITE OUT],AM$9)),COUNTIFS(All[TIMEBIN],$B72,All[CLASS],INDEX(classNum,1,MATCH(AP$11,classScheme,0)))),"")</f>
        <v>0</v>
      </c>
      <c r="AQ72" s="11">
        <f ca="1">IF(AM$9&lt;&gt;"",IF(AM$9&lt;&gt;"All Locations",IF(AM$10="From",COUNTIFS(Matches[CLASS],INDEX(classNum,1,MATCH(AQ$11,classScheme,0)),Matches[TIMEBIN],$B72,Matches[SITE IN],AM$9),COUNTIFS(Matches[CLASS],INDEX(classNum,1,MATCH(AQ$11,classScheme,0)),Matches[TIME OUT],"&gt;="&amp;TIMEVALUE(LEFT($B72,5)),Matches[TIME OUT],"&lt;"&amp;TIMEVALUE(LEFT($B72,5))+TIME(0,15,0),Matches[SITE OUT],AM$9)),COUNTIFS(All[TIMEBIN],$B72,All[CLASS],INDEX(classNum,1,MATCH(AQ$11,classScheme,0)))),"")</f>
        <v>2</v>
      </c>
      <c r="AR72" s="12"/>
      <c r="AS72" s="8">
        <f ca="1">IF(AS$9&lt;&gt;"",IF(AS$9&lt;&gt;"All Locations",IF(AS$10="From",COUNTIFS(Matches[CLASS],INDEX(classNum,1,MATCH(AS$11,classScheme,0)),Matches[TIMEBIN],$B72,Matches[SITE IN],AS$9),COUNTIFS(Matches[CLASS],INDEX(classNum,1,MATCH(AS$11,classScheme,0)),Matches[TIME OUT],"&gt;="&amp;TIMEVALUE(LEFT($B72,5)),Matches[TIME OUT],"&lt;"&amp;TIMEVALUE(LEFT($B72,5))+TIME(0,15,0),Matches[SITE OUT],AS$9)),COUNTIFS(All[TIMEBIN],$B72,All[CLASS],INDEX(classNum,1,MATCH(AS$11,classScheme,0)))),"")</f>
        <v>0</v>
      </c>
      <c r="AT72" s="9">
        <f ca="1">IF(AS$9&lt;&gt;"",IF(AS$9&lt;&gt;"All Locations",IF(AS$10="From",COUNTIFS(Matches[CLASS],INDEX(classNum,1,MATCH(AT$11,classScheme,0)),Matches[TIMEBIN],$B72,Matches[SITE IN],AS$9),COUNTIFS(Matches[CLASS],INDEX(classNum,1,MATCH(AT$11,classScheme,0)),Matches[TIME OUT],"&gt;="&amp;TIMEVALUE(LEFT($B72,5)),Matches[TIME OUT],"&lt;"&amp;TIMEVALUE(LEFT($B72,5))+TIME(0,15,0),Matches[SITE OUT],AS$9)),COUNTIFS(All[TIMEBIN],$B72,All[CLASS],INDEX(classNum,1,MATCH(AT$11,classScheme,0)))),"")</f>
        <v>0</v>
      </c>
      <c r="AU72" s="9">
        <f ca="1">IF(AS$9&lt;&gt;"",IF(AS$9&lt;&gt;"All Locations",IF(AS$10="From",COUNTIFS(Matches[CLASS],INDEX(classNum,1,MATCH(AU$11,classScheme,0)),Matches[TIMEBIN],$B72,Matches[SITE IN],AS$9),COUNTIFS(Matches[CLASS],INDEX(classNum,1,MATCH(AU$11,classScheme,0)),Matches[TIME OUT],"&gt;="&amp;TIMEVALUE(LEFT($B72,5)),Matches[TIME OUT],"&lt;"&amp;TIMEVALUE(LEFT($B72,5))+TIME(0,15,0),Matches[SITE OUT],AS$9)),COUNTIFS(All[TIMEBIN],$B72,All[CLASS],INDEX(classNum,1,MATCH(AU$11,classScheme,0)))),"")</f>
        <v>0</v>
      </c>
      <c r="AV72" s="10">
        <f ca="1">IF(AS$9&lt;&gt;"",IF(AS$9&lt;&gt;"All Locations",IF(AS$10="From",COUNTIFS(Matches[CLASS],INDEX(classNum,1,MATCH(AV$11,classScheme,0)),Matches[TIMEBIN],$B72,Matches[SITE IN],AS$9),COUNTIFS(Matches[CLASS],INDEX(classNum,1,MATCH(AV$11,classScheme,0)),Matches[TIME OUT],"&gt;="&amp;TIMEVALUE(LEFT($B72,5)),Matches[TIME OUT],"&lt;"&amp;TIMEVALUE(LEFT($B72,5))+TIME(0,15,0),Matches[SITE OUT],AS$9)),COUNTIFS(All[TIMEBIN],$B72,All[CLASS],INDEX(classNum,1,MATCH(AV$11,classScheme,0)))),"")</f>
        <v>0</v>
      </c>
      <c r="AW72" s="11">
        <f ca="1">IF(AS$9&lt;&gt;"",IF(AS$9&lt;&gt;"All Locations",IF(AS$10="From",COUNTIFS(Matches[CLASS],INDEX(classNum,1,MATCH(AW$11,classScheme,0)),Matches[TIMEBIN],$B72,Matches[SITE IN],AS$9),COUNTIFS(Matches[CLASS],INDEX(classNum,1,MATCH(AW$11,classScheme,0)),Matches[TIME OUT],"&gt;="&amp;TIMEVALUE(LEFT($B72,5)),Matches[TIME OUT],"&lt;"&amp;TIMEVALUE(LEFT($B72,5))+TIME(0,15,0),Matches[SITE OUT],AS$9)),COUNTIFS(All[TIMEBIN],$B72,All[CLASS],INDEX(classNum,1,MATCH(AW$11,classScheme,0)))),"")</f>
        <v>0</v>
      </c>
      <c r="AX72" s="12"/>
      <c r="AY72" s="8">
        <f ca="1">IF(AY$9&lt;&gt;"",IF(AY$9&lt;&gt;"All Locations",IF(AY$10="From",COUNTIFS(Matches[CLASS],INDEX(classNum,1,MATCH(AY$11,classScheme,0)),Matches[TIMEBIN],$B72,Matches[SITE IN],AY$9),COUNTIFS(Matches[CLASS],INDEX(classNum,1,MATCH(AY$11,classScheme,0)),Matches[TIME OUT],"&gt;="&amp;TIMEVALUE(LEFT($B72,5)),Matches[TIME OUT],"&lt;"&amp;TIMEVALUE(LEFT($B72,5))+TIME(0,15,0),Matches[SITE OUT],AY$9)),COUNTIFS(All[TIMEBIN],$B72,All[CLASS],INDEX(classNum,1,MATCH(AY$11,classScheme,0)))),"")</f>
        <v>17</v>
      </c>
      <c r="AZ72" s="9">
        <f ca="1">IF(AY$9&lt;&gt;"",IF(AY$9&lt;&gt;"All Locations",IF(AY$10="From",COUNTIFS(Matches[CLASS],INDEX(classNum,1,MATCH(AZ$11,classScheme,0)),Matches[TIMEBIN],$B72,Matches[SITE IN],AY$9),COUNTIFS(Matches[CLASS],INDEX(classNum,1,MATCH(AZ$11,classScheme,0)),Matches[TIME OUT],"&gt;="&amp;TIMEVALUE(LEFT($B72,5)),Matches[TIME OUT],"&lt;"&amp;TIMEVALUE(LEFT($B72,5))+TIME(0,15,0),Matches[SITE OUT],AY$9)),COUNTIFS(All[TIMEBIN],$B72,All[CLASS],INDEX(classNum,1,MATCH(AZ$11,classScheme,0)))),"")</f>
        <v>1</v>
      </c>
      <c r="BA72" s="9">
        <f ca="1">IF(AY$9&lt;&gt;"",IF(AY$9&lt;&gt;"All Locations",IF(AY$10="From",COUNTIFS(Matches[CLASS],INDEX(classNum,1,MATCH(BA$11,classScheme,0)),Matches[TIMEBIN],$B72,Matches[SITE IN],AY$9),COUNTIFS(Matches[CLASS],INDEX(classNum,1,MATCH(BA$11,classScheme,0)),Matches[TIME OUT],"&gt;="&amp;TIMEVALUE(LEFT($B72,5)),Matches[TIME OUT],"&lt;"&amp;TIMEVALUE(LEFT($B72,5))+TIME(0,15,0),Matches[SITE OUT],AY$9)),COUNTIFS(All[TIMEBIN],$B72,All[CLASS],INDEX(classNum,1,MATCH(BA$11,classScheme,0)))),"")</f>
        <v>0</v>
      </c>
      <c r="BB72" s="10">
        <f ca="1">IF(AY$9&lt;&gt;"",IF(AY$9&lt;&gt;"All Locations",IF(AY$10="From",COUNTIFS(Matches[CLASS],INDEX(classNum,1,MATCH(BB$11,classScheme,0)),Matches[TIMEBIN],$B72,Matches[SITE IN],AY$9),COUNTIFS(Matches[CLASS],INDEX(classNum,1,MATCH(BB$11,classScheme,0)),Matches[TIME OUT],"&gt;="&amp;TIMEVALUE(LEFT($B72,5)),Matches[TIME OUT],"&lt;"&amp;TIMEVALUE(LEFT($B72,5))+TIME(0,15,0),Matches[SITE OUT],AY$9)),COUNTIFS(All[TIMEBIN],$B72,All[CLASS],INDEX(classNum,1,MATCH(BB$11,classScheme,0)))),"")</f>
        <v>0</v>
      </c>
      <c r="BC72" s="11">
        <f ca="1">IF(AY$9&lt;&gt;"",IF(AY$9&lt;&gt;"All Locations",IF(AY$10="From",COUNTIFS(Matches[CLASS],INDEX(classNum,1,MATCH(BC$11,classScheme,0)),Matches[TIMEBIN],$B72,Matches[SITE IN],AY$9),COUNTIFS(Matches[CLASS],INDEX(classNum,1,MATCH(BC$11,classScheme,0)),Matches[TIME OUT],"&gt;="&amp;TIMEVALUE(LEFT($B72,5)),Matches[TIME OUT],"&lt;"&amp;TIMEVALUE(LEFT($B72,5))+TIME(0,15,0),Matches[SITE OUT],AY$9)),COUNTIFS(All[TIMEBIN],$B72,All[CLASS],INDEX(classNum,1,MATCH(BC$11,classScheme,0)))),"")</f>
        <v>0</v>
      </c>
      <c r="BD72" s="12"/>
      <c r="BE72" s="8">
        <f ca="1">IF(BE$9&lt;&gt;"",IF(BE$9&lt;&gt;"All Locations",IF(BE$10="From",COUNTIFS(Matches[CLASS],INDEX(classNum,1,MATCH(BE$11,classScheme,0)),Matches[TIMEBIN],$B72,Matches[SITE IN],BE$9),COUNTIFS(Matches[CLASS],INDEX(classNum,1,MATCH(BE$11,classScheme,0)),Matches[TIME OUT],"&gt;="&amp;TIMEVALUE(LEFT($B72,5)),Matches[TIME OUT],"&lt;"&amp;TIMEVALUE(LEFT($B72,5))+TIME(0,15,0),Matches[SITE OUT],BE$9)),COUNTIFS(All[TIMEBIN],$B72,All[CLASS],INDEX(classNum,1,MATCH(BE$11,classScheme,0)))),"")</f>
        <v>8</v>
      </c>
      <c r="BF72" s="9">
        <f ca="1">IF(BE$9&lt;&gt;"",IF(BE$9&lt;&gt;"All Locations",IF(BE$10="From",COUNTIFS(Matches[CLASS],INDEX(classNum,1,MATCH(BF$11,classScheme,0)),Matches[TIMEBIN],$B72,Matches[SITE IN],BE$9),COUNTIFS(Matches[CLASS],INDEX(classNum,1,MATCH(BF$11,classScheme,0)),Matches[TIME OUT],"&gt;="&amp;TIMEVALUE(LEFT($B72,5)),Matches[TIME OUT],"&lt;"&amp;TIMEVALUE(LEFT($B72,5))+TIME(0,15,0),Matches[SITE OUT],BE$9)),COUNTIFS(All[TIMEBIN],$B72,All[CLASS],INDEX(classNum,1,MATCH(BF$11,classScheme,0)))),"")</f>
        <v>0</v>
      </c>
      <c r="BG72" s="9">
        <f ca="1">IF(BE$9&lt;&gt;"",IF(BE$9&lt;&gt;"All Locations",IF(BE$10="From",COUNTIFS(Matches[CLASS],INDEX(classNum,1,MATCH(BG$11,classScheme,0)),Matches[TIMEBIN],$B72,Matches[SITE IN],BE$9),COUNTIFS(Matches[CLASS],INDEX(classNum,1,MATCH(BG$11,classScheme,0)),Matches[TIME OUT],"&gt;="&amp;TIMEVALUE(LEFT($B72,5)),Matches[TIME OUT],"&lt;"&amp;TIMEVALUE(LEFT($B72,5))+TIME(0,15,0),Matches[SITE OUT],BE$9)),COUNTIFS(All[TIMEBIN],$B72,All[CLASS],INDEX(classNum,1,MATCH(BG$11,classScheme,0)))),"")</f>
        <v>0</v>
      </c>
      <c r="BH72" s="10">
        <f ca="1">IF(BE$9&lt;&gt;"",IF(BE$9&lt;&gt;"All Locations",IF(BE$10="From",COUNTIFS(Matches[CLASS],INDEX(classNum,1,MATCH(BH$11,classScheme,0)),Matches[TIMEBIN],$B72,Matches[SITE IN],BE$9),COUNTIFS(Matches[CLASS],INDEX(classNum,1,MATCH(BH$11,classScheme,0)),Matches[TIME OUT],"&gt;="&amp;TIMEVALUE(LEFT($B72,5)),Matches[TIME OUT],"&lt;"&amp;TIMEVALUE(LEFT($B72,5))+TIME(0,15,0),Matches[SITE OUT],BE$9)),COUNTIFS(All[TIMEBIN],$B72,All[CLASS],INDEX(classNum,1,MATCH(BH$11,classScheme,0)))),"")</f>
        <v>0</v>
      </c>
      <c r="BI72" s="11">
        <f ca="1">IF(BE$9&lt;&gt;"",IF(BE$9&lt;&gt;"All Locations",IF(BE$10="From",COUNTIFS(Matches[CLASS],INDEX(classNum,1,MATCH(BI$11,classScheme,0)),Matches[TIMEBIN],$B72,Matches[SITE IN],BE$9),COUNTIFS(Matches[CLASS],INDEX(classNum,1,MATCH(BI$11,classScheme,0)),Matches[TIME OUT],"&gt;="&amp;TIMEVALUE(LEFT($B72,5)),Matches[TIME OUT],"&lt;"&amp;TIMEVALUE(LEFT($B72,5))+TIME(0,15,0),Matches[SITE OUT],BE$9)),COUNTIFS(All[TIMEBIN],$B72,All[CLASS],INDEX(classNum,1,MATCH(BI$11,classScheme,0)))),"")</f>
        <v>0</v>
      </c>
      <c r="BJ72" s="12"/>
      <c r="BK72" s="8">
        <f ca="1">IF(BK$9&lt;&gt;"",IF(BK$9&lt;&gt;"All Locations",IF(BK$10="From",COUNTIFS(Matches[CLASS],INDEX(classNum,1,MATCH(BK$11,classScheme,0)),Matches[TIMEBIN],$B72,Matches[SITE IN],BK$9),COUNTIFS(Matches[CLASS],INDEX(classNum,1,MATCH(BK$11,classScheme,0)),Matches[TIME OUT],"&gt;="&amp;TIMEVALUE(LEFT($B72,5)),Matches[TIME OUT],"&lt;"&amp;TIMEVALUE(LEFT($B72,5))+TIME(0,15,0),Matches[SITE OUT],BK$9)),COUNTIFS(All[TIMEBIN],$B72,All[CLASS],INDEX(classNum,1,MATCH(BK$11,classScheme,0)))),"")</f>
        <v>13</v>
      </c>
      <c r="BL72" s="9">
        <f ca="1">IF(BK$9&lt;&gt;"",IF(BK$9&lt;&gt;"All Locations",IF(BK$10="From",COUNTIFS(Matches[CLASS],INDEX(classNum,1,MATCH(BL$11,classScheme,0)),Matches[TIMEBIN],$B72,Matches[SITE IN],BK$9),COUNTIFS(Matches[CLASS],INDEX(classNum,1,MATCH(BL$11,classScheme,0)),Matches[TIME OUT],"&gt;="&amp;TIMEVALUE(LEFT($B72,5)),Matches[TIME OUT],"&lt;"&amp;TIMEVALUE(LEFT($B72,5))+TIME(0,15,0),Matches[SITE OUT],BK$9)),COUNTIFS(All[TIMEBIN],$B72,All[CLASS],INDEX(classNum,1,MATCH(BL$11,classScheme,0)))),"")</f>
        <v>0</v>
      </c>
      <c r="BM72" s="9">
        <f ca="1">IF(BK$9&lt;&gt;"",IF(BK$9&lt;&gt;"All Locations",IF(BK$10="From",COUNTIFS(Matches[CLASS],INDEX(classNum,1,MATCH(BM$11,classScheme,0)),Matches[TIMEBIN],$B72,Matches[SITE IN],BK$9),COUNTIFS(Matches[CLASS],INDEX(classNum,1,MATCH(BM$11,classScheme,0)),Matches[TIME OUT],"&gt;="&amp;TIMEVALUE(LEFT($B72,5)),Matches[TIME OUT],"&lt;"&amp;TIMEVALUE(LEFT($B72,5))+TIME(0,15,0),Matches[SITE OUT],BK$9)),COUNTIFS(All[TIMEBIN],$B72,All[CLASS],INDEX(classNum,1,MATCH(BM$11,classScheme,0)))),"")</f>
        <v>0</v>
      </c>
      <c r="BN72" s="10">
        <f ca="1">IF(BK$9&lt;&gt;"",IF(BK$9&lt;&gt;"All Locations",IF(BK$10="From",COUNTIFS(Matches[CLASS],INDEX(classNum,1,MATCH(BN$11,classScheme,0)),Matches[TIMEBIN],$B72,Matches[SITE IN],BK$9),COUNTIFS(Matches[CLASS],INDEX(classNum,1,MATCH(BN$11,classScheme,0)),Matches[TIME OUT],"&gt;="&amp;TIMEVALUE(LEFT($B72,5)),Matches[TIME OUT],"&lt;"&amp;TIMEVALUE(LEFT($B72,5))+TIME(0,15,0),Matches[SITE OUT],BK$9)),COUNTIFS(All[TIMEBIN],$B72,All[CLASS],INDEX(classNum,1,MATCH(BN$11,classScheme,0)))),"")</f>
        <v>0</v>
      </c>
      <c r="BO72" s="11">
        <f ca="1">IF(BK$9&lt;&gt;"",IF(BK$9&lt;&gt;"All Locations",IF(BK$10="From",COUNTIFS(Matches[CLASS],INDEX(classNum,1,MATCH(BO$11,classScheme,0)),Matches[TIMEBIN],$B72,Matches[SITE IN],BK$9),COUNTIFS(Matches[CLASS],INDEX(classNum,1,MATCH(BO$11,classScheme,0)),Matches[TIME OUT],"&gt;="&amp;TIMEVALUE(LEFT($B72,5)),Matches[TIME OUT],"&lt;"&amp;TIMEVALUE(LEFT($B72,5))+TIME(0,15,0),Matches[SITE OUT],BK$9)),COUNTIFS(All[TIMEBIN],$B72,All[CLASS],INDEX(classNum,1,MATCH(BO$11,classScheme,0)))),"")</f>
        <v>0</v>
      </c>
      <c r="BP72" s="12"/>
      <c r="BQ72" s="8">
        <f ca="1">IF(BQ$9&lt;&gt;"",IF(BQ$9&lt;&gt;"All Locations",IF(BQ$10="From",COUNTIFS(Matches[CLASS],INDEX(classNum,1,MATCH(BQ$11,classScheme,0)),Matches[TIMEBIN],$B72,Matches[SITE IN],BQ$9),COUNTIFS(Matches[CLASS],INDEX(classNum,1,MATCH(BQ$11,classScheme,0)),Matches[TIME OUT],"&gt;="&amp;TIMEVALUE(LEFT($B72,5)),Matches[TIME OUT],"&lt;"&amp;TIMEVALUE(LEFT($B72,5))+TIME(0,15,0),Matches[SITE OUT],BQ$9)),COUNTIFS(All[TIMEBIN],$B72,All[CLASS],INDEX(classNum,1,MATCH(BQ$11,classScheme,0)))),"")</f>
        <v>162</v>
      </c>
      <c r="BR72" s="9">
        <f ca="1">IF(BQ$9&lt;&gt;"",IF(BQ$9&lt;&gt;"All Locations",IF(BQ$10="From",COUNTIFS(Matches[CLASS],INDEX(classNum,1,MATCH(BR$11,classScheme,0)),Matches[TIMEBIN],$B72,Matches[SITE IN],BQ$9),COUNTIFS(Matches[CLASS],INDEX(classNum,1,MATCH(BR$11,classScheme,0)),Matches[TIME OUT],"&gt;="&amp;TIMEVALUE(LEFT($B72,5)),Matches[TIME OUT],"&lt;"&amp;TIMEVALUE(LEFT($B72,5))+TIME(0,15,0),Matches[SITE OUT],BQ$9)),COUNTIFS(All[TIMEBIN],$B72,All[CLASS],INDEX(classNum,1,MATCH(BR$11,classScheme,0)))),"")</f>
        <v>7</v>
      </c>
      <c r="BS72" s="9">
        <f ca="1">IF(BQ$9&lt;&gt;"",IF(BQ$9&lt;&gt;"All Locations",IF(BQ$10="From",COUNTIFS(Matches[CLASS],INDEX(classNum,1,MATCH(BS$11,classScheme,0)),Matches[TIMEBIN],$B72,Matches[SITE IN],BQ$9),COUNTIFS(Matches[CLASS],INDEX(classNum,1,MATCH(BS$11,classScheme,0)),Matches[TIME OUT],"&gt;="&amp;TIMEVALUE(LEFT($B72,5)),Matches[TIME OUT],"&lt;"&amp;TIMEVALUE(LEFT($B72,5))+TIME(0,15,0),Matches[SITE OUT],BQ$9)),COUNTIFS(All[TIMEBIN],$B72,All[CLASS],INDEX(classNum,1,MATCH(BS$11,classScheme,0)))),"")</f>
        <v>0</v>
      </c>
      <c r="BT72" s="10">
        <f ca="1">IF(BQ$9&lt;&gt;"",IF(BQ$9&lt;&gt;"All Locations",IF(BQ$10="From",COUNTIFS(Matches[CLASS],INDEX(classNum,1,MATCH(BT$11,classScheme,0)),Matches[TIMEBIN],$B72,Matches[SITE IN],BQ$9),COUNTIFS(Matches[CLASS],INDEX(classNum,1,MATCH(BT$11,classScheme,0)),Matches[TIME OUT],"&gt;="&amp;TIMEVALUE(LEFT($B72,5)),Matches[TIME OUT],"&lt;"&amp;TIMEVALUE(LEFT($B72,5))+TIME(0,15,0),Matches[SITE OUT],BQ$9)),COUNTIFS(All[TIMEBIN],$B72,All[CLASS],INDEX(classNum,1,MATCH(BT$11,classScheme,0)))),"")</f>
        <v>0</v>
      </c>
      <c r="BU72" s="11">
        <f ca="1">IF(BQ$9&lt;&gt;"",IF(BQ$9&lt;&gt;"All Locations",IF(BQ$10="From",COUNTIFS(Matches[CLASS],INDEX(classNum,1,MATCH(BU$11,classScheme,0)),Matches[TIMEBIN],$B72,Matches[SITE IN],BQ$9),COUNTIFS(Matches[CLASS],INDEX(classNum,1,MATCH(BU$11,classScheme,0)),Matches[TIME OUT],"&gt;="&amp;TIMEVALUE(LEFT($B72,5)),Matches[TIME OUT],"&lt;"&amp;TIMEVALUE(LEFT($B72,5))+TIME(0,15,0),Matches[SITE OUT],BQ$9)),COUNTIFS(All[TIMEBIN],$B72,All[CLASS],INDEX(classNum,1,MATCH(BU$11,classScheme,0)))),"")</f>
        <v>4</v>
      </c>
    </row>
    <row r="73" spans="2:73">
      <c r="B73" s="7" t="str">
        <v>21:15 - 21:30</v>
      </c>
      <c r="C73" s="8">
        <f ca="1">IF(C$9&lt;&gt;"",IF(C$9&lt;&gt;"All Locations",IF(C$10="From",COUNTIFS(Matches[CLASS],INDEX(classNum,1,MATCH(C$11,classScheme,0)),Matches[TIMEBIN],$B73,Matches[SITE IN],C$9),COUNTIFS(Matches[CLASS],INDEX(classNum,1,MATCH(C$11,classScheme,0)),Matches[TIME OUT],"&gt;="&amp;TIMEVALUE(LEFT($B73,5)),Matches[TIME OUT],"&lt;"&amp;TIMEVALUE(LEFT($B73,5))+TIME(0,15,0),Matches[SITE OUT],C$9)),COUNTIFS(All[TIMEBIN],$B73,All[CLASS],INDEX(classNum,1,MATCH(C$11,classScheme,0)))),"")</f>
        <v>40</v>
      </c>
      <c r="D73" s="9">
        <f ca="1">IF(C$9&lt;&gt;"",IF(C$9&lt;&gt;"All Locations",IF(C$10="From",COUNTIFS(Matches[CLASS],INDEX(classNum,1,MATCH(D$11,classScheme,0)),Matches[TIMEBIN],$B73,Matches[SITE IN],C$9),COUNTIFS(Matches[CLASS],INDEX(classNum,1,MATCH(D$11,classScheme,0)),Matches[TIME OUT],"&gt;="&amp;TIMEVALUE(LEFT($B73,5)),Matches[TIME OUT],"&lt;"&amp;TIMEVALUE(LEFT($B73,5))+TIME(0,15,0),Matches[SITE OUT],C$9)),COUNTIFS(All[TIMEBIN],$B73,All[CLASS],INDEX(classNum,1,MATCH(D$11,classScheme,0)))),"")</f>
        <v>0</v>
      </c>
      <c r="E73" s="9">
        <f ca="1">IF(C$9&lt;&gt;"",IF(C$9&lt;&gt;"All Locations",IF(C$10="From",COUNTIFS(Matches[CLASS],INDEX(classNum,1,MATCH(E$11,classScheme,0)),Matches[TIMEBIN],$B73,Matches[SITE IN],C$9),COUNTIFS(Matches[CLASS],INDEX(classNum,1,MATCH(E$11,classScheme,0)),Matches[TIME OUT],"&gt;="&amp;TIMEVALUE(LEFT($B73,5)),Matches[TIME OUT],"&lt;"&amp;TIMEVALUE(LEFT($B73,5))+TIME(0,15,0),Matches[SITE OUT],C$9)),COUNTIFS(All[TIMEBIN],$B73,All[CLASS],INDEX(classNum,1,MATCH(E$11,classScheme,0)))),"")</f>
        <v>0</v>
      </c>
      <c r="F73" s="10">
        <f ca="1">IF(C$9&lt;&gt;"",IF(C$9&lt;&gt;"All Locations",IF(C$10="From",COUNTIFS(Matches[CLASS],INDEX(classNum,1,MATCH(F$11,classScheme,0)),Matches[TIMEBIN],$B73,Matches[SITE IN],C$9),COUNTIFS(Matches[CLASS],INDEX(classNum,1,MATCH(F$11,classScheme,0)),Matches[TIME OUT],"&gt;="&amp;TIMEVALUE(LEFT($B73,5)),Matches[TIME OUT],"&lt;"&amp;TIMEVALUE(LEFT($B73,5))+TIME(0,15,0),Matches[SITE OUT],C$9)),COUNTIFS(All[TIMEBIN],$B73,All[CLASS],INDEX(classNum,1,MATCH(F$11,classScheme,0)))),"")</f>
        <v>0</v>
      </c>
      <c r="G73" s="11">
        <f ca="1">IF(C$9&lt;&gt;"",IF(C$9&lt;&gt;"All Locations",IF(C$10="From",COUNTIFS(Matches[CLASS],INDEX(classNum,1,MATCH(G$11,classScheme,0)),Matches[TIMEBIN],$B73,Matches[SITE IN],C$9),COUNTIFS(Matches[CLASS],INDEX(classNum,1,MATCH(G$11,classScheme,0)),Matches[TIME OUT],"&gt;="&amp;TIMEVALUE(LEFT($B73,5)),Matches[TIME OUT],"&lt;"&amp;TIMEVALUE(LEFT($B73,5))+TIME(0,15,0),Matches[SITE OUT],C$9)),COUNTIFS(All[TIMEBIN],$B73,All[CLASS],INDEX(classNum,1,MATCH(G$11,classScheme,0)))),"")</f>
        <v>1</v>
      </c>
      <c r="H73" s="12"/>
      <c r="I73" s="8">
        <f ca="1">IF(I$9&lt;&gt;"",IF(I$9&lt;&gt;"All Locations",IF(I$10="From",COUNTIFS(Matches[CLASS],INDEX(classNum,1,MATCH(I$11,classScheme,0)),Matches[TIMEBIN],$B73,Matches[SITE IN],I$9),COUNTIFS(Matches[CLASS],INDEX(classNum,1,MATCH(I$11,classScheme,0)),Matches[TIME OUT],"&gt;="&amp;TIMEVALUE(LEFT($B73,5)),Matches[TIME OUT],"&lt;"&amp;TIMEVALUE(LEFT($B73,5))+TIME(0,15,0),Matches[SITE OUT],I$9)),COUNTIFS(All[TIMEBIN],$B73,All[CLASS],INDEX(classNum,1,MATCH(I$11,classScheme,0)))),"")</f>
        <v>0</v>
      </c>
      <c r="J73" s="9">
        <f ca="1">IF(I$9&lt;&gt;"",IF(I$9&lt;&gt;"All Locations",IF(I$10="From",COUNTIFS(Matches[CLASS],INDEX(classNum,1,MATCH(J$11,classScheme,0)),Matches[TIMEBIN],$B73,Matches[SITE IN],I$9),COUNTIFS(Matches[CLASS],INDEX(classNum,1,MATCH(J$11,classScheme,0)),Matches[TIME OUT],"&gt;="&amp;TIMEVALUE(LEFT($B73,5)),Matches[TIME OUT],"&lt;"&amp;TIMEVALUE(LEFT($B73,5))+TIME(0,15,0),Matches[SITE OUT],I$9)),COUNTIFS(All[TIMEBIN],$B73,All[CLASS],INDEX(classNum,1,MATCH(J$11,classScheme,0)))),"")</f>
        <v>0</v>
      </c>
      <c r="K73" s="9">
        <f ca="1">IF(I$9&lt;&gt;"",IF(I$9&lt;&gt;"All Locations",IF(I$10="From",COUNTIFS(Matches[CLASS],INDEX(classNum,1,MATCH(K$11,classScheme,0)),Matches[TIMEBIN],$B73,Matches[SITE IN],I$9),COUNTIFS(Matches[CLASS],INDEX(classNum,1,MATCH(K$11,classScheme,0)),Matches[TIME OUT],"&gt;="&amp;TIMEVALUE(LEFT($B73,5)),Matches[TIME OUT],"&lt;"&amp;TIMEVALUE(LEFT($B73,5))+TIME(0,15,0),Matches[SITE OUT],I$9)),COUNTIFS(All[TIMEBIN],$B73,All[CLASS],INDEX(classNum,1,MATCH(K$11,classScheme,0)))),"")</f>
        <v>0</v>
      </c>
      <c r="L73" s="10">
        <f ca="1">IF(I$9&lt;&gt;"",IF(I$9&lt;&gt;"All Locations",IF(I$10="From",COUNTIFS(Matches[CLASS],INDEX(classNum,1,MATCH(L$11,classScheme,0)),Matches[TIMEBIN],$B73,Matches[SITE IN],I$9),COUNTIFS(Matches[CLASS],INDEX(classNum,1,MATCH(L$11,classScheme,0)),Matches[TIME OUT],"&gt;="&amp;TIMEVALUE(LEFT($B73,5)),Matches[TIME OUT],"&lt;"&amp;TIMEVALUE(LEFT($B73,5))+TIME(0,15,0),Matches[SITE OUT],I$9)),COUNTIFS(All[TIMEBIN],$B73,All[CLASS],INDEX(classNum,1,MATCH(L$11,classScheme,0)))),"")</f>
        <v>0</v>
      </c>
      <c r="M73" s="11">
        <f ca="1">IF(I$9&lt;&gt;"",IF(I$9&lt;&gt;"All Locations",IF(I$10="From",COUNTIFS(Matches[CLASS],INDEX(classNum,1,MATCH(M$11,classScheme,0)),Matches[TIMEBIN],$B73,Matches[SITE IN],I$9),COUNTIFS(Matches[CLASS],INDEX(classNum,1,MATCH(M$11,classScheme,0)),Matches[TIME OUT],"&gt;="&amp;TIMEVALUE(LEFT($B73,5)),Matches[TIME OUT],"&lt;"&amp;TIMEVALUE(LEFT($B73,5))+TIME(0,15,0),Matches[SITE OUT],I$9)),COUNTIFS(All[TIMEBIN],$B73,All[CLASS],INDEX(classNum,1,MATCH(M$11,classScheme,0)))),"")</f>
        <v>0</v>
      </c>
      <c r="N73" s="12"/>
      <c r="O73" s="8">
        <f ca="1">IF(O$9&lt;&gt;"",IF(O$9&lt;&gt;"All Locations",IF(O$10="From",COUNTIFS(Matches[CLASS],INDEX(classNum,1,MATCH(O$11,classScheme,0)),Matches[TIMEBIN],$B73,Matches[SITE IN],O$9),COUNTIFS(Matches[CLASS],INDEX(classNum,1,MATCH(O$11,classScheme,0)),Matches[TIME OUT],"&gt;="&amp;TIMEVALUE(LEFT($B73,5)),Matches[TIME OUT],"&lt;"&amp;TIMEVALUE(LEFT($B73,5))+TIME(0,15,0),Matches[SITE OUT],O$9)),COUNTIFS(All[TIMEBIN],$B73,All[CLASS],INDEX(classNum,1,MATCH(O$11,classScheme,0)))),"")</f>
        <v>7</v>
      </c>
      <c r="P73" s="9">
        <f ca="1">IF(O$9&lt;&gt;"",IF(O$9&lt;&gt;"All Locations",IF(O$10="From",COUNTIFS(Matches[CLASS],INDEX(classNum,1,MATCH(P$11,classScheme,0)),Matches[TIMEBIN],$B73,Matches[SITE IN],O$9),COUNTIFS(Matches[CLASS],INDEX(classNum,1,MATCH(P$11,classScheme,0)),Matches[TIME OUT],"&gt;="&amp;TIMEVALUE(LEFT($B73,5)),Matches[TIME OUT],"&lt;"&amp;TIMEVALUE(LEFT($B73,5))+TIME(0,15,0),Matches[SITE OUT],O$9)),COUNTIFS(All[TIMEBIN],$B73,All[CLASS],INDEX(classNum,1,MATCH(P$11,classScheme,0)))),"")</f>
        <v>0</v>
      </c>
      <c r="Q73" s="9">
        <f ca="1">IF(O$9&lt;&gt;"",IF(O$9&lt;&gt;"All Locations",IF(O$10="From",COUNTIFS(Matches[CLASS],INDEX(classNum,1,MATCH(Q$11,classScheme,0)),Matches[TIMEBIN],$B73,Matches[SITE IN],O$9),COUNTIFS(Matches[CLASS],INDEX(classNum,1,MATCH(Q$11,classScheme,0)),Matches[TIME OUT],"&gt;="&amp;TIMEVALUE(LEFT($B73,5)),Matches[TIME OUT],"&lt;"&amp;TIMEVALUE(LEFT($B73,5))+TIME(0,15,0),Matches[SITE OUT],O$9)),COUNTIFS(All[TIMEBIN],$B73,All[CLASS],INDEX(classNum,1,MATCH(Q$11,classScheme,0)))),"")</f>
        <v>0</v>
      </c>
      <c r="R73" s="10">
        <f ca="1">IF(O$9&lt;&gt;"",IF(O$9&lt;&gt;"All Locations",IF(O$10="From",COUNTIFS(Matches[CLASS],INDEX(classNum,1,MATCH(R$11,classScheme,0)),Matches[TIMEBIN],$B73,Matches[SITE IN],O$9),COUNTIFS(Matches[CLASS],INDEX(classNum,1,MATCH(R$11,classScheme,0)),Matches[TIME OUT],"&gt;="&amp;TIMEVALUE(LEFT($B73,5)),Matches[TIME OUT],"&lt;"&amp;TIMEVALUE(LEFT($B73,5))+TIME(0,15,0),Matches[SITE OUT],O$9)),COUNTIFS(All[TIMEBIN],$B73,All[CLASS],INDEX(classNum,1,MATCH(R$11,classScheme,0)))),"")</f>
        <v>0</v>
      </c>
      <c r="S73" s="11">
        <f ca="1">IF(O$9&lt;&gt;"",IF(O$9&lt;&gt;"All Locations",IF(O$10="From",COUNTIFS(Matches[CLASS],INDEX(classNum,1,MATCH(S$11,classScheme,0)),Matches[TIMEBIN],$B73,Matches[SITE IN],O$9),COUNTIFS(Matches[CLASS],INDEX(classNum,1,MATCH(S$11,classScheme,0)),Matches[TIME OUT],"&gt;="&amp;TIMEVALUE(LEFT($B73,5)),Matches[TIME OUT],"&lt;"&amp;TIMEVALUE(LEFT($B73,5))+TIME(0,15,0),Matches[SITE OUT],O$9)),COUNTIFS(All[TIMEBIN],$B73,All[CLASS],INDEX(classNum,1,MATCH(S$11,classScheme,0)))),"")</f>
        <v>0</v>
      </c>
      <c r="T73" s="12"/>
      <c r="U73" s="8">
        <f ca="1">IF(U$9&lt;&gt;"",IF(U$9&lt;&gt;"All Locations",IF(U$10="From",COUNTIFS(Matches[CLASS],INDEX(classNum,1,MATCH(U$11,classScheme,0)),Matches[TIMEBIN],$B73,Matches[SITE IN],U$9),COUNTIFS(Matches[CLASS],INDEX(classNum,1,MATCH(U$11,classScheme,0)),Matches[TIME OUT],"&gt;="&amp;TIMEVALUE(LEFT($B73,5)),Matches[TIME OUT],"&lt;"&amp;TIMEVALUE(LEFT($B73,5))+TIME(0,15,0),Matches[SITE OUT],U$9)),COUNTIFS(All[TIMEBIN],$B73,All[CLASS],INDEX(classNum,1,MATCH(U$11,classScheme,0)))),"")</f>
        <v>7</v>
      </c>
      <c r="V73" s="9">
        <f ca="1">IF(U$9&lt;&gt;"",IF(U$9&lt;&gt;"All Locations",IF(U$10="From",COUNTIFS(Matches[CLASS],INDEX(classNum,1,MATCH(V$11,classScheme,0)),Matches[TIMEBIN],$B73,Matches[SITE IN],U$9),COUNTIFS(Matches[CLASS],INDEX(classNum,1,MATCH(V$11,classScheme,0)),Matches[TIME OUT],"&gt;="&amp;TIMEVALUE(LEFT($B73,5)),Matches[TIME OUT],"&lt;"&amp;TIMEVALUE(LEFT($B73,5))+TIME(0,15,0),Matches[SITE OUT],U$9)),COUNTIFS(All[TIMEBIN],$B73,All[CLASS],INDEX(classNum,1,MATCH(V$11,classScheme,0)))),"")</f>
        <v>0</v>
      </c>
      <c r="W73" s="9">
        <f ca="1">IF(U$9&lt;&gt;"",IF(U$9&lt;&gt;"All Locations",IF(U$10="From",COUNTIFS(Matches[CLASS],INDEX(classNum,1,MATCH(W$11,classScheme,0)),Matches[TIMEBIN],$B73,Matches[SITE IN],U$9),COUNTIFS(Matches[CLASS],INDEX(classNum,1,MATCH(W$11,classScheme,0)),Matches[TIME OUT],"&gt;="&amp;TIMEVALUE(LEFT($B73,5)),Matches[TIME OUT],"&lt;"&amp;TIMEVALUE(LEFT($B73,5))+TIME(0,15,0),Matches[SITE OUT],U$9)),COUNTIFS(All[TIMEBIN],$B73,All[CLASS],INDEX(classNum,1,MATCH(W$11,classScheme,0)))),"")</f>
        <v>0</v>
      </c>
      <c r="X73" s="10">
        <f ca="1">IF(U$9&lt;&gt;"",IF(U$9&lt;&gt;"All Locations",IF(U$10="From",COUNTIFS(Matches[CLASS],INDEX(classNum,1,MATCH(X$11,classScheme,0)),Matches[TIMEBIN],$B73,Matches[SITE IN],U$9),COUNTIFS(Matches[CLASS],INDEX(classNum,1,MATCH(X$11,classScheme,0)),Matches[TIME OUT],"&gt;="&amp;TIMEVALUE(LEFT($B73,5)),Matches[TIME OUT],"&lt;"&amp;TIMEVALUE(LEFT($B73,5))+TIME(0,15,0),Matches[SITE OUT],U$9)),COUNTIFS(All[TIMEBIN],$B73,All[CLASS],INDEX(classNum,1,MATCH(X$11,classScheme,0)))),"")</f>
        <v>0</v>
      </c>
      <c r="Y73" s="11">
        <f ca="1">IF(U$9&lt;&gt;"",IF(U$9&lt;&gt;"All Locations",IF(U$10="From",COUNTIFS(Matches[CLASS],INDEX(classNum,1,MATCH(Y$11,classScheme,0)),Matches[TIMEBIN],$B73,Matches[SITE IN],U$9),COUNTIFS(Matches[CLASS],INDEX(classNum,1,MATCH(Y$11,classScheme,0)),Matches[TIME OUT],"&gt;="&amp;TIMEVALUE(LEFT($B73,5)),Matches[TIME OUT],"&lt;"&amp;TIMEVALUE(LEFT($B73,5))+TIME(0,15,0),Matches[SITE OUT],U$9)),COUNTIFS(All[TIMEBIN],$B73,All[CLASS],INDEX(classNum,1,MATCH(Y$11,classScheme,0)))),"")</f>
        <v>0</v>
      </c>
      <c r="Z73" s="12"/>
      <c r="AA73" s="8">
        <f ca="1">IF(AA$9&lt;&gt;"",IF(AA$9&lt;&gt;"All Locations",IF(AA$10="From",COUNTIFS(Matches[CLASS],INDEX(classNum,1,MATCH(AA$11,classScheme,0)),Matches[TIMEBIN],$B73,Matches[SITE IN],AA$9),COUNTIFS(Matches[CLASS],INDEX(classNum,1,MATCH(AA$11,classScheme,0)),Matches[TIME OUT],"&gt;="&amp;TIMEVALUE(LEFT($B73,5)),Matches[TIME OUT],"&lt;"&amp;TIMEVALUE(LEFT($B73,5))+TIME(0,15,0),Matches[SITE OUT],AA$9)),COUNTIFS(All[TIMEBIN],$B73,All[CLASS],INDEX(classNum,1,MATCH(AA$11,classScheme,0)))),"")</f>
        <v>9</v>
      </c>
      <c r="AB73" s="9">
        <f ca="1">IF(AA$9&lt;&gt;"",IF(AA$9&lt;&gt;"All Locations",IF(AA$10="From",COUNTIFS(Matches[CLASS],INDEX(classNum,1,MATCH(AB$11,classScheme,0)),Matches[TIMEBIN],$B73,Matches[SITE IN],AA$9),COUNTIFS(Matches[CLASS],INDEX(classNum,1,MATCH(AB$11,classScheme,0)),Matches[TIME OUT],"&gt;="&amp;TIMEVALUE(LEFT($B73,5)),Matches[TIME OUT],"&lt;"&amp;TIMEVALUE(LEFT($B73,5))+TIME(0,15,0),Matches[SITE OUT],AA$9)),COUNTIFS(All[TIMEBIN],$B73,All[CLASS],INDEX(classNum,1,MATCH(AB$11,classScheme,0)))),"")</f>
        <v>0</v>
      </c>
      <c r="AC73" s="9">
        <f ca="1">IF(AA$9&lt;&gt;"",IF(AA$9&lt;&gt;"All Locations",IF(AA$10="From",COUNTIFS(Matches[CLASS],INDEX(classNum,1,MATCH(AC$11,classScheme,0)),Matches[TIMEBIN],$B73,Matches[SITE IN],AA$9),COUNTIFS(Matches[CLASS],INDEX(classNum,1,MATCH(AC$11,classScheme,0)),Matches[TIME OUT],"&gt;="&amp;TIMEVALUE(LEFT($B73,5)),Matches[TIME OUT],"&lt;"&amp;TIMEVALUE(LEFT($B73,5))+TIME(0,15,0),Matches[SITE OUT],AA$9)),COUNTIFS(All[TIMEBIN],$B73,All[CLASS],INDEX(classNum,1,MATCH(AC$11,classScheme,0)))),"")</f>
        <v>0</v>
      </c>
      <c r="AD73" s="10">
        <f ca="1">IF(AA$9&lt;&gt;"",IF(AA$9&lt;&gt;"All Locations",IF(AA$10="From",COUNTIFS(Matches[CLASS],INDEX(classNum,1,MATCH(AD$11,classScheme,0)),Matches[TIMEBIN],$B73,Matches[SITE IN],AA$9),COUNTIFS(Matches[CLASS],INDEX(classNum,1,MATCH(AD$11,classScheme,0)),Matches[TIME OUT],"&gt;="&amp;TIMEVALUE(LEFT($B73,5)),Matches[TIME OUT],"&lt;"&amp;TIMEVALUE(LEFT($B73,5))+TIME(0,15,0),Matches[SITE OUT],AA$9)),COUNTIFS(All[TIMEBIN],$B73,All[CLASS],INDEX(classNum,1,MATCH(AD$11,classScheme,0)))),"")</f>
        <v>0</v>
      </c>
      <c r="AE73" s="11">
        <f ca="1">IF(AA$9&lt;&gt;"",IF(AA$9&lt;&gt;"All Locations",IF(AA$10="From",COUNTIFS(Matches[CLASS],INDEX(classNum,1,MATCH(AE$11,classScheme,0)),Matches[TIMEBIN],$B73,Matches[SITE IN],AA$9),COUNTIFS(Matches[CLASS],INDEX(classNum,1,MATCH(AE$11,classScheme,0)),Matches[TIME OUT],"&gt;="&amp;TIMEVALUE(LEFT($B73,5)),Matches[TIME OUT],"&lt;"&amp;TIMEVALUE(LEFT($B73,5))+TIME(0,15,0),Matches[SITE OUT],AA$9)),COUNTIFS(All[TIMEBIN],$B73,All[CLASS],INDEX(classNum,1,MATCH(AE$11,classScheme,0)))),"")</f>
        <v>0</v>
      </c>
      <c r="AF73" s="12"/>
      <c r="AG73" s="8">
        <f ca="1">IF(AG$9&lt;&gt;"",IF(AG$9&lt;&gt;"All Locations",IF(AG$10="From",COUNTIFS(Matches[CLASS],INDEX(classNum,1,MATCH(AG$11,classScheme,0)),Matches[TIMEBIN],$B73,Matches[SITE IN],AG$9),COUNTIFS(Matches[CLASS],INDEX(classNum,1,MATCH(AG$11,classScheme,0)),Matches[TIME OUT],"&gt;="&amp;TIMEVALUE(LEFT($B73,5)),Matches[TIME OUT],"&lt;"&amp;TIMEVALUE(LEFT($B73,5))+TIME(0,15,0),Matches[SITE OUT],AG$9)),COUNTIFS(All[TIMEBIN],$B73,All[CLASS],INDEX(classNum,1,MATCH(AG$11,classScheme,0)))),"")</f>
        <v>24</v>
      </c>
      <c r="AH73" s="9">
        <f ca="1">IF(AG$9&lt;&gt;"",IF(AG$9&lt;&gt;"All Locations",IF(AG$10="From",COUNTIFS(Matches[CLASS],INDEX(classNum,1,MATCH(AH$11,classScheme,0)),Matches[TIMEBIN],$B73,Matches[SITE IN],AG$9),COUNTIFS(Matches[CLASS],INDEX(classNum,1,MATCH(AH$11,classScheme,0)),Matches[TIME OUT],"&gt;="&amp;TIMEVALUE(LEFT($B73,5)),Matches[TIME OUT],"&lt;"&amp;TIMEVALUE(LEFT($B73,5))+TIME(0,15,0),Matches[SITE OUT],AG$9)),COUNTIFS(All[TIMEBIN],$B73,All[CLASS],INDEX(classNum,1,MATCH(AH$11,classScheme,0)))),"")</f>
        <v>1</v>
      </c>
      <c r="AI73" s="9">
        <f ca="1">IF(AG$9&lt;&gt;"",IF(AG$9&lt;&gt;"All Locations",IF(AG$10="From",COUNTIFS(Matches[CLASS],INDEX(classNum,1,MATCH(AI$11,classScheme,0)),Matches[TIMEBIN],$B73,Matches[SITE IN],AG$9),COUNTIFS(Matches[CLASS],INDEX(classNum,1,MATCH(AI$11,classScheme,0)),Matches[TIME OUT],"&gt;="&amp;TIMEVALUE(LEFT($B73,5)),Matches[TIME OUT],"&lt;"&amp;TIMEVALUE(LEFT($B73,5))+TIME(0,15,0),Matches[SITE OUT],AG$9)),COUNTIFS(All[TIMEBIN],$B73,All[CLASS],INDEX(classNum,1,MATCH(AI$11,classScheme,0)))),"")</f>
        <v>0</v>
      </c>
      <c r="AJ73" s="10">
        <f ca="1">IF(AG$9&lt;&gt;"",IF(AG$9&lt;&gt;"All Locations",IF(AG$10="From",COUNTIFS(Matches[CLASS],INDEX(classNum,1,MATCH(AJ$11,classScheme,0)),Matches[TIMEBIN],$B73,Matches[SITE IN],AG$9),COUNTIFS(Matches[CLASS],INDEX(classNum,1,MATCH(AJ$11,classScheme,0)),Matches[TIME OUT],"&gt;="&amp;TIMEVALUE(LEFT($B73,5)),Matches[TIME OUT],"&lt;"&amp;TIMEVALUE(LEFT($B73,5))+TIME(0,15,0),Matches[SITE OUT],AG$9)),COUNTIFS(All[TIMEBIN],$B73,All[CLASS],INDEX(classNum,1,MATCH(AJ$11,classScheme,0)))),"")</f>
        <v>0</v>
      </c>
      <c r="AK73" s="11">
        <f ca="1">IF(AG$9&lt;&gt;"",IF(AG$9&lt;&gt;"All Locations",IF(AG$10="From",COUNTIFS(Matches[CLASS],INDEX(classNum,1,MATCH(AK$11,classScheme,0)),Matches[TIMEBIN],$B73,Matches[SITE IN],AG$9),COUNTIFS(Matches[CLASS],INDEX(classNum,1,MATCH(AK$11,classScheme,0)),Matches[TIME OUT],"&gt;="&amp;TIMEVALUE(LEFT($B73,5)),Matches[TIME OUT],"&lt;"&amp;TIMEVALUE(LEFT($B73,5))+TIME(0,15,0),Matches[SITE OUT],AG$9)),COUNTIFS(All[TIMEBIN],$B73,All[CLASS],INDEX(classNum,1,MATCH(AK$11,classScheme,0)))),"")</f>
        <v>0</v>
      </c>
      <c r="AL73" s="12"/>
      <c r="AM73" s="8">
        <f ca="1">IF(AM$9&lt;&gt;"",IF(AM$9&lt;&gt;"All Locations",IF(AM$10="From",COUNTIFS(Matches[CLASS],INDEX(classNum,1,MATCH(AM$11,classScheme,0)),Matches[TIMEBIN],$B73,Matches[SITE IN],AM$9),COUNTIFS(Matches[CLASS],INDEX(classNum,1,MATCH(AM$11,classScheme,0)),Matches[TIME OUT],"&gt;="&amp;TIMEVALUE(LEFT($B73,5)),Matches[TIME OUT],"&lt;"&amp;TIMEVALUE(LEFT($B73,5))+TIME(0,15,0),Matches[SITE OUT],AM$9)),COUNTIFS(All[TIMEBIN],$B73,All[CLASS],INDEX(classNum,1,MATCH(AM$11,classScheme,0)))),"")</f>
        <v>23</v>
      </c>
      <c r="AN73" s="9">
        <f ca="1">IF(AM$9&lt;&gt;"",IF(AM$9&lt;&gt;"All Locations",IF(AM$10="From",COUNTIFS(Matches[CLASS],INDEX(classNum,1,MATCH(AN$11,classScheme,0)),Matches[TIMEBIN],$B73,Matches[SITE IN],AM$9),COUNTIFS(Matches[CLASS],INDEX(classNum,1,MATCH(AN$11,classScheme,0)),Matches[TIME OUT],"&gt;="&amp;TIMEVALUE(LEFT($B73,5)),Matches[TIME OUT],"&lt;"&amp;TIMEVALUE(LEFT($B73,5))+TIME(0,15,0),Matches[SITE OUT],AM$9)),COUNTIFS(All[TIMEBIN],$B73,All[CLASS],INDEX(classNum,1,MATCH(AN$11,classScheme,0)))),"")</f>
        <v>0</v>
      </c>
      <c r="AO73" s="9">
        <f ca="1">IF(AM$9&lt;&gt;"",IF(AM$9&lt;&gt;"All Locations",IF(AM$10="From",COUNTIFS(Matches[CLASS],INDEX(classNum,1,MATCH(AO$11,classScheme,0)),Matches[TIMEBIN],$B73,Matches[SITE IN],AM$9),COUNTIFS(Matches[CLASS],INDEX(classNum,1,MATCH(AO$11,classScheme,0)),Matches[TIME OUT],"&gt;="&amp;TIMEVALUE(LEFT($B73,5)),Matches[TIME OUT],"&lt;"&amp;TIMEVALUE(LEFT($B73,5))+TIME(0,15,0),Matches[SITE OUT],AM$9)),COUNTIFS(All[TIMEBIN],$B73,All[CLASS],INDEX(classNum,1,MATCH(AO$11,classScheme,0)))),"")</f>
        <v>0</v>
      </c>
      <c r="AP73" s="10">
        <f ca="1">IF(AM$9&lt;&gt;"",IF(AM$9&lt;&gt;"All Locations",IF(AM$10="From",COUNTIFS(Matches[CLASS],INDEX(classNum,1,MATCH(AP$11,classScheme,0)),Matches[TIMEBIN],$B73,Matches[SITE IN],AM$9),COUNTIFS(Matches[CLASS],INDEX(classNum,1,MATCH(AP$11,classScheme,0)),Matches[TIME OUT],"&gt;="&amp;TIMEVALUE(LEFT($B73,5)),Matches[TIME OUT],"&lt;"&amp;TIMEVALUE(LEFT($B73,5))+TIME(0,15,0),Matches[SITE OUT],AM$9)),COUNTIFS(All[TIMEBIN],$B73,All[CLASS],INDEX(classNum,1,MATCH(AP$11,classScheme,0)))),"")</f>
        <v>0</v>
      </c>
      <c r="AQ73" s="11">
        <f ca="1">IF(AM$9&lt;&gt;"",IF(AM$9&lt;&gt;"All Locations",IF(AM$10="From",COUNTIFS(Matches[CLASS],INDEX(classNum,1,MATCH(AQ$11,classScheme,0)),Matches[TIMEBIN],$B73,Matches[SITE IN],AM$9),COUNTIFS(Matches[CLASS],INDEX(classNum,1,MATCH(AQ$11,classScheme,0)),Matches[TIME OUT],"&gt;="&amp;TIMEVALUE(LEFT($B73,5)),Matches[TIME OUT],"&lt;"&amp;TIMEVALUE(LEFT($B73,5))+TIME(0,15,0),Matches[SITE OUT],AM$9)),COUNTIFS(All[TIMEBIN],$B73,All[CLASS],INDEX(classNum,1,MATCH(AQ$11,classScheme,0)))),"")</f>
        <v>1</v>
      </c>
      <c r="AR73" s="12"/>
      <c r="AS73" s="8">
        <f ca="1">IF(AS$9&lt;&gt;"",IF(AS$9&lt;&gt;"All Locations",IF(AS$10="From",COUNTIFS(Matches[CLASS],INDEX(classNum,1,MATCH(AS$11,classScheme,0)),Matches[TIMEBIN],$B73,Matches[SITE IN],AS$9),COUNTIFS(Matches[CLASS],INDEX(classNum,1,MATCH(AS$11,classScheme,0)),Matches[TIME OUT],"&gt;="&amp;TIMEVALUE(LEFT($B73,5)),Matches[TIME OUT],"&lt;"&amp;TIMEVALUE(LEFT($B73,5))+TIME(0,15,0),Matches[SITE OUT],AS$9)),COUNTIFS(All[TIMEBIN],$B73,All[CLASS],INDEX(classNum,1,MATCH(AS$11,classScheme,0)))),"")</f>
        <v>0</v>
      </c>
      <c r="AT73" s="9">
        <f ca="1">IF(AS$9&lt;&gt;"",IF(AS$9&lt;&gt;"All Locations",IF(AS$10="From",COUNTIFS(Matches[CLASS],INDEX(classNum,1,MATCH(AT$11,classScheme,0)),Matches[TIMEBIN],$B73,Matches[SITE IN],AS$9),COUNTIFS(Matches[CLASS],INDEX(classNum,1,MATCH(AT$11,classScheme,0)),Matches[TIME OUT],"&gt;="&amp;TIMEVALUE(LEFT($B73,5)),Matches[TIME OUT],"&lt;"&amp;TIMEVALUE(LEFT($B73,5))+TIME(0,15,0),Matches[SITE OUT],AS$9)),COUNTIFS(All[TIMEBIN],$B73,All[CLASS],INDEX(classNum,1,MATCH(AT$11,classScheme,0)))),"")</f>
        <v>0</v>
      </c>
      <c r="AU73" s="9">
        <f ca="1">IF(AS$9&lt;&gt;"",IF(AS$9&lt;&gt;"All Locations",IF(AS$10="From",COUNTIFS(Matches[CLASS],INDEX(classNum,1,MATCH(AU$11,classScheme,0)),Matches[TIMEBIN],$B73,Matches[SITE IN],AS$9),COUNTIFS(Matches[CLASS],INDEX(classNum,1,MATCH(AU$11,classScheme,0)),Matches[TIME OUT],"&gt;="&amp;TIMEVALUE(LEFT($B73,5)),Matches[TIME OUT],"&lt;"&amp;TIMEVALUE(LEFT($B73,5))+TIME(0,15,0),Matches[SITE OUT],AS$9)),COUNTIFS(All[TIMEBIN],$B73,All[CLASS],INDEX(classNum,1,MATCH(AU$11,classScheme,0)))),"")</f>
        <v>0</v>
      </c>
      <c r="AV73" s="10">
        <f ca="1">IF(AS$9&lt;&gt;"",IF(AS$9&lt;&gt;"All Locations",IF(AS$10="From",COUNTIFS(Matches[CLASS],INDEX(classNum,1,MATCH(AV$11,classScheme,0)),Matches[TIMEBIN],$B73,Matches[SITE IN],AS$9),COUNTIFS(Matches[CLASS],INDEX(classNum,1,MATCH(AV$11,classScheme,0)),Matches[TIME OUT],"&gt;="&amp;TIMEVALUE(LEFT($B73,5)),Matches[TIME OUT],"&lt;"&amp;TIMEVALUE(LEFT($B73,5))+TIME(0,15,0),Matches[SITE OUT],AS$9)),COUNTIFS(All[TIMEBIN],$B73,All[CLASS],INDEX(classNum,1,MATCH(AV$11,classScheme,0)))),"")</f>
        <v>0</v>
      </c>
      <c r="AW73" s="11">
        <f ca="1">IF(AS$9&lt;&gt;"",IF(AS$9&lt;&gt;"All Locations",IF(AS$10="From",COUNTIFS(Matches[CLASS],INDEX(classNum,1,MATCH(AW$11,classScheme,0)),Matches[TIMEBIN],$B73,Matches[SITE IN],AS$9),COUNTIFS(Matches[CLASS],INDEX(classNum,1,MATCH(AW$11,classScheme,0)),Matches[TIME OUT],"&gt;="&amp;TIMEVALUE(LEFT($B73,5)),Matches[TIME OUT],"&lt;"&amp;TIMEVALUE(LEFT($B73,5))+TIME(0,15,0),Matches[SITE OUT],AS$9)),COUNTIFS(All[TIMEBIN],$B73,All[CLASS],INDEX(classNum,1,MATCH(AW$11,classScheme,0)))),"")</f>
        <v>0</v>
      </c>
      <c r="AX73" s="12"/>
      <c r="AY73" s="8">
        <f ca="1">IF(AY$9&lt;&gt;"",IF(AY$9&lt;&gt;"All Locations",IF(AY$10="From",COUNTIFS(Matches[CLASS],INDEX(classNum,1,MATCH(AY$11,classScheme,0)),Matches[TIMEBIN],$B73,Matches[SITE IN],AY$9),COUNTIFS(Matches[CLASS],INDEX(classNum,1,MATCH(AY$11,classScheme,0)),Matches[TIME OUT],"&gt;="&amp;TIMEVALUE(LEFT($B73,5)),Matches[TIME OUT],"&lt;"&amp;TIMEVALUE(LEFT($B73,5))+TIME(0,15,0),Matches[SITE OUT],AY$9)),COUNTIFS(All[TIMEBIN],$B73,All[CLASS],INDEX(classNum,1,MATCH(AY$11,classScheme,0)))),"")</f>
        <v>13</v>
      </c>
      <c r="AZ73" s="9">
        <f ca="1">IF(AY$9&lt;&gt;"",IF(AY$9&lt;&gt;"All Locations",IF(AY$10="From",COUNTIFS(Matches[CLASS],INDEX(classNum,1,MATCH(AZ$11,classScheme,0)),Matches[TIMEBIN],$B73,Matches[SITE IN],AY$9),COUNTIFS(Matches[CLASS],INDEX(classNum,1,MATCH(AZ$11,classScheme,0)),Matches[TIME OUT],"&gt;="&amp;TIMEVALUE(LEFT($B73,5)),Matches[TIME OUT],"&lt;"&amp;TIMEVALUE(LEFT($B73,5))+TIME(0,15,0),Matches[SITE OUT],AY$9)),COUNTIFS(All[TIMEBIN],$B73,All[CLASS],INDEX(classNum,1,MATCH(AZ$11,classScheme,0)))),"")</f>
        <v>1</v>
      </c>
      <c r="BA73" s="9">
        <f ca="1">IF(AY$9&lt;&gt;"",IF(AY$9&lt;&gt;"All Locations",IF(AY$10="From",COUNTIFS(Matches[CLASS],INDEX(classNum,1,MATCH(BA$11,classScheme,0)),Matches[TIMEBIN],$B73,Matches[SITE IN],AY$9),COUNTIFS(Matches[CLASS],INDEX(classNum,1,MATCH(BA$11,classScheme,0)),Matches[TIME OUT],"&gt;="&amp;TIMEVALUE(LEFT($B73,5)),Matches[TIME OUT],"&lt;"&amp;TIMEVALUE(LEFT($B73,5))+TIME(0,15,0),Matches[SITE OUT],AY$9)),COUNTIFS(All[TIMEBIN],$B73,All[CLASS],INDEX(classNum,1,MATCH(BA$11,classScheme,0)))),"")</f>
        <v>0</v>
      </c>
      <c r="BB73" s="10">
        <f ca="1">IF(AY$9&lt;&gt;"",IF(AY$9&lt;&gt;"All Locations",IF(AY$10="From",COUNTIFS(Matches[CLASS],INDEX(classNum,1,MATCH(BB$11,classScheme,0)),Matches[TIMEBIN],$B73,Matches[SITE IN],AY$9),COUNTIFS(Matches[CLASS],INDEX(classNum,1,MATCH(BB$11,classScheme,0)),Matches[TIME OUT],"&gt;="&amp;TIMEVALUE(LEFT($B73,5)),Matches[TIME OUT],"&lt;"&amp;TIMEVALUE(LEFT($B73,5))+TIME(0,15,0),Matches[SITE OUT],AY$9)),COUNTIFS(All[TIMEBIN],$B73,All[CLASS],INDEX(classNum,1,MATCH(BB$11,classScheme,0)))),"")</f>
        <v>0</v>
      </c>
      <c r="BC73" s="11">
        <f ca="1">IF(AY$9&lt;&gt;"",IF(AY$9&lt;&gt;"All Locations",IF(AY$10="From",COUNTIFS(Matches[CLASS],INDEX(classNum,1,MATCH(BC$11,classScheme,0)),Matches[TIMEBIN],$B73,Matches[SITE IN],AY$9),COUNTIFS(Matches[CLASS],INDEX(classNum,1,MATCH(BC$11,classScheme,0)),Matches[TIME OUT],"&gt;="&amp;TIMEVALUE(LEFT($B73,5)),Matches[TIME OUT],"&lt;"&amp;TIMEVALUE(LEFT($B73,5))+TIME(0,15,0),Matches[SITE OUT],AY$9)),COUNTIFS(All[TIMEBIN],$B73,All[CLASS],INDEX(classNum,1,MATCH(BC$11,classScheme,0)))),"")</f>
        <v>0</v>
      </c>
      <c r="BD73" s="12"/>
      <c r="BE73" s="8">
        <f ca="1">IF(BE$9&lt;&gt;"",IF(BE$9&lt;&gt;"All Locations",IF(BE$10="From",COUNTIFS(Matches[CLASS],INDEX(classNum,1,MATCH(BE$11,classScheme,0)),Matches[TIMEBIN],$B73,Matches[SITE IN],BE$9),COUNTIFS(Matches[CLASS],INDEX(classNum,1,MATCH(BE$11,classScheme,0)),Matches[TIME OUT],"&gt;="&amp;TIMEVALUE(LEFT($B73,5)),Matches[TIME OUT],"&lt;"&amp;TIMEVALUE(LEFT($B73,5))+TIME(0,15,0),Matches[SITE OUT],BE$9)),COUNTIFS(All[TIMEBIN],$B73,All[CLASS],INDEX(classNum,1,MATCH(BE$11,classScheme,0)))),"")</f>
        <v>10</v>
      </c>
      <c r="BF73" s="9">
        <f ca="1">IF(BE$9&lt;&gt;"",IF(BE$9&lt;&gt;"All Locations",IF(BE$10="From",COUNTIFS(Matches[CLASS],INDEX(classNum,1,MATCH(BF$11,classScheme,0)),Matches[TIMEBIN],$B73,Matches[SITE IN],BE$9),COUNTIFS(Matches[CLASS],INDEX(classNum,1,MATCH(BF$11,classScheme,0)),Matches[TIME OUT],"&gt;="&amp;TIMEVALUE(LEFT($B73,5)),Matches[TIME OUT],"&lt;"&amp;TIMEVALUE(LEFT($B73,5))+TIME(0,15,0),Matches[SITE OUT],BE$9)),COUNTIFS(All[TIMEBIN],$B73,All[CLASS],INDEX(classNum,1,MATCH(BF$11,classScheme,0)))),"")</f>
        <v>0</v>
      </c>
      <c r="BG73" s="9">
        <f ca="1">IF(BE$9&lt;&gt;"",IF(BE$9&lt;&gt;"All Locations",IF(BE$10="From",COUNTIFS(Matches[CLASS],INDEX(classNum,1,MATCH(BG$11,classScheme,0)),Matches[TIMEBIN],$B73,Matches[SITE IN],BE$9),COUNTIFS(Matches[CLASS],INDEX(classNum,1,MATCH(BG$11,classScheme,0)),Matches[TIME OUT],"&gt;="&amp;TIMEVALUE(LEFT($B73,5)),Matches[TIME OUT],"&lt;"&amp;TIMEVALUE(LEFT($B73,5))+TIME(0,15,0),Matches[SITE OUT],BE$9)),COUNTIFS(All[TIMEBIN],$B73,All[CLASS],INDEX(classNum,1,MATCH(BG$11,classScheme,0)))),"")</f>
        <v>0</v>
      </c>
      <c r="BH73" s="10">
        <f ca="1">IF(BE$9&lt;&gt;"",IF(BE$9&lt;&gt;"All Locations",IF(BE$10="From",COUNTIFS(Matches[CLASS],INDEX(classNum,1,MATCH(BH$11,classScheme,0)),Matches[TIMEBIN],$B73,Matches[SITE IN],BE$9),COUNTIFS(Matches[CLASS],INDEX(classNum,1,MATCH(BH$11,classScheme,0)),Matches[TIME OUT],"&gt;="&amp;TIMEVALUE(LEFT($B73,5)),Matches[TIME OUT],"&lt;"&amp;TIMEVALUE(LEFT($B73,5))+TIME(0,15,0),Matches[SITE OUT],BE$9)),COUNTIFS(All[TIMEBIN],$B73,All[CLASS],INDEX(classNum,1,MATCH(BH$11,classScheme,0)))),"")</f>
        <v>0</v>
      </c>
      <c r="BI73" s="11">
        <f ca="1">IF(BE$9&lt;&gt;"",IF(BE$9&lt;&gt;"All Locations",IF(BE$10="From",COUNTIFS(Matches[CLASS],INDEX(classNum,1,MATCH(BI$11,classScheme,0)),Matches[TIMEBIN],$B73,Matches[SITE IN],BE$9),COUNTIFS(Matches[CLASS],INDEX(classNum,1,MATCH(BI$11,classScheme,0)),Matches[TIME OUT],"&gt;="&amp;TIMEVALUE(LEFT($B73,5)),Matches[TIME OUT],"&lt;"&amp;TIMEVALUE(LEFT($B73,5))+TIME(0,15,0),Matches[SITE OUT],BE$9)),COUNTIFS(All[TIMEBIN],$B73,All[CLASS],INDEX(classNum,1,MATCH(BI$11,classScheme,0)))),"")</f>
        <v>0</v>
      </c>
      <c r="BJ73" s="12"/>
      <c r="BK73" s="8">
        <f ca="1">IF(BK$9&lt;&gt;"",IF(BK$9&lt;&gt;"All Locations",IF(BK$10="From",COUNTIFS(Matches[CLASS],INDEX(classNum,1,MATCH(BK$11,classScheme,0)),Matches[TIMEBIN],$B73,Matches[SITE IN],BK$9),COUNTIFS(Matches[CLASS],INDEX(classNum,1,MATCH(BK$11,classScheme,0)),Matches[TIME OUT],"&gt;="&amp;TIMEVALUE(LEFT($B73,5)),Matches[TIME OUT],"&lt;"&amp;TIMEVALUE(LEFT($B73,5))+TIME(0,15,0),Matches[SITE OUT],BK$9)),COUNTIFS(All[TIMEBIN],$B73,All[CLASS],INDEX(classNum,1,MATCH(BK$11,classScheme,0)))),"")</f>
        <v>5</v>
      </c>
      <c r="BL73" s="9">
        <f ca="1">IF(BK$9&lt;&gt;"",IF(BK$9&lt;&gt;"All Locations",IF(BK$10="From",COUNTIFS(Matches[CLASS],INDEX(classNum,1,MATCH(BL$11,classScheme,0)),Matches[TIMEBIN],$B73,Matches[SITE IN],BK$9),COUNTIFS(Matches[CLASS],INDEX(classNum,1,MATCH(BL$11,classScheme,0)),Matches[TIME OUT],"&gt;="&amp;TIMEVALUE(LEFT($B73,5)),Matches[TIME OUT],"&lt;"&amp;TIMEVALUE(LEFT($B73,5))+TIME(0,15,0),Matches[SITE OUT],BK$9)),COUNTIFS(All[TIMEBIN],$B73,All[CLASS],INDEX(classNum,1,MATCH(BL$11,classScheme,0)))),"")</f>
        <v>0</v>
      </c>
      <c r="BM73" s="9">
        <f ca="1">IF(BK$9&lt;&gt;"",IF(BK$9&lt;&gt;"All Locations",IF(BK$10="From",COUNTIFS(Matches[CLASS],INDEX(classNum,1,MATCH(BM$11,classScheme,0)),Matches[TIMEBIN],$B73,Matches[SITE IN],BK$9),COUNTIFS(Matches[CLASS],INDEX(classNum,1,MATCH(BM$11,classScheme,0)),Matches[TIME OUT],"&gt;="&amp;TIMEVALUE(LEFT($B73,5)),Matches[TIME OUT],"&lt;"&amp;TIMEVALUE(LEFT($B73,5))+TIME(0,15,0),Matches[SITE OUT],BK$9)),COUNTIFS(All[TIMEBIN],$B73,All[CLASS],INDEX(classNum,1,MATCH(BM$11,classScheme,0)))),"")</f>
        <v>0</v>
      </c>
      <c r="BN73" s="10">
        <f ca="1">IF(BK$9&lt;&gt;"",IF(BK$9&lt;&gt;"All Locations",IF(BK$10="From",COUNTIFS(Matches[CLASS],INDEX(classNum,1,MATCH(BN$11,classScheme,0)),Matches[TIMEBIN],$B73,Matches[SITE IN],BK$9),COUNTIFS(Matches[CLASS],INDEX(classNum,1,MATCH(BN$11,classScheme,0)),Matches[TIME OUT],"&gt;="&amp;TIMEVALUE(LEFT($B73,5)),Matches[TIME OUT],"&lt;"&amp;TIMEVALUE(LEFT($B73,5))+TIME(0,15,0),Matches[SITE OUT],BK$9)),COUNTIFS(All[TIMEBIN],$B73,All[CLASS],INDEX(classNum,1,MATCH(BN$11,classScheme,0)))),"")</f>
        <v>0</v>
      </c>
      <c r="BO73" s="11">
        <f ca="1">IF(BK$9&lt;&gt;"",IF(BK$9&lt;&gt;"All Locations",IF(BK$10="From",COUNTIFS(Matches[CLASS],INDEX(classNum,1,MATCH(BO$11,classScheme,0)),Matches[TIMEBIN],$B73,Matches[SITE IN],BK$9),COUNTIFS(Matches[CLASS],INDEX(classNum,1,MATCH(BO$11,classScheme,0)),Matches[TIME OUT],"&gt;="&amp;TIMEVALUE(LEFT($B73,5)),Matches[TIME OUT],"&lt;"&amp;TIMEVALUE(LEFT($B73,5))+TIME(0,15,0),Matches[SITE OUT],BK$9)),COUNTIFS(All[TIMEBIN],$B73,All[CLASS],INDEX(classNum,1,MATCH(BO$11,classScheme,0)))),"")</f>
        <v>0</v>
      </c>
      <c r="BP73" s="12"/>
      <c r="BQ73" s="8">
        <f ca="1">IF(BQ$9&lt;&gt;"",IF(BQ$9&lt;&gt;"All Locations",IF(BQ$10="From",COUNTIFS(Matches[CLASS],INDEX(classNum,1,MATCH(BQ$11,classScheme,0)),Matches[TIMEBIN],$B73,Matches[SITE IN],BQ$9),COUNTIFS(Matches[CLASS],INDEX(classNum,1,MATCH(BQ$11,classScheme,0)),Matches[TIME OUT],"&gt;="&amp;TIMEVALUE(LEFT($B73,5)),Matches[TIME OUT],"&lt;"&amp;TIMEVALUE(LEFT($B73,5))+TIME(0,15,0),Matches[SITE OUT],BQ$9)),COUNTIFS(All[TIMEBIN],$B73,All[CLASS],INDEX(classNum,1,MATCH(BQ$11,classScheme,0)))),"")</f>
        <v>140</v>
      </c>
      <c r="BR73" s="9">
        <f ca="1">IF(BQ$9&lt;&gt;"",IF(BQ$9&lt;&gt;"All Locations",IF(BQ$10="From",COUNTIFS(Matches[CLASS],INDEX(classNum,1,MATCH(BR$11,classScheme,0)),Matches[TIMEBIN],$B73,Matches[SITE IN],BQ$9),COUNTIFS(Matches[CLASS],INDEX(classNum,1,MATCH(BR$11,classScheme,0)),Matches[TIME OUT],"&gt;="&amp;TIMEVALUE(LEFT($B73,5)),Matches[TIME OUT],"&lt;"&amp;TIMEVALUE(LEFT($B73,5))+TIME(0,15,0),Matches[SITE OUT],BQ$9)),COUNTIFS(All[TIMEBIN],$B73,All[CLASS],INDEX(classNum,1,MATCH(BR$11,classScheme,0)))),"")</f>
        <v>3</v>
      </c>
      <c r="BS73" s="9">
        <f ca="1">IF(BQ$9&lt;&gt;"",IF(BQ$9&lt;&gt;"All Locations",IF(BQ$10="From",COUNTIFS(Matches[CLASS],INDEX(classNum,1,MATCH(BS$11,classScheme,0)),Matches[TIMEBIN],$B73,Matches[SITE IN],BQ$9),COUNTIFS(Matches[CLASS],INDEX(classNum,1,MATCH(BS$11,classScheme,0)),Matches[TIME OUT],"&gt;="&amp;TIMEVALUE(LEFT($B73,5)),Matches[TIME OUT],"&lt;"&amp;TIMEVALUE(LEFT($B73,5))+TIME(0,15,0),Matches[SITE OUT],BQ$9)),COUNTIFS(All[TIMEBIN],$B73,All[CLASS],INDEX(classNum,1,MATCH(BS$11,classScheme,0)))),"")</f>
        <v>0</v>
      </c>
      <c r="BT73" s="10">
        <f ca="1">IF(BQ$9&lt;&gt;"",IF(BQ$9&lt;&gt;"All Locations",IF(BQ$10="From",COUNTIFS(Matches[CLASS],INDEX(classNum,1,MATCH(BT$11,classScheme,0)),Matches[TIMEBIN],$B73,Matches[SITE IN],BQ$9),COUNTIFS(Matches[CLASS],INDEX(classNum,1,MATCH(BT$11,classScheme,0)),Matches[TIME OUT],"&gt;="&amp;TIMEVALUE(LEFT($B73,5)),Matches[TIME OUT],"&lt;"&amp;TIMEVALUE(LEFT($B73,5))+TIME(0,15,0),Matches[SITE OUT],BQ$9)),COUNTIFS(All[TIMEBIN],$B73,All[CLASS],INDEX(classNum,1,MATCH(BT$11,classScheme,0)))),"")</f>
        <v>0</v>
      </c>
      <c r="BU73" s="11">
        <f ca="1">IF(BQ$9&lt;&gt;"",IF(BQ$9&lt;&gt;"All Locations",IF(BQ$10="From",COUNTIFS(Matches[CLASS],INDEX(classNum,1,MATCH(BU$11,classScheme,0)),Matches[TIMEBIN],$B73,Matches[SITE IN],BQ$9),COUNTIFS(Matches[CLASS],INDEX(classNum,1,MATCH(BU$11,classScheme,0)),Matches[TIME OUT],"&gt;="&amp;TIMEVALUE(LEFT($B73,5)),Matches[TIME OUT],"&lt;"&amp;TIMEVALUE(LEFT($B73,5))+TIME(0,15,0),Matches[SITE OUT],BQ$9)),COUNTIFS(All[TIMEBIN],$B73,All[CLASS],INDEX(classNum,1,MATCH(BU$11,classScheme,0)))),"")</f>
        <v>2</v>
      </c>
    </row>
    <row r="74" spans="2:73">
      <c r="B74" s="7" t="str">
        <v>21:30 - 21:45</v>
      </c>
      <c r="C74" s="8">
        <f ca="1">IF(C$9&lt;&gt;"",IF(C$9&lt;&gt;"All Locations",IF(C$10="From",COUNTIFS(Matches[CLASS],INDEX(classNum,1,MATCH(C$11,classScheme,0)),Matches[TIMEBIN],$B74,Matches[SITE IN],C$9),COUNTIFS(Matches[CLASS],INDEX(classNum,1,MATCH(C$11,classScheme,0)),Matches[TIME OUT],"&gt;="&amp;TIMEVALUE(LEFT($B74,5)),Matches[TIME OUT],"&lt;"&amp;TIMEVALUE(LEFT($B74,5))+TIME(0,15,0),Matches[SITE OUT],C$9)),COUNTIFS(All[TIMEBIN],$B74,All[CLASS],INDEX(classNum,1,MATCH(C$11,classScheme,0)))),"")</f>
        <v>34</v>
      </c>
      <c r="D74" s="9">
        <f ca="1">IF(C$9&lt;&gt;"",IF(C$9&lt;&gt;"All Locations",IF(C$10="From",COUNTIFS(Matches[CLASS],INDEX(classNum,1,MATCH(D$11,classScheme,0)),Matches[TIMEBIN],$B74,Matches[SITE IN],C$9),COUNTIFS(Matches[CLASS],INDEX(classNum,1,MATCH(D$11,classScheme,0)),Matches[TIME OUT],"&gt;="&amp;TIMEVALUE(LEFT($B74,5)),Matches[TIME OUT],"&lt;"&amp;TIMEVALUE(LEFT($B74,5))+TIME(0,15,0),Matches[SITE OUT],C$9)),COUNTIFS(All[TIMEBIN],$B74,All[CLASS],INDEX(classNum,1,MATCH(D$11,classScheme,0)))),"")</f>
        <v>1</v>
      </c>
      <c r="E74" s="9">
        <f ca="1">IF(C$9&lt;&gt;"",IF(C$9&lt;&gt;"All Locations",IF(C$10="From",COUNTIFS(Matches[CLASS],INDEX(classNum,1,MATCH(E$11,classScheme,0)),Matches[TIMEBIN],$B74,Matches[SITE IN],C$9),COUNTIFS(Matches[CLASS],INDEX(classNum,1,MATCH(E$11,classScheme,0)),Matches[TIME OUT],"&gt;="&amp;TIMEVALUE(LEFT($B74,5)),Matches[TIME OUT],"&lt;"&amp;TIMEVALUE(LEFT($B74,5))+TIME(0,15,0),Matches[SITE OUT],C$9)),COUNTIFS(All[TIMEBIN],$B74,All[CLASS],INDEX(classNum,1,MATCH(E$11,classScheme,0)))),"")</f>
        <v>0</v>
      </c>
      <c r="F74" s="10">
        <f ca="1">IF(C$9&lt;&gt;"",IF(C$9&lt;&gt;"All Locations",IF(C$10="From",COUNTIFS(Matches[CLASS],INDEX(classNum,1,MATCH(F$11,classScheme,0)),Matches[TIMEBIN],$B74,Matches[SITE IN],C$9),COUNTIFS(Matches[CLASS],INDEX(classNum,1,MATCH(F$11,classScheme,0)),Matches[TIME OUT],"&gt;="&amp;TIMEVALUE(LEFT($B74,5)),Matches[TIME OUT],"&lt;"&amp;TIMEVALUE(LEFT($B74,5))+TIME(0,15,0),Matches[SITE OUT],C$9)),COUNTIFS(All[TIMEBIN],$B74,All[CLASS],INDEX(classNum,1,MATCH(F$11,classScheme,0)))),"")</f>
        <v>0</v>
      </c>
      <c r="G74" s="11">
        <f ca="1">IF(C$9&lt;&gt;"",IF(C$9&lt;&gt;"All Locations",IF(C$10="From",COUNTIFS(Matches[CLASS],INDEX(classNum,1,MATCH(G$11,classScheme,0)),Matches[TIMEBIN],$B74,Matches[SITE IN],C$9),COUNTIFS(Matches[CLASS],INDEX(classNum,1,MATCH(G$11,classScheme,0)),Matches[TIME OUT],"&gt;="&amp;TIMEVALUE(LEFT($B74,5)),Matches[TIME OUT],"&lt;"&amp;TIMEVALUE(LEFT($B74,5))+TIME(0,15,0),Matches[SITE OUT],C$9)),COUNTIFS(All[TIMEBIN],$B74,All[CLASS],INDEX(classNum,1,MATCH(G$11,classScheme,0)))),"")</f>
        <v>2</v>
      </c>
      <c r="H74" s="12"/>
      <c r="I74" s="8">
        <f ca="1">IF(I$9&lt;&gt;"",IF(I$9&lt;&gt;"All Locations",IF(I$10="From",COUNTIFS(Matches[CLASS],INDEX(classNum,1,MATCH(I$11,classScheme,0)),Matches[TIMEBIN],$B74,Matches[SITE IN],I$9),COUNTIFS(Matches[CLASS],INDEX(classNum,1,MATCH(I$11,classScheme,0)),Matches[TIME OUT],"&gt;="&amp;TIMEVALUE(LEFT($B74,5)),Matches[TIME OUT],"&lt;"&amp;TIMEVALUE(LEFT($B74,5))+TIME(0,15,0),Matches[SITE OUT],I$9)),COUNTIFS(All[TIMEBIN],$B74,All[CLASS],INDEX(classNum,1,MATCH(I$11,classScheme,0)))),"")</f>
        <v>0</v>
      </c>
      <c r="J74" s="9">
        <f ca="1">IF(I$9&lt;&gt;"",IF(I$9&lt;&gt;"All Locations",IF(I$10="From",COUNTIFS(Matches[CLASS],INDEX(classNum,1,MATCH(J$11,classScheme,0)),Matches[TIMEBIN],$B74,Matches[SITE IN],I$9),COUNTIFS(Matches[CLASS],INDEX(classNum,1,MATCH(J$11,classScheme,0)),Matches[TIME OUT],"&gt;="&amp;TIMEVALUE(LEFT($B74,5)),Matches[TIME OUT],"&lt;"&amp;TIMEVALUE(LEFT($B74,5))+TIME(0,15,0),Matches[SITE OUT],I$9)),COUNTIFS(All[TIMEBIN],$B74,All[CLASS],INDEX(classNum,1,MATCH(J$11,classScheme,0)))),"")</f>
        <v>0</v>
      </c>
      <c r="K74" s="9">
        <f ca="1">IF(I$9&lt;&gt;"",IF(I$9&lt;&gt;"All Locations",IF(I$10="From",COUNTIFS(Matches[CLASS],INDEX(classNum,1,MATCH(K$11,classScheme,0)),Matches[TIMEBIN],$B74,Matches[SITE IN],I$9),COUNTIFS(Matches[CLASS],INDEX(classNum,1,MATCH(K$11,classScheme,0)),Matches[TIME OUT],"&gt;="&amp;TIMEVALUE(LEFT($B74,5)),Matches[TIME OUT],"&lt;"&amp;TIMEVALUE(LEFT($B74,5))+TIME(0,15,0),Matches[SITE OUT],I$9)),COUNTIFS(All[TIMEBIN],$B74,All[CLASS],INDEX(classNum,1,MATCH(K$11,classScheme,0)))),"")</f>
        <v>0</v>
      </c>
      <c r="L74" s="10">
        <f ca="1">IF(I$9&lt;&gt;"",IF(I$9&lt;&gt;"All Locations",IF(I$10="From",COUNTIFS(Matches[CLASS],INDEX(classNum,1,MATCH(L$11,classScheme,0)),Matches[TIMEBIN],$B74,Matches[SITE IN],I$9),COUNTIFS(Matches[CLASS],INDEX(classNum,1,MATCH(L$11,classScheme,0)),Matches[TIME OUT],"&gt;="&amp;TIMEVALUE(LEFT($B74,5)),Matches[TIME OUT],"&lt;"&amp;TIMEVALUE(LEFT($B74,5))+TIME(0,15,0),Matches[SITE OUT],I$9)),COUNTIFS(All[TIMEBIN],$B74,All[CLASS],INDEX(classNum,1,MATCH(L$11,classScheme,0)))),"")</f>
        <v>0</v>
      </c>
      <c r="M74" s="11">
        <f ca="1">IF(I$9&lt;&gt;"",IF(I$9&lt;&gt;"All Locations",IF(I$10="From",COUNTIFS(Matches[CLASS],INDEX(classNum,1,MATCH(M$11,classScheme,0)),Matches[TIMEBIN],$B74,Matches[SITE IN],I$9),COUNTIFS(Matches[CLASS],INDEX(classNum,1,MATCH(M$11,classScheme,0)),Matches[TIME OUT],"&gt;="&amp;TIMEVALUE(LEFT($B74,5)),Matches[TIME OUT],"&lt;"&amp;TIMEVALUE(LEFT($B74,5))+TIME(0,15,0),Matches[SITE OUT],I$9)),COUNTIFS(All[TIMEBIN],$B74,All[CLASS],INDEX(classNum,1,MATCH(M$11,classScheme,0)))),"")</f>
        <v>0</v>
      </c>
      <c r="N74" s="12"/>
      <c r="O74" s="8">
        <f ca="1">IF(O$9&lt;&gt;"",IF(O$9&lt;&gt;"All Locations",IF(O$10="From",COUNTIFS(Matches[CLASS],INDEX(classNum,1,MATCH(O$11,classScheme,0)),Matches[TIMEBIN],$B74,Matches[SITE IN],O$9),COUNTIFS(Matches[CLASS],INDEX(classNum,1,MATCH(O$11,classScheme,0)),Matches[TIME OUT],"&gt;="&amp;TIMEVALUE(LEFT($B74,5)),Matches[TIME OUT],"&lt;"&amp;TIMEVALUE(LEFT($B74,5))+TIME(0,15,0),Matches[SITE OUT],O$9)),COUNTIFS(All[TIMEBIN],$B74,All[CLASS],INDEX(classNum,1,MATCH(O$11,classScheme,0)))),"")</f>
        <v>11</v>
      </c>
      <c r="P74" s="9">
        <f ca="1">IF(O$9&lt;&gt;"",IF(O$9&lt;&gt;"All Locations",IF(O$10="From",COUNTIFS(Matches[CLASS],INDEX(classNum,1,MATCH(P$11,classScheme,0)),Matches[TIMEBIN],$B74,Matches[SITE IN],O$9),COUNTIFS(Matches[CLASS],INDEX(classNum,1,MATCH(P$11,classScheme,0)),Matches[TIME OUT],"&gt;="&amp;TIMEVALUE(LEFT($B74,5)),Matches[TIME OUT],"&lt;"&amp;TIMEVALUE(LEFT($B74,5))+TIME(0,15,0),Matches[SITE OUT],O$9)),COUNTIFS(All[TIMEBIN],$B74,All[CLASS],INDEX(classNum,1,MATCH(P$11,classScheme,0)))),"")</f>
        <v>0</v>
      </c>
      <c r="Q74" s="9">
        <f ca="1">IF(O$9&lt;&gt;"",IF(O$9&lt;&gt;"All Locations",IF(O$10="From",COUNTIFS(Matches[CLASS],INDEX(classNum,1,MATCH(Q$11,classScheme,0)),Matches[TIMEBIN],$B74,Matches[SITE IN],O$9),COUNTIFS(Matches[CLASS],INDEX(classNum,1,MATCH(Q$11,classScheme,0)),Matches[TIME OUT],"&gt;="&amp;TIMEVALUE(LEFT($B74,5)),Matches[TIME OUT],"&lt;"&amp;TIMEVALUE(LEFT($B74,5))+TIME(0,15,0),Matches[SITE OUT],O$9)),COUNTIFS(All[TIMEBIN],$B74,All[CLASS],INDEX(classNum,1,MATCH(Q$11,classScheme,0)))),"")</f>
        <v>0</v>
      </c>
      <c r="R74" s="10">
        <f ca="1">IF(O$9&lt;&gt;"",IF(O$9&lt;&gt;"All Locations",IF(O$10="From",COUNTIFS(Matches[CLASS],INDEX(classNum,1,MATCH(R$11,classScheme,0)),Matches[TIMEBIN],$B74,Matches[SITE IN],O$9),COUNTIFS(Matches[CLASS],INDEX(classNum,1,MATCH(R$11,classScheme,0)),Matches[TIME OUT],"&gt;="&amp;TIMEVALUE(LEFT($B74,5)),Matches[TIME OUT],"&lt;"&amp;TIMEVALUE(LEFT($B74,5))+TIME(0,15,0),Matches[SITE OUT],O$9)),COUNTIFS(All[TIMEBIN],$B74,All[CLASS],INDEX(classNum,1,MATCH(R$11,classScheme,0)))),"")</f>
        <v>0</v>
      </c>
      <c r="S74" s="11">
        <f ca="1">IF(O$9&lt;&gt;"",IF(O$9&lt;&gt;"All Locations",IF(O$10="From",COUNTIFS(Matches[CLASS],INDEX(classNum,1,MATCH(S$11,classScheme,0)),Matches[TIMEBIN],$B74,Matches[SITE IN],O$9),COUNTIFS(Matches[CLASS],INDEX(classNum,1,MATCH(S$11,classScheme,0)),Matches[TIME OUT],"&gt;="&amp;TIMEVALUE(LEFT($B74,5)),Matches[TIME OUT],"&lt;"&amp;TIMEVALUE(LEFT($B74,5))+TIME(0,15,0),Matches[SITE OUT],O$9)),COUNTIFS(All[TIMEBIN],$B74,All[CLASS],INDEX(classNum,1,MATCH(S$11,classScheme,0)))),"")</f>
        <v>0</v>
      </c>
      <c r="T74" s="12"/>
      <c r="U74" s="8">
        <f ca="1">IF(U$9&lt;&gt;"",IF(U$9&lt;&gt;"All Locations",IF(U$10="From",COUNTIFS(Matches[CLASS],INDEX(classNum,1,MATCH(U$11,classScheme,0)),Matches[TIMEBIN],$B74,Matches[SITE IN],U$9),COUNTIFS(Matches[CLASS],INDEX(classNum,1,MATCH(U$11,classScheme,0)),Matches[TIME OUT],"&gt;="&amp;TIMEVALUE(LEFT($B74,5)),Matches[TIME OUT],"&lt;"&amp;TIMEVALUE(LEFT($B74,5))+TIME(0,15,0),Matches[SITE OUT],U$9)),COUNTIFS(All[TIMEBIN],$B74,All[CLASS],INDEX(classNum,1,MATCH(U$11,classScheme,0)))),"")</f>
        <v>11</v>
      </c>
      <c r="V74" s="9">
        <f ca="1">IF(U$9&lt;&gt;"",IF(U$9&lt;&gt;"All Locations",IF(U$10="From",COUNTIFS(Matches[CLASS],INDEX(classNum,1,MATCH(V$11,classScheme,0)),Matches[TIMEBIN],$B74,Matches[SITE IN],U$9),COUNTIFS(Matches[CLASS],INDEX(classNum,1,MATCH(V$11,classScheme,0)),Matches[TIME OUT],"&gt;="&amp;TIMEVALUE(LEFT($B74,5)),Matches[TIME OUT],"&lt;"&amp;TIMEVALUE(LEFT($B74,5))+TIME(0,15,0),Matches[SITE OUT],U$9)),COUNTIFS(All[TIMEBIN],$B74,All[CLASS],INDEX(classNum,1,MATCH(V$11,classScheme,0)))),"")</f>
        <v>1</v>
      </c>
      <c r="W74" s="9">
        <f ca="1">IF(U$9&lt;&gt;"",IF(U$9&lt;&gt;"All Locations",IF(U$10="From",COUNTIFS(Matches[CLASS],INDEX(classNum,1,MATCH(W$11,classScheme,0)),Matches[TIMEBIN],$B74,Matches[SITE IN],U$9),COUNTIFS(Matches[CLASS],INDEX(classNum,1,MATCH(W$11,classScheme,0)),Matches[TIME OUT],"&gt;="&amp;TIMEVALUE(LEFT($B74,5)),Matches[TIME OUT],"&lt;"&amp;TIMEVALUE(LEFT($B74,5))+TIME(0,15,0),Matches[SITE OUT],U$9)),COUNTIFS(All[TIMEBIN],$B74,All[CLASS],INDEX(classNum,1,MATCH(W$11,classScheme,0)))),"")</f>
        <v>1</v>
      </c>
      <c r="X74" s="10">
        <f ca="1">IF(U$9&lt;&gt;"",IF(U$9&lt;&gt;"All Locations",IF(U$10="From",COUNTIFS(Matches[CLASS],INDEX(classNum,1,MATCH(X$11,classScheme,0)),Matches[TIMEBIN],$B74,Matches[SITE IN],U$9),COUNTIFS(Matches[CLASS],INDEX(classNum,1,MATCH(X$11,classScheme,0)),Matches[TIME OUT],"&gt;="&amp;TIMEVALUE(LEFT($B74,5)),Matches[TIME OUT],"&lt;"&amp;TIMEVALUE(LEFT($B74,5))+TIME(0,15,0),Matches[SITE OUT],U$9)),COUNTIFS(All[TIMEBIN],$B74,All[CLASS],INDEX(classNum,1,MATCH(X$11,classScheme,0)))),"")</f>
        <v>1</v>
      </c>
      <c r="Y74" s="11">
        <f ca="1">IF(U$9&lt;&gt;"",IF(U$9&lt;&gt;"All Locations",IF(U$10="From",COUNTIFS(Matches[CLASS],INDEX(classNum,1,MATCH(Y$11,classScheme,0)),Matches[TIMEBIN],$B74,Matches[SITE IN],U$9),COUNTIFS(Matches[CLASS],INDEX(classNum,1,MATCH(Y$11,classScheme,0)),Matches[TIME OUT],"&gt;="&amp;TIMEVALUE(LEFT($B74,5)),Matches[TIME OUT],"&lt;"&amp;TIMEVALUE(LEFT($B74,5))+TIME(0,15,0),Matches[SITE OUT],U$9)),COUNTIFS(All[TIMEBIN],$B74,All[CLASS],INDEX(classNum,1,MATCH(Y$11,classScheme,0)))),"")</f>
        <v>1</v>
      </c>
      <c r="Z74" s="12"/>
      <c r="AA74" s="8">
        <f ca="1">IF(AA$9&lt;&gt;"",IF(AA$9&lt;&gt;"All Locations",IF(AA$10="From",COUNTIFS(Matches[CLASS],INDEX(classNum,1,MATCH(AA$11,classScheme,0)),Matches[TIMEBIN],$B74,Matches[SITE IN],AA$9),COUNTIFS(Matches[CLASS],INDEX(classNum,1,MATCH(AA$11,classScheme,0)),Matches[TIME OUT],"&gt;="&amp;TIMEVALUE(LEFT($B74,5)),Matches[TIME OUT],"&lt;"&amp;TIMEVALUE(LEFT($B74,5))+TIME(0,15,0),Matches[SITE OUT],AA$9)),COUNTIFS(All[TIMEBIN],$B74,All[CLASS],INDEX(classNum,1,MATCH(AA$11,classScheme,0)))),"")</f>
        <v>10</v>
      </c>
      <c r="AB74" s="9">
        <f ca="1">IF(AA$9&lt;&gt;"",IF(AA$9&lt;&gt;"All Locations",IF(AA$10="From",COUNTIFS(Matches[CLASS],INDEX(classNum,1,MATCH(AB$11,classScheme,0)),Matches[TIMEBIN],$B74,Matches[SITE IN],AA$9),COUNTIFS(Matches[CLASS],INDEX(classNum,1,MATCH(AB$11,classScheme,0)),Matches[TIME OUT],"&gt;="&amp;TIMEVALUE(LEFT($B74,5)),Matches[TIME OUT],"&lt;"&amp;TIMEVALUE(LEFT($B74,5))+TIME(0,15,0),Matches[SITE OUT],AA$9)),COUNTIFS(All[TIMEBIN],$B74,All[CLASS],INDEX(classNum,1,MATCH(AB$11,classScheme,0)))),"")</f>
        <v>0</v>
      </c>
      <c r="AC74" s="9">
        <f ca="1">IF(AA$9&lt;&gt;"",IF(AA$9&lt;&gt;"All Locations",IF(AA$10="From",COUNTIFS(Matches[CLASS],INDEX(classNum,1,MATCH(AC$11,classScheme,0)),Matches[TIMEBIN],$B74,Matches[SITE IN],AA$9),COUNTIFS(Matches[CLASS],INDEX(classNum,1,MATCH(AC$11,classScheme,0)),Matches[TIME OUT],"&gt;="&amp;TIMEVALUE(LEFT($B74,5)),Matches[TIME OUT],"&lt;"&amp;TIMEVALUE(LEFT($B74,5))+TIME(0,15,0),Matches[SITE OUT],AA$9)),COUNTIFS(All[TIMEBIN],$B74,All[CLASS],INDEX(classNum,1,MATCH(AC$11,classScheme,0)))),"")</f>
        <v>0</v>
      </c>
      <c r="AD74" s="10">
        <f ca="1">IF(AA$9&lt;&gt;"",IF(AA$9&lt;&gt;"All Locations",IF(AA$10="From",COUNTIFS(Matches[CLASS],INDEX(classNum,1,MATCH(AD$11,classScheme,0)),Matches[TIMEBIN],$B74,Matches[SITE IN],AA$9),COUNTIFS(Matches[CLASS],INDEX(classNum,1,MATCH(AD$11,classScheme,0)),Matches[TIME OUT],"&gt;="&amp;TIMEVALUE(LEFT($B74,5)),Matches[TIME OUT],"&lt;"&amp;TIMEVALUE(LEFT($B74,5))+TIME(0,15,0),Matches[SITE OUT],AA$9)),COUNTIFS(All[TIMEBIN],$B74,All[CLASS],INDEX(classNum,1,MATCH(AD$11,classScheme,0)))),"")</f>
        <v>0</v>
      </c>
      <c r="AE74" s="11">
        <f ca="1">IF(AA$9&lt;&gt;"",IF(AA$9&lt;&gt;"All Locations",IF(AA$10="From",COUNTIFS(Matches[CLASS],INDEX(classNum,1,MATCH(AE$11,classScheme,0)),Matches[TIMEBIN],$B74,Matches[SITE IN],AA$9),COUNTIFS(Matches[CLASS],INDEX(classNum,1,MATCH(AE$11,classScheme,0)),Matches[TIME OUT],"&gt;="&amp;TIMEVALUE(LEFT($B74,5)),Matches[TIME OUT],"&lt;"&amp;TIMEVALUE(LEFT($B74,5))+TIME(0,15,0),Matches[SITE OUT],AA$9)),COUNTIFS(All[TIMEBIN],$B74,All[CLASS],INDEX(classNum,1,MATCH(AE$11,classScheme,0)))),"")</f>
        <v>0</v>
      </c>
      <c r="AF74" s="12"/>
      <c r="AG74" s="8">
        <f ca="1">IF(AG$9&lt;&gt;"",IF(AG$9&lt;&gt;"All Locations",IF(AG$10="From",COUNTIFS(Matches[CLASS],INDEX(classNum,1,MATCH(AG$11,classScheme,0)),Matches[TIMEBIN],$B74,Matches[SITE IN],AG$9),COUNTIFS(Matches[CLASS],INDEX(classNum,1,MATCH(AG$11,classScheme,0)),Matches[TIME OUT],"&gt;="&amp;TIMEVALUE(LEFT($B74,5)),Matches[TIME OUT],"&lt;"&amp;TIMEVALUE(LEFT($B74,5))+TIME(0,15,0),Matches[SITE OUT],AG$9)),COUNTIFS(All[TIMEBIN],$B74,All[CLASS],INDEX(classNum,1,MATCH(AG$11,classScheme,0)))),"")</f>
        <v>23</v>
      </c>
      <c r="AH74" s="9">
        <f ca="1">IF(AG$9&lt;&gt;"",IF(AG$9&lt;&gt;"All Locations",IF(AG$10="From",COUNTIFS(Matches[CLASS],INDEX(classNum,1,MATCH(AH$11,classScheme,0)),Matches[TIMEBIN],$B74,Matches[SITE IN],AG$9),COUNTIFS(Matches[CLASS],INDEX(classNum,1,MATCH(AH$11,classScheme,0)),Matches[TIME OUT],"&gt;="&amp;TIMEVALUE(LEFT($B74,5)),Matches[TIME OUT],"&lt;"&amp;TIMEVALUE(LEFT($B74,5))+TIME(0,15,0),Matches[SITE OUT],AG$9)),COUNTIFS(All[TIMEBIN],$B74,All[CLASS],INDEX(classNum,1,MATCH(AH$11,classScheme,0)))),"")</f>
        <v>0</v>
      </c>
      <c r="AI74" s="9">
        <f ca="1">IF(AG$9&lt;&gt;"",IF(AG$9&lt;&gt;"All Locations",IF(AG$10="From",COUNTIFS(Matches[CLASS],INDEX(classNum,1,MATCH(AI$11,classScheme,0)),Matches[TIMEBIN],$B74,Matches[SITE IN],AG$9),COUNTIFS(Matches[CLASS],INDEX(classNum,1,MATCH(AI$11,classScheme,0)),Matches[TIME OUT],"&gt;="&amp;TIMEVALUE(LEFT($B74,5)),Matches[TIME OUT],"&lt;"&amp;TIMEVALUE(LEFT($B74,5))+TIME(0,15,0),Matches[SITE OUT],AG$9)),COUNTIFS(All[TIMEBIN],$B74,All[CLASS],INDEX(classNum,1,MATCH(AI$11,classScheme,0)))),"")</f>
        <v>0</v>
      </c>
      <c r="AJ74" s="10">
        <f ca="1">IF(AG$9&lt;&gt;"",IF(AG$9&lt;&gt;"All Locations",IF(AG$10="From",COUNTIFS(Matches[CLASS],INDEX(classNum,1,MATCH(AJ$11,classScheme,0)),Matches[TIMEBIN],$B74,Matches[SITE IN],AG$9),COUNTIFS(Matches[CLASS],INDEX(classNum,1,MATCH(AJ$11,classScheme,0)),Matches[TIME OUT],"&gt;="&amp;TIMEVALUE(LEFT($B74,5)),Matches[TIME OUT],"&lt;"&amp;TIMEVALUE(LEFT($B74,5))+TIME(0,15,0),Matches[SITE OUT],AG$9)),COUNTIFS(All[TIMEBIN],$B74,All[CLASS],INDEX(classNum,1,MATCH(AJ$11,classScheme,0)))),"")</f>
        <v>0</v>
      </c>
      <c r="AK74" s="11">
        <f ca="1">IF(AG$9&lt;&gt;"",IF(AG$9&lt;&gt;"All Locations",IF(AG$10="From",COUNTIFS(Matches[CLASS],INDEX(classNum,1,MATCH(AK$11,classScheme,0)),Matches[TIMEBIN],$B74,Matches[SITE IN],AG$9),COUNTIFS(Matches[CLASS],INDEX(classNum,1,MATCH(AK$11,classScheme,0)),Matches[TIME OUT],"&gt;="&amp;TIMEVALUE(LEFT($B74,5)),Matches[TIME OUT],"&lt;"&amp;TIMEVALUE(LEFT($B74,5))+TIME(0,15,0),Matches[SITE OUT],AG$9)),COUNTIFS(All[TIMEBIN],$B74,All[CLASS],INDEX(classNum,1,MATCH(AK$11,classScheme,0)))),"")</f>
        <v>0</v>
      </c>
      <c r="AL74" s="12"/>
      <c r="AM74" s="8">
        <f ca="1">IF(AM$9&lt;&gt;"",IF(AM$9&lt;&gt;"All Locations",IF(AM$10="From",COUNTIFS(Matches[CLASS],INDEX(classNum,1,MATCH(AM$11,classScheme,0)),Matches[TIMEBIN],$B74,Matches[SITE IN],AM$9),COUNTIFS(Matches[CLASS],INDEX(classNum,1,MATCH(AM$11,classScheme,0)),Matches[TIME OUT],"&gt;="&amp;TIMEVALUE(LEFT($B74,5)),Matches[TIME OUT],"&lt;"&amp;TIMEVALUE(LEFT($B74,5))+TIME(0,15,0),Matches[SITE OUT],AM$9)),COUNTIFS(All[TIMEBIN],$B74,All[CLASS],INDEX(classNum,1,MATCH(AM$11,classScheme,0)))),"")</f>
        <v>26</v>
      </c>
      <c r="AN74" s="9">
        <f ca="1">IF(AM$9&lt;&gt;"",IF(AM$9&lt;&gt;"All Locations",IF(AM$10="From",COUNTIFS(Matches[CLASS],INDEX(classNum,1,MATCH(AN$11,classScheme,0)),Matches[TIMEBIN],$B74,Matches[SITE IN],AM$9),COUNTIFS(Matches[CLASS],INDEX(classNum,1,MATCH(AN$11,classScheme,0)),Matches[TIME OUT],"&gt;="&amp;TIMEVALUE(LEFT($B74,5)),Matches[TIME OUT],"&lt;"&amp;TIMEVALUE(LEFT($B74,5))+TIME(0,15,0),Matches[SITE OUT],AM$9)),COUNTIFS(All[TIMEBIN],$B74,All[CLASS],INDEX(classNum,1,MATCH(AN$11,classScheme,0)))),"")</f>
        <v>1</v>
      </c>
      <c r="AO74" s="9">
        <f ca="1">IF(AM$9&lt;&gt;"",IF(AM$9&lt;&gt;"All Locations",IF(AM$10="From",COUNTIFS(Matches[CLASS],INDEX(classNum,1,MATCH(AO$11,classScheme,0)),Matches[TIMEBIN],$B74,Matches[SITE IN],AM$9),COUNTIFS(Matches[CLASS],INDEX(classNum,1,MATCH(AO$11,classScheme,0)),Matches[TIME OUT],"&gt;="&amp;TIMEVALUE(LEFT($B74,5)),Matches[TIME OUT],"&lt;"&amp;TIMEVALUE(LEFT($B74,5))+TIME(0,15,0),Matches[SITE OUT],AM$9)),COUNTIFS(All[TIMEBIN],$B74,All[CLASS],INDEX(classNum,1,MATCH(AO$11,classScheme,0)))),"")</f>
        <v>0</v>
      </c>
      <c r="AP74" s="10">
        <f ca="1">IF(AM$9&lt;&gt;"",IF(AM$9&lt;&gt;"All Locations",IF(AM$10="From",COUNTIFS(Matches[CLASS],INDEX(classNum,1,MATCH(AP$11,classScheme,0)),Matches[TIMEBIN],$B74,Matches[SITE IN],AM$9),COUNTIFS(Matches[CLASS],INDEX(classNum,1,MATCH(AP$11,classScheme,0)),Matches[TIME OUT],"&gt;="&amp;TIMEVALUE(LEFT($B74,5)),Matches[TIME OUT],"&lt;"&amp;TIMEVALUE(LEFT($B74,5))+TIME(0,15,0),Matches[SITE OUT],AM$9)),COUNTIFS(All[TIMEBIN],$B74,All[CLASS],INDEX(classNum,1,MATCH(AP$11,classScheme,0)))),"")</f>
        <v>0</v>
      </c>
      <c r="AQ74" s="11">
        <f ca="1">IF(AM$9&lt;&gt;"",IF(AM$9&lt;&gt;"All Locations",IF(AM$10="From",COUNTIFS(Matches[CLASS],INDEX(classNum,1,MATCH(AQ$11,classScheme,0)),Matches[TIMEBIN],$B74,Matches[SITE IN],AM$9),COUNTIFS(Matches[CLASS],INDEX(classNum,1,MATCH(AQ$11,classScheme,0)),Matches[TIME OUT],"&gt;="&amp;TIMEVALUE(LEFT($B74,5)),Matches[TIME OUT],"&lt;"&amp;TIMEVALUE(LEFT($B74,5))+TIME(0,15,0),Matches[SITE OUT],AM$9)),COUNTIFS(All[TIMEBIN],$B74,All[CLASS],INDEX(classNum,1,MATCH(AQ$11,classScheme,0)))),"")</f>
        <v>1</v>
      </c>
      <c r="AR74" s="12"/>
      <c r="AS74" s="8">
        <f ca="1">IF(AS$9&lt;&gt;"",IF(AS$9&lt;&gt;"All Locations",IF(AS$10="From",COUNTIFS(Matches[CLASS],INDEX(classNum,1,MATCH(AS$11,classScheme,0)),Matches[TIMEBIN],$B74,Matches[SITE IN],AS$9),COUNTIFS(Matches[CLASS],INDEX(classNum,1,MATCH(AS$11,classScheme,0)),Matches[TIME OUT],"&gt;="&amp;TIMEVALUE(LEFT($B74,5)),Matches[TIME OUT],"&lt;"&amp;TIMEVALUE(LEFT($B74,5))+TIME(0,15,0),Matches[SITE OUT],AS$9)),COUNTIFS(All[TIMEBIN],$B74,All[CLASS],INDEX(classNum,1,MATCH(AS$11,classScheme,0)))),"")</f>
        <v>0</v>
      </c>
      <c r="AT74" s="9">
        <f ca="1">IF(AS$9&lt;&gt;"",IF(AS$9&lt;&gt;"All Locations",IF(AS$10="From",COUNTIFS(Matches[CLASS],INDEX(classNum,1,MATCH(AT$11,classScheme,0)),Matches[TIMEBIN],$B74,Matches[SITE IN],AS$9),COUNTIFS(Matches[CLASS],INDEX(classNum,1,MATCH(AT$11,classScheme,0)),Matches[TIME OUT],"&gt;="&amp;TIMEVALUE(LEFT($B74,5)),Matches[TIME OUT],"&lt;"&amp;TIMEVALUE(LEFT($B74,5))+TIME(0,15,0),Matches[SITE OUT],AS$9)),COUNTIFS(All[TIMEBIN],$B74,All[CLASS],INDEX(classNum,1,MATCH(AT$11,classScheme,0)))),"")</f>
        <v>0</v>
      </c>
      <c r="AU74" s="9">
        <f ca="1">IF(AS$9&lt;&gt;"",IF(AS$9&lt;&gt;"All Locations",IF(AS$10="From",COUNTIFS(Matches[CLASS],INDEX(classNum,1,MATCH(AU$11,classScheme,0)),Matches[TIMEBIN],$B74,Matches[SITE IN],AS$9),COUNTIFS(Matches[CLASS],INDEX(classNum,1,MATCH(AU$11,classScheme,0)),Matches[TIME OUT],"&gt;="&amp;TIMEVALUE(LEFT($B74,5)),Matches[TIME OUT],"&lt;"&amp;TIMEVALUE(LEFT($B74,5))+TIME(0,15,0),Matches[SITE OUT],AS$9)),COUNTIFS(All[TIMEBIN],$B74,All[CLASS],INDEX(classNum,1,MATCH(AU$11,classScheme,0)))),"")</f>
        <v>0</v>
      </c>
      <c r="AV74" s="10">
        <f ca="1">IF(AS$9&lt;&gt;"",IF(AS$9&lt;&gt;"All Locations",IF(AS$10="From",COUNTIFS(Matches[CLASS],INDEX(classNum,1,MATCH(AV$11,classScheme,0)),Matches[TIMEBIN],$B74,Matches[SITE IN],AS$9),COUNTIFS(Matches[CLASS],INDEX(classNum,1,MATCH(AV$11,classScheme,0)),Matches[TIME OUT],"&gt;="&amp;TIMEVALUE(LEFT($B74,5)),Matches[TIME OUT],"&lt;"&amp;TIMEVALUE(LEFT($B74,5))+TIME(0,15,0),Matches[SITE OUT],AS$9)),COUNTIFS(All[TIMEBIN],$B74,All[CLASS],INDEX(classNum,1,MATCH(AV$11,classScheme,0)))),"")</f>
        <v>0</v>
      </c>
      <c r="AW74" s="11">
        <f ca="1">IF(AS$9&lt;&gt;"",IF(AS$9&lt;&gt;"All Locations",IF(AS$10="From",COUNTIFS(Matches[CLASS],INDEX(classNum,1,MATCH(AW$11,classScheme,0)),Matches[TIMEBIN],$B74,Matches[SITE IN],AS$9),COUNTIFS(Matches[CLASS],INDEX(classNum,1,MATCH(AW$11,classScheme,0)),Matches[TIME OUT],"&gt;="&amp;TIMEVALUE(LEFT($B74,5)),Matches[TIME OUT],"&lt;"&amp;TIMEVALUE(LEFT($B74,5))+TIME(0,15,0),Matches[SITE OUT],AS$9)),COUNTIFS(All[TIMEBIN],$B74,All[CLASS],INDEX(classNum,1,MATCH(AW$11,classScheme,0)))),"")</f>
        <v>0</v>
      </c>
      <c r="AX74" s="12"/>
      <c r="AY74" s="8">
        <f ca="1">IF(AY$9&lt;&gt;"",IF(AY$9&lt;&gt;"All Locations",IF(AY$10="From",COUNTIFS(Matches[CLASS],INDEX(classNum,1,MATCH(AY$11,classScheme,0)),Matches[TIMEBIN],$B74,Matches[SITE IN],AY$9),COUNTIFS(Matches[CLASS],INDEX(classNum,1,MATCH(AY$11,classScheme,0)),Matches[TIME OUT],"&gt;="&amp;TIMEVALUE(LEFT($B74,5)),Matches[TIME OUT],"&lt;"&amp;TIMEVALUE(LEFT($B74,5))+TIME(0,15,0),Matches[SITE OUT],AY$9)),COUNTIFS(All[TIMEBIN],$B74,All[CLASS],INDEX(classNum,1,MATCH(AY$11,classScheme,0)))),"")</f>
        <v>28</v>
      </c>
      <c r="AZ74" s="9">
        <f ca="1">IF(AY$9&lt;&gt;"",IF(AY$9&lt;&gt;"All Locations",IF(AY$10="From",COUNTIFS(Matches[CLASS],INDEX(classNum,1,MATCH(AZ$11,classScheme,0)),Matches[TIMEBIN],$B74,Matches[SITE IN],AY$9),COUNTIFS(Matches[CLASS],INDEX(classNum,1,MATCH(AZ$11,classScheme,0)),Matches[TIME OUT],"&gt;="&amp;TIMEVALUE(LEFT($B74,5)),Matches[TIME OUT],"&lt;"&amp;TIMEVALUE(LEFT($B74,5))+TIME(0,15,0),Matches[SITE OUT],AY$9)),COUNTIFS(All[TIMEBIN],$B74,All[CLASS],INDEX(classNum,1,MATCH(AZ$11,classScheme,0)))),"")</f>
        <v>1</v>
      </c>
      <c r="BA74" s="9">
        <f ca="1">IF(AY$9&lt;&gt;"",IF(AY$9&lt;&gt;"All Locations",IF(AY$10="From",COUNTIFS(Matches[CLASS],INDEX(classNum,1,MATCH(BA$11,classScheme,0)),Matches[TIMEBIN],$B74,Matches[SITE IN],AY$9),COUNTIFS(Matches[CLASS],INDEX(classNum,1,MATCH(BA$11,classScheme,0)),Matches[TIME OUT],"&gt;="&amp;TIMEVALUE(LEFT($B74,5)),Matches[TIME OUT],"&lt;"&amp;TIMEVALUE(LEFT($B74,5))+TIME(0,15,0),Matches[SITE OUT],AY$9)),COUNTIFS(All[TIMEBIN],$B74,All[CLASS],INDEX(classNum,1,MATCH(BA$11,classScheme,0)))),"")</f>
        <v>0</v>
      </c>
      <c r="BB74" s="10">
        <f ca="1">IF(AY$9&lt;&gt;"",IF(AY$9&lt;&gt;"All Locations",IF(AY$10="From",COUNTIFS(Matches[CLASS],INDEX(classNum,1,MATCH(BB$11,classScheme,0)),Matches[TIMEBIN],$B74,Matches[SITE IN],AY$9),COUNTIFS(Matches[CLASS],INDEX(classNum,1,MATCH(BB$11,classScheme,0)),Matches[TIME OUT],"&gt;="&amp;TIMEVALUE(LEFT($B74,5)),Matches[TIME OUT],"&lt;"&amp;TIMEVALUE(LEFT($B74,5))+TIME(0,15,0),Matches[SITE OUT],AY$9)),COUNTIFS(All[TIMEBIN],$B74,All[CLASS],INDEX(classNum,1,MATCH(BB$11,classScheme,0)))),"")</f>
        <v>0</v>
      </c>
      <c r="BC74" s="11">
        <f ca="1">IF(AY$9&lt;&gt;"",IF(AY$9&lt;&gt;"All Locations",IF(AY$10="From",COUNTIFS(Matches[CLASS],INDEX(classNum,1,MATCH(BC$11,classScheme,0)),Matches[TIMEBIN],$B74,Matches[SITE IN],AY$9),COUNTIFS(Matches[CLASS],INDEX(classNum,1,MATCH(BC$11,classScheme,0)),Matches[TIME OUT],"&gt;="&amp;TIMEVALUE(LEFT($B74,5)),Matches[TIME OUT],"&lt;"&amp;TIMEVALUE(LEFT($B74,5))+TIME(0,15,0),Matches[SITE OUT],AY$9)),COUNTIFS(All[TIMEBIN],$B74,All[CLASS],INDEX(classNum,1,MATCH(BC$11,classScheme,0)))),"")</f>
        <v>0</v>
      </c>
      <c r="BD74" s="12"/>
      <c r="BE74" s="8">
        <f ca="1">IF(BE$9&lt;&gt;"",IF(BE$9&lt;&gt;"All Locations",IF(BE$10="From",COUNTIFS(Matches[CLASS],INDEX(classNum,1,MATCH(BE$11,classScheme,0)),Matches[TIMEBIN],$B74,Matches[SITE IN],BE$9),COUNTIFS(Matches[CLASS],INDEX(classNum,1,MATCH(BE$11,classScheme,0)),Matches[TIME OUT],"&gt;="&amp;TIMEVALUE(LEFT($B74,5)),Matches[TIME OUT],"&lt;"&amp;TIMEVALUE(LEFT($B74,5))+TIME(0,15,0),Matches[SITE OUT],BE$9)),COUNTIFS(All[TIMEBIN],$B74,All[CLASS],INDEX(classNum,1,MATCH(BE$11,classScheme,0)))),"")</f>
        <v>7</v>
      </c>
      <c r="BF74" s="9">
        <f ca="1">IF(BE$9&lt;&gt;"",IF(BE$9&lt;&gt;"All Locations",IF(BE$10="From",COUNTIFS(Matches[CLASS],INDEX(classNum,1,MATCH(BF$11,classScheme,0)),Matches[TIMEBIN],$B74,Matches[SITE IN],BE$9),COUNTIFS(Matches[CLASS],INDEX(classNum,1,MATCH(BF$11,classScheme,0)),Matches[TIME OUT],"&gt;="&amp;TIMEVALUE(LEFT($B74,5)),Matches[TIME OUT],"&lt;"&amp;TIMEVALUE(LEFT($B74,5))+TIME(0,15,0),Matches[SITE OUT],BE$9)),COUNTIFS(All[TIMEBIN],$B74,All[CLASS],INDEX(classNum,1,MATCH(BF$11,classScheme,0)))),"")</f>
        <v>0</v>
      </c>
      <c r="BG74" s="9">
        <f ca="1">IF(BE$9&lt;&gt;"",IF(BE$9&lt;&gt;"All Locations",IF(BE$10="From",COUNTIFS(Matches[CLASS],INDEX(classNum,1,MATCH(BG$11,classScheme,0)),Matches[TIMEBIN],$B74,Matches[SITE IN],BE$9),COUNTIFS(Matches[CLASS],INDEX(classNum,1,MATCH(BG$11,classScheme,0)),Matches[TIME OUT],"&gt;="&amp;TIMEVALUE(LEFT($B74,5)),Matches[TIME OUT],"&lt;"&amp;TIMEVALUE(LEFT($B74,5))+TIME(0,15,0),Matches[SITE OUT],BE$9)),COUNTIFS(All[TIMEBIN],$B74,All[CLASS],INDEX(classNum,1,MATCH(BG$11,classScheme,0)))),"")</f>
        <v>0</v>
      </c>
      <c r="BH74" s="10">
        <f ca="1">IF(BE$9&lt;&gt;"",IF(BE$9&lt;&gt;"All Locations",IF(BE$10="From",COUNTIFS(Matches[CLASS],INDEX(classNum,1,MATCH(BH$11,classScheme,0)),Matches[TIMEBIN],$B74,Matches[SITE IN],BE$9),COUNTIFS(Matches[CLASS],INDEX(classNum,1,MATCH(BH$11,classScheme,0)),Matches[TIME OUT],"&gt;="&amp;TIMEVALUE(LEFT($B74,5)),Matches[TIME OUT],"&lt;"&amp;TIMEVALUE(LEFT($B74,5))+TIME(0,15,0),Matches[SITE OUT],BE$9)),COUNTIFS(All[TIMEBIN],$B74,All[CLASS],INDEX(classNum,1,MATCH(BH$11,classScheme,0)))),"")</f>
        <v>0</v>
      </c>
      <c r="BI74" s="11">
        <f ca="1">IF(BE$9&lt;&gt;"",IF(BE$9&lt;&gt;"All Locations",IF(BE$10="From",COUNTIFS(Matches[CLASS],INDEX(classNum,1,MATCH(BI$11,classScheme,0)),Matches[TIMEBIN],$B74,Matches[SITE IN],BE$9),COUNTIFS(Matches[CLASS],INDEX(classNum,1,MATCH(BI$11,classScheme,0)),Matches[TIME OUT],"&gt;="&amp;TIMEVALUE(LEFT($B74,5)),Matches[TIME OUT],"&lt;"&amp;TIMEVALUE(LEFT($B74,5))+TIME(0,15,0),Matches[SITE OUT],BE$9)),COUNTIFS(All[TIMEBIN],$B74,All[CLASS],INDEX(classNum,1,MATCH(BI$11,classScheme,0)))),"")</f>
        <v>0</v>
      </c>
      <c r="BJ74" s="12"/>
      <c r="BK74" s="8">
        <f ca="1">IF(BK$9&lt;&gt;"",IF(BK$9&lt;&gt;"All Locations",IF(BK$10="From",COUNTIFS(Matches[CLASS],INDEX(classNum,1,MATCH(BK$11,classScheme,0)),Matches[TIMEBIN],$B74,Matches[SITE IN],BK$9),COUNTIFS(Matches[CLASS],INDEX(classNum,1,MATCH(BK$11,classScheme,0)),Matches[TIME OUT],"&gt;="&amp;TIMEVALUE(LEFT($B74,5)),Matches[TIME OUT],"&lt;"&amp;TIMEVALUE(LEFT($B74,5))+TIME(0,15,0),Matches[SITE OUT],BK$9)),COUNTIFS(All[TIMEBIN],$B74,All[CLASS],INDEX(classNum,1,MATCH(BK$11,classScheme,0)))),"")</f>
        <v>11</v>
      </c>
      <c r="BL74" s="9">
        <f ca="1">IF(BK$9&lt;&gt;"",IF(BK$9&lt;&gt;"All Locations",IF(BK$10="From",COUNTIFS(Matches[CLASS],INDEX(classNum,1,MATCH(BL$11,classScheme,0)),Matches[TIMEBIN],$B74,Matches[SITE IN],BK$9),COUNTIFS(Matches[CLASS],INDEX(classNum,1,MATCH(BL$11,classScheme,0)),Matches[TIME OUT],"&gt;="&amp;TIMEVALUE(LEFT($B74,5)),Matches[TIME OUT],"&lt;"&amp;TIMEVALUE(LEFT($B74,5))+TIME(0,15,0),Matches[SITE OUT],BK$9)),COUNTIFS(All[TIMEBIN],$B74,All[CLASS],INDEX(classNum,1,MATCH(BL$11,classScheme,0)))),"")</f>
        <v>0</v>
      </c>
      <c r="BM74" s="9">
        <f ca="1">IF(BK$9&lt;&gt;"",IF(BK$9&lt;&gt;"All Locations",IF(BK$10="From",COUNTIFS(Matches[CLASS],INDEX(classNum,1,MATCH(BM$11,classScheme,0)),Matches[TIMEBIN],$B74,Matches[SITE IN],BK$9),COUNTIFS(Matches[CLASS],INDEX(classNum,1,MATCH(BM$11,classScheme,0)),Matches[TIME OUT],"&gt;="&amp;TIMEVALUE(LEFT($B74,5)),Matches[TIME OUT],"&lt;"&amp;TIMEVALUE(LEFT($B74,5))+TIME(0,15,0),Matches[SITE OUT],BK$9)),COUNTIFS(All[TIMEBIN],$B74,All[CLASS],INDEX(classNum,1,MATCH(BM$11,classScheme,0)))),"")</f>
        <v>0</v>
      </c>
      <c r="BN74" s="10">
        <f ca="1">IF(BK$9&lt;&gt;"",IF(BK$9&lt;&gt;"All Locations",IF(BK$10="From",COUNTIFS(Matches[CLASS],INDEX(classNum,1,MATCH(BN$11,classScheme,0)),Matches[TIMEBIN],$B74,Matches[SITE IN],BK$9),COUNTIFS(Matches[CLASS],INDEX(classNum,1,MATCH(BN$11,classScheme,0)),Matches[TIME OUT],"&gt;="&amp;TIMEVALUE(LEFT($B74,5)),Matches[TIME OUT],"&lt;"&amp;TIMEVALUE(LEFT($B74,5))+TIME(0,15,0),Matches[SITE OUT],BK$9)),COUNTIFS(All[TIMEBIN],$B74,All[CLASS],INDEX(classNum,1,MATCH(BN$11,classScheme,0)))),"")</f>
        <v>0</v>
      </c>
      <c r="BO74" s="11">
        <f ca="1">IF(BK$9&lt;&gt;"",IF(BK$9&lt;&gt;"All Locations",IF(BK$10="From",COUNTIFS(Matches[CLASS],INDEX(classNum,1,MATCH(BO$11,classScheme,0)),Matches[TIMEBIN],$B74,Matches[SITE IN],BK$9),COUNTIFS(Matches[CLASS],INDEX(classNum,1,MATCH(BO$11,classScheme,0)),Matches[TIME OUT],"&gt;="&amp;TIMEVALUE(LEFT($B74,5)),Matches[TIME OUT],"&lt;"&amp;TIMEVALUE(LEFT($B74,5))+TIME(0,15,0),Matches[SITE OUT],BK$9)),COUNTIFS(All[TIMEBIN],$B74,All[CLASS],INDEX(classNum,1,MATCH(BO$11,classScheme,0)))),"")</f>
        <v>0</v>
      </c>
      <c r="BP74" s="12"/>
      <c r="BQ74" s="8">
        <f ca="1">IF(BQ$9&lt;&gt;"",IF(BQ$9&lt;&gt;"All Locations",IF(BQ$10="From",COUNTIFS(Matches[CLASS],INDEX(classNum,1,MATCH(BQ$11,classScheme,0)),Matches[TIMEBIN],$B74,Matches[SITE IN],BQ$9),COUNTIFS(Matches[CLASS],INDEX(classNum,1,MATCH(BQ$11,classScheme,0)),Matches[TIME OUT],"&gt;="&amp;TIMEVALUE(LEFT($B74,5)),Matches[TIME OUT],"&lt;"&amp;TIMEVALUE(LEFT($B74,5))+TIME(0,15,0),Matches[SITE OUT],BQ$9)),COUNTIFS(All[TIMEBIN],$B74,All[CLASS],INDEX(classNum,1,MATCH(BQ$11,classScheme,0)))),"")</f>
        <v>171</v>
      </c>
      <c r="BR74" s="9">
        <f ca="1">IF(BQ$9&lt;&gt;"",IF(BQ$9&lt;&gt;"All Locations",IF(BQ$10="From",COUNTIFS(Matches[CLASS],INDEX(classNum,1,MATCH(BR$11,classScheme,0)),Matches[TIMEBIN],$B74,Matches[SITE IN],BQ$9),COUNTIFS(Matches[CLASS],INDEX(classNum,1,MATCH(BR$11,classScheme,0)),Matches[TIME OUT],"&gt;="&amp;TIMEVALUE(LEFT($B74,5)),Matches[TIME OUT],"&lt;"&amp;TIMEVALUE(LEFT($B74,5))+TIME(0,15,0),Matches[SITE OUT],BQ$9)),COUNTIFS(All[TIMEBIN],$B74,All[CLASS],INDEX(classNum,1,MATCH(BR$11,classScheme,0)))),"")</f>
        <v>3</v>
      </c>
      <c r="BS74" s="9">
        <f ca="1">IF(BQ$9&lt;&gt;"",IF(BQ$9&lt;&gt;"All Locations",IF(BQ$10="From",COUNTIFS(Matches[CLASS],INDEX(classNum,1,MATCH(BS$11,classScheme,0)),Matches[TIMEBIN],$B74,Matches[SITE IN],BQ$9),COUNTIFS(Matches[CLASS],INDEX(classNum,1,MATCH(BS$11,classScheme,0)),Matches[TIME OUT],"&gt;="&amp;TIMEVALUE(LEFT($B74,5)),Matches[TIME OUT],"&lt;"&amp;TIMEVALUE(LEFT($B74,5))+TIME(0,15,0),Matches[SITE OUT],BQ$9)),COUNTIFS(All[TIMEBIN],$B74,All[CLASS],INDEX(classNum,1,MATCH(BS$11,classScheme,0)))),"")</f>
        <v>2</v>
      </c>
      <c r="BT74" s="10">
        <f ca="1">IF(BQ$9&lt;&gt;"",IF(BQ$9&lt;&gt;"All Locations",IF(BQ$10="From",COUNTIFS(Matches[CLASS],INDEX(classNum,1,MATCH(BT$11,classScheme,0)),Matches[TIMEBIN],$B74,Matches[SITE IN],BQ$9),COUNTIFS(Matches[CLASS],INDEX(classNum,1,MATCH(BT$11,classScheme,0)),Matches[TIME OUT],"&gt;="&amp;TIMEVALUE(LEFT($B74,5)),Matches[TIME OUT],"&lt;"&amp;TIMEVALUE(LEFT($B74,5))+TIME(0,15,0),Matches[SITE OUT],BQ$9)),COUNTIFS(All[TIMEBIN],$B74,All[CLASS],INDEX(classNum,1,MATCH(BT$11,classScheme,0)))),"")</f>
        <v>1</v>
      </c>
      <c r="BU74" s="11">
        <f ca="1">IF(BQ$9&lt;&gt;"",IF(BQ$9&lt;&gt;"All Locations",IF(BQ$10="From",COUNTIFS(Matches[CLASS],INDEX(classNum,1,MATCH(BU$11,classScheme,0)),Matches[TIMEBIN],$B74,Matches[SITE IN],BQ$9),COUNTIFS(Matches[CLASS],INDEX(classNum,1,MATCH(BU$11,classScheme,0)),Matches[TIME OUT],"&gt;="&amp;TIMEVALUE(LEFT($B74,5)),Matches[TIME OUT],"&lt;"&amp;TIMEVALUE(LEFT($B74,5))+TIME(0,15,0),Matches[SITE OUT],BQ$9)),COUNTIFS(All[TIMEBIN],$B74,All[CLASS],INDEX(classNum,1,MATCH(BU$11,classScheme,0)))),"")</f>
        <v>4</v>
      </c>
    </row>
    <row r="75" spans="2:73">
      <c r="B75" s="7" t="str">
        <v>21:45 - 22:00</v>
      </c>
      <c r="C75" s="8">
        <f ca="1">IF(C$9&lt;&gt;"",IF(C$9&lt;&gt;"All Locations",IF(C$10="From",COUNTIFS(Matches[CLASS],INDEX(classNum,1,MATCH(C$11,classScheme,0)),Matches[TIMEBIN],$B75,Matches[SITE IN],C$9),COUNTIFS(Matches[CLASS],INDEX(classNum,1,MATCH(C$11,classScheme,0)),Matches[TIME OUT],"&gt;="&amp;TIMEVALUE(LEFT($B75,5)),Matches[TIME OUT],"&lt;"&amp;TIMEVALUE(LEFT($B75,5))+TIME(0,15,0),Matches[SITE OUT],C$9)),COUNTIFS(All[TIMEBIN],$B75,All[CLASS],INDEX(classNum,1,MATCH(C$11,classScheme,0)))),"")</f>
        <v>37</v>
      </c>
      <c r="D75" s="9">
        <f ca="1">IF(C$9&lt;&gt;"",IF(C$9&lt;&gt;"All Locations",IF(C$10="From",COUNTIFS(Matches[CLASS],INDEX(classNum,1,MATCH(D$11,classScheme,0)),Matches[TIMEBIN],$B75,Matches[SITE IN],C$9),COUNTIFS(Matches[CLASS],INDEX(classNum,1,MATCH(D$11,classScheme,0)),Matches[TIME OUT],"&gt;="&amp;TIMEVALUE(LEFT($B75,5)),Matches[TIME OUT],"&lt;"&amp;TIMEVALUE(LEFT($B75,5))+TIME(0,15,0),Matches[SITE OUT],C$9)),COUNTIFS(All[TIMEBIN],$B75,All[CLASS],INDEX(classNum,1,MATCH(D$11,classScheme,0)))),"")</f>
        <v>2</v>
      </c>
      <c r="E75" s="9">
        <f ca="1">IF(C$9&lt;&gt;"",IF(C$9&lt;&gt;"All Locations",IF(C$10="From",COUNTIFS(Matches[CLASS],INDEX(classNum,1,MATCH(E$11,classScheme,0)),Matches[TIMEBIN],$B75,Matches[SITE IN],C$9),COUNTIFS(Matches[CLASS],INDEX(classNum,1,MATCH(E$11,classScheme,0)),Matches[TIME OUT],"&gt;="&amp;TIMEVALUE(LEFT($B75,5)),Matches[TIME OUT],"&lt;"&amp;TIMEVALUE(LEFT($B75,5))+TIME(0,15,0),Matches[SITE OUT],C$9)),COUNTIFS(All[TIMEBIN],$B75,All[CLASS],INDEX(classNum,1,MATCH(E$11,classScheme,0)))),"")</f>
        <v>0</v>
      </c>
      <c r="F75" s="10">
        <f ca="1">IF(C$9&lt;&gt;"",IF(C$9&lt;&gt;"All Locations",IF(C$10="From",COUNTIFS(Matches[CLASS],INDEX(classNum,1,MATCH(F$11,classScheme,0)),Matches[TIMEBIN],$B75,Matches[SITE IN],C$9),COUNTIFS(Matches[CLASS],INDEX(classNum,1,MATCH(F$11,classScheme,0)),Matches[TIME OUT],"&gt;="&amp;TIMEVALUE(LEFT($B75,5)),Matches[TIME OUT],"&lt;"&amp;TIMEVALUE(LEFT($B75,5))+TIME(0,15,0),Matches[SITE OUT],C$9)),COUNTIFS(All[TIMEBIN],$B75,All[CLASS],INDEX(classNum,1,MATCH(F$11,classScheme,0)))),"")</f>
        <v>0</v>
      </c>
      <c r="G75" s="11">
        <f ca="1">IF(C$9&lt;&gt;"",IF(C$9&lt;&gt;"All Locations",IF(C$10="From",COUNTIFS(Matches[CLASS],INDEX(classNum,1,MATCH(G$11,classScheme,0)),Matches[TIMEBIN],$B75,Matches[SITE IN],C$9),COUNTIFS(Matches[CLASS],INDEX(classNum,1,MATCH(G$11,classScheme,0)),Matches[TIME OUT],"&gt;="&amp;TIMEVALUE(LEFT($B75,5)),Matches[TIME OUT],"&lt;"&amp;TIMEVALUE(LEFT($B75,5))+TIME(0,15,0),Matches[SITE OUT],C$9)),COUNTIFS(All[TIMEBIN],$B75,All[CLASS],INDEX(classNum,1,MATCH(G$11,classScheme,0)))),"")</f>
        <v>2</v>
      </c>
      <c r="H75" s="12"/>
      <c r="I75" s="8">
        <f ca="1">IF(I$9&lt;&gt;"",IF(I$9&lt;&gt;"All Locations",IF(I$10="From",COUNTIFS(Matches[CLASS],INDEX(classNum,1,MATCH(I$11,classScheme,0)),Matches[TIMEBIN],$B75,Matches[SITE IN],I$9),COUNTIFS(Matches[CLASS],INDEX(classNum,1,MATCH(I$11,classScheme,0)),Matches[TIME OUT],"&gt;="&amp;TIMEVALUE(LEFT($B75,5)),Matches[TIME OUT],"&lt;"&amp;TIMEVALUE(LEFT($B75,5))+TIME(0,15,0),Matches[SITE OUT],I$9)),COUNTIFS(All[TIMEBIN],$B75,All[CLASS],INDEX(classNum,1,MATCH(I$11,classScheme,0)))),"")</f>
        <v>0</v>
      </c>
      <c r="J75" s="9">
        <f ca="1">IF(I$9&lt;&gt;"",IF(I$9&lt;&gt;"All Locations",IF(I$10="From",COUNTIFS(Matches[CLASS],INDEX(classNum,1,MATCH(J$11,classScheme,0)),Matches[TIMEBIN],$B75,Matches[SITE IN],I$9),COUNTIFS(Matches[CLASS],INDEX(classNum,1,MATCH(J$11,classScheme,0)),Matches[TIME OUT],"&gt;="&amp;TIMEVALUE(LEFT($B75,5)),Matches[TIME OUT],"&lt;"&amp;TIMEVALUE(LEFT($B75,5))+TIME(0,15,0),Matches[SITE OUT],I$9)),COUNTIFS(All[TIMEBIN],$B75,All[CLASS],INDEX(classNum,1,MATCH(J$11,classScheme,0)))),"")</f>
        <v>0</v>
      </c>
      <c r="K75" s="9">
        <f ca="1">IF(I$9&lt;&gt;"",IF(I$9&lt;&gt;"All Locations",IF(I$10="From",COUNTIFS(Matches[CLASS],INDEX(classNum,1,MATCH(K$11,classScheme,0)),Matches[TIMEBIN],$B75,Matches[SITE IN],I$9),COUNTIFS(Matches[CLASS],INDEX(classNum,1,MATCH(K$11,classScheme,0)),Matches[TIME OUT],"&gt;="&amp;TIMEVALUE(LEFT($B75,5)),Matches[TIME OUT],"&lt;"&amp;TIMEVALUE(LEFT($B75,5))+TIME(0,15,0),Matches[SITE OUT],I$9)),COUNTIFS(All[TIMEBIN],$B75,All[CLASS],INDEX(classNum,1,MATCH(K$11,classScheme,0)))),"")</f>
        <v>0</v>
      </c>
      <c r="L75" s="10">
        <f ca="1">IF(I$9&lt;&gt;"",IF(I$9&lt;&gt;"All Locations",IF(I$10="From",COUNTIFS(Matches[CLASS],INDEX(classNum,1,MATCH(L$11,classScheme,0)),Matches[TIMEBIN],$B75,Matches[SITE IN],I$9),COUNTIFS(Matches[CLASS],INDEX(classNum,1,MATCH(L$11,classScheme,0)),Matches[TIME OUT],"&gt;="&amp;TIMEVALUE(LEFT($B75,5)),Matches[TIME OUT],"&lt;"&amp;TIMEVALUE(LEFT($B75,5))+TIME(0,15,0),Matches[SITE OUT],I$9)),COUNTIFS(All[TIMEBIN],$B75,All[CLASS],INDEX(classNum,1,MATCH(L$11,classScheme,0)))),"")</f>
        <v>0</v>
      </c>
      <c r="M75" s="11">
        <f ca="1">IF(I$9&lt;&gt;"",IF(I$9&lt;&gt;"All Locations",IF(I$10="From",COUNTIFS(Matches[CLASS],INDEX(classNum,1,MATCH(M$11,classScheme,0)),Matches[TIMEBIN],$B75,Matches[SITE IN],I$9),COUNTIFS(Matches[CLASS],INDEX(classNum,1,MATCH(M$11,classScheme,0)),Matches[TIME OUT],"&gt;="&amp;TIMEVALUE(LEFT($B75,5)),Matches[TIME OUT],"&lt;"&amp;TIMEVALUE(LEFT($B75,5))+TIME(0,15,0),Matches[SITE OUT],I$9)),COUNTIFS(All[TIMEBIN],$B75,All[CLASS],INDEX(classNum,1,MATCH(M$11,classScheme,0)))),"")</f>
        <v>0</v>
      </c>
      <c r="N75" s="12"/>
      <c r="O75" s="8">
        <f ca="1">IF(O$9&lt;&gt;"",IF(O$9&lt;&gt;"All Locations",IF(O$10="From",COUNTIFS(Matches[CLASS],INDEX(classNum,1,MATCH(O$11,classScheme,0)),Matches[TIMEBIN],$B75,Matches[SITE IN],O$9),COUNTIFS(Matches[CLASS],INDEX(classNum,1,MATCH(O$11,classScheme,0)),Matches[TIME OUT],"&gt;="&amp;TIMEVALUE(LEFT($B75,5)),Matches[TIME OUT],"&lt;"&amp;TIMEVALUE(LEFT($B75,5))+TIME(0,15,0),Matches[SITE OUT],O$9)),COUNTIFS(All[TIMEBIN],$B75,All[CLASS],INDEX(classNum,1,MATCH(O$11,classScheme,0)))),"")</f>
        <v>8</v>
      </c>
      <c r="P75" s="9">
        <f ca="1">IF(O$9&lt;&gt;"",IF(O$9&lt;&gt;"All Locations",IF(O$10="From",COUNTIFS(Matches[CLASS],INDEX(classNum,1,MATCH(P$11,classScheme,0)),Matches[TIMEBIN],$B75,Matches[SITE IN],O$9),COUNTIFS(Matches[CLASS],INDEX(classNum,1,MATCH(P$11,classScheme,0)),Matches[TIME OUT],"&gt;="&amp;TIMEVALUE(LEFT($B75,5)),Matches[TIME OUT],"&lt;"&amp;TIMEVALUE(LEFT($B75,5))+TIME(0,15,0),Matches[SITE OUT],O$9)),COUNTIFS(All[TIMEBIN],$B75,All[CLASS],INDEX(classNum,1,MATCH(P$11,classScheme,0)))),"")</f>
        <v>0</v>
      </c>
      <c r="Q75" s="9">
        <f ca="1">IF(O$9&lt;&gt;"",IF(O$9&lt;&gt;"All Locations",IF(O$10="From",COUNTIFS(Matches[CLASS],INDEX(classNum,1,MATCH(Q$11,classScheme,0)),Matches[TIMEBIN],$B75,Matches[SITE IN],O$9),COUNTIFS(Matches[CLASS],INDEX(classNum,1,MATCH(Q$11,classScheme,0)),Matches[TIME OUT],"&gt;="&amp;TIMEVALUE(LEFT($B75,5)),Matches[TIME OUT],"&lt;"&amp;TIMEVALUE(LEFT($B75,5))+TIME(0,15,0),Matches[SITE OUT],O$9)),COUNTIFS(All[TIMEBIN],$B75,All[CLASS],INDEX(classNum,1,MATCH(Q$11,classScheme,0)))),"")</f>
        <v>0</v>
      </c>
      <c r="R75" s="10">
        <f ca="1">IF(O$9&lt;&gt;"",IF(O$9&lt;&gt;"All Locations",IF(O$10="From",COUNTIFS(Matches[CLASS],INDEX(classNum,1,MATCH(R$11,classScheme,0)),Matches[TIMEBIN],$B75,Matches[SITE IN],O$9),COUNTIFS(Matches[CLASS],INDEX(classNum,1,MATCH(R$11,classScheme,0)),Matches[TIME OUT],"&gt;="&amp;TIMEVALUE(LEFT($B75,5)),Matches[TIME OUT],"&lt;"&amp;TIMEVALUE(LEFT($B75,5))+TIME(0,15,0),Matches[SITE OUT],O$9)),COUNTIFS(All[TIMEBIN],$B75,All[CLASS],INDEX(classNum,1,MATCH(R$11,classScheme,0)))),"")</f>
        <v>0</v>
      </c>
      <c r="S75" s="11">
        <f ca="1">IF(O$9&lt;&gt;"",IF(O$9&lt;&gt;"All Locations",IF(O$10="From",COUNTIFS(Matches[CLASS],INDEX(classNum,1,MATCH(S$11,classScheme,0)),Matches[TIMEBIN],$B75,Matches[SITE IN],O$9),COUNTIFS(Matches[CLASS],INDEX(classNum,1,MATCH(S$11,classScheme,0)),Matches[TIME OUT],"&gt;="&amp;TIMEVALUE(LEFT($B75,5)),Matches[TIME OUT],"&lt;"&amp;TIMEVALUE(LEFT($B75,5))+TIME(0,15,0),Matches[SITE OUT],O$9)),COUNTIFS(All[TIMEBIN],$B75,All[CLASS],INDEX(classNum,1,MATCH(S$11,classScheme,0)))),"")</f>
        <v>0</v>
      </c>
      <c r="T75" s="12"/>
      <c r="U75" s="8">
        <f ca="1">IF(U$9&lt;&gt;"",IF(U$9&lt;&gt;"All Locations",IF(U$10="From",COUNTIFS(Matches[CLASS],INDEX(classNum,1,MATCH(U$11,classScheme,0)),Matches[TIMEBIN],$B75,Matches[SITE IN],U$9),COUNTIFS(Matches[CLASS],INDEX(classNum,1,MATCH(U$11,classScheme,0)),Matches[TIME OUT],"&gt;="&amp;TIMEVALUE(LEFT($B75,5)),Matches[TIME OUT],"&lt;"&amp;TIMEVALUE(LEFT($B75,5))+TIME(0,15,0),Matches[SITE OUT],U$9)),COUNTIFS(All[TIMEBIN],$B75,All[CLASS],INDEX(classNum,1,MATCH(U$11,classScheme,0)))),"")</f>
        <v>6</v>
      </c>
      <c r="V75" s="9">
        <f ca="1">IF(U$9&lt;&gt;"",IF(U$9&lt;&gt;"All Locations",IF(U$10="From",COUNTIFS(Matches[CLASS],INDEX(classNum,1,MATCH(V$11,classScheme,0)),Matches[TIMEBIN],$B75,Matches[SITE IN],U$9),COUNTIFS(Matches[CLASS],INDEX(classNum,1,MATCH(V$11,classScheme,0)),Matches[TIME OUT],"&gt;="&amp;TIMEVALUE(LEFT($B75,5)),Matches[TIME OUT],"&lt;"&amp;TIMEVALUE(LEFT($B75,5))+TIME(0,15,0),Matches[SITE OUT],U$9)),COUNTIFS(All[TIMEBIN],$B75,All[CLASS],INDEX(classNum,1,MATCH(V$11,classScheme,0)))),"")</f>
        <v>2</v>
      </c>
      <c r="W75" s="9">
        <f ca="1">IF(U$9&lt;&gt;"",IF(U$9&lt;&gt;"All Locations",IF(U$10="From",COUNTIFS(Matches[CLASS],INDEX(classNum,1,MATCH(W$11,classScheme,0)),Matches[TIMEBIN],$B75,Matches[SITE IN],U$9),COUNTIFS(Matches[CLASS],INDEX(classNum,1,MATCH(W$11,classScheme,0)),Matches[TIME OUT],"&gt;="&amp;TIMEVALUE(LEFT($B75,5)),Matches[TIME OUT],"&lt;"&amp;TIMEVALUE(LEFT($B75,5))+TIME(0,15,0),Matches[SITE OUT],U$9)),COUNTIFS(All[TIMEBIN],$B75,All[CLASS],INDEX(classNum,1,MATCH(W$11,classScheme,0)))),"")</f>
        <v>0</v>
      </c>
      <c r="X75" s="10">
        <f ca="1">IF(U$9&lt;&gt;"",IF(U$9&lt;&gt;"All Locations",IF(U$10="From",COUNTIFS(Matches[CLASS],INDEX(classNum,1,MATCH(X$11,classScheme,0)),Matches[TIMEBIN],$B75,Matches[SITE IN],U$9),COUNTIFS(Matches[CLASS],INDEX(classNum,1,MATCH(X$11,classScheme,0)),Matches[TIME OUT],"&gt;="&amp;TIMEVALUE(LEFT($B75,5)),Matches[TIME OUT],"&lt;"&amp;TIMEVALUE(LEFT($B75,5))+TIME(0,15,0),Matches[SITE OUT],U$9)),COUNTIFS(All[TIMEBIN],$B75,All[CLASS],INDEX(classNum,1,MATCH(X$11,classScheme,0)))),"")</f>
        <v>0</v>
      </c>
      <c r="Y75" s="11">
        <f ca="1">IF(U$9&lt;&gt;"",IF(U$9&lt;&gt;"All Locations",IF(U$10="From",COUNTIFS(Matches[CLASS],INDEX(classNum,1,MATCH(Y$11,classScheme,0)),Matches[TIMEBIN],$B75,Matches[SITE IN],U$9),COUNTIFS(Matches[CLASS],INDEX(classNum,1,MATCH(Y$11,classScheme,0)),Matches[TIME OUT],"&gt;="&amp;TIMEVALUE(LEFT($B75,5)),Matches[TIME OUT],"&lt;"&amp;TIMEVALUE(LEFT($B75,5))+TIME(0,15,0),Matches[SITE OUT],U$9)),COUNTIFS(All[TIMEBIN],$B75,All[CLASS],INDEX(classNum,1,MATCH(Y$11,classScheme,0)))),"")</f>
        <v>0</v>
      </c>
      <c r="Z75" s="12"/>
      <c r="AA75" s="8">
        <f ca="1">IF(AA$9&lt;&gt;"",IF(AA$9&lt;&gt;"All Locations",IF(AA$10="From",COUNTIFS(Matches[CLASS],INDEX(classNum,1,MATCH(AA$11,classScheme,0)),Matches[TIMEBIN],$B75,Matches[SITE IN],AA$9),COUNTIFS(Matches[CLASS],INDEX(classNum,1,MATCH(AA$11,classScheme,0)),Matches[TIME OUT],"&gt;="&amp;TIMEVALUE(LEFT($B75,5)),Matches[TIME OUT],"&lt;"&amp;TIMEVALUE(LEFT($B75,5))+TIME(0,15,0),Matches[SITE OUT],AA$9)),COUNTIFS(All[TIMEBIN],$B75,All[CLASS],INDEX(classNum,1,MATCH(AA$11,classScheme,0)))),"")</f>
        <v>4</v>
      </c>
      <c r="AB75" s="9">
        <f ca="1">IF(AA$9&lt;&gt;"",IF(AA$9&lt;&gt;"All Locations",IF(AA$10="From",COUNTIFS(Matches[CLASS],INDEX(classNum,1,MATCH(AB$11,classScheme,0)),Matches[TIMEBIN],$B75,Matches[SITE IN],AA$9),COUNTIFS(Matches[CLASS],INDEX(classNum,1,MATCH(AB$11,classScheme,0)),Matches[TIME OUT],"&gt;="&amp;TIMEVALUE(LEFT($B75,5)),Matches[TIME OUT],"&lt;"&amp;TIMEVALUE(LEFT($B75,5))+TIME(0,15,0),Matches[SITE OUT],AA$9)),COUNTIFS(All[TIMEBIN],$B75,All[CLASS],INDEX(classNum,1,MATCH(AB$11,classScheme,0)))),"")</f>
        <v>0</v>
      </c>
      <c r="AC75" s="9">
        <f ca="1">IF(AA$9&lt;&gt;"",IF(AA$9&lt;&gt;"All Locations",IF(AA$10="From",COUNTIFS(Matches[CLASS],INDEX(classNum,1,MATCH(AC$11,classScheme,0)),Matches[TIMEBIN],$B75,Matches[SITE IN],AA$9),COUNTIFS(Matches[CLASS],INDEX(classNum,1,MATCH(AC$11,classScheme,0)),Matches[TIME OUT],"&gt;="&amp;TIMEVALUE(LEFT($B75,5)),Matches[TIME OUT],"&lt;"&amp;TIMEVALUE(LEFT($B75,5))+TIME(0,15,0),Matches[SITE OUT],AA$9)),COUNTIFS(All[TIMEBIN],$B75,All[CLASS],INDEX(classNum,1,MATCH(AC$11,classScheme,0)))),"")</f>
        <v>0</v>
      </c>
      <c r="AD75" s="10">
        <f ca="1">IF(AA$9&lt;&gt;"",IF(AA$9&lt;&gt;"All Locations",IF(AA$10="From",COUNTIFS(Matches[CLASS],INDEX(classNum,1,MATCH(AD$11,classScheme,0)),Matches[TIMEBIN],$B75,Matches[SITE IN],AA$9),COUNTIFS(Matches[CLASS],INDEX(classNum,1,MATCH(AD$11,classScheme,0)),Matches[TIME OUT],"&gt;="&amp;TIMEVALUE(LEFT($B75,5)),Matches[TIME OUT],"&lt;"&amp;TIMEVALUE(LEFT($B75,5))+TIME(0,15,0),Matches[SITE OUT],AA$9)),COUNTIFS(All[TIMEBIN],$B75,All[CLASS],INDEX(classNum,1,MATCH(AD$11,classScheme,0)))),"")</f>
        <v>0</v>
      </c>
      <c r="AE75" s="11">
        <f ca="1">IF(AA$9&lt;&gt;"",IF(AA$9&lt;&gt;"All Locations",IF(AA$10="From",COUNTIFS(Matches[CLASS],INDEX(classNum,1,MATCH(AE$11,classScheme,0)),Matches[TIMEBIN],$B75,Matches[SITE IN],AA$9),COUNTIFS(Matches[CLASS],INDEX(classNum,1,MATCH(AE$11,classScheme,0)),Matches[TIME OUT],"&gt;="&amp;TIMEVALUE(LEFT($B75,5)),Matches[TIME OUT],"&lt;"&amp;TIMEVALUE(LEFT($B75,5))+TIME(0,15,0),Matches[SITE OUT],AA$9)),COUNTIFS(All[TIMEBIN],$B75,All[CLASS],INDEX(classNum,1,MATCH(AE$11,classScheme,0)))),"")</f>
        <v>0</v>
      </c>
      <c r="AF75" s="12"/>
      <c r="AG75" s="8">
        <f ca="1">IF(AG$9&lt;&gt;"",IF(AG$9&lt;&gt;"All Locations",IF(AG$10="From",COUNTIFS(Matches[CLASS],INDEX(classNum,1,MATCH(AG$11,classScheme,0)),Matches[TIMEBIN],$B75,Matches[SITE IN],AG$9),COUNTIFS(Matches[CLASS],INDEX(classNum,1,MATCH(AG$11,classScheme,0)),Matches[TIME OUT],"&gt;="&amp;TIMEVALUE(LEFT($B75,5)),Matches[TIME OUT],"&lt;"&amp;TIMEVALUE(LEFT($B75,5))+TIME(0,15,0),Matches[SITE OUT],AG$9)),COUNTIFS(All[TIMEBIN],$B75,All[CLASS],INDEX(classNum,1,MATCH(AG$11,classScheme,0)))),"")</f>
        <v>20</v>
      </c>
      <c r="AH75" s="9">
        <f ca="1">IF(AG$9&lt;&gt;"",IF(AG$9&lt;&gt;"All Locations",IF(AG$10="From",COUNTIFS(Matches[CLASS],INDEX(classNum,1,MATCH(AH$11,classScheme,0)),Matches[TIMEBIN],$B75,Matches[SITE IN],AG$9),COUNTIFS(Matches[CLASS],INDEX(classNum,1,MATCH(AH$11,classScheme,0)),Matches[TIME OUT],"&gt;="&amp;TIMEVALUE(LEFT($B75,5)),Matches[TIME OUT],"&lt;"&amp;TIMEVALUE(LEFT($B75,5))+TIME(0,15,0),Matches[SITE OUT],AG$9)),COUNTIFS(All[TIMEBIN],$B75,All[CLASS],INDEX(classNum,1,MATCH(AH$11,classScheme,0)))),"")</f>
        <v>0</v>
      </c>
      <c r="AI75" s="9">
        <f ca="1">IF(AG$9&lt;&gt;"",IF(AG$9&lt;&gt;"All Locations",IF(AG$10="From",COUNTIFS(Matches[CLASS],INDEX(classNum,1,MATCH(AI$11,classScheme,0)),Matches[TIMEBIN],$B75,Matches[SITE IN],AG$9),COUNTIFS(Matches[CLASS],INDEX(classNum,1,MATCH(AI$11,classScheme,0)),Matches[TIME OUT],"&gt;="&amp;TIMEVALUE(LEFT($B75,5)),Matches[TIME OUT],"&lt;"&amp;TIMEVALUE(LEFT($B75,5))+TIME(0,15,0),Matches[SITE OUT],AG$9)),COUNTIFS(All[TIMEBIN],$B75,All[CLASS],INDEX(classNum,1,MATCH(AI$11,classScheme,0)))),"")</f>
        <v>0</v>
      </c>
      <c r="AJ75" s="10">
        <f ca="1">IF(AG$9&lt;&gt;"",IF(AG$9&lt;&gt;"All Locations",IF(AG$10="From",COUNTIFS(Matches[CLASS],INDEX(classNum,1,MATCH(AJ$11,classScheme,0)),Matches[TIMEBIN],$B75,Matches[SITE IN],AG$9),COUNTIFS(Matches[CLASS],INDEX(classNum,1,MATCH(AJ$11,classScheme,0)),Matches[TIME OUT],"&gt;="&amp;TIMEVALUE(LEFT($B75,5)),Matches[TIME OUT],"&lt;"&amp;TIMEVALUE(LEFT($B75,5))+TIME(0,15,0),Matches[SITE OUT],AG$9)),COUNTIFS(All[TIMEBIN],$B75,All[CLASS],INDEX(classNum,1,MATCH(AJ$11,classScheme,0)))),"")</f>
        <v>0</v>
      </c>
      <c r="AK75" s="11">
        <f ca="1">IF(AG$9&lt;&gt;"",IF(AG$9&lt;&gt;"All Locations",IF(AG$10="From",COUNTIFS(Matches[CLASS],INDEX(classNum,1,MATCH(AK$11,classScheme,0)),Matches[TIMEBIN],$B75,Matches[SITE IN],AG$9),COUNTIFS(Matches[CLASS],INDEX(classNum,1,MATCH(AK$11,classScheme,0)),Matches[TIME OUT],"&gt;="&amp;TIMEVALUE(LEFT($B75,5)),Matches[TIME OUT],"&lt;"&amp;TIMEVALUE(LEFT($B75,5))+TIME(0,15,0),Matches[SITE OUT],AG$9)),COUNTIFS(All[TIMEBIN],$B75,All[CLASS],INDEX(classNum,1,MATCH(AK$11,classScheme,0)))),"")</f>
        <v>0</v>
      </c>
      <c r="AL75" s="12"/>
      <c r="AM75" s="8">
        <f ca="1">IF(AM$9&lt;&gt;"",IF(AM$9&lt;&gt;"All Locations",IF(AM$10="From",COUNTIFS(Matches[CLASS],INDEX(classNum,1,MATCH(AM$11,classScheme,0)),Matches[TIMEBIN],$B75,Matches[SITE IN],AM$9),COUNTIFS(Matches[CLASS],INDEX(classNum,1,MATCH(AM$11,classScheme,0)),Matches[TIME OUT],"&gt;="&amp;TIMEVALUE(LEFT($B75,5)),Matches[TIME OUT],"&lt;"&amp;TIMEVALUE(LEFT($B75,5))+TIME(0,15,0),Matches[SITE OUT],AM$9)),COUNTIFS(All[TIMEBIN],$B75,All[CLASS],INDEX(classNum,1,MATCH(AM$11,classScheme,0)))),"")</f>
        <v>23</v>
      </c>
      <c r="AN75" s="9">
        <f ca="1">IF(AM$9&lt;&gt;"",IF(AM$9&lt;&gt;"All Locations",IF(AM$10="From",COUNTIFS(Matches[CLASS],INDEX(classNum,1,MATCH(AN$11,classScheme,0)),Matches[TIMEBIN],$B75,Matches[SITE IN],AM$9),COUNTIFS(Matches[CLASS],INDEX(classNum,1,MATCH(AN$11,classScheme,0)),Matches[TIME OUT],"&gt;="&amp;TIMEVALUE(LEFT($B75,5)),Matches[TIME OUT],"&lt;"&amp;TIMEVALUE(LEFT($B75,5))+TIME(0,15,0),Matches[SITE OUT],AM$9)),COUNTIFS(All[TIMEBIN],$B75,All[CLASS],INDEX(classNum,1,MATCH(AN$11,classScheme,0)))),"")</f>
        <v>1</v>
      </c>
      <c r="AO75" s="9">
        <f ca="1">IF(AM$9&lt;&gt;"",IF(AM$9&lt;&gt;"All Locations",IF(AM$10="From",COUNTIFS(Matches[CLASS],INDEX(classNum,1,MATCH(AO$11,classScheme,0)),Matches[TIMEBIN],$B75,Matches[SITE IN],AM$9),COUNTIFS(Matches[CLASS],INDEX(classNum,1,MATCH(AO$11,classScheme,0)),Matches[TIME OUT],"&gt;="&amp;TIMEVALUE(LEFT($B75,5)),Matches[TIME OUT],"&lt;"&amp;TIMEVALUE(LEFT($B75,5))+TIME(0,15,0),Matches[SITE OUT],AM$9)),COUNTIFS(All[TIMEBIN],$B75,All[CLASS],INDEX(classNum,1,MATCH(AO$11,classScheme,0)))),"")</f>
        <v>0</v>
      </c>
      <c r="AP75" s="10">
        <f ca="1">IF(AM$9&lt;&gt;"",IF(AM$9&lt;&gt;"All Locations",IF(AM$10="From",COUNTIFS(Matches[CLASS],INDEX(classNum,1,MATCH(AP$11,classScheme,0)),Matches[TIMEBIN],$B75,Matches[SITE IN],AM$9),COUNTIFS(Matches[CLASS],INDEX(classNum,1,MATCH(AP$11,classScheme,0)),Matches[TIME OUT],"&gt;="&amp;TIMEVALUE(LEFT($B75,5)),Matches[TIME OUT],"&lt;"&amp;TIMEVALUE(LEFT($B75,5))+TIME(0,15,0),Matches[SITE OUT],AM$9)),COUNTIFS(All[TIMEBIN],$B75,All[CLASS],INDEX(classNum,1,MATCH(AP$11,classScheme,0)))),"")</f>
        <v>0</v>
      </c>
      <c r="AQ75" s="11">
        <f ca="1">IF(AM$9&lt;&gt;"",IF(AM$9&lt;&gt;"All Locations",IF(AM$10="From",COUNTIFS(Matches[CLASS],INDEX(classNum,1,MATCH(AQ$11,classScheme,0)),Matches[TIMEBIN],$B75,Matches[SITE IN],AM$9),COUNTIFS(Matches[CLASS],INDEX(classNum,1,MATCH(AQ$11,classScheme,0)),Matches[TIME OUT],"&gt;="&amp;TIMEVALUE(LEFT($B75,5)),Matches[TIME OUT],"&lt;"&amp;TIMEVALUE(LEFT($B75,5))+TIME(0,15,0),Matches[SITE OUT],AM$9)),COUNTIFS(All[TIMEBIN],$B75,All[CLASS],INDEX(classNum,1,MATCH(AQ$11,classScheme,0)))),"")</f>
        <v>3</v>
      </c>
      <c r="AR75" s="12"/>
      <c r="AS75" s="8">
        <f ca="1">IF(AS$9&lt;&gt;"",IF(AS$9&lt;&gt;"All Locations",IF(AS$10="From",COUNTIFS(Matches[CLASS],INDEX(classNum,1,MATCH(AS$11,classScheme,0)),Matches[TIMEBIN],$B75,Matches[SITE IN],AS$9),COUNTIFS(Matches[CLASS],INDEX(classNum,1,MATCH(AS$11,classScheme,0)),Matches[TIME OUT],"&gt;="&amp;TIMEVALUE(LEFT($B75,5)),Matches[TIME OUT],"&lt;"&amp;TIMEVALUE(LEFT($B75,5))+TIME(0,15,0),Matches[SITE OUT],AS$9)),COUNTIFS(All[TIMEBIN],$B75,All[CLASS],INDEX(classNum,1,MATCH(AS$11,classScheme,0)))),"")</f>
        <v>0</v>
      </c>
      <c r="AT75" s="9">
        <f ca="1">IF(AS$9&lt;&gt;"",IF(AS$9&lt;&gt;"All Locations",IF(AS$10="From",COUNTIFS(Matches[CLASS],INDEX(classNum,1,MATCH(AT$11,classScheme,0)),Matches[TIMEBIN],$B75,Matches[SITE IN],AS$9),COUNTIFS(Matches[CLASS],INDEX(classNum,1,MATCH(AT$11,classScheme,0)),Matches[TIME OUT],"&gt;="&amp;TIMEVALUE(LEFT($B75,5)),Matches[TIME OUT],"&lt;"&amp;TIMEVALUE(LEFT($B75,5))+TIME(0,15,0),Matches[SITE OUT],AS$9)),COUNTIFS(All[TIMEBIN],$B75,All[CLASS],INDEX(classNum,1,MATCH(AT$11,classScheme,0)))),"")</f>
        <v>0</v>
      </c>
      <c r="AU75" s="9">
        <f ca="1">IF(AS$9&lt;&gt;"",IF(AS$9&lt;&gt;"All Locations",IF(AS$10="From",COUNTIFS(Matches[CLASS],INDEX(classNum,1,MATCH(AU$11,classScheme,0)),Matches[TIMEBIN],$B75,Matches[SITE IN],AS$9),COUNTIFS(Matches[CLASS],INDEX(classNum,1,MATCH(AU$11,classScheme,0)),Matches[TIME OUT],"&gt;="&amp;TIMEVALUE(LEFT($B75,5)),Matches[TIME OUT],"&lt;"&amp;TIMEVALUE(LEFT($B75,5))+TIME(0,15,0),Matches[SITE OUT],AS$9)),COUNTIFS(All[TIMEBIN],$B75,All[CLASS],INDEX(classNum,1,MATCH(AU$11,classScheme,0)))),"")</f>
        <v>0</v>
      </c>
      <c r="AV75" s="10">
        <f ca="1">IF(AS$9&lt;&gt;"",IF(AS$9&lt;&gt;"All Locations",IF(AS$10="From",COUNTIFS(Matches[CLASS],INDEX(classNum,1,MATCH(AV$11,classScheme,0)),Matches[TIMEBIN],$B75,Matches[SITE IN],AS$9),COUNTIFS(Matches[CLASS],INDEX(classNum,1,MATCH(AV$11,classScheme,0)),Matches[TIME OUT],"&gt;="&amp;TIMEVALUE(LEFT($B75,5)),Matches[TIME OUT],"&lt;"&amp;TIMEVALUE(LEFT($B75,5))+TIME(0,15,0),Matches[SITE OUT],AS$9)),COUNTIFS(All[TIMEBIN],$B75,All[CLASS],INDEX(classNum,1,MATCH(AV$11,classScheme,0)))),"")</f>
        <v>0</v>
      </c>
      <c r="AW75" s="11">
        <f ca="1">IF(AS$9&lt;&gt;"",IF(AS$9&lt;&gt;"All Locations",IF(AS$10="From",COUNTIFS(Matches[CLASS],INDEX(classNum,1,MATCH(AW$11,classScheme,0)),Matches[TIMEBIN],$B75,Matches[SITE IN],AS$9),COUNTIFS(Matches[CLASS],INDEX(classNum,1,MATCH(AW$11,classScheme,0)),Matches[TIME OUT],"&gt;="&amp;TIMEVALUE(LEFT($B75,5)),Matches[TIME OUT],"&lt;"&amp;TIMEVALUE(LEFT($B75,5))+TIME(0,15,0),Matches[SITE OUT],AS$9)),COUNTIFS(All[TIMEBIN],$B75,All[CLASS],INDEX(classNum,1,MATCH(AW$11,classScheme,0)))),"")</f>
        <v>0</v>
      </c>
      <c r="AX75" s="12"/>
      <c r="AY75" s="8">
        <f ca="1">IF(AY$9&lt;&gt;"",IF(AY$9&lt;&gt;"All Locations",IF(AY$10="From",COUNTIFS(Matches[CLASS],INDEX(classNum,1,MATCH(AY$11,classScheme,0)),Matches[TIMEBIN],$B75,Matches[SITE IN],AY$9),COUNTIFS(Matches[CLASS],INDEX(classNum,1,MATCH(AY$11,classScheme,0)),Matches[TIME OUT],"&gt;="&amp;TIMEVALUE(LEFT($B75,5)),Matches[TIME OUT],"&lt;"&amp;TIMEVALUE(LEFT($B75,5))+TIME(0,15,0),Matches[SITE OUT],AY$9)),COUNTIFS(All[TIMEBIN],$B75,All[CLASS],INDEX(classNum,1,MATCH(AY$11,classScheme,0)))),"")</f>
        <v>22</v>
      </c>
      <c r="AZ75" s="9">
        <f ca="1">IF(AY$9&lt;&gt;"",IF(AY$9&lt;&gt;"All Locations",IF(AY$10="From",COUNTIFS(Matches[CLASS],INDEX(classNum,1,MATCH(AZ$11,classScheme,0)),Matches[TIMEBIN],$B75,Matches[SITE IN],AY$9),COUNTIFS(Matches[CLASS],INDEX(classNum,1,MATCH(AZ$11,classScheme,0)),Matches[TIME OUT],"&gt;="&amp;TIMEVALUE(LEFT($B75,5)),Matches[TIME OUT],"&lt;"&amp;TIMEVALUE(LEFT($B75,5))+TIME(0,15,0),Matches[SITE OUT],AY$9)),COUNTIFS(All[TIMEBIN],$B75,All[CLASS],INDEX(classNum,1,MATCH(AZ$11,classScheme,0)))),"")</f>
        <v>2</v>
      </c>
      <c r="BA75" s="9">
        <f ca="1">IF(AY$9&lt;&gt;"",IF(AY$9&lt;&gt;"All Locations",IF(AY$10="From",COUNTIFS(Matches[CLASS],INDEX(classNum,1,MATCH(BA$11,classScheme,0)),Matches[TIMEBIN],$B75,Matches[SITE IN],AY$9),COUNTIFS(Matches[CLASS],INDEX(classNum,1,MATCH(BA$11,classScheme,0)),Matches[TIME OUT],"&gt;="&amp;TIMEVALUE(LEFT($B75,5)),Matches[TIME OUT],"&lt;"&amp;TIMEVALUE(LEFT($B75,5))+TIME(0,15,0),Matches[SITE OUT],AY$9)),COUNTIFS(All[TIMEBIN],$B75,All[CLASS],INDEX(classNum,1,MATCH(BA$11,classScheme,0)))),"")</f>
        <v>0</v>
      </c>
      <c r="BB75" s="10">
        <f ca="1">IF(AY$9&lt;&gt;"",IF(AY$9&lt;&gt;"All Locations",IF(AY$10="From",COUNTIFS(Matches[CLASS],INDEX(classNum,1,MATCH(BB$11,classScheme,0)),Matches[TIMEBIN],$B75,Matches[SITE IN],AY$9),COUNTIFS(Matches[CLASS],INDEX(classNum,1,MATCH(BB$11,classScheme,0)),Matches[TIME OUT],"&gt;="&amp;TIMEVALUE(LEFT($B75,5)),Matches[TIME OUT],"&lt;"&amp;TIMEVALUE(LEFT($B75,5))+TIME(0,15,0),Matches[SITE OUT],AY$9)),COUNTIFS(All[TIMEBIN],$B75,All[CLASS],INDEX(classNum,1,MATCH(BB$11,classScheme,0)))),"")</f>
        <v>0</v>
      </c>
      <c r="BC75" s="11">
        <f ca="1">IF(AY$9&lt;&gt;"",IF(AY$9&lt;&gt;"All Locations",IF(AY$10="From",COUNTIFS(Matches[CLASS],INDEX(classNum,1,MATCH(BC$11,classScheme,0)),Matches[TIMEBIN],$B75,Matches[SITE IN],AY$9),COUNTIFS(Matches[CLASS],INDEX(classNum,1,MATCH(BC$11,classScheme,0)),Matches[TIME OUT],"&gt;="&amp;TIMEVALUE(LEFT($B75,5)),Matches[TIME OUT],"&lt;"&amp;TIMEVALUE(LEFT($B75,5))+TIME(0,15,0),Matches[SITE OUT],AY$9)),COUNTIFS(All[TIMEBIN],$B75,All[CLASS],INDEX(classNum,1,MATCH(BC$11,classScheme,0)))),"")</f>
        <v>0</v>
      </c>
      <c r="BD75" s="12"/>
      <c r="BE75" s="8">
        <f ca="1">IF(BE$9&lt;&gt;"",IF(BE$9&lt;&gt;"All Locations",IF(BE$10="From",COUNTIFS(Matches[CLASS],INDEX(classNum,1,MATCH(BE$11,classScheme,0)),Matches[TIMEBIN],$B75,Matches[SITE IN],BE$9),COUNTIFS(Matches[CLASS],INDEX(classNum,1,MATCH(BE$11,classScheme,0)),Matches[TIME OUT],"&gt;="&amp;TIMEVALUE(LEFT($B75,5)),Matches[TIME OUT],"&lt;"&amp;TIMEVALUE(LEFT($B75,5))+TIME(0,15,0),Matches[SITE OUT],BE$9)),COUNTIFS(All[TIMEBIN],$B75,All[CLASS],INDEX(classNum,1,MATCH(BE$11,classScheme,0)))),"")</f>
        <v>12</v>
      </c>
      <c r="BF75" s="9">
        <f ca="1">IF(BE$9&lt;&gt;"",IF(BE$9&lt;&gt;"All Locations",IF(BE$10="From",COUNTIFS(Matches[CLASS],INDEX(classNum,1,MATCH(BF$11,classScheme,0)),Matches[TIMEBIN],$B75,Matches[SITE IN],BE$9),COUNTIFS(Matches[CLASS],INDEX(classNum,1,MATCH(BF$11,classScheme,0)),Matches[TIME OUT],"&gt;="&amp;TIMEVALUE(LEFT($B75,5)),Matches[TIME OUT],"&lt;"&amp;TIMEVALUE(LEFT($B75,5))+TIME(0,15,0),Matches[SITE OUT],BE$9)),COUNTIFS(All[TIMEBIN],$B75,All[CLASS],INDEX(classNum,1,MATCH(BF$11,classScheme,0)))),"")</f>
        <v>0</v>
      </c>
      <c r="BG75" s="9">
        <f ca="1">IF(BE$9&lt;&gt;"",IF(BE$9&lt;&gt;"All Locations",IF(BE$10="From",COUNTIFS(Matches[CLASS],INDEX(classNum,1,MATCH(BG$11,classScheme,0)),Matches[TIMEBIN],$B75,Matches[SITE IN],BE$9),COUNTIFS(Matches[CLASS],INDEX(classNum,1,MATCH(BG$11,classScheme,0)),Matches[TIME OUT],"&gt;="&amp;TIMEVALUE(LEFT($B75,5)),Matches[TIME OUT],"&lt;"&amp;TIMEVALUE(LEFT($B75,5))+TIME(0,15,0),Matches[SITE OUT],BE$9)),COUNTIFS(All[TIMEBIN],$B75,All[CLASS],INDEX(classNum,1,MATCH(BG$11,classScheme,0)))),"")</f>
        <v>0</v>
      </c>
      <c r="BH75" s="10">
        <f ca="1">IF(BE$9&lt;&gt;"",IF(BE$9&lt;&gt;"All Locations",IF(BE$10="From",COUNTIFS(Matches[CLASS],INDEX(classNum,1,MATCH(BH$11,classScheme,0)),Matches[TIMEBIN],$B75,Matches[SITE IN],BE$9),COUNTIFS(Matches[CLASS],INDEX(classNum,1,MATCH(BH$11,classScheme,0)),Matches[TIME OUT],"&gt;="&amp;TIMEVALUE(LEFT($B75,5)),Matches[TIME OUT],"&lt;"&amp;TIMEVALUE(LEFT($B75,5))+TIME(0,15,0),Matches[SITE OUT],BE$9)),COUNTIFS(All[TIMEBIN],$B75,All[CLASS],INDEX(classNum,1,MATCH(BH$11,classScheme,0)))),"")</f>
        <v>1</v>
      </c>
      <c r="BI75" s="11">
        <f ca="1">IF(BE$9&lt;&gt;"",IF(BE$9&lt;&gt;"All Locations",IF(BE$10="From",COUNTIFS(Matches[CLASS],INDEX(classNum,1,MATCH(BI$11,classScheme,0)),Matches[TIMEBIN],$B75,Matches[SITE IN],BE$9),COUNTIFS(Matches[CLASS],INDEX(classNum,1,MATCH(BI$11,classScheme,0)),Matches[TIME OUT],"&gt;="&amp;TIMEVALUE(LEFT($B75,5)),Matches[TIME OUT],"&lt;"&amp;TIMEVALUE(LEFT($B75,5))+TIME(0,15,0),Matches[SITE OUT],BE$9)),COUNTIFS(All[TIMEBIN],$B75,All[CLASS],INDEX(classNum,1,MATCH(BI$11,classScheme,0)))),"")</f>
        <v>0</v>
      </c>
      <c r="BJ75" s="12"/>
      <c r="BK75" s="8">
        <f ca="1">IF(BK$9&lt;&gt;"",IF(BK$9&lt;&gt;"All Locations",IF(BK$10="From",COUNTIFS(Matches[CLASS],INDEX(classNum,1,MATCH(BK$11,classScheme,0)),Matches[TIMEBIN],$B75,Matches[SITE IN],BK$9),COUNTIFS(Matches[CLASS],INDEX(classNum,1,MATCH(BK$11,classScheme,0)),Matches[TIME OUT],"&gt;="&amp;TIMEVALUE(LEFT($B75,5)),Matches[TIME OUT],"&lt;"&amp;TIMEVALUE(LEFT($B75,5))+TIME(0,15,0),Matches[SITE OUT],BK$9)),COUNTIFS(All[TIMEBIN],$B75,All[CLASS],INDEX(classNum,1,MATCH(BK$11,classScheme,0)))),"")</f>
        <v>5</v>
      </c>
      <c r="BL75" s="9">
        <f ca="1">IF(BK$9&lt;&gt;"",IF(BK$9&lt;&gt;"All Locations",IF(BK$10="From",COUNTIFS(Matches[CLASS],INDEX(classNum,1,MATCH(BL$11,classScheme,0)),Matches[TIMEBIN],$B75,Matches[SITE IN],BK$9),COUNTIFS(Matches[CLASS],INDEX(classNum,1,MATCH(BL$11,classScheme,0)),Matches[TIME OUT],"&gt;="&amp;TIMEVALUE(LEFT($B75,5)),Matches[TIME OUT],"&lt;"&amp;TIMEVALUE(LEFT($B75,5))+TIME(0,15,0),Matches[SITE OUT],BK$9)),COUNTIFS(All[TIMEBIN],$B75,All[CLASS],INDEX(classNum,1,MATCH(BL$11,classScheme,0)))),"")</f>
        <v>0</v>
      </c>
      <c r="BM75" s="9">
        <f ca="1">IF(BK$9&lt;&gt;"",IF(BK$9&lt;&gt;"All Locations",IF(BK$10="From",COUNTIFS(Matches[CLASS],INDEX(classNum,1,MATCH(BM$11,classScheme,0)),Matches[TIMEBIN],$B75,Matches[SITE IN],BK$9),COUNTIFS(Matches[CLASS],INDEX(classNum,1,MATCH(BM$11,classScheme,0)),Matches[TIME OUT],"&gt;="&amp;TIMEVALUE(LEFT($B75,5)),Matches[TIME OUT],"&lt;"&amp;TIMEVALUE(LEFT($B75,5))+TIME(0,15,0),Matches[SITE OUT],BK$9)),COUNTIFS(All[TIMEBIN],$B75,All[CLASS],INDEX(classNum,1,MATCH(BM$11,classScheme,0)))),"")</f>
        <v>0</v>
      </c>
      <c r="BN75" s="10">
        <f ca="1">IF(BK$9&lt;&gt;"",IF(BK$9&lt;&gt;"All Locations",IF(BK$10="From",COUNTIFS(Matches[CLASS],INDEX(classNum,1,MATCH(BN$11,classScheme,0)),Matches[TIMEBIN],$B75,Matches[SITE IN],BK$9),COUNTIFS(Matches[CLASS],INDEX(classNum,1,MATCH(BN$11,classScheme,0)),Matches[TIME OUT],"&gt;="&amp;TIMEVALUE(LEFT($B75,5)),Matches[TIME OUT],"&lt;"&amp;TIMEVALUE(LEFT($B75,5))+TIME(0,15,0),Matches[SITE OUT],BK$9)),COUNTIFS(All[TIMEBIN],$B75,All[CLASS],INDEX(classNum,1,MATCH(BN$11,classScheme,0)))),"")</f>
        <v>0</v>
      </c>
      <c r="BO75" s="11">
        <f ca="1">IF(BK$9&lt;&gt;"",IF(BK$9&lt;&gt;"All Locations",IF(BK$10="From",COUNTIFS(Matches[CLASS],INDEX(classNum,1,MATCH(BO$11,classScheme,0)),Matches[TIMEBIN],$B75,Matches[SITE IN],BK$9),COUNTIFS(Matches[CLASS],INDEX(classNum,1,MATCH(BO$11,classScheme,0)),Matches[TIME OUT],"&gt;="&amp;TIMEVALUE(LEFT($B75,5)),Matches[TIME OUT],"&lt;"&amp;TIMEVALUE(LEFT($B75,5))+TIME(0,15,0),Matches[SITE OUT],BK$9)),COUNTIFS(All[TIMEBIN],$B75,All[CLASS],INDEX(classNum,1,MATCH(BO$11,classScheme,0)))),"")</f>
        <v>0</v>
      </c>
      <c r="BP75" s="12"/>
      <c r="BQ75" s="8">
        <f ca="1">IF(BQ$9&lt;&gt;"",IF(BQ$9&lt;&gt;"All Locations",IF(BQ$10="From",COUNTIFS(Matches[CLASS],INDEX(classNum,1,MATCH(BQ$11,classScheme,0)),Matches[TIMEBIN],$B75,Matches[SITE IN],BQ$9),COUNTIFS(Matches[CLASS],INDEX(classNum,1,MATCH(BQ$11,classScheme,0)),Matches[TIME OUT],"&gt;="&amp;TIMEVALUE(LEFT($B75,5)),Matches[TIME OUT],"&lt;"&amp;TIMEVALUE(LEFT($B75,5))+TIME(0,15,0),Matches[SITE OUT],BQ$9)),COUNTIFS(All[TIMEBIN],$B75,All[CLASS],INDEX(classNum,1,MATCH(BQ$11,classScheme,0)))),"")</f>
        <v>150</v>
      </c>
      <c r="BR75" s="9">
        <f ca="1">IF(BQ$9&lt;&gt;"",IF(BQ$9&lt;&gt;"All Locations",IF(BQ$10="From",COUNTIFS(Matches[CLASS],INDEX(classNum,1,MATCH(BR$11,classScheme,0)),Matches[TIMEBIN],$B75,Matches[SITE IN],BQ$9),COUNTIFS(Matches[CLASS],INDEX(classNum,1,MATCH(BR$11,classScheme,0)),Matches[TIME OUT],"&gt;="&amp;TIMEVALUE(LEFT($B75,5)),Matches[TIME OUT],"&lt;"&amp;TIMEVALUE(LEFT($B75,5))+TIME(0,15,0),Matches[SITE OUT],BQ$9)),COUNTIFS(All[TIMEBIN],$B75,All[CLASS],INDEX(classNum,1,MATCH(BR$11,classScheme,0)))),"")</f>
        <v>7</v>
      </c>
      <c r="BS75" s="9">
        <f ca="1">IF(BQ$9&lt;&gt;"",IF(BQ$9&lt;&gt;"All Locations",IF(BQ$10="From",COUNTIFS(Matches[CLASS],INDEX(classNum,1,MATCH(BS$11,classScheme,0)),Matches[TIMEBIN],$B75,Matches[SITE IN],BQ$9),COUNTIFS(Matches[CLASS],INDEX(classNum,1,MATCH(BS$11,classScheme,0)),Matches[TIME OUT],"&gt;="&amp;TIMEVALUE(LEFT($B75,5)),Matches[TIME OUT],"&lt;"&amp;TIMEVALUE(LEFT($B75,5))+TIME(0,15,0),Matches[SITE OUT],BQ$9)),COUNTIFS(All[TIMEBIN],$B75,All[CLASS],INDEX(classNum,1,MATCH(BS$11,classScheme,0)))),"")</f>
        <v>1</v>
      </c>
      <c r="BT75" s="10">
        <f ca="1">IF(BQ$9&lt;&gt;"",IF(BQ$9&lt;&gt;"All Locations",IF(BQ$10="From",COUNTIFS(Matches[CLASS],INDEX(classNum,1,MATCH(BT$11,classScheme,0)),Matches[TIMEBIN],$B75,Matches[SITE IN],BQ$9),COUNTIFS(Matches[CLASS],INDEX(classNum,1,MATCH(BT$11,classScheme,0)),Matches[TIME OUT],"&gt;="&amp;TIMEVALUE(LEFT($B75,5)),Matches[TIME OUT],"&lt;"&amp;TIMEVALUE(LEFT($B75,5))+TIME(0,15,0),Matches[SITE OUT],BQ$9)),COUNTIFS(All[TIMEBIN],$B75,All[CLASS],INDEX(classNum,1,MATCH(BT$11,classScheme,0)))),"")</f>
        <v>0</v>
      </c>
      <c r="BU75" s="11">
        <f ca="1">IF(BQ$9&lt;&gt;"",IF(BQ$9&lt;&gt;"All Locations",IF(BQ$10="From",COUNTIFS(Matches[CLASS],INDEX(classNum,1,MATCH(BU$11,classScheme,0)),Matches[TIMEBIN],$B75,Matches[SITE IN],BQ$9),COUNTIFS(Matches[CLASS],INDEX(classNum,1,MATCH(BU$11,classScheme,0)),Matches[TIME OUT],"&gt;="&amp;TIMEVALUE(LEFT($B75,5)),Matches[TIME OUT],"&lt;"&amp;TIMEVALUE(LEFT($B75,5))+TIME(0,15,0),Matches[SITE OUT],BQ$9)),COUNTIFS(All[TIMEBIN],$B75,All[CLASS],INDEX(classNum,1,MATCH(BU$11,classScheme,0)))),"")</f>
        <v>5</v>
      </c>
    </row>
    <row r="76" spans="2:73">
      <c r="B76" s="7" t="str">
        <v>22:00 - 22:15</v>
      </c>
      <c r="C76" s="8">
        <f ca="1">IF(C$9&lt;&gt;"",IF(C$9&lt;&gt;"All Locations",IF(C$10="From",COUNTIFS(Matches[CLASS],INDEX(classNum,1,MATCH(C$11,classScheme,0)),Matches[TIMEBIN],$B76,Matches[SITE IN],C$9),COUNTIFS(Matches[CLASS],INDEX(classNum,1,MATCH(C$11,classScheme,0)),Matches[TIME OUT],"&gt;="&amp;TIMEVALUE(LEFT($B76,5)),Matches[TIME OUT],"&lt;"&amp;TIMEVALUE(LEFT($B76,5))+TIME(0,15,0),Matches[SITE OUT],C$9)),COUNTIFS(All[TIMEBIN],$B76,All[CLASS],INDEX(classNum,1,MATCH(C$11,classScheme,0)))),"")</f>
        <v>36</v>
      </c>
      <c r="D76" s="9">
        <f ca="1">IF(C$9&lt;&gt;"",IF(C$9&lt;&gt;"All Locations",IF(C$10="From",COUNTIFS(Matches[CLASS],INDEX(classNum,1,MATCH(D$11,classScheme,0)),Matches[TIMEBIN],$B76,Matches[SITE IN],C$9),COUNTIFS(Matches[CLASS],INDEX(classNum,1,MATCH(D$11,classScheme,0)),Matches[TIME OUT],"&gt;="&amp;TIMEVALUE(LEFT($B76,5)),Matches[TIME OUT],"&lt;"&amp;TIMEVALUE(LEFT($B76,5))+TIME(0,15,0),Matches[SITE OUT],C$9)),COUNTIFS(All[TIMEBIN],$B76,All[CLASS],INDEX(classNum,1,MATCH(D$11,classScheme,0)))),"")</f>
        <v>0</v>
      </c>
      <c r="E76" s="9">
        <f ca="1">IF(C$9&lt;&gt;"",IF(C$9&lt;&gt;"All Locations",IF(C$10="From",COUNTIFS(Matches[CLASS],INDEX(classNum,1,MATCH(E$11,classScheme,0)),Matches[TIMEBIN],$B76,Matches[SITE IN],C$9),COUNTIFS(Matches[CLASS],INDEX(classNum,1,MATCH(E$11,classScheme,0)),Matches[TIME OUT],"&gt;="&amp;TIMEVALUE(LEFT($B76,5)),Matches[TIME OUT],"&lt;"&amp;TIMEVALUE(LEFT($B76,5))+TIME(0,15,0),Matches[SITE OUT],C$9)),COUNTIFS(All[TIMEBIN],$B76,All[CLASS],INDEX(classNum,1,MATCH(E$11,classScheme,0)))),"")</f>
        <v>1</v>
      </c>
      <c r="F76" s="10">
        <f ca="1">IF(C$9&lt;&gt;"",IF(C$9&lt;&gt;"All Locations",IF(C$10="From",COUNTIFS(Matches[CLASS],INDEX(classNum,1,MATCH(F$11,classScheme,0)),Matches[TIMEBIN],$B76,Matches[SITE IN],C$9),COUNTIFS(Matches[CLASS],INDEX(classNum,1,MATCH(F$11,classScheme,0)),Matches[TIME OUT],"&gt;="&amp;TIMEVALUE(LEFT($B76,5)),Matches[TIME OUT],"&lt;"&amp;TIMEVALUE(LEFT($B76,5))+TIME(0,15,0),Matches[SITE OUT],C$9)),COUNTIFS(All[TIMEBIN],$B76,All[CLASS],INDEX(classNum,1,MATCH(F$11,classScheme,0)))),"")</f>
        <v>1</v>
      </c>
      <c r="G76" s="11">
        <f ca="1">IF(C$9&lt;&gt;"",IF(C$9&lt;&gt;"All Locations",IF(C$10="From",COUNTIFS(Matches[CLASS],INDEX(classNum,1,MATCH(G$11,classScheme,0)),Matches[TIMEBIN],$B76,Matches[SITE IN],C$9),COUNTIFS(Matches[CLASS],INDEX(classNum,1,MATCH(G$11,classScheme,0)),Matches[TIME OUT],"&gt;="&amp;TIMEVALUE(LEFT($B76,5)),Matches[TIME OUT],"&lt;"&amp;TIMEVALUE(LEFT($B76,5))+TIME(0,15,0),Matches[SITE OUT],C$9)),COUNTIFS(All[TIMEBIN],$B76,All[CLASS],INDEX(classNum,1,MATCH(G$11,classScheme,0)))),"")</f>
        <v>1</v>
      </c>
      <c r="H76" s="12"/>
      <c r="I76" s="8">
        <f ca="1">IF(I$9&lt;&gt;"",IF(I$9&lt;&gt;"All Locations",IF(I$10="From",COUNTIFS(Matches[CLASS],INDEX(classNum,1,MATCH(I$11,classScheme,0)),Matches[TIMEBIN],$B76,Matches[SITE IN],I$9),COUNTIFS(Matches[CLASS],INDEX(classNum,1,MATCH(I$11,classScheme,0)),Matches[TIME OUT],"&gt;="&amp;TIMEVALUE(LEFT($B76,5)),Matches[TIME OUT],"&lt;"&amp;TIMEVALUE(LEFT($B76,5))+TIME(0,15,0),Matches[SITE OUT],I$9)),COUNTIFS(All[TIMEBIN],$B76,All[CLASS],INDEX(classNum,1,MATCH(I$11,classScheme,0)))),"")</f>
        <v>0</v>
      </c>
      <c r="J76" s="9">
        <f ca="1">IF(I$9&lt;&gt;"",IF(I$9&lt;&gt;"All Locations",IF(I$10="From",COUNTIFS(Matches[CLASS],INDEX(classNum,1,MATCH(J$11,classScheme,0)),Matches[TIMEBIN],$B76,Matches[SITE IN],I$9),COUNTIFS(Matches[CLASS],INDEX(classNum,1,MATCH(J$11,classScheme,0)),Matches[TIME OUT],"&gt;="&amp;TIMEVALUE(LEFT($B76,5)),Matches[TIME OUT],"&lt;"&amp;TIMEVALUE(LEFT($B76,5))+TIME(0,15,0),Matches[SITE OUT],I$9)),COUNTIFS(All[TIMEBIN],$B76,All[CLASS],INDEX(classNum,1,MATCH(J$11,classScheme,0)))),"")</f>
        <v>0</v>
      </c>
      <c r="K76" s="9">
        <f ca="1">IF(I$9&lt;&gt;"",IF(I$9&lt;&gt;"All Locations",IF(I$10="From",COUNTIFS(Matches[CLASS],INDEX(classNum,1,MATCH(K$11,classScheme,0)),Matches[TIMEBIN],$B76,Matches[SITE IN],I$9),COUNTIFS(Matches[CLASS],INDEX(classNum,1,MATCH(K$11,classScheme,0)),Matches[TIME OUT],"&gt;="&amp;TIMEVALUE(LEFT($B76,5)),Matches[TIME OUT],"&lt;"&amp;TIMEVALUE(LEFT($B76,5))+TIME(0,15,0),Matches[SITE OUT],I$9)),COUNTIFS(All[TIMEBIN],$B76,All[CLASS],INDEX(classNum,1,MATCH(K$11,classScheme,0)))),"")</f>
        <v>0</v>
      </c>
      <c r="L76" s="10">
        <f ca="1">IF(I$9&lt;&gt;"",IF(I$9&lt;&gt;"All Locations",IF(I$10="From",COUNTIFS(Matches[CLASS],INDEX(classNum,1,MATCH(L$11,classScheme,0)),Matches[TIMEBIN],$B76,Matches[SITE IN],I$9),COUNTIFS(Matches[CLASS],INDEX(classNum,1,MATCH(L$11,classScheme,0)),Matches[TIME OUT],"&gt;="&amp;TIMEVALUE(LEFT($B76,5)),Matches[TIME OUT],"&lt;"&amp;TIMEVALUE(LEFT($B76,5))+TIME(0,15,0),Matches[SITE OUT],I$9)),COUNTIFS(All[TIMEBIN],$B76,All[CLASS],INDEX(classNum,1,MATCH(L$11,classScheme,0)))),"")</f>
        <v>0</v>
      </c>
      <c r="M76" s="11">
        <f ca="1">IF(I$9&lt;&gt;"",IF(I$9&lt;&gt;"All Locations",IF(I$10="From",COUNTIFS(Matches[CLASS],INDEX(classNum,1,MATCH(M$11,classScheme,0)),Matches[TIMEBIN],$B76,Matches[SITE IN],I$9),COUNTIFS(Matches[CLASS],INDEX(classNum,1,MATCH(M$11,classScheme,0)),Matches[TIME OUT],"&gt;="&amp;TIMEVALUE(LEFT($B76,5)),Matches[TIME OUT],"&lt;"&amp;TIMEVALUE(LEFT($B76,5))+TIME(0,15,0),Matches[SITE OUT],I$9)),COUNTIFS(All[TIMEBIN],$B76,All[CLASS],INDEX(classNum,1,MATCH(M$11,classScheme,0)))),"")</f>
        <v>0</v>
      </c>
      <c r="N76" s="12"/>
      <c r="O76" s="8">
        <f ca="1">IF(O$9&lt;&gt;"",IF(O$9&lt;&gt;"All Locations",IF(O$10="From",COUNTIFS(Matches[CLASS],INDEX(classNum,1,MATCH(O$11,classScheme,0)),Matches[TIMEBIN],$B76,Matches[SITE IN],O$9),COUNTIFS(Matches[CLASS],INDEX(classNum,1,MATCH(O$11,classScheme,0)),Matches[TIME OUT],"&gt;="&amp;TIMEVALUE(LEFT($B76,5)),Matches[TIME OUT],"&lt;"&amp;TIMEVALUE(LEFT($B76,5))+TIME(0,15,0),Matches[SITE OUT],O$9)),COUNTIFS(All[TIMEBIN],$B76,All[CLASS],INDEX(classNum,1,MATCH(O$11,classScheme,0)))),"")</f>
        <v>11</v>
      </c>
      <c r="P76" s="9">
        <f ca="1">IF(O$9&lt;&gt;"",IF(O$9&lt;&gt;"All Locations",IF(O$10="From",COUNTIFS(Matches[CLASS],INDEX(classNum,1,MATCH(P$11,classScheme,0)),Matches[TIMEBIN],$B76,Matches[SITE IN],O$9),COUNTIFS(Matches[CLASS],INDEX(classNum,1,MATCH(P$11,classScheme,0)),Matches[TIME OUT],"&gt;="&amp;TIMEVALUE(LEFT($B76,5)),Matches[TIME OUT],"&lt;"&amp;TIMEVALUE(LEFT($B76,5))+TIME(0,15,0),Matches[SITE OUT],O$9)),COUNTIFS(All[TIMEBIN],$B76,All[CLASS],INDEX(classNum,1,MATCH(P$11,classScheme,0)))),"")</f>
        <v>0</v>
      </c>
      <c r="Q76" s="9">
        <f ca="1">IF(O$9&lt;&gt;"",IF(O$9&lt;&gt;"All Locations",IF(O$10="From",COUNTIFS(Matches[CLASS],INDEX(classNum,1,MATCH(Q$11,classScheme,0)),Matches[TIMEBIN],$B76,Matches[SITE IN],O$9),COUNTIFS(Matches[CLASS],INDEX(classNum,1,MATCH(Q$11,classScheme,0)),Matches[TIME OUT],"&gt;="&amp;TIMEVALUE(LEFT($B76,5)),Matches[TIME OUT],"&lt;"&amp;TIMEVALUE(LEFT($B76,5))+TIME(0,15,0),Matches[SITE OUT],O$9)),COUNTIFS(All[TIMEBIN],$B76,All[CLASS],INDEX(classNum,1,MATCH(Q$11,classScheme,0)))),"")</f>
        <v>0</v>
      </c>
      <c r="R76" s="10">
        <f ca="1">IF(O$9&lt;&gt;"",IF(O$9&lt;&gt;"All Locations",IF(O$10="From",COUNTIFS(Matches[CLASS],INDEX(classNum,1,MATCH(R$11,classScheme,0)),Matches[TIMEBIN],$B76,Matches[SITE IN],O$9),COUNTIFS(Matches[CLASS],INDEX(classNum,1,MATCH(R$11,classScheme,0)),Matches[TIME OUT],"&gt;="&amp;TIMEVALUE(LEFT($B76,5)),Matches[TIME OUT],"&lt;"&amp;TIMEVALUE(LEFT($B76,5))+TIME(0,15,0),Matches[SITE OUT],O$9)),COUNTIFS(All[TIMEBIN],$B76,All[CLASS],INDEX(classNum,1,MATCH(R$11,classScheme,0)))),"")</f>
        <v>0</v>
      </c>
      <c r="S76" s="11">
        <f ca="1">IF(O$9&lt;&gt;"",IF(O$9&lt;&gt;"All Locations",IF(O$10="From",COUNTIFS(Matches[CLASS],INDEX(classNum,1,MATCH(S$11,classScheme,0)),Matches[TIMEBIN],$B76,Matches[SITE IN],O$9),COUNTIFS(Matches[CLASS],INDEX(classNum,1,MATCH(S$11,classScheme,0)),Matches[TIME OUT],"&gt;="&amp;TIMEVALUE(LEFT($B76,5)),Matches[TIME OUT],"&lt;"&amp;TIMEVALUE(LEFT($B76,5))+TIME(0,15,0),Matches[SITE OUT],O$9)),COUNTIFS(All[TIMEBIN],$B76,All[CLASS],INDEX(classNum,1,MATCH(S$11,classScheme,0)))),"")</f>
        <v>0</v>
      </c>
      <c r="T76" s="12"/>
      <c r="U76" s="8">
        <f ca="1">IF(U$9&lt;&gt;"",IF(U$9&lt;&gt;"All Locations",IF(U$10="From",COUNTIFS(Matches[CLASS],INDEX(classNum,1,MATCH(U$11,classScheme,0)),Matches[TIMEBIN],$B76,Matches[SITE IN],U$9),COUNTIFS(Matches[CLASS],INDEX(classNum,1,MATCH(U$11,classScheme,0)),Matches[TIME OUT],"&gt;="&amp;TIMEVALUE(LEFT($B76,5)),Matches[TIME OUT],"&lt;"&amp;TIMEVALUE(LEFT($B76,5))+TIME(0,15,0),Matches[SITE OUT],U$9)),COUNTIFS(All[TIMEBIN],$B76,All[CLASS],INDEX(classNum,1,MATCH(U$11,classScheme,0)))),"")</f>
        <v>10</v>
      </c>
      <c r="V76" s="9">
        <f ca="1">IF(U$9&lt;&gt;"",IF(U$9&lt;&gt;"All Locations",IF(U$10="From",COUNTIFS(Matches[CLASS],INDEX(classNum,1,MATCH(V$11,classScheme,0)),Matches[TIMEBIN],$B76,Matches[SITE IN],U$9),COUNTIFS(Matches[CLASS],INDEX(classNum,1,MATCH(V$11,classScheme,0)),Matches[TIME OUT],"&gt;="&amp;TIMEVALUE(LEFT($B76,5)),Matches[TIME OUT],"&lt;"&amp;TIMEVALUE(LEFT($B76,5))+TIME(0,15,0),Matches[SITE OUT],U$9)),COUNTIFS(All[TIMEBIN],$B76,All[CLASS],INDEX(classNum,1,MATCH(V$11,classScheme,0)))),"")</f>
        <v>2</v>
      </c>
      <c r="W76" s="9">
        <f ca="1">IF(U$9&lt;&gt;"",IF(U$9&lt;&gt;"All Locations",IF(U$10="From",COUNTIFS(Matches[CLASS],INDEX(classNum,1,MATCH(W$11,classScheme,0)),Matches[TIMEBIN],$B76,Matches[SITE IN],U$9),COUNTIFS(Matches[CLASS],INDEX(classNum,1,MATCH(W$11,classScheme,0)),Matches[TIME OUT],"&gt;="&amp;TIMEVALUE(LEFT($B76,5)),Matches[TIME OUT],"&lt;"&amp;TIMEVALUE(LEFT($B76,5))+TIME(0,15,0),Matches[SITE OUT],U$9)),COUNTIFS(All[TIMEBIN],$B76,All[CLASS],INDEX(classNum,1,MATCH(W$11,classScheme,0)))),"")</f>
        <v>0</v>
      </c>
      <c r="X76" s="10">
        <f ca="1">IF(U$9&lt;&gt;"",IF(U$9&lt;&gt;"All Locations",IF(U$10="From",COUNTIFS(Matches[CLASS],INDEX(classNum,1,MATCH(X$11,classScheme,0)),Matches[TIMEBIN],$B76,Matches[SITE IN],U$9),COUNTIFS(Matches[CLASS],INDEX(classNum,1,MATCH(X$11,classScheme,0)),Matches[TIME OUT],"&gt;="&amp;TIMEVALUE(LEFT($B76,5)),Matches[TIME OUT],"&lt;"&amp;TIMEVALUE(LEFT($B76,5))+TIME(0,15,0),Matches[SITE OUT],U$9)),COUNTIFS(All[TIMEBIN],$B76,All[CLASS],INDEX(classNum,1,MATCH(X$11,classScheme,0)))),"")</f>
        <v>0</v>
      </c>
      <c r="Y76" s="11">
        <f ca="1">IF(U$9&lt;&gt;"",IF(U$9&lt;&gt;"All Locations",IF(U$10="From",COUNTIFS(Matches[CLASS],INDEX(classNum,1,MATCH(Y$11,classScheme,0)),Matches[TIMEBIN],$B76,Matches[SITE IN],U$9),COUNTIFS(Matches[CLASS],INDEX(classNum,1,MATCH(Y$11,classScheme,0)),Matches[TIME OUT],"&gt;="&amp;TIMEVALUE(LEFT($B76,5)),Matches[TIME OUT],"&lt;"&amp;TIMEVALUE(LEFT($B76,5))+TIME(0,15,0),Matches[SITE OUT],U$9)),COUNTIFS(All[TIMEBIN],$B76,All[CLASS],INDEX(classNum,1,MATCH(Y$11,classScheme,0)))),"")</f>
        <v>0</v>
      </c>
      <c r="Z76" s="12"/>
      <c r="AA76" s="8">
        <f ca="1">IF(AA$9&lt;&gt;"",IF(AA$9&lt;&gt;"All Locations",IF(AA$10="From",COUNTIFS(Matches[CLASS],INDEX(classNum,1,MATCH(AA$11,classScheme,0)),Matches[TIMEBIN],$B76,Matches[SITE IN],AA$9),COUNTIFS(Matches[CLASS],INDEX(classNum,1,MATCH(AA$11,classScheme,0)),Matches[TIME OUT],"&gt;="&amp;TIMEVALUE(LEFT($B76,5)),Matches[TIME OUT],"&lt;"&amp;TIMEVALUE(LEFT($B76,5))+TIME(0,15,0),Matches[SITE OUT],AA$9)),COUNTIFS(All[TIMEBIN],$B76,All[CLASS],INDEX(classNum,1,MATCH(AA$11,classScheme,0)))),"")</f>
        <v>3</v>
      </c>
      <c r="AB76" s="9">
        <f ca="1">IF(AA$9&lt;&gt;"",IF(AA$9&lt;&gt;"All Locations",IF(AA$10="From",COUNTIFS(Matches[CLASS],INDEX(classNum,1,MATCH(AB$11,classScheme,0)),Matches[TIMEBIN],$B76,Matches[SITE IN],AA$9),COUNTIFS(Matches[CLASS],INDEX(classNum,1,MATCH(AB$11,classScheme,0)),Matches[TIME OUT],"&gt;="&amp;TIMEVALUE(LEFT($B76,5)),Matches[TIME OUT],"&lt;"&amp;TIMEVALUE(LEFT($B76,5))+TIME(0,15,0),Matches[SITE OUT],AA$9)),COUNTIFS(All[TIMEBIN],$B76,All[CLASS],INDEX(classNum,1,MATCH(AB$11,classScheme,0)))),"")</f>
        <v>0</v>
      </c>
      <c r="AC76" s="9">
        <f ca="1">IF(AA$9&lt;&gt;"",IF(AA$9&lt;&gt;"All Locations",IF(AA$10="From",COUNTIFS(Matches[CLASS],INDEX(classNum,1,MATCH(AC$11,classScheme,0)),Matches[TIMEBIN],$B76,Matches[SITE IN],AA$9),COUNTIFS(Matches[CLASS],INDEX(classNum,1,MATCH(AC$11,classScheme,0)),Matches[TIME OUT],"&gt;="&amp;TIMEVALUE(LEFT($B76,5)),Matches[TIME OUT],"&lt;"&amp;TIMEVALUE(LEFT($B76,5))+TIME(0,15,0),Matches[SITE OUT],AA$9)),COUNTIFS(All[TIMEBIN],$B76,All[CLASS],INDEX(classNum,1,MATCH(AC$11,classScheme,0)))),"")</f>
        <v>0</v>
      </c>
      <c r="AD76" s="10">
        <f ca="1">IF(AA$9&lt;&gt;"",IF(AA$9&lt;&gt;"All Locations",IF(AA$10="From",COUNTIFS(Matches[CLASS],INDEX(classNum,1,MATCH(AD$11,classScheme,0)),Matches[TIMEBIN],$B76,Matches[SITE IN],AA$9),COUNTIFS(Matches[CLASS],INDEX(classNum,1,MATCH(AD$11,classScheme,0)),Matches[TIME OUT],"&gt;="&amp;TIMEVALUE(LEFT($B76,5)),Matches[TIME OUT],"&lt;"&amp;TIMEVALUE(LEFT($B76,5))+TIME(0,15,0),Matches[SITE OUT],AA$9)),COUNTIFS(All[TIMEBIN],$B76,All[CLASS],INDEX(classNum,1,MATCH(AD$11,classScheme,0)))),"")</f>
        <v>0</v>
      </c>
      <c r="AE76" s="11">
        <f ca="1">IF(AA$9&lt;&gt;"",IF(AA$9&lt;&gt;"All Locations",IF(AA$10="From",COUNTIFS(Matches[CLASS],INDEX(classNum,1,MATCH(AE$11,classScheme,0)),Matches[TIMEBIN],$B76,Matches[SITE IN],AA$9),COUNTIFS(Matches[CLASS],INDEX(classNum,1,MATCH(AE$11,classScheme,0)),Matches[TIME OUT],"&gt;="&amp;TIMEVALUE(LEFT($B76,5)),Matches[TIME OUT],"&lt;"&amp;TIMEVALUE(LEFT($B76,5))+TIME(0,15,0),Matches[SITE OUT],AA$9)),COUNTIFS(All[TIMEBIN],$B76,All[CLASS],INDEX(classNum,1,MATCH(AE$11,classScheme,0)))),"")</f>
        <v>0</v>
      </c>
      <c r="AF76" s="12"/>
      <c r="AG76" s="8">
        <f ca="1">IF(AG$9&lt;&gt;"",IF(AG$9&lt;&gt;"All Locations",IF(AG$10="From",COUNTIFS(Matches[CLASS],INDEX(classNum,1,MATCH(AG$11,classScheme,0)),Matches[TIMEBIN],$B76,Matches[SITE IN],AG$9),COUNTIFS(Matches[CLASS],INDEX(classNum,1,MATCH(AG$11,classScheme,0)),Matches[TIME OUT],"&gt;="&amp;TIMEVALUE(LEFT($B76,5)),Matches[TIME OUT],"&lt;"&amp;TIMEVALUE(LEFT($B76,5))+TIME(0,15,0),Matches[SITE OUT],AG$9)),COUNTIFS(All[TIMEBIN],$B76,All[CLASS],INDEX(classNum,1,MATCH(AG$11,classScheme,0)))),"")</f>
        <v>18</v>
      </c>
      <c r="AH76" s="9">
        <f ca="1">IF(AG$9&lt;&gt;"",IF(AG$9&lt;&gt;"All Locations",IF(AG$10="From",COUNTIFS(Matches[CLASS],INDEX(classNum,1,MATCH(AH$11,classScheme,0)),Matches[TIMEBIN],$B76,Matches[SITE IN],AG$9),COUNTIFS(Matches[CLASS],INDEX(classNum,1,MATCH(AH$11,classScheme,0)),Matches[TIME OUT],"&gt;="&amp;TIMEVALUE(LEFT($B76,5)),Matches[TIME OUT],"&lt;"&amp;TIMEVALUE(LEFT($B76,5))+TIME(0,15,0),Matches[SITE OUT],AG$9)),COUNTIFS(All[TIMEBIN],$B76,All[CLASS],INDEX(classNum,1,MATCH(AH$11,classScheme,0)))),"")</f>
        <v>3</v>
      </c>
      <c r="AI76" s="9">
        <f ca="1">IF(AG$9&lt;&gt;"",IF(AG$9&lt;&gt;"All Locations",IF(AG$10="From",COUNTIFS(Matches[CLASS],INDEX(classNum,1,MATCH(AI$11,classScheme,0)),Matches[TIMEBIN],$B76,Matches[SITE IN],AG$9),COUNTIFS(Matches[CLASS],INDEX(classNum,1,MATCH(AI$11,classScheme,0)),Matches[TIME OUT],"&gt;="&amp;TIMEVALUE(LEFT($B76,5)),Matches[TIME OUT],"&lt;"&amp;TIMEVALUE(LEFT($B76,5))+TIME(0,15,0),Matches[SITE OUT],AG$9)),COUNTIFS(All[TIMEBIN],$B76,All[CLASS],INDEX(classNum,1,MATCH(AI$11,classScheme,0)))),"")</f>
        <v>0</v>
      </c>
      <c r="AJ76" s="10">
        <f ca="1">IF(AG$9&lt;&gt;"",IF(AG$9&lt;&gt;"All Locations",IF(AG$10="From",COUNTIFS(Matches[CLASS],INDEX(classNum,1,MATCH(AJ$11,classScheme,0)),Matches[TIMEBIN],$B76,Matches[SITE IN],AG$9),COUNTIFS(Matches[CLASS],INDEX(classNum,1,MATCH(AJ$11,classScheme,0)),Matches[TIME OUT],"&gt;="&amp;TIMEVALUE(LEFT($B76,5)),Matches[TIME OUT],"&lt;"&amp;TIMEVALUE(LEFT($B76,5))+TIME(0,15,0),Matches[SITE OUT],AG$9)),COUNTIFS(All[TIMEBIN],$B76,All[CLASS],INDEX(classNum,1,MATCH(AJ$11,classScheme,0)))),"")</f>
        <v>0</v>
      </c>
      <c r="AK76" s="11">
        <f ca="1">IF(AG$9&lt;&gt;"",IF(AG$9&lt;&gt;"All Locations",IF(AG$10="From",COUNTIFS(Matches[CLASS],INDEX(classNum,1,MATCH(AK$11,classScheme,0)),Matches[TIMEBIN],$B76,Matches[SITE IN],AG$9),COUNTIFS(Matches[CLASS],INDEX(classNum,1,MATCH(AK$11,classScheme,0)),Matches[TIME OUT],"&gt;="&amp;TIMEVALUE(LEFT($B76,5)),Matches[TIME OUT],"&lt;"&amp;TIMEVALUE(LEFT($B76,5))+TIME(0,15,0),Matches[SITE OUT],AG$9)),COUNTIFS(All[TIMEBIN],$B76,All[CLASS],INDEX(classNum,1,MATCH(AK$11,classScheme,0)))),"")</f>
        <v>0</v>
      </c>
      <c r="AL76" s="12"/>
      <c r="AM76" s="8">
        <f ca="1">IF(AM$9&lt;&gt;"",IF(AM$9&lt;&gt;"All Locations",IF(AM$10="From",COUNTIFS(Matches[CLASS],INDEX(classNum,1,MATCH(AM$11,classScheme,0)),Matches[TIMEBIN],$B76,Matches[SITE IN],AM$9),COUNTIFS(Matches[CLASS],INDEX(classNum,1,MATCH(AM$11,classScheme,0)),Matches[TIME OUT],"&gt;="&amp;TIMEVALUE(LEFT($B76,5)),Matches[TIME OUT],"&lt;"&amp;TIMEVALUE(LEFT($B76,5))+TIME(0,15,0),Matches[SITE OUT],AM$9)),COUNTIFS(All[TIMEBIN],$B76,All[CLASS],INDEX(classNum,1,MATCH(AM$11,classScheme,0)))),"")</f>
        <v>27</v>
      </c>
      <c r="AN76" s="9">
        <f ca="1">IF(AM$9&lt;&gt;"",IF(AM$9&lt;&gt;"All Locations",IF(AM$10="From",COUNTIFS(Matches[CLASS],INDEX(classNum,1,MATCH(AN$11,classScheme,0)),Matches[TIMEBIN],$B76,Matches[SITE IN],AM$9),COUNTIFS(Matches[CLASS],INDEX(classNum,1,MATCH(AN$11,classScheme,0)),Matches[TIME OUT],"&gt;="&amp;TIMEVALUE(LEFT($B76,5)),Matches[TIME OUT],"&lt;"&amp;TIMEVALUE(LEFT($B76,5))+TIME(0,15,0),Matches[SITE OUT],AM$9)),COUNTIFS(All[TIMEBIN],$B76,All[CLASS],INDEX(classNum,1,MATCH(AN$11,classScheme,0)))),"")</f>
        <v>0</v>
      </c>
      <c r="AO76" s="9">
        <f ca="1">IF(AM$9&lt;&gt;"",IF(AM$9&lt;&gt;"All Locations",IF(AM$10="From",COUNTIFS(Matches[CLASS],INDEX(classNum,1,MATCH(AO$11,classScheme,0)),Matches[TIMEBIN],$B76,Matches[SITE IN],AM$9),COUNTIFS(Matches[CLASS],INDEX(classNum,1,MATCH(AO$11,classScheme,0)),Matches[TIME OUT],"&gt;="&amp;TIMEVALUE(LEFT($B76,5)),Matches[TIME OUT],"&lt;"&amp;TIMEVALUE(LEFT($B76,5))+TIME(0,15,0),Matches[SITE OUT],AM$9)),COUNTIFS(All[TIMEBIN],$B76,All[CLASS],INDEX(classNum,1,MATCH(AO$11,classScheme,0)))),"")</f>
        <v>0</v>
      </c>
      <c r="AP76" s="10">
        <f ca="1">IF(AM$9&lt;&gt;"",IF(AM$9&lt;&gt;"All Locations",IF(AM$10="From",COUNTIFS(Matches[CLASS],INDEX(classNum,1,MATCH(AP$11,classScheme,0)),Matches[TIMEBIN],$B76,Matches[SITE IN],AM$9),COUNTIFS(Matches[CLASS],INDEX(classNum,1,MATCH(AP$11,classScheme,0)),Matches[TIME OUT],"&gt;="&amp;TIMEVALUE(LEFT($B76,5)),Matches[TIME OUT],"&lt;"&amp;TIMEVALUE(LEFT($B76,5))+TIME(0,15,0),Matches[SITE OUT],AM$9)),COUNTIFS(All[TIMEBIN],$B76,All[CLASS],INDEX(classNum,1,MATCH(AP$11,classScheme,0)))),"")</f>
        <v>0</v>
      </c>
      <c r="AQ76" s="11">
        <f ca="1">IF(AM$9&lt;&gt;"",IF(AM$9&lt;&gt;"All Locations",IF(AM$10="From",COUNTIFS(Matches[CLASS],INDEX(classNum,1,MATCH(AQ$11,classScheme,0)),Matches[TIMEBIN],$B76,Matches[SITE IN],AM$9),COUNTIFS(Matches[CLASS],INDEX(classNum,1,MATCH(AQ$11,classScheme,0)),Matches[TIME OUT],"&gt;="&amp;TIMEVALUE(LEFT($B76,5)),Matches[TIME OUT],"&lt;"&amp;TIMEVALUE(LEFT($B76,5))+TIME(0,15,0),Matches[SITE OUT],AM$9)),COUNTIFS(All[TIMEBIN],$B76,All[CLASS],INDEX(classNum,1,MATCH(AQ$11,classScheme,0)))),"")</f>
        <v>1</v>
      </c>
      <c r="AR76" s="12"/>
      <c r="AS76" s="8">
        <f ca="1">IF(AS$9&lt;&gt;"",IF(AS$9&lt;&gt;"All Locations",IF(AS$10="From",COUNTIFS(Matches[CLASS],INDEX(classNum,1,MATCH(AS$11,classScheme,0)),Matches[TIMEBIN],$B76,Matches[SITE IN],AS$9),COUNTIFS(Matches[CLASS],INDEX(classNum,1,MATCH(AS$11,classScheme,0)),Matches[TIME OUT],"&gt;="&amp;TIMEVALUE(LEFT($B76,5)),Matches[TIME OUT],"&lt;"&amp;TIMEVALUE(LEFT($B76,5))+TIME(0,15,0),Matches[SITE OUT],AS$9)),COUNTIFS(All[TIMEBIN],$B76,All[CLASS],INDEX(classNum,1,MATCH(AS$11,classScheme,0)))),"")</f>
        <v>0</v>
      </c>
      <c r="AT76" s="9">
        <f ca="1">IF(AS$9&lt;&gt;"",IF(AS$9&lt;&gt;"All Locations",IF(AS$10="From",COUNTIFS(Matches[CLASS],INDEX(classNum,1,MATCH(AT$11,classScheme,0)),Matches[TIMEBIN],$B76,Matches[SITE IN],AS$9),COUNTIFS(Matches[CLASS],INDEX(classNum,1,MATCH(AT$11,classScheme,0)),Matches[TIME OUT],"&gt;="&amp;TIMEVALUE(LEFT($B76,5)),Matches[TIME OUT],"&lt;"&amp;TIMEVALUE(LEFT($B76,5))+TIME(0,15,0),Matches[SITE OUT],AS$9)),COUNTIFS(All[TIMEBIN],$B76,All[CLASS],INDEX(classNum,1,MATCH(AT$11,classScheme,0)))),"")</f>
        <v>0</v>
      </c>
      <c r="AU76" s="9">
        <f ca="1">IF(AS$9&lt;&gt;"",IF(AS$9&lt;&gt;"All Locations",IF(AS$10="From",COUNTIFS(Matches[CLASS],INDEX(classNum,1,MATCH(AU$11,classScheme,0)),Matches[TIMEBIN],$B76,Matches[SITE IN],AS$9),COUNTIFS(Matches[CLASS],INDEX(classNum,1,MATCH(AU$11,classScheme,0)),Matches[TIME OUT],"&gt;="&amp;TIMEVALUE(LEFT($B76,5)),Matches[TIME OUT],"&lt;"&amp;TIMEVALUE(LEFT($B76,5))+TIME(0,15,0),Matches[SITE OUT],AS$9)),COUNTIFS(All[TIMEBIN],$B76,All[CLASS],INDEX(classNum,1,MATCH(AU$11,classScheme,0)))),"")</f>
        <v>0</v>
      </c>
      <c r="AV76" s="10">
        <f ca="1">IF(AS$9&lt;&gt;"",IF(AS$9&lt;&gt;"All Locations",IF(AS$10="From",COUNTIFS(Matches[CLASS],INDEX(classNum,1,MATCH(AV$11,classScheme,0)),Matches[TIMEBIN],$B76,Matches[SITE IN],AS$9),COUNTIFS(Matches[CLASS],INDEX(classNum,1,MATCH(AV$11,classScheme,0)),Matches[TIME OUT],"&gt;="&amp;TIMEVALUE(LEFT($B76,5)),Matches[TIME OUT],"&lt;"&amp;TIMEVALUE(LEFT($B76,5))+TIME(0,15,0),Matches[SITE OUT],AS$9)),COUNTIFS(All[TIMEBIN],$B76,All[CLASS],INDEX(classNum,1,MATCH(AV$11,classScheme,0)))),"")</f>
        <v>0</v>
      </c>
      <c r="AW76" s="11">
        <f ca="1">IF(AS$9&lt;&gt;"",IF(AS$9&lt;&gt;"All Locations",IF(AS$10="From",COUNTIFS(Matches[CLASS],INDEX(classNum,1,MATCH(AW$11,classScheme,0)),Matches[TIMEBIN],$B76,Matches[SITE IN],AS$9),COUNTIFS(Matches[CLASS],INDEX(classNum,1,MATCH(AW$11,classScheme,0)),Matches[TIME OUT],"&gt;="&amp;TIMEVALUE(LEFT($B76,5)),Matches[TIME OUT],"&lt;"&amp;TIMEVALUE(LEFT($B76,5))+TIME(0,15,0),Matches[SITE OUT],AS$9)),COUNTIFS(All[TIMEBIN],$B76,All[CLASS],INDEX(classNum,1,MATCH(AW$11,classScheme,0)))),"")</f>
        <v>0</v>
      </c>
      <c r="AX76" s="12"/>
      <c r="AY76" s="8">
        <f ca="1">IF(AY$9&lt;&gt;"",IF(AY$9&lt;&gt;"All Locations",IF(AY$10="From",COUNTIFS(Matches[CLASS],INDEX(classNum,1,MATCH(AY$11,classScheme,0)),Matches[TIMEBIN],$B76,Matches[SITE IN],AY$9),COUNTIFS(Matches[CLASS],INDEX(classNum,1,MATCH(AY$11,classScheme,0)),Matches[TIME OUT],"&gt;="&amp;TIMEVALUE(LEFT($B76,5)),Matches[TIME OUT],"&lt;"&amp;TIMEVALUE(LEFT($B76,5))+TIME(0,15,0),Matches[SITE OUT],AY$9)),COUNTIFS(All[TIMEBIN],$B76,All[CLASS],INDEX(classNum,1,MATCH(AY$11,classScheme,0)))),"")</f>
        <v>11</v>
      </c>
      <c r="AZ76" s="9">
        <f ca="1">IF(AY$9&lt;&gt;"",IF(AY$9&lt;&gt;"All Locations",IF(AY$10="From",COUNTIFS(Matches[CLASS],INDEX(classNum,1,MATCH(AZ$11,classScheme,0)),Matches[TIMEBIN],$B76,Matches[SITE IN],AY$9),COUNTIFS(Matches[CLASS],INDEX(classNum,1,MATCH(AZ$11,classScheme,0)),Matches[TIME OUT],"&gt;="&amp;TIMEVALUE(LEFT($B76,5)),Matches[TIME OUT],"&lt;"&amp;TIMEVALUE(LEFT($B76,5))+TIME(0,15,0),Matches[SITE OUT],AY$9)),COUNTIFS(All[TIMEBIN],$B76,All[CLASS],INDEX(classNum,1,MATCH(AZ$11,classScheme,0)))),"")</f>
        <v>1</v>
      </c>
      <c r="BA76" s="9">
        <f ca="1">IF(AY$9&lt;&gt;"",IF(AY$9&lt;&gt;"All Locations",IF(AY$10="From",COUNTIFS(Matches[CLASS],INDEX(classNum,1,MATCH(BA$11,classScheme,0)),Matches[TIMEBIN],$B76,Matches[SITE IN],AY$9),COUNTIFS(Matches[CLASS],INDEX(classNum,1,MATCH(BA$11,classScheme,0)),Matches[TIME OUT],"&gt;="&amp;TIMEVALUE(LEFT($B76,5)),Matches[TIME OUT],"&lt;"&amp;TIMEVALUE(LEFT($B76,5))+TIME(0,15,0),Matches[SITE OUT],AY$9)),COUNTIFS(All[TIMEBIN],$B76,All[CLASS],INDEX(classNum,1,MATCH(BA$11,classScheme,0)))),"")</f>
        <v>0</v>
      </c>
      <c r="BB76" s="10">
        <f ca="1">IF(AY$9&lt;&gt;"",IF(AY$9&lt;&gt;"All Locations",IF(AY$10="From",COUNTIFS(Matches[CLASS],INDEX(classNum,1,MATCH(BB$11,classScheme,0)),Matches[TIMEBIN],$B76,Matches[SITE IN],AY$9),COUNTIFS(Matches[CLASS],INDEX(classNum,1,MATCH(BB$11,classScheme,0)),Matches[TIME OUT],"&gt;="&amp;TIMEVALUE(LEFT($B76,5)),Matches[TIME OUT],"&lt;"&amp;TIMEVALUE(LEFT($B76,5))+TIME(0,15,0),Matches[SITE OUT],AY$9)),COUNTIFS(All[TIMEBIN],$B76,All[CLASS],INDEX(classNum,1,MATCH(BB$11,classScheme,0)))),"")</f>
        <v>0</v>
      </c>
      <c r="BC76" s="11">
        <f ca="1">IF(AY$9&lt;&gt;"",IF(AY$9&lt;&gt;"All Locations",IF(AY$10="From",COUNTIFS(Matches[CLASS],INDEX(classNum,1,MATCH(BC$11,classScheme,0)),Matches[TIMEBIN],$B76,Matches[SITE IN],AY$9),COUNTIFS(Matches[CLASS],INDEX(classNum,1,MATCH(BC$11,classScheme,0)),Matches[TIME OUT],"&gt;="&amp;TIMEVALUE(LEFT($B76,5)),Matches[TIME OUT],"&lt;"&amp;TIMEVALUE(LEFT($B76,5))+TIME(0,15,0),Matches[SITE OUT],AY$9)),COUNTIFS(All[TIMEBIN],$B76,All[CLASS],INDEX(classNum,1,MATCH(BC$11,classScheme,0)))),"")</f>
        <v>0</v>
      </c>
      <c r="BD76" s="12"/>
      <c r="BE76" s="8">
        <f ca="1">IF(BE$9&lt;&gt;"",IF(BE$9&lt;&gt;"All Locations",IF(BE$10="From",COUNTIFS(Matches[CLASS],INDEX(classNum,1,MATCH(BE$11,classScheme,0)),Matches[TIMEBIN],$B76,Matches[SITE IN],BE$9),COUNTIFS(Matches[CLASS],INDEX(classNum,1,MATCH(BE$11,classScheme,0)),Matches[TIME OUT],"&gt;="&amp;TIMEVALUE(LEFT($B76,5)),Matches[TIME OUT],"&lt;"&amp;TIMEVALUE(LEFT($B76,5))+TIME(0,15,0),Matches[SITE OUT],BE$9)),COUNTIFS(All[TIMEBIN],$B76,All[CLASS],INDEX(classNum,1,MATCH(BE$11,classScheme,0)))),"")</f>
        <v>6</v>
      </c>
      <c r="BF76" s="9">
        <f ca="1">IF(BE$9&lt;&gt;"",IF(BE$9&lt;&gt;"All Locations",IF(BE$10="From",COUNTIFS(Matches[CLASS],INDEX(classNum,1,MATCH(BF$11,classScheme,0)),Matches[TIMEBIN],$B76,Matches[SITE IN],BE$9),COUNTIFS(Matches[CLASS],INDEX(classNum,1,MATCH(BF$11,classScheme,0)),Matches[TIME OUT],"&gt;="&amp;TIMEVALUE(LEFT($B76,5)),Matches[TIME OUT],"&lt;"&amp;TIMEVALUE(LEFT($B76,5))+TIME(0,15,0),Matches[SITE OUT],BE$9)),COUNTIFS(All[TIMEBIN],$B76,All[CLASS],INDEX(classNum,1,MATCH(BF$11,classScheme,0)))),"")</f>
        <v>0</v>
      </c>
      <c r="BG76" s="9">
        <f ca="1">IF(BE$9&lt;&gt;"",IF(BE$9&lt;&gt;"All Locations",IF(BE$10="From",COUNTIFS(Matches[CLASS],INDEX(classNum,1,MATCH(BG$11,classScheme,0)),Matches[TIMEBIN],$B76,Matches[SITE IN],BE$9),COUNTIFS(Matches[CLASS],INDEX(classNum,1,MATCH(BG$11,classScheme,0)),Matches[TIME OUT],"&gt;="&amp;TIMEVALUE(LEFT($B76,5)),Matches[TIME OUT],"&lt;"&amp;TIMEVALUE(LEFT($B76,5))+TIME(0,15,0),Matches[SITE OUT],BE$9)),COUNTIFS(All[TIMEBIN],$B76,All[CLASS],INDEX(classNum,1,MATCH(BG$11,classScheme,0)))),"")</f>
        <v>0</v>
      </c>
      <c r="BH76" s="10">
        <f ca="1">IF(BE$9&lt;&gt;"",IF(BE$9&lt;&gt;"All Locations",IF(BE$10="From",COUNTIFS(Matches[CLASS],INDEX(classNum,1,MATCH(BH$11,classScheme,0)),Matches[TIMEBIN],$B76,Matches[SITE IN],BE$9),COUNTIFS(Matches[CLASS],INDEX(classNum,1,MATCH(BH$11,classScheme,0)),Matches[TIME OUT],"&gt;="&amp;TIMEVALUE(LEFT($B76,5)),Matches[TIME OUT],"&lt;"&amp;TIMEVALUE(LEFT($B76,5))+TIME(0,15,0),Matches[SITE OUT],BE$9)),COUNTIFS(All[TIMEBIN],$B76,All[CLASS],INDEX(classNum,1,MATCH(BH$11,classScheme,0)))),"")</f>
        <v>0</v>
      </c>
      <c r="BI76" s="11">
        <f ca="1">IF(BE$9&lt;&gt;"",IF(BE$9&lt;&gt;"All Locations",IF(BE$10="From",COUNTIFS(Matches[CLASS],INDEX(classNum,1,MATCH(BI$11,classScheme,0)),Matches[TIMEBIN],$B76,Matches[SITE IN],BE$9),COUNTIFS(Matches[CLASS],INDEX(classNum,1,MATCH(BI$11,classScheme,0)),Matches[TIME OUT],"&gt;="&amp;TIMEVALUE(LEFT($B76,5)),Matches[TIME OUT],"&lt;"&amp;TIMEVALUE(LEFT($B76,5))+TIME(0,15,0),Matches[SITE OUT],BE$9)),COUNTIFS(All[TIMEBIN],$B76,All[CLASS],INDEX(classNum,1,MATCH(BI$11,classScheme,0)))),"")</f>
        <v>0</v>
      </c>
      <c r="BJ76" s="12"/>
      <c r="BK76" s="8">
        <f ca="1">IF(BK$9&lt;&gt;"",IF(BK$9&lt;&gt;"All Locations",IF(BK$10="From",COUNTIFS(Matches[CLASS],INDEX(classNum,1,MATCH(BK$11,classScheme,0)),Matches[TIMEBIN],$B76,Matches[SITE IN],BK$9),COUNTIFS(Matches[CLASS],INDEX(classNum,1,MATCH(BK$11,classScheme,0)),Matches[TIME OUT],"&gt;="&amp;TIMEVALUE(LEFT($B76,5)),Matches[TIME OUT],"&lt;"&amp;TIMEVALUE(LEFT($B76,5))+TIME(0,15,0),Matches[SITE OUT],BK$9)),COUNTIFS(All[TIMEBIN],$B76,All[CLASS],INDEX(classNum,1,MATCH(BK$11,classScheme,0)))),"")</f>
        <v>9</v>
      </c>
      <c r="BL76" s="9">
        <f ca="1">IF(BK$9&lt;&gt;"",IF(BK$9&lt;&gt;"All Locations",IF(BK$10="From",COUNTIFS(Matches[CLASS],INDEX(classNum,1,MATCH(BL$11,classScheme,0)),Matches[TIMEBIN],$B76,Matches[SITE IN],BK$9),COUNTIFS(Matches[CLASS],INDEX(classNum,1,MATCH(BL$11,classScheme,0)),Matches[TIME OUT],"&gt;="&amp;TIMEVALUE(LEFT($B76,5)),Matches[TIME OUT],"&lt;"&amp;TIMEVALUE(LEFT($B76,5))+TIME(0,15,0),Matches[SITE OUT],BK$9)),COUNTIFS(All[TIMEBIN],$B76,All[CLASS],INDEX(classNum,1,MATCH(BL$11,classScheme,0)))),"")</f>
        <v>0</v>
      </c>
      <c r="BM76" s="9">
        <f ca="1">IF(BK$9&lt;&gt;"",IF(BK$9&lt;&gt;"All Locations",IF(BK$10="From",COUNTIFS(Matches[CLASS],INDEX(classNum,1,MATCH(BM$11,classScheme,0)),Matches[TIMEBIN],$B76,Matches[SITE IN],BK$9),COUNTIFS(Matches[CLASS],INDEX(classNum,1,MATCH(BM$11,classScheme,0)),Matches[TIME OUT],"&gt;="&amp;TIMEVALUE(LEFT($B76,5)),Matches[TIME OUT],"&lt;"&amp;TIMEVALUE(LEFT($B76,5))+TIME(0,15,0),Matches[SITE OUT],BK$9)),COUNTIFS(All[TIMEBIN],$B76,All[CLASS],INDEX(classNum,1,MATCH(BM$11,classScheme,0)))),"")</f>
        <v>0</v>
      </c>
      <c r="BN76" s="10">
        <f ca="1">IF(BK$9&lt;&gt;"",IF(BK$9&lt;&gt;"All Locations",IF(BK$10="From",COUNTIFS(Matches[CLASS],INDEX(classNum,1,MATCH(BN$11,classScheme,0)),Matches[TIMEBIN],$B76,Matches[SITE IN],BK$9),COUNTIFS(Matches[CLASS],INDEX(classNum,1,MATCH(BN$11,classScheme,0)),Matches[TIME OUT],"&gt;="&amp;TIMEVALUE(LEFT($B76,5)),Matches[TIME OUT],"&lt;"&amp;TIMEVALUE(LEFT($B76,5))+TIME(0,15,0),Matches[SITE OUT],BK$9)),COUNTIFS(All[TIMEBIN],$B76,All[CLASS],INDEX(classNum,1,MATCH(BN$11,classScheme,0)))),"")</f>
        <v>0</v>
      </c>
      <c r="BO76" s="11">
        <f ca="1">IF(BK$9&lt;&gt;"",IF(BK$9&lt;&gt;"All Locations",IF(BK$10="From",COUNTIFS(Matches[CLASS],INDEX(classNum,1,MATCH(BO$11,classScheme,0)),Matches[TIMEBIN],$B76,Matches[SITE IN],BK$9),COUNTIFS(Matches[CLASS],INDEX(classNum,1,MATCH(BO$11,classScheme,0)),Matches[TIME OUT],"&gt;="&amp;TIMEVALUE(LEFT($B76,5)),Matches[TIME OUT],"&lt;"&amp;TIMEVALUE(LEFT($B76,5))+TIME(0,15,0),Matches[SITE OUT],BK$9)),COUNTIFS(All[TIMEBIN],$B76,All[CLASS],INDEX(classNum,1,MATCH(BO$11,classScheme,0)))),"")</f>
        <v>0</v>
      </c>
      <c r="BP76" s="12"/>
      <c r="BQ76" s="8">
        <f ca="1">IF(BQ$9&lt;&gt;"",IF(BQ$9&lt;&gt;"All Locations",IF(BQ$10="From",COUNTIFS(Matches[CLASS],INDEX(classNum,1,MATCH(BQ$11,classScheme,0)),Matches[TIMEBIN],$B76,Matches[SITE IN],BQ$9),COUNTIFS(Matches[CLASS],INDEX(classNum,1,MATCH(BQ$11,classScheme,0)),Matches[TIME OUT],"&gt;="&amp;TIMEVALUE(LEFT($B76,5)),Matches[TIME OUT],"&lt;"&amp;TIMEVALUE(LEFT($B76,5))+TIME(0,15,0),Matches[SITE OUT],BQ$9)),COUNTIFS(All[TIMEBIN],$B76,All[CLASS],INDEX(classNum,1,MATCH(BQ$11,classScheme,0)))),"")</f>
        <v>144</v>
      </c>
      <c r="BR76" s="9">
        <f ca="1">IF(BQ$9&lt;&gt;"",IF(BQ$9&lt;&gt;"All Locations",IF(BQ$10="From",COUNTIFS(Matches[CLASS],INDEX(classNum,1,MATCH(BR$11,classScheme,0)),Matches[TIMEBIN],$B76,Matches[SITE IN],BQ$9),COUNTIFS(Matches[CLASS],INDEX(classNum,1,MATCH(BR$11,classScheme,0)),Matches[TIME OUT],"&gt;="&amp;TIMEVALUE(LEFT($B76,5)),Matches[TIME OUT],"&lt;"&amp;TIMEVALUE(LEFT($B76,5))+TIME(0,15,0),Matches[SITE OUT],BQ$9)),COUNTIFS(All[TIMEBIN],$B76,All[CLASS],INDEX(classNum,1,MATCH(BR$11,classScheme,0)))),"")</f>
        <v>5</v>
      </c>
      <c r="BS76" s="9">
        <f ca="1">IF(BQ$9&lt;&gt;"",IF(BQ$9&lt;&gt;"All Locations",IF(BQ$10="From",COUNTIFS(Matches[CLASS],INDEX(classNum,1,MATCH(BS$11,classScheme,0)),Matches[TIMEBIN],$B76,Matches[SITE IN],BQ$9),COUNTIFS(Matches[CLASS],INDEX(classNum,1,MATCH(BS$11,classScheme,0)),Matches[TIME OUT],"&gt;="&amp;TIMEVALUE(LEFT($B76,5)),Matches[TIME OUT],"&lt;"&amp;TIMEVALUE(LEFT($B76,5))+TIME(0,15,0),Matches[SITE OUT],BQ$9)),COUNTIFS(All[TIMEBIN],$B76,All[CLASS],INDEX(classNum,1,MATCH(BS$11,classScheme,0)))),"")</f>
        <v>3</v>
      </c>
      <c r="BT76" s="10">
        <f ca="1">IF(BQ$9&lt;&gt;"",IF(BQ$9&lt;&gt;"All Locations",IF(BQ$10="From",COUNTIFS(Matches[CLASS],INDEX(classNum,1,MATCH(BT$11,classScheme,0)),Matches[TIMEBIN],$B76,Matches[SITE IN],BQ$9),COUNTIFS(Matches[CLASS],INDEX(classNum,1,MATCH(BT$11,classScheme,0)),Matches[TIME OUT],"&gt;="&amp;TIMEVALUE(LEFT($B76,5)),Matches[TIME OUT],"&lt;"&amp;TIMEVALUE(LEFT($B76,5))+TIME(0,15,0),Matches[SITE OUT],BQ$9)),COUNTIFS(All[TIMEBIN],$B76,All[CLASS],INDEX(classNum,1,MATCH(BT$11,classScheme,0)))),"")</f>
        <v>1</v>
      </c>
      <c r="BU76" s="11">
        <f ca="1">IF(BQ$9&lt;&gt;"",IF(BQ$9&lt;&gt;"All Locations",IF(BQ$10="From",COUNTIFS(Matches[CLASS],INDEX(classNum,1,MATCH(BU$11,classScheme,0)),Matches[TIMEBIN],$B76,Matches[SITE IN],BQ$9),COUNTIFS(Matches[CLASS],INDEX(classNum,1,MATCH(BU$11,classScheme,0)),Matches[TIME OUT],"&gt;="&amp;TIMEVALUE(LEFT($B76,5)),Matches[TIME OUT],"&lt;"&amp;TIMEVALUE(LEFT($B76,5))+TIME(0,15,0),Matches[SITE OUT],BQ$9)),COUNTIFS(All[TIMEBIN],$B76,All[CLASS],INDEX(classNum,1,MATCH(BU$11,classScheme,0)))),"")</f>
        <v>2</v>
      </c>
    </row>
    <row r="77" spans="2:73">
      <c r="B77" s="7" t="str">
        <v>22:15 - 22:30</v>
      </c>
      <c r="C77" s="8">
        <f ca="1">IF(C$9&lt;&gt;"",IF(C$9&lt;&gt;"All Locations",IF(C$10="From",COUNTIFS(Matches[CLASS],INDEX(classNum,1,MATCH(C$11,classScheme,0)),Matches[TIMEBIN],$B77,Matches[SITE IN],C$9),COUNTIFS(Matches[CLASS],INDEX(classNum,1,MATCH(C$11,classScheme,0)),Matches[TIME OUT],"&gt;="&amp;TIMEVALUE(LEFT($B77,5)),Matches[TIME OUT],"&lt;"&amp;TIMEVALUE(LEFT($B77,5))+TIME(0,15,0),Matches[SITE OUT],C$9)),COUNTIFS(All[TIMEBIN],$B77,All[CLASS],INDEX(classNum,1,MATCH(C$11,classScheme,0)))),"")</f>
        <v>35</v>
      </c>
      <c r="D77" s="9">
        <f ca="1">IF(C$9&lt;&gt;"",IF(C$9&lt;&gt;"All Locations",IF(C$10="From",COUNTIFS(Matches[CLASS],INDEX(classNum,1,MATCH(D$11,classScheme,0)),Matches[TIMEBIN],$B77,Matches[SITE IN],C$9),COUNTIFS(Matches[CLASS],INDEX(classNum,1,MATCH(D$11,classScheme,0)),Matches[TIME OUT],"&gt;="&amp;TIMEVALUE(LEFT($B77,5)),Matches[TIME OUT],"&lt;"&amp;TIMEVALUE(LEFT($B77,5))+TIME(0,15,0),Matches[SITE OUT],C$9)),COUNTIFS(All[TIMEBIN],$B77,All[CLASS],INDEX(classNum,1,MATCH(D$11,classScheme,0)))),"")</f>
        <v>1</v>
      </c>
      <c r="E77" s="9">
        <f ca="1">IF(C$9&lt;&gt;"",IF(C$9&lt;&gt;"All Locations",IF(C$10="From",COUNTIFS(Matches[CLASS],INDEX(classNum,1,MATCH(E$11,classScheme,0)),Matches[TIMEBIN],$B77,Matches[SITE IN],C$9),COUNTIFS(Matches[CLASS],INDEX(classNum,1,MATCH(E$11,classScheme,0)),Matches[TIME OUT],"&gt;="&amp;TIMEVALUE(LEFT($B77,5)),Matches[TIME OUT],"&lt;"&amp;TIMEVALUE(LEFT($B77,5))+TIME(0,15,0),Matches[SITE OUT],C$9)),COUNTIFS(All[TIMEBIN],$B77,All[CLASS],INDEX(classNum,1,MATCH(E$11,classScheme,0)))),"")</f>
        <v>0</v>
      </c>
      <c r="F77" s="10">
        <f ca="1">IF(C$9&lt;&gt;"",IF(C$9&lt;&gt;"All Locations",IF(C$10="From",COUNTIFS(Matches[CLASS],INDEX(classNum,1,MATCH(F$11,classScheme,0)),Matches[TIMEBIN],$B77,Matches[SITE IN],C$9),COUNTIFS(Matches[CLASS],INDEX(classNum,1,MATCH(F$11,classScheme,0)),Matches[TIME OUT],"&gt;="&amp;TIMEVALUE(LEFT($B77,5)),Matches[TIME OUT],"&lt;"&amp;TIMEVALUE(LEFT($B77,5))+TIME(0,15,0),Matches[SITE OUT],C$9)),COUNTIFS(All[TIMEBIN],$B77,All[CLASS],INDEX(classNum,1,MATCH(F$11,classScheme,0)))),"")</f>
        <v>0</v>
      </c>
      <c r="G77" s="11">
        <f ca="1">IF(C$9&lt;&gt;"",IF(C$9&lt;&gt;"All Locations",IF(C$10="From",COUNTIFS(Matches[CLASS],INDEX(classNum,1,MATCH(G$11,classScheme,0)),Matches[TIMEBIN],$B77,Matches[SITE IN],C$9),COUNTIFS(Matches[CLASS],INDEX(classNum,1,MATCH(G$11,classScheme,0)),Matches[TIME OUT],"&gt;="&amp;TIMEVALUE(LEFT($B77,5)),Matches[TIME OUT],"&lt;"&amp;TIMEVALUE(LEFT($B77,5))+TIME(0,15,0),Matches[SITE OUT],C$9)),COUNTIFS(All[TIMEBIN],$B77,All[CLASS],INDEX(classNum,1,MATCH(G$11,classScheme,0)))),"")</f>
        <v>2</v>
      </c>
      <c r="H77" s="12"/>
      <c r="I77" s="8">
        <f ca="1">IF(I$9&lt;&gt;"",IF(I$9&lt;&gt;"All Locations",IF(I$10="From",COUNTIFS(Matches[CLASS],INDEX(classNum,1,MATCH(I$11,classScheme,0)),Matches[TIMEBIN],$B77,Matches[SITE IN],I$9),COUNTIFS(Matches[CLASS],INDEX(classNum,1,MATCH(I$11,classScheme,0)),Matches[TIME OUT],"&gt;="&amp;TIMEVALUE(LEFT($B77,5)),Matches[TIME OUT],"&lt;"&amp;TIMEVALUE(LEFT($B77,5))+TIME(0,15,0),Matches[SITE OUT],I$9)),COUNTIFS(All[TIMEBIN],$B77,All[CLASS],INDEX(classNum,1,MATCH(I$11,classScheme,0)))),"")</f>
        <v>0</v>
      </c>
      <c r="J77" s="9">
        <f ca="1">IF(I$9&lt;&gt;"",IF(I$9&lt;&gt;"All Locations",IF(I$10="From",COUNTIFS(Matches[CLASS],INDEX(classNum,1,MATCH(J$11,classScheme,0)),Matches[TIMEBIN],$B77,Matches[SITE IN],I$9),COUNTIFS(Matches[CLASS],INDEX(classNum,1,MATCH(J$11,classScheme,0)),Matches[TIME OUT],"&gt;="&amp;TIMEVALUE(LEFT($B77,5)),Matches[TIME OUT],"&lt;"&amp;TIMEVALUE(LEFT($B77,5))+TIME(0,15,0),Matches[SITE OUT],I$9)),COUNTIFS(All[TIMEBIN],$B77,All[CLASS],INDEX(classNum,1,MATCH(J$11,classScheme,0)))),"")</f>
        <v>0</v>
      </c>
      <c r="K77" s="9">
        <f ca="1">IF(I$9&lt;&gt;"",IF(I$9&lt;&gt;"All Locations",IF(I$10="From",COUNTIFS(Matches[CLASS],INDEX(classNum,1,MATCH(K$11,classScheme,0)),Matches[TIMEBIN],$B77,Matches[SITE IN],I$9),COUNTIFS(Matches[CLASS],INDEX(classNum,1,MATCH(K$11,classScheme,0)),Matches[TIME OUT],"&gt;="&amp;TIMEVALUE(LEFT($B77,5)),Matches[TIME OUT],"&lt;"&amp;TIMEVALUE(LEFT($B77,5))+TIME(0,15,0),Matches[SITE OUT],I$9)),COUNTIFS(All[TIMEBIN],$B77,All[CLASS],INDEX(classNum,1,MATCH(K$11,classScheme,0)))),"")</f>
        <v>0</v>
      </c>
      <c r="L77" s="10">
        <f ca="1">IF(I$9&lt;&gt;"",IF(I$9&lt;&gt;"All Locations",IF(I$10="From",COUNTIFS(Matches[CLASS],INDEX(classNum,1,MATCH(L$11,classScheme,0)),Matches[TIMEBIN],$B77,Matches[SITE IN],I$9),COUNTIFS(Matches[CLASS],INDEX(classNum,1,MATCH(L$11,classScheme,0)),Matches[TIME OUT],"&gt;="&amp;TIMEVALUE(LEFT($B77,5)),Matches[TIME OUT],"&lt;"&amp;TIMEVALUE(LEFT($B77,5))+TIME(0,15,0),Matches[SITE OUT],I$9)),COUNTIFS(All[TIMEBIN],$B77,All[CLASS],INDEX(classNum,1,MATCH(L$11,classScheme,0)))),"")</f>
        <v>0</v>
      </c>
      <c r="M77" s="11">
        <f ca="1">IF(I$9&lt;&gt;"",IF(I$9&lt;&gt;"All Locations",IF(I$10="From",COUNTIFS(Matches[CLASS],INDEX(classNum,1,MATCH(M$11,classScheme,0)),Matches[TIMEBIN],$B77,Matches[SITE IN],I$9),COUNTIFS(Matches[CLASS],INDEX(classNum,1,MATCH(M$11,classScheme,0)),Matches[TIME OUT],"&gt;="&amp;TIMEVALUE(LEFT($B77,5)),Matches[TIME OUT],"&lt;"&amp;TIMEVALUE(LEFT($B77,5))+TIME(0,15,0),Matches[SITE OUT],I$9)),COUNTIFS(All[TIMEBIN],$B77,All[CLASS],INDEX(classNum,1,MATCH(M$11,classScheme,0)))),"")</f>
        <v>0</v>
      </c>
      <c r="N77" s="12"/>
      <c r="O77" s="8">
        <f ca="1">IF(O$9&lt;&gt;"",IF(O$9&lt;&gt;"All Locations",IF(O$10="From",COUNTIFS(Matches[CLASS],INDEX(classNum,1,MATCH(O$11,classScheme,0)),Matches[TIMEBIN],$B77,Matches[SITE IN],O$9),COUNTIFS(Matches[CLASS],INDEX(classNum,1,MATCH(O$11,classScheme,0)),Matches[TIME OUT],"&gt;="&amp;TIMEVALUE(LEFT($B77,5)),Matches[TIME OUT],"&lt;"&amp;TIMEVALUE(LEFT($B77,5))+TIME(0,15,0),Matches[SITE OUT],O$9)),COUNTIFS(All[TIMEBIN],$B77,All[CLASS],INDEX(classNum,1,MATCH(O$11,classScheme,0)))),"")</f>
        <v>9</v>
      </c>
      <c r="P77" s="9">
        <f ca="1">IF(O$9&lt;&gt;"",IF(O$9&lt;&gt;"All Locations",IF(O$10="From",COUNTIFS(Matches[CLASS],INDEX(classNum,1,MATCH(P$11,classScheme,0)),Matches[TIMEBIN],$B77,Matches[SITE IN],O$9),COUNTIFS(Matches[CLASS],INDEX(classNum,1,MATCH(P$11,classScheme,0)),Matches[TIME OUT],"&gt;="&amp;TIMEVALUE(LEFT($B77,5)),Matches[TIME OUT],"&lt;"&amp;TIMEVALUE(LEFT($B77,5))+TIME(0,15,0),Matches[SITE OUT],O$9)),COUNTIFS(All[TIMEBIN],$B77,All[CLASS],INDEX(classNum,1,MATCH(P$11,classScheme,0)))),"")</f>
        <v>0</v>
      </c>
      <c r="Q77" s="9">
        <f ca="1">IF(O$9&lt;&gt;"",IF(O$9&lt;&gt;"All Locations",IF(O$10="From",COUNTIFS(Matches[CLASS],INDEX(classNum,1,MATCH(Q$11,classScheme,0)),Matches[TIMEBIN],$B77,Matches[SITE IN],O$9),COUNTIFS(Matches[CLASS],INDEX(classNum,1,MATCH(Q$11,classScheme,0)),Matches[TIME OUT],"&gt;="&amp;TIMEVALUE(LEFT($B77,5)),Matches[TIME OUT],"&lt;"&amp;TIMEVALUE(LEFT($B77,5))+TIME(0,15,0),Matches[SITE OUT],O$9)),COUNTIFS(All[TIMEBIN],$B77,All[CLASS],INDEX(classNum,1,MATCH(Q$11,classScheme,0)))),"")</f>
        <v>0</v>
      </c>
      <c r="R77" s="10">
        <f ca="1">IF(O$9&lt;&gt;"",IF(O$9&lt;&gt;"All Locations",IF(O$10="From",COUNTIFS(Matches[CLASS],INDEX(classNum,1,MATCH(R$11,classScheme,0)),Matches[TIMEBIN],$B77,Matches[SITE IN],O$9),COUNTIFS(Matches[CLASS],INDEX(classNum,1,MATCH(R$11,classScheme,0)),Matches[TIME OUT],"&gt;="&amp;TIMEVALUE(LEFT($B77,5)),Matches[TIME OUT],"&lt;"&amp;TIMEVALUE(LEFT($B77,5))+TIME(0,15,0),Matches[SITE OUT],O$9)),COUNTIFS(All[TIMEBIN],$B77,All[CLASS],INDEX(classNum,1,MATCH(R$11,classScheme,0)))),"")</f>
        <v>0</v>
      </c>
      <c r="S77" s="11">
        <f ca="1">IF(O$9&lt;&gt;"",IF(O$9&lt;&gt;"All Locations",IF(O$10="From",COUNTIFS(Matches[CLASS],INDEX(classNum,1,MATCH(S$11,classScheme,0)),Matches[TIMEBIN],$B77,Matches[SITE IN],O$9),COUNTIFS(Matches[CLASS],INDEX(classNum,1,MATCH(S$11,classScheme,0)),Matches[TIME OUT],"&gt;="&amp;TIMEVALUE(LEFT($B77,5)),Matches[TIME OUT],"&lt;"&amp;TIMEVALUE(LEFT($B77,5))+TIME(0,15,0),Matches[SITE OUT],O$9)),COUNTIFS(All[TIMEBIN],$B77,All[CLASS],INDEX(classNum,1,MATCH(S$11,classScheme,0)))),"")</f>
        <v>0</v>
      </c>
      <c r="T77" s="12"/>
      <c r="U77" s="8">
        <f ca="1">IF(U$9&lt;&gt;"",IF(U$9&lt;&gt;"All Locations",IF(U$10="From",COUNTIFS(Matches[CLASS],INDEX(classNum,1,MATCH(U$11,classScheme,0)),Matches[TIMEBIN],$B77,Matches[SITE IN],U$9),COUNTIFS(Matches[CLASS],INDEX(classNum,1,MATCH(U$11,classScheme,0)),Matches[TIME OUT],"&gt;="&amp;TIMEVALUE(LEFT($B77,5)),Matches[TIME OUT],"&lt;"&amp;TIMEVALUE(LEFT($B77,5))+TIME(0,15,0),Matches[SITE OUT],U$9)),COUNTIFS(All[TIMEBIN],$B77,All[CLASS],INDEX(classNum,1,MATCH(U$11,classScheme,0)))),"")</f>
        <v>7</v>
      </c>
      <c r="V77" s="9">
        <f ca="1">IF(U$9&lt;&gt;"",IF(U$9&lt;&gt;"All Locations",IF(U$10="From",COUNTIFS(Matches[CLASS],INDEX(classNum,1,MATCH(V$11,classScheme,0)),Matches[TIMEBIN],$B77,Matches[SITE IN],U$9),COUNTIFS(Matches[CLASS],INDEX(classNum,1,MATCH(V$11,classScheme,0)),Matches[TIME OUT],"&gt;="&amp;TIMEVALUE(LEFT($B77,5)),Matches[TIME OUT],"&lt;"&amp;TIMEVALUE(LEFT($B77,5))+TIME(0,15,0),Matches[SITE OUT],U$9)),COUNTIFS(All[TIMEBIN],$B77,All[CLASS],INDEX(classNum,1,MATCH(V$11,classScheme,0)))),"")</f>
        <v>0</v>
      </c>
      <c r="W77" s="9">
        <f ca="1">IF(U$9&lt;&gt;"",IF(U$9&lt;&gt;"All Locations",IF(U$10="From",COUNTIFS(Matches[CLASS],INDEX(classNum,1,MATCH(W$11,classScheme,0)),Matches[TIMEBIN],$B77,Matches[SITE IN],U$9),COUNTIFS(Matches[CLASS],INDEX(classNum,1,MATCH(W$11,classScheme,0)),Matches[TIME OUT],"&gt;="&amp;TIMEVALUE(LEFT($B77,5)),Matches[TIME OUT],"&lt;"&amp;TIMEVALUE(LEFT($B77,5))+TIME(0,15,0),Matches[SITE OUT],U$9)),COUNTIFS(All[TIMEBIN],$B77,All[CLASS],INDEX(classNum,1,MATCH(W$11,classScheme,0)))),"")</f>
        <v>0</v>
      </c>
      <c r="X77" s="10">
        <f ca="1">IF(U$9&lt;&gt;"",IF(U$9&lt;&gt;"All Locations",IF(U$10="From",COUNTIFS(Matches[CLASS],INDEX(classNum,1,MATCH(X$11,classScheme,0)),Matches[TIMEBIN],$B77,Matches[SITE IN],U$9),COUNTIFS(Matches[CLASS],INDEX(classNum,1,MATCH(X$11,classScheme,0)),Matches[TIME OUT],"&gt;="&amp;TIMEVALUE(LEFT($B77,5)),Matches[TIME OUT],"&lt;"&amp;TIMEVALUE(LEFT($B77,5))+TIME(0,15,0),Matches[SITE OUT],U$9)),COUNTIFS(All[TIMEBIN],$B77,All[CLASS],INDEX(classNum,1,MATCH(X$11,classScheme,0)))),"")</f>
        <v>1</v>
      </c>
      <c r="Y77" s="11">
        <f ca="1">IF(U$9&lt;&gt;"",IF(U$9&lt;&gt;"All Locations",IF(U$10="From",COUNTIFS(Matches[CLASS],INDEX(classNum,1,MATCH(Y$11,classScheme,0)),Matches[TIMEBIN],$B77,Matches[SITE IN],U$9),COUNTIFS(Matches[CLASS],INDEX(classNum,1,MATCH(Y$11,classScheme,0)),Matches[TIME OUT],"&gt;="&amp;TIMEVALUE(LEFT($B77,5)),Matches[TIME OUT],"&lt;"&amp;TIMEVALUE(LEFT($B77,5))+TIME(0,15,0),Matches[SITE OUT],U$9)),COUNTIFS(All[TIMEBIN],$B77,All[CLASS],INDEX(classNum,1,MATCH(Y$11,classScheme,0)))),"")</f>
        <v>0</v>
      </c>
      <c r="Z77" s="12"/>
      <c r="AA77" s="8">
        <f ca="1">IF(AA$9&lt;&gt;"",IF(AA$9&lt;&gt;"All Locations",IF(AA$10="From",COUNTIFS(Matches[CLASS],INDEX(classNum,1,MATCH(AA$11,classScheme,0)),Matches[TIMEBIN],$B77,Matches[SITE IN],AA$9),COUNTIFS(Matches[CLASS],INDEX(classNum,1,MATCH(AA$11,classScheme,0)),Matches[TIME OUT],"&gt;="&amp;TIMEVALUE(LEFT($B77,5)),Matches[TIME OUT],"&lt;"&amp;TIMEVALUE(LEFT($B77,5))+TIME(0,15,0),Matches[SITE OUT],AA$9)),COUNTIFS(All[TIMEBIN],$B77,All[CLASS],INDEX(classNum,1,MATCH(AA$11,classScheme,0)))),"")</f>
        <v>9</v>
      </c>
      <c r="AB77" s="9">
        <f ca="1">IF(AA$9&lt;&gt;"",IF(AA$9&lt;&gt;"All Locations",IF(AA$10="From",COUNTIFS(Matches[CLASS],INDEX(classNum,1,MATCH(AB$11,classScheme,0)),Matches[TIMEBIN],$B77,Matches[SITE IN],AA$9),COUNTIFS(Matches[CLASS],INDEX(classNum,1,MATCH(AB$11,classScheme,0)),Matches[TIME OUT],"&gt;="&amp;TIMEVALUE(LEFT($B77,5)),Matches[TIME OUT],"&lt;"&amp;TIMEVALUE(LEFT($B77,5))+TIME(0,15,0),Matches[SITE OUT],AA$9)),COUNTIFS(All[TIMEBIN],$B77,All[CLASS],INDEX(classNum,1,MATCH(AB$11,classScheme,0)))),"")</f>
        <v>0</v>
      </c>
      <c r="AC77" s="9">
        <f ca="1">IF(AA$9&lt;&gt;"",IF(AA$9&lt;&gt;"All Locations",IF(AA$10="From",COUNTIFS(Matches[CLASS],INDEX(classNum,1,MATCH(AC$11,classScheme,0)),Matches[TIMEBIN],$B77,Matches[SITE IN],AA$9),COUNTIFS(Matches[CLASS],INDEX(classNum,1,MATCH(AC$11,classScheme,0)),Matches[TIME OUT],"&gt;="&amp;TIMEVALUE(LEFT($B77,5)),Matches[TIME OUT],"&lt;"&amp;TIMEVALUE(LEFT($B77,5))+TIME(0,15,0),Matches[SITE OUT],AA$9)),COUNTIFS(All[TIMEBIN],$B77,All[CLASS],INDEX(classNum,1,MATCH(AC$11,classScheme,0)))),"")</f>
        <v>0</v>
      </c>
      <c r="AD77" s="10">
        <f ca="1">IF(AA$9&lt;&gt;"",IF(AA$9&lt;&gt;"All Locations",IF(AA$10="From",COUNTIFS(Matches[CLASS],INDEX(classNum,1,MATCH(AD$11,classScheme,0)),Matches[TIMEBIN],$B77,Matches[SITE IN],AA$9),COUNTIFS(Matches[CLASS],INDEX(classNum,1,MATCH(AD$11,classScheme,0)),Matches[TIME OUT],"&gt;="&amp;TIMEVALUE(LEFT($B77,5)),Matches[TIME OUT],"&lt;"&amp;TIMEVALUE(LEFT($B77,5))+TIME(0,15,0),Matches[SITE OUT],AA$9)),COUNTIFS(All[TIMEBIN],$B77,All[CLASS],INDEX(classNum,1,MATCH(AD$11,classScheme,0)))),"")</f>
        <v>0</v>
      </c>
      <c r="AE77" s="11">
        <f ca="1">IF(AA$9&lt;&gt;"",IF(AA$9&lt;&gt;"All Locations",IF(AA$10="From",COUNTIFS(Matches[CLASS],INDEX(classNum,1,MATCH(AE$11,classScheme,0)),Matches[TIMEBIN],$B77,Matches[SITE IN],AA$9),COUNTIFS(Matches[CLASS],INDEX(classNum,1,MATCH(AE$11,classScheme,0)),Matches[TIME OUT],"&gt;="&amp;TIMEVALUE(LEFT($B77,5)),Matches[TIME OUT],"&lt;"&amp;TIMEVALUE(LEFT($B77,5))+TIME(0,15,0),Matches[SITE OUT],AA$9)),COUNTIFS(All[TIMEBIN],$B77,All[CLASS],INDEX(classNum,1,MATCH(AE$11,classScheme,0)))),"")</f>
        <v>0</v>
      </c>
      <c r="AF77" s="12"/>
      <c r="AG77" s="8">
        <f ca="1">IF(AG$9&lt;&gt;"",IF(AG$9&lt;&gt;"All Locations",IF(AG$10="From",COUNTIFS(Matches[CLASS],INDEX(classNum,1,MATCH(AG$11,classScheme,0)),Matches[TIMEBIN],$B77,Matches[SITE IN],AG$9),COUNTIFS(Matches[CLASS],INDEX(classNum,1,MATCH(AG$11,classScheme,0)),Matches[TIME OUT],"&gt;="&amp;TIMEVALUE(LEFT($B77,5)),Matches[TIME OUT],"&lt;"&amp;TIMEVALUE(LEFT($B77,5))+TIME(0,15,0),Matches[SITE OUT],AG$9)),COUNTIFS(All[TIMEBIN],$B77,All[CLASS],INDEX(classNum,1,MATCH(AG$11,classScheme,0)))),"")</f>
        <v>27</v>
      </c>
      <c r="AH77" s="9">
        <f ca="1">IF(AG$9&lt;&gt;"",IF(AG$9&lt;&gt;"All Locations",IF(AG$10="From",COUNTIFS(Matches[CLASS],INDEX(classNum,1,MATCH(AH$11,classScheme,0)),Matches[TIMEBIN],$B77,Matches[SITE IN],AG$9),COUNTIFS(Matches[CLASS],INDEX(classNum,1,MATCH(AH$11,classScheme,0)),Matches[TIME OUT],"&gt;="&amp;TIMEVALUE(LEFT($B77,5)),Matches[TIME OUT],"&lt;"&amp;TIMEVALUE(LEFT($B77,5))+TIME(0,15,0),Matches[SITE OUT],AG$9)),COUNTIFS(All[TIMEBIN],$B77,All[CLASS],INDEX(classNum,1,MATCH(AH$11,classScheme,0)))),"")</f>
        <v>0</v>
      </c>
      <c r="AI77" s="9">
        <f ca="1">IF(AG$9&lt;&gt;"",IF(AG$9&lt;&gt;"All Locations",IF(AG$10="From",COUNTIFS(Matches[CLASS],INDEX(classNum,1,MATCH(AI$11,classScheme,0)),Matches[TIMEBIN],$B77,Matches[SITE IN],AG$9),COUNTIFS(Matches[CLASS],INDEX(classNum,1,MATCH(AI$11,classScheme,0)),Matches[TIME OUT],"&gt;="&amp;TIMEVALUE(LEFT($B77,5)),Matches[TIME OUT],"&lt;"&amp;TIMEVALUE(LEFT($B77,5))+TIME(0,15,0),Matches[SITE OUT],AG$9)),COUNTIFS(All[TIMEBIN],$B77,All[CLASS],INDEX(classNum,1,MATCH(AI$11,classScheme,0)))),"")</f>
        <v>1</v>
      </c>
      <c r="AJ77" s="10">
        <f ca="1">IF(AG$9&lt;&gt;"",IF(AG$9&lt;&gt;"All Locations",IF(AG$10="From",COUNTIFS(Matches[CLASS],INDEX(classNum,1,MATCH(AJ$11,classScheme,0)),Matches[TIMEBIN],$B77,Matches[SITE IN],AG$9),COUNTIFS(Matches[CLASS],INDEX(classNum,1,MATCH(AJ$11,classScheme,0)),Matches[TIME OUT],"&gt;="&amp;TIMEVALUE(LEFT($B77,5)),Matches[TIME OUT],"&lt;"&amp;TIMEVALUE(LEFT($B77,5))+TIME(0,15,0),Matches[SITE OUT],AG$9)),COUNTIFS(All[TIMEBIN],$B77,All[CLASS],INDEX(classNum,1,MATCH(AJ$11,classScheme,0)))),"")</f>
        <v>1</v>
      </c>
      <c r="AK77" s="11">
        <f ca="1">IF(AG$9&lt;&gt;"",IF(AG$9&lt;&gt;"All Locations",IF(AG$10="From",COUNTIFS(Matches[CLASS],INDEX(classNum,1,MATCH(AK$11,classScheme,0)),Matches[TIMEBIN],$B77,Matches[SITE IN],AG$9),COUNTIFS(Matches[CLASS],INDEX(classNum,1,MATCH(AK$11,classScheme,0)),Matches[TIME OUT],"&gt;="&amp;TIMEVALUE(LEFT($B77,5)),Matches[TIME OUT],"&lt;"&amp;TIMEVALUE(LEFT($B77,5))+TIME(0,15,0),Matches[SITE OUT],AG$9)),COUNTIFS(All[TIMEBIN],$B77,All[CLASS],INDEX(classNum,1,MATCH(AK$11,classScheme,0)))),"")</f>
        <v>0</v>
      </c>
      <c r="AL77" s="12"/>
      <c r="AM77" s="8">
        <f ca="1">IF(AM$9&lt;&gt;"",IF(AM$9&lt;&gt;"All Locations",IF(AM$10="From",COUNTIFS(Matches[CLASS],INDEX(classNum,1,MATCH(AM$11,classScheme,0)),Matches[TIMEBIN],$B77,Matches[SITE IN],AM$9),COUNTIFS(Matches[CLASS],INDEX(classNum,1,MATCH(AM$11,classScheme,0)),Matches[TIME OUT],"&gt;="&amp;TIMEVALUE(LEFT($B77,5)),Matches[TIME OUT],"&lt;"&amp;TIMEVALUE(LEFT($B77,5))+TIME(0,15,0),Matches[SITE OUT],AM$9)),COUNTIFS(All[TIMEBIN],$B77,All[CLASS],INDEX(classNum,1,MATCH(AM$11,classScheme,0)))),"")</f>
        <v>22</v>
      </c>
      <c r="AN77" s="9">
        <f ca="1">IF(AM$9&lt;&gt;"",IF(AM$9&lt;&gt;"All Locations",IF(AM$10="From",COUNTIFS(Matches[CLASS],INDEX(classNum,1,MATCH(AN$11,classScheme,0)),Matches[TIMEBIN],$B77,Matches[SITE IN],AM$9),COUNTIFS(Matches[CLASS],INDEX(classNum,1,MATCH(AN$11,classScheme,0)),Matches[TIME OUT],"&gt;="&amp;TIMEVALUE(LEFT($B77,5)),Matches[TIME OUT],"&lt;"&amp;TIMEVALUE(LEFT($B77,5))+TIME(0,15,0),Matches[SITE OUT],AM$9)),COUNTIFS(All[TIMEBIN],$B77,All[CLASS],INDEX(classNum,1,MATCH(AN$11,classScheme,0)))),"")</f>
        <v>0</v>
      </c>
      <c r="AO77" s="9">
        <f ca="1">IF(AM$9&lt;&gt;"",IF(AM$9&lt;&gt;"All Locations",IF(AM$10="From",COUNTIFS(Matches[CLASS],INDEX(classNum,1,MATCH(AO$11,classScheme,0)),Matches[TIMEBIN],$B77,Matches[SITE IN],AM$9),COUNTIFS(Matches[CLASS],INDEX(classNum,1,MATCH(AO$11,classScheme,0)),Matches[TIME OUT],"&gt;="&amp;TIMEVALUE(LEFT($B77,5)),Matches[TIME OUT],"&lt;"&amp;TIMEVALUE(LEFT($B77,5))+TIME(0,15,0),Matches[SITE OUT],AM$9)),COUNTIFS(All[TIMEBIN],$B77,All[CLASS],INDEX(classNum,1,MATCH(AO$11,classScheme,0)))),"")</f>
        <v>0</v>
      </c>
      <c r="AP77" s="10">
        <f ca="1">IF(AM$9&lt;&gt;"",IF(AM$9&lt;&gt;"All Locations",IF(AM$10="From",COUNTIFS(Matches[CLASS],INDEX(classNum,1,MATCH(AP$11,classScheme,0)),Matches[TIMEBIN],$B77,Matches[SITE IN],AM$9),COUNTIFS(Matches[CLASS],INDEX(classNum,1,MATCH(AP$11,classScheme,0)),Matches[TIME OUT],"&gt;="&amp;TIMEVALUE(LEFT($B77,5)),Matches[TIME OUT],"&lt;"&amp;TIMEVALUE(LEFT($B77,5))+TIME(0,15,0),Matches[SITE OUT],AM$9)),COUNTIFS(All[TIMEBIN],$B77,All[CLASS],INDEX(classNum,1,MATCH(AP$11,classScheme,0)))),"")</f>
        <v>0</v>
      </c>
      <c r="AQ77" s="11">
        <f ca="1">IF(AM$9&lt;&gt;"",IF(AM$9&lt;&gt;"All Locations",IF(AM$10="From",COUNTIFS(Matches[CLASS],INDEX(classNum,1,MATCH(AQ$11,classScheme,0)),Matches[TIMEBIN],$B77,Matches[SITE IN],AM$9),COUNTIFS(Matches[CLASS],INDEX(classNum,1,MATCH(AQ$11,classScheme,0)),Matches[TIME OUT],"&gt;="&amp;TIMEVALUE(LEFT($B77,5)),Matches[TIME OUT],"&lt;"&amp;TIMEVALUE(LEFT($B77,5))+TIME(0,15,0),Matches[SITE OUT],AM$9)),COUNTIFS(All[TIMEBIN],$B77,All[CLASS],INDEX(classNum,1,MATCH(AQ$11,classScheme,0)))),"")</f>
        <v>2</v>
      </c>
      <c r="AR77" s="12"/>
      <c r="AS77" s="8">
        <f ca="1">IF(AS$9&lt;&gt;"",IF(AS$9&lt;&gt;"All Locations",IF(AS$10="From",COUNTIFS(Matches[CLASS],INDEX(classNum,1,MATCH(AS$11,classScheme,0)),Matches[TIMEBIN],$B77,Matches[SITE IN],AS$9),COUNTIFS(Matches[CLASS],INDEX(classNum,1,MATCH(AS$11,classScheme,0)),Matches[TIME OUT],"&gt;="&amp;TIMEVALUE(LEFT($B77,5)),Matches[TIME OUT],"&lt;"&amp;TIMEVALUE(LEFT($B77,5))+TIME(0,15,0),Matches[SITE OUT],AS$9)),COUNTIFS(All[TIMEBIN],$B77,All[CLASS],INDEX(classNum,1,MATCH(AS$11,classScheme,0)))),"")</f>
        <v>0</v>
      </c>
      <c r="AT77" s="9">
        <f ca="1">IF(AS$9&lt;&gt;"",IF(AS$9&lt;&gt;"All Locations",IF(AS$10="From",COUNTIFS(Matches[CLASS],INDEX(classNum,1,MATCH(AT$11,classScheme,0)),Matches[TIMEBIN],$B77,Matches[SITE IN],AS$9),COUNTIFS(Matches[CLASS],INDEX(classNum,1,MATCH(AT$11,classScheme,0)),Matches[TIME OUT],"&gt;="&amp;TIMEVALUE(LEFT($B77,5)),Matches[TIME OUT],"&lt;"&amp;TIMEVALUE(LEFT($B77,5))+TIME(0,15,0),Matches[SITE OUT],AS$9)),COUNTIFS(All[TIMEBIN],$B77,All[CLASS],INDEX(classNum,1,MATCH(AT$11,classScheme,0)))),"")</f>
        <v>0</v>
      </c>
      <c r="AU77" s="9">
        <f ca="1">IF(AS$9&lt;&gt;"",IF(AS$9&lt;&gt;"All Locations",IF(AS$10="From",COUNTIFS(Matches[CLASS],INDEX(classNum,1,MATCH(AU$11,classScheme,0)),Matches[TIMEBIN],$B77,Matches[SITE IN],AS$9),COUNTIFS(Matches[CLASS],INDEX(classNum,1,MATCH(AU$11,classScheme,0)),Matches[TIME OUT],"&gt;="&amp;TIMEVALUE(LEFT($B77,5)),Matches[TIME OUT],"&lt;"&amp;TIMEVALUE(LEFT($B77,5))+TIME(0,15,0),Matches[SITE OUT],AS$9)),COUNTIFS(All[TIMEBIN],$B77,All[CLASS],INDEX(classNum,1,MATCH(AU$11,classScheme,0)))),"")</f>
        <v>0</v>
      </c>
      <c r="AV77" s="10">
        <f ca="1">IF(AS$9&lt;&gt;"",IF(AS$9&lt;&gt;"All Locations",IF(AS$10="From",COUNTIFS(Matches[CLASS],INDEX(classNum,1,MATCH(AV$11,classScheme,0)),Matches[TIMEBIN],$B77,Matches[SITE IN],AS$9),COUNTIFS(Matches[CLASS],INDEX(classNum,1,MATCH(AV$11,classScheme,0)),Matches[TIME OUT],"&gt;="&amp;TIMEVALUE(LEFT($B77,5)),Matches[TIME OUT],"&lt;"&amp;TIMEVALUE(LEFT($B77,5))+TIME(0,15,0),Matches[SITE OUT],AS$9)),COUNTIFS(All[TIMEBIN],$B77,All[CLASS],INDEX(classNum,1,MATCH(AV$11,classScheme,0)))),"")</f>
        <v>0</v>
      </c>
      <c r="AW77" s="11">
        <f ca="1">IF(AS$9&lt;&gt;"",IF(AS$9&lt;&gt;"All Locations",IF(AS$10="From",COUNTIFS(Matches[CLASS],INDEX(classNum,1,MATCH(AW$11,classScheme,0)),Matches[TIMEBIN],$B77,Matches[SITE IN],AS$9),COUNTIFS(Matches[CLASS],INDEX(classNum,1,MATCH(AW$11,classScheme,0)),Matches[TIME OUT],"&gt;="&amp;TIMEVALUE(LEFT($B77,5)),Matches[TIME OUT],"&lt;"&amp;TIMEVALUE(LEFT($B77,5))+TIME(0,15,0),Matches[SITE OUT],AS$9)),COUNTIFS(All[TIMEBIN],$B77,All[CLASS],INDEX(classNum,1,MATCH(AW$11,classScheme,0)))),"")</f>
        <v>0</v>
      </c>
      <c r="AX77" s="12"/>
      <c r="AY77" s="8">
        <f ca="1">IF(AY$9&lt;&gt;"",IF(AY$9&lt;&gt;"All Locations",IF(AY$10="From",COUNTIFS(Matches[CLASS],INDEX(classNum,1,MATCH(AY$11,classScheme,0)),Matches[TIMEBIN],$B77,Matches[SITE IN],AY$9),COUNTIFS(Matches[CLASS],INDEX(classNum,1,MATCH(AY$11,classScheme,0)),Matches[TIME OUT],"&gt;="&amp;TIMEVALUE(LEFT($B77,5)),Matches[TIME OUT],"&lt;"&amp;TIMEVALUE(LEFT($B77,5))+TIME(0,15,0),Matches[SITE OUT],AY$9)),COUNTIFS(All[TIMEBIN],$B77,All[CLASS],INDEX(classNum,1,MATCH(AY$11,classScheme,0)))),"")</f>
        <v>10</v>
      </c>
      <c r="AZ77" s="9">
        <f ca="1">IF(AY$9&lt;&gt;"",IF(AY$9&lt;&gt;"All Locations",IF(AY$10="From",COUNTIFS(Matches[CLASS],INDEX(classNum,1,MATCH(AZ$11,classScheme,0)),Matches[TIMEBIN],$B77,Matches[SITE IN],AY$9),COUNTIFS(Matches[CLASS],INDEX(classNum,1,MATCH(AZ$11,classScheme,0)),Matches[TIME OUT],"&gt;="&amp;TIMEVALUE(LEFT($B77,5)),Matches[TIME OUT],"&lt;"&amp;TIMEVALUE(LEFT($B77,5))+TIME(0,15,0),Matches[SITE OUT],AY$9)),COUNTIFS(All[TIMEBIN],$B77,All[CLASS],INDEX(classNum,1,MATCH(AZ$11,classScheme,0)))),"")</f>
        <v>1</v>
      </c>
      <c r="BA77" s="9">
        <f ca="1">IF(AY$9&lt;&gt;"",IF(AY$9&lt;&gt;"All Locations",IF(AY$10="From",COUNTIFS(Matches[CLASS],INDEX(classNum,1,MATCH(BA$11,classScheme,0)),Matches[TIMEBIN],$B77,Matches[SITE IN],AY$9),COUNTIFS(Matches[CLASS],INDEX(classNum,1,MATCH(BA$11,classScheme,0)),Matches[TIME OUT],"&gt;="&amp;TIMEVALUE(LEFT($B77,5)),Matches[TIME OUT],"&lt;"&amp;TIMEVALUE(LEFT($B77,5))+TIME(0,15,0),Matches[SITE OUT],AY$9)),COUNTIFS(All[TIMEBIN],$B77,All[CLASS],INDEX(classNum,1,MATCH(BA$11,classScheme,0)))),"")</f>
        <v>0</v>
      </c>
      <c r="BB77" s="10">
        <f ca="1">IF(AY$9&lt;&gt;"",IF(AY$9&lt;&gt;"All Locations",IF(AY$10="From",COUNTIFS(Matches[CLASS],INDEX(classNum,1,MATCH(BB$11,classScheme,0)),Matches[TIMEBIN],$B77,Matches[SITE IN],AY$9),COUNTIFS(Matches[CLASS],INDEX(classNum,1,MATCH(BB$11,classScheme,0)),Matches[TIME OUT],"&gt;="&amp;TIMEVALUE(LEFT($B77,5)),Matches[TIME OUT],"&lt;"&amp;TIMEVALUE(LEFT($B77,5))+TIME(0,15,0),Matches[SITE OUT],AY$9)),COUNTIFS(All[TIMEBIN],$B77,All[CLASS],INDEX(classNum,1,MATCH(BB$11,classScheme,0)))),"")</f>
        <v>0</v>
      </c>
      <c r="BC77" s="11">
        <f ca="1">IF(AY$9&lt;&gt;"",IF(AY$9&lt;&gt;"All Locations",IF(AY$10="From",COUNTIFS(Matches[CLASS],INDEX(classNum,1,MATCH(BC$11,classScheme,0)),Matches[TIMEBIN],$B77,Matches[SITE IN],AY$9),COUNTIFS(Matches[CLASS],INDEX(classNum,1,MATCH(BC$11,classScheme,0)),Matches[TIME OUT],"&gt;="&amp;TIMEVALUE(LEFT($B77,5)),Matches[TIME OUT],"&lt;"&amp;TIMEVALUE(LEFT($B77,5))+TIME(0,15,0),Matches[SITE OUT],AY$9)),COUNTIFS(All[TIMEBIN],$B77,All[CLASS],INDEX(classNum,1,MATCH(BC$11,classScheme,0)))),"")</f>
        <v>0</v>
      </c>
      <c r="BD77" s="12"/>
      <c r="BE77" s="8">
        <f ca="1">IF(BE$9&lt;&gt;"",IF(BE$9&lt;&gt;"All Locations",IF(BE$10="From",COUNTIFS(Matches[CLASS],INDEX(classNum,1,MATCH(BE$11,classScheme,0)),Matches[TIMEBIN],$B77,Matches[SITE IN],BE$9),COUNTIFS(Matches[CLASS],INDEX(classNum,1,MATCH(BE$11,classScheme,0)),Matches[TIME OUT],"&gt;="&amp;TIMEVALUE(LEFT($B77,5)),Matches[TIME OUT],"&lt;"&amp;TIMEVALUE(LEFT($B77,5))+TIME(0,15,0),Matches[SITE OUT],BE$9)),COUNTIFS(All[TIMEBIN],$B77,All[CLASS],INDEX(classNum,1,MATCH(BE$11,classScheme,0)))),"")</f>
        <v>5</v>
      </c>
      <c r="BF77" s="9">
        <f ca="1">IF(BE$9&lt;&gt;"",IF(BE$9&lt;&gt;"All Locations",IF(BE$10="From",COUNTIFS(Matches[CLASS],INDEX(classNum,1,MATCH(BF$11,classScheme,0)),Matches[TIMEBIN],$B77,Matches[SITE IN],BE$9),COUNTIFS(Matches[CLASS],INDEX(classNum,1,MATCH(BF$11,classScheme,0)),Matches[TIME OUT],"&gt;="&amp;TIMEVALUE(LEFT($B77,5)),Matches[TIME OUT],"&lt;"&amp;TIMEVALUE(LEFT($B77,5))+TIME(0,15,0),Matches[SITE OUT],BE$9)),COUNTIFS(All[TIMEBIN],$B77,All[CLASS],INDEX(classNum,1,MATCH(BF$11,classScheme,0)))),"")</f>
        <v>1</v>
      </c>
      <c r="BG77" s="9">
        <f ca="1">IF(BE$9&lt;&gt;"",IF(BE$9&lt;&gt;"All Locations",IF(BE$10="From",COUNTIFS(Matches[CLASS],INDEX(classNum,1,MATCH(BG$11,classScheme,0)),Matches[TIMEBIN],$B77,Matches[SITE IN],BE$9),COUNTIFS(Matches[CLASS],INDEX(classNum,1,MATCH(BG$11,classScheme,0)),Matches[TIME OUT],"&gt;="&amp;TIMEVALUE(LEFT($B77,5)),Matches[TIME OUT],"&lt;"&amp;TIMEVALUE(LEFT($B77,5))+TIME(0,15,0),Matches[SITE OUT],BE$9)),COUNTIFS(All[TIMEBIN],$B77,All[CLASS],INDEX(classNum,1,MATCH(BG$11,classScheme,0)))),"")</f>
        <v>0</v>
      </c>
      <c r="BH77" s="10">
        <f ca="1">IF(BE$9&lt;&gt;"",IF(BE$9&lt;&gt;"All Locations",IF(BE$10="From",COUNTIFS(Matches[CLASS],INDEX(classNum,1,MATCH(BH$11,classScheme,0)),Matches[TIMEBIN],$B77,Matches[SITE IN],BE$9),COUNTIFS(Matches[CLASS],INDEX(classNum,1,MATCH(BH$11,classScheme,0)),Matches[TIME OUT],"&gt;="&amp;TIMEVALUE(LEFT($B77,5)),Matches[TIME OUT],"&lt;"&amp;TIMEVALUE(LEFT($B77,5))+TIME(0,15,0),Matches[SITE OUT],BE$9)),COUNTIFS(All[TIMEBIN],$B77,All[CLASS],INDEX(classNum,1,MATCH(BH$11,classScheme,0)))),"")</f>
        <v>0</v>
      </c>
      <c r="BI77" s="11">
        <f ca="1">IF(BE$9&lt;&gt;"",IF(BE$9&lt;&gt;"All Locations",IF(BE$10="From",COUNTIFS(Matches[CLASS],INDEX(classNum,1,MATCH(BI$11,classScheme,0)),Matches[TIMEBIN],$B77,Matches[SITE IN],BE$9),COUNTIFS(Matches[CLASS],INDEX(classNum,1,MATCH(BI$11,classScheme,0)),Matches[TIME OUT],"&gt;="&amp;TIMEVALUE(LEFT($B77,5)),Matches[TIME OUT],"&lt;"&amp;TIMEVALUE(LEFT($B77,5))+TIME(0,15,0),Matches[SITE OUT],BE$9)),COUNTIFS(All[TIMEBIN],$B77,All[CLASS],INDEX(classNum,1,MATCH(BI$11,classScheme,0)))),"")</f>
        <v>0</v>
      </c>
      <c r="BJ77" s="12"/>
      <c r="BK77" s="8">
        <f ca="1">IF(BK$9&lt;&gt;"",IF(BK$9&lt;&gt;"All Locations",IF(BK$10="From",COUNTIFS(Matches[CLASS],INDEX(classNum,1,MATCH(BK$11,classScheme,0)),Matches[TIMEBIN],$B77,Matches[SITE IN],BK$9),COUNTIFS(Matches[CLASS],INDEX(classNum,1,MATCH(BK$11,classScheme,0)),Matches[TIME OUT],"&gt;="&amp;TIMEVALUE(LEFT($B77,5)),Matches[TIME OUT],"&lt;"&amp;TIMEVALUE(LEFT($B77,5))+TIME(0,15,0),Matches[SITE OUT],BK$9)),COUNTIFS(All[TIMEBIN],$B77,All[CLASS],INDEX(classNum,1,MATCH(BK$11,classScheme,0)))),"")</f>
        <v>5</v>
      </c>
      <c r="BL77" s="9">
        <f ca="1">IF(BK$9&lt;&gt;"",IF(BK$9&lt;&gt;"All Locations",IF(BK$10="From",COUNTIFS(Matches[CLASS],INDEX(classNum,1,MATCH(BL$11,classScheme,0)),Matches[TIMEBIN],$B77,Matches[SITE IN],BK$9),COUNTIFS(Matches[CLASS],INDEX(classNum,1,MATCH(BL$11,classScheme,0)),Matches[TIME OUT],"&gt;="&amp;TIMEVALUE(LEFT($B77,5)),Matches[TIME OUT],"&lt;"&amp;TIMEVALUE(LEFT($B77,5))+TIME(0,15,0),Matches[SITE OUT],BK$9)),COUNTIFS(All[TIMEBIN],$B77,All[CLASS],INDEX(classNum,1,MATCH(BL$11,classScheme,0)))),"")</f>
        <v>1</v>
      </c>
      <c r="BM77" s="9">
        <f ca="1">IF(BK$9&lt;&gt;"",IF(BK$9&lt;&gt;"All Locations",IF(BK$10="From",COUNTIFS(Matches[CLASS],INDEX(classNum,1,MATCH(BM$11,classScheme,0)),Matches[TIMEBIN],$B77,Matches[SITE IN],BK$9),COUNTIFS(Matches[CLASS],INDEX(classNum,1,MATCH(BM$11,classScheme,0)),Matches[TIME OUT],"&gt;="&amp;TIMEVALUE(LEFT($B77,5)),Matches[TIME OUT],"&lt;"&amp;TIMEVALUE(LEFT($B77,5))+TIME(0,15,0),Matches[SITE OUT],BK$9)),COUNTIFS(All[TIMEBIN],$B77,All[CLASS],INDEX(classNum,1,MATCH(BM$11,classScheme,0)))),"")</f>
        <v>0</v>
      </c>
      <c r="BN77" s="10">
        <f ca="1">IF(BK$9&lt;&gt;"",IF(BK$9&lt;&gt;"All Locations",IF(BK$10="From",COUNTIFS(Matches[CLASS],INDEX(classNum,1,MATCH(BN$11,classScheme,0)),Matches[TIMEBIN],$B77,Matches[SITE IN],BK$9),COUNTIFS(Matches[CLASS],INDEX(classNum,1,MATCH(BN$11,classScheme,0)),Matches[TIME OUT],"&gt;="&amp;TIMEVALUE(LEFT($B77,5)),Matches[TIME OUT],"&lt;"&amp;TIMEVALUE(LEFT($B77,5))+TIME(0,15,0),Matches[SITE OUT],BK$9)),COUNTIFS(All[TIMEBIN],$B77,All[CLASS],INDEX(classNum,1,MATCH(BN$11,classScheme,0)))),"")</f>
        <v>0</v>
      </c>
      <c r="BO77" s="11">
        <f ca="1">IF(BK$9&lt;&gt;"",IF(BK$9&lt;&gt;"All Locations",IF(BK$10="From",COUNTIFS(Matches[CLASS],INDEX(classNum,1,MATCH(BO$11,classScheme,0)),Matches[TIMEBIN],$B77,Matches[SITE IN],BK$9),COUNTIFS(Matches[CLASS],INDEX(classNum,1,MATCH(BO$11,classScheme,0)),Matches[TIME OUT],"&gt;="&amp;TIMEVALUE(LEFT($B77,5)),Matches[TIME OUT],"&lt;"&amp;TIMEVALUE(LEFT($B77,5))+TIME(0,15,0),Matches[SITE OUT],BK$9)),COUNTIFS(All[TIMEBIN],$B77,All[CLASS],INDEX(classNum,1,MATCH(BO$11,classScheme,0)))),"")</f>
        <v>0</v>
      </c>
      <c r="BP77" s="12"/>
      <c r="BQ77" s="8">
        <f ca="1">IF(BQ$9&lt;&gt;"",IF(BQ$9&lt;&gt;"All Locations",IF(BQ$10="From",COUNTIFS(Matches[CLASS],INDEX(classNum,1,MATCH(BQ$11,classScheme,0)),Matches[TIMEBIN],$B77,Matches[SITE IN],BQ$9),COUNTIFS(Matches[CLASS],INDEX(classNum,1,MATCH(BQ$11,classScheme,0)),Matches[TIME OUT],"&gt;="&amp;TIMEVALUE(LEFT($B77,5)),Matches[TIME OUT],"&lt;"&amp;TIMEVALUE(LEFT($B77,5))+TIME(0,15,0),Matches[SITE OUT],BQ$9)),COUNTIFS(All[TIMEBIN],$B77,All[CLASS],INDEX(classNum,1,MATCH(BQ$11,classScheme,0)))),"")</f>
        <v>140</v>
      </c>
      <c r="BR77" s="9">
        <f ca="1">IF(BQ$9&lt;&gt;"",IF(BQ$9&lt;&gt;"All Locations",IF(BQ$10="From",COUNTIFS(Matches[CLASS],INDEX(classNum,1,MATCH(BR$11,classScheme,0)),Matches[TIMEBIN],$B77,Matches[SITE IN],BQ$9),COUNTIFS(Matches[CLASS],INDEX(classNum,1,MATCH(BR$11,classScheme,0)),Matches[TIME OUT],"&gt;="&amp;TIMEVALUE(LEFT($B77,5)),Matches[TIME OUT],"&lt;"&amp;TIMEVALUE(LEFT($B77,5))+TIME(0,15,0),Matches[SITE OUT],BQ$9)),COUNTIFS(All[TIMEBIN],$B77,All[CLASS],INDEX(classNum,1,MATCH(BR$11,classScheme,0)))),"")</f>
        <v>5</v>
      </c>
      <c r="BS77" s="9">
        <f ca="1">IF(BQ$9&lt;&gt;"",IF(BQ$9&lt;&gt;"All Locations",IF(BQ$10="From",COUNTIFS(Matches[CLASS],INDEX(classNum,1,MATCH(BS$11,classScheme,0)),Matches[TIMEBIN],$B77,Matches[SITE IN],BQ$9),COUNTIFS(Matches[CLASS],INDEX(classNum,1,MATCH(BS$11,classScheme,0)),Matches[TIME OUT],"&gt;="&amp;TIMEVALUE(LEFT($B77,5)),Matches[TIME OUT],"&lt;"&amp;TIMEVALUE(LEFT($B77,5))+TIME(0,15,0),Matches[SITE OUT],BQ$9)),COUNTIFS(All[TIMEBIN],$B77,All[CLASS],INDEX(classNum,1,MATCH(BS$11,classScheme,0)))),"")</f>
        <v>1</v>
      </c>
      <c r="BT77" s="10">
        <f ca="1">IF(BQ$9&lt;&gt;"",IF(BQ$9&lt;&gt;"All Locations",IF(BQ$10="From",COUNTIFS(Matches[CLASS],INDEX(classNum,1,MATCH(BT$11,classScheme,0)),Matches[TIMEBIN],$B77,Matches[SITE IN],BQ$9),COUNTIFS(Matches[CLASS],INDEX(classNum,1,MATCH(BT$11,classScheme,0)),Matches[TIME OUT],"&gt;="&amp;TIMEVALUE(LEFT($B77,5)),Matches[TIME OUT],"&lt;"&amp;TIMEVALUE(LEFT($B77,5))+TIME(0,15,0),Matches[SITE OUT],BQ$9)),COUNTIFS(All[TIMEBIN],$B77,All[CLASS],INDEX(classNum,1,MATCH(BT$11,classScheme,0)))),"")</f>
        <v>1</v>
      </c>
      <c r="BU77" s="11">
        <f ca="1">IF(BQ$9&lt;&gt;"",IF(BQ$9&lt;&gt;"All Locations",IF(BQ$10="From",COUNTIFS(Matches[CLASS],INDEX(classNum,1,MATCH(BU$11,classScheme,0)),Matches[TIMEBIN],$B77,Matches[SITE IN],BQ$9),COUNTIFS(Matches[CLASS],INDEX(classNum,1,MATCH(BU$11,classScheme,0)),Matches[TIME OUT],"&gt;="&amp;TIMEVALUE(LEFT($B77,5)),Matches[TIME OUT],"&lt;"&amp;TIMEVALUE(LEFT($B77,5))+TIME(0,15,0),Matches[SITE OUT],BQ$9)),COUNTIFS(All[TIMEBIN],$B77,All[CLASS],INDEX(classNum,1,MATCH(BU$11,classScheme,0)))),"")</f>
        <v>4</v>
      </c>
    </row>
    <row r="78" spans="2:73">
      <c r="B78" s="7" t="str">
        <v>22:30 - 22:45</v>
      </c>
      <c r="C78" s="8">
        <f ca="1">IF(C$9&lt;&gt;"",IF(C$9&lt;&gt;"All Locations",IF(C$10="From",COUNTIFS(Matches[CLASS],INDEX(classNum,1,MATCH(C$11,classScheme,0)),Matches[TIMEBIN],$B78,Matches[SITE IN],C$9),COUNTIFS(Matches[CLASS],INDEX(classNum,1,MATCH(C$11,classScheme,0)),Matches[TIME OUT],"&gt;="&amp;TIMEVALUE(LEFT($B78,5)),Matches[TIME OUT],"&lt;"&amp;TIMEVALUE(LEFT($B78,5))+TIME(0,15,0),Matches[SITE OUT],C$9)),COUNTIFS(All[TIMEBIN],$B78,All[CLASS],INDEX(classNum,1,MATCH(C$11,classScheme,0)))),"")</f>
        <v>34</v>
      </c>
      <c r="D78" s="9">
        <f ca="1">IF(C$9&lt;&gt;"",IF(C$9&lt;&gt;"All Locations",IF(C$10="From",COUNTIFS(Matches[CLASS],INDEX(classNum,1,MATCH(D$11,classScheme,0)),Matches[TIMEBIN],$B78,Matches[SITE IN],C$9),COUNTIFS(Matches[CLASS],INDEX(classNum,1,MATCH(D$11,classScheme,0)),Matches[TIME OUT],"&gt;="&amp;TIMEVALUE(LEFT($B78,5)),Matches[TIME OUT],"&lt;"&amp;TIMEVALUE(LEFT($B78,5))+TIME(0,15,0),Matches[SITE OUT],C$9)),COUNTIFS(All[TIMEBIN],$B78,All[CLASS],INDEX(classNum,1,MATCH(D$11,classScheme,0)))),"")</f>
        <v>0</v>
      </c>
      <c r="E78" s="9">
        <f ca="1">IF(C$9&lt;&gt;"",IF(C$9&lt;&gt;"All Locations",IF(C$10="From",COUNTIFS(Matches[CLASS],INDEX(classNum,1,MATCH(E$11,classScheme,0)),Matches[TIMEBIN],$B78,Matches[SITE IN],C$9),COUNTIFS(Matches[CLASS],INDEX(classNum,1,MATCH(E$11,classScheme,0)),Matches[TIME OUT],"&gt;="&amp;TIMEVALUE(LEFT($B78,5)),Matches[TIME OUT],"&lt;"&amp;TIMEVALUE(LEFT($B78,5))+TIME(0,15,0),Matches[SITE OUT],C$9)),COUNTIFS(All[TIMEBIN],$B78,All[CLASS],INDEX(classNum,1,MATCH(E$11,classScheme,0)))),"")</f>
        <v>0</v>
      </c>
      <c r="F78" s="10">
        <f ca="1">IF(C$9&lt;&gt;"",IF(C$9&lt;&gt;"All Locations",IF(C$10="From",COUNTIFS(Matches[CLASS],INDEX(classNum,1,MATCH(F$11,classScheme,0)),Matches[TIMEBIN],$B78,Matches[SITE IN],C$9),COUNTIFS(Matches[CLASS],INDEX(classNum,1,MATCH(F$11,classScheme,0)),Matches[TIME OUT],"&gt;="&amp;TIMEVALUE(LEFT($B78,5)),Matches[TIME OUT],"&lt;"&amp;TIMEVALUE(LEFT($B78,5))+TIME(0,15,0),Matches[SITE OUT],C$9)),COUNTIFS(All[TIMEBIN],$B78,All[CLASS],INDEX(classNum,1,MATCH(F$11,classScheme,0)))),"")</f>
        <v>0</v>
      </c>
      <c r="G78" s="11">
        <f ca="1">IF(C$9&lt;&gt;"",IF(C$9&lt;&gt;"All Locations",IF(C$10="From",COUNTIFS(Matches[CLASS],INDEX(classNum,1,MATCH(G$11,classScheme,0)),Matches[TIMEBIN],$B78,Matches[SITE IN],C$9),COUNTIFS(Matches[CLASS],INDEX(classNum,1,MATCH(G$11,classScheme,0)),Matches[TIME OUT],"&gt;="&amp;TIMEVALUE(LEFT($B78,5)),Matches[TIME OUT],"&lt;"&amp;TIMEVALUE(LEFT($B78,5))+TIME(0,15,0),Matches[SITE OUT],C$9)),COUNTIFS(All[TIMEBIN],$B78,All[CLASS],INDEX(classNum,1,MATCH(G$11,classScheme,0)))),"")</f>
        <v>1</v>
      </c>
      <c r="H78" s="12"/>
      <c r="I78" s="8">
        <f ca="1">IF(I$9&lt;&gt;"",IF(I$9&lt;&gt;"All Locations",IF(I$10="From",COUNTIFS(Matches[CLASS],INDEX(classNum,1,MATCH(I$11,classScheme,0)),Matches[TIMEBIN],$B78,Matches[SITE IN],I$9),COUNTIFS(Matches[CLASS],INDEX(classNum,1,MATCH(I$11,classScheme,0)),Matches[TIME OUT],"&gt;="&amp;TIMEVALUE(LEFT($B78,5)),Matches[TIME OUT],"&lt;"&amp;TIMEVALUE(LEFT($B78,5))+TIME(0,15,0),Matches[SITE OUT],I$9)),COUNTIFS(All[TIMEBIN],$B78,All[CLASS],INDEX(classNum,1,MATCH(I$11,classScheme,0)))),"")</f>
        <v>0</v>
      </c>
      <c r="J78" s="9">
        <f ca="1">IF(I$9&lt;&gt;"",IF(I$9&lt;&gt;"All Locations",IF(I$10="From",COUNTIFS(Matches[CLASS],INDEX(classNum,1,MATCH(J$11,classScheme,0)),Matches[TIMEBIN],$B78,Matches[SITE IN],I$9),COUNTIFS(Matches[CLASS],INDEX(classNum,1,MATCH(J$11,classScheme,0)),Matches[TIME OUT],"&gt;="&amp;TIMEVALUE(LEFT($B78,5)),Matches[TIME OUT],"&lt;"&amp;TIMEVALUE(LEFT($B78,5))+TIME(0,15,0),Matches[SITE OUT],I$9)),COUNTIFS(All[TIMEBIN],$B78,All[CLASS],INDEX(classNum,1,MATCH(J$11,classScheme,0)))),"")</f>
        <v>0</v>
      </c>
      <c r="K78" s="9">
        <f ca="1">IF(I$9&lt;&gt;"",IF(I$9&lt;&gt;"All Locations",IF(I$10="From",COUNTIFS(Matches[CLASS],INDEX(classNum,1,MATCH(K$11,classScheme,0)),Matches[TIMEBIN],$B78,Matches[SITE IN],I$9),COUNTIFS(Matches[CLASS],INDEX(classNum,1,MATCH(K$11,classScheme,0)),Matches[TIME OUT],"&gt;="&amp;TIMEVALUE(LEFT($B78,5)),Matches[TIME OUT],"&lt;"&amp;TIMEVALUE(LEFT($B78,5))+TIME(0,15,0),Matches[SITE OUT],I$9)),COUNTIFS(All[TIMEBIN],$B78,All[CLASS],INDEX(classNum,1,MATCH(K$11,classScheme,0)))),"")</f>
        <v>0</v>
      </c>
      <c r="L78" s="10">
        <f ca="1">IF(I$9&lt;&gt;"",IF(I$9&lt;&gt;"All Locations",IF(I$10="From",COUNTIFS(Matches[CLASS],INDEX(classNum,1,MATCH(L$11,classScheme,0)),Matches[TIMEBIN],$B78,Matches[SITE IN],I$9),COUNTIFS(Matches[CLASS],INDEX(classNum,1,MATCH(L$11,classScheme,0)),Matches[TIME OUT],"&gt;="&amp;TIMEVALUE(LEFT($B78,5)),Matches[TIME OUT],"&lt;"&amp;TIMEVALUE(LEFT($B78,5))+TIME(0,15,0),Matches[SITE OUT],I$9)),COUNTIFS(All[TIMEBIN],$B78,All[CLASS],INDEX(classNum,1,MATCH(L$11,classScheme,0)))),"")</f>
        <v>0</v>
      </c>
      <c r="M78" s="11">
        <f ca="1">IF(I$9&lt;&gt;"",IF(I$9&lt;&gt;"All Locations",IF(I$10="From",COUNTIFS(Matches[CLASS],INDEX(classNum,1,MATCH(M$11,classScheme,0)),Matches[TIMEBIN],$B78,Matches[SITE IN],I$9),COUNTIFS(Matches[CLASS],INDEX(classNum,1,MATCH(M$11,classScheme,0)),Matches[TIME OUT],"&gt;="&amp;TIMEVALUE(LEFT($B78,5)),Matches[TIME OUT],"&lt;"&amp;TIMEVALUE(LEFT($B78,5))+TIME(0,15,0),Matches[SITE OUT],I$9)),COUNTIFS(All[TIMEBIN],$B78,All[CLASS],INDEX(classNum,1,MATCH(M$11,classScheme,0)))),"")</f>
        <v>0</v>
      </c>
      <c r="N78" s="12"/>
      <c r="O78" s="8">
        <f ca="1">IF(O$9&lt;&gt;"",IF(O$9&lt;&gt;"All Locations",IF(O$10="From",COUNTIFS(Matches[CLASS],INDEX(classNum,1,MATCH(O$11,classScheme,0)),Matches[TIMEBIN],$B78,Matches[SITE IN],O$9),COUNTIFS(Matches[CLASS],INDEX(classNum,1,MATCH(O$11,classScheme,0)),Matches[TIME OUT],"&gt;="&amp;TIMEVALUE(LEFT($B78,5)),Matches[TIME OUT],"&lt;"&amp;TIMEVALUE(LEFT($B78,5))+TIME(0,15,0),Matches[SITE OUT],O$9)),COUNTIFS(All[TIMEBIN],$B78,All[CLASS],INDEX(classNum,1,MATCH(O$11,classScheme,0)))),"")</f>
        <v>10</v>
      </c>
      <c r="P78" s="9">
        <f ca="1">IF(O$9&lt;&gt;"",IF(O$9&lt;&gt;"All Locations",IF(O$10="From",COUNTIFS(Matches[CLASS],INDEX(classNum,1,MATCH(P$11,classScheme,0)),Matches[TIMEBIN],$B78,Matches[SITE IN],O$9),COUNTIFS(Matches[CLASS],INDEX(classNum,1,MATCH(P$11,classScheme,0)),Matches[TIME OUT],"&gt;="&amp;TIMEVALUE(LEFT($B78,5)),Matches[TIME OUT],"&lt;"&amp;TIMEVALUE(LEFT($B78,5))+TIME(0,15,0),Matches[SITE OUT],O$9)),COUNTIFS(All[TIMEBIN],$B78,All[CLASS],INDEX(classNum,1,MATCH(P$11,classScheme,0)))),"")</f>
        <v>0</v>
      </c>
      <c r="Q78" s="9">
        <f ca="1">IF(O$9&lt;&gt;"",IF(O$9&lt;&gt;"All Locations",IF(O$10="From",COUNTIFS(Matches[CLASS],INDEX(classNum,1,MATCH(Q$11,classScheme,0)),Matches[TIMEBIN],$B78,Matches[SITE IN],O$9),COUNTIFS(Matches[CLASS],INDEX(classNum,1,MATCH(Q$11,classScheme,0)),Matches[TIME OUT],"&gt;="&amp;TIMEVALUE(LEFT($B78,5)),Matches[TIME OUT],"&lt;"&amp;TIMEVALUE(LEFT($B78,5))+TIME(0,15,0),Matches[SITE OUT],O$9)),COUNTIFS(All[TIMEBIN],$B78,All[CLASS],INDEX(classNum,1,MATCH(Q$11,classScheme,0)))),"")</f>
        <v>0</v>
      </c>
      <c r="R78" s="10">
        <f ca="1">IF(O$9&lt;&gt;"",IF(O$9&lt;&gt;"All Locations",IF(O$10="From",COUNTIFS(Matches[CLASS],INDEX(classNum,1,MATCH(R$11,classScheme,0)),Matches[TIMEBIN],$B78,Matches[SITE IN],O$9),COUNTIFS(Matches[CLASS],INDEX(classNum,1,MATCH(R$11,classScheme,0)),Matches[TIME OUT],"&gt;="&amp;TIMEVALUE(LEFT($B78,5)),Matches[TIME OUT],"&lt;"&amp;TIMEVALUE(LEFT($B78,5))+TIME(0,15,0),Matches[SITE OUT],O$9)),COUNTIFS(All[TIMEBIN],$B78,All[CLASS],INDEX(classNum,1,MATCH(R$11,classScheme,0)))),"")</f>
        <v>0</v>
      </c>
      <c r="S78" s="11">
        <f ca="1">IF(O$9&lt;&gt;"",IF(O$9&lt;&gt;"All Locations",IF(O$10="From",COUNTIFS(Matches[CLASS],INDEX(classNum,1,MATCH(S$11,classScheme,0)),Matches[TIMEBIN],$B78,Matches[SITE IN],O$9),COUNTIFS(Matches[CLASS],INDEX(classNum,1,MATCH(S$11,classScheme,0)),Matches[TIME OUT],"&gt;="&amp;TIMEVALUE(LEFT($B78,5)),Matches[TIME OUT],"&lt;"&amp;TIMEVALUE(LEFT($B78,5))+TIME(0,15,0),Matches[SITE OUT],O$9)),COUNTIFS(All[TIMEBIN],$B78,All[CLASS],INDEX(classNum,1,MATCH(S$11,classScheme,0)))),"")</f>
        <v>0</v>
      </c>
      <c r="T78" s="12"/>
      <c r="U78" s="8">
        <f ca="1">IF(U$9&lt;&gt;"",IF(U$9&lt;&gt;"All Locations",IF(U$10="From",COUNTIFS(Matches[CLASS],INDEX(classNum,1,MATCH(U$11,classScheme,0)),Matches[TIMEBIN],$B78,Matches[SITE IN],U$9),COUNTIFS(Matches[CLASS],INDEX(classNum,1,MATCH(U$11,classScheme,0)),Matches[TIME OUT],"&gt;="&amp;TIMEVALUE(LEFT($B78,5)),Matches[TIME OUT],"&lt;"&amp;TIMEVALUE(LEFT($B78,5))+TIME(0,15,0),Matches[SITE OUT],U$9)),COUNTIFS(All[TIMEBIN],$B78,All[CLASS],INDEX(classNum,1,MATCH(U$11,classScheme,0)))),"")</f>
        <v>10</v>
      </c>
      <c r="V78" s="9">
        <f ca="1">IF(U$9&lt;&gt;"",IF(U$9&lt;&gt;"All Locations",IF(U$10="From",COUNTIFS(Matches[CLASS],INDEX(classNum,1,MATCH(V$11,classScheme,0)),Matches[TIMEBIN],$B78,Matches[SITE IN],U$9),COUNTIFS(Matches[CLASS],INDEX(classNum,1,MATCH(V$11,classScheme,0)),Matches[TIME OUT],"&gt;="&amp;TIMEVALUE(LEFT($B78,5)),Matches[TIME OUT],"&lt;"&amp;TIMEVALUE(LEFT($B78,5))+TIME(0,15,0),Matches[SITE OUT],U$9)),COUNTIFS(All[TIMEBIN],$B78,All[CLASS],INDEX(classNum,1,MATCH(V$11,classScheme,0)))),"")</f>
        <v>0</v>
      </c>
      <c r="W78" s="9">
        <f ca="1">IF(U$9&lt;&gt;"",IF(U$9&lt;&gt;"All Locations",IF(U$10="From",COUNTIFS(Matches[CLASS],INDEX(classNum,1,MATCH(W$11,classScheme,0)),Matches[TIMEBIN],$B78,Matches[SITE IN],U$9),COUNTIFS(Matches[CLASS],INDEX(classNum,1,MATCH(W$11,classScheme,0)),Matches[TIME OUT],"&gt;="&amp;TIMEVALUE(LEFT($B78,5)),Matches[TIME OUT],"&lt;"&amp;TIMEVALUE(LEFT($B78,5))+TIME(0,15,0),Matches[SITE OUT],U$9)),COUNTIFS(All[TIMEBIN],$B78,All[CLASS],INDEX(classNum,1,MATCH(W$11,classScheme,0)))),"")</f>
        <v>0</v>
      </c>
      <c r="X78" s="10">
        <f ca="1">IF(U$9&lt;&gt;"",IF(U$9&lt;&gt;"All Locations",IF(U$10="From",COUNTIFS(Matches[CLASS],INDEX(classNum,1,MATCH(X$11,classScheme,0)),Matches[TIMEBIN],$B78,Matches[SITE IN],U$9),COUNTIFS(Matches[CLASS],INDEX(classNum,1,MATCH(X$11,classScheme,0)),Matches[TIME OUT],"&gt;="&amp;TIMEVALUE(LEFT($B78,5)),Matches[TIME OUT],"&lt;"&amp;TIMEVALUE(LEFT($B78,5))+TIME(0,15,0),Matches[SITE OUT],U$9)),COUNTIFS(All[TIMEBIN],$B78,All[CLASS],INDEX(classNum,1,MATCH(X$11,classScheme,0)))),"")</f>
        <v>2</v>
      </c>
      <c r="Y78" s="11">
        <f ca="1">IF(U$9&lt;&gt;"",IF(U$9&lt;&gt;"All Locations",IF(U$10="From",COUNTIFS(Matches[CLASS],INDEX(classNum,1,MATCH(Y$11,classScheme,0)),Matches[TIMEBIN],$B78,Matches[SITE IN],U$9),COUNTIFS(Matches[CLASS],INDEX(classNum,1,MATCH(Y$11,classScheme,0)),Matches[TIME OUT],"&gt;="&amp;TIMEVALUE(LEFT($B78,5)),Matches[TIME OUT],"&lt;"&amp;TIMEVALUE(LEFT($B78,5))+TIME(0,15,0),Matches[SITE OUT],U$9)),COUNTIFS(All[TIMEBIN],$B78,All[CLASS],INDEX(classNum,1,MATCH(Y$11,classScheme,0)))),"")</f>
        <v>0</v>
      </c>
      <c r="Z78" s="12"/>
      <c r="AA78" s="8">
        <f ca="1">IF(AA$9&lt;&gt;"",IF(AA$9&lt;&gt;"All Locations",IF(AA$10="From",COUNTIFS(Matches[CLASS],INDEX(classNum,1,MATCH(AA$11,classScheme,0)),Matches[TIMEBIN],$B78,Matches[SITE IN],AA$9),COUNTIFS(Matches[CLASS],INDEX(classNum,1,MATCH(AA$11,classScheme,0)),Matches[TIME OUT],"&gt;="&amp;TIMEVALUE(LEFT($B78,5)),Matches[TIME OUT],"&lt;"&amp;TIMEVALUE(LEFT($B78,5))+TIME(0,15,0),Matches[SITE OUT],AA$9)),COUNTIFS(All[TIMEBIN],$B78,All[CLASS],INDEX(classNum,1,MATCH(AA$11,classScheme,0)))),"")</f>
        <v>9</v>
      </c>
      <c r="AB78" s="9">
        <f ca="1">IF(AA$9&lt;&gt;"",IF(AA$9&lt;&gt;"All Locations",IF(AA$10="From",COUNTIFS(Matches[CLASS],INDEX(classNum,1,MATCH(AB$11,classScheme,0)),Matches[TIMEBIN],$B78,Matches[SITE IN],AA$9),COUNTIFS(Matches[CLASS],INDEX(classNum,1,MATCH(AB$11,classScheme,0)),Matches[TIME OUT],"&gt;="&amp;TIMEVALUE(LEFT($B78,5)),Matches[TIME OUT],"&lt;"&amp;TIMEVALUE(LEFT($B78,5))+TIME(0,15,0),Matches[SITE OUT],AA$9)),COUNTIFS(All[TIMEBIN],$B78,All[CLASS],INDEX(classNum,1,MATCH(AB$11,classScheme,0)))),"")</f>
        <v>0</v>
      </c>
      <c r="AC78" s="9">
        <f ca="1">IF(AA$9&lt;&gt;"",IF(AA$9&lt;&gt;"All Locations",IF(AA$10="From",COUNTIFS(Matches[CLASS],INDEX(classNum,1,MATCH(AC$11,classScheme,0)),Matches[TIMEBIN],$B78,Matches[SITE IN],AA$9),COUNTIFS(Matches[CLASS],INDEX(classNum,1,MATCH(AC$11,classScheme,0)),Matches[TIME OUT],"&gt;="&amp;TIMEVALUE(LEFT($B78,5)),Matches[TIME OUT],"&lt;"&amp;TIMEVALUE(LEFT($B78,5))+TIME(0,15,0),Matches[SITE OUT],AA$9)),COUNTIFS(All[TIMEBIN],$B78,All[CLASS],INDEX(classNum,1,MATCH(AC$11,classScheme,0)))),"")</f>
        <v>0</v>
      </c>
      <c r="AD78" s="10">
        <f ca="1">IF(AA$9&lt;&gt;"",IF(AA$9&lt;&gt;"All Locations",IF(AA$10="From",COUNTIFS(Matches[CLASS],INDEX(classNum,1,MATCH(AD$11,classScheme,0)),Matches[TIMEBIN],$B78,Matches[SITE IN],AA$9),COUNTIFS(Matches[CLASS],INDEX(classNum,1,MATCH(AD$11,classScheme,0)),Matches[TIME OUT],"&gt;="&amp;TIMEVALUE(LEFT($B78,5)),Matches[TIME OUT],"&lt;"&amp;TIMEVALUE(LEFT($B78,5))+TIME(0,15,0),Matches[SITE OUT],AA$9)),COUNTIFS(All[TIMEBIN],$B78,All[CLASS],INDEX(classNum,1,MATCH(AD$11,classScheme,0)))),"")</f>
        <v>0</v>
      </c>
      <c r="AE78" s="11">
        <f ca="1">IF(AA$9&lt;&gt;"",IF(AA$9&lt;&gt;"All Locations",IF(AA$10="From",COUNTIFS(Matches[CLASS],INDEX(classNum,1,MATCH(AE$11,classScheme,0)),Matches[TIMEBIN],$B78,Matches[SITE IN],AA$9),COUNTIFS(Matches[CLASS],INDEX(classNum,1,MATCH(AE$11,classScheme,0)),Matches[TIME OUT],"&gt;="&amp;TIMEVALUE(LEFT($B78,5)),Matches[TIME OUT],"&lt;"&amp;TIMEVALUE(LEFT($B78,5))+TIME(0,15,0),Matches[SITE OUT],AA$9)),COUNTIFS(All[TIMEBIN],$B78,All[CLASS],INDEX(classNum,1,MATCH(AE$11,classScheme,0)))),"")</f>
        <v>0</v>
      </c>
      <c r="AF78" s="12"/>
      <c r="AG78" s="8">
        <f ca="1">IF(AG$9&lt;&gt;"",IF(AG$9&lt;&gt;"All Locations",IF(AG$10="From",COUNTIFS(Matches[CLASS],INDEX(classNum,1,MATCH(AG$11,classScheme,0)),Matches[TIMEBIN],$B78,Matches[SITE IN],AG$9),COUNTIFS(Matches[CLASS],INDEX(classNum,1,MATCH(AG$11,classScheme,0)),Matches[TIME OUT],"&gt;="&amp;TIMEVALUE(LEFT($B78,5)),Matches[TIME OUT],"&lt;"&amp;TIMEVALUE(LEFT($B78,5))+TIME(0,15,0),Matches[SITE OUT],AG$9)),COUNTIFS(All[TIMEBIN],$B78,All[CLASS],INDEX(classNum,1,MATCH(AG$11,classScheme,0)))),"")</f>
        <v>28</v>
      </c>
      <c r="AH78" s="9">
        <f ca="1">IF(AG$9&lt;&gt;"",IF(AG$9&lt;&gt;"All Locations",IF(AG$10="From",COUNTIFS(Matches[CLASS],INDEX(classNum,1,MATCH(AH$11,classScheme,0)),Matches[TIMEBIN],$B78,Matches[SITE IN],AG$9),COUNTIFS(Matches[CLASS],INDEX(classNum,1,MATCH(AH$11,classScheme,0)),Matches[TIME OUT],"&gt;="&amp;TIMEVALUE(LEFT($B78,5)),Matches[TIME OUT],"&lt;"&amp;TIMEVALUE(LEFT($B78,5))+TIME(0,15,0),Matches[SITE OUT],AG$9)),COUNTIFS(All[TIMEBIN],$B78,All[CLASS],INDEX(classNum,1,MATCH(AH$11,classScheme,0)))),"")</f>
        <v>0</v>
      </c>
      <c r="AI78" s="9">
        <f ca="1">IF(AG$9&lt;&gt;"",IF(AG$9&lt;&gt;"All Locations",IF(AG$10="From",COUNTIFS(Matches[CLASS],INDEX(classNum,1,MATCH(AI$11,classScheme,0)),Matches[TIMEBIN],$B78,Matches[SITE IN],AG$9),COUNTIFS(Matches[CLASS],INDEX(classNum,1,MATCH(AI$11,classScheme,0)),Matches[TIME OUT],"&gt;="&amp;TIMEVALUE(LEFT($B78,5)),Matches[TIME OUT],"&lt;"&amp;TIMEVALUE(LEFT($B78,5))+TIME(0,15,0),Matches[SITE OUT],AG$9)),COUNTIFS(All[TIMEBIN],$B78,All[CLASS],INDEX(classNum,1,MATCH(AI$11,classScheme,0)))),"")</f>
        <v>0</v>
      </c>
      <c r="AJ78" s="10">
        <f ca="1">IF(AG$9&lt;&gt;"",IF(AG$9&lt;&gt;"All Locations",IF(AG$10="From",COUNTIFS(Matches[CLASS],INDEX(classNum,1,MATCH(AJ$11,classScheme,0)),Matches[TIMEBIN],$B78,Matches[SITE IN],AG$9),COUNTIFS(Matches[CLASS],INDEX(classNum,1,MATCH(AJ$11,classScheme,0)),Matches[TIME OUT],"&gt;="&amp;TIMEVALUE(LEFT($B78,5)),Matches[TIME OUT],"&lt;"&amp;TIMEVALUE(LEFT($B78,5))+TIME(0,15,0),Matches[SITE OUT],AG$9)),COUNTIFS(All[TIMEBIN],$B78,All[CLASS],INDEX(classNum,1,MATCH(AJ$11,classScheme,0)))),"")</f>
        <v>0</v>
      </c>
      <c r="AK78" s="11">
        <f ca="1">IF(AG$9&lt;&gt;"",IF(AG$9&lt;&gt;"All Locations",IF(AG$10="From",COUNTIFS(Matches[CLASS],INDEX(classNum,1,MATCH(AK$11,classScheme,0)),Matches[TIMEBIN],$B78,Matches[SITE IN],AG$9),COUNTIFS(Matches[CLASS],INDEX(classNum,1,MATCH(AK$11,classScheme,0)),Matches[TIME OUT],"&gt;="&amp;TIMEVALUE(LEFT($B78,5)),Matches[TIME OUT],"&lt;"&amp;TIMEVALUE(LEFT($B78,5))+TIME(0,15,0),Matches[SITE OUT],AG$9)),COUNTIFS(All[TIMEBIN],$B78,All[CLASS],INDEX(classNum,1,MATCH(AK$11,classScheme,0)))),"")</f>
        <v>0</v>
      </c>
      <c r="AL78" s="12"/>
      <c r="AM78" s="8">
        <f ca="1">IF(AM$9&lt;&gt;"",IF(AM$9&lt;&gt;"All Locations",IF(AM$10="From",COUNTIFS(Matches[CLASS],INDEX(classNum,1,MATCH(AM$11,classScheme,0)),Matches[TIMEBIN],$B78,Matches[SITE IN],AM$9),COUNTIFS(Matches[CLASS],INDEX(classNum,1,MATCH(AM$11,classScheme,0)),Matches[TIME OUT],"&gt;="&amp;TIMEVALUE(LEFT($B78,5)),Matches[TIME OUT],"&lt;"&amp;TIMEVALUE(LEFT($B78,5))+TIME(0,15,0),Matches[SITE OUT],AM$9)),COUNTIFS(All[TIMEBIN],$B78,All[CLASS],INDEX(classNum,1,MATCH(AM$11,classScheme,0)))),"")</f>
        <v>31</v>
      </c>
      <c r="AN78" s="9">
        <f ca="1">IF(AM$9&lt;&gt;"",IF(AM$9&lt;&gt;"All Locations",IF(AM$10="From",COUNTIFS(Matches[CLASS],INDEX(classNum,1,MATCH(AN$11,classScheme,0)),Matches[TIMEBIN],$B78,Matches[SITE IN],AM$9),COUNTIFS(Matches[CLASS],INDEX(classNum,1,MATCH(AN$11,classScheme,0)),Matches[TIME OUT],"&gt;="&amp;TIMEVALUE(LEFT($B78,5)),Matches[TIME OUT],"&lt;"&amp;TIMEVALUE(LEFT($B78,5))+TIME(0,15,0),Matches[SITE OUT],AM$9)),COUNTIFS(All[TIMEBIN],$B78,All[CLASS],INDEX(classNum,1,MATCH(AN$11,classScheme,0)))),"")</f>
        <v>0</v>
      </c>
      <c r="AO78" s="9">
        <f ca="1">IF(AM$9&lt;&gt;"",IF(AM$9&lt;&gt;"All Locations",IF(AM$10="From",COUNTIFS(Matches[CLASS],INDEX(classNum,1,MATCH(AO$11,classScheme,0)),Matches[TIMEBIN],$B78,Matches[SITE IN],AM$9),COUNTIFS(Matches[CLASS],INDEX(classNum,1,MATCH(AO$11,classScheme,0)),Matches[TIME OUT],"&gt;="&amp;TIMEVALUE(LEFT($B78,5)),Matches[TIME OUT],"&lt;"&amp;TIMEVALUE(LEFT($B78,5))+TIME(0,15,0),Matches[SITE OUT],AM$9)),COUNTIFS(All[TIMEBIN],$B78,All[CLASS],INDEX(classNum,1,MATCH(AO$11,classScheme,0)))),"")</f>
        <v>0</v>
      </c>
      <c r="AP78" s="10">
        <f ca="1">IF(AM$9&lt;&gt;"",IF(AM$9&lt;&gt;"All Locations",IF(AM$10="From",COUNTIFS(Matches[CLASS],INDEX(classNum,1,MATCH(AP$11,classScheme,0)),Matches[TIMEBIN],$B78,Matches[SITE IN],AM$9),COUNTIFS(Matches[CLASS],INDEX(classNum,1,MATCH(AP$11,classScheme,0)),Matches[TIME OUT],"&gt;="&amp;TIMEVALUE(LEFT($B78,5)),Matches[TIME OUT],"&lt;"&amp;TIMEVALUE(LEFT($B78,5))+TIME(0,15,0),Matches[SITE OUT],AM$9)),COUNTIFS(All[TIMEBIN],$B78,All[CLASS],INDEX(classNum,1,MATCH(AP$11,classScheme,0)))),"")</f>
        <v>0</v>
      </c>
      <c r="AQ78" s="11">
        <f ca="1">IF(AM$9&lt;&gt;"",IF(AM$9&lt;&gt;"All Locations",IF(AM$10="From",COUNTIFS(Matches[CLASS],INDEX(classNum,1,MATCH(AQ$11,classScheme,0)),Matches[TIMEBIN],$B78,Matches[SITE IN],AM$9),COUNTIFS(Matches[CLASS],INDEX(classNum,1,MATCH(AQ$11,classScheme,0)),Matches[TIME OUT],"&gt;="&amp;TIMEVALUE(LEFT($B78,5)),Matches[TIME OUT],"&lt;"&amp;TIMEVALUE(LEFT($B78,5))+TIME(0,15,0),Matches[SITE OUT],AM$9)),COUNTIFS(All[TIMEBIN],$B78,All[CLASS],INDEX(classNum,1,MATCH(AQ$11,classScheme,0)))),"")</f>
        <v>1</v>
      </c>
      <c r="AR78" s="12"/>
      <c r="AS78" s="8">
        <f ca="1">IF(AS$9&lt;&gt;"",IF(AS$9&lt;&gt;"All Locations",IF(AS$10="From",COUNTIFS(Matches[CLASS],INDEX(classNum,1,MATCH(AS$11,classScheme,0)),Matches[TIMEBIN],$B78,Matches[SITE IN],AS$9),COUNTIFS(Matches[CLASS],INDEX(classNum,1,MATCH(AS$11,classScheme,0)),Matches[TIME OUT],"&gt;="&amp;TIMEVALUE(LEFT($B78,5)),Matches[TIME OUT],"&lt;"&amp;TIMEVALUE(LEFT($B78,5))+TIME(0,15,0),Matches[SITE OUT],AS$9)),COUNTIFS(All[TIMEBIN],$B78,All[CLASS],INDEX(classNum,1,MATCH(AS$11,classScheme,0)))),"")</f>
        <v>0</v>
      </c>
      <c r="AT78" s="9">
        <f ca="1">IF(AS$9&lt;&gt;"",IF(AS$9&lt;&gt;"All Locations",IF(AS$10="From",COUNTIFS(Matches[CLASS],INDEX(classNum,1,MATCH(AT$11,classScheme,0)),Matches[TIMEBIN],$B78,Matches[SITE IN],AS$9),COUNTIFS(Matches[CLASS],INDEX(classNum,1,MATCH(AT$11,classScheme,0)),Matches[TIME OUT],"&gt;="&amp;TIMEVALUE(LEFT($B78,5)),Matches[TIME OUT],"&lt;"&amp;TIMEVALUE(LEFT($B78,5))+TIME(0,15,0),Matches[SITE OUT],AS$9)),COUNTIFS(All[TIMEBIN],$B78,All[CLASS],INDEX(classNum,1,MATCH(AT$11,classScheme,0)))),"")</f>
        <v>0</v>
      </c>
      <c r="AU78" s="9">
        <f ca="1">IF(AS$9&lt;&gt;"",IF(AS$9&lt;&gt;"All Locations",IF(AS$10="From",COUNTIFS(Matches[CLASS],INDEX(classNum,1,MATCH(AU$11,classScheme,0)),Matches[TIMEBIN],$B78,Matches[SITE IN],AS$9),COUNTIFS(Matches[CLASS],INDEX(classNum,1,MATCH(AU$11,classScheme,0)),Matches[TIME OUT],"&gt;="&amp;TIMEVALUE(LEFT($B78,5)),Matches[TIME OUT],"&lt;"&amp;TIMEVALUE(LEFT($B78,5))+TIME(0,15,0),Matches[SITE OUT],AS$9)),COUNTIFS(All[TIMEBIN],$B78,All[CLASS],INDEX(classNum,1,MATCH(AU$11,classScheme,0)))),"")</f>
        <v>0</v>
      </c>
      <c r="AV78" s="10">
        <f ca="1">IF(AS$9&lt;&gt;"",IF(AS$9&lt;&gt;"All Locations",IF(AS$10="From",COUNTIFS(Matches[CLASS],INDEX(classNum,1,MATCH(AV$11,classScheme,0)),Matches[TIMEBIN],$B78,Matches[SITE IN],AS$9),COUNTIFS(Matches[CLASS],INDEX(classNum,1,MATCH(AV$11,classScheme,0)),Matches[TIME OUT],"&gt;="&amp;TIMEVALUE(LEFT($B78,5)),Matches[TIME OUT],"&lt;"&amp;TIMEVALUE(LEFT($B78,5))+TIME(0,15,0),Matches[SITE OUT],AS$9)),COUNTIFS(All[TIMEBIN],$B78,All[CLASS],INDEX(classNum,1,MATCH(AV$11,classScheme,0)))),"")</f>
        <v>0</v>
      </c>
      <c r="AW78" s="11">
        <f ca="1">IF(AS$9&lt;&gt;"",IF(AS$9&lt;&gt;"All Locations",IF(AS$10="From",COUNTIFS(Matches[CLASS],INDEX(classNum,1,MATCH(AW$11,classScheme,0)),Matches[TIMEBIN],$B78,Matches[SITE IN],AS$9),COUNTIFS(Matches[CLASS],INDEX(classNum,1,MATCH(AW$11,classScheme,0)),Matches[TIME OUT],"&gt;="&amp;TIMEVALUE(LEFT($B78,5)),Matches[TIME OUT],"&lt;"&amp;TIMEVALUE(LEFT($B78,5))+TIME(0,15,0),Matches[SITE OUT],AS$9)),COUNTIFS(All[TIMEBIN],$B78,All[CLASS],INDEX(classNum,1,MATCH(AW$11,classScheme,0)))),"")</f>
        <v>0</v>
      </c>
      <c r="AX78" s="12"/>
      <c r="AY78" s="8">
        <f ca="1">IF(AY$9&lt;&gt;"",IF(AY$9&lt;&gt;"All Locations",IF(AY$10="From",COUNTIFS(Matches[CLASS],INDEX(classNum,1,MATCH(AY$11,classScheme,0)),Matches[TIMEBIN],$B78,Matches[SITE IN],AY$9),COUNTIFS(Matches[CLASS],INDEX(classNum,1,MATCH(AY$11,classScheme,0)),Matches[TIME OUT],"&gt;="&amp;TIMEVALUE(LEFT($B78,5)),Matches[TIME OUT],"&lt;"&amp;TIMEVALUE(LEFT($B78,5))+TIME(0,15,0),Matches[SITE OUT],AY$9)),COUNTIFS(All[TIMEBIN],$B78,All[CLASS],INDEX(classNum,1,MATCH(AY$11,classScheme,0)))),"")</f>
        <v>39</v>
      </c>
      <c r="AZ78" s="9">
        <f ca="1">IF(AY$9&lt;&gt;"",IF(AY$9&lt;&gt;"All Locations",IF(AY$10="From",COUNTIFS(Matches[CLASS],INDEX(classNum,1,MATCH(AZ$11,classScheme,0)),Matches[TIMEBIN],$B78,Matches[SITE IN],AY$9),COUNTIFS(Matches[CLASS],INDEX(classNum,1,MATCH(AZ$11,classScheme,0)),Matches[TIME OUT],"&gt;="&amp;TIMEVALUE(LEFT($B78,5)),Matches[TIME OUT],"&lt;"&amp;TIMEVALUE(LEFT($B78,5))+TIME(0,15,0),Matches[SITE OUT],AY$9)),COUNTIFS(All[TIMEBIN],$B78,All[CLASS],INDEX(classNum,1,MATCH(AZ$11,classScheme,0)))),"")</f>
        <v>1</v>
      </c>
      <c r="BA78" s="9">
        <f ca="1">IF(AY$9&lt;&gt;"",IF(AY$9&lt;&gt;"All Locations",IF(AY$10="From",COUNTIFS(Matches[CLASS],INDEX(classNum,1,MATCH(BA$11,classScheme,0)),Matches[TIMEBIN],$B78,Matches[SITE IN],AY$9),COUNTIFS(Matches[CLASS],INDEX(classNum,1,MATCH(BA$11,classScheme,0)),Matches[TIME OUT],"&gt;="&amp;TIMEVALUE(LEFT($B78,5)),Matches[TIME OUT],"&lt;"&amp;TIMEVALUE(LEFT($B78,5))+TIME(0,15,0),Matches[SITE OUT],AY$9)),COUNTIFS(All[TIMEBIN],$B78,All[CLASS],INDEX(classNum,1,MATCH(BA$11,classScheme,0)))),"")</f>
        <v>0</v>
      </c>
      <c r="BB78" s="10">
        <f ca="1">IF(AY$9&lt;&gt;"",IF(AY$9&lt;&gt;"All Locations",IF(AY$10="From",COUNTIFS(Matches[CLASS],INDEX(classNum,1,MATCH(BB$11,classScheme,0)),Matches[TIMEBIN],$B78,Matches[SITE IN],AY$9),COUNTIFS(Matches[CLASS],INDEX(classNum,1,MATCH(BB$11,classScheme,0)),Matches[TIME OUT],"&gt;="&amp;TIMEVALUE(LEFT($B78,5)),Matches[TIME OUT],"&lt;"&amp;TIMEVALUE(LEFT($B78,5))+TIME(0,15,0),Matches[SITE OUT],AY$9)),COUNTIFS(All[TIMEBIN],$B78,All[CLASS],INDEX(classNum,1,MATCH(BB$11,classScheme,0)))),"")</f>
        <v>0</v>
      </c>
      <c r="BC78" s="11">
        <f ca="1">IF(AY$9&lt;&gt;"",IF(AY$9&lt;&gt;"All Locations",IF(AY$10="From",COUNTIFS(Matches[CLASS],INDEX(classNum,1,MATCH(BC$11,classScheme,0)),Matches[TIMEBIN],$B78,Matches[SITE IN],AY$9),COUNTIFS(Matches[CLASS],INDEX(classNum,1,MATCH(BC$11,classScheme,0)),Matches[TIME OUT],"&gt;="&amp;TIMEVALUE(LEFT($B78,5)),Matches[TIME OUT],"&lt;"&amp;TIMEVALUE(LEFT($B78,5))+TIME(0,15,0),Matches[SITE OUT],AY$9)),COUNTIFS(All[TIMEBIN],$B78,All[CLASS],INDEX(classNum,1,MATCH(BC$11,classScheme,0)))),"")</f>
        <v>0</v>
      </c>
      <c r="BD78" s="12"/>
      <c r="BE78" s="8">
        <f ca="1">IF(BE$9&lt;&gt;"",IF(BE$9&lt;&gt;"All Locations",IF(BE$10="From",COUNTIFS(Matches[CLASS],INDEX(classNum,1,MATCH(BE$11,classScheme,0)),Matches[TIMEBIN],$B78,Matches[SITE IN],BE$9),COUNTIFS(Matches[CLASS],INDEX(classNum,1,MATCH(BE$11,classScheme,0)),Matches[TIME OUT],"&gt;="&amp;TIMEVALUE(LEFT($B78,5)),Matches[TIME OUT],"&lt;"&amp;TIMEVALUE(LEFT($B78,5))+TIME(0,15,0),Matches[SITE OUT],BE$9)),COUNTIFS(All[TIMEBIN],$B78,All[CLASS],INDEX(classNum,1,MATCH(BE$11,classScheme,0)))),"")</f>
        <v>12</v>
      </c>
      <c r="BF78" s="9">
        <f ca="1">IF(BE$9&lt;&gt;"",IF(BE$9&lt;&gt;"All Locations",IF(BE$10="From",COUNTIFS(Matches[CLASS],INDEX(classNum,1,MATCH(BF$11,classScheme,0)),Matches[TIMEBIN],$B78,Matches[SITE IN],BE$9),COUNTIFS(Matches[CLASS],INDEX(classNum,1,MATCH(BF$11,classScheme,0)),Matches[TIME OUT],"&gt;="&amp;TIMEVALUE(LEFT($B78,5)),Matches[TIME OUT],"&lt;"&amp;TIMEVALUE(LEFT($B78,5))+TIME(0,15,0),Matches[SITE OUT],BE$9)),COUNTIFS(All[TIMEBIN],$B78,All[CLASS],INDEX(classNum,1,MATCH(BF$11,classScheme,0)))),"")</f>
        <v>0</v>
      </c>
      <c r="BG78" s="9">
        <f ca="1">IF(BE$9&lt;&gt;"",IF(BE$9&lt;&gt;"All Locations",IF(BE$10="From",COUNTIFS(Matches[CLASS],INDEX(classNum,1,MATCH(BG$11,classScheme,0)),Matches[TIMEBIN],$B78,Matches[SITE IN],BE$9),COUNTIFS(Matches[CLASS],INDEX(classNum,1,MATCH(BG$11,classScheme,0)),Matches[TIME OUT],"&gt;="&amp;TIMEVALUE(LEFT($B78,5)),Matches[TIME OUT],"&lt;"&amp;TIMEVALUE(LEFT($B78,5))+TIME(0,15,0),Matches[SITE OUT],BE$9)),COUNTIFS(All[TIMEBIN],$B78,All[CLASS],INDEX(classNum,1,MATCH(BG$11,classScheme,0)))),"")</f>
        <v>0</v>
      </c>
      <c r="BH78" s="10">
        <f ca="1">IF(BE$9&lt;&gt;"",IF(BE$9&lt;&gt;"All Locations",IF(BE$10="From",COUNTIFS(Matches[CLASS],INDEX(classNum,1,MATCH(BH$11,classScheme,0)),Matches[TIMEBIN],$B78,Matches[SITE IN],BE$9),COUNTIFS(Matches[CLASS],INDEX(classNum,1,MATCH(BH$11,classScheme,0)),Matches[TIME OUT],"&gt;="&amp;TIMEVALUE(LEFT($B78,5)),Matches[TIME OUT],"&lt;"&amp;TIMEVALUE(LEFT($B78,5))+TIME(0,15,0),Matches[SITE OUT],BE$9)),COUNTIFS(All[TIMEBIN],$B78,All[CLASS],INDEX(classNum,1,MATCH(BH$11,classScheme,0)))),"")</f>
        <v>0</v>
      </c>
      <c r="BI78" s="11">
        <f ca="1">IF(BE$9&lt;&gt;"",IF(BE$9&lt;&gt;"All Locations",IF(BE$10="From",COUNTIFS(Matches[CLASS],INDEX(classNum,1,MATCH(BI$11,classScheme,0)),Matches[TIMEBIN],$B78,Matches[SITE IN],BE$9),COUNTIFS(Matches[CLASS],INDEX(classNum,1,MATCH(BI$11,classScheme,0)),Matches[TIME OUT],"&gt;="&amp;TIMEVALUE(LEFT($B78,5)),Matches[TIME OUT],"&lt;"&amp;TIMEVALUE(LEFT($B78,5))+TIME(0,15,0),Matches[SITE OUT],BE$9)),COUNTIFS(All[TIMEBIN],$B78,All[CLASS],INDEX(classNum,1,MATCH(BI$11,classScheme,0)))),"")</f>
        <v>0</v>
      </c>
      <c r="BJ78" s="12"/>
      <c r="BK78" s="8">
        <f ca="1">IF(BK$9&lt;&gt;"",IF(BK$9&lt;&gt;"All Locations",IF(BK$10="From",COUNTIFS(Matches[CLASS],INDEX(classNum,1,MATCH(BK$11,classScheme,0)),Matches[TIMEBIN],$B78,Matches[SITE IN],BK$9),COUNTIFS(Matches[CLASS],INDEX(classNum,1,MATCH(BK$11,classScheme,0)),Matches[TIME OUT],"&gt;="&amp;TIMEVALUE(LEFT($B78,5)),Matches[TIME OUT],"&lt;"&amp;TIMEVALUE(LEFT($B78,5))+TIME(0,15,0),Matches[SITE OUT],BK$9)),COUNTIFS(All[TIMEBIN],$B78,All[CLASS],INDEX(classNum,1,MATCH(BK$11,classScheme,0)))),"")</f>
        <v>4</v>
      </c>
      <c r="BL78" s="9">
        <f ca="1">IF(BK$9&lt;&gt;"",IF(BK$9&lt;&gt;"All Locations",IF(BK$10="From",COUNTIFS(Matches[CLASS],INDEX(classNum,1,MATCH(BL$11,classScheme,0)),Matches[TIMEBIN],$B78,Matches[SITE IN],BK$9),COUNTIFS(Matches[CLASS],INDEX(classNum,1,MATCH(BL$11,classScheme,0)),Matches[TIME OUT],"&gt;="&amp;TIMEVALUE(LEFT($B78,5)),Matches[TIME OUT],"&lt;"&amp;TIMEVALUE(LEFT($B78,5))+TIME(0,15,0),Matches[SITE OUT],BK$9)),COUNTIFS(All[TIMEBIN],$B78,All[CLASS],INDEX(classNum,1,MATCH(BL$11,classScheme,0)))),"")</f>
        <v>0</v>
      </c>
      <c r="BM78" s="9">
        <f ca="1">IF(BK$9&lt;&gt;"",IF(BK$9&lt;&gt;"All Locations",IF(BK$10="From",COUNTIFS(Matches[CLASS],INDEX(classNum,1,MATCH(BM$11,classScheme,0)),Matches[TIMEBIN],$B78,Matches[SITE IN],BK$9),COUNTIFS(Matches[CLASS],INDEX(classNum,1,MATCH(BM$11,classScheme,0)),Matches[TIME OUT],"&gt;="&amp;TIMEVALUE(LEFT($B78,5)),Matches[TIME OUT],"&lt;"&amp;TIMEVALUE(LEFT($B78,5))+TIME(0,15,0),Matches[SITE OUT],BK$9)),COUNTIFS(All[TIMEBIN],$B78,All[CLASS],INDEX(classNum,1,MATCH(BM$11,classScheme,0)))),"")</f>
        <v>0</v>
      </c>
      <c r="BN78" s="10">
        <f ca="1">IF(BK$9&lt;&gt;"",IF(BK$9&lt;&gt;"All Locations",IF(BK$10="From",COUNTIFS(Matches[CLASS],INDEX(classNum,1,MATCH(BN$11,classScheme,0)),Matches[TIMEBIN],$B78,Matches[SITE IN],BK$9),COUNTIFS(Matches[CLASS],INDEX(classNum,1,MATCH(BN$11,classScheme,0)),Matches[TIME OUT],"&gt;="&amp;TIMEVALUE(LEFT($B78,5)),Matches[TIME OUT],"&lt;"&amp;TIMEVALUE(LEFT($B78,5))+TIME(0,15,0),Matches[SITE OUT],BK$9)),COUNTIFS(All[TIMEBIN],$B78,All[CLASS],INDEX(classNum,1,MATCH(BN$11,classScheme,0)))),"")</f>
        <v>0</v>
      </c>
      <c r="BO78" s="11">
        <f ca="1">IF(BK$9&lt;&gt;"",IF(BK$9&lt;&gt;"All Locations",IF(BK$10="From",COUNTIFS(Matches[CLASS],INDEX(classNum,1,MATCH(BO$11,classScheme,0)),Matches[TIMEBIN],$B78,Matches[SITE IN],BK$9),COUNTIFS(Matches[CLASS],INDEX(classNum,1,MATCH(BO$11,classScheme,0)),Matches[TIME OUT],"&gt;="&amp;TIMEVALUE(LEFT($B78,5)),Matches[TIME OUT],"&lt;"&amp;TIMEVALUE(LEFT($B78,5))+TIME(0,15,0),Matches[SITE OUT],BK$9)),COUNTIFS(All[TIMEBIN],$B78,All[CLASS],INDEX(classNum,1,MATCH(BO$11,classScheme,0)))),"")</f>
        <v>0</v>
      </c>
      <c r="BP78" s="12"/>
      <c r="BQ78" s="8">
        <f ca="1">IF(BQ$9&lt;&gt;"",IF(BQ$9&lt;&gt;"All Locations",IF(BQ$10="From",COUNTIFS(Matches[CLASS],INDEX(classNum,1,MATCH(BQ$11,classScheme,0)),Matches[TIMEBIN],$B78,Matches[SITE IN],BQ$9),COUNTIFS(Matches[CLASS],INDEX(classNum,1,MATCH(BQ$11,classScheme,0)),Matches[TIME OUT],"&gt;="&amp;TIMEVALUE(LEFT($B78,5)),Matches[TIME OUT],"&lt;"&amp;TIMEVALUE(LEFT($B78,5))+TIME(0,15,0),Matches[SITE OUT],BQ$9)),COUNTIFS(All[TIMEBIN],$B78,All[CLASS],INDEX(classNum,1,MATCH(BQ$11,classScheme,0)))),"")</f>
        <v>194</v>
      </c>
      <c r="BR78" s="9">
        <f ca="1">IF(BQ$9&lt;&gt;"",IF(BQ$9&lt;&gt;"All Locations",IF(BQ$10="From",COUNTIFS(Matches[CLASS],INDEX(classNum,1,MATCH(BR$11,classScheme,0)),Matches[TIMEBIN],$B78,Matches[SITE IN],BQ$9),COUNTIFS(Matches[CLASS],INDEX(classNum,1,MATCH(BR$11,classScheme,0)),Matches[TIME OUT],"&gt;="&amp;TIMEVALUE(LEFT($B78,5)),Matches[TIME OUT],"&lt;"&amp;TIMEVALUE(LEFT($B78,5))+TIME(0,15,0),Matches[SITE OUT],BQ$9)),COUNTIFS(All[TIMEBIN],$B78,All[CLASS],INDEX(classNum,1,MATCH(BR$11,classScheme,0)))),"")</f>
        <v>0</v>
      </c>
      <c r="BS78" s="9">
        <f ca="1">IF(BQ$9&lt;&gt;"",IF(BQ$9&lt;&gt;"All Locations",IF(BQ$10="From",COUNTIFS(Matches[CLASS],INDEX(classNum,1,MATCH(BS$11,classScheme,0)),Matches[TIMEBIN],$B78,Matches[SITE IN],BQ$9),COUNTIFS(Matches[CLASS],INDEX(classNum,1,MATCH(BS$11,classScheme,0)),Matches[TIME OUT],"&gt;="&amp;TIMEVALUE(LEFT($B78,5)),Matches[TIME OUT],"&lt;"&amp;TIMEVALUE(LEFT($B78,5))+TIME(0,15,0),Matches[SITE OUT],BQ$9)),COUNTIFS(All[TIMEBIN],$B78,All[CLASS],INDEX(classNum,1,MATCH(BS$11,classScheme,0)))),"")</f>
        <v>0</v>
      </c>
      <c r="BT78" s="10">
        <f ca="1">IF(BQ$9&lt;&gt;"",IF(BQ$9&lt;&gt;"All Locations",IF(BQ$10="From",COUNTIFS(Matches[CLASS],INDEX(classNum,1,MATCH(BT$11,classScheme,0)),Matches[TIMEBIN],$B78,Matches[SITE IN],BQ$9),COUNTIFS(Matches[CLASS],INDEX(classNum,1,MATCH(BT$11,classScheme,0)),Matches[TIME OUT],"&gt;="&amp;TIMEVALUE(LEFT($B78,5)),Matches[TIME OUT],"&lt;"&amp;TIMEVALUE(LEFT($B78,5))+TIME(0,15,0),Matches[SITE OUT],BQ$9)),COUNTIFS(All[TIMEBIN],$B78,All[CLASS],INDEX(classNum,1,MATCH(BT$11,classScheme,0)))),"")</f>
        <v>3</v>
      </c>
      <c r="BU78" s="11">
        <f ca="1">IF(BQ$9&lt;&gt;"",IF(BQ$9&lt;&gt;"All Locations",IF(BQ$10="From",COUNTIFS(Matches[CLASS],INDEX(classNum,1,MATCH(BU$11,classScheme,0)),Matches[TIMEBIN],$B78,Matches[SITE IN],BQ$9),COUNTIFS(Matches[CLASS],INDEX(classNum,1,MATCH(BU$11,classScheme,0)),Matches[TIME OUT],"&gt;="&amp;TIMEVALUE(LEFT($B78,5)),Matches[TIME OUT],"&lt;"&amp;TIMEVALUE(LEFT($B78,5))+TIME(0,15,0),Matches[SITE OUT],BQ$9)),COUNTIFS(All[TIMEBIN],$B78,All[CLASS],INDEX(classNum,1,MATCH(BU$11,classScheme,0)))),"")</f>
        <v>2</v>
      </c>
    </row>
    <row r="79" spans="2:73">
      <c r="B79" s="7" t="str">
        <v>22:45 - 23:00</v>
      </c>
      <c r="C79" s="8">
        <f ca="1">IF(C$9&lt;&gt;"",IF(C$9&lt;&gt;"All Locations",IF(C$10="From",COUNTIFS(Matches[CLASS],INDEX(classNum,1,MATCH(C$11,classScheme,0)),Matches[TIMEBIN],$B79,Matches[SITE IN],C$9),COUNTIFS(Matches[CLASS],INDEX(classNum,1,MATCH(C$11,classScheme,0)),Matches[TIME OUT],"&gt;="&amp;TIMEVALUE(LEFT($B79,5)),Matches[TIME OUT],"&lt;"&amp;TIMEVALUE(LEFT($B79,5))+TIME(0,15,0),Matches[SITE OUT],C$9)),COUNTIFS(All[TIMEBIN],$B79,All[CLASS],INDEX(classNum,1,MATCH(C$11,classScheme,0)))),"")</f>
        <v>35</v>
      </c>
      <c r="D79" s="9">
        <f ca="1">IF(C$9&lt;&gt;"",IF(C$9&lt;&gt;"All Locations",IF(C$10="From",COUNTIFS(Matches[CLASS],INDEX(classNum,1,MATCH(D$11,classScheme,0)),Matches[TIMEBIN],$B79,Matches[SITE IN],C$9),COUNTIFS(Matches[CLASS],INDEX(classNum,1,MATCH(D$11,classScheme,0)),Matches[TIME OUT],"&gt;="&amp;TIMEVALUE(LEFT($B79,5)),Matches[TIME OUT],"&lt;"&amp;TIMEVALUE(LEFT($B79,5))+TIME(0,15,0),Matches[SITE OUT],C$9)),COUNTIFS(All[TIMEBIN],$B79,All[CLASS],INDEX(classNum,1,MATCH(D$11,classScheme,0)))),"")</f>
        <v>0</v>
      </c>
      <c r="E79" s="9">
        <f ca="1">IF(C$9&lt;&gt;"",IF(C$9&lt;&gt;"All Locations",IF(C$10="From",COUNTIFS(Matches[CLASS],INDEX(classNum,1,MATCH(E$11,classScheme,0)),Matches[TIMEBIN],$B79,Matches[SITE IN],C$9),COUNTIFS(Matches[CLASS],INDEX(classNum,1,MATCH(E$11,classScheme,0)),Matches[TIME OUT],"&gt;="&amp;TIMEVALUE(LEFT($B79,5)),Matches[TIME OUT],"&lt;"&amp;TIMEVALUE(LEFT($B79,5))+TIME(0,15,0),Matches[SITE OUT],C$9)),COUNTIFS(All[TIMEBIN],$B79,All[CLASS],INDEX(classNum,1,MATCH(E$11,classScheme,0)))),"")</f>
        <v>0</v>
      </c>
      <c r="F79" s="10">
        <f ca="1">IF(C$9&lt;&gt;"",IF(C$9&lt;&gt;"All Locations",IF(C$10="From",COUNTIFS(Matches[CLASS],INDEX(classNum,1,MATCH(F$11,classScheme,0)),Matches[TIMEBIN],$B79,Matches[SITE IN],C$9),COUNTIFS(Matches[CLASS],INDEX(classNum,1,MATCH(F$11,classScheme,0)),Matches[TIME OUT],"&gt;="&amp;TIMEVALUE(LEFT($B79,5)),Matches[TIME OUT],"&lt;"&amp;TIMEVALUE(LEFT($B79,5))+TIME(0,15,0),Matches[SITE OUT],C$9)),COUNTIFS(All[TIMEBIN],$B79,All[CLASS],INDEX(classNum,1,MATCH(F$11,classScheme,0)))),"")</f>
        <v>0</v>
      </c>
      <c r="G79" s="11">
        <f ca="1">IF(C$9&lt;&gt;"",IF(C$9&lt;&gt;"All Locations",IF(C$10="From",COUNTIFS(Matches[CLASS],INDEX(classNum,1,MATCH(G$11,classScheme,0)),Matches[TIMEBIN],$B79,Matches[SITE IN],C$9),COUNTIFS(Matches[CLASS],INDEX(classNum,1,MATCH(G$11,classScheme,0)),Matches[TIME OUT],"&gt;="&amp;TIMEVALUE(LEFT($B79,5)),Matches[TIME OUT],"&lt;"&amp;TIMEVALUE(LEFT($B79,5))+TIME(0,15,0),Matches[SITE OUT],C$9)),COUNTIFS(All[TIMEBIN],$B79,All[CLASS],INDEX(classNum,1,MATCH(G$11,classScheme,0)))),"")</f>
        <v>1</v>
      </c>
      <c r="H79" s="12"/>
      <c r="I79" s="8">
        <f ca="1">IF(I$9&lt;&gt;"",IF(I$9&lt;&gt;"All Locations",IF(I$10="From",COUNTIFS(Matches[CLASS],INDEX(classNum,1,MATCH(I$11,classScheme,0)),Matches[TIMEBIN],$B79,Matches[SITE IN],I$9),COUNTIFS(Matches[CLASS],INDEX(classNum,1,MATCH(I$11,classScheme,0)),Matches[TIME OUT],"&gt;="&amp;TIMEVALUE(LEFT($B79,5)),Matches[TIME OUT],"&lt;"&amp;TIMEVALUE(LEFT($B79,5))+TIME(0,15,0),Matches[SITE OUT],I$9)),COUNTIFS(All[TIMEBIN],$B79,All[CLASS],INDEX(classNum,1,MATCH(I$11,classScheme,0)))),"")</f>
        <v>0</v>
      </c>
      <c r="J79" s="9">
        <f ca="1">IF(I$9&lt;&gt;"",IF(I$9&lt;&gt;"All Locations",IF(I$10="From",COUNTIFS(Matches[CLASS],INDEX(classNum,1,MATCH(J$11,classScheme,0)),Matches[TIMEBIN],$B79,Matches[SITE IN],I$9),COUNTIFS(Matches[CLASS],INDEX(classNum,1,MATCH(J$11,classScheme,0)),Matches[TIME OUT],"&gt;="&amp;TIMEVALUE(LEFT($B79,5)),Matches[TIME OUT],"&lt;"&amp;TIMEVALUE(LEFT($B79,5))+TIME(0,15,0),Matches[SITE OUT],I$9)),COUNTIFS(All[TIMEBIN],$B79,All[CLASS],INDEX(classNum,1,MATCH(J$11,classScheme,0)))),"")</f>
        <v>0</v>
      </c>
      <c r="K79" s="9">
        <f ca="1">IF(I$9&lt;&gt;"",IF(I$9&lt;&gt;"All Locations",IF(I$10="From",COUNTIFS(Matches[CLASS],INDEX(classNum,1,MATCH(K$11,classScheme,0)),Matches[TIMEBIN],$B79,Matches[SITE IN],I$9),COUNTIFS(Matches[CLASS],INDEX(classNum,1,MATCH(K$11,classScheme,0)),Matches[TIME OUT],"&gt;="&amp;TIMEVALUE(LEFT($B79,5)),Matches[TIME OUT],"&lt;"&amp;TIMEVALUE(LEFT($B79,5))+TIME(0,15,0),Matches[SITE OUT],I$9)),COUNTIFS(All[TIMEBIN],$B79,All[CLASS],INDEX(classNum,1,MATCH(K$11,classScheme,0)))),"")</f>
        <v>0</v>
      </c>
      <c r="L79" s="10">
        <f ca="1">IF(I$9&lt;&gt;"",IF(I$9&lt;&gt;"All Locations",IF(I$10="From",COUNTIFS(Matches[CLASS],INDEX(classNum,1,MATCH(L$11,classScheme,0)),Matches[TIMEBIN],$B79,Matches[SITE IN],I$9),COUNTIFS(Matches[CLASS],INDEX(classNum,1,MATCH(L$11,classScheme,0)),Matches[TIME OUT],"&gt;="&amp;TIMEVALUE(LEFT($B79,5)),Matches[TIME OUT],"&lt;"&amp;TIMEVALUE(LEFT($B79,5))+TIME(0,15,0),Matches[SITE OUT],I$9)),COUNTIFS(All[TIMEBIN],$B79,All[CLASS],INDEX(classNum,1,MATCH(L$11,classScheme,0)))),"")</f>
        <v>0</v>
      </c>
      <c r="M79" s="11">
        <f ca="1">IF(I$9&lt;&gt;"",IF(I$9&lt;&gt;"All Locations",IF(I$10="From",COUNTIFS(Matches[CLASS],INDEX(classNum,1,MATCH(M$11,classScheme,0)),Matches[TIMEBIN],$B79,Matches[SITE IN],I$9),COUNTIFS(Matches[CLASS],INDEX(classNum,1,MATCH(M$11,classScheme,0)),Matches[TIME OUT],"&gt;="&amp;TIMEVALUE(LEFT($B79,5)),Matches[TIME OUT],"&lt;"&amp;TIMEVALUE(LEFT($B79,5))+TIME(0,15,0),Matches[SITE OUT],I$9)),COUNTIFS(All[TIMEBIN],$B79,All[CLASS],INDEX(classNum,1,MATCH(M$11,classScheme,0)))),"")</f>
        <v>0</v>
      </c>
      <c r="N79" s="12"/>
      <c r="O79" s="8">
        <f ca="1">IF(O$9&lt;&gt;"",IF(O$9&lt;&gt;"All Locations",IF(O$10="From",COUNTIFS(Matches[CLASS],INDEX(classNum,1,MATCH(O$11,classScheme,0)),Matches[TIMEBIN],$B79,Matches[SITE IN],O$9),COUNTIFS(Matches[CLASS],INDEX(classNum,1,MATCH(O$11,classScheme,0)),Matches[TIME OUT],"&gt;="&amp;TIMEVALUE(LEFT($B79,5)),Matches[TIME OUT],"&lt;"&amp;TIMEVALUE(LEFT($B79,5))+TIME(0,15,0),Matches[SITE OUT],O$9)),COUNTIFS(All[TIMEBIN],$B79,All[CLASS],INDEX(classNum,1,MATCH(O$11,classScheme,0)))),"")</f>
        <v>8</v>
      </c>
      <c r="P79" s="9">
        <f ca="1">IF(O$9&lt;&gt;"",IF(O$9&lt;&gt;"All Locations",IF(O$10="From",COUNTIFS(Matches[CLASS],INDEX(classNum,1,MATCH(P$11,classScheme,0)),Matches[TIMEBIN],$B79,Matches[SITE IN],O$9),COUNTIFS(Matches[CLASS],INDEX(classNum,1,MATCH(P$11,classScheme,0)),Matches[TIME OUT],"&gt;="&amp;TIMEVALUE(LEFT($B79,5)),Matches[TIME OUT],"&lt;"&amp;TIMEVALUE(LEFT($B79,5))+TIME(0,15,0),Matches[SITE OUT],O$9)),COUNTIFS(All[TIMEBIN],$B79,All[CLASS],INDEX(classNum,1,MATCH(P$11,classScheme,0)))),"")</f>
        <v>0</v>
      </c>
      <c r="Q79" s="9">
        <f ca="1">IF(O$9&lt;&gt;"",IF(O$9&lt;&gt;"All Locations",IF(O$10="From",COUNTIFS(Matches[CLASS],INDEX(classNum,1,MATCH(Q$11,classScheme,0)),Matches[TIMEBIN],$B79,Matches[SITE IN],O$9),COUNTIFS(Matches[CLASS],INDEX(classNum,1,MATCH(Q$11,classScheme,0)),Matches[TIME OUT],"&gt;="&amp;TIMEVALUE(LEFT($B79,5)),Matches[TIME OUT],"&lt;"&amp;TIMEVALUE(LEFT($B79,5))+TIME(0,15,0),Matches[SITE OUT],O$9)),COUNTIFS(All[TIMEBIN],$B79,All[CLASS],INDEX(classNum,1,MATCH(Q$11,classScheme,0)))),"")</f>
        <v>0</v>
      </c>
      <c r="R79" s="10">
        <f ca="1">IF(O$9&lt;&gt;"",IF(O$9&lt;&gt;"All Locations",IF(O$10="From",COUNTIFS(Matches[CLASS],INDEX(classNum,1,MATCH(R$11,classScheme,0)),Matches[TIMEBIN],$B79,Matches[SITE IN],O$9),COUNTIFS(Matches[CLASS],INDEX(classNum,1,MATCH(R$11,classScheme,0)),Matches[TIME OUT],"&gt;="&amp;TIMEVALUE(LEFT($B79,5)),Matches[TIME OUT],"&lt;"&amp;TIMEVALUE(LEFT($B79,5))+TIME(0,15,0),Matches[SITE OUT],O$9)),COUNTIFS(All[TIMEBIN],$B79,All[CLASS],INDEX(classNum,1,MATCH(R$11,classScheme,0)))),"")</f>
        <v>0</v>
      </c>
      <c r="S79" s="11">
        <f ca="1">IF(O$9&lt;&gt;"",IF(O$9&lt;&gt;"All Locations",IF(O$10="From",COUNTIFS(Matches[CLASS],INDEX(classNum,1,MATCH(S$11,classScheme,0)),Matches[TIMEBIN],$B79,Matches[SITE IN],O$9),COUNTIFS(Matches[CLASS],INDEX(classNum,1,MATCH(S$11,classScheme,0)),Matches[TIME OUT],"&gt;="&amp;TIMEVALUE(LEFT($B79,5)),Matches[TIME OUT],"&lt;"&amp;TIMEVALUE(LEFT($B79,5))+TIME(0,15,0),Matches[SITE OUT],O$9)),COUNTIFS(All[TIMEBIN],$B79,All[CLASS],INDEX(classNum,1,MATCH(S$11,classScheme,0)))),"")</f>
        <v>0</v>
      </c>
      <c r="T79" s="12"/>
      <c r="U79" s="8">
        <f ca="1">IF(U$9&lt;&gt;"",IF(U$9&lt;&gt;"All Locations",IF(U$10="From",COUNTIFS(Matches[CLASS],INDEX(classNum,1,MATCH(U$11,classScheme,0)),Matches[TIMEBIN],$B79,Matches[SITE IN],U$9),COUNTIFS(Matches[CLASS],INDEX(classNum,1,MATCH(U$11,classScheme,0)),Matches[TIME OUT],"&gt;="&amp;TIMEVALUE(LEFT($B79,5)),Matches[TIME OUT],"&lt;"&amp;TIMEVALUE(LEFT($B79,5))+TIME(0,15,0),Matches[SITE OUT],U$9)),COUNTIFS(All[TIMEBIN],$B79,All[CLASS],INDEX(classNum,1,MATCH(U$11,classScheme,0)))),"")</f>
        <v>10</v>
      </c>
      <c r="V79" s="9">
        <f ca="1">IF(U$9&lt;&gt;"",IF(U$9&lt;&gt;"All Locations",IF(U$10="From",COUNTIFS(Matches[CLASS],INDEX(classNum,1,MATCH(V$11,classScheme,0)),Matches[TIMEBIN],$B79,Matches[SITE IN],U$9),COUNTIFS(Matches[CLASS],INDEX(classNum,1,MATCH(V$11,classScheme,0)),Matches[TIME OUT],"&gt;="&amp;TIMEVALUE(LEFT($B79,5)),Matches[TIME OUT],"&lt;"&amp;TIMEVALUE(LEFT($B79,5))+TIME(0,15,0),Matches[SITE OUT],U$9)),COUNTIFS(All[TIMEBIN],$B79,All[CLASS],INDEX(classNum,1,MATCH(V$11,classScheme,0)))),"")</f>
        <v>1</v>
      </c>
      <c r="W79" s="9">
        <f ca="1">IF(U$9&lt;&gt;"",IF(U$9&lt;&gt;"All Locations",IF(U$10="From",COUNTIFS(Matches[CLASS],INDEX(classNum,1,MATCH(W$11,classScheme,0)),Matches[TIMEBIN],$B79,Matches[SITE IN],U$9),COUNTIFS(Matches[CLASS],INDEX(classNum,1,MATCH(W$11,classScheme,0)),Matches[TIME OUT],"&gt;="&amp;TIMEVALUE(LEFT($B79,5)),Matches[TIME OUT],"&lt;"&amp;TIMEVALUE(LEFT($B79,5))+TIME(0,15,0),Matches[SITE OUT],U$9)),COUNTIFS(All[TIMEBIN],$B79,All[CLASS],INDEX(classNum,1,MATCH(W$11,classScheme,0)))),"")</f>
        <v>0</v>
      </c>
      <c r="X79" s="10">
        <f ca="1">IF(U$9&lt;&gt;"",IF(U$9&lt;&gt;"All Locations",IF(U$10="From",COUNTIFS(Matches[CLASS],INDEX(classNum,1,MATCH(X$11,classScheme,0)),Matches[TIMEBIN],$B79,Matches[SITE IN],U$9),COUNTIFS(Matches[CLASS],INDEX(classNum,1,MATCH(X$11,classScheme,0)),Matches[TIME OUT],"&gt;="&amp;TIMEVALUE(LEFT($B79,5)),Matches[TIME OUT],"&lt;"&amp;TIMEVALUE(LEFT($B79,5))+TIME(0,15,0),Matches[SITE OUT],U$9)),COUNTIFS(All[TIMEBIN],$B79,All[CLASS],INDEX(classNum,1,MATCH(X$11,classScheme,0)))),"")</f>
        <v>1</v>
      </c>
      <c r="Y79" s="11">
        <f ca="1">IF(U$9&lt;&gt;"",IF(U$9&lt;&gt;"All Locations",IF(U$10="From",COUNTIFS(Matches[CLASS],INDEX(classNum,1,MATCH(Y$11,classScheme,0)),Matches[TIMEBIN],$B79,Matches[SITE IN],U$9),COUNTIFS(Matches[CLASS],INDEX(classNum,1,MATCH(Y$11,classScheme,0)),Matches[TIME OUT],"&gt;="&amp;TIMEVALUE(LEFT($B79,5)),Matches[TIME OUT],"&lt;"&amp;TIMEVALUE(LEFT($B79,5))+TIME(0,15,0),Matches[SITE OUT],U$9)),COUNTIFS(All[TIMEBIN],$B79,All[CLASS],INDEX(classNum,1,MATCH(Y$11,classScheme,0)))),"")</f>
        <v>0</v>
      </c>
      <c r="Z79" s="12"/>
      <c r="AA79" s="8">
        <f ca="1">IF(AA$9&lt;&gt;"",IF(AA$9&lt;&gt;"All Locations",IF(AA$10="From",COUNTIFS(Matches[CLASS],INDEX(classNum,1,MATCH(AA$11,classScheme,0)),Matches[TIMEBIN],$B79,Matches[SITE IN],AA$9),COUNTIFS(Matches[CLASS],INDEX(classNum,1,MATCH(AA$11,classScheme,0)),Matches[TIME OUT],"&gt;="&amp;TIMEVALUE(LEFT($B79,5)),Matches[TIME OUT],"&lt;"&amp;TIMEVALUE(LEFT($B79,5))+TIME(0,15,0),Matches[SITE OUT],AA$9)),COUNTIFS(All[TIMEBIN],$B79,All[CLASS],INDEX(classNum,1,MATCH(AA$11,classScheme,0)))),"")</f>
        <v>13</v>
      </c>
      <c r="AB79" s="9">
        <f ca="1">IF(AA$9&lt;&gt;"",IF(AA$9&lt;&gt;"All Locations",IF(AA$10="From",COUNTIFS(Matches[CLASS],INDEX(classNum,1,MATCH(AB$11,classScheme,0)),Matches[TIMEBIN],$B79,Matches[SITE IN],AA$9),COUNTIFS(Matches[CLASS],INDEX(classNum,1,MATCH(AB$11,classScheme,0)),Matches[TIME OUT],"&gt;="&amp;TIMEVALUE(LEFT($B79,5)),Matches[TIME OUT],"&lt;"&amp;TIMEVALUE(LEFT($B79,5))+TIME(0,15,0),Matches[SITE OUT],AA$9)),COUNTIFS(All[TIMEBIN],$B79,All[CLASS],INDEX(classNum,1,MATCH(AB$11,classScheme,0)))),"")</f>
        <v>0</v>
      </c>
      <c r="AC79" s="9">
        <f ca="1">IF(AA$9&lt;&gt;"",IF(AA$9&lt;&gt;"All Locations",IF(AA$10="From",COUNTIFS(Matches[CLASS],INDEX(classNum,1,MATCH(AC$11,classScheme,0)),Matches[TIMEBIN],$B79,Matches[SITE IN],AA$9),COUNTIFS(Matches[CLASS],INDEX(classNum,1,MATCH(AC$11,classScheme,0)),Matches[TIME OUT],"&gt;="&amp;TIMEVALUE(LEFT($B79,5)),Matches[TIME OUT],"&lt;"&amp;TIMEVALUE(LEFT($B79,5))+TIME(0,15,0),Matches[SITE OUT],AA$9)),COUNTIFS(All[TIMEBIN],$B79,All[CLASS],INDEX(classNum,1,MATCH(AC$11,classScheme,0)))),"")</f>
        <v>0</v>
      </c>
      <c r="AD79" s="10">
        <f ca="1">IF(AA$9&lt;&gt;"",IF(AA$9&lt;&gt;"All Locations",IF(AA$10="From",COUNTIFS(Matches[CLASS],INDEX(classNum,1,MATCH(AD$11,classScheme,0)),Matches[TIMEBIN],$B79,Matches[SITE IN],AA$9),COUNTIFS(Matches[CLASS],INDEX(classNum,1,MATCH(AD$11,classScheme,0)),Matches[TIME OUT],"&gt;="&amp;TIMEVALUE(LEFT($B79,5)),Matches[TIME OUT],"&lt;"&amp;TIMEVALUE(LEFT($B79,5))+TIME(0,15,0),Matches[SITE OUT],AA$9)),COUNTIFS(All[TIMEBIN],$B79,All[CLASS],INDEX(classNum,1,MATCH(AD$11,classScheme,0)))),"")</f>
        <v>0</v>
      </c>
      <c r="AE79" s="11">
        <f ca="1">IF(AA$9&lt;&gt;"",IF(AA$9&lt;&gt;"All Locations",IF(AA$10="From",COUNTIFS(Matches[CLASS],INDEX(classNum,1,MATCH(AE$11,classScheme,0)),Matches[TIMEBIN],$B79,Matches[SITE IN],AA$9),COUNTIFS(Matches[CLASS],INDEX(classNum,1,MATCH(AE$11,classScheme,0)),Matches[TIME OUT],"&gt;="&amp;TIMEVALUE(LEFT($B79,5)),Matches[TIME OUT],"&lt;"&amp;TIMEVALUE(LEFT($B79,5))+TIME(0,15,0),Matches[SITE OUT],AA$9)),COUNTIFS(All[TIMEBIN],$B79,All[CLASS],INDEX(classNum,1,MATCH(AE$11,classScheme,0)))),"")</f>
        <v>0</v>
      </c>
      <c r="AF79" s="12"/>
      <c r="AG79" s="8">
        <f ca="1">IF(AG$9&lt;&gt;"",IF(AG$9&lt;&gt;"All Locations",IF(AG$10="From",COUNTIFS(Matches[CLASS],INDEX(classNum,1,MATCH(AG$11,classScheme,0)),Matches[TIMEBIN],$B79,Matches[SITE IN],AG$9),COUNTIFS(Matches[CLASS],INDEX(classNum,1,MATCH(AG$11,classScheme,0)),Matches[TIME OUT],"&gt;="&amp;TIMEVALUE(LEFT($B79,5)),Matches[TIME OUT],"&lt;"&amp;TIMEVALUE(LEFT($B79,5))+TIME(0,15,0),Matches[SITE OUT],AG$9)),COUNTIFS(All[TIMEBIN],$B79,All[CLASS],INDEX(classNum,1,MATCH(AG$11,classScheme,0)))),"")</f>
        <v>32</v>
      </c>
      <c r="AH79" s="9">
        <f ca="1">IF(AG$9&lt;&gt;"",IF(AG$9&lt;&gt;"All Locations",IF(AG$10="From",COUNTIFS(Matches[CLASS],INDEX(classNum,1,MATCH(AH$11,classScheme,0)),Matches[TIMEBIN],$B79,Matches[SITE IN],AG$9),COUNTIFS(Matches[CLASS],INDEX(classNum,1,MATCH(AH$11,classScheme,0)),Matches[TIME OUT],"&gt;="&amp;TIMEVALUE(LEFT($B79,5)),Matches[TIME OUT],"&lt;"&amp;TIMEVALUE(LEFT($B79,5))+TIME(0,15,0),Matches[SITE OUT],AG$9)),COUNTIFS(All[TIMEBIN],$B79,All[CLASS],INDEX(classNum,1,MATCH(AH$11,classScheme,0)))),"")</f>
        <v>1</v>
      </c>
      <c r="AI79" s="9">
        <f ca="1">IF(AG$9&lt;&gt;"",IF(AG$9&lt;&gt;"All Locations",IF(AG$10="From",COUNTIFS(Matches[CLASS],INDEX(classNum,1,MATCH(AI$11,classScheme,0)),Matches[TIMEBIN],$B79,Matches[SITE IN],AG$9),COUNTIFS(Matches[CLASS],INDEX(classNum,1,MATCH(AI$11,classScheme,0)),Matches[TIME OUT],"&gt;="&amp;TIMEVALUE(LEFT($B79,5)),Matches[TIME OUT],"&lt;"&amp;TIMEVALUE(LEFT($B79,5))+TIME(0,15,0),Matches[SITE OUT],AG$9)),COUNTIFS(All[TIMEBIN],$B79,All[CLASS],INDEX(classNum,1,MATCH(AI$11,classScheme,0)))),"")</f>
        <v>1</v>
      </c>
      <c r="AJ79" s="10">
        <f ca="1">IF(AG$9&lt;&gt;"",IF(AG$9&lt;&gt;"All Locations",IF(AG$10="From",COUNTIFS(Matches[CLASS],INDEX(classNum,1,MATCH(AJ$11,classScheme,0)),Matches[TIMEBIN],$B79,Matches[SITE IN],AG$9),COUNTIFS(Matches[CLASS],INDEX(classNum,1,MATCH(AJ$11,classScheme,0)),Matches[TIME OUT],"&gt;="&amp;TIMEVALUE(LEFT($B79,5)),Matches[TIME OUT],"&lt;"&amp;TIMEVALUE(LEFT($B79,5))+TIME(0,15,0),Matches[SITE OUT],AG$9)),COUNTIFS(All[TIMEBIN],$B79,All[CLASS],INDEX(classNum,1,MATCH(AJ$11,classScheme,0)))),"")</f>
        <v>1</v>
      </c>
      <c r="AK79" s="11">
        <f ca="1">IF(AG$9&lt;&gt;"",IF(AG$9&lt;&gt;"All Locations",IF(AG$10="From",COUNTIFS(Matches[CLASS],INDEX(classNum,1,MATCH(AK$11,classScheme,0)),Matches[TIMEBIN],$B79,Matches[SITE IN],AG$9),COUNTIFS(Matches[CLASS],INDEX(classNum,1,MATCH(AK$11,classScheme,0)),Matches[TIME OUT],"&gt;="&amp;TIMEVALUE(LEFT($B79,5)),Matches[TIME OUT],"&lt;"&amp;TIMEVALUE(LEFT($B79,5))+TIME(0,15,0),Matches[SITE OUT],AG$9)),COUNTIFS(All[TIMEBIN],$B79,All[CLASS],INDEX(classNum,1,MATCH(AK$11,classScheme,0)))),"")</f>
        <v>2</v>
      </c>
      <c r="AL79" s="12"/>
      <c r="AM79" s="8">
        <f ca="1">IF(AM$9&lt;&gt;"",IF(AM$9&lt;&gt;"All Locations",IF(AM$10="From",COUNTIFS(Matches[CLASS],INDEX(classNum,1,MATCH(AM$11,classScheme,0)),Matches[TIMEBIN],$B79,Matches[SITE IN],AM$9),COUNTIFS(Matches[CLASS],INDEX(classNum,1,MATCH(AM$11,classScheme,0)),Matches[TIME OUT],"&gt;="&amp;TIMEVALUE(LEFT($B79,5)),Matches[TIME OUT],"&lt;"&amp;TIMEVALUE(LEFT($B79,5))+TIME(0,15,0),Matches[SITE OUT],AM$9)),COUNTIFS(All[TIMEBIN],$B79,All[CLASS],INDEX(classNum,1,MATCH(AM$11,classScheme,0)))),"")</f>
        <v>10</v>
      </c>
      <c r="AN79" s="9">
        <f ca="1">IF(AM$9&lt;&gt;"",IF(AM$9&lt;&gt;"All Locations",IF(AM$10="From",COUNTIFS(Matches[CLASS],INDEX(classNum,1,MATCH(AN$11,classScheme,0)),Matches[TIMEBIN],$B79,Matches[SITE IN],AM$9),COUNTIFS(Matches[CLASS],INDEX(classNum,1,MATCH(AN$11,classScheme,0)),Matches[TIME OUT],"&gt;="&amp;TIMEVALUE(LEFT($B79,5)),Matches[TIME OUT],"&lt;"&amp;TIMEVALUE(LEFT($B79,5))+TIME(0,15,0),Matches[SITE OUT],AM$9)),COUNTIFS(All[TIMEBIN],$B79,All[CLASS],INDEX(classNum,1,MATCH(AN$11,classScheme,0)))),"")</f>
        <v>1</v>
      </c>
      <c r="AO79" s="9">
        <f ca="1">IF(AM$9&lt;&gt;"",IF(AM$9&lt;&gt;"All Locations",IF(AM$10="From",COUNTIFS(Matches[CLASS],INDEX(classNum,1,MATCH(AO$11,classScheme,0)),Matches[TIMEBIN],$B79,Matches[SITE IN],AM$9),COUNTIFS(Matches[CLASS],INDEX(classNum,1,MATCH(AO$11,classScheme,0)),Matches[TIME OUT],"&gt;="&amp;TIMEVALUE(LEFT($B79,5)),Matches[TIME OUT],"&lt;"&amp;TIMEVALUE(LEFT($B79,5))+TIME(0,15,0),Matches[SITE OUT],AM$9)),COUNTIFS(All[TIMEBIN],$B79,All[CLASS],INDEX(classNum,1,MATCH(AO$11,classScheme,0)))),"")</f>
        <v>0</v>
      </c>
      <c r="AP79" s="10">
        <f ca="1">IF(AM$9&lt;&gt;"",IF(AM$9&lt;&gt;"All Locations",IF(AM$10="From",COUNTIFS(Matches[CLASS],INDEX(classNum,1,MATCH(AP$11,classScheme,0)),Matches[TIMEBIN],$B79,Matches[SITE IN],AM$9),COUNTIFS(Matches[CLASS],INDEX(classNum,1,MATCH(AP$11,classScheme,0)),Matches[TIME OUT],"&gt;="&amp;TIMEVALUE(LEFT($B79,5)),Matches[TIME OUT],"&lt;"&amp;TIMEVALUE(LEFT($B79,5))+TIME(0,15,0),Matches[SITE OUT],AM$9)),COUNTIFS(All[TIMEBIN],$B79,All[CLASS],INDEX(classNum,1,MATCH(AP$11,classScheme,0)))),"")</f>
        <v>1</v>
      </c>
      <c r="AQ79" s="11">
        <f ca="1">IF(AM$9&lt;&gt;"",IF(AM$9&lt;&gt;"All Locations",IF(AM$10="From",COUNTIFS(Matches[CLASS],INDEX(classNum,1,MATCH(AQ$11,classScheme,0)),Matches[TIMEBIN],$B79,Matches[SITE IN],AM$9),COUNTIFS(Matches[CLASS],INDEX(classNum,1,MATCH(AQ$11,classScheme,0)),Matches[TIME OUT],"&gt;="&amp;TIMEVALUE(LEFT($B79,5)),Matches[TIME OUT],"&lt;"&amp;TIMEVALUE(LEFT($B79,5))+TIME(0,15,0),Matches[SITE OUT],AM$9)),COUNTIFS(All[TIMEBIN],$B79,All[CLASS],INDEX(classNum,1,MATCH(AQ$11,classScheme,0)))),"")</f>
        <v>1</v>
      </c>
      <c r="AR79" s="12"/>
      <c r="AS79" s="8">
        <f ca="1">IF(AS$9&lt;&gt;"",IF(AS$9&lt;&gt;"All Locations",IF(AS$10="From",COUNTIFS(Matches[CLASS],INDEX(classNum,1,MATCH(AS$11,classScheme,0)),Matches[TIMEBIN],$B79,Matches[SITE IN],AS$9),COUNTIFS(Matches[CLASS],INDEX(classNum,1,MATCH(AS$11,classScheme,0)),Matches[TIME OUT],"&gt;="&amp;TIMEVALUE(LEFT($B79,5)),Matches[TIME OUT],"&lt;"&amp;TIMEVALUE(LEFT($B79,5))+TIME(0,15,0),Matches[SITE OUT],AS$9)),COUNTIFS(All[TIMEBIN],$B79,All[CLASS],INDEX(classNum,1,MATCH(AS$11,classScheme,0)))),"")</f>
        <v>0</v>
      </c>
      <c r="AT79" s="9">
        <f ca="1">IF(AS$9&lt;&gt;"",IF(AS$9&lt;&gt;"All Locations",IF(AS$10="From",COUNTIFS(Matches[CLASS],INDEX(classNum,1,MATCH(AT$11,classScheme,0)),Matches[TIMEBIN],$B79,Matches[SITE IN],AS$9),COUNTIFS(Matches[CLASS],INDEX(classNum,1,MATCH(AT$11,classScheme,0)),Matches[TIME OUT],"&gt;="&amp;TIMEVALUE(LEFT($B79,5)),Matches[TIME OUT],"&lt;"&amp;TIMEVALUE(LEFT($B79,5))+TIME(0,15,0),Matches[SITE OUT],AS$9)),COUNTIFS(All[TIMEBIN],$B79,All[CLASS],INDEX(classNum,1,MATCH(AT$11,classScheme,0)))),"")</f>
        <v>0</v>
      </c>
      <c r="AU79" s="9">
        <f ca="1">IF(AS$9&lt;&gt;"",IF(AS$9&lt;&gt;"All Locations",IF(AS$10="From",COUNTIFS(Matches[CLASS],INDEX(classNum,1,MATCH(AU$11,classScheme,0)),Matches[TIMEBIN],$B79,Matches[SITE IN],AS$9),COUNTIFS(Matches[CLASS],INDEX(classNum,1,MATCH(AU$11,classScheme,0)),Matches[TIME OUT],"&gt;="&amp;TIMEVALUE(LEFT($B79,5)),Matches[TIME OUT],"&lt;"&amp;TIMEVALUE(LEFT($B79,5))+TIME(0,15,0),Matches[SITE OUT],AS$9)),COUNTIFS(All[TIMEBIN],$B79,All[CLASS],INDEX(classNum,1,MATCH(AU$11,classScheme,0)))),"")</f>
        <v>0</v>
      </c>
      <c r="AV79" s="10">
        <f ca="1">IF(AS$9&lt;&gt;"",IF(AS$9&lt;&gt;"All Locations",IF(AS$10="From",COUNTIFS(Matches[CLASS],INDEX(classNum,1,MATCH(AV$11,classScheme,0)),Matches[TIMEBIN],$B79,Matches[SITE IN],AS$9),COUNTIFS(Matches[CLASS],INDEX(classNum,1,MATCH(AV$11,classScheme,0)),Matches[TIME OUT],"&gt;="&amp;TIMEVALUE(LEFT($B79,5)),Matches[TIME OUT],"&lt;"&amp;TIMEVALUE(LEFT($B79,5))+TIME(0,15,0),Matches[SITE OUT],AS$9)),COUNTIFS(All[TIMEBIN],$B79,All[CLASS],INDEX(classNum,1,MATCH(AV$11,classScheme,0)))),"")</f>
        <v>0</v>
      </c>
      <c r="AW79" s="11">
        <f ca="1">IF(AS$9&lt;&gt;"",IF(AS$9&lt;&gt;"All Locations",IF(AS$10="From",COUNTIFS(Matches[CLASS],INDEX(classNum,1,MATCH(AW$11,classScheme,0)),Matches[TIMEBIN],$B79,Matches[SITE IN],AS$9),COUNTIFS(Matches[CLASS],INDEX(classNum,1,MATCH(AW$11,classScheme,0)),Matches[TIME OUT],"&gt;="&amp;TIMEVALUE(LEFT($B79,5)),Matches[TIME OUT],"&lt;"&amp;TIMEVALUE(LEFT($B79,5))+TIME(0,15,0),Matches[SITE OUT],AS$9)),COUNTIFS(All[TIMEBIN],$B79,All[CLASS],INDEX(classNum,1,MATCH(AW$11,classScheme,0)))),"")</f>
        <v>0</v>
      </c>
      <c r="AX79" s="12"/>
      <c r="AY79" s="8">
        <f ca="1">IF(AY$9&lt;&gt;"",IF(AY$9&lt;&gt;"All Locations",IF(AY$10="From",COUNTIFS(Matches[CLASS],INDEX(classNum,1,MATCH(AY$11,classScheme,0)),Matches[TIMEBIN],$B79,Matches[SITE IN],AY$9),COUNTIFS(Matches[CLASS],INDEX(classNum,1,MATCH(AY$11,classScheme,0)),Matches[TIME OUT],"&gt;="&amp;TIMEVALUE(LEFT($B79,5)),Matches[TIME OUT],"&lt;"&amp;TIMEVALUE(LEFT($B79,5))+TIME(0,15,0),Matches[SITE OUT],AY$9)),COUNTIFS(All[TIMEBIN],$B79,All[CLASS],INDEX(classNum,1,MATCH(AY$11,classScheme,0)))),"")</f>
        <v>39</v>
      </c>
      <c r="AZ79" s="9">
        <f ca="1">IF(AY$9&lt;&gt;"",IF(AY$9&lt;&gt;"All Locations",IF(AY$10="From",COUNTIFS(Matches[CLASS],INDEX(classNum,1,MATCH(AZ$11,classScheme,0)),Matches[TIMEBIN],$B79,Matches[SITE IN],AY$9),COUNTIFS(Matches[CLASS],INDEX(classNum,1,MATCH(AZ$11,classScheme,0)),Matches[TIME OUT],"&gt;="&amp;TIMEVALUE(LEFT($B79,5)),Matches[TIME OUT],"&lt;"&amp;TIMEVALUE(LEFT($B79,5))+TIME(0,15,0),Matches[SITE OUT],AY$9)),COUNTIFS(All[TIMEBIN],$B79,All[CLASS],INDEX(classNum,1,MATCH(AZ$11,classScheme,0)))),"")</f>
        <v>2</v>
      </c>
      <c r="BA79" s="9">
        <f ca="1">IF(AY$9&lt;&gt;"",IF(AY$9&lt;&gt;"All Locations",IF(AY$10="From",COUNTIFS(Matches[CLASS],INDEX(classNum,1,MATCH(BA$11,classScheme,0)),Matches[TIMEBIN],$B79,Matches[SITE IN],AY$9),COUNTIFS(Matches[CLASS],INDEX(classNum,1,MATCH(BA$11,classScheme,0)),Matches[TIME OUT],"&gt;="&amp;TIMEVALUE(LEFT($B79,5)),Matches[TIME OUT],"&lt;"&amp;TIMEVALUE(LEFT($B79,5))+TIME(0,15,0),Matches[SITE OUT],AY$9)),COUNTIFS(All[TIMEBIN],$B79,All[CLASS],INDEX(classNum,1,MATCH(BA$11,classScheme,0)))),"")</f>
        <v>0</v>
      </c>
      <c r="BB79" s="10">
        <f ca="1">IF(AY$9&lt;&gt;"",IF(AY$9&lt;&gt;"All Locations",IF(AY$10="From",COUNTIFS(Matches[CLASS],INDEX(classNum,1,MATCH(BB$11,classScheme,0)),Matches[TIMEBIN],$B79,Matches[SITE IN],AY$9),COUNTIFS(Matches[CLASS],INDEX(classNum,1,MATCH(BB$11,classScheme,0)),Matches[TIME OUT],"&gt;="&amp;TIMEVALUE(LEFT($B79,5)),Matches[TIME OUT],"&lt;"&amp;TIMEVALUE(LEFT($B79,5))+TIME(0,15,0),Matches[SITE OUT],AY$9)),COUNTIFS(All[TIMEBIN],$B79,All[CLASS],INDEX(classNum,1,MATCH(BB$11,classScheme,0)))),"")</f>
        <v>2</v>
      </c>
      <c r="BC79" s="11">
        <f ca="1">IF(AY$9&lt;&gt;"",IF(AY$9&lt;&gt;"All Locations",IF(AY$10="From",COUNTIFS(Matches[CLASS],INDEX(classNum,1,MATCH(BC$11,classScheme,0)),Matches[TIMEBIN],$B79,Matches[SITE IN],AY$9),COUNTIFS(Matches[CLASS],INDEX(classNum,1,MATCH(BC$11,classScheme,0)),Matches[TIME OUT],"&gt;="&amp;TIMEVALUE(LEFT($B79,5)),Matches[TIME OUT],"&lt;"&amp;TIMEVALUE(LEFT($B79,5))+TIME(0,15,0),Matches[SITE OUT],AY$9)),COUNTIFS(All[TIMEBIN],$B79,All[CLASS],INDEX(classNum,1,MATCH(BC$11,classScheme,0)))),"")</f>
        <v>0</v>
      </c>
      <c r="BD79" s="12"/>
      <c r="BE79" s="8">
        <f ca="1">IF(BE$9&lt;&gt;"",IF(BE$9&lt;&gt;"All Locations",IF(BE$10="From",COUNTIFS(Matches[CLASS],INDEX(classNum,1,MATCH(BE$11,classScheme,0)),Matches[TIMEBIN],$B79,Matches[SITE IN],BE$9),COUNTIFS(Matches[CLASS],INDEX(classNum,1,MATCH(BE$11,classScheme,0)),Matches[TIME OUT],"&gt;="&amp;TIMEVALUE(LEFT($B79,5)),Matches[TIME OUT],"&lt;"&amp;TIMEVALUE(LEFT($B79,5))+TIME(0,15,0),Matches[SITE OUT],BE$9)),COUNTIFS(All[TIMEBIN],$B79,All[CLASS],INDEX(classNum,1,MATCH(BE$11,classScheme,0)))),"")</f>
        <v>15</v>
      </c>
      <c r="BF79" s="9">
        <f ca="1">IF(BE$9&lt;&gt;"",IF(BE$9&lt;&gt;"All Locations",IF(BE$10="From",COUNTIFS(Matches[CLASS],INDEX(classNum,1,MATCH(BF$11,classScheme,0)),Matches[TIMEBIN],$B79,Matches[SITE IN],BE$9),COUNTIFS(Matches[CLASS],INDEX(classNum,1,MATCH(BF$11,classScheme,0)),Matches[TIME OUT],"&gt;="&amp;TIMEVALUE(LEFT($B79,5)),Matches[TIME OUT],"&lt;"&amp;TIMEVALUE(LEFT($B79,5))+TIME(0,15,0),Matches[SITE OUT],BE$9)),COUNTIFS(All[TIMEBIN],$B79,All[CLASS],INDEX(classNum,1,MATCH(BF$11,classScheme,0)))),"")</f>
        <v>0</v>
      </c>
      <c r="BG79" s="9">
        <f ca="1">IF(BE$9&lt;&gt;"",IF(BE$9&lt;&gt;"All Locations",IF(BE$10="From",COUNTIFS(Matches[CLASS],INDEX(classNum,1,MATCH(BG$11,classScheme,0)),Matches[TIMEBIN],$B79,Matches[SITE IN],BE$9),COUNTIFS(Matches[CLASS],INDEX(classNum,1,MATCH(BG$11,classScheme,0)),Matches[TIME OUT],"&gt;="&amp;TIMEVALUE(LEFT($B79,5)),Matches[TIME OUT],"&lt;"&amp;TIMEVALUE(LEFT($B79,5))+TIME(0,15,0),Matches[SITE OUT],BE$9)),COUNTIFS(All[TIMEBIN],$B79,All[CLASS],INDEX(classNum,1,MATCH(BG$11,classScheme,0)))),"")</f>
        <v>0</v>
      </c>
      <c r="BH79" s="10">
        <f ca="1">IF(BE$9&lt;&gt;"",IF(BE$9&lt;&gt;"All Locations",IF(BE$10="From",COUNTIFS(Matches[CLASS],INDEX(classNum,1,MATCH(BH$11,classScheme,0)),Matches[TIMEBIN],$B79,Matches[SITE IN],BE$9),COUNTIFS(Matches[CLASS],INDEX(classNum,1,MATCH(BH$11,classScheme,0)),Matches[TIME OUT],"&gt;="&amp;TIMEVALUE(LEFT($B79,5)),Matches[TIME OUT],"&lt;"&amp;TIMEVALUE(LEFT($B79,5))+TIME(0,15,0),Matches[SITE OUT],BE$9)),COUNTIFS(All[TIMEBIN],$B79,All[CLASS],INDEX(classNum,1,MATCH(BH$11,classScheme,0)))),"")</f>
        <v>0</v>
      </c>
      <c r="BI79" s="11">
        <f ca="1">IF(BE$9&lt;&gt;"",IF(BE$9&lt;&gt;"All Locations",IF(BE$10="From",COUNTIFS(Matches[CLASS],INDEX(classNum,1,MATCH(BI$11,classScheme,0)),Matches[TIMEBIN],$B79,Matches[SITE IN],BE$9),COUNTIFS(Matches[CLASS],INDEX(classNum,1,MATCH(BI$11,classScheme,0)),Matches[TIME OUT],"&gt;="&amp;TIMEVALUE(LEFT($B79,5)),Matches[TIME OUT],"&lt;"&amp;TIMEVALUE(LEFT($B79,5))+TIME(0,15,0),Matches[SITE OUT],BE$9)),COUNTIFS(All[TIMEBIN],$B79,All[CLASS],INDEX(classNum,1,MATCH(BI$11,classScheme,0)))),"")</f>
        <v>0</v>
      </c>
      <c r="BJ79" s="12"/>
      <c r="BK79" s="8">
        <f ca="1">IF(BK$9&lt;&gt;"",IF(BK$9&lt;&gt;"All Locations",IF(BK$10="From",COUNTIFS(Matches[CLASS],INDEX(classNum,1,MATCH(BK$11,classScheme,0)),Matches[TIMEBIN],$B79,Matches[SITE IN],BK$9),COUNTIFS(Matches[CLASS],INDEX(classNum,1,MATCH(BK$11,classScheme,0)),Matches[TIME OUT],"&gt;="&amp;TIMEVALUE(LEFT($B79,5)),Matches[TIME OUT],"&lt;"&amp;TIMEVALUE(LEFT($B79,5))+TIME(0,15,0),Matches[SITE OUT],BK$9)),COUNTIFS(All[TIMEBIN],$B79,All[CLASS],INDEX(classNum,1,MATCH(BK$11,classScheme,0)))),"")</f>
        <v>9</v>
      </c>
      <c r="BL79" s="9">
        <f ca="1">IF(BK$9&lt;&gt;"",IF(BK$9&lt;&gt;"All Locations",IF(BK$10="From",COUNTIFS(Matches[CLASS],INDEX(classNum,1,MATCH(BL$11,classScheme,0)),Matches[TIMEBIN],$B79,Matches[SITE IN],BK$9),COUNTIFS(Matches[CLASS],INDEX(classNum,1,MATCH(BL$11,classScheme,0)),Matches[TIME OUT],"&gt;="&amp;TIMEVALUE(LEFT($B79,5)),Matches[TIME OUT],"&lt;"&amp;TIMEVALUE(LEFT($B79,5))+TIME(0,15,0),Matches[SITE OUT],BK$9)),COUNTIFS(All[TIMEBIN],$B79,All[CLASS],INDEX(classNum,1,MATCH(BL$11,classScheme,0)))),"")</f>
        <v>0</v>
      </c>
      <c r="BM79" s="9">
        <f ca="1">IF(BK$9&lt;&gt;"",IF(BK$9&lt;&gt;"All Locations",IF(BK$10="From",COUNTIFS(Matches[CLASS],INDEX(classNum,1,MATCH(BM$11,classScheme,0)),Matches[TIMEBIN],$B79,Matches[SITE IN],BK$9),COUNTIFS(Matches[CLASS],INDEX(classNum,1,MATCH(BM$11,classScheme,0)),Matches[TIME OUT],"&gt;="&amp;TIMEVALUE(LEFT($B79,5)),Matches[TIME OUT],"&lt;"&amp;TIMEVALUE(LEFT($B79,5))+TIME(0,15,0),Matches[SITE OUT],BK$9)),COUNTIFS(All[TIMEBIN],$B79,All[CLASS],INDEX(classNum,1,MATCH(BM$11,classScheme,0)))),"")</f>
        <v>0</v>
      </c>
      <c r="BN79" s="10">
        <f ca="1">IF(BK$9&lt;&gt;"",IF(BK$9&lt;&gt;"All Locations",IF(BK$10="From",COUNTIFS(Matches[CLASS],INDEX(classNum,1,MATCH(BN$11,classScheme,0)),Matches[TIMEBIN],$B79,Matches[SITE IN],BK$9),COUNTIFS(Matches[CLASS],INDEX(classNum,1,MATCH(BN$11,classScheme,0)),Matches[TIME OUT],"&gt;="&amp;TIMEVALUE(LEFT($B79,5)),Matches[TIME OUT],"&lt;"&amp;TIMEVALUE(LEFT($B79,5))+TIME(0,15,0),Matches[SITE OUT],BK$9)),COUNTIFS(All[TIMEBIN],$B79,All[CLASS],INDEX(classNum,1,MATCH(BN$11,classScheme,0)))),"")</f>
        <v>0</v>
      </c>
      <c r="BO79" s="11">
        <f ca="1">IF(BK$9&lt;&gt;"",IF(BK$9&lt;&gt;"All Locations",IF(BK$10="From",COUNTIFS(Matches[CLASS],INDEX(classNum,1,MATCH(BO$11,classScheme,0)),Matches[TIMEBIN],$B79,Matches[SITE IN],BK$9),COUNTIFS(Matches[CLASS],INDEX(classNum,1,MATCH(BO$11,classScheme,0)),Matches[TIME OUT],"&gt;="&amp;TIMEVALUE(LEFT($B79,5)),Matches[TIME OUT],"&lt;"&amp;TIMEVALUE(LEFT($B79,5))+TIME(0,15,0),Matches[SITE OUT],BK$9)),COUNTIFS(All[TIMEBIN],$B79,All[CLASS],INDEX(classNum,1,MATCH(BO$11,classScheme,0)))),"")</f>
        <v>0</v>
      </c>
      <c r="BP79" s="12"/>
      <c r="BQ79" s="8">
        <f ca="1">IF(BQ$9&lt;&gt;"",IF(BQ$9&lt;&gt;"All Locations",IF(BQ$10="From",COUNTIFS(Matches[CLASS],INDEX(classNum,1,MATCH(BQ$11,classScheme,0)),Matches[TIMEBIN],$B79,Matches[SITE IN],BQ$9),COUNTIFS(Matches[CLASS],INDEX(classNum,1,MATCH(BQ$11,classScheme,0)),Matches[TIME OUT],"&gt;="&amp;TIMEVALUE(LEFT($B79,5)),Matches[TIME OUT],"&lt;"&amp;TIMEVALUE(LEFT($B79,5))+TIME(0,15,0),Matches[SITE OUT],BQ$9)),COUNTIFS(All[TIMEBIN],$B79,All[CLASS],INDEX(classNum,1,MATCH(BQ$11,classScheme,0)))),"")</f>
        <v>195</v>
      </c>
      <c r="BR79" s="9">
        <f ca="1">IF(BQ$9&lt;&gt;"",IF(BQ$9&lt;&gt;"All Locations",IF(BQ$10="From",COUNTIFS(Matches[CLASS],INDEX(classNum,1,MATCH(BR$11,classScheme,0)),Matches[TIMEBIN],$B79,Matches[SITE IN],BQ$9),COUNTIFS(Matches[CLASS],INDEX(classNum,1,MATCH(BR$11,classScheme,0)),Matches[TIME OUT],"&gt;="&amp;TIMEVALUE(LEFT($B79,5)),Matches[TIME OUT],"&lt;"&amp;TIMEVALUE(LEFT($B79,5))+TIME(0,15,0),Matches[SITE OUT],BQ$9)),COUNTIFS(All[TIMEBIN],$B79,All[CLASS],INDEX(classNum,1,MATCH(BR$11,classScheme,0)))),"")</f>
        <v>2</v>
      </c>
      <c r="BS79" s="9">
        <f ca="1">IF(BQ$9&lt;&gt;"",IF(BQ$9&lt;&gt;"All Locations",IF(BQ$10="From",COUNTIFS(Matches[CLASS],INDEX(classNum,1,MATCH(BS$11,classScheme,0)),Matches[TIMEBIN],$B79,Matches[SITE IN],BQ$9),COUNTIFS(Matches[CLASS],INDEX(classNum,1,MATCH(BS$11,classScheme,0)),Matches[TIME OUT],"&gt;="&amp;TIMEVALUE(LEFT($B79,5)),Matches[TIME OUT],"&lt;"&amp;TIMEVALUE(LEFT($B79,5))+TIME(0,15,0),Matches[SITE OUT],BQ$9)),COUNTIFS(All[TIMEBIN],$B79,All[CLASS],INDEX(classNum,1,MATCH(BS$11,classScheme,0)))),"")</f>
        <v>3</v>
      </c>
      <c r="BT79" s="10">
        <f ca="1">IF(BQ$9&lt;&gt;"",IF(BQ$9&lt;&gt;"All Locations",IF(BQ$10="From",COUNTIFS(Matches[CLASS],INDEX(classNum,1,MATCH(BT$11,classScheme,0)),Matches[TIMEBIN],$B79,Matches[SITE IN],BQ$9),COUNTIFS(Matches[CLASS],INDEX(classNum,1,MATCH(BT$11,classScheme,0)),Matches[TIME OUT],"&gt;="&amp;TIMEVALUE(LEFT($B79,5)),Matches[TIME OUT],"&lt;"&amp;TIMEVALUE(LEFT($B79,5))+TIME(0,15,0),Matches[SITE OUT],BQ$9)),COUNTIFS(All[TIMEBIN],$B79,All[CLASS],INDEX(classNum,1,MATCH(BT$11,classScheme,0)))),"")</f>
        <v>2</v>
      </c>
      <c r="BU79" s="11">
        <f ca="1">IF(BQ$9&lt;&gt;"",IF(BQ$9&lt;&gt;"All Locations",IF(BQ$10="From",COUNTIFS(Matches[CLASS],INDEX(classNum,1,MATCH(BU$11,classScheme,0)),Matches[TIMEBIN],$B79,Matches[SITE IN],BQ$9),COUNTIFS(Matches[CLASS],INDEX(classNum,1,MATCH(BU$11,classScheme,0)),Matches[TIME OUT],"&gt;="&amp;TIMEVALUE(LEFT($B79,5)),Matches[TIME OUT],"&lt;"&amp;TIMEVALUE(LEFT($B79,5))+TIME(0,15,0),Matches[SITE OUT],BQ$9)),COUNTIFS(All[TIMEBIN],$B79,All[CLASS],INDEX(classNum,1,MATCH(BU$11,classScheme,0)))),"")</f>
        <v>3</v>
      </c>
    </row>
    <row r="80" spans="2:73">
      <c r="B80" s="7" t="str">
        <v>23:00 - 23:15</v>
      </c>
      <c r="C80" s="8">
        <f ca="1">IF(C$9&lt;&gt;"",IF(C$9&lt;&gt;"All Locations",IF(C$10="From",COUNTIFS(Matches[CLASS],INDEX(classNum,1,MATCH(C$11,classScheme,0)),Matches[TIMEBIN],$B80,Matches[SITE IN],C$9),COUNTIFS(Matches[CLASS],INDEX(classNum,1,MATCH(C$11,classScheme,0)),Matches[TIME OUT],"&gt;="&amp;TIMEVALUE(LEFT($B80,5)),Matches[TIME OUT],"&lt;"&amp;TIMEVALUE(LEFT($B80,5))+TIME(0,15,0),Matches[SITE OUT],C$9)),COUNTIFS(All[TIMEBIN],$B80,All[CLASS],INDEX(classNum,1,MATCH(C$11,classScheme,0)))),"")</f>
        <v>47</v>
      </c>
      <c r="D80" s="9">
        <f ca="1">IF(C$9&lt;&gt;"",IF(C$9&lt;&gt;"All Locations",IF(C$10="From",COUNTIFS(Matches[CLASS],INDEX(classNum,1,MATCH(D$11,classScheme,0)),Matches[TIMEBIN],$B80,Matches[SITE IN],C$9),COUNTIFS(Matches[CLASS],INDEX(classNum,1,MATCH(D$11,classScheme,0)),Matches[TIME OUT],"&gt;="&amp;TIMEVALUE(LEFT($B80,5)),Matches[TIME OUT],"&lt;"&amp;TIMEVALUE(LEFT($B80,5))+TIME(0,15,0),Matches[SITE OUT],C$9)),COUNTIFS(All[TIMEBIN],$B80,All[CLASS],INDEX(classNum,1,MATCH(D$11,classScheme,0)))),"")</f>
        <v>1</v>
      </c>
      <c r="E80" s="9">
        <f ca="1">IF(C$9&lt;&gt;"",IF(C$9&lt;&gt;"All Locations",IF(C$10="From",COUNTIFS(Matches[CLASS],INDEX(classNum,1,MATCH(E$11,classScheme,0)),Matches[TIMEBIN],$B80,Matches[SITE IN],C$9),COUNTIFS(Matches[CLASS],INDEX(classNum,1,MATCH(E$11,classScheme,0)),Matches[TIME OUT],"&gt;="&amp;TIMEVALUE(LEFT($B80,5)),Matches[TIME OUT],"&lt;"&amp;TIMEVALUE(LEFT($B80,5))+TIME(0,15,0),Matches[SITE OUT],C$9)),COUNTIFS(All[TIMEBIN],$B80,All[CLASS],INDEX(classNum,1,MATCH(E$11,classScheme,0)))),"")</f>
        <v>0</v>
      </c>
      <c r="F80" s="10">
        <f ca="1">IF(C$9&lt;&gt;"",IF(C$9&lt;&gt;"All Locations",IF(C$10="From",COUNTIFS(Matches[CLASS],INDEX(classNum,1,MATCH(F$11,classScheme,0)),Matches[TIMEBIN],$B80,Matches[SITE IN],C$9),COUNTIFS(Matches[CLASS],INDEX(classNum,1,MATCH(F$11,classScheme,0)),Matches[TIME OUT],"&gt;="&amp;TIMEVALUE(LEFT($B80,5)),Matches[TIME OUT],"&lt;"&amp;TIMEVALUE(LEFT($B80,5))+TIME(0,15,0),Matches[SITE OUT],C$9)),COUNTIFS(All[TIMEBIN],$B80,All[CLASS],INDEX(classNum,1,MATCH(F$11,classScheme,0)))),"")</f>
        <v>1</v>
      </c>
      <c r="G80" s="11">
        <f ca="1">IF(C$9&lt;&gt;"",IF(C$9&lt;&gt;"All Locations",IF(C$10="From",COUNTIFS(Matches[CLASS],INDEX(classNum,1,MATCH(G$11,classScheme,0)),Matches[TIMEBIN],$B80,Matches[SITE IN],C$9),COUNTIFS(Matches[CLASS],INDEX(classNum,1,MATCH(G$11,classScheme,0)),Matches[TIME OUT],"&gt;="&amp;TIMEVALUE(LEFT($B80,5)),Matches[TIME OUT],"&lt;"&amp;TIMEVALUE(LEFT($B80,5))+TIME(0,15,0),Matches[SITE OUT],C$9)),COUNTIFS(All[TIMEBIN],$B80,All[CLASS],INDEX(classNum,1,MATCH(G$11,classScheme,0)))),"")</f>
        <v>1</v>
      </c>
      <c r="H80" s="12"/>
      <c r="I80" s="8">
        <f ca="1">IF(I$9&lt;&gt;"",IF(I$9&lt;&gt;"All Locations",IF(I$10="From",COUNTIFS(Matches[CLASS],INDEX(classNum,1,MATCH(I$11,classScheme,0)),Matches[TIMEBIN],$B80,Matches[SITE IN],I$9),COUNTIFS(Matches[CLASS],INDEX(classNum,1,MATCH(I$11,classScheme,0)),Matches[TIME OUT],"&gt;="&amp;TIMEVALUE(LEFT($B80,5)),Matches[TIME OUT],"&lt;"&amp;TIMEVALUE(LEFT($B80,5))+TIME(0,15,0),Matches[SITE OUT],I$9)),COUNTIFS(All[TIMEBIN],$B80,All[CLASS],INDEX(classNum,1,MATCH(I$11,classScheme,0)))),"")</f>
        <v>0</v>
      </c>
      <c r="J80" s="9">
        <f ca="1">IF(I$9&lt;&gt;"",IF(I$9&lt;&gt;"All Locations",IF(I$10="From",COUNTIFS(Matches[CLASS],INDEX(classNum,1,MATCH(J$11,classScheme,0)),Matches[TIMEBIN],$B80,Matches[SITE IN],I$9),COUNTIFS(Matches[CLASS],INDEX(classNum,1,MATCH(J$11,classScheme,0)),Matches[TIME OUT],"&gt;="&amp;TIMEVALUE(LEFT($B80,5)),Matches[TIME OUT],"&lt;"&amp;TIMEVALUE(LEFT($B80,5))+TIME(0,15,0),Matches[SITE OUT],I$9)),COUNTIFS(All[TIMEBIN],$B80,All[CLASS],INDEX(classNum,1,MATCH(J$11,classScheme,0)))),"")</f>
        <v>0</v>
      </c>
      <c r="K80" s="9">
        <f ca="1">IF(I$9&lt;&gt;"",IF(I$9&lt;&gt;"All Locations",IF(I$10="From",COUNTIFS(Matches[CLASS],INDEX(classNum,1,MATCH(K$11,classScheme,0)),Matches[TIMEBIN],$B80,Matches[SITE IN],I$9),COUNTIFS(Matches[CLASS],INDEX(classNum,1,MATCH(K$11,classScheme,0)),Matches[TIME OUT],"&gt;="&amp;TIMEVALUE(LEFT($B80,5)),Matches[TIME OUT],"&lt;"&amp;TIMEVALUE(LEFT($B80,5))+TIME(0,15,0),Matches[SITE OUT],I$9)),COUNTIFS(All[TIMEBIN],$B80,All[CLASS],INDEX(classNum,1,MATCH(K$11,classScheme,0)))),"")</f>
        <v>0</v>
      </c>
      <c r="L80" s="10">
        <f ca="1">IF(I$9&lt;&gt;"",IF(I$9&lt;&gt;"All Locations",IF(I$10="From",COUNTIFS(Matches[CLASS],INDEX(classNum,1,MATCH(L$11,classScheme,0)),Matches[TIMEBIN],$B80,Matches[SITE IN],I$9),COUNTIFS(Matches[CLASS],INDEX(classNum,1,MATCH(L$11,classScheme,0)),Matches[TIME OUT],"&gt;="&amp;TIMEVALUE(LEFT($B80,5)),Matches[TIME OUT],"&lt;"&amp;TIMEVALUE(LEFT($B80,5))+TIME(0,15,0),Matches[SITE OUT],I$9)),COUNTIFS(All[TIMEBIN],$B80,All[CLASS],INDEX(classNum,1,MATCH(L$11,classScheme,0)))),"")</f>
        <v>0</v>
      </c>
      <c r="M80" s="11">
        <f ca="1">IF(I$9&lt;&gt;"",IF(I$9&lt;&gt;"All Locations",IF(I$10="From",COUNTIFS(Matches[CLASS],INDEX(classNum,1,MATCH(M$11,classScheme,0)),Matches[TIMEBIN],$B80,Matches[SITE IN],I$9),COUNTIFS(Matches[CLASS],INDEX(classNum,1,MATCH(M$11,classScheme,0)),Matches[TIME OUT],"&gt;="&amp;TIMEVALUE(LEFT($B80,5)),Matches[TIME OUT],"&lt;"&amp;TIMEVALUE(LEFT($B80,5))+TIME(0,15,0),Matches[SITE OUT],I$9)),COUNTIFS(All[TIMEBIN],$B80,All[CLASS],INDEX(classNum,1,MATCH(M$11,classScheme,0)))),"")</f>
        <v>0</v>
      </c>
      <c r="N80" s="12"/>
      <c r="O80" s="8">
        <f ca="1">IF(O$9&lt;&gt;"",IF(O$9&lt;&gt;"All Locations",IF(O$10="From",COUNTIFS(Matches[CLASS],INDEX(classNum,1,MATCH(O$11,classScheme,0)),Matches[TIMEBIN],$B80,Matches[SITE IN],O$9),COUNTIFS(Matches[CLASS],INDEX(classNum,1,MATCH(O$11,classScheme,0)),Matches[TIME OUT],"&gt;="&amp;TIMEVALUE(LEFT($B80,5)),Matches[TIME OUT],"&lt;"&amp;TIMEVALUE(LEFT($B80,5))+TIME(0,15,0),Matches[SITE OUT],O$9)),COUNTIFS(All[TIMEBIN],$B80,All[CLASS],INDEX(classNum,1,MATCH(O$11,classScheme,0)))),"")</f>
        <v>8</v>
      </c>
      <c r="P80" s="9">
        <f ca="1">IF(O$9&lt;&gt;"",IF(O$9&lt;&gt;"All Locations",IF(O$10="From",COUNTIFS(Matches[CLASS],INDEX(classNum,1,MATCH(P$11,classScheme,0)),Matches[TIMEBIN],$B80,Matches[SITE IN],O$9),COUNTIFS(Matches[CLASS],INDEX(classNum,1,MATCH(P$11,classScheme,0)),Matches[TIME OUT],"&gt;="&amp;TIMEVALUE(LEFT($B80,5)),Matches[TIME OUT],"&lt;"&amp;TIMEVALUE(LEFT($B80,5))+TIME(0,15,0),Matches[SITE OUT],O$9)),COUNTIFS(All[TIMEBIN],$B80,All[CLASS],INDEX(classNum,1,MATCH(P$11,classScheme,0)))),"")</f>
        <v>0</v>
      </c>
      <c r="Q80" s="9">
        <f ca="1">IF(O$9&lt;&gt;"",IF(O$9&lt;&gt;"All Locations",IF(O$10="From",COUNTIFS(Matches[CLASS],INDEX(classNum,1,MATCH(Q$11,classScheme,0)),Matches[TIMEBIN],$B80,Matches[SITE IN],O$9),COUNTIFS(Matches[CLASS],INDEX(classNum,1,MATCH(Q$11,classScheme,0)),Matches[TIME OUT],"&gt;="&amp;TIMEVALUE(LEFT($B80,5)),Matches[TIME OUT],"&lt;"&amp;TIMEVALUE(LEFT($B80,5))+TIME(0,15,0),Matches[SITE OUT],O$9)),COUNTIFS(All[TIMEBIN],$B80,All[CLASS],INDEX(classNum,1,MATCH(Q$11,classScheme,0)))),"")</f>
        <v>0</v>
      </c>
      <c r="R80" s="10">
        <f ca="1">IF(O$9&lt;&gt;"",IF(O$9&lt;&gt;"All Locations",IF(O$10="From",COUNTIFS(Matches[CLASS],INDEX(classNum,1,MATCH(R$11,classScheme,0)),Matches[TIMEBIN],$B80,Matches[SITE IN],O$9),COUNTIFS(Matches[CLASS],INDEX(classNum,1,MATCH(R$11,classScheme,0)),Matches[TIME OUT],"&gt;="&amp;TIMEVALUE(LEFT($B80,5)),Matches[TIME OUT],"&lt;"&amp;TIMEVALUE(LEFT($B80,5))+TIME(0,15,0),Matches[SITE OUT],O$9)),COUNTIFS(All[TIMEBIN],$B80,All[CLASS],INDEX(classNum,1,MATCH(R$11,classScheme,0)))),"")</f>
        <v>0</v>
      </c>
      <c r="S80" s="11">
        <f ca="1">IF(O$9&lt;&gt;"",IF(O$9&lt;&gt;"All Locations",IF(O$10="From",COUNTIFS(Matches[CLASS],INDEX(classNum,1,MATCH(S$11,classScheme,0)),Matches[TIMEBIN],$B80,Matches[SITE IN],O$9),COUNTIFS(Matches[CLASS],INDEX(classNum,1,MATCH(S$11,classScheme,0)),Matches[TIME OUT],"&gt;="&amp;TIMEVALUE(LEFT($B80,5)),Matches[TIME OUT],"&lt;"&amp;TIMEVALUE(LEFT($B80,5))+TIME(0,15,0),Matches[SITE OUT],O$9)),COUNTIFS(All[TIMEBIN],$B80,All[CLASS],INDEX(classNum,1,MATCH(S$11,classScheme,0)))),"")</f>
        <v>0</v>
      </c>
      <c r="T80" s="12"/>
      <c r="U80" s="8">
        <f ca="1">IF(U$9&lt;&gt;"",IF(U$9&lt;&gt;"All Locations",IF(U$10="From",COUNTIFS(Matches[CLASS],INDEX(classNum,1,MATCH(U$11,classScheme,0)),Matches[TIMEBIN],$B80,Matches[SITE IN],U$9),COUNTIFS(Matches[CLASS],INDEX(classNum,1,MATCH(U$11,classScheme,0)),Matches[TIME OUT],"&gt;="&amp;TIMEVALUE(LEFT($B80,5)),Matches[TIME OUT],"&lt;"&amp;TIMEVALUE(LEFT($B80,5))+TIME(0,15,0),Matches[SITE OUT],U$9)),COUNTIFS(All[TIMEBIN],$B80,All[CLASS],INDEX(classNum,1,MATCH(U$11,classScheme,0)))),"")</f>
        <v>11</v>
      </c>
      <c r="V80" s="9">
        <f ca="1">IF(U$9&lt;&gt;"",IF(U$9&lt;&gt;"All Locations",IF(U$10="From",COUNTIFS(Matches[CLASS],INDEX(classNum,1,MATCH(V$11,classScheme,0)),Matches[TIMEBIN],$B80,Matches[SITE IN],U$9),COUNTIFS(Matches[CLASS],INDEX(classNum,1,MATCH(V$11,classScheme,0)),Matches[TIME OUT],"&gt;="&amp;TIMEVALUE(LEFT($B80,5)),Matches[TIME OUT],"&lt;"&amp;TIMEVALUE(LEFT($B80,5))+TIME(0,15,0),Matches[SITE OUT],U$9)),COUNTIFS(All[TIMEBIN],$B80,All[CLASS],INDEX(classNum,1,MATCH(V$11,classScheme,0)))),"")</f>
        <v>0</v>
      </c>
      <c r="W80" s="9">
        <f ca="1">IF(U$9&lt;&gt;"",IF(U$9&lt;&gt;"All Locations",IF(U$10="From",COUNTIFS(Matches[CLASS],INDEX(classNum,1,MATCH(W$11,classScheme,0)),Matches[TIMEBIN],$B80,Matches[SITE IN],U$9),COUNTIFS(Matches[CLASS],INDEX(classNum,1,MATCH(W$11,classScheme,0)),Matches[TIME OUT],"&gt;="&amp;TIMEVALUE(LEFT($B80,5)),Matches[TIME OUT],"&lt;"&amp;TIMEVALUE(LEFT($B80,5))+TIME(0,15,0),Matches[SITE OUT],U$9)),COUNTIFS(All[TIMEBIN],$B80,All[CLASS],INDEX(classNum,1,MATCH(W$11,classScheme,0)))),"")</f>
        <v>0</v>
      </c>
      <c r="X80" s="10">
        <f ca="1">IF(U$9&lt;&gt;"",IF(U$9&lt;&gt;"All Locations",IF(U$10="From",COUNTIFS(Matches[CLASS],INDEX(classNum,1,MATCH(X$11,classScheme,0)),Matches[TIMEBIN],$B80,Matches[SITE IN],U$9),COUNTIFS(Matches[CLASS],INDEX(classNum,1,MATCH(X$11,classScheme,0)),Matches[TIME OUT],"&gt;="&amp;TIMEVALUE(LEFT($B80,5)),Matches[TIME OUT],"&lt;"&amp;TIMEVALUE(LEFT($B80,5))+TIME(0,15,0),Matches[SITE OUT],U$9)),COUNTIFS(All[TIMEBIN],$B80,All[CLASS],INDEX(classNum,1,MATCH(X$11,classScheme,0)))),"")</f>
        <v>0</v>
      </c>
      <c r="Y80" s="11">
        <f ca="1">IF(U$9&lt;&gt;"",IF(U$9&lt;&gt;"All Locations",IF(U$10="From",COUNTIFS(Matches[CLASS],INDEX(classNum,1,MATCH(Y$11,classScheme,0)),Matches[TIMEBIN],$B80,Matches[SITE IN],U$9),COUNTIFS(Matches[CLASS],INDEX(classNum,1,MATCH(Y$11,classScheme,0)),Matches[TIME OUT],"&gt;="&amp;TIMEVALUE(LEFT($B80,5)),Matches[TIME OUT],"&lt;"&amp;TIMEVALUE(LEFT($B80,5))+TIME(0,15,0),Matches[SITE OUT],U$9)),COUNTIFS(All[TIMEBIN],$B80,All[CLASS],INDEX(classNum,1,MATCH(Y$11,classScheme,0)))),"")</f>
        <v>0</v>
      </c>
      <c r="Z80" s="12"/>
      <c r="AA80" s="8">
        <f ca="1">IF(AA$9&lt;&gt;"",IF(AA$9&lt;&gt;"All Locations",IF(AA$10="From",COUNTIFS(Matches[CLASS],INDEX(classNum,1,MATCH(AA$11,classScheme,0)),Matches[TIMEBIN],$B80,Matches[SITE IN],AA$9),COUNTIFS(Matches[CLASS],INDEX(classNum,1,MATCH(AA$11,classScheme,0)),Matches[TIME OUT],"&gt;="&amp;TIMEVALUE(LEFT($B80,5)),Matches[TIME OUT],"&lt;"&amp;TIMEVALUE(LEFT($B80,5))+TIME(0,15,0),Matches[SITE OUT],AA$9)),COUNTIFS(All[TIMEBIN],$B80,All[CLASS],INDEX(classNum,1,MATCH(AA$11,classScheme,0)))),"")</f>
        <v>3</v>
      </c>
      <c r="AB80" s="9">
        <f ca="1">IF(AA$9&lt;&gt;"",IF(AA$9&lt;&gt;"All Locations",IF(AA$10="From",COUNTIFS(Matches[CLASS],INDEX(classNum,1,MATCH(AB$11,classScheme,0)),Matches[TIMEBIN],$B80,Matches[SITE IN],AA$9),COUNTIFS(Matches[CLASS],INDEX(classNum,1,MATCH(AB$11,classScheme,0)),Matches[TIME OUT],"&gt;="&amp;TIMEVALUE(LEFT($B80,5)),Matches[TIME OUT],"&lt;"&amp;TIMEVALUE(LEFT($B80,5))+TIME(0,15,0),Matches[SITE OUT],AA$9)),COUNTIFS(All[TIMEBIN],$B80,All[CLASS],INDEX(classNum,1,MATCH(AB$11,classScheme,0)))),"")</f>
        <v>0</v>
      </c>
      <c r="AC80" s="9">
        <f ca="1">IF(AA$9&lt;&gt;"",IF(AA$9&lt;&gt;"All Locations",IF(AA$10="From",COUNTIFS(Matches[CLASS],INDEX(classNum,1,MATCH(AC$11,classScheme,0)),Matches[TIMEBIN],$B80,Matches[SITE IN],AA$9),COUNTIFS(Matches[CLASS],INDEX(classNum,1,MATCH(AC$11,classScheme,0)),Matches[TIME OUT],"&gt;="&amp;TIMEVALUE(LEFT($B80,5)),Matches[TIME OUT],"&lt;"&amp;TIMEVALUE(LEFT($B80,5))+TIME(0,15,0),Matches[SITE OUT],AA$9)),COUNTIFS(All[TIMEBIN],$B80,All[CLASS],INDEX(classNum,1,MATCH(AC$11,classScheme,0)))),"")</f>
        <v>0</v>
      </c>
      <c r="AD80" s="10">
        <f ca="1">IF(AA$9&lt;&gt;"",IF(AA$9&lt;&gt;"All Locations",IF(AA$10="From",COUNTIFS(Matches[CLASS],INDEX(classNum,1,MATCH(AD$11,classScheme,0)),Matches[TIMEBIN],$B80,Matches[SITE IN],AA$9),COUNTIFS(Matches[CLASS],INDEX(classNum,1,MATCH(AD$11,classScheme,0)),Matches[TIME OUT],"&gt;="&amp;TIMEVALUE(LEFT($B80,5)),Matches[TIME OUT],"&lt;"&amp;TIMEVALUE(LEFT($B80,5))+TIME(0,15,0),Matches[SITE OUT],AA$9)),COUNTIFS(All[TIMEBIN],$B80,All[CLASS],INDEX(classNum,1,MATCH(AD$11,classScheme,0)))),"")</f>
        <v>0</v>
      </c>
      <c r="AE80" s="11">
        <f ca="1">IF(AA$9&lt;&gt;"",IF(AA$9&lt;&gt;"All Locations",IF(AA$10="From",COUNTIFS(Matches[CLASS],INDEX(classNum,1,MATCH(AE$11,classScheme,0)),Matches[TIMEBIN],$B80,Matches[SITE IN],AA$9),COUNTIFS(Matches[CLASS],INDEX(classNum,1,MATCH(AE$11,classScheme,0)),Matches[TIME OUT],"&gt;="&amp;TIMEVALUE(LEFT($B80,5)),Matches[TIME OUT],"&lt;"&amp;TIMEVALUE(LEFT($B80,5))+TIME(0,15,0),Matches[SITE OUT],AA$9)),COUNTIFS(All[TIMEBIN],$B80,All[CLASS],INDEX(classNum,1,MATCH(AE$11,classScheme,0)))),"")</f>
        <v>0</v>
      </c>
      <c r="AF80" s="12"/>
      <c r="AG80" s="8">
        <f ca="1">IF(AG$9&lt;&gt;"",IF(AG$9&lt;&gt;"All Locations",IF(AG$10="From",COUNTIFS(Matches[CLASS],INDEX(classNum,1,MATCH(AG$11,classScheme,0)),Matches[TIMEBIN],$B80,Matches[SITE IN],AG$9),COUNTIFS(Matches[CLASS],INDEX(classNum,1,MATCH(AG$11,classScheme,0)),Matches[TIME OUT],"&gt;="&amp;TIMEVALUE(LEFT($B80,5)),Matches[TIME OUT],"&lt;"&amp;TIMEVALUE(LEFT($B80,5))+TIME(0,15,0),Matches[SITE OUT],AG$9)),COUNTIFS(All[TIMEBIN],$B80,All[CLASS],INDEX(classNum,1,MATCH(AG$11,classScheme,0)))),"")</f>
        <v>27</v>
      </c>
      <c r="AH80" s="9">
        <f ca="1">IF(AG$9&lt;&gt;"",IF(AG$9&lt;&gt;"All Locations",IF(AG$10="From",COUNTIFS(Matches[CLASS],INDEX(classNum,1,MATCH(AH$11,classScheme,0)),Matches[TIMEBIN],$B80,Matches[SITE IN],AG$9),COUNTIFS(Matches[CLASS],INDEX(classNum,1,MATCH(AH$11,classScheme,0)),Matches[TIME OUT],"&gt;="&amp;TIMEVALUE(LEFT($B80,5)),Matches[TIME OUT],"&lt;"&amp;TIMEVALUE(LEFT($B80,5))+TIME(0,15,0),Matches[SITE OUT],AG$9)),COUNTIFS(All[TIMEBIN],$B80,All[CLASS],INDEX(classNum,1,MATCH(AH$11,classScheme,0)))),"")</f>
        <v>0</v>
      </c>
      <c r="AI80" s="9">
        <f ca="1">IF(AG$9&lt;&gt;"",IF(AG$9&lt;&gt;"All Locations",IF(AG$10="From",COUNTIFS(Matches[CLASS],INDEX(classNum,1,MATCH(AI$11,classScheme,0)),Matches[TIMEBIN],$B80,Matches[SITE IN],AG$9),COUNTIFS(Matches[CLASS],INDEX(classNum,1,MATCH(AI$11,classScheme,0)),Matches[TIME OUT],"&gt;="&amp;TIMEVALUE(LEFT($B80,5)),Matches[TIME OUT],"&lt;"&amp;TIMEVALUE(LEFT($B80,5))+TIME(0,15,0),Matches[SITE OUT],AG$9)),COUNTIFS(All[TIMEBIN],$B80,All[CLASS],INDEX(classNum,1,MATCH(AI$11,classScheme,0)))),"")</f>
        <v>0</v>
      </c>
      <c r="AJ80" s="10">
        <f ca="1">IF(AG$9&lt;&gt;"",IF(AG$9&lt;&gt;"All Locations",IF(AG$10="From",COUNTIFS(Matches[CLASS],INDEX(classNum,1,MATCH(AJ$11,classScheme,0)),Matches[TIMEBIN],$B80,Matches[SITE IN],AG$9),COUNTIFS(Matches[CLASS],INDEX(classNum,1,MATCH(AJ$11,classScheme,0)),Matches[TIME OUT],"&gt;="&amp;TIMEVALUE(LEFT($B80,5)),Matches[TIME OUT],"&lt;"&amp;TIMEVALUE(LEFT($B80,5))+TIME(0,15,0),Matches[SITE OUT],AG$9)),COUNTIFS(All[TIMEBIN],$B80,All[CLASS],INDEX(classNum,1,MATCH(AJ$11,classScheme,0)))),"")</f>
        <v>0</v>
      </c>
      <c r="AK80" s="11">
        <f ca="1">IF(AG$9&lt;&gt;"",IF(AG$9&lt;&gt;"All Locations",IF(AG$10="From",COUNTIFS(Matches[CLASS],INDEX(classNum,1,MATCH(AK$11,classScheme,0)),Matches[TIMEBIN],$B80,Matches[SITE IN],AG$9),COUNTIFS(Matches[CLASS],INDEX(classNum,1,MATCH(AK$11,classScheme,0)),Matches[TIME OUT],"&gt;="&amp;TIMEVALUE(LEFT($B80,5)),Matches[TIME OUT],"&lt;"&amp;TIMEVALUE(LEFT($B80,5))+TIME(0,15,0),Matches[SITE OUT],AG$9)),COUNTIFS(All[TIMEBIN],$B80,All[CLASS],INDEX(classNum,1,MATCH(AK$11,classScheme,0)))),"")</f>
        <v>0</v>
      </c>
      <c r="AL80" s="12"/>
      <c r="AM80" s="8">
        <f ca="1">IF(AM$9&lt;&gt;"",IF(AM$9&lt;&gt;"All Locations",IF(AM$10="From",COUNTIFS(Matches[CLASS],INDEX(classNum,1,MATCH(AM$11,classScheme,0)),Matches[TIMEBIN],$B80,Matches[SITE IN],AM$9),COUNTIFS(Matches[CLASS],INDEX(classNum,1,MATCH(AM$11,classScheme,0)),Matches[TIME OUT],"&gt;="&amp;TIMEVALUE(LEFT($B80,5)),Matches[TIME OUT],"&lt;"&amp;TIMEVALUE(LEFT($B80,5))+TIME(0,15,0),Matches[SITE OUT],AM$9)),COUNTIFS(All[TIMEBIN],$B80,All[CLASS],INDEX(classNum,1,MATCH(AM$11,classScheme,0)))),"")</f>
        <v>23</v>
      </c>
      <c r="AN80" s="9">
        <f ca="1">IF(AM$9&lt;&gt;"",IF(AM$9&lt;&gt;"All Locations",IF(AM$10="From",COUNTIFS(Matches[CLASS],INDEX(classNum,1,MATCH(AN$11,classScheme,0)),Matches[TIMEBIN],$B80,Matches[SITE IN],AM$9),COUNTIFS(Matches[CLASS],INDEX(classNum,1,MATCH(AN$11,classScheme,0)),Matches[TIME OUT],"&gt;="&amp;TIMEVALUE(LEFT($B80,5)),Matches[TIME OUT],"&lt;"&amp;TIMEVALUE(LEFT($B80,5))+TIME(0,15,0),Matches[SITE OUT],AM$9)),COUNTIFS(All[TIMEBIN],$B80,All[CLASS],INDEX(classNum,1,MATCH(AN$11,classScheme,0)))),"")</f>
        <v>1</v>
      </c>
      <c r="AO80" s="9">
        <f ca="1">IF(AM$9&lt;&gt;"",IF(AM$9&lt;&gt;"All Locations",IF(AM$10="From",COUNTIFS(Matches[CLASS],INDEX(classNum,1,MATCH(AO$11,classScheme,0)),Matches[TIMEBIN],$B80,Matches[SITE IN],AM$9),COUNTIFS(Matches[CLASS],INDEX(classNum,1,MATCH(AO$11,classScheme,0)),Matches[TIME OUT],"&gt;="&amp;TIMEVALUE(LEFT($B80,5)),Matches[TIME OUT],"&lt;"&amp;TIMEVALUE(LEFT($B80,5))+TIME(0,15,0),Matches[SITE OUT],AM$9)),COUNTIFS(All[TIMEBIN],$B80,All[CLASS],INDEX(classNum,1,MATCH(AO$11,classScheme,0)))),"")</f>
        <v>0</v>
      </c>
      <c r="AP80" s="10">
        <f ca="1">IF(AM$9&lt;&gt;"",IF(AM$9&lt;&gt;"All Locations",IF(AM$10="From",COUNTIFS(Matches[CLASS],INDEX(classNum,1,MATCH(AP$11,classScheme,0)),Matches[TIMEBIN],$B80,Matches[SITE IN],AM$9),COUNTIFS(Matches[CLASS],INDEX(classNum,1,MATCH(AP$11,classScheme,0)),Matches[TIME OUT],"&gt;="&amp;TIMEVALUE(LEFT($B80,5)),Matches[TIME OUT],"&lt;"&amp;TIMEVALUE(LEFT($B80,5))+TIME(0,15,0),Matches[SITE OUT],AM$9)),COUNTIFS(All[TIMEBIN],$B80,All[CLASS],INDEX(classNum,1,MATCH(AP$11,classScheme,0)))),"")</f>
        <v>0</v>
      </c>
      <c r="AQ80" s="11">
        <f ca="1">IF(AM$9&lt;&gt;"",IF(AM$9&lt;&gt;"All Locations",IF(AM$10="From",COUNTIFS(Matches[CLASS],INDEX(classNum,1,MATCH(AQ$11,classScheme,0)),Matches[TIMEBIN],$B80,Matches[SITE IN],AM$9),COUNTIFS(Matches[CLASS],INDEX(classNum,1,MATCH(AQ$11,classScheme,0)),Matches[TIME OUT],"&gt;="&amp;TIMEVALUE(LEFT($B80,5)),Matches[TIME OUT],"&lt;"&amp;TIMEVALUE(LEFT($B80,5))+TIME(0,15,0),Matches[SITE OUT],AM$9)),COUNTIFS(All[TIMEBIN],$B80,All[CLASS],INDEX(classNum,1,MATCH(AQ$11,classScheme,0)))),"")</f>
        <v>1</v>
      </c>
      <c r="AR80" s="12"/>
      <c r="AS80" s="8">
        <f ca="1">IF(AS$9&lt;&gt;"",IF(AS$9&lt;&gt;"All Locations",IF(AS$10="From",COUNTIFS(Matches[CLASS],INDEX(classNum,1,MATCH(AS$11,classScheme,0)),Matches[TIMEBIN],$B80,Matches[SITE IN],AS$9),COUNTIFS(Matches[CLASS],INDEX(classNum,1,MATCH(AS$11,classScheme,0)),Matches[TIME OUT],"&gt;="&amp;TIMEVALUE(LEFT($B80,5)),Matches[TIME OUT],"&lt;"&amp;TIMEVALUE(LEFT($B80,5))+TIME(0,15,0),Matches[SITE OUT],AS$9)),COUNTIFS(All[TIMEBIN],$B80,All[CLASS],INDEX(classNum,1,MATCH(AS$11,classScheme,0)))),"")</f>
        <v>0</v>
      </c>
      <c r="AT80" s="9">
        <f ca="1">IF(AS$9&lt;&gt;"",IF(AS$9&lt;&gt;"All Locations",IF(AS$10="From",COUNTIFS(Matches[CLASS],INDEX(classNum,1,MATCH(AT$11,classScheme,0)),Matches[TIMEBIN],$B80,Matches[SITE IN],AS$9),COUNTIFS(Matches[CLASS],INDEX(classNum,1,MATCH(AT$11,classScheme,0)),Matches[TIME OUT],"&gt;="&amp;TIMEVALUE(LEFT($B80,5)),Matches[TIME OUT],"&lt;"&amp;TIMEVALUE(LEFT($B80,5))+TIME(0,15,0),Matches[SITE OUT],AS$9)),COUNTIFS(All[TIMEBIN],$B80,All[CLASS],INDEX(classNum,1,MATCH(AT$11,classScheme,0)))),"")</f>
        <v>0</v>
      </c>
      <c r="AU80" s="9">
        <f ca="1">IF(AS$9&lt;&gt;"",IF(AS$9&lt;&gt;"All Locations",IF(AS$10="From",COUNTIFS(Matches[CLASS],INDEX(classNum,1,MATCH(AU$11,classScheme,0)),Matches[TIMEBIN],$B80,Matches[SITE IN],AS$9),COUNTIFS(Matches[CLASS],INDEX(classNum,1,MATCH(AU$11,classScheme,0)),Matches[TIME OUT],"&gt;="&amp;TIMEVALUE(LEFT($B80,5)),Matches[TIME OUT],"&lt;"&amp;TIMEVALUE(LEFT($B80,5))+TIME(0,15,0),Matches[SITE OUT],AS$9)),COUNTIFS(All[TIMEBIN],$B80,All[CLASS],INDEX(classNum,1,MATCH(AU$11,classScheme,0)))),"")</f>
        <v>0</v>
      </c>
      <c r="AV80" s="10">
        <f ca="1">IF(AS$9&lt;&gt;"",IF(AS$9&lt;&gt;"All Locations",IF(AS$10="From",COUNTIFS(Matches[CLASS],INDEX(classNum,1,MATCH(AV$11,classScheme,0)),Matches[TIMEBIN],$B80,Matches[SITE IN],AS$9),COUNTIFS(Matches[CLASS],INDEX(classNum,1,MATCH(AV$11,classScheme,0)),Matches[TIME OUT],"&gt;="&amp;TIMEVALUE(LEFT($B80,5)),Matches[TIME OUT],"&lt;"&amp;TIMEVALUE(LEFT($B80,5))+TIME(0,15,0),Matches[SITE OUT],AS$9)),COUNTIFS(All[TIMEBIN],$B80,All[CLASS],INDEX(classNum,1,MATCH(AV$11,classScheme,0)))),"")</f>
        <v>0</v>
      </c>
      <c r="AW80" s="11">
        <f ca="1">IF(AS$9&lt;&gt;"",IF(AS$9&lt;&gt;"All Locations",IF(AS$10="From",COUNTIFS(Matches[CLASS],INDEX(classNum,1,MATCH(AW$11,classScheme,0)),Matches[TIMEBIN],$B80,Matches[SITE IN],AS$9),COUNTIFS(Matches[CLASS],INDEX(classNum,1,MATCH(AW$11,classScheme,0)),Matches[TIME OUT],"&gt;="&amp;TIMEVALUE(LEFT($B80,5)),Matches[TIME OUT],"&lt;"&amp;TIMEVALUE(LEFT($B80,5))+TIME(0,15,0),Matches[SITE OUT],AS$9)),COUNTIFS(All[TIMEBIN],$B80,All[CLASS],INDEX(classNum,1,MATCH(AW$11,classScheme,0)))),"")</f>
        <v>0</v>
      </c>
      <c r="AX80" s="12"/>
      <c r="AY80" s="8">
        <f ca="1">IF(AY$9&lt;&gt;"",IF(AY$9&lt;&gt;"All Locations",IF(AY$10="From",COUNTIFS(Matches[CLASS],INDEX(classNum,1,MATCH(AY$11,classScheme,0)),Matches[TIMEBIN],$B80,Matches[SITE IN],AY$9),COUNTIFS(Matches[CLASS],INDEX(classNum,1,MATCH(AY$11,classScheme,0)),Matches[TIME OUT],"&gt;="&amp;TIMEVALUE(LEFT($B80,5)),Matches[TIME OUT],"&lt;"&amp;TIMEVALUE(LEFT($B80,5))+TIME(0,15,0),Matches[SITE OUT],AY$9)),COUNTIFS(All[TIMEBIN],$B80,All[CLASS],INDEX(classNum,1,MATCH(AY$11,classScheme,0)))),"")</f>
        <v>13</v>
      </c>
      <c r="AZ80" s="9">
        <f ca="1">IF(AY$9&lt;&gt;"",IF(AY$9&lt;&gt;"All Locations",IF(AY$10="From",COUNTIFS(Matches[CLASS],INDEX(classNum,1,MATCH(AZ$11,classScheme,0)),Matches[TIMEBIN],$B80,Matches[SITE IN],AY$9),COUNTIFS(Matches[CLASS],INDEX(classNum,1,MATCH(AZ$11,classScheme,0)),Matches[TIME OUT],"&gt;="&amp;TIMEVALUE(LEFT($B80,5)),Matches[TIME OUT],"&lt;"&amp;TIMEVALUE(LEFT($B80,5))+TIME(0,15,0),Matches[SITE OUT],AY$9)),COUNTIFS(All[TIMEBIN],$B80,All[CLASS],INDEX(classNum,1,MATCH(AZ$11,classScheme,0)))),"")</f>
        <v>2</v>
      </c>
      <c r="BA80" s="9">
        <f ca="1">IF(AY$9&lt;&gt;"",IF(AY$9&lt;&gt;"All Locations",IF(AY$10="From",COUNTIFS(Matches[CLASS],INDEX(classNum,1,MATCH(BA$11,classScheme,0)),Matches[TIMEBIN],$B80,Matches[SITE IN],AY$9),COUNTIFS(Matches[CLASS],INDEX(classNum,1,MATCH(BA$11,classScheme,0)),Matches[TIME OUT],"&gt;="&amp;TIMEVALUE(LEFT($B80,5)),Matches[TIME OUT],"&lt;"&amp;TIMEVALUE(LEFT($B80,5))+TIME(0,15,0),Matches[SITE OUT],AY$9)),COUNTIFS(All[TIMEBIN],$B80,All[CLASS],INDEX(classNum,1,MATCH(BA$11,classScheme,0)))),"")</f>
        <v>0</v>
      </c>
      <c r="BB80" s="10">
        <f ca="1">IF(AY$9&lt;&gt;"",IF(AY$9&lt;&gt;"All Locations",IF(AY$10="From",COUNTIFS(Matches[CLASS],INDEX(classNum,1,MATCH(BB$11,classScheme,0)),Matches[TIMEBIN],$B80,Matches[SITE IN],AY$9),COUNTIFS(Matches[CLASS],INDEX(classNum,1,MATCH(BB$11,classScheme,0)),Matches[TIME OUT],"&gt;="&amp;TIMEVALUE(LEFT($B80,5)),Matches[TIME OUT],"&lt;"&amp;TIMEVALUE(LEFT($B80,5))+TIME(0,15,0),Matches[SITE OUT],AY$9)),COUNTIFS(All[TIMEBIN],$B80,All[CLASS],INDEX(classNum,1,MATCH(BB$11,classScheme,0)))),"")</f>
        <v>0</v>
      </c>
      <c r="BC80" s="11">
        <f ca="1">IF(AY$9&lt;&gt;"",IF(AY$9&lt;&gt;"All Locations",IF(AY$10="From",COUNTIFS(Matches[CLASS],INDEX(classNum,1,MATCH(BC$11,classScheme,0)),Matches[TIMEBIN],$B80,Matches[SITE IN],AY$9),COUNTIFS(Matches[CLASS],INDEX(classNum,1,MATCH(BC$11,classScheme,0)),Matches[TIME OUT],"&gt;="&amp;TIMEVALUE(LEFT($B80,5)),Matches[TIME OUT],"&lt;"&amp;TIMEVALUE(LEFT($B80,5))+TIME(0,15,0),Matches[SITE OUT],AY$9)),COUNTIFS(All[TIMEBIN],$B80,All[CLASS],INDEX(classNum,1,MATCH(BC$11,classScheme,0)))),"")</f>
        <v>0</v>
      </c>
      <c r="BD80" s="12"/>
      <c r="BE80" s="8">
        <f ca="1">IF(BE$9&lt;&gt;"",IF(BE$9&lt;&gt;"All Locations",IF(BE$10="From",COUNTIFS(Matches[CLASS],INDEX(classNum,1,MATCH(BE$11,classScheme,0)),Matches[TIMEBIN],$B80,Matches[SITE IN],BE$9),COUNTIFS(Matches[CLASS],INDEX(classNum,1,MATCH(BE$11,classScheme,0)),Matches[TIME OUT],"&gt;="&amp;TIMEVALUE(LEFT($B80,5)),Matches[TIME OUT],"&lt;"&amp;TIMEVALUE(LEFT($B80,5))+TIME(0,15,0),Matches[SITE OUT],BE$9)),COUNTIFS(All[TIMEBIN],$B80,All[CLASS],INDEX(classNum,1,MATCH(BE$11,classScheme,0)))),"")</f>
        <v>11</v>
      </c>
      <c r="BF80" s="9">
        <f ca="1">IF(BE$9&lt;&gt;"",IF(BE$9&lt;&gt;"All Locations",IF(BE$10="From",COUNTIFS(Matches[CLASS],INDEX(classNum,1,MATCH(BF$11,classScheme,0)),Matches[TIMEBIN],$B80,Matches[SITE IN],BE$9),COUNTIFS(Matches[CLASS],INDEX(classNum,1,MATCH(BF$11,classScheme,0)),Matches[TIME OUT],"&gt;="&amp;TIMEVALUE(LEFT($B80,5)),Matches[TIME OUT],"&lt;"&amp;TIMEVALUE(LEFT($B80,5))+TIME(0,15,0),Matches[SITE OUT],BE$9)),COUNTIFS(All[TIMEBIN],$B80,All[CLASS],INDEX(classNum,1,MATCH(BF$11,classScheme,0)))),"")</f>
        <v>0</v>
      </c>
      <c r="BG80" s="9">
        <f ca="1">IF(BE$9&lt;&gt;"",IF(BE$9&lt;&gt;"All Locations",IF(BE$10="From",COUNTIFS(Matches[CLASS],INDEX(classNum,1,MATCH(BG$11,classScheme,0)),Matches[TIMEBIN],$B80,Matches[SITE IN],BE$9),COUNTIFS(Matches[CLASS],INDEX(classNum,1,MATCH(BG$11,classScheme,0)),Matches[TIME OUT],"&gt;="&amp;TIMEVALUE(LEFT($B80,5)),Matches[TIME OUT],"&lt;"&amp;TIMEVALUE(LEFT($B80,5))+TIME(0,15,0),Matches[SITE OUT],BE$9)),COUNTIFS(All[TIMEBIN],$B80,All[CLASS],INDEX(classNum,1,MATCH(BG$11,classScheme,0)))),"")</f>
        <v>0</v>
      </c>
      <c r="BH80" s="10">
        <f ca="1">IF(BE$9&lt;&gt;"",IF(BE$9&lt;&gt;"All Locations",IF(BE$10="From",COUNTIFS(Matches[CLASS],INDEX(classNum,1,MATCH(BH$11,classScheme,0)),Matches[TIMEBIN],$B80,Matches[SITE IN],BE$9),COUNTIFS(Matches[CLASS],INDEX(classNum,1,MATCH(BH$11,classScheme,0)),Matches[TIME OUT],"&gt;="&amp;TIMEVALUE(LEFT($B80,5)),Matches[TIME OUT],"&lt;"&amp;TIMEVALUE(LEFT($B80,5))+TIME(0,15,0),Matches[SITE OUT],BE$9)),COUNTIFS(All[TIMEBIN],$B80,All[CLASS],INDEX(classNum,1,MATCH(BH$11,classScheme,0)))),"")</f>
        <v>0</v>
      </c>
      <c r="BI80" s="11">
        <f ca="1">IF(BE$9&lt;&gt;"",IF(BE$9&lt;&gt;"All Locations",IF(BE$10="From",COUNTIFS(Matches[CLASS],INDEX(classNum,1,MATCH(BI$11,classScheme,0)),Matches[TIMEBIN],$B80,Matches[SITE IN],BE$9),COUNTIFS(Matches[CLASS],INDEX(classNum,1,MATCH(BI$11,classScheme,0)),Matches[TIME OUT],"&gt;="&amp;TIMEVALUE(LEFT($B80,5)),Matches[TIME OUT],"&lt;"&amp;TIMEVALUE(LEFT($B80,5))+TIME(0,15,0),Matches[SITE OUT],BE$9)),COUNTIFS(All[TIMEBIN],$B80,All[CLASS],INDEX(classNum,1,MATCH(BI$11,classScheme,0)))),"")</f>
        <v>0</v>
      </c>
      <c r="BJ80" s="12"/>
      <c r="BK80" s="8">
        <f ca="1">IF(BK$9&lt;&gt;"",IF(BK$9&lt;&gt;"All Locations",IF(BK$10="From",COUNTIFS(Matches[CLASS],INDEX(classNum,1,MATCH(BK$11,classScheme,0)),Matches[TIMEBIN],$B80,Matches[SITE IN],BK$9),COUNTIFS(Matches[CLASS],INDEX(classNum,1,MATCH(BK$11,classScheme,0)),Matches[TIME OUT],"&gt;="&amp;TIMEVALUE(LEFT($B80,5)),Matches[TIME OUT],"&lt;"&amp;TIMEVALUE(LEFT($B80,5))+TIME(0,15,0),Matches[SITE OUT],BK$9)),COUNTIFS(All[TIMEBIN],$B80,All[CLASS],INDEX(classNum,1,MATCH(BK$11,classScheme,0)))),"")</f>
        <v>6</v>
      </c>
      <c r="BL80" s="9">
        <f ca="1">IF(BK$9&lt;&gt;"",IF(BK$9&lt;&gt;"All Locations",IF(BK$10="From",COUNTIFS(Matches[CLASS],INDEX(classNum,1,MATCH(BL$11,classScheme,0)),Matches[TIMEBIN],$B80,Matches[SITE IN],BK$9),COUNTIFS(Matches[CLASS],INDEX(classNum,1,MATCH(BL$11,classScheme,0)),Matches[TIME OUT],"&gt;="&amp;TIMEVALUE(LEFT($B80,5)),Matches[TIME OUT],"&lt;"&amp;TIMEVALUE(LEFT($B80,5))+TIME(0,15,0),Matches[SITE OUT],BK$9)),COUNTIFS(All[TIMEBIN],$B80,All[CLASS],INDEX(classNum,1,MATCH(BL$11,classScheme,0)))),"")</f>
        <v>0</v>
      </c>
      <c r="BM80" s="9">
        <f ca="1">IF(BK$9&lt;&gt;"",IF(BK$9&lt;&gt;"All Locations",IF(BK$10="From",COUNTIFS(Matches[CLASS],INDEX(classNum,1,MATCH(BM$11,classScheme,0)),Matches[TIMEBIN],$B80,Matches[SITE IN],BK$9),COUNTIFS(Matches[CLASS],INDEX(classNum,1,MATCH(BM$11,classScheme,0)),Matches[TIME OUT],"&gt;="&amp;TIMEVALUE(LEFT($B80,5)),Matches[TIME OUT],"&lt;"&amp;TIMEVALUE(LEFT($B80,5))+TIME(0,15,0),Matches[SITE OUT],BK$9)),COUNTIFS(All[TIMEBIN],$B80,All[CLASS],INDEX(classNum,1,MATCH(BM$11,classScheme,0)))),"")</f>
        <v>0</v>
      </c>
      <c r="BN80" s="10">
        <f ca="1">IF(BK$9&lt;&gt;"",IF(BK$9&lt;&gt;"All Locations",IF(BK$10="From",COUNTIFS(Matches[CLASS],INDEX(classNum,1,MATCH(BN$11,classScheme,0)),Matches[TIMEBIN],$B80,Matches[SITE IN],BK$9),COUNTIFS(Matches[CLASS],INDEX(classNum,1,MATCH(BN$11,classScheme,0)),Matches[TIME OUT],"&gt;="&amp;TIMEVALUE(LEFT($B80,5)),Matches[TIME OUT],"&lt;"&amp;TIMEVALUE(LEFT($B80,5))+TIME(0,15,0),Matches[SITE OUT],BK$9)),COUNTIFS(All[TIMEBIN],$B80,All[CLASS],INDEX(classNum,1,MATCH(BN$11,classScheme,0)))),"")</f>
        <v>1</v>
      </c>
      <c r="BO80" s="11">
        <f ca="1">IF(BK$9&lt;&gt;"",IF(BK$9&lt;&gt;"All Locations",IF(BK$10="From",COUNTIFS(Matches[CLASS],INDEX(classNum,1,MATCH(BO$11,classScheme,0)),Matches[TIMEBIN],$B80,Matches[SITE IN],BK$9),COUNTIFS(Matches[CLASS],INDEX(classNum,1,MATCH(BO$11,classScheme,0)),Matches[TIME OUT],"&gt;="&amp;TIMEVALUE(LEFT($B80,5)),Matches[TIME OUT],"&lt;"&amp;TIMEVALUE(LEFT($B80,5))+TIME(0,15,0),Matches[SITE OUT],BK$9)),COUNTIFS(All[TIMEBIN],$B80,All[CLASS],INDEX(classNum,1,MATCH(BO$11,classScheme,0)))),"")</f>
        <v>0</v>
      </c>
      <c r="BP80" s="12"/>
      <c r="BQ80" s="8">
        <f ca="1">IF(BQ$9&lt;&gt;"",IF(BQ$9&lt;&gt;"All Locations",IF(BQ$10="From",COUNTIFS(Matches[CLASS],INDEX(classNum,1,MATCH(BQ$11,classScheme,0)),Matches[TIMEBIN],$B80,Matches[SITE IN],BQ$9),COUNTIFS(Matches[CLASS],INDEX(classNum,1,MATCH(BQ$11,classScheme,0)),Matches[TIME OUT],"&gt;="&amp;TIMEVALUE(LEFT($B80,5)),Matches[TIME OUT],"&lt;"&amp;TIMEVALUE(LEFT($B80,5))+TIME(0,15,0),Matches[SITE OUT],BQ$9)),COUNTIFS(All[TIMEBIN],$B80,All[CLASS],INDEX(classNum,1,MATCH(BQ$11,classScheme,0)))),"")</f>
        <v>159</v>
      </c>
      <c r="BR80" s="9">
        <f ca="1">IF(BQ$9&lt;&gt;"",IF(BQ$9&lt;&gt;"All Locations",IF(BQ$10="From",COUNTIFS(Matches[CLASS],INDEX(classNum,1,MATCH(BR$11,classScheme,0)),Matches[TIMEBIN],$B80,Matches[SITE IN],BQ$9),COUNTIFS(Matches[CLASS],INDEX(classNum,1,MATCH(BR$11,classScheme,0)),Matches[TIME OUT],"&gt;="&amp;TIMEVALUE(LEFT($B80,5)),Matches[TIME OUT],"&lt;"&amp;TIMEVALUE(LEFT($B80,5))+TIME(0,15,0),Matches[SITE OUT],BQ$9)),COUNTIFS(All[TIMEBIN],$B80,All[CLASS],INDEX(classNum,1,MATCH(BR$11,classScheme,0)))),"")</f>
        <v>3</v>
      </c>
      <c r="BS80" s="9">
        <f ca="1">IF(BQ$9&lt;&gt;"",IF(BQ$9&lt;&gt;"All Locations",IF(BQ$10="From",COUNTIFS(Matches[CLASS],INDEX(classNum,1,MATCH(BS$11,classScheme,0)),Matches[TIMEBIN],$B80,Matches[SITE IN],BQ$9),COUNTIFS(Matches[CLASS],INDEX(classNum,1,MATCH(BS$11,classScheme,0)),Matches[TIME OUT],"&gt;="&amp;TIMEVALUE(LEFT($B80,5)),Matches[TIME OUT],"&lt;"&amp;TIMEVALUE(LEFT($B80,5))+TIME(0,15,0),Matches[SITE OUT],BQ$9)),COUNTIFS(All[TIMEBIN],$B80,All[CLASS],INDEX(classNum,1,MATCH(BS$11,classScheme,0)))),"")</f>
        <v>0</v>
      </c>
      <c r="BT80" s="10">
        <f ca="1">IF(BQ$9&lt;&gt;"",IF(BQ$9&lt;&gt;"All Locations",IF(BQ$10="From",COUNTIFS(Matches[CLASS],INDEX(classNum,1,MATCH(BT$11,classScheme,0)),Matches[TIMEBIN],$B80,Matches[SITE IN],BQ$9),COUNTIFS(Matches[CLASS],INDEX(classNum,1,MATCH(BT$11,classScheme,0)),Matches[TIME OUT],"&gt;="&amp;TIMEVALUE(LEFT($B80,5)),Matches[TIME OUT],"&lt;"&amp;TIMEVALUE(LEFT($B80,5))+TIME(0,15,0),Matches[SITE OUT],BQ$9)),COUNTIFS(All[TIMEBIN],$B80,All[CLASS],INDEX(classNum,1,MATCH(BT$11,classScheme,0)))),"")</f>
        <v>2</v>
      </c>
      <c r="BU80" s="11">
        <f ca="1">IF(BQ$9&lt;&gt;"",IF(BQ$9&lt;&gt;"All Locations",IF(BQ$10="From",COUNTIFS(Matches[CLASS],INDEX(classNum,1,MATCH(BU$11,classScheme,0)),Matches[TIMEBIN],$B80,Matches[SITE IN],BQ$9),COUNTIFS(Matches[CLASS],INDEX(classNum,1,MATCH(BU$11,classScheme,0)),Matches[TIME OUT],"&gt;="&amp;TIMEVALUE(LEFT($B80,5)),Matches[TIME OUT],"&lt;"&amp;TIMEVALUE(LEFT($B80,5))+TIME(0,15,0),Matches[SITE OUT],BQ$9)),COUNTIFS(All[TIMEBIN],$B80,All[CLASS],INDEX(classNum,1,MATCH(BU$11,classScheme,0)))),"")</f>
        <v>2</v>
      </c>
    </row>
    <row r="81" spans="2:73">
      <c r="B81" s="7" t="str">
        <v>23:15 - 23:30</v>
      </c>
      <c r="C81" s="8">
        <f ca="1">IF(C$9&lt;&gt;"",IF(C$9&lt;&gt;"All Locations",IF(C$10="From",COUNTIFS(Matches[CLASS],INDEX(classNum,1,MATCH(C$11,classScheme,0)),Matches[TIMEBIN],$B81,Matches[SITE IN],C$9),COUNTIFS(Matches[CLASS],INDEX(classNum,1,MATCH(C$11,classScheme,0)),Matches[TIME OUT],"&gt;="&amp;TIMEVALUE(LEFT($B81,5)),Matches[TIME OUT],"&lt;"&amp;TIMEVALUE(LEFT($B81,5))+TIME(0,15,0),Matches[SITE OUT],C$9)),COUNTIFS(All[TIMEBIN],$B81,All[CLASS],INDEX(classNum,1,MATCH(C$11,classScheme,0)))),"")</f>
        <v>30</v>
      </c>
      <c r="D81" s="9">
        <f ca="1">IF(C$9&lt;&gt;"",IF(C$9&lt;&gt;"All Locations",IF(C$10="From",COUNTIFS(Matches[CLASS],INDEX(classNum,1,MATCH(D$11,classScheme,0)),Matches[TIMEBIN],$B81,Matches[SITE IN],C$9),COUNTIFS(Matches[CLASS],INDEX(classNum,1,MATCH(D$11,classScheme,0)),Matches[TIME OUT],"&gt;="&amp;TIMEVALUE(LEFT($B81,5)),Matches[TIME OUT],"&lt;"&amp;TIMEVALUE(LEFT($B81,5))+TIME(0,15,0),Matches[SITE OUT],C$9)),COUNTIFS(All[TIMEBIN],$B81,All[CLASS],INDEX(classNum,1,MATCH(D$11,classScheme,0)))),"")</f>
        <v>0</v>
      </c>
      <c r="E81" s="9">
        <f ca="1">IF(C$9&lt;&gt;"",IF(C$9&lt;&gt;"All Locations",IF(C$10="From",COUNTIFS(Matches[CLASS],INDEX(classNum,1,MATCH(E$11,classScheme,0)),Matches[TIMEBIN],$B81,Matches[SITE IN],C$9),COUNTIFS(Matches[CLASS],INDEX(classNum,1,MATCH(E$11,classScheme,0)),Matches[TIME OUT],"&gt;="&amp;TIMEVALUE(LEFT($B81,5)),Matches[TIME OUT],"&lt;"&amp;TIMEVALUE(LEFT($B81,5))+TIME(0,15,0),Matches[SITE OUT],C$9)),COUNTIFS(All[TIMEBIN],$B81,All[CLASS],INDEX(classNum,1,MATCH(E$11,classScheme,0)))),"")</f>
        <v>0</v>
      </c>
      <c r="F81" s="10">
        <f ca="1">IF(C$9&lt;&gt;"",IF(C$9&lt;&gt;"All Locations",IF(C$10="From",COUNTIFS(Matches[CLASS],INDEX(classNum,1,MATCH(F$11,classScheme,0)),Matches[TIMEBIN],$B81,Matches[SITE IN],C$9),COUNTIFS(Matches[CLASS],INDEX(classNum,1,MATCH(F$11,classScheme,0)),Matches[TIME OUT],"&gt;="&amp;TIMEVALUE(LEFT($B81,5)),Matches[TIME OUT],"&lt;"&amp;TIMEVALUE(LEFT($B81,5))+TIME(0,15,0),Matches[SITE OUT],C$9)),COUNTIFS(All[TIMEBIN],$B81,All[CLASS],INDEX(classNum,1,MATCH(F$11,classScheme,0)))),"")</f>
        <v>0</v>
      </c>
      <c r="G81" s="11">
        <f ca="1">IF(C$9&lt;&gt;"",IF(C$9&lt;&gt;"All Locations",IF(C$10="From",COUNTIFS(Matches[CLASS],INDEX(classNum,1,MATCH(G$11,classScheme,0)),Matches[TIMEBIN],$B81,Matches[SITE IN],C$9),COUNTIFS(Matches[CLASS],INDEX(classNum,1,MATCH(G$11,classScheme,0)),Matches[TIME OUT],"&gt;="&amp;TIMEVALUE(LEFT($B81,5)),Matches[TIME OUT],"&lt;"&amp;TIMEVALUE(LEFT($B81,5))+TIME(0,15,0),Matches[SITE OUT],C$9)),COUNTIFS(All[TIMEBIN],$B81,All[CLASS],INDEX(classNum,1,MATCH(G$11,classScheme,0)))),"")</f>
        <v>2</v>
      </c>
      <c r="H81" s="12"/>
      <c r="I81" s="8">
        <f ca="1">IF(I$9&lt;&gt;"",IF(I$9&lt;&gt;"All Locations",IF(I$10="From",COUNTIFS(Matches[CLASS],INDEX(classNum,1,MATCH(I$11,classScheme,0)),Matches[TIMEBIN],$B81,Matches[SITE IN],I$9),COUNTIFS(Matches[CLASS],INDEX(classNum,1,MATCH(I$11,classScheme,0)),Matches[TIME OUT],"&gt;="&amp;TIMEVALUE(LEFT($B81,5)),Matches[TIME OUT],"&lt;"&amp;TIMEVALUE(LEFT($B81,5))+TIME(0,15,0),Matches[SITE OUT],I$9)),COUNTIFS(All[TIMEBIN],$B81,All[CLASS],INDEX(classNum,1,MATCH(I$11,classScheme,0)))),"")</f>
        <v>0</v>
      </c>
      <c r="J81" s="9">
        <f ca="1">IF(I$9&lt;&gt;"",IF(I$9&lt;&gt;"All Locations",IF(I$10="From",COUNTIFS(Matches[CLASS],INDEX(classNum,1,MATCH(J$11,classScheme,0)),Matches[TIMEBIN],$B81,Matches[SITE IN],I$9),COUNTIFS(Matches[CLASS],INDEX(classNum,1,MATCH(J$11,classScheme,0)),Matches[TIME OUT],"&gt;="&amp;TIMEVALUE(LEFT($B81,5)),Matches[TIME OUT],"&lt;"&amp;TIMEVALUE(LEFT($B81,5))+TIME(0,15,0),Matches[SITE OUT],I$9)),COUNTIFS(All[TIMEBIN],$B81,All[CLASS],INDEX(classNum,1,MATCH(J$11,classScheme,0)))),"")</f>
        <v>0</v>
      </c>
      <c r="K81" s="9">
        <f ca="1">IF(I$9&lt;&gt;"",IF(I$9&lt;&gt;"All Locations",IF(I$10="From",COUNTIFS(Matches[CLASS],INDEX(classNum,1,MATCH(K$11,classScheme,0)),Matches[TIMEBIN],$B81,Matches[SITE IN],I$9),COUNTIFS(Matches[CLASS],INDEX(classNum,1,MATCH(K$11,classScheme,0)),Matches[TIME OUT],"&gt;="&amp;TIMEVALUE(LEFT($B81,5)),Matches[TIME OUT],"&lt;"&amp;TIMEVALUE(LEFT($B81,5))+TIME(0,15,0),Matches[SITE OUT],I$9)),COUNTIFS(All[TIMEBIN],$B81,All[CLASS],INDEX(classNum,1,MATCH(K$11,classScheme,0)))),"")</f>
        <v>0</v>
      </c>
      <c r="L81" s="10">
        <f ca="1">IF(I$9&lt;&gt;"",IF(I$9&lt;&gt;"All Locations",IF(I$10="From",COUNTIFS(Matches[CLASS],INDEX(classNum,1,MATCH(L$11,classScheme,0)),Matches[TIMEBIN],$B81,Matches[SITE IN],I$9),COUNTIFS(Matches[CLASS],INDEX(classNum,1,MATCH(L$11,classScheme,0)),Matches[TIME OUT],"&gt;="&amp;TIMEVALUE(LEFT($B81,5)),Matches[TIME OUT],"&lt;"&amp;TIMEVALUE(LEFT($B81,5))+TIME(0,15,0),Matches[SITE OUT],I$9)),COUNTIFS(All[TIMEBIN],$B81,All[CLASS],INDEX(classNum,1,MATCH(L$11,classScheme,0)))),"")</f>
        <v>0</v>
      </c>
      <c r="M81" s="11">
        <f ca="1">IF(I$9&lt;&gt;"",IF(I$9&lt;&gt;"All Locations",IF(I$10="From",COUNTIFS(Matches[CLASS],INDEX(classNum,1,MATCH(M$11,classScheme,0)),Matches[TIMEBIN],$B81,Matches[SITE IN],I$9),COUNTIFS(Matches[CLASS],INDEX(classNum,1,MATCH(M$11,classScheme,0)),Matches[TIME OUT],"&gt;="&amp;TIMEVALUE(LEFT($B81,5)),Matches[TIME OUT],"&lt;"&amp;TIMEVALUE(LEFT($B81,5))+TIME(0,15,0),Matches[SITE OUT],I$9)),COUNTIFS(All[TIMEBIN],$B81,All[CLASS],INDEX(classNum,1,MATCH(M$11,classScheme,0)))),"")</f>
        <v>0</v>
      </c>
      <c r="N81" s="12"/>
      <c r="O81" s="8">
        <f ca="1">IF(O$9&lt;&gt;"",IF(O$9&lt;&gt;"All Locations",IF(O$10="From",COUNTIFS(Matches[CLASS],INDEX(classNum,1,MATCH(O$11,classScheme,0)),Matches[TIMEBIN],$B81,Matches[SITE IN],O$9),COUNTIFS(Matches[CLASS],INDEX(classNum,1,MATCH(O$11,classScheme,0)),Matches[TIME OUT],"&gt;="&amp;TIMEVALUE(LEFT($B81,5)),Matches[TIME OUT],"&lt;"&amp;TIMEVALUE(LEFT($B81,5))+TIME(0,15,0),Matches[SITE OUT],O$9)),COUNTIFS(All[TIMEBIN],$B81,All[CLASS],INDEX(classNum,1,MATCH(O$11,classScheme,0)))),"")</f>
        <v>9</v>
      </c>
      <c r="P81" s="9">
        <f ca="1">IF(O$9&lt;&gt;"",IF(O$9&lt;&gt;"All Locations",IF(O$10="From",COUNTIFS(Matches[CLASS],INDEX(classNum,1,MATCH(P$11,classScheme,0)),Matches[TIMEBIN],$B81,Matches[SITE IN],O$9),COUNTIFS(Matches[CLASS],INDEX(classNum,1,MATCH(P$11,classScheme,0)),Matches[TIME OUT],"&gt;="&amp;TIMEVALUE(LEFT($B81,5)),Matches[TIME OUT],"&lt;"&amp;TIMEVALUE(LEFT($B81,5))+TIME(0,15,0),Matches[SITE OUT],O$9)),COUNTIFS(All[TIMEBIN],$B81,All[CLASS],INDEX(classNum,1,MATCH(P$11,classScheme,0)))),"")</f>
        <v>0</v>
      </c>
      <c r="Q81" s="9">
        <f ca="1">IF(O$9&lt;&gt;"",IF(O$9&lt;&gt;"All Locations",IF(O$10="From",COUNTIFS(Matches[CLASS],INDEX(classNum,1,MATCH(Q$11,classScheme,0)),Matches[TIMEBIN],$B81,Matches[SITE IN],O$9),COUNTIFS(Matches[CLASS],INDEX(classNum,1,MATCH(Q$11,classScheme,0)),Matches[TIME OUT],"&gt;="&amp;TIMEVALUE(LEFT($B81,5)),Matches[TIME OUT],"&lt;"&amp;TIMEVALUE(LEFT($B81,5))+TIME(0,15,0),Matches[SITE OUT],O$9)),COUNTIFS(All[TIMEBIN],$B81,All[CLASS],INDEX(classNum,1,MATCH(Q$11,classScheme,0)))),"")</f>
        <v>0</v>
      </c>
      <c r="R81" s="10">
        <f ca="1">IF(O$9&lt;&gt;"",IF(O$9&lt;&gt;"All Locations",IF(O$10="From",COUNTIFS(Matches[CLASS],INDEX(classNum,1,MATCH(R$11,classScheme,0)),Matches[TIMEBIN],$B81,Matches[SITE IN],O$9),COUNTIFS(Matches[CLASS],INDEX(classNum,1,MATCH(R$11,classScheme,0)),Matches[TIME OUT],"&gt;="&amp;TIMEVALUE(LEFT($B81,5)),Matches[TIME OUT],"&lt;"&amp;TIMEVALUE(LEFT($B81,5))+TIME(0,15,0),Matches[SITE OUT],O$9)),COUNTIFS(All[TIMEBIN],$B81,All[CLASS],INDEX(classNum,1,MATCH(R$11,classScheme,0)))),"")</f>
        <v>0</v>
      </c>
      <c r="S81" s="11">
        <f ca="1">IF(O$9&lt;&gt;"",IF(O$9&lt;&gt;"All Locations",IF(O$10="From",COUNTIFS(Matches[CLASS],INDEX(classNum,1,MATCH(S$11,classScheme,0)),Matches[TIMEBIN],$B81,Matches[SITE IN],O$9),COUNTIFS(Matches[CLASS],INDEX(classNum,1,MATCH(S$11,classScheme,0)),Matches[TIME OUT],"&gt;="&amp;TIMEVALUE(LEFT($B81,5)),Matches[TIME OUT],"&lt;"&amp;TIMEVALUE(LEFT($B81,5))+TIME(0,15,0),Matches[SITE OUT],O$9)),COUNTIFS(All[TIMEBIN],$B81,All[CLASS],INDEX(classNum,1,MATCH(S$11,classScheme,0)))),"")</f>
        <v>0</v>
      </c>
      <c r="T81" s="12"/>
      <c r="U81" s="8">
        <f ca="1">IF(U$9&lt;&gt;"",IF(U$9&lt;&gt;"All Locations",IF(U$10="From",COUNTIFS(Matches[CLASS],INDEX(classNum,1,MATCH(U$11,classScheme,0)),Matches[TIMEBIN],$B81,Matches[SITE IN],U$9),COUNTIFS(Matches[CLASS],INDEX(classNum,1,MATCH(U$11,classScheme,0)),Matches[TIME OUT],"&gt;="&amp;TIMEVALUE(LEFT($B81,5)),Matches[TIME OUT],"&lt;"&amp;TIMEVALUE(LEFT($B81,5))+TIME(0,15,0),Matches[SITE OUT],U$9)),COUNTIFS(All[TIMEBIN],$B81,All[CLASS],INDEX(classNum,1,MATCH(U$11,classScheme,0)))),"")</f>
        <v>4</v>
      </c>
      <c r="V81" s="9">
        <f ca="1">IF(U$9&lt;&gt;"",IF(U$9&lt;&gt;"All Locations",IF(U$10="From",COUNTIFS(Matches[CLASS],INDEX(classNum,1,MATCH(V$11,classScheme,0)),Matches[TIMEBIN],$B81,Matches[SITE IN],U$9),COUNTIFS(Matches[CLASS],INDEX(classNum,1,MATCH(V$11,classScheme,0)),Matches[TIME OUT],"&gt;="&amp;TIMEVALUE(LEFT($B81,5)),Matches[TIME OUT],"&lt;"&amp;TIMEVALUE(LEFT($B81,5))+TIME(0,15,0),Matches[SITE OUT],U$9)),COUNTIFS(All[TIMEBIN],$B81,All[CLASS],INDEX(classNum,1,MATCH(V$11,classScheme,0)))),"")</f>
        <v>0</v>
      </c>
      <c r="W81" s="9">
        <f ca="1">IF(U$9&lt;&gt;"",IF(U$9&lt;&gt;"All Locations",IF(U$10="From",COUNTIFS(Matches[CLASS],INDEX(classNum,1,MATCH(W$11,classScheme,0)),Matches[TIMEBIN],$B81,Matches[SITE IN],U$9),COUNTIFS(Matches[CLASS],INDEX(classNum,1,MATCH(W$11,classScheme,0)),Matches[TIME OUT],"&gt;="&amp;TIMEVALUE(LEFT($B81,5)),Matches[TIME OUT],"&lt;"&amp;TIMEVALUE(LEFT($B81,5))+TIME(0,15,0),Matches[SITE OUT],U$9)),COUNTIFS(All[TIMEBIN],$B81,All[CLASS],INDEX(classNum,1,MATCH(W$11,classScheme,0)))),"")</f>
        <v>0</v>
      </c>
      <c r="X81" s="10">
        <f ca="1">IF(U$9&lt;&gt;"",IF(U$9&lt;&gt;"All Locations",IF(U$10="From",COUNTIFS(Matches[CLASS],INDEX(classNum,1,MATCH(X$11,classScheme,0)),Matches[TIMEBIN],$B81,Matches[SITE IN],U$9),COUNTIFS(Matches[CLASS],INDEX(classNum,1,MATCH(X$11,classScheme,0)),Matches[TIME OUT],"&gt;="&amp;TIMEVALUE(LEFT($B81,5)),Matches[TIME OUT],"&lt;"&amp;TIMEVALUE(LEFT($B81,5))+TIME(0,15,0),Matches[SITE OUT],U$9)),COUNTIFS(All[TIMEBIN],$B81,All[CLASS],INDEX(classNum,1,MATCH(X$11,classScheme,0)))),"")</f>
        <v>0</v>
      </c>
      <c r="Y81" s="11">
        <f ca="1">IF(U$9&lt;&gt;"",IF(U$9&lt;&gt;"All Locations",IF(U$10="From",COUNTIFS(Matches[CLASS],INDEX(classNum,1,MATCH(Y$11,classScheme,0)),Matches[TIMEBIN],$B81,Matches[SITE IN],U$9),COUNTIFS(Matches[CLASS],INDEX(classNum,1,MATCH(Y$11,classScheme,0)),Matches[TIME OUT],"&gt;="&amp;TIMEVALUE(LEFT($B81,5)),Matches[TIME OUT],"&lt;"&amp;TIMEVALUE(LEFT($B81,5))+TIME(0,15,0),Matches[SITE OUT],U$9)),COUNTIFS(All[TIMEBIN],$B81,All[CLASS],INDEX(classNum,1,MATCH(Y$11,classScheme,0)))),"")</f>
        <v>0</v>
      </c>
      <c r="Z81" s="12"/>
      <c r="AA81" s="8">
        <f ca="1">IF(AA$9&lt;&gt;"",IF(AA$9&lt;&gt;"All Locations",IF(AA$10="From",COUNTIFS(Matches[CLASS],INDEX(classNum,1,MATCH(AA$11,classScheme,0)),Matches[TIMEBIN],$B81,Matches[SITE IN],AA$9),COUNTIFS(Matches[CLASS],INDEX(classNum,1,MATCH(AA$11,classScheme,0)),Matches[TIME OUT],"&gt;="&amp;TIMEVALUE(LEFT($B81,5)),Matches[TIME OUT],"&lt;"&amp;TIMEVALUE(LEFT($B81,5))+TIME(0,15,0),Matches[SITE OUT],AA$9)),COUNTIFS(All[TIMEBIN],$B81,All[CLASS],INDEX(classNum,1,MATCH(AA$11,classScheme,0)))),"")</f>
        <v>4</v>
      </c>
      <c r="AB81" s="9">
        <f ca="1">IF(AA$9&lt;&gt;"",IF(AA$9&lt;&gt;"All Locations",IF(AA$10="From",COUNTIFS(Matches[CLASS],INDEX(classNum,1,MATCH(AB$11,classScheme,0)),Matches[TIMEBIN],$B81,Matches[SITE IN],AA$9),COUNTIFS(Matches[CLASS],INDEX(classNum,1,MATCH(AB$11,classScheme,0)),Matches[TIME OUT],"&gt;="&amp;TIMEVALUE(LEFT($B81,5)),Matches[TIME OUT],"&lt;"&amp;TIMEVALUE(LEFT($B81,5))+TIME(0,15,0),Matches[SITE OUT],AA$9)),COUNTIFS(All[TIMEBIN],$B81,All[CLASS],INDEX(classNum,1,MATCH(AB$11,classScheme,0)))),"")</f>
        <v>0</v>
      </c>
      <c r="AC81" s="9">
        <f ca="1">IF(AA$9&lt;&gt;"",IF(AA$9&lt;&gt;"All Locations",IF(AA$10="From",COUNTIFS(Matches[CLASS],INDEX(classNum,1,MATCH(AC$11,classScheme,0)),Matches[TIMEBIN],$B81,Matches[SITE IN],AA$9),COUNTIFS(Matches[CLASS],INDEX(classNum,1,MATCH(AC$11,classScheme,0)),Matches[TIME OUT],"&gt;="&amp;TIMEVALUE(LEFT($B81,5)),Matches[TIME OUT],"&lt;"&amp;TIMEVALUE(LEFT($B81,5))+TIME(0,15,0),Matches[SITE OUT],AA$9)),COUNTIFS(All[TIMEBIN],$B81,All[CLASS],INDEX(classNum,1,MATCH(AC$11,classScheme,0)))),"")</f>
        <v>0</v>
      </c>
      <c r="AD81" s="10">
        <f ca="1">IF(AA$9&lt;&gt;"",IF(AA$9&lt;&gt;"All Locations",IF(AA$10="From",COUNTIFS(Matches[CLASS],INDEX(classNum,1,MATCH(AD$11,classScheme,0)),Matches[TIMEBIN],$B81,Matches[SITE IN],AA$9),COUNTIFS(Matches[CLASS],INDEX(classNum,1,MATCH(AD$11,classScheme,0)),Matches[TIME OUT],"&gt;="&amp;TIMEVALUE(LEFT($B81,5)),Matches[TIME OUT],"&lt;"&amp;TIMEVALUE(LEFT($B81,5))+TIME(0,15,0),Matches[SITE OUT],AA$9)),COUNTIFS(All[TIMEBIN],$B81,All[CLASS],INDEX(classNum,1,MATCH(AD$11,classScheme,0)))),"")</f>
        <v>0</v>
      </c>
      <c r="AE81" s="11">
        <f ca="1">IF(AA$9&lt;&gt;"",IF(AA$9&lt;&gt;"All Locations",IF(AA$10="From",COUNTIFS(Matches[CLASS],INDEX(classNum,1,MATCH(AE$11,classScheme,0)),Matches[TIMEBIN],$B81,Matches[SITE IN],AA$9),COUNTIFS(Matches[CLASS],INDEX(classNum,1,MATCH(AE$11,classScheme,0)),Matches[TIME OUT],"&gt;="&amp;TIMEVALUE(LEFT($B81,5)),Matches[TIME OUT],"&lt;"&amp;TIMEVALUE(LEFT($B81,5))+TIME(0,15,0),Matches[SITE OUT],AA$9)),COUNTIFS(All[TIMEBIN],$B81,All[CLASS],INDEX(classNum,1,MATCH(AE$11,classScheme,0)))),"")</f>
        <v>0</v>
      </c>
      <c r="AF81" s="12"/>
      <c r="AG81" s="8">
        <f ca="1">IF(AG$9&lt;&gt;"",IF(AG$9&lt;&gt;"All Locations",IF(AG$10="From",COUNTIFS(Matches[CLASS],INDEX(classNum,1,MATCH(AG$11,classScheme,0)),Matches[TIMEBIN],$B81,Matches[SITE IN],AG$9),COUNTIFS(Matches[CLASS],INDEX(classNum,1,MATCH(AG$11,classScheme,0)),Matches[TIME OUT],"&gt;="&amp;TIMEVALUE(LEFT($B81,5)),Matches[TIME OUT],"&lt;"&amp;TIMEVALUE(LEFT($B81,5))+TIME(0,15,0),Matches[SITE OUT],AG$9)),COUNTIFS(All[TIMEBIN],$B81,All[CLASS],INDEX(classNum,1,MATCH(AG$11,classScheme,0)))),"")</f>
        <v>17</v>
      </c>
      <c r="AH81" s="9">
        <f ca="1">IF(AG$9&lt;&gt;"",IF(AG$9&lt;&gt;"All Locations",IF(AG$10="From",COUNTIFS(Matches[CLASS],INDEX(classNum,1,MATCH(AH$11,classScheme,0)),Matches[TIMEBIN],$B81,Matches[SITE IN],AG$9),COUNTIFS(Matches[CLASS],INDEX(classNum,1,MATCH(AH$11,classScheme,0)),Matches[TIME OUT],"&gt;="&amp;TIMEVALUE(LEFT($B81,5)),Matches[TIME OUT],"&lt;"&amp;TIMEVALUE(LEFT($B81,5))+TIME(0,15,0),Matches[SITE OUT],AG$9)),COUNTIFS(All[TIMEBIN],$B81,All[CLASS],INDEX(classNum,1,MATCH(AH$11,classScheme,0)))),"")</f>
        <v>1</v>
      </c>
      <c r="AI81" s="9">
        <f ca="1">IF(AG$9&lt;&gt;"",IF(AG$9&lt;&gt;"All Locations",IF(AG$10="From",COUNTIFS(Matches[CLASS],INDEX(classNum,1,MATCH(AI$11,classScheme,0)),Matches[TIMEBIN],$B81,Matches[SITE IN],AG$9),COUNTIFS(Matches[CLASS],INDEX(classNum,1,MATCH(AI$11,classScheme,0)),Matches[TIME OUT],"&gt;="&amp;TIMEVALUE(LEFT($B81,5)),Matches[TIME OUT],"&lt;"&amp;TIMEVALUE(LEFT($B81,5))+TIME(0,15,0),Matches[SITE OUT],AG$9)),COUNTIFS(All[TIMEBIN],$B81,All[CLASS],INDEX(classNum,1,MATCH(AI$11,classScheme,0)))),"")</f>
        <v>0</v>
      </c>
      <c r="AJ81" s="10">
        <f ca="1">IF(AG$9&lt;&gt;"",IF(AG$9&lt;&gt;"All Locations",IF(AG$10="From",COUNTIFS(Matches[CLASS],INDEX(classNum,1,MATCH(AJ$11,classScheme,0)),Matches[TIMEBIN],$B81,Matches[SITE IN],AG$9),COUNTIFS(Matches[CLASS],INDEX(classNum,1,MATCH(AJ$11,classScheme,0)),Matches[TIME OUT],"&gt;="&amp;TIMEVALUE(LEFT($B81,5)),Matches[TIME OUT],"&lt;"&amp;TIMEVALUE(LEFT($B81,5))+TIME(0,15,0),Matches[SITE OUT],AG$9)),COUNTIFS(All[TIMEBIN],$B81,All[CLASS],INDEX(classNum,1,MATCH(AJ$11,classScheme,0)))),"")</f>
        <v>0</v>
      </c>
      <c r="AK81" s="11">
        <f ca="1">IF(AG$9&lt;&gt;"",IF(AG$9&lt;&gt;"All Locations",IF(AG$10="From",COUNTIFS(Matches[CLASS],INDEX(classNum,1,MATCH(AK$11,classScheme,0)),Matches[TIMEBIN],$B81,Matches[SITE IN],AG$9),COUNTIFS(Matches[CLASS],INDEX(classNum,1,MATCH(AK$11,classScheme,0)),Matches[TIME OUT],"&gt;="&amp;TIMEVALUE(LEFT($B81,5)),Matches[TIME OUT],"&lt;"&amp;TIMEVALUE(LEFT($B81,5))+TIME(0,15,0),Matches[SITE OUT],AG$9)),COUNTIFS(All[TIMEBIN],$B81,All[CLASS],INDEX(classNum,1,MATCH(AK$11,classScheme,0)))),"")</f>
        <v>0</v>
      </c>
      <c r="AL81" s="12"/>
      <c r="AM81" s="8">
        <f ca="1">IF(AM$9&lt;&gt;"",IF(AM$9&lt;&gt;"All Locations",IF(AM$10="From",COUNTIFS(Matches[CLASS],INDEX(classNum,1,MATCH(AM$11,classScheme,0)),Matches[TIMEBIN],$B81,Matches[SITE IN],AM$9),COUNTIFS(Matches[CLASS],INDEX(classNum,1,MATCH(AM$11,classScheme,0)),Matches[TIME OUT],"&gt;="&amp;TIMEVALUE(LEFT($B81,5)),Matches[TIME OUT],"&lt;"&amp;TIMEVALUE(LEFT($B81,5))+TIME(0,15,0),Matches[SITE OUT],AM$9)),COUNTIFS(All[TIMEBIN],$B81,All[CLASS],INDEX(classNum,1,MATCH(AM$11,classScheme,0)))),"")</f>
        <v>21</v>
      </c>
      <c r="AN81" s="9">
        <f ca="1">IF(AM$9&lt;&gt;"",IF(AM$9&lt;&gt;"All Locations",IF(AM$10="From",COUNTIFS(Matches[CLASS],INDEX(classNum,1,MATCH(AN$11,classScheme,0)),Matches[TIMEBIN],$B81,Matches[SITE IN],AM$9),COUNTIFS(Matches[CLASS],INDEX(classNum,1,MATCH(AN$11,classScheme,0)),Matches[TIME OUT],"&gt;="&amp;TIMEVALUE(LEFT($B81,5)),Matches[TIME OUT],"&lt;"&amp;TIMEVALUE(LEFT($B81,5))+TIME(0,15,0),Matches[SITE OUT],AM$9)),COUNTIFS(All[TIMEBIN],$B81,All[CLASS],INDEX(classNum,1,MATCH(AN$11,classScheme,0)))),"")</f>
        <v>2</v>
      </c>
      <c r="AO81" s="9">
        <f ca="1">IF(AM$9&lt;&gt;"",IF(AM$9&lt;&gt;"All Locations",IF(AM$10="From",COUNTIFS(Matches[CLASS],INDEX(classNum,1,MATCH(AO$11,classScheme,0)),Matches[TIMEBIN],$B81,Matches[SITE IN],AM$9),COUNTIFS(Matches[CLASS],INDEX(classNum,1,MATCH(AO$11,classScheme,0)),Matches[TIME OUT],"&gt;="&amp;TIMEVALUE(LEFT($B81,5)),Matches[TIME OUT],"&lt;"&amp;TIMEVALUE(LEFT($B81,5))+TIME(0,15,0),Matches[SITE OUT],AM$9)),COUNTIFS(All[TIMEBIN],$B81,All[CLASS],INDEX(classNum,1,MATCH(AO$11,classScheme,0)))),"")</f>
        <v>0</v>
      </c>
      <c r="AP81" s="10">
        <f ca="1">IF(AM$9&lt;&gt;"",IF(AM$9&lt;&gt;"All Locations",IF(AM$10="From",COUNTIFS(Matches[CLASS],INDEX(classNum,1,MATCH(AP$11,classScheme,0)),Matches[TIMEBIN],$B81,Matches[SITE IN],AM$9),COUNTIFS(Matches[CLASS],INDEX(classNum,1,MATCH(AP$11,classScheme,0)),Matches[TIME OUT],"&gt;="&amp;TIMEVALUE(LEFT($B81,5)),Matches[TIME OUT],"&lt;"&amp;TIMEVALUE(LEFT($B81,5))+TIME(0,15,0),Matches[SITE OUT],AM$9)),COUNTIFS(All[TIMEBIN],$B81,All[CLASS],INDEX(classNum,1,MATCH(AP$11,classScheme,0)))),"")</f>
        <v>0</v>
      </c>
      <c r="AQ81" s="11">
        <f ca="1">IF(AM$9&lt;&gt;"",IF(AM$9&lt;&gt;"All Locations",IF(AM$10="From",COUNTIFS(Matches[CLASS],INDEX(classNum,1,MATCH(AQ$11,classScheme,0)),Matches[TIMEBIN],$B81,Matches[SITE IN],AM$9),COUNTIFS(Matches[CLASS],INDEX(classNum,1,MATCH(AQ$11,classScheme,0)),Matches[TIME OUT],"&gt;="&amp;TIMEVALUE(LEFT($B81,5)),Matches[TIME OUT],"&lt;"&amp;TIMEVALUE(LEFT($B81,5))+TIME(0,15,0),Matches[SITE OUT],AM$9)),COUNTIFS(All[TIMEBIN],$B81,All[CLASS],INDEX(classNum,1,MATCH(AQ$11,classScheme,0)))),"")</f>
        <v>2</v>
      </c>
      <c r="AR81" s="12"/>
      <c r="AS81" s="8">
        <f ca="1">IF(AS$9&lt;&gt;"",IF(AS$9&lt;&gt;"All Locations",IF(AS$10="From",COUNTIFS(Matches[CLASS],INDEX(classNum,1,MATCH(AS$11,classScheme,0)),Matches[TIMEBIN],$B81,Matches[SITE IN],AS$9),COUNTIFS(Matches[CLASS],INDEX(classNum,1,MATCH(AS$11,classScheme,0)),Matches[TIME OUT],"&gt;="&amp;TIMEVALUE(LEFT($B81,5)),Matches[TIME OUT],"&lt;"&amp;TIMEVALUE(LEFT($B81,5))+TIME(0,15,0),Matches[SITE OUT],AS$9)),COUNTIFS(All[TIMEBIN],$B81,All[CLASS],INDEX(classNum,1,MATCH(AS$11,classScheme,0)))),"")</f>
        <v>0</v>
      </c>
      <c r="AT81" s="9">
        <f ca="1">IF(AS$9&lt;&gt;"",IF(AS$9&lt;&gt;"All Locations",IF(AS$10="From",COUNTIFS(Matches[CLASS],INDEX(classNum,1,MATCH(AT$11,classScheme,0)),Matches[TIMEBIN],$B81,Matches[SITE IN],AS$9),COUNTIFS(Matches[CLASS],INDEX(classNum,1,MATCH(AT$11,classScheme,0)),Matches[TIME OUT],"&gt;="&amp;TIMEVALUE(LEFT($B81,5)),Matches[TIME OUT],"&lt;"&amp;TIMEVALUE(LEFT($B81,5))+TIME(0,15,0),Matches[SITE OUT],AS$9)),COUNTIFS(All[TIMEBIN],$B81,All[CLASS],INDEX(classNum,1,MATCH(AT$11,classScheme,0)))),"")</f>
        <v>0</v>
      </c>
      <c r="AU81" s="9">
        <f ca="1">IF(AS$9&lt;&gt;"",IF(AS$9&lt;&gt;"All Locations",IF(AS$10="From",COUNTIFS(Matches[CLASS],INDEX(classNum,1,MATCH(AU$11,classScheme,0)),Matches[TIMEBIN],$B81,Matches[SITE IN],AS$9),COUNTIFS(Matches[CLASS],INDEX(classNum,1,MATCH(AU$11,classScheme,0)),Matches[TIME OUT],"&gt;="&amp;TIMEVALUE(LEFT($B81,5)),Matches[TIME OUT],"&lt;"&amp;TIMEVALUE(LEFT($B81,5))+TIME(0,15,0),Matches[SITE OUT],AS$9)),COUNTIFS(All[TIMEBIN],$B81,All[CLASS],INDEX(classNum,1,MATCH(AU$11,classScheme,0)))),"")</f>
        <v>0</v>
      </c>
      <c r="AV81" s="10">
        <f ca="1">IF(AS$9&lt;&gt;"",IF(AS$9&lt;&gt;"All Locations",IF(AS$10="From",COUNTIFS(Matches[CLASS],INDEX(classNum,1,MATCH(AV$11,classScheme,0)),Matches[TIMEBIN],$B81,Matches[SITE IN],AS$9),COUNTIFS(Matches[CLASS],INDEX(classNum,1,MATCH(AV$11,classScheme,0)),Matches[TIME OUT],"&gt;="&amp;TIMEVALUE(LEFT($B81,5)),Matches[TIME OUT],"&lt;"&amp;TIMEVALUE(LEFT($B81,5))+TIME(0,15,0),Matches[SITE OUT],AS$9)),COUNTIFS(All[TIMEBIN],$B81,All[CLASS],INDEX(classNum,1,MATCH(AV$11,classScheme,0)))),"")</f>
        <v>0</v>
      </c>
      <c r="AW81" s="11">
        <f ca="1">IF(AS$9&lt;&gt;"",IF(AS$9&lt;&gt;"All Locations",IF(AS$10="From",COUNTIFS(Matches[CLASS],INDEX(classNum,1,MATCH(AW$11,classScheme,0)),Matches[TIMEBIN],$B81,Matches[SITE IN],AS$9),COUNTIFS(Matches[CLASS],INDEX(classNum,1,MATCH(AW$11,classScheme,0)),Matches[TIME OUT],"&gt;="&amp;TIMEVALUE(LEFT($B81,5)),Matches[TIME OUT],"&lt;"&amp;TIMEVALUE(LEFT($B81,5))+TIME(0,15,0),Matches[SITE OUT],AS$9)),COUNTIFS(All[TIMEBIN],$B81,All[CLASS],INDEX(classNum,1,MATCH(AW$11,classScheme,0)))),"")</f>
        <v>0</v>
      </c>
      <c r="AX81" s="12"/>
      <c r="AY81" s="8">
        <f ca="1">IF(AY$9&lt;&gt;"",IF(AY$9&lt;&gt;"All Locations",IF(AY$10="From",COUNTIFS(Matches[CLASS],INDEX(classNum,1,MATCH(AY$11,classScheme,0)),Matches[TIMEBIN],$B81,Matches[SITE IN],AY$9),COUNTIFS(Matches[CLASS],INDEX(classNum,1,MATCH(AY$11,classScheme,0)),Matches[TIME OUT],"&gt;="&amp;TIMEVALUE(LEFT($B81,5)),Matches[TIME OUT],"&lt;"&amp;TIMEVALUE(LEFT($B81,5))+TIME(0,15,0),Matches[SITE OUT],AY$9)),COUNTIFS(All[TIMEBIN],$B81,All[CLASS],INDEX(classNum,1,MATCH(AY$11,classScheme,0)))),"")</f>
        <v>18</v>
      </c>
      <c r="AZ81" s="9">
        <f ca="1">IF(AY$9&lt;&gt;"",IF(AY$9&lt;&gt;"All Locations",IF(AY$10="From",COUNTIFS(Matches[CLASS],INDEX(classNum,1,MATCH(AZ$11,classScheme,0)),Matches[TIMEBIN],$B81,Matches[SITE IN],AY$9),COUNTIFS(Matches[CLASS],INDEX(classNum,1,MATCH(AZ$11,classScheme,0)),Matches[TIME OUT],"&gt;="&amp;TIMEVALUE(LEFT($B81,5)),Matches[TIME OUT],"&lt;"&amp;TIMEVALUE(LEFT($B81,5))+TIME(0,15,0),Matches[SITE OUT],AY$9)),COUNTIFS(All[TIMEBIN],$B81,All[CLASS],INDEX(classNum,1,MATCH(AZ$11,classScheme,0)))),"")</f>
        <v>0</v>
      </c>
      <c r="BA81" s="9">
        <f ca="1">IF(AY$9&lt;&gt;"",IF(AY$9&lt;&gt;"All Locations",IF(AY$10="From",COUNTIFS(Matches[CLASS],INDEX(classNum,1,MATCH(BA$11,classScheme,0)),Matches[TIMEBIN],$B81,Matches[SITE IN],AY$9),COUNTIFS(Matches[CLASS],INDEX(classNum,1,MATCH(BA$11,classScheme,0)),Matches[TIME OUT],"&gt;="&amp;TIMEVALUE(LEFT($B81,5)),Matches[TIME OUT],"&lt;"&amp;TIMEVALUE(LEFT($B81,5))+TIME(0,15,0),Matches[SITE OUT],AY$9)),COUNTIFS(All[TIMEBIN],$B81,All[CLASS],INDEX(classNum,1,MATCH(BA$11,classScheme,0)))),"")</f>
        <v>0</v>
      </c>
      <c r="BB81" s="10">
        <f ca="1">IF(AY$9&lt;&gt;"",IF(AY$9&lt;&gt;"All Locations",IF(AY$10="From",COUNTIFS(Matches[CLASS],INDEX(classNum,1,MATCH(BB$11,classScheme,0)),Matches[TIMEBIN],$B81,Matches[SITE IN],AY$9),COUNTIFS(Matches[CLASS],INDEX(classNum,1,MATCH(BB$11,classScheme,0)),Matches[TIME OUT],"&gt;="&amp;TIMEVALUE(LEFT($B81,5)),Matches[TIME OUT],"&lt;"&amp;TIMEVALUE(LEFT($B81,5))+TIME(0,15,0),Matches[SITE OUT],AY$9)),COUNTIFS(All[TIMEBIN],$B81,All[CLASS],INDEX(classNum,1,MATCH(BB$11,classScheme,0)))),"")</f>
        <v>0</v>
      </c>
      <c r="BC81" s="11">
        <f ca="1">IF(AY$9&lt;&gt;"",IF(AY$9&lt;&gt;"All Locations",IF(AY$10="From",COUNTIFS(Matches[CLASS],INDEX(classNum,1,MATCH(BC$11,classScheme,0)),Matches[TIMEBIN],$B81,Matches[SITE IN],AY$9),COUNTIFS(Matches[CLASS],INDEX(classNum,1,MATCH(BC$11,classScheme,0)),Matches[TIME OUT],"&gt;="&amp;TIMEVALUE(LEFT($B81,5)),Matches[TIME OUT],"&lt;"&amp;TIMEVALUE(LEFT($B81,5))+TIME(0,15,0),Matches[SITE OUT],AY$9)),COUNTIFS(All[TIMEBIN],$B81,All[CLASS],INDEX(classNum,1,MATCH(BC$11,classScheme,0)))),"")</f>
        <v>0</v>
      </c>
      <c r="BD81" s="12"/>
      <c r="BE81" s="8">
        <f ca="1">IF(BE$9&lt;&gt;"",IF(BE$9&lt;&gt;"All Locations",IF(BE$10="From",COUNTIFS(Matches[CLASS],INDEX(classNum,1,MATCH(BE$11,classScheme,0)),Matches[TIMEBIN],$B81,Matches[SITE IN],BE$9),COUNTIFS(Matches[CLASS],INDEX(classNum,1,MATCH(BE$11,classScheme,0)),Matches[TIME OUT],"&gt;="&amp;TIMEVALUE(LEFT($B81,5)),Matches[TIME OUT],"&lt;"&amp;TIMEVALUE(LEFT($B81,5))+TIME(0,15,0),Matches[SITE OUT],BE$9)),COUNTIFS(All[TIMEBIN],$B81,All[CLASS],INDEX(classNum,1,MATCH(BE$11,classScheme,0)))),"")</f>
        <v>6</v>
      </c>
      <c r="BF81" s="9">
        <f ca="1">IF(BE$9&lt;&gt;"",IF(BE$9&lt;&gt;"All Locations",IF(BE$10="From",COUNTIFS(Matches[CLASS],INDEX(classNum,1,MATCH(BF$11,classScheme,0)),Matches[TIMEBIN],$B81,Matches[SITE IN],BE$9),COUNTIFS(Matches[CLASS],INDEX(classNum,1,MATCH(BF$11,classScheme,0)),Matches[TIME OUT],"&gt;="&amp;TIMEVALUE(LEFT($B81,5)),Matches[TIME OUT],"&lt;"&amp;TIMEVALUE(LEFT($B81,5))+TIME(0,15,0),Matches[SITE OUT],BE$9)),COUNTIFS(All[TIMEBIN],$B81,All[CLASS],INDEX(classNum,1,MATCH(BF$11,classScheme,0)))),"")</f>
        <v>0</v>
      </c>
      <c r="BG81" s="9">
        <f ca="1">IF(BE$9&lt;&gt;"",IF(BE$9&lt;&gt;"All Locations",IF(BE$10="From",COUNTIFS(Matches[CLASS],INDEX(classNum,1,MATCH(BG$11,classScheme,0)),Matches[TIMEBIN],$B81,Matches[SITE IN],BE$9),COUNTIFS(Matches[CLASS],INDEX(classNum,1,MATCH(BG$11,classScheme,0)),Matches[TIME OUT],"&gt;="&amp;TIMEVALUE(LEFT($B81,5)),Matches[TIME OUT],"&lt;"&amp;TIMEVALUE(LEFT($B81,5))+TIME(0,15,0),Matches[SITE OUT],BE$9)),COUNTIFS(All[TIMEBIN],$B81,All[CLASS],INDEX(classNum,1,MATCH(BG$11,classScheme,0)))),"")</f>
        <v>0</v>
      </c>
      <c r="BH81" s="10">
        <f ca="1">IF(BE$9&lt;&gt;"",IF(BE$9&lt;&gt;"All Locations",IF(BE$10="From",COUNTIFS(Matches[CLASS],INDEX(classNum,1,MATCH(BH$11,classScheme,0)),Matches[TIMEBIN],$B81,Matches[SITE IN],BE$9),COUNTIFS(Matches[CLASS],INDEX(classNum,1,MATCH(BH$11,classScheme,0)),Matches[TIME OUT],"&gt;="&amp;TIMEVALUE(LEFT($B81,5)),Matches[TIME OUT],"&lt;"&amp;TIMEVALUE(LEFT($B81,5))+TIME(0,15,0),Matches[SITE OUT],BE$9)),COUNTIFS(All[TIMEBIN],$B81,All[CLASS],INDEX(classNum,1,MATCH(BH$11,classScheme,0)))),"")</f>
        <v>0</v>
      </c>
      <c r="BI81" s="11">
        <f ca="1">IF(BE$9&lt;&gt;"",IF(BE$9&lt;&gt;"All Locations",IF(BE$10="From",COUNTIFS(Matches[CLASS],INDEX(classNum,1,MATCH(BI$11,classScheme,0)),Matches[TIMEBIN],$B81,Matches[SITE IN],BE$9),COUNTIFS(Matches[CLASS],INDEX(classNum,1,MATCH(BI$11,classScheme,0)),Matches[TIME OUT],"&gt;="&amp;TIMEVALUE(LEFT($B81,5)),Matches[TIME OUT],"&lt;"&amp;TIMEVALUE(LEFT($B81,5))+TIME(0,15,0),Matches[SITE OUT],BE$9)),COUNTIFS(All[TIMEBIN],$B81,All[CLASS],INDEX(classNum,1,MATCH(BI$11,classScheme,0)))),"")</f>
        <v>0</v>
      </c>
      <c r="BJ81" s="12"/>
      <c r="BK81" s="8">
        <f ca="1">IF(BK$9&lt;&gt;"",IF(BK$9&lt;&gt;"All Locations",IF(BK$10="From",COUNTIFS(Matches[CLASS],INDEX(classNum,1,MATCH(BK$11,classScheme,0)),Matches[TIMEBIN],$B81,Matches[SITE IN],BK$9),COUNTIFS(Matches[CLASS],INDEX(classNum,1,MATCH(BK$11,classScheme,0)),Matches[TIME OUT],"&gt;="&amp;TIMEVALUE(LEFT($B81,5)),Matches[TIME OUT],"&lt;"&amp;TIMEVALUE(LEFT($B81,5))+TIME(0,15,0),Matches[SITE OUT],BK$9)),COUNTIFS(All[TIMEBIN],$B81,All[CLASS],INDEX(classNum,1,MATCH(BK$11,classScheme,0)))),"")</f>
        <v>13</v>
      </c>
      <c r="BL81" s="9">
        <f ca="1">IF(BK$9&lt;&gt;"",IF(BK$9&lt;&gt;"All Locations",IF(BK$10="From",COUNTIFS(Matches[CLASS],INDEX(classNum,1,MATCH(BL$11,classScheme,0)),Matches[TIMEBIN],$B81,Matches[SITE IN],BK$9),COUNTIFS(Matches[CLASS],INDEX(classNum,1,MATCH(BL$11,classScheme,0)),Matches[TIME OUT],"&gt;="&amp;TIMEVALUE(LEFT($B81,5)),Matches[TIME OUT],"&lt;"&amp;TIMEVALUE(LEFT($B81,5))+TIME(0,15,0),Matches[SITE OUT],BK$9)),COUNTIFS(All[TIMEBIN],$B81,All[CLASS],INDEX(classNum,1,MATCH(BL$11,classScheme,0)))),"")</f>
        <v>0</v>
      </c>
      <c r="BM81" s="9">
        <f ca="1">IF(BK$9&lt;&gt;"",IF(BK$9&lt;&gt;"All Locations",IF(BK$10="From",COUNTIFS(Matches[CLASS],INDEX(classNum,1,MATCH(BM$11,classScheme,0)),Matches[TIMEBIN],$B81,Matches[SITE IN],BK$9),COUNTIFS(Matches[CLASS],INDEX(classNum,1,MATCH(BM$11,classScheme,0)),Matches[TIME OUT],"&gt;="&amp;TIMEVALUE(LEFT($B81,5)),Matches[TIME OUT],"&lt;"&amp;TIMEVALUE(LEFT($B81,5))+TIME(0,15,0),Matches[SITE OUT],BK$9)),COUNTIFS(All[TIMEBIN],$B81,All[CLASS],INDEX(classNum,1,MATCH(BM$11,classScheme,0)))),"")</f>
        <v>0</v>
      </c>
      <c r="BN81" s="10">
        <f ca="1">IF(BK$9&lt;&gt;"",IF(BK$9&lt;&gt;"All Locations",IF(BK$10="From",COUNTIFS(Matches[CLASS],INDEX(classNum,1,MATCH(BN$11,classScheme,0)),Matches[TIMEBIN],$B81,Matches[SITE IN],BK$9),COUNTIFS(Matches[CLASS],INDEX(classNum,1,MATCH(BN$11,classScheme,0)),Matches[TIME OUT],"&gt;="&amp;TIMEVALUE(LEFT($B81,5)),Matches[TIME OUT],"&lt;"&amp;TIMEVALUE(LEFT($B81,5))+TIME(0,15,0),Matches[SITE OUT],BK$9)),COUNTIFS(All[TIMEBIN],$B81,All[CLASS],INDEX(classNum,1,MATCH(BN$11,classScheme,0)))),"")</f>
        <v>0</v>
      </c>
      <c r="BO81" s="11">
        <f ca="1">IF(BK$9&lt;&gt;"",IF(BK$9&lt;&gt;"All Locations",IF(BK$10="From",COUNTIFS(Matches[CLASS],INDEX(classNum,1,MATCH(BO$11,classScheme,0)),Matches[TIMEBIN],$B81,Matches[SITE IN],BK$9),COUNTIFS(Matches[CLASS],INDEX(classNum,1,MATCH(BO$11,classScheme,0)),Matches[TIME OUT],"&gt;="&amp;TIMEVALUE(LEFT($B81,5)),Matches[TIME OUT],"&lt;"&amp;TIMEVALUE(LEFT($B81,5))+TIME(0,15,0),Matches[SITE OUT],BK$9)),COUNTIFS(All[TIMEBIN],$B81,All[CLASS],INDEX(classNum,1,MATCH(BO$11,classScheme,0)))),"")</f>
        <v>0</v>
      </c>
      <c r="BP81" s="12"/>
      <c r="BQ81" s="8">
        <f ca="1">IF(BQ$9&lt;&gt;"",IF(BQ$9&lt;&gt;"All Locations",IF(BQ$10="From",COUNTIFS(Matches[CLASS],INDEX(classNum,1,MATCH(BQ$11,classScheme,0)),Matches[TIMEBIN],$B81,Matches[SITE IN],BQ$9),COUNTIFS(Matches[CLASS],INDEX(classNum,1,MATCH(BQ$11,classScheme,0)),Matches[TIME OUT],"&gt;="&amp;TIMEVALUE(LEFT($B81,5)),Matches[TIME OUT],"&lt;"&amp;TIMEVALUE(LEFT($B81,5))+TIME(0,15,0),Matches[SITE OUT],BQ$9)),COUNTIFS(All[TIMEBIN],$B81,All[CLASS],INDEX(classNum,1,MATCH(BQ$11,classScheme,0)))),"")</f>
        <v>140</v>
      </c>
      <c r="BR81" s="9">
        <f ca="1">IF(BQ$9&lt;&gt;"",IF(BQ$9&lt;&gt;"All Locations",IF(BQ$10="From",COUNTIFS(Matches[CLASS],INDEX(classNum,1,MATCH(BR$11,classScheme,0)),Matches[TIMEBIN],$B81,Matches[SITE IN],BQ$9),COUNTIFS(Matches[CLASS],INDEX(classNum,1,MATCH(BR$11,classScheme,0)),Matches[TIME OUT],"&gt;="&amp;TIMEVALUE(LEFT($B81,5)),Matches[TIME OUT],"&lt;"&amp;TIMEVALUE(LEFT($B81,5))+TIME(0,15,0),Matches[SITE OUT],BQ$9)),COUNTIFS(All[TIMEBIN],$B81,All[CLASS],INDEX(classNum,1,MATCH(BR$11,classScheme,0)))),"")</f>
        <v>0</v>
      </c>
      <c r="BS81" s="9">
        <f ca="1">IF(BQ$9&lt;&gt;"",IF(BQ$9&lt;&gt;"All Locations",IF(BQ$10="From",COUNTIFS(Matches[CLASS],INDEX(classNum,1,MATCH(BS$11,classScheme,0)),Matches[TIMEBIN],$B81,Matches[SITE IN],BQ$9),COUNTIFS(Matches[CLASS],INDEX(classNum,1,MATCH(BS$11,classScheme,0)),Matches[TIME OUT],"&gt;="&amp;TIMEVALUE(LEFT($B81,5)),Matches[TIME OUT],"&lt;"&amp;TIMEVALUE(LEFT($B81,5))+TIME(0,15,0),Matches[SITE OUT],BQ$9)),COUNTIFS(All[TIMEBIN],$B81,All[CLASS],INDEX(classNum,1,MATCH(BS$11,classScheme,0)))),"")</f>
        <v>0</v>
      </c>
      <c r="BT81" s="10">
        <f ca="1">IF(BQ$9&lt;&gt;"",IF(BQ$9&lt;&gt;"All Locations",IF(BQ$10="From",COUNTIFS(Matches[CLASS],INDEX(classNum,1,MATCH(BT$11,classScheme,0)),Matches[TIMEBIN],$B81,Matches[SITE IN],BQ$9),COUNTIFS(Matches[CLASS],INDEX(classNum,1,MATCH(BT$11,classScheme,0)),Matches[TIME OUT],"&gt;="&amp;TIMEVALUE(LEFT($B81,5)),Matches[TIME OUT],"&lt;"&amp;TIMEVALUE(LEFT($B81,5))+TIME(0,15,0),Matches[SITE OUT],BQ$9)),COUNTIFS(All[TIMEBIN],$B81,All[CLASS],INDEX(classNum,1,MATCH(BT$11,classScheme,0)))),"")</f>
        <v>1</v>
      </c>
      <c r="BU81" s="11">
        <f ca="1">IF(BQ$9&lt;&gt;"",IF(BQ$9&lt;&gt;"All Locations",IF(BQ$10="From",COUNTIFS(Matches[CLASS],INDEX(classNum,1,MATCH(BU$11,classScheme,0)),Matches[TIMEBIN],$B81,Matches[SITE IN],BQ$9),COUNTIFS(Matches[CLASS],INDEX(classNum,1,MATCH(BU$11,classScheme,0)),Matches[TIME OUT],"&gt;="&amp;TIMEVALUE(LEFT($B81,5)),Matches[TIME OUT],"&lt;"&amp;TIMEVALUE(LEFT($B81,5))+TIME(0,15,0),Matches[SITE OUT],BQ$9)),COUNTIFS(All[TIMEBIN],$B81,All[CLASS],INDEX(classNum,1,MATCH(BU$11,classScheme,0)))),"")</f>
        <v>4</v>
      </c>
    </row>
    <row r="82" spans="2:73">
      <c r="B82" s="7" t="str">
        <v>23:30 - 23:45</v>
      </c>
      <c r="C82" s="8">
        <f ca="1">IF(C$9&lt;&gt;"",IF(C$9&lt;&gt;"All Locations",IF(C$10="From",COUNTIFS(Matches[CLASS],INDEX(classNum,1,MATCH(C$11,classScheme,0)),Matches[TIMEBIN],$B82,Matches[SITE IN],C$9),COUNTIFS(Matches[CLASS],INDEX(classNum,1,MATCH(C$11,classScheme,0)),Matches[TIME OUT],"&gt;="&amp;TIMEVALUE(LEFT($B82,5)),Matches[TIME OUT],"&lt;"&amp;TIMEVALUE(LEFT($B82,5))+TIME(0,15,0),Matches[SITE OUT],C$9)),COUNTIFS(All[TIMEBIN],$B82,All[CLASS],INDEX(classNum,1,MATCH(C$11,classScheme,0)))),"")</f>
        <v>32</v>
      </c>
      <c r="D82" s="9">
        <f ca="1">IF(C$9&lt;&gt;"",IF(C$9&lt;&gt;"All Locations",IF(C$10="From",COUNTIFS(Matches[CLASS],INDEX(classNum,1,MATCH(D$11,classScheme,0)),Matches[TIMEBIN],$B82,Matches[SITE IN],C$9),COUNTIFS(Matches[CLASS],INDEX(classNum,1,MATCH(D$11,classScheme,0)),Matches[TIME OUT],"&gt;="&amp;TIMEVALUE(LEFT($B82,5)),Matches[TIME OUT],"&lt;"&amp;TIMEVALUE(LEFT($B82,5))+TIME(0,15,0),Matches[SITE OUT],C$9)),COUNTIFS(All[TIMEBIN],$B82,All[CLASS],INDEX(classNum,1,MATCH(D$11,classScheme,0)))),"")</f>
        <v>1</v>
      </c>
      <c r="E82" s="9">
        <f ca="1">IF(C$9&lt;&gt;"",IF(C$9&lt;&gt;"All Locations",IF(C$10="From",COUNTIFS(Matches[CLASS],INDEX(classNum,1,MATCH(E$11,classScheme,0)),Matches[TIMEBIN],$B82,Matches[SITE IN],C$9),COUNTIFS(Matches[CLASS],INDEX(classNum,1,MATCH(E$11,classScheme,0)),Matches[TIME OUT],"&gt;="&amp;TIMEVALUE(LEFT($B82,5)),Matches[TIME OUT],"&lt;"&amp;TIMEVALUE(LEFT($B82,5))+TIME(0,15,0),Matches[SITE OUT],C$9)),COUNTIFS(All[TIMEBIN],$B82,All[CLASS],INDEX(classNum,1,MATCH(E$11,classScheme,0)))),"")</f>
        <v>0</v>
      </c>
      <c r="F82" s="10">
        <f ca="1">IF(C$9&lt;&gt;"",IF(C$9&lt;&gt;"All Locations",IF(C$10="From",COUNTIFS(Matches[CLASS],INDEX(classNum,1,MATCH(F$11,classScheme,0)),Matches[TIMEBIN],$B82,Matches[SITE IN],C$9),COUNTIFS(Matches[CLASS],INDEX(classNum,1,MATCH(F$11,classScheme,0)),Matches[TIME OUT],"&gt;="&amp;TIMEVALUE(LEFT($B82,5)),Matches[TIME OUT],"&lt;"&amp;TIMEVALUE(LEFT($B82,5))+TIME(0,15,0),Matches[SITE OUT],C$9)),COUNTIFS(All[TIMEBIN],$B82,All[CLASS],INDEX(classNum,1,MATCH(F$11,classScheme,0)))),"")</f>
        <v>0</v>
      </c>
      <c r="G82" s="11">
        <f ca="1">IF(C$9&lt;&gt;"",IF(C$9&lt;&gt;"All Locations",IF(C$10="From",COUNTIFS(Matches[CLASS],INDEX(classNum,1,MATCH(G$11,classScheme,0)),Matches[TIMEBIN],$B82,Matches[SITE IN],C$9),COUNTIFS(Matches[CLASS],INDEX(classNum,1,MATCH(G$11,classScheme,0)),Matches[TIME OUT],"&gt;="&amp;TIMEVALUE(LEFT($B82,5)),Matches[TIME OUT],"&lt;"&amp;TIMEVALUE(LEFT($B82,5))+TIME(0,15,0),Matches[SITE OUT],C$9)),COUNTIFS(All[TIMEBIN],$B82,All[CLASS],INDEX(classNum,1,MATCH(G$11,classScheme,0)))),"")</f>
        <v>1</v>
      </c>
      <c r="H82" s="12"/>
      <c r="I82" s="8">
        <f ca="1">IF(I$9&lt;&gt;"",IF(I$9&lt;&gt;"All Locations",IF(I$10="From",COUNTIFS(Matches[CLASS],INDEX(classNum,1,MATCH(I$11,classScheme,0)),Matches[TIMEBIN],$B82,Matches[SITE IN],I$9),COUNTIFS(Matches[CLASS],INDEX(classNum,1,MATCH(I$11,classScheme,0)),Matches[TIME OUT],"&gt;="&amp;TIMEVALUE(LEFT($B82,5)),Matches[TIME OUT],"&lt;"&amp;TIMEVALUE(LEFT($B82,5))+TIME(0,15,0),Matches[SITE OUT],I$9)),COUNTIFS(All[TIMEBIN],$B82,All[CLASS],INDEX(classNum,1,MATCH(I$11,classScheme,0)))),"")</f>
        <v>0</v>
      </c>
      <c r="J82" s="9">
        <f ca="1">IF(I$9&lt;&gt;"",IF(I$9&lt;&gt;"All Locations",IF(I$10="From",COUNTIFS(Matches[CLASS],INDEX(classNum,1,MATCH(J$11,classScheme,0)),Matches[TIMEBIN],$B82,Matches[SITE IN],I$9),COUNTIFS(Matches[CLASS],INDEX(classNum,1,MATCH(J$11,classScheme,0)),Matches[TIME OUT],"&gt;="&amp;TIMEVALUE(LEFT($B82,5)),Matches[TIME OUT],"&lt;"&amp;TIMEVALUE(LEFT($B82,5))+TIME(0,15,0),Matches[SITE OUT],I$9)),COUNTIFS(All[TIMEBIN],$B82,All[CLASS],INDEX(classNum,1,MATCH(J$11,classScheme,0)))),"")</f>
        <v>0</v>
      </c>
      <c r="K82" s="9">
        <f ca="1">IF(I$9&lt;&gt;"",IF(I$9&lt;&gt;"All Locations",IF(I$10="From",COUNTIFS(Matches[CLASS],INDEX(classNum,1,MATCH(K$11,classScheme,0)),Matches[TIMEBIN],$B82,Matches[SITE IN],I$9),COUNTIFS(Matches[CLASS],INDEX(classNum,1,MATCH(K$11,classScheme,0)),Matches[TIME OUT],"&gt;="&amp;TIMEVALUE(LEFT($B82,5)),Matches[TIME OUT],"&lt;"&amp;TIMEVALUE(LEFT($B82,5))+TIME(0,15,0),Matches[SITE OUT],I$9)),COUNTIFS(All[TIMEBIN],$B82,All[CLASS],INDEX(classNum,1,MATCH(K$11,classScheme,0)))),"")</f>
        <v>0</v>
      </c>
      <c r="L82" s="10">
        <f ca="1">IF(I$9&lt;&gt;"",IF(I$9&lt;&gt;"All Locations",IF(I$10="From",COUNTIFS(Matches[CLASS],INDEX(classNum,1,MATCH(L$11,classScheme,0)),Matches[TIMEBIN],$B82,Matches[SITE IN],I$9),COUNTIFS(Matches[CLASS],INDEX(classNum,1,MATCH(L$11,classScheme,0)),Matches[TIME OUT],"&gt;="&amp;TIMEVALUE(LEFT($B82,5)),Matches[TIME OUT],"&lt;"&amp;TIMEVALUE(LEFT($B82,5))+TIME(0,15,0),Matches[SITE OUT],I$9)),COUNTIFS(All[TIMEBIN],$B82,All[CLASS],INDEX(classNum,1,MATCH(L$11,classScheme,0)))),"")</f>
        <v>0</v>
      </c>
      <c r="M82" s="11">
        <f ca="1">IF(I$9&lt;&gt;"",IF(I$9&lt;&gt;"All Locations",IF(I$10="From",COUNTIFS(Matches[CLASS],INDEX(classNum,1,MATCH(M$11,classScheme,0)),Matches[TIMEBIN],$B82,Matches[SITE IN],I$9),COUNTIFS(Matches[CLASS],INDEX(classNum,1,MATCH(M$11,classScheme,0)),Matches[TIME OUT],"&gt;="&amp;TIMEVALUE(LEFT($B82,5)),Matches[TIME OUT],"&lt;"&amp;TIMEVALUE(LEFT($B82,5))+TIME(0,15,0),Matches[SITE OUT],I$9)),COUNTIFS(All[TIMEBIN],$B82,All[CLASS],INDEX(classNum,1,MATCH(M$11,classScheme,0)))),"")</f>
        <v>0</v>
      </c>
      <c r="N82" s="12"/>
      <c r="O82" s="8">
        <f ca="1">IF(O$9&lt;&gt;"",IF(O$9&lt;&gt;"All Locations",IF(O$10="From",COUNTIFS(Matches[CLASS],INDEX(classNum,1,MATCH(O$11,classScheme,0)),Matches[TIMEBIN],$B82,Matches[SITE IN],O$9),COUNTIFS(Matches[CLASS],INDEX(classNum,1,MATCH(O$11,classScheme,0)),Matches[TIME OUT],"&gt;="&amp;TIMEVALUE(LEFT($B82,5)),Matches[TIME OUT],"&lt;"&amp;TIMEVALUE(LEFT($B82,5))+TIME(0,15,0),Matches[SITE OUT],O$9)),COUNTIFS(All[TIMEBIN],$B82,All[CLASS],INDEX(classNum,1,MATCH(O$11,classScheme,0)))),"")</f>
        <v>6</v>
      </c>
      <c r="P82" s="9">
        <f ca="1">IF(O$9&lt;&gt;"",IF(O$9&lt;&gt;"All Locations",IF(O$10="From",COUNTIFS(Matches[CLASS],INDEX(classNum,1,MATCH(P$11,classScheme,0)),Matches[TIMEBIN],$B82,Matches[SITE IN],O$9),COUNTIFS(Matches[CLASS],INDEX(classNum,1,MATCH(P$11,classScheme,0)),Matches[TIME OUT],"&gt;="&amp;TIMEVALUE(LEFT($B82,5)),Matches[TIME OUT],"&lt;"&amp;TIMEVALUE(LEFT($B82,5))+TIME(0,15,0),Matches[SITE OUT],O$9)),COUNTIFS(All[TIMEBIN],$B82,All[CLASS],INDEX(classNum,1,MATCH(P$11,classScheme,0)))),"")</f>
        <v>0</v>
      </c>
      <c r="Q82" s="9">
        <f ca="1">IF(O$9&lt;&gt;"",IF(O$9&lt;&gt;"All Locations",IF(O$10="From",COUNTIFS(Matches[CLASS],INDEX(classNum,1,MATCH(Q$11,classScheme,0)),Matches[TIMEBIN],$B82,Matches[SITE IN],O$9),COUNTIFS(Matches[CLASS],INDEX(classNum,1,MATCH(Q$11,classScheme,0)),Matches[TIME OUT],"&gt;="&amp;TIMEVALUE(LEFT($B82,5)),Matches[TIME OUT],"&lt;"&amp;TIMEVALUE(LEFT($B82,5))+TIME(0,15,0),Matches[SITE OUT],O$9)),COUNTIFS(All[TIMEBIN],$B82,All[CLASS],INDEX(classNum,1,MATCH(Q$11,classScheme,0)))),"")</f>
        <v>0</v>
      </c>
      <c r="R82" s="10">
        <f ca="1">IF(O$9&lt;&gt;"",IF(O$9&lt;&gt;"All Locations",IF(O$10="From",COUNTIFS(Matches[CLASS],INDEX(classNum,1,MATCH(R$11,classScheme,0)),Matches[TIMEBIN],$B82,Matches[SITE IN],O$9),COUNTIFS(Matches[CLASS],INDEX(classNum,1,MATCH(R$11,classScheme,0)),Matches[TIME OUT],"&gt;="&amp;TIMEVALUE(LEFT($B82,5)),Matches[TIME OUT],"&lt;"&amp;TIMEVALUE(LEFT($B82,5))+TIME(0,15,0),Matches[SITE OUT],O$9)),COUNTIFS(All[TIMEBIN],$B82,All[CLASS],INDEX(classNum,1,MATCH(R$11,classScheme,0)))),"")</f>
        <v>0</v>
      </c>
      <c r="S82" s="11">
        <f ca="1">IF(O$9&lt;&gt;"",IF(O$9&lt;&gt;"All Locations",IF(O$10="From",COUNTIFS(Matches[CLASS],INDEX(classNum,1,MATCH(S$11,classScheme,0)),Matches[TIMEBIN],$B82,Matches[SITE IN],O$9),COUNTIFS(Matches[CLASS],INDEX(classNum,1,MATCH(S$11,classScheme,0)),Matches[TIME OUT],"&gt;="&amp;TIMEVALUE(LEFT($B82,5)),Matches[TIME OUT],"&lt;"&amp;TIMEVALUE(LEFT($B82,5))+TIME(0,15,0),Matches[SITE OUT],O$9)),COUNTIFS(All[TIMEBIN],$B82,All[CLASS],INDEX(classNum,1,MATCH(S$11,classScheme,0)))),"")</f>
        <v>0</v>
      </c>
      <c r="T82" s="12"/>
      <c r="U82" s="8">
        <f ca="1">IF(U$9&lt;&gt;"",IF(U$9&lt;&gt;"All Locations",IF(U$10="From",COUNTIFS(Matches[CLASS],INDEX(classNum,1,MATCH(U$11,classScheme,0)),Matches[TIMEBIN],$B82,Matches[SITE IN],U$9),COUNTIFS(Matches[CLASS],INDEX(classNum,1,MATCH(U$11,classScheme,0)),Matches[TIME OUT],"&gt;="&amp;TIMEVALUE(LEFT($B82,5)),Matches[TIME OUT],"&lt;"&amp;TIMEVALUE(LEFT($B82,5))+TIME(0,15,0),Matches[SITE OUT],U$9)),COUNTIFS(All[TIMEBIN],$B82,All[CLASS],INDEX(classNum,1,MATCH(U$11,classScheme,0)))),"")</f>
        <v>5</v>
      </c>
      <c r="V82" s="9">
        <f ca="1">IF(U$9&lt;&gt;"",IF(U$9&lt;&gt;"All Locations",IF(U$10="From",COUNTIFS(Matches[CLASS],INDEX(classNum,1,MATCH(V$11,classScheme,0)),Matches[TIMEBIN],$B82,Matches[SITE IN],U$9),COUNTIFS(Matches[CLASS],INDEX(classNum,1,MATCH(V$11,classScheme,0)),Matches[TIME OUT],"&gt;="&amp;TIMEVALUE(LEFT($B82,5)),Matches[TIME OUT],"&lt;"&amp;TIMEVALUE(LEFT($B82,5))+TIME(0,15,0),Matches[SITE OUT],U$9)),COUNTIFS(All[TIMEBIN],$B82,All[CLASS],INDEX(classNum,1,MATCH(V$11,classScheme,0)))),"")</f>
        <v>0</v>
      </c>
      <c r="W82" s="9">
        <f ca="1">IF(U$9&lt;&gt;"",IF(U$9&lt;&gt;"All Locations",IF(U$10="From",COUNTIFS(Matches[CLASS],INDEX(classNum,1,MATCH(W$11,classScheme,0)),Matches[TIMEBIN],$B82,Matches[SITE IN],U$9),COUNTIFS(Matches[CLASS],INDEX(classNum,1,MATCH(W$11,classScheme,0)),Matches[TIME OUT],"&gt;="&amp;TIMEVALUE(LEFT($B82,5)),Matches[TIME OUT],"&lt;"&amp;TIMEVALUE(LEFT($B82,5))+TIME(0,15,0),Matches[SITE OUT],U$9)),COUNTIFS(All[TIMEBIN],$B82,All[CLASS],INDEX(classNum,1,MATCH(W$11,classScheme,0)))),"")</f>
        <v>0</v>
      </c>
      <c r="X82" s="10">
        <f ca="1">IF(U$9&lt;&gt;"",IF(U$9&lt;&gt;"All Locations",IF(U$10="From",COUNTIFS(Matches[CLASS],INDEX(classNum,1,MATCH(X$11,classScheme,0)),Matches[TIMEBIN],$B82,Matches[SITE IN],U$9),COUNTIFS(Matches[CLASS],INDEX(classNum,1,MATCH(X$11,classScheme,0)),Matches[TIME OUT],"&gt;="&amp;TIMEVALUE(LEFT($B82,5)),Matches[TIME OUT],"&lt;"&amp;TIMEVALUE(LEFT($B82,5))+TIME(0,15,0),Matches[SITE OUT],U$9)),COUNTIFS(All[TIMEBIN],$B82,All[CLASS],INDEX(classNum,1,MATCH(X$11,classScheme,0)))),"")</f>
        <v>0</v>
      </c>
      <c r="Y82" s="11">
        <f ca="1">IF(U$9&lt;&gt;"",IF(U$9&lt;&gt;"All Locations",IF(U$10="From",COUNTIFS(Matches[CLASS],INDEX(classNum,1,MATCH(Y$11,classScheme,0)),Matches[TIMEBIN],$B82,Matches[SITE IN],U$9),COUNTIFS(Matches[CLASS],INDEX(classNum,1,MATCH(Y$11,classScheme,0)),Matches[TIME OUT],"&gt;="&amp;TIMEVALUE(LEFT($B82,5)),Matches[TIME OUT],"&lt;"&amp;TIMEVALUE(LEFT($B82,5))+TIME(0,15,0),Matches[SITE OUT],U$9)),COUNTIFS(All[TIMEBIN],$B82,All[CLASS],INDEX(classNum,1,MATCH(Y$11,classScheme,0)))),"")</f>
        <v>0</v>
      </c>
      <c r="Z82" s="12"/>
      <c r="AA82" s="8">
        <f ca="1">IF(AA$9&lt;&gt;"",IF(AA$9&lt;&gt;"All Locations",IF(AA$10="From",COUNTIFS(Matches[CLASS],INDEX(classNum,1,MATCH(AA$11,classScheme,0)),Matches[TIMEBIN],$B82,Matches[SITE IN],AA$9),COUNTIFS(Matches[CLASS],INDEX(classNum,1,MATCH(AA$11,classScheme,0)),Matches[TIME OUT],"&gt;="&amp;TIMEVALUE(LEFT($B82,5)),Matches[TIME OUT],"&lt;"&amp;TIMEVALUE(LEFT($B82,5))+TIME(0,15,0),Matches[SITE OUT],AA$9)),COUNTIFS(All[TIMEBIN],$B82,All[CLASS],INDEX(classNum,1,MATCH(AA$11,classScheme,0)))),"")</f>
        <v>3</v>
      </c>
      <c r="AB82" s="9">
        <f ca="1">IF(AA$9&lt;&gt;"",IF(AA$9&lt;&gt;"All Locations",IF(AA$10="From",COUNTIFS(Matches[CLASS],INDEX(classNum,1,MATCH(AB$11,classScheme,0)),Matches[TIMEBIN],$B82,Matches[SITE IN],AA$9),COUNTIFS(Matches[CLASS],INDEX(classNum,1,MATCH(AB$11,classScheme,0)),Matches[TIME OUT],"&gt;="&amp;TIMEVALUE(LEFT($B82,5)),Matches[TIME OUT],"&lt;"&amp;TIMEVALUE(LEFT($B82,5))+TIME(0,15,0),Matches[SITE OUT],AA$9)),COUNTIFS(All[TIMEBIN],$B82,All[CLASS],INDEX(classNum,1,MATCH(AB$11,classScheme,0)))),"")</f>
        <v>0</v>
      </c>
      <c r="AC82" s="9">
        <f ca="1">IF(AA$9&lt;&gt;"",IF(AA$9&lt;&gt;"All Locations",IF(AA$10="From",COUNTIFS(Matches[CLASS],INDEX(classNum,1,MATCH(AC$11,classScheme,0)),Matches[TIMEBIN],$B82,Matches[SITE IN],AA$9),COUNTIFS(Matches[CLASS],INDEX(classNum,1,MATCH(AC$11,classScheme,0)),Matches[TIME OUT],"&gt;="&amp;TIMEVALUE(LEFT($B82,5)),Matches[TIME OUT],"&lt;"&amp;TIMEVALUE(LEFT($B82,5))+TIME(0,15,0),Matches[SITE OUT],AA$9)),COUNTIFS(All[TIMEBIN],$B82,All[CLASS],INDEX(classNum,1,MATCH(AC$11,classScheme,0)))),"")</f>
        <v>0</v>
      </c>
      <c r="AD82" s="10">
        <f ca="1">IF(AA$9&lt;&gt;"",IF(AA$9&lt;&gt;"All Locations",IF(AA$10="From",COUNTIFS(Matches[CLASS],INDEX(classNum,1,MATCH(AD$11,classScheme,0)),Matches[TIMEBIN],$B82,Matches[SITE IN],AA$9),COUNTIFS(Matches[CLASS],INDEX(classNum,1,MATCH(AD$11,classScheme,0)),Matches[TIME OUT],"&gt;="&amp;TIMEVALUE(LEFT($B82,5)),Matches[TIME OUT],"&lt;"&amp;TIMEVALUE(LEFT($B82,5))+TIME(0,15,0),Matches[SITE OUT],AA$9)),COUNTIFS(All[TIMEBIN],$B82,All[CLASS],INDEX(classNum,1,MATCH(AD$11,classScheme,0)))),"")</f>
        <v>0</v>
      </c>
      <c r="AE82" s="11">
        <f ca="1">IF(AA$9&lt;&gt;"",IF(AA$9&lt;&gt;"All Locations",IF(AA$10="From",COUNTIFS(Matches[CLASS],INDEX(classNum,1,MATCH(AE$11,classScheme,0)),Matches[TIMEBIN],$B82,Matches[SITE IN],AA$9),COUNTIFS(Matches[CLASS],INDEX(classNum,1,MATCH(AE$11,classScheme,0)),Matches[TIME OUT],"&gt;="&amp;TIMEVALUE(LEFT($B82,5)),Matches[TIME OUT],"&lt;"&amp;TIMEVALUE(LEFT($B82,5))+TIME(0,15,0),Matches[SITE OUT],AA$9)),COUNTIFS(All[TIMEBIN],$B82,All[CLASS],INDEX(classNum,1,MATCH(AE$11,classScheme,0)))),"")</f>
        <v>0</v>
      </c>
      <c r="AF82" s="12"/>
      <c r="AG82" s="8">
        <f ca="1">IF(AG$9&lt;&gt;"",IF(AG$9&lt;&gt;"All Locations",IF(AG$10="From",COUNTIFS(Matches[CLASS],INDEX(classNum,1,MATCH(AG$11,classScheme,0)),Matches[TIMEBIN],$B82,Matches[SITE IN],AG$9),COUNTIFS(Matches[CLASS],INDEX(classNum,1,MATCH(AG$11,classScheme,0)),Matches[TIME OUT],"&gt;="&amp;TIMEVALUE(LEFT($B82,5)),Matches[TIME OUT],"&lt;"&amp;TIMEVALUE(LEFT($B82,5))+TIME(0,15,0),Matches[SITE OUT],AG$9)),COUNTIFS(All[TIMEBIN],$B82,All[CLASS],INDEX(classNum,1,MATCH(AG$11,classScheme,0)))),"")</f>
        <v>13</v>
      </c>
      <c r="AH82" s="9">
        <f ca="1">IF(AG$9&lt;&gt;"",IF(AG$9&lt;&gt;"All Locations",IF(AG$10="From",COUNTIFS(Matches[CLASS],INDEX(classNum,1,MATCH(AH$11,classScheme,0)),Matches[TIMEBIN],$B82,Matches[SITE IN],AG$9),COUNTIFS(Matches[CLASS],INDEX(classNum,1,MATCH(AH$11,classScheme,0)),Matches[TIME OUT],"&gt;="&amp;TIMEVALUE(LEFT($B82,5)),Matches[TIME OUT],"&lt;"&amp;TIMEVALUE(LEFT($B82,5))+TIME(0,15,0),Matches[SITE OUT],AG$9)),COUNTIFS(All[TIMEBIN],$B82,All[CLASS],INDEX(classNum,1,MATCH(AH$11,classScheme,0)))),"")</f>
        <v>0</v>
      </c>
      <c r="AI82" s="9">
        <f ca="1">IF(AG$9&lt;&gt;"",IF(AG$9&lt;&gt;"All Locations",IF(AG$10="From",COUNTIFS(Matches[CLASS],INDEX(classNum,1,MATCH(AI$11,classScheme,0)),Matches[TIMEBIN],$B82,Matches[SITE IN],AG$9),COUNTIFS(Matches[CLASS],INDEX(classNum,1,MATCH(AI$11,classScheme,0)),Matches[TIME OUT],"&gt;="&amp;TIMEVALUE(LEFT($B82,5)),Matches[TIME OUT],"&lt;"&amp;TIMEVALUE(LEFT($B82,5))+TIME(0,15,0),Matches[SITE OUT],AG$9)),COUNTIFS(All[TIMEBIN],$B82,All[CLASS],INDEX(classNum,1,MATCH(AI$11,classScheme,0)))),"")</f>
        <v>0</v>
      </c>
      <c r="AJ82" s="10">
        <f ca="1">IF(AG$9&lt;&gt;"",IF(AG$9&lt;&gt;"All Locations",IF(AG$10="From",COUNTIFS(Matches[CLASS],INDEX(classNum,1,MATCH(AJ$11,classScheme,0)),Matches[TIMEBIN],$B82,Matches[SITE IN],AG$9),COUNTIFS(Matches[CLASS],INDEX(classNum,1,MATCH(AJ$11,classScheme,0)),Matches[TIME OUT],"&gt;="&amp;TIMEVALUE(LEFT($B82,5)),Matches[TIME OUT],"&lt;"&amp;TIMEVALUE(LEFT($B82,5))+TIME(0,15,0),Matches[SITE OUT],AG$9)),COUNTIFS(All[TIMEBIN],$B82,All[CLASS],INDEX(classNum,1,MATCH(AJ$11,classScheme,0)))),"")</f>
        <v>0</v>
      </c>
      <c r="AK82" s="11">
        <f ca="1">IF(AG$9&lt;&gt;"",IF(AG$9&lt;&gt;"All Locations",IF(AG$10="From",COUNTIFS(Matches[CLASS],INDEX(classNum,1,MATCH(AK$11,classScheme,0)),Matches[TIMEBIN],$B82,Matches[SITE IN],AG$9),COUNTIFS(Matches[CLASS],INDEX(classNum,1,MATCH(AK$11,classScheme,0)),Matches[TIME OUT],"&gt;="&amp;TIMEVALUE(LEFT($B82,5)),Matches[TIME OUT],"&lt;"&amp;TIMEVALUE(LEFT($B82,5))+TIME(0,15,0),Matches[SITE OUT],AG$9)),COUNTIFS(All[TIMEBIN],$B82,All[CLASS],INDEX(classNum,1,MATCH(AK$11,classScheme,0)))),"")</f>
        <v>0</v>
      </c>
      <c r="AL82" s="12"/>
      <c r="AM82" s="8">
        <f ca="1">IF(AM$9&lt;&gt;"",IF(AM$9&lt;&gt;"All Locations",IF(AM$10="From",COUNTIFS(Matches[CLASS],INDEX(classNum,1,MATCH(AM$11,classScheme,0)),Matches[TIMEBIN],$B82,Matches[SITE IN],AM$9),COUNTIFS(Matches[CLASS],INDEX(classNum,1,MATCH(AM$11,classScheme,0)),Matches[TIME OUT],"&gt;="&amp;TIMEVALUE(LEFT($B82,5)),Matches[TIME OUT],"&lt;"&amp;TIMEVALUE(LEFT($B82,5))+TIME(0,15,0),Matches[SITE OUT],AM$9)),COUNTIFS(All[TIMEBIN],$B82,All[CLASS],INDEX(classNum,1,MATCH(AM$11,classScheme,0)))),"")</f>
        <v>23</v>
      </c>
      <c r="AN82" s="9">
        <f ca="1">IF(AM$9&lt;&gt;"",IF(AM$9&lt;&gt;"All Locations",IF(AM$10="From",COUNTIFS(Matches[CLASS],INDEX(classNum,1,MATCH(AN$11,classScheme,0)),Matches[TIMEBIN],$B82,Matches[SITE IN],AM$9),COUNTIFS(Matches[CLASS],INDEX(classNum,1,MATCH(AN$11,classScheme,0)),Matches[TIME OUT],"&gt;="&amp;TIMEVALUE(LEFT($B82,5)),Matches[TIME OUT],"&lt;"&amp;TIMEVALUE(LEFT($B82,5))+TIME(0,15,0),Matches[SITE OUT],AM$9)),COUNTIFS(All[TIMEBIN],$B82,All[CLASS],INDEX(classNum,1,MATCH(AN$11,classScheme,0)))),"")</f>
        <v>2</v>
      </c>
      <c r="AO82" s="9">
        <f ca="1">IF(AM$9&lt;&gt;"",IF(AM$9&lt;&gt;"All Locations",IF(AM$10="From",COUNTIFS(Matches[CLASS],INDEX(classNum,1,MATCH(AO$11,classScheme,0)),Matches[TIMEBIN],$B82,Matches[SITE IN],AM$9),COUNTIFS(Matches[CLASS],INDEX(classNum,1,MATCH(AO$11,classScheme,0)),Matches[TIME OUT],"&gt;="&amp;TIMEVALUE(LEFT($B82,5)),Matches[TIME OUT],"&lt;"&amp;TIMEVALUE(LEFT($B82,5))+TIME(0,15,0),Matches[SITE OUT],AM$9)),COUNTIFS(All[TIMEBIN],$B82,All[CLASS],INDEX(classNum,1,MATCH(AO$11,classScheme,0)))),"")</f>
        <v>0</v>
      </c>
      <c r="AP82" s="10">
        <f ca="1">IF(AM$9&lt;&gt;"",IF(AM$9&lt;&gt;"All Locations",IF(AM$10="From",COUNTIFS(Matches[CLASS],INDEX(classNum,1,MATCH(AP$11,classScheme,0)),Matches[TIMEBIN],$B82,Matches[SITE IN],AM$9),COUNTIFS(Matches[CLASS],INDEX(classNum,1,MATCH(AP$11,classScheme,0)),Matches[TIME OUT],"&gt;="&amp;TIMEVALUE(LEFT($B82,5)),Matches[TIME OUT],"&lt;"&amp;TIMEVALUE(LEFT($B82,5))+TIME(0,15,0),Matches[SITE OUT],AM$9)),COUNTIFS(All[TIMEBIN],$B82,All[CLASS],INDEX(classNum,1,MATCH(AP$11,classScheme,0)))),"")</f>
        <v>0</v>
      </c>
      <c r="AQ82" s="11">
        <f ca="1">IF(AM$9&lt;&gt;"",IF(AM$9&lt;&gt;"All Locations",IF(AM$10="From",COUNTIFS(Matches[CLASS],INDEX(classNum,1,MATCH(AQ$11,classScheme,0)),Matches[TIMEBIN],$B82,Matches[SITE IN],AM$9),COUNTIFS(Matches[CLASS],INDEX(classNum,1,MATCH(AQ$11,classScheme,0)),Matches[TIME OUT],"&gt;="&amp;TIMEVALUE(LEFT($B82,5)),Matches[TIME OUT],"&lt;"&amp;TIMEVALUE(LEFT($B82,5))+TIME(0,15,0),Matches[SITE OUT],AM$9)),COUNTIFS(All[TIMEBIN],$B82,All[CLASS],INDEX(classNum,1,MATCH(AQ$11,classScheme,0)))),"")</f>
        <v>1</v>
      </c>
      <c r="AR82" s="12"/>
      <c r="AS82" s="8">
        <f ca="1">IF(AS$9&lt;&gt;"",IF(AS$9&lt;&gt;"All Locations",IF(AS$10="From",COUNTIFS(Matches[CLASS],INDEX(classNum,1,MATCH(AS$11,classScheme,0)),Matches[TIMEBIN],$B82,Matches[SITE IN],AS$9),COUNTIFS(Matches[CLASS],INDEX(classNum,1,MATCH(AS$11,classScheme,0)),Matches[TIME OUT],"&gt;="&amp;TIMEVALUE(LEFT($B82,5)),Matches[TIME OUT],"&lt;"&amp;TIMEVALUE(LEFT($B82,5))+TIME(0,15,0),Matches[SITE OUT],AS$9)),COUNTIFS(All[TIMEBIN],$B82,All[CLASS],INDEX(classNum,1,MATCH(AS$11,classScheme,0)))),"")</f>
        <v>0</v>
      </c>
      <c r="AT82" s="9">
        <f ca="1">IF(AS$9&lt;&gt;"",IF(AS$9&lt;&gt;"All Locations",IF(AS$10="From",COUNTIFS(Matches[CLASS],INDEX(classNum,1,MATCH(AT$11,classScheme,0)),Matches[TIMEBIN],$B82,Matches[SITE IN],AS$9),COUNTIFS(Matches[CLASS],INDEX(classNum,1,MATCH(AT$11,classScheme,0)),Matches[TIME OUT],"&gt;="&amp;TIMEVALUE(LEFT($B82,5)),Matches[TIME OUT],"&lt;"&amp;TIMEVALUE(LEFT($B82,5))+TIME(0,15,0),Matches[SITE OUT],AS$9)),COUNTIFS(All[TIMEBIN],$B82,All[CLASS],INDEX(classNum,1,MATCH(AT$11,classScheme,0)))),"")</f>
        <v>0</v>
      </c>
      <c r="AU82" s="9">
        <f ca="1">IF(AS$9&lt;&gt;"",IF(AS$9&lt;&gt;"All Locations",IF(AS$10="From",COUNTIFS(Matches[CLASS],INDEX(classNum,1,MATCH(AU$11,classScheme,0)),Matches[TIMEBIN],$B82,Matches[SITE IN],AS$9),COUNTIFS(Matches[CLASS],INDEX(classNum,1,MATCH(AU$11,classScheme,0)),Matches[TIME OUT],"&gt;="&amp;TIMEVALUE(LEFT($B82,5)),Matches[TIME OUT],"&lt;"&amp;TIMEVALUE(LEFT($B82,5))+TIME(0,15,0),Matches[SITE OUT],AS$9)),COUNTIFS(All[TIMEBIN],$B82,All[CLASS],INDEX(classNum,1,MATCH(AU$11,classScheme,0)))),"")</f>
        <v>0</v>
      </c>
      <c r="AV82" s="10">
        <f ca="1">IF(AS$9&lt;&gt;"",IF(AS$9&lt;&gt;"All Locations",IF(AS$10="From",COUNTIFS(Matches[CLASS],INDEX(classNum,1,MATCH(AV$11,classScheme,0)),Matches[TIMEBIN],$B82,Matches[SITE IN],AS$9),COUNTIFS(Matches[CLASS],INDEX(classNum,1,MATCH(AV$11,classScheme,0)),Matches[TIME OUT],"&gt;="&amp;TIMEVALUE(LEFT($B82,5)),Matches[TIME OUT],"&lt;"&amp;TIMEVALUE(LEFT($B82,5))+TIME(0,15,0),Matches[SITE OUT],AS$9)),COUNTIFS(All[TIMEBIN],$B82,All[CLASS],INDEX(classNum,1,MATCH(AV$11,classScheme,0)))),"")</f>
        <v>0</v>
      </c>
      <c r="AW82" s="11">
        <f ca="1">IF(AS$9&lt;&gt;"",IF(AS$9&lt;&gt;"All Locations",IF(AS$10="From",COUNTIFS(Matches[CLASS],INDEX(classNum,1,MATCH(AW$11,classScheme,0)),Matches[TIMEBIN],$B82,Matches[SITE IN],AS$9),COUNTIFS(Matches[CLASS],INDEX(classNum,1,MATCH(AW$11,classScheme,0)),Matches[TIME OUT],"&gt;="&amp;TIMEVALUE(LEFT($B82,5)),Matches[TIME OUT],"&lt;"&amp;TIMEVALUE(LEFT($B82,5))+TIME(0,15,0),Matches[SITE OUT],AS$9)),COUNTIFS(All[TIMEBIN],$B82,All[CLASS],INDEX(classNum,1,MATCH(AW$11,classScheme,0)))),"")</f>
        <v>0</v>
      </c>
      <c r="AX82" s="12"/>
      <c r="AY82" s="8">
        <f ca="1">IF(AY$9&lt;&gt;"",IF(AY$9&lt;&gt;"All Locations",IF(AY$10="From",COUNTIFS(Matches[CLASS],INDEX(classNum,1,MATCH(AY$11,classScheme,0)),Matches[TIMEBIN],$B82,Matches[SITE IN],AY$9),COUNTIFS(Matches[CLASS],INDEX(classNum,1,MATCH(AY$11,classScheme,0)),Matches[TIME OUT],"&gt;="&amp;TIMEVALUE(LEFT($B82,5)),Matches[TIME OUT],"&lt;"&amp;TIMEVALUE(LEFT($B82,5))+TIME(0,15,0),Matches[SITE OUT],AY$9)),COUNTIFS(All[TIMEBIN],$B82,All[CLASS],INDEX(classNum,1,MATCH(AY$11,classScheme,0)))),"")</f>
        <v>11</v>
      </c>
      <c r="AZ82" s="9">
        <f ca="1">IF(AY$9&lt;&gt;"",IF(AY$9&lt;&gt;"All Locations",IF(AY$10="From",COUNTIFS(Matches[CLASS],INDEX(classNum,1,MATCH(AZ$11,classScheme,0)),Matches[TIMEBIN],$B82,Matches[SITE IN],AY$9),COUNTIFS(Matches[CLASS],INDEX(classNum,1,MATCH(AZ$11,classScheme,0)),Matches[TIME OUT],"&gt;="&amp;TIMEVALUE(LEFT($B82,5)),Matches[TIME OUT],"&lt;"&amp;TIMEVALUE(LEFT($B82,5))+TIME(0,15,0),Matches[SITE OUT],AY$9)),COUNTIFS(All[TIMEBIN],$B82,All[CLASS],INDEX(classNum,1,MATCH(AZ$11,classScheme,0)))),"")</f>
        <v>0</v>
      </c>
      <c r="BA82" s="9">
        <f ca="1">IF(AY$9&lt;&gt;"",IF(AY$9&lt;&gt;"All Locations",IF(AY$10="From",COUNTIFS(Matches[CLASS],INDEX(classNum,1,MATCH(BA$11,classScheme,0)),Matches[TIMEBIN],$B82,Matches[SITE IN],AY$9),COUNTIFS(Matches[CLASS],INDEX(classNum,1,MATCH(BA$11,classScheme,0)),Matches[TIME OUT],"&gt;="&amp;TIMEVALUE(LEFT($B82,5)),Matches[TIME OUT],"&lt;"&amp;TIMEVALUE(LEFT($B82,5))+TIME(0,15,0),Matches[SITE OUT],AY$9)),COUNTIFS(All[TIMEBIN],$B82,All[CLASS],INDEX(classNum,1,MATCH(BA$11,classScheme,0)))),"")</f>
        <v>0</v>
      </c>
      <c r="BB82" s="10">
        <f ca="1">IF(AY$9&lt;&gt;"",IF(AY$9&lt;&gt;"All Locations",IF(AY$10="From",COUNTIFS(Matches[CLASS],INDEX(classNum,1,MATCH(BB$11,classScheme,0)),Matches[TIMEBIN],$B82,Matches[SITE IN],AY$9),COUNTIFS(Matches[CLASS],INDEX(classNum,1,MATCH(BB$11,classScheme,0)),Matches[TIME OUT],"&gt;="&amp;TIMEVALUE(LEFT($B82,5)),Matches[TIME OUT],"&lt;"&amp;TIMEVALUE(LEFT($B82,5))+TIME(0,15,0),Matches[SITE OUT],AY$9)),COUNTIFS(All[TIMEBIN],$B82,All[CLASS],INDEX(classNum,1,MATCH(BB$11,classScheme,0)))),"")</f>
        <v>0</v>
      </c>
      <c r="BC82" s="11">
        <f ca="1">IF(AY$9&lt;&gt;"",IF(AY$9&lt;&gt;"All Locations",IF(AY$10="From",COUNTIFS(Matches[CLASS],INDEX(classNum,1,MATCH(BC$11,classScheme,0)),Matches[TIMEBIN],$B82,Matches[SITE IN],AY$9),COUNTIFS(Matches[CLASS],INDEX(classNum,1,MATCH(BC$11,classScheme,0)),Matches[TIME OUT],"&gt;="&amp;TIMEVALUE(LEFT($B82,5)),Matches[TIME OUT],"&lt;"&amp;TIMEVALUE(LEFT($B82,5))+TIME(0,15,0),Matches[SITE OUT],AY$9)),COUNTIFS(All[TIMEBIN],$B82,All[CLASS],INDEX(classNum,1,MATCH(BC$11,classScheme,0)))),"")</f>
        <v>0</v>
      </c>
      <c r="BD82" s="12"/>
      <c r="BE82" s="8">
        <f ca="1">IF(BE$9&lt;&gt;"",IF(BE$9&lt;&gt;"All Locations",IF(BE$10="From",COUNTIFS(Matches[CLASS],INDEX(classNum,1,MATCH(BE$11,classScheme,0)),Matches[TIMEBIN],$B82,Matches[SITE IN],BE$9),COUNTIFS(Matches[CLASS],INDEX(classNum,1,MATCH(BE$11,classScheme,0)),Matches[TIME OUT],"&gt;="&amp;TIMEVALUE(LEFT($B82,5)),Matches[TIME OUT],"&lt;"&amp;TIMEVALUE(LEFT($B82,5))+TIME(0,15,0),Matches[SITE OUT],BE$9)),COUNTIFS(All[TIMEBIN],$B82,All[CLASS],INDEX(classNum,1,MATCH(BE$11,classScheme,0)))),"")</f>
        <v>12</v>
      </c>
      <c r="BF82" s="9">
        <f ca="1">IF(BE$9&lt;&gt;"",IF(BE$9&lt;&gt;"All Locations",IF(BE$10="From",COUNTIFS(Matches[CLASS],INDEX(classNum,1,MATCH(BF$11,classScheme,0)),Matches[TIMEBIN],$B82,Matches[SITE IN],BE$9),COUNTIFS(Matches[CLASS],INDEX(classNum,1,MATCH(BF$11,classScheme,0)),Matches[TIME OUT],"&gt;="&amp;TIMEVALUE(LEFT($B82,5)),Matches[TIME OUT],"&lt;"&amp;TIMEVALUE(LEFT($B82,5))+TIME(0,15,0),Matches[SITE OUT],BE$9)),COUNTIFS(All[TIMEBIN],$B82,All[CLASS],INDEX(classNum,1,MATCH(BF$11,classScheme,0)))),"")</f>
        <v>0</v>
      </c>
      <c r="BG82" s="9">
        <f ca="1">IF(BE$9&lt;&gt;"",IF(BE$9&lt;&gt;"All Locations",IF(BE$10="From",COUNTIFS(Matches[CLASS],INDEX(classNum,1,MATCH(BG$11,classScheme,0)),Matches[TIMEBIN],$B82,Matches[SITE IN],BE$9),COUNTIFS(Matches[CLASS],INDEX(classNum,1,MATCH(BG$11,classScheme,0)),Matches[TIME OUT],"&gt;="&amp;TIMEVALUE(LEFT($B82,5)),Matches[TIME OUT],"&lt;"&amp;TIMEVALUE(LEFT($B82,5))+TIME(0,15,0),Matches[SITE OUT],BE$9)),COUNTIFS(All[TIMEBIN],$B82,All[CLASS],INDEX(classNum,1,MATCH(BG$11,classScheme,0)))),"")</f>
        <v>0</v>
      </c>
      <c r="BH82" s="10">
        <f ca="1">IF(BE$9&lt;&gt;"",IF(BE$9&lt;&gt;"All Locations",IF(BE$10="From",COUNTIFS(Matches[CLASS],INDEX(classNum,1,MATCH(BH$11,classScheme,0)),Matches[TIMEBIN],$B82,Matches[SITE IN],BE$9),COUNTIFS(Matches[CLASS],INDEX(classNum,1,MATCH(BH$11,classScheme,0)),Matches[TIME OUT],"&gt;="&amp;TIMEVALUE(LEFT($B82,5)),Matches[TIME OUT],"&lt;"&amp;TIMEVALUE(LEFT($B82,5))+TIME(0,15,0),Matches[SITE OUT],BE$9)),COUNTIFS(All[TIMEBIN],$B82,All[CLASS],INDEX(classNum,1,MATCH(BH$11,classScheme,0)))),"")</f>
        <v>0</v>
      </c>
      <c r="BI82" s="11">
        <f ca="1">IF(BE$9&lt;&gt;"",IF(BE$9&lt;&gt;"All Locations",IF(BE$10="From",COUNTIFS(Matches[CLASS],INDEX(classNum,1,MATCH(BI$11,classScheme,0)),Matches[TIMEBIN],$B82,Matches[SITE IN],BE$9),COUNTIFS(Matches[CLASS],INDEX(classNum,1,MATCH(BI$11,classScheme,0)),Matches[TIME OUT],"&gt;="&amp;TIMEVALUE(LEFT($B82,5)),Matches[TIME OUT],"&lt;"&amp;TIMEVALUE(LEFT($B82,5))+TIME(0,15,0),Matches[SITE OUT],BE$9)),COUNTIFS(All[TIMEBIN],$B82,All[CLASS],INDEX(classNum,1,MATCH(BI$11,classScheme,0)))),"")</f>
        <v>0</v>
      </c>
      <c r="BJ82" s="12"/>
      <c r="BK82" s="8">
        <f ca="1">IF(BK$9&lt;&gt;"",IF(BK$9&lt;&gt;"All Locations",IF(BK$10="From",COUNTIFS(Matches[CLASS],INDEX(classNum,1,MATCH(BK$11,classScheme,0)),Matches[TIMEBIN],$B82,Matches[SITE IN],BK$9),COUNTIFS(Matches[CLASS],INDEX(classNum,1,MATCH(BK$11,classScheme,0)),Matches[TIME OUT],"&gt;="&amp;TIMEVALUE(LEFT($B82,5)),Matches[TIME OUT],"&lt;"&amp;TIMEVALUE(LEFT($B82,5))+TIME(0,15,0),Matches[SITE OUT],BK$9)),COUNTIFS(All[TIMEBIN],$B82,All[CLASS],INDEX(classNum,1,MATCH(BK$11,classScheme,0)))),"")</f>
        <v>6</v>
      </c>
      <c r="BL82" s="9">
        <f ca="1">IF(BK$9&lt;&gt;"",IF(BK$9&lt;&gt;"All Locations",IF(BK$10="From",COUNTIFS(Matches[CLASS],INDEX(classNum,1,MATCH(BL$11,classScheme,0)),Matches[TIMEBIN],$B82,Matches[SITE IN],BK$9),COUNTIFS(Matches[CLASS],INDEX(classNum,1,MATCH(BL$11,classScheme,0)),Matches[TIME OUT],"&gt;="&amp;TIMEVALUE(LEFT($B82,5)),Matches[TIME OUT],"&lt;"&amp;TIMEVALUE(LEFT($B82,5))+TIME(0,15,0),Matches[SITE OUT],BK$9)),COUNTIFS(All[TIMEBIN],$B82,All[CLASS],INDEX(classNum,1,MATCH(BL$11,classScheme,0)))),"")</f>
        <v>0</v>
      </c>
      <c r="BM82" s="9">
        <f ca="1">IF(BK$9&lt;&gt;"",IF(BK$9&lt;&gt;"All Locations",IF(BK$10="From",COUNTIFS(Matches[CLASS],INDEX(classNum,1,MATCH(BM$11,classScheme,0)),Matches[TIMEBIN],$B82,Matches[SITE IN],BK$9),COUNTIFS(Matches[CLASS],INDEX(classNum,1,MATCH(BM$11,classScheme,0)),Matches[TIME OUT],"&gt;="&amp;TIMEVALUE(LEFT($B82,5)),Matches[TIME OUT],"&lt;"&amp;TIMEVALUE(LEFT($B82,5))+TIME(0,15,0),Matches[SITE OUT],BK$9)),COUNTIFS(All[TIMEBIN],$B82,All[CLASS],INDEX(classNum,1,MATCH(BM$11,classScheme,0)))),"")</f>
        <v>0</v>
      </c>
      <c r="BN82" s="10">
        <f ca="1">IF(BK$9&lt;&gt;"",IF(BK$9&lt;&gt;"All Locations",IF(BK$10="From",COUNTIFS(Matches[CLASS],INDEX(classNum,1,MATCH(BN$11,classScheme,0)),Matches[TIMEBIN],$B82,Matches[SITE IN],BK$9),COUNTIFS(Matches[CLASS],INDEX(classNum,1,MATCH(BN$11,classScheme,0)),Matches[TIME OUT],"&gt;="&amp;TIMEVALUE(LEFT($B82,5)),Matches[TIME OUT],"&lt;"&amp;TIMEVALUE(LEFT($B82,5))+TIME(0,15,0),Matches[SITE OUT],BK$9)),COUNTIFS(All[TIMEBIN],$B82,All[CLASS],INDEX(classNum,1,MATCH(BN$11,classScheme,0)))),"")</f>
        <v>0</v>
      </c>
      <c r="BO82" s="11">
        <f ca="1">IF(BK$9&lt;&gt;"",IF(BK$9&lt;&gt;"All Locations",IF(BK$10="From",COUNTIFS(Matches[CLASS],INDEX(classNum,1,MATCH(BO$11,classScheme,0)),Matches[TIMEBIN],$B82,Matches[SITE IN],BK$9),COUNTIFS(Matches[CLASS],INDEX(classNum,1,MATCH(BO$11,classScheme,0)),Matches[TIME OUT],"&gt;="&amp;TIMEVALUE(LEFT($B82,5)),Matches[TIME OUT],"&lt;"&amp;TIMEVALUE(LEFT($B82,5))+TIME(0,15,0),Matches[SITE OUT],BK$9)),COUNTIFS(All[TIMEBIN],$B82,All[CLASS],INDEX(classNum,1,MATCH(BO$11,classScheme,0)))),"")</f>
        <v>0</v>
      </c>
      <c r="BP82" s="12"/>
      <c r="BQ82" s="8">
        <f ca="1">IF(BQ$9&lt;&gt;"",IF(BQ$9&lt;&gt;"All Locations",IF(BQ$10="From",COUNTIFS(Matches[CLASS],INDEX(classNum,1,MATCH(BQ$11,classScheme,0)),Matches[TIMEBIN],$B82,Matches[SITE IN],BQ$9),COUNTIFS(Matches[CLASS],INDEX(classNum,1,MATCH(BQ$11,classScheme,0)),Matches[TIME OUT],"&gt;="&amp;TIMEVALUE(LEFT($B82,5)),Matches[TIME OUT],"&lt;"&amp;TIMEVALUE(LEFT($B82,5))+TIME(0,15,0),Matches[SITE OUT],BQ$9)),COUNTIFS(All[TIMEBIN],$B82,All[CLASS],INDEX(classNum,1,MATCH(BQ$11,classScheme,0)))),"")</f>
        <v>121</v>
      </c>
      <c r="BR82" s="9">
        <f ca="1">IF(BQ$9&lt;&gt;"",IF(BQ$9&lt;&gt;"All Locations",IF(BQ$10="From",COUNTIFS(Matches[CLASS],INDEX(classNum,1,MATCH(BR$11,classScheme,0)),Matches[TIMEBIN],$B82,Matches[SITE IN],BQ$9),COUNTIFS(Matches[CLASS],INDEX(classNum,1,MATCH(BR$11,classScheme,0)),Matches[TIME OUT],"&gt;="&amp;TIMEVALUE(LEFT($B82,5)),Matches[TIME OUT],"&lt;"&amp;TIMEVALUE(LEFT($B82,5))+TIME(0,15,0),Matches[SITE OUT],BQ$9)),COUNTIFS(All[TIMEBIN],$B82,All[CLASS],INDEX(classNum,1,MATCH(BR$11,classScheme,0)))),"")</f>
        <v>2</v>
      </c>
      <c r="BS82" s="9">
        <f ca="1">IF(BQ$9&lt;&gt;"",IF(BQ$9&lt;&gt;"All Locations",IF(BQ$10="From",COUNTIFS(Matches[CLASS],INDEX(classNum,1,MATCH(BS$11,classScheme,0)),Matches[TIMEBIN],$B82,Matches[SITE IN],BQ$9),COUNTIFS(Matches[CLASS],INDEX(classNum,1,MATCH(BS$11,classScheme,0)),Matches[TIME OUT],"&gt;="&amp;TIMEVALUE(LEFT($B82,5)),Matches[TIME OUT],"&lt;"&amp;TIMEVALUE(LEFT($B82,5))+TIME(0,15,0),Matches[SITE OUT],BQ$9)),COUNTIFS(All[TIMEBIN],$B82,All[CLASS],INDEX(classNum,1,MATCH(BS$11,classScheme,0)))),"")</f>
        <v>1</v>
      </c>
      <c r="BT82" s="10">
        <f ca="1">IF(BQ$9&lt;&gt;"",IF(BQ$9&lt;&gt;"All Locations",IF(BQ$10="From",COUNTIFS(Matches[CLASS],INDEX(classNum,1,MATCH(BT$11,classScheme,0)),Matches[TIMEBIN],$B82,Matches[SITE IN],BQ$9),COUNTIFS(Matches[CLASS],INDEX(classNum,1,MATCH(BT$11,classScheme,0)),Matches[TIME OUT],"&gt;="&amp;TIMEVALUE(LEFT($B82,5)),Matches[TIME OUT],"&lt;"&amp;TIMEVALUE(LEFT($B82,5))+TIME(0,15,0),Matches[SITE OUT],BQ$9)),COUNTIFS(All[TIMEBIN],$B82,All[CLASS],INDEX(classNum,1,MATCH(BT$11,classScheme,0)))),"")</f>
        <v>0</v>
      </c>
      <c r="BU82" s="11">
        <f ca="1">IF(BQ$9&lt;&gt;"",IF(BQ$9&lt;&gt;"All Locations",IF(BQ$10="From",COUNTIFS(Matches[CLASS],INDEX(classNum,1,MATCH(BU$11,classScheme,0)),Matches[TIMEBIN],$B82,Matches[SITE IN],BQ$9),COUNTIFS(Matches[CLASS],INDEX(classNum,1,MATCH(BU$11,classScheme,0)),Matches[TIME OUT],"&gt;="&amp;TIMEVALUE(LEFT($B82,5)),Matches[TIME OUT],"&lt;"&amp;TIMEVALUE(LEFT($B82,5))+TIME(0,15,0),Matches[SITE OUT],BQ$9)),COUNTIFS(All[TIMEBIN],$B82,All[CLASS],INDEX(classNum,1,MATCH(BU$11,classScheme,0)))),"")</f>
        <v>2</v>
      </c>
    </row>
    <row r="83" spans="2:73">
      <c r="B83" s="7" t="str">
        <v>23:45 - 00:00</v>
      </c>
      <c r="C83" s="8">
        <f ca="1">IF(C$9&lt;&gt;"",IF(C$9&lt;&gt;"All Locations",IF(C$10="From",COUNTIFS(Matches[CLASS],INDEX(classNum,1,MATCH(C$11,classScheme,0)),Matches[TIMEBIN],$B83,Matches[SITE IN],C$9),COUNTIFS(Matches[CLASS],INDEX(classNum,1,MATCH(C$11,classScheme,0)),Matches[TIME OUT],"&gt;="&amp;TIMEVALUE(LEFT($B83,5)),Matches[TIME OUT],"&lt;"&amp;TIMEVALUE(LEFT($B83,5))+TIME(0,15,0),Matches[SITE OUT],C$9)),COUNTIFS(All[TIMEBIN],$B83,All[CLASS],INDEX(classNum,1,MATCH(C$11,classScheme,0)))),"")</f>
        <v>19</v>
      </c>
      <c r="D83" s="9">
        <f ca="1">IF(C$9&lt;&gt;"",IF(C$9&lt;&gt;"All Locations",IF(C$10="From",COUNTIFS(Matches[CLASS],INDEX(classNum,1,MATCH(D$11,classScheme,0)),Matches[TIMEBIN],$B83,Matches[SITE IN],C$9),COUNTIFS(Matches[CLASS],INDEX(classNum,1,MATCH(D$11,classScheme,0)),Matches[TIME OUT],"&gt;="&amp;TIMEVALUE(LEFT($B83,5)),Matches[TIME OUT],"&lt;"&amp;TIMEVALUE(LEFT($B83,5))+TIME(0,15,0),Matches[SITE OUT],C$9)),COUNTIFS(All[TIMEBIN],$B83,All[CLASS],INDEX(classNum,1,MATCH(D$11,classScheme,0)))),"")</f>
        <v>0</v>
      </c>
      <c r="E83" s="9">
        <f ca="1">IF(C$9&lt;&gt;"",IF(C$9&lt;&gt;"All Locations",IF(C$10="From",COUNTIFS(Matches[CLASS],INDEX(classNum,1,MATCH(E$11,classScheme,0)),Matches[TIMEBIN],$B83,Matches[SITE IN],C$9),COUNTIFS(Matches[CLASS],INDEX(classNum,1,MATCH(E$11,classScheme,0)),Matches[TIME OUT],"&gt;="&amp;TIMEVALUE(LEFT($B83,5)),Matches[TIME OUT],"&lt;"&amp;TIMEVALUE(LEFT($B83,5))+TIME(0,15,0),Matches[SITE OUT],C$9)),COUNTIFS(All[TIMEBIN],$B83,All[CLASS],INDEX(classNum,1,MATCH(E$11,classScheme,0)))),"")</f>
        <v>0</v>
      </c>
      <c r="F83" s="10">
        <f ca="1">IF(C$9&lt;&gt;"",IF(C$9&lt;&gt;"All Locations",IF(C$10="From",COUNTIFS(Matches[CLASS],INDEX(classNum,1,MATCH(F$11,classScheme,0)),Matches[TIMEBIN],$B83,Matches[SITE IN],C$9),COUNTIFS(Matches[CLASS],INDEX(classNum,1,MATCH(F$11,classScheme,0)),Matches[TIME OUT],"&gt;="&amp;TIMEVALUE(LEFT($B83,5)),Matches[TIME OUT],"&lt;"&amp;TIMEVALUE(LEFT($B83,5))+TIME(0,15,0),Matches[SITE OUT],C$9)),COUNTIFS(All[TIMEBIN],$B83,All[CLASS],INDEX(classNum,1,MATCH(F$11,classScheme,0)))),"")</f>
        <v>0</v>
      </c>
      <c r="G83" s="11">
        <f ca="1">IF(C$9&lt;&gt;"",IF(C$9&lt;&gt;"All Locations",IF(C$10="From",COUNTIFS(Matches[CLASS],INDEX(classNum,1,MATCH(G$11,classScheme,0)),Matches[TIMEBIN],$B83,Matches[SITE IN],C$9),COUNTIFS(Matches[CLASS],INDEX(classNum,1,MATCH(G$11,classScheme,0)),Matches[TIME OUT],"&gt;="&amp;TIMEVALUE(LEFT($B83,5)),Matches[TIME OUT],"&lt;"&amp;TIMEVALUE(LEFT($B83,5))+TIME(0,15,0),Matches[SITE OUT],C$9)),COUNTIFS(All[TIMEBIN],$B83,All[CLASS],INDEX(classNum,1,MATCH(G$11,classScheme,0)))),"")</f>
        <v>1</v>
      </c>
      <c r="H83" s="12"/>
      <c r="I83" s="8">
        <f ca="1">IF(I$9&lt;&gt;"",IF(I$9&lt;&gt;"All Locations",IF(I$10="From",COUNTIFS(Matches[CLASS],INDEX(classNum,1,MATCH(I$11,classScheme,0)),Matches[TIMEBIN],$B83,Matches[SITE IN],I$9),COUNTIFS(Matches[CLASS],INDEX(classNum,1,MATCH(I$11,classScheme,0)),Matches[TIME OUT],"&gt;="&amp;TIMEVALUE(LEFT($B83,5)),Matches[TIME OUT],"&lt;"&amp;TIMEVALUE(LEFT($B83,5))+TIME(0,15,0),Matches[SITE OUT],I$9)),COUNTIFS(All[TIMEBIN],$B83,All[CLASS],INDEX(classNum,1,MATCH(I$11,classScheme,0)))),"")</f>
        <v>0</v>
      </c>
      <c r="J83" s="9">
        <f ca="1">IF(I$9&lt;&gt;"",IF(I$9&lt;&gt;"All Locations",IF(I$10="From",COUNTIFS(Matches[CLASS],INDEX(classNum,1,MATCH(J$11,classScheme,0)),Matches[TIMEBIN],$B83,Matches[SITE IN],I$9),COUNTIFS(Matches[CLASS],INDEX(classNum,1,MATCH(J$11,classScheme,0)),Matches[TIME OUT],"&gt;="&amp;TIMEVALUE(LEFT($B83,5)),Matches[TIME OUT],"&lt;"&amp;TIMEVALUE(LEFT($B83,5))+TIME(0,15,0),Matches[SITE OUT],I$9)),COUNTIFS(All[TIMEBIN],$B83,All[CLASS],INDEX(classNum,1,MATCH(J$11,classScheme,0)))),"")</f>
        <v>0</v>
      </c>
      <c r="K83" s="9">
        <f ca="1">IF(I$9&lt;&gt;"",IF(I$9&lt;&gt;"All Locations",IF(I$10="From",COUNTIFS(Matches[CLASS],INDEX(classNum,1,MATCH(K$11,classScheme,0)),Matches[TIMEBIN],$B83,Matches[SITE IN],I$9),COUNTIFS(Matches[CLASS],INDEX(classNum,1,MATCH(K$11,classScheme,0)),Matches[TIME OUT],"&gt;="&amp;TIMEVALUE(LEFT($B83,5)),Matches[TIME OUT],"&lt;"&amp;TIMEVALUE(LEFT($B83,5))+TIME(0,15,0),Matches[SITE OUT],I$9)),COUNTIFS(All[TIMEBIN],$B83,All[CLASS],INDEX(classNum,1,MATCH(K$11,classScheme,0)))),"")</f>
        <v>0</v>
      </c>
      <c r="L83" s="10">
        <f ca="1">IF(I$9&lt;&gt;"",IF(I$9&lt;&gt;"All Locations",IF(I$10="From",COUNTIFS(Matches[CLASS],INDEX(classNum,1,MATCH(L$11,classScheme,0)),Matches[TIMEBIN],$B83,Matches[SITE IN],I$9),COUNTIFS(Matches[CLASS],INDEX(classNum,1,MATCH(L$11,classScheme,0)),Matches[TIME OUT],"&gt;="&amp;TIMEVALUE(LEFT($B83,5)),Matches[TIME OUT],"&lt;"&amp;TIMEVALUE(LEFT($B83,5))+TIME(0,15,0),Matches[SITE OUT],I$9)),COUNTIFS(All[TIMEBIN],$B83,All[CLASS],INDEX(classNum,1,MATCH(L$11,classScheme,0)))),"")</f>
        <v>0</v>
      </c>
      <c r="M83" s="11">
        <f ca="1">IF(I$9&lt;&gt;"",IF(I$9&lt;&gt;"All Locations",IF(I$10="From",COUNTIFS(Matches[CLASS],INDEX(classNum,1,MATCH(M$11,classScheme,0)),Matches[TIMEBIN],$B83,Matches[SITE IN],I$9),COUNTIFS(Matches[CLASS],INDEX(classNum,1,MATCH(M$11,classScheme,0)),Matches[TIME OUT],"&gt;="&amp;TIMEVALUE(LEFT($B83,5)),Matches[TIME OUT],"&lt;"&amp;TIMEVALUE(LEFT($B83,5))+TIME(0,15,0),Matches[SITE OUT],I$9)),COUNTIFS(All[TIMEBIN],$B83,All[CLASS],INDEX(classNum,1,MATCH(M$11,classScheme,0)))),"")</f>
        <v>0</v>
      </c>
      <c r="N83" s="12"/>
      <c r="O83" s="8">
        <f ca="1">IF(O$9&lt;&gt;"",IF(O$9&lt;&gt;"All Locations",IF(O$10="From",COUNTIFS(Matches[CLASS],INDEX(classNum,1,MATCH(O$11,classScheme,0)),Matches[TIMEBIN],$B83,Matches[SITE IN],O$9),COUNTIFS(Matches[CLASS],INDEX(classNum,1,MATCH(O$11,classScheme,0)),Matches[TIME OUT],"&gt;="&amp;TIMEVALUE(LEFT($B83,5)),Matches[TIME OUT],"&lt;"&amp;TIMEVALUE(LEFT($B83,5))+TIME(0,15,0),Matches[SITE OUT],O$9)),COUNTIFS(All[TIMEBIN],$B83,All[CLASS],INDEX(classNum,1,MATCH(O$11,classScheme,0)))),"")</f>
        <v>2</v>
      </c>
      <c r="P83" s="9">
        <f ca="1">IF(O$9&lt;&gt;"",IF(O$9&lt;&gt;"All Locations",IF(O$10="From",COUNTIFS(Matches[CLASS],INDEX(classNum,1,MATCH(P$11,classScheme,0)),Matches[TIMEBIN],$B83,Matches[SITE IN],O$9),COUNTIFS(Matches[CLASS],INDEX(classNum,1,MATCH(P$11,classScheme,0)),Matches[TIME OUT],"&gt;="&amp;TIMEVALUE(LEFT($B83,5)),Matches[TIME OUT],"&lt;"&amp;TIMEVALUE(LEFT($B83,5))+TIME(0,15,0),Matches[SITE OUT],O$9)),COUNTIFS(All[TIMEBIN],$B83,All[CLASS],INDEX(classNum,1,MATCH(P$11,classScheme,0)))),"")</f>
        <v>0</v>
      </c>
      <c r="Q83" s="9">
        <f ca="1">IF(O$9&lt;&gt;"",IF(O$9&lt;&gt;"All Locations",IF(O$10="From",COUNTIFS(Matches[CLASS],INDEX(classNum,1,MATCH(Q$11,classScheme,0)),Matches[TIMEBIN],$B83,Matches[SITE IN],O$9),COUNTIFS(Matches[CLASS],INDEX(classNum,1,MATCH(Q$11,classScheme,0)),Matches[TIME OUT],"&gt;="&amp;TIMEVALUE(LEFT($B83,5)),Matches[TIME OUT],"&lt;"&amp;TIMEVALUE(LEFT($B83,5))+TIME(0,15,0),Matches[SITE OUT],O$9)),COUNTIFS(All[TIMEBIN],$B83,All[CLASS],INDEX(classNum,1,MATCH(Q$11,classScheme,0)))),"")</f>
        <v>0</v>
      </c>
      <c r="R83" s="10">
        <f ca="1">IF(O$9&lt;&gt;"",IF(O$9&lt;&gt;"All Locations",IF(O$10="From",COUNTIFS(Matches[CLASS],INDEX(classNum,1,MATCH(R$11,classScheme,0)),Matches[TIMEBIN],$B83,Matches[SITE IN],O$9),COUNTIFS(Matches[CLASS],INDEX(classNum,1,MATCH(R$11,classScheme,0)),Matches[TIME OUT],"&gt;="&amp;TIMEVALUE(LEFT($B83,5)),Matches[TIME OUT],"&lt;"&amp;TIMEVALUE(LEFT($B83,5))+TIME(0,15,0),Matches[SITE OUT],O$9)),COUNTIFS(All[TIMEBIN],$B83,All[CLASS],INDEX(classNum,1,MATCH(R$11,classScheme,0)))),"")</f>
        <v>0</v>
      </c>
      <c r="S83" s="11">
        <f ca="1">IF(O$9&lt;&gt;"",IF(O$9&lt;&gt;"All Locations",IF(O$10="From",COUNTIFS(Matches[CLASS],INDEX(classNum,1,MATCH(S$11,classScheme,0)),Matches[TIMEBIN],$B83,Matches[SITE IN],O$9),COUNTIFS(Matches[CLASS],INDEX(classNum,1,MATCH(S$11,classScheme,0)),Matches[TIME OUT],"&gt;="&amp;TIMEVALUE(LEFT($B83,5)),Matches[TIME OUT],"&lt;"&amp;TIMEVALUE(LEFT($B83,5))+TIME(0,15,0),Matches[SITE OUT],O$9)),COUNTIFS(All[TIMEBIN],$B83,All[CLASS],INDEX(classNum,1,MATCH(S$11,classScheme,0)))),"")</f>
        <v>0</v>
      </c>
      <c r="T83" s="12"/>
      <c r="U83" s="8">
        <f ca="1">IF(U$9&lt;&gt;"",IF(U$9&lt;&gt;"All Locations",IF(U$10="From",COUNTIFS(Matches[CLASS],INDEX(classNum,1,MATCH(U$11,classScheme,0)),Matches[TIMEBIN],$B83,Matches[SITE IN],U$9),COUNTIFS(Matches[CLASS],INDEX(classNum,1,MATCH(U$11,classScheme,0)),Matches[TIME OUT],"&gt;="&amp;TIMEVALUE(LEFT($B83,5)),Matches[TIME OUT],"&lt;"&amp;TIMEVALUE(LEFT($B83,5))+TIME(0,15,0),Matches[SITE OUT],U$9)),COUNTIFS(All[TIMEBIN],$B83,All[CLASS],INDEX(classNum,1,MATCH(U$11,classScheme,0)))),"")</f>
        <v>5</v>
      </c>
      <c r="V83" s="9">
        <f ca="1">IF(U$9&lt;&gt;"",IF(U$9&lt;&gt;"All Locations",IF(U$10="From",COUNTIFS(Matches[CLASS],INDEX(classNum,1,MATCH(V$11,classScheme,0)),Matches[TIMEBIN],$B83,Matches[SITE IN],U$9),COUNTIFS(Matches[CLASS],INDEX(classNum,1,MATCH(V$11,classScheme,0)),Matches[TIME OUT],"&gt;="&amp;TIMEVALUE(LEFT($B83,5)),Matches[TIME OUT],"&lt;"&amp;TIMEVALUE(LEFT($B83,5))+TIME(0,15,0),Matches[SITE OUT],U$9)),COUNTIFS(All[TIMEBIN],$B83,All[CLASS],INDEX(classNum,1,MATCH(V$11,classScheme,0)))),"")</f>
        <v>0</v>
      </c>
      <c r="W83" s="9">
        <f ca="1">IF(U$9&lt;&gt;"",IF(U$9&lt;&gt;"All Locations",IF(U$10="From",COUNTIFS(Matches[CLASS],INDEX(classNum,1,MATCH(W$11,classScheme,0)),Matches[TIMEBIN],$B83,Matches[SITE IN],U$9),COUNTIFS(Matches[CLASS],INDEX(classNum,1,MATCH(W$11,classScheme,0)),Matches[TIME OUT],"&gt;="&amp;TIMEVALUE(LEFT($B83,5)),Matches[TIME OUT],"&lt;"&amp;TIMEVALUE(LEFT($B83,5))+TIME(0,15,0),Matches[SITE OUT],U$9)),COUNTIFS(All[TIMEBIN],$B83,All[CLASS],INDEX(classNum,1,MATCH(W$11,classScheme,0)))),"")</f>
        <v>0</v>
      </c>
      <c r="X83" s="10">
        <f ca="1">IF(U$9&lt;&gt;"",IF(U$9&lt;&gt;"All Locations",IF(U$10="From",COUNTIFS(Matches[CLASS],INDEX(classNum,1,MATCH(X$11,classScheme,0)),Matches[TIMEBIN],$B83,Matches[SITE IN],U$9),COUNTIFS(Matches[CLASS],INDEX(classNum,1,MATCH(X$11,classScheme,0)),Matches[TIME OUT],"&gt;="&amp;TIMEVALUE(LEFT($B83,5)),Matches[TIME OUT],"&lt;"&amp;TIMEVALUE(LEFT($B83,5))+TIME(0,15,0),Matches[SITE OUT],U$9)),COUNTIFS(All[TIMEBIN],$B83,All[CLASS],INDEX(classNum,1,MATCH(X$11,classScheme,0)))),"")</f>
        <v>0</v>
      </c>
      <c r="Y83" s="11">
        <f ca="1">IF(U$9&lt;&gt;"",IF(U$9&lt;&gt;"All Locations",IF(U$10="From",COUNTIFS(Matches[CLASS],INDEX(classNum,1,MATCH(Y$11,classScheme,0)),Matches[TIMEBIN],$B83,Matches[SITE IN],U$9),COUNTIFS(Matches[CLASS],INDEX(classNum,1,MATCH(Y$11,classScheme,0)),Matches[TIME OUT],"&gt;="&amp;TIMEVALUE(LEFT($B83,5)),Matches[TIME OUT],"&lt;"&amp;TIMEVALUE(LEFT($B83,5))+TIME(0,15,0),Matches[SITE OUT],U$9)),COUNTIFS(All[TIMEBIN],$B83,All[CLASS],INDEX(classNum,1,MATCH(Y$11,classScheme,0)))),"")</f>
        <v>0</v>
      </c>
      <c r="Z83" s="12"/>
      <c r="AA83" s="8">
        <f ca="1">IF(AA$9&lt;&gt;"",IF(AA$9&lt;&gt;"All Locations",IF(AA$10="From",COUNTIFS(Matches[CLASS],INDEX(classNum,1,MATCH(AA$11,classScheme,0)),Matches[TIMEBIN],$B83,Matches[SITE IN],AA$9),COUNTIFS(Matches[CLASS],INDEX(classNum,1,MATCH(AA$11,classScheme,0)),Matches[TIME OUT],"&gt;="&amp;TIMEVALUE(LEFT($B83,5)),Matches[TIME OUT],"&lt;"&amp;TIMEVALUE(LEFT($B83,5))+TIME(0,15,0),Matches[SITE OUT],AA$9)),COUNTIFS(All[TIMEBIN],$B83,All[CLASS],INDEX(classNum,1,MATCH(AA$11,classScheme,0)))),"")</f>
        <v>2</v>
      </c>
      <c r="AB83" s="9">
        <f ca="1">IF(AA$9&lt;&gt;"",IF(AA$9&lt;&gt;"All Locations",IF(AA$10="From",COUNTIFS(Matches[CLASS],INDEX(classNum,1,MATCH(AB$11,classScheme,0)),Matches[TIMEBIN],$B83,Matches[SITE IN],AA$9),COUNTIFS(Matches[CLASS],INDEX(classNum,1,MATCH(AB$11,classScheme,0)),Matches[TIME OUT],"&gt;="&amp;TIMEVALUE(LEFT($B83,5)),Matches[TIME OUT],"&lt;"&amp;TIMEVALUE(LEFT($B83,5))+TIME(0,15,0),Matches[SITE OUT],AA$9)),COUNTIFS(All[TIMEBIN],$B83,All[CLASS],INDEX(classNum,1,MATCH(AB$11,classScheme,0)))),"")</f>
        <v>0</v>
      </c>
      <c r="AC83" s="9">
        <f ca="1">IF(AA$9&lt;&gt;"",IF(AA$9&lt;&gt;"All Locations",IF(AA$10="From",COUNTIFS(Matches[CLASS],INDEX(classNum,1,MATCH(AC$11,classScheme,0)),Matches[TIMEBIN],$B83,Matches[SITE IN],AA$9),COUNTIFS(Matches[CLASS],INDEX(classNum,1,MATCH(AC$11,classScheme,0)),Matches[TIME OUT],"&gt;="&amp;TIMEVALUE(LEFT($B83,5)),Matches[TIME OUT],"&lt;"&amp;TIMEVALUE(LEFT($B83,5))+TIME(0,15,0),Matches[SITE OUT],AA$9)),COUNTIFS(All[TIMEBIN],$B83,All[CLASS],INDEX(classNum,1,MATCH(AC$11,classScheme,0)))),"")</f>
        <v>0</v>
      </c>
      <c r="AD83" s="10">
        <f ca="1">IF(AA$9&lt;&gt;"",IF(AA$9&lt;&gt;"All Locations",IF(AA$10="From",COUNTIFS(Matches[CLASS],INDEX(classNum,1,MATCH(AD$11,classScheme,0)),Matches[TIMEBIN],$B83,Matches[SITE IN],AA$9),COUNTIFS(Matches[CLASS],INDEX(classNum,1,MATCH(AD$11,classScheme,0)),Matches[TIME OUT],"&gt;="&amp;TIMEVALUE(LEFT($B83,5)),Matches[TIME OUT],"&lt;"&amp;TIMEVALUE(LEFT($B83,5))+TIME(0,15,0),Matches[SITE OUT],AA$9)),COUNTIFS(All[TIMEBIN],$B83,All[CLASS],INDEX(classNum,1,MATCH(AD$11,classScheme,0)))),"")</f>
        <v>0</v>
      </c>
      <c r="AE83" s="11">
        <f ca="1">IF(AA$9&lt;&gt;"",IF(AA$9&lt;&gt;"All Locations",IF(AA$10="From",COUNTIFS(Matches[CLASS],INDEX(classNum,1,MATCH(AE$11,classScheme,0)),Matches[TIMEBIN],$B83,Matches[SITE IN],AA$9),COUNTIFS(Matches[CLASS],INDEX(classNum,1,MATCH(AE$11,classScheme,0)),Matches[TIME OUT],"&gt;="&amp;TIMEVALUE(LEFT($B83,5)),Matches[TIME OUT],"&lt;"&amp;TIMEVALUE(LEFT($B83,5))+TIME(0,15,0),Matches[SITE OUT],AA$9)),COUNTIFS(All[TIMEBIN],$B83,All[CLASS],INDEX(classNum,1,MATCH(AE$11,classScheme,0)))),"")</f>
        <v>0</v>
      </c>
      <c r="AF83" s="12"/>
      <c r="AG83" s="8">
        <f ca="1">IF(AG$9&lt;&gt;"",IF(AG$9&lt;&gt;"All Locations",IF(AG$10="From",COUNTIFS(Matches[CLASS],INDEX(classNum,1,MATCH(AG$11,classScheme,0)),Matches[TIMEBIN],$B83,Matches[SITE IN],AG$9),COUNTIFS(Matches[CLASS],INDEX(classNum,1,MATCH(AG$11,classScheme,0)),Matches[TIME OUT],"&gt;="&amp;TIMEVALUE(LEFT($B83,5)),Matches[TIME OUT],"&lt;"&amp;TIMEVALUE(LEFT($B83,5))+TIME(0,15,0),Matches[SITE OUT],AG$9)),COUNTIFS(All[TIMEBIN],$B83,All[CLASS],INDEX(classNum,1,MATCH(AG$11,classScheme,0)))),"")</f>
        <v>14</v>
      </c>
      <c r="AH83" s="9">
        <f ca="1">IF(AG$9&lt;&gt;"",IF(AG$9&lt;&gt;"All Locations",IF(AG$10="From",COUNTIFS(Matches[CLASS],INDEX(classNum,1,MATCH(AH$11,classScheme,0)),Matches[TIMEBIN],$B83,Matches[SITE IN],AG$9),COUNTIFS(Matches[CLASS],INDEX(classNum,1,MATCH(AH$11,classScheme,0)),Matches[TIME OUT],"&gt;="&amp;TIMEVALUE(LEFT($B83,5)),Matches[TIME OUT],"&lt;"&amp;TIMEVALUE(LEFT($B83,5))+TIME(0,15,0),Matches[SITE OUT],AG$9)),COUNTIFS(All[TIMEBIN],$B83,All[CLASS],INDEX(classNum,1,MATCH(AH$11,classScheme,0)))),"")</f>
        <v>0</v>
      </c>
      <c r="AI83" s="9">
        <f ca="1">IF(AG$9&lt;&gt;"",IF(AG$9&lt;&gt;"All Locations",IF(AG$10="From",COUNTIFS(Matches[CLASS],INDEX(classNum,1,MATCH(AI$11,classScheme,0)),Matches[TIMEBIN],$B83,Matches[SITE IN],AG$9),COUNTIFS(Matches[CLASS],INDEX(classNum,1,MATCH(AI$11,classScheme,0)),Matches[TIME OUT],"&gt;="&amp;TIMEVALUE(LEFT($B83,5)),Matches[TIME OUT],"&lt;"&amp;TIMEVALUE(LEFT($B83,5))+TIME(0,15,0),Matches[SITE OUT],AG$9)),COUNTIFS(All[TIMEBIN],$B83,All[CLASS],INDEX(classNum,1,MATCH(AI$11,classScheme,0)))),"")</f>
        <v>0</v>
      </c>
      <c r="AJ83" s="10">
        <f ca="1">IF(AG$9&lt;&gt;"",IF(AG$9&lt;&gt;"All Locations",IF(AG$10="From",COUNTIFS(Matches[CLASS],INDEX(classNum,1,MATCH(AJ$11,classScheme,0)),Matches[TIMEBIN],$B83,Matches[SITE IN],AG$9),COUNTIFS(Matches[CLASS],INDEX(classNum,1,MATCH(AJ$11,classScheme,0)),Matches[TIME OUT],"&gt;="&amp;TIMEVALUE(LEFT($B83,5)),Matches[TIME OUT],"&lt;"&amp;TIMEVALUE(LEFT($B83,5))+TIME(0,15,0),Matches[SITE OUT],AG$9)),COUNTIFS(All[TIMEBIN],$B83,All[CLASS],INDEX(classNum,1,MATCH(AJ$11,classScheme,0)))),"")</f>
        <v>0</v>
      </c>
      <c r="AK83" s="11">
        <f ca="1">IF(AG$9&lt;&gt;"",IF(AG$9&lt;&gt;"All Locations",IF(AG$10="From",COUNTIFS(Matches[CLASS],INDEX(classNum,1,MATCH(AK$11,classScheme,0)),Matches[TIMEBIN],$B83,Matches[SITE IN],AG$9),COUNTIFS(Matches[CLASS],INDEX(classNum,1,MATCH(AK$11,classScheme,0)),Matches[TIME OUT],"&gt;="&amp;TIMEVALUE(LEFT($B83,5)),Matches[TIME OUT],"&lt;"&amp;TIMEVALUE(LEFT($B83,5))+TIME(0,15,0),Matches[SITE OUT],AG$9)),COUNTIFS(All[TIMEBIN],$B83,All[CLASS],INDEX(classNum,1,MATCH(AK$11,classScheme,0)))),"")</f>
        <v>0</v>
      </c>
      <c r="AL83" s="12"/>
      <c r="AM83" s="8">
        <f ca="1">IF(AM$9&lt;&gt;"",IF(AM$9&lt;&gt;"All Locations",IF(AM$10="From",COUNTIFS(Matches[CLASS],INDEX(classNum,1,MATCH(AM$11,classScheme,0)),Matches[TIMEBIN],$B83,Matches[SITE IN],AM$9),COUNTIFS(Matches[CLASS],INDEX(classNum,1,MATCH(AM$11,classScheme,0)),Matches[TIME OUT],"&gt;="&amp;TIMEVALUE(LEFT($B83,5)),Matches[TIME OUT],"&lt;"&amp;TIMEVALUE(LEFT($B83,5))+TIME(0,15,0),Matches[SITE OUT],AM$9)),COUNTIFS(All[TIMEBIN],$B83,All[CLASS],INDEX(classNum,1,MATCH(AM$11,classScheme,0)))),"")</f>
        <v>18</v>
      </c>
      <c r="AN83" s="9">
        <f ca="1">IF(AM$9&lt;&gt;"",IF(AM$9&lt;&gt;"All Locations",IF(AM$10="From",COUNTIFS(Matches[CLASS],INDEX(classNum,1,MATCH(AN$11,classScheme,0)),Matches[TIMEBIN],$B83,Matches[SITE IN],AM$9),COUNTIFS(Matches[CLASS],INDEX(classNum,1,MATCH(AN$11,classScheme,0)),Matches[TIME OUT],"&gt;="&amp;TIMEVALUE(LEFT($B83,5)),Matches[TIME OUT],"&lt;"&amp;TIMEVALUE(LEFT($B83,5))+TIME(0,15,0),Matches[SITE OUT],AM$9)),COUNTIFS(All[TIMEBIN],$B83,All[CLASS],INDEX(classNum,1,MATCH(AN$11,classScheme,0)))),"")</f>
        <v>0</v>
      </c>
      <c r="AO83" s="9">
        <f ca="1">IF(AM$9&lt;&gt;"",IF(AM$9&lt;&gt;"All Locations",IF(AM$10="From",COUNTIFS(Matches[CLASS],INDEX(classNum,1,MATCH(AO$11,classScheme,0)),Matches[TIMEBIN],$B83,Matches[SITE IN],AM$9),COUNTIFS(Matches[CLASS],INDEX(classNum,1,MATCH(AO$11,classScheme,0)),Matches[TIME OUT],"&gt;="&amp;TIMEVALUE(LEFT($B83,5)),Matches[TIME OUT],"&lt;"&amp;TIMEVALUE(LEFT($B83,5))+TIME(0,15,0),Matches[SITE OUT],AM$9)),COUNTIFS(All[TIMEBIN],$B83,All[CLASS],INDEX(classNum,1,MATCH(AO$11,classScheme,0)))),"")</f>
        <v>0</v>
      </c>
      <c r="AP83" s="10">
        <f ca="1">IF(AM$9&lt;&gt;"",IF(AM$9&lt;&gt;"All Locations",IF(AM$10="From",COUNTIFS(Matches[CLASS],INDEX(classNum,1,MATCH(AP$11,classScheme,0)),Matches[TIMEBIN],$B83,Matches[SITE IN],AM$9),COUNTIFS(Matches[CLASS],INDEX(classNum,1,MATCH(AP$11,classScheme,0)),Matches[TIME OUT],"&gt;="&amp;TIMEVALUE(LEFT($B83,5)),Matches[TIME OUT],"&lt;"&amp;TIMEVALUE(LEFT($B83,5))+TIME(0,15,0),Matches[SITE OUT],AM$9)),COUNTIFS(All[TIMEBIN],$B83,All[CLASS],INDEX(classNum,1,MATCH(AP$11,classScheme,0)))),"")</f>
        <v>0</v>
      </c>
      <c r="AQ83" s="11">
        <f ca="1">IF(AM$9&lt;&gt;"",IF(AM$9&lt;&gt;"All Locations",IF(AM$10="From",COUNTIFS(Matches[CLASS],INDEX(classNum,1,MATCH(AQ$11,classScheme,0)),Matches[TIMEBIN],$B83,Matches[SITE IN],AM$9),COUNTIFS(Matches[CLASS],INDEX(classNum,1,MATCH(AQ$11,classScheme,0)),Matches[TIME OUT],"&gt;="&amp;TIMEVALUE(LEFT($B83,5)),Matches[TIME OUT],"&lt;"&amp;TIMEVALUE(LEFT($B83,5))+TIME(0,15,0),Matches[SITE OUT],AM$9)),COUNTIFS(All[TIMEBIN],$B83,All[CLASS],INDEX(classNum,1,MATCH(AQ$11,classScheme,0)))),"")</f>
        <v>2</v>
      </c>
      <c r="AR83" s="12"/>
      <c r="AS83" s="8">
        <f ca="1">IF(AS$9&lt;&gt;"",IF(AS$9&lt;&gt;"All Locations",IF(AS$10="From",COUNTIFS(Matches[CLASS],INDEX(classNum,1,MATCH(AS$11,classScheme,0)),Matches[TIMEBIN],$B83,Matches[SITE IN],AS$9),COUNTIFS(Matches[CLASS],INDEX(classNum,1,MATCH(AS$11,classScheme,0)),Matches[TIME OUT],"&gt;="&amp;TIMEVALUE(LEFT($B83,5)),Matches[TIME OUT],"&lt;"&amp;TIMEVALUE(LEFT($B83,5))+TIME(0,15,0),Matches[SITE OUT],AS$9)),COUNTIFS(All[TIMEBIN],$B83,All[CLASS],INDEX(classNum,1,MATCH(AS$11,classScheme,0)))),"")</f>
        <v>0</v>
      </c>
      <c r="AT83" s="9">
        <f ca="1">IF(AS$9&lt;&gt;"",IF(AS$9&lt;&gt;"All Locations",IF(AS$10="From",COUNTIFS(Matches[CLASS],INDEX(classNum,1,MATCH(AT$11,classScheme,0)),Matches[TIMEBIN],$B83,Matches[SITE IN],AS$9),COUNTIFS(Matches[CLASS],INDEX(classNum,1,MATCH(AT$11,classScheme,0)),Matches[TIME OUT],"&gt;="&amp;TIMEVALUE(LEFT($B83,5)),Matches[TIME OUT],"&lt;"&amp;TIMEVALUE(LEFT($B83,5))+TIME(0,15,0),Matches[SITE OUT],AS$9)),COUNTIFS(All[TIMEBIN],$B83,All[CLASS],INDEX(classNum,1,MATCH(AT$11,classScheme,0)))),"")</f>
        <v>0</v>
      </c>
      <c r="AU83" s="9">
        <f ca="1">IF(AS$9&lt;&gt;"",IF(AS$9&lt;&gt;"All Locations",IF(AS$10="From",COUNTIFS(Matches[CLASS],INDEX(classNum,1,MATCH(AU$11,classScheme,0)),Matches[TIMEBIN],$B83,Matches[SITE IN],AS$9),COUNTIFS(Matches[CLASS],INDEX(classNum,1,MATCH(AU$11,classScheme,0)),Matches[TIME OUT],"&gt;="&amp;TIMEVALUE(LEFT($B83,5)),Matches[TIME OUT],"&lt;"&amp;TIMEVALUE(LEFT($B83,5))+TIME(0,15,0),Matches[SITE OUT],AS$9)),COUNTIFS(All[TIMEBIN],$B83,All[CLASS],INDEX(classNum,1,MATCH(AU$11,classScheme,0)))),"")</f>
        <v>0</v>
      </c>
      <c r="AV83" s="10">
        <f ca="1">IF(AS$9&lt;&gt;"",IF(AS$9&lt;&gt;"All Locations",IF(AS$10="From",COUNTIFS(Matches[CLASS],INDEX(classNum,1,MATCH(AV$11,classScheme,0)),Matches[TIMEBIN],$B83,Matches[SITE IN],AS$9),COUNTIFS(Matches[CLASS],INDEX(classNum,1,MATCH(AV$11,classScheme,0)),Matches[TIME OUT],"&gt;="&amp;TIMEVALUE(LEFT($B83,5)),Matches[TIME OUT],"&lt;"&amp;TIMEVALUE(LEFT($B83,5))+TIME(0,15,0),Matches[SITE OUT],AS$9)),COUNTIFS(All[TIMEBIN],$B83,All[CLASS],INDEX(classNum,1,MATCH(AV$11,classScheme,0)))),"")</f>
        <v>0</v>
      </c>
      <c r="AW83" s="11">
        <f ca="1">IF(AS$9&lt;&gt;"",IF(AS$9&lt;&gt;"All Locations",IF(AS$10="From",COUNTIFS(Matches[CLASS],INDEX(classNum,1,MATCH(AW$11,classScheme,0)),Matches[TIMEBIN],$B83,Matches[SITE IN],AS$9),COUNTIFS(Matches[CLASS],INDEX(classNum,1,MATCH(AW$11,classScheme,0)),Matches[TIME OUT],"&gt;="&amp;TIMEVALUE(LEFT($B83,5)),Matches[TIME OUT],"&lt;"&amp;TIMEVALUE(LEFT($B83,5))+TIME(0,15,0),Matches[SITE OUT],AS$9)),COUNTIFS(All[TIMEBIN],$B83,All[CLASS],INDEX(classNum,1,MATCH(AW$11,classScheme,0)))),"")</f>
        <v>0</v>
      </c>
      <c r="AX83" s="12"/>
      <c r="AY83" s="8">
        <f ca="1">IF(AY$9&lt;&gt;"",IF(AY$9&lt;&gt;"All Locations",IF(AY$10="From",COUNTIFS(Matches[CLASS],INDEX(classNum,1,MATCH(AY$11,classScheme,0)),Matches[TIMEBIN],$B83,Matches[SITE IN],AY$9),COUNTIFS(Matches[CLASS],INDEX(classNum,1,MATCH(AY$11,classScheme,0)),Matches[TIME OUT],"&gt;="&amp;TIMEVALUE(LEFT($B83,5)),Matches[TIME OUT],"&lt;"&amp;TIMEVALUE(LEFT($B83,5))+TIME(0,15,0),Matches[SITE OUT],AY$9)),COUNTIFS(All[TIMEBIN],$B83,All[CLASS],INDEX(classNum,1,MATCH(AY$11,classScheme,0)))),"")</f>
        <v>14</v>
      </c>
      <c r="AZ83" s="9">
        <f ca="1">IF(AY$9&lt;&gt;"",IF(AY$9&lt;&gt;"All Locations",IF(AY$10="From",COUNTIFS(Matches[CLASS],INDEX(classNum,1,MATCH(AZ$11,classScheme,0)),Matches[TIMEBIN],$B83,Matches[SITE IN],AY$9),COUNTIFS(Matches[CLASS],INDEX(classNum,1,MATCH(AZ$11,classScheme,0)),Matches[TIME OUT],"&gt;="&amp;TIMEVALUE(LEFT($B83,5)),Matches[TIME OUT],"&lt;"&amp;TIMEVALUE(LEFT($B83,5))+TIME(0,15,0),Matches[SITE OUT],AY$9)),COUNTIFS(All[TIMEBIN],$B83,All[CLASS],INDEX(classNum,1,MATCH(AZ$11,classScheme,0)))),"")</f>
        <v>0</v>
      </c>
      <c r="BA83" s="9">
        <f ca="1">IF(AY$9&lt;&gt;"",IF(AY$9&lt;&gt;"All Locations",IF(AY$10="From",COUNTIFS(Matches[CLASS],INDEX(classNum,1,MATCH(BA$11,classScheme,0)),Matches[TIMEBIN],$B83,Matches[SITE IN],AY$9),COUNTIFS(Matches[CLASS],INDEX(classNum,1,MATCH(BA$11,classScheme,0)),Matches[TIME OUT],"&gt;="&amp;TIMEVALUE(LEFT($B83,5)),Matches[TIME OUT],"&lt;"&amp;TIMEVALUE(LEFT($B83,5))+TIME(0,15,0),Matches[SITE OUT],AY$9)),COUNTIFS(All[TIMEBIN],$B83,All[CLASS],INDEX(classNum,1,MATCH(BA$11,classScheme,0)))),"")</f>
        <v>0</v>
      </c>
      <c r="BB83" s="10">
        <f ca="1">IF(AY$9&lt;&gt;"",IF(AY$9&lt;&gt;"All Locations",IF(AY$10="From",COUNTIFS(Matches[CLASS],INDEX(classNum,1,MATCH(BB$11,classScheme,0)),Matches[TIMEBIN],$B83,Matches[SITE IN],AY$9),COUNTIFS(Matches[CLASS],INDEX(classNum,1,MATCH(BB$11,classScheme,0)),Matches[TIME OUT],"&gt;="&amp;TIMEVALUE(LEFT($B83,5)),Matches[TIME OUT],"&lt;"&amp;TIMEVALUE(LEFT($B83,5))+TIME(0,15,0),Matches[SITE OUT],AY$9)),COUNTIFS(All[TIMEBIN],$B83,All[CLASS],INDEX(classNum,1,MATCH(BB$11,classScheme,0)))),"")</f>
        <v>0</v>
      </c>
      <c r="BC83" s="11">
        <f ca="1">IF(AY$9&lt;&gt;"",IF(AY$9&lt;&gt;"All Locations",IF(AY$10="From",COUNTIFS(Matches[CLASS],INDEX(classNum,1,MATCH(BC$11,classScheme,0)),Matches[TIMEBIN],$B83,Matches[SITE IN],AY$9),COUNTIFS(Matches[CLASS],INDEX(classNum,1,MATCH(BC$11,classScheme,0)),Matches[TIME OUT],"&gt;="&amp;TIMEVALUE(LEFT($B83,5)),Matches[TIME OUT],"&lt;"&amp;TIMEVALUE(LEFT($B83,5))+TIME(0,15,0),Matches[SITE OUT],AY$9)),COUNTIFS(All[TIMEBIN],$B83,All[CLASS],INDEX(classNum,1,MATCH(BC$11,classScheme,0)))),"")</f>
        <v>0</v>
      </c>
      <c r="BD83" s="12"/>
      <c r="BE83" s="8">
        <f ca="1">IF(BE$9&lt;&gt;"",IF(BE$9&lt;&gt;"All Locations",IF(BE$10="From",COUNTIFS(Matches[CLASS],INDEX(classNum,1,MATCH(BE$11,classScheme,0)),Matches[TIMEBIN],$B83,Matches[SITE IN],BE$9),COUNTIFS(Matches[CLASS],INDEX(classNum,1,MATCH(BE$11,classScheme,0)),Matches[TIME OUT],"&gt;="&amp;TIMEVALUE(LEFT($B83,5)),Matches[TIME OUT],"&lt;"&amp;TIMEVALUE(LEFT($B83,5))+TIME(0,15,0),Matches[SITE OUT],BE$9)),COUNTIFS(All[TIMEBIN],$B83,All[CLASS],INDEX(classNum,1,MATCH(BE$11,classScheme,0)))),"")</f>
        <v>5</v>
      </c>
      <c r="BF83" s="9">
        <f ca="1">IF(BE$9&lt;&gt;"",IF(BE$9&lt;&gt;"All Locations",IF(BE$10="From",COUNTIFS(Matches[CLASS],INDEX(classNum,1,MATCH(BF$11,classScheme,0)),Matches[TIMEBIN],$B83,Matches[SITE IN],BE$9),COUNTIFS(Matches[CLASS],INDEX(classNum,1,MATCH(BF$11,classScheme,0)),Matches[TIME OUT],"&gt;="&amp;TIMEVALUE(LEFT($B83,5)),Matches[TIME OUT],"&lt;"&amp;TIMEVALUE(LEFT($B83,5))+TIME(0,15,0),Matches[SITE OUT],BE$9)),COUNTIFS(All[TIMEBIN],$B83,All[CLASS],INDEX(classNum,1,MATCH(BF$11,classScheme,0)))),"")</f>
        <v>0</v>
      </c>
      <c r="BG83" s="9">
        <f ca="1">IF(BE$9&lt;&gt;"",IF(BE$9&lt;&gt;"All Locations",IF(BE$10="From",COUNTIFS(Matches[CLASS],INDEX(classNum,1,MATCH(BG$11,classScheme,0)),Matches[TIMEBIN],$B83,Matches[SITE IN],BE$9),COUNTIFS(Matches[CLASS],INDEX(classNum,1,MATCH(BG$11,classScheme,0)),Matches[TIME OUT],"&gt;="&amp;TIMEVALUE(LEFT($B83,5)),Matches[TIME OUT],"&lt;"&amp;TIMEVALUE(LEFT($B83,5))+TIME(0,15,0),Matches[SITE OUT],BE$9)),COUNTIFS(All[TIMEBIN],$B83,All[CLASS],INDEX(classNum,1,MATCH(BG$11,classScheme,0)))),"")</f>
        <v>0</v>
      </c>
      <c r="BH83" s="10">
        <f ca="1">IF(BE$9&lt;&gt;"",IF(BE$9&lt;&gt;"All Locations",IF(BE$10="From",COUNTIFS(Matches[CLASS],INDEX(classNum,1,MATCH(BH$11,classScheme,0)),Matches[TIMEBIN],$B83,Matches[SITE IN],BE$9),COUNTIFS(Matches[CLASS],INDEX(classNum,1,MATCH(BH$11,classScheme,0)),Matches[TIME OUT],"&gt;="&amp;TIMEVALUE(LEFT($B83,5)),Matches[TIME OUT],"&lt;"&amp;TIMEVALUE(LEFT($B83,5))+TIME(0,15,0),Matches[SITE OUT],BE$9)),COUNTIFS(All[TIMEBIN],$B83,All[CLASS],INDEX(classNum,1,MATCH(BH$11,classScheme,0)))),"")</f>
        <v>0</v>
      </c>
      <c r="BI83" s="11">
        <f ca="1">IF(BE$9&lt;&gt;"",IF(BE$9&lt;&gt;"All Locations",IF(BE$10="From",COUNTIFS(Matches[CLASS],INDEX(classNum,1,MATCH(BI$11,classScheme,0)),Matches[TIMEBIN],$B83,Matches[SITE IN],BE$9),COUNTIFS(Matches[CLASS],INDEX(classNum,1,MATCH(BI$11,classScheme,0)),Matches[TIME OUT],"&gt;="&amp;TIMEVALUE(LEFT($B83,5)),Matches[TIME OUT],"&lt;"&amp;TIMEVALUE(LEFT($B83,5))+TIME(0,15,0),Matches[SITE OUT],BE$9)),COUNTIFS(All[TIMEBIN],$B83,All[CLASS],INDEX(classNum,1,MATCH(BI$11,classScheme,0)))),"")</f>
        <v>0</v>
      </c>
      <c r="BJ83" s="12"/>
      <c r="BK83" s="8">
        <f ca="1">IF(BK$9&lt;&gt;"",IF(BK$9&lt;&gt;"All Locations",IF(BK$10="From",COUNTIFS(Matches[CLASS],INDEX(classNum,1,MATCH(BK$11,classScheme,0)),Matches[TIMEBIN],$B83,Matches[SITE IN],BK$9),COUNTIFS(Matches[CLASS],INDEX(classNum,1,MATCH(BK$11,classScheme,0)),Matches[TIME OUT],"&gt;="&amp;TIMEVALUE(LEFT($B83,5)),Matches[TIME OUT],"&lt;"&amp;TIMEVALUE(LEFT($B83,5))+TIME(0,15,0),Matches[SITE OUT],BK$9)),COUNTIFS(All[TIMEBIN],$B83,All[CLASS],INDEX(classNum,1,MATCH(BK$11,classScheme,0)))),"")</f>
        <v>5</v>
      </c>
      <c r="BL83" s="9">
        <f ca="1">IF(BK$9&lt;&gt;"",IF(BK$9&lt;&gt;"All Locations",IF(BK$10="From",COUNTIFS(Matches[CLASS],INDEX(classNum,1,MATCH(BL$11,classScheme,0)),Matches[TIMEBIN],$B83,Matches[SITE IN],BK$9),COUNTIFS(Matches[CLASS],INDEX(classNum,1,MATCH(BL$11,classScheme,0)),Matches[TIME OUT],"&gt;="&amp;TIMEVALUE(LEFT($B83,5)),Matches[TIME OUT],"&lt;"&amp;TIMEVALUE(LEFT($B83,5))+TIME(0,15,0),Matches[SITE OUT],BK$9)),COUNTIFS(All[TIMEBIN],$B83,All[CLASS],INDEX(classNum,1,MATCH(BL$11,classScheme,0)))),"")</f>
        <v>0</v>
      </c>
      <c r="BM83" s="9">
        <f ca="1">IF(BK$9&lt;&gt;"",IF(BK$9&lt;&gt;"All Locations",IF(BK$10="From",COUNTIFS(Matches[CLASS],INDEX(classNum,1,MATCH(BM$11,classScheme,0)),Matches[TIMEBIN],$B83,Matches[SITE IN],BK$9),COUNTIFS(Matches[CLASS],INDEX(classNum,1,MATCH(BM$11,classScheme,0)),Matches[TIME OUT],"&gt;="&amp;TIMEVALUE(LEFT($B83,5)),Matches[TIME OUT],"&lt;"&amp;TIMEVALUE(LEFT($B83,5))+TIME(0,15,0),Matches[SITE OUT],BK$9)),COUNTIFS(All[TIMEBIN],$B83,All[CLASS],INDEX(classNum,1,MATCH(BM$11,classScheme,0)))),"")</f>
        <v>0</v>
      </c>
      <c r="BN83" s="10">
        <f ca="1">IF(BK$9&lt;&gt;"",IF(BK$9&lt;&gt;"All Locations",IF(BK$10="From",COUNTIFS(Matches[CLASS],INDEX(classNum,1,MATCH(BN$11,classScheme,0)),Matches[TIMEBIN],$B83,Matches[SITE IN],BK$9),COUNTIFS(Matches[CLASS],INDEX(classNum,1,MATCH(BN$11,classScheme,0)),Matches[TIME OUT],"&gt;="&amp;TIMEVALUE(LEFT($B83,5)),Matches[TIME OUT],"&lt;"&amp;TIMEVALUE(LEFT($B83,5))+TIME(0,15,0),Matches[SITE OUT],BK$9)),COUNTIFS(All[TIMEBIN],$B83,All[CLASS],INDEX(classNum,1,MATCH(BN$11,classScheme,0)))),"")</f>
        <v>0</v>
      </c>
      <c r="BO83" s="11">
        <f ca="1">IF(BK$9&lt;&gt;"",IF(BK$9&lt;&gt;"All Locations",IF(BK$10="From",COUNTIFS(Matches[CLASS],INDEX(classNum,1,MATCH(BO$11,classScheme,0)),Matches[TIMEBIN],$B83,Matches[SITE IN],BK$9),COUNTIFS(Matches[CLASS],INDEX(classNum,1,MATCH(BO$11,classScheme,0)),Matches[TIME OUT],"&gt;="&amp;TIMEVALUE(LEFT($B83,5)),Matches[TIME OUT],"&lt;"&amp;TIMEVALUE(LEFT($B83,5))+TIME(0,15,0),Matches[SITE OUT],BK$9)),COUNTIFS(All[TIMEBIN],$B83,All[CLASS],INDEX(classNum,1,MATCH(BO$11,classScheme,0)))),"")</f>
        <v>0</v>
      </c>
      <c r="BP83" s="12"/>
      <c r="BQ83" s="8">
        <f ca="1">IF(BQ$9&lt;&gt;"",IF(BQ$9&lt;&gt;"All Locations",IF(BQ$10="From",COUNTIFS(Matches[CLASS],INDEX(classNum,1,MATCH(BQ$11,classScheme,0)),Matches[TIMEBIN],$B83,Matches[SITE IN],BQ$9),COUNTIFS(Matches[CLASS],INDEX(classNum,1,MATCH(BQ$11,classScheme,0)),Matches[TIME OUT],"&gt;="&amp;TIMEVALUE(LEFT($B83,5)),Matches[TIME OUT],"&lt;"&amp;TIMEVALUE(LEFT($B83,5))+TIME(0,15,0),Matches[SITE OUT],BQ$9)),COUNTIFS(All[TIMEBIN],$B83,All[CLASS],INDEX(classNum,1,MATCH(BQ$11,classScheme,0)))),"")</f>
        <v>99</v>
      </c>
      <c r="BR83" s="9">
        <f ca="1">IF(BQ$9&lt;&gt;"",IF(BQ$9&lt;&gt;"All Locations",IF(BQ$10="From",COUNTIFS(Matches[CLASS],INDEX(classNum,1,MATCH(BR$11,classScheme,0)),Matches[TIMEBIN],$B83,Matches[SITE IN],BQ$9),COUNTIFS(Matches[CLASS],INDEX(classNum,1,MATCH(BR$11,classScheme,0)),Matches[TIME OUT],"&gt;="&amp;TIMEVALUE(LEFT($B83,5)),Matches[TIME OUT],"&lt;"&amp;TIMEVALUE(LEFT($B83,5))+TIME(0,15,0),Matches[SITE OUT],BQ$9)),COUNTIFS(All[TIMEBIN],$B83,All[CLASS],INDEX(classNum,1,MATCH(BR$11,classScheme,0)))),"")</f>
        <v>5</v>
      </c>
      <c r="BS83" s="9">
        <f ca="1">IF(BQ$9&lt;&gt;"",IF(BQ$9&lt;&gt;"All Locations",IF(BQ$10="From",COUNTIFS(Matches[CLASS],INDEX(classNum,1,MATCH(BS$11,classScheme,0)),Matches[TIMEBIN],$B83,Matches[SITE IN],BQ$9),COUNTIFS(Matches[CLASS],INDEX(classNum,1,MATCH(BS$11,classScheme,0)),Matches[TIME OUT],"&gt;="&amp;TIMEVALUE(LEFT($B83,5)),Matches[TIME OUT],"&lt;"&amp;TIMEVALUE(LEFT($B83,5))+TIME(0,15,0),Matches[SITE OUT],BQ$9)),COUNTIFS(All[TIMEBIN],$B83,All[CLASS],INDEX(classNum,1,MATCH(BS$11,classScheme,0)))),"")</f>
        <v>0</v>
      </c>
      <c r="BT83" s="10">
        <f ca="1">IF(BQ$9&lt;&gt;"",IF(BQ$9&lt;&gt;"All Locations",IF(BQ$10="From",COUNTIFS(Matches[CLASS],INDEX(classNum,1,MATCH(BT$11,classScheme,0)),Matches[TIMEBIN],$B83,Matches[SITE IN],BQ$9),COUNTIFS(Matches[CLASS],INDEX(classNum,1,MATCH(BT$11,classScheme,0)),Matches[TIME OUT],"&gt;="&amp;TIMEVALUE(LEFT($B83,5)),Matches[TIME OUT],"&lt;"&amp;TIMEVALUE(LEFT($B83,5))+TIME(0,15,0),Matches[SITE OUT],BQ$9)),COUNTIFS(All[TIMEBIN],$B83,All[CLASS],INDEX(classNum,1,MATCH(BT$11,classScheme,0)))),"")</f>
        <v>3</v>
      </c>
      <c r="BU83" s="11">
        <f ca="1">IF(BQ$9&lt;&gt;"",IF(BQ$9&lt;&gt;"All Locations",IF(BQ$10="From",COUNTIFS(Matches[CLASS],INDEX(classNum,1,MATCH(BU$11,classScheme,0)),Matches[TIMEBIN],$B83,Matches[SITE IN],BQ$9),COUNTIFS(Matches[CLASS],INDEX(classNum,1,MATCH(BU$11,classScheme,0)),Matches[TIME OUT],"&gt;="&amp;TIMEVALUE(LEFT($B83,5)),Matches[TIME OUT],"&lt;"&amp;TIMEVALUE(LEFT($B83,5))+TIME(0,15,0),Matches[SITE OUT],BQ$9)),COUNTIFS(All[TIMEBIN],$B83,All[CLASS],INDEX(classNum,1,MATCH(BU$11,classScheme,0)))),"")</f>
        <v>4</v>
      </c>
    </row>
    <row r="84" spans="2:73" ht="15.75" thickBot="1">
      <c r="B84" s="13" t="s">
        <v>16</v>
      </c>
      <c r="C84" s="14">
        <f ca="1">IF(C$9&lt;&gt;"",SUM(C12:C83),"")</f>
        <v>2208</v>
      </c>
      <c r="D84" s="15">
        <f ca="1">IF(C$9&lt;&gt;"",SUM(D12:D83),"")</f>
        <v>168</v>
      </c>
      <c r="E84" s="15">
        <f ca="1">IF(C$9&lt;&gt;"",SUM(E12:E83),"")</f>
        <v>29</v>
      </c>
      <c r="F84" s="15">
        <f ca="1">IF(C$9&lt;&gt;"",SUM(F12:F83),"")</f>
        <v>7</v>
      </c>
      <c r="G84" s="16">
        <f ca="1">IF(C$9&lt;&gt;"",SUM(G12:G83),"")</f>
        <v>265</v>
      </c>
      <c r="H84" s="12"/>
      <c r="I84" s="14">
        <f ca="1">IF(I$9&lt;&gt;"",SUM(I12:I83),"")</f>
        <v>0</v>
      </c>
      <c r="J84" s="15">
        <f ca="1">IF(I$9&lt;&gt;"",SUM(J12:J83),"")</f>
        <v>1</v>
      </c>
      <c r="K84" s="15">
        <f ca="1">IF(I$9&lt;&gt;"",SUM(K12:K83),"")</f>
        <v>0</v>
      </c>
      <c r="L84" s="15">
        <f ca="1">IF(I$9&lt;&gt;"",SUM(L12:L83),"")</f>
        <v>0</v>
      </c>
      <c r="M84" s="16">
        <f ca="1">IF(I$9&lt;&gt;"",SUM(M12:M83),"")</f>
        <v>0</v>
      </c>
      <c r="N84" s="12"/>
      <c r="O84" s="14">
        <f ca="1">IF(O$9&lt;&gt;"",SUM(O12:O83),"")</f>
        <v>404</v>
      </c>
      <c r="P84" s="15">
        <f ca="1">IF(O$9&lt;&gt;"",SUM(P12:P83),"")</f>
        <v>58</v>
      </c>
      <c r="Q84" s="15">
        <f ca="1">IF(O$9&lt;&gt;"",SUM(Q12:Q83),"")</f>
        <v>5</v>
      </c>
      <c r="R84" s="15">
        <f ca="1">IF(O$9&lt;&gt;"",SUM(R12:R83),"")</f>
        <v>0</v>
      </c>
      <c r="S84" s="16">
        <f ca="1">IF(O$9&lt;&gt;"",SUM(S12:S83),"")</f>
        <v>0</v>
      </c>
      <c r="T84" s="12"/>
      <c r="U84" s="14">
        <f ca="1">IF(U$9&lt;&gt;"",SUM(U12:U83),"")</f>
        <v>720</v>
      </c>
      <c r="V84" s="15">
        <f ca="1">IF(U$9&lt;&gt;"",SUM(V12:V83),"")</f>
        <v>107</v>
      </c>
      <c r="W84" s="15">
        <f ca="1">IF(U$9&lt;&gt;"",SUM(W12:W83),"")</f>
        <v>13</v>
      </c>
      <c r="X84" s="15">
        <f ca="1">IF(U$9&lt;&gt;"",SUM(X12:X83),"")</f>
        <v>11</v>
      </c>
      <c r="Y84" s="16">
        <f ca="1">IF(U$9&lt;&gt;"",SUM(Y12:Y83),"")</f>
        <v>2</v>
      </c>
      <c r="AA84" s="14">
        <f ca="1">IF(AA$9&lt;&gt;"",SUM(AA12:AA83),"")</f>
        <v>768</v>
      </c>
      <c r="AB84" s="15">
        <f ca="1">IF(AA$9&lt;&gt;"",SUM(AB12:AB83),"")</f>
        <v>64</v>
      </c>
      <c r="AC84" s="15">
        <f ca="1">IF(AA$9&lt;&gt;"",SUM(AC12:AC83),"")</f>
        <v>6</v>
      </c>
      <c r="AD84" s="15">
        <f ca="1">IF(AA$9&lt;&gt;"",SUM(AD12:AD83),"")</f>
        <v>0</v>
      </c>
      <c r="AE84" s="16">
        <f ca="1">IF(AA$9&lt;&gt;"",SUM(AE12:AE83),"")</f>
        <v>1</v>
      </c>
      <c r="AG84" s="14">
        <f ca="1">IF(AG$9&lt;&gt;"",SUM(AG12:AG83),"")</f>
        <v>1228</v>
      </c>
      <c r="AH84" s="15">
        <f ca="1">IF(AG$9&lt;&gt;"",SUM(AH12:AH83),"")</f>
        <v>97</v>
      </c>
      <c r="AI84" s="15">
        <f ca="1">IF(AG$9&lt;&gt;"",SUM(AI12:AI83),"")</f>
        <v>21</v>
      </c>
      <c r="AJ84" s="15">
        <f ca="1">IF(AG$9&lt;&gt;"",SUM(AJ12:AJ83),"")</f>
        <v>4</v>
      </c>
      <c r="AK84" s="16">
        <f ca="1">IF(AG$9&lt;&gt;"",SUM(AK12:AK83),"")</f>
        <v>7</v>
      </c>
      <c r="AM84" s="14">
        <f ca="1">IF(AM$9&lt;&gt;"",SUM(AM12:AM83),"")</f>
        <v>1111</v>
      </c>
      <c r="AN84" s="15">
        <f ca="1">IF(AM$9&lt;&gt;"",SUM(AN12:AN83),"")</f>
        <v>92</v>
      </c>
      <c r="AO84" s="15">
        <f ca="1">IF(AM$9&lt;&gt;"",SUM(AO12:AO83),"")</f>
        <v>9</v>
      </c>
      <c r="AP84" s="15">
        <f ca="1">IF(AM$9&lt;&gt;"",SUM(AP12:AP83),"")</f>
        <v>7</v>
      </c>
      <c r="AQ84" s="16">
        <f ca="1">IF(AM$9&lt;&gt;"",SUM(AQ12:AQ83),"")</f>
        <v>244</v>
      </c>
      <c r="AS84" s="14">
        <f ca="1">IF(AS$9&lt;&gt;"",SUM(AS12:AS83),"")</f>
        <v>1</v>
      </c>
      <c r="AT84" s="15">
        <f ca="1">IF(AS$9&lt;&gt;"",SUM(AT12:AT83),"")</f>
        <v>0</v>
      </c>
      <c r="AU84" s="15">
        <f ca="1">IF(AS$9&lt;&gt;"",SUM(AU12:AU83),"")</f>
        <v>0</v>
      </c>
      <c r="AV84" s="15">
        <f ca="1">IF(AS$9&lt;&gt;"",SUM(AV12:AV83),"")</f>
        <v>0</v>
      </c>
      <c r="AW84" s="16">
        <f ca="1">IF(AS$9&lt;&gt;"",SUM(AW12:AW83),"")</f>
        <v>0</v>
      </c>
      <c r="AY84" s="14">
        <f ca="1">IF(AY$9&lt;&gt;"",SUM(AY12:AY83),"")</f>
        <v>816</v>
      </c>
      <c r="AZ84" s="15">
        <f ca="1">IF(AY$9&lt;&gt;"",SUM(AZ12:AZ83),"")</f>
        <v>102</v>
      </c>
      <c r="BA84" s="15">
        <f ca="1">IF(AY$9&lt;&gt;"",SUM(BA12:BA83),"")</f>
        <v>8</v>
      </c>
      <c r="BB84" s="15">
        <f ca="1">IF(AY$9&lt;&gt;"",SUM(BB12:BB83),"")</f>
        <v>2</v>
      </c>
      <c r="BC84" s="16">
        <f ca="1">IF(AY$9&lt;&gt;"",SUM(BC12:BC83),"")</f>
        <v>13</v>
      </c>
      <c r="BE84" s="14">
        <f ca="1">IF(BE$9&lt;&gt;"",SUM(BE12:BE83),"")</f>
        <v>434</v>
      </c>
      <c r="BF84" s="15">
        <f ca="1">IF(BE$9&lt;&gt;"",SUM(BF12:BF83),"")</f>
        <v>49</v>
      </c>
      <c r="BG84" s="15">
        <f ca="1">IF(BE$9&lt;&gt;"",SUM(BG12:BG83),"")</f>
        <v>4</v>
      </c>
      <c r="BH84" s="15">
        <f ca="1">IF(BE$9&lt;&gt;"",SUM(BH12:BH83),"")</f>
        <v>4</v>
      </c>
      <c r="BI84" s="16">
        <f ca="1">IF(BE$9&lt;&gt;"",SUM(BI12:BI83),"")</f>
        <v>3</v>
      </c>
      <c r="BK84" s="14">
        <f ca="1">IF(BK$9&lt;&gt;"",SUM(BK12:BK83),"")</f>
        <v>510</v>
      </c>
      <c r="BL84" s="15">
        <f ca="1">IF(BK$9&lt;&gt;"",SUM(BL12:BL83),"")</f>
        <v>58</v>
      </c>
      <c r="BM84" s="15">
        <f ca="1">IF(BK$9&lt;&gt;"",SUM(BM12:BM83),"")</f>
        <v>11</v>
      </c>
      <c r="BN84" s="15">
        <f ca="1">IF(BK$9&lt;&gt;"",SUM(BN12:BN83),"")</f>
        <v>1</v>
      </c>
      <c r="BO84" s="16">
        <f ca="1">IF(BK$9&lt;&gt;"",SUM(BO12:BO83),"")</f>
        <v>1</v>
      </c>
      <c r="BQ84" s="14">
        <f ca="1">IF(BQ$9&lt;&gt;"",SUM(BQ12:BQ83),"")</f>
        <v>8596</v>
      </c>
      <c r="BR84" s="15">
        <f ca="1">IF(BQ$9&lt;&gt;"",SUM(BR12:BR83),"")</f>
        <v>806</v>
      </c>
      <c r="BS84" s="15">
        <f ca="1">IF(BQ$9&lt;&gt;"",SUM(BS12:BS83),"")</f>
        <v>117</v>
      </c>
      <c r="BT84" s="15">
        <f ca="1">IF(BQ$9&lt;&gt;"",SUM(BT12:BT83),"")</f>
        <v>32</v>
      </c>
      <c r="BU84" s="16">
        <f ca="1">IF(BQ$9&lt;&gt;"",SUM(BU12:BU83),"")</f>
        <v>539</v>
      </c>
    </row>
  </sheetData>
  <sheetProtection sheet="1" objects="1" scenarios="1"/>
  <conditionalFormatting sqref="C85:E716">
    <cfRule type="expression" dxfId="67" priority="737">
      <formula>C$11=""</formula>
    </cfRule>
    <cfRule type="expression" dxfId="66" priority="738">
      <formula>$B85=""</formula>
    </cfRule>
  </conditionalFormatting>
  <conditionalFormatting sqref="C84:G84">
    <cfRule type="expression" dxfId="65" priority="735">
      <formula>C$11=""</formula>
    </cfRule>
    <cfRule type="expression" dxfId="64" priority="736">
      <formula>$B84=""</formula>
    </cfRule>
  </conditionalFormatting>
  <conditionalFormatting sqref="C12:G83">
    <cfRule type="expression" dxfId="63" priority="733">
      <formula>C$11=""</formula>
    </cfRule>
    <cfRule type="expression" dxfId="62" priority="734">
      <formula>$B12=""</formula>
    </cfRule>
  </conditionalFormatting>
  <conditionalFormatting sqref="I84:M84">
    <cfRule type="expression" dxfId="61" priority="43">
      <formula>I$11=""</formula>
    </cfRule>
    <cfRule type="expression" dxfId="60" priority="44">
      <formula>$B84=""</formula>
    </cfRule>
  </conditionalFormatting>
  <conditionalFormatting sqref="I12:M83">
    <cfRule type="expression" dxfId="59" priority="41">
      <formula>I$11=""</formula>
    </cfRule>
    <cfRule type="expression" dxfId="58" priority="42">
      <formula>$B12=""</formula>
    </cfRule>
  </conditionalFormatting>
  <conditionalFormatting sqref="O84:S84">
    <cfRule type="expression" dxfId="57" priority="39">
      <formula>O$11=""</formula>
    </cfRule>
    <cfRule type="expression" dxfId="56" priority="40">
      <formula>$B84=""</formula>
    </cfRule>
  </conditionalFormatting>
  <conditionalFormatting sqref="O12:S83">
    <cfRule type="expression" dxfId="55" priority="37">
      <formula>O$11=""</formula>
    </cfRule>
    <cfRule type="expression" dxfId="54" priority="38">
      <formula>$B12=""</formula>
    </cfRule>
  </conditionalFormatting>
  <conditionalFormatting sqref="U84:Y84">
    <cfRule type="expression" dxfId="53" priority="35">
      <formula>U$11=""</formula>
    </cfRule>
    <cfRule type="expression" dxfId="52" priority="36">
      <formula>$B84=""</formula>
    </cfRule>
  </conditionalFormatting>
  <conditionalFormatting sqref="U12:Y83">
    <cfRule type="expression" dxfId="51" priority="33">
      <formula>U$11=""</formula>
    </cfRule>
    <cfRule type="expression" dxfId="50" priority="34">
      <formula>$B12=""</formula>
    </cfRule>
  </conditionalFormatting>
  <conditionalFormatting sqref="AA84:AE84">
    <cfRule type="expression" dxfId="49" priority="31">
      <formula>AA$11=""</formula>
    </cfRule>
    <cfRule type="expression" dxfId="48" priority="32">
      <formula>$B84=""</formula>
    </cfRule>
  </conditionalFormatting>
  <conditionalFormatting sqref="AA12:AE83">
    <cfRule type="expression" dxfId="47" priority="29">
      <formula>AA$11=""</formula>
    </cfRule>
    <cfRule type="expression" dxfId="46" priority="30">
      <formula>$B12=""</formula>
    </cfRule>
  </conditionalFormatting>
  <conditionalFormatting sqref="AG84:AK84">
    <cfRule type="expression" dxfId="45" priority="27">
      <formula>AG$11=""</formula>
    </cfRule>
    <cfRule type="expression" dxfId="44" priority="28">
      <formula>$B84=""</formula>
    </cfRule>
  </conditionalFormatting>
  <conditionalFormatting sqref="AG12:AK83">
    <cfRule type="expression" dxfId="43" priority="25">
      <formula>AG$11=""</formula>
    </cfRule>
    <cfRule type="expression" dxfId="42" priority="26">
      <formula>$B12=""</formula>
    </cfRule>
  </conditionalFormatting>
  <conditionalFormatting sqref="AM84:AQ84">
    <cfRule type="expression" dxfId="41" priority="23">
      <formula>AM$11=""</formula>
    </cfRule>
    <cfRule type="expression" dxfId="40" priority="24">
      <formula>$B84=""</formula>
    </cfRule>
  </conditionalFormatting>
  <conditionalFormatting sqref="AM12:AQ83">
    <cfRule type="expression" dxfId="39" priority="21">
      <formula>AM$11=""</formula>
    </cfRule>
    <cfRule type="expression" dxfId="38" priority="22">
      <formula>$B12=""</formula>
    </cfRule>
  </conditionalFormatting>
  <conditionalFormatting sqref="AS84:AW84">
    <cfRule type="expression" dxfId="37" priority="19">
      <formula>AS$11=""</formula>
    </cfRule>
    <cfRule type="expression" dxfId="36" priority="20">
      <formula>$B84=""</formula>
    </cfRule>
  </conditionalFormatting>
  <conditionalFormatting sqref="AS12:AW83">
    <cfRule type="expression" dxfId="35" priority="17">
      <formula>AS$11=""</formula>
    </cfRule>
    <cfRule type="expression" dxfId="34" priority="18">
      <formula>$B12=""</formula>
    </cfRule>
  </conditionalFormatting>
  <conditionalFormatting sqref="AY84:BC84">
    <cfRule type="expression" dxfId="33" priority="15">
      <formula>AY$11=""</formula>
    </cfRule>
    <cfRule type="expression" dxfId="32" priority="16">
      <formula>$B84=""</formula>
    </cfRule>
  </conditionalFormatting>
  <conditionalFormatting sqref="AY12:BC83">
    <cfRule type="expression" dxfId="31" priority="13">
      <formula>AY$11=""</formula>
    </cfRule>
    <cfRule type="expression" dxfId="30" priority="14">
      <formula>$B12=""</formula>
    </cfRule>
  </conditionalFormatting>
  <conditionalFormatting sqref="BE84:BI84">
    <cfRule type="expression" dxfId="29" priority="11">
      <formula>BE$11=""</formula>
    </cfRule>
    <cfRule type="expression" dxfId="28" priority="12">
      <formula>$B84=""</formula>
    </cfRule>
  </conditionalFormatting>
  <conditionalFormatting sqref="BE12:BI83">
    <cfRule type="expression" dxfId="27" priority="9">
      <formula>BE$11=""</formula>
    </cfRule>
    <cfRule type="expression" dxfId="26" priority="10">
      <formula>$B12=""</formula>
    </cfRule>
  </conditionalFormatting>
  <conditionalFormatting sqref="BK84:BO84">
    <cfRule type="expression" dxfId="25" priority="7">
      <formula>BK$11=""</formula>
    </cfRule>
    <cfRule type="expression" dxfId="24" priority="8">
      <formula>$B84=""</formula>
    </cfRule>
  </conditionalFormatting>
  <conditionalFormatting sqref="BK12:BO83">
    <cfRule type="expression" dxfId="23" priority="5">
      <formula>BK$11=""</formula>
    </cfRule>
    <cfRule type="expression" dxfId="22" priority="6">
      <formula>$B12=""</formula>
    </cfRule>
  </conditionalFormatting>
  <conditionalFormatting sqref="BQ84:BU84">
    <cfRule type="expression" dxfId="21" priority="3">
      <formula>BQ$11=""</formula>
    </cfRule>
    <cfRule type="expression" dxfId="20" priority="4">
      <formula>$B84=""</formula>
    </cfRule>
  </conditionalFormatting>
  <conditionalFormatting sqref="BQ12:BU83">
    <cfRule type="expression" dxfId="19" priority="1">
      <formula>BQ$11=""</formula>
    </cfRule>
    <cfRule type="expression" dxfId="18" priority="2">
      <formula>$B12=""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A0E69-B471-49D8-A278-3205BDD12DAB}">
  <sheetPr codeName="Sheet3"/>
  <dimension ref="A4:Y84"/>
  <sheetViews>
    <sheetView showGridLines="0" showRowColHeaders="0" zoomScale="85" zoomScaleNormal="85" workbookViewId="0">
      <pane xSplit="2" ySplit="11" topLeftCell="C12" activePane="bottomRight" state="frozenSplit"/>
      <selection pane="topRight" activeCell="C1" sqref="C1"/>
      <selection pane="bottomLeft" activeCell="A12" sqref="A12"/>
      <selection pane="bottomRight" activeCell="C12" sqref="C12"/>
    </sheetView>
  </sheetViews>
  <sheetFormatPr defaultColWidth="10.7109375" defaultRowHeight="15"/>
  <cols>
    <col min="1" max="1" width="10.140625" customWidth="1"/>
    <col min="2" max="2" width="12.7109375" customWidth="1"/>
  </cols>
  <sheetData>
    <row r="4" spans="1:25" ht="21">
      <c r="B4" s="93" t="str">
        <f>'Matched Flows Matrix'!B4</f>
        <v>10325 - Waterloo - Saturday, 24th September 2022</v>
      </c>
    </row>
    <row r="5" spans="1:25">
      <c r="B5" s="110" t="s">
        <v>31</v>
      </c>
    </row>
    <row r="7" spans="1:25" ht="21">
      <c r="B7" s="111" t="s">
        <v>3105</v>
      </c>
    </row>
    <row r="8" spans="1:25" ht="15" customHeight="1"/>
    <row r="9" spans="1:25" ht="15.75" thickBot="1"/>
    <row r="10" spans="1:25">
      <c r="B10" s="112" t="s">
        <v>17</v>
      </c>
      <c r="C10" s="112" t="s">
        <v>13753</v>
      </c>
      <c r="D10" s="112"/>
      <c r="E10" s="112"/>
      <c r="F10" s="112"/>
      <c r="G10" s="112"/>
      <c r="H10" s="112"/>
      <c r="I10" s="112" t="s">
        <v>3102</v>
      </c>
      <c r="J10" s="112" t="s">
        <v>3076</v>
      </c>
      <c r="K10" s="112"/>
      <c r="L10" s="112"/>
      <c r="M10" s="112"/>
      <c r="N10" s="112"/>
      <c r="O10" s="112" t="s">
        <v>13760</v>
      </c>
      <c r="P10" s="112"/>
      <c r="Q10" s="112"/>
      <c r="R10" s="112"/>
      <c r="S10" s="112"/>
      <c r="T10" s="112" t="s">
        <v>13687</v>
      </c>
      <c r="U10" s="112"/>
      <c r="V10" s="112"/>
      <c r="W10" s="112"/>
      <c r="X10" s="112"/>
      <c r="Y10" s="150" t="s">
        <v>16</v>
      </c>
    </row>
    <row r="11" spans="1:25" ht="15.75" thickBot="1">
      <c r="B11" s="114" t="s">
        <v>18</v>
      </c>
      <c r="C11" s="114" t="s">
        <v>13746</v>
      </c>
      <c r="D11" s="114" t="s">
        <v>3078</v>
      </c>
      <c r="E11" s="114" t="s">
        <v>3101</v>
      </c>
      <c r="F11" s="114" t="s">
        <v>3095</v>
      </c>
      <c r="G11" s="114" t="s">
        <v>13762</v>
      </c>
      <c r="H11" s="114" t="s">
        <v>3077</v>
      </c>
      <c r="I11" s="114" t="s">
        <v>13746</v>
      </c>
      <c r="J11" s="114" t="s">
        <v>13746</v>
      </c>
      <c r="K11" s="114" t="s">
        <v>3078</v>
      </c>
      <c r="L11" s="114" t="s">
        <v>3095</v>
      </c>
      <c r="M11" s="114" t="s">
        <v>13762</v>
      </c>
      <c r="N11" s="114" t="s">
        <v>3077</v>
      </c>
      <c r="O11" s="114" t="s">
        <v>13746</v>
      </c>
      <c r="P11" s="114" t="s">
        <v>3078</v>
      </c>
      <c r="Q11" s="114" t="s">
        <v>3095</v>
      </c>
      <c r="R11" s="114" t="s">
        <v>13762</v>
      </c>
      <c r="S11" s="114" t="s">
        <v>3077</v>
      </c>
      <c r="T11" s="114" t="s">
        <v>13746</v>
      </c>
      <c r="U11" s="114" t="s">
        <v>3078</v>
      </c>
      <c r="V11" s="114" t="s">
        <v>3095</v>
      </c>
      <c r="W11" s="114" t="s">
        <v>13762</v>
      </c>
      <c r="X11" s="114" t="s">
        <v>3077</v>
      </c>
      <c r="Y11" s="151"/>
    </row>
    <row r="12" spans="1:25" s="1" customFormat="1">
      <c r="A12"/>
      <c r="B12" s="123" t="str" cm="1">
        <f t="array" ref="B12:B83">_xlfn.ANCHORARRAY('Matched Flows Matrix'!B12)</f>
        <v>06:00 - 06:15</v>
      </c>
      <c r="C12" s="19">
        <f>COUNTIFS(Matches[TIMEBIN],$B12,Matches[SITE IN],C$10,Matches[SITE OUT],C$11)</f>
        <v>2</v>
      </c>
      <c r="D12" s="20">
        <f>COUNTIFS(Matches[TIMEBIN],$B12,Matches[SITE IN],C$10,Matches[SITE OUT],D$11)</f>
        <v>2</v>
      </c>
      <c r="E12" s="21">
        <f>COUNTIFS(Matches[TIMEBIN],$B12,Matches[SITE IN],C$10,Matches[SITE OUT],E$11)</f>
        <v>0</v>
      </c>
      <c r="F12" s="20">
        <f>COUNTIFS(Matches[TIMEBIN],$B12,Matches[SITE IN],C$10,Matches[SITE OUT],F$11)</f>
        <v>0</v>
      </c>
      <c r="G12" s="21">
        <f>COUNTIFS(Matches[TIMEBIN],$B12,Matches[SITE IN],C$10,Matches[SITE OUT],G$11)</f>
        <v>0</v>
      </c>
      <c r="H12" s="22">
        <f>COUNTIFS(Matches[TIMEBIN],$B12,Matches[SITE IN],C$10,Matches[SITE OUT],H$11)</f>
        <v>0</v>
      </c>
      <c r="I12" s="23">
        <f>COUNTIFS(Matches[TIMEBIN],$B12,Matches[SITE IN],I$10,Matches[SITE OUT],I$11)</f>
        <v>0</v>
      </c>
      <c r="J12" s="24">
        <f>COUNTIFS(Matches[TIMEBIN],$B12,Matches[SITE IN],J$10,Matches[SITE OUT],J$11)</f>
        <v>0</v>
      </c>
      <c r="K12" s="21">
        <f>COUNTIFS(Matches[TIMEBIN],$B12,Matches[SITE IN],J$10,Matches[SITE OUT],K$11)</f>
        <v>1</v>
      </c>
      <c r="L12" s="20">
        <f>COUNTIFS(Matches[TIMEBIN],$B12,Matches[SITE IN],J$10,Matches[SITE OUT],L$11)</f>
        <v>0</v>
      </c>
      <c r="M12" s="21">
        <f>COUNTIFS(Matches[TIMEBIN],$B12,Matches[SITE IN],J$10,Matches[SITE OUT],M$11)</f>
        <v>0</v>
      </c>
      <c r="N12" s="22">
        <f>COUNTIFS(Matches[TIMEBIN],$B12,Matches[SITE IN],J$10,Matches[SITE OUT],N$11)</f>
        <v>0</v>
      </c>
      <c r="O12" s="19">
        <f>COUNTIFS(Matches[TIMEBIN],$B12,Matches[SITE IN],O$10,Matches[SITE OUT],O$11)</f>
        <v>0</v>
      </c>
      <c r="P12" s="20">
        <f>COUNTIFS(Matches[TIMEBIN],$B12,Matches[SITE IN],O$10,Matches[SITE OUT],P$11)</f>
        <v>0</v>
      </c>
      <c r="Q12" s="21">
        <f>COUNTIFS(Matches[TIMEBIN],$B12,Matches[SITE IN],O$10,Matches[SITE OUT],Q$11)</f>
        <v>1</v>
      </c>
      <c r="R12" s="20">
        <f>COUNTIFS(Matches[TIMEBIN],$B12,Matches[SITE IN],O$10,Matches[SITE OUT],R$11)</f>
        <v>0</v>
      </c>
      <c r="S12" s="25">
        <f>COUNTIFS(Matches[TIMEBIN],$B12,Matches[SITE IN],O$10,Matches[SITE OUT],S$11)</f>
        <v>0</v>
      </c>
      <c r="T12" s="24">
        <f>COUNTIFS(Matches[TIMEBIN],$B12,Matches[SITE IN],T$10,Matches[SITE OUT],T$11)</f>
        <v>1</v>
      </c>
      <c r="U12" s="21">
        <f>COUNTIFS(Matches[TIMEBIN],$B12,Matches[SITE IN],T$10,Matches[SITE OUT],U$11)</f>
        <v>0</v>
      </c>
      <c r="V12" s="20">
        <f>COUNTIFS(Matches[TIMEBIN],$B12,Matches[SITE IN],T$10,Matches[SITE OUT],V$11)</f>
        <v>0</v>
      </c>
      <c r="W12" s="21">
        <f>COUNTIFS(Matches[TIMEBIN],$B12,Matches[SITE IN],T$10,Matches[SITE OUT],W$11)</f>
        <v>1</v>
      </c>
      <c r="X12" s="22">
        <f>COUNTIFS(Matches[TIMEBIN],$B12,Matches[SITE IN],T$10,Matches[SITE OUT],X$11)</f>
        <v>0</v>
      </c>
      <c r="Y12" s="124">
        <f>SUM($C12:$X12)</f>
        <v>8</v>
      </c>
    </row>
    <row r="13" spans="1:25" s="1" customFormat="1">
      <c r="A13"/>
      <c r="B13" s="125" t="str">
        <v>06:15 - 06:30</v>
      </c>
      <c r="C13" s="26">
        <f>COUNTIFS(Matches[TIMEBIN],$B13,Matches[SITE IN],C$10,Matches[SITE OUT],C$11)</f>
        <v>1</v>
      </c>
      <c r="D13" s="27">
        <f>COUNTIFS(Matches[TIMEBIN],$B13,Matches[SITE IN],C$10,Matches[SITE OUT],D$11)</f>
        <v>2</v>
      </c>
      <c r="E13" s="28">
        <f>COUNTIFS(Matches[TIMEBIN],$B13,Matches[SITE IN],C$10,Matches[SITE OUT],E$11)</f>
        <v>0</v>
      </c>
      <c r="F13" s="27">
        <f>COUNTIFS(Matches[TIMEBIN],$B13,Matches[SITE IN],C$10,Matches[SITE OUT],F$11)</f>
        <v>0</v>
      </c>
      <c r="G13" s="28">
        <f>COUNTIFS(Matches[TIMEBIN],$B13,Matches[SITE IN],C$10,Matches[SITE OUT],G$11)</f>
        <v>0</v>
      </c>
      <c r="H13" s="29">
        <f>COUNTIFS(Matches[TIMEBIN],$B13,Matches[SITE IN],C$10,Matches[SITE OUT],H$11)</f>
        <v>1</v>
      </c>
      <c r="I13" s="30">
        <f>COUNTIFS(Matches[TIMEBIN],$B13,Matches[SITE IN],I$10,Matches[SITE OUT],I$11)</f>
        <v>0</v>
      </c>
      <c r="J13" s="31">
        <f>COUNTIFS(Matches[TIMEBIN],$B13,Matches[SITE IN],J$10,Matches[SITE OUT],J$11)</f>
        <v>0</v>
      </c>
      <c r="K13" s="28">
        <f>COUNTIFS(Matches[TIMEBIN],$B13,Matches[SITE IN],J$10,Matches[SITE OUT],K$11)</f>
        <v>1</v>
      </c>
      <c r="L13" s="27">
        <f>COUNTIFS(Matches[TIMEBIN],$B13,Matches[SITE IN],J$10,Matches[SITE OUT],L$11)</f>
        <v>0</v>
      </c>
      <c r="M13" s="28">
        <f>COUNTIFS(Matches[TIMEBIN],$B13,Matches[SITE IN],J$10,Matches[SITE OUT],M$11)</f>
        <v>0</v>
      </c>
      <c r="N13" s="29">
        <f>COUNTIFS(Matches[TIMEBIN],$B13,Matches[SITE IN],J$10,Matches[SITE OUT],N$11)</f>
        <v>1</v>
      </c>
      <c r="O13" s="26">
        <f>COUNTIFS(Matches[TIMEBIN],$B13,Matches[SITE IN],O$10,Matches[SITE OUT],O$11)</f>
        <v>1</v>
      </c>
      <c r="P13" s="27">
        <f>COUNTIFS(Matches[TIMEBIN],$B13,Matches[SITE IN],O$10,Matches[SITE OUT],P$11)</f>
        <v>2</v>
      </c>
      <c r="Q13" s="28">
        <f>COUNTIFS(Matches[TIMEBIN],$B13,Matches[SITE IN],O$10,Matches[SITE OUT],Q$11)</f>
        <v>1</v>
      </c>
      <c r="R13" s="27">
        <f>COUNTIFS(Matches[TIMEBIN],$B13,Matches[SITE IN],O$10,Matches[SITE OUT],R$11)</f>
        <v>0</v>
      </c>
      <c r="S13" s="32">
        <f>COUNTIFS(Matches[TIMEBIN],$B13,Matches[SITE IN],O$10,Matches[SITE OUT],S$11)</f>
        <v>1</v>
      </c>
      <c r="T13" s="31">
        <f>COUNTIFS(Matches[TIMEBIN],$B13,Matches[SITE IN],T$10,Matches[SITE OUT],T$11)</f>
        <v>1</v>
      </c>
      <c r="U13" s="28">
        <f>COUNTIFS(Matches[TIMEBIN],$B13,Matches[SITE IN],T$10,Matches[SITE OUT],U$11)</f>
        <v>0</v>
      </c>
      <c r="V13" s="27">
        <f>COUNTIFS(Matches[TIMEBIN],$B13,Matches[SITE IN],T$10,Matches[SITE OUT],V$11)</f>
        <v>1</v>
      </c>
      <c r="W13" s="28">
        <f>COUNTIFS(Matches[TIMEBIN],$B13,Matches[SITE IN],T$10,Matches[SITE OUT],W$11)</f>
        <v>0</v>
      </c>
      <c r="X13" s="29">
        <f>COUNTIFS(Matches[TIMEBIN],$B13,Matches[SITE IN],T$10,Matches[SITE OUT],X$11)</f>
        <v>1</v>
      </c>
      <c r="Y13" s="126">
        <f t="shared" ref="Y13:Y76" si="0">SUM($C13:$X13)</f>
        <v>14</v>
      </c>
    </row>
    <row r="14" spans="1:25" s="1" customFormat="1">
      <c r="A14"/>
      <c r="B14" s="123" t="str">
        <v>06:30 - 06:45</v>
      </c>
      <c r="C14" s="33">
        <f>COUNTIFS(Matches[TIMEBIN],$B14,Matches[SITE IN],C$10,Matches[SITE OUT],C$11)</f>
        <v>0</v>
      </c>
      <c r="D14" s="34">
        <f>COUNTIFS(Matches[TIMEBIN],$B14,Matches[SITE IN],C$10,Matches[SITE OUT],D$11)</f>
        <v>2</v>
      </c>
      <c r="E14" s="35">
        <f>COUNTIFS(Matches[TIMEBIN],$B14,Matches[SITE IN],C$10,Matches[SITE OUT],E$11)</f>
        <v>0</v>
      </c>
      <c r="F14" s="34">
        <f>COUNTIFS(Matches[TIMEBIN],$B14,Matches[SITE IN],C$10,Matches[SITE OUT],F$11)</f>
        <v>0</v>
      </c>
      <c r="G14" s="35">
        <f>COUNTIFS(Matches[TIMEBIN],$B14,Matches[SITE IN],C$10,Matches[SITE OUT],G$11)</f>
        <v>0</v>
      </c>
      <c r="H14" s="36">
        <f>COUNTIFS(Matches[TIMEBIN],$B14,Matches[SITE IN],C$10,Matches[SITE OUT],H$11)</f>
        <v>0</v>
      </c>
      <c r="I14" s="37">
        <f>COUNTIFS(Matches[TIMEBIN],$B14,Matches[SITE IN],I$10,Matches[SITE OUT],I$11)</f>
        <v>0</v>
      </c>
      <c r="J14" s="38">
        <f>COUNTIFS(Matches[TIMEBIN],$B14,Matches[SITE IN],J$10,Matches[SITE OUT],J$11)</f>
        <v>0</v>
      </c>
      <c r="K14" s="35">
        <f>COUNTIFS(Matches[TIMEBIN],$B14,Matches[SITE IN],J$10,Matches[SITE OUT],K$11)</f>
        <v>1</v>
      </c>
      <c r="L14" s="34">
        <f>COUNTIFS(Matches[TIMEBIN],$B14,Matches[SITE IN],J$10,Matches[SITE OUT],L$11)</f>
        <v>1</v>
      </c>
      <c r="M14" s="35">
        <f>COUNTIFS(Matches[TIMEBIN],$B14,Matches[SITE IN],J$10,Matches[SITE OUT],M$11)</f>
        <v>0</v>
      </c>
      <c r="N14" s="36">
        <f>COUNTIFS(Matches[TIMEBIN],$B14,Matches[SITE IN],J$10,Matches[SITE OUT],N$11)</f>
        <v>0</v>
      </c>
      <c r="O14" s="33">
        <f>COUNTIFS(Matches[TIMEBIN],$B14,Matches[SITE IN],O$10,Matches[SITE OUT],O$11)</f>
        <v>1</v>
      </c>
      <c r="P14" s="34">
        <f>COUNTIFS(Matches[TIMEBIN],$B14,Matches[SITE IN],O$10,Matches[SITE OUT],P$11)</f>
        <v>0</v>
      </c>
      <c r="Q14" s="35">
        <f>COUNTIFS(Matches[TIMEBIN],$B14,Matches[SITE IN],O$10,Matches[SITE OUT],Q$11)</f>
        <v>0</v>
      </c>
      <c r="R14" s="34">
        <f>COUNTIFS(Matches[TIMEBIN],$B14,Matches[SITE IN],O$10,Matches[SITE OUT],R$11)</f>
        <v>0</v>
      </c>
      <c r="S14" s="39">
        <f>COUNTIFS(Matches[TIMEBIN],$B14,Matches[SITE IN],O$10,Matches[SITE OUT],S$11)</f>
        <v>0</v>
      </c>
      <c r="T14" s="38">
        <f>COUNTIFS(Matches[TIMEBIN],$B14,Matches[SITE IN],T$10,Matches[SITE OUT],T$11)</f>
        <v>1</v>
      </c>
      <c r="U14" s="35">
        <f>COUNTIFS(Matches[TIMEBIN],$B14,Matches[SITE IN],T$10,Matches[SITE OUT],U$11)</f>
        <v>0</v>
      </c>
      <c r="V14" s="34">
        <f>COUNTIFS(Matches[TIMEBIN],$B14,Matches[SITE IN],T$10,Matches[SITE OUT],V$11)</f>
        <v>1</v>
      </c>
      <c r="W14" s="35">
        <f>COUNTIFS(Matches[TIMEBIN],$B14,Matches[SITE IN],T$10,Matches[SITE OUT],W$11)</f>
        <v>1</v>
      </c>
      <c r="X14" s="36">
        <f>COUNTIFS(Matches[TIMEBIN],$B14,Matches[SITE IN],T$10,Matches[SITE OUT],X$11)</f>
        <v>2</v>
      </c>
      <c r="Y14" s="127">
        <f t="shared" si="0"/>
        <v>10</v>
      </c>
    </row>
    <row r="15" spans="1:25" s="1" customFormat="1">
      <c r="A15"/>
      <c r="B15" s="125" t="str">
        <v>06:45 - 07:00</v>
      </c>
      <c r="C15" s="26">
        <f>COUNTIFS(Matches[TIMEBIN],$B15,Matches[SITE IN],C$10,Matches[SITE OUT],C$11)</f>
        <v>2</v>
      </c>
      <c r="D15" s="27">
        <f>COUNTIFS(Matches[TIMEBIN],$B15,Matches[SITE IN],C$10,Matches[SITE OUT],D$11)</f>
        <v>1</v>
      </c>
      <c r="E15" s="28">
        <f>COUNTIFS(Matches[TIMEBIN],$B15,Matches[SITE IN],C$10,Matches[SITE OUT],E$11)</f>
        <v>0</v>
      </c>
      <c r="F15" s="27">
        <f>COUNTIFS(Matches[TIMEBIN],$B15,Matches[SITE IN],C$10,Matches[SITE OUT],F$11)</f>
        <v>1</v>
      </c>
      <c r="G15" s="28">
        <f>COUNTIFS(Matches[TIMEBIN],$B15,Matches[SITE IN],C$10,Matches[SITE OUT],G$11)</f>
        <v>1</v>
      </c>
      <c r="H15" s="29">
        <f>COUNTIFS(Matches[TIMEBIN],$B15,Matches[SITE IN],C$10,Matches[SITE OUT],H$11)</f>
        <v>1</v>
      </c>
      <c r="I15" s="30">
        <f>COUNTIFS(Matches[TIMEBIN],$B15,Matches[SITE IN],I$10,Matches[SITE OUT],I$11)</f>
        <v>0</v>
      </c>
      <c r="J15" s="31">
        <f>COUNTIFS(Matches[TIMEBIN],$B15,Matches[SITE IN],J$10,Matches[SITE OUT],J$11)</f>
        <v>0</v>
      </c>
      <c r="K15" s="28">
        <f>COUNTIFS(Matches[TIMEBIN],$B15,Matches[SITE IN],J$10,Matches[SITE OUT],K$11)</f>
        <v>0</v>
      </c>
      <c r="L15" s="27">
        <f>COUNTIFS(Matches[TIMEBIN],$B15,Matches[SITE IN],J$10,Matches[SITE OUT],L$11)</f>
        <v>1</v>
      </c>
      <c r="M15" s="28">
        <f>COUNTIFS(Matches[TIMEBIN],$B15,Matches[SITE IN],J$10,Matches[SITE OUT],M$11)</f>
        <v>0</v>
      </c>
      <c r="N15" s="29">
        <f>COUNTIFS(Matches[TIMEBIN],$B15,Matches[SITE IN],J$10,Matches[SITE OUT],N$11)</f>
        <v>0</v>
      </c>
      <c r="O15" s="26">
        <f>COUNTIFS(Matches[TIMEBIN],$B15,Matches[SITE IN],O$10,Matches[SITE OUT],O$11)</f>
        <v>3</v>
      </c>
      <c r="P15" s="27">
        <f>COUNTIFS(Matches[TIMEBIN],$B15,Matches[SITE IN],O$10,Matches[SITE OUT],P$11)</f>
        <v>1</v>
      </c>
      <c r="Q15" s="28">
        <f>COUNTIFS(Matches[TIMEBIN],$B15,Matches[SITE IN],O$10,Matches[SITE OUT],Q$11)</f>
        <v>0</v>
      </c>
      <c r="R15" s="27">
        <f>COUNTIFS(Matches[TIMEBIN],$B15,Matches[SITE IN],O$10,Matches[SITE OUT],R$11)</f>
        <v>1</v>
      </c>
      <c r="S15" s="32">
        <f>COUNTIFS(Matches[TIMEBIN],$B15,Matches[SITE IN],O$10,Matches[SITE OUT],S$11)</f>
        <v>0</v>
      </c>
      <c r="T15" s="31">
        <f>COUNTIFS(Matches[TIMEBIN],$B15,Matches[SITE IN],T$10,Matches[SITE OUT],T$11)</f>
        <v>1</v>
      </c>
      <c r="U15" s="28">
        <f>COUNTIFS(Matches[TIMEBIN],$B15,Matches[SITE IN],T$10,Matches[SITE OUT],U$11)</f>
        <v>0</v>
      </c>
      <c r="V15" s="27">
        <f>COUNTIFS(Matches[TIMEBIN],$B15,Matches[SITE IN],T$10,Matches[SITE OUT],V$11)</f>
        <v>2</v>
      </c>
      <c r="W15" s="28">
        <f>COUNTIFS(Matches[TIMEBIN],$B15,Matches[SITE IN],T$10,Matches[SITE OUT],W$11)</f>
        <v>1</v>
      </c>
      <c r="X15" s="29">
        <f>COUNTIFS(Matches[TIMEBIN],$B15,Matches[SITE IN],T$10,Matches[SITE OUT],X$11)</f>
        <v>0</v>
      </c>
      <c r="Y15" s="126">
        <f t="shared" si="0"/>
        <v>16</v>
      </c>
    </row>
    <row r="16" spans="1:25" s="1" customFormat="1">
      <c r="A16"/>
      <c r="B16" s="123" t="str">
        <v>07:00 - 07:15</v>
      </c>
      <c r="C16" s="33">
        <f>COUNTIFS(Matches[TIMEBIN],$B16,Matches[SITE IN],C$10,Matches[SITE OUT],C$11)</f>
        <v>6</v>
      </c>
      <c r="D16" s="34">
        <f>COUNTIFS(Matches[TIMEBIN],$B16,Matches[SITE IN],C$10,Matches[SITE OUT],D$11)</f>
        <v>4</v>
      </c>
      <c r="E16" s="35">
        <f>COUNTIFS(Matches[TIMEBIN],$B16,Matches[SITE IN],C$10,Matches[SITE OUT],E$11)</f>
        <v>0</v>
      </c>
      <c r="F16" s="34">
        <f>COUNTIFS(Matches[TIMEBIN],$B16,Matches[SITE IN],C$10,Matches[SITE OUT],F$11)</f>
        <v>1</v>
      </c>
      <c r="G16" s="35">
        <f>COUNTIFS(Matches[TIMEBIN],$B16,Matches[SITE IN],C$10,Matches[SITE OUT],G$11)</f>
        <v>0</v>
      </c>
      <c r="H16" s="36">
        <f>COUNTIFS(Matches[TIMEBIN],$B16,Matches[SITE IN],C$10,Matches[SITE OUT],H$11)</f>
        <v>0</v>
      </c>
      <c r="I16" s="37">
        <f>COUNTIFS(Matches[TIMEBIN],$B16,Matches[SITE IN],I$10,Matches[SITE OUT],I$11)</f>
        <v>0</v>
      </c>
      <c r="J16" s="38">
        <f>COUNTIFS(Matches[TIMEBIN],$B16,Matches[SITE IN],J$10,Matches[SITE OUT],J$11)</f>
        <v>2</v>
      </c>
      <c r="K16" s="35">
        <f>COUNTIFS(Matches[TIMEBIN],$B16,Matches[SITE IN],J$10,Matches[SITE OUT],K$11)</f>
        <v>0</v>
      </c>
      <c r="L16" s="34">
        <f>COUNTIFS(Matches[TIMEBIN],$B16,Matches[SITE IN],J$10,Matches[SITE OUT],L$11)</f>
        <v>1</v>
      </c>
      <c r="M16" s="35">
        <f>COUNTIFS(Matches[TIMEBIN],$B16,Matches[SITE IN],J$10,Matches[SITE OUT],M$11)</f>
        <v>0</v>
      </c>
      <c r="N16" s="36">
        <f>COUNTIFS(Matches[TIMEBIN],$B16,Matches[SITE IN],J$10,Matches[SITE OUT],N$11)</f>
        <v>0</v>
      </c>
      <c r="O16" s="33">
        <f>COUNTIFS(Matches[TIMEBIN],$B16,Matches[SITE IN],O$10,Matches[SITE OUT],O$11)</f>
        <v>1</v>
      </c>
      <c r="P16" s="34">
        <f>COUNTIFS(Matches[TIMEBIN],$B16,Matches[SITE IN],O$10,Matches[SITE OUT],P$11)</f>
        <v>0</v>
      </c>
      <c r="Q16" s="35">
        <f>COUNTIFS(Matches[TIMEBIN],$B16,Matches[SITE IN],O$10,Matches[SITE OUT],Q$11)</f>
        <v>1</v>
      </c>
      <c r="R16" s="34">
        <f>COUNTIFS(Matches[TIMEBIN],$B16,Matches[SITE IN],O$10,Matches[SITE OUT],R$11)</f>
        <v>2</v>
      </c>
      <c r="S16" s="39">
        <f>COUNTIFS(Matches[TIMEBIN],$B16,Matches[SITE IN],O$10,Matches[SITE OUT],S$11)</f>
        <v>0</v>
      </c>
      <c r="T16" s="38">
        <f>COUNTIFS(Matches[TIMEBIN],$B16,Matches[SITE IN],T$10,Matches[SITE OUT],T$11)</f>
        <v>2</v>
      </c>
      <c r="U16" s="35">
        <f>COUNTIFS(Matches[TIMEBIN],$B16,Matches[SITE IN],T$10,Matches[SITE OUT],U$11)</f>
        <v>0</v>
      </c>
      <c r="V16" s="34">
        <f>COUNTIFS(Matches[TIMEBIN],$B16,Matches[SITE IN],T$10,Matches[SITE OUT],V$11)</f>
        <v>2</v>
      </c>
      <c r="W16" s="35">
        <f>COUNTIFS(Matches[TIMEBIN],$B16,Matches[SITE IN],T$10,Matches[SITE OUT],W$11)</f>
        <v>0</v>
      </c>
      <c r="X16" s="36">
        <f>COUNTIFS(Matches[TIMEBIN],$B16,Matches[SITE IN],T$10,Matches[SITE OUT],X$11)</f>
        <v>0</v>
      </c>
      <c r="Y16" s="127">
        <f t="shared" si="0"/>
        <v>22</v>
      </c>
    </row>
    <row r="17" spans="1:25" s="1" customFormat="1">
      <c r="A17"/>
      <c r="B17" s="125" t="str">
        <v>07:15 - 07:30</v>
      </c>
      <c r="C17" s="26">
        <f>COUNTIFS(Matches[TIMEBIN],$B17,Matches[SITE IN],C$10,Matches[SITE OUT],C$11)</f>
        <v>2</v>
      </c>
      <c r="D17" s="27">
        <f>COUNTIFS(Matches[TIMEBIN],$B17,Matches[SITE IN],C$10,Matches[SITE OUT],D$11)</f>
        <v>4</v>
      </c>
      <c r="E17" s="28">
        <f>COUNTIFS(Matches[TIMEBIN],$B17,Matches[SITE IN],C$10,Matches[SITE OUT],E$11)</f>
        <v>0</v>
      </c>
      <c r="F17" s="27">
        <f>COUNTIFS(Matches[TIMEBIN],$B17,Matches[SITE IN],C$10,Matches[SITE OUT],F$11)</f>
        <v>1</v>
      </c>
      <c r="G17" s="28">
        <f>COUNTIFS(Matches[TIMEBIN],$B17,Matches[SITE IN],C$10,Matches[SITE OUT],G$11)</f>
        <v>1</v>
      </c>
      <c r="H17" s="29">
        <f>COUNTIFS(Matches[TIMEBIN],$B17,Matches[SITE IN],C$10,Matches[SITE OUT],H$11)</f>
        <v>1</v>
      </c>
      <c r="I17" s="30">
        <f>COUNTIFS(Matches[TIMEBIN],$B17,Matches[SITE IN],I$10,Matches[SITE OUT],I$11)</f>
        <v>0</v>
      </c>
      <c r="J17" s="31">
        <f>COUNTIFS(Matches[TIMEBIN],$B17,Matches[SITE IN],J$10,Matches[SITE OUT],J$11)</f>
        <v>0</v>
      </c>
      <c r="K17" s="28">
        <f>COUNTIFS(Matches[TIMEBIN],$B17,Matches[SITE IN],J$10,Matches[SITE OUT],K$11)</f>
        <v>0</v>
      </c>
      <c r="L17" s="27">
        <f>COUNTIFS(Matches[TIMEBIN],$B17,Matches[SITE IN],J$10,Matches[SITE OUT],L$11)</f>
        <v>0</v>
      </c>
      <c r="M17" s="28">
        <f>COUNTIFS(Matches[TIMEBIN],$B17,Matches[SITE IN],J$10,Matches[SITE OUT],M$11)</f>
        <v>0</v>
      </c>
      <c r="N17" s="29">
        <f>COUNTIFS(Matches[TIMEBIN],$B17,Matches[SITE IN],J$10,Matches[SITE OUT],N$11)</f>
        <v>0</v>
      </c>
      <c r="O17" s="26">
        <f>COUNTIFS(Matches[TIMEBIN],$B17,Matches[SITE IN],O$10,Matches[SITE OUT],O$11)</f>
        <v>1</v>
      </c>
      <c r="P17" s="27">
        <f>COUNTIFS(Matches[TIMEBIN],$B17,Matches[SITE IN],O$10,Matches[SITE OUT],P$11)</f>
        <v>0</v>
      </c>
      <c r="Q17" s="28">
        <f>COUNTIFS(Matches[TIMEBIN],$B17,Matches[SITE IN],O$10,Matches[SITE OUT],Q$11)</f>
        <v>1</v>
      </c>
      <c r="R17" s="27">
        <f>COUNTIFS(Matches[TIMEBIN],$B17,Matches[SITE IN],O$10,Matches[SITE OUT],R$11)</f>
        <v>2</v>
      </c>
      <c r="S17" s="32">
        <f>COUNTIFS(Matches[TIMEBIN],$B17,Matches[SITE IN],O$10,Matches[SITE OUT],S$11)</f>
        <v>0</v>
      </c>
      <c r="T17" s="31">
        <f>COUNTIFS(Matches[TIMEBIN],$B17,Matches[SITE IN],T$10,Matches[SITE OUT],T$11)</f>
        <v>3</v>
      </c>
      <c r="U17" s="28">
        <f>COUNTIFS(Matches[TIMEBIN],$B17,Matches[SITE IN],T$10,Matches[SITE OUT],U$11)</f>
        <v>0</v>
      </c>
      <c r="V17" s="27">
        <f>COUNTIFS(Matches[TIMEBIN],$B17,Matches[SITE IN],T$10,Matches[SITE OUT],V$11)</f>
        <v>1</v>
      </c>
      <c r="W17" s="28">
        <f>COUNTIFS(Matches[TIMEBIN],$B17,Matches[SITE IN],T$10,Matches[SITE OUT],W$11)</f>
        <v>0</v>
      </c>
      <c r="X17" s="29">
        <f>COUNTIFS(Matches[TIMEBIN],$B17,Matches[SITE IN],T$10,Matches[SITE OUT],X$11)</f>
        <v>0</v>
      </c>
      <c r="Y17" s="126">
        <f t="shared" si="0"/>
        <v>17</v>
      </c>
    </row>
    <row r="18" spans="1:25" s="1" customFormat="1">
      <c r="A18"/>
      <c r="B18" s="123" t="str">
        <v>07:30 - 07:45</v>
      </c>
      <c r="C18" s="33">
        <f>COUNTIFS(Matches[TIMEBIN],$B18,Matches[SITE IN],C$10,Matches[SITE OUT],C$11)</f>
        <v>1</v>
      </c>
      <c r="D18" s="34">
        <f>COUNTIFS(Matches[TIMEBIN],$B18,Matches[SITE IN],C$10,Matches[SITE OUT],D$11)</f>
        <v>2</v>
      </c>
      <c r="E18" s="35">
        <f>COUNTIFS(Matches[TIMEBIN],$B18,Matches[SITE IN],C$10,Matches[SITE OUT],E$11)</f>
        <v>0</v>
      </c>
      <c r="F18" s="34">
        <f>COUNTIFS(Matches[TIMEBIN],$B18,Matches[SITE IN],C$10,Matches[SITE OUT],F$11)</f>
        <v>1</v>
      </c>
      <c r="G18" s="35">
        <f>COUNTIFS(Matches[TIMEBIN],$B18,Matches[SITE IN],C$10,Matches[SITE OUT],G$11)</f>
        <v>1</v>
      </c>
      <c r="H18" s="36">
        <f>COUNTIFS(Matches[TIMEBIN],$B18,Matches[SITE IN],C$10,Matches[SITE OUT],H$11)</f>
        <v>1</v>
      </c>
      <c r="I18" s="37">
        <f>COUNTIFS(Matches[TIMEBIN],$B18,Matches[SITE IN],I$10,Matches[SITE OUT],I$11)</f>
        <v>0</v>
      </c>
      <c r="J18" s="38">
        <f>COUNTIFS(Matches[TIMEBIN],$B18,Matches[SITE IN],J$10,Matches[SITE OUT],J$11)</f>
        <v>0</v>
      </c>
      <c r="K18" s="35">
        <f>COUNTIFS(Matches[TIMEBIN],$B18,Matches[SITE IN],J$10,Matches[SITE OUT],K$11)</f>
        <v>0</v>
      </c>
      <c r="L18" s="34">
        <f>COUNTIFS(Matches[TIMEBIN],$B18,Matches[SITE IN],J$10,Matches[SITE OUT],L$11)</f>
        <v>1</v>
      </c>
      <c r="M18" s="35">
        <f>COUNTIFS(Matches[TIMEBIN],$B18,Matches[SITE IN],J$10,Matches[SITE OUT],M$11)</f>
        <v>0</v>
      </c>
      <c r="N18" s="36">
        <f>COUNTIFS(Matches[TIMEBIN],$B18,Matches[SITE IN],J$10,Matches[SITE OUT],N$11)</f>
        <v>0</v>
      </c>
      <c r="O18" s="33">
        <f>COUNTIFS(Matches[TIMEBIN],$B18,Matches[SITE IN],O$10,Matches[SITE OUT],O$11)</f>
        <v>2</v>
      </c>
      <c r="P18" s="34">
        <f>COUNTIFS(Matches[TIMEBIN],$B18,Matches[SITE IN],O$10,Matches[SITE OUT],P$11)</f>
        <v>0</v>
      </c>
      <c r="Q18" s="35">
        <f>COUNTIFS(Matches[TIMEBIN],$B18,Matches[SITE IN],O$10,Matches[SITE OUT],Q$11)</f>
        <v>1</v>
      </c>
      <c r="R18" s="34">
        <f>COUNTIFS(Matches[TIMEBIN],$B18,Matches[SITE IN],O$10,Matches[SITE OUT],R$11)</f>
        <v>1</v>
      </c>
      <c r="S18" s="39">
        <f>COUNTIFS(Matches[TIMEBIN],$B18,Matches[SITE IN],O$10,Matches[SITE OUT],S$11)</f>
        <v>4</v>
      </c>
      <c r="T18" s="38">
        <f>COUNTIFS(Matches[TIMEBIN],$B18,Matches[SITE IN],T$10,Matches[SITE OUT],T$11)</f>
        <v>1</v>
      </c>
      <c r="U18" s="35">
        <f>COUNTIFS(Matches[TIMEBIN],$B18,Matches[SITE IN],T$10,Matches[SITE OUT],U$11)</f>
        <v>1</v>
      </c>
      <c r="V18" s="34">
        <f>COUNTIFS(Matches[TIMEBIN],$B18,Matches[SITE IN],T$10,Matches[SITE OUT],V$11)</f>
        <v>0</v>
      </c>
      <c r="W18" s="35">
        <f>COUNTIFS(Matches[TIMEBIN],$B18,Matches[SITE IN],T$10,Matches[SITE OUT],W$11)</f>
        <v>0</v>
      </c>
      <c r="X18" s="36">
        <f>COUNTIFS(Matches[TIMEBIN],$B18,Matches[SITE IN],T$10,Matches[SITE OUT],X$11)</f>
        <v>1</v>
      </c>
      <c r="Y18" s="127">
        <f t="shared" si="0"/>
        <v>18</v>
      </c>
    </row>
    <row r="19" spans="1:25" s="1" customFormat="1">
      <c r="A19"/>
      <c r="B19" s="125" t="str">
        <v>07:45 - 08:00</v>
      </c>
      <c r="C19" s="26">
        <f>COUNTIFS(Matches[TIMEBIN],$B19,Matches[SITE IN],C$10,Matches[SITE OUT],C$11)</f>
        <v>4</v>
      </c>
      <c r="D19" s="27">
        <f>COUNTIFS(Matches[TIMEBIN],$B19,Matches[SITE IN],C$10,Matches[SITE OUT],D$11)</f>
        <v>4</v>
      </c>
      <c r="E19" s="28">
        <f>COUNTIFS(Matches[TIMEBIN],$B19,Matches[SITE IN],C$10,Matches[SITE OUT],E$11)</f>
        <v>0</v>
      </c>
      <c r="F19" s="27">
        <f>COUNTIFS(Matches[TIMEBIN],$B19,Matches[SITE IN],C$10,Matches[SITE OUT],F$11)</f>
        <v>3</v>
      </c>
      <c r="G19" s="28">
        <f>COUNTIFS(Matches[TIMEBIN],$B19,Matches[SITE IN],C$10,Matches[SITE OUT],G$11)</f>
        <v>0</v>
      </c>
      <c r="H19" s="29">
        <f>COUNTIFS(Matches[TIMEBIN],$B19,Matches[SITE IN],C$10,Matches[SITE OUT],H$11)</f>
        <v>2</v>
      </c>
      <c r="I19" s="30">
        <f>COUNTIFS(Matches[TIMEBIN],$B19,Matches[SITE IN],I$10,Matches[SITE OUT],I$11)</f>
        <v>0</v>
      </c>
      <c r="J19" s="31">
        <f>COUNTIFS(Matches[TIMEBIN],$B19,Matches[SITE IN],J$10,Matches[SITE OUT],J$11)</f>
        <v>0</v>
      </c>
      <c r="K19" s="28">
        <f>COUNTIFS(Matches[TIMEBIN],$B19,Matches[SITE IN],J$10,Matches[SITE OUT],K$11)</f>
        <v>2</v>
      </c>
      <c r="L19" s="27">
        <f>COUNTIFS(Matches[TIMEBIN],$B19,Matches[SITE IN],J$10,Matches[SITE OUT],L$11)</f>
        <v>1</v>
      </c>
      <c r="M19" s="28">
        <f>COUNTIFS(Matches[TIMEBIN],$B19,Matches[SITE IN],J$10,Matches[SITE OUT],M$11)</f>
        <v>0</v>
      </c>
      <c r="N19" s="29">
        <f>COUNTIFS(Matches[TIMEBIN],$B19,Matches[SITE IN],J$10,Matches[SITE OUT],N$11)</f>
        <v>0</v>
      </c>
      <c r="O19" s="26">
        <f>COUNTIFS(Matches[TIMEBIN],$B19,Matches[SITE IN],O$10,Matches[SITE OUT],O$11)</f>
        <v>3</v>
      </c>
      <c r="P19" s="27">
        <f>COUNTIFS(Matches[TIMEBIN],$B19,Matches[SITE IN],O$10,Matches[SITE OUT],P$11)</f>
        <v>1</v>
      </c>
      <c r="Q19" s="28">
        <f>COUNTIFS(Matches[TIMEBIN],$B19,Matches[SITE IN],O$10,Matches[SITE OUT],Q$11)</f>
        <v>2</v>
      </c>
      <c r="R19" s="27">
        <f>COUNTIFS(Matches[TIMEBIN],$B19,Matches[SITE IN],O$10,Matches[SITE OUT],R$11)</f>
        <v>0</v>
      </c>
      <c r="S19" s="32">
        <f>COUNTIFS(Matches[TIMEBIN],$B19,Matches[SITE IN],O$10,Matches[SITE OUT],S$11)</f>
        <v>0</v>
      </c>
      <c r="T19" s="31">
        <f>COUNTIFS(Matches[TIMEBIN],$B19,Matches[SITE IN],T$10,Matches[SITE OUT],T$11)</f>
        <v>2</v>
      </c>
      <c r="U19" s="28">
        <f>COUNTIFS(Matches[TIMEBIN],$B19,Matches[SITE IN],T$10,Matches[SITE OUT],U$11)</f>
        <v>1</v>
      </c>
      <c r="V19" s="27">
        <f>COUNTIFS(Matches[TIMEBIN],$B19,Matches[SITE IN],T$10,Matches[SITE OUT],V$11)</f>
        <v>2</v>
      </c>
      <c r="W19" s="28">
        <f>COUNTIFS(Matches[TIMEBIN],$B19,Matches[SITE IN],T$10,Matches[SITE OUT],W$11)</f>
        <v>1</v>
      </c>
      <c r="X19" s="29">
        <f>COUNTIFS(Matches[TIMEBIN],$B19,Matches[SITE IN],T$10,Matches[SITE OUT],X$11)</f>
        <v>2</v>
      </c>
      <c r="Y19" s="126">
        <f t="shared" si="0"/>
        <v>30</v>
      </c>
    </row>
    <row r="20" spans="1:25" s="1" customFormat="1">
      <c r="A20"/>
      <c r="B20" s="123" t="str">
        <v>08:00 - 08:15</v>
      </c>
      <c r="C20" s="33">
        <f>COUNTIFS(Matches[TIMEBIN],$B20,Matches[SITE IN],C$10,Matches[SITE OUT],C$11)</f>
        <v>1</v>
      </c>
      <c r="D20" s="34">
        <f>COUNTIFS(Matches[TIMEBIN],$B20,Matches[SITE IN],C$10,Matches[SITE OUT],D$11)</f>
        <v>2</v>
      </c>
      <c r="E20" s="35">
        <f>COUNTIFS(Matches[TIMEBIN],$B20,Matches[SITE IN],C$10,Matches[SITE OUT],E$11)</f>
        <v>0</v>
      </c>
      <c r="F20" s="34">
        <f>COUNTIFS(Matches[TIMEBIN],$B20,Matches[SITE IN],C$10,Matches[SITE OUT],F$11)</f>
        <v>2</v>
      </c>
      <c r="G20" s="35">
        <f>COUNTIFS(Matches[TIMEBIN],$B20,Matches[SITE IN],C$10,Matches[SITE OUT],G$11)</f>
        <v>2</v>
      </c>
      <c r="H20" s="36">
        <f>COUNTIFS(Matches[TIMEBIN],$B20,Matches[SITE IN],C$10,Matches[SITE OUT],H$11)</f>
        <v>3</v>
      </c>
      <c r="I20" s="37">
        <f>COUNTIFS(Matches[TIMEBIN],$B20,Matches[SITE IN],I$10,Matches[SITE OUT],I$11)</f>
        <v>0</v>
      </c>
      <c r="J20" s="38">
        <f>COUNTIFS(Matches[TIMEBIN],$B20,Matches[SITE IN],J$10,Matches[SITE OUT],J$11)</f>
        <v>0</v>
      </c>
      <c r="K20" s="35">
        <f>COUNTIFS(Matches[TIMEBIN],$B20,Matches[SITE IN],J$10,Matches[SITE OUT],K$11)</f>
        <v>3</v>
      </c>
      <c r="L20" s="34">
        <f>COUNTIFS(Matches[TIMEBIN],$B20,Matches[SITE IN],J$10,Matches[SITE OUT],L$11)</f>
        <v>2</v>
      </c>
      <c r="M20" s="35">
        <f>COUNTIFS(Matches[TIMEBIN],$B20,Matches[SITE IN],J$10,Matches[SITE OUT],M$11)</f>
        <v>0</v>
      </c>
      <c r="N20" s="36">
        <f>COUNTIFS(Matches[TIMEBIN],$B20,Matches[SITE IN],J$10,Matches[SITE OUT],N$11)</f>
        <v>0</v>
      </c>
      <c r="O20" s="33">
        <f>COUNTIFS(Matches[TIMEBIN],$B20,Matches[SITE IN],O$10,Matches[SITE OUT],O$11)</f>
        <v>1</v>
      </c>
      <c r="P20" s="34">
        <f>COUNTIFS(Matches[TIMEBIN],$B20,Matches[SITE IN],O$10,Matches[SITE OUT],P$11)</f>
        <v>0</v>
      </c>
      <c r="Q20" s="35">
        <f>COUNTIFS(Matches[TIMEBIN],$B20,Matches[SITE IN],O$10,Matches[SITE OUT],Q$11)</f>
        <v>1</v>
      </c>
      <c r="R20" s="34">
        <f>COUNTIFS(Matches[TIMEBIN],$B20,Matches[SITE IN],O$10,Matches[SITE OUT],R$11)</f>
        <v>2</v>
      </c>
      <c r="S20" s="39">
        <f>COUNTIFS(Matches[TIMEBIN],$B20,Matches[SITE IN],O$10,Matches[SITE OUT],S$11)</f>
        <v>3</v>
      </c>
      <c r="T20" s="38">
        <f>COUNTIFS(Matches[TIMEBIN],$B20,Matches[SITE IN],T$10,Matches[SITE OUT],T$11)</f>
        <v>3</v>
      </c>
      <c r="U20" s="35">
        <f>COUNTIFS(Matches[TIMEBIN],$B20,Matches[SITE IN],T$10,Matches[SITE OUT],U$11)</f>
        <v>2</v>
      </c>
      <c r="V20" s="34">
        <f>COUNTIFS(Matches[TIMEBIN],$B20,Matches[SITE IN],T$10,Matches[SITE OUT],V$11)</f>
        <v>0</v>
      </c>
      <c r="W20" s="35">
        <f>COUNTIFS(Matches[TIMEBIN],$B20,Matches[SITE IN],T$10,Matches[SITE OUT],W$11)</f>
        <v>0</v>
      </c>
      <c r="X20" s="36">
        <f>COUNTIFS(Matches[TIMEBIN],$B20,Matches[SITE IN],T$10,Matches[SITE OUT],X$11)</f>
        <v>0</v>
      </c>
      <c r="Y20" s="127">
        <f t="shared" si="0"/>
        <v>27</v>
      </c>
    </row>
    <row r="21" spans="1:25" s="1" customFormat="1">
      <c r="A21"/>
      <c r="B21" s="125" t="str">
        <v>08:15 - 08:30</v>
      </c>
      <c r="C21" s="26">
        <f>COUNTIFS(Matches[TIMEBIN],$B21,Matches[SITE IN],C$10,Matches[SITE OUT],C$11)</f>
        <v>7</v>
      </c>
      <c r="D21" s="27">
        <f>COUNTIFS(Matches[TIMEBIN],$B21,Matches[SITE IN],C$10,Matches[SITE OUT],D$11)</f>
        <v>7</v>
      </c>
      <c r="E21" s="28">
        <f>COUNTIFS(Matches[TIMEBIN],$B21,Matches[SITE IN],C$10,Matches[SITE OUT],E$11)</f>
        <v>0</v>
      </c>
      <c r="F21" s="27">
        <f>COUNTIFS(Matches[TIMEBIN],$B21,Matches[SITE IN],C$10,Matches[SITE OUT],F$11)</f>
        <v>3</v>
      </c>
      <c r="G21" s="28">
        <f>COUNTIFS(Matches[TIMEBIN],$B21,Matches[SITE IN],C$10,Matches[SITE OUT],G$11)</f>
        <v>0</v>
      </c>
      <c r="H21" s="29">
        <f>COUNTIFS(Matches[TIMEBIN],$B21,Matches[SITE IN],C$10,Matches[SITE OUT],H$11)</f>
        <v>3</v>
      </c>
      <c r="I21" s="30">
        <f>COUNTIFS(Matches[TIMEBIN],$B21,Matches[SITE IN],I$10,Matches[SITE OUT],I$11)</f>
        <v>0</v>
      </c>
      <c r="J21" s="31">
        <f>COUNTIFS(Matches[TIMEBIN],$B21,Matches[SITE IN],J$10,Matches[SITE OUT],J$11)</f>
        <v>1</v>
      </c>
      <c r="K21" s="28">
        <f>COUNTIFS(Matches[TIMEBIN],$B21,Matches[SITE IN],J$10,Matches[SITE OUT],K$11)</f>
        <v>0</v>
      </c>
      <c r="L21" s="27">
        <f>COUNTIFS(Matches[TIMEBIN],$B21,Matches[SITE IN],J$10,Matches[SITE OUT],L$11)</f>
        <v>1</v>
      </c>
      <c r="M21" s="28">
        <f>COUNTIFS(Matches[TIMEBIN],$B21,Matches[SITE IN],J$10,Matches[SITE OUT],M$11)</f>
        <v>0</v>
      </c>
      <c r="N21" s="29">
        <f>COUNTIFS(Matches[TIMEBIN],$B21,Matches[SITE IN],J$10,Matches[SITE OUT],N$11)</f>
        <v>0</v>
      </c>
      <c r="O21" s="26">
        <f>COUNTIFS(Matches[TIMEBIN],$B21,Matches[SITE IN],O$10,Matches[SITE OUT],O$11)</f>
        <v>4</v>
      </c>
      <c r="P21" s="27">
        <f>COUNTIFS(Matches[TIMEBIN],$B21,Matches[SITE IN],O$10,Matches[SITE OUT],P$11)</f>
        <v>0</v>
      </c>
      <c r="Q21" s="28">
        <f>COUNTIFS(Matches[TIMEBIN],$B21,Matches[SITE IN],O$10,Matches[SITE OUT],Q$11)</f>
        <v>2</v>
      </c>
      <c r="R21" s="27">
        <f>COUNTIFS(Matches[TIMEBIN],$B21,Matches[SITE IN],O$10,Matches[SITE OUT],R$11)</f>
        <v>0</v>
      </c>
      <c r="S21" s="32">
        <f>COUNTIFS(Matches[TIMEBIN],$B21,Matches[SITE IN],O$10,Matches[SITE OUT],S$11)</f>
        <v>3</v>
      </c>
      <c r="T21" s="31">
        <f>COUNTIFS(Matches[TIMEBIN],$B21,Matches[SITE IN],T$10,Matches[SITE OUT],T$11)</f>
        <v>3</v>
      </c>
      <c r="U21" s="28">
        <f>COUNTIFS(Matches[TIMEBIN],$B21,Matches[SITE IN],T$10,Matches[SITE OUT],U$11)</f>
        <v>0</v>
      </c>
      <c r="V21" s="27">
        <f>COUNTIFS(Matches[TIMEBIN],$B21,Matches[SITE IN],T$10,Matches[SITE OUT],V$11)</f>
        <v>2</v>
      </c>
      <c r="W21" s="28">
        <f>COUNTIFS(Matches[TIMEBIN],$B21,Matches[SITE IN],T$10,Matches[SITE OUT],W$11)</f>
        <v>0</v>
      </c>
      <c r="X21" s="29">
        <f>COUNTIFS(Matches[TIMEBIN],$B21,Matches[SITE IN],T$10,Matches[SITE OUT],X$11)</f>
        <v>0</v>
      </c>
      <c r="Y21" s="126">
        <f t="shared" si="0"/>
        <v>36</v>
      </c>
    </row>
    <row r="22" spans="1:25" s="1" customFormat="1">
      <c r="A22"/>
      <c r="B22" s="123" t="str">
        <v>08:30 - 08:45</v>
      </c>
      <c r="C22" s="33">
        <f>COUNTIFS(Matches[TIMEBIN],$B22,Matches[SITE IN],C$10,Matches[SITE OUT],C$11)</f>
        <v>5</v>
      </c>
      <c r="D22" s="34">
        <f>COUNTIFS(Matches[TIMEBIN],$B22,Matches[SITE IN],C$10,Matches[SITE OUT],D$11)</f>
        <v>6</v>
      </c>
      <c r="E22" s="35">
        <f>COUNTIFS(Matches[TIMEBIN],$B22,Matches[SITE IN],C$10,Matches[SITE OUT],E$11)</f>
        <v>0</v>
      </c>
      <c r="F22" s="34">
        <f>COUNTIFS(Matches[TIMEBIN],$B22,Matches[SITE IN],C$10,Matches[SITE OUT],F$11)</f>
        <v>0</v>
      </c>
      <c r="G22" s="35">
        <f>COUNTIFS(Matches[TIMEBIN],$B22,Matches[SITE IN],C$10,Matches[SITE OUT],G$11)</f>
        <v>2</v>
      </c>
      <c r="H22" s="36">
        <f>COUNTIFS(Matches[TIMEBIN],$B22,Matches[SITE IN],C$10,Matches[SITE OUT],H$11)</f>
        <v>3</v>
      </c>
      <c r="I22" s="37">
        <f>COUNTIFS(Matches[TIMEBIN],$B22,Matches[SITE IN],I$10,Matches[SITE OUT],I$11)</f>
        <v>0</v>
      </c>
      <c r="J22" s="38">
        <f>COUNTIFS(Matches[TIMEBIN],$B22,Matches[SITE IN],J$10,Matches[SITE OUT],J$11)</f>
        <v>0</v>
      </c>
      <c r="K22" s="35">
        <f>COUNTIFS(Matches[TIMEBIN],$B22,Matches[SITE IN],J$10,Matches[SITE OUT],K$11)</f>
        <v>3</v>
      </c>
      <c r="L22" s="34">
        <f>COUNTIFS(Matches[TIMEBIN],$B22,Matches[SITE IN],J$10,Matches[SITE OUT],L$11)</f>
        <v>2</v>
      </c>
      <c r="M22" s="35">
        <f>COUNTIFS(Matches[TIMEBIN],$B22,Matches[SITE IN],J$10,Matches[SITE OUT],M$11)</f>
        <v>0</v>
      </c>
      <c r="N22" s="36">
        <f>COUNTIFS(Matches[TIMEBIN],$B22,Matches[SITE IN],J$10,Matches[SITE OUT],N$11)</f>
        <v>0</v>
      </c>
      <c r="O22" s="33">
        <f>COUNTIFS(Matches[TIMEBIN],$B22,Matches[SITE IN],O$10,Matches[SITE OUT],O$11)</f>
        <v>0</v>
      </c>
      <c r="P22" s="34">
        <f>COUNTIFS(Matches[TIMEBIN],$B22,Matches[SITE IN],O$10,Matches[SITE OUT],P$11)</f>
        <v>0</v>
      </c>
      <c r="Q22" s="35">
        <f>COUNTIFS(Matches[TIMEBIN],$B22,Matches[SITE IN],O$10,Matches[SITE OUT],Q$11)</f>
        <v>2</v>
      </c>
      <c r="R22" s="34">
        <f>COUNTIFS(Matches[TIMEBIN],$B22,Matches[SITE IN],O$10,Matches[SITE OUT],R$11)</f>
        <v>1</v>
      </c>
      <c r="S22" s="39">
        <f>COUNTIFS(Matches[TIMEBIN],$B22,Matches[SITE IN],O$10,Matches[SITE OUT],S$11)</f>
        <v>1</v>
      </c>
      <c r="T22" s="38">
        <f>COUNTIFS(Matches[TIMEBIN],$B22,Matches[SITE IN],T$10,Matches[SITE OUT],T$11)</f>
        <v>2</v>
      </c>
      <c r="U22" s="35">
        <f>COUNTIFS(Matches[TIMEBIN],$B22,Matches[SITE IN],T$10,Matches[SITE OUT],U$11)</f>
        <v>0</v>
      </c>
      <c r="V22" s="34">
        <f>COUNTIFS(Matches[TIMEBIN],$B22,Matches[SITE IN],T$10,Matches[SITE OUT],V$11)</f>
        <v>4</v>
      </c>
      <c r="W22" s="35">
        <f>COUNTIFS(Matches[TIMEBIN],$B22,Matches[SITE IN],T$10,Matches[SITE OUT],W$11)</f>
        <v>1</v>
      </c>
      <c r="X22" s="36">
        <f>COUNTIFS(Matches[TIMEBIN],$B22,Matches[SITE IN],T$10,Matches[SITE OUT],X$11)</f>
        <v>1</v>
      </c>
      <c r="Y22" s="127">
        <f t="shared" si="0"/>
        <v>33</v>
      </c>
    </row>
    <row r="23" spans="1:25" s="1" customFormat="1">
      <c r="A23"/>
      <c r="B23" s="125" t="str">
        <v>08:45 - 09:00</v>
      </c>
      <c r="C23" s="26">
        <f>COUNTIFS(Matches[TIMEBIN],$B23,Matches[SITE IN],C$10,Matches[SITE OUT],C$11)</f>
        <v>7</v>
      </c>
      <c r="D23" s="27">
        <f>COUNTIFS(Matches[TIMEBIN],$B23,Matches[SITE IN],C$10,Matches[SITE OUT],D$11)</f>
        <v>10</v>
      </c>
      <c r="E23" s="28">
        <f>COUNTIFS(Matches[TIMEBIN],$B23,Matches[SITE IN],C$10,Matches[SITE OUT],E$11)</f>
        <v>1</v>
      </c>
      <c r="F23" s="27">
        <f>COUNTIFS(Matches[TIMEBIN],$B23,Matches[SITE IN],C$10,Matches[SITE OUT],F$11)</f>
        <v>3</v>
      </c>
      <c r="G23" s="28">
        <f>COUNTIFS(Matches[TIMEBIN],$B23,Matches[SITE IN],C$10,Matches[SITE OUT],G$11)</f>
        <v>3</v>
      </c>
      <c r="H23" s="29">
        <f>COUNTIFS(Matches[TIMEBIN],$B23,Matches[SITE IN],C$10,Matches[SITE OUT],H$11)</f>
        <v>1</v>
      </c>
      <c r="I23" s="30">
        <f>COUNTIFS(Matches[TIMEBIN],$B23,Matches[SITE IN],I$10,Matches[SITE OUT],I$11)</f>
        <v>0</v>
      </c>
      <c r="J23" s="31">
        <f>COUNTIFS(Matches[TIMEBIN],$B23,Matches[SITE IN],J$10,Matches[SITE OUT],J$11)</f>
        <v>3</v>
      </c>
      <c r="K23" s="28">
        <f>COUNTIFS(Matches[TIMEBIN],$B23,Matches[SITE IN],J$10,Matches[SITE OUT],K$11)</f>
        <v>0</v>
      </c>
      <c r="L23" s="27">
        <f>COUNTIFS(Matches[TIMEBIN],$B23,Matches[SITE IN],J$10,Matches[SITE OUT],L$11)</f>
        <v>1</v>
      </c>
      <c r="M23" s="28">
        <f>COUNTIFS(Matches[TIMEBIN],$B23,Matches[SITE IN],J$10,Matches[SITE OUT],M$11)</f>
        <v>0</v>
      </c>
      <c r="N23" s="29">
        <f>COUNTIFS(Matches[TIMEBIN],$B23,Matches[SITE IN],J$10,Matches[SITE OUT],N$11)</f>
        <v>0</v>
      </c>
      <c r="O23" s="26">
        <f>COUNTIFS(Matches[TIMEBIN],$B23,Matches[SITE IN],O$10,Matches[SITE OUT],O$11)</f>
        <v>1</v>
      </c>
      <c r="P23" s="27">
        <f>COUNTIFS(Matches[TIMEBIN],$B23,Matches[SITE IN],O$10,Matches[SITE OUT],P$11)</f>
        <v>1</v>
      </c>
      <c r="Q23" s="28">
        <f>COUNTIFS(Matches[TIMEBIN],$B23,Matches[SITE IN],O$10,Matches[SITE OUT],Q$11)</f>
        <v>2</v>
      </c>
      <c r="R23" s="27">
        <f>COUNTIFS(Matches[TIMEBIN],$B23,Matches[SITE IN],O$10,Matches[SITE OUT],R$11)</f>
        <v>0</v>
      </c>
      <c r="S23" s="32">
        <f>COUNTIFS(Matches[TIMEBIN],$B23,Matches[SITE IN],O$10,Matches[SITE OUT],S$11)</f>
        <v>3</v>
      </c>
      <c r="T23" s="31">
        <f>COUNTIFS(Matches[TIMEBIN],$B23,Matches[SITE IN],T$10,Matches[SITE OUT],T$11)</f>
        <v>5</v>
      </c>
      <c r="U23" s="28">
        <f>COUNTIFS(Matches[TIMEBIN],$B23,Matches[SITE IN],T$10,Matches[SITE OUT],U$11)</f>
        <v>1</v>
      </c>
      <c r="V23" s="27">
        <f>COUNTIFS(Matches[TIMEBIN],$B23,Matches[SITE IN],T$10,Matches[SITE OUT],V$11)</f>
        <v>3</v>
      </c>
      <c r="W23" s="28">
        <f>COUNTIFS(Matches[TIMEBIN],$B23,Matches[SITE IN],T$10,Matches[SITE OUT],W$11)</f>
        <v>1</v>
      </c>
      <c r="X23" s="29">
        <f>COUNTIFS(Matches[TIMEBIN],$B23,Matches[SITE IN],T$10,Matches[SITE OUT],X$11)</f>
        <v>2</v>
      </c>
      <c r="Y23" s="126">
        <f t="shared" si="0"/>
        <v>48</v>
      </c>
    </row>
    <row r="24" spans="1:25" s="1" customFormat="1">
      <c r="A24"/>
      <c r="B24" s="123" t="str">
        <v>09:00 - 09:15</v>
      </c>
      <c r="C24" s="33">
        <f>COUNTIFS(Matches[TIMEBIN],$B24,Matches[SITE IN],C$10,Matches[SITE OUT],C$11)</f>
        <v>6</v>
      </c>
      <c r="D24" s="34">
        <f>COUNTIFS(Matches[TIMEBIN],$B24,Matches[SITE IN],C$10,Matches[SITE OUT],D$11)</f>
        <v>9</v>
      </c>
      <c r="E24" s="35">
        <f>COUNTIFS(Matches[TIMEBIN],$B24,Matches[SITE IN],C$10,Matches[SITE OUT],E$11)</f>
        <v>0</v>
      </c>
      <c r="F24" s="34">
        <f>COUNTIFS(Matches[TIMEBIN],$B24,Matches[SITE IN],C$10,Matches[SITE OUT],F$11)</f>
        <v>1</v>
      </c>
      <c r="G24" s="35">
        <f>COUNTIFS(Matches[TIMEBIN],$B24,Matches[SITE IN],C$10,Matches[SITE OUT],G$11)</f>
        <v>2</v>
      </c>
      <c r="H24" s="36">
        <f>COUNTIFS(Matches[TIMEBIN],$B24,Matches[SITE IN],C$10,Matches[SITE OUT],H$11)</f>
        <v>0</v>
      </c>
      <c r="I24" s="37">
        <f>COUNTIFS(Matches[TIMEBIN],$B24,Matches[SITE IN],I$10,Matches[SITE OUT],I$11)</f>
        <v>0</v>
      </c>
      <c r="J24" s="38">
        <f>COUNTIFS(Matches[TIMEBIN],$B24,Matches[SITE IN],J$10,Matches[SITE OUT],J$11)</f>
        <v>0</v>
      </c>
      <c r="K24" s="35">
        <f>COUNTIFS(Matches[TIMEBIN],$B24,Matches[SITE IN],J$10,Matches[SITE OUT],K$11)</f>
        <v>2</v>
      </c>
      <c r="L24" s="34">
        <f>COUNTIFS(Matches[TIMEBIN],$B24,Matches[SITE IN],J$10,Matches[SITE OUT],L$11)</f>
        <v>0</v>
      </c>
      <c r="M24" s="35">
        <f>COUNTIFS(Matches[TIMEBIN],$B24,Matches[SITE IN],J$10,Matches[SITE OUT],M$11)</f>
        <v>0</v>
      </c>
      <c r="N24" s="36">
        <f>COUNTIFS(Matches[TIMEBIN],$B24,Matches[SITE IN],J$10,Matches[SITE OUT],N$11)</f>
        <v>1</v>
      </c>
      <c r="O24" s="33">
        <f>COUNTIFS(Matches[TIMEBIN],$B24,Matches[SITE IN],O$10,Matches[SITE OUT],O$11)</f>
        <v>0</v>
      </c>
      <c r="P24" s="34">
        <f>COUNTIFS(Matches[TIMEBIN],$B24,Matches[SITE IN],O$10,Matches[SITE OUT],P$11)</f>
        <v>1</v>
      </c>
      <c r="Q24" s="35">
        <f>COUNTIFS(Matches[TIMEBIN],$B24,Matches[SITE IN],O$10,Matches[SITE OUT],Q$11)</f>
        <v>4</v>
      </c>
      <c r="R24" s="34">
        <f>COUNTIFS(Matches[TIMEBIN],$B24,Matches[SITE IN],O$10,Matches[SITE OUT],R$11)</f>
        <v>1</v>
      </c>
      <c r="S24" s="39">
        <f>COUNTIFS(Matches[TIMEBIN],$B24,Matches[SITE IN],O$10,Matches[SITE OUT],S$11)</f>
        <v>3</v>
      </c>
      <c r="T24" s="38">
        <f>COUNTIFS(Matches[TIMEBIN],$B24,Matches[SITE IN],T$10,Matches[SITE OUT],T$11)</f>
        <v>7</v>
      </c>
      <c r="U24" s="35">
        <f>COUNTIFS(Matches[TIMEBIN],$B24,Matches[SITE IN],T$10,Matches[SITE OUT],U$11)</f>
        <v>0</v>
      </c>
      <c r="V24" s="34">
        <f>COUNTIFS(Matches[TIMEBIN],$B24,Matches[SITE IN],T$10,Matches[SITE OUT],V$11)</f>
        <v>0</v>
      </c>
      <c r="W24" s="35">
        <f>COUNTIFS(Matches[TIMEBIN],$B24,Matches[SITE IN],T$10,Matches[SITE OUT],W$11)</f>
        <v>1</v>
      </c>
      <c r="X24" s="36">
        <f>COUNTIFS(Matches[TIMEBIN],$B24,Matches[SITE IN],T$10,Matches[SITE OUT],X$11)</f>
        <v>0</v>
      </c>
      <c r="Y24" s="127">
        <f t="shared" si="0"/>
        <v>38</v>
      </c>
    </row>
    <row r="25" spans="1:25" s="1" customFormat="1">
      <c r="A25"/>
      <c r="B25" s="125" t="str">
        <v>09:15 - 09:30</v>
      </c>
      <c r="C25" s="26">
        <f>COUNTIFS(Matches[TIMEBIN],$B25,Matches[SITE IN],C$10,Matches[SITE OUT],C$11)</f>
        <v>2</v>
      </c>
      <c r="D25" s="27">
        <f>COUNTIFS(Matches[TIMEBIN],$B25,Matches[SITE IN],C$10,Matches[SITE OUT],D$11)</f>
        <v>11</v>
      </c>
      <c r="E25" s="28">
        <f>COUNTIFS(Matches[TIMEBIN],$B25,Matches[SITE IN],C$10,Matches[SITE OUT],E$11)</f>
        <v>0</v>
      </c>
      <c r="F25" s="27">
        <f>COUNTIFS(Matches[TIMEBIN],$B25,Matches[SITE IN],C$10,Matches[SITE OUT],F$11)</f>
        <v>2</v>
      </c>
      <c r="G25" s="28">
        <f>COUNTIFS(Matches[TIMEBIN],$B25,Matches[SITE IN],C$10,Matches[SITE OUT],G$11)</f>
        <v>2</v>
      </c>
      <c r="H25" s="29">
        <f>COUNTIFS(Matches[TIMEBIN],$B25,Matches[SITE IN],C$10,Matches[SITE OUT],H$11)</f>
        <v>1</v>
      </c>
      <c r="I25" s="30">
        <f>COUNTIFS(Matches[TIMEBIN],$B25,Matches[SITE IN],I$10,Matches[SITE OUT],I$11)</f>
        <v>0</v>
      </c>
      <c r="J25" s="31">
        <f>COUNTIFS(Matches[TIMEBIN],$B25,Matches[SITE IN],J$10,Matches[SITE OUT],J$11)</f>
        <v>2</v>
      </c>
      <c r="K25" s="28">
        <f>COUNTIFS(Matches[TIMEBIN],$B25,Matches[SITE IN],J$10,Matches[SITE OUT],K$11)</f>
        <v>0</v>
      </c>
      <c r="L25" s="27">
        <f>COUNTIFS(Matches[TIMEBIN],$B25,Matches[SITE IN],J$10,Matches[SITE OUT],L$11)</f>
        <v>0</v>
      </c>
      <c r="M25" s="28">
        <f>COUNTIFS(Matches[TIMEBIN],$B25,Matches[SITE IN],J$10,Matches[SITE OUT],M$11)</f>
        <v>0</v>
      </c>
      <c r="N25" s="29">
        <f>COUNTIFS(Matches[TIMEBIN],$B25,Matches[SITE IN],J$10,Matches[SITE OUT],N$11)</f>
        <v>0</v>
      </c>
      <c r="O25" s="26">
        <f>COUNTIFS(Matches[TIMEBIN],$B25,Matches[SITE IN],O$10,Matches[SITE OUT],O$11)</f>
        <v>1</v>
      </c>
      <c r="P25" s="27">
        <f>COUNTIFS(Matches[TIMEBIN],$B25,Matches[SITE IN],O$10,Matches[SITE OUT],P$11)</f>
        <v>2</v>
      </c>
      <c r="Q25" s="28">
        <f>COUNTIFS(Matches[TIMEBIN],$B25,Matches[SITE IN],O$10,Matches[SITE OUT],Q$11)</f>
        <v>1</v>
      </c>
      <c r="R25" s="27">
        <f>COUNTIFS(Matches[TIMEBIN],$B25,Matches[SITE IN],O$10,Matches[SITE OUT],R$11)</f>
        <v>1</v>
      </c>
      <c r="S25" s="32">
        <f>COUNTIFS(Matches[TIMEBIN],$B25,Matches[SITE IN],O$10,Matches[SITE OUT],S$11)</f>
        <v>3</v>
      </c>
      <c r="T25" s="31">
        <f>COUNTIFS(Matches[TIMEBIN],$B25,Matches[SITE IN],T$10,Matches[SITE OUT],T$11)</f>
        <v>3</v>
      </c>
      <c r="U25" s="28">
        <f>COUNTIFS(Matches[TIMEBIN],$B25,Matches[SITE IN],T$10,Matches[SITE OUT],U$11)</f>
        <v>0</v>
      </c>
      <c r="V25" s="27">
        <f>COUNTIFS(Matches[TIMEBIN],$B25,Matches[SITE IN],T$10,Matches[SITE OUT],V$11)</f>
        <v>3</v>
      </c>
      <c r="W25" s="28">
        <f>COUNTIFS(Matches[TIMEBIN],$B25,Matches[SITE IN],T$10,Matches[SITE OUT],W$11)</f>
        <v>2</v>
      </c>
      <c r="X25" s="29">
        <f>COUNTIFS(Matches[TIMEBIN],$B25,Matches[SITE IN],T$10,Matches[SITE OUT],X$11)</f>
        <v>0</v>
      </c>
      <c r="Y25" s="126">
        <f t="shared" si="0"/>
        <v>36</v>
      </c>
    </row>
    <row r="26" spans="1:25" s="1" customFormat="1">
      <c r="A26"/>
      <c r="B26" s="123" t="str">
        <v>09:30 - 09:45</v>
      </c>
      <c r="C26" s="33">
        <f>COUNTIFS(Matches[TIMEBIN],$B26,Matches[SITE IN],C$10,Matches[SITE OUT],C$11)</f>
        <v>5</v>
      </c>
      <c r="D26" s="34">
        <f>COUNTIFS(Matches[TIMEBIN],$B26,Matches[SITE IN],C$10,Matches[SITE OUT],D$11)</f>
        <v>12</v>
      </c>
      <c r="E26" s="35">
        <f>COUNTIFS(Matches[TIMEBIN],$B26,Matches[SITE IN],C$10,Matches[SITE OUT],E$11)</f>
        <v>0</v>
      </c>
      <c r="F26" s="34">
        <f>COUNTIFS(Matches[TIMEBIN],$B26,Matches[SITE IN],C$10,Matches[SITE OUT],F$11)</f>
        <v>2</v>
      </c>
      <c r="G26" s="35">
        <f>COUNTIFS(Matches[TIMEBIN],$B26,Matches[SITE IN],C$10,Matches[SITE OUT],G$11)</f>
        <v>0</v>
      </c>
      <c r="H26" s="36">
        <f>COUNTIFS(Matches[TIMEBIN],$B26,Matches[SITE IN],C$10,Matches[SITE OUT],H$11)</f>
        <v>0</v>
      </c>
      <c r="I26" s="37">
        <f>COUNTIFS(Matches[TIMEBIN],$B26,Matches[SITE IN],I$10,Matches[SITE OUT],I$11)</f>
        <v>0</v>
      </c>
      <c r="J26" s="38">
        <f>COUNTIFS(Matches[TIMEBIN],$B26,Matches[SITE IN],J$10,Matches[SITE OUT],J$11)</f>
        <v>1</v>
      </c>
      <c r="K26" s="35">
        <f>COUNTIFS(Matches[TIMEBIN],$B26,Matches[SITE IN],J$10,Matches[SITE OUT],K$11)</f>
        <v>1</v>
      </c>
      <c r="L26" s="34">
        <f>COUNTIFS(Matches[TIMEBIN],$B26,Matches[SITE IN],J$10,Matches[SITE OUT],L$11)</f>
        <v>3</v>
      </c>
      <c r="M26" s="35">
        <f>COUNTIFS(Matches[TIMEBIN],$B26,Matches[SITE IN],J$10,Matches[SITE OUT],M$11)</f>
        <v>1</v>
      </c>
      <c r="N26" s="36">
        <f>COUNTIFS(Matches[TIMEBIN],$B26,Matches[SITE IN],J$10,Matches[SITE OUT],N$11)</f>
        <v>0</v>
      </c>
      <c r="O26" s="33">
        <f>COUNTIFS(Matches[TIMEBIN],$B26,Matches[SITE IN],O$10,Matches[SITE OUT],O$11)</f>
        <v>2</v>
      </c>
      <c r="P26" s="34">
        <f>COUNTIFS(Matches[TIMEBIN],$B26,Matches[SITE IN],O$10,Matches[SITE OUT],P$11)</f>
        <v>3</v>
      </c>
      <c r="Q26" s="35">
        <f>COUNTIFS(Matches[TIMEBIN],$B26,Matches[SITE IN],O$10,Matches[SITE OUT],Q$11)</f>
        <v>1</v>
      </c>
      <c r="R26" s="34">
        <f>COUNTIFS(Matches[TIMEBIN],$B26,Matches[SITE IN],O$10,Matches[SITE OUT],R$11)</f>
        <v>4</v>
      </c>
      <c r="S26" s="39">
        <f>COUNTIFS(Matches[TIMEBIN],$B26,Matches[SITE IN],O$10,Matches[SITE OUT],S$11)</f>
        <v>1</v>
      </c>
      <c r="T26" s="38">
        <f>COUNTIFS(Matches[TIMEBIN],$B26,Matches[SITE IN],T$10,Matches[SITE OUT],T$11)</f>
        <v>3</v>
      </c>
      <c r="U26" s="35">
        <f>COUNTIFS(Matches[TIMEBIN],$B26,Matches[SITE IN],T$10,Matches[SITE OUT],U$11)</f>
        <v>2</v>
      </c>
      <c r="V26" s="34">
        <f>COUNTIFS(Matches[TIMEBIN],$B26,Matches[SITE IN],T$10,Matches[SITE OUT],V$11)</f>
        <v>2</v>
      </c>
      <c r="W26" s="35">
        <f>COUNTIFS(Matches[TIMEBIN],$B26,Matches[SITE IN],T$10,Matches[SITE OUT],W$11)</f>
        <v>1</v>
      </c>
      <c r="X26" s="36">
        <f>COUNTIFS(Matches[TIMEBIN],$B26,Matches[SITE IN],T$10,Matches[SITE OUT],X$11)</f>
        <v>1</v>
      </c>
      <c r="Y26" s="127">
        <f t="shared" si="0"/>
        <v>45</v>
      </c>
    </row>
    <row r="27" spans="1:25" s="1" customFormat="1">
      <c r="A27"/>
      <c r="B27" s="125" t="str">
        <v>09:45 - 10:00</v>
      </c>
      <c r="C27" s="26">
        <f>COUNTIFS(Matches[TIMEBIN],$B27,Matches[SITE IN],C$10,Matches[SITE OUT],C$11)</f>
        <v>7</v>
      </c>
      <c r="D27" s="27">
        <f>COUNTIFS(Matches[TIMEBIN],$B27,Matches[SITE IN],C$10,Matches[SITE OUT],D$11)</f>
        <v>9</v>
      </c>
      <c r="E27" s="28">
        <f>COUNTIFS(Matches[TIMEBIN],$B27,Matches[SITE IN],C$10,Matches[SITE OUT],E$11)</f>
        <v>0</v>
      </c>
      <c r="F27" s="27">
        <f>COUNTIFS(Matches[TIMEBIN],$B27,Matches[SITE IN],C$10,Matches[SITE OUT],F$11)</f>
        <v>5</v>
      </c>
      <c r="G27" s="28">
        <f>COUNTIFS(Matches[TIMEBIN],$B27,Matches[SITE IN],C$10,Matches[SITE OUT],G$11)</f>
        <v>3</v>
      </c>
      <c r="H27" s="29">
        <f>COUNTIFS(Matches[TIMEBIN],$B27,Matches[SITE IN],C$10,Matches[SITE OUT],H$11)</f>
        <v>2</v>
      </c>
      <c r="I27" s="30">
        <f>COUNTIFS(Matches[TIMEBIN],$B27,Matches[SITE IN],I$10,Matches[SITE OUT],I$11)</f>
        <v>0</v>
      </c>
      <c r="J27" s="31">
        <f>COUNTIFS(Matches[TIMEBIN],$B27,Matches[SITE IN],J$10,Matches[SITE OUT],J$11)</f>
        <v>3</v>
      </c>
      <c r="K27" s="28">
        <f>COUNTIFS(Matches[TIMEBIN],$B27,Matches[SITE IN],J$10,Matches[SITE OUT],K$11)</f>
        <v>1</v>
      </c>
      <c r="L27" s="27">
        <f>COUNTIFS(Matches[TIMEBIN],$B27,Matches[SITE IN],J$10,Matches[SITE OUT],L$11)</f>
        <v>0</v>
      </c>
      <c r="M27" s="28">
        <f>COUNTIFS(Matches[TIMEBIN],$B27,Matches[SITE IN],J$10,Matches[SITE OUT],M$11)</f>
        <v>1</v>
      </c>
      <c r="N27" s="29">
        <f>COUNTIFS(Matches[TIMEBIN],$B27,Matches[SITE IN],J$10,Matches[SITE OUT],N$11)</f>
        <v>0</v>
      </c>
      <c r="O27" s="26">
        <f>COUNTIFS(Matches[TIMEBIN],$B27,Matches[SITE IN],O$10,Matches[SITE OUT],O$11)</f>
        <v>2</v>
      </c>
      <c r="P27" s="27">
        <f>COUNTIFS(Matches[TIMEBIN],$B27,Matches[SITE IN],O$10,Matches[SITE OUT],P$11)</f>
        <v>1</v>
      </c>
      <c r="Q27" s="28">
        <f>COUNTIFS(Matches[TIMEBIN],$B27,Matches[SITE IN],O$10,Matches[SITE OUT],Q$11)</f>
        <v>2</v>
      </c>
      <c r="R27" s="27">
        <f>COUNTIFS(Matches[TIMEBIN],$B27,Matches[SITE IN],O$10,Matches[SITE OUT],R$11)</f>
        <v>1</v>
      </c>
      <c r="S27" s="32">
        <f>COUNTIFS(Matches[TIMEBIN],$B27,Matches[SITE IN],O$10,Matches[SITE OUT],S$11)</f>
        <v>2</v>
      </c>
      <c r="T27" s="31">
        <f>COUNTIFS(Matches[TIMEBIN],$B27,Matches[SITE IN],T$10,Matches[SITE OUT],T$11)</f>
        <v>5</v>
      </c>
      <c r="U27" s="28">
        <f>COUNTIFS(Matches[TIMEBIN],$B27,Matches[SITE IN],T$10,Matches[SITE OUT],U$11)</f>
        <v>0</v>
      </c>
      <c r="V27" s="27">
        <f>COUNTIFS(Matches[TIMEBIN],$B27,Matches[SITE IN],T$10,Matches[SITE OUT],V$11)</f>
        <v>1</v>
      </c>
      <c r="W27" s="28">
        <f>COUNTIFS(Matches[TIMEBIN],$B27,Matches[SITE IN],T$10,Matches[SITE OUT],W$11)</f>
        <v>2</v>
      </c>
      <c r="X27" s="29">
        <f>COUNTIFS(Matches[TIMEBIN],$B27,Matches[SITE IN],T$10,Matches[SITE OUT],X$11)</f>
        <v>0</v>
      </c>
      <c r="Y27" s="126">
        <f t="shared" si="0"/>
        <v>47</v>
      </c>
    </row>
    <row r="28" spans="1:25" s="1" customFormat="1">
      <c r="A28"/>
      <c r="B28" s="123" t="str">
        <v>10:00 - 10:15</v>
      </c>
      <c r="C28" s="33">
        <f>COUNTIFS(Matches[TIMEBIN],$B28,Matches[SITE IN],C$10,Matches[SITE OUT],C$11)</f>
        <v>5</v>
      </c>
      <c r="D28" s="34">
        <f>COUNTIFS(Matches[TIMEBIN],$B28,Matches[SITE IN],C$10,Matches[SITE OUT],D$11)</f>
        <v>9</v>
      </c>
      <c r="E28" s="35">
        <f>COUNTIFS(Matches[TIMEBIN],$B28,Matches[SITE IN],C$10,Matches[SITE OUT],E$11)</f>
        <v>0</v>
      </c>
      <c r="F28" s="34">
        <f>COUNTIFS(Matches[TIMEBIN],$B28,Matches[SITE IN],C$10,Matches[SITE OUT],F$11)</f>
        <v>5</v>
      </c>
      <c r="G28" s="35">
        <f>COUNTIFS(Matches[TIMEBIN],$B28,Matches[SITE IN],C$10,Matches[SITE OUT],G$11)</f>
        <v>1</v>
      </c>
      <c r="H28" s="36">
        <f>COUNTIFS(Matches[TIMEBIN],$B28,Matches[SITE IN],C$10,Matches[SITE OUT],H$11)</f>
        <v>2</v>
      </c>
      <c r="I28" s="37">
        <f>COUNTIFS(Matches[TIMEBIN],$B28,Matches[SITE IN],I$10,Matches[SITE OUT],I$11)</f>
        <v>0</v>
      </c>
      <c r="J28" s="38">
        <f>COUNTIFS(Matches[TIMEBIN],$B28,Matches[SITE IN],J$10,Matches[SITE OUT],J$11)</f>
        <v>2</v>
      </c>
      <c r="K28" s="35">
        <f>COUNTIFS(Matches[TIMEBIN],$B28,Matches[SITE IN],J$10,Matches[SITE OUT],K$11)</f>
        <v>0</v>
      </c>
      <c r="L28" s="34">
        <f>COUNTIFS(Matches[TIMEBIN],$B28,Matches[SITE IN],J$10,Matches[SITE OUT],L$11)</f>
        <v>1</v>
      </c>
      <c r="M28" s="35">
        <f>COUNTIFS(Matches[TIMEBIN],$B28,Matches[SITE IN],J$10,Matches[SITE OUT],M$11)</f>
        <v>1</v>
      </c>
      <c r="N28" s="36">
        <f>COUNTIFS(Matches[TIMEBIN],$B28,Matches[SITE IN],J$10,Matches[SITE OUT],N$11)</f>
        <v>0</v>
      </c>
      <c r="O28" s="33">
        <f>COUNTIFS(Matches[TIMEBIN],$B28,Matches[SITE IN],O$10,Matches[SITE OUT],O$11)</f>
        <v>6</v>
      </c>
      <c r="P28" s="34">
        <f>COUNTIFS(Matches[TIMEBIN],$B28,Matches[SITE IN],O$10,Matches[SITE OUT],P$11)</f>
        <v>0</v>
      </c>
      <c r="Q28" s="35">
        <f>COUNTIFS(Matches[TIMEBIN],$B28,Matches[SITE IN],O$10,Matches[SITE OUT],Q$11)</f>
        <v>3</v>
      </c>
      <c r="R28" s="34">
        <f>COUNTIFS(Matches[TIMEBIN],$B28,Matches[SITE IN],O$10,Matches[SITE OUT],R$11)</f>
        <v>3</v>
      </c>
      <c r="S28" s="39">
        <f>COUNTIFS(Matches[TIMEBIN],$B28,Matches[SITE IN],O$10,Matches[SITE OUT],S$11)</f>
        <v>3</v>
      </c>
      <c r="T28" s="38">
        <f>COUNTIFS(Matches[TIMEBIN],$B28,Matches[SITE IN],T$10,Matches[SITE OUT],T$11)</f>
        <v>2</v>
      </c>
      <c r="U28" s="35">
        <f>COUNTIFS(Matches[TIMEBIN],$B28,Matches[SITE IN],T$10,Matches[SITE OUT],U$11)</f>
        <v>3</v>
      </c>
      <c r="V28" s="34">
        <f>COUNTIFS(Matches[TIMEBIN],$B28,Matches[SITE IN],T$10,Matches[SITE OUT],V$11)</f>
        <v>2</v>
      </c>
      <c r="W28" s="35">
        <f>COUNTIFS(Matches[TIMEBIN],$B28,Matches[SITE IN],T$10,Matches[SITE OUT],W$11)</f>
        <v>0</v>
      </c>
      <c r="X28" s="36">
        <f>COUNTIFS(Matches[TIMEBIN],$B28,Matches[SITE IN],T$10,Matches[SITE OUT],X$11)</f>
        <v>0</v>
      </c>
      <c r="Y28" s="127">
        <f t="shared" si="0"/>
        <v>48</v>
      </c>
    </row>
    <row r="29" spans="1:25" s="1" customFormat="1">
      <c r="A29"/>
      <c r="B29" s="125" t="str">
        <v>10:15 - 10:30</v>
      </c>
      <c r="C29" s="26">
        <f>COUNTIFS(Matches[TIMEBIN],$B29,Matches[SITE IN],C$10,Matches[SITE OUT],C$11)</f>
        <v>11</v>
      </c>
      <c r="D29" s="27">
        <f>COUNTIFS(Matches[TIMEBIN],$B29,Matches[SITE IN],C$10,Matches[SITE OUT],D$11)</f>
        <v>12</v>
      </c>
      <c r="E29" s="28">
        <f>COUNTIFS(Matches[TIMEBIN],$B29,Matches[SITE IN],C$10,Matches[SITE OUT],E$11)</f>
        <v>0</v>
      </c>
      <c r="F29" s="27">
        <f>COUNTIFS(Matches[TIMEBIN],$B29,Matches[SITE IN],C$10,Matches[SITE OUT],F$11)</f>
        <v>1</v>
      </c>
      <c r="G29" s="28">
        <f>COUNTIFS(Matches[TIMEBIN],$B29,Matches[SITE IN],C$10,Matches[SITE OUT],G$11)</f>
        <v>2</v>
      </c>
      <c r="H29" s="29">
        <f>COUNTIFS(Matches[TIMEBIN],$B29,Matches[SITE IN],C$10,Matches[SITE OUT],H$11)</f>
        <v>4</v>
      </c>
      <c r="I29" s="30">
        <f>COUNTIFS(Matches[TIMEBIN],$B29,Matches[SITE IN],I$10,Matches[SITE OUT],I$11)</f>
        <v>0</v>
      </c>
      <c r="J29" s="31">
        <f>COUNTIFS(Matches[TIMEBIN],$B29,Matches[SITE IN],J$10,Matches[SITE OUT],J$11)</f>
        <v>3</v>
      </c>
      <c r="K29" s="28">
        <f>COUNTIFS(Matches[TIMEBIN],$B29,Matches[SITE IN],J$10,Matches[SITE OUT],K$11)</f>
        <v>1</v>
      </c>
      <c r="L29" s="27">
        <f>COUNTIFS(Matches[TIMEBIN],$B29,Matches[SITE IN],J$10,Matches[SITE OUT],L$11)</f>
        <v>1</v>
      </c>
      <c r="M29" s="28">
        <f>COUNTIFS(Matches[TIMEBIN],$B29,Matches[SITE IN],J$10,Matches[SITE OUT],M$11)</f>
        <v>0</v>
      </c>
      <c r="N29" s="29">
        <f>COUNTIFS(Matches[TIMEBIN],$B29,Matches[SITE IN],J$10,Matches[SITE OUT],N$11)</f>
        <v>0</v>
      </c>
      <c r="O29" s="26">
        <f>COUNTIFS(Matches[TIMEBIN],$B29,Matches[SITE IN],O$10,Matches[SITE OUT],O$11)</f>
        <v>3</v>
      </c>
      <c r="P29" s="27">
        <f>COUNTIFS(Matches[TIMEBIN],$B29,Matches[SITE IN],O$10,Matches[SITE OUT],P$11)</f>
        <v>2</v>
      </c>
      <c r="Q29" s="28">
        <f>COUNTIFS(Matches[TIMEBIN],$B29,Matches[SITE IN],O$10,Matches[SITE OUT],Q$11)</f>
        <v>5</v>
      </c>
      <c r="R29" s="27">
        <f>COUNTIFS(Matches[TIMEBIN],$B29,Matches[SITE IN],O$10,Matches[SITE OUT],R$11)</f>
        <v>1</v>
      </c>
      <c r="S29" s="32">
        <f>COUNTIFS(Matches[TIMEBIN],$B29,Matches[SITE IN],O$10,Matches[SITE OUT],S$11)</f>
        <v>3</v>
      </c>
      <c r="T29" s="31">
        <f>COUNTIFS(Matches[TIMEBIN],$B29,Matches[SITE IN],T$10,Matches[SITE OUT],T$11)</f>
        <v>4</v>
      </c>
      <c r="U29" s="28">
        <f>COUNTIFS(Matches[TIMEBIN],$B29,Matches[SITE IN],T$10,Matches[SITE OUT],U$11)</f>
        <v>1</v>
      </c>
      <c r="V29" s="27">
        <f>COUNTIFS(Matches[TIMEBIN],$B29,Matches[SITE IN],T$10,Matches[SITE OUT],V$11)</f>
        <v>5</v>
      </c>
      <c r="W29" s="28">
        <f>COUNTIFS(Matches[TIMEBIN],$B29,Matches[SITE IN],T$10,Matches[SITE OUT],W$11)</f>
        <v>0</v>
      </c>
      <c r="X29" s="29">
        <f>COUNTIFS(Matches[TIMEBIN],$B29,Matches[SITE IN],T$10,Matches[SITE OUT],X$11)</f>
        <v>2</v>
      </c>
      <c r="Y29" s="126">
        <f t="shared" si="0"/>
        <v>61</v>
      </c>
    </row>
    <row r="30" spans="1:25" s="1" customFormat="1">
      <c r="A30"/>
      <c r="B30" s="123" t="str">
        <v>10:30 - 10:45</v>
      </c>
      <c r="C30" s="33">
        <f>COUNTIFS(Matches[TIMEBIN],$B30,Matches[SITE IN],C$10,Matches[SITE OUT],C$11)</f>
        <v>12</v>
      </c>
      <c r="D30" s="34">
        <f>COUNTIFS(Matches[TIMEBIN],$B30,Matches[SITE IN],C$10,Matches[SITE OUT],D$11)</f>
        <v>16</v>
      </c>
      <c r="E30" s="35">
        <f>COUNTIFS(Matches[TIMEBIN],$B30,Matches[SITE IN],C$10,Matches[SITE OUT],E$11)</f>
        <v>0</v>
      </c>
      <c r="F30" s="34">
        <f>COUNTIFS(Matches[TIMEBIN],$B30,Matches[SITE IN],C$10,Matches[SITE OUT],F$11)</f>
        <v>2</v>
      </c>
      <c r="G30" s="35">
        <f>COUNTIFS(Matches[TIMEBIN],$B30,Matches[SITE IN],C$10,Matches[SITE OUT],G$11)</f>
        <v>2</v>
      </c>
      <c r="H30" s="36">
        <f>COUNTIFS(Matches[TIMEBIN],$B30,Matches[SITE IN],C$10,Matches[SITE OUT],H$11)</f>
        <v>1</v>
      </c>
      <c r="I30" s="37">
        <f>COUNTIFS(Matches[TIMEBIN],$B30,Matches[SITE IN],I$10,Matches[SITE OUT],I$11)</f>
        <v>0</v>
      </c>
      <c r="J30" s="38">
        <f>COUNTIFS(Matches[TIMEBIN],$B30,Matches[SITE IN],J$10,Matches[SITE OUT],J$11)</f>
        <v>3</v>
      </c>
      <c r="K30" s="35">
        <f>COUNTIFS(Matches[TIMEBIN],$B30,Matches[SITE IN],J$10,Matches[SITE OUT],K$11)</f>
        <v>2</v>
      </c>
      <c r="L30" s="34">
        <f>COUNTIFS(Matches[TIMEBIN],$B30,Matches[SITE IN],J$10,Matches[SITE OUT],L$11)</f>
        <v>0</v>
      </c>
      <c r="M30" s="35">
        <f>COUNTIFS(Matches[TIMEBIN],$B30,Matches[SITE IN],J$10,Matches[SITE OUT],M$11)</f>
        <v>0</v>
      </c>
      <c r="N30" s="36">
        <f>COUNTIFS(Matches[TIMEBIN],$B30,Matches[SITE IN],J$10,Matches[SITE OUT],N$11)</f>
        <v>0</v>
      </c>
      <c r="O30" s="33">
        <f>COUNTIFS(Matches[TIMEBIN],$B30,Matches[SITE IN],O$10,Matches[SITE OUT],O$11)</f>
        <v>0</v>
      </c>
      <c r="P30" s="34">
        <f>COUNTIFS(Matches[TIMEBIN],$B30,Matches[SITE IN],O$10,Matches[SITE OUT],P$11)</f>
        <v>1</v>
      </c>
      <c r="Q30" s="35">
        <f>COUNTIFS(Matches[TIMEBIN],$B30,Matches[SITE IN],O$10,Matches[SITE OUT],Q$11)</f>
        <v>4</v>
      </c>
      <c r="R30" s="34">
        <f>COUNTIFS(Matches[TIMEBIN],$B30,Matches[SITE IN],O$10,Matches[SITE OUT],R$11)</f>
        <v>0</v>
      </c>
      <c r="S30" s="39">
        <f>COUNTIFS(Matches[TIMEBIN],$B30,Matches[SITE IN],O$10,Matches[SITE OUT],S$11)</f>
        <v>2</v>
      </c>
      <c r="T30" s="38">
        <f>COUNTIFS(Matches[TIMEBIN],$B30,Matches[SITE IN],T$10,Matches[SITE OUT],T$11)</f>
        <v>4</v>
      </c>
      <c r="U30" s="35">
        <f>COUNTIFS(Matches[TIMEBIN],$B30,Matches[SITE IN],T$10,Matches[SITE OUT],U$11)</f>
        <v>0</v>
      </c>
      <c r="V30" s="34">
        <f>COUNTIFS(Matches[TIMEBIN],$B30,Matches[SITE IN],T$10,Matches[SITE OUT],V$11)</f>
        <v>2</v>
      </c>
      <c r="W30" s="35">
        <f>COUNTIFS(Matches[TIMEBIN],$B30,Matches[SITE IN],T$10,Matches[SITE OUT],W$11)</f>
        <v>0</v>
      </c>
      <c r="X30" s="36">
        <f>COUNTIFS(Matches[TIMEBIN],$B30,Matches[SITE IN],T$10,Matches[SITE OUT],X$11)</f>
        <v>0</v>
      </c>
      <c r="Y30" s="127">
        <f t="shared" si="0"/>
        <v>51</v>
      </c>
    </row>
    <row r="31" spans="1:25" s="1" customFormat="1">
      <c r="A31"/>
      <c r="B31" s="125" t="str">
        <v>10:45 - 11:00</v>
      </c>
      <c r="C31" s="26">
        <f>COUNTIFS(Matches[TIMEBIN],$B31,Matches[SITE IN],C$10,Matches[SITE OUT],C$11)</f>
        <v>8</v>
      </c>
      <c r="D31" s="27">
        <f>COUNTIFS(Matches[TIMEBIN],$B31,Matches[SITE IN],C$10,Matches[SITE OUT],D$11)</f>
        <v>14</v>
      </c>
      <c r="E31" s="28">
        <f>COUNTIFS(Matches[TIMEBIN],$B31,Matches[SITE IN],C$10,Matches[SITE OUT],E$11)</f>
        <v>0</v>
      </c>
      <c r="F31" s="27">
        <f>COUNTIFS(Matches[TIMEBIN],$B31,Matches[SITE IN],C$10,Matches[SITE OUT],F$11)</f>
        <v>6</v>
      </c>
      <c r="G31" s="28">
        <f>COUNTIFS(Matches[TIMEBIN],$B31,Matches[SITE IN],C$10,Matches[SITE OUT],G$11)</f>
        <v>1</v>
      </c>
      <c r="H31" s="29">
        <f>COUNTIFS(Matches[TIMEBIN],$B31,Matches[SITE IN],C$10,Matches[SITE OUT],H$11)</f>
        <v>7</v>
      </c>
      <c r="I31" s="30">
        <f>COUNTIFS(Matches[TIMEBIN],$B31,Matches[SITE IN],I$10,Matches[SITE OUT],I$11)</f>
        <v>0</v>
      </c>
      <c r="J31" s="31">
        <f>COUNTIFS(Matches[TIMEBIN],$B31,Matches[SITE IN],J$10,Matches[SITE OUT],J$11)</f>
        <v>0</v>
      </c>
      <c r="K31" s="28">
        <f>COUNTIFS(Matches[TIMEBIN],$B31,Matches[SITE IN],J$10,Matches[SITE OUT],K$11)</f>
        <v>1</v>
      </c>
      <c r="L31" s="27">
        <f>COUNTIFS(Matches[TIMEBIN],$B31,Matches[SITE IN],J$10,Matches[SITE OUT],L$11)</f>
        <v>0</v>
      </c>
      <c r="M31" s="28">
        <f>COUNTIFS(Matches[TIMEBIN],$B31,Matches[SITE IN],J$10,Matches[SITE OUT],M$11)</f>
        <v>0</v>
      </c>
      <c r="N31" s="29">
        <f>COUNTIFS(Matches[TIMEBIN],$B31,Matches[SITE IN],J$10,Matches[SITE OUT],N$11)</f>
        <v>1</v>
      </c>
      <c r="O31" s="26">
        <f>COUNTIFS(Matches[TIMEBIN],$B31,Matches[SITE IN],O$10,Matches[SITE OUT],O$11)</f>
        <v>2</v>
      </c>
      <c r="P31" s="27">
        <f>COUNTIFS(Matches[TIMEBIN],$B31,Matches[SITE IN],O$10,Matches[SITE OUT],P$11)</f>
        <v>1</v>
      </c>
      <c r="Q31" s="28">
        <f>COUNTIFS(Matches[TIMEBIN],$B31,Matches[SITE IN],O$10,Matches[SITE OUT],Q$11)</f>
        <v>6</v>
      </c>
      <c r="R31" s="27">
        <f>COUNTIFS(Matches[TIMEBIN],$B31,Matches[SITE IN],O$10,Matches[SITE OUT],R$11)</f>
        <v>1</v>
      </c>
      <c r="S31" s="32">
        <f>COUNTIFS(Matches[TIMEBIN],$B31,Matches[SITE IN],O$10,Matches[SITE OUT],S$11)</f>
        <v>2</v>
      </c>
      <c r="T31" s="31">
        <f>COUNTIFS(Matches[TIMEBIN],$B31,Matches[SITE IN],T$10,Matches[SITE OUT],T$11)</f>
        <v>5</v>
      </c>
      <c r="U31" s="28">
        <f>COUNTIFS(Matches[TIMEBIN],$B31,Matches[SITE IN],T$10,Matches[SITE OUT],U$11)</f>
        <v>4</v>
      </c>
      <c r="V31" s="27">
        <f>COUNTIFS(Matches[TIMEBIN],$B31,Matches[SITE IN],T$10,Matches[SITE OUT],V$11)</f>
        <v>2</v>
      </c>
      <c r="W31" s="28">
        <f>COUNTIFS(Matches[TIMEBIN],$B31,Matches[SITE IN],T$10,Matches[SITE OUT],W$11)</f>
        <v>0</v>
      </c>
      <c r="X31" s="29">
        <f>COUNTIFS(Matches[TIMEBIN],$B31,Matches[SITE IN],T$10,Matches[SITE OUT],X$11)</f>
        <v>0</v>
      </c>
      <c r="Y31" s="126">
        <f t="shared" si="0"/>
        <v>61</v>
      </c>
    </row>
    <row r="32" spans="1:25" s="1" customFormat="1">
      <c r="A32"/>
      <c r="B32" s="123" t="str">
        <v>11:00 - 11:15</v>
      </c>
      <c r="C32" s="33">
        <f>COUNTIFS(Matches[TIMEBIN],$B32,Matches[SITE IN],C$10,Matches[SITE OUT],C$11)</f>
        <v>12</v>
      </c>
      <c r="D32" s="34">
        <f>COUNTIFS(Matches[TIMEBIN],$B32,Matches[SITE IN],C$10,Matches[SITE OUT],D$11)</f>
        <v>11</v>
      </c>
      <c r="E32" s="35">
        <f>COUNTIFS(Matches[TIMEBIN],$B32,Matches[SITE IN],C$10,Matches[SITE OUT],E$11)</f>
        <v>0</v>
      </c>
      <c r="F32" s="34">
        <f>COUNTIFS(Matches[TIMEBIN],$B32,Matches[SITE IN],C$10,Matches[SITE OUT],F$11)</f>
        <v>6</v>
      </c>
      <c r="G32" s="35">
        <f>COUNTIFS(Matches[TIMEBIN],$B32,Matches[SITE IN],C$10,Matches[SITE OUT],G$11)</f>
        <v>2</v>
      </c>
      <c r="H32" s="36">
        <f>COUNTIFS(Matches[TIMEBIN],$B32,Matches[SITE IN],C$10,Matches[SITE OUT],H$11)</f>
        <v>3</v>
      </c>
      <c r="I32" s="37">
        <f>COUNTIFS(Matches[TIMEBIN],$B32,Matches[SITE IN],I$10,Matches[SITE OUT],I$11)</f>
        <v>0</v>
      </c>
      <c r="J32" s="38">
        <f>COUNTIFS(Matches[TIMEBIN],$B32,Matches[SITE IN],J$10,Matches[SITE OUT],J$11)</f>
        <v>0</v>
      </c>
      <c r="K32" s="35">
        <f>COUNTIFS(Matches[TIMEBIN],$B32,Matches[SITE IN],J$10,Matches[SITE OUT],K$11)</f>
        <v>0</v>
      </c>
      <c r="L32" s="34">
        <f>COUNTIFS(Matches[TIMEBIN],$B32,Matches[SITE IN],J$10,Matches[SITE OUT],L$11)</f>
        <v>2</v>
      </c>
      <c r="M32" s="35">
        <f>COUNTIFS(Matches[TIMEBIN],$B32,Matches[SITE IN],J$10,Matches[SITE OUT],M$11)</f>
        <v>0</v>
      </c>
      <c r="N32" s="36">
        <f>COUNTIFS(Matches[TIMEBIN],$B32,Matches[SITE IN],J$10,Matches[SITE OUT],N$11)</f>
        <v>0</v>
      </c>
      <c r="O32" s="33">
        <f>COUNTIFS(Matches[TIMEBIN],$B32,Matches[SITE IN],O$10,Matches[SITE OUT],O$11)</f>
        <v>1</v>
      </c>
      <c r="P32" s="34">
        <f>COUNTIFS(Matches[TIMEBIN],$B32,Matches[SITE IN],O$10,Matches[SITE OUT],P$11)</f>
        <v>2</v>
      </c>
      <c r="Q32" s="35">
        <f>COUNTIFS(Matches[TIMEBIN],$B32,Matches[SITE IN],O$10,Matches[SITE OUT],Q$11)</f>
        <v>7</v>
      </c>
      <c r="R32" s="34">
        <f>COUNTIFS(Matches[TIMEBIN],$B32,Matches[SITE IN],O$10,Matches[SITE OUT],R$11)</f>
        <v>0</v>
      </c>
      <c r="S32" s="39">
        <f>COUNTIFS(Matches[TIMEBIN],$B32,Matches[SITE IN],O$10,Matches[SITE OUT],S$11)</f>
        <v>0</v>
      </c>
      <c r="T32" s="38">
        <f>COUNTIFS(Matches[TIMEBIN],$B32,Matches[SITE IN],T$10,Matches[SITE OUT],T$11)</f>
        <v>6</v>
      </c>
      <c r="U32" s="35">
        <f>COUNTIFS(Matches[TIMEBIN],$B32,Matches[SITE IN],T$10,Matches[SITE OUT],U$11)</f>
        <v>1</v>
      </c>
      <c r="V32" s="34">
        <f>COUNTIFS(Matches[TIMEBIN],$B32,Matches[SITE IN],T$10,Matches[SITE OUT],V$11)</f>
        <v>3</v>
      </c>
      <c r="W32" s="35">
        <f>COUNTIFS(Matches[TIMEBIN],$B32,Matches[SITE IN],T$10,Matches[SITE OUT],W$11)</f>
        <v>2</v>
      </c>
      <c r="X32" s="36">
        <f>COUNTIFS(Matches[TIMEBIN],$B32,Matches[SITE IN],T$10,Matches[SITE OUT],X$11)</f>
        <v>0</v>
      </c>
      <c r="Y32" s="127">
        <f t="shared" si="0"/>
        <v>58</v>
      </c>
    </row>
    <row r="33" spans="1:25" s="1" customFormat="1">
      <c r="A33"/>
      <c r="B33" s="125" t="str">
        <v>11:15 - 11:30</v>
      </c>
      <c r="C33" s="26">
        <f>COUNTIFS(Matches[TIMEBIN],$B33,Matches[SITE IN],C$10,Matches[SITE OUT],C$11)</f>
        <v>13</v>
      </c>
      <c r="D33" s="27">
        <f>COUNTIFS(Matches[TIMEBIN],$B33,Matches[SITE IN],C$10,Matches[SITE OUT],D$11)</f>
        <v>16</v>
      </c>
      <c r="E33" s="28">
        <f>COUNTIFS(Matches[TIMEBIN],$B33,Matches[SITE IN],C$10,Matches[SITE OUT],E$11)</f>
        <v>0</v>
      </c>
      <c r="F33" s="27">
        <f>COUNTIFS(Matches[TIMEBIN],$B33,Matches[SITE IN],C$10,Matches[SITE OUT],F$11)</f>
        <v>3</v>
      </c>
      <c r="G33" s="28">
        <f>COUNTIFS(Matches[TIMEBIN],$B33,Matches[SITE IN],C$10,Matches[SITE OUT],G$11)</f>
        <v>1</v>
      </c>
      <c r="H33" s="29">
        <f>COUNTIFS(Matches[TIMEBIN],$B33,Matches[SITE IN],C$10,Matches[SITE OUT],H$11)</f>
        <v>0</v>
      </c>
      <c r="I33" s="30">
        <f>COUNTIFS(Matches[TIMEBIN],$B33,Matches[SITE IN],I$10,Matches[SITE OUT],I$11)</f>
        <v>0</v>
      </c>
      <c r="J33" s="31">
        <f>COUNTIFS(Matches[TIMEBIN],$B33,Matches[SITE IN],J$10,Matches[SITE OUT],J$11)</f>
        <v>1</v>
      </c>
      <c r="K33" s="28">
        <f>COUNTIFS(Matches[TIMEBIN],$B33,Matches[SITE IN],J$10,Matches[SITE OUT],K$11)</f>
        <v>0</v>
      </c>
      <c r="L33" s="27">
        <f>COUNTIFS(Matches[TIMEBIN],$B33,Matches[SITE IN],J$10,Matches[SITE OUT],L$11)</f>
        <v>5</v>
      </c>
      <c r="M33" s="28">
        <f>COUNTIFS(Matches[TIMEBIN],$B33,Matches[SITE IN],J$10,Matches[SITE OUT],M$11)</f>
        <v>2</v>
      </c>
      <c r="N33" s="29">
        <f>COUNTIFS(Matches[TIMEBIN],$B33,Matches[SITE IN],J$10,Matches[SITE OUT],N$11)</f>
        <v>1</v>
      </c>
      <c r="O33" s="26">
        <f>COUNTIFS(Matches[TIMEBIN],$B33,Matches[SITE IN],O$10,Matches[SITE OUT],O$11)</f>
        <v>2</v>
      </c>
      <c r="P33" s="27">
        <f>COUNTIFS(Matches[TIMEBIN],$B33,Matches[SITE IN],O$10,Matches[SITE OUT],P$11)</f>
        <v>0</v>
      </c>
      <c r="Q33" s="28">
        <f>COUNTIFS(Matches[TIMEBIN],$B33,Matches[SITE IN],O$10,Matches[SITE OUT],Q$11)</f>
        <v>2</v>
      </c>
      <c r="R33" s="27">
        <f>COUNTIFS(Matches[TIMEBIN],$B33,Matches[SITE IN],O$10,Matches[SITE OUT],R$11)</f>
        <v>4</v>
      </c>
      <c r="S33" s="32">
        <f>COUNTIFS(Matches[TIMEBIN],$B33,Matches[SITE IN],O$10,Matches[SITE OUT],S$11)</f>
        <v>3</v>
      </c>
      <c r="T33" s="31">
        <f>COUNTIFS(Matches[TIMEBIN],$B33,Matches[SITE IN],T$10,Matches[SITE OUT],T$11)</f>
        <v>7</v>
      </c>
      <c r="U33" s="28">
        <f>COUNTIFS(Matches[TIMEBIN],$B33,Matches[SITE IN],T$10,Matches[SITE OUT],U$11)</f>
        <v>1</v>
      </c>
      <c r="V33" s="27">
        <f>COUNTIFS(Matches[TIMEBIN],$B33,Matches[SITE IN],T$10,Matches[SITE OUT],V$11)</f>
        <v>2</v>
      </c>
      <c r="W33" s="28">
        <f>COUNTIFS(Matches[TIMEBIN],$B33,Matches[SITE IN],T$10,Matches[SITE OUT],W$11)</f>
        <v>1</v>
      </c>
      <c r="X33" s="29">
        <f>COUNTIFS(Matches[TIMEBIN],$B33,Matches[SITE IN],T$10,Matches[SITE OUT],X$11)</f>
        <v>0</v>
      </c>
      <c r="Y33" s="126">
        <f t="shared" si="0"/>
        <v>64</v>
      </c>
    </row>
    <row r="34" spans="1:25" s="1" customFormat="1">
      <c r="A34"/>
      <c r="B34" s="123" t="str">
        <v>11:30 - 11:45</v>
      </c>
      <c r="C34" s="33">
        <f>COUNTIFS(Matches[TIMEBIN],$B34,Matches[SITE IN],C$10,Matches[SITE OUT],C$11)</f>
        <v>17</v>
      </c>
      <c r="D34" s="34">
        <f>COUNTIFS(Matches[TIMEBIN],$B34,Matches[SITE IN],C$10,Matches[SITE OUT],D$11)</f>
        <v>15</v>
      </c>
      <c r="E34" s="35">
        <f>COUNTIFS(Matches[TIMEBIN],$B34,Matches[SITE IN],C$10,Matches[SITE OUT],E$11)</f>
        <v>0</v>
      </c>
      <c r="F34" s="34">
        <f>COUNTIFS(Matches[TIMEBIN],$B34,Matches[SITE IN],C$10,Matches[SITE OUT],F$11)</f>
        <v>2</v>
      </c>
      <c r="G34" s="35">
        <f>COUNTIFS(Matches[TIMEBIN],$B34,Matches[SITE IN],C$10,Matches[SITE OUT],G$11)</f>
        <v>2</v>
      </c>
      <c r="H34" s="36">
        <f>COUNTIFS(Matches[TIMEBIN],$B34,Matches[SITE IN],C$10,Matches[SITE OUT],H$11)</f>
        <v>0</v>
      </c>
      <c r="I34" s="37">
        <f>COUNTIFS(Matches[TIMEBIN],$B34,Matches[SITE IN],I$10,Matches[SITE OUT],I$11)</f>
        <v>0</v>
      </c>
      <c r="J34" s="38">
        <f>COUNTIFS(Matches[TIMEBIN],$B34,Matches[SITE IN],J$10,Matches[SITE OUT],J$11)</f>
        <v>1</v>
      </c>
      <c r="K34" s="35">
        <f>COUNTIFS(Matches[TIMEBIN],$B34,Matches[SITE IN],J$10,Matches[SITE OUT],K$11)</f>
        <v>1</v>
      </c>
      <c r="L34" s="34">
        <f>COUNTIFS(Matches[TIMEBIN],$B34,Matches[SITE IN],J$10,Matches[SITE OUT],L$11)</f>
        <v>1</v>
      </c>
      <c r="M34" s="35">
        <f>COUNTIFS(Matches[TIMEBIN],$B34,Matches[SITE IN],J$10,Matches[SITE OUT],M$11)</f>
        <v>0</v>
      </c>
      <c r="N34" s="36">
        <f>COUNTIFS(Matches[TIMEBIN],$B34,Matches[SITE IN],J$10,Matches[SITE OUT],N$11)</f>
        <v>2</v>
      </c>
      <c r="O34" s="33">
        <f>COUNTIFS(Matches[TIMEBIN],$B34,Matches[SITE IN],O$10,Matches[SITE OUT],O$11)</f>
        <v>1</v>
      </c>
      <c r="P34" s="34">
        <f>COUNTIFS(Matches[TIMEBIN],$B34,Matches[SITE IN],O$10,Matches[SITE OUT],P$11)</f>
        <v>1</v>
      </c>
      <c r="Q34" s="35">
        <f>COUNTIFS(Matches[TIMEBIN],$B34,Matches[SITE IN],O$10,Matches[SITE OUT],Q$11)</f>
        <v>3</v>
      </c>
      <c r="R34" s="34">
        <f>COUNTIFS(Matches[TIMEBIN],$B34,Matches[SITE IN],O$10,Matches[SITE OUT],R$11)</f>
        <v>1</v>
      </c>
      <c r="S34" s="39">
        <f>COUNTIFS(Matches[TIMEBIN],$B34,Matches[SITE IN],O$10,Matches[SITE OUT],S$11)</f>
        <v>6</v>
      </c>
      <c r="T34" s="38">
        <f>COUNTIFS(Matches[TIMEBIN],$B34,Matches[SITE IN],T$10,Matches[SITE OUT],T$11)</f>
        <v>5</v>
      </c>
      <c r="U34" s="35">
        <f>COUNTIFS(Matches[TIMEBIN],$B34,Matches[SITE IN],T$10,Matches[SITE OUT],U$11)</f>
        <v>0</v>
      </c>
      <c r="V34" s="34">
        <f>COUNTIFS(Matches[TIMEBIN],$B34,Matches[SITE IN],T$10,Matches[SITE OUT],V$11)</f>
        <v>2</v>
      </c>
      <c r="W34" s="35">
        <f>COUNTIFS(Matches[TIMEBIN],$B34,Matches[SITE IN],T$10,Matches[SITE OUT],W$11)</f>
        <v>3</v>
      </c>
      <c r="X34" s="36">
        <f>COUNTIFS(Matches[TIMEBIN],$B34,Matches[SITE IN],T$10,Matches[SITE OUT],X$11)</f>
        <v>0</v>
      </c>
      <c r="Y34" s="127">
        <f t="shared" si="0"/>
        <v>63</v>
      </c>
    </row>
    <row r="35" spans="1:25" s="1" customFormat="1">
      <c r="A35"/>
      <c r="B35" s="125" t="str">
        <v>11:45 - 12:00</v>
      </c>
      <c r="C35" s="26">
        <f>COUNTIFS(Matches[TIMEBIN],$B35,Matches[SITE IN],C$10,Matches[SITE OUT],C$11)</f>
        <v>9</v>
      </c>
      <c r="D35" s="27">
        <f>COUNTIFS(Matches[TIMEBIN],$B35,Matches[SITE IN],C$10,Matches[SITE OUT],D$11)</f>
        <v>11</v>
      </c>
      <c r="E35" s="28">
        <f>COUNTIFS(Matches[TIMEBIN],$B35,Matches[SITE IN],C$10,Matches[SITE OUT],E$11)</f>
        <v>0</v>
      </c>
      <c r="F35" s="27">
        <f>COUNTIFS(Matches[TIMEBIN],$B35,Matches[SITE IN],C$10,Matches[SITE OUT],F$11)</f>
        <v>6</v>
      </c>
      <c r="G35" s="28">
        <f>COUNTIFS(Matches[TIMEBIN],$B35,Matches[SITE IN],C$10,Matches[SITE OUT],G$11)</f>
        <v>1</v>
      </c>
      <c r="H35" s="29">
        <f>COUNTIFS(Matches[TIMEBIN],$B35,Matches[SITE IN],C$10,Matches[SITE OUT],H$11)</f>
        <v>2</v>
      </c>
      <c r="I35" s="30">
        <f>COUNTIFS(Matches[TIMEBIN],$B35,Matches[SITE IN],I$10,Matches[SITE OUT],I$11)</f>
        <v>0</v>
      </c>
      <c r="J35" s="31">
        <f>COUNTIFS(Matches[TIMEBIN],$B35,Matches[SITE IN],J$10,Matches[SITE OUT],J$11)</f>
        <v>1</v>
      </c>
      <c r="K35" s="28">
        <f>COUNTIFS(Matches[TIMEBIN],$B35,Matches[SITE IN],J$10,Matches[SITE OUT],K$11)</f>
        <v>2</v>
      </c>
      <c r="L35" s="27">
        <f>COUNTIFS(Matches[TIMEBIN],$B35,Matches[SITE IN],J$10,Matches[SITE OUT],L$11)</f>
        <v>3</v>
      </c>
      <c r="M35" s="28">
        <f>COUNTIFS(Matches[TIMEBIN],$B35,Matches[SITE IN],J$10,Matches[SITE OUT],M$11)</f>
        <v>0</v>
      </c>
      <c r="N35" s="29">
        <f>COUNTIFS(Matches[TIMEBIN],$B35,Matches[SITE IN],J$10,Matches[SITE OUT],N$11)</f>
        <v>1</v>
      </c>
      <c r="O35" s="26">
        <f>COUNTIFS(Matches[TIMEBIN],$B35,Matches[SITE IN],O$10,Matches[SITE OUT],O$11)</f>
        <v>1</v>
      </c>
      <c r="P35" s="27">
        <f>COUNTIFS(Matches[TIMEBIN],$B35,Matches[SITE IN],O$10,Matches[SITE OUT],P$11)</f>
        <v>0</v>
      </c>
      <c r="Q35" s="28">
        <f>COUNTIFS(Matches[TIMEBIN],$B35,Matches[SITE IN],O$10,Matches[SITE OUT],Q$11)</f>
        <v>4</v>
      </c>
      <c r="R35" s="27">
        <f>COUNTIFS(Matches[TIMEBIN],$B35,Matches[SITE IN],O$10,Matches[SITE OUT],R$11)</f>
        <v>1</v>
      </c>
      <c r="S35" s="32">
        <f>COUNTIFS(Matches[TIMEBIN],$B35,Matches[SITE IN],O$10,Matches[SITE OUT],S$11)</f>
        <v>5</v>
      </c>
      <c r="T35" s="31">
        <f>COUNTIFS(Matches[TIMEBIN],$B35,Matches[SITE IN],T$10,Matches[SITE OUT],T$11)</f>
        <v>7</v>
      </c>
      <c r="U35" s="28">
        <f>COUNTIFS(Matches[TIMEBIN],$B35,Matches[SITE IN],T$10,Matches[SITE OUT],U$11)</f>
        <v>1</v>
      </c>
      <c r="V35" s="27">
        <f>COUNTIFS(Matches[TIMEBIN],$B35,Matches[SITE IN],T$10,Matches[SITE OUT],V$11)</f>
        <v>4</v>
      </c>
      <c r="W35" s="28">
        <f>COUNTIFS(Matches[TIMEBIN],$B35,Matches[SITE IN],T$10,Matches[SITE OUT],W$11)</f>
        <v>4</v>
      </c>
      <c r="X35" s="29">
        <f>COUNTIFS(Matches[TIMEBIN],$B35,Matches[SITE IN],T$10,Matches[SITE OUT],X$11)</f>
        <v>0</v>
      </c>
      <c r="Y35" s="126">
        <f t="shared" si="0"/>
        <v>63</v>
      </c>
    </row>
    <row r="36" spans="1:25" s="1" customFormat="1">
      <c r="A36"/>
      <c r="B36" s="123" t="str">
        <v>12:00 - 12:15</v>
      </c>
      <c r="C36" s="33">
        <f>COUNTIFS(Matches[TIMEBIN],$B36,Matches[SITE IN],C$10,Matches[SITE OUT],C$11)</f>
        <v>9</v>
      </c>
      <c r="D36" s="34">
        <f>COUNTIFS(Matches[TIMEBIN],$B36,Matches[SITE IN],C$10,Matches[SITE OUT],D$11)</f>
        <v>16</v>
      </c>
      <c r="E36" s="35">
        <f>COUNTIFS(Matches[TIMEBIN],$B36,Matches[SITE IN],C$10,Matches[SITE OUT],E$11)</f>
        <v>0</v>
      </c>
      <c r="F36" s="34">
        <f>COUNTIFS(Matches[TIMEBIN],$B36,Matches[SITE IN],C$10,Matches[SITE OUT],F$11)</f>
        <v>8</v>
      </c>
      <c r="G36" s="35">
        <f>COUNTIFS(Matches[TIMEBIN],$B36,Matches[SITE IN],C$10,Matches[SITE OUT],G$11)</f>
        <v>1</v>
      </c>
      <c r="H36" s="36">
        <f>COUNTIFS(Matches[TIMEBIN],$B36,Matches[SITE IN],C$10,Matches[SITE OUT],H$11)</f>
        <v>3</v>
      </c>
      <c r="I36" s="37">
        <f>COUNTIFS(Matches[TIMEBIN],$B36,Matches[SITE IN],I$10,Matches[SITE OUT],I$11)</f>
        <v>0</v>
      </c>
      <c r="J36" s="38">
        <f>COUNTIFS(Matches[TIMEBIN],$B36,Matches[SITE IN],J$10,Matches[SITE OUT],J$11)</f>
        <v>0</v>
      </c>
      <c r="K36" s="35">
        <f>COUNTIFS(Matches[TIMEBIN],$B36,Matches[SITE IN],J$10,Matches[SITE OUT],K$11)</f>
        <v>3</v>
      </c>
      <c r="L36" s="34">
        <f>COUNTIFS(Matches[TIMEBIN],$B36,Matches[SITE IN],J$10,Matches[SITE OUT],L$11)</f>
        <v>1</v>
      </c>
      <c r="M36" s="35">
        <f>COUNTIFS(Matches[TIMEBIN],$B36,Matches[SITE IN],J$10,Matches[SITE OUT],M$11)</f>
        <v>0</v>
      </c>
      <c r="N36" s="36">
        <f>COUNTIFS(Matches[TIMEBIN],$B36,Matches[SITE IN],J$10,Matches[SITE OUT],N$11)</f>
        <v>1</v>
      </c>
      <c r="O36" s="33">
        <f>COUNTIFS(Matches[TIMEBIN],$B36,Matches[SITE IN],O$10,Matches[SITE OUT],O$11)</f>
        <v>2</v>
      </c>
      <c r="P36" s="34">
        <f>COUNTIFS(Matches[TIMEBIN],$B36,Matches[SITE IN],O$10,Matches[SITE OUT],P$11)</f>
        <v>0</v>
      </c>
      <c r="Q36" s="35">
        <f>COUNTIFS(Matches[TIMEBIN],$B36,Matches[SITE IN],O$10,Matches[SITE OUT],Q$11)</f>
        <v>6</v>
      </c>
      <c r="R36" s="34">
        <f>COUNTIFS(Matches[TIMEBIN],$B36,Matches[SITE IN],O$10,Matches[SITE OUT],R$11)</f>
        <v>3</v>
      </c>
      <c r="S36" s="39">
        <f>COUNTIFS(Matches[TIMEBIN],$B36,Matches[SITE IN],O$10,Matches[SITE OUT],S$11)</f>
        <v>4</v>
      </c>
      <c r="T36" s="38">
        <f>COUNTIFS(Matches[TIMEBIN],$B36,Matches[SITE IN],T$10,Matches[SITE OUT],T$11)</f>
        <v>5</v>
      </c>
      <c r="U36" s="35">
        <f>COUNTIFS(Matches[TIMEBIN],$B36,Matches[SITE IN],T$10,Matches[SITE OUT],U$11)</f>
        <v>0</v>
      </c>
      <c r="V36" s="34">
        <f>COUNTIFS(Matches[TIMEBIN],$B36,Matches[SITE IN],T$10,Matches[SITE OUT],V$11)</f>
        <v>1</v>
      </c>
      <c r="W36" s="35">
        <f>COUNTIFS(Matches[TIMEBIN],$B36,Matches[SITE IN],T$10,Matches[SITE OUT],W$11)</f>
        <v>3</v>
      </c>
      <c r="X36" s="36">
        <f>COUNTIFS(Matches[TIMEBIN],$B36,Matches[SITE IN],T$10,Matches[SITE OUT],X$11)</f>
        <v>1</v>
      </c>
      <c r="Y36" s="127">
        <f t="shared" si="0"/>
        <v>67</v>
      </c>
    </row>
    <row r="37" spans="1:25" s="1" customFormat="1">
      <c r="A37"/>
      <c r="B37" s="125" t="str">
        <v>12:15 - 12:30</v>
      </c>
      <c r="C37" s="26">
        <f>COUNTIFS(Matches[TIMEBIN],$B37,Matches[SITE IN],C$10,Matches[SITE OUT],C$11)</f>
        <v>9</v>
      </c>
      <c r="D37" s="27">
        <f>COUNTIFS(Matches[TIMEBIN],$B37,Matches[SITE IN],C$10,Matches[SITE OUT],D$11)</f>
        <v>12</v>
      </c>
      <c r="E37" s="28">
        <f>COUNTIFS(Matches[TIMEBIN],$B37,Matches[SITE IN],C$10,Matches[SITE OUT],E$11)</f>
        <v>0</v>
      </c>
      <c r="F37" s="27">
        <f>COUNTIFS(Matches[TIMEBIN],$B37,Matches[SITE IN],C$10,Matches[SITE OUT],F$11)</f>
        <v>6</v>
      </c>
      <c r="G37" s="28">
        <f>COUNTIFS(Matches[TIMEBIN],$B37,Matches[SITE IN],C$10,Matches[SITE OUT],G$11)</f>
        <v>3</v>
      </c>
      <c r="H37" s="29">
        <f>COUNTIFS(Matches[TIMEBIN],$B37,Matches[SITE IN],C$10,Matches[SITE OUT],H$11)</f>
        <v>5</v>
      </c>
      <c r="I37" s="30">
        <f>COUNTIFS(Matches[TIMEBIN],$B37,Matches[SITE IN],I$10,Matches[SITE OUT],I$11)</f>
        <v>0</v>
      </c>
      <c r="J37" s="31">
        <f>COUNTIFS(Matches[TIMEBIN],$B37,Matches[SITE IN],J$10,Matches[SITE OUT],J$11)</f>
        <v>2</v>
      </c>
      <c r="K37" s="28">
        <f>COUNTIFS(Matches[TIMEBIN],$B37,Matches[SITE IN],J$10,Matches[SITE OUT],K$11)</f>
        <v>0</v>
      </c>
      <c r="L37" s="27">
        <f>COUNTIFS(Matches[TIMEBIN],$B37,Matches[SITE IN],J$10,Matches[SITE OUT],L$11)</f>
        <v>1</v>
      </c>
      <c r="M37" s="28">
        <f>COUNTIFS(Matches[TIMEBIN],$B37,Matches[SITE IN],J$10,Matches[SITE OUT],M$11)</f>
        <v>1</v>
      </c>
      <c r="N37" s="29">
        <f>COUNTIFS(Matches[TIMEBIN],$B37,Matches[SITE IN],J$10,Matches[SITE OUT],N$11)</f>
        <v>1</v>
      </c>
      <c r="O37" s="26">
        <f>COUNTIFS(Matches[TIMEBIN],$B37,Matches[SITE IN],O$10,Matches[SITE OUT],O$11)</f>
        <v>4</v>
      </c>
      <c r="P37" s="27">
        <f>COUNTIFS(Matches[TIMEBIN],$B37,Matches[SITE IN],O$10,Matches[SITE OUT],P$11)</f>
        <v>0</v>
      </c>
      <c r="Q37" s="28">
        <f>COUNTIFS(Matches[TIMEBIN],$B37,Matches[SITE IN],O$10,Matches[SITE OUT],Q$11)</f>
        <v>4</v>
      </c>
      <c r="R37" s="27">
        <f>COUNTIFS(Matches[TIMEBIN],$B37,Matches[SITE IN],O$10,Matches[SITE OUT],R$11)</f>
        <v>4</v>
      </c>
      <c r="S37" s="32">
        <f>COUNTIFS(Matches[TIMEBIN],$B37,Matches[SITE IN],O$10,Matches[SITE OUT],S$11)</f>
        <v>3</v>
      </c>
      <c r="T37" s="31">
        <f>COUNTIFS(Matches[TIMEBIN],$B37,Matches[SITE IN],T$10,Matches[SITE OUT],T$11)</f>
        <v>9</v>
      </c>
      <c r="U37" s="28">
        <f>COUNTIFS(Matches[TIMEBIN],$B37,Matches[SITE IN],T$10,Matches[SITE OUT],U$11)</f>
        <v>1</v>
      </c>
      <c r="V37" s="27">
        <f>COUNTIFS(Matches[TIMEBIN],$B37,Matches[SITE IN],T$10,Matches[SITE OUT],V$11)</f>
        <v>3</v>
      </c>
      <c r="W37" s="28">
        <f>COUNTIFS(Matches[TIMEBIN],$B37,Matches[SITE IN],T$10,Matches[SITE OUT],W$11)</f>
        <v>4</v>
      </c>
      <c r="X37" s="29">
        <f>COUNTIFS(Matches[TIMEBIN],$B37,Matches[SITE IN],T$10,Matches[SITE OUT],X$11)</f>
        <v>3</v>
      </c>
      <c r="Y37" s="126">
        <f t="shared" si="0"/>
        <v>75</v>
      </c>
    </row>
    <row r="38" spans="1:25" s="1" customFormat="1">
      <c r="A38"/>
      <c r="B38" s="123" t="str">
        <v>12:30 - 12:45</v>
      </c>
      <c r="C38" s="33">
        <f>COUNTIFS(Matches[TIMEBIN],$B38,Matches[SITE IN],C$10,Matches[SITE OUT],C$11)</f>
        <v>13</v>
      </c>
      <c r="D38" s="34">
        <f>COUNTIFS(Matches[TIMEBIN],$B38,Matches[SITE IN],C$10,Matches[SITE OUT],D$11)</f>
        <v>15</v>
      </c>
      <c r="E38" s="35">
        <f>COUNTIFS(Matches[TIMEBIN],$B38,Matches[SITE IN],C$10,Matches[SITE OUT],E$11)</f>
        <v>0</v>
      </c>
      <c r="F38" s="34">
        <f>COUNTIFS(Matches[TIMEBIN],$B38,Matches[SITE IN],C$10,Matches[SITE OUT],F$11)</f>
        <v>6</v>
      </c>
      <c r="G38" s="35">
        <f>COUNTIFS(Matches[TIMEBIN],$B38,Matches[SITE IN],C$10,Matches[SITE OUT],G$11)</f>
        <v>5</v>
      </c>
      <c r="H38" s="36">
        <f>COUNTIFS(Matches[TIMEBIN],$B38,Matches[SITE IN],C$10,Matches[SITE OUT],H$11)</f>
        <v>7</v>
      </c>
      <c r="I38" s="37">
        <f>COUNTIFS(Matches[TIMEBIN],$B38,Matches[SITE IN],I$10,Matches[SITE OUT],I$11)</f>
        <v>0</v>
      </c>
      <c r="J38" s="38">
        <f>COUNTIFS(Matches[TIMEBIN],$B38,Matches[SITE IN],J$10,Matches[SITE OUT],J$11)</f>
        <v>0</v>
      </c>
      <c r="K38" s="35">
        <f>COUNTIFS(Matches[TIMEBIN],$B38,Matches[SITE IN],J$10,Matches[SITE OUT],K$11)</f>
        <v>0</v>
      </c>
      <c r="L38" s="34">
        <f>COUNTIFS(Matches[TIMEBIN],$B38,Matches[SITE IN],J$10,Matches[SITE OUT],L$11)</f>
        <v>3</v>
      </c>
      <c r="M38" s="35">
        <f>COUNTIFS(Matches[TIMEBIN],$B38,Matches[SITE IN],J$10,Matches[SITE OUT],M$11)</f>
        <v>0</v>
      </c>
      <c r="N38" s="36">
        <f>COUNTIFS(Matches[TIMEBIN],$B38,Matches[SITE IN],J$10,Matches[SITE OUT],N$11)</f>
        <v>0</v>
      </c>
      <c r="O38" s="33">
        <f>COUNTIFS(Matches[TIMEBIN],$B38,Matches[SITE IN],O$10,Matches[SITE OUT],O$11)</f>
        <v>5</v>
      </c>
      <c r="P38" s="34">
        <f>COUNTIFS(Matches[TIMEBIN],$B38,Matches[SITE IN],O$10,Matches[SITE OUT],P$11)</f>
        <v>1</v>
      </c>
      <c r="Q38" s="35">
        <f>COUNTIFS(Matches[TIMEBIN],$B38,Matches[SITE IN],O$10,Matches[SITE OUT],Q$11)</f>
        <v>3</v>
      </c>
      <c r="R38" s="34">
        <f>COUNTIFS(Matches[TIMEBIN],$B38,Matches[SITE IN],O$10,Matches[SITE OUT],R$11)</f>
        <v>2</v>
      </c>
      <c r="S38" s="39">
        <f>COUNTIFS(Matches[TIMEBIN],$B38,Matches[SITE IN],O$10,Matches[SITE OUT],S$11)</f>
        <v>3</v>
      </c>
      <c r="T38" s="38">
        <f>COUNTIFS(Matches[TIMEBIN],$B38,Matches[SITE IN],T$10,Matches[SITE OUT],T$11)</f>
        <v>5</v>
      </c>
      <c r="U38" s="35">
        <f>COUNTIFS(Matches[TIMEBIN],$B38,Matches[SITE IN],T$10,Matches[SITE OUT],U$11)</f>
        <v>1</v>
      </c>
      <c r="V38" s="34">
        <f>COUNTIFS(Matches[TIMEBIN],$B38,Matches[SITE IN],T$10,Matches[SITE OUT],V$11)</f>
        <v>4</v>
      </c>
      <c r="W38" s="35">
        <f>COUNTIFS(Matches[TIMEBIN],$B38,Matches[SITE IN],T$10,Matches[SITE OUT],W$11)</f>
        <v>5</v>
      </c>
      <c r="X38" s="36">
        <f>COUNTIFS(Matches[TIMEBIN],$B38,Matches[SITE IN],T$10,Matches[SITE OUT],X$11)</f>
        <v>1</v>
      </c>
      <c r="Y38" s="127">
        <f t="shared" si="0"/>
        <v>79</v>
      </c>
    </row>
    <row r="39" spans="1:25" s="1" customFormat="1">
      <c r="A39"/>
      <c r="B39" s="125" t="str">
        <v>12:45 - 13:00</v>
      </c>
      <c r="C39" s="26">
        <f>COUNTIFS(Matches[TIMEBIN],$B39,Matches[SITE IN],C$10,Matches[SITE OUT],C$11)</f>
        <v>11</v>
      </c>
      <c r="D39" s="27">
        <f>COUNTIFS(Matches[TIMEBIN],$B39,Matches[SITE IN],C$10,Matches[SITE OUT],D$11)</f>
        <v>14</v>
      </c>
      <c r="E39" s="28">
        <f>COUNTIFS(Matches[TIMEBIN],$B39,Matches[SITE IN],C$10,Matches[SITE OUT],E$11)</f>
        <v>0</v>
      </c>
      <c r="F39" s="27">
        <f>COUNTIFS(Matches[TIMEBIN],$B39,Matches[SITE IN],C$10,Matches[SITE OUT],F$11)</f>
        <v>5</v>
      </c>
      <c r="G39" s="28">
        <f>COUNTIFS(Matches[TIMEBIN],$B39,Matches[SITE IN],C$10,Matches[SITE OUT],G$11)</f>
        <v>1</v>
      </c>
      <c r="H39" s="29">
        <f>COUNTIFS(Matches[TIMEBIN],$B39,Matches[SITE IN],C$10,Matches[SITE OUT],H$11)</f>
        <v>6</v>
      </c>
      <c r="I39" s="30">
        <f>COUNTIFS(Matches[TIMEBIN],$B39,Matches[SITE IN],I$10,Matches[SITE OUT],I$11)</f>
        <v>0</v>
      </c>
      <c r="J39" s="31">
        <f>COUNTIFS(Matches[TIMEBIN],$B39,Matches[SITE IN],J$10,Matches[SITE OUT],J$11)</f>
        <v>2</v>
      </c>
      <c r="K39" s="28">
        <f>COUNTIFS(Matches[TIMEBIN],$B39,Matches[SITE IN],J$10,Matches[SITE OUT],K$11)</f>
        <v>0</v>
      </c>
      <c r="L39" s="27">
        <f>COUNTIFS(Matches[TIMEBIN],$B39,Matches[SITE IN],J$10,Matches[SITE OUT],L$11)</f>
        <v>4</v>
      </c>
      <c r="M39" s="28">
        <f>COUNTIFS(Matches[TIMEBIN],$B39,Matches[SITE IN],J$10,Matches[SITE OUT],M$11)</f>
        <v>2</v>
      </c>
      <c r="N39" s="29">
        <f>COUNTIFS(Matches[TIMEBIN],$B39,Matches[SITE IN],J$10,Matches[SITE OUT],N$11)</f>
        <v>0</v>
      </c>
      <c r="O39" s="26">
        <f>COUNTIFS(Matches[TIMEBIN],$B39,Matches[SITE IN],O$10,Matches[SITE OUT],O$11)</f>
        <v>3</v>
      </c>
      <c r="P39" s="27">
        <f>COUNTIFS(Matches[TIMEBIN],$B39,Matches[SITE IN],O$10,Matches[SITE OUT],P$11)</f>
        <v>1</v>
      </c>
      <c r="Q39" s="28">
        <f>COUNTIFS(Matches[TIMEBIN],$B39,Matches[SITE IN],O$10,Matches[SITE OUT],Q$11)</f>
        <v>2</v>
      </c>
      <c r="R39" s="27">
        <f>COUNTIFS(Matches[TIMEBIN],$B39,Matches[SITE IN],O$10,Matches[SITE OUT],R$11)</f>
        <v>4</v>
      </c>
      <c r="S39" s="32">
        <f>COUNTIFS(Matches[TIMEBIN],$B39,Matches[SITE IN],O$10,Matches[SITE OUT],S$11)</f>
        <v>5</v>
      </c>
      <c r="T39" s="31">
        <f>COUNTIFS(Matches[TIMEBIN],$B39,Matches[SITE IN],T$10,Matches[SITE OUT],T$11)</f>
        <v>3</v>
      </c>
      <c r="U39" s="28">
        <f>COUNTIFS(Matches[TIMEBIN],$B39,Matches[SITE IN],T$10,Matches[SITE OUT],U$11)</f>
        <v>3</v>
      </c>
      <c r="V39" s="27">
        <f>COUNTIFS(Matches[TIMEBIN],$B39,Matches[SITE IN],T$10,Matches[SITE OUT],V$11)</f>
        <v>2</v>
      </c>
      <c r="W39" s="28">
        <f>COUNTIFS(Matches[TIMEBIN],$B39,Matches[SITE IN],T$10,Matches[SITE OUT],W$11)</f>
        <v>1</v>
      </c>
      <c r="X39" s="29">
        <f>COUNTIFS(Matches[TIMEBIN],$B39,Matches[SITE IN],T$10,Matches[SITE OUT],X$11)</f>
        <v>2</v>
      </c>
      <c r="Y39" s="126">
        <f t="shared" si="0"/>
        <v>71</v>
      </c>
    </row>
    <row r="40" spans="1:25" s="1" customFormat="1">
      <c r="A40"/>
      <c r="B40" s="123" t="str">
        <v>13:00 - 13:15</v>
      </c>
      <c r="C40" s="33">
        <f>COUNTIFS(Matches[TIMEBIN],$B40,Matches[SITE IN],C$10,Matches[SITE OUT],C$11)</f>
        <v>14</v>
      </c>
      <c r="D40" s="34">
        <f>COUNTIFS(Matches[TIMEBIN],$B40,Matches[SITE IN],C$10,Matches[SITE OUT],D$11)</f>
        <v>11</v>
      </c>
      <c r="E40" s="35">
        <f>COUNTIFS(Matches[TIMEBIN],$B40,Matches[SITE IN],C$10,Matches[SITE OUT],E$11)</f>
        <v>0</v>
      </c>
      <c r="F40" s="34">
        <f>COUNTIFS(Matches[TIMEBIN],$B40,Matches[SITE IN],C$10,Matches[SITE OUT],F$11)</f>
        <v>4</v>
      </c>
      <c r="G40" s="35">
        <f>COUNTIFS(Matches[TIMEBIN],$B40,Matches[SITE IN],C$10,Matches[SITE OUT],G$11)</f>
        <v>5</v>
      </c>
      <c r="H40" s="36">
        <f>COUNTIFS(Matches[TIMEBIN],$B40,Matches[SITE IN],C$10,Matches[SITE OUT],H$11)</f>
        <v>6</v>
      </c>
      <c r="I40" s="37">
        <f>COUNTIFS(Matches[TIMEBIN],$B40,Matches[SITE IN],I$10,Matches[SITE OUT],I$11)</f>
        <v>0</v>
      </c>
      <c r="J40" s="38">
        <f>COUNTIFS(Matches[TIMEBIN],$B40,Matches[SITE IN],J$10,Matches[SITE OUT],J$11)</f>
        <v>2</v>
      </c>
      <c r="K40" s="35">
        <f>COUNTIFS(Matches[TIMEBIN],$B40,Matches[SITE IN],J$10,Matches[SITE OUT],K$11)</f>
        <v>0</v>
      </c>
      <c r="L40" s="34">
        <f>COUNTIFS(Matches[TIMEBIN],$B40,Matches[SITE IN],J$10,Matches[SITE OUT],L$11)</f>
        <v>4</v>
      </c>
      <c r="M40" s="35">
        <f>COUNTIFS(Matches[TIMEBIN],$B40,Matches[SITE IN],J$10,Matches[SITE OUT],M$11)</f>
        <v>1</v>
      </c>
      <c r="N40" s="36">
        <f>COUNTIFS(Matches[TIMEBIN],$B40,Matches[SITE IN],J$10,Matches[SITE OUT],N$11)</f>
        <v>3</v>
      </c>
      <c r="O40" s="33">
        <f>COUNTIFS(Matches[TIMEBIN],$B40,Matches[SITE IN],O$10,Matches[SITE OUT],O$11)</f>
        <v>2</v>
      </c>
      <c r="P40" s="34">
        <f>COUNTIFS(Matches[TIMEBIN],$B40,Matches[SITE IN],O$10,Matches[SITE OUT],P$11)</f>
        <v>1</v>
      </c>
      <c r="Q40" s="35">
        <f>COUNTIFS(Matches[TIMEBIN],$B40,Matches[SITE IN],O$10,Matches[SITE OUT],Q$11)</f>
        <v>3</v>
      </c>
      <c r="R40" s="34">
        <f>COUNTIFS(Matches[TIMEBIN],$B40,Matches[SITE IN],O$10,Matches[SITE OUT],R$11)</f>
        <v>2</v>
      </c>
      <c r="S40" s="39">
        <f>COUNTIFS(Matches[TIMEBIN],$B40,Matches[SITE IN],O$10,Matches[SITE OUT],S$11)</f>
        <v>4</v>
      </c>
      <c r="T40" s="38">
        <f>COUNTIFS(Matches[TIMEBIN],$B40,Matches[SITE IN],T$10,Matches[SITE OUT],T$11)</f>
        <v>9</v>
      </c>
      <c r="U40" s="35">
        <f>COUNTIFS(Matches[TIMEBIN],$B40,Matches[SITE IN],T$10,Matches[SITE OUT],U$11)</f>
        <v>1</v>
      </c>
      <c r="V40" s="34">
        <f>COUNTIFS(Matches[TIMEBIN],$B40,Matches[SITE IN],T$10,Matches[SITE OUT],V$11)</f>
        <v>3</v>
      </c>
      <c r="W40" s="35">
        <f>COUNTIFS(Matches[TIMEBIN],$B40,Matches[SITE IN],T$10,Matches[SITE OUT],W$11)</f>
        <v>2</v>
      </c>
      <c r="X40" s="36">
        <f>COUNTIFS(Matches[TIMEBIN],$B40,Matches[SITE IN],T$10,Matches[SITE OUT],X$11)</f>
        <v>2</v>
      </c>
      <c r="Y40" s="127">
        <f t="shared" si="0"/>
        <v>79</v>
      </c>
    </row>
    <row r="41" spans="1:25" s="1" customFormat="1">
      <c r="A41"/>
      <c r="B41" s="125" t="str">
        <v>13:15 - 13:30</v>
      </c>
      <c r="C41" s="26">
        <f>COUNTIFS(Matches[TIMEBIN],$B41,Matches[SITE IN],C$10,Matches[SITE OUT],C$11)</f>
        <v>12</v>
      </c>
      <c r="D41" s="27">
        <f>COUNTIFS(Matches[TIMEBIN],$B41,Matches[SITE IN],C$10,Matches[SITE OUT],D$11)</f>
        <v>22</v>
      </c>
      <c r="E41" s="28">
        <f>COUNTIFS(Matches[TIMEBIN],$B41,Matches[SITE IN],C$10,Matches[SITE OUT],E$11)</f>
        <v>0</v>
      </c>
      <c r="F41" s="27">
        <f>COUNTIFS(Matches[TIMEBIN],$B41,Matches[SITE IN],C$10,Matches[SITE OUT],F$11)</f>
        <v>2</v>
      </c>
      <c r="G41" s="28">
        <f>COUNTIFS(Matches[TIMEBIN],$B41,Matches[SITE IN],C$10,Matches[SITE OUT],G$11)</f>
        <v>3</v>
      </c>
      <c r="H41" s="29">
        <f>COUNTIFS(Matches[TIMEBIN],$B41,Matches[SITE IN],C$10,Matches[SITE OUT],H$11)</f>
        <v>7</v>
      </c>
      <c r="I41" s="30">
        <f>COUNTIFS(Matches[TIMEBIN],$B41,Matches[SITE IN],I$10,Matches[SITE OUT],I$11)</f>
        <v>0</v>
      </c>
      <c r="J41" s="31">
        <f>COUNTIFS(Matches[TIMEBIN],$B41,Matches[SITE IN],J$10,Matches[SITE OUT],J$11)</f>
        <v>2</v>
      </c>
      <c r="K41" s="28">
        <f>COUNTIFS(Matches[TIMEBIN],$B41,Matches[SITE IN],J$10,Matches[SITE OUT],K$11)</f>
        <v>2</v>
      </c>
      <c r="L41" s="27">
        <f>COUNTIFS(Matches[TIMEBIN],$B41,Matches[SITE IN],J$10,Matches[SITE OUT],L$11)</f>
        <v>3</v>
      </c>
      <c r="M41" s="28">
        <f>COUNTIFS(Matches[TIMEBIN],$B41,Matches[SITE IN],J$10,Matches[SITE OUT],M$11)</f>
        <v>1</v>
      </c>
      <c r="N41" s="29">
        <f>COUNTIFS(Matches[TIMEBIN],$B41,Matches[SITE IN],J$10,Matches[SITE OUT],N$11)</f>
        <v>2</v>
      </c>
      <c r="O41" s="26">
        <f>COUNTIFS(Matches[TIMEBIN],$B41,Matches[SITE IN],O$10,Matches[SITE OUT],O$11)</f>
        <v>2</v>
      </c>
      <c r="P41" s="27">
        <f>COUNTIFS(Matches[TIMEBIN],$B41,Matches[SITE IN],O$10,Matches[SITE OUT],P$11)</f>
        <v>0</v>
      </c>
      <c r="Q41" s="28">
        <f>COUNTIFS(Matches[TIMEBIN],$B41,Matches[SITE IN],O$10,Matches[SITE OUT],Q$11)</f>
        <v>5</v>
      </c>
      <c r="R41" s="27">
        <f>COUNTIFS(Matches[TIMEBIN],$B41,Matches[SITE IN],O$10,Matches[SITE OUT],R$11)</f>
        <v>1</v>
      </c>
      <c r="S41" s="32">
        <f>COUNTIFS(Matches[TIMEBIN],$B41,Matches[SITE IN],O$10,Matches[SITE OUT],S$11)</f>
        <v>2</v>
      </c>
      <c r="T41" s="31">
        <f>COUNTIFS(Matches[TIMEBIN],$B41,Matches[SITE IN],T$10,Matches[SITE OUT],T$11)</f>
        <v>6</v>
      </c>
      <c r="U41" s="28">
        <f>COUNTIFS(Matches[TIMEBIN],$B41,Matches[SITE IN],T$10,Matches[SITE OUT],U$11)</f>
        <v>2</v>
      </c>
      <c r="V41" s="27">
        <f>COUNTIFS(Matches[TIMEBIN],$B41,Matches[SITE IN],T$10,Matches[SITE OUT],V$11)</f>
        <v>2</v>
      </c>
      <c r="W41" s="28">
        <f>COUNTIFS(Matches[TIMEBIN],$B41,Matches[SITE IN],T$10,Matches[SITE OUT],W$11)</f>
        <v>0</v>
      </c>
      <c r="X41" s="29">
        <f>COUNTIFS(Matches[TIMEBIN],$B41,Matches[SITE IN],T$10,Matches[SITE OUT],X$11)</f>
        <v>2</v>
      </c>
      <c r="Y41" s="126">
        <f t="shared" si="0"/>
        <v>78</v>
      </c>
    </row>
    <row r="42" spans="1:25" s="1" customFormat="1">
      <c r="A42"/>
      <c r="B42" s="123" t="str">
        <v>13:30 - 13:45</v>
      </c>
      <c r="C42" s="33">
        <f>COUNTIFS(Matches[TIMEBIN],$B42,Matches[SITE IN],C$10,Matches[SITE OUT],C$11)</f>
        <v>18</v>
      </c>
      <c r="D42" s="34">
        <f>COUNTIFS(Matches[TIMEBIN],$B42,Matches[SITE IN],C$10,Matches[SITE OUT],D$11)</f>
        <v>10</v>
      </c>
      <c r="E42" s="35">
        <f>COUNTIFS(Matches[TIMEBIN],$B42,Matches[SITE IN],C$10,Matches[SITE OUT],E$11)</f>
        <v>0</v>
      </c>
      <c r="F42" s="34">
        <f>COUNTIFS(Matches[TIMEBIN],$B42,Matches[SITE IN],C$10,Matches[SITE OUT],F$11)</f>
        <v>2</v>
      </c>
      <c r="G42" s="35">
        <f>COUNTIFS(Matches[TIMEBIN],$B42,Matches[SITE IN],C$10,Matches[SITE OUT],G$11)</f>
        <v>7</v>
      </c>
      <c r="H42" s="36">
        <f>COUNTIFS(Matches[TIMEBIN],$B42,Matches[SITE IN],C$10,Matches[SITE OUT],H$11)</f>
        <v>6</v>
      </c>
      <c r="I42" s="37">
        <f>COUNTIFS(Matches[TIMEBIN],$B42,Matches[SITE IN],I$10,Matches[SITE OUT],I$11)</f>
        <v>0</v>
      </c>
      <c r="J42" s="38">
        <f>COUNTIFS(Matches[TIMEBIN],$B42,Matches[SITE IN],J$10,Matches[SITE OUT],J$11)</f>
        <v>0</v>
      </c>
      <c r="K42" s="35">
        <f>COUNTIFS(Matches[TIMEBIN],$B42,Matches[SITE IN],J$10,Matches[SITE OUT],K$11)</f>
        <v>1</v>
      </c>
      <c r="L42" s="34">
        <f>COUNTIFS(Matches[TIMEBIN],$B42,Matches[SITE IN],J$10,Matches[SITE OUT],L$11)</f>
        <v>1</v>
      </c>
      <c r="M42" s="35">
        <f>COUNTIFS(Matches[TIMEBIN],$B42,Matches[SITE IN],J$10,Matches[SITE OUT],M$11)</f>
        <v>1</v>
      </c>
      <c r="N42" s="36">
        <f>COUNTIFS(Matches[TIMEBIN],$B42,Matches[SITE IN],J$10,Matches[SITE OUT],N$11)</f>
        <v>0</v>
      </c>
      <c r="O42" s="33">
        <f>COUNTIFS(Matches[TIMEBIN],$B42,Matches[SITE IN],O$10,Matches[SITE OUT],O$11)</f>
        <v>5</v>
      </c>
      <c r="P42" s="34">
        <f>COUNTIFS(Matches[TIMEBIN],$B42,Matches[SITE IN],O$10,Matches[SITE OUT],P$11)</f>
        <v>2</v>
      </c>
      <c r="Q42" s="35">
        <f>COUNTIFS(Matches[TIMEBIN],$B42,Matches[SITE IN],O$10,Matches[SITE OUT],Q$11)</f>
        <v>5</v>
      </c>
      <c r="R42" s="34">
        <f>COUNTIFS(Matches[TIMEBIN],$B42,Matches[SITE IN],O$10,Matches[SITE OUT],R$11)</f>
        <v>2</v>
      </c>
      <c r="S42" s="39">
        <f>COUNTIFS(Matches[TIMEBIN],$B42,Matches[SITE IN],O$10,Matches[SITE OUT],S$11)</f>
        <v>4</v>
      </c>
      <c r="T42" s="38">
        <f>COUNTIFS(Matches[TIMEBIN],$B42,Matches[SITE IN],T$10,Matches[SITE OUT],T$11)</f>
        <v>6</v>
      </c>
      <c r="U42" s="35">
        <f>COUNTIFS(Matches[TIMEBIN],$B42,Matches[SITE IN],T$10,Matches[SITE OUT],U$11)</f>
        <v>1</v>
      </c>
      <c r="V42" s="34">
        <f>COUNTIFS(Matches[TIMEBIN],$B42,Matches[SITE IN],T$10,Matches[SITE OUT],V$11)</f>
        <v>2</v>
      </c>
      <c r="W42" s="35">
        <f>COUNTIFS(Matches[TIMEBIN],$B42,Matches[SITE IN],T$10,Matches[SITE OUT],W$11)</f>
        <v>3</v>
      </c>
      <c r="X42" s="36">
        <f>COUNTIFS(Matches[TIMEBIN],$B42,Matches[SITE IN],T$10,Matches[SITE OUT],X$11)</f>
        <v>1</v>
      </c>
      <c r="Y42" s="127">
        <f t="shared" si="0"/>
        <v>77</v>
      </c>
    </row>
    <row r="43" spans="1:25" s="1" customFormat="1">
      <c r="A43"/>
      <c r="B43" s="125" t="str">
        <v>13:45 - 14:00</v>
      </c>
      <c r="C43" s="26">
        <f>COUNTIFS(Matches[TIMEBIN],$B43,Matches[SITE IN],C$10,Matches[SITE OUT],C$11)</f>
        <v>6</v>
      </c>
      <c r="D43" s="27">
        <f>COUNTIFS(Matches[TIMEBIN],$B43,Matches[SITE IN],C$10,Matches[SITE OUT],D$11)</f>
        <v>9</v>
      </c>
      <c r="E43" s="28">
        <f>COUNTIFS(Matches[TIMEBIN],$B43,Matches[SITE IN],C$10,Matches[SITE OUT],E$11)</f>
        <v>0</v>
      </c>
      <c r="F43" s="27">
        <f>COUNTIFS(Matches[TIMEBIN],$B43,Matches[SITE IN],C$10,Matches[SITE OUT],F$11)</f>
        <v>7</v>
      </c>
      <c r="G43" s="28">
        <f>COUNTIFS(Matches[TIMEBIN],$B43,Matches[SITE IN],C$10,Matches[SITE OUT],G$11)</f>
        <v>3</v>
      </c>
      <c r="H43" s="29">
        <f>COUNTIFS(Matches[TIMEBIN],$B43,Matches[SITE IN],C$10,Matches[SITE OUT],H$11)</f>
        <v>3</v>
      </c>
      <c r="I43" s="30">
        <f>COUNTIFS(Matches[TIMEBIN],$B43,Matches[SITE IN],I$10,Matches[SITE OUT],I$11)</f>
        <v>0</v>
      </c>
      <c r="J43" s="31">
        <f>COUNTIFS(Matches[TIMEBIN],$B43,Matches[SITE IN],J$10,Matches[SITE OUT],J$11)</f>
        <v>4</v>
      </c>
      <c r="K43" s="28">
        <f>COUNTIFS(Matches[TIMEBIN],$B43,Matches[SITE IN],J$10,Matches[SITE OUT],K$11)</f>
        <v>0</v>
      </c>
      <c r="L43" s="27">
        <f>COUNTIFS(Matches[TIMEBIN],$B43,Matches[SITE IN],J$10,Matches[SITE OUT],L$11)</f>
        <v>4</v>
      </c>
      <c r="M43" s="28">
        <f>COUNTIFS(Matches[TIMEBIN],$B43,Matches[SITE IN],J$10,Matches[SITE OUT],M$11)</f>
        <v>2</v>
      </c>
      <c r="N43" s="29">
        <f>COUNTIFS(Matches[TIMEBIN],$B43,Matches[SITE IN],J$10,Matches[SITE OUT],N$11)</f>
        <v>2</v>
      </c>
      <c r="O43" s="26">
        <f>COUNTIFS(Matches[TIMEBIN],$B43,Matches[SITE IN],O$10,Matches[SITE OUT],O$11)</f>
        <v>7</v>
      </c>
      <c r="P43" s="27">
        <f>COUNTIFS(Matches[TIMEBIN],$B43,Matches[SITE IN],O$10,Matches[SITE OUT],P$11)</f>
        <v>1</v>
      </c>
      <c r="Q43" s="28">
        <f>COUNTIFS(Matches[TIMEBIN],$B43,Matches[SITE IN],O$10,Matches[SITE OUT],Q$11)</f>
        <v>2</v>
      </c>
      <c r="R43" s="27">
        <f>COUNTIFS(Matches[TIMEBIN],$B43,Matches[SITE IN],O$10,Matches[SITE OUT],R$11)</f>
        <v>3</v>
      </c>
      <c r="S43" s="32">
        <f>COUNTIFS(Matches[TIMEBIN],$B43,Matches[SITE IN],O$10,Matches[SITE OUT],S$11)</f>
        <v>7</v>
      </c>
      <c r="T43" s="31">
        <f>COUNTIFS(Matches[TIMEBIN],$B43,Matches[SITE IN],T$10,Matches[SITE OUT],T$11)</f>
        <v>6</v>
      </c>
      <c r="U43" s="28">
        <f>COUNTIFS(Matches[TIMEBIN],$B43,Matches[SITE IN],T$10,Matches[SITE OUT],U$11)</f>
        <v>1</v>
      </c>
      <c r="V43" s="27">
        <f>COUNTIFS(Matches[TIMEBIN],$B43,Matches[SITE IN],T$10,Matches[SITE OUT],V$11)</f>
        <v>2</v>
      </c>
      <c r="W43" s="28">
        <f>COUNTIFS(Matches[TIMEBIN],$B43,Matches[SITE IN],T$10,Matches[SITE OUT],W$11)</f>
        <v>1</v>
      </c>
      <c r="X43" s="29">
        <f>COUNTIFS(Matches[TIMEBIN],$B43,Matches[SITE IN],T$10,Matches[SITE OUT],X$11)</f>
        <v>2</v>
      </c>
      <c r="Y43" s="126">
        <f t="shared" si="0"/>
        <v>72</v>
      </c>
    </row>
    <row r="44" spans="1:25" s="1" customFormat="1">
      <c r="A44"/>
      <c r="B44" s="123" t="str">
        <v>14:00 - 14:15</v>
      </c>
      <c r="C44" s="33">
        <f>COUNTIFS(Matches[TIMEBIN],$B44,Matches[SITE IN],C$10,Matches[SITE OUT],C$11)</f>
        <v>9</v>
      </c>
      <c r="D44" s="34">
        <f>COUNTIFS(Matches[TIMEBIN],$B44,Matches[SITE IN],C$10,Matches[SITE OUT],D$11)</f>
        <v>16</v>
      </c>
      <c r="E44" s="35">
        <f>COUNTIFS(Matches[TIMEBIN],$B44,Matches[SITE IN],C$10,Matches[SITE OUT],E$11)</f>
        <v>0</v>
      </c>
      <c r="F44" s="34">
        <f>COUNTIFS(Matches[TIMEBIN],$B44,Matches[SITE IN],C$10,Matches[SITE OUT],F$11)</f>
        <v>6</v>
      </c>
      <c r="G44" s="35">
        <f>COUNTIFS(Matches[TIMEBIN],$B44,Matches[SITE IN],C$10,Matches[SITE OUT],G$11)</f>
        <v>1</v>
      </c>
      <c r="H44" s="36">
        <f>COUNTIFS(Matches[TIMEBIN],$B44,Matches[SITE IN],C$10,Matches[SITE OUT],H$11)</f>
        <v>6</v>
      </c>
      <c r="I44" s="37">
        <f>COUNTIFS(Matches[TIMEBIN],$B44,Matches[SITE IN],I$10,Matches[SITE OUT],I$11)</f>
        <v>0</v>
      </c>
      <c r="J44" s="38">
        <f>COUNTIFS(Matches[TIMEBIN],$B44,Matches[SITE IN],J$10,Matches[SITE OUT],J$11)</f>
        <v>1</v>
      </c>
      <c r="K44" s="35">
        <f>COUNTIFS(Matches[TIMEBIN],$B44,Matches[SITE IN],J$10,Matches[SITE OUT],K$11)</f>
        <v>1</v>
      </c>
      <c r="L44" s="34">
        <f>COUNTIFS(Matches[TIMEBIN],$B44,Matches[SITE IN],J$10,Matches[SITE OUT],L$11)</f>
        <v>3</v>
      </c>
      <c r="M44" s="35">
        <f>COUNTIFS(Matches[TIMEBIN],$B44,Matches[SITE IN],J$10,Matches[SITE OUT],M$11)</f>
        <v>0</v>
      </c>
      <c r="N44" s="36">
        <f>COUNTIFS(Matches[TIMEBIN],$B44,Matches[SITE IN],J$10,Matches[SITE OUT],N$11)</f>
        <v>0</v>
      </c>
      <c r="O44" s="33">
        <f>COUNTIFS(Matches[TIMEBIN],$B44,Matches[SITE IN],O$10,Matches[SITE OUT],O$11)</f>
        <v>6</v>
      </c>
      <c r="P44" s="34">
        <f>COUNTIFS(Matches[TIMEBIN],$B44,Matches[SITE IN],O$10,Matches[SITE OUT],P$11)</f>
        <v>0</v>
      </c>
      <c r="Q44" s="35">
        <f>COUNTIFS(Matches[TIMEBIN],$B44,Matches[SITE IN],O$10,Matches[SITE OUT],Q$11)</f>
        <v>1</v>
      </c>
      <c r="R44" s="34">
        <f>COUNTIFS(Matches[TIMEBIN],$B44,Matches[SITE IN],O$10,Matches[SITE OUT],R$11)</f>
        <v>0</v>
      </c>
      <c r="S44" s="39">
        <f>COUNTIFS(Matches[TIMEBIN],$B44,Matches[SITE IN],O$10,Matches[SITE OUT],S$11)</f>
        <v>0</v>
      </c>
      <c r="T44" s="38">
        <f>COUNTIFS(Matches[TIMEBIN],$B44,Matches[SITE IN],T$10,Matches[SITE OUT],T$11)</f>
        <v>8</v>
      </c>
      <c r="U44" s="35">
        <f>COUNTIFS(Matches[TIMEBIN],$B44,Matches[SITE IN],T$10,Matches[SITE OUT],U$11)</f>
        <v>1</v>
      </c>
      <c r="V44" s="34">
        <f>COUNTIFS(Matches[TIMEBIN],$B44,Matches[SITE IN],T$10,Matches[SITE OUT],V$11)</f>
        <v>4</v>
      </c>
      <c r="W44" s="35">
        <f>COUNTIFS(Matches[TIMEBIN],$B44,Matches[SITE IN],T$10,Matches[SITE OUT],W$11)</f>
        <v>4</v>
      </c>
      <c r="X44" s="36">
        <f>COUNTIFS(Matches[TIMEBIN],$B44,Matches[SITE IN],T$10,Matches[SITE OUT],X$11)</f>
        <v>1</v>
      </c>
      <c r="Y44" s="127">
        <f t="shared" si="0"/>
        <v>68</v>
      </c>
    </row>
    <row r="45" spans="1:25" s="1" customFormat="1">
      <c r="A45"/>
      <c r="B45" s="125" t="str">
        <v>14:15 - 14:30</v>
      </c>
      <c r="C45" s="26">
        <f>COUNTIFS(Matches[TIMEBIN],$B45,Matches[SITE IN],C$10,Matches[SITE OUT],C$11)</f>
        <v>17</v>
      </c>
      <c r="D45" s="27">
        <f>COUNTIFS(Matches[TIMEBIN],$B45,Matches[SITE IN],C$10,Matches[SITE OUT],D$11)</f>
        <v>24</v>
      </c>
      <c r="E45" s="28">
        <f>COUNTIFS(Matches[TIMEBIN],$B45,Matches[SITE IN],C$10,Matches[SITE OUT],E$11)</f>
        <v>0</v>
      </c>
      <c r="F45" s="27">
        <f>COUNTIFS(Matches[TIMEBIN],$B45,Matches[SITE IN],C$10,Matches[SITE OUT],F$11)</f>
        <v>2</v>
      </c>
      <c r="G45" s="28">
        <f>COUNTIFS(Matches[TIMEBIN],$B45,Matches[SITE IN],C$10,Matches[SITE OUT],G$11)</f>
        <v>2</v>
      </c>
      <c r="H45" s="29">
        <f>COUNTIFS(Matches[TIMEBIN],$B45,Matches[SITE IN],C$10,Matches[SITE OUT],H$11)</f>
        <v>10</v>
      </c>
      <c r="I45" s="30">
        <f>COUNTIFS(Matches[TIMEBIN],$B45,Matches[SITE IN],I$10,Matches[SITE OUT],I$11)</f>
        <v>0</v>
      </c>
      <c r="J45" s="31">
        <f>COUNTIFS(Matches[TIMEBIN],$B45,Matches[SITE IN],J$10,Matches[SITE OUT],J$11)</f>
        <v>2</v>
      </c>
      <c r="K45" s="28">
        <f>COUNTIFS(Matches[TIMEBIN],$B45,Matches[SITE IN],J$10,Matches[SITE OUT],K$11)</f>
        <v>1</v>
      </c>
      <c r="L45" s="27">
        <f>COUNTIFS(Matches[TIMEBIN],$B45,Matches[SITE IN],J$10,Matches[SITE OUT],L$11)</f>
        <v>2</v>
      </c>
      <c r="M45" s="28">
        <f>COUNTIFS(Matches[TIMEBIN],$B45,Matches[SITE IN],J$10,Matches[SITE OUT],M$11)</f>
        <v>0</v>
      </c>
      <c r="N45" s="29">
        <f>COUNTIFS(Matches[TIMEBIN],$B45,Matches[SITE IN],J$10,Matches[SITE OUT],N$11)</f>
        <v>0</v>
      </c>
      <c r="O45" s="26">
        <f>COUNTIFS(Matches[TIMEBIN],$B45,Matches[SITE IN],O$10,Matches[SITE OUT],O$11)</f>
        <v>1</v>
      </c>
      <c r="P45" s="27">
        <f>COUNTIFS(Matches[TIMEBIN],$B45,Matches[SITE IN],O$10,Matches[SITE OUT],P$11)</f>
        <v>3</v>
      </c>
      <c r="Q45" s="28">
        <f>COUNTIFS(Matches[TIMEBIN],$B45,Matches[SITE IN],O$10,Matches[SITE OUT],Q$11)</f>
        <v>2</v>
      </c>
      <c r="R45" s="27">
        <f>COUNTIFS(Matches[TIMEBIN],$B45,Matches[SITE IN],O$10,Matches[SITE OUT],R$11)</f>
        <v>3</v>
      </c>
      <c r="S45" s="32">
        <f>COUNTIFS(Matches[TIMEBIN],$B45,Matches[SITE IN],O$10,Matches[SITE OUT],S$11)</f>
        <v>1</v>
      </c>
      <c r="T45" s="31">
        <f>COUNTIFS(Matches[TIMEBIN],$B45,Matches[SITE IN],T$10,Matches[SITE OUT],T$11)</f>
        <v>6</v>
      </c>
      <c r="U45" s="28">
        <f>COUNTIFS(Matches[TIMEBIN],$B45,Matches[SITE IN],T$10,Matches[SITE OUT],U$11)</f>
        <v>0</v>
      </c>
      <c r="V45" s="27">
        <f>COUNTIFS(Matches[TIMEBIN],$B45,Matches[SITE IN],T$10,Matches[SITE OUT],V$11)</f>
        <v>1</v>
      </c>
      <c r="W45" s="28">
        <f>COUNTIFS(Matches[TIMEBIN],$B45,Matches[SITE IN],T$10,Matches[SITE OUT],W$11)</f>
        <v>1</v>
      </c>
      <c r="X45" s="29">
        <f>COUNTIFS(Matches[TIMEBIN],$B45,Matches[SITE IN],T$10,Matches[SITE OUT],X$11)</f>
        <v>1</v>
      </c>
      <c r="Y45" s="126">
        <f t="shared" si="0"/>
        <v>79</v>
      </c>
    </row>
    <row r="46" spans="1:25" s="1" customFormat="1">
      <c r="A46"/>
      <c r="B46" s="123" t="str">
        <v>14:30 - 14:45</v>
      </c>
      <c r="C46" s="33">
        <f>COUNTIFS(Matches[TIMEBIN],$B46,Matches[SITE IN],C$10,Matches[SITE OUT],C$11)</f>
        <v>12</v>
      </c>
      <c r="D46" s="34">
        <f>COUNTIFS(Matches[TIMEBIN],$B46,Matches[SITE IN],C$10,Matches[SITE OUT],D$11)</f>
        <v>17</v>
      </c>
      <c r="E46" s="35">
        <f>COUNTIFS(Matches[TIMEBIN],$B46,Matches[SITE IN],C$10,Matches[SITE OUT],E$11)</f>
        <v>0</v>
      </c>
      <c r="F46" s="34">
        <f>COUNTIFS(Matches[TIMEBIN],$B46,Matches[SITE IN],C$10,Matches[SITE OUT],F$11)</f>
        <v>5</v>
      </c>
      <c r="G46" s="35">
        <f>COUNTIFS(Matches[TIMEBIN],$B46,Matches[SITE IN],C$10,Matches[SITE OUT],G$11)</f>
        <v>3</v>
      </c>
      <c r="H46" s="36">
        <f>COUNTIFS(Matches[TIMEBIN],$B46,Matches[SITE IN],C$10,Matches[SITE OUT],H$11)</f>
        <v>7</v>
      </c>
      <c r="I46" s="37">
        <f>COUNTIFS(Matches[TIMEBIN],$B46,Matches[SITE IN],I$10,Matches[SITE OUT],I$11)</f>
        <v>1</v>
      </c>
      <c r="J46" s="38">
        <f>COUNTIFS(Matches[TIMEBIN],$B46,Matches[SITE IN],J$10,Matches[SITE OUT],J$11)</f>
        <v>2</v>
      </c>
      <c r="K46" s="35">
        <f>COUNTIFS(Matches[TIMEBIN],$B46,Matches[SITE IN],J$10,Matches[SITE OUT],K$11)</f>
        <v>2</v>
      </c>
      <c r="L46" s="34">
        <f>COUNTIFS(Matches[TIMEBIN],$B46,Matches[SITE IN],J$10,Matches[SITE OUT],L$11)</f>
        <v>2</v>
      </c>
      <c r="M46" s="35">
        <f>COUNTIFS(Matches[TIMEBIN],$B46,Matches[SITE IN],J$10,Matches[SITE OUT],M$11)</f>
        <v>0</v>
      </c>
      <c r="N46" s="36">
        <f>COUNTIFS(Matches[TIMEBIN],$B46,Matches[SITE IN],J$10,Matches[SITE OUT],N$11)</f>
        <v>1</v>
      </c>
      <c r="O46" s="33">
        <f>COUNTIFS(Matches[TIMEBIN],$B46,Matches[SITE IN],O$10,Matches[SITE OUT],O$11)</f>
        <v>0</v>
      </c>
      <c r="P46" s="34">
        <f>COUNTIFS(Matches[TIMEBIN],$B46,Matches[SITE IN],O$10,Matches[SITE OUT],P$11)</f>
        <v>4</v>
      </c>
      <c r="Q46" s="35">
        <f>COUNTIFS(Matches[TIMEBIN],$B46,Matches[SITE IN],O$10,Matches[SITE OUT],Q$11)</f>
        <v>4</v>
      </c>
      <c r="R46" s="34">
        <f>COUNTIFS(Matches[TIMEBIN],$B46,Matches[SITE IN],O$10,Matches[SITE OUT],R$11)</f>
        <v>2</v>
      </c>
      <c r="S46" s="39">
        <f>COUNTIFS(Matches[TIMEBIN],$B46,Matches[SITE IN],O$10,Matches[SITE OUT],S$11)</f>
        <v>2</v>
      </c>
      <c r="T46" s="38">
        <f>COUNTIFS(Matches[TIMEBIN],$B46,Matches[SITE IN],T$10,Matches[SITE OUT],T$11)</f>
        <v>10</v>
      </c>
      <c r="U46" s="35">
        <f>COUNTIFS(Matches[TIMEBIN],$B46,Matches[SITE IN],T$10,Matches[SITE OUT],U$11)</f>
        <v>5</v>
      </c>
      <c r="V46" s="34">
        <f>COUNTIFS(Matches[TIMEBIN],$B46,Matches[SITE IN],T$10,Matches[SITE OUT],V$11)</f>
        <v>1</v>
      </c>
      <c r="W46" s="35">
        <f>COUNTIFS(Matches[TIMEBIN],$B46,Matches[SITE IN],T$10,Matches[SITE OUT],W$11)</f>
        <v>3</v>
      </c>
      <c r="X46" s="36">
        <f>COUNTIFS(Matches[TIMEBIN],$B46,Matches[SITE IN],T$10,Matches[SITE OUT],X$11)</f>
        <v>0</v>
      </c>
      <c r="Y46" s="127">
        <f t="shared" si="0"/>
        <v>83</v>
      </c>
    </row>
    <row r="47" spans="1:25" s="1" customFormat="1">
      <c r="A47"/>
      <c r="B47" s="125" t="str">
        <v>14:45 - 15:00</v>
      </c>
      <c r="C47" s="26">
        <f>COUNTIFS(Matches[TIMEBIN],$B47,Matches[SITE IN],C$10,Matches[SITE OUT],C$11)</f>
        <v>8</v>
      </c>
      <c r="D47" s="27">
        <f>COUNTIFS(Matches[TIMEBIN],$B47,Matches[SITE IN],C$10,Matches[SITE OUT],D$11)</f>
        <v>24</v>
      </c>
      <c r="E47" s="28">
        <f>COUNTIFS(Matches[TIMEBIN],$B47,Matches[SITE IN],C$10,Matches[SITE OUT],E$11)</f>
        <v>0</v>
      </c>
      <c r="F47" s="27">
        <f>COUNTIFS(Matches[TIMEBIN],$B47,Matches[SITE IN],C$10,Matches[SITE OUT],F$11)</f>
        <v>3</v>
      </c>
      <c r="G47" s="28">
        <f>COUNTIFS(Matches[TIMEBIN],$B47,Matches[SITE IN],C$10,Matches[SITE OUT],G$11)</f>
        <v>5</v>
      </c>
      <c r="H47" s="29">
        <f>COUNTIFS(Matches[TIMEBIN],$B47,Matches[SITE IN],C$10,Matches[SITE OUT],H$11)</f>
        <v>7</v>
      </c>
      <c r="I47" s="30">
        <f>COUNTIFS(Matches[TIMEBIN],$B47,Matches[SITE IN],I$10,Matches[SITE OUT],I$11)</f>
        <v>0</v>
      </c>
      <c r="J47" s="31">
        <f>COUNTIFS(Matches[TIMEBIN],$B47,Matches[SITE IN],J$10,Matches[SITE OUT],J$11)</f>
        <v>2</v>
      </c>
      <c r="K47" s="28">
        <f>COUNTIFS(Matches[TIMEBIN],$B47,Matches[SITE IN],J$10,Matches[SITE OUT],K$11)</f>
        <v>0</v>
      </c>
      <c r="L47" s="27">
        <f>COUNTIFS(Matches[TIMEBIN],$B47,Matches[SITE IN],J$10,Matches[SITE OUT],L$11)</f>
        <v>3</v>
      </c>
      <c r="M47" s="28">
        <f>COUNTIFS(Matches[TIMEBIN],$B47,Matches[SITE IN],J$10,Matches[SITE OUT],M$11)</f>
        <v>0</v>
      </c>
      <c r="N47" s="29">
        <f>COUNTIFS(Matches[TIMEBIN],$B47,Matches[SITE IN],J$10,Matches[SITE OUT],N$11)</f>
        <v>1</v>
      </c>
      <c r="O47" s="26">
        <f>COUNTIFS(Matches[TIMEBIN],$B47,Matches[SITE IN],O$10,Matches[SITE OUT],O$11)</f>
        <v>7</v>
      </c>
      <c r="P47" s="27">
        <f>COUNTIFS(Matches[TIMEBIN],$B47,Matches[SITE IN],O$10,Matches[SITE OUT],P$11)</f>
        <v>2</v>
      </c>
      <c r="Q47" s="28">
        <f>COUNTIFS(Matches[TIMEBIN],$B47,Matches[SITE IN],O$10,Matches[SITE OUT],Q$11)</f>
        <v>2</v>
      </c>
      <c r="R47" s="27">
        <f>COUNTIFS(Matches[TIMEBIN],$B47,Matches[SITE IN],O$10,Matches[SITE OUT],R$11)</f>
        <v>2</v>
      </c>
      <c r="S47" s="32">
        <f>COUNTIFS(Matches[TIMEBIN],$B47,Matches[SITE IN],O$10,Matches[SITE OUT],S$11)</f>
        <v>4</v>
      </c>
      <c r="T47" s="31">
        <f>COUNTIFS(Matches[TIMEBIN],$B47,Matches[SITE IN],T$10,Matches[SITE OUT],T$11)</f>
        <v>8</v>
      </c>
      <c r="U47" s="28">
        <f>COUNTIFS(Matches[TIMEBIN],$B47,Matches[SITE IN],T$10,Matches[SITE OUT],U$11)</f>
        <v>1</v>
      </c>
      <c r="V47" s="27">
        <f>COUNTIFS(Matches[TIMEBIN],$B47,Matches[SITE IN],T$10,Matches[SITE OUT],V$11)</f>
        <v>1</v>
      </c>
      <c r="W47" s="28">
        <f>COUNTIFS(Matches[TIMEBIN],$B47,Matches[SITE IN],T$10,Matches[SITE OUT],W$11)</f>
        <v>4</v>
      </c>
      <c r="X47" s="29">
        <f>COUNTIFS(Matches[TIMEBIN],$B47,Matches[SITE IN],T$10,Matches[SITE OUT],X$11)</f>
        <v>0</v>
      </c>
      <c r="Y47" s="126">
        <f t="shared" si="0"/>
        <v>84</v>
      </c>
    </row>
    <row r="48" spans="1:25" s="1" customFormat="1">
      <c r="A48"/>
      <c r="B48" s="123" t="str">
        <v>15:00 - 15:15</v>
      </c>
      <c r="C48" s="33">
        <f>COUNTIFS(Matches[TIMEBIN],$B48,Matches[SITE IN],C$10,Matches[SITE OUT],C$11)</f>
        <v>15</v>
      </c>
      <c r="D48" s="34">
        <f>COUNTIFS(Matches[TIMEBIN],$B48,Matches[SITE IN],C$10,Matches[SITE OUT],D$11)</f>
        <v>20</v>
      </c>
      <c r="E48" s="35">
        <f>COUNTIFS(Matches[TIMEBIN],$B48,Matches[SITE IN],C$10,Matches[SITE OUT],E$11)</f>
        <v>0</v>
      </c>
      <c r="F48" s="34">
        <f>COUNTIFS(Matches[TIMEBIN],$B48,Matches[SITE IN],C$10,Matches[SITE OUT],F$11)</f>
        <v>5</v>
      </c>
      <c r="G48" s="35">
        <f>COUNTIFS(Matches[TIMEBIN],$B48,Matches[SITE IN],C$10,Matches[SITE OUT],G$11)</f>
        <v>4</v>
      </c>
      <c r="H48" s="36">
        <f>COUNTIFS(Matches[TIMEBIN],$B48,Matches[SITE IN],C$10,Matches[SITE OUT],H$11)</f>
        <v>2</v>
      </c>
      <c r="I48" s="37">
        <f>COUNTIFS(Matches[TIMEBIN],$B48,Matches[SITE IN],I$10,Matches[SITE OUT],I$11)</f>
        <v>0</v>
      </c>
      <c r="J48" s="38">
        <f>COUNTIFS(Matches[TIMEBIN],$B48,Matches[SITE IN],J$10,Matches[SITE OUT],J$11)</f>
        <v>1</v>
      </c>
      <c r="K48" s="35">
        <f>COUNTIFS(Matches[TIMEBIN],$B48,Matches[SITE IN],J$10,Matches[SITE OUT],K$11)</f>
        <v>2</v>
      </c>
      <c r="L48" s="34">
        <f>COUNTIFS(Matches[TIMEBIN],$B48,Matches[SITE IN],J$10,Matches[SITE OUT],L$11)</f>
        <v>1</v>
      </c>
      <c r="M48" s="35">
        <f>COUNTIFS(Matches[TIMEBIN],$B48,Matches[SITE IN],J$10,Matches[SITE OUT],M$11)</f>
        <v>0</v>
      </c>
      <c r="N48" s="36">
        <f>COUNTIFS(Matches[TIMEBIN],$B48,Matches[SITE IN],J$10,Matches[SITE OUT],N$11)</f>
        <v>0</v>
      </c>
      <c r="O48" s="33">
        <f>COUNTIFS(Matches[TIMEBIN],$B48,Matches[SITE IN],O$10,Matches[SITE OUT],O$11)</f>
        <v>2</v>
      </c>
      <c r="P48" s="34">
        <f>COUNTIFS(Matches[TIMEBIN],$B48,Matches[SITE IN],O$10,Matches[SITE OUT],P$11)</f>
        <v>2</v>
      </c>
      <c r="Q48" s="35">
        <f>COUNTIFS(Matches[TIMEBIN],$B48,Matches[SITE IN],O$10,Matches[SITE OUT],Q$11)</f>
        <v>5</v>
      </c>
      <c r="R48" s="34">
        <f>COUNTIFS(Matches[TIMEBIN],$B48,Matches[SITE IN],O$10,Matches[SITE OUT],R$11)</f>
        <v>2</v>
      </c>
      <c r="S48" s="39">
        <f>COUNTIFS(Matches[TIMEBIN],$B48,Matches[SITE IN],O$10,Matches[SITE OUT],S$11)</f>
        <v>4</v>
      </c>
      <c r="T48" s="38">
        <f>COUNTIFS(Matches[TIMEBIN],$B48,Matches[SITE IN],T$10,Matches[SITE OUT],T$11)</f>
        <v>8</v>
      </c>
      <c r="U48" s="35">
        <f>COUNTIFS(Matches[TIMEBIN],$B48,Matches[SITE IN],T$10,Matches[SITE OUT],U$11)</f>
        <v>1</v>
      </c>
      <c r="V48" s="34">
        <f>COUNTIFS(Matches[TIMEBIN],$B48,Matches[SITE IN],T$10,Matches[SITE OUT],V$11)</f>
        <v>2</v>
      </c>
      <c r="W48" s="35">
        <f>COUNTIFS(Matches[TIMEBIN],$B48,Matches[SITE IN],T$10,Matches[SITE OUT],W$11)</f>
        <v>3</v>
      </c>
      <c r="X48" s="36">
        <f>COUNTIFS(Matches[TIMEBIN],$B48,Matches[SITE IN],T$10,Matches[SITE OUT],X$11)</f>
        <v>0</v>
      </c>
      <c r="Y48" s="127">
        <f t="shared" si="0"/>
        <v>79</v>
      </c>
    </row>
    <row r="49" spans="1:25" s="1" customFormat="1">
      <c r="A49"/>
      <c r="B49" s="125" t="str">
        <v>15:15 - 15:30</v>
      </c>
      <c r="C49" s="26">
        <f>COUNTIFS(Matches[TIMEBIN],$B49,Matches[SITE IN],C$10,Matches[SITE OUT],C$11)</f>
        <v>21</v>
      </c>
      <c r="D49" s="27">
        <f>COUNTIFS(Matches[TIMEBIN],$B49,Matches[SITE IN],C$10,Matches[SITE OUT],D$11)</f>
        <v>24</v>
      </c>
      <c r="E49" s="28">
        <f>COUNTIFS(Matches[TIMEBIN],$B49,Matches[SITE IN],C$10,Matches[SITE OUT],E$11)</f>
        <v>0</v>
      </c>
      <c r="F49" s="27">
        <f>COUNTIFS(Matches[TIMEBIN],$B49,Matches[SITE IN],C$10,Matches[SITE OUT],F$11)</f>
        <v>5</v>
      </c>
      <c r="G49" s="28">
        <f>COUNTIFS(Matches[TIMEBIN],$B49,Matches[SITE IN],C$10,Matches[SITE OUT],G$11)</f>
        <v>3</v>
      </c>
      <c r="H49" s="29">
        <f>COUNTIFS(Matches[TIMEBIN],$B49,Matches[SITE IN],C$10,Matches[SITE OUT],H$11)</f>
        <v>3</v>
      </c>
      <c r="I49" s="30">
        <f>COUNTIFS(Matches[TIMEBIN],$B49,Matches[SITE IN],I$10,Matches[SITE OUT],I$11)</f>
        <v>0</v>
      </c>
      <c r="J49" s="31">
        <f>COUNTIFS(Matches[TIMEBIN],$B49,Matches[SITE IN],J$10,Matches[SITE OUT],J$11)</f>
        <v>3</v>
      </c>
      <c r="K49" s="28">
        <f>COUNTIFS(Matches[TIMEBIN],$B49,Matches[SITE IN],J$10,Matches[SITE OUT],K$11)</f>
        <v>1</v>
      </c>
      <c r="L49" s="27">
        <f>COUNTIFS(Matches[TIMEBIN],$B49,Matches[SITE IN],J$10,Matches[SITE OUT],L$11)</f>
        <v>2</v>
      </c>
      <c r="M49" s="28">
        <f>COUNTIFS(Matches[TIMEBIN],$B49,Matches[SITE IN],J$10,Matches[SITE OUT],M$11)</f>
        <v>0</v>
      </c>
      <c r="N49" s="29">
        <f>COUNTIFS(Matches[TIMEBIN],$B49,Matches[SITE IN],J$10,Matches[SITE OUT],N$11)</f>
        <v>1</v>
      </c>
      <c r="O49" s="26">
        <f>COUNTIFS(Matches[TIMEBIN],$B49,Matches[SITE IN],O$10,Matches[SITE OUT],O$11)</f>
        <v>3</v>
      </c>
      <c r="P49" s="27">
        <f>COUNTIFS(Matches[TIMEBIN],$B49,Matches[SITE IN],O$10,Matches[SITE OUT],P$11)</f>
        <v>1</v>
      </c>
      <c r="Q49" s="28">
        <f>COUNTIFS(Matches[TIMEBIN],$B49,Matches[SITE IN],O$10,Matches[SITE OUT],Q$11)</f>
        <v>1</v>
      </c>
      <c r="R49" s="27">
        <f>COUNTIFS(Matches[TIMEBIN],$B49,Matches[SITE IN],O$10,Matches[SITE OUT],R$11)</f>
        <v>1</v>
      </c>
      <c r="S49" s="32">
        <f>COUNTIFS(Matches[TIMEBIN],$B49,Matches[SITE IN],O$10,Matches[SITE OUT],S$11)</f>
        <v>3</v>
      </c>
      <c r="T49" s="31">
        <f>COUNTIFS(Matches[TIMEBIN],$B49,Matches[SITE IN],T$10,Matches[SITE OUT],T$11)</f>
        <v>6</v>
      </c>
      <c r="U49" s="28">
        <f>COUNTIFS(Matches[TIMEBIN],$B49,Matches[SITE IN],T$10,Matches[SITE OUT],U$11)</f>
        <v>3</v>
      </c>
      <c r="V49" s="27">
        <f>COUNTIFS(Matches[TIMEBIN],$B49,Matches[SITE IN],T$10,Matches[SITE OUT],V$11)</f>
        <v>1</v>
      </c>
      <c r="W49" s="28">
        <f>COUNTIFS(Matches[TIMEBIN],$B49,Matches[SITE IN],T$10,Matches[SITE OUT],W$11)</f>
        <v>0</v>
      </c>
      <c r="X49" s="29">
        <f>COUNTIFS(Matches[TIMEBIN],$B49,Matches[SITE IN],T$10,Matches[SITE OUT],X$11)</f>
        <v>1</v>
      </c>
      <c r="Y49" s="126">
        <f t="shared" si="0"/>
        <v>83</v>
      </c>
    </row>
    <row r="50" spans="1:25" s="1" customFormat="1">
      <c r="A50"/>
      <c r="B50" s="123" t="str">
        <v>15:30 - 15:45</v>
      </c>
      <c r="C50" s="33">
        <f>COUNTIFS(Matches[TIMEBIN],$B50,Matches[SITE IN],C$10,Matches[SITE OUT],C$11)</f>
        <v>10</v>
      </c>
      <c r="D50" s="34">
        <f>COUNTIFS(Matches[TIMEBIN],$B50,Matches[SITE IN],C$10,Matches[SITE OUT],D$11)</f>
        <v>30</v>
      </c>
      <c r="E50" s="35">
        <f>COUNTIFS(Matches[TIMEBIN],$B50,Matches[SITE IN],C$10,Matches[SITE OUT],E$11)</f>
        <v>0</v>
      </c>
      <c r="F50" s="34">
        <f>COUNTIFS(Matches[TIMEBIN],$B50,Matches[SITE IN],C$10,Matches[SITE OUT],F$11)</f>
        <v>4</v>
      </c>
      <c r="G50" s="35">
        <f>COUNTIFS(Matches[TIMEBIN],$B50,Matches[SITE IN],C$10,Matches[SITE OUT],G$11)</f>
        <v>3</v>
      </c>
      <c r="H50" s="36">
        <f>COUNTIFS(Matches[TIMEBIN],$B50,Matches[SITE IN],C$10,Matches[SITE OUT],H$11)</f>
        <v>7</v>
      </c>
      <c r="I50" s="37">
        <f>COUNTIFS(Matches[TIMEBIN],$B50,Matches[SITE IN],I$10,Matches[SITE OUT],I$11)</f>
        <v>0</v>
      </c>
      <c r="J50" s="38">
        <f>COUNTIFS(Matches[TIMEBIN],$B50,Matches[SITE IN],J$10,Matches[SITE OUT],J$11)</f>
        <v>0</v>
      </c>
      <c r="K50" s="35">
        <f>COUNTIFS(Matches[TIMEBIN],$B50,Matches[SITE IN],J$10,Matches[SITE OUT],K$11)</f>
        <v>1</v>
      </c>
      <c r="L50" s="34">
        <f>COUNTIFS(Matches[TIMEBIN],$B50,Matches[SITE IN],J$10,Matches[SITE OUT],L$11)</f>
        <v>3</v>
      </c>
      <c r="M50" s="35">
        <f>COUNTIFS(Matches[TIMEBIN],$B50,Matches[SITE IN],J$10,Matches[SITE OUT],M$11)</f>
        <v>0</v>
      </c>
      <c r="N50" s="36">
        <f>COUNTIFS(Matches[TIMEBIN],$B50,Matches[SITE IN],J$10,Matches[SITE OUT],N$11)</f>
        <v>1</v>
      </c>
      <c r="O50" s="33">
        <f>COUNTIFS(Matches[TIMEBIN],$B50,Matches[SITE IN],O$10,Matches[SITE OUT],O$11)</f>
        <v>1</v>
      </c>
      <c r="P50" s="34">
        <f>COUNTIFS(Matches[TIMEBIN],$B50,Matches[SITE IN],O$10,Matches[SITE OUT],P$11)</f>
        <v>2</v>
      </c>
      <c r="Q50" s="35">
        <f>COUNTIFS(Matches[TIMEBIN],$B50,Matches[SITE IN],O$10,Matches[SITE OUT],Q$11)</f>
        <v>3</v>
      </c>
      <c r="R50" s="34">
        <f>COUNTIFS(Matches[TIMEBIN],$B50,Matches[SITE IN],O$10,Matches[SITE OUT],R$11)</f>
        <v>2</v>
      </c>
      <c r="S50" s="39">
        <f>COUNTIFS(Matches[TIMEBIN],$B50,Matches[SITE IN],O$10,Matches[SITE OUT],S$11)</f>
        <v>1</v>
      </c>
      <c r="T50" s="38">
        <f>COUNTIFS(Matches[TIMEBIN],$B50,Matches[SITE IN],T$10,Matches[SITE OUT],T$11)</f>
        <v>7</v>
      </c>
      <c r="U50" s="35">
        <f>COUNTIFS(Matches[TIMEBIN],$B50,Matches[SITE IN],T$10,Matches[SITE OUT],U$11)</f>
        <v>2</v>
      </c>
      <c r="V50" s="34">
        <f>COUNTIFS(Matches[TIMEBIN],$B50,Matches[SITE IN],T$10,Matches[SITE OUT],V$11)</f>
        <v>5</v>
      </c>
      <c r="W50" s="35">
        <f>COUNTIFS(Matches[TIMEBIN],$B50,Matches[SITE IN],T$10,Matches[SITE OUT],W$11)</f>
        <v>10</v>
      </c>
      <c r="X50" s="36">
        <f>COUNTIFS(Matches[TIMEBIN],$B50,Matches[SITE IN],T$10,Matches[SITE OUT],X$11)</f>
        <v>2</v>
      </c>
      <c r="Y50" s="127">
        <f t="shared" si="0"/>
        <v>94</v>
      </c>
    </row>
    <row r="51" spans="1:25" s="1" customFormat="1">
      <c r="A51"/>
      <c r="B51" s="125" t="str">
        <v>15:45 - 16:00</v>
      </c>
      <c r="C51" s="26">
        <f>COUNTIFS(Matches[TIMEBIN],$B51,Matches[SITE IN],C$10,Matches[SITE OUT],C$11)</f>
        <v>6</v>
      </c>
      <c r="D51" s="27">
        <f>COUNTIFS(Matches[TIMEBIN],$B51,Matches[SITE IN],C$10,Matches[SITE OUT],D$11)</f>
        <v>27</v>
      </c>
      <c r="E51" s="28">
        <f>COUNTIFS(Matches[TIMEBIN],$B51,Matches[SITE IN],C$10,Matches[SITE OUT],E$11)</f>
        <v>0</v>
      </c>
      <c r="F51" s="27">
        <f>COUNTIFS(Matches[TIMEBIN],$B51,Matches[SITE IN],C$10,Matches[SITE OUT],F$11)</f>
        <v>3</v>
      </c>
      <c r="G51" s="28">
        <f>COUNTIFS(Matches[TIMEBIN],$B51,Matches[SITE IN],C$10,Matches[SITE OUT],G$11)</f>
        <v>4</v>
      </c>
      <c r="H51" s="29">
        <f>COUNTIFS(Matches[TIMEBIN],$B51,Matches[SITE IN],C$10,Matches[SITE OUT],H$11)</f>
        <v>6</v>
      </c>
      <c r="I51" s="30">
        <f>COUNTIFS(Matches[TIMEBIN],$B51,Matches[SITE IN],I$10,Matches[SITE OUT],I$11)</f>
        <v>0</v>
      </c>
      <c r="J51" s="31">
        <f>COUNTIFS(Matches[TIMEBIN],$B51,Matches[SITE IN],J$10,Matches[SITE OUT],J$11)</f>
        <v>2</v>
      </c>
      <c r="K51" s="28">
        <f>COUNTIFS(Matches[TIMEBIN],$B51,Matches[SITE IN],J$10,Matches[SITE OUT],K$11)</f>
        <v>2</v>
      </c>
      <c r="L51" s="27">
        <f>COUNTIFS(Matches[TIMEBIN],$B51,Matches[SITE IN],J$10,Matches[SITE OUT],L$11)</f>
        <v>2</v>
      </c>
      <c r="M51" s="28">
        <f>COUNTIFS(Matches[TIMEBIN],$B51,Matches[SITE IN],J$10,Matches[SITE OUT],M$11)</f>
        <v>0</v>
      </c>
      <c r="N51" s="29">
        <f>COUNTIFS(Matches[TIMEBIN],$B51,Matches[SITE IN],J$10,Matches[SITE OUT],N$11)</f>
        <v>1</v>
      </c>
      <c r="O51" s="26">
        <f>COUNTIFS(Matches[TIMEBIN],$B51,Matches[SITE IN],O$10,Matches[SITE OUT],O$11)</f>
        <v>3</v>
      </c>
      <c r="P51" s="27">
        <f>COUNTIFS(Matches[TIMEBIN],$B51,Matches[SITE IN],O$10,Matches[SITE OUT],P$11)</f>
        <v>1</v>
      </c>
      <c r="Q51" s="28">
        <f>COUNTIFS(Matches[TIMEBIN],$B51,Matches[SITE IN],O$10,Matches[SITE OUT],Q$11)</f>
        <v>5</v>
      </c>
      <c r="R51" s="27">
        <f>COUNTIFS(Matches[TIMEBIN],$B51,Matches[SITE IN],O$10,Matches[SITE OUT],R$11)</f>
        <v>2</v>
      </c>
      <c r="S51" s="32">
        <f>COUNTIFS(Matches[TIMEBIN],$B51,Matches[SITE IN],O$10,Matches[SITE OUT],S$11)</f>
        <v>1</v>
      </c>
      <c r="T51" s="31">
        <f>COUNTIFS(Matches[TIMEBIN],$B51,Matches[SITE IN],T$10,Matches[SITE OUT],T$11)</f>
        <v>15</v>
      </c>
      <c r="U51" s="28">
        <f>COUNTIFS(Matches[TIMEBIN],$B51,Matches[SITE IN],T$10,Matches[SITE OUT],U$11)</f>
        <v>4</v>
      </c>
      <c r="V51" s="27">
        <f>COUNTIFS(Matches[TIMEBIN],$B51,Matches[SITE IN],T$10,Matches[SITE OUT],V$11)</f>
        <v>4</v>
      </c>
      <c r="W51" s="28">
        <f>COUNTIFS(Matches[TIMEBIN],$B51,Matches[SITE IN],T$10,Matches[SITE OUT],W$11)</f>
        <v>1</v>
      </c>
      <c r="X51" s="29">
        <f>COUNTIFS(Matches[TIMEBIN],$B51,Matches[SITE IN],T$10,Matches[SITE OUT],X$11)</f>
        <v>0</v>
      </c>
      <c r="Y51" s="126">
        <f t="shared" si="0"/>
        <v>89</v>
      </c>
    </row>
    <row r="52" spans="1:25" s="1" customFormat="1">
      <c r="A52"/>
      <c r="B52" s="123" t="str">
        <v>16:00 - 16:15</v>
      </c>
      <c r="C52" s="33">
        <f>COUNTIFS(Matches[TIMEBIN],$B52,Matches[SITE IN],C$10,Matches[SITE OUT],C$11)</f>
        <v>17</v>
      </c>
      <c r="D52" s="34">
        <f>COUNTIFS(Matches[TIMEBIN],$B52,Matches[SITE IN],C$10,Matches[SITE OUT],D$11)</f>
        <v>7</v>
      </c>
      <c r="E52" s="35">
        <f>COUNTIFS(Matches[TIMEBIN],$B52,Matches[SITE IN],C$10,Matches[SITE OUT],E$11)</f>
        <v>0</v>
      </c>
      <c r="F52" s="34">
        <f>COUNTIFS(Matches[TIMEBIN],$B52,Matches[SITE IN],C$10,Matches[SITE OUT],F$11)</f>
        <v>9</v>
      </c>
      <c r="G52" s="35">
        <f>COUNTIFS(Matches[TIMEBIN],$B52,Matches[SITE IN],C$10,Matches[SITE OUT],G$11)</f>
        <v>2</v>
      </c>
      <c r="H52" s="36">
        <f>COUNTIFS(Matches[TIMEBIN],$B52,Matches[SITE IN],C$10,Matches[SITE OUT],H$11)</f>
        <v>8</v>
      </c>
      <c r="I52" s="37">
        <f>COUNTIFS(Matches[TIMEBIN],$B52,Matches[SITE IN],I$10,Matches[SITE OUT],I$11)</f>
        <v>0</v>
      </c>
      <c r="J52" s="38">
        <f>COUNTIFS(Matches[TIMEBIN],$B52,Matches[SITE IN],J$10,Matches[SITE OUT],J$11)</f>
        <v>3</v>
      </c>
      <c r="K52" s="35">
        <f>COUNTIFS(Matches[TIMEBIN],$B52,Matches[SITE IN],J$10,Matches[SITE OUT],K$11)</f>
        <v>3</v>
      </c>
      <c r="L52" s="34">
        <f>COUNTIFS(Matches[TIMEBIN],$B52,Matches[SITE IN],J$10,Matches[SITE OUT],L$11)</f>
        <v>4</v>
      </c>
      <c r="M52" s="35">
        <f>COUNTIFS(Matches[TIMEBIN],$B52,Matches[SITE IN],J$10,Matches[SITE OUT],M$11)</f>
        <v>1</v>
      </c>
      <c r="N52" s="36">
        <f>COUNTIFS(Matches[TIMEBIN],$B52,Matches[SITE IN],J$10,Matches[SITE OUT],N$11)</f>
        <v>1</v>
      </c>
      <c r="O52" s="33">
        <f>COUNTIFS(Matches[TIMEBIN],$B52,Matches[SITE IN],O$10,Matches[SITE OUT],O$11)</f>
        <v>5</v>
      </c>
      <c r="P52" s="34">
        <f>COUNTIFS(Matches[TIMEBIN],$B52,Matches[SITE IN],O$10,Matches[SITE OUT],P$11)</f>
        <v>3</v>
      </c>
      <c r="Q52" s="35">
        <f>COUNTIFS(Matches[TIMEBIN],$B52,Matches[SITE IN],O$10,Matches[SITE OUT],Q$11)</f>
        <v>8</v>
      </c>
      <c r="R52" s="34">
        <f>COUNTIFS(Matches[TIMEBIN],$B52,Matches[SITE IN],O$10,Matches[SITE OUT],R$11)</f>
        <v>2</v>
      </c>
      <c r="S52" s="39">
        <f>COUNTIFS(Matches[TIMEBIN],$B52,Matches[SITE IN],O$10,Matches[SITE OUT],S$11)</f>
        <v>4</v>
      </c>
      <c r="T52" s="38">
        <f>COUNTIFS(Matches[TIMEBIN],$B52,Matches[SITE IN],T$10,Matches[SITE OUT],T$11)</f>
        <v>2</v>
      </c>
      <c r="U52" s="35">
        <f>COUNTIFS(Matches[TIMEBIN],$B52,Matches[SITE IN],T$10,Matches[SITE OUT],U$11)</f>
        <v>2</v>
      </c>
      <c r="V52" s="34">
        <f>COUNTIFS(Matches[TIMEBIN],$B52,Matches[SITE IN],T$10,Matches[SITE OUT],V$11)</f>
        <v>3</v>
      </c>
      <c r="W52" s="35">
        <f>COUNTIFS(Matches[TIMEBIN],$B52,Matches[SITE IN],T$10,Matches[SITE OUT],W$11)</f>
        <v>2</v>
      </c>
      <c r="X52" s="36">
        <f>COUNTIFS(Matches[TIMEBIN],$B52,Matches[SITE IN],T$10,Matches[SITE OUT],X$11)</f>
        <v>3</v>
      </c>
      <c r="Y52" s="127">
        <f t="shared" si="0"/>
        <v>89</v>
      </c>
    </row>
    <row r="53" spans="1:25" s="1" customFormat="1">
      <c r="A53"/>
      <c r="B53" s="125" t="str">
        <v>16:15 - 16:30</v>
      </c>
      <c r="C53" s="26">
        <f>COUNTIFS(Matches[TIMEBIN],$B53,Matches[SITE IN],C$10,Matches[SITE OUT],C$11)</f>
        <v>17</v>
      </c>
      <c r="D53" s="27">
        <f>COUNTIFS(Matches[TIMEBIN],$B53,Matches[SITE IN],C$10,Matches[SITE OUT],D$11)</f>
        <v>12</v>
      </c>
      <c r="E53" s="28">
        <f>COUNTIFS(Matches[TIMEBIN],$B53,Matches[SITE IN],C$10,Matches[SITE OUT],E$11)</f>
        <v>0</v>
      </c>
      <c r="F53" s="27">
        <f>COUNTIFS(Matches[TIMEBIN],$B53,Matches[SITE IN],C$10,Matches[SITE OUT],F$11)</f>
        <v>5</v>
      </c>
      <c r="G53" s="28">
        <f>COUNTIFS(Matches[TIMEBIN],$B53,Matches[SITE IN],C$10,Matches[SITE OUT],G$11)</f>
        <v>0</v>
      </c>
      <c r="H53" s="29">
        <f>COUNTIFS(Matches[TIMEBIN],$B53,Matches[SITE IN],C$10,Matches[SITE OUT],H$11)</f>
        <v>4</v>
      </c>
      <c r="I53" s="30">
        <f>COUNTIFS(Matches[TIMEBIN],$B53,Matches[SITE IN],I$10,Matches[SITE OUT],I$11)</f>
        <v>0</v>
      </c>
      <c r="J53" s="31">
        <f>COUNTIFS(Matches[TIMEBIN],$B53,Matches[SITE IN],J$10,Matches[SITE OUT],J$11)</f>
        <v>2</v>
      </c>
      <c r="K53" s="28">
        <f>COUNTIFS(Matches[TIMEBIN],$B53,Matches[SITE IN],J$10,Matches[SITE OUT],K$11)</f>
        <v>3</v>
      </c>
      <c r="L53" s="27">
        <f>COUNTIFS(Matches[TIMEBIN],$B53,Matches[SITE IN],J$10,Matches[SITE OUT],L$11)</f>
        <v>3</v>
      </c>
      <c r="M53" s="28">
        <f>COUNTIFS(Matches[TIMEBIN],$B53,Matches[SITE IN],J$10,Matches[SITE OUT],M$11)</f>
        <v>1</v>
      </c>
      <c r="N53" s="29">
        <f>COUNTIFS(Matches[TIMEBIN],$B53,Matches[SITE IN],J$10,Matches[SITE OUT],N$11)</f>
        <v>1</v>
      </c>
      <c r="O53" s="26">
        <f>COUNTIFS(Matches[TIMEBIN],$B53,Matches[SITE IN],O$10,Matches[SITE OUT],O$11)</f>
        <v>1</v>
      </c>
      <c r="P53" s="27">
        <f>COUNTIFS(Matches[TIMEBIN],$B53,Matches[SITE IN],O$10,Matches[SITE OUT],P$11)</f>
        <v>1</v>
      </c>
      <c r="Q53" s="28">
        <f>COUNTIFS(Matches[TIMEBIN],$B53,Matches[SITE IN],O$10,Matches[SITE OUT],Q$11)</f>
        <v>2</v>
      </c>
      <c r="R53" s="27">
        <f>COUNTIFS(Matches[TIMEBIN],$B53,Matches[SITE IN],O$10,Matches[SITE OUT],R$11)</f>
        <v>2</v>
      </c>
      <c r="S53" s="32">
        <f>COUNTIFS(Matches[TIMEBIN],$B53,Matches[SITE IN],O$10,Matches[SITE OUT],S$11)</f>
        <v>3</v>
      </c>
      <c r="T53" s="31">
        <f>COUNTIFS(Matches[TIMEBIN],$B53,Matches[SITE IN],T$10,Matches[SITE OUT],T$11)</f>
        <v>6</v>
      </c>
      <c r="U53" s="28">
        <f>COUNTIFS(Matches[TIMEBIN],$B53,Matches[SITE IN],T$10,Matches[SITE OUT],U$11)</f>
        <v>1</v>
      </c>
      <c r="V53" s="27">
        <f>COUNTIFS(Matches[TIMEBIN],$B53,Matches[SITE IN],T$10,Matches[SITE OUT],V$11)</f>
        <v>5</v>
      </c>
      <c r="W53" s="28">
        <f>COUNTIFS(Matches[TIMEBIN],$B53,Matches[SITE IN],T$10,Matches[SITE OUT],W$11)</f>
        <v>0</v>
      </c>
      <c r="X53" s="29">
        <f>COUNTIFS(Matches[TIMEBIN],$B53,Matches[SITE IN],T$10,Matches[SITE OUT],X$11)</f>
        <v>1</v>
      </c>
      <c r="Y53" s="126">
        <f t="shared" si="0"/>
        <v>70</v>
      </c>
    </row>
    <row r="54" spans="1:25" s="1" customFormat="1">
      <c r="A54"/>
      <c r="B54" s="123" t="str">
        <v>16:30 - 16:45</v>
      </c>
      <c r="C54" s="33">
        <f>COUNTIFS(Matches[TIMEBIN],$B54,Matches[SITE IN],C$10,Matches[SITE OUT],C$11)</f>
        <v>10</v>
      </c>
      <c r="D54" s="34">
        <f>COUNTIFS(Matches[TIMEBIN],$B54,Matches[SITE IN],C$10,Matches[SITE OUT],D$11)</f>
        <v>25</v>
      </c>
      <c r="E54" s="35">
        <f>COUNTIFS(Matches[TIMEBIN],$B54,Matches[SITE IN],C$10,Matches[SITE OUT],E$11)</f>
        <v>0</v>
      </c>
      <c r="F54" s="34">
        <f>COUNTIFS(Matches[TIMEBIN],$B54,Matches[SITE IN],C$10,Matches[SITE OUT],F$11)</f>
        <v>7</v>
      </c>
      <c r="G54" s="35">
        <f>COUNTIFS(Matches[TIMEBIN],$B54,Matches[SITE IN],C$10,Matches[SITE OUT],G$11)</f>
        <v>4</v>
      </c>
      <c r="H54" s="36">
        <f>COUNTIFS(Matches[TIMEBIN],$B54,Matches[SITE IN],C$10,Matches[SITE OUT],H$11)</f>
        <v>2</v>
      </c>
      <c r="I54" s="37">
        <f>COUNTIFS(Matches[TIMEBIN],$B54,Matches[SITE IN],I$10,Matches[SITE OUT],I$11)</f>
        <v>0</v>
      </c>
      <c r="J54" s="38">
        <f>COUNTIFS(Matches[TIMEBIN],$B54,Matches[SITE IN],J$10,Matches[SITE OUT],J$11)</f>
        <v>3</v>
      </c>
      <c r="K54" s="35">
        <f>COUNTIFS(Matches[TIMEBIN],$B54,Matches[SITE IN],J$10,Matches[SITE OUT],K$11)</f>
        <v>4</v>
      </c>
      <c r="L54" s="34">
        <f>COUNTIFS(Matches[TIMEBIN],$B54,Matches[SITE IN],J$10,Matches[SITE OUT],L$11)</f>
        <v>1</v>
      </c>
      <c r="M54" s="35">
        <f>COUNTIFS(Matches[TIMEBIN],$B54,Matches[SITE IN],J$10,Matches[SITE OUT],M$11)</f>
        <v>0</v>
      </c>
      <c r="N54" s="36">
        <f>COUNTIFS(Matches[TIMEBIN],$B54,Matches[SITE IN],J$10,Matches[SITE OUT],N$11)</f>
        <v>0</v>
      </c>
      <c r="O54" s="33">
        <f>COUNTIFS(Matches[TIMEBIN],$B54,Matches[SITE IN],O$10,Matches[SITE OUT],O$11)</f>
        <v>0</v>
      </c>
      <c r="P54" s="34">
        <f>COUNTIFS(Matches[TIMEBIN],$B54,Matches[SITE IN],O$10,Matches[SITE OUT],P$11)</f>
        <v>0</v>
      </c>
      <c r="Q54" s="35">
        <f>COUNTIFS(Matches[TIMEBIN],$B54,Matches[SITE IN],O$10,Matches[SITE OUT],Q$11)</f>
        <v>1</v>
      </c>
      <c r="R54" s="34">
        <f>COUNTIFS(Matches[TIMEBIN],$B54,Matches[SITE IN],O$10,Matches[SITE OUT],R$11)</f>
        <v>3</v>
      </c>
      <c r="S54" s="39">
        <f>COUNTIFS(Matches[TIMEBIN],$B54,Matches[SITE IN],O$10,Matches[SITE OUT],S$11)</f>
        <v>4</v>
      </c>
      <c r="T54" s="38">
        <f>COUNTIFS(Matches[TIMEBIN],$B54,Matches[SITE IN],T$10,Matches[SITE OUT],T$11)</f>
        <v>9</v>
      </c>
      <c r="U54" s="35">
        <f>COUNTIFS(Matches[TIMEBIN],$B54,Matches[SITE IN],T$10,Matches[SITE OUT],U$11)</f>
        <v>2</v>
      </c>
      <c r="V54" s="34">
        <f>COUNTIFS(Matches[TIMEBIN],$B54,Matches[SITE IN],T$10,Matches[SITE OUT],V$11)</f>
        <v>4</v>
      </c>
      <c r="W54" s="35">
        <f>COUNTIFS(Matches[TIMEBIN],$B54,Matches[SITE IN],T$10,Matches[SITE OUT],W$11)</f>
        <v>2</v>
      </c>
      <c r="X54" s="36">
        <f>COUNTIFS(Matches[TIMEBIN],$B54,Matches[SITE IN],T$10,Matches[SITE OUT],X$11)</f>
        <v>0</v>
      </c>
      <c r="Y54" s="127">
        <f t="shared" si="0"/>
        <v>81</v>
      </c>
    </row>
    <row r="55" spans="1:25" s="1" customFormat="1">
      <c r="A55"/>
      <c r="B55" s="125" t="str">
        <v>16:45 - 17:00</v>
      </c>
      <c r="C55" s="26">
        <f>COUNTIFS(Matches[TIMEBIN],$B55,Matches[SITE IN],C$10,Matches[SITE OUT],C$11)</f>
        <v>14</v>
      </c>
      <c r="D55" s="27">
        <f>COUNTIFS(Matches[TIMEBIN],$B55,Matches[SITE IN],C$10,Matches[SITE OUT],D$11)</f>
        <v>21</v>
      </c>
      <c r="E55" s="28">
        <f>COUNTIFS(Matches[TIMEBIN],$B55,Matches[SITE IN],C$10,Matches[SITE OUT],E$11)</f>
        <v>0</v>
      </c>
      <c r="F55" s="27">
        <f>COUNTIFS(Matches[TIMEBIN],$B55,Matches[SITE IN],C$10,Matches[SITE OUT],F$11)</f>
        <v>4</v>
      </c>
      <c r="G55" s="28">
        <f>COUNTIFS(Matches[TIMEBIN],$B55,Matches[SITE IN],C$10,Matches[SITE OUT],G$11)</f>
        <v>5</v>
      </c>
      <c r="H55" s="29">
        <f>COUNTIFS(Matches[TIMEBIN],$B55,Matches[SITE IN],C$10,Matches[SITE OUT],H$11)</f>
        <v>6</v>
      </c>
      <c r="I55" s="30">
        <f>COUNTIFS(Matches[TIMEBIN],$B55,Matches[SITE IN],I$10,Matches[SITE OUT],I$11)</f>
        <v>0</v>
      </c>
      <c r="J55" s="31">
        <f>COUNTIFS(Matches[TIMEBIN],$B55,Matches[SITE IN],J$10,Matches[SITE OUT],J$11)</f>
        <v>2</v>
      </c>
      <c r="K55" s="28">
        <f>COUNTIFS(Matches[TIMEBIN],$B55,Matches[SITE IN],J$10,Matches[SITE OUT],K$11)</f>
        <v>3</v>
      </c>
      <c r="L55" s="27">
        <f>COUNTIFS(Matches[TIMEBIN],$B55,Matches[SITE IN],J$10,Matches[SITE OUT],L$11)</f>
        <v>2</v>
      </c>
      <c r="M55" s="28">
        <f>COUNTIFS(Matches[TIMEBIN],$B55,Matches[SITE IN],J$10,Matches[SITE OUT],M$11)</f>
        <v>0</v>
      </c>
      <c r="N55" s="29">
        <f>COUNTIFS(Matches[TIMEBIN],$B55,Matches[SITE IN],J$10,Matches[SITE OUT],N$11)</f>
        <v>1</v>
      </c>
      <c r="O55" s="26">
        <f>COUNTIFS(Matches[TIMEBIN],$B55,Matches[SITE IN],O$10,Matches[SITE OUT],O$11)</f>
        <v>5</v>
      </c>
      <c r="P55" s="27">
        <f>COUNTIFS(Matches[TIMEBIN],$B55,Matches[SITE IN],O$10,Matches[SITE OUT],P$11)</f>
        <v>5</v>
      </c>
      <c r="Q55" s="28">
        <f>COUNTIFS(Matches[TIMEBIN],$B55,Matches[SITE IN],O$10,Matches[SITE OUT],Q$11)</f>
        <v>4</v>
      </c>
      <c r="R55" s="27">
        <f>COUNTIFS(Matches[TIMEBIN],$B55,Matches[SITE IN],O$10,Matches[SITE OUT],R$11)</f>
        <v>4</v>
      </c>
      <c r="S55" s="32">
        <f>COUNTIFS(Matches[TIMEBIN],$B55,Matches[SITE IN],O$10,Matches[SITE OUT],S$11)</f>
        <v>6</v>
      </c>
      <c r="T55" s="31">
        <f>COUNTIFS(Matches[TIMEBIN],$B55,Matches[SITE IN],T$10,Matches[SITE OUT],T$11)</f>
        <v>6</v>
      </c>
      <c r="U55" s="28">
        <f>COUNTIFS(Matches[TIMEBIN],$B55,Matches[SITE IN],T$10,Matches[SITE OUT],U$11)</f>
        <v>3</v>
      </c>
      <c r="V55" s="27">
        <f>COUNTIFS(Matches[TIMEBIN],$B55,Matches[SITE IN],T$10,Matches[SITE OUT],V$11)</f>
        <v>2</v>
      </c>
      <c r="W55" s="28">
        <f>COUNTIFS(Matches[TIMEBIN],$B55,Matches[SITE IN],T$10,Matches[SITE OUT],W$11)</f>
        <v>3</v>
      </c>
      <c r="X55" s="29">
        <f>COUNTIFS(Matches[TIMEBIN],$B55,Matches[SITE IN],T$10,Matches[SITE OUT],X$11)</f>
        <v>1</v>
      </c>
      <c r="Y55" s="126">
        <f t="shared" si="0"/>
        <v>97</v>
      </c>
    </row>
    <row r="56" spans="1:25" s="1" customFormat="1">
      <c r="A56"/>
      <c r="B56" s="123" t="str">
        <v>17:00 - 17:15</v>
      </c>
      <c r="C56" s="33">
        <f>COUNTIFS(Matches[TIMEBIN],$B56,Matches[SITE IN],C$10,Matches[SITE OUT],C$11)</f>
        <v>12</v>
      </c>
      <c r="D56" s="34">
        <f>COUNTIFS(Matches[TIMEBIN],$B56,Matches[SITE IN],C$10,Matches[SITE OUT],D$11)</f>
        <v>22</v>
      </c>
      <c r="E56" s="35">
        <f>COUNTIFS(Matches[TIMEBIN],$B56,Matches[SITE IN],C$10,Matches[SITE OUT],E$11)</f>
        <v>0</v>
      </c>
      <c r="F56" s="34">
        <f>COUNTIFS(Matches[TIMEBIN],$B56,Matches[SITE IN],C$10,Matches[SITE OUT],F$11)</f>
        <v>3</v>
      </c>
      <c r="G56" s="35">
        <f>COUNTIFS(Matches[TIMEBIN],$B56,Matches[SITE IN],C$10,Matches[SITE OUT],G$11)</f>
        <v>5</v>
      </c>
      <c r="H56" s="36">
        <f>COUNTIFS(Matches[TIMEBIN],$B56,Matches[SITE IN],C$10,Matches[SITE OUT],H$11)</f>
        <v>3</v>
      </c>
      <c r="I56" s="37">
        <f>COUNTIFS(Matches[TIMEBIN],$B56,Matches[SITE IN],I$10,Matches[SITE OUT],I$11)</f>
        <v>0</v>
      </c>
      <c r="J56" s="38">
        <f>COUNTIFS(Matches[TIMEBIN],$B56,Matches[SITE IN],J$10,Matches[SITE OUT],J$11)</f>
        <v>2</v>
      </c>
      <c r="K56" s="35">
        <f>COUNTIFS(Matches[TIMEBIN],$B56,Matches[SITE IN],J$10,Matches[SITE OUT],K$11)</f>
        <v>2</v>
      </c>
      <c r="L56" s="34">
        <f>COUNTIFS(Matches[TIMEBIN],$B56,Matches[SITE IN],J$10,Matches[SITE OUT],L$11)</f>
        <v>3</v>
      </c>
      <c r="M56" s="35">
        <f>COUNTIFS(Matches[TIMEBIN],$B56,Matches[SITE IN],J$10,Matches[SITE OUT],M$11)</f>
        <v>0</v>
      </c>
      <c r="N56" s="36">
        <f>COUNTIFS(Matches[TIMEBIN],$B56,Matches[SITE IN],J$10,Matches[SITE OUT],N$11)</f>
        <v>0</v>
      </c>
      <c r="O56" s="33">
        <f>COUNTIFS(Matches[TIMEBIN],$B56,Matches[SITE IN],O$10,Matches[SITE OUT],O$11)</f>
        <v>2</v>
      </c>
      <c r="P56" s="34">
        <f>COUNTIFS(Matches[TIMEBIN],$B56,Matches[SITE IN],O$10,Matches[SITE OUT],P$11)</f>
        <v>2</v>
      </c>
      <c r="Q56" s="35">
        <f>COUNTIFS(Matches[TIMEBIN],$B56,Matches[SITE IN],O$10,Matches[SITE OUT],Q$11)</f>
        <v>2</v>
      </c>
      <c r="R56" s="34">
        <f>COUNTIFS(Matches[TIMEBIN],$B56,Matches[SITE IN],O$10,Matches[SITE OUT],R$11)</f>
        <v>2</v>
      </c>
      <c r="S56" s="39">
        <f>COUNTIFS(Matches[TIMEBIN],$B56,Matches[SITE IN],O$10,Matches[SITE OUT],S$11)</f>
        <v>5</v>
      </c>
      <c r="T56" s="38">
        <f>COUNTIFS(Matches[TIMEBIN],$B56,Matches[SITE IN],T$10,Matches[SITE OUT],T$11)</f>
        <v>10</v>
      </c>
      <c r="U56" s="35">
        <f>COUNTIFS(Matches[TIMEBIN],$B56,Matches[SITE IN],T$10,Matches[SITE OUT],U$11)</f>
        <v>1</v>
      </c>
      <c r="V56" s="34">
        <f>COUNTIFS(Matches[TIMEBIN],$B56,Matches[SITE IN],T$10,Matches[SITE OUT],V$11)</f>
        <v>2</v>
      </c>
      <c r="W56" s="35">
        <f>COUNTIFS(Matches[TIMEBIN],$B56,Matches[SITE IN],T$10,Matches[SITE OUT],W$11)</f>
        <v>2</v>
      </c>
      <c r="X56" s="36">
        <f>COUNTIFS(Matches[TIMEBIN],$B56,Matches[SITE IN],T$10,Matches[SITE OUT],X$11)</f>
        <v>1</v>
      </c>
      <c r="Y56" s="127">
        <f t="shared" si="0"/>
        <v>81</v>
      </c>
    </row>
    <row r="57" spans="1:25" s="1" customFormat="1">
      <c r="A57"/>
      <c r="B57" s="125" t="str">
        <v>17:15 - 17:30</v>
      </c>
      <c r="C57" s="26">
        <f>COUNTIFS(Matches[TIMEBIN],$B57,Matches[SITE IN],C$10,Matches[SITE OUT],C$11)</f>
        <v>15</v>
      </c>
      <c r="D57" s="27">
        <f>COUNTIFS(Matches[TIMEBIN],$B57,Matches[SITE IN],C$10,Matches[SITE OUT],D$11)</f>
        <v>27</v>
      </c>
      <c r="E57" s="28">
        <f>COUNTIFS(Matches[TIMEBIN],$B57,Matches[SITE IN],C$10,Matches[SITE OUT],E$11)</f>
        <v>0</v>
      </c>
      <c r="F57" s="27">
        <f>COUNTIFS(Matches[TIMEBIN],$B57,Matches[SITE IN],C$10,Matches[SITE OUT],F$11)</f>
        <v>7</v>
      </c>
      <c r="G57" s="28">
        <f>COUNTIFS(Matches[TIMEBIN],$B57,Matches[SITE IN],C$10,Matches[SITE OUT],G$11)</f>
        <v>2</v>
      </c>
      <c r="H57" s="29">
        <f>COUNTIFS(Matches[TIMEBIN],$B57,Matches[SITE IN],C$10,Matches[SITE OUT],H$11)</f>
        <v>5</v>
      </c>
      <c r="I57" s="30">
        <f>COUNTIFS(Matches[TIMEBIN],$B57,Matches[SITE IN],I$10,Matches[SITE OUT],I$11)</f>
        <v>0</v>
      </c>
      <c r="J57" s="31">
        <f>COUNTIFS(Matches[TIMEBIN],$B57,Matches[SITE IN],J$10,Matches[SITE OUT],J$11)</f>
        <v>4</v>
      </c>
      <c r="K57" s="28">
        <f>COUNTIFS(Matches[TIMEBIN],$B57,Matches[SITE IN],J$10,Matches[SITE OUT],K$11)</f>
        <v>3</v>
      </c>
      <c r="L57" s="27">
        <f>COUNTIFS(Matches[TIMEBIN],$B57,Matches[SITE IN],J$10,Matches[SITE OUT],L$11)</f>
        <v>0</v>
      </c>
      <c r="M57" s="28">
        <f>COUNTIFS(Matches[TIMEBIN],$B57,Matches[SITE IN],J$10,Matches[SITE OUT],M$11)</f>
        <v>0</v>
      </c>
      <c r="N57" s="29">
        <f>COUNTIFS(Matches[TIMEBIN],$B57,Matches[SITE IN],J$10,Matches[SITE OUT],N$11)</f>
        <v>2</v>
      </c>
      <c r="O57" s="26">
        <f>COUNTIFS(Matches[TIMEBIN],$B57,Matches[SITE IN],O$10,Matches[SITE OUT],O$11)</f>
        <v>1</v>
      </c>
      <c r="P57" s="27">
        <f>COUNTIFS(Matches[TIMEBIN],$B57,Matches[SITE IN],O$10,Matches[SITE OUT],P$11)</f>
        <v>1</v>
      </c>
      <c r="Q57" s="28">
        <f>COUNTIFS(Matches[TIMEBIN],$B57,Matches[SITE IN],O$10,Matches[SITE OUT],Q$11)</f>
        <v>4</v>
      </c>
      <c r="R57" s="27">
        <f>COUNTIFS(Matches[TIMEBIN],$B57,Matches[SITE IN],O$10,Matches[SITE OUT],R$11)</f>
        <v>1</v>
      </c>
      <c r="S57" s="32">
        <f>COUNTIFS(Matches[TIMEBIN],$B57,Matches[SITE IN],O$10,Matches[SITE OUT],S$11)</f>
        <v>2</v>
      </c>
      <c r="T57" s="31">
        <f>COUNTIFS(Matches[TIMEBIN],$B57,Matches[SITE IN],T$10,Matches[SITE OUT],T$11)</f>
        <v>6</v>
      </c>
      <c r="U57" s="28">
        <f>COUNTIFS(Matches[TIMEBIN],$B57,Matches[SITE IN],T$10,Matches[SITE OUT],U$11)</f>
        <v>5</v>
      </c>
      <c r="V57" s="27">
        <f>COUNTIFS(Matches[TIMEBIN],$B57,Matches[SITE IN],T$10,Matches[SITE OUT],V$11)</f>
        <v>2</v>
      </c>
      <c r="W57" s="28">
        <f>COUNTIFS(Matches[TIMEBIN],$B57,Matches[SITE IN],T$10,Matches[SITE OUT],W$11)</f>
        <v>1</v>
      </c>
      <c r="X57" s="29">
        <f>COUNTIFS(Matches[TIMEBIN],$B57,Matches[SITE IN],T$10,Matches[SITE OUT],X$11)</f>
        <v>3</v>
      </c>
      <c r="Y57" s="126">
        <f t="shared" si="0"/>
        <v>91</v>
      </c>
    </row>
    <row r="58" spans="1:25" s="1" customFormat="1">
      <c r="A58"/>
      <c r="B58" s="123" t="str">
        <v>17:30 - 17:45</v>
      </c>
      <c r="C58" s="33">
        <f>COUNTIFS(Matches[TIMEBIN],$B58,Matches[SITE IN],C$10,Matches[SITE OUT],C$11)</f>
        <v>11</v>
      </c>
      <c r="D58" s="34">
        <f>COUNTIFS(Matches[TIMEBIN],$B58,Matches[SITE IN],C$10,Matches[SITE OUT],D$11)</f>
        <v>24</v>
      </c>
      <c r="E58" s="35">
        <f>COUNTIFS(Matches[TIMEBIN],$B58,Matches[SITE IN],C$10,Matches[SITE OUT],E$11)</f>
        <v>0</v>
      </c>
      <c r="F58" s="34">
        <f>COUNTIFS(Matches[TIMEBIN],$B58,Matches[SITE IN],C$10,Matches[SITE OUT],F$11)</f>
        <v>5</v>
      </c>
      <c r="G58" s="35">
        <f>COUNTIFS(Matches[TIMEBIN],$B58,Matches[SITE IN],C$10,Matches[SITE OUT],G$11)</f>
        <v>3</v>
      </c>
      <c r="H58" s="36">
        <f>COUNTIFS(Matches[TIMEBIN],$B58,Matches[SITE IN],C$10,Matches[SITE OUT],H$11)</f>
        <v>4</v>
      </c>
      <c r="I58" s="37">
        <f>COUNTIFS(Matches[TIMEBIN],$B58,Matches[SITE IN],I$10,Matches[SITE OUT],I$11)</f>
        <v>0</v>
      </c>
      <c r="J58" s="38">
        <f>COUNTIFS(Matches[TIMEBIN],$B58,Matches[SITE IN],J$10,Matches[SITE OUT],J$11)</f>
        <v>4</v>
      </c>
      <c r="K58" s="35">
        <f>COUNTIFS(Matches[TIMEBIN],$B58,Matches[SITE IN],J$10,Matches[SITE OUT],K$11)</f>
        <v>2</v>
      </c>
      <c r="L58" s="34">
        <f>COUNTIFS(Matches[TIMEBIN],$B58,Matches[SITE IN],J$10,Matches[SITE OUT],L$11)</f>
        <v>2</v>
      </c>
      <c r="M58" s="35">
        <f>COUNTIFS(Matches[TIMEBIN],$B58,Matches[SITE IN],J$10,Matches[SITE OUT],M$11)</f>
        <v>0</v>
      </c>
      <c r="N58" s="36">
        <f>COUNTIFS(Matches[TIMEBIN],$B58,Matches[SITE IN],J$10,Matches[SITE OUT],N$11)</f>
        <v>2</v>
      </c>
      <c r="O58" s="33">
        <f>COUNTIFS(Matches[TIMEBIN],$B58,Matches[SITE IN],O$10,Matches[SITE OUT],O$11)</f>
        <v>3</v>
      </c>
      <c r="P58" s="34">
        <f>COUNTIFS(Matches[TIMEBIN],$B58,Matches[SITE IN],O$10,Matches[SITE OUT],P$11)</f>
        <v>5</v>
      </c>
      <c r="Q58" s="35">
        <f>COUNTIFS(Matches[TIMEBIN],$B58,Matches[SITE IN],O$10,Matches[SITE OUT],Q$11)</f>
        <v>5</v>
      </c>
      <c r="R58" s="34">
        <f>COUNTIFS(Matches[TIMEBIN],$B58,Matches[SITE IN],O$10,Matches[SITE OUT],R$11)</f>
        <v>3</v>
      </c>
      <c r="S58" s="39">
        <f>COUNTIFS(Matches[TIMEBIN],$B58,Matches[SITE IN],O$10,Matches[SITE OUT],S$11)</f>
        <v>0</v>
      </c>
      <c r="T58" s="38">
        <f>COUNTIFS(Matches[TIMEBIN],$B58,Matches[SITE IN],T$10,Matches[SITE OUT],T$11)</f>
        <v>2</v>
      </c>
      <c r="U58" s="35">
        <f>COUNTIFS(Matches[TIMEBIN],$B58,Matches[SITE IN],T$10,Matches[SITE OUT],U$11)</f>
        <v>0</v>
      </c>
      <c r="V58" s="34">
        <f>COUNTIFS(Matches[TIMEBIN],$B58,Matches[SITE IN],T$10,Matches[SITE OUT],V$11)</f>
        <v>6</v>
      </c>
      <c r="W58" s="35">
        <f>COUNTIFS(Matches[TIMEBIN],$B58,Matches[SITE IN],T$10,Matches[SITE OUT],W$11)</f>
        <v>3</v>
      </c>
      <c r="X58" s="36">
        <f>COUNTIFS(Matches[TIMEBIN],$B58,Matches[SITE IN],T$10,Matches[SITE OUT],X$11)</f>
        <v>1</v>
      </c>
      <c r="Y58" s="127">
        <f t="shared" si="0"/>
        <v>85</v>
      </c>
    </row>
    <row r="59" spans="1:25" s="1" customFormat="1">
      <c r="A59"/>
      <c r="B59" s="125" t="str">
        <v>17:45 - 18:00</v>
      </c>
      <c r="C59" s="26">
        <f>COUNTIFS(Matches[TIMEBIN],$B59,Matches[SITE IN],C$10,Matches[SITE OUT],C$11)</f>
        <v>9</v>
      </c>
      <c r="D59" s="27">
        <f>COUNTIFS(Matches[TIMEBIN],$B59,Matches[SITE IN],C$10,Matches[SITE OUT],D$11)</f>
        <v>27</v>
      </c>
      <c r="E59" s="28">
        <f>COUNTIFS(Matches[TIMEBIN],$B59,Matches[SITE IN],C$10,Matches[SITE OUT],E$11)</f>
        <v>0</v>
      </c>
      <c r="F59" s="27">
        <f>COUNTIFS(Matches[TIMEBIN],$B59,Matches[SITE IN],C$10,Matches[SITE OUT],F$11)</f>
        <v>5</v>
      </c>
      <c r="G59" s="28">
        <f>COUNTIFS(Matches[TIMEBIN],$B59,Matches[SITE IN],C$10,Matches[SITE OUT],G$11)</f>
        <v>2</v>
      </c>
      <c r="H59" s="29">
        <f>COUNTIFS(Matches[TIMEBIN],$B59,Matches[SITE IN],C$10,Matches[SITE OUT],H$11)</f>
        <v>6</v>
      </c>
      <c r="I59" s="30">
        <f>COUNTIFS(Matches[TIMEBIN],$B59,Matches[SITE IN],I$10,Matches[SITE OUT],I$11)</f>
        <v>0</v>
      </c>
      <c r="J59" s="31">
        <f>COUNTIFS(Matches[TIMEBIN],$B59,Matches[SITE IN],J$10,Matches[SITE OUT],J$11)</f>
        <v>1</v>
      </c>
      <c r="K59" s="28">
        <f>COUNTIFS(Matches[TIMEBIN],$B59,Matches[SITE IN],J$10,Matches[SITE OUT],K$11)</f>
        <v>1</v>
      </c>
      <c r="L59" s="27">
        <f>COUNTIFS(Matches[TIMEBIN],$B59,Matches[SITE IN],J$10,Matches[SITE OUT],L$11)</f>
        <v>4</v>
      </c>
      <c r="M59" s="28">
        <f>COUNTIFS(Matches[TIMEBIN],$B59,Matches[SITE IN],J$10,Matches[SITE OUT],M$11)</f>
        <v>1</v>
      </c>
      <c r="N59" s="29">
        <f>COUNTIFS(Matches[TIMEBIN],$B59,Matches[SITE IN],J$10,Matches[SITE OUT],N$11)</f>
        <v>2</v>
      </c>
      <c r="O59" s="26">
        <f>COUNTIFS(Matches[TIMEBIN],$B59,Matches[SITE IN],O$10,Matches[SITE OUT],O$11)</f>
        <v>2</v>
      </c>
      <c r="P59" s="27">
        <f>COUNTIFS(Matches[TIMEBIN],$B59,Matches[SITE IN],O$10,Matches[SITE OUT],P$11)</f>
        <v>3</v>
      </c>
      <c r="Q59" s="28">
        <f>COUNTIFS(Matches[TIMEBIN],$B59,Matches[SITE IN],O$10,Matches[SITE OUT],Q$11)</f>
        <v>3</v>
      </c>
      <c r="R59" s="27">
        <f>COUNTIFS(Matches[TIMEBIN],$B59,Matches[SITE IN],O$10,Matches[SITE OUT],R$11)</f>
        <v>2</v>
      </c>
      <c r="S59" s="32">
        <f>COUNTIFS(Matches[TIMEBIN],$B59,Matches[SITE IN],O$10,Matches[SITE OUT],S$11)</f>
        <v>1</v>
      </c>
      <c r="T59" s="31">
        <f>COUNTIFS(Matches[TIMEBIN],$B59,Matches[SITE IN],T$10,Matches[SITE OUT],T$11)</f>
        <v>1</v>
      </c>
      <c r="U59" s="28">
        <f>COUNTIFS(Matches[TIMEBIN],$B59,Matches[SITE IN],T$10,Matches[SITE OUT],U$11)</f>
        <v>1</v>
      </c>
      <c r="V59" s="27">
        <f>COUNTIFS(Matches[TIMEBIN],$B59,Matches[SITE IN],T$10,Matches[SITE OUT],V$11)</f>
        <v>4</v>
      </c>
      <c r="W59" s="28">
        <f>COUNTIFS(Matches[TIMEBIN],$B59,Matches[SITE IN],T$10,Matches[SITE OUT],W$11)</f>
        <v>5</v>
      </c>
      <c r="X59" s="29">
        <f>COUNTIFS(Matches[TIMEBIN],$B59,Matches[SITE IN],T$10,Matches[SITE OUT],X$11)</f>
        <v>2</v>
      </c>
      <c r="Y59" s="126">
        <f t="shared" si="0"/>
        <v>82</v>
      </c>
    </row>
    <row r="60" spans="1:25" s="1" customFormat="1">
      <c r="A60"/>
      <c r="B60" s="123" t="str">
        <v>18:00 - 18:15</v>
      </c>
      <c r="C60" s="33">
        <f>COUNTIFS(Matches[TIMEBIN],$B60,Matches[SITE IN],C$10,Matches[SITE OUT],C$11)</f>
        <v>15</v>
      </c>
      <c r="D60" s="34">
        <f>COUNTIFS(Matches[TIMEBIN],$B60,Matches[SITE IN],C$10,Matches[SITE OUT],D$11)</f>
        <v>29</v>
      </c>
      <c r="E60" s="35">
        <f>COUNTIFS(Matches[TIMEBIN],$B60,Matches[SITE IN],C$10,Matches[SITE OUT],E$11)</f>
        <v>0</v>
      </c>
      <c r="F60" s="34">
        <f>COUNTIFS(Matches[TIMEBIN],$B60,Matches[SITE IN],C$10,Matches[SITE OUT],F$11)</f>
        <v>8</v>
      </c>
      <c r="G60" s="35">
        <f>COUNTIFS(Matches[TIMEBIN],$B60,Matches[SITE IN],C$10,Matches[SITE OUT],G$11)</f>
        <v>3</v>
      </c>
      <c r="H60" s="36">
        <f>COUNTIFS(Matches[TIMEBIN],$B60,Matches[SITE IN],C$10,Matches[SITE OUT],H$11)</f>
        <v>5</v>
      </c>
      <c r="I60" s="37">
        <f>COUNTIFS(Matches[TIMEBIN],$B60,Matches[SITE IN],I$10,Matches[SITE OUT],I$11)</f>
        <v>0</v>
      </c>
      <c r="J60" s="38">
        <f>COUNTIFS(Matches[TIMEBIN],$B60,Matches[SITE IN],J$10,Matches[SITE OUT],J$11)</f>
        <v>2</v>
      </c>
      <c r="K60" s="35">
        <f>COUNTIFS(Matches[TIMEBIN],$B60,Matches[SITE IN],J$10,Matches[SITE OUT],K$11)</f>
        <v>3</v>
      </c>
      <c r="L60" s="34">
        <f>COUNTIFS(Matches[TIMEBIN],$B60,Matches[SITE IN],J$10,Matches[SITE OUT],L$11)</f>
        <v>5</v>
      </c>
      <c r="M60" s="35">
        <f>COUNTIFS(Matches[TIMEBIN],$B60,Matches[SITE IN],J$10,Matches[SITE OUT],M$11)</f>
        <v>1</v>
      </c>
      <c r="N60" s="36">
        <f>COUNTIFS(Matches[TIMEBIN],$B60,Matches[SITE IN],J$10,Matches[SITE OUT],N$11)</f>
        <v>0</v>
      </c>
      <c r="O60" s="33">
        <f>COUNTIFS(Matches[TIMEBIN],$B60,Matches[SITE IN],O$10,Matches[SITE OUT],O$11)</f>
        <v>4</v>
      </c>
      <c r="P60" s="34">
        <f>COUNTIFS(Matches[TIMEBIN],$B60,Matches[SITE IN],O$10,Matches[SITE OUT],P$11)</f>
        <v>5</v>
      </c>
      <c r="Q60" s="35">
        <f>COUNTIFS(Matches[TIMEBIN],$B60,Matches[SITE IN],O$10,Matches[SITE OUT],Q$11)</f>
        <v>9</v>
      </c>
      <c r="R60" s="34">
        <f>COUNTIFS(Matches[TIMEBIN],$B60,Matches[SITE IN],O$10,Matches[SITE OUT],R$11)</f>
        <v>2</v>
      </c>
      <c r="S60" s="39">
        <f>COUNTIFS(Matches[TIMEBIN],$B60,Matches[SITE IN],O$10,Matches[SITE OUT],S$11)</f>
        <v>2</v>
      </c>
      <c r="T60" s="38">
        <f>COUNTIFS(Matches[TIMEBIN],$B60,Matches[SITE IN],T$10,Matches[SITE OUT],T$11)</f>
        <v>6</v>
      </c>
      <c r="U60" s="35">
        <f>COUNTIFS(Matches[TIMEBIN],$B60,Matches[SITE IN],T$10,Matches[SITE OUT],U$11)</f>
        <v>2</v>
      </c>
      <c r="V60" s="34">
        <f>COUNTIFS(Matches[TIMEBIN],$B60,Matches[SITE IN],T$10,Matches[SITE OUT],V$11)</f>
        <v>2</v>
      </c>
      <c r="W60" s="35">
        <f>COUNTIFS(Matches[TIMEBIN],$B60,Matches[SITE IN],T$10,Matches[SITE OUT],W$11)</f>
        <v>3</v>
      </c>
      <c r="X60" s="36">
        <f>COUNTIFS(Matches[TIMEBIN],$B60,Matches[SITE IN],T$10,Matches[SITE OUT],X$11)</f>
        <v>1</v>
      </c>
      <c r="Y60" s="127">
        <f t="shared" si="0"/>
        <v>107</v>
      </c>
    </row>
    <row r="61" spans="1:25" s="1" customFormat="1">
      <c r="A61"/>
      <c r="B61" s="125" t="str">
        <v>18:15 - 18:30</v>
      </c>
      <c r="C61" s="26">
        <f>COUNTIFS(Matches[TIMEBIN],$B61,Matches[SITE IN],C$10,Matches[SITE OUT],C$11)</f>
        <v>13</v>
      </c>
      <c r="D61" s="27">
        <f>COUNTIFS(Matches[TIMEBIN],$B61,Matches[SITE IN],C$10,Matches[SITE OUT],D$11)</f>
        <v>24</v>
      </c>
      <c r="E61" s="28">
        <f>COUNTIFS(Matches[TIMEBIN],$B61,Matches[SITE IN],C$10,Matches[SITE OUT],E$11)</f>
        <v>0</v>
      </c>
      <c r="F61" s="27">
        <f>COUNTIFS(Matches[TIMEBIN],$B61,Matches[SITE IN],C$10,Matches[SITE OUT],F$11)</f>
        <v>7</v>
      </c>
      <c r="G61" s="28">
        <f>COUNTIFS(Matches[TIMEBIN],$B61,Matches[SITE IN],C$10,Matches[SITE OUT],G$11)</f>
        <v>10</v>
      </c>
      <c r="H61" s="29">
        <f>COUNTIFS(Matches[TIMEBIN],$B61,Matches[SITE IN],C$10,Matches[SITE OUT],H$11)</f>
        <v>6</v>
      </c>
      <c r="I61" s="30">
        <f>COUNTIFS(Matches[TIMEBIN],$B61,Matches[SITE IN],I$10,Matches[SITE OUT],I$11)</f>
        <v>0</v>
      </c>
      <c r="J61" s="31">
        <f>COUNTIFS(Matches[TIMEBIN],$B61,Matches[SITE IN],J$10,Matches[SITE OUT],J$11)</f>
        <v>3</v>
      </c>
      <c r="K61" s="28">
        <f>COUNTIFS(Matches[TIMEBIN],$B61,Matches[SITE IN],J$10,Matches[SITE OUT],K$11)</f>
        <v>2</v>
      </c>
      <c r="L61" s="27">
        <f>COUNTIFS(Matches[TIMEBIN],$B61,Matches[SITE IN],J$10,Matches[SITE OUT],L$11)</f>
        <v>2</v>
      </c>
      <c r="M61" s="28">
        <f>COUNTIFS(Matches[TIMEBIN],$B61,Matches[SITE IN],J$10,Matches[SITE OUT],M$11)</f>
        <v>2</v>
      </c>
      <c r="N61" s="29">
        <f>COUNTIFS(Matches[TIMEBIN],$B61,Matches[SITE IN],J$10,Matches[SITE OUT],N$11)</f>
        <v>2</v>
      </c>
      <c r="O61" s="26">
        <f>COUNTIFS(Matches[TIMEBIN],$B61,Matches[SITE IN],O$10,Matches[SITE OUT],O$11)</f>
        <v>4</v>
      </c>
      <c r="P61" s="27">
        <f>COUNTIFS(Matches[TIMEBIN],$B61,Matches[SITE IN],O$10,Matches[SITE OUT],P$11)</f>
        <v>2</v>
      </c>
      <c r="Q61" s="28">
        <f>COUNTIFS(Matches[TIMEBIN],$B61,Matches[SITE IN],O$10,Matches[SITE OUT],Q$11)</f>
        <v>10</v>
      </c>
      <c r="R61" s="27">
        <f>COUNTIFS(Matches[TIMEBIN],$B61,Matches[SITE IN],O$10,Matches[SITE OUT],R$11)</f>
        <v>6</v>
      </c>
      <c r="S61" s="32">
        <f>COUNTIFS(Matches[TIMEBIN],$B61,Matches[SITE IN],O$10,Matches[SITE OUT],S$11)</f>
        <v>6</v>
      </c>
      <c r="T61" s="31">
        <f>COUNTIFS(Matches[TIMEBIN],$B61,Matches[SITE IN],T$10,Matches[SITE OUT],T$11)</f>
        <v>3</v>
      </c>
      <c r="U61" s="28">
        <f>COUNTIFS(Matches[TIMEBIN],$B61,Matches[SITE IN],T$10,Matches[SITE OUT],U$11)</f>
        <v>4</v>
      </c>
      <c r="V61" s="27">
        <f>COUNTIFS(Matches[TIMEBIN],$B61,Matches[SITE IN],T$10,Matches[SITE OUT],V$11)</f>
        <v>2</v>
      </c>
      <c r="W61" s="28">
        <f>COUNTIFS(Matches[TIMEBIN],$B61,Matches[SITE IN],T$10,Matches[SITE OUT],W$11)</f>
        <v>2</v>
      </c>
      <c r="X61" s="29">
        <f>COUNTIFS(Matches[TIMEBIN],$B61,Matches[SITE IN],T$10,Matches[SITE OUT],X$11)</f>
        <v>0</v>
      </c>
      <c r="Y61" s="126">
        <f t="shared" si="0"/>
        <v>110</v>
      </c>
    </row>
    <row r="62" spans="1:25" s="1" customFormat="1">
      <c r="A62"/>
      <c r="B62" s="123" t="str">
        <v>18:30 - 18:45</v>
      </c>
      <c r="C62" s="33">
        <f>COUNTIFS(Matches[TIMEBIN],$B62,Matches[SITE IN],C$10,Matches[SITE OUT],C$11)</f>
        <v>20</v>
      </c>
      <c r="D62" s="34">
        <f>COUNTIFS(Matches[TIMEBIN],$B62,Matches[SITE IN],C$10,Matches[SITE OUT],D$11)</f>
        <v>24</v>
      </c>
      <c r="E62" s="35">
        <f>COUNTIFS(Matches[TIMEBIN],$B62,Matches[SITE IN],C$10,Matches[SITE OUT],E$11)</f>
        <v>0</v>
      </c>
      <c r="F62" s="34">
        <f>COUNTIFS(Matches[TIMEBIN],$B62,Matches[SITE IN],C$10,Matches[SITE OUT],F$11)</f>
        <v>10</v>
      </c>
      <c r="G62" s="35">
        <f>COUNTIFS(Matches[TIMEBIN],$B62,Matches[SITE IN],C$10,Matches[SITE OUT],G$11)</f>
        <v>3</v>
      </c>
      <c r="H62" s="36">
        <f>COUNTIFS(Matches[TIMEBIN],$B62,Matches[SITE IN],C$10,Matches[SITE OUT],H$11)</f>
        <v>14</v>
      </c>
      <c r="I62" s="37">
        <f>COUNTIFS(Matches[TIMEBIN],$B62,Matches[SITE IN],I$10,Matches[SITE OUT],I$11)</f>
        <v>0</v>
      </c>
      <c r="J62" s="38">
        <f>COUNTIFS(Matches[TIMEBIN],$B62,Matches[SITE IN],J$10,Matches[SITE OUT],J$11)</f>
        <v>9</v>
      </c>
      <c r="K62" s="35">
        <f>COUNTIFS(Matches[TIMEBIN],$B62,Matches[SITE IN],J$10,Matches[SITE OUT],K$11)</f>
        <v>4</v>
      </c>
      <c r="L62" s="34">
        <f>COUNTIFS(Matches[TIMEBIN],$B62,Matches[SITE IN],J$10,Matches[SITE OUT],L$11)</f>
        <v>5</v>
      </c>
      <c r="M62" s="35">
        <f>COUNTIFS(Matches[TIMEBIN],$B62,Matches[SITE IN],J$10,Matches[SITE OUT],M$11)</f>
        <v>3</v>
      </c>
      <c r="N62" s="36">
        <f>COUNTIFS(Matches[TIMEBIN],$B62,Matches[SITE IN],J$10,Matches[SITE OUT],N$11)</f>
        <v>1</v>
      </c>
      <c r="O62" s="33">
        <f>COUNTIFS(Matches[TIMEBIN],$B62,Matches[SITE IN],O$10,Matches[SITE OUT],O$11)</f>
        <v>6</v>
      </c>
      <c r="P62" s="34">
        <f>COUNTIFS(Matches[TIMEBIN],$B62,Matches[SITE IN],O$10,Matches[SITE OUT],P$11)</f>
        <v>4</v>
      </c>
      <c r="Q62" s="35">
        <f>COUNTIFS(Matches[TIMEBIN],$B62,Matches[SITE IN],O$10,Matches[SITE OUT],Q$11)</f>
        <v>5</v>
      </c>
      <c r="R62" s="34">
        <f>COUNTIFS(Matches[TIMEBIN],$B62,Matches[SITE IN],O$10,Matches[SITE OUT],R$11)</f>
        <v>4</v>
      </c>
      <c r="S62" s="39">
        <f>COUNTIFS(Matches[TIMEBIN],$B62,Matches[SITE IN],O$10,Matches[SITE OUT],S$11)</f>
        <v>3</v>
      </c>
      <c r="T62" s="38">
        <f>COUNTIFS(Matches[TIMEBIN],$B62,Matches[SITE IN],T$10,Matches[SITE OUT],T$11)</f>
        <v>7</v>
      </c>
      <c r="U62" s="35">
        <f>COUNTIFS(Matches[TIMEBIN],$B62,Matches[SITE IN],T$10,Matches[SITE OUT],U$11)</f>
        <v>6</v>
      </c>
      <c r="V62" s="34">
        <f>COUNTIFS(Matches[TIMEBIN],$B62,Matches[SITE IN],T$10,Matches[SITE OUT],V$11)</f>
        <v>3</v>
      </c>
      <c r="W62" s="35">
        <f>COUNTIFS(Matches[TIMEBIN],$B62,Matches[SITE IN],T$10,Matches[SITE OUT],W$11)</f>
        <v>3</v>
      </c>
      <c r="X62" s="36">
        <f>COUNTIFS(Matches[TIMEBIN],$B62,Matches[SITE IN],T$10,Matches[SITE OUT],X$11)</f>
        <v>1</v>
      </c>
      <c r="Y62" s="127">
        <f t="shared" si="0"/>
        <v>135</v>
      </c>
    </row>
    <row r="63" spans="1:25" s="1" customFormat="1">
      <c r="A63"/>
      <c r="B63" s="125" t="str">
        <v>18:45 - 19:00</v>
      </c>
      <c r="C63" s="26">
        <f>COUNTIFS(Matches[TIMEBIN],$B63,Matches[SITE IN],C$10,Matches[SITE OUT],C$11)</f>
        <v>11</v>
      </c>
      <c r="D63" s="27">
        <f>COUNTIFS(Matches[TIMEBIN],$B63,Matches[SITE IN],C$10,Matches[SITE OUT],D$11)</f>
        <v>14</v>
      </c>
      <c r="E63" s="28">
        <f>COUNTIFS(Matches[TIMEBIN],$B63,Matches[SITE IN],C$10,Matches[SITE OUT],E$11)</f>
        <v>0</v>
      </c>
      <c r="F63" s="27">
        <f>COUNTIFS(Matches[TIMEBIN],$B63,Matches[SITE IN],C$10,Matches[SITE OUT],F$11)</f>
        <v>11</v>
      </c>
      <c r="G63" s="28">
        <f>COUNTIFS(Matches[TIMEBIN],$B63,Matches[SITE IN],C$10,Matches[SITE OUT],G$11)</f>
        <v>7</v>
      </c>
      <c r="H63" s="29">
        <f>COUNTIFS(Matches[TIMEBIN],$B63,Matches[SITE IN],C$10,Matches[SITE OUT],H$11)</f>
        <v>5</v>
      </c>
      <c r="I63" s="30">
        <f>COUNTIFS(Matches[TIMEBIN],$B63,Matches[SITE IN],I$10,Matches[SITE OUT],I$11)</f>
        <v>0</v>
      </c>
      <c r="J63" s="31">
        <f>COUNTIFS(Matches[TIMEBIN],$B63,Matches[SITE IN],J$10,Matches[SITE OUT],J$11)</f>
        <v>1</v>
      </c>
      <c r="K63" s="28">
        <f>COUNTIFS(Matches[TIMEBIN],$B63,Matches[SITE IN],J$10,Matches[SITE OUT],K$11)</f>
        <v>0</v>
      </c>
      <c r="L63" s="27">
        <f>COUNTIFS(Matches[TIMEBIN],$B63,Matches[SITE IN],J$10,Matches[SITE OUT],L$11)</f>
        <v>8</v>
      </c>
      <c r="M63" s="28">
        <f>COUNTIFS(Matches[TIMEBIN],$B63,Matches[SITE IN],J$10,Matches[SITE OUT],M$11)</f>
        <v>2</v>
      </c>
      <c r="N63" s="29">
        <f>COUNTIFS(Matches[TIMEBIN],$B63,Matches[SITE IN],J$10,Matches[SITE OUT],N$11)</f>
        <v>2</v>
      </c>
      <c r="O63" s="26">
        <f>COUNTIFS(Matches[TIMEBIN],$B63,Matches[SITE IN],O$10,Matches[SITE OUT],O$11)</f>
        <v>7</v>
      </c>
      <c r="P63" s="27">
        <f>COUNTIFS(Matches[TIMEBIN],$B63,Matches[SITE IN],O$10,Matches[SITE OUT],P$11)</f>
        <v>1</v>
      </c>
      <c r="Q63" s="28">
        <f>COUNTIFS(Matches[TIMEBIN],$B63,Matches[SITE IN],O$10,Matches[SITE OUT],Q$11)</f>
        <v>4</v>
      </c>
      <c r="R63" s="27">
        <f>COUNTIFS(Matches[TIMEBIN],$B63,Matches[SITE IN],O$10,Matches[SITE OUT],R$11)</f>
        <v>2</v>
      </c>
      <c r="S63" s="32">
        <f>COUNTIFS(Matches[TIMEBIN],$B63,Matches[SITE IN],O$10,Matches[SITE OUT],S$11)</f>
        <v>3</v>
      </c>
      <c r="T63" s="31">
        <f>COUNTIFS(Matches[TIMEBIN],$B63,Matches[SITE IN],T$10,Matches[SITE OUT],T$11)</f>
        <v>8</v>
      </c>
      <c r="U63" s="28">
        <f>COUNTIFS(Matches[TIMEBIN],$B63,Matches[SITE IN],T$10,Matches[SITE OUT],U$11)</f>
        <v>3</v>
      </c>
      <c r="V63" s="27">
        <f>COUNTIFS(Matches[TIMEBIN],$B63,Matches[SITE IN],T$10,Matches[SITE OUT],V$11)</f>
        <v>10</v>
      </c>
      <c r="W63" s="28">
        <f>COUNTIFS(Matches[TIMEBIN],$B63,Matches[SITE IN],T$10,Matches[SITE OUT],W$11)</f>
        <v>4</v>
      </c>
      <c r="X63" s="29">
        <f>COUNTIFS(Matches[TIMEBIN],$B63,Matches[SITE IN],T$10,Matches[SITE OUT],X$11)</f>
        <v>2</v>
      </c>
      <c r="Y63" s="126">
        <f t="shared" si="0"/>
        <v>105</v>
      </c>
    </row>
    <row r="64" spans="1:25" s="1" customFormat="1">
      <c r="A64"/>
      <c r="B64" s="123" t="str">
        <v>19:00 - 19:15</v>
      </c>
      <c r="C64" s="33">
        <f>COUNTIFS(Matches[TIMEBIN],$B64,Matches[SITE IN],C$10,Matches[SITE OUT],C$11)</f>
        <v>12</v>
      </c>
      <c r="D64" s="34">
        <f>COUNTIFS(Matches[TIMEBIN],$B64,Matches[SITE IN],C$10,Matches[SITE OUT],D$11)</f>
        <v>32</v>
      </c>
      <c r="E64" s="35">
        <f>COUNTIFS(Matches[TIMEBIN],$B64,Matches[SITE IN],C$10,Matches[SITE OUT],E$11)</f>
        <v>0</v>
      </c>
      <c r="F64" s="34">
        <f>COUNTIFS(Matches[TIMEBIN],$B64,Matches[SITE IN],C$10,Matches[SITE OUT],F$11)</f>
        <v>13</v>
      </c>
      <c r="G64" s="35">
        <f>COUNTIFS(Matches[TIMEBIN],$B64,Matches[SITE IN],C$10,Matches[SITE OUT],G$11)</f>
        <v>4</v>
      </c>
      <c r="H64" s="36">
        <f>COUNTIFS(Matches[TIMEBIN],$B64,Matches[SITE IN],C$10,Matches[SITE OUT],H$11)</f>
        <v>6</v>
      </c>
      <c r="I64" s="37">
        <f>COUNTIFS(Matches[TIMEBIN],$B64,Matches[SITE IN],I$10,Matches[SITE OUT],I$11)</f>
        <v>0</v>
      </c>
      <c r="J64" s="38">
        <f>COUNTIFS(Matches[TIMEBIN],$B64,Matches[SITE IN],J$10,Matches[SITE OUT],J$11)</f>
        <v>3</v>
      </c>
      <c r="K64" s="35">
        <f>COUNTIFS(Matches[TIMEBIN],$B64,Matches[SITE IN],J$10,Matches[SITE OUT],K$11)</f>
        <v>4</v>
      </c>
      <c r="L64" s="34">
        <f>COUNTIFS(Matches[TIMEBIN],$B64,Matches[SITE IN],J$10,Matches[SITE OUT],L$11)</f>
        <v>2</v>
      </c>
      <c r="M64" s="35">
        <f>COUNTIFS(Matches[TIMEBIN],$B64,Matches[SITE IN],J$10,Matches[SITE OUT],M$11)</f>
        <v>0</v>
      </c>
      <c r="N64" s="36">
        <f>COUNTIFS(Matches[TIMEBIN],$B64,Matches[SITE IN],J$10,Matches[SITE OUT],N$11)</f>
        <v>0</v>
      </c>
      <c r="O64" s="33">
        <f>COUNTIFS(Matches[TIMEBIN],$B64,Matches[SITE IN],O$10,Matches[SITE OUT],O$11)</f>
        <v>4</v>
      </c>
      <c r="P64" s="34">
        <f>COUNTIFS(Matches[TIMEBIN],$B64,Matches[SITE IN],O$10,Matches[SITE OUT],P$11)</f>
        <v>3</v>
      </c>
      <c r="Q64" s="35">
        <f>COUNTIFS(Matches[TIMEBIN],$B64,Matches[SITE IN],O$10,Matches[SITE OUT],Q$11)</f>
        <v>6</v>
      </c>
      <c r="R64" s="34">
        <f>COUNTIFS(Matches[TIMEBIN],$B64,Matches[SITE IN],O$10,Matches[SITE OUT],R$11)</f>
        <v>7</v>
      </c>
      <c r="S64" s="39">
        <f>COUNTIFS(Matches[TIMEBIN],$B64,Matches[SITE IN],O$10,Matches[SITE OUT],S$11)</f>
        <v>2</v>
      </c>
      <c r="T64" s="38">
        <f>COUNTIFS(Matches[TIMEBIN],$B64,Matches[SITE IN],T$10,Matches[SITE OUT],T$11)</f>
        <v>6</v>
      </c>
      <c r="U64" s="35">
        <f>COUNTIFS(Matches[TIMEBIN],$B64,Matches[SITE IN],T$10,Matches[SITE OUT],U$11)</f>
        <v>4</v>
      </c>
      <c r="V64" s="34">
        <f>COUNTIFS(Matches[TIMEBIN],$B64,Matches[SITE IN],T$10,Matches[SITE OUT],V$11)</f>
        <v>8</v>
      </c>
      <c r="W64" s="35">
        <f>COUNTIFS(Matches[TIMEBIN],$B64,Matches[SITE IN],T$10,Matches[SITE OUT],W$11)</f>
        <v>5</v>
      </c>
      <c r="X64" s="36">
        <f>COUNTIFS(Matches[TIMEBIN],$B64,Matches[SITE IN],T$10,Matches[SITE OUT],X$11)</f>
        <v>2</v>
      </c>
      <c r="Y64" s="127">
        <f t="shared" si="0"/>
        <v>123</v>
      </c>
    </row>
    <row r="65" spans="1:25" s="1" customFormat="1">
      <c r="A65"/>
      <c r="B65" s="125" t="str">
        <v>19:15 - 19:30</v>
      </c>
      <c r="C65" s="26">
        <f>COUNTIFS(Matches[TIMEBIN],$B65,Matches[SITE IN],C$10,Matches[SITE OUT],C$11)</f>
        <v>5</v>
      </c>
      <c r="D65" s="27">
        <f>COUNTIFS(Matches[TIMEBIN],$B65,Matches[SITE IN],C$10,Matches[SITE OUT],D$11)</f>
        <v>36</v>
      </c>
      <c r="E65" s="28">
        <f>COUNTIFS(Matches[TIMEBIN],$B65,Matches[SITE IN],C$10,Matches[SITE OUT],E$11)</f>
        <v>0</v>
      </c>
      <c r="F65" s="27">
        <f>COUNTIFS(Matches[TIMEBIN],$B65,Matches[SITE IN],C$10,Matches[SITE OUT],F$11)</f>
        <v>17</v>
      </c>
      <c r="G65" s="28">
        <f>COUNTIFS(Matches[TIMEBIN],$B65,Matches[SITE IN],C$10,Matches[SITE OUT],G$11)</f>
        <v>7</v>
      </c>
      <c r="H65" s="29">
        <f>COUNTIFS(Matches[TIMEBIN],$B65,Matches[SITE IN],C$10,Matches[SITE OUT],H$11)</f>
        <v>11</v>
      </c>
      <c r="I65" s="30">
        <f>COUNTIFS(Matches[TIMEBIN],$B65,Matches[SITE IN],I$10,Matches[SITE OUT],I$11)</f>
        <v>0</v>
      </c>
      <c r="J65" s="31">
        <f>COUNTIFS(Matches[TIMEBIN],$B65,Matches[SITE IN],J$10,Matches[SITE OUT],J$11)</f>
        <v>2</v>
      </c>
      <c r="K65" s="28">
        <f>COUNTIFS(Matches[TIMEBIN],$B65,Matches[SITE IN],J$10,Matches[SITE OUT],K$11)</f>
        <v>2</v>
      </c>
      <c r="L65" s="27">
        <f>COUNTIFS(Matches[TIMEBIN],$B65,Matches[SITE IN],J$10,Matches[SITE OUT],L$11)</f>
        <v>3</v>
      </c>
      <c r="M65" s="28">
        <f>COUNTIFS(Matches[TIMEBIN],$B65,Matches[SITE IN],J$10,Matches[SITE OUT],M$11)</f>
        <v>1</v>
      </c>
      <c r="N65" s="29">
        <f>COUNTIFS(Matches[TIMEBIN],$B65,Matches[SITE IN],J$10,Matches[SITE OUT],N$11)</f>
        <v>1</v>
      </c>
      <c r="O65" s="26">
        <f>COUNTIFS(Matches[TIMEBIN],$B65,Matches[SITE IN],O$10,Matches[SITE OUT],O$11)</f>
        <v>10</v>
      </c>
      <c r="P65" s="27">
        <f>COUNTIFS(Matches[TIMEBIN],$B65,Matches[SITE IN],O$10,Matches[SITE OUT],P$11)</f>
        <v>4</v>
      </c>
      <c r="Q65" s="28">
        <f>COUNTIFS(Matches[TIMEBIN],$B65,Matches[SITE IN],O$10,Matches[SITE OUT],Q$11)</f>
        <v>6</v>
      </c>
      <c r="R65" s="27">
        <f>COUNTIFS(Matches[TIMEBIN],$B65,Matches[SITE IN],O$10,Matches[SITE OUT],R$11)</f>
        <v>4</v>
      </c>
      <c r="S65" s="32">
        <f>COUNTIFS(Matches[TIMEBIN],$B65,Matches[SITE IN],O$10,Matches[SITE OUT],S$11)</f>
        <v>6</v>
      </c>
      <c r="T65" s="31">
        <f>COUNTIFS(Matches[TIMEBIN],$B65,Matches[SITE IN],T$10,Matches[SITE OUT],T$11)</f>
        <v>6</v>
      </c>
      <c r="U65" s="28">
        <f>COUNTIFS(Matches[TIMEBIN],$B65,Matches[SITE IN],T$10,Matches[SITE OUT],U$11)</f>
        <v>3</v>
      </c>
      <c r="V65" s="27">
        <f>COUNTIFS(Matches[TIMEBIN],$B65,Matches[SITE IN],T$10,Matches[SITE OUT],V$11)</f>
        <v>17</v>
      </c>
      <c r="W65" s="28">
        <f>COUNTIFS(Matches[TIMEBIN],$B65,Matches[SITE IN],T$10,Matches[SITE OUT],W$11)</f>
        <v>5</v>
      </c>
      <c r="X65" s="29">
        <f>COUNTIFS(Matches[TIMEBIN],$B65,Matches[SITE IN],T$10,Matches[SITE OUT],X$11)</f>
        <v>4</v>
      </c>
      <c r="Y65" s="126">
        <f t="shared" si="0"/>
        <v>150</v>
      </c>
    </row>
    <row r="66" spans="1:25" s="1" customFormat="1">
      <c r="A66"/>
      <c r="B66" s="123" t="str">
        <v>19:30 - 19:45</v>
      </c>
      <c r="C66" s="33">
        <f>COUNTIFS(Matches[TIMEBIN],$B66,Matches[SITE IN],C$10,Matches[SITE OUT],C$11)</f>
        <v>19</v>
      </c>
      <c r="D66" s="34">
        <f>COUNTIFS(Matches[TIMEBIN],$B66,Matches[SITE IN],C$10,Matches[SITE OUT],D$11)</f>
        <v>15</v>
      </c>
      <c r="E66" s="35">
        <f>COUNTIFS(Matches[TIMEBIN],$B66,Matches[SITE IN],C$10,Matches[SITE OUT],E$11)</f>
        <v>0</v>
      </c>
      <c r="F66" s="34">
        <f>COUNTIFS(Matches[TIMEBIN],$B66,Matches[SITE IN],C$10,Matches[SITE OUT],F$11)</f>
        <v>20</v>
      </c>
      <c r="G66" s="35">
        <f>COUNTIFS(Matches[TIMEBIN],$B66,Matches[SITE IN],C$10,Matches[SITE OUT],G$11)</f>
        <v>5</v>
      </c>
      <c r="H66" s="36">
        <f>COUNTIFS(Matches[TIMEBIN],$B66,Matches[SITE IN],C$10,Matches[SITE OUT],H$11)</f>
        <v>11</v>
      </c>
      <c r="I66" s="37">
        <f>COUNTIFS(Matches[TIMEBIN],$B66,Matches[SITE IN],I$10,Matches[SITE OUT],I$11)</f>
        <v>0</v>
      </c>
      <c r="J66" s="38">
        <f>COUNTIFS(Matches[TIMEBIN],$B66,Matches[SITE IN],J$10,Matches[SITE OUT],J$11)</f>
        <v>1</v>
      </c>
      <c r="K66" s="35">
        <f>COUNTIFS(Matches[TIMEBIN],$B66,Matches[SITE IN],J$10,Matches[SITE OUT],K$11)</f>
        <v>4</v>
      </c>
      <c r="L66" s="34">
        <f>COUNTIFS(Matches[TIMEBIN],$B66,Matches[SITE IN],J$10,Matches[SITE OUT],L$11)</f>
        <v>0</v>
      </c>
      <c r="M66" s="35">
        <f>COUNTIFS(Matches[TIMEBIN],$B66,Matches[SITE IN],J$10,Matches[SITE OUT],M$11)</f>
        <v>2</v>
      </c>
      <c r="N66" s="36">
        <f>COUNTIFS(Matches[TIMEBIN],$B66,Matches[SITE IN],J$10,Matches[SITE OUT],N$11)</f>
        <v>0</v>
      </c>
      <c r="O66" s="33">
        <f>COUNTIFS(Matches[TIMEBIN],$B66,Matches[SITE IN],O$10,Matches[SITE OUT],O$11)</f>
        <v>3</v>
      </c>
      <c r="P66" s="34">
        <f>COUNTIFS(Matches[TIMEBIN],$B66,Matches[SITE IN],O$10,Matches[SITE OUT],P$11)</f>
        <v>3</v>
      </c>
      <c r="Q66" s="35">
        <f>COUNTIFS(Matches[TIMEBIN],$B66,Matches[SITE IN],O$10,Matches[SITE OUT],Q$11)</f>
        <v>4</v>
      </c>
      <c r="R66" s="34">
        <f>COUNTIFS(Matches[TIMEBIN],$B66,Matches[SITE IN],O$10,Matches[SITE OUT],R$11)</f>
        <v>0</v>
      </c>
      <c r="S66" s="39">
        <f>COUNTIFS(Matches[TIMEBIN],$B66,Matches[SITE IN],O$10,Matches[SITE OUT],S$11)</f>
        <v>6</v>
      </c>
      <c r="T66" s="38">
        <f>COUNTIFS(Matches[TIMEBIN],$B66,Matches[SITE IN],T$10,Matches[SITE OUT],T$11)</f>
        <v>4</v>
      </c>
      <c r="U66" s="35">
        <f>COUNTIFS(Matches[TIMEBIN],$B66,Matches[SITE IN],T$10,Matches[SITE OUT],U$11)</f>
        <v>7</v>
      </c>
      <c r="V66" s="34">
        <f>COUNTIFS(Matches[TIMEBIN],$B66,Matches[SITE IN],T$10,Matches[SITE OUT],V$11)</f>
        <v>4</v>
      </c>
      <c r="W66" s="35">
        <f>COUNTIFS(Matches[TIMEBIN],$B66,Matches[SITE IN],T$10,Matches[SITE OUT],W$11)</f>
        <v>1</v>
      </c>
      <c r="X66" s="36">
        <f>COUNTIFS(Matches[TIMEBIN],$B66,Matches[SITE IN],T$10,Matches[SITE OUT],X$11)</f>
        <v>4</v>
      </c>
      <c r="Y66" s="127">
        <f t="shared" si="0"/>
        <v>113</v>
      </c>
    </row>
    <row r="67" spans="1:25" s="1" customFormat="1">
      <c r="A67"/>
      <c r="B67" s="125" t="str">
        <v>19:45 - 20:00</v>
      </c>
      <c r="C67" s="26">
        <f>COUNTIFS(Matches[TIMEBIN],$B67,Matches[SITE IN],C$10,Matches[SITE OUT],C$11)</f>
        <v>8</v>
      </c>
      <c r="D67" s="27">
        <f>COUNTIFS(Matches[TIMEBIN],$B67,Matches[SITE IN],C$10,Matches[SITE OUT],D$11)</f>
        <v>11</v>
      </c>
      <c r="E67" s="28">
        <f>COUNTIFS(Matches[TIMEBIN],$B67,Matches[SITE IN],C$10,Matches[SITE OUT],E$11)</f>
        <v>0</v>
      </c>
      <c r="F67" s="27">
        <f>COUNTIFS(Matches[TIMEBIN],$B67,Matches[SITE IN],C$10,Matches[SITE OUT],F$11)</f>
        <v>8</v>
      </c>
      <c r="G67" s="28">
        <f>COUNTIFS(Matches[TIMEBIN],$B67,Matches[SITE IN],C$10,Matches[SITE OUT],G$11)</f>
        <v>4</v>
      </c>
      <c r="H67" s="29">
        <f>COUNTIFS(Matches[TIMEBIN],$B67,Matches[SITE IN],C$10,Matches[SITE OUT],H$11)</f>
        <v>4</v>
      </c>
      <c r="I67" s="30">
        <f>COUNTIFS(Matches[TIMEBIN],$B67,Matches[SITE IN],I$10,Matches[SITE OUT],I$11)</f>
        <v>0</v>
      </c>
      <c r="J67" s="31">
        <f>COUNTIFS(Matches[TIMEBIN],$B67,Matches[SITE IN],J$10,Matches[SITE OUT],J$11)</f>
        <v>1</v>
      </c>
      <c r="K67" s="28">
        <f>COUNTIFS(Matches[TIMEBIN],$B67,Matches[SITE IN],J$10,Matches[SITE OUT],K$11)</f>
        <v>1</v>
      </c>
      <c r="L67" s="27">
        <f>COUNTIFS(Matches[TIMEBIN],$B67,Matches[SITE IN],J$10,Matches[SITE OUT],L$11)</f>
        <v>2</v>
      </c>
      <c r="M67" s="28">
        <f>COUNTIFS(Matches[TIMEBIN],$B67,Matches[SITE IN],J$10,Matches[SITE OUT],M$11)</f>
        <v>0</v>
      </c>
      <c r="N67" s="29">
        <f>COUNTIFS(Matches[TIMEBIN],$B67,Matches[SITE IN],J$10,Matches[SITE OUT],N$11)</f>
        <v>0</v>
      </c>
      <c r="O67" s="26">
        <f>COUNTIFS(Matches[TIMEBIN],$B67,Matches[SITE IN],O$10,Matches[SITE OUT],O$11)</f>
        <v>2</v>
      </c>
      <c r="P67" s="27">
        <f>COUNTIFS(Matches[TIMEBIN],$B67,Matches[SITE IN],O$10,Matches[SITE OUT],P$11)</f>
        <v>4</v>
      </c>
      <c r="Q67" s="28">
        <f>COUNTIFS(Matches[TIMEBIN],$B67,Matches[SITE IN],O$10,Matches[SITE OUT],Q$11)</f>
        <v>4</v>
      </c>
      <c r="R67" s="27">
        <f>COUNTIFS(Matches[TIMEBIN],$B67,Matches[SITE IN],O$10,Matches[SITE OUT],R$11)</f>
        <v>2</v>
      </c>
      <c r="S67" s="32">
        <f>COUNTIFS(Matches[TIMEBIN],$B67,Matches[SITE IN],O$10,Matches[SITE OUT],S$11)</f>
        <v>2</v>
      </c>
      <c r="T67" s="31">
        <f>COUNTIFS(Matches[TIMEBIN],$B67,Matches[SITE IN],T$10,Matches[SITE OUT],T$11)</f>
        <v>7</v>
      </c>
      <c r="U67" s="28">
        <f>COUNTIFS(Matches[TIMEBIN],$B67,Matches[SITE IN],T$10,Matches[SITE OUT],U$11)</f>
        <v>7</v>
      </c>
      <c r="V67" s="27">
        <f>COUNTIFS(Matches[TIMEBIN],$B67,Matches[SITE IN],T$10,Matches[SITE OUT],V$11)</f>
        <v>7</v>
      </c>
      <c r="W67" s="28">
        <f>COUNTIFS(Matches[TIMEBIN],$B67,Matches[SITE IN],T$10,Matches[SITE OUT],W$11)</f>
        <v>1</v>
      </c>
      <c r="X67" s="29">
        <f>COUNTIFS(Matches[TIMEBIN],$B67,Matches[SITE IN],T$10,Matches[SITE OUT],X$11)</f>
        <v>1</v>
      </c>
      <c r="Y67" s="126">
        <f t="shared" si="0"/>
        <v>76</v>
      </c>
    </row>
    <row r="68" spans="1:25" s="1" customFormat="1">
      <c r="A68"/>
      <c r="B68" s="123" t="str">
        <v>20:00 - 20:15</v>
      </c>
      <c r="C68" s="33">
        <f>COUNTIFS(Matches[TIMEBIN],$B68,Matches[SITE IN],C$10,Matches[SITE OUT],C$11)</f>
        <v>8</v>
      </c>
      <c r="D68" s="34">
        <f>COUNTIFS(Matches[TIMEBIN],$B68,Matches[SITE IN],C$10,Matches[SITE OUT],D$11)</f>
        <v>18</v>
      </c>
      <c r="E68" s="35">
        <f>COUNTIFS(Matches[TIMEBIN],$B68,Matches[SITE IN],C$10,Matches[SITE OUT],E$11)</f>
        <v>0</v>
      </c>
      <c r="F68" s="34">
        <f>COUNTIFS(Matches[TIMEBIN],$B68,Matches[SITE IN],C$10,Matches[SITE OUT],F$11)</f>
        <v>9</v>
      </c>
      <c r="G68" s="35">
        <f>COUNTIFS(Matches[TIMEBIN],$B68,Matches[SITE IN],C$10,Matches[SITE OUT],G$11)</f>
        <v>4</v>
      </c>
      <c r="H68" s="36">
        <f>COUNTIFS(Matches[TIMEBIN],$B68,Matches[SITE IN],C$10,Matches[SITE OUT],H$11)</f>
        <v>10</v>
      </c>
      <c r="I68" s="37">
        <f>COUNTIFS(Matches[TIMEBIN],$B68,Matches[SITE IN],I$10,Matches[SITE OUT],I$11)</f>
        <v>0</v>
      </c>
      <c r="J68" s="38">
        <f>COUNTIFS(Matches[TIMEBIN],$B68,Matches[SITE IN],J$10,Matches[SITE OUT],J$11)</f>
        <v>2</v>
      </c>
      <c r="K68" s="35">
        <f>COUNTIFS(Matches[TIMEBIN],$B68,Matches[SITE IN],J$10,Matches[SITE OUT],K$11)</f>
        <v>1</v>
      </c>
      <c r="L68" s="34">
        <f>COUNTIFS(Matches[TIMEBIN],$B68,Matches[SITE IN],J$10,Matches[SITE OUT],L$11)</f>
        <v>4</v>
      </c>
      <c r="M68" s="35">
        <f>COUNTIFS(Matches[TIMEBIN],$B68,Matches[SITE IN],J$10,Matches[SITE OUT],M$11)</f>
        <v>2</v>
      </c>
      <c r="N68" s="36">
        <f>COUNTIFS(Matches[TIMEBIN],$B68,Matches[SITE IN],J$10,Matches[SITE OUT],N$11)</f>
        <v>2</v>
      </c>
      <c r="O68" s="33">
        <f>COUNTIFS(Matches[TIMEBIN],$B68,Matches[SITE IN],O$10,Matches[SITE OUT],O$11)</f>
        <v>4</v>
      </c>
      <c r="P68" s="34">
        <f>COUNTIFS(Matches[TIMEBIN],$B68,Matches[SITE IN],O$10,Matches[SITE OUT],P$11)</f>
        <v>6</v>
      </c>
      <c r="Q68" s="35">
        <f>COUNTIFS(Matches[TIMEBIN],$B68,Matches[SITE IN],O$10,Matches[SITE OUT],Q$11)</f>
        <v>5</v>
      </c>
      <c r="R68" s="34">
        <f>COUNTIFS(Matches[TIMEBIN],$B68,Matches[SITE IN],O$10,Matches[SITE OUT],R$11)</f>
        <v>0</v>
      </c>
      <c r="S68" s="39">
        <f>COUNTIFS(Matches[TIMEBIN],$B68,Matches[SITE IN],O$10,Matches[SITE OUT],S$11)</f>
        <v>4</v>
      </c>
      <c r="T68" s="38">
        <f>COUNTIFS(Matches[TIMEBIN],$B68,Matches[SITE IN],T$10,Matches[SITE OUT],T$11)</f>
        <v>4</v>
      </c>
      <c r="U68" s="35">
        <f>COUNTIFS(Matches[TIMEBIN],$B68,Matches[SITE IN],T$10,Matches[SITE OUT],U$11)</f>
        <v>4</v>
      </c>
      <c r="V68" s="34">
        <f>COUNTIFS(Matches[TIMEBIN],$B68,Matches[SITE IN],T$10,Matches[SITE OUT],V$11)</f>
        <v>9</v>
      </c>
      <c r="W68" s="35">
        <f>COUNTIFS(Matches[TIMEBIN],$B68,Matches[SITE IN],T$10,Matches[SITE OUT],W$11)</f>
        <v>0</v>
      </c>
      <c r="X68" s="36">
        <f>COUNTIFS(Matches[TIMEBIN],$B68,Matches[SITE IN],T$10,Matches[SITE OUT],X$11)</f>
        <v>0</v>
      </c>
      <c r="Y68" s="127">
        <f t="shared" si="0"/>
        <v>96</v>
      </c>
    </row>
    <row r="69" spans="1:25" s="1" customFormat="1">
      <c r="A69"/>
      <c r="B69" s="125" t="str">
        <v>20:15 - 20:30</v>
      </c>
      <c r="C69" s="26">
        <f>COUNTIFS(Matches[TIMEBIN],$B69,Matches[SITE IN],C$10,Matches[SITE OUT],C$11)</f>
        <v>7</v>
      </c>
      <c r="D69" s="27">
        <f>COUNTIFS(Matches[TIMEBIN],$B69,Matches[SITE IN],C$10,Matches[SITE OUT],D$11)</f>
        <v>25</v>
      </c>
      <c r="E69" s="28">
        <f>COUNTIFS(Matches[TIMEBIN],$B69,Matches[SITE IN],C$10,Matches[SITE OUT],E$11)</f>
        <v>0</v>
      </c>
      <c r="F69" s="27">
        <f>COUNTIFS(Matches[TIMEBIN],$B69,Matches[SITE IN],C$10,Matches[SITE OUT],F$11)</f>
        <v>12</v>
      </c>
      <c r="G69" s="28">
        <f>COUNTIFS(Matches[TIMEBIN],$B69,Matches[SITE IN],C$10,Matches[SITE OUT],G$11)</f>
        <v>11</v>
      </c>
      <c r="H69" s="29">
        <f>COUNTIFS(Matches[TIMEBIN],$B69,Matches[SITE IN],C$10,Matches[SITE OUT],H$11)</f>
        <v>6</v>
      </c>
      <c r="I69" s="30">
        <f>COUNTIFS(Matches[TIMEBIN],$B69,Matches[SITE IN],I$10,Matches[SITE OUT],I$11)</f>
        <v>0</v>
      </c>
      <c r="J69" s="31">
        <f>COUNTIFS(Matches[TIMEBIN],$B69,Matches[SITE IN],J$10,Matches[SITE OUT],J$11)</f>
        <v>6</v>
      </c>
      <c r="K69" s="28">
        <f>COUNTIFS(Matches[TIMEBIN],$B69,Matches[SITE IN],J$10,Matches[SITE OUT],K$11)</f>
        <v>1</v>
      </c>
      <c r="L69" s="27">
        <f>COUNTIFS(Matches[TIMEBIN],$B69,Matches[SITE IN],J$10,Matches[SITE OUT],L$11)</f>
        <v>1</v>
      </c>
      <c r="M69" s="28">
        <f>COUNTIFS(Matches[TIMEBIN],$B69,Matches[SITE IN],J$10,Matches[SITE OUT],M$11)</f>
        <v>1</v>
      </c>
      <c r="N69" s="29">
        <f>COUNTIFS(Matches[TIMEBIN],$B69,Matches[SITE IN],J$10,Matches[SITE OUT],N$11)</f>
        <v>0</v>
      </c>
      <c r="O69" s="26">
        <f>COUNTIFS(Matches[TIMEBIN],$B69,Matches[SITE IN],O$10,Matches[SITE OUT],O$11)</f>
        <v>2</v>
      </c>
      <c r="P69" s="27">
        <f>COUNTIFS(Matches[TIMEBIN],$B69,Matches[SITE IN],O$10,Matches[SITE OUT],P$11)</f>
        <v>1</v>
      </c>
      <c r="Q69" s="28">
        <f>COUNTIFS(Matches[TIMEBIN],$B69,Matches[SITE IN],O$10,Matches[SITE OUT],Q$11)</f>
        <v>3</v>
      </c>
      <c r="R69" s="27">
        <f>COUNTIFS(Matches[TIMEBIN],$B69,Matches[SITE IN],O$10,Matches[SITE OUT],R$11)</f>
        <v>3</v>
      </c>
      <c r="S69" s="32">
        <f>COUNTIFS(Matches[TIMEBIN],$B69,Matches[SITE IN],O$10,Matches[SITE OUT],S$11)</f>
        <v>7</v>
      </c>
      <c r="T69" s="31">
        <f>COUNTIFS(Matches[TIMEBIN],$B69,Matches[SITE IN],T$10,Matches[SITE OUT],T$11)</f>
        <v>1</v>
      </c>
      <c r="U69" s="28">
        <f>COUNTIFS(Matches[TIMEBIN],$B69,Matches[SITE IN],T$10,Matches[SITE OUT],U$11)</f>
        <v>3</v>
      </c>
      <c r="V69" s="27">
        <f>COUNTIFS(Matches[TIMEBIN],$B69,Matches[SITE IN],T$10,Matches[SITE OUT],V$11)</f>
        <v>3</v>
      </c>
      <c r="W69" s="28">
        <f>COUNTIFS(Matches[TIMEBIN],$B69,Matches[SITE IN],T$10,Matches[SITE OUT],W$11)</f>
        <v>0</v>
      </c>
      <c r="X69" s="29">
        <f>COUNTIFS(Matches[TIMEBIN],$B69,Matches[SITE IN],T$10,Matches[SITE OUT],X$11)</f>
        <v>1</v>
      </c>
      <c r="Y69" s="126">
        <f t="shared" si="0"/>
        <v>94</v>
      </c>
    </row>
    <row r="70" spans="1:25" s="1" customFormat="1">
      <c r="A70"/>
      <c r="B70" s="123" t="str">
        <v>20:30 - 20:45</v>
      </c>
      <c r="C70" s="33">
        <f>COUNTIFS(Matches[TIMEBIN],$B70,Matches[SITE IN],C$10,Matches[SITE OUT],C$11)</f>
        <v>8</v>
      </c>
      <c r="D70" s="34">
        <f>COUNTIFS(Matches[TIMEBIN],$B70,Matches[SITE IN],C$10,Matches[SITE OUT],D$11)</f>
        <v>17</v>
      </c>
      <c r="E70" s="35">
        <f>COUNTIFS(Matches[TIMEBIN],$B70,Matches[SITE IN],C$10,Matches[SITE OUT],E$11)</f>
        <v>0</v>
      </c>
      <c r="F70" s="34">
        <f>COUNTIFS(Matches[TIMEBIN],$B70,Matches[SITE IN],C$10,Matches[SITE OUT],F$11)</f>
        <v>5</v>
      </c>
      <c r="G70" s="35">
        <f>COUNTIFS(Matches[TIMEBIN],$B70,Matches[SITE IN],C$10,Matches[SITE OUT],G$11)</f>
        <v>6</v>
      </c>
      <c r="H70" s="36">
        <f>COUNTIFS(Matches[TIMEBIN],$B70,Matches[SITE IN],C$10,Matches[SITE OUT],H$11)</f>
        <v>0</v>
      </c>
      <c r="I70" s="37">
        <f>COUNTIFS(Matches[TIMEBIN],$B70,Matches[SITE IN],I$10,Matches[SITE OUT],I$11)</f>
        <v>0</v>
      </c>
      <c r="J70" s="38">
        <f>COUNTIFS(Matches[TIMEBIN],$B70,Matches[SITE IN],J$10,Matches[SITE OUT],J$11)</f>
        <v>1</v>
      </c>
      <c r="K70" s="35">
        <f>COUNTIFS(Matches[TIMEBIN],$B70,Matches[SITE IN],J$10,Matches[SITE OUT],K$11)</f>
        <v>2</v>
      </c>
      <c r="L70" s="34">
        <f>COUNTIFS(Matches[TIMEBIN],$B70,Matches[SITE IN],J$10,Matches[SITE OUT],L$11)</f>
        <v>3</v>
      </c>
      <c r="M70" s="35">
        <f>COUNTIFS(Matches[TIMEBIN],$B70,Matches[SITE IN],J$10,Matches[SITE OUT],M$11)</f>
        <v>0</v>
      </c>
      <c r="N70" s="36">
        <f>COUNTIFS(Matches[TIMEBIN],$B70,Matches[SITE IN],J$10,Matches[SITE OUT],N$11)</f>
        <v>1</v>
      </c>
      <c r="O70" s="33">
        <f>COUNTIFS(Matches[TIMEBIN],$B70,Matches[SITE IN],O$10,Matches[SITE OUT],O$11)</f>
        <v>2</v>
      </c>
      <c r="P70" s="34">
        <f>COUNTIFS(Matches[TIMEBIN],$B70,Matches[SITE IN],O$10,Matches[SITE OUT],P$11)</f>
        <v>3</v>
      </c>
      <c r="Q70" s="35">
        <f>COUNTIFS(Matches[TIMEBIN],$B70,Matches[SITE IN],O$10,Matches[SITE OUT],Q$11)</f>
        <v>3</v>
      </c>
      <c r="R70" s="34">
        <f>COUNTIFS(Matches[TIMEBIN],$B70,Matches[SITE IN],O$10,Matches[SITE OUT],R$11)</f>
        <v>0</v>
      </c>
      <c r="S70" s="39">
        <f>COUNTIFS(Matches[TIMEBIN],$B70,Matches[SITE IN],O$10,Matches[SITE OUT],S$11)</f>
        <v>2</v>
      </c>
      <c r="T70" s="38">
        <f>COUNTIFS(Matches[TIMEBIN],$B70,Matches[SITE IN],T$10,Matches[SITE OUT],T$11)</f>
        <v>4</v>
      </c>
      <c r="U70" s="35">
        <f>COUNTIFS(Matches[TIMEBIN],$B70,Matches[SITE IN],T$10,Matches[SITE OUT],U$11)</f>
        <v>4</v>
      </c>
      <c r="V70" s="34">
        <f>COUNTIFS(Matches[TIMEBIN],$B70,Matches[SITE IN],T$10,Matches[SITE OUT],V$11)</f>
        <v>3</v>
      </c>
      <c r="W70" s="35">
        <f>COUNTIFS(Matches[TIMEBIN],$B70,Matches[SITE IN],T$10,Matches[SITE OUT],W$11)</f>
        <v>3</v>
      </c>
      <c r="X70" s="36">
        <f>COUNTIFS(Matches[TIMEBIN],$B70,Matches[SITE IN],T$10,Matches[SITE OUT],X$11)</f>
        <v>0</v>
      </c>
      <c r="Y70" s="127">
        <f t="shared" si="0"/>
        <v>67</v>
      </c>
    </row>
    <row r="71" spans="1:25" s="1" customFormat="1">
      <c r="A71"/>
      <c r="B71" s="125" t="str">
        <v>20:45 - 21:00</v>
      </c>
      <c r="C71" s="26">
        <f>COUNTIFS(Matches[TIMEBIN],$B71,Matches[SITE IN],C$10,Matches[SITE OUT],C$11)</f>
        <v>13</v>
      </c>
      <c r="D71" s="27">
        <f>COUNTIFS(Matches[TIMEBIN],$B71,Matches[SITE IN],C$10,Matches[SITE OUT],D$11)</f>
        <v>26</v>
      </c>
      <c r="E71" s="28">
        <f>COUNTIFS(Matches[TIMEBIN],$B71,Matches[SITE IN],C$10,Matches[SITE OUT],E$11)</f>
        <v>0</v>
      </c>
      <c r="F71" s="27">
        <f>COUNTIFS(Matches[TIMEBIN],$B71,Matches[SITE IN],C$10,Matches[SITE OUT],F$11)</f>
        <v>4</v>
      </c>
      <c r="G71" s="28">
        <f>COUNTIFS(Matches[TIMEBIN],$B71,Matches[SITE IN],C$10,Matches[SITE OUT],G$11)</f>
        <v>4</v>
      </c>
      <c r="H71" s="29">
        <f>COUNTIFS(Matches[TIMEBIN],$B71,Matches[SITE IN],C$10,Matches[SITE OUT],H$11)</f>
        <v>6</v>
      </c>
      <c r="I71" s="30">
        <f>COUNTIFS(Matches[TIMEBIN],$B71,Matches[SITE IN],I$10,Matches[SITE OUT],I$11)</f>
        <v>0</v>
      </c>
      <c r="J71" s="31">
        <f>COUNTIFS(Matches[TIMEBIN],$B71,Matches[SITE IN],J$10,Matches[SITE OUT],J$11)</f>
        <v>0</v>
      </c>
      <c r="K71" s="28">
        <f>COUNTIFS(Matches[TIMEBIN],$B71,Matches[SITE IN],J$10,Matches[SITE OUT],K$11)</f>
        <v>1</v>
      </c>
      <c r="L71" s="27">
        <f>COUNTIFS(Matches[TIMEBIN],$B71,Matches[SITE IN],J$10,Matches[SITE OUT],L$11)</f>
        <v>0</v>
      </c>
      <c r="M71" s="28">
        <f>COUNTIFS(Matches[TIMEBIN],$B71,Matches[SITE IN],J$10,Matches[SITE OUT],M$11)</f>
        <v>2</v>
      </c>
      <c r="N71" s="29">
        <f>COUNTIFS(Matches[TIMEBIN],$B71,Matches[SITE IN],J$10,Matches[SITE OUT],N$11)</f>
        <v>0</v>
      </c>
      <c r="O71" s="26">
        <f>COUNTIFS(Matches[TIMEBIN],$B71,Matches[SITE IN],O$10,Matches[SITE OUT],O$11)</f>
        <v>7</v>
      </c>
      <c r="P71" s="27">
        <f>COUNTIFS(Matches[TIMEBIN],$B71,Matches[SITE IN],O$10,Matches[SITE OUT],P$11)</f>
        <v>6</v>
      </c>
      <c r="Q71" s="28">
        <f>COUNTIFS(Matches[TIMEBIN],$B71,Matches[SITE IN],O$10,Matches[SITE OUT],Q$11)</f>
        <v>2</v>
      </c>
      <c r="R71" s="27">
        <f>COUNTIFS(Matches[TIMEBIN],$B71,Matches[SITE IN],O$10,Matches[SITE OUT],R$11)</f>
        <v>0</v>
      </c>
      <c r="S71" s="32">
        <f>COUNTIFS(Matches[TIMEBIN],$B71,Matches[SITE IN],O$10,Matches[SITE OUT],S$11)</f>
        <v>2</v>
      </c>
      <c r="T71" s="31">
        <f>COUNTIFS(Matches[TIMEBIN],$B71,Matches[SITE IN],T$10,Matches[SITE OUT],T$11)</f>
        <v>2</v>
      </c>
      <c r="U71" s="28">
        <f>COUNTIFS(Matches[TIMEBIN],$B71,Matches[SITE IN],T$10,Matches[SITE OUT],U$11)</f>
        <v>1</v>
      </c>
      <c r="V71" s="27">
        <f>COUNTIFS(Matches[TIMEBIN],$B71,Matches[SITE IN],T$10,Matches[SITE OUT],V$11)</f>
        <v>2</v>
      </c>
      <c r="W71" s="28">
        <f>COUNTIFS(Matches[TIMEBIN],$B71,Matches[SITE IN],T$10,Matches[SITE OUT],W$11)</f>
        <v>1</v>
      </c>
      <c r="X71" s="29">
        <f>COUNTIFS(Matches[TIMEBIN],$B71,Matches[SITE IN],T$10,Matches[SITE OUT],X$11)</f>
        <v>1</v>
      </c>
      <c r="Y71" s="126">
        <f t="shared" si="0"/>
        <v>80</v>
      </c>
    </row>
    <row r="72" spans="1:25" s="1" customFormat="1">
      <c r="A72"/>
      <c r="B72" s="123" t="str">
        <v>21:00 - 21:15</v>
      </c>
      <c r="C72" s="33">
        <f>COUNTIFS(Matches[TIMEBIN],$B72,Matches[SITE IN],C$10,Matches[SITE OUT],C$11)</f>
        <v>15</v>
      </c>
      <c r="D72" s="34">
        <f>COUNTIFS(Matches[TIMEBIN],$B72,Matches[SITE IN],C$10,Matches[SITE OUT],D$11)</f>
        <v>22</v>
      </c>
      <c r="E72" s="35">
        <f>COUNTIFS(Matches[TIMEBIN],$B72,Matches[SITE IN],C$10,Matches[SITE OUT],E$11)</f>
        <v>0</v>
      </c>
      <c r="F72" s="34">
        <f>COUNTIFS(Matches[TIMEBIN],$B72,Matches[SITE IN],C$10,Matches[SITE OUT],F$11)</f>
        <v>8</v>
      </c>
      <c r="G72" s="35">
        <f>COUNTIFS(Matches[TIMEBIN],$B72,Matches[SITE IN],C$10,Matches[SITE OUT],G$11)</f>
        <v>4</v>
      </c>
      <c r="H72" s="36">
        <f>COUNTIFS(Matches[TIMEBIN],$B72,Matches[SITE IN],C$10,Matches[SITE OUT],H$11)</f>
        <v>5</v>
      </c>
      <c r="I72" s="37">
        <f>COUNTIFS(Matches[TIMEBIN],$B72,Matches[SITE IN],I$10,Matches[SITE OUT],I$11)</f>
        <v>0</v>
      </c>
      <c r="J72" s="38">
        <f>COUNTIFS(Matches[TIMEBIN],$B72,Matches[SITE IN],J$10,Matches[SITE OUT],J$11)</f>
        <v>1</v>
      </c>
      <c r="K72" s="35">
        <f>COUNTIFS(Matches[TIMEBIN],$B72,Matches[SITE IN],J$10,Matches[SITE OUT],K$11)</f>
        <v>1</v>
      </c>
      <c r="L72" s="34">
        <f>COUNTIFS(Matches[TIMEBIN],$B72,Matches[SITE IN],J$10,Matches[SITE OUT],L$11)</f>
        <v>1</v>
      </c>
      <c r="M72" s="35">
        <f>COUNTIFS(Matches[TIMEBIN],$B72,Matches[SITE IN],J$10,Matches[SITE OUT],M$11)</f>
        <v>0</v>
      </c>
      <c r="N72" s="36">
        <f>COUNTIFS(Matches[TIMEBIN],$B72,Matches[SITE IN],J$10,Matches[SITE OUT],N$11)</f>
        <v>0</v>
      </c>
      <c r="O72" s="33">
        <f>COUNTIFS(Matches[TIMEBIN],$B72,Matches[SITE IN],O$10,Matches[SITE OUT],O$11)</f>
        <v>1</v>
      </c>
      <c r="P72" s="34">
        <f>COUNTIFS(Matches[TIMEBIN],$B72,Matches[SITE IN],O$10,Matches[SITE OUT],P$11)</f>
        <v>1</v>
      </c>
      <c r="Q72" s="35">
        <f>COUNTIFS(Matches[TIMEBIN],$B72,Matches[SITE IN],O$10,Matches[SITE OUT],Q$11)</f>
        <v>3</v>
      </c>
      <c r="R72" s="34">
        <f>COUNTIFS(Matches[TIMEBIN],$B72,Matches[SITE IN],O$10,Matches[SITE OUT],R$11)</f>
        <v>1</v>
      </c>
      <c r="S72" s="39">
        <f>COUNTIFS(Matches[TIMEBIN],$B72,Matches[SITE IN],O$10,Matches[SITE OUT],S$11)</f>
        <v>4</v>
      </c>
      <c r="T72" s="38">
        <f>COUNTIFS(Matches[TIMEBIN],$B72,Matches[SITE IN],T$10,Matches[SITE OUT],T$11)</f>
        <v>2</v>
      </c>
      <c r="U72" s="35">
        <f>COUNTIFS(Matches[TIMEBIN],$B72,Matches[SITE IN],T$10,Matches[SITE OUT],U$11)</f>
        <v>2</v>
      </c>
      <c r="V72" s="34">
        <f>COUNTIFS(Matches[TIMEBIN],$B72,Matches[SITE IN],T$10,Matches[SITE OUT],V$11)</f>
        <v>2</v>
      </c>
      <c r="W72" s="35">
        <f>COUNTIFS(Matches[TIMEBIN],$B72,Matches[SITE IN],T$10,Matches[SITE OUT],W$11)</f>
        <v>0</v>
      </c>
      <c r="X72" s="36">
        <f>COUNTIFS(Matches[TIMEBIN],$B72,Matches[SITE IN],T$10,Matches[SITE OUT],X$11)</f>
        <v>1</v>
      </c>
      <c r="Y72" s="127">
        <f t="shared" si="0"/>
        <v>74</v>
      </c>
    </row>
    <row r="73" spans="1:25" s="1" customFormat="1">
      <c r="A73"/>
      <c r="B73" s="125" t="str">
        <v>21:15 - 21:30</v>
      </c>
      <c r="C73" s="26">
        <f>COUNTIFS(Matches[TIMEBIN],$B73,Matches[SITE IN],C$10,Matches[SITE OUT],C$11)</f>
        <v>13</v>
      </c>
      <c r="D73" s="27">
        <f>COUNTIFS(Matches[TIMEBIN],$B73,Matches[SITE IN],C$10,Matches[SITE OUT],D$11)</f>
        <v>18</v>
      </c>
      <c r="E73" s="28">
        <f>COUNTIFS(Matches[TIMEBIN],$B73,Matches[SITE IN],C$10,Matches[SITE OUT],E$11)</f>
        <v>0</v>
      </c>
      <c r="F73" s="27">
        <f>COUNTIFS(Matches[TIMEBIN],$B73,Matches[SITE IN],C$10,Matches[SITE OUT],F$11)</f>
        <v>3</v>
      </c>
      <c r="G73" s="28">
        <f>COUNTIFS(Matches[TIMEBIN],$B73,Matches[SITE IN],C$10,Matches[SITE OUT],G$11)</f>
        <v>3</v>
      </c>
      <c r="H73" s="29">
        <f>COUNTIFS(Matches[TIMEBIN],$B73,Matches[SITE IN],C$10,Matches[SITE OUT],H$11)</f>
        <v>4</v>
      </c>
      <c r="I73" s="30">
        <f>COUNTIFS(Matches[TIMEBIN],$B73,Matches[SITE IN],I$10,Matches[SITE OUT],I$11)</f>
        <v>0</v>
      </c>
      <c r="J73" s="31">
        <f>COUNTIFS(Matches[TIMEBIN],$B73,Matches[SITE IN],J$10,Matches[SITE OUT],J$11)</f>
        <v>1</v>
      </c>
      <c r="K73" s="28">
        <f>COUNTIFS(Matches[TIMEBIN],$B73,Matches[SITE IN],J$10,Matches[SITE OUT],K$11)</f>
        <v>2</v>
      </c>
      <c r="L73" s="27">
        <f>COUNTIFS(Matches[TIMEBIN],$B73,Matches[SITE IN],J$10,Matches[SITE OUT],L$11)</f>
        <v>3</v>
      </c>
      <c r="M73" s="28">
        <f>COUNTIFS(Matches[TIMEBIN],$B73,Matches[SITE IN],J$10,Matches[SITE OUT],M$11)</f>
        <v>0</v>
      </c>
      <c r="N73" s="29">
        <f>COUNTIFS(Matches[TIMEBIN],$B73,Matches[SITE IN],J$10,Matches[SITE OUT],N$11)</f>
        <v>1</v>
      </c>
      <c r="O73" s="26">
        <f>COUNTIFS(Matches[TIMEBIN],$B73,Matches[SITE IN],O$10,Matches[SITE OUT],O$11)</f>
        <v>4</v>
      </c>
      <c r="P73" s="27">
        <f>COUNTIFS(Matches[TIMEBIN],$B73,Matches[SITE IN],O$10,Matches[SITE OUT],P$11)</f>
        <v>1</v>
      </c>
      <c r="Q73" s="28">
        <f>COUNTIFS(Matches[TIMEBIN],$B73,Matches[SITE IN],O$10,Matches[SITE OUT],Q$11)</f>
        <v>2</v>
      </c>
      <c r="R73" s="27">
        <f>COUNTIFS(Matches[TIMEBIN],$B73,Matches[SITE IN],O$10,Matches[SITE OUT],R$11)</f>
        <v>0</v>
      </c>
      <c r="S73" s="32">
        <f>COUNTIFS(Matches[TIMEBIN],$B73,Matches[SITE IN],O$10,Matches[SITE OUT],S$11)</f>
        <v>0</v>
      </c>
      <c r="T73" s="31">
        <f>COUNTIFS(Matches[TIMEBIN],$B73,Matches[SITE IN],T$10,Matches[SITE OUT],T$11)</f>
        <v>2</v>
      </c>
      <c r="U73" s="28">
        <f>COUNTIFS(Matches[TIMEBIN],$B73,Matches[SITE IN],T$10,Matches[SITE OUT],U$11)</f>
        <v>3</v>
      </c>
      <c r="V73" s="27">
        <f>COUNTIFS(Matches[TIMEBIN],$B73,Matches[SITE IN],T$10,Matches[SITE OUT],V$11)</f>
        <v>0</v>
      </c>
      <c r="W73" s="28">
        <f>COUNTIFS(Matches[TIMEBIN],$B73,Matches[SITE IN],T$10,Matches[SITE OUT],W$11)</f>
        <v>4</v>
      </c>
      <c r="X73" s="29">
        <f>COUNTIFS(Matches[TIMEBIN],$B73,Matches[SITE IN],T$10,Matches[SITE OUT],X$11)</f>
        <v>0</v>
      </c>
      <c r="Y73" s="126">
        <f t="shared" si="0"/>
        <v>64</v>
      </c>
    </row>
    <row r="74" spans="1:25" s="1" customFormat="1">
      <c r="A74"/>
      <c r="B74" s="123" t="str">
        <v>21:30 - 21:45</v>
      </c>
      <c r="C74" s="33">
        <f>COUNTIFS(Matches[TIMEBIN],$B74,Matches[SITE IN],C$10,Matches[SITE OUT],C$11)</f>
        <v>8</v>
      </c>
      <c r="D74" s="34">
        <f>COUNTIFS(Matches[TIMEBIN],$B74,Matches[SITE IN],C$10,Matches[SITE OUT],D$11)</f>
        <v>18</v>
      </c>
      <c r="E74" s="35">
        <f>COUNTIFS(Matches[TIMEBIN],$B74,Matches[SITE IN],C$10,Matches[SITE OUT],E$11)</f>
        <v>0</v>
      </c>
      <c r="F74" s="34">
        <f>COUNTIFS(Matches[TIMEBIN],$B74,Matches[SITE IN],C$10,Matches[SITE OUT],F$11)</f>
        <v>5</v>
      </c>
      <c r="G74" s="35">
        <f>COUNTIFS(Matches[TIMEBIN],$B74,Matches[SITE IN],C$10,Matches[SITE OUT],G$11)</f>
        <v>4</v>
      </c>
      <c r="H74" s="36">
        <f>COUNTIFS(Matches[TIMEBIN],$B74,Matches[SITE IN],C$10,Matches[SITE OUT],H$11)</f>
        <v>2</v>
      </c>
      <c r="I74" s="37">
        <f>COUNTIFS(Matches[TIMEBIN],$B74,Matches[SITE IN],I$10,Matches[SITE OUT],I$11)</f>
        <v>0</v>
      </c>
      <c r="J74" s="38">
        <f>COUNTIFS(Matches[TIMEBIN],$B74,Matches[SITE IN],J$10,Matches[SITE OUT],J$11)</f>
        <v>3</v>
      </c>
      <c r="K74" s="35">
        <f>COUNTIFS(Matches[TIMEBIN],$B74,Matches[SITE IN],J$10,Matches[SITE OUT],K$11)</f>
        <v>3</v>
      </c>
      <c r="L74" s="34">
        <f>COUNTIFS(Matches[TIMEBIN],$B74,Matches[SITE IN],J$10,Matches[SITE OUT],L$11)</f>
        <v>2</v>
      </c>
      <c r="M74" s="35">
        <f>COUNTIFS(Matches[TIMEBIN],$B74,Matches[SITE IN],J$10,Matches[SITE OUT],M$11)</f>
        <v>2</v>
      </c>
      <c r="N74" s="36">
        <f>COUNTIFS(Matches[TIMEBIN],$B74,Matches[SITE IN],J$10,Matches[SITE OUT],N$11)</f>
        <v>1</v>
      </c>
      <c r="O74" s="33">
        <f>COUNTIFS(Matches[TIMEBIN],$B74,Matches[SITE IN],O$10,Matches[SITE OUT],O$11)</f>
        <v>3</v>
      </c>
      <c r="P74" s="34">
        <f>COUNTIFS(Matches[TIMEBIN],$B74,Matches[SITE IN],O$10,Matches[SITE OUT],P$11)</f>
        <v>0</v>
      </c>
      <c r="Q74" s="35">
        <f>COUNTIFS(Matches[TIMEBIN],$B74,Matches[SITE IN],O$10,Matches[SITE OUT],Q$11)</f>
        <v>7</v>
      </c>
      <c r="R74" s="34">
        <f>COUNTIFS(Matches[TIMEBIN],$B74,Matches[SITE IN],O$10,Matches[SITE OUT],R$11)</f>
        <v>2</v>
      </c>
      <c r="S74" s="39">
        <f>COUNTIFS(Matches[TIMEBIN],$B74,Matches[SITE IN],O$10,Matches[SITE OUT],S$11)</f>
        <v>3</v>
      </c>
      <c r="T74" s="38">
        <f>COUNTIFS(Matches[TIMEBIN],$B74,Matches[SITE IN],T$10,Matches[SITE OUT],T$11)</f>
        <v>1</v>
      </c>
      <c r="U74" s="35">
        <f>COUNTIFS(Matches[TIMEBIN],$B74,Matches[SITE IN],T$10,Matches[SITE OUT],U$11)</f>
        <v>3</v>
      </c>
      <c r="V74" s="34">
        <f>COUNTIFS(Matches[TIMEBIN],$B74,Matches[SITE IN],T$10,Matches[SITE OUT],V$11)</f>
        <v>6</v>
      </c>
      <c r="W74" s="35">
        <f>COUNTIFS(Matches[TIMEBIN],$B74,Matches[SITE IN],T$10,Matches[SITE OUT],W$11)</f>
        <v>0</v>
      </c>
      <c r="X74" s="36">
        <f>COUNTIFS(Matches[TIMEBIN],$B74,Matches[SITE IN],T$10,Matches[SITE OUT],X$11)</f>
        <v>0</v>
      </c>
      <c r="Y74" s="127">
        <f t="shared" si="0"/>
        <v>73</v>
      </c>
    </row>
    <row r="75" spans="1:25" s="1" customFormat="1">
      <c r="A75"/>
      <c r="B75" s="125" t="str">
        <v>21:45 - 22:00</v>
      </c>
      <c r="C75" s="26">
        <f>COUNTIFS(Matches[TIMEBIN],$B75,Matches[SITE IN],C$10,Matches[SITE OUT],C$11)</f>
        <v>11</v>
      </c>
      <c r="D75" s="27">
        <f>COUNTIFS(Matches[TIMEBIN],$B75,Matches[SITE IN],C$10,Matches[SITE OUT],D$11)</f>
        <v>17</v>
      </c>
      <c r="E75" s="28">
        <f>COUNTIFS(Matches[TIMEBIN],$B75,Matches[SITE IN],C$10,Matches[SITE OUT],E$11)</f>
        <v>0</v>
      </c>
      <c r="F75" s="27">
        <f>COUNTIFS(Matches[TIMEBIN],$B75,Matches[SITE IN],C$10,Matches[SITE OUT],F$11)</f>
        <v>7</v>
      </c>
      <c r="G75" s="28">
        <f>COUNTIFS(Matches[TIMEBIN],$B75,Matches[SITE IN],C$10,Matches[SITE OUT],G$11)</f>
        <v>3</v>
      </c>
      <c r="H75" s="29">
        <f>COUNTIFS(Matches[TIMEBIN],$B75,Matches[SITE IN],C$10,Matches[SITE OUT],H$11)</f>
        <v>3</v>
      </c>
      <c r="I75" s="30">
        <f>COUNTIFS(Matches[TIMEBIN],$B75,Matches[SITE IN],I$10,Matches[SITE OUT],I$11)</f>
        <v>0</v>
      </c>
      <c r="J75" s="31">
        <f>COUNTIFS(Matches[TIMEBIN],$B75,Matches[SITE IN],J$10,Matches[SITE OUT],J$11)</f>
        <v>2</v>
      </c>
      <c r="K75" s="28">
        <f>COUNTIFS(Matches[TIMEBIN],$B75,Matches[SITE IN],J$10,Matches[SITE OUT],K$11)</f>
        <v>2</v>
      </c>
      <c r="L75" s="27">
        <f>COUNTIFS(Matches[TIMEBIN],$B75,Matches[SITE IN],J$10,Matches[SITE OUT],L$11)</f>
        <v>3</v>
      </c>
      <c r="M75" s="28">
        <f>COUNTIFS(Matches[TIMEBIN],$B75,Matches[SITE IN],J$10,Matches[SITE OUT],M$11)</f>
        <v>1</v>
      </c>
      <c r="N75" s="29">
        <f>COUNTIFS(Matches[TIMEBIN],$B75,Matches[SITE IN],J$10,Matches[SITE OUT],N$11)</f>
        <v>0</v>
      </c>
      <c r="O75" s="26">
        <f>COUNTIFS(Matches[TIMEBIN],$B75,Matches[SITE IN],O$10,Matches[SITE OUT],O$11)</f>
        <v>4</v>
      </c>
      <c r="P75" s="27">
        <f>COUNTIFS(Matches[TIMEBIN],$B75,Matches[SITE IN],O$10,Matches[SITE OUT],P$11)</f>
        <v>0</v>
      </c>
      <c r="Q75" s="28">
        <f>COUNTIFS(Matches[TIMEBIN],$B75,Matches[SITE IN],O$10,Matches[SITE OUT],Q$11)</f>
        <v>3</v>
      </c>
      <c r="R75" s="27">
        <f>COUNTIFS(Matches[TIMEBIN],$B75,Matches[SITE IN],O$10,Matches[SITE OUT],R$11)</f>
        <v>1</v>
      </c>
      <c r="S75" s="32">
        <f>COUNTIFS(Matches[TIMEBIN],$B75,Matches[SITE IN],O$10,Matches[SITE OUT],S$11)</f>
        <v>0</v>
      </c>
      <c r="T75" s="31">
        <f>COUNTIFS(Matches[TIMEBIN],$B75,Matches[SITE IN],T$10,Matches[SITE OUT],T$11)</f>
        <v>2</v>
      </c>
      <c r="U75" s="28">
        <f>COUNTIFS(Matches[TIMEBIN],$B75,Matches[SITE IN],T$10,Matches[SITE OUT],U$11)</f>
        <v>1</v>
      </c>
      <c r="V75" s="27">
        <f>COUNTIFS(Matches[TIMEBIN],$B75,Matches[SITE IN],T$10,Matches[SITE OUT],V$11)</f>
        <v>1</v>
      </c>
      <c r="W75" s="28">
        <f>COUNTIFS(Matches[TIMEBIN],$B75,Matches[SITE IN],T$10,Matches[SITE OUT],W$11)</f>
        <v>0</v>
      </c>
      <c r="X75" s="29">
        <f>COUNTIFS(Matches[TIMEBIN],$B75,Matches[SITE IN],T$10,Matches[SITE OUT],X$11)</f>
        <v>0</v>
      </c>
      <c r="Y75" s="126">
        <f t="shared" si="0"/>
        <v>61</v>
      </c>
    </row>
    <row r="76" spans="1:25" s="1" customFormat="1">
      <c r="A76"/>
      <c r="B76" s="123" t="str">
        <v>22:00 - 22:15</v>
      </c>
      <c r="C76" s="33">
        <f>COUNTIFS(Matches[TIMEBIN],$B76,Matches[SITE IN],C$10,Matches[SITE OUT],C$11)</f>
        <v>11</v>
      </c>
      <c r="D76" s="34">
        <f>COUNTIFS(Matches[TIMEBIN],$B76,Matches[SITE IN],C$10,Matches[SITE OUT],D$11)</f>
        <v>20</v>
      </c>
      <c r="E76" s="35">
        <f>COUNTIFS(Matches[TIMEBIN],$B76,Matches[SITE IN],C$10,Matches[SITE OUT],E$11)</f>
        <v>0</v>
      </c>
      <c r="F76" s="34">
        <f>COUNTIFS(Matches[TIMEBIN],$B76,Matches[SITE IN],C$10,Matches[SITE OUT],F$11)</f>
        <v>3</v>
      </c>
      <c r="G76" s="35">
        <f>COUNTIFS(Matches[TIMEBIN],$B76,Matches[SITE IN],C$10,Matches[SITE OUT],G$11)</f>
        <v>3</v>
      </c>
      <c r="H76" s="36">
        <f>COUNTIFS(Matches[TIMEBIN],$B76,Matches[SITE IN],C$10,Matches[SITE OUT],H$11)</f>
        <v>2</v>
      </c>
      <c r="I76" s="37">
        <f>COUNTIFS(Matches[TIMEBIN],$B76,Matches[SITE IN],I$10,Matches[SITE OUT],I$11)</f>
        <v>0</v>
      </c>
      <c r="J76" s="38">
        <f>COUNTIFS(Matches[TIMEBIN],$B76,Matches[SITE IN],J$10,Matches[SITE OUT],J$11)</f>
        <v>4</v>
      </c>
      <c r="K76" s="35">
        <f>COUNTIFS(Matches[TIMEBIN],$B76,Matches[SITE IN],J$10,Matches[SITE OUT],K$11)</f>
        <v>5</v>
      </c>
      <c r="L76" s="34">
        <f>COUNTIFS(Matches[TIMEBIN],$B76,Matches[SITE IN],J$10,Matches[SITE OUT],L$11)</f>
        <v>1</v>
      </c>
      <c r="M76" s="35">
        <f>COUNTIFS(Matches[TIMEBIN],$B76,Matches[SITE IN],J$10,Matches[SITE OUT],M$11)</f>
        <v>1</v>
      </c>
      <c r="N76" s="36">
        <f>COUNTIFS(Matches[TIMEBIN],$B76,Matches[SITE IN],J$10,Matches[SITE OUT],N$11)</f>
        <v>0</v>
      </c>
      <c r="O76" s="33">
        <f>COUNTIFS(Matches[TIMEBIN],$B76,Matches[SITE IN],O$10,Matches[SITE OUT],O$11)</f>
        <v>4</v>
      </c>
      <c r="P76" s="34">
        <f>COUNTIFS(Matches[TIMEBIN],$B76,Matches[SITE IN],O$10,Matches[SITE OUT],P$11)</f>
        <v>1</v>
      </c>
      <c r="Q76" s="35">
        <f>COUNTIFS(Matches[TIMEBIN],$B76,Matches[SITE IN],O$10,Matches[SITE OUT],Q$11)</f>
        <v>2</v>
      </c>
      <c r="R76" s="34">
        <f>COUNTIFS(Matches[TIMEBIN],$B76,Matches[SITE IN],O$10,Matches[SITE OUT],R$11)</f>
        <v>2</v>
      </c>
      <c r="S76" s="39">
        <f>COUNTIFS(Matches[TIMEBIN],$B76,Matches[SITE IN],O$10,Matches[SITE OUT],S$11)</f>
        <v>3</v>
      </c>
      <c r="T76" s="38">
        <f>COUNTIFS(Matches[TIMEBIN],$B76,Matches[SITE IN],T$10,Matches[SITE OUT],T$11)</f>
        <v>1</v>
      </c>
      <c r="U76" s="35">
        <f>COUNTIFS(Matches[TIMEBIN],$B76,Matches[SITE IN],T$10,Matches[SITE OUT],U$11)</f>
        <v>0</v>
      </c>
      <c r="V76" s="34">
        <f>COUNTIFS(Matches[TIMEBIN],$B76,Matches[SITE IN],T$10,Matches[SITE OUT],V$11)</f>
        <v>2</v>
      </c>
      <c r="W76" s="35">
        <f>COUNTIFS(Matches[TIMEBIN],$B76,Matches[SITE IN],T$10,Matches[SITE OUT],W$11)</f>
        <v>0</v>
      </c>
      <c r="X76" s="36">
        <f>COUNTIFS(Matches[TIMEBIN],$B76,Matches[SITE IN],T$10,Matches[SITE OUT],X$11)</f>
        <v>0</v>
      </c>
      <c r="Y76" s="127">
        <f t="shared" si="0"/>
        <v>65</v>
      </c>
    </row>
    <row r="77" spans="1:25" s="1" customFormat="1">
      <c r="A77"/>
      <c r="B77" s="125" t="str">
        <v>22:15 - 22:30</v>
      </c>
      <c r="C77" s="26">
        <f>COUNTIFS(Matches[TIMEBIN],$B77,Matches[SITE IN],C$10,Matches[SITE OUT],C$11)</f>
        <v>10</v>
      </c>
      <c r="D77" s="27">
        <f>COUNTIFS(Matches[TIMEBIN],$B77,Matches[SITE IN],C$10,Matches[SITE OUT],D$11)</f>
        <v>18</v>
      </c>
      <c r="E77" s="28">
        <f>COUNTIFS(Matches[TIMEBIN],$B77,Matches[SITE IN],C$10,Matches[SITE OUT],E$11)</f>
        <v>0</v>
      </c>
      <c r="F77" s="27">
        <f>COUNTIFS(Matches[TIMEBIN],$B77,Matches[SITE IN],C$10,Matches[SITE OUT],F$11)</f>
        <v>7</v>
      </c>
      <c r="G77" s="28">
        <f>COUNTIFS(Matches[TIMEBIN],$B77,Matches[SITE IN],C$10,Matches[SITE OUT],G$11)</f>
        <v>1</v>
      </c>
      <c r="H77" s="29">
        <f>COUNTIFS(Matches[TIMEBIN],$B77,Matches[SITE IN],C$10,Matches[SITE OUT],H$11)</f>
        <v>2</v>
      </c>
      <c r="I77" s="30">
        <f>COUNTIFS(Matches[TIMEBIN],$B77,Matches[SITE IN],I$10,Matches[SITE OUT],I$11)</f>
        <v>0</v>
      </c>
      <c r="J77" s="31">
        <f>COUNTIFS(Matches[TIMEBIN],$B77,Matches[SITE IN],J$10,Matches[SITE OUT],J$11)</f>
        <v>4</v>
      </c>
      <c r="K77" s="28">
        <f>COUNTIFS(Matches[TIMEBIN],$B77,Matches[SITE IN],J$10,Matches[SITE OUT],K$11)</f>
        <v>2</v>
      </c>
      <c r="L77" s="27">
        <f>COUNTIFS(Matches[TIMEBIN],$B77,Matches[SITE IN],J$10,Matches[SITE OUT],L$11)</f>
        <v>3</v>
      </c>
      <c r="M77" s="28">
        <f>COUNTIFS(Matches[TIMEBIN],$B77,Matches[SITE IN],J$10,Matches[SITE OUT],M$11)</f>
        <v>0</v>
      </c>
      <c r="N77" s="29">
        <f>COUNTIFS(Matches[TIMEBIN],$B77,Matches[SITE IN],J$10,Matches[SITE OUT],N$11)</f>
        <v>0</v>
      </c>
      <c r="O77" s="26">
        <f>COUNTIFS(Matches[TIMEBIN],$B77,Matches[SITE IN],O$10,Matches[SITE OUT],O$11)</f>
        <v>0</v>
      </c>
      <c r="P77" s="27">
        <f>COUNTIFS(Matches[TIMEBIN],$B77,Matches[SITE IN],O$10,Matches[SITE OUT],P$11)</f>
        <v>3</v>
      </c>
      <c r="Q77" s="28">
        <f>COUNTIFS(Matches[TIMEBIN],$B77,Matches[SITE IN],O$10,Matches[SITE OUT],Q$11)</f>
        <v>2</v>
      </c>
      <c r="R77" s="27">
        <f>COUNTIFS(Matches[TIMEBIN],$B77,Matches[SITE IN],O$10,Matches[SITE OUT],R$11)</f>
        <v>3</v>
      </c>
      <c r="S77" s="32">
        <f>COUNTIFS(Matches[TIMEBIN],$B77,Matches[SITE IN],O$10,Matches[SITE OUT],S$11)</f>
        <v>0</v>
      </c>
      <c r="T77" s="31">
        <f>COUNTIFS(Matches[TIMEBIN],$B77,Matches[SITE IN],T$10,Matches[SITE OUT],T$11)</f>
        <v>3</v>
      </c>
      <c r="U77" s="28">
        <f>COUNTIFS(Matches[TIMEBIN],$B77,Matches[SITE IN],T$10,Matches[SITE OUT],U$11)</f>
        <v>2</v>
      </c>
      <c r="V77" s="27">
        <f>COUNTIFS(Matches[TIMEBIN],$B77,Matches[SITE IN],T$10,Matches[SITE OUT],V$11)</f>
        <v>3</v>
      </c>
      <c r="W77" s="28">
        <f>COUNTIFS(Matches[TIMEBIN],$B77,Matches[SITE IN],T$10,Matches[SITE OUT],W$11)</f>
        <v>1</v>
      </c>
      <c r="X77" s="29">
        <f>COUNTIFS(Matches[TIMEBIN],$B77,Matches[SITE IN],T$10,Matches[SITE OUT],X$11)</f>
        <v>0</v>
      </c>
      <c r="Y77" s="126">
        <f t="shared" ref="Y77:Y83" si="1">SUM($C77:$X77)</f>
        <v>64</v>
      </c>
    </row>
    <row r="78" spans="1:25" s="1" customFormat="1">
      <c r="A78"/>
      <c r="B78" s="123" t="str">
        <v>22:30 - 22:45</v>
      </c>
      <c r="C78" s="33">
        <f>COUNTIFS(Matches[TIMEBIN],$B78,Matches[SITE IN],C$10,Matches[SITE OUT],C$11)</f>
        <v>13</v>
      </c>
      <c r="D78" s="34">
        <f>COUNTIFS(Matches[TIMEBIN],$B78,Matches[SITE IN],C$10,Matches[SITE OUT],D$11)</f>
        <v>14</v>
      </c>
      <c r="E78" s="35">
        <f>COUNTIFS(Matches[TIMEBIN],$B78,Matches[SITE IN],C$10,Matches[SITE OUT],E$11)</f>
        <v>0</v>
      </c>
      <c r="F78" s="34">
        <f>COUNTIFS(Matches[TIMEBIN],$B78,Matches[SITE IN],C$10,Matches[SITE OUT],F$11)</f>
        <v>3</v>
      </c>
      <c r="G78" s="35">
        <f>COUNTIFS(Matches[TIMEBIN],$B78,Matches[SITE IN],C$10,Matches[SITE OUT],G$11)</f>
        <v>3</v>
      </c>
      <c r="H78" s="36">
        <f>COUNTIFS(Matches[TIMEBIN],$B78,Matches[SITE IN],C$10,Matches[SITE OUT],H$11)</f>
        <v>2</v>
      </c>
      <c r="I78" s="37">
        <f>COUNTIFS(Matches[TIMEBIN],$B78,Matches[SITE IN],I$10,Matches[SITE OUT],I$11)</f>
        <v>0</v>
      </c>
      <c r="J78" s="38">
        <f>COUNTIFS(Matches[TIMEBIN],$B78,Matches[SITE IN],J$10,Matches[SITE OUT],J$11)</f>
        <v>4</v>
      </c>
      <c r="K78" s="35">
        <f>COUNTIFS(Matches[TIMEBIN],$B78,Matches[SITE IN],J$10,Matches[SITE OUT],K$11)</f>
        <v>4</v>
      </c>
      <c r="L78" s="34">
        <f>COUNTIFS(Matches[TIMEBIN],$B78,Matches[SITE IN],J$10,Matches[SITE OUT],L$11)</f>
        <v>2</v>
      </c>
      <c r="M78" s="35">
        <f>COUNTIFS(Matches[TIMEBIN],$B78,Matches[SITE IN],J$10,Matches[SITE OUT],M$11)</f>
        <v>0</v>
      </c>
      <c r="N78" s="36">
        <f>COUNTIFS(Matches[TIMEBIN],$B78,Matches[SITE IN],J$10,Matches[SITE OUT],N$11)</f>
        <v>0</v>
      </c>
      <c r="O78" s="33">
        <f>COUNTIFS(Matches[TIMEBIN],$B78,Matches[SITE IN],O$10,Matches[SITE OUT],O$11)</f>
        <v>3</v>
      </c>
      <c r="P78" s="34">
        <f>COUNTIFS(Matches[TIMEBIN],$B78,Matches[SITE IN],O$10,Matches[SITE OUT],P$11)</f>
        <v>1</v>
      </c>
      <c r="Q78" s="35">
        <f>COUNTIFS(Matches[TIMEBIN],$B78,Matches[SITE IN],O$10,Matches[SITE OUT],Q$11)</f>
        <v>5</v>
      </c>
      <c r="R78" s="34">
        <f>COUNTIFS(Matches[TIMEBIN],$B78,Matches[SITE IN],O$10,Matches[SITE OUT],R$11)</f>
        <v>1</v>
      </c>
      <c r="S78" s="39">
        <f>COUNTIFS(Matches[TIMEBIN],$B78,Matches[SITE IN],O$10,Matches[SITE OUT],S$11)</f>
        <v>2</v>
      </c>
      <c r="T78" s="38">
        <f>COUNTIFS(Matches[TIMEBIN],$B78,Matches[SITE IN],T$10,Matches[SITE OUT],T$11)</f>
        <v>2</v>
      </c>
      <c r="U78" s="35">
        <f>COUNTIFS(Matches[TIMEBIN],$B78,Matches[SITE IN],T$10,Matches[SITE OUT],U$11)</f>
        <v>1</v>
      </c>
      <c r="V78" s="34">
        <f>COUNTIFS(Matches[TIMEBIN],$B78,Matches[SITE IN],T$10,Matches[SITE OUT],V$11)</f>
        <v>5</v>
      </c>
      <c r="W78" s="35">
        <f>COUNTIFS(Matches[TIMEBIN],$B78,Matches[SITE IN],T$10,Matches[SITE OUT],W$11)</f>
        <v>1</v>
      </c>
      <c r="X78" s="36">
        <f>COUNTIFS(Matches[TIMEBIN],$B78,Matches[SITE IN],T$10,Matches[SITE OUT],X$11)</f>
        <v>0</v>
      </c>
      <c r="Y78" s="127">
        <f t="shared" si="1"/>
        <v>66</v>
      </c>
    </row>
    <row r="79" spans="1:25" s="1" customFormat="1">
      <c r="A79"/>
      <c r="B79" s="125" t="str">
        <v>22:45 - 23:00</v>
      </c>
      <c r="C79" s="26">
        <f>COUNTIFS(Matches[TIMEBIN],$B79,Matches[SITE IN],C$10,Matches[SITE OUT],C$11)</f>
        <v>16</v>
      </c>
      <c r="D79" s="27">
        <f>COUNTIFS(Matches[TIMEBIN],$B79,Matches[SITE IN],C$10,Matches[SITE OUT],D$11)</f>
        <v>7</v>
      </c>
      <c r="E79" s="28">
        <f>COUNTIFS(Matches[TIMEBIN],$B79,Matches[SITE IN],C$10,Matches[SITE OUT],E$11)</f>
        <v>0</v>
      </c>
      <c r="F79" s="27">
        <f>COUNTIFS(Matches[TIMEBIN],$B79,Matches[SITE IN],C$10,Matches[SITE OUT],F$11)</f>
        <v>5</v>
      </c>
      <c r="G79" s="28">
        <f>COUNTIFS(Matches[TIMEBIN],$B79,Matches[SITE IN],C$10,Matches[SITE OUT],G$11)</f>
        <v>5</v>
      </c>
      <c r="H79" s="29">
        <f>COUNTIFS(Matches[TIMEBIN],$B79,Matches[SITE IN],C$10,Matches[SITE OUT],H$11)</f>
        <v>3</v>
      </c>
      <c r="I79" s="30">
        <f>COUNTIFS(Matches[TIMEBIN],$B79,Matches[SITE IN],I$10,Matches[SITE OUT],I$11)</f>
        <v>0</v>
      </c>
      <c r="J79" s="31">
        <f>COUNTIFS(Matches[TIMEBIN],$B79,Matches[SITE IN],J$10,Matches[SITE OUT],J$11)</f>
        <v>2</v>
      </c>
      <c r="K79" s="28">
        <f>COUNTIFS(Matches[TIMEBIN],$B79,Matches[SITE IN],J$10,Matches[SITE OUT],K$11)</f>
        <v>1</v>
      </c>
      <c r="L79" s="27">
        <f>COUNTIFS(Matches[TIMEBIN],$B79,Matches[SITE IN],J$10,Matches[SITE OUT],L$11)</f>
        <v>5</v>
      </c>
      <c r="M79" s="28">
        <f>COUNTIFS(Matches[TIMEBIN],$B79,Matches[SITE IN],J$10,Matches[SITE OUT],M$11)</f>
        <v>0</v>
      </c>
      <c r="N79" s="29">
        <f>COUNTIFS(Matches[TIMEBIN],$B79,Matches[SITE IN],J$10,Matches[SITE OUT],N$11)</f>
        <v>0</v>
      </c>
      <c r="O79" s="26">
        <f>COUNTIFS(Matches[TIMEBIN],$B79,Matches[SITE IN],O$10,Matches[SITE OUT],O$11)</f>
        <v>3</v>
      </c>
      <c r="P79" s="27">
        <f>COUNTIFS(Matches[TIMEBIN],$B79,Matches[SITE IN],O$10,Matches[SITE OUT],P$11)</f>
        <v>6</v>
      </c>
      <c r="Q79" s="28">
        <f>COUNTIFS(Matches[TIMEBIN],$B79,Matches[SITE IN],O$10,Matches[SITE OUT],Q$11)</f>
        <v>2</v>
      </c>
      <c r="R79" s="27">
        <f>COUNTIFS(Matches[TIMEBIN],$B79,Matches[SITE IN],O$10,Matches[SITE OUT],R$11)</f>
        <v>0</v>
      </c>
      <c r="S79" s="32">
        <f>COUNTIFS(Matches[TIMEBIN],$B79,Matches[SITE IN],O$10,Matches[SITE OUT],S$11)</f>
        <v>1</v>
      </c>
      <c r="T79" s="31">
        <f>COUNTIFS(Matches[TIMEBIN],$B79,Matches[SITE IN],T$10,Matches[SITE OUT],T$11)</f>
        <v>6</v>
      </c>
      <c r="U79" s="28">
        <f>COUNTIFS(Matches[TIMEBIN],$B79,Matches[SITE IN],T$10,Matches[SITE OUT],U$11)</f>
        <v>1</v>
      </c>
      <c r="V79" s="27">
        <f>COUNTIFS(Matches[TIMEBIN],$B79,Matches[SITE IN],T$10,Matches[SITE OUT],V$11)</f>
        <v>3</v>
      </c>
      <c r="W79" s="28">
        <f>COUNTIFS(Matches[TIMEBIN],$B79,Matches[SITE IN],T$10,Matches[SITE OUT],W$11)</f>
        <v>2</v>
      </c>
      <c r="X79" s="29">
        <f>COUNTIFS(Matches[TIMEBIN],$B79,Matches[SITE IN],T$10,Matches[SITE OUT],X$11)</f>
        <v>1</v>
      </c>
      <c r="Y79" s="126">
        <f t="shared" si="1"/>
        <v>69</v>
      </c>
    </row>
    <row r="80" spans="1:25" s="1" customFormat="1">
      <c r="A80"/>
      <c r="B80" s="123" t="str">
        <v>23:00 - 23:15</v>
      </c>
      <c r="C80" s="33">
        <f>COUNTIFS(Matches[TIMEBIN],$B80,Matches[SITE IN],C$10,Matches[SITE OUT],C$11)</f>
        <v>17</v>
      </c>
      <c r="D80" s="34">
        <f>COUNTIFS(Matches[TIMEBIN],$B80,Matches[SITE IN],C$10,Matches[SITE OUT],D$11)</f>
        <v>19</v>
      </c>
      <c r="E80" s="35">
        <f>COUNTIFS(Matches[TIMEBIN],$B80,Matches[SITE IN],C$10,Matches[SITE OUT],E$11)</f>
        <v>0</v>
      </c>
      <c r="F80" s="34">
        <f>COUNTIFS(Matches[TIMEBIN],$B80,Matches[SITE IN],C$10,Matches[SITE OUT],F$11)</f>
        <v>3</v>
      </c>
      <c r="G80" s="35">
        <f>COUNTIFS(Matches[TIMEBIN],$B80,Matches[SITE IN],C$10,Matches[SITE OUT],G$11)</f>
        <v>4</v>
      </c>
      <c r="H80" s="36">
        <f>COUNTIFS(Matches[TIMEBIN],$B80,Matches[SITE IN],C$10,Matches[SITE OUT],H$11)</f>
        <v>7</v>
      </c>
      <c r="I80" s="37">
        <f>COUNTIFS(Matches[TIMEBIN],$B80,Matches[SITE IN],I$10,Matches[SITE OUT],I$11)</f>
        <v>0</v>
      </c>
      <c r="J80" s="38">
        <f>COUNTIFS(Matches[TIMEBIN],$B80,Matches[SITE IN],J$10,Matches[SITE OUT],J$11)</f>
        <v>2</v>
      </c>
      <c r="K80" s="35">
        <f>COUNTIFS(Matches[TIMEBIN],$B80,Matches[SITE IN],J$10,Matches[SITE OUT],K$11)</f>
        <v>1</v>
      </c>
      <c r="L80" s="34">
        <f>COUNTIFS(Matches[TIMEBIN],$B80,Matches[SITE IN],J$10,Matches[SITE OUT],L$11)</f>
        <v>5</v>
      </c>
      <c r="M80" s="35">
        <f>COUNTIFS(Matches[TIMEBIN],$B80,Matches[SITE IN],J$10,Matches[SITE OUT],M$11)</f>
        <v>0</v>
      </c>
      <c r="N80" s="36">
        <f>COUNTIFS(Matches[TIMEBIN],$B80,Matches[SITE IN],J$10,Matches[SITE OUT],N$11)</f>
        <v>0</v>
      </c>
      <c r="O80" s="33">
        <f>COUNTIFS(Matches[TIMEBIN],$B80,Matches[SITE IN],O$10,Matches[SITE OUT],O$11)</f>
        <v>2</v>
      </c>
      <c r="P80" s="34">
        <f>COUNTIFS(Matches[TIMEBIN],$B80,Matches[SITE IN],O$10,Matches[SITE OUT],P$11)</f>
        <v>1</v>
      </c>
      <c r="Q80" s="35">
        <f>COUNTIFS(Matches[TIMEBIN],$B80,Matches[SITE IN],O$10,Matches[SITE OUT],Q$11)</f>
        <v>1</v>
      </c>
      <c r="R80" s="34">
        <f>COUNTIFS(Matches[TIMEBIN],$B80,Matches[SITE IN],O$10,Matches[SITE OUT],R$11)</f>
        <v>1</v>
      </c>
      <c r="S80" s="39">
        <f>COUNTIFS(Matches[TIMEBIN],$B80,Matches[SITE IN],O$10,Matches[SITE OUT],S$11)</f>
        <v>6</v>
      </c>
      <c r="T80" s="38">
        <f>COUNTIFS(Matches[TIMEBIN],$B80,Matches[SITE IN],T$10,Matches[SITE OUT],T$11)</f>
        <v>0</v>
      </c>
      <c r="U80" s="35">
        <f>COUNTIFS(Matches[TIMEBIN],$B80,Matches[SITE IN],T$10,Matches[SITE OUT],U$11)</f>
        <v>0</v>
      </c>
      <c r="V80" s="34">
        <f>COUNTIFS(Matches[TIMEBIN],$B80,Matches[SITE IN],T$10,Matches[SITE OUT],V$11)</f>
        <v>3</v>
      </c>
      <c r="W80" s="35">
        <f>COUNTIFS(Matches[TIMEBIN],$B80,Matches[SITE IN],T$10,Matches[SITE OUT],W$11)</f>
        <v>0</v>
      </c>
      <c r="X80" s="36">
        <f>COUNTIFS(Matches[TIMEBIN],$B80,Matches[SITE IN],T$10,Matches[SITE OUT],X$11)</f>
        <v>0</v>
      </c>
      <c r="Y80" s="127">
        <f t="shared" si="1"/>
        <v>72</v>
      </c>
    </row>
    <row r="81" spans="1:25" s="1" customFormat="1">
      <c r="A81"/>
      <c r="B81" s="125" t="str">
        <v>23:15 - 23:30</v>
      </c>
      <c r="C81" s="26">
        <f>COUNTIFS(Matches[TIMEBIN],$B81,Matches[SITE IN],C$10,Matches[SITE OUT],C$11)</f>
        <v>9</v>
      </c>
      <c r="D81" s="27">
        <f>COUNTIFS(Matches[TIMEBIN],$B81,Matches[SITE IN],C$10,Matches[SITE OUT],D$11)</f>
        <v>15</v>
      </c>
      <c r="E81" s="28">
        <f>COUNTIFS(Matches[TIMEBIN],$B81,Matches[SITE IN],C$10,Matches[SITE OUT],E$11)</f>
        <v>0</v>
      </c>
      <c r="F81" s="27">
        <f>COUNTIFS(Matches[TIMEBIN],$B81,Matches[SITE IN],C$10,Matches[SITE OUT],F$11)</f>
        <v>4</v>
      </c>
      <c r="G81" s="28">
        <f>COUNTIFS(Matches[TIMEBIN],$B81,Matches[SITE IN],C$10,Matches[SITE OUT],G$11)</f>
        <v>3</v>
      </c>
      <c r="H81" s="29">
        <f>COUNTIFS(Matches[TIMEBIN],$B81,Matches[SITE IN],C$10,Matches[SITE OUT],H$11)</f>
        <v>1</v>
      </c>
      <c r="I81" s="30">
        <f>COUNTIFS(Matches[TIMEBIN],$B81,Matches[SITE IN],I$10,Matches[SITE OUT],I$11)</f>
        <v>0</v>
      </c>
      <c r="J81" s="31">
        <f>COUNTIFS(Matches[TIMEBIN],$B81,Matches[SITE IN],J$10,Matches[SITE OUT],J$11)</f>
        <v>2</v>
      </c>
      <c r="K81" s="28">
        <f>COUNTIFS(Matches[TIMEBIN],$B81,Matches[SITE IN],J$10,Matches[SITE OUT],K$11)</f>
        <v>3</v>
      </c>
      <c r="L81" s="27">
        <f>COUNTIFS(Matches[TIMEBIN],$B81,Matches[SITE IN],J$10,Matches[SITE OUT],L$11)</f>
        <v>0</v>
      </c>
      <c r="M81" s="28">
        <f>COUNTIFS(Matches[TIMEBIN],$B81,Matches[SITE IN],J$10,Matches[SITE OUT],M$11)</f>
        <v>2</v>
      </c>
      <c r="N81" s="29">
        <f>COUNTIFS(Matches[TIMEBIN],$B81,Matches[SITE IN],J$10,Matches[SITE OUT],N$11)</f>
        <v>2</v>
      </c>
      <c r="O81" s="26">
        <f>COUNTIFS(Matches[TIMEBIN],$B81,Matches[SITE IN],O$10,Matches[SITE OUT],O$11)</f>
        <v>0</v>
      </c>
      <c r="P81" s="27">
        <f>COUNTIFS(Matches[TIMEBIN],$B81,Matches[SITE IN],O$10,Matches[SITE OUT],P$11)</f>
        <v>0</v>
      </c>
      <c r="Q81" s="28">
        <f>COUNTIFS(Matches[TIMEBIN],$B81,Matches[SITE IN],O$10,Matches[SITE OUT],Q$11)</f>
        <v>4</v>
      </c>
      <c r="R81" s="27">
        <f>COUNTIFS(Matches[TIMEBIN],$B81,Matches[SITE IN],O$10,Matches[SITE OUT],R$11)</f>
        <v>0</v>
      </c>
      <c r="S81" s="32">
        <f>COUNTIFS(Matches[TIMEBIN],$B81,Matches[SITE IN],O$10,Matches[SITE OUT],S$11)</f>
        <v>0</v>
      </c>
      <c r="T81" s="31">
        <f>COUNTIFS(Matches[TIMEBIN],$B81,Matches[SITE IN],T$10,Matches[SITE OUT],T$11)</f>
        <v>1</v>
      </c>
      <c r="U81" s="28">
        <f>COUNTIFS(Matches[TIMEBIN],$B81,Matches[SITE IN],T$10,Matches[SITE OUT],U$11)</f>
        <v>2</v>
      </c>
      <c r="V81" s="27">
        <f>COUNTIFS(Matches[TIMEBIN],$B81,Matches[SITE IN],T$10,Matches[SITE OUT],V$11)</f>
        <v>1</v>
      </c>
      <c r="W81" s="28">
        <f>COUNTIFS(Matches[TIMEBIN],$B81,Matches[SITE IN],T$10,Matches[SITE OUT],W$11)</f>
        <v>0</v>
      </c>
      <c r="X81" s="29">
        <f>COUNTIFS(Matches[TIMEBIN],$B81,Matches[SITE IN],T$10,Matches[SITE OUT],X$11)</f>
        <v>0</v>
      </c>
      <c r="Y81" s="126">
        <f t="shared" si="1"/>
        <v>49</v>
      </c>
    </row>
    <row r="82" spans="1:25" s="1" customFormat="1">
      <c r="A82"/>
      <c r="B82" s="123" t="str">
        <v>23:30 - 23:45</v>
      </c>
      <c r="C82" s="33">
        <f>COUNTIFS(Matches[TIMEBIN],$B82,Matches[SITE IN],C$10,Matches[SITE OUT],C$11)</f>
        <v>7</v>
      </c>
      <c r="D82" s="34">
        <f>COUNTIFS(Matches[TIMEBIN],$B82,Matches[SITE IN],C$10,Matches[SITE OUT],D$11)</f>
        <v>15</v>
      </c>
      <c r="E82" s="35">
        <f>COUNTIFS(Matches[TIMEBIN],$B82,Matches[SITE IN],C$10,Matches[SITE OUT],E$11)</f>
        <v>0</v>
      </c>
      <c r="F82" s="34">
        <f>COUNTIFS(Matches[TIMEBIN],$B82,Matches[SITE IN],C$10,Matches[SITE OUT],F$11)</f>
        <v>6</v>
      </c>
      <c r="G82" s="35">
        <f>COUNTIFS(Matches[TIMEBIN],$B82,Matches[SITE IN],C$10,Matches[SITE OUT],G$11)</f>
        <v>2</v>
      </c>
      <c r="H82" s="36">
        <f>COUNTIFS(Matches[TIMEBIN],$B82,Matches[SITE IN],C$10,Matches[SITE OUT],H$11)</f>
        <v>4</v>
      </c>
      <c r="I82" s="37">
        <f>COUNTIFS(Matches[TIMEBIN],$B82,Matches[SITE IN],I$10,Matches[SITE OUT],I$11)</f>
        <v>0</v>
      </c>
      <c r="J82" s="38">
        <f>COUNTIFS(Matches[TIMEBIN],$B82,Matches[SITE IN],J$10,Matches[SITE OUT],J$11)</f>
        <v>2</v>
      </c>
      <c r="K82" s="35">
        <f>COUNTIFS(Matches[TIMEBIN],$B82,Matches[SITE IN],J$10,Matches[SITE OUT],K$11)</f>
        <v>1</v>
      </c>
      <c r="L82" s="34">
        <f>COUNTIFS(Matches[TIMEBIN],$B82,Matches[SITE IN],J$10,Matches[SITE OUT],L$11)</f>
        <v>2</v>
      </c>
      <c r="M82" s="35">
        <f>COUNTIFS(Matches[TIMEBIN],$B82,Matches[SITE IN],J$10,Matches[SITE OUT],M$11)</f>
        <v>1</v>
      </c>
      <c r="N82" s="36">
        <f>COUNTIFS(Matches[TIMEBIN],$B82,Matches[SITE IN],J$10,Matches[SITE OUT],N$11)</f>
        <v>0</v>
      </c>
      <c r="O82" s="33">
        <f>COUNTIFS(Matches[TIMEBIN],$B82,Matches[SITE IN],O$10,Matches[SITE OUT],O$11)</f>
        <v>1</v>
      </c>
      <c r="P82" s="34">
        <f>COUNTIFS(Matches[TIMEBIN],$B82,Matches[SITE IN],O$10,Matches[SITE OUT],P$11)</f>
        <v>0</v>
      </c>
      <c r="Q82" s="35">
        <f>COUNTIFS(Matches[TIMEBIN],$B82,Matches[SITE IN],O$10,Matches[SITE OUT],Q$11)</f>
        <v>1</v>
      </c>
      <c r="R82" s="34">
        <f>COUNTIFS(Matches[TIMEBIN],$B82,Matches[SITE IN],O$10,Matches[SITE OUT],R$11)</f>
        <v>2</v>
      </c>
      <c r="S82" s="39">
        <f>COUNTIFS(Matches[TIMEBIN],$B82,Matches[SITE IN],O$10,Matches[SITE OUT],S$11)</f>
        <v>1</v>
      </c>
      <c r="T82" s="38">
        <f>COUNTIFS(Matches[TIMEBIN],$B82,Matches[SITE IN],T$10,Matches[SITE OUT],T$11)</f>
        <v>1</v>
      </c>
      <c r="U82" s="35">
        <f>COUNTIFS(Matches[TIMEBIN],$B82,Matches[SITE IN],T$10,Matches[SITE OUT],U$11)</f>
        <v>2</v>
      </c>
      <c r="V82" s="34">
        <f>COUNTIFS(Matches[TIMEBIN],$B82,Matches[SITE IN],T$10,Matches[SITE OUT],V$11)</f>
        <v>0</v>
      </c>
      <c r="W82" s="35">
        <f>COUNTIFS(Matches[TIMEBIN],$B82,Matches[SITE IN],T$10,Matches[SITE OUT],W$11)</f>
        <v>0</v>
      </c>
      <c r="X82" s="36">
        <f>COUNTIFS(Matches[TIMEBIN],$B82,Matches[SITE IN],T$10,Matches[SITE OUT],X$11)</f>
        <v>0</v>
      </c>
      <c r="Y82" s="127">
        <f t="shared" si="1"/>
        <v>48</v>
      </c>
    </row>
    <row r="83" spans="1:25" s="1" customFormat="1" ht="15.75" thickBot="1">
      <c r="A83"/>
      <c r="B83" s="125" t="str">
        <v>23:45 - 00:00</v>
      </c>
      <c r="C83" s="40">
        <f>COUNTIFS(Matches[TIMEBIN],$B83,Matches[SITE IN],C$10,Matches[SITE OUT],C$11)</f>
        <v>6</v>
      </c>
      <c r="D83" s="41">
        <f>COUNTIFS(Matches[TIMEBIN],$B83,Matches[SITE IN],C$10,Matches[SITE OUT],D$11)</f>
        <v>9</v>
      </c>
      <c r="E83" s="42">
        <f>COUNTIFS(Matches[TIMEBIN],$B83,Matches[SITE IN],C$10,Matches[SITE OUT],E$11)</f>
        <v>0</v>
      </c>
      <c r="F83" s="41">
        <f>COUNTIFS(Matches[TIMEBIN],$B83,Matches[SITE IN],C$10,Matches[SITE OUT],F$11)</f>
        <v>1</v>
      </c>
      <c r="G83" s="42">
        <f>COUNTIFS(Matches[TIMEBIN],$B83,Matches[SITE IN],C$10,Matches[SITE OUT],G$11)</f>
        <v>1</v>
      </c>
      <c r="H83" s="43">
        <f>COUNTIFS(Matches[TIMEBIN],$B83,Matches[SITE IN],C$10,Matches[SITE OUT],H$11)</f>
        <v>3</v>
      </c>
      <c r="I83" s="44">
        <f>COUNTIFS(Matches[TIMEBIN],$B83,Matches[SITE IN],I$10,Matches[SITE OUT],I$11)</f>
        <v>0</v>
      </c>
      <c r="J83" s="45">
        <f>COUNTIFS(Matches[TIMEBIN],$B83,Matches[SITE IN],J$10,Matches[SITE OUT],J$11)</f>
        <v>0</v>
      </c>
      <c r="K83" s="42">
        <f>COUNTIFS(Matches[TIMEBIN],$B83,Matches[SITE IN],J$10,Matches[SITE OUT],K$11)</f>
        <v>1</v>
      </c>
      <c r="L83" s="41">
        <f>COUNTIFS(Matches[TIMEBIN],$B83,Matches[SITE IN],J$10,Matches[SITE OUT],L$11)</f>
        <v>1</v>
      </c>
      <c r="M83" s="42">
        <f>COUNTIFS(Matches[TIMEBIN],$B83,Matches[SITE IN],J$10,Matches[SITE OUT],M$11)</f>
        <v>0</v>
      </c>
      <c r="N83" s="43">
        <f>COUNTIFS(Matches[TIMEBIN],$B83,Matches[SITE IN],J$10,Matches[SITE OUT],N$11)</f>
        <v>0</v>
      </c>
      <c r="O83" s="40">
        <f>COUNTIFS(Matches[TIMEBIN],$B83,Matches[SITE IN],O$10,Matches[SITE OUT],O$11)</f>
        <v>1</v>
      </c>
      <c r="P83" s="41">
        <f>COUNTIFS(Matches[TIMEBIN],$B83,Matches[SITE IN],O$10,Matches[SITE OUT],P$11)</f>
        <v>2</v>
      </c>
      <c r="Q83" s="42">
        <f>COUNTIFS(Matches[TIMEBIN],$B83,Matches[SITE IN],O$10,Matches[SITE OUT],Q$11)</f>
        <v>1</v>
      </c>
      <c r="R83" s="41">
        <f>COUNTIFS(Matches[TIMEBIN],$B83,Matches[SITE IN],O$10,Matches[SITE OUT],R$11)</f>
        <v>0</v>
      </c>
      <c r="S83" s="46">
        <f>COUNTIFS(Matches[TIMEBIN],$B83,Matches[SITE IN],O$10,Matches[SITE OUT],S$11)</f>
        <v>1</v>
      </c>
      <c r="T83" s="45">
        <f>COUNTIFS(Matches[TIMEBIN],$B83,Matches[SITE IN],T$10,Matches[SITE OUT],T$11)</f>
        <v>1</v>
      </c>
      <c r="U83" s="42">
        <f>COUNTIFS(Matches[TIMEBIN],$B83,Matches[SITE IN],T$10,Matches[SITE OUT],U$11)</f>
        <v>0</v>
      </c>
      <c r="V83" s="41">
        <f>COUNTIFS(Matches[TIMEBIN],$B83,Matches[SITE IN],T$10,Matches[SITE OUT],V$11)</f>
        <v>0</v>
      </c>
      <c r="W83" s="42">
        <f>COUNTIFS(Matches[TIMEBIN],$B83,Matches[SITE IN],T$10,Matches[SITE OUT],W$11)</f>
        <v>1</v>
      </c>
      <c r="X83" s="43">
        <f>COUNTIFS(Matches[TIMEBIN],$B83,Matches[SITE IN],T$10,Matches[SITE OUT],X$11)</f>
        <v>0</v>
      </c>
      <c r="Y83" s="128">
        <f t="shared" si="1"/>
        <v>29</v>
      </c>
    </row>
    <row r="84" spans="1:25" ht="15.75" thickBot="1">
      <c r="B84" s="129" t="s">
        <v>16</v>
      </c>
      <c r="C84" s="130">
        <f t="shared" ref="C84:Y84" si="2">SUM(C10:C83)</f>
        <v>715</v>
      </c>
      <c r="D84" s="131">
        <f t="shared" si="2"/>
        <v>1110</v>
      </c>
      <c r="E84" s="132">
        <f t="shared" si="2"/>
        <v>1</v>
      </c>
      <c r="F84" s="131">
        <f t="shared" si="2"/>
        <v>353</v>
      </c>
      <c r="G84" s="132">
        <f t="shared" si="2"/>
        <v>209</v>
      </c>
      <c r="H84" s="133">
        <f t="shared" si="2"/>
        <v>289</v>
      </c>
      <c r="I84" s="134">
        <f t="shared" si="2"/>
        <v>1</v>
      </c>
      <c r="J84" s="135">
        <f t="shared" si="2"/>
        <v>127</v>
      </c>
      <c r="K84" s="132">
        <f t="shared" si="2"/>
        <v>110</v>
      </c>
      <c r="L84" s="131">
        <f t="shared" si="2"/>
        <v>148</v>
      </c>
      <c r="M84" s="132">
        <f t="shared" si="2"/>
        <v>39</v>
      </c>
      <c r="N84" s="133">
        <f t="shared" si="2"/>
        <v>43</v>
      </c>
      <c r="O84" s="130">
        <f t="shared" si="2"/>
        <v>192</v>
      </c>
      <c r="P84" s="131">
        <f t="shared" si="2"/>
        <v>118</v>
      </c>
      <c r="Q84" s="132">
        <f t="shared" si="2"/>
        <v>232</v>
      </c>
      <c r="R84" s="131">
        <f t="shared" si="2"/>
        <v>124</v>
      </c>
      <c r="S84" s="136">
        <f t="shared" si="2"/>
        <v>187</v>
      </c>
      <c r="T84" s="135">
        <f t="shared" si="2"/>
        <v>322</v>
      </c>
      <c r="U84" s="132">
        <f t="shared" si="2"/>
        <v>125</v>
      </c>
      <c r="V84" s="131">
        <f t="shared" si="2"/>
        <v>208</v>
      </c>
      <c r="W84" s="132">
        <f t="shared" si="2"/>
        <v>122</v>
      </c>
      <c r="X84" s="133">
        <f t="shared" si="2"/>
        <v>62</v>
      </c>
      <c r="Y84" s="137">
        <f t="shared" si="2"/>
        <v>4837</v>
      </c>
    </row>
  </sheetData>
  <sheetProtection sheet="1" objects="1" scenarios="1"/>
  <mergeCells count="1">
    <mergeCell ref="Y10:Y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C005E-A13C-47C6-89AA-E33135B235A8}">
  <sheetPr codeName="Sheet4"/>
  <dimension ref="B4:BQ84"/>
  <sheetViews>
    <sheetView showGridLines="0" showRowColHeaders="0" zoomScale="85" zoomScaleNormal="85" workbookViewId="0">
      <pane xSplit="2" ySplit="11" topLeftCell="C12" activePane="bottomRight" state="frozenSplit"/>
      <selection pane="topRight" activeCell="C1" sqref="C1"/>
      <selection pane="bottomLeft" activeCell="A12" sqref="A12"/>
      <selection pane="bottomRight" activeCell="C12" sqref="C12"/>
    </sheetView>
  </sheetViews>
  <sheetFormatPr defaultColWidth="10.140625" defaultRowHeight="15"/>
  <cols>
    <col min="2" max="2" width="15" bestFit="1" customWidth="1"/>
  </cols>
  <sheetData>
    <row r="4" spans="2:69" ht="21">
      <c r="B4" s="93" t="str">
        <f>'Matched Flows Matrix'!B4</f>
        <v>10325 - Waterloo - Saturday, 24th September 2022</v>
      </c>
    </row>
    <row r="5" spans="2:69">
      <c r="B5" s="110" t="s">
        <v>31</v>
      </c>
    </row>
    <row r="7" spans="2:69" ht="21">
      <c r="B7" s="111" t="s">
        <v>3104</v>
      </c>
    </row>
    <row r="8" spans="2:69" ht="15" customHeight="1" thickBot="1"/>
    <row r="9" spans="2:69">
      <c r="B9" s="138" t="s">
        <v>17</v>
      </c>
      <c r="C9" s="139" t="s">
        <v>13753</v>
      </c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 t="s">
        <v>3102</v>
      </c>
      <c r="V9" s="139"/>
      <c r="W9" s="139"/>
      <c r="X9" s="139" t="s">
        <v>3076</v>
      </c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 t="s">
        <v>13760</v>
      </c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 t="s">
        <v>13687</v>
      </c>
      <c r="BC9" s="139"/>
      <c r="BD9" s="139"/>
      <c r="BE9" s="139"/>
      <c r="BF9" s="139"/>
      <c r="BG9" s="139"/>
      <c r="BH9" s="139"/>
      <c r="BI9" s="139"/>
      <c r="BJ9" s="139"/>
      <c r="BK9" s="139"/>
      <c r="BL9" s="139"/>
      <c r="BM9" s="139"/>
      <c r="BN9" s="140"/>
      <c r="BO9" s="140"/>
      <c r="BP9" s="141"/>
      <c r="BQ9" s="142"/>
    </row>
    <row r="10" spans="2:69">
      <c r="B10" s="143" t="s">
        <v>18</v>
      </c>
      <c r="C10" s="144" t="s">
        <v>13746</v>
      </c>
      <c r="D10" s="144"/>
      <c r="E10" s="144"/>
      <c r="F10" s="144" t="s">
        <v>3078</v>
      </c>
      <c r="G10" s="144"/>
      <c r="H10" s="144"/>
      <c r="I10" s="144" t="s">
        <v>3101</v>
      </c>
      <c r="J10" s="144"/>
      <c r="K10" s="144"/>
      <c r="L10" s="144" t="s">
        <v>3095</v>
      </c>
      <c r="M10" s="144"/>
      <c r="N10" s="144"/>
      <c r="O10" s="144" t="s">
        <v>13762</v>
      </c>
      <c r="P10" s="144"/>
      <c r="Q10" s="144"/>
      <c r="R10" s="144" t="s">
        <v>3077</v>
      </c>
      <c r="S10" s="144"/>
      <c r="T10" s="144"/>
      <c r="U10" s="144" t="s">
        <v>13746</v>
      </c>
      <c r="V10" s="144"/>
      <c r="W10" s="144"/>
      <c r="X10" s="144" t="s">
        <v>13746</v>
      </c>
      <c r="Y10" s="144"/>
      <c r="Z10" s="144"/>
      <c r="AA10" s="144" t="s">
        <v>3078</v>
      </c>
      <c r="AB10" s="144"/>
      <c r="AC10" s="144"/>
      <c r="AD10" s="144" t="s">
        <v>3095</v>
      </c>
      <c r="AE10" s="144"/>
      <c r="AF10" s="144"/>
      <c r="AG10" s="144" t="s">
        <v>13762</v>
      </c>
      <c r="AH10" s="144"/>
      <c r="AI10" s="144"/>
      <c r="AJ10" s="144" t="s">
        <v>3077</v>
      </c>
      <c r="AK10" s="144"/>
      <c r="AL10" s="144"/>
      <c r="AM10" s="144" t="s">
        <v>13746</v>
      </c>
      <c r="AN10" s="144"/>
      <c r="AO10" s="144"/>
      <c r="AP10" s="144" t="s">
        <v>3078</v>
      </c>
      <c r="AQ10" s="144"/>
      <c r="AR10" s="144"/>
      <c r="AS10" s="144" t="s">
        <v>3095</v>
      </c>
      <c r="AT10" s="144"/>
      <c r="AU10" s="144"/>
      <c r="AV10" s="144" t="s">
        <v>13762</v>
      </c>
      <c r="AW10" s="144"/>
      <c r="AX10" s="144"/>
      <c r="AY10" s="144" t="s">
        <v>3077</v>
      </c>
      <c r="AZ10" s="144"/>
      <c r="BA10" s="144"/>
      <c r="BB10" s="144" t="s">
        <v>13746</v>
      </c>
      <c r="BC10" s="144"/>
      <c r="BD10" s="144"/>
      <c r="BE10" s="144" t="s">
        <v>3078</v>
      </c>
      <c r="BF10" s="144"/>
      <c r="BG10" s="144"/>
      <c r="BH10" s="144" t="s">
        <v>3095</v>
      </c>
      <c r="BI10" s="144"/>
      <c r="BJ10" s="144"/>
      <c r="BK10" s="144" t="s">
        <v>13762</v>
      </c>
      <c r="BL10" s="144"/>
      <c r="BM10" s="144"/>
      <c r="BN10" s="145" t="s">
        <v>3077</v>
      </c>
      <c r="BO10" s="145"/>
      <c r="BP10" s="146"/>
      <c r="BQ10" s="142"/>
    </row>
    <row r="11" spans="2:69" ht="15.75" thickBot="1">
      <c r="B11" s="117" t="s">
        <v>19</v>
      </c>
      <c r="C11" s="117" t="s">
        <v>13739</v>
      </c>
      <c r="D11" s="117" t="s">
        <v>13740</v>
      </c>
      <c r="E11" s="117" t="s">
        <v>13741</v>
      </c>
      <c r="F11" s="117" t="s">
        <v>13739</v>
      </c>
      <c r="G11" s="117" t="s">
        <v>13740</v>
      </c>
      <c r="H11" s="117" t="s">
        <v>13741</v>
      </c>
      <c r="I11" s="117" t="s">
        <v>13739</v>
      </c>
      <c r="J11" s="117" t="s">
        <v>13740</v>
      </c>
      <c r="K11" s="117" t="s">
        <v>13741</v>
      </c>
      <c r="L11" s="117" t="s">
        <v>13739</v>
      </c>
      <c r="M11" s="117" t="s">
        <v>13740</v>
      </c>
      <c r="N11" s="117" t="s">
        <v>13741</v>
      </c>
      <c r="O11" s="117" t="s">
        <v>13739</v>
      </c>
      <c r="P11" s="117" t="s">
        <v>13740</v>
      </c>
      <c r="Q11" s="117" t="s">
        <v>13741</v>
      </c>
      <c r="R11" s="117" t="s">
        <v>13739</v>
      </c>
      <c r="S11" s="117" t="s">
        <v>13740</v>
      </c>
      <c r="T11" s="117" t="s">
        <v>13741</v>
      </c>
      <c r="U11" s="117" t="s">
        <v>13739</v>
      </c>
      <c r="V11" s="117" t="s">
        <v>13740</v>
      </c>
      <c r="W11" s="117" t="s">
        <v>13741</v>
      </c>
      <c r="X11" s="117" t="s">
        <v>13739</v>
      </c>
      <c r="Y11" s="117" t="s">
        <v>13740</v>
      </c>
      <c r="Z11" s="117" t="s">
        <v>13741</v>
      </c>
      <c r="AA11" s="117" t="s">
        <v>13739</v>
      </c>
      <c r="AB11" s="117" t="s">
        <v>13740</v>
      </c>
      <c r="AC11" s="117" t="s">
        <v>13741</v>
      </c>
      <c r="AD11" s="117" t="s">
        <v>13739</v>
      </c>
      <c r="AE11" s="117" t="s">
        <v>13740</v>
      </c>
      <c r="AF11" s="117" t="s">
        <v>13741</v>
      </c>
      <c r="AG11" s="117" t="s">
        <v>13739</v>
      </c>
      <c r="AH11" s="117" t="s">
        <v>13740</v>
      </c>
      <c r="AI11" s="117" t="s">
        <v>13741</v>
      </c>
      <c r="AJ11" s="117" t="s">
        <v>13739</v>
      </c>
      <c r="AK11" s="117" t="s">
        <v>13740</v>
      </c>
      <c r="AL11" s="117" t="s">
        <v>13741</v>
      </c>
      <c r="AM11" s="117" t="s">
        <v>13739</v>
      </c>
      <c r="AN11" s="117" t="s">
        <v>13740</v>
      </c>
      <c r="AO11" s="117" t="s">
        <v>13741</v>
      </c>
      <c r="AP11" s="117" t="s">
        <v>13739</v>
      </c>
      <c r="AQ11" s="117" t="s">
        <v>13740</v>
      </c>
      <c r="AR11" s="117" t="s">
        <v>13741</v>
      </c>
      <c r="AS11" s="117" t="s">
        <v>13739</v>
      </c>
      <c r="AT11" s="117" t="s">
        <v>13740</v>
      </c>
      <c r="AU11" s="117" t="s">
        <v>13741</v>
      </c>
      <c r="AV11" s="117" t="s">
        <v>13739</v>
      </c>
      <c r="AW11" s="117" t="s">
        <v>13740</v>
      </c>
      <c r="AX11" s="117" t="s">
        <v>13741</v>
      </c>
      <c r="AY11" s="117" t="s">
        <v>13739</v>
      </c>
      <c r="AZ11" s="117" t="s">
        <v>13740</v>
      </c>
      <c r="BA11" s="117" t="s">
        <v>13741</v>
      </c>
      <c r="BB11" s="117" t="s">
        <v>13739</v>
      </c>
      <c r="BC11" s="117" t="s">
        <v>13740</v>
      </c>
      <c r="BD11" s="117" t="s">
        <v>13741</v>
      </c>
      <c r="BE11" s="117" t="s">
        <v>13739</v>
      </c>
      <c r="BF11" s="117" t="s">
        <v>13740</v>
      </c>
      <c r="BG11" s="117" t="s">
        <v>13741</v>
      </c>
      <c r="BH11" s="117" t="s">
        <v>13739</v>
      </c>
      <c r="BI11" s="117" t="s">
        <v>13740</v>
      </c>
      <c r="BJ11" s="117" t="s">
        <v>13741</v>
      </c>
      <c r="BK11" s="117" t="s">
        <v>13739</v>
      </c>
      <c r="BL11" s="117" t="s">
        <v>13740</v>
      </c>
      <c r="BM11" s="117" t="s">
        <v>13741</v>
      </c>
      <c r="BN11" s="147" t="s">
        <v>13739</v>
      </c>
      <c r="BO11" s="147" t="s">
        <v>13740</v>
      </c>
      <c r="BP11" s="148" t="s">
        <v>13741</v>
      </c>
    </row>
    <row r="12" spans="2:69">
      <c r="B12" s="47" t="str" cm="1">
        <f t="array" ref="B12:B83">_xlfn.ANCHORARRAY('Matched Flows Matrix'!B12)</f>
        <v>06:00 - 06:15</v>
      </c>
      <c r="C12" s="48">
        <f>IFERROR(IF(COUNTIFS(Matches[TIMEBIN],$B12,Matches[SITE IN],C$9,Matches[SITE OUT],C$10)&gt;0,_xlfn.MINIFS(Matches[JOURNEY TIME],Matches[TIMEBIN],$B12,Matches[SITE IN],C$9,Matches[SITE OUT],C$10),"-"),"-")</f>
        <v>1.0995370370369684E-3</v>
      </c>
      <c r="D12" s="49">
        <f>IFERROR(IF(COUNTIFS(Matches[TIMEBIN],$B12,Matches[SITE IN],C$9,Matches[SITE OUT],C$10)&gt;0,AVERAGEIFS(Matches[JOURNEY TIME],Matches[TIMEBIN],$B12,Matches[SITE IN],C$9,Matches[SITE OUT],C$10),"-"),"-")</f>
        <v>1.1226851851849906E-3</v>
      </c>
      <c r="E12" s="50">
        <f>IFERROR(IF(COUNTIFS(Matches[TIMEBIN],$B12,Matches[SITE IN],C$9,Matches[SITE OUT],C$10)&gt;0,_xlfn.MAXIFS(Matches[JOURNEY TIME],Matches[TIMEBIN],$B12,Matches[SITE IN],C$9,Matches[SITE OUT],C$10),"-"),"-")</f>
        <v>1.1458333333330128E-3</v>
      </c>
      <c r="F12" s="51">
        <f>IFERROR(IF(COUNTIFS(Matches[TIMEBIN],$B12,Matches[SITE IN],C$9,Matches[SITE OUT],F$10)&gt;0,_xlfn.MINIFS(Matches[JOURNEY TIME],Matches[TIMEBIN],$B12,Matches[SITE IN],C$9,Matches[SITE OUT],F$10),"-"),"-")</f>
        <v>4.8611111111102057E-4</v>
      </c>
      <c r="G12" s="49">
        <f>IFERROR(IF(COUNTIFS(Matches[TIMEBIN],$B12,Matches[SITE IN],C$9,Matches[SITE OUT],F$10)&gt;0,AVERAGEIFS(Matches[JOURNEY TIME],Matches[TIMEBIN],$B12,Matches[SITE IN],C$9,Matches[SITE OUT],F$10),"-"),"-")</f>
        <v>0.27563078703703703</v>
      </c>
      <c r="H12" s="50">
        <f>IFERROR(IF(COUNTIFS(Matches[TIMEBIN],$B12,Matches[SITE IN],C$9,Matches[SITE OUT],F$10)&gt;0,_xlfn.MAXIFS(Matches[JOURNEY TIME],Matches[TIMEBIN],$B12,Matches[SITE IN],C$9,Matches[SITE OUT],F$10),"-"),"-")</f>
        <v>0.55077546296296298</v>
      </c>
      <c r="I12" s="51" t="str">
        <f>IFERROR(IF(COUNTIFS(Matches[TIMEBIN],$B12,Matches[SITE IN],C$9,Matches[SITE OUT],I$10)&gt;0,_xlfn.MINIFS(Matches[JOURNEY TIME],Matches[TIMEBIN],$B12,Matches[SITE IN],C$9,Matches[SITE OUT],I$10),"-"),"-")</f>
        <v>-</v>
      </c>
      <c r="J12" s="49" t="str">
        <f>IFERROR(IF(COUNTIFS(Matches[TIMEBIN],$B12,Matches[SITE IN],C$9,Matches[SITE OUT],I$10)&gt;0,AVERAGEIFS(Matches[JOURNEY TIME],Matches[TIMEBIN],$B12,Matches[SITE IN],C$9,Matches[SITE OUT],I$10),"-"),"-")</f>
        <v>-</v>
      </c>
      <c r="K12" s="50" t="str">
        <f>IFERROR(IF(COUNTIFS(Matches[TIMEBIN],$B12,Matches[SITE IN],C$9,Matches[SITE OUT],I$10)&gt;0,_xlfn.MAXIFS(Matches[JOURNEY TIME],Matches[TIMEBIN],$B12,Matches[SITE IN],C$9,Matches[SITE OUT],I$10),"-"),"-")</f>
        <v>-</v>
      </c>
      <c r="L12" s="51" t="str">
        <f>IFERROR(IF(COUNTIFS(Matches[TIMEBIN],$B12,Matches[SITE IN],C$9,Matches[SITE OUT],L$10)&gt;0,_xlfn.MINIFS(Matches[JOURNEY TIME],Matches[TIMEBIN],$B12,Matches[SITE IN],C$9,Matches[SITE OUT],L$10),"-"),"-")</f>
        <v>-</v>
      </c>
      <c r="M12" s="49" t="str">
        <f>IFERROR(IF(COUNTIFS(Matches[TIMEBIN],$B12,Matches[SITE IN],C$9,Matches[SITE OUT],L$10)&gt;0,AVERAGEIFS(Matches[JOURNEY TIME],Matches[TIMEBIN],$B12,Matches[SITE IN],C$9,Matches[SITE OUT],L$10),"-"),"-")</f>
        <v>-</v>
      </c>
      <c r="N12" s="50" t="str">
        <f>IFERROR(IF(COUNTIFS(Matches[TIMEBIN],$B12,Matches[SITE IN],C$9,Matches[SITE OUT],L$10)&gt;0,_xlfn.MAXIFS(Matches[JOURNEY TIME],Matches[TIMEBIN],$B12,Matches[SITE IN],C$9,Matches[SITE OUT],L$10),"-"),"-")</f>
        <v>-</v>
      </c>
      <c r="O12" s="51" t="str">
        <f>IFERROR(IF(COUNTIFS(Matches[TIMEBIN],$B12,Matches[SITE IN],C$9,Matches[SITE OUT],O$10)&gt;0,_xlfn.MINIFS(Matches[JOURNEY TIME],Matches[TIMEBIN],$B12,Matches[SITE IN],C$9,Matches[SITE OUT],O$10),"-"),"-")</f>
        <v>-</v>
      </c>
      <c r="P12" s="49" t="str">
        <f>IFERROR(IF(COUNTIFS(Matches[TIMEBIN],$B12,Matches[SITE IN],C$9,Matches[SITE OUT],O$10)&gt;0,AVERAGEIFS(Matches[JOURNEY TIME],Matches[TIMEBIN],$B12,Matches[SITE IN],C$9,Matches[SITE OUT],O$10),"-"),"-")</f>
        <v>-</v>
      </c>
      <c r="Q12" s="50" t="str">
        <f>IFERROR(IF(COUNTIFS(Matches[TIMEBIN],$B12,Matches[SITE IN],C$9,Matches[SITE OUT],O$10)&gt;0,_xlfn.MAXIFS(Matches[JOURNEY TIME],Matches[TIMEBIN],$B12,Matches[SITE IN],C$9,Matches[SITE OUT],O$10),"-"),"-")</f>
        <v>-</v>
      </c>
      <c r="R12" s="51" t="str">
        <f>IFERROR(IF(COUNTIFS(Matches[TIMEBIN],$B12,Matches[SITE IN],C$9,Matches[SITE OUT],R$10)&gt;0,_xlfn.MINIFS(Matches[JOURNEY TIME],Matches[TIMEBIN],$B12,Matches[SITE IN],C$9,Matches[SITE OUT],R$10),"-"),"-")</f>
        <v>-</v>
      </c>
      <c r="S12" s="49" t="str">
        <f>IFERROR(IF(COUNTIFS(Matches[TIMEBIN],$B12,Matches[SITE IN],C$9,Matches[SITE OUT],R$10)&gt;0,AVERAGEIFS(Matches[JOURNEY TIME],Matches[TIMEBIN],$B12,Matches[SITE IN],C$9,Matches[SITE OUT],R$10),"-"),"-")</f>
        <v>-</v>
      </c>
      <c r="T12" s="52" t="str">
        <f>IFERROR(IF(COUNTIFS(Matches[TIMEBIN],$B12,Matches[SITE IN],C$9,Matches[SITE OUT],R$10)&gt;0,_xlfn.MAXIFS(Matches[JOURNEY TIME],Matches[TIMEBIN],$B12,Matches[SITE IN],C$9,Matches[SITE OUT],R$10),"-"),"-")</f>
        <v>-</v>
      </c>
      <c r="U12" s="48" t="str">
        <f>IFERROR(IF(COUNTIFS(Matches[TIMEBIN],$B12,Matches[SITE IN],U$9,Matches[SITE OUT],U$10)&gt;0,_xlfn.MINIFS(Matches[JOURNEY TIME],Matches[TIMEBIN],$B12,Matches[SITE IN],U$9,Matches[SITE OUT],U$10),"-"),"-")</f>
        <v>-</v>
      </c>
      <c r="V12" s="49" t="str">
        <f>IFERROR(IF(COUNTIFS(Matches[TIMEBIN],$B12,Matches[SITE IN],U$9,Matches[SITE OUT],U$10)&gt;0,AVERAGEIFS(Matches[JOURNEY TIME],Matches[TIMEBIN],$B12,Matches[SITE IN],U$9,Matches[SITE OUT],U$10),"-"),"-")</f>
        <v>-</v>
      </c>
      <c r="W12" s="52" t="str">
        <f>IFERROR(IF(COUNTIFS(Matches[TIMEBIN],$B12,Matches[SITE IN],U$9,Matches[SITE OUT],U$10)&gt;0,_xlfn.MAXIFS(Matches[JOURNEY TIME],Matches[TIMEBIN],$B12,Matches[SITE IN],U$9,Matches[SITE OUT],U$10),"-"),"-")</f>
        <v>-</v>
      </c>
      <c r="X12" s="48" t="str">
        <f>IFERROR(IF(COUNTIFS(Matches[TIMEBIN],$B12,Matches[SITE IN],X$9,Matches[SITE OUT],X$10)&gt;0,_xlfn.MINIFS(Matches[JOURNEY TIME],Matches[TIMEBIN],$B12,Matches[SITE IN],X$9,Matches[SITE OUT],X$10),"-"),"-")</f>
        <v>-</v>
      </c>
      <c r="Y12" s="49" t="str">
        <f>IFERROR(IF(COUNTIFS(Matches[TIMEBIN],$B12,Matches[SITE IN],X$9,Matches[SITE OUT],X$10)&gt;0,AVERAGEIFS(Matches[JOURNEY TIME],Matches[TIMEBIN],$B12,Matches[SITE IN],X$9,Matches[SITE OUT],X$10),"-"),"-")</f>
        <v>-</v>
      </c>
      <c r="Z12" s="50" t="str">
        <f>IFERROR(IF(COUNTIFS(Matches[TIMEBIN],$B12,Matches[SITE IN],X$9,Matches[SITE OUT],X$10)&gt;0,_xlfn.MAXIFS(Matches[JOURNEY TIME],Matches[TIMEBIN],$B12,Matches[SITE IN],X$9,Matches[SITE OUT],X$10),"-"),"-")</f>
        <v>-</v>
      </c>
      <c r="AA12" s="51">
        <f>IFERROR(IF(COUNTIFS(Matches[TIMEBIN],$B12,Matches[SITE IN],X$9,Matches[SITE OUT],AA$10)&gt;0,_xlfn.MINIFS(Matches[JOURNEY TIME],Matches[TIMEBIN],$B12,Matches[SITE IN],X$9,Matches[SITE OUT],AA$10),"-"),"-")</f>
        <v>3.9351851851798791E-4</v>
      </c>
      <c r="AB12" s="49">
        <f>IFERROR(IF(COUNTIFS(Matches[TIMEBIN],$B12,Matches[SITE IN],X$9,Matches[SITE OUT],AA$10)&gt;0,AVERAGEIFS(Matches[JOURNEY TIME],Matches[TIMEBIN],$B12,Matches[SITE IN],X$9,Matches[SITE OUT],AA$10),"-"),"-")</f>
        <v>3.9351851851798791E-4</v>
      </c>
      <c r="AC12" s="50">
        <f>IFERROR(IF(COUNTIFS(Matches[TIMEBIN],$B12,Matches[SITE IN],X$9,Matches[SITE OUT],AA$10)&gt;0,_xlfn.MAXIFS(Matches[JOURNEY TIME],Matches[TIMEBIN],$B12,Matches[SITE IN],X$9,Matches[SITE OUT],AA$10),"-"),"-")</f>
        <v>3.9351851851798791E-4</v>
      </c>
      <c r="AD12" s="51" t="str">
        <f>IFERROR(IF(COUNTIFS(Matches[TIMEBIN],$B12,Matches[SITE IN],X$9,Matches[SITE OUT],AD$10)&gt;0,_xlfn.MINIFS(Matches[JOURNEY TIME],Matches[TIMEBIN],$B12,Matches[SITE IN],X$9,Matches[SITE OUT],AD$10),"-"),"-")</f>
        <v>-</v>
      </c>
      <c r="AE12" s="49" t="str">
        <f>IFERROR(IF(COUNTIFS(Matches[TIMEBIN],$B12,Matches[SITE IN],X$9,Matches[SITE OUT],AD$10)&gt;0,AVERAGEIFS(Matches[JOURNEY TIME],Matches[TIMEBIN],$B12,Matches[SITE IN],X$9,Matches[SITE OUT],AD$10),"-"),"-")</f>
        <v>-</v>
      </c>
      <c r="AF12" s="50" t="str">
        <f>IFERROR(IF(COUNTIFS(Matches[TIMEBIN],$B12,Matches[SITE IN],X$9,Matches[SITE OUT],AD$10)&gt;0,_xlfn.MAXIFS(Matches[JOURNEY TIME],Matches[TIMEBIN],$B12,Matches[SITE IN],X$9,Matches[SITE OUT],AD$10),"-"),"-")</f>
        <v>-</v>
      </c>
      <c r="AG12" s="51" t="str">
        <f>IFERROR(IF(COUNTIFS(Matches[TIMEBIN],$B12,Matches[SITE IN],X$9,Matches[SITE OUT],AG$10)&gt;0,_xlfn.MINIFS(Matches[JOURNEY TIME],Matches[TIMEBIN],$B12,Matches[SITE IN],X$9,Matches[SITE OUT],AG$10),"-"),"-")</f>
        <v>-</v>
      </c>
      <c r="AH12" s="49" t="str">
        <f>IFERROR(IF(COUNTIFS(Matches[TIMEBIN],$B12,Matches[SITE IN],X$9,Matches[SITE OUT],AG$10)&gt;0,AVERAGEIFS(Matches[JOURNEY TIME],Matches[TIMEBIN],$B12,Matches[SITE IN],X$9,Matches[SITE OUT],AG$10),"-"),"-")</f>
        <v>-</v>
      </c>
      <c r="AI12" s="50" t="str">
        <f>IFERROR(IF(COUNTIFS(Matches[TIMEBIN],$B12,Matches[SITE IN],X$9,Matches[SITE OUT],AG$10)&gt;0,_xlfn.MAXIFS(Matches[JOURNEY TIME],Matches[TIMEBIN],$B12,Matches[SITE IN],X$9,Matches[SITE OUT],AG$10),"-"),"-")</f>
        <v>-</v>
      </c>
      <c r="AJ12" s="49" t="str">
        <f>IFERROR(IF(COUNTIFS(Matches[TIMEBIN],$B12,Matches[SITE IN],X$9,Matches[SITE OUT],AJ$10)&gt;0,_xlfn.MINIFS(Matches[JOURNEY TIME],Matches[TIMEBIN],$B12,Matches[SITE IN],X$9,Matches[SITE OUT],AJ$10),"-"),"-")</f>
        <v>-</v>
      </c>
      <c r="AK12" s="49" t="str">
        <f>IFERROR(IF(COUNTIFS(Matches[TIMEBIN],$B12,Matches[SITE IN],X$9,Matches[SITE OUT],AJ$10)&gt;0,AVERAGEIFS(Matches[JOURNEY TIME],Matches[TIMEBIN],$B12,Matches[SITE IN],X$9,Matches[SITE OUT],AJ$10),"-"),"-")</f>
        <v>-</v>
      </c>
      <c r="AL12" s="52" t="str">
        <f>IFERROR(IF(COUNTIFS(Matches[TIMEBIN],$B12,Matches[SITE IN],X$9,Matches[SITE OUT],AJ$10)&gt;0,_xlfn.MAXIFS(Matches[JOURNEY TIME],Matches[TIMEBIN],$B12,Matches[SITE IN],X$9,Matches[SITE OUT],AJ$10),"-"),"-")</f>
        <v>-</v>
      </c>
      <c r="AM12" s="48" t="str">
        <f>IFERROR(IF(COUNTIFS(Matches[TIMEBIN],$B12,Matches[SITE IN],AM$9,Matches[SITE OUT],AM$10)&gt;0,_xlfn.MINIFS(Matches[JOURNEY TIME],Matches[TIMEBIN],$B12,Matches[SITE IN],AM$9,Matches[SITE OUT],AM$10),"-"),"-")</f>
        <v>-</v>
      </c>
      <c r="AN12" s="49" t="str">
        <f>IFERROR(IF(COUNTIFS(Matches[TIMEBIN],$B12,Matches[SITE IN],AM$9,Matches[SITE OUT],AM$10)&gt;0,AVERAGEIFS(Matches[JOURNEY TIME],Matches[TIMEBIN],$B12,Matches[SITE IN],AM$9,Matches[SITE OUT],AM$10),"-"),"-")</f>
        <v>-</v>
      </c>
      <c r="AO12" s="50" t="str">
        <f>IFERROR(IF(COUNTIFS(Matches[TIMEBIN],$B12,Matches[SITE IN],AM$9,Matches[SITE OUT],AM$10)&gt;0,_xlfn.MAXIFS(Matches[JOURNEY TIME],Matches[TIMEBIN],$B12,Matches[SITE IN],AM$9,Matches[SITE OUT],AM$10),"-"),"-")</f>
        <v>-</v>
      </c>
      <c r="AP12" s="51" t="str">
        <f>IFERROR(IF(COUNTIFS(Matches[TIMEBIN],$B12,Matches[SITE IN],AM$9,Matches[SITE OUT],AP$10)&gt;0,_xlfn.MINIFS(Matches[JOURNEY TIME],Matches[TIMEBIN],$B12,Matches[SITE IN],AM$9,Matches[SITE OUT],AP$10),"-"),"-")</f>
        <v>-</v>
      </c>
      <c r="AQ12" s="49" t="str">
        <f>IFERROR(IF(COUNTIFS(Matches[TIMEBIN],$B12,Matches[SITE IN],AM$9,Matches[SITE OUT],AP$10)&gt;0,AVERAGEIFS(Matches[JOURNEY TIME],Matches[TIMEBIN],$B12,Matches[SITE IN],AM$9,Matches[SITE OUT],AP$10),"-"),"-")</f>
        <v>-</v>
      </c>
      <c r="AR12" s="50" t="str">
        <f>IFERROR(IF(COUNTIFS(Matches[TIMEBIN],$B12,Matches[SITE IN],AM$9,Matches[SITE OUT],AP$10)&gt;0,_xlfn.MAXIFS(Matches[JOURNEY TIME],Matches[TIMEBIN],$B12,Matches[SITE IN],AM$9,Matches[SITE OUT],AP$10),"-"),"-")</f>
        <v>-</v>
      </c>
      <c r="AS12" s="51">
        <f>IFERROR(IF(COUNTIFS(Matches[TIMEBIN],$B12,Matches[SITE IN],AM$9,Matches[SITE OUT],AS$10)&gt;0,_xlfn.MINIFS(Matches[JOURNEY TIME],Matches[TIMEBIN],$B12,Matches[SITE IN],AM$9,Matches[SITE OUT],AS$10),"-"),"-")</f>
        <v>2.9976851851859498E-3</v>
      </c>
      <c r="AT12" s="49">
        <f>IFERROR(IF(COUNTIFS(Matches[TIMEBIN],$B12,Matches[SITE IN],AM$9,Matches[SITE OUT],AS$10)&gt;0,AVERAGEIFS(Matches[JOURNEY TIME],Matches[TIMEBIN],$B12,Matches[SITE IN],AM$9,Matches[SITE OUT],AS$10),"-"),"-")</f>
        <v>2.9976851851859498E-3</v>
      </c>
      <c r="AU12" s="50">
        <f>IFERROR(IF(COUNTIFS(Matches[TIMEBIN],$B12,Matches[SITE IN],AM$9,Matches[SITE OUT],AS$10)&gt;0,_xlfn.MAXIFS(Matches[JOURNEY TIME],Matches[TIMEBIN],$B12,Matches[SITE IN],AM$9,Matches[SITE OUT],AS$10),"-"),"-")</f>
        <v>2.9976851851859498E-3</v>
      </c>
      <c r="AV12" s="51" t="str">
        <f>IFERROR(IF(COUNTIFS(Matches[TIMEBIN],$B12,Matches[SITE IN],AM$9,Matches[SITE OUT],AV$10)&gt;0,_xlfn.MINIFS(Matches[JOURNEY TIME],Matches[TIMEBIN],$B12,Matches[SITE IN],AM$9,Matches[SITE OUT],AV$10),"-"),"-")</f>
        <v>-</v>
      </c>
      <c r="AW12" s="49" t="str">
        <f>IFERROR(IF(COUNTIFS(Matches[TIMEBIN],$B12,Matches[SITE IN],AM$9,Matches[SITE OUT],AV$10)&gt;0,AVERAGEIFS(Matches[JOURNEY TIME],Matches[TIMEBIN],$B12,Matches[SITE IN],AM$9,Matches[SITE OUT],AV$10),"-"),"-")</f>
        <v>-</v>
      </c>
      <c r="AX12" s="50" t="str">
        <f>IFERROR(IF(COUNTIFS(Matches[TIMEBIN],$B12,Matches[SITE IN],AM$9,Matches[SITE OUT],AV$10)&gt;0,_xlfn.MAXIFS(Matches[JOURNEY TIME],Matches[TIMEBIN],$B12,Matches[SITE IN],AM$9,Matches[SITE OUT],AV$10),"-"),"-")</f>
        <v>-</v>
      </c>
      <c r="AY12" s="49" t="str">
        <f>IFERROR(IF(COUNTIFS(Matches[TIMEBIN],$B12,Matches[SITE IN],AM$9,Matches[SITE OUT],AY$10)&gt;0,_xlfn.MINIFS(Matches[JOURNEY TIME],Matches[TIMEBIN],$B12,Matches[SITE IN],AM$9,Matches[SITE OUT],AY$10),"-"),"-")</f>
        <v>-</v>
      </c>
      <c r="AZ12" s="49" t="str">
        <f>IFERROR(IF(COUNTIFS(Matches[TIMEBIN],$B12,Matches[SITE IN],AM$9,Matches[SITE OUT],AY$10)&gt;0,AVERAGEIFS(Matches[JOURNEY TIME],Matches[TIMEBIN],$B12,Matches[SITE IN],AM$9,Matches[SITE OUT],AY$10),"-"),"-")</f>
        <v>-</v>
      </c>
      <c r="BA12" s="52" t="str">
        <f>IFERROR(IF(COUNTIFS(Matches[TIMEBIN],$B12,Matches[SITE IN],AM$9,Matches[SITE OUT],AY$10)&gt;0,_xlfn.MAXIFS(Matches[JOURNEY TIME],Matches[TIMEBIN],$B12,Matches[SITE IN],AM$9,Matches[SITE OUT],AY$10),"-"),"-")</f>
        <v>-</v>
      </c>
      <c r="BB12" s="48">
        <f>IFERROR(IF(COUNTIFS(Matches[TIMEBIN],$B12,Matches[SITE IN],BB$9,Matches[SITE OUT],BB$10)&gt;0,_xlfn.MINIFS(Matches[JOURNEY TIME],Matches[TIMEBIN],$B12,Matches[SITE IN],BB$9,Matches[SITE OUT],BB$10),"-"),"-")</f>
        <v>8.5648148148098624E-4</v>
      </c>
      <c r="BC12" s="49">
        <f>IFERROR(IF(COUNTIFS(Matches[TIMEBIN],$B12,Matches[SITE IN],BB$9,Matches[SITE OUT],BB$10)&gt;0,AVERAGEIFS(Matches[JOURNEY TIME],Matches[TIMEBIN],$B12,Matches[SITE IN],BB$9,Matches[SITE OUT],BB$10),"-"),"-")</f>
        <v>8.5648148148098624E-4</v>
      </c>
      <c r="BD12" s="50">
        <f>IFERROR(IF(COUNTIFS(Matches[TIMEBIN],$B12,Matches[SITE IN],BB$9,Matches[SITE OUT],BB$10)&gt;0,_xlfn.MAXIFS(Matches[JOURNEY TIME],Matches[TIMEBIN],$B12,Matches[SITE IN],BB$9,Matches[SITE OUT],BB$10),"-"),"-")</f>
        <v>8.5648148148098624E-4</v>
      </c>
      <c r="BE12" s="51" t="str">
        <f>IFERROR(IF(COUNTIFS(Matches[TIMEBIN],$B12,Matches[SITE IN],BB$9,Matches[SITE OUT],BE$10)&gt;0,_xlfn.MINIFS(Matches[JOURNEY TIME],Matches[TIMEBIN],$B12,Matches[SITE IN],BB$9,Matches[SITE OUT],BE$10),"-"),"-")</f>
        <v>-</v>
      </c>
      <c r="BF12" s="49" t="str">
        <f>IFERROR(IF(COUNTIFS(Matches[TIMEBIN],$B12,Matches[SITE IN],BB$9,Matches[SITE OUT],BE$10)&gt;0,AVERAGEIFS(Matches[JOURNEY TIME],Matches[TIMEBIN],$B12,Matches[SITE IN],BB$9,Matches[SITE OUT],BE$10),"-"),"-")</f>
        <v>-</v>
      </c>
      <c r="BG12" s="50" t="str">
        <f>IFERROR(IF(COUNTIFS(Matches[TIMEBIN],$B12,Matches[SITE IN],BB$9,Matches[SITE OUT],BE$10)&gt;0,_xlfn.MAXIFS(Matches[JOURNEY TIME],Matches[TIMEBIN],$B12,Matches[SITE IN],BB$9,Matches[SITE OUT],BE$10),"-"),"-")</f>
        <v>-</v>
      </c>
      <c r="BH12" s="51" t="str">
        <f>IFERROR(IF(COUNTIFS(Matches[TIMEBIN],$B12,Matches[SITE IN],BB$9,Matches[SITE OUT],BH$10)&gt;0,_xlfn.MINIFS(Matches[JOURNEY TIME],Matches[TIMEBIN],$B12,Matches[SITE IN],BB$9,Matches[SITE OUT],BH$10),"-"),"-")</f>
        <v>-</v>
      </c>
      <c r="BI12" s="49" t="str">
        <f>IFERROR(IF(COUNTIFS(Matches[TIMEBIN],$B12,Matches[SITE IN],BB$9,Matches[SITE OUT],BH$10)&gt;0,AVERAGEIFS(Matches[JOURNEY TIME],Matches[TIMEBIN],$B12,Matches[SITE IN],BB$9,Matches[SITE OUT],BH$10),"-"),"-")</f>
        <v>-</v>
      </c>
      <c r="BJ12" s="50" t="str">
        <f>IFERROR(IF(COUNTIFS(Matches[TIMEBIN],$B12,Matches[SITE IN],BB$9,Matches[SITE OUT],BH$10)&gt;0,_xlfn.MAXIFS(Matches[JOURNEY TIME],Matches[TIMEBIN],$B12,Matches[SITE IN],BB$9,Matches[SITE OUT],BH$10),"-"),"-")</f>
        <v>-</v>
      </c>
      <c r="BK12" s="51">
        <f>IFERROR(IF(COUNTIFS(Matches[TIMEBIN],$B12,Matches[SITE IN],BB$9,Matches[SITE OUT],BK$10)&gt;0,_xlfn.MINIFS(Matches[JOURNEY TIME],Matches[TIMEBIN],$B12,Matches[SITE IN],BB$9,Matches[SITE OUT],BK$10),"-"),"-")</f>
        <v>1.0416666666701602E-4</v>
      </c>
      <c r="BL12" s="49">
        <f>IFERROR(IF(COUNTIFS(Matches[TIMEBIN],$B12,Matches[SITE IN],BB$9,Matches[SITE OUT],BK$10)&gt;0,AVERAGEIFS(Matches[JOURNEY TIME],Matches[TIMEBIN],$B12,Matches[SITE IN],BB$9,Matches[SITE OUT],BK$10),"-"),"-")</f>
        <v>1.0416666666701602E-4</v>
      </c>
      <c r="BM12" s="50">
        <f>IFERROR(IF(COUNTIFS(Matches[TIMEBIN],$B12,Matches[SITE IN],BB$9,Matches[SITE OUT],BK$10)&gt;0,_xlfn.MAXIFS(Matches[JOURNEY TIME],Matches[TIMEBIN],$B12,Matches[SITE IN],BB$9,Matches[SITE OUT],BK$10),"-"),"-")</f>
        <v>1.0416666666701602E-4</v>
      </c>
      <c r="BN12" s="49" t="str">
        <f>IFERROR(IF(COUNTIFS(Matches[TIMEBIN],$B12,Matches[SITE IN],BB$9,Matches[SITE OUT],BN$10)&gt;0,_xlfn.MINIFS(Matches[JOURNEY TIME],Matches[TIMEBIN],$B12,Matches[SITE IN],BB$9,Matches[SITE OUT],BN$10),"-"),"-")</f>
        <v>-</v>
      </c>
      <c r="BO12" s="49" t="str">
        <f>IFERROR(IF(COUNTIFS(Matches[TIMEBIN],$B12,Matches[SITE IN],BB$9,Matches[SITE OUT],BN$10)&gt;0,AVERAGEIFS(Matches[JOURNEY TIME],Matches[TIMEBIN],$B12,Matches[SITE IN],BB$9,Matches[SITE OUT],BN$10),"-"),"-")</f>
        <v>-</v>
      </c>
      <c r="BP12" s="53" t="str">
        <f>IFERROR(IF(COUNTIFS(Matches[TIMEBIN],$B12,Matches[SITE IN],BB$9,Matches[SITE OUT],BN$10)&gt;0,_xlfn.MAXIFS(Matches[JOURNEY TIME],Matches[TIMEBIN],$B12,Matches[SITE IN],BB$9,Matches[SITE OUT],BN$10),"-"),"-")</f>
        <v>-</v>
      </c>
    </row>
    <row r="13" spans="2:69">
      <c r="B13" s="54" t="str">
        <v>06:15 - 06:30</v>
      </c>
      <c r="C13" s="55">
        <f>IFERROR(IF(COUNTIFS(Matches[TIMEBIN],$B13,Matches[SITE IN],C$9,Matches[SITE OUT],C$10)&gt;0,_xlfn.MINIFS(Matches[JOURNEY TIME],Matches[TIMEBIN],$B13,Matches[SITE IN],C$9,Matches[SITE OUT],C$10),"-"),"-")</f>
        <v>3.2175925925930215E-3</v>
      </c>
      <c r="D13" s="56">
        <f>IFERROR(IF(COUNTIFS(Matches[TIMEBIN],$B13,Matches[SITE IN],C$9,Matches[SITE OUT],C$10)&gt;0,AVERAGEIFS(Matches[JOURNEY TIME],Matches[TIMEBIN],$B13,Matches[SITE IN],C$9,Matches[SITE OUT],C$10),"-"),"-")</f>
        <v>3.2175925925930215E-3</v>
      </c>
      <c r="E13" s="57">
        <f>IFERROR(IF(COUNTIFS(Matches[TIMEBIN],$B13,Matches[SITE IN],C$9,Matches[SITE OUT],C$10)&gt;0,_xlfn.MAXIFS(Matches[JOURNEY TIME],Matches[TIMEBIN],$B13,Matches[SITE IN],C$9,Matches[SITE OUT],C$10),"-"),"-")</f>
        <v>3.2175925925930215E-3</v>
      </c>
      <c r="F13" s="58">
        <f>IFERROR(IF(COUNTIFS(Matches[TIMEBIN],$B13,Matches[SITE IN],C$9,Matches[SITE OUT],F$10)&gt;0,_xlfn.MINIFS(Matches[JOURNEY TIME],Matches[TIMEBIN],$B13,Matches[SITE IN],C$9,Matches[SITE OUT],F$10),"-"),"-")</f>
        <v>6.2499999999998668E-4</v>
      </c>
      <c r="G13" s="56">
        <f>IFERROR(IF(COUNTIFS(Matches[TIMEBIN],$B13,Matches[SITE IN],C$9,Matches[SITE OUT],F$10)&gt;0,AVERAGEIFS(Matches[JOURNEY TIME],Matches[TIMEBIN],$B13,Matches[SITE IN],C$9,Matches[SITE OUT],F$10),"-"),"-")</f>
        <v>2.7835648148150094E-3</v>
      </c>
      <c r="H13" s="57">
        <f>IFERROR(IF(COUNTIFS(Matches[TIMEBIN],$B13,Matches[SITE IN],C$9,Matches[SITE OUT],F$10)&gt;0,_xlfn.MAXIFS(Matches[JOURNEY TIME],Matches[TIMEBIN],$B13,Matches[SITE IN],C$9,Matches[SITE OUT],F$10),"-"),"-")</f>
        <v>4.9421296296300321E-3</v>
      </c>
      <c r="I13" s="58" t="str">
        <f>IFERROR(IF(COUNTIFS(Matches[TIMEBIN],$B13,Matches[SITE IN],C$9,Matches[SITE OUT],I$10)&gt;0,_xlfn.MINIFS(Matches[JOURNEY TIME],Matches[TIMEBIN],$B13,Matches[SITE IN],C$9,Matches[SITE OUT],I$10),"-"),"-")</f>
        <v>-</v>
      </c>
      <c r="J13" s="56" t="str">
        <f>IFERROR(IF(COUNTIFS(Matches[TIMEBIN],$B13,Matches[SITE IN],C$9,Matches[SITE OUT],I$10)&gt;0,AVERAGEIFS(Matches[JOURNEY TIME],Matches[TIMEBIN],$B13,Matches[SITE IN],C$9,Matches[SITE OUT],I$10),"-"),"-")</f>
        <v>-</v>
      </c>
      <c r="K13" s="57" t="str">
        <f>IFERROR(IF(COUNTIFS(Matches[TIMEBIN],$B13,Matches[SITE IN],C$9,Matches[SITE OUT],I$10)&gt;0,_xlfn.MAXIFS(Matches[JOURNEY TIME],Matches[TIMEBIN],$B13,Matches[SITE IN],C$9,Matches[SITE OUT],I$10),"-"),"-")</f>
        <v>-</v>
      </c>
      <c r="L13" s="58" t="str">
        <f>IFERROR(IF(COUNTIFS(Matches[TIMEBIN],$B13,Matches[SITE IN],C$9,Matches[SITE OUT],L$10)&gt;0,_xlfn.MINIFS(Matches[JOURNEY TIME],Matches[TIMEBIN],$B13,Matches[SITE IN],C$9,Matches[SITE OUT],L$10),"-"),"-")</f>
        <v>-</v>
      </c>
      <c r="M13" s="56" t="str">
        <f>IFERROR(IF(COUNTIFS(Matches[TIMEBIN],$B13,Matches[SITE IN],C$9,Matches[SITE OUT],L$10)&gt;0,AVERAGEIFS(Matches[JOURNEY TIME],Matches[TIMEBIN],$B13,Matches[SITE IN],C$9,Matches[SITE OUT],L$10),"-"),"-")</f>
        <v>-</v>
      </c>
      <c r="N13" s="57" t="str">
        <f>IFERROR(IF(COUNTIFS(Matches[TIMEBIN],$B13,Matches[SITE IN],C$9,Matches[SITE OUT],L$10)&gt;0,_xlfn.MAXIFS(Matches[JOURNEY TIME],Matches[TIMEBIN],$B13,Matches[SITE IN],C$9,Matches[SITE OUT],L$10),"-"),"-")</f>
        <v>-</v>
      </c>
      <c r="O13" s="58" t="str">
        <f>IFERROR(IF(COUNTIFS(Matches[TIMEBIN],$B13,Matches[SITE IN],C$9,Matches[SITE OUT],O$10)&gt;0,_xlfn.MINIFS(Matches[JOURNEY TIME],Matches[TIMEBIN],$B13,Matches[SITE IN],C$9,Matches[SITE OUT],O$10),"-"),"-")</f>
        <v>-</v>
      </c>
      <c r="P13" s="56" t="str">
        <f>IFERROR(IF(COUNTIFS(Matches[TIMEBIN],$B13,Matches[SITE IN],C$9,Matches[SITE OUT],O$10)&gt;0,AVERAGEIFS(Matches[JOURNEY TIME],Matches[TIMEBIN],$B13,Matches[SITE IN],C$9,Matches[SITE OUT],O$10),"-"),"-")</f>
        <v>-</v>
      </c>
      <c r="Q13" s="57" t="str">
        <f>IFERROR(IF(COUNTIFS(Matches[TIMEBIN],$B13,Matches[SITE IN],C$9,Matches[SITE OUT],O$10)&gt;0,_xlfn.MAXIFS(Matches[JOURNEY TIME],Matches[TIMEBIN],$B13,Matches[SITE IN],C$9,Matches[SITE OUT],O$10),"-"),"-")</f>
        <v>-</v>
      </c>
      <c r="R13" s="58">
        <f>IFERROR(IF(COUNTIFS(Matches[TIMEBIN],$B13,Matches[SITE IN],C$9,Matches[SITE OUT],R$10)&gt;0,_xlfn.MINIFS(Matches[JOURNEY TIME],Matches[TIMEBIN],$B13,Matches[SITE IN],C$9,Matches[SITE OUT],R$10),"-"),"-")</f>
        <v>1.3773148148150116E-3</v>
      </c>
      <c r="S13" s="56">
        <f>IFERROR(IF(COUNTIFS(Matches[TIMEBIN],$B13,Matches[SITE IN],C$9,Matches[SITE OUT],R$10)&gt;0,AVERAGEIFS(Matches[JOURNEY TIME],Matches[TIMEBIN],$B13,Matches[SITE IN],C$9,Matches[SITE OUT],R$10),"-"),"-")</f>
        <v>1.3773148148150116E-3</v>
      </c>
      <c r="T13" s="59">
        <f>IFERROR(IF(COUNTIFS(Matches[TIMEBIN],$B13,Matches[SITE IN],C$9,Matches[SITE OUT],R$10)&gt;0,_xlfn.MAXIFS(Matches[JOURNEY TIME],Matches[TIMEBIN],$B13,Matches[SITE IN],C$9,Matches[SITE OUT],R$10),"-"),"-")</f>
        <v>1.3773148148150116E-3</v>
      </c>
      <c r="U13" s="55" t="str">
        <f>IFERROR(IF(COUNTIFS(Matches[TIMEBIN],$B13,Matches[SITE IN],U$9,Matches[SITE OUT],U$10)&gt;0,_xlfn.MINIFS(Matches[JOURNEY TIME],Matches[TIMEBIN],$B13,Matches[SITE IN],U$9,Matches[SITE OUT],U$10),"-"),"-")</f>
        <v>-</v>
      </c>
      <c r="V13" s="56" t="str">
        <f>IFERROR(IF(COUNTIFS(Matches[TIMEBIN],$B13,Matches[SITE IN],U$9,Matches[SITE OUT],U$10)&gt;0,AVERAGEIFS(Matches[JOURNEY TIME],Matches[TIMEBIN],$B13,Matches[SITE IN],U$9,Matches[SITE OUT],U$10),"-"),"-")</f>
        <v>-</v>
      </c>
      <c r="W13" s="59" t="str">
        <f>IFERROR(IF(COUNTIFS(Matches[TIMEBIN],$B13,Matches[SITE IN],U$9,Matches[SITE OUT],U$10)&gt;0,_xlfn.MAXIFS(Matches[JOURNEY TIME],Matches[TIMEBIN],$B13,Matches[SITE IN],U$9,Matches[SITE OUT],U$10),"-"),"-")</f>
        <v>-</v>
      </c>
      <c r="X13" s="55" t="str">
        <f>IFERROR(IF(COUNTIFS(Matches[TIMEBIN],$B13,Matches[SITE IN],X$9,Matches[SITE OUT],X$10)&gt;0,_xlfn.MINIFS(Matches[JOURNEY TIME],Matches[TIMEBIN],$B13,Matches[SITE IN],X$9,Matches[SITE OUT],X$10),"-"),"-")</f>
        <v>-</v>
      </c>
      <c r="Y13" s="56" t="str">
        <f>IFERROR(IF(COUNTIFS(Matches[TIMEBIN],$B13,Matches[SITE IN],X$9,Matches[SITE OUT],X$10)&gt;0,AVERAGEIFS(Matches[JOURNEY TIME],Matches[TIMEBIN],$B13,Matches[SITE IN],X$9,Matches[SITE OUT],X$10),"-"),"-")</f>
        <v>-</v>
      </c>
      <c r="Z13" s="57" t="str">
        <f>IFERROR(IF(COUNTIFS(Matches[TIMEBIN],$B13,Matches[SITE IN],X$9,Matches[SITE OUT],X$10)&gt;0,_xlfn.MAXIFS(Matches[JOURNEY TIME],Matches[TIMEBIN],$B13,Matches[SITE IN],X$9,Matches[SITE OUT],X$10),"-"),"-")</f>
        <v>-</v>
      </c>
      <c r="AA13" s="58">
        <f>IFERROR(IF(COUNTIFS(Matches[TIMEBIN],$B13,Matches[SITE IN],X$9,Matches[SITE OUT],AA$10)&gt;0,_xlfn.MINIFS(Matches[JOURNEY TIME],Matches[TIMEBIN],$B13,Matches[SITE IN],X$9,Matches[SITE OUT],AA$10),"-"),"-")</f>
        <v>6.5162037037040377E-3</v>
      </c>
      <c r="AB13" s="56">
        <f>IFERROR(IF(COUNTIFS(Matches[TIMEBIN],$B13,Matches[SITE IN],X$9,Matches[SITE OUT],AA$10)&gt;0,AVERAGEIFS(Matches[JOURNEY TIME],Matches[TIMEBIN],$B13,Matches[SITE IN],X$9,Matches[SITE OUT],AA$10),"-"),"-")</f>
        <v>6.5162037037040377E-3</v>
      </c>
      <c r="AC13" s="57">
        <f>IFERROR(IF(COUNTIFS(Matches[TIMEBIN],$B13,Matches[SITE IN],X$9,Matches[SITE OUT],AA$10)&gt;0,_xlfn.MAXIFS(Matches[JOURNEY TIME],Matches[TIMEBIN],$B13,Matches[SITE IN],X$9,Matches[SITE OUT],AA$10),"-"),"-")</f>
        <v>6.5162037037040377E-3</v>
      </c>
      <c r="AD13" s="58" t="str">
        <f>IFERROR(IF(COUNTIFS(Matches[TIMEBIN],$B13,Matches[SITE IN],X$9,Matches[SITE OUT],AD$10)&gt;0,_xlfn.MINIFS(Matches[JOURNEY TIME],Matches[TIMEBIN],$B13,Matches[SITE IN],X$9,Matches[SITE OUT],AD$10),"-"),"-")</f>
        <v>-</v>
      </c>
      <c r="AE13" s="56" t="str">
        <f>IFERROR(IF(COUNTIFS(Matches[TIMEBIN],$B13,Matches[SITE IN],X$9,Matches[SITE OUT],AD$10)&gt;0,AVERAGEIFS(Matches[JOURNEY TIME],Matches[TIMEBIN],$B13,Matches[SITE IN],X$9,Matches[SITE OUT],AD$10),"-"),"-")</f>
        <v>-</v>
      </c>
      <c r="AF13" s="57" t="str">
        <f>IFERROR(IF(COUNTIFS(Matches[TIMEBIN],$B13,Matches[SITE IN],X$9,Matches[SITE OUT],AD$10)&gt;0,_xlfn.MAXIFS(Matches[JOURNEY TIME],Matches[TIMEBIN],$B13,Matches[SITE IN],X$9,Matches[SITE OUT],AD$10),"-"),"-")</f>
        <v>-</v>
      </c>
      <c r="AG13" s="58" t="str">
        <f>IFERROR(IF(COUNTIFS(Matches[TIMEBIN],$B13,Matches[SITE IN],X$9,Matches[SITE OUT],AG$10)&gt;0,_xlfn.MINIFS(Matches[JOURNEY TIME],Matches[TIMEBIN],$B13,Matches[SITE IN],X$9,Matches[SITE OUT],AG$10),"-"),"-")</f>
        <v>-</v>
      </c>
      <c r="AH13" s="56" t="str">
        <f>IFERROR(IF(COUNTIFS(Matches[TIMEBIN],$B13,Matches[SITE IN],X$9,Matches[SITE OUT],AG$10)&gt;0,AVERAGEIFS(Matches[JOURNEY TIME],Matches[TIMEBIN],$B13,Matches[SITE IN],X$9,Matches[SITE OUT],AG$10),"-"),"-")</f>
        <v>-</v>
      </c>
      <c r="AI13" s="57" t="str">
        <f>IFERROR(IF(COUNTIFS(Matches[TIMEBIN],$B13,Matches[SITE IN],X$9,Matches[SITE OUT],AG$10)&gt;0,_xlfn.MAXIFS(Matches[JOURNEY TIME],Matches[TIMEBIN],$B13,Matches[SITE IN],X$9,Matches[SITE OUT],AG$10),"-"),"-")</f>
        <v>-</v>
      </c>
      <c r="AJ13" s="56">
        <f>IFERROR(IF(COUNTIFS(Matches[TIMEBIN],$B13,Matches[SITE IN],X$9,Matches[SITE OUT],AJ$10)&gt;0,_xlfn.MINIFS(Matches[JOURNEY TIME],Matches[TIMEBIN],$B13,Matches[SITE IN],X$9,Matches[SITE OUT],AJ$10),"-"),"-")</f>
        <v>1.0694444444444007E-2</v>
      </c>
      <c r="AK13" s="56">
        <f>IFERROR(IF(COUNTIFS(Matches[TIMEBIN],$B13,Matches[SITE IN],X$9,Matches[SITE OUT],AJ$10)&gt;0,AVERAGEIFS(Matches[JOURNEY TIME],Matches[TIMEBIN],$B13,Matches[SITE IN],X$9,Matches[SITE OUT],AJ$10),"-"),"-")</f>
        <v>1.0694444444444007E-2</v>
      </c>
      <c r="AL13" s="59">
        <f>IFERROR(IF(COUNTIFS(Matches[TIMEBIN],$B13,Matches[SITE IN],X$9,Matches[SITE OUT],AJ$10)&gt;0,_xlfn.MAXIFS(Matches[JOURNEY TIME],Matches[TIMEBIN],$B13,Matches[SITE IN],X$9,Matches[SITE OUT],AJ$10),"-"),"-")</f>
        <v>1.0694444444444007E-2</v>
      </c>
      <c r="AM13" s="55">
        <f>IFERROR(IF(COUNTIFS(Matches[TIMEBIN],$B13,Matches[SITE IN],AM$9,Matches[SITE OUT],AM$10)&gt;0,_xlfn.MINIFS(Matches[JOURNEY TIME],Matches[TIMEBIN],$B13,Matches[SITE IN],AM$9,Matches[SITE OUT],AM$10),"-"),"-")</f>
        <v>1.2962962962960178E-3</v>
      </c>
      <c r="AN13" s="56">
        <f>IFERROR(IF(COUNTIFS(Matches[TIMEBIN],$B13,Matches[SITE IN],AM$9,Matches[SITE OUT],AM$10)&gt;0,AVERAGEIFS(Matches[JOURNEY TIME],Matches[TIMEBIN],$B13,Matches[SITE IN],AM$9,Matches[SITE OUT],AM$10),"-"),"-")</f>
        <v>1.2962962962960178E-3</v>
      </c>
      <c r="AO13" s="57">
        <f>IFERROR(IF(COUNTIFS(Matches[TIMEBIN],$B13,Matches[SITE IN],AM$9,Matches[SITE OUT],AM$10)&gt;0,_xlfn.MAXIFS(Matches[JOURNEY TIME],Matches[TIMEBIN],$B13,Matches[SITE IN],AM$9,Matches[SITE OUT],AM$10),"-"),"-")</f>
        <v>1.2962962962960178E-3</v>
      </c>
      <c r="AP13" s="58">
        <f>IFERROR(IF(COUNTIFS(Matches[TIMEBIN],$B13,Matches[SITE IN],AM$9,Matches[SITE OUT],AP$10)&gt;0,_xlfn.MINIFS(Matches[JOURNEY TIME],Matches[TIMEBIN],$B13,Matches[SITE IN],AM$9,Matches[SITE OUT],AP$10),"-"),"-")</f>
        <v>5.4513888888890194E-3</v>
      </c>
      <c r="AQ13" s="56">
        <f>IFERROR(IF(COUNTIFS(Matches[TIMEBIN],$B13,Matches[SITE IN],AM$9,Matches[SITE OUT],AP$10)&gt;0,AVERAGEIFS(Matches[JOURNEY TIME],Matches[TIMEBIN],$B13,Matches[SITE IN],AM$9,Matches[SITE OUT],AP$10),"-"),"-")</f>
        <v>0.25226273148148148</v>
      </c>
      <c r="AR13" s="57">
        <f>IFERROR(IF(COUNTIFS(Matches[TIMEBIN],$B13,Matches[SITE IN],AM$9,Matches[SITE OUT],AP$10)&gt;0,_xlfn.MAXIFS(Matches[JOURNEY TIME],Matches[TIMEBIN],$B13,Matches[SITE IN],AM$9,Matches[SITE OUT],AP$10),"-"),"-")</f>
        <v>0.49907407407407395</v>
      </c>
      <c r="AS13" s="58">
        <f>IFERROR(IF(COUNTIFS(Matches[TIMEBIN],$B13,Matches[SITE IN],AM$9,Matches[SITE OUT],AS$10)&gt;0,_xlfn.MINIFS(Matches[JOURNEY TIME],Matches[TIMEBIN],$B13,Matches[SITE IN],AM$9,Matches[SITE OUT],AS$10),"-"),"-")</f>
        <v>4.745370370380364E-4</v>
      </c>
      <c r="AT13" s="56">
        <f>IFERROR(IF(COUNTIFS(Matches[TIMEBIN],$B13,Matches[SITE IN],AM$9,Matches[SITE OUT],AS$10)&gt;0,AVERAGEIFS(Matches[JOURNEY TIME],Matches[TIMEBIN],$B13,Matches[SITE IN],AM$9,Matches[SITE OUT],AS$10),"-"),"-")</f>
        <v>4.745370370380364E-4</v>
      </c>
      <c r="AU13" s="57">
        <f>IFERROR(IF(COUNTIFS(Matches[TIMEBIN],$B13,Matches[SITE IN],AM$9,Matches[SITE OUT],AS$10)&gt;0,_xlfn.MAXIFS(Matches[JOURNEY TIME],Matches[TIMEBIN],$B13,Matches[SITE IN],AM$9,Matches[SITE OUT],AS$10),"-"),"-")</f>
        <v>4.745370370380364E-4</v>
      </c>
      <c r="AV13" s="58" t="str">
        <f>IFERROR(IF(COUNTIFS(Matches[TIMEBIN],$B13,Matches[SITE IN],AM$9,Matches[SITE OUT],AV$10)&gt;0,_xlfn.MINIFS(Matches[JOURNEY TIME],Matches[TIMEBIN],$B13,Matches[SITE IN],AM$9,Matches[SITE OUT],AV$10),"-"),"-")</f>
        <v>-</v>
      </c>
      <c r="AW13" s="56" t="str">
        <f>IFERROR(IF(COUNTIFS(Matches[TIMEBIN],$B13,Matches[SITE IN],AM$9,Matches[SITE OUT],AV$10)&gt;0,AVERAGEIFS(Matches[JOURNEY TIME],Matches[TIMEBIN],$B13,Matches[SITE IN],AM$9,Matches[SITE OUT],AV$10),"-"),"-")</f>
        <v>-</v>
      </c>
      <c r="AX13" s="57" t="str">
        <f>IFERROR(IF(COUNTIFS(Matches[TIMEBIN],$B13,Matches[SITE IN],AM$9,Matches[SITE OUT],AV$10)&gt;0,_xlfn.MAXIFS(Matches[JOURNEY TIME],Matches[TIMEBIN],$B13,Matches[SITE IN],AM$9,Matches[SITE OUT],AV$10),"-"),"-")</f>
        <v>-</v>
      </c>
      <c r="AY13" s="56">
        <f>IFERROR(IF(COUNTIFS(Matches[TIMEBIN],$B13,Matches[SITE IN],AM$9,Matches[SITE OUT],AY$10)&gt;0,_xlfn.MINIFS(Matches[JOURNEY TIME],Matches[TIMEBIN],$B13,Matches[SITE IN],AM$9,Matches[SITE OUT],AY$10),"-"),"-")</f>
        <v>4.3402777777779566E-3</v>
      </c>
      <c r="AZ13" s="56">
        <f>IFERROR(IF(COUNTIFS(Matches[TIMEBIN],$B13,Matches[SITE IN],AM$9,Matches[SITE OUT],AY$10)&gt;0,AVERAGEIFS(Matches[JOURNEY TIME],Matches[TIMEBIN],$B13,Matches[SITE IN],AM$9,Matches[SITE OUT],AY$10),"-"),"-")</f>
        <v>4.3402777777779566E-3</v>
      </c>
      <c r="BA13" s="59">
        <f>IFERROR(IF(COUNTIFS(Matches[TIMEBIN],$B13,Matches[SITE IN],AM$9,Matches[SITE OUT],AY$10)&gt;0,_xlfn.MAXIFS(Matches[JOURNEY TIME],Matches[TIMEBIN],$B13,Matches[SITE IN],AM$9,Matches[SITE OUT],AY$10),"-"),"-")</f>
        <v>4.3402777777779566E-3</v>
      </c>
      <c r="BB13" s="55">
        <f>IFERROR(IF(COUNTIFS(Matches[TIMEBIN],$B13,Matches[SITE IN],BB$9,Matches[SITE OUT],BB$10)&gt;0,_xlfn.MINIFS(Matches[JOURNEY TIME],Matches[TIMEBIN],$B13,Matches[SITE IN],BB$9,Matches[SITE OUT],BB$10),"-"),"-")</f>
        <v>1.087962962962985E-3</v>
      </c>
      <c r="BC13" s="56">
        <f>IFERROR(IF(COUNTIFS(Matches[TIMEBIN],$B13,Matches[SITE IN],BB$9,Matches[SITE OUT],BB$10)&gt;0,AVERAGEIFS(Matches[JOURNEY TIME],Matches[TIMEBIN],$B13,Matches[SITE IN],BB$9,Matches[SITE OUT],BB$10),"-"),"-")</f>
        <v>1.087962962962985E-3</v>
      </c>
      <c r="BD13" s="57">
        <f>IFERROR(IF(COUNTIFS(Matches[TIMEBIN],$B13,Matches[SITE IN],BB$9,Matches[SITE OUT],BB$10)&gt;0,_xlfn.MAXIFS(Matches[JOURNEY TIME],Matches[TIMEBIN],$B13,Matches[SITE IN],BB$9,Matches[SITE OUT],BB$10),"-"),"-")</f>
        <v>1.087962962962985E-3</v>
      </c>
      <c r="BE13" s="58" t="str">
        <f>IFERROR(IF(COUNTIFS(Matches[TIMEBIN],$B13,Matches[SITE IN],BB$9,Matches[SITE OUT],BE$10)&gt;0,_xlfn.MINIFS(Matches[JOURNEY TIME],Matches[TIMEBIN],$B13,Matches[SITE IN],BB$9,Matches[SITE OUT],BE$10),"-"),"-")</f>
        <v>-</v>
      </c>
      <c r="BF13" s="56" t="str">
        <f>IFERROR(IF(COUNTIFS(Matches[TIMEBIN],$B13,Matches[SITE IN],BB$9,Matches[SITE OUT],BE$10)&gt;0,AVERAGEIFS(Matches[JOURNEY TIME],Matches[TIMEBIN],$B13,Matches[SITE IN],BB$9,Matches[SITE OUT],BE$10),"-"),"-")</f>
        <v>-</v>
      </c>
      <c r="BG13" s="57" t="str">
        <f>IFERROR(IF(COUNTIFS(Matches[TIMEBIN],$B13,Matches[SITE IN],BB$9,Matches[SITE OUT],BE$10)&gt;0,_xlfn.MAXIFS(Matches[JOURNEY TIME],Matches[TIMEBIN],$B13,Matches[SITE IN],BB$9,Matches[SITE OUT],BE$10),"-"),"-")</f>
        <v>-</v>
      </c>
      <c r="BH13" s="58">
        <f>IFERROR(IF(COUNTIFS(Matches[TIMEBIN],$B13,Matches[SITE IN],BB$9,Matches[SITE OUT],BH$10)&gt;0,_xlfn.MINIFS(Matches[JOURNEY TIME],Matches[TIMEBIN],$B13,Matches[SITE IN],BB$9,Matches[SITE OUT],BH$10),"-"),"-")</f>
        <v>3.3564814814801558E-4</v>
      </c>
      <c r="BI13" s="56">
        <f>IFERROR(IF(COUNTIFS(Matches[TIMEBIN],$B13,Matches[SITE IN],BB$9,Matches[SITE OUT],BH$10)&gt;0,AVERAGEIFS(Matches[JOURNEY TIME],Matches[TIMEBIN],$B13,Matches[SITE IN],BB$9,Matches[SITE OUT],BH$10),"-"),"-")</f>
        <v>3.3564814814801558E-4</v>
      </c>
      <c r="BJ13" s="57">
        <f>IFERROR(IF(COUNTIFS(Matches[TIMEBIN],$B13,Matches[SITE IN],BB$9,Matches[SITE OUT],BH$10)&gt;0,_xlfn.MAXIFS(Matches[JOURNEY TIME],Matches[TIMEBIN],$B13,Matches[SITE IN],BB$9,Matches[SITE OUT],BH$10),"-"),"-")</f>
        <v>3.3564814814801558E-4</v>
      </c>
      <c r="BK13" s="58" t="str">
        <f>IFERROR(IF(COUNTIFS(Matches[TIMEBIN],$B13,Matches[SITE IN],BB$9,Matches[SITE OUT],BK$10)&gt;0,_xlfn.MINIFS(Matches[JOURNEY TIME],Matches[TIMEBIN],$B13,Matches[SITE IN],BB$9,Matches[SITE OUT],BK$10),"-"),"-")</f>
        <v>-</v>
      </c>
      <c r="BL13" s="56" t="str">
        <f>IFERROR(IF(COUNTIFS(Matches[TIMEBIN],$B13,Matches[SITE IN],BB$9,Matches[SITE OUT],BK$10)&gt;0,AVERAGEIFS(Matches[JOURNEY TIME],Matches[TIMEBIN],$B13,Matches[SITE IN],BB$9,Matches[SITE OUT],BK$10),"-"),"-")</f>
        <v>-</v>
      </c>
      <c r="BM13" s="57" t="str">
        <f>IFERROR(IF(COUNTIFS(Matches[TIMEBIN],$B13,Matches[SITE IN],BB$9,Matches[SITE OUT],BK$10)&gt;0,_xlfn.MAXIFS(Matches[JOURNEY TIME],Matches[TIMEBIN],$B13,Matches[SITE IN],BB$9,Matches[SITE OUT],BK$10),"-"),"-")</f>
        <v>-</v>
      </c>
      <c r="BN13" s="56">
        <f>IFERROR(IF(COUNTIFS(Matches[TIMEBIN],$B13,Matches[SITE IN],BB$9,Matches[SITE OUT],BN$10)&gt;0,_xlfn.MINIFS(Matches[JOURNEY TIME],Matches[TIMEBIN],$B13,Matches[SITE IN],BB$9,Matches[SITE OUT],BN$10),"-"),"-")</f>
        <v>0.516782407407408</v>
      </c>
      <c r="BO13" s="56">
        <f>IFERROR(IF(COUNTIFS(Matches[TIMEBIN],$B13,Matches[SITE IN],BB$9,Matches[SITE OUT],BN$10)&gt;0,AVERAGEIFS(Matches[JOURNEY TIME],Matches[TIMEBIN],$B13,Matches[SITE IN],BB$9,Matches[SITE OUT],BN$10),"-"),"-")</f>
        <v>0.516782407407408</v>
      </c>
      <c r="BP13" s="60">
        <f>IFERROR(IF(COUNTIFS(Matches[TIMEBIN],$B13,Matches[SITE IN],BB$9,Matches[SITE OUT],BN$10)&gt;0,_xlfn.MAXIFS(Matches[JOURNEY TIME],Matches[TIMEBIN],$B13,Matches[SITE IN],BB$9,Matches[SITE OUT],BN$10),"-"),"-")</f>
        <v>0.516782407407408</v>
      </c>
    </row>
    <row r="14" spans="2:69">
      <c r="B14" s="61" t="str">
        <v>06:30 - 06:45</v>
      </c>
      <c r="C14" s="62" t="str">
        <f>IFERROR(IF(COUNTIFS(Matches[TIMEBIN],$B14,Matches[SITE IN],C$9,Matches[SITE OUT],C$10)&gt;0,_xlfn.MINIFS(Matches[JOURNEY TIME],Matches[TIMEBIN],$B14,Matches[SITE IN],C$9,Matches[SITE OUT],C$10),"-"),"-")</f>
        <v>-</v>
      </c>
      <c r="D14" s="63" t="str">
        <f>IFERROR(IF(COUNTIFS(Matches[TIMEBIN],$B14,Matches[SITE IN],C$9,Matches[SITE OUT],C$10)&gt;0,AVERAGEIFS(Matches[JOURNEY TIME],Matches[TIMEBIN],$B14,Matches[SITE IN],C$9,Matches[SITE OUT],C$10),"-"),"-")</f>
        <v>-</v>
      </c>
      <c r="E14" s="64" t="str">
        <f>IFERROR(IF(COUNTIFS(Matches[TIMEBIN],$B14,Matches[SITE IN],C$9,Matches[SITE OUT],C$10)&gt;0,_xlfn.MAXIFS(Matches[JOURNEY TIME],Matches[TIMEBIN],$B14,Matches[SITE IN],C$9,Matches[SITE OUT],C$10),"-"),"-")</f>
        <v>-</v>
      </c>
      <c r="F14" s="65">
        <f>IFERROR(IF(COUNTIFS(Matches[TIMEBIN],$B14,Matches[SITE IN],C$9,Matches[SITE OUT],F$10)&gt;0,_xlfn.MINIFS(Matches[JOURNEY TIME],Matches[TIMEBIN],$B14,Matches[SITE IN],C$9,Matches[SITE OUT],F$10),"-"),"-")</f>
        <v>5.439814814809929E-4</v>
      </c>
      <c r="G14" s="63">
        <f>IFERROR(IF(COUNTIFS(Matches[TIMEBIN],$B14,Matches[SITE IN],C$9,Matches[SITE OUT],F$10)&gt;0,AVERAGEIFS(Matches[JOURNEY TIME],Matches[TIMEBIN],$B14,Matches[SITE IN],C$9,Matches[SITE OUT],F$10),"-"),"-")</f>
        <v>0.26120949074074051</v>
      </c>
      <c r="H14" s="64">
        <f>IFERROR(IF(COUNTIFS(Matches[TIMEBIN],$B14,Matches[SITE IN],C$9,Matches[SITE OUT],F$10)&gt;0,_xlfn.MAXIFS(Matches[JOURNEY TIME],Matches[TIMEBIN],$B14,Matches[SITE IN],C$9,Matches[SITE OUT],F$10),"-"),"-")</f>
        <v>0.52187499999999998</v>
      </c>
      <c r="I14" s="65" t="str">
        <f>IFERROR(IF(COUNTIFS(Matches[TIMEBIN],$B14,Matches[SITE IN],C$9,Matches[SITE OUT],I$10)&gt;0,_xlfn.MINIFS(Matches[JOURNEY TIME],Matches[TIMEBIN],$B14,Matches[SITE IN],C$9,Matches[SITE OUT],I$10),"-"),"-")</f>
        <v>-</v>
      </c>
      <c r="J14" s="63" t="str">
        <f>IFERROR(IF(COUNTIFS(Matches[TIMEBIN],$B14,Matches[SITE IN],C$9,Matches[SITE OUT],I$10)&gt;0,AVERAGEIFS(Matches[JOURNEY TIME],Matches[TIMEBIN],$B14,Matches[SITE IN],C$9,Matches[SITE OUT],I$10),"-"),"-")</f>
        <v>-</v>
      </c>
      <c r="K14" s="64" t="str">
        <f>IFERROR(IF(COUNTIFS(Matches[TIMEBIN],$B14,Matches[SITE IN],C$9,Matches[SITE OUT],I$10)&gt;0,_xlfn.MAXIFS(Matches[JOURNEY TIME],Matches[TIMEBIN],$B14,Matches[SITE IN],C$9,Matches[SITE OUT],I$10),"-"),"-")</f>
        <v>-</v>
      </c>
      <c r="L14" s="65" t="str">
        <f>IFERROR(IF(COUNTIFS(Matches[TIMEBIN],$B14,Matches[SITE IN],C$9,Matches[SITE OUT],L$10)&gt;0,_xlfn.MINIFS(Matches[JOURNEY TIME],Matches[TIMEBIN],$B14,Matches[SITE IN],C$9,Matches[SITE OUT],L$10),"-"),"-")</f>
        <v>-</v>
      </c>
      <c r="M14" s="63" t="str">
        <f>IFERROR(IF(COUNTIFS(Matches[TIMEBIN],$B14,Matches[SITE IN],C$9,Matches[SITE OUT],L$10)&gt;0,AVERAGEIFS(Matches[JOURNEY TIME],Matches[TIMEBIN],$B14,Matches[SITE IN],C$9,Matches[SITE OUT],L$10),"-"),"-")</f>
        <v>-</v>
      </c>
      <c r="N14" s="64" t="str">
        <f>IFERROR(IF(COUNTIFS(Matches[TIMEBIN],$B14,Matches[SITE IN],C$9,Matches[SITE OUT],L$10)&gt;0,_xlfn.MAXIFS(Matches[JOURNEY TIME],Matches[TIMEBIN],$B14,Matches[SITE IN],C$9,Matches[SITE OUT],L$10),"-"),"-")</f>
        <v>-</v>
      </c>
      <c r="O14" s="65" t="str">
        <f>IFERROR(IF(COUNTIFS(Matches[TIMEBIN],$B14,Matches[SITE IN],C$9,Matches[SITE OUT],O$10)&gt;0,_xlfn.MINIFS(Matches[JOURNEY TIME],Matches[TIMEBIN],$B14,Matches[SITE IN],C$9,Matches[SITE OUT],O$10),"-"),"-")</f>
        <v>-</v>
      </c>
      <c r="P14" s="63" t="str">
        <f>IFERROR(IF(COUNTIFS(Matches[TIMEBIN],$B14,Matches[SITE IN],C$9,Matches[SITE OUT],O$10)&gt;0,AVERAGEIFS(Matches[JOURNEY TIME],Matches[TIMEBIN],$B14,Matches[SITE IN],C$9,Matches[SITE OUT],O$10),"-"),"-")</f>
        <v>-</v>
      </c>
      <c r="Q14" s="64" t="str">
        <f>IFERROR(IF(COUNTIFS(Matches[TIMEBIN],$B14,Matches[SITE IN],C$9,Matches[SITE OUT],O$10)&gt;0,_xlfn.MAXIFS(Matches[JOURNEY TIME],Matches[TIMEBIN],$B14,Matches[SITE IN],C$9,Matches[SITE OUT],O$10),"-"),"-")</f>
        <v>-</v>
      </c>
      <c r="R14" s="65" t="str">
        <f>IFERROR(IF(COUNTIFS(Matches[TIMEBIN],$B14,Matches[SITE IN],C$9,Matches[SITE OUT],R$10)&gt;0,_xlfn.MINIFS(Matches[JOURNEY TIME],Matches[TIMEBIN],$B14,Matches[SITE IN],C$9,Matches[SITE OUT],R$10),"-"),"-")</f>
        <v>-</v>
      </c>
      <c r="S14" s="63" t="str">
        <f>IFERROR(IF(COUNTIFS(Matches[TIMEBIN],$B14,Matches[SITE IN],C$9,Matches[SITE OUT],R$10)&gt;0,AVERAGEIFS(Matches[JOURNEY TIME],Matches[TIMEBIN],$B14,Matches[SITE IN],C$9,Matches[SITE OUT],R$10),"-"),"-")</f>
        <v>-</v>
      </c>
      <c r="T14" s="66" t="str">
        <f>IFERROR(IF(COUNTIFS(Matches[TIMEBIN],$B14,Matches[SITE IN],C$9,Matches[SITE OUT],R$10)&gt;0,_xlfn.MAXIFS(Matches[JOURNEY TIME],Matches[TIMEBIN],$B14,Matches[SITE IN],C$9,Matches[SITE OUT],R$10),"-"),"-")</f>
        <v>-</v>
      </c>
      <c r="U14" s="62" t="str">
        <f>IFERROR(IF(COUNTIFS(Matches[TIMEBIN],$B14,Matches[SITE IN],U$9,Matches[SITE OUT],U$10)&gt;0,_xlfn.MINIFS(Matches[JOURNEY TIME],Matches[TIMEBIN],$B14,Matches[SITE IN],U$9,Matches[SITE OUT],U$10),"-"),"-")</f>
        <v>-</v>
      </c>
      <c r="V14" s="63" t="str">
        <f>IFERROR(IF(COUNTIFS(Matches[TIMEBIN],$B14,Matches[SITE IN],U$9,Matches[SITE OUT],U$10)&gt;0,AVERAGEIFS(Matches[JOURNEY TIME],Matches[TIMEBIN],$B14,Matches[SITE IN],U$9,Matches[SITE OUT],U$10),"-"),"-")</f>
        <v>-</v>
      </c>
      <c r="W14" s="66" t="str">
        <f>IFERROR(IF(COUNTIFS(Matches[TIMEBIN],$B14,Matches[SITE IN],U$9,Matches[SITE OUT],U$10)&gt;0,_xlfn.MAXIFS(Matches[JOURNEY TIME],Matches[TIMEBIN],$B14,Matches[SITE IN],U$9,Matches[SITE OUT],U$10),"-"),"-")</f>
        <v>-</v>
      </c>
      <c r="X14" s="62" t="str">
        <f>IFERROR(IF(COUNTIFS(Matches[TIMEBIN],$B14,Matches[SITE IN],X$9,Matches[SITE OUT],X$10)&gt;0,_xlfn.MINIFS(Matches[JOURNEY TIME],Matches[TIMEBIN],$B14,Matches[SITE IN],X$9,Matches[SITE OUT],X$10),"-"),"-")</f>
        <v>-</v>
      </c>
      <c r="Y14" s="63" t="str">
        <f>IFERROR(IF(COUNTIFS(Matches[TIMEBIN],$B14,Matches[SITE IN],X$9,Matches[SITE OUT],X$10)&gt;0,AVERAGEIFS(Matches[JOURNEY TIME],Matches[TIMEBIN],$B14,Matches[SITE IN],X$9,Matches[SITE OUT],X$10),"-"),"-")</f>
        <v>-</v>
      </c>
      <c r="Z14" s="64" t="str">
        <f>IFERROR(IF(COUNTIFS(Matches[TIMEBIN],$B14,Matches[SITE IN],X$9,Matches[SITE OUT],X$10)&gt;0,_xlfn.MAXIFS(Matches[JOURNEY TIME],Matches[TIMEBIN],$B14,Matches[SITE IN],X$9,Matches[SITE OUT],X$10),"-"),"-")</f>
        <v>-</v>
      </c>
      <c r="AA14" s="65">
        <f>IFERROR(IF(COUNTIFS(Matches[TIMEBIN],$B14,Matches[SITE IN],X$9,Matches[SITE OUT],AA$10)&gt;0,_xlfn.MINIFS(Matches[JOURNEY TIME],Matches[TIMEBIN],$B14,Matches[SITE IN],X$9,Matches[SITE OUT],AA$10),"-"),"-")</f>
        <v>2.7893518518519733E-3</v>
      </c>
      <c r="AB14" s="63">
        <f>IFERROR(IF(COUNTIFS(Matches[TIMEBIN],$B14,Matches[SITE IN],X$9,Matches[SITE OUT],AA$10)&gt;0,AVERAGEIFS(Matches[JOURNEY TIME],Matches[TIMEBIN],$B14,Matches[SITE IN],X$9,Matches[SITE OUT],AA$10),"-"),"-")</f>
        <v>2.7893518518519733E-3</v>
      </c>
      <c r="AC14" s="64">
        <f>IFERROR(IF(COUNTIFS(Matches[TIMEBIN],$B14,Matches[SITE IN],X$9,Matches[SITE OUT],AA$10)&gt;0,_xlfn.MAXIFS(Matches[JOURNEY TIME],Matches[TIMEBIN],$B14,Matches[SITE IN],X$9,Matches[SITE OUT],AA$10),"-"),"-")</f>
        <v>2.7893518518519733E-3</v>
      </c>
      <c r="AD14" s="65">
        <f>IFERROR(IF(COUNTIFS(Matches[TIMEBIN],$B14,Matches[SITE IN],X$9,Matches[SITE OUT],AD$10)&gt;0,_xlfn.MINIFS(Matches[JOURNEY TIME],Matches[TIMEBIN],$B14,Matches[SITE IN],X$9,Matches[SITE OUT],AD$10),"-"),"-")</f>
        <v>0.60024305555555602</v>
      </c>
      <c r="AE14" s="63">
        <f>IFERROR(IF(COUNTIFS(Matches[TIMEBIN],$B14,Matches[SITE IN],X$9,Matches[SITE OUT],AD$10)&gt;0,AVERAGEIFS(Matches[JOURNEY TIME],Matches[TIMEBIN],$B14,Matches[SITE IN],X$9,Matches[SITE OUT],AD$10),"-"),"-")</f>
        <v>0.60024305555555602</v>
      </c>
      <c r="AF14" s="64">
        <f>IFERROR(IF(COUNTIFS(Matches[TIMEBIN],$B14,Matches[SITE IN],X$9,Matches[SITE OUT],AD$10)&gt;0,_xlfn.MAXIFS(Matches[JOURNEY TIME],Matches[TIMEBIN],$B14,Matches[SITE IN],X$9,Matches[SITE OUT],AD$10),"-"),"-")</f>
        <v>0.60024305555555602</v>
      </c>
      <c r="AG14" s="65" t="str">
        <f>IFERROR(IF(COUNTIFS(Matches[TIMEBIN],$B14,Matches[SITE IN],X$9,Matches[SITE OUT],AG$10)&gt;0,_xlfn.MINIFS(Matches[JOURNEY TIME],Matches[TIMEBIN],$B14,Matches[SITE IN],X$9,Matches[SITE OUT],AG$10),"-"),"-")</f>
        <v>-</v>
      </c>
      <c r="AH14" s="63" t="str">
        <f>IFERROR(IF(COUNTIFS(Matches[TIMEBIN],$B14,Matches[SITE IN],X$9,Matches[SITE OUT],AG$10)&gt;0,AVERAGEIFS(Matches[JOURNEY TIME],Matches[TIMEBIN],$B14,Matches[SITE IN],X$9,Matches[SITE OUT],AG$10),"-"),"-")</f>
        <v>-</v>
      </c>
      <c r="AI14" s="64" t="str">
        <f>IFERROR(IF(COUNTIFS(Matches[TIMEBIN],$B14,Matches[SITE IN],X$9,Matches[SITE OUT],AG$10)&gt;0,_xlfn.MAXIFS(Matches[JOURNEY TIME],Matches[TIMEBIN],$B14,Matches[SITE IN],X$9,Matches[SITE OUT],AG$10),"-"),"-")</f>
        <v>-</v>
      </c>
      <c r="AJ14" s="63" t="str">
        <f>IFERROR(IF(COUNTIFS(Matches[TIMEBIN],$B14,Matches[SITE IN],X$9,Matches[SITE OUT],AJ$10)&gt;0,_xlfn.MINIFS(Matches[JOURNEY TIME],Matches[TIMEBIN],$B14,Matches[SITE IN],X$9,Matches[SITE OUT],AJ$10),"-"),"-")</f>
        <v>-</v>
      </c>
      <c r="AK14" s="63" t="str">
        <f>IFERROR(IF(COUNTIFS(Matches[TIMEBIN],$B14,Matches[SITE IN],X$9,Matches[SITE OUT],AJ$10)&gt;0,AVERAGEIFS(Matches[JOURNEY TIME],Matches[TIMEBIN],$B14,Matches[SITE IN],X$9,Matches[SITE OUT],AJ$10),"-"),"-")</f>
        <v>-</v>
      </c>
      <c r="AL14" s="66" t="str">
        <f>IFERROR(IF(COUNTIFS(Matches[TIMEBIN],$B14,Matches[SITE IN],X$9,Matches[SITE OUT],AJ$10)&gt;0,_xlfn.MAXIFS(Matches[JOURNEY TIME],Matches[TIMEBIN],$B14,Matches[SITE IN],X$9,Matches[SITE OUT],AJ$10),"-"),"-")</f>
        <v>-</v>
      </c>
      <c r="AM14" s="62">
        <f>IFERROR(IF(COUNTIFS(Matches[TIMEBIN],$B14,Matches[SITE IN],AM$9,Matches[SITE OUT],AM$10)&gt;0,_xlfn.MINIFS(Matches[JOURNEY TIME],Matches[TIMEBIN],$B14,Matches[SITE IN],AM$9,Matches[SITE OUT],AM$10),"-"),"-")</f>
        <v>1.7395833333333999E-2</v>
      </c>
      <c r="AN14" s="63">
        <f>IFERROR(IF(COUNTIFS(Matches[TIMEBIN],$B14,Matches[SITE IN],AM$9,Matches[SITE OUT],AM$10)&gt;0,AVERAGEIFS(Matches[JOURNEY TIME],Matches[TIMEBIN],$B14,Matches[SITE IN],AM$9,Matches[SITE OUT],AM$10),"-"),"-")</f>
        <v>1.7395833333333999E-2</v>
      </c>
      <c r="AO14" s="64">
        <f>IFERROR(IF(COUNTIFS(Matches[TIMEBIN],$B14,Matches[SITE IN],AM$9,Matches[SITE OUT],AM$10)&gt;0,_xlfn.MAXIFS(Matches[JOURNEY TIME],Matches[TIMEBIN],$B14,Matches[SITE IN],AM$9,Matches[SITE OUT],AM$10),"-"),"-")</f>
        <v>1.7395833333333999E-2</v>
      </c>
      <c r="AP14" s="65" t="str">
        <f>IFERROR(IF(COUNTIFS(Matches[TIMEBIN],$B14,Matches[SITE IN],AM$9,Matches[SITE OUT],AP$10)&gt;0,_xlfn.MINIFS(Matches[JOURNEY TIME],Matches[TIMEBIN],$B14,Matches[SITE IN],AM$9,Matches[SITE OUT],AP$10),"-"),"-")</f>
        <v>-</v>
      </c>
      <c r="AQ14" s="63" t="str">
        <f>IFERROR(IF(COUNTIFS(Matches[TIMEBIN],$B14,Matches[SITE IN],AM$9,Matches[SITE OUT],AP$10)&gt;0,AVERAGEIFS(Matches[JOURNEY TIME],Matches[TIMEBIN],$B14,Matches[SITE IN],AM$9,Matches[SITE OUT],AP$10),"-"),"-")</f>
        <v>-</v>
      </c>
      <c r="AR14" s="64" t="str">
        <f>IFERROR(IF(COUNTIFS(Matches[TIMEBIN],$B14,Matches[SITE IN],AM$9,Matches[SITE OUT],AP$10)&gt;0,_xlfn.MAXIFS(Matches[JOURNEY TIME],Matches[TIMEBIN],$B14,Matches[SITE IN],AM$9,Matches[SITE OUT],AP$10),"-"),"-")</f>
        <v>-</v>
      </c>
      <c r="AS14" s="65" t="str">
        <f>IFERROR(IF(COUNTIFS(Matches[TIMEBIN],$B14,Matches[SITE IN],AM$9,Matches[SITE OUT],AS$10)&gt;0,_xlfn.MINIFS(Matches[JOURNEY TIME],Matches[TIMEBIN],$B14,Matches[SITE IN],AM$9,Matches[SITE OUT],AS$10),"-"),"-")</f>
        <v>-</v>
      </c>
      <c r="AT14" s="63" t="str">
        <f>IFERROR(IF(COUNTIFS(Matches[TIMEBIN],$B14,Matches[SITE IN],AM$9,Matches[SITE OUT],AS$10)&gt;0,AVERAGEIFS(Matches[JOURNEY TIME],Matches[TIMEBIN],$B14,Matches[SITE IN],AM$9,Matches[SITE OUT],AS$10),"-"),"-")</f>
        <v>-</v>
      </c>
      <c r="AU14" s="64" t="str">
        <f>IFERROR(IF(COUNTIFS(Matches[TIMEBIN],$B14,Matches[SITE IN],AM$9,Matches[SITE OUT],AS$10)&gt;0,_xlfn.MAXIFS(Matches[JOURNEY TIME],Matches[TIMEBIN],$B14,Matches[SITE IN],AM$9,Matches[SITE OUT],AS$10),"-"),"-")</f>
        <v>-</v>
      </c>
      <c r="AV14" s="65" t="str">
        <f>IFERROR(IF(COUNTIFS(Matches[TIMEBIN],$B14,Matches[SITE IN],AM$9,Matches[SITE OUT],AV$10)&gt;0,_xlfn.MINIFS(Matches[JOURNEY TIME],Matches[TIMEBIN],$B14,Matches[SITE IN],AM$9,Matches[SITE OUT],AV$10),"-"),"-")</f>
        <v>-</v>
      </c>
      <c r="AW14" s="63" t="str">
        <f>IFERROR(IF(COUNTIFS(Matches[TIMEBIN],$B14,Matches[SITE IN],AM$9,Matches[SITE OUT],AV$10)&gt;0,AVERAGEIFS(Matches[JOURNEY TIME],Matches[TIMEBIN],$B14,Matches[SITE IN],AM$9,Matches[SITE OUT],AV$10),"-"),"-")</f>
        <v>-</v>
      </c>
      <c r="AX14" s="64" t="str">
        <f>IFERROR(IF(COUNTIFS(Matches[TIMEBIN],$B14,Matches[SITE IN],AM$9,Matches[SITE OUT],AV$10)&gt;0,_xlfn.MAXIFS(Matches[JOURNEY TIME],Matches[TIMEBIN],$B14,Matches[SITE IN],AM$9,Matches[SITE OUT],AV$10),"-"),"-")</f>
        <v>-</v>
      </c>
      <c r="AY14" s="63" t="str">
        <f>IFERROR(IF(COUNTIFS(Matches[TIMEBIN],$B14,Matches[SITE IN],AM$9,Matches[SITE OUT],AY$10)&gt;0,_xlfn.MINIFS(Matches[JOURNEY TIME],Matches[TIMEBIN],$B14,Matches[SITE IN],AM$9,Matches[SITE OUT],AY$10),"-"),"-")</f>
        <v>-</v>
      </c>
      <c r="AZ14" s="63" t="str">
        <f>IFERROR(IF(COUNTIFS(Matches[TIMEBIN],$B14,Matches[SITE IN],AM$9,Matches[SITE OUT],AY$10)&gt;0,AVERAGEIFS(Matches[JOURNEY TIME],Matches[TIMEBIN],$B14,Matches[SITE IN],AM$9,Matches[SITE OUT],AY$10),"-"),"-")</f>
        <v>-</v>
      </c>
      <c r="BA14" s="66" t="str">
        <f>IFERROR(IF(COUNTIFS(Matches[TIMEBIN],$B14,Matches[SITE IN],AM$9,Matches[SITE OUT],AY$10)&gt;0,_xlfn.MAXIFS(Matches[JOURNEY TIME],Matches[TIMEBIN],$B14,Matches[SITE IN],AM$9,Matches[SITE OUT],AY$10),"-"),"-")</f>
        <v>-</v>
      </c>
      <c r="BB14" s="62">
        <f>IFERROR(IF(COUNTIFS(Matches[TIMEBIN],$B14,Matches[SITE IN],BB$9,Matches[SITE OUT],BB$10)&gt;0,_xlfn.MINIFS(Matches[JOURNEY TIME],Matches[TIMEBIN],$B14,Matches[SITE IN],BB$9,Matches[SITE OUT],BB$10),"-"),"-")</f>
        <v>9.6064814814800226E-4</v>
      </c>
      <c r="BC14" s="63">
        <f>IFERROR(IF(COUNTIFS(Matches[TIMEBIN],$B14,Matches[SITE IN],BB$9,Matches[SITE OUT],BB$10)&gt;0,AVERAGEIFS(Matches[JOURNEY TIME],Matches[TIMEBIN],$B14,Matches[SITE IN],BB$9,Matches[SITE OUT],BB$10),"-"),"-")</f>
        <v>9.6064814814800226E-4</v>
      </c>
      <c r="BD14" s="64">
        <f>IFERROR(IF(COUNTIFS(Matches[TIMEBIN],$B14,Matches[SITE IN],BB$9,Matches[SITE OUT],BB$10)&gt;0,_xlfn.MAXIFS(Matches[JOURNEY TIME],Matches[TIMEBIN],$B14,Matches[SITE IN],BB$9,Matches[SITE OUT],BB$10),"-"),"-")</f>
        <v>9.6064814814800226E-4</v>
      </c>
      <c r="BE14" s="65" t="str">
        <f>IFERROR(IF(COUNTIFS(Matches[TIMEBIN],$B14,Matches[SITE IN],BB$9,Matches[SITE OUT],BE$10)&gt;0,_xlfn.MINIFS(Matches[JOURNEY TIME],Matches[TIMEBIN],$B14,Matches[SITE IN],BB$9,Matches[SITE OUT],BE$10),"-"),"-")</f>
        <v>-</v>
      </c>
      <c r="BF14" s="63" t="str">
        <f>IFERROR(IF(COUNTIFS(Matches[TIMEBIN],$B14,Matches[SITE IN],BB$9,Matches[SITE OUT],BE$10)&gt;0,AVERAGEIFS(Matches[JOURNEY TIME],Matches[TIMEBIN],$B14,Matches[SITE IN],BB$9,Matches[SITE OUT],BE$10),"-"),"-")</f>
        <v>-</v>
      </c>
      <c r="BG14" s="64" t="str">
        <f>IFERROR(IF(COUNTIFS(Matches[TIMEBIN],$B14,Matches[SITE IN],BB$9,Matches[SITE OUT],BE$10)&gt;0,_xlfn.MAXIFS(Matches[JOURNEY TIME],Matches[TIMEBIN],$B14,Matches[SITE IN],BB$9,Matches[SITE OUT],BE$10),"-"),"-")</f>
        <v>-</v>
      </c>
      <c r="BH14" s="65">
        <f>IFERROR(IF(COUNTIFS(Matches[TIMEBIN],$B14,Matches[SITE IN],BB$9,Matches[SITE OUT],BH$10)&gt;0,_xlfn.MINIFS(Matches[JOURNEY TIME],Matches[TIMEBIN],$B14,Matches[SITE IN],BB$9,Matches[SITE OUT],BH$10),"-"),"-")</f>
        <v>4.2824074074099272E-4</v>
      </c>
      <c r="BI14" s="63">
        <f>IFERROR(IF(COUNTIFS(Matches[TIMEBIN],$B14,Matches[SITE IN],BB$9,Matches[SITE OUT],BH$10)&gt;0,AVERAGEIFS(Matches[JOURNEY TIME],Matches[TIMEBIN],$B14,Matches[SITE IN],BB$9,Matches[SITE OUT],BH$10),"-"),"-")</f>
        <v>4.2824074074099272E-4</v>
      </c>
      <c r="BJ14" s="64">
        <f>IFERROR(IF(COUNTIFS(Matches[TIMEBIN],$B14,Matches[SITE IN],BB$9,Matches[SITE OUT],BH$10)&gt;0,_xlfn.MAXIFS(Matches[JOURNEY TIME],Matches[TIMEBIN],$B14,Matches[SITE IN],BB$9,Matches[SITE OUT],BH$10),"-"),"-")</f>
        <v>4.2824074074099272E-4</v>
      </c>
      <c r="BK14" s="65">
        <f>IFERROR(IF(COUNTIFS(Matches[TIMEBIN],$B14,Matches[SITE IN],BB$9,Matches[SITE OUT],BK$10)&gt;0,_xlfn.MINIFS(Matches[JOURNEY TIME],Matches[TIMEBIN],$B14,Matches[SITE IN],BB$9,Matches[SITE OUT],BK$10),"-"),"-")</f>
        <v>1.1574074074000018E-4</v>
      </c>
      <c r="BL14" s="63">
        <f>IFERROR(IF(COUNTIFS(Matches[TIMEBIN],$B14,Matches[SITE IN],BB$9,Matches[SITE OUT],BK$10)&gt;0,AVERAGEIFS(Matches[JOURNEY TIME],Matches[TIMEBIN],$B14,Matches[SITE IN],BB$9,Matches[SITE OUT],BK$10),"-"),"-")</f>
        <v>1.1574074074000018E-4</v>
      </c>
      <c r="BM14" s="64">
        <f>IFERROR(IF(COUNTIFS(Matches[TIMEBIN],$B14,Matches[SITE IN],BB$9,Matches[SITE OUT],BK$10)&gt;0,_xlfn.MAXIFS(Matches[JOURNEY TIME],Matches[TIMEBIN],$B14,Matches[SITE IN],BB$9,Matches[SITE OUT],BK$10),"-"),"-")</f>
        <v>1.1574074074000018E-4</v>
      </c>
      <c r="BN14" s="63">
        <f>IFERROR(IF(COUNTIFS(Matches[TIMEBIN],$B14,Matches[SITE IN],BB$9,Matches[SITE OUT],BN$10)&gt;0,_xlfn.MINIFS(Matches[JOURNEY TIME],Matches[TIMEBIN],$B14,Matches[SITE IN],BB$9,Matches[SITE OUT],BN$10),"-"),"-")</f>
        <v>3.8194444444500375E-4</v>
      </c>
      <c r="BO14" s="63">
        <f>IFERROR(IF(COUNTIFS(Matches[TIMEBIN],$B14,Matches[SITE IN],BB$9,Matches[SITE OUT],BN$10)&gt;0,AVERAGEIFS(Matches[JOURNEY TIME],Matches[TIMEBIN],$B14,Matches[SITE IN],BB$9,Matches[SITE OUT],BN$10),"-"),"-")</f>
        <v>3.9351851851848751E-4</v>
      </c>
      <c r="BP14" s="67">
        <f>IFERROR(IF(COUNTIFS(Matches[TIMEBIN],$B14,Matches[SITE IN],BB$9,Matches[SITE OUT],BN$10)&gt;0,_xlfn.MAXIFS(Matches[JOURNEY TIME],Matches[TIMEBIN],$B14,Matches[SITE IN],BB$9,Matches[SITE OUT],BN$10),"-"),"-")</f>
        <v>4.0509259259197128E-4</v>
      </c>
    </row>
    <row r="15" spans="2:69">
      <c r="B15" s="54" t="str">
        <v>06:45 - 07:00</v>
      </c>
      <c r="C15" s="55">
        <f>IFERROR(IF(COUNTIFS(Matches[TIMEBIN],$B15,Matches[SITE IN],C$9,Matches[SITE OUT],C$10)&gt;0,_xlfn.MINIFS(Matches[JOURNEY TIME],Matches[TIMEBIN],$B15,Matches[SITE IN],C$9,Matches[SITE OUT],C$10),"-"),"-")</f>
        <v>1.7361111111097172E-4</v>
      </c>
      <c r="D15" s="56">
        <f>IFERROR(IF(COUNTIFS(Matches[TIMEBIN],$B15,Matches[SITE IN],C$9,Matches[SITE OUT],C$10)&gt;0,AVERAGEIFS(Matches[JOURNEY TIME],Matches[TIMEBIN],$B15,Matches[SITE IN],C$9,Matches[SITE OUT],C$10),"-"),"-")</f>
        <v>4.8032407407400113E-4</v>
      </c>
      <c r="E15" s="57">
        <f>IFERROR(IF(COUNTIFS(Matches[TIMEBIN],$B15,Matches[SITE IN],C$9,Matches[SITE OUT],C$10)&gt;0,_xlfn.MAXIFS(Matches[JOURNEY TIME],Matches[TIMEBIN],$B15,Matches[SITE IN],C$9,Matches[SITE OUT],C$10),"-"),"-")</f>
        <v>7.8703703703703054E-4</v>
      </c>
      <c r="F15" s="58">
        <f>IFERROR(IF(COUNTIFS(Matches[TIMEBIN],$B15,Matches[SITE IN],C$9,Matches[SITE OUT],F$10)&gt;0,_xlfn.MINIFS(Matches[JOURNEY TIME],Matches[TIMEBIN],$B15,Matches[SITE IN],C$9,Matches[SITE OUT],F$10),"-"),"-")</f>
        <v>8.1192129629630017E-2</v>
      </c>
      <c r="G15" s="56">
        <f>IFERROR(IF(COUNTIFS(Matches[TIMEBIN],$B15,Matches[SITE IN],C$9,Matches[SITE OUT],F$10)&gt;0,AVERAGEIFS(Matches[JOURNEY TIME],Matches[TIMEBIN],$B15,Matches[SITE IN],C$9,Matches[SITE OUT],F$10),"-"),"-")</f>
        <v>8.1192129629630017E-2</v>
      </c>
      <c r="H15" s="57">
        <f>IFERROR(IF(COUNTIFS(Matches[TIMEBIN],$B15,Matches[SITE IN],C$9,Matches[SITE OUT],F$10)&gt;0,_xlfn.MAXIFS(Matches[JOURNEY TIME],Matches[TIMEBIN],$B15,Matches[SITE IN],C$9,Matches[SITE OUT],F$10),"-"),"-")</f>
        <v>8.1192129629630017E-2</v>
      </c>
      <c r="I15" s="58" t="str">
        <f>IFERROR(IF(COUNTIFS(Matches[TIMEBIN],$B15,Matches[SITE IN],C$9,Matches[SITE OUT],I$10)&gt;0,_xlfn.MINIFS(Matches[JOURNEY TIME],Matches[TIMEBIN],$B15,Matches[SITE IN],C$9,Matches[SITE OUT],I$10),"-"),"-")</f>
        <v>-</v>
      </c>
      <c r="J15" s="56" t="str">
        <f>IFERROR(IF(COUNTIFS(Matches[TIMEBIN],$B15,Matches[SITE IN],C$9,Matches[SITE OUT],I$10)&gt;0,AVERAGEIFS(Matches[JOURNEY TIME],Matches[TIMEBIN],$B15,Matches[SITE IN],C$9,Matches[SITE OUT],I$10),"-"),"-")</f>
        <v>-</v>
      </c>
      <c r="K15" s="57" t="str">
        <f>IFERROR(IF(COUNTIFS(Matches[TIMEBIN],$B15,Matches[SITE IN],C$9,Matches[SITE OUT],I$10)&gt;0,_xlfn.MAXIFS(Matches[JOURNEY TIME],Matches[TIMEBIN],$B15,Matches[SITE IN],C$9,Matches[SITE OUT],I$10),"-"),"-")</f>
        <v>-</v>
      </c>
      <c r="L15" s="58">
        <f>IFERROR(IF(COUNTIFS(Matches[TIMEBIN],$B15,Matches[SITE IN],C$9,Matches[SITE OUT],L$10)&gt;0,_xlfn.MINIFS(Matches[JOURNEY TIME],Matches[TIMEBIN],$B15,Matches[SITE IN],C$9,Matches[SITE OUT],L$10),"-"),"-")</f>
        <v>1.2939814814815043E-2</v>
      </c>
      <c r="M15" s="56">
        <f>IFERROR(IF(COUNTIFS(Matches[TIMEBIN],$B15,Matches[SITE IN],C$9,Matches[SITE OUT],L$10)&gt;0,AVERAGEIFS(Matches[JOURNEY TIME],Matches[TIMEBIN],$B15,Matches[SITE IN],C$9,Matches[SITE OUT],L$10),"-"),"-")</f>
        <v>1.2939814814815043E-2</v>
      </c>
      <c r="N15" s="57">
        <f>IFERROR(IF(COUNTIFS(Matches[TIMEBIN],$B15,Matches[SITE IN],C$9,Matches[SITE OUT],L$10)&gt;0,_xlfn.MAXIFS(Matches[JOURNEY TIME],Matches[TIMEBIN],$B15,Matches[SITE IN],C$9,Matches[SITE OUT],L$10),"-"),"-")</f>
        <v>1.2939814814815043E-2</v>
      </c>
      <c r="O15" s="58">
        <f>IFERROR(IF(COUNTIFS(Matches[TIMEBIN],$B15,Matches[SITE IN],C$9,Matches[SITE OUT],O$10)&gt;0,_xlfn.MINIFS(Matches[JOURNEY TIME],Matches[TIMEBIN],$B15,Matches[SITE IN],C$9,Matches[SITE OUT],O$10),"-"),"-")</f>
        <v>0.14954861111111201</v>
      </c>
      <c r="P15" s="56">
        <f>IFERROR(IF(COUNTIFS(Matches[TIMEBIN],$B15,Matches[SITE IN],C$9,Matches[SITE OUT],O$10)&gt;0,AVERAGEIFS(Matches[JOURNEY TIME],Matches[TIMEBIN],$B15,Matches[SITE IN],C$9,Matches[SITE OUT],O$10),"-"),"-")</f>
        <v>0.14954861111111201</v>
      </c>
      <c r="Q15" s="57">
        <f>IFERROR(IF(COUNTIFS(Matches[TIMEBIN],$B15,Matches[SITE IN],C$9,Matches[SITE OUT],O$10)&gt;0,_xlfn.MAXIFS(Matches[JOURNEY TIME],Matches[TIMEBIN],$B15,Matches[SITE IN],C$9,Matches[SITE OUT],O$10),"-"),"-")</f>
        <v>0.14954861111111201</v>
      </c>
      <c r="R15" s="58">
        <f>IFERROR(IF(COUNTIFS(Matches[TIMEBIN],$B15,Matches[SITE IN],C$9,Matches[SITE OUT],R$10)&gt;0,_xlfn.MINIFS(Matches[JOURNEY TIME],Matches[TIMEBIN],$B15,Matches[SITE IN],C$9,Matches[SITE OUT],R$10),"-"),"-")</f>
        <v>1.689814814815005E-3</v>
      </c>
      <c r="S15" s="56">
        <f>IFERROR(IF(COUNTIFS(Matches[TIMEBIN],$B15,Matches[SITE IN],C$9,Matches[SITE OUT],R$10)&gt;0,AVERAGEIFS(Matches[JOURNEY TIME],Matches[TIMEBIN],$B15,Matches[SITE IN],C$9,Matches[SITE OUT],R$10),"-"),"-")</f>
        <v>1.689814814815005E-3</v>
      </c>
      <c r="T15" s="59">
        <f>IFERROR(IF(COUNTIFS(Matches[TIMEBIN],$B15,Matches[SITE IN],C$9,Matches[SITE OUT],R$10)&gt;0,_xlfn.MAXIFS(Matches[JOURNEY TIME],Matches[TIMEBIN],$B15,Matches[SITE IN],C$9,Matches[SITE OUT],R$10),"-"),"-")</f>
        <v>1.689814814815005E-3</v>
      </c>
      <c r="U15" s="55" t="str">
        <f>IFERROR(IF(COUNTIFS(Matches[TIMEBIN],$B15,Matches[SITE IN],U$9,Matches[SITE OUT],U$10)&gt;0,_xlfn.MINIFS(Matches[JOURNEY TIME],Matches[TIMEBIN],$B15,Matches[SITE IN],U$9,Matches[SITE OUT],U$10),"-"),"-")</f>
        <v>-</v>
      </c>
      <c r="V15" s="56" t="str">
        <f>IFERROR(IF(COUNTIFS(Matches[TIMEBIN],$B15,Matches[SITE IN],U$9,Matches[SITE OUT],U$10)&gt;0,AVERAGEIFS(Matches[JOURNEY TIME],Matches[TIMEBIN],$B15,Matches[SITE IN],U$9,Matches[SITE OUT],U$10),"-"),"-")</f>
        <v>-</v>
      </c>
      <c r="W15" s="59" t="str">
        <f>IFERROR(IF(COUNTIFS(Matches[TIMEBIN],$B15,Matches[SITE IN],U$9,Matches[SITE OUT],U$10)&gt;0,_xlfn.MAXIFS(Matches[JOURNEY TIME],Matches[TIMEBIN],$B15,Matches[SITE IN],U$9,Matches[SITE OUT],U$10),"-"),"-")</f>
        <v>-</v>
      </c>
      <c r="X15" s="55" t="str">
        <f>IFERROR(IF(COUNTIFS(Matches[TIMEBIN],$B15,Matches[SITE IN],X$9,Matches[SITE OUT],X$10)&gt;0,_xlfn.MINIFS(Matches[JOURNEY TIME],Matches[TIMEBIN],$B15,Matches[SITE IN],X$9,Matches[SITE OUT],X$10),"-"),"-")</f>
        <v>-</v>
      </c>
      <c r="Y15" s="56" t="str">
        <f>IFERROR(IF(COUNTIFS(Matches[TIMEBIN],$B15,Matches[SITE IN],X$9,Matches[SITE OUT],X$10)&gt;0,AVERAGEIFS(Matches[JOURNEY TIME],Matches[TIMEBIN],$B15,Matches[SITE IN],X$9,Matches[SITE OUT],X$10),"-"),"-")</f>
        <v>-</v>
      </c>
      <c r="Z15" s="57" t="str">
        <f>IFERROR(IF(COUNTIFS(Matches[TIMEBIN],$B15,Matches[SITE IN],X$9,Matches[SITE OUT],X$10)&gt;0,_xlfn.MAXIFS(Matches[JOURNEY TIME],Matches[TIMEBIN],$B15,Matches[SITE IN],X$9,Matches[SITE OUT],X$10),"-"),"-")</f>
        <v>-</v>
      </c>
      <c r="AA15" s="58" t="str">
        <f>IFERROR(IF(COUNTIFS(Matches[TIMEBIN],$B15,Matches[SITE IN],X$9,Matches[SITE OUT],AA$10)&gt;0,_xlfn.MINIFS(Matches[JOURNEY TIME],Matches[TIMEBIN],$B15,Matches[SITE IN],X$9,Matches[SITE OUT],AA$10),"-"),"-")</f>
        <v>-</v>
      </c>
      <c r="AB15" s="56" t="str">
        <f>IFERROR(IF(COUNTIFS(Matches[TIMEBIN],$B15,Matches[SITE IN],X$9,Matches[SITE OUT],AA$10)&gt;0,AVERAGEIFS(Matches[JOURNEY TIME],Matches[TIMEBIN],$B15,Matches[SITE IN],X$9,Matches[SITE OUT],AA$10),"-"),"-")</f>
        <v>-</v>
      </c>
      <c r="AC15" s="57" t="str">
        <f>IFERROR(IF(COUNTIFS(Matches[TIMEBIN],$B15,Matches[SITE IN],X$9,Matches[SITE OUT],AA$10)&gt;0,_xlfn.MAXIFS(Matches[JOURNEY TIME],Matches[TIMEBIN],$B15,Matches[SITE IN],X$9,Matches[SITE OUT],AA$10),"-"),"-")</f>
        <v>-</v>
      </c>
      <c r="AD15" s="58">
        <f>IFERROR(IF(COUNTIFS(Matches[TIMEBIN],$B15,Matches[SITE IN],X$9,Matches[SITE OUT],AD$10)&gt;0,_xlfn.MINIFS(Matches[JOURNEY TIME],Matches[TIMEBIN],$B15,Matches[SITE IN],X$9,Matches[SITE OUT],AD$10),"-"),"-")</f>
        <v>0.50684027777777807</v>
      </c>
      <c r="AE15" s="56">
        <f>IFERROR(IF(COUNTIFS(Matches[TIMEBIN],$B15,Matches[SITE IN],X$9,Matches[SITE OUT],AD$10)&gt;0,AVERAGEIFS(Matches[JOURNEY TIME],Matches[TIMEBIN],$B15,Matches[SITE IN],X$9,Matches[SITE OUT],AD$10),"-"),"-")</f>
        <v>0.50684027777777807</v>
      </c>
      <c r="AF15" s="57">
        <f>IFERROR(IF(COUNTIFS(Matches[TIMEBIN],$B15,Matches[SITE IN],X$9,Matches[SITE OUT],AD$10)&gt;0,_xlfn.MAXIFS(Matches[JOURNEY TIME],Matches[TIMEBIN],$B15,Matches[SITE IN],X$9,Matches[SITE OUT],AD$10),"-"),"-")</f>
        <v>0.50684027777777807</v>
      </c>
      <c r="AG15" s="58" t="str">
        <f>IFERROR(IF(COUNTIFS(Matches[TIMEBIN],$B15,Matches[SITE IN],X$9,Matches[SITE OUT],AG$10)&gt;0,_xlfn.MINIFS(Matches[JOURNEY TIME],Matches[TIMEBIN],$B15,Matches[SITE IN],X$9,Matches[SITE OUT],AG$10),"-"),"-")</f>
        <v>-</v>
      </c>
      <c r="AH15" s="56" t="str">
        <f>IFERROR(IF(COUNTIFS(Matches[TIMEBIN],$B15,Matches[SITE IN],X$9,Matches[SITE OUT],AG$10)&gt;0,AVERAGEIFS(Matches[JOURNEY TIME],Matches[TIMEBIN],$B15,Matches[SITE IN],X$9,Matches[SITE OUT],AG$10),"-"),"-")</f>
        <v>-</v>
      </c>
      <c r="AI15" s="57" t="str">
        <f>IFERROR(IF(COUNTIFS(Matches[TIMEBIN],$B15,Matches[SITE IN],X$9,Matches[SITE OUT],AG$10)&gt;0,_xlfn.MAXIFS(Matches[JOURNEY TIME],Matches[TIMEBIN],$B15,Matches[SITE IN],X$9,Matches[SITE OUT],AG$10),"-"),"-")</f>
        <v>-</v>
      </c>
      <c r="AJ15" s="56" t="str">
        <f>IFERROR(IF(COUNTIFS(Matches[TIMEBIN],$B15,Matches[SITE IN],X$9,Matches[SITE OUT],AJ$10)&gt;0,_xlfn.MINIFS(Matches[JOURNEY TIME],Matches[TIMEBIN],$B15,Matches[SITE IN],X$9,Matches[SITE OUT],AJ$10),"-"),"-")</f>
        <v>-</v>
      </c>
      <c r="AK15" s="56" t="str">
        <f>IFERROR(IF(COUNTIFS(Matches[TIMEBIN],$B15,Matches[SITE IN],X$9,Matches[SITE OUT],AJ$10)&gt;0,AVERAGEIFS(Matches[JOURNEY TIME],Matches[TIMEBIN],$B15,Matches[SITE IN],X$9,Matches[SITE OUT],AJ$10),"-"),"-")</f>
        <v>-</v>
      </c>
      <c r="AL15" s="59" t="str">
        <f>IFERROR(IF(COUNTIFS(Matches[TIMEBIN],$B15,Matches[SITE IN],X$9,Matches[SITE OUT],AJ$10)&gt;0,_xlfn.MAXIFS(Matches[JOURNEY TIME],Matches[TIMEBIN],$B15,Matches[SITE IN],X$9,Matches[SITE OUT],AJ$10),"-"),"-")</f>
        <v>-</v>
      </c>
      <c r="AM15" s="55">
        <f>IFERROR(IF(COUNTIFS(Matches[TIMEBIN],$B15,Matches[SITE IN],AM$9,Matches[SITE OUT],AM$10)&gt;0,_xlfn.MINIFS(Matches[JOURNEY TIME],Matches[TIMEBIN],$B15,Matches[SITE IN],AM$9,Matches[SITE OUT],AM$10),"-"),"-")</f>
        <v>1.1111111111110072E-3</v>
      </c>
      <c r="AN15" s="56">
        <f>IFERROR(IF(COUNTIFS(Matches[TIMEBIN],$B15,Matches[SITE IN],AM$9,Matches[SITE OUT],AM$10)&gt;0,AVERAGEIFS(Matches[JOURNEY TIME],Matches[TIMEBIN],$B15,Matches[SITE IN],AM$9,Matches[SITE OUT],AM$10),"-"),"-")</f>
        <v>2.0135030864197323E-2</v>
      </c>
      <c r="AO15" s="57">
        <f>IFERROR(IF(COUNTIFS(Matches[TIMEBIN],$B15,Matches[SITE IN],AM$9,Matches[SITE OUT],AM$10)&gt;0,_xlfn.MAXIFS(Matches[JOURNEY TIME],Matches[TIMEBIN],$B15,Matches[SITE IN],AM$9,Matches[SITE OUT],AM$10),"-"),"-")</f>
        <v>4.289351851851797E-2</v>
      </c>
      <c r="AP15" s="58">
        <f>IFERROR(IF(COUNTIFS(Matches[TIMEBIN],$B15,Matches[SITE IN],AM$9,Matches[SITE OUT],AP$10)&gt;0,_xlfn.MINIFS(Matches[JOURNEY TIME],Matches[TIMEBIN],$B15,Matches[SITE IN],AM$9,Matches[SITE OUT],AP$10),"-"),"-")</f>
        <v>5.5671296296300188E-3</v>
      </c>
      <c r="AQ15" s="56">
        <f>IFERROR(IF(COUNTIFS(Matches[TIMEBIN],$B15,Matches[SITE IN],AM$9,Matches[SITE OUT],AP$10)&gt;0,AVERAGEIFS(Matches[JOURNEY TIME],Matches[TIMEBIN],$B15,Matches[SITE IN],AM$9,Matches[SITE OUT],AP$10),"-"),"-")</f>
        <v>5.5671296296300188E-3</v>
      </c>
      <c r="AR15" s="57">
        <f>IFERROR(IF(COUNTIFS(Matches[TIMEBIN],$B15,Matches[SITE IN],AM$9,Matches[SITE OUT],AP$10)&gt;0,_xlfn.MAXIFS(Matches[JOURNEY TIME],Matches[TIMEBIN],$B15,Matches[SITE IN],AM$9,Matches[SITE OUT],AP$10),"-"),"-")</f>
        <v>5.5671296296300188E-3</v>
      </c>
      <c r="AS15" s="58" t="str">
        <f>IFERROR(IF(COUNTIFS(Matches[TIMEBIN],$B15,Matches[SITE IN],AM$9,Matches[SITE OUT],AS$10)&gt;0,_xlfn.MINIFS(Matches[JOURNEY TIME],Matches[TIMEBIN],$B15,Matches[SITE IN],AM$9,Matches[SITE OUT],AS$10),"-"),"-")</f>
        <v>-</v>
      </c>
      <c r="AT15" s="56" t="str">
        <f>IFERROR(IF(COUNTIFS(Matches[TIMEBIN],$B15,Matches[SITE IN],AM$9,Matches[SITE OUT],AS$10)&gt;0,AVERAGEIFS(Matches[JOURNEY TIME],Matches[TIMEBIN],$B15,Matches[SITE IN],AM$9,Matches[SITE OUT],AS$10),"-"),"-")</f>
        <v>-</v>
      </c>
      <c r="AU15" s="57" t="str">
        <f>IFERROR(IF(COUNTIFS(Matches[TIMEBIN],$B15,Matches[SITE IN],AM$9,Matches[SITE OUT],AS$10)&gt;0,_xlfn.MAXIFS(Matches[JOURNEY TIME],Matches[TIMEBIN],$B15,Matches[SITE IN],AM$9,Matches[SITE OUT],AS$10),"-"),"-")</f>
        <v>-</v>
      </c>
      <c r="AV15" s="58">
        <f>IFERROR(IF(COUNTIFS(Matches[TIMEBIN],$B15,Matches[SITE IN],AM$9,Matches[SITE OUT],AV$10)&gt;0,_xlfn.MINIFS(Matches[JOURNEY TIME],Matches[TIMEBIN],$B15,Matches[SITE IN],AM$9,Matches[SITE OUT],AV$10),"-"),"-")</f>
        <v>0.26711805555555496</v>
      </c>
      <c r="AW15" s="56">
        <f>IFERROR(IF(COUNTIFS(Matches[TIMEBIN],$B15,Matches[SITE IN],AM$9,Matches[SITE OUT],AV$10)&gt;0,AVERAGEIFS(Matches[JOURNEY TIME],Matches[TIMEBIN],$B15,Matches[SITE IN],AM$9,Matches[SITE OUT],AV$10),"-"),"-")</f>
        <v>0.26711805555555496</v>
      </c>
      <c r="AX15" s="57">
        <f>IFERROR(IF(COUNTIFS(Matches[TIMEBIN],$B15,Matches[SITE IN],AM$9,Matches[SITE OUT],AV$10)&gt;0,_xlfn.MAXIFS(Matches[JOURNEY TIME],Matches[TIMEBIN],$B15,Matches[SITE IN],AM$9,Matches[SITE OUT],AV$10),"-"),"-")</f>
        <v>0.26711805555555496</v>
      </c>
      <c r="AY15" s="56" t="str">
        <f>IFERROR(IF(COUNTIFS(Matches[TIMEBIN],$B15,Matches[SITE IN],AM$9,Matches[SITE OUT],AY$10)&gt;0,_xlfn.MINIFS(Matches[JOURNEY TIME],Matches[TIMEBIN],$B15,Matches[SITE IN],AM$9,Matches[SITE OUT],AY$10),"-"),"-")</f>
        <v>-</v>
      </c>
      <c r="AZ15" s="56" t="str">
        <f>IFERROR(IF(COUNTIFS(Matches[TIMEBIN],$B15,Matches[SITE IN],AM$9,Matches[SITE OUT],AY$10)&gt;0,AVERAGEIFS(Matches[JOURNEY TIME],Matches[TIMEBIN],$B15,Matches[SITE IN],AM$9,Matches[SITE OUT],AY$10),"-"),"-")</f>
        <v>-</v>
      </c>
      <c r="BA15" s="59" t="str">
        <f>IFERROR(IF(COUNTIFS(Matches[TIMEBIN],$B15,Matches[SITE IN],AM$9,Matches[SITE OUT],AY$10)&gt;0,_xlfn.MAXIFS(Matches[JOURNEY TIME],Matches[TIMEBIN],$B15,Matches[SITE IN],AM$9,Matches[SITE OUT],AY$10),"-"),"-")</f>
        <v>-</v>
      </c>
      <c r="BB15" s="55">
        <f>IFERROR(IF(COUNTIFS(Matches[TIMEBIN],$B15,Matches[SITE IN],BB$9,Matches[SITE OUT],BB$10)&gt;0,_xlfn.MINIFS(Matches[JOURNEY TIME],Matches[TIMEBIN],$B15,Matches[SITE IN],BB$9,Matches[SITE OUT],BB$10),"-"),"-")</f>
        <v>8.9120370370299185E-4</v>
      </c>
      <c r="BC15" s="56">
        <f>IFERROR(IF(COUNTIFS(Matches[TIMEBIN],$B15,Matches[SITE IN],BB$9,Matches[SITE OUT],BB$10)&gt;0,AVERAGEIFS(Matches[JOURNEY TIME],Matches[TIMEBIN],$B15,Matches[SITE IN],BB$9,Matches[SITE OUT],BB$10),"-"),"-")</f>
        <v>8.9120370370299185E-4</v>
      </c>
      <c r="BD15" s="57">
        <f>IFERROR(IF(COUNTIFS(Matches[TIMEBIN],$B15,Matches[SITE IN],BB$9,Matches[SITE OUT],BB$10)&gt;0,_xlfn.MAXIFS(Matches[JOURNEY TIME],Matches[TIMEBIN],$B15,Matches[SITE IN],BB$9,Matches[SITE OUT],BB$10),"-"),"-")</f>
        <v>8.9120370370299185E-4</v>
      </c>
      <c r="BE15" s="58" t="str">
        <f>IFERROR(IF(COUNTIFS(Matches[TIMEBIN],$B15,Matches[SITE IN],BB$9,Matches[SITE OUT],BE$10)&gt;0,_xlfn.MINIFS(Matches[JOURNEY TIME],Matches[TIMEBIN],$B15,Matches[SITE IN],BB$9,Matches[SITE OUT],BE$10),"-"),"-")</f>
        <v>-</v>
      </c>
      <c r="BF15" s="56" t="str">
        <f>IFERROR(IF(COUNTIFS(Matches[TIMEBIN],$B15,Matches[SITE IN],BB$9,Matches[SITE OUT],BE$10)&gt;0,AVERAGEIFS(Matches[JOURNEY TIME],Matches[TIMEBIN],$B15,Matches[SITE IN],BB$9,Matches[SITE OUT],BE$10),"-"),"-")</f>
        <v>-</v>
      </c>
      <c r="BG15" s="57" t="str">
        <f>IFERROR(IF(COUNTIFS(Matches[TIMEBIN],$B15,Matches[SITE IN],BB$9,Matches[SITE OUT],BE$10)&gt;0,_xlfn.MAXIFS(Matches[JOURNEY TIME],Matches[TIMEBIN],$B15,Matches[SITE IN],BB$9,Matches[SITE OUT],BE$10),"-"),"-")</f>
        <v>-</v>
      </c>
      <c r="BH15" s="58">
        <f>IFERROR(IF(COUNTIFS(Matches[TIMEBIN],$B15,Matches[SITE IN],BB$9,Matches[SITE OUT],BH$10)&gt;0,_xlfn.MINIFS(Matches[JOURNEY TIME],Matches[TIMEBIN],$B15,Matches[SITE IN],BB$9,Matches[SITE OUT],BH$10),"-"),"-")</f>
        <v>3.240740740749759E-4</v>
      </c>
      <c r="BI15" s="56">
        <f>IFERROR(IF(COUNTIFS(Matches[TIMEBIN],$B15,Matches[SITE IN],BB$9,Matches[SITE OUT],BH$10)&gt;0,AVERAGEIFS(Matches[JOURNEY TIME],Matches[TIMEBIN],$B15,Matches[SITE IN],BB$9,Matches[SITE OUT],BH$10),"-"),"-")</f>
        <v>0.12112268518518549</v>
      </c>
      <c r="BJ15" s="57">
        <f>IFERROR(IF(COUNTIFS(Matches[TIMEBIN],$B15,Matches[SITE IN],BB$9,Matches[SITE OUT],BH$10)&gt;0,_xlfn.MAXIFS(Matches[JOURNEY TIME],Matches[TIMEBIN],$B15,Matches[SITE IN],BB$9,Matches[SITE OUT],BH$10),"-"),"-")</f>
        <v>0.241921296296296</v>
      </c>
      <c r="BK15" s="58">
        <f>IFERROR(IF(COUNTIFS(Matches[TIMEBIN],$B15,Matches[SITE IN],BB$9,Matches[SITE OUT],BK$10)&gt;0,_xlfn.MINIFS(Matches[JOURNEY TIME],Matches[TIMEBIN],$B15,Matches[SITE IN],BB$9,Matches[SITE OUT],BK$10),"-"),"-")</f>
        <v>0.37414351851851901</v>
      </c>
      <c r="BL15" s="56">
        <f>IFERROR(IF(COUNTIFS(Matches[TIMEBIN],$B15,Matches[SITE IN],BB$9,Matches[SITE OUT],BK$10)&gt;0,AVERAGEIFS(Matches[JOURNEY TIME],Matches[TIMEBIN],$B15,Matches[SITE IN],BB$9,Matches[SITE OUT],BK$10),"-"),"-")</f>
        <v>0.37414351851851901</v>
      </c>
      <c r="BM15" s="57">
        <f>IFERROR(IF(COUNTIFS(Matches[TIMEBIN],$B15,Matches[SITE IN],BB$9,Matches[SITE OUT],BK$10)&gt;0,_xlfn.MAXIFS(Matches[JOURNEY TIME],Matches[TIMEBIN],$B15,Matches[SITE IN],BB$9,Matches[SITE OUT],BK$10),"-"),"-")</f>
        <v>0.37414351851851901</v>
      </c>
      <c r="BN15" s="56" t="str">
        <f>IFERROR(IF(COUNTIFS(Matches[TIMEBIN],$B15,Matches[SITE IN],BB$9,Matches[SITE OUT],BN$10)&gt;0,_xlfn.MINIFS(Matches[JOURNEY TIME],Matches[TIMEBIN],$B15,Matches[SITE IN],BB$9,Matches[SITE OUT],BN$10),"-"),"-")</f>
        <v>-</v>
      </c>
      <c r="BO15" s="56" t="str">
        <f>IFERROR(IF(COUNTIFS(Matches[TIMEBIN],$B15,Matches[SITE IN],BB$9,Matches[SITE OUT],BN$10)&gt;0,AVERAGEIFS(Matches[JOURNEY TIME],Matches[TIMEBIN],$B15,Matches[SITE IN],BB$9,Matches[SITE OUT],BN$10),"-"),"-")</f>
        <v>-</v>
      </c>
      <c r="BP15" s="60" t="str">
        <f>IFERROR(IF(COUNTIFS(Matches[TIMEBIN],$B15,Matches[SITE IN],BB$9,Matches[SITE OUT],BN$10)&gt;0,_xlfn.MAXIFS(Matches[JOURNEY TIME],Matches[TIMEBIN],$B15,Matches[SITE IN],BB$9,Matches[SITE OUT],BN$10),"-"),"-")</f>
        <v>-</v>
      </c>
    </row>
    <row r="16" spans="2:69">
      <c r="B16" s="61" t="str">
        <v>07:00 - 07:15</v>
      </c>
      <c r="C16" s="62">
        <f>IFERROR(IF(COUNTIFS(Matches[TIMEBIN],$B16,Matches[SITE IN],C$9,Matches[SITE OUT],C$10)&gt;0,_xlfn.MINIFS(Matches[JOURNEY TIME],Matches[TIMEBIN],$B16,Matches[SITE IN],C$9,Matches[SITE OUT],C$10),"-"),"-")</f>
        <v>1.6203703703698835E-4</v>
      </c>
      <c r="D16" s="63">
        <f>IFERROR(IF(COUNTIFS(Matches[TIMEBIN],$B16,Matches[SITE IN],C$9,Matches[SITE OUT],C$10)&gt;0,AVERAGEIFS(Matches[JOURNEY TIME],Matches[TIMEBIN],$B16,Matches[SITE IN],C$9,Matches[SITE OUT],C$10),"-"),"-")</f>
        <v>3.9704861111110996E-2</v>
      </c>
      <c r="E16" s="64">
        <f>IFERROR(IF(COUNTIFS(Matches[TIMEBIN],$B16,Matches[SITE IN],C$9,Matches[SITE OUT],C$10)&gt;0,_xlfn.MAXIFS(Matches[JOURNEY TIME],Matches[TIMEBIN],$B16,Matches[SITE IN],C$9,Matches[SITE OUT],C$10),"-"),"-")</f>
        <v>0.21600694444444396</v>
      </c>
      <c r="F16" s="65">
        <f>IFERROR(IF(COUNTIFS(Matches[TIMEBIN],$B16,Matches[SITE IN],C$9,Matches[SITE OUT],F$10)&gt;0,_xlfn.MINIFS(Matches[JOURNEY TIME],Matches[TIMEBIN],$B16,Matches[SITE IN],C$9,Matches[SITE OUT],F$10),"-"),"-")</f>
        <v>5.9027777777798107E-4</v>
      </c>
      <c r="G16" s="63">
        <f>IFERROR(IF(COUNTIFS(Matches[TIMEBIN],$B16,Matches[SITE IN],C$9,Matches[SITE OUT],F$10)&gt;0,AVERAGEIFS(Matches[JOURNEY TIME],Matches[TIMEBIN],$B16,Matches[SITE IN],C$9,Matches[SITE OUT],F$10),"-"),"-")</f>
        <v>2.0266203703703994E-2</v>
      </c>
      <c r="H16" s="64">
        <f>IFERROR(IF(COUNTIFS(Matches[TIMEBIN],$B16,Matches[SITE IN],C$9,Matches[SITE OUT],F$10)&gt;0,_xlfn.MAXIFS(Matches[JOURNEY TIME],Matches[TIMEBIN],$B16,Matches[SITE IN],C$9,Matches[SITE OUT],F$10),"-"),"-")</f>
        <v>4.623842592592603E-2</v>
      </c>
      <c r="I16" s="65" t="str">
        <f>IFERROR(IF(COUNTIFS(Matches[TIMEBIN],$B16,Matches[SITE IN],C$9,Matches[SITE OUT],I$10)&gt;0,_xlfn.MINIFS(Matches[JOURNEY TIME],Matches[TIMEBIN],$B16,Matches[SITE IN],C$9,Matches[SITE OUT],I$10),"-"),"-")</f>
        <v>-</v>
      </c>
      <c r="J16" s="63" t="str">
        <f>IFERROR(IF(COUNTIFS(Matches[TIMEBIN],$B16,Matches[SITE IN],C$9,Matches[SITE OUT],I$10)&gt;0,AVERAGEIFS(Matches[JOURNEY TIME],Matches[TIMEBIN],$B16,Matches[SITE IN],C$9,Matches[SITE OUT],I$10),"-"),"-")</f>
        <v>-</v>
      </c>
      <c r="K16" s="64" t="str">
        <f>IFERROR(IF(COUNTIFS(Matches[TIMEBIN],$B16,Matches[SITE IN],C$9,Matches[SITE OUT],I$10)&gt;0,_xlfn.MAXIFS(Matches[JOURNEY TIME],Matches[TIMEBIN],$B16,Matches[SITE IN],C$9,Matches[SITE OUT],I$10),"-"),"-")</f>
        <v>-</v>
      </c>
      <c r="L16" s="65">
        <f>IFERROR(IF(COUNTIFS(Matches[TIMEBIN],$B16,Matches[SITE IN],C$9,Matches[SITE OUT],L$10)&gt;0,_xlfn.MINIFS(Matches[JOURNEY TIME],Matches[TIMEBIN],$B16,Matches[SITE IN],C$9,Matches[SITE OUT],L$10),"-"),"-")</f>
        <v>3.2291666666670049E-3</v>
      </c>
      <c r="M16" s="63">
        <f>IFERROR(IF(COUNTIFS(Matches[TIMEBIN],$B16,Matches[SITE IN],C$9,Matches[SITE OUT],L$10)&gt;0,AVERAGEIFS(Matches[JOURNEY TIME],Matches[TIMEBIN],$B16,Matches[SITE IN],C$9,Matches[SITE OUT],L$10),"-"),"-")</f>
        <v>3.2291666666670049E-3</v>
      </c>
      <c r="N16" s="64">
        <f>IFERROR(IF(COUNTIFS(Matches[TIMEBIN],$B16,Matches[SITE IN],C$9,Matches[SITE OUT],L$10)&gt;0,_xlfn.MAXIFS(Matches[JOURNEY TIME],Matches[TIMEBIN],$B16,Matches[SITE IN],C$9,Matches[SITE OUT],L$10),"-"),"-")</f>
        <v>3.2291666666670049E-3</v>
      </c>
      <c r="O16" s="65" t="str">
        <f>IFERROR(IF(COUNTIFS(Matches[TIMEBIN],$B16,Matches[SITE IN],C$9,Matches[SITE OUT],O$10)&gt;0,_xlfn.MINIFS(Matches[JOURNEY TIME],Matches[TIMEBIN],$B16,Matches[SITE IN],C$9,Matches[SITE OUT],O$10),"-"),"-")</f>
        <v>-</v>
      </c>
      <c r="P16" s="63" t="str">
        <f>IFERROR(IF(COUNTIFS(Matches[TIMEBIN],$B16,Matches[SITE IN],C$9,Matches[SITE OUT],O$10)&gt;0,AVERAGEIFS(Matches[JOURNEY TIME],Matches[TIMEBIN],$B16,Matches[SITE IN],C$9,Matches[SITE OUT],O$10),"-"),"-")</f>
        <v>-</v>
      </c>
      <c r="Q16" s="64" t="str">
        <f>IFERROR(IF(COUNTIFS(Matches[TIMEBIN],$B16,Matches[SITE IN],C$9,Matches[SITE OUT],O$10)&gt;0,_xlfn.MAXIFS(Matches[JOURNEY TIME],Matches[TIMEBIN],$B16,Matches[SITE IN],C$9,Matches[SITE OUT],O$10),"-"),"-")</f>
        <v>-</v>
      </c>
      <c r="R16" s="65" t="str">
        <f>IFERROR(IF(COUNTIFS(Matches[TIMEBIN],$B16,Matches[SITE IN],C$9,Matches[SITE OUT],R$10)&gt;0,_xlfn.MINIFS(Matches[JOURNEY TIME],Matches[TIMEBIN],$B16,Matches[SITE IN],C$9,Matches[SITE OUT],R$10),"-"),"-")</f>
        <v>-</v>
      </c>
      <c r="S16" s="63" t="str">
        <f>IFERROR(IF(COUNTIFS(Matches[TIMEBIN],$B16,Matches[SITE IN],C$9,Matches[SITE OUT],R$10)&gt;0,AVERAGEIFS(Matches[JOURNEY TIME],Matches[TIMEBIN],$B16,Matches[SITE IN],C$9,Matches[SITE OUT],R$10),"-"),"-")</f>
        <v>-</v>
      </c>
      <c r="T16" s="66" t="str">
        <f>IFERROR(IF(COUNTIFS(Matches[TIMEBIN],$B16,Matches[SITE IN],C$9,Matches[SITE OUT],R$10)&gt;0,_xlfn.MAXIFS(Matches[JOURNEY TIME],Matches[TIMEBIN],$B16,Matches[SITE IN],C$9,Matches[SITE OUT],R$10),"-"),"-")</f>
        <v>-</v>
      </c>
      <c r="U16" s="62" t="str">
        <f>IFERROR(IF(COUNTIFS(Matches[TIMEBIN],$B16,Matches[SITE IN],U$9,Matches[SITE OUT],U$10)&gt;0,_xlfn.MINIFS(Matches[JOURNEY TIME],Matches[TIMEBIN],$B16,Matches[SITE IN],U$9,Matches[SITE OUT],U$10),"-"),"-")</f>
        <v>-</v>
      </c>
      <c r="V16" s="63" t="str">
        <f>IFERROR(IF(COUNTIFS(Matches[TIMEBIN],$B16,Matches[SITE IN],U$9,Matches[SITE OUT],U$10)&gt;0,AVERAGEIFS(Matches[JOURNEY TIME],Matches[TIMEBIN],$B16,Matches[SITE IN],U$9,Matches[SITE OUT],U$10),"-"),"-")</f>
        <v>-</v>
      </c>
      <c r="W16" s="66" t="str">
        <f>IFERROR(IF(COUNTIFS(Matches[TIMEBIN],$B16,Matches[SITE IN],U$9,Matches[SITE OUT],U$10)&gt;0,_xlfn.MAXIFS(Matches[JOURNEY TIME],Matches[TIMEBIN],$B16,Matches[SITE IN],U$9,Matches[SITE OUT],U$10),"-"),"-")</f>
        <v>-</v>
      </c>
      <c r="X16" s="62">
        <f>IFERROR(IF(COUNTIFS(Matches[TIMEBIN],$B16,Matches[SITE IN],X$9,Matches[SITE OUT],X$10)&gt;0,_xlfn.MINIFS(Matches[JOURNEY TIME],Matches[TIMEBIN],$B16,Matches[SITE IN],X$9,Matches[SITE OUT],X$10),"-"),"-")</f>
        <v>2.1527777777770041E-3</v>
      </c>
      <c r="Y16" s="63">
        <f>IFERROR(IF(COUNTIFS(Matches[TIMEBIN],$B16,Matches[SITE IN],X$9,Matches[SITE OUT],X$10)&gt;0,AVERAGEIFS(Matches[JOURNEY TIME],Matches[TIMEBIN],$B16,Matches[SITE IN],X$9,Matches[SITE OUT],X$10),"-"),"-")</f>
        <v>5.8396990740740007E-2</v>
      </c>
      <c r="Z16" s="64">
        <f>IFERROR(IF(COUNTIFS(Matches[TIMEBIN],$B16,Matches[SITE IN],X$9,Matches[SITE OUT],X$10)&gt;0,_xlfn.MAXIFS(Matches[JOURNEY TIME],Matches[TIMEBIN],$B16,Matches[SITE IN],X$9,Matches[SITE OUT],X$10),"-"),"-")</f>
        <v>0.11464120370370301</v>
      </c>
      <c r="AA16" s="65" t="str">
        <f>IFERROR(IF(COUNTIFS(Matches[TIMEBIN],$B16,Matches[SITE IN],X$9,Matches[SITE OUT],AA$10)&gt;0,_xlfn.MINIFS(Matches[JOURNEY TIME],Matches[TIMEBIN],$B16,Matches[SITE IN],X$9,Matches[SITE OUT],AA$10),"-"),"-")</f>
        <v>-</v>
      </c>
      <c r="AB16" s="63" t="str">
        <f>IFERROR(IF(COUNTIFS(Matches[TIMEBIN],$B16,Matches[SITE IN],X$9,Matches[SITE OUT],AA$10)&gt;0,AVERAGEIFS(Matches[JOURNEY TIME],Matches[TIMEBIN],$B16,Matches[SITE IN],X$9,Matches[SITE OUT],AA$10),"-"),"-")</f>
        <v>-</v>
      </c>
      <c r="AC16" s="64" t="str">
        <f>IFERROR(IF(COUNTIFS(Matches[TIMEBIN],$B16,Matches[SITE IN],X$9,Matches[SITE OUT],AA$10)&gt;0,_xlfn.MAXIFS(Matches[JOURNEY TIME],Matches[TIMEBIN],$B16,Matches[SITE IN],X$9,Matches[SITE OUT],AA$10),"-"),"-")</f>
        <v>-</v>
      </c>
      <c r="AD16" s="65">
        <f>IFERROR(IF(COUNTIFS(Matches[TIMEBIN],$B16,Matches[SITE IN],X$9,Matches[SITE OUT],AD$10)&gt;0,_xlfn.MINIFS(Matches[JOURNEY TIME],Matches[TIMEBIN],$B16,Matches[SITE IN],X$9,Matches[SITE OUT],AD$10),"-"),"-")</f>
        <v>9.5833333333339987E-3</v>
      </c>
      <c r="AE16" s="63">
        <f>IFERROR(IF(COUNTIFS(Matches[TIMEBIN],$B16,Matches[SITE IN],X$9,Matches[SITE OUT],AD$10)&gt;0,AVERAGEIFS(Matches[JOURNEY TIME],Matches[TIMEBIN],$B16,Matches[SITE IN],X$9,Matches[SITE OUT],AD$10),"-"),"-")</f>
        <v>9.5833333333339987E-3</v>
      </c>
      <c r="AF16" s="64">
        <f>IFERROR(IF(COUNTIFS(Matches[TIMEBIN],$B16,Matches[SITE IN],X$9,Matches[SITE OUT],AD$10)&gt;0,_xlfn.MAXIFS(Matches[JOURNEY TIME],Matches[TIMEBIN],$B16,Matches[SITE IN],X$9,Matches[SITE OUT],AD$10),"-"),"-")</f>
        <v>9.5833333333339987E-3</v>
      </c>
      <c r="AG16" s="65" t="str">
        <f>IFERROR(IF(COUNTIFS(Matches[TIMEBIN],$B16,Matches[SITE IN],X$9,Matches[SITE OUT],AG$10)&gt;0,_xlfn.MINIFS(Matches[JOURNEY TIME],Matches[TIMEBIN],$B16,Matches[SITE IN],X$9,Matches[SITE OUT],AG$10),"-"),"-")</f>
        <v>-</v>
      </c>
      <c r="AH16" s="63" t="str">
        <f>IFERROR(IF(COUNTIFS(Matches[TIMEBIN],$B16,Matches[SITE IN],X$9,Matches[SITE OUT],AG$10)&gt;0,AVERAGEIFS(Matches[JOURNEY TIME],Matches[TIMEBIN],$B16,Matches[SITE IN],X$9,Matches[SITE OUT],AG$10),"-"),"-")</f>
        <v>-</v>
      </c>
      <c r="AI16" s="64" t="str">
        <f>IFERROR(IF(COUNTIFS(Matches[TIMEBIN],$B16,Matches[SITE IN],X$9,Matches[SITE OUT],AG$10)&gt;0,_xlfn.MAXIFS(Matches[JOURNEY TIME],Matches[TIMEBIN],$B16,Matches[SITE IN],X$9,Matches[SITE OUT],AG$10),"-"),"-")</f>
        <v>-</v>
      </c>
      <c r="AJ16" s="63" t="str">
        <f>IFERROR(IF(COUNTIFS(Matches[TIMEBIN],$B16,Matches[SITE IN],X$9,Matches[SITE OUT],AJ$10)&gt;0,_xlfn.MINIFS(Matches[JOURNEY TIME],Matches[TIMEBIN],$B16,Matches[SITE IN],X$9,Matches[SITE OUT],AJ$10),"-"),"-")</f>
        <v>-</v>
      </c>
      <c r="AK16" s="63" t="str">
        <f>IFERROR(IF(COUNTIFS(Matches[TIMEBIN],$B16,Matches[SITE IN],X$9,Matches[SITE OUT],AJ$10)&gt;0,AVERAGEIFS(Matches[JOURNEY TIME],Matches[TIMEBIN],$B16,Matches[SITE IN],X$9,Matches[SITE OUT],AJ$10),"-"),"-")</f>
        <v>-</v>
      </c>
      <c r="AL16" s="66" t="str">
        <f>IFERROR(IF(COUNTIFS(Matches[TIMEBIN],$B16,Matches[SITE IN],X$9,Matches[SITE OUT],AJ$10)&gt;0,_xlfn.MAXIFS(Matches[JOURNEY TIME],Matches[TIMEBIN],$B16,Matches[SITE IN],X$9,Matches[SITE OUT],AJ$10),"-"),"-")</f>
        <v>-</v>
      </c>
      <c r="AM16" s="62">
        <f>IFERROR(IF(COUNTIFS(Matches[TIMEBIN],$B16,Matches[SITE IN],AM$9,Matches[SITE OUT],AM$10)&gt;0,_xlfn.MINIFS(Matches[JOURNEY TIME],Matches[TIMEBIN],$B16,Matches[SITE IN],AM$9,Matches[SITE OUT],AM$10),"-"),"-")</f>
        <v>5.7986111111110183E-3</v>
      </c>
      <c r="AN16" s="63">
        <f>IFERROR(IF(COUNTIFS(Matches[TIMEBIN],$B16,Matches[SITE IN],AM$9,Matches[SITE OUT],AM$10)&gt;0,AVERAGEIFS(Matches[JOURNEY TIME],Matches[TIMEBIN],$B16,Matches[SITE IN],AM$9,Matches[SITE OUT],AM$10),"-"),"-")</f>
        <v>5.7986111111110183E-3</v>
      </c>
      <c r="AO16" s="64">
        <f>IFERROR(IF(COUNTIFS(Matches[TIMEBIN],$B16,Matches[SITE IN],AM$9,Matches[SITE OUT],AM$10)&gt;0,_xlfn.MAXIFS(Matches[JOURNEY TIME],Matches[TIMEBIN],$B16,Matches[SITE IN],AM$9,Matches[SITE OUT],AM$10),"-"),"-")</f>
        <v>5.7986111111110183E-3</v>
      </c>
      <c r="AP16" s="65" t="str">
        <f>IFERROR(IF(COUNTIFS(Matches[TIMEBIN],$B16,Matches[SITE IN],AM$9,Matches[SITE OUT],AP$10)&gt;0,_xlfn.MINIFS(Matches[JOURNEY TIME],Matches[TIMEBIN],$B16,Matches[SITE IN],AM$9,Matches[SITE OUT],AP$10),"-"),"-")</f>
        <v>-</v>
      </c>
      <c r="AQ16" s="63" t="str">
        <f>IFERROR(IF(COUNTIFS(Matches[TIMEBIN],$B16,Matches[SITE IN],AM$9,Matches[SITE OUT],AP$10)&gt;0,AVERAGEIFS(Matches[JOURNEY TIME],Matches[TIMEBIN],$B16,Matches[SITE IN],AM$9,Matches[SITE OUT],AP$10),"-"),"-")</f>
        <v>-</v>
      </c>
      <c r="AR16" s="64" t="str">
        <f>IFERROR(IF(COUNTIFS(Matches[TIMEBIN],$B16,Matches[SITE IN],AM$9,Matches[SITE OUT],AP$10)&gt;0,_xlfn.MAXIFS(Matches[JOURNEY TIME],Matches[TIMEBIN],$B16,Matches[SITE IN],AM$9,Matches[SITE OUT],AP$10),"-"),"-")</f>
        <v>-</v>
      </c>
      <c r="AS16" s="65">
        <f>IFERROR(IF(COUNTIFS(Matches[TIMEBIN],$B16,Matches[SITE IN],AM$9,Matches[SITE OUT],AS$10)&gt;0,_xlfn.MINIFS(Matches[JOURNEY TIME],Matches[TIMEBIN],$B16,Matches[SITE IN],AM$9,Matches[SITE OUT],AS$10),"-"),"-")</f>
        <v>0.29072916666666598</v>
      </c>
      <c r="AT16" s="63">
        <f>IFERROR(IF(COUNTIFS(Matches[TIMEBIN],$B16,Matches[SITE IN],AM$9,Matches[SITE OUT],AS$10)&gt;0,AVERAGEIFS(Matches[JOURNEY TIME],Matches[TIMEBIN],$B16,Matches[SITE IN],AM$9,Matches[SITE OUT],AS$10),"-"),"-")</f>
        <v>0.29072916666666598</v>
      </c>
      <c r="AU16" s="64">
        <f>IFERROR(IF(COUNTIFS(Matches[TIMEBIN],$B16,Matches[SITE IN],AM$9,Matches[SITE OUT],AS$10)&gt;0,_xlfn.MAXIFS(Matches[JOURNEY TIME],Matches[TIMEBIN],$B16,Matches[SITE IN],AM$9,Matches[SITE OUT],AS$10),"-"),"-")</f>
        <v>0.29072916666666598</v>
      </c>
      <c r="AV16" s="65">
        <f>IFERROR(IF(COUNTIFS(Matches[TIMEBIN],$B16,Matches[SITE IN],AM$9,Matches[SITE OUT],AV$10)&gt;0,_xlfn.MINIFS(Matches[JOURNEY TIME],Matches[TIMEBIN],$B16,Matches[SITE IN],AM$9,Matches[SITE OUT],AV$10),"-"),"-")</f>
        <v>3.5636574074074001E-2</v>
      </c>
      <c r="AW16" s="63">
        <f>IFERROR(IF(COUNTIFS(Matches[TIMEBIN],$B16,Matches[SITE IN],AM$9,Matches[SITE OUT],AV$10)&gt;0,AVERAGEIFS(Matches[JOURNEY TIME],Matches[TIMEBIN],$B16,Matches[SITE IN],AM$9,Matches[SITE OUT],AV$10),"-"),"-")</f>
        <v>0.2435937499999995</v>
      </c>
      <c r="AX16" s="64">
        <f>IFERROR(IF(COUNTIFS(Matches[TIMEBIN],$B16,Matches[SITE IN],AM$9,Matches[SITE OUT],AV$10)&gt;0,_xlfn.MAXIFS(Matches[JOURNEY TIME],Matches[TIMEBIN],$B16,Matches[SITE IN],AM$9,Matches[SITE OUT],AV$10),"-"),"-")</f>
        <v>0.451550925925925</v>
      </c>
      <c r="AY16" s="63" t="str">
        <f>IFERROR(IF(COUNTIFS(Matches[TIMEBIN],$B16,Matches[SITE IN],AM$9,Matches[SITE OUT],AY$10)&gt;0,_xlfn.MINIFS(Matches[JOURNEY TIME],Matches[TIMEBIN],$B16,Matches[SITE IN],AM$9,Matches[SITE OUT],AY$10),"-"),"-")</f>
        <v>-</v>
      </c>
      <c r="AZ16" s="63" t="str">
        <f>IFERROR(IF(COUNTIFS(Matches[TIMEBIN],$B16,Matches[SITE IN],AM$9,Matches[SITE OUT],AY$10)&gt;0,AVERAGEIFS(Matches[JOURNEY TIME],Matches[TIMEBIN],$B16,Matches[SITE IN],AM$9,Matches[SITE OUT],AY$10),"-"),"-")</f>
        <v>-</v>
      </c>
      <c r="BA16" s="66" t="str">
        <f>IFERROR(IF(COUNTIFS(Matches[TIMEBIN],$B16,Matches[SITE IN],AM$9,Matches[SITE OUT],AY$10)&gt;0,_xlfn.MAXIFS(Matches[JOURNEY TIME],Matches[TIMEBIN],$B16,Matches[SITE IN],AM$9,Matches[SITE OUT],AY$10),"-"),"-")</f>
        <v>-</v>
      </c>
      <c r="BB16" s="62">
        <f>IFERROR(IF(COUNTIFS(Matches[TIMEBIN],$B16,Matches[SITE IN],BB$9,Matches[SITE OUT],BB$10)&gt;0,_xlfn.MINIFS(Matches[JOURNEY TIME],Matches[TIMEBIN],$B16,Matches[SITE IN],BB$9,Matches[SITE OUT],BB$10),"-"),"-")</f>
        <v>8.680555555549696E-4</v>
      </c>
      <c r="BC16" s="63">
        <f>IFERROR(IF(COUNTIFS(Matches[TIMEBIN],$B16,Matches[SITE IN],BB$9,Matches[SITE OUT],BB$10)&gt;0,AVERAGEIFS(Matches[JOURNEY TIME],Matches[TIMEBIN],$B16,Matches[SITE IN],BB$9,Matches[SITE OUT],BB$10),"-"),"-")</f>
        <v>8.2407407407404931E-3</v>
      </c>
      <c r="BD16" s="64">
        <f>IFERROR(IF(COUNTIFS(Matches[TIMEBIN],$B16,Matches[SITE IN],BB$9,Matches[SITE OUT],BB$10)&gt;0,_xlfn.MAXIFS(Matches[JOURNEY TIME],Matches[TIMEBIN],$B16,Matches[SITE IN],BB$9,Matches[SITE OUT],BB$10),"-"),"-")</f>
        <v>1.5613425925926017E-2</v>
      </c>
      <c r="BE16" s="65" t="str">
        <f>IFERROR(IF(COUNTIFS(Matches[TIMEBIN],$B16,Matches[SITE IN],BB$9,Matches[SITE OUT],BE$10)&gt;0,_xlfn.MINIFS(Matches[JOURNEY TIME],Matches[TIMEBIN],$B16,Matches[SITE IN],BB$9,Matches[SITE OUT],BE$10),"-"),"-")</f>
        <v>-</v>
      </c>
      <c r="BF16" s="63" t="str">
        <f>IFERROR(IF(COUNTIFS(Matches[TIMEBIN],$B16,Matches[SITE IN],BB$9,Matches[SITE OUT],BE$10)&gt;0,AVERAGEIFS(Matches[JOURNEY TIME],Matches[TIMEBIN],$B16,Matches[SITE IN],BB$9,Matches[SITE OUT],BE$10),"-"),"-")</f>
        <v>-</v>
      </c>
      <c r="BG16" s="64" t="str">
        <f>IFERROR(IF(COUNTIFS(Matches[TIMEBIN],$B16,Matches[SITE IN],BB$9,Matches[SITE OUT],BE$10)&gt;0,_xlfn.MAXIFS(Matches[JOURNEY TIME],Matches[TIMEBIN],$B16,Matches[SITE IN],BB$9,Matches[SITE OUT],BE$10),"-"),"-")</f>
        <v>-</v>
      </c>
      <c r="BH16" s="65">
        <f>IFERROR(IF(COUNTIFS(Matches[TIMEBIN],$B16,Matches[SITE IN],BB$9,Matches[SITE OUT],BH$10)&gt;0,_xlfn.MINIFS(Matches[JOURNEY TIME],Matches[TIMEBIN],$B16,Matches[SITE IN],BB$9,Matches[SITE OUT],BH$10),"-"),"-")</f>
        <v>4.8611111111102057E-4</v>
      </c>
      <c r="BI16" s="63">
        <f>IFERROR(IF(COUNTIFS(Matches[TIMEBIN],$B16,Matches[SITE IN],BB$9,Matches[SITE OUT],BH$10)&gt;0,AVERAGEIFS(Matches[JOURNEY TIME],Matches[TIMEBIN],$B16,Matches[SITE IN],BB$9,Matches[SITE OUT],BH$10),"-"),"-")</f>
        <v>0.27575231481481444</v>
      </c>
      <c r="BJ16" s="64">
        <f>IFERROR(IF(COUNTIFS(Matches[TIMEBIN],$B16,Matches[SITE IN],BB$9,Matches[SITE OUT],BH$10)&gt;0,_xlfn.MAXIFS(Matches[JOURNEY TIME],Matches[TIMEBIN],$B16,Matches[SITE IN],BB$9,Matches[SITE OUT],BH$10),"-"),"-")</f>
        <v>0.55101851851851791</v>
      </c>
      <c r="BK16" s="65" t="str">
        <f>IFERROR(IF(COUNTIFS(Matches[TIMEBIN],$B16,Matches[SITE IN],BB$9,Matches[SITE OUT],BK$10)&gt;0,_xlfn.MINIFS(Matches[JOURNEY TIME],Matches[TIMEBIN],$B16,Matches[SITE IN],BB$9,Matches[SITE OUT],BK$10),"-"),"-")</f>
        <v>-</v>
      </c>
      <c r="BL16" s="63" t="str">
        <f>IFERROR(IF(COUNTIFS(Matches[TIMEBIN],$B16,Matches[SITE IN],BB$9,Matches[SITE OUT],BK$10)&gt;0,AVERAGEIFS(Matches[JOURNEY TIME],Matches[TIMEBIN],$B16,Matches[SITE IN],BB$9,Matches[SITE OUT],BK$10),"-"),"-")</f>
        <v>-</v>
      </c>
      <c r="BM16" s="64" t="str">
        <f>IFERROR(IF(COUNTIFS(Matches[TIMEBIN],$B16,Matches[SITE IN],BB$9,Matches[SITE OUT],BK$10)&gt;0,_xlfn.MAXIFS(Matches[JOURNEY TIME],Matches[TIMEBIN],$B16,Matches[SITE IN],BB$9,Matches[SITE OUT],BK$10),"-"),"-")</f>
        <v>-</v>
      </c>
      <c r="BN16" s="63" t="str">
        <f>IFERROR(IF(COUNTIFS(Matches[TIMEBIN],$B16,Matches[SITE IN],BB$9,Matches[SITE OUT],BN$10)&gt;0,_xlfn.MINIFS(Matches[JOURNEY TIME],Matches[TIMEBIN],$B16,Matches[SITE IN],BB$9,Matches[SITE OUT],BN$10),"-"),"-")</f>
        <v>-</v>
      </c>
      <c r="BO16" s="63" t="str">
        <f>IFERROR(IF(COUNTIFS(Matches[TIMEBIN],$B16,Matches[SITE IN],BB$9,Matches[SITE OUT],BN$10)&gt;0,AVERAGEIFS(Matches[JOURNEY TIME],Matches[TIMEBIN],$B16,Matches[SITE IN],BB$9,Matches[SITE OUT],BN$10),"-"),"-")</f>
        <v>-</v>
      </c>
      <c r="BP16" s="67" t="str">
        <f>IFERROR(IF(COUNTIFS(Matches[TIMEBIN],$B16,Matches[SITE IN],BB$9,Matches[SITE OUT],BN$10)&gt;0,_xlfn.MAXIFS(Matches[JOURNEY TIME],Matches[TIMEBIN],$B16,Matches[SITE IN],BB$9,Matches[SITE OUT],BN$10),"-"),"-")</f>
        <v>-</v>
      </c>
    </row>
    <row r="17" spans="2:68">
      <c r="B17" s="54" t="str">
        <v>07:15 - 07:30</v>
      </c>
      <c r="C17" s="55">
        <f>IFERROR(IF(COUNTIFS(Matches[TIMEBIN],$B17,Matches[SITE IN],C$9,Matches[SITE OUT],C$10)&gt;0,_xlfn.MINIFS(Matches[JOURNEY TIME],Matches[TIMEBIN],$B17,Matches[SITE IN],C$9,Matches[SITE OUT],C$10),"-"),"-")</f>
        <v>0.14587962962962903</v>
      </c>
      <c r="D17" s="56">
        <f>IFERROR(IF(COUNTIFS(Matches[TIMEBIN],$B17,Matches[SITE IN],C$9,Matches[SITE OUT],C$10)&gt;0,AVERAGEIFS(Matches[JOURNEY TIME],Matches[TIMEBIN],$B17,Matches[SITE IN],C$9,Matches[SITE OUT],C$10),"-"),"-")</f>
        <v>0.39823495370370354</v>
      </c>
      <c r="E17" s="57">
        <f>IFERROR(IF(COUNTIFS(Matches[TIMEBIN],$B17,Matches[SITE IN],C$9,Matches[SITE OUT],C$10)&gt;0,_xlfn.MAXIFS(Matches[JOURNEY TIME],Matches[TIMEBIN],$B17,Matches[SITE IN],C$9,Matches[SITE OUT],C$10),"-"),"-")</f>
        <v>0.650590277777778</v>
      </c>
      <c r="F17" s="58">
        <f>IFERROR(IF(COUNTIFS(Matches[TIMEBIN],$B17,Matches[SITE IN],C$9,Matches[SITE OUT],F$10)&gt;0,_xlfn.MINIFS(Matches[JOURNEY TIME],Matches[TIMEBIN],$B17,Matches[SITE IN],C$9,Matches[SITE OUT],F$10),"-"),"-")</f>
        <v>4.5138888888895945E-4</v>
      </c>
      <c r="G17" s="56">
        <f>IFERROR(IF(COUNTIFS(Matches[TIMEBIN],$B17,Matches[SITE IN],C$9,Matches[SITE OUT],F$10)&gt;0,AVERAGEIFS(Matches[JOURNEY TIME],Matches[TIMEBIN],$B17,Matches[SITE IN],C$9,Matches[SITE OUT],F$10),"-"),"-")</f>
        <v>5.8035300925926001E-2</v>
      </c>
      <c r="H17" s="57">
        <f>IFERROR(IF(COUNTIFS(Matches[TIMEBIN],$B17,Matches[SITE IN],C$9,Matches[SITE OUT],F$10)&gt;0,_xlfn.MAXIFS(Matches[JOURNEY TIME],Matches[TIMEBIN],$B17,Matches[SITE IN],C$9,Matches[SITE OUT],F$10),"-"),"-")</f>
        <v>0.22527777777777802</v>
      </c>
      <c r="I17" s="58" t="str">
        <f>IFERROR(IF(COUNTIFS(Matches[TIMEBIN],$B17,Matches[SITE IN],C$9,Matches[SITE OUT],I$10)&gt;0,_xlfn.MINIFS(Matches[JOURNEY TIME],Matches[TIMEBIN],$B17,Matches[SITE IN],C$9,Matches[SITE OUT],I$10),"-"),"-")</f>
        <v>-</v>
      </c>
      <c r="J17" s="56" t="str">
        <f>IFERROR(IF(COUNTIFS(Matches[TIMEBIN],$B17,Matches[SITE IN],C$9,Matches[SITE OUT],I$10)&gt;0,AVERAGEIFS(Matches[JOURNEY TIME],Matches[TIMEBIN],$B17,Matches[SITE IN],C$9,Matches[SITE OUT],I$10),"-"),"-")</f>
        <v>-</v>
      </c>
      <c r="K17" s="57" t="str">
        <f>IFERROR(IF(COUNTIFS(Matches[TIMEBIN],$B17,Matches[SITE IN],C$9,Matches[SITE OUT],I$10)&gt;0,_xlfn.MAXIFS(Matches[JOURNEY TIME],Matches[TIMEBIN],$B17,Matches[SITE IN],C$9,Matches[SITE OUT],I$10),"-"),"-")</f>
        <v>-</v>
      </c>
      <c r="L17" s="58">
        <f>IFERROR(IF(COUNTIFS(Matches[TIMEBIN],$B17,Matches[SITE IN],C$9,Matches[SITE OUT],L$10)&gt;0,_xlfn.MINIFS(Matches[JOURNEY TIME],Matches[TIMEBIN],$B17,Matches[SITE IN],C$9,Matches[SITE OUT],L$10),"-"),"-")</f>
        <v>1.7592592592589607E-3</v>
      </c>
      <c r="M17" s="56">
        <f>IFERROR(IF(COUNTIFS(Matches[TIMEBIN],$B17,Matches[SITE IN],C$9,Matches[SITE OUT],L$10)&gt;0,AVERAGEIFS(Matches[JOURNEY TIME],Matches[TIMEBIN],$B17,Matches[SITE IN],C$9,Matches[SITE OUT],L$10),"-"),"-")</f>
        <v>1.7592592592589607E-3</v>
      </c>
      <c r="N17" s="57">
        <f>IFERROR(IF(COUNTIFS(Matches[TIMEBIN],$B17,Matches[SITE IN],C$9,Matches[SITE OUT],L$10)&gt;0,_xlfn.MAXIFS(Matches[JOURNEY TIME],Matches[TIMEBIN],$B17,Matches[SITE IN],C$9,Matches[SITE OUT],L$10),"-"),"-")</f>
        <v>1.7592592592589607E-3</v>
      </c>
      <c r="O17" s="58">
        <f>IFERROR(IF(COUNTIFS(Matches[TIMEBIN],$B17,Matches[SITE IN],C$9,Matches[SITE OUT],O$10)&gt;0,_xlfn.MINIFS(Matches[JOURNEY TIME],Matches[TIMEBIN],$B17,Matches[SITE IN],C$9,Matches[SITE OUT],O$10),"-"),"-")</f>
        <v>3.3333333333330217E-3</v>
      </c>
      <c r="P17" s="56">
        <f>IFERROR(IF(COUNTIFS(Matches[TIMEBIN],$B17,Matches[SITE IN],C$9,Matches[SITE OUT],O$10)&gt;0,AVERAGEIFS(Matches[JOURNEY TIME],Matches[TIMEBIN],$B17,Matches[SITE IN],C$9,Matches[SITE OUT],O$10),"-"),"-")</f>
        <v>3.3333333333330217E-3</v>
      </c>
      <c r="Q17" s="57">
        <f>IFERROR(IF(COUNTIFS(Matches[TIMEBIN],$B17,Matches[SITE IN],C$9,Matches[SITE OUT],O$10)&gt;0,_xlfn.MAXIFS(Matches[JOURNEY TIME],Matches[TIMEBIN],$B17,Matches[SITE IN],C$9,Matches[SITE OUT],O$10),"-"),"-")</f>
        <v>3.3333333333330217E-3</v>
      </c>
      <c r="R17" s="58">
        <f>IFERROR(IF(COUNTIFS(Matches[TIMEBIN],$B17,Matches[SITE IN],C$9,Matches[SITE OUT],R$10)&gt;0,_xlfn.MINIFS(Matches[JOURNEY TIME],Matches[TIMEBIN],$B17,Matches[SITE IN],C$9,Matches[SITE OUT],R$10),"-"),"-")</f>
        <v>1.0763888888890016E-3</v>
      </c>
      <c r="S17" s="56">
        <f>IFERROR(IF(COUNTIFS(Matches[TIMEBIN],$B17,Matches[SITE IN],C$9,Matches[SITE OUT],R$10)&gt;0,AVERAGEIFS(Matches[JOURNEY TIME],Matches[TIMEBIN],$B17,Matches[SITE IN],C$9,Matches[SITE OUT],R$10),"-"),"-")</f>
        <v>1.0763888888890016E-3</v>
      </c>
      <c r="T17" s="59">
        <f>IFERROR(IF(COUNTIFS(Matches[TIMEBIN],$B17,Matches[SITE IN],C$9,Matches[SITE OUT],R$10)&gt;0,_xlfn.MAXIFS(Matches[JOURNEY TIME],Matches[TIMEBIN],$B17,Matches[SITE IN],C$9,Matches[SITE OUT],R$10),"-"),"-")</f>
        <v>1.0763888888890016E-3</v>
      </c>
      <c r="U17" s="55" t="str">
        <f>IFERROR(IF(COUNTIFS(Matches[TIMEBIN],$B17,Matches[SITE IN],U$9,Matches[SITE OUT],U$10)&gt;0,_xlfn.MINIFS(Matches[JOURNEY TIME],Matches[TIMEBIN],$B17,Matches[SITE IN],U$9,Matches[SITE OUT],U$10),"-"),"-")</f>
        <v>-</v>
      </c>
      <c r="V17" s="56" t="str">
        <f>IFERROR(IF(COUNTIFS(Matches[TIMEBIN],$B17,Matches[SITE IN],U$9,Matches[SITE OUT],U$10)&gt;0,AVERAGEIFS(Matches[JOURNEY TIME],Matches[TIMEBIN],$B17,Matches[SITE IN],U$9,Matches[SITE OUT],U$10),"-"),"-")</f>
        <v>-</v>
      </c>
      <c r="W17" s="59" t="str">
        <f>IFERROR(IF(COUNTIFS(Matches[TIMEBIN],$B17,Matches[SITE IN],U$9,Matches[SITE OUT],U$10)&gt;0,_xlfn.MAXIFS(Matches[JOURNEY TIME],Matches[TIMEBIN],$B17,Matches[SITE IN],U$9,Matches[SITE OUT],U$10),"-"),"-")</f>
        <v>-</v>
      </c>
      <c r="X17" s="55" t="str">
        <f>IFERROR(IF(COUNTIFS(Matches[TIMEBIN],$B17,Matches[SITE IN],X$9,Matches[SITE OUT],X$10)&gt;0,_xlfn.MINIFS(Matches[JOURNEY TIME],Matches[TIMEBIN],$B17,Matches[SITE IN],X$9,Matches[SITE OUT],X$10),"-"),"-")</f>
        <v>-</v>
      </c>
      <c r="Y17" s="56" t="str">
        <f>IFERROR(IF(COUNTIFS(Matches[TIMEBIN],$B17,Matches[SITE IN],X$9,Matches[SITE OUT],X$10)&gt;0,AVERAGEIFS(Matches[JOURNEY TIME],Matches[TIMEBIN],$B17,Matches[SITE IN],X$9,Matches[SITE OUT],X$10),"-"),"-")</f>
        <v>-</v>
      </c>
      <c r="Z17" s="57" t="str">
        <f>IFERROR(IF(COUNTIFS(Matches[TIMEBIN],$B17,Matches[SITE IN],X$9,Matches[SITE OUT],X$10)&gt;0,_xlfn.MAXIFS(Matches[JOURNEY TIME],Matches[TIMEBIN],$B17,Matches[SITE IN],X$9,Matches[SITE OUT],X$10),"-"),"-")</f>
        <v>-</v>
      </c>
      <c r="AA17" s="58" t="str">
        <f>IFERROR(IF(COUNTIFS(Matches[TIMEBIN],$B17,Matches[SITE IN],X$9,Matches[SITE OUT],AA$10)&gt;0,_xlfn.MINIFS(Matches[JOURNEY TIME],Matches[TIMEBIN],$B17,Matches[SITE IN],X$9,Matches[SITE OUT],AA$10),"-"),"-")</f>
        <v>-</v>
      </c>
      <c r="AB17" s="56" t="str">
        <f>IFERROR(IF(COUNTIFS(Matches[TIMEBIN],$B17,Matches[SITE IN],X$9,Matches[SITE OUT],AA$10)&gt;0,AVERAGEIFS(Matches[JOURNEY TIME],Matches[TIMEBIN],$B17,Matches[SITE IN],X$9,Matches[SITE OUT],AA$10),"-"),"-")</f>
        <v>-</v>
      </c>
      <c r="AC17" s="57" t="str">
        <f>IFERROR(IF(COUNTIFS(Matches[TIMEBIN],$B17,Matches[SITE IN],X$9,Matches[SITE OUT],AA$10)&gt;0,_xlfn.MAXIFS(Matches[JOURNEY TIME],Matches[TIMEBIN],$B17,Matches[SITE IN],X$9,Matches[SITE OUT],AA$10),"-"),"-")</f>
        <v>-</v>
      </c>
      <c r="AD17" s="58" t="str">
        <f>IFERROR(IF(COUNTIFS(Matches[TIMEBIN],$B17,Matches[SITE IN],X$9,Matches[SITE OUT],AD$10)&gt;0,_xlfn.MINIFS(Matches[JOURNEY TIME],Matches[TIMEBIN],$B17,Matches[SITE IN],X$9,Matches[SITE OUT],AD$10),"-"),"-")</f>
        <v>-</v>
      </c>
      <c r="AE17" s="56" t="str">
        <f>IFERROR(IF(COUNTIFS(Matches[TIMEBIN],$B17,Matches[SITE IN],X$9,Matches[SITE OUT],AD$10)&gt;0,AVERAGEIFS(Matches[JOURNEY TIME],Matches[TIMEBIN],$B17,Matches[SITE IN],X$9,Matches[SITE OUT],AD$10),"-"),"-")</f>
        <v>-</v>
      </c>
      <c r="AF17" s="57" t="str">
        <f>IFERROR(IF(COUNTIFS(Matches[TIMEBIN],$B17,Matches[SITE IN],X$9,Matches[SITE OUT],AD$10)&gt;0,_xlfn.MAXIFS(Matches[JOURNEY TIME],Matches[TIMEBIN],$B17,Matches[SITE IN],X$9,Matches[SITE OUT],AD$10),"-"),"-")</f>
        <v>-</v>
      </c>
      <c r="AG17" s="58" t="str">
        <f>IFERROR(IF(COUNTIFS(Matches[TIMEBIN],$B17,Matches[SITE IN],X$9,Matches[SITE OUT],AG$10)&gt;0,_xlfn.MINIFS(Matches[JOURNEY TIME],Matches[TIMEBIN],$B17,Matches[SITE IN],X$9,Matches[SITE OUT],AG$10),"-"),"-")</f>
        <v>-</v>
      </c>
      <c r="AH17" s="56" t="str">
        <f>IFERROR(IF(COUNTIFS(Matches[TIMEBIN],$B17,Matches[SITE IN],X$9,Matches[SITE OUT],AG$10)&gt;0,AVERAGEIFS(Matches[JOURNEY TIME],Matches[TIMEBIN],$B17,Matches[SITE IN],X$9,Matches[SITE OUT],AG$10),"-"),"-")</f>
        <v>-</v>
      </c>
      <c r="AI17" s="57" t="str">
        <f>IFERROR(IF(COUNTIFS(Matches[TIMEBIN],$B17,Matches[SITE IN],X$9,Matches[SITE OUT],AG$10)&gt;0,_xlfn.MAXIFS(Matches[JOURNEY TIME],Matches[TIMEBIN],$B17,Matches[SITE IN],X$9,Matches[SITE OUT],AG$10),"-"),"-")</f>
        <v>-</v>
      </c>
      <c r="AJ17" s="56" t="str">
        <f>IFERROR(IF(COUNTIFS(Matches[TIMEBIN],$B17,Matches[SITE IN],X$9,Matches[SITE OUT],AJ$10)&gt;0,_xlfn.MINIFS(Matches[JOURNEY TIME],Matches[TIMEBIN],$B17,Matches[SITE IN],X$9,Matches[SITE OUT],AJ$10),"-"),"-")</f>
        <v>-</v>
      </c>
      <c r="AK17" s="56" t="str">
        <f>IFERROR(IF(COUNTIFS(Matches[TIMEBIN],$B17,Matches[SITE IN],X$9,Matches[SITE OUT],AJ$10)&gt;0,AVERAGEIFS(Matches[JOURNEY TIME],Matches[TIMEBIN],$B17,Matches[SITE IN],X$9,Matches[SITE OUT],AJ$10),"-"),"-")</f>
        <v>-</v>
      </c>
      <c r="AL17" s="59" t="str">
        <f>IFERROR(IF(COUNTIFS(Matches[TIMEBIN],$B17,Matches[SITE IN],X$9,Matches[SITE OUT],AJ$10)&gt;0,_xlfn.MAXIFS(Matches[JOURNEY TIME],Matches[TIMEBIN],$B17,Matches[SITE IN],X$9,Matches[SITE OUT],AJ$10),"-"),"-")</f>
        <v>-</v>
      </c>
      <c r="AM17" s="55">
        <f>IFERROR(IF(COUNTIFS(Matches[TIMEBIN],$B17,Matches[SITE IN],AM$9,Matches[SITE OUT],AM$10)&gt;0,_xlfn.MINIFS(Matches[JOURNEY TIME],Matches[TIMEBIN],$B17,Matches[SITE IN],AM$9,Matches[SITE OUT],AM$10),"-"),"-")</f>
        <v>1.1574074074070517E-3</v>
      </c>
      <c r="AN17" s="56">
        <f>IFERROR(IF(COUNTIFS(Matches[TIMEBIN],$B17,Matches[SITE IN],AM$9,Matches[SITE OUT],AM$10)&gt;0,AVERAGEIFS(Matches[JOURNEY TIME],Matches[TIMEBIN],$B17,Matches[SITE IN],AM$9,Matches[SITE OUT],AM$10),"-"),"-")</f>
        <v>1.1574074074070517E-3</v>
      </c>
      <c r="AO17" s="57">
        <f>IFERROR(IF(COUNTIFS(Matches[TIMEBIN],$B17,Matches[SITE IN],AM$9,Matches[SITE OUT],AM$10)&gt;0,_xlfn.MAXIFS(Matches[JOURNEY TIME],Matches[TIMEBIN],$B17,Matches[SITE IN],AM$9,Matches[SITE OUT],AM$10),"-"),"-")</f>
        <v>1.1574074074070517E-3</v>
      </c>
      <c r="AP17" s="58" t="str">
        <f>IFERROR(IF(COUNTIFS(Matches[TIMEBIN],$B17,Matches[SITE IN],AM$9,Matches[SITE OUT],AP$10)&gt;0,_xlfn.MINIFS(Matches[JOURNEY TIME],Matches[TIMEBIN],$B17,Matches[SITE IN],AM$9,Matches[SITE OUT],AP$10),"-"),"-")</f>
        <v>-</v>
      </c>
      <c r="AQ17" s="56" t="str">
        <f>IFERROR(IF(COUNTIFS(Matches[TIMEBIN],$B17,Matches[SITE IN],AM$9,Matches[SITE OUT],AP$10)&gt;0,AVERAGEIFS(Matches[JOURNEY TIME],Matches[TIMEBIN],$B17,Matches[SITE IN],AM$9,Matches[SITE OUT],AP$10),"-"),"-")</f>
        <v>-</v>
      </c>
      <c r="AR17" s="57" t="str">
        <f>IFERROR(IF(COUNTIFS(Matches[TIMEBIN],$B17,Matches[SITE IN],AM$9,Matches[SITE OUT],AP$10)&gt;0,_xlfn.MAXIFS(Matches[JOURNEY TIME],Matches[TIMEBIN],$B17,Matches[SITE IN],AM$9,Matches[SITE OUT],AP$10),"-"),"-")</f>
        <v>-</v>
      </c>
      <c r="AS17" s="58">
        <f>IFERROR(IF(COUNTIFS(Matches[TIMEBIN],$B17,Matches[SITE IN],AM$9,Matches[SITE OUT],AS$10)&gt;0,_xlfn.MINIFS(Matches[JOURNEY TIME],Matches[TIMEBIN],$B17,Matches[SITE IN],AM$9,Matches[SITE OUT],AS$10),"-"),"-")</f>
        <v>3.2060185185190382E-3</v>
      </c>
      <c r="AT17" s="56">
        <f>IFERROR(IF(COUNTIFS(Matches[TIMEBIN],$B17,Matches[SITE IN],AM$9,Matches[SITE OUT],AS$10)&gt;0,AVERAGEIFS(Matches[JOURNEY TIME],Matches[TIMEBIN],$B17,Matches[SITE IN],AM$9,Matches[SITE OUT],AS$10),"-"),"-")</f>
        <v>3.2060185185190382E-3</v>
      </c>
      <c r="AU17" s="57">
        <f>IFERROR(IF(COUNTIFS(Matches[TIMEBIN],$B17,Matches[SITE IN],AM$9,Matches[SITE OUT],AS$10)&gt;0,_xlfn.MAXIFS(Matches[JOURNEY TIME],Matches[TIMEBIN],$B17,Matches[SITE IN],AM$9,Matches[SITE OUT],AS$10),"-"),"-")</f>
        <v>3.2060185185190382E-3</v>
      </c>
      <c r="AV17" s="58">
        <f>IFERROR(IF(COUNTIFS(Matches[TIMEBIN],$B17,Matches[SITE IN],AM$9,Matches[SITE OUT],AV$10)&gt;0,_xlfn.MINIFS(Matches[JOURNEY TIME],Matches[TIMEBIN],$B17,Matches[SITE IN],AM$9,Matches[SITE OUT],AV$10),"-"),"-")</f>
        <v>1.3194444444439846E-3</v>
      </c>
      <c r="AW17" s="56">
        <f>IFERROR(IF(COUNTIFS(Matches[TIMEBIN],$B17,Matches[SITE IN],AM$9,Matches[SITE OUT],AV$10)&gt;0,AVERAGEIFS(Matches[JOURNEY TIME],Matches[TIMEBIN],$B17,Matches[SITE IN],AM$9,Matches[SITE OUT],AV$10),"-"),"-")</f>
        <v>0.1762268518518515</v>
      </c>
      <c r="AX17" s="57">
        <f>IFERROR(IF(COUNTIFS(Matches[TIMEBIN],$B17,Matches[SITE IN],AM$9,Matches[SITE OUT],AV$10)&gt;0,_xlfn.MAXIFS(Matches[JOURNEY TIME],Matches[TIMEBIN],$B17,Matches[SITE IN],AM$9,Matches[SITE OUT],AV$10),"-"),"-")</f>
        <v>0.35113425925925901</v>
      </c>
      <c r="AY17" s="56" t="str">
        <f>IFERROR(IF(COUNTIFS(Matches[TIMEBIN],$B17,Matches[SITE IN],AM$9,Matches[SITE OUT],AY$10)&gt;0,_xlfn.MINIFS(Matches[JOURNEY TIME],Matches[TIMEBIN],$B17,Matches[SITE IN],AM$9,Matches[SITE OUT],AY$10),"-"),"-")</f>
        <v>-</v>
      </c>
      <c r="AZ17" s="56" t="str">
        <f>IFERROR(IF(COUNTIFS(Matches[TIMEBIN],$B17,Matches[SITE IN],AM$9,Matches[SITE OUT],AY$10)&gt;0,AVERAGEIFS(Matches[JOURNEY TIME],Matches[TIMEBIN],$B17,Matches[SITE IN],AM$9,Matches[SITE OUT],AY$10),"-"),"-")</f>
        <v>-</v>
      </c>
      <c r="BA17" s="59" t="str">
        <f>IFERROR(IF(COUNTIFS(Matches[TIMEBIN],$B17,Matches[SITE IN],AM$9,Matches[SITE OUT],AY$10)&gt;0,_xlfn.MAXIFS(Matches[JOURNEY TIME],Matches[TIMEBIN],$B17,Matches[SITE IN],AM$9,Matches[SITE OUT],AY$10),"-"),"-")</f>
        <v>-</v>
      </c>
      <c r="BB17" s="55">
        <f>IFERROR(IF(COUNTIFS(Matches[TIMEBIN],$B17,Matches[SITE IN],BB$9,Matches[SITE OUT],BB$10)&gt;0,_xlfn.MINIFS(Matches[JOURNEY TIME],Matches[TIMEBIN],$B17,Matches[SITE IN],BB$9,Matches[SITE OUT],BB$10),"-"),"-")</f>
        <v>8.5648148148198544E-4</v>
      </c>
      <c r="BC17" s="56">
        <f>IFERROR(IF(COUNTIFS(Matches[TIMEBIN],$B17,Matches[SITE IN],BB$9,Matches[SITE OUT],BB$10)&gt;0,AVERAGEIFS(Matches[JOURNEY TIME],Matches[TIMEBIN],$B17,Matches[SITE IN],BB$9,Matches[SITE OUT],BB$10),"-"),"-")</f>
        <v>9.2206790123431726E-4</v>
      </c>
      <c r="BD17" s="57">
        <f>IFERROR(IF(COUNTIFS(Matches[TIMEBIN],$B17,Matches[SITE IN],BB$9,Matches[SITE OUT],BB$10)&gt;0,_xlfn.MAXIFS(Matches[JOURNEY TIME],Matches[TIMEBIN],$B17,Matches[SITE IN],BB$9,Matches[SITE OUT],BB$10),"-"),"-")</f>
        <v>1.0185185185179746E-3</v>
      </c>
      <c r="BE17" s="58" t="str">
        <f>IFERROR(IF(COUNTIFS(Matches[TIMEBIN],$B17,Matches[SITE IN],BB$9,Matches[SITE OUT],BE$10)&gt;0,_xlfn.MINIFS(Matches[JOURNEY TIME],Matches[TIMEBIN],$B17,Matches[SITE IN],BB$9,Matches[SITE OUT],BE$10),"-"),"-")</f>
        <v>-</v>
      </c>
      <c r="BF17" s="56" t="str">
        <f>IFERROR(IF(COUNTIFS(Matches[TIMEBIN],$B17,Matches[SITE IN],BB$9,Matches[SITE OUT],BE$10)&gt;0,AVERAGEIFS(Matches[JOURNEY TIME],Matches[TIMEBIN],$B17,Matches[SITE IN],BB$9,Matches[SITE OUT],BE$10),"-"),"-")</f>
        <v>-</v>
      </c>
      <c r="BG17" s="57" t="str">
        <f>IFERROR(IF(COUNTIFS(Matches[TIMEBIN],$B17,Matches[SITE IN],BB$9,Matches[SITE OUT],BE$10)&gt;0,_xlfn.MAXIFS(Matches[JOURNEY TIME],Matches[TIMEBIN],$B17,Matches[SITE IN],BB$9,Matches[SITE OUT],BE$10),"-"),"-")</f>
        <v>-</v>
      </c>
      <c r="BH17" s="58">
        <f>IFERROR(IF(COUNTIFS(Matches[TIMEBIN],$B17,Matches[SITE IN],BB$9,Matches[SITE OUT],BH$10)&gt;0,_xlfn.MINIFS(Matches[JOURNEY TIME],Matches[TIMEBIN],$B17,Matches[SITE IN],BB$9,Matches[SITE OUT],BH$10),"-"),"-")</f>
        <v>4.0509259259202679E-4</v>
      </c>
      <c r="BI17" s="56">
        <f>IFERROR(IF(COUNTIFS(Matches[TIMEBIN],$B17,Matches[SITE IN],BB$9,Matches[SITE OUT],BH$10)&gt;0,AVERAGEIFS(Matches[JOURNEY TIME],Matches[TIMEBIN],$B17,Matches[SITE IN],BB$9,Matches[SITE OUT],BH$10),"-"),"-")</f>
        <v>4.0509259259202679E-4</v>
      </c>
      <c r="BJ17" s="57">
        <f>IFERROR(IF(COUNTIFS(Matches[TIMEBIN],$B17,Matches[SITE IN],BB$9,Matches[SITE OUT],BH$10)&gt;0,_xlfn.MAXIFS(Matches[JOURNEY TIME],Matches[TIMEBIN],$B17,Matches[SITE IN],BB$9,Matches[SITE OUT],BH$10),"-"),"-")</f>
        <v>4.0509259259202679E-4</v>
      </c>
      <c r="BK17" s="58" t="str">
        <f>IFERROR(IF(COUNTIFS(Matches[TIMEBIN],$B17,Matches[SITE IN],BB$9,Matches[SITE OUT],BK$10)&gt;0,_xlfn.MINIFS(Matches[JOURNEY TIME],Matches[TIMEBIN],$B17,Matches[SITE IN],BB$9,Matches[SITE OUT],BK$10),"-"),"-")</f>
        <v>-</v>
      </c>
      <c r="BL17" s="56" t="str">
        <f>IFERROR(IF(COUNTIFS(Matches[TIMEBIN],$B17,Matches[SITE IN],BB$9,Matches[SITE OUT],BK$10)&gt;0,AVERAGEIFS(Matches[JOURNEY TIME],Matches[TIMEBIN],$B17,Matches[SITE IN],BB$9,Matches[SITE OUT],BK$10),"-"),"-")</f>
        <v>-</v>
      </c>
      <c r="BM17" s="57" t="str">
        <f>IFERROR(IF(COUNTIFS(Matches[TIMEBIN],$B17,Matches[SITE IN],BB$9,Matches[SITE OUT],BK$10)&gt;0,_xlfn.MAXIFS(Matches[JOURNEY TIME],Matches[TIMEBIN],$B17,Matches[SITE IN],BB$9,Matches[SITE OUT],BK$10),"-"),"-")</f>
        <v>-</v>
      </c>
      <c r="BN17" s="56" t="str">
        <f>IFERROR(IF(COUNTIFS(Matches[TIMEBIN],$B17,Matches[SITE IN],BB$9,Matches[SITE OUT],BN$10)&gt;0,_xlfn.MINIFS(Matches[JOURNEY TIME],Matches[TIMEBIN],$B17,Matches[SITE IN],BB$9,Matches[SITE OUT],BN$10),"-"),"-")</f>
        <v>-</v>
      </c>
      <c r="BO17" s="56" t="str">
        <f>IFERROR(IF(COUNTIFS(Matches[TIMEBIN],$B17,Matches[SITE IN],BB$9,Matches[SITE OUT],BN$10)&gt;0,AVERAGEIFS(Matches[JOURNEY TIME],Matches[TIMEBIN],$B17,Matches[SITE IN],BB$9,Matches[SITE OUT],BN$10),"-"),"-")</f>
        <v>-</v>
      </c>
      <c r="BP17" s="60" t="str">
        <f>IFERROR(IF(COUNTIFS(Matches[TIMEBIN],$B17,Matches[SITE IN],BB$9,Matches[SITE OUT],BN$10)&gt;0,_xlfn.MAXIFS(Matches[JOURNEY TIME],Matches[TIMEBIN],$B17,Matches[SITE IN],BB$9,Matches[SITE OUT],BN$10),"-"),"-")</f>
        <v>-</v>
      </c>
    </row>
    <row r="18" spans="2:68">
      <c r="B18" s="61" t="str">
        <v>07:30 - 07:45</v>
      </c>
      <c r="C18" s="62">
        <f>IFERROR(IF(COUNTIFS(Matches[TIMEBIN],$B18,Matches[SITE IN],C$9,Matches[SITE OUT],C$10)&gt;0,_xlfn.MINIFS(Matches[JOURNEY TIME],Matches[TIMEBIN],$B18,Matches[SITE IN],C$9,Matches[SITE OUT],C$10),"-"),"-")</f>
        <v>8.0555555555559821E-3</v>
      </c>
      <c r="D18" s="63">
        <f>IFERROR(IF(COUNTIFS(Matches[TIMEBIN],$B18,Matches[SITE IN],C$9,Matches[SITE OUT],C$10)&gt;0,AVERAGEIFS(Matches[JOURNEY TIME],Matches[TIMEBIN],$B18,Matches[SITE IN],C$9,Matches[SITE OUT],C$10),"-"),"-")</f>
        <v>8.0555555555559821E-3</v>
      </c>
      <c r="E18" s="64">
        <f>IFERROR(IF(COUNTIFS(Matches[TIMEBIN],$B18,Matches[SITE IN],C$9,Matches[SITE OUT],C$10)&gt;0,_xlfn.MAXIFS(Matches[JOURNEY TIME],Matches[TIMEBIN],$B18,Matches[SITE IN],C$9,Matches[SITE OUT],C$10),"-"),"-")</f>
        <v>8.0555555555559821E-3</v>
      </c>
      <c r="F18" s="65">
        <f>IFERROR(IF(COUNTIFS(Matches[TIMEBIN],$B18,Matches[SITE IN],C$9,Matches[SITE OUT],F$10)&gt;0,_xlfn.MINIFS(Matches[JOURNEY TIME],Matches[TIMEBIN],$B18,Matches[SITE IN],C$9,Matches[SITE OUT],F$10),"-"),"-")</f>
        <v>5.6712962962995883E-4</v>
      </c>
      <c r="G18" s="63">
        <f>IFERROR(IF(COUNTIFS(Matches[TIMEBIN],$B18,Matches[SITE IN],C$9,Matches[SITE OUT],F$10)&gt;0,AVERAGEIFS(Matches[JOURNEY TIME],Matches[TIMEBIN],$B18,Matches[SITE IN],C$9,Matches[SITE OUT],F$10),"-"),"-")</f>
        <v>9.4774305555555466E-2</v>
      </c>
      <c r="H18" s="64">
        <f>IFERROR(IF(COUNTIFS(Matches[TIMEBIN],$B18,Matches[SITE IN],C$9,Matches[SITE OUT],F$10)&gt;0,_xlfn.MAXIFS(Matches[JOURNEY TIME],Matches[TIMEBIN],$B18,Matches[SITE IN],C$9,Matches[SITE OUT],F$10),"-"),"-")</f>
        <v>0.18898148148148097</v>
      </c>
      <c r="I18" s="65" t="str">
        <f>IFERROR(IF(COUNTIFS(Matches[TIMEBIN],$B18,Matches[SITE IN],C$9,Matches[SITE OUT],I$10)&gt;0,_xlfn.MINIFS(Matches[JOURNEY TIME],Matches[TIMEBIN],$B18,Matches[SITE IN],C$9,Matches[SITE OUT],I$10),"-"),"-")</f>
        <v>-</v>
      </c>
      <c r="J18" s="63" t="str">
        <f>IFERROR(IF(COUNTIFS(Matches[TIMEBIN],$B18,Matches[SITE IN],C$9,Matches[SITE OUT],I$10)&gt;0,AVERAGEIFS(Matches[JOURNEY TIME],Matches[TIMEBIN],$B18,Matches[SITE IN],C$9,Matches[SITE OUT],I$10),"-"),"-")</f>
        <v>-</v>
      </c>
      <c r="K18" s="64" t="str">
        <f>IFERROR(IF(COUNTIFS(Matches[TIMEBIN],$B18,Matches[SITE IN],C$9,Matches[SITE OUT],I$10)&gt;0,_xlfn.MAXIFS(Matches[JOURNEY TIME],Matches[TIMEBIN],$B18,Matches[SITE IN],C$9,Matches[SITE OUT],I$10),"-"),"-")</f>
        <v>-</v>
      </c>
      <c r="L18" s="65">
        <f>IFERROR(IF(COUNTIFS(Matches[TIMEBIN],$B18,Matches[SITE IN],C$9,Matches[SITE OUT],L$10)&gt;0,_xlfn.MINIFS(Matches[JOURNEY TIME],Matches[TIMEBIN],$B18,Matches[SITE IN],C$9,Matches[SITE OUT],L$10),"-"),"-")</f>
        <v>0.67662037037037104</v>
      </c>
      <c r="M18" s="63">
        <f>IFERROR(IF(COUNTIFS(Matches[TIMEBIN],$B18,Matches[SITE IN],C$9,Matches[SITE OUT],L$10)&gt;0,AVERAGEIFS(Matches[JOURNEY TIME],Matches[TIMEBIN],$B18,Matches[SITE IN],C$9,Matches[SITE OUT],L$10),"-"),"-")</f>
        <v>0.67662037037037104</v>
      </c>
      <c r="N18" s="64">
        <f>IFERROR(IF(COUNTIFS(Matches[TIMEBIN],$B18,Matches[SITE IN],C$9,Matches[SITE OUT],L$10)&gt;0,_xlfn.MAXIFS(Matches[JOURNEY TIME],Matches[TIMEBIN],$B18,Matches[SITE IN],C$9,Matches[SITE OUT],L$10),"-"),"-")</f>
        <v>0.67662037037037104</v>
      </c>
      <c r="O18" s="65">
        <f>IFERROR(IF(COUNTIFS(Matches[TIMEBIN],$B18,Matches[SITE IN],C$9,Matches[SITE OUT],O$10)&gt;0,_xlfn.MINIFS(Matches[JOURNEY TIME],Matches[TIMEBIN],$B18,Matches[SITE IN],C$9,Matches[SITE OUT],O$10),"-"),"-")</f>
        <v>1.0763888888890016E-3</v>
      </c>
      <c r="P18" s="63">
        <f>IFERROR(IF(COUNTIFS(Matches[TIMEBIN],$B18,Matches[SITE IN],C$9,Matches[SITE OUT],O$10)&gt;0,AVERAGEIFS(Matches[JOURNEY TIME],Matches[TIMEBIN],$B18,Matches[SITE IN],C$9,Matches[SITE OUT],O$10),"-"),"-")</f>
        <v>1.0763888888890016E-3</v>
      </c>
      <c r="Q18" s="64">
        <f>IFERROR(IF(COUNTIFS(Matches[TIMEBIN],$B18,Matches[SITE IN],C$9,Matches[SITE OUT],O$10)&gt;0,_xlfn.MAXIFS(Matches[JOURNEY TIME],Matches[TIMEBIN],$B18,Matches[SITE IN],C$9,Matches[SITE OUT],O$10),"-"),"-")</f>
        <v>1.0763888888890016E-3</v>
      </c>
      <c r="R18" s="65">
        <f>IFERROR(IF(COUNTIFS(Matches[TIMEBIN],$B18,Matches[SITE IN],C$9,Matches[SITE OUT],R$10)&gt;0,_xlfn.MINIFS(Matches[JOURNEY TIME],Matches[TIMEBIN],$B18,Matches[SITE IN],C$9,Matches[SITE OUT],R$10),"-"),"-")</f>
        <v>1.3657407407406952E-2</v>
      </c>
      <c r="S18" s="63">
        <f>IFERROR(IF(COUNTIFS(Matches[TIMEBIN],$B18,Matches[SITE IN],C$9,Matches[SITE OUT],R$10)&gt;0,AVERAGEIFS(Matches[JOURNEY TIME],Matches[TIMEBIN],$B18,Matches[SITE IN],C$9,Matches[SITE OUT],R$10),"-"),"-")</f>
        <v>1.3657407407406952E-2</v>
      </c>
      <c r="T18" s="66">
        <f>IFERROR(IF(COUNTIFS(Matches[TIMEBIN],$B18,Matches[SITE IN],C$9,Matches[SITE OUT],R$10)&gt;0,_xlfn.MAXIFS(Matches[JOURNEY TIME],Matches[TIMEBIN],$B18,Matches[SITE IN],C$9,Matches[SITE OUT],R$10),"-"),"-")</f>
        <v>1.3657407407406952E-2</v>
      </c>
      <c r="U18" s="62" t="str">
        <f>IFERROR(IF(COUNTIFS(Matches[TIMEBIN],$B18,Matches[SITE IN],U$9,Matches[SITE OUT],U$10)&gt;0,_xlfn.MINIFS(Matches[JOURNEY TIME],Matches[TIMEBIN],$B18,Matches[SITE IN],U$9,Matches[SITE OUT],U$10),"-"),"-")</f>
        <v>-</v>
      </c>
      <c r="V18" s="63" t="str">
        <f>IFERROR(IF(COUNTIFS(Matches[TIMEBIN],$B18,Matches[SITE IN],U$9,Matches[SITE OUT],U$10)&gt;0,AVERAGEIFS(Matches[JOURNEY TIME],Matches[TIMEBIN],$B18,Matches[SITE IN],U$9,Matches[SITE OUT],U$10),"-"),"-")</f>
        <v>-</v>
      </c>
      <c r="W18" s="66" t="str">
        <f>IFERROR(IF(COUNTIFS(Matches[TIMEBIN],$B18,Matches[SITE IN],U$9,Matches[SITE OUT],U$10)&gt;0,_xlfn.MAXIFS(Matches[JOURNEY TIME],Matches[TIMEBIN],$B18,Matches[SITE IN],U$9,Matches[SITE OUT],U$10),"-"),"-")</f>
        <v>-</v>
      </c>
      <c r="X18" s="62" t="str">
        <f>IFERROR(IF(COUNTIFS(Matches[TIMEBIN],$B18,Matches[SITE IN],X$9,Matches[SITE OUT],X$10)&gt;0,_xlfn.MINIFS(Matches[JOURNEY TIME],Matches[TIMEBIN],$B18,Matches[SITE IN],X$9,Matches[SITE OUT],X$10),"-"),"-")</f>
        <v>-</v>
      </c>
      <c r="Y18" s="63" t="str">
        <f>IFERROR(IF(COUNTIFS(Matches[TIMEBIN],$B18,Matches[SITE IN],X$9,Matches[SITE OUT],X$10)&gt;0,AVERAGEIFS(Matches[JOURNEY TIME],Matches[TIMEBIN],$B18,Matches[SITE IN],X$9,Matches[SITE OUT],X$10),"-"),"-")</f>
        <v>-</v>
      </c>
      <c r="Z18" s="64" t="str">
        <f>IFERROR(IF(COUNTIFS(Matches[TIMEBIN],$B18,Matches[SITE IN],X$9,Matches[SITE OUT],X$10)&gt;0,_xlfn.MAXIFS(Matches[JOURNEY TIME],Matches[TIMEBIN],$B18,Matches[SITE IN],X$9,Matches[SITE OUT],X$10),"-"),"-")</f>
        <v>-</v>
      </c>
      <c r="AA18" s="65" t="str">
        <f>IFERROR(IF(COUNTIFS(Matches[TIMEBIN],$B18,Matches[SITE IN],X$9,Matches[SITE OUT],AA$10)&gt;0,_xlfn.MINIFS(Matches[JOURNEY TIME],Matches[TIMEBIN],$B18,Matches[SITE IN],X$9,Matches[SITE OUT],AA$10),"-"),"-")</f>
        <v>-</v>
      </c>
      <c r="AB18" s="63" t="str">
        <f>IFERROR(IF(COUNTIFS(Matches[TIMEBIN],$B18,Matches[SITE IN],X$9,Matches[SITE OUT],AA$10)&gt;0,AVERAGEIFS(Matches[JOURNEY TIME],Matches[TIMEBIN],$B18,Matches[SITE IN],X$9,Matches[SITE OUT],AA$10),"-"),"-")</f>
        <v>-</v>
      </c>
      <c r="AC18" s="64" t="str">
        <f>IFERROR(IF(COUNTIFS(Matches[TIMEBIN],$B18,Matches[SITE IN],X$9,Matches[SITE OUT],AA$10)&gt;0,_xlfn.MAXIFS(Matches[JOURNEY TIME],Matches[TIMEBIN],$B18,Matches[SITE IN],X$9,Matches[SITE OUT],AA$10),"-"),"-")</f>
        <v>-</v>
      </c>
      <c r="AD18" s="65">
        <f>IFERROR(IF(COUNTIFS(Matches[TIMEBIN],$B18,Matches[SITE IN],X$9,Matches[SITE OUT],AD$10)&gt;0,_xlfn.MINIFS(Matches[JOURNEY TIME],Matches[TIMEBIN],$B18,Matches[SITE IN],X$9,Matches[SITE OUT],AD$10),"-"),"-")</f>
        <v>8.8773148148139636E-3</v>
      </c>
      <c r="AE18" s="63">
        <f>IFERROR(IF(COUNTIFS(Matches[TIMEBIN],$B18,Matches[SITE IN],X$9,Matches[SITE OUT],AD$10)&gt;0,AVERAGEIFS(Matches[JOURNEY TIME],Matches[TIMEBIN],$B18,Matches[SITE IN],X$9,Matches[SITE OUT],AD$10),"-"),"-")</f>
        <v>8.8773148148139636E-3</v>
      </c>
      <c r="AF18" s="64">
        <f>IFERROR(IF(COUNTIFS(Matches[TIMEBIN],$B18,Matches[SITE IN],X$9,Matches[SITE OUT],AD$10)&gt;0,_xlfn.MAXIFS(Matches[JOURNEY TIME],Matches[TIMEBIN],$B18,Matches[SITE IN],X$9,Matches[SITE OUT],AD$10),"-"),"-")</f>
        <v>8.8773148148139636E-3</v>
      </c>
      <c r="AG18" s="65" t="str">
        <f>IFERROR(IF(COUNTIFS(Matches[TIMEBIN],$B18,Matches[SITE IN],X$9,Matches[SITE OUT],AG$10)&gt;0,_xlfn.MINIFS(Matches[JOURNEY TIME],Matches[TIMEBIN],$B18,Matches[SITE IN],X$9,Matches[SITE OUT],AG$10),"-"),"-")</f>
        <v>-</v>
      </c>
      <c r="AH18" s="63" t="str">
        <f>IFERROR(IF(COUNTIFS(Matches[TIMEBIN],$B18,Matches[SITE IN],X$9,Matches[SITE OUT],AG$10)&gt;0,AVERAGEIFS(Matches[JOURNEY TIME],Matches[TIMEBIN],$B18,Matches[SITE IN],X$9,Matches[SITE OUT],AG$10),"-"),"-")</f>
        <v>-</v>
      </c>
      <c r="AI18" s="64" t="str">
        <f>IFERROR(IF(COUNTIFS(Matches[TIMEBIN],$B18,Matches[SITE IN],X$9,Matches[SITE OUT],AG$10)&gt;0,_xlfn.MAXIFS(Matches[JOURNEY TIME],Matches[TIMEBIN],$B18,Matches[SITE IN],X$9,Matches[SITE OUT],AG$10),"-"),"-")</f>
        <v>-</v>
      </c>
      <c r="AJ18" s="63" t="str">
        <f>IFERROR(IF(COUNTIFS(Matches[TIMEBIN],$B18,Matches[SITE IN],X$9,Matches[SITE OUT],AJ$10)&gt;0,_xlfn.MINIFS(Matches[JOURNEY TIME],Matches[TIMEBIN],$B18,Matches[SITE IN],X$9,Matches[SITE OUT],AJ$10),"-"),"-")</f>
        <v>-</v>
      </c>
      <c r="AK18" s="63" t="str">
        <f>IFERROR(IF(COUNTIFS(Matches[TIMEBIN],$B18,Matches[SITE IN],X$9,Matches[SITE OUT],AJ$10)&gt;0,AVERAGEIFS(Matches[JOURNEY TIME],Matches[TIMEBIN],$B18,Matches[SITE IN],X$9,Matches[SITE OUT],AJ$10),"-"),"-")</f>
        <v>-</v>
      </c>
      <c r="AL18" s="66" t="str">
        <f>IFERROR(IF(COUNTIFS(Matches[TIMEBIN],$B18,Matches[SITE IN],X$9,Matches[SITE OUT],AJ$10)&gt;0,_xlfn.MAXIFS(Matches[JOURNEY TIME],Matches[TIMEBIN],$B18,Matches[SITE IN],X$9,Matches[SITE OUT],AJ$10),"-"),"-")</f>
        <v>-</v>
      </c>
      <c r="AM18" s="62">
        <f>IFERROR(IF(COUNTIFS(Matches[TIMEBIN],$B18,Matches[SITE IN],AM$9,Matches[SITE OUT],AM$10)&gt;0,_xlfn.MINIFS(Matches[JOURNEY TIME],Matches[TIMEBIN],$B18,Matches[SITE IN],AM$9,Matches[SITE OUT],AM$10),"-"),"-")</f>
        <v>6.2500000000004219E-4</v>
      </c>
      <c r="AN18" s="63">
        <f>IFERROR(IF(COUNTIFS(Matches[TIMEBIN],$B18,Matches[SITE IN],AM$9,Matches[SITE OUT],AM$10)&gt;0,AVERAGEIFS(Matches[JOURNEY TIME],Matches[TIMEBIN],$B18,Matches[SITE IN],AM$9,Matches[SITE OUT],AM$10),"-"),"-")</f>
        <v>9.837962962960245E-4</v>
      </c>
      <c r="AO18" s="64">
        <f>IFERROR(IF(COUNTIFS(Matches[TIMEBIN],$B18,Matches[SITE IN],AM$9,Matches[SITE OUT],AM$10)&gt;0,_xlfn.MAXIFS(Matches[JOURNEY TIME],Matches[TIMEBIN],$B18,Matches[SITE IN],AM$9,Matches[SITE OUT],AM$10),"-"),"-")</f>
        <v>1.3425925925920068E-3</v>
      </c>
      <c r="AP18" s="65" t="str">
        <f>IFERROR(IF(COUNTIFS(Matches[TIMEBIN],$B18,Matches[SITE IN],AM$9,Matches[SITE OUT],AP$10)&gt;0,_xlfn.MINIFS(Matches[JOURNEY TIME],Matches[TIMEBIN],$B18,Matches[SITE IN],AM$9,Matches[SITE OUT],AP$10),"-"),"-")</f>
        <v>-</v>
      </c>
      <c r="AQ18" s="63" t="str">
        <f>IFERROR(IF(COUNTIFS(Matches[TIMEBIN],$B18,Matches[SITE IN],AM$9,Matches[SITE OUT],AP$10)&gt;0,AVERAGEIFS(Matches[JOURNEY TIME],Matches[TIMEBIN],$B18,Matches[SITE IN],AM$9,Matches[SITE OUT],AP$10),"-"),"-")</f>
        <v>-</v>
      </c>
      <c r="AR18" s="64" t="str">
        <f>IFERROR(IF(COUNTIFS(Matches[TIMEBIN],$B18,Matches[SITE IN],AM$9,Matches[SITE OUT],AP$10)&gt;0,_xlfn.MAXIFS(Matches[JOURNEY TIME],Matches[TIMEBIN],$B18,Matches[SITE IN],AM$9,Matches[SITE OUT],AP$10),"-"),"-")</f>
        <v>-</v>
      </c>
      <c r="AS18" s="65">
        <f>IFERROR(IF(COUNTIFS(Matches[TIMEBIN],$B18,Matches[SITE IN],AM$9,Matches[SITE OUT],AS$10)&gt;0,_xlfn.MINIFS(Matches[JOURNEY TIME],Matches[TIMEBIN],$B18,Matches[SITE IN],AM$9,Matches[SITE OUT],AS$10),"-"),"-")</f>
        <v>6.8287037037101372E-4</v>
      </c>
      <c r="AT18" s="63">
        <f>IFERROR(IF(COUNTIFS(Matches[TIMEBIN],$B18,Matches[SITE IN],AM$9,Matches[SITE OUT],AS$10)&gt;0,AVERAGEIFS(Matches[JOURNEY TIME],Matches[TIMEBIN],$B18,Matches[SITE IN],AM$9,Matches[SITE OUT],AS$10),"-"),"-")</f>
        <v>6.8287037037101372E-4</v>
      </c>
      <c r="AU18" s="64">
        <f>IFERROR(IF(COUNTIFS(Matches[TIMEBIN],$B18,Matches[SITE IN],AM$9,Matches[SITE OUT],AS$10)&gt;0,_xlfn.MAXIFS(Matches[JOURNEY TIME],Matches[TIMEBIN],$B18,Matches[SITE IN],AM$9,Matches[SITE OUT],AS$10),"-"),"-")</f>
        <v>6.8287037037101372E-4</v>
      </c>
      <c r="AV18" s="65">
        <f>IFERROR(IF(COUNTIFS(Matches[TIMEBIN],$B18,Matches[SITE IN],AM$9,Matches[SITE OUT],AV$10)&gt;0,_xlfn.MINIFS(Matches[JOURNEY TIME],Matches[TIMEBIN],$B18,Matches[SITE IN],AM$9,Matches[SITE OUT],AV$10),"-"),"-")</f>
        <v>1.2824074074073988E-2</v>
      </c>
      <c r="AW18" s="63">
        <f>IFERROR(IF(COUNTIFS(Matches[TIMEBIN],$B18,Matches[SITE IN],AM$9,Matches[SITE OUT],AV$10)&gt;0,AVERAGEIFS(Matches[JOURNEY TIME],Matches[TIMEBIN],$B18,Matches[SITE IN],AM$9,Matches[SITE OUT],AV$10),"-"),"-")</f>
        <v>1.2824074074073988E-2</v>
      </c>
      <c r="AX18" s="64">
        <f>IFERROR(IF(COUNTIFS(Matches[TIMEBIN],$B18,Matches[SITE IN],AM$9,Matches[SITE OUT],AV$10)&gt;0,_xlfn.MAXIFS(Matches[JOURNEY TIME],Matches[TIMEBIN],$B18,Matches[SITE IN],AM$9,Matches[SITE OUT],AV$10),"-"),"-")</f>
        <v>1.2824074074073988E-2</v>
      </c>
      <c r="AY18" s="63">
        <f>IFERROR(IF(COUNTIFS(Matches[TIMEBIN],$B18,Matches[SITE IN],AM$9,Matches[SITE OUT],AY$10)&gt;0,_xlfn.MINIFS(Matches[JOURNEY TIME],Matches[TIMEBIN],$B18,Matches[SITE IN],AM$9,Matches[SITE OUT],AY$10),"-"),"-")</f>
        <v>2.3148148148199876E-4</v>
      </c>
      <c r="AZ18" s="63">
        <f>IFERROR(IF(COUNTIFS(Matches[TIMEBIN],$B18,Matches[SITE IN],AM$9,Matches[SITE OUT],AY$10)&gt;0,AVERAGEIFS(Matches[JOURNEY TIME],Matches[TIMEBIN],$B18,Matches[SITE IN],AM$9,Matches[SITE OUT],AY$10),"-"),"-")</f>
        <v>5.9126157407407509E-2</v>
      </c>
      <c r="BA18" s="66">
        <f>IFERROR(IF(COUNTIFS(Matches[TIMEBIN],$B18,Matches[SITE IN],AM$9,Matches[SITE OUT],AY$10)&gt;0,_xlfn.MAXIFS(Matches[JOURNEY TIME],Matches[TIMEBIN],$B18,Matches[SITE IN],AM$9,Matches[SITE OUT],AY$10),"-"),"-")</f>
        <v>0.20460648148148103</v>
      </c>
      <c r="BB18" s="62">
        <f>IFERROR(IF(COUNTIFS(Matches[TIMEBIN],$B18,Matches[SITE IN],BB$9,Matches[SITE OUT],BB$10)&gt;0,_xlfn.MINIFS(Matches[JOURNEY TIME],Matches[TIMEBIN],$B18,Matches[SITE IN],BB$9,Matches[SITE OUT],BB$10),"-"),"-")</f>
        <v>7.2916666666700269E-4</v>
      </c>
      <c r="BC18" s="63">
        <f>IFERROR(IF(COUNTIFS(Matches[TIMEBIN],$B18,Matches[SITE IN],BB$9,Matches[SITE OUT],BB$10)&gt;0,AVERAGEIFS(Matches[JOURNEY TIME],Matches[TIMEBIN],$B18,Matches[SITE IN],BB$9,Matches[SITE OUT],BB$10),"-"),"-")</f>
        <v>7.2916666666700269E-4</v>
      </c>
      <c r="BD18" s="64">
        <f>IFERROR(IF(COUNTIFS(Matches[TIMEBIN],$B18,Matches[SITE IN],BB$9,Matches[SITE OUT],BB$10)&gt;0,_xlfn.MAXIFS(Matches[JOURNEY TIME],Matches[TIMEBIN],$B18,Matches[SITE IN],BB$9,Matches[SITE OUT],BB$10),"-"),"-")</f>
        <v>7.2916666666700269E-4</v>
      </c>
      <c r="BE18" s="65">
        <f>IFERROR(IF(COUNTIFS(Matches[TIMEBIN],$B18,Matches[SITE IN],BB$9,Matches[SITE OUT],BE$10)&gt;0,_xlfn.MINIFS(Matches[JOURNEY TIME],Matches[TIMEBIN],$B18,Matches[SITE IN],BB$9,Matches[SITE OUT],BE$10),"-"),"-")</f>
        <v>2.129629629629981E-3</v>
      </c>
      <c r="BF18" s="63">
        <f>IFERROR(IF(COUNTIFS(Matches[TIMEBIN],$B18,Matches[SITE IN],BB$9,Matches[SITE OUT],BE$10)&gt;0,AVERAGEIFS(Matches[JOURNEY TIME],Matches[TIMEBIN],$B18,Matches[SITE IN],BB$9,Matches[SITE OUT],BE$10),"-"),"-")</f>
        <v>2.129629629629981E-3</v>
      </c>
      <c r="BG18" s="64">
        <f>IFERROR(IF(COUNTIFS(Matches[TIMEBIN],$B18,Matches[SITE IN],BB$9,Matches[SITE OUT],BE$10)&gt;0,_xlfn.MAXIFS(Matches[JOURNEY TIME],Matches[TIMEBIN],$B18,Matches[SITE IN],BB$9,Matches[SITE OUT],BE$10),"-"),"-")</f>
        <v>2.129629629629981E-3</v>
      </c>
      <c r="BH18" s="65" t="str">
        <f>IFERROR(IF(COUNTIFS(Matches[TIMEBIN],$B18,Matches[SITE IN],BB$9,Matches[SITE OUT],BH$10)&gt;0,_xlfn.MINIFS(Matches[JOURNEY TIME],Matches[TIMEBIN],$B18,Matches[SITE IN],BB$9,Matches[SITE OUT],BH$10),"-"),"-")</f>
        <v>-</v>
      </c>
      <c r="BI18" s="63" t="str">
        <f>IFERROR(IF(COUNTIFS(Matches[TIMEBIN],$B18,Matches[SITE IN],BB$9,Matches[SITE OUT],BH$10)&gt;0,AVERAGEIFS(Matches[JOURNEY TIME],Matches[TIMEBIN],$B18,Matches[SITE IN],BB$9,Matches[SITE OUT],BH$10),"-"),"-")</f>
        <v>-</v>
      </c>
      <c r="BJ18" s="64" t="str">
        <f>IFERROR(IF(COUNTIFS(Matches[TIMEBIN],$B18,Matches[SITE IN],BB$9,Matches[SITE OUT],BH$10)&gt;0,_xlfn.MAXIFS(Matches[JOURNEY TIME],Matches[TIMEBIN],$B18,Matches[SITE IN],BB$9,Matches[SITE OUT],BH$10),"-"),"-")</f>
        <v>-</v>
      </c>
      <c r="BK18" s="65" t="str">
        <f>IFERROR(IF(COUNTIFS(Matches[TIMEBIN],$B18,Matches[SITE IN],BB$9,Matches[SITE OUT],BK$10)&gt;0,_xlfn.MINIFS(Matches[JOURNEY TIME],Matches[TIMEBIN],$B18,Matches[SITE IN],BB$9,Matches[SITE OUT],BK$10),"-"),"-")</f>
        <v>-</v>
      </c>
      <c r="BL18" s="63" t="str">
        <f>IFERROR(IF(COUNTIFS(Matches[TIMEBIN],$B18,Matches[SITE IN],BB$9,Matches[SITE OUT],BK$10)&gt;0,AVERAGEIFS(Matches[JOURNEY TIME],Matches[TIMEBIN],$B18,Matches[SITE IN],BB$9,Matches[SITE OUT],BK$10),"-"),"-")</f>
        <v>-</v>
      </c>
      <c r="BM18" s="64" t="str">
        <f>IFERROR(IF(COUNTIFS(Matches[TIMEBIN],$B18,Matches[SITE IN],BB$9,Matches[SITE OUT],BK$10)&gt;0,_xlfn.MAXIFS(Matches[JOURNEY TIME],Matches[TIMEBIN],$B18,Matches[SITE IN],BB$9,Matches[SITE OUT],BK$10),"-"),"-")</f>
        <v>-</v>
      </c>
      <c r="BN18" s="63">
        <f>IFERROR(IF(COUNTIFS(Matches[TIMEBIN],$B18,Matches[SITE IN],BB$9,Matches[SITE OUT],BN$10)&gt;0,_xlfn.MINIFS(Matches[JOURNEY TIME],Matches[TIMEBIN],$B18,Matches[SITE IN],BB$9,Matches[SITE OUT],BN$10),"-"),"-")</f>
        <v>2.5694444444450126E-3</v>
      </c>
      <c r="BO18" s="63">
        <f>IFERROR(IF(COUNTIFS(Matches[TIMEBIN],$B18,Matches[SITE IN],BB$9,Matches[SITE OUT],BN$10)&gt;0,AVERAGEIFS(Matches[JOURNEY TIME],Matches[TIMEBIN],$B18,Matches[SITE IN],BB$9,Matches[SITE OUT],BN$10),"-"),"-")</f>
        <v>2.5694444444450126E-3</v>
      </c>
      <c r="BP18" s="67">
        <f>IFERROR(IF(COUNTIFS(Matches[TIMEBIN],$B18,Matches[SITE IN],BB$9,Matches[SITE OUT],BN$10)&gt;0,_xlfn.MAXIFS(Matches[JOURNEY TIME],Matches[TIMEBIN],$B18,Matches[SITE IN],BB$9,Matches[SITE OUT],BN$10),"-"),"-")</f>
        <v>2.5694444444450126E-3</v>
      </c>
    </row>
    <row r="19" spans="2:68">
      <c r="B19" s="54" t="str">
        <v>07:45 - 08:00</v>
      </c>
      <c r="C19" s="55">
        <f>IFERROR(IF(COUNTIFS(Matches[TIMEBIN],$B19,Matches[SITE IN],C$9,Matches[SITE OUT],C$10)&gt;0,_xlfn.MINIFS(Matches[JOURNEY TIME],Matches[TIMEBIN],$B19,Matches[SITE IN],C$9,Matches[SITE OUT],C$10),"-"),"-")</f>
        <v>2.1990740740795989E-4</v>
      </c>
      <c r="D19" s="56">
        <f>IFERROR(IF(COUNTIFS(Matches[TIMEBIN],$B19,Matches[SITE IN],C$9,Matches[SITE OUT],C$10)&gt;0,AVERAGEIFS(Matches[JOURNEY TIME],Matches[TIMEBIN],$B19,Matches[SITE IN],C$9,Matches[SITE OUT],C$10),"-"),"-")</f>
        <v>1.8188657407407743E-2</v>
      </c>
      <c r="E19" s="57">
        <f>IFERROR(IF(COUNTIFS(Matches[TIMEBIN],$B19,Matches[SITE IN],C$9,Matches[SITE OUT],C$10)&gt;0,_xlfn.MAXIFS(Matches[JOURNEY TIME],Matches[TIMEBIN],$B19,Matches[SITE IN],C$9,Matches[SITE OUT],C$10),"-"),"-")</f>
        <v>4.2372685185185999E-2</v>
      </c>
      <c r="F19" s="58">
        <f>IFERROR(IF(COUNTIFS(Matches[TIMEBIN],$B19,Matches[SITE IN],C$9,Matches[SITE OUT],F$10)&gt;0,_xlfn.MINIFS(Matches[JOURNEY TIME],Matches[TIMEBIN],$B19,Matches[SITE IN],C$9,Matches[SITE OUT],F$10),"-"),"-")</f>
        <v>4.8611111111096506E-4</v>
      </c>
      <c r="G19" s="56">
        <f>IFERROR(IF(COUNTIFS(Matches[TIMEBIN],$B19,Matches[SITE IN],C$9,Matches[SITE OUT],F$10)&gt;0,AVERAGEIFS(Matches[JOURNEY TIME],Matches[TIMEBIN],$B19,Matches[SITE IN],C$9,Matches[SITE OUT],F$10),"-"),"-")</f>
        <v>1.5072337962962992E-2</v>
      </c>
      <c r="H19" s="57">
        <f>IFERROR(IF(COUNTIFS(Matches[TIMEBIN],$B19,Matches[SITE IN],C$9,Matches[SITE OUT],F$10)&gt;0,_xlfn.MAXIFS(Matches[JOURNEY TIME],Matches[TIMEBIN],$B19,Matches[SITE IN],C$9,Matches[SITE OUT],F$10),"-"),"-")</f>
        <v>5.8321759259259032E-2</v>
      </c>
      <c r="I19" s="58" t="str">
        <f>IFERROR(IF(COUNTIFS(Matches[TIMEBIN],$B19,Matches[SITE IN],C$9,Matches[SITE OUT],I$10)&gt;0,_xlfn.MINIFS(Matches[JOURNEY TIME],Matches[TIMEBIN],$B19,Matches[SITE IN],C$9,Matches[SITE OUT],I$10),"-"),"-")</f>
        <v>-</v>
      </c>
      <c r="J19" s="56" t="str">
        <f>IFERROR(IF(COUNTIFS(Matches[TIMEBIN],$B19,Matches[SITE IN],C$9,Matches[SITE OUT],I$10)&gt;0,AVERAGEIFS(Matches[JOURNEY TIME],Matches[TIMEBIN],$B19,Matches[SITE IN],C$9,Matches[SITE OUT],I$10),"-"),"-")</f>
        <v>-</v>
      </c>
      <c r="K19" s="57" t="str">
        <f>IFERROR(IF(COUNTIFS(Matches[TIMEBIN],$B19,Matches[SITE IN],C$9,Matches[SITE OUT],I$10)&gt;0,_xlfn.MAXIFS(Matches[JOURNEY TIME],Matches[TIMEBIN],$B19,Matches[SITE IN],C$9,Matches[SITE OUT],I$10),"-"),"-")</f>
        <v>-</v>
      </c>
      <c r="L19" s="58">
        <f>IFERROR(IF(COUNTIFS(Matches[TIMEBIN],$B19,Matches[SITE IN],C$9,Matches[SITE OUT],L$10)&gt;0,_xlfn.MINIFS(Matches[JOURNEY TIME],Matches[TIMEBIN],$B19,Matches[SITE IN],C$9,Matches[SITE OUT],L$10),"-"),"-")</f>
        <v>9.2592592592599665E-4</v>
      </c>
      <c r="M19" s="56">
        <f>IFERROR(IF(COUNTIFS(Matches[TIMEBIN],$B19,Matches[SITE IN],C$9,Matches[SITE OUT],L$10)&gt;0,AVERAGEIFS(Matches[JOURNEY TIME],Matches[TIMEBIN],$B19,Matches[SITE IN],C$9,Matches[SITE OUT],L$10),"-"),"-")</f>
        <v>4.6747685185184983E-2</v>
      </c>
      <c r="N19" s="57">
        <f>IFERROR(IF(COUNTIFS(Matches[TIMEBIN],$B19,Matches[SITE IN],C$9,Matches[SITE OUT],L$10)&gt;0,_xlfn.MAXIFS(Matches[JOURNEY TIME],Matches[TIMEBIN],$B19,Matches[SITE IN],C$9,Matches[SITE OUT],L$10),"-"),"-")</f>
        <v>0.10496527777777698</v>
      </c>
      <c r="O19" s="58" t="str">
        <f>IFERROR(IF(COUNTIFS(Matches[TIMEBIN],$B19,Matches[SITE IN],C$9,Matches[SITE OUT],O$10)&gt;0,_xlfn.MINIFS(Matches[JOURNEY TIME],Matches[TIMEBIN],$B19,Matches[SITE IN],C$9,Matches[SITE OUT],O$10),"-"),"-")</f>
        <v>-</v>
      </c>
      <c r="P19" s="56" t="str">
        <f>IFERROR(IF(COUNTIFS(Matches[TIMEBIN],$B19,Matches[SITE IN],C$9,Matches[SITE OUT],O$10)&gt;0,AVERAGEIFS(Matches[JOURNEY TIME],Matches[TIMEBIN],$B19,Matches[SITE IN],C$9,Matches[SITE OUT],O$10),"-"),"-")</f>
        <v>-</v>
      </c>
      <c r="Q19" s="57" t="str">
        <f>IFERROR(IF(COUNTIFS(Matches[TIMEBIN],$B19,Matches[SITE IN],C$9,Matches[SITE OUT],O$10)&gt;0,_xlfn.MAXIFS(Matches[JOURNEY TIME],Matches[TIMEBIN],$B19,Matches[SITE IN],C$9,Matches[SITE OUT],O$10),"-"),"-")</f>
        <v>-</v>
      </c>
      <c r="R19" s="58">
        <f>IFERROR(IF(COUNTIFS(Matches[TIMEBIN],$B19,Matches[SITE IN],C$9,Matches[SITE OUT],R$10)&gt;0,_xlfn.MINIFS(Matches[JOURNEY TIME],Matches[TIMEBIN],$B19,Matches[SITE IN],C$9,Matches[SITE OUT],R$10),"-"),"-")</f>
        <v>9.9537037037100706E-4</v>
      </c>
      <c r="S19" s="56">
        <f>IFERROR(IF(COUNTIFS(Matches[TIMEBIN],$B19,Matches[SITE IN],C$9,Matches[SITE OUT],R$10)&gt;0,AVERAGEIFS(Matches[JOURNEY TIME],Matches[TIMEBIN],$B19,Matches[SITE IN],C$9,Matches[SITE OUT],R$10),"-"),"-")</f>
        <v>1.1574074074074958E-3</v>
      </c>
      <c r="T19" s="59">
        <f>IFERROR(IF(COUNTIFS(Matches[TIMEBIN],$B19,Matches[SITE IN],C$9,Matches[SITE OUT],R$10)&gt;0,_xlfn.MAXIFS(Matches[JOURNEY TIME],Matches[TIMEBIN],$B19,Matches[SITE IN],C$9,Matches[SITE OUT],R$10),"-"),"-")</f>
        <v>1.3194444444439846E-3</v>
      </c>
      <c r="U19" s="55" t="str">
        <f>IFERROR(IF(COUNTIFS(Matches[TIMEBIN],$B19,Matches[SITE IN],U$9,Matches[SITE OUT],U$10)&gt;0,_xlfn.MINIFS(Matches[JOURNEY TIME],Matches[TIMEBIN],$B19,Matches[SITE IN],U$9,Matches[SITE OUT],U$10),"-"),"-")</f>
        <v>-</v>
      </c>
      <c r="V19" s="56" t="str">
        <f>IFERROR(IF(COUNTIFS(Matches[TIMEBIN],$B19,Matches[SITE IN],U$9,Matches[SITE OUT],U$10)&gt;0,AVERAGEIFS(Matches[JOURNEY TIME],Matches[TIMEBIN],$B19,Matches[SITE IN],U$9,Matches[SITE OUT],U$10),"-"),"-")</f>
        <v>-</v>
      </c>
      <c r="W19" s="59" t="str">
        <f>IFERROR(IF(COUNTIFS(Matches[TIMEBIN],$B19,Matches[SITE IN],U$9,Matches[SITE OUT],U$10)&gt;0,_xlfn.MAXIFS(Matches[JOURNEY TIME],Matches[TIMEBIN],$B19,Matches[SITE IN],U$9,Matches[SITE OUT],U$10),"-"),"-")</f>
        <v>-</v>
      </c>
      <c r="X19" s="55" t="str">
        <f>IFERROR(IF(COUNTIFS(Matches[TIMEBIN],$B19,Matches[SITE IN],X$9,Matches[SITE OUT],X$10)&gt;0,_xlfn.MINIFS(Matches[JOURNEY TIME],Matches[TIMEBIN],$B19,Matches[SITE IN],X$9,Matches[SITE OUT],X$10),"-"),"-")</f>
        <v>-</v>
      </c>
      <c r="Y19" s="56" t="str">
        <f>IFERROR(IF(COUNTIFS(Matches[TIMEBIN],$B19,Matches[SITE IN],X$9,Matches[SITE OUT],X$10)&gt;0,AVERAGEIFS(Matches[JOURNEY TIME],Matches[TIMEBIN],$B19,Matches[SITE IN],X$9,Matches[SITE OUT],X$10),"-"),"-")</f>
        <v>-</v>
      </c>
      <c r="Z19" s="57" t="str">
        <f>IFERROR(IF(COUNTIFS(Matches[TIMEBIN],$B19,Matches[SITE IN],X$9,Matches[SITE OUT],X$10)&gt;0,_xlfn.MAXIFS(Matches[JOURNEY TIME],Matches[TIMEBIN],$B19,Matches[SITE IN],X$9,Matches[SITE OUT],X$10),"-"),"-")</f>
        <v>-</v>
      </c>
      <c r="AA19" s="58">
        <f>IFERROR(IF(COUNTIFS(Matches[TIMEBIN],$B19,Matches[SITE IN],X$9,Matches[SITE OUT],AA$10)&gt;0,_xlfn.MINIFS(Matches[JOURNEY TIME],Matches[TIMEBIN],$B19,Matches[SITE IN],X$9,Matches[SITE OUT],AA$10),"-"),"-")</f>
        <v>3.7037037037002118E-4</v>
      </c>
      <c r="AB19" s="56">
        <f>IFERROR(IF(COUNTIFS(Matches[TIMEBIN],$B19,Matches[SITE IN],X$9,Matches[SITE OUT],AA$10)&gt;0,AVERAGEIFS(Matches[JOURNEY TIME],Matches[TIMEBIN],$B19,Matches[SITE IN],X$9,Matches[SITE OUT],AA$10),"-"),"-")</f>
        <v>4.0509259259249863E-4</v>
      </c>
      <c r="AC19" s="57">
        <f>IFERROR(IF(COUNTIFS(Matches[TIMEBIN],$B19,Matches[SITE IN],X$9,Matches[SITE OUT],AA$10)&gt;0,_xlfn.MAXIFS(Matches[JOURNEY TIME],Matches[TIMEBIN],$B19,Matches[SITE IN],X$9,Matches[SITE OUT],AA$10),"-"),"-")</f>
        <v>4.3981481481497608E-4</v>
      </c>
      <c r="AD19" s="58">
        <f>IFERROR(IF(COUNTIFS(Matches[TIMEBIN],$B19,Matches[SITE IN],X$9,Matches[SITE OUT],AD$10)&gt;0,_xlfn.MINIFS(Matches[JOURNEY TIME],Matches[TIMEBIN],$B19,Matches[SITE IN],X$9,Matches[SITE OUT],AD$10),"-"),"-")</f>
        <v>9.1493055555556035E-2</v>
      </c>
      <c r="AE19" s="56">
        <f>IFERROR(IF(COUNTIFS(Matches[TIMEBIN],$B19,Matches[SITE IN],X$9,Matches[SITE OUT],AD$10)&gt;0,AVERAGEIFS(Matches[JOURNEY TIME],Matches[TIMEBIN],$B19,Matches[SITE IN],X$9,Matches[SITE OUT],AD$10),"-"),"-")</f>
        <v>9.1493055555556035E-2</v>
      </c>
      <c r="AF19" s="57">
        <f>IFERROR(IF(COUNTIFS(Matches[TIMEBIN],$B19,Matches[SITE IN],X$9,Matches[SITE OUT],AD$10)&gt;0,_xlfn.MAXIFS(Matches[JOURNEY TIME],Matches[TIMEBIN],$B19,Matches[SITE IN],X$9,Matches[SITE OUT],AD$10),"-"),"-")</f>
        <v>9.1493055555556035E-2</v>
      </c>
      <c r="AG19" s="58" t="str">
        <f>IFERROR(IF(COUNTIFS(Matches[TIMEBIN],$B19,Matches[SITE IN],X$9,Matches[SITE OUT],AG$10)&gt;0,_xlfn.MINIFS(Matches[JOURNEY TIME],Matches[TIMEBIN],$B19,Matches[SITE IN],X$9,Matches[SITE OUT],AG$10),"-"),"-")</f>
        <v>-</v>
      </c>
      <c r="AH19" s="56" t="str">
        <f>IFERROR(IF(COUNTIFS(Matches[TIMEBIN],$B19,Matches[SITE IN],X$9,Matches[SITE OUT],AG$10)&gt;0,AVERAGEIFS(Matches[JOURNEY TIME],Matches[TIMEBIN],$B19,Matches[SITE IN],X$9,Matches[SITE OUT],AG$10),"-"),"-")</f>
        <v>-</v>
      </c>
      <c r="AI19" s="57" t="str">
        <f>IFERROR(IF(COUNTIFS(Matches[TIMEBIN],$B19,Matches[SITE IN],X$9,Matches[SITE OUT],AG$10)&gt;0,_xlfn.MAXIFS(Matches[JOURNEY TIME],Matches[TIMEBIN],$B19,Matches[SITE IN],X$9,Matches[SITE OUT],AG$10),"-"),"-")</f>
        <v>-</v>
      </c>
      <c r="AJ19" s="56" t="str">
        <f>IFERROR(IF(COUNTIFS(Matches[TIMEBIN],$B19,Matches[SITE IN],X$9,Matches[SITE OUT],AJ$10)&gt;0,_xlfn.MINIFS(Matches[JOURNEY TIME],Matches[TIMEBIN],$B19,Matches[SITE IN],X$9,Matches[SITE OUT],AJ$10),"-"),"-")</f>
        <v>-</v>
      </c>
      <c r="AK19" s="56" t="str">
        <f>IFERROR(IF(COUNTIFS(Matches[TIMEBIN],$B19,Matches[SITE IN],X$9,Matches[SITE OUT],AJ$10)&gt;0,AVERAGEIFS(Matches[JOURNEY TIME],Matches[TIMEBIN],$B19,Matches[SITE IN],X$9,Matches[SITE OUT],AJ$10),"-"),"-")</f>
        <v>-</v>
      </c>
      <c r="AL19" s="59" t="str">
        <f>IFERROR(IF(COUNTIFS(Matches[TIMEBIN],$B19,Matches[SITE IN],X$9,Matches[SITE OUT],AJ$10)&gt;0,_xlfn.MAXIFS(Matches[JOURNEY TIME],Matches[TIMEBIN],$B19,Matches[SITE IN],X$9,Matches[SITE OUT],AJ$10),"-"),"-")</f>
        <v>-</v>
      </c>
      <c r="AM19" s="55">
        <f>IFERROR(IF(COUNTIFS(Matches[TIMEBIN],$B19,Matches[SITE IN],AM$9,Matches[SITE OUT],AM$10)&gt;0,_xlfn.MINIFS(Matches[JOURNEY TIME],Matches[TIMEBIN],$B19,Matches[SITE IN],AM$9,Matches[SITE OUT],AM$10),"-"),"-")</f>
        <v>8.33333333332964E-4</v>
      </c>
      <c r="AN19" s="56">
        <f>IFERROR(IF(COUNTIFS(Matches[TIMEBIN],$B19,Matches[SITE IN],AM$9,Matches[SITE OUT],AM$10)&gt;0,AVERAGEIFS(Matches[JOURNEY TIME],Matches[TIMEBIN],$B19,Matches[SITE IN],AM$9,Matches[SITE OUT],AM$10),"-"),"-")</f>
        <v>1.0030864197529781E-3</v>
      </c>
      <c r="AO19" s="57">
        <f>IFERROR(IF(COUNTIFS(Matches[TIMEBIN],$B19,Matches[SITE IN],AM$9,Matches[SITE OUT],AM$10)&gt;0,_xlfn.MAXIFS(Matches[JOURNEY TIME],Matches[TIMEBIN],$B19,Matches[SITE IN],AM$9,Matches[SITE OUT],AM$10),"-"),"-")</f>
        <v>1.1458333333329573E-3</v>
      </c>
      <c r="AP19" s="58">
        <f>IFERROR(IF(COUNTIFS(Matches[TIMEBIN],$B19,Matches[SITE IN],AM$9,Matches[SITE OUT],AP$10)&gt;0,_xlfn.MINIFS(Matches[JOURNEY TIME],Matches[TIMEBIN],$B19,Matches[SITE IN],AM$9,Matches[SITE OUT],AP$10),"-"),"-")</f>
        <v>1.2928240740740005E-2</v>
      </c>
      <c r="AQ19" s="56">
        <f>IFERROR(IF(COUNTIFS(Matches[TIMEBIN],$B19,Matches[SITE IN],AM$9,Matches[SITE OUT],AP$10)&gt;0,AVERAGEIFS(Matches[JOURNEY TIME],Matches[TIMEBIN],$B19,Matches[SITE IN],AM$9,Matches[SITE OUT],AP$10),"-"),"-")</f>
        <v>1.2928240740740005E-2</v>
      </c>
      <c r="AR19" s="57">
        <f>IFERROR(IF(COUNTIFS(Matches[TIMEBIN],$B19,Matches[SITE IN],AM$9,Matches[SITE OUT],AP$10)&gt;0,_xlfn.MAXIFS(Matches[JOURNEY TIME],Matches[TIMEBIN],$B19,Matches[SITE IN],AM$9,Matches[SITE OUT],AP$10),"-"),"-")</f>
        <v>1.2928240740740005E-2</v>
      </c>
      <c r="AS19" s="58">
        <f>IFERROR(IF(COUNTIFS(Matches[TIMEBIN],$B19,Matches[SITE IN],AM$9,Matches[SITE OUT],AS$10)&gt;0,_xlfn.MINIFS(Matches[JOURNEY TIME],Matches[TIMEBIN],$B19,Matches[SITE IN],AM$9,Matches[SITE OUT],AS$10),"-"),"-")</f>
        <v>7.2916666666600349E-4</v>
      </c>
      <c r="AT19" s="56">
        <f>IFERROR(IF(COUNTIFS(Matches[TIMEBIN],$B19,Matches[SITE IN],AM$9,Matches[SITE OUT],AS$10)&gt;0,AVERAGEIFS(Matches[JOURNEY TIME],Matches[TIMEBIN],$B19,Matches[SITE IN],AM$9,Matches[SITE OUT],AS$10),"-"),"-")</f>
        <v>0.21532407407407353</v>
      </c>
      <c r="AU19" s="57">
        <f>IFERROR(IF(COUNTIFS(Matches[TIMEBIN],$B19,Matches[SITE IN],AM$9,Matches[SITE OUT],AS$10)&gt;0,_xlfn.MAXIFS(Matches[JOURNEY TIME],Matches[TIMEBIN],$B19,Matches[SITE IN],AM$9,Matches[SITE OUT],AS$10),"-"),"-")</f>
        <v>0.42991898148148106</v>
      </c>
      <c r="AV19" s="58" t="str">
        <f>IFERROR(IF(COUNTIFS(Matches[TIMEBIN],$B19,Matches[SITE IN],AM$9,Matches[SITE OUT],AV$10)&gt;0,_xlfn.MINIFS(Matches[JOURNEY TIME],Matches[TIMEBIN],$B19,Matches[SITE IN],AM$9,Matches[SITE OUT],AV$10),"-"),"-")</f>
        <v>-</v>
      </c>
      <c r="AW19" s="56" t="str">
        <f>IFERROR(IF(COUNTIFS(Matches[TIMEBIN],$B19,Matches[SITE IN],AM$9,Matches[SITE OUT],AV$10)&gt;0,AVERAGEIFS(Matches[JOURNEY TIME],Matches[TIMEBIN],$B19,Matches[SITE IN],AM$9,Matches[SITE OUT],AV$10),"-"),"-")</f>
        <v>-</v>
      </c>
      <c r="AX19" s="57" t="str">
        <f>IFERROR(IF(COUNTIFS(Matches[TIMEBIN],$B19,Matches[SITE IN],AM$9,Matches[SITE OUT],AV$10)&gt;0,_xlfn.MAXIFS(Matches[JOURNEY TIME],Matches[TIMEBIN],$B19,Matches[SITE IN],AM$9,Matches[SITE OUT],AV$10),"-"),"-")</f>
        <v>-</v>
      </c>
      <c r="AY19" s="56" t="str">
        <f>IFERROR(IF(COUNTIFS(Matches[TIMEBIN],$B19,Matches[SITE IN],AM$9,Matches[SITE OUT],AY$10)&gt;0,_xlfn.MINIFS(Matches[JOURNEY TIME],Matches[TIMEBIN],$B19,Matches[SITE IN],AM$9,Matches[SITE OUT],AY$10),"-"),"-")</f>
        <v>-</v>
      </c>
      <c r="AZ19" s="56" t="str">
        <f>IFERROR(IF(COUNTIFS(Matches[TIMEBIN],$B19,Matches[SITE IN],AM$9,Matches[SITE OUT],AY$10)&gt;0,AVERAGEIFS(Matches[JOURNEY TIME],Matches[TIMEBIN],$B19,Matches[SITE IN],AM$9,Matches[SITE OUT],AY$10),"-"),"-")</f>
        <v>-</v>
      </c>
      <c r="BA19" s="59" t="str">
        <f>IFERROR(IF(COUNTIFS(Matches[TIMEBIN],$B19,Matches[SITE IN],AM$9,Matches[SITE OUT],AY$10)&gt;0,_xlfn.MAXIFS(Matches[JOURNEY TIME],Matches[TIMEBIN],$B19,Matches[SITE IN],AM$9,Matches[SITE OUT],AY$10),"-"),"-")</f>
        <v>-</v>
      </c>
      <c r="BB19" s="55">
        <f>IFERROR(IF(COUNTIFS(Matches[TIMEBIN],$B19,Matches[SITE IN],BB$9,Matches[SITE OUT],BB$10)&gt;0,_xlfn.MINIFS(Matches[JOURNEY TIME],Matches[TIMEBIN],$B19,Matches[SITE IN],BB$9,Matches[SITE OUT],BB$10),"-"),"-")</f>
        <v>7.638888888890083E-4</v>
      </c>
      <c r="BC19" s="56">
        <f>IFERROR(IF(COUNTIFS(Matches[TIMEBIN],$B19,Matches[SITE IN],BB$9,Matches[SITE OUT],BB$10)&gt;0,AVERAGEIFS(Matches[JOURNEY TIME],Matches[TIMEBIN],$B19,Matches[SITE IN],BB$9,Matches[SITE OUT],BB$10),"-"),"-")</f>
        <v>0.1378125</v>
      </c>
      <c r="BD19" s="57">
        <f>IFERROR(IF(COUNTIFS(Matches[TIMEBIN],$B19,Matches[SITE IN],BB$9,Matches[SITE OUT],BB$10)&gt;0,_xlfn.MAXIFS(Matches[JOURNEY TIME],Matches[TIMEBIN],$B19,Matches[SITE IN],BB$9,Matches[SITE OUT],BB$10),"-"),"-")</f>
        <v>0.274861111111111</v>
      </c>
      <c r="BE19" s="58">
        <f>IFERROR(IF(COUNTIFS(Matches[TIMEBIN],$B19,Matches[SITE IN],BB$9,Matches[SITE OUT],BE$10)&gt;0,_xlfn.MINIFS(Matches[JOURNEY TIME],Matches[TIMEBIN],$B19,Matches[SITE IN],BB$9,Matches[SITE OUT],BE$10),"-"),"-")</f>
        <v>0.133275462962963</v>
      </c>
      <c r="BF19" s="56">
        <f>IFERROR(IF(COUNTIFS(Matches[TIMEBIN],$B19,Matches[SITE IN],BB$9,Matches[SITE OUT],BE$10)&gt;0,AVERAGEIFS(Matches[JOURNEY TIME],Matches[TIMEBIN],$B19,Matches[SITE IN],BB$9,Matches[SITE OUT],BE$10),"-"),"-")</f>
        <v>0.133275462962963</v>
      </c>
      <c r="BG19" s="57">
        <f>IFERROR(IF(COUNTIFS(Matches[TIMEBIN],$B19,Matches[SITE IN],BB$9,Matches[SITE OUT],BE$10)&gt;0,_xlfn.MAXIFS(Matches[JOURNEY TIME],Matches[TIMEBIN],$B19,Matches[SITE IN],BB$9,Matches[SITE OUT],BE$10),"-"),"-")</f>
        <v>0.133275462962963</v>
      </c>
      <c r="BH19" s="58">
        <f>IFERROR(IF(COUNTIFS(Matches[TIMEBIN],$B19,Matches[SITE IN],BB$9,Matches[SITE OUT],BH$10)&gt;0,_xlfn.MINIFS(Matches[JOURNEY TIME],Matches[TIMEBIN],$B19,Matches[SITE IN],BB$9,Matches[SITE OUT],BH$10),"-"),"-")</f>
        <v>4.0509259259202679E-4</v>
      </c>
      <c r="BI19" s="56">
        <f>IFERROR(IF(COUNTIFS(Matches[TIMEBIN],$B19,Matches[SITE IN],BB$9,Matches[SITE OUT],BH$10)&gt;0,AVERAGEIFS(Matches[JOURNEY TIME],Matches[TIMEBIN],$B19,Matches[SITE IN],BB$9,Matches[SITE OUT],BH$10),"-"),"-")</f>
        <v>1.7071759259260078E-3</v>
      </c>
      <c r="BJ19" s="57">
        <f>IFERROR(IF(COUNTIFS(Matches[TIMEBIN],$B19,Matches[SITE IN],BB$9,Matches[SITE OUT],BH$10)&gt;0,_xlfn.MAXIFS(Matches[JOURNEY TIME],Matches[TIMEBIN],$B19,Matches[SITE IN],BB$9,Matches[SITE OUT],BH$10),"-"),"-")</f>
        <v>3.0092592592599887E-3</v>
      </c>
      <c r="BK19" s="58">
        <f>IFERROR(IF(COUNTIFS(Matches[TIMEBIN],$B19,Matches[SITE IN],BB$9,Matches[SITE OUT],BK$10)&gt;0,_xlfn.MINIFS(Matches[JOURNEY TIME],Matches[TIMEBIN],$B19,Matches[SITE IN],BB$9,Matches[SITE OUT],BK$10),"-"),"-")</f>
        <v>5.439814814819921E-4</v>
      </c>
      <c r="BL19" s="56">
        <f>IFERROR(IF(COUNTIFS(Matches[TIMEBIN],$B19,Matches[SITE IN],BB$9,Matches[SITE OUT],BK$10)&gt;0,AVERAGEIFS(Matches[JOURNEY TIME],Matches[TIMEBIN],$B19,Matches[SITE IN],BB$9,Matches[SITE OUT],BK$10),"-"),"-")</f>
        <v>5.439814814819921E-4</v>
      </c>
      <c r="BM19" s="57">
        <f>IFERROR(IF(COUNTIFS(Matches[TIMEBIN],$B19,Matches[SITE IN],BB$9,Matches[SITE OUT],BK$10)&gt;0,_xlfn.MAXIFS(Matches[JOURNEY TIME],Matches[TIMEBIN],$B19,Matches[SITE IN],BB$9,Matches[SITE OUT],BK$10),"-"),"-")</f>
        <v>5.439814814819921E-4</v>
      </c>
      <c r="BN19" s="56">
        <f>IFERROR(IF(COUNTIFS(Matches[TIMEBIN],$B19,Matches[SITE IN],BB$9,Matches[SITE OUT],BN$10)&gt;0,_xlfn.MINIFS(Matches[JOURNEY TIME],Matches[TIMEBIN],$B19,Matches[SITE IN],BB$9,Matches[SITE OUT],BN$10),"-"),"-")</f>
        <v>0.21476851851851902</v>
      </c>
      <c r="BO19" s="56">
        <f>IFERROR(IF(COUNTIFS(Matches[TIMEBIN],$B19,Matches[SITE IN],BB$9,Matches[SITE OUT],BN$10)&gt;0,AVERAGEIFS(Matches[JOURNEY TIME],Matches[TIMEBIN],$B19,Matches[SITE IN],BB$9,Matches[SITE OUT],BN$10),"-"),"-")</f>
        <v>0.25861689814814848</v>
      </c>
      <c r="BP19" s="60">
        <f>IFERROR(IF(COUNTIFS(Matches[TIMEBIN],$B19,Matches[SITE IN],BB$9,Matches[SITE OUT],BN$10)&gt;0,_xlfn.MAXIFS(Matches[JOURNEY TIME],Matches[TIMEBIN],$B19,Matches[SITE IN],BB$9,Matches[SITE OUT],BN$10),"-"),"-")</f>
        <v>0.30246527777777793</v>
      </c>
    </row>
    <row r="20" spans="2:68">
      <c r="B20" s="61" t="str">
        <v>08:00 - 08:15</v>
      </c>
      <c r="C20" s="62">
        <f>IFERROR(IF(COUNTIFS(Matches[TIMEBIN],$B20,Matches[SITE IN],C$9,Matches[SITE OUT],C$10)&gt;0,_xlfn.MINIFS(Matches[JOURNEY TIME],Matches[TIMEBIN],$B20,Matches[SITE IN],C$9,Matches[SITE OUT],C$10),"-"),"-")</f>
        <v>4.6296296296299833E-4</v>
      </c>
      <c r="D20" s="63">
        <f>IFERROR(IF(COUNTIFS(Matches[TIMEBIN],$B20,Matches[SITE IN],C$9,Matches[SITE OUT],C$10)&gt;0,AVERAGEIFS(Matches[JOURNEY TIME],Matches[TIMEBIN],$B20,Matches[SITE IN],C$9,Matches[SITE OUT],C$10),"-"),"-")</f>
        <v>4.6296296296299833E-4</v>
      </c>
      <c r="E20" s="64">
        <f>IFERROR(IF(COUNTIFS(Matches[TIMEBIN],$B20,Matches[SITE IN],C$9,Matches[SITE OUT],C$10)&gt;0,_xlfn.MAXIFS(Matches[JOURNEY TIME],Matches[TIMEBIN],$B20,Matches[SITE IN],C$9,Matches[SITE OUT],C$10),"-"),"-")</f>
        <v>4.6296296296299833E-4</v>
      </c>
      <c r="F20" s="65">
        <f>IFERROR(IF(COUNTIFS(Matches[TIMEBIN],$B20,Matches[SITE IN],C$9,Matches[SITE OUT],F$10)&gt;0,_xlfn.MINIFS(Matches[JOURNEY TIME],Matches[TIMEBIN],$B20,Matches[SITE IN],C$9,Matches[SITE OUT],F$10),"-"),"-")</f>
        <v>8.8240740740741008E-2</v>
      </c>
      <c r="G20" s="63">
        <f>IFERROR(IF(COUNTIFS(Matches[TIMEBIN],$B20,Matches[SITE IN],C$9,Matches[SITE OUT],F$10)&gt;0,AVERAGEIFS(Matches[JOURNEY TIME],Matches[TIMEBIN],$B20,Matches[SITE IN],C$9,Matches[SITE OUT],F$10),"-"),"-")</f>
        <v>9.9016203703703509E-2</v>
      </c>
      <c r="H20" s="64">
        <f>IFERROR(IF(COUNTIFS(Matches[TIMEBIN],$B20,Matches[SITE IN],C$9,Matches[SITE OUT],F$10)&gt;0,_xlfn.MAXIFS(Matches[JOURNEY TIME],Matches[TIMEBIN],$B20,Matches[SITE IN],C$9,Matches[SITE OUT],F$10),"-"),"-")</f>
        <v>0.10979166666666601</v>
      </c>
      <c r="I20" s="65" t="str">
        <f>IFERROR(IF(COUNTIFS(Matches[TIMEBIN],$B20,Matches[SITE IN],C$9,Matches[SITE OUT],I$10)&gt;0,_xlfn.MINIFS(Matches[JOURNEY TIME],Matches[TIMEBIN],$B20,Matches[SITE IN],C$9,Matches[SITE OUT],I$10),"-"),"-")</f>
        <v>-</v>
      </c>
      <c r="J20" s="63" t="str">
        <f>IFERROR(IF(COUNTIFS(Matches[TIMEBIN],$B20,Matches[SITE IN],C$9,Matches[SITE OUT],I$10)&gt;0,AVERAGEIFS(Matches[JOURNEY TIME],Matches[TIMEBIN],$B20,Matches[SITE IN],C$9,Matches[SITE OUT],I$10),"-"),"-")</f>
        <v>-</v>
      </c>
      <c r="K20" s="64" t="str">
        <f>IFERROR(IF(COUNTIFS(Matches[TIMEBIN],$B20,Matches[SITE IN],C$9,Matches[SITE OUT],I$10)&gt;0,_xlfn.MAXIFS(Matches[JOURNEY TIME],Matches[TIMEBIN],$B20,Matches[SITE IN],C$9,Matches[SITE OUT],I$10),"-"),"-")</f>
        <v>-</v>
      </c>
      <c r="L20" s="65">
        <f>IFERROR(IF(COUNTIFS(Matches[TIMEBIN],$B20,Matches[SITE IN],C$9,Matches[SITE OUT],L$10)&gt;0,_xlfn.MINIFS(Matches[JOURNEY TIME],Matches[TIMEBIN],$B20,Matches[SITE IN],C$9,Matches[SITE OUT],L$10),"-"),"-")</f>
        <v>4.780092592591989E-3</v>
      </c>
      <c r="M20" s="63">
        <f>IFERROR(IF(COUNTIFS(Matches[TIMEBIN],$B20,Matches[SITE IN],C$9,Matches[SITE OUT],L$10)&gt;0,AVERAGEIFS(Matches[JOURNEY TIME],Matches[TIMEBIN],$B20,Matches[SITE IN],C$9,Matches[SITE OUT],L$10),"-"),"-")</f>
        <v>0.20681134259259198</v>
      </c>
      <c r="N20" s="64">
        <f>IFERROR(IF(COUNTIFS(Matches[TIMEBIN],$B20,Matches[SITE IN],C$9,Matches[SITE OUT],L$10)&gt;0,_xlfn.MAXIFS(Matches[JOURNEY TIME],Matches[TIMEBIN],$B20,Matches[SITE IN],C$9,Matches[SITE OUT],L$10),"-"),"-")</f>
        <v>0.40884259259259198</v>
      </c>
      <c r="O20" s="65">
        <f>IFERROR(IF(COUNTIFS(Matches[TIMEBIN],$B20,Matches[SITE IN],C$9,Matches[SITE OUT],O$10)&gt;0,_xlfn.MINIFS(Matches[JOURNEY TIME],Matches[TIMEBIN],$B20,Matches[SITE IN],C$9,Matches[SITE OUT],O$10),"-"),"-")</f>
        <v>2.3148148148149916E-3</v>
      </c>
      <c r="P20" s="63">
        <f>IFERROR(IF(COUNTIFS(Matches[TIMEBIN],$B20,Matches[SITE IN],C$9,Matches[SITE OUT],O$10)&gt;0,AVERAGEIFS(Matches[JOURNEY TIME],Matches[TIMEBIN],$B20,Matches[SITE IN],C$9,Matches[SITE OUT],O$10),"-"),"-")</f>
        <v>1.4918981481481491E-2</v>
      </c>
      <c r="Q20" s="64">
        <f>IFERROR(IF(COUNTIFS(Matches[TIMEBIN],$B20,Matches[SITE IN],C$9,Matches[SITE OUT],O$10)&gt;0,_xlfn.MAXIFS(Matches[JOURNEY TIME],Matches[TIMEBIN],$B20,Matches[SITE IN],C$9,Matches[SITE OUT],O$10),"-"),"-")</f>
        <v>2.7523148148147991E-2</v>
      </c>
      <c r="R20" s="65">
        <f>IFERROR(IF(COUNTIFS(Matches[TIMEBIN],$B20,Matches[SITE IN],C$9,Matches[SITE OUT],R$10)&gt;0,_xlfn.MINIFS(Matches[JOURNEY TIME],Matches[TIMEBIN],$B20,Matches[SITE IN],C$9,Matches[SITE OUT],R$10),"-"),"-")</f>
        <v>1.5046296296299944E-3</v>
      </c>
      <c r="S20" s="63">
        <f>IFERROR(IF(COUNTIFS(Matches[TIMEBIN],$B20,Matches[SITE IN],C$9,Matches[SITE OUT],R$10)&gt;0,AVERAGEIFS(Matches[JOURNEY TIME],Matches[TIMEBIN],$B20,Matches[SITE IN],C$9,Matches[SITE OUT],R$10),"-"),"-")</f>
        <v>1.1045524691358314E-2</v>
      </c>
      <c r="T20" s="66">
        <f>IFERROR(IF(COUNTIFS(Matches[TIMEBIN],$B20,Matches[SITE IN],C$9,Matches[SITE OUT],R$10)&gt;0,_xlfn.MAXIFS(Matches[JOURNEY TIME],Matches[TIMEBIN],$B20,Matches[SITE IN],C$9,Matches[SITE OUT],R$10),"-"),"-")</f>
        <v>2.9664351851851956E-2</v>
      </c>
      <c r="U20" s="62" t="str">
        <f>IFERROR(IF(COUNTIFS(Matches[TIMEBIN],$B20,Matches[SITE IN],U$9,Matches[SITE OUT],U$10)&gt;0,_xlfn.MINIFS(Matches[JOURNEY TIME],Matches[TIMEBIN],$B20,Matches[SITE IN],U$9,Matches[SITE OUT],U$10),"-"),"-")</f>
        <v>-</v>
      </c>
      <c r="V20" s="63" t="str">
        <f>IFERROR(IF(COUNTIFS(Matches[TIMEBIN],$B20,Matches[SITE IN],U$9,Matches[SITE OUT],U$10)&gt;0,AVERAGEIFS(Matches[JOURNEY TIME],Matches[TIMEBIN],$B20,Matches[SITE IN],U$9,Matches[SITE OUT],U$10),"-"),"-")</f>
        <v>-</v>
      </c>
      <c r="W20" s="66" t="str">
        <f>IFERROR(IF(COUNTIFS(Matches[TIMEBIN],$B20,Matches[SITE IN],U$9,Matches[SITE OUT],U$10)&gt;0,_xlfn.MAXIFS(Matches[JOURNEY TIME],Matches[TIMEBIN],$B20,Matches[SITE IN],U$9,Matches[SITE OUT],U$10),"-"),"-")</f>
        <v>-</v>
      </c>
      <c r="X20" s="62" t="str">
        <f>IFERROR(IF(COUNTIFS(Matches[TIMEBIN],$B20,Matches[SITE IN],X$9,Matches[SITE OUT],X$10)&gt;0,_xlfn.MINIFS(Matches[JOURNEY TIME],Matches[TIMEBIN],$B20,Matches[SITE IN],X$9,Matches[SITE OUT],X$10),"-"),"-")</f>
        <v>-</v>
      </c>
      <c r="Y20" s="63" t="str">
        <f>IFERROR(IF(COUNTIFS(Matches[TIMEBIN],$B20,Matches[SITE IN],X$9,Matches[SITE OUT],X$10)&gt;0,AVERAGEIFS(Matches[JOURNEY TIME],Matches[TIMEBIN],$B20,Matches[SITE IN],X$9,Matches[SITE OUT],X$10),"-"),"-")</f>
        <v>-</v>
      </c>
      <c r="Z20" s="64" t="str">
        <f>IFERROR(IF(COUNTIFS(Matches[TIMEBIN],$B20,Matches[SITE IN],X$9,Matches[SITE OUT],X$10)&gt;0,_xlfn.MAXIFS(Matches[JOURNEY TIME],Matches[TIMEBIN],$B20,Matches[SITE IN],X$9,Matches[SITE OUT],X$10),"-"),"-")</f>
        <v>-</v>
      </c>
      <c r="AA20" s="65">
        <f>IFERROR(IF(COUNTIFS(Matches[TIMEBIN],$B20,Matches[SITE IN],X$9,Matches[SITE OUT],AA$10)&gt;0,_xlfn.MINIFS(Matches[JOURNEY TIME],Matches[TIMEBIN],$B20,Matches[SITE IN],X$9,Matches[SITE OUT],AA$10),"-"),"-")</f>
        <v>4.0509259259202679E-4</v>
      </c>
      <c r="AB20" s="63">
        <f>IFERROR(IF(COUNTIFS(Matches[TIMEBIN],$B20,Matches[SITE IN],X$9,Matches[SITE OUT],AA$10)&gt;0,AVERAGEIFS(Matches[JOURNEY TIME],Matches[TIMEBIN],$B20,Matches[SITE IN],X$9,Matches[SITE OUT],AA$10),"-"),"-")</f>
        <v>1.0771604938271673E-2</v>
      </c>
      <c r="AC20" s="64">
        <f>IFERROR(IF(COUNTIFS(Matches[TIMEBIN],$B20,Matches[SITE IN],X$9,Matches[SITE OUT],AA$10)&gt;0,_xlfn.MAXIFS(Matches[JOURNEY TIME],Matches[TIMEBIN],$B20,Matches[SITE IN],X$9,Matches[SITE OUT],AA$10),"-"),"-")</f>
        <v>1.9178240740740982E-2</v>
      </c>
      <c r="AD20" s="65">
        <f>IFERROR(IF(COUNTIFS(Matches[TIMEBIN],$B20,Matches[SITE IN],X$9,Matches[SITE OUT],AD$10)&gt;0,_xlfn.MINIFS(Matches[JOURNEY TIME],Matches[TIMEBIN],$B20,Matches[SITE IN],X$9,Matches[SITE OUT],AD$10),"-"),"-")</f>
        <v>9.2245370370370172E-3</v>
      </c>
      <c r="AE20" s="63">
        <f>IFERROR(IF(COUNTIFS(Matches[TIMEBIN],$B20,Matches[SITE IN],X$9,Matches[SITE OUT],AD$10)&gt;0,AVERAGEIFS(Matches[JOURNEY TIME],Matches[TIMEBIN],$B20,Matches[SITE IN],X$9,Matches[SITE OUT],AD$10),"-"),"-")</f>
        <v>0.18167824074074099</v>
      </c>
      <c r="AF20" s="64">
        <f>IFERROR(IF(COUNTIFS(Matches[TIMEBIN],$B20,Matches[SITE IN],X$9,Matches[SITE OUT],AD$10)&gt;0,_xlfn.MAXIFS(Matches[JOURNEY TIME],Matches[TIMEBIN],$B20,Matches[SITE IN],X$9,Matches[SITE OUT],AD$10),"-"),"-")</f>
        <v>0.35413194444444496</v>
      </c>
      <c r="AG20" s="65" t="str">
        <f>IFERROR(IF(COUNTIFS(Matches[TIMEBIN],$B20,Matches[SITE IN],X$9,Matches[SITE OUT],AG$10)&gt;0,_xlfn.MINIFS(Matches[JOURNEY TIME],Matches[TIMEBIN],$B20,Matches[SITE IN],X$9,Matches[SITE OUT],AG$10),"-"),"-")</f>
        <v>-</v>
      </c>
      <c r="AH20" s="63" t="str">
        <f>IFERROR(IF(COUNTIFS(Matches[TIMEBIN],$B20,Matches[SITE IN],X$9,Matches[SITE OUT],AG$10)&gt;0,AVERAGEIFS(Matches[JOURNEY TIME],Matches[TIMEBIN],$B20,Matches[SITE IN],X$9,Matches[SITE OUT],AG$10),"-"),"-")</f>
        <v>-</v>
      </c>
      <c r="AI20" s="64" t="str">
        <f>IFERROR(IF(COUNTIFS(Matches[TIMEBIN],$B20,Matches[SITE IN],X$9,Matches[SITE OUT],AG$10)&gt;0,_xlfn.MAXIFS(Matches[JOURNEY TIME],Matches[TIMEBIN],$B20,Matches[SITE IN],X$9,Matches[SITE OUT],AG$10),"-"),"-")</f>
        <v>-</v>
      </c>
      <c r="AJ20" s="63" t="str">
        <f>IFERROR(IF(COUNTIFS(Matches[TIMEBIN],$B20,Matches[SITE IN],X$9,Matches[SITE OUT],AJ$10)&gt;0,_xlfn.MINIFS(Matches[JOURNEY TIME],Matches[TIMEBIN],$B20,Matches[SITE IN],X$9,Matches[SITE OUT],AJ$10),"-"),"-")</f>
        <v>-</v>
      </c>
      <c r="AK20" s="63" t="str">
        <f>IFERROR(IF(COUNTIFS(Matches[TIMEBIN],$B20,Matches[SITE IN],X$9,Matches[SITE OUT],AJ$10)&gt;0,AVERAGEIFS(Matches[JOURNEY TIME],Matches[TIMEBIN],$B20,Matches[SITE IN],X$9,Matches[SITE OUT],AJ$10),"-"),"-")</f>
        <v>-</v>
      </c>
      <c r="AL20" s="66" t="str">
        <f>IFERROR(IF(COUNTIFS(Matches[TIMEBIN],$B20,Matches[SITE IN],X$9,Matches[SITE OUT],AJ$10)&gt;0,_xlfn.MAXIFS(Matches[JOURNEY TIME],Matches[TIMEBIN],$B20,Matches[SITE IN],X$9,Matches[SITE OUT],AJ$10),"-"),"-")</f>
        <v>-</v>
      </c>
      <c r="AM20" s="62">
        <f>IFERROR(IF(COUNTIFS(Matches[TIMEBIN],$B20,Matches[SITE IN],AM$9,Matches[SITE OUT],AM$10)&gt;0,_xlfn.MINIFS(Matches[JOURNEY TIME],Matches[TIMEBIN],$B20,Matches[SITE IN],AM$9,Matches[SITE OUT],AM$10),"-"),"-")</f>
        <v>1.7129629629629717E-3</v>
      </c>
      <c r="AN20" s="63">
        <f>IFERROR(IF(COUNTIFS(Matches[TIMEBIN],$B20,Matches[SITE IN],AM$9,Matches[SITE OUT],AM$10)&gt;0,AVERAGEIFS(Matches[JOURNEY TIME],Matches[TIMEBIN],$B20,Matches[SITE IN],AM$9,Matches[SITE OUT],AM$10),"-"),"-")</f>
        <v>1.7129629629629717E-3</v>
      </c>
      <c r="AO20" s="64">
        <f>IFERROR(IF(COUNTIFS(Matches[TIMEBIN],$B20,Matches[SITE IN],AM$9,Matches[SITE OUT],AM$10)&gt;0,_xlfn.MAXIFS(Matches[JOURNEY TIME],Matches[TIMEBIN],$B20,Matches[SITE IN],AM$9,Matches[SITE OUT],AM$10),"-"),"-")</f>
        <v>1.7129629629629717E-3</v>
      </c>
      <c r="AP20" s="65" t="str">
        <f>IFERROR(IF(COUNTIFS(Matches[TIMEBIN],$B20,Matches[SITE IN],AM$9,Matches[SITE OUT],AP$10)&gt;0,_xlfn.MINIFS(Matches[JOURNEY TIME],Matches[TIMEBIN],$B20,Matches[SITE IN],AM$9,Matches[SITE OUT],AP$10),"-"),"-")</f>
        <v>-</v>
      </c>
      <c r="AQ20" s="63" t="str">
        <f>IFERROR(IF(COUNTIFS(Matches[TIMEBIN],$B20,Matches[SITE IN],AM$9,Matches[SITE OUT],AP$10)&gt;0,AVERAGEIFS(Matches[JOURNEY TIME],Matches[TIMEBIN],$B20,Matches[SITE IN],AM$9,Matches[SITE OUT],AP$10),"-"),"-")</f>
        <v>-</v>
      </c>
      <c r="AR20" s="64" t="str">
        <f>IFERROR(IF(COUNTIFS(Matches[TIMEBIN],$B20,Matches[SITE IN],AM$9,Matches[SITE OUT],AP$10)&gt;0,_xlfn.MAXIFS(Matches[JOURNEY TIME],Matches[TIMEBIN],$B20,Matches[SITE IN],AM$9,Matches[SITE OUT],AP$10),"-"),"-")</f>
        <v>-</v>
      </c>
      <c r="AS20" s="65">
        <f>IFERROR(IF(COUNTIFS(Matches[TIMEBIN],$B20,Matches[SITE IN],AM$9,Matches[SITE OUT],AS$10)&gt;0,_xlfn.MINIFS(Matches[JOURNEY TIME],Matches[TIMEBIN],$B20,Matches[SITE IN],AM$9,Matches[SITE OUT],AS$10),"-"),"-")</f>
        <v>9.0277777777797441E-4</v>
      </c>
      <c r="AT20" s="63">
        <f>IFERROR(IF(COUNTIFS(Matches[TIMEBIN],$B20,Matches[SITE IN],AM$9,Matches[SITE OUT],AS$10)&gt;0,AVERAGEIFS(Matches[JOURNEY TIME],Matches[TIMEBIN],$B20,Matches[SITE IN],AM$9,Matches[SITE OUT],AS$10),"-"),"-")</f>
        <v>9.0277777777797441E-4</v>
      </c>
      <c r="AU20" s="64">
        <f>IFERROR(IF(COUNTIFS(Matches[TIMEBIN],$B20,Matches[SITE IN],AM$9,Matches[SITE OUT],AS$10)&gt;0,_xlfn.MAXIFS(Matches[JOURNEY TIME],Matches[TIMEBIN],$B20,Matches[SITE IN],AM$9,Matches[SITE OUT],AS$10),"-"),"-")</f>
        <v>9.0277777777797441E-4</v>
      </c>
      <c r="AV20" s="65">
        <f>IFERROR(IF(COUNTIFS(Matches[TIMEBIN],$B20,Matches[SITE IN],AM$9,Matches[SITE OUT],AV$10)&gt;0,_xlfn.MINIFS(Matches[JOURNEY TIME],Matches[TIMEBIN],$B20,Matches[SITE IN],AM$9,Matches[SITE OUT],AV$10),"-"),"-")</f>
        <v>7.4374999999999969E-2</v>
      </c>
      <c r="AW20" s="63">
        <f>IFERROR(IF(COUNTIFS(Matches[TIMEBIN],$B20,Matches[SITE IN],AM$9,Matches[SITE OUT],AV$10)&gt;0,AVERAGEIFS(Matches[JOURNEY TIME],Matches[TIMEBIN],$B20,Matches[SITE IN],AM$9,Matches[SITE OUT],AV$10),"-"),"-")</f>
        <v>0.32218750000000002</v>
      </c>
      <c r="AX20" s="64">
        <f>IFERROR(IF(COUNTIFS(Matches[TIMEBIN],$B20,Matches[SITE IN],AM$9,Matches[SITE OUT],AV$10)&gt;0,_xlfn.MAXIFS(Matches[JOURNEY TIME],Matches[TIMEBIN],$B20,Matches[SITE IN],AM$9,Matches[SITE OUT],AV$10),"-"),"-")</f>
        <v>0.57000000000000006</v>
      </c>
      <c r="AY20" s="63">
        <f>IFERROR(IF(COUNTIFS(Matches[TIMEBIN],$B20,Matches[SITE IN],AM$9,Matches[SITE OUT],AY$10)&gt;0,_xlfn.MINIFS(Matches[JOURNEY TIME],Matches[TIMEBIN],$B20,Matches[SITE IN],AM$9,Matches[SITE OUT],AY$10),"-"),"-")</f>
        <v>2.7777777777798773E-4</v>
      </c>
      <c r="AZ20" s="63">
        <f>IFERROR(IF(COUNTIFS(Matches[TIMEBIN],$B20,Matches[SITE IN],AM$9,Matches[SITE OUT],AY$10)&gt;0,AVERAGEIFS(Matches[JOURNEY TIME],Matches[TIMEBIN],$B20,Matches[SITE IN],AM$9,Matches[SITE OUT],AY$10),"-"),"-")</f>
        <v>1.6747685185185324E-2</v>
      </c>
      <c r="BA20" s="66">
        <f>IFERROR(IF(COUNTIFS(Matches[TIMEBIN],$B20,Matches[SITE IN],AM$9,Matches[SITE OUT],AY$10)&gt;0,_xlfn.MAXIFS(Matches[JOURNEY TIME],Matches[TIMEBIN],$B20,Matches[SITE IN],AM$9,Matches[SITE OUT],AY$10),"-"),"-")</f>
        <v>4.473379629629598E-2</v>
      </c>
      <c r="BB20" s="62">
        <f>IFERROR(IF(COUNTIFS(Matches[TIMEBIN],$B20,Matches[SITE IN],BB$9,Matches[SITE OUT],BB$10)&gt;0,_xlfn.MINIFS(Matches[JOURNEY TIME],Matches[TIMEBIN],$B20,Matches[SITE IN],BB$9,Matches[SITE OUT],BB$10),"-"),"-")</f>
        <v>6.7129629629703036E-4</v>
      </c>
      <c r="BC20" s="63">
        <f>IFERROR(IF(COUNTIFS(Matches[TIMEBIN],$B20,Matches[SITE IN],BB$9,Matches[SITE OUT],BB$10)&gt;0,AVERAGEIFS(Matches[JOURNEY TIME],Matches[TIMEBIN],$B20,Matches[SITE IN],BB$9,Matches[SITE OUT],BB$10),"-"),"-")</f>
        <v>8.8348765432133547E-4</v>
      </c>
      <c r="BD20" s="64">
        <f>IFERROR(IF(COUNTIFS(Matches[TIMEBIN],$B20,Matches[SITE IN],BB$9,Matches[SITE OUT],BB$10)&gt;0,_xlfn.MAXIFS(Matches[JOURNEY TIME],Matches[TIMEBIN],$B20,Matches[SITE IN],BB$9,Matches[SITE OUT],BB$10),"-"),"-")</f>
        <v>1.0532407407409794E-3</v>
      </c>
      <c r="BE20" s="65">
        <f>IFERROR(IF(COUNTIFS(Matches[TIMEBIN],$B20,Matches[SITE IN],BB$9,Matches[SITE OUT],BE$10)&gt;0,_xlfn.MINIFS(Matches[JOURNEY TIME],Matches[TIMEBIN],$B20,Matches[SITE IN],BB$9,Matches[SITE OUT],BE$10),"-"),"-")</f>
        <v>5.2430555555560421E-3</v>
      </c>
      <c r="BF20" s="63">
        <f>IFERROR(IF(COUNTIFS(Matches[TIMEBIN],$B20,Matches[SITE IN],BB$9,Matches[SITE OUT],BE$10)&gt;0,AVERAGEIFS(Matches[JOURNEY TIME],Matches[TIMEBIN],$B20,Matches[SITE IN],BB$9,Matches[SITE OUT],BE$10),"-"),"-")</f>
        <v>1.4045138888889031E-2</v>
      </c>
      <c r="BG20" s="64">
        <f>IFERROR(IF(COUNTIFS(Matches[TIMEBIN],$B20,Matches[SITE IN],BB$9,Matches[SITE OUT],BE$10)&gt;0,_xlfn.MAXIFS(Matches[JOURNEY TIME],Matches[TIMEBIN],$B20,Matches[SITE IN],BB$9,Matches[SITE OUT],BE$10),"-"),"-")</f>
        <v>2.2847222222222019E-2</v>
      </c>
      <c r="BH20" s="65" t="str">
        <f>IFERROR(IF(COUNTIFS(Matches[TIMEBIN],$B20,Matches[SITE IN],BB$9,Matches[SITE OUT],BH$10)&gt;0,_xlfn.MINIFS(Matches[JOURNEY TIME],Matches[TIMEBIN],$B20,Matches[SITE IN],BB$9,Matches[SITE OUT],BH$10),"-"),"-")</f>
        <v>-</v>
      </c>
      <c r="BI20" s="63" t="str">
        <f>IFERROR(IF(COUNTIFS(Matches[TIMEBIN],$B20,Matches[SITE IN],BB$9,Matches[SITE OUT],BH$10)&gt;0,AVERAGEIFS(Matches[JOURNEY TIME],Matches[TIMEBIN],$B20,Matches[SITE IN],BB$9,Matches[SITE OUT],BH$10),"-"),"-")</f>
        <v>-</v>
      </c>
      <c r="BJ20" s="64" t="str">
        <f>IFERROR(IF(COUNTIFS(Matches[TIMEBIN],$B20,Matches[SITE IN],BB$9,Matches[SITE OUT],BH$10)&gt;0,_xlfn.MAXIFS(Matches[JOURNEY TIME],Matches[TIMEBIN],$B20,Matches[SITE IN],BB$9,Matches[SITE OUT],BH$10),"-"),"-")</f>
        <v>-</v>
      </c>
      <c r="BK20" s="65" t="str">
        <f>IFERROR(IF(COUNTIFS(Matches[TIMEBIN],$B20,Matches[SITE IN],BB$9,Matches[SITE OUT],BK$10)&gt;0,_xlfn.MINIFS(Matches[JOURNEY TIME],Matches[TIMEBIN],$B20,Matches[SITE IN],BB$9,Matches[SITE OUT],BK$10),"-"),"-")</f>
        <v>-</v>
      </c>
      <c r="BL20" s="63" t="str">
        <f>IFERROR(IF(COUNTIFS(Matches[TIMEBIN],$B20,Matches[SITE IN],BB$9,Matches[SITE OUT],BK$10)&gt;0,AVERAGEIFS(Matches[JOURNEY TIME],Matches[TIMEBIN],$B20,Matches[SITE IN],BB$9,Matches[SITE OUT],BK$10),"-"),"-")</f>
        <v>-</v>
      </c>
      <c r="BM20" s="64" t="str">
        <f>IFERROR(IF(COUNTIFS(Matches[TIMEBIN],$B20,Matches[SITE IN],BB$9,Matches[SITE OUT],BK$10)&gt;0,_xlfn.MAXIFS(Matches[JOURNEY TIME],Matches[TIMEBIN],$B20,Matches[SITE IN],BB$9,Matches[SITE OUT],BK$10),"-"),"-")</f>
        <v>-</v>
      </c>
      <c r="BN20" s="63" t="str">
        <f>IFERROR(IF(COUNTIFS(Matches[TIMEBIN],$B20,Matches[SITE IN],BB$9,Matches[SITE OUT],BN$10)&gt;0,_xlfn.MINIFS(Matches[JOURNEY TIME],Matches[TIMEBIN],$B20,Matches[SITE IN],BB$9,Matches[SITE OUT],BN$10),"-"),"-")</f>
        <v>-</v>
      </c>
      <c r="BO20" s="63" t="str">
        <f>IFERROR(IF(COUNTIFS(Matches[TIMEBIN],$B20,Matches[SITE IN],BB$9,Matches[SITE OUT],BN$10)&gt;0,AVERAGEIFS(Matches[JOURNEY TIME],Matches[TIMEBIN],$B20,Matches[SITE IN],BB$9,Matches[SITE OUT],BN$10),"-"),"-")</f>
        <v>-</v>
      </c>
      <c r="BP20" s="67" t="str">
        <f>IFERROR(IF(COUNTIFS(Matches[TIMEBIN],$B20,Matches[SITE IN],BB$9,Matches[SITE OUT],BN$10)&gt;0,_xlfn.MAXIFS(Matches[JOURNEY TIME],Matches[TIMEBIN],$B20,Matches[SITE IN],BB$9,Matches[SITE OUT],BN$10),"-"),"-")</f>
        <v>-</v>
      </c>
    </row>
    <row r="21" spans="2:68">
      <c r="B21" s="54" t="str">
        <v>08:15 - 08:30</v>
      </c>
      <c r="C21" s="55">
        <f>IFERROR(IF(COUNTIFS(Matches[TIMEBIN],$B21,Matches[SITE IN],C$9,Matches[SITE OUT],C$10)&gt;0,_xlfn.MINIFS(Matches[JOURNEY TIME],Matches[TIMEBIN],$B21,Matches[SITE IN],C$9,Matches[SITE OUT],C$10),"-"),"-")</f>
        <v>1.1574074074099938E-4</v>
      </c>
      <c r="D21" s="56">
        <f>IFERROR(IF(COUNTIFS(Matches[TIMEBIN],$B21,Matches[SITE IN],C$9,Matches[SITE OUT],C$10)&gt;0,AVERAGEIFS(Matches[JOURNEY TIME],Matches[TIMEBIN],$B21,Matches[SITE IN],C$9,Matches[SITE OUT],C$10),"-"),"-")</f>
        <v>5.8943452380952277E-2</v>
      </c>
      <c r="E21" s="57">
        <f>IFERROR(IF(COUNTIFS(Matches[TIMEBIN],$B21,Matches[SITE IN],C$9,Matches[SITE OUT],C$10)&gt;0,_xlfn.MAXIFS(Matches[JOURNEY TIME],Matches[TIMEBIN],$B21,Matches[SITE IN],C$9,Matches[SITE OUT],C$10),"-"),"-")</f>
        <v>0.33380787037037107</v>
      </c>
      <c r="F21" s="58">
        <f>IFERROR(IF(COUNTIFS(Matches[TIMEBIN],$B21,Matches[SITE IN],C$9,Matches[SITE OUT],F$10)&gt;0,_xlfn.MINIFS(Matches[JOURNEY TIME],Matches[TIMEBIN],$B21,Matches[SITE IN],C$9,Matches[SITE OUT],F$10),"-"),"-")</f>
        <v>4.9768518518500393E-4</v>
      </c>
      <c r="G21" s="56">
        <f>IFERROR(IF(COUNTIFS(Matches[TIMEBIN],$B21,Matches[SITE IN],C$9,Matches[SITE OUT],F$10)&gt;0,AVERAGEIFS(Matches[JOURNEY TIME],Matches[TIMEBIN],$B21,Matches[SITE IN],C$9,Matches[SITE OUT],F$10),"-"),"-")</f>
        <v>7.8984788359787172E-3</v>
      </c>
      <c r="H21" s="57">
        <f>IFERROR(IF(COUNTIFS(Matches[TIMEBIN],$B21,Matches[SITE IN],C$9,Matches[SITE OUT],F$10)&gt;0,_xlfn.MAXIFS(Matches[JOURNEY TIME],Matches[TIMEBIN],$B21,Matches[SITE IN],C$9,Matches[SITE OUT],F$10),"-"),"-")</f>
        <v>3.9270833333334032E-2</v>
      </c>
      <c r="I21" s="58" t="str">
        <f>IFERROR(IF(COUNTIFS(Matches[TIMEBIN],$B21,Matches[SITE IN],C$9,Matches[SITE OUT],I$10)&gt;0,_xlfn.MINIFS(Matches[JOURNEY TIME],Matches[TIMEBIN],$B21,Matches[SITE IN],C$9,Matches[SITE OUT],I$10),"-"),"-")</f>
        <v>-</v>
      </c>
      <c r="J21" s="56" t="str">
        <f>IFERROR(IF(COUNTIFS(Matches[TIMEBIN],$B21,Matches[SITE IN],C$9,Matches[SITE OUT],I$10)&gt;0,AVERAGEIFS(Matches[JOURNEY TIME],Matches[TIMEBIN],$B21,Matches[SITE IN],C$9,Matches[SITE OUT],I$10),"-"),"-")</f>
        <v>-</v>
      </c>
      <c r="K21" s="57" t="str">
        <f>IFERROR(IF(COUNTIFS(Matches[TIMEBIN],$B21,Matches[SITE IN],C$9,Matches[SITE OUT],I$10)&gt;0,_xlfn.MAXIFS(Matches[JOURNEY TIME],Matches[TIMEBIN],$B21,Matches[SITE IN],C$9,Matches[SITE OUT],I$10),"-"),"-")</f>
        <v>-</v>
      </c>
      <c r="L21" s="58">
        <f>IFERROR(IF(COUNTIFS(Matches[TIMEBIN],$B21,Matches[SITE IN],C$9,Matches[SITE OUT],L$10)&gt;0,_xlfn.MINIFS(Matches[JOURNEY TIME],Matches[TIMEBIN],$B21,Matches[SITE IN],C$9,Matches[SITE OUT],L$10),"-"),"-")</f>
        <v>3.8078703703700034E-3</v>
      </c>
      <c r="M21" s="56">
        <f>IFERROR(IF(COUNTIFS(Matches[TIMEBIN],$B21,Matches[SITE IN],C$9,Matches[SITE OUT],L$10)&gt;0,AVERAGEIFS(Matches[JOURNEY TIME],Matches[TIMEBIN],$B21,Matches[SITE IN],C$9,Matches[SITE OUT],L$10),"-"),"-")</f>
        <v>0.29963734567901229</v>
      </c>
      <c r="N21" s="57">
        <f>IFERROR(IF(COUNTIFS(Matches[TIMEBIN],$B21,Matches[SITE IN],C$9,Matches[SITE OUT],L$10)&gt;0,_xlfn.MAXIFS(Matches[JOURNEY TIME],Matches[TIMEBIN],$B21,Matches[SITE IN],C$9,Matches[SITE OUT],L$10),"-"),"-")</f>
        <v>0.48690972222222195</v>
      </c>
      <c r="O21" s="58" t="str">
        <f>IFERROR(IF(COUNTIFS(Matches[TIMEBIN],$B21,Matches[SITE IN],C$9,Matches[SITE OUT],O$10)&gt;0,_xlfn.MINIFS(Matches[JOURNEY TIME],Matches[TIMEBIN],$B21,Matches[SITE IN],C$9,Matches[SITE OUT],O$10),"-"),"-")</f>
        <v>-</v>
      </c>
      <c r="P21" s="56" t="str">
        <f>IFERROR(IF(COUNTIFS(Matches[TIMEBIN],$B21,Matches[SITE IN],C$9,Matches[SITE OUT],O$10)&gt;0,AVERAGEIFS(Matches[JOURNEY TIME],Matches[TIMEBIN],$B21,Matches[SITE IN],C$9,Matches[SITE OUT],O$10),"-"),"-")</f>
        <v>-</v>
      </c>
      <c r="Q21" s="57" t="str">
        <f>IFERROR(IF(COUNTIFS(Matches[TIMEBIN],$B21,Matches[SITE IN],C$9,Matches[SITE OUT],O$10)&gt;0,_xlfn.MAXIFS(Matches[JOURNEY TIME],Matches[TIMEBIN],$B21,Matches[SITE IN],C$9,Matches[SITE OUT],O$10),"-"),"-")</f>
        <v>-</v>
      </c>
      <c r="R21" s="58">
        <f>IFERROR(IF(COUNTIFS(Matches[TIMEBIN],$B21,Matches[SITE IN],C$9,Matches[SITE OUT],R$10)&gt;0,_xlfn.MINIFS(Matches[JOURNEY TIME],Matches[TIMEBIN],$B21,Matches[SITE IN],C$9,Matches[SITE OUT],R$10),"-"),"-")</f>
        <v>1.4236111111110006E-3</v>
      </c>
      <c r="S21" s="56">
        <f>IFERROR(IF(COUNTIFS(Matches[TIMEBIN],$B21,Matches[SITE IN],C$9,Matches[SITE OUT],R$10)&gt;0,AVERAGEIFS(Matches[JOURNEY TIME],Matches[TIMEBIN],$B21,Matches[SITE IN],C$9,Matches[SITE OUT],R$10),"-"),"-")</f>
        <v>7.9320987654323272E-3</v>
      </c>
      <c r="T21" s="59">
        <f>IFERROR(IF(COUNTIFS(Matches[TIMEBIN],$B21,Matches[SITE IN],C$9,Matches[SITE OUT],R$10)&gt;0,_xlfn.MAXIFS(Matches[JOURNEY TIME],Matches[TIMEBIN],$B21,Matches[SITE IN],C$9,Matches[SITE OUT],R$10),"-"),"-")</f>
        <v>1.1851851851852002E-2</v>
      </c>
      <c r="U21" s="55" t="str">
        <f>IFERROR(IF(COUNTIFS(Matches[TIMEBIN],$B21,Matches[SITE IN],U$9,Matches[SITE OUT],U$10)&gt;0,_xlfn.MINIFS(Matches[JOURNEY TIME],Matches[TIMEBIN],$B21,Matches[SITE IN],U$9,Matches[SITE OUT],U$10),"-"),"-")</f>
        <v>-</v>
      </c>
      <c r="V21" s="56" t="str">
        <f>IFERROR(IF(COUNTIFS(Matches[TIMEBIN],$B21,Matches[SITE IN],U$9,Matches[SITE OUT],U$10)&gt;0,AVERAGEIFS(Matches[JOURNEY TIME],Matches[TIMEBIN],$B21,Matches[SITE IN],U$9,Matches[SITE OUT],U$10),"-"),"-")</f>
        <v>-</v>
      </c>
      <c r="W21" s="59" t="str">
        <f>IFERROR(IF(COUNTIFS(Matches[TIMEBIN],$B21,Matches[SITE IN],U$9,Matches[SITE OUT],U$10)&gt;0,_xlfn.MAXIFS(Matches[JOURNEY TIME],Matches[TIMEBIN],$B21,Matches[SITE IN],U$9,Matches[SITE OUT],U$10),"-"),"-")</f>
        <v>-</v>
      </c>
      <c r="X21" s="55">
        <f>IFERROR(IF(COUNTIFS(Matches[TIMEBIN],$B21,Matches[SITE IN],X$9,Matches[SITE OUT],X$10)&gt;0,_xlfn.MINIFS(Matches[JOURNEY TIME],Matches[TIMEBIN],$B21,Matches[SITE IN],X$9,Matches[SITE OUT],X$10),"-"),"-")</f>
        <v>1.1331018518518032E-2</v>
      </c>
      <c r="Y21" s="56">
        <f>IFERROR(IF(COUNTIFS(Matches[TIMEBIN],$B21,Matches[SITE IN],X$9,Matches[SITE OUT],X$10)&gt;0,AVERAGEIFS(Matches[JOURNEY TIME],Matches[TIMEBIN],$B21,Matches[SITE IN],X$9,Matches[SITE OUT],X$10),"-"),"-")</f>
        <v>1.1331018518518032E-2</v>
      </c>
      <c r="Z21" s="57">
        <f>IFERROR(IF(COUNTIFS(Matches[TIMEBIN],$B21,Matches[SITE IN],X$9,Matches[SITE OUT],X$10)&gt;0,_xlfn.MAXIFS(Matches[JOURNEY TIME],Matches[TIMEBIN],$B21,Matches[SITE IN],X$9,Matches[SITE OUT],X$10),"-"),"-")</f>
        <v>1.1331018518518032E-2</v>
      </c>
      <c r="AA21" s="58" t="str">
        <f>IFERROR(IF(COUNTIFS(Matches[TIMEBIN],$B21,Matches[SITE IN],X$9,Matches[SITE OUT],AA$10)&gt;0,_xlfn.MINIFS(Matches[JOURNEY TIME],Matches[TIMEBIN],$B21,Matches[SITE IN],X$9,Matches[SITE OUT],AA$10),"-"),"-")</f>
        <v>-</v>
      </c>
      <c r="AB21" s="56" t="str">
        <f>IFERROR(IF(COUNTIFS(Matches[TIMEBIN],$B21,Matches[SITE IN],X$9,Matches[SITE OUT],AA$10)&gt;0,AVERAGEIFS(Matches[JOURNEY TIME],Matches[TIMEBIN],$B21,Matches[SITE IN],X$9,Matches[SITE OUT],AA$10),"-"),"-")</f>
        <v>-</v>
      </c>
      <c r="AC21" s="57" t="str">
        <f>IFERROR(IF(COUNTIFS(Matches[TIMEBIN],$B21,Matches[SITE IN],X$9,Matches[SITE OUT],AA$10)&gt;0,_xlfn.MAXIFS(Matches[JOURNEY TIME],Matches[TIMEBIN],$B21,Matches[SITE IN],X$9,Matches[SITE OUT],AA$10),"-"),"-")</f>
        <v>-</v>
      </c>
      <c r="AD21" s="58">
        <f>IFERROR(IF(COUNTIFS(Matches[TIMEBIN],$B21,Matches[SITE IN],X$9,Matches[SITE OUT],AD$10)&gt;0,_xlfn.MINIFS(Matches[JOURNEY TIME],Matches[TIMEBIN],$B21,Matches[SITE IN],X$9,Matches[SITE OUT],AD$10),"-"),"-")</f>
        <v>1.3692129629629957E-2</v>
      </c>
      <c r="AE21" s="56">
        <f>IFERROR(IF(COUNTIFS(Matches[TIMEBIN],$B21,Matches[SITE IN],X$9,Matches[SITE OUT],AD$10)&gt;0,AVERAGEIFS(Matches[JOURNEY TIME],Matches[TIMEBIN],$B21,Matches[SITE IN],X$9,Matches[SITE OUT],AD$10),"-"),"-")</f>
        <v>1.3692129629629957E-2</v>
      </c>
      <c r="AF21" s="57">
        <f>IFERROR(IF(COUNTIFS(Matches[TIMEBIN],$B21,Matches[SITE IN],X$9,Matches[SITE OUT],AD$10)&gt;0,_xlfn.MAXIFS(Matches[JOURNEY TIME],Matches[TIMEBIN],$B21,Matches[SITE IN],X$9,Matches[SITE OUT],AD$10),"-"),"-")</f>
        <v>1.3692129629629957E-2</v>
      </c>
      <c r="AG21" s="58" t="str">
        <f>IFERROR(IF(COUNTIFS(Matches[TIMEBIN],$B21,Matches[SITE IN],X$9,Matches[SITE OUT],AG$10)&gt;0,_xlfn.MINIFS(Matches[JOURNEY TIME],Matches[TIMEBIN],$B21,Matches[SITE IN],X$9,Matches[SITE OUT],AG$10),"-"),"-")</f>
        <v>-</v>
      </c>
      <c r="AH21" s="56" t="str">
        <f>IFERROR(IF(COUNTIFS(Matches[TIMEBIN],$B21,Matches[SITE IN],X$9,Matches[SITE OUT],AG$10)&gt;0,AVERAGEIFS(Matches[JOURNEY TIME],Matches[TIMEBIN],$B21,Matches[SITE IN],X$9,Matches[SITE OUT],AG$10),"-"),"-")</f>
        <v>-</v>
      </c>
      <c r="AI21" s="57" t="str">
        <f>IFERROR(IF(COUNTIFS(Matches[TIMEBIN],$B21,Matches[SITE IN],X$9,Matches[SITE OUT],AG$10)&gt;0,_xlfn.MAXIFS(Matches[JOURNEY TIME],Matches[TIMEBIN],$B21,Matches[SITE IN],X$9,Matches[SITE OUT],AG$10),"-"),"-")</f>
        <v>-</v>
      </c>
      <c r="AJ21" s="56" t="str">
        <f>IFERROR(IF(COUNTIFS(Matches[TIMEBIN],$B21,Matches[SITE IN],X$9,Matches[SITE OUT],AJ$10)&gt;0,_xlfn.MINIFS(Matches[JOURNEY TIME],Matches[TIMEBIN],$B21,Matches[SITE IN],X$9,Matches[SITE OUT],AJ$10),"-"),"-")</f>
        <v>-</v>
      </c>
      <c r="AK21" s="56" t="str">
        <f>IFERROR(IF(COUNTIFS(Matches[TIMEBIN],$B21,Matches[SITE IN],X$9,Matches[SITE OUT],AJ$10)&gt;0,AVERAGEIFS(Matches[JOURNEY TIME],Matches[TIMEBIN],$B21,Matches[SITE IN],X$9,Matches[SITE OUT],AJ$10),"-"),"-")</f>
        <v>-</v>
      </c>
      <c r="AL21" s="59" t="str">
        <f>IFERROR(IF(COUNTIFS(Matches[TIMEBIN],$B21,Matches[SITE IN],X$9,Matches[SITE OUT],AJ$10)&gt;0,_xlfn.MAXIFS(Matches[JOURNEY TIME],Matches[TIMEBIN],$B21,Matches[SITE IN],X$9,Matches[SITE OUT],AJ$10),"-"),"-")</f>
        <v>-</v>
      </c>
      <c r="AM21" s="55">
        <f>IFERROR(IF(COUNTIFS(Matches[TIMEBIN],$B21,Matches[SITE IN],AM$9,Matches[SITE OUT],AM$10)&gt;0,_xlfn.MINIFS(Matches[JOURNEY TIME],Matches[TIMEBIN],$B21,Matches[SITE IN],AM$9,Matches[SITE OUT],AM$10),"-"),"-")</f>
        <v>2.5115740740739856E-3</v>
      </c>
      <c r="AN21" s="56">
        <f>IFERROR(IF(COUNTIFS(Matches[TIMEBIN],$B21,Matches[SITE IN],AM$9,Matches[SITE OUT],AM$10)&gt;0,AVERAGEIFS(Matches[JOURNEY TIME],Matches[TIMEBIN],$B21,Matches[SITE IN],AM$9,Matches[SITE OUT],AM$10),"-"),"-")</f>
        <v>0.16575520833333324</v>
      </c>
      <c r="AO21" s="57">
        <f>IFERROR(IF(COUNTIFS(Matches[TIMEBIN],$B21,Matches[SITE IN],AM$9,Matches[SITE OUT],AM$10)&gt;0,_xlfn.MAXIFS(Matches[JOURNEY TIME],Matches[TIMEBIN],$B21,Matches[SITE IN],AM$9,Matches[SITE OUT],AM$10),"-"),"-")</f>
        <v>0.423877314814815</v>
      </c>
      <c r="AP21" s="58" t="str">
        <f>IFERROR(IF(COUNTIFS(Matches[TIMEBIN],$B21,Matches[SITE IN],AM$9,Matches[SITE OUT],AP$10)&gt;0,_xlfn.MINIFS(Matches[JOURNEY TIME],Matches[TIMEBIN],$B21,Matches[SITE IN],AM$9,Matches[SITE OUT],AP$10),"-"),"-")</f>
        <v>-</v>
      </c>
      <c r="AQ21" s="56" t="str">
        <f>IFERROR(IF(COUNTIFS(Matches[TIMEBIN],$B21,Matches[SITE IN],AM$9,Matches[SITE OUT],AP$10)&gt;0,AVERAGEIFS(Matches[JOURNEY TIME],Matches[TIMEBIN],$B21,Matches[SITE IN],AM$9,Matches[SITE OUT],AP$10),"-"),"-")</f>
        <v>-</v>
      </c>
      <c r="AR21" s="57" t="str">
        <f>IFERROR(IF(COUNTIFS(Matches[TIMEBIN],$B21,Matches[SITE IN],AM$9,Matches[SITE OUT],AP$10)&gt;0,_xlfn.MAXIFS(Matches[JOURNEY TIME],Matches[TIMEBIN],$B21,Matches[SITE IN],AM$9,Matches[SITE OUT],AP$10),"-"),"-")</f>
        <v>-</v>
      </c>
      <c r="AS21" s="58">
        <f>IFERROR(IF(COUNTIFS(Matches[TIMEBIN],$B21,Matches[SITE IN],AM$9,Matches[SITE OUT],AS$10)&gt;0,_xlfn.MINIFS(Matches[JOURNEY TIME],Matches[TIMEBIN],$B21,Matches[SITE IN],AM$9,Matches[SITE OUT],AS$10),"-"),"-")</f>
        <v>7.5231481481496942E-4</v>
      </c>
      <c r="AT21" s="56">
        <f>IFERROR(IF(COUNTIFS(Matches[TIMEBIN],$B21,Matches[SITE IN],AM$9,Matches[SITE OUT],AS$10)&gt;0,AVERAGEIFS(Matches[JOURNEY TIME],Matches[TIMEBIN],$B21,Matches[SITE IN],AM$9,Matches[SITE OUT],AS$10),"-"),"-")</f>
        <v>4.9247685185185019E-3</v>
      </c>
      <c r="AU21" s="57">
        <f>IFERROR(IF(COUNTIFS(Matches[TIMEBIN],$B21,Matches[SITE IN],AM$9,Matches[SITE OUT],AS$10)&gt;0,_xlfn.MAXIFS(Matches[JOURNEY TIME],Matches[TIMEBIN],$B21,Matches[SITE IN],AM$9,Matches[SITE OUT],AS$10),"-"),"-")</f>
        <v>9.0972222222220345E-3</v>
      </c>
      <c r="AV21" s="58" t="str">
        <f>IFERROR(IF(COUNTIFS(Matches[TIMEBIN],$B21,Matches[SITE IN],AM$9,Matches[SITE OUT],AV$10)&gt;0,_xlfn.MINIFS(Matches[JOURNEY TIME],Matches[TIMEBIN],$B21,Matches[SITE IN],AM$9,Matches[SITE OUT],AV$10),"-"),"-")</f>
        <v>-</v>
      </c>
      <c r="AW21" s="56" t="str">
        <f>IFERROR(IF(COUNTIFS(Matches[TIMEBIN],$B21,Matches[SITE IN],AM$9,Matches[SITE OUT],AV$10)&gt;0,AVERAGEIFS(Matches[JOURNEY TIME],Matches[TIMEBIN],$B21,Matches[SITE IN],AM$9,Matches[SITE OUT],AV$10),"-"),"-")</f>
        <v>-</v>
      </c>
      <c r="AX21" s="57" t="str">
        <f>IFERROR(IF(COUNTIFS(Matches[TIMEBIN],$B21,Matches[SITE IN],AM$9,Matches[SITE OUT],AV$10)&gt;0,_xlfn.MAXIFS(Matches[JOURNEY TIME],Matches[TIMEBIN],$B21,Matches[SITE IN],AM$9,Matches[SITE OUT],AV$10),"-"),"-")</f>
        <v>-</v>
      </c>
      <c r="AY21" s="56">
        <f>IFERROR(IF(COUNTIFS(Matches[TIMEBIN],$B21,Matches[SITE IN],AM$9,Matches[SITE OUT],AY$10)&gt;0,_xlfn.MINIFS(Matches[JOURNEY TIME],Matches[TIMEBIN],$B21,Matches[SITE IN],AM$9,Matches[SITE OUT],AY$10),"-"),"-")</f>
        <v>2.7777777777798773E-4</v>
      </c>
      <c r="AZ21" s="56">
        <f>IFERROR(IF(COUNTIFS(Matches[TIMEBIN],$B21,Matches[SITE IN],AM$9,Matches[SITE OUT],AY$10)&gt;0,AVERAGEIFS(Matches[JOURNEY TIME],Matches[TIMEBIN],$B21,Matches[SITE IN],AM$9,Matches[SITE OUT],AY$10),"-"),"-")</f>
        <v>7.5617283950633418E-4</v>
      </c>
      <c r="BA21" s="59">
        <f>IFERROR(IF(COUNTIFS(Matches[TIMEBIN],$B21,Matches[SITE IN],AM$9,Matches[SITE OUT],AY$10)&gt;0,_xlfn.MAXIFS(Matches[JOURNEY TIME],Matches[TIMEBIN],$B21,Matches[SITE IN],AM$9,Matches[SITE OUT],AY$10),"-"),"-")</f>
        <v>1.7129629629629717E-3</v>
      </c>
      <c r="BB21" s="55">
        <f>IFERROR(IF(COUNTIFS(Matches[TIMEBIN],$B21,Matches[SITE IN],BB$9,Matches[SITE OUT],BB$10)&gt;0,_xlfn.MINIFS(Matches[JOURNEY TIME],Matches[TIMEBIN],$B21,Matches[SITE IN],BB$9,Matches[SITE OUT],BB$10),"-"),"-")</f>
        <v>6.4814814814800892E-4</v>
      </c>
      <c r="BC21" s="56">
        <f>IFERROR(IF(COUNTIFS(Matches[TIMEBIN],$B21,Matches[SITE IN],BB$9,Matches[SITE OUT],BB$10)&gt;0,AVERAGEIFS(Matches[JOURNEY TIME],Matches[TIMEBIN],$B21,Matches[SITE IN],BB$9,Matches[SITE OUT],BB$10),"-"),"-")</f>
        <v>3.186728395061659E-3</v>
      </c>
      <c r="BD21" s="57">
        <f>IFERROR(IF(COUNTIFS(Matches[TIMEBIN],$B21,Matches[SITE IN],BB$9,Matches[SITE OUT],BB$10)&gt;0,_xlfn.MAXIFS(Matches[JOURNEY TIME],Matches[TIMEBIN],$B21,Matches[SITE IN],BB$9,Matches[SITE OUT],BB$10),"-"),"-")</f>
        <v>6.5740740740739545E-3</v>
      </c>
      <c r="BE21" s="58" t="str">
        <f>IFERROR(IF(COUNTIFS(Matches[TIMEBIN],$B21,Matches[SITE IN],BB$9,Matches[SITE OUT],BE$10)&gt;0,_xlfn.MINIFS(Matches[JOURNEY TIME],Matches[TIMEBIN],$B21,Matches[SITE IN],BB$9,Matches[SITE OUT],BE$10),"-"),"-")</f>
        <v>-</v>
      </c>
      <c r="BF21" s="56" t="str">
        <f>IFERROR(IF(COUNTIFS(Matches[TIMEBIN],$B21,Matches[SITE IN],BB$9,Matches[SITE OUT],BE$10)&gt;0,AVERAGEIFS(Matches[JOURNEY TIME],Matches[TIMEBIN],$B21,Matches[SITE IN],BB$9,Matches[SITE OUT],BE$10),"-"),"-")</f>
        <v>-</v>
      </c>
      <c r="BG21" s="57" t="str">
        <f>IFERROR(IF(COUNTIFS(Matches[TIMEBIN],$B21,Matches[SITE IN],BB$9,Matches[SITE OUT],BE$10)&gt;0,_xlfn.MAXIFS(Matches[JOURNEY TIME],Matches[TIMEBIN],$B21,Matches[SITE IN],BB$9,Matches[SITE OUT],BE$10),"-"),"-")</f>
        <v>-</v>
      </c>
      <c r="BH21" s="58">
        <f>IFERROR(IF(COUNTIFS(Matches[TIMEBIN],$B21,Matches[SITE IN],BB$9,Matches[SITE OUT],BH$10)&gt;0,_xlfn.MINIFS(Matches[JOURNEY TIME],Matches[TIMEBIN],$B21,Matches[SITE IN],BB$9,Matches[SITE OUT],BH$10),"-"),"-")</f>
        <v>4.9768518518500393E-4</v>
      </c>
      <c r="BI21" s="56">
        <f>IFERROR(IF(COUNTIFS(Matches[TIMEBIN],$B21,Matches[SITE IN],BB$9,Matches[SITE OUT],BH$10)&gt;0,AVERAGEIFS(Matches[JOURNEY TIME],Matches[TIMEBIN],$B21,Matches[SITE IN],BB$9,Matches[SITE OUT],BH$10),"-"),"-")</f>
        <v>3.8310185185184975E-3</v>
      </c>
      <c r="BJ21" s="57">
        <f>IFERROR(IF(COUNTIFS(Matches[TIMEBIN],$B21,Matches[SITE IN],BB$9,Matches[SITE OUT],BH$10)&gt;0,_xlfn.MAXIFS(Matches[JOURNEY TIME],Matches[TIMEBIN],$B21,Matches[SITE IN],BB$9,Matches[SITE OUT],BH$10),"-"),"-")</f>
        <v>7.1643518518519911E-3</v>
      </c>
      <c r="BK21" s="58" t="str">
        <f>IFERROR(IF(COUNTIFS(Matches[TIMEBIN],$B21,Matches[SITE IN],BB$9,Matches[SITE OUT],BK$10)&gt;0,_xlfn.MINIFS(Matches[JOURNEY TIME],Matches[TIMEBIN],$B21,Matches[SITE IN],BB$9,Matches[SITE OUT],BK$10),"-"),"-")</f>
        <v>-</v>
      </c>
      <c r="BL21" s="56" t="str">
        <f>IFERROR(IF(COUNTIFS(Matches[TIMEBIN],$B21,Matches[SITE IN],BB$9,Matches[SITE OUT],BK$10)&gt;0,AVERAGEIFS(Matches[JOURNEY TIME],Matches[TIMEBIN],$B21,Matches[SITE IN],BB$9,Matches[SITE OUT],BK$10),"-"),"-")</f>
        <v>-</v>
      </c>
      <c r="BM21" s="57" t="str">
        <f>IFERROR(IF(COUNTIFS(Matches[TIMEBIN],$B21,Matches[SITE IN],BB$9,Matches[SITE OUT],BK$10)&gt;0,_xlfn.MAXIFS(Matches[JOURNEY TIME],Matches[TIMEBIN],$B21,Matches[SITE IN],BB$9,Matches[SITE OUT],BK$10),"-"),"-")</f>
        <v>-</v>
      </c>
      <c r="BN21" s="56" t="str">
        <f>IFERROR(IF(COUNTIFS(Matches[TIMEBIN],$B21,Matches[SITE IN],BB$9,Matches[SITE OUT],BN$10)&gt;0,_xlfn.MINIFS(Matches[JOURNEY TIME],Matches[TIMEBIN],$B21,Matches[SITE IN],BB$9,Matches[SITE OUT],BN$10),"-"),"-")</f>
        <v>-</v>
      </c>
      <c r="BO21" s="56" t="str">
        <f>IFERROR(IF(COUNTIFS(Matches[TIMEBIN],$B21,Matches[SITE IN],BB$9,Matches[SITE OUT],BN$10)&gt;0,AVERAGEIFS(Matches[JOURNEY TIME],Matches[TIMEBIN],$B21,Matches[SITE IN],BB$9,Matches[SITE OUT],BN$10),"-"),"-")</f>
        <v>-</v>
      </c>
      <c r="BP21" s="60" t="str">
        <f>IFERROR(IF(COUNTIFS(Matches[TIMEBIN],$B21,Matches[SITE IN],BB$9,Matches[SITE OUT],BN$10)&gt;0,_xlfn.MAXIFS(Matches[JOURNEY TIME],Matches[TIMEBIN],$B21,Matches[SITE IN],BB$9,Matches[SITE OUT],BN$10),"-"),"-")</f>
        <v>-</v>
      </c>
    </row>
    <row r="22" spans="2:68">
      <c r="B22" s="61" t="str">
        <v>08:30 - 08:45</v>
      </c>
      <c r="C22" s="62">
        <f>IFERROR(IF(COUNTIFS(Matches[TIMEBIN],$B22,Matches[SITE IN],C$9,Matches[SITE OUT],C$10)&gt;0,_xlfn.MINIFS(Matches[JOURNEY TIME],Matches[TIMEBIN],$B22,Matches[SITE IN],C$9,Matches[SITE OUT],C$10),"-"),"-")</f>
        <v>6.9444444444399789E-4</v>
      </c>
      <c r="D22" s="63">
        <f>IFERROR(IF(COUNTIFS(Matches[TIMEBIN],$B22,Matches[SITE IN],C$9,Matches[SITE OUT],C$10)&gt;0,AVERAGEIFS(Matches[JOURNEY TIME],Matches[TIMEBIN],$B22,Matches[SITE IN],C$9,Matches[SITE OUT],C$10),"-"),"-")</f>
        <v>5.9597222222221802E-2</v>
      </c>
      <c r="E22" s="64">
        <f>IFERROR(IF(COUNTIFS(Matches[TIMEBIN],$B22,Matches[SITE IN],C$9,Matches[SITE OUT],C$10)&gt;0,_xlfn.MAXIFS(Matches[JOURNEY TIME],Matches[TIMEBIN],$B22,Matches[SITE IN],C$9,Matches[SITE OUT],C$10),"-"),"-")</f>
        <v>0.24398148148148097</v>
      </c>
      <c r="F22" s="65">
        <f>IFERROR(IF(COUNTIFS(Matches[TIMEBIN],$B22,Matches[SITE IN],C$9,Matches[SITE OUT],F$10)&gt;0,_xlfn.MINIFS(Matches[JOURNEY TIME],Matches[TIMEBIN],$B22,Matches[SITE IN],C$9,Matches[SITE OUT],F$10),"-"),"-")</f>
        <v>5.2083333333402537E-4</v>
      </c>
      <c r="G22" s="63">
        <f>IFERROR(IF(COUNTIFS(Matches[TIMEBIN],$B22,Matches[SITE IN],C$9,Matches[SITE OUT],F$10)&gt;0,AVERAGEIFS(Matches[JOURNEY TIME],Matches[TIMEBIN],$B22,Matches[SITE IN],C$9,Matches[SITE OUT],F$10),"-"),"-")</f>
        <v>3.221450617283967E-2</v>
      </c>
      <c r="H22" s="64">
        <f>IFERROR(IF(COUNTIFS(Matches[TIMEBIN],$B22,Matches[SITE IN],C$9,Matches[SITE OUT],F$10)&gt;0,_xlfn.MAXIFS(Matches[JOURNEY TIME],Matches[TIMEBIN],$B22,Matches[SITE IN],C$9,Matches[SITE OUT],F$10),"-"),"-")</f>
        <v>0.15822916666666598</v>
      </c>
      <c r="I22" s="65" t="str">
        <f>IFERROR(IF(COUNTIFS(Matches[TIMEBIN],$B22,Matches[SITE IN],C$9,Matches[SITE OUT],I$10)&gt;0,_xlfn.MINIFS(Matches[JOURNEY TIME],Matches[TIMEBIN],$B22,Matches[SITE IN],C$9,Matches[SITE OUT],I$10),"-"),"-")</f>
        <v>-</v>
      </c>
      <c r="J22" s="63" t="str">
        <f>IFERROR(IF(COUNTIFS(Matches[TIMEBIN],$B22,Matches[SITE IN],C$9,Matches[SITE OUT],I$10)&gt;0,AVERAGEIFS(Matches[JOURNEY TIME],Matches[TIMEBIN],$B22,Matches[SITE IN],C$9,Matches[SITE OUT],I$10),"-"),"-")</f>
        <v>-</v>
      </c>
      <c r="K22" s="64" t="str">
        <f>IFERROR(IF(COUNTIFS(Matches[TIMEBIN],$B22,Matches[SITE IN],C$9,Matches[SITE OUT],I$10)&gt;0,_xlfn.MAXIFS(Matches[JOURNEY TIME],Matches[TIMEBIN],$B22,Matches[SITE IN],C$9,Matches[SITE OUT],I$10),"-"),"-")</f>
        <v>-</v>
      </c>
      <c r="L22" s="65" t="str">
        <f>IFERROR(IF(COUNTIFS(Matches[TIMEBIN],$B22,Matches[SITE IN],C$9,Matches[SITE OUT],L$10)&gt;0,_xlfn.MINIFS(Matches[JOURNEY TIME],Matches[TIMEBIN],$B22,Matches[SITE IN],C$9,Matches[SITE OUT],L$10),"-"),"-")</f>
        <v>-</v>
      </c>
      <c r="M22" s="63" t="str">
        <f>IFERROR(IF(COUNTIFS(Matches[TIMEBIN],$B22,Matches[SITE IN],C$9,Matches[SITE OUT],L$10)&gt;0,AVERAGEIFS(Matches[JOURNEY TIME],Matches[TIMEBIN],$B22,Matches[SITE IN],C$9,Matches[SITE OUT],L$10),"-"),"-")</f>
        <v>-</v>
      </c>
      <c r="N22" s="64" t="str">
        <f>IFERROR(IF(COUNTIFS(Matches[TIMEBIN],$B22,Matches[SITE IN],C$9,Matches[SITE OUT],L$10)&gt;0,_xlfn.MAXIFS(Matches[JOURNEY TIME],Matches[TIMEBIN],$B22,Matches[SITE IN],C$9,Matches[SITE OUT],L$10),"-"),"-")</f>
        <v>-</v>
      </c>
      <c r="O22" s="65">
        <f>IFERROR(IF(COUNTIFS(Matches[TIMEBIN],$B22,Matches[SITE IN],C$9,Matches[SITE OUT],O$10)&gt;0,_xlfn.MINIFS(Matches[JOURNEY TIME],Matches[TIMEBIN],$B22,Matches[SITE IN],C$9,Matches[SITE OUT],O$10),"-"),"-")</f>
        <v>9.2592592592599665E-4</v>
      </c>
      <c r="P22" s="63">
        <f>IFERROR(IF(COUNTIFS(Matches[TIMEBIN],$B22,Matches[SITE IN],C$9,Matches[SITE OUT],O$10)&gt;0,AVERAGEIFS(Matches[JOURNEY TIME],Matches[TIMEBIN],$B22,Matches[SITE IN],C$9,Matches[SITE OUT],O$10),"-"),"-")</f>
        <v>7.380208333333349E-2</v>
      </c>
      <c r="Q22" s="64">
        <f>IFERROR(IF(COUNTIFS(Matches[TIMEBIN],$B22,Matches[SITE IN],C$9,Matches[SITE OUT],O$10)&gt;0,_xlfn.MAXIFS(Matches[JOURNEY TIME],Matches[TIMEBIN],$B22,Matches[SITE IN],C$9,Matches[SITE OUT],O$10),"-"),"-")</f>
        <v>0.14667824074074098</v>
      </c>
      <c r="R22" s="65">
        <f>IFERROR(IF(COUNTIFS(Matches[TIMEBIN],$B22,Matches[SITE IN],C$9,Matches[SITE OUT],R$10)&gt;0,_xlfn.MINIFS(Matches[JOURNEY TIME],Matches[TIMEBIN],$B22,Matches[SITE IN],C$9,Matches[SITE OUT],R$10),"-"),"-")</f>
        <v>1.2615740740740122E-3</v>
      </c>
      <c r="S22" s="63">
        <f>IFERROR(IF(COUNTIFS(Matches[TIMEBIN],$B22,Matches[SITE IN],C$9,Matches[SITE OUT],R$10)&gt;0,AVERAGEIFS(Matches[JOURNEY TIME],Matches[TIMEBIN],$B22,Matches[SITE IN],C$9,Matches[SITE OUT],R$10),"-"),"-")</f>
        <v>6.4402006172839685E-2</v>
      </c>
      <c r="T22" s="66">
        <f>IFERROR(IF(COUNTIFS(Matches[TIMEBIN],$B22,Matches[SITE IN],C$9,Matches[SITE OUT],R$10)&gt;0,_xlfn.MAXIFS(Matches[JOURNEY TIME],Matches[TIMEBIN],$B22,Matches[SITE IN],C$9,Matches[SITE OUT],R$10),"-"),"-")</f>
        <v>0.118344907407408</v>
      </c>
      <c r="U22" s="62" t="str">
        <f>IFERROR(IF(COUNTIFS(Matches[TIMEBIN],$B22,Matches[SITE IN],U$9,Matches[SITE OUT],U$10)&gt;0,_xlfn.MINIFS(Matches[JOURNEY TIME],Matches[TIMEBIN],$B22,Matches[SITE IN],U$9,Matches[SITE OUT],U$10),"-"),"-")</f>
        <v>-</v>
      </c>
      <c r="V22" s="63" t="str">
        <f>IFERROR(IF(COUNTIFS(Matches[TIMEBIN],$B22,Matches[SITE IN],U$9,Matches[SITE OUT],U$10)&gt;0,AVERAGEIFS(Matches[JOURNEY TIME],Matches[TIMEBIN],$B22,Matches[SITE IN],U$9,Matches[SITE OUT],U$10),"-"),"-")</f>
        <v>-</v>
      </c>
      <c r="W22" s="66" t="str">
        <f>IFERROR(IF(COUNTIFS(Matches[TIMEBIN],$B22,Matches[SITE IN],U$9,Matches[SITE OUT],U$10)&gt;0,_xlfn.MAXIFS(Matches[JOURNEY TIME],Matches[TIMEBIN],$B22,Matches[SITE IN],U$9,Matches[SITE OUT],U$10),"-"),"-")</f>
        <v>-</v>
      </c>
      <c r="X22" s="62" t="str">
        <f>IFERROR(IF(COUNTIFS(Matches[TIMEBIN],$B22,Matches[SITE IN],X$9,Matches[SITE OUT],X$10)&gt;0,_xlfn.MINIFS(Matches[JOURNEY TIME],Matches[TIMEBIN],$B22,Matches[SITE IN],X$9,Matches[SITE OUT],X$10),"-"),"-")</f>
        <v>-</v>
      </c>
      <c r="Y22" s="63" t="str">
        <f>IFERROR(IF(COUNTIFS(Matches[TIMEBIN],$B22,Matches[SITE IN],X$9,Matches[SITE OUT],X$10)&gt;0,AVERAGEIFS(Matches[JOURNEY TIME],Matches[TIMEBIN],$B22,Matches[SITE IN],X$9,Matches[SITE OUT],X$10),"-"),"-")</f>
        <v>-</v>
      </c>
      <c r="Z22" s="64" t="str">
        <f>IFERROR(IF(COUNTIFS(Matches[TIMEBIN],$B22,Matches[SITE IN],X$9,Matches[SITE OUT],X$10)&gt;0,_xlfn.MAXIFS(Matches[JOURNEY TIME],Matches[TIMEBIN],$B22,Matches[SITE IN],X$9,Matches[SITE OUT],X$10),"-"),"-")</f>
        <v>-</v>
      </c>
      <c r="AA22" s="65">
        <f>IFERROR(IF(COUNTIFS(Matches[TIMEBIN],$B22,Matches[SITE IN],X$9,Matches[SITE OUT],AA$10)&gt;0,_xlfn.MINIFS(Matches[JOURNEY TIME],Matches[TIMEBIN],$B22,Matches[SITE IN],X$9,Matches[SITE OUT],AA$10),"-"),"-")</f>
        <v>4.398148148140324E-4</v>
      </c>
      <c r="AB22" s="63">
        <f>IFERROR(IF(COUNTIFS(Matches[TIMEBIN],$B22,Matches[SITE IN],X$9,Matches[SITE OUT],AA$10)&gt;0,AVERAGEIFS(Matches[JOURNEY TIME],Matches[TIMEBIN],$B22,Matches[SITE IN],X$9,Matches[SITE OUT],AA$10),"-"),"-")</f>
        <v>1.1998456790120089E-3</v>
      </c>
      <c r="AC22" s="64">
        <f>IFERROR(IF(COUNTIFS(Matches[TIMEBIN],$B22,Matches[SITE IN],X$9,Matches[SITE OUT],AA$10)&gt;0,_xlfn.MAXIFS(Matches[JOURNEY TIME],Matches[TIMEBIN],$B22,Matches[SITE IN],X$9,Matches[SITE OUT],AA$10),"-"),"-")</f>
        <v>2.1412037037030207E-3</v>
      </c>
      <c r="AD22" s="65">
        <f>IFERROR(IF(COUNTIFS(Matches[TIMEBIN],$B22,Matches[SITE IN],X$9,Matches[SITE OUT],AD$10)&gt;0,_xlfn.MINIFS(Matches[JOURNEY TIME],Matches[TIMEBIN],$B22,Matches[SITE IN],X$9,Matches[SITE OUT],AD$10),"-"),"-")</f>
        <v>2.54629629630021E-4</v>
      </c>
      <c r="AE22" s="63">
        <f>IFERROR(IF(COUNTIFS(Matches[TIMEBIN],$B22,Matches[SITE IN],X$9,Matches[SITE OUT],AD$10)&gt;0,AVERAGEIFS(Matches[JOURNEY TIME],Matches[TIMEBIN],$B22,Matches[SITE IN],X$9,Matches[SITE OUT],AD$10),"-"),"-")</f>
        <v>2.0023148148148512E-2</v>
      </c>
      <c r="AF22" s="64">
        <f>IFERROR(IF(COUNTIFS(Matches[TIMEBIN],$B22,Matches[SITE IN],X$9,Matches[SITE OUT],AD$10)&gt;0,_xlfn.MAXIFS(Matches[JOURNEY TIME],Matches[TIMEBIN],$B22,Matches[SITE IN],X$9,Matches[SITE OUT],AD$10),"-"),"-")</f>
        <v>3.9791666666667003E-2</v>
      </c>
      <c r="AG22" s="65" t="str">
        <f>IFERROR(IF(COUNTIFS(Matches[TIMEBIN],$B22,Matches[SITE IN],X$9,Matches[SITE OUT],AG$10)&gt;0,_xlfn.MINIFS(Matches[JOURNEY TIME],Matches[TIMEBIN],$B22,Matches[SITE IN],X$9,Matches[SITE OUT],AG$10),"-"),"-")</f>
        <v>-</v>
      </c>
      <c r="AH22" s="63" t="str">
        <f>IFERROR(IF(COUNTIFS(Matches[TIMEBIN],$B22,Matches[SITE IN],X$9,Matches[SITE OUT],AG$10)&gt;0,AVERAGEIFS(Matches[JOURNEY TIME],Matches[TIMEBIN],$B22,Matches[SITE IN],X$9,Matches[SITE OUT],AG$10),"-"),"-")</f>
        <v>-</v>
      </c>
      <c r="AI22" s="64" t="str">
        <f>IFERROR(IF(COUNTIFS(Matches[TIMEBIN],$B22,Matches[SITE IN],X$9,Matches[SITE OUT],AG$10)&gt;0,_xlfn.MAXIFS(Matches[JOURNEY TIME],Matches[TIMEBIN],$B22,Matches[SITE IN],X$9,Matches[SITE OUT],AG$10),"-"),"-")</f>
        <v>-</v>
      </c>
      <c r="AJ22" s="63" t="str">
        <f>IFERROR(IF(COUNTIFS(Matches[TIMEBIN],$B22,Matches[SITE IN],X$9,Matches[SITE OUT],AJ$10)&gt;0,_xlfn.MINIFS(Matches[JOURNEY TIME],Matches[TIMEBIN],$B22,Matches[SITE IN],X$9,Matches[SITE OUT],AJ$10),"-"),"-")</f>
        <v>-</v>
      </c>
      <c r="AK22" s="63" t="str">
        <f>IFERROR(IF(COUNTIFS(Matches[TIMEBIN],$B22,Matches[SITE IN],X$9,Matches[SITE OUT],AJ$10)&gt;0,AVERAGEIFS(Matches[JOURNEY TIME],Matches[TIMEBIN],$B22,Matches[SITE IN],X$9,Matches[SITE OUT],AJ$10),"-"),"-")</f>
        <v>-</v>
      </c>
      <c r="AL22" s="66" t="str">
        <f>IFERROR(IF(COUNTIFS(Matches[TIMEBIN],$B22,Matches[SITE IN],X$9,Matches[SITE OUT],AJ$10)&gt;0,_xlfn.MAXIFS(Matches[JOURNEY TIME],Matches[TIMEBIN],$B22,Matches[SITE IN],X$9,Matches[SITE OUT],AJ$10),"-"),"-")</f>
        <v>-</v>
      </c>
      <c r="AM22" s="62" t="str">
        <f>IFERROR(IF(COUNTIFS(Matches[TIMEBIN],$B22,Matches[SITE IN],AM$9,Matches[SITE OUT],AM$10)&gt;0,_xlfn.MINIFS(Matches[JOURNEY TIME],Matches[TIMEBIN],$B22,Matches[SITE IN],AM$9,Matches[SITE OUT],AM$10),"-"),"-")</f>
        <v>-</v>
      </c>
      <c r="AN22" s="63" t="str">
        <f>IFERROR(IF(COUNTIFS(Matches[TIMEBIN],$B22,Matches[SITE IN],AM$9,Matches[SITE OUT],AM$10)&gt;0,AVERAGEIFS(Matches[JOURNEY TIME],Matches[TIMEBIN],$B22,Matches[SITE IN],AM$9,Matches[SITE OUT],AM$10),"-"),"-")</f>
        <v>-</v>
      </c>
      <c r="AO22" s="64" t="str">
        <f>IFERROR(IF(COUNTIFS(Matches[TIMEBIN],$B22,Matches[SITE IN],AM$9,Matches[SITE OUT],AM$10)&gt;0,_xlfn.MAXIFS(Matches[JOURNEY TIME],Matches[TIMEBIN],$B22,Matches[SITE IN],AM$9,Matches[SITE OUT],AM$10),"-"),"-")</f>
        <v>-</v>
      </c>
      <c r="AP22" s="65" t="str">
        <f>IFERROR(IF(COUNTIFS(Matches[TIMEBIN],$B22,Matches[SITE IN],AM$9,Matches[SITE OUT],AP$10)&gt;0,_xlfn.MINIFS(Matches[JOURNEY TIME],Matches[TIMEBIN],$B22,Matches[SITE IN],AM$9,Matches[SITE OUT],AP$10),"-"),"-")</f>
        <v>-</v>
      </c>
      <c r="AQ22" s="63" t="str">
        <f>IFERROR(IF(COUNTIFS(Matches[TIMEBIN],$B22,Matches[SITE IN],AM$9,Matches[SITE OUT],AP$10)&gt;0,AVERAGEIFS(Matches[JOURNEY TIME],Matches[TIMEBIN],$B22,Matches[SITE IN],AM$9,Matches[SITE OUT],AP$10),"-"),"-")</f>
        <v>-</v>
      </c>
      <c r="AR22" s="64" t="str">
        <f>IFERROR(IF(COUNTIFS(Matches[TIMEBIN],$B22,Matches[SITE IN],AM$9,Matches[SITE OUT],AP$10)&gt;0,_xlfn.MAXIFS(Matches[JOURNEY TIME],Matches[TIMEBIN],$B22,Matches[SITE IN],AM$9,Matches[SITE OUT],AP$10),"-"),"-")</f>
        <v>-</v>
      </c>
      <c r="AS22" s="65">
        <f>IFERROR(IF(COUNTIFS(Matches[TIMEBIN],$B22,Matches[SITE IN],AM$9,Matches[SITE OUT],AS$10)&gt;0,_xlfn.MINIFS(Matches[JOURNEY TIME],Matches[TIMEBIN],$B22,Matches[SITE IN],AM$9,Matches[SITE OUT],AS$10),"-"),"-")</f>
        <v>8.1481481481480156E-3</v>
      </c>
      <c r="AT22" s="63">
        <f>IFERROR(IF(COUNTIFS(Matches[TIMEBIN],$B22,Matches[SITE IN],AM$9,Matches[SITE OUT],AS$10)&gt;0,AVERAGEIFS(Matches[JOURNEY TIME],Matches[TIMEBIN],$B22,Matches[SITE IN],AM$9,Matches[SITE OUT],AS$10),"-"),"-")</f>
        <v>3.0995370370370007E-2</v>
      </c>
      <c r="AU22" s="64">
        <f>IFERROR(IF(COUNTIFS(Matches[TIMEBIN],$B22,Matches[SITE IN],AM$9,Matches[SITE OUT],AS$10)&gt;0,_xlfn.MAXIFS(Matches[JOURNEY TIME],Matches[TIMEBIN],$B22,Matches[SITE IN],AM$9,Matches[SITE OUT],AS$10),"-"),"-")</f>
        <v>5.3842592592591998E-2</v>
      </c>
      <c r="AV22" s="65">
        <f>IFERROR(IF(COUNTIFS(Matches[TIMEBIN],$B22,Matches[SITE IN],AM$9,Matches[SITE OUT],AV$10)&gt;0,_xlfn.MINIFS(Matches[JOURNEY TIME],Matches[TIMEBIN],$B22,Matches[SITE IN],AM$9,Matches[SITE OUT],AV$10),"-"),"-")</f>
        <v>1.9675925925999316E-4</v>
      </c>
      <c r="AW22" s="63">
        <f>IFERROR(IF(COUNTIFS(Matches[TIMEBIN],$B22,Matches[SITE IN],AM$9,Matches[SITE OUT],AV$10)&gt;0,AVERAGEIFS(Matches[JOURNEY TIME],Matches[TIMEBIN],$B22,Matches[SITE IN],AM$9,Matches[SITE OUT],AV$10),"-"),"-")</f>
        <v>1.9675925925999316E-4</v>
      </c>
      <c r="AX22" s="64">
        <f>IFERROR(IF(COUNTIFS(Matches[TIMEBIN],$B22,Matches[SITE IN],AM$9,Matches[SITE OUT],AV$10)&gt;0,_xlfn.MAXIFS(Matches[JOURNEY TIME],Matches[TIMEBIN],$B22,Matches[SITE IN],AM$9,Matches[SITE OUT],AV$10),"-"),"-")</f>
        <v>1.9675925925999316E-4</v>
      </c>
      <c r="AY22" s="63">
        <f>IFERROR(IF(COUNTIFS(Matches[TIMEBIN],$B22,Matches[SITE IN],AM$9,Matches[SITE OUT],AY$10)&gt;0,_xlfn.MINIFS(Matches[JOURNEY TIME],Matches[TIMEBIN],$B22,Matches[SITE IN],AM$9,Matches[SITE OUT],AY$10),"-"),"-")</f>
        <v>2.0486111111110428E-3</v>
      </c>
      <c r="AZ22" s="63">
        <f>IFERROR(IF(COUNTIFS(Matches[TIMEBIN],$B22,Matches[SITE IN],AM$9,Matches[SITE OUT],AY$10)&gt;0,AVERAGEIFS(Matches[JOURNEY TIME],Matches[TIMEBIN],$B22,Matches[SITE IN],AM$9,Matches[SITE OUT],AY$10),"-"),"-")</f>
        <v>2.0486111111110428E-3</v>
      </c>
      <c r="BA22" s="66">
        <f>IFERROR(IF(COUNTIFS(Matches[TIMEBIN],$B22,Matches[SITE IN],AM$9,Matches[SITE OUT],AY$10)&gt;0,_xlfn.MAXIFS(Matches[JOURNEY TIME],Matches[TIMEBIN],$B22,Matches[SITE IN],AM$9,Matches[SITE OUT],AY$10),"-"),"-")</f>
        <v>2.0486111111110428E-3</v>
      </c>
      <c r="BB22" s="62">
        <f>IFERROR(IF(COUNTIFS(Matches[TIMEBIN],$B22,Matches[SITE IN],BB$9,Matches[SITE OUT],BB$10)&gt;0,_xlfn.MINIFS(Matches[JOURNEY TIME],Matches[TIMEBIN],$B22,Matches[SITE IN],BB$9,Matches[SITE OUT],BB$10),"-"),"-")</f>
        <v>8.4490740740700288E-4</v>
      </c>
      <c r="BC22" s="63">
        <f>IFERROR(IF(COUNTIFS(Matches[TIMEBIN],$B22,Matches[SITE IN],BB$9,Matches[SITE OUT],BB$10)&gt;0,AVERAGEIFS(Matches[JOURNEY TIME],Matches[TIMEBIN],$B22,Matches[SITE IN],BB$9,Matches[SITE OUT],BB$10),"-"),"-")</f>
        <v>9.0277777777750257E-4</v>
      </c>
      <c r="BD22" s="64">
        <f>IFERROR(IF(COUNTIFS(Matches[TIMEBIN],$B22,Matches[SITE IN],BB$9,Matches[SITE OUT],BB$10)&gt;0,_xlfn.MAXIFS(Matches[JOURNEY TIME],Matches[TIMEBIN],$B22,Matches[SITE IN],BB$9,Matches[SITE OUT],BB$10),"-"),"-")</f>
        <v>9.6064814814800226E-4</v>
      </c>
      <c r="BE22" s="65" t="str">
        <f>IFERROR(IF(COUNTIFS(Matches[TIMEBIN],$B22,Matches[SITE IN],BB$9,Matches[SITE OUT],BE$10)&gt;0,_xlfn.MINIFS(Matches[JOURNEY TIME],Matches[TIMEBIN],$B22,Matches[SITE IN],BB$9,Matches[SITE OUT],BE$10),"-"),"-")</f>
        <v>-</v>
      </c>
      <c r="BF22" s="63" t="str">
        <f>IFERROR(IF(COUNTIFS(Matches[TIMEBIN],$B22,Matches[SITE IN],BB$9,Matches[SITE OUT],BE$10)&gt;0,AVERAGEIFS(Matches[JOURNEY TIME],Matches[TIMEBIN],$B22,Matches[SITE IN],BB$9,Matches[SITE OUT],BE$10),"-"),"-")</f>
        <v>-</v>
      </c>
      <c r="BG22" s="64" t="str">
        <f>IFERROR(IF(COUNTIFS(Matches[TIMEBIN],$B22,Matches[SITE IN],BB$9,Matches[SITE OUT],BE$10)&gt;0,_xlfn.MAXIFS(Matches[JOURNEY TIME],Matches[TIMEBIN],$B22,Matches[SITE IN],BB$9,Matches[SITE OUT],BE$10),"-"),"-")</f>
        <v>-</v>
      </c>
      <c r="BH22" s="65">
        <f>IFERROR(IF(COUNTIFS(Matches[TIMEBIN],$B22,Matches[SITE IN],BB$9,Matches[SITE OUT],BH$10)&gt;0,_xlfn.MINIFS(Matches[JOURNEY TIME],Matches[TIMEBIN],$B22,Matches[SITE IN],BB$9,Matches[SITE OUT],BH$10),"-"),"-")</f>
        <v>3.4722222222299814E-4</v>
      </c>
      <c r="BI22" s="63">
        <f>IFERROR(IF(COUNTIFS(Matches[TIMEBIN],$B22,Matches[SITE IN],BB$9,Matches[SITE OUT],BH$10)&gt;0,AVERAGEIFS(Matches[JOURNEY TIME],Matches[TIMEBIN],$B22,Matches[SITE IN],BB$9,Matches[SITE OUT],BH$10),"-"),"-")</f>
        <v>1.8946759259259482E-2</v>
      </c>
      <c r="BJ22" s="64">
        <f>IFERROR(IF(COUNTIFS(Matches[TIMEBIN],$B22,Matches[SITE IN],BB$9,Matches[SITE OUT],BH$10)&gt;0,_xlfn.MAXIFS(Matches[JOURNEY TIME],Matches[TIMEBIN],$B22,Matches[SITE IN],BB$9,Matches[SITE OUT],BH$10),"-"),"-")</f>
        <v>7.2615740740741008E-2</v>
      </c>
      <c r="BK22" s="65">
        <f>IFERROR(IF(COUNTIFS(Matches[TIMEBIN],$B22,Matches[SITE IN],BB$9,Matches[SITE OUT],BK$10)&gt;0,_xlfn.MINIFS(Matches[JOURNEY TIME],Matches[TIMEBIN],$B22,Matches[SITE IN],BB$9,Matches[SITE OUT],BK$10),"-"),"-")</f>
        <v>1.5046296296300499E-4</v>
      </c>
      <c r="BL22" s="63">
        <f>IFERROR(IF(COUNTIFS(Matches[TIMEBIN],$B22,Matches[SITE IN],BB$9,Matches[SITE OUT],BK$10)&gt;0,AVERAGEIFS(Matches[JOURNEY TIME],Matches[TIMEBIN],$B22,Matches[SITE IN],BB$9,Matches[SITE OUT],BK$10),"-"),"-")</f>
        <v>1.5046296296300499E-4</v>
      </c>
      <c r="BM22" s="64">
        <f>IFERROR(IF(COUNTIFS(Matches[TIMEBIN],$B22,Matches[SITE IN],BB$9,Matches[SITE OUT],BK$10)&gt;0,_xlfn.MAXIFS(Matches[JOURNEY TIME],Matches[TIMEBIN],$B22,Matches[SITE IN],BB$9,Matches[SITE OUT],BK$10),"-"),"-")</f>
        <v>1.5046296296300499E-4</v>
      </c>
      <c r="BN22" s="63">
        <f>IFERROR(IF(COUNTIFS(Matches[TIMEBIN],$B22,Matches[SITE IN],BB$9,Matches[SITE OUT],BN$10)&gt;0,_xlfn.MINIFS(Matches[JOURNEY TIME],Matches[TIMEBIN],$B22,Matches[SITE IN],BB$9,Matches[SITE OUT],BN$10),"-"),"-")</f>
        <v>2.3148148148199876E-4</v>
      </c>
      <c r="BO22" s="63">
        <f>IFERROR(IF(COUNTIFS(Matches[TIMEBIN],$B22,Matches[SITE IN],BB$9,Matches[SITE OUT],BN$10)&gt;0,AVERAGEIFS(Matches[JOURNEY TIME],Matches[TIMEBIN],$B22,Matches[SITE IN],BB$9,Matches[SITE OUT],BN$10),"-"),"-")</f>
        <v>2.3148148148199876E-4</v>
      </c>
      <c r="BP22" s="67">
        <f>IFERROR(IF(COUNTIFS(Matches[TIMEBIN],$B22,Matches[SITE IN],BB$9,Matches[SITE OUT],BN$10)&gt;0,_xlfn.MAXIFS(Matches[JOURNEY TIME],Matches[TIMEBIN],$B22,Matches[SITE IN],BB$9,Matches[SITE OUT],BN$10),"-"),"-")</f>
        <v>2.3148148148199876E-4</v>
      </c>
    </row>
    <row r="23" spans="2:68">
      <c r="B23" s="54" t="str">
        <v>08:45 - 09:00</v>
      </c>
      <c r="C23" s="55">
        <f>IFERROR(IF(COUNTIFS(Matches[TIMEBIN],$B23,Matches[SITE IN],C$9,Matches[SITE OUT],C$10)&gt;0,_xlfn.MINIFS(Matches[JOURNEY TIME],Matches[TIMEBIN],$B23,Matches[SITE IN],C$9,Matches[SITE OUT],C$10),"-"),"-")</f>
        <v>2.6620370370300517E-4</v>
      </c>
      <c r="D23" s="56">
        <f>IFERROR(IF(COUNTIFS(Matches[TIMEBIN],$B23,Matches[SITE IN],C$9,Matches[SITE OUT],C$10)&gt;0,AVERAGEIFS(Matches[JOURNEY TIME],Matches[TIMEBIN],$B23,Matches[SITE IN],C$9,Matches[SITE OUT],C$10),"-"),"-")</f>
        <v>0.10609788359788341</v>
      </c>
      <c r="E23" s="57">
        <f>IFERROR(IF(COUNTIFS(Matches[TIMEBIN],$B23,Matches[SITE IN],C$9,Matches[SITE OUT],C$10)&gt;0,_xlfn.MAXIFS(Matches[JOURNEY TIME],Matches[TIMEBIN],$B23,Matches[SITE IN],C$9,Matches[SITE OUT],C$10),"-"),"-")</f>
        <v>0.55791666666666695</v>
      </c>
      <c r="F23" s="58">
        <f>IFERROR(IF(COUNTIFS(Matches[TIMEBIN],$B23,Matches[SITE IN],C$9,Matches[SITE OUT],F$10)&gt;0,_xlfn.MINIFS(Matches[JOURNEY TIME],Matches[TIMEBIN],$B23,Matches[SITE IN],C$9,Matches[SITE OUT],F$10),"-"),"-")</f>
        <v>4.6296296296299833E-4</v>
      </c>
      <c r="G23" s="56">
        <f>IFERROR(IF(COUNTIFS(Matches[TIMEBIN],$B23,Matches[SITE IN],C$9,Matches[SITE OUT],F$10)&gt;0,AVERAGEIFS(Matches[JOURNEY TIME],Matches[TIMEBIN],$B23,Matches[SITE IN],C$9,Matches[SITE OUT],F$10),"-"),"-")</f>
        <v>2.7401620370370288E-2</v>
      </c>
      <c r="H23" s="57">
        <f>IFERROR(IF(COUNTIFS(Matches[TIMEBIN],$B23,Matches[SITE IN],C$9,Matches[SITE OUT],F$10)&gt;0,_xlfn.MAXIFS(Matches[JOURNEY TIME],Matches[TIMEBIN],$B23,Matches[SITE IN],C$9,Matches[SITE OUT],F$10),"-"),"-")</f>
        <v>0.22694444444444395</v>
      </c>
      <c r="I23" s="58">
        <f>IFERROR(IF(COUNTIFS(Matches[TIMEBIN],$B23,Matches[SITE IN],C$9,Matches[SITE OUT],I$10)&gt;0,_xlfn.MINIFS(Matches[JOURNEY TIME],Matches[TIMEBIN],$B23,Matches[SITE IN],C$9,Matches[SITE OUT],I$10),"-"),"-")</f>
        <v>1.041666666666996E-3</v>
      </c>
      <c r="J23" s="56">
        <f>IFERROR(IF(COUNTIFS(Matches[TIMEBIN],$B23,Matches[SITE IN],C$9,Matches[SITE OUT],I$10)&gt;0,AVERAGEIFS(Matches[JOURNEY TIME],Matches[TIMEBIN],$B23,Matches[SITE IN],C$9,Matches[SITE OUT],I$10),"-"),"-")</f>
        <v>1.041666666666996E-3</v>
      </c>
      <c r="K23" s="57">
        <f>IFERROR(IF(COUNTIFS(Matches[TIMEBIN],$B23,Matches[SITE IN],C$9,Matches[SITE OUT],I$10)&gt;0,_xlfn.MAXIFS(Matches[JOURNEY TIME],Matches[TIMEBIN],$B23,Matches[SITE IN],C$9,Matches[SITE OUT],I$10),"-"),"-")</f>
        <v>1.041666666666996E-3</v>
      </c>
      <c r="L23" s="58">
        <f>IFERROR(IF(COUNTIFS(Matches[TIMEBIN],$B23,Matches[SITE IN],C$9,Matches[SITE OUT],L$10)&gt;0,_xlfn.MINIFS(Matches[JOURNEY TIME],Matches[TIMEBIN],$B23,Matches[SITE IN],C$9,Matches[SITE OUT],L$10),"-"),"-")</f>
        <v>1.7708333333329995E-3</v>
      </c>
      <c r="M23" s="56">
        <f>IFERROR(IF(COUNTIFS(Matches[TIMEBIN],$B23,Matches[SITE IN],C$9,Matches[SITE OUT],L$10)&gt;0,AVERAGEIFS(Matches[JOURNEY TIME],Matches[TIMEBIN],$B23,Matches[SITE IN],C$9,Matches[SITE OUT],L$10),"-"),"-")</f>
        <v>1.3406635802468999E-2</v>
      </c>
      <c r="N23" s="57">
        <f>IFERROR(IF(COUNTIFS(Matches[TIMEBIN],$B23,Matches[SITE IN],C$9,Matches[SITE OUT],L$10)&gt;0,_xlfn.MAXIFS(Matches[JOURNEY TIME],Matches[TIMEBIN],$B23,Matches[SITE IN],C$9,Matches[SITE OUT],L$10),"-"),"-")</f>
        <v>2.6018518518517997E-2</v>
      </c>
      <c r="O23" s="58">
        <f>IFERROR(IF(COUNTIFS(Matches[TIMEBIN],$B23,Matches[SITE IN],C$9,Matches[SITE OUT],O$10)&gt;0,_xlfn.MINIFS(Matches[JOURNEY TIME],Matches[TIMEBIN],$B23,Matches[SITE IN],C$9,Matches[SITE OUT],O$10),"-"),"-")</f>
        <v>9.4907407407396338E-4</v>
      </c>
      <c r="P23" s="56">
        <f>IFERROR(IF(COUNTIFS(Matches[TIMEBIN],$B23,Matches[SITE IN],C$9,Matches[SITE OUT],O$10)&gt;0,AVERAGEIFS(Matches[JOURNEY TIME],Matches[TIMEBIN],$B23,Matches[SITE IN],C$9,Matches[SITE OUT],O$10),"-"),"-")</f>
        <v>1.722222222222199E-2</v>
      </c>
      <c r="Q23" s="57">
        <f>IFERROR(IF(COUNTIFS(Matches[TIMEBIN],$B23,Matches[SITE IN],C$9,Matches[SITE OUT],O$10)&gt;0,_xlfn.MAXIFS(Matches[JOURNEY TIME],Matches[TIMEBIN],$B23,Matches[SITE IN],C$9,Matches[SITE OUT],O$10),"-"),"-")</f>
        <v>4.0578703703704033E-2</v>
      </c>
      <c r="R23" s="58">
        <f>IFERROR(IF(COUNTIFS(Matches[TIMEBIN],$B23,Matches[SITE IN],C$9,Matches[SITE OUT],R$10)&gt;0,_xlfn.MINIFS(Matches[JOURNEY TIME],Matches[TIMEBIN],$B23,Matches[SITE IN],C$9,Matches[SITE OUT],R$10),"-"),"-")</f>
        <v>0.11880787037036999</v>
      </c>
      <c r="S23" s="56">
        <f>IFERROR(IF(COUNTIFS(Matches[TIMEBIN],$B23,Matches[SITE IN],C$9,Matches[SITE OUT],R$10)&gt;0,AVERAGEIFS(Matches[JOURNEY TIME],Matches[TIMEBIN],$B23,Matches[SITE IN],C$9,Matches[SITE OUT],R$10),"-"),"-")</f>
        <v>0.11880787037036999</v>
      </c>
      <c r="T23" s="59">
        <f>IFERROR(IF(COUNTIFS(Matches[TIMEBIN],$B23,Matches[SITE IN],C$9,Matches[SITE OUT],R$10)&gt;0,_xlfn.MAXIFS(Matches[JOURNEY TIME],Matches[TIMEBIN],$B23,Matches[SITE IN],C$9,Matches[SITE OUT],R$10),"-"),"-")</f>
        <v>0.11880787037036999</v>
      </c>
      <c r="U23" s="55" t="str">
        <f>IFERROR(IF(COUNTIFS(Matches[TIMEBIN],$B23,Matches[SITE IN],U$9,Matches[SITE OUT],U$10)&gt;0,_xlfn.MINIFS(Matches[JOURNEY TIME],Matches[TIMEBIN],$B23,Matches[SITE IN],U$9,Matches[SITE OUT],U$10),"-"),"-")</f>
        <v>-</v>
      </c>
      <c r="V23" s="56" t="str">
        <f>IFERROR(IF(COUNTIFS(Matches[TIMEBIN],$B23,Matches[SITE IN],U$9,Matches[SITE OUT],U$10)&gt;0,AVERAGEIFS(Matches[JOURNEY TIME],Matches[TIMEBIN],$B23,Matches[SITE IN],U$9,Matches[SITE OUT],U$10),"-"),"-")</f>
        <v>-</v>
      </c>
      <c r="W23" s="59" t="str">
        <f>IFERROR(IF(COUNTIFS(Matches[TIMEBIN],$B23,Matches[SITE IN],U$9,Matches[SITE OUT],U$10)&gt;0,_xlfn.MAXIFS(Matches[JOURNEY TIME],Matches[TIMEBIN],$B23,Matches[SITE IN],U$9,Matches[SITE OUT],U$10),"-"),"-")</f>
        <v>-</v>
      </c>
      <c r="X23" s="55">
        <f>IFERROR(IF(COUNTIFS(Matches[TIMEBIN],$B23,Matches[SITE IN],X$9,Matches[SITE OUT],X$10)&gt;0,_xlfn.MINIFS(Matches[JOURNEY TIME],Matches[TIMEBIN],$B23,Matches[SITE IN],X$9,Matches[SITE OUT],X$10),"-"),"-")</f>
        <v>1.6689814814815018E-2</v>
      </c>
      <c r="Y23" s="56">
        <f>IFERROR(IF(COUNTIFS(Matches[TIMEBIN],$B23,Matches[SITE IN],X$9,Matches[SITE OUT],X$10)&gt;0,AVERAGEIFS(Matches[JOURNEY TIME],Matches[TIMEBIN],$B23,Matches[SITE IN],X$9,Matches[SITE OUT],X$10),"-"),"-")</f>
        <v>0.14473765432098767</v>
      </c>
      <c r="Z23" s="57">
        <f>IFERROR(IF(COUNTIFS(Matches[TIMEBIN],$B23,Matches[SITE IN],X$9,Matches[SITE OUT],X$10)&gt;0,_xlfn.MAXIFS(Matches[JOURNEY TIME],Matches[TIMEBIN],$B23,Matches[SITE IN],X$9,Matches[SITE OUT],X$10),"-"),"-")</f>
        <v>0.353252314814815</v>
      </c>
      <c r="AA23" s="58" t="str">
        <f>IFERROR(IF(COUNTIFS(Matches[TIMEBIN],$B23,Matches[SITE IN],X$9,Matches[SITE OUT],AA$10)&gt;0,_xlfn.MINIFS(Matches[JOURNEY TIME],Matches[TIMEBIN],$B23,Matches[SITE IN],X$9,Matches[SITE OUT],AA$10),"-"),"-")</f>
        <v>-</v>
      </c>
      <c r="AB23" s="56" t="str">
        <f>IFERROR(IF(COUNTIFS(Matches[TIMEBIN],$B23,Matches[SITE IN],X$9,Matches[SITE OUT],AA$10)&gt;0,AVERAGEIFS(Matches[JOURNEY TIME],Matches[TIMEBIN],$B23,Matches[SITE IN],X$9,Matches[SITE OUT],AA$10),"-"),"-")</f>
        <v>-</v>
      </c>
      <c r="AC23" s="57" t="str">
        <f>IFERROR(IF(COUNTIFS(Matches[TIMEBIN],$B23,Matches[SITE IN],X$9,Matches[SITE OUT],AA$10)&gt;0,_xlfn.MAXIFS(Matches[JOURNEY TIME],Matches[TIMEBIN],$B23,Matches[SITE IN],X$9,Matches[SITE OUT],AA$10),"-"),"-")</f>
        <v>-</v>
      </c>
      <c r="AD23" s="58">
        <f>IFERROR(IF(COUNTIFS(Matches[TIMEBIN],$B23,Matches[SITE IN],X$9,Matches[SITE OUT],AD$10)&gt;0,_xlfn.MINIFS(Matches[JOURNEY TIME],Matches[TIMEBIN],$B23,Matches[SITE IN],X$9,Matches[SITE OUT],AD$10),"-"),"-")</f>
        <v>0.36818287037037095</v>
      </c>
      <c r="AE23" s="56">
        <f>IFERROR(IF(COUNTIFS(Matches[TIMEBIN],$B23,Matches[SITE IN],X$9,Matches[SITE OUT],AD$10)&gt;0,AVERAGEIFS(Matches[JOURNEY TIME],Matches[TIMEBIN],$B23,Matches[SITE IN],X$9,Matches[SITE OUT],AD$10),"-"),"-")</f>
        <v>0.36818287037037095</v>
      </c>
      <c r="AF23" s="57">
        <f>IFERROR(IF(COUNTIFS(Matches[TIMEBIN],$B23,Matches[SITE IN],X$9,Matches[SITE OUT],AD$10)&gt;0,_xlfn.MAXIFS(Matches[JOURNEY TIME],Matches[TIMEBIN],$B23,Matches[SITE IN],X$9,Matches[SITE OUT],AD$10),"-"),"-")</f>
        <v>0.36818287037037095</v>
      </c>
      <c r="AG23" s="58" t="str">
        <f>IFERROR(IF(COUNTIFS(Matches[TIMEBIN],$B23,Matches[SITE IN],X$9,Matches[SITE OUT],AG$10)&gt;0,_xlfn.MINIFS(Matches[JOURNEY TIME],Matches[TIMEBIN],$B23,Matches[SITE IN],X$9,Matches[SITE OUT],AG$10),"-"),"-")</f>
        <v>-</v>
      </c>
      <c r="AH23" s="56" t="str">
        <f>IFERROR(IF(COUNTIFS(Matches[TIMEBIN],$B23,Matches[SITE IN],X$9,Matches[SITE OUT],AG$10)&gt;0,AVERAGEIFS(Matches[JOURNEY TIME],Matches[TIMEBIN],$B23,Matches[SITE IN],X$9,Matches[SITE OUT],AG$10),"-"),"-")</f>
        <v>-</v>
      </c>
      <c r="AI23" s="57" t="str">
        <f>IFERROR(IF(COUNTIFS(Matches[TIMEBIN],$B23,Matches[SITE IN],X$9,Matches[SITE OUT],AG$10)&gt;0,_xlfn.MAXIFS(Matches[JOURNEY TIME],Matches[TIMEBIN],$B23,Matches[SITE IN],X$9,Matches[SITE OUT],AG$10),"-"),"-")</f>
        <v>-</v>
      </c>
      <c r="AJ23" s="56" t="str">
        <f>IFERROR(IF(COUNTIFS(Matches[TIMEBIN],$B23,Matches[SITE IN],X$9,Matches[SITE OUT],AJ$10)&gt;0,_xlfn.MINIFS(Matches[JOURNEY TIME],Matches[TIMEBIN],$B23,Matches[SITE IN],X$9,Matches[SITE OUT],AJ$10),"-"),"-")</f>
        <v>-</v>
      </c>
      <c r="AK23" s="56" t="str">
        <f>IFERROR(IF(COUNTIFS(Matches[TIMEBIN],$B23,Matches[SITE IN],X$9,Matches[SITE OUT],AJ$10)&gt;0,AVERAGEIFS(Matches[JOURNEY TIME],Matches[TIMEBIN],$B23,Matches[SITE IN],X$9,Matches[SITE OUT],AJ$10),"-"),"-")</f>
        <v>-</v>
      </c>
      <c r="AL23" s="59" t="str">
        <f>IFERROR(IF(COUNTIFS(Matches[TIMEBIN],$B23,Matches[SITE IN],X$9,Matches[SITE OUT],AJ$10)&gt;0,_xlfn.MAXIFS(Matches[JOURNEY TIME],Matches[TIMEBIN],$B23,Matches[SITE IN],X$9,Matches[SITE OUT],AJ$10),"-"),"-")</f>
        <v>-</v>
      </c>
      <c r="AM23" s="55">
        <f>IFERROR(IF(COUNTIFS(Matches[TIMEBIN],$B23,Matches[SITE IN],AM$9,Matches[SITE OUT],AM$10)&gt;0,_xlfn.MINIFS(Matches[JOURNEY TIME],Matches[TIMEBIN],$B23,Matches[SITE IN],AM$9,Matches[SITE OUT],AM$10),"-"),"-")</f>
        <v>9.8958333333329929E-3</v>
      </c>
      <c r="AN23" s="56">
        <f>IFERROR(IF(COUNTIFS(Matches[TIMEBIN],$B23,Matches[SITE IN],AM$9,Matches[SITE OUT],AM$10)&gt;0,AVERAGEIFS(Matches[JOURNEY TIME],Matches[TIMEBIN],$B23,Matches[SITE IN],AM$9,Matches[SITE OUT],AM$10),"-"),"-")</f>
        <v>9.8958333333329929E-3</v>
      </c>
      <c r="AO23" s="57">
        <f>IFERROR(IF(COUNTIFS(Matches[TIMEBIN],$B23,Matches[SITE IN],AM$9,Matches[SITE OUT],AM$10)&gt;0,_xlfn.MAXIFS(Matches[JOURNEY TIME],Matches[TIMEBIN],$B23,Matches[SITE IN],AM$9,Matches[SITE OUT],AM$10),"-"),"-")</f>
        <v>9.8958333333329929E-3</v>
      </c>
      <c r="AP23" s="58">
        <f>IFERROR(IF(COUNTIFS(Matches[TIMEBIN],$B23,Matches[SITE IN],AM$9,Matches[SITE OUT],AP$10)&gt;0,_xlfn.MINIFS(Matches[JOURNEY TIME],Matches[TIMEBIN],$B23,Matches[SITE IN],AM$9,Matches[SITE OUT],AP$10),"-"),"-")</f>
        <v>9.7222222222198562E-4</v>
      </c>
      <c r="AQ23" s="56">
        <f>IFERROR(IF(COUNTIFS(Matches[TIMEBIN],$B23,Matches[SITE IN],AM$9,Matches[SITE OUT],AP$10)&gt;0,AVERAGEIFS(Matches[JOURNEY TIME],Matches[TIMEBIN],$B23,Matches[SITE IN],AM$9,Matches[SITE OUT],AP$10),"-"),"-")</f>
        <v>9.7222222222198562E-4</v>
      </c>
      <c r="AR23" s="57">
        <f>IFERROR(IF(COUNTIFS(Matches[TIMEBIN],$B23,Matches[SITE IN],AM$9,Matches[SITE OUT],AP$10)&gt;0,_xlfn.MAXIFS(Matches[JOURNEY TIME],Matches[TIMEBIN],$B23,Matches[SITE IN],AM$9,Matches[SITE OUT],AP$10),"-"),"-")</f>
        <v>9.7222222222198562E-4</v>
      </c>
      <c r="AS23" s="58">
        <f>IFERROR(IF(COUNTIFS(Matches[TIMEBIN],$B23,Matches[SITE IN],AM$9,Matches[SITE OUT],AS$10)&gt;0,_xlfn.MINIFS(Matches[JOURNEY TIME],Matches[TIMEBIN],$B23,Matches[SITE IN],AM$9,Matches[SITE OUT],AS$10),"-"),"-")</f>
        <v>7.4074074074098606E-4</v>
      </c>
      <c r="AT23" s="56">
        <f>IFERROR(IF(COUNTIFS(Matches[TIMEBIN],$B23,Matches[SITE IN],AM$9,Matches[SITE OUT],AS$10)&gt;0,AVERAGEIFS(Matches[JOURNEY TIME],Matches[TIMEBIN],$B23,Matches[SITE IN],AM$9,Matches[SITE OUT],AS$10),"-"),"-")</f>
        <v>0.26574652777777796</v>
      </c>
      <c r="AU23" s="57">
        <f>IFERROR(IF(COUNTIFS(Matches[TIMEBIN],$B23,Matches[SITE IN],AM$9,Matches[SITE OUT],AS$10)&gt;0,_xlfn.MAXIFS(Matches[JOURNEY TIME],Matches[TIMEBIN],$B23,Matches[SITE IN],AM$9,Matches[SITE OUT],AS$10),"-"),"-")</f>
        <v>0.530752314814815</v>
      </c>
      <c r="AV23" s="58" t="str">
        <f>IFERROR(IF(COUNTIFS(Matches[TIMEBIN],$B23,Matches[SITE IN],AM$9,Matches[SITE OUT],AV$10)&gt;0,_xlfn.MINIFS(Matches[JOURNEY TIME],Matches[TIMEBIN],$B23,Matches[SITE IN],AM$9,Matches[SITE OUT],AV$10),"-"),"-")</f>
        <v>-</v>
      </c>
      <c r="AW23" s="56" t="str">
        <f>IFERROR(IF(COUNTIFS(Matches[TIMEBIN],$B23,Matches[SITE IN],AM$9,Matches[SITE OUT],AV$10)&gt;0,AVERAGEIFS(Matches[JOURNEY TIME],Matches[TIMEBIN],$B23,Matches[SITE IN],AM$9,Matches[SITE OUT],AV$10),"-"),"-")</f>
        <v>-</v>
      </c>
      <c r="AX23" s="57" t="str">
        <f>IFERROR(IF(COUNTIFS(Matches[TIMEBIN],$B23,Matches[SITE IN],AM$9,Matches[SITE OUT],AV$10)&gt;0,_xlfn.MAXIFS(Matches[JOURNEY TIME],Matches[TIMEBIN],$B23,Matches[SITE IN],AM$9,Matches[SITE OUT],AV$10),"-"),"-")</f>
        <v>-</v>
      </c>
      <c r="AY23" s="56">
        <f>IFERROR(IF(COUNTIFS(Matches[TIMEBIN],$B23,Matches[SITE IN],AM$9,Matches[SITE OUT],AY$10)&gt;0,_xlfn.MINIFS(Matches[JOURNEY TIME],Matches[TIMEBIN],$B23,Matches[SITE IN],AM$9,Matches[SITE OUT],AY$10),"-"),"-")</f>
        <v>8.4490740740800208E-4</v>
      </c>
      <c r="AZ23" s="56">
        <f>IFERROR(IF(COUNTIFS(Matches[TIMEBIN],$B23,Matches[SITE IN],AM$9,Matches[SITE OUT],AY$10)&gt;0,AVERAGEIFS(Matches[JOURNEY TIME],Matches[TIMEBIN],$B23,Matches[SITE IN],AM$9,Matches[SITE OUT],AY$10),"-"),"-")</f>
        <v>1.6743827160496754E-3</v>
      </c>
      <c r="BA23" s="59">
        <f>IFERROR(IF(COUNTIFS(Matches[TIMEBIN],$B23,Matches[SITE IN],AM$9,Matches[SITE OUT],AY$10)&gt;0,_xlfn.MAXIFS(Matches[JOURNEY TIME],Matches[TIMEBIN],$B23,Matches[SITE IN],AM$9,Matches[SITE OUT],AY$10),"-"),"-")</f>
        <v>3.1018518518520222E-3</v>
      </c>
      <c r="BB23" s="55">
        <f>IFERROR(IF(COUNTIFS(Matches[TIMEBIN],$B23,Matches[SITE IN],BB$9,Matches[SITE OUT],BB$10)&gt;0,_xlfn.MINIFS(Matches[JOURNEY TIME],Matches[TIMEBIN],$B23,Matches[SITE IN],BB$9,Matches[SITE OUT],BB$10),"-"),"-")</f>
        <v>7.638888888880091E-4</v>
      </c>
      <c r="BC23" s="56">
        <f>IFERROR(IF(COUNTIFS(Matches[TIMEBIN],$B23,Matches[SITE IN],BB$9,Matches[SITE OUT],BB$10)&gt;0,AVERAGEIFS(Matches[JOURNEY TIME],Matches[TIMEBIN],$B23,Matches[SITE IN],BB$9,Matches[SITE OUT],BB$10),"-"),"-")</f>
        <v>1.7784722222221817E-2</v>
      </c>
      <c r="BD23" s="57">
        <f>IFERROR(IF(COUNTIFS(Matches[TIMEBIN],$B23,Matches[SITE IN],BB$9,Matches[SITE OUT],BB$10)&gt;0,_xlfn.MAXIFS(Matches[JOURNEY TIME],Matches[TIMEBIN],$B23,Matches[SITE IN],BB$9,Matches[SITE OUT],BB$10),"-"),"-")</f>
        <v>5.3738425925926037E-2</v>
      </c>
      <c r="BE23" s="58">
        <f>IFERROR(IF(COUNTIFS(Matches[TIMEBIN],$B23,Matches[SITE IN],BB$9,Matches[SITE OUT],BE$10)&gt;0,_xlfn.MINIFS(Matches[JOURNEY TIME],Matches[TIMEBIN],$B23,Matches[SITE IN],BB$9,Matches[SITE OUT],BE$10),"-"),"-")</f>
        <v>9.0023148148147991E-2</v>
      </c>
      <c r="BF23" s="56">
        <f>IFERROR(IF(COUNTIFS(Matches[TIMEBIN],$B23,Matches[SITE IN],BB$9,Matches[SITE OUT],BE$10)&gt;0,AVERAGEIFS(Matches[JOURNEY TIME],Matches[TIMEBIN],$B23,Matches[SITE IN],BB$9,Matches[SITE OUT],BE$10),"-"),"-")</f>
        <v>9.0023148148147991E-2</v>
      </c>
      <c r="BG23" s="57">
        <f>IFERROR(IF(COUNTIFS(Matches[TIMEBIN],$B23,Matches[SITE IN],BB$9,Matches[SITE OUT],BE$10)&gt;0,_xlfn.MAXIFS(Matches[JOURNEY TIME],Matches[TIMEBIN],$B23,Matches[SITE IN],BB$9,Matches[SITE OUT],BE$10),"-"),"-")</f>
        <v>9.0023148148147991E-2</v>
      </c>
      <c r="BH23" s="58">
        <f>IFERROR(IF(COUNTIFS(Matches[TIMEBIN],$B23,Matches[SITE IN],BB$9,Matches[SITE OUT],BH$10)&gt;0,_xlfn.MINIFS(Matches[JOURNEY TIME],Matches[TIMEBIN],$B23,Matches[SITE IN],BB$9,Matches[SITE OUT],BH$10),"-"),"-")</f>
        <v>3.7037037037002118E-4</v>
      </c>
      <c r="BI23" s="56">
        <f>IFERROR(IF(COUNTIFS(Matches[TIMEBIN],$B23,Matches[SITE IN],BB$9,Matches[SITE OUT],BH$10)&gt;0,AVERAGEIFS(Matches[JOURNEY TIME],Matches[TIMEBIN],$B23,Matches[SITE IN],BB$9,Matches[SITE OUT],BH$10),"-"),"-")</f>
        <v>2.9749228395061333E-2</v>
      </c>
      <c r="BJ23" s="57">
        <f>IFERROR(IF(COUNTIFS(Matches[TIMEBIN],$B23,Matches[SITE IN],BB$9,Matches[SITE OUT],BH$10)&gt;0,_xlfn.MAXIFS(Matches[JOURNEY TIME],Matches[TIMEBIN],$B23,Matches[SITE IN],BB$9,Matches[SITE OUT],BH$10),"-"),"-")</f>
        <v>8.8472222222222008E-2</v>
      </c>
      <c r="BK23" s="58">
        <f>IFERROR(IF(COUNTIFS(Matches[TIMEBIN],$B23,Matches[SITE IN],BB$9,Matches[SITE OUT],BK$10)&gt;0,_xlfn.MINIFS(Matches[JOURNEY TIME],Matches[TIMEBIN],$B23,Matches[SITE IN],BB$9,Matches[SITE OUT],BK$10),"-"),"-")</f>
        <v>1.0416666666601682E-4</v>
      </c>
      <c r="BL23" s="56">
        <f>IFERROR(IF(COUNTIFS(Matches[TIMEBIN],$B23,Matches[SITE IN],BB$9,Matches[SITE OUT],BK$10)&gt;0,AVERAGEIFS(Matches[JOURNEY TIME],Matches[TIMEBIN],$B23,Matches[SITE IN],BB$9,Matches[SITE OUT],BK$10),"-"),"-")</f>
        <v>1.0416666666601682E-4</v>
      </c>
      <c r="BM23" s="57">
        <f>IFERROR(IF(COUNTIFS(Matches[TIMEBIN],$B23,Matches[SITE IN],BB$9,Matches[SITE OUT],BK$10)&gt;0,_xlfn.MAXIFS(Matches[JOURNEY TIME],Matches[TIMEBIN],$B23,Matches[SITE IN],BB$9,Matches[SITE OUT],BK$10),"-"),"-")</f>
        <v>1.0416666666601682E-4</v>
      </c>
      <c r="BN23" s="56">
        <f>IFERROR(IF(COUNTIFS(Matches[TIMEBIN],$B23,Matches[SITE IN],BB$9,Matches[SITE OUT],BN$10)&gt;0,_xlfn.MINIFS(Matches[JOURNEY TIME],Matches[TIMEBIN],$B23,Matches[SITE IN],BB$9,Matches[SITE OUT],BN$10),"-"),"-")</f>
        <v>4.3449074074074001E-2</v>
      </c>
      <c r="BO23" s="56">
        <f>IFERROR(IF(COUNTIFS(Matches[TIMEBIN],$B23,Matches[SITE IN],BB$9,Matches[SITE OUT],BN$10)&gt;0,AVERAGEIFS(Matches[JOURNEY TIME],Matches[TIMEBIN],$B23,Matches[SITE IN],BB$9,Matches[SITE OUT],BN$10),"-"),"-")</f>
        <v>0.11342013888888902</v>
      </c>
      <c r="BP23" s="60">
        <f>IFERROR(IF(COUNTIFS(Matches[TIMEBIN],$B23,Matches[SITE IN],BB$9,Matches[SITE OUT],BN$10)&gt;0,_xlfn.MAXIFS(Matches[JOURNEY TIME],Matches[TIMEBIN],$B23,Matches[SITE IN],BB$9,Matches[SITE OUT],BN$10),"-"),"-")</f>
        <v>0.18339120370370404</v>
      </c>
    </row>
    <row r="24" spans="2:68">
      <c r="B24" s="61" t="str">
        <v>09:00 - 09:15</v>
      </c>
      <c r="C24" s="62">
        <f>IFERROR(IF(COUNTIFS(Matches[TIMEBIN],$B24,Matches[SITE IN],C$9,Matches[SITE OUT],C$10)&gt;0,_xlfn.MINIFS(Matches[JOURNEY TIME],Matches[TIMEBIN],$B24,Matches[SITE IN],C$9,Matches[SITE OUT],C$10),"-"),"-")</f>
        <v>8.1597222222219989E-3</v>
      </c>
      <c r="D24" s="63">
        <f>IFERROR(IF(COUNTIFS(Matches[TIMEBIN],$B24,Matches[SITE IN],C$9,Matches[SITE OUT],C$10)&gt;0,AVERAGEIFS(Matches[JOURNEY TIME],Matches[TIMEBIN],$B24,Matches[SITE IN],C$9,Matches[SITE OUT],C$10),"-"),"-")</f>
        <v>7.0190972222221995E-2</v>
      </c>
      <c r="E24" s="64">
        <f>IFERROR(IF(COUNTIFS(Matches[TIMEBIN],$B24,Matches[SITE IN],C$9,Matches[SITE OUT],C$10)&gt;0,_xlfn.MAXIFS(Matches[JOURNEY TIME],Matches[TIMEBIN],$B24,Matches[SITE IN],C$9,Matches[SITE OUT],C$10),"-"),"-")</f>
        <v>0.23582175925925897</v>
      </c>
      <c r="F24" s="65">
        <f>IFERROR(IF(COUNTIFS(Matches[TIMEBIN],$B24,Matches[SITE IN],C$9,Matches[SITE OUT],F$10)&gt;0,_xlfn.MINIFS(Matches[JOURNEY TIME],Matches[TIMEBIN],$B24,Matches[SITE IN],C$9,Matches[SITE OUT],F$10),"-"),"-")</f>
        <v>4.745370370370372E-4</v>
      </c>
      <c r="G24" s="63">
        <f>IFERROR(IF(COUNTIFS(Matches[TIMEBIN],$B24,Matches[SITE IN],C$9,Matches[SITE OUT],F$10)&gt;0,AVERAGEIFS(Matches[JOURNEY TIME],Matches[TIMEBIN],$B24,Matches[SITE IN],C$9,Matches[SITE OUT],F$10),"-"),"-")</f>
        <v>3.323302469135811E-2</v>
      </c>
      <c r="H24" s="64">
        <f>IFERROR(IF(COUNTIFS(Matches[TIMEBIN],$B24,Matches[SITE IN],C$9,Matches[SITE OUT],F$10)&gt;0,_xlfn.MAXIFS(Matches[JOURNEY TIME],Matches[TIMEBIN],$B24,Matches[SITE IN],C$9,Matches[SITE OUT],F$10),"-"),"-")</f>
        <v>0.253773148148148</v>
      </c>
      <c r="I24" s="65" t="str">
        <f>IFERROR(IF(COUNTIFS(Matches[TIMEBIN],$B24,Matches[SITE IN],C$9,Matches[SITE OUT],I$10)&gt;0,_xlfn.MINIFS(Matches[JOURNEY TIME],Matches[TIMEBIN],$B24,Matches[SITE IN],C$9,Matches[SITE OUT],I$10),"-"),"-")</f>
        <v>-</v>
      </c>
      <c r="J24" s="63" t="str">
        <f>IFERROR(IF(COUNTIFS(Matches[TIMEBIN],$B24,Matches[SITE IN],C$9,Matches[SITE OUT],I$10)&gt;0,AVERAGEIFS(Matches[JOURNEY TIME],Matches[TIMEBIN],$B24,Matches[SITE IN],C$9,Matches[SITE OUT],I$10),"-"),"-")</f>
        <v>-</v>
      </c>
      <c r="K24" s="64" t="str">
        <f>IFERROR(IF(COUNTIFS(Matches[TIMEBIN],$B24,Matches[SITE IN],C$9,Matches[SITE OUT],I$10)&gt;0,_xlfn.MAXIFS(Matches[JOURNEY TIME],Matches[TIMEBIN],$B24,Matches[SITE IN],C$9,Matches[SITE OUT],I$10),"-"),"-")</f>
        <v>-</v>
      </c>
      <c r="L24" s="65">
        <f>IFERROR(IF(COUNTIFS(Matches[TIMEBIN],$B24,Matches[SITE IN],C$9,Matches[SITE OUT],L$10)&gt;0,_xlfn.MINIFS(Matches[JOURNEY TIME],Matches[TIMEBIN],$B24,Matches[SITE IN],C$9,Matches[SITE OUT],L$10),"-"),"-")</f>
        <v>0.448159722222223</v>
      </c>
      <c r="M24" s="63">
        <f>IFERROR(IF(COUNTIFS(Matches[TIMEBIN],$B24,Matches[SITE IN],C$9,Matches[SITE OUT],L$10)&gt;0,AVERAGEIFS(Matches[JOURNEY TIME],Matches[TIMEBIN],$B24,Matches[SITE IN],C$9,Matches[SITE OUT],L$10),"-"),"-")</f>
        <v>0.448159722222223</v>
      </c>
      <c r="N24" s="64">
        <f>IFERROR(IF(COUNTIFS(Matches[TIMEBIN],$B24,Matches[SITE IN],C$9,Matches[SITE OUT],L$10)&gt;0,_xlfn.MAXIFS(Matches[JOURNEY TIME],Matches[TIMEBIN],$B24,Matches[SITE IN],C$9,Matches[SITE OUT],L$10),"-"),"-")</f>
        <v>0.448159722222223</v>
      </c>
      <c r="O24" s="65">
        <f>IFERROR(IF(COUNTIFS(Matches[TIMEBIN],$B24,Matches[SITE IN],C$9,Matches[SITE OUT],O$10)&gt;0,_xlfn.MINIFS(Matches[JOURNEY TIME],Matches[TIMEBIN],$B24,Matches[SITE IN],C$9,Matches[SITE OUT],O$10),"-"),"-")</f>
        <v>8.9120370370399105E-4</v>
      </c>
      <c r="P24" s="63">
        <f>IFERROR(IF(COUNTIFS(Matches[TIMEBIN],$B24,Matches[SITE IN],C$9,Matches[SITE OUT],O$10)&gt;0,AVERAGEIFS(Matches[JOURNEY TIME],Matches[TIMEBIN],$B24,Matches[SITE IN],C$9,Matches[SITE OUT],O$10),"-"),"-")</f>
        <v>3.2436342592592982E-2</v>
      </c>
      <c r="Q24" s="64">
        <f>IFERROR(IF(COUNTIFS(Matches[TIMEBIN],$B24,Matches[SITE IN],C$9,Matches[SITE OUT],O$10)&gt;0,_xlfn.MAXIFS(Matches[JOURNEY TIME],Matches[TIMEBIN],$B24,Matches[SITE IN],C$9,Matches[SITE OUT],O$10),"-"),"-")</f>
        <v>6.3981481481481972E-2</v>
      </c>
      <c r="R24" s="65" t="str">
        <f>IFERROR(IF(COUNTIFS(Matches[TIMEBIN],$B24,Matches[SITE IN],C$9,Matches[SITE OUT],R$10)&gt;0,_xlfn.MINIFS(Matches[JOURNEY TIME],Matches[TIMEBIN],$B24,Matches[SITE IN],C$9,Matches[SITE OUT],R$10),"-"),"-")</f>
        <v>-</v>
      </c>
      <c r="S24" s="63" t="str">
        <f>IFERROR(IF(COUNTIFS(Matches[TIMEBIN],$B24,Matches[SITE IN],C$9,Matches[SITE OUT],R$10)&gt;0,AVERAGEIFS(Matches[JOURNEY TIME],Matches[TIMEBIN],$B24,Matches[SITE IN],C$9,Matches[SITE OUT],R$10),"-"),"-")</f>
        <v>-</v>
      </c>
      <c r="T24" s="66" t="str">
        <f>IFERROR(IF(COUNTIFS(Matches[TIMEBIN],$B24,Matches[SITE IN],C$9,Matches[SITE OUT],R$10)&gt;0,_xlfn.MAXIFS(Matches[JOURNEY TIME],Matches[TIMEBIN],$B24,Matches[SITE IN],C$9,Matches[SITE OUT],R$10),"-"),"-")</f>
        <v>-</v>
      </c>
      <c r="U24" s="62" t="str">
        <f>IFERROR(IF(COUNTIFS(Matches[TIMEBIN],$B24,Matches[SITE IN],U$9,Matches[SITE OUT],U$10)&gt;0,_xlfn.MINIFS(Matches[JOURNEY TIME],Matches[TIMEBIN],$B24,Matches[SITE IN],U$9,Matches[SITE OUT],U$10),"-"),"-")</f>
        <v>-</v>
      </c>
      <c r="V24" s="63" t="str">
        <f>IFERROR(IF(COUNTIFS(Matches[TIMEBIN],$B24,Matches[SITE IN],U$9,Matches[SITE OUT],U$10)&gt;0,AVERAGEIFS(Matches[JOURNEY TIME],Matches[TIMEBIN],$B24,Matches[SITE IN],U$9,Matches[SITE OUT],U$10),"-"),"-")</f>
        <v>-</v>
      </c>
      <c r="W24" s="66" t="str">
        <f>IFERROR(IF(COUNTIFS(Matches[TIMEBIN],$B24,Matches[SITE IN],U$9,Matches[SITE OUT],U$10)&gt;0,_xlfn.MAXIFS(Matches[JOURNEY TIME],Matches[TIMEBIN],$B24,Matches[SITE IN],U$9,Matches[SITE OUT],U$10),"-"),"-")</f>
        <v>-</v>
      </c>
      <c r="X24" s="62" t="str">
        <f>IFERROR(IF(COUNTIFS(Matches[TIMEBIN],$B24,Matches[SITE IN],X$9,Matches[SITE OUT],X$10)&gt;0,_xlfn.MINIFS(Matches[JOURNEY TIME],Matches[TIMEBIN],$B24,Matches[SITE IN],X$9,Matches[SITE OUT],X$10),"-"),"-")</f>
        <v>-</v>
      </c>
      <c r="Y24" s="63" t="str">
        <f>IFERROR(IF(COUNTIFS(Matches[TIMEBIN],$B24,Matches[SITE IN],X$9,Matches[SITE OUT],X$10)&gt;0,AVERAGEIFS(Matches[JOURNEY TIME],Matches[TIMEBIN],$B24,Matches[SITE IN],X$9,Matches[SITE OUT],X$10),"-"),"-")</f>
        <v>-</v>
      </c>
      <c r="Z24" s="64" t="str">
        <f>IFERROR(IF(COUNTIFS(Matches[TIMEBIN],$B24,Matches[SITE IN],X$9,Matches[SITE OUT],X$10)&gt;0,_xlfn.MAXIFS(Matches[JOURNEY TIME],Matches[TIMEBIN],$B24,Matches[SITE IN],X$9,Matches[SITE OUT],X$10),"-"),"-")</f>
        <v>-</v>
      </c>
      <c r="AA24" s="65">
        <f>IFERROR(IF(COUNTIFS(Matches[TIMEBIN],$B24,Matches[SITE IN],X$9,Matches[SITE OUT],AA$10)&gt;0,_xlfn.MINIFS(Matches[JOURNEY TIME],Matches[TIMEBIN],$B24,Matches[SITE IN],X$9,Matches[SITE OUT],AA$10),"-"),"-")</f>
        <v>7.7546296296299166E-4</v>
      </c>
      <c r="AB24" s="63">
        <f>IFERROR(IF(COUNTIFS(Matches[TIMEBIN],$B24,Matches[SITE IN],X$9,Matches[SITE OUT],AA$10)&gt;0,AVERAGEIFS(Matches[JOURNEY TIME],Matches[TIMEBIN],$B24,Matches[SITE IN],X$9,Matches[SITE OUT],AA$10),"-"),"-")</f>
        <v>1.0300925925925131E-3</v>
      </c>
      <c r="AC24" s="64">
        <f>IFERROR(IF(COUNTIFS(Matches[TIMEBIN],$B24,Matches[SITE IN],X$9,Matches[SITE OUT],AA$10)&gt;0,_xlfn.MAXIFS(Matches[JOURNEY TIME],Matches[TIMEBIN],$B24,Matches[SITE IN],X$9,Matches[SITE OUT],AA$10),"-"),"-")</f>
        <v>1.2847222222220345E-3</v>
      </c>
      <c r="AD24" s="65" t="str">
        <f>IFERROR(IF(COUNTIFS(Matches[TIMEBIN],$B24,Matches[SITE IN],X$9,Matches[SITE OUT],AD$10)&gt;0,_xlfn.MINIFS(Matches[JOURNEY TIME],Matches[TIMEBIN],$B24,Matches[SITE IN],X$9,Matches[SITE OUT],AD$10),"-"),"-")</f>
        <v>-</v>
      </c>
      <c r="AE24" s="63" t="str">
        <f>IFERROR(IF(COUNTIFS(Matches[TIMEBIN],$B24,Matches[SITE IN],X$9,Matches[SITE OUT],AD$10)&gt;0,AVERAGEIFS(Matches[JOURNEY TIME],Matches[TIMEBIN],$B24,Matches[SITE IN],X$9,Matches[SITE OUT],AD$10),"-"),"-")</f>
        <v>-</v>
      </c>
      <c r="AF24" s="64" t="str">
        <f>IFERROR(IF(COUNTIFS(Matches[TIMEBIN],$B24,Matches[SITE IN],X$9,Matches[SITE OUT],AD$10)&gt;0,_xlfn.MAXIFS(Matches[JOURNEY TIME],Matches[TIMEBIN],$B24,Matches[SITE IN],X$9,Matches[SITE OUT],AD$10),"-"),"-")</f>
        <v>-</v>
      </c>
      <c r="AG24" s="65" t="str">
        <f>IFERROR(IF(COUNTIFS(Matches[TIMEBIN],$B24,Matches[SITE IN],X$9,Matches[SITE OUT],AG$10)&gt;0,_xlfn.MINIFS(Matches[JOURNEY TIME],Matches[TIMEBIN],$B24,Matches[SITE IN],X$9,Matches[SITE OUT],AG$10),"-"),"-")</f>
        <v>-</v>
      </c>
      <c r="AH24" s="63" t="str">
        <f>IFERROR(IF(COUNTIFS(Matches[TIMEBIN],$B24,Matches[SITE IN],X$9,Matches[SITE OUT],AG$10)&gt;0,AVERAGEIFS(Matches[JOURNEY TIME],Matches[TIMEBIN],$B24,Matches[SITE IN],X$9,Matches[SITE OUT],AG$10),"-"),"-")</f>
        <v>-</v>
      </c>
      <c r="AI24" s="64" t="str">
        <f>IFERROR(IF(COUNTIFS(Matches[TIMEBIN],$B24,Matches[SITE IN],X$9,Matches[SITE OUT],AG$10)&gt;0,_xlfn.MAXIFS(Matches[JOURNEY TIME],Matches[TIMEBIN],$B24,Matches[SITE IN],X$9,Matches[SITE OUT],AG$10),"-"),"-")</f>
        <v>-</v>
      </c>
      <c r="AJ24" s="63">
        <f>IFERROR(IF(COUNTIFS(Matches[TIMEBIN],$B24,Matches[SITE IN],X$9,Matches[SITE OUT],AJ$10)&gt;0,_xlfn.MINIFS(Matches[JOURNEY TIME],Matches[TIMEBIN],$B24,Matches[SITE IN],X$9,Matches[SITE OUT],AJ$10),"-"),"-")</f>
        <v>0.18783564814814796</v>
      </c>
      <c r="AK24" s="63">
        <f>IFERROR(IF(COUNTIFS(Matches[TIMEBIN],$B24,Matches[SITE IN],X$9,Matches[SITE OUT],AJ$10)&gt;0,AVERAGEIFS(Matches[JOURNEY TIME],Matches[TIMEBIN],$B24,Matches[SITE IN],X$9,Matches[SITE OUT],AJ$10),"-"),"-")</f>
        <v>0.18783564814814796</v>
      </c>
      <c r="AL24" s="66">
        <f>IFERROR(IF(COUNTIFS(Matches[TIMEBIN],$B24,Matches[SITE IN],X$9,Matches[SITE OUT],AJ$10)&gt;0,_xlfn.MAXIFS(Matches[JOURNEY TIME],Matches[TIMEBIN],$B24,Matches[SITE IN],X$9,Matches[SITE OUT],AJ$10),"-"),"-")</f>
        <v>0.18783564814814796</v>
      </c>
      <c r="AM24" s="62" t="str">
        <f>IFERROR(IF(COUNTIFS(Matches[TIMEBIN],$B24,Matches[SITE IN],AM$9,Matches[SITE OUT],AM$10)&gt;0,_xlfn.MINIFS(Matches[JOURNEY TIME],Matches[TIMEBIN],$B24,Matches[SITE IN],AM$9,Matches[SITE OUT],AM$10),"-"),"-")</f>
        <v>-</v>
      </c>
      <c r="AN24" s="63" t="str">
        <f>IFERROR(IF(COUNTIFS(Matches[TIMEBIN],$B24,Matches[SITE IN],AM$9,Matches[SITE OUT],AM$10)&gt;0,AVERAGEIFS(Matches[JOURNEY TIME],Matches[TIMEBIN],$B24,Matches[SITE IN],AM$9,Matches[SITE OUT],AM$10),"-"),"-")</f>
        <v>-</v>
      </c>
      <c r="AO24" s="64" t="str">
        <f>IFERROR(IF(COUNTIFS(Matches[TIMEBIN],$B24,Matches[SITE IN],AM$9,Matches[SITE OUT],AM$10)&gt;0,_xlfn.MAXIFS(Matches[JOURNEY TIME],Matches[TIMEBIN],$B24,Matches[SITE IN],AM$9,Matches[SITE OUT],AM$10),"-"),"-")</f>
        <v>-</v>
      </c>
      <c r="AP24" s="65">
        <f>IFERROR(IF(COUNTIFS(Matches[TIMEBIN],$B24,Matches[SITE IN],AM$9,Matches[SITE OUT],AP$10)&gt;0,_xlfn.MINIFS(Matches[JOURNEY TIME],Matches[TIMEBIN],$B24,Matches[SITE IN],AM$9,Matches[SITE OUT],AP$10),"-"),"-")</f>
        <v>1.1574074074079954E-3</v>
      </c>
      <c r="AQ24" s="63">
        <f>IFERROR(IF(COUNTIFS(Matches[TIMEBIN],$B24,Matches[SITE IN],AM$9,Matches[SITE OUT],AP$10)&gt;0,AVERAGEIFS(Matches[JOURNEY TIME],Matches[TIMEBIN],$B24,Matches[SITE IN],AM$9,Matches[SITE OUT],AP$10),"-"),"-")</f>
        <v>1.1574074074079954E-3</v>
      </c>
      <c r="AR24" s="64">
        <f>IFERROR(IF(COUNTIFS(Matches[TIMEBIN],$B24,Matches[SITE IN],AM$9,Matches[SITE OUT],AP$10)&gt;0,_xlfn.MAXIFS(Matches[JOURNEY TIME],Matches[TIMEBIN],$B24,Matches[SITE IN],AM$9,Matches[SITE OUT],AP$10),"-"),"-")</f>
        <v>1.1574074074079954E-3</v>
      </c>
      <c r="AS24" s="65">
        <f>IFERROR(IF(COUNTIFS(Matches[TIMEBIN],$B24,Matches[SITE IN],AM$9,Matches[SITE OUT],AS$10)&gt;0,_xlfn.MINIFS(Matches[JOURNEY TIME],Matches[TIMEBIN],$B24,Matches[SITE IN],AM$9,Matches[SITE OUT],AS$10),"-"),"-")</f>
        <v>1.0648148148150183E-3</v>
      </c>
      <c r="AT24" s="63">
        <f>IFERROR(IF(COUNTIFS(Matches[TIMEBIN],$B24,Matches[SITE IN],AM$9,Matches[SITE OUT],AS$10)&gt;0,AVERAGEIFS(Matches[JOURNEY TIME],Matches[TIMEBIN],$B24,Matches[SITE IN],AM$9,Matches[SITE OUT],AS$10),"-"),"-")</f>
        <v>0.20618344907407399</v>
      </c>
      <c r="AU24" s="64">
        <f>IFERROR(IF(COUNTIFS(Matches[TIMEBIN],$B24,Matches[SITE IN],AM$9,Matches[SITE OUT],AS$10)&gt;0,_xlfn.MAXIFS(Matches[JOURNEY TIME],Matches[TIMEBIN],$B24,Matches[SITE IN],AM$9,Matches[SITE OUT],AS$10),"-"),"-")</f>
        <v>0.44951388888888899</v>
      </c>
      <c r="AV24" s="65">
        <f>IFERROR(IF(COUNTIFS(Matches[TIMEBIN],$B24,Matches[SITE IN],AM$9,Matches[SITE OUT],AV$10)&gt;0,_xlfn.MINIFS(Matches[JOURNEY TIME],Matches[TIMEBIN],$B24,Matches[SITE IN],AM$9,Matches[SITE OUT],AV$10),"-"),"-")</f>
        <v>3.9490740740740993E-2</v>
      </c>
      <c r="AW24" s="63">
        <f>IFERROR(IF(COUNTIFS(Matches[TIMEBIN],$B24,Matches[SITE IN],AM$9,Matches[SITE OUT],AV$10)&gt;0,AVERAGEIFS(Matches[JOURNEY TIME],Matches[TIMEBIN],$B24,Matches[SITE IN],AM$9,Matches[SITE OUT],AV$10),"-"),"-")</f>
        <v>3.9490740740740993E-2</v>
      </c>
      <c r="AX24" s="64">
        <f>IFERROR(IF(COUNTIFS(Matches[TIMEBIN],$B24,Matches[SITE IN],AM$9,Matches[SITE OUT],AV$10)&gt;0,_xlfn.MAXIFS(Matches[JOURNEY TIME],Matches[TIMEBIN],$B24,Matches[SITE IN],AM$9,Matches[SITE OUT],AV$10),"-"),"-")</f>
        <v>3.9490740740740993E-2</v>
      </c>
      <c r="AY24" s="63">
        <f>IFERROR(IF(COUNTIFS(Matches[TIMEBIN],$B24,Matches[SITE IN],AM$9,Matches[SITE OUT],AY$10)&gt;0,_xlfn.MINIFS(Matches[JOURNEY TIME],Matches[TIMEBIN],$B24,Matches[SITE IN],AM$9,Matches[SITE OUT],AY$10),"-"),"-")</f>
        <v>1.0532407407409794E-3</v>
      </c>
      <c r="AZ24" s="63">
        <f>IFERROR(IF(COUNTIFS(Matches[TIMEBIN],$B24,Matches[SITE IN],AM$9,Matches[SITE OUT],AY$10)&gt;0,AVERAGEIFS(Matches[JOURNEY TIME],Matches[TIMEBIN],$B24,Matches[SITE IN],AM$9,Matches[SITE OUT],AY$10),"-"),"-")</f>
        <v>0.28132716049382733</v>
      </c>
      <c r="BA24" s="66">
        <f>IFERROR(IF(COUNTIFS(Matches[TIMEBIN],$B24,Matches[SITE IN],AM$9,Matches[SITE OUT],AY$10)&gt;0,_xlfn.MAXIFS(Matches[JOURNEY TIME],Matches[TIMEBIN],$B24,Matches[SITE IN],AM$9,Matches[SITE OUT],AY$10),"-"),"-")</f>
        <v>0.458090277777778</v>
      </c>
      <c r="BB24" s="62">
        <f>IFERROR(IF(COUNTIFS(Matches[TIMEBIN],$B24,Matches[SITE IN],BB$9,Matches[SITE OUT],BB$10)&gt;0,_xlfn.MINIFS(Matches[JOURNEY TIME],Matches[TIMEBIN],$B24,Matches[SITE IN],BB$9,Matches[SITE OUT],BB$10),"-"),"-")</f>
        <v>6.9444444444499709E-4</v>
      </c>
      <c r="BC24" s="63">
        <f>IFERROR(IF(COUNTIFS(Matches[TIMEBIN],$B24,Matches[SITE IN],BB$9,Matches[SITE OUT],BB$10)&gt;0,AVERAGEIFS(Matches[JOURNEY TIME],Matches[TIMEBIN],$B24,Matches[SITE IN],BB$9,Matches[SITE OUT],BB$10),"-"),"-")</f>
        <v>1.5375330687830566E-2</v>
      </c>
      <c r="BD24" s="64">
        <f>IFERROR(IF(COUNTIFS(Matches[TIMEBIN],$B24,Matches[SITE IN],BB$9,Matches[SITE OUT],BB$10)&gt;0,_xlfn.MAXIFS(Matches[JOURNEY TIME],Matches[TIMEBIN],$B24,Matches[SITE IN],BB$9,Matches[SITE OUT],BB$10),"-"),"-")</f>
        <v>0.101180555555555</v>
      </c>
      <c r="BE24" s="65" t="str">
        <f>IFERROR(IF(COUNTIFS(Matches[TIMEBIN],$B24,Matches[SITE IN],BB$9,Matches[SITE OUT],BE$10)&gt;0,_xlfn.MINIFS(Matches[JOURNEY TIME],Matches[TIMEBIN],$B24,Matches[SITE IN],BB$9,Matches[SITE OUT],BE$10),"-"),"-")</f>
        <v>-</v>
      </c>
      <c r="BF24" s="63" t="str">
        <f>IFERROR(IF(COUNTIFS(Matches[TIMEBIN],$B24,Matches[SITE IN],BB$9,Matches[SITE OUT],BE$10)&gt;0,AVERAGEIFS(Matches[JOURNEY TIME],Matches[TIMEBIN],$B24,Matches[SITE IN],BB$9,Matches[SITE OUT],BE$10),"-"),"-")</f>
        <v>-</v>
      </c>
      <c r="BG24" s="64" t="str">
        <f>IFERROR(IF(COUNTIFS(Matches[TIMEBIN],$B24,Matches[SITE IN],BB$9,Matches[SITE OUT],BE$10)&gt;0,_xlfn.MAXIFS(Matches[JOURNEY TIME],Matches[TIMEBIN],$B24,Matches[SITE IN],BB$9,Matches[SITE OUT],BE$10),"-"),"-")</f>
        <v>-</v>
      </c>
      <c r="BH24" s="65" t="str">
        <f>IFERROR(IF(COUNTIFS(Matches[TIMEBIN],$B24,Matches[SITE IN],BB$9,Matches[SITE OUT],BH$10)&gt;0,_xlfn.MINIFS(Matches[JOURNEY TIME],Matches[TIMEBIN],$B24,Matches[SITE IN],BB$9,Matches[SITE OUT],BH$10),"-"),"-")</f>
        <v>-</v>
      </c>
      <c r="BI24" s="63" t="str">
        <f>IFERROR(IF(COUNTIFS(Matches[TIMEBIN],$B24,Matches[SITE IN],BB$9,Matches[SITE OUT],BH$10)&gt;0,AVERAGEIFS(Matches[JOURNEY TIME],Matches[TIMEBIN],$B24,Matches[SITE IN],BB$9,Matches[SITE OUT],BH$10),"-"),"-")</f>
        <v>-</v>
      </c>
      <c r="BJ24" s="64" t="str">
        <f>IFERROR(IF(COUNTIFS(Matches[TIMEBIN],$B24,Matches[SITE IN],BB$9,Matches[SITE OUT],BH$10)&gt;0,_xlfn.MAXIFS(Matches[JOURNEY TIME],Matches[TIMEBIN],$B24,Matches[SITE IN],BB$9,Matches[SITE OUT],BH$10),"-"),"-")</f>
        <v>-</v>
      </c>
      <c r="BK24" s="65">
        <f>IFERROR(IF(COUNTIFS(Matches[TIMEBIN],$B24,Matches[SITE IN],BB$9,Matches[SITE OUT],BK$10)&gt;0,_xlfn.MINIFS(Matches[JOURNEY TIME],Matches[TIMEBIN],$B24,Matches[SITE IN],BB$9,Matches[SITE OUT],BK$10),"-"),"-")</f>
        <v>9.259259259197794E-5</v>
      </c>
      <c r="BL24" s="63">
        <f>IFERROR(IF(COUNTIFS(Matches[TIMEBIN],$B24,Matches[SITE IN],BB$9,Matches[SITE OUT],BK$10)&gt;0,AVERAGEIFS(Matches[JOURNEY TIME],Matches[TIMEBIN],$B24,Matches[SITE IN],BB$9,Matches[SITE OUT],BK$10),"-"),"-")</f>
        <v>9.259259259197794E-5</v>
      </c>
      <c r="BM24" s="64">
        <f>IFERROR(IF(COUNTIFS(Matches[TIMEBIN],$B24,Matches[SITE IN],BB$9,Matches[SITE OUT],BK$10)&gt;0,_xlfn.MAXIFS(Matches[JOURNEY TIME],Matches[TIMEBIN],$B24,Matches[SITE IN],BB$9,Matches[SITE OUT],BK$10),"-"),"-")</f>
        <v>9.259259259197794E-5</v>
      </c>
      <c r="BN24" s="63" t="str">
        <f>IFERROR(IF(COUNTIFS(Matches[TIMEBIN],$B24,Matches[SITE IN],BB$9,Matches[SITE OUT],BN$10)&gt;0,_xlfn.MINIFS(Matches[JOURNEY TIME],Matches[TIMEBIN],$B24,Matches[SITE IN],BB$9,Matches[SITE OUT],BN$10),"-"),"-")</f>
        <v>-</v>
      </c>
      <c r="BO24" s="63" t="str">
        <f>IFERROR(IF(COUNTIFS(Matches[TIMEBIN],$B24,Matches[SITE IN],BB$9,Matches[SITE OUT],BN$10)&gt;0,AVERAGEIFS(Matches[JOURNEY TIME],Matches[TIMEBIN],$B24,Matches[SITE IN],BB$9,Matches[SITE OUT],BN$10),"-"),"-")</f>
        <v>-</v>
      </c>
      <c r="BP24" s="67" t="str">
        <f>IFERROR(IF(COUNTIFS(Matches[TIMEBIN],$B24,Matches[SITE IN],BB$9,Matches[SITE OUT],BN$10)&gt;0,_xlfn.MAXIFS(Matches[JOURNEY TIME],Matches[TIMEBIN],$B24,Matches[SITE IN],BB$9,Matches[SITE OUT],BN$10),"-"),"-")</f>
        <v>-</v>
      </c>
    </row>
    <row r="25" spans="2:68">
      <c r="B25" s="54" t="str">
        <v>09:15 - 09:30</v>
      </c>
      <c r="C25" s="55">
        <f>IFERROR(IF(COUNTIFS(Matches[TIMEBIN],$B25,Matches[SITE IN],C$9,Matches[SITE OUT],C$10)&gt;0,_xlfn.MINIFS(Matches[JOURNEY TIME],Matches[TIMEBIN],$B25,Matches[SITE IN],C$9,Matches[SITE OUT],C$10),"-"),"-")</f>
        <v>2.1875000000000089E-3</v>
      </c>
      <c r="D25" s="56">
        <f>IFERROR(IF(COUNTIFS(Matches[TIMEBIN],$B25,Matches[SITE IN],C$9,Matches[SITE OUT],C$10)&gt;0,AVERAGEIFS(Matches[JOURNEY TIME],Matches[TIMEBIN],$B25,Matches[SITE IN],C$9,Matches[SITE OUT],C$10),"-"),"-")</f>
        <v>1.0613425925925984E-2</v>
      </c>
      <c r="E25" s="57">
        <f>IFERROR(IF(COUNTIFS(Matches[TIMEBIN],$B25,Matches[SITE IN],C$9,Matches[SITE OUT],C$10)&gt;0,_xlfn.MAXIFS(Matches[JOURNEY TIME],Matches[TIMEBIN],$B25,Matches[SITE IN],C$9,Matches[SITE OUT],C$10),"-"),"-")</f>
        <v>1.903935185185196E-2</v>
      </c>
      <c r="F25" s="58">
        <f>IFERROR(IF(COUNTIFS(Matches[TIMEBIN],$B25,Matches[SITE IN],C$9,Matches[SITE OUT],F$10)&gt;0,_xlfn.MINIFS(Matches[JOURNEY TIME],Matches[TIMEBIN],$B25,Matches[SITE IN],C$9,Matches[SITE OUT],F$10),"-"),"-")</f>
        <v>6.3657407407397004E-4</v>
      </c>
      <c r="G25" s="56">
        <f>IFERROR(IF(COUNTIFS(Matches[TIMEBIN],$B25,Matches[SITE IN],C$9,Matches[SITE OUT],F$10)&gt;0,AVERAGEIFS(Matches[JOURNEY TIME],Matches[TIMEBIN],$B25,Matches[SITE IN],C$9,Matches[SITE OUT],F$10),"-"),"-")</f>
        <v>4.720012626262618E-2</v>
      </c>
      <c r="H25" s="57">
        <f>IFERROR(IF(COUNTIFS(Matches[TIMEBIN],$B25,Matches[SITE IN],C$9,Matches[SITE OUT],F$10)&gt;0,_xlfn.MAXIFS(Matches[JOURNEY TIME],Matches[TIMEBIN],$B25,Matches[SITE IN],C$9,Matches[SITE OUT],F$10),"-"),"-")</f>
        <v>0.30898148148148097</v>
      </c>
      <c r="I25" s="58" t="str">
        <f>IFERROR(IF(COUNTIFS(Matches[TIMEBIN],$B25,Matches[SITE IN],C$9,Matches[SITE OUT],I$10)&gt;0,_xlfn.MINIFS(Matches[JOURNEY TIME],Matches[TIMEBIN],$B25,Matches[SITE IN],C$9,Matches[SITE OUT],I$10),"-"),"-")</f>
        <v>-</v>
      </c>
      <c r="J25" s="56" t="str">
        <f>IFERROR(IF(COUNTIFS(Matches[TIMEBIN],$B25,Matches[SITE IN],C$9,Matches[SITE OUT],I$10)&gt;0,AVERAGEIFS(Matches[JOURNEY TIME],Matches[TIMEBIN],$B25,Matches[SITE IN],C$9,Matches[SITE OUT],I$10),"-"),"-")</f>
        <v>-</v>
      </c>
      <c r="K25" s="57" t="str">
        <f>IFERROR(IF(COUNTIFS(Matches[TIMEBIN],$B25,Matches[SITE IN],C$9,Matches[SITE OUT],I$10)&gt;0,_xlfn.MAXIFS(Matches[JOURNEY TIME],Matches[TIMEBIN],$B25,Matches[SITE IN],C$9,Matches[SITE OUT],I$10),"-"),"-")</f>
        <v>-</v>
      </c>
      <c r="L25" s="58">
        <f>IFERROR(IF(COUNTIFS(Matches[TIMEBIN],$B25,Matches[SITE IN],C$9,Matches[SITE OUT],L$10)&gt;0,_xlfn.MINIFS(Matches[JOURNEY TIME],Matches[TIMEBIN],$B25,Matches[SITE IN],C$9,Matches[SITE OUT],L$10),"-"),"-")</f>
        <v>1.7245370370370106E-3</v>
      </c>
      <c r="M25" s="56">
        <f>IFERROR(IF(COUNTIFS(Matches[TIMEBIN],$B25,Matches[SITE IN],C$9,Matches[SITE OUT],L$10)&gt;0,AVERAGEIFS(Matches[JOURNEY TIME],Matches[TIMEBIN],$B25,Matches[SITE IN],C$9,Matches[SITE OUT],L$10),"-"),"-")</f>
        <v>0.19075810185185199</v>
      </c>
      <c r="N25" s="57">
        <f>IFERROR(IF(COUNTIFS(Matches[TIMEBIN],$B25,Matches[SITE IN],C$9,Matches[SITE OUT],L$10)&gt;0,_xlfn.MAXIFS(Matches[JOURNEY TIME],Matches[TIMEBIN],$B25,Matches[SITE IN],C$9,Matches[SITE OUT],L$10),"-"),"-")</f>
        <v>0.37979166666666697</v>
      </c>
      <c r="O25" s="58">
        <f>IFERROR(IF(COUNTIFS(Matches[TIMEBIN],$B25,Matches[SITE IN],C$9,Matches[SITE OUT],O$10)&gt;0,_xlfn.MINIFS(Matches[JOURNEY TIME],Matches[TIMEBIN],$B25,Matches[SITE IN],C$9,Matches[SITE OUT],O$10),"-"),"-")</f>
        <v>1.2499999999999734E-3</v>
      </c>
      <c r="P25" s="56">
        <f>IFERROR(IF(COUNTIFS(Matches[TIMEBIN],$B25,Matches[SITE IN],C$9,Matches[SITE OUT],O$10)&gt;0,AVERAGEIFS(Matches[JOURNEY TIME],Matches[TIMEBIN],$B25,Matches[SITE IN],C$9,Matches[SITE OUT],O$10),"-"),"-")</f>
        <v>3.8831018518519778E-3</v>
      </c>
      <c r="Q25" s="57">
        <f>IFERROR(IF(COUNTIFS(Matches[TIMEBIN],$B25,Matches[SITE IN],C$9,Matches[SITE OUT],O$10)&gt;0,_xlfn.MAXIFS(Matches[JOURNEY TIME],Matches[TIMEBIN],$B25,Matches[SITE IN],C$9,Matches[SITE OUT],O$10),"-"),"-")</f>
        <v>6.5162037037039822E-3</v>
      </c>
      <c r="R25" s="58">
        <f>IFERROR(IF(COUNTIFS(Matches[TIMEBIN],$B25,Matches[SITE IN],C$9,Matches[SITE OUT],R$10)&gt;0,_xlfn.MINIFS(Matches[JOURNEY TIME],Matches[TIMEBIN],$B25,Matches[SITE IN],C$9,Matches[SITE OUT],R$10),"-"),"-")</f>
        <v>4.8379629629629606E-3</v>
      </c>
      <c r="S25" s="56">
        <f>IFERROR(IF(COUNTIFS(Matches[TIMEBIN],$B25,Matches[SITE IN],C$9,Matches[SITE OUT],R$10)&gt;0,AVERAGEIFS(Matches[JOURNEY TIME],Matches[TIMEBIN],$B25,Matches[SITE IN],C$9,Matches[SITE OUT],R$10),"-"),"-")</f>
        <v>4.8379629629629606E-3</v>
      </c>
      <c r="T25" s="59">
        <f>IFERROR(IF(COUNTIFS(Matches[TIMEBIN],$B25,Matches[SITE IN],C$9,Matches[SITE OUT],R$10)&gt;0,_xlfn.MAXIFS(Matches[JOURNEY TIME],Matches[TIMEBIN],$B25,Matches[SITE IN],C$9,Matches[SITE OUT],R$10),"-"),"-")</f>
        <v>4.8379629629629606E-3</v>
      </c>
      <c r="U25" s="55" t="str">
        <f>IFERROR(IF(COUNTIFS(Matches[TIMEBIN],$B25,Matches[SITE IN],U$9,Matches[SITE OUT],U$10)&gt;0,_xlfn.MINIFS(Matches[JOURNEY TIME],Matches[TIMEBIN],$B25,Matches[SITE IN],U$9,Matches[SITE OUT],U$10),"-"),"-")</f>
        <v>-</v>
      </c>
      <c r="V25" s="56" t="str">
        <f>IFERROR(IF(COUNTIFS(Matches[TIMEBIN],$B25,Matches[SITE IN],U$9,Matches[SITE OUT],U$10)&gt;0,AVERAGEIFS(Matches[JOURNEY TIME],Matches[TIMEBIN],$B25,Matches[SITE IN],U$9,Matches[SITE OUT],U$10),"-"),"-")</f>
        <v>-</v>
      </c>
      <c r="W25" s="59" t="str">
        <f>IFERROR(IF(COUNTIFS(Matches[TIMEBIN],$B25,Matches[SITE IN],U$9,Matches[SITE OUT],U$10)&gt;0,_xlfn.MAXIFS(Matches[JOURNEY TIME],Matches[TIMEBIN],$B25,Matches[SITE IN],U$9,Matches[SITE OUT],U$10),"-"),"-")</f>
        <v>-</v>
      </c>
      <c r="X25" s="55">
        <f>IFERROR(IF(COUNTIFS(Matches[TIMEBIN],$B25,Matches[SITE IN],X$9,Matches[SITE OUT],X$10)&gt;0,_xlfn.MINIFS(Matches[JOURNEY TIME],Matches[TIMEBIN],$B25,Matches[SITE IN],X$9,Matches[SITE OUT],X$10),"-"),"-")</f>
        <v>1.6759259259258974E-2</v>
      </c>
      <c r="Y25" s="56">
        <f>IFERROR(IF(COUNTIFS(Matches[TIMEBIN],$B25,Matches[SITE IN],X$9,Matches[SITE OUT],X$10)&gt;0,AVERAGEIFS(Matches[JOURNEY TIME],Matches[TIMEBIN],$B25,Matches[SITE IN],X$9,Matches[SITE OUT],X$10),"-"),"-")</f>
        <v>2.982060185185148E-2</v>
      </c>
      <c r="Z25" s="57">
        <f>IFERROR(IF(COUNTIFS(Matches[TIMEBIN],$B25,Matches[SITE IN],X$9,Matches[SITE OUT],X$10)&gt;0,_xlfn.MAXIFS(Matches[JOURNEY TIME],Matches[TIMEBIN],$B25,Matches[SITE IN],X$9,Matches[SITE OUT],X$10),"-"),"-")</f>
        <v>4.2881944444443987E-2</v>
      </c>
      <c r="AA25" s="58" t="str">
        <f>IFERROR(IF(COUNTIFS(Matches[TIMEBIN],$B25,Matches[SITE IN],X$9,Matches[SITE OUT],AA$10)&gt;0,_xlfn.MINIFS(Matches[JOURNEY TIME],Matches[TIMEBIN],$B25,Matches[SITE IN],X$9,Matches[SITE OUT],AA$10),"-"),"-")</f>
        <v>-</v>
      </c>
      <c r="AB25" s="56" t="str">
        <f>IFERROR(IF(COUNTIFS(Matches[TIMEBIN],$B25,Matches[SITE IN],X$9,Matches[SITE OUT],AA$10)&gt;0,AVERAGEIFS(Matches[JOURNEY TIME],Matches[TIMEBIN],$B25,Matches[SITE IN],X$9,Matches[SITE OUT],AA$10),"-"),"-")</f>
        <v>-</v>
      </c>
      <c r="AC25" s="57" t="str">
        <f>IFERROR(IF(COUNTIFS(Matches[TIMEBIN],$B25,Matches[SITE IN],X$9,Matches[SITE OUT],AA$10)&gt;0,_xlfn.MAXIFS(Matches[JOURNEY TIME],Matches[TIMEBIN],$B25,Matches[SITE IN],X$9,Matches[SITE OUT],AA$10),"-"),"-")</f>
        <v>-</v>
      </c>
      <c r="AD25" s="58" t="str">
        <f>IFERROR(IF(COUNTIFS(Matches[TIMEBIN],$B25,Matches[SITE IN],X$9,Matches[SITE OUT],AD$10)&gt;0,_xlfn.MINIFS(Matches[JOURNEY TIME],Matches[TIMEBIN],$B25,Matches[SITE IN],X$9,Matches[SITE OUT],AD$10),"-"),"-")</f>
        <v>-</v>
      </c>
      <c r="AE25" s="56" t="str">
        <f>IFERROR(IF(COUNTIFS(Matches[TIMEBIN],$B25,Matches[SITE IN],X$9,Matches[SITE OUT],AD$10)&gt;0,AVERAGEIFS(Matches[JOURNEY TIME],Matches[TIMEBIN],$B25,Matches[SITE IN],X$9,Matches[SITE OUT],AD$10),"-"),"-")</f>
        <v>-</v>
      </c>
      <c r="AF25" s="57" t="str">
        <f>IFERROR(IF(COUNTIFS(Matches[TIMEBIN],$B25,Matches[SITE IN],X$9,Matches[SITE OUT],AD$10)&gt;0,_xlfn.MAXIFS(Matches[JOURNEY TIME],Matches[TIMEBIN],$B25,Matches[SITE IN],X$9,Matches[SITE OUT],AD$10),"-"),"-")</f>
        <v>-</v>
      </c>
      <c r="AG25" s="58" t="str">
        <f>IFERROR(IF(COUNTIFS(Matches[TIMEBIN],$B25,Matches[SITE IN],X$9,Matches[SITE OUT],AG$10)&gt;0,_xlfn.MINIFS(Matches[JOURNEY TIME],Matches[TIMEBIN],$B25,Matches[SITE IN],X$9,Matches[SITE OUT],AG$10),"-"),"-")</f>
        <v>-</v>
      </c>
      <c r="AH25" s="56" t="str">
        <f>IFERROR(IF(COUNTIFS(Matches[TIMEBIN],$B25,Matches[SITE IN],X$9,Matches[SITE OUT],AG$10)&gt;0,AVERAGEIFS(Matches[JOURNEY TIME],Matches[TIMEBIN],$B25,Matches[SITE IN],X$9,Matches[SITE OUT],AG$10),"-"),"-")</f>
        <v>-</v>
      </c>
      <c r="AI25" s="57" t="str">
        <f>IFERROR(IF(COUNTIFS(Matches[TIMEBIN],$B25,Matches[SITE IN],X$9,Matches[SITE OUT],AG$10)&gt;0,_xlfn.MAXIFS(Matches[JOURNEY TIME],Matches[TIMEBIN],$B25,Matches[SITE IN],X$9,Matches[SITE OUT],AG$10),"-"),"-")</f>
        <v>-</v>
      </c>
      <c r="AJ25" s="56" t="str">
        <f>IFERROR(IF(COUNTIFS(Matches[TIMEBIN],$B25,Matches[SITE IN],X$9,Matches[SITE OUT],AJ$10)&gt;0,_xlfn.MINIFS(Matches[JOURNEY TIME],Matches[TIMEBIN],$B25,Matches[SITE IN],X$9,Matches[SITE OUT],AJ$10),"-"),"-")</f>
        <v>-</v>
      </c>
      <c r="AK25" s="56" t="str">
        <f>IFERROR(IF(COUNTIFS(Matches[TIMEBIN],$B25,Matches[SITE IN],X$9,Matches[SITE OUT],AJ$10)&gt;0,AVERAGEIFS(Matches[JOURNEY TIME],Matches[TIMEBIN],$B25,Matches[SITE IN],X$9,Matches[SITE OUT],AJ$10),"-"),"-")</f>
        <v>-</v>
      </c>
      <c r="AL25" s="59" t="str">
        <f>IFERROR(IF(COUNTIFS(Matches[TIMEBIN],$B25,Matches[SITE IN],X$9,Matches[SITE OUT],AJ$10)&gt;0,_xlfn.MAXIFS(Matches[JOURNEY TIME],Matches[TIMEBIN],$B25,Matches[SITE IN],X$9,Matches[SITE OUT],AJ$10),"-"),"-")</f>
        <v>-</v>
      </c>
      <c r="AM25" s="55">
        <f>IFERROR(IF(COUNTIFS(Matches[TIMEBIN],$B25,Matches[SITE IN],AM$9,Matches[SITE OUT],AM$10)&gt;0,_xlfn.MINIFS(Matches[JOURNEY TIME],Matches[TIMEBIN],$B25,Matches[SITE IN],AM$9,Matches[SITE OUT],AM$10),"-"),"-")</f>
        <v>5.358796296296986E-3</v>
      </c>
      <c r="AN25" s="56">
        <f>IFERROR(IF(COUNTIFS(Matches[TIMEBIN],$B25,Matches[SITE IN],AM$9,Matches[SITE OUT],AM$10)&gt;0,AVERAGEIFS(Matches[JOURNEY TIME],Matches[TIMEBIN],$B25,Matches[SITE IN],AM$9,Matches[SITE OUT],AM$10),"-"),"-")</f>
        <v>5.358796296296986E-3</v>
      </c>
      <c r="AO25" s="57">
        <f>IFERROR(IF(COUNTIFS(Matches[TIMEBIN],$B25,Matches[SITE IN],AM$9,Matches[SITE OUT],AM$10)&gt;0,_xlfn.MAXIFS(Matches[JOURNEY TIME],Matches[TIMEBIN],$B25,Matches[SITE IN],AM$9,Matches[SITE OUT],AM$10),"-"),"-")</f>
        <v>5.358796296296986E-3</v>
      </c>
      <c r="AP25" s="58">
        <f>IFERROR(IF(COUNTIFS(Matches[TIMEBIN],$B25,Matches[SITE IN],AM$9,Matches[SITE OUT],AP$10)&gt;0,_xlfn.MINIFS(Matches[JOURNEY TIME],Matches[TIMEBIN],$B25,Matches[SITE IN],AM$9,Matches[SITE OUT],AP$10),"-"),"-")</f>
        <v>2.0949074074080309E-3</v>
      </c>
      <c r="AQ25" s="56">
        <f>IFERROR(IF(COUNTIFS(Matches[TIMEBIN],$B25,Matches[SITE IN],AM$9,Matches[SITE OUT],AP$10)&gt;0,AVERAGEIFS(Matches[JOURNEY TIME],Matches[TIMEBIN],$B25,Matches[SITE IN],AM$9,Matches[SITE OUT],AP$10),"-"),"-")</f>
        <v>1.6145833333334025E-2</v>
      </c>
      <c r="AR25" s="57">
        <f>IFERROR(IF(COUNTIFS(Matches[TIMEBIN],$B25,Matches[SITE IN],AM$9,Matches[SITE OUT],AP$10)&gt;0,_xlfn.MAXIFS(Matches[JOURNEY TIME],Matches[TIMEBIN],$B25,Matches[SITE IN],AM$9,Matches[SITE OUT],AP$10),"-"),"-")</f>
        <v>3.019675925926002E-2</v>
      </c>
      <c r="AS25" s="58">
        <f>IFERROR(IF(COUNTIFS(Matches[TIMEBIN],$B25,Matches[SITE IN],AM$9,Matches[SITE OUT],AS$10)&gt;0,_xlfn.MINIFS(Matches[JOURNEY TIME],Matches[TIMEBIN],$B25,Matches[SITE IN],AM$9,Matches[SITE OUT],AS$10),"-"),"-")</f>
        <v>4.9768518518500393E-4</v>
      </c>
      <c r="AT25" s="56">
        <f>IFERROR(IF(COUNTIFS(Matches[TIMEBIN],$B25,Matches[SITE IN],AM$9,Matches[SITE OUT],AS$10)&gt;0,AVERAGEIFS(Matches[JOURNEY TIME],Matches[TIMEBIN],$B25,Matches[SITE IN],AM$9,Matches[SITE OUT],AS$10),"-"),"-")</f>
        <v>4.9768518518500393E-4</v>
      </c>
      <c r="AU25" s="57">
        <f>IFERROR(IF(COUNTIFS(Matches[TIMEBIN],$B25,Matches[SITE IN],AM$9,Matches[SITE OUT],AS$10)&gt;0,_xlfn.MAXIFS(Matches[JOURNEY TIME],Matches[TIMEBIN],$B25,Matches[SITE IN],AM$9,Matches[SITE OUT],AS$10),"-"),"-")</f>
        <v>4.9768518518500393E-4</v>
      </c>
      <c r="AV25" s="58">
        <f>IFERROR(IF(COUNTIFS(Matches[TIMEBIN],$B25,Matches[SITE IN],AM$9,Matches[SITE OUT],AV$10)&gt;0,_xlfn.MINIFS(Matches[JOURNEY TIME],Matches[TIMEBIN],$B25,Matches[SITE IN],AM$9,Matches[SITE OUT],AV$10),"-"),"-")</f>
        <v>0.36041666666666705</v>
      </c>
      <c r="AW25" s="56">
        <f>IFERROR(IF(COUNTIFS(Matches[TIMEBIN],$B25,Matches[SITE IN],AM$9,Matches[SITE OUT],AV$10)&gt;0,AVERAGEIFS(Matches[JOURNEY TIME],Matches[TIMEBIN],$B25,Matches[SITE IN],AM$9,Matches[SITE OUT],AV$10),"-"),"-")</f>
        <v>0.36041666666666705</v>
      </c>
      <c r="AX25" s="57">
        <f>IFERROR(IF(COUNTIFS(Matches[TIMEBIN],$B25,Matches[SITE IN],AM$9,Matches[SITE OUT],AV$10)&gt;0,_xlfn.MAXIFS(Matches[JOURNEY TIME],Matches[TIMEBIN],$B25,Matches[SITE IN],AM$9,Matches[SITE OUT],AV$10),"-"),"-")</f>
        <v>0.36041666666666705</v>
      </c>
      <c r="AY25" s="56">
        <f>IFERROR(IF(COUNTIFS(Matches[TIMEBIN],$B25,Matches[SITE IN],AM$9,Matches[SITE OUT],AY$10)&gt;0,_xlfn.MINIFS(Matches[JOURNEY TIME],Matches[TIMEBIN],$B25,Matches[SITE IN],AM$9,Matches[SITE OUT],AY$10),"-"),"-")</f>
        <v>3.4722222222199894E-4</v>
      </c>
      <c r="AZ25" s="56">
        <f>IFERROR(IF(COUNTIFS(Matches[TIMEBIN],$B25,Matches[SITE IN],AM$9,Matches[SITE OUT],AY$10)&gt;0,AVERAGEIFS(Matches[JOURNEY TIME],Matches[TIMEBIN],$B25,Matches[SITE IN],AM$9,Matches[SITE OUT],AY$10),"-"),"-")</f>
        <v>2.6315586419752662E-2</v>
      </c>
      <c r="BA25" s="59">
        <f>IFERROR(IF(COUNTIFS(Matches[TIMEBIN],$B25,Matches[SITE IN],AM$9,Matches[SITE OUT],AY$10)&gt;0,_xlfn.MAXIFS(Matches[JOURNEY TIME],Matches[TIMEBIN],$B25,Matches[SITE IN],AM$9,Matches[SITE OUT],AY$10),"-"),"-")</f>
        <v>7.805555555555499E-2</v>
      </c>
      <c r="BB25" s="55">
        <f>IFERROR(IF(COUNTIFS(Matches[TIMEBIN],$B25,Matches[SITE IN],BB$9,Matches[SITE OUT],BB$10)&gt;0,_xlfn.MINIFS(Matches[JOURNEY TIME],Matches[TIMEBIN],$B25,Matches[SITE IN],BB$9,Matches[SITE OUT],BB$10),"-"),"-")</f>
        <v>7.8703703703697503E-4</v>
      </c>
      <c r="BC25" s="56">
        <f>IFERROR(IF(COUNTIFS(Matches[TIMEBIN],$B25,Matches[SITE IN],BB$9,Matches[SITE OUT],BB$10)&gt;0,AVERAGEIFS(Matches[JOURNEY TIME],Matches[TIMEBIN],$B25,Matches[SITE IN],BB$9,Matches[SITE OUT],BB$10),"-"),"-")</f>
        <v>1.0030864197529965E-3</v>
      </c>
      <c r="BD25" s="57">
        <f>IFERROR(IF(COUNTIFS(Matches[TIMEBIN],$B25,Matches[SITE IN],BB$9,Matches[SITE OUT],BB$10)&gt;0,_xlfn.MAXIFS(Matches[JOURNEY TIME],Matches[TIMEBIN],$B25,Matches[SITE IN],BB$9,Matches[SITE OUT],BB$10),"-"),"-")</f>
        <v>1.134259259258974E-3</v>
      </c>
      <c r="BE25" s="58" t="str">
        <f>IFERROR(IF(COUNTIFS(Matches[TIMEBIN],$B25,Matches[SITE IN],BB$9,Matches[SITE OUT],BE$10)&gt;0,_xlfn.MINIFS(Matches[JOURNEY TIME],Matches[TIMEBIN],$B25,Matches[SITE IN],BB$9,Matches[SITE OUT],BE$10),"-"),"-")</f>
        <v>-</v>
      </c>
      <c r="BF25" s="56" t="str">
        <f>IFERROR(IF(COUNTIFS(Matches[TIMEBIN],$B25,Matches[SITE IN],BB$9,Matches[SITE OUT],BE$10)&gt;0,AVERAGEIFS(Matches[JOURNEY TIME],Matches[TIMEBIN],$B25,Matches[SITE IN],BB$9,Matches[SITE OUT],BE$10),"-"),"-")</f>
        <v>-</v>
      </c>
      <c r="BG25" s="57" t="str">
        <f>IFERROR(IF(COUNTIFS(Matches[TIMEBIN],$B25,Matches[SITE IN],BB$9,Matches[SITE OUT],BE$10)&gt;0,_xlfn.MAXIFS(Matches[JOURNEY TIME],Matches[TIMEBIN],$B25,Matches[SITE IN],BB$9,Matches[SITE OUT],BE$10),"-"),"-")</f>
        <v>-</v>
      </c>
      <c r="BH25" s="58">
        <f>IFERROR(IF(COUNTIFS(Matches[TIMEBIN],$B25,Matches[SITE IN],BB$9,Matches[SITE OUT],BH$10)&gt;0,_xlfn.MINIFS(Matches[JOURNEY TIME],Matches[TIMEBIN],$B25,Matches[SITE IN],BB$9,Matches[SITE OUT],BH$10),"-"),"-")</f>
        <v>5.7870370370399771E-4</v>
      </c>
      <c r="BI25" s="56">
        <f>IFERROR(IF(COUNTIFS(Matches[TIMEBIN],$B25,Matches[SITE IN],BB$9,Matches[SITE OUT],BH$10)&gt;0,AVERAGEIFS(Matches[JOURNEY TIME],Matches[TIMEBIN],$B25,Matches[SITE IN],BB$9,Matches[SITE OUT],BH$10),"-"),"-")</f>
        <v>3.9182098765432306E-2</v>
      </c>
      <c r="BJ25" s="57">
        <f>IFERROR(IF(COUNTIFS(Matches[TIMEBIN],$B25,Matches[SITE IN],BB$9,Matches[SITE OUT],BH$10)&gt;0,_xlfn.MAXIFS(Matches[JOURNEY TIME],Matches[TIMEBIN],$B25,Matches[SITE IN],BB$9,Matches[SITE OUT],BH$10),"-"),"-")</f>
        <v>0.11624999999999996</v>
      </c>
      <c r="BK25" s="58">
        <f>IFERROR(IF(COUNTIFS(Matches[TIMEBIN],$B25,Matches[SITE IN],BB$9,Matches[SITE OUT],BK$10)&gt;0,_xlfn.MINIFS(Matches[JOURNEY TIME],Matches[TIMEBIN],$B25,Matches[SITE IN],BB$9,Matches[SITE OUT],BK$10),"-"),"-")</f>
        <v>2.0833333333297732E-4</v>
      </c>
      <c r="BL25" s="56">
        <f>IFERROR(IF(COUNTIFS(Matches[TIMEBIN],$B25,Matches[SITE IN],BB$9,Matches[SITE OUT],BK$10)&gt;0,AVERAGEIFS(Matches[JOURNEY TIME],Matches[TIMEBIN],$B25,Matches[SITE IN],BB$9,Matches[SITE OUT],BK$10),"-"),"-")</f>
        <v>2.4305555555498293E-4</v>
      </c>
      <c r="BM25" s="57">
        <f>IFERROR(IF(COUNTIFS(Matches[TIMEBIN],$B25,Matches[SITE IN],BB$9,Matches[SITE OUT],BK$10)&gt;0,_xlfn.MAXIFS(Matches[JOURNEY TIME],Matches[TIMEBIN],$B25,Matches[SITE IN],BB$9,Matches[SITE OUT],BK$10),"-"),"-")</f>
        <v>2.7777777777698853E-4</v>
      </c>
      <c r="BN25" s="56" t="str">
        <f>IFERROR(IF(COUNTIFS(Matches[TIMEBIN],$B25,Matches[SITE IN],BB$9,Matches[SITE OUT],BN$10)&gt;0,_xlfn.MINIFS(Matches[JOURNEY TIME],Matches[TIMEBIN],$B25,Matches[SITE IN],BB$9,Matches[SITE OUT],BN$10),"-"),"-")</f>
        <v>-</v>
      </c>
      <c r="BO25" s="56" t="str">
        <f>IFERROR(IF(COUNTIFS(Matches[TIMEBIN],$B25,Matches[SITE IN],BB$9,Matches[SITE OUT],BN$10)&gt;0,AVERAGEIFS(Matches[JOURNEY TIME],Matches[TIMEBIN],$B25,Matches[SITE IN],BB$9,Matches[SITE OUT],BN$10),"-"),"-")</f>
        <v>-</v>
      </c>
      <c r="BP25" s="60" t="str">
        <f>IFERROR(IF(COUNTIFS(Matches[TIMEBIN],$B25,Matches[SITE IN],BB$9,Matches[SITE OUT],BN$10)&gt;0,_xlfn.MAXIFS(Matches[JOURNEY TIME],Matches[TIMEBIN],$B25,Matches[SITE IN],BB$9,Matches[SITE OUT],BN$10),"-"),"-")</f>
        <v>-</v>
      </c>
    </row>
    <row r="26" spans="2:68">
      <c r="B26" s="61" t="str">
        <v>09:30 - 09:45</v>
      </c>
      <c r="C26" s="62">
        <f>IFERROR(IF(COUNTIFS(Matches[TIMEBIN],$B26,Matches[SITE IN],C$9,Matches[SITE OUT],C$10)&gt;0,_xlfn.MINIFS(Matches[JOURNEY TIME],Matches[TIMEBIN],$B26,Matches[SITE IN],C$9,Matches[SITE OUT],C$10),"-"),"-")</f>
        <v>7.0601851851898045E-4</v>
      </c>
      <c r="D26" s="63">
        <f>IFERROR(IF(COUNTIFS(Matches[TIMEBIN],$B26,Matches[SITE IN],C$9,Matches[SITE OUT],C$10)&gt;0,AVERAGEIFS(Matches[JOURNEY TIME],Matches[TIMEBIN],$B26,Matches[SITE IN],C$9,Matches[SITE OUT],C$10),"-"),"-")</f>
        <v>4.5333333333333614E-2</v>
      </c>
      <c r="E26" s="64">
        <f>IFERROR(IF(COUNTIFS(Matches[TIMEBIN],$B26,Matches[SITE IN],C$9,Matches[SITE OUT],C$10)&gt;0,_xlfn.MAXIFS(Matches[JOURNEY TIME],Matches[TIMEBIN],$B26,Matches[SITE IN],C$9,Matches[SITE OUT],C$10),"-"),"-")</f>
        <v>0.20276620370370402</v>
      </c>
      <c r="F26" s="65">
        <f>IFERROR(IF(COUNTIFS(Matches[TIMEBIN],$B26,Matches[SITE IN],C$9,Matches[SITE OUT],F$10)&gt;0,_xlfn.MINIFS(Matches[JOURNEY TIME],Matches[TIMEBIN],$B26,Matches[SITE IN],C$9,Matches[SITE OUT],F$10),"-"),"-")</f>
        <v>4.3981481481497608E-4</v>
      </c>
      <c r="G26" s="63">
        <f>IFERROR(IF(COUNTIFS(Matches[TIMEBIN],$B26,Matches[SITE IN],C$9,Matches[SITE OUT],F$10)&gt;0,AVERAGEIFS(Matches[JOURNEY TIME],Matches[TIMEBIN],$B26,Matches[SITE IN],C$9,Matches[SITE OUT],F$10),"-"),"-")</f>
        <v>1.444058641975291E-2</v>
      </c>
      <c r="H26" s="64">
        <f>IFERROR(IF(COUNTIFS(Matches[TIMEBIN],$B26,Matches[SITE IN],C$9,Matches[SITE OUT],F$10)&gt;0,_xlfn.MAXIFS(Matches[JOURNEY TIME],Matches[TIMEBIN],$B26,Matches[SITE IN],C$9,Matches[SITE OUT],F$10),"-"),"-")</f>
        <v>0.11841435185185195</v>
      </c>
      <c r="I26" s="65" t="str">
        <f>IFERROR(IF(COUNTIFS(Matches[TIMEBIN],$B26,Matches[SITE IN],C$9,Matches[SITE OUT],I$10)&gt;0,_xlfn.MINIFS(Matches[JOURNEY TIME],Matches[TIMEBIN],$B26,Matches[SITE IN],C$9,Matches[SITE OUT],I$10),"-"),"-")</f>
        <v>-</v>
      </c>
      <c r="J26" s="63" t="str">
        <f>IFERROR(IF(COUNTIFS(Matches[TIMEBIN],$B26,Matches[SITE IN],C$9,Matches[SITE OUT],I$10)&gt;0,AVERAGEIFS(Matches[JOURNEY TIME],Matches[TIMEBIN],$B26,Matches[SITE IN],C$9,Matches[SITE OUT],I$10),"-"),"-")</f>
        <v>-</v>
      </c>
      <c r="K26" s="64" t="str">
        <f>IFERROR(IF(COUNTIFS(Matches[TIMEBIN],$B26,Matches[SITE IN],C$9,Matches[SITE OUT],I$10)&gt;0,_xlfn.MAXIFS(Matches[JOURNEY TIME],Matches[TIMEBIN],$B26,Matches[SITE IN],C$9,Matches[SITE OUT],I$10),"-"),"-")</f>
        <v>-</v>
      </c>
      <c r="L26" s="65">
        <f>IFERROR(IF(COUNTIFS(Matches[TIMEBIN],$B26,Matches[SITE IN],C$9,Matches[SITE OUT],L$10)&gt;0,_xlfn.MINIFS(Matches[JOURNEY TIME],Matches[TIMEBIN],$B26,Matches[SITE IN],C$9,Matches[SITE OUT],L$10),"-"),"-")</f>
        <v>9.3148148148148036E-2</v>
      </c>
      <c r="M26" s="63">
        <f>IFERROR(IF(COUNTIFS(Matches[TIMEBIN],$B26,Matches[SITE IN],C$9,Matches[SITE OUT],L$10)&gt;0,AVERAGEIFS(Matches[JOURNEY TIME],Matches[TIMEBIN],$B26,Matches[SITE IN],C$9,Matches[SITE OUT],L$10),"-"),"-")</f>
        <v>0.16074074074074055</v>
      </c>
      <c r="N26" s="64">
        <f>IFERROR(IF(COUNTIFS(Matches[TIMEBIN],$B26,Matches[SITE IN],C$9,Matches[SITE OUT],L$10)&gt;0,_xlfn.MAXIFS(Matches[JOURNEY TIME],Matches[TIMEBIN],$B26,Matches[SITE IN],C$9,Matches[SITE OUT],L$10),"-"),"-")</f>
        <v>0.22833333333333306</v>
      </c>
      <c r="O26" s="65" t="str">
        <f>IFERROR(IF(COUNTIFS(Matches[TIMEBIN],$B26,Matches[SITE IN],C$9,Matches[SITE OUT],O$10)&gt;0,_xlfn.MINIFS(Matches[JOURNEY TIME],Matches[TIMEBIN],$B26,Matches[SITE IN],C$9,Matches[SITE OUT],O$10),"-"),"-")</f>
        <v>-</v>
      </c>
      <c r="P26" s="63" t="str">
        <f>IFERROR(IF(COUNTIFS(Matches[TIMEBIN],$B26,Matches[SITE IN],C$9,Matches[SITE OUT],O$10)&gt;0,AVERAGEIFS(Matches[JOURNEY TIME],Matches[TIMEBIN],$B26,Matches[SITE IN],C$9,Matches[SITE OUT],O$10),"-"),"-")</f>
        <v>-</v>
      </c>
      <c r="Q26" s="64" t="str">
        <f>IFERROR(IF(COUNTIFS(Matches[TIMEBIN],$B26,Matches[SITE IN],C$9,Matches[SITE OUT],O$10)&gt;0,_xlfn.MAXIFS(Matches[JOURNEY TIME],Matches[TIMEBIN],$B26,Matches[SITE IN],C$9,Matches[SITE OUT],O$10),"-"),"-")</f>
        <v>-</v>
      </c>
      <c r="R26" s="65" t="str">
        <f>IFERROR(IF(COUNTIFS(Matches[TIMEBIN],$B26,Matches[SITE IN],C$9,Matches[SITE OUT],R$10)&gt;0,_xlfn.MINIFS(Matches[JOURNEY TIME],Matches[TIMEBIN],$B26,Matches[SITE IN],C$9,Matches[SITE OUT],R$10),"-"),"-")</f>
        <v>-</v>
      </c>
      <c r="S26" s="63" t="str">
        <f>IFERROR(IF(COUNTIFS(Matches[TIMEBIN],$B26,Matches[SITE IN],C$9,Matches[SITE OUT],R$10)&gt;0,AVERAGEIFS(Matches[JOURNEY TIME],Matches[TIMEBIN],$B26,Matches[SITE IN],C$9,Matches[SITE OUT],R$10),"-"),"-")</f>
        <v>-</v>
      </c>
      <c r="T26" s="66" t="str">
        <f>IFERROR(IF(COUNTIFS(Matches[TIMEBIN],$B26,Matches[SITE IN],C$9,Matches[SITE OUT],R$10)&gt;0,_xlfn.MAXIFS(Matches[JOURNEY TIME],Matches[TIMEBIN],$B26,Matches[SITE IN],C$9,Matches[SITE OUT],R$10),"-"),"-")</f>
        <v>-</v>
      </c>
      <c r="U26" s="62" t="str">
        <f>IFERROR(IF(COUNTIFS(Matches[TIMEBIN],$B26,Matches[SITE IN],U$9,Matches[SITE OUT],U$10)&gt;0,_xlfn.MINIFS(Matches[JOURNEY TIME],Matches[TIMEBIN],$B26,Matches[SITE IN],U$9,Matches[SITE OUT],U$10),"-"),"-")</f>
        <v>-</v>
      </c>
      <c r="V26" s="63" t="str">
        <f>IFERROR(IF(COUNTIFS(Matches[TIMEBIN],$B26,Matches[SITE IN],U$9,Matches[SITE OUT],U$10)&gt;0,AVERAGEIFS(Matches[JOURNEY TIME],Matches[TIMEBIN],$B26,Matches[SITE IN],U$9,Matches[SITE OUT],U$10),"-"),"-")</f>
        <v>-</v>
      </c>
      <c r="W26" s="66" t="str">
        <f>IFERROR(IF(COUNTIFS(Matches[TIMEBIN],$B26,Matches[SITE IN],U$9,Matches[SITE OUT],U$10)&gt;0,_xlfn.MAXIFS(Matches[JOURNEY TIME],Matches[TIMEBIN],$B26,Matches[SITE IN],U$9,Matches[SITE OUT],U$10),"-"),"-")</f>
        <v>-</v>
      </c>
      <c r="X26" s="62">
        <f>IFERROR(IF(COUNTIFS(Matches[TIMEBIN],$B26,Matches[SITE IN],X$9,Matches[SITE OUT],X$10)&gt;0,_xlfn.MINIFS(Matches[JOURNEY TIME],Matches[TIMEBIN],$B26,Matches[SITE IN],X$9,Matches[SITE OUT],X$10),"-"),"-")</f>
        <v>3.1597222222219945E-3</v>
      </c>
      <c r="Y26" s="63">
        <f>IFERROR(IF(COUNTIFS(Matches[TIMEBIN],$B26,Matches[SITE IN],X$9,Matches[SITE OUT],X$10)&gt;0,AVERAGEIFS(Matches[JOURNEY TIME],Matches[TIMEBIN],$B26,Matches[SITE IN],X$9,Matches[SITE OUT],X$10),"-"),"-")</f>
        <v>3.1597222222219945E-3</v>
      </c>
      <c r="Z26" s="64">
        <f>IFERROR(IF(COUNTIFS(Matches[TIMEBIN],$B26,Matches[SITE IN],X$9,Matches[SITE OUT],X$10)&gt;0,_xlfn.MAXIFS(Matches[JOURNEY TIME],Matches[TIMEBIN],$B26,Matches[SITE IN],X$9,Matches[SITE OUT],X$10),"-"),"-")</f>
        <v>3.1597222222219945E-3</v>
      </c>
      <c r="AA26" s="65">
        <f>IFERROR(IF(COUNTIFS(Matches[TIMEBIN],$B26,Matches[SITE IN],X$9,Matches[SITE OUT],AA$10)&gt;0,_xlfn.MINIFS(Matches[JOURNEY TIME],Matches[TIMEBIN],$B26,Matches[SITE IN],X$9,Matches[SITE OUT],AA$10),"-"),"-")</f>
        <v>6.1342592592600331E-4</v>
      </c>
      <c r="AB26" s="63">
        <f>IFERROR(IF(COUNTIFS(Matches[TIMEBIN],$B26,Matches[SITE IN],X$9,Matches[SITE OUT],AA$10)&gt;0,AVERAGEIFS(Matches[JOURNEY TIME],Matches[TIMEBIN],$B26,Matches[SITE IN],X$9,Matches[SITE OUT],AA$10),"-"),"-")</f>
        <v>6.1342592592600331E-4</v>
      </c>
      <c r="AC26" s="64">
        <f>IFERROR(IF(COUNTIFS(Matches[TIMEBIN],$B26,Matches[SITE IN],X$9,Matches[SITE OUT],AA$10)&gt;0,_xlfn.MAXIFS(Matches[JOURNEY TIME],Matches[TIMEBIN],$B26,Matches[SITE IN],X$9,Matches[SITE OUT],AA$10),"-"),"-")</f>
        <v>6.1342592592600331E-4</v>
      </c>
      <c r="AD26" s="65">
        <f>IFERROR(IF(COUNTIFS(Matches[TIMEBIN],$B26,Matches[SITE IN],X$9,Matches[SITE OUT],AD$10)&gt;0,_xlfn.MINIFS(Matches[JOURNEY TIME],Matches[TIMEBIN],$B26,Matches[SITE IN],X$9,Matches[SITE OUT],AD$10),"-"),"-")</f>
        <v>5.1053240740740968E-2</v>
      </c>
      <c r="AE26" s="63">
        <f>IFERROR(IF(COUNTIFS(Matches[TIMEBIN],$B26,Matches[SITE IN],X$9,Matches[SITE OUT],AD$10)&gt;0,AVERAGEIFS(Matches[JOURNEY TIME],Matches[TIMEBIN],$B26,Matches[SITE IN],X$9,Matches[SITE OUT],AD$10),"-"),"-")</f>
        <v>0.30261959876543232</v>
      </c>
      <c r="AF26" s="64">
        <f>IFERROR(IF(COUNTIFS(Matches[TIMEBIN],$B26,Matches[SITE IN],X$9,Matches[SITE OUT],AD$10)&gt;0,_xlfn.MAXIFS(Matches[JOURNEY TIME],Matches[TIMEBIN],$B26,Matches[SITE IN],X$9,Matches[SITE OUT],AD$10),"-"),"-")</f>
        <v>0.558495370370371</v>
      </c>
      <c r="AG26" s="65">
        <f>IFERROR(IF(COUNTIFS(Matches[TIMEBIN],$B26,Matches[SITE IN],X$9,Matches[SITE OUT],AG$10)&gt;0,_xlfn.MINIFS(Matches[JOURNEY TIME],Matches[TIMEBIN],$B26,Matches[SITE IN],X$9,Matches[SITE OUT],AG$10),"-"),"-")</f>
        <v>0.56693287037037099</v>
      </c>
      <c r="AH26" s="63">
        <f>IFERROR(IF(COUNTIFS(Matches[TIMEBIN],$B26,Matches[SITE IN],X$9,Matches[SITE OUT],AG$10)&gt;0,AVERAGEIFS(Matches[JOURNEY TIME],Matches[TIMEBIN],$B26,Matches[SITE IN],X$9,Matches[SITE OUT],AG$10),"-"),"-")</f>
        <v>0.56693287037037099</v>
      </c>
      <c r="AI26" s="64">
        <f>IFERROR(IF(COUNTIFS(Matches[TIMEBIN],$B26,Matches[SITE IN],X$9,Matches[SITE OUT],AG$10)&gt;0,_xlfn.MAXIFS(Matches[JOURNEY TIME],Matches[TIMEBIN],$B26,Matches[SITE IN],X$9,Matches[SITE OUT],AG$10),"-"),"-")</f>
        <v>0.56693287037037099</v>
      </c>
      <c r="AJ26" s="63" t="str">
        <f>IFERROR(IF(COUNTIFS(Matches[TIMEBIN],$B26,Matches[SITE IN],X$9,Matches[SITE OUT],AJ$10)&gt;0,_xlfn.MINIFS(Matches[JOURNEY TIME],Matches[TIMEBIN],$B26,Matches[SITE IN],X$9,Matches[SITE OUT],AJ$10),"-"),"-")</f>
        <v>-</v>
      </c>
      <c r="AK26" s="63" t="str">
        <f>IFERROR(IF(COUNTIFS(Matches[TIMEBIN],$B26,Matches[SITE IN],X$9,Matches[SITE OUT],AJ$10)&gt;0,AVERAGEIFS(Matches[JOURNEY TIME],Matches[TIMEBIN],$B26,Matches[SITE IN],X$9,Matches[SITE OUT],AJ$10),"-"),"-")</f>
        <v>-</v>
      </c>
      <c r="AL26" s="66" t="str">
        <f>IFERROR(IF(COUNTIFS(Matches[TIMEBIN],$B26,Matches[SITE IN],X$9,Matches[SITE OUT],AJ$10)&gt;0,_xlfn.MAXIFS(Matches[JOURNEY TIME],Matches[TIMEBIN],$B26,Matches[SITE IN],X$9,Matches[SITE OUT],AJ$10),"-"),"-")</f>
        <v>-</v>
      </c>
      <c r="AM26" s="62">
        <f>IFERROR(IF(COUNTIFS(Matches[TIMEBIN],$B26,Matches[SITE IN],AM$9,Matches[SITE OUT],AM$10)&gt;0,_xlfn.MINIFS(Matches[JOURNEY TIME],Matches[TIMEBIN],$B26,Matches[SITE IN],AM$9,Matches[SITE OUT],AM$10),"-"),"-")</f>
        <v>1.041666666666996E-3</v>
      </c>
      <c r="AN26" s="63">
        <f>IFERROR(IF(COUNTIFS(Matches[TIMEBIN],$B26,Matches[SITE IN],AM$9,Matches[SITE OUT],AM$10)&gt;0,AVERAGEIFS(Matches[JOURNEY TIME],Matches[TIMEBIN],$B26,Matches[SITE IN],AM$9,Matches[SITE OUT],AM$10),"-"),"-")</f>
        <v>1.7013888888889883E-3</v>
      </c>
      <c r="AO26" s="64">
        <f>IFERROR(IF(COUNTIFS(Matches[TIMEBIN],$B26,Matches[SITE IN],AM$9,Matches[SITE OUT],AM$10)&gt;0,_xlfn.MAXIFS(Matches[JOURNEY TIME],Matches[TIMEBIN],$B26,Matches[SITE IN],AM$9,Matches[SITE OUT],AM$10),"-"),"-")</f>
        <v>2.3611111111109806E-3</v>
      </c>
      <c r="AP26" s="65">
        <f>IFERROR(IF(COUNTIFS(Matches[TIMEBIN],$B26,Matches[SITE IN],AM$9,Matches[SITE OUT],AP$10)&gt;0,_xlfn.MINIFS(Matches[JOURNEY TIME],Matches[TIMEBIN],$B26,Matches[SITE IN],AM$9,Matches[SITE OUT],AP$10),"-"),"-")</f>
        <v>6.9444444444499709E-4</v>
      </c>
      <c r="AQ26" s="63">
        <f>IFERROR(IF(COUNTIFS(Matches[TIMEBIN],$B26,Matches[SITE IN],AM$9,Matches[SITE OUT],AP$10)&gt;0,AVERAGEIFS(Matches[JOURNEY TIME],Matches[TIMEBIN],$B26,Matches[SITE IN],AM$9,Matches[SITE OUT],AP$10),"-"),"-")</f>
        <v>0.11606867283950634</v>
      </c>
      <c r="AR26" s="64">
        <f>IFERROR(IF(COUNTIFS(Matches[TIMEBIN],$B26,Matches[SITE IN],AM$9,Matches[SITE OUT],AP$10)&gt;0,_xlfn.MAXIFS(Matches[JOURNEY TIME],Matches[TIMEBIN],$B26,Matches[SITE IN],AM$9,Matches[SITE OUT],AP$10),"-"),"-")</f>
        <v>0.34666666666666701</v>
      </c>
      <c r="AS26" s="65">
        <f>IFERROR(IF(COUNTIFS(Matches[TIMEBIN],$B26,Matches[SITE IN],AM$9,Matches[SITE OUT],AS$10)&gt;0,_xlfn.MINIFS(Matches[JOURNEY TIME],Matches[TIMEBIN],$B26,Matches[SITE IN],AM$9,Matches[SITE OUT],AS$10),"-"),"-")</f>
        <v>0.35134259259259298</v>
      </c>
      <c r="AT26" s="63">
        <f>IFERROR(IF(COUNTIFS(Matches[TIMEBIN],$B26,Matches[SITE IN],AM$9,Matches[SITE OUT],AS$10)&gt;0,AVERAGEIFS(Matches[JOURNEY TIME],Matches[TIMEBIN],$B26,Matches[SITE IN],AM$9,Matches[SITE OUT],AS$10),"-"),"-")</f>
        <v>0.35134259259259298</v>
      </c>
      <c r="AU26" s="64">
        <f>IFERROR(IF(COUNTIFS(Matches[TIMEBIN],$B26,Matches[SITE IN],AM$9,Matches[SITE OUT],AS$10)&gt;0,_xlfn.MAXIFS(Matches[JOURNEY TIME],Matches[TIMEBIN],$B26,Matches[SITE IN],AM$9,Matches[SITE OUT],AS$10),"-"),"-")</f>
        <v>0.35134259259259298</v>
      </c>
      <c r="AV26" s="65">
        <f>IFERROR(IF(COUNTIFS(Matches[TIMEBIN],$B26,Matches[SITE IN],AM$9,Matches[SITE OUT],AV$10)&gt;0,_xlfn.MINIFS(Matches[JOURNEY TIME],Matches[TIMEBIN],$B26,Matches[SITE IN],AM$9,Matches[SITE OUT],AV$10),"-"),"-")</f>
        <v>5.5555555555597547E-4</v>
      </c>
      <c r="AW26" s="63">
        <f>IFERROR(IF(COUNTIFS(Matches[TIMEBIN],$B26,Matches[SITE IN],AM$9,Matches[SITE OUT],AV$10)&gt;0,AVERAGEIFS(Matches[JOURNEY TIME],Matches[TIMEBIN],$B26,Matches[SITE IN],AM$9,Matches[SITE OUT],AV$10),"-"),"-")</f>
        <v>6.2690972222222238E-2</v>
      </c>
      <c r="AX26" s="64">
        <f>IFERROR(IF(COUNTIFS(Matches[TIMEBIN],$B26,Matches[SITE IN],AM$9,Matches[SITE OUT],AV$10)&gt;0,_xlfn.MAXIFS(Matches[JOURNEY TIME],Matches[TIMEBIN],$B26,Matches[SITE IN],AM$9,Matches[SITE OUT],AV$10),"-"),"-")</f>
        <v>0.15422453703703698</v>
      </c>
      <c r="AY26" s="63">
        <f>IFERROR(IF(COUNTIFS(Matches[TIMEBIN],$B26,Matches[SITE IN],AM$9,Matches[SITE OUT],AY$10)&gt;0,_xlfn.MINIFS(Matches[JOURNEY TIME],Matches[TIMEBIN],$B26,Matches[SITE IN],AM$9,Matches[SITE OUT],AY$10),"-"),"-")</f>
        <v>3.2407407407403221E-4</v>
      </c>
      <c r="AZ26" s="63">
        <f>IFERROR(IF(COUNTIFS(Matches[TIMEBIN],$B26,Matches[SITE IN],AM$9,Matches[SITE OUT],AY$10)&gt;0,AVERAGEIFS(Matches[JOURNEY TIME],Matches[TIMEBIN],$B26,Matches[SITE IN],AM$9,Matches[SITE OUT],AY$10),"-"),"-")</f>
        <v>3.2407407407403221E-4</v>
      </c>
      <c r="BA26" s="66">
        <f>IFERROR(IF(COUNTIFS(Matches[TIMEBIN],$B26,Matches[SITE IN],AM$9,Matches[SITE OUT],AY$10)&gt;0,_xlfn.MAXIFS(Matches[JOURNEY TIME],Matches[TIMEBIN],$B26,Matches[SITE IN],AM$9,Matches[SITE OUT],AY$10),"-"),"-")</f>
        <v>3.2407407407403221E-4</v>
      </c>
      <c r="BB26" s="62">
        <f>IFERROR(IF(COUNTIFS(Matches[TIMEBIN],$B26,Matches[SITE IN],BB$9,Matches[SITE OUT],BB$10)&gt;0,_xlfn.MINIFS(Matches[JOURNEY TIME],Matches[TIMEBIN],$B26,Matches[SITE IN],BB$9,Matches[SITE OUT],BB$10),"-"),"-")</f>
        <v>1.087962962962985E-3</v>
      </c>
      <c r="BC26" s="63">
        <f>IFERROR(IF(COUNTIFS(Matches[TIMEBIN],$B26,Matches[SITE IN],BB$9,Matches[SITE OUT],BB$10)&gt;0,AVERAGEIFS(Matches[JOURNEY TIME],Matches[TIMEBIN],$B26,Matches[SITE IN],BB$9,Matches[SITE OUT],BB$10),"-"),"-")</f>
        <v>3.618827160493665E-3</v>
      </c>
      <c r="BD26" s="64">
        <f>IFERROR(IF(COUNTIFS(Matches[TIMEBIN],$B26,Matches[SITE IN],BB$9,Matches[SITE OUT],BB$10)&gt;0,_xlfn.MAXIFS(Matches[JOURNEY TIME],Matches[TIMEBIN],$B26,Matches[SITE IN],BB$9,Matches[SITE OUT],BB$10),"-"),"-")</f>
        <v>8.6458333333330195E-3</v>
      </c>
      <c r="BE26" s="65">
        <f>IFERROR(IF(COUNTIFS(Matches[TIMEBIN],$B26,Matches[SITE IN],BB$9,Matches[SITE OUT],BE$10)&gt;0,_xlfn.MINIFS(Matches[JOURNEY TIME],Matches[TIMEBIN],$B26,Matches[SITE IN],BB$9,Matches[SITE OUT],BE$10),"-"),"-")</f>
        <v>0.16106481481481499</v>
      </c>
      <c r="BF26" s="63">
        <f>IFERROR(IF(COUNTIFS(Matches[TIMEBIN],$B26,Matches[SITE IN],BB$9,Matches[SITE OUT],BE$10)&gt;0,AVERAGEIFS(Matches[JOURNEY TIME],Matches[TIMEBIN],$B26,Matches[SITE IN],BB$9,Matches[SITE OUT],BE$10),"-"),"-")</f>
        <v>0.16532986111111098</v>
      </c>
      <c r="BG26" s="64">
        <f>IFERROR(IF(COUNTIFS(Matches[TIMEBIN],$B26,Matches[SITE IN],BB$9,Matches[SITE OUT],BE$10)&gt;0,_xlfn.MAXIFS(Matches[JOURNEY TIME],Matches[TIMEBIN],$B26,Matches[SITE IN],BB$9,Matches[SITE OUT],BE$10),"-"),"-")</f>
        <v>0.16959490740740696</v>
      </c>
      <c r="BH26" s="65">
        <f>IFERROR(IF(COUNTIFS(Matches[TIMEBIN],$B26,Matches[SITE IN],BB$9,Matches[SITE OUT],BH$10)&gt;0,_xlfn.MINIFS(Matches[JOURNEY TIME],Matches[TIMEBIN],$B26,Matches[SITE IN],BB$9,Matches[SITE OUT],BH$10),"-"),"-")</f>
        <v>8.2175925926003535E-4</v>
      </c>
      <c r="BI26" s="63">
        <f>IFERROR(IF(COUNTIFS(Matches[TIMEBIN],$B26,Matches[SITE IN],BB$9,Matches[SITE OUT],BH$10)&gt;0,AVERAGEIFS(Matches[JOURNEY TIME],Matches[TIMEBIN],$B26,Matches[SITE IN],BB$9,Matches[SITE OUT],BH$10),"-"),"-")</f>
        <v>8.2754629629649967E-4</v>
      </c>
      <c r="BJ26" s="64">
        <f>IFERROR(IF(COUNTIFS(Matches[TIMEBIN],$B26,Matches[SITE IN],BB$9,Matches[SITE OUT],BH$10)&gt;0,_xlfn.MAXIFS(Matches[JOURNEY TIME],Matches[TIMEBIN],$B26,Matches[SITE IN],BB$9,Matches[SITE OUT],BH$10),"-"),"-")</f>
        <v>8.33333333332964E-4</v>
      </c>
      <c r="BK26" s="65">
        <f>IFERROR(IF(COUNTIFS(Matches[TIMEBIN],$B26,Matches[SITE IN],BB$9,Matches[SITE OUT],BK$10)&gt;0,_xlfn.MINIFS(Matches[JOURNEY TIME],Matches[TIMEBIN],$B26,Matches[SITE IN],BB$9,Matches[SITE OUT],BK$10),"-"),"-")</f>
        <v>2.0833333333303283E-4</v>
      </c>
      <c r="BL26" s="63">
        <f>IFERROR(IF(COUNTIFS(Matches[TIMEBIN],$B26,Matches[SITE IN],BB$9,Matches[SITE OUT],BK$10)&gt;0,AVERAGEIFS(Matches[JOURNEY TIME],Matches[TIMEBIN],$B26,Matches[SITE IN],BB$9,Matches[SITE OUT],BK$10),"-"),"-")</f>
        <v>2.0833333333303283E-4</v>
      </c>
      <c r="BM26" s="64">
        <f>IFERROR(IF(COUNTIFS(Matches[TIMEBIN],$B26,Matches[SITE IN],BB$9,Matches[SITE OUT],BK$10)&gt;0,_xlfn.MAXIFS(Matches[JOURNEY TIME],Matches[TIMEBIN],$B26,Matches[SITE IN],BB$9,Matches[SITE OUT],BK$10),"-"),"-")</f>
        <v>2.0833333333303283E-4</v>
      </c>
      <c r="BN26" s="63">
        <f>IFERROR(IF(COUNTIFS(Matches[TIMEBIN],$B26,Matches[SITE IN],BB$9,Matches[SITE OUT],BN$10)&gt;0,_xlfn.MINIFS(Matches[JOURNEY TIME],Matches[TIMEBIN],$B26,Matches[SITE IN],BB$9,Matches[SITE OUT],BN$10),"-"),"-")</f>
        <v>5.6712962962959801E-3</v>
      </c>
      <c r="BO26" s="63">
        <f>IFERROR(IF(COUNTIFS(Matches[TIMEBIN],$B26,Matches[SITE IN],BB$9,Matches[SITE OUT],BN$10)&gt;0,AVERAGEIFS(Matches[JOURNEY TIME],Matches[TIMEBIN],$B26,Matches[SITE IN],BB$9,Matches[SITE OUT],BN$10),"-"),"-")</f>
        <v>5.6712962962959801E-3</v>
      </c>
      <c r="BP26" s="67">
        <f>IFERROR(IF(COUNTIFS(Matches[TIMEBIN],$B26,Matches[SITE IN],BB$9,Matches[SITE OUT],BN$10)&gt;0,_xlfn.MAXIFS(Matches[JOURNEY TIME],Matches[TIMEBIN],$B26,Matches[SITE IN],BB$9,Matches[SITE OUT],BN$10),"-"),"-")</f>
        <v>5.6712962962959801E-3</v>
      </c>
    </row>
    <row r="27" spans="2:68">
      <c r="B27" s="54" t="str">
        <v>09:45 - 10:00</v>
      </c>
      <c r="C27" s="55">
        <f>IFERROR(IF(COUNTIFS(Matches[TIMEBIN],$B27,Matches[SITE IN],C$9,Matches[SITE OUT],C$10)&gt;0,_xlfn.MINIFS(Matches[JOURNEY TIME],Matches[TIMEBIN],$B27,Matches[SITE IN],C$9,Matches[SITE OUT],C$10),"-"),"-")</f>
        <v>2.6620370370300517E-4</v>
      </c>
      <c r="D27" s="56">
        <f>IFERROR(IF(COUNTIFS(Matches[TIMEBIN],$B27,Matches[SITE IN],C$9,Matches[SITE OUT],C$10)&gt;0,AVERAGEIFS(Matches[JOURNEY TIME],Matches[TIMEBIN],$B27,Matches[SITE IN],C$9,Matches[SITE OUT],C$10),"-"),"-")</f>
        <v>0.13788029100529114</v>
      </c>
      <c r="E27" s="57">
        <f>IFERROR(IF(COUNTIFS(Matches[TIMEBIN],$B27,Matches[SITE IN],C$9,Matches[SITE OUT],C$10)&gt;0,_xlfn.MAXIFS(Matches[JOURNEY TIME],Matches[TIMEBIN],$B27,Matches[SITE IN],C$9,Matches[SITE OUT],C$10),"-"),"-")</f>
        <v>0.46502314814814794</v>
      </c>
      <c r="F27" s="58">
        <f>IFERROR(IF(COUNTIFS(Matches[TIMEBIN],$B27,Matches[SITE IN],C$9,Matches[SITE OUT],F$10)&gt;0,_xlfn.MINIFS(Matches[JOURNEY TIME],Matches[TIMEBIN],$B27,Matches[SITE IN],C$9,Matches[SITE OUT],F$10),"-"),"-")</f>
        <v>4.8611111111102057E-4</v>
      </c>
      <c r="G27" s="56">
        <f>IFERROR(IF(COUNTIFS(Matches[TIMEBIN],$B27,Matches[SITE IN],C$9,Matches[SITE OUT],F$10)&gt;0,AVERAGEIFS(Matches[JOURNEY TIME],Matches[TIMEBIN],$B27,Matches[SITE IN],C$9,Matches[SITE OUT],F$10),"-"),"-")</f>
        <v>5.860596707818945E-2</v>
      </c>
      <c r="H27" s="57">
        <f>IFERROR(IF(COUNTIFS(Matches[TIMEBIN],$B27,Matches[SITE IN],C$9,Matches[SITE OUT],F$10)&gt;0,_xlfn.MAXIFS(Matches[JOURNEY TIME],Matches[TIMEBIN],$B27,Matches[SITE IN],C$9,Matches[SITE OUT],F$10),"-"),"-")</f>
        <v>0.296145833333333</v>
      </c>
      <c r="I27" s="58" t="str">
        <f>IFERROR(IF(COUNTIFS(Matches[TIMEBIN],$B27,Matches[SITE IN],C$9,Matches[SITE OUT],I$10)&gt;0,_xlfn.MINIFS(Matches[JOURNEY TIME],Matches[TIMEBIN],$B27,Matches[SITE IN],C$9,Matches[SITE OUT],I$10),"-"),"-")</f>
        <v>-</v>
      </c>
      <c r="J27" s="56" t="str">
        <f>IFERROR(IF(COUNTIFS(Matches[TIMEBIN],$B27,Matches[SITE IN],C$9,Matches[SITE OUT],I$10)&gt;0,AVERAGEIFS(Matches[JOURNEY TIME],Matches[TIMEBIN],$B27,Matches[SITE IN],C$9,Matches[SITE OUT],I$10),"-"),"-")</f>
        <v>-</v>
      </c>
      <c r="K27" s="57" t="str">
        <f>IFERROR(IF(COUNTIFS(Matches[TIMEBIN],$B27,Matches[SITE IN],C$9,Matches[SITE OUT],I$10)&gt;0,_xlfn.MAXIFS(Matches[JOURNEY TIME],Matches[TIMEBIN],$B27,Matches[SITE IN],C$9,Matches[SITE OUT],I$10),"-"),"-")</f>
        <v>-</v>
      </c>
      <c r="L27" s="58">
        <f>IFERROR(IF(COUNTIFS(Matches[TIMEBIN],$B27,Matches[SITE IN],C$9,Matches[SITE OUT],L$10)&gt;0,_xlfn.MINIFS(Matches[JOURNEY TIME],Matches[TIMEBIN],$B27,Matches[SITE IN],C$9,Matches[SITE OUT],L$10),"-"),"-")</f>
        <v>9.0277777777797441E-4</v>
      </c>
      <c r="M27" s="56">
        <f>IFERROR(IF(COUNTIFS(Matches[TIMEBIN],$B27,Matches[SITE IN],C$9,Matches[SITE OUT],L$10)&gt;0,AVERAGEIFS(Matches[JOURNEY TIME],Matches[TIMEBIN],$B27,Matches[SITE IN],C$9,Matches[SITE OUT],L$10),"-"),"-")</f>
        <v>0.19015277777777778</v>
      </c>
      <c r="N27" s="57">
        <f>IFERROR(IF(COUNTIFS(Matches[TIMEBIN],$B27,Matches[SITE IN],C$9,Matches[SITE OUT],L$10)&gt;0,_xlfn.MAXIFS(Matches[JOURNEY TIME],Matches[TIMEBIN],$B27,Matches[SITE IN],C$9,Matches[SITE OUT],L$10),"-"),"-")</f>
        <v>0.52892361111111097</v>
      </c>
      <c r="O27" s="58">
        <f>IFERROR(IF(COUNTIFS(Matches[TIMEBIN],$B27,Matches[SITE IN],C$9,Matches[SITE OUT],O$10)&gt;0,_xlfn.MINIFS(Matches[JOURNEY TIME],Matches[TIMEBIN],$B27,Matches[SITE IN],C$9,Matches[SITE OUT],O$10),"-"),"-")</f>
        <v>1.2037037037039844E-3</v>
      </c>
      <c r="P27" s="56">
        <f>IFERROR(IF(COUNTIFS(Matches[TIMEBIN],$B27,Matches[SITE IN],C$9,Matches[SITE OUT],O$10)&gt;0,AVERAGEIFS(Matches[JOURNEY TIME],Matches[TIMEBIN],$B27,Matches[SITE IN],C$9,Matches[SITE OUT],O$10),"-"),"-")</f>
        <v>3.6882716049383424E-3</v>
      </c>
      <c r="Q27" s="57">
        <f>IFERROR(IF(COUNTIFS(Matches[TIMEBIN],$B27,Matches[SITE IN],C$9,Matches[SITE OUT],O$10)&gt;0,_xlfn.MAXIFS(Matches[JOURNEY TIME],Matches[TIMEBIN],$B27,Matches[SITE IN],C$9,Matches[SITE OUT],O$10),"-"),"-")</f>
        <v>8.4490740740740256E-3</v>
      </c>
      <c r="R27" s="58">
        <f>IFERROR(IF(COUNTIFS(Matches[TIMEBIN],$B27,Matches[SITE IN],C$9,Matches[SITE OUT],R$10)&gt;0,_xlfn.MINIFS(Matches[JOURNEY TIME],Matches[TIMEBIN],$B27,Matches[SITE IN],C$9,Matches[SITE OUT],R$10),"-"),"-")</f>
        <v>1.2499999999999734E-3</v>
      </c>
      <c r="S27" s="56">
        <f>IFERROR(IF(COUNTIFS(Matches[TIMEBIN],$B27,Matches[SITE IN],C$9,Matches[SITE OUT],R$10)&gt;0,AVERAGEIFS(Matches[JOURNEY TIME],Matches[TIMEBIN],$B27,Matches[SITE IN],C$9,Matches[SITE OUT],R$10),"-"),"-")</f>
        <v>2.4947916666666486E-2</v>
      </c>
      <c r="T27" s="59">
        <f>IFERROR(IF(COUNTIFS(Matches[TIMEBIN],$B27,Matches[SITE IN],C$9,Matches[SITE OUT],R$10)&gt;0,_xlfn.MAXIFS(Matches[JOURNEY TIME],Matches[TIMEBIN],$B27,Matches[SITE IN],C$9,Matches[SITE OUT],R$10),"-"),"-")</f>
        <v>4.8645833333333E-2</v>
      </c>
      <c r="U27" s="55" t="str">
        <f>IFERROR(IF(COUNTIFS(Matches[TIMEBIN],$B27,Matches[SITE IN],U$9,Matches[SITE OUT],U$10)&gt;0,_xlfn.MINIFS(Matches[JOURNEY TIME],Matches[TIMEBIN],$B27,Matches[SITE IN],U$9,Matches[SITE OUT],U$10),"-"),"-")</f>
        <v>-</v>
      </c>
      <c r="V27" s="56" t="str">
        <f>IFERROR(IF(COUNTIFS(Matches[TIMEBIN],$B27,Matches[SITE IN],U$9,Matches[SITE OUT],U$10)&gt;0,AVERAGEIFS(Matches[JOURNEY TIME],Matches[TIMEBIN],$B27,Matches[SITE IN],U$9,Matches[SITE OUT],U$10),"-"),"-")</f>
        <v>-</v>
      </c>
      <c r="W27" s="59" t="str">
        <f>IFERROR(IF(COUNTIFS(Matches[TIMEBIN],$B27,Matches[SITE IN],U$9,Matches[SITE OUT],U$10)&gt;0,_xlfn.MAXIFS(Matches[JOURNEY TIME],Matches[TIMEBIN],$B27,Matches[SITE IN],U$9,Matches[SITE OUT],U$10),"-"),"-")</f>
        <v>-</v>
      </c>
      <c r="X27" s="55">
        <f>IFERROR(IF(COUNTIFS(Matches[TIMEBIN],$B27,Matches[SITE IN],X$9,Matches[SITE OUT],X$10)&gt;0,_xlfn.MINIFS(Matches[JOURNEY TIME],Matches[TIMEBIN],$B27,Matches[SITE IN],X$9,Matches[SITE OUT],X$10),"-"),"-")</f>
        <v>7.0023148148150027E-3</v>
      </c>
      <c r="Y27" s="56">
        <f>IFERROR(IF(COUNTIFS(Matches[TIMEBIN],$B27,Matches[SITE IN],X$9,Matches[SITE OUT],X$10)&gt;0,AVERAGEIFS(Matches[JOURNEY TIME],Matches[TIMEBIN],$B27,Matches[SITE IN],X$9,Matches[SITE OUT],X$10),"-"),"-")</f>
        <v>7.9591049382716328E-2</v>
      </c>
      <c r="Z27" s="57">
        <f>IFERROR(IF(COUNTIFS(Matches[TIMEBIN],$B27,Matches[SITE IN],X$9,Matches[SITE OUT],X$10)&gt;0,_xlfn.MAXIFS(Matches[JOURNEY TIME],Matches[TIMEBIN],$B27,Matches[SITE IN],X$9,Matches[SITE OUT],X$10),"-"),"-")</f>
        <v>0.20857638888888896</v>
      </c>
      <c r="AA27" s="58">
        <f>IFERROR(IF(COUNTIFS(Matches[TIMEBIN],$B27,Matches[SITE IN],X$9,Matches[SITE OUT],AA$10)&gt;0,_xlfn.MINIFS(Matches[JOURNEY TIME],Matches[TIMEBIN],$B27,Matches[SITE IN],X$9,Matches[SITE OUT],AA$10),"-"),"-")</f>
        <v>5.127314814813988E-3</v>
      </c>
      <c r="AB27" s="56">
        <f>IFERROR(IF(COUNTIFS(Matches[TIMEBIN],$B27,Matches[SITE IN],X$9,Matches[SITE OUT],AA$10)&gt;0,AVERAGEIFS(Matches[JOURNEY TIME],Matches[TIMEBIN],$B27,Matches[SITE IN],X$9,Matches[SITE OUT],AA$10),"-"),"-")</f>
        <v>5.127314814813988E-3</v>
      </c>
      <c r="AC27" s="57">
        <f>IFERROR(IF(COUNTIFS(Matches[TIMEBIN],$B27,Matches[SITE IN],X$9,Matches[SITE OUT],AA$10)&gt;0,_xlfn.MAXIFS(Matches[JOURNEY TIME],Matches[TIMEBIN],$B27,Matches[SITE IN],X$9,Matches[SITE OUT],AA$10),"-"),"-")</f>
        <v>5.127314814813988E-3</v>
      </c>
      <c r="AD27" s="58" t="str">
        <f>IFERROR(IF(COUNTIFS(Matches[TIMEBIN],$B27,Matches[SITE IN],X$9,Matches[SITE OUT],AD$10)&gt;0,_xlfn.MINIFS(Matches[JOURNEY TIME],Matches[TIMEBIN],$B27,Matches[SITE IN],X$9,Matches[SITE OUT],AD$10),"-"),"-")</f>
        <v>-</v>
      </c>
      <c r="AE27" s="56" t="str">
        <f>IFERROR(IF(COUNTIFS(Matches[TIMEBIN],$B27,Matches[SITE IN],X$9,Matches[SITE OUT],AD$10)&gt;0,AVERAGEIFS(Matches[JOURNEY TIME],Matches[TIMEBIN],$B27,Matches[SITE IN],X$9,Matches[SITE OUT],AD$10),"-"),"-")</f>
        <v>-</v>
      </c>
      <c r="AF27" s="57" t="str">
        <f>IFERROR(IF(COUNTIFS(Matches[TIMEBIN],$B27,Matches[SITE IN],X$9,Matches[SITE OUT],AD$10)&gt;0,_xlfn.MAXIFS(Matches[JOURNEY TIME],Matches[TIMEBIN],$B27,Matches[SITE IN],X$9,Matches[SITE OUT],AD$10),"-"),"-")</f>
        <v>-</v>
      </c>
      <c r="AG27" s="58">
        <f>IFERROR(IF(COUNTIFS(Matches[TIMEBIN],$B27,Matches[SITE IN],X$9,Matches[SITE OUT],AG$10)&gt;0,_xlfn.MINIFS(Matches[JOURNEY TIME],Matches[TIMEBIN],$B27,Matches[SITE IN],X$9,Matches[SITE OUT],AG$10),"-"),"-")</f>
        <v>5.8912037037039955E-3</v>
      </c>
      <c r="AH27" s="56">
        <f>IFERROR(IF(COUNTIFS(Matches[TIMEBIN],$B27,Matches[SITE IN],X$9,Matches[SITE OUT],AG$10)&gt;0,AVERAGEIFS(Matches[JOURNEY TIME],Matches[TIMEBIN],$B27,Matches[SITE IN],X$9,Matches[SITE OUT],AG$10),"-"),"-")</f>
        <v>5.8912037037039955E-3</v>
      </c>
      <c r="AI27" s="57">
        <f>IFERROR(IF(COUNTIFS(Matches[TIMEBIN],$B27,Matches[SITE IN],X$9,Matches[SITE OUT],AG$10)&gt;0,_xlfn.MAXIFS(Matches[JOURNEY TIME],Matches[TIMEBIN],$B27,Matches[SITE IN],X$9,Matches[SITE OUT],AG$10),"-"),"-")</f>
        <v>5.8912037037039955E-3</v>
      </c>
      <c r="AJ27" s="56" t="str">
        <f>IFERROR(IF(COUNTIFS(Matches[TIMEBIN],$B27,Matches[SITE IN],X$9,Matches[SITE OUT],AJ$10)&gt;0,_xlfn.MINIFS(Matches[JOURNEY TIME],Matches[TIMEBIN],$B27,Matches[SITE IN],X$9,Matches[SITE OUT],AJ$10),"-"),"-")</f>
        <v>-</v>
      </c>
      <c r="AK27" s="56" t="str">
        <f>IFERROR(IF(COUNTIFS(Matches[TIMEBIN],$B27,Matches[SITE IN],X$9,Matches[SITE OUT],AJ$10)&gt;0,AVERAGEIFS(Matches[JOURNEY TIME],Matches[TIMEBIN],$B27,Matches[SITE IN],X$9,Matches[SITE OUT],AJ$10),"-"),"-")</f>
        <v>-</v>
      </c>
      <c r="AL27" s="59" t="str">
        <f>IFERROR(IF(COUNTIFS(Matches[TIMEBIN],$B27,Matches[SITE IN],X$9,Matches[SITE OUT],AJ$10)&gt;0,_xlfn.MAXIFS(Matches[JOURNEY TIME],Matches[TIMEBIN],$B27,Matches[SITE IN],X$9,Matches[SITE OUT],AJ$10),"-"),"-")</f>
        <v>-</v>
      </c>
      <c r="AM27" s="55">
        <f>IFERROR(IF(COUNTIFS(Matches[TIMEBIN],$B27,Matches[SITE IN],AM$9,Matches[SITE OUT],AM$10)&gt;0,_xlfn.MINIFS(Matches[JOURNEY TIME],Matches[TIMEBIN],$B27,Matches[SITE IN],AM$9,Matches[SITE OUT],AM$10),"-"),"-")</f>
        <v>2.1990740740739922E-3</v>
      </c>
      <c r="AN27" s="56">
        <f>IFERROR(IF(COUNTIFS(Matches[TIMEBIN],$B27,Matches[SITE IN],AM$9,Matches[SITE OUT],AM$10)&gt;0,AVERAGEIFS(Matches[JOURNEY TIME],Matches[TIMEBIN],$B27,Matches[SITE IN],AM$9,Matches[SITE OUT],AM$10),"-"),"-")</f>
        <v>5.6597222222224963E-3</v>
      </c>
      <c r="AO27" s="57">
        <f>IFERROR(IF(COUNTIFS(Matches[TIMEBIN],$B27,Matches[SITE IN],AM$9,Matches[SITE OUT],AM$10)&gt;0,_xlfn.MAXIFS(Matches[JOURNEY TIME],Matches[TIMEBIN],$B27,Matches[SITE IN],AM$9,Matches[SITE OUT],AM$10),"-"),"-")</f>
        <v>9.1203703703710004E-3</v>
      </c>
      <c r="AP27" s="58">
        <f>IFERROR(IF(COUNTIFS(Matches[TIMEBIN],$B27,Matches[SITE IN],AM$9,Matches[SITE OUT],AP$10)&gt;0,_xlfn.MINIFS(Matches[JOURNEY TIME],Matches[TIMEBIN],$B27,Matches[SITE IN],AM$9,Matches[SITE OUT],AP$10),"-"),"-")</f>
        <v>1.2268518518520066E-3</v>
      </c>
      <c r="AQ27" s="56">
        <f>IFERROR(IF(COUNTIFS(Matches[TIMEBIN],$B27,Matches[SITE IN],AM$9,Matches[SITE OUT],AP$10)&gt;0,AVERAGEIFS(Matches[JOURNEY TIME],Matches[TIMEBIN],$B27,Matches[SITE IN],AM$9,Matches[SITE OUT],AP$10),"-"),"-")</f>
        <v>1.2268518518520066E-3</v>
      </c>
      <c r="AR27" s="57">
        <f>IFERROR(IF(COUNTIFS(Matches[TIMEBIN],$B27,Matches[SITE IN],AM$9,Matches[SITE OUT],AP$10)&gt;0,_xlfn.MAXIFS(Matches[JOURNEY TIME],Matches[TIMEBIN],$B27,Matches[SITE IN],AM$9,Matches[SITE OUT],AP$10),"-"),"-")</f>
        <v>1.2268518518520066E-3</v>
      </c>
      <c r="AS27" s="58">
        <f>IFERROR(IF(COUNTIFS(Matches[TIMEBIN],$B27,Matches[SITE IN],AM$9,Matches[SITE OUT],AS$10)&gt;0,_xlfn.MINIFS(Matches[JOURNEY TIME],Matches[TIMEBIN],$B27,Matches[SITE IN],AM$9,Matches[SITE OUT],AS$10),"-"),"-")</f>
        <v>6.7129629629603116E-4</v>
      </c>
      <c r="AT27" s="56">
        <f>IFERROR(IF(COUNTIFS(Matches[TIMEBIN],$B27,Matches[SITE IN],AM$9,Matches[SITE OUT],AS$10)&gt;0,AVERAGEIFS(Matches[JOURNEY TIME],Matches[TIMEBIN],$B27,Matches[SITE IN],AM$9,Matches[SITE OUT],AS$10),"-"),"-")</f>
        <v>0.14653356481481453</v>
      </c>
      <c r="AU27" s="57">
        <f>IFERROR(IF(COUNTIFS(Matches[TIMEBIN],$B27,Matches[SITE IN],AM$9,Matches[SITE OUT],AS$10)&gt;0,_xlfn.MAXIFS(Matches[JOURNEY TIME],Matches[TIMEBIN],$B27,Matches[SITE IN],AM$9,Matches[SITE OUT],AS$10),"-"),"-")</f>
        <v>0.29239583333333302</v>
      </c>
      <c r="AV27" s="58">
        <f>IFERROR(IF(COUNTIFS(Matches[TIMEBIN],$B27,Matches[SITE IN],AM$9,Matches[SITE OUT],AV$10)&gt;0,_xlfn.MINIFS(Matches[JOURNEY TIME],Matches[TIMEBIN],$B27,Matches[SITE IN],AM$9,Matches[SITE OUT],AV$10),"-"),"-")</f>
        <v>7.6539351851852011E-2</v>
      </c>
      <c r="AW27" s="56">
        <f>IFERROR(IF(COUNTIFS(Matches[TIMEBIN],$B27,Matches[SITE IN],AM$9,Matches[SITE OUT],AV$10)&gt;0,AVERAGEIFS(Matches[JOURNEY TIME],Matches[TIMEBIN],$B27,Matches[SITE IN],AM$9,Matches[SITE OUT],AV$10),"-"),"-")</f>
        <v>7.6539351851852011E-2</v>
      </c>
      <c r="AX27" s="57">
        <f>IFERROR(IF(COUNTIFS(Matches[TIMEBIN],$B27,Matches[SITE IN],AM$9,Matches[SITE OUT],AV$10)&gt;0,_xlfn.MAXIFS(Matches[JOURNEY TIME],Matches[TIMEBIN],$B27,Matches[SITE IN],AM$9,Matches[SITE OUT],AV$10),"-"),"-")</f>
        <v>7.6539351851852011E-2</v>
      </c>
      <c r="AY27" s="56">
        <f>IFERROR(IF(COUNTIFS(Matches[TIMEBIN],$B27,Matches[SITE IN],AM$9,Matches[SITE OUT],AY$10)&gt;0,_xlfn.MINIFS(Matches[JOURNEY TIME],Matches[TIMEBIN],$B27,Matches[SITE IN],AM$9,Matches[SITE OUT],AY$10),"-"),"-")</f>
        <v>1.3541666666659902E-3</v>
      </c>
      <c r="AZ27" s="56">
        <f>IFERROR(IF(COUNTIFS(Matches[TIMEBIN],$B27,Matches[SITE IN],AM$9,Matches[SITE OUT],AY$10)&gt;0,AVERAGEIFS(Matches[JOURNEY TIME],Matches[TIMEBIN],$B27,Matches[SITE IN],AM$9,Matches[SITE OUT],AY$10),"-"),"-")</f>
        <v>4.1325231481480984E-2</v>
      </c>
      <c r="BA27" s="59">
        <f>IFERROR(IF(COUNTIFS(Matches[TIMEBIN],$B27,Matches[SITE IN],AM$9,Matches[SITE OUT],AY$10)&gt;0,_xlfn.MAXIFS(Matches[JOURNEY TIME],Matches[TIMEBIN],$B27,Matches[SITE IN],AM$9,Matches[SITE OUT],AY$10),"-"),"-")</f>
        <v>8.1296296296295978E-2</v>
      </c>
      <c r="BB27" s="55">
        <f>IFERROR(IF(COUNTIFS(Matches[TIMEBIN],$B27,Matches[SITE IN],BB$9,Matches[SITE OUT],BB$10)&gt;0,_xlfn.MINIFS(Matches[JOURNEY TIME],Matches[TIMEBIN],$B27,Matches[SITE IN],BB$9,Matches[SITE OUT],BB$10),"-"),"-")</f>
        <v>6.7129629629603116E-4</v>
      </c>
      <c r="BC27" s="56">
        <f>IFERROR(IF(COUNTIFS(Matches[TIMEBIN],$B27,Matches[SITE IN],BB$9,Matches[SITE OUT],BB$10)&gt;0,AVERAGEIFS(Matches[JOURNEY TIME],Matches[TIMEBIN],$B27,Matches[SITE IN],BB$9,Matches[SITE OUT],BB$10),"-"),"-")</f>
        <v>3.4166666666664014E-3</v>
      </c>
      <c r="BD27" s="57">
        <f>IFERROR(IF(COUNTIFS(Matches[TIMEBIN],$B27,Matches[SITE IN],BB$9,Matches[SITE OUT],BB$10)&gt;0,_xlfn.MAXIFS(Matches[JOURNEY TIME],Matches[TIMEBIN],$B27,Matches[SITE IN],BB$9,Matches[SITE OUT],BB$10),"-"),"-")</f>
        <v>1.371527777777698E-2</v>
      </c>
      <c r="BE27" s="58" t="str">
        <f>IFERROR(IF(COUNTIFS(Matches[TIMEBIN],$B27,Matches[SITE IN],BB$9,Matches[SITE OUT],BE$10)&gt;0,_xlfn.MINIFS(Matches[JOURNEY TIME],Matches[TIMEBIN],$B27,Matches[SITE IN],BB$9,Matches[SITE OUT],BE$10),"-"),"-")</f>
        <v>-</v>
      </c>
      <c r="BF27" s="56" t="str">
        <f>IFERROR(IF(COUNTIFS(Matches[TIMEBIN],$B27,Matches[SITE IN],BB$9,Matches[SITE OUT],BE$10)&gt;0,AVERAGEIFS(Matches[JOURNEY TIME],Matches[TIMEBIN],$B27,Matches[SITE IN],BB$9,Matches[SITE OUT],BE$10),"-"),"-")</f>
        <v>-</v>
      </c>
      <c r="BG27" s="57" t="str">
        <f>IFERROR(IF(COUNTIFS(Matches[TIMEBIN],$B27,Matches[SITE IN],BB$9,Matches[SITE OUT],BE$10)&gt;0,_xlfn.MAXIFS(Matches[JOURNEY TIME],Matches[TIMEBIN],$B27,Matches[SITE IN],BB$9,Matches[SITE OUT],BE$10),"-"),"-")</f>
        <v>-</v>
      </c>
      <c r="BH27" s="58">
        <f>IFERROR(IF(COUNTIFS(Matches[TIMEBIN],$B27,Matches[SITE IN],BB$9,Matches[SITE OUT],BH$10)&gt;0,_xlfn.MINIFS(Matches[JOURNEY TIME],Matches[TIMEBIN],$B27,Matches[SITE IN],BB$9,Matches[SITE OUT],BH$10),"-"),"-")</f>
        <v>5.439814814819921E-4</v>
      </c>
      <c r="BI27" s="56">
        <f>IFERROR(IF(COUNTIFS(Matches[TIMEBIN],$B27,Matches[SITE IN],BB$9,Matches[SITE OUT],BH$10)&gt;0,AVERAGEIFS(Matches[JOURNEY TIME],Matches[TIMEBIN],$B27,Matches[SITE IN],BB$9,Matches[SITE OUT],BH$10),"-"),"-")</f>
        <v>5.439814814819921E-4</v>
      </c>
      <c r="BJ27" s="57">
        <f>IFERROR(IF(COUNTIFS(Matches[TIMEBIN],$B27,Matches[SITE IN],BB$9,Matches[SITE OUT],BH$10)&gt;0,_xlfn.MAXIFS(Matches[JOURNEY TIME],Matches[TIMEBIN],$B27,Matches[SITE IN],BB$9,Matches[SITE OUT],BH$10),"-"),"-")</f>
        <v>5.439814814819921E-4</v>
      </c>
      <c r="BK27" s="58">
        <f>IFERROR(IF(COUNTIFS(Matches[TIMEBIN],$B27,Matches[SITE IN],BB$9,Matches[SITE OUT],BK$10)&gt;0,_xlfn.MINIFS(Matches[JOURNEY TIME],Matches[TIMEBIN],$B27,Matches[SITE IN],BB$9,Matches[SITE OUT],BK$10),"-"),"-")</f>
        <v>1.8518518518501059E-4</v>
      </c>
      <c r="BL27" s="56">
        <f>IFERROR(IF(COUNTIFS(Matches[TIMEBIN],$B27,Matches[SITE IN],BB$9,Matches[SITE OUT],BK$10)&gt;0,AVERAGEIFS(Matches[JOURNEY TIME],Matches[TIMEBIN],$B27,Matches[SITE IN],BB$9,Matches[SITE OUT],BK$10),"-"),"-")</f>
        <v>1.9097222222200227E-4</v>
      </c>
      <c r="BM27" s="57">
        <f>IFERROR(IF(COUNTIFS(Matches[TIMEBIN],$B27,Matches[SITE IN],BB$9,Matches[SITE OUT],BK$10)&gt;0,_xlfn.MAXIFS(Matches[JOURNEY TIME],Matches[TIMEBIN],$B27,Matches[SITE IN],BB$9,Matches[SITE OUT],BK$10),"-"),"-")</f>
        <v>1.9675925925899396E-4</v>
      </c>
      <c r="BN27" s="56" t="str">
        <f>IFERROR(IF(COUNTIFS(Matches[TIMEBIN],$B27,Matches[SITE IN],BB$9,Matches[SITE OUT],BN$10)&gt;0,_xlfn.MINIFS(Matches[JOURNEY TIME],Matches[TIMEBIN],$B27,Matches[SITE IN],BB$9,Matches[SITE OUT],BN$10),"-"),"-")</f>
        <v>-</v>
      </c>
      <c r="BO27" s="56" t="str">
        <f>IFERROR(IF(COUNTIFS(Matches[TIMEBIN],$B27,Matches[SITE IN],BB$9,Matches[SITE OUT],BN$10)&gt;0,AVERAGEIFS(Matches[JOURNEY TIME],Matches[TIMEBIN],$B27,Matches[SITE IN],BB$9,Matches[SITE OUT],BN$10),"-"),"-")</f>
        <v>-</v>
      </c>
      <c r="BP27" s="60" t="str">
        <f>IFERROR(IF(COUNTIFS(Matches[TIMEBIN],$B27,Matches[SITE IN],BB$9,Matches[SITE OUT],BN$10)&gt;0,_xlfn.MAXIFS(Matches[JOURNEY TIME],Matches[TIMEBIN],$B27,Matches[SITE IN],BB$9,Matches[SITE OUT],BN$10),"-"),"-")</f>
        <v>-</v>
      </c>
    </row>
    <row r="28" spans="2:68">
      <c r="B28" s="61" t="str">
        <v>10:00 - 10:15</v>
      </c>
      <c r="C28" s="62">
        <f>IFERROR(IF(COUNTIFS(Matches[TIMEBIN],$B28,Matches[SITE IN],C$9,Matches[SITE OUT],C$10)&gt;0,_xlfn.MINIFS(Matches[JOURNEY TIME],Matches[TIMEBIN],$B28,Matches[SITE IN],C$9,Matches[SITE OUT],C$10),"-"),"-")</f>
        <v>8.1018518517994575E-5</v>
      </c>
      <c r="D28" s="63">
        <f>IFERROR(IF(COUNTIFS(Matches[TIMEBIN],$B28,Matches[SITE IN],C$9,Matches[SITE OUT],C$10)&gt;0,AVERAGEIFS(Matches[JOURNEY TIME],Matches[TIMEBIN],$B28,Matches[SITE IN],C$9,Matches[SITE OUT],C$10),"-"),"-")</f>
        <v>6.0185185185180896E-4</v>
      </c>
      <c r="E28" s="64">
        <f>IFERROR(IF(COUNTIFS(Matches[TIMEBIN],$B28,Matches[SITE IN],C$9,Matches[SITE OUT],C$10)&gt;0,_xlfn.MAXIFS(Matches[JOURNEY TIME],Matches[TIMEBIN],$B28,Matches[SITE IN],C$9,Matches[SITE OUT],C$10),"-"),"-")</f>
        <v>1.1574074074069962E-3</v>
      </c>
      <c r="F28" s="65">
        <f>IFERROR(IF(COUNTIFS(Matches[TIMEBIN],$B28,Matches[SITE IN],C$9,Matches[SITE OUT],F$10)&gt;0,_xlfn.MINIFS(Matches[JOURNEY TIME],Matches[TIMEBIN],$B28,Matches[SITE IN],C$9,Matches[SITE OUT],F$10),"-"),"-")</f>
        <v>3.240740740739767E-4</v>
      </c>
      <c r="G28" s="63">
        <f>IFERROR(IF(COUNTIFS(Matches[TIMEBIN],$B28,Matches[SITE IN],C$9,Matches[SITE OUT],F$10)&gt;0,AVERAGEIFS(Matches[JOURNEY TIME],Matches[TIMEBIN],$B28,Matches[SITE IN],C$9,Matches[SITE OUT],F$10),"-"),"-")</f>
        <v>2.4727366255143782E-2</v>
      </c>
      <c r="H28" s="64">
        <f>IFERROR(IF(COUNTIFS(Matches[TIMEBIN],$B28,Matches[SITE IN],C$9,Matches[SITE OUT],F$10)&gt;0,_xlfn.MAXIFS(Matches[JOURNEY TIME],Matches[TIMEBIN],$B28,Matches[SITE IN],C$9,Matches[SITE OUT],F$10),"-"),"-")</f>
        <v>0.214942129629629</v>
      </c>
      <c r="I28" s="65" t="str">
        <f>IFERROR(IF(COUNTIFS(Matches[TIMEBIN],$B28,Matches[SITE IN],C$9,Matches[SITE OUT],I$10)&gt;0,_xlfn.MINIFS(Matches[JOURNEY TIME],Matches[TIMEBIN],$B28,Matches[SITE IN],C$9,Matches[SITE OUT],I$10),"-"),"-")</f>
        <v>-</v>
      </c>
      <c r="J28" s="63" t="str">
        <f>IFERROR(IF(COUNTIFS(Matches[TIMEBIN],$B28,Matches[SITE IN],C$9,Matches[SITE OUT],I$10)&gt;0,AVERAGEIFS(Matches[JOURNEY TIME],Matches[TIMEBIN],$B28,Matches[SITE IN],C$9,Matches[SITE OUT],I$10),"-"),"-")</f>
        <v>-</v>
      </c>
      <c r="K28" s="64" t="str">
        <f>IFERROR(IF(COUNTIFS(Matches[TIMEBIN],$B28,Matches[SITE IN],C$9,Matches[SITE OUT],I$10)&gt;0,_xlfn.MAXIFS(Matches[JOURNEY TIME],Matches[TIMEBIN],$B28,Matches[SITE IN],C$9,Matches[SITE OUT],I$10),"-"),"-")</f>
        <v>-</v>
      </c>
      <c r="L28" s="65">
        <f>IFERROR(IF(COUNTIFS(Matches[TIMEBIN],$B28,Matches[SITE IN],C$9,Matches[SITE OUT],L$10)&gt;0,_xlfn.MINIFS(Matches[JOURNEY TIME],Matches[TIMEBIN],$B28,Matches[SITE IN],C$9,Matches[SITE OUT],L$10),"-"),"-")</f>
        <v>8.680555555549696E-4</v>
      </c>
      <c r="M28" s="63">
        <f>IFERROR(IF(COUNTIFS(Matches[TIMEBIN],$B28,Matches[SITE IN],C$9,Matches[SITE OUT],L$10)&gt;0,AVERAGEIFS(Matches[JOURNEY TIME],Matches[TIMEBIN],$B28,Matches[SITE IN],C$9,Matches[SITE OUT],L$10),"-"),"-")</f>
        <v>0.2504930555555554</v>
      </c>
      <c r="N28" s="64">
        <f>IFERROR(IF(COUNTIFS(Matches[TIMEBIN],$B28,Matches[SITE IN],C$9,Matches[SITE OUT],L$10)&gt;0,_xlfn.MAXIFS(Matches[JOURNEY TIME],Matches[TIMEBIN],$B28,Matches[SITE IN],C$9,Matches[SITE OUT],L$10),"-"),"-")</f>
        <v>0.42562499999999998</v>
      </c>
      <c r="O28" s="65">
        <f>IFERROR(IF(COUNTIFS(Matches[TIMEBIN],$B28,Matches[SITE IN],C$9,Matches[SITE OUT],O$10)&gt;0,_xlfn.MINIFS(Matches[JOURNEY TIME],Matches[TIMEBIN],$B28,Matches[SITE IN],C$9,Matches[SITE OUT],O$10),"-"),"-")</f>
        <v>1.521990740740703E-2</v>
      </c>
      <c r="P28" s="63">
        <f>IFERROR(IF(COUNTIFS(Matches[TIMEBIN],$B28,Matches[SITE IN],C$9,Matches[SITE OUT],O$10)&gt;0,AVERAGEIFS(Matches[JOURNEY TIME],Matches[TIMEBIN],$B28,Matches[SITE IN],C$9,Matches[SITE OUT],O$10),"-"),"-")</f>
        <v>1.521990740740703E-2</v>
      </c>
      <c r="Q28" s="64">
        <f>IFERROR(IF(COUNTIFS(Matches[TIMEBIN],$B28,Matches[SITE IN],C$9,Matches[SITE OUT],O$10)&gt;0,_xlfn.MAXIFS(Matches[JOURNEY TIME],Matches[TIMEBIN],$B28,Matches[SITE IN],C$9,Matches[SITE OUT],O$10),"-"),"-")</f>
        <v>1.521990740740703E-2</v>
      </c>
      <c r="R28" s="65">
        <f>IFERROR(IF(COUNTIFS(Matches[TIMEBIN],$B28,Matches[SITE IN],C$9,Matches[SITE OUT],R$10)&gt;0,_xlfn.MINIFS(Matches[JOURNEY TIME],Matches[TIMEBIN],$B28,Matches[SITE IN],C$9,Matches[SITE OUT],R$10),"-"),"-")</f>
        <v>1.3773148148150116E-3</v>
      </c>
      <c r="S28" s="63">
        <f>IFERROR(IF(COUNTIFS(Matches[TIMEBIN],$B28,Matches[SITE IN],C$9,Matches[SITE OUT],R$10)&gt;0,AVERAGEIFS(Matches[JOURNEY TIME],Matches[TIMEBIN],$B28,Matches[SITE IN],C$9,Matches[SITE OUT],R$10),"-"),"-")</f>
        <v>1.388888888888995E-3</v>
      </c>
      <c r="T28" s="66">
        <f>IFERROR(IF(COUNTIFS(Matches[TIMEBIN],$B28,Matches[SITE IN],C$9,Matches[SITE OUT],R$10)&gt;0,_xlfn.MAXIFS(Matches[JOURNEY TIME],Matches[TIMEBIN],$B28,Matches[SITE IN],C$9,Matches[SITE OUT],R$10),"-"),"-")</f>
        <v>1.4004629629629783E-3</v>
      </c>
      <c r="U28" s="62" t="str">
        <f>IFERROR(IF(COUNTIFS(Matches[TIMEBIN],$B28,Matches[SITE IN],U$9,Matches[SITE OUT],U$10)&gt;0,_xlfn.MINIFS(Matches[JOURNEY TIME],Matches[TIMEBIN],$B28,Matches[SITE IN],U$9,Matches[SITE OUT],U$10),"-"),"-")</f>
        <v>-</v>
      </c>
      <c r="V28" s="63" t="str">
        <f>IFERROR(IF(COUNTIFS(Matches[TIMEBIN],$B28,Matches[SITE IN],U$9,Matches[SITE OUT],U$10)&gt;0,AVERAGEIFS(Matches[JOURNEY TIME],Matches[TIMEBIN],$B28,Matches[SITE IN],U$9,Matches[SITE OUT],U$10),"-"),"-")</f>
        <v>-</v>
      </c>
      <c r="W28" s="66" t="str">
        <f>IFERROR(IF(COUNTIFS(Matches[TIMEBIN],$B28,Matches[SITE IN],U$9,Matches[SITE OUT],U$10)&gt;0,_xlfn.MAXIFS(Matches[JOURNEY TIME],Matches[TIMEBIN],$B28,Matches[SITE IN],U$9,Matches[SITE OUT],U$10),"-"),"-")</f>
        <v>-</v>
      </c>
      <c r="X28" s="62">
        <f>IFERROR(IF(COUNTIFS(Matches[TIMEBIN],$B28,Matches[SITE IN],X$9,Matches[SITE OUT],X$10)&gt;0,_xlfn.MINIFS(Matches[JOURNEY TIME],Matches[TIMEBIN],$B28,Matches[SITE IN],X$9,Matches[SITE OUT],X$10),"-"),"-")</f>
        <v>8.1018518518499727E-4</v>
      </c>
      <c r="Y28" s="63">
        <f>IFERROR(IF(COUNTIFS(Matches[TIMEBIN],$B28,Matches[SITE IN],X$9,Matches[SITE OUT],X$10)&gt;0,AVERAGEIFS(Matches[JOURNEY TIME],Matches[TIMEBIN],$B28,Matches[SITE IN],X$9,Matches[SITE OUT],X$10),"-"),"-")</f>
        <v>1.0590277777774992E-3</v>
      </c>
      <c r="Z28" s="64">
        <f>IFERROR(IF(COUNTIFS(Matches[TIMEBIN],$B28,Matches[SITE IN],X$9,Matches[SITE OUT],X$10)&gt;0,_xlfn.MAXIFS(Matches[JOURNEY TIME],Matches[TIMEBIN],$B28,Matches[SITE IN],X$9,Matches[SITE OUT],X$10),"-"),"-")</f>
        <v>1.3078703703700012E-3</v>
      </c>
      <c r="AA28" s="65" t="str">
        <f>IFERROR(IF(COUNTIFS(Matches[TIMEBIN],$B28,Matches[SITE IN],X$9,Matches[SITE OUT],AA$10)&gt;0,_xlfn.MINIFS(Matches[JOURNEY TIME],Matches[TIMEBIN],$B28,Matches[SITE IN],X$9,Matches[SITE OUT],AA$10),"-"),"-")</f>
        <v>-</v>
      </c>
      <c r="AB28" s="63" t="str">
        <f>IFERROR(IF(COUNTIFS(Matches[TIMEBIN],$B28,Matches[SITE IN],X$9,Matches[SITE OUT],AA$10)&gt;0,AVERAGEIFS(Matches[JOURNEY TIME],Matches[TIMEBIN],$B28,Matches[SITE IN],X$9,Matches[SITE OUT],AA$10),"-"),"-")</f>
        <v>-</v>
      </c>
      <c r="AC28" s="64" t="str">
        <f>IFERROR(IF(COUNTIFS(Matches[TIMEBIN],$B28,Matches[SITE IN],X$9,Matches[SITE OUT],AA$10)&gt;0,_xlfn.MAXIFS(Matches[JOURNEY TIME],Matches[TIMEBIN],$B28,Matches[SITE IN],X$9,Matches[SITE OUT],AA$10),"-"),"-")</f>
        <v>-</v>
      </c>
      <c r="AD28" s="65">
        <f>IFERROR(IF(COUNTIFS(Matches[TIMEBIN],$B28,Matches[SITE IN],X$9,Matches[SITE OUT],AD$10)&gt;0,_xlfn.MINIFS(Matches[JOURNEY TIME],Matches[TIMEBIN],$B28,Matches[SITE IN],X$9,Matches[SITE OUT],AD$10),"-"),"-")</f>
        <v>0.24107638888888799</v>
      </c>
      <c r="AE28" s="63">
        <f>IFERROR(IF(COUNTIFS(Matches[TIMEBIN],$B28,Matches[SITE IN],X$9,Matches[SITE OUT],AD$10)&gt;0,AVERAGEIFS(Matches[JOURNEY TIME],Matches[TIMEBIN],$B28,Matches[SITE IN],X$9,Matches[SITE OUT],AD$10),"-"),"-")</f>
        <v>0.24107638888888799</v>
      </c>
      <c r="AF28" s="64">
        <f>IFERROR(IF(COUNTIFS(Matches[TIMEBIN],$B28,Matches[SITE IN],X$9,Matches[SITE OUT],AD$10)&gt;0,_xlfn.MAXIFS(Matches[JOURNEY TIME],Matches[TIMEBIN],$B28,Matches[SITE IN],X$9,Matches[SITE OUT],AD$10),"-"),"-")</f>
        <v>0.24107638888888799</v>
      </c>
      <c r="AG28" s="65">
        <f>IFERROR(IF(COUNTIFS(Matches[TIMEBIN],$B28,Matches[SITE IN],X$9,Matches[SITE OUT],AG$10)&gt;0,_xlfn.MINIFS(Matches[JOURNEY TIME],Matches[TIMEBIN],$B28,Matches[SITE IN],X$9,Matches[SITE OUT],AG$10),"-"),"-")</f>
        <v>0.29519675925925898</v>
      </c>
      <c r="AH28" s="63">
        <f>IFERROR(IF(COUNTIFS(Matches[TIMEBIN],$B28,Matches[SITE IN],X$9,Matches[SITE OUT],AG$10)&gt;0,AVERAGEIFS(Matches[JOURNEY TIME],Matches[TIMEBIN],$B28,Matches[SITE IN],X$9,Matches[SITE OUT],AG$10),"-"),"-")</f>
        <v>0.29519675925925898</v>
      </c>
      <c r="AI28" s="64">
        <f>IFERROR(IF(COUNTIFS(Matches[TIMEBIN],$B28,Matches[SITE IN],X$9,Matches[SITE OUT],AG$10)&gt;0,_xlfn.MAXIFS(Matches[JOURNEY TIME],Matches[TIMEBIN],$B28,Matches[SITE IN],X$9,Matches[SITE OUT],AG$10),"-"),"-")</f>
        <v>0.29519675925925898</v>
      </c>
      <c r="AJ28" s="63" t="str">
        <f>IFERROR(IF(COUNTIFS(Matches[TIMEBIN],$B28,Matches[SITE IN],X$9,Matches[SITE OUT],AJ$10)&gt;0,_xlfn.MINIFS(Matches[JOURNEY TIME],Matches[TIMEBIN],$B28,Matches[SITE IN],X$9,Matches[SITE OUT],AJ$10),"-"),"-")</f>
        <v>-</v>
      </c>
      <c r="AK28" s="63" t="str">
        <f>IFERROR(IF(COUNTIFS(Matches[TIMEBIN],$B28,Matches[SITE IN],X$9,Matches[SITE OUT],AJ$10)&gt;0,AVERAGEIFS(Matches[JOURNEY TIME],Matches[TIMEBIN],$B28,Matches[SITE IN],X$9,Matches[SITE OUT],AJ$10),"-"),"-")</f>
        <v>-</v>
      </c>
      <c r="AL28" s="66" t="str">
        <f>IFERROR(IF(COUNTIFS(Matches[TIMEBIN],$B28,Matches[SITE IN],X$9,Matches[SITE OUT],AJ$10)&gt;0,_xlfn.MAXIFS(Matches[JOURNEY TIME],Matches[TIMEBIN],$B28,Matches[SITE IN],X$9,Matches[SITE OUT],AJ$10),"-"),"-")</f>
        <v>-</v>
      </c>
      <c r="AM28" s="62">
        <f>IFERROR(IF(COUNTIFS(Matches[TIMEBIN],$B28,Matches[SITE IN],AM$9,Matches[SITE OUT],AM$10)&gt;0,_xlfn.MINIFS(Matches[JOURNEY TIME],Matches[TIMEBIN],$B28,Matches[SITE IN],AM$9,Matches[SITE OUT],AM$10),"-"),"-")</f>
        <v>1.2731481481490503E-3</v>
      </c>
      <c r="AN28" s="63">
        <f>IFERROR(IF(COUNTIFS(Matches[TIMEBIN],$B28,Matches[SITE IN],AM$9,Matches[SITE OUT],AM$10)&gt;0,AVERAGEIFS(Matches[JOURNEY TIME],Matches[TIMEBIN],$B28,Matches[SITE IN],AM$9,Matches[SITE OUT],AM$10),"-"),"-")</f>
        <v>3.9315200617284198E-2</v>
      </c>
      <c r="AO28" s="64">
        <f>IFERROR(IF(COUNTIFS(Matches[TIMEBIN],$B28,Matches[SITE IN],AM$9,Matches[SITE OUT],AM$10)&gt;0,_xlfn.MAXIFS(Matches[JOURNEY TIME],Matches[TIMEBIN],$B28,Matches[SITE IN],AM$9,Matches[SITE OUT],AM$10),"-"),"-")</f>
        <v>0.20482638888888904</v>
      </c>
      <c r="AP28" s="65" t="str">
        <f>IFERROR(IF(COUNTIFS(Matches[TIMEBIN],$B28,Matches[SITE IN],AM$9,Matches[SITE OUT],AP$10)&gt;0,_xlfn.MINIFS(Matches[JOURNEY TIME],Matches[TIMEBIN],$B28,Matches[SITE IN],AM$9,Matches[SITE OUT],AP$10),"-"),"-")</f>
        <v>-</v>
      </c>
      <c r="AQ28" s="63" t="str">
        <f>IFERROR(IF(COUNTIFS(Matches[TIMEBIN],$B28,Matches[SITE IN],AM$9,Matches[SITE OUT],AP$10)&gt;0,AVERAGEIFS(Matches[JOURNEY TIME],Matches[TIMEBIN],$B28,Matches[SITE IN],AM$9,Matches[SITE OUT],AP$10),"-"),"-")</f>
        <v>-</v>
      </c>
      <c r="AR28" s="64" t="str">
        <f>IFERROR(IF(COUNTIFS(Matches[TIMEBIN],$B28,Matches[SITE IN],AM$9,Matches[SITE OUT],AP$10)&gt;0,_xlfn.MAXIFS(Matches[JOURNEY TIME],Matches[TIMEBIN],$B28,Matches[SITE IN],AM$9,Matches[SITE OUT],AP$10),"-"),"-")</f>
        <v>-</v>
      </c>
      <c r="AS28" s="65">
        <f>IFERROR(IF(COUNTIFS(Matches[TIMEBIN],$B28,Matches[SITE IN],AM$9,Matches[SITE OUT],AS$10)&gt;0,_xlfn.MINIFS(Matches[JOURNEY TIME],Matches[TIMEBIN],$B28,Matches[SITE IN],AM$9,Matches[SITE OUT],AS$10),"-"),"-")</f>
        <v>3.1481481481480111E-3</v>
      </c>
      <c r="AT28" s="63">
        <f>IFERROR(IF(COUNTIFS(Matches[TIMEBIN],$B28,Matches[SITE IN],AM$9,Matches[SITE OUT],AS$10)&gt;0,AVERAGEIFS(Matches[JOURNEY TIME],Matches[TIMEBIN],$B28,Matches[SITE IN],AM$9,Matches[SITE OUT],AS$10),"-"),"-")</f>
        <v>0.1704282407407407</v>
      </c>
      <c r="AU28" s="64">
        <f>IFERROR(IF(COUNTIFS(Matches[TIMEBIN],$B28,Matches[SITE IN],AM$9,Matches[SITE OUT],AS$10)&gt;0,_xlfn.MAXIFS(Matches[JOURNEY TIME],Matches[TIMEBIN],$B28,Matches[SITE IN],AM$9,Matches[SITE OUT],AS$10),"-"),"-")</f>
        <v>0.47314814814814804</v>
      </c>
      <c r="AV28" s="65">
        <f>IFERROR(IF(COUNTIFS(Matches[TIMEBIN],$B28,Matches[SITE IN],AM$9,Matches[SITE OUT],AV$10)&gt;0,_xlfn.MINIFS(Matches[JOURNEY TIME],Matches[TIMEBIN],$B28,Matches[SITE IN],AM$9,Matches[SITE OUT],AV$10),"-"),"-")</f>
        <v>2.0532407407407027E-2</v>
      </c>
      <c r="AW28" s="63">
        <f>IFERROR(IF(COUNTIFS(Matches[TIMEBIN],$B28,Matches[SITE IN],AM$9,Matches[SITE OUT],AV$10)&gt;0,AVERAGEIFS(Matches[JOURNEY TIME],Matches[TIMEBIN],$B28,Matches[SITE IN],AM$9,Matches[SITE OUT],AV$10),"-"),"-")</f>
        <v>0.15224537037037067</v>
      </c>
      <c r="AX28" s="64">
        <f>IFERROR(IF(COUNTIFS(Matches[TIMEBIN],$B28,Matches[SITE IN],AM$9,Matches[SITE OUT],AV$10)&gt;0,_xlfn.MAXIFS(Matches[JOURNEY TIME],Matches[TIMEBIN],$B28,Matches[SITE IN],AM$9,Matches[SITE OUT],AV$10),"-"),"-")</f>
        <v>0.40299768518518597</v>
      </c>
      <c r="AY28" s="63">
        <f>IFERROR(IF(COUNTIFS(Matches[TIMEBIN],$B28,Matches[SITE IN],AM$9,Matches[SITE OUT],AY$10)&gt;0,_xlfn.MINIFS(Matches[JOURNEY TIME],Matches[TIMEBIN],$B28,Matches[SITE IN],AM$9,Matches[SITE OUT],AY$10),"-"),"-")</f>
        <v>3.8194444444494824E-4</v>
      </c>
      <c r="AZ28" s="63">
        <f>IFERROR(IF(COUNTIFS(Matches[TIMEBIN],$B28,Matches[SITE IN],AM$9,Matches[SITE OUT],AY$10)&gt;0,AVERAGEIFS(Matches[JOURNEY TIME],Matches[TIMEBIN],$B28,Matches[SITE IN],AM$9,Matches[SITE OUT],AY$10),"-"),"-")</f>
        <v>1.7287808641975655E-2</v>
      </c>
      <c r="BA28" s="66">
        <f>IFERROR(IF(COUNTIFS(Matches[TIMEBIN],$B28,Matches[SITE IN],AM$9,Matches[SITE OUT],AY$10)&gt;0,_xlfn.MAXIFS(Matches[JOURNEY TIME],Matches[TIMEBIN],$B28,Matches[SITE IN],AM$9,Matches[SITE OUT],AY$10),"-"),"-")</f>
        <v>4.8831018518519009E-2</v>
      </c>
      <c r="BB28" s="62">
        <f>IFERROR(IF(COUNTIFS(Matches[TIMEBIN],$B28,Matches[SITE IN],BB$9,Matches[SITE OUT],BB$10)&gt;0,_xlfn.MINIFS(Matches[JOURNEY TIME],Matches[TIMEBIN],$B28,Matches[SITE IN],BB$9,Matches[SITE OUT],BB$10),"-"),"-")</f>
        <v>8.1018518518499727E-4</v>
      </c>
      <c r="BC28" s="63">
        <f>IFERROR(IF(COUNTIFS(Matches[TIMEBIN],$B28,Matches[SITE IN],BB$9,Matches[SITE OUT],BB$10)&gt;0,AVERAGEIFS(Matches[JOURNEY TIME],Matches[TIMEBIN],$B28,Matches[SITE IN],BB$9,Matches[SITE OUT],BB$10),"-"),"-")</f>
        <v>8.1597222222201671E-4</v>
      </c>
      <c r="BD28" s="64">
        <f>IFERROR(IF(COUNTIFS(Matches[TIMEBIN],$B28,Matches[SITE IN],BB$9,Matches[SITE OUT],BB$10)&gt;0,_xlfn.MAXIFS(Matches[JOURNEY TIME],Matches[TIMEBIN],$B28,Matches[SITE IN],BB$9,Matches[SITE OUT],BB$10),"-"),"-")</f>
        <v>8.2175925925903615E-4</v>
      </c>
      <c r="BE28" s="65">
        <f>IFERROR(IF(COUNTIFS(Matches[TIMEBIN],$B28,Matches[SITE IN],BB$9,Matches[SITE OUT],BE$10)&gt;0,_xlfn.MINIFS(Matches[JOURNEY TIME],Matches[TIMEBIN],$B28,Matches[SITE IN],BB$9,Matches[SITE OUT],BE$10),"-"),"-")</f>
        <v>1.1226851851860453E-3</v>
      </c>
      <c r="BF28" s="63">
        <f>IFERROR(IF(COUNTIFS(Matches[TIMEBIN],$B28,Matches[SITE IN],BB$9,Matches[SITE OUT],BE$10)&gt;0,AVERAGEIFS(Matches[JOURNEY TIME],Matches[TIMEBIN],$B28,Matches[SITE IN],BB$9,Matches[SITE OUT],BE$10),"-"),"-")</f>
        <v>8.2434413580247015E-2</v>
      </c>
      <c r="BG28" s="64">
        <f>IFERROR(IF(COUNTIFS(Matches[TIMEBIN],$B28,Matches[SITE IN],BB$9,Matches[SITE OUT],BE$10)&gt;0,_xlfn.MAXIFS(Matches[JOURNEY TIME],Matches[TIMEBIN],$B28,Matches[SITE IN],BB$9,Matches[SITE OUT],BE$10),"-"),"-")</f>
        <v>0.22071759259259205</v>
      </c>
      <c r="BH28" s="65">
        <f>IFERROR(IF(COUNTIFS(Matches[TIMEBIN],$B28,Matches[SITE IN],BB$9,Matches[SITE OUT],BH$10)&gt;0,_xlfn.MINIFS(Matches[JOURNEY TIME],Matches[TIMEBIN],$B28,Matches[SITE IN],BB$9,Matches[SITE OUT],BH$10),"-"),"-")</f>
        <v>4.3981481481497608E-4</v>
      </c>
      <c r="BI28" s="63">
        <f>IFERROR(IF(COUNTIFS(Matches[TIMEBIN],$B28,Matches[SITE IN],BB$9,Matches[SITE OUT],BH$10)&gt;0,AVERAGEIFS(Matches[JOURNEY TIME],Matches[TIMEBIN],$B28,Matches[SITE IN],BB$9,Matches[SITE OUT],BH$10),"-"),"-")</f>
        <v>0.12221643518518546</v>
      </c>
      <c r="BJ28" s="64">
        <f>IFERROR(IF(COUNTIFS(Matches[TIMEBIN],$B28,Matches[SITE IN],BB$9,Matches[SITE OUT],BH$10)&gt;0,_xlfn.MAXIFS(Matches[JOURNEY TIME],Matches[TIMEBIN],$B28,Matches[SITE IN],BB$9,Matches[SITE OUT],BH$10),"-"),"-")</f>
        <v>0.24399305555555595</v>
      </c>
      <c r="BK28" s="65" t="str">
        <f>IFERROR(IF(COUNTIFS(Matches[TIMEBIN],$B28,Matches[SITE IN],BB$9,Matches[SITE OUT],BK$10)&gt;0,_xlfn.MINIFS(Matches[JOURNEY TIME],Matches[TIMEBIN],$B28,Matches[SITE IN],BB$9,Matches[SITE OUT],BK$10),"-"),"-")</f>
        <v>-</v>
      </c>
      <c r="BL28" s="63" t="str">
        <f>IFERROR(IF(COUNTIFS(Matches[TIMEBIN],$B28,Matches[SITE IN],BB$9,Matches[SITE OUT],BK$10)&gt;0,AVERAGEIFS(Matches[JOURNEY TIME],Matches[TIMEBIN],$B28,Matches[SITE IN],BB$9,Matches[SITE OUT],BK$10),"-"),"-")</f>
        <v>-</v>
      </c>
      <c r="BM28" s="64" t="str">
        <f>IFERROR(IF(COUNTIFS(Matches[TIMEBIN],$B28,Matches[SITE IN],BB$9,Matches[SITE OUT],BK$10)&gt;0,_xlfn.MAXIFS(Matches[JOURNEY TIME],Matches[TIMEBIN],$B28,Matches[SITE IN],BB$9,Matches[SITE OUT],BK$10),"-"),"-")</f>
        <v>-</v>
      </c>
      <c r="BN28" s="63" t="str">
        <f>IFERROR(IF(COUNTIFS(Matches[TIMEBIN],$B28,Matches[SITE IN],BB$9,Matches[SITE OUT],BN$10)&gt;0,_xlfn.MINIFS(Matches[JOURNEY TIME],Matches[TIMEBIN],$B28,Matches[SITE IN],BB$9,Matches[SITE OUT],BN$10),"-"),"-")</f>
        <v>-</v>
      </c>
      <c r="BO28" s="63" t="str">
        <f>IFERROR(IF(COUNTIFS(Matches[TIMEBIN],$B28,Matches[SITE IN],BB$9,Matches[SITE OUT],BN$10)&gt;0,AVERAGEIFS(Matches[JOURNEY TIME],Matches[TIMEBIN],$B28,Matches[SITE IN],BB$9,Matches[SITE OUT],BN$10),"-"),"-")</f>
        <v>-</v>
      </c>
      <c r="BP28" s="67" t="str">
        <f>IFERROR(IF(COUNTIFS(Matches[TIMEBIN],$B28,Matches[SITE IN],BB$9,Matches[SITE OUT],BN$10)&gt;0,_xlfn.MAXIFS(Matches[JOURNEY TIME],Matches[TIMEBIN],$B28,Matches[SITE IN],BB$9,Matches[SITE OUT],BN$10),"-"),"-")</f>
        <v>-</v>
      </c>
    </row>
    <row r="29" spans="2:68">
      <c r="B29" s="54" t="str">
        <v>10:15 - 10:30</v>
      </c>
      <c r="C29" s="55">
        <f>IFERROR(IF(COUNTIFS(Matches[TIMEBIN],$B29,Matches[SITE IN],C$9,Matches[SITE OUT],C$10)&gt;0,_xlfn.MINIFS(Matches[JOURNEY TIME],Matches[TIMEBIN],$B29,Matches[SITE IN],C$9,Matches[SITE OUT],C$10),"-"),"-")</f>
        <v>1.1574074074000018E-4</v>
      </c>
      <c r="D29" s="56">
        <f>IFERROR(IF(COUNTIFS(Matches[TIMEBIN],$B29,Matches[SITE IN],C$9,Matches[SITE OUT],C$10)&gt;0,AVERAGEIFS(Matches[JOURNEY TIME],Matches[TIMEBIN],$B29,Matches[SITE IN],C$9,Matches[SITE OUT],C$10),"-"),"-")</f>
        <v>3.6263678451178179E-2</v>
      </c>
      <c r="E29" s="57">
        <f>IFERROR(IF(COUNTIFS(Matches[TIMEBIN],$B29,Matches[SITE IN],C$9,Matches[SITE OUT],C$10)&gt;0,_xlfn.MAXIFS(Matches[JOURNEY TIME],Matches[TIMEBIN],$B29,Matches[SITE IN],C$9,Matches[SITE OUT],C$10),"-"),"-")</f>
        <v>0.25047453703703698</v>
      </c>
      <c r="F29" s="58">
        <f>IFERROR(IF(COUNTIFS(Matches[TIMEBIN],$B29,Matches[SITE IN],C$9,Matches[SITE OUT],F$10)&gt;0,_xlfn.MINIFS(Matches[JOURNEY TIME],Matches[TIMEBIN],$B29,Matches[SITE IN],C$9,Matches[SITE OUT],F$10),"-"),"-")</f>
        <v>6.1342592592600331E-4</v>
      </c>
      <c r="G29" s="56">
        <f>IFERROR(IF(COUNTIFS(Matches[TIMEBIN],$B29,Matches[SITE IN],C$9,Matches[SITE OUT],F$10)&gt;0,AVERAGEIFS(Matches[JOURNEY TIME],Matches[TIMEBIN],$B29,Matches[SITE IN],C$9,Matches[SITE OUT],F$10),"-"),"-")</f>
        <v>3.9296875000000252E-2</v>
      </c>
      <c r="H29" s="57">
        <f>IFERROR(IF(COUNTIFS(Matches[TIMEBIN],$B29,Matches[SITE IN],C$9,Matches[SITE OUT],F$10)&gt;0,_xlfn.MAXIFS(Matches[JOURNEY TIME],Matches[TIMEBIN],$B29,Matches[SITE IN],C$9,Matches[SITE OUT],F$10),"-"),"-")</f>
        <v>0.31871527777777797</v>
      </c>
      <c r="I29" s="58" t="str">
        <f>IFERROR(IF(COUNTIFS(Matches[TIMEBIN],$B29,Matches[SITE IN],C$9,Matches[SITE OUT],I$10)&gt;0,_xlfn.MINIFS(Matches[JOURNEY TIME],Matches[TIMEBIN],$B29,Matches[SITE IN],C$9,Matches[SITE OUT],I$10),"-"),"-")</f>
        <v>-</v>
      </c>
      <c r="J29" s="56" t="str">
        <f>IFERROR(IF(COUNTIFS(Matches[TIMEBIN],$B29,Matches[SITE IN],C$9,Matches[SITE OUT],I$10)&gt;0,AVERAGEIFS(Matches[JOURNEY TIME],Matches[TIMEBIN],$B29,Matches[SITE IN],C$9,Matches[SITE OUT],I$10),"-"),"-")</f>
        <v>-</v>
      </c>
      <c r="K29" s="57" t="str">
        <f>IFERROR(IF(COUNTIFS(Matches[TIMEBIN],$B29,Matches[SITE IN],C$9,Matches[SITE OUT],I$10)&gt;0,_xlfn.MAXIFS(Matches[JOURNEY TIME],Matches[TIMEBIN],$B29,Matches[SITE IN],C$9,Matches[SITE OUT],I$10),"-"),"-")</f>
        <v>-</v>
      </c>
      <c r="L29" s="58">
        <f>IFERROR(IF(COUNTIFS(Matches[TIMEBIN],$B29,Matches[SITE IN],C$9,Matches[SITE OUT],L$10)&gt;0,_xlfn.MINIFS(Matches[JOURNEY TIME],Matches[TIMEBIN],$B29,Matches[SITE IN],C$9,Matches[SITE OUT],L$10),"-"),"-")</f>
        <v>1.4236111111110006E-3</v>
      </c>
      <c r="M29" s="56">
        <f>IFERROR(IF(COUNTIFS(Matches[TIMEBIN],$B29,Matches[SITE IN],C$9,Matches[SITE OUT],L$10)&gt;0,AVERAGEIFS(Matches[JOURNEY TIME],Matches[TIMEBIN],$B29,Matches[SITE IN],C$9,Matches[SITE OUT],L$10),"-"),"-")</f>
        <v>1.4236111111110006E-3</v>
      </c>
      <c r="N29" s="57">
        <f>IFERROR(IF(COUNTIFS(Matches[TIMEBIN],$B29,Matches[SITE IN],C$9,Matches[SITE OUT],L$10)&gt;0,_xlfn.MAXIFS(Matches[JOURNEY TIME],Matches[TIMEBIN],$B29,Matches[SITE IN],C$9,Matches[SITE OUT],L$10),"-"),"-")</f>
        <v>1.4236111111110006E-3</v>
      </c>
      <c r="O29" s="58">
        <f>IFERROR(IF(COUNTIFS(Matches[TIMEBIN],$B29,Matches[SITE IN],C$9,Matches[SITE OUT],O$10)&gt;0,_xlfn.MINIFS(Matches[JOURNEY TIME],Matches[TIMEBIN],$B29,Matches[SITE IN],C$9,Matches[SITE OUT],O$10),"-"),"-")</f>
        <v>1.6203703703704386E-4</v>
      </c>
      <c r="P29" s="56">
        <f>IFERROR(IF(COUNTIFS(Matches[TIMEBIN],$B29,Matches[SITE IN],C$9,Matches[SITE OUT],O$10)&gt;0,AVERAGEIFS(Matches[JOURNEY TIME],Matches[TIMEBIN],$B29,Matches[SITE IN],C$9,Matches[SITE OUT],O$10),"-"),"-")</f>
        <v>0.11573495370370354</v>
      </c>
      <c r="Q29" s="57">
        <f>IFERROR(IF(COUNTIFS(Matches[TIMEBIN],$B29,Matches[SITE IN],C$9,Matches[SITE OUT],O$10)&gt;0,_xlfn.MAXIFS(Matches[JOURNEY TIME],Matches[TIMEBIN],$B29,Matches[SITE IN],C$9,Matches[SITE OUT],O$10),"-"),"-")</f>
        <v>0.23130787037037004</v>
      </c>
      <c r="R29" s="58">
        <f>IFERROR(IF(COUNTIFS(Matches[TIMEBIN],$B29,Matches[SITE IN],C$9,Matches[SITE OUT],R$10)&gt;0,_xlfn.MINIFS(Matches[JOURNEY TIME],Matches[TIMEBIN],$B29,Matches[SITE IN],C$9,Matches[SITE OUT],R$10),"-"),"-")</f>
        <v>1.1689814814819788E-3</v>
      </c>
      <c r="S29" s="56">
        <f>IFERROR(IF(COUNTIFS(Matches[TIMEBIN],$B29,Matches[SITE IN],C$9,Matches[SITE OUT],R$10)&gt;0,AVERAGEIFS(Matches[JOURNEY TIME],Matches[TIMEBIN],$B29,Matches[SITE IN],C$9,Matches[SITE OUT],R$10),"-"),"-")</f>
        <v>6.3596643518518736E-2</v>
      </c>
      <c r="T29" s="59">
        <f>IFERROR(IF(COUNTIFS(Matches[TIMEBIN],$B29,Matches[SITE IN],C$9,Matches[SITE OUT],R$10)&gt;0,_xlfn.MAXIFS(Matches[JOURNEY TIME],Matches[TIMEBIN],$B29,Matches[SITE IN],C$9,Matches[SITE OUT],R$10),"-"),"-")</f>
        <v>0.25020833333333298</v>
      </c>
      <c r="U29" s="55" t="str">
        <f>IFERROR(IF(COUNTIFS(Matches[TIMEBIN],$B29,Matches[SITE IN],U$9,Matches[SITE OUT],U$10)&gt;0,_xlfn.MINIFS(Matches[JOURNEY TIME],Matches[TIMEBIN],$B29,Matches[SITE IN],U$9,Matches[SITE OUT],U$10),"-"),"-")</f>
        <v>-</v>
      </c>
      <c r="V29" s="56" t="str">
        <f>IFERROR(IF(COUNTIFS(Matches[TIMEBIN],$B29,Matches[SITE IN],U$9,Matches[SITE OUT],U$10)&gt;0,AVERAGEIFS(Matches[JOURNEY TIME],Matches[TIMEBIN],$B29,Matches[SITE IN],U$9,Matches[SITE OUT],U$10),"-"),"-")</f>
        <v>-</v>
      </c>
      <c r="W29" s="59" t="str">
        <f>IFERROR(IF(COUNTIFS(Matches[TIMEBIN],$B29,Matches[SITE IN],U$9,Matches[SITE OUT],U$10)&gt;0,_xlfn.MAXIFS(Matches[JOURNEY TIME],Matches[TIMEBIN],$B29,Matches[SITE IN],U$9,Matches[SITE OUT],U$10),"-"),"-")</f>
        <v>-</v>
      </c>
      <c r="X29" s="55">
        <f>IFERROR(IF(COUNTIFS(Matches[TIMEBIN],$B29,Matches[SITE IN],X$9,Matches[SITE OUT],X$10)&gt;0,_xlfn.MINIFS(Matches[JOURNEY TIME],Matches[TIMEBIN],$B29,Matches[SITE IN],X$9,Matches[SITE OUT],X$10),"-"),"-")</f>
        <v>1.4814814814819721E-3</v>
      </c>
      <c r="Y29" s="56">
        <f>IFERROR(IF(COUNTIFS(Matches[TIMEBIN],$B29,Matches[SITE IN],X$9,Matches[SITE OUT],X$10)&gt;0,AVERAGEIFS(Matches[JOURNEY TIME],Matches[TIMEBIN],$B29,Matches[SITE IN],X$9,Matches[SITE OUT],X$10),"-"),"-")</f>
        <v>6.570216049382978E-3</v>
      </c>
      <c r="Z29" s="57">
        <f>IFERROR(IF(COUNTIFS(Matches[TIMEBIN],$B29,Matches[SITE IN],X$9,Matches[SITE OUT],X$10)&gt;0,_xlfn.MAXIFS(Matches[JOURNEY TIME],Matches[TIMEBIN],$B29,Matches[SITE IN],X$9,Matches[SITE OUT],X$10),"-"),"-")</f>
        <v>1.4062499999999978E-2</v>
      </c>
      <c r="AA29" s="58">
        <f>IFERROR(IF(COUNTIFS(Matches[TIMEBIN],$B29,Matches[SITE IN],X$9,Matches[SITE OUT],AA$10)&gt;0,_xlfn.MINIFS(Matches[JOURNEY TIME],Matches[TIMEBIN],$B29,Matches[SITE IN],X$9,Matches[SITE OUT],AA$10),"-"),"-")</f>
        <v>9.6064814814800226E-4</v>
      </c>
      <c r="AB29" s="56">
        <f>IFERROR(IF(COUNTIFS(Matches[TIMEBIN],$B29,Matches[SITE IN],X$9,Matches[SITE OUT],AA$10)&gt;0,AVERAGEIFS(Matches[JOURNEY TIME],Matches[TIMEBIN],$B29,Matches[SITE IN],X$9,Matches[SITE OUT],AA$10),"-"),"-")</f>
        <v>9.6064814814800226E-4</v>
      </c>
      <c r="AC29" s="57">
        <f>IFERROR(IF(COUNTIFS(Matches[TIMEBIN],$B29,Matches[SITE IN],X$9,Matches[SITE OUT],AA$10)&gt;0,_xlfn.MAXIFS(Matches[JOURNEY TIME],Matches[TIMEBIN],$B29,Matches[SITE IN],X$9,Matches[SITE OUT],AA$10),"-"),"-")</f>
        <v>9.6064814814800226E-4</v>
      </c>
      <c r="AD29" s="58">
        <f>IFERROR(IF(COUNTIFS(Matches[TIMEBIN],$B29,Matches[SITE IN],X$9,Matches[SITE OUT],AD$10)&gt;0,_xlfn.MINIFS(Matches[JOURNEY TIME],Matches[TIMEBIN],$B29,Matches[SITE IN],X$9,Matches[SITE OUT],AD$10),"-"),"-")</f>
        <v>3.3680555555550273E-3</v>
      </c>
      <c r="AE29" s="56">
        <f>IFERROR(IF(COUNTIFS(Matches[TIMEBIN],$B29,Matches[SITE IN],X$9,Matches[SITE OUT],AD$10)&gt;0,AVERAGEIFS(Matches[JOURNEY TIME],Matches[TIMEBIN],$B29,Matches[SITE IN],X$9,Matches[SITE OUT],AD$10),"-"),"-")</f>
        <v>3.3680555555550273E-3</v>
      </c>
      <c r="AF29" s="57">
        <f>IFERROR(IF(COUNTIFS(Matches[TIMEBIN],$B29,Matches[SITE IN],X$9,Matches[SITE OUT],AD$10)&gt;0,_xlfn.MAXIFS(Matches[JOURNEY TIME],Matches[TIMEBIN],$B29,Matches[SITE IN],X$9,Matches[SITE OUT],AD$10),"-"),"-")</f>
        <v>3.3680555555550273E-3</v>
      </c>
      <c r="AG29" s="58" t="str">
        <f>IFERROR(IF(COUNTIFS(Matches[TIMEBIN],$B29,Matches[SITE IN],X$9,Matches[SITE OUT],AG$10)&gt;0,_xlfn.MINIFS(Matches[JOURNEY TIME],Matches[TIMEBIN],$B29,Matches[SITE IN],X$9,Matches[SITE OUT],AG$10),"-"),"-")</f>
        <v>-</v>
      </c>
      <c r="AH29" s="56" t="str">
        <f>IFERROR(IF(COUNTIFS(Matches[TIMEBIN],$B29,Matches[SITE IN],X$9,Matches[SITE OUT],AG$10)&gt;0,AVERAGEIFS(Matches[JOURNEY TIME],Matches[TIMEBIN],$B29,Matches[SITE IN],X$9,Matches[SITE OUT],AG$10),"-"),"-")</f>
        <v>-</v>
      </c>
      <c r="AI29" s="57" t="str">
        <f>IFERROR(IF(COUNTIFS(Matches[TIMEBIN],$B29,Matches[SITE IN],X$9,Matches[SITE OUT],AG$10)&gt;0,_xlfn.MAXIFS(Matches[JOURNEY TIME],Matches[TIMEBIN],$B29,Matches[SITE IN],X$9,Matches[SITE OUT],AG$10),"-"),"-")</f>
        <v>-</v>
      </c>
      <c r="AJ29" s="56" t="str">
        <f>IFERROR(IF(COUNTIFS(Matches[TIMEBIN],$B29,Matches[SITE IN],X$9,Matches[SITE OUT],AJ$10)&gt;0,_xlfn.MINIFS(Matches[JOURNEY TIME],Matches[TIMEBIN],$B29,Matches[SITE IN],X$9,Matches[SITE OUT],AJ$10),"-"),"-")</f>
        <v>-</v>
      </c>
      <c r="AK29" s="56" t="str">
        <f>IFERROR(IF(COUNTIFS(Matches[TIMEBIN],$B29,Matches[SITE IN],X$9,Matches[SITE OUT],AJ$10)&gt;0,AVERAGEIFS(Matches[JOURNEY TIME],Matches[TIMEBIN],$B29,Matches[SITE IN],X$9,Matches[SITE OUT],AJ$10),"-"),"-")</f>
        <v>-</v>
      </c>
      <c r="AL29" s="59" t="str">
        <f>IFERROR(IF(COUNTIFS(Matches[TIMEBIN],$B29,Matches[SITE IN],X$9,Matches[SITE OUT],AJ$10)&gt;0,_xlfn.MAXIFS(Matches[JOURNEY TIME],Matches[TIMEBIN],$B29,Matches[SITE IN],X$9,Matches[SITE OUT],AJ$10),"-"),"-")</f>
        <v>-</v>
      </c>
      <c r="AM29" s="55">
        <f>IFERROR(IF(COUNTIFS(Matches[TIMEBIN],$B29,Matches[SITE IN],AM$9,Matches[SITE OUT],AM$10)&gt;0,_xlfn.MINIFS(Matches[JOURNEY TIME],Matches[TIMEBIN],$B29,Matches[SITE IN],AM$9,Matches[SITE OUT],AM$10),"-"),"-")</f>
        <v>1.7939814814810218E-3</v>
      </c>
      <c r="AN29" s="56">
        <f>IFERROR(IF(COUNTIFS(Matches[TIMEBIN],$B29,Matches[SITE IN],AM$9,Matches[SITE OUT],AM$10)&gt;0,AVERAGEIFS(Matches[JOURNEY TIME],Matches[TIMEBIN],$B29,Matches[SITE IN],AM$9,Matches[SITE OUT],AM$10),"-"),"-")</f>
        <v>0.21604166666666669</v>
      </c>
      <c r="AO29" s="57">
        <f>IFERROR(IF(COUNTIFS(Matches[TIMEBIN],$B29,Matches[SITE IN],AM$9,Matches[SITE OUT],AM$10)&gt;0,_xlfn.MAXIFS(Matches[JOURNEY TIME],Matches[TIMEBIN],$B29,Matches[SITE IN],AM$9,Matches[SITE OUT],AM$10),"-"),"-")</f>
        <v>0.41870370370370402</v>
      </c>
      <c r="AP29" s="58">
        <f>IFERROR(IF(COUNTIFS(Matches[TIMEBIN],$B29,Matches[SITE IN],AM$9,Matches[SITE OUT],AP$10)&gt;0,_xlfn.MINIFS(Matches[JOURNEY TIME],Matches[TIMEBIN],$B29,Matches[SITE IN],AM$9,Matches[SITE OUT],AP$10),"-"),"-")</f>
        <v>1.0416666666659968E-3</v>
      </c>
      <c r="AQ29" s="56">
        <f>IFERROR(IF(COUNTIFS(Matches[TIMEBIN],$B29,Matches[SITE IN],AM$9,Matches[SITE OUT],AP$10)&gt;0,AVERAGEIFS(Matches[JOURNEY TIME],Matches[TIMEBIN],$B29,Matches[SITE IN],AM$9,Matches[SITE OUT],AP$10),"-"),"-")</f>
        <v>1.325231481481004E-3</v>
      </c>
      <c r="AR29" s="57">
        <f>IFERROR(IF(COUNTIFS(Matches[TIMEBIN],$B29,Matches[SITE IN],AM$9,Matches[SITE OUT],AP$10)&gt;0,_xlfn.MAXIFS(Matches[JOURNEY TIME],Matches[TIMEBIN],$B29,Matches[SITE IN],AM$9,Matches[SITE OUT],AP$10),"-"),"-")</f>
        <v>1.6087962962960112E-3</v>
      </c>
      <c r="AS29" s="58">
        <f>IFERROR(IF(COUNTIFS(Matches[TIMEBIN],$B29,Matches[SITE IN],AM$9,Matches[SITE OUT],AS$10)&gt;0,_xlfn.MINIFS(Matches[JOURNEY TIME],Matches[TIMEBIN],$B29,Matches[SITE IN],AM$9,Matches[SITE OUT],AS$10),"-"),"-")</f>
        <v>6.5972222222199228E-4</v>
      </c>
      <c r="AT29" s="56">
        <f>IFERROR(IF(COUNTIFS(Matches[TIMEBIN],$B29,Matches[SITE IN],AM$9,Matches[SITE OUT],AS$10)&gt;0,AVERAGEIFS(Matches[JOURNEY TIME],Matches[TIMEBIN],$B29,Matches[SITE IN],AM$9,Matches[SITE OUT],AS$10),"-"),"-")</f>
        <v>0.14649305555555539</v>
      </c>
      <c r="AU29" s="57">
        <f>IFERROR(IF(COUNTIFS(Matches[TIMEBIN],$B29,Matches[SITE IN],AM$9,Matches[SITE OUT],AS$10)&gt;0,_xlfn.MAXIFS(Matches[JOURNEY TIME],Matches[TIMEBIN],$B29,Matches[SITE IN],AM$9,Matches[SITE OUT],AS$10),"-"),"-")</f>
        <v>0.33006944444444397</v>
      </c>
      <c r="AV29" s="58">
        <f>IFERROR(IF(COUNTIFS(Matches[TIMEBIN],$B29,Matches[SITE IN],AM$9,Matches[SITE OUT],AV$10)&gt;0,_xlfn.MINIFS(Matches[JOURNEY TIME],Matches[TIMEBIN],$B29,Matches[SITE IN],AM$9,Matches[SITE OUT],AV$10),"-"),"-")</f>
        <v>2.1053240740740997E-2</v>
      </c>
      <c r="AW29" s="56">
        <f>IFERROR(IF(COUNTIFS(Matches[TIMEBIN],$B29,Matches[SITE IN],AM$9,Matches[SITE OUT],AV$10)&gt;0,AVERAGEIFS(Matches[JOURNEY TIME],Matches[TIMEBIN],$B29,Matches[SITE IN],AM$9,Matches[SITE OUT],AV$10),"-"),"-")</f>
        <v>2.1053240740740997E-2</v>
      </c>
      <c r="AX29" s="57">
        <f>IFERROR(IF(COUNTIFS(Matches[TIMEBIN],$B29,Matches[SITE IN],AM$9,Matches[SITE OUT],AV$10)&gt;0,_xlfn.MAXIFS(Matches[JOURNEY TIME],Matches[TIMEBIN],$B29,Matches[SITE IN],AM$9,Matches[SITE OUT],AV$10),"-"),"-")</f>
        <v>2.1053240740740997E-2</v>
      </c>
      <c r="AY29" s="56">
        <f>IFERROR(IF(COUNTIFS(Matches[TIMEBIN],$B29,Matches[SITE IN],AM$9,Matches[SITE OUT],AY$10)&gt;0,_xlfn.MINIFS(Matches[JOURNEY TIME],Matches[TIMEBIN],$B29,Matches[SITE IN],AM$9,Matches[SITE OUT],AY$10),"-"),"-")</f>
        <v>3.7037037037002118E-4</v>
      </c>
      <c r="AZ29" s="56">
        <f>IFERROR(IF(COUNTIFS(Matches[TIMEBIN],$B29,Matches[SITE IN],AM$9,Matches[SITE OUT],AY$10)&gt;0,AVERAGEIFS(Matches[JOURNEY TIME],Matches[TIMEBIN],$B29,Matches[SITE IN],AM$9,Matches[SITE OUT],AY$10),"-"),"-")</f>
        <v>0.123429783950617</v>
      </c>
      <c r="BA29" s="59">
        <f>IFERROR(IF(COUNTIFS(Matches[TIMEBIN],$B29,Matches[SITE IN],AM$9,Matches[SITE OUT],AY$10)&gt;0,_xlfn.MAXIFS(Matches[JOURNEY TIME],Matches[TIMEBIN],$B29,Matches[SITE IN],AM$9,Matches[SITE OUT],AY$10),"-"),"-")</f>
        <v>0.36947916666666702</v>
      </c>
      <c r="BB29" s="55">
        <f>IFERROR(IF(COUNTIFS(Matches[TIMEBIN],$B29,Matches[SITE IN],BB$9,Matches[SITE OUT],BB$10)&gt;0,_xlfn.MINIFS(Matches[JOURNEY TIME],Matches[TIMEBIN],$B29,Matches[SITE IN],BB$9,Matches[SITE OUT],BB$10),"-"),"-")</f>
        <v>1.6319444444440334E-3</v>
      </c>
      <c r="BC29" s="56">
        <f>IFERROR(IF(COUNTIFS(Matches[TIMEBIN],$B29,Matches[SITE IN],BB$9,Matches[SITE OUT],BB$10)&gt;0,AVERAGEIFS(Matches[JOURNEY TIME],Matches[TIMEBIN],$B29,Matches[SITE IN],BB$9,Matches[SITE OUT],BB$10),"-"),"-")</f>
        <v>3.1093749999999754E-2</v>
      </c>
      <c r="BD29" s="57">
        <f>IFERROR(IF(COUNTIFS(Matches[TIMEBIN],$B29,Matches[SITE IN],BB$9,Matches[SITE OUT],BB$10)&gt;0,_xlfn.MAXIFS(Matches[JOURNEY TIME],Matches[TIMEBIN],$B29,Matches[SITE IN],BB$9,Matches[SITE OUT],BB$10),"-"),"-")</f>
        <v>0.11923611111111099</v>
      </c>
      <c r="BE29" s="58">
        <f>IFERROR(IF(COUNTIFS(Matches[TIMEBIN],$B29,Matches[SITE IN],BB$9,Matches[SITE OUT],BE$10)&gt;0,_xlfn.MINIFS(Matches[JOURNEY TIME],Matches[TIMEBIN],$B29,Matches[SITE IN],BB$9,Matches[SITE OUT],BE$10),"-"),"-")</f>
        <v>6.944444444450526E-4</v>
      </c>
      <c r="BF29" s="56">
        <f>IFERROR(IF(COUNTIFS(Matches[TIMEBIN],$B29,Matches[SITE IN],BB$9,Matches[SITE OUT],BE$10)&gt;0,AVERAGEIFS(Matches[JOURNEY TIME],Matches[TIMEBIN],$B29,Matches[SITE IN],BB$9,Matches[SITE OUT],BE$10),"-"),"-")</f>
        <v>6.944444444450526E-4</v>
      </c>
      <c r="BG29" s="57">
        <f>IFERROR(IF(COUNTIFS(Matches[TIMEBIN],$B29,Matches[SITE IN],BB$9,Matches[SITE OUT],BE$10)&gt;0,_xlfn.MAXIFS(Matches[JOURNEY TIME],Matches[TIMEBIN],$B29,Matches[SITE IN],BB$9,Matches[SITE OUT],BE$10),"-"),"-")</f>
        <v>6.944444444450526E-4</v>
      </c>
      <c r="BH29" s="58">
        <f>IFERROR(IF(COUNTIFS(Matches[TIMEBIN],$B29,Matches[SITE IN],BB$9,Matches[SITE OUT],BH$10)&gt;0,_xlfn.MINIFS(Matches[JOURNEY TIME],Matches[TIMEBIN],$B29,Matches[SITE IN],BB$9,Matches[SITE OUT],BH$10),"-"),"-")</f>
        <v>3.9351851851904263E-4</v>
      </c>
      <c r="BI29" s="56">
        <f>IFERROR(IF(COUNTIFS(Matches[TIMEBIN],$B29,Matches[SITE IN],BB$9,Matches[SITE OUT],BH$10)&gt;0,AVERAGEIFS(Matches[JOURNEY TIME],Matches[TIMEBIN],$B29,Matches[SITE IN],BB$9,Matches[SITE OUT],BH$10),"-"),"-")</f>
        <v>6.0942129629629818E-2</v>
      </c>
      <c r="BJ29" s="57">
        <f>IFERROR(IF(COUNTIFS(Matches[TIMEBIN],$B29,Matches[SITE IN],BB$9,Matches[SITE OUT],BH$10)&gt;0,_xlfn.MAXIFS(Matches[JOURNEY TIME],Matches[TIMEBIN],$B29,Matches[SITE IN],BB$9,Matches[SITE OUT],BH$10),"-"),"-")</f>
        <v>0.29362268518518597</v>
      </c>
      <c r="BK29" s="58" t="str">
        <f>IFERROR(IF(COUNTIFS(Matches[TIMEBIN],$B29,Matches[SITE IN],BB$9,Matches[SITE OUT],BK$10)&gt;0,_xlfn.MINIFS(Matches[JOURNEY TIME],Matches[TIMEBIN],$B29,Matches[SITE IN],BB$9,Matches[SITE OUT],BK$10),"-"),"-")</f>
        <v>-</v>
      </c>
      <c r="BL29" s="56" t="str">
        <f>IFERROR(IF(COUNTIFS(Matches[TIMEBIN],$B29,Matches[SITE IN],BB$9,Matches[SITE OUT],BK$10)&gt;0,AVERAGEIFS(Matches[JOURNEY TIME],Matches[TIMEBIN],$B29,Matches[SITE IN],BB$9,Matches[SITE OUT],BK$10),"-"),"-")</f>
        <v>-</v>
      </c>
      <c r="BM29" s="57" t="str">
        <f>IFERROR(IF(COUNTIFS(Matches[TIMEBIN],$B29,Matches[SITE IN],BB$9,Matches[SITE OUT],BK$10)&gt;0,_xlfn.MAXIFS(Matches[JOURNEY TIME],Matches[TIMEBIN],$B29,Matches[SITE IN],BB$9,Matches[SITE OUT],BK$10),"-"),"-")</f>
        <v>-</v>
      </c>
      <c r="BN29" s="56">
        <f>IFERROR(IF(COUNTIFS(Matches[TIMEBIN],$B29,Matches[SITE IN],BB$9,Matches[SITE OUT],BN$10)&gt;0,_xlfn.MINIFS(Matches[JOURNEY TIME],Matches[TIMEBIN],$B29,Matches[SITE IN],BB$9,Matches[SITE OUT],BN$10),"-"),"-")</f>
        <v>3.0787037037030007E-3</v>
      </c>
      <c r="BO29" s="56">
        <f>IFERROR(IF(COUNTIFS(Matches[TIMEBIN],$B29,Matches[SITE IN],BB$9,Matches[SITE OUT],BN$10)&gt;0,AVERAGEIFS(Matches[JOURNEY TIME],Matches[TIMEBIN],$B29,Matches[SITE IN],BB$9,Matches[SITE OUT],BN$10),"-"),"-")</f>
        <v>9.355902777777747E-2</v>
      </c>
      <c r="BP29" s="60">
        <f>IFERROR(IF(COUNTIFS(Matches[TIMEBIN],$B29,Matches[SITE IN],BB$9,Matches[SITE OUT],BN$10)&gt;0,_xlfn.MAXIFS(Matches[JOURNEY TIME],Matches[TIMEBIN],$B29,Matches[SITE IN],BB$9,Matches[SITE OUT],BN$10),"-"),"-")</f>
        <v>0.18403935185185194</v>
      </c>
    </row>
    <row r="30" spans="2:68">
      <c r="B30" s="61" t="str">
        <v>10:30 - 10:45</v>
      </c>
      <c r="C30" s="62">
        <f>IFERROR(IF(COUNTIFS(Matches[TIMEBIN],$B30,Matches[SITE IN],C$9,Matches[SITE OUT],C$10)&gt;0,_xlfn.MINIFS(Matches[JOURNEY TIME],Matches[TIMEBIN],$B30,Matches[SITE IN],C$9,Matches[SITE OUT],C$10),"-"),"-")</f>
        <v>1.0416666666701602E-4</v>
      </c>
      <c r="D30" s="63">
        <f>IFERROR(IF(COUNTIFS(Matches[TIMEBIN],$B30,Matches[SITE IN],C$9,Matches[SITE OUT],C$10)&gt;0,AVERAGEIFS(Matches[JOURNEY TIME],Matches[TIMEBIN],$B30,Matches[SITE IN],C$9,Matches[SITE OUT],C$10),"-"),"-")</f>
        <v>9.6354166666659058E-4</v>
      </c>
      <c r="E30" s="64">
        <f>IFERROR(IF(COUNTIFS(Matches[TIMEBIN],$B30,Matches[SITE IN],C$9,Matches[SITE OUT],C$10)&gt;0,_xlfn.MAXIFS(Matches[JOURNEY TIME],Matches[TIMEBIN],$B30,Matches[SITE IN],C$9,Matches[SITE OUT],C$10),"-"),"-")</f>
        <v>4.247685185185035E-3</v>
      </c>
      <c r="F30" s="65">
        <f>IFERROR(IF(COUNTIFS(Matches[TIMEBIN],$B30,Matches[SITE IN],C$9,Matches[SITE OUT],F$10)&gt;0,_xlfn.MINIFS(Matches[JOURNEY TIME],Matches[TIMEBIN],$B30,Matches[SITE IN],C$9,Matches[SITE OUT],F$10),"-"),"-")</f>
        <v>4.8611111111102057E-4</v>
      </c>
      <c r="G30" s="63">
        <f>IFERROR(IF(COUNTIFS(Matches[TIMEBIN],$B30,Matches[SITE IN],C$9,Matches[SITE OUT],F$10)&gt;0,AVERAGEIFS(Matches[JOURNEY TIME],Matches[TIMEBIN],$B30,Matches[SITE IN],C$9,Matches[SITE OUT],F$10),"-"),"-")</f>
        <v>1.122974537037038E-2</v>
      </c>
      <c r="H30" s="64">
        <f>IFERROR(IF(COUNTIFS(Matches[TIMEBIN],$B30,Matches[SITE IN],C$9,Matches[SITE OUT],F$10)&gt;0,_xlfn.MAXIFS(Matches[JOURNEY TIME],Matches[TIMEBIN],$B30,Matches[SITE IN],C$9,Matches[SITE OUT],F$10),"-"),"-")</f>
        <v>0.12275462962962996</v>
      </c>
      <c r="I30" s="65" t="str">
        <f>IFERROR(IF(COUNTIFS(Matches[TIMEBIN],$B30,Matches[SITE IN],C$9,Matches[SITE OUT],I$10)&gt;0,_xlfn.MINIFS(Matches[JOURNEY TIME],Matches[TIMEBIN],$B30,Matches[SITE IN],C$9,Matches[SITE OUT],I$10),"-"),"-")</f>
        <v>-</v>
      </c>
      <c r="J30" s="63" t="str">
        <f>IFERROR(IF(COUNTIFS(Matches[TIMEBIN],$B30,Matches[SITE IN],C$9,Matches[SITE OUT],I$10)&gt;0,AVERAGEIFS(Matches[JOURNEY TIME],Matches[TIMEBIN],$B30,Matches[SITE IN],C$9,Matches[SITE OUT],I$10),"-"),"-")</f>
        <v>-</v>
      </c>
      <c r="K30" s="64" t="str">
        <f>IFERROR(IF(COUNTIFS(Matches[TIMEBIN],$B30,Matches[SITE IN],C$9,Matches[SITE OUT],I$10)&gt;0,_xlfn.MAXIFS(Matches[JOURNEY TIME],Matches[TIMEBIN],$B30,Matches[SITE IN],C$9,Matches[SITE OUT],I$10),"-"),"-")</f>
        <v>-</v>
      </c>
      <c r="L30" s="65">
        <f>IFERROR(IF(COUNTIFS(Matches[TIMEBIN],$B30,Matches[SITE IN],C$9,Matches[SITE OUT],L$10)&gt;0,_xlfn.MINIFS(Matches[JOURNEY TIME],Matches[TIMEBIN],$B30,Matches[SITE IN],C$9,Matches[SITE OUT],L$10),"-"),"-")</f>
        <v>1.6087962962970104E-3</v>
      </c>
      <c r="M30" s="63">
        <f>IFERROR(IF(COUNTIFS(Matches[TIMEBIN],$B30,Matches[SITE IN],C$9,Matches[SITE OUT],L$10)&gt;0,AVERAGEIFS(Matches[JOURNEY TIME],Matches[TIMEBIN],$B30,Matches[SITE IN],C$9,Matches[SITE OUT],L$10),"-"),"-")</f>
        <v>7.6296296296296529E-2</v>
      </c>
      <c r="N30" s="64">
        <f>IFERROR(IF(COUNTIFS(Matches[TIMEBIN],$B30,Matches[SITE IN],C$9,Matches[SITE OUT],L$10)&gt;0,_xlfn.MAXIFS(Matches[JOURNEY TIME],Matches[TIMEBIN],$B30,Matches[SITE IN],C$9,Matches[SITE OUT],L$10),"-"),"-")</f>
        <v>0.15098379629629605</v>
      </c>
      <c r="O30" s="65">
        <f>IFERROR(IF(COUNTIFS(Matches[TIMEBIN],$B30,Matches[SITE IN],C$9,Matches[SITE OUT],O$10)&gt;0,_xlfn.MINIFS(Matches[JOURNEY TIME],Matches[TIMEBIN],$B30,Matches[SITE IN],C$9,Matches[SITE OUT],O$10),"-"),"-")</f>
        <v>6.7129629629597565E-4</v>
      </c>
      <c r="P30" s="63">
        <f>IFERROR(IF(COUNTIFS(Matches[TIMEBIN],$B30,Matches[SITE IN],C$9,Matches[SITE OUT],O$10)&gt;0,AVERAGEIFS(Matches[JOURNEY TIME],Matches[TIMEBIN],$B30,Matches[SITE IN],C$9,Matches[SITE OUT],O$10),"-"),"-")</f>
        <v>5.2337962962962975E-2</v>
      </c>
      <c r="Q30" s="64">
        <f>IFERROR(IF(COUNTIFS(Matches[TIMEBIN],$B30,Matches[SITE IN],C$9,Matches[SITE OUT],O$10)&gt;0,_xlfn.MAXIFS(Matches[JOURNEY TIME],Matches[TIMEBIN],$B30,Matches[SITE IN],C$9,Matches[SITE OUT],O$10),"-"),"-")</f>
        <v>0.10400462962962997</v>
      </c>
      <c r="R30" s="65">
        <f>IFERROR(IF(COUNTIFS(Matches[TIMEBIN],$B30,Matches[SITE IN],C$9,Matches[SITE OUT],R$10)&gt;0,_xlfn.MINIFS(Matches[JOURNEY TIME],Matches[TIMEBIN],$B30,Matches[SITE IN],C$9,Matches[SITE OUT],R$10),"-"),"-")</f>
        <v>9.3749999999998002E-4</v>
      </c>
      <c r="S30" s="63">
        <f>IFERROR(IF(COUNTIFS(Matches[TIMEBIN],$B30,Matches[SITE IN],C$9,Matches[SITE OUT],R$10)&gt;0,AVERAGEIFS(Matches[JOURNEY TIME],Matches[TIMEBIN],$B30,Matches[SITE IN],C$9,Matches[SITE OUT],R$10),"-"),"-")</f>
        <v>9.3749999999998002E-4</v>
      </c>
      <c r="T30" s="66">
        <f>IFERROR(IF(COUNTIFS(Matches[TIMEBIN],$B30,Matches[SITE IN],C$9,Matches[SITE OUT],R$10)&gt;0,_xlfn.MAXIFS(Matches[JOURNEY TIME],Matches[TIMEBIN],$B30,Matches[SITE IN],C$9,Matches[SITE OUT],R$10),"-"),"-")</f>
        <v>9.3749999999998002E-4</v>
      </c>
      <c r="U30" s="62" t="str">
        <f>IFERROR(IF(COUNTIFS(Matches[TIMEBIN],$B30,Matches[SITE IN],U$9,Matches[SITE OUT],U$10)&gt;0,_xlfn.MINIFS(Matches[JOURNEY TIME],Matches[TIMEBIN],$B30,Matches[SITE IN],U$9,Matches[SITE OUT],U$10),"-"),"-")</f>
        <v>-</v>
      </c>
      <c r="V30" s="63" t="str">
        <f>IFERROR(IF(COUNTIFS(Matches[TIMEBIN],$B30,Matches[SITE IN],U$9,Matches[SITE OUT],U$10)&gt;0,AVERAGEIFS(Matches[JOURNEY TIME],Matches[TIMEBIN],$B30,Matches[SITE IN],U$9,Matches[SITE OUT],U$10),"-"),"-")</f>
        <v>-</v>
      </c>
      <c r="W30" s="66" t="str">
        <f>IFERROR(IF(COUNTIFS(Matches[TIMEBIN],$B30,Matches[SITE IN],U$9,Matches[SITE OUT],U$10)&gt;0,_xlfn.MAXIFS(Matches[JOURNEY TIME],Matches[TIMEBIN],$B30,Matches[SITE IN],U$9,Matches[SITE OUT],U$10),"-"),"-")</f>
        <v>-</v>
      </c>
      <c r="X30" s="62">
        <f>IFERROR(IF(COUNTIFS(Matches[TIMEBIN],$B30,Matches[SITE IN],X$9,Matches[SITE OUT],X$10)&gt;0,_xlfn.MINIFS(Matches[JOURNEY TIME],Matches[TIMEBIN],$B30,Matches[SITE IN],X$9,Matches[SITE OUT],X$10),"-"),"-")</f>
        <v>1.041666666666996E-3</v>
      </c>
      <c r="Y30" s="63">
        <f>IFERROR(IF(COUNTIFS(Matches[TIMEBIN],$B30,Matches[SITE IN],X$9,Matches[SITE OUT],X$10)&gt;0,AVERAGEIFS(Matches[JOURNEY TIME],Matches[TIMEBIN],$B30,Matches[SITE IN],X$9,Matches[SITE OUT],X$10),"-"),"-")</f>
        <v>1.296296296296684E-3</v>
      </c>
      <c r="Z30" s="64">
        <f>IFERROR(IF(COUNTIFS(Matches[TIMEBIN],$B30,Matches[SITE IN],X$9,Matches[SITE OUT],X$10)&gt;0,_xlfn.MAXIFS(Matches[JOURNEY TIME],Matches[TIMEBIN],$B30,Matches[SITE IN],X$9,Matches[SITE OUT],X$10),"-"),"-")</f>
        <v>1.6087962962970104E-3</v>
      </c>
      <c r="AA30" s="65">
        <f>IFERROR(IF(COUNTIFS(Matches[TIMEBIN],$B30,Matches[SITE IN],X$9,Matches[SITE OUT],AA$10)&gt;0,_xlfn.MINIFS(Matches[JOURNEY TIME],Matches[TIMEBIN],$B30,Matches[SITE IN],X$9,Matches[SITE OUT],AA$10),"-"),"-")</f>
        <v>2.6550925925926006E-2</v>
      </c>
      <c r="AB30" s="63">
        <f>IFERROR(IF(COUNTIFS(Matches[TIMEBIN],$B30,Matches[SITE IN],X$9,Matches[SITE OUT],AA$10)&gt;0,AVERAGEIFS(Matches[JOURNEY TIME],Matches[TIMEBIN],$B30,Matches[SITE IN],X$9,Matches[SITE OUT],AA$10),"-"),"-")</f>
        <v>5.2783564814814499E-2</v>
      </c>
      <c r="AC30" s="64">
        <f>IFERROR(IF(COUNTIFS(Matches[TIMEBIN],$B30,Matches[SITE IN],X$9,Matches[SITE OUT],AA$10)&gt;0,_xlfn.MAXIFS(Matches[JOURNEY TIME],Matches[TIMEBIN],$B30,Matches[SITE IN],X$9,Matches[SITE OUT],AA$10),"-"),"-")</f>
        <v>7.9016203703702992E-2</v>
      </c>
      <c r="AD30" s="65" t="str">
        <f>IFERROR(IF(COUNTIFS(Matches[TIMEBIN],$B30,Matches[SITE IN],X$9,Matches[SITE OUT],AD$10)&gt;0,_xlfn.MINIFS(Matches[JOURNEY TIME],Matches[TIMEBIN],$B30,Matches[SITE IN],X$9,Matches[SITE OUT],AD$10),"-"),"-")</f>
        <v>-</v>
      </c>
      <c r="AE30" s="63" t="str">
        <f>IFERROR(IF(COUNTIFS(Matches[TIMEBIN],$B30,Matches[SITE IN],X$9,Matches[SITE OUT],AD$10)&gt;0,AVERAGEIFS(Matches[JOURNEY TIME],Matches[TIMEBIN],$B30,Matches[SITE IN],X$9,Matches[SITE OUT],AD$10),"-"),"-")</f>
        <v>-</v>
      </c>
      <c r="AF30" s="64" t="str">
        <f>IFERROR(IF(COUNTIFS(Matches[TIMEBIN],$B30,Matches[SITE IN],X$9,Matches[SITE OUT],AD$10)&gt;0,_xlfn.MAXIFS(Matches[JOURNEY TIME],Matches[TIMEBIN],$B30,Matches[SITE IN],X$9,Matches[SITE OUT],AD$10),"-"),"-")</f>
        <v>-</v>
      </c>
      <c r="AG30" s="65" t="str">
        <f>IFERROR(IF(COUNTIFS(Matches[TIMEBIN],$B30,Matches[SITE IN],X$9,Matches[SITE OUT],AG$10)&gt;0,_xlfn.MINIFS(Matches[JOURNEY TIME],Matches[TIMEBIN],$B30,Matches[SITE IN],X$9,Matches[SITE OUT],AG$10),"-"),"-")</f>
        <v>-</v>
      </c>
      <c r="AH30" s="63" t="str">
        <f>IFERROR(IF(COUNTIFS(Matches[TIMEBIN],$B30,Matches[SITE IN],X$9,Matches[SITE OUT],AG$10)&gt;0,AVERAGEIFS(Matches[JOURNEY TIME],Matches[TIMEBIN],$B30,Matches[SITE IN],X$9,Matches[SITE OUT],AG$10),"-"),"-")</f>
        <v>-</v>
      </c>
      <c r="AI30" s="64" t="str">
        <f>IFERROR(IF(COUNTIFS(Matches[TIMEBIN],$B30,Matches[SITE IN],X$9,Matches[SITE OUT],AG$10)&gt;0,_xlfn.MAXIFS(Matches[JOURNEY TIME],Matches[TIMEBIN],$B30,Matches[SITE IN],X$9,Matches[SITE OUT],AG$10),"-"),"-")</f>
        <v>-</v>
      </c>
      <c r="AJ30" s="63" t="str">
        <f>IFERROR(IF(COUNTIFS(Matches[TIMEBIN],$B30,Matches[SITE IN],X$9,Matches[SITE OUT],AJ$10)&gt;0,_xlfn.MINIFS(Matches[JOURNEY TIME],Matches[TIMEBIN],$B30,Matches[SITE IN],X$9,Matches[SITE OUT],AJ$10),"-"),"-")</f>
        <v>-</v>
      </c>
      <c r="AK30" s="63" t="str">
        <f>IFERROR(IF(COUNTIFS(Matches[TIMEBIN],$B30,Matches[SITE IN],X$9,Matches[SITE OUT],AJ$10)&gt;0,AVERAGEIFS(Matches[JOURNEY TIME],Matches[TIMEBIN],$B30,Matches[SITE IN],X$9,Matches[SITE OUT],AJ$10),"-"),"-")</f>
        <v>-</v>
      </c>
      <c r="AL30" s="66" t="str">
        <f>IFERROR(IF(COUNTIFS(Matches[TIMEBIN],$B30,Matches[SITE IN],X$9,Matches[SITE OUT],AJ$10)&gt;0,_xlfn.MAXIFS(Matches[JOURNEY TIME],Matches[TIMEBIN],$B30,Matches[SITE IN],X$9,Matches[SITE OUT],AJ$10),"-"),"-")</f>
        <v>-</v>
      </c>
      <c r="AM30" s="62" t="str">
        <f>IFERROR(IF(COUNTIFS(Matches[TIMEBIN],$B30,Matches[SITE IN],AM$9,Matches[SITE OUT],AM$10)&gt;0,_xlfn.MINIFS(Matches[JOURNEY TIME],Matches[TIMEBIN],$B30,Matches[SITE IN],AM$9,Matches[SITE OUT],AM$10),"-"),"-")</f>
        <v>-</v>
      </c>
      <c r="AN30" s="63" t="str">
        <f>IFERROR(IF(COUNTIFS(Matches[TIMEBIN],$B30,Matches[SITE IN],AM$9,Matches[SITE OUT],AM$10)&gt;0,AVERAGEIFS(Matches[JOURNEY TIME],Matches[TIMEBIN],$B30,Matches[SITE IN],AM$9,Matches[SITE OUT],AM$10),"-"),"-")</f>
        <v>-</v>
      </c>
      <c r="AO30" s="64" t="str">
        <f>IFERROR(IF(COUNTIFS(Matches[TIMEBIN],$B30,Matches[SITE IN],AM$9,Matches[SITE OUT],AM$10)&gt;0,_xlfn.MAXIFS(Matches[JOURNEY TIME],Matches[TIMEBIN],$B30,Matches[SITE IN],AM$9,Matches[SITE OUT],AM$10),"-"),"-")</f>
        <v>-</v>
      </c>
      <c r="AP30" s="65">
        <f>IFERROR(IF(COUNTIFS(Matches[TIMEBIN],$B30,Matches[SITE IN],AM$9,Matches[SITE OUT],AP$10)&gt;0,_xlfn.MINIFS(Matches[JOURNEY TIME],Matches[TIMEBIN],$B30,Matches[SITE IN],AM$9,Matches[SITE OUT],AP$10),"-"),"-")</f>
        <v>1.9745370370369997E-2</v>
      </c>
      <c r="AQ30" s="63">
        <f>IFERROR(IF(COUNTIFS(Matches[TIMEBIN],$B30,Matches[SITE IN],AM$9,Matches[SITE OUT],AP$10)&gt;0,AVERAGEIFS(Matches[JOURNEY TIME],Matches[TIMEBIN],$B30,Matches[SITE IN],AM$9,Matches[SITE OUT],AP$10),"-"),"-")</f>
        <v>1.9745370370369997E-2</v>
      </c>
      <c r="AR30" s="64">
        <f>IFERROR(IF(COUNTIFS(Matches[TIMEBIN],$B30,Matches[SITE IN],AM$9,Matches[SITE OUT],AP$10)&gt;0,_xlfn.MAXIFS(Matches[JOURNEY TIME],Matches[TIMEBIN],$B30,Matches[SITE IN],AM$9,Matches[SITE OUT],AP$10),"-"),"-")</f>
        <v>1.9745370370369997E-2</v>
      </c>
      <c r="AS30" s="65">
        <f>IFERROR(IF(COUNTIFS(Matches[TIMEBIN],$B30,Matches[SITE IN],AM$9,Matches[SITE OUT],AS$10)&gt;0,_xlfn.MINIFS(Matches[JOURNEY TIME],Matches[TIMEBIN],$B30,Matches[SITE IN],AM$9,Matches[SITE OUT],AS$10),"-"),"-")</f>
        <v>7.4074074073998686E-4</v>
      </c>
      <c r="AT30" s="63">
        <f>IFERROR(IF(COUNTIFS(Matches[TIMEBIN],$B30,Matches[SITE IN],AM$9,Matches[SITE OUT],AS$10)&gt;0,AVERAGEIFS(Matches[JOURNEY TIME],Matches[TIMEBIN],$B30,Matches[SITE IN],AM$9,Matches[SITE OUT],AS$10),"-"),"-")</f>
        <v>0.20975983796296271</v>
      </c>
      <c r="AU30" s="64">
        <f>IFERROR(IF(COUNTIFS(Matches[TIMEBIN],$B30,Matches[SITE IN],AM$9,Matches[SITE OUT],AS$10)&gt;0,_xlfn.MAXIFS(Matches[JOURNEY TIME],Matches[TIMEBIN],$B30,Matches[SITE IN],AM$9,Matches[SITE OUT],AS$10),"-"),"-")</f>
        <v>0.47466435185185196</v>
      </c>
      <c r="AV30" s="65" t="str">
        <f>IFERROR(IF(COUNTIFS(Matches[TIMEBIN],$B30,Matches[SITE IN],AM$9,Matches[SITE OUT],AV$10)&gt;0,_xlfn.MINIFS(Matches[JOURNEY TIME],Matches[TIMEBIN],$B30,Matches[SITE IN],AM$9,Matches[SITE OUT],AV$10),"-"),"-")</f>
        <v>-</v>
      </c>
      <c r="AW30" s="63" t="str">
        <f>IFERROR(IF(COUNTIFS(Matches[TIMEBIN],$B30,Matches[SITE IN],AM$9,Matches[SITE OUT],AV$10)&gt;0,AVERAGEIFS(Matches[JOURNEY TIME],Matches[TIMEBIN],$B30,Matches[SITE IN],AM$9,Matches[SITE OUT],AV$10),"-"),"-")</f>
        <v>-</v>
      </c>
      <c r="AX30" s="64" t="str">
        <f>IFERROR(IF(COUNTIFS(Matches[TIMEBIN],$B30,Matches[SITE IN],AM$9,Matches[SITE OUT],AV$10)&gt;0,_xlfn.MAXIFS(Matches[JOURNEY TIME],Matches[TIMEBIN],$B30,Matches[SITE IN],AM$9,Matches[SITE OUT],AV$10),"-"),"-")</f>
        <v>-</v>
      </c>
      <c r="AY30" s="63">
        <f>IFERROR(IF(COUNTIFS(Matches[TIMEBIN],$B30,Matches[SITE IN],AM$9,Matches[SITE OUT],AY$10)&gt;0,_xlfn.MINIFS(Matches[JOURNEY TIME],Matches[TIMEBIN],$B30,Matches[SITE IN],AM$9,Matches[SITE OUT],AY$10),"-"),"-")</f>
        <v>8.4490740740700288E-4</v>
      </c>
      <c r="AZ30" s="63">
        <f>IFERROR(IF(COUNTIFS(Matches[TIMEBIN],$B30,Matches[SITE IN],AM$9,Matches[SITE OUT],AY$10)&gt;0,AVERAGEIFS(Matches[JOURNEY TIME],Matches[TIMEBIN],$B30,Matches[SITE IN],AM$9,Matches[SITE OUT],AY$10),"-"),"-")</f>
        <v>2.1116898148147989E-2</v>
      </c>
      <c r="BA30" s="66">
        <f>IFERROR(IF(COUNTIFS(Matches[TIMEBIN],$B30,Matches[SITE IN],AM$9,Matches[SITE OUT],AY$10)&gt;0,_xlfn.MAXIFS(Matches[JOURNEY TIME],Matches[TIMEBIN],$B30,Matches[SITE IN],AM$9,Matches[SITE OUT],AY$10),"-"),"-")</f>
        <v>4.1388888888888975E-2</v>
      </c>
      <c r="BB30" s="62">
        <f>IFERROR(IF(COUNTIFS(Matches[TIMEBIN],$B30,Matches[SITE IN],BB$9,Matches[SITE OUT],BB$10)&gt;0,_xlfn.MINIFS(Matches[JOURNEY TIME],Matches[TIMEBIN],$B30,Matches[SITE IN],BB$9,Matches[SITE OUT],BB$10),"-"),"-")</f>
        <v>1.2037037037030407E-3</v>
      </c>
      <c r="BC30" s="63">
        <f>IFERROR(IF(COUNTIFS(Matches[TIMEBIN],$B30,Matches[SITE IN],BB$9,Matches[SITE OUT],BB$10)&gt;0,AVERAGEIFS(Matches[JOURNEY TIME],Matches[TIMEBIN],$B30,Matches[SITE IN],BB$9,Matches[SITE OUT],BB$10),"-"),"-")</f>
        <v>1.4351851851849978E-3</v>
      </c>
      <c r="BD30" s="64">
        <f>IFERROR(IF(COUNTIFS(Matches[TIMEBIN],$B30,Matches[SITE IN],BB$9,Matches[SITE OUT],BB$10)&gt;0,_xlfn.MAXIFS(Matches[JOURNEY TIME],Matches[TIMEBIN],$B30,Matches[SITE IN],BB$9,Matches[SITE OUT],BB$10),"-"),"-")</f>
        <v>1.9444444444439712E-3</v>
      </c>
      <c r="BE30" s="65" t="str">
        <f>IFERROR(IF(COUNTIFS(Matches[TIMEBIN],$B30,Matches[SITE IN],BB$9,Matches[SITE OUT],BE$10)&gt;0,_xlfn.MINIFS(Matches[JOURNEY TIME],Matches[TIMEBIN],$B30,Matches[SITE IN],BB$9,Matches[SITE OUT],BE$10),"-"),"-")</f>
        <v>-</v>
      </c>
      <c r="BF30" s="63" t="str">
        <f>IFERROR(IF(COUNTIFS(Matches[TIMEBIN],$B30,Matches[SITE IN],BB$9,Matches[SITE OUT],BE$10)&gt;0,AVERAGEIFS(Matches[JOURNEY TIME],Matches[TIMEBIN],$B30,Matches[SITE IN],BB$9,Matches[SITE OUT],BE$10),"-"),"-")</f>
        <v>-</v>
      </c>
      <c r="BG30" s="64" t="str">
        <f>IFERROR(IF(COUNTIFS(Matches[TIMEBIN],$B30,Matches[SITE IN],BB$9,Matches[SITE OUT],BE$10)&gt;0,_xlfn.MAXIFS(Matches[JOURNEY TIME],Matches[TIMEBIN],$B30,Matches[SITE IN],BB$9,Matches[SITE OUT],BE$10),"-"),"-")</f>
        <v>-</v>
      </c>
      <c r="BH30" s="65">
        <f>IFERROR(IF(COUNTIFS(Matches[TIMEBIN],$B30,Matches[SITE IN],BB$9,Matches[SITE OUT],BH$10)&gt;0,_xlfn.MINIFS(Matches[JOURNEY TIME],Matches[TIMEBIN],$B30,Matches[SITE IN],BB$9,Matches[SITE OUT],BH$10),"-"),"-")</f>
        <v>4.5138888888895945E-4</v>
      </c>
      <c r="BI30" s="63">
        <f>IFERROR(IF(COUNTIFS(Matches[TIMEBIN],$B30,Matches[SITE IN],BB$9,Matches[SITE OUT],BH$10)&gt;0,AVERAGEIFS(Matches[JOURNEY TIME],Matches[TIMEBIN],$B30,Matches[SITE IN],BB$9,Matches[SITE OUT],BH$10),"-"),"-")</f>
        <v>2.1603009259259481E-2</v>
      </c>
      <c r="BJ30" s="64">
        <f>IFERROR(IF(COUNTIFS(Matches[TIMEBIN],$B30,Matches[SITE IN],BB$9,Matches[SITE OUT],BH$10)&gt;0,_xlfn.MAXIFS(Matches[JOURNEY TIME],Matches[TIMEBIN],$B30,Matches[SITE IN],BB$9,Matches[SITE OUT],BH$10),"-"),"-")</f>
        <v>4.2754629629630003E-2</v>
      </c>
      <c r="BK30" s="65" t="str">
        <f>IFERROR(IF(COUNTIFS(Matches[TIMEBIN],$B30,Matches[SITE IN],BB$9,Matches[SITE OUT],BK$10)&gt;0,_xlfn.MINIFS(Matches[JOURNEY TIME],Matches[TIMEBIN],$B30,Matches[SITE IN],BB$9,Matches[SITE OUT],BK$10),"-"),"-")</f>
        <v>-</v>
      </c>
      <c r="BL30" s="63" t="str">
        <f>IFERROR(IF(COUNTIFS(Matches[TIMEBIN],$B30,Matches[SITE IN],BB$9,Matches[SITE OUT],BK$10)&gt;0,AVERAGEIFS(Matches[JOURNEY TIME],Matches[TIMEBIN],$B30,Matches[SITE IN],BB$9,Matches[SITE OUT],BK$10),"-"),"-")</f>
        <v>-</v>
      </c>
      <c r="BM30" s="64" t="str">
        <f>IFERROR(IF(COUNTIFS(Matches[TIMEBIN],$B30,Matches[SITE IN],BB$9,Matches[SITE OUT],BK$10)&gt;0,_xlfn.MAXIFS(Matches[JOURNEY TIME],Matches[TIMEBIN],$B30,Matches[SITE IN],BB$9,Matches[SITE OUT],BK$10),"-"),"-")</f>
        <v>-</v>
      </c>
      <c r="BN30" s="63" t="str">
        <f>IFERROR(IF(COUNTIFS(Matches[TIMEBIN],$B30,Matches[SITE IN],BB$9,Matches[SITE OUT],BN$10)&gt;0,_xlfn.MINIFS(Matches[JOURNEY TIME],Matches[TIMEBIN],$B30,Matches[SITE IN],BB$9,Matches[SITE OUT],BN$10),"-"),"-")</f>
        <v>-</v>
      </c>
      <c r="BO30" s="63" t="str">
        <f>IFERROR(IF(COUNTIFS(Matches[TIMEBIN],$B30,Matches[SITE IN],BB$9,Matches[SITE OUT],BN$10)&gt;0,AVERAGEIFS(Matches[JOURNEY TIME],Matches[TIMEBIN],$B30,Matches[SITE IN],BB$9,Matches[SITE OUT],BN$10),"-"),"-")</f>
        <v>-</v>
      </c>
      <c r="BP30" s="67" t="str">
        <f>IFERROR(IF(COUNTIFS(Matches[TIMEBIN],$B30,Matches[SITE IN],BB$9,Matches[SITE OUT],BN$10)&gt;0,_xlfn.MAXIFS(Matches[JOURNEY TIME],Matches[TIMEBIN],$B30,Matches[SITE IN],BB$9,Matches[SITE OUT],BN$10),"-"),"-")</f>
        <v>-</v>
      </c>
    </row>
    <row r="31" spans="2:68">
      <c r="B31" s="54" t="str">
        <v>10:45 - 11:00</v>
      </c>
      <c r="C31" s="55">
        <f>IFERROR(IF(COUNTIFS(Matches[TIMEBIN],$B31,Matches[SITE IN],C$9,Matches[SITE OUT],C$10)&gt;0,_xlfn.MINIFS(Matches[JOURNEY TIME],Matches[TIMEBIN],$B31,Matches[SITE IN],C$9,Matches[SITE OUT],C$10),"-"),"-")</f>
        <v>6.9444444444399789E-4</v>
      </c>
      <c r="D31" s="56">
        <f>IFERROR(IF(COUNTIFS(Matches[TIMEBIN],$B31,Matches[SITE IN],C$9,Matches[SITE OUT],C$10)&gt;0,AVERAGEIFS(Matches[JOURNEY TIME],Matches[TIMEBIN],$B31,Matches[SITE IN],C$9,Matches[SITE OUT],C$10),"-"),"-")</f>
        <v>2.3032407407406197E-3</v>
      </c>
      <c r="E31" s="57">
        <f>IFERROR(IF(COUNTIFS(Matches[TIMEBIN],$B31,Matches[SITE IN],C$9,Matches[SITE OUT],C$10)&gt;0,_xlfn.MAXIFS(Matches[JOURNEY TIME],Matches[TIMEBIN],$B31,Matches[SITE IN],C$9,Matches[SITE OUT],C$10),"-"),"-")</f>
        <v>6.7592592592599643E-3</v>
      </c>
      <c r="F31" s="58">
        <f>IFERROR(IF(COUNTIFS(Matches[TIMEBIN],$B31,Matches[SITE IN],C$9,Matches[SITE OUT],F$10)&gt;0,_xlfn.MINIFS(Matches[JOURNEY TIME],Matches[TIMEBIN],$B31,Matches[SITE IN],C$9,Matches[SITE OUT],F$10),"-"),"-")</f>
        <v>4.8611111111102057E-4</v>
      </c>
      <c r="G31" s="56">
        <f>IFERROR(IF(COUNTIFS(Matches[TIMEBIN],$B31,Matches[SITE IN],C$9,Matches[SITE OUT],F$10)&gt;0,AVERAGEIFS(Matches[JOURNEY TIME],Matches[TIMEBIN],$B31,Matches[SITE IN],C$9,Matches[SITE OUT],F$10),"-"),"-")</f>
        <v>2.198247354497335E-2</v>
      </c>
      <c r="H31" s="57">
        <f>IFERROR(IF(COUNTIFS(Matches[TIMEBIN],$B31,Matches[SITE IN],C$9,Matches[SITE OUT],F$10)&gt;0,_xlfn.MAXIFS(Matches[JOURNEY TIME],Matches[TIMEBIN],$B31,Matches[SITE IN],C$9,Matches[SITE OUT],F$10),"-"),"-")</f>
        <v>0.28329861111111099</v>
      </c>
      <c r="I31" s="58" t="str">
        <f>IFERROR(IF(COUNTIFS(Matches[TIMEBIN],$B31,Matches[SITE IN],C$9,Matches[SITE OUT],I$10)&gt;0,_xlfn.MINIFS(Matches[JOURNEY TIME],Matches[TIMEBIN],$B31,Matches[SITE IN],C$9,Matches[SITE OUT],I$10),"-"),"-")</f>
        <v>-</v>
      </c>
      <c r="J31" s="56" t="str">
        <f>IFERROR(IF(COUNTIFS(Matches[TIMEBIN],$B31,Matches[SITE IN],C$9,Matches[SITE OUT],I$10)&gt;0,AVERAGEIFS(Matches[JOURNEY TIME],Matches[TIMEBIN],$B31,Matches[SITE IN],C$9,Matches[SITE OUT],I$10),"-"),"-")</f>
        <v>-</v>
      </c>
      <c r="K31" s="57" t="str">
        <f>IFERROR(IF(COUNTIFS(Matches[TIMEBIN],$B31,Matches[SITE IN],C$9,Matches[SITE OUT],I$10)&gt;0,_xlfn.MAXIFS(Matches[JOURNEY TIME],Matches[TIMEBIN],$B31,Matches[SITE IN],C$9,Matches[SITE OUT],I$10),"-"),"-")</f>
        <v>-</v>
      </c>
      <c r="L31" s="58">
        <f>IFERROR(IF(COUNTIFS(Matches[TIMEBIN],$B31,Matches[SITE IN],C$9,Matches[SITE OUT],L$10)&gt;0,_xlfn.MINIFS(Matches[JOURNEY TIME],Matches[TIMEBIN],$B31,Matches[SITE IN],C$9,Matches[SITE OUT],L$10),"-"),"-")</f>
        <v>1.3657407407409727E-3</v>
      </c>
      <c r="M31" s="56">
        <f>IFERROR(IF(COUNTIFS(Matches[TIMEBIN],$B31,Matches[SITE IN],C$9,Matches[SITE OUT],L$10)&gt;0,AVERAGEIFS(Matches[JOURNEY TIME],Matches[TIMEBIN],$B31,Matches[SITE IN],C$9,Matches[SITE OUT],L$10),"-"),"-")</f>
        <v>0.10397955246913566</v>
      </c>
      <c r="N31" s="57">
        <f>IFERROR(IF(COUNTIFS(Matches[TIMEBIN],$B31,Matches[SITE IN],C$9,Matches[SITE OUT],L$10)&gt;0,_xlfn.MAXIFS(Matches[JOURNEY TIME],Matches[TIMEBIN],$B31,Matches[SITE IN],C$9,Matches[SITE OUT],L$10),"-"),"-")</f>
        <v>0.34068287037037004</v>
      </c>
      <c r="O31" s="58">
        <f>IFERROR(IF(COUNTIFS(Matches[TIMEBIN],$B31,Matches[SITE IN],C$9,Matches[SITE OUT],O$10)&gt;0,_xlfn.MINIFS(Matches[JOURNEY TIME],Matches[TIMEBIN],$B31,Matches[SITE IN],C$9,Matches[SITE OUT],O$10),"-"),"-")</f>
        <v>0.22791666666666704</v>
      </c>
      <c r="P31" s="56">
        <f>IFERROR(IF(COUNTIFS(Matches[TIMEBIN],$B31,Matches[SITE IN],C$9,Matches[SITE OUT],O$10)&gt;0,AVERAGEIFS(Matches[JOURNEY TIME],Matches[TIMEBIN],$B31,Matches[SITE IN],C$9,Matches[SITE OUT],O$10),"-"),"-")</f>
        <v>0.22791666666666704</v>
      </c>
      <c r="Q31" s="57">
        <f>IFERROR(IF(COUNTIFS(Matches[TIMEBIN],$B31,Matches[SITE IN],C$9,Matches[SITE OUT],O$10)&gt;0,_xlfn.MAXIFS(Matches[JOURNEY TIME],Matches[TIMEBIN],$B31,Matches[SITE IN],C$9,Matches[SITE OUT],O$10),"-"),"-")</f>
        <v>0.22791666666666704</v>
      </c>
      <c r="R31" s="58">
        <f>IFERROR(IF(COUNTIFS(Matches[TIMEBIN],$B31,Matches[SITE IN],C$9,Matches[SITE OUT],R$10)&gt;0,_xlfn.MINIFS(Matches[JOURNEY TIME],Matches[TIMEBIN],$B31,Matches[SITE IN],C$9,Matches[SITE OUT],R$10),"-"),"-")</f>
        <v>8.5648148148098624E-4</v>
      </c>
      <c r="S31" s="56">
        <f>IFERROR(IF(COUNTIFS(Matches[TIMEBIN],$B31,Matches[SITE IN],C$9,Matches[SITE OUT],R$10)&gt;0,AVERAGEIFS(Matches[JOURNEY TIME],Matches[TIMEBIN],$B31,Matches[SITE IN],C$9,Matches[SITE OUT],R$10),"-"),"-")</f>
        <v>1.5456349206348982E-2</v>
      </c>
      <c r="T31" s="59">
        <f>IFERROR(IF(COUNTIFS(Matches[TIMEBIN],$B31,Matches[SITE IN],C$9,Matches[SITE OUT],R$10)&gt;0,_xlfn.MAXIFS(Matches[JOURNEY TIME],Matches[TIMEBIN],$B31,Matches[SITE IN],C$9,Matches[SITE OUT],R$10),"-"),"-")</f>
        <v>9.5370370370369995E-2</v>
      </c>
      <c r="U31" s="55" t="str">
        <f>IFERROR(IF(COUNTIFS(Matches[TIMEBIN],$B31,Matches[SITE IN],U$9,Matches[SITE OUT],U$10)&gt;0,_xlfn.MINIFS(Matches[JOURNEY TIME],Matches[TIMEBIN],$B31,Matches[SITE IN],U$9,Matches[SITE OUT],U$10),"-"),"-")</f>
        <v>-</v>
      </c>
      <c r="V31" s="56" t="str">
        <f>IFERROR(IF(COUNTIFS(Matches[TIMEBIN],$B31,Matches[SITE IN],U$9,Matches[SITE OUT],U$10)&gt;0,AVERAGEIFS(Matches[JOURNEY TIME],Matches[TIMEBIN],$B31,Matches[SITE IN],U$9,Matches[SITE OUT],U$10),"-"),"-")</f>
        <v>-</v>
      </c>
      <c r="W31" s="59" t="str">
        <f>IFERROR(IF(COUNTIFS(Matches[TIMEBIN],$B31,Matches[SITE IN],U$9,Matches[SITE OUT],U$10)&gt;0,_xlfn.MAXIFS(Matches[JOURNEY TIME],Matches[TIMEBIN],$B31,Matches[SITE IN],U$9,Matches[SITE OUT],U$10),"-"),"-")</f>
        <v>-</v>
      </c>
      <c r="X31" s="55" t="str">
        <f>IFERROR(IF(COUNTIFS(Matches[TIMEBIN],$B31,Matches[SITE IN],X$9,Matches[SITE OUT],X$10)&gt;0,_xlfn.MINIFS(Matches[JOURNEY TIME],Matches[TIMEBIN],$B31,Matches[SITE IN],X$9,Matches[SITE OUT],X$10),"-"),"-")</f>
        <v>-</v>
      </c>
      <c r="Y31" s="56" t="str">
        <f>IFERROR(IF(COUNTIFS(Matches[TIMEBIN],$B31,Matches[SITE IN],X$9,Matches[SITE OUT],X$10)&gt;0,AVERAGEIFS(Matches[JOURNEY TIME],Matches[TIMEBIN],$B31,Matches[SITE IN],X$9,Matches[SITE OUT],X$10),"-"),"-")</f>
        <v>-</v>
      </c>
      <c r="Z31" s="57" t="str">
        <f>IFERROR(IF(COUNTIFS(Matches[TIMEBIN],$B31,Matches[SITE IN],X$9,Matches[SITE OUT],X$10)&gt;0,_xlfn.MAXIFS(Matches[JOURNEY TIME],Matches[TIMEBIN],$B31,Matches[SITE IN],X$9,Matches[SITE OUT],X$10),"-"),"-")</f>
        <v>-</v>
      </c>
      <c r="AA31" s="58">
        <f>IFERROR(IF(COUNTIFS(Matches[TIMEBIN],$B31,Matches[SITE IN],X$9,Matches[SITE OUT],AA$10)&gt;0,_xlfn.MINIFS(Matches[JOURNEY TIME],Matches[TIMEBIN],$B31,Matches[SITE IN],X$9,Matches[SITE OUT],AA$10),"-"),"-")</f>
        <v>9.2129629629629783E-3</v>
      </c>
      <c r="AB31" s="56">
        <f>IFERROR(IF(COUNTIFS(Matches[TIMEBIN],$B31,Matches[SITE IN],X$9,Matches[SITE OUT],AA$10)&gt;0,AVERAGEIFS(Matches[JOURNEY TIME],Matches[TIMEBIN],$B31,Matches[SITE IN],X$9,Matches[SITE OUT],AA$10),"-"),"-")</f>
        <v>9.2129629629629783E-3</v>
      </c>
      <c r="AC31" s="57">
        <f>IFERROR(IF(COUNTIFS(Matches[TIMEBIN],$B31,Matches[SITE IN],X$9,Matches[SITE OUT],AA$10)&gt;0,_xlfn.MAXIFS(Matches[JOURNEY TIME],Matches[TIMEBIN],$B31,Matches[SITE IN],X$9,Matches[SITE OUT],AA$10),"-"),"-")</f>
        <v>9.2129629629629783E-3</v>
      </c>
      <c r="AD31" s="58" t="str">
        <f>IFERROR(IF(COUNTIFS(Matches[TIMEBIN],$B31,Matches[SITE IN],X$9,Matches[SITE OUT],AD$10)&gt;0,_xlfn.MINIFS(Matches[JOURNEY TIME],Matches[TIMEBIN],$B31,Matches[SITE IN],X$9,Matches[SITE OUT],AD$10),"-"),"-")</f>
        <v>-</v>
      </c>
      <c r="AE31" s="56" t="str">
        <f>IFERROR(IF(COUNTIFS(Matches[TIMEBIN],$B31,Matches[SITE IN],X$9,Matches[SITE OUT],AD$10)&gt;0,AVERAGEIFS(Matches[JOURNEY TIME],Matches[TIMEBIN],$B31,Matches[SITE IN],X$9,Matches[SITE OUT],AD$10),"-"),"-")</f>
        <v>-</v>
      </c>
      <c r="AF31" s="57" t="str">
        <f>IFERROR(IF(COUNTIFS(Matches[TIMEBIN],$B31,Matches[SITE IN],X$9,Matches[SITE OUT],AD$10)&gt;0,_xlfn.MAXIFS(Matches[JOURNEY TIME],Matches[TIMEBIN],$B31,Matches[SITE IN],X$9,Matches[SITE OUT],AD$10),"-"),"-")</f>
        <v>-</v>
      </c>
      <c r="AG31" s="58" t="str">
        <f>IFERROR(IF(COUNTIFS(Matches[TIMEBIN],$B31,Matches[SITE IN],X$9,Matches[SITE OUT],AG$10)&gt;0,_xlfn.MINIFS(Matches[JOURNEY TIME],Matches[TIMEBIN],$B31,Matches[SITE IN],X$9,Matches[SITE OUT],AG$10),"-"),"-")</f>
        <v>-</v>
      </c>
      <c r="AH31" s="56" t="str">
        <f>IFERROR(IF(COUNTIFS(Matches[TIMEBIN],$B31,Matches[SITE IN],X$9,Matches[SITE OUT],AG$10)&gt;0,AVERAGEIFS(Matches[JOURNEY TIME],Matches[TIMEBIN],$B31,Matches[SITE IN],X$9,Matches[SITE OUT],AG$10),"-"),"-")</f>
        <v>-</v>
      </c>
      <c r="AI31" s="57" t="str">
        <f>IFERROR(IF(COUNTIFS(Matches[TIMEBIN],$B31,Matches[SITE IN],X$9,Matches[SITE OUT],AG$10)&gt;0,_xlfn.MAXIFS(Matches[JOURNEY TIME],Matches[TIMEBIN],$B31,Matches[SITE IN],X$9,Matches[SITE OUT],AG$10),"-"),"-")</f>
        <v>-</v>
      </c>
      <c r="AJ31" s="56">
        <f>IFERROR(IF(COUNTIFS(Matches[TIMEBIN],$B31,Matches[SITE IN],X$9,Matches[SITE OUT],AJ$10)&gt;0,_xlfn.MINIFS(Matches[JOURNEY TIME],Matches[TIMEBIN],$B31,Matches[SITE IN],X$9,Matches[SITE OUT],AJ$10),"-"),"-")</f>
        <v>2.1539351851851019E-2</v>
      </c>
      <c r="AK31" s="56">
        <f>IFERROR(IF(COUNTIFS(Matches[TIMEBIN],$B31,Matches[SITE IN],X$9,Matches[SITE OUT],AJ$10)&gt;0,AVERAGEIFS(Matches[JOURNEY TIME],Matches[TIMEBIN],$B31,Matches[SITE IN],X$9,Matches[SITE OUT],AJ$10),"-"),"-")</f>
        <v>2.1539351851851019E-2</v>
      </c>
      <c r="AL31" s="59">
        <f>IFERROR(IF(COUNTIFS(Matches[TIMEBIN],$B31,Matches[SITE IN],X$9,Matches[SITE OUT],AJ$10)&gt;0,_xlfn.MAXIFS(Matches[JOURNEY TIME],Matches[TIMEBIN],$B31,Matches[SITE IN],X$9,Matches[SITE OUT],AJ$10),"-"),"-")</f>
        <v>2.1539351851851019E-2</v>
      </c>
      <c r="AM31" s="55">
        <f>IFERROR(IF(COUNTIFS(Matches[TIMEBIN],$B31,Matches[SITE IN],AM$9,Matches[SITE OUT],AM$10)&gt;0,_xlfn.MINIFS(Matches[JOURNEY TIME],Matches[TIMEBIN],$B31,Matches[SITE IN],AM$9,Matches[SITE OUT],AM$10),"-"),"-")</f>
        <v>1.7824074074069829E-3</v>
      </c>
      <c r="AN31" s="56">
        <f>IFERROR(IF(COUNTIFS(Matches[TIMEBIN],$B31,Matches[SITE IN],AM$9,Matches[SITE OUT],AM$10)&gt;0,AVERAGEIFS(Matches[JOURNEY TIME],Matches[TIMEBIN],$B31,Matches[SITE IN],AM$9,Matches[SITE OUT],AM$10),"-"),"-")</f>
        <v>3.5231481481481031E-2</v>
      </c>
      <c r="AO31" s="57">
        <f>IFERROR(IF(COUNTIFS(Matches[TIMEBIN],$B31,Matches[SITE IN],AM$9,Matches[SITE OUT],AM$10)&gt;0,_xlfn.MAXIFS(Matches[JOURNEY TIME],Matches[TIMEBIN],$B31,Matches[SITE IN],AM$9,Matches[SITE OUT],AM$10),"-"),"-")</f>
        <v>6.8680555555555078E-2</v>
      </c>
      <c r="AP31" s="58">
        <f>IFERROR(IF(COUNTIFS(Matches[TIMEBIN],$B31,Matches[SITE IN],AM$9,Matches[SITE OUT],AP$10)&gt;0,_xlfn.MINIFS(Matches[JOURNEY TIME],Matches[TIMEBIN],$B31,Matches[SITE IN],AM$9,Matches[SITE OUT],AP$10),"-"),"-")</f>
        <v>8.1018518518499727E-4</v>
      </c>
      <c r="AQ31" s="56">
        <f>IFERROR(IF(COUNTIFS(Matches[TIMEBIN],$B31,Matches[SITE IN],AM$9,Matches[SITE OUT],AP$10)&gt;0,AVERAGEIFS(Matches[JOURNEY TIME],Matches[TIMEBIN],$B31,Matches[SITE IN],AM$9,Matches[SITE OUT],AP$10),"-"),"-")</f>
        <v>8.1018518518499727E-4</v>
      </c>
      <c r="AR31" s="57">
        <f>IFERROR(IF(COUNTIFS(Matches[TIMEBIN],$B31,Matches[SITE IN],AM$9,Matches[SITE OUT],AP$10)&gt;0,_xlfn.MAXIFS(Matches[JOURNEY TIME],Matches[TIMEBIN],$B31,Matches[SITE IN],AM$9,Matches[SITE OUT],AP$10),"-"),"-")</f>
        <v>8.1018518518499727E-4</v>
      </c>
      <c r="AS31" s="58">
        <f>IFERROR(IF(COUNTIFS(Matches[TIMEBIN],$B31,Matches[SITE IN],AM$9,Matches[SITE OUT],AS$10)&gt;0,_xlfn.MINIFS(Matches[JOURNEY TIME],Matches[TIMEBIN],$B31,Matches[SITE IN],AM$9,Matches[SITE OUT],AS$10),"-"),"-")</f>
        <v>3.7037037037002118E-4</v>
      </c>
      <c r="AT31" s="56">
        <f>IFERROR(IF(COUNTIFS(Matches[TIMEBIN],$B31,Matches[SITE IN],AM$9,Matches[SITE OUT],AS$10)&gt;0,AVERAGEIFS(Matches[JOURNEY TIME],Matches[TIMEBIN],$B31,Matches[SITE IN],AM$9,Matches[SITE OUT],AS$10),"-"),"-")</f>
        <v>0.13913001543209882</v>
      </c>
      <c r="AU31" s="57">
        <f>IFERROR(IF(COUNTIFS(Matches[TIMEBIN],$B31,Matches[SITE IN],AM$9,Matches[SITE OUT],AS$10)&gt;0,_xlfn.MAXIFS(Matches[JOURNEY TIME],Matches[TIMEBIN],$B31,Matches[SITE IN],AM$9,Matches[SITE OUT],AS$10),"-"),"-")</f>
        <v>0.35262731481481496</v>
      </c>
      <c r="AV31" s="58">
        <f>IFERROR(IF(COUNTIFS(Matches[TIMEBIN],$B31,Matches[SITE IN],AM$9,Matches[SITE OUT],AV$10)&gt;0,_xlfn.MINIFS(Matches[JOURNEY TIME],Matches[TIMEBIN],$B31,Matches[SITE IN],AM$9,Matches[SITE OUT],AV$10),"-"),"-")</f>
        <v>0.118460648148148</v>
      </c>
      <c r="AW31" s="56">
        <f>IFERROR(IF(COUNTIFS(Matches[TIMEBIN],$B31,Matches[SITE IN],AM$9,Matches[SITE OUT],AV$10)&gt;0,AVERAGEIFS(Matches[JOURNEY TIME],Matches[TIMEBIN],$B31,Matches[SITE IN],AM$9,Matches[SITE OUT],AV$10),"-"),"-")</f>
        <v>0.118460648148148</v>
      </c>
      <c r="AX31" s="57">
        <f>IFERROR(IF(COUNTIFS(Matches[TIMEBIN],$B31,Matches[SITE IN],AM$9,Matches[SITE OUT],AV$10)&gt;0,_xlfn.MAXIFS(Matches[JOURNEY TIME],Matches[TIMEBIN],$B31,Matches[SITE IN],AM$9,Matches[SITE OUT],AV$10),"-"),"-")</f>
        <v>0.118460648148148</v>
      </c>
      <c r="AY31" s="56">
        <f>IFERROR(IF(COUNTIFS(Matches[TIMEBIN],$B31,Matches[SITE IN],AM$9,Matches[SITE OUT],AY$10)&gt;0,_xlfn.MINIFS(Matches[JOURNEY TIME],Matches[TIMEBIN],$B31,Matches[SITE IN],AM$9,Matches[SITE OUT],AY$10),"-"),"-")</f>
        <v>3.240740740739767E-4</v>
      </c>
      <c r="AZ31" s="56">
        <f>IFERROR(IF(COUNTIFS(Matches[TIMEBIN],$B31,Matches[SITE IN],AM$9,Matches[SITE OUT],AY$10)&gt;0,AVERAGEIFS(Matches[JOURNEY TIME],Matches[TIMEBIN],$B31,Matches[SITE IN],AM$9,Matches[SITE OUT],AY$10),"-"),"-")</f>
        <v>0.16760995370370349</v>
      </c>
      <c r="BA31" s="59">
        <f>IFERROR(IF(COUNTIFS(Matches[TIMEBIN],$B31,Matches[SITE IN],AM$9,Matches[SITE OUT],AY$10)&gt;0,_xlfn.MAXIFS(Matches[JOURNEY TIME],Matches[TIMEBIN],$B31,Matches[SITE IN],AM$9,Matches[SITE OUT],AY$10),"-"),"-")</f>
        <v>0.334895833333333</v>
      </c>
      <c r="BB31" s="55">
        <f>IFERROR(IF(COUNTIFS(Matches[TIMEBIN],$B31,Matches[SITE IN],BB$9,Matches[SITE OUT],BB$10)&gt;0,_xlfn.MINIFS(Matches[JOURNEY TIME],Matches[TIMEBIN],$B31,Matches[SITE IN],BB$9,Matches[SITE OUT],BB$10),"-"),"-")</f>
        <v>6.7129629629597565E-4</v>
      </c>
      <c r="BC31" s="56">
        <f>IFERROR(IF(COUNTIFS(Matches[TIMEBIN],$B31,Matches[SITE IN],BB$9,Matches[SITE OUT],BB$10)&gt;0,AVERAGEIFS(Matches[JOURNEY TIME],Matches[TIMEBIN],$B31,Matches[SITE IN],BB$9,Matches[SITE OUT],BB$10),"-"),"-")</f>
        <v>1.2615740740738012E-3</v>
      </c>
      <c r="BD31" s="57">
        <f>IFERROR(IF(COUNTIFS(Matches[TIMEBIN],$B31,Matches[SITE IN],BB$9,Matches[SITE OUT],BB$10)&gt;0,_xlfn.MAXIFS(Matches[JOURNEY TIME],Matches[TIMEBIN],$B31,Matches[SITE IN],BB$9,Matches[SITE OUT],BB$10),"-"),"-")</f>
        <v>1.4467592592590228E-3</v>
      </c>
      <c r="BE31" s="58">
        <f>IFERROR(IF(COUNTIFS(Matches[TIMEBIN],$B31,Matches[SITE IN],BB$9,Matches[SITE OUT],BE$10)&gt;0,_xlfn.MINIFS(Matches[JOURNEY TIME],Matches[TIMEBIN],$B31,Matches[SITE IN],BB$9,Matches[SITE OUT],BE$10),"-"),"-")</f>
        <v>9.2592592592599665E-4</v>
      </c>
      <c r="BF31" s="56">
        <f>IFERROR(IF(COUNTIFS(Matches[TIMEBIN],$B31,Matches[SITE IN],BB$9,Matches[SITE OUT],BE$10)&gt;0,AVERAGEIFS(Matches[JOURNEY TIME],Matches[TIMEBIN],$B31,Matches[SITE IN],BB$9,Matches[SITE OUT],BE$10),"-"),"-")</f>
        <v>5.8098958333333492E-2</v>
      </c>
      <c r="BG31" s="57">
        <f>IFERROR(IF(COUNTIFS(Matches[TIMEBIN],$B31,Matches[SITE IN],BB$9,Matches[SITE OUT],BE$10)&gt;0,_xlfn.MAXIFS(Matches[JOURNEY TIME],Matches[TIMEBIN],$B31,Matches[SITE IN],BB$9,Matches[SITE OUT],BE$10),"-"),"-")</f>
        <v>0.21725694444444499</v>
      </c>
      <c r="BH31" s="58">
        <f>IFERROR(IF(COUNTIFS(Matches[TIMEBIN],$B31,Matches[SITE IN],BB$9,Matches[SITE OUT],BH$10)&gt;0,_xlfn.MINIFS(Matches[JOURNEY TIME],Matches[TIMEBIN],$B31,Matches[SITE IN],BB$9,Matches[SITE OUT],BH$10),"-"),"-")</f>
        <v>4.8611111111096506E-4</v>
      </c>
      <c r="BI31" s="56">
        <f>IFERROR(IF(COUNTIFS(Matches[TIMEBIN],$B31,Matches[SITE IN],BB$9,Matches[SITE OUT],BH$10)&gt;0,AVERAGEIFS(Matches[JOURNEY TIME],Matches[TIMEBIN],$B31,Matches[SITE IN],BB$9,Matches[SITE OUT],BH$10),"-"),"-")</f>
        <v>6.9097222222219701E-3</v>
      </c>
      <c r="BJ31" s="57">
        <f>IFERROR(IF(COUNTIFS(Matches[TIMEBIN],$B31,Matches[SITE IN],BB$9,Matches[SITE OUT],BH$10)&gt;0,_xlfn.MAXIFS(Matches[JOURNEY TIME],Matches[TIMEBIN],$B31,Matches[SITE IN],BB$9,Matches[SITE OUT],BH$10),"-"),"-")</f>
        <v>1.3333333333332975E-2</v>
      </c>
      <c r="BK31" s="58" t="str">
        <f>IFERROR(IF(COUNTIFS(Matches[TIMEBIN],$B31,Matches[SITE IN],BB$9,Matches[SITE OUT],BK$10)&gt;0,_xlfn.MINIFS(Matches[JOURNEY TIME],Matches[TIMEBIN],$B31,Matches[SITE IN],BB$9,Matches[SITE OUT],BK$10),"-"),"-")</f>
        <v>-</v>
      </c>
      <c r="BL31" s="56" t="str">
        <f>IFERROR(IF(COUNTIFS(Matches[TIMEBIN],$B31,Matches[SITE IN],BB$9,Matches[SITE OUT],BK$10)&gt;0,AVERAGEIFS(Matches[JOURNEY TIME],Matches[TIMEBIN],$B31,Matches[SITE IN],BB$9,Matches[SITE OUT],BK$10),"-"),"-")</f>
        <v>-</v>
      </c>
      <c r="BM31" s="57" t="str">
        <f>IFERROR(IF(COUNTIFS(Matches[TIMEBIN],$B31,Matches[SITE IN],BB$9,Matches[SITE OUT],BK$10)&gt;0,_xlfn.MAXIFS(Matches[JOURNEY TIME],Matches[TIMEBIN],$B31,Matches[SITE IN],BB$9,Matches[SITE OUT],BK$10),"-"),"-")</f>
        <v>-</v>
      </c>
      <c r="BN31" s="56" t="str">
        <f>IFERROR(IF(COUNTIFS(Matches[TIMEBIN],$B31,Matches[SITE IN],BB$9,Matches[SITE OUT],BN$10)&gt;0,_xlfn.MINIFS(Matches[JOURNEY TIME],Matches[TIMEBIN],$B31,Matches[SITE IN],BB$9,Matches[SITE OUT],BN$10),"-"),"-")</f>
        <v>-</v>
      </c>
      <c r="BO31" s="56" t="str">
        <f>IFERROR(IF(COUNTIFS(Matches[TIMEBIN],$B31,Matches[SITE IN],BB$9,Matches[SITE OUT],BN$10)&gt;0,AVERAGEIFS(Matches[JOURNEY TIME],Matches[TIMEBIN],$B31,Matches[SITE IN],BB$9,Matches[SITE OUT],BN$10),"-"),"-")</f>
        <v>-</v>
      </c>
      <c r="BP31" s="60" t="str">
        <f>IFERROR(IF(COUNTIFS(Matches[TIMEBIN],$B31,Matches[SITE IN],BB$9,Matches[SITE OUT],BN$10)&gt;0,_xlfn.MAXIFS(Matches[JOURNEY TIME],Matches[TIMEBIN],$B31,Matches[SITE IN],BB$9,Matches[SITE OUT],BN$10),"-"),"-")</f>
        <v>-</v>
      </c>
    </row>
    <row r="32" spans="2:68">
      <c r="B32" s="61" t="str">
        <v>11:00 - 11:15</v>
      </c>
      <c r="C32" s="62">
        <f>IFERROR(IF(COUNTIFS(Matches[TIMEBIN],$B32,Matches[SITE IN],C$9,Matches[SITE OUT],C$10)&gt;0,_xlfn.MINIFS(Matches[JOURNEY TIME],Matches[TIMEBIN],$B32,Matches[SITE IN],C$9,Matches[SITE OUT],C$10),"-"),"-")</f>
        <v>1.0416666666701602E-4</v>
      </c>
      <c r="D32" s="63">
        <f>IFERROR(IF(COUNTIFS(Matches[TIMEBIN],$B32,Matches[SITE IN],C$9,Matches[SITE OUT],C$10)&gt;0,AVERAGEIFS(Matches[JOURNEY TIME],Matches[TIMEBIN],$B32,Matches[SITE IN],C$9,Matches[SITE OUT],C$10),"-"),"-")</f>
        <v>3.2788387345678911E-2</v>
      </c>
      <c r="E32" s="64">
        <f>IFERROR(IF(COUNTIFS(Matches[TIMEBIN],$B32,Matches[SITE IN],C$9,Matches[SITE OUT],C$10)&gt;0,_xlfn.MAXIFS(Matches[JOURNEY TIME],Matches[TIMEBIN],$B32,Matches[SITE IN],C$9,Matches[SITE OUT],C$10),"-"),"-")</f>
        <v>0.25045138888888901</v>
      </c>
      <c r="F32" s="65">
        <f>IFERROR(IF(COUNTIFS(Matches[TIMEBIN],$B32,Matches[SITE IN],C$9,Matches[SITE OUT],F$10)&gt;0,_xlfn.MINIFS(Matches[JOURNEY TIME],Matches[TIMEBIN],$B32,Matches[SITE IN],C$9,Matches[SITE OUT],F$10),"-"),"-")</f>
        <v>4.8611111111102057E-4</v>
      </c>
      <c r="G32" s="63">
        <f>IFERROR(IF(COUNTIFS(Matches[TIMEBIN],$B32,Matches[SITE IN],C$9,Matches[SITE OUT],F$10)&gt;0,AVERAGEIFS(Matches[JOURNEY TIME],Matches[TIMEBIN],$B32,Matches[SITE IN],C$9,Matches[SITE OUT],F$10),"-"),"-")</f>
        <v>1.154145622895637E-2</v>
      </c>
      <c r="H32" s="64">
        <f>IFERROR(IF(COUNTIFS(Matches[TIMEBIN],$B32,Matches[SITE IN],C$9,Matches[SITE OUT],F$10)&gt;0,_xlfn.MAXIFS(Matches[JOURNEY TIME],Matches[TIMEBIN],$B32,Matches[SITE IN],C$9,Matches[SITE OUT],F$10),"-"),"-")</f>
        <v>8.8668981481481945E-2</v>
      </c>
      <c r="I32" s="65" t="str">
        <f>IFERROR(IF(COUNTIFS(Matches[TIMEBIN],$B32,Matches[SITE IN],C$9,Matches[SITE OUT],I$10)&gt;0,_xlfn.MINIFS(Matches[JOURNEY TIME],Matches[TIMEBIN],$B32,Matches[SITE IN],C$9,Matches[SITE OUT],I$10),"-"),"-")</f>
        <v>-</v>
      </c>
      <c r="J32" s="63" t="str">
        <f>IFERROR(IF(COUNTIFS(Matches[TIMEBIN],$B32,Matches[SITE IN],C$9,Matches[SITE OUT],I$10)&gt;0,AVERAGEIFS(Matches[JOURNEY TIME],Matches[TIMEBIN],$B32,Matches[SITE IN],C$9,Matches[SITE OUT],I$10),"-"),"-")</f>
        <v>-</v>
      </c>
      <c r="K32" s="64" t="str">
        <f>IFERROR(IF(COUNTIFS(Matches[TIMEBIN],$B32,Matches[SITE IN],C$9,Matches[SITE OUT],I$10)&gt;0,_xlfn.MAXIFS(Matches[JOURNEY TIME],Matches[TIMEBIN],$B32,Matches[SITE IN],C$9,Matches[SITE OUT],I$10),"-"),"-")</f>
        <v>-</v>
      </c>
      <c r="L32" s="65">
        <f>IFERROR(IF(COUNTIFS(Matches[TIMEBIN],$B32,Matches[SITE IN],C$9,Matches[SITE OUT],L$10)&gt;0,_xlfn.MINIFS(Matches[JOURNEY TIME],Matches[TIMEBIN],$B32,Matches[SITE IN],C$9,Matches[SITE OUT],L$10),"-"),"-")</f>
        <v>1.2037037037039844E-3</v>
      </c>
      <c r="M32" s="63">
        <f>IFERROR(IF(COUNTIFS(Matches[TIMEBIN],$B32,Matches[SITE IN],C$9,Matches[SITE OUT],L$10)&gt;0,AVERAGEIFS(Matches[JOURNEY TIME],Matches[TIMEBIN],$B32,Matches[SITE IN],C$9,Matches[SITE OUT],L$10),"-"),"-")</f>
        <v>4.1626157407407334E-2</v>
      </c>
      <c r="N32" s="64">
        <f>IFERROR(IF(COUNTIFS(Matches[TIMEBIN],$B32,Matches[SITE IN],C$9,Matches[SITE OUT],L$10)&gt;0,_xlfn.MAXIFS(Matches[JOURNEY TIME],Matches[TIMEBIN],$B32,Matches[SITE IN],C$9,Matches[SITE OUT],L$10),"-"),"-")</f>
        <v>0.23318287037037</v>
      </c>
      <c r="O32" s="65">
        <f>IFERROR(IF(COUNTIFS(Matches[TIMEBIN],$B32,Matches[SITE IN],C$9,Matches[SITE OUT],O$10)&gt;0,_xlfn.MINIFS(Matches[JOURNEY TIME],Matches[TIMEBIN],$B32,Matches[SITE IN],C$9,Matches[SITE OUT],O$10),"-"),"-")</f>
        <v>1.5046296296299944E-3</v>
      </c>
      <c r="P32" s="63">
        <f>IFERROR(IF(COUNTIFS(Matches[TIMEBIN],$B32,Matches[SITE IN],C$9,Matches[SITE OUT],O$10)&gt;0,AVERAGEIFS(Matches[JOURNEY TIME],Matches[TIMEBIN],$B32,Matches[SITE IN],C$9,Matches[SITE OUT],O$10),"-"),"-")</f>
        <v>2.1875000000000089E-3</v>
      </c>
      <c r="Q32" s="64">
        <f>IFERROR(IF(COUNTIFS(Matches[TIMEBIN],$B32,Matches[SITE IN],C$9,Matches[SITE OUT],O$10)&gt;0,_xlfn.MAXIFS(Matches[JOURNEY TIME],Matches[TIMEBIN],$B32,Matches[SITE IN],C$9,Matches[SITE OUT],O$10),"-"),"-")</f>
        <v>2.8703703703700234E-3</v>
      </c>
      <c r="R32" s="65">
        <f>IFERROR(IF(COUNTIFS(Matches[TIMEBIN],$B32,Matches[SITE IN],C$9,Matches[SITE OUT],R$10)&gt;0,_xlfn.MINIFS(Matches[JOURNEY TIME],Matches[TIMEBIN],$B32,Matches[SITE IN],C$9,Matches[SITE OUT],R$10),"-"),"-")</f>
        <v>1.1111111111110072E-3</v>
      </c>
      <c r="S32" s="63">
        <f>IFERROR(IF(COUNTIFS(Matches[TIMEBIN],$B32,Matches[SITE IN],C$9,Matches[SITE OUT],R$10)&gt;0,AVERAGEIFS(Matches[JOURNEY TIME],Matches[TIMEBIN],$B32,Matches[SITE IN],C$9,Matches[SITE OUT],R$10),"-"),"-")</f>
        <v>4.8159722222222E-2</v>
      </c>
      <c r="T32" s="66">
        <f>IFERROR(IF(COUNTIFS(Matches[TIMEBIN],$B32,Matches[SITE IN],C$9,Matches[SITE OUT],R$10)&gt;0,_xlfn.MAXIFS(Matches[JOURNEY TIME],Matches[TIMEBIN],$B32,Matches[SITE IN],C$9,Matches[SITE OUT],R$10),"-"),"-")</f>
        <v>0.13914351851851797</v>
      </c>
      <c r="U32" s="62" t="str">
        <f>IFERROR(IF(COUNTIFS(Matches[TIMEBIN],$B32,Matches[SITE IN],U$9,Matches[SITE OUT],U$10)&gt;0,_xlfn.MINIFS(Matches[JOURNEY TIME],Matches[TIMEBIN],$B32,Matches[SITE IN],U$9,Matches[SITE OUT],U$10),"-"),"-")</f>
        <v>-</v>
      </c>
      <c r="V32" s="63" t="str">
        <f>IFERROR(IF(COUNTIFS(Matches[TIMEBIN],$B32,Matches[SITE IN],U$9,Matches[SITE OUT],U$10)&gt;0,AVERAGEIFS(Matches[JOURNEY TIME],Matches[TIMEBIN],$B32,Matches[SITE IN],U$9,Matches[SITE OUT],U$10),"-"),"-")</f>
        <v>-</v>
      </c>
      <c r="W32" s="66" t="str">
        <f>IFERROR(IF(COUNTIFS(Matches[TIMEBIN],$B32,Matches[SITE IN],U$9,Matches[SITE OUT],U$10)&gt;0,_xlfn.MAXIFS(Matches[JOURNEY TIME],Matches[TIMEBIN],$B32,Matches[SITE IN],U$9,Matches[SITE OUT],U$10),"-"),"-")</f>
        <v>-</v>
      </c>
      <c r="X32" s="62" t="str">
        <f>IFERROR(IF(COUNTIFS(Matches[TIMEBIN],$B32,Matches[SITE IN],X$9,Matches[SITE OUT],X$10)&gt;0,_xlfn.MINIFS(Matches[JOURNEY TIME],Matches[TIMEBIN],$B32,Matches[SITE IN],X$9,Matches[SITE OUT],X$10),"-"),"-")</f>
        <v>-</v>
      </c>
      <c r="Y32" s="63" t="str">
        <f>IFERROR(IF(COUNTIFS(Matches[TIMEBIN],$B32,Matches[SITE IN],X$9,Matches[SITE OUT],X$10)&gt;0,AVERAGEIFS(Matches[JOURNEY TIME],Matches[TIMEBIN],$B32,Matches[SITE IN],X$9,Matches[SITE OUT],X$10),"-"),"-")</f>
        <v>-</v>
      </c>
      <c r="Z32" s="64" t="str">
        <f>IFERROR(IF(COUNTIFS(Matches[TIMEBIN],$B32,Matches[SITE IN],X$9,Matches[SITE OUT],X$10)&gt;0,_xlfn.MAXIFS(Matches[JOURNEY TIME],Matches[TIMEBIN],$B32,Matches[SITE IN],X$9,Matches[SITE OUT],X$10),"-"),"-")</f>
        <v>-</v>
      </c>
      <c r="AA32" s="65" t="str">
        <f>IFERROR(IF(COUNTIFS(Matches[TIMEBIN],$B32,Matches[SITE IN],X$9,Matches[SITE OUT],AA$10)&gt;0,_xlfn.MINIFS(Matches[JOURNEY TIME],Matches[TIMEBIN],$B32,Matches[SITE IN],X$9,Matches[SITE OUT],AA$10),"-"),"-")</f>
        <v>-</v>
      </c>
      <c r="AB32" s="63" t="str">
        <f>IFERROR(IF(COUNTIFS(Matches[TIMEBIN],$B32,Matches[SITE IN],X$9,Matches[SITE OUT],AA$10)&gt;0,AVERAGEIFS(Matches[JOURNEY TIME],Matches[TIMEBIN],$B32,Matches[SITE IN],X$9,Matches[SITE OUT],AA$10),"-"),"-")</f>
        <v>-</v>
      </c>
      <c r="AC32" s="64" t="str">
        <f>IFERROR(IF(COUNTIFS(Matches[TIMEBIN],$B32,Matches[SITE IN],X$9,Matches[SITE OUT],AA$10)&gt;0,_xlfn.MAXIFS(Matches[JOURNEY TIME],Matches[TIMEBIN],$B32,Matches[SITE IN],X$9,Matches[SITE OUT],AA$10),"-"),"-")</f>
        <v>-</v>
      </c>
      <c r="AD32" s="65">
        <f>IFERROR(IF(COUNTIFS(Matches[TIMEBIN],$B32,Matches[SITE IN],X$9,Matches[SITE OUT],AD$10)&gt;0,_xlfn.MINIFS(Matches[JOURNEY TIME],Matches[TIMEBIN],$B32,Matches[SITE IN],X$9,Matches[SITE OUT],AD$10),"-"),"-")</f>
        <v>4.9189814814810107E-3</v>
      </c>
      <c r="AE32" s="63">
        <f>IFERROR(IF(COUNTIFS(Matches[TIMEBIN],$B32,Matches[SITE IN],X$9,Matches[SITE OUT],AD$10)&gt;0,AVERAGEIFS(Matches[JOURNEY TIME],Matches[TIMEBIN],$B32,Matches[SITE IN],X$9,Matches[SITE OUT],AD$10),"-"),"-")</f>
        <v>0.20038773148148151</v>
      </c>
      <c r="AF32" s="64">
        <f>IFERROR(IF(COUNTIFS(Matches[TIMEBIN],$B32,Matches[SITE IN],X$9,Matches[SITE OUT],AD$10)&gt;0,_xlfn.MAXIFS(Matches[JOURNEY TIME],Matches[TIMEBIN],$B32,Matches[SITE IN],X$9,Matches[SITE OUT],AD$10),"-"),"-")</f>
        <v>0.395856481481482</v>
      </c>
      <c r="AG32" s="65" t="str">
        <f>IFERROR(IF(COUNTIFS(Matches[TIMEBIN],$B32,Matches[SITE IN],X$9,Matches[SITE OUT],AG$10)&gt;0,_xlfn.MINIFS(Matches[JOURNEY TIME],Matches[TIMEBIN],$B32,Matches[SITE IN],X$9,Matches[SITE OUT],AG$10),"-"),"-")</f>
        <v>-</v>
      </c>
      <c r="AH32" s="63" t="str">
        <f>IFERROR(IF(COUNTIFS(Matches[TIMEBIN],$B32,Matches[SITE IN],X$9,Matches[SITE OUT],AG$10)&gt;0,AVERAGEIFS(Matches[JOURNEY TIME],Matches[TIMEBIN],$B32,Matches[SITE IN],X$9,Matches[SITE OUT],AG$10),"-"),"-")</f>
        <v>-</v>
      </c>
      <c r="AI32" s="64" t="str">
        <f>IFERROR(IF(COUNTIFS(Matches[TIMEBIN],$B32,Matches[SITE IN],X$9,Matches[SITE OUT],AG$10)&gt;0,_xlfn.MAXIFS(Matches[JOURNEY TIME],Matches[TIMEBIN],$B32,Matches[SITE IN],X$9,Matches[SITE OUT],AG$10),"-"),"-")</f>
        <v>-</v>
      </c>
      <c r="AJ32" s="63" t="str">
        <f>IFERROR(IF(COUNTIFS(Matches[TIMEBIN],$B32,Matches[SITE IN],X$9,Matches[SITE OUT],AJ$10)&gt;0,_xlfn.MINIFS(Matches[JOURNEY TIME],Matches[TIMEBIN],$B32,Matches[SITE IN],X$9,Matches[SITE OUT],AJ$10),"-"),"-")</f>
        <v>-</v>
      </c>
      <c r="AK32" s="63" t="str">
        <f>IFERROR(IF(COUNTIFS(Matches[TIMEBIN],$B32,Matches[SITE IN],X$9,Matches[SITE OUT],AJ$10)&gt;0,AVERAGEIFS(Matches[JOURNEY TIME],Matches[TIMEBIN],$B32,Matches[SITE IN],X$9,Matches[SITE OUT],AJ$10),"-"),"-")</f>
        <v>-</v>
      </c>
      <c r="AL32" s="66" t="str">
        <f>IFERROR(IF(COUNTIFS(Matches[TIMEBIN],$B32,Matches[SITE IN],X$9,Matches[SITE OUT],AJ$10)&gt;0,_xlfn.MAXIFS(Matches[JOURNEY TIME],Matches[TIMEBIN],$B32,Matches[SITE IN],X$9,Matches[SITE OUT],AJ$10),"-"),"-")</f>
        <v>-</v>
      </c>
      <c r="AM32" s="62">
        <f>IFERROR(IF(COUNTIFS(Matches[TIMEBIN],$B32,Matches[SITE IN],AM$9,Matches[SITE OUT],AM$10)&gt;0,_xlfn.MINIFS(Matches[JOURNEY TIME],Matches[TIMEBIN],$B32,Matches[SITE IN],AM$9,Matches[SITE OUT],AM$10),"-"),"-")</f>
        <v>1.041666666666996E-3</v>
      </c>
      <c r="AN32" s="63">
        <f>IFERROR(IF(COUNTIFS(Matches[TIMEBIN],$B32,Matches[SITE IN],AM$9,Matches[SITE OUT],AM$10)&gt;0,AVERAGEIFS(Matches[JOURNEY TIME],Matches[TIMEBIN],$B32,Matches[SITE IN],AM$9,Matches[SITE OUT],AM$10),"-"),"-")</f>
        <v>1.041666666666996E-3</v>
      </c>
      <c r="AO32" s="64">
        <f>IFERROR(IF(COUNTIFS(Matches[TIMEBIN],$B32,Matches[SITE IN],AM$9,Matches[SITE OUT],AM$10)&gt;0,_xlfn.MAXIFS(Matches[JOURNEY TIME],Matches[TIMEBIN],$B32,Matches[SITE IN],AM$9,Matches[SITE OUT],AM$10),"-"),"-")</f>
        <v>1.041666666666996E-3</v>
      </c>
      <c r="AP32" s="65">
        <f>IFERROR(IF(COUNTIFS(Matches[TIMEBIN],$B32,Matches[SITE IN],AM$9,Matches[SITE OUT],AP$10)&gt;0,_xlfn.MINIFS(Matches[JOURNEY TIME],Matches[TIMEBIN],$B32,Matches[SITE IN],AM$9,Matches[SITE OUT],AP$10),"-"),"-")</f>
        <v>1.1574074074069962E-3</v>
      </c>
      <c r="AQ32" s="63">
        <f>IFERROR(IF(COUNTIFS(Matches[TIMEBIN],$B32,Matches[SITE IN],AM$9,Matches[SITE OUT],AP$10)&gt;0,AVERAGEIFS(Matches[JOURNEY TIME],Matches[TIMEBIN],$B32,Matches[SITE IN],AM$9,Matches[SITE OUT],AP$10),"-"),"-")</f>
        <v>3.4554398148148008E-2</v>
      </c>
      <c r="AR32" s="64">
        <f>IFERROR(IF(COUNTIFS(Matches[TIMEBIN],$B32,Matches[SITE IN],AM$9,Matches[SITE OUT],AP$10)&gt;0,_xlfn.MAXIFS(Matches[JOURNEY TIME],Matches[TIMEBIN],$B32,Matches[SITE IN],AM$9,Matches[SITE OUT],AP$10),"-"),"-")</f>
        <v>6.7951388888889019E-2</v>
      </c>
      <c r="AS32" s="65">
        <f>IFERROR(IF(COUNTIFS(Matches[TIMEBIN],$B32,Matches[SITE IN],AM$9,Matches[SITE OUT],AS$10)&gt;0,_xlfn.MINIFS(Matches[JOURNEY TIME],Matches[TIMEBIN],$B32,Matches[SITE IN],AM$9,Matches[SITE OUT],AS$10),"-"),"-")</f>
        <v>7.2916666666600349E-4</v>
      </c>
      <c r="AT32" s="63">
        <f>IFERROR(IF(COUNTIFS(Matches[TIMEBIN],$B32,Matches[SITE IN],AM$9,Matches[SITE OUT],AS$10)&gt;0,AVERAGEIFS(Matches[JOURNEY TIME],Matches[TIMEBIN],$B32,Matches[SITE IN],AM$9,Matches[SITE OUT],AS$10),"-"),"-")</f>
        <v>5.6097883597883307E-2</v>
      </c>
      <c r="AU32" s="64">
        <f>IFERROR(IF(COUNTIFS(Matches[TIMEBIN],$B32,Matches[SITE IN],AM$9,Matches[SITE OUT],AS$10)&gt;0,_xlfn.MAXIFS(Matches[JOURNEY TIME],Matches[TIMEBIN],$B32,Matches[SITE IN],AM$9,Matches[SITE OUT],AS$10),"-"),"-")</f>
        <v>0.26993055555555501</v>
      </c>
      <c r="AV32" s="65" t="str">
        <f>IFERROR(IF(COUNTIFS(Matches[TIMEBIN],$B32,Matches[SITE IN],AM$9,Matches[SITE OUT],AV$10)&gt;0,_xlfn.MINIFS(Matches[JOURNEY TIME],Matches[TIMEBIN],$B32,Matches[SITE IN],AM$9,Matches[SITE OUT],AV$10),"-"),"-")</f>
        <v>-</v>
      </c>
      <c r="AW32" s="63" t="str">
        <f>IFERROR(IF(COUNTIFS(Matches[TIMEBIN],$B32,Matches[SITE IN],AM$9,Matches[SITE OUT],AV$10)&gt;0,AVERAGEIFS(Matches[JOURNEY TIME],Matches[TIMEBIN],$B32,Matches[SITE IN],AM$9,Matches[SITE OUT],AV$10),"-"),"-")</f>
        <v>-</v>
      </c>
      <c r="AX32" s="64" t="str">
        <f>IFERROR(IF(COUNTIFS(Matches[TIMEBIN],$B32,Matches[SITE IN],AM$9,Matches[SITE OUT],AV$10)&gt;0,_xlfn.MAXIFS(Matches[JOURNEY TIME],Matches[TIMEBIN],$B32,Matches[SITE IN],AM$9,Matches[SITE OUT],AV$10),"-"),"-")</f>
        <v>-</v>
      </c>
      <c r="AY32" s="63" t="str">
        <f>IFERROR(IF(COUNTIFS(Matches[TIMEBIN],$B32,Matches[SITE IN],AM$9,Matches[SITE OUT],AY$10)&gt;0,_xlfn.MINIFS(Matches[JOURNEY TIME],Matches[TIMEBIN],$B32,Matches[SITE IN],AM$9,Matches[SITE OUT],AY$10),"-"),"-")</f>
        <v>-</v>
      </c>
      <c r="AZ32" s="63" t="str">
        <f>IFERROR(IF(COUNTIFS(Matches[TIMEBIN],$B32,Matches[SITE IN],AM$9,Matches[SITE OUT],AY$10)&gt;0,AVERAGEIFS(Matches[JOURNEY TIME],Matches[TIMEBIN],$B32,Matches[SITE IN],AM$9,Matches[SITE OUT],AY$10),"-"),"-")</f>
        <v>-</v>
      </c>
      <c r="BA32" s="66" t="str">
        <f>IFERROR(IF(COUNTIFS(Matches[TIMEBIN],$B32,Matches[SITE IN],AM$9,Matches[SITE OUT],AY$10)&gt;0,_xlfn.MAXIFS(Matches[JOURNEY TIME],Matches[TIMEBIN],$B32,Matches[SITE IN],AM$9,Matches[SITE OUT],AY$10),"-"),"-")</f>
        <v>-</v>
      </c>
      <c r="BB32" s="62">
        <f>IFERROR(IF(COUNTIFS(Matches[TIMEBIN],$B32,Matches[SITE IN],BB$9,Matches[SITE OUT],BB$10)&gt;0,_xlfn.MINIFS(Matches[JOURNEY TIME],Matches[TIMEBIN],$B32,Matches[SITE IN],BB$9,Matches[SITE OUT],BB$10),"-"),"-")</f>
        <v>9.2592592592599665E-4</v>
      </c>
      <c r="BC32" s="63">
        <f>IFERROR(IF(COUNTIFS(Matches[TIMEBIN],$B32,Matches[SITE IN],BB$9,Matches[SITE OUT],BB$10)&gt;0,AVERAGEIFS(Matches[JOURNEY TIME],Matches[TIMEBIN],$B32,Matches[SITE IN],BB$9,Matches[SITE OUT],BB$10),"-"),"-")</f>
        <v>2.4054783950616756E-3</v>
      </c>
      <c r="BD32" s="64">
        <f>IFERROR(IF(COUNTIFS(Matches[TIMEBIN],$B32,Matches[SITE IN],BB$9,Matches[SITE OUT],BB$10)&gt;0,_xlfn.MAXIFS(Matches[JOURNEY TIME],Matches[TIMEBIN],$B32,Matches[SITE IN],BB$9,Matches[SITE OUT],BB$10),"-"),"-")</f>
        <v>5.7523148148150294E-3</v>
      </c>
      <c r="BE32" s="65">
        <f>IFERROR(IF(COUNTIFS(Matches[TIMEBIN],$B32,Matches[SITE IN],BB$9,Matches[SITE OUT],BE$10)&gt;0,_xlfn.MINIFS(Matches[JOURNEY TIME],Matches[TIMEBIN],$B32,Matches[SITE IN],BB$9,Matches[SITE OUT],BE$10),"-"),"-")</f>
        <v>2.3958333333329862E-3</v>
      </c>
      <c r="BF32" s="63">
        <f>IFERROR(IF(COUNTIFS(Matches[TIMEBIN],$B32,Matches[SITE IN],BB$9,Matches[SITE OUT],BE$10)&gt;0,AVERAGEIFS(Matches[JOURNEY TIME],Matches[TIMEBIN],$B32,Matches[SITE IN],BB$9,Matches[SITE OUT],BE$10),"-"),"-")</f>
        <v>2.3958333333329862E-3</v>
      </c>
      <c r="BG32" s="64">
        <f>IFERROR(IF(COUNTIFS(Matches[TIMEBIN],$B32,Matches[SITE IN],BB$9,Matches[SITE OUT],BE$10)&gt;0,_xlfn.MAXIFS(Matches[JOURNEY TIME],Matches[TIMEBIN],$B32,Matches[SITE IN],BB$9,Matches[SITE OUT],BE$10),"-"),"-")</f>
        <v>2.3958333333329862E-3</v>
      </c>
      <c r="BH32" s="65">
        <f>IFERROR(IF(COUNTIFS(Matches[TIMEBIN],$B32,Matches[SITE IN],BB$9,Matches[SITE OUT],BH$10)&gt;0,_xlfn.MINIFS(Matches[JOURNEY TIME],Matches[TIMEBIN],$B32,Matches[SITE IN],BB$9,Matches[SITE OUT],BH$10),"-"),"-")</f>
        <v>3.7037037037002118E-4</v>
      </c>
      <c r="BI32" s="63">
        <f>IFERROR(IF(COUNTIFS(Matches[TIMEBIN],$B32,Matches[SITE IN],BB$9,Matches[SITE OUT],BH$10)&gt;0,AVERAGEIFS(Matches[JOURNEY TIME],Matches[TIMEBIN],$B32,Matches[SITE IN],BB$9,Matches[SITE OUT],BH$10),"-"),"-")</f>
        <v>1.1381172839506719E-3</v>
      </c>
      <c r="BJ32" s="64">
        <f>IFERROR(IF(COUNTIFS(Matches[TIMEBIN],$B32,Matches[SITE IN],BB$9,Matches[SITE OUT],BH$10)&gt;0,_xlfn.MAXIFS(Matches[JOURNEY TIME],Matches[TIMEBIN],$B32,Matches[SITE IN],BB$9,Matches[SITE OUT],BH$10),"-"),"-")</f>
        <v>1.8171296296299877E-3</v>
      </c>
      <c r="BK32" s="65">
        <f>IFERROR(IF(COUNTIFS(Matches[TIMEBIN],$B32,Matches[SITE IN],BB$9,Matches[SITE OUT],BK$10)&gt;0,_xlfn.MINIFS(Matches[JOURNEY TIME],Matches[TIMEBIN],$B32,Matches[SITE IN],BB$9,Matches[SITE OUT],BK$10),"-"),"-")</f>
        <v>1.23842592592599E-3</v>
      </c>
      <c r="BL32" s="63">
        <f>IFERROR(IF(COUNTIFS(Matches[TIMEBIN],$B32,Matches[SITE IN],BB$9,Matches[SITE OUT],BK$10)&gt;0,AVERAGEIFS(Matches[JOURNEY TIME],Matches[TIMEBIN],$B32,Matches[SITE IN],BB$9,Matches[SITE OUT],BK$10),"-"),"-")</f>
        <v>2.2193287037036991E-2</v>
      </c>
      <c r="BM32" s="64">
        <f>IFERROR(IF(COUNTIFS(Matches[TIMEBIN],$B32,Matches[SITE IN],BB$9,Matches[SITE OUT],BK$10)&gt;0,_xlfn.MAXIFS(Matches[JOURNEY TIME],Matches[TIMEBIN],$B32,Matches[SITE IN],BB$9,Matches[SITE OUT],BK$10),"-"),"-")</f>
        <v>4.3148148148147991E-2</v>
      </c>
      <c r="BN32" s="63" t="str">
        <f>IFERROR(IF(COUNTIFS(Matches[TIMEBIN],$B32,Matches[SITE IN],BB$9,Matches[SITE OUT],BN$10)&gt;0,_xlfn.MINIFS(Matches[JOURNEY TIME],Matches[TIMEBIN],$B32,Matches[SITE IN],BB$9,Matches[SITE OUT],BN$10),"-"),"-")</f>
        <v>-</v>
      </c>
      <c r="BO32" s="63" t="str">
        <f>IFERROR(IF(COUNTIFS(Matches[TIMEBIN],$B32,Matches[SITE IN],BB$9,Matches[SITE OUT],BN$10)&gt;0,AVERAGEIFS(Matches[JOURNEY TIME],Matches[TIMEBIN],$B32,Matches[SITE IN],BB$9,Matches[SITE OUT],BN$10),"-"),"-")</f>
        <v>-</v>
      </c>
      <c r="BP32" s="67" t="str">
        <f>IFERROR(IF(COUNTIFS(Matches[TIMEBIN],$B32,Matches[SITE IN],BB$9,Matches[SITE OUT],BN$10)&gt;0,_xlfn.MAXIFS(Matches[JOURNEY TIME],Matches[TIMEBIN],$B32,Matches[SITE IN],BB$9,Matches[SITE OUT],BN$10),"-"),"-")</f>
        <v>-</v>
      </c>
    </row>
    <row r="33" spans="2:68">
      <c r="B33" s="54" t="str">
        <v>11:15 - 11:30</v>
      </c>
      <c r="C33" s="55">
        <f>IFERROR(IF(COUNTIFS(Matches[TIMEBIN],$B33,Matches[SITE IN],C$9,Matches[SITE OUT],C$10)&gt;0,_xlfn.MINIFS(Matches[JOURNEY TIME],Matches[TIMEBIN],$B33,Matches[SITE IN],C$9,Matches[SITE OUT],C$10),"-"),"-")</f>
        <v>1.2731481481487172E-4</v>
      </c>
      <c r="D33" s="56">
        <f>IFERROR(IF(COUNTIFS(Matches[TIMEBIN],$B33,Matches[SITE IN],C$9,Matches[SITE OUT],C$10)&gt;0,AVERAGEIFS(Matches[JOURNEY TIME],Matches[TIMEBIN],$B33,Matches[SITE IN],C$9,Matches[SITE OUT],C$10),"-"),"-")</f>
        <v>1.6709401709401678E-2</v>
      </c>
      <c r="E33" s="57">
        <f>IFERROR(IF(COUNTIFS(Matches[TIMEBIN],$B33,Matches[SITE IN],C$9,Matches[SITE OUT],C$10)&gt;0,_xlfn.MAXIFS(Matches[JOURNEY TIME],Matches[TIMEBIN],$B33,Matches[SITE IN],C$9,Matches[SITE OUT],C$10),"-"),"-")</f>
        <v>0.10666666666666708</v>
      </c>
      <c r="F33" s="58">
        <f>IFERROR(IF(COUNTIFS(Matches[TIMEBIN],$B33,Matches[SITE IN],C$9,Matches[SITE OUT],F$10)&gt;0,_xlfn.MINIFS(Matches[JOURNEY TIME],Matches[TIMEBIN],$B33,Matches[SITE IN],C$9,Matches[SITE OUT],F$10),"-"),"-")</f>
        <v>5.439814814819921E-4</v>
      </c>
      <c r="G33" s="56">
        <f>IFERROR(IF(COUNTIFS(Matches[TIMEBIN],$B33,Matches[SITE IN],C$9,Matches[SITE OUT],F$10)&gt;0,AVERAGEIFS(Matches[JOURNEY TIME],Matches[TIMEBIN],$B33,Matches[SITE IN],C$9,Matches[SITE OUT],F$10),"-"),"-")</f>
        <v>3.4497974537038775E-3</v>
      </c>
      <c r="H33" s="57">
        <f>IFERROR(IF(COUNTIFS(Matches[TIMEBIN],$B33,Matches[SITE IN],C$9,Matches[SITE OUT],F$10)&gt;0,_xlfn.MAXIFS(Matches[JOURNEY TIME],Matches[TIMEBIN],$B33,Matches[SITE IN],C$9,Matches[SITE OUT],F$10),"-"),"-")</f>
        <v>1.4861111111110992E-2</v>
      </c>
      <c r="I33" s="58" t="str">
        <f>IFERROR(IF(COUNTIFS(Matches[TIMEBIN],$B33,Matches[SITE IN],C$9,Matches[SITE OUT],I$10)&gt;0,_xlfn.MINIFS(Matches[JOURNEY TIME],Matches[TIMEBIN],$B33,Matches[SITE IN],C$9,Matches[SITE OUT],I$10),"-"),"-")</f>
        <v>-</v>
      </c>
      <c r="J33" s="56" t="str">
        <f>IFERROR(IF(COUNTIFS(Matches[TIMEBIN],$B33,Matches[SITE IN],C$9,Matches[SITE OUT],I$10)&gt;0,AVERAGEIFS(Matches[JOURNEY TIME],Matches[TIMEBIN],$B33,Matches[SITE IN],C$9,Matches[SITE OUT],I$10),"-"),"-")</f>
        <v>-</v>
      </c>
      <c r="K33" s="57" t="str">
        <f>IFERROR(IF(COUNTIFS(Matches[TIMEBIN],$B33,Matches[SITE IN],C$9,Matches[SITE OUT],I$10)&gt;0,_xlfn.MAXIFS(Matches[JOURNEY TIME],Matches[TIMEBIN],$B33,Matches[SITE IN],C$9,Matches[SITE OUT],I$10),"-"),"-")</f>
        <v>-</v>
      </c>
      <c r="L33" s="58">
        <f>IFERROR(IF(COUNTIFS(Matches[TIMEBIN],$B33,Matches[SITE IN],C$9,Matches[SITE OUT],L$10)&gt;0,_xlfn.MINIFS(Matches[JOURNEY TIME],Matches[TIMEBIN],$B33,Matches[SITE IN],C$9,Matches[SITE OUT],L$10),"-"),"-")</f>
        <v>6.4814814814795341E-4</v>
      </c>
      <c r="M33" s="56">
        <f>IFERROR(IF(COUNTIFS(Matches[TIMEBIN],$B33,Matches[SITE IN],C$9,Matches[SITE OUT],L$10)&gt;0,AVERAGEIFS(Matches[JOURNEY TIME],Matches[TIMEBIN],$B33,Matches[SITE IN],C$9,Matches[SITE OUT],L$10),"-"),"-")</f>
        <v>9.9922839506173169E-3</v>
      </c>
      <c r="N33" s="57">
        <f>IFERROR(IF(COUNTIFS(Matches[TIMEBIN],$B33,Matches[SITE IN],C$9,Matches[SITE OUT],L$10)&gt;0,_xlfn.MAXIFS(Matches[JOURNEY TIME],Matches[TIMEBIN],$B33,Matches[SITE IN],C$9,Matches[SITE OUT],L$10),"-"),"-")</f>
        <v>2.1979166666666994E-2</v>
      </c>
      <c r="O33" s="58">
        <f>IFERROR(IF(COUNTIFS(Matches[TIMEBIN],$B33,Matches[SITE IN],C$9,Matches[SITE OUT],O$10)&gt;0,_xlfn.MINIFS(Matches[JOURNEY TIME],Matches[TIMEBIN],$B33,Matches[SITE IN],C$9,Matches[SITE OUT],O$10),"-"),"-")</f>
        <v>5.9027777777703738E-4</v>
      </c>
      <c r="P33" s="56">
        <f>IFERROR(IF(COUNTIFS(Matches[TIMEBIN],$B33,Matches[SITE IN],C$9,Matches[SITE OUT],O$10)&gt;0,AVERAGEIFS(Matches[JOURNEY TIME],Matches[TIMEBIN],$B33,Matches[SITE IN],C$9,Matches[SITE OUT],O$10),"-"),"-")</f>
        <v>5.9027777777703738E-4</v>
      </c>
      <c r="Q33" s="57">
        <f>IFERROR(IF(COUNTIFS(Matches[TIMEBIN],$B33,Matches[SITE IN],C$9,Matches[SITE OUT],O$10)&gt;0,_xlfn.MAXIFS(Matches[JOURNEY TIME],Matches[TIMEBIN],$B33,Matches[SITE IN],C$9,Matches[SITE OUT],O$10),"-"),"-")</f>
        <v>5.9027777777703738E-4</v>
      </c>
      <c r="R33" s="58" t="str">
        <f>IFERROR(IF(COUNTIFS(Matches[TIMEBIN],$B33,Matches[SITE IN],C$9,Matches[SITE OUT],R$10)&gt;0,_xlfn.MINIFS(Matches[JOURNEY TIME],Matches[TIMEBIN],$B33,Matches[SITE IN],C$9,Matches[SITE OUT],R$10),"-"),"-")</f>
        <v>-</v>
      </c>
      <c r="S33" s="56" t="str">
        <f>IFERROR(IF(COUNTIFS(Matches[TIMEBIN],$B33,Matches[SITE IN],C$9,Matches[SITE OUT],R$10)&gt;0,AVERAGEIFS(Matches[JOURNEY TIME],Matches[TIMEBIN],$B33,Matches[SITE IN],C$9,Matches[SITE OUT],R$10),"-"),"-")</f>
        <v>-</v>
      </c>
      <c r="T33" s="59" t="str">
        <f>IFERROR(IF(COUNTIFS(Matches[TIMEBIN],$B33,Matches[SITE IN],C$9,Matches[SITE OUT],R$10)&gt;0,_xlfn.MAXIFS(Matches[JOURNEY TIME],Matches[TIMEBIN],$B33,Matches[SITE IN],C$9,Matches[SITE OUT],R$10),"-"),"-")</f>
        <v>-</v>
      </c>
      <c r="U33" s="55" t="str">
        <f>IFERROR(IF(COUNTIFS(Matches[TIMEBIN],$B33,Matches[SITE IN],U$9,Matches[SITE OUT],U$10)&gt;0,_xlfn.MINIFS(Matches[JOURNEY TIME],Matches[TIMEBIN],$B33,Matches[SITE IN],U$9,Matches[SITE OUT],U$10),"-"),"-")</f>
        <v>-</v>
      </c>
      <c r="V33" s="56" t="str">
        <f>IFERROR(IF(COUNTIFS(Matches[TIMEBIN],$B33,Matches[SITE IN],U$9,Matches[SITE OUT],U$10)&gt;0,AVERAGEIFS(Matches[JOURNEY TIME],Matches[TIMEBIN],$B33,Matches[SITE IN],U$9,Matches[SITE OUT],U$10),"-"),"-")</f>
        <v>-</v>
      </c>
      <c r="W33" s="59" t="str">
        <f>IFERROR(IF(COUNTIFS(Matches[TIMEBIN],$B33,Matches[SITE IN],U$9,Matches[SITE OUT],U$10)&gt;0,_xlfn.MAXIFS(Matches[JOURNEY TIME],Matches[TIMEBIN],$B33,Matches[SITE IN],U$9,Matches[SITE OUT],U$10),"-"),"-")</f>
        <v>-</v>
      </c>
      <c r="X33" s="55">
        <f>IFERROR(IF(COUNTIFS(Matches[TIMEBIN],$B33,Matches[SITE IN],X$9,Matches[SITE OUT],X$10)&gt;0,_xlfn.MINIFS(Matches[JOURNEY TIME],Matches[TIMEBIN],$B33,Matches[SITE IN],X$9,Matches[SITE OUT],X$10),"-"),"-")</f>
        <v>2.3148148148149916E-3</v>
      </c>
      <c r="Y33" s="56">
        <f>IFERROR(IF(COUNTIFS(Matches[TIMEBIN],$B33,Matches[SITE IN],X$9,Matches[SITE OUT],X$10)&gt;0,AVERAGEIFS(Matches[JOURNEY TIME],Matches[TIMEBIN],$B33,Matches[SITE IN],X$9,Matches[SITE OUT],X$10),"-"),"-")</f>
        <v>2.3148148148149916E-3</v>
      </c>
      <c r="Z33" s="57">
        <f>IFERROR(IF(COUNTIFS(Matches[TIMEBIN],$B33,Matches[SITE IN],X$9,Matches[SITE OUT],X$10)&gt;0,_xlfn.MAXIFS(Matches[JOURNEY TIME],Matches[TIMEBIN],$B33,Matches[SITE IN],X$9,Matches[SITE OUT],X$10),"-"),"-")</f>
        <v>2.3148148148149916E-3</v>
      </c>
      <c r="AA33" s="58" t="str">
        <f>IFERROR(IF(COUNTIFS(Matches[TIMEBIN],$B33,Matches[SITE IN],X$9,Matches[SITE OUT],AA$10)&gt;0,_xlfn.MINIFS(Matches[JOURNEY TIME],Matches[TIMEBIN],$B33,Matches[SITE IN],X$9,Matches[SITE OUT],AA$10),"-"),"-")</f>
        <v>-</v>
      </c>
      <c r="AB33" s="56" t="str">
        <f>IFERROR(IF(COUNTIFS(Matches[TIMEBIN],$B33,Matches[SITE IN],X$9,Matches[SITE OUT],AA$10)&gt;0,AVERAGEIFS(Matches[JOURNEY TIME],Matches[TIMEBIN],$B33,Matches[SITE IN],X$9,Matches[SITE OUT],AA$10),"-"),"-")</f>
        <v>-</v>
      </c>
      <c r="AC33" s="57" t="str">
        <f>IFERROR(IF(COUNTIFS(Matches[TIMEBIN],$B33,Matches[SITE IN],X$9,Matches[SITE OUT],AA$10)&gt;0,_xlfn.MAXIFS(Matches[JOURNEY TIME],Matches[TIMEBIN],$B33,Matches[SITE IN],X$9,Matches[SITE OUT],AA$10),"-"),"-")</f>
        <v>-</v>
      </c>
      <c r="AD33" s="58">
        <f>IFERROR(IF(COUNTIFS(Matches[TIMEBIN],$B33,Matches[SITE IN],X$9,Matches[SITE OUT],AD$10)&gt;0,_xlfn.MINIFS(Matches[JOURNEY TIME],Matches[TIMEBIN],$B33,Matches[SITE IN],X$9,Matches[SITE OUT],AD$10),"-"),"-")</f>
        <v>2.7777777777798773E-4</v>
      </c>
      <c r="AE33" s="56">
        <f>IFERROR(IF(COUNTIFS(Matches[TIMEBIN],$B33,Matches[SITE IN],X$9,Matches[SITE OUT],AD$10)&gt;0,AVERAGEIFS(Matches[JOURNEY TIME],Matches[TIMEBIN],$B33,Matches[SITE IN],X$9,Matches[SITE OUT],AD$10),"-"),"-")</f>
        <v>0.15271527777777782</v>
      </c>
      <c r="AF33" s="57">
        <f>IFERROR(IF(COUNTIFS(Matches[TIMEBIN],$B33,Matches[SITE IN],X$9,Matches[SITE OUT],AD$10)&gt;0,_xlfn.MAXIFS(Matches[JOURNEY TIME],Matches[TIMEBIN],$B33,Matches[SITE IN],X$9,Matches[SITE OUT],AD$10),"-"),"-")</f>
        <v>0.50974537037037104</v>
      </c>
      <c r="AG33" s="58">
        <f>IFERROR(IF(COUNTIFS(Matches[TIMEBIN],$B33,Matches[SITE IN],X$9,Matches[SITE OUT],AG$10)&gt;0,_xlfn.MINIFS(Matches[JOURNEY TIME],Matches[TIMEBIN],$B33,Matches[SITE IN],X$9,Matches[SITE OUT],AG$10),"-"),"-")</f>
        <v>8.7962962963000768E-4</v>
      </c>
      <c r="AH33" s="56">
        <f>IFERROR(IF(COUNTIFS(Matches[TIMEBIN],$B33,Matches[SITE IN],X$9,Matches[SITE OUT],AG$10)&gt;0,AVERAGEIFS(Matches[JOURNEY TIME],Matches[TIMEBIN],$B33,Matches[SITE IN],X$9,Matches[SITE OUT],AG$10),"-"),"-")</f>
        <v>1.2037037037040121E-3</v>
      </c>
      <c r="AI33" s="57">
        <f>IFERROR(IF(COUNTIFS(Matches[TIMEBIN],$B33,Matches[SITE IN],X$9,Matches[SITE OUT],AG$10)&gt;0,_xlfn.MAXIFS(Matches[JOURNEY TIME],Matches[TIMEBIN],$B33,Matches[SITE IN],X$9,Matches[SITE OUT],AG$10),"-"),"-")</f>
        <v>1.5277777777780166E-3</v>
      </c>
      <c r="AJ33" s="56">
        <f>IFERROR(IF(COUNTIFS(Matches[TIMEBIN],$B33,Matches[SITE IN],X$9,Matches[SITE OUT],AJ$10)&gt;0,_xlfn.MINIFS(Matches[JOURNEY TIME],Matches[TIMEBIN],$B33,Matches[SITE IN],X$9,Matches[SITE OUT],AJ$10),"-"),"-")</f>
        <v>2.4259259259258981E-2</v>
      </c>
      <c r="AK33" s="56">
        <f>IFERROR(IF(COUNTIFS(Matches[TIMEBIN],$B33,Matches[SITE IN],X$9,Matches[SITE OUT],AJ$10)&gt;0,AVERAGEIFS(Matches[JOURNEY TIME],Matches[TIMEBIN],$B33,Matches[SITE IN],X$9,Matches[SITE OUT],AJ$10),"-"),"-")</f>
        <v>2.4259259259258981E-2</v>
      </c>
      <c r="AL33" s="59">
        <f>IFERROR(IF(COUNTIFS(Matches[TIMEBIN],$B33,Matches[SITE IN],X$9,Matches[SITE OUT],AJ$10)&gt;0,_xlfn.MAXIFS(Matches[JOURNEY TIME],Matches[TIMEBIN],$B33,Matches[SITE IN],X$9,Matches[SITE OUT],AJ$10),"-"),"-")</f>
        <v>2.4259259259258981E-2</v>
      </c>
      <c r="AM33" s="55">
        <f>IFERROR(IF(COUNTIFS(Matches[TIMEBIN],$B33,Matches[SITE IN],AM$9,Matches[SITE OUT],AM$10)&gt;0,_xlfn.MINIFS(Matches[JOURNEY TIME],Matches[TIMEBIN],$B33,Matches[SITE IN],AM$9,Matches[SITE OUT],AM$10),"-"),"-")</f>
        <v>1.5162037037039777E-3</v>
      </c>
      <c r="AN33" s="56">
        <f>IFERROR(IF(COUNTIFS(Matches[TIMEBIN],$B33,Matches[SITE IN],AM$9,Matches[SITE OUT],AM$10)&gt;0,AVERAGEIFS(Matches[JOURNEY TIME],Matches[TIMEBIN],$B33,Matches[SITE IN],AM$9,Matches[SITE OUT],AM$10),"-"),"-")</f>
        <v>5.3530092592594947E-3</v>
      </c>
      <c r="AO33" s="57">
        <f>IFERROR(IF(COUNTIFS(Matches[TIMEBIN],$B33,Matches[SITE IN],AM$9,Matches[SITE OUT],AM$10)&gt;0,_xlfn.MAXIFS(Matches[JOURNEY TIME],Matches[TIMEBIN],$B33,Matches[SITE IN],AM$9,Matches[SITE OUT],AM$10),"-"),"-")</f>
        <v>9.1898148148150116E-3</v>
      </c>
      <c r="AP33" s="58" t="str">
        <f>IFERROR(IF(COUNTIFS(Matches[TIMEBIN],$B33,Matches[SITE IN],AM$9,Matches[SITE OUT],AP$10)&gt;0,_xlfn.MINIFS(Matches[JOURNEY TIME],Matches[TIMEBIN],$B33,Matches[SITE IN],AM$9,Matches[SITE OUT],AP$10),"-"),"-")</f>
        <v>-</v>
      </c>
      <c r="AQ33" s="56" t="str">
        <f>IFERROR(IF(COUNTIFS(Matches[TIMEBIN],$B33,Matches[SITE IN],AM$9,Matches[SITE OUT],AP$10)&gt;0,AVERAGEIFS(Matches[JOURNEY TIME],Matches[TIMEBIN],$B33,Matches[SITE IN],AM$9,Matches[SITE OUT],AP$10),"-"),"-")</f>
        <v>-</v>
      </c>
      <c r="AR33" s="57" t="str">
        <f>IFERROR(IF(COUNTIFS(Matches[TIMEBIN],$B33,Matches[SITE IN],AM$9,Matches[SITE OUT],AP$10)&gt;0,_xlfn.MAXIFS(Matches[JOURNEY TIME],Matches[TIMEBIN],$B33,Matches[SITE IN],AM$9,Matches[SITE OUT],AP$10),"-"),"-")</f>
        <v>-</v>
      </c>
      <c r="AS33" s="58">
        <f>IFERROR(IF(COUNTIFS(Matches[TIMEBIN],$B33,Matches[SITE IN],AM$9,Matches[SITE OUT],AS$10)&gt;0,_xlfn.MINIFS(Matches[JOURNEY TIME],Matches[TIMEBIN],$B33,Matches[SITE IN],AM$9,Matches[SITE OUT],AS$10),"-"),"-")</f>
        <v>4.5995370370369937E-2</v>
      </c>
      <c r="AT33" s="56">
        <f>IFERROR(IF(COUNTIFS(Matches[TIMEBIN],$B33,Matches[SITE IN],AM$9,Matches[SITE OUT],AS$10)&gt;0,AVERAGEIFS(Matches[JOURNEY TIME],Matches[TIMEBIN],$B33,Matches[SITE IN],AM$9,Matches[SITE OUT],AS$10),"-"),"-")</f>
        <v>0.22525462962962897</v>
      </c>
      <c r="AU33" s="57">
        <f>IFERROR(IF(COUNTIFS(Matches[TIMEBIN],$B33,Matches[SITE IN],AM$9,Matches[SITE OUT],AS$10)&gt;0,_xlfn.MAXIFS(Matches[JOURNEY TIME],Matches[TIMEBIN],$B33,Matches[SITE IN],AM$9,Matches[SITE OUT],AS$10),"-"),"-")</f>
        <v>0.40451388888888801</v>
      </c>
      <c r="AV33" s="58">
        <f>IFERROR(IF(COUNTIFS(Matches[TIMEBIN],$B33,Matches[SITE IN],AM$9,Matches[SITE OUT],AV$10)&gt;0,_xlfn.MINIFS(Matches[JOURNEY TIME],Matches[TIMEBIN],$B33,Matches[SITE IN],AM$9,Matches[SITE OUT],AV$10),"-"),"-")</f>
        <v>7.8356481481480222E-3</v>
      </c>
      <c r="AW33" s="56">
        <f>IFERROR(IF(COUNTIFS(Matches[TIMEBIN],$B33,Matches[SITE IN],AM$9,Matches[SITE OUT],AV$10)&gt;0,AVERAGEIFS(Matches[JOURNEY TIME],Matches[TIMEBIN],$B33,Matches[SITE IN],AM$9,Matches[SITE OUT],AV$10),"-"),"-")</f>
        <v>0.16922453703703699</v>
      </c>
      <c r="AX33" s="57">
        <f>IFERROR(IF(COUNTIFS(Matches[TIMEBIN],$B33,Matches[SITE IN],AM$9,Matches[SITE OUT],AV$10)&gt;0,_xlfn.MAXIFS(Matches[JOURNEY TIME],Matches[TIMEBIN],$B33,Matches[SITE IN],AM$9,Matches[SITE OUT],AV$10),"-"),"-")</f>
        <v>0.40431712962962996</v>
      </c>
      <c r="AY33" s="56">
        <f>IFERROR(IF(COUNTIFS(Matches[TIMEBIN],$B33,Matches[SITE IN],AM$9,Matches[SITE OUT],AY$10)&gt;0,_xlfn.MINIFS(Matches[JOURNEY TIME],Matches[TIMEBIN],$B33,Matches[SITE IN],AM$9,Matches[SITE OUT],AY$10),"-"),"-")</f>
        <v>3.0092592592600997E-4</v>
      </c>
      <c r="AZ33" s="56">
        <f>IFERROR(IF(COUNTIFS(Matches[TIMEBIN],$B33,Matches[SITE IN],AM$9,Matches[SITE OUT],AY$10)&gt;0,AVERAGEIFS(Matches[JOURNEY TIME],Matches[TIMEBIN],$B33,Matches[SITE IN],AM$9,Matches[SITE OUT],AY$10),"-"),"-")</f>
        <v>8.7191358024668597E-4</v>
      </c>
      <c r="BA33" s="59">
        <f>IFERROR(IF(COUNTIFS(Matches[TIMEBIN],$B33,Matches[SITE IN],AM$9,Matches[SITE OUT],AY$10)&gt;0,_xlfn.MAXIFS(Matches[JOURNEY TIME],Matches[TIMEBIN],$B33,Matches[SITE IN],AM$9,Matches[SITE OUT],AY$10),"-"),"-")</f>
        <v>1.8402777777770107E-3</v>
      </c>
      <c r="BB33" s="55">
        <f>IFERROR(IF(COUNTIFS(Matches[TIMEBIN],$B33,Matches[SITE IN],BB$9,Matches[SITE OUT],BB$10)&gt;0,_xlfn.MINIFS(Matches[JOURNEY TIME],Matches[TIMEBIN],$B33,Matches[SITE IN],BB$9,Matches[SITE OUT],BB$10),"-"),"-")</f>
        <v>8.3333333333301951E-4</v>
      </c>
      <c r="BC33" s="56">
        <f>IFERROR(IF(COUNTIFS(Matches[TIMEBIN],$B33,Matches[SITE IN],BB$9,Matches[SITE OUT],BB$10)&gt;0,AVERAGEIFS(Matches[JOURNEY TIME],Matches[TIMEBIN],$B33,Matches[SITE IN],BB$9,Matches[SITE OUT],BB$10),"-"),"-")</f>
        <v>1.4004629629630022E-3</v>
      </c>
      <c r="BD33" s="57">
        <f>IFERROR(IF(COUNTIFS(Matches[TIMEBIN],$B33,Matches[SITE IN],BB$9,Matches[SITE OUT],BB$10)&gt;0,_xlfn.MAXIFS(Matches[JOURNEY TIME],Matches[TIMEBIN],$B33,Matches[SITE IN],BB$9,Matches[SITE OUT],BB$10),"-"),"-")</f>
        <v>1.9097222222230203E-3</v>
      </c>
      <c r="BE33" s="58">
        <f>IFERROR(IF(COUNTIFS(Matches[TIMEBIN],$B33,Matches[SITE IN],BB$9,Matches[SITE OUT],BE$10)&gt;0,_xlfn.MINIFS(Matches[JOURNEY TIME],Matches[TIMEBIN],$B33,Matches[SITE IN],BB$9,Matches[SITE OUT],BE$10),"-"),"-")</f>
        <v>3.8078703703699479E-3</v>
      </c>
      <c r="BF33" s="56">
        <f>IFERROR(IF(COUNTIFS(Matches[TIMEBIN],$B33,Matches[SITE IN],BB$9,Matches[SITE OUT],BE$10)&gt;0,AVERAGEIFS(Matches[JOURNEY TIME],Matches[TIMEBIN],$B33,Matches[SITE IN],BB$9,Matches[SITE OUT],BE$10),"-"),"-")</f>
        <v>3.8078703703699479E-3</v>
      </c>
      <c r="BG33" s="57">
        <f>IFERROR(IF(COUNTIFS(Matches[TIMEBIN],$B33,Matches[SITE IN],BB$9,Matches[SITE OUT],BE$10)&gt;0,_xlfn.MAXIFS(Matches[JOURNEY TIME],Matches[TIMEBIN],$B33,Matches[SITE IN],BB$9,Matches[SITE OUT],BE$10),"-"),"-")</f>
        <v>3.8078703703699479E-3</v>
      </c>
      <c r="BH33" s="58">
        <f>IFERROR(IF(COUNTIFS(Matches[TIMEBIN],$B33,Matches[SITE IN],BB$9,Matches[SITE OUT],BH$10)&gt;0,_xlfn.MINIFS(Matches[JOURNEY TIME],Matches[TIMEBIN],$B33,Matches[SITE IN],BB$9,Matches[SITE OUT],BH$10),"-"),"-")</f>
        <v>5.5555555555497627E-4</v>
      </c>
      <c r="BI33" s="56">
        <f>IFERROR(IF(COUNTIFS(Matches[TIMEBIN],$B33,Matches[SITE IN],BB$9,Matches[SITE OUT],BH$10)&gt;0,AVERAGEIFS(Matches[JOURNEY TIME],Matches[TIMEBIN],$B33,Matches[SITE IN],BB$9,Matches[SITE OUT],BH$10),"-"),"-")</f>
        <v>7.7546296296246431E-4</v>
      </c>
      <c r="BJ33" s="57">
        <f>IFERROR(IF(COUNTIFS(Matches[TIMEBIN],$B33,Matches[SITE IN],BB$9,Matches[SITE OUT],BH$10)&gt;0,_xlfn.MAXIFS(Matches[JOURNEY TIME],Matches[TIMEBIN],$B33,Matches[SITE IN],BB$9,Matches[SITE OUT],BH$10),"-"),"-")</f>
        <v>9.9537037036995235E-4</v>
      </c>
      <c r="BK33" s="58">
        <f>IFERROR(IF(COUNTIFS(Matches[TIMEBIN],$B33,Matches[SITE IN],BB$9,Matches[SITE OUT],BK$10)&gt;0,_xlfn.MINIFS(Matches[JOURNEY TIME],Matches[TIMEBIN],$B33,Matches[SITE IN],BB$9,Matches[SITE OUT],BK$10),"-"),"-")</f>
        <v>0.41003472222222198</v>
      </c>
      <c r="BL33" s="56">
        <f>IFERROR(IF(COUNTIFS(Matches[TIMEBIN],$B33,Matches[SITE IN],BB$9,Matches[SITE OUT],BK$10)&gt;0,AVERAGEIFS(Matches[JOURNEY TIME],Matches[TIMEBIN],$B33,Matches[SITE IN],BB$9,Matches[SITE OUT],BK$10),"-"),"-")</f>
        <v>0.41003472222222198</v>
      </c>
      <c r="BM33" s="57">
        <f>IFERROR(IF(COUNTIFS(Matches[TIMEBIN],$B33,Matches[SITE IN],BB$9,Matches[SITE OUT],BK$10)&gt;0,_xlfn.MAXIFS(Matches[JOURNEY TIME],Matches[TIMEBIN],$B33,Matches[SITE IN],BB$9,Matches[SITE OUT],BK$10),"-"),"-")</f>
        <v>0.41003472222222198</v>
      </c>
      <c r="BN33" s="56" t="str">
        <f>IFERROR(IF(COUNTIFS(Matches[TIMEBIN],$B33,Matches[SITE IN],BB$9,Matches[SITE OUT],BN$10)&gt;0,_xlfn.MINIFS(Matches[JOURNEY TIME],Matches[TIMEBIN],$B33,Matches[SITE IN],BB$9,Matches[SITE OUT],BN$10),"-"),"-")</f>
        <v>-</v>
      </c>
      <c r="BO33" s="56" t="str">
        <f>IFERROR(IF(COUNTIFS(Matches[TIMEBIN],$B33,Matches[SITE IN],BB$9,Matches[SITE OUT],BN$10)&gt;0,AVERAGEIFS(Matches[JOURNEY TIME],Matches[TIMEBIN],$B33,Matches[SITE IN],BB$9,Matches[SITE OUT],BN$10),"-"),"-")</f>
        <v>-</v>
      </c>
      <c r="BP33" s="60" t="str">
        <f>IFERROR(IF(COUNTIFS(Matches[TIMEBIN],$B33,Matches[SITE IN],BB$9,Matches[SITE OUT],BN$10)&gt;0,_xlfn.MAXIFS(Matches[JOURNEY TIME],Matches[TIMEBIN],$B33,Matches[SITE IN],BB$9,Matches[SITE OUT],BN$10),"-"),"-")</f>
        <v>-</v>
      </c>
    </row>
    <row r="34" spans="2:68">
      <c r="B34" s="61" t="str">
        <v>11:30 - 11:45</v>
      </c>
      <c r="C34" s="62">
        <f>IFERROR(IF(COUNTIFS(Matches[TIMEBIN],$B34,Matches[SITE IN],C$9,Matches[SITE OUT],C$10)&gt;0,_xlfn.MINIFS(Matches[JOURNEY TIME],Matches[TIMEBIN],$B34,Matches[SITE IN],C$9,Matches[SITE OUT],C$10),"-"),"-")</f>
        <v>1.3888888888896611E-4</v>
      </c>
      <c r="D34" s="63">
        <f>IFERROR(IF(COUNTIFS(Matches[TIMEBIN],$B34,Matches[SITE IN],C$9,Matches[SITE OUT],C$10)&gt;0,AVERAGEIFS(Matches[JOURNEY TIME],Matches[TIMEBIN],$B34,Matches[SITE IN],C$9,Matches[SITE OUT],C$10),"-"),"-")</f>
        <v>5.4500272331154693E-3</v>
      </c>
      <c r="E34" s="64">
        <f>IFERROR(IF(COUNTIFS(Matches[TIMEBIN],$B34,Matches[SITE IN],C$9,Matches[SITE OUT],C$10)&gt;0,_xlfn.MAXIFS(Matches[JOURNEY TIME],Matches[TIMEBIN],$B34,Matches[SITE IN],C$9,Matches[SITE OUT],C$10),"-"),"-")</f>
        <v>7.3240740740739996E-2</v>
      </c>
      <c r="F34" s="65">
        <f>IFERROR(IF(COUNTIFS(Matches[TIMEBIN],$B34,Matches[SITE IN],C$9,Matches[SITE OUT],F$10)&gt;0,_xlfn.MINIFS(Matches[JOURNEY TIME],Matches[TIMEBIN],$B34,Matches[SITE IN],C$9,Matches[SITE OUT],F$10),"-"),"-")</f>
        <v>6.4814814814800892E-4</v>
      </c>
      <c r="G34" s="63">
        <f>IFERROR(IF(COUNTIFS(Matches[TIMEBIN],$B34,Matches[SITE IN],C$9,Matches[SITE OUT],F$10)&gt;0,AVERAGEIFS(Matches[JOURNEY TIME],Matches[TIMEBIN],$B34,Matches[SITE IN],C$9,Matches[SITE OUT],F$10),"-"),"-")</f>
        <v>1.3132716049381933E-3</v>
      </c>
      <c r="H34" s="64">
        <f>IFERROR(IF(COUNTIFS(Matches[TIMEBIN],$B34,Matches[SITE IN],C$9,Matches[SITE OUT],F$10)&gt;0,_xlfn.MAXIFS(Matches[JOURNEY TIME],Matches[TIMEBIN],$B34,Matches[SITE IN],C$9,Matches[SITE OUT],F$10),"-"),"-")</f>
        <v>4.8842592592590051E-3</v>
      </c>
      <c r="I34" s="65" t="str">
        <f>IFERROR(IF(COUNTIFS(Matches[TIMEBIN],$B34,Matches[SITE IN],C$9,Matches[SITE OUT],I$10)&gt;0,_xlfn.MINIFS(Matches[JOURNEY TIME],Matches[TIMEBIN],$B34,Matches[SITE IN],C$9,Matches[SITE OUT],I$10),"-"),"-")</f>
        <v>-</v>
      </c>
      <c r="J34" s="63" t="str">
        <f>IFERROR(IF(COUNTIFS(Matches[TIMEBIN],$B34,Matches[SITE IN],C$9,Matches[SITE OUT],I$10)&gt;0,AVERAGEIFS(Matches[JOURNEY TIME],Matches[TIMEBIN],$B34,Matches[SITE IN],C$9,Matches[SITE OUT],I$10),"-"),"-")</f>
        <v>-</v>
      </c>
      <c r="K34" s="64" t="str">
        <f>IFERROR(IF(COUNTIFS(Matches[TIMEBIN],$B34,Matches[SITE IN],C$9,Matches[SITE OUT],I$10)&gt;0,_xlfn.MAXIFS(Matches[JOURNEY TIME],Matches[TIMEBIN],$B34,Matches[SITE IN],C$9,Matches[SITE OUT],I$10),"-"),"-")</f>
        <v>-</v>
      </c>
      <c r="L34" s="65">
        <f>IFERROR(IF(COUNTIFS(Matches[TIMEBIN],$B34,Matches[SITE IN],C$9,Matches[SITE OUT],L$10)&gt;0,_xlfn.MINIFS(Matches[JOURNEY TIME],Matches[TIMEBIN],$B34,Matches[SITE IN],C$9,Matches[SITE OUT],L$10),"-"),"-")</f>
        <v>2.2569444444450193E-3</v>
      </c>
      <c r="M34" s="63">
        <f>IFERROR(IF(COUNTIFS(Matches[TIMEBIN],$B34,Matches[SITE IN],C$9,Matches[SITE OUT],L$10)&gt;0,AVERAGEIFS(Matches[JOURNEY TIME],Matches[TIMEBIN],$B34,Matches[SITE IN],C$9,Matches[SITE OUT],L$10),"-"),"-")</f>
        <v>9.570601851851851E-2</v>
      </c>
      <c r="N34" s="64">
        <f>IFERROR(IF(COUNTIFS(Matches[TIMEBIN],$B34,Matches[SITE IN],C$9,Matches[SITE OUT],L$10)&gt;0,_xlfn.MAXIFS(Matches[JOURNEY TIME],Matches[TIMEBIN],$B34,Matches[SITE IN],C$9,Matches[SITE OUT],L$10),"-"),"-")</f>
        <v>0.189155092592592</v>
      </c>
      <c r="O34" s="65">
        <f>IFERROR(IF(COUNTIFS(Matches[TIMEBIN],$B34,Matches[SITE IN],C$9,Matches[SITE OUT],O$10)&gt;0,_xlfn.MINIFS(Matches[JOURNEY TIME],Matches[TIMEBIN],$B34,Matches[SITE IN],C$9,Matches[SITE OUT],O$10),"-"),"-")</f>
        <v>1.7129629629629717E-3</v>
      </c>
      <c r="P34" s="63">
        <f>IFERROR(IF(COUNTIFS(Matches[TIMEBIN],$B34,Matches[SITE IN],C$9,Matches[SITE OUT],O$10)&gt;0,AVERAGEIFS(Matches[JOURNEY TIME],Matches[TIMEBIN],$B34,Matches[SITE IN],C$9,Matches[SITE OUT],O$10),"-"),"-")</f>
        <v>3.6226851851849651E-3</v>
      </c>
      <c r="Q34" s="64">
        <f>IFERROR(IF(COUNTIFS(Matches[TIMEBIN],$B34,Matches[SITE IN],C$9,Matches[SITE OUT],O$10)&gt;0,_xlfn.MAXIFS(Matches[JOURNEY TIME],Matches[TIMEBIN],$B34,Matches[SITE IN],C$9,Matches[SITE OUT],O$10),"-"),"-")</f>
        <v>5.5324074074069585E-3</v>
      </c>
      <c r="R34" s="65" t="str">
        <f>IFERROR(IF(COUNTIFS(Matches[TIMEBIN],$B34,Matches[SITE IN],C$9,Matches[SITE OUT],R$10)&gt;0,_xlfn.MINIFS(Matches[JOURNEY TIME],Matches[TIMEBIN],$B34,Matches[SITE IN],C$9,Matches[SITE OUT],R$10),"-"),"-")</f>
        <v>-</v>
      </c>
      <c r="S34" s="63" t="str">
        <f>IFERROR(IF(COUNTIFS(Matches[TIMEBIN],$B34,Matches[SITE IN],C$9,Matches[SITE OUT],R$10)&gt;0,AVERAGEIFS(Matches[JOURNEY TIME],Matches[TIMEBIN],$B34,Matches[SITE IN],C$9,Matches[SITE OUT],R$10),"-"),"-")</f>
        <v>-</v>
      </c>
      <c r="T34" s="66" t="str">
        <f>IFERROR(IF(COUNTIFS(Matches[TIMEBIN],$B34,Matches[SITE IN],C$9,Matches[SITE OUT],R$10)&gt;0,_xlfn.MAXIFS(Matches[JOURNEY TIME],Matches[TIMEBIN],$B34,Matches[SITE IN],C$9,Matches[SITE OUT],R$10),"-"),"-")</f>
        <v>-</v>
      </c>
      <c r="U34" s="62" t="str">
        <f>IFERROR(IF(COUNTIFS(Matches[TIMEBIN],$B34,Matches[SITE IN],U$9,Matches[SITE OUT],U$10)&gt;0,_xlfn.MINIFS(Matches[JOURNEY TIME],Matches[TIMEBIN],$B34,Matches[SITE IN],U$9,Matches[SITE OUT],U$10),"-"),"-")</f>
        <v>-</v>
      </c>
      <c r="V34" s="63" t="str">
        <f>IFERROR(IF(COUNTIFS(Matches[TIMEBIN],$B34,Matches[SITE IN],U$9,Matches[SITE OUT],U$10)&gt;0,AVERAGEIFS(Matches[JOURNEY TIME],Matches[TIMEBIN],$B34,Matches[SITE IN],U$9,Matches[SITE OUT],U$10),"-"),"-")</f>
        <v>-</v>
      </c>
      <c r="W34" s="66" t="str">
        <f>IFERROR(IF(COUNTIFS(Matches[TIMEBIN],$B34,Matches[SITE IN],U$9,Matches[SITE OUT],U$10)&gt;0,_xlfn.MAXIFS(Matches[JOURNEY TIME],Matches[TIMEBIN],$B34,Matches[SITE IN],U$9,Matches[SITE OUT],U$10),"-"),"-")</f>
        <v>-</v>
      </c>
      <c r="X34" s="62">
        <f>IFERROR(IF(COUNTIFS(Matches[TIMEBIN],$B34,Matches[SITE IN],X$9,Matches[SITE OUT],X$10)&gt;0,_xlfn.MINIFS(Matches[JOURNEY TIME],Matches[TIMEBIN],$B34,Matches[SITE IN],X$9,Matches[SITE OUT],X$10),"-"),"-")</f>
        <v>8.2523148148149761E-3</v>
      </c>
      <c r="Y34" s="63">
        <f>IFERROR(IF(COUNTIFS(Matches[TIMEBIN],$B34,Matches[SITE IN],X$9,Matches[SITE OUT],X$10)&gt;0,AVERAGEIFS(Matches[JOURNEY TIME],Matches[TIMEBIN],$B34,Matches[SITE IN],X$9,Matches[SITE OUT],X$10),"-"),"-")</f>
        <v>8.2523148148149761E-3</v>
      </c>
      <c r="Z34" s="64">
        <f>IFERROR(IF(COUNTIFS(Matches[TIMEBIN],$B34,Matches[SITE IN],X$9,Matches[SITE OUT],X$10)&gt;0,_xlfn.MAXIFS(Matches[JOURNEY TIME],Matches[TIMEBIN],$B34,Matches[SITE IN],X$9,Matches[SITE OUT],X$10),"-"),"-")</f>
        <v>8.2523148148149761E-3</v>
      </c>
      <c r="AA34" s="65">
        <f>IFERROR(IF(COUNTIFS(Matches[TIMEBIN],$B34,Matches[SITE IN],X$9,Matches[SITE OUT],AA$10)&gt;0,_xlfn.MINIFS(Matches[JOURNEY TIME],Matches[TIMEBIN],$B34,Matches[SITE IN],X$9,Matches[SITE OUT],AA$10),"-"),"-")</f>
        <v>4.9768518518500393E-4</v>
      </c>
      <c r="AB34" s="63">
        <f>IFERROR(IF(COUNTIFS(Matches[TIMEBIN],$B34,Matches[SITE IN],X$9,Matches[SITE OUT],AA$10)&gt;0,AVERAGEIFS(Matches[JOURNEY TIME],Matches[TIMEBIN],$B34,Matches[SITE IN],X$9,Matches[SITE OUT],AA$10),"-"),"-")</f>
        <v>4.9768518518500393E-4</v>
      </c>
      <c r="AC34" s="64">
        <f>IFERROR(IF(COUNTIFS(Matches[TIMEBIN],$B34,Matches[SITE IN],X$9,Matches[SITE OUT],AA$10)&gt;0,_xlfn.MAXIFS(Matches[JOURNEY TIME],Matches[TIMEBIN],$B34,Matches[SITE IN],X$9,Matches[SITE OUT],AA$10),"-"),"-")</f>
        <v>4.9768518518500393E-4</v>
      </c>
      <c r="AD34" s="65">
        <f>IFERROR(IF(COUNTIFS(Matches[TIMEBIN],$B34,Matches[SITE IN],X$9,Matches[SITE OUT],AD$10)&gt;0,_xlfn.MINIFS(Matches[JOURNEY TIME],Matches[TIMEBIN],$B34,Matches[SITE IN],X$9,Matches[SITE OUT],AD$10),"-"),"-")</f>
        <v>5.1041666666670205E-3</v>
      </c>
      <c r="AE34" s="63">
        <f>IFERROR(IF(COUNTIFS(Matches[TIMEBIN],$B34,Matches[SITE IN],X$9,Matches[SITE OUT],AD$10)&gt;0,AVERAGEIFS(Matches[JOURNEY TIME],Matches[TIMEBIN],$B34,Matches[SITE IN],X$9,Matches[SITE OUT],AD$10),"-"),"-")</f>
        <v>5.1041666666670205E-3</v>
      </c>
      <c r="AF34" s="64">
        <f>IFERROR(IF(COUNTIFS(Matches[TIMEBIN],$B34,Matches[SITE IN],X$9,Matches[SITE OUT],AD$10)&gt;0,_xlfn.MAXIFS(Matches[JOURNEY TIME],Matches[TIMEBIN],$B34,Matches[SITE IN],X$9,Matches[SITE OUT],AD$10),"-"),"-")</f>
        <v>5.1041666666670205E-3</v>
      </c>
      <c r="AG34" s="65" t="str">
        <f>IFERROR(IF(COUNTIFS(Matches[TIMEBIN],$B34,Matches[SITE IN],X$9,Matches[SITE OUT],AG$10)&gt;0,_xlfn.MINIFS(Matches[JOURNEY TIME],Matches[TIMEBIN],$B34,Matches[SITE IN],X$9,Matches[SITE OUT],AG$10),"-"),"-")</f>
        <v>-</v>
      </c>
      <c r="AH34" s="63" t="str">
        <f>IFERROR(IF(COUNTIFS(Matches[TIMEBIN],$B34,Matches[SITE IN],X$9,Matches[SITE OUT],AG$10)&gt;0,AVERAGEIFS(Matches[JOURNEY TIME],Matches[TIMEBIN],$B34,Matches[SITE IN],X$9,Matches[SITE OUT],AG$10),"-"),"-")</f>
        <v>-</v>
      </c>
      <c r="AI34" s="64" t="str">
        <f>IFERROR(IF(COUNTIFS(Matches[TIMEBIN],$B34,Matches[SITE IN],X$9,Matches[SITE OUT],AG$10)&gt;0,_xlfn.MAXIFS(Matches[JOURNEY TIME],Matches[TIMEBIN],$B34,Matches[SITE IN],X$9,Matches[SITE OUT],AG$10),"-"),"-")</f>
        <v>-</v>
      </c>
      <c r="AJ34" s="63">
        <f>IFERROR(IF(COUNTIFS(Matches[TIMEBIN],$B34,Matches[SITE IN],X$9,Matches[SITE OUT],AJ$10)&gt;0,_xlfn.MINIFS(Matches[JOURNEY TIME],Matches[TIMEBIN],$B34,Matches[SITE IN],X$9,Matches[SITE OUT],AJ$10),"-"),"-")</f>
        <v>6.7129629629703036E-4</v>
      </c>
      <c r="AK34" s="63">
        <f>IFERROR(IF(COUNTIFS(Matches[TIMEBIN],$B34,Matches[SITE IN],X$9,Matches[SITE OUT],AJ$10)&gt;0,AVERAGEIFS(Matches[JOURNEY TIME],Matches[TIMEBIN],$B34,Matches[SITE IN],X$9,Matches[SITE OUT],AJ$10),"-"),"-")</f>
        <v>0.12276620370370403</v>
      </c>
      <c r="AL34" s="66">
        <f>IFERROR(IF(COUNTIFS(Matches[TIMEBIN],$B34,Matches[SITE IN],X$9,Matches[SITE OUT],AJ$10)&gt;0,_xlfn.MAXIFS(Matches[JOURNEY TIME],Matches[TIMEBIN],$B34,Matches[SITE IN],X$9,Matches[SITE OUT],AJ$10),"-"),"-")</f>
        <v>0.24486111111111103</v>
      </c>
      <c r="AM34" s="62">
        <f>IFERROR(IF(COUNTIFS(Matches[TIMEBIN],$B34,Matches[SITE IN],AM$9,Matches[SITE OUT],AM$10)&gt;0,_xlfn.MINIFS(Matches[JOURNEY TIME],Matches[TIMEBIN],$B34,Matches[SITE IN],AM$9,Matches[SITE OUT],AM$10),"-"),"-")</f>
        <v>1.5740740740739501E-3</v>
      </c>
      <c r="AN34" s="63">
        <f>IFERROR(IF(COUNTIFS(Matches[TIMEBIN],$B34,Matches[SITE IN],AM$9,Matches[SITE OUT],AM$10)&gt;0,AVERAGEIFS(Matches[JOURNEY TIME],Matches[TIMEBIN],$B34,Matches[SITE IN],AM$9,Matches[SITE OUT],AM$10),"-"),"-")</f>
        <v>1.5740740740739501E-3</v>
      </c>
      <c r="AO34" s="64">
        <f>IFERROR(IF(COUNTIFS(Matches[TIMEBIN],$B34,Matches[SITE IN],AM$9,Matches[SITE OUT],AM$10)&gt;0,_xlfn.MAXIFS(Matches[JOURNEY TIME],Matches[TIMEBIN],$B34,Matches[SITE IN],AM$9,Matches[SITE OUT],AM$10),"-"),"-")</f>
        <v>1.5740740740739501E-3</v>
      </c>
      <c r="AP34" s="65">
        <f>IFERROR(IF(COUNTIFS(Matches[TIMEBIN],$B34,Matches[SITE IN],AM$9,Matches[SITE OUT],AP$10)&gt;0,_xlfn.MINIFS(Matches[JOURNEY TIME],Matches[TIMEBIN],$B34,Matches[SITE IN],AM$9,Matches[SITE OUT],AP$10),"-"),"-")</f>
        <v>1.3159722222222003E-2</v>
      </c>
      <c r="AQ34" s="63">
        <f>IFERROR(IF(COUNTIFS(Matches[TIMEBIN],$B34,Matches[SITE IN],AM$9,Matches[SITE OUT],AP$10)&gt;0,AVERAGEIFS(Matches[JOURNEY TIME],Matches[TIMEBIN],$B34,Matches[SITE IN],AM$9,Matches[SITE OUT],AP$10),"-"),"-")</f>
        <v>1.3159722222222003E-2</v>
      </c>
      <c r="AR34" s="64">
        <f>IFERROR(IF(COUNTIFS(Matches[TIMEBIN],$B34,Matches[SITE IN],AM$9,Matches[SITE OUT],AP$10)&gt;0,_xlfn.MAXIFS(Matches[JOURNEY TIME],Matches[TIMEBIN],$B34,Matches[SITE IN],AM$9,Matches[SITE OUT],AP$10),"-"),"-")</f>
        <v>1.3159722222222003E-2</v>
      </c>
      <c r="AS34" s="65">
        <f>IFERROR(IF(COUNTIFS(Matches[TIMEBIN],$B34,Matches[SITE IN],AM$9,Matches[SITE OUT],AS$10)&gt;0,_xlfn.MINIFS(Matches[JOURNEY TIME],Matches[TIMEBIN],$B34,Matches[SITE IN],AM$9,Matches[SITE OUT],AS$10),"-"),"-")</f>
        <v>2.3958333333329862E-3</v>
      </c>
      <c r="AT34" s="63">
        <f>IFERROR(IF(COUNTIFS(Matches[TIMEBIN],$B34,Matches[SITE IN],AM$9,Matches[SITE OUT],AS$10)&gt;0,AVERAGEIFS(Matches[JOURNEY TIME],Matches[TIMEBIN],$B34,Matches[SITE IN],AM$9,Matches[SITE OUT],AS$10),"-"),"-")</f>
        <v>0.10106481481481468</v>
      </c>
      <c r="AU34" s="64">
        <f>IFERROR(IF(COUNTIFS(Matches[TIMEBIN],$B34,Matches[SITE IN],AM$9,Matches[SITE OUT],AS$10)&gt;0,_xlfn.MAXIFS(Matches[JOURNEY TIME],Matches[TIMEBIN],$B34,Matches[SITE IN],AM$9,Matches[SITE OUT],AS$10),"-"),"-")</f>
        <v>0.29377314814814803</v>
      </c>
      <c r="AV34" s="65">
        <f>IFERROR(IF(COUNTIFS(Matches[TIMEBIN],$B34,Matches[SITE IN],AM$9,Matches[SITE OUT],AV$10)&gt;0,_xlfn.MINIFS(Matches[JOURNEY TIME],Matches[TIMEBIN],$B34,Matches[SITE IN],AM$9,Matches[SITE OUT],AV$10),"-"),"-")</f>
        <v>0.37028935185185197</v>
      </c>
      <c r="AW34" s="63">
        <f>IFERROR(IF(COUNTIFS(Matches[TIMEBIN],$B34,Matches[SITE IN],AM$9,Matches[SITE OUT],AV$10)&gt;0,AVERAGEIFS(Matches[JOURNEY TIME],Matches[TIMEBIN],$B34,Matches[SITE IN],AM$9,Matches[SITE OUT],AV$10),"-"),"-")</f>
        <v>0.37028935185185197</v>
      </c>
      <c r="AX34" s="64">
        <f>IFERROR(IF(COUNTIFS(Matches[TIMEBIN],$B34,Matches[SITE IN],AM$9,Matches[SITE OUT],AV$10)&gt;0,_xlfn.MAXIFS(Matches[JOURNEY TIME],Matches[TIMEBIN],$B34,Matches[SITE IN],AM$9,Matches[SITE OUT],AV$10),"-"),"-")</f>
        <v>0.37028935185185197</v>
      </c>
      <c r="AY34" s="63">
        <f>IFERROR(IF(COUNTIFS(Matches[TIMEBIN],$B34,Matches[SITE IN],AM$9,Matches[SITE OUT],AY$10)&gt;0,_xlfn.MINIFS(Matches[JOURNEY TIME],Matches[TIMEBIN],$B34,Matches[SITE IN],AM$9,Matches[SITE OUT],AY$10),"-"),"-")</f>
        <v>2.7777777777804324E-4</v>
      </c>
      <c r="AZ34" s="63">
        <f>IFERROR(IF(COUNTIFS(Matches[TIMEBIN],$B34,Matches[SITE IN],AM$9,Matches[SITE OUT],AY$10)&gt;0,AVERAGEIFS(Matches[JOURNEY TIME],Matches[TIMEBIN],$B34,Matches[SITE IN],AM$9,Matches[SITE OUT],AY$10),"-"),"-")</f>
        <v>0.12269097222222232</v>
      </c>
      <c r="BA34" s="66">
        <f>IFERROR(IF(COUNTIFS(Matches[TIMEBIN],$B34,Matches[SITE IN],AM$9,Matches[SITE OUT],AY$10)&gt;0,_xlfn.MAXIFS(Matches[JOURNEY TIME],Matches[TIMEBIN],$B34,Matches[SITE IN],AM$9,Matches[SITE OUT],AY$10),"-"),"-")</f>
        <v>0.33748842592592598</v>
      </c>
      <c r="BB34" s="62">
        <f>IFERROR(IF(COUNTIFS(Matches[TIMEBIN],$B34,Matches[SITE IN],BB$9,Matches[SITE OUT],BB$10)&gt;0,_xlfn.MINIFS(Matches[JOURNEY TIME],Matches[TIMEBIN],$B34,Matches[SITE IN],BB$9,Matches[SITE OUT],BB$10),"-"),"-")</f>
        <v>9.2592592592599665E-4</v>
      </c>
      <c r="BC34" s="63">
        <f>IFERROR(IF(COUNTIFS(Matches[TIMEBIN],$B34,Matches[SITE IN],BB$9,Matches[SITE OUT],BB$10)&gt;0,AVERAGEIFS(Matches[JOURNEY TIME],Matches[TIMEBIN],$B34,Matches[SITE IN],BB$9,Matches[SITE OUT],BB$10),"-"),"-")</f>
        <v>1.7013888888891993E-3</v>
      </c>
      <c r="BD34" s="64">
        <f>IFERROR(IF(COUNTIFS(Matches[TIMEBIN],$B34,Matches[SITE IN],BB$9,Matches[SITE OUT],BB$10)&gt;0,_xlfn.MAXIFS(Matches[JOURNEY TIME],Matches[TIMEBIN],$B34,Matches[SITE IN],BB$9,Matches[SITE OUT],BB$10),"-"),"-")</f>
        <v>2.627314814814985E-3</v>
      </c>
      <c r="BE34" s="65" t="str">
        <f>IFERROR(IF(COUNTIFS(Matches[TIMEBIN],$B34,Matches[SITE IN],BB$9,Matches[SITE OUT],BE$10)&gt;0,_xlfn.MINIFS(Matches[JOURNEY TIME],Matches[TIMEBIN],$B34,Matches[SITE IN],BB$9,Matches[SITE OUT],BE$10),"-"),"-")</f>
        <v>-</v>
      </c>
      <c r="BF34" s="63" t="str">
        <f>IFERROR(IF(COUNTIFS(Matches[TIMEBIN],$B34,Matches[SITE IN],BB$9,Matches[SITE OUT],BE$10)&gt;0,AVERAGEIFS(Matches[JOURNEY TIME],Matches[TIMEBIN],$B34,Matches[SITE IN],BB$9,Matches[SITE OUT],BE$10),"-"),"-")</f>
        <v>-</v>
      </c>
      <c r="BG34" s="64" t="str">
        <f>IFERROR(IF(COUNTIFS(Matches[TIMEBIN],$B34,Matches[SITE IN],BB$9,Matches[SITE OUT],BE$10)&gt;0,_xlfn.MAXIFS(Matches[JOURNEY TIME],Matches[TIMEBIN],$B34,Matches[SITE IN],BB$9,Matches[SITE OUT],BE$10),"-"),"-")</f>
        <v>-</v>
      </c>
      <c r="BH34" s="65">
        <f>IFERROR(IF(COUNTIFS(Matches[TIMEBIN],$B34,Matches[SITE IN],BB$9,Matches[SITE OUT],BH$10)&gt;0,_xlfn.MINIFS(Matches[JOURNEY TIME],Matches[TIMEBIN],$B34,Matches[SITE IN],BB$9,Matches[SITE OUT],BH$10),"-"),"-")</f>
        <v>3.3564814814895927E-4</v>
      </c>
      <c r="BI34" s="63">
        <f>IFERROR(IF(COUNTIFS(Matches[TIMEBIN],$B34,Matches[SITE IN],BB$9,Matches[SITE OUT],BH$10)&gt;0,AVERAGEIFS(Matches[JOURNEY TIME],Matches[TIMEBIN],$B34,Matches[SITE IN],BB$9,Matches[SITE OUT],BH$10),"-"),"-")</f>
        <v>4.9768518518547578E-4</v>
      </c>
      <c r="BJ34" s="64">
        <f>IFERROR(IF(COUNTIFS(Matches[TIMEBIN],$B34,Matches[SITE IN],BB$9,Matches[SITE OUT],BH$10)&gt;0,_xlfn.MAXIFS(Matches[JOURNEY TIME],Matches[TIMEBIN],$B34,Matches[SITE IN],BB$9,Matches[SITE OUT],BH$10),"-"),"-")</f>
        <v>6.5972222222199228E-4</v>
      </c>
      <c r="BK34" s="65">
        <f>IFERROR(IF(COUNTIFS(Matches[TIMEBIN],$B34,Matches[SITE IN],BB$9,Matches[SITE OUT],BK$10)&gt;0,_xlfn.MINIFS(Matches[JOURNEY TIME],Matches[TIMEBIN],$B34,Matches[SITE IN],BB$9,Matches[SITE OUT],BK$10),"-"),"-")</f>
        <v>1.5046296296200579E-4</v>
      </c>
      <c r="BL34" s="63">
        <f>IFERROR(IF(COUNTIFS(Matches[TIMEBIN],$B34,Matches[SITE IN],BB$9,Matches[SITE OUT],BK$10)&gt;0,AVERAGEIFS(Matches[JOURNEY TIME],Matches[TIMEBIN],$B34,Matches[SITE IN],BB$9,Matches[SITE OUT],BK$10),"-"),"-")</f>
        <v>9.9780092592592337E-2</v>
      </c>
      <c r="BM34" s="64">
        <f>IFERROR(IF(COUNTIFS(Matches[TIMEBIN],$B34,Matches[SITE IN],BB$9,Matches[SITE OUT],BK$10)&gt;0,_xlfn.MAXIFS(Matches[JOURNEY TIME],Matches[TIMEBIN],$B34,Matches[SITE IN],BB$9,Matches[SITE OUT],BK$10),"-"),"-")</f>
        <v>0.20530092592592603</v>
      </c>
      <c r="BN34" s="63" t="str">
        <f>IFERROR(IF(COUNTIFS(Matches[TIMEBIN],$B34,Matches[SITE IN],BB$9,Matches[SITE OUT],BN$10)&gt;0,_xlfn.MINIFS(Matches[JOURNEY TIME],Matches[TIMEBIN],$B34,Matches[SITE IN],BB$9,Matches[SITE OUT],BN$10),"-"),"-")</f>
        <v>-</v>
      </c>
      <c r="BO34" s="63" t="str">
        <f>IFERROR(IF(COUNTIFS(Matches[TIMEBIN],$B34,Matches[SITE IN],BB$9,Matches[SITE OUT],BN$10)&gt;0,AVERAGEIFS(Matches[JOURNEY TIME],Matches[TIMEBIN],$B34,Matches[SITE IN],BB$9,Matches[SITE OUT],BN$10),"-"),"-")</f>
        <v>-</v>
      </c>
      <c r="BP34" s="67" t="str">
        <f>IFERROR(IF(COUNTIFS(Matches[TIMEBIN],$B34,Matches[SITE IN],BB$9,Matches[SITE OUT],BN$10)&gt;0,_xlfn.MAXIFS(Matches[JOURNEY TIME],Matches[TIMEBIN],$B34,Matches[SITE IN],BB$9,Matches[SITE OUT],BN$10),"-"),"-")</f>
        <v>-</v>
      </c>
    </row>
    <row r="35" spans="2:68">
      <c r="B35" s="54" t="str">
        <v>11:45 - 12:00</v>
      </c>
      <c r="C35" s="55">
        <f>IFERROR(IF(COUNTIFS(Matches[TIMEBIN],$B35,Matches[SITE IN],C$9,Matches[SITE OUT],C$10)&gt;0,_xlfn.MINIFS(Matches[JOURNEY TIME],Matches[TIMEBIN],$B35,Matches[SITE IN],C$9,Matches[SITE OUT],C$10),"-"),"-")</f>
        <v>1.7361111111097172E-4</v>
      </c>
      <c r="D35" s="56">
        <f>IFERROR(IF(COUNTIFS(Matches[TIMEBIN],$B35,Matches[SITE IN],C$9,Matches[SITE OUT],C$10)&gt;0,AVERAGEIFS(Matches[JOURNEY TIME],Matches[TIMEBIN],$B35,Matches[SITE IN],C$9,Matches[SITE OUT],C$10),"-"),"-")</f>
        <v>1.2802211934156309E-2</v>
      </c>
      <c r="E35" s="57">
        <f>IFERROR(IF(COUNTIFS(Matches[TIMEBIN],$B35,Matches[SITE IN],C$9,Matches[SITE OUT],C$10)&gt;0,_xlfn.MAXIFS(Matches[JOURNEY TIME],Matches[TIMEBIN],$B35,Matches[SITE IN],C$9,Matches[SITE OUT],C$10),"-"),"-")</f>
        <v>5.5289351851851964E-2</v>
      </c>
      <c r="F35" s="58">
        <f>IFERROR(IF(COUNTIFS(Matches[TIMEBIN],$B35,Matches[SITE IN],C$9,Matches[SITE OUT],F$10)&gt;0,_xlfn.MINIFS(Matches[JOURNEY TIME],Matches[TIMEBIN],$B35,Matches[SITE IN],C$9,Matches[SITE OUT],F$10),"-"),"-")</f>
        <v>2.5462962962896629E-4</v>
      </c>
      <c r="G35" s="56">
        <f>IFERROR(IF(COUNTIFS(Matches[TIMEBIN],$B35,Matches[SITE IN],C$9,Matches[SITE OUT],F$10)&gt;0,AVERAGEIFS(Matches[JOURNEY TIME],Matches[TIMEBIN],$B35,Matches[SITE IN],C$9,Matches[SITE OUT],F$10),"-"),"-")</f>
        <v>1.1857112794612728E-2</v>
      </c>
      <c r="H35" s="57">
        <f>IFERROR(IF(COUNTIFS(Matches[TIMEBIN],$B35,Matches[SITE IN],C$9,Matches[SITE OUT],F$10)&gt;0,_xlfn.MAXIFS(Matches[JOURNEY TIME],Matches[TIMEBIN],$B35,Matches[SITE IN],C$9,Matches[SITE OUT],F$10),"-"),"-")</f>
        <v>8.0983796296295929E-2</v>
      </c>
      <c r="I35" s="58" t="str">
        <f>IFERROR(IF(COUNTIFS(Matches[TIMEBIN],$B35,Matches[SITE IN],C$9,Matches[SITE OUT],I$10)&gt;0,_xlfn.MINIFS(Matches[JOURNEY TIME],Matches[TIMEBIN],$B35,Matches[SITE IN],C$9,Matches[SITE OUT],I$10),"-"),"-")</f>
        <v>-</v>
      </c>
      <c r="J35" s="56" t="str">
        <f>IFERROR(IF(COUNTIFS(Matches[TIMEBIN],$B35,Matches[SITE IN],C$9,Matches[SITE OUT],I$10)&gt;0,AVERAGEIFS(Matches[JOURNEY TIME],Matches[TIMEBIN],$B35,Matches[SITE IN],C$9,Matches[SITE OUT],I$10),"-"),"-")</f>
        <v>-</v>
      </c>
      <c r="K35" s="57" t="str">
        <f>IFERROR(IF(COUNTIFS(Matches[TIMEBIN],$B35,Matches[SITE IN],C$9,Matches[SITE OUT],I$10)&gt;0,_xlfn.MAXIFS(Matches[JOURNEY TIME],Matches[TIMEBIN],$B35,Matches[SITE IN],C$9,Matches[SITE OUT],I$10),"-"),"-")</f>
        <v>-</v>
      </c>
      <c r="L35" s="58">
        <f>IFERROR(IF(COUNTIFS(Matches[TIMEBIN],$B35,Matches[SITE IN],C$9,Matches[SITE OUT],L$10)&gt;0,_xlfn.MINIFS(Matches[JOURNEY TIME],Matches[TIMEBIN],$B35,Matches[SITE IN],C$9,Matches[SITE OUT],L$10),"-"),"-")</f>
        <v>1.5277777777770174E-3</v>
      </c>
      <c r="M35" s="56">
        <f>IFERROR(IF(COUNTIFS(Matches[TIMEBIN],$B35,Matches[SITE IN],C$9,Matches[SITE OUT],L$10)&gt;0,AVERAGEIFS(Matches[JOURNEY TIME],Matches[TIMEBIN],$B35,Matches[SITE IN],C$9,Matches[SITE OUT],L$10),"-"),"-")</f>
        <v>5.5439814814814664E-2</v>
      </c>
      <c r="N35" s="57">
        <f>IFERROR(IF(COUNTIFS(Matches[TIMEBIN],$B35,Matches[SITE IN],C$9,Matches[SITE OUT],L$10)&gt;0,_xlfn.MAXIFS(Matches[JOURNEY TIME],Matches[TIMEBIN],$B35,Matches[SITE IN],C$9,Matches[SITE OUT],L$10),"-"),"-")</f>
        <v>0.21770833333333295</v>
      </c>
      <c r="O35" s="58">
        <f>IFERROR(IF(COUNTIFS(Matches[TIMEBIN],$B35,Matches[SITE IN],C$9,Matches[SITE OUT],O$10)&gt;0,_xlfn.MINIFS(Matches[JOURNEY TIME],Matches[TIMEBIN],$B35,Matches[SITE IN],C$9,Matches[SITE OUT],O$10),"-"),"-")</f>
        <v>1.7708333333329995E-3</v>
      </c>
      <c r="P35" s="56">
        <f>IFERROR(IF(COUNTIFS(Matches[TIMEBIN],$B35,Matches[SITE IN],C$9,Matches[SITE OUT],O$10)&gt;0,AVERAGEIFS(Matches[JOURNEY TIME],Matches[TIMEBIN],$B35,Matches[SITE IN],C$9,Matches[SITE OUT],O$10),"-"),"-")</f>
        <v>1.7708333333329995E-3</v>
      </c>
      <c r="Q35" s="57">
        <f>IFERROR(IF(COUNTIFS(Matches[TIMEBIN],$B35,Matches[SITE IN],C$9,Matches[SITE OUT],O$10)&gt;0,_xlfn.MAXIFS(Matches[JOURNEY TIME],Matches[TIMEBIN],$B35,Matches[SITE IN],C$9,Matches[SITE OUT],O$10),"-"),"-")</f>
        <v>1.7708333333329995E-3</v>
      </c>
      <c r="R35" s="58">
        <f>IFERROR(IF(COUNTIFS(Matches[TIMEBIN],$B35,Matches[SITE IN],C$9,Matches[SITE OUT],R$10)&gt;0,_xlfn.MINIFS(Matches[JOURNEY TIME],Matches[TIMEBIN],$B35,Matches[SITE IN],C$9,Matches[SITE OUT],R$10),"-"),"-")</f>
        <v>1.3425925925929505E-3</v>
      </c>
      <c r="S35" s="56">
        <f>IFERROR(IF(COUNTIFS(Matches[TIMEBIN],$B35,Matches[SITE IN],C$9,Matches[SITE OUT],R$10)&gt;0,AVERAGEIFS(Matches[JOURNEY TIME],Matches[TIMEBIN],$B35,Matches[SITE IN],C$9,Matches[SITE OUT],R$10),"-"),"-")</f>
        <v>1.3831018518519755E-3</v>
      </c>
      <c r="T35" s="59">
        <f>IFERROR(IF(COUNTIFS(Matches[TIMEBIN],$B35,Matches[SITE IN],C$9,Matches[SITE OUT],R$10)&gt;0,_xlfn.MAXIFS(Matches[JOURNEY TIME],Matches[TIMEBIN],$B35,Matches[SITE IN],C$9,Matches[SITE OUT],R$10),"-"),"-")</f>
        <v>1.4236111111110006E-3</v>
      </c>
      <c r="U35" s="55" t="str">
        <f>IFERROR(IF(COUNTIFS(Matches[TIMEBIN],$B35,Matches[SITE IN],U$9,Matches[SITE OUT],U$10)&gt;0,_xlfn.MINIFS(Matches[JOURNEY TIME],Matches[TIMEBIN],$B35,Matches[SITE IN],U$9,Matches[SITE OUT],U$10),"-"),"-")</f>
        <v>-</v>
      </c>
      <c r="V35" s="56" t="str">
        <f>IFERROR(IF(COUNTIFS(Matches[TIMEBIN],$B35,Matches[SITE IN],U$9,Matches[SITE OUT],U$10)&gt;0,AVERAGEIFS(Matches[JOURNEY TIME],Matches[TIMEBIN],$B35,Matches[SITE IN],U$9,Matches[SITE OUT],U$10),"-"),"-")</f>
        <v>-</v>
      </c>
      <c r="W35" s="59" t="str">
        <f>IFERROR(IF(COUNTIFS(Matches[TIMEBIN],$B35,Matches[SITE IN],U$9,Matches[SITE OUT],U$10)&gt;0,_xlfn.MAXIFS(Matches[JOURNEY TIME],Matches[TIMEBIN],$B35,Matches[SITE IN],U$9,Matches[SITE OUT],U$10),"-"),"-")</f>
        <v>-</v>
      </c>
      <c r="X35" s="55">
        <f>IFERROR(IF(COUNTIFS(Matches[TIMEBIN],$B35,Matches[SITE IN],X$9,Matches[SITE OUT],X$10)&gt;0,_xlfn.MINIFS(Matches[JOURNEY TIME],Matches[TIMEBIN],$B35,Matches[SITE IN],X$9,Matches[SITE OUT],X$10),"-"),"-")</f>
        <v>4.2013888888889905E-3</v>
      </c>
      <c r="Y35" s="56">
        <f>IFERROR(IF(COUNTIFS(Matches[TIMEBIN],$B35,Matches[SITE IN],X$9,Matches[SITE OUT],X$10)&gt;0,AVERAGEIFS(Matches[JOURNEY TIME],Matches[TIMEBIN],$B35,Matches[SITE IN],X$9,Matches[SITE OUT],X$10),"-"),"-")</f>
        <v>4.2013888888889905E-3</v>
      </c>
      <c r="Z35" s="57">
        <f>IFERROR(IF(COUNTIFS(Matches[TIMEBIN],$B35,Matches[SITE IN],X$9,Matches[SITE OUT],X$10)&gt;0,_xlfn.MAXIFS(Matches[JOURNEY TIME],Matches[TIMEBIN],$B35,Matches[SITE IN],X$9,Matches[SITE OUT],X$10),"-"),"-")</f>
        <v>4.2013888888889905E-3</v>
      </c>
      <c r="AA35" s="58">
        <f>IFERROR(IF(COUNTIFS(Matches[TIMEBIN],$B35,Matches[SITE IN],X$9,Matches[SITE OUT],AA$10)&gt;0,_xlfn.MINIFS(Matches[JOURNEY TIME],Matches[TIMEBIN],$B35,Matches[SITE IN],X$9,Matches[SITE OUT],AA$10),"-"),"-")</f>
        <v>5.439814814819921E-4</v>
      </c>
      <c r="AB35" s="56">
        <f>IFERROR(IF(COUNTIFS(Matches[TIMEBIN],$B35,Matches[SITE IN],X$9,Matches[SITE OUT],AA$10)&gt;0,AVERAGEIFS(Matches[JOURNEY TIME],Matches[TIMEBIN],$B35,Matches[SITE IN],X$9,Matches[SITE OUT],AA$10),"-"),"-")</f>
        <v>6.7708333333349469E-4</v>
      </c>
      <c r="AC35" s="57">
        <f>IFERROR(IF(COUNTIFS(Matches[TIMEBIN],$B35,Matches[SITE IN],X$9,Matches[SITE OUT],AA$10)&gt;0,_xlfn.MAXIFS(Matches[JOURNEY TIME],Matches[TIMEBIN],$B35,Matches[SITE IN],X$9,Matches[SITE OUT],AA$10),"-"),"-")</f>
        <v>8.1018518518499727E-4</v>
      </c>
      <c r="AD35" s="58">
        <f>IFERROR(IF(COUNTIFS(Matches[TIMEBIN],$B35,Matches[SITE IN],X$9,Matches[SITE OUT],AD$10)&gt;0,_xlfn.MINIFS(Matches[JOURNEY TIME],Matches[TIMEBIN],$B35,Matches[SITE IN],X$9,Matches[SITE OUT],AD$10),"-"),"-")</f>
        <v>5.7870370370299851E-4</v>
      </c>
      <c r="AE35" s="56">
        <f>IFERROR(IF(COUNTIFS(Matches[TIMEBIN],$B35,Matches[SITE IN],X$9,Matches[SITE OUT],AD$10)&gt;0,AVERAGEIFS(Matches[JOURNEY TIME],Matches[TIMEBIN],$B35,Matches[SITE IN],X$9,Matches[SITE OUT],AD$10),"-"),"-")</f>
        <v>7.7546296296296321E-2</v>
      </c>
      <c r="AF35" s="57">
        <f>IFERROR(IF(COUNTIFS(Matches[TIMEBIN],$B35,Matches[SITE IN],X$9,Matches[SITE OUT],AD$10)&gt;0,_xlfn.MAXIFS(Matches[JOURNEY TIME],Matches[TIMEBIN],$B35,Matches[SITE IN],X$9,Matches[SITE OUT],AD$10),"-"),"-")</f>
        <v>0.22616898148148196</v>
      </c>
      <c r="AG35" s="58" t="str">
        <f>IFERROR(IF(COUNTIFS(Matches[TIMEBIN],$B35,Matches[SITE IN],X$9,Matches[SITE OUT],AG$10)&gt;0,_xlfn.MINIFS(Matches[JOURNEY TIME],Matches[TIMEBIN],$B35,Matches[SITE IN],X$9,Matches[SITE OUT],AG$10),"-"),"-")</f>
        <v>-</v>
      </c>
      <c r="AH35" s="56" t="str">
        <f>IFERROR(IF(COUNTIFS(Matches[TIMEBIN],$B35,Matches[SITE IN],X$9,Matches[SITE OUT],AG$10)&gt;0,AVERAGEIFS(Matches[JOURNEY TIME],Matches[TIMEBIN],$B35,Matches[SITE IN],X$9,Matches[SITE OUT],AG$10),"-"),"-")</f>
        <v>-</v>
      </c>
      <c r="AI35" s="57" t="str">
        <f>IFERROR(IF(COUNTIFS(Matches[TIMEBIN],$B35,Matches[SITE IN],X$9,Matches[SITE OUT],AG$10)&gt;0,_xlfn.MAXIFS(Matches[JOURNEY TIME],Matches[TIMEBIN],$B35,Matches[SITE IN],X$9,Matches[SITE OUT],AG$10),"-"),"-")</f>
        <v>-</v>
      </c>
      <c r="AJ35" s="56">
        <f>IFERROR(IF(COUNTIFS(Matches[TIMEBIN],$B35,Matches[SITE IN],X$9,Matches[SITE OUT],AJ$10)&gt;0,_xlfn.MINIFS(Matches[JOURNEY TIME],Matches[TIMEBIN],$B35,Matches[SITE IN],X$9,Matches[SITE OUT],AJ$10),"-"),"-")</f>
        <v>3.3101851851859987E-3</v>
      </c>
      <c r="AK35" s="56">
        <f>IFERROR(IF(COUNTIFS(Matches[TIMEBIN],$B35,Matches[SITE IN],X$9,Matches[SITE OUT],AJ$10)&gt;0,AVERAGEIFS(Matches[JOURNEY TIME],Matches[TIMEBIN],$B35,Matches[SITE IN],X$9,Matches[SITE OUT],AJ$10),"-"),"-")</f>
        <v>3.3101851851859987E-3</v>
      </c>
      <c r="AL35" s="59">
        <f>IFERROR(IF(COUNTIFS(Matches[TIMEBIN],$B35,Matches[SITE IN],X$9,Matches[SITE OUT],AJ$10)&gt;0,_xlfn.MAXIFS(Matches[JOURNEY TIME],Matches[TIMEBIN],$B35,Matches[SITE IN],X$9,Matches[SITE OUT],AJ$10),"-"),"-")</f>
        <v>3.3101851851859987E-3</v>
      </c>
      <c r="AM35" s="55">
        <f>IFERROR(IF(COUNTIFS(Matches[TIMEBIN],$B35,Matches[SITE IN],AM$9,Matches[SITE OUT],AM$10)&gt;0,_xlfn.MINIFS(Matches[JOURNEY TIME],Matches[TIMEBIN],$B35,Matches[SITE IN],AM$9,Matches[SITE OUT],AM$10),"-"),"-")</f>
        <v>2.5347222222220078E-3</v>
      </c>
      <c r="AN35" s="56">
        <f>IFERROR(IF(COUNTIFS(Matches[TIMEBIN],$B35,Matches[SITE IN],AM$9,Matches[SITE OUT],AM$10)&gt;0,AVERAGEIFS(Matches[JOURNEY TIME],Matches[TIMEBIN],$B35,Matches[SITE IN],AM$9,Matches[SITE OUT],AM$10),"-"),"-")</f>
        <v>2.5347222222220078E-3</v>
      </c>
      <c r="AO35" s="57">
        <f>IFERROR(IF(COUNTIFS(Matches[TIMEBIN],$B35,Matches[SITE IN],AM$9,Matches[SITE OUT],AM$10)&gt;0,_xlfn.MAXIFS(Matches[JOURNEY TIME],Matches[TIMEBIN],$B35,Matches[SITE IN],AM$9,Matches[SITE OUT],AM$10),"-"),"-")</f>
        <v>2.5347222222220078E-3</v>
      </c>
      <c r="AP35" s="58" t="str">
        <f>IFERROR(IF(COUNTIFS(Matches[TIMEBIN],$B35,Matches[SITE IN],AM$9,Matches[SITE OUT],AP$10)&gt;0,_xlfn.MINIFS(Matches[JOURNEY TIME],Matches[TIMEBIN],$B35,Matches[SITE IN],AM$9,Matches[SITE OUT],AP$10),"-"),"-")</f>
        <v>-</v>
      </c>
      <c r="AQ35" s="56" t="str">
        <f>IFERROR(IF(COUNTIFS(Matches[TIMEBIN],$B35,Matches[SITE IN],AM$9,Matches[SITE OUT],AP$10)&gt;0,AVERAGEIFS(Matches[JOURNEY TIME],Matches[TIMEBIN],$B35,Matches[SITE IN],AM$9,Matches[SITE OUT],AP$10),"-"),"-")</f>
        <v>-</v>
      </c>
      <c r="AR35" s="57" t="str">
        <f>IFERROR(IF(COUNTIFS(Matches[TIMEBIN],$B35,Matches[SITE IN],AM$9,Matches[SITE OUT],AP$10)&gt;0,_xlfn.MAXIFS(Matches[JOURNEY TIME],Matches[TIMEBIN],$B35,Matches[SITE IN],AM$9,Matches[SITE OUT],AP$10),"-"),"-")</f>
        <v>-</v>
      </c>
      <c r="AS35" s="58">
        <f>IFERROR(IF(COUNTIFS(Matches[TIMEBIN],$B35,Matches[SITE IN],AM$9,Matches[SITE OUT],AS$10)&gt;0,_xlfn.MINIFS(Matches[JOURNEY TIME],Matches[TIMEBIN],$B35,Matches[SITE IN],AM$9,Matches[SITE OUT],AS$10),"-"),"-")</f>
        <v>1.1689814814810351E-3</v>
      </c>
      <c r="AT35" s="56">
        <f>IFERROR(IF(COUNTIFS(Matches[TIMEBIN],$B35,Matches[SITE IN],AM$9,Matches[SITE OUT],AS$10)&gt;0,AVERAGEIFS(Matches[JOURNEY TIME],Matches[TIMEBIN],$B35,Matches[SITE IN],AM$9,Matches[SITE OUT],AS$10),"-"),"-")</f>
        <v>0.12016493055555551</v>
      </c>
      <c r="AU35" s="57">
        <f>IFERROR(IF(COUNTIFS(Matches[TIMEBIN],$B35,Matches[SITE IN],AM$9,Matches[SITE OUT],AS$10)&gt;0,_xlfn.MAXIFS(Matches[JOURNEY TIME],Matches[TIMEBIN],$B35,Matches[SITE IN],AM$9,Matches[SITE OUT],AS$10),"-"),"-")</f>
        <v>0.27092592592592596</v>
      </c>
      <c r="AV35" s="58">
        <f>IFERROR(IF(COUNTIFS(Matches[TIMEBIN],$B35,Matches[SITE IN],AM$9,Matches[SITE OUT],AV$10)&gt;0,_xlfn.MINIFS(Matches[JOURNEY TIME],Matches[TIMEBIN],$B35,Matches[SITE IN],AM$9,Matches[SITE OUT],AV$10),"-"),"-")</f>
        <v>0.46329861111111104</v>
      </c>
      <c r="AW35" s="56">
        <f>IFERROR(IF(COUNTIFS(Matches[TIMEBIN],$B35,Matches[SITE IN],AM$9,Matches[SITE OUT],AV$10)&gt;0,AVERAGEIFS(Matches[JOURNEY TIME],Matches[TIMEBIN],$B35,Matches[SITE IN],AM$9,Matches[SITE OUT],AV$10),"-"),"-")</f>
        <v>0.46329861111111104</v>
      </c>
      <c r="AX35" s="57">
        <f>IFERROR(IF(COUNTIFS(Matches[TIMEBIN],$B35,Matches[SITE IN],AM$9,Matches[SITE OUT],AV$10)&gt;0,_xlfn.MAXIFS(Matches[JOURNEY TIME],Matches[TIMEBIN],$B35,Matches[SITE IN],AM$9,Matches[SITE OUT],AV$10),"-"),"-")</f>
        <v>0.46329861111111104</v>
      </c>
      <c r="AY35" s="56">
        <f>IFERROR(IF(COUNTIFS(Matches[TIMEBIN],$B35,Matches[SITE IN],AM$9,Matches[SITE OUT],AY$10)&gt;0,_xlfn.MINIFS(Matches[JOURNEY TIME],Matches[TIMEBIN],$B35,Matches[SITE IN],AM$9,Matches[SITE OUT],AY$10),"-"),"-")</f>
        <v>3.1249999999999334E-4</v>
      </c>
      <c r="AZ35" s="56">
        <f>IFERROR(IF(COUNTIFS(Matches[TIMEBIN],$B35,Matches[SITE IN],AM$9,Matches[SITE OUT],AY$10)&gt;0,AVERAGEIFS(Matches[JOURNEY TIME],Matches[TIMEBIN],$B35,Matches[SITE IN],AM$9,Matches[SITE OUT],AY$10),"-"),"-")</f>
        <v>4.6525462962963005E-2</v>
      </c>
      <c r="BA35" s="59">
        <f>IFERROR(IF(COUNTIFS(Matches[TIMEBIN],$B35,Matches[SITE IN],AM$9,Matches[SITE OUT],AY$10)&gt;0,_xlfn.MAXIFS(Matches[JOURNEY TIME],Matches[TIMEBIN],$B35,Matches[SITE IN],AM$9,Matches[SITE OUT],AY$10),"-"),"-")</f>
        <v>0.23113425925925901</v>
      </c>
      <c r="BB35" s="55">
        <f>IFERROR(IF(COUNTIFS(Matches[TIMEBIN],$B35,Matches[SITE IN],BB$9,Matches[SITE OUT],BB$10)&gt;0,_xlfn.MINIFS(Matches[JOURNEY TIME],Matches[TIMEBIN],$B35,Matches[SITE IN],BB$9,Matches[SITE OUT],BB$10),"-"),"-")</f>
        <v>1.0069444444439912E-3</v>
      </c>
      <c r="BC35" s="56">
        <f>IFERROR(IF(COUNTIFS(Matches[TIMEBIN],$B35,Matches[SITE IN],BB$9,Matches[SITE OUT],BB$10)&gt;0,AVERAGEIFS(Matches[JOURNEY TIME],Matches[TIMEBIN],$B35,Matches[SITE IN],BB$9,Matches[SITE OUT],BB$10),"-"),"-")</f>
        <v>1.8865740740739989E-3</v>
      </c>
      <c r="BD35" s="57">
        <f>IFERROR(IF(COUNTIFS(Matches[TIMEBIN],$B35,Matches[SITE IN],BB$9,Matches[SITE OUT],BB$10)&gt;0,_xlfn.MAXIFS(Matches[JOURNEY TIME],Matches[TIMEBIN],$B35,Matches[SITE IN],BB$9,Matches[SITE OUT],BB$10),"-"),"-")</f>
        <v>4.9421296296300321E-3</v>
      </c>
      <c r="BE35" s="58">
        <f>IFERROR(IF(COUNTIFS(Matches[TIMEBIN],$B35,Matches[SITE IN],BB$9,Matches[SITE OUT],BE$10)&gt;0,_xlfn.MINIFS(Matches[JOURNEY TIME],Matches[TIMEBIN],$B35,Matches[SITE IN],BB$9,Matches[SITE OUT],BE$10),"-"),"-")</f>
        <v>8.1018518518599647E-4</v>
      </c>
      <c r="BF35" s="56">
        <f>IFERROR(IF(COUNTIFS(Matches[TIMEBIN],$B35,Matches[SITE IN],BB$9,Matches[SITE OUT],BE$10)&gt;0,AVERAGEIFS(Matches[JOURNEY TIME],Matches[TIMEBIN],$B35,Matches[SITE IN],BB$9,Matches[SITE OUT],BE$10),"-"),"-")</f>
        <v>8.1018518518599647E-4</v>
      </c>
      <c r="BG35" s="57">
        <f>IFERROR(IF(COUNTIFS(Matches[TIMEBIN],$B35,Matches[SITE IN],BB$9,Matches[SITE OUT],BE$10)&gt;0,_xlfn.MAXIFS(Matches[JOURNEY TIME],Matches[TIMEBIN],$B35,Matches[SITE IN],BB$9,Matches[SITE OUT],BE$10),"-"),"-")</f>
        <v>8.1018518518599647E-4</v>
      </c>
      <c r="BH35" s="58">
        <f>IFERROR(IF(COUNTIFS(Matches[TIMEBIN],$B35,Matches[SITE IN],BB$9,Matches[SITE OUT],BH$10)&gt;0,_xlfn.MINIFS(Matches[JOURNEY TIME],Matches[TIMEBIN],$B35,Matches[SITE IN],BB$9,Matches[SITE OUT],BH$10),"-"),"-")</f>
        <v>3.8194444444400455E-4</v>
      </c>
      <c r="BI35" s="56">
        <f>IFERROR(IF(COUNTIFS(Matches[TIMEBIN],$B35,Matches[SITE IN],BB$9,Matches[SITE OUT],BH$10)&gt;0,AVERAGEIFS(Matches[JOURNEY TIME],Matches[TIMEBIN],$B35,Matches[SITE IN],BB$9,Matches[SITE OUT],BH$10),"-"),"-")</f>
        <v>8.2754629629624987E-4</v>
      </c>
      <c r="BJ35" s="57">
        <f>IFERROR(IF(COUNTIFS(Matches[TIMEBIN],$B35,Matches[SITE IN],BB$9,Matches[SITE OUT],BH$10)&gt;0,_xlfn.MAXIFS(Matches[JOURNEY TIME],Matches[TIMEBIN],$B35,Matches[SITE IN],BB$9,Matches[SITE OUT],BH$10),"-"),"-")</f>
        <v>1.3310185185190226E-3</v>
      </c>
      <c r="BK35" s="58">
        <f>IFERROR(IF(COUNTIFS(Matches[TIMEBIN],$B35,Matches[SITE IN],BB$9,Matches[SITE OUT],BK$10)&gt;0,_xlfn.MINIFS(Matches[JOURNEY TIME],Matches[TIMEBIN],$B35,Matches[SITE IN],BB$9,Matches[SITE OUT],BK$10),"-"),"-")</f>
        <v>1.6203703703698835E-4</v>
      </c>
      <c r="BL35" s="56">
        <f>IFERROR(IF(COUNTIFS(Matches[TIMEBIN],$B35,Matches[SITE IN],BB$9,Matches[SITE OUT],BK$10)&gt;0,AVERAGEIFS(Matches[JOURNEY TIME],Matches[TIMEBIN],$B35,Matches[SITE IN],BB$9,Matches[SITE OUT],BK$10),"-"),"-")</f>
        <v>1.0387731481482504E-3</v>
      </c>
      <c r="BM35" s="57">
        <f>IFERROR(IF(COUNTIFS(Matches[TIMEBIN],$B35,Matches[SITE IN],BB$9,Matches[SITE OUT],BK$10)&gt;0,_xlfn.MAXIFS(Matches[JOURNEY TIME],Matches[TIMEBIN],$B35,Matches[SITE IN],BB$9,Matches[SITE OUT],BK$10),"-"),"-")</f>
        <v>3.6111111111110095E-3</v>
      </c>
      <c r="BN35" s="56" t="str">
        <f>IFERROR(IF(COUNTIFS(Matches[TIMEBIN],$B35,Matches[SITE IN],BB$9,Matches[SITE OUT],BN$10)&gt;0,_xlfn.MINIFS(Matches[JOURNEY TIME],Matches[TIMEBIN],$B35,Matches[SITE IN],BB$9,Matches[SITE OUT],BN$10),"-"),"-")</f>
        <v>-</v>
      </c>
      <c r="BO35" s="56" t="str">
        <f>IFERROR(IF(COUNTIFS(Matches[TIMEBIN],$B35,Matches[SITE IN],BB$9,Matches[SITE OUT],BN$10)&gt;0,AVERAGEIFS(Matches[JOURNEY TIME],Matches[TIMEBIN],$B35,Matches[SITE IN],BB$9,Matches[SITE OUT],BN$10),"-"),"-")</f>
        <v>-</v>
      </c>
      <c r="BP35" s="60" t="str">
        <f>IFERROR(IF(COUNTIFS(Matches[TIMEBIN],$B35,Matches[SITE IN],BB$9,Matches[SITE OUT],BN$10)&gt;0,_xlfn.MAXIFS(Matches[JOURNEY TIME],Matches[TIMEBIN],$B35,Matches[SITE IN],BB$9,Matches[SITE OUT],BN$10),"-"),"-")</f>
        <v>-</v>
      </c>
    </row>
    <row r="36" spans="2:68">
      <c r="B36" s="61" t="str">
        <v>12:00 - 12:15</v>
      </c>
      <c r="C36" s="62">
        <f>IFERROR(IF(COUNTIFS(Matches[TIMEBIN],$B36,Matches[SITE IN],C$9,Matches[SITE OUT],C$10)&gt;0,_xlfn.MINIFS(Matches[JOURNEY TIME],Matches[TIMEBIN],$B36,Matches[SITE IN],C$9,Matches[SITE OUT],C$10),"-"),"-")</f>
        <v>1.6203703703698835E-4</v>
      </c>
      <c r="D36" s="63">
        <f>IFERROR(IF(COUNTIFS(Matches[TIMEBIN],$B36,Matches[SITE IN],C$9,Matches[SITE OUT],C$10)&gt;0,AVERAGEIFS(Matches[JOURNEY TIME],Matches[TIMEBIN],$B36,Matches[SITE IN],C$9,Matches[SITE OUT],C$10),"-"),"-")</f>
        <v>2.2629886831275585E-2</v>
      </c>
      <c r="E36" s="64">
        <f>IFERROR(IF(COUNTIFS(Matches[TIMEBIN],$B36,Matches[SITE IN],C$9,Matches[SITE OUT],C$10)&gt;0,_xlfn.MAXIFS(Matches[JOURNEY TIME],Matches[TIMEBIN],$B36,Matches[SITE IN],C$9,Matches[SITE OUT],C$10),"-"),"-")</f>
        <v>0.19109953703703708</v>
      </c>
      <c r="F36" s="65">
        <f>IFERROR(IF(COUNTIFS(Matches[TIMEBIN],$B36,Matches[SITE IN],C$9,Matches[SITE OUT],F$10)&gt;0,_xlfn.MINIFS(Matches[JOURNEY TIME],Matches[TIMEBIN],$B36,Matches[SITE IN],C$9,Matches[SITE OUT],F$10),"-"),"-")</f>
        <v>4.8611111111107608E-4</v>
      </c>
      <c r="G36" s="63">
        <f>IFERROR(IF(COUNTIFS(Matches[TIMEBIN],$B36,Matches[SITE IN],C$9,Matches[SITE OUT],F$10)&gt;0,AVERAGEIFS(Matches[JOURNEY TIME],Matches[TIMEBIN],$B36,Matches[SITE IN],C$9,Matches[SITE OUT],F$10),"-"),"-")</f>
        <v>1.1759982638888895E-2</v>
      </c>
      <c r="H36" s="64">
        <f>IFERROR(IF(COUNTIFS(Matches[TIMEBIN],$B36,Matches[SITE IN],C$9,Matches[SITE OUT],F$10)&gt;0,_xlfn.MAXIFS(Matches[JOURNEY TIME],Matches[TIMEBIN],$B36,Matches[SITE IN],C$9,Matches[SITE OUT],F$10),"-"),"-")</f>
        <v>0.11230324074074005</v>
      </c>
      <c r="I36" s="65" t="str">
        <f>IFERROR(IF(COUNTIFS(Matches[TIMEBIN],$B36,Matches[SITE IN],C$9,Matches[SITE OUT],I$10)&gt;0,_xlfn.MINIFS(Matches[JOURNEY TIME],Matches[TIMEBIN],$B36,Matches[SITE IN],C$9,Matches[SITE OUT],I$10),"-"),"-")</f>
        <v>-</v>
      </c>
      <c r="J36" s="63" t="str">
        <f>IFERROR(IF(COUNTIFS(Matches[TIMEBIN],$B36,Matches[SITE IN],C$9,Matches[SITE OUT],I$10)&gt;0,AVERAGEIFS(Matches[JOURNEY TIME],Matches[TIMEBIN],$B36,Matches[SITE IN],C$9,Matches[SITE OUT],I$10),"-"),"-")</f>
        <v>-</v>
      </c>
      <c r="K36" s="64" t="str">
        <f>IFERROR(IF(COUNTIFS(Matches[TIMEBIN],$B36,Matches[SITE IN],C$9,Matches[SITE OUT],I$10)&gt;0,_xlfn.MAXIFS(Matches[JOURNEY TIME],Matches[TIMEBIN],$B36,Matches[SITE IN],C$9,Matches[SITE OUT],I$10),"-"),"-")</f>
        <v>-</v>
      </c>
      <c r="L36" s="65">
        <f>IFERROR(IF(COUNTIFS(Matches[TIMEBIN],$B36,Matches[SITE IN],C$9,Matches[SITE OUT],L$10)&gt;0,_xlfn.MINIFS(Matches[JOURNEY TIME],Matches[TIMEBIN],$B36,Matches[SITE IN],C$9,Matches[SITE OUT],L$10),"-"),"-")</f>
        <v>2.0254629629630205E-3</v>
      </c>
      <c r="M36" s="63">
        <f>IFERROR(IF(COUNTIFS(Matches[TIMEBIN],$B36,Matches[SITE IN],C$9,Matches[SITE OUT],L$10)&gt;0,AVERAGEIFS(Matches[JOURNEY TIME],Matches[TIMEBIN],$B36,Matches[SITE IN],C$9,Matches[SITE OUT],L$10),"-"),"-")</f>
        <v>6.707609953703686E-2</v>
      </c>
      <c r="N36" s="64">
        <f>IFERROR(IF(COUNTIFS(Matches[TIMEBIN],$B36,Matches[SITE IN],C$9,Matches[SITE OUT],L$10)&gt;0,_xlfn.MAXIFS(Matches[JOURNEY TIME],Matches[TIMEBIN],$B36,Matches[SITE IN],C$9,Matches[SITE OUT],L$10),"-"),"-")</f>
        <v>0.32815972222222201</v>
      </c>
      <c r="O36" s="65">
        <f>IFERROR(IF(COUNTIFS(Matches[TIMEBIN],$B36,Matches[SITE IN],C$9,Matches[SITE OUT],O$10)&gt;0,_xlfn.MINIFS(Matches[JOURNEY TIME],Matches[TIMEBIN],$B36,Matches[SITE IN],C$9,Matches[SITE OUT],O$10),"-"),"-")</f>
        <v>9.9537037037000786E-4</v>
      </c>
      <c r="P36" s="63">
        <f>IFERROR(IF(COUNTIFS(Matches[TIMEBIN],$B36,Matches[SITE IN],C$9,Matches[SITE OUT],O$10)&gt;0,AVERAGEIFS(Matches[JOURNEY TIME],Matches[TIMEBIN],$B36,Matches[SITE IN],C$9,Matches[SITE OUT],O$10),"-"),"-")</f>
        <v>9.9537037037000786E-4</v>
      </c>
      <c r="Q36" s="64">
        <f>IFERROR(IF(COUNTIFS(Matches[TIMEBIN],$B36,Matches[SITE IN],C$9,Matches[SITE OUT],O$10)&gt;0,_xlfn.MAXIFS(Matches[JOURNEY TIME],Matches[TIMEBIN],$B36,Matches[SITE IN],C$9,Matches[SITE OUT],O$10),"-"),"-")</f>
        <v>9.9537037037000786E-4</v>
      </c>
      <c r="R36" s="65">
        <f>IFERROR(IF(COUNTIFS(Matches[TIMEBIN],$B36,Matches[SITE IN],C$9,Matches[SITE OUT],R$10)&gt;0,_xlfn.MINIFS(Matches[JOURNEY TIME],Matches[TIMEBIN],$B36,Matches[SITE IN],C$9,Matches[SITE OUT],R$10),"-"),"-")</f>
        <v>1.2384259259250463E-3</v>
      </c>
      <c r="S36" s="63">
        <f>IFERROR(IF(COUNTIFS(Matches[TIMEBIN],$B36,Matches[SITE IN],C$9,Matches[SITE OUT],R$10)&gt;0,AVERAGEIFS(Matches[JOURNEY TIME],Matches[TIMEBIN],$B36,Matches[SITE IN],C$9,Matches[SITE OUT],R$10),"-"),"-")</f>
        <v>2.4112654320983529E-3</v>
      </c>
      <c r="T36" s="66">
        <f>IFERROR(IF(COUNTIFS(Matches[TIMEBIN],$B36,Matches[SITE IN],C$9,Matches[SITE OUT],R$10)&gt;0,_xlfn.MAXIFS(Matches[JOURNEY TIME],Matches[TIMEBIN],$B36,Matches[SITE IN],C$9,Matches[SITE OUT],R$10),"-"),"-")</f>
        <v>4.7106481481480333E-3</v>
      </c>
      <c r="U36" s="62" t="str">
        <f>IFERROR(IF(COUNTIFS(Matches[TIMEBIN],$B36,Matches[SITE IN],U$9,Matches[SITE OUT],U$10)&gt;0,_xlfn.MINIFS(Matches[JOURNEY TIME],Matches[TIMEBIN],$B36,Matches[SITE IN],U$9,Matches[SITE OUT],U$10),"-"),"-")</f>
        <v>-</v>
      </c>
      <c r="V36" s="63" t="str">
        <f>IFERROR(IF(COUNTIFS(Matches[TIMEBIN],$B36,Matches[SITE IN],U$9,Matches[SITE OUT],U$10)&gt;0,AVERAGEIFS(Matches[JOURNEY TIME],Matches[TIMEBIN],$B36,Matches[SITE IN],U$9,Matches[SITE OUT],U$10),"-"),"-")</f>
        <v>-</v>
      </c>
      <c r="W36" s="66" t="str">
        <f>IFERROR(IF(COUNTIFS(Matches[TIMEBIN],$B36,Matches[SITE IN],U$9,Matches[SITE OUT],U$10)&gt;0,_xlfn.MAXIFS(Matches[JOURNEY TIME],Matches[TIMEBIN],$B36,Matches[SITE IN],U$9,Matches[SITE OUT],U$10),"-"),"-")</f>
        <v>-</v>
      </c>
      <c r="X36" s="62" t="str">
        <f>IFERROR(IF(COUNTIFS(Matches[TIMEBIN],$B36,Matches[SITE IN],X$9,Matches[SITE OUT],X$10)&gt;0,_xlfn.MINIFS(Matches[JOURNEY TIME],Matches[TIMEBIN],$B36,Matches[SITE IN],X$9,Matches[SITE OUT],X$10),"-"),"-")</f>
        <v>-</v>
      </c>
      <c r="Y36" s="63" t="str">
        <f>IFERROR(IF(COUNTIFS(Matches[TIMEBIN],$B36,Matches[SITE IN],X$9,Matches[SITE OUT],X$10)&gt;0,AVERAGEIFS(Matches[JOURNEY TIME],Matches[TIMEBIN],$B36,Matches[SITE IN],X$9,Matches[SITE OUT],X$10),"-"),"-")</f>
        <v>-</v>
      </c>
      <c r="Z36" s="64" t="str">
        <f>IFERROR(IF(COUNTIFS(Matches[TIMEBIN],$B36,Matches[SITE IN],X$9,Matches[SITE OUT],X$10)&gt;0,_xlfn.MAXIFS(Matches[JOURNEY TIME],Matches[TIMEBIN],$B36,Matches[SITE IN],X$9,Matches[SITE OUT],X$10),"-"),"-")</f>
        <v>-</v>
      </c>
      <c r="AA36" s="65">
        <f>IFERROR(IF(COUNTIFS(Matches[TIMEBIN],$B36,Matches[SITE IN],X$9,Matches[SITE OUT],AA$10)&gt;0,_xlfn.MINIFS(Matches[JOURNEY TIME],Matches[TIMEBIN],$B36,Matches[SITE IN],X$9,Matches[SITE OUT],AA$10),"-"),"-")</f>
        <v>4.7453703703692618E-4</v>
      </c>
      <c r="AB36" s="63">
        <f>IFERROR(IF(COUNTIFS(Matches[TIMEBIN],$B36,Matches[SITE IN],X$9,Matches[SITE OUT],AA$10)&gt;0,AVERAGEIFS(Matches[JOURNEY TIME],Matches[TIMEBIN],$B36,Matches[SITE IN],X$9,Matches[SITE OUT],AA$10),"-"),"-")</f>
        <v>6.3314043209876658E-2</v>
      </c>
      <c r="AC36" s="64">
        <f>IFERROR(IF(COUNTIFS(Matches[TIMEBIN],$B36,Matches[SITE IN],X$9,Matches[SITE OUT],AA$10)&gt;0,_xlfn.MAXIFS(Matches[JOURNEY TIME],Matches[TIMEBIN],$B36,Matches[SITE IN],X$9,Matches[SITE OUT],AA$10),"-"),"-")</f>
        <v>0.18767361111111103</v>
      </c>
      <c r="AD36" s="65">
        <f>IFERROR(IF(COUNTIFS(Matches[TIMEBIN],$B36,Matches[SITE IN],X$9,Matches[SITE OUT],AD$10)&gt;0,_xlfn.MINIFS(Matches[JOURNEY TIME],Matches[TIMEBIN],$B36,Matches[SITE IN],X$9,Matches[SITE OUT],AD$10),"-"),"-")</f>
        <v>3.4722222222305366E-4</v>
      </c>
      <c r="AE36" s="63">
        <f>IFERROR(IF(COUNTIFS(Matches[TIMEBIN],$B36,Matches[SITE IN],X$9,Matches[SITE OUT],AD$10)&gt;0,AVERAGEIFS(Matches[JOURNEY TIME],Matches[TIMEBIN],$B36,Matches[SITE IN],X$9,Matches[SITE OUT],AD$10),"-"),"-")</f>
        <v>3.4722222222305366E-4</v>
      </c>
      <c r="AF36" s="64">
        <f>IFERROR(IF(COUNTIFS(Matches[TIMEBIN],$B36,Matches[SITE IN],X$9,Matches[SITE OUT],AD$10)&gt;0,_xlfn.MAXIFS(Matches[JOURNEY TIME],Matches[TIMEBIN],$B36,Matches[SITE IN],X$9,Matches[SITE OUT],AD$10),"-"),"-")</f>
        <v>3.4722222222305366E-4</v>
      </c>
      <c r="AG36" s="65" t="str">
        <f>IFERROR(IF(COUNTIFS(Matches[TIMEBIN],$B36,Matches[SITE IN],X$9,Matches[SITE OUT],AG$10)&gt;0,_xlfn.MINIFS(Matches[JOURNEY TIME],Matches[TIMEBIN],$B36,Matches[SITE IN],X$9,Matches[SITE OUT],AG$10),"-"),"-")</f>
        <v>-</v>
      </c>
      <c r="AH36" s="63" t="str">
        <f>IFERROR(IF(COUNTIFS(Matches[TIMEBIN],$B36,Matches[SITE IN],X$9,Matches[SITE OUT],AG$10)&gt;0,AVERAGEIFS(Matches[JOURNEY TIME],Matches[TIMEBIN],$B36,Matches[SITE IN],X$9,Matches[SITE OUT],AG$10),"-"),"-")</f>
        <v>-</v>
      </c>
      <c r="AI36" s="64" t="str">
        <f>IFERROR(IF(COUNTIFS(Matches[TIMEBIN],$B36,Matches[SITE IN],X$9,Matches[SITE OUT],AG$10)&gt;0,_xlfn.MAXIFS(Matches[JOURNEY TIME],Matches[TIMEBIN],$B36,Matches[SITE IN],X$9,Matches[SITE OUT],AG$10),"-"),"-")</f>
        <v>-</v>
      </c>
      <c r="AJ36" s="63">
        <f>IFERROR(IF(COUNTIFS(Matches[TIMEBIN],$B36,Matches[SITE IN],X$9,Matches[SITE OUT],AJ$10)&gt;0,_xlfn.MINIFS(Matches[JOURNEY TIME],Matches[TIMEBIN],$B36,Matches[SITE IN],X$9,Matches[SITE OUT],AJ$10),"-"),"-")</f>
        <v>1.4004629629629228E-3</v>
      </c>
      <c r="AK36" s="63">
        <f>IFERROR(IF(COUNTIFS(Matches[TIMEBIN],$B36,Matches[SITE IN],X$9,Matches[SITE OUT],AJ$10)&gt;0,AVERAGEIFS(Matches[JOURNEY TIME],Matches[TIMEBIN],$B36,Matches[SITE IN],X$9,Matches[SITE OUT],AJ$10),"-"),"-")</f>
        <v>1.4004629629629228E-3</v>
      </c>
      <c r="AL36" s="66">
        <f>IFERROR(IF(COUNTIFS(Matches[TIMEBIN],$B36,Matches[SITE IN],X$9,Matches[SITE OUT],AJ$10)&gt;0,_xlfn.MAXIFS(Matches[JOURNEY TIME],Matches[TIMEBIN],$B36,Matches[SITE IN],X$9,Matches[SITE OUT],AJ$10),"-"),"-")</f>
        <v>1.4004629629629228E-3</v>
      </c>
      <c r="AM36" s="62">
        <f>IFERROR(IF(COUNTIFS(Matches[TIMEBIN],$B36,Matches[SITE IN],AM$9,Matches[SITE OUT],AM$10)&gt;0,_xlfn.MINIFS(Matches[JOURNEY TIME],Matches[TIMEBIN],$B36,Matches[SITE IN],AM$9,Matches[SITE OUT],AM$10),"-"),"-")</f>
        <v>1.0995370370370239E-3</v>
      </c>
      <c r="AN36" s="63">
        <f>IFERROR(IF(COUNTIFS(Matches[TIMEBIN],$B36,Matches[SITE IN],AM$9,Matches[SITE OUT],AM$10)&gt;0,AVERAGEIFS(Matches[JOURNEY TIME],Matches[TIMEBIN],$B36,Matches[SITE IN],AM$9,Matches[SITE OUT],AM$10),"-"),"-")</f>
        <v>5.4513888888890194E-3</v>
      </c>
      <c r="AO36" s="64">
        <f>IFERROR(IF(COUNTIFS(Matches[TIMEBIN],$B36,Matches[SITE IN],AM$9,Matches[SITE OUT],AM$10)&gt;0,_xlfn.MAXIFS(Matches[JOURNEY TIME],Matches[TIMEBIN],$B36,Matches[SITE IN],AM$9,Matches[SITE OUT],AM$10),"-"),"-")</f>
        <v>9.8032407407410149E-3</v>
      </c>
      <c r="AP36" s="65" t="str">
        <f>IFERROR(IF(COUNTIFS(Matches[TIMEBIN],$B36,Matches[SITE IN],AM$9,Matches[SITE OUT],AP$10)&gt;0,_xlfn.MINIFS(Matches[JOURNEY TIME],Matches[TIMEBIN],$B36,Matches[SITE IN],AM$9,Matches[SITE OUT],AP$10),"-"),"-")</f>
        <v>-</v>
      </c>
      <c r="AQ36" s="63" t="str">
        <f>IFERROR(IF(COUNTIFS(Matches[TIMEBIN],$B36,Matches[SITE IN],AM$9,Matches[SITE OUT],AP$10)&gt;0,AVERAGEIFS(Matches[JOURNEY TIME],Matches[TIMEBIN],$B36,Matches[SITE IN],AM$9,Matches[SITE OUT],AP$10),"-"),"-")</f>
        <v>-</v>
      </c>
      <c r="AR36" s="64" t="str">
        <f>IFERROR(IF(COUNTIFS(Matches[TIMEBIN],$B36,Matches[SITE IN],AM$9,Matches[SITE OUT],AP$10)&gt;0,_xlfn.MAXIFS(Matches[JOURNEY TIME],Matches[TIMEBIN],$B36,Matches[SITE IN],AM$9,Matches[SITE OUT],AP$10),"-"),"-")</f>
        <v>-</v>
      </c>
      <c r="AS36" s="65">
        <f>IFERROR(IF(COUNTIFS(Matches[TIMEBIN],$B36,Matches[SITE IN],AM$9,Matches[SITE OUT],AS$10)&gt;0,_xlfn.MINIFS(Matches[JOURNEY TIME],Matches[TIMEBIN],$B36,Matches[SITE IN],AM$9,Matches[SITE OUT],AS$10),"-"),"-")</f>
        <v>4.2824074074099272E-4</v>
      </c>
      <c r="AT36" s="63">
        <f>IFERROR(IF(COUNTIFS(Matches[TIMEBIN],$B36,Matches[SITE IN],AM$9,Matches[SITE OUT],AS$10)&gt;0,AVERAGEIFS(Matches[JOURNEY TIME],Matches[TIMEBIN],$B36,Matches[SITE IN],AM$9,Matches[SITE OUT],AS$10),"-"),"-")</f>
        <v>9.1221064814815164E-2</v>
      </c>
      <c r="AU36" s="64">
        <f>IFERROR(IF(COUNTIFS(Matches[TIMEBIN],$B36,Matches[SITE IN],AM$9,Matches[SITE OUT],AS$10)&gt;0,_xlfn.MAXIFS(Matches[JOURNEY TIME],Matches[TIMEBIN],$B36,Matches[SITE IN],AM$9,Matches[SITE OUT],AS$10),"-"),"-")</f>
        <v>0.29942129629629699</v>
      </c>
      <c r="AV36" s="65">
        <f>IFERROR(IF(COUNTIFS(Matches[TIMEBIN],$B36,Matches[SITE IN],AM$9,Matches[SITE OUT],AV$10)&gt;0,_xlfn.MINIFS(Matches[JOURNEY TIME],Matches[TIMEBIN],$B36,Matches[SITE IN],AM$9,Matches[SITE OUT],AV$10),"-"),"-")</f>
        <v>3.4722222222194343E-4</v>
      </c>
      <c r="AW36" s="63">
        <f>IFERROR(IF(COUNTIFS(Matches[TIMEBIN],$B36,Matches[SITE IN],AM$9,Matches[SITE OUT],AV$10)&gt;0,AVERAGEIFS(Matches[JOURNEY TIME],Matches[TIMEBIN],$B36,Matches[SITE IN],AM$9,Matches[SITE OUT],AV$10),"-"),"-")</f>
        <v>0.11912422839506198</v>
      </c>
      <c r="AX36" s="64">
        <f>IFERROR(IF(COUNTIFS(Matches[TIMEBIN],$B36,Matches[SITE IN],AM$9,Matches[SITE OUT],AV$10)&gt;0,_xlfn.MAXIFS(Matches[JOURNEY TIME],Matches[TIMEBIN],$B36,Matches[SITE IN],AM$9,Matches[SITE OUT],AV$10),"-"),"-")</f>
        <v>0.35539351851851897</v>
      </c>
      <c r="AY36" s="63">
        <f>IFERROR(IF(COUNTIFS(Matches[TIMEBIN],$B36,Matches[SITE IN],AM$9,Matches[SITE OUT],AY$10)&gt;0,_xlfn.MINIFS(Matches[JOURNEY TIME],Matches[TIMEBIN],$B36,Matches[SITE IN],AM$9,Matches[SITE OUT],AY$10),"-"),"-")</f>
        <v>3.9351851851798791E-4</v>
      </c>
      <c r="AZ36" s="63">
        <f>IFERROR(IF(COUNTIFS(Matches[TIMEBIN],$B36,Matches[SITE IN],AM$9,Matches[SITE OUT],AY$10)&gt;0,AVERAGEIFS(Matches[JOURNEY TIME],Matches[TIMEBIN],$B36,Matches[SITE IN],AM$9,Matches[SITE OUT],AY$10),"-"),"-")</f>
        <v>7.427951388888876E-2</v>
      </c>
      <c r="BA36" s="66">
        <f>IFERROR(IF(COUNTIFS(Matches[TIMEBIN],$B36,Matches[SITE IN],AM$9,Matches[SITE OUT],AY$10)&gt;0,_xlfn.MAXIFS(Matches[JOURNEY TIME],Matches[TIMEBIN],$B36,Matches[SITE IN],AM$9,Matches[SITE OUT],AY$10),"-"),"-")</f>
        <v>0.19858796296296299</v>
      </c>
      <c r="BB36" s="62">
        <f>IFERROR(IF(COUNTIFS(Matches[TIMEBIN],$B36,Matches[SITE IN],BB$9,Matches[SITE OUT],BB$10)&gt;0,_xlfn.MINIFS(Matches[JOURNEY TIME],Matches[TIMEBIN],$B36,Matches[SITE IN],BB$9,Matches[SITE OUT],BB$10),"-"),"-")</f>
        <v>9.0277777777802992E-4</v>
      </c>
      <c r="BC36" s="63">
        <f>IFERROR(IF(COUNTIFS(Matches[TIMEBIN],$B36,Matches[SITE IN],BB$9,Matches[SITE OUT],BB$10)&gt;0,AVERAGEIFS(Matches[JOURNEY TIME],Matches[TIMEBIN],$B36,Matches[SITE IN],BB$9,Matches[SITE OUT],BB$10),"-"),"-")</f>
        <v>1.8240740740742111E-3</v>
      </c>
      <c r="BD36" s="64">
        <f>IFERROR(IF(COUNTIFS(Matches[TIMEBIN],$B36,Matches[SITE IN],BB$9,Matches[SITE OUT],BB$10)&gt;0,_xlfn.MAXIFS(Matches[JOURNEY TIME],Matches[TIMEBIN],$B36,Matches[SITE IN],BB$9,Matches[SITE OUT],BB$10),"-"),"-")</f>
        <v>3.6458333333330151E-3</v>
      </c>
      <c r="BE36" s="65" t="str">
        <f>IFERROR(IF(COUNTIFS(Matches[TIMEBIN],$B36,Matches[SITE IN],BB$9,Matches[SITE OUT],BE$10)&gt;0,_xlfn.MINIFS(Matches[JOURNEY TIME],Matches[TIMEBIN],$B36,Matches[SITE IN],BB$9,Matches[SITE OUT],BE$10),"-"),"-")</f>
        <v>-</v>
      </c>
      <c r="BF36" s="63" t="str">
        <f>IFERROR(IF(COUNTIFS(Matches[TIMEBIN],$B36,Matches[SITE IN],BB$9,Matches[SITE OUT],BE$10)&gt;0,AVERAGEIFS(Matches[JOURNEY TIME],Matches[TIMEBIN],$B36,Matches[SITE IN],BB$9,Matches[SITE OUT],BE$10),"-"),"-")</f>
        <v>-</v>
      </c>
      <c r="BG36" s="64" t="str">
        <f>IFERROR(IF(COUNTIFS(Matches[TIMEBIN],$B36,Matches[SITE IN],BB$9,Matches[SITE OUT],BE$10)&gt;0,_xlfn.MAXIFS(Matches[JOURNEY TIME],Matches[TIMEBIN],$B36,Matches[SITE IN],BB$9,Matches[SITE OUT],BE$10),"-"),"-")</f>
        <v>-</v>
      </c>
      <c r="BH36" s="65">
        <f>IFERROR(IF(COUNTIFS(Matches[TIMEBIN],$B36,Matches[SITE IN],BB$9,Matches[SITE OUT],BH$10)&gt;0,_xlfn.MINIFS(Matches[JOURNEY TIME],Matches[TIMEBIN],$B36,Matches[SITE IN],BB$9,Matches[SITE OUT],BH$10),"-"),"-")</f>
        <v>3.2870370370370328E-3</v>
      </c>
      <c r="BI36" s="63">
        <f>IFERROR(IF(COUNTIFS(Matches[TIMEBIN],$B36,Matches[SITE IN],BB$9,Matches[SITE OUT],BH$10)&gt;0,AVERAGEIFS(Matches[JOURNEY TIME],Matches[TIMEBIN],$B36,Matches[SITE IN],BB$9,Matches[SITE OUT],BH$10),"-"),"-")</f>
        <v>3.2870370370370328E-3</v>
      </c>
      <c r="BJ36" s="64">
        <f>IFERROR(IF(COUNTIFS(Matches[TIMEBIN],$B36,Matches[SITE IN],BB$9,Matches[SITE OUT],BH$10)&gt;0,_xlfn.MAXIFS(Matches[JOURNEY TIME],Matches[TIMEBIN],$B36,Matches[SITE IN],BB$9,Matches[SITE OUT],BH$10),"-"),"-")</f>
        <v>3.2870370370370328E-3</v>
      </c>
      <c r="BK36" s="65">
        <f>IFERROR(IF(COUNTIFS(Matches[TIMEBIN],$B36,Matches[SITE IN],BB$9,Matches[SITE OUT],BK$10)&gt;0,_xlfn.MINIFS(Matches[JOURNEY TIME],Matches[TIMEBIN],$B36,Matches[SITE IN],BB$9,Matches[SITE OUT],BK$10),"-"),"-")</f>
        <v>1.2731481481498275E-4</v>
      </c>
      <c r="BL36" s="63">
        <f>IFERROR(IF(COUNTIFS(Matches[TIMEBIN],$B36,Matches[SITE IN],BB$9,Matches[SITE OUT],BK$10)&gt;0,AVERAGEIFS(Matches[JOURNEY TIME],Matches[TIMEBIN],$B36,Matches[SITE IN],BB$9,Matches[SITE OUT],BK$10),"-"),"-")</f>
        <v>0.13172453703703701</v>
      </c>
      <c r="BM36" s="64">
        <f>IFERROR(IF(COUNTIFS(Matches[TIMEBIN],$B36,Matches[SITE IN],BB$9,Matches[SITE OUT],BK$10)&gt;0,_xlfn.MAXIFS(Matches[JOURNEY TIME],Matches[TIMEBIN],$B36,Matches[SITE IN],BB$9,Matches[SITE OUT],BK$10),"-"),"-")</f>
        <v>0.38452546296296297</v>
      </c>
      <c r="BN36" s="63">
        <f>IFERROR(IF(COUNTIFS(Matches[TIMEBIN],$B36,Matches[SITE IN],BB$9,Matches[SITE OUT],BN$10)&gt;0,_xlfn.MINIFS(Matches[JOURNEY TIME],Matches[TIMEBIN],$B36,Matches[SITE IN],BB$9,Matches[SITE OUT],BN$10),"-"),"-")</f>
        <v>3.6111111111110983E-2</v>
      </c>
      <c r="BO36" s="63">
        <f>IFERROR(IF(COUNTIFS(Matches[TIMEBIN],$B36,Matches[SITE IN],BB$9,Matches[SITE OUT],BN$10)&gt;0,AVERAGEIFS(Matches[JOURNEY TIME],Matches[TIMEBIN],$B36,Matches[SITE IN],BB$9,Matches[SITE OUT],BN$10),"-"),"-")</f>
        <v>3.6111111111110983E-2</v>
      </c>
      <c r="BP36" s="67">
        <f>IFERROR(IF(COUNTIFS(Matches[TIMEBIN],$B36,Matches[SITE IN],BB$9,Matches[SITE OUT],BN$10)&gt;0,_xlfn.MAXIFS(Matches[JOURNEY TIME],Matches[TIMEBIN],$B36,Matches[SITE IN],BB$9,Matches[SITE OUT],BN$10),"-"),"-")</f>
        <v>3.6111111111110983E-2</v>
      </c>
    </row>
    <row r="37" spans="2:68">
      <c r="B37" s="54" t="str">
        <v>12:15 - 12:30</v>
      </c>
      <c r="C37" s="55">
        <f>IFERROR(IF(COUNTIFS(Matches[TIMEBIN],$B37,Matches[SITE IN],C$9,Matches[SITE OUT],C$10)&gt;0,_xlfn.MINIFS(Matches[JOURNEY TIME],Matches[TIMEBIN],$B37,Matches[SITE IN],C$9,Matches[SITE OUT],C$10),"-"),"-")</f>
        <v>2.3148148148199876E-4</v>
      </c>
      <c r="D37" s="56">
        <f>IFERROR(IF(COUNTIFS(Matches[TIMEBIN],$B37,Matches[SITE IN],C$9,Matches[SITE OUT],C$10)&gt;0,AVERAGEIFS(Matches[JOURNEY TIME],Matches[TIMEBIN],$B37,Matches[SITE IN],C$9,Matches[SITE OUT],C$10),"-"),"-")</f>
        <v>2.0623713991769668E-2</v>
      </c>
      <c r="E37" s="57">
        <f>IFERROR(IF(COUNTIFS(Matches[TIMEBIN],$B37,Matches[SITE IN],C$9,Matches[SITE OUT],C$10)&gt;0,_xlfn.MAXIFS(Matches[JOURNEY TIME],Matches[TIMEBIN],$B37,Matches[SITE IN],C$9,Matches[SITE OUT],C$10),"-"),"-")</f>
        <v>0.17721064814814791</v>
      </c>
      <c r="F37" s="58">
        <f>IFERROR(IF(COUNTIFS(Matches[TIMEBIN],$B37,Matches[SITE IN],C$9,Matches[SITE OUT],F$10)&gt;0,_xlfn.MINIFS(Matches[JOURNEY TIME],Matches[TIMEBIN],$B37,Matches[SITE IN],C$9,Matches[SITE OUT],F$10),"-"),"-")</f>
        <v>7.986111111110139E-4</v>
      </c>
      <c r="G37" s="56">
        <f>IFERROR(IF(COUNTIFS(Matches[TIMEBIN],$B37,Matches[SITE IN],C$9,Matches[SITE OUT],F$10)&gt;0,AVERAGEIFS(Matches[JOURNEY TIME],Matches[TIMEBIN],$B37,Matches[SITE IN],C$9,Matches[SITE OUT],F$10),"-"),"-")</f>
        <v>2.3206983024691485E-2</v>
      </c>
      <c r="H37" s="57">
        <f>IFERROR(IF(COUNTIFS(Matches[TIMEBIN],$B37,Matches[SITE IN],C$9,Matches[SITE OUT],F$10)&gt;0,_xlfn.MAXIFS(Matches[JOURNEY TIME],Matches[TIMEBIN],$B37,Matches[SITE IN],C$9,Matches[SITE OUT],F$10),"-"),"-")</f>
        <v>0.12152777777777801</v>
      </c>
      <c r="I37" s="58" t="str">
        <f>IFERROR(IF(COUNTIFS(Matches[TIMEBIN],$B37,Matches[SITE IN],C$9,Matches[SITE OUT],I$10)&gt;0,_xlfn.MINIFS(Matches[JOURNEY TIME],Matches[TIMEBIN],$B37,Matches[SITE IN],C$9,Matches[SITE OUT],I$10),"-"),"-")</f>
        <v>-</v>
      </c>
      <c r="J37" s="56" t="str">
        <f>IFERROR(IF(COUNTIFS(Matches[TIMEBIN],$B37,Matches[SITE IN],C$9,Matches[SITE OUT],I$10)&gt;0,AVERAGEIFS(Matches[JOURNEY TIME],Matches[TIMEBIN],$B37,Matches[SITE IN],C$9,Matches[SITE OUT],I$10),"-"),"-")</f>
        <v>-</v>
      </c>
      <c r="K37" s="57" t="str">
        <f>IFERROR(IF(COUNTIFS(Matches[TIMEBIN],$B37,Matches[SITE IN],C$9,Matches[SITE OUT],I$10)&gt;0,_xlfn.MAXIFS(Matches[JOURNEY TIME],Matches[TIMEBIN],$B37,Matches[SITE IN],C$9,Matches[SITE OUT],I$10),"-"),"-")</f>
        <v>-</v>
      </c>
      <c r="L37" s="58">
        <f>IFERROR(IF(COUNTIFS(Matches[TIMEBIN],$B37,Matches[SITE IN],C$9,Matches[SITE OUT],L$10)&gt;0,_xlfn.MINIFS(Matches[JOURNEY TIME],Matches[TIMEBIN],$B37,Matches[SITE IN],C$9,Matches[SITE OUT],L$10),"-"),"-")</f>
        <v>1.493055555556011E-3</v>
      </c>
      <c r="M37" s="56">
        <f>IFERROR(IF(COUNTIFS(Matches[TIMEBIN],$B37,Matches[SITE IN],C$9,Matches[SITE OUT],L$10)&gt;0,AVERAGEIFS(Matches[JOURNEY TIME],Matches[TIMEBIN],$B37,Matches[SITE IN],C$9,Matches[SITE OUT],L$10),"-"),"-")</f>
        <v>3.7905092592591858E-3</v>
      </c>
      <c r="N37" s="57">
        <f>IFERROR(IF(COUNTIFS(Matches[TIMEBIN],$B37,Matches[SITE IN],C$9,Matches[SITE OUT],L$10)&gt;0,_xlfn.MAXIFS(Matches[JOURNEY TIME],Matches[TIMEBIN],$B37,Matches[SITE IN],C$9,Matches[SITE OUT],L$10),"-"),"-")</f>
        <v>1.187500000000008E-2</v>
      </c>
      <c r="O37" s="58">
        <f>IFERROR(IF(COUNTIFS(Matches[TIMEBIN],$B37,Matches[SITE IN],C$9,Matches[SITE OUT],O$10)&gt;0,_xlfn.MINIFS(Matches[JOURNEY TIME],Matches[TIMEBIN],$B37,Matches[SITE IN],C$9,Matches[SITE OUT],O$10),"-"),"-")</f>
        <v>1.087962962962985E-3</v>
      </c>
      <c r="P37" s="56">
        <f>IFERROR(IF(COUNTIFS(Matches[TIMEBIN],$B37,Matches[SITE IN],C$9,Matches[SITE OUT],O$10)&gt;0,AVERAGEIFS(Matches[JOURNEY TIME],Matches[TIMEBIN],$B37,Matches[SITE IN],C$9,Matches[SITE OUT],O$10),"-"),"-")</f>
        <v>6.8877314814814961E-2</v>
      </c>
      <c r="Q37" s="57">
        <f>IFERROR(IF(COUNTIFS(Matches[TIMEBIN],$B37,Matches[SITE IN],C$9,Matches[SITE OUT],O$10)&gt;0,_xlfn.MAXIFS(Matches[JOURNEY TIME],Matches[TIMEBIN],$B37,Matches[SITE IN],C$9,Matches[SITE OUT],O$10),"-"),"-")</f>
        <v>0.19857638888888896</v>
      </c>
      <c r="R37" s="58">
        <f>IFERROR(IF(COUNTIFS(Matches[TIMEBIN],$B37,Matches[SITE IN],C$9,Matches[SITE OUT],R$10)&gt;0,_xlfn.MINIFS(Matches[JOURNEY TIME],Matches[TIMEBIN],$B37,Matches[SITE IN],C$9,Matches[SITE OUT],R$10),"-"),"-")</f>
        <v>5.4398148148104841E-4</v>
      </c>
      <c r="S37" s="56">
        <f>IFERROR(IF(COUNTIFS(Matches[TIMEBIN],$B37,Matches[SITE IN],C$9,Matches[SITE OUT],R$10)&gt;0,AVERAGEIFS(Matches[JOURNEY TIME],Matches[TIMEBIN],$B37,Matches[SITE IN],C$9,Matches[SITE OUT],R$10),"-"),"-")</f>
        <v>1.328703703703793E-3</v>
      </c>
      <c r="T37" s="59">
        <f>IFERROR(IF(COUNTIFS(Matches[TIMEBIN],$B37,Matches[SITE IN],C$9,Matches[SITE OUT],R$10)&gt;0,_xlfn.MAXIFS(Matches[JOURNEY TIME],Matches[TIMEBIN],$B37,Matches[SITE IN],C$9,Matches[SITE OUT],R$10),"-"),"-")</f>
        <v>1.7939814814819099E-3</v>
      </c>
      <c r="U37" s="55" t="str">
        <f>IFERROR(IF(COUNTIFS(Matches[TIMEBIN],$B37,Matches[SITE IN],U$9,Matches[SITE OUT],U$10)&gt;0,_xlfn.MINIFS(Matches[JOURNEY TIME],Matches[TIMEBIN],$B37,Matches[SITE IN],U$9,Matches[SITE OUT],U$10),"-"),"-")</f>
        <v>-</v>
      </c>
      <c r="V37" s="56" t="str">
        <f>IFERROR(IF(COUNTIFS(Matches[TIMEBIN],$B37,Matches[SITE IN],U$9,Matches[SITE OUT],U$10)&gt;0,AVERAGEIFS(Matches[JOURNEY TIME],Matches[TIMEBIN],$B37,Matches[SITE IN],U$9,Matches[SITE OUT],U$10),"-"),"-")</f>
        <v>-</v>
      </c>
      <c r="W37" s="59" t="str">
        <f>IFERROR(IF(COUNTIFS(Matches[TIMEBIN],$B37,Matches[SITE IN],U$9,Matches[SITE OUT],U$10)&gt;0,_xlfn.MAXIFS(Matches[JOURNEY TIME],Matches[TIMEBIN],$B37,Matches[SITE IN],U$9,Matches[SITE OUT],U$10),"-"),"-")</f>
        <v>-</v>
      </c>
      <c r="X37" s="55">
        <f>IFERROR(IF(COUNTIFS(Matches[TIMEBIN],$B37,Matches[SITE IN],X$9,Matches[SITE OUT],X$10)&gt;0,_xlfn.MINIFS(Matches[JOURNEY TIME],Matches[TIMEBIN],$B37,Matches[SITE IN],X$9,Matches[SITE OUT],X$10),"-"),"-")</f>
        <v>3.46064814814806E-3</v>
      </c>
      <c r="Y37" s="56">
        <f>IFERROR(IF(COUNTIFS(Matches[TIMEBIN],$B37,Matches[SITE IN],X$9,Matches[SITE OUT],X$10)&gt;0,AVERAGEIFS(Matches[JOURNEY TIME],Matches[TIMEBIN],$B37,Matches[SITE IN],X$9,Matches[SITE OUT],X$10),"-"),"-")</f>
        <v>3.8541666666665475E-3</v>
      </c>
      <c r="Z37" s="57">
        <f>IFERROR(IF(COUNTIFS(Matches[TIMEBIN],$B37,Matches[SITE IN],X$9,Matches[SITE OUT],X$10)&gt;0,_xlfn.MAXIFS(Matches[JOURNEY TIME],Matches[TIMEBIN],$B37,Matches[SITE IN],X$9,Matches[SITE OUT],X$10),"-"),"-")</f>
        <v>4.247685185185035E-3</v>
      </c>
      <c r="AA37" s="58" t="str">
        <f>IFERROR(IF(COUNTIFS(Matches[TIMEBIN],$B37,Matches[SITE IN],X$9,Matches[SITE OUT],AA$10)&gt;0,_xlfn.MINIFS(Matches[JOURNEY TIME],Matches[TIMEBIN],$B37,Matches[SITE IN],X$9,Matches[SITE OUT],AA$10),"-"),"-")</f>
        <v>-</v>
      </c>
      <c r="AB37" s="56" t="str">
        <f>IFERROR(IF(COUNTIFS(Matches[TIMEBIN],$B37,Matches[SITE IN],X$9,Matches[SITE OUT],AA$10)&gt;0,AVERAGEIFS(Matches[JOURNEY TIME],Matches[TIMEBIN],$B37,Matches[SITE IN],X$9,Matches[SITE OUT],AA$10),"-"),"-")</f>
        <v>-</v>
      </c>
      <c r="AC37" s="57" t="str">
        <f>IFERROR(IF(COUNTIFS(Matches[TIMEBIN],$B37,Matches[SITE IN],X$9,Matches[SITE OUT],AA$10)&gt;0,_xlfn.MAXIFS(Matches[JOURNEY TIME],Matches[TIMEBIN],$B37,Matches[SITE IN],X$9,Matches[SITE OUT],AA$10),"-"),"-")</f>
        <v>-</v>
      </c>
      <c r="AD37" s="58">
        <f>IFERROR(IF(COUNTIFS(Matches[TIMEBIN],$B37,Matches[SITE IN],X$9,Matches[SITE OUT],AD$10)&gt;0,_xlfn.MINIFS(Matches[JOURNEY TIME],Matches[TIMEBIN],$B37,Matches[SITE IN],X$9,Matches[SITE OUT],AD$10),"-"),"-")</f>
        <v>9.502314814815005E-3</v>
      </c>
      <c r="AE37" s="56">
        <f>IFERROR(IF(COUNTIFS(Matches[TIMEBIN],$B37,Matches[SITE IN],X$9,Matches[SITE OUT],AD$10)&gt;0,AVERAGEIFS(Matches[JOURNEY TIME],Matches[TIMEBIN],$B37,Matches[SITE IN],X$9,Matches[SITE OUT],AD$10),"-"),"-")</f>
        <v>9.502314814815005E-3</v>
      </c>
      <c r="AF37" s="57">
        <f>IFERROR(IF(COUNTIFS(Matches[TIMEBIN],$B37,Matches[SITE IN],X$9,Matches[SITE OUT],AD$10)&gt;0,_xlfn.MAXIFS(Matches[JOURNEY TIME],Matches[TIMEBIN],$B37,Matches[SITE IN],X$9,Matches[SITE OUT],AD$10),"-"),"-")</f>
        <v>9.502314814815005E-3</v>
      </c>
      <c r="AG37" s="58">
        <f>IFERROR(IF(COUNTIFS(Matches[TIMEBIN],$B37,Matches[SITE IN],X$9,Matches[SITE OUT],AG$10)&gt;0,_xlfn.MINIFS(Matches[JOURNEY TIME],Matches[TIMEBIN],$B37,Matches[SITE IN],X$9,Matches[SITE OUT],AG$10),"-"),"-")</f>
        <v>0.15849537037037098</v>
      </c>
      <c r="AH37" s="56">
        <f>IFERROR(IF(COUNTIFS(Matches[TIMEBIN],$B37,Matches[SITE IN],X$9,Matches[SITE OUT],AG$10)&gt;0,AVERAGEIFS(Matches[JOURNEY TIME],Matches[TIMEBIN],$B37,Matches[SITE IN],X$9,Matches[SITE OUT],AG$10),"-"),"-")</f>
        <v>0.15849537037037098</v>
      </c>
      <c r="AI37" s="57">
        <f>IFERROR(IF(COUNTIFS(Matches[TIMEBIN],$B37,Matches[SITE IN],X$9,Matches[SITE OUT],AG$10)&gt;0,_xlfn.MAXIFS(Matches[JOURNEY TIME],Matches[TIMEBIN],$B37,Matches[SITE IN],X$9,Matches[SITE OUT],AG$10),"-"),"-")</f>
        <v>0.15849537037037098</v>
      </c>
      <c r="AJ37" s="56">
        <f>IFERROR(IF(COUNTIFS(Matches[TIMEBIN],$B37,Matches[SITE IN],X$9,Matches[SITE OUT],AJ$10)&gt;0,_xlfn.MINIFS(Matches[JOURNEY TIME],Matches[TIMEBIN],$B37,Matches[SITE IN],X$9,Matches[SITE OUT],AJ$10),"-"),"-")</f>
        <v>6.3657407407391453E-4</v>
      </c>
      <c r="AK37" s="56">
        <f>IFERROR(IF(COUNTIFS(Matches[TIMEBIN],$B37,Matches[SITE IN],X$9,Matches[SITE OUT],AJ$10)&gt;0,AVERAGEIFS(Matches[JOURNEY TIME],Matches[TIMEBIN],$B37,Matches[SITE IN],X$9,Matches[SITE OUT],AJ$10),"-"),"-")</f>
        <v>6.3657407407391453E-4</v>
      </c>
      <c r="AL37" s="59">
        <f>IFERROR(IF(COUNTIFS(Matches[TIMEBIN],$B37,Matches[SITE IN],X$9,Matches[SITE OUT],AJ$10)&gt;0,_xlfn.MAXIFS(Matches[JOURNEY TIME],Matches[TIMEBIN],$B37,Matches[SITE IN],X$9,Matches[SITE OUT],AJ$10),"-"),"-")</f>
        <v>6.3657407407391453E-4</v>
      </c>
      <c r="AM37" s="55">
        <f>IFERROR(IF(COUNTIFS(Matches[TIMEBIN],$B37,Matches[SITE IN],AM$9,Matches[SITE OUT],AM$10)&gt;0,_xlfn.MINIFS(Matches[JOURNEY TIME],Matches[TIMEBIN],$B37,Matches[SITE IN],AM$9,Matches[SITE OUT],AM$10),"-"),"-")</f>
        <v>1.6550925925929993E-3</v>
      </c>
      <c r="AN37" s="56">
        <f>IFERROR(IF(COUNTIFS(Matches[TIMEBIN],$B37,Matches[SITE IN],AM$9,Matches[SITE OUT],AM$10)&gt;0,AVERAGEIFS(Matches[JOURNEY TIME],Matches[TIMEBIN],$B37,Matches[SITE IN],AM$9,Matches[SITE OUT],AM$10),"-"),"-")</f>
        <v>3.7239583333337489E-3</v>
      </c>
      <c r="AO37" s="57">
        <f>IFERROR(IF(COUNTIFS(Matches[TIMEBIN],$B37,Matches[SITE IN],AM$9,Matches[SITE OUT],AM$10)&gt;0,_xlfn.MAXIFS(Matches[JOURNEY TIME],Matches[TIMEBIN],$B37,Matches[SITE IN],AM$9,Matches[SITE OUT],AM$10),"-"),"-")</f>
        <v>5.5555555555559799E-3</v>
      </c>
      <c r="AP37" s="58" t="str">
        <f>IFERROR(IF(COUNTIFS(Matches[TIMEBIN],$B37,Matches[SITE IN],AM$9,Matches[SITE OUT],AP$10)&gt;0,_xlfn.MINIFS(Matches[JOURNEY TIME],Matches[TIMEBIN],$B37,Matches[SITE IN],AM$9,Matches[SITE OUT],AP$10),"-"),"-")</f>
        <v>-</v>
      </c>
      <c r="AQ37" s="56" t="str">
        <f>IFERROR(IF(COUNTIFS(Matches[TIMEBIN],$B37,Matches[SITE IN],AM$9,Matches[SITE OUT],AP$10)&gt;0,AVERAGEIFS(Matches[JOURNEY TIME],Matches[TIMEBIN],$B37,Matches[SITE IN],AM$9,Matches[SITE OUT],AP$10),"-"),"-")</f>
        <v>-</v>
      </c>
      <c r="AR37" s="57" t="str">
        <f>IFERROR(IF(COUNTIFS(Matches[TIMEBIN],$B37,Matches[SITE IN],AM$9,Matches[SITE OUT],AP$10)&gt;0,_xlfn.MAXIFS(Matches[JOURNEY TIME],Matches[TIMEBIN],$B37,Matches[SITE IN],AM$9,Matches[SITE OUT],AP$10),"-"),"-")</f>
        <v>-</v>
      </c>
      <c r="AS37" s="58">
        <f>IFERROR(IF(COUNTIFS(Matches[TIMEBIN],$B37,Matches[SITE IN],AM$9,Matches[SITE OUT],AS$10)&gt;0,_xlfn.MINIFS(Matches[JOURNEY TIME],Matches[TIMEBIN],$B37,Matches[SITE IN],AM$9,Matches[SITE OUT],AS$10),"-"),"-")</f>
        <v>0.13770833333333399</v>
      </c>
      <c r="AT37" s="56">
        <f>IFERROR(IF(COUNTIFS(Matches[TIMEBIN],$B37,Matches[SITE IN],AM$9,Matches[SITE OUT],AS$10)&gt;0,AVERAGEIFS(Matches[JOURNEY TIME],Matches[TIMEBIN],$B37,Matches[SITE IN],AM$9,Matches[SITE OUT],AS$10),"-"),"-")</f>
        <v>0.17158564814814825</v>
      </c>
      <c r="AU37" s="57">
        <f>IFERROR(IF(COUNTIFS(Matches[TIMEBIN],$B37,Matches[SITE IN],AM$9,Matches[SITE OUT],AS$10)&gt;0,_xlfn.MAXIFS(Matches[JOURNEY TIME],Matches[TIMEBIN],$B37,Matches[SITE IN],AM$9,Matches[SITE OUT],AS$10),"-"),"-")</f>
        <v>0.23564814814814805</v>
      </c>
      <c r="AV37" s="58">
        <f>IFERROR(IF(COUNTIFS(Matches[TIMEBIN],$B37,Matches[SITE IN],AM$9,Matches[SITE OUT],AV$10)&gt;0,_xlfn.MINIFS(Matches[JOURNEY TIME],Matches[TIMEBIN],$B37,Matches[SITE IN],AM$9,Matches[SITE OUT],AV$10),"-"),"-")</f>
        <v>1.0532407407399802E-3</v>
      </c>
      <c r="AW37" s="56">
        <f>IFERROR(IF(COUNTIFS(Matches[TIMEBIN],$B37,Matches[SITE IN],AM$9,Matches[SITE OUT],AV$10)&gt;0,AVERAGEIFS(Matches[JOURNEY TIME],Matches[TIMEBIN],$B37,Matches[SITE IN],AM$9,Matches[SITE OUT],AV$10),"-"),"-")</f>
        <v>0.13144386574074077</v>
      </c>
      <c r="AX37" s="57">
        <f>IFERROR(IF(COUNTIFS(Matches[TIMEBIN],$B37,Matches[SITE IN],AM$9,Matches[SITE OUT],AV$10)&gt;0,_xlfn.MAXIFS(Matches[JOURNEY TIME],Matches[TIMEBIN],$B37,Matches[SITE IN],AM$9,Matches[SITE OUT],AV$10),"-"),"-")</f>
        <v>0.28276620370370398</v>
      </c>
      <c r="AY37" s="56">
        <f>IFERROR(IF(COUNTIFS(Matches[TIMEBIN],$B37,Matches[SITE IN],AM$9,Matches[SITE OUT],AY$10)&gt;0,_xlfn.MINIFS(Matches[JOURNEY TIME],Matches[TIMEBIN],$B37,Matches[SITE IN],AM$9,Matches[SITE OUT],AY$10),"-"),"-")</f>
        <v>2.7777777777804324E-4</v>
      </c>
      <c r="AZ37" s="56">
        <f>IFERROR(IF(COUNTIFS(Matches[TIMEBIN],$B37,Matches[SITE IN],AM$9,Matches[SITE OUT],AY$10)&gt;0,AVERAGEIFS(Matches[JOURNEY TIME],Matches[TIMEBIN],$B37,Matches[SITE IN],AM$9,Matches[SITE OUT],AY$10),"-"),"-")</f>
        <v>3.3950617283969492E-4</v>
      </c>
      <c r="BA37" s="59">
        <f>IFERROR(IF(COUNTIFS(Matches[TIMEBIN],$B37,Matches[SITE IN],AM$9,Matches[SITE OUT],AY$10)&gt;0,_xlfn.MAXIFS(Matches[JOURNEY TIME],Matches[TIMEBIN],$B37,Matches[SITE IN],AM$9,Matches[SITE OUT],AY$10),"-"),"-")</f>
        <v>3.9351851851898711E-4</v>
      </c>
      <c r="BB37" s="55">
        <f>IFERROR(IF(COUNTIFS(Matches[TIMEBIN],$B37,Matches[SITE IN],BB$9,Matches[SITE OUT],BB$10)&gt;0,_xlfn.MINIFS(Matches[JOURNEY TIME],Matches[TIMEBIN],$B37,Matches[SITE IN],BB$9,Matches[SITE OUT],BB$10),"-"),"-")</f>
        <v>1.1458333333329573E-3</v>
      </c>
      <c r="BC37" s="56">
        <f>IFERROR(IF(COUNTIFS(Matches[TIMEBIN],$B37,Matches[SITE IN],BB$9,Matches[SITE OUT],BB$10)&gt;0,AVERAGEIFS(Matches[JOURNEY TIME],Matches[TIMEBIN],$B37,Matches[SITE IN],BB$9,Matches[SITE OUT],BB$10),"-"),"-")</f>
        <v>2.0280349794237701E-3</v>
      </c>
      <c r="BD37" s="57">
        <f>IFERROR(IF(COUNTIFS(Matches[TIMEBIN],$B37,Matches[SITE IN],BB$9,Matches[SITE OUT],BB$10)&gt;0,_xlfn.MAXIFS(Matches[JOURNEY TIME],Matches[TIMEBIN],$B37,Matches[SITE IN],BB$9,Matches[SITE OUT],BB$10),"-"),"-")</f>
        <v>4.3634259259259789E-3</v>
      </c>
      <c r="BE37" s="58">
        <f>IFERROR(IF(COUNTIFS(Matches[TIMEBIN],$B37,Matches[SITE IN],BB$9,Matches[SITE OUT],BE$10)&gt;0,_xlfn.MINIFS(Matches[JOURNEY TIME],Matches[TIMEBIN],$B37,Matches[SITE IN],BB$9,Matches[SITE OUT],BE$10),"-"),"-")</f>
        <v>4.0555555555555012E-2</v>
      </c>
      <c r="BF37" s="56">
        <f>IFERROR(IF(COUNTIFS(Matches[TIMEBIN],$B37,Matches[SITE IN],BB$9,Matches[SITE OUT],BE$10)&gt;0,AVERAGEIFS(Matches[JOURNEY TIME],Matches[TIMEBIN],$B37,Matches[SITE IN],BB$9,Matches[SITE OUT],BE$10),"-"),"-")</f>
        <v>4.0555555555555012E-2</v>
      </c>
      <c r="BG37" s="57">
        <f>IFERROR(IF(COUNTIFS(Matches[TIMEBIN],$B37,Matches[SITE IN],BB$9,Matches[SITE OUT],BE$10)&gt;0,_xlfn.MAXIFS(Matches[JOURNEY TIME],Matches[TIMEBIN],$B37,Matches[SITE IN],BB$9,Matches[SITE OUT],BE$10),"-"),"-")</f>
        <v>4.0555555555555012E-2</v>
      </c>
      <c r="BH37" s="58">
        <f>IFERROR(IF(COUNTIFS(Matches[TIMEBIN],$B37,Matches[SITE IN],BB$9,Matches[SITE OUT],BH$10)&gt;0,_xlfn.MINIFS(Matches[JOURNEY TIME],Matches[TIMEBIN],$B37,Matches[SITE IN],BB$9,Matches[SITE OUT],BH$10),"-"),"-")</f>
        <v>4.5138888888796025E-4</v>
      </c>
      <c r="BI37" s="56">
        <f>IFERROR(IF(COUNTIFS(Matches[TIMEBIN],$B37,Matches[SITE IN],BB$9,Matches[SITE OUT],BH$10)&gt;0,AVERAGEIFS(Matches[JOURNEY TIME],Matches[TIMEBIN],$B37,Matches[SITE IN],BB$9,Matches[SITE OUT],BH$10),"-"),"-")</f>
        <v>8.2175925925901761E-4</v>
      </c>
      <c r="BJ37" s="57">
        <f>IFERROR(IF(COUNTIFS(Matches[TIMEBIN],$B37,Matches[SITE IN],BB$9,Matches[SITE OUT],BH$10)&gt;0,_xlfn.MAXIFS(Matches[JOURNEY TIME],Matches[TIMEBIN],$B37,Matches[SITE IN],BB$9,Matches[SITE OUT],BH$10),"-"),"-")</f>
        <v>1.4467592592590783E-3</v>
      </c>
      <c r="BK37" s="58">
        <f>IFERROR(IF(COUNTIFS(Matches[TIMEBIN],$B37,Matches[SITE IN],BB$9,Matches[SITE OUT],BK$10)&gt;0,_xlfn.MINIFS(Matches[JOURNEY TIME],Matches[TIMEBIN],$B37,Matches[SITE IN],BB$9,Matches[SITE OUT],BK$10),"-"),"-")</f>
        <v>9.2592592592977141E-5</v>
      </c>
      <c r="BL37" s="56">
        <f>IFERROR(IF(COUNTIFS(Matches[TIMEBIN],$B37,Matches[SITE IN],BB$9,Matches[SITE OUT],BK$10)&gt;0,AVERAGEIFS(Matches[JOURNEY TIME],Matches[TIMEBIN],$B37,Matches[SITE IN],BB$9,Matches[SITE OUT],BK$10),"-"),"-")</f>
        <v>7.1585648148146941E-3</v>
      </c>
      <c r="BM37" s="57">
        <f>IFERROR(IF(COUNTIFS(Matches[TIMEBIN],$B37,Matches[SITE IN],BB$9,Matches[SITE OUT],BK$10)&gt;0,_xlfn.MAXIFS(Matches[JOURNEY TIME],Matches[TIMEBIN],$B37,Matches[SITE IN],BB$9,Matches[SITE OUT],BK$10),"-"),"-")</f>
        <v>2.5624999999999898E-2</v>
      </c>
      <c r="BN37" s="56">
        <f>IFERROR(IF(COUNTIFS(Matches[TIMEBIN],$B37,Matches[SITE IN],BB$9,Matches[SITE OUT],BN$10)&gt;0,_xlfn.MINIFS(Matches[JOURNEY TIME],Matches[TIMEBIN],$B37,Matches[SITE IN],BB$9,Matches[SITE OUT],BN$10),"-"),"-")</f>
        <v>5.7523148148149739E-3</v>
      </c>
      <c r="BO37" s="56">
        <f>IFERROR(IF(COUNTIFS(Matches[TIMEBIN],$B37,Matches[SITE IN],BB$9,Matches[SITE OUT],BN$10)&gt;0,AVERAGEIFS(Matches[JOURNEY TIME],Matches[TIMEBIN],$B37,Matches[SITE IN],BB$9,Matches[SITE OUT],BN$10),"-"),"-")</f>
        <v>8.2418981481481302E-2</v>
      </c>
      <c r="BP37" s="60">
        <f>IFERROR(IF(COUNTIFS(Matches[TIMEBIN],$B37,Matches[SITE IN],BB$9,Matches[SITE OUT],BN$10)&gt;0,_xlfn.MAXIFS(Matches[JOURNEY TIME],Matches[TIMEBIN],$B37,Matches[SITE IN],BB$9,Matches[SITE OUT],BN$10),"-"),"-")</f>
        <v>0.23491898148148094</v>
      </c>
    </row>
    <row r="38" spans="2:68">
      <c r="B38" s="61" t="str">
        <v>12:30 - 12:45</v>
      </c>
      <c r="C38" s="62">
        <f>IFERROR(IF(COUNTIFS(Matches[TIMEBIN],$B38,Matches[SITE IN],C$9,Matches[SITE OUT],C$10)&gt;0,_xlfn.MINIFS(Matches[JOURNEY TIME],Matches[TIMEBIN],$B38,Matches[SITE IN],C$9,Matches[SITE OUT],C$10),"-"),"-")</f>
        <v>1.1574074074094387E-4</v>
      </c>
      <c r="D38" s="63">
        <f>IFERROR(IF(COUNTIFS(Matches[TIMEBIN],$B38,Matches[SITE IN],C$9,Matches[SITE OUT],C$10)&gt;0,AVERAGEIFS(Matches[JOURNEY TIME],Matches[TIMEBIN],$B38,Matches[SITE IN],C$9,Matches[SITE OUT],C$10),"-"),"-")</f>
        <v>2.1129807692307774E-2</v>
      </c>
      <c r="E38" s="64">
        <f>IFERROR(IF(COUNTIFS(Matches[TIMEBIN],$B38,Matches[SITE IN],C$9,Matches[SITE OUT],C$10)&gt;0,_xlfn.MAXIFS(Matches[JOURNEY TIME],Matches[TIMEBIN],$B38,Matches[SITE IN],C$9,Matches[SITE OUT],C$10),"-"),"-")</f>
        <v>0.22369212962962903</v>
      </c>
      <c r="F38" s="65">
        <f>IFERROR(IF(COUNTIFS(Matches[TIMEBIN],$B38,Matches[SITE IN],C$9,Matches[SITE OUT],F$10)&gt;0,_xlfn.MINIFS(Matches[JOURNEY TIME],Matches[TIMEBIN],$B38,Matches[SITE IN],C$9,Matches[SITE OUT],F$10),"-"),"-")</f>
        <v>2.5462962962996549E-4</v>
      </c>
      <c r="G38" s="63">
        <f>IFERROR(IF(COUNTIFS(Matches[TIMEBIN],$B38,Matches[SITE IN],C$9,Matches[SITE OUT],F$10)&gt;0,AVERAGEIFS(Matches[JOURNEY TIME],Matches[TIMEBIN],$B38,Matches[SITE IN],C$9,Matches[SITE OUT],F$10),"-"),"-")</f>
        <v>2.3802469135802549E-2</v>
      </c>
      <c r="H38" s="64">
        <f>IFERROR(IF(COUNTIFS(Matches[TIMEBIN],$B38,Matches[SITE IN],C$9,Matches[SITE OUT],F$10)&gt;0,_xlfn.MAXIFS(Matches[JOURNEY TIME],Matches[TIMEBIN],$B38,Matches[SITE IN],C$9,Matches[SITE OUT],F$10),"-"),"-")</f>
        <v>0.12224537037037109</v>
      </c>
      <c r="I38" s="65" t="str">
        <f>IFERROR(IF(COUNTIFS(Matches[TIMEBIN],$B38,Matches[SITE IN],C$9,Matches[SITE OUT],I$10)&gt;0,_xlfn.MINIFS(Matches[JOURNEY TIME],Matches[TIMEBIN],$B38,Matches[SITE IN],C$9,Matches[SITE OUT],I$10),"-"),"-")</f>
        <v>-</v>
      </c>
      <c r="J38" s="63" t="str">
        <f>IFERROR(IF(COUNTIFS(Matches[TIMEBIN],$B38,Matches[SITE IN],C$9,Matches[SITE OUT],I$10)&gt;0,AVERAGEIFS(Matches[JOURNEY TIME],Matches[TIMEBIN],$B38,Matches[SITE IN],C$9,Matches[SITE OUT],I$10),"-"),"-")</f>
        <v>-</v>
      </c>
      <c r="K38" s="64" t="str">
        <f>IFERROR(IF(COUNTIFS(Matches[TIMEBIN],$B38,Matches[SITE IN],C$9,Matches[SITE OUT],I$10)&gt;0,_xlfn.MAXIFS(Matches[JOURNEY TIME],Matches[TIMEBIN],$B38,Matches[SITE IN],C$9,Matches[SITE OUT],I$10),"-"),"-")</f>
        <v>-</v>
      </c>
      <c r="L38" s="65">
        <f>IFERROR(IF(COUNTIFS(Matches[TIMEBIN],$B38,Matches[SITE IN],C$9,Matches[SITE OUT],L$10)&gt;0,_xlfn.MINIFS(Matches[JOURNEY TIME],Matches[TIMEBIN],$B38,Matches[SITE IN],C$9,Matches[SITE OUT],L$10),"-"),"-")</f>
        <v>1.6203703703709937E-3</v>
      </c>
      <c r="M38" s="63">
        <f>IFERROR(IF(COUNTIFS(Matches[TIMEBIN],$B38,Matches[SITE IN],C$9,Matches[SITE OUT],L$10)&gt;0,AVERAGEIFS(Matches[JOURNEY TIME],Matches[TIMEBIN],$B38,Matches[SITE IN],C$9,Matches[SITE OUT],L$10),"-"),"-")</f>
        <v>8.2156635802471314E-3</v>
      </c>
      <c r="N38" s="64">
        <f>IFERROR(IF(COUNTIFS(Matches[TIMEBIN],$B38,Matches[SITE IN],C$9,Matches[SITE OUT],L$10)&gt;0,_xlfn.MAXIFS(Matches[JOURNEY TIME],Matches[TIMEBIN],$B38,Matches[SITE IN],C$9,Matches[SITE OUT],L$10),"-"),"-")</f>
        <v>1.9722222222221975E-2</v>
      </c>
      <c r="O38" s="65">
        <f>IFERROR(IF(COUNTIFS(Matches[TIMEBIN],$B38,Matches[SITE IN],C$9,Matches[SITE OUT],O$10)&gt;0,_xlfn.MINIFS(Matches[JOURNEY TIME],Matches[TIMEBIN],$B38,Matches[SITE IN],C$9,Matches[SITE OUT],O$10),"-"),"-")</f>
        <v>2.3611111111110361E-3</v>
      </c>
      <c r="P38" s="63">
        <f>IFERROR(IF(COUNTIFS(Matches[TIMEBIN],$B38,Matches[SITE IN],C$9,Matches[SITE OUT],O$10)&gt;0,AVERAGEIFS(Matches[JOURNEY TIME],Matches[TIMEBIN],$B38,Matches[SITE IN],C$9,Matches[SITE OUT],O$10),"-"),"-")</f>
        <v>2.295370370370382E-2</v>
      </c>
      <c r="Q38" s="64">
        <f>IFERROR(IF(COUNTIFS(Matches[TIMEBIN],$B38,Matches[SITE IN],C$9,Matches[SITE OUT],O$10)&gt;0,_xlfn.MAXIFS(Matches[JOURNEY TIME],Matches[TIMEBIN],$B38,Matches[SITE IN],C$9,Matches[SITE OUT],O$10),"-"),"-")</f>
        <v>6.5486111111111023E-2</v>
      </c>
      <c r="R38" s="65">
        <f>IFERROR(IF(COUNTIFS(Matches[TIMEBIN],$B38,Matches[SITE IN],C$9,Matches[SITE OUT],R$10)&gt;0,_xlfn.MINIFS(Matches[JOURNEY TIME],Matches[TIMEBIN],$B38,Matches[SITE IN],C$9,Matches[SITE OUT],R$10),"-"),"-")</f>
        <v>1.3425925925920623E-3</v>
      </c>
      <c r="S38" s="63">
        <f>IFERROR(IF(COUNTIFS(Matches[TIMEBIN],$B38,Matches[SITE IN],C$9,Matches[SITE OUT],R$10)&gt;0,AVERAGEIFS(Matches[JOURNEY TIME],Matches[TIMEBIN],$B38,Matches[SITE IN],C$9,Matches[SITE OUT],R$10),"-"),"-")</f>
        <v>2.4884259259257335E-3</v>
      </c>
      <c r="T38" s="66">
        <f>IFERROR(IF(COUNTIFS(Matches[TIMEBIN],$B38,Matches[SITE IN],C$9,Matches[SITE OUT],R$10)&gt;0,_xlfn.MAXIFS(Matches[JOURNEY TIME],Matches[TIMEBIN],$B38,Matches[SITE IN],C$9,Matches[SITE OUT],R$10),"-"),"-")</f>
        <v>3.8773148148150138E-3</v>
      </c>
      <c r="U38" s="62" t="str">
        <f>IFERROR(IF(COUNTIFS(Matches[TIMEBIN],$B38,Matches[SITE IN],U$9,Matches[SITE OUT],U$10)&gt;0,_xlfn.MINIFS(Matches[JOURNEY TIME],Matches[TIMEBIN],$B38,Matches[SITE IN],U$9,Matches[SITE OUT],U$10),"-"),"-")</f>
        <v>-</v>
      </c>
      <c r="V38" s="63" t="str">
        <f>IFERROR(IF(COUNTIFS(Matches[TIMEBIN],$B38,Matches[SITE IN],U$9,Matches[SITE OUT],U$10)&gt;0,AVERAGEIFS(Matches[JOURNEY TIME],Matches[TIMEBIN],$B38,Matches[SITE IN],U$9,Matches[SITE OUT],U$10),"-"),"-")</f>
        <v>-</v>
      </c>
      <c r="W38" s="66" t="str">
        <f>IFERROR(IF(COUNTIFS(Matches[TIMEBIN],$B38,Matches[SITE IN],U$9,Matches[SITE OUT],U$10)&gt;0,_xlfn.MAXIFS(Matches[JOURNEY TIME],Matches[TIMEBIN],$B38,Matches[SITE IN],U$9,Matches[SITE OUT],U$10),"-"),"-")</f>
        <v>-</v>
      </c>
      <c r="X38" s="62" t="str">
        <f>IFERROR(IF(COUNTIFS(Matches[TIMEBIN],$B38,Matches[SITE IN],X$9,Matches[SITE OUT],X$10)&gt;0,_xlfn.MINIFS(Matches[JOURNEY TIME],Matches[TIMEBIN],$B38,Matches[SITE IN],X$9,Matches[SITE OUT],X$10),"-"),"-")</f>
        <v>-</v>
      </c>
      <c r="Y38" s="63" t="str">
        <f>IFERROR(IF(COUNTIFS(Matches[TIMEBIN],$B38,Matches[SITE IN],X$9,Matches[SITE OUT],X$10)&gt;0,AVERAGEIFS(Matches[JOURNEY TIME],Matches[TIMEBIN],$B38,Matches[SITE IN],X$9,Matches[SITE OUT],X$10),"-"),"-")</f>
        <v>-</v>
      </c>
      <c r="Z38" s="64" t="str">
        <f>IFERROR(IF(COUNTIFS(Matches[TIMEBIN],$B38,Matches[SITE IN],X$9,Matches[SITE OUT],X$10)&gt;0,_xlfn.MAXIFS(Matches[JOURNEY TIME],Matches[TIMEBIN],$B38,Matches[SITE IN],X$9,Matches[SITE OUT],X$10),"-"),"-")</f>
        <v>-</v>
      </c>
      <c r="AA38" s="65" t="str">
        <f>IFERROR(IF(COUNTIFS(Matches[TIMEBIN],$B38,Matches[SITE IN],X$9,Matches[SITE OUT],AA$10)&gt;0,_xlfn.MINIFS(Matches[JOURNEY TIME],Matches[TIMEBIN],$B38,Matches[SITE IN],X$9,Matches[SITE OUT],AA$10),"-"),"-")</f>
        <v>-</v>
      </c>
      <c r="AB38" s="63" t="str">
        <f>IFERROR(IF(COUNTIFS(Matches[TIMEBIN],$B38,Matches[SITE IN],X$9,Matches[SITE OUT],AA$10)&gt;0,AVERAGEIFS(Matches[JOURNEY TIME],Matches[TIMEBIN],$B38,Matches[SITE IN],X$9,Matches[SITE OUT],AA$10),"-"),"-")</f>
        <v>-</v>
      </c>
      <c r="AC38" s="64" t="str">
        <f>IFERROR(IF(COUNTIFS(Matches[TIMEBIN],$B38,Matches[SITE IN],X$9,Matches[SITE OUT],AA$10)&gt;0,_xlfn.MAXIFS(Matches[JOURNEY TIME],Matches[TIMEBIN],$B38,Matches[SITE IN],X$9,Matches[SITE OUT],AA$10),"-"),"-")</f>
        <v>-</v>
      </c>
      <c r="AD38" s="65">
        <f>IFERROR(IF(COUNTIFS(Matches[TIMEBIN],$B38,Matches[SITE IN],X$9,Matches[SITE OUT],AD$10)&gt;0,_xlfn.MINIFS(Matches[JOURNEY TIME],Matches[TIMEBIN],$B38,Matches[SITE IN],X$9,Matches[SITE OUT],AD$10),"-"),"-")</f>
        <v>2.1990740740739367E-3</v>
      </c>
      <c r="AE38" s="63">
        <f>IFERROR(IF(COUNTIFS(Matches[TIMEBIN],$B38,Matches[SITE IN],X$9,Matches[SITE OUT],AD$10)&gt;0,AVERAGEIFS(Matches[JOURNEY TIME],Matches[TIMEBIN],$B38,Matches[SITE IN],X$9,Matches[SITE OUT],AD$10),"-"),"-")</f>
        <v>2.4818672839505968E-2</v>
      </c>
      <c r="AF38" s="64">
        <f>IFERROR(IF(COUNTIFS(Matches[TIMEBIN],$B38,Matches[SITE IN],X$9,Matches[SITE OUT],AD$10)&gt;0,_xlfn.MAXIFS(Matches[JOURNEY TIME],Matches[TIMEBIN],$B38,Matches[SITE IN],X$9,Matches[SITE OUT],AD$10),"-"),"-")</f>
        <v>6.3136574074074026E-2</v>
      </c>
      <c r="AG38" s="65" t="str">
        <f>IFERROR(IF(COUNTIFS(Matches[TIMEBIN],$B38,Matches[SITE IN],X$9,Matches[SITE OUT],AG$10)&gt;0,_xlfn.MINIFS(Matches[JOURNEY TIME],Matches[TIMEBIN],$B38,Matches[SITE IN],X$9,Matches[SITE OUT],AG$10),"-"),"-")</f>
        <v>-</v>
      </c>
      <c r="AH38" s="63" t="str">
        <f>IFERROR(IF(COUNTIFS(Matches[TIMEBIN],$B38,Matches[SITE IN],X$9,Matches[SITE OUT],AG$10)&gt;0,AVERAGEIFS(Matches[JOURNEY TIME],Matches[TIMEBIN],$B38,Matches[SITE IN],X$9,Matches[SITE OUT],AG$10),"-"),"-")</f>
        <v>-</v>
      </c>
      <c r="AI38" s="64" t="str">
        <f>IFERROR(IF(COUNTIFS(Matches[TIMEBIN],$B38,Matches[SITE IN],X$9,Matches[SITE OUT],AG$10)&gt;0,_xlfn.MAXIFS(Matches[JOURNEY TIME],Matches[TIMEBIN],$B38,Matches[SITE IN],X$9,Matches[SITE OUT],AG$10),"-"),"-")</f>
        <v>-</v>
      </c>
      <c r="AJ38" s="63" t="str">
        <f>IFERROR(IF(COUNTIFS(Matches[TIMEBIN],$B38,Matches[SITE IN],X$9,Matches[SITE OUT],AJ$10)&gt;0,_xlfn.MINIFS(Matches[JOURNEY TIME],Matches[TIMEBIN],$B38,Matches[SITE IN],X$9,Matches[SITE OUT],AJ$10),"-"),"-")</f>
        <v>-</v>
      </c>
      <c r="AK38" s="63" t="str">
        <f>IFERROR(IF(COUNTIFS(Matches[TIMEBIN],$B38,Matches[SITE IN],X$9,Matches[SITE OUT],AJ$10)&gt;0,AVERAGEIFS(Matches[JOURNEY TIME],Matches[TIMEBIN],$B38,Matches[SITE IN],X$9,Matches[SITE OUT],AJ$10),"-"),"-")</f>
        <v>-</v>
      </c>
      <c r="AL38" s="66" t="str">
        <f>IFERROR(IF(COUNTIFS(Matches[TIMEBIN],$B38,Matches[SITE IN],X$9,Matches[SITE OUT],AJ$10)&gt;0,_xlfn.MAXIFS(Matches[JOURNEY TIME],Matches[TIMEBIN],$B38,Matches[SITE IN],X$9,Matches[SITE OUT],AJ$10),"-"),"-")</f>
        <v>-</v>
      </c>
      <c r="AM38" s="62">
        <f>IFERROR(IF(COUNTIFS(Matches[TIMEBIN],$B38,Matches[SITE IN],AM$9,Matches[SITE OUT],AM$10)&gt;0,_xlfn.MINIFS(Matches[JOURNEY TIME],Matches[TIMEBIN],$B38,Matches[SITE IN],AM$9,Matches[SITE OUT],AM$10),"-"),"-")</f>
        <v>1.3194444444439846E-3</v>
      </c>
      <c r="AN38" s="63">
        <f>IFERROR(IF(COUNTIFS(Matches[TIMEBIN],$B38,Matches[SITE IN],AM$9,Matches[SITE OUT],AM$10)&gt;0,AVERAGEIFS(Matches[JOURNEY TIME],Matches[TIMEBIN],$B38,Matches[SITE IN],AM$9,Matches[SITE OUT],AM$10),"-"),"-")</f>
        <v>8.964583333333323E-2</v>
      </c>
      <c r="AO38" s="64">
        <f>IFERROR(IF(COUNTIFS(Matches[TIMEBIN],$B38,Matches[SITE IN],AM$9,Matches[SITE OUT],AM$10)&gt;0,_xlfn.MAXIFS(Matches[JOURNEY TIME],Matches[TIMEBIN],$B38,Matches[SITE IN],AM$9,Matches[SITE OUT],AM$10),"-"),"-")</f>
        <v>0.249039351851851</v>
      </c>
      <c r="AP38" s="65">
        <f>IFERROR(IF(COUNTIFS(Matches[TIMEBIN],$B38,Matches[SITE IN],AM$9,Matches[SITE OUT],AP$10)&gt;0,_xlfn.MINIFS(Matches[JOURNEY TIME],Matches[TIMEBIN],$B38,Matches[SITE IN],AM$9,Matches[SITE OUT],AP$10),"-"),"-")</f>
        <v>0.11312500000000003</v>
      </c>
      <c r="AQ38" s="63">
        <f>IFERROR(IF(COUNTIFS(Matches[TIMEBIN],$B38,Matches[SITE IN],AM$9,Matches[SITE OUT],AP$10)&gt;0,AVERAGEIFS(Matches[JOURNEY TIME],Matches[TIMEBIN],$B38,Matches[SITE IN],AM$9,Matches[SITE OUT],AP$10),"-"),"-")</f>
        <v>0.11312500000000003</v>
      </c>
      <c r="AR38" s="64">
        <f>IFERROR(IF(COUNTIFS(Matches[TIMEBIN],$B38,Matches[SITE IN],AM$9,Matches[SITE OUT],AP$10)&gt;0,_xlfn.MAXIFS(Matches[JOURNEY TIME],Matches[TIMEBIN],$B38,Matches[SITE IN],AM$9,Matches[SITE OUT],AP$10),"-"),"-")</f>
        <v>0.11312500000000003</v>
      </c>
      <c r="AS38" s="65">
        <f>IFERROR(IF(COUNTIFS(Matches[TIMEBIN],$B38,Matches[SITE IN],AM$9,Matches[SITE OUT],AS$10)&gt;0,_xlfn.MINIFS(Matches[JOURNEY TIME],Matches[TIMEBIN],$B38,Matches[SITE IN],AM$9,Matches[SITE OUT],AS$10),"-"),"-")</f>
        <v>3.4560185185184999E-2</v>
      </c>
      <c r="AT38" s="63">
        <f>IFERROR(IF(COUNTIFS(Matches[TIMEBIN],$B38,Matches[SITE IN],AM$9,Matches[SITE OUT],AS$10)&gt;0,AVERAGEIFS(Matches[JOURNEY TIME],Matches[TIMEBIN],$B38,Matches[SITE IN],AM$9,Matches[SITE OUT],AS$10),"-"),"-")</f>
        <v>0.1714660493827157</v>
      </c>
      <c r="AU38" s="64">
        <f>IFERROR(IF(COUNTIFS(Matches[TIMEBIN],$B38,Matches[SITE IN],AM$9,Matches[SITE OUT],AS$10)&gt;0,_xlfn.MAXIFS(Matches[JOURNEY TIME],Matches[TIMEBIN],$B38,Matches[SITE IN],AM$9,Matches[SITE OUT],AS$10),"-"),"-")</f>
        <v>0.36487268518518501</v>
      </c>
      <c r="AV38" s="65">
        <f>IFERROR(IF(COUNTIFS(Matches[TIMEBIN],$B38,Matches[SITE IN],AM$9,Matches[SITE OUT],AV$10)&gt;0,_xlfn.MINIFS(Matches[JOURNEY TIME],Matches[TIMEBIN],$B38,Matches[SITE IN],AM$9,Matches[SITE OUT],AV$10),"-"),"-")</f>
        <v>0.12548611111111097</v>
      </c>
      <c r="AW38" s="63">
        <f>IFERROR(IF(COUNTIFS(Matches[TIMEBIN],$B38,Matches[SITE IN],AM$9,Matches[SITE OUT],AV$10)&gt;0,AVERAGEIFS(Matches[JOURNEY TIME],Matches[TIMEBIN],$B38,Matches[SITE IN],AM$9,Matches[SITE OUT],AV$10),"-"),"-")</f>
        <v>0.17001157407407402</v>
      </c>
      <c r="AX38" s="64">
        <f>IFERROR(IF(COUNTIFS(Matches[TIMEBIN],$B38,Matches[SITE IN],AM$9,Matches[SITE OUT],AV$10)&gt;0,_xlfn.MAXIFS(Matches[JOURNEY TIME],Matches[TIMEBIN],$B38,Matches[SITE IN],AM$9,Matches[SITE OUT],AV$10),"-"),"-")</f>
        <v>0.21453703703703708</v>
      </c>
      <c r="AY38" s="63">
        <f>IFERROR(IF(COUNTIFS(Matches[TIMEBIN],$B38,Matches[SITE IN],AM$9,Matches[SITE OUT],AY$10)&gt;0,_xlfn.MINIFS(Matches[JOURNEY TIME],Matches[TIMEBIN],$B38,Matches[SITE IN],AM$9,Matches[SITE OUT],AY$10),"-"),"-")</f>
        <v>3.3564814814820432E-3</v>
      </c>
      <c r="AZ38" s="63">
        <f>IFERROR(IF(COUNTIFS(Matches[TIMEBIN],$B38,Matches[SITE IN],AM$9,Matches[SITE OUT],AY$10)&gt;0,AVERAGEIFS(Matches[JOURNEY TIME],Matches[TIMEBIN],$B38,Matches[SITE IN],AM$9,Matches[SITE OUT],AY$10),"-"),"-")</f>
        <v>0.18119984567901268</v>
      </c>
      <c r="BA38" s="66">
        <f>IFERROR(IF(COUNTIFS(Matches[TIMEBIN],$B38,Matches[SITE IN],AM$9,Matches[SITE OUT],AY$10)&gt;0,_xlfn.MAXIFS(Matches[JOURNEY TIME],Matches[TIMEBIN],$B38,Matches[SITE IN],AM$9,Matches[SITE OUT],AY$10),"-"),"-")</f>
        <v>0.31355324074074098</v>
      </c>
      <c r="BB38" s="62">
        <f>IFERROR(IF(COUNTIFS(Matches[TIMEBIN],$B38,Matches[SITE IN],BB$9,Matches[SITE OUT],BB$10)&gt;0,_xlfn.MINIFS(Matches[JOURNEY TIME],Matches[TIMEBIN],$B38,Matches[SITE IN],BB$9,Matches[SITE OUT],BB$10),"-"),"-")</f>
        <v>1.1111111111109517E-3</v>
      </c>
      <c r="BC38" s="63">
        <f>IFERROR(IF(COUNTIFS(Matches[TIMEBIN],$B38,Matches[SITE IN],BB$9,Matches[SITE OUT],BB$10)&gt;0,AVERAGEIFS(Matches[JOURNEY TIME],Matches[TIMEBIN],$B38,Matches[SITE IN],BB$9,Matches[SITE OUT],BB$10),"-"),"-")</f>
        <v>2.8590277777778006E-2</v>
      </c>
      <c r="BD38" s="64">
        <f>IFERROR(IF(COUNTIFS(Matches[TIMEBIN],$B38,Matches[SITE IN],BB$9,Matches[SITE OUT],BB$10)&gt;0,_xlfn.MAXIFS(Matches[JOURNEY TIME],Matches[TIMEBIN],$B38,Matches[SITE IN],BB$9,Matches[SITE OUT],BB$10),"-"),"-")</f>
        <v>0.13645833333333401</v>
      </c>
      <c r="BE38" s="65">
        <f>IFERROR(IF(COUNTIFS(Matches[TIMEBIN],$B38,Matches[SITE IN],BB$9,Matches[SITE OUT],BE$10)&gt;0,_xlfn.MINIFS(Matches[JOURNEY TIME],Matches[TIMEBIN],$B38,Matches[SITE IN],BB$9,Matches[SITE OUT],BE$10),"-"),"-")</f>
        <v>1.4930555555550118E-3</v>
      </c>
      <c r="BF38" s="63">
        <f>IFERROR(IF(COUNTIFS(Matches[TIMEBIN],$B38,Matches[SITE IN],BB$9,Matches[SITE OUT],BE$10)&gt;0,AVERAGEIFS(Matches[JOURNEY TIME],Matches[TIMEBIN],$B38,Matches[SITE IN],BB$9,Matches[SITE OUT],BE$10),"-"),"-")</f>
        <v>1.4930555555550118E-3</v>
      </c>
      <c r="BG38" s="64">
        <f>IFERROR(IF(COUNTIFS(Matches[TIMEBIN],$B38,Matches[SITE IN],BB$9,Matches[SITE OUT],BE$10)&gt;0,_xlfn.MAXIFS(Matches[JOURNEY TIME],Matches[TIMEBIN],$B38,Matches[SITE IN],BB$9,Matches[SITE OUT],BE$10),"-"),"-")</f>
        <v>1.4930555555550118E-3</v>
      </c>
      <c r="BH38" s="65">
        <f>IFERROR(IF(COUNTIFS(Matches[TIMEBIN],$B38,Matches[SITE IN],BB$9,Matches[SITE OUT],BH$10)&gt;0,_xlfn.MINIFS(Matches[JOURNEY TIME],Matches[TIMEBIN],$B38,Matches[SITE IN],BB$9,Matches[SITE OUT],BH$10),"-"),"-")</f>
        <v>4.2824074074099272E-4</v>
      </c>
      <c r="BI38" s="63">
        <f>IFERROR(IF(COUNTIFS(Matches[TIMEBIN],$B38,Matches[SITE IN],BB$9,Matches[SITE OUT],BH$10)&gt;0,AVERAGEIFS(Matches[JOURNEY TIME],Matches[TIMEBIN],$B38,Matches[SITE IN],BB$9,Matches[SITE OUT],BH$10),"-"),"-")</f>
        <v>1.9675925925927706E-3</v>
      </c>
      <c r="BJ38" s="64">
        <f>IFERROR(IF(COUNTIFS(Matches[TIMEBIN],$B38,Matches[SITE IN],BB$9,Matches[SITE OUT],BH$10)&gt;0,_xlfn.MAXIFS(Matches[JOURNEY TIME],Matches[TIMEBIN],$B38,Matches[SITE IN],BB$9,Matches[SITE OUT],BH$10),"-"),"-")</f>
        <v>6.4351851851850439E-3</v>
      </c>
      <c r="BK38" s="65">
        <f>IFERROR(IF(COUNTIFS(Matches[TIMEBIN],$B38,Matches[SITE IN],BB$9,Matches[SITE OUT],BK$10)&gt;0,_xlfn.MINIFS(Matches[JOURNEY TIME],Matches[TIMEBIN],$B38,Matches[SITE IN],BB$9,Matches[SITE OUT],BK$10),"-"),"-")</f>
        <v>1.3888888888902162E-4</v>
      </c>
      <c r="BL38" s="63">
        <f>IFERROR(IF(COUNTIFS(Matches[TIMEBIN],$B38,Matches[SITE IN],BB$9,Matches[SITE OUT],BK$10)&gt;0,AVERAGEIFS(Matches[JOURNEY TIME],Matches[TIMEBIN],$B38,Matches[SITE IN],BB$9,Matches[SITE OUT],BK$10),"-"),"-")</f>
        <v>1.0115740740741952E-3</v>
      </c>
      <c r="BM38" s="64">
        <f>IFERROR(IF(COUNTIFS(Matches[TIMEBIN],$B38,Matches[SITE IN],BB$9,Matches[SITE OUT],BK$10)&gt;0,_xlfn.MAXIFS(Matches[JOURNEY TIME],Matches[TIMEBIN],$B38,Matches[SITE IN],BB$9,Matches[SITE OUT],BK$10),"-"),"-")</f>
        <v>4.2245370370369573E-3</v>
      </c>
      <c r="BN38" s="63">
        <f>IFERROR(IF(COUNTIFS(Matches[TIMEBIN],$B38,Matches[SITE IN],BB$9,Matches[SITE OUT],BN$10)&gt;0,_xlfn.MINIFS(Matches[JOURNEY TIME],Matches[TIMEBIN],$B38,Matches[SITE IN],BB$9,Matches[SITE OUT],BN$10),"-"),"-")</f>
        <v>3.9004629629629806E-3</v>
      </c>
      <c r="BO38" s="63">
        <f>IFERROR(IF(COUNTIFS(Matches[TIMEBIN],$B38,Matches[SITE IN],BB$9,Matches[SITE OUT],BN$10)&gt;0,AVERAGEIFS(Matches[JOURNEY TIME],Matches[TIMEBIN],$B38,Matches[SITE IN],BB$9,Matches[SITE OUT],BN$10),"-"),"-")</f>
        <v>3.9004629629629806E-3</v>
      </c>
      <c r="BP38" s="67">
        <f>IFERROR(IF(COUNTIFS(Matches[TIMEBIN],$B38,Matches[SITE IN],BB$9,Matches[SITE OUT],BN$10)&gt;0,_xlfn.MAXIFS(Matches[JOURNEY TIME],Matches[TIMEBIN],$B38,Matches[SITE IN],BB$9,Matches[SITE OUT],BN$10),"-"),"-")</f>
        <v>3.9004629629629806E-3</v>
      </c>
    </row>
    <row r="39" spans="2:68">
      <c r="B39" s="54" t="str">
        <v>12:45 - 13:00</v>
      </c>
      <c r="C39" s="55">
        <f>IFERROR(IF(COUNTIFS(Matches[TIMEBIN],$B39,Matches[SITE IN],C$9,Matches[SITE OUT],C$10)&gt;0,_xlfn.MINIFS(Matches[JOURNEY TIME],Matches[TIMEBIN],$B39,Matches[SITE IN],C$9,Matches[SITE OUT],C$10),"-"),"-")</f>
        <v>1.5046296296294948E-4</v>
      </c>
      <c r="D39" s="56">
        <f>IFERROR(IF(COUNTIFS(Matches[TIMEBIN],$B39,Matches[SITE IN],C$9,Matches[SITE OUT],C$10)&gt;0,AVERAGEIFS(Matches[JOURNEY TIME],Matches[TIMEBIN],$B39,Matches[SITE IN],C$9,Matches[SITE OUT],C$10),"-"),"-")</f>
        <v>2.7910353535353538E-2</v>
      </c>
      <c r="E39" s="57">
        <f>IFERROR(IF(COUNTIFS(Matches[TIMEBIN],$B39,Matches[SITE IN],C$9,Matches[SITE OUT],C$10)&gt;0,_xlfn.MAXIFS(Matches[JOURNEY TIME],Matches[TIMEBIN],$B39,Matches[SITE IN],C$9,Matches[SITE OUT],C$10),"-"),"-")</f>
        <v>0.20133101851851898</v>
      </c>
      <c r="F39" s="58">
        <f>IFERROR(IF(COUNTIFS(Matches[TIMEBIN],$B39,Matches[SITE IN],C$9,Matches[SITE OUT],F$10)&gt;0,_xlfn.MINIFS(Matches[JOURNEY TIME],Matches[TIMEBIN],$B39,Matches[SITE IN],C$9,Matches[SITE OUT],F$10),"-"),"-")</f>
        <v>5.78703703702943E-4</v>
      </c>
      <c r="G39" s="56">
        <f>IFERROR(IF(COUNTIFS(Matches[TIMEBIN],$B39,Matches[SITE IN],C$9,Matches[SITE OUT],F$10)&gt;0,AVERAGEIFS(Matches[JOURNEY TIME],Matches[TIMEBIN],$B39,Matches[SITE IN],C$9,Matches[SITE OUT],F$10),"-"),"-")</f>
        <v>2.5694444444444415E-3</v>
      </c>
      <c r="H39" s="57">
        <f>IFERROR(IF(COUNTIFS(Matches[TIMEBIN],$B39,Matches[SITE IN],C$9,Matches[SITE OUT],F$10)&gt;0,_xlfn.MAXIFS(Matches[JOURNEY TIME],Matches[TIMEBIN],$B39,Matches[SITE IN],C$9,Matches[SITE OUT],F$10),"-"),"-")</f>
        <v>9.6875000000000711E-3</v>
      </c>
      <c r="I39" s="58" t="str">
        <f>IFERROR(IF(COUNTIFS(Matches[TIMEBIN],$B39,Matches[SITE IN],C$9,Matches[SITE OUT],I$10)&gt;0,_xlfn.MINIFS(Matches[JOURNEY TIME],Matches[TIMEBIN],$B39,Matches[SITE IN],C$9,Matches[SITE OUT],I$10),"-"),"-")</f>
        <v>-</v>
      </c>
      <c r="J39" s="56" t="str">
        <f>IFERROR(IF(COUNTIFS(Matches[TIMEBIN],$B39,Matches[SITE IN],C$9,Matches[SITE OUT],I$10)&gt;0,AVERAGEIFS(Matches[JOURNEY TIME],Matches[TIMEBIN],$B39,Matches[SITE IN],C$9,Matches[SITE OUT],I$10),"-"),"-")</f>
        <v>-</v>
      </c>
      <c r="K39" s="57" t="str">
        <f>IFERROR(IF(COUNTIFS(Matches[TIMEBIN],$B39,Matches[SITE IN],C$9,Matches[SITE OUT],I$10)&gt;0,_xlfn.MAXIFS(Matches[JOURNEY TIME],Matches[TIMEBIN],$B39,Matches[SITE IN],C$9,Matches[SITE OUT],I$10),"-"),"-")</f>
        <v>-</v>
      </c>
      <c r="L39" s="58">
        <f>IFERROR(IF(COUNTIFS(Matches[TIMEBIN],$B39,Matches[SITE IN],C$9,Matches[SITE OUT],L$10)&gt;0,_xlfn.MINIFS(Matches[JOURNEY TIME],Matches[TIMEBIN],$B39,Matches[SITE IN],C$9,Matches[SITE OUT],L$10),"-"),"-")</f>
        <v>1.1689814814809241E-3</v>
      </c>
      <c r="M39" s="56">
        <f>IFERROR(IF(COUNTIFS(Matches[TIMEBIN],$B39,Matches[SITE IN],C$9,Matches[SITE OUT],L$10)&gt;0,AVERAGEIFS(Matches[JOURNEY TIME],Matches[TIMEBIN],$B39,Matches[SITE IN],C$9,Matches[SITE OUT],L$10),"-"),"-")</f>
        <v>8.3032407407407811E-3</v>
      </c>
      <c r="N39" s="57">
        <f>IFERROR(IF(COUNTIFS(Matches[TIMEBIN],$B39,Matches[SITE IN],C$9,Matches[SITE OUT],L$10)&gt;0,_xlfn.MAXIFS(Matches[JOURNEY TIME],Matches[TIMEBIN],$B39,Matches[SITE IN],C$9,Matches[SITE OUT],L$10),"-"),"-")</f>
        <v>1.5960648148149015E-2</v>
      </c>
      <c r="O39" s="58">
        <f>IFERROR(IF(COUNTIFS(Matches[TIMEBIN],$B39,Matches[SITE IN],C$9,Matches[SITE OUT],O$10)&gt;0,_xlfn.MINIFS(Matches[JOURNEY TIME],Matches[TIMEBIN],$B39,Matches[SITE IN],C$9,Matches[SITE OUT],O$10),"-"),"-")</f>
        <v>1.1226851851849906E-3</v>
      </c>
      <c r="P39" s="56">
        <f>IFERROR(IF(COUNTIFS(Matches[TIMEBIN],$B39,Matches[SITE IN],C$9,Matches[SITE OUT],O$10)&gt;0,AVERAGEIFS(Matches[JOURNEY TIME],Matches[TIMEBIN],$B39,Matches[SITE IN],C$9,Matches[SITE OUT],O$10),"-"),"-")</f>
        <v>1.1226851851849906E-3</v>
      </c>
      <c r="Q39" s="57">
        <f>IFERROR(IF(COUNTIFS(Matches[TIMEBIN],$B39,Matches[SITE IN],C$9,Matches[SITE OUT],O$10)&gt;0,_xlfn.MAXIFS(Matches[JOURNEY TIME],Matches[TIMEBIN],$B39,Matches[SITE IN],C$9,Matches[SITE OUT],O$10),"-"),"-")</f>
        <v>1.1226851851849906E-3</v>
      </c>
      <c r="R39" s="58">
        <f>IFERROR(IF(COUNTIFS(Matches[TIMEBIN],$B39,Matches[SITE IN],C$9,Matches[SITE OUT],R$10)&gt;0,_xlfn.MINIFS(Matches[JOURNEY TIME],Matches[TIMEBIN],$B39,Matches[SITE IN],C$9,Matches[SITE OUT],R$10),"-"),"-")</f>
        <v>8.3333333333401871E-4</v>
      </c>
      <c r="S39" s="56">
        <f>IFERROR(IF(COUNTIFS(Matches[TIMEBIN],$B39,Matches[SITE IN],C$9,Matches[SITE OUT],R$10)&gt;0,AVERAGEIFS(Matches[JOURNEY TIME],Matches[TIMEBIN],$B39,Matches[SITE IN],C$9,Matches[SITE OUT],R$10),"-"),"-")</f>
        <v>6.8339120370370487E-2</v>
      </c>
      <c r="T39" s="59">
        <f>IFERROR(IF(COUNTIFS(Matches[TIMEBIN],$B39,Matches[SITE IN],C$9,Matches[SITE OUT],R$10)&gt;0,_xlfn.MAXIFS(Matches[JOURNEY TIME],Matches[TIMEBIN],$B39,Matches[SITE IN],C$9,Matches[SITE OUT],R$10),"-"),"-")</f>
        <v>0.25552083333333298</v>
      </c>
      <c r="U39" s="55" t="str">
        <f>IFERROR(IF(COUNTIFS(Matches[TIMEBIN],$B39,Matches[SITE IN],U$9,Matches[SITE OUT],U$10)&gt;0,_xlfn.MINIFS(Matches[JOURNEY TIME],Matches[TIMEBIN],$B39,Matches[SITE IN],U$9,Matches[SITE OUT],U$10),"-"),"-")</f>
        <v>-</v>
      </c>
      <c r="V39" s="56" t="str">
        <f>IFERROR(IF(COUNTIFS(Matches[TIMEBIN],$B39,Matches[SITE IN],U$9,Matches[SITE OUT],U$10)&gt;0,AVERAGEIFS(Matches[JOURNEY TIME],Matches[TIMEBIN],$B39,Matches[SITE IN],U$9,Matches[SITE OUT],U$10),"-"),"-")</f>
        <v>-</v>
      </c>
      <c r="W39" s="59" t="str">
        <f>IFERROR(IF(COUNTIFS(Matches[TIMEBIN],$B39,Matches[SITE IN],U$9,Matches[SITE OUT],U$10)&gt;0,_xlfn.MAXIFS(Matches[JOURNEY TIME],Matches[TIMEBIN],$B39,Matches[SITE IN],U$9,Matches[SITE OUT],U$10),"-"),"-")</f>
        <v>-</v>
      </c>
      <c r="X39" s="55">
        <f>IFERROR(IF(COUNTIFS(Matches[TIMEBIN],$B39,Matches[SITE IN],X$9,Matches[SITE OUT],X$10)&gt;0,_xlfn.MINIFS(Matches[JOURNEY TIME],Matches[TIMEBIN],$B39,Matches[SITE IN],X$9,Matches[SITE OUT],X$10),"-"),"-")</f>
        <v>1.3657407407410282E-3</v>
      </c>
      <c r="Y39" s="56">
        <f>IFERROR(IF(COUNTIFS(Matches[TIMEBIN],$B39,Matches[SITE IN],X$9,Matches[SITE OUT],X$10)&gt;0,AVERAGEIFS(Matches[JOURNEY TIME],Matches[TIMEBIN],$B39,Matches[SITE IN],X$9,Matches[SITE OUT],X$10),"-"),"-")</f>
        <v>1.6533564814814494E-2</v>
      </c>
      <c r="Z39" s="57">
        <f>IFERROR(IF(COUNTIFS(Matches[TIMEBIN],$B39,Matches[SITE IN],X$9,Matches[SITE OUT],X$10)&gt;0,_xlfn.MAXIFS(Matches[JOURNEY TIME],Matches[TIMEBIN],$B39,Matches[SITE IN],X$9,Matches[SITE OUT],X$10),"-"),"-")</f>
        <v>3.170138888888796E-2</v>
      </c>
      <c r="AA39" s="58" t="str">
        <f>IFERROR(IF(COUNTIFS(Matches[TIMEBIN],$B39,Matches[SITE IN],X$9,Matches[SITE OUT],AA$10)&gt;0,_xlfn.MINIFS(Matches[JOURNEY TIME],Matches[TIMEBIN],$B39,Matches[SITE IN],X$9,Matches[SITE OUT],AA$10),"-"),"-")</f>
        <v>-</v>
      </c>
      <c r="AB39" s="56" t="str">
        <f>IFERROR(IF(COUNTIFS(Matches[TIMEBIN],$B39,Matches[SITE IN],X$9,Matches[SITE OUT],AA$10)&gt;0,AVERAGEIFS(Matches[JOURNEY TIME],Matches[TIMEBIN],$B39,Matches[SITE IN],X$9,Matches[SITE OUT],AA$10),"-"),"-")</f>
        <v>-</v>
      </c>
      <c r="AC39" s="57" t="str">
        <f>IFERROR(IF(COUNTIFS(Matches[TIMEBIN],$B39,Matches[SITE IN],X$9,Matches[SITE OUT],AA$10)&gt;0,_xlfn.MAXIFS(Matches[JOURNEY TIME],Matches[TIMEBIN],$B39,Matches[SITE IN],X$9,Matches[SITE OUT],AA$10),"-"),"-")</f>
        <v>-</v>
      </c>
      <c r="AD39" s="58">
        <f>IFERROR(IF(COUNTIFS(Matches[TIMEBIN],$B39,Matches[SITE IN],X$9,Matches[SITE OUT],AD$10)&gt;0,_xlfn.MINIFS(Matches[JOURNEY TIME],Matches[TIMEBIN],$B39,Matches[SITE IN],X$9,Matches[SITE OUT],AD$10),"-"),"-")</f>
        <v>4.0740740740740078E-3</v>
      </c>
      <c r="AE39" s="56">
        <f>IFERROR(IF(COUNTIFS(Matches[TIMEBIN],$B39,Matches[SITE IN],X$9,Matches[SITE OUT],AD$10)&gt;0,AVERAGEIFS(Matches[JOURNEY TIME],Matches[TIMEBIN],$B39,Matches[SITE IN],X$9,Matches[SITE OUT],AD$10),"-"),"-")</f>
        <v>0.18257812500000001</v>
      </c>
      <c r="AF39" s="57">
        <f>IFERROR(IF(COUNTIFS(Matches[TIMEBIN],$B39,Matches[SITE IN],X$9,Matches[SITE OUT],AD$10)&gt;0,_xlfn.MAXIFS(Matches[JOURNEY TIME],Matches[TIMEBIN],$B39,Matches[SITE IN],X$9,Matches[SITE OUT],AD$10),"-"),"-")</f>
        <v>0.25040509259259303</v>
      </c>
      <c r="AG39" s="58">
        <f>IFERROR(IF(COUNTIFS(Matches[TIMEBIN],$B39,Matches[SITE IN],X$9,Matches[SITE OUT],AG$10)&gt;0,_xlfn.MINIFS(Matches[JOURNEY TIME],Matches[TIMEBIN],$B39,Matches[SITE IN],X$9,Matches[SITE OUT],AG$10),"-"),"-")</f>
        <v>2.9861111111110228E-3</v>
      </c>
      <c r="AH39" s="56">
        <f>IFERROR(IF(COUNTIFS(Matches[TIMEBIN],$B39,Matches[SITE IN],X$9,Matches[SITE OUT],AG$10)&gt;0,AVERAGEIFS(Matches[JOURNEY TIME],Matches[TIMEBIN],$B39,Matches[SITE IN],X$9,Matches[SITE OUT],AG$10),"-"),"-")</f>
        <v>4.5098379629629481E-2</v>
      </c>
      <c r="AI39" s="57">
        <f>IFERROR(IF(COUNTIFS(Matches[TIMEBIN],$B39,Matches[SITE IN],X$9,Matches[SITE OUT],AG$10)&gt;0,_xlfn.MAXIFS(Matches[JOURNEY TIME],Matches[TIMEBIN],$B39,Matches[SITE IN],X$9,Matches[SITE OUT],AG$10),"-"),"-")</f>
        <v>8.721064814814794E-2</v>
      </c>
      <c r="AJ39" s="56" t="str">
        <f>IFERROR(IF(COUNTIFS(Matches[TIMEBIN],$B39,Matches[SITE IN],X$9,Matches[SITE OUT],AJ$10)&gt;0,_xlfn.MINIFS(Matches[JOURNEY TIME],Matches[TIMEBIN],$B39,Matches[SITE IN],X$9,Matches[SITE OUT],AJ$10),"-"),"-")</f>
        <v>-</v>
      </c>
      <c r="AK39" s="56" t="str">
        <f>IFERROR(IF(COUNTIFS(Matches[TIMEBIN],$B39,Matches[SITE IN],X$9,Matches[SITE OUT],AJ$10)&gt;0,AVERAGEIFS(Matches[JOURNEY TIME],Matches[TIMEBIN],$B39,Matches[SITE IN],X$9,Matches[SITE OUT],AJ$10),"-"),"-")</f>
        <v>-</v>
      </c>
      <c r="AL39" s="59" t="str">
        <f>IFERROR(IF(COUNTIFS(Matches[TIMEBIN],$B39,Matches[SITE IN],X$9,Matches[SITE OUT],AJ$10)&gt;0,_xlfn.MAXIFS(Matches[JOURNEY TIME],Matches[TIMEBIN],$B39,Matches[SITE IN],X$9,Matches[SITE OUT],AJ$10),"-"),"-")</f>
        <v>-</v>
      </c>
      <c r="AM39" s="55">
        <f>IFERROR(IF(COUNTIFS(Matches[TIMEBIN],$B39,Matches[SITE IN],AM$9,Matches[SITE OUT],AM$10)&gt;0,_xlfn.MINIFS(Matches[JOURNEY TIME],Matches[TIMEBIN],$B39,Matches[SITE IN],AM$9,Matches[SITE OUT],AM$10),"-"),"-")</f>
        <v>3.5300925925919602E-3</v>
      </c>
      <c r="AN39" s="56">
        <f>IFERROR(IF(COUNTIFS(Matches[TIMEBIN],$B39,Matches[SITE IN],AM$9,Matches[SITE OUT],AM$10)&gt;0,AVERAGEIFS(Matches[JOURNEY TIME],Matches[TIMEBIN],$B39,Matches[SITE IN],AM$9,Matches[SITE OUT],AM$10),"-"),"-")</f>
        <v>1.4486882716049329E-2</v>
      </c>
      <c r="AO39" s="57">
        <f>IFERROR(IF(COUNTIFS(Matches[TIMEBIN],$B39,Matches[SITE IN],AM$9,Matches[SITE OUT],AM$10)&gt;0,_xlfn.MAXIFS(Matches[JOURNEY TIME],Matches[TIMEBIN],$B39,Matches[SITE IN],AM$9,Matches[SITE OUT],AM$10),"-"),"-")</f>
        <v>2.6354166666667012E-2</v>
      </c>
      <c r="AP39" s="58">
        <f>IFERROR(IF(COUNTIFS(Matches[TIMEBIN],$B39,Matches[SITE IN],AM$9,Matches[SITE OUT],AP$10)&gt;0,_xlfn.MINIFS(Matches[JOURNEY TIME],Matches[TIMEBIN],$B39,Matches[SITE IN],AM$9,Matches[SITE OUT],AP$10),"-"),"-")</f>
        <v>3.159722222221939E-3</v>
      </c>
      <c r="AQ39" s="56">
        <f>IFERROR(IF(COUNTIFS(Matches[TIMEBIN],$B39,Matches[SITE IN],AM$9,Matches[SITE OUT],AP$10)&gt;0,AVERAGEIFS(Matches[JOURNEY TIME],Matches[TIMEBIN],$B39,Matches[SITE IN],AM$9,Matches[SITE OUT],AP$10),"-"),"-")</f>
        <v>3.159722222221939E-3</v>
      </c>
      <c r="AR39" s="57">
        <f>IFERROR(IF(COUNTIFS(Matches[TIMEBIN],$B39,Matches[SITE IN],AM$9,Matches[SITE OUT],AP$10)&gt;0,_xlfn.MAXIFS(Matches[JOURNEY TIME],Matches[TIMEBIN],$B39,Matches[SITE IN],AM$9,Matches[SITE OUT],AP$10),"-"),"-")</f>
        <v>3.159722222221939E-3</v>
      </c>
      <c r="AS39" s="58">
        <f>IFERROR(IF(COUNTIFS(Matches[TIMEBIN],$B39,Matches[SITE IN],AM$9,Matches[SITE OUT],AS$10)&gt;0,_xlfn.MINIFS(Matches[JOURNEY TIME],Matches[TIMEBIN],$B39,Matches[SITE IN],AM$9,Matches[SITE OUT],AS$10),"-"),"-")</f>
        <v>4.6296296296299833E-4</v>
      </c>
      <c r="AT39" s="56">
        <f>IFERROR(IF(COUNTIFS(Matches[TIMEBIN],$B39,Matches[SITE IN],AM$9,Matches[SITE OUT],AS$10)&gt;0,AVERAGEIFS(Matches[JOURNEY TIME],Matches[TIMEBIN],$B39,Matches[SITE IN],AM$9,Matches[SITE OUT],AS$10),"-"),"-")</f>
        <v>8.7384259259254415E-4</v>
      </c>
      <c r="AU39" s="57">
        <f>IFERROR(IF(COUNTIFS(Matches[TIMEBIN],$B39,Matches[SITE IN],AM$9,Matches[SITE OUT],AS$10)&gt;0,_xlfn.MAXIFS(Matches[JOURNEY TIME],Matches[TIMEBIN],$B39,Matches[SITE IN],AM$9,Matches[SITE OUT],AS$10),"-"),"-")</f>
        <v>1.28472222222209E-3</v>
      </c>
      <c r="AV39" s="58">
        <f>IFERROR(IF(COUNTIFS(Matches[TIMEBIN],$B39,Matches[SITE IN],AM$9,Matches[SITE OUT],AV$10)&gt;0,_xlfn.MINIFS(Matches[JOURNEY TIME],Matches[TIMEBIN],$B39,Matches[SITE IN],AM$9,Matches[SITE OUT],AV$10),"-"),"-")</f>
        <v>1.2037037037040399E-3</v>
      </c>
      <c r="AW39" s="56">
        <f>IFERROR(IF(COUNTIFS(Matches[TIMEBIN],$B39,Matches[SITE IN],AM$9,Matches[SITE OUT],AV$10)&gt;0,AVERAGEIFS(Matches[JOURNEY TIME],Matches[TIMEBIN],$B39,Matches[SITE IN],AM$9,Matches[SITE OUT],AV$10),"-"),"-")</f>
        <v>5.451967592592577E-2</v>
      </c>
      <c r="AX39" s="57">
        <f>IFERROR(IF(COUNTIFS(Matches[TIMEBIN],$B39,Matches[SITE IN],AM$9,Matches[SITE OUT],AV$10)&gt;0,_xlfn.MAXIFS(Matches[JOURNEY TIME],Matches[TIMEBIN],$B39,Matches[SITE IN],AM$9,Matches[SITE OUT],AV$10),"-"),"-")</f>
        <v>0.19422453703703701</v>
      </c>
      <c r="AY39" s="56">
        <f>IFERROR(IF(COUNTIFS(Matches[TIMEBIN],$B39,Matches[SITE IN],AM$9,Matches[SITE OUT],AY$10)&gt;0,_xlfn.MINIFS(Matches[JOURNEY TIME],Matches[TIMEBIN],$B39,Matches[SITE IN],AM$9,Matches[SITE OUT],AY$10),"-"),"-")</f>
        <v>2.893518518519711E-4</v>
      </c>
      <c r="AZ39" s="56">
        <f>IFERROR(IF(COUNTIFS(Matches[TIMEBIN],$B39,Matches[SITE IN],AM$9,Matches[SITE OUT],AY$10)&gt;0,AVERAGEIFS(Matches[JOURNEY TIME],Matches[TIMEBIN],$B39,Matches[SITE IN],AM$9,Matches[SITE OUT],AY$10),"-"),"-")</f>
        <v>0.11448148148148178</v>
      </c>
      <c r="BA39" s="59">
        <f>IFERROR(IF(COUNTIFS(Matches[TIMEBIN],$B39,Matches[SITE IN],AM$9,Matches[SITE OUT],AY$10)&gt;0,_xlfn.MAXIFS(Matches[JOURNEY TIME],Matches[TIMEBIN],$B39,Matches[SITE IN],AM$9,Matches[SITE OUT],AY$10),"-"),"-")</f>
        <v>0.21446759259259296</v>
      </c>
      <c r="BB39" s="55">
        <f>IFERROR(IF(COUNTIFS(Matches[TIMEBIN],$B39,Matches[SITE IN],BB$9,Matches[SITE OUT],BB$10)&gt;0,_xlfn.MINIFS(Matches[JOURNEY TIME],Matches[TIMEBIN],$B39,Matches[SITE IN],BB$9,Matches[SITE OUT],BB$10),"-"),"-")</f>
        <v>8.3333333333301951E-4</v>
      </c>
      <c r="BC39" s="56">
        <f>IFERROR(IF(COUNTIFS(Matches[TIMEBIN],$B39,Matches[SITE IN],BB$9,Matches[SITE OUT],BB$10)&gt;0,AVERAGEIFS(Matches[JOURNEY TIME],Matches[TIMEBIN],$B39,Matches[SITE IN],BB$9,Matches[SITE OUT],BB$10),"-"),"-")</f>
        <v>3.4645061728389623E-3</v>
      </c>
      <c r="BD39" s="57">
        <f>IFERROR(IF(COUNTIFS(Matches[TIMEBIN],$B39,Matches[SITE IN],BB$9,Matches[SITE OUT],BB$10)&gt;0,_xlfn.MAXIFS(Matches[JOURNEY TIME],Matches[TIMEBIN],$B39,Matches[SITE IN],BB$9,Matches[SITE OUT],BB$10),"-"),"-")</f>
        <v>8.5532407407399313E-3</v>
      </c>
      <c r="BE39" s="58">
        <f>IFERROR(IF(COUNTIFS(Matches[TIMEBIN],$B39,Matches[SITE IN],BB$9,Matches[SITE OUT],BE$10)&gt;0,_xlfn.MINIFS(Matches[JOURNEY TIME],Matches[TIMEBIN],$B39,Matches[SITE IN],BB$9,Matches[SITE OUT],BE$10),"-"),"-")</f>
        <v>2.1643518518520422E-3</v>
      </c>
      <c r="BF39" s="56">
        <f>IFERROR(IF(COUNTIFS(Matches[TIMEBIN],$B39,Matches[SITE IN],BB$9,Matches[SITE OUT],BE$10)&gt;0,AVERAGEIFS(Matches[JOURNEY TIME],Matches[TIMEBIN],$B39,Matches[SITE IN],BB$9,Matches[SITE OUT],BE$10),"-"),"-")</f>
        <v>9.6674382716049043E-2</v>
      </c>
      <c r="BG39" s="57">
        <f>IFERROR(IF(COUNTIFS(Matches[TIMEBIN],$B39,Matches[SITE IN],BB$9,Matches[SITE OUT],BE$10)&gt;0,_xlfn.MAXIFS(Matches[JOURNEY TIME],Matches[TIMEBIN],$B39,Matches[SITE IN],BB$9,Matches[SITE OUT],BE$10),"-"),"-")</f>
        <v>0.16509259259259201</v>
      </c>
      <c r="BH39" s="58">
        <f>IFERROR(IF(COUNTIFS(Matches[TIMEBIN],$B39,Matches[SITE IN],BB$9,Matches[SITE OUT],BH$10)&gt;0,_xlfn.MINIFS(Matches[JOURNEY TIME],Matches[TIMEBIN],$B39,Matches[SITE IN],BB$9,Matches[SITE OUT],BH$10),"-"),"-")</f>
        <v>4.2824074074099272E-4</v>
      </c>
      <c r="BI39" s="56">
        <f>IFERROR(IF(COUNTIFS(Matches[TIMEBIN],$B39,Matches[SITE IN],BB$9,Matches[SITE OUT],BH$10)&gt;0,AVERAGEIFS(Matches[JOURNEY TIME],Matches[TIMEBIN],$B39,Matches[SITE IN],BB$9,Matches[SITE OUT],BH$10),"-"),"-")</f>
        <v>4.7453703703698169E-4</v>
      </c>
      <c r="BJ39" s="57">
        <f>IFERROR(IF(COUNTIFS(Matches[TIMEBIN],$B39,Matches[SITE IN],BB$9,Matches[SITE OUT],BH$10)&gt;0,_xlfn.MAXIFS(Matches[JOURNEY TIME],Matches[TIMEBIN],$B39,Matches[SITE IN],BB$9,Matches[SITE OUT],BH$10),"-"),"-")</f>
        <v>5.2083333333297066E-4</v>
      </c>
      <c r="BK39" s="58">
        <f>IFERROR(IF(COUNTIFS(Matches[TIMEBIN],$B39,Matches[SITE IN],BB$9,Matches[SITE OUT],BK$10)&gt;0,_xlfn.MINIFS(Matches[JOURNEY TIME],Matches[TIMEBIN],$B39,Matches[SITE IN],BB$9,Matches[SITE OUT],BK$10),"-"),"-")</f>
        <v>1.1111111111110628E-3</v>
      </c>
      <c r="BL39" s="56">
        <f>IFERROR(IF(COUNTIFS(Matches[TIMEBIN],$B39,Matches[SITE IN],BB$9,Matches[SITE OUT],BK$10)&gt;0,AVERAGEIFS(Matches[JOURNEY TIME],Matches[TIMEBIN],$B39,Matches[SITE IN],BB$9,Matches[SITE OUT],BK$10),"-"),"-")</f>
        <v>1.1111111111110628E-3</v>
      </c>
      <c r="BM39" s="57">
        <f>IFERROR(IF(COUNTIFS(Matches[TIMEBIN],$B39,Matches[SITE IN],BB$9,Matches[SITE OUT],BK$10)&gt;0,_xlfn.MAXIFS(Matches[JOURNEY TIME],Matches[TIMEBIN],$B39,Matches[SITE IN],BB$9,Matches[SITE OUT],BK$10),"-"),"-")</f>
        <v>1.1111111111110628E-3</v>
      </c>
      <c r="BN39" s="56">
        <f>IFERROR(IF(COUNTIFS(Matches[TIMEBIN],$B39,Matches[SITE IN],BB$9,Matches[SITE OUT],BN$10)&gt;0,_xlfn.MINIFS(Matches[JOURNEY TIME],Matches[TIMEBIN],$B39,Matches[SITE IN],BB$9,Matches[SITE OUT],BN$10),"-"),"-")</f>
        <v>5.4166666666669583E-3</v>
      </c>
      <c r="BO39" s="56">
        <f>IFERROR(IF(COUNTIFS(Matches[TIMEBIN],$B39,Matches[SITE IN],BB$9,Matches[SITE OUT],BN$10)&gt;0,AVERAGEIFS(Matches[JOURNEY TIME],Matches[TIMEBIN],$B39,Matches[SITE IN],BB$9,Matches[SITE OUT],BN$10),"-"),"-")</f>
        <v>7.8912037037036975E-2</v>
      </c>
      <c r="BP39" s="60">
        <f>IFERROR(IF(COUNTIFS(Matches[TIMEBIN],$B39,Matches[SITE IN],BB$9,Matches[SITE OUT],BN$10)&gt;0,_xlfn.MAXIFS(Matches[JOURNEY TIME],Matches[TIMEBIN],$B39,Matches[SITE IN],BB$9,Matches[SITE OUT],BN$10),"-"),"-")</f>
        <v>0.15240740740740699</v>
      </c>
    </row>
    <row r="40" spans="2:68">
      <c r="B40" s="61" t="str">
        <v>13:00 - 13:15</v>
      </c>
      <c r="C40" s="62">
        <f>IFERROR(IF(COUNTIFS(Matches[TIMEBIN],$B40,Matches[SITE IN],C$9,Matches[SITE OUT],C$10)&gt;0,_xlfn.MINIFS(Matches[JOURNEY TIME],Matches[TIMEBIN],$B40,Matches[SITE IN],C$9,Matches[SITE OUT],C$10),"-"),"-")</f>
        <v>1.9675925925910498E-4</v>
      </c>
      <c r="D40" s="63">
        <f>IFERROR(IF(COUNTIFS(Matches[TIMEBIN],$B40,Matches[SITE IN],C$9,Matches[SITE OUT],C$10)&gt;0,AVERAGEIFS(Matches[JOURNEY TIME],Matches[TIMEBIN],$B40,Matches[SITE IN],C$9,Matches[SITE OUT],C$10),"-"),"-")</f>
        <v>3.0741567460317507E-2</v>
      </c>
      <c r="E40" s="64">
        <f>IFERROR(IF(COUNTIFS(Matches[TIMEBIN],$B40,Matches[SITE IN],C$9,Matches[SITE OUT],C$10)&gt;0,_xlfn.MAXIFS(Matches[JOURNEY TIME],Matches[TIMEBIN],$B40,Matches[SITE IN],C$9,Matches[SITE OUT],C$10),"-"),"-")</f>
        <v>0.374039351851852</v>
      </c>
      <c r="F40" s="65">
        <f>IFERROR(IF(COUNTIFS(Matches[TIMEBIN],$B40,Matches[SITE IN],C$9,Matches[SITE OUT],F$10)&gt;0,_xlfn.MINIFS(Matches[JOURNEY TIME],Matches[TIMEBIN],$B40,Matches[SITE IN],C$9,Matches[SITE OUT],F$10),"-"),"-")</f>
        <v>6.0185185185102075E-4</v>
      </c>
      <c r="G40" s="63">
        <f>IFERROR(IF(COUNTIFS(Matches[TIMEBIN],$B40,Matches[SITE IN],C$9,Matches[SITE OUT],F$10)&gt;0,AVERAGEIFS(Matches[JOURNEY TIME],Matches[TIMEBIN],$B40,Matches[SITE IN],C$9,Matches[SITE OUT],F$10),"-"),"-")</f>
        <v>3.219065656565636E-2</v>
      </c>
      <c r="H40" s="64">
        <f>IFERROR(IF(COUNTIFS(Matches[TIMEBIN],$B40,Matches[SITE IN],C$9,Matches[SITE OUT],F$10)&gt;0,_xlfn.MAXIFS(Matches[JOURNEY TIME],Matches[TIMEBIN],$B40,Matches[SITE IN],C$9,Matches[SITE OUT],F$10),"-"),"-")</f>
        <v>0.20122685185185096</v>
      </c>
      <c r="I40" s="65" t="str">
        <f>IFERROR(IF(COUNTIFS(Matches[TIMEBIN],$B40,Matches[SITE IN],C$9,Matches[SITE OUT],I$10)&gt;0,_xlfn.MINIFS(Matches[JOURNEY TIME],Matches[TIMEBIN],$B40,Matches[SITE IN],C$9,Matches[SITE OUT],I$10),"-"),"-")</f>
        <v>-</v>
      </c>
      <c r="J40" s="63" t="str">
        <f>IFERROR(IF(COUNTIFS(Matches[TIMEBIN],$B40,Matches[SITE IN],C$9,Matches[SITE OUT],I$10)&gt;0,AVERAGEIFS(Matches[JOURNEY TIME],Matches[TIMEBIN],$B40,Matches[SITE IN],C$9,Matches[SITE OUT],I$10),"-"),"-")</f>
        <v>-</v>
      </c>
      <c r="K40" s="64" t="str">
        <f>IFERROR(IF(COUNTIFS(Matches[TIMEBIN],$B40,Matches[SITE IN],C$9,Matches[SITE OUT],I$10)&gt;0,_xlfn.MAXIFS(Matches[JOURNEY TIME],Matches[TIMEBIN],$B40,Matches[SITE IN],C$9,Matches[SITE OUT],I$10),"-"),"-")</f>
        <v>-</v>
      </c>
      <c r="L40" s="65">
        <f>IFERROR(IF(COUNTIFS(Matches[TIMEBIN],$B40,Matches[SITE IN],C$9,Matches[SITE OUT],L$10)&gt;0,_xlfn.MINIFS(Matches[JOURNEY TIME],Matches[TIMEBIN],$B40,Matches[SITE IN],C$9,Matches[SITE OUT],L$10),"-"),"-")</f>
        <v>1.5740740740739501E-3</v>
      </c>
      <c r="M40" s="63">
        <f>IFERROR(IF(COUNTIFS(Matches[TIMEBIN],$B40,Matches[SITE IN],C$9,Matches[SITE OUT],L$10)&gt;0,AVERAGEIFS(Matches[JOURNEY TIME],Matches[TIMEBIN],$B40,Matches[SITE IN],C$9,Matches[SITE OUT],L$10),"-"),"-")</f>
        <v>4.2560763888888742E-2</v>
      </c>
      <c r="N40" s="64">
        <f>IFERROR(IF(COUNTIFS(Matches[TIMEBIN],$B40,Matches[SITE IN],C$9,Matches[SITE OUT],L$10)&gt;0,_xlfn.MAXIFS(Matches[JOURNEY TIME],Matches[TIMEBIN],$B40,Matches[SITE IN],C$9,Matches[SITE OUT],L$10),"-"),"-")</f>
        <v>0.16195601851851804</v>
      </c>
      <c r="O40" s="65">
        <f>IFERROR(IF(COUNTIFS(Matches[TIMEBIN],$B40,Matches[SITE IN],C$9,Matches[SITE OUT],O$10)&gt;0,_xlfn.MINIFS(Matches[JOURNEY TIME],Matches[TIMEBIN],$B40,Matches[SITE IN],C$9,Matches[SITE OUT],O$10),"-"),"-")</f>
        <v>1.4583333333330062E-3</v>
      </c>
      <c r="P40" s="63">
        <f>IFERROR(IF(COUNTIFS(Matches[TIMEBIN],$B40,Matches[SITE IN],C$9,Matches[SITE OUT],O$10)&gt;0,AVERAGEIFS(Matches[JOURNEY TIME],Matches[TIMEBIN],$B40,Matches[SITE IN],C$9,Matches[SITE OUT],O$10),"-"),"-")</f>
        <v>5.88912037037038E-2</v>
      </c>
      <c r="Q40" s="64">
        <f>IFERROR(IF(COUNTIFS(Matches[TIMEBIN],$B40,Matches[SITE IN],C$9,Matches[SITE OUT],O$10)&gt;0,_xlfn.MAXIFS(Matches[JOURNEY TIME],Matches[TIMEBIN],$B40,Matches[SITE IN],C$9,Matches[SITE OUT],O$10),"-"),"-")</f>
        <v>0.14222222222222303</v>
      </c>
      <c r="R40" s="65">
        <f>IFERROR(IF(COUNTIFS(Matches[TIMEBIN],$B40,Matches[SITE IN],C$9,Matches[SITE OUT],R$10)&gt;0,_xlfn.MINIFS(Matches[JOURNEY TIME],Matches[TIMEBIN],$B40,Matches[SITE IN],C$9,Matches[SITE OUT],R$10),"-"),"-")</f>
        <v>1.3541666666671004E-3</v>
      </c>
      <c r="S40" s="63">
        <f>IFERROR(IF(COUNTIFS(Matches[TIMEBIN],$B40,Matches[SITE IN],C$9,Matches[SITE OUT],R$10)&gt;0,AVERAGEIFS(Matches[JOURNEY TIME],Matches[TIMEBIN],$B40,Matches[SITE IN],C$9,Matches[SITE OUT],R$10),"-"),"-")</f>
        <v>2.2716049382716003E-2</v>
      </c>
      <c r="T40" s="66">
        <f>IFERROR(IF(COUNTIFS(Matches[TIMEBIN],$B40,Matches[SITE IN],C$9,Matches[SITE OUT],R$10)&gt;0,_xlfn.MAXIFS(Matches[JOURNEY TIME],Matches[TIMEBIN],$B40,Matches[SITE IN],C$9,Matches[SITE OUT],R$10),"-"),"-")</f>
        <v>0.11192129629629599</v>
      </c>
      <c r="U40" s="62" t="str">
        <f>IFERROR(IF(COUNTIFS(Matches[TIMEBIN],$B40,Matches[SITE IN],U$9,Matches[SITE OUT],U$10)&gt;0,_xlfn.MINIFS(Matches[JOURNEY TIME],Matches[TIMEBIN],$B40,Matches[SITE IN],U$9,Matches[SITE OUT],U$10),"-"),"-")</f>
        <v>-</v>
      </c>
      <c r="V40" s="63" t="str">
        <f>IFERROR(IF(COUNTIFS(Matches[TIMEBIN],$B40,Matches[SITE IN],U$9,Matches[SITE OUT],U$10)&gt;0,AVERAGEIFS(Matches[JOURNEY TIME],Matches[TIMEBIN],$B40,Matches[SITE IN],U$9,Matches[SITE OUT],U$10),"-"),"-")</f>
        <v>-</v>
      </c>
      <c r="W40" s="66" t="str">
        <f>IFERROR(IF(COUNTIFS(Matches[TIMEBIN],$B40,Matches[SITE IN],U$9,Matches[SITE OUT],U$10)&gt;0,_xlfn.MAXIFS(Matches[JOURNEY TIME],Matches[TIMEBIN],$B40,Matches[SITE IN],U$9,Matches[SITE OUT],U$10),"-"),"-")</f>
        <v>-</v>
      </c>
      <c r="X40" s="62">
        <f>IFERROR(IF(COUNTIFS(Matches[TIMEBIN],$B40,Matches[SITE IN],X$9,Matches[SITE OUT],X$10)&gt;0,_xlfn.MINIFS(Matches[JOURNEY TIME],Matches[TIMEBIN],$B40,Matches[SITE IN],X$9,Matches[SITE OUT],X$10),"-"),"-")</f>
        <v>8.2175925925898063E-4</v>
      </c>
      <c r="Y40" s="63">
        <f>IFERROR(IF(COUNTIFS(Matches[TIMEBIN],$B40,Matches[SITE IN],X$9,Matches[SITE OUT],X$10)&gt;0,AVERAGEIFS(Matches[JOURNEY TIME],Matches[TIMEBIN],$B40,Matches[SITE IN],X$9,Matches[SITE OUT],X$10),"-"),"-")</f>
        <v>1.8981481481479823E-3</v>
      </c>
      <c r="Z40" s="64">
        <f>IFERROR(IF(COUNTIFS(Matches[TIMEBIN],$B40,Matches[SITE IN],X$9,Matches[SITE OUT],X$10)&gt;0,_xlfn.MAXIFS(Matches[JOURNEY TIME],Matches[TIMEBIN],$B40,Matches[SITE IN],X$9,Matches[SITE OUT],X$10),"-"),"-")</f>
        <v>2.9745370370369839E-3</v>
      </c>
      <c r="AA40" s="65" t="str">
        <f>IFERROR(IF(COUNTIFS(Matches[TIMEBIN],$B40,Matches[SITE IN],X$9,Matches[SITE OUT],AA$10)&gt;0,_xlfn.MINIFS(Matches[JOURNEY TIME],Matches[TIMEBIN],$B40,Matches[SITE IN],X$9,Matches[SITE OUT],AA$10),"-"),"-")</f>
        <v>-</v>
      </c>
      <c r="AB40" s="63" t="str">
        <f>IFERROR(IF(COUNTIFS(Matches[TIMEBIN],$B40,Matches[SITE IN],X$9,Matches[SITE OUT],AA$10)&gt;0,AVERAGEIFS(Matches[JOURNEY TIME],Matches[TIMEBIN],$B40,Matches[SITE IN],X$9,Matches[SITE OUT],AA$10),"-"),"-")</f>
        <v>-</v>
      </c>
      <c r="AC40" s="64" t="str">
        <f>IFERROR(IF(COUNTIFS(Matches[TIMEBIN],$B40,Matches[SITE IN],X$9,Matches[SITE OUT],AA$10)&gt;0,_xlfn.MAXIFS(Matches[JOURNEY TIME],Matches[TIMEBIN],$B40,Matches[SITE IN],X$9,Matches[SITE OUT],AA$10),"-"),"-")</f>
        <v>-</v>
      </c>
      <c r="AD40" s="65">
        <f>IFERROR(IF(COUNTIFS(Matches[TIMEBIN],$B40,Matches[SITE IN],X$9,Matches[SITE OUT],AD$10)&gt;0,_xlfn.MINIFS(Matches[JOURNEY TIME],Matches[TIMEBIN],$B40,Matches[SITE IN],X$9,Matches[SITE OUT],AD$10),"-"),"-")</f>
        <v>1.4062499999999978E-2</v>
      </c>
      <c r="AE40" s="63">
        <f>IFERROR(IF(COUNTIFS(Matches[TIMEBIN],$B40,Matches[SITE IN],X$9,Matches[SITE OUT],AD$10)&gt;0,AVERAGEIFS(Matches[JOURNEY TIME],Matches[TIMEBIN],$B40,Matches[SITE IN],X$9,Matches[SITE OUT],AD$10),"-"),"-")</f>
        <v>0.16199942129629624</v>
      </c>
      <c r="AF40" s="64">
        <f>IFERROR(IF(COUNTIFS(Matches[TIMEBIN],$B40,Matches[SITE IN],X$9,Matches[SITE OUT],AD$10)&gt;0,_xlfn.MAXIFS(Matches[JOURNEY TIME],Matches[TIMEBIN],$B40,Matches[SITE IN],X$9,Matches[SITE OUT],AD$10),"-"),"-")</f>
        <v>0.24255787037037002</v>
      </c>
      <c r="AG40" s="65">
        <f>IFERROR(IF(COUNTIFS(Matches[TIMEBIN],$B40,Matches[SITE IN],X$9,Matches[SITE OUT],AG$10)&gt;0,_xlfn.MINIFS(Matches[JOURNEY TIME],Matches[TIMEBIN],$B40,Matches[SITE IN],X$9,Matches[SITE OUT],AG$10),"-"),"-")</f>
        <v>0.26256944444444408</v>
      </c>
      <c r="AH40" s="63">
        <f>IFERROR(IF(COUNTIFS(Matches[TIMEBIN],$B40,Matches[SITE IN],X$9,Matches[SITE OUT],AG$10)&gt;0,AVERAGEIFS(Matches[JOURNEY TIME],Matches[TIMEBIN],$B40,Matches[SITE IN],X$9,Matches[SITE OUT],AG$10),"-"),"-")</f>
        <v>0.26256944444444408</v>
      </c>
      <c r="AI40" s="64">
        <f>IFERROR(IF(COUNTIFS(Matches[TIMEBIN],$B40,Matches[SITE IN],X$9,Matches[SITE OUT],AG$10)&gt;0,_xlfn.MAXIFS(Matches[JOURNEY TIME],Matches[TIMEBIN],$B40,Matches[SITE IN],X$9,Matches[SITE OUT],AG$10),"-"),"-")</f>
        <v>0.26256944444444408</v>
      </c>
      <c r="AJ40" s="63">
        <f>IFERROR(IF(COUNTIFS(Matches[TIMEBIN],$B40,Matches[SITE IN],X$9,Matches[SITE OUT],AJ$10)&gt;0,_xlfn.MINIFS(Matches[JOURNEY TIME],Matches[TIMEBIN],$B40,Matches[SITE IN],X$9,Matches[SITE OUT],AJ$10),"-"),"-")</f>
        <v>6.3657407407391453E-4</v>
      </c>
      <c r="AK40" s="63">
        <f>IFERROR(IF(COUNTIFS(Matches[TIMEBIN],$B40,Matches[SITE IN],X$9,Matches[SITE OUT],AJ$10)&gt;0,AVERAGEIFS(Matches[JOURNEY TIME],Matches[TIMEBIN],$B40,Matches[SITE IN],X$9,Matches[SITE OUT],AJ$10),"-"),"-")</f>
        <v>2.3649691358023084E-3</v>
      </c>
      <c r="AL40" s="66">
        <f>IFERROR(IF(COUNTIFS(Matches[TIMEBIN],$B40,Matches[SITE IN],X$9,Matches[SITE OUT],AJ$10)&gt;0,_xlfn.MAXIFS(Matches[JOURNEY TIME],Matches[TIMEBIN],$B40,Matches[SITE IN],X$9,Matches[SITE OUT],AJ$10),"-"),"-")</f>
        <v>5.4282407407409972E-3</v>
      </c>
      <c r="AM40" s="62">
        <f>IFERROR(IF(COUNTIFS(Matches[TIMEBIN],$B40,Matches[SITE IN],AM$9,Matches[SITE OUT],AM$10)&gt;0,_xlfn.MINIFS(Matches[JOURNEY TIME],Matches[TIMEBIN],$B40,Matches[SITE IN],AM$9,Matches[SITE OUT],AM$10),"-"),"-")</f>
        <v>2.1064814814809596E-3</v>
      </c>
      <c r="AN40" s="63">
        <f>IFERROR(IF(COUNTIFS(Matches[TIMEBIN],$B40,Matches[SITE IN],AM$9,Matches[SITE OUT],AM$10)&gt;0,AVERAGEIFS(Matches[JOURNEY TIME],Matches[TIMEBIN],$B40,Matches[SITE IN],AM$9,Matches[SITE OUT],AM$10),"-"),"-")</f>
        <v>2.7488425925924487E-3</v>
      </c>
      <c r="AO40" s="64">
        <f>IFERROR(IF(COUNTIFS(Matches[TIMEBIN],$B40,Matches[SITE IN],AM$9,Matches[SITE OUT],AM$10)&gt;0,_xlfn.MAXIFS(Matches[JOURNEY TIME],Matches[TIMEBIN],$B40,Matches[SITE IN],AM$9,Matches[SITE OUT],AM$10),"-"),"-")</f>
        <v>3.3912037037039378E-3</v>
      </c>
      <c r="AP40" s="65">
        <f>IFERROR(IF(COUNTIFS(Matches[TIMEBIN],$B40,Matches[SITE IN],AM$9,Matches[SITE OUT],AP$10)&gt;0,_xlfn.MINIFS(Matches[JOURNEY TIME],Matches[TIMEBIN],$B40,Matches[SITE IN],AM$9,Matches[SITE OUT],AP$10),"-"),"-")</f>
        <v>3.9016203703703067E-2</v>
      </c>
      <c r="AQ40" s="63">
        <f>IFERROR(IF(COUNTIFS(Matches[TIMEBIN],$B40,Matches[SITE IN],AM$9,Matches[SITE OUT],AP$10)&gt;0,AVERAGEIFS(Matches[JOURNEY TIME],Matches[TIMEBIN],$B40,Matches[SITE IN],AM$9,Matches[SITE OUT],AP$10),"-"),"-")</f>
        <v>3.9016203703703067E-2</v>
      </c>
      <c r="AR40" s="64">
        <f>IFERROR(IF(COUNTIFS(Matches[TIMEBIN],$B40,Matches[SITE IN],AM$9,Matches[SITE OUT],AP$10)&gt;0,_xlfn.MAXIFS(Matches[JOURNEY TIME],Matches[TIMEBIN],$B40,Matches[SITE IN],AM$9,Matches[SITE OUT],AP$10),"-"),"-")</f>
        <v>3.9016203703703067E-2</v>
      </c>
      <c r="AS40" s="65">
        <f>IFERROR(IF(COUNTIFS(Matches[TIMEBIN],$B40,Matches[SITE IN],AM$9,Matches[SITE OUT],AS$10)&gt;0,_xlfn.MINIFS(Matches[JOURNEY TIME],Matches[TIMEBIN],$B40,Matches[SITE IN],AM$9,Matches[SITE OUT],AS$10),"-"),"-")</f>
        <v>1.0763888888879469E-3</v>
      </c>
      <c r="AT40" s="63">
        <f>IFERROR(IF(COUNTIFS(Matches[TIMEBIN],$B40,Matches[SITE IN],AM$9,Matches[SITE OUT],AS$10)&gt;0,AVERAGEIFS(Matches[JOURNEY TIME],Matches[TIMEBIN],$B40,Matches[SITE IN],AM$9,Matches[SITE OUT],AS$10),"-"),"-")</f>
        <v>9.4135802469135332E-2</v>
      </c>
      <c r="AU40" s="64">
        <f>IFERROR(IF(COUNTIFS(Matches[TIMEBIN],$B40,Matches[SITE IN],AM$9,Matches[SITE OUT],AS$10)&gt;0,_xlfn.MAXIFS(Matches[JOURNEY TIME],Matches[TIMEBIN],$B40,Matches[SITE IN],AM$9,Matches[SITE OUT],AS$10),"-"),"-")</f>
        <v>0.17599537037037005</v>
      </c>
      <c r="AV40" s="65">
        <f>IFERROR(IF(COUNTIFS(Matches[TIMEBIN],$B40,Matches[SITE IN],AM$9,Matches[SITE OUT],AV$10)&gt;0,_xlfn.MINIFS(Matches[JOURNEY TIME],Matches[TIMEBIN],$B40,Matches[SITE IN],AM$9,Matches[SITE OUT],AV$10),"-"),"-")</f>
        <v>0.17092592592592593</v>
      </c>
      <c r="AW40" s="63">
        <f>IFERROR(IF(COUNTIFS(Matches[TIMEBIN],$B40,Matches[SITE IN],AM$9,Matches[SITE OUT],AV$10)&gt;0,AVERAGEIFS(Matches[JOURNEY TIME],Matches[TIMEBIN],$B40,Matches[SITE IN],AM$9,Matches[SITE OUT],AV$10),"-"),"-")</f>
        <v>0.26927083333333296</v>
      </c>
      <c r="AX40" s="64">
        <f>IFERROR(IF(COUNTIFS(Matches[TIMEBIN],$B40,Matches[SITE IN],AM$9,Matches[SITE OUT],AV$10)&gt;0,_xlfn.MAXIFS(Matches[JOURNEY TIME],Matches[TIMEBIN],$B40,Matches[SITE IN],AM$9,Matches[SITE OUT],AV$10),"-"),"-")</f>
        <v>0.36761574074073999</v>
      </c>
      <c r="AY40" s="63">
        <f>IFERROR(IF(COUNTIFS(Matches[TIMEBIN],$B40,Matches[SITE IN],AM$9,Matches[SITE OUT],AY$10)&gt;0,_xlfn.MINIFS(Matches[JOURNEY TIME],Matches[TIMEBIN],$B40,Matches[SITE IN],AM$9,Matches[SITE OUT],AY$10),"-"),"-")</f>
        <v>2.5462962962907731E-4</v>
      </c>
      <c r="AZ40" s="63">
        <f>IFERROR(IF(COUNTIFS(Matches[TIMEBIN],$B40,Matches[SITE IN],AM$9,Matches[SITE OUT],AY$10)&gt;0,AVERAGEIFS(Matches[JOURNEY TIME],Matches[TIMEBIN],$B40,Matches[SITE IN],AM$9,Matches[SITE OUT],AY$10),"-"),"-")</f>
        <v>1.7346643518518279E-2</v>
      </c>
      <c r="BA40" s="66">
        <f>IFERROR(IF(COUNTIFS(Matches[TIMEBIN],$B40,Matches[SITE IN],AM$9,Matches[SITE OUT],AY$10)&gt;0,_xlfn.MAXIFS(Matches[JOURNEY TIME],Matches[TIMEBIN],$B40,Matches[SITE IN],AM$9,Matches[SITE OUT],AY$10),"-"),"-")</f>
        <v>5.4398148148148029E-2</v>
      </c>
      <c r="BB40" s="62">
        <f>IFERROR(IF(COUNTIFS(Matches[TIMEBIN],$B40,Matches[SITE IN],BB$9,Matches[SITE OUT],BB$10)&gt;0,_xlfn.MINIFS(Matches[JOURNEY TIME],Matches[TIMEBIN],$B40,Matches[SITE IN],BB$9,Matches[SITE OUT],BB$10),"-"),"-")</f>
        <v>1.2152777777770796E-3</v>
      </c>
      <c r="BC40" s="63">
        <f>IFERROR(IF(COUNTIFS(Matches[TIMEBIN],$B40,Matches[SITE IN],BB$9,Matches[SITE OUT],BB$10)&gt;0,AVERAGEIFS(Matches[JOURNEY TIME],Matches[TIMEBIN],$B40,Matches[SITE IN],BB$9,Matches[SITE OUT],BB$10),"-"),"-")</f>
        <v>7.4421296296296235E-2</v>
      </c>
      <c r="BD40" s="64">
        <f>IFERROR(IF(COUNTIFS(Matches[TIMEBIN],$B40,Matches[SITE IN],BB$9,Matches[SITE OUT],BB$10)&gt;0,_xlfn.MAXIFS(Matches[JOURNEY TIME],Matches[TIMEBIN],$B40,Matches[SITE IN],BB$9,Matches[SITE OUT],BB$10),"-"),"-")</f>
        <v>0.33210648148148203</v>
      </c>
      <c r="BE40" s="65">
        <f>IFERROR(IF(COUNTIFS(Matches[TIMEBIN],$B40,Matches[SITE IN],BB$9,Matches[SITE OUT],BE$10)&gt;0,_xlfn.MINIFS(Matches[JOURNEY TIME],Matches[TIMEBIN],$B40,Matches[SITE IN],BB$9,Matches[SITE OUT],BE$10),"-"),"-")</f>
        <v>8.2175925925997984E-4</v>
      </c>
      <c r="BF40" s="63">
        <f>IFERROR(IF(COUNTIFS(Matches[TIMEBIN],$B40,Matches[SITE IN],BB$9,Matches[SITE OUT],BE$10)&gt;0,AVERAGEIFS(Matches[JOURNEY TIME],Matches[TIMEBIN],$B40,Matches[SITE IN],BB$9,Matches[SITE OUT],BE$10),"-"),"-")</f>
        <v>8.2175925925997984E-4</v>
      </c>
      <c r="BG40" s="64">
        <f>IFERROR(IF(COUNTIFS(Matches[TIMEBIN],$B40,Matches[SITE IN],BB$9,Matches[SITE OUT],BE$10)&gt;0,_xlfn.MAXIFS(Matches[JOURNEY TIME],Matches[TIMEBIN],$B40,Matches[SITE IN],BB$9,Matches[SITE OUT],BE$10),"-"),"-")</f>
        <v>8.2175925925997984E-4</v>
      </c>
      <c r="BH40" s="65">
        <f>IFERROR(IF(COUNTIFS(Matches[TIMEBIN],$B40,Matches[SITE IN],BB$9,Matches[SITE OUT],BH$10)&gt;0,_xlfn.MINIFS(Matches[JOURNEY TIME],Matches[TIMEBIN],$B40,Matches[SITE IN],BB$9,Matches[SITE OUT],BH$10),"-"),"-")</f>
        <v>3.9351851851898711E-4</v>
      </c>
      <c r="BI40" s="63">
        <f>IFERROR(IF(COUNTIFS(Matches[TIMEBIN],$B40,Matches[SITE IN],BB$9,Matches[SITE OUT],BH$10)&gt;0,AVERAGEIFS(Matches[JOURNEY TIME],Matches[TIMEBIN],$B40,Matches[SITE IN],BB$9,Matches[SITE OUT],BH$10),"-"),"-")</f>
        <v>7.7546296296297312E-4</v>
      </c>
      <c r="BJ40" s="64">
        <f>IFERROR(IF(COUNTIFS(Matches[TIMEBIN],$B40,Matches[SITE IN],BB$9,Matches[SITE OUT],BH$10)&gt;0,_xlfn.MAXIFS(Matches[JOURNEY TIME],Matches[TIMEBIN],$B40,Matches[SITE IN],BB$9,Matches[SITE OUT],BH$10),"-"),"-")</f>
        <v>1.469907407406934E-3</v>
      </c>
      <c r="BK40" s="65">
        <f>IFERROR(IF(COUNTIFS(Matches[TIMEBIN],$B40,Matches[SITE IN],BB$9,Matches[SITE OUT],BK$10)&gt;0,_xlfn.MINIFS(Matches[JOURNEY TIME],Matches[TIMEBIN],$B40,Matches[SITE IN],BB$9,Matches[SITE OUT],BK$10),"-"),"-")</f>
        <v>1.2731481481498275E-4</v>
      </c>
      <c r="BL40" s="63">
        <f>IFERROR(IF(COUNTIFS(Matches[TIMEBIN],$B40,Matches[SITE IN],BB$9,Matches[SITE OUT],BK$10)&gt;0,AVERAGEIFS(Matches[JOURNEY TIME],Matches[TIMEBIN],$B40,Matches[SITE IN],BB$9,Matches[SITE OUT],BK$10),"-"),"-")</f>
        <v>1.9097222222203003E-4</v>
      </c>
      <c r="BM40" s="64">
        <f>IFERROR(IF(COUNTIFS(Matches[TIMEBIN],$B40,Matches[SITE IN],BB$9,Matches[SITE OUT],BK$10)&gt;0,_xlfn.MAXIFS(Matches[JOURNEY TIME],Matches[TIMEBIN],$B40,Matches[SITE IN],BB$9,Matches[SITE OUT],BK$10),"-"),"-")</f>
        <v>2.5462962962907731E-4</v>
      </c>
      <c r="BN40" s="63">
        <f>IFERROR(IF(COUNTIFS(Matches[TIMEBIN],$B40,Matches[SITE IN],BB$9,Matches[SITE OUT],BN$10)&gt;0,_xlfn.MINIFS(Matches[JOURNEY TIME],Matches[TIMEBIN],$B40,Matches[SITE IN],BB$9,Matches[SITE OUT],BN$10),"-"),"-")</f>
        <v>5.439814814814925E-3</v>
      </c>
      <c r="BO40" s="63">
        <f>IFERROR(IF(COUNTIFS(Matches[TIMEBIN],$B40,Matches[SITE IN],BB$9,Matches[SITE OUT],BN$10)&gt;0,AVERAGEIFS(Matches[JOURNEY TIME],Matches[TIMEBIN],$B40,Matches[SITE IN],BB$9,Matches[SITE OUT],BN$10),"-"),"-")</f>
        <v>3.0057870370370499E-2</v>
      </c>
      <c r="BP40" s="67">
        <f>IFERROR(IF(COUNTIFS(Matches[TIMEBIN],$B40,Matches[SITE IN],BB$9,Matches[SITE OUT],BN$10)&gt;0,_xlfn.MAXIFS(Matches[JOURNEY TIME],Matches[TIMEBIN],$B40,Matches[SITE IN],BB$9,Matches[SITE OUT],BN$10),"-"),"-")</f>
        <v>5.4675925925926072E-2</v>
      </c>
    </row>
    <row r="41" spans="2:68">
      <c r="B41" s="54" t="str">
        <v>13:15 - 13:30</v>
      </c>
      <c r="C41" s="55">
        <f>IFERROR(IF(COUNTIFS(Matches[TIMEBIN],$B41,Matches[SITE IN],C$9,Matches[SITE OUT],C$10)&gt;0,_xlfn.MINIFS(Matches[JOURNEY TIME],Matches[TIMEBIN],$B41,Matches[SITE IN],C$9,Matches[SITE OUT],C$10),"-"),"-")</f>
        <v>1.504629629630605E-4</v>
      </c>
      <c r="D41" s="56">
        <f>IFERROR(IF(COUNTIFS(Matches[TIMEBIN],$B41,Matches[SITE IN],C$9,Matches[SITE OUT],C$10)&gt;0,AVERAGEIFS(Matches[JOURNEY TIME],Matches[TIMEBIN],$B41,Matches[SITE IN],C$9,Matches[SITE OUT],C$10),"-"),"-")</f>
        <v>5.9381751543209856E-2</v>
      </c>
      <c r="E41" s="57">
        <f>IFERROR(IF(COUNTIFS(Matches[TIMEBIN],$B41,Matches[SITE IN],C$9,Matches[SITE OUT],C$10)&gt;0,_xlfn.MAXIFS(Matches[JOURNEY TIME],Matches[TIMEBIN],$B41,Matches[SITE IN],C$9,Matches[SITE OUT],C$10),"-"),"-")</f>
        <v>0.34508101851851802</v>
      </c>
      <c r="F41" s="58">
        <f>IFERROR(IF(COUNTIFS(Matches[TIMEBIN],$B41,Matches[SITE IN],C$9,Matches[SITE OUT],F$10)&gt;0,_xlfn.MINIFS(Matches[JOURNEY TIME],Matches[TIMEBIN],$B41,Matches[SITE IN],C$9,Matches[SITE OUT],F$10),"-"),"-")</f>
        <v>5.0925925926004201E-4</v>
      </c>
      <c r="G41" s="56">
        <f>IFERROR(IF(COUNTIFS(Matches[TIMEBIN],$B41,Matches[SITE IN],C$9,Matches[SITE OUT],F$10)&gt;0,AVERAGEIFS(Matches[JOURNEY TIME],Matches[TIMEBIN],$B41,Matches[SITE IN],C$9,Matches[SITE OUT],F$10),"-"),"-")</f>
        <v>5.3940446127946498E-3</v>
      </c>
      <c r="H41" s="57">
        <f>IFERROR(IF(COUNTIFS(Matches[TIMEBIN],$B41,Matches[SITE IN],C$9,Matches[SITE OUT],F$10)&gt;0,_xlfn.MAXIFS(Matches[JOURNEY TIME],Matches[TIMEBIN],$B41,Matches[SITE IN],C$9,Matches[SITE OUT],F$10),"-"),"-")</f>
        <v>2.2175925925925988E-2</v>
      </c>
      <c r="I41" s="58" t="str">
        <f>IFERROR(IF(COUNTIFS(Matches[TIMEBIN],$B41,Matches[SITE IN],C$9,Matches[SITE OUT],I$10)&gt;0,_xlfn.MINIFS(Matches[JOURNEY TIME],Matches[TIMEBIN],$B41,Matches[SITE IN],C$9,Matches[SITE OUT],I$10),"-"),"-")</f>
        <v>-</v>
      </c>
      <c r="J41" s="56" t="str">
        <f>IFERROR(IF(COUNTIFS(Matches[TIMEBIN],$B41,Matches[SITE IN],C$9,Matches[SITE OUT],I$10)&gt;0,AVERAGEIFS(Matches[JOURNEY TIME],Matches[TIMEBIN],$B41,Matches[SITE IN],C$9,Matches[SITE OUT],I$10),"-"),"-")</f>
        <v>-</v>
      </c>
      <c r="K41" s="57" t="str">
        <f>IFERROR(IF(COUNTIFS(Matches[TIMEBIN],$B41,Matches[SITE IN],C$9,Matches[SITE OUT],I$10)&gt;0,_xlfn.MAXIFS(Matches[JOURNEY TIME],Matches[TIMEBIN],$B41,Matches[SITE IN],C$9,Matches[SITE OUT],I$10),"-"),"-")</f>
        <v>-</v>
      </c>
      <c r="L41" s="58">
        <f>IFERROR(IF(COUNTIFS(Matches[TIMEBIN],$B41,Matches[SITE IN],C$9,Matches[SITE OUT],L$10)&gt;0,_xlfn.MINIFS(Matches[JOURNEY TIME],Matches[TIMEBIN],$B41,Matches[SITE IN],C$9,Matches[SITE OUT],L$10),"-"),"-")</f>
        <v>0.11730324074074105</v>
      </c>
      <c r="M41" s="56">
        <f>IFERROR(IF(COUNTIFS(Matches[TIMEBIN],$B41,Matches[SITE IN],C$9,Matches[SITE OUT],L$10)&gt;0,AVERAGEIFS(Matches[JOURNEY TIME],Matches[TIMEBIN],$B41,Matches[SITE IN],C$9,Matches[SITE OUT],L$10),"-"),"-")</f>
        <v>0.13559027777777805</v>
      </c>
      <c r="N41" s="57">
        <f>IFERROR(IF(COUNTIFS(Matches[TIMEBIN],$B41,Matches[SITE IN],C$9,Matches[SITE OUT],L$10)&gt;0,_xlfn.MAXIFS(Matches[JOURNEY TIME],Matches[TIMEBIN],$B41,Matches[SITE IN],C$9,Matches[SITE OUT],L$10),"-"),"-")</f>
        <v>0.15387731481481504</v>
      </c>
      <c r="O41" s="58">
        <f>IFERROR(IF(COUNTIFS(Matches[TIMEBIN],$B41,Matches[SITE IN],C$9,Matches[SITE OUT],O$10)&gt;0,_xlfn.MINIFS(Matches[JOURNEY TIME],Matches[TIMEBIN],$B41,Matches[SITE IN],C$9,Matches[SITE OUT],O$10),"-"),"-")</f>
        <v>7.3148148148149961E-3</v>
      </c>
      <c r="P41" s="56">
        <f>IFERROR(IF(COUNTIFS(Matches[TIMEBIN],$B41,Matches[SITE IN],C$9,Matches[SITE OUT],O$10)&gt;0,AVERAGEIFS(Matches[JOURNEY TIME],Matches[TIMEBIN],$B41,Matches[SITE IN],C$9,Matches[SITE OUT],O$10),"-"),"-")</f>
        <v>6.4818672839506306E-2</v>
      </c>
      <c r="Q41" s="57">
        <f>IFERROR(IF(COUNTIFS(Matches[TIMEBIN],$B41,Matches[SITE IN],C$9,Matches[SITE OUT],O$10)&gt;0,_xlfn.MAXIFS(Matches[JOURNEY TIME],Matches[TIMEBIN],$B41,Matches[SITE IN],C$9,Matches[SITE OUT],O$10),"-"),"-")</f>
        <v>0.15953703703703692</v>
      </c>
      <c r="R41" s="58">
        <f>IFERROR(IF(COUNTIFS(Matches[TIMEBIN],$B41,Matches[SITE IN],C$9,Matches[SITE OUT],R$10)&gt;0,_xlfn.MINIFS(Matches[JOURNEY TIME],Matches[TIMEBIN],$B41,Matches[SITE IN],C$9,Matches[SITE OUT],R$10),"-"),"-")</f>
        <v>1.5856481481479889E-3</v>
      </c>
      <c r="S41" s="56">
        <f>IFERROR(IF(COUNTIFS(Matches[TIMEBIN],$B41,Matches[SITE IN],C$9,Matches[SITE OUT],R$10)&gt;0,AVERAGEIFS(Matches[JOURNEY TIME],Matches[TIMEBIN],$B41,Matches[SITE IN],C$9,Matches[SITE OUT],R$10),"-"),"-")</f>
        <v>4.8296957671958617E-3</v>
      </c>
      <c r="T41" s="59">
        <f>IFERROR(IF(COUNTIFS(Matches[TIMEBIN],$B41,Matches[SITE IN],C$9,Matches[SITE OUT],R$10)&gt;0,_xlfn.MAXIFS(Matches[JOURNEY TIME],Matches[TIMEBIN],$B41,Matches[SITE IN],C$9,Matches[SITE OUT],R$10),"-"),"-")</f>
        <v>8.0671296296300765E-3</v>
      </c>
      <c r="U41" s="55" t="str">
        <f>IFERROR(IF(COUNTIFS(Matches[TIMEBIN],$B41,Matches[SITE IN],U$9,Matches[SITE OUT],U$10)&gt;0,_xlfn.MINIFS(Matches[JOURNEY TIME],Matches[TIMEBIN],$B41,Matches[SITE IN],U$9,Matches[SITE OUT],U$10),"-"),"-")</f>
        <v>-</v>
      </c>
      <c r="V41" s="56" t="str">
        <f>IFERROR(IF(COUNTIFS(Matches[TIMEBIN],$B41,Matches[SITE IN],U$9,Matches[SITE OUT],U$10)&gt;0,AVERAGEIFS(Matches[JOURNEY TIME],Matches[TIMEBIN],$B41,Matches[SITE IN],U$9,Matches[SITE OUT],U$10),"-"),"-")</f>
        <v>-</v>
      </c>
      <c r="W41" s="59" t="str">
        <f>IFERROR(IF(COUNTIFS(Matches[TIMEBIN],$B41,Matches[SITE IN],U$9,Matches[SITE OUT],U$10)&gt;0,_xlfn.MAXIFS(Matches[JOURNEY TIME],Matches[TIMEBIN],$B41,Matches[SITE IN],U$9,Matches[SITE OUT],U$10),"-"),"-")</f>
        <v>-</v>
      </c>
      <c r="X41" s="55">
        <f>IFERROR(IF(COUNTIFS(Matches[TIMEBIN],$B41,Matches[SITE IN],X$9,Matches[SITE OUT],X$10)&gt;0,_xlfn.MINIFS(Matches[JOURNEY TIME],Matches[TIMEBIN],$B41,Matches[SITE IN],X$9,Matches[SITE OUT],X$10),"-"),"-")</f>
        <v>2.2685185185189471E-3</v>
      </c>
      <c r="Y41" s="56">
        <f>IFERROR(IF(COUNTIFS(Matches[TIMEBIN],$B41,Matches[SITE IN],X$9,Matches[SITE OUT],X$10)&gt;0,AVERAGEIFS(Matches[JOURNEY TIME],Matches[TIMEBIN],$B41,Matches[SITE IN],X$9,Matches[SITE OUT],X$10),"-"),"-")</f>
        <v>3.0497685185185475E-2</v>
      </c>
      <c r="Z41" s="57">
        <f>IFERROR(IF(COUNTIFS(Matches[TIMEBIN],$B41,Matches[SITE IN],X$9,Matches[SITE OUT],X$10)&gt;0,_xlfn.MAXIFS(Matches[JOURNEY TIME],Matches[TIMEBIN],$B41,Matches[SITE IN],X$9,Matches[SITE OUT],X$10),"-"),"-")</f>
        <v>5.8726851851852002E-2</v>
      </c>
      <c r="AA41" s="58">
        <f>IFERROR(IF(COUNTIFS(Matches[TIMEBIN],$B41,Matches[SITE IN],X$9,Matches[SITE OUT],AA$10)&gt;0,_xlfn.MINIFS(Matches[JOURNEY TIME],Matches[TIMEBIN],$B41,Matches[SITE IN],X$9,Matches[SITE OUT],AA$10),"-"),"-")</f>
        <v>4.8611111111096506E-4</v>
      </c>
      <c r="AB41" s="56">
        <f>IFERROR(IF(COUNTIFS(Matches[TIMEBIN],$B41,Matches[SITE IN],X$9,Matches[SITE OUT],AA$10)&gt;0,AVERAGEIFS(Matches[JOURNEY TIME],Matches[TIMEBIN],$B41,Matches[SITE IN],X$9,Matches[SITE OUT],AA$10),"-"),"-")</f>
        <v>8.506944444444664E-4</v>
      </c>
      <c r="AC41" s="57">
        <f>IFERROR(IF(COUNTIFS(Matches[TIMEBIN],$B41,Matches[SITE IN],X$9,Matches[SITE OUT],AA$10)&gt;0,_xlfn.MAXIFS(Matches[JOURNEY TIME],Matches[TIMEBIN],$B41,Matches[SITE IN],X$9,Matches[SITE OUT],AA$10),"-"),"-")</f>
        <v>1.2152777777779677E-3</v>
      </c>
      <c r="AD41" s="58">
        <f>IFERROR(IF(COUNTIFS(Matches[TIMEBIN],$B41,Matches[SITE IN],X$9,Matches[SITE OUT],AD$10)&gt;0,_xlfn.MINIFS(Matches[JOURNEY TIME],Matches[TIMEBIN],$B41,Matches[SITE IN],X$9,Matches[SITE OUT],AD$10),"-"),"-")</f>
        <v>1.793981481482021E-3</v>
      </c>
      <c r="AE41" s="56">
        <f>IFERROR(IF(COUNTIFS(Matches[TIMEBIN],$B41,Matches[SITE IN],X$9,Matches[SITE OUT],AD$10)&gt;0,AVERAGEIFS(Matches[JOURNEY TIME],Matches[TIMEBIN],$B41,Matches[SITE IN],X$9,Matches[SITE OUT],AD$10),"-"),"-")</f>
        <v>9.5104166666666656E-2</v>
      </c>
      <c r="AF41" s="57">
        <f>IFERROR(IF(COUNTIFS(Matches[TIMEBIN],$B41,Matches[SITE IN],X$9,Matches[SITE OUT],AD$10)&gt;0,_xlfn.MAXIFS(Matches[JOURNEY TIME],Matches[TIMEBIN],$B41,Matches[SITE IN],X$9,Matches[SITE OUT],AD$10),"-"),"-")</f>
        <v>0.14182870370370304</v>
      </c>
      <c r="AG41" s="58">
        <f>IFERROR(IF(COUNTIFS(Matches[TIMEBIN],$B41,Matches[SITE IN],X$9,Matches[SITE OUT],AG$10)&gt;0,_xlfn.MINIFS(Matches[JOURNEY TIME],Matches[TIMEBIN],$B41,Matches[SITE IN],X$9,Matches[SITE OUT],AG$10),"-"),"-")</f>
        <v>0.160983796296297</v>
      </c>
      <c r="AH41" s="56">
        <f>IFERROR(IF(COUNTIFS(Matches[TIMEBIN],$B41,Matches[SITE IN],X$9,Matches[SITE OUT],AG$10)&gt;0,AVERAGEIFS(Matches[JOURNEY TIME],Matches[TIMEBIN],$B41,Matches[SITE IN],X$9,Matches[SITE OUT],AG$10),"-"),"-")</f>
        <v>0.160983796296297</v>
      </c>
      <c r="AI41" s="57">
        <f>IFERROR(IF(COUNTIFS(Matches[TIMEBIN],$B41,Matches[SITE IN],X$9,Matches[SITE OUT],AG$10)&gt;0,_xlfn.MAXIFS(Matches[JOURNEY TIME],Matches[TIMEBIN],$B41,Matches[SITE IN],X$9,Matches[SITE OUT],AG$10),"-"),"-")</f>
        <v>0.160983796296297</v>
      </c>
      <c r="AJ41" s="56">
        <f>IFERROR(IF(COUNTIFS(Matches[TIMEBIN],$B41,Matches[SITE IN],X$9,Matches[SITE OUT],AJ$10)&gt;0,_xlfn.MINIFS(Matches[JOURNEY TIME],Matches[TIMEBIN],$B41,Matches[SITE IN],X$9,Matches[SITE OUT],AJ$10),"-"),"-")</f>
        <v>1.3263888888887965E-2</v>
      </c>
      <c r="AK41" s="56">
        <f>IFERROR(IF(COUNTIFS(Matches[TIMEBIN],$B41,Matches[SITE IN],X$9,Matches[SITE OUT],AJ$10)&gt;0,AVERAGEIFS(Matches[JOURNEY TIME],Matches[TIMEBIN],$B41,Matches[SITE IN],X$9,Matches[SITE OUT],AJ$10),"-"),"-")</f>
        <v>6.8275462962962441E-2</v>
      </c>
      <c r="AL41" s="59">
        <f>IFERROR(IF(COUNTIFS(Matches[TIMEBIN],$B41,Matches[SITE IN],X$9,Matches[SITE OUT],AJ$10)&gt;0,_xlfn.MAXIFS(Matches[JOURNEY TIME],Matches[TIMEBIN],$B41,Matches[SITE IN],X$9,Matches[SITE OUT],AJ$10),"-"),"-")</f>
        <v>0.12328703703703692</v>
      </c>
      <c r="AM41" s="55">
        <f>IFERROR(IF(COUNTIFS(Matches[TIMEBIN],$B41,Matches[SITE IN],AM$9,Matches[SITE OUT],AM$10)&gt;0,_xlfn.MINIFS(Matches[JOURNEY TIME],Matches[TIMEBIN],$B41,Matches[SITE IN],AM$9,Matches[SITE OUT],AM$10),"-"),"-")</f>
        <v>2.9745370370369839E-3</v>
      </c>
      <c r="AN41" s="56">
        <f>IFERROR(IF(COUNTIFS(Matches[TIMEBIN],$B41,Matches[SITE IN],AM$9,Matches[SITE OUT],AM$10)&gt;0,AVERAGEIFS(Matches[JOURNEY TIME],Matches[TIMEBIN],$B41,Matches[SITE IN],AM$9,Matches[SITE OUT],AM$10),"-"),"-")</f>
        <v>8.5422453703703993E-2</v>
      </c>
      <c r="AO41" s="57">
        <f>IFERROR(IF(COUNTIFS(Matches[TIMEBIN],$B41,Matches[SITE IN],AM$9,Matches[SITE OUT],AM$10)&gt;0,_xlfn.MAXIFS(Matches[JOURNEY TIME],Matches[TIMEBIN],$B41,Matches[SITE IN],AM$9,Matches[SITE OUT],AM$10),"-"),"-")</f>
        <v>0.167870370370371</v>
      </c>
      <c r="AP41" s="58" t="str">
        <f>IFERROR(IF(COUNTIFS(Matches[TIMEBIN],$B41,Matches[SITE IN],AM$9,Matches[SITE OUT],AP$10)&gt;0,_xlfn.MINIFS(Matches[JOURNEY TIME],Matches[TIMEBIN],$B41,Matches[SITE IN],AM$9,Matches[SITE OUT],AP$10),"-"),"-")</f>
        <v>-</v>
      </c>
      <c r="AQ41" s="56" t="str">
        <f>IFERROR(IF(COUNTIFS(Matches[TIMEBIN],$B41,Matches[SITE IN],AM$9,Matches[SITE OUT],AP$10)&gt;0,AVERAGEIFS(Matches[JOURNEY TIME],Matches[TIMEBIN],$B41,Matches[SITE IN],AM$9,Matches[SITE OUT],AP$10),"-"),"-")</f>
        <v>-</v>
      </c>
      <c r="AR41" s="57" t="str">
        <f>IFERROR(IF(COUNTIFS(Matches[TIMEBIN],$B41,Matches[SITE IN],AM$9,Matches[SITE OUT],AP$10)&gt;0,_xlfn.MAXIFS(Matches[JOURNEY TIME],Matches[TIMEBIN],$B41,Matches[SITE IN],AM$9,Matches[SITE OUT],AP$10),"-"),"-")</f>
        <v>-</v>
      </c>
      <c r="AS41" s="58">
        <f>IFERROR(IF(COUNTIFS(Matches[TIMEBIN],$B41,Matches[SITE IN],AM$9,Matches[SITE OUT],AS$10)&gt;0,_xlfn.MINIFS(Matches[JOURNEY TIME],Matches[TIMEBIN],$B41,Matches[SITE IN],AM$9,Matches[SITE OUT],AS$10),"-"),"-")</f>
        <v>5.787037037039422E-4</v>
      </c>
      <c r="AT41" s="56">
        <f>IFERROR(IF(COUNTIFS(Matches[TIMEBIN],$B41,Matches[SITE IN],AM$9,Matches[SITE OUT],AS$10)&gt;0,AVERAGEIFS(Matches[JOURNEY TIME],Matches[TIMEBIN],$B41,Matches[SITE IN],AM$9,Matches[SITE OUT],AS$10),"-"),"-")</f>
        <v>0.10910185185185199</v>
      </c>
      <c r="AU41" s="57">
        <f>IFERROR(IF(COUNTIFS(Matches[TIMEBIN],$B41,Matches[SITE IN],AM$9,Matches[SITE OUT],AS$10)&gt;0,_xlfn.MAXIFS(Matches[JOURNEY TIME],Matches[TIMEBIN],$B41,Matches[SITE IN],AM$9,Matches[SITE OUT],AS$10),"-"),"-")</f>
        <v>0.218784722222223</v>
      </c>
      <c r="AV41" s="58">
        <f>IFERROR(IF(COUNTIFS(Matches[TIMEBIN],$B41,Matches[SITE IN],AM$9,Matches[SITE OUT],AV$10)&gt;0,_xlfn.MINIFS(Matches[JOURNEY TIME],Matches[TIMEBIN],$B41,Matches[SITE IN],AM$9,Matches[SITE OUT],AV$10),"-"),"-")</f>
        <v>4.398148148150316E-4</v>
      </c>
      <c r="AW41" s="56">
        <f>IFERROR(IF(COUNTIFS(Matches[TIMEBIN],$B41,Matches[SITE IN],AM$9,Matches[SITE OUT],AV$10)&gt;0,AVERAGEIFS(Matches[JOURNEY TIME],Matches[TIMEBIN],$B41,Matches[SITE IN],AM$9,Matches[SITE OUT],AV$10),"-"),"-")</f>
        <v>4.398148148150316E-4</v>
      </c>
      <c r="AX41" s="57">
        <f>IFERROR(IF(COUNTIFS(Matches[TIMEBIN],$B41,Matches[SITE IN],AM$9,Matches[SITE OUT],AV$10)&gt;0,_xlfn.MAXIFS(Matches[JOURNEY TIME],Matches[TIMEBIN],$B41,Matches[SITE IN],AM$9,Matches[SITE OUT],AV$10),"-"),"-")</f>
        <v>4.398148148150316E-4</v>
      </c>
      <c r="AY41" s="56">
        <f>IFERROR(IF(COUNTIFS(Matches[TIMEBIN],$B41,Matches[SITE IN],AM$9,Matches[SITE OUT],AY$10)&gt;0,_xlfn.MINIFS(Matches[JOURNEY TIME],Matches[TIMEBIN],$B41,Matches[SITE IN],AM$9,Matches[SITE OUT],AY$10),"-"),"-")</f>
        <v>3.4722222222194343E-4</v>
      </c>
      <c r="AZ41" s="56">
        <f>IFERROR(IF(COUNTIFS(Matches[TIMEBIN],$B41,Matches[SITE IN],AM$9,Matches[SITE OUT],AY$10)&gt;0,AVERAGEIFS(Matches[JOURNEY TIME],Matches[TIMEBIN],$B41,Matches[SITE IN],AM$9,Matches[SITE OUT],AY$10),"-"),"-")</f>
        <v>3.4722222222194343E-4</v>
      </c>
      <c r="BA41" s="59">
        <f>IFERROR(IF(COUNTIFS(Matches[TIMEBIN],$B41,Matches[SITE IN],AM$9,Matches[SITE OUT],AY$10)&gt;0,_xlfn.MAXIFS(Matches[JOURNEY TIME],Matches[TIMEBIN],$B41,Matches[SITE IN],AM$9,Matches[SITE OUT],AY$10),"-"),"-")</f>
        <v>3.4722222222194343E-4</v>
      </c>
      <c r="BB41" s="55">
        <f>IFERROR(IF(COUNTIFS(Matches[TIMEBIN],$B41,Matches[SITE IN],BB$9,Matches[SITE OUT],BB$10)&gt;0,_xlfn.MINIFS(Matches[JOURNEY TIME],Matches[TIMEBIN],$B41,Matches[SITE IN],BB$9,Matches[SITE OUT],BB$10),"-"),"-")</f>
        <v>1.2499999999999734E-3</v>
      </c>
      <c r="BC41" s="56">
        <f>IFERROR(IF(COUNTIFS(Matches[TIMEBIN],$B41,Matches[SITE IN],BB$9,Matches[SITE OUT],BB$10)&gt;0,AVERAGEIFS(Matches[JOURNEY TIME],Matches[TIMEBIN],$B41,Matches[SITE IN],BB$9,Matches[SITE OUT],BB$10),"-"),"-")</f>
        <v>2.7276234567903588E-3</v>
      </c>
      <c r="BD41" s="57">
        <f>IFERROR(IF(COUNTIFS(Matches[TIMEBIN],$B41,Matches[SITE IN],BB$9,Matches[SITE OUT],BB$10)&gt;0,_xlfn.MAXIFS(Matches[JOURNEY TIME],Matches[TIMEBIN],$B41,Matches[SITE IN],BB$9,Matches[SITE OUT],BB$10),"-"),"-")</f>
        <v>6.724537037037015E-3</v>
      </c>
      <c r="BE41" s="58">
        <f>IFERROR(IF(COUNTIFS(Matches[TIMEBIN],$B41,Matches[SITE IN],BB$9,Matches[SITE OUT],BE$10)&gt;0,_xlfn.MINIFS(Matches[JOURNEY TIME],Matches[TIMEBIN],$B41,Matches[SITE IN],BB$9,Matches[SITE OUT],BE$10),"-"),"-")</f>
        <v>6.7129629629603116E-4</v>
      </c>
      <c r="BF41" s="56">
        <f>IFERROR(IF(COUNTIFS(Matches[TIMEBIN],$B41,Matches[SITE IN],BB$9,Matches[SITE OUT],BE$10)&gt;0,AVERAGEIFS(Matches[JOURNEY TIME],Matches[TIMEBIN],$B41,Matches[SITE IN],BB$9,Matches[SITE OUT],BE$10),"-"),"-")</f>
        <v>0.13968750000000002</v>
      </c>
      <c r="BG41" s="57">
        <f>IFERROR(IF(COUNTIFS(Matches[TIMEBIN],$B41,Matches[SITE IN],BB$9,Matches[SITE OUT],BE$10)&gt;0,_xlfn.MAXIFS(Matches[JOURNEY TIME],Matches[TIMEBIN],$B41,Matches[SITE IN],BB$9,Matches[SITE OUT],BE$10),"-"),"-")</f>
        <v>0.27870370370370401</v>
      </c>
      <c r="BH41" s="58">
        <f>IFERROR(IF(COUNTIFS(Matches[TIMEBIN],$B41,Matches[SITE IN],BB$9,Matches[SITE OUT],BH$10)&gt;0,_xlfn.MINIFS(Matches[JOURNEY TIME],Matches[TIMEBIN],$B41,Matches[SITE IN],BB$9,Matches[SITE OUT],BH$10),"-"),"-")</f>
        <v>4.1666666666695384E-4</v>
      </c>
      <c r="BI41" s="56">
        <f>IFERROR(IF(COUNTIFS(Matches[TIMEBIN],$B41,Matches[SITE IN],BB$9,Matches[SITE OUT],BH$10)&gt;0,AVERAGEIFS(Matches[JOURNEY TIME],Matches[TIMEBIN],$B41,Matches[SITE IN],BB$9,Matches[SITE OUT],BH$10),"-"),"-")</f>
        <v>4.3981481481497608E-4</v>
      </c>
      <c r="BJ41" s="57">
        <f>IFERROR(IF(COUNTIFS(Matches[TIMEBIN],$B41,Matches[SITE IN],BB$9,Matches[SITE OUT],BH$10)&gt;0,_xlfn.MAXIFS(Matches[JOURNEY TIME],Matches[TIMEBIN],$B41,Matches[SITE IN],BB$9,Matches[SITE OUT],BH$10),"-"),"-")</f>
        <v>4.6296296296299833E-4</v>
      </c>
      <c r="BK41" s="58" t="str">
        <f>IFERROR(IF(COUNTIFS(Matches[TIMEBIN],$B41,Matches[SITE IN],BB$9,Matches[SITE OUT],BK$10)&gt;0,_xlfn.MINIFS(Matches[JOURNEY TIME],Matches[TIMEBIN],$B41,Matches[SITE IN],BB$9,Matches[SITE OUT],BK$10),"-"),"-")</f>
        <v>-</v>
      </c>
      <c r="BL41" s="56" t="str">
        <f>IFERROR(IF(COUNTIFS(Matches[TIMEBIN],$B41,Matches[SITE IN],BB$9,Matches[SITE OUT],BK$10)&gt;0,AVERAGEIFS(Matches[JOURNEY TIME],Matches[TIMEBIN],$B41,Matches[SITE IN],BB$9,Matches[SITE OUT],BK$10),"-"),"-")</f>
        <v>-</v>
      </c>
      <c r="BM41" s="57" t="str">
        <f>IFERROR(IF(COUNTIFS(Matches[TIMEBIN],$B41,Matches[SITE IN],BB$9,Matches[SITE OUT],BK$10)&gt;0,_xlfn.MAXIFS(Matches[JOURNEY TIME],Matches[TIMEBIN],$B41,Matches[SITE IN],BB$9,Matches[SITE OUT],BK$10),"-"),"-")</f>
        <v>-</v>
      </c>
      <c r="BN41" s="56">
        <f>IFERROR(IF(COUNTIFS(Matches[TIMEBIN],$B41,Matches[SITE IN],BB$9,Matches[SITE OUT],BN$10)&gt;0,_xlfn.MINIFS(Matches[JOURNEY TIME],Matches[TIMEBIN],$B41,Matches[SITE IN],BB$9,Matches[SITE OUT],BN$10),"-"),"-")</f>
        <v>2.3032407407409528E-3</v>
      </c>
      <c r="BO41" s="56">
        <f>IFERROR(IF(COUNTIFS(Matches[TIMEBIN],$B41,Matches[SITE IN],BB$9,Matches[SITE OUT],BN$10)&gt;0,AVERAGEIFS(Matches[JOURNEY TIME],Matches[TIMEBIN],$B41,Matches[SITE IN],BB$9,Matches[SITE OUT],BN$10),"-"),"-")</f>
        <v>3.3217592592594825E-3</v>
      </c>
      <c r="BP41" s="60">
        <f>IFERROR(IF(COUNTIFS(Matches[TIMEBIN],$B41,Matches[SITE IN],BB$9,Matches[SITE OUT],BN$10)&gt;0,_xlfn.MAXIFS(Matches[JOURNEY TIME],Matches[TIMEBIN],$B41,Matches[SITE IN],BB$9,Matches[SITE OUT],BN$10),"-"),"-")</f>
        <v>4.3402777777780122E-3</v>
      </c>
    </row>
    <row r="42" spans="2:68">
      <c r="B42" s="61" t="str">
        <v>13:30 - 13:45</v>
      </c>
      <c r="C42" s="62">
        <f>IFERROR(IF(COUNTIFS(Matches[TIMEBIN],$B42,Matches[SITE IN],C$9,Matches[SITE OUT],C$10)&gt;0,_xlfn.MINIFS(Matches[JOURNEY TIME],Matches[TIMEBIN],$B42,Matches[SITE IN],C$9,Matches[SITE OUT],C$10),"-"),"-")</f>
        <v>9.2592592592977141E-5</v>
      </c>
      <c r="D42" s="63">
        <f>IFERROR(IF(COUNTIFS(Matches[TIMEBIN],$B42,Matches[SITE IN],C$9,Matches[SITE OUT],C$10)&gt;0,AVERAGEIFS(Matches[JOURNEY TIME],Matches[TIMEBIN],$B42,Matches[SITE IN],C$9,Matches[SITE OUT],C$10),"-"),"-")</f>
        <v>2.4510673868312897E-2</v>
      </c>
      <c r="E42" s="64">
        <f>IFERROR(IF(COUNTIFS(Matches[TIMEBIN],$B42,Matches[SITE IN],C$9,Matches[SITE OUT],C$10)&gt;0,_xlfn.MAXIFS(Matches[JOURNEY TIME],Matches[TIMEBIN],$B42,Matches[SITE IN],C$9,Matches[SITE OUT],C$10),"-"),"-")</f>
        <v>0.23458333333333303</v>
      </c>
      <c r="F42" s="65">
        <f>IFERROR(IF(COUNTIFS(Matches[TIMEBIN],$B42,Matches[SITE IN],C$9,Matches[SITE OUT],F$10)&gt;0,_xlfn.MINIFS(Matches[JOURNEY TIME],Matches[TIMEBIN],$B42,Matches[SITE IN],C$9,Matches[SITE OUT],F$10),"-"),"-")</f>
        <v>5.3240740740800874E-4</v>
      </c>
      <c r="G42" s="63">
        <f>IFERROR(IF(COUNTIFS(Matches[TIMEBIN],$B42,Matches[SITE IN],C$9,Matches[SITE OUT],F$10)&gt;0,AVERAGEIFS(Matches[JOURNEY TIME],Matches[TIMEBIN],$B42,Matches[SITE IN],C$9,Matches[SITE OUT],F$10),"-"),"-")</f>
        <v>8.5092592592593934E-3</v>
      </c>
      <c r="H42" s="64">
        <f>IFERROR(IF(COUNTIFS(Matches[TIMEBIN],$B42,Matches[SITE IN],C$9,Matches[SITE OUT],F$10)&gt;0,_xlfn.MAXIFS(Matches[JOURNEY TIME],Matches[TIMEBIN],$B42,Matches[SITE IN],C$9,Matches[SITE OUT],F$10),"-"),"-")</f>
        <v>6.2476851851852033E-2</v>
      </c>
      <c r="I42" s="65" t="str">
        <f>IFERROR(IF(COUNTIFS(Matches[TIMEBIN],$B42,Matches[SITE IN],C$9,Matches[SITE OUT],I$10)&gt;0,_xlfn.MINIFS(Matches[JOURNEY TIME],Matches[TIMEBIN],$B42,Matches[SITE IN],C$9,Matches[SITE OUT],I$10),"-"),"-")</f>
        <v>-</v>
      </c>
      <c r="J42" s="63" t="str">
        <f>IFERROR(IF(COUNTIFS(Matches[TIMEBIN],$B42,Matches[SITE IN],C$9,Matches[SITE OUT],I$10)&gt;0,AVERAGEIFS(Matches[JOURNEY TIME],Matches[TIMEBIN],$B42,Matches[SITE IN],C$9,Matches[SITE OUT],I$10),"-"),"-")</f>
        <v>-</v>
      </c>
      <c r="K42" s="64" t="str">
        <f>IFERROR(IF(COUNTIFS(Matches[TIMEBIN],$B42,Matches[SITE IN],C$9,Matches[SITE OUT],I$10)&gt;0,_xlfn.MAXIFS(Matches[JOURNEY TIME],Matches[TIMEBIN],$B42,Matches[SITE IN],C$9,Matches[SITE OUT],I$10),"-"),"-")</f>
        <v>-</v>
      </c>
      <c r="L42" s="65">
        <f>IFERROR(IF(COUNTIFS(Matches[TIMEBIN],$B42,Matches[SITE IN],C$9,Matches[SITE OUT],L$10)&gt;0,_xlfn.MINIFS(Matches[JOURNEY TIME],Matches[TIMEBIN],$B42,Matches[SITE IN],C$9,Matches[SITE OUT],L$10),"-"),"-")</f>
        <v>1.5393518518519445E-3</v>
      </c>
      <c r="M42" s="63">
        <f>IFERROR(IF(COUNTIFS(Matches[TIMEBIN],$B42,Matches[SITE IN],C$9,Matches[SITE OUT],L$10)&gt;0,AVERAGEIFS(Matches[JOURNEY TIME],Matches[TIMEBIN],$B42,Matches[SITE IN],C$9,Matches[SITE OUT],L$10),"-"),"-")</f>
        <v>4.4293981481481504E-2</v>
      </c>
      <c r="N42" s="64">
        <f>IFERROR(IF(COUNTIFS(Matches[TIMEBIN],$B42,Matches[SITE IN],C$9,Matches[SITE OUT],L$10)&gt;0,_xlfn.MAXIFS(Matches[JOURNEY TIME],Matches[TIMEBIN],$B42,Matches[SITE IN],C$9,Matches[SITE OUT],L$10),"-"),"-")</f>
        <v>8.7048611111111063E-2</v>
      </c>
      <c r="O42" s="65">
        <f>IFERROR(IF(COUNTIFS(Matches[TIMEBIN],$B42,Matches[SITE IN],C$9,Matches[SITE OUT],O$10)&gt;0,_xlfn.MINIFS(Matches[JOURNEY TIME],Matches[TIMEBIN],$B42,Matches[SITE IN],C$9,Matches[SITE OUT],O$10),"-"),"-")</f>
        <v>1.1226851851849906E-3</v>
      </c>
      <c r="P42" s="63">
        <f>IFERROR(IF(COUNTIFS(Matches[TIMEBIN],$B42,Matches[SITE IN],C$9,Matches[SITE OUT],O$10)&gt;0,AVERAGEIFS(Matches[JOURNEY TIME],Matches[TIMEBIN],$B42,Matches[SITE IN],C$9,Matches[SITE OUT],O$10),"-"),"-")</f>
        <v>5.6712962962962733E-3</v>
      </c>
      <c r="Q42" s="64">
        <f>IFERROR(IF(COUNTIFS(Matches[TIMEBIN],$B42,Matches[SITE IN],C$9,Matches[SITE OUT],O$10)&gt;0,_xlfn.MAXIFS(Matches[JOURNEY TIME],Matches[TIMEBIN],$B42,Matches[SITE IN],C$9,Matches[SITE OUT],O$10),"-"),"-")</f>
        <v>1.4594907407406987E-2</v>
      </c>
      <c r="R42" s="65">
        <f>IFERROR(IF(COUNTIFS(Matches[TIMEBIN],$B42,Matches[SITE IN],C$9,Matches[SITE OUT],R$10)&gt;0,_xlfn.MINIFS(Matches[JOURNEY TIME],Matches[TIMEBIN],$B42,Matches[SITE IN],C$9,Matches[SITE OUT],R$10),"-"),"-")</f>
        <v>1.1111111111109517E-3</v>
      </c>
      <c r="S42" s="63">
        <f>IFERROR(IF(COUNTIFS(Matches[TIMEBIN],$B42,Matches[SITE IN],C$9,Matches[SITE OUT],R$10)&gt;0,AVERAGEIFS(Matches[JOURNEY TIME],Matches[TIMEBIN],$B42,Matches[SITE IN],C$9,Matches[SITE OUT],R$10),"-"),"-")</f>
        <v>2.644675925926173E-3</v>
      </c>
      <c r="T42" s="66">
        <f>IFERROR(IF(COUNTIFS(Matches[TIMEBIN],$B42,Matches[SITE IN],C$9,Matches[SITE OUT],R$10)&gt;0,_xlfn.MAXIFS(Matches[JOURNEY TIME],Matches[TIMEBIN],$B42,Matches[SITE IN],C$9,Matches[SITE OUT],R$10),"-"),"-")</f>
        <v>7.9745370370369884E-3</v>
      </c>
      <c r="U42" s="62" t="str">
        <f>IFERROR(IF(COUNTIFS(Matches[TIMEBIN],$B42,Matches[SITE IN],U$9,Matches[SITE OUT],U$10)&gt;0,_xlfn.MINIFS(Matches[JOURNEY TIME],Matches[TIMEBIN],$B42,Matches[SITE IN],U$9,Matches[SITE OUT],U$10),"-"),"-")</f>
        <v>-</v>
      </c>
      <c r="V42" s="63" t="str">
        <f>IFERROR(IF(COUNTIFS(Matches[TIMEBIN],$B42,Matches[SITE IN],U$9,Matches[SITE OUT],U$10)&gt;0,AVERAGEIFS(Matches[JOURNEY TIME],Matches[TIMEBIN],$B42,Matches[SITE IN],U$9,Matches[SITE OUT],U$10),"-"),"-")</f>
        <v>-</v>
      </c>
      <c r="W42" s="66" t="str">
        <f>IFERROR(IF(COUNTIFS(Matches[TIMEBIN],$B42,Matches[SITE IN],U$9,Matches[SITE OUT],U$10)&gt;0,_xlfn.MAXIFS(Matches[JOURNEY TIME],Matches[TIMEBIN],$B42,Matches[SITE IN],U$9,Matches[SITE OUT],U$10),"-"),"-")</f>
        <v>-</v>
      </c>
      <c r="X42" s="62" t="str">
        <f>IFERROR(IF(COUNTIFS(Matches[TIMEBIN],$B42,Matches[SITE IN],X$9,Matches[SITE OUT],X$10)&gt;0,_xlfn.MINIFS(Matches[JOURNEY TIME],Matches[TIMEBIN],$B42,Matches[SITE IN],X$9,Matches[SITE OUT],X$10),"-"),"-")</f>
        <v>-</v>
      </c>
      <c r="Y42" s="63" t="str">
        <f>IFERROR(IF(COUNTIFS(Matches[TIMEBIN],$B42,Matches[SITE IN],X$9,Matches[SITE OUT],X$10)&gt;0,AVERAGEIFS(Matches[JOURNEY TIME],Matches[TIMEBIN],$B42,Matches[SITE IN],X$9,Matches[SITE OUT],X$10),"-"),"-")</f>
        <v>-</v>
      </c>
      <c r="Z42" s="64" t="str">
        <f>IFERROR(IF(COUNTIFS(Matches[TIMEBIN],$B42,Matches[SITE IN],X$9,Matches[SITE OUT],X$10)&gt;0,_xlfn.MAXIFS(Matches[JOURNEY TIME],Matches[TIMEBIN],$B42,Matches[SITE IN],X$9,Matches[SITE OUT],X$10),"-"),"-")</f>
        <v>-</v>
      </c>
      <c r="AA42" s="65">
        <f>IFERROR(IF(COUNTIFS(Matches[TIMEBIN],$B42,Matches[SITE IN],X$9,Matches[SITE OUT],AA$10)&gt;0,_xlfn.MINIFS(Matches[JOURNEY TIME],Matches[TIMEBIN],$B42,Matches[SITE IN],X$9,Matches[SITE OUT],AA$10),"-"),"-")</f>
        <v>8.1018518518505278E-4</v>
      </c>
      <c r="AB42" s="63">
        <f>IFERROR(IF(COUNTIFS(Matches[TIMEBIN],$B42,Matches[SITE IN],X$9,Matches[SITE OUT],AA$10)&gt;0,AVERAGEIFS(Matches[JOURNEY TIME],Matches[TIMEBIN],$B42,Matches[SITE IN],X$9,Matches[SITE OUT],AA$10),"-"),"-")</f>
        <v>8.1018518518505278E-4</v>
      </c>
      <c r="AC42" s="64">
        <f>IFERROR(IF(COUNTIFS(Matches[TIMEBIN],$B42,Matches[SITE IN],X$9,Matches[SITE OUT],AA$10)&gt;0,_xlfn.MAXIFS(Matches[JOURNEY TIME],Matches[TIMEBIN],$B42,Matches[SITE IN],X$9,Matches[SITE OUT],AA$10),"-"),"-")</f>
        <v>8.1018518518505278E-4</v>
      </c>
      <c r="AD42" s="65">
        <f>IFERROR(IF(COUNTIFS(Matches[TIMEBIN],$B42,Matches[SITE IN],X$9,Matches[SITE OUT],AD$10)&gt;0,_xlfn.MINIFS(Matches[JOURNEY TIME],Matches[TIMEBIN],$B42,Matches[SITE IN],X$9,Matches[SITE OUT],AD$10),"-"),"-")</f>
        <v>0.164756944444444</v>
      </c>
      <c r="AE42" s="63">
        <f>IFERROR(IF(COUNTIFS(Matches[TIMEBIN],$B42,Matches[SITE IN],X$9,Matches[SITE OUT],AD$10)&gt;0,AVERAGEIFS(Matches[JOURNEY TIME],Matches[TIMEBIN],$B42,Matches[SITE IN],X$9,Matches[SITE OUT],AD$10),"-"),"-")</f>
        <v>0.164756944444444</v>
      </c>
      <c r="AF42" s="64">
        <f>IFERROR(IF(COUNTIFS(Matches[TIMEBIN],$B42,Matches[SITE IN],X$9,Matches[SITE OUT],AD$10)&gt;0,_xlfn.MAXIFS(Matches[JOURNEY TIME],Matches[TIMEBIN],$B42,Matches[SITE IN],X$9,Matches[SITE OUT],AD$10),"-"),"-")</f>
        <v>0.164756944444444</v>
      </c>
      <c r="AG42" s="65">
        <f>IFERROR(IF(COUNTIFS(Matches[TIMEBIN],$B42,Matches[SITE IN],X$9,Matches[SITE OUT],AG$10)&gt;0,_xlfn.MINIFS(Matches[JOURNEY TIME],Matches[TIMEBIN],$B42,Matches[SITE IN],X$9,Matches[SITE OUT],AG$10),"-"),"-")</f>
        <v>4.2245370370369573E-3</v>
      </c>
      <c r="AH42" s="63">
        <f>IFERROR(IF(COUNTIFS(Matches[TIMEBIN],$B42,Matches[SITE IN],X$9,Matches[SITE OUT],AG$10)&gt;0,AVERAGEIFS(Matches[JOURNEY TIME],Matches[TIMEBIN],$B42,Matches[SITE IN],X$9,Matches[SITE OUT],AG$10),"-"),"-")</f>
        <v>4.2245370370369573E-3</v>
      </c>
      <c r="AI42" s="64">
        <f>IFERROR(IF(COUNTIFS(Matches[TIMEBIN],$B42,Matches[SITE IN],X$9,Matches[SITE OUT],AG$10)&gt;0,_xlfn.MAXIFS(Matches[JOURNEY TIME],Matches[TIMEBIN],$B42,Matches[SITE IN],X$9,Matches[SITE OUT],AG$10),"-"),"-")</f>
        <v>4.2245370370369573E-3</v>
      </c>
      <c r="AJ42" s="63" t="str">
        <f>IFERROR(IF(COUNTIFS(Matches[TIMEBIN],$B42,Matches[SITE IN],X$9,Matches[SITE OUT],AJ$10)&gt;0,_xlfn.MINIFS(Matches[JOURNEY TIME],Matches[TIMEBIN],$B42,Matches[SITE IN],X$9,Matches[SITE OUT],AJ$10),"-"),"-")</f>
        <v>-</v>
      </c>
      <c r="AK42" s="63" t="str">
        <f>IFERROR(IF(COUNTIFS(Matches[TIMEBIN],$B42,Matches[SITE IN],X$9,Matches[SITE OUT],AJ$10)&gt;0,AVERAGEIFS(Matches[JOURNEY TIME],Matches[TIMEBIN],$B42,Matches[SITE IN],X$9,Matches[SITE OUT],AJ$10),"-"),"-")</f>
        <v>-</v>
      </c>
      <c r="AL42" s="66" t="str">
        <f>IFERROR(IF(COUNTIFS(Matches[TIMEBIN],$B42,Matches[SITE IN],X$9,Matches[SITE OUT],AJ$10)&gt;0,_xlfn.MAXIFS(Matches[JOURNEY TIME],Matches[TIMEBIN],$B42,Matches[SITE IN],X$9,Matches[SITE OUT],AJ$10),"-"),"-")</f>
        <v>-</v>
      </c>
      <c r="AM42" s="62">
        <f>IFERROR(IF(COUNTIFS(Matches[TIMEBIN],$B42,Matches[SITE IN],AM$9,Matches[SITE OUT],AM$10)&gt;0,_xlfn.MINIFS(Matches[JOURNEY TIME],Matches[TIMEBIN],$B42,Matches[SITE IN],AM$9,Matches[SITE OUT],AM$10),"-"),"-")</f>
        <v>1.7708333333340542E-3</v>
      </c>
      <c r="AN42" s="63">
        <f>IFERROR(IF(COUNTIFS(Matches[TIMEBIN],$B42,Matches[SITE IN],AM$9,Matches[SITE OUT],AM$10)&gt;0,AVERAGEIFS(Matches[JOURNEY TIME],Matches[TIMEBIN],$B42,Matches[SITE IN],AM$9,Matches[SITE OUT],AM$10),"-"),"-")</f>
        <v>5.0594907407407394E-2</v>
      </c>
      <c r="AO42" s="64">
        <f>IFERROR(IF(COUNTIFS(Matches[TIMEBIN],$B42,Matches[SITE IN],AM$9,Matches[SITE OUT],AM$10)&gt;0,_xlfn.MAXIFS(Matches[JOURNEY TIME],Matches[TIMEBIN],$B42,Matches[SITE IN],AM$9,Matches[SITE OUT],AM$10),"-"),"-")</f>
        <v>0.23681712962962898</v>
      </c>
      <c r="AP42" s="65">
        <f>IFERROR(IF(COUNTIFS(Matches[TIMEBIN],$B42,Matches[SITE IN],AM$9,Matches[SITE OUT],AP$10)&gt;0,_xlfn.MINIFS(Matches[JOURNEY TIME],Matches[TIMEBIN],$B42,Matches[SITE IN],AM$9,Matches[SITE OUT],AP$10),"-"),"-")</f>
        <v>8.9120370370299185E-4</v>
      </c>
      <c r="AQ42" s="63">
        <f>IFERROR(IF(COUNTIFS(Matches[TIMEBIN],$B42,Matches[SITE IN],AM$9,Matches[SITE OUT],AP$10)&gt;0,AVERAGEIFS(Matches[JOURNEY TIME],Matches[TIMEBIN],$B42,Matches[SITE IN],AM$9,Matches[SITE OUT],AP$10),"-"),"-")</f>
        <v>2.2395833333330173E-3</v>
      </c>
      <c r="AR42" s="64">
        <f>IFERROR(IF(COUNTIFS(Matches[TIMEBIN],$B42,Matches[SITE IN],AM$9,Matches[SITE OUT],AP$10)&gt;0,_xlfn.MAXIFS(Matches[JOURNEY TIME],Matches[TIMEBIN],$B42,Matches[SITE IN],AM$9,Matches[SITE OUT],AP$10),"-"),"-")</f>
        <v>3.5879629629630427E-3</v>
      </c>
      <c r="AS42" s="65">
        <f>IFERROR(IF(COUNTIFS(Matches[TIMEBIN],$B42,Matches[SITE IN],AM$9,Matches[SITE OUT],AS$10)&gt;0,_xlfn.MINIFS(Matches[JOURNEY TIME],Matches[TIMEBIN],$B42,Matches[SITE IN],AM$9,Matches[SITE OUT],AS$10),"-"),"-")</f>
        <v>1.8287037037040266E-3</v>
      </c>
      <c r="AT42" s="63">
        <f>IFERROR(IF(COUNTIFS(Matches[TIMEBIN],$B42,Matches[SITE IN],AM$9,Matches[SITE OUT],AS$10)&gt;0,AVERAGEIFS(Matches[JOURNEY TIME],Matches[TIMEBIN],$B42,Matches[SITE IN],AM$9,Matches[SITE OUT],AS$10),"-"),"-")</f>
        <v>0.12057407407407419</v>
      </c>
      <c r="AU42" s="64">
        <f>IFERROR(IF(COUNTIFS(Matches[TIMEBIN],$B42,Matches[SITE IN],AM$9,Matches[SITE OUT],AS$10)&gt;0,_xlfn.MAXIFS(Matches[JOURNEY TIME],Matches[TIMEBIN],$B42,Matches[SITE IN],AM$9,Matches[SITE OUT],AS$10),"-"),"-")</f>
        <v>0.24493055555555598</v>
      </c>
      <c r="AV42" s="65">
        <f>IFERROR(IF(COUNTIFS(Matches[TIMEBIN],$B42,Matches[SITE IN],AM$9,Matches[SITE OUT],AV$10)&gt;0,_xlfn.MINIFS(Matches[JOURNEY TIME],Matches[TIMEBIN],$B42,Matches[SITE IN],AM$9,Matches[SITE OUT],AV$10),"-"),"-")</f>
        <v>7.5486111111112031E-2</v>
      </c>
      <c r="AW42" s="63">
        <f>IFERROR(IF(COUNTIFS(Matches[TIMEBIN],$B42,Matches[SITE IN],AM$9,Matches[SITE OUT],AV$10)&gt;0,AVERAGEIFS(Matches[JOURNEY TIME],Matches[TIMEBIN],$B42,Matches[SITE IN],AM$9,Matches[SITE OUT],AV$10),"-"),"-")</f>
        <v>0.22395833333333398</v>
      </c>
      <c r="AX42" s="64">
        <f>IFERROR(IF(COUNTIFS(Matches[TIMEBIN],$B42,Matches[SITE IN],AM$9,Matches[SITE OUT],AV$10)&gt;0,_xlfn.MAXIFS(Matches[JOURNEY TIME],Matches[TIMEBIN],$B42,Matches[SITE IN],AM$9,Matches[SITE OUT],AV$10),"-"),"-")</f>
        <v>0.37243055555555593</v>
      </c>
      <c r="AY42" s="63">
        <f>IFERROR(IF(COUNTIFS(Matches[TIMEBIN],$B42,Matches[SITE IN],AM$9,Matches[SITE OUT],AY$10)&gt;0,_xlfn.MINIFS(Matches[JOURNEY TIME],Matches[TIMEBIN],$B42,Matches[SITE IN],AM$9,Matches[SITE OUT],AY$10),"-"),"-")</f>
        <v>4.5138888888895945E-4</v>
      </c>
      <c r="AZ42" s="63">
        <f>IFERROR(IF(COUNTIFS(Matches[TIMEBIN],$B42,Matches[SITE IN],AM$9,Matches[SITE OUT],AY$10)&gt;0,AVERAGEIFS(Matches[JOURNEY TIME],Matches[TIMEBIN],$B42,Matches[SITE IN],AM$9,Matches[SITE OUT],AY$10),"-"),"-")</f>
        <v>0.13056712962962974</v>
      </c>
      <c r="BA42" s="66">
        <f>IFERROR(IF(COUNTIFS(Matches[TIMEBIN],$B42,Matches[SITE IN],AM$9,Matches[SITE OUT],AY$10)&gt;0,_xlfn.MAXIFS(Matches[JOURNEY TIME],Matches[TIMEBIN],$B42,Matches[SITE IN],AM$9,Matches[SITE OUT],AY$10),"-"),"-")</f>
        <v>0.38657407407407396</v>
      </c>
      <c r="BB42" s="62">
        <f>IFERROR(IF(COUNTIFS(Matches[TIMEBIN],$B42,Matches[SITE IN],BB$9,Matches[SITE OUT],BB$10)&gt;0,_xlfn.MINIFS(Matches[JOURNEY TIME],Matches[TIMEBIN],$B42,Matches[SITE IN],BB$9,Matches[SITE OUT],BB$10),"-"),"-")</f>
        <v>1.3425925925929505E-3</v>
      </c>
      <c r="BC42" s="63">
        <f>IFERROR(IF(COUNTIFS(Matches[TIMEBIN],$B42,Matches[SITE IN],BB$9,Matches[SITE OUT],BB$10)&gt;0,AVERAGEIFS(Matches[JOURNEY TIME],Matches[TIMEBIN],$B42,Matches[SITE IN],BB$9,Matches[SITE OUT],BB$10),"-"),"-")</f>
        <v>4.0393518518518655E-2</v>
      </c>
      <c r="BD42" s="64">
        <f>IFERROR(IF(COUNTIFS(Matches[TIMEBIN],$B42,Matches[SITE IN],BB$9,Matches[SITE OUT],BB$10)&gt;0,_xlfn.MAXIFS(Matches[JOURNEY TIME],Matches[TIMEBIN],$B42,Matches[SITE IN],BB$9,Matches[SITE OUT],BB$10),"-"),"-")</f>
        <v>0.22256944444444393</v>
      </c>
      <c r="BE42" s="65">
        <f>IFERROR(IF(COUNTIFS(Matches[TIMEBIN],$B42,Matches[SITE IN],BB$9,Matches[SITE OUT],BE$10)&gt;0,_xlfn.MINIFS(Matches[JOURNEY TIME],Matches[TIMEBIN],$B42,Matches[SITE IN],BB$9,Matches[SITE OUT],BE$10),"-"),"-")</f>
        <v>1.0300925925930127E-3</v>
      </c>
      <c r="BF42" s="63">
        <f>IFERROR(IF(COUNTIFS(Matches[TIMEBIN],$B42,Matches[SITE IN],BB$9,Matches[SITE OUT],BE$10)&gt;0,AVERAGEIFS(Matches[JOURNEY TIME],Matches[TIMEBIN],$B42,Matches[SITE IN],BB$9,Matches[SITE OUT],BE$10),"-"),"-")</f>
        <v>1.0300925925930127E-3</v>
      </c>
      <c r="BG42" s="64">
        <f>IFERROR(IF(COUNTIFS(Matches[TIMEBIN],$B42,Matches[SITE IN],BB$9,Matches[SITE OUT],BE$10)&gt;0,_xlfn.MAXIFS(Matches[JOURNEY TIME],Matches[TIMEBIN],$B42,Matches[SITE IN],BB$9,Matches[SITE OUT],BE$10),"-"),"-")</f>
        <v>1.0300925925930127E-3</v>
      </c>
      <c r="BH42" s="65">
        <f>IFERROR(IF(COUNTIFS(Matches[TIMEBIN],$B42,Matches[SITE IN],BB$9,Matches[SITE OUT],BH$10)&gt;0,_xlfn.MINIFS(Matches[JOURNEY TIME],Matches[TIMEBIN],$B42,Matches[SITE IN],BB$9,Matches[SITE OUT],BH$10),"-"),"-")</f>
        <v>3.5879629629598231E-4</v>
      </c>
      <c r="BI42" s="63">
        <f>IFERROR(IF(COUNTIFS(Matches[TIMEBIN],$B42,Matches[SITE IN],BB$9,Matches[SITE OUT],BH$10)&gt;0,AVERAGEIFS(Matches[JOURNEY TIME],Matches[TIMEBIN],$B42,Matches[SITE IN],BB$9,Matches[SITE OUT],BH$10),"-"),"-")</f>
        <v>3.651620370369979E-3</v>
      </c>
      <c r="BJ42" s="64">
        <f>IFERROR(IF(COUNTIFS(Matches[TIMEBIN],$B42,Matches[SITE IN],BB$9,Matches[SITE OUT],BH$10)&gt;0,_xlfn.MAXIFS(Matches[JOURNEY TIME],Matches[TIMEBIN],$B42,Matches[SITE IN],BB$9,Matches[SITE OUT],BH$10),"-"),"-")</f>
        <v>6.9444444444439757E-3</v>
      </c>
      <c r="BK42" s="65">
        <f>IFERROR(IF(COUNTIFS(Matches[TIMEBIN],$B42,Matches[SITE IN],BB$9,Matches[SITE OUT],BK$10)&gt;0,_xlfn.MINIFS(Matches[JOURNEY TIME],Matches[TIMEBIN],$B42,Matches[SITE IN],BB$9,Matches[SITE OUT],BK$10),"-"),"-")</f>
        <v>2.5462962962907731E-4</v>
      </c>
      <c r="BL42" s="63">
        <f>IFERROR(IF(COUNTIFS(Matches[TIMEBIN],$B42,Matches[SITE IN],BB$9,Matches[SITE OUT],BK$10)&gt;0,AVERAGEIFS(Matches[JOURNEY TIME],Matches[TIMEBIN],$B42,Matches[SITE IN],BB$9,Matches[SITE OUT],BK$10),"-"),"-")</f>
        <v>2.8163580246901948E-4</v>
      </c>
      <c r="BM42" s="64">
        <f>IFERROR(IF(COUNTIFS(Matches[TIMEBIN],$B42,Matches[SITE IN],BB$9,Matches[SITE OUT],BK$10)&gt;0,_xlfn.MAXIFS(Matches[JOURNEY TIME],Matches[TIMEBIN],$B42,Matches[SITE IN],BB$9,Matches[SITE OUT],BK$10),"-"),"-")</f>
        <v>3.240740740739767E-4</v>
      </c>
      <c r="BN42" s="63">
        <f>IFERROR(IF(COUNTIFS(Matches[TIMEBIN],$B42,Matches[SITE IN],BB$9,Matches[SITE OUT],BN$10)&gt;0,_xlfn.MINIFS(Matches[JOURNEY TIME],Matches[TIMEBIN],$B42,Matches[SITE IN],BB$9,Matches[SITE OUT],BN$10),"-"),"-")</f>
        <v>3.15972222222205E-3</v>
      </c>
      <c r="BO42" s="63">
        <f>IFERROR(IF(COUNTIFS(Matches[TIMEBIN],$B42,Matches[SITE IN],BB$9,Matches[SITE OUT],BN$10)&gt;0,AVERAGEIFS(Matches[JOURNEY TIME],Matches[TIMEBIN],$B42,Matches[SITE IN],BB$9,Matches[SITE OUT],BN$10),"-"),"-")</f>
        <v>3.15972222222205E-3</v>
      </c>
      <c r="BP42" s="67">
        <f>IFERROR(IF(COUNTIFS(Matches[TIMEBIN],$B42,Matches[SITE IN],BB$9,Matches[SITE OUT],BN$10)&gt;0,_xlfn.MAXIFS(Matches[JOURNEY TIME],Matches[TIMEBIN],$B42,Matches[SITE IN],BB$9,Matches[SITE OUT],BN$10),"-"),"-")</f>
        <v>3.15972222222205E-3</v>
      </c>
    </row>
    <row r="43" spans="2:68">
      <c r="B43" s="54" t="str">
        <v>13:45 - 14:00</v>
      </c>
      <c r="C43" s="55">
        <f>IFERROR(IF(COUNTIFS(Matches[TIMEBIN],$B43,Matches[SITE IN],C$9,Matches[SITE OUT],C$10)&gt;0,_xlfn.MINIFS(Matches[JOURNEY TIME],Matches[TIMEBIN],$B43,Matches[SITE IN],C$9,Matches[SITE OUT],C$10),"-"),"-")</f>
        <v>2.7777777777804324E-4</v>
      </c>
      <c r="D43" s="56">
        <f>IFERROR(IF(COUNTIFS(Matches[TIMEBIN],$B43,Matches[SITE IN],C$9,Matches[SITE OUT],C$10)&gt;0,AVERAGEIFS(Matches[JOURNEY TIME],Matches[TIMEBIN],$B43,Matches[SITE IN],C$9,Matches[SITE OUT],C$10),"-"),"-")</f>
        <v>9.1307870370370345E-2</v>
      </c>
      <c r="E43" s="57">
        <f>IFERROR(IF(COUNTIFS(Matches[TIMEBIN],$B43,Matches[SITE IN],C$9,Matches[SITE OUT],C$10)&gt;0,_xlfn.MAXIFS(Matches[JOURNEY TIME],Matches[TIMEBIN],$B43,Matches[SITE IN],C$9,Matches[SITE OUT],C$10),"-"),"-")</f>
        <v>0.27211805555555602</v>
      </c>
      <c r="F43" s="58">
        <f>IFERROR(IF(COUNTIFS(Matches[TIMEBIN],$B43,Matches[SITE IN],C$9,Matches[SITE OUT],F$10)&gt;0,_xlfn.MINIFS(Matches[JOURNEY TIME],Matches[TIMEBIN],$B43,Matches[SITE IN],C$9,Matches[SITE OUT],F$10),"-"),"-")</f>
        <v>7.5231481481397022E-4</v>
      </c>
      <c r="G43" s="56">
        <f>IFERROR(IF(COUNTIFS(Matches[TIMEBIN],$B43,Matches[SITE IN],C$9,Matches[SITE OUT],F$10)&gt;0,AVERAGEIFS(Matches[JOURNEY TIME],Matches[TIMEBIN],$B43,Matches[SITE IN],C$9,Matches[SITE OUT],F$10),"-"),"-")</f>
        <v>2.5574845679012359E-2</v>
      </c>
      <c r="H43" s="57">
        <f>IFERROR(IF(COUNTIFS(Matches[TIMEBIN],$B43,Matches[SITE IN],C$9,Matches[SITE OUT],F$10)&gt;0,_xlfn.MAXIFS(Matches[JOURNEY TIME],Matches[TIMEBIN],$B43,Matches[SITE IN],C$9,Matches[SITE OUT],F$10),"-"),"-")</f>
        <v>0.19171296296296303</v>
      </c>
      <c r="I43" s="58" t="str">
        <f>IFERROR(IF(COUNTIFS(Matches[TIMEBIN],$B43,Matches[SITE IN],C$9,Matches[SITE OUT],I$10)&gt;0,_xlfn.MINIFS(Matches[JOURNEY TIME],Matches[TIMEBIN],$B43,Matches[SITE IN],C$9,Matches[SITE OUT],I$10),"-"),"-")</f>
        <v>-</v>
      </c>
      <c r="J43" s="56" t="str">
        <f>IFERROR(IF(COUNTIFS(Matches[TIMEBIN],$B43,Matches[SITE IN],C$9,Matches[SITE OUT],I$10)&gt;0,AVERAGEIFS(Matches[JOURNEY TIME],Matches[TIMEBIN],$B43,Matches[SITE IN],C$9,Matches[SITE OUT],I$10),"-"),"-")</f>
        <v>-</v>
      </c>
      <c r="K43" s="57" t="str">
        <f>IFERROR(IF(COUNTIFS(Matches[TIMEBIN],$B43,Matches[SITE IN],C$9,Matches[SITE OUT],I$10)&gt;0,_xlfn.MAXIFS(Matches[JOURNEY TIME],Matches[TIMEBIN],$B43,Matches[SITE IN],C$9,Matches[SITE OUT],I$10),"-"),"-")</f>
        <v>-</v>
      </c>
      <c r="L43" s="58">
        <f>IFERROR(IF(COUNTIFS(Matches[TIMEBIN],$B43,Matches[SITE IN],C$9,Matches[SITE OUT],L$10)&gt;0,_xlfn.MINIFS(Matches[JOURNEY TIME],Matches[TIMEBIN],$B43,Matches[SITE IN],C$9,Matches[SITE OUT],L$10),"-"),"-")</f>
        <v>1.0995370370370239E-3</v>
      </c>
      <c r="M43" s="56">
        <f>IFERROR(IF(COUNTIFS(Matches[TIMEBIN],$B43,Matches[SITE IN],C$9,Matches[SITE OUT],L$10)&gt;0,AVERAGEIFS(Matches[JOURNEY TIME],Matches[TIMEBIN],$B43,Matches[SITE IN],C$9,Matches[SITE OUT],L$10),"-"),"-")</f>
        <v>3.8234126984127155E-2</v>
      </c>
      <c r="N43" s="57">
        <f>IFERROR(IF(COUNTIFS(Matches[TIMEBIN],$B43,Matches[SITE IN],C$9,Matches[SITE OUT],L$10)&gt;0,_xlfn.MAXIFS(Matches[JOURNEY TIME],Matches[TIMEBIN],$B43,Matches[SITE IN],C$9,Matches[SITE OUT],L$10),"-"),"-")</f>
        <v>0.25513888888888903</v>
      </c>
      <c r="O43" s="58">
        <f>IFERROR(IF(COUNTIFS(Matches[TIMEBIN],$B43,Matches[SITE IN],C$9,Matches[SITE OUT],O$10)&gt;0,_xlfn.MINIFS(Matches[JOURNEY TIME],Matches[TIMEBIN],$B43,Matches[SITE IN],C$9,Matches[SITE OUT],O$10),"-"),"-")</f>
        <v>1.6203703703698835E-4</v>
      </c>
      <c r="P43" s="56">
        <f>IFERROR(IF(COUNTIFS(Matches[TIMEBIN],$B43,Matches[SITE IN],C$9,Matches[SITE OUT],O$10)&gt;0,AVERAGEIFS(Matches[JOURNEY TIME],Matches[TIMEBIN],$B43,Matches[SITE IN],C$9,Matches[SITE OUT],O$10),"-"),"-")</f>
        <v>0.14264274691358</v>
      </c>
      <c r="Q43" s="57">
        <f>IFERROR(IF(COUNTIFS(Matches[TIMEBIN],$B43,Matches[SITE IN],C$9,Matches[SITE OUT],O$10)&gt;0,_xlfn.MAXIFS(Matches[JOURNEY TIME],Matches[TIMEBIN],$B43,Matches[SITE IN],C$9,Matches[SITE OUT],O$10),"-"),"-")</f>
        <v>0.41898148148148096</v>
      </c>
      <c r="R43" s="58">
        <f>IFERROR(IF(COUNTIFS(Matches[TIMEBIN],$B43,Matches[SITE IN],C$9,Matches[SITE OUT],R$10)&gt;0,_xlfn.MINIFS(Matches[JOURNEY TIME],Matches[TIMEBIN],$B43,Matches[SITE IN],C$9,Matches[SITE OUT],R$10),"-"),"-")</f>
        <v>1.5162037037039777E-3</v>
      </c>
      <c r="S43" s="56">
        <f>IFERROR(IF(COUNTIFS(Matches[TIMEBIN],$B43,Matches[SITE IN],C$9,Matches[SITE OUT],R$10)&gt;0,AVERAGEIFS(Matches[JOURNEY TIME],Matches[TIMEBIN],$B43,Matches[SITE IN],C$9,Matches[SITE OUT],R$10),"-"),"-")</f>
        <v>8.0798611111111349E-2</v>
      </c>
      <c r="T43" s="59">
        <f>IFERROR(IF(COUNTIFS(Matches[TIMEBIN],$B43,Matches[SITE IN],C$9,Matches[SITE OUT],R$10)&gt;0,_xlfn.MAXIFS(Matches[JOURNEY TIME],Matches[TIMEBIN],$B43,Matches[SITE IN],C$9,Matches[SITE OUT],R$10),"-"),"-")</f>
        <v>0.23785879629629603</v>
      </c>
      <c r="U43" s="55" t="str">
        <f>IFERROR(IF(COUNTIFS(Matches[TIMEBIN],$B43,Matches[SITE IN],U$9,Matches[SITE OUT],U$10)&gt;0,_xlfn.MINIFS(Matches[JOURNEY TIME],Matches[TIMEBIN],$B43,Matches[SITE IN],U$9,Matches[SITE OUT],U$10),"-"),"-")</f>
        <v>-</v>
      </c>
      <c r="V43" s="56" t="str">
        <f>IFERROR(IF(COUNTIFS(Matches[TIMEBIN],$B43,Matches[SITE IN],U$9,Matches[SITE OUT],U$10)&gt;0,AVERAGEIFS(Matches[JOURNEY TIME],Matches[TIMEBIN],$B43,Matches[SITE IN],U$9,Matches[SITE OUT],U$10),"-"),"-")</f>
        <v>-</v>
      </c>
      <c r="W43" s="59" t="str">
        <f>IFERROR(IF(COUNTIFS(Matches[TIMEBIN],$B43,Matches[SITE IN],U$9,Matches[SITE OUT],U$10)&gt;0,_xlfn.MAXIFS(Matches[JOURNEY TIME],Matches[TIMEBIN],$B43,Matches[SITE IN],U$9,Matches[SITE OUT],U$10),"-"),"-")</f>
        <v>-</v>
      </c>
      <c r="X43" s="55">
        <f>IFERROR(IF(COUNTIFS(Matches[TIMEBIN],$B43,Matches[SITE IN],X$9,Matches[SITE OUT],X$10)&gt;0,_xlfn.MINIFS(Matches[JOURNEY TIME],Matches[TIMEBIN],$B43,Matches[SITE IN],X$9,Matches[SITE OUT],X$10),"-"),"-")</f>
        <v>9.490740740740744E-4</v>
      </c>
      <c r="Y43" s="56">
        <f>IFERROR(IF(COUNTIFS(Matches[TIMEBIN],$B43,Matches[SITE IN],X$9,Matches[SITE OUT],X$10)&gt;0,AVERAGEIFS(Matches[JOURNEY TIME],Matches[TIMEBIN],$B43,Matches[SITE IN],X$9,Matches[SITE OUT],X$10),"-"),"-")</f>
        <v>5.303530092592601E-2</v>
      </c>
      <c r="Z43" s="57">
        <f>IFERROR(IF(COUNTIFS(Matches[TIMEBIN],$B43,Matches[SITE IN],X$9,Matches[SITE OUT],X$10)&gt;0,_xlfn.MAXIFS(Matches[JOURNEY TIME],Matches[TIMEBIN],$B43,Matches[SITE IN],X$9,Matches[SITE OUT],X$10),"-"),"-")</f>
        <v>0.20733796296296303</v>
      </c>
      <c r="AA43" s="58" t="str">
        <f>IFERROR(IF(COUNTIFS(Matches[TIMEBIN],$B43,Matches[SITE IN],X$9,Matches[SITE OUT],AA$10)&gt;0,_xlfn.MINIFS(Matches[JOURNEY TIME],Matches[TIMEBIN],$B43,Matches[SITE IN],X$9,Matches[SITE OUT],AA$10),"-"),"-")</f>
        <v>-</v>
      </c>
      <c r="AB43" s="56" t="str">
        <f>IFERROR(IF(COUNTIFS(Matches[TIMEBIN],$B43,Matches[SITE IN],X$9,Matches[SITE OUT],AA$10)&gt;0,AVERAGEIFS(Matches[JOURNEY TIME],Matches[TIMEBIN],$B43,Matches[SITE IN],X$9,Matches[SITE OUT],AA$10),"-"),"-")</f>
        <v>-</v>
      </c>
      <c r="AC43" s="57" t="str">
        <f>IFERROR(IF(COUNTIFS(Matches[TIMEBIN],$B43,Matches[SITE IN],X$9,Matches[SITE OUT],AA$10)&gt;0,_xlfn.MAXIFS(Matches[JOURNEY TIME],Matches[TIMEBIN],$B43,Matches[SITE IN],X$9,Matches[SITE OUT],AA$10),"-"),"-")</f>
        <v>-</v>
      </c>
      <c r="AD43" s="58">
        <f>IFERROR(IF(COUNTIFS(Matches[TIMEBIN],$B43,Matches[SITE IN],X$9,Matches[SITE OUT],AD$10)&gt;0,_xlfn.MINIFS(Matches[JOURNEY TIME],Matches[TIMEBIN],$B43,Matches[SITE IN],X$9,Matches[SITE OUT],AD$10),"-"),"-")</f>
        <v>2.5462962962896629E-4</v>
      </c>
      <c r="AE43" s="56">
        <f>IFERROR(IF(COUNTIFS(Matches[TIMEBIN],$B43,Matches[SITE IN],X$9,Matches[SITE OUT],AD$10)&gt;0,AVERAGEIFS(Matches[JOURNEY TIME],Matches[TIMEBIN],$B43,Matches[SITE IN],X$9,Matches[SITE OUT],AD$10),"-"),"-")</f>
        <v>3.966435185185177E-2</v>
      </c>
      <c r="AF43" s="57">
        <f>IFERROR(IF(COUNTIFS(Matches[TIMEBIN],$B43,Matches[SITE IN],X$9,Matches[SITE OUT],AD$10)&gt;0,_xlfn.MAXIFS(Matches[JOURNEY TIME],Matches[TIMEBIN],$B43,Matches[SITE IN],X$9,Matches[SITE OUT],AD$10),"-"),"-")</f>
        <v>0.14994212962963005</v>
      </c>
      <c r="AG43" s="58">
        <f>IFERROR(IF(COUNTIFS(Matches[TIMEBIN],$B43,Matches[SITE IN],X$9,Matches[SITE OUT],AG$10)&gt;0,_xlfn.MINIFS(Matches[JOURNEY TIME],Matches[TIMEBIN],$B43,Matches[SITE IN],X$9,Matches[SITE OUT],AG$10),"-"),"-")</f>
        <v>2.0601851851859143E-3</v>
      </c>
      <c r="AH43" s="56">
        <f>IFERROR(IF(COUNTIFS(Matches[TIMEBIN],$B43,Matches[SITE IN],X$9,Matches[SITE OUT],AG$10)&gt;0,AVERAGEIFS(Matches[JOURNEY TIME],Matches[TIMEBIN],$B43,Matches[SITE IN],X$9,Matches[SITE OUT],AG$10),"-"),"-")</f>
        <v>0.13491898148148196</v>
      </c>
      <c r="AI43" s="57">
        <f>IFERROR(IF(COUNTIFS(Matches[TIMEBIN],$B43,Matches[SITE IN],X$9,Matches[SITE OUT],AG$10)&gt;0,_xlfn.MAXIFS(Matches[JOURNEY TIME],Matches[TIMEBIN],$B43,Matches[SITE IN],X$9,Matches[SITE OUT],AG$10),"-"),"-")</f>
        <v>0.267777777777778</v>
      </c>
      <c r="AJ43" s="56">
        <f>IFERROR(IF(COUNTIFS(Matches[TIMEBIN],$B43,Matches[SITE IN],X$9,Matches[SITE OUT],AJ$10)&gt;0,_xlfn.MINIFS(Matches[JOURNEY TIME],Matches[TIMEBIN],$B43,Matches[SITE IN],X$9,Matches[SITE OUT],AJ$10),"-"),"-")</f>
        <v>6.2499999999998668E-4</v>
      </c>
      <c r="AK43" s="56">
        <f>IFERROR(IF(COUNTIFS(Matches[TIMEBIN],$B43,Matches[SITE IN],X$9,Matches[SITE OUT],AJ$10)&gt;0,AVERAGEIFS(Matches[JOURNEY TIME],Matches[TIMEBIN],$B43,Matches[SITE IN],X$9,Matches[SITE OUT],AJ$10),"-"),"-")</f>
        <v>7.3460648148148011E-2</v>
      </c>
      <c r="AL43" s="59">
        <f>IFERROR(IF(COUNTIFS(Matches[TIMEBIN],$B43,Matches[SITE IN],X$9,Matches[SITE OUT],AJ$10)&gt;0,_xlfn.MAXIFS(Matches[JOURNEY TIME],Matches[TIMEBIN],$B43,Matches[SITE IN],X$9,Matches[SITE OUT],AJ$10),"-"),"-")</f>
        <v>0.14629629629629604</v>
      </c>
      <c r="AM43" s="55">
        <f>IFERROR(IF(COUNTIFS(Matches[TIMEBIN],$B43,Matches[SITE IN],AM$9,Matches[SITE OUT],AM$10)&gt;0,_xlfn.MINIFS(Matches[JOURNEY TIME],Matches[TIMEBIN],$B43,Matches[SITE IN],AM$9,Matches[SITE OUT],AM$10),"-"),"-")</f>
        <v>1.8865740740749981E-3</v>
      </c>
      <c r="AN43" s="56">
        <f>IFERROR(IF(COUNTIFS(Matches[TIMEBIN],$B43,Matches[SITE IN],AM$9,Matches[SITE OUT],AM$10)&gt;0,AVERAGEIFS(Matches[JOURNEY TIME],Matches[TIMEBIN],$B43,Matches[SITE IN],AM$9,Matches[SITE OUT],AM$10),"-"),"-")</f>
        <v>5.6073082010582129E-2</v>
      </c>
      <c r="AO43" s="57">
        <f>IFERROR(IF(COUNTIFS(Matches[TIMEBIN],$B43,Matches[SITE IN],AM$9,Matches[SITE OUT],AM$10)&gt;0,_xlfn.MAXIFS(Matches[JOURNEY TIME],Matches[TIMEBIN],$B43,Matches[SITE IN],AM$9,Matches[SITE OUT],AM$10),"-"),"-")</f>
        <v>0.19487268518518497</v>
      </c>
      <c r="AP43" s="58">
        <f>IFERROR(IF(COUNTIFS(Matches[TIMEBIN],$B43,Matches[SITE IN],AM$9,Matches[SITE OUT],AP$10)&gt;0,_xlfn.MINIFS(Matches[JOURNEY TIME],Matches[TIMEBIN],$B43,Matches[SITE IN],AM$9,Matches[SITE OUT],AP$10),"-"),"-")</f>
        <v>1.9120370370370954E-2</v>
      </c>
      <c r="AQ43" s="56">
        <f>IFERROR(IF(COUNTIFS(Matches[TIMEBIN],$B43,Matches[SITE IN],AM$9,Matches[SITE OUT],AP$10)&gt;0,AVERAGEIFS(Matches[JOURNEY TIME],Matches[TIMEBIN],$B43,Matches[SITE IN],AM$9,Matches[SITE OUT],AP$10),"-"),"-")</f>
        <v>1.9120370370370954E-2</v>
      </c>
      <c r="AR43" s="57">
        <f>IFERROR(IF(COUNTIFS(Matches[TIMEBIN],$B43,Matches[SITE IN],AM$9,Matches[SITE OUT],AP$10)&gt;0,_xlfn.MAXIFS(Matches[JOURNEY TIME],Matches[TIMEBIN],$B43,Matches[SITE IN],AM$9,Matches[SITE OUT],AP$10),"-"),"-")</f>
        <v>1.9120370370370954E-2</v>
      </c>
      <c r="AS43" s="58">
        <f>IFERROR(IF(COUNTIFS(Matches[TIMEBIN],$B43,Matches[SITE IN],AM$9,Matches[SITE OUT],AS$10)&gt;0,_xlfn.MINIFS(Matches[JOURNEY TIME],Matches[TIMEBIN],$B43,Matches[SITE IN],AM$9,Matches[SITE OUT],AS$10),"-"),"-")</f>
        <v>0.15679398148148194</v>
      </c>
      <c r="AT43" s="56">
        <f>IFERROR(IF(COUNTIFS(Matches[TIMEBIN],$B43,Matches[SITE IN],AM$9,Matches[SITE OUT],AS$10)&gt;0,AVERAGEIFS(Matches[JOURNEY TIME],Matches[TIMEBIN],$B43,Matches[SITE IN],AM$9,Matches[SITE OUT],AS$10),"-"),"-")</f>
        <v>0.173084490740741</v>
      </c>
      <c r="AU43" s="57">
        <f>IFERROR(IF(COUNTIFS(Matches[TIMEBIN],$B43,Matches[SITE IN],AM$9,Matches[SITE OUT],AS$10)&gt;0,_xlfn.MAXIFS(Matches[JOURNEY TIME],Matches[TIMEBIN],$B43,Matches[SITE IN],AM$9,Matches[SITE OUT],AS$10),"-"),"-")</f>
        <v>0.18937500000000007</v>
      </c>
      <c r="AV43" s="58">
        <f>IFERROR(IF(COUNTIFS(Matches[TIMEBIN],$B43,Matches[SITE IN],AM$9,Matches[SITE OUT],AV$10)&gt;0,_xlfn.MINIFS(Matches[JOURNEY TIME],Matches[TIMEBIN],$B43,Matches[SITE IN],AM$9,Matches[SITE OUT],AV$10),"-"),"-")</f>
        <v>2.0833333333303283E-4</v>
      </c>
      <c r="AW43" s="56">
        <f>IFERROR(IF(COUNTIFS(Matches[TIMEBIN],$B43,Matches[SITE IN],AM$9,Matches[SITE OUT],AV$10)&gt;0,AVERAGEIFS(Matches[JOURNEY TIME],Matches[TIMEBIN],$B43,Matches[SITE IN],AM$9,Matches[SITE OUT],AV$10),"-"),"-")</f>
        <v>8.5100308641975E-2</v>
      </c>
      <c r="AX43" s="57">
        <f>IFERROR(IF(COUNTIFS(Matches[TIMEBIN],$B43,Matches[SITE IN],AM$9,Matches[SITE OUT],AV$10)&gt;0,_xlfn.MAXIFS(Matches[JOURNEY TIME],Matches[TIMEBIN],$B43,Matches[SITE IN],AM$9,Matches[SITE OUT],AV$10),"-"),"-")</f>
        <v>0.12840277777777798</v>
      </c>
      <c r="AY43" s="56">
        <f>IFERROR(IF(COUNTIFS(Matches[TIMEBIN],$B43,Matches[SITE IN],AM$9,Matches[SITE OUT],AY$10)&gt;0,_xlfn.MINIFS(Matches[JOURNEY TIME],Matches[TIMEBIN],$B43,Matches[SITE IN],AM$9,Matches[SITE OUT],AY$10),"-"),"-")</f>
        <v>2.7777777777693302E-4</v>
      </c>
      <c r="AZ43" s="56">
        <f>IFERROR(IF(COUNTIFS(Matches[TIMEBIN],$B43,Matches[SITE IN],AM$9,Matches[SITE OUT],AY$10)&gt;0,AVERAGEIFS(Matches[JOURNEY TIME],Matches[TIMEBIN],$B43,Matches[SITE IN],AM$9,Matches[SITE OUT],AY$10),"-"),"-")</f>
        <v>2.9613095238094473E-3</v>
      </c>
      <c r="BA43" s="59">
        <f>IFERROR(IF(COUNTIFS(Matches[TIMEBIN],$B43,Matches[SITE IN],AM$9,Matches[SITE OUT],AY$10)&gt;0,_xlfn.MAXIFS(Matches[JOURNEY TIME],Matches[TIMEBIN],$B43,Matches[SITE IN],AM$9,Matches[SITE OUT],AY$10),"-"),"-")</f>
        <v>1.7754629629629037E-2</v>
      </c>
      <c r="BB43" s="55">
        <f>IFERROR(IF(COUNTIFS(Matches[TIMEBIN],$B43,Matches[SITE IN],BB$9,Matches[SITE OUT],BB$10)&gt;0,_xlfn.MINIFS(Matches[JOURNEY TIME],Matches[TIMEBIN],$B43,Matches[SITE IN],BB$9,Matches[SITE OUT],BB$10),"-"),"-")</f>
        <v>1.0069444444439357E-3</v>
      </c>
      <c r="BC43" s="56">
        <f>IFERROR(IF(COUNTIFS(Matches[TIMEBIN],$B43,Matches[SITE IN],BB$9,Matches[SITE OUT],BB$10)&gt;0,AVERAGEIFS(Matches[JOURNEY TIME],Matches[TIMEBIN],$B43,Matches[SITE IN],BB$9,Matches[SITE OUT],BB$10),"-"),"-")</f>
        <v>2.5636574074074567E-3</v>
      </c>
      <c r="BD43" s="57">
        <f>IFERROR(IF(COUNTIFS(Matches[TIMEBIN],$B43,Matches[SITE IN],BB$9,Matches[SITE OUT],BB$10)&gt;0,_xlfn.MAXIFS(Matches[JOURNEY TIME],Matches[TIMEBIN],$B43,Matches[SITE IN],BB$9,Matches[SITE OUT],BB$10),"-"),"-")</f>
        <v>7.1527777777780077E-3</v>
      </c>
      <c r="BE43" s="58">
        <f>IFERROR(IF(COUNTIFS(Matches[TIMEBIN],$B43,Matches[SITE IN],BB$9,Matches[SITE OUT],BE$10)&gt;0,_xlfn.MINIFS(Matches[JOURNEY TIME],Matches[TIMEBIN],$B43,Matches[SITE IN],BB$9,Matches[SITE OUT],BE$10),"-"),"-")</f>
        <v>2.2337962962960534E-3</v>
      </c>
      <c r="BF43" s="56">
        <f>IFERROR(IF(COUNTIFS(Matches[TIMEBIN],$B43,Matches[SITE IN],BB$9,Matches[SITE OUT],BE$10)&gt;0,AVERAGEIFS(Matches[JOURNEY TIME],Matches[TIMEBIN],$B43,Matches[SITE IN],BB$9,Matches[SITE OUT],BE$10),"-"),"-")</f>
        <v>2.2337962962960534E-3</v>
      </c>
      <c r="BG43" s="57">
        <f>IFERROR(IF(COUNTIFS(Matches[TIMEBIN],$B43,Matches[SITE IN],BB$9,Matches[SITE OUT],BE$10)&gt;0,_xlfn.MAXIFS(Matches[JOURNEY TIME],Matches[TIMEBIN],$B43,Matches[SITE IN],BB$9,Matches[SITE OUT],BE$10),"-"),"-")</f>
        <v>2.2337962962960534E-3</v>
      </c>
      <c r="BH43" s="58">
        <f>IFERROR(IF(COUNTIFS(Matches[TIMEBIN],$B43,Matches[SITE IN],BB$9,Matches[SITE OUT],BH$10)&gt;0,_xlfn.MINIFS(Matches[JOURNEY TIME],Matches[TIMEBIN],$B43,Matches[SITE IN],BB$9,Matches[SITE OUT],BH$10),"-"),"-")</f>
        <v>6.4814814814895261E-4</v>
      </c>
      <c r="BI43" s="56">
        <f>IFERROR(IF(COUNTIFS(Matches[TIMEBIN],$B43,Matches[SITE IN],BB$9,Matches[SITE OUT],BH$10)&gt;0,AVERAGEIFS(Matches[JOURNEY TIME],Matches[TIMEBIN],$B43,Matches[SITE IN],BB$9,Matches[SITE OUT],BH$10),"-"),"-")</f>
        <v>8.8906250000000464E-2</v>
      </c>
      <c r="BJ43" s="57">
        <f>IFERROR(IF(COUNTIFS(Matches[TIMEBIN],$B43,Matches[SITE IN],BB$9,Matches[SITE OUT],BH$10)&gt;0,_xlfn.MAXIFS(Matches[JOURNEY TIME],Matches[TIMEBIN],$B43,Matches[SITE IN],BB$9,Matches[SITE OUT],BH$10),"-"),"-")</f>
        <v>0.17716435185185198</v>
      </c>
      <c r="BK43" s="58">
        <f>IFERROR(IF(COUNTIFS(Matches[TIMEBIN],$B43,Matches[SITE IN],BB$9,Matches[SITE OUT],BK$10)&gt;0,_xlfn.MINIFS(Matches[JOURNEY TIME],Matches[TIMEBIN],$B43,Matches[SITE IN],BB$9,Matches[SITE OUT],BK$10),"-"),"-")</f>
        <v>4.1666666666606567E-4</v>
      </c>
      <c r="BL43" s="56">
        <f>IFERROR(IF(COUNTIFS(Matches[TIMEBIN],$B43,Matches[SITE IN],BB$9,Matches[SITE OUT],BK$10)&gt;0,AVERAGEIFS(Matches[JOURNEY TIME],Matches[TIMEBIN],$B43,Matches[SITE IN],BB$9,Matches[SITE OUT],BK$10),"-"),"-")</f>
        <v>4.1666666666606567E-4</v>
      </c>
      <c r="BM43" s="57">
        <f>IFERROR(IF(COUNTIFS(Matches[TIMEBIN],$B43,Matches[SITE IN],BB$9,Matches[SITE OUT],BK$10)&gt;0,_xlfn.MAXIFS(Matches[JOURNEY TIME],Matches[TIMEBIN],$B43,Matches[SITE IN],BB$9,Matches[SITE OUT],BK$10),"-"),"-")</f>
        <v>4.1666666666606567E-4</v>
      </c>
      <c r="BN43" s="56">
        <f>IFERROR(IF(COUNTIFS(Matches[TIMEBIN],$B43,Matches[SITE IN],BB$9,Matches[SITE OUT],BN$10)&gt;0,_xlfn.MINIFS(Matches[JOURNEY TIME],Matches[TIMEBIN],$B43,Matches[SITE IN],BB$9,Matches[SITE OUT],BN$10),"-"),"-")</f>
        <v>1.5972222222220278E-3</v>
      </c>
      <c r="BO43" s="56">
        <f>IFERROR(IF(COUNTIFS(Matches[TIMEBIN],$B43,Matches[SITE IN],BB$9,Matches[SITE OUT],BN$10)&gt;0,AVERAGEIFS(Matches[JOURNEY TIME],Matches[TIMEBIN],$B43,Matches[SITE IN],BB$9,Matches[SITE OUT],BN$10),"-"),"-")</f>
        <v>2.1238425925925175E-3</v>
      </c>
      <c r="BP43" s="60">
        <f>IFERROR(IF(COUNTIFS(Matches[TIMEBIN],$B43,Matches[SITE IN],BB$9,Matches[SITE OUT],BN$10)&gt;0,_xlfn.MAXIFS(Matches[JOURNEY TIME],Matches[TIMEBIN],$B43,Matches[SITE IN],BB$9,Matches[SITE OUT],BN$10),"-"),"-")</f>
        <v>2.6504629629630072E-3</v>
      </c>
    </row>
    <row r="44" spans="2:68">
      <c r="B44" s="61" t="str">
        <v>14:00 - 14:15</v>
      </c>
      <c r="C44" s="62">
        <f>IFERROR(IF(COUNTIFS(Matches[TIMEBIN],$B44,Matches[SITE IN],C$9,Matches[SITE OUT],C$10)&gt;0,_xlfn.MINIFS(Matches[JOURNEY TIME],Matches[TIMEBIN],$B44,Matches[SITE IN],C$9,Matches[SITE OUT],C$10),"-"),"-")</f>
        <v>8.6805555555502512E-4</v>
      </c>
      <c r="D44" s="63">
        <f>IFERROR(IF(COUNTIFS(Matches[TIMEBIN],$B44,Matches[SITE IN],C$9,Matches[SITE OUT],C$10)&gt;0,AVERAGEIFS(Matches[JOURNEY TIME],Matches[TIMEBIN],$B44,Matches[SITE IN],C$9,Matches[SITE OUT],C$10),"-"),"-")</f>
        <v>9.3106995884775345E-3</v>
      </c>
      <c r="E44" s="64">
        <f>IFERROR(IF(COUNTIFS(Matches[TIMEBIN],$B44,Matches[SITE IN],C$9,Matches[SITE OUT],C$10)&gt;0,_xlfn.MAXIFS(Matches[JOURNEY TIME],Matches[TIMEBIN],$B44,Matches[SITE IN],C$9,Matches[SITE OUT],C$10),"-"),"-")</f>
        <v>6.5104166666666963E-2</v>
      </c>
      <c r="F44" s="65">
        <f>IFERROR(IF(COUNTIFS(Matches[TIMEBIN],$B44,Matches[SITE IN],C$9,Matches[SITE OUT],F$10)&gt;0,_xlfn.MINIFS(Matches[JOURNEY TIME],Matches[TIMEBIN],$B44,Matches[SITE IN],C$9,Matches[SITE OUT],F$10),"-"),"-")</f>
        <v>5.78703703702943E-4</v>
      </c>
      <c r="G44" s="63">
        <f>IFERROR(IF(COUNTIFS(Matches[TIMEBIN],$B44,Matches[SITE IN],C$9,Matches[SITE OUT],F$10)&gt;0,AVERAGEIFS(Matches[JOURNEY TIME],Matches[TIMEBIN],$B44,Matches[SITE IN],C$9,Matches[SITE OUT],F$10),"-"),"-")</f>
        <v>5.1381655092591974E-3</v>
      </c>
      <c r="H44" s="64">
        <f>IFERROR(IF(COUNTIFS(Matches[TIMEBIN],$B44,Matches[SITE IN],C$9,Matches[SITE OUT],F$10)&gt;0,_xlfn.MAXIFS(Matches[JOURNEY TIME],Matches[TIMEBIN],$B44,Matches[SITE IN],C$9,Matches[SITE OUT],F$10),"-"),"-")</f>
        <v>3.90625E-2</v>
      </c>
      <c r="I44" s="65" t="str">
        <f>IFERROR(IF(COUNTIFS(Matches[TIMEBIN],$B44,Matches[SITE IN],C$9,Matches[SITE OUT],I$10)&gt;0,_xlfn.MINIFS(Matches[JOURNEY TIME],Matches[TIMEBIN],$B44,Matches[SITE IN],C$9,Matches[SITE OUT],I$10),"-"),"-")</f>
        <v>-</v>
      </c>
      <c r="J44" s="63" t="str">
        <f>IFERROR(IF(COUNTIFS(Matches[TIMEBIN],$B44,Matches[SITE IN],C$9,Matches[SITE OUT],I$10)&gt;0,AVERAGEIFS(Matches[JOURNEY TIME],Matches[TIMEBIN],$B44,Matches[SITE IN],C$9,Matches[SITE OUT],I$10),"-"),"-")</f>
        <v>-</v>
      </c>
      <c r="K44" s="64" t="str">
        <f>IFERROR(IF(COUNTIFS(Matches[TIMEBIN],$B44,Matches[SITE IN],C$9,Matches[SITE OUT],I$10)&gt;0,_xlfn.MAXIFS(Matches[JOURNEY TIME],Matches[TIMEBIN],$B44,Matches[SITE IN],C$9,Matches[SITE OUT],I$10),"-"),"-")</f>
        <v>-</v>
      </c>
      <c r="L44" s="65">
        <f>IFERROR(IF(COUNTIFS(Matches[TIMEBIN],$B44,Matches[SITE IN],C$9,Matches[SITE OUT],L$10)&gt;0,_xlfn.MINIFS(Matches[JOURNEY TIME],Matches[TIMEBIN],$B44,Matches[SITE IN],C$9,Matches[SITE OUT],L$10),"-"),"-")</f>
        <v>3.2291666666669494E-3</v>
      </c>
      <c r="M44" s="63">
        <f>IFERROR(IF(COUNTIFS(Matches[TIMEBIN],$B44,Matches[SITE IN],C$9,Matches[SITE OUT],L$10)&gt;0,AVERAGEIFS(Matches[JOURNEY TIME],Matches[TIMEBIN],$B44,Matches[SITE IN],C$9,Matches[SITE OUT],L$10),"-"),"-")</f>
        <v>0.11412037037037032</v>
      </c>
      <c r="N44" s="64">
        <f>IFERROR(IF(COUNTIFS(Matches[TIMEBIN],$B44,Matches[SITE IN],C$9,Matches[SITE OUT],L$10)&gt;0,_xlfn.MAXIFS(Matches[JOURNEY TIME],Matches[TIMEBIN],$B44,Matches[SITE IN],C$9,Matches[SITE OUT],L$10),"-"),"-")</f>
        <v>0.32576388888888907</v>
      </c>
      <c r="O44" s="65">
        <f>IFERROR(IF(COUNTIFS(Matches[TIMEBIN],$B44,Matches[SITE IN],C$9,Matches[SITE OUT],O$10)&gt;0,_xlfn.MINIFS(Matches[JOURNEY TIME],Matches[TIMEBIN],$B44,Matches[SITE IN],C$9,Matches[SITE OUT],O$10),"-"),"-")</f>
        <v>1.3541666666659902E-3</v>
      </c>
      <c r="P44" s="63">
        <f>IFERROR(IF(COUNTIFS(Matches[TIMEBIN],$B44,Matches[SITE IN],C$9,Matches[SITE OUT],O$10)&gt;0,AVERAGEIFS(Matches[JOURNEY TIME],Matches[TIMEBIN],$B44,Matches[SITE IN],C$9,Matches[SITE OUT],O$10),"-"),"-")</f>
        <v>1.3541666666659902E-3</v>
      </c>
      <c r="Q44" s="64">
        <f>IFERROR(IF(COUNTIFS(Matches[TIMEBIN],$B44,Matches[SITE IN],C$9,Matches[SITE OUT],O$10)&gt;0,_xlfn.MAXIFS(Matches[JOURNEY TIME],Matches[TIMEBIN],$B44,Matches[SITE IN],C$9,Matches[SITE OUT],O$10),"-"),"-")</f>
        <v>1.3541666666659902E-3</v>
      </c>
      <c r="R44" s="65">
        <f>IFERROR(IF(COUNTIFS(Matches[TIMEBIN],$B44,Matches[SITE IN],C$9,Matches[SITE OUT],R$10)&gt;0,_xlfn.MINIFS(Matches[JOURNEY TIME],Matches[TIMEBIN],$B44,Matches[SITE IN],C$9,Matches[SITE OUT],R$10),"-"),"-")</f>
        <v>1.4583333333330062E-3</v>
      </c>
      <c r="S44" s="63">
        <f>IFERROR(IF(COUNTIFS(Matches[TIMEBIN],$B44,Matches[SITE IN],C$9,Matches[SITE OUT],R$10)&gt;0,AVERAGEIFS(Matches[JOURNEY TIME],Matches[TIMEBIN],$B44,Matches[SITE IN],C$9,Matches[SITE OUT],R$10),"-"),"-")</f>
        <v>2.0243055555555185E-2</v>
      </c>
      <c r="T44" s="66">
        <f>IFERROR(IF(COUNTIFS(Matches[TIMEBIN],$B44,Matches[SITE IN],C$9,Matches[SITE OUT],R$10)&gt;0,_xlfn.MAXIFS(Matches[JOURNEY TIME],Matches[TIMEBIN],$B44,Matches[SITE IN],C$9,Matches[SITE OUT],R$10),"-"),"-")</f>
        <v>0.10990740740740701</v>
      </c>
      <c r="U44" s="62" t="str">
        <f>IFERROR(IF(COUNTIFS(Matches[TIMEBIN],$B44,Matches[SITE IN],U$9,Matches[SITE OUT],U$10)&gt;0,_xlfn.MINIFS(Matches[JOURNEY TIME],Matches[TIMEBIN],$B44,Matches[SITE IN],U$9,Matches[SITE OUT],U$10),"-"),"-")</f>
        <v>-</v>
      </c>
      <c r="V44" s="63" t="str">
        <f>IFERROR(IF(COUNTIFS(Matches[TIMEBIN],$B44,Matches[SITE IN],U$9,Matches[SITE OUT],U$10)&gt;0,AVERAGEIFS(Matches[JOURNEY TIME],Matches[TIMEBIN],$B44,Matches[SITE IN],U$9,Matches[SITE OUT],U$10),"-"),"-")</f>
        <v>-</v>
      </c>
      <c r="W44" s="66" t="str">
        <f>IFERROR(IF(COUNTIFS(Matches[TIMEBIN],$B44,Matches[SITE IN],U$9,Matches[SITE OUT],U$10)&gt;0,_xlfn.MAXIFS(Matches[JOURNEY TIME],Matches[TIMEBIN],$B44,Matches[SITE IN],U$9,Matches[SITE OUT],U$10),"-"),"-")</f>
        <v>-</v>
      </c>
      <c r="X44" s="62">
        <f>IFERROR(IF(COUNTIFS(Matches[TIMEBIN],$B44,Matches[SITE IN],X$9,Matches[SITE OUT],X$10)&gt;0,_xlfn.MINIFS(Matches[JOURNEY TIME],Matches[TIMEBIN],$B44,Matches[SITE IN],X$9,Matches[SITE OUT],X$10),"-"),"-")</f>
        <v>3.9120370370370194E-3</v>
      </c>
      <c r="Y44" s="63">
        <f>IFERROR(IF(COUNTIFS(Matches[TIMEBIN],$B44,Matches[SITE IN],X$9,Matches[SITE OUT],X$10)&gt;0,AVERAGEIFS(Matches[JOURNEY TIME],Matches[TIMEBIN],$B44,Matches[SITE IN],X$9,Matches[SITE OUT],X$10),"-"),"-")</f>
        <v>3.9120370370370194E-3</v>
      </c>
      <c r="Z44" s="64">
        <f>IFERROR(IF(COUNTIFS(Matches[TIMEBIN],$B44,Matches[SITE IN],X$9,Matches[SITE OUT],X$10)&gt;0,_xlfn.MAXIFS(Matches[JOURNEY TIME],Matches[TIMEBIN],$B44,Matches[SITE IN],X$9,Matches[SITE OUT],X$10),"-"),"-")</f>
        <v>3.9120370370370194E-3</v>
      </c>
      <c r="AA44" s="65">
        <f>IFERROR(IF(COUNTIFS(Matches[TIMEBIN],$B44,Matches[SITE IN],X$9,Matches[SITE OUT],AA$10)&gt;0,_xlfn.MINIFS(Matches[JOURNEY TIME],Matches[TIMEBIN],$B44,Matches[SITE IN],X$9,Matches[SITE OUT],AA$10),"-"),"-")</f>
        <v>1.0069444444449349E-3</v>
      </c>
      <c r="AB44" s="63">
        <f>IFERROR(IF(COUNTIFS(Matches[TIMEBIN],$B44,Matches[SITE IN],X$9,Matches[SITE OUT],AA$10)&gt;0,AVERAGEIFS(Matches[JOURNEY TIME],Matches[TIMEBIN],$B44,Matches[SITE IN],X$9,Matches[SITE OUT],AA$10),"-"),"-")</f>
        <v>1.0069444444449349E-3</v>
      </c>
      <c r="AC44" s="64">
        <f>IFERROR(IF(COUNTIFS(Matches[TIMEBIN],$B44,Matches[SITE IN],X$9,Matches[SITE OUT],AA$10)&gt;0,_xlfn.MAXIFS(Matches[JOURNEY TIME],Matches[TIMEBIN],$B44,Matches[SITE IN],X$9,Matches[SITE OUT],AA$10),"-"),"-")</f>
        <v>1.0069444444449349E-3</v>
      </c>
      <c r="AD44" s="65">
        <f>IFERROR(IF(COUNTIFS(Matches[TIMEBIN],$B44,Matches[SITE IN],X$9,Matches[SITE OUT],AD$10)&gt;0,_xlfn.MINIFS(Matches[JOURNEY TIME],Matches[TIMEBIN],$B44,Matches[SITE IN],X$9,Matches[SITE OUT],AD$10),"-"),"-")</f>
        <v>1.7245370370368995E-3</v>
      </c>
      <c r="AE44" s="63">
        <f>IFERROR(IF(COUNTIFS(Matches[TIMEBIN],$B44,Matches[SITE IN],X$9,Matches[SITE OUT],AD$10)&gt;0,AVERAGEIFS(Matches[JOURNEY TIME],Matches[TIMEBIN],$B44,Matches[SITE IN],X$9,Matches[SITE OUT],AD$10),"-"),"-")</f>
        <v>1.5879629629629594E-2</v>
      </c>
      <c r="AF44" s="64">
        <f>IFERROR(IF(COUNTIFS(Matches[TIMEBIN],$B44,Matches[SITE IN],X$9,Matches[SITE OUT],AD$10)&gt;0,_xlfn.MAXIFS(Matches[JOURNEY TIME],Matches[TIMEBIN],$B44,Matches[SITE IN],X$9,Matches[SITE OUT],AD$10),"-"),"-")</f>
        <v>4.3310185185184924E-2</v>
      </c>
      <c r="AG44" s="65" t="str">
        <f>IFERROR(IF(COUNTIFS(Matches[TIMEBIN],$B44,Matches[SITE IN],X$9,Matches[SITE OUT],AG$10)&gt;0,_xlfn.MINIFS(Matches[JOURNEY TIME],Matches[TIMEBIN],$B44,Matches[SITE IN],X$9,Matches[SITE OUT],AG$10),"-"),"-")</f>
        <v>-</v>
      </c>
      <c r="AH44" s="63" t="str">
        <f>IFERROR(IF(COUNTIFS(Matches[TIMEBIN],$B44,Matches[SITE IN],X$9,Matches[SITE OUT],AG$10)&gt;0,AVERAGEIFS(Matches[JOURNEY TIME],Matches[TIMEBIN],$B44,Matches[SITE IN],X$9,Matches[SITE OUT],AG$10),"-"),"-")</f>
        <v>-</v>
      </c>
      <c r="AI44" s="64" t="str">
        <f>IFERROR(IF(COUNTIFS(Matches[TIMEBIN],$B44,Matches[SITE IN],X$9,Matches[SITE OUT],AG$10)&gt;0,_xlfn.MAXIFS(Matches[JOURNEY TIME],Matches[TIMEBIN],$B44,Matches[SITE IN],X$9,Matches[SITE OUT],AG$10),"-"),"-")</f>
        <v>-</v>
      </c>
      <c r="AJ44" s="63" t="str">
        <f>IFERROR(IF(COUNTIFS(Matches[TIMEBIN],$B44,Matches[SITE IN],X$9,Matches[SITE OUT],AJ$10)&gt;0,_xlfn.MINIFS(Matches[JOURNEY TIME],Matches[TIMEBIN],$B44,Matches[SITE IN],X$9,Matches[SITE OUT],AJ$10),"-"),"-")</f>
        <v>-</v>
      </c>
      <c r="AK44" s="63" t="str">
        <f>IFERROR(IF(COUNTIFS(Matches[TIMEBIN],$B44,Matches[SITE IN],X$9,Matches[SITE OUT],AJ$10)&gt;0,AVERAGEIFS(Matches[JOURNEY TIME],Matches[TIMEBIN],$B44,Matches[SITE IN],X$9,Matches[SITE OUT],AJ$10),"-"),"-")</f>
        <v>-</v>
      </c>
      <c r="AL44" s="66" t="str">
        <f>IFERROR(IF(COUNTIFS(Matches[TIMEBIN],$B44,Matches[SITE IN],X$9,Matches[SITE OUT],AJ$10)&gt;0,_xlfn.MAXIFS(Matches[JOURNEY TIME],Matches[TIMEBIN],$B44,Matches[SITE IN],X$9,Matches[SITE OUT],AJ$10),"-"),"-")</f>
        <v>-</v>
      </c>
      <c r="AM44" s="62">
        <f>IFERROR(IF(COUNTIFS(Matches[TIMEBIN],$B44,Matches[SITE IN],AM$9,Matches[SITE OUT],AM$10)&gt;0,_xlfn.MINIFS(Matches[JOURNEY TIME],Matches[TIMEBIN],$B44,Matches[SITE IN],AM$9,Matches[SITE OUT],AM$10),"-"),"-")</f>
        <v>1.7476851851850883E-3</v>
      </c>
      <c r="AN44" s="63">
        <f>IFERROR(IF(COUNTIFS(Matches[TIMEBIN],$B44,Matches[SITE IN],AM$9,Matches[SITE OUT],AM$10)&gt;0,AVERAGEIFS(Matches[JOURNEY TIME],Matches[TIMEBIN],$B44,Matches[SITE IN],AM$9,Matches[SITE OUT],AM$10),"-"),"-")</f>
        <v>5.0204475308642027E-2</v>
      </c>
      <c r="AO44" s="64">
        <f>IFERROR(IF(COUNTIFS(Matches[TIMEBIN],$B44,Matches[SITE IN],AM$9,Matches[SITE OUT],AM$10)&gt;0,_xlfn.MAXIFS(Matches[JOURNEY TIME],Matches[TIMEBIN],$B44,Matches[SITE IN],AM$9,Matches[SITE OUT],AM$10),"-"),"-")</f>
        <v>0.14081018518518496</v>
      </c>
      <c r="AP44" s="65" t="str">
        <f>IFERROR(IF(COUNTIFS(Matches[TIMEBIN],$B44,Matches[SITE IN],AM$9,Matches[SITE OUT],AP$10)&gt;0,_xlfn.MINIFS(Matches[JOURNEY TIME],Matches[TIMEBIN],$B44,Matches[SITE IN],AM$9,Matches[SITE OUT],AP$10),"-"),"-")</f>
        <v>-</v>
      </c>
      <c r="AQ44" s="63" t="str">
        <f>IFERROR(IF(COUNTIFS(Matches[TIMEBIN],$B44,Matches[SITE IN],AM$9,Matches[SITE OUT],AP$10)&gt;0,AVERAGEIFS(Matches[JOURNEY TIME],Matches[TIMEBIN],$B44,Matches[SITE IN],AM$9,Matches[SITE OUT],AP$10),"-"),"-")</f>
        <v>-</v>
      </c>
      <c r="AR44" s="64" t="str">
        <f>IFERROR(IF(COUNTIFS(Matches[TIMEBIN],$B44,Matches[SITE IN],AM$9,Matches[SITE OUT],AP$10)&gt;0,_xlfn.MAXIFS(Matches[JOURNEY TIME],Matches[TIMEBIN],$B44,Matches[SITE IN],AM$9,Matches[SITE OUT],AP$10),"-"),"-")</f>
        <v>-</v>
      </c>
      <c r="AS44" s="65">
        <f>IFERROR(IF(COUNTIFS(Matches[TIMEBIN],$B44,Matches[SITE IN],AM$9,Matches[SITE OUT],AS$10)&gt;0,_xlfn.MINIFS(Matches[JOURNEY TIME],Matches[TIMEBIN],$B44,Matches[SITE IN],AM$9,Matches[SITE OUT],AS$10),"-"),"-")</f>
        <v>1.7361111111110494E-3</v>
      </c>
      <c r="AT44" s="63">
        <f>IFERROR(IF(COUNTIFS(Matches[TIMEBIN],$B44,Matches[SITE IN],AM$9,Matches[SITE OUT],AS$10)&gt;0,AVERAGEIFS(Matches[JOURNEY TIME],Matches[TIMEBIN],$B44,Matches[SITE IN],AM$9,Matches[SITE OUT],AS$10),"-"),"-")</f>
        <v>1.7361111111110494E-3</v>
      </c>
      <c r="AU44" s="64">
        <f>IFERROR(IF(COUNTIFS(Matches[TIMEBIN],$B44,Matches[SITE IN],AM$9,Matches[SITE OUT],AS$10)&gt;0,_xlfn.MAXIFS(Matches[JOURNEY TIME],Matches[TIMEBIN],$B44,Matches[SITE IN],AM$9,Matches[SITE OUT],AS$10),"-"),"-")</f>
        <v>1.7361111111110494E-3</v>
      </c>
      <c r="AV44" s="65" t="str">
        <f>IFERROR(IF(COUNTIFS(Matches[TIMEBIN],$B44,Matches[SITE IN],AM$9,Matches[SITE OUT],AV$10)&gt;0,_xlfn.MINIFS(Matches[JOURNEY TIME],Matches[TIMEBIN],$B44,Matches[SITE IN],AM$9,Matches[SITE OUT],AV$10),"-"),"-")</f>
        <v>-</v>
      </c>
      <c r="AW44" s="63" t="str">
        <f>IFERROR(IF(COUNTIFS(Matches[TIMEBIN],$B44,Matches[SITE IN],AM$9,Matches[SITE OUT],AV$10)&gt;0,AVERAGEIFS(Matches[JOURNEY TIME],Matches[TIMEBIN],$B44,Matches[SITE IN],AM$9,Matches[SITE OUT],AV$10),"-"),"-")</f>
        <v>-</v>
      </c>
      <c r="AX44" s="64" t="str">
        <f>IFERROR(IF(COUNTIFS(Matches[TIMEBIN],$B44,Matches[SITE IN],AM$9,Matches[SITE OUT],AV$10)&gt;0,_xlfn.MAXIFS(Matches[JOURNEY TIME],Matches[TIMEBIN],$B44,Matches[SITE IN],AM$9,Matches[SITE OUT],AV$10),"-"),"-")</f>
        <v>-</v>
      </c>
      <c r="AY44" s="63" t="str">
        <f>IFERROR(IF(COUNTIFS(Matches[TIMEBIN],$B44,Matches[SITE IN],AM$9,Matches[SITE OUT],AY$10)&gt;0,_xlfn.MINIFS(Matches[JOURNEY TIME],Matches[TIMEBIN],$B44,Matches[SITE IN],AM$9,Matches[SITE OUT],AY$10),"-"),"-")</f>
        <v>-</v>
      </c>
      <c r="AZ44" s="63" t="str">
        <f>IFERROR(IF(COUNTIFS(Matches[TIMEBIN],$B44,Matches[SITE IN],AM$9,Matches[SITE OUT],AY$10)&gt;0,AVERAGEIFS(Matches[JOURNEY TIME],Matches[TIMEBIN],$B44,Matches[SITE IN],AM$9,Matches[SITE OUT],AY$10),"-"),"-")</f>
        <v>-</v>
      </c>
      <c r="BA44" s="66" t="str">
        <f>IFERROR(IF(COUNTIFS(Matches[TIMEBIN],$B44,Matches[SITE IN],AM$9,Matches[SITE OUT],AY$10)&gt;0,_xlfn.MAXIFS(Matches[JOURNEY TIME],Matches[TIMEBIN],$B44,Matches[SITE IN],AM$9,Matches[SITE OUT],AY$10),"-"),"-")</f>
        <v>-</v>
      </c>
      <c r="BB44" s="62">
        <f>IFERROR(IF(COUNTIFS(Matches[TIMEBIN],$B44,Matches[SITE IN],BB$9,Matches[SITE OUT],BB$10)&gt;0,_xlfn.MINIFS(Matches[JOURNEY TIME],Matches[TIMEBIN],$B44,Matches[SITE IN],BB$9,Matches[SITE OUT],BB$10),"-"),"-")</f>
        <v>9.1435185185195778E-4</v>
      </c>
      <c r="BC44" s="63">
        <f>IFERROR(IF(COUNTIFS(Matches[TIMEBIN],$B44,Matches[SITE IN],BB$9,Matches[SITE OUT],BB$10)&gt;0,AVERAGEIFS(Matches[JOURNEY TIME],Matches[TIMEBIN],$B44,Matches[SITE IN],BB$9,Matches[SITE OUT],BB$10),"-"),"-")</f>
        <v>1.954571759259241E-3</v>
      </c>
      <c r="BD44" s="64">
        <f>IFERROR(IF(COUNTIFS(Matches[TIMEBIN],$B44,Matches[SITE IN],BB$9,Matches[SITE OUT],BB$10)&gt;0,_xlfn.MAXIFS(Matches[JOURNEY TIME],Matches[TIMEBIN],$B44,Matches[SITE IN],BB$9,Matches[SITE OUT],BB$10),"-"),"-")</f>
        <v>5.2314814814820032E-3</v>
      </c>
      <c r="BE44" s="65">
        <f>IFERROR(IF(COUNTIFS(Matches[TIMEBIN],$B44,Matches[SITE IN],BB$9,Matches[SITE OUT],BE$10)&gt;0,_xlfn.MINIFS(Matches[JOURNEY TIME],Matches[TIMEBIN],$B44,Matches[SITE IN],BB$9,Matches[SITE OUT],BE$10),"-"),"-")</f>
        <v>2.071759259259065E-3</v>
      </c>
      <c r="BF44" s="63">
        <f>IFERROR(IF(COUNTIFS(Matches[TIMEBIN],$B44,Matches[SITE IN],BB$9,Matches[SITE OUT],BE$10)&gt;0,AVERAGEIFS(Matches[JOURNEY TIME],Matches[TIMEBIN],$B44,Matches[SITE IN],BB$9,Matches[SITE OUT],BE$10),"-"),"-")</f>
        <v>2.071759259259065E-3</v>
      </c>
      <c r="BG44" s="64">
        <f>IFERROR(IF(COUNTIFS(Matches[TIMEBIN],$B44,Matches[SITE IN],BB$9,Matches[SITE OUT],BE$10)&gt;0,_xlfn.MAXIFS(Matches[JOURNEY TIME],Matches[TIMEBIN],$B44,Matches[SITE IN],BB$9,Matches[SITE OUT],BE$10),"-"),"-")</f>
        <v>2.071759259259065E-3</v>
      </c>
      <c r="BH44" s="65">
        <f>IFERROR(IF(COUNTIFS(Matches[TIMEBIN],$B44,Matches[SITE IN],BB$9,Matches[SITE OUT],BH$10)&gt;0,_xlfn.MINIFS(Matches[JOURNEY TIME],Matches[TIMEBIN],$B44,Matches[SITE IN],BB$9,Matches[SITE OUT],BH$10),"-"),"-")</f>
        <v>4.1666666666706487E-4</v>
      </c>
      <c r="BI44" s="63">
        <f>IFERROR(IF(COUNTIFS(Matches[TIMEBIN],$B44,Matches[SITE IN],BB$9,Matches[SITE OUT],BH$10)&gt;0,AVERAGEIFS(Matches[JOURNEY TIME],Matches[TIMEBIN],$B44,Matches[SITE IN],BB$9,Matches[SITE OUT],BH$10),"-"),"-")</f>
        <v>3.1134259259260333E-3</v>
      </c>
      <c r="BJ44" s="64">
        <f>IFERROR(IF(COUNTIFS(Matches[TIMEBIN],$B44,Matches[SITE IN],BB$9,Matches[SITE OUT],BH$10)&gt;0,_xlfn.MAXIFS(Matches[JOURNEY TIME],Matches[TIMEBIN],$B44,Matches[SITE IN],BB$9,Matches[SITE OUT],BH$10),"-"),"-")</f>
        <v>7.5000000000000622E-3</v>
      </c>
      <c r="BK44" s="65">
        <f>IFERROR(IF(COUNTIFS(Matches[TIMEBIN],$B44,Matches[SITE IN],BB$9,Matches[SITE OUT],BK$10)&gt;0,_xlfn.MINIFS(Matches[JOURNEY TIME],Matches[TIMEBIN],$B44,Matches[SITE IN],BB$9,Matches[SITE OUT],BK$10),"-"),"-")</f>
        <v>6.9444444444011211E-5</v>
      </c>
      <c r="BL44" s="63">
        <f>IFERROR(IF(COUNTIFS(Matches[TIMEBIN],$B44,Matches[SITE IN],BB$9,Matches[SITE OUT],BK$10)&gt;0,AVERAGEIFS(Matches[JOURNEY TIME],Matches[TIMEBIN],$B44,Matches[SITE IN],BB$9,Matches[SITE OUT],BK$10),"-"),"-")</f>
        <v>6.5147569444444026E-2</v>
      </c>
      <c r="BM44" s="64">
        <f>IFERROR(IF(COUNTIFS(Matches[TIMEBIN],$B44,Matches[SITE IN],BB$9,Matches[SITE OUT],BK$10)&gt;0,_xlfn.MAXIFS(Matches[JOURNEY TIME],Matches[TIMEBIN],$B44,Matches[SITE IN],BB$9,Matches[SITE OUT],BK$10),"-"),"-")</f>
        <v>0.25768518518518502</v>
      </c>
      <c r="BN44" s="63">
        <f>IFERROR(IF(COUNTIFS(Matches[TIMEBIN],$B44,Matches[SITE IN],BB$9,Matches[SITE OUT],BN$10)&gt;0,_xlfn.MINIFS(Matches[JOURNEY TIME],Matches[TIMEBIN],$B44,Matches[SITE IN],BB$9,Matches[SITE OUT],BN$10),"-"),"-")</f>
        <v>0.17766203703703709</v>
      </c>
      <c r="BO44" s="63">
        <f>IFERROR(IF(COUNTIFS(Matches[TIMEBIN],$B44,Matches[SITE IN],BB$9,Matches[SITE OUT],BN$10)&gt;0,AVERAGEIFS(Matches[JOURNEY TIME],Matches[TIMEBIN],$B44,Matches[SITE IN],BB$9,Matches[SITE OUT],BN$10),"-"),"-")</f>
        <v>0.17766203703703709</v>
      </c>
      <c r="BP44" s="67">
        <f>IFERROR(IF(COUNTIFS(Matches[TIMEBIN],$B44,Matches[SITE IN],BB$9,Matches[SITE OUT],BN$10)&gt;0,_xlfn.MAXIFS(Matches[JOURNEY TIME],Matches[TIMEBIN],$B44,Matches[SITE IN],BB$9,Matches[SITE OUT],BN$10),"-"),"-")</f>
        <v>0.17766203703703709</v>
      </c>
    </row>
    <row r="45" spans="2:68">
      <c r="B45" s="54" t="str">
        <v>14:15 - 14:30</v>
      </c>
      <c r="C45" s="55">
        <f>IFERROR(IF(COUNTIFS(Matches[TIMEBIN],$B45,Matches[SITE IN],C$9,Matches[SITE OUT],C$10)&gt;0,_xlfn.MINIFS(Matches[JOURNEY TIME],Matches[TIMEBIN],$B45,Matches[SITE IN],C$9,Matches[SITE OUT],C$10),"-"),"-")</f>
        <v>4.2824074073999352E-4</v>
      </c>
      <c r="D45" s="56">
        <f>IFERROR(IF(COUNTIFS(Matches[TIMEBIN],$B45,Matches[SITE IN],C$9,Matches[SITE OUT],C$10)&gt;0,AVERAGEIFS(Matches[JOURNEY TIME],Matches[TIMEBIN],$B45,Matches[SITE IN],C$9,Matches[SITE OUT],C$10),"-"),"-")</f>
        <v>1.8485157952069776E-2</v>
      </c>
      <c r="E45" s="57">
        <f>IFERROR(IF(COUNTIFS(Matches[TIMEBIN],$B45,Matches[SITE IN],C$9,Matches[SITE OUT],C$10)&gt;0,_xlfn.MAXIFS(Matches[JOURNEY TIME],Matches[TIMEBIN],$B45,Matches[SITE IN],C$9,Matches[SITE OUT],C$10),"-"),"-")</f>
        <v>0.22591435185185205</v>
      </c>
      <c r="F45" s="58">
        <f>IFERROR(IF(COUNTIFS(Matches[TIMEBIN],$B45,Matches[SITE IN],C$9,Matches[SITE OUT],F$10)&gt;0,_xlfn.MINIFS(Matches[JOURNEY TIME],Matches[TIMEBIN],$B45,Matches[SITE IN],C$9,Matches[SITE OUT],F$10),"-"),"-")</f>
        <v>4.8611111111096506E-4</v>
      </c>
      <c r="G45" s="56">
        <f>IFERROR(IF(COUNTIFS(Matches[TIMEBIN],$B45,Matches[SITE IN],C$9,Matches[SITE OUT],F$10)&gt;0,AVERAGEIFS(Matches[JOURNEY TIME],Matches[TIMEBIN],$B45,Matches[SITE IN],C$9,Matches[SITE OUT],F$10),"-"),"-")</f>
        <v>2.4444926697530758E-2</v>
      </c>
      <c r="H45" s="57">
        <f>IFERROR(IF(COUNTIFS(Matches[TIMEBIN],$B45,Matches[SITE IN],C$9,Matches[SITE OUT],F$10)&gt;0,_xlfn.MAXIFS(Matches[JOURNEY TIME],Matches[TIMEBIN],$B45,Matches[SITE IN],C$9,Matches[SITE OUT],F$10),"-"),"-")</f>
        <v>0.218252314814815</v>
      </c>
      <c r="I45" s="58" t="str">
        <f>IFERROR(IF(COUNTIFS(Matches[TIMEBIN],$B45,Matches[SITE IN],C$9,Matches[SITE OUT],I$10)&gt;0,_xlfn.MINIFS(Matches[JOURNEY TIME],Matches[TIMEBIN],$B45,Matches[SITE IN],C$9,Matches[SITE OUT],I$10),"-"),"-")</f>
        <v>-</v>
      </c>
      <c r="J45" s="56" t="str">
        <f>IFERROR(IF(COUNTIFS(Matches[TIMEBIN],$B45,Matches[SITE IN],C$9,Matches[SITE OUT],I$10)&gt;0,AVERAGEIFS(Matches[JOURNEY TIME],Matches[TIMEBIN],$B45,Matches[SITE IN],C$9,Matches[SITE OUT],I$10),"-"),"-")</f>
        <v>-</v>
      </c>
      <c r="K45" s="57" t="str">
        <f>IFERROR(IF(COUNTIFS(Matches[TIMEBIN],$B45,Matches[SITE IN],C$9,Matches[SITE OUT],I$10)&gt;0,_xlfn.MAXIFS(Matches[JOURNEY TIME],Matches[TIMEBIN],$B45,Matches[SITE IN],C$9,Matches[SITE OUT],I$10),"-"),"-")</f>
        <v>-</v>
      </c>
      <c r="L45" s="58">
        <f>IFERROR(IF(COUNTIFS(Matches[TIMEBIN],$B45,Matches[SITE IN],C$9,Matches[SITE OUT],L$10)&gt;0,_xlfn.MINIFS(Matches[JOURNEY TIME],Matches[TIMEBIN],$B45,Matches[SITE IN],C$9,Matches[SITE OUT],L$10),"-"),"-")</f>
        <v>3.9351851851849862E-3</v>
      </c>
      <c r="M45" s="56">
        <f>IFERROR(IF(COUNTIFS(Matches[TIMEBIN],$B45,Matches[SITE IN],C$9,Matches[SITE OUT],L$10)&gt;0,AVERAGEIFS(Matches[JOURNEY TIME],Matches[TIMEBIN],$B45,Matches[SITE IN],C$9,Matches[SITE OUT],L$10),"-"),"-")</f>
        <v>0.15505208333333298</v>
      </c>
      <c r="N45" s="57">
        <f>IFERROR(IF(COUNTIFS(Matches[TIMEBIN],$B45,Matches[SITE IN],C$9,Matches[SITE OUT],L$10)&gt;0,_xlfn.MAXIFS(Matches[JOURNEY TIME],Matches[TIMEBIN],$B45,Matches[SITE IN],C$9,Matches[SITE OUT],L$10),"-"),"-")</f>
        <v>0.30616898148148097</v>
      </c>
      <c r="O45" s="58">
        <f>IFERROR(IF(COUNTIFS(Matches[TIMEBIN],$B45,Matches[SITE IN],C$9,Matches[SITE OUT],O$10)&gt;0,_xlfn.MINIFS(Matches[JOURNEY TIME],Matches[TIMEBIN],$B45,Matches[SITE IN],C$9,Matches[SITE OUT],O$10),"-"),"-")</f>
        <v>2.3148148148149916E-3</v>
      </c>
      <c r="P45" s="56">
        <f>IFERROR(IF(COUNTIFS(Matches[TIMEBIN],$B45,Matches[SITE IN],C$9,Matches[SITE OUT],O$10)&gt;0,AVERAGEIFS(Matches[JOURNEY TIME],Matches[TIMEBIN],$B45,Matches[SITE IN],C$9,Matches[SITE OUT],O$10),"-"),"-")</f>
        <v>4.8553240740739634E-3</v>
      </c>
      <c r="Q45" s="57">
        <f>IFERROR(IF(COUNTIFS(Matches[TIMEBIN],$B45,Matches[SITE IN],C$9,Matches[SITE OUT],O$10)&gt;0,_xlfn.MAXIFS(Matches[JOURNEY TIME],Matches[TIMEBIN],$B45,Matches[SITE IN],C$9,Matches[SITE OUT],O$10),"-"),"-")</f>
        <v>7.3958333333329351E-3</v>
      </c>
      <c r="R45" s="58">
        <f>IFERROR(IF(COUNTIFS(Matches[TIMEBIN],$B45,Matches[SITE IN],C$9,Matches[SITE OUT],R$10)&gt;0,_xlfn.MINIFS(Matches[JOURNEY TIME],Matches[TIMEBIN],$B45,Matches[SITE IN],C$9,Matches[SITE OUT],R$10),"-"),"-")</f>
        <v>1.1342592592599177E-3</v>
      </c>
      <c r="S45" s="56">
        <f>IFERROR(IF(COUNTIFS(Matches[TIMEBIN],$B45,Matches[SITE IN],C$9,Matches[SITE OUT],R$10)&gt;0,AVERAGEIFS(Matches[JOURNEY TIME],Matches[TIMEBIN],$B45,Matches[SITE IN],C$9,Matches[SITE OUT],R$10),"-"),"-")</f>
        <v>9.9247685185186001E-3</v>
      </c>
      <c r="T45" s="59">
        <f>IFERROR(IF(COUNTIFS(Matches[TIMEBIN],$B45,Matches[SITE IN],C$9,Matches[SITE OUT],R$10)&gt;0,_xlfn.MAXIFS(Matches[JOURNEY TIME],Matches[TIMEBIN],$B45,Matches[SITE IN],C$9,Matches[SITE OUT],R$10),"-"),"-")</f>
        <v>7.6458333333334072E-2</v>
      </c>
      <c r="U45" s="55" t="str">
        <f>IFERROR(IF(COUNTIFS(Matches[TIMEBIN],$B45,Matches[SITE IN],U$9,Matches[SITE OUT],U$10)&gt;0,_xlfn.MINIFS(Matches[JOURNEY TIME],Matches[TIMEBIN],$B45,Matches[SITE IN],U$9,Matches[SITE OUT],U$10),"-"),"-")</f>
        <v>-</v>
      </c>
      <c r="V45" s="56" t="str">
        <f>IFERROR(IF(COUNTIFS(Matches[TIMEBIN],$B45,Matches[SITE IN],U$9,Matches[SITE OUT],U$10)&gt;0,AVERAGEIFS(Matches[JOURNEY TIME],Matches[TIMEBIN],$B45,Matches[SITE IN],U$9,Matches[SITE OUT],U$10),"-"),"-")</f>
        <v>-</v>
      </c>
      <c r="W45" s="59" t="str">
        <f>IFERROR(IF(COUNTIFS(Matches[TIMEBIN],$B45,Matches[SITE IN],U$9,Matches[SITE OUT],U$10)&gt;0,_xlfn.MAXIFS(Matches[JOURNEY TIME],Matches[TIMEBIN],$B45,Matches[SITE IN],U$9,Matches[SITE OUT],U$10),"-"),"-")</f>
        <v>-</v>
      </c>
      <c r="X45" s="55">
        <f>IFERROR(IF(COUNTIFS(Matches[TIMEBIN],$B45,Matches[SITE IN],X$9,Matches[SITE OUT],X$10)&gt;0,_xlfn.MINIFS(Matches[JOURNEY TIME],Matches[TIMEBIN],$B45,Matches[SITE IN],X$9,Matches[SITE OUT],X$10),"-"),"-")</f>
        <v>1.3078703703700567E-3</v>
      </c>
      <c r="Y45" s="56">
        <f>IFERROR(IF(COUNTIFS(Matches[TIMEBIN],$B45,Matches[SITE IN],X$9,Matches[SITE OUT],X$10)&gt;0,AVERAGEIFS(Matches[JOURNEY TIME],Matches[TIMEBIN],$B45,Matches[SITE IN],X$9,Matches[SITE OUT],X$10),"-"),"-")</f>
        <v>1.0405092592592535E-2</v>
      </c>
      <c r="Z45" s="57">
        <f>IFERROR(IF(COUNTIFS(Matches[TIMEBIN],$B45,Matches[SITE IN],X$9,Matches[SITE OUT],X$10)&gt;0,_xlfn.MAXIFS(Matches[JOURNEY TIME],Matches[TIMEBIN],$B45,Matches[SITE IN],X$9,Matches[SITE OUT],X$10),"-"),"-")</f>
        <v>1.9502314814815014E-2</v>
      </c>
      <c r="AA45" s="58">
        <f>IFERROR(IF(COUNTIFS(Matches[TIMEBIN],$B45,Matches[SITE IN],X$9,Matches[SITE OUT],AA$10)&gt;0,_xlfn.MINIFS(Matches[JOURNEY TIME],Matches[TIMEBIN],$B45,Matches[SITE IN],X$9,Matches[SITE OUT],AA$10),"-"),"-")</f>
        <v>5.4398148148093739E-4</v>
      </c>
      <c r="AB45" s="56">
        <f>IFERROR(IF(COUNTIFS(Matches[TIMEBIN],$B45,Matches[SITE IN],X$9,Matches[SITE OUT],AA$10)&gt;0,AVERAGEIFS(Matches[JOURNEY TIME],Matches[TIMEBIN],$B45,Matches[SITE IN],X$9,Matches[SITE OUT],AA$10),"-"),"-")</f>
        <v>5.4398148148093739E-4</v>
      </c>
      <c r="AC45" s="57">
        <f>IFERROR(IF(COUNTIFS(Matches[TIMEBIN],$B45,Matches[SITE IN],X$9,Matches[SITE OUT],AA$10)&gt;0,_xlfn.MAXIFS(Matches[JOURNEY TIME],Matches[TIMEBIN],$B45,Matches[SITE IN],X$9,Matches[SITE OUT],AA$10),"-"),"-")</f>
        <v>5.4398148148093739E-4</v>
      </c>
      <c r="AD45" s="58">
        <f>IFERROR(IF(COUNTIFS(Matches[TIMEBIN],$B45,Matches[SITE IN],X$9,Matches[SITE OUT],AD$10)&gt;0,_xlfn.MINIFS(Matches[JOURNEY TIME],Matches[TIMEBIN],$B45,Matches[SITE IN],X$9,Matches[SITE OUT],AD$10),"-"),"-")</f>
        <v>2.5462962962996549E-4</v>
      </c>
      <c r="AE45" s="56">
        <f>IFERROR(IF(COUNTIFS(Matches[TIMEBIN],$B45,Matches[SITE IN],X$9,Matches[SITE OUT],AD$10)&gt;0,AVERAGEIFS(Matches[JOURNEY TIME],Matches[TIMEBIN],$B45,Matches[SITE IN],X$9,Matches[SITE OUT],AD$10),"-"),"-")</f>
        <v>1.0648148148148462E-2</v>
      </c>
      <c r="AF45" s="57">
        <f>IFERROR(IF(COUNTIFS(Matches[TIMEBIN],$B45,Matches[SITE IN],X$9,Matches[SITE OUT],AD$10)&gt;0,_xlfn.MAXIFS(Matches[JOURNEY TIME],Matches[TIMEBIN],$B45,Matches[SITE IN],X$9,Matches[SITE OUT],AD$10),"-"),"-")</f>
        <v>2.1041666666666958E-2</v>
      </c>
      <c r="AG45" s="58" t="str">
        <f>IFERROR(IF(COUNTIFS(Matches[TIMEBIN],$B45,Matches[SITE IN],X$9,Matches[SITE OUT],AG$10)&gt;0,_xlfn.MINIFS(Matches[JOURNEY TIME],Matches[TIMEBIN],$B45,Matches[SITE IN],X$9,Matches[SITE OUT],AG$10),"-"),"-")</f>
        <v>-</v>
      </c>
      <c r="AH45" s="56" t="str">
        <f>IFERROR(IF(COUNTIFS(Matches[TIMEBIN],$B45,Matches[SITE IN],X$9,Matches[SITE OUT],AG$10)&gt;0,AVERAGEIFS(Matches[JOURNEY TIME],Matches[TIMEBIN],$B45,Matches[SITE IN],X$9,Matches[SITE OUT],AG$10),"-"),"-")</f>
        <v>-</v>
      </c>
      <c r="AI45" s="57" t="str">
        <f>IFERROR(IF(COUNTIFS(Matches[TIMEBIN],$B45,Matches[SITE IN],X$9,Matches[SITE OUT],AG$10)&gt;0,_xlfn.MAXIFS(Matches[JOURNEY TIME],Matches[TIMEBIN],$B45,Matches[SITE IN],X$9,Matches[SITE OUT],AG$10),"-"),"-")</f>
        <v>-</v>
      </c>
      <c r="AJ45" s="56" t="str">
        <f>IFERROR(IF(COUNTIFS(Matches[TIMEBIN],$B45,Matches[SITE IN],X$9,Matches[SITE OUT],AJ$10)&gt;0,_xlfn.MINIFS(Matches[JOURNEY TIME],Matches[TIMEBIN],$B45,Matches[SITE IN],X$9,Matches[SITE OUT],AJ$10),"-"),"-")</f>
        <v>-</v>
      </c>
      <c r="AK45" s="56" t="str">
        <f>IFERROR(IF(COUNTIFS(Matches[TIMEBIN],$B45,Matches[SITE IN],X$9,Matches[SITE OUT],AJ$10)&gt;0,AVERAGEIFS(Matches[JOURNEY TIME],Matches[TIMEBIN],$B45,Matches[SITE IN],X$9,Matches[SITE OUT],AJ$10),"-"),"-")</f>
        <v>-</v>
      </c>
      <c r="AL45" s="59" t="str">
        <f>IFERROR(IF(COUNTIFS(Matches[TIMEBIN],$B45,Matches[SITE IN],X$9,Matches[SITE OUT],AJ$10)&gt;0,_xlfn.MAXIFS(Matches[JOURNEY TIME],Matches[TIMEBIN],$B45,Matches[SITE IN],X$9,Matches[SITE OUT],AJ$10),"-"),"-")</f>
        <v>-</v>
      </c>
      <c r="AM45" s="55">
        <f>IFERROR(IF(COUNTIFS(Matches[TIMEBIN],$B45,Matches[SITE IN],AM$9,Matches[SITE OUT],AM$10)&gt;0,_xlfn.MINIFS(Matches[JOURNEY TIME],Matches[TIMEBIN],$B45,Matches[SITE IN],AM$9,Matches[SITE OUT],AM$10),"-"),"-")</f>
        <v>1.9675925925930482E-3</v>
      </c>
      <c r="AN45" s="56">
        <f>IFERROR(IF(COUNTIFS(Matches[TIMEBIN],$B45,Matches[SITE IN],AM$9,Matches[SITE OUT],AM$10)&gt;0,AVERAGEIFS(Matches[JOURNEY TIME],Matches[TIMEBIN],$B45,Matches[SITE IN],AM$9,Matches[SITE OUT],AM$10),"-"),"-")</f>
        <v>1.9675925925930482E-3</v>
      </c>
      <c r="AO45" s="57">
        <f>IFERROR(IF(COUNTIFS(Matches[TIMEBIN],$B45,Matches[SITE IN],AM$9,Matches[SITE OUT],AM$10)&gt;0,_xlfn.MAXIFS(Matches[JOURNEY TIME],Matches[TIMEBIN],$B45,Matches[SITE IN],AM$9,Matches[SITE OUT],AM$10),"-"),"-")</f>
        <v>1.9675925925930482E-3</v>
      </c>
      <c r="AP45" s="58">
        <f>IFERROR(IF(COUNTIFS(Matches[TIMEBIN],$B45,Matches[SITE IN],AM$9,Matches[SITE OUT],AP$10)&gt;0,_xlfn.MINIFS(Matches[JOURNEY TIME],Matches[TIMEBIN],$B45,Matches[SITE IN],AM$9,Matches[SITE OUT],AP$10),"-"),"-")</f>
        <v>1.5509259259249841E-3</v>
      </c>
      <c r="AQ45" s="56">
        <f>IFERROR(IF(COUNTIFS(Matches[TIMEBIN],$B45,Matches[SITE IN],AM$9,Matches[SITE OUT],AP$10)&gt;0,AVERAGEIFS(Matches[JOURNEY TIME],Matches[TIMEBIN],$B45,Matches[SITE IN],AM$9,Matches[SITE OUT],AP$10),"-"),"-")</f>
        <v>0.10196759259259232</v>
      </c>
      <c r="AR45" s="57">
        <f>IFERROR(IF(COUNTIFS(Matches[TIMEBIN],$B45,Matches[SITE IN],AM$9,Matches[SITE OUT],AP$10)&gt;0,_xlfn.MAXIFS(Matches[JOURNEY TIME],Matches[TIMEBIN],$B45,Matches[SITE IN],AM$9,Matches[SITE OUT],AP$10),"-"),"-")</f>
        <v>0.19037037037037097</v>
      </c>
      <c r="AS45" s="58">
        <f>IFERROR(IF(COUNTIFS(Matches[TIMEBIN],$B45,Matches[SITE IN],AM$9,Matches[SITE OUT],AS$10)&gt;0,_xlfn.MINIFS(Matches[JOURNEY TIME],Matches[TIMEBIN],$B45,Matches[SITE IN],AM$9,Matches[SITE OUT],AS$10),"-"),"-")</f>
        <v>5.7870370370305402E-4</v>
      </c>
      <c r="AT45" s="56">
        <f>IFERROR(IF(COUNTIFS(Matches[TIMEBIN],$B45,Matches[SITE IN],AM$9,Matches[SITE OUT],AS$10)&gt;0,AVERAGEIFS(Matches[JOURNEY TIME],Matches[TIMEBIN],$B45,Matches[SITE IN],AM$9,Matches[SITE OUT],AS$10),"-"),"-")</f>
        <v>0.10369791666666656</v>
      </c>
      <c r="AU45" s="57">
        <f>IFERROR(IF(COUNTIFS(Matches[TIMEBIN],$B45,Matches[SITE IN],AM$9,Matches[SITE OUT],AS$10)&gt;0,_xlfn.MAXIFS(Matches[JOURNEY TIME],Matches[TIMEBIN],$B45,Matches[SITE IN],AM$9,Matches[SITE OUT],AS$10),"-"),"-")</f>
        <v>0.20681712962963006</v>
      </c>
      <c r="AV45" s="58">
        <f>IFERROR(IF(COUNTIFS(Matches[TIMEBIN],$B45,Matches[SITE IN],AM$9,Matches[SITE OUT],AV$10)&gt;0,_xlfn.MINIFS(Matches[JOURNEY TIME],Matches[TIMEBIN],$B45,Matches[SITE IN],AM$9,Matches[SITE OUT],AV$10),"-"),"-")</f>
        <v>3.1249999999993783E-4</v>
      </c>
      <c r="AW45" s="56">
        <f>IFERROR(IF(COUNTIFS(Matches[TIMEBIN],$B45,Matches[SITE IN],AM$9,Matches[SITE OUT],AV$10)&gt;0,AVERAGEIFS(Matches[JOURNEY TIME],Matches[TIMEBIN],$B45,Matches[SITE IN],AM$9,Matches[SITE OUT],AV$10),"-"),"-")</f>
        <v>0.1231365740740743</v>
      </c>
      <c r="AX45" s="57">
        <f>IFERROR(IF(COUNTIFS(Matches[TIMEBIN],$B45,Matches[SITE IN],AM$9,Matches[SITE OUT],AV$10)&gt;0,_xlfn.MAXIFS(Matches[JOURNEY TIME],Matches[TIMEBIN],$B45,Matches[SITE IN],AM$9,Matches[SITE OUT],AV$10),"-"),"-")</f>
        <v>0.323125</v>
      </c>
      <c r="AY45" s="56">
        <f>IFERROR(IF(COUNTIFS(Matches[TIMEBIN],$B45,Matches[SITE IN],AM$9,Matches[SITE OUT],AY$10)&gt;0,_xlfn.MINIFS(Matches[JOURNEY TIME],Matches[TIMEBIN],$B45,Matches[SITE IN],AM$9,Matches[SITE OUT],AY$10),"-"),"-")</f>
        <v>3.3564814814790456E-4</v>
      </c>
      <c r="AZ45" s="56">
        <f>IFERROR(IF(COUNTIFS(Matches[TIMEBIN],$B45,Matches[SITE IN],AM$9,Matches[SITE OUT],AY$10)&gt;0,AVERAGEIFS(Matches[JOURNEY TIME],Matches[TIMEBIN],$B45,Matches[SITE IN],AM$9,Matches[SITE OUT],AY$10),"-"),"-")</f>
        <v>3.3564814814790456E-4</v>
      </c>
      <c r="BA45" s="59">
        <f>IFERROR(IF(COUNTIFS(Matches[TIMEBIN],$B45,Matches[SITE IN],AM$9,Matches[SITE OUT],AY$10)&gt;0,_xlfn.MAXIFS(Matches[JOURNEY TIME],Matches[TIMEBIN],$B45,Matches[SITE IN],AM$9,Matches[SITE OUT],AY$10),"-"),"-")</f>
        <v>3.3564814814790456E-4</v>
      </c>
      <c r="BB45" s="55">
        <f>IFERROR(IF(COUNTIFS(Matches[TIMEBIN],$B45,Matches[SITE IN],BB$9,Matches[SITE OUT],BB$10)&gt;0,_xlfn.MINIFS(Matches[JOURNEY TIME],Matches[TIMEBIN],$B45,Matches[SITE IN],BB$9,Matches[SITE OUT],BB$10),"-"),"-")</f>
        <v>1.0763888888889461E-3</v>
      </c>
      <c r="BC45" s="56">
        <f>IFERROR(IF(COUNTIFS(Matches[TIMEBIN],$B45,Matches[SITE IN],BB$9,Matches[SITE OUT],BB$10)&gt;0,AVERAGEIFS(Matches[JOURNEY TIME],Matches[TIMEBIN],$B45,Matches[SITE IN],BB$9,Matches[SITE OUT],BB$10),"-"),"-")</f>
        <v>7.7449845679013292E-3</v>
      </c>
      <c r="BD45" s="57">
        <f>IFERROR(IF(COUNTIFS(Matches[TIMEBIN],$B45,Matches[SITE IN],BB$9,Matches[SITE OUT],BB$10)&gt;0,_xlfn.MAXIFS(Matches[JOURNEY TIME],Matches[TIMEBIN],$B45,Matches[SITE IN],BB$9,Matches[SITE OUT],BB$10),"-"),"-")</f>
        <v>3.725694444444505E-2</v>
      </c>
      <c r="BE45" s="58" t="str">
        <f>IFERROR(IF(COUNTIFS(Matches[TIMEBIN],$B45,Matches[SITE IN],BB$9,Matches[SITE OUT],BE$10)&gt;0,_xlfn.MINIFS(Matches[JOURNEY TIME],Matches[TIMEBIN],$B45,Matches[SITE IN],BB$9,Matches[SITE OUT],BE$10),"-"),"-")</f>
        <v>-</v>
      </c>
      <c r="BF45" s="56" t="str">
        <f>IFERROR(IF(COUNTIFS(Matches[TIMEBIN],$B45,Matches[SITE IN],BB$9,Matches[SITE OUT],BE$10)&gt;0,AVERAGEIFS(Matches[JOURNEY TIME],Matches[TIMEBIN],$B45,Matches[SITE IN],BB$9,Matches[SITE OUT],BE$10),"-"),"-")</f>
        <v>-</v>
      </c>
      <c r="BG45" s="57" t="str">
        <f>IFERROR(IF(COUNTIFS(Matches[TIMEBIN],$B45,Matches[SITE IN],BB$9,Matches[SITE OUT],BE$10)&gt;0,_xlfn.MAXIFS(Matches[JOURNEY TIME],Matches[TIMEBIN],$B45,Matches[SITE IN],BB$9,Matches[SITE OUT],BE$10),"-"),"-")</f>
        <v>-</v>
      </c>
      <c r="BH45" s="58">
        <f>IFERROR(IF(COUNTIFS(Matches[TIMEBIN],$B45,Matches[SITE IN],BB$9,Matches[SITE OUT],BH$10)&gt;0,_xlfn.MINIFS(Matches[JOURNEY TIME],Matches[TIMEBIN],$B45,Matches[SITE IN],BB$9,Matches[SITE OUT],BH$10),"-"),"-")</f>
        <v>4.398148148150316E-4</v>
      </c>
      <c r="BI45" s="56">
        <f>IFERROR(IF(COUNTIFS(Matches[TIMEBIN],$B45,Matches[SITE IN],BB$9,Matches[SITE OUT],BH$10)&gt;0,AVERAGEIFS(Matches[JOURNEY TIME],Matches[TIMEBIN],$B45,Matches[SITE IN],BB$9,Matches[SITE OUT],BH$10),"-"),"-")</f>
        <v>4.398148148150316E-4</v>
      </c>
      <c r="BJ45" s="57">
        <f>IFERROR(IF(COUNTIFS(Matches[TIMEBIN],$B45,Matches[SITE IN],BB$9,Matches[SITE OUT],BH$10)&gt;0,_xlfn.MAXIFS(Matches[JOURNEY TIME],Matches[TIMEBIN],$B45,Matches[SITE IN],BB$9,Matches[SITE OUT],BH$10),"-"),"-")</f>
        <v>4.398148148150316E-4</v>
      </c>
      <c r="BK45" s="58">
        <f>IFERROR(IF(COUNTIFS(Matches[TIMEBIN],$B45,Matches[SITE IN],BB$9,Matches[SITE OUT],BK$10)&gt;0,_xlfn.MINIFS(Matches[JOURNEY TIME],Matches[TIMEBIN],$B45,Matches[SITE IN],BB$9,Matches[SITE OUT],BK$10),"-"),"-")</f>
        <v>1.7361111111102723E-4</v>
      </c>
      <c r="BL45" s="56">
        <f>IFERROR(IF(COUNTIFS(Matches[TIMEBIN],$B45,Matches[SITE IN],BB$9,Matches[SITE OUT],BK$10)&gt;0,AVERAGEIFS(Matches[JOURNEY TIME],Matches[TIMEBIN],$B45,Matches[SITE IN],BB$9,Matches[SITE OUT],BK$10),"-"),"-")</f>
        <v>1.7361111111102723E-4</v>
      </c>
      <c r="BM45" s="57">
        <f>IFERROR(IF(COUNTIFS(Matches[TIMEBIN],$B45,Matches[SITE IN],BB$9,Matches[SITE OUT],BK$10)&gt;0,_xlfn.MAXIFS(Matches[JOURNEY TIME],Matches[TIMEBIN],$B45,Matches[SITE IN],BB$9,Matches[SITE OUT],BK$10),"-"),"-")</f>
        <v>1.7361111111102723E-4</v>
      </c>
      <c r="BN45" s="56">
        <f>IFERROR(IF(COUNTIFS(Matches[TIMEBIN],$B45,Matches[SITE IN],BB$9,Matches[SITE OUT],BN$10)&gt;0,_xlfn.MINIFS(Matches[JOURNEY TIME],Matches[TIMEBIN],$B45,Matches[SITE IN],BB$9,Matches[SITE OUT],BN$10),"-"),"-")</f>
        <v>1.1469907407406943E-2</v>
      </c>
      <c r="BO45" s="56">
        <f>IFERROR(IF(COUNTIFS(Matches[TIMEBIN],$B45,Matches[SITE IN],BB$9,Matches[SITE OUT],BN$10)&gt;0,AVERAGEIFS(Matches[JOURNEY TIME],Matches[TIMEBIN],$B45,Matches[SITE IN],BB$9,Matches[SITE OUT],BN$10),"-"),"-")</f>
        <v>1.1469907407406943E-2</v>
      </c>
      <c r="BP45" s="60">
        <f>IFERROR(IF(COUNTIFS(Matches[TIMEBIN],$B45,Matches[SITE IN],BB$9,Matches[SITE OUT],BN$10)&gt;0,_xlfn.MAXIFS(Matches[JOURNEY TIME],Matches[TIMEBIN],$B45,Matches[SITE IN],BB$9,Matches[SITE OUT],BN$10),"-"),"-")</f>
        <v>1.1469907407406943E-2</v>
      </c>
    </row>
    <row r="46" spans="2:68">
      <c r="B46" s="61" t="str">
        <v>14:30 - 14:45</v>
      </c>
      <c r="C46" s="62">
        <f>IFERROR(IF(COUNTIFS(Matches[TIMEBIN],$B46,Matches[SITE IN],C$9,Matches[SITE OUT],C$10)&gt;0,_xlfn.MINIFS(Matches[JOURNEY TIME],Matches[TIMEBIN],$B46,Matches[SITE IN],C$9,Matches[SITE OUT],C$10),"-"),"-")</f>
        <v>1.7361111111102723E-4</v>
      </c>
      <c r="D46" s="63">
        <f>IFERROR(IF(COUNTIFS(Matches[TIMEBIN],$B46,Matches[SITE IN],C$9,Matches[SITE OUT],C$10)&gt;0,AVERAGEIFS(Matches[JOURNEY TIME],Matches[TIMEBIN],$B46,Matches[SITE IN],C$9,Matches[SITE OUT],C$10),"-"),"-")</f>
        <v>4.7000385802470806E-3</v>
      </c>
      <c r="E46" s="64">
        <f>IFERROR(IF(COUNTIFS(Matches[TIMEBIN],$B46,Matches[SITE IN],C$9,Matches[SITE OUT],C$10)&gt;0,_xlfn.MAXIFS(Matches[JOURNEY TIME],Matches[TIMEBIN],$B46,Matches[SITE IN],C$9,Matches[SITE OUT],C$10),"-"),"-")</f>
        <v>1.8611111111111023E-2</v>
      </c>
      <c r="F46" s="65">
        <f>IFERROR(IF(COUNTIFS(Matches[TIMEBIN],$B46,Matches[SITE IN],C$9,Matches[SITE OUT],F$10)&gt;0,_xlfn.MINIFS(Matches[JOURNEY TIME],Matches[TIMEBIN],$B46,Matches[SITE IN],C$9,Matches[SITE OUT],F$10),"-"),"-")</f>
        <v>5.0925925925893178E-4</v>
      </c>
      <c r="G46" s="63">
        <f>IFERROR(IF(COUNTIFS(Matches[TIMEBIN],$B46,Matches[SITE IN],C$9,Matches[SITE OUT],F$10)&gt;0,AVERAGEIFS(Matches[JOURNEY TIME],Matches[TIMEBIN],$B46,Matches[SITE IN],C$9,Matches[SITE OUT],F$10),"-"),"-")</f>
        <v>3.6533224400871533E-2</v>
      </c>
      <c r="H46" s="64">
        <f>IFERROR(IF(COUNTIFS(Matches[TIMEBIN],$B46,Matches[SITE IN],C$9,Matches[SITE OUT],F$10)&gt;0,_xlfn.MAXIFS(Matches[JOURNEY TIME],Matches[TIMEBIN],$B46,Matches[SITE IN],C$9,Matches[SITE OUT],F$10),"-"),"-")</f>
        <v>0.23499999999999999</v>
      </c>
      <c r="I46" s="65" t="str">
        <f>IFERROR(IF(COUNTIFS(Matches[TIMEBIN],$B46,Matches[SITE IN],C$9,Matches[SITE OUT],I$10)&gt;0,_xlfn.MINIFS(Matches[JOURNEY TIME],Matches[TIMEBIN],$B46,Matches[SITE IN],C$9,Matches[SITE OUT],I$10),"-"),"-")</f>
        <v>-</v>
      </c>
      <c r="J46" s="63" t="str">
        <f>IFERROR(IF(COUNTIFS(Matches[TIMEBIN],$B46,Matches[SITE IN],C$9,Matches[SITE OUT],I$10)&gt;0,AVERAGEIFS(Matches[JOURNEY TIME],Matches[TIMEBIN],$B46,Matches[SITE IN],C$9,Matches[SITE OUT],I$10),"-"),"-")</f>
        <v>-</v>
      </c>
      <c r="K46" s="64" t="str">
        <f>IFERROR(IF(COUNTIFS(Matches[TIMEBIN],$B46,Matches[SITE IN],C$9,Matches[SITE OUT],I$10)&gt;0,_xlfn.MAXIFS(Matches[JOURNEY TIME],Matches[TIMEBIN],$B46,Matches[SITE IN],C$9,Matches[SITE OUT],I$10),"-"),"-")</f>
        <v>-</v>
      </c>
      <c r="L46" s="65">
        <f>IFERROR(IF(COUNTIFS(Matches[TIMEBIN],$B46,Matches[SITE IN],C$9,Matches[SITE OUT],L$10)&gt;0,_xlfn.MINIFS(Matches[JOURNEY TIME],Matches[TIMEBIN],$B46,Matches[SITE IN],C$9,Matches[SITE OUT],L$10),"-"),"-")</f>
        <v>1.5625000000000222E-3</v>
      </c>
      <c r="M46" s="63">
        <f>IFERROR(IF(COUNTIFS(Matches[TIMEBIN],$B46,Matches[SITE IN],C$9,Matches[SITE OUT],L$10)&gt;0,AVERAGEIFS(Matches[JOURNEY TIME],Matches[TIMEBIN],$B46,Matches[SITE IN],C$9,Matches[SITE OUT],L$10),"-"),"-")</f>
        <v>0.18988657407407422</v>
      </c>
      <c r="N46" s="64">
        <f>IFERROR(IF(COUNTIFS(Matches[TIMEBIN],$B46,Matches[SITE IN],C$9,Matches[SITE OUT],L$10)&gt;0,_xlfn.MAXIFS(Matches[JOURNEY TIME],Matches[TIMEBIN],$B46,Matches[SITE IN],C$9,Matches[SITE OUT],L$10),"-"),"-")</f>
        <v>0.30976851851851905</v>
      </c>
      <c r="O46" s="65">
        <f>IFERROR(IF(COUNTIFS(Matches[TIMEBIN],$B46,Matches[SITE IN],C$9,Matches[SITE OUT],O$10)&gt;0,_xlfn.MINIFS(Matches[JOURNEY TIME],Matches[TIMEBIN],$B46,Matches[SITE IN],C$9,Matches[SITE OUT],O$10),"-"),"-")</f>
        <v>1.7592592592590162E-3</v>
      </c>
      <c r="P46" s="63">
        <f>IFERROR(IF(COUNTIFS(Matches[TIMEBIN],$B46,Matches[SITE IN],C$9,Matches[SITE OUT],O$10)&gt;0,AVERAGEIFS(Matches[JOURNEY TIME],Matches[TIMEBIN],$B46,Matches[SITE IN],C$9,Matches[SITE OUT],O$10),"-"),"-")</f>
        <v>4.4945987654320119E-3</v>
      </c>
      <c r="Q46" s="64">
        <f>IFERROR(IF(COUNTIFS(Matches[TIMEBIN],$B46,Matches[SITE IN],C$9,Matches[SITE OUT],O$10)&gt;0,_xlfn.MAXIFS(Matches[JOURNEY TIME],Matches[TIMEBIN],$B46,Matches[SITE IN],C$9,Matches[SITE OUT],O$10),"-"),"-")</f>
        <v>7.5347222222220678E-3</v>
      </c>
      <c r="R46" s="65">
        <f>IFERROR(IF(COUNTIFS(Matches[TIMEBIN],$B46,Matches[SITE IN],C$9,Matches[SITE OUT],R$10)&gt;0,_xlfn.MINIFS(Matches[JOURNEY TIME],Matches[TIMEBIN],$B46,Matches[SITE IN],C$9,Matches[SITE OUT],R$10),"-"),"-")</f>
        <v>1.7361111111091621E-4</v>
      </c>
      <c r="S46" s="63">
        <f>IFERROR(IF(COUNTIFS(Matches[TIMEBIN],$B46,Matches[SITE IN],C$9,Matches[SITE OUT],R$10)&gt;0,AVERAGEIFS(Matches[JOURNEY TIME],Matches[TIMEBIN],$B46,Matches[SITE IN],C$9,Matches[SITE OUT],R$10),"-"),"-")</f>
        <v>2.600859788359825E-3</v>
      </c>
      <c r="T46" s="66">
        <f>IFERROR(IF(COUNTIFS(Matches[TIMEBIN],$B46,Matches[SITE IN],C$9,Matches[SITE OUT],R$10)&gt;0,_xlfn.MAXIFS(Matches[JOURNEY TIME],Matches[TIMEBIN],$B46,Matches[SITE IN],C$9,Matches[SITE OUT],R$10),"-"),"-")</f>
        <v>1.0300925925926019E-2</v>
      </c>
      <c r="U46" s="62">
        <f>IFERROR(IF(COUNTIFS(Matches[TIMEBIN],$B46,Matches[SITE IN],U$9,Matches[SITE OUT],U$10)&gt;0,_xlfn.MINIFS(Matches[JOURNEY TIME],Matches[TIMEBIN],$B46,Matches[SITE IN],U$9,Matches[SITE OUT],U$10),"-"),"-")</f>
        <v>9.8379629629596899E-4</v>
      </c>
      <c r="V46" s="63">
        <f>IFERROR(IF(COUNTIFS(Matches[TIMEBIN],$B46,Matches[SITE IN],U$9,Matches[SITE OUT],U$10)&gt;0,AVERAGEIFS(Matches[JOURNEY TIME],Matches[TIMEBIN],$B46,Matches[SITE IN],U$9,Matches[SITE OUT],U$10),"-"),"-")</f>
        <v>9.8379629629596899E-4</v>
      </c>
      <c r="W46" s="66">
        <f>IFERROR(IF(COUNTIFS(Matches[TIMEBIN],$B46,Matches[SITE IN],U$9,Matches[SITE OUT],U$10)&gt;0,_xlfn.MAXIFS(Matches[JOURNEY TIME],Matches[TIMEBIN],$B46,Matches[SITE IN],U$9,Matches[SITE OUT],U$10),"-"),"-")</f>
        <v>9.8379629629596899E-4</v>
      </c>
      <c r="X46" s="62">
        <f>IFERROR(IF(COUNTIFS(Matches[TIMEBIN],$B46,Matches[SITE IN],X$9,Matches[SITE OUT],X$10)&gt;0,_xlfn.MINIFS(Matches[JOURNEY TIME],Matches[TIMEBIN],$B46,Matches[SITE IN],X$9,Matches[SITE OUT],X$10),"-"),"-")</f>
        <v>1.0763888888889461E-3</v>
      </c>
      <c r="Y46" s="63">
        <f>IFERROR(IF(COUNTIFS(Matches[TIMEBIN],$B46,Matches[SITE IN],X$9,Matches[SITE OUT],X$10)&gt;0,AVERAGEIFS(Matches[JOURNEY TIME],Matches[TIMEBIN],$B46,Matches[SITE IN],X$9,Matches[SITE OUT],X$10),"-"),"-")</f>
        <v>1.1747685185184986E-3</v>
      </c>
      <c r="Z46" s="64">
        <f>IFERROR(IF(COUNTIFS(Matches[TIMEBIN],$B46,Matches[SITE IN],X$9,Matches[SITE OUT],X$10)&gt;0,_xlfn.MAXIFS(Matches[JOURNEY TIME],Matches[TIMEBIN],$B46,Matches[SITE IN],X$9,Matches[SITE OUT],X$10),"-"),"-")</f>
        <v>1.2731481481480511E-3</v>
      </c>
      <c r="AA46" s="65">
        <f>IFERROR(IF(COUNTIFS(Matches[TIMEBIN],$B46,Matches[SITE IN],X$9,Matches[SITE OUT],AA$10)&gt;0,_xlfn.MINIFS(Matches[JOURNEY TIME],Matches[TIMEBIN],$B46,Matches[SITE IN],X$9,Matches[SITE OUT],AA$10),"-"),"-")</f>
        <v>8.2175925925898063E-4</v>
      </c>
      <c r="AB46" s="63">
        <f>IFERROR(IF(COUNTIFS(Matches[TIMEBIN],$B46,Matches[SITE IN],X$9,Matches[SITE OUT],AA$10)&gt;0,AVERAGEIFS(Matches[JOURNEY TIME],Matches[TIMEBIN],$B46,Matches[SITE IN],X$9,Matches[SITE OUT],AA$10),"-"),"-")</f>
        <v>4.5717592592590117E-3</v>
      </c>
      <c r="AC46" s="64">
        <f>IFERROR(IF(COUNTIFS(Matches[TIMEBIN],$B46,Matches[SITE IN],X$9,Matches[SITE OUT],AA$10)&gt;0,_xlfn.MAXIFS(Matches[JOURNEY TIME],Matches[TIMEBIN],$B46,Matches[SITE IN],X$9,Matches[SITE OUT],AA$10),"-"),"-")</f>
        <v>8.3217592592590428E-3</v>
      </c>
      <c r="AD46" s="65">
        <f>IFERROR(IF(COUNTIFS(Matches[TIMEBIN],$B46,Matches[SITE IN],X$9,Matches[SITE OUT],AD$10)&gt;0,_xlfn.MINIFS(Matches[JOURNEY TIME],Matches[TIMEBIN],$B46,Matches[SITE IN],X$9,Matches[SITE OUT],AD$10),"-"),"-")</f>
        <v>8.5543981481481013E-2</v>
      </c>
      <c r="AE46" s="63">
        <f>IFERROR(IF(COUNTIFS(Matches[TIMEBIN],$B46,Matches[SITE IN],X$9,Matches[SITE OUT],AD$10)&gt;0,AVERAGEIFS(Matches[JOURNEY TIME],Matches[TIMEBIN],$B46,Matches[SITE IN],X$9,Matches[SITE OUT],AD$10),"-"),"-")</f>
        <v>0.1283449074074075</v>
      </c>
      <c r="AF46" s="64">
        <f>IFERROR(IF(COUNTIFS(Matches[TIMEBIN],$B46,Matches[SITE IN],X$9,Matches[SITE OUT],AD$10)&gt;0,_xlfn.MAXIFS(Matches[JOURNEY TIME],Matches[TIMEBIN],$B46,Matches[SITE IN],X$9,Matches[SITE OUT],AD$10),"-"),"-")</f>
        <v>0.171145833333334</v>
      </c>
      <c r="AG46" s="65" t="str">
        <f>IFERROR(IF(COUNTIFS(Matches[TIMEBIN],$B46,Matches[SITE IN],X$9,Matches[SITE OUT],AG$10)&gt;0,_xlfn.MINIFS(Matches[JOURNEY TIME],Matches[TIMEBIN],$B46,Matches[SITE IN],X$9,Matches[SITE OUT],AG$10),"-"),"-")</f>
        <v>-</v>
      </c>
      <c r="AH46" s="63" t="str">
        <f>IFERROR(IF(COUNTIFS(Matches[TIMEBIN],$B46,Matches[SITE IN],X$9,Matches[SITE OUT],AG$10)&gt;0,AVERAGEIFS(Matches[JOURNEY TIME],Matches[TIMEBIN],$B46,Matches[SITE IN],X$9,Matches[SITE OUT],AG$10),"-"),"-")</f>
        <v>-</v>
      </c>
      <c r="AI46" s="64" t="str">
        <f>IFERROR(IF(COUNTIFS(Matches[TIMEBIN],$B46,Matches[SITE IN],X$9,Matches[SITE OUT],AG$10)&gt;0,_xlfn.MAXIFS(Matches[JOURNEY TIME],Matches[TIMEBIN],$B46,Matches[SITE IN],X$9,Matches[SITE OUT],AG$10),"-"),"-")</f>
        <v>-</v>
      </c>
      <c r="AJ46" s="63">
        <f>IFERROR(IF(COUNTIFS(Matches[TIMEBIN],$B46,Matches[SITE IN],X$9,Matches[SITE OUT],AJ$10)&gt;0,_xlfn.MINIFS(Matches[JOURNEY TIME],Matches[TIMEBIN],$B46,Matches[SITE IN],X$9,Matches[SITE OUT],AJ$10),"-"),"-")</f>
        <v>6.8287037037007003E-4</v>
      </c>
      <c r="AK46" s="63">
        <f>IFERROR(IF(COUNTIFS(Matches[TIMEBIN],$B46,Matches[SITE IN],X$9,Matches[SITE OUT],AJ$10)&gt;0,AVERAGEIFS(Matches[JOURNEY TIME],Matches[TIMEBIN],$B46,Matches[SITE IN],X$9,Matches[SITE OUT],AJ$10),"-"),"-")</f>
        <v>6.8287037037007003E-4</v>
      </c>
      <c r="AL46" s="66">
        <f>IFERROR(IF(COUNTIFS(Matches[TIMEBIN],$B46,Matches[SITE IN],X$9,Matches[SITE OUT],AJ$10)&gt;0,_xlfn.MAXIFS(Matches[JOURNEY TIME],Matches[TIMEBIN],$B46,Matches[SITE IN],X$9,Matches[SITE OUT],AJ$10),"-"),"-")</f>
        <v>6.8287037037007003E-4</v>
      </c>
      <c r="AM46" s="62" t="str">
        <f>IFERROR(IF(COUNTIFS(Matches[TIMEBIN],$B46,Matches[SITE IN],AM$9,Matches[SITE OUT],AM$10)&gt;0,_xlfn.MINIFS(Matches[JOURNEY TIME],Matches[TIMEBIN],$B46,Matches[SITE IN],AM$9,Matches[SITE OUT],AM$10),"-"),"-")</f>
        <v>-</v>
      </c>
      <c r="AN46" s="63" t="str">
        <f>IFERROR(IF(COUNTIFS(Matches[TIMEBIN],$B46,Matches[SITE IN],AM$9,Matches[SITE OUT],AM$10)&gt;0,AVERAGEIFS(Matches[JOURNEY TIME],Matches[TIMEBIN],$B46,Matches[SITE IN],AM$9,Matches[SITE OUT],AM$10),"-"),"-")</f>
        <v>-</v>
      </c>
      <c r="AO46" s="64" t="str">
        <f>IFERROR(IF(COUNTIFS(Matches[TIMEBIN],$B46,Matches[SITE IN],AM$9,Matches[SITE OUT],AM$10)&gt;0,_xlfn.MAXIFS(Matches[JOURNEY TIME],Matches[TIMEBIN],$B46,Matches[SITE IN],AM$9,Matches[SITE OUT],AM$10),"-"),"-")</f>
        <v>-</v>
      </c>
      <c r="AP46" s="65">
        <f>IFERROR(IF(COUNTIFS(Matches[TIMEBIN],$B46,Matches[SITE IN],AM$9,Matches[SITE OUT],AP$10)&gt;0,_xlfn.MINIFS(Matches[JOURNEY TIME],Matches[TIMEBIN],$B46,Matches[SITE IN],AM$9,Matches[SITE OUT],AP$10),"-"),"-")</f>
        <v>9.490740740740744E-4</v>
      </c>
      <c r="AQ46" s="63">
        <f>IFERROR(IF(COUNTIFS(Matches[TIMEBIN],$B46,Matches[SITE IN],AM$9,Matches[SITE OUT],AP$10)&gt;0,AVERAGEIFS(Matches[JOURNEY TIME],Matches[TIMEBIN],$B46,Matches[SITE IN],AM$9,Matches[SITE OUT],AP$10),"-"),"-")</f>
        <v>3.4693287037037834E-3</v>
      </c>
      <c r="AR46" s="64">
        <f>IFERROR(IF(COUNTIFS(Matches[TIMEBIN],$B46,Matches[SITE IN],AM$9,Matches[SITE OUT],AP$10)&gt;0,_xlfn.MAXIFS(Matches[JOURNEY TIME],Matches[TIMEBIN],$B46,Matches[SITE IN],AM$9,Matches[SITE OUT],AP$10),"-"),"-")</f>
        <v>9.8032407407410149E-3</v>
      </c>
      <c r="AS46" s="65">
        <f>IFERROR(IF(COUNTIFS(Matches[TIMEBIN],$B46,Matches[SITE IN],AM$9,Matches[SITE OUT],AS$10)&gt;0,_xlfn.MINIFS(Matches[JOURNEY TIME],Matches[TIMEBIN],$B46,Matches[SITE IN],AM$9,Matches[SITE OUT],AS$10),"-"),"-")</f>
        <v>1.7592592592589051E-3</v>
      </c>
      <c r="AT46" s="63">
        <f>IFERROR(IF(COUNTIFS(Matches[TIMEBIN],$B46,Matches[SITE IN],AM$9,Matches[SITE OUT],AS$10)&gt;0,AVERAGEIFS(Matches[JOURNEY TIME],Matches[TIMEBIN],$B46,Matches[SITE IN],AM$9,Matches[SITE OUT],AS$10),"-"),"-")</f>
        <v>0.10232638888888895</v>
      </c>
      <c r="AU46" s="64">
        <f>IFERROR(IF(COUNTIFS(Matches[TIMEBIN],$B46,Matches[SITE IN],AM$9,Matches[SITE OUT],AS$10)&gt;0,_xlfn.MAXIFS(Matches[JOURNEY TIME],Matches[TIMEBIN],$B46,Matches[SITE IN],AM$9,Matches[SITE OUT],AS$10),"-"),"-")</f>
        <v>0.18385416666666698</v>
      </c>
      <c r="AV46" s="65">
        <f>IFERROR(IF(COUNTIFS(Matches[TIMEBIN],$B46,Matches[SITE IN],AM$9,Matches[SITE OUT],AV$10)&gt;0,_xlfn.MINIFS(Matches[JOURNEY TIME],Matches[TIMEBIN],$B46,Matches[SITE IN],AM$9,Matches[SITE OUT],AV$10),"-"),"-")</f>
        <v>3.3506944444443909E-2</v>
      </c>
      <c r="AW46" s="63">
        <f>IFERROR(IF(COUNTIFS(Matches[TIMEBIN],$B46,Matches[SITE IN],AM$9,Matches[SITE OUT],AV$10)&gt;0,AVERAGEIFS(Matches[JOURNEY TIME],Matches[TIMEBIN],$B46,Matches[SITE IN],AM$9,Matches[SITE OUT],AV$10),"-"),"-")</f>
        <v>0.18824074074074043</v>
      </c>
      <c r="AX46" s="64">
        <f>IFERROR(IF(COUNTIFS(Matches[TIMEBIN],$B46,Matches[SITE IN],AM$9,Matches[SITE OUT],AV$10)&gt;0,_xlfn.MAXIFS(Matches[JOURNEY TIME],Matches[TIMEBIN],$B46,Matches[SITE IN],AM$9,Matches[SITE OUT],AV$10),"-"),"-")</f>
        <v>0.34297453703703695</v>
      </c>
      <c r="AY46" s="63">
        <f>IFERROR(IF(COUNTIFS(Matches[TIMEBIN],$B46,Matches[SITE IN],AM$9,Matches[SITE OUT],AY$10)&gt;0,_xlfn.MINIFS(Matches[JOURNEY TIME],Matches[TIMEBIN],$B46,Matches[SITE IN],AM$9,Matches[SITE OUT],AY$10),"-"),"-")</f>
        <v>3.240740740739767E-4</v>
      </c>
      <c r="AZ46" s="63">
        <f>IFERROR(IF(COUNTIFS(Matches[TIMEBIN],$B46,Matches[SITE IN],AM$9,Matches[SITE OUT],AY$10)&gt;0,AVERAGEIFS(Matches[JOURNEY TIME],Matches[TIMEBIN],$B46,Matches[SITE IN],AM$9,Matches[SITE OUT],AY$10),"-"),"-")</f>
        <v>3.8078703703704475E-3</v>
      </c>
      <c r="BA46" s="66">
        <f>IFERROR(IF(COUNTIFS(Matches[TIMEBIN],$B46,Matches[SITE IN],AM$9,Matches[SITE OUT],AY$10)&gt;0,_xlfn.MAXIFS(Matches[JOURNEY TIME],Matches[TIMEBIN],$B46,Matches[SITE IN],AM$9,Matches[SITE OUT],AY$10),"-"),"-")</f>
        <v>7.2916666666669183E-3</v>
      </c>
      <c r="BB46" s="62">
        <f>IFERROR(IF(COUNTIFS(Matches[TIMEBIN],$B46,Matches[SITE IN],BB$9,Matches[SITE OUT],BB$10)&gt;0,_xlfn.MINIFS(Matches[JOURNEY TIME],Matches[TIMEBIN],$B46,Matches[SITE IN],BB$9,Matches[SITE OUT],BB$10),"-"),"-")</f>
        <v>1.1805555555549629E-3</v>
      </c>
      <c r="BC46" s="63">
        <f>IFERROR(IF(COUNTIFS(Matches[TIMEBIN],$B46,Matches[SITE IN],BB$9,Matches[SITE OUT],BB$10)&gt;0,AVERAGEIFS(Matches[JOURNEY TIME],Matches[TIMEBIN],$B46,Matches[SITE IN],BB$9,Matches[SITE OUT],BB$10),"-"),"-")</f>
        <v>3.7349537037036917E-3</v>
      </c>
      <c r="BD46" s="64">
        <f>IFERROR(IF(COUNTIFS(Matches[TIMEBIN],$B46,Matches[SITE IN],BB$9,Matches[SITE OUT],BB$10)&gt;0,_xlfn.MAXIFS(Matches[JOURNEY TIME],Matches[TIMEBIN],$B46,Matches[SITE IN],BB$9,Matches[SITE OUT],BB$10),"-"),"-")</f>
        <v>1.9629629629629997E-2</v>
      </c>
      <c r="BE46" s="65">
        <f>IFERROR(IF(COUNTIFS(Matches[TIMEBIN],$B46,Matches[SITE IN],BB$9,Matches[SITE OUT],BE$10)&gt;0,_xlfn.MINIFS(Matches[JOURNEY TIME],Matches[TIMEBIN],$B46,Matches[SITE IN],BB$9,Matches[SITE OUT],BE$10),"-"),"-")</f>
        <v>8.2175925925898063E-4</v>
      </c>
      <c r="BF46" s="63">
        <f>IFERROR(IF(COUNTIFS(Matches[TIMEBIN],$B46,Matches[SITE IN],BB$9,Matches[SITE OUT],BE$10)&gt;0,AVERAGEIFS(Matches[JOURNEY TIME],Matches[TIMEBIN],$B46,Matches[SITE IN],BB$9,Matches[SITE OUT],BE$10),"-"),"-")</f>
        <v>3.7803240740740596E-2</v>
      </c>
      <c r="BG46" s="64">
        <f>IFERROR(IF(COUNTIFS(Matches[TIMEBIN],$B46,Matches[SITE IN],BB$9,Matches[SITE OUT],BE$10)&gt;0,_xlfn.MAXIFS(Matches[JOURNEY TIME],Matches[TIMEBIN],$B46,Matches[SITE IN],BB$9,Matches[SITE OUT],BE$10),"-"),"-")</f>
        <v>0.17498842592592601</v>
      </c>
      <c r="BH46" s="65">
        <f>IFERROR(IF(COUNTIFS(Matches[TIMEBIN],$B46,Matches[SITE IN],BB$9,Matches[SITE OUT],BH$10)&gt;0,_xlfn.MINIFS(Matches[JOURNEY TIME],Matches[TIMEBIN],$B46,Matches[SITE IN],BB$9,Matches[SITE OUT],BH$10),"-"),"-")</f>
        <v>0.20592592592592596</v>
      </c>
      <c r="BI46" s="63">
        <f>IFERROR(IF(COUNTIFS(Matches[TIMEBIN],$B46,Matches[SITE IN],BB$9,Matches[SITE OUT],BH$10)&gt;0,AVERAGEIFS(Matches[JOURNEY TIME],Matches[TIMEBIN],$B46,Matches[SITE IN],BB$9,Matches[SITE OUT],BH$10),"-"),"-")</f>
        <v>0.20592592592592596</v>
      </c>
      <c r="BJ46" s="64">
        <f>IFERROR(IF(COUNTIFS(Matches[TIMEBIN],$B46,Matches[SITE IN],BB$9,Matches[SITE OUT],BH$10)&gt;0,_xlfn.MAXIFS(Matches[JOURNEY TIME],Matches[TIMEBIN],$B46,Matches[SITE IN],BB$9,Matches[SITE OUT],BH$10),"-"),"-")</f>
        <v>0.20592592592592596</v>
      </c>
      <c r="BK46" s="65">
        <f>IFERROR(IF(COUNTIFS(Matches[TIMEBIN],$B46,Matches[SITE IN],BB$9,Matches[SITE OUT],BK$10)&gt;0,_xlfn.MINIFS(Matches[JOURNEY TIME],Matches[TIMEBIN],$B46,Matches[SITE IN],BB$9,Matches[SITE OUT],BK$10),"-"),"-")</f>
        <v>2.6620370370400437E-4</v>
      </c>
      <c r="BL46" s="63">
        <f>IFERROR(IF(COUNTIFS(Matches[TIMEBIN],$B46,Matches[SITE IN],BB$9,Matches[SITE OUT],BK$10)&gt;0,AVERAGEIFS(Matches[JOURNEY TIME],Matches[TIMEBIN],$B46,Matches[SITE IN],BB$9,Matches[SITE OUT],BK$10),"-"),"-")</f>
        <v>1.6743827160496938E-3</v>
      </c>
      <c r="BM46" s="64">
        <f>IFERROR(IF(COUNTIFS(Matches[TIMEBIN],$B46,Matches[SITE IN],BB$9,Matches[SITE OUT],BK$10)&gt;0,_xlfn.MAXIFS(Matches[JOURNEY TIME],Matches[TIMEBIN],$B46,Matches[SITE IN],BB$9,Matches[SITE OUT],BK$10),"-"),"-")</f>
        <v>4.3055555555560066E-3</v>
      </c>
      <c r="BN46" s="63" t="str">
        <f>IFERROR(IF(COUNTIFS(Matches[TIMEBIN],$B46,Matches[SITE IN],BB$9,Matches[SITE OUT],BN$10)&gt;0,_xlfn.MINIFS(Matches[JOURNEY TIME],Matches[TIMEBIN],$B46,Matches[SITE IN],BB$9,Matches[SITE OUT],BN$10),"-"),"-")</f>
        <v>-</v>
      </c>
      <c r="BO46" s="63" t="str">
        <f>IFERROR(IF(COUNTIFS(Matches[TIMEBIN],$B46,Matches[SITE IN],BB$9,Matches[SITE OUT],BN$10)&gt;0,AVERAGEIFS(Matches[JOURNEY TIME],Matches[TIMEBIN],$B46,Matches[SITE IN],BB$9,Matches[SITE OUT],BN$10),"-"),"-")</f>
        <v>-</v>
      </c>
      <c r="BP46" s="67" t="str">
        <f>IFERROR(IF(COUNTIFS(Matches[TIMEBIN],$B46,Matches[SITE IN],BB$9,Matches[SITE OUT],BN$10)&gt;0,_xlfn.MAXIFS(Matches[JOURNEY TIME],Matches[TIMEBIN],$B46,Matches[SITE IN],BB$9,Matches[SITE OUT],BN$10),"-"),"-")</f>
        <v>-</v>
      </c>
    </row>
    <row r="47" spans="2:68">
      <c r="B47" s="54" t="str">
        <v>14:45 - 15:00</v>
      </c>
      <c r="C47" s="55">
        <f>IFERROR(IF(COUNTIFS(Matches[TIMEBIN],$B47,Matches[SITE IN],C$9,Matches[SITE OUT],C$10)&gt;0,_xlfn.MINIFS(Matches[JOURNEY TIME],Matches[TIMEBIN],$B47,Matches[SITE IN],C$9,Matches[SITE OUT],C$10),"-"),"-")</f>
        <v>1.0416666666701602E-4</v>
      </c>
      <c r="D47" s="56">
        <f>IFERROR(IF(COUNTIFS(Matches[TIMEBIN],$B47,Matches[SITE IN],C$9,Matches[SITE OUT],C$10)&gt;0,AVERAGEIFS(Matches[JOURNEY TIME],Matches[TIMEBIN],$B47,Matches[SITE IN],C$9,Matches[SITE OUT],C$10),"-"),"-")</f>
        <v>3.8486689814814623E-2</v>
      </c>
      <c r="E47" s="57">
        <f>IFERROR(IF(COUNTIFS(Matches[TIMEBIN],$B47,Matches[SITE IN],C$9,Matches[SITE OUT],C$10)&gt;0,_xlfn.MAXIFS(Matches[JOURNEY TIME],Matches[TIMEBIN],$B47,Matches[SITE IN],C$9,Matches[SITE OUT],C$10),"-"),"-")</f>
        <v>0.29252314814814795</v>
      </c>
      <c r="F47" s="58">
        <f>IFERROR(IF(COUNTIFS(Matches[TIMEBIN],$B47,Matches[SITE IN],C$9,Matches[SITE OUT],F$10)&gt;0,_xlfn.MINIFS(Matches[JOURNEY TIME],Matches[TIMEBIN],$B47,Matches[SITE IN],C$9,Matches[SITE OUT],F$10),"-"),"-")</f>
        <v>5.6712962963001434E-4</v>
      </c>
      <c r="G47" s="56">
        <f>IFERROR(IF(COUNTIFS(Matches[TIMEBIN],$B47,Matches[SITE IN],C$9,Matches[SITE OUT],F$10)&gt;0,AVERAGEIFS(Matches[JOURNEY TIME],Matches[TIMEBIN],$B47,Matches[SITE IN],C$9,Matches[SITE OUT],F$10),"-"),"-")</f>
        <v>1.9141589506172837E-2</v>
      </c>
      <c r="H47" s="57">
        <f>IFERROR(IF(COUNTIFS(Matches[TIMEBIN],$B47,Matches[SITE IN],C$9,Matches[SITE OUT],F$10)&gt;0,_xlfn.MAXIFS(Matches[JOURNEY TIME],Matches[TIMEBIN],$B47,Matches[SITE IN],C$9,Matches[SITE OUT],F$10),"-"),"-")</f>
        <v>0.13714120370370408</v>
      </c>
      <c r="I47" s="58" t="str">
        <f>IFERROR(IF(COUNTIFS(Matches[TIMEBIN],$B47,Matches[SITE IN],C$9,Matches[SITE OUT],I$10)&gt;0,_xlfn.MINIFS(Matches[JOURNEY TIME],Matches[TIMEBIN],$B47,Matches[SITE IN],C$9,Matches[SITE OUT],I$10),"-"),"-")</f>
        <v>-</v>
      </c>
      <c r="J47" s="56" t="str">
        <f>IFERROR(IF(COUNTIFS(Matches[TIMEBIN],$B47,Matches[SITE IN],C$9,Matches[SITE OUT],I$10)&gt;0,AVERAGEIFS(Matches[JOURNEY TIME],Matches[TIMEBIN],$B47,Matches[SITE IN],C$9,Matches[SITE OUT],I$10),"-"),"-")</f>
        <v>-</v>
      </c>
      <c r="K47" s="57" t="str">
        <f>IFERROR(IF(COUNTIFS(Matches[TIMEBIN],$B47,Matches[SITE IN],C$9,Matches[SITE OUT],I$10)&gt;0,_xlfn.MAXIFS(Matches[JOURNEY TIME],Matches[TIMEBIN],$B47,Matches[SITE IN],C$9,Matches[SITE OUT],I$10),"-"),"-")</f>
        <v>-</v>
      </c>
      <c r="L47" s="58">
        <f>IFERROR(IF(COUNTIFS(Matches[TIMEBIN],$B47,Matches[SITE IN],C$9,Matches[SITE OUT],L$10)&gt;0,_xlfn.MINIFS(Matches[JOURNEY TIME],Matches[TIMEBIN],$B47,Matches[SITE IN],C$9,Matches[SITE OUT],L$10),"-"),"-")</f>
        <v>4.6064814814819055E-3</v>
      </c>
      <c r="M47" s="56">
        <f>IFERROR(IF(COUNTIFS(Matches[TIMEBIN],$B47,Matches[SITE IN],C$9,Matches[SITE OUT],L$10)&gt;0,AVERAGEIFS(Matches[JOURNEY TIME],Matches[TIMEBIN],$B47,Matches[SITE IN],C$9,Matches[SITE OUT],L$10),"-"),"-")</f>
        <v>0.19554012345679062</v>
      </c>
      <c r="N47" s="57">
        <f>IFERROR(IF(COUNTIFS(Matches[TIMEBIN],$B47,Matches[SITE IN],C$9,Matches[SITE OUT],L$10)&gt;0,_xlfn.MAXIFS(Matches[JOURNEY TIME],Matches[TIMEBIN],$B47,Matches[SITE IN],C$9,Matches[SITE OUT],L$10),"-"),"-")</f>
        <v>0.37980324074074101</v>
      </c>
      <c r="O47" s="58">
        <f>IFERROR(IF(COUNTIFS(Matches[TIMEBIN],$B47,Matches[SITE IN],C$9,Matches[SITE OUT],O$10)&gt;0,_xlfn.MINIFS(Matches[JOURNEY TIME],Matches[TIMEBIN],$B47,Matches[SITE IN],C$9,Matches[SITE OUT],O$10),"-"),"-")</f>
        <v>5.6712962962901514E-4</v>
      </c>
      <c r="P47" s="56">
        <f>IFERROR(IF(COUNTIFS(Matches[TIMEBIN],$B47,Matches[SITE IN],C$9,Matches[SITE OUT],O$10)&gt;0,AVERAGEIFS(Matches[JOURNEY TIME],Matches[TIMEBIN],$B47,Matches[SITE IN],C$9,Matches[SITE OUT],O$10),"-"),"-")</f>
        <v>1.8240740740737894E-3</v>
      </c>
      <c r="Q47" s="57">
        <f>IFERROR(IF(COUNTIFS(Matches[TIMEBIN],$B47,Matches[SITE IN],C$9,Matches[SITE OUT],O$10)&gt;0,_xlfn.MAXIFS(Matches[JOURNEY TIME],Matches[TIMEBIN],$B47,Matches[SITE IN],C$9,Matches[SITE OUT],O$10),"-"),"-")</f>
        <v>2.384259259260002E-3</v>
      </c>
      <c r="R47" s="58">
        <f>IFERROR(IF(COUNTIFS(Matches[TIMEBIN],$B47,Matches[SITE IN],C$9,Matches[SITE OUT],R$10)&gt;0,_xlfn.MINIFS(Matches[JOURNEY TIME],Matches[TIMEBIN],$B47,Matches[SITE IN],C$9,Matches[SITE OUT],R$10),"-"),"-")</f>
        <v>1.4930555555550118E-3</v>
      </c>
      <c r="S47" s="56">
        <f>IFERROR(IF(COUNTIFS(Matches[TIMEBIN],$B47,Matches[SITE IN],C$9,Matches[SITE OUT],R$10)&gt;0,AVERAGEIFS(Matches[JOURNEY TIME],Matches[TIMEBIN],$B47,Matches[SITE IN],C$9,Matches[SITE OUT],R$10),"-"),"-")</f>
        <v>2.4965277777777701E-2</v>
      </c>
      <c r="T47" s="59">
        <f>IFERROR(IF(COUNTIFS(Matches[TIMEBIN],$B47,Matches[SITE IN],C$9,Matches[SITE OUT],R$10)&gt;0,_xlfn.MAXIFS(Matches[JOURNEY TIME],Matches[TIMEBIN],$B47,Matches[SITE IN],C$9,Matches[SITE OUT],R$10),"-"),"-")</f>
        <v>0.16115740740740703</v>
      </c>
      <c r="U47" s="55" t="str">
        <f>IFERROR(IF(COUNTIFS(Matches[TIMEBIN],$B47,Matches[SITE IN],U$9,Matches[SITE OUT],U$10)&gt;0,_xlfn.MINIFS(Matches[JOURNEY TIME],Matches[TIMEBIN],$B47,Matches[SITE IN],U$9,Matches[SITE OUT],U$10),"-"),"-")</f>
        <v>-</v>
      </c>
      <c r="V47" s="56" t="str">
        <f>IFERROR(IF(COUNTIFS(Matches[TIMEBIN],$B47,Matches[SITE IN],U$9,Matches[SITE OUT],U$10)&gt;0,AVERAGEIFS(Matches[JOURNEY TIME],Matches[TIMEBIN],$B47,Matches[SITE IN],U$9,Matches[SITE OUT],U$10),"-"),"-")</f>
        <v>-</v>
      </c>
      <c r="W47" s="59" t="str">
        <f>IFERROR(IF(COUNTIFS(Matches[TIMEBIN],$B47,Matches[SITE IN],U$9,Matches[SITE OUT],U$10)&gt;0,_xlfn.MAXIFS(Matches[JOURNEY TIME],Matches[TIMEBIN],$B47,Matches[SITE IN],U$9,Matches[SITE OUT],U$10),"-"),"-")</f>
        <v>-</v>
      </c>
      <c r="X47" s="55">
        <f>IFERROR(IF(COUNTIFS(Matches[TIMEBIN],$B47,Matches[SITE IN],X$9,Matches[SITE OUT],X$10)&gt;0,_xlfn.MINIFS(Matches[JOURNEY TIME],Matches[TIMEBIN],$B47,Matches[SITE IN],X$9,Matches[SITE OUT],X$10),"-"),"-")</f>
        <v>1.5625000000000222E-3</v>
      </c>
      <c r="Y47" s="56">
        <f>IFERROR(IF(COUNTIFS(Matches[TIMEBIN],$B47,Matches[SITE IN],X$9,Matches[SITE OUT],X$10)&gt;0,AVERAGEIFS(Matches[JOURNEY TIME],Matches[TIMEBIN],$B47,Matches[SITE IN],X$9,Matches[SITE OUT],X$10),"-"),"-")</f>
        <v>1.5648148148148022E-2</v>
      </c>
      <c r="Z47" s="57">
        <f>IFERROR(IF(COUNTIFS(Matches[TIMEBIN],$B47,Matches[SITE IN],X$9,Matches[SITE OUT],X$10)&gt;0,_xlfn.MAXIFS(Matches[JOURNEY TIME],Matches[TIMEBIN],$B47,Matches[SITE IN],X$9,Matches[SITE OUT],X$10),"-"),"-")</f>
        <v>2.9733796296296022E-2</v>
      </c>
      <c r="AA47" s="58" t="str">
        <f>IFERROR(IF(COUNTIFS(Matches[TIMEBIN],$B47,Matches[SITE IN],X$9,Matches[SITE OUT],AA$10)&gt;0,_xlfn.MINIFS(Matches[JOURNEY TIME],Matches[TIMEBIN],$B47,Matches[SITE IN],X$9,Matches[SITE OUT],AA$10),"-"),"-")</f>
        <v>-</v>
      </c>
      <c r="AB47" s="56" t="str">
        <f>IFERROR(IF(COUNTIFS(Matches[TIMEBIN],$B47,Matches[SITE IN],X$9,Matches[SITE OUT],AA$10)&gt;0,AVERAGEIFS(Matches[JOURNEY TIME],Matches[TIMEBIN],$B47,Matches[SITE IN],X$9,Matches[SITE OUT],AA$10),"-"),"-")</f>
        <v>-</v>
      </c>
      <c r="AC47" s="57" t="str">
        <f>IFERROR(IF(COUNTIFS(Matches[TIMEBIN],$B47,Matches[SITE IN],X$9,Matches[SITE OUT],AA$10)&gt;0,_xlfn.MAXIFS(Matches[JOURNEY TIME],Matches[TIMEBIN],$B47,Matches[SITE IN],X$9,Matches[SITE OUT],AA$10),"-"),"-")</f>
        <v>-</v>
      </c>
      <c r="AD47" s="58">
        <f>IFERROR(IF(COUNTIFS(Matches[TIMEBIN],$B47,Matches[SITE IN],X$9,Matches[SITE OUT],AD$10)&gt;0,_xlfn.MINIFS(Matches[JOURNEY TIME],Matches[TIMEBIN],$B47,Matches[SITE IN],X$9,Matches[SITE OUT],AD$10),"-"),"-")</f>
        <v>2.9166666666670116E-3</v>
      </c>
      <c r="AE47" s="56">
        <f>IFERROR(IF(COUNTIFS(Matches[TIMEBIN],$B47,Matches[SITE IN],X$9,Matches[SITE OUT],AD$10)&gt;0,AVERAGEIFS(Matches[JOURNEY TIME],Matches[TIMEBIN],$B47,Matches[SITE IN],X$9,Matches[SITE OUT],AD$10),"-"),"-")</f>
        <v>9.928240740740768E-2</v>
      </c>
      <c r="AF47" s="57">
        <f>IFERROR(IF(COUNTIFS(Matches[TIMEBIN],$B47,Matches[SITE IN],X$9,Matches[SITE OUT],AD$10)&gt;0,_xlfn.MAXIFS(Matches[JOURNEY TIME],Matches[TIMEBIN],$B47,Matches[SITE IN],X$9,Matches[SITE OUT],AD$10),"-"),"-")</f>
        <v>0.28843750000000001</v>
      </c>
      <c r="AG47" s="58" t="str">
        <f>IFERROR(IF(COUNTIFS(Matches[TIMEBIN],$B47,Matches[SITE IN],X$9,Matches[SITE OUT],AG$10)&gt;0,_xlfn.MINIFS(Matches[JOURNEY TIME],Matches[TIMEBIN],$B47,Matches[SITE IN],X$9,Matches[SITE OUT],AG$10),"-"),"-")</f>
        <v>-</v>
      </c>
      <c r="AH47" s="56" t="str">
        <f>IFERROR(IF(COUNTIFS(Matches[TIMEBIN],$B47,Matches[SITE IN],X$9,Matches[SITE OUT],AG$10)&gt;0,AVERAGEIFS(Matches[JOURNEY TIME],Matches[TIMEBIN],$B47,Matches[SITE IN],X$9,Matches[SITE OUT],AG$10),"-"),"-")</f>
        <v>-</v>
      </c>
      <c r="AI47" s="57" t="str">
        <f>IFERROR(IF(COUNTIFS(Matches[TIMEBIN],$B47,Matches[SITE IN],X$9,Matches[SITE OUT],AG$10)&gt;0,_xlfn.MAXIFS(Matches[JOURNEY TIME],Matches[TIMEBIN],$B47,Matches[SITE IN],X$9,Matches[SITE OUT],AG$10),"-"),"-")</f>
        <v>-</v>
      </c>
      <c r="AJ47" s="56">
        <f>IFERROR(IF(COUNTIFS(Matches[TIMEBIN],$B47,Matches[SITE IN],X$9,Matches[SITE OUT],AJ$10)&gt;0,_xlfn.MINIFS(Matches[JOURNEY TIME],Matches[TIMEBIN],$B47,Matches[SITE IN],X$9,Matches[SITE OUT],AJ$10),"-"),"-")</f>
        <v>8.6921296296299522E-3</v>
      </c>
      <c r="AK47" s="56">
        <f>IFERROR(IF(COUNTIFS(Matches[TIMEBIN],$B47,Matches[SITE IN],X$9,Matches[SITE OUT],AJ$10)&gt;0,AVERAGEIFS(Matches[JOURNEY TIME],Matches[TIMEBIN],$B47,Matches[SITE IN],X$9,Matches[SITE OUT],AJ$10),"-"),"-")</f>
        <v>8.6921296296299522E-3</v>
      </c>
      <c r="AL47" s="59">
        <f>IFERROR(IF(COUNTIFS(Matches[TIMEBIN],$B47,Matches[SITE IN],X$9,Matches[SITE OUT],AJ$10)&gt;0,_xlfn.MAXIFS(Matches[JOURNEY TIME],Matches[TIMEBIN],$B47,Matches[SITE IN],X$9,Matches[SITE OUT],AJ$10),"-"),"-")</f>
        <v>8.6921296296299522E-3</v>
      </c>
      <c r="AM47" s="55">
        <f>IFERROR(IF(COUNTIFS(Matches[TIMEBIN],$B47,Matches[SITE IN],AM$9,Matches[SITE OUT],AM$10)&gt;0,_xlfn.MINIFS(Matches[JOURNEY TIME],Matches[TIMEBIN],$B47,Matches[SITE IN],AM$9,Matches[SITE OUT],AM$10),"-"),"-")</f>
        <v>1.793981481482021E-3</v>
      </c>
      <c r="AN47" s="56">
        <f>IFERROR(IF(COUNTIFS(Matches[TIMEBIN],$B47,Matches[SITE IN],AM$9,Matches[SITE OUT],AM$10)&gt;0,AVERAGEIFS(Matches[JOURNEY TIME],Matches[TIMEBIN],$B47,Matches[SITE IN],AM$9,Matches[SITE OUT],AM$10),"-"),"-")</f>
        <v>4.4816468253968025E-2</v>
      </c>
      <c r="AO47" s="57">
        <f>IFERROR(IF(COUNTIFS(Matches[TIMEBIN],$B47,Matches[SITE IN],AM$9,Matches[SITE OUT],AM$10)&gt;0,_xlfn.MAXIFS(Matches[JOURNEY TIME],Matches[TIMEBIN],$B47,Matches[SITE IN],AM$9,Matches[SITE OUT],AM$10),"-"),"-")</f>
        <v>0.20872685185185103</v>
      </c>
      <c r="AP47" s="58">
        <f>IFERROR(IF(COUNTIFS(Matches[TIMEBIN],$B47,Matches[SITE IN],AM$9,Matches[SITE OUT],AP$10)&gt;0,_xlfn.MINIFS(Matches[JOURNEY TIME],Matches[TIMEBIN],$B47,Matches[SITE IN],AM$9,Matches[SITE OUT],AP$10),"-"),"-")</f>
        <v>3.0092592592589895E-3</v>
      </c>
      <c r="AQ47" s="56">
        <f>IFERROR(IF(COUNTIFS(Matches[TIMEBIN],$B47,Matches[SITE IN],AM$9,Matches[SITE OUT],AP$10)&gt;0,AVERAGEIFS(Matches[JOURNEY TIME],Matches[TIMEBIN],$B47,Matches[SITE IN],AM$9,Matches[SITE OUT],AP$10),"-"),"-")</f>
        <v>6.241898148148145E-2</v>
      </c>
      <c r="AR47" s="57">
        <f>IFERROR(IF(COUNTIFS(Matches[TIMEBIN],$B47,Matches[SITE IN],AM$9,Matches[SITE OUT],AP$10)&gt;0,_xlfn.MAXIFS(Matches[JOURNEY TIME],Matches[TIMEBIN],$B47,Matches[SITE IN],AM$9,Matches[SITE OUT],AP$10),"-"),"-")</f>
        <v>0.12182870370370391</v>
      </c>
      <c r="AS47" s="58">
        <f>IFERROR(IF(COUNTIFS(Matches[TIMEBIN],$B47,Matches[SITE IN],AM$9,Matches[SITE OUT],AS$10)&gt;0,_xlfn.MINIFS(Matches[JOURNEY TIME],Matches[TIMEBIN],$B47,Matches[SITE IN],AM$9,Matches[SITE OUT],AS$10),"-"),"-")</f>
        <v>2.5347222222223076E-2</v>
      </c>
      <c r="AT47" s="56">
        <f>IFERROR(IF(COUNTIFS(Matches[TIMEBIN],$B47,Matches[SITE IN],AM$9,Matches[SITE OUT],AS$10)&gt;0,AVERAGEIFS(Matches[JOURNEY TIME],Matches[TIMEBIN],$B47,Matches[SITE IN],AM$9,Matches[SITE OUT],AS$10),"-"),"-")</f>
        <v>0.13251736111111151</v>
      </c>
      <c r="AU47" s="57">
        <f>IFERROR(IF(COUNTIFS(Matches[TIMEBIN],$B47,Matches[SITE IN],AM$9,Matches[SITE OUT],AS$10)&gt;0,_xlfn.MAXIFS(Matches[JOURNEY TIME],Matches[TIMEBIN],$B47,Matches[SITE IN],AM$9,Matches[SITE OUT],AS$10),"-"),"-")</f>
        <v>0.23968749999999994</v>
      </c>
      <c r="AV47" s="58">
        <f>IFERROR(IF(COUNTIFS(Matches[TIMEBIN],$B47,Matches[SITE IN],AM$9,Matches[SITE OUT],AV$10)&gt;0,_xlfn.MINIFS(Matches[JOURNEY TIME],Matches[TIMEBIN],$B47,Matches[SITE IN],AM$9,Matches[SITE OUT],AV$10),"-"),"-")</f>
        <v>1.3252314814815036E-2</v>
      </c>
      <c r="AW47" s="56">
        <f>IFERROR(IF(COUNTIFS(Matches[TIMEBIN],$B47,Matches[SITE IN],AM$9,Matches[SITE OUT],AV$10)&gt;0,AVERAGEIFS(Matches[JOURNEY TIME],Matches[TIMEBIN],$B47,Matches[SITE IN],AM$9,Matches[SITE OUT],AV$10),"-"),"-")</f>
        <v>9.2835648148147987E-2</v>
      </c>
      <c r="AX47" s="57">
        <f>IFERROR(IF(COUNTIFS(Matches[TIMEBIN],$B47,Matches[SITE IN],AM$9,Matches[SITE OUT],AV$10)&gt;0,_xlfn.MAXIFS(Matches[JOURNEY TIME],Matches[TIMEBIN],$B47,Matches[SITE IN],AM$9,Matches[SITE OUT],AV$10),"-"),"-")</f>
        <v>0.17241898148148094</v>
      </c>
      <c r="AY47" s="56">
        <f>IFERROR(IF(COUNTIFS(Matches[TIMEBIN],$B47,Matches[SITE IN],AM$9,Matches[SITE OUT],AY$10)&gt;0,_xlfn.MINIFS(Matches[JOURNEY TIME],Matches[TIMEBIN],$B47,Matches[SITE IN],AM$9,Matches[SITE OUT],AY$10),"-"),"-")</f>
        <v>2.7777777777804324E-4</v>
      </c>
      <c r="AZ47" s="56">
        <f>IFERROR(IF(COUNTIFS(Matches[TIMEBIN],$B47,Matches[SITE IN],AM$9,Matches[SITE OUT],AY$10)&gt;0,AVERAGEIFS(Matches[JOURNEY TIME],Matches[TIMEBIN],$B47,Matches[SITE IN],AM$9,Matches[SITE OUT],AY$10),"-"),"-")</f>
        <v>1.2239583333335247E-3</v>
      </c>
      <c r="BA47" s="59">
        <f>IFERROR(IF(COUNTIFS(Matches[TIMEBIN],$B47,Matches[SITE IN],AM$9,Matches[SITE OUT],AY$10)&gt;0,_xlfn.MAXIFS(Matches[JOURNEY TIME],Matches[TIMEBIN],$B47,Matches[SITE IN],AM$9,Matches[SITE OUT],AY$10),"-"),"-")</f>
        <v>3.7731481481479978E-3</v>
      </c>
      <c r="BB47" s="55">
        <f>IFERROR(IF(COUNTIFS(Matches[TIMEBIN],$B47,Matches[SITE IN],BB$9,Matches[SITE OUT],BB$10)&gt;0,_xlfn.MINIFS(Matches[JOURNEY TIME],Matches[TIMEBIN],$B47,Matches[SITE IN],BB$9,Matches[SITE OUT],BB$10),"-"),"-")</f>
        <v>4.5138888888807127E-4</v>
      </c>
      <c r="BC47" s="56">
        <f>IFERROR(IF(COUNTIFS(Matches[TIMEBIN],$B47,Matches[SITE IN],BB$9,Matches[SITE OUT],BB$10)&gt;0,AVERAGEIFS(Matches[JOURNEY TIME],Matches[TIMEBIN],$B47,Matches[SITE IN],BB$9,Matches[SITE OUT],BB$10),"-"),"-")</f>
        <v>2.1267361111108746E-3</v>
      </c>
      <c r="BD47" s="57">
        <f>IFERROR(IF(COUNTIFS(Matches[TIMEBIN],$B47,Matches[SITE IN],BB$9,Matches[SITE OUT],BB$10)&gt;0,_xlfn.MAXIFS(Matches[JOURNEY TIME],Matches[TIMEBIN],$B47,Matches[SITE IN],BB$9,Matches[SITE OUT],BB$10),"-"),"-")</f>
        <v>5.6597222222219967E-3</v>
      </c>
      <c r="BE47" s="58">
        <f>IFERROR(IF(COUNTIFS(Matches[TIMEBIN],$B47,Matches[SITE IN],BB$9,Matches[SITE OUT],BE$10)&gt;0,_xlfn.MINIFS(Matches[JOURNEY TIME],Matches[TIMEBIN],$B47,Matches[SITE IN],BB$9,Matches[SITE OUT],BE$10),"-"),"-")</f>
        <v>1.0300925925930127E-3</v>
      </c>
      <c r="BF47" s="56">
        <f>IFERROR(IF(COUNTIFS(Matches[TIMEBIN],$B47,Matches[SITE IN],BB$9,Matches[SITE OUT],BE$10)&gt;0,AVERAGEIFS(Matches[JOURNEY TIME],Matches[TIMEBIN],$B47,Matches[SITE IN],BB$9,Matches[SITE OUT],BE$10),"-"),"-")</f>
        <v>1.0300925925930127E-3</v>
      </c>
      <c r="BG47" s="57">
        <f>IFERROR(IF(COUNTIFS(Matches[TIMEBIN],$B47,Matches[SITE IN],BB$9,Matches[SITE OUT],BE$10)&gt;0,_xlfn.MAXIFS(Matches[JOURNEY TIME],Matches[TIMEBIN],$B47,Matches[SITE IN],BB$9,Matches[SITE OUT],BE$10),"-"),"-")</f>
        <v>1.0300925925930127E-3</v>
      </c>
      <c r="BH47" s="58">
        <f>IFERROR(IF(COUNTIFS(Matches[TIMEBIN],$B47,Matches[SITE IN],BB$9,Matches[SITE OUT],BH$10)&gt;0,_xlfn.MINIFS(Matches[JOURNEY TIME],Matches[TIMEBIN],$B47,Matches[SITE IN],BB$9,Matches[SITE OUT],BH$10),"-"),"-")</f>
        <v>3.8194444444406006E-4</v>
      </c>
      <c r="BI47" s="56">
        <f>IFERROR(IF(COUNTIFS(Matches[TIMEBIN],$B47,Matches[SITE IN],BB$9,Matches[SITE OUT],BH$10)&gt;0,AVERAGEIFS(Matches[JOURNEY TIME],Matches[TIMEBIN],$B47,Matches[SITE IN],BB$9,Matches[SITE OUT],BH$10),"-"),"-")</f>
        <v>3.8194444444406006E-4</v>
      </c>
      <c r="BJ47" s="57">
        <f>IFERROR(IF(COUNTIFS(Matches[TIMEBIN],$B47,Matches[SITE IN],BB$9,Matches[SITE OUT],BH$10)&gt;0,_xlfn.MAXIFS(Matches[JOURNEY TIME],Matches[TIMEBIN],$B47,Matches[SITE IN],BB$9,Matches[SITE OUT],BH$10),"-"),"-")</f>
        <v>3.8194444444406006E-4</v>
      </c>
      <c r="BK47" s="58">
        <f>IFERROR(IF(COUNTIFS(Matches[TIMEBIN],$B47,Matches[SITE IN],BB$9,Matches[SITE OUT],BK$10)&gt;0,_xlfn.MINIFS(Matches[JOURNEY TIME],Matches[TIMEBIN],$B47,Matches[SITE IN],BB$9,Matches[SITE OUT],BK$10),"-"),"-")</f>
        <v>1.504629629630605E-4</v>
      </c>
      <c r="BL47" s="56">
        <f>IFERROR(IF(COUNTIFS(Matches[TIMEBIN],$B47,Matches[SITE IN],BB$9,Matches[SITE OUT],BK$10)&gt;0,AVERAGEIFS(Matches[JOURNEY TIME],Matches[TIMEBIN],$B47,Matches[SITE IN],BB$9,Matches[SITE OUT],BK$10),"-"),"-")</f>
        <v>3.5300925925926818E-4</v>
      </c>
      <c r="BM47" s="57">
        <f>IFERROR(IF(COUNTIFS(Matches[TIMEBIN],$B47,Matches[SITE IN],BB$9,Matches[SITE OUT],BK$10)&gt;0,_xlfn.MAXIFS(Matches[JOURNEY TIME],Matches[TIMEBIN],$B47,Matches[SITE IN],BB$9,Matches[SITE OUT],BK$10),"-"),"-")</f>
        <v>6.5972222222199228E-4</v>
      </c>
      <c r="BN47" s="56" t="str">
        <f>IFERROR(IF(COUNTIFS(Matches[TIMEBIN],$B47,Matches[SITE IN],BB$9,Matches[SITE OUT],BN$10)&gt;0,_xlfn.MINIFS(Matches[JOURNEY TIME],Matches[TIMEBIN],$B47,Matches[SITE IN],BB$9,Matches[SITE OUT],BN$10),"-"),"-")</f>
        <v>-</v>
      </c>
      <c r="BO47" s="56" t="str">
        <f>IFERROR(IF(COUNTIFS(Matches[TIMEBIN],$B47,Matches[SITE IN],BB$9,Matches[SITE OUT],BN$10)&gt;0,AVERAGEIFS(Matches[JOURNEY TIME],Matches[TIMEBIN],$B47,Matches[SITE IN],BB$9,Matches[SITE OUT],BN$10),"-"),"-")</f>
        <v>-</v>
      </c>
      <c r="BP47" s="60" t="str">
        <f>IFERROR(IF(COUNTIFS(Matches[TIMEBIN],$B47,Matches[SITE IN],BB$9,Matches[SITE OUT],BN$10)&gt;0,_xlfn.MAXIFS(Matches[JOURNEY TIME],Matches[TIMEBIN],$B47,Matches[SITE IN],BB$9,Matches[SITE OUT],BN$10),"-"),"-")</f>
        <v>-</v>
      </c>
    </row>
    <row r="48" spans="2:68">
      <c r="B48" s="61" t="str">
        <v>15:00 - 15:15</v>
      </c>
      <c r="C48" s="62">
        <f>IFERROR(IF(COUNTIFS(Matches[TIMEBIN],$B48,Matches[SITE IN],C$9,Matches[SITE OUT],C$10)&gt;0,_xlfn.MINIFS(Matches[JOURNEY TIME],Matches[TIMEBIN],$B48,Matches[SITE IN],C$9,Matches[SITE OUT],C$10),"-"),"-")</f>
        <v>1.6203703703698835E-4</v>
      </c>
      <c r="D48" s="63">
        <f>IFERROR(IF(COUNTIFS(Matches[TIMEBIN],$B48,Matches[SITE IN],C$9,Matches[SITE OUT],C$10)&gt;0,AVERAGEIFS(Matches[JOURNEY TIME],Matches[TIMEBIN],$B48,Matches[SITE IN],C$9,Matches[SITE OUT],C$10),"-"),"-")</f>
        <v>4.2697530864197523E-2</v>
      </c>
      <c r="E48" s="64">
        <f>IFERROR(IF(COUNTIFS(Matches[TIMEBIN],$B48,Matches[SITE IN],C$9,Matches[SITE OUT],C$10)&gt;0,_xlfn.MAXIFS(Matches[JOURNEY TIME],Matches[TIMEBIN],$B48,Matches[SITE IN],C$9,Matches[SITE OUT],C$10),"-"),"-")</f>
        <v>0.26384259259259302</v>
      </c>
      <c r="F48" s="65">
        <f>IFERROR(IF(COUNTIFS(Matches[TIMEBIN],$B48,Matches[SITE IN],C$9,Matches[SITE OUT],F$10)&gt;0,_xlfn.MINIFS(Matches[JOURNEY TIME],Matches[TIMEBIN],$B48,Matches[SITE IN],C$9,Matches[SITE OUT],F$10),"-"),"-")</f>
        <v>9.6064814814800226E-4</v>
      </c>
      <c r="G48" s="63">
        <f>IFERROR(IF(COUNTIFS(Matches[TIMEBIN],$B48,Matches[SITE IN],C$9,Matches[SITE OUT],F$10)&gt;0,AVERAGEIFS(Matches[JOURNEY TIME],Matches[TIMEBIN],$B48,Matches[SITE IN],C$9,Matches[SITE OUT],F$10),"-"),"-")</f>
        <v>2.1140046296296299E-2</v>
      </c>
      <c r="H48" s="64">
        <f>IFERROR(IF(COUNTIFS(Matches[TIMEBIN],$B48,Matches[SITE IN],C$9,Matches[SITE OUT],F$10)&gt;0,_xlfn.MAXIFS(Matches[JOURNEY TIME],Matches[TIMEBIN],$B48,Matches[SITE IN],C$9,Matches[SITE OUT],F$10),"-"),"-")</f>
        <v>0.26621527777777809</v>
      </c>
      <c r="I48" s="65" t="str">
        <f>IFERROR(IF(COUNTIFS(Matches[TIMEBIN],$B48,Matches[SITE IN],C$9,Matches[SITE OUT],I$10)&gt;0,_xlfn.MINIFS(Matches[JOURNEY TIME],Matches[TIMEBIN],$B48,Matches[SITE IN],C$9,Matches[SITE OUT],I$10),"-"),"-")</f>
        <v>-</v>
      </c>
      <c r="J48" s="63" t="str">
        <f>IFERROR(IF(COUNTIFS(Matches[TIMEBIN],$B48,Matches[SITE IN],C$9,Matches[SITE OUT],I$10)&gt;0,AVERAGEIFS(Matches[JOURNEY TIME],Matches[TIMEBIN],$B48,Matches[SITE IN],C$9,Matches[SITE OUT],I$10),"-"),"-")</f>
        <v>-</v>
      </c>
      <c r="K48" s="64" t="str">
        <f>IFERROR(IF(COUNTIFS(Matches[TIMEBIN],$B48,Matches[SITE IN],C$9,Matches[SITE OUT],I$10)&gt;0,_xlfn.MAXIFS(Matches[JOURNEY TIME],Matches[TIMEBIN],$B48,Matches[SITE IN],C$9,Matches[SITE OUT],I$10),"-"),"-")</f>
        <v>-</v>
      </c>
      <c r="L48" s="65">
        <f>IFERROR(IF(COUNTIFS(Matches[TIMEBIN],$B48,Matches[SITE IN],C$9,Matches[SITE OUT],L$10)&gt;0,_xlfn.MINIFS(Matches[JOURNEY TIME],Matches[TIMEBIN],$B48,Matches[SITE IN],C$9,Matches[SITE OUT],L$10),"-"),"-")</f>
        <v>1.5625000000000222E-3</v>
      </c>
      <c r="M48" s="63">
        <f>IFERROR(IF(COUNTIFS(Matches[TIMEBIN],$B48,Matches[SITE IN],C$9,Matches[SITE OUT],L$10)&gt;0,AVERAGEIFS(Matches[JOURNEY TIME],Matches[TIMEBIN],$B48,Matches[SITE IN],C$9,Matches[SITE OUT],L$10),"-"),"-")</f>
        <v>1.7296296296295987E-2</v>
      </c>
      <c r="N48" s="64">
        <f>IFERROR(IF(COUNTIFS(Matches[TIMEBIN],$B48,Matches[SITE IN],C$9,Matches[SITE OUT],L$10)&gt;0,_xlfn.MAXIFS(Matches[JOURNEY TIME],Matches[TIMEBIN],$B48,Matches[SITE IN],C$9,Matches[SITE OUT],L$10),"-"),"-")</f>
        <v>7.8321759259258994E-2</v>
      </c>
      <c r="O48" s="65">
        <f>IFERROR(IF(COUNTIFS(Matches[TIMEBIN],$B48,Matches[SITE IN],C$9,Matches[SITE OUT],O$10)&gt;0,_xlfn.MINIFS(Matches[JOURNEY TIME],Matches[TIMEBIN],$B48,Matches[SITE IN],C$9,Matches[SITE OUT],O$10),"-"),"-")</f>
        <v>1.9560185185180101E-3</v>
      </c>
      <c r="P48" s="63">
        <f>IFERROR(IF(COUNTIFS(Matches[TIMEBIN],$B48,Matches[SITE IN],C$9,Matches[SITE OUT],O$10)&gt;0,AVERAGEIFS(Matches[JOURNEY TIME],Matches[TIMEBIN],$B48,Matches[SITE IN],C$9,Matches[SITE OUT],O$10),"-"),"-")</f>
        <v>1.3451967592592234E-2</v>
      </c>
      <c r="Q48" s="64">
        <f>IFERROR(IF(COUNTIFS(Matches[TIMEBIN],$B48,Matches[SITE IN],C$9,Matches[SITE OUT],O$10)&gt;0,_xlfn.MAXIFS(Matches[JOURNEY TIME],Matches[TIMEBIN],$B48,Matches[SITE IN],C$9,Matches[SITE OUT],O$10),"-"),"-")</f>
        <v>4.5497685185184933E-2</v>
      </c>
      <c r="R48" s="65">
        <f>IFERROR(IF(COUNTIFS(Matches[TIMEBIN],$B48,Matches[SITE IN],C$9,Matches[SITE OUT],R$10)&gt;0,_xlfn.MINIFS(Matches[JOURNEY TIME],Matches[TIMEBIN],$B48,Matches[SITE IN],C$9,Matches[SITE OUT],R$10),"-"),"-")</f>
        <v>1.6550925925929993E-3</v>
      </c>
      <c r="S48" s="63">
        <f>IFERROR(IF(COUNTIFS(Matches[TIMEBIN],$B48,Matches[SITE IN],C$9,Matches[SITE OUT],R$10)&gt;0,AVERAGEIFS(Matches[JOURNEY TIME],Matches[TIMEBIN],$B48,Matches[SITE IN],C$9,Matches[SITE OUT],R$10),"-"),"-")</f>
        <v>7.4884259259264674E-3</v>
      </c>
      <c r="T48" s="66">
        <f>IFERROR(IF(COUNTIFS(Matches[TIMEBIN],$B48,Matches[SITE IN],C$9,Matches[SITE OUT],R$10)&gt;0,_xlfn.MAXIFS(Matches[JOURNEY TIME],Matches[TIMEBIN],$B48,Matches[SITE IN],C$9,Matches[SITE OUT],R$10),"-"),"-")</f>
        <v>1.3321759259259935E-2</v>
      </c>
      <c r="U48" s="62" t="str">
        <f>IFERROR(IF(COUNTIFS(Matches[TIMEBIN],$B48,Matches[SITE IN],U$9,Matches[SITE OUT],U$10)&gt;0,_xlfn.MINIFS(Matches[JOURNEY TIME],Matches[TIMEBIN],$B48,Matches[SITE IN],U$9,Matches[SITE OUT],U$10),"-"),"-")</f>
        <v>-</v>
      </c>
      <c r="V48" s="63" t="str">
        <f>IFERROR(IF(COUNTIFS(Matches[TIMEBIN],$B48,Matches[SITE IN],U$9,Matches[SITE OUT],U$10)&gt;0,AVERAGEIFS(Matches[JOURNEY TIME],Matches[TIMEBIN],$B48,Matches[SITE IN],U$9,Matches[SITE OUT],U$10),"-"),"-")</f>
        <v>-</v>
      </c>
      <c r="W48" s="66" t="str">
        <f>IFERROR(IF(COUNTIFS(Matches[TIMEBIN],$B48,Matches[SITE IN],U$9,Matches[SITE OUT],U$10)&gt;0,_xlfn.MAXIFS(Matches[JOURNEY TIME],Matches[TIMEBIN],$B48,Matches[SITE IN],U$9,Matches[SITE OUT],U$10),"-"),"-")</f>
        <v>-</v>
      </c>
      <c r="X48" s="62">
        <f>IFERROR(IF(COUNTIFS(Matches[TIMEBIN],$B48,Matches[SITE IN],X$9,Matches[SITE OUT],X$10)&gt;0,_xlfn.MINIFS(Matches[JOURNEY TIME],Matches[TIMEBIN],$B48,Matches[SITE IN],X$9,Matches[SITE OUT],X$10),"-"),"-")</f>
        <v>1.3194444444449838E-3</v>
      </c>
      <c r="Y48" s="63">
        <f>IFERROR(IF(COUNTIFS(Matches[TIMEBIN],$B48,Matches[SITE IN],X$9,Matches[SITE OUT],X$10)&gt;0,AVERAGEIFS(Matches[JOURNEY TIME],Matches[TIMEBIN],$B48,Matches[SITE IN],X$9,Matches[SITE OUT],X$10),"-"),"-")</f>
        <v>1.3194444444449838E-3</v>
      </c>
      <c r="Z48" s="64">
        <f>IFERROR(IF(COUNTIFS(Matches[TIMEBIN],$B48,Matches[SITE IN],X$9,Matches[SITE OUT],X$10)&gt;0,_xlfn.MAXIFS(Matches[JOURNEY TIME],Matches[TIMEBIN],$B48,Matches[SITE IN],X$9,Matches[SITE OUT],X$10),"-"),"-")</f>
        <v>1.3194444444449838E-3</v>
      </c>
      <c r="AA48" s="65">
        <f>IFERROR(IF(COUNTIFS(Matches[TIMEBIN],$B48,Matches[SITE IN],X$9,Matches[SITE OUT],AA$10)&gt;0,_xlfn.MINIFS(Matches[JOURNEY TIME],Matches[TIMEBIN],$B48,Matches[SITE IN],X$9,Matches[SITE OUT],AA$10),"-"),"-")</f>
        <v>1.192129629630001E-3</v>
      </c>
      <c r="AB48" s="63">
        <f>IFERROR(IF(COUNTIFS(Matches[TIMEBIN],$B48,Matches[SITE IN],X$9,Matches[SITE OUT],AA$10)&gt;0,AVERAGEIFS(Matches[JOURNEY TIME],Matches[TIMEBIN],$B48,Matches[SITE IN],X$9,Matches[SITE OUT],AA$10),"-"),"-")</f>
        <v>5.9490740740745229E-3</v>
      </c>
      <c r="AC48" s="64">
        <f>IFERROR(IF(COUNTIFS(Matches[TIMEBIN],$B48,Matches[SITE IN],X$9,Matches[SITE OUT],AA$10)&gt;0,_xlfn.MAXIFS(Matches[JOURNEY TIME],Matches[TIMEBIN],$B48,Matches[SITE IN],X$9,Matches[SITE OUT],AA$10),"-"),"-")</f>
        <v>1.0706018518519045E-2</v>
      </c>
      <c r="AD48" s="65">
        <f>IFERROR(IF(COUNTIFS(Matches[TIMEBIN],$B48,Matches[SITE IN],X$9,Matches[SITE OUT],AD$10)&gt;0,_xlfn.MINIFS(Matches[JOURNEY TIME],Matches[TIMEBIN],$B48,Matches[SITE IN],X$9,Matches[SITE OUT],AD$10),"-"),"-")</f>
        <v>6.8287037036995901E-4</v>
      </c>
      <c r="AE48" s="63">
        <f>IFERROR(IF(COUNTIFS(Matches[TIMEBIN],$B48,Matches[SITE IN],X$9,Matches[SITE OUT],AD$10)&gt;0,AVERAGEIFS(Matches[JOURNEY TIME],Matches[TIMEBIN],$B48,Matches[SITE IN],X$9,Matches[SITE OUT],AD$10),"-"),"-")</f>
        <v>6.8287037036995901E-4</v>
      </c>
      <c r="AF48" s="64">
        <f>IFERROR(IF(COUNTIFS(Matches[TIMEBIN],$B48,Matches[SITE IN],X$9,Matches[SITE OUT],AD$10)&gt;0,_xlfn.MAXIFS(Matches[JOURNEY TIME],Matches[TIMEBIN],$B48,Matches[SITE IN],X$9,Matches[SITE OUT],AD$10),"-"),"-")</f>
        <v>6.8287037036995901E-4</v>
      </c>
      <c r="AG48" s="65" t="str">
        <f>IFERROR(IF(COUNTIFS(Matches[TIMEBIN],$B48,Matches[SITE IN],X$9,Matches[SITE OUT],AG$10)&gt;0,_xlfn.MINIFS(Matches[JOURNEY TIME],Matches[TIMEBIN],$B48,Matches[SITE IN],X$9,Matches[SITE OUT],AG$10),"-"),"-")</f>
        <v>-</v>
      </c>
      <c r="AH48" s="63" t="str">
        <f>IFERROR(IF(COUNTIFS(Matches[TIMEBIN],$B48,Matches[SITE IN],X$9,Matches[SITE OUT],AG$10)&gt;0,AVERAGEIFS(Matches[JOURNEY TIME],Matches[TIMEBIN],$B48,Matches[SITE IN],X$9,Matches[SITE OUT],AG$10),"-"),"-")</f>
        <v>-</v>
      </c>
      <c r="AI48" s="64" t="str">
        <f>IFERROR(IF(COUNTIFS(Matches[TIMEBIN],$B48,Matches[SITE IN],X$9,Matches[SITE OUT],AG$10)&gt;0,_xlfn.MAXIFS(Matches[JOURNEY TIME],Matches[TIMEBIN],$B48,Matches[SITE IN],X$9,Matches[SITE OUT],AG$10),"-"),"-")</f>
        <v>-</v>
      </c>
      <c r="AJ48" s="63" t="str">
        <f>IFERROR(IF(COUNTIFS(Matches[TIMEBIN],$B48,Matches[SITE IN],X$9,Matches[SITE OUT],AJ$10)&gt;0,_xlfn.MINIFS(Matches[JOURNEY TIME],Matches[TIMEBIN],$B48,Matches[SITE IN],X$9,Matches[SITE OUT],AJ$10),"-"),"-")</f>
        <v>-</v>
      </c>
      <c r="AK48" s="63" t="str">
        <f>IFERROR(IF(COUNTIFS(Matches[TIMEBIN],$B48,Matches[SITE IN],X$9,Matches[SITE OUT],AJ$10)&gt;0,AVERAGEIFS(Matches[JOURNEY TIME],Matches[TIMEBIN],$B48,Matches[SITE IN],X$9,Matches[SITE OUT],AJ$10),"-"),"-")</f>
        <v>-</v>
      </c>
      <c r="AL48" s="66" t="str">
        <f>IFERROR(IF(COUNTIFS(Matches[TIMEBIN],$B48,Matches[SITE IN],X$9,Matches[SITE OUT],AJ$10)&gt;0,_xlfn.MAXIFS(Matches[JOURNEY TIME],Matches[TIMEBIN],$B48,Matches[SITE IN],X$9,Matches[SITE OUT],AJ$10),"-"),"-")</f>
        <v>-</v>
      </c>
      <c r="AM48" s="62">
        <f>IFERROR(IF(COUNTIFS(Matches[TIMEBIN],$B48,Matches[SITE IN],AM$9,Matches[SITE OUT],AM$10)&gt;0,_xlfn.MINIFS(Matches[JOURNEY TIME],Matches[TIMEBIN],$B48,Matches[SITE IN],AM$9,Matches[SITE OUT],AM$10),"-"),"-")</f>
        <v>0.12841435185185202</v>
      </c>
      <c r="AN48" s="63">
        <f>IFERROR(IF(COUNTIFS(Matches[TIMEBIN],$B48,Matches[SITE IN],AM$9,Matches[SITE OUT],AM$10)&gt;0,AVERAGEIFS(Matches[JOURNEY TIME],Matches[TIMEBIN],$B48,Matches[SITE IN],AM$9,Matches[SITE OUT],AM$10),"-"),"-")</f>
        <v>0.19182870370370353</v>
      </c>
      <c r="AO48" s="64">
        <f>IFERROR(IF(COUNTIFS(Matches[TIMEBIN],$B48,Matches[SITE IN],AM$9,Matches[SITE OUT],AM$10)&gt;0,_xlfn.MAXIFS(Matches[JOURNEY TIME],Matches[TIMEBIN],$B48,Matches[SITE IN],AM$9,Matches[SITE OUT],AM$10),"-"),"-")</f>
        <v>0.25524305555555504</v>
      </c>
      <c r="AP48" s="65">
        <f>IFERROR(IF(COUNTIFS(Matches[TIMEBIN],$B48,Matches[SITE IN],AM$9,Matches[SITE OUT],AP$10)&gt;0,_xlfn.MINIFS(Matches[JOURNEY TIME],Matches[TIMEBIN],$B48,Matches[SITE IN],AM$9,Matches[SITE OUT],AP$10),"-"),"-")</f>
        <v>1.8865740740739989E-3</v>
      </c>
      <c r="AQ48" s="63">
        <f>IFERROR(IF(COUNTIFS(Matches[TIMEBIN],$B48,Matches[SITE IN],AM$9,Matches[SITE OUT],AP$10)&gt;0,AVERAGEIFS(Matches[JOURNEY TIME],Matches[TIMEBIN],$B48,Matches[SITE IN],AM$9,Matches[SITE OUT],AP$10),"-"),"-")</f>
        <v>3.3564814814814881E-3</v>
      </c>
      <c r="AR48" s="64">
        <f>IFERROR(IF(COUNTIFS(Matches[TIMEBIN],$B48,Matches[SITE IN],AM$9,Matches[SITE OUT],AP$10)&gt;0,_xlfn.MAXIFS(Matches[JOURNEY TIME],Matches[TIMEBIN],$B48,Matches[SITE IN],AM$9,Matches[SITE OUT],AP$10),"-"),"-")</f>
        <v>4.8263888888889772E-3</v>
      </c>
      <c r="AS48" s="65">
        <f>IFERROR(IF(COUNTIFS(Matches[TIMEBIN],$B48,Matches[SITE IN],AM$9,Matches[SITE OUT],AS$10)&gt;0,_xlfn.MINIFS(Matches[JOURNEY TIME],Matches[TIMEBIN],$B48,Matches[SITE IN],AM$9,Matches[SITE OUT],AS$10),"-"),"-")</f>
        <v>6.3657407407402555E-4</v>
      </c>
      <c r="AT48" s="63">
        <f>IFERROR(IF(COUNTIFS(Matches[TIMEBIN],$B48,Matches[SITE IN],AM$9,Matches[SITE OUT],AS$10)&gt;0,AVERAGEIFS(Matches[JOURNEY TIME],Matches[TIMEBIN],$B48,Matches[SITE IN],AM$9,Matches[SITE OUT],AS$10),"-"),"-")</f>
        <v>7.887037037037041E-2</v>
      </c>
      <c r="AU48" s="64">
        <f>IFERROR(IF(COUNTIFS(Matches[TIMEBIN],$B48,Matches[SITE IN],AM$9,Matches[SITE OUT],AS$10)&gt;0,_xlfn.MAXIFS(Matches[JOURNEY TIME],Matches[TIMEBIN],$B48,Matches[SITE IN],AM$9,Matches[SITE OUT],AS$10),"-"),"-")</f>
        <v>0.28302083333333306</v>
      </c>
      <c r="AV48" s="65">
        <f>IFERROR(IF(COUNTIFS(Matches[TIMEBIN],$B48,Matches[SITE IN],AM$9,Matches[SITE OUT],AV$10)&gt;0,_xlfn.MINIFS(Matches[JOURNEY TIME],Matches[TIMEBIN],$B48,Matches[SITE IN],AM$9,Matches[SITE OUT],AV$10),"-"),"-")</f>
        <v>2.0486111111110983E-2</v>
      </c>
      <c r="AW48" s="63">
        <f>IFERROR(IF(COUNTIFS(Matches[TIMEBIN],$B48,Matches[SITE IN],AM$9,Matches[SITE OUT],AV$10)&gt;0,AVERAGEIFS(Matches[JOURNEY TIME],Matches[TIMEBIN],$B48,Matches[SITE IN],AM$9,Matches[SITE OUT],AV$10),"-"),"-")</f>
        <v>0.106278935185185</v>
      </c>
      <c r="AX48" s="64">
        <f>IFERROR(IF(COUNTIFS(Matches[TIMEBIN],$B48,Matches[SITE IN],AM$9,Matches[SITE OUT],AV$10)&gt;0,_xlfn.MAXIFS(Matches[JOURNEY TIME],Matches[TIMEBIN],$B48,Matches[SITE IN],AM$9,Matches[SITE OUT],AV$10),"-"),"-")</f>
        <v>0.19207175925925901</v>
      </c>
      <c r="AY48" s="63">
        <f>IFERROR(IF(COUNTIFS(Matches[TIMEBIN],$B48,Matches[SITE IN],AM$9,Matches[SITE OUT],AY$10)&gt;0,_xlfn.MINIFS(Matches[JOURNEY TIME],Matches[TIMEBIN],$B48,Matches[SITE IN],AM$9,Matches[SITE OUT],AY$10),"-"),"-")</f>
        <v>2.5462962963007651E-4</v>
      </c>
      <c r="AZ48" s="63">
        <f>IFERROR(IF(COUNTIFS(Matches[TIMEBIN],$B48,Matches[SITE IN],AM$9,Matches[SITE OUT],AY$10)&gt;0,AVERAGEIFS(Matches[JOURNEY TIME],Matches[TIMEBIN],$B48,Matches[SITE IN],AM$9,Matches[SITE OUT],AY$10),"-"),"-")</f>
        <v>4.3547453703703776E-2</v>
      </c>
      <c r="BA48" s="66">
        <f>IFERROR(IF(COUNTIFS(Matches[TIMEBIN],$B48,Matches[SITE IN],AM$9,Matches[SITE OUT],AY$10)&gt;0,_xlfn.MAXIFS(Matches[JOURNEY TIME],Matches[TIMEBIN],$B48,Matches[SITE IN],AM$9,Matches[SITE OUT],AY$10),"-"),"-")</f>
        <v>0.10863425925925896</v>
      </c>
      <c r="BB48" s="62">
        <f>IFERROR(IF(COUNTIFS(Matches[TIMEBIN],$B48,Matches[SITE IN],BB$9,Matches[SITE OUT],BB$10)&gt;0,_xlfn.MINIFS(Matches[JOURNEY TIME],Matches[TIMEBIN],$B48,Matches[SITE IN],BB$9,Matches[SITE OUT],BB$10),"-"),"-")</f>
        <v>1.2731481481480511E-3</v>
      </c>
      <c r="BC48" s="63">
        <f>IFERROR(IF(COUNTIFS(Matches[TIMEBIN],$B48,Matches[SITE IN],BB$9,Matches[SITE OUT],BB$10)&gt;0,AVERAGEIFS(Matches[JOURNEY TIME],Matches[TIMEBIN],$B48,Matches[SITE IN],BB$9,Matches[SITE OUT],BB$10),"-"),"-")</f>
        <v>4.1666666666668878E-3</v>
      </c>
      <c r="BD48" s="64">
        <f>IFERROR(IF(COUNTIFS(Matches[TIMEBIN],$B48,Matches[SITE IN],BB$9,Matches[SITE OUT],BB$10)&gt;0,_xlfn.MAXIFS(Matches[JOURNEY TIME],Matches[TIMEBIN],$B48,Matches[SITE IN],BB$9,Matches[SITE OUT],BB$10),"-"),"-")</f>
        <v>1.6793981481482034E-2</v>
      </c>
      <c r="BE48" s="65">
        <f>IFERROR(IF(COUNTIFS(Matches[TIMEBIN],$B48,Matches[SITE IN],BB$9,Matches[SITE OUT],BE$10)&gt;0,_xlfn.MINIFS(Matches[JOURNEY TIME],Matches[TIMEBIN],$B48,Matches[SITE IN],BB$9,Matches[SITE OUT],BE$10),"-"),"-")</f>
        <v>7.986111111110139E-4</v>
      </c>
      <c r="BF48" s="63">
        <f>IFERROR(IF(COUNTIFS(Matches[TIMEBIN],$B48,Matches[SITE IN],BB$9,Matches[SITE OUT],BE$10)&gt;0,AVERAGEIFS(Matches[JOURNEY TIME],Matches[TIMEBIN],$B48,Matches[SITE IN],BB$9,Matches[SITE OUT],BE$10),"-"),"-")</f>
        <v>7.986111111110139E-4</v>
      </c>
      <c r="BG48" s="64">
        <f>IFERROR(IF(COUNTIFS(Matches[TIMEBIN],$B48,Matches[SITE IN],BB$9,Matches[SITE OUT],BE$10)&gt;0,_xlfn.MAXIFS(Matches[JOURNEY TIME],Matches[TIMEBIN],$B48,Matches[SITE IN],BB$9,Matches[SITE OUT],BE$10),"-"),"-")</f>
        <v>7.986111111110139E-4</v>
      </c>
      <c r="BH48" s="65">
        <f>IFERROR(IF(COUNTIFS(Matches[TIMEBIN],$B48,Matches[SITE IN],BB$9,Matches[SITE OUT],BH$10)&gt;0,_xlfn.MINIFS(Matches[JOURNEY TIME],Matches[TIMEBIN],$B48,Matches[SITE IN],BB$9,Matches[SITE OUT],BH$10),"-"),"-")</f>
        <v>5.5555555555597547E-4</v>
      </c>
      <c r="BI48" s="63">
        <f>IFERROR(IF(COUNTIFS(Matches[TIMEBIN],$B48,Matches[SITE IN],BB$9,Matches[SITE OUT],BH$10)&gt;0,AVERAGEIFS(Matches[JOURNEY TIME],Matches[TIMEBIN],$B48,Matches[SITE IN],BB$9,Matches[SITE OUT],BH$10),"-"),"-")</f>
        <v>2.2916666666670249E-3</v>
      </c>
      <c r="BJ48" s="64">
        <f>IFERROR(IF(COUNTIFS(Matches[TIMEBIN],$B48,Matches[SITE IN],BB$9,Matches[SITE OUT],BH$10)&gt;0,_xlfn.MAXIFS(Matches[JOURNEY TIME],Matches[TIMEBIN],$B48,Matches[SITE IN],BB$9,Matches[SITE OUT],BH$10),"-"),"-")</f>
        <v>4.0277777777780743E-3</v>
      </c>
      <c r="BK48" s="65">
        <f>IFERROR(IF(COUNTIFS(Matches[TIMEBIN],$B48,Matches[SITE IN],BB$9,Matches[SITE OUT],BK$10)&gt;0,_xlfn.MINIFS(Matches[JOURNEY TIME],Matches[TIMEBIN],$B48,Matches[SITE IN],BB$9,Matches[SITE OUT],BK$10),"-"),"-")</f>
        <v>1.0416666666701602E-4</v>
      </c>
      <c r="BL48" s="63">
        <f>IFERROR(IF(COUNTIFS(Matches[TIMEBIN],$B48,Matches[SITE IN],BB$9,Matches[SITE OUT],BK$10)&gt;0,AVERAGEIFS(Matches[JOURNEY TIME],Matches[TIMEBIN],$B48,Matches[SITE IN],BB$9,Matches[SITE OUT],BK$10),"-"),"-")</f>
        <v>0.11917824074074064</v>
      </c>
      <c r="BM48" s="64">
        <f>IFERROR(IF(COUNTIFS(Matches[TIMEBIN],$B48,Matches[SITE IN],BB$9,Matches[SITE OUT],BK$10)&gt;0,_xlfn.MAXIFS(Matches[JOURNEY TIME],Matches[TIMEBIN],$B48,Matches[SITE IN],BB$9,Matches[SITE OUT],BK$10),"-"),"-")</f>
        <v>0.35454861111111102</v>
      </c>
      <c r="BN48" s="63" t="str">
        <f>IFERROR(IF(COUNTIFS(Matches[TIMEBIN],$B48,Matches[SITE IN],BB$9,Matches[SITE OUT],BN$10)&gt;0,_xlfn.MINIFS(Matches[JOURNEY TIME],Matches[TIMEBIN],$B48,Matches[SITE IN],BB$9,Matches[SITE OUT],BN$10),"-"),"-")</f>
        <v>-</v>
      </c>
      <c r="BO48" s="63" t="str">
        <f>IFERROR(IF(COUNTIFS(Matches[TIMEBIN],$B48,Matches[SITE IN],BB$9,Matches[SITE OUT],BN$10)&gt;0,AVERAGEIFS(Matches[JOURNEY TIME],Matches[TIMEBIN],$B48,Matches[SITE IN],BB$9,Matches[SITE OUT],BN$10),"-"),"-")</f>
        <v>-</v>
      </c>
      <c r="BP48" s="67" t="str">
        <f>IFERROR(IF(COUNTIFS(Matches[TIMEBIN],$B48,Matches[SITE IN],BB$9,Matches[SITE OUT],BN$10)&gt;0,_xlfn.MAXIFS(Matches[JOURNEY TIME],Matches[TIMEBIN],$B48,Matches[SITE IN],BB$9,Matches[SITE OUT],BN$10),"-"),"-")</f>
        <v>-</v>
      </c>
    </row>
    <row r="49" spans="2:68">
      <c r="B49" s="54" t="str">
        <v>15:15 - 15:30</v>
      </c>
      <c r="C49" s="55">
        <f>IFERROR(IF(COUNTIFS(Matches[TIMEBIN],$B49,Matches[SITE IN],C$9,Matches[SITE OUT],C$10)&gt;0,_xlfn.MINIFS(Matches[JOURNEY TIME],Matches[TIMEBIN],$B49,Matches[SITE IN],C$9,Matches[SITE OUT],C$10),"-"),"-")</f>
        <v>1.1574074074094387E-4</v>
      </c>
      <c r="D49" s="56">
        <f>IFERROR(IF(COUNTIFS(Matches[TIMEBIN],$B49,Matches[SITE IN],C$9,Matches[SITE OUT],C$10)&gt;0,AVERAGEIFS(Matches[JOURNEY TIME],Matches[TIMEBIN],$B49,Matches[SITE IN],C$9,Matches[SITE OUT],C$10),"-"),"-")</f>
        <v>3.8574735449735664E-3</v>
      </c>
      <c r="E49" s="57">
        <f>IFERROR(IF(COUNTIFS(Matches[TIMEBIN],$B49,Matches[SITE IN],C$9,Matches[SITE OUT],C$10)&gt;0,_xlfn.MAXIFS(Matches[JOURNEY TIME],Matches[TIMEBIN],$B49,Matches[SITE IN],C$9,Matches[SITE OUT],C$10),"-"),"-")</f>
        <v>2.6145833333333979E-2</v>
      </c>
      <c r="F49" s="58">
        <f>IFERROR(IF(COUNTIFS(Matches[TIMEBIN],$B49,Matches[SITE IN],C$9,Matches[SITE OUT],F$10)&gt;0,_xlfn.MINIFS(Matches[JOURNEY TIME],Matches[TIMEBIN],$B49,Matches[SITE IN],C$9,Matches[SITE OUT],F$10),"-"),"-")</f>
        <v>5.3240740740689851E-4</v>
      </c>
      <c r="G49" s="56">
        <f>IFERROR(IF(COUNTIFS(Matches[TIMEBIN],$B49,Matches[SITE IN],C$9,Matches[SITE OUT],F$10)&gt;0,AVERAGEIFS(Matches[JOURNEY TIME],Matches[TIMEBIN],$B49,Matches[SITE IN],C$9,Matches[SITE OUT],F$10),"-"),"-")</f>
        <v>1.3656925154321028E-2</v>
      </c>
      <c r="H49" s="57">
        <f>IFERROR(IF(COUNTIFS(Matches[TIMEBIN],$B49,Matches[SITE IN],C$9,Matches[SITE OUT],F$10)&gt;0,_xlfn.MAXIFS(Matches[JOURNEY TIME],Matches[TIMEBIN],$B49,Matches[SITE IN],C$9,Matches[SITE OUT],F$10),"-"),"-")</f>
        <v>0.27834490740740803</v>
      </c>
      <c r="I49" s="58" t="str">
        <f>IFERROR(IF(COUNTIFS(Matches[TIMEBIN],$B49,Matches[SITE IN],C$9,Matches[SITE OUT],I$10)&gt;0,_xlfn.MINIFS(Matches[JOURNEY TIME],Matches[TIMEBIN],$B49,Matches[SITE IN],C$9,Matches[SITE OUT],I$10),"-"),"-")</f>
        <v>-</v>
      </c>
      <c r="J49" s="56" t="str">
        <f>IFERROR(IF(COUNTIFS(Matches[TIMEBIN],$B49,Matches[SITE IN],C$9,Matches[SITE OUT],I$10)&gt;0,AVERAGEIFS(Matches[JOURNEY TIME],Matches[TIMEBIN],$B49,Matches[SITE IN],C$9,Matches[SITE OUT],I$10),"-"),"-")</f>
        <v>-</v>
      </c>
      <c r="K49" s="57" t="str">
        <f>IFERROR(IF(COUNTIFS(Matches[TIMEBIN],$B49,Matches[SITE IN],C$9,Matches[SITE OUT],I$10)&gt;0,_xlfn.MAXIFS(Matches[JOURNEY TIME],Matches[TIMEBIN],$B49,Matches[SITE IN],C$9,Matches[SITE OUT],I$10),"-"),"-")</f>
        <v>-</v>
      </c>
      <c r="L49" s="58">
        <f>IFERROR(IF(COUNTIFS(Matches[TIMEBIN],$B49,Matches[SITE IN],C$9,Matches[SITE OUT],L$10)&gt;0,_xlfn.MINIFS(Matches[JOURNEY TIME],Matches[TIMEBIN],$B49,Matches[SITE IN],C$9,Matches[SITE OUT],L$10),"-"),"-")</f>
        <v>1.4814814814819721E-3</v>
      </c>
      <c r="M49" s="56">
        <f>IFERROR(IF(COUNTIFS(Matches[TIMEBIN],$B49,Matches[SITE IN],C$9,Matches[SITE OUT],L$10)&gt;0,AVERAGEIFS(Matches[JOURNEY TIME],Matches[TIMEBIN],$B49,Matches[SITE IN],C$9,Matches[SITE OUT],L$10),"-"),"-")</f>
        <v>2.1520833333333413E-2</v>
      </c>
      <c r="N49" s="57">
        <f>IFERROR(IF(COUNTIFS(Matches[TIMEBIN],$B49,Matches[SITE IN],C$9,Matches[SITE OUT],L$10)&gt;0,_xlfn.MAXIFS(Matches[JOURNEY TIME],Matches[TIMEBIN],$B49,Matches[SITE IN],C$9,Matches[SITE OUT],L$10),"-"),"-")</f>
        <v>5.4027777777777009E-2</v>
      </c>
      <c r="O49" s="58">
        <f>IFERROR(IF(COUNTIFS(Matches[TIMEBIN],$B49,Matches[SITE IN],C$9,Matches[SITE OUT],O$10)&gt;0,_xlfn.MINIFS(Matches[JOURNEY TIME],Matches[TIMEBIN],$B49,Matches[SITE IN],C$9,Matches[SITE OUT],O$10),"-"),"-")</f>
        <v>1.4699074074079332E-3</v>
      </c>
      <c r="P49" s="56">
        <f>IFERROR(IF(COUNTIFS(Matches[TIMEBIN],$B49,Matches[SITE IN],C$9,Matches[SITE OUT],O$10)&gt;0,AVERAGEIFS(Matches[JOURNEY TIME],Matches[TIMEBIN],$B49,Matches[SITE IN],C$9,Matches[SITE OUT],O$10),"-"),"-")</f>
        <v>1.8788580246916764E-3</v>
      </c>
      <c r="Q49" s="57">
        <f>IFERROR(IF(COUNTIFS(Matches[TIMEBIN],$B49,Matches[SITE IN],C$9,Matches[SITE OUT],O$10)&gt;0,_xlfn.MAXIFS(Matches[JOURNEY TIME],Matches[TIMEBIN],$B49,Matches[SITE IN],C$9,Matches[SITE OUT],O$10),"-"),"-")</f>
        <v>2.2106481481480866E-3</v>
      </c>
      <c r="R49" s="58">
        <f>IFERROR(IF(COUNTIFS(Matches[TIMEBIN],$B49,Matches[SITE IN],C$9,Matches[SITE OUT],R$10)&gt;0,_xlfn.MINIFS(Matches[JOURNEY TIME],Matches[TIMEBIN],$B49,Matches[SITE IN],C$9,Matches[SITE OUT],R$10),"-"),"-")</f>
        <v>1.4814814814819721E-3</v>
      </c>
      <c r="S49" s="56">
        <f>IFERROR(IF(COUNTIFS(Matches[TIMEBIN],$B49,Matches[SITE IN],C$9,Matches[SITE OUT],R$10)&gt;0,AVERAGEIFS(Matches[JOURNEY TIME],Matches[TIMEBIN],$B49,Matches[SITE IN],C$9,Matches[SITE OUT],R$10),"-"),"-")</f>
        <v>1.612654320987672E-3</v>
      </c>
      <c r="T49" s="59">
        <f>IFERROR(IF(COUNTIFS(Matches[TIMEBIN],$B49,Matches[SITE IN],C$9,Matches[SITE OUT],R$10)&gt;0,_xlfn.MAXIFS(Matches[JOURNEY TIME],Matches[TIMEBIN],$B49,Matches[SITE IN],C$9,Matches[SITE OUT],R$10),"-"),"-")</f>
        <v>1.8171296296299877E-3</v>
      </c>
      <c r="U49" s="55" t="str">
        <f>IFERROR(IF(COUNTIFS(Matches[TIMEBIN],$B49,Matches[SITE IN],U$9,Matches[SITE OUT],U$10)&gt;0,_xlfn.MINIFS(Matches[JOURNEY TIME],Matches[TIMEBIN],$B49,Matches[SITE IN],U$9,Matches[SITE OUT],U$10),"-"),"-")</f>
        <v>-</v>
      </c>
      <c r="V49" s="56" t="str">
        <f>IFERROR(IF(COUNTIFS(Matches[TIMEBIN],$B49,Matches[SITE IN],U$9,Matches[SITE OUT],U$10)&gt;0,AVERAGEIFS(Matches[JOURNEY TIME],Matches[TIMEBIN],$B49,Matches[SITE IN],U$9,Matches[SITE OUT],U$10),"-"),"-")</f>
        <v>-</v>
      </c>
      <c r="W49" s="59" t="str">
        <f>IFERROR(IF(COUNTIFS(Matches[TIMEBIN],$B49,Matches[SITE IN],U$9,Matches[SITE OUT],U$10)&gt;0,_xlfn.MAXIFS(Matches[JOURNEY TIME],Matches[TIMEBIN],$B49,Matches[SITE IN],U$9,Matches[SITE OUT],U$10),"-"),"-")</f>
        <v>-</v>
      </c>
      <c r="X49" s="55">
        <f>IFERROR(IF(COUNTIFS(Matches[TIMEBIN],$B49,Matches[SITE IN],X$9,Matches[SITE OUT],X$10)&gt;0,_xlfn.MINIFS(Matches[JOURNEY TIME],Matches[TIMEBIN],$B49,Matches[SITE IN],X$9,Matches[SITE OUT],X$10),"-"),"-")</f>
        <v>1.0763888888879469E-3</v>
      </c>
      <c r="Y49" s="56">
        <f>IFERROR(IF(COUNTIFS(Matches[TIMEBIN],$B49,Matches[SITE IN],X$9,Matches[SITE OUT],X$10)&gt;0,AVERAGEIFS(Matches[JOURNEY TIME],Matches[TIMEBIN],$B49,Matches[SITE IN],X$9,Matches[SITE OUT],X$10),"-"),"-")</f>
        <v>2.0038580246913001E-2</v>
      </c>
      <c r="Z49" s="57">
        <f>IFERROR(IF(COUNTIFS(Matches[TIMEBIN],$B49,Matches[SITE IN],X$9,Matches[SITE OUT],X$10)&gt;0,_xlfn.MAXIFS(Matches[JOURNEY TIME],Matches[TIMEBIN],$B49,Matches[SITE IN],X$9,Matches[SITE OUT],X$10),"-"),"-")</f>
        <v>5.7708333333333028E-2</v>
      </c>
      <c r="AA49" s="58">
        <f>IFERROR(IF(COUNTIFS(Matches[TIMEBIN],$B49,Matches[SITE IN],X$9,Matches[SITE OUT],AA$10)&gt;0,_xlfn.MINIFS(Matches[JOURNEY TIME],Matches[TIMEBIN],$B49,Matches[SITE IN],X$9,Matches[SITE OUT],AA$10),"-"),"-")</f>
        <v>6.5972222222199228E-4</v>
      </c>
      <c r="AB49" s="56">
        <f>IFERROR(IF(COUNTIFS(Matches[TIMEBIN],$B49,Matches[SITE IN],X$9,Matches[SITE OUT],AA$10)&gt;0,AVERAGEIFS(Matches[JOURNEY TIME],Matches[TIMEBIN],$B49,Matches[SITE IN],X$9,Matches[SITE OUT],AA$10),"-"),"-")</f>
        <v>6.5972222222199228E-4</v>
      </c>
      <c r="AC49" s="57">
        <f>IFERROR(IF(COUNTIFS(Matches[TIMEBIN],$B49,Matches[SITE IN],X$9,Matches[SITE OUT],AA$10)&gt;0,_xlfn.MAXIFS(Matches[JOURNEY TIME],Matches[TIMEBIN],$B49,Matches[SITE IN],X$9,Matches[SITE OUT],AA$10),"-"),"-")</f>
        <v>6.5972222222199228E-4</v>
      </c>
      <c r="AD49" s="58">
        <f>IFERROR(IF(COUNTIFS(Matches[TIMEBIN],$B49,Matches[SITE IN],X$9,Matches[SITE OUT],AD$10)&gt;0,_xlfn.MINIFS(Matches[JOURNEY TIME],Matches[TIMEBIN],$B49,Matches[SITE IN],X$9,Matches[SITE OUT],AD$10),"-"),"-")</f>
        <v>4.2245370370369573E-3</v>
      </c>
      <c r="AE49" s="56">
        <f>IFERROR(IF(COUNTIFS(Matches[TIMEBIN],$B49,Matches[SITE IN],X$9,Matches[SITE OUT],AD$10)&gt;0,AVERAGEIFS(Matches[JOURNEY TIME],Matches[TIMEBIN],$B49,Matches[SITE IN],X$9,Matches[SITE OUT],AD$10),"-"),"-")</f>
        <v>5.7083333333333486E-2</v>
      </c>
      <c r="AF49" s="57">
        <f>IFERROR(IF(COUNTIFS(Matches[TIMEBIN],$B49,Matches[SITE IN],X$9,Matches[SITE OUT],AD$10)&gt;0,_xlfn.MAXIFS(Matches[JOURNEY TIME],Matches[TIMEBIN],$B49,Matches[SITE IN],X$9,Matches[SITE OUT],AD$10),"-"),"-")</f>
        <v>0.10994212962963001</v>
      </c>
      <c r="AG49" s="58" t="str">
        <f>IFERROR(IF(COUNTIFS(Matches[TIMEBIN],$B49,Matches[SITE IN],X$9,Matches[SITE OUT],AG$10)&gt;0,_xlfn.MINIFS(Matches[JOURNEY TIME],Matches[TIMEBIN],$B49,Matches[SITE IN],X$9,Matches[SITE OUT],AG$10),"-"),"-")</f>
        <v>-</v>
      </c>
      <c r="AH49" s="56" t="str">
        <f>IFERROR(IF(COUNTIFS(Matches[TIMEBIN],$B49,Matches[SITE IN],X$9,Matches[SITE OUT],AG$10)&gt;0,AVERAGEIFS(Matches[JOURNEY TIME],Matches[TIMEBIN],$B49,Matches[SITE IN],X$9,Matches[SITE OUT],AG$10),"-"),"-")</f>
        <v>-</v>
      </c>
      <c r="AI49" s="57" t="str">
        <f>IFERROR(IF(COUNTIFS(Matches[TIMEBIN],$B49,Matches[SITE IN],X$9,Matches[SITE OUT],AG$10)&gt;0,_xlfn.MAXIFS(Matches[JOURNEY TIME],Matches[TIMEBIN],$B49,Matches[SITE IN],X$9,Matches[SITE OUT],AG$10),"-"),"-")</f>
        <v>-</v>
      </c>
      <c r="AJ49" s="56">
        <f>IFERROR(IF(COUNTIFS(Matches[TIMEBIN],$B49,Matches[SITE IN],X$9,Matches[SITE OUT],AJ$10)&gt;0,_xlfn.MINIFS(Matches[JOURNEY TIME],Matches[TIMEBIN],$B49,Matches[SITE IN],X$9,Matches[SITE OUT],AJ$10),"-"),"-")</f>
        <v>5.0115740740740433E-3</v>
      </c>
      <c r="AK49" s="56">
        <f>IFERROR(IF(COUNTIFS(Matches[TIMEBIN],$B49,Matches[SITE IN],X$9,Matches[SITE OUT],AJ$10)&gt;0,AVERAGEIFS(Matches[JOURNEY TIME],Matches[TIMEBIN],$B49,Matches[SITE IN],X$9,Matches[SITE OUT],AJ$10),"-"),"-")</f>
        <v>5.0115740740740433E-3</v>
      </c>
      <c r="AL49" s="59">
        <f>IFERROR(IF(COUNTIFS(Matches[TIMEBIN],$B49,Matches[SITE IN],X$9,Matches[SITE OUT],AJ$10)&gt;0,_xlfn.MAXIFS(Matches[JOURNEY TIME],Matches[TIMEBIN],$B49,Matches[SITE IN],X$9,Matches[SITE OUT],AJ$10),"-"),"-")</f>
        <v>5.0115740740740433E-3</v>
      </c>
      <c r="AM49" s="55">
        <f>IFERROR(IF(COUNTIFS(Matches[TIMEBIN],$B49,Matches[SITE IN],AM$9,Matches[SITE OUT],AM$10)&gt;0,_xlfn.MINIFS(Matches[JOURNEY TIME],Matches[TIMEBIN],$B49,Matches[SITE IN],AM$9,Matches[SITE OUT],AM$10),"-"),"-")</f>
        <v>7.0601851851803676E-4</v>
      </c>
      <c r="AN49" s="56">
        <f>IFERROR(IF(COUNTIFS(Matches[TIMEBIN],$B49,Matches[SITE IN],AM$9,Matches[SITE OUT],AM$10)&gt;0,AVERAGEIFS(Matches[JOURNEY TIME],Matches[TIMEBIN],$B49,Matches[SITE IN],AM$9,Matches[SITE OUT],AM$10),"-"),"-")</f>
        <v>1.1994598765431666E-2</v>
      </c>
      <c r="AO49" s="57">
        <f>IFERROR(IF(COUNTIFS(Matches[TIMEBIN],$B49,Matches[SITE IN],AM$9,Matches[SITE OUT],AM$10)&gt;0,_xlfn.MAXIFS(Matches[JOURNEY TIME],Matches[TIMEBIN],$B49,Matches[SITE IN],AM$9,Matches[SITE OUT],AM$10),"-"),"-")</f>
        <v>3.3263888888888982E-2</v>
      </c>
      <c r="AP49" s="58">
        <f>IFERROR(IF(COUNTIFS(Matches[TIMEBIN],$B49,Matches[SITE IN],AM$9,Matches[SITE OUT],AP$10)&gt;0,_xlfn.MINIFS(Matches[JOURNEY TIME],Matches[TIMEBIN],$B49,Matches[SITE IN],AM$9,Matches[SITE OUT],AP$10),"-"),"-")</f>
        <v>0.21091435185185203</v>
      </c>
      <c r="AQ49" s="56">
        <f>IFERROR(IF(COUNTIFS(Matches[TIMEBIN],$B49,Matches[SITE IN],AM$9,Matches[SITE OUT],AP$10)&gt;0,AVERAGEIFS(Matches[JOURNEY TIME],Matches[TIMEBIN],$B49,Matches[SITE IN],AM$9,Matches[SITE OUT],AP$10),"-"),"-")</f>
        <v>0.21091435185185203</v>
      </c>
      <c r="AR49" s="57">
        <f>IFERROR(IF(COUNTIFS(Matches[TIMEBIN],$B49,Matches[SITE IN],AM$9,Matches[SITE OUT],AP$10)&gt;0,_xlfn.MAXIFS(Matches[JOURNEY TIME],Matches[TIMEBIN],$B49,Matches[SITE IN],AM$9,Matches[SITE OUT],AP$10),"-"),"-")</f>
        <v>0.21091435185185203</v>
      </c>
      <c r="AS49" s="58">
        <f>IFERROR(IF(COUNTIFS(Matches[TIMEBIN],$B49,Matches[SITE IN],AM$9,Matches[SITE OUT],AS$10)&gt;0,_xlfn.MINIFS(Matches[JOURNEY TIME],Matches[TIMEBIN],$B49,Matches[SITE IN],AM$9,Matches[SITE OUT],AS$10),"-"),"-")</f>
        <v>3.2291666666670604E-3</v>
      </c>
      <c r="AT49" s="56">
        <f>IFERROR(IF(COUNTIFS(Matches[TIMEBIN],$B49,Matches[SITE IN],AM$9,Matches[SITE OUT],AS$10)&gt;0,AVERAGEIFS(Matches[JOURNEY TIME],Matches[TIMEBIN],$B49,Matches[SITE IN],AM$9,Matches[SITE OUT],AS$10),"-"),"-")</f>
        <v>3.2291666666670604E-3</v>
      </c>
      <c r="AU49" s="57">
        <f>IFERROR(IF(COUNTIFS(Matches[TIMEBIN],$B49,Matches[SITE IN],AM$9,Matches[SITE OUT],AS$10)&gt;0,_xlfn.MAXIFS(Matches[JOURNEY TIME],Matches[TIMEBIN],$B49,Matches[SITE IN],AM$9,Matches[SITE OUT],AS$10),"-"),"-")</f>
        <v>3.2291666666670604E-3</v>
      </c>
      <c r="AV49" s="58">
        <f>IFERROR(IF(COUNTIFS(Matches[TIMEBIN],$B49,Matches[SITE IN],AM$9,Matches[SITE OUT],AV$10)&gt;0,_xlfn.MINIFS(Matches[JOURNEY TIME],Matches[TIMEBIN],$B49,Matches[SITE IN],AM$9,Matches[SITE OUT],AV$10),"-"),"-")</f>
        <v>3.6111111111110095E-3</v>
      </c>
      <c r="AW49" s="56">
        <f>IFERROR(IF(COUNTIFS(Matches[TIMEBIN],$B49,Matches[SITE IN],AM$9,Matches[SITE OUT],AV$10)&gt;0,AVERAGEIFS(Matches[JOURNEY TIME],Matches[TIMEBIN],$B49,Matches[SITE IN],AM$9,Matches[SITE OUT],AV$10),"-"),"-")</f>
        <v>3.6111111111110095E-3</v>
      </c>
      <c r="AX49" s="57">
        <f>IFERROR(IF(COUNTIFS(Matches[TIMEBIN],$B49,Matches[SITE IN],AM$9,Matches[SITE OUT],AV$10)&gt;0,_xlfn.MAXIFS(Matches[JOURNEY TIME],Matches[TIMEBIN],$B49,Matches[SITE IN],AM$9,Matches[SITE OUT],AV$10),"-"),"-")</f>
        <v>3.6111111111110095E-3</v>
      </c>
      <c r="AY49" s="56">
        <f>IFERROR(IF(COUNTIFS(Matches[TIMEBIN],$B49,Matches[SITE IN],AM$9,Matches[SITE OUT],AY$10)&gt;0,_xlfn.MINIFS(Matches[JOURNEY TIME],Matches[TIMEBIN],$B49,Matches[SITE IN],AM$9,Matches[SITE OUT],AY$10),"-"),"-")</f>
        <v>3.3564814814801558E-4</v>
      </c>
      <c r="AZ49" s="56">
        <f>IFERROR(IF(COUNTIFS(Matches[TIMEBIN],$B49,Matches[SITE IN],AM$9,Matches[SITE OUT],AY$10)&gt;0,AVERAGEIFS(Matches[JOURNEY TIME],Matches[TIMEBIN],$B49,Matches[SITE IN],AM$9,Matches[SITE OUT],AY$10),"-"),"-")</f>
        <v>3.510802469136006E-3</v>
      </c>
      <c r="BA49" s="59">
        <f>IFERROR(IF(COUNTIFS(Matches[TIMEBIN],$B49,Matches[SITE IN],AM$9,Matches[SITE OUT],AY$10)&gt;0,_xlfn.MAXIFS(Matches[JOURNEY TIME],Matches[TIMEBIN],$B49,Matches[SITE IN],AM$9,Matches[SITE OUT],AY$10),"-"),"-")</f>
        <v>9.6527777777780654E-3</v>
      </c>
      <c r="BB49" s="55">
        <f>IFERROR(IF(COUNTIFS(Matches[TIMEBIN],$B49,Matches[SITE IN],BB$9,Matches[SITE OUT],BB$10)&gt;0,_xlfn.MINIFS(Matches[JOURNEY TIME],Matches[TIMEBIN],$B49,Matches[SITE IN],BB$9,Matches[SITE OUT],BB$10),"-"),"-")</f>
        <v>1.2037037037030407E-3</v>
      </c>
      <c r="BC49" s="56">
        <f>IFERROR(IF(COUNTIFS(Matches[TIMEBIN],$B49,Matches[SITE IN],BB$9,Matches[SITE OUT],BB$10)&gt;0,AVERAGEIFS(Matches[JOURNEY TIME],Matches[TIMEBIN],$B49,Matches[SITE IN],BB$9,Matches[SITE OUT],BB$10),"-"),"-")</f>
        <v>1.8190586419753278E-3</v>
      </c>
      <c r="BD49" s="57">
        <f>IFERROR(IF(COUNTIFS(Matches[TIMEBIN],$B49,Matches[SITE IN],BB$9,Matches[SITE OUT],BB$10)&gt;0,_xlfn.MAXIFS(Matches[JOURNEY TIME],Matches[TIMEBIN],$B49,Matches[SITE IN],BB$9,Matches[SITE OUT],BB$10),"-"),"-")</f>
        <v>2.7430555555549851E-3</v>
      </c>
      <c r="BE49" s="58">
        <f>IFERROR(IF(COUNTIFS(Matches[TIMEBIN],$B49,Matches[SITE IN],BB$9,Matches[SITE OUT],BE$10)&gt;0,_xlfn.MINIFS(Matches[JOURNEY TIME],Matches[TIMEBIN],$B49,Matches[SITE IN],BB$9,Matches[SITE OUT],BE$10),"-"),"-")</f>
        <v>1.0995370370369129E-3</v>
      </c>
      <c r="BF49" s="56">
        <f>IFERROR(IF(COUNTIFS(Matches[TIMEBIN],$B49,Matches[SITE IN],BB$9,Matches[SITE OUT],BE$10)&gt;0,AVERAGEIFS(Matches[JOURNEY TIME],Matches[TIMEBIN],$B49,Matches[SITE IN],BB$9,Matches[SITE OUT],BE$10),"-"),"-")</f>
        <v>2.1296296296295963E-2</v>
      </c>
      <c r="BG49" s="57">
        <f>IFERROR(IF(COUNTIFS(Matches[TIMEBIN],$B49,Matches[SITE IN],BB$9,Matches[SITE OUT],BE$10)&gt;0,_xlfn.MAXIFS(Matches[JOURNEY TIME],Matches[TIMEBIN],$B49,Matches[SITE IN],BB$9,Matches[SITE OUT],BE$10),"-"),"-")</f>
        <v>6.0833333333332962E-2</v>
      </c>
      <c r="BH49" s="58">
        <f>IFERROR(IF(COUNTIFS(Matches[TIMEBIN],$B49,Matches[SITE IN],BB$9,Matches[SITE OUT],BH$10)&gt;0,_xlfn.MINIFS(Matches[JOURNEY TIME],Matches[TIMEBIN],$B49,Matches[SITE IN],BB$9,Matches[SITE OUT],BH$10),"-"),"-")</f>
        <v>1.0300925925920135E-3</v>
      </c>
      <c r="BI49" s="56">
        <f>IFERROR(IF(COUNTIFS(Matches[TIMEBIN],$B49,Matches[SITE IN],BB$9,Matches[SITE OUT],BH$10)&gt;0,AVERAGEIFS(Matches[JOURNEY TIME],Matches[TIMEBIN],$B49,Matches[SITE IN],BB$9,Matches[SITE OUT],BH$10),"-"),"-")</f>
        <v>1.0300925925920135E-3</v>
      </c>
      <c r="BJ49" s="57">
        <f>IFERROR(IF(COUNTIFS(Matches[TIMEBIN],$B49,Matches[SITE IN],BB$9,Matches[SITE OUT],BH$10)&gt;0,_xlfn.MAXIFS(Matches[JOURNEY TIME],Matches[TIMEBIN],$B49,Matches[SITE IN],BB$9,Matches[SITE OUT],BH$10),"-"),"-")</f>
        <v>1.0300925925920135E-3</v>
      </c>
      <c r="BK49" s="58" t="str">
        <f>IFERROR(IF(COUNTIFS(Matches[TIMEBIN],$B49,Matches[SITE IN],BB$9,Matches[SITE OUT],BK$10)&gt;0,_xlfn.MINIFS(Matches[JOURNEY TIME],Matches[TIMEBIN],$B49,Matches[SITE IN],BB$9,Matches[SITE OUT],BK$10),"-"),"-")</f>
        <v>-</v>
      </c>
      <c r="BL49" s="56" t="str">
        <f>IFERROR(IF(COUNTIFS(Matches[TIMEBIN],$B49,Matches[SITE IN],BB$9,Matches[SITE OUT],BK$10)&gt;0,AVERAGEIFS(Matches[JOURNEY TIME],Matches[TIMEBIN],$B49,Matches[SITE IN],BB$9,Matches[SITE OUT],BK$10),"-"),"-")</f>
        <v>-</v>
      </c>
      <c r="BM49" s="57" t="str">
        <f>IFERROR(IF(COUNTIFS(Matches[TIMEBIN],$B49,Matches[SITE IN],BB$9,Matches[SITE OUT],BK$10)&gt;0,_xlfn.MAXIFS(Matches[JOURNEY TIME],Matches[TIMEBIN],$B49,Matches[SITE IN],BB$9,Matches[SITE OUT],BK$10),"-"),"-")</f>
        <v>-</v>
      </c>
      <c r="BN49" s="56">
        <f>IFERROR(IF(COUNTIFS(Matches[TIMEBIN],$B49,Matches[SITE IN],BB$9,Matches[SITE OUT],BN$10)&gt;0,_xlfn.MINIFS(Matches[JOURNEY TIME],Matches[TIMEBIN],$B49,Matches[SITE IN],BB$9,Matches[SITE OUT],BN$10),"-"),"-")</f>
        <v>4.0277777777779633E-3</v>
      </c>
      <c r="BO49" s="56">
        <f>IFERROR(IF(COUNTIFS(Matches[TIMEBIN],$B49,Matches[SITE IN],BB$9,Matches[SITE OUT],BN$10)&gt;0,AVERAGEIFS(Matches[JOURNEY TIME],Matches[TIMEBIN],$B49,Matches[SITE IN],BB$9,Matches[SITE OUT],BN$10),"-"),"-")</f>
        <v>4.0277777777779633E-3</v>
      </c>
      <c r="BP49" s="60">
        <f>IFERROR(IF(COUNTIFS(Matches[TIMEBIN],$B49,Matches[SITE IN],BB$9,Matches[SITE OUT],BN$10)&gt;0,_xlfn.MAXIFS(Matches[JOURNEY TIME],Matches[TIMEBIN],$B49,Matches[SITE IN],BB$9,Matches[SITE OUT],BN$10),"-"),"-")</f>
        <v>4.0277777777779633E-3</v>
      </c>
    </row>
    <row r="50" spans="2:68">
      <c r="B50" s="61" t="str">
        <v>15:30 - 15:45</v>
      </c>
      <c r="C50" s="62">
        <f>IFERROR(IF(COUNTIFS(Matches[TIMEBIN],$B50,Matches[SITE IN],C$9,Matches[SITE OUT],C$10)&gt;0,_xlfn.MINIFS(Matches[JOURNEY TIME],Matches[TIMEBIN],$B50,Matches[SITE IN],C$9,Matches[SITE OUT],C$10),"-"),"-")</f>
        <v>2.8935185185208212E-4</v>
      </c>
      <c r="D50" s="63">
        <f>IFERROR(IF(COUNTIFS(Matches[TIMEBIN],$B50,Matches[SITE IN],C$9,Matches[SITE OUT],C$10)&gt;0,AVERAGEIFS(Matches[JOURNEY TIME],Matches[TIMEBIN],$B50,Matches[SITE IN],C$9,Matches[SITE OUT],C$10),"-"),"-")</f>
        <v>5.5462962962963156E-3</v>
      </c>
      <c r="E50" s="64">
        <f>IFERROR(IF(COUNTIFS(Matches[TIMEBIN],$B50,Matches[SITE IN],C$9,Matches[SITE OUT],C$10)&gt;0,_xlfn.MAXIFS(Matches[JOURNEY TIME],Matches[TIMEBIN],$B50,Matches[SITE IN],C$9,Matches[SITE OUT],C$10),"-"),"-")</f>
        <v>3.5497685185185035E-2</v>
      </c>
      <c r="F50" s="65">
        <f>IFERROR(IF(COUNTIFS(Matches[TIMEBIN],$B50,Matches[SITE IN],C$9,Matches[SITE OUT],F$10)&gt;0,_xlfn.MINIFS(Matches[JOURNEY TIME],Matches[TIMEBIN],$B50,Matches[SITE IN],C$9,Matches[SITE OUT],F$10),"-"),"-")</f>
        <v>6.7129629629603116E-4</v>
      </c>
      <c r="G50" s="63">
        <f>IFERROR(IF(COUNTIFS(Matches[TIMEBIN],$B50,Matches[SITE IN],C$9,Matches[SITE OUT],F$10)&gt;0,AVERAGEIFS(Matches[JOURNEY TIME],Matches[TIMEBIN],$B50,Matches[SITE IN],C$9,Matches[SITE OUT],F$10),"-"),"-")</f>
        <v>1.7917052469135837E-2</v>
      </c>
      <c r="H50" s="64">
        <f>IFERROR(IF(COUNTIFS(Matches[TIMEBIN],$B50,Matches[SITE IN],C$9,Matches[SITE OUT],F$10)&gt;0,_xlfn.MAXIFS(Matches[JOURNEY TIME],Matches[TIMEBIN],$B50,Matches[SITE IN],C$9,Matches[SITE OUT],F$10),"-"),"-")</f>
        <v>0.25799768518518507</v>
      </c>
      <c r="I50" s="65" t="str">
        <f>IFERROR(IF(COUNTIFS(Matches[TIMEBIN],$B50,Matches[SITE IN],C$9,Matches[SITE OUT],I$10)&gt;0,_xlfn.MINIFS(Matches[JOURNEY TIME],Matches[TIMEBIN],$B50,Matches[SITE IN],C$9,Matches[SITE OUT],I$10),"-"),"-")</f>
        <v>-</v>
      </c>
      <c r="J50" s="63" t="str">
        <f>IFERROR(IF(COUNTIFS(Matches[TIMEBIN],$B50,Matches[SITE IN],C$9,Matches[SITE OUT],I$10)&gt;0,AVERAGEIFS(Matches[JOURNEY TIME],Matches[TIMEBIN],$B50,Matches[SITE IN],C$9,Matches[SITE OUT],I$10),"-"),"-")</f>
        <v>-</v>
      </c>
      <c r="K50" s="64" t="str">
        <f>IFERROR(IF(COUNTIFS(Matches[TIMEBIN],$B50,Matches[SITE IN],C$9,Matches[SITE OUT],I$10)&gt;0,_xlfn.MAXIFS(Matches[JOURNEY TIME],Matches[TIMEBIN],$B50,Matches[SITE IN],C$9,Matches[SITE OUT],I$10),"-"),"-")</f>
        <v>-</v>
      </c>
      <c r="L50" s="65">
        <f>IFERROR(IF(COUNTIFS(Matches[TIMEBIN],$B50,Matches[SITE IN],C$9,Matches[SITE OUT],L$10)&gt;0,_xlfn.MINIFS(Matches[JOURNEY TIME],Matches[TIMEBIN],$B50,Matches[SITE IN],C$9,Matches[SITE OUT],L$10),"-"),"-")</f>
        <v>1.2615740740740122E-3</v>
      </c>
      <c r="M50" s="63">
        <f>IFERROR(IF(COUNTIFS(Matches[TIMEBIN],$B50,Matches[SITE IN],C$9,Matches[SITE OUT],L$10)&gt;0,AVERAGEIFS(Matches[JOURNEY TIME],Matches[TIMEBIN],$B50,Matches[SITE IN],C$9,Matches[SITE OUT],L$10),"-"),"-")</f>
        <v>2.0920138888887441E-3</v>
      </c>
      <c r="N50" s="64">
        <f>IFERROR(IF(COUNTIFS(Matches[TIMEBIN],$B50,Matches[SITE IN],C$9,Matches[SITE OUT],L$10)&gt;0,_xlfn.MAXIFS(Matches[JOURNEY TIME],Matches[TIMEBIN],$B50,Matches[SITE IN],C$9,Matches[SITE OUT],L$10),"-"),"-")</f>
        <v>2.9745370370369839E-3</v>
      </c>
      <c r="O50" s="65">
        <f>IFERROR(IF(COUNTIFS(Matches[TIMEBIN],$B50,Matches[SITE IN],C$9,Matches[SITE OUT],O$10)&gt;0,_xlfn.MINIFS(Matches[JOURNEY TIME],Matches[TIMEBIN],$B50,Matches[SITE IN],C$9,Matches[SITE OUT],O$10),"-"),"-")</f>
        <v>1.9907407407400157E-3</v>
      </c>
      <c r="P50" s="63">
        <f>IFERROR(IF(COUNTIFS(Matches[TIMEBIN],$B50,Matches[SITE IN],C$9,Matches[SITE OUT],O$10)&gt;0,AVERAGEIFS(Matches[JOURNEY TIME],Matches[TIMEBIN],$B50,Matches[SITE IN],C$9,Matches[SITE OUT],O$10),"-"),"-")</f>
        <v>2.0833333333329929E-3</v>
      </c>
      <c r="Q50" s="64">
        <f>IFERROR(IF(COUNTIFS(Matches[TIMEBIN],$B50,Matches[SITE IN],C$9,Matches[SITE OUT],O$10)&gt;0,_xlfn.MAXIFS(Matches[JOURNEY TIME],Matches[TIMEBIN],$B50,Matches[SITE IN],C$9,Matches[SITE OUT],O$10),"-"),"-")</f>
        <v>2.1643518518519311E-3</v>
      </c>
      <c r="R50" s="65">
        <f>IFERROR(IF(COUNTIFS(Matches[TIMEBIN],$B50,Matches[SITE IN],C$9,Matches[SITE OUT],R$10)&gt;0,_xlfn.MINIFS(Matches[JOURNEY TIME],Matches[TIMEBIN],$B50,Matches[SITE IN],C$9,Matches[SITE OUT],R$10),"-"),"-")</f>
        <v>4.745370370370372E-4</v>
      </c>
      <c r="S50" s="63">
        <f>IFERROR(IF(COUNTIFS(Matches[TIMEBIN],$B50,Matches[SITE IN],C$9,Matches[SITE OUT],R$10)&gt;0,AVERAGEIFS(Matches[JOURNEY TIME],Matches[TIMEBIN],$B50,Matches[SITE IN],C$9,Matches[SITE OUT],R$10),"-"),"-")</f>
        <v>2.3032407407406036E-3</v>
      </c>
      <c r="T50" s="66">
        <f>IFERROR(IF(COUNTIFS(Matches[TIMEBIN],$B50,Matches[SITE IN],C$9,Matches[SITE OUT],R$10)&gt;0,_xlfn.MAXIFS(Matches[JOURNEY TIME],Matches[TIMEBIN],$B50,Matches[SITE IN],C$9,Matches[SITE OUT],R$10),"-"),"-")</f>
        <v>6.527777777778021E-3</v>
      </c>
      <c r="U50" s="62" t="str">
        <f>IFERROR(IF(COUNTIFS(Matches[TIMEBIN],$B50,Matches[SITE IN],U$9,Matches[SITE OUT],U$10)&gt;0,_xlfn.MINIFS(Matches[JOURNEY TIME],Matches[TIMEBIN],$B50,Matches[SITE IN],U$9,Matches[SITE OUT],U$10),"-"),"-")</f>
        <v>-</v>
      </c>
      <c r="V50" s="63" t="str">
        <f>IFERROR(IF(COUNTIFS(Matches[TIMEBIN],$B50,Matches[SITE IN],U$9,Matches[SITE OUT],U$10)&gt;0,AVERAGEIFS(Matches[JOURNEY TIME],Matches[TIMEBIN],$B50,Matches[SITE IN],U$9,Matches[SITE OUT],U$10),"-"),"-")</f>
        <v>-</v>
      </c>
      <c r="W50" s="66" t="str">
        <f>IFERROR(IF(COUNTIFS(Matches[TIMEBIN],$B50,Matches[SITE IN],U$9,Matches[SITE OUT],U$10)&gt;0,_xlfn.MAXIFS(Matches[JOURNEY TIME],Matches[TIMEBIN],$B50,Matches[SITE IN],U$9,Matches[SITE OUT],U$10),"-"),"-")</f>
        <v>-</v>
      </c>
      <c r="X50" s="62" t="str">
        <f>IFERROR(IF(COUNTIFS(Matches[TIMEBIN],$B50,Matches[SITE IN],X$9,Matches[SITE OUT],X$10)&gt;0,_xlfn.MINIFS(Matches[JOURNEY TIME],Matches[TIMEBIN],$B50,Matches[SITE IN],X$9,Matches[SITE OUT],X$10),"-"),"-")</f>
        <v>-</v>
      </c>
      <c r="Y50" s="63" t="str">
        <f>IFERROR(IF(COUNTIFS(Matches[TIMEBIN],$B50,Matches[SITE IN],X$9,Matches[SITE OUT],X$10)&gt;0,AVERAGEIFS(Matches[JOURNEY TIME],Matches[TIMEBIN],$B50,Matches[SITE IN],X$9,Matches[SITE OUT],X$10),"-"),"-")</f>
        <v>-</v>
      </c>
      <c r="Z50" s="64" t="str">
        <f>IFERROR(IF(COUNTIFS(Matches[TIMEBIN],$B50,Matches[SITE IN],X$9,Matches[SITE OUT],X$10)&gt;0,_xlfn.MAXIFS(Matches[JOURNEY TIME],Matches[TIMEBIN],$B50,Matches[SITE IN],X$9,Matches[SITE OUT],X$10),"-"),"-")</f>
        <v>-</v>
      </c>
      <c r="AA50" s="65">
        <f>IFERROR(IF(COUNTIFS(Matches[TIMEBIN],$B50,Matches[SITE IN],X$9,Matches[SITE OUT],AA$10)&gt;0,_xlfn.MINIFS(Matches[JOURNEY TIME],Matches[TIMEBIN],$B50,Matches[SITE IN],X$9,Matches[SITE OUT],AA$10),"-"),"-")</f>
        <v>7.8726851851851909E-2</v>
      </c>
      <c r="AB50" s="63">
        <f>IFERROR(IF(COUNTIFS(Matches[TIMEBIN],$B50,Matches[SITE IN],X$9,Matches[SITE OUT],AA$10)&gt;0,AVERAGEIFS(Matches[JOURNEY TIME],Matches[TIMEBIN],$B50,Matches[SITE IN],X$9,Matches[SITE OUT],AA$10),"-"),"-")</f>
        <v>7.8726851851851909E-2</v>
      </c>
      <c r="AC50" s="64">
        <f>IFERROR(IF(COUNTIFS(Matches[TIMEBIN],$B50,Matches[SITE IN],X$9,Matches[SITE OUT],AA$10)&gt;0,_xlfn.MAXIFS(Matches[JOURNEY TIME],Matches[TIMEBIN],$B50,Matches[SITE IN],X$9,Matches[SITE OUT],AA$10),"-"),"-")</f>
        <v>7.8726851851851909E-2</v>
      </c>
      <c r="AD50" s="65">
        <f>IFERROR(IF(COUNTIFS(Matches[TIMEBIN],$B50,Matches[SITE IN],X$9,Matches[SITE OUT],AD$10)&gt;0,_xlfn.MINIFS(Matches[JOURNEY TIME],Matches[TIMEBIN],$B50,Matches[SITE IN],X$9,Matches[SITE OUT],AD$10),"-"),"-")</f>
        <v>1.9097222222229648E-3</v>
      </c>
      <c r="AE50" s="63">
        <f>IFERROR(IF(COUNTIFS(Matches[TIMEBIN],$B50,Matches[SITE IN],X$9,Matches[SITE OUT],AD$10)&gt;0,AVERAGEIFS(Matches[JOURNEY TIME],Matches[TIMEBIN],$B50,Matches[SITE IN],X$9,Matches[SITE OUT],AD$10),"-"),"-")</f>
        <v>0.10243441358024734</v>
      </c>
      <c r="AF50" s="64">
        <f>IFERROR(IF(COUNTIFS(Matches[TIMEBIN],$B50,Matches[SITE IN],X$9,Matches[SITE OUT],AD$10)&gt;0,_xlfn.MAXIFS(Matches[JOURNEY TIME],Matches[TIMEBIN],$B50,Matches[SITE IN],X$9,Matches[SITE OUT],AD$10),"-"),"-")</f>
        <v>0.30278935185185196</v>
      </c>
      <c r="AG50" s="65" t="str">
        <f>IFERROR(IF(COUNTIFS(Matches[TIMEBIN],$B50,Matches[SITE IN],X$9,Matches[SITE OUT],AG$10)&gt;0,_xlfn.MINIFS(Matches[JOURNEY TIME],Matches[TIMEBIN],$B50,Matches[SITE IN],X$9,Matches[SITE OUT],AG$10),"-"),"-")</f>
        <v>-</v>
      </c>
      <c r="AH50" s="63" t="str">
        <f>IFERROR(IF(COUNTIFS(Matches[TIMEBIN],$B50,Matches[SITE IN],X$9,Matches[SITE OUT],AG$10)&gt;0,AVERAGEIFS(Matches[JOURNEY TIME],Matches[TIMEBIN],$B50,Matches[SITE IN],X$9,Matches[SITE OUT],AG$10),"-"),"-")</f>
        <v>-</v>
      </c>
      <c r="AI50" s="64" t="str">
        <f>IFERROR(IF(COUNTIFS(Matches[TIMEBIN],$B50,Matches[SITE IN],X$9,Matches[SITE OUT],AG$10)&gt;0,_xlfn.MAXIFS(Matches[JOURNEY TIME],Matches[TIMEBIN],$B50,Matches[SITE IN],X$9,Matches[SITE OUT],AG$10),"-"),"-")</f>
        <v>-</v>
      </c>
      <c r="AJ50" s="63">
        <f>IFERROR(IF(COUNTIFS(Matches[TIMEBIN],$B50,Matches[SITE IN],X$9,Matches[SITE OUT],AJ$10)&gt;0,_xlfn.MINIFS(Matches[JOURNEY TIME],Matches[TIMEBIN],$B50,Matches[SITE IN],X$9,Matches[SITE OUT],AJ$10),"-"),"-")</f>
        <v>6.8171296296299921E-3</v>
      </c>
      <c r="AK50" s="63">
        <f>IFERROR(IF(COUNTIFS(Matches[TIMEBIN],$B50,Matches[SITE IN],X$9,Matches[SITE OUT],AJ$10)&gt;0,AVERAGEIFS(Matches[JOURNEY TIME],Matches[TIMEBIN],$B50,Matches[SITE IN],X$9,Matches[SITE OUT],AJ$10),"-"),"-")</f>
        <v>6.8171296296299921E-3</v>
      </c>
      <c r="AL50" s="66">
        <f>IFERROR(IF(COUNTIFS(Matches[TIMEBIN],$B50,Matches[SITE IN],X$9,Matches[SITE OUT],AJ$10)&gt;0,_xlfn.MAXIFS(Matches[JOURNEY TIME],Matches[TIMEBIN],$B50,Matches[SITE IN],X$9,Matches[SITE OUT],AJ$10),"-"),"-")</f>
        <v>6.8171296296299921E-3</v>
      </c>
      <c r="AM50" s="62">
        <f>IFERROR(IF(COUNTIFS(Matches[TIMEBIN],$B50,Matches[SITE IN],AM$9,Matches[SITE OUT],AM$10)&gt;0,_xlfn.MINIFS(Matches[JOURNEY TIME],Matches[TIMEBIN],$B50,Matches[SITE IN],AM$9,Matches[SITE OUT],AM$10),"-"),"-")</f>
        <v>0.12083333333333302</v>
      </c>
      <c r="AN50" s="63">
        <f>IFERROR(IF(COUNTIFS(Matches[TIMEBIN],$B50,Matches[SITE IN],AM$9,Matches[SITE OUT],AM$10)&gt;0,AVERAGEIFS(Matches[JOURNEY TIME],Matches[TIMEBIN],$B50,Matches[SITE IN],AM$9,Matches[SITE OUT],AM$10),"-"),"-")</f>
        <v>0.12083333333333302</v>
      </c>
      <c r="AO50" s="64">
        <f>IFERROR(IF(COUNTIFS(Matches[TIMEBIN],$B50,Matches[SITE IN],AM$9,Matches[SITE OUT],AM$10)&gt;0,_xlfn.MAXIFS(Matches[JOURNEY TIME],Matches[TIMEBIN],$B50,Matches[SITE IN],AM$9,Matches[SITE OUT],AM$10),"-"),"-")</f>
        <v>0.12083333333333302</v>
      </c>
      <c r="AP50" s="65">
        <f>IFERROR(IF(COUNTIFS(Matches[TIMEBIN],$B50,Matches[SITE IN],AM$9,Matches[SITE OUT],AP$10)&gt;0,_xlfn.MINIFS(Matches[JOURNEY TIME],Matches[TIMEBIN],$B50,Matches[SITE IN],AM$9,Matches[SITE OUT],AP$10),"-"),"-")</f>
        <v>3.0787037037039999E-3</v>
      </c>
      <c r="AQ50" s="63">
        <f>IFERROR(IF(COUNTIFS(Matches[TIMEBIN],$B50,Matches[SITE IN],AM$9,Matches[SITE OUT],AP$10)&gt;0,AVERAGEIFS(Matches[JOURNEY TIME],Matches[TIMEBIN],$B50,Matches[SITE IN],AM$9,Matches[SITE OUT],AP$10),"-"),"-")</f>
        <v>7.6388888888889728E-3</v>
      </c>
      <c r="AR50" s="64">
        <f>IFERROR(IF(COUNTIFS(Matches[TIMEBIN],$B50,Matches[SITE IN],AM$9,Matches[SITE OUT],AP$10)&gt;0,_xlfn.MAXIFS(Matches[JOURNEY TIME],Matches[TIMEBIN],$B50,Matches[SITE IN],AM$9,Matches[SITE OUT],AP$10),"-"),"-")</f>
        <v>1.2199074074073946E-2</v>
      </c>
      <c r="AS50" s="65">
        <f>IFERROR(IF(COUNTIFS(Matches[TIMEBIN],$B50,Matches[SITE IN],AM$9,Matches[SITE OUT],AS$10)&gt;0,_xlfn.MINIFS(Matches[JOURNEY TIME],Matches[TIMEBIN],$B50,Matches[SITE IN],AM$9,Matches[SITE OUT],AS$10),"-"),"-")</f>
        <v>4.1145833333332993E-2</v>
      </c>
      <c r="AT50" s="63">
        <f>IFERROR(IF(COUNTIFS(Matches[TIMEBIN],$B50,Matches[SITE IN],AM$9,Matches[SITE OUT],AS$10)&gt;0,AVERAGEIFS(Matches[JOURNEY TIME],Matches[TIMEBIN],$B50,Matches[SITE IN],AM$9,Matches[SITE OUT],AS$10),"-"),"-")</f>
        <v>0.11802854938271601</v>
      </c>
      <c r="AU50" s="64">
        <f>IFERROR(IF(COUNTIFS(Matches[TIMEBIN],$B50,Matches[SITE IN],AM$9,Matches[SITE OUT],AS$10)&gt;0,_xlfn.MAXIFS(Matches[JOURNEY TIME],Matches[TIMEBIN],$B50,Matches[SITE IN],AM$9,Matches[SITE OUT],AS$10),"-"),"-")</f>
        <v>0.17062500000000003</v>
      </c>
      <c r="AV50" s="65">
        <f>IFERROR(IF(COUNTIFS(Matches[TIMEBIN],$B50,Matches[SITE IN],AM$9,Matches[SITE OUT],AV$10)&gt;0,_xlfn.MINIFS(Matches[JOURNEY TIME],Matches[TIMEBIN],$B50,Matches[SITE IN],AM$9,Matches[SITE OUT],AV$10),"-"),"-")</f>
        <v>2.1990740740795989E-4</v>
      </c>
      <c r="AW50" s="63">
        <f>IFERROR(IF(COUNTIFS(Matches[TIMEBIN],$B50,Matches[SITE IN],AM$9,Matches[SITE OUT],AV$10)&gt;0,AVERAGEIFS(Matches[JOURNEY TIME],Matches[TIMEBIN],$B50,Matches[SITE IN],AM$9,Matches[SITE OUT],AV$10),"-"),"-")</f>
        <v>3.8773148148196768E-4</v>
      </c>
      <c r="AX50" s="64">
        <f>IFERROR(IF(COUNTIFS(Matches[TIMEBIN],$B50,Matches[SITE IN],AM$9,Matches[SITE OUT],AV$10)&gt;0,_xlfn.MAXIFS(Matches[JOURNEY TIME],Matches[TIMEBIN],$B50,Matches[SITE IN],AM$9,Matches[SITE OUT],AV$10),"-"),"-")</f>
        <v>5.5555555555597547E-4</v>
      </c>
      <c r="AY50" s="63">
        <f>IFERROR(IF(COUNTIFS(Matches[TIMEBIN],$B50,Matches[SITE IN],AM$9,Matches[SITE OUT],AY$10)&gt;0,_xlfn.MINIFS(Matches[JOURNEY TIME],Matches[TIMEBIN],$B50,Matches[SITE IN],AM$9,Matches[SITE OUT],AY$10),"-"),"-")</f>
        <v>3.1250000000004885E-4</v>
      </c>
      <c r="AZ50" s="63">
        <f>IFERROR(IF(COUNTIFS(Matches[TIMEBIN],$B50,Matches[SITE IN],AM$9,Matches[SITE OUT],AY$10)&gt;0,AVERAGEIFS(Matches[JOURNEY TIME],Matches[TIMEBIN],$B50,Matches[SITE IN],AM$9,Matches[SITE OUT],AY$10),"-"),"-")</f>
        <v>3.1250000000004885E-4</v>
      </c>
      <c r="BA50" s="66">
        <f>IFERROR(IF(COUNTIFS(Matches[TIMEBIN],$B50,Matches[SITE IN],AM$9,Matches[SITE OUT],AY$10)&gt;0,_xlfn.MAXIFS(Matches[JOURNEY TIME],Matches[TIMEBIN],$B50,Matches[SITE IN],AM$9,Matches[SITE OUT],AY$10),"-"),"-")</f>
        <v>3.1250000000004885E-4</v>
      </c>
      <c r="BB50" s="62">
        <f>IFERROR(IF(COUNTIFS(Matches[TIMEBIN],$B50,Matches[SITE IN],BB$9,Matches[SITE OUT],BB$10)&gt;0,_xlfn.MINIFS(Matches[JOURNEY TIME],Matches[TIMEBIN],$B50,Matches[SITE IN],BB$9,Matches[SITE OUT],BB$10),"-"),"-")</f>
        <v>1.3541666666669894E-3</v>
      </c>
      <c r="BC50" s="63">
        <f>IFERROR(IF(COUNTIFS(Matches[TIMEBIN],$B50,Matches[SITE IN],BB$9,Matches[SITE OUT],BB$10)&gt;0,AVERAGEIFS(Matches[JOURNEY TIME],Matches[TIMEBIN],$B50,Matches[SITE IN],BB$9,Matches[SITE OUT],BB$10),"-"),"-")</f>
        <v>2.3412698412697158E-3</v>
      </c>
      <c r="BD50" s="64">
        <f>IFERROR(IF(COUNTIFS(Matches[TIMEBIN],$B50,Matches[SITE IN],BB$9,Matches[SITE OUT],BB$10)&gt;0,_xlfn.MAXIFS(Matches[JOURNEY TIME],Matches[TIMEBIN],$B50,Matches[SITE IN],BB$9,Matches[SITE OUT],BB$10),"-"),"-")</f>
        <v>3.0787037037039999E-3</v>
      </c>
      <c r="BE50" s="65">
        <f>IFERROR(IF(COUNTIFS(Matches[TIMEBIN],$B50,Matches[SITE IN],BB$9,Matches[SITE OUT],BE$10)&gt;0,_xlfn.MINIFS(Matches[JOURNEY TIME],Matches[TIMEBIN],$B50,Matches[SITE IN],BB$9,Matches[SITE OUT],BE$10),"-"),"-")</f>
        <v>9.2592592592599665E-4</v>
      </c>
      <c r="BF50" s="63">
        <f>IFERROR(IF(COUNTIFS(Matches[TIMEBIN],$B50,Matches[SITE IN],BB$9,Matches[SITE OUT],BE$10)&gt;0,AVERAGEIFS(Matches[JOURNEY TIME],Matches[TIMEBIN],$B50,Matches[SITE IN],BB$9,Matches[SITE OUT],BE$10),"-"),"-")</f>
        <v>4.0914351851854547E-3</v>
      </c>
      <c r="BG50" s="64">
        <f>IFERROR(IF(COUNTIFS(Matches[TIMEBIN],$B50,Matches[SITE IN],BB$9,Matches[SITE OUT],BE$10)&gt;0,_xlfn.MAXIFS(Matches[JOURNEY TIME],Matches[TIMEBIN],$B50,Matches[SITE IN],BB$9,Matches[SITE OUT],BE$10),"-"),"-")</f>
        <v>7.2569444444449127E-3</v>
      </c>
      <c r="BH50" s="65">
        <f>IFERROR(IF(COUNTIFS(Matches[TIMEBIN],$B50,Matches[SITE IN],BB$9,Matches[SITE OUT],BH$10)&gt;0,_xlfn.MINIFS(Matches[JOURNEY TIME],Matches[TIMEBIN],$B50,Matches[SITE IN],BB$9,Matches[SITE OUT],BH$10),"-"),"-")</f>
        <v>4.0509259259302599E-4</v>
      </c>
      <c r="BI50" s="63">
        <f>IFERROR(IF(COUNTIFS(Matches[TIMEBIN],$B50,Matches[SITE IN],BB$9,Matches[SITE OUT],BH$10)&gt;0,AVERAGEIFS(Matches[JOURNEY TIME],Matches[TIMEBIN],$B50,Matches[SITE IN],BB$9,Matches[SITE OUT],BH$10),"-"),"-")</f>
        <v>4.259490740740781E-2</v>
      </c>
      <c r="BJ50" s="64">
        <f>IFERROR(IF(COUNTIFS(Matches[TIMEBIN],$B50,Matches[SITE IN],BB$9,Matches[SITE OUT],BH$10)&gt;0,_xlfn.MAXIFS(Matches[JOURNEY TIME],Matches[TIMEBIN],$B50,Matches[SITE IN],BB$9,Matches[SITE OUT],BH$10),"-"),"-")</f>
        <v>0.16489583333333302</v>
      </c>
      <c r="BK50" s="65">
        <f>IFERROR(IF(COUNTIFS(Matches[TIMEBIN],$B50,Matches[SITE IN],BB$9,Matches[SITE OUT],BK$10)&gt;0,_xlfn.MINIFS(Matches[JOURNEY TIME],Matches[TIMEBIN],$B50,Matches[SITE IN],BB$9,Matches[SITE OUT],BK$10),"-"),"-")</f>
        <v>9.2592592592977141E-5</v>
      </c>
      <c r="BL50" s="63">
        <f>IFERROR(IF(COUNTIFS(Matches[TIMEBIN],$B50,Matches[SITE IN],BB$9,Matches[SITE OUT],BK$10)&gt;0,AVERAGEIFS(Matches[JOURNEY TIME],Matches[TIMEBIN],$B50,Matches[SITE IN],BB$9,Matches[SITE OUT],BK$10),"-"),"-")</f>
        <v>6.1689814814800401E-4</v>
      </c>
      <c r="BM50" s="64">
        <f>IFERROR(IF(COUNTIFS(Matches[TIMEBIN],$B50,Matches[SITE IN],BB$9,Matches[SITE OUT],BK$10)&gt;0,_xlfn.MAXIFS(Matches[JOURNEY TIME],Matches[TIMEBIN],$B50,Matches[SITE IN],BB$9,Matches[SITE OUT],BK$10),"-"),"-")</f>
        <v>2.1990740740739367E-3</v>
      </c>
      <c r="BN50" s="63">
        <f>IFERROR(IF(COUNTIFS(Matches[TIMEBIN],$B50,Matches[SITE IN],BB$9,Matches[SITE OUT],BN$10)&gt;0,_xlfn.MINIFS(Matches[JOURNEY TIME],Matches[TIMEBIN],$B50,Matches[SITE IN],BB$9,Matches[SITE OUT],BN$10),"-"),"-")</f>
        <v>5.2777777777779367E-3</v>
      </c>
      <c r="BO50" s="63">
        <f>IFERROR(IF(COUNTIFS(Matches[TIMEBIN],$B50,Matches[SITE IN],BB$9,Matches[SITE OUT],BN$10)&gt;0,AVERAGEIFS(Matches[JOURNEY TIME],Matches[TIMEBIN],$B50,Matches[SITE IN],BB$9,Matches[SITE OUT],BN$10),"-"),"-")</f>
        <v>1.0659722222221946E-2</v>
      </c>
      <c r="BP50" s="67">
        <f>IFERROR(IF(COUNTIFS(Matches[TIMEBIN],$B50,Matches[SITE IN],BB$9,Matches[SITE OUT],BN$10)&gt;0,_xlfn.MAXIFS(Matches[JOURNEY TIME],Matches[TIMEBIN],$B50,Matches[SITE IN],BB$9,Matches[SITE OUT],BN$10),"-"),"-")</f>
        <v>1.6041666666665955E-2</v>
      </c>
    </row>
    <row r="51" spans="2:68">
      <c r="B51" s="54" t="str">
        <v>15:45 - 16:00</v>
      </c>
      <c r="C51" s="55">
        <f>IFERROR(IF(COUNTIFS(Matches[TIMEBIN],$B51,Matches[SITE IN],C$9,Matches[SITE OUT],C$10)&gt;0,_xlfn.MINIFS(Matches[JOURNEY TIME],Matches[TIMEBIN],$B51,Matches[SITE IN],C$9,Matches[SITE OUT],C$10),"-"),"-")</f>
        <v>1.0416666666701602E-4</v>
      </c>
      <c r="D51" s="56">
        <f>IFERROR(IF(COUNTIFS(Matches[TIMEBIN],$B51,Matches[SITE IN],C$9,Matches[SITE OUT],C$10)&gt;0,AVERAGEIFS(Matches[JOURNEY TIME],Matches[TIMEBIN],$B51,Matches[SITE IN],C$9,Matches[SITE OUT],C$10),"-"),"-")</f>
        <v>2.3476080246914908E-3</v>
      </c>
      <c r="E51" s="57">
        <f>IFERROR(IF(COUNTIFS(Matches[TIMEBIN],$B51,Matches[SITE IN],C$9,Matches[SITE OUT],C$10)&gt;0,_xlfn.MAXIFS(Matches[JOURNEY TIME],Matches[TIMEBIN],$B51,Matches[SITE IN],C$9,Matches[SITE OUT],C$10),"-"),"-")</f>
        <v>9.305555555556011E-3</v>
      </c>
      <c r="F51" s="58">
        <f>IFERROR(IF(COUNTIFS(Matches[TIMEBIN],$B51,Matches[SITE IN],C$9,Matches[SITE OUT],F$10)&gt;0,_xlfn.MINIFS(Matches[JOURNEY TIME],Matches[TIMEBIN],$B51,Matches[SITE IN],C$9,Matches[SITE OUT],F$10),"-"),"-")</f>
        <v>7.4074074074093055E-4</v>
      </c>
      <c r="G51" s="56">
        <f>IFERROR(IF(COUNTIFS(Matches[TIMEBIN],$B51,Matches[SITE IN],C$9,Matches[SITE OUT],F$10)&gt;0,AVERAGEIFS(Matches[JOURNEY TIME],Matches[TIMEBIN],$B51,Matches[SITE IN],C$9,Matches[SITE OUT],F$10),"-"),"-")</f>
        <v>9.5576131687242528E-3</v>
      </c>
      <c r="H51" s="57">
        <f>IFERROR(IF(COUNTIFS(Matches[TIMEBIN],$B51,Matches[SITE IN],C$9,Matches[SITE OUT],F$10)&gt;0,_xlfn.MAXIFS(Matches[JOURNEY TIME],Matches[TIMEBIN],$B51,Matches[SITE IN],C$9,Matches[SITE OUT],F$10),"-"),"-")</f>
        <v>0.132581018518519</v>
      </c>
      <c r="I51" s="58" t="str">
        <f>IFERROR(IF(COUNTIFS(Matches[TIMEBIN],$B51,Matches[SITE IN],C$9,Matches[SITE OUT],I$10)&gt;0,_xlfn.MINIFS(Matches[JOURNEY TIME],Matches[TIMEBIN],$B51,Matches[SITE IN],C$9,Matches[SITE OUT],I$10),"-"),"-")</f>
        <v>-</v>
      </c>
      <c r="J51" s="56" t="str">
        <f>IFERROR(IF(COUNTIFS(Matches[TIMEBIN],$B51,Matches[SITE IN],C$9,Matches[SITE OUT],I$10)&gt;0,AVERAGEIFS(Matches[JOURNEY TIME],Matches[TIMEBIN],$B51,Matches[SITE IN],C$9,Matches[SITE OUT],I$10),"-"),"-")</f>
        <v>-</v>
      </c>
      <c r="K51" s="57" t="str">
        <f>IFERROR(IF(COUNTIFS(Matches[TIMEBIN],$B51,Matches[SITE IN],C$9,Matches[SITE OUT],I$10)&gt;0,_xlfn.MAXIFS(Matches[JOURNEY TIME],Matches[TIMEBIN],$B51,Matches[SITE IN],C$9,Matches[SITE OUT],I$10),"-"),"-")</f>
        <v>-</v>
      </c>
      <c r="L51" s="58">
        <f>IFERROR(IF(COUNTIFS(Matches[TIMEBIN],$B51,Matches[SITE IN],C$9,Matches[SITE OUT],L$10)&gt;0,_xlfn.MINIFS(Matches[JOURNEY TIME],Matches[TIMEBIN],$B51,Matches[SITE IN],C$9,Matches[SITE OUT],L$10),"-"),"-")</f>
        <v>1.0879629629620968E-3</v>
      </c>
      <c r="M51" s="56">
        <f>IFERROR(IF(COUNTIFS(Matches[TIMEBIN],$B51,Matches[SITE IN],C$9,Matches[SITE OUT],L$10)&gt;0,AVERAGEIFS(Matches[JOURNEY TIME],Matches[TIMEBIN],$B51,Matches[SITE IN],C$9,Matches[SITE OUT],L$10),"-"),"-")</f>
        <v>1.3734567901233508E-3</v>
      </c>
      <c r="N51" s="57">
        <f>IFERROR(IF(COUNTIFS(Matches[TIMEBIN],$B51,Matches[SITE IN],C$9,Matches[SITE OUT],L$10)&gt;0,_xlfn.MAXIFS(Matches[JOURNEY TIME],Matches[TIMEBIN],$B51,Matches[SITE IN],C$9,Matches[SITE OUT],L$10),"-"),"-")</f>
        <v>1.9212962962970037E-3</v>
      </c>
      <c r="O51" s="58">
        <f>IFERROR(IF(COUNTIFS(Matches[TIMEBIN],$B51,Matches[SITE IN],C$9,Matches[SITE OUT],O$10)&gt;0,_xlfn.MINIFS(Matches[JOURNEY TIME],Matches[TIMEBIN],$B51,Matches[SITE IN],C$9,Matches[SITE OUT],O$10),"-"),"-")</f>
        <v>1.9907407407400157E-3</v>
      </c>
      <c r="P51" s="56">
        <f>IFERROR(IF(COUNTIFS(Matches[TIMEBIN],$B51,Matches[SITE IN],C$9,Matches[SITE OUT],O$10)&gt;0,AVERAGEIFS(Matches[JOURNEY TIME],Matches[TIMEBIN],$B51,Matches[SITE IN],C$9,Matches[SITE OUT],O$10),"-"),"-")</f>
        <v>6.4293981481479967E-3</v>
      </c>
      <c r="Q51" s="57">
        <f>IFERROR(IF(COUNTIFS(Matches[TIMEBIN],$B51,Matches[SITE IN],C$9,Matches[SITE OUT],O$10)&gt;0,_xlfn.MAXIFS(Matches[JOURNEY TIME],Matches[TIMEBIN],$B51,Matches[SITE IN],C$9,Matches[SITE OUT],O$10),"-"),"-")</f>
        <v>1.6921296296296018E-2</v>
      </c>
      <c r="R51" s="58">
        <f>IFERROR(IF(COUNTIFS(Matches[TIMEBIN],$B51,Matches[SITE IN],C$9,Matches[SITE OUT],R$10)&gt;0,_xlfn.MINIFS(Matches[JOURNEY TIME],Matches[TIMEBIN],$B51,Matches[SITE IN],C$9,Matches[SITE OUT],R$10),"-"),"-")</f>
        <v>1.8634259259259212E-3</v>
      </c>
      <c r="S51" s="56">
        <f>IFERROR(IF(COUNTIFS(Matches[TIMEBIN],$B51,Matches[SITE IN],C$9,Matches[SITE OUT],R$10)&gt;0,AVERAGEIFS(Matches[JOURNEY TIME],Matches[TIMEBIN],$B51,Matches[SITE IN],C$9,Matches[SITE OUT],R$10),"-"),"-")</f>
        <v>2.669945987654317E-2</v>
      </c>
      <c r="T51" s="59">
        <f>IFERROR(IF(COUNTIFS(Matches[TIMEBIN],$B51,Matches[SITE IN],C$9,Matches[SITE OUT],R$10)&gt;0,_xlfn.MAXIFS(Matches[JOURNEY TIME],Matches[TIMEBIN],$B51,Matches[SITE IN],C$9,Matches[SITE OUT],R$10),"-"),"-")</f>
        <v>0.11439814814814797</v>
      </c>
      <c r="U51" s="55" t="str">
        <f>IFERROR(IF(COUNTIFS(Matches[TIMEBIN],$B51,Matches[SITE IN],U$9,Matches[SITE OUT],U$10)&gt;0,_xlfn.MINIFS(Matches[JOURNEY TIME],Matches[TIMEBIN],$B51,Matches[SITE IN],U$9,Matches[SITE OUT],U$10),"-"),"-")</f>
        <v>-</v>
      </c>
      <c r="V51" s="56" t="str">
        <f>IFERROR(IF(COUNTIFS(Matches[TIMEBIN],$B51,Matches[SITE IN],U$9,Matches[SITE OUT],U$10)&gt;0,AVERAGEIFS(Matches[JOURNEY TIME],Matches[TIMEBIN],$B51,Matches[SITE IN],U$9,Matches[SITE OUT],U$10),"-"),"-")</f>
        <v>-</v>
      </c>
      <c r="W51" s="59" t="str">
        <f>IFERROR(IF(COUNTIFS(Matches[TIMEBIN],$B51,Matches[SITE IN],U$9,Matches[SITE OUT],U$10)&gt;0,_xlfn.MAXIFS(Matches[JOURNEY TIME],Matches[TIMEBIN],$B51,Matches[SITE IN],U$9,Matches[SITE OUT],U$10),"-"),"-")</f>
        <v>-</v>
      </c>
      <c r="X51" s="55">
        <f>IFERROR(IF(COUNTIFS(Matches[TIMEBIN],$B51,Matches[SITE IN],X$9,Matches[SITE OUT],X$10)&gt;0,_xlfn.MINIFS(Matches[JOURNEY TIME],Matches[TIMEBIN],$B51,Matches[SITE IN],X$9,Matches[SITE OUT],X$10),"-"),"-")</f>
        <v>3.7152777777780255E-3</v>
      </c>
      <c r="Y51" s="56">
        <f>IFERROR(IF(COUNTIFS(Matches[TIMEBIN],$B51,Matches[SITE IN],X$9,Matches[SITE OUT],X$10)&gt;0,AVERAGEIFS(Matches[JOURNEY TIME],Matches[TIMEBIN],$B51,Matches[SITE IN],X$9,Matches[SITE OUT],X$10),"-"),"-")</f>
        <v>1.18344907407405E-2</v>
      </c>
      <c r="Z51" s="57">
        <f>IFERROR(IF(COUNTIFS(Matches[TIMEBIN],$B51,Matches[SITE IN],X$9,Matches[SITE OUT],X$10)&gt;0,_xlfn.MAXIFS(Matches[JOURNEY TIME],Matches[TIMEBIN],$B51,Matches[SITE IN],X$9,Matches[SITE OUT],X$10),"-"),"-")</f>
        <v>1.9953703703702974E-2</v>
      </c>
      <c r="AA51" s="58">
        <f>IFERROR(IF(COUNTIFS(Matches[TIMEBIN],$B51,Matches[SITE IN],X$9,Matches[SITE OUT],AA$10)&gt;0,_xlfn.MINIFS(Matches[JOURNEY TIME],Matches[TIMEBIN],$B51,Matches[SITE IN],X$9,Matches[SITE OUT],AA$10),"-"),"-")</f>
        <v>9.7337962962958935E-3</v>
      </c>
      <c r="AB51" s="56">
        <f>IFERROR(IF(COUNTIFS(Matches[TIMEBIN],$B51,Matches[SITE IN],X$9,Matches[SITE OUT],AA$10)&gt;0,AVERAGEIFS(Matches[JOURNEY TIME],Matches[TIMEBIN],$B51,Matches[SITE IN],X$9,Matches[SITE OUT],AA$10),"-"),"-")</f>
        <v>5.679398148148096E-2</v>
      </c>
      <c r="AC51" s="57">
        <f>IFERROR(IF(COUNTIFS(Matches[TIMEBIN],$B51,Matches[SITE IN],X$9,Matches[SITE OUT],AA$10)&gt;0,_xlfn.MAXIFS(Matches[JOURNEY TIME],Matches[TIMEBIN],$B51,Matches[SITE IN],X$9,Matches[SITE OUT],AA$10),"-"),"-")</f>
        <v>0.10385416666666603</v>
      </c>
      <c r="AD51" s="58">
        <f>IFERROR(IF(COUNTIFS(Matches[TIMEBIN],$B51,Matches[SITE IN],X$9,Matches[SITE OUT],AD$10)&gt;0,_xlfn.MINIFS(Matches[JOURNEY TIME],Matches[TIMEBIN],$B51,Matches[SITE IN],X$9,Matches[SITE OUT],AD$10),"-"),"-")</f>
        <v>3.9351851851898711E-4</v>
      </c>
      <c r="AE51" s="56">
        <f>IFERROR(IF(COUNTIFS(Matches[TIMEBIN],$B51,Matches[SITE IN],X$9,Matches[SITE OUT],AD$10)&gt;0,AVERAGEIFS(Matches[JOURNEY TIME],Matches[TIMEBIN],$B51,Matches[SITE IN],X$9,Matches[SITE OUT],AD$10),"-"),"-")</f>
        <v>0.12026041666666698</v>
      </c>
      <c r="AF51" s="57">
        <f>IFERROR(IF(COUNTIFS(Matches[TIMEBIN],$B51,Matches[SITE IN],X$9,Matches[SITE OUT],AD$10)&gt;0,_xlfn.MAXIFS(Matches[JOURNEY TIME],Matches[TIMEBIN],$B51,Matches[SITE IN],X$9,Matches[SITE OUT],AD$10),"-"),"-")</f>
        <v>0.24012731481481497</v>
      </c>
      <c r="AG51" s="58" t="str">
        <f>IFERROR(IF(COUNTIFS(Matches[TIMEBIN],$B51,Matches[SITE IN],X$9,Matches[SITE OUT],AG$10)&gt;0,_xlfn.MINIFS(Matches[JOURNEY TIME],Matches[TIMEBIN],$B51,Matches[SITE IN],X$9,Matches[SITE OUT],AG$10),"-"),"-")</f>
        <v>-</v>
      </c>
      <c r="AH51" s="56" t="str">
        <f>IFERROR(IF(COUNTIFS(Matches[TIMEBIN],$B51,Matches[SITE IN],X$9,Matches[SITE OUT],AG$10)&gt;0,AVERAGEIFS(Matches[JOURNEY TIME],Matches[TIMEBIN],$B51,Matches[SITE IN],X$9,Matches[SITE OUT],AG$10),"-"),"-")</f>
        <v>-</v>
      </c>
      <c r="AI51" s="57" t="str">
        <f>IFERROR(IF(COUNTIFS(Matches[TIMEBIN],$B51,Matches[SITE IN],X$9,Matches[SITE OUT],AG$10)&gt;0,_xlfn.MAXIFS(Matches[JOURNEY TIME],Matches[TIMEBIN],$B51,Matches[SITE IN],X$9,Matches[SITE OUT],AG$10),"-"),"-")</f>
        <v>-</v>
      </c>
      <c r="AJ51" s="56">
        <f>IFERROR(IF(COUNTIFS(Matches[TIMEBIN],$B51,Matches[SITE IN],X$9,Matches[SITE OUT],AJ$10)&gt;0,_xlfn.MINIFS(Matches[JOURNEY TIME],Matches[TIMEBIN],$B51,Matches[SITE IN],X$9,Matches[SITE OUT],AJ$10),"-"),"-")</f>
        <v>5.9027777777798107E-4</v>
      </c>
      <c r="AK51" s="56">
        <f>IFERROR(IF(COUNTIFS(Matches[TIMEBIN],$B51,Matches[SITE IN],X$9,Matches[SITE OUT],AJ$10)&gt;0,AVERAGEIFS(Matches[JOURNEY TIME],Matches[TIMEBIN],$B51,Matches[SITE IN],X$9,Matches[SITE OUT],AJ$10),"-"),"-")</f>
        <v>5.9027777777798107E-4</v>
      </c>
      <c r="AL51" s="59">
        <f>IFERROR(IF(COUNTIFS(Matches[TIMEBIN],$B51,Matches[SITE IN],X$9,Matches[SITE OUT],AJ$10)&gt;0,_xlfn.MAXIFS(Matches[JOURNEY TIME],Matches[TIMEBIN],$B51,Matches[SITE IN],X$9,Matches[SITE OUT],AJ$10),"-"),"-")</f>
        <v>5.9027777777798107E-4</v>
      </c>
      <c r="AM51" s="55">
        <f>IFERROR(IF(COUNTIFS(Matches[TIMEBIN],$B51,Matches[SITE IN],AM$9,Matches[SITE OUT],AM$10)&gt;0,_xlfn.MINIFS(Matches[JOURNEY TIME],Matches[TIMEBIN],$B51,Matches[SITE IN],AM$9,Matches[SITE OUT],AM$10),"-"),"-")</f>
        <v>2.1875000000000089E-3</v>
      </c>
      <c r="AN51" s="56">
        <f>IFERROR(IF(COUNTIFS(Matches[TIMEBIN],$B51,Matches[SITE IN],AM$9,Matches[SITE OUT],AM$10)&gt;0,AVERAGEIFS(Matches[JOURNEY TIME],Matches[TIMEBIN],$B51,Matches[SITE IN],AM$9,Matches[SITE OUT],AM$10),"-"),"-")</f>
        <v>3.5613425925925979E-2</v>
      </c>
      <c r="AO51" s="57">
        <f>IFERROR(IF(COUNTIFS(Matches[TIMEBIN],$B51,Matches[SITE IN],AM$9,Matches[SITE OUT],AM$10)&gt;0,_xlfn.MAXIFS(Matches[JOURNEY TIME],Matches[TIMEBIN],$B51,Matches[SITE IN],AM$9,Matches[SITE OUT],AM$10),"-"),"-")</f>
        <v>7.1608796296295907E-2</v>
      </c>
      <c r="AP51" s="58">
        <f>IFERROR(IF(COUNTIFS(Matches[TIMEBIN],$B51,Matches[SITE IN],AM$9,Matches[SITE OUT],AP$10)&gt;0,_xlfn.MINIFS(Matches[JOURNEY TIME],Matches[TIMEBIN],$B51,Matches[SITE IN],AM$9,Matches[SITE OUT],AP$10),"-"),"-")</f>
        <v>8.5648148148109726E-4</v>
      </c>
      <c r="AQ51" s="56">
        <f>IFERROR(IF(COUNTIFS(Matches[TIMEBIN],$B51,Matches[SITE IN],AM$9,Matches[SITE OUT],AP$10)&gt;0,AVERAGEIFS(Matches[JOURNEY TIME],Matches[TIMEBIN],$B51,Matches[SITE IN],AM$9,Matches[SITE OUT],AP$10),"-"),"-")</f>
        <v>8.5648148148109726E-4</v>
      </c>
      <c r="AR51" s="57">
        <f>IFERROR(IF(COUNTIFS(Matches[TIMEBIN],$B51,Matches[SITE IN],AM$9,Matches[SITE OUT],AP$10)&gt;0,_xlfn.MAXIFS(Matches[JOURNEY TIME],Matches[TIMEBIN],$B51,Matches[SITE IN],AM$9,Matches[SITE OUT],AP$10),"-"),"-")</f>
        <v>8.5648148148109726E-4</v>
      </c>
      <c r="AS51" s="58">
        <f>IFERROR(IF(COUNTIFS(Matches[TIMEBIN],$B51,Matches[SITE IN],AM$9,Matches[SITE OUT],AS$10)&gt;0,_xlfn.MINIFS(Matches[JOURNEY TIME],Matches[TIMEBIN],$B51,Matches[SITE IN],AM$9,Matches[SITE OUT],AS$10),"-"),"-")</f>
        <v>5.3240740740700954E-4</v>
      </c>
      <c r="AT51" s="56">
        <f>IFERROR(IF(COUNTIFS(Matches[TIMEBIN],$B51,Matches[SITE IN],AM$9,Matches[SITE OUT],AS$10)&gt;0,AVERAGEIFS(Matches[JOURNEY TIME],Matches[TIMEBIN],$B51,Matches[SITE IN],AM$9,Matches[SITE OUT],AS$10),"-"),"-")</f>
        <v>3.8365740740740596E-2</v>
      </c>
      <c r="AU51" s="57">
        <f>IFERROR(IF(COUNTIFS(Matches[TIMEBIN],$B51,Matches[SITE IN],AM$9,Matches[SITE OUT],AS$10)&gt;0,_xlfn.MAXIFS(Matches[JOURNEY TIME],Matches[TIMEBIN],$B51,Matches[SITE IN],AM$9,Matches[SITE OUT],AS$10),"-"),"-")</f>
        <v>0.18368055555555496</v>
      </c>
      <c r="AV51" s="58">
        <f>IFERROR(IF(COUNTIFS(Matches[TIMEBIN],$B51,Matches[SITE IN],AM$9,Matches[SITE OUT],AV$10)&gt;0,_xlfn.MINIFS(Matches[JOURNEY TIME],Matches[TIMEBIN],$B51,Matches[SITE IN],AM$9,Matches[SITE OUT],AV$10),"-"),"-")</f>
        <v>5.5555555555608649E-4</v>
      </c>
      <c r="AW51" s="56">
        <f>IFERROR(IF(COUNTIFS(Matches[TIMEBIN],$B51,Matches[SITE IN],AM$9,Matches[SITE OUT],AV$10)&gt;0,AVERAGEIFS(Matches[JOURNEY TIME],Matches[TIMEBIN],$B51,Matches[SITE IN],AM$9,Matches[SITE OUT],AV$10),"-"),"-")</f>
        <v>3.1307870370370638E-3</v>
      </c>
      <c r="AX51" s="57">
        <f>IFERROR(IF(COUNTIFS(Matches[TIMEBIN],$B51,Matches[SITE IN],AM$9,Matches[SITE OUT],AV$10)&gt;0,_xlfn.MAXIFS(Matches[JOURNEY TIME],Matches[TIMEBIN],$B51,Matches[SITE IN],AM$9,Matches[SITE OUT],AV$10),"-"),"-")</f>
        <v>5.7060185185180412E-3</v>
      </c>
      <c r="AY51" s="56">
        <f>IFERROR(IF(COUNTIFS(Matches[TIMEBIN],$B51,Matches[SITE IN],AM$9,Matches[SITE OUT],AY$10)&gt;0,_xlfn.MINIFS(Matches[JOURNEY TIME],Matches[TIMEBIN],$B51,Matches[SITE IN],AM$9,Matches[SITE OUT],AY$10),"-"),"-")</f>
        <v>2.77777777777799E-3</v>
      </c>
      <c r="AZ51" s="56">
        <f>IFERROR(IF(COUNTIFS(Matches[TIMEBIN],$B51,Matches[SITE IN],AM$9,Matches[SITE OUT],AY$10)&gt;0,AVERAGEIFS(Matches[JOURNEY TIME],Matches[TIMEBIN],$B51,Matches[SITE IN],AM$9,Matches[SITE OUT],AY$10),"-"),"-")</f>
        <v>2.77777777777799E-3</v>
      </c>
      <c r="BA51" s="59">
        <f>IFERROR(IF(COUNTIFS(Matches[TIMEBIN],$B51,Matches[SITE IN],AM$9,Matches[SITE OUT],AY$10)&gt;0,_xlfn.MAXIFS(Matches[JOURNEY TIME],Matches[TIMEBIN],$B51,Matches[SITE IN],AM$9,Matches[SITE OUT],AY$10),"-"),"-")</f>
        <v>2.77777777777799E-3</v>
      </c>
      <c r="BB51" s="55">
        <f>IFERROR(IF(COUNTIFS(Matches[TIMEBIN],$B51,Matches[SITE IN],BB$9,Matches[SITE OUT],BB$10)&gt;0,_xlfn.MINIFS(Matches[JOURNEY TIME],Matches[TIMEBIN],$B51,Matches[SITE IN],BB$9,Matches[SITE OUT],BB$10),"-"),"-")</f>
        <v>1.2037037037039289E-3</v>
      </c>
      <c r="BC51" s="56">
        <f>IFERROR(IF(COUNTIFS(Matches[TIMEBIN],$B51,Matches[SITE IN],BB$9,Matches[SITE OUT],BB$10)&gt;0,AVERAGEIFS(Matches[JOURNEY TIME],Matches[TIMEBIN],$B51,Matches[SITE IN],BB$9,Matches[SITE OUT],BB$10),"-"),"-")</f>
        <v>5.3680555555555955E-3</v>
      </c>
      <c r="BD51" s="57">
        <f>IFERROR(IF(COUNTIFS(Matches[TIMEBIN],$B51,Matches[SITE IN],BB$9,Matches[SITE OUT],BB$10)&gt;0,_xlfn.MAXIFS(Matches[JOURNEY TIME],Matches[TIMEBIN],$B51,Matches[SITE IN],BB$9,Matches[SITE OUT],BB$10),"-"),"-")</f>
        <v>3.1539351851851971E-2</v>
      </c>
      <c r="BE51" s="58">
        <f>IFERROR(IF(COUNTIFS(Matches[TIMEBIN],$B51,Matches[SITE IN],BB$9,Matches[SITE OUT],BE$10)&gt;0,_xlfn.MINIFS(Matches[JOURNEY TIME],Matches[TIMEBIN],$B51,Matches[SITE IN],BB$9,Matches[SITE OUT],BE$10),"-"),"-")</f>
        <v>6.9444444444399789E-4</v>
      </c>
      <c r="BF51" s="56">
        <f>IFERROR(IF(COUNTIFS(Matches[TIMEBIN],$B51,Matches[SITE IN],BB$9,Matches[SITE OUT],BE$10)&gt;0,AVERAGEIFS(Matches[JOURNEY TIME],Matches[TIMEBIN],$B51,Matches[SITE IN],BB$9,Matches[SITE OUT],BE$10),"-"),"-")</f>
        <v>3.2696759259259023E-2</v>
      </c>
      <c r="BG51" s="57">
        <f>IFERROR(IF(COUNTIFS(Matches[TIMEBIN],$B51,Matches[SITE IN],BB$9,Matches[SITE OUT],BE$10)&gt;0,_xlfn.MAXIFS(Matches[JOURNEY TIME],Matches[TIMEBIN],$B51,Matches[SITE IN],BB$9,Matches[SITE OUT],BE$10),"-"),"-")</f>
        <v>0.11660879629629606</v>
      </c>
      <c r="BH51" s="58">
        <f>IFERROR(IF(COUNTIFS(Matches[TIMEBIN],$B51,Matches[SITE IN],BB$9,Matches[SITE OUT],BH$10)&gt;0,_xlfn.MINIFS(Matches[JOURNEY TIME],Matches[TIMEBIN],$B51,Matches[SITE IN],BB$9,Matches[SITE OUT],BH$10),"-"),"-")</f>
        <v>4.3981481481492057E-4</v>
      </c>
      <c r="BI51" s="56">
        <f>IFERROR(IF(COUNTIFS(Matches[TIMEBIN],$B51,Matches[SITE IN],BB$9,Matches[SITE OUT],BH$10)&gt;0,AVERAGEIFS(Matches[JOURNEY TIME],Matches[TIMEBIN],$B51,Matches[SITE IN],BB$9,Matches[SITE OUT],BH$10),"-"),"-")</f>
        <v>1.194444444444423E-2</v>
      </c>
      <c r="BJ51" s="57">
        <f>IFERROR(IF(COUNTIFS(Matches[TIMEBIN],$B51,Matches[SITE IN],BB$9,Matches[SITE OUT],BH$10)&gt;0,_xlfn.MAXIFS(Matches[JOURNEY TIME],Matches[TIMEBIN],$B51,Matches[SITE IN],BB$9,Matches[SITE OUT],BH$10),"-"),"-")</f>
        <v>4.447916666666607E-2</v>
      </c>
      <c r="BK51" s="58">
        <f>IFERROR(IF(COUNTIFS(Matches[TIMEBIN],$B51,Matches[SITE IN],BB$9,Matches[SITE OUT],BK$10)&gt;0,_xlfn.MINIFS(Matches[JOURNEY TIME],Matches[TIMEBIN],$B51,Matches[SITE IN],BB$9,Matches[SITE OUT],BK$10),"-"),"-")</f>
        <v>1.9675925925899396E-4</v>
      </c>
      <c r="BL51" s="56">
        <f>IFERROR(IF(COUNTIFS(Matches[TIMEBIN],$B51,Matches[SITE IN],BB$9,Matches[SITE OUT],BK$10)&gt;0,AVERAGEIFS(Matches[JOURNEY TIME],Matches[TIMEBIN],$B51,Matches[SITE IN],BB$9,Matches[SITE OUT],BK$10),"-"),"-")</f>
        <v>1.9675925925899396E-4</v>
      </c>
      <c r="BM51" s="57">
        <f>IFERROR(IF(COUNTIFS(Matches[TIMEBIN],$B51,Matches[SITE IN],BB$9,Matches[SITE OUT],BK$10)&gt;0,_xlfn.MAXIFS(Matches[JOURNEY TIME],Matches[TIMEBIN],$B51,Matches[SITE IN],BB$9,Matches[SITE OUT],BK$10),"-"),"-")</f>
        <v>1.9675925925899396E-4</v>
      </c>
      <c r="BN51" s="56" t="str">
        <f>IFERROR(IF(COUNTIFS(Matches[TIMEBIN],$B51,Matches[SITE IN],BB$9,Matches[SITE OUT],BN$10)&gt;0,_xlfn.MINIFS(Matches[JOURNEY TIME],Matches[TIMEBIN],$B51,Matches[SITE IN],BB$9,Matches[SITE OUT],BN$10),"-"),"-")</f>
        <v>-</v>
      </c>
      <c r="BO51" s="56" t="str">
        <f>IFERROR(IF(COUNTIFS(Matches[TIMEBIN],$B51,Matches[SITE IN],BB$9,Matches[SITE OUT],BN$10)&gt;0,AVERAGEIFS(Matches[JOURNEY TIME],Matches[TIMEBIN],$B51,Matches[SITE IN],BB$9,Matches[SITE OUT],BN$10),"-"),"-")</f>
        <v>-</v>
      </c>
      <c r="BP51" s="60" t="str">
        <f>IFERROR(IF(COUNTIFS(Matches[TIMEBIN],$B51,Matches[SITE IN],BB$9,Matches[SITE OUT],BN$10)&gt;0,_xlfn.MAXIFS(Matches[JOURNEY TIME],Matches[TIMEBIN],$B51,Matches[SITE IN],BB$9,Matches[SITE OUT],BN$10),"-"),"-")</f>
        <v>-</v>
      </c>
    </row>
    <row r="52" spans="2:68">
      <c r="B52" s="61" t="str">
        <v>16:00 - 16:15</v>
      </c>
      <c r="C52" s="62">
        <f>IFERROR(IF(COUNTIFS(Matches[TIMEBIN],$B52,Matches[SITE IN],C$9,Matches[SITE OUT],C$10)&gt;0,_xlfn.MINIFS(Matches[JOURNEY TIME],Matches[TIMEBIN],$B52,Matches[SITE IN],C$9,Matches[SITE OUT],C$10),"-"),"-")</f>
        <v>1.5046296296294948E-4</v>
      </c>
      <c r="D52" s="63">
        <f>IFERROR(IF(COUNTIFS(Matches[TIMEBIN],$B52,Matches[SITE IN],C$9,Matches[SITE OUT],C$10)&gt;0,AVERAGEIFS(Matches[JOURNEY TIME],Matches[TIMEBIN],$B52,Matches[SITE IN],C$9,Matches[SITE OUT],C$10),"-"),"-")</f>
        <v>1.1188725490196116E-2</v>
      </c>
      <c r="E52" s="64">
        <f>IFERROR(IF(COUNTIFS(Matches[TIMEBIN],$B52,Matches[SITE IN],C$9,Matches[SITE OUT],C$10)&gt;0,_xlfn.MAXIFS(Matches[JOURNEY TIME],Matches[TIMEBIN],$B52,Matches[SITE IN],C$9,Matches[SITE OUT],C$10),"-"),"-")</f>
        <v>7.9756944444444922E-2</v>
      </c>
      <c r="F52" s="65">
        <f>IFERROR(IF(COUNTIFS(Matches[TIMEBIN],$B52,Matches[SITE IN],C$9,Matches[SITE OUT],F$10)&gt;0,_xlfn.MINIFS(Matches[JOURNEY TIME],Matches[TIMEBIN],$B52,Matches[SITE IN],C$9,Matches[SITE OUT],F$10),"-"),"-")</f>
        <v>8.2175925925898063E-4</v>
      </c>
      <c r="G52" s="63">
        <f>IFERROR(IF(COUNTIFS(Matches[TIMEBIN],$B52,Matches[SITE IN],C$9,Matches[SITE OUT],F$10)&gt;0,AVERAGEIFS(Matches[JOURNEY TIME],Matches[TIMEBIN],$B52,Matches[SITE IN],C$9,Matches[SITE OUT],F$10),"-"),"-")</f>
        <v>7.2817460317458537E-3</v>
      </c>
      <c r="H52" s="64">
        <f>IFERROR(IF(COUNTIFS(Matches[TIMEBIN],$B52,Matches[SITE IN],C$9,Matches[SITE OUT],F$10)&gt;0,_xlfn.MAXIFS(Matches[JOURNEY TIME],Matches[TIMEBIN],$B52,Matches[SITE IN],C$9,Matches[SITE OUT],F$10),"-"),"-")</f>
        <v>1.9467592592592009E-2</v>
      </c>
      <c r="I52" s="65" t="str">
        <f>IFERROR(IF(COUNTIFS(Matches[TIMEBIN],$B52,Matches[SITE IN],C$9,Matches[SITE OUT],I$10)&gt;0,_xlfn.MINIFS(Matches[JOURNEY TIME],Matches[TIMEBIN],$B52,Matches[SITE IN],C$9,Matches[SITE OUT],I$10),"-"),"-")</f>
        <v>-</v>
      </c>
      <c r="J52" s="63" t="str">
        <f>IFERROR(IF(COUNTIFS(Matches[TIMEBIN],$B52,Matches[SITE IN],C$9,Matches[SITE OUT],I$10)&gt;0,AVERAGEIFS(Matches[JOURNEY TIME],Matches[TIMEBIN],$B52,Matches[SITE IN],C$9,Matches[SITE OUT],I$10),"-"),"-")</f>
        <v>-</v>
      </c>
      <c r="K52" s="64" t="str">
        <f>IFERROR(IF(COUNTIFS(Matches[TIMEBIN],$B52,Matches[SITE IN],C$9,Matches[SITE OUT],I$10)&gt;0,_xlfn.MAXIFS(Matches[JOURNEY TIME],Matches[TIMEBIN],$B52,Matches[SITE IN],C$9,Matches[SITE OUT],I$10),"-"),"-")</f>
        <v>-</v>
      </c>
      <c r="L52" s="65">
        <f>IFERROR(IF(COUNTIFS(Matches[TIMEBIN],$B52,Matches[SITE IN],C$9,Matches[SITE OUT],L$10)&gt;0,_xlfn.MINIFS(Matches[JOURNEY TIME],Matches[TIMEBIN],$B52,Matches[SITE IN],C$9,Matches[SITE OUT],L$10),"-"),"-")</f>
        <v>1.4467592592589673E-3</v>
      </c>
      <c r="M52" s="63">
        <f>IFERROR(IF(COUNTIFS(Matches[TIMEBIN],$B52,Matches[SITE IN],C$9,Matches[SITE OUT],L$10)&gt;0,AVERAGEIFS(Matches[JOURNEY TIME],Matches[TIMEBIN],$B52,Matches[SITE IN],C$9,Matches[SITE OUT],L$10),"-"),"-")</f>
        <v>6.0055298353909783E-2</v>
      </c>
      <c r="N52" s="64">
        <f>IFERROR(IF(COUNTIFS(Matches[TIMEBIN],$B52,Matches[SITE IN],C$9,Matches[SITE OUT],L$10)&gt;0,_xlfn.MAXIFS(Matches[JOURNEY TIME],Matches[TIMEBIN],$B52,Matches[SITE IN],C$9,Matches[SITE OUT],L$10),"-"),"-")</f>
        <v>0.26471064814814904</v>
      </c>
      <c r="O52" s="65">
        <f>IFERROR(IF(COUNTIFS(Matches[TIMEBIN],$B52,Matches[SITE IN],C$9,Matches[SITE OUT],O$10)&gt;0,_xlfn.MINIFS(Matches[JOURNEY TIME],Matches[TIMEBIN],$B52,Matches[SITE IN],C$9,Matches[SITE OUT],O$10),"-"),"-")</f>
        <v>2.3032407407409528E-3</v>
      </c>
      <c r="P52" s="63">
        <f>IFERROR(IF(COUNTIFS(Matches[TIMEBIN],$B52,Matches[SITE IN],C$9,Matches[SITE OUT],O$10)&gt;0,AVERAGEIFS(Matches[JOURNEY TIME],Matches[TIMEBIN],$B52,Matches[SITE IN],C$9,Matches[SITE OUT],O$10),"-"),"-")</f>
        <v>3.8368055555554337E-3</v>
      </c>
      <c r="Q52" s="64">
        <f>IFERROR(IF(COUNTIFS(Matches[TIMEBIN],$B52,Matches[SITE IN],C$9,Matches[SITE OUT],O$10)&gt;0,_xlfn.MAXIFS(Matches[JOURNEY TIME],Matches[TIMEBIN],$B52,Matches[SITE IN],C$9,Matches[SITE OUT],O$10),"-"),"-")</f>
        <v>5.3703703703699146E-3</v>
      </c>
      <c r="R52" s="65">
        <f>IFERROR(IF(COUNTIFS(Matches[TIMEBIN],$B52,Matches[SITE IN],C$9,Matches[SITE OUT],R$10)&gt;0,_xlfn.MINIFS(Matches[JOURNEY TIME],Matches[TIMEBIN],$B52,Matches[SITE IN],C$9,Matches[SITE OUT],R$10),"-"),"-")</f>
        <v>1.284722222221979E-3</v>
      </c>
      <c r="S52" s="63">
        <f>IFERROR(IF(COUNTIFS(Matches[TIMEBIN],$B52,Matches[SITE IN],C$9,Matches[SITE OUT],R$10)&gt;0,AVERAGEIFS(Matches[JOURNEY TIME],Matches[TIMEBIN],$B52,Matches[SITE IN],C$9,Matches[SITE OUT],R$10),"-"),"-")</f>
        <v>2.7560763888887507E-3</v>
      </c>
      <c r="T52" s="66">
        <f>IFERROR(IF(COUNTIFS(Matches[TIMEBIN],$B52,Matches[SITE IN],C$9,Matches[SITE OUT],R$10)&gt;0,_xlfn.MAXIFS(Matches[JOURNEY TIME],Matches[TIMEBIN],$B52,Matches[SITE IN],C$9,Matches[SITE OUT],R$10),"-"),"-")</f>
        <v>7.6388888888889728E-3</v>
      </c>
      <c r="U52" s="62" t="str">
        <f>IFERROR(IF(COUNTIFS(Matches[TIMEBIN],$B52,Matches[SITE IN],U$9,Matches[SITE OUT],U$10)&gt;0,_xlfn.MINIFS(Matches[JOURNEY TIME],Matches[TIMEBIN],$B52,Matches[SITE IN],U$9,Matches[SITE OUT],U$10),"-"),"-")</f>
        <v>-</v>
      </c>
      <c r="V52" s="63" t="str">
        <f>IFERROR(IF(COUNTIFS(Matches[TIMEBIN],$B52,Matches[SITE IN],U$9,Matches[SITE OUT],U$10)&gt;0,AVERAGEIFS(Matches[JOURNEY TIME],Matches[TIMEBIN],$B52,Matches[SITE IN],U$9,Matches[SITE OUT],U$10),"-"),"-")</f>
        <v>-</v>
      </c>
      <c r="W52" s="66" t="str">
        <f>IFERROR(IF(COUNTIFS(Matches[TIMEBIN],$B52,Matches[SITE IN],U$9,Matches[SITE OUT],U$10)&gt;0,_xlfn.MAXIFS(Matches[JOURNEY TIME],Matches[TIMEBIN],$B52,Matches[SITE IN],U$9,Matches[SITE OUT],U$10),"-"),"-")</f>
        <v>-</v>
      </c>
      <c r="X52" s="62">
        <f>IFERROR(IF(COUNTIFS(Matches[TIMEBIN],$B52,Matches[SITE IN],X$9,Matches[SITE OUT],X$10)&gt;0,_xlfn.MINIFS(Matches[JOURNEY TIME],Matches[TIMEBIN],$B52,Matches[SITE IN],X$9,Matches[SITE OUT],X$10),"-"),"-")</f>
        <v>7.986111111110139E-4</v>
      </c>
      <c r="Y52" s="63">
        <f>IFERROR(IF(COUNTIFS(Matches[TIMEBIN],$B52,Matches[SITE IN],X$9,Matches[SITE OUT],X$10)&gt;0,AVERAGEIFS(Matches[JOURNEY TIME],Matches[TIMEBIN],$B52,Matches[SITE IN],X$9,Matches[SITE OUT],X$10),"-"),"-")</f>
        <v>2.0389660493827361E-2</v>
      </c>
      <c r="Z52" s="64">
        <f>IFERROR(IF(COUNTIFS(Matches[TIMEBIN],$B52,Matches[SITE IN],X$9,Matches[SITE OUT],X$10)&gt;0,_xlfn.MAXIFS(Matches[JOURNEY TIME],Matches[TIMEBIN],$B52,Matches[SITE IN],X$9,Matches[SITE OUT],X$10),"-"),"-")</f>
        <v>5.8483796296297075E-2</v>
      </c>
      <c r="AA52" s="65">
        <f>IFERROR(IF(COUNTIFS(Matches[TIMEBIN],$B52,Matches[SITE IN],X$9,Matches[SITE OUT],AA$10)&gt;0,_xlfn.MINIFS(Matches[JOURNEY TIME],Matches[TIMEBIN],$B52,Matches[SITE IN],X$9,Matches[SITE OUT],AA$10),"-"),"-")</f>
        <v>1.1689814814820343E-3</v>
      </c>
      <c r="AB52" s="63">
        <f>IFERROR(IF(COUNTIFS(Matches[TIMEBIN],$B52,Matches[SITE IN],X$9,Matches[SITE OUT],AA$10)&gt;0,AVERAGEIFS(Matches[JOURNEY TIME],Matches[TIMEBIN],$B52,Matches[SITE IN],X$9,Matches[SITE OUT],AA$10),"-"),"-")</f>
        <v>9.5138888888890438E-3</v>
      </c>
      <c r="AC52" s="64">
        <f>IFERROR(IF(COUNTIFS(Matches[TIMEBIN],$B52,Matches[SITE IN],X$9,Matches[SITE OUT],AA$10)&gt;0,_xlfn.MAXIFS(Matches[JOURNEY TIME],Matches[TIMEBIN],$B52,Matches[SITE IN],X$9,Matches[SITE OUT],AA$10),"-"),"-")</f>
        <v>2.1956018518518028E-2</v>
      </c>
      <c r="AD52" s="65">
        <f>IFERROR(IF(COUNTIFS(Matches[TIMEBIN],$B52,Matches[SITE IN],X$9,Matches[SITE OUT],AD$10)&gt;0,_xlfn.MINIFS(Matches[JOURNEY TIME],Matches[TIMEBIN],$B52,Matches[SITE IN],X$9,Matches[SITE OUT],AD$10),"-"),"-")</f>
        <v>3.3564814814801558E-4</v>
      </c>
      <c r="AE52" s="63">
        <f>IFERROR(IF(COUNTIFS(Matches[TIMEBIN],$B52,Matches[SITE IN],X$9,Matches[SITE OUT],AD$10)&gt;0,AVERAGEIFS(Matches[JOURNEY TIME],Matches[TIMEBIN],$B52,Matches[SITE IN],X$9,Matches[SITE OUT],AD$10),"-"),"-")</f>
        <v>1.3136574074075202E-3</v>
      </c>
      <c r="AF52" s="64">
        <f>IFERROR(IF(COUNTIFS(Matches[TIMEBIN],$B52,Matches[SITE IN],X$9,Matches[SITE OUT],AD$10)&gt;0,_xlfn.MAXIFS(Matches[JOURNEY TIME],Matches[TIMEBIN],$B52,Matches[SITE IN],X$9,Matches[SITE OUT],AD$10),"-"),"-")</f>
        <v>2.3611111111110361E-3</v>
      </c>
      <c r="AG52" s="65">
        <f>IFERROR(IF(COUNTIFS(Matches[TIMEBIN],$B52,Matches[SITE IN],X$9,Matches[SITE OUT],AG$10)&gt;0,_xlfn.MINIFS(Matches[JOURNEY TIME],Matches[TIMEBIN],$B52,Matches[SITE IN],X$9,Matches[SITE OUT],AG$10),"-"),"-")</f>
        <v>1.087962962963096E-3</v>
      </c>
      <c r="AH52" s="63">
        <f>IFERROR(IF(COUNTIFS(Matches[TIMEBIN],$B52,Matches[SITE IN],X$9,Matches[SITE OUT],AG$10)&gt;0,AVERAGEIFS(Matches[JOURNEY TIME],Matches[TIMEBIN],$B52,Matches[SITE IN],X$9,Matches[SITE OUT],AG$10),"-"),"-")</f>
        <v>1.087962962963096E-3</v>
      </c>
      <c r="AI52" s="64">
        <f>IFERROR(IF(COUNTIFS(Matches[TIMEBIN],$B52,Matches[SITE IN],X$9,Matches[SITE OUT],AG$10)&gt;0,_xlfn.MAXIFS(Matches[JOURNEY TIME],Matches[TIMEBIN],$B52,Matches[SITE IN],X$9,Matches[SITE OUT],AG$10),"-"),"-")</f>
        <v>1.087962962963096E-3</v>
      </c>
      <c r="AJ52" s="63">
        <f>IFERROR(IF(COUNTIFS(Matches[TIMEBIN],$B52,Matches[SITE IN],X$9,Matches[SITE OUT],AJ$10)&gt;0,_xlfn.MINIFS(Matches[JOURNEY TIME],Matches[TIMEBIN],$B52,Matches[SITE IN],X$9,Matches[SITE OUT],AJ$10),"-"),"-")</f>
        <v>1.4930555555550118E-3</v>
      </c>
      <c r="AK52" s="63">
        <f>IFERROR(IF(COUNTIFS(Matches[TIMEBIN],$B52,Matches[SITE IN],X$9,Matches[SITE OUT],AJ$10)&gt;0,AVERAGEIFS(Matches[JOURNEY TIME],Matches[TIMEBIN],$B52,Matches[SITE IN],X$9,Matches[SITE OUT],AJ$10),"-"),"-")</f>
        <v>1.4930555555550118E-3</v>
      </c>
      <c r="AL52" s="66">
        <f>IFERROR(IF(COUNTIFS(Matches[TIMEBIN],$B52,Matches[SITE IN],X$9,Matches[SITE OUT],AJ$10)&gt;0,_xlfn.MAXIFS(Matches[JOURNEY TIME],Matches[TIMEBIN],$B52,Matches[SITE IN],X$9,Matches[SITE OUT],AJ$10),"-"),"-")</f>
        <v>1.4930555555550118E-3</v>
      </c>
      <c r="AM52" s="62">
        <f>IFERROR(IF(COUNTIFS(Matches[TIMEBIN],$B52,Matches[SITE IN],AM$9,Matches[SITE OUT],AM$10)&gt;0,_xlfn.MINIFS(Matches[JOURNEY TIME],Matches[TIMEBIN],$B52,Matches[SITE IN],AM$9,Matches[SITE OUT],AM$10),"-"),"-")</f>
        <v>1.7824074074079821E-3</v>
      </c>
      <c r="AN52" s="63">
        <f>IFERROR(IF(COUNTIFS(Matches[TIMEBIN],$B52,Matches[SITE IN],AM$9,Matches[SITE OUT],AM$10)&gt;0,AVERAGEIFS(Matches[JOURNEY TIME],Matches[TIMEBIN],$B52,Matches[SITE IN],AM$9,Matches[SITE OUT],AM$10),"-"),"-")</f>
        <v>7.5740740740740817E-2</v>
      </c>
      <c r="AO52" s="64">
        <f>IFERROR(IF(COUNTIFS(Matches[TIMEBIN],$B52,Matches[SITE IN],AM$9,Matches[SITE OUT],AM$10)&gt;0,_xlfn.MAXIFS(Matches[JOURNEY TIME],Matches[TIMEBIN],$B52,Matches[SITE IN],AM$9,Matches[SITE OUT],AM$10),"-"),"-")</f>
        <v>0.25663194444444404</v>
      </c>
      <c r="AP52" s="65">
        <f>IFERROR(IF(COUNTIFS(Matches[TIMEBIN],$B52,Matches[SITE IN],AM$9,Matches[SITE OUT],AP$10)&gt;0,_xlfn.MINIFS(Matches[JOURNEY TIME],Matches[TIMEBIN],$B52,Matches[SITE IN],AM$9,Matches[SITE OUT],AP$10),"-"),"-")</f>
        <v>7.2569444444440245E-3</v>
      </c>
      <c r="AQ52" s="63">
        <f>IFERROR(IF(COUNTIFS(Matches[TIMEBIN],$B52,Matches[SITE IN],AM$9,Matches[SITE OUT],AP$10)&gt;0,AVERAGEIFS(Matches[JOURNEY TIME],Matches[TIMEBIN],$B52,Matches[SITE IN],AM$9,Matches[SITE OUT],AP$10),"-"),"-")</f>
        <v>8.7816358024691343E-2</v>
      </c>
      <c r="AR52" s="64">
        <f>IFERROR(IF(COUNTIFS(Matches[TIMEBIN],$B52,Matches[SITE IN],AM$9,Matches[SITE OUT],AP$10)&gt;0,_xlfn.MAXIFS(Matches[JOURNEY TIME],Matches[TIMEBIN],$B52,Matches[SITE IN],AM$9,Matches[SITE OUT],AP$10),"-"),"-")</f>
        <v>0.14377314814814801</v>
      </c>
      <c r="AS52" s="65">
        <f>IFERROR(IF(COUNTIFS(Matches[TIMEBIN],$B52,Matches[SITE IN],AM$9,Matches[SITE OUT],AS$10)&gt;0,_xlfn.MINIFS(Matches[JOURNEY TIME],Matches[TIMEBIN],$B52,Matches[SITE IN],AM$9,Matches[SITE OUT],AS$10),"-"),"-")</f>
        <v>4.2824074074099272E-4</v>
      </c>
      <c r="AT52" s="63">
        <f>IFERROR(IF(COUNTIFS(Matches[TIMEBIN],$B52,Matches[SITE IN],AM$9,Matches[SITE OUT],AS$10)&gt;0,AVERAGEIFS(Matches[JOURNEY TIME],Matches[TIMEBIN],$B52,Matches[SITE IN],AM$9,Matches[SITE OUT],AS$10),"-"),"-")</f>
        <v>0.10053964120370373</v>
      </c>
      <c r="AU52" s="64">
        <f>IFERROR(IF(COUNTIFS(Matches[TIMEBIN],$B52,Matches[SITE IN],AM$9,Matches[SITE OUT],AS$10)&gt;0,_xlfn.MAXIFS(Matches[JOURNEY TIME],Matches[TIMEBIN],$B52,Matches[SITE IN],AM$9,Matches[SITE OUT],AS$10),"-"),"-")</f>
        <v>0.24071759259259295</v>
      </c>
      <c r="AV52" s="65">
        <f>IFERROR(IF(COUNTIFS(Matches[TIMEBIN],$B52,Matches[SITE IN],AM$9,Matches[SITE OUT],AV$10)&gt;0,_xlfn.MINIFS(Matches[JOURNEY TIME],Matches[TIMEBIN],$B52,Matches[SITE IN],AM$9,Matches[SITE OUT],AV$10),"-"),"-")</f>
        <v>7.2546296296296942E-2</v>
      </c>
      <c r="AW52" s="63">
        <f>IFERROR(IF(COUNTIFS(Matches[TIMEBIN],$B52,Matches[SITE IN],AM$9,Matches[SITE OUT],AV$10)&gt;0,AVERAGEIFS(Matches[JOURNEY TIME],Matches[TIMEBIN],$B52,Matches[SITE IN],AM$9,Matches[SITE OUT],AV$10),"-"),"-")</f>
        <v>8.5781249999999976E-2</v>
      </c>
      <c r="AX52" s="64">
        <f>IFERROR(IF(COUNTIFS(Matches[TIMEBIN],$B52,Matches[SITE IN],AM$9,Matches[SITE OUT],AV$10)&gt;0,_xlfn.MAXIFS(Matches[JOURNEY TIME],Matches[TIMEBIN],$B52,Matches[SITE IN],AM$9,Matches[SITE OUT],AV$10),"-"),"-")</f>
        <v>9.901620370370301E-2</v>
      </c>
      <c r="AY52" s="63">
        <f>IFERROR(IF(COUNTIFS(Matches[TIMEBIN],$B52,Matches[SITE IN],AM$9,Matches[SITE OUT],AY$10)&gt;0,_xlfn.MINIFS(Matches[JOURNEY TIME],Matches[TIMEBIN],$B52,Matches[SITE IN],AM$9,Matches[SITE OUT],AY$10),"-"),"-")</f>
        <v>2.5462962962896629E-4</v>
      </c>
      <c r="AZ52" s="63">
        <f>IFERROR(IF(COUNTIFS(Matches[TIMEBIN],$B52,Matches[SITE IN],AM$9,Matches[SITE OUT],AY$10)&gt;0,AVERAGEIFS(Matches[JOURNEY TIME],Matches[TIMEBIN],$B52,Matches[SITE IN],AM$9,Matches[SITE OUT],AY$10),"-"),"-")</f>
        <v>7.763888888888873E-2</v>
      </c>
      <c r="BA52" s="66">
        <f>IFERROR(IF(COUNTIFS(Matches[TIMEBIN],$B52,Matches[SITE IN],AM$9,Matches[SITE OUT],AY$10)&gt;0,_xlfn.MAXIFS(Matches[JOURNEY TIME],Matches[TIMEBIN],$B52,Matches[SITE IN],AM$9,Matches[SITE OUT],AY$10),"-"),"-")</f>
        <v>0.23962962962962997</v>
      </c>
      <c r="BB52" s="62">
        <f>IFERROR(IF(COUNTIFS(Matches[TIMEBIN],$B52,Matches[SITE IN],BB$9,Matches[SITE OUT],BB$10)&gt;0,_xlfn.MINIFS(Matches[JOURNEY TIME],Matches[TIMEBIN],$B52,Matches[SITE IN],BB$9,Matches[SITE OUT],BB$10),"-"),"-")</f>
        <v>1.388888888889106E-4</v>
      </c>
      <c r="BC52" s="63">
        <f>IFERROR(IF(COUNTIFS(Matches[TIMEBIN],$B52,Matches[SITE IN],BB$9,Matches[SITE OUT],BB$10)&gt;0,AVERAGEIFS(Matches[JOURNEY TIME],Matches[TIMEBIN],$B52,Matches[SITE IN],BB$9,Matches[SITE OUT],BB$10),"-"),"-")</f>
        <v>4.0335648148149827E-3</v>
      </c>
      <c r="BD52" s="64">
        <f>IFERROR(IF(COUNTIFS(Matches[TIMEBIN],$B52,Matches[SITE IN],BB$9,Matches[SITE OUT],BB$10)&gt;0,_xlfn.MAXIFS(Matches[JOURNEY TIME],Matches[TIMEBIN],$B52,Matches[SITE IN],BB$9,Matches[SITE OUT],BB$10),"-"),"-")</f>
        <v>7.9282407407410549E-3</v>
      </c>
      <c r="BE52" s="65">
        <f>IFERROR(IF(COUNTIFS(Matches[TIMEBIN],$B52,Matches[SITE IN],BB$9,Matches[SITE OUT],BE$10)&gt;0,_xlfn.MINIFS(Matches[JOURNEY TIME],Matches[TIMEBIN],$B52,Matches[SITE IN],BB$9,Matches[SITE OUT],BE$10),"-"),"-")</f>
        <v>8.2175925925898063E-4</v>
      </c>
      <c r="BF52" s="63">
        <f>IFERROR(IF(COUNTIFS(Matches[TIMEBIN],$B52,Matches[SITE IN],BB$9,Matches[SITE OUT],BE$10)&gt;0,AVERAGEIFS(Matches[JOURNEY TIME],Matches[TIMEBIN],$B52,Matches[SITE IN],BB$9,Matches[SITE OUT],BE$10),"-"),"-")</f>
        <v>1.9618055555555292E-3</v>
      </c>
      <c r="BG52" s="64">
        <f>IFERROR(IF(COUNTIFS(Matches[TIMEBIN],$B52,Matches[SITE IN],BB$9,Matches[SITE OUT],BE$10)&gt;0,_xlfn.MAXIFS(Matches[JOURNEY TIME],Matches[TIMEBIN],$B52,Matches[SITE IN],BB$9,Matches[SITE OUT],BE$10),"-"),"-")</f>
        <v>3.1018518518520777E-3</v>
      </c>
      <c r="BH52" s="65">
        <f>IFERROR(IF(COUNTIFS(Matches[TIMEBIN],$B52,Matches[SITE IN],BB$9,Matches[SITE OUT],BH$10)&gt;0,_xlfn.MINIFS(Matches[JOURNEY TIME],Matches[TIMEBIN],$B52,Matches[SITE IN],BB$9,Matches[SITE OUT],BH$10),"-"),"-")</f>
        <v>6.9444444444399789E-4</v>
      </c>
      <c r="BI52" s="63">
        <f>IFERROR(IF(COUNTIFS(Matches[TIMEBIN],$B52,Matches[SITE IN],BB$9,Matches[SITE OUT],BH$10)&gt;0,AVERAGEIFS(Matches[JOURNEY TIME],Matches[TIMEBIN],$B52,Matches[SITE IN],BB$9,Matches[SITE OUT],BH$10),"-"),"-")</f>
        <v>5.4409722222221991E-2</v>
      </c>
      <c r="BJ52" s="64">
        <f>IFERROR(IF(COUNTIFS(Matches[TIMEBIN],$B52,Matches[SITE IN],BB$9,Matches[SITE OUT],BH$10)&gt;0,_xlfn.MAXIFS(Matches[JOURNEY TIME],Matches[TIMEBIN],$B52,Matches[SITE IN],BB$9,Matches[SITE OUT],BH$10),"-"),"-")</f>
        <v>0.16149305555555493</v>
      </c>
      <c r="BK52" s="65">
        <f>IFERROR(IF(COUNTIFS(Matches[TIMEBIN],$B52,Matches[SITE IN],BB$9,Matches[SITE OUT],BK$10)&gt;0,_xlfn.MINIFS(Matches[JOURNEY TIME],Matches[TIMEBIN],$B52,Matches[SITE IN],BB$9,Matches[SITE OUT],BK$10),"-"),"-")</f>
        <v>2.5462962962896629E-4</v>
      </c>
      <c r="BL52" s="63">
        <f>IFERROR(IF(COUNTIFS(Matches[TIMEBIN],$B52,Matches[SITE IN],BB$9,Matches[SITE OUT],BK$10)&gt;0,AVERAGEIFS(Matches[JOURNEY TIME],Matches[TIMEBIN],$B52,Matches[SITE IN],BB$9,Matches[SITE OUT],BK$10),"-"),"-")</f>
        <v>6.1342592592550371E-4</v>
      </c>
      <c r="BM52" s="64">
        <f>IFERROR(IF(COUNTIFS(Matches[TIMEBIN],$B52,Matches[SITE IN],BB$9,Matches[SITE OUT],BK$10)&gt;0,_xlfn.MAXIFS(Matches[JOURNEY TIME],Matches[TIMEBIN],$B52,Matches[SITE IN],BB$9,Matches[SITE OUT],BK$10),"-"),"-")</f>
        <v>9.7222222222204113E-4</v>
      </c>
      <c r="BN52" s="63">
        <f>IFERROR(IF(COUNTIFS(Matches[TIMEBIN],$B52,Matches[SITE IN],BB$9,Matches[SITE OUT],BN$10)&gt;0,_xlfn.MINIFS(Matches[JOURNEY TIME],Matches[TIMEBIN],$B52,Matches[SITE IN],BB$9,Matches[SITE OUT],BN$10),"-"),"-")</f>
        <v>1.7939814814810218E-3</v>
      </c>
      <c r="BO52" s="63">
        <f>IFERROR(IF(COUNTIFS(Matches[TIMEBIN],$B52,Matches[SITE IN],BB$9,Matches[SITE OUT],BN$10)&gt;0,AVERAGEIFS(Matches[JOURNEY TIME],Matches[TIMEBIN],$B52,Matches[SITE IN],BB$9,Matches[SITE OUT],BN$10),"-"),"-")</f>
        <v>2.3379629629626995E-3</v>
      </c>
      <c r="BP52" s="67">
        <f>IFERROR(IF(COUNTIFS(Matches[TIMEBIN],$B52,Matches[SITE IN],BB$9,Matches[SITE OUT],BN$10)&gt;0,_xlfn.MAXIFS(Matches[JOURNEY TIME],Matches[TIMEBIN],$B52,Matches[SITE IN],BB$9,Matches[SITE OUT],BN$10),"-"),"-")</f>
        <v>2.8703703703700789E-3</v>
      </c>
    </row>
    <row r="53" spans="2:68">
      <c r="B53" s="54" t="str">
        <v>16:15 - 16:30</v>
      </c>
      <c r="C53" s="55">
        <f>IFERROR(IF(COUNTIFS(Matches[TIMEBIN],$B53,Matches[SITE IN],C$9,Matches[SITE OUT],C$10)&gt;0,_xlfn.MINIFS(Matches[JOURNEY TIME],Matches[TIMEBIN],$B53,Matches[SITE IN],C$9,Matches[SITE OUT],C$10),"-"),"-")</f>
        <v>2.4305555555603764E-4</v>
      </c>
      <c r="D53" s="56">
        <f>IFERROR(IF(COUNTIFS(Matches[TIMEBIN],$B53,Matches[SITE IN],C$9,Matches[SITE OUT],C$10)&gt;0,AVERAGEIFS(Matches[JOURNEY TIME],Matches[TIMEBIN],$B53,Matches[SITE IN],C$9,Matches[SITE OUT],C$10),"-"),"-")</f>
        <v>2.713507625272351E-2</v>
      </c>
      <c r="E53" s="57">
        <f>IFERROR(IF(COUNTIFS(Matches[TIMEBIN],$B53,Matches[SITE IN],C$9,Matches[SITE OUT],C$10)&gt;0,_xlfn.MAXIFS(Matches[JOURNEY TIME],Matches[TIMEBIN],$B53,Matches[SITE IN],C$9,Matches[SITE OUT],C$10),"-"),"-")</f>
        <v>0.14556712962962992</v>
      </c>
      <c r="F53" s="58">
        <f>IFERROR(IF(COUNTIFS(Matches[TIMEBIN],$B53,Matches[SITE IN],C$9,Matches[SITE OUT],F$10)&gt;0,_xlfn.MINIFS(Matches[JOURNEY TIME],Matches[TIMEBIN],$B53,Matches[SITE IN],C$9,Matches[SITE OUT],F$10),"-"),"-")</f>
        <v>6.7129629629691934E-4</v>
      </c>
      <c r="G53" s="56">
        <f>IFERROR(IF(COUNTIFS(Matches[TIMEBIN],$B53,Matches[SITE IN],C$9,Matches[SITE OUT],F$10)&gt;0,AVERAGEIFS(Matches[JOURNEY TIME],Matches[TIMEBIN],$B53,Matches[SITE IN],C$9,Matches[SITE OUT],F$10),"-"),"-")</f>
        <v>5.3578317901234835E-3</v>
      </c>
      <c r="H53" s="57">
        <f>IFERROR(IF(COUNTIFS(Matches[TIMEBIN],$B53,Matches[SITE IN],C$9,Matches[SITE OUT],F$10)&gt;0,_xlfn.MAXIFS(Matches[JOURNEY TIME],Matches[TIMEBIN],$B53,Matches[SITE IN],C$9,Matches[SITE OUT],F$10),"-"),"-")</f>
        <v>4.3217592592592946E-2</v>
      </c>
      <c r="I53" s="58" t="str">
        <f>IFERROR(IF(COUNTIFS(Matches[TIMEBIN],$B53,Matches[SITE IN],C$9,Matches[SITE OUT],I$10)&gt;0,_xlfn.MINIFS(Matches[JOURNEY TIME],Matches[TIMEBIN],$B53,Matches[SITE IN],C$9,Matches[SITE OUT],I$10),"-"),"-")</f>
        <v>-</v>
      </c>
      <c r="J53" s="56" t="str">
        <f>IFERROR(IF(COUNTIFS(Matches[TIMEBIN],$B53,Matches[SITE IN],C$9,Matches[SITE OUT],I$10)&gt;0,AVERAGEIFS(Matches[JOURNEY TIME],Matches[TIMEBIN],$B53,Matches[SITE IN],C$9,Matches[SITE OUT],I$10),"-"),"-")</f>
        <v>-</v>
      </c>
      <c r="K53" s="57" t="str">
        <f>IFERROR(IF(COUNTIFS(Matches[TIMEBIN],$B53,Matches[SITE IN],C$9,Matches[SITE OUT],I$10)&gt;0,_xlfn.MAXIFS(Matches[JOURNEY TIME],Matches[TIMEBIN],$B53,Matches[SITE IN],C$9,Matches[SITE OUT],I$10),"-"),"-")</f>
        <v>-</v>
      </c>
      <c r="L53" s="58">
        <f>IFERROR(IF(COUNTIFS(Matches[TIMEBIN],$B53,Matches[SITE IN],C$9,Matches[SITE OUT],L$10)&gt;0,_xlfn.MINIFS(Matches[JOURNEY TIME],Matches[TIMEBIN],$B53,Matches[SITE IN],C$9,Matches[SITE OUT],L$10),"-"),"-")</f>
        <v>1.3425925925929505E-3</v>
      </c>
      <c r="M53" s="56">
        <f>IFERROR(IF(COUNTIFS(Matches[TIMEBIN],$B53,Matches[SITE IN],C$9,Matches[SITE OUT],L$10)&gt;0,AVERAGEIFS(Matches[JOURNEY TIME],Matches[TIMEBIN],$B53,Matches[SITE IN],C$9,Matches[SITE OUT],L$10),"-"),"-")</f>
        <v>1.2328703703703803E-2</v>
      </c>
      <c r="N53" s="57">
        <f>IFERROR(IF(COUNTIFS(Matches[TIMEBIN],$B53,Matches[SITE IN],C$9,Matches[SITE OUT],L$10)&gt;0,_xlfn.MAXIFS(Matches[JOURNEY TIME],Matches[TIMEBIN],$B53,Matches[SITE IN],C$9,Matches[SITE OUT],L$10),"-"),"-")</f>
        <v>5.2291666666667069E-2</v>
      </c>
      <c r="O53" s="58" t="str">
        <f>IFERROR(IF(COUNTIFS(Matches[TIMEBIN],$B53,Matches[SITE IN],C$9,Matches[SITE OUT],O$10)&gt;0,_xlfn.MINIFS(Matches[JOURNEY TIME],Matches[TIMEBIN],$B53,Matches[SITE IN],C$9,Matches[SITE OUT],O$10),"-"),"-")</f>
        <v>-</v>
      </c>
      <c r="P53" s="56" t="str">
        <f>IFERROR(IF(COUNTIFS(Matches[TIMEBIN],$B53,Matches[SITE IN],C$9,Matches[SITE OUT],O$10)&gt;0,AVERAGEIFS(Matches[JOURNEY TIME],Matches[TIMEBIN],$B53,Matches[SITE IN],C$9,Matches[SITE OUT],O$10),"-"),"-")</f>
        <v>-</v>
      </c>
      <c r="Q53" s="57" t="str">
        <f>IFERROR(IF(COUNTIFS(Matches[TIMEBIN],$B53,Matches[SITE IN],C$9,Matches[SITE OUT],O$10)&gt;0,_xlfn.MAXIFS(Matches[JOURNEY TIME],Matches[TIMEBIN],$B53,Matches[SITE IN],C$9,Matches[SITE OUT],O$10),"-"),"-")</f>
        <v>-</v>
      </c>
      <c r="R53" s="58">
        <f>IFERROR(IF(COUNTIFS(Matches[TIMEBIN],$B53,Matches[SITE IN],C$9,Matches[SITE OUT],R$10)&gt;0,_xlfn.MINIFS(Matches[JOURNEY TIME],Matches[TIMEBIN],$B53,Matches[SITE IN],C$9,Matches[SITE OUT],R$10),"-"),"-")</f>
        <v>1.3541666666659902E-3</v>
      </c>
      <c r="S53" s="56">
        <f>IFERROR(IF(COUNTIFS(Matches[TIMEBIN],$B53,Matches[SITE IN],C$9,Matches[SITE OUT],R$10)&gt;0,AVERAGEIFS(Matches[JOURNEY TIME],Matches[TIMEBIN],$B53,Matches[SITE IN],C$9,Matches[SITE OUT],R$10),"-"),"-")</f>
        <v>3.183159722222223E-2</v>
      </c>
      <c r="T53" s="59">
        <f>IFERROR(IF(COUNTIFS(Matches[TIMEBIN],$B53,Matches[SITE IN],C$9,Matches[SITE OUT],R$10)&gt;0,_xlfn.MAXIFS(Matches[JOURNEY TIME],Matches[TIMEBIN],$B53,Matches[SITE IN],C$9,Matches[SITE OUT],R$10),"-"),"-")</f>
        <v>0.12123842592592604</v>
      </c>
      <c r="U53" s="55" t="str">
        <f>IFERROR(IF(COUNTIFS(Matches[TIMEBIN],$B53,Matches[SITE IN],U$9,Matches[SITE OUT],U$10)&gt;0,_xlfn.MINIFS(Matches[JOURNEY TIME],Matches[TIMEBIN],$B53,Matches[SITE IN],U$9,Matches[SITE OUT],U$10),"-"),"-")</f>
        <v>-</v>
      </c>
      <c r="V53" s="56" t="str">
        <f>IFERROR(IF(COUNTIFS(Matches[TIMEBIN],$B53,Matches[SITE IN],U$9,Matches[SITE OUT],U$10)&gt;0,AVERAGEIFS(Matches[JOURNEY TIME],Matches[TIMEBIN],$B53,Matches[SITE IN],U$9,Matches[SITE OUT],U$10),"-"),"-")</f>
        <v>-</v>
      </c>
      <c r="W53" s="59" t="str">
        <f>IFERROR(IF(COUNTIFS(Matches[TIMEBIN],$B53,Matches[SITE IN],U$9,Matches[SITE OUT],U$10)&gt;0,_xlfn.MAXIFS(Matches[JOURNEY TIME],Matches[TIMEBIN],$B53,Matches[SITE IN],U$9,Matches[SITE OUT],U$10),"-"),"-")</f>
        <v>-</v>
      </c>
      <c r="X53" s="55">
        <f>IFERROR(IF(COUNTIFS(Matches[TIMEBIN],$B53,Matches[SITE IN],X$9,Matches[SITE OUT],X$10)&gt;0,_xlfn.MINIFS(Matches[JOURNEY TIME],Matches[TIMEBIN],$B53,Matches[SITE IN],X$9,Matches[SITE OUT],X$10),"-"),"-")</f>
        <v>2.3726851851859632E-3</v>
      </c>
      <c r="Y53" s="56">
        <f>IFERROR(IF(COUNTIFS(Matches[TIMEBIN],$B53,Matches[SITE IN],X$9,Matches[SITE OUT],X$10)&gt;0,AVERAGEIFS(Matches[JOURNEY TIME],Matches[TIMEBIN],$B53,Matches[SITE IN],X$9,Matches[SITE OUT],X$10),"-"),"-")</f>
        <v>0.11493055555555598</v>
      </c>
      <c r="Z53" s="57">
        <f>IFERROR(IF(COUNTIFS(Matches[TIMEBIN],$B53,Matches[SITE IN],X$9,Matches[SITE OUT],X$10)&gt;0,_xlfn.MAXIFS(Matches[JOURNEY TIME],Matches[TIMEBIN],$B53,Matches[SITE IN],X$9,Matches[SITE OUT],X$10),"-"),"-")</f>
        <v>0.227488425925926</v>
      </c>
      <c r="AA53" s="58">
        <f>IFERROR(IF(COUNTIFS(Matches[TIMEBIN],$B53,Matches[SITE IN],X$9,Matches[SITE OUT],AA$10)&gt;0,_xlfn.MINIFS(Matches[JOURNEY TIME],Matches[TIMEBIN],$B53,Matches[SITE IN],X$9,Matches[SITE OUT],AA$10),"-"),"-")</f>
        <v>6.3657407407402555E-4</v>
      </c>
      <c r="AB53" s="56">
        <f>IFERROR(IF(COUNTIFS(Matches[TIMEBIN],$B53,Matches[SITE IN],X$9,Matches[SITE OUT],AA$10)&gt;0,AVERAGEIFS(Matches[JOURNEY TIME],Matches[TIMEBIN],$B53,Matches[SITE IN],X$9,Matches[SITE OUT],AA$10),"-"),"-")</f>
        <v>2.4845679012346724E-3</v>
      </c>
      <c r="AC53" s="57">
        <f>IFERROR(IF(COUNTIFS(Matches[TIMEBIN],$B53,Matches[SITE IN],X$9,Matches[SITE OUT],AA$10)&gt;0,_xlfn.MAXIFS(Matches[JOURNEY TIME],Matches[TIMEBIN],$B53,Matches[SITE IN],X$9,Matches[SITE OUT],AA$10),"-"),"-")</f>
        <v>6.1574074074070007E-3</v>
      </c>
      <c r="AD53" s="58">
        <f>IFERROR(IF(COUNTIFS(Matches[TIMEBIN],$B53,Matches[SITE IN],X$9,Matches[SITE OUT],AD$10)&gt;0,_xlfn.MINIFS(Matches[JOURNEY TIME],Matches[TIMEBIN],$B53,Matches[SITE IN],X$9,Matches[SITE OUT],AD$10),"-"),"-")</f>
        <v>1.0185185185189738E-3</v>
      </c>
      <c r="AE53" s="56">
        <f>IFERROR(IF(COUNTIFS(Matches[TIMEBIN],$B53,Matches[SITE IN],X$9,Matches[SITE OUT],AD$10)&gt;0,AVERAGEIFS(Matches[JOURNEY TIME],Matches[TIMEBIN],$B53,Matches[SITE IN],X$9,Matches[SITE OUT],AD$10),"-"),"-")</f>
        <v>3.364583333333334E-2</v>
      </c>
      <c r="AF53" s="57">
        <f>IFERROR(IF(COUNTIFS(Matches[TIMEBIN],$B53,Matches[SITE IN],X$9,Matches[SITE OUT],AD$10)&gt;0,_xlfn.MAXIFS(Matches[JOURNEY TIME],Matches[TIMEBIN],$B53,Matches[SITE IN],X$9,Matches[SITE OUT],AD$10),"-"),"-")</f>
        <v>9.7407407407407054E-2</v>
      </c>
      <c r="AG53" s="58">
        <f>IFERROR(IF(COUNTIFS(Matches[TIMEBIN],$B53,Matches[SITE IN],X$9,Matches[SITE OUT],AG$10)&gt;0,_xlfn.MINIFS(Matches[JOURNEY TIME],Matches[TIMEBIN],$B53,Matches[SITE IN],X$9,Matches[SITE OUT],AG$10),"-"),"-")</f>
        <v>7.5231481481496942E-4</v>
      </c>
      <c r="AH53" s="56">
        <f>IFERROR(IF(COUNTIFS(Matches[TIMEBIN],$B53,Matches[SITE IN],X$9,Matches[SITE OUT],AG$10)&gt;0,AVERAGEIFS(Matches[JOURNEY TIME],Matches[TIMEBIN],$B53,Matches[SITE IN],X$9,Matches[SITE OUT],AG$10),"-"),"-")</f>
        <v>7.5231481481496942E-4</v>
      </c>
      <c r="AI53" s="57">
        <f>IFERROR(IF(COUNTIFS(Matches[TIMEBIN],$B53,Matches[SITE IN],X$9,Matches[SITE OUT],AG$10)&gt;0,_xlfn.MAXIFS(Matches[JOURNEY TIME],Matches[TIMEBIN],$B53,Matches[SITE IN],X$9,Matches[SITE OUT],AG$10),"-"),"-")</f>
        <v>7.5231481481496942E-4</v>
      </c>
      <c r="AJ53" s="56">
        <f>IFERROR(IF(COUNTIFS(Matches[TIMEBIN],$B53,Matches[SITE IN],X$9,Matches[SITE OUT],AJ$10)&gt;0,_xlfn.MINIFS(Matches[JOURNEY TIME],Matches[TIMEBIN],$B53,Matches[SITE IN],X$9,Matches[SITE OUT],AJ$10),"-"),"-")</f>
        <v>3.8773148148150138E-3</v>
      </c>
      <c r="AK53" s="56">
        <f>IFERROR(IF(COUNTIFS(Matches[TIMEBIN],$B53,Matches[SITE IN],X$9,Matches[SITE OUT],AJ$10)&gt;0,AVERAGEIFS(Matches[JOURNEY TIME],Matches[TIMEBIN],$B53,Matches[SITE IN],X$9,Matches[SITE OUT],AJ$10),"-"),"-")</f>
        <v>3.8773148148150138E-3</v>
      </c>
      <c r="AL53" s="59">
        <f>IFERROR(IF(COUNTIFS(Matches[TIMEBIN],$B53,Matches[SITE IN],X$9,Matches[SITE OUT],AJ$10)&gt;0,_xlfn.MAXIFS(Matches[JOURNEY TIME],Matches[TIMEBIN],$B53,Matches[SITE IN],X$9,Matches[SITE OUT],AJ$10),"-"),"-")</f>
        <v>3.8773148148150138E-3</v>
      </c>
      <c r="AM53" s="55">
        <f>IFERROR(IF(COUNTIFS(Matches[TIMEBIN],$B53,Matches[SITE IN],AM$9,Matches[SITE OUT],AM$10)&gt;0,_xlfn.MINIFS(Matches[JOURNEY TIME],Matches[TIMEBIN],$B53,Matches[SITE IN],AM$9,Matches[SITE OUT],AM$10),"-"),"-")</f>
        <v>6.122685185184995E-3</v>
      </c>
      <c r="AN53" s="56">
        <f>IFERROR(IF(COUNTIFS(Matches[TIMEBIN],$B53,Matches[SITE IN],AM$9,Matches[SITE OUT],AM$10)&gt;0,AVERAGEIFS(Matches[JOURNEY TIME],Matches[TIMEBIN],$B53,Matches[SITE IN],AM$9,Matches[SITE OUT],AM$10),"-"),"-")</f>
        <v>6.122685185184995E-3</v>
      </c>
      <c r="AO53" s="57">
        <f>IFERROR(IF(COUNTIFS(Matches[TIMEBIN],$B53,Matches[SITE IN],AM$9,Matches[SITE OUT],AM$10)&gt;0,_xlfn.MAXIFS(Matches[JOURNEY TIME],Matches[TIMEBIN],$B53,Matches[SITE IN],AM$9,Matches[SITE OUT],AM$10),"-"),"-")</f>
        <v>6.122685185184995E-3</v>
      </c>
      <c r="AP53" s="58">
        <f>IFERROR(IF(COUNTIFS(Matches[TIMEBIN],$B53,Matches[SITE IN],AM$9,Matches[SITE OUT],AP$10)&gt;0,_xlfn.MINIFS(Matches[JOURNEY TIME],Matches[TIMEBIN],$B53,Matches[SITE IN],AM$9,Matches[SITE OUT],AP$10),"-"),"-")</f>
        <v>8.9120370370399105E-4</v>
      </c>
      <c r="AQ53" s="56">
        <f>IFERROR(IF(COUNTIFS(Matches[TIMEBIN],$B53,Matches[SITE IN],AM$9,Matches[SITE OUT],AP$10)&gt;0,AVERAGEIFS(Matches[JOURNEY TIME],Matches[TIMEBIN],$B53,Matches[SITE IN],AM$9,Matches[SITE OUT],AP$10),"-"),"-")</f>
        <v>8.9120370370399105E-4</v>
      </c>
      <c r="AR53" s="57">
        <f>IFERROR(IF(COUNTIFS(Matches[TIMEBIN],$B53,Matches[SITE IN],AM$9,Matches[SITE OUT],AP$10)&gt;0,_xlfn.MAXIFS(Matches[JOURNEY TIME],Matches[TIMEBIN],$B53,Matches[SITE IN],AM$9,Matches[SITE OUT],AP$10),"-"),"-")</f>
        <v>8.9120370370399105E-4</v>
      </c>
      <c r="AS53" s="58">
        <f>IFERROR(IF(COUNTIFS(Matches[TIMEBIN],$B53,Matches[SITE IN],AM$9,Matches[SITE OUT],AS$10)&gt;0,_xlfn.MINIFS(Matches[JOURNEY TIME],Matches[TIMEBIN],$B53,Matches[SITE IN],AM$9,Matches[SITE OUT],AS$10),"-"),"-")</f>
        <v>5.4861111111109695E-3</v>
      </c>
      <c r="AT53" s="56">
        <f>IFERROR(IF(COUNTIFS(Matches[TIMEBIN],$B53,Matches[SITE IN],AM$9,Matches[SITE OUT],AS$10)&gt;0,AVERAGEIFS(Matches[JOURNEY TIME],Matches[TIMEBIN],$B53,Matches[SITE IN],AM$9,Matches[SITE OUT],AS$10),"-"),"-")</f>
        <v>0.11820023148148101</v>
      </c>
      <c r="AU53" s="57">
        <f>IFERROR(IF(COUNTIFS(Matches[TIMEBIN],$B53,Matches[SITE IN],AM$9,Matches[SITE OUT],AS$10)&gt;0,_xlfn.MAXIFS(Matches[JOURNEY TIME],Matches[TIMEBIN],$B53,Matches[SITE IN],AM$9,Matches[SITE OUT],AS$10),"-"),"-")</f>
        <v>0.23091435185185105</v>
      </c>
      <c r="AV53" s="58">
        <f>IFERROR(IF(COUNTIFS(Matches[TIMEBIN],$B53,Matches[SITE IN],AM$9,Matches[SITE OUT],AV$10)&gt;0,_xlfn.MINIFS(Matches[JOURNEY TIME],Matches[TIMEBIN],$B53,Matches[SITE IN],AM$9,Matches[SITE OUT],AV$10),"-"),"-")</f>
        <v>1.4583333333340054E-3</v>
      </c>
      <c r="AW53" s="56">
        <f>IFERROR(IF(COUNTIFS(Matches[TIMEBIN],$B53,Matches[SITE IN],AM$9,Matches[SITE OUT],AV$10)&gt;0,AVERAGEIFS(Matches[JOURNEY TIME],Matches[TIMEBIN],$B53,Matches[SITE IN],AM$9,Matches[SITE OUT],AV$10),"-"),"-")</f>
        <v>1.4699074074079888E-3</v>
      </c>
      <c r="AX53" s="57">
        <f>IFERROR(IF(COUNTIFS(Matches[TIMEBIN],$B53,Matches[SITE IN],AM$9,Matches[SITE OUT],AV$10)&gt;0,_xlfn.MAXIFS(Matches[JOURNEY TIME],Matches[TIMEBIN],$B53,Matches[SITE IN],AM$9,Matches[SITE OUT],AV$10),"-"),"-")</f>
        <v>1.4814814814819721E-3</v>
      </c>
      <c r="AY53" s="56">
        <f>IFERROR(IF(COUNTIFS(Matches[TIMEBIN],$B53,Matches[SITE IN],AM$9,Matches[SITE OUT],AY$10)&gt;0,_xlfn.MINIFS(Matches[JOURNEY TIME],Matches[TIMEBIN],$B53,Matches[SITE IN],AM$9,Matches[SITE OUT],AY$10),"-"),"-")</f>
        <v>2.0023148148149428E-3</v>
      </c>
      <c r="AZ53" s="56">
        <f>IFERROR(IF(COUNTIFS(Matches[TIMEBIN],$B53,Matches[SITE IN],AM$9,Matches[SITE OUT],AY$10)&gt;0,AVERAGEIFS(Matches[JOURNEY TIME],Matches[TIMEBIN],$B53,Matches[SITE IN],AM$9,Matches[SITE OUT],AY$10),"-"),"-")</f>
        <v>9.9479166666666632E-2</v>
      </c>
      <c r="BA53" s="59">
        <f>IFERROR(IF(COUNTIFS(Matches[TIMEBIN],$B53,Matches[SITE IN],AM$9,Matches[SITE OUT],AY$10)&gt;0,_xlfn.MAXIFS(Matches[JOURNEY TIME],Matches[TIMEBIN],$B53,Matches[SITE IN],AM$9,Matches[SITE OUT],AY$10),"-"),"-")</f>
        <v>0.213981481481481</v>
      </c>
      <c r="BB53" s="55">
        <f>IFERROR(IF(COUNTIFS(Matches[TIMEBIN],$B53,Matches[SITE IN],BB$9,Matches[SITE OUT],BB$10)&gt;0,_xlfn.MINIFS(Matches[JOURNEY TIME],Matches[TIMEBIN],$B53,Matches[SITE IN],BB$9,Matches[SITE OUT],BB$10),"-"),"-")</f>
        <v>2.1990740740696069E-4</v>
      </c>
      <c r="BC53" s="56">
        <f>IFERROR(IF(COUNTIFS(Matches[TIMEBIN],$B53,Matches[SITE IN],BB$9,Matches[SITE OUT],BB$10)&gt;0,AVERAGEIFS(Matches[JOURNEY TIME],Matches[TIMEBIN],$B53,Matches[SITE IN],BB$9,Matches[SITE OUT],BB$10),"-"),"-")</f>
        <v>3.8753858024688226E-3</v>
      </c>
      <c r="BD53" s="57">
        <f>IFERROR(IF(COUNTIFS(Matches[TIMEBIN],$B53,Matches[SITE IN],BB$9,Matches[SITE OUT],BB$10)&gt;0,_xlfn.MAXIFS(Matches[JOURNEY TIME],Matches[TIMEBIN],$B53,Matches[SITE IN],BB$9,Matches[SITE OUT],BB$10),"-"),"-")</f>
        <v>1.5787037037036988E-2</v>
      </c>
      <c r="BE53" s="58">
        <f>IFERROR(IF(COUNTIFS(Matches[TIMEBIN],$B53,Matches[SITE IN],BB$9,Matches[SITE OUT],BE$10)&gt;0,_xlfn.MINIFS(Matches[JOURNEY TIME],Matches[TIMEBIN],$B53,Matches[SITE IN],BB$9,Matches[SITE OUT],BE$10),"-"),"-")</f>
        <v>1.8171296296289885E-3</v>
      </c>
      <c r="BF53" s="56">
        <f>IFERROR(IF(COUNTIFS(Matches[TIMEBIN],$B53,Matches[SITE IN],BB$9,Matches[SITE OUT],BE$10)&gt;0,AVERAGEIFS(Matches[JOURNEY TIME],Matches[TIMEBIN],$B53,Matches[SITE IN],BB$9,Matches[SITE OUT],BE$10),"-"),"-")</f>
        <v>1.8171296296289885E-3</v>
      </c>
      <c r="BG53" s="57">
        <f>IFERROR(IF(COUNTIFS(Matches[TIMEBIN],$B53,Matches[SITE IN],BB$9,Matches[SITE OUT],BE$10)&gt;0,_xlfn.MAXIFS(Matches[JOURNEY TIME],Matches[TIMEBIN],$B53,Matches[SITE IN],BB$9,Matches[SITE OUT],BE$10),"-"),"-")</f>
        <v>1.8171296296289885E-3</v>
      </c>
      <c r="BH53" s="58">
        <f>IFERROR(IF(COUNTIFS(Matches[TIMEBIN],$B53,Matches[SITE IN],BB$9,Matches[SITE OUT],BH$10)&gt;0,_xlfn.MINIFS(Matches[JOURNEY TIME],Matches[TIMEBIN],$B53,Matches[SITE IN],BB$9,Matches[SITE OUT],BH$10),"-"),"-")</f>
        <v>4.5138888888895945E-4</v>
      </c>
      <c r="BI53" s="56">
        <f>IFERROR(IF(COUNTIFS(Matches[TIMEBIN],$B53,Matches[SITE IN],BB$9,Matches[SITE OUT],BH$10)&gt;0,AVERAGEIFS(Matches[JOURNEY TIME],Matches[TIMEBIN],$B53,Matches[SITE IN],BB$9,Matches[SITE OUT],BH$10),"-"),"-")</f>
        <v>2.7060185185185937E-3</v>
      </c>
      <c r="BJ53" s="57">
        <f>IFERROR(IF(COUNTIFS(Matches[TIMEBIN],$B53,Matches[SITE IN],BB$9,Matches[SITE OUT],BH$10)&gt;0,_xlfn.MAXIFS(Matches[JOURNEY TIME],Matches[TIMEBIN],$B53,Matches[SITE IN],BB$9,Matches[SITE OUT],BH$10),"-"),"-")</f>
        <v>1.1087962962962994E-2</v>
      </c>
      <c r="BK53" s="58" t="str">
        <f>IFERROR(IF(COUNTIFS(Matches[TIMEBIN],$B53,Matches[SITE IN],BB$9,Matches[SITE OUT],BK$10)&gt;0,_xlfn.MINIFS(Matches[JOURNEY TIME],Matches[TIMEBIN],$B53,Matches[SITE IN],BB$9,Matches[SITE OUT],BK$10),"-"),"-")</f>
        <v>-</v>
      </c>
      <c r="BL53" s="56" t="str">
        <f>IFERROR(IF(COUNTIFS(Matches[TIMEBIN],$B53,Matches[SITE IN],BB$9,Matches[SITE OUT],BK$10)&gt;0,AVERAGEIFS(Matches[JOURNEY TIME],Matches[TIMEBIN],$B53,Matches[SITE IN],BB$9,Matches[SITE OUT],BK$10),"-"),"-")</f>
        <v>-</v>
      </c>
      <c r="BM53" s="57" t="str">
        <f>IFERROR(IF(COUNTIFS(Matches[TIMEBIN],$B53,Matches[SITE IN],BB$9,Matches[SITE OUT],BK$10)&gt;0,_xlfn.MAXIFS(Matches[JOURNEY TIME],Matches[TIMEBIN],$B53,Matches[SITE IN],BB$9,Matches[SITE OUT],BK$10),"-"),"-")</f>
        <v>-</v>
      </c>
      <c r="BN53" s="56">
        <f>IFERROR(IF(COUNTIFS(Matches[TIMEBIN],$B53,Matches[SITE IN],BB$9,Matches[SITE OUT],BN$10)&gt;0,_xlfn.MINIFS(Matches[JOURNEY TIME],Matches[TIMEBIN],$B53,Matches[SITE IN],BB$9,Matches[SITE OUT],BN$10),"-"),"-")</f>
        <v>1.7361111111202643E-4</v>
      </c>
      <c r="BO53" s="56">
        <f>IFERROR(IF(COUNTIFS(Matches[TIMEBIN],$B53,Matches[SITE IN],BB$9,Matches[SITE OUT],BN$10)&gt;0,AVERAGEIFS(Matches[JOURNEY TIME],Matches[TIMEBIN],$B53,Matches[SITE IN],BB$9,Matches[SITE OUT],BN$10),"-"),"-")</f>
        <v>1.7361111111202643E-4</v>
      </c>
      <c r="BP53" s="60">
        <f>IFERROR(IF(COUNTIFS(Matches[TIMEBIN],$B53,Matches[SITE IN],BB$9,Matches[SITE OUT],BN$10)&gt;0,_xlfn.MAXIFS(Matches[JOURNEY TIME],Matches[TIMEBIN],$B53,Matches[SITE IN],BB$9,Matches[SITE OUT],BN$10),"-"),"-")</f>
        <v>1.7361111111202643E-4</v>
      </c>
    </row>
    <row r="54" spans="2:68">
      <c r="B54" s="61" t="str">
        <v>16:30 - 16:45</v>
      </c>
      <c r="C54" s="62">
        <f>IFERROR(IF(COUNTIFS(Matches[TIMEBIN],$B54,Matches[SITE IN],C$9,Matches[SITE OUT],C$10)&gt;0,_xlfn.MINIFS(Matches[JOURNEY TIME],Matches[TIMEBIN],$B54,Matches[SITE IN],C$9,Matches[SITE OUT],C$10),"-"),"-")</f>
        <v>1.0416666666601682E-4</v>
      </c>
      <c r="D54" s="63">
        <f>IFERROR(IF(COUNTIFS(Matches[TIMEBIN],$B54,Matches[SITE IN],C$9,Matches[SITE OUT],C$10)&gt;0,AVERAGEIFS(Matches[JOURNEY TIME],Matches[TIMEBIN],$B54,Matches[SITE IN],C$9,Matches[SITE OUT],C$10),"-"),"-")</f>
        <v>2.410300925925939E-2</v>
      </c>
      <c r="E54" s="64">
        <f>IFERROR(IF(COUNTIFS(Matches[TIMEBIN],$B54,Matches[SITE IN],C$9,Matches[SITE OUT],C$10)&gt;0,_xlfn.MAXIFS(Matches[JOURNEY TIME],Matches[TIMEBIN],$B54,Matches[SITE IN],C$9,Matches[SITE OUT],C$10),"-"),"-")</f>
        <v>0.20950231481481496</v>
      </c>
      <c r="F54" s="65">
        <f>IFERROR(IF(COUNTIFS(Matches[TIMEBIN],$B54,Matches[SITE IN],C$9,Matches[SITE OUT],F$10)&gt;0,_xlfn.MINIFS(Matches[JOURNEY TIME],Matches[TIMEBIN],$B54,Matches[SITE IN],C$9,Matches[SITE OUT],F$10),"-"),"-")</f>
        <v>6.5972222222199228E-4</v>
      </c>
      <c r="G54" s="63">
        <f>IFERROR(IF(COUNTIFS(Matches[TIMEBIN],$B54,Matches[SITE IN],C$9,Matches[SITE OUT],F$10)&gt;0,AVERAGEIFS(Matches[JOURNEY TIME],Matches[TIMEBIN],$B54,Matches[SITE IN],C$9,Matches[SITE OUT],F$10),"-"),"-")</f>
        <v>2.3540277777777851E-2</v>
      </c>
      <c r="H54" s="64">
        <f>IFERROR(IF(COUNTIFS(Matches[TIMEBIN],$B54,Matches[SITE IN],C$9,Matches[SITE OUT],F$10)&gt;0,_xlfn.MAXIFS(Matches[JOURNEY TIME],Matches[TIMEBIN],$B54,Matches[SITE IN],C$9,Matches[SITE OUT],F$10),"-"),"-")</f>
        <v>0.13261574074074101</v>
      </c>
      <c r="I54" s="65" t="str">
        <f>IFERROR(IF(COUNTIFS(Matches[TIMEBIN],$B54,Matches[SITE IN],C$9,Matches[SITE OUT],I$10)&gt;0,_xlfn.MINIFS(Matches[JOURNEY TIME],Matches[TIMEBIN],$B54,Matches[SITE IN],C$9,Matches[SITE OUT],I$10),"-"),"-")</f>
        <v>-</v>
      </c>
      <c r="J54" s="63" t="str">
        <f>IFERROR(IF(COUNTIFS(Matches[TIMEBIN],$B54,Matches[SITE IN],C$9,Matches[SITE OUT],I$10)&gt;0,AVERAGEIFS(Matches[JOURNEY TIME],Matches[TIMEBIN],$B54,Matches[SITE IN],C$9,Matches[SITE OUT],I$10),"-"),"-")</f>
        <v>-</v>
      </c>
      <c r="K54" s="64" t="str">
        <f>IFERROR(IF(COUNTIFS(Matches[TIMEBIN],$B54,Matches[SITE IN],C$9,Matches[SITE OUT],I$10)&gt;0,_xlfn.MAXIFS(Matches[JOURNEY TIME],Matches[TIMEBIN],$B54,Matches[SITE IN],C$9,Matches[SITE OUT],I$10),"-"),"-")</f>
        <v>-</v>
      </c>
      <c r="L54" s="65">
        <f>IFERROR(IF(COUNTIFS(Matches[TIMEBIN],$B54,Matches[SITE IN],C$9,Matches[SITE OUT],L$10)&gt;0,_xlfn.MINIFS(Matches[JOURNEY TIME],Matches[TIMEBIN],$B54,Matches[SITE IN],C$9,Matches[SITE OUT],L$10),"-"),"-")</f>
        <v>1.3541666666669894E-3</v>
      </c>
      <c r="M54" s="63">
        <f>IFERROR(IF(COUNTIFS(Matches[TIMEBIN],$B54,Matches[SITE IN],C$9,Matches[SITE OUT],L$10)&gt;0,AVERAGEIFS(Matches[JOURNEY TIME],Matches[TIMEBIN],$B54,Matches[SITE IN],C$9,Matches[SITE OUT],L$10),"-"),"-")</f>
        <v>8.5949074074074136E-2</v>
      </c>
      <c r="N54" s="64">
        <f>IFERROR(IF(COUNTIFS(Matches[TIMEBIN],$B54,Matches[SITE IN],C$9,Matches[SITE OUT],L$10)&gt;0,_xlfn.MAXIFS(Matches[JOURNEY TIME],Matches[TIMEBIN],$B54,Matches[SITE IN],C$9,Matches[SITE OUT],L$10),"-"),"-")</f>
        <v>0.26017361111111093</v>
      </c>
      <c r="O54" s="65">
        <f>IFERROR(IF(COUNTIFS(Matches[TIMEBIN],$B54,Matches[SITE IN],C$9,Matches[SITE OUT],O$10)&gt;0,_xlfn.MINIFS(Matches[JOURNEY TIME],Matches[TIMEBIN],$B54,Matches[SITE IN],C$9,Matches[SITE OUT],O$10),"-"),"-")</f>
        <v>2.893518518519711E-4</v>
      </c>
      <c r="P54" s="63">
        <f>IFERROR(IF(COUNTIFS(Matches[TIMEBIN],$B54,Matches[SITE IN],C$9,Matches[SITE OUT],O$10)&gt;0,AVERAGEIFS(Matches[JOURNEY TIME],Matches[TIMEBIN],$B54,Matches[SITE IN],C$9,Matches[SITE OUT],O$10),"-"),"-")</f>
        <v>0.10551504629629624</v>
      </c>
      <c r="Q54" s="64">
        <f>IFERROR(IF(COUNTIFS(Matches[TIMEBIN],$B54,Matches[SITE IN],C$9,Matches[SITE OUT],O$10)&gt;0,_xlfn.MAXIFS(Matches[JOURNEY TIME],Matches[TIMEBIN],$B54,Matches[SITE IN],C$9,Matches[SITE OUT],O$10),"-"),"-")</f>
        <v>0.305150462962963</v>
      </c>
      <c r="R54" s="65">
        <f>IFERROR(IF(COUNTIFS(Matches[TIMEBIN],$B54,Matches[SITE IN],C$9,Matches[SITE OUT],R$10)&gt;0,_xlfn.MINIFS(Matches[JOURNEY TIME],Matches[TIMEBIN],$B54,Matches[SITE IN],C$9,Matches[SITE OUT],R$10),"-"),"-")</f>
        <v>2.6157407407410016E-3</v>
      </c>
      <c r="S54" s="63">
        <f>IFERROR(IF(COUNTIFS(Matches[TIMEBIN],$B54,Matches[SITE IN],C$9,Matches[SITE OUT],R$10)&gt;0,AVERAGEIFS(Matches[JOURNEY TIME],Matches[TIMEBIN],$B54,Matches[SITE IN],C$9,Matches[SITE OUT],R$10),"-"),"-")</f>
        <v>2.8124999999999956E-3</v>
      </c>
      <c r="T54" s="66">
        <f>IFERROR(IF(COUNTIFS(Matches[TIMEBIN],$B54,Matches[SITE IN],C$9,Matches[SITE OUT],R$10)&gt;0,_xlfn.MAXIFS(Matches[JOURNEY TIME],Matches[TIMEBIN],$B54,Matches[SITE IN],C$9,Matches[SITE OUT],R$10),"-"),"-")</f>
        <v>3.0092592592589895E-3</v>
      </c>
      <c r="U54" s="62" t="str">
        <f>IFERROR(IF(COUNTIFS(Matches[TIMEBIN],$B54,Matches[SITE IN],U$9,Matches[SITE OUT],U$10)&gt;0,_xlfn.MINIFS(Matches[JOURNEY TIME],Matches[TIMEBIN],$B54,Matches[SITE IN],U$9,Matches[SITE OUT],U$10),"-"),"-")</f>
        <v>-</v>
      </c>
      <c r="V54" s="63" t="str">
        <f>IFERROR(IF(COUNTIFS(Matches[TIMEBIN],$B54,Matches[SITE IN],U$9,Matches[SITE OUT],U$10)&gt;0,AVERAGEIFS(Matches[JOURNEY TIME],Matches[TIMEBIN],$B54,Matches[SITE IN],U$9,Matches[SITE OUT],U$10),"-"),"-")</f>
        <v>-</v>
      </c>
      <c r="W54" s="66" t="str">
        <f>IFERROR(IF(COUNTIFS(Matches[TIMEBIN],$B54,Matches[SITE IN],U$9,Matches[SITE OUT],U$10)&gt;0,_xlfn.MAXIFS(Matches[JOURNEY TIME],Matches[TIMEBIN],$B54,Matches[SITE IN],U$9,Matches[SITE OUT],U$10),"-"),"-")</f>
        <v>-</v>
      </c>
      <c r="X54" s="62">
        <f>IFERROR(IF(COUNTIFS(Matches[TIMEBIN],$B54,Matches[SITE IN],X$9,Matches[SITE OUT],X$10)&gt;0,_xlfn.MINIFS(Matches[JOURNEY TIME],Matches[TIMEBIN],$B54,Matches[SITE IN],X$9,Matches[SITE OUT],X$10),"-"),"-")</f>
        <v>1.2384259259259345E-3</v>
      </c>
      <c r="Y54" s="63">
        <f>IFERROR(IF(COUNTIFS(Matches[TIMEBIN],$B54,Matches[SITE IN],X$9,Matches[SITE OUT],X$10)&gt;0,AVERAGEIFS(Matches[JOURNEY TIME],Matches[TIMEBIN],$B54,Matches[SITE IN],X$9,Matches[SITE OUT],X$10),"-"),"-")</f>
        <v>2.2183641975306312E-3</v>
      </c>
      <c r="Z54" s="64">
        <f>IFERROR(IF(COUNTIFS(Matches[TIMEBIN],$B54,Matches[SITE IN],X$9,Matches[SITE OUT],X$10)&gt;0,_xlfn.MAXIFS(Matches[JOURNEY TIME],Matches[TIMEBIN],$B54,Matches[SITE IN],X$9,Matches[SITE OUT],X$10),"-"),"-")</f>
        <v>3.3217592592589273E-3</v>
      </c>
      <c r="AA54" s="65">
        <f>IFERROR(IF(COUNTIFS(Matches[TIMEBIN],$B54,Matches[SITE IN],X$9,Matches[SITE OUT],AA$10)&gt;0,_xlfn.MINIFS(Matches[JOURNEY TIME],Matches[TIMEBIN],$B54,Matches[SITE IN],X$9,Matches[SITE OUT],AA$10),"-"),"-")</f>
        <v>7.5231481481496942E-4</v>
      </c>
      <c r="AB54" s="63">
        <f>IFERROR(IF(COUNTIFS(Matches[TIMEBIN],$B54,Matches[SITE IN],X$9,Matches[SITE OUT],AA$10)&gt;0,AVERAGEIFS(Matches[JOURNEY TIME],Matches[TIMEBIN],$B54,Matches[SITE IN],X$9,Matches[SITE OUT],AA$10),"-"),"-")</f>
        <v>1.2818287037039966E-3</v>
      </c>
      <c r="AC54" s="64">
        <f>IFERROR(IF(COUNTIFS(Matches[TIMEBIN],$B54,Matches[SITE IN],X$9,Matches[SITE OUT],AA$10)&gt;0,_xlfn.MAXIFS(Matches[JOURNEY TIME],Matches[TIMEBIN],$B54,Matches[SITE IN],X$9,Matches[SITE OUT],AA$10),"-"),"-")</f>
        <v>1.8634259259260322E-3</v>
      </c>
      <c r="AD54" s="65">
        <f>IFERROR(IF(COUNTIFS(Matches[TIMEBIN],$B54,Matches[SITE IN],X$9,Matches[SITE OUT],AD$10)&gt;0,_xlfn.MINIFS(Matches[JOURNEY TIME],Matches[TIMEBIN],$B54,Matches[SITE IN],X$9,Matches[SITE OUT],AD$10),"-"),"-")</f>
        <v>4.6620370370370035E-2</v>
      </c>
      <c r="AE54" s="63">
        <f>IFERROR(IF(COUNTIFS(Matches[TIMEBIN],$B54,Matches[SITE IN],X$9,Matches[SITE OUT],AD$10)&gt;0,AVERAGEIFS(Matches[JOURNEY TIME],Matches[TIMEBIN],$B54,Matches[SITE IN],X$9,Matches[SITE OUT],AD$10),"-"),"-")</f>
        <v>4.6620370370370035E-2</v>
      </c>
      <c r="AF54" s="64">
        <f>IFERROR(IF(COUNTIFS(Matches[TIMEBIN],$B54,Matches[SITE IN],X$9,Matches[SITE OUT],AD$10)&gt;0,_xlfn.MAXIFS(Matches[JOURNEY TIME],Matches[TIMEBIN],$B54,Matches[SITE IN],X$9,Matches[SITE OUT],AD$10),"-"),"-")</f>
        <v>4.6620370370370035E-2</v>
      </c>
      <c r="AG54" s="65" t="str">
        <f>IFERROR(IF(COUNTIFS(Matches[TIMEBIN],$B54,Matches[SITE IN],X$9,Matches[SITE OUT],AG$10)&gt;0,_xlfn.MINIFS(Matches[JOURNEY TIME],Matches[TIMEBIN],$B54,Matches[SITE IN],X$9,Matches[SITE OUT],AG$10),"-"),"-")</f>
        <v>-</v>
      </c>
      <c r="AH54" s="63" t="str">
        <f>IFERROR(IF(COUNTIFS(Matches[TIMEBIN],$B54,Matches[SITE IN],X$9,Matches[SITE OUT],AG$10)&gt;0,AVERAGEIFS(Matches[JOURNEY TIME],Matches[TIMEBIN],$B54,Matches[SITE IN],X$9,Matches[SITE OUT],AG$10),"-"),"-")</f>
        <v>-</v>
      </c>
      <c r="AI54" s="64" t="str">
        <f>IFERROR(IF(COUNTIFS(Matches[TIMEBIN],$B54,Matches[SITE IN],X$9,Matches[SITE OUT],AG$10)&gt;0,_xlfn.MAXIFS(Matches[JOURNEY TIME],Matches[TIMEBIN],$B54,Matches[SITE IN],X$9,Matches[SITE OUT],AG$10),"-"),"-")</f>
        <v>-</v>
      </c>
      <c r="AJ54" s="63" t="str">
        <f>IFERROR(IF(COUNTIFS(Matches[TIMEBIN],$B54,Matches[SITE IN],X$9,Matches[SITE OUT],AJ$10)&gt;0,_xlfn.MINIFS(Matches[JOURNEY TIME],Matches[TIMEBIN],$B54,Matches[SITE IN],X$9,Matches[SITE OUT],AJ$10),"-"),"-")</f>
        <v>-</v>
      </c>
      <c r="AK54" s="63" t="str">
        <f>IFERROR(IF(COUNTIFS(Matches[TIMEBIN],$B54,Matches[SITE IN],X$9,Matches[SITE OUT],AJ$10)&gt;0,AVERAGEIFS(Matches[JOURNEY TIME],Matches[TIMEBIN],$B54,Matches[SITE IN],X$9,Matches[SITE OUT],AJ$10),"-"),"-")</f>
        <v>-</v>
      </c>
      <c r="AL54" s="66" t="str">
        <f>IFERROR(IF(COUNTIFS(Matches[TIMEBIN],$B54,Matches[SITE IN],X$9,Matches[SITE OUT],AJ$10)&gt;0,_xlfn.MAXIFS(Matches[JOURNEY TIME],Matches[TIMEBIN],$B54,Matches[SITE IN],X$9,Matches[SITE OUT],AJ$10),"-"),"-")</f>
        <v>-</v>
      </c>
      <c r="AM54" s="62" t="str">
        <f>IFERROR(IF(COUNTIFS(Matches[TIMEBIN],$B54,Matches[SITE IN],AM$9,Matches[SITE OUT],AM$10)&gt;0,_xlfn.MINIFS(Matches[JOURNEY TIME],Matches[TIMEBIN],$B54,Matches[SITE IN],AM$9,Matches[SITE OUT],AM$10),"-"),"-")</f>
        <v>-</v>
      </c>
      <c r="AN54" s="63" t="str">
        <f>IFERROR(IF(COUNTIFS(Matches[TIMEBIN],$B54,Matches[SITE IN],AM$9,Matches[SITE OUT],AM$10)&gt;0,AVERAGEIFS(Matches[JOURNEY TIME],Matches[TIMEBIN],$B54,Matches[SITE IN],AM$9,Matches[SITE OUT],AM$10),"-"),"-")</f>
        <v>-</v>
      </c>
      <c r="AO54" s="64" t="str">
        <f>IFERROR(IF(COUNTIFS(Matches[TIMEBIN],$B54,Matches[SITE IN],AM$9,Matches[SITE OUT],AM$10)&gt;0,_xlfn.MAXIFS(Matches[JOURNEY TIME],Matches[TIMEBIN],$B54,Matches[SITE IN],AM$9,Matches[SITE OUT],AM$10),"-"),"-")</f>
        <v>-</v>
      </c>
      <c r="AP54" s="65" t="str">
        <f>IFERROR(IF(COUNTIFS(Matches[TIMEBIN],$B54,Matches[SITE IN],AM$9,Matches[SITE OUT],AP$10)&gt;0,_xlfn.MINIFS(Matches[JOURNEY TIME],Matches[TIMEBIN],$B54,Matches[SITE IN],AM$9,Matches[SITE OUT],AP$10),"-"),"-")</f>
        <v>-</v>
      </c>
      <c r="AQ54" s="63" t="str">
        <f>IFERROR(IF(COUNTIFS(Matches[TIMEBIN],$B54,Matches[SITE IN],AM$9,Matches[SITE OUT],AP$10)&gt;0,AVERAGEIFS(Matches[JOURNEY TIME],Matches[TIMEBIN],$B54,Matches[SITE IN],AM$9,Matches[SITE OUT],AP$10),"-"),"-")</f>
        <v>-</v>
      </c>
      <c r="AR54" s="64" t="str">
        <f>IFERROR(IF(COUNTIFS(Matches[TIMEBIN],$B54,Matches[SITE IN],AM$9,Matches[SITE OUT],AP$10)&gt;0,_xlfn.MAXIFS(Matches[JOURNEY TIME],Matches[TIMEBIN],$B54,Matches[SITE IN],AM$9,Matches[SITE OUT],AP$10),"-"),"-")</f>
        <v>-</v>
      </c>
      <c r="AS54" s="65">
        <f>IFERROR(IF(COUNTIFS(Matches[TIMEBIN],$B54,Matches[SITE IN],AM$9,Matches[SITE OUT],AS$10)&gt;0,_xlfn.MINIFS(Matches[JOURNEY TIME],Matches[TIMEBIN],$B54,Matches[SITE IN],AM$9,Matches[SITE OUT],AS$10),"-"),"-")</f>
        <v>6.5972222222199228E-4</v>
      </c>
      <c r="AT54" s="63">
        <f>IFERROR(IF(COUNTIFS(Matches[TIMEBIN],$B54,Matches[SITE IN],AM$9,Matches[SITE OUT],AS$10)&gt;0,AVERAGEIFS(Matches[JOURNEY TIME],Matches[TIMEBIN],$B54,Matches[SITE IN],AM$9,Matches[SITE OUT],AS$10),"-"),"-")</f>
        <v>6.5972222222199228E-4</v>
      </c>
      <c r="AU54" s="64">
        <f>IFERROR(IF(COUNTIFS(Matches[TIMEBIN],$B54,Matches[SITE IN],AM$9,Matches[SITE OUT],AS$10)&gt;0,_xlfn.MAXIFS(Matches[JOURNEY TIME],Matches[TIMEBIN],$B54,Matches[SITE IN],AM$9,Matches[SITE OUT],AS$10),"-"),"-")</f>
        <v>6.5972222222199228E-4</v>
      </c>
      <c r="AV54" s="65">
        <f>IFERROR(IF(COUNTIFS(Matches[TIMEBIN],$B54,Matches[SITE IN],AM$9,Matches[SITE OUT],AV$10)&gt;0,_xlfn.MINIFS(Matches[JOURNEY TIME],Matches[TIMEBIN],$B54,Matches[SITE IN],AM$9,Matches[SITE OUT],AV$10),"-"),"-")</f>
        <v>1.9675925925899396E-4</v>
      </c>
      <c r="AW54" s="63">
        <f>IFERROR(IF(COUNTIFS(Matches[TIMEBIN],$B54,Matches[SITE IN],AM$9,Matches[SITE OUT],AV$10)&gt;0,AVERAGEIFS(Matches[JOURNEY TIME],Matches[TIMEBIN],$B54,Matches[SITE IN],AM$9,Matches[SITE OUT],AV$10),"-"),"-")</f>
        <v>8.5771604938271628E-2</v>
      </c>
      <c r="AX54" s="64">
        <f>IFERROR(IF(COUNTIFS(Matches[TIMEBIN],$B54,Matches[SITE IN],AM$9,Matches[SITE OUT],AV$10)&gt;0,_xlfn.MAXIFS(Matches[JOURNEY TIME],Matches[TIMEBIN],$B54,Matches[SITE IN],AM$9,Matches[SITE OUT],AV$10),"-"),"-")</f>
        <v>0.25425925925925896</v>
      </c>
      <c r="AY54" s="63">
        <f>IFERROR(IF(COUNTIFS(Matches[TIMEBIN],$B54,Matches[SITE IN],AM$9,Matches[SITE OUT],AY$10)&gt;0,_xlfn.MINIFS(Matches[JOURNEY TIME],Matches[TIMEBIN],$B54,Matches[SITE IN],AM$9,Matches[SITE OUT],AY$10),"-"),"-")</f>
        <v>3.1250000000004885E-4</v>
      </c>
      <c r="AZ54" s="63">
        <f>IFERROR(IF(COUNTIFS(Matches[TIMEBIN],$B54,Matches[SITE IN],AM$9,Matches[SITE OUT],AY$10)&gt;0,AVERAGEIFS(Matches[JOURNEY TIME],Matches[TIMEBIN],$B54,Matches[SITE IN],AM$9,Matches[SITE OUT],AY$10),"-"),"-")</f>
        <v>3.6556712962963006E-2</v>
      </c>
      <c r="BA54" s="66">
        <f>IFERROR(IF(COUNTIFS(Matches[TIMEBIN],$B54,Matches[SITE IN],AM$9,Matches[SITE OUT],AY$10)&gt;0,_xlfn.MAXIFS(Matches[JOURNEY TIME],Matches[TIMEBIN],$B54,Matches[SITE IN],AM$9,Matches[SITE OUT],AY$10),"-"),"-")</f>
        <v>9.961805555555503E-2</v>
      </c>
      <c r="BB54" s="62">
        <f>IFERROR(IF(COUNTIFS(Matches[TIMEBIN],$B54,Matches[SITE IN],BB$9,Matches[SITE OUT],BB$10)&gt;0,_xlfn.MINIFS(Matches[JOURNEY TIME],Matches[TIMEBIN],$B54,Matches[SITE IN],BB$9,Matches[SITE OUT],BB$10),"-"),"-")</f>
        <v>1.2731481481498275E-4</v>
      </c>
      <c r="BC54" s="63">
        <f>IFERROR(IF(COUNTIFS(Matches[TIMEBIN],$B54,Matches[SITE IN],BB$9,Matches[SITE OUT],BB$10)&gt;0,AVERAGEIFS(Matches[JOURNEY TIME],Matches[TIMEBIN],$B54,Matches[SITE IN],BB$9,Matches[SITE OUT],BB$10),"-"),"-")</f>
        <v>1.1163837448559545E-2</v>
      </c>
      <c r="BD54" s="64">
        <f>IFERROR(IF(COUNTIFS(Matches[TIMEBIN],$B54,Matches[SITE IN],BB$9,Matches[SITE OUT],BB$10)&gt;0,_xlfn.MAXIFS(Matches[JOURNEY TIME],Matches[TIMEBIN],$B54,Matches[SITE IN],BB$9,Matches[SITE OUT],BB$10),"-"),"-")</f>
        <v>6.6736111111110996E-2</v>
      </c>
      <c r="BE54" s="65">
        <f>IFERROR(IF(COUNTIFS(Matches[TIMEBIN],$B54,Matches[SITE IN],BB$9,Matches[SITE OUT],BE$10)&gt;0,_xlfn.MINIFS(Matches[JOURNEY TIME],Matches[TIMEBIN],$B54,Matches[SITE IN],BB$9,Matches[SITE OUT],BE$10),"-"),"-")</f>
        <v>1.4930555555550118E-3</v>
      </c>
      <c r="BF54" s="63">
        <f>IFERROR(IF(COUNTIFS(Matches[TIMEBIN],$B54,Matches[SITE IN],BB$9,Matches[SITE OUT],BE$10)&gt;0,AVERAGEIFS(Matches[JOURNEY TIME],Matches[TIMEBIN],$B54,Matches[SITE IN],BB$9,Matches[SITE OUT],BE$10),"-"),"-")</f>
        <v>2.3015046296295971E-2</v>
      </c>
      <c r="BG54" s="64">
        <f>IFERROR(IF(COUNTIFS(Matches[TIMEBIN],$B54,Matches[SITE IN],BB$9,Matches[SITE OUT],BE$10)&gt;0,_xlfn.MAXIFS(Matches[JOURNEY TIME],Matches[TIMEBIN],$B54,Matches[SITE IN],BB$9,Matches[SITE OUT],BE$10),"-"),"-")</f>
        <v>4.4537037037036931E-2</v>
      </c>
      <c r="BH54" s="65">
        <f>IFERROR(IF(COUNTIFS(Matches[TIMEBIN],$B54,Matches[SITE IN],BB$9,Matches[SITE OUT],BH$10)&gt;0,_xlfn.MINIFS(Matches[JOURNEY TIME],Matches[TIMEBIN],$B54,Matches[SITE IN],BB$9,Matches[SITE OUT],BH$10),"-"),"-")</f>
        <v>4.9768518518600313E-4</v>
      </c>
      <c r="BI54" s="63">
        <f>IFERROR(IF(COUNTIFS(Matches[TIMEBIN],$B54,Matches[SITE IN],BB$9,Matches[SITE OUT],BH$10)&gt;0,AVERAGEIFS(Matches[JOURNEY TIME],Matches[TIMEBIN],$B54,Matches[SITE IN],BB$9,Matches[SITE OUT],BH$10),"-"),"-")</f>
        <v>2.5144675925926008E-2</v>
      </c>
      <c r="BJ54" s="64">
        <f>IFERROR(IF(COUNTIFS(Matches[TIMEBIN],$B54,Matches[SITE IN],BB$9,Matches[SITE OUT],BH$10)&gt;0,_xlfn.MAXIFS(Matches[JOURNEY TIME],Matches[TIMEBIN],$B54,Matches[SITE IN],BB$9,Matches[SITE OUT],BH$10),"-"),"-")</f>
        <v>9.7685185185184986E-2</v>
      </c>
      <c r="BK54" s="65">
        <f>IFERROR(IF(COUNTIFS(Matches[TIMEBIN],$B54,Matches[SITE IN],BB$9,Matches[SITE OUT],BK$10)&gt;0,_xlfn.MINIFS(Matches[JOURNEY TIME],Matches[TIMEBIN],$B54,Matches[SITE IN],BB$9,Matches[SITE OUT],BK$10),"-"),"-")</f>
        <v>8.4490740740694736E-4</v>
      </c>
      <c r="BL54" s="63">
        <f>IFERROR(IF(COUNTIFS(Matches[TIMEBIN],$B54,Matches[SITE IN],BB$9,Matches[SITE OUT],BK$10)&gt;0,AVERAGEIFS(Matches[JOURNEY TIME],Matches[TIMEBIN],$B54,Matches[SITE IN],BB$9,Matches[SITE OUT],BK$10),"-"),"-")</f>
        <v>6.371527777777497E-3</v>
      </c>
      <c r="BM54" s="64">
        <f>IFERROR(IF(COUNTIFS(Matches[TIMEBIN],$B54,Matches[SITE IN],BB$9,Matches[SITE OUT],BK$10)&gt;0,_xlfn.MAXIFS(Matches[JOURNEY TIME],Matches[TIMEBIN],$B54,Matches[SITE IN],BB$9,Matches[SITE OUT],BK$10),"-"),"-")</f>
        <v>1.1898148148148047E-2</v>
      </c>
      <c r="BN54" s="63" t="str">
        <f>IFERROR(IF(COUNTIFS(Matches[TIMEBIN],$B54,Matches[SITE IN],BB$9,Matches[SITE OUT],BN$10)&gt;0,_xlfn.MINIFS(Matches[JOURNEY TIME],Matches[TIMEBIN],$B54,Matches[SITE IN],BB$9,Matches[SITE OUT],BN$10),"-"),"-")</f>
        <v>-</v>
      </c>
      <c r="BO54" s="63" t="str">
        <f>IFERROR(IF(COUNTIFS(Matches[TIMEBIN],$B54,Matches[SITE IN],BB$9,Matches[SITE OUT],BN$10)&gt;0,AVERAGEIFS(Matches[JOURNEY TIME],Matches[TIMEBIN],$B54,Matches[SITE IN],BB$9,Matches[SITE OUT],BN$10),"-"),"-")</f>
        <v>-</v>
      </c>
      <c r="BP54" s="67" t="str">
        <f>IFERROR(IF(COUNTIFS(Matches[TIMEBIN],$B54,Matches[SITE IN],BB$9,Matches[SITE OUT],BN$10)&gt;0,_xlfn.MAXIFS(Matches[JOURNEY TIME],Matches[TIMEBIN],$B54,Matches[SITE IN],BB$9,Matches[SITE OUT],BN$10),"-"),"-")</f>
        <v>-</v>
      </c>
    </row>
    <row r="55" spans="2:68">
      <c r="B55" s="54" t="str">
        <v>16:45 - 17:00</v>
      </c>
      <c r="C55" s="55">
        <f>IFERROR(IF(COUNTIFS(Matches[TIMEBIN],$B55,Matches[SITE IN],C$9,Matches[SITE OUT],C$10)&gt;0,_xlfn.MINIFS(Matches[JOURNEY TIME],Matches[TIMEBIN],$B55,Matches[SITE IN],C$9,Matches[SITE OUT],C$10),"-"),"-")</f>
        <v>1.9675925925899396E-4</v>
      </c>
      <c r="D55" s="56">
        <f>IFERROR(IF(COUNTIFS(Matches[TIMEBIN],$B55,Matches[SITE IN],C$9,Matches[SITE OUT],C$10)&gt;0,AVERAGEIFS(Matches[JOURNEY TIME],Matches[TIMEBIN],$B55,Matches[SITE IN],C$9,Matches[SITE OUT],C$10),"-"),"-")</f>
        <v>3.0610945767195839E-2</v>
      </c>
      <c r="E55" s="57">
        <f>IFERROR(IF(COUNTIFS(Matches[TIMEBIN],$B55,Matches[SITE IN],C$9,Matches[SITE OUT],C$10)&gt;0,_xlfn.MAXIFS(Matches[JOURNEY TIME],Matches[TIMEBIN],$B55,Matches[SITE IN],C$9,Matches[SITE OUT],C$10),"-"),"-")</f>
        <v>0.15763888888888899</v>
      </c>
      <c r="F55" s="58">
        <f>IFERROR(IF(COUNTIFS(Matches[TIMEBIN],$B55,Matches[SITE IN],C$9,Matches[SITE OUT],F$10)&gt;0,_xlfn.MINIFS(Matches[JOURNEY TIME],Matches[TIMEBIN],$B55,Matches[SITE IN],C$9,Matches[SITE OUT],F$10),"-"),"-")</f>
        <v>6.5972222222299148E-4</v>
      </c>
      <c r="G55" s="56">
        <f>IFERROR(IF(COUNTIFS(Matches[TIMEBIN],$B55,Matches[SITE IN],C$9,Matches[SITE OUT],F$10)&gt;0,AVERAGEIFS(Matches[JOURNEY TIME],Matches[TIMEBIN],$B55,Matches[SITE IN],C$9,Matches[SITE OUT],F$10),"-"),"-")</f>
        <v>2.094907407407412E-2</v>
      </c>
      <c r="H55" s="57">
        <f>IFERROR(IF(COUNTIFS(Matches[TIMEBIN],$B55,Matches[SITE IN],C$9,Matches[SITE OUT],F$10)&gt;0,_xlfn.MAXIFS(Matches[JOURNEY TIME],Matches[TIMEBIN],$B55,Matches[SITE IN],C$9,Matches[SITE OUT],F$10),"-"),"-")</f>
        <v>0.20663194444444399</v>
      </c>
      <c r="I55" s="58" t="str">
        <f>IFERROR(IF(COUNTIFS(Matches[TIMEBIN],$B55,Matches[SITE IN],C$9,Matches[SITE OUT],I$10)&gt;0,_xlfn.MINIFS(Matches[JOURNEY TIME],Matches[TIMEBIN],$B55,Matches[SITE IN],C$9,Matches[SITE OUT],I$10),"-"),"-")</f>
        <v>-</v>
      </c>
      <c r="J55" s="56" t="str">
        <f>IFERROR(IF(COUNTIFS(Matches[TIMEBIN],$B55,Matches[SITE IN],C$9,Matches[SITE OUT],I$10)&gt;0,AVERAGEIFS(Matches[JOURNEY TIME],Matches[TIMEBIN],$B55,Matches[SITE IN],C$9,Matches[SITE OUT],I$10),"-"),"-")</f>
        <v>-</v>
      </c>
      <c r="K55" s="57" t="str">
        <f>IFERROR(IF(COUNTIFS(Matches[TIMEBIN],$B55,Matches[SITE IN],C$9,Matches[SITE OUT],I$10)&gt;0,_xlfn.MAXIFS(Matches[JOURNEY TIME],Matches[TIMEBIN],$B55,Matches[SITE IN],C$9,Matches[SITE OUT],I$10),"-"),"-")</f>
        <v>-</v>
      </c>
      <c r="L55" s="58">
        <f>IFERROR(IF(COUNTIFS(Matches[TIMEBIN],$B55,Matches[SITE IN],C$9,Matches[SITE OUT],L$10)&gt;0,_xlfn.MINIFS(Matches[JOURNEY TIME],Matches[TIMEBIN],$B55,Matches[SITE IN],C$9,Matches[SITE OUT],L$10),"-"),"-")</f>
        <v>1.9212962962960045E-3</v>
      </c>
      <c r="M55" s="56">
        <f>IFERROR(IF(COUNTIFS(Matches[TIMEBIN],$B55,Matches[SITE IN],C$9,Matches[SITE OUT],L$10)&gt;0,AVERAGEIFS(Matches[JOURNEY TIME],Matches[TIMEBIN],$B55,Matches[SITE IN],C$9,Matches[SITE OUT],L$10),"-"),"-")</f>
        <v>1.3622685185185224E-2</v>
      </c>
      <c r="N55" s="57">
        <f>IFERROR(IF(COUNTIFS(Matches[TIMEBIN],$B55,Matches[SITE IN],C$9,Matches[SITE OUT],L$10)&gt;0,_xlfn.MAXIFS(Matches[JOURNEY TIME],Matches[TIMEBIN],$B55,Matches[SITE IN],C$9,Matches[SITE OUT],L$10),"-"),"-")</f>
        <v>4.3842592592592933E-2</v>
      </c>
      <c r="O55" s="58">
        <f>IFERROR(IF(COUNTIFS(Matches[TIMEBIN],$B55,Matches[SITE IN],C$9,Matches[SITE OUT],O$10)&gt;0,_xlfn.MINIFS(Matches[JOURNEY TIME],Matches[TIMEBIN],$B55,Matches[SITE IN],C$9,Matches[SITE OUT],O$10),"-"),"-")</f>
        <v>3.1250000000000444E-3</v>
      </c>
      <c r="P55" s="56">
        <f>IFERROR(IF(COUNTIFS(Matches[TIMEBIN],$B55,Matches[SITE IN],C$9,Matches[SITE OUT],O$10)&gt;0,AVERAGEIFS(Matches[JOURNEY TIME],Matches[TIMEBIN],$B55,Matches[SITE IN],C$9,Matches[SITE OUT],O$10),"-"),"-")</f>
        <v>4.719675925925939E-2</v>
      </c>
      <c r="Q55" s="57">
        <f>IFERROR(IF(COUNTIFS(Matches[TIMEBIN],$B55,Matches[SITE IN],C$9,Matches[SITE OUT],O$10)&gt;0,_xlfn.MAXIFS(Matches[JOURNEY TIME],Matches[TIMEBIN],$B55,Matches[SITE IN],C$9,Matches[SITE OUT],O$10),"-"),"-")</f>
        <v>0.13020833333333304</v>
      </c>
      <c r="R55" s="58">
        <f>IFERROR(IF(COUNTIFS(Matches[TIMEBIN],$B55,Matches[SITE IN],C$9,Matches[SITE OUT],R$10)&gt;0,_xlfn.MINIFS(Matches[JOURNEY TIME],Matches[TIMEBIN],$B55,Matches[SITE IN],C$9,Matches[SITE OUT],R$10),"-"),"-")</f>
        <v>1.4699074074079332E-3</v>
      </c>
      <c r="S55" s="56">
        <f>IFERROR(IF(COUNTIFS(Matches[TIMEBIN],$B55,Matches[SITE IN],C$9,Matches[SITE OUT],R$10)&gt;0,AVERAGEIFS(Matches[JOURNEY TIME],Matches[TIMEBIN],$B55,Matches[SITE IN],C$9,Matches[SITE OUT],R$10),"-"),"-")</f>
        <v>3.2210648148148648E-2</v>
      </c>
      <c r="T55" s="59">
        <f>IFERROR(IF(COUNTIFS(Matches[TIMEBIN],$B55,Matches[SITE IN],C$9,Matches[SITE OUT],R$10)&gt;0,_xlfn.MAXIFS(Matches[JOURNEY TIME],Matches[TIMEBIN],$B55,Matches[SITE IN],C$9,Matches[SITE OUT],R$10),"-"),"-")</f>
        <v>0.18192129629629694</v>
      </c>
      <c r="U55" s="55" t="str">
        <f>IFERROR(IF(COUNTIFS(Matches[TIMEBIN],$B55,Matches[SITE IN],U$9,Matches[SITE OUT],U$10)&gt;0,_xlfn.MINIFS(Matches[JOURNEY TIME],Matches[TIMEBIN],$B55,Matches[SITE IN],U$9,Matches[SITE OUT],U$10),"-"),"-")</f>
        <v>-</v>
      </c>
      <c r="V55" s="56" t="str">
        <f>IFERROR(IF(COUNTIFS(Matches[TIMEBIN],$B55,Matches[SITE IN],U$9,Matches[SITE OUT],U$10)&gt;0,AVERAGEIFS(Matches[JOURNEY TIME],Matches[TIMEBIN],$B55,Matches[SITE IN],U$9,Matches[SITE OUT],U$10),"-"),"-")</f>
        <v>-</v>
      </c>
      <c r="W55" s="59" t="str">
        <f>IFERROR(IF(COUNTIFS(Matches[TIMEBIN],$B55,Matches[SITE IN],U$9,Matches[SITE OUT],U$10)&gt;0,_xlfn.MAXIFS(Matches[JOURNEY TIME],Matches[TIMEBIN],$B55,Matches[SITE IN],U$9,Matches[SITE OUT],U$10),"-"),"-")</f>
        <v>-</v>
      </c>
      <c r="X55" s="55">
        <f>IFERROR(IF(COUNTIFS(Matches[TIMEBIN],$B55,Matches[SITE IN],X$9,Matches[SITE OUT],X$10)&gt;0,_xlfn.MINIFS(Matches[JOURNEY TIME],Matches[TIMEBIN],$B55,Matches[SITE IN],X$9,Matches[SITE OUT],X$10),"-"),"-")</f>
        <v>1.9328703703710426E-3</v>
      </c>
      <c r="Y55" s="56">
        <f>IFERROR(IF(COUNTIFS(Matches[TIMEBIN],$B55,Matches[SITE IN],X$9,Matches[SITE OUT],X$10)&gt;0,AVERAGEIFS(Matches[JOURNEY TIME],Matches[TIMEBIN],$B55,Matches[SITE IN],X$9,Matches[SITE OUT],X$10),"-"),"-")</f>
        <v>3.663194444444573E-3</v>
      </c>
      <c r="Z55" s="57">
        <f>IFERROR(IF(COUNTIFS(Matches[TIMEBIN],$B55,Matches[SITE IN],X$9,Matches[SITE OUT],X$10)&gt;0,_xlfn.MAXIFS(Matches[JOURNEY TIME],Matches[TIMEBIN],$B55,Matches[SITE IN],X$9,Matches[SITE OUT],X$10),"-"),"-")</f>
        <v>5.3935185185181034E-3</v>
      </c>
      <c r="AA55" s="58">
        <f>IFERROR(IF(COUNTIFS(Matches[TIMEBIN],$B55,Matches[SITE IN],X$9,Matches[SITE OUT],AA$10)&gt;0,_xlfn.MINIFS(Matches[JOURNEY TIME],Matches[TIMEBIN],$B55,Matches[SITE IN],X$9,Matches[SITE OUT],AA$10),"-"),"-")</f>
        <v>5.0925925925904281E-4</v>
      </c>
      <c r="AB55" s="56">
        <f>IFERROR(IF(COUNTIFS(Matches[TIMEBIN],$B55,Matches[SITE IN],X$9,Matches[SITE OUT],AA$10)&gt;0,AVERAGEIFS(Matches[JOURNEY TIME],Matches[TIMEBIN],$B55,Matches[SITE IN],X$9,Matches[SITE OUT],AA$10),"-"),"-")</f>
        <v>2.3533950617287136E-3</v>
      </c>
      <c r="AC55" s="57">
        <f>IFERROR(IF(COUNTIFS(Matches[TIMEBIN],$B55,Matches[SITE IN],X$9,Matches[SITE OUT],AA$10)&gt;0,_xlfn.MAXIFS(Matches[JOURNEY TIME],Matches[TIMEBIN],$B55,Matches[SITE IN],X$9,Matches[SITE OUT],AA$10),"-"),"-")</f>
        <v>6.0069444444450504E-3</v>
      </c>
      <c r="AD55" s="58">
        <f>IFERROR(IF(COUNTIFS(Matches[TIMEBIN],$B55,Matches[SITE IN],X$9,Matches[SITE OUT],AD$10)&gt;0,_xlfn.MINIFS(Matches[JOURNEY TIME],Matches[TIMEBIN],$B55,Matches[SITE IN],X$9,Matches[SITE OUT],AD$10),"-"),"-")</f>
        <v>1.156249999999992E-2</v>
      </c>
      <c r="AE55" s="56">
        <f>IFERROR(IF(COUNTIFS(Matches[TIMEBIN],$B55,Matches[SITE IN],X$9,Matches[SITE OUT],AD$10)&gt;0,AVERAGEIFS(Matches[JOURNEY TIME],Matches[TIMEBIN],$B55,Matches[SITE IN],X$9,Matches[SITE OUT],AD$10),"-"),"-")</f>
        <v>3.9722222222221992E-2</v>
      </c>
      <c r="AF55" s="57">
        <f>IFERROR(IF(COUNTIFS(Matches[TIMEBIN],$B55,Matches[SITE IN],X$9,Matches[SITE OUT],AD$10)&gt;0,_xlfn.MAXIFS(Matches[JOURNEY TIME],Matches[TIMEBIN],$B55,Matches[SITE IN],X$9,Matches[SITE OUT],AD$10),"-"),"-")</f>
        <v>6.7881944444444065E-2</v>
      </c>
      <c r="AG55" s="58" t="str">
        <f>IFERROR(IF(COUNTIFS(Matches[TIMEBIN],$B55,Matches[SITE IN],X$9,Matches[SITE OUT],AG$10)&gt;0,_xlfn.MINIFS(Matches[JOURNEY TIME],Matches[TIMEBIN],$B55,Matches[SITE IN],X$9,Matches[SITE OUT],AG$10),"-"),"-")</f>
        <v>-</v>
      </c>
      <c r="AH55" s="56" t="str">
        <f>IFERROR(IF(COUNTIFS(Matches[TIMEBIN],$B55,Matches[SITE IN],X$9,Matches[SITE OUT],AG$10)&gt;0,AVERAGEIFS(Matches[JOURNEY TIME],Matches[TIMEBIN],$B55,Matches[SITE IN],X$9,Matches[SITE OUT],AG$10),"-"),"-")</f>
        <v>-</v>
      </c>
      <c r="AI55" s="57" t="str">
        <f>IFERROR(IF(COUNTIFS(Matches[TIMEBIN],$B55,Matches[SITE IN],X$9,Matches[SITE OUT],AG$10)&gt;0,_xlfn.MAXIFS(Matches[JOURNEY TIME],Matches[TIMEBIN],$B55,Matches[SITE IN],X$9,Matches[SITE OUT],AG$10),"-"),"-")</f>
        <v>-</v>
      </c>
      <c r="AJ55" s="56">
        <f>IFERROR(IF(COUNTIFS(Matches[TIMEBIN],$B55,Matches[SITE IN],X$9,Matches[SITE OUT],AJ$10)&gt;0,_xlfn.MINIFS(Matches[JOURNEY TIME],Matches[TIMEBIN],$B55,Matches[SITE IN],X$9,Matches[SITE OUT],AJ$10),"-"),"-")</f>
        <v>8.1990740740740975E-2</v>
      </c>
      <c r="AK55" s="56">
        <f>IFERROR(IF(COUNTIFS(Matches[TIMEBIN],$B55,Matches[SITE IN],X$9,Matches[SITE OUT],AJ$10)&gt;0,AVERAGEIFS(Matches[JOURNEY TIME],Matches[TIMEBIN],$B55,Matches[SITE IN],X$9,Matches[SITE OUT],AJ$10),"-"),"-")</f>
        <v>8.1990740740740975E-2</v>
      </c>
      <c r="AL55" s="59">
        <f>IFERROR(IF(COUNTIFS(Matches[TIMEBIN],$B55,Matches[SITE IN],X$9,Matches[SITE OUT],AJ$10)&gt;0,_xlfn.MAXIFS(Matches[JOURNEY TIME],Matches[TIMEBIN],$B55,Matches[SITE IN],X$9,Matches[SITE OUT],AJ$10),"-"),"-")</f>
        <v>8.1990740740740975E-2</v>
      </c>
      <c r="AM55" s="55">
        <f>IFERROR(IF(COUNTIFS(Matches[TIMEBIN],$B55,Matches[SITE IN],AM$9,Matches[SITE OUT],AM$10)&gt;0,_xlfn.MINIFS(Matches[JOURNEY TIME],Matches[TIMEBIN],$B55,Matches[SITE IN],AM$9,Matches[SITE OUT],AM$10),"-"),"-")</f>
        <v>1.4236111111110006E-3</v>
      </c>
      <c r="AN55" s="56">
        <f>IFERROR(IF(COUNTIFS(Matches[TIMEBIN],$B55,Matches[SITE IN],AM$9,Matches[SITE OUT],AM$10)&gt;0,AVERAGEIFS(Matches[JOURNEY TIME],Matches[TIMEBIN],$B55,Matches[SITE IN],AM$9,Matches[SITE OUT],AM$10),"-"),"-")</f>
        <v>0.10527083333333302</v>
      </c>
      <c r="AO55" s="57">
        <f>IFERROR(IF(COUNTIFS(Matches[TIMEBIN],$B55,Matches[SITE IN],AM$9,Matches[SITE OUT],AM$10)&gt;0,_xlfn.MAXIFS(Matches[JOURNEY TIME],Matches[TIMEBIN],$B55,Matches[SITE IN],AM$9,Matches[SITE OUT],AM$10),"-"),"-")</f>
        <v>0.26041666666666607</v>
      </c>
      <c r="AP55" s="58">
        <f>IFERROR(IF(COUNTIFS(Matches[TIMEBIN],$B55,Matches[SITE IN],AM$9,Matches[SITE OUT],AP$10)&gt;0,_xlfn.MINIFS(Matches[JOURNEY TIME],Matches[TIMEBIN],$B55,Matches[SITE IN],AM$9,Matches[SITE OUT],AP$10),"-"),"-")</f>
        <v>7.7546296296293615E-4</v>
      </c>
      <c r="AQ55" s="56">
        <f>IFERROR(IF(COUNTIFS(Matches[TIMEBIN],$B55,Matches[SITE IN],AM$9,Matches[SITE OUT],AP$10)&gt;0,AVERAGEIFS(Matches[JOURNEY TIME],Matches[TIMEBIN],$B55,Matches[SITE IN],AM$9,Matches[SITE OUT],AP$10),"-"),"-")</f>
        <v>2.5009259259259165E-2</v>
      </c>
      <c r="AR55" s="57">
        <f>IFERROR(IF(COUNTIFS(Matches[TIMEBIN],$B55,Matches[SITE IN],AM$9,Matches[SITE OUT],AP$10)&gt;0,_xlfn.MAXIFS(Matches[JOURNEY TIME],Matches[TIMEBIN],$B55,Matches[SITE IN],AM$9,Matches[SITE OUT],AP$10),"-"),"-")</f>
        <v>0.11540509259259302</v>
      </c>
      <c r="AS55" s="58">
        <f>IFERROR(IF(COUNTIFS(Matches[TIMEBIN],$B55,Matches[SITE IN],AM$9,Matches[SITE OUT],AS$10)&gt;0,_xlfn.MINIFS(Matches[JOURNEY TIME],Matches[TIMEBIN],$B55,Matches[SITE IN],AM$9,Matches[SITE OUT],AS$10),"-"),"-")</f>
        <v>5.833333333333024E-3</v>
      </c>
      <c r="AT55" s="56">
        <f>IFERROR(IF(COUNTIFS(Matches[TIMEBIN],$B55,Matches[SITE IN],AM$9,Matches[SITE OUT],AS$10)&gt;0,AVERAGEIFS(Matches[JOURNEY TIME],Matches[TIMEBIN],$B55,Matches[SITE IN],AM$9,Matches[SITE OUT],AS$10),"-"),"-")</f>
        <v>0.11428530092592576</v>
      </c>
      <c r="AU55" s="57">
        <f>IFERROR(IF(COUNTIFS(Matches[TIMEBIN],$B55,Matches[SITE IN],AM$9,Matches[SITE OUT],AS$10)&gt;0,_xlfn.MAXIFS(Matches[JOURNEY TIME],Matches[TIMEBIN],$B55,Matches[SITE IN],AM$9,Matches[SITE OUT],AS$10),"-"),"-")</f>
        <v>0.27068287037037009</v>
      </c>
      <c r="AV55" s="58">
        <f>IFERROR(IF(COUNTIFS(Matches[TIMEBIN],$B55,Matches[SITE IN],AM$9,Matches[SITE OUT],AV$10)&gt;0,_xlfn.MINIFS(Matches[JOURNEY TIME],Matches[TIMEBIN],$B55,Matches[SITE IN],AM$9,Matches[SITE OUT],AV$10),"-"),"-")</f>
        <v>2.2222222222229027E-3</v>
      </c>
      <c r="AW55" s="56">
        <f>IFERROR(IF(COUNTIFS(Matches[TIMEBIN],$B55,Matches[SITE IN],AM$9,Matches[SITE OUT],AV$10)&gt;0,AVERAGEIFS(Matches[JOURNEY TIME],Matches[TIMEBIN],$B55,Matches[SITE IN],AM$9,Matches[SITE OUT],AV$10),"-"),"-")</f>
        <v>0.12807870370370372</v>
      </c>
      <c r="AX55" s="57">
        <f>IFERROR(IF(COUNTIFS(Matches[TIMEBIN],$B55,Matches[SITE IN],AM$9,Matches[SITE OUT],AV$10)&gt;0,_xlfn.MAXIFS(Matches[JOURNEY TIME],Matches[TIMEBIN],$B55,Matches[SITE IN],AM$9,Matches[SITE OUT],AV$10),"-"),"-")</f>
        <v>0.25271990740740702</v>
      </c>
      <c r="AY55" s="56">
        <f>IFERROR(IF(COUNTIFS(Matches[TIMEBIN],$B55,Matches[SITE IN],AM$9,Matches[SITE OUT],AY$10)&gt;0,_xlfn.MINIFS(Matches[JOURNEY TIME],Matches[TIMEBIN],$B55,Matches[SITE IN],AM$9,Matches[SITE OUT],AY$10),"-"),"-")</f>
        <v>2.893518518519711E-4</v>
      </c>
      <c r="AZ55" s="56">
        <f>IFERROR(IF(COUNTIFS(Matches[TIMEBIN],$B55,Matches[SITE IN],AM$9,Matches[SITE OUT],AY$10)&gt;0,AVERAGEIFS(Matches[JOURNEY TIME],Matches[TIMEBIN],$B55,Matches[SITE IN],AM$9,Matches[SITE OUT],AY$10),"-"),"-")</f>
        <v>2.0852623456790138E-2</v>
      </c>
      <c r="BA55" s="59">
        <f>IFERROR(IF(COUNTIFS(Matches[TIMEBIN],$B55,Matches[SITE IN],AM$9,Matches[SITE OUT],AY$10)&gt;0,_xlfn.MAXIFS(Matches[JOURNEY TIME],Matches[TIMEBIN],$B55,Matches[SITE IN],AM$9,Matches[SITE OUT],AY$10),"-"),"-")</f>
        <v>0.112916666666666</v>
      </c>
      <c r="BB55" s="55">
        <f>IFERROR(IF(COUNTIFS(Matches[TIMEBIN],$B55,Matches[SITE IN],BB$9,Matches[SITE OUT],BB$10)&gt;0,_xlfn.MINIFS(Matches[JOURNEY TIME],Matches[TIMEBIN],$B55,Matches[SITE IN],BB$9,Matches[SITE OUT],BB$10),"-"),"-")</f>
        <v>1.2615740740740122E-3</v>
      </c>
      <c r="BC55" s="56">
        <f>IFERROR(IF(COUNTIFS(Matches[TIMEBIN],$B55,Matches[SITE IN],BB$9,Matches[SITE OUT],BB$10)&gt;0,AVERAGEIFS(Matches[JOURNEY TIME],Matches[TIMEBIN],$B55,Matches[SITE IN],BB$9,Matches[SITE OUT],BB$10),"-"),"-")</f>
        <v>2.2087191358028391E-3</v>
      </c>
      <c r="BD55" s="57">
        <f>IFERROR(IF(COUNTIFS(Matches[TIMEBIN],$B55,Matches[SITE IN],BB$9,Matches[SITE OUT],BB$10)&gt;0,_xlfn.MAXIFS(Matches[JOURNEY TIME],Matches[TIMEBIN],$B55,Matches[SITE IN],BB$9,Matches[SITE OUT],BB$10),"-"),"-")</f>
        <v>4.756944444444966E-3</v>
      </c>
      <c r="BE55" s="58">
        <f>IFERROR(IF(COUNTIFS(Matches[TIMEBIN],$B55,Matches[SITE IN],BB$9,Matches[SITE OUT],BE$10)&gt;0,_xlfn.MINIFS(Matches[JOURNEY TIME],Matches[TIMEBIN],$B55,Matches[SITE IN],BB$9,Matches[SITE OUT],BE$10),"-"),"-")</f>
        <v>6.5972222222199228E-4</v>
      </c>
      <c r="BF55" s="56">
        <f>IFERROR(IF(COUNTIFS(Matches[TIMEBIN],$B55,Matches[SITE IN],BB$9,Matches[SITE OUT],BE$10)&gt;0,AVERAGEIFS(Matches[JOURNEY TIME],Matches[TIMEBIN],$B55,Matches[SITE IN],BB$9,Matches[SITE OUT],BE$10),"-"),"-")</f>
        <v>1.0879629629630221E-3</v>
      </c>
      <c r="BG55" s="57">
        <f>IFERROR(IF(COUNTIFS(Matches[TIMEBIN],$B55,Matches[SITE IN],BB$9,Matches[SITE OUT],BE$10)&gt;0,_xlfn.MAXIFS(Matches[JOURNEY TIME],Matches[TIMEBIN],$B55,Matches[SITE IN],BB$9,Matches[SITE OUT],BE$10),"-"),"-")</f>
        <v>1.3425925925920623E-3</v>
      </c>
      <c r="BH55" s="58">
        <f>IFERROR(IF(COUNTIFS(Matches[TIMEBIN],$B55,Matches[SITE IN],BB$9,Matches[SITE OUT],BH$10)&gt;0,_xlfn.MINIFS(Matches[JOURNEY TIME],Matches[TIMEBIN],$B55,Matches[SITE IN],BB$9,Matches[SITE OUT],BH$10),"-"),"-")</f>
        <v>4.8611111111096506E-4</v>
      </c>
      <c r="BI55" s="56">
        <f>IFERROR(IF(COUNTIFS(Matches[TIMEBIN],$B55,Matches[SITE IN],BB$9,Matches[SITE OUT],BH$10)&gt;0,AVERAGEIFS(Matches[JOURNEY TIME],Matches[TIMEBIN],$B55,Matches[SITE IN],BB$9,Matches[SITE OUT],BH$10),"-"),"-")</f>
        <v>1.0069444444444908E-3</v>
      </c>
      <c r="BJ55" s="57">
        <f>IFERROR(IF(COUNTIFS(Matches[TIMEBIN],$B55,Matches[SITE IN],BB$9,Matches[SITE OUT],BH$10)&gt;0,_xlfn.MAXIFS(Matches[JOURNEY TIME],Matches[TIMEBIN],$B55,Matches[SITE IN],BB$9,Matches[SITE OUT],BH$10),"-"),"-")</f>
        <v>1.5277777777780166E-3</v>
      </c>
      <c r="BK55" s="58">
        <f>IFERROR(IF(COUNTIFS(Matches[TIMEBIN],$B55,Matches[SITE IN],BB$9,Matches[SITE OUT],BK$10)&gt;0,_xlfn.MINIFS(Matches[JOURNEY TIME],Matches[TIMEBIN],$B55,Matches[SITE IN],BB$9,Matches[SITE OUT],BK$10),"-"),"-")</f>
        <v>1.2731481481498275E-4</v>
      </c>
      <c r="BL55" s="56">
        <f>IFERROR(IF(COUNTIFS(Matches[TIMEBIN],$B55,Matches[SITE IN],BB$9,Matches[SITE OUT],BK$10)&gt;0,AVERAGEIFS(Matches[JOURNEY TIME],Matches[TIMEBIN],$B55,Matches[SITE IN],BB$9,Matches[SITE OUT],BK$10),"-"),"-")</f>
        <v>1.4776234567903297E-3</v>
      </c>
      <c r="BM55" s="57">
        <f>IFERROR(IF(COUNTIFS(Matches[TIMEBIN],$B55,Matches[SITE IN],BB$9,Matches[SITE OUT],BK$10)&gt;0,_xlfn.MAXIFS(Matches[JOURNEY TIME],Matches[TIMEBIN],$B55,Matches[SITE IN],BB$9,Matches[SITE OUT],BK$10),"-"),"-")</f>
        <v>3.8541666666670471E-3</v>
      </c>
      <c r="BN55" s="56">
        <f>IFERROR(IF(COUNTIFS(Matches[TIMEBIN],$B55,Matches[SITE IN],BB$9,Matches[SITE OUT],BN$10)&gt;0,_xlfn.MINIFS(Matches[JOURNEY TIME],Matches[TIMEBIN],$B55,Matches[SITE IN],BB$9,Matches[SITE OUT],BN$10),"-"),"-")</f>
        <v>1.967592592592049E-3</v>
      </c>
      <c r="BO55" s="56">
        <f>IFERROR(IF(COUNTIFS(Matches[TIMEBIN],$B55,Matches[SITE IN],BB$9,Matches[SITE OUT],BN$10)&gt;0,AVERAGEIFS(Matches[JOURNEY TIME],Matches[TIMEBIN],$B55,Matches[SITE IN],BB$9,Matches[SITE OUT],BN$10),"-"),"-")</f>
        <v>1.967592592592049E-3</v>
      </c>
      <c r="BP55" s="60">
        <f>IFERROR(IF(COUNTIFS(Matches[TIMEBIN],$B55,Matches[SITE IN],BB$9,Matches[SITE OUT],BN$10)&gt;0,_xlfn.MAXIFS(Matches[JOURNEY TIME],Matches[TIMEBIN],$B55,Matches[SITE IN],BB$9,Matches[SITE OUT],BN$10),"-"),"-")</f>
        <v>1.967592592592049E-3</v>
      </c>
    </row>
    <row r="56" spans="2:68">
      <c r="B56" s="61" t="str">
        <v>17:00 - 17:15</v>
      </c>
      <c r="C56" s="62">
        <f>IFERROR(IF(COUNTIFS(Matches[TIMEBIN],$B56,Matches[SITE IN],C$9,Matches[SITE OUT],C$10)&gt;0,_xlfn.MINIFS(Matches[JOURNEY TIME],Matches[TIMEBIN],$B56,Matches[SITE IN],C$9,Matches[SITE OUT],C$10),"-"),"-")</f>
        <v>1.6203703703698835E-4</v>
      </c>
      <c r="D56" s="63">
        <f>IFERROR(IF(COUNTIFS(Matches[TIMEBIN],$B56,Matches[SITE IN],C$9,Matches[SITE OUT],C$10)&gt;0,AVERAGEIFS(Matches[JOURNEY TIME],Matches[TIMEBIN],$B56,Matches[SITE IN],C$9,Matches[SITE OUT],C$10),"-"),"-")</f>
        <v>1.7754629629629509E-2</v>
      </c>
      <c r="E56" s="64">
        <f>IFERROR(IF(COUNTIFS(Matches[TIMEBIN],$B56,Matches[SITE IN],C$9,Matches[SITE OUT],C$10)&gt;0,_xlfn.MAXIFS(Matches[JOURNEY TIME],Matches[TIMEBIN],$B56,Matches[SITE IN],C$9,Matches[SITE OUT],C$10),"-"),"-")</f>
        <v>0.20165509259259196</v>
      </c>
      <c r="F56" s="65">
        <f>IFERROR(IF(COUNTIFS(Matches[TIMEBIN],$B56,Matches[SITE IN],C$9,Matches[SITE OUT],F$10)&gt;0,_xlfn.MINIFS(Matches[JOURNEY TIME],Matches[TIMEBIN],$B56,Matches[SITE IN],C$9,Matches[SITE OUT],F$10),"-"),"-")</f>
        <v>1.6203703703698835E-4</v>
      </c>
      <c r="G56" s="63">
        <f>IFERROR(IF(COUNTIFS(Matches[TIMEBIN],$B56,Matches[SITE IN],C$9,Matches[SITE OUT],F$10)&gt;0,AVERAGEIFS(Matches[JOURNEY TIME],Matches[TIMEBIN],$B56,Matches[SITE IN],C$9,Matches[SITE OUT],F$10),"-"),"-")</f>
        <v>9.493371212121177E-3</v>
      </c>
      <c r="H56" s="64">
        <f>IFERROR(IF(COUNTIFS(Matches[TIMEBIN],$B56,Matches[SITE IN],C$9,Matches[SITE OUT],F$10)&gt;0,_xlfn.MAXIFS(Matches[JOURNEY TIME],Matches[TIMEBIN],$B56,Matches[SITE IN],C$9,Matches[SITE OUT],F$10),"-"),"-")</f>
        <v>8.1539351851852016E-2</v>
      </c>
      <c r="I56" s="65" t="str">
        <f>IFERROR(IF(COUNTIFS(Matches[TIMEBIN],$B56,Matches[SITE IN],C$9,Matches[SITE OUT],I$10)&gt;0,_xlfn.MINIFS(Matches[JOURNEY TIME],Matches[TIMEBIN],$B56,Matches[SITE IN],C$9,Matches[SITE OUT],I$10),"-"),"-")</f>
        <v>-</v>
      </c>
      <c r="J56" s="63" t="str">
        <f>IFERROR(IF(COUNTIFS(Matches[TIMEBIN],$B56,Matches[SITE IN],C$9,Matches[SITE OUT],I$10)&gt;0,AVERAGEIFS(Matches[JOURNEY TIME],Matches[TIMEBIN],$B56,Matches[SITE IN],C$9,Matches[SITE OUT],I$10),"-"),"-")</f>
        <v>-</v>
      </c>
      <c r="K56" s="64" t="str">
        <f>IFERROR(IF(COUNTIFS(Matches[TIMEBIN],$B56,Matches[SITE IN],C$9,Matches[SITE OUT],I$10)&gt;0,_xlfn.MAXIFS(Matches[JOURNEY TIME],Matches[TIMEBIN],$B56,Matches[SITE IN],C$9,Matches[SITE OUT],I$10),"-"),"-")</f>
        <v>-</v>
      </c>
      <c r="L56" s="65">
        <f>IFERROR(IF(COUNTIFS(Matches[TIMEBIN],$B56,Matches[SITE IN],C$9,Matches[SITE OUT],L$10)&gt;0,_xlfn.MINIFS(Matches[JOURNEY TIME],Matches[TIMEBIN],$B56,Matches[SITE IN],C$9,Matches[SITE OUT],L$10),"-"),"-")</f>
        <v>1.5046296296290507E-3</v>
      </c>
      <c r="M56" s="63">
        <f>IFERROR(IF(COUNTIFS(Matches[TIMEBIN],$B56,Matches[SITE IN],C$9,Matches[SITE OUT],L$10)&gt;0,AVERAGEIFS(Matches[JOURNEY TIME],Matches[TIMEBIN],$B56,Matches[SITE IN],C$9,Matches[SITE OUT],L$10),"-"),"-")</f>
        <v>3.1712962962963109E-3</v>
      </c>
      <c r="N56" s="64">
        <f>IFERROR(IF(COUNTIFS(Matches[TIMEBIN],$B56,Matches[SITE IN],C$9,Matches[SITE OUT],L$10)&gt;0,_xlfn.MAXIFS(Matches[JOURNEY TIME],Matches[TIMEBIN],$B56,Matches[SITE IN],C$9,Matches[SITE OUT],L$10),"-"),"-")</f>
        <v>5.3356481481489082E-3</v>
      </c>
      <c r="O56" s="65">
        <f>IFERROR(IF(COUNTIFS(Matches[TIMEBIN],$B56,Matches[SITE IN],C$9,Matches[SITE OUT],O$10)&gt;0,_xlfn.MINIFS(Matches[JOURNEY TIME],Matches[TIMEBIN],$B56,Matches[SITE IN],C$9,Matches[SITE OUT],O$10),"-"),"-")</f>
        <v>2.2685185185179479E-3</v>
      </c>
      <c r="P56" s="63">
        <f>IFERROR(IF(COUNTIFS(Matches[TIMEBIN],$B56,Matches[SITE IN],C$9,Matches[SITE OUT],O$10)&gt;0,AVERAGEIFS(Matches[JOURNEY TIME],Matches[TIMEBIN],$B56,Matches[SITE IN],C$9,Matches[SITE OUT],O$10),"-"),"-")</f>
        <v>5.0847222222222176E-2</v>
      </c>
      <c r="Q56" s="64">
        <f>IFERROR(IF(COUNTIFS(Matches[TIMEBIN],$B56,Matches[SITE IN],C$9,Matches[SITE OUT],O$10)&gt;0,_xlfn.MAXIFS(Matches[JOURNEY TIME],Matches[TIMEBIN],$B56,Matches[SITE IN],C$9,Matches[SITE OUT],O$10),"-"),"-")</f>
        <v>0.19943287037037105</v>
      </c>
      <c r="R56" s="65">
        <f>IFERROR(IF(COUNTIFS(Matches[TIMEBIN],$B56,Matches[SITE IN],C$9,Matches[SITE OUT],R$10)&gt;0,_xlfn.MINIFS(Matches[JOURNEY TIME],Matches[TIMEBIN],$B56,Matches[SITE IN],C$9,Matches[SITE OUT],R$10),"-"),"-")</f>
        <v>1.8171296296289885E-3</v>
      </c>
      <c r="S56" s="63">
        <f>IFERROR(IF(COUNTIFS(Matches[TIMEBIN],$B56,Matches[SITE IN],C$9,Matches[SITE OUT],R$10)&gt;0,AVERAGEIFS(Matches[JOURNEY TIME],Matches[TIMEBIN],$B56,Matches[SITE IN],C$9,Matches[SITE OUT],R$10),"-"),"-")</f>
        <v>2.3472222222221967E-2</v>
      </c>
      <c r="T56" s="66">
        <f>IFERROR(IF(COUNTIFS(Matches[TIMEBIN],$B56,Matches[SITE IN],C$9,Matches[SITE OUT],R$10)&gt;0,_xlfn.MAXIFS(Matches[JOURNEY TIME],Matches[TIMEBIN],$B56,Matches[SITE IN],C$9,Matches[SITE OUT],R$10),"-"),"-")</f>
        <v>6.527777777777799E-2</v>
      </c>
      <c r="U56" s="62" t="str">
        <f>IFERROR(IF(COUNTIFS(Matches[TIMEBIN],$B56,Matches[SITE IN],U$9,Matches[SITE OUT],U$10)&gt;0,_xlfn.MINIFS(Matches[JOURNEY TIME],Matches[TIMEBIN],$B56,Matches[SITE IN],U$9,Matches[SITE OUT],U$10),"-"),"-")</f>
        <v>-</v>
      </c>
      <c r="V56" s="63" t="str">
        <f>IFERROR(IF(COUNTIFS(Matches[TIMEBIN],$B56,Matches[SITE IN],U$9,Matches[SITE OUT],U$10)&gt;0,AVERAGEIFS(Matches[JOURNEY TIME],Matches[TIMEBIN],$B56,Matches[SITE IN],U$9,Matches[SITE OUT],U$10),"-"),"-")</f>
        <v>-</v>
      </c>
      <c r="W56" s="66" t="str">
        <f>IFERROR(IF(COUNTIFS(Matches[TIMEBIN],$B56,Matches[SITE IN],U$9,Matches[SITE OUT],U$10)&gt;0,_xlfn.MAXIFS(Matches[JOURNEY TIME],Matches[TIMEBIN],$B56,Matches[SITE IN],U$9,Matches[SITE OUT],U$10),"-"),"-")</f>
        <v>-</v>
      </c>
      <c r="X56" s="62">
        <f>IFERROR(IF(COUNTIFS(Matches[TIMEBIN],$B56,Matches[SITE IN],X$9,Matches[SITE OUT],X$10)&gt;0,_xlfn.MINIFS(Matches[JOURNEY TIME],Matches[TIMEBIN],$B56,Matches[SITE IN],X$9,Matches[SITE OUT],X$10),"-"),"-")</f>
        <v>1.5972222222220278E-3</v>
      </c>
      <c r="Y56" s="63">
        <f>IFERROR(IF(COUNTIFS(Matches[TIMEBIN],$B56,Matches[SITE IN],X$9,Matches[SITE OUT],X$10)&gt;0,AVERAGEIFS(Matches[JOURNEY TIME],Matches[TIMEBIN],$B56,Matches[SITE IN],X$9,Matches[SITE OUT],X$10),"-"),"-")</f>
        <v>1.967592592592049E-3</v>
      </c>
      <c r="Z56" s="64">
        <f>IFERROR(IF(COUNTIFS(Matches[TIMEBIN],$B56,Matches[SITE IN],X$9,Matches[SITE OUT],X$10)&gt;0,_xlfn.MAXIFS(Matches[JOURNEY TIME],Matches[TIMEBIN],$B56,Matches[SITE IN],X$9,Matches[SITE OUT],X$10),"-"),"-")</f>
        <v>2.3379629629620702E-3</v>
      </c>
      <c r="AA56" s="65">
        <f>IFERROR(IF(COUNTIFS(Matches[TIMEBIN],$B56,Matches[SITE IN],X$9,Matches[SITE OUT],AA$10)&gt;0,_xlfn.MINIFS(Matches[JOURNEY TIME],Matches[TIMEBIN],$B56,Matches[SITE IN],X$9,Matches[SITE OUT],AA$10),"-"),"-")</f>
        <v>9.3750000000003553E-4</v>
      </c>
      <c r="AB56" s="63">
        <f>IFERROR(IF(COUNTIFS(Matches[TIMEBIN],$B56,Matches[SITE IN],X$9,Matches[SITE OUT],AA$10)&gt;0,AVERAGEIFS(Matches[JOURNEY TIME],Matches[TIMEBIN],$B56,Matches[SITE IN],X$9,Matches[SITE OUT],AA$10),"-"),"-")</f>
        <v>4.8726851851850217E-3</v>
      </c>
      <c r="AC56" s="64">
        <f>IFERROR(IF(COUNTIFS(Matches[TIMEBIN],$B56,Matches[SITE IN],X$9,Matches[SITE OUT],AA$10)&gt;0,_xlfn.MAXIFS(Matches[JOURNEY TIME],Matches[TIMEBIN],$B56,Matches[SITE IN],X$9,Matches[SITE OUT],AA$10),"-"),"-")</f>
        <v>8.8078703703700079E-3</v>
      </c>
      <c r="AD56" s="65">
        <f>IFERROR(IF(COUNTIFS(Matches[TIMEBIN],$B56,Matches[SITE IN],X$9,Matches[SITE OUT],AD$10)&gt;0,_xlfn.MINIFS(Matches[JOURNEY TIME],Matches[TIMEBIN],$B56,Matches[SITE IN],X$9,Matches[SITE OUT],AD$10),"-"),"-")</f>
        <v>4.2824074074099272E-4</v>
      </c>
      <c r="AE56" s="63">
        <f>IFERROR(IF(COUNTIFS(Matches[TIMEBIN],$B56,Matches[SITE IN],X$9,Matches[SITE OUT],AD$10)&gt;0,AVERAGEIFS(Matches[JOURNEY TIME],Matches[TIMEBIN],$B56,Matches[SITE IN],X$9,Matches[SITE OUT],AD$10),"-"),"-")</f>
        <v>0.14484182098765466</v>
      </c>
      <c r="AF56" s="64">
        <f>IFERROR(IF(COUNTIFS(Matches[TIMEBIN],$B56,Matches[SITE IN],X$9,Matches[SITE OUT],AD$10)&gt;0,_xlfn.MAXIFS(Matches[JOURNEY TIME],Matches[TIMEBIN],$B56,Matches[SITE IN],X$9,Matches[SITE OUT],AD$10),"-"),"-")</f>
        <v>0.24074074074074103</v>
      </c>
      <c r="AG56" s="65" t="str">
        <f>IFERROR(IF(COUNTIFS(Matches[TIMEBIN],$B56,Matches[SITE IN],X$9,Matches[SITE OUT],AG$10)&gt;0,_xlfn.MINIFS(Matches[JOURNEY TIME],Matches[TIMEBIN],$B56,Matches[SITE IN],X$9,Matches[SITE OUT],AG$10),"-"),"-")</f>
        <v>-</v>
      </c>
      <c r="AH56" s="63" t="str">
        <f>IFERROR(IF(COUNTIFS(Matches[TIMEBIN],$B56,Matches[SITE IN],X$9,Matches[SITE OUT],AG$10)&gt;0,AVERAGEIFS(Matches[JOURNEY TIME],Matches[TIMEBIN],$B56,Matches[SITE IN],X$9,Matches[SITE OUT],AG$10),"-"),"-")</f>
        <v>-</v>
      </c>
      <c r="AI56" s="64" t="str">
        <f>IFERROR(IF(COUNTIFS(Matches[TIMEBIN],$B56,Matches[SITE IN],X$9,Matches[SITE OUT],AG$10)&gt;0,_xlfn.MAXIFS(Matches[JOURNEY TIME],Matches[TIMEBIN],$B56,Matches[SITE IN],X$9,Matches[SITE OUT],AG$10),"-"),"-")</f>
        <v>-</v>
      </c>
      <c r="AJ56" s="63" t="str">
        <f>IFERROR(IF(COUNTIFS(Matches[TIMEBIN],$B56,Matches[SITE IN],X$9,Matches[SITE OUT],AJ$10)&gt;0,_xlfn.MINIFS(Matches[JOURNEY TIME],Matches[TIMEBIN],$B56,Matches[SITE IN],X$9,Matches[SITE OUT],AJ$10),"-"),"-")</f>
        <v>-</v>
      </c>
      <c r="AK56" s="63" t="str">
        <f>IFERROR(IF(COUNTIFS(Matches[TIMEBIN],$B56,Matches[SITE IN],X$9,Matches[SITE OUT],AJ$10)&gt;0,AVERAGEIFS(Matches[JOURNEY TIME],Matches[TIMEBIN],$B56,Matches[SITE IN],X$9,Matches[SITE OUT],AJ$10),"-"),"-")</f>
        <v>-</v>
      </c>
      <c r="AL56" s="66" t="str">
        <f>IFERROR(IF(COUNTIFS(Matches[TIMEBIN],$B56,Matches[SITE IN],X$9,Matches[SITE OUT],AJ$10)&gt;0,_xlfn.MAXIFS(Matches[JOURNEY TIME],Matches[TIMEBIN],$B56,Matches[SITE IN],X$9,Matches[SITE OUT],AJ$10),"-"),"-")</f>
        <v>-</v>
      </c>
      <c r="AM56" s="62">
        <f>IFERROR(IF(COUNTIFS(Matches[TIMEBIN],$B56,Matches[SITE IN],AM$9,Matches[SITE OUT],AM$10)&gt;0,_xlfn.MINIFS(Matches[JOURNEY TIME],Matches[TIMEBIN],$B56,Matches[SITE IN],AM$9,Matches[SITE OUT],AM$10),"-"),"-")</f>
        <v>2.280092592592986E-3</v>
      </c>
      <c r="AN56" s="63">
        <f>IFERROR(IF(COUNTIFS(Matches[TIMEBIN],$B56,Matches[SITE IN],AM$9,Matches[SITE OUT],AM$10)&gt;0,AVERAGEIFS(Matches[JOURNEY TIME],Matches[TIMEBIN],$B56,Matches[SITE IN],AM$9,Matches[SITE OUT],AM$10),"-"),"-")</f>
        <v>1.1637731481482005E-2</v>
      </c>
      <c r="AO56" s="64">
        <f>IFERROR(IF(COUNTIFS(Matches[TIMEBIN],$B56,Matches[SITE IN],AM$9,Matches[SITE OUT],AM$10)&gt;0,_xlfn.MAXIFS(Matches[JOURNEY TIME],Matches[TIMEBIN],$B56,Matches[SITE IN],AM$9,Matches[SITE OUT],AM$10),"-"),"-")</f>
        <v>2.0995370370371025E-2</v>
      </c>
      <c r="AP56" s="65">
        <f>IFERROR(IF(COUNTIFS(Matches[TIMEBIN],$B56,Matches[SITE IN],AM$9,Matches[SITE OUT],AP$10)&gt;0,_xlfn.MINIFS(Matches[JOURNEY TIME],Matches[TIMEBIN],$B56,Matches[SITE IN],AM$9,Matches[SITE OUT],AP$10),"-"),"-")</f>
        <v>2.6736111111109739E-3</v>
      </c>
      <c r="AQ56" s="63">
        <f>IFERROR(IF(COUNTIFS(Matches[TIMEBIN],$B56,Matches[SITE IN],AM$9,Matches[SITE OUT],AP$10)&gt;0,AVERAGEIFS(Matches[JOURNEY TIME],Matches[TIMEBIN],$B56,Matches[SITE IN],AM$9,Matches[SITE OUT],AP$10),"-"),"-")</f>
        <v>5.5405092592592464E-2</v>
      </c>
      <c r="AR56" s="64">
        <f>IFERROR(IF(COUNTIFS(Matches[TIMEBIN],$B56,Matches[SITE IN],AM$9,Matches[SITE OUT],AP$10)&gt;0,_xlfn.MAXIFS(Matches[JOURNEY TIME],Matches[TIMEBIN],$B56,Matches[SITE IN],AM$9,Matches[SITE OUT],AP$10),"-"),"-")</f>
        <v>0.10813657407407395</v>
      </c>
      <c r="AS56" s="65">
        <f>IFERROR(IF(COUNTIFS(Matches[TIMEBIN],$B56,Matches[SITE IN],AM$9,Matches[SITE OUT],AS$10)&gt;0,_xlfn.MINIFS(Matches[JOURNEY TIME],Matches[TIMEBIN],$B56,Matches[SITE IN],AM$9,Matches[SITE OUT],AS$10),"-"),"-")</f>
        <v>3.3796296296300099E-3</v>
      </c>
      <c r="AT56" s="63">
        <f>IFERROR(IF(COUNTIFS(Matches[TIMEBIN],$B56,Matches[SITE IN],AM$9,Matches[SITE OUT],AS$10)&gt;0,AVERAGEIFS(Matches[JOURNEY TIME],Matches[TIMEBIN],$B56,Matches[SITE IN],AM$9,Matches[SITE OUT],AS$10),"-"),"-")</f>
        <v>8.0700231481481532E-2</v>
      </c>
      <c r="AU56" s="64">
        <f>IFERROR(IF(COUNTIFS(Matches[TIMEBIN],$B56,Matches[SITE IN],AM$9,Matches[SITE OUT],AS$10)&gt;0,_xlfn.MAXIFS(Matches[JOURNEY TIME],Matches[TIMEBIN],$B56,Matches[SITE IN],AM$9,Matches[SITE OUT],AS$10),"-"),"-")</f>
        <v>0.15802083333333306</v>
      </c>
      <c r="AV56" s="65">
        <f>IFERROR(IF(COUNTIFS(Matches[TIMEBIN],$B56,Matches[SITE IN],AM$9,Matches[SITE OUT],AV$10)&gt;0,_xlfn.MINIFS(Matches[JOURNEY TIME],Matches[TIMEBIN],$B56,Matches[SITE IN],AM$9,Matches[SITE OUT],AV$10),"-"),"-")</f>
        <v>0.237222222222223</v>
      </c>
      <c r="AW56" s="63">
        <f>IFERROR(IF(COUNTIFS(Matches[TIMEBIN],$B56,Matches[SITE IN],AM$9,Matches[SITE OUT],AV$10)&gt;0,AVERAGEIFS(Matches[JOURNEY TIME],Matches[TIMEBIN],$B56,Matches[SITE IN],AM$9,Matches[SITE OUT],AV$10),"-"),"-")</f>
        <v>0.25495370370370402</v>
      </c>
      <c r="AX56" s="64">
        <f>IFERROR(IF(COUNTIFS(Matches[TIMEBIN],$B56,Matches[SITE IN],AM$9,Matches[SITE OUT],AV$10)&gt;0,_xlfn.MAXIFS(Matches[JOURNEY TIME],Matches[TIMEBIN],$B56,Matches[SITE IN],AM$9,Matches[SITE OUT],AV$10),"-"),"-")</f>
        <v>0.27268518518518503</v>
      </c>
      <c r="AY56" s="63">
        <f>IFERROR(IF(COUNTIFS(Matches[TIMEBIN],$B56,Matches[SITE IN],AM$9,Matches[SITE OUT],AY$10)&gt;0,_xlfn.MINIFS(Matches[JOURNEY TIME],Matches[TIMEBIN],$B56,Matches[SITE IN],AM$9,Matches[SITE OUT],AY$10),"-"),"-")</f>
        <v>3.5879629629598231E-4</v>
      </c>
      <c r="AZ56" s="63">
        <f>IFERROR(IF(COUNTIFS(Matches[TIMEBIN],$B56,Matches[SITE IN],AM$9,Matches[SITE OUT],AY$10)&gt;0,AVERAGEIFS(Matches[JOURNEY TIME],Matches[TIMEBIN],$B56,Matches[SITE IN],AM$9,Matches[SITE OUT],AY$10),"-"),"-")</f>
        <v>4.9740740740740419E-2</v>
      </c>
      <c r="BA56" s="66">
        <f>IFERROR(IF(COUNTIFS(Matches[TIMEBIN],$B56,Matches[SITE IN],AM$9,Matches[SITE OUT],AY$10)&gt;0,_xlfn.MAXIFS(Matches[JOURNEY TIME],Matches[TIMEBIN],$B56,Matches[SITE IN],AM$9,Matches[SITE OUT],AY$10),"-"),"-")</f>
        <v>0.24442129629629605</v>
      </c>
      <c r="BB56" s="62">
        <f>IFERROR(IF(COUNTIFS(Matches[TIMEBIN],$B56,Matches[SITE IN],BB$9,Matches[SITE OUT],BB$10)&gt;0,_xlfn.MINIFS(Matches[JOURNEY TIME],Matches[TIMEBIN],$B56,Matches[SITE IN],BB$9,Matches[SITE OUT],BB$10),"-"),"-")</f>
        <v>1.2268518518520066E-3</v>
      </c>
      <c r="BC56" s="63">
        <f>IFERROR(IF(COUNTIFS(Matches[TIMEBIN],$B56,Matches[SITE IN],BB$9,Matches[SITE OUT],BB$10)&gt;0,AVERAGEIFS(Matches[JOURNEY TIME],Matches[TIMEBIN],$B56,Matches[SITE IN],BB$9,Matches[SITE OUT],BB$10),"-"),"-")</f>
        <v>5.8020833333334966E-3</v>
      </c>
      <c r="BD56" s="64">
        <f>IFERROR(IF(COUNTIFS(Matches[TIMEBIN],$B56,Matches[SITE IN],BB$9,Matches[SITE OUT],BB$10)&gt;0,_xlfn.MAXIFS(Matches[JOURNEY TIME],Matches[TIMEBIN],$B56,Matches[SITE IN],BB$9,Matches[SITE OUT],BB$10),"-"),"-")</f>
        <v>4.0798611111111049E-2</v>
      </c>
      <c r="BE56" s="65">
        <f>IFERROR(IF(COUNTIFS(Matches[TIMEBIN],$B56,Matches[SITE IN],BB$9,Matches[SITE OUT],BE$10)&gt;0,_xlfn.MINIFS(Matches[JOURNEY TIME],Matches[TIMEBIN],$B56,Matches[SITE IN],BB$9,Matches[SITE OUT],BE$10),"-"),"-")</f>
        <v>9.3750000000003553E-4</v>
      </c>
      <c r="BF56" s="63">
        <f>IFERROR(IF(COUNTIFS(Matches[TIMEBIN],$B56,Matches[SITE IN],BB$9,Matches[SITE OUT],BE$10)&gt;0,AVERAGEIFS(Matches[JOURNEY TIME],Matches[TIMEBIN],$B56,Matches[SITE IN],BB$9,Matches[SITE OUT],BE$10),"-"),"-")</f>
        <v>9.3750000000003553E-4</v>
      </c>
      <c r="BG56" s="64">
        <f>IFERROR(IF(COUNTIFS(Matches[TIMEBIN],$B56,Matches[SITE IN],BB$9,Matches[SITE OUT],BE$10)&gt;0,_xlfn.MAXIFS(Matches[JOURNEY TIME],Matches[TIMEBIN],$B56,Matches[SITE IN],BB$9,Matches[SITE OUT],BE$10),"-"),"-")</f>
        <v>9.3750000000003553E-4</v>
      </c>
      <c r="BH56" s="65">
        <f>IFERROR(IF(COUNTIFS(Matches[TIMEBIN],$B56,Matches[SITE IN],BB$9,Matches[SITE OUT],BH$10)&gt;0,_xlfn.MINIFS(Matches[JOURNEY TIME],Matches[TIMEBIN],$B56,Matches[SITE IN],BB$9,Matches[SITE OUT],BH$10),"-"),"-")</f>
        <v>4.0509259259302599E-4</v>
      </c>
      <c r="BI56" s="63">
        <f>IFERROR(IF(COUNTIFS(Matches[TIMEBIN],$B56,Matches[SITE IN],BB$9,Matches[SITE OUT],BH$10)&gt;0,AVERAGEIFS(Matches[JOURNEY TIME],Matches[TIMEBIN],$B56,Matches[SITE IN],BB$9,Matches[SITE OUT],BH$10),"-"),"-")</f>
        <v>4.4560185185205103E-4</v>
      </c>
      <c r="BJ56" s="64">
        <f>IFERROR(IF(COUNTIFS(Matches[TIMEBIN],$B56,Matches[SITE IN],BB$9,Matches[SITE OUT],BH$10)&gt;0,_xlfn.MAXIFS(Matches[JOURNEY TIME],Matches[TIMEBIN],$B56,Matches[SITE IN],BB$9,Matches[SITE OUT],BH$10),"-"),"-")</f>
        <v>4.8611111111107608E-4</v>
      </c>
      <c r="BK56" s="65">
        <f>IFERROR(IF(COUNTIFS(Matches[TIMEBIN],$B56,Matches[SITE IN],BB$9,Matches[SITE OUT],BK$10)&gt;0,_xlfn.MINIFS(Matches[JOURNEY TIME],Matches[TIMEBIN],$B56,Matches[SITE IN],BB$9,Matches[SITE OUT],BK$10),"-"),"-")</f>
        <v>9.2592592592977141E-5</v>
      </c>
      <c r="BL56" s="63">
        <f>IFERROR(IF(COUNTIFS(Matches[TIMEBIN],$B56,Matches[SITE IN],BB$9,Matches[SITE OUT],BK$10)&gt;0,AVERAGEIFS(Matches[JOURNEY TIME],Matches[TIMEBIN],$B56,Matches[SITE IN],BB$9,Matches[SITE OUT],BK$10),"-"),"-")</f>
        <v>1.4467592592598555E-4</v>
      </c>
      <c r="BM56" s="64">
        <f>IFERROR(IF(COUNTIFS(Matches[TIMEBIN],$B56,Matches[SITE IN],BB$9,Matches[SITE OUT],BK$10)&gt;0,_xlfn.MAXIFS(Matches[JOURNEY TIME],Matches[TIMEBIN],$B56,Matches[SITE IN],BB$9,Matches[SITE OUT],BK$10),"-"),"-")</f>
        <v>1.9675925925899396E-4</v>
      </c>
      <c r="BN56" s="63">
        <f>IFERROR(IF(COUNTIFS(Matches[TIMEBIN],$B56,Matches[SITE IN],BB$9,Matches[SITE OUT],BN$10)&gt;0,_xlfn.MINIFS(Matches[JOURNEY TIME],Matches[TIMEBIN],$B56,Matches[SITE IN],BB$9,Matches[SITE OUT],BN$10),"-"),"-")</f>
        <v>1.5509259259250952E-3</v>
      </c>
      <c r="BO56" s="63">
        <f>IFERROR(IF(COUNTIFS(Matches[TIMEBIN],$B56,Matches[SITE IN],BB$9,Matches[SITE OUT],BN$10)&gt;0,AVERAGEIFS(Matches[JOURNEY TIME],Matches[TIMEBIN],$B56,Matches[SITE IN],BB$9,Matches[SITE OUT],BN$10),"-"),"-")</f>
        <v>1.5509259259250952E-3</v>
      </c>
      <c r="BP56" s="67">
        <f>IFERROR(IF(COUNTIFS(Matches[TIMEBIN],$B56,Matches[SITE IN],BB$9,Matches[SITE OUT],BN$10)&gt;0,_xlfn.MAXIFS(Matches[JOURNEY TIME],Matches[TIMEBIN],$B56,Matches[SITE IN],BB$9,Matches[SITE OUT],BN$10),"-"),"-")</f>
        <v>1.5509259259250952E-3</v>
      </c>
    </row>
    <row r="57" spans="2:68">
      <c r="B57" s="54" t="str">
        <v>17:15 - 17:30</v>
      </c>
      <c r="C57" s="55">
        <f>IFERROR(IF(COUNTIFS(Matches[TIMEBIN],$B57,Matches[SITE IN],C$9,Matches[SITE OUT],C$10)&gt;0,_xlfn.MINIFS(Matches[JOURNEY TIME],Matches[TIMEBIN],$B57,Matches[SITE IN],C$9,Matches[SITE OUT],C$10),"-"),"-")</f>
        <v>1.7361111111102723E-4</v>
      </c>
      <c r="D57" s="56">
        <f>IFERROR(IF(COUNTIFS(Matches[TIMEBIN],$B57,Matches[SITE IN],C$9,Matches[SITE OUT],C$10)&gt;0,AVERAGEIFS(Matches[JOURNEY TIME],Matches[TIMEBIN],$B57,Matches[SITE IN],C$9,Matches[SITE OUT],C$10),"-"),"-")</f>
        <v>3.5141975308642055E-2</v>
      </c>
      <c r="E57" s="57">
        <f>IFERROR(IF(COUNTIFS(Matches[TIMEBIN],$B57,Matches[SITE IN],C$9,Matches[SITE OUT],C$10)&gt;0,_xlfn.MAXIFS(Matches[JOURNEY TIME],Matches[TIMEBIN],$B57,Matches[SITE IN],C$9,Matches[SITE OUT],C$10),"-"),"-")</f>
        <v>0.17745370370370395</v>
      </c>
      <c r="F57" s="58">
        <f>IFERROR(IF(COUNTIFS(Matches[TIMEBIN],$B57,Matches[SITE IN],C$9,Matches[SITE OUT],F$10)&gt;0,_xlfn.MINIFS(Matches[JOURNEY TIME],Matches[TIMEBIN],$B57,Matches[SITE IN],C$9,Matches[SITE OUT],F$10),"-"),"-")</f>
        <v>6.5972222222299148E-4</v>
      </c>
      <c r="G57" s="56">
        <f>IFERROR(IF(COUNTIFS(Matches[TIMEBIN],$B57,Matches[SITE IN],C$9,Matches[SITE OUT],F$10)&gt;0,AVERAGEIFS(Matches[JOURNEY TIME],Matches[TIMEBIN],$B57,Matches[SITE IN],C$9,Matches[SITE OUT],F$10),"-"),"-")</f>
        <v>1.9164094650205816E-2</v>
      </c>
      <c r="H57" s="57">
        <f>IFERROR(IF(COUNTIFS(Matches[TIMEBIN],$B57,Matches[SITE IN],C$9,Matches[SITE OUT],F$10)&gt;0,_xlfn.MAXIFS(Matches[JOURNEY TIME],Matches[TIMEBIN],$B57,Matches[SITE IN],C$9,Matches[SITE OUT],F$10),"-"),"-")</f>
        <v>0.24961805555555594</v>
      </c>
      <c r="I57" s="58" t="str">
        <f>IFERROR(IF(COUNTIFS(Matches[TIMEBIN],$B57,Matches[SITE IN],C$9,Matches[SITE OUT],I$10)&gt;0,_xlfn.MINIFS(Matches[JOURNEY TIME],Matches[TIMEBIN],$B57,Matches[SITE IN],C$9,Matches[SITE OUT],I$10),"-"),"-")</f>
        <v>-</v>
      </c>
      <c r="J57" s="56" t="str">
        <f>IFERROR(IF(COUNTIFS(Matches[TIMEBIN],$B57,Matches[SITE IN],C$9,Matches[SITE OUT],I$10)&gt;0,AVERAGEIFS(Matches[JOURNEY TIME],Matches[TIMEBIN],$B57,Matches[SITE IN],C$9,Matches[SITE OUT],I$10),"-"),"-")</f>
        <v>-</v>
      </c>
      <c r="K57" s="57" t="str">
        <f>IFERROR(IF(COUNTIFS(Matches[TIMEBIN],$B57,Matches[SITE IN],C$9,Matches[SITE OUT],I$10)&gt;0,_xlfn.MAXIFS(Matches[JOURNEY TIME],Matches[TIMEBIN],$B57,Matches[SITE IN],C$9,Matches[SITE OUT],I$10),"-"),"-")</f>
        <v>-</v>
      </c>
      <c r="L57" s="58">
        <f>IFERROR(IF(COUNTIFS(Matches[TIMEBIN],$B57,Matches[SITE IN],C$9,Matches[SITE OUT],L$10)&gt;0,_xlfn.MINIFS(Matches[JOURNEY TIME],Matches[TIMEBIN],$B57,Matches[SITE IN],C$9,Matches[SITE OUT],L$10),"-"),"-")</f>
        <v>4.6296296296299833E-4</v>
      </c>
      <c r="M57" s="56">
        <f>IFERROR(IF(COUNTIFS(Matches[TIMEBIN],$B57,Matches[SITE IN],C$9,Matches[SITE OUT],L$10)&gt;0,AVERAGEIFS(Matches[JOURNEY TIME],Matches[TIMEBIN],$B57,Matches[SITE IN],C$9,Matches[SITE OUT],L$10),"-"),"-")</f>
        <v>8.7642195767195813E-2</v>
      </c>
      <c r="N57" s="57">
        <f>IFERROR(IF(COUNTIFS(Matches[TIMEBIN],$B57,Matches[SITE IN],C$9,Matches[SITE OUT],L$10)&gt;0,_xlfn.MAXIFS(Matches[JOURNEY TIME],Matches[TIMEBIN],$B57,Matches[SITE IN],C$9,Matches[SITE OUT],L$10),"-"),"-")</f>
        <v>0.26488425925925996</v>
      </c>
      <c r="O57" s="58">
        <f>IFERROR(IF(COUNTIFS(Matches[TIMEBIN],$B57,Matches[SITE IN],C$9,Matches[SITE OUT],O$10)&gt;0,_xlfn.MINIFS(Matches[JOURNEY TIME],Matches[TIMEBIN],$B57,Matches[SITE IN],C$9,Matches[SITE OUT],O$10),"-"),"-")</f>
        <v>7.4074074074104157E-4</v>
      </c>
      <c r="P57" s="56">
        <f>IFERROR(IF(COUNTIFS(Matches[TIMEBIN],$B57,Matches[SITE IN],C$9,Matches[SITE OUT],O$10)&gt;0,AVERAGEIFS(Matches[JOURNEY TIME],Matches[TIMEBIN],$B57,Matches[SITE IN],C$9,Matches[SITE OUT],O$10),"-"),"-")</f>
        <v>1.6087962962960112E-3</v>
      </c>
      <c r="Q57" s="57">
        <f>IFERROR(IF(COUNTIFS(Matches[TIMEBIN],$B57,Matches[SITE IN],C$9,Matches[SITE OUT],O$10)&gt;0,_xlfn.MAXIFS(Matches[JOURNEY TIME],Matches[TIMEBIN],$B57,Matches[SITE IN],C$9,Matches[SITE OUT],O$10),"-"),"-")</f>
        <v>2.4768518518509808E-3</v>
      </c>
      <c r="R57" s="58">
        <f>IFERROR(IF(COUNTIFS(Matches[TIMEBIN],$B57,Matches[SITE IN],C$9,Matches[SITE OUT],R$10)&gt;0,_xlfn.MINIFS(Matches[JOURNEY TIME],Matches[TIMEBIN],$B57,Matches[SITE IN],C$9,Matches[SITE OUT],R$10),"-"),"-")</f>
        <v>2.6620370370300517E-4</v>
      </c>
      <c r="S57" s="56">
        <f>IFERROR(IF(COUNTIFS(Matches[TIMEBIN],$B57,Matches[SITE IN],C$9,Matches[SITE OUT],R$10)&gt;0,AVERAGEIFS(Matches[JOURNEY TIME],Matches[TIMEBIN],$B57,Matches[SITE IN],C$9,Matches[SITE OUT],R$10),"-"),"-")</f>
        <v>3.3101851851851792E-2</v>
      </c>
      <c r="T57" s="59">
        <f>IFERROR(IF(COUNTIFS(Matches[TIMEBIN],$B57,Matches[SITE IN],C$9,Matches[SITE OUT],R$10)&gt;0,_xlfn.MAXIFS(Matches[JOURNEY TIME],Matches[TIMEBIN],$B57,Matches[SITE IN],C$9,Matches[SITE OUT],R$10),"-"),"-")</f>
        <v>0.15907407407407392</v>
      </c>
      <c r="U57" s="55" t="str">
        <f>IFERROR(IF(COUNTIFS(Matches[TIMEBIN],$B57,Matches[SITE IN],U$9,Matches[SITE OUT],U$10)&gt;0,_xlfn.MINIFS(Matches[JOURNEY TIME],Matches[TIMEBIN],$B57,Matches[SITE IN],U$9,Matches[SITE OUT],U$10),"-"),"-")</f>
        <v>-</v>
      </c>
      <c r="V57" s="56" t="str">
        <f>IFERROR(IF(COUNTIFS(Matches[TIMEBIN],$B57,Matches[SITE IN],U$9,Matches[SITE OUT],U$10)&gt;0,AVERAGEIFS(Matches[JOURNEY TIME],Matches[TIMEBIN],$B57,Matches[SITE IN],U$9,Matches[SITE OUT],U$10),"-"),"-")</f>
        <v>-</v>
      </c>
      <c r="W57" s="59" t="str">
        <f>IFERROR(IF(COUNTIFS(Matches[TIMEBIN],$B57,Matches[SITE IN],U$9,Matches[SITE OUT],U$10)&gt;0,_xlfn.MAXIFS(Matches[JOURNEY TIME],Matches[TIMEBIN],$B57,Matches[SITE IN],U$9,Matches[SITE OUT],U$10),"-"),"-")</f>
        <v>-</v>
      </c>
      <c r="X57" s="55">
        <f>IFERROR(IF(COUNTIFS(Matches[TIMEBIN],$B57,Matches[SITE IN],X$9,Matches[SITE OUT],X$10)&gt;0,_xlfn.MINIFS(Matches[JOURNEY TIME],Matches[TIMEBIN],$B57,Matches[SITE IN],X$9,Matches[SITE OUT],X$10),"-"),"-")</f>
        <v>2.2337962962960534E-3</v>
      </c>
      <c r="Y57" s="56">
        <f>IFERROR(IF(COUNTIFS(Matches[TIMEBIN],$B57,Matches[SITE IN],X$9,Matches[SITE OUT],X$10)&gt;0,AVERAGEIFS(Matches[JOURNEY TIME],Matches[TIMEBIN],$B57,Matches[SITE IN],X$9,Matches[SITE OUT],X$10),"-"),"-")</f>
        <v>3.7673611111111033E-2</v>
      </c>
      <c r="Z57" s="57">
        <f>IFERROR(IF(COUNTIFS(Matches[TIMEBIN],$B57,Matches[SITE IN],X$9,Matches[SITE OUT],X$10)&gt;0,_xlfn.MAXIFS(Matches[JOURNEY TIME],Matches[TIMEBIN],$B57,Matches[SITE IN],X$9,Matches[SITE OUT],X$10),"-"),"-")</f>
        <v>0.13702546296296303</v>
      </c>
      <c r="AA57" s="58">
        <f>IFERROR(IF(COUNTIFS(Matches[TIMEBIN],$B57,Matches[SITE IN],X$9,Matches[SITE OUT],AA$10)&gt;0,_xlfn.MINIFS(Matches[JOURNEY TIME],Matches[TIMEBIN],$B57,Matches[SITE IN],X$9,Matches[SITE OUT],AA$10),"-"),"-")</f>
        <v>9.8379629629696819E-4</v>
      </c>
      <c r="AB57" s="56">
        <f>IFERROR(IF(COUNTIFS(Matches[TIMEBIN],$B57,Matches[SITE IN],X$9,Matches[SITE OUT],AA$10)&gt;0,AVERAGEIFS(Matches[JOURNEY TIME],Matches[TIMEBIN],$B57,Matches[SITE IN],X$9,Matches[SITE OUT],AA$10),"-"),"-")</f>
        <v>2.5308641975313462E-3</v>
      </c>
      <c r="AC57" s="57">
        <f>IFERROR(IF(COUNTIFS(Matches[TIMEBIN],$B57,Matches[SITE IN],X$9,Matches[SITE OUT],AA$10)&gt;0,_xlfn.MAXIFS(Matches[JOURNEY TIME],Matches[TIMEBIN],$B57,Matches[SITE IN],X$9,Matches[SITE OUT],AA$10),"-"),"-")</f>
        <v>5.2083333333340365E-3</v>
      </c>
      <c r="AD57" s="58" t="str">
        <f>IFERROR(IF(COUNTIFS(Matches[TIMEBIN],$B57,Matches[SITE IN],X$9,Matches[SITE OUT],AD$10)&gt;0,_xlfn.MINIFS(Matches[JOURNEY TIME],Matches[TIMEBIN],$B57,Matches[SITE IN],X$9,Matches[SITE OUT],AD$10),"-"),"-")</f>
        <v>-</v>
      </c>
      <c r="AE57" s="56" t="str">
        <f>IFERROR(IF(COUNTIFS(Matches[TIMEBIN],$B57,Matches[SITE IN],X$9,Matches[SITE OUT],AD$10)&gt;0,AVERAGEIFS(Matches[JOURNEY TIME],Matches[TIMEBIN],$B57,Matches[SITE IN],X$9,Matches[SITE OUT],AD$10),"-"),"-")</f>
        <v>-</v>
      </c>
      <c r="AF57" s="57" t="str">
        <f>IFERROR(IF(COUNTIFS(Matches[TIMEBIN],$B57,Matches[SITE IN],X$9,Matches[SITE OUT],AD$10)&gt;0,_xlfn.MAXIFS(Matches[JOURNEY TIME],Matches[TIMEBIN],$B57,Matches[SITE IN],X$9,Matches[SITE OUT],AD$10),"-"),"-")</f>
        <v>-</v>
      </c>
      <c r="AG57" s="58" t="str">
        <f>IFERROR(IF(COUNTIFS(Matches[TIMEBIN],$B57,Matches[SITE IN],X$9,Matches[SITE OUT],AG$10)&gt;0,_xlfn.MINIFS(Matches[JOURNEY TIME],Matches[TIMEBIN],$B57,Matches[SITE IN],X$9,Matches[SITE OUT],AG$10),"-"),"-")</f>
        <v>-</v>
      </c>
      <c r="AH57" s="56" t="str">
        <f>IFERROR(IF(COUNTIFS(Matches[TIMEBIN],$B57,Matches[SITE IN],X$9,Matches[SITE OUT],AG$10)&gt;0,AVERAGEIFS(Matches[JOURNEY TIME],Matches[TIMEBIN],$B57,Matches[SITE IN],X$9,Matches[SITE OUT],AG$10),"-"),"-")</f>
        <v>-</v>
      </c>
      <c r="AI57" s="57" t="str">
        <f>IFERROR(IF(COUNTIFS(Matches[TIMEBIN],$B57,Matches[SITE IN],X$9,Matches[SITE OUT],AG$10)&gt;0,_xlfn.MAXIFS(Matches[JOURNEY TIME],Matches[TIMEBIN],$B57,Matches[SITE IN],X$9,Matches[SITE OUT],AG$10),"-"),"-")</f>
        <v>-</v>
      </c>
      <c r="AJ57" s="56">
        <f>IFERROR(IF(COUNTIFS(Matches[TIMEBIN],$B57,Matches[SITE IN],X$9,Matches[SITE OUT],AJ$10)&gt;0,_xlfn.MINIFS(Matches[JOURNEY TIME],Matches[TIMEBIN],$B57,Matches[SITE IN],X$9,Matches[SITE OUT],AJ$10),"-"),"-")</f>
        <v>9.0277777777802992E-4</v>
      </c>
      <c r="AK57" s="56">
        <f>IFERROR(IF(COUNTIFS(Matches[TIMEBIN],$B57,Matches[SITE IN],X$9,Matches[SITE OUT],AJ$10)&gt;0,AVERAGEIFS(Matches[JOURNEY TIME],Matches[TIMEBIN],$B57,Matches[SITE IN],X$9,Matches[SITE OUT],AJ$10),"-"),"-")</f>
        <v>1.8923611111110183E-3</v>
      </c>
      <c r="AL57" s="59">
        <f>IFERROR(IF(COUNTIFS(Matches[TIMEBIN],$B57,Matches[SITE IN],X$9,Matches[SITE OUT],AJ$10)&gt;0,_xlfn.MAXIFS(Matches[JOURNEY TIME],Matches[TIMEBIN],$B57,Matches[SITE IN],X$9,Matches[SITE OUT],AJ$10),"-"),"-")</f>
        <v>2.8819444444440068E-3</v>
      </c>
      <c r="AM57" s="55">
        <f>IFERROR(IF(COUNTIFS(Matches[TIMEBIN],$B57,Matches[SITE IN],AM$9,Matches[SITE OUT],AM$10)&gt;0,_xlfn.MINIFS(Matches[JOURNEY TIME],Matches[TIMEBIN],$B57,Matches[SITE IN],AM$9,Matches[SITE OUT],AM$10),"-"),"-")</f>
        <v>1.4814814814809729E-3</v>
      </c>
      <c r="AN57" s="56">
        <f>IFERROR(IF(COUNTIFS(Matches[TIMEBIN],$B57,Matches[SITE IN],AM$9,Matches[SITE OUT],AM$10)&gt;0,AVERAGEIFS(Matches[JOURNEY TIME],Matches[TIMEBIN],$B57,Matches[SITE IN],AM$9,Matches[SITE OUT],AM$10),"-"),"-")</f>
        <v>1.4814814814809729E-3</v>
      </c>
      <c r="AO57" s="57">
        <f>IFERROR(IF(COUNTIFS(Matches[TIMEBIN],$B57,Matches[SITE IN],AM$9,Matches[SITE OUT],AM$10)&gt;0,_xlfn.MAXIFS(Matches[JOURNEY TIME],Matches[TIMEBIN],$B57,Matches[SITE IN],AM$9,Matches[SITE OUT],AM$10),"-"),"-")</f>
        <v>1.4814814814809729E-3</v>
      </c>
      <c r="AP57" s="58">
        <f>IFERROR(IF(COUNTIFS(Matches[TIMEBIN],$B57,Matches[SITE IN],AM$9,Matches[SITE OUT],AP$10)&gt;0,_xlfn.MINIFS(Matches[JOURNEY TIME],Matches[TIMEBIN],$B57,Matches[SITE IN],AM$9,Matches[SITE OUT],AP$10),"-"),"-")</f>
        <v>2.3263888888889195E-3</v>
      </c>
      <c r="AQ57" s="56">
        <f>IFERROR(IF(COUNTIFS(Matches[TIMEBIN],$B57,Matches[SITE IN],AM$9,Matches[SITE OUT],AP$10)&gt;0,AVERAGEIFS(Matches[JOURNEY TIME],Matches[TIMEBIN],$B57,Matches[SITE IN],AM$9,Matches[SITE OUT],AP$10),"-"),"-")</f>
        <v>2.3263888888889195E-3</v>
      </c>
      <c r="AR57" s="57">
        <f>IFERROR(IF(COUNTIFS(Matches[TIMEBIN],$B57,Matches[SITE IN],AM$9,Matches[SITE OUT],AP$10)&gt;0,_xlfn.MAXIFS(Matches[JOURNEY TIME],Matches[TIMEBIN],$B57,Matches[SITE IN],AM$9,Matches[SITE OUT],AP$10),"-"),"-")</f>
        <v>2.3263888888889195E-3</v>
      </c>
      <c r="AS57" s="58">
        <f>IFERROR(IF(COUNTIFS(Matches[TIMEBIN],$B57,Matches[SITE IN],AM$9,Matches[SITE OUT],AS$10)&gt;0,_xlfn.MINIFS(Matches[JOURNEY TIME],Matches[TIMEBIN],$B57,Matches[SITE IN],AM$9,Matches[SITE OUT],AS$10),"-"),"-")</f>
        <v>1.9479166666666936E-2</v>
      </c>
      <c r="AT57" s="56">
        <f>IFERROR(IF(COUNTIFS(Matches[TIMEBIN],$B57,Matches[SITE IN],AM$9,Matches[SITE OUT],AS$10)&gt;0,AVERAGEIFS(Matches[JOURNEY TIME],Matches[TIMEBIN],$B57,Matches[SITE IN],AM$9,Matches[SITE OUT],AS$10),"-"),"-")</f>
        <v>0.17444444444444449</v>
      </c>
      <c r="AU57" s="57">
        <f>IFERROR(IF(COUNTIFS(Matches[TIMEBIN],$B57,Matches[SITE IN],AM$9,Matches[SITE OUT],AS$10)&gt;0,_xlfn.MAXIFS(Matches[JOURNEY TIME],Matches[TIMEBIN],$B57,Matches[SITE IN],AM$9,Matches[SITE OUT],AS$10),"-"),"-")</f>
        <v>0.22934027777777799</v>
      </c>
      <c r="AV57" s="58">
        <f>IFERROR(IF(COUNTIFS(Matches[TIMEBIN],$B57,Matches[SITE IN],AM$9,Matches[SITE OUT],AV$10)&gt;0,_xlfn.MINIFS(Matches[JOURNEY TIME],Matches[TIMEBIN],$B57,Matches[SITE IN],AM$9,Matches[SITE OUT],AV$10),"-"),"-")</f>
        <v>5.2083333333297066E-4</v>
      </c>
      <c r="AW57" s="56">
        <f>IFERROR(IF(COUNTIFS(Matches[TIMEBIN],$B57,Matches[SITE IN],AM$9,Matches[SITE OUT],AV$10)&gt;0,AVERAGEIFS(Matches[JOURNEY TIME],Matches[TIMEBIN],$B57,Matches[SITE IN],AM$9,Matches[SITE OUT],AV$10),"-"),"-")</f>
        <v>5.2083333333297066E-4</v>
      </c>
      <c r="AX57" s="57">
        <f>IFERROR(IF(COUNTIFS(Matches[TIMEBIN],$B57,Matches[SITE IN],AM$9,Matches[SITE OUT],AV$10)&gt;0,_xlfn.MAXIFS(Matches[JOURNEY TIME],Matches[TIMEBIN],$B57,Matches[SITE IN],AM$9,Matches[SITE OUT],AV$10),"-"),"-")</f>
        <v>5.2083333333297066E-4</v>
      </c>
      <c r="AY57" s="56">
        <f>IFERROR(IF(COUNTIFS(Matches[TIMEBIN],$B57,Matches[SITE IN],AM$9,Matches[SITE OUT],AY$10)&gt;0,_xlfn.MINIFS(Matches[JOURNEY TIME],Matches[TIMEBIN],$B57,Matches[SITE IN],AM$9,Matches[SITE OUT],AY$10),"-"),"-")</f>
        <v>2.5231481481479134E-3</v>
      </c>
      <c r="AZ57" s="56">
        <f>IFERROR(IF(COUNTIFS(Matches[TIMEBIN],$B57,Matches[SITE IN],AM$9,Matches[SITE OUT],AY$10)&gt;0,AVERAGEIFS(Matches[JOURNEY TIME],Matches[TIMEBIN],$B57,Matches[SITE IN],AM$9,Matches[SITE OUT],AY$10),"-"),"-")</f>
        <v>3.1365740740739168E-3</v>
      </c>
      <c r="BA57" s="59">
        <f>IFERROR(IF(COUNTIFS(Matches[TIMEBIN],$B57,Matches[SITE IN],AM$9,Matches[SITE OUT],AY$10)&gt;0,_xlfn.MAXIFS(Matches[JOURNEY TIME],Matches[TIMEBIN],$B57,Matches[SITE IN],AM$9,Matches[SITE OUT],AY$10),"-"),"-")</f>
        <v>3.7499999999999201E-3</v>
      </c>
      <c r="BB57" s="55">
        <f>IFERROR(IF(COUNTIFS(Matches[TIMEBIN],$B57,Matches[SITE IN],BB$9,Matches[SITE OUT],BB$10)&gt;0,_xlfn.MINIFS(Matches[JOURNEY TIME],Matches[TIMEBIN],$B57,Matches[SITE IN],BB$9,Matches[SITE OUT],BB$10),"-"),"-")</f>
        <v>1.1458333333329573E-3</v>
      </c>
      <c r="BC57" s="56">
        <f>IFERROR(IF(COUNTIFS(Matches[TIMEBIN],$B57,Matches[SITE IN],BB$9,Matches[SITE OUT],BB$10)&gt;0,AVERAGEIFS(Matches[JOURNEY TIME],Matches[TIMEBIN],$B57,Matches[SITE IN],BB$9,Matches[SITE OUT],BB$10),"-"),"-")</f>
        <v>2.089120370370475E-3</v>
      </c>
      <c r="BD57" s="57">
        <f>IFERROR(IF(COUNTIFS(Matches[TIMEBIN],$B57,Matches[SITE IN],BB$9,Matches[SITE OUT],BB$10)&gt;0,_xlfn.MAXIFS(Matches[JOURNEY TIME],Matches[TIMEBIN],$B57,Matches[SITE IN],BB$9,Matches[SITE OUT],BB$10),"-"),"-")</f>
        <v>3.4953703703710648E-3</v>
      </c>
      <c r="BE57" s="58">
        <f>IFERROR(IF(COUNTIFS(Matches[TIMEBIN],$B57,Matches[SITE IN],BB$9,Matches[SITE OUT],BE$10)&gt;0,_xlfn.MINIFS(Matches[JOURNEY TIME],Matches[TIMEBIN],$B57,Matches[SITE IN],BB$9,Matches[SITE OUT],BE$10),"-"),"-")</f>
        <v>9.490740740740744E-4</v>
      </c>
      <c r="BF57" s="56">
        <f>IFERROR(IF(COUNTIFS(Matches[TIMEBIN],$B57,Matches[SITE IN],BB$9,Matches[SITE OUT],BE$10)&gt;0,AVERAGEIFS(Matches[JOURNEY TIME],Matches[TIMEBIN],$B57,Matches[SITE IN],BB$9,Matches[SITE OUT],BE$10),"-"),"-")</f>
        <v>3.2569444444444208E-3</v>
      </c>
      <c r="BG57" s="57">
        <f>IFERROR(IF(COUNTIFS(Matches[TIMEBIN],$B57,Matches[SITE IN],BB$9,Matches[SITE OUT],BE$10)&gt;0,_xlfn.MAXIFS(Matches[JOURNEY TIME],Matches[TIMEBIN],$B57,Matches[SITE IN],BB$9,Matches[SITE OUT],BE$10),"-"),"-")</f>
        <v>8.4374999999999867E-3</v>
      </c>
      <c r="BH57" s="58">
        <f>IFERROR(IF(COUNTIFS(Matches[TIMEBIN],$B57,Matches[SITE IN],BB$9,Matches[SITE OUT],BH$10)&gt;0,_xlfn.MINIFS(Matches[JOURNEY TIME],Matches[TIMEBIN],$B57,Matches[SITE IN],BB$9,Matches[SITE OUT],BH$10),"-"),"-")</f>
        <v>4.745370370370372E-4</v>
      </c>
      <c r="BI57" s="56">
        <f>IFERROR(IF(COUNTIFS(Matches[TIMEBIN],$B57,Matches[SITE IN],BB$9,Matches[SITE OUT],BH$10)&gt;0,AVERAGEIFS(Matches[JOURNEY TIME],Matches[TIMEBIN],$B57,Matches[SITE IN],BB$9,Matches[SITE OUT],BH$10),"-"),"-")</f>
        <v>5.092592592589873E-4</v>
      </c>
      <c r="BJ57" s="57">
        <f>IFERROR(IF(COUNTIFS(Matches[TIMEBIN],$B57,Matches[SITE IN],BB$9,Matches[SITE OUT],BH$10)&gt;0,_xlfn.MAXIFS(Matches[JOURNEY TIME],Matches[TIMEBIN],$B57,Matches[SITE IN],BB$9,Matches[SITE OUT],BH$10),"-"),"-")</f>
        <v>5.4398148148093739E-4</v>
      </c>
      <c r="BK57" s="58">
        <f>IFERROR(IF(COUNTIFS(Matches[TIMEBIN],$B57,Matches[SITE IN],BB$9,Matches[SITE OUT],BK$10)&gt;0,_xlfn.MINIFS(Matches[JOURNEY TIME],Matches[TIMEBIN],$B57,Matches[SITE IN],BB$9,Matches[SITE OUT],BK$10),"-"),"-")</f>
        <v>3.0092592592600997E-4</v>
      </c>
      <c r="BL57" s="56">
        <f>IFERROR(IF(COUNTIFS(Matches[TIMEBIN],$B57,Matches[SITE IN],BB$9,Matches[SITE OUT],BK$10)&gt;0,AVERAGEIFS(Matches[JOURNEY TIME],Matches[TIMEBIN],$B57,Matches[SITE IN],BB$9,Matches[SITE OUT],BK$10),"-"),"-")</f>
        <v>3.0092592592600997E-4</v>
      </c>
      <c r="BM57" s="57">
        <f>IFERROR(IF(COUNTIFS(Matches[TIMEBIN],$B57,Matches[SITE IN],BB$9,Matches[SITE OUT],BK$10)&gt;0,_xlfn.MAXIFS(Matches[JOURNEY TIME],Matches[TIMEBIN],$B57,Matches[SITE IN],BB$9,Matches[SITE OUT],BK$10),"-"),"-")</f>
        <v>3.0092592592600997E-4</v>
      </c>
      <c r="BN57" s="56">
        <f>IFERROR(IF(COUNTIFS(Matches[TIMEBIN],$B57,Matches[SITE IN],BB$9,Matches[SITE OUT],BN$10)&gt;0,_xlfn.MINIFS(Matches[JOURNEY TIME],Matches[TIMEBIN],$B57,Matches[SITE IN],BB$9,Matches[SITE OUT],BN$10),"-"),"-")</f>
        <v>6.9444444443900188E-5</v>
      </c>
      <c r="BO57" s="56">
        <f>IFERROR(IF(COUNTIFS(Matches[TIMEBIN],$B57,Matches[SITE IN],BB$9,Matches[SITE OUT],BN$10)&gt;0,AVERAGEIFS(Matches[JOURNEY TIME],Matches[TIMEBIN],$B57,Matches[SITE IN],BB$9,Matches[SITE OUT],BN$10),"-"),"-")</f>
        <v>2.1759259259256001E-3</v>
      </c>
      <c r="BP57" s="60">
        <f>IFERROR(IF(COUNTIFS(Matches[TIMEBIN],$B57,Matches[SITE IN],BB$9,Matches[SITE OUT],BN$10)&gt;0,_xlfn.MAXIFS(Matches[JOURNEY TIME],Matches[TIMEBIN],$B57,Matches[SITE IN],BB$9,Matches[SITE OUT],BN$10),"-"),"-")</f>
        <v>4.8495370370369439E-3</v>
      </c>
    </row>
    <row r="58" spans="2:68">
      <c r="B58" s="61" t="str">
        <v>17:30 - 17:45</v>
      </c>
      <c r="C58" s="62">
        <f>IFERROR(IF(COUNTIFS(Matches[TIMEBIN],$B58,Matches[SITE IN],C$9,Matches[SITE OUT],C$10)&gt;0,_xlfn.MINIFS(Matches[JOURNEY TIME],Matches[TIMEBIN],$B58,Matches[SITE IN],C$9,Matches[SITE OUT],C$10),"-"),"-")</f>
        <v>1.0416666666701602E-4</v>
      </c>
      <c r="D58" s="63">
        <f>IFERROR(IF(COUNTIFS(Matches[TIMEBIN],$B58,Matches[SITE IN],C$9,Matches[SITE OUT],C$10)&gt;0,AVERAGEIFS(Matches[JOURNEY TIME],Matches[TIMEBIN],$B58,Matches[SITE IN],C$9,Matches[SITE OUT],C$10),"-"),"-")</f>
        <v>2.6459385521885728E-2</v>
      </c>
      <c r="E58" s="64">
        <f>IFERROR(IF(COUNTIFS(Matches[TIMEBIN],$B58,Matches[SITE IN],C$9,Matches[SITE OUT],C$10)&gt;0,_xlfn.MAXIFS(Matches[JOURNEY TIME],Matches[TIMEBIN],$B58,Matches[SITE IN],C$9,Matches[SITE OUT],C$10),"-"),"-")</f>
        <v>0.21210648148148104</v>
      </c>
      <c r="F58" s="65">
        <f>IFERROR(IF(COUNTIFS(Matches[TIMEBIN],$B58,Matches[SITE IN],C$9,Matches[SITE OUT],F$10)&gt;0,_xlfn.MINIFS(Matches[JOURNEY TIME],Matches[TIMEBIN],$B58,Matches[SITE IN],C$9,Matches[SITE OUT],F$10),"-"),"-")</f>
        <v>1.2731481481498275E-4</v>
      </c>
      <c r="G58" s="63">
        <f>IFERROR(IF(COUNTIFS(Matches[TIMEBIN],$B58,Matches[SITE IN],C$9,Matches[SITE OUT],F$10)&gt;0,AVERAGEIFS(Matches[JOURNEY TIME],Matches[TIMEBIN],$B58,Matches[SITE IN],C$9,Matches[SITE OUT],F$10),"-"),"-")</f>
        <v>1.7488908179012403E-2</v>
      </c>
      <c r="H58" s="64">
        <f>IFERROR(IF(COUNTIFS(Matches[TIMEBIN],$B58,Matches[SITE IN],C$9,Matches[SITE OUT],F$10)&gt;0,_xlfn.MAXIFS(Matches[JOURNEY TIME],Matches[TIMEBIN],$B58,Matches[SITE IN],C$9,Matches[SITE OUT],F$10),"-"),"-")</f>
        <v>0.16782407407407396</v>
      </c>
      <c r="I58" s="65" t="str">
        <f>IFERROR(IF(COUNTIFS(Matches[TIMEBIN],$B58,Matches[SITE IN],C$9,Matches[SITE OUT],I$10)&gt;0,_xlfn.MINIFS(Matches[JOURNEY TIME],Matches[TIMEBIN],$B58,Matches[SITE IN],C$9,Matches[SITE OUT],I$10),"-"),"-")</f>
        <v>-</v>
      </c>
      <c r="J58" s="63" t="str">
        <f>IFERROR(IF(COUNTIFS(Matches[TIMEBIN],$B58,Matches[SITE IN],C$9,Matches[SITE OUT],I$10)&gt;0,AVERAGEIFS(Matches[JOURNEY TIME],Matches[TIMEBIN],$B58,Matches[SITE IN],C$9,Matches[SITE OUT],I$10),"-"),"-")</f>
        <v>-</v>
      </c>
      <c r="K58" s="64" t="str">
        <f>IFERROR(IF(COUNTIFS(Matches[TIMEBIN],$B58,Matches[SITE IN],C$9,Matches[SITE OUT],I$10)&gt;0,_xlfn.MAXIFS(Matches[JOURNEY TIME],Matches[TIMEBIN],$B58,Matches[SITE IN],C$9,Matches[SITE OUT],I$10),"-"),"-")</f>
        <v>-</v>
      </c>
      <c r="L58" s="65">
        <f>IFERROR(IF(COUNTIFS(Matches[TIMEBIN],$B58,Matches[SITE IN],C$9,Matches[SITE OUT],L$10)&gt;0,_xlfn.MINIFS(Matches[JOURNEY TIME],Matches[TIMEBIN],$B58,Matches[SITE IN],C$9,Matches[SITE OUT],L$10),"-"),"-")</f>
        <v>1.0648148148140191E-3</v>
      </c>
      <c r="M58" s="63">
        <f>IFERROR(IF(COUNTIFS(Matches[TIMEBIN],$B58,Matches[SITE IN],C$9,Matches[SITE OUT],L$10)&gt;0,AVERAGEIFS(Matches[JOURNEY TIME],Matches[TIMEBIN],$B58,Matches[SITE IN],C$9,Matches[SITE OUT],L$10),"-"),"-")</f>
        <v>4.46898148148148E-2</v>
      </c>
      <c r="N58" s="64">
        <f>IFERROR(IF(COUNTIFS(Matches[TIMEBIN],$B58,Matches[SITE IN],C$9,Matches[SITE OUT],L$10)&gt;0,_xlfn.MAXIFS(Matches[JOURNEY TIME],Matches[TIMEBIN],$B58,Matches[SITE IN],C$9,Matches[SITE OUT],L$10),"-"),"-")</f>
        <v>0.135625</v>
      </c>
      <c r="O58" s="65">
        <f>IFERROR(IF(COUNTIFS(Matches[TIMEBIN],$B58,Matches[SITE IN],C$9,Matches[SITE OUT],O$10)&gt;0,_xlfn.MINIFS(Matches[JOURNEY TIME],Matches[TIMEBIN],$B58,Matches[SITE IN],C$9,Matches[SITE OUT],O$10),"-"),"-")</f>
        <v>2.17592592592597E-3</v>
      </c>
      <c r="P58" s="63">
        <f>IFERROR(IF(COUNTIFS(Matches[TIMEBIN],$B58,Matches[SITE IN],C$9,Matches[SITE OUT],O$10)&gt;0,AVERAGEIFS(Matches[JOURNEY TIME],Matches[TIMEBIN],$B58,Matches[SITE IN],C$9,Matches[SITE OUT],O$10),"-"),"-")</f>
        <v>3.2445987654320016E-3</v>
      </c>
      <c r="Q58" s="64">
        <f>IFERROR(IF(COUNTIFS(Matches[TIMEBIN],$B58,Matches[SITE IN],C$9,Matches[SITE OUT],O$10)&gt;0,_xlfn.MAXIFS(Matches[JOURNEY TIME],Matches[TIMEBIN],$B58,Matches[SITE IN],C$9,Matches[SITE OUT],O$10),"-"),"-")</f>
        <v>5.0231481481479712E-3</v>
      </c>
      <c r="R58" s="65">
        <f>IFERROR(IF(COUNTIFS(Matches[TIMEBIN],$B58,Matches[SITE IN],C$9,Matches[SITE OUT],R$10)&gt;0,_xlfn.MINIFS(Matches[JOURNEY TIME],Matches[TIMEBIN],$B58,Matches[SITE IN],C$9,Matches[SITE OUT],R$10),"-"),"-")</f>
        <v>1.4236111111110006E-3</v>
      </c>
      <c r="S58" s="63">
        <f>IFERROR(IF(COUNTIFS(Matches[TIMEBIN],$B58,Matches[SITE IN],C$9,Matches[SITE OUT],R$10)&gt;0,AVERAGEIFS(Matches[JOURNEY TIME],Matches[TIMEBIN],$B58,Matches[SITE IN],C$9,Matches[SITE OUT],R$10),"-"),"-")</f>
        <v>1.704282407407498E-3</v>
      </c>
      <c r="T58" s="66">
        <f>IFERROR(IF(COUNTIFS(Matches[TIMEBIN],$B58,Matches[SITE IN],C$9,Matches[SITE OUT],R$10)&gt;0,_xlfn.MAXIFS(Matches[JOURNEY TIME],Matches[TIMEBIN],$B58,Matches[SITE IN],C$9,Matches[SITE OUT],R$10),"-"),"-")</f>
        <v>2.071759259259065E-3</v>
      </c>
      <c r="U58" s="62" t="str">
        <f>IFERROR(IF(COUNTIFS(Matches[TIMEBIN],$B58,Matches[SITE IN],U$9,Matches[SITE OUT],U$10)&gt;0,_xlfn.MINIFS(Matches[JOURNEY TIME],Matches[TIMEBIN],$B58,Matches[SITE IN],U$9,Matches[SITE OUT],U$10),"-"),"-")</f>
        <v>-</v>
      </c>
      <c r="V58" s="63" t="str">
        <f>IFERROR(IF(COUNTIFS(Matches[TIMEBIN],$B58,Matches[SITE IN],U$9,Matches[SITE OUT],U$10)&gt;0,AVERAGEIFS(Matches[JOURNEY TIME],Matches[TIMEBIN],$B58,Matches[SITE IN],U$9,Matches[SITE OUT],U$10),"-"),"-")</f>
        <v>-</v>
      </c>
      <c r="W58" s="66" t="str">
        <f>IFERROR(IF(COUNTIFS(Matches[TIMEBIN],$B58,Matches[SITE IN],U$9,Matches[SITE OUT],U$10)&gt;0,_xlfn.MAXIFS(Matches[JOURNEY TIME],Matches[TIMEBIN],$B58,Matches[SITE IN],U$9,Matches[SITE OUT],U$10),"-"),"-")</f>
        <v>-</v>
      </c>
      <c r="X58" s="62">
        <f>IFERROR(IF(COUNTIFS(Matches[TIMEBIN],$B58,Matches[SITE IN],X$9,Matches[SITE OUT],X$10)&gt;0,_xlfn.MINIFS(Matches[JOURNEY TIME],Matches[TIMEBIN],$B58,Matches[SITE IN],X$9,Matches[SITE OUT],X$10),"-"),"-")</f>
        <v>3.2754629629631049E-3</v>
      </c>
      <c r="Y58" s="63">
        <f>IFERROR(IF(COUNTIFS(Matches[TIMEBIN],$B58,Matches[SITE IN],X$9,Matches[SITE OUT],X$10)&gt;0,AVERAGEIFS(Matches[JOURNEY TIME],Matches[TIMEBIN],$B58,Matches[SITE IN],X$9,Matches[SITE OUT],X$10),"-"),"-")</f>
        <v>3.7025462962962774E-2</v>
      </c>
      <c r="Z58" s="64">
        <f>IFERROR(IF(COUNTIFS(Matches[TIMEBIN],$B58,Matches[SITE IN],X$9,Matches[SITE OUT],X$10)&gt;0,_xlfn.MAXIFS(Matches[JOURNEY TIME],Matches[TIMEBIN],$B58,Matches[SITE IN],X$9,Matches[SITE OUT],X$10),"-"),"-")</f>
        <v>7.5983796296295925E-2</v>
      </c>
      <c r="AA58" s="65">
        <f>IFERROR(IF(COUNTIFS(Matches[TIMEBIN],$B58,Matches[SITE IN],X$9,Matches[SITE OUT],AA$10)&gt;0,_xlfn.MINIFS(Matches[JOURNEY TIME],Matches[TIMEBIN],$B58,Matches[SITE IN],X$9,Matches[SITE OUT],AA$10),"-"),"-")</f>
        <v>4.745370370370372E-4</v>
      </c>
      <c r="AB58" s="63">
        <f>IFERROR(IF(COUNTIFS(Matches[TIMEBIN],$B58,Matches[SITE IN],X$9,Matches[SITE OUT],AA$10)&gt;0,AVERAGEIFS(Matches[JOURNEY TIME],Matches[TIMEBIN],$B58,Matches[SITE IN],X$9,Matches[SITE OUT],AA$10),"-"),"-")</f>
        <v>5.8449074074101715E-4</v>
      </c>
      <c r="AC58" s="64">
        <f>IFERROR(IF(COUNTIFS(Matches[TIMEBIN],$B58,Matches[SITE IN],X$9,Matches[SITE OUT],AA$10)&gt;0,_xlfn.MAXIFS(Matches[JOURNEY TIME],Matches[TIMEBIN],$B58,Matches[SITE IN],X$9,Matches[SITE OUT],AA$10),"-"),"-")</f>
        <v>6.9444444444499709E-4</v>
      </c>
      <c r="AD58" s="65">
        <f>IFERROR(IF(COUNTIFS(Matches[TIMEBIN],$B58,Matches[SITE IN],X$9,Matches[SITE OUT],AD$10)&gt;0,_xlfn.MINIFS(Matches[JOURNEY TIME],Matches[TIMEBIN],$B58,Matches[SITE IN],X$9,Matches[SITE OUT],AD$10),"-"),"-")</f>
        <v>3.240740740739767E-4</v>
      </c>
      <c r="AE58" s="63">
        <f>IFERROR(IF(COUNTIFS(Matches[TIMEBIN],$B58,Matches[SITE IN],X$9,Matches[SITE OUT],AD$10)&gt;0,AVERAGEIFS(Matches[JOURNEY TIME],Matches[TIMEBIN],$B58,Matches[SITE IN],X$9,Matches[SITE OUT],AD$10),"-"),"-")</f>
        <v>1.1458333333330128E-3</v>
      </c>
      <c r="AF58" s="64">
        <f>IFERROR(IF(COUNTIFS(Matches[TIMEBIN],$B58,Matches[SITE IN],X$9,Matches[SITE OUT],AD$10)&gt;0,_xlfn.MAXIFS(Matches[JOURNEY TIME],Matches[TIMEBIN],$B58,Matches[SITE IN],X$9,Matches[SITE OUT],AD$10),"-"),"-")</f>
        <v>1.967592592592049E-3</v>
      </c>
      <c r="AG58" s="65" t="str">
        <f>IFERROR(IF(COUNTIFS(Matches[TIMEBIN],$B58,Matches[SITE IN],X$9,Matches[SITE OUT],AG$10)&gt;0,_xlfn.MINIFS(Matches[JOURNEY TIME],Matches[TIMEBIN],$B58,Matches[SITE IN],X$9,Matches[SITE OUT],AG$10),"-"),"-")</f>
        <v>-</v>
      </c>
      <c r="AH58" s="63" t="str">
        <f>IFERROR(IF(COUNTIFS(Matches[TIMEBIN],$B58,Matches[SITE IN],X$9,Matches[SITE OUT],AG$10)&gt;0,AVERAGEIFS(Matches[JOURNEY TIME],Matches[TIMEBIN],$B58,Matches[SITE IN],X$9,Matches[SITE OUT],AG$10),"-"),"-")</f>
        <v>-</v>
      </c>
      <c r="AI58" s="64" t="str">
        <f>IFERROR(IF(COUNTIFS(Matches[TIMEBIN],$B58,Matches[SITE IN],X$9,Matches[SITE OUT],AG$10)&gt;0,_xlfn.MAXIFS(Matches[JOURNEY TIME],Matches[TIMEBIN],$B58,Matches[SITE IN],X$9,Matches[SITE OUT],AG$10),"-"),"-")</f>
        <v>-</v>
      </c>
      <c r="AJ58" s="63">
        <f>IFERROR(IF(COUNTIFS(Matches[TIMEBIN],$B58,Matches[SITE IN],X$9,Matches[SITE OUT],AJ$10)&gt;0,_xlfn.MINIFS(Matches[JOURNEY TIME],Matches[TIMEBIN],$B58,Matches[SITE IN],X$9,Matches[SITE OUT],AJ$10),"-"),"-")</f>
        <v>2.8240740740740344E-3</v>
      </c>
      <c r="AK58" s="63">
        <f>IFERROR(IF(COUNTIFS(Matches[TIMEBIN],$B58,Matches[SITE IN],X$9,Matches[SITE OUT],AJ$10)&gt;0,AVERAGEIFS(Matches[JOURNEY TIME],Matches[TIMEBIN],$B58,Matches[SITE IN],X$9,Matches[SITE OUT],AJ$10),"-"),"-")</f>
        <v>2.8530092592590206E-3</v>
      </c>
      <c r="AL58" s="66">
        <f>IFERROR(IF(COUNTIFS(Matches[TIMEBIN],$B58,Matches[SITE IN],X$9,Matches[SITE OUT],AJ$10)&gt;0,_xlfn.MAXIFS(Matches[JOURNEY TIME],Matches[TIMEBIN],$B58,Matches[SITE IN],X$9,Matches[SITE OUT],AJ$10),"-"),"-")</f>
        <v>2.8819444444440068E-3</v>
      </c>
      <c r="AM58" s="62">
        <f>IFERROR(IF(COUNTIFS(Matches[TIMEBIN],$B58,Matches[SITE IN],AM$9,Matches[SITE OUT],AM$10)&gt;0,_xlfn.MINIFS(Matches[JOURNEY TIME],Matches[TIMEBIN],$B58,Matches[SITE IN],AM$9,Matches[SITE OUT],AM$10),"-"),"-")</f>
        <v>3.2060185185189827E-3</v>
      </c>
      <c r="AN58" s="63">
        <f>IFERROR(IF(COUNTIFS(Matches[TIMEBIN],$B58,Matches[SITE IN],AM$9,Matches[SITE OUT],AM$10)&gt;0,AVERAGEIFS(Matches[JOURNEY TIME],Matches[TIMEBIN],$B58,Matches[SITE IN],AM$9,Matches[SITE OUT],AM$10),"-"),"-")</f>
        <v>1.0243055555555677E-2</v>
      </c>
      <c r="AO58" s="64">
        <f>IFERROR(IF(COUNTIFS(Matches[TIMEBIN],$B58,Matches[SITE IN],AM$9,Matches[SITE OUT],AM$10)&gt;0,_xlfn.MAXIFS(Matches[JOURNEY TIME],Matches[TIMEBIN],$B58,Matches[SITE IN],AM$9,Matches[SITE OUT],AM$10),"-"),"-")</f>
        <v>1.6435185185185053E-2</v>
      </c>
      <c r="AP58" s="65">
        <f>IFERROR(IF(COUNTIFS(Matches[TIMEBIN],$B58,Matches[SITE IN],AM$9,Matches[SITE OUT],AP$10)&gt;0,_xlfn.MINIFS(Matches[JOURNEY TIME],Matches[TIMEBIN],$B58,Matches[SITE IN],AM$9,Matches[SITE OUT],AP$10),"-"),"-")</f>
        <v>1.1342592592600287E-3</v>
      </c>
      <c r="AQ58" s="63">
        <f>IFERROR(IF(COUNTIFS(Matches[TIMEBIN],$B58,Matches[SITE IN],AM$9,Matches[SITE OUT],AP$10)&gt;0,AVERAGEIFS(Matches[JOURNEY TIME],Matches[TIMEBIN],$B58,Matches[SITE IN],AM$9,Matches[SITE OUT],AP$10),"-"),"-")</f>
        <v>8.6481481481486041E-3</v>
      </c>
      <c r="AR58" s="64">
        <f>IFERROR(IF(COUNTIFS(Matches[TIMEBIN],$B58,Matches[SITE IN],AM$9,Matches[SITE OUT],AP$10)&gt;0,_xlfn.MAXIFS(Matches[JOURNEY TIME],Matches[TIMEBIN],$B58,Matches[SITE IN],AM$9,Matches[SITE OUT],AP$10),"-"),"-")</f>
        <v>3.2673611111111001E-2</v>
      </c>
      <c r="AS58" s="65">
        <f>IFERROR(IF(COUNTIFS(Matches[TIMEBIN],$B58,Matches[SITE IN],AM$9,Matches[SITE OUT],AS$10)&gt;0,_xlfn.MINIFS(Matches[JOURNEY TIME],Matches[TIMEBIN],$B58,Matches[SITE IN],AM$9,Matches[SITE OUT],AS$10),"-"),"-")</f>
        <v>6.4814814814795341E-4</v>
      </c>
      <c r="AT58" s="63">
        <f>IFERROR(IF(COUNTIFS(Matches[TIMEBIN],$B58,Matches[SITE IN],AM$9,Matches[SITE OUT],AS$10)&gt;0,AVERAGEIFS(Matches[JOURNEY TIME],Matches[TIMEBIN],$B58,Matches[SITE IN],AM$9,Matches[SITE OUT],AS$10),"-"),"-")</f>
        <v>8.4722222222217698E-4</v>
      </c>
      <c r="AU58" s="64">
        <f>IFERROR(IF(COUNTIFS(Matches[TIMEBIN],$B58,Matches[SITE IN],AM$9,Matches[SITE OUT],AS$10)&gt;0,_xlfn.MAXIFS(Matches[JOURNEY TIME],Matches[TIMEBIN],$B58,Matches[SITE IN],AM$9,Matches[SITE OUT],AS$10),"-"),"-")</f>
        <v>1.0995370370370239E-3</v>
      </c>
      <c r="AV58" s="65">
        <f>IFERROR(IF(COUNTIFS(Matches[TIMEBIN],$B58,Matches[SITE IN],AM$9,Matches[SITE OUT],AV$10)&gt;0,_xlfn.MINIFS(Matches[JOURNEY TIME],Matches[TIMEBIN],$B58,Matches[SITE IN],AM$9,Matches[SITE OUT],AV$10),"-"),"-")</f>
        <v>1.0798611111110912E-2</v>
      </c>
      <c r="AW58" s="63">
        <f>IFERROR(IF(COUNTIFS(Matches[TIMEBIN],$B58,Matches[SITE IN],AM$9,Matches[SITE OUT],AV$10)&gt;0,AVERAGEIFS(Matches[JOURNEY TIME],Matches[TIMEBIN],$B58,Matches[SITE IN],AM$9,Matches[SITE OUT],AV$10),"-"),"-")</f>
        <v>0.10175925925925899</v>
      </c>
      <c r="AX58" s="64">
        <f>IFERROR(IF(COUNTIFS(Matches[TIMEBIN],$B58,Matches[SITE IN],AM$9,Matches[SITE OUT],AV$10)&gt;0,_xlfn.MAXIFS(Matches[JOURNEY TIME],Matches[TIMEBIN],$B58,Matches[SITE IN],AM$9,Matches[SITE OUT],AV$10),"-"),"-")</f>
        <v>0.16230324074074098</v>
      </c>
      <c r="AY58" s="63" t="str">
        <f>IFERROR(IF(COUNTIFS(Matches[TIMEBIN],$B58,Matches[SITE IN],AM$9,Matches[SITE OUT],AY$10)&gt;0,_xlfn.MINIFS(Matches[JOURNEY TIME],Matches[TIMEBIN],$B58,Matches[SITE IN],AM$9,Matches[SITE OUT],AY$10),"-"),"-")</f>
        <v>-</v>
      </c>
      <c r="AZ58" s="63" t="str">
        <f>IFERROR(IF(COUNTIFS(Matches[TIMEBIN],$B58,Matches[SITE IN],AM$9,Matches[SITE OUT],AY$10)&gt;0,AVERAGEIFS(Matches[JOURNEY TIME],Matches[TIMEBIN],$B58,Matches[SITE IN],AM$9,Matches[SITE OUT],AY$10),"-"),"-")</f>
        <v>-</v>
      </c>
      <c r="BA58" s="66" t="str">
        <f>IFERROR(IF(COUNTIFS(Matches[TIMEBIN],$B58,Matches[SITE IN],AM$9,Matches[SITE OUT],AY$10)&gt;0,_xlfn.MAXIFS(Matches[JOURNEY TIME],Matches[TIMEBIN],$B58,Matches[SITE IN],AM$9,Matches[SITE OUT],AY$10),"-"),"-")</f>
        <v>-</v>
      </c>
      <c r="BB58" s="62">
        <f>IFERROR(IF(COUNTIFS(Matches[TIMEBIN],$B58,Matches[SITE IN],BB$9,Matches[SITE OUT],BB$10)&gt;0,_xlfn.MINIFS(Matches[JOURNEY TIME],Matches[TIMEBIN],$B58,Matches[SITE IN],BB$9,Matches[SITE OUT],BB$10),"-"),"-")</f>
        <v>1.0300925925930127E-3</v>
      </c>
      <c r="BC58" s="63">
        <f>IFERROR(IF(COUNTIFS(Matches[TIMEBIN],$B58,Matches[SITE IN],BB$9,Matches[SITE OUT],BB$10)&gt;0,AVERAGEIFS(Matches[JOURNEY TIME],Matches[TIMEBIN],$B58,Matches[SITE IN],BB$9,Matches[SITE OUT],BB$10),"-"),"-")</f>
        <v>1.140046296296493E-3</v>
      </c>
      <c r="BD58" s="64">
        <f>IFERROR(IF(COUNTIFS(Matches[TIMEBIN],$B58,Matches[SITE IN],BB$9,Matches[SITE OUT],BB$10)&gt;0,_xlfn.MAXIFS(Matches[JOURNEY TIME],Matches[TIMEBIN],$B58,Matches[SITE IN],BB$9,Matches[SITE OUT],BB$10),"-"),"-")</f>
        <v>1.2499999999999734E-3</v>
      </c>
      <c r="BE58" s="65" t="str">
        <f>IFERROR(IF(COUNTIFS(Matches[TIMEBIN],$B58,Matches[SITE IN],BB$9,Matches[SITE OUT],BE$10)&gt;0,_xlfn.MINIFS(Matches[JOURNEY TIME],Matches[TIMEBIN],$B58,Matches[SITE IN],BB$9,Matches[SITE OUT],BE$10),"-"),"-")</f>
        <v>-</v>
      </c>
      <c r="BF58" s="63" t="str">
        <f>IFERROR(IF(COUNTIFS(Matches[TIMEBIN],$B58,Matches[SITE IN],BB$9,Matches[SITE OUT],BE$10)&gt;0,AVERAGEIFS(Matches[JOURNEY TIME],Matches[TIMEBIN],$B58,Matches[SITE IN],BB$9,Matches[SITE OUT],BE$10),"-"),"-")</f>
        <v>-</v>
      </c>
      <c r="BG58" s="64" t="str">
        <f>IFERROR(IF(COUNTIFS(Matches[TIMEBIN],$B58,Matches[SITE IN],BB$9,Matches[SITE OUT],BE$10)&gt;0,_xlfn.MAXIFS(Matches[JOURNEY TIME],Matches[TIMEBIN],$B58,Matches[SITE IN],BB$9,Matches[SITE OUT],BE$10),"-"),"-")</f>
        <v>-</v>
      </c>
      <c r="BH58" s="65">
        <f>IFERROR(IF(COUNTIFS(Matches[TIMEBIN],$B58,Matches[SITE IN],BB$9,Matches[SITE OUT],BH$10)&gt;0,_xlfn.MINIFS(Matches[JOURNEY TIME],Matches[TIMEBIN],$B58,Matches[SITE IN],BB$9,Matches[SITE OUT],BH$10),"-"),"-")</f>
        <v>4.0509259259202679E-4</v>
      </c>
      <c r="BI58" s="63">
        <f>IFERROR(IF(COUNTIFS(Matches[TIMEBIN],$B58,Matches[SITE IN],BB$9,Matches[SITE OUT],BH$10)&gt;0,AVERAGEIFS(Matches[JOURNEY TIME],Matches[TIMEBIN],$B58,Matches[SITE IN],BB$9,Matches[SITE OUT],BH$10),"-"),"-")</f>
        <v>5.7484567901233685E-4</v>
      </c>
      <c r="BJ58" s="64">
        <f>IFERROR(IF(COUNTIFS(Matches[TIMEBIN],$B58,Matches[SITE IN],BB$9,Matches[SITE OUT],BH$10)&gt;0,_xlfn.MAXIFS(Matches[JOURNEY TIME],Matches[TIMEBIN],$B58,Matches[SITE IN],BB$9,Matches[SITE OUT],BH$10),"-"),"-")</f>
        <v>8.1018518518505278E-4</v>
      </c>
      <c r="BK58" s="65">
        <f>IFERROR(IF(COUNTIFS(Matches[TIMEBIN],$B58,Matches[SITE IN],BB$9,Matches[SITE OUT],BK$10)&gt;0,_xlfn.MINIFS(Matches[JOURNEY TIME],Matches[TIMEBIN],$B58,Matches[SITE IN],BB$9,Matches[SITE OUT],BK$10),"-"),"-")</f>
        <v>2.5462962962996549E-4</v>
      </c>
      <c r="BL58" s="63">
        <f>IFERROR(IF(COUNTIFS(Matches[TIMEBIN],$B58,Matches[SITE IN],BB$9,Matches[SITE OUT],BK$10)&gt;0,AVERAGEIFS(Matches[JOURNEY TIME],Matches[TIMEBIN],$B58,Matches[SITE IN],BB$9,Matches[SITE OUT],BK$10),"-"),"-")</f>
        <v>5.9980709876543616E-2</v>
      </c>
      <c r="BM58" s="64">
        <f>IFERROR(IF(COUNTIFS(Matches[TIMEBIN],$B58,Matches[SITE IN],BB$9,Matches[SITE OUT],BK$10)&gt;0,_xlfn.MAXIFS(Matches[JOURNEY TIME],Matches[TIMEBIN],$B58,Matches[SITE IN],BB$9,Matches[SITE OUT],BK$10),"-"),"-")</f>
        <v>0.17848379629629696</v>
      </c>
      <c r="BN58" s="63">
        <f>IFERROR(IF(COUNTIFS(Matches[TIMEBIN],$B58,Matches[SITE IN],BB$9,Matches[SITE OUT],BN$10)&gt;0,_xlfn.MINIFS(Matches[JOURNEY TIME],Matches[TIMEBIN],$B58,Matches[SITE IN],BB$9,Matches[SITE OUT],BN$10),"-"),"-")</f>
        <v>2.1527777777780033E-3</v>
      </c>
      <c r="BO58" s="63">
        <f>IFERROR(IF(COUNTIFS(Matches[TIMEBIN],$B58,Matches[SITE IN],BB$9,Matches[SITE OUT],BN$10)&gt;0,AVERAGEIFS(Matches[JOURNEY TIME],Matches[TIMEBIN],$B58,Matches[SITE IN],BB$9,Matches[SITE OUT],BN$10),"-"),"-")</f>
        <v>2.1527777777780033E-3</v>
      </c>
      <c r="BP58" s="67">
        <f>IFERROR(IF(COUNTIFS(Matches[TIMEBIN],$B58,Matches[SITE IN],BB$9,Matches[SITE OUT],BN$10)&gt;0,_xlfn.MAXIFS(Matches[JOURNEY TIME],Matches[TIMEBIN],$B58,Matches[SITE IN],BB$9,Matches[SITE OUT],BN$10),"-"),"-")</f>
        <v>2.1527777777780033E-3</v>
      </c>
    </row>
    <row r="59" spans="2:68">
      <c r="B59" s="54" t="str">
        <v>17:45 - 18:00</v>
      </c>
      <c r="C59" s="55">
        <f>IFERROR(IF(COUNTIFS(Matches[TIMEBIN],$B59,Matches[SITE IN],C$9,Matches[SITE OUT],C$10)&gt;0,_xlfn.MINIFS(Matches[JOURNEY TIME],Matches[TIMEBIN],$B59,Matches[SITE IN],C$9,Matches[SITE OUT],C$10),"-"),"-")</f>
        <v>1.504629629620613E-4</v>
      </c>
      <c r="D59" s="56">
        <f>IFERROR(IF(COUNTIFS(Matches[TIMEBIN],$B59,Matches[SITE IN],C$9,Matches[SITE OUT],C$10)&gt;0,AVERAGEIFS(Matches[JOURNEY TIME],Matches[TIMEBIN],$B59,Matches[SITE IN],C$9,Matches[SITE OUT],C$10),"-"),"-")</f>
        <v>2.5471965020575877E-2</v>
      </c>
      <c r="E59" s="57">
        <f>IFERROR(IF(COUNTIFS(Matches[TIMEBIN],$B59,Matches[SITE IN],C$9,Matches[SITE OUT],C$10)&gt;0,_xlfn.MAXIFS(Matches[JOURNEY TIME],Matches[TIMEBIN],$B59,Matches[SITE IN],C$9,Matches[SITE OUT],C$10),"-"),"-")</f>
        <v>0.14755787037037105</v>
      </c>
      <c r="F59" s="58">
        <f>IFERROR(IF(COUNTIFS(Matches[TIMEBIN],$B59,Matches[SITE IN],C$9,Matches[SITE OUT],F$10)&gt;0,_xlfn.MINIFS(Matches[JOURNEY TIME],Matches[TIMEBIN],$B59,Matches[SITE IN],C$9,Matches[SITE OUT],F$10),"-"),"-")</f>
        <v>5.9027777777798107E-4</v>
      </c>
      <c r="G59" s="56">
        <f>IFERROR(IF(COUNTIFS(Matches[TIMEBIN],$B59,Matches[SITE IN],C$9,Matches[SITE OUT],F$10)&gt;0,AVERAGEIFS(Matches[JOURNEY TIME],Matches[TIMEBIN],$B59,Matches[SITE IN],C$9,Matches[SITE OUT],F$10),"-"),"-")</f>
        <v>1.5111025377229118E-2</v>
      </c>
      <c r="H59" s="57">
        <f>IFERROR(IF(COUNTIFS(Matches[TIMEBIN],$B59,Matches[SITE IN],C$9,Matches[SITE OUT],F$10)&gt;0,_xlfn.MAXIFS(Matches[JOURNEY TIME],Matches[TIMEBIN],$B59,Matches[SITE IN],C$9,Matches[SITE OUT],F$10),"-"),"-")</f>
        <v>0.19341435185185196</v>
      </c>
      <c r="I59" s="58" t="str">
        <f>IFERROR(IF(COUNTIFS(Matches[TIMEBIN],$B59,Matches[SITE IN],C$9,Matches[SITE OUT],I$10)&gt;0,_xlfn.MINIFS(Matches[JOURNEY TIME],Matches[TIMEBIN],$B59,Matches[SITE IN],C$9,Matches[SITE OUT],I$10),"-"),"-")</f>
        <v>-</v>
      </c>
      <c r="J59" s="56" t="str">
        <f>IFERROR(IF(COUNTIFS(Matches[TIMEBIN],$B59,Matches[SITE IN],C$9,Matches[SITE OUT],I$10)&gt;0,AVERAGEIFS(Matches[JOURNEY TIME],Matches[TIMEBIN],$B59,Matches[SITE IN],C$9,Matches[SITE OUT],I$10),"-"),"-")</f>
        <v>-</v>
      </c>
      <c r="K59" s="57" t="str">
        <f>IFERROR(IF(COUNTIFS(Matches[TIMEBIN],$B59,Matches[SITE IN],C$9,Matches[SITE OUT],I$10)&gt;0,_xlfn.MAXIFS(Matches[JOURNEY TIME],Matches[TIMEBIN],$B59,Matches[SITE IN],C$9,Matches[SITE OUT],I$10),"-"),"-")</f>
        <v>-</v>
      </c>
      <c r="L59" s="58">
        <f>IFERROR(IF(COUNTIFS(Matches[TIMEBIN],$B59,Matches[SITE IN],C$9,Matches[SITE OUT],L$10)&gt;0,_xlfn.MINIFS(Matches[JOURNEY TIME],Matches[TIMEBIN],$B59,Matches[SITE IN],C$9,Matches[SITE OUT],L$10),"-"),"-")</f>
        <v>2.1064814814809596E-3</v>
      </c>
      <c r="M59" s="56">
        <f>IFERROR(IF(COUNTIFS(Matches[TIMEBIN],$B59,Matches[SITE IN],C$9,Matches[SITE OUT],L$10)&gt;0,AVERAGEIFS(Matches[JOURNEY TIME],Matches[TIMEBIN],$B59,Matches[SITE IN],C$9,Matches[SITE OUT],L$10),"-"),"-")</f>
        <v>1.8199074074073972E-2</v>
      </c>
      <c r="N59" s="57">
        <f>IFERROR(IF(COUNTIFS(Matches[TIMEBIN],$B59,Matches[SITE IN],C$9,Matches[SITE OUT],L$10)&gt;0,_xlfn.MAXIFS(Matches[JOURNEY TIME],Matches[TIMEBIN],$B59,Matches[SITE IN],C$9,Matches[SITE OUT],L$10),"-"),"-")</f>
        <v>4.9479166666666963E-2</v>
      </c>
      <c r="O59" s="58">
        <f>IFERROR(IF(COUNTIFS(Matches[TIMEBIN],$B59,Matches[SITE IN],C$9,Matches[SITE OUT],O$10)&gt;0,_xlfn.MINIFS(Matches[JOURNEY TIME],Matches[TIMEBIN],$B59,Matches[SITE IN],C$9,Matches[SITE OUT],O$10),"-"),"-")</f>
        <v>4.9340277777777053E-2</v>
      </c>
      <c r="P59" s="56">
        <f>IFERROR(IF(COUNTIFS(Matches[TIMEBIN],$B59,Matches[SITE IN],C$9,Matches[SITE OUT],O$10)&gt;0,AVERAGEIFS(Matches[JOURNEY TIME],Matches[TIMEBIN],$B59,Matches[SITE IN],C$9,Matches[SITE OUT],O$10),"-"),"-")</f>
        <v>4.9346064814814516E-2</v>
      </c>
      <c r="Q59" s="57">
        <f>IFERROR(IF(COUNTIFS(Matches[TIMEBIN],$B59,Matches[SITE IN],C$9,Matches[SITE OUT],O$10)&gt;0,_xlfn.MAXIFS(Matches[JOURNEY TIME],Matches[TIMEBIN],$B59,Matches[SITE IN],C$9,Matches[SITE OUT],O$10),"-"),"-")</f>
        <v>4.935185185185198E-2</v>
      </c>
      <c r="R59" s="58">
        <f>IFERROR(IF(COUNTIFS(Matches[TIMEBIN],$B59,Matches[SITE IN],C$9,Matches[SITE OUT],R$10)&gt;0,_xlfn.MINIFS(Matches[JOURNEY TIME],Matches[TIMEBIN],$B59,Matches[SITE IN],C$9,Matches[SITE OUT],R$10),"-"),"-")</f>
        <v>1.4930555555550118E-3</v>
      </c>
      <c r="S59" s="56">
        <f>IFERROR(IF(COUNTIFS(Matches[TIMEBIN],$B59,Matches[SITE IN],C$9,Matches[SITE OUT],R$10)&gt;0,AVERAGEIFS(Matches[JOURNEY TIME],Matches[TIMEBIN],$B59,Matches[SITE IN],C$9,Matches[SITE OUT],R$10),"-"),"-")</f>
        <v>1.8614969135801185E-3</v>
      </c>
      <c r="T59" s="59">
        <f>IFERROR(IF(COUNTIFS(Matches[TIMEBIN],$B59,Matches[SITE IN],C$9,Matches[SITE OUT],R$10)&gt;0,_xlfn.MAXIFS(Matches[JOURNEY TIME],Matches[TIMEBIN],$B59,Matches[SITE IN],C$9,Matches[SITE OUT],R$10),"-"),"-")</f>
        <v>3.2754629629629939E-3</v>
      </c>
      <c r="U59" s="55" t="str">
        <f>IFERROR(IF(COUNTIFS(Matches[TIMEBIN],$B59,Matches[SITE IN],U$9,Matches[SITE OUT],U$10)&gt;0,_xlfn.MINIFS(Matches[JOURNEY TIME],Matches[TIMEBIN],$B59,Matches[SITE IN],U$9,Matches[SITE OUT],U$10),"-"),"-")</f>
        <v>-</v>
      </c>
      <c r="V59" s="56" t="str">
        <f>IFERROR(IF(COUNTIFS(Matches[TIMEBIN],$B59,Matches[SITE IN],U$9,Matches[SITE OUT],U$10)&gt;0,AVERAGEIFS(Matches[JOURNEY TIME],Matches[TIMEBIN],$B59,Matches[SITE IN],U$9,Matches[SITE OUT],U$10),"-"),"-")</f>
        <v>-</v>
      </c>
      <c r="W59" s="59" t="str">
        <f>IFERROR(IF(COUNTIFS(Matches[TIMEBIN],$B59,Matches[SITE IN],U$9,Matches[SITE OUT],U$10)&gt;0,_xlfn.MAXIFS(Matches[JOURNEY TIME],Matches[TIMEBIN],$B59,Matches[SITE IN],U$9,Matches[SITE OUT],U$10),"-"),"-")</f>
        <v>-</v>
      </c>
      <c r="X59" s="55">
        <f>IFERROR(IF(COUNTIFS(Matches[TIMEBIN],$B59,Matches[SITE IN],X$9,Matches[SITE OUT],X$10)&gt;0,_xlfn.MINIFS(Matches[JOURNEY TIME],Matches[TIMEBIN],$B59,Matches[SITE IN],X$9,Matches[SITE OUT],X$10),"-"),"-")</f>
        <v>2.071759259259065E-3</v>
      </c>
      <c r="Y59" s="56">
        <f>IFERROR(IF(COUNTIFS(Matches[TIMEBIN],$B59,Matches[SITE IN],X$9,Matches[SITE OUT],X$10)&gt;0,AVERAGEIFS(Matches[JOURNEY TIME],Matches[TIMEBIN],$B59,Matches[SITE IN],X$9,Matches[SITE OUT],X$10),"-"),"-")</f>
        <v>2.071759259259065E-3</v>
      </c>
      <c r="Z59" s="57">
        <f>IFERROR(IF(COUNTIFS(Matches[TIMEBIN],$B59,Matches[SITE IN],X$9,Matches[SITE OUT],X$10)&gt;0,_xlfn.MAXIFS(Matches[JOURNEY TIME],Matches[TIMEBIN],$B59,Matches[SITE IN],X$9,Matches[SITE OUT],X$10),"-"),"-")</f>
        <v>2.071759259259065E-3</v>
      </c>
      <c r="AA59" s="58">
        <f>IFERROR(IF(COUNTIFS(Matches[TIMEBIN],$B59,Matches[SITE IN],X$9,Matches[SITE OUT],AA$10)&gt;0,_xlfn.MINIFS(Matches[JOURNEY TIME],Matches[TIMEBIN],$B59,Matches[SITE IN],X$9,Matches[SITE OUT],AA$10),"-"),"-")</f>
        <v>9.8379629629596899E-4</v>
      </c>
      <c r="AB59" s="56">
        <f>IFERROR(IF(COUNTIFS(Matches[TIMEBIN],$B59,Matches[SITE IN],X$9,Matches[SITE OUT],AA$10)&gt;0,AVERAGEIFS(Matches[JOURNEY TIME],Matches[TIMEBIN],$B59,Matches[SITE IN],X$9,Matches[SITE OUT],AA$10),"-"),"-")</f>
        <v>9.8379629629596899E-4</v>
      </c>
      <c r="AC59" s="57">
        <f>IFERROR(IF(COUNTIFS(Matches[TIMEBIN],$B59,Matches[SITE IN],X$9,Matches[SITE OUT],AA$10)&gt;0,_xlfn.MAXIFS(Matches[JOURNEY TIME],Matches[TIMEBIN],$B59,Matches[SITE IN],X$9,Matches[SITE OUT],AA$10),"-"),"-")</f>
        <v>9.8379629629596899E-4</v>
      </c>
      <c r="AD59" s="58">
        <f>IFERROR(IF(COUNTIFS(Matches[TIMEBIN],$B59,Matches[SITE IN],X$9,Matches[SITE OUT],AD$10)&gt;0,_xlfn.MINIFS(Matches[JOURNEY TIME],Matches[TIMEBIN],$B59,Matches[SITE IN],X$9,Matches[SITE OUT],AD$10),"-"),"-")</f>
        <v>1.2384259259259345E-3</v>
      </c>
      <c r="AE59" s="56">
        <f>IFERROR(IF(COUNTIFS(Matches[TIMEBIN],$B59,Matches[SITE IN],X$9,Matches[SITE OUT],AD$10)&gt;0,AVERAGEIFS(Matches[JOURNEY TIME],Matches[TIMEBIN],$B59,Matches[SITE IN],X$9,Matches[SITE OUT],AD$10),"-"),"-")</f>
        <v>8.5396412037036962E-2</v>
      </c>
      <c r="AF59" s="57">
        <f>IFERROR(IF(COUNTIFS(Matches[TIMEBIN],$B59,Matches[SITE IN],X$9,Matches[SITE OUT],AD$10)&gt;0,_xlfn.MAXIFS(Matches[JOURNEY TIME],Matches[TIMEBIN],$B59,Matches[SITE IN],X$9,Matches[SITE OUT],AD$10),"-"),"-")</f>
        <v>0.17037037037036995</v>
      </c>
      <c r="AG59" s="58">
        <f>IFERROR(IF(COUNTIFS(Matches[TIMEBIN],$B59,Matches[SITE IN],X$9,Matches[SITE OUT],AG$10)&gt;0,_xlfn.MINIFS(Matches[JOURNEY TIME],Matches[TIMEBIN],$B59,Matches[SITE IN],X$9,Matches[SITE OUT],AG$10),"-"),"-")</f>
        <v>7.1342592592592013E-2</v>
      </c>
      <c r="AH59" s="56">
        <f>IFERROR(IF(COUNTIFS(Matches[TIMEBIN],$B59,Matches[SITE IN],X$9,Matches[SITE OUT],AG$10)&gt;0,AVERAGEIFS(Matches[JOURNEY TIME],Matches[TIMEBIN],$B59,Matches[SITE IN],X$9,Matches[SITE OUT],AG$10),"-"),"-")</f>
        <v>7.1342592592592013E-2</v>
      </c>
      <c r="AI59" s="57">
        <f>IFERROR(IF(COUNTIFS(Matches[TIMEBIN],$B59,Matches[SITE IN],X$9,Matches[SITE OUT],AG$10)&gt;0,_xlfn.MAXIFS(Matches[JOURNEY TIME],Matches[TIMEBIN],$B59,Matches[SITE IN],X$9,Matches[SITE OUT],AG$10),"-"),"-")</f>
        <v>7.1342592592592013E-2</v>
      </c>
      <c r="AJ59" s="56">
        <f>IFERROR(IF(COUNTIFS(Matches[TIMEBIN],$B59,Matches[SITE IN],X$9,Matches[SITE OUT],AJ$10)&gt;0,_xlfn.MINIFS(Matches[JOURNEY TIME],Matches[TIMEBIN],$B59,Matches[SITE IN],X$9,Matches[SITE OUT],AJ$10),"-"),"-")</f>
        <v>1.666666666666039E-3</v>
      </c>
      <c r="AK59" s="56">
        <f>IFERROR(IF(COUNTIFS(Matches[TIMEBIN],$B59,Matches[SITE IN],X$9,Matches[SITE OUT],AJ$10)&gt;0,AVERAGEIFS(Matches[JOURNEY TIME],Matches[TIMEBIN],$B59,Matches[SITE IN],X$9,Matches[SITE OUT],AJ$10),"-"),"-")</f>
        <v>1.9039351851850017E-3</v>
      </c>
      <c r="AL59" s="59">
        <f>IFERROR(IF(COUNTIFS(Matches[TIMEBIN],$B59,Matches[SITE IN],X$9,Matches[SITE OUT],AJ$10)&gt;0,_xlfn.MAXIFS(Matches[JOURNEY TIME],Matches[TIMEBIN],$B59,Matches[SITE IN],X$9,Matches[SITE OUT],AJ$10),"-"),"-")</f>
        <v>2.1412037037039644E-3</v>
      </c>
      <c r="AM59" s="55">
        <f>IFERROR(IF(COUNTIFS(Matches[TIMEBIN],$B59,Matches[SITE IN],AM$9,Matches[SITE OUT],AM$10)&gt;0,_xlfn.MINIFS(Matches[JOURNEY TIME],Matches[TIMEBIN],$B59,Matches[SITE IN],AM$9,Matches[SITE OUT],AM$10),"-"),"-")</f>
        <v>1.5740740740740611E-3</v>
      </c>
      <c r="AN59" s="56">
        <f>IFERROR(IF(COUNTIFS(Matches[TIMEBIN],$B59,Matches[SITE IN],AM$9,Matches[SITE OUT],AM$10)&gt;0,AVERAGEIFS(Matches[JOURNEY TIME],Matches[TIMEBIN],$B59,Matches[SITE IN],AM$9,Matches[SITE OUT],AM$10),"-"),"-")</f>
        <v>2.2569444444445197E-3</v>
      </c>
      <c r="AO59" s="57">
        <f>IFERROR(IF(COUNTIFS(Matches[TIMEBIN],$B59,Matches[SITE IN],AM$9,Matches[SITE OUT],AM$10)&gt;0,_xlfn.MAXIFS(Matches[JOURNEY TIME],Matches[TIMEBIN],$B59,Matches[SITE IN],AM$9,Matches[SITE OUT],AM$10),"-"),"-")</f>
        <v>2.9398148148149783E-3</v>
      </c>
      <c r="AP59" s="58">
        <f>IFERROR(IF(COUNTIFS(Matches[TIMEBIN],$B59,Matches[SITE IN],AM$9,Matches[SITE OUT],AP$10)&gt;0,_xlfn.MINIFS(Matches[JOURNEY TIME],Matches[TIMEBIN],$B59,Matches[SITE IN],AM$9,Matches[SITE OUT],AP$10),"-"),"-")</f>
        <v>8.1018518518505278E-4</v>
      </c>
      <c r="AQ59" s="56">
        <f>IFERROR(IF(COUNTIFS(Matches[TIMEBIN],$B59,Matches[SITE IN],AM$9,Matches[SITE OUT],AP$10)&gt;0,AVERAGEIFS(Matches[JOURNEY TIME],Matches[TIMEBIN],$B59,Matches[SITE IN],AM$9,Matches[SITE OUT],AP$10),"-"),"-")</f>
        <v>1.8649691358024672E-2</v>
      </c>
      <c r="AR59" s="57">
        <f>IFERROR(IF(COUNTIFS(Matches[TIMEBIN],$B59,Matches[SITE IN],AM$9,Matches[SITE OUT],AP$10)&gt;0,_xlfn.MAXIFS(Matches[JOURNEY TIME],Matches[TIMEBIN],$B59,Matches[SITE IN],AM$9,Matches[SITE OUT],AP$10),"-"),"-")</f>
        <v>5.3437499999999916E-2</v>
      </c>
      <c r="AS59" s="58">
        <f>IFERROR(IF(COUNTIFS(Matches[TIMEBIN],$B59,Matches[SITE IN],AM$9,Matches[SITE OUT],AS$10)&gt;0,_xlfn.MINIFS(Matches[JOURNEY TIME],Matches[TIMEBIN],$B59,Matches[SITE IN],AM$9,Matches[SITE OUT],AS$10),"-"),"-")</f>
        <v>7.7546296296304718E-4</v>
      </c>
      <c r="AT59" s="56">
        <f>IFERROR(IF(COUNTIFS(Matches[TIMEBIN],$B59,Matches[SITE IN],AM$9,Matches[SITE OUT],AS$10)&gt;0,AVERAGEIFS(Matches[JOURNEY TIME],Matches[TIMEBIN],$B59,Matches[SITE IN],AM$9,Matches[SITE OUT],AS$10),"-"),"-")</f>
        <v>0.13511574074074104</v>
      </c>
      <c r="AU59" s="57">
        <f>IFERROR(IF(COUNTIFS(Matches[TIMEBIN],$B59,Matches[SITE IN],AM$9,Matches[SITE OUT],AS$10)&gt;0,_xlfn.MAXIFS(Matches[JOURNEY TIME],Matches[TIMEBIN],$B59,Matches[SITE IN],AM$9,Matches[SITE OUT],AS$10),"-"),"-")</f>
        <v>0.20369212962963001</v>
      </c>
      <c r="AV59" s="58">
        <f>IFERROR(IF(COUNTIFS(Matches[TIMEBIN],$B59,Matches[SITE IN],AM$9,Matches[SITE OUT],AV$10)&gt;0,_xlfn.MINIFS(Matches[JOURNEY TIME],Matches[TIMEBIN],$B59,Matches[SITE IN],AM$9,Matches[SITE OUT],AV$10),"-"),"-")</f>
        <v>2.7777777777704404E-4</v>
      </c>
      <c r="AW59" s="56">
        <f>IFERROR(IF(COUNTIFS(Matches[TIMEBIN],$B59,Matches[SITE IN],AM$9,Matches[SITE OUT],AV$10)&gt;0,AVERAGEIFS(Matches[JOURNEY TIME],Matches[TIMEBIN],$B59,Matches[SITE IN],AM$9,Matches[SITE OUT],AV$10),"-"),"-")</f>
        <v>8.3211805555555018E-2</v>
      </c>
      <c r="AX59" s="57">
        <f>IFERROR(IF(COUNTIFS(Matches[TIMEBIN],$B59,Matches[SITE IN],AM$9,Matches[SITE OUT],AV$10)&gt;0,_xlfn.MAXIFS(Matches[JOURNEY TIME],Matches[TIMEBIN],$B59,Matches[SITE IN],AM$9,Matches[SITE OUT],AV$10),"-"),"-")</f>
        <v>0.16614583333333299</v>
      </c>
      <c r="AY59" s="56">
        <f>IFERROR(IF(COUNTIFS(Matches[TIMEBIN],$B59,Matches[SITE IN],AM$9,Matches[SITE OUT],AY$10)&gt;0,_xlfn.MINIFS(Matches[JOURNEY TIME],Matches[TIMEBIN],$B59,Matches[SITE IN],AM$9,Matches[SITE OUT],AY$10),"-"),"-")</f>
        <v>4.7685185185190049E-3</v>
      </c>
      <c r="AZ59" s="56">
        <f>IFERROR(IF(COUNTIFS(Matches[TIMEBIN],$B59,Matches[SITE IN],AM$9,Matches[SITE OUT],AY$10)&gt;0,AVERAGEIFS(Matches[JOURNEY TIME],Matches[TIMEBIN],$B59,Matches[SITE IN],AM$9,Matches[SITE OUT],AY$10),"-"),"-")</f>
        <v>4.7685185185190049E-3</v>
      </c>
      <c r="BA59" s="59">
        <f>IFERROR(IF(COUNTIFS(Matches[TIMEBIN],$B59,Matches[SITE IN],AM$9,Matches[SITE OUT],AY$10)&gt;0,_xlfn.MAXIFS(Matches[JOURNEY TIME],Matches[TIMEBIN],$B59,Matches[SITE IN],AM$9,Matches[SITE OUT],AY$10),"-"),"-")</f>
        <v>4.7685185185190049E-3</v>
      </c>
      <c r="BB59" s="55">
        <f>IFERROR(IF(COUNTIFS(Matches[TIMEBIN],$B59,Matches[SITE IN],BB$9,Matches[SITE OUT],BB$10)&gt;0,_xlfn.MINIFS(Matches[JOURNEY TIME],Matches[TIMEBIN],$B59,Matches[SITE IN],BB$9,Matches[SITE OUT],BB$10),"-"),"-")</f>
        <v>1.388888888888995E-3</v>
      </c>
      <c r="BC59" s="56">
        <f>IFERROR(IF(COUNTIFS(Matches[TIMEBIN],$B59,Matches[SITE IN],BB$9,Matches[SITE OUT],BB$10)&gt;0,AVERAGEIFS(Matches[JOURNEY TIME],Matches[TIMEBIN],$B59,Matches[SITE IN],BB$9,Matches[SITE OUT],BB$10),"-"),"-")</f>
        <v>1.388888888888995E-3</v>
      </c>
      <c r="BD59" s="57">
        <f>IFERROR(IF(COUNTIFS(Matches[TIMEBIN],$B59,Matches[SITE IN],BB$9,Matches[SITE OUT],BB$10)&gt;0,_xlfn.MAXIFS(Matches[JOURNEY TIME],Matches[TIMEBIN],$B59,Matches[SITE IN],BB$9,Matches[SITE OUT],BB$10),"-"),"-")</f>
        <v>1.388888888888995E-3</v>
      </c>
      <c r="BE59" s="58">
        <f>IFERROR(IF(COUNTIFS(Matches[TIMEBIN],$B59,Matches[SITE IN],BB$9,Matches[SITE OUT],BE$10)&gt;0,_xlfn.MINIFS(Matches[JOURNEY TIME],Matches[TIMEBIN],$B59,Matches[SITE IN],BB$9,Matches[SITE OUT],BE$10),"-"),"-")</f>
        <v>1.5740740740740611E-3</v>
      </c>
      <c r="BF59" s="56">
        <f>IFERROR(IF(COUNTIFS(Matches[TIMEBIN],$B59,Matches[SITE IN],BB$9,Matches[SITE OUT],BE$10)&gt;0,AVERAGEIFS(Matches[JOURNEY TIME],Matches[TIMEBIN],$B59,Matches[SITE IN],BB$9,Matches[SITE OUT],BE$10),"-"),"-")</f>
        <v>1.5740740740740611E-3</v>
      </c>
      <c r="BG59" s="57">
        <f>IFERROR(IF(COUNTIFS(Matches[TIMEBIN],$B59,Matches[SITE IN],BB$9,Matches[SITE OUT],BE$10)&gt;0,_xlfn.MAXIFS(Matches[JOURNEY TIME],Matches[TIMEBIN],$B59,Matches[SITE IN],BB$9,Matches[SITE OUT],BE$10),"-"),"-")</f>
        <v>1.5740740740740611E-3</v>
      </c>
      <c r="BH59" s="58">
        <f>IFERROR(IF(COUNTIFS(Matches[TIMEBIN],$B59,Matches[SITE IN],BB$9,Matches[SITE OUT],BH$10)&gt;0,_xlfn.MINIFS(Matches[JOURNEY TIME],Matches[TIMEBIN],$B59,Matches[SITE IN],BB$9,Matches[SITE OUT],BH$10),"-"),"-")</f>
        <v>4.8611111111096506E-4</v>
      </c>
      <c r="BI59" s="56">
        <f>IFERROR(IF(COUNTIFS(Matches[TIMEBIN],$B59,Matches[SITE IN],BB$9,Matches[SITE OUT],BH$10)&gt;0,AVERAGEIFS(Matches[JOURNEY TIME],Matches[TIMEBIN],$B59,Matches[SITE IN],BB$9,Matches[SITE OUT],BH$10),"-"),"-")</f>
        <v>2.0274884259259274E-2</v>
      </c>
      <c r="BJ59" s="57">
        <f>IFERROR(IF(COUNTIFS(Matches[TIMEBIN],$B59,Matches[SITE IN],BB$9,Matches[SITE OUT],BH$10)&gt;0,_xlfn.MAXIFS(Matches[JOURNEY TIME],Matches[TIMEBIN],$B59,Matches[SITE IN],BB$9,Matches[SITE OUT],BH$10),"-"),"-")</f>
        <v>7.8506944444445059E-2</v>
      </c>
      <c r="BK59" s="58">
        <f>IFERROR(IF(COUNTIFS(Matches[TIMEBIN],$B59,Matches[SITE IN],BB$9,Matches[SITE OUT],BK$10)&gt;0,_xlfn.MINIFS(Matches[JOURNEY TIME],Matches[TIMEBIN],$B59,Matches[SITE IN],BB$9,Matches[SITE OUT],BK$10),"-"),"-")</f>
        <v>1.388888888879114E-4</v>
      </c>
      <c r="BL59" s="56">
        <f>IFERROR(IF(COUNTIFS(Matches[TIMEBIN],$B59,Matches[SITE IN],BB$9,Matches[SITE OUT],BK$10)&gt;0,AVERAGEIFS(Matches[JOURNEY TIME],Matches[TIMEBIN],$B59,Matches[SITE IN],BB$9,Matches[SITE OUT],BK$10),"-"),"-")</f>
        <v>4.7685185185157851E-4</v>
      </c>
      <c r="BM59" s="57">
        <f>IFERROR(IF(COUNTIFS(Matches[TIMEBIN],$B59,Matches[SITE IN],BB$9,Matches[SITE OUT],BK$10)&gt;0,_xlfn.MAXIFS(Matches[JOURNEY TIME],Matches[TIMEBIN],$B59,Matches[SITE IN],BB$9,Matches[SITE OUT],BK$10),"-"),"-")</f>
        <v>1.689814814815005E-3</v>
      </c>
      <c r="BN59" s="56">
        <f>IFERROR(IF(COUNTIFS(Matches[TIMEBIN],$B59,Matches[SITE IN],BB$9,Matches[SITE OUT],BN$10)&gt;0,_xlfn.MINIFS(Matches[JOURNEY TIME],Matches[TIMEBIN],$B59,Matches[SITE IN],BB$9,Matches[SITE OUT],BN$10),"-"),"-")</f>
        <v>0.12917824074074102</v>
      </c>
      <c r="BO59" s="56">
        <f>IFERROR(IF(COUNTIFS(Matches[TIMEBIN],$B59,Matches[SITE IN],BB$9,Matches[SITE OUT],BN$10)&gt;0,AVERAGEIFS(Matches[JOURNEY TIME],Matches[TIMEBIN],$B59,Matches[SITE IN],BB$9,Matches[SITE OUT],BN$10),"-"),"-")</f>
        <v>0.16724537037037052</v>
      </c>
      <c r="BP59" s="60">
        <f>IFERROR(IF(COUNTIFS(Matches[TIMEBIN],$B59,Matches[SITE IN],BB$9,Matches[SITE OUT],BN$10)&gt;0,_xlfn.MAXIFS(Matches[JOURNEY TIME],Matches[TIMEBIN],$B59,Matches[SITE IN],BB$9,Matches[SITE OUT],BN$10),"-"),"-")</f>
        <v>0.20531250000000001</v>
      </c>
    </row>
    <row r="60" spans="2:68">
      <c r="B60" s="61" t="str">
        <v>18:00 - 18:15</v>
      </c>
      <c r="C60" s="62">
        <f>IFERROR(IF(COUNTIFS(Matches[TIMEBIN],$B60,Matches[SITE IN],C$9,Matches[SITE OUT],C$10)&gt;0,_xlfn.MINIFS(Matches[JOURNEY TIME],Matches[TIMEBIN],$B60,Matches[SITE IN],C$9,Matches[SITE OUT],C$10),"-"),"-")</f>
        <v>6.9444444444011211E-5</v>
      </c>
      <c r="D60" s="63">
        <f>IFERROR(IF(COUNTIFS(Matches[TIMEBIN],$B60,Matches[SITE IN],C$9,Matches[SITE OUT],C$10)&gt;0,AVERAGEIFS(Matches[JOURNEY TIME],Matches[TIMEBIN],$B60,Matches[SITE IN],C$9,Matches[SITE OUT],C$10),"-"),"-")</f>
        <v>5.0457561728394995E-2</v>
      </c>
      <c r="E60" s="64">
        <f>IFERROR(IF(COUNTIFS(Matches[TIMEBIN],$B60,Matches[SITE IN],C$9,Matches[SITE OUT],C$10)&gt;0,_xlfn.MAXIFS(Matches[JOURNEY TIME],Matches[TIMEBIN],$B60,Matches[SITE IN],C$9,Matches[SITE OUT],C$10),"-"),"-")</f>
        <v>0.19090277777777798</v>
      </c>
      <c r="F60" s="65">
        <f>IFERROR(IF(COUNTIFS(Matches[TIMEBIN],$B60,Matches[SITE IN],C$9,Matches[SITE OUT],F$10)&gt;0,_xlfn.MINIFS(Matches[JOURNEY TIME],Matches[TIMEBIN],$B60,Matches[SITE IN],C$9,Matches[SITE OUT],F$10),"-"),"-")</f>
        <v>5.9027777777798107E-4</v>
      </c>
      <c r="G60" s="63">
        <f>IFERROR(IF(COUNTIFS(Matches[TIMEBIN],$B60,Matches[SITE IN],C$9,Matches[SITE OUT],F$10)&gt;0,AVERAGEIFS(Matches[JOURNEY TIME],Matches[TIMEBIN],$B60,Matches[SITE IN],C$9,Matches[SITE OUT],F$10),"-"),"-")</f>
        <v>4.9121966794381999E-3</v>
      </c>
      <c r="H60" s="64">
        <f>IFERROR(IF(COUNTIFS(Matches[TIMEBIN],$B60,Matches[SITE IN],C$9,Matches[SITE OUT],F$10)&gt;0,_xlfn.MAXIFS(Matches[JOURNEY TIME],Matches[TIMEBIN],$B60,Matches[SITE IN],C$9,Matches[SITE OUT],F$10),"-"),"-")</f>
        <v>2.6157407407408018E-2</v>
      </c>
      <c r="I60" s="65" t="str">
        <f>IFERROR(IF(COUNTIFS(Matches[TIMEBIN],$B60,Matches[SITE IN],C$9,Matches[SITE OUT],I$10)&gt;0,_xlfn.MINIFS(Matches[JOURNEY TIME],Matches[TIMEBIN],$B60,Matches[SITE IN],C$9,Matches[SITE OUT],I$10),"-"),"-")</f>
        <v>-</v>
      </c>
      <c r="J60" s="63" t="str">
        <f>IFERROR(IF(COUNTIFS(Matches[TIMEBIN],$B60,Matches[SITE IN],C$9,Matches[SITE OUT],I$10)&gt;0,AVERAGEIFS(Matches[JOURNEY TIME],Matches[TIMEBIN],$B60,Matches[SITE IN],C$9,Matches[SITE OUT],I$10),"-"),"-")</f>
        <v>-</v>
      </c>
      <c r="K60" s="64" t="str">
        <f>IFERROR(IF(COUNTIFS(Matches[TIMEBIN],$B60,Matches[SITE IN],C$9,Matches[SITE OUT],I$10)&gt;0,_xlfn.MAXIFS(Matches[JOURNEY TIME],Matches[TIMEBIN],$B60,Matches[SITE IN],C$9,Matches[SITE OUT],I$10),"-"),"-")</f>
        <v>-</v>
      </c>
      <c r="L60" s="65">
        <f>IFERROR(IF(COUNTIFS(Matches[TIMEBIN],$B60,Matches[SITE IN],C$9,Matches[SITE OUT],L$10)&gt;0,_xlfn.MINIFS(Matches[JOURNEY TIME],Matches[TIMEBIN],$B60,Matches[SITE IN],C$9,Matches[SITE OUT],L$10),"-"),"-")</f>
        <v>1.5740740740740611E-3</v>
      </c>
      <c r="M60" s="63">
        <f>IFERROR(IF(COUNTIFS(Matches[TIMEBIN],$B60,Matches[SITE IN],C$9,Matches[SITE OUT],L$10)&gt;0,AVERAGEIFS(Matches[JOURNEY TIME],Matches[TIMEBIN],$B60,Matches[SITE IN],C$9,Matches[SITE OUT],L$10),"-"),"-")</f>
        <v>6.3974247685185143E-2</v>
      </c>
      <c r="N60" s="64">
        <f>IFERROR(IF(COUNTIFS(Matches[TIMEBIN],$B60,Matches[SITE IN],C$9,Matches[SITE OUT],L$10)&gt;0,_xlfn.MAXIFS(Matches[JOURNEY TIME],Matches[TIMEBIN],$B60,Matches[SITE IN],C$9,Matches[SITE OUT],L$10),"-"),"-")</f>
        <v>0.21429398148148104</v>
      </c>
      <c r="O60" s="65">
        <f>IFERROR(IF(COUNTIFS(Matches[TIMEBIN],$B60,Matches[SITE IN],C$9,Matches[SITE OUT],O$10)&gt;0,_xlfn.MINIFS(Matches[JOURNEY TIME],Matches[TIMEBIN],$B60,Matches[SITE IN],C$9,Matches[SITE OUT],O$10),"-"),"-")</f>
        <v>3.1250000000004885E-4</v>
      </c>
      <c r="P60" s="63">
        <f>IFERROR(IF(COUNTIFS(Matches[TIMEBIN],$B60,Matches[SITE IN],C$9,Matches[SITE OUT],O$10)&gt;0,AVERAGEIFS(Matches[JOURNEY TIME],Matches[TIMEBIN],$B60,Matches[SITE IN],C$9,Matches[SITE OUT],O$10),"-"),"-")</f>
        <v>2.3456790123460212E-3</v>
      </c>
      <c r="Q60" s="64">
        <f>IFERROR(IF(COUNTIFS(Matches[TIMEBIN],$B60,Matches[SITE IN],C$9,Matches[SITE OUT],O$10)&gt;0,_xlfn.MAXIFS(Matches[JOURNEY TIME],Matches[TIMEBIN],$B60,Matches[SITE IN],C$9,Matches[SITE OUT],O$10),"-"),"-")</f>
        <v>5.0462962962970481E-3</v>
      </c>
      <c r="R60" s="65">
        <f>IFERROR(IF(COUNTIFS(Matches[TIMEBIN],$B60,Matches[SITE IN],C$9,Matches[SITE OUT],R$10)&gt;0,_xlfn.MINIFS(Matches[JOURNEY TIME],Matches[TIMEBIN],$B60,Matches[SITE IN],C$9,Matches[SITE OUT],R$10),"-"),"-")</f>
        <v>1.5740740740739501E-3</v>
      </c>
      <c r="S60" s="63">
        <f>IFERROR(IF(COUNTIFS(Matches[TIMEBIN],$B60,Matches[SITE IN],C$9,Matches[SITE OUT],R$10)&gt;0,AVERAGEIFS(Matches[JOURNEY TIME],Matches[TIMEBIN],$B60,Matches[SITE IN],C$9,Matches[SITE OUT],R$10),"-"),"-")</f>
        <v>2.0902777777775938E-3</v>
      </c>
      <c r="T60" s="66">
        <f>IFERROR(IF(COUNTIFS(Matches[TIMEBIN],$B60,Matches[SITE IN],C$9,Matches[SITE OUT],R$10)&gt;0,_xlfn.MAXIFS(Matches[JOURNEY TIME],Matches[TIMEBIN],$B60,Matches[SITE IN],C$9,Matches[SITE OUT],R$10),"-"),"-")</f>
        <v>2.5810185185179968E-3</v>
      </c>
      <c r="U60" s="62" t="str">
        <f>IFERROR(IF(COUNTIFS(Matches[TIMEBIN],$B60,Matches[SITE IN],U$9,Matches[SITE OUT],U$10)&gt;0,_xlfn.MINIFS(Matches[JOURNEY TIME],Matches[TIMEBIN],$B60,Matches[SITE IN],U$9,Matches[SITE OUT],U$10),"-"),"-")</f>
        <v>-</v>
      </c>
      <c r="V60" s="63" t="str">
        <f>IFERROR(IF(COUNTIFS(Matches[TIMEBIN],$B60,Matches[SITE IN],U$9,Matches[SITE OUT],U$10)&gt;0,AVERAGEIFS(Matches[JOURNEY TIME],Matches[TIMEBIN],$B60,Matches[SITE IN],U$9,Matches[SITE OUT],U$10),"-"),"-")</f>
        <v>-</v>
      </c>
      <c r="W60" s="66" t="str">
        <f>IFERROR(IF(COUNTIFS(Matches[TIMEBIN],$B60,Matches[SITE IN],U$9,Matches[SITE OUT],U$10)&gt;0,_xlfn.MAXIFS(Matches[JOURNEY TIME],Matches[TIMEBIN],$B60,Matches[SITE IN],U$9,Matches[SITE OUT],U$10),"-"),"-")</f>
        <v>-</v>
      </c>
      <c r="X60" s="62">
        <f>IFERROR(IF(COUNTIFS(Matches[TIMEBIN],$B60,Matches[SITE IN],X$9,Matches[SITE OUT],X$10)&gt;0,_xlfn.MINIFS(Matches[JOURNEY TIME],Matches[TIMEBIN],$B60,Matches[SITE IN],X$9,Matches[SITE OUT],X$10),"-"),"-")</f>
        <v>2.4189814814810084E-3</v>
      </c>
      <c r="Y60" s="63">
        <f>IFERROR(IF(COUNTIFS(Matches[TIMEBIN],$B60,Matches[SITE IN],X$9,Matches[SITE OUT],X$10)&gt;0,AVERAGEIFS(Matches[JOURNEY TIME],Matches[TIMEBIN],$B60,Matches[SITE IN],X$9,Matches[SITE OUT],X$10),"-"),"-")</f>
        <v>3.2175925925925219E-3</v>
      </c>
      <c r="Z60" s="64">
        <f>IFERROR(IF(COUNTIFS(Matches[TIMEBIN],$B60,Matches[SITE IN],X$9,Matches[SITE OUT],X$10)&gt;0,_xlfn.MAXIFS(Matches[JOURNEY TIME],Matches[TIMEBIN],$B60,Matches[SITE IN],X$9,Matches[SITE OUT],X$10),"-"),"-")</f>
        <v>4.0162037037040355E-3</v>
      </c>
      <c r="AA60" s="65">
        <f>IFERROR(IF(COUNTIFS(Matches[TIMEBIN],$B60,Matches[SITE IN],X$9,Matches[SITE OUT],AA$10)&gt;0,_xlfn.MINIFS(Matches[JOURNEY TIME],Matches[TIMEBIN],$B60,Matches[SITE IN],X$9,Matches[SITE OUT],AA$10),"-"),"-")</f>
        <v>1.1921296296290018E-3</v>
      </c>
      <c r="AB60" s="63">
        <f>IFERROR(IF(COUNTIFS(Matches[TIMEBIN],$B60,Matches[SITE IN],X$9,Matches[SITE OUT],AA$10)&gt;0,AVERAGEIFS(Matches[JOURNEY TIME],Matches[TIMEBIN],$B60,Matches[SITE IN],X$9,Matches[SITE OUT],AA$10),"-"),"-")</f>
        <v>2.6157407407403355E-3</v>
      </c>
      <c r="AC60" s="64">
        <f>IFERROR(IF(COUNTIFS(Matches[TIMEBIN],$B60,Matches[SITE IN],X$9,Matches[SITE OUT],AA$10)&gt;0,_xlfn.MAXIFS(Matches[JOURNEY TIME],Matches[TIMEBIN],$B60,Matches[SITE IN],X$9,Matches[SITE OUT],AA$10),"-"),"-")</f>
        <v>5.1620370370369928E-3</v>
      </c>
      <c r="AD60" s="65">
        <f>IFERROR(IF(COUNTIFS(Matches[TIMEBIN],$B60,Matches[SITE IN],X$9,Matches[SITE OUT],AD$10)&gt;0,_xlfn.MINIFS(Matches[JOURNEY TIME],Matches[TIMEBIN],$B60,Matches[SITE IN],X$9,Matches[SITE OUT],AD$10),"-"),"-")</f>
        <v>4.5138888888895945E-4</v>
      </c>
      <c r="AE60" s="63">
        <f>IFERROR(IF(COUNTIFS(Matches[TIMEBIN],$B60,Matches[SITE IN],X$9,Matches[SITE OUT],AD$10)&gt;0,AVERAGEIFS(Matches[JOURNEY TIME],Matches[TIMEBIN],$B60,Matches[SITE IN],X$9,Matches[SITE OUT],AD$10),"-"),"-")</f>
        <v>0.10893518518518519</v>
      </c>
      <c r="AF60" s="64">
        <f>IFERROR(IF(COUNTIFS(Matches[TIMEBIN],$B60,Matches[SITE IN],X$9,Matches[SITE OUT],AD$10)&gt;0,_xlfn.MAXIFS(Matches[JOURNEY TIME],Matches[TIMEBIN],$B60,Matches[SITE IN],X$9,Matches[SITE OUT],AD$10),"-"),"-")</f>
        <v>0.19094907407407402</v>
      </c>
      <c r="AG60" s="65">
        <f>IFERROR(IF(COUNTIFS(Matches[TIMEBIN],$B60,Matches[SITE IN],X$9,Matches[SITE OUT],AG$10)&gt;0,_xlfn.MINIFS(Matches[JOURNEY TIME],Matches[TIMEBIN],$B60,Matches[SITE IN],X$9,Matches[SITE OUT],AG$10),"-"),"-")</f>
        <v>4.1666666666706487E-4</v>
      </c>
      <c r="AH60" s="63">
        <f>IFERROR(IF(COUNTIFS(Matches[TIMEBIN],$B60,Matches[SITE IN],X$9,Matches[SITE OUT],AG$10)&gt;0,AVERAGEIFS(Matches[JOURNEY TIME],Matches[TIMEBIN],$B60,Matches[SITE IN],X$9,Matches[SITE OUT],AG$10),"-"),"-")</f>
        <v>4.1666666666706487E-4</v>
      </c>
      <c r="AI60" s="64">
        <f>IFERROR(IF(COUNTIFS(Matches[TIMEBIN],$B60,Matches[SITE IN],X$9,Matches[SITE OUT],AG$10)&gt;0,_xlfn.MAXIFS(Matches[JOURNEY TIME],Matches[TIMEBIN],$B60,Matches[SITE IN],X$9,Matches[SITE OUT],AG$10),"-"),"-")</f>
        <v>4.1666666666706487E-4</v>
      </c>
      <c r="AJ60" s="63" t="str">
        <f>IFERROR(IF(COUNTIFS(Matches[TIMEBIN],$B60,Matches[SITE IN],X$9,Matches[SITE OUT],AJ$10)&gt;0,_xlfn.MINIFS(Matches[JOURNEY TIME],Matches[TIMEBIN],$B60,Matches[SITE IN],X$9,Matches[SITE OUT],AJ$10),"-"),"-")</f>
        <v>-</v>
      </c>
      <c r="AK60" s="63" t="str">
        <f>IFERROR(IF(COUNTIFS(Matches[TIMEBIN],$B60,Matches[SITE IN],X$9,Matches[SITE OUT],AJ$10)&gt;0,AVERAGEIFS(Matches[JOURNEY TIME],Matches[TIMEBIN],$B60,Matches[SITE IN],X$9,Matches[SITE OUT],AJ$10),"-"),"-")</f>
        <v>-</v>
      </c>
      <c r="AL60" s="66" t="str">
        <f>IFERROR(IF(COUNTIFS(Matches[TIMEBIN],$B60,Matches[SITE IN],X$9,Matches[SITE OUT],AJ$10)&gt;0,_xlfn.MAXIFS(Matches[JOURNEY TIME],Matches[TIMEBIN],$B60,Matches[SITE IN],X$9,Matches[SITE OUT],AJ$10),"-"),"-")</f>
        <v>-</v>
      </c>
      <c r="AM60" s="62">
        <f>IFERROR(IF(COUNTIFS(Matches[TIMEBIN],$B60,Matches[SITE IN],AM$9,Matches[SITE OUT],AM$10)&gt;0,_xlfn.MINIFS(Matches[JOURNEY TIME],Matches[TIMEBIN],$B60,Matches[SITE IN],AM$9,Matches[SITE OUT],AM$10),"-"),"-")</f>
        <v>1.6203703703709937E-3</v>
      </c>
      <c r="AN60" s="63">
        <f>IFERROR(IF(COUNTIFS(Matches[TIMEBIN],$B60,Matches[SITE IN],AM$9,Matches[SITE OUT],AM$10)&gt;0,AVERAGEIFS(Matches[JOURNEY TIME],Matches[TIMEBIN],$B60,Matches[SITE IN],AM$9,Matches[SITE OUT],AM$10),"-"),"-")</f>
        <v>2.7430555555555125E-3</v>
      </c>
      <c r="AO60" s="64">
        <f>IFERROR(IF(COUNTIFS(Matches[TIMEBIN],$B60,Matches[SITE IN],AM$9,Matches[SITE OUT],AM$10)&gt;0,_xlfn.MAXIFS(Matches[JOURNEY TIME],Matches[TIMEBIN],$B60,Matches[SITE IN],AM$9,Matches[SITE OUT],AM$10),"-"),"-")</f>
        <v>5.7986111111110183E-3</v>
      </c>
      <c r="AP60" s="65">
        <f>IFERROR(IF(COUNTIFS(Matches[TIMEBIN],$B60,Matches[SITE IN],AM$9,Matches[SITE OUT],AP$10)&gt;0,_xlfn.MINIFS(Matches[JOURNEY TIME],Matches[TIMEBIN],$B60,Matches[SITE IN],AM$9,Matches[SITE OUT],AP$10),"-"),"-")</f>
        <v>9.374999999999245E-4</v>
      </c>
      <c r="AQ60" s="63">
        <f>IFERROR(IF(COUNTIFS(Matches[TIMEBIN],$B60,Matches[SITE IN],AM$9,Matches[SITE OUT],AP$10)&gt;0,AVERAGEIFS(Matches[JOURNEY TIME],Matches[TIMEBIN],$B60,Matches[SITE IN],AM$9,Matches[SITE OUT],AP$10),"-"),"-")</f>
        <v>1.9236111111109676E-3</v>
      </c>
      <c r="AR60" s="64">
        <f>IFERROR(IF(COUNTIFS(Matches[TIMEBIN],$B60,Matches[SITE IN],AM$9,Matches[SITE OUT],AP$10)&gt;0,_xlfn.MAXIFS(Matches[JOURNEY TIME],Matches[TIMEBIN],$B60,Matches[SITE IN],AM$9,Matches[SITE OUT],AP$10),"-"),"-")</f>
        <v>3.3101851851859987E-3</v>
      </c>
      <c r="AS60" s="65">
        <f>IFERROR(IF(COUNTIFS(Matches[TIMEBIN],$B60,Matches[SITE IN],AM$9,Matches[SITE OUT],AS$10)&gt;0,_xlfn.MINIFS(Matches[JOURNEY TIME],Matches[TIMEBIN],$B60,Matches[SITE IN],AM$9,Matches[SITE OUT],AS$10),"-"),"-")</f>
        <v>1.4120370370369617E-3</v>
      </c>
      <c r="AT60" s="63">
        <f>IFERROR(IF(COUNTIFS(Matches[TIMEBIN],$B60,Matches[SITE IN],AM$9,Matches[SITE OUT],AS$10)&gt;0,AVERAGEIFS(Matches[JOURNEY TIME],Matches[TIMEBIN],$B60,Matches[SITE IN],AM$9,Matches[SITE OUT],AS$10),"-"),"-")</f>
        <v>0.10282793209876553</v>
      </c>
      <c r="AU60" s="64">
        <f>IFERROR(IF(COUNTIFS(Matches[TIMEBIN],$B60,Matches[SITE IN],AM$9,Matches[SITE OUT],AS$10)&gt;0,_xlfn.MAXIFS(Matches[JOURNEY TIME],Matches[TIMEBIN],$B60,Matches[SITE IN],AM$9,Matches[SITE OUT],AS$10),"-"),"-")</f>
        <v>0.19215277777777795</v>
      </c>
      <c r="AV60" s="65">
        <f>IFERROR(IF(COUNTIFS(Matches[TIMEBIN],$B60,Matches[SITE IN],AM$9,Matches[SITE OUT],AV$10)&gt;0,_xlfn.MINIFS(Matches[JOURNEY TIME],Matches[TIMEBIN],$B60,Matches[SITE IN],AM$9,Matches[SITE OUT],AV$10),"-"),"-")</f>
        <v>1.8518518518595428E-4</v>
      </c>
      <c r="AW60" s="63">
        <f>IFERROR(IF(COUNTIFS(Matches[TIMEBIN],$B60,Matches[SITE IN],AM$9,Matches[SITE OUT],AV$10)&gt;0,AVERAGEIFS(Matches[JOURNEY TIME],Matches[TIMEBIN],$B60,Matches[SITE IN],AM$9,Matches[SITE OUT],AV$10),"-"),"-")</f>
        <v>6.7118055555555944E-2</v>
      </c>
      <c r="AX60" s="64">
        <f>IFERROR(IF(COUNTIFS(Matches[TIMEBIN],$B60,Matches[SITE IN],AM$9,Matches[SITE OUT],AV$10)&gt;0,_xlfn.MAXIFS(Matches[JOURNEY TIME],Matches[TIMEBIN],$B60,Matches[SITE IN],AM$9,Matches[SITE OUT],AV$10),"-"),"-")</f>
        <v>0.13405092592592593</v>
      </c>
      <c r="AY60" s="63">
        <f>IFERROR(IF(COUNTIFS(Matches[TIMEBIN],$B60,Matches[SITE IN],AM$9,Matches[SITE OUT],AY$10)&gt;0,_xlfn.MINIFS(Matches[JOURNEY TIME],Matches[TIMEBIN],$B60,Matches[SITE IN],AM$9,Matches[SITE OUT],AY$10),"-"),"-")</f>
        <v>2.4305555555603764E-4</v>
      </c>
      <c r="AZ60" s="63">
        <f>IFERROR(IF(COUNTIFS(Matches[TIMEBIN],$B60,Matches[SITE IN],AM$9,Matches[SITE OUT],AY$10)&gt;0,AVERAGEIFS(Matches[JOURNEY TIME],Matches[TIMEBIN],$B60,Matches[SITE IN],AM$9,Matches[SITE OUT],AY$10),"-"),"-")</f>
        <v>2.9513888888904605E-4</v>
      </c>
      <c r="BA60" s="66">
        <f>IFERROR(IF(COUNTIFS(Matches[TIMEBIN],$B60,Matches[SITE IN],AM$9,Matches[SITE OUT],AY$10)&gt;0,_xlfn.MAXIFS(Matches[JOURNEY TIME],Matches[TIMEBIN],$B60,Matches[SITE IN],AM$9,Matches[SITE OUT],AY$10),"-"),"-")</f>
        <v>3.4722222222205446E-4</v>
      </c>
      <c r="BB60" s="62">
        <f>IFERROR(IF(COUNTIFS(Matches[TIMEBIN],$B60,Matches[SITE IN],BB$9,Matches[SITE OUT],BB$10)&gt;0,_xlfn.MINIFS(Matches[JOURNEY TIME],Matches[TIMEBIN],$B60,Matches[SITE IN],BB$9,Matches[SITE OUT],BB$10),"-"),"-")</f>
        <v>1.4467592592599665E-3</v>
      </c>
      <c r="BC60" s="63">
        <f>IFERROR(IF(COUNTIFS(Matches[TIMEBIN],$B60,Matches[SITE IN],BB$9,Matches[SITE OUT],BB$10)&gt;0,AVERAGEIFS(Matches[JOURNEY TIME],Matches[TIMEBIN],$B60,Matches[SITE IN],BB$9,Matches[SITE OUT],BB$10),"-"),"-")</f>
        <v>5.2206790123456803E-2</v>
      </c>
      <c r="BD60" s="64">
        <f>IFERROR(IF(COUNTIFS(Matches[TIMEBIN],$B60,Matches[SITE IN],BB$9,Matches[SITE OUT],BB$10)&gt;0,_xlfn.MAXIFS(Matches[JOURNEY TIME],Matches[TIMEBIN],$B60,Matches[SITE IN],BB$9,Matches[SITE OUT],BB$10),"-"),"-")</f>
        <v>0.18311342592592594</v>
      </c>
      <c r="BE60" s="65">
        <f>IFERROR(IF(COUNTIFS(Matches[TIMEBIN],$B60,Matches[SITE IN],BB$9,Matches[SITE OUT],BE$10)&gt;0,_xlfn.MINIFS(Matches[JOURNEY TIME],Matches[TIMEBIN],$B60,Matches[SITE IN],BB$9,Matches[SITE OUT],BE$10),"-"),"-")</f>
        <v>7.2916666666700269E-4</v>
      </c>
      <c r="BF60" s="63">
        <f>IFERROR(IF(COUNTIFS(Matches[TIMEBIN],$B60,Matches[SITE IN],BB$9,Matches[SITE OUT],BE$10)&gt;0,AVERAGEIFS(Matches[JOURNEY TIME],Matches[TIMEBIN],$B60,Matches[SITE IN],BB$9,Matches[SITE OUT],BE$10),"-"),"-")</f>
        <v>8.9699074074051088E-4</v>
      </c>
      <c r="BG60" s="64">
        <f>IFERROR(IF(COUNTIFS(Matches[TIMEBIN],$B60,Matches[SITE IN],BB$9,Matches[SITE OUT],BE$10)&gt;0,_xlfn.MAXIFS(Matches[JOURNEY TIME],Matches[TIMEBIN],$B60,Matches[SITE IN],BB$9,Matches[SITE OUT],BE$10),"-"),"-")</f>
        <v>1.0648148148140191E-3</v>
      </c>
      <c r="BH60" s="65">
        <f>IFERROR(IF(COUNTIFS(Matches[TIMEBIN],$B60,Matches[SITE IN],BB$9,Matches[SITE OUT],BH$10)&gt;0,_xlfn.MINIFS(Matches[JOURNEY TIME],Matches[TIMEBIN],$B60,Matches[SITE IN],BB$9,Matches[SITE OUT],BH$10),"-"),"-")</f>
        <v>4.8611111111196426E-4</v>
      </c>
      <c r="BI60" s="63">
        <f>IFERROR(IF(COUNTIFS(Matches[TIMEBIN],$B60,Matches[SITE IN],BB$9,Matches[SITE OUT],BH$10)&gt;0,AVERAGEIFS(Matches[JOURNEY TIME],Matches[TIMEBIN],$B60,Matches[SITE IN],BB$9,Matches[SITE OUT],BH$10),"-"),"-")</f>
        <v>3.0034722222225252E-3</v>
      </c>
      <c r="BJ60" s="64">
        <f>IFERROR(IF(COUNTIFS(Matches[TIMEBIN],$B60,Matches[SITE IN],BB$9,Matches[SITE OUT],BH$10)&gt;0,_xlfn.MAXIFS(Matches[JOURNEY TIME],Matches[TIMEBIN],$B60,Matches[SITE IN],BB$9,Matches[SITE OUT],BH$10),"-"),"-")</f>
        <v>5.5208333333330861E-3</v>
      </c>
      <c r="BK60" s="65">
        <f>IFERROR(IF(COUNTIFS(Matches[TIMEBIN],$B60,Matches[SITE IN],BB$9,Matches[SITE OUT],BK$10)&gt;0,_xlfn.MINIFS(Matches[JOURNEY TIME],Matches[TIMEBIN],$B60,Matches[SITE IN],BB$9,Matches[SITE OUT],BK$10),"-"),"-")</f>
        <v>1.9675925925999316E-4</v>
      </c>
      <c r="BL60" s="63">
        <f>IFERROR(IF(COUNTIFS(Matches[TIMEBIN],$B60,Matches[SITE IN],BB$9,Matches[SITE OUT],BK$10)&gt;0,AVERAGEIFS(Matches[JOURNEY TIME],Matches[TIMEBIN],$B60,Matches[SITE IN],BB$9,Matches[SITE OUT],BK$10),"-"),"-")</f>
        <v>2.0216049382717114E-3</v>
      </c>
      <c r="BM60" s="64">
        <f>IFERROR(IF(COUNTIFS(Matches[TIMEBIN],$B60,Matches[SITE IN],BB$9,Matches[SITE OUT],BK$10)&gt;0,_xlfn.MAXIFS(Matches[JOURNEY TIME],Matches[TIMEBIN],$B60,Matches[SITE IN],BB$9,Matches[SITE OUT],BK$10),"-"),"-")</f>
        <v>5.6481481481480689E-3</v>
      </c>
      <c r="BN60" s="63">
        <f>IFERROR(IF(COUNTIFS(Matches[TIMEBIN],$B60,Matches[SITE IN],BB$9,Matches[SITE OUT],BN$10)&gt;0,_xlfn.MINIFS(Matches[JOURNEY TIME],Matches[TIMEBIN],$B60,Matches[SITE IN],BB$9,Matches[SITE OUT],BN$10),"-"),"-")</f>
        <v>4.0046296296299966E-3</v>
      </c>
      <c r="BO60" s="63">
        <f>IFERROR(IF(COUNTIFS(Matches[TIMEBIN],$B60,Matches[SITE IN],BB$9,Matches[SITE OUT],BN$10)&gt;0,AVERAGEIFS(Matches[JOURNEY TIME],Matches[TIMEBIN],$B60,Matches[SITE IN],BB$9,Matches[SITE OUT],BN$10),"-"),"-")</f>
        <v>4.0046296296299966E-3</v>
      </c>
      <c r="BP60" s="67">
        <f>IFERROR(IF(COUNTIFS(Matches[TIMEBIN],$B60,Matches[SITE IN],BB$9,Matches[SITE OUT],BN$10)&gt;0,_xlfn.MAXIFS(Matches[JOURNEY TIME],Matches[TIMEBIN],$B60,Matches[SITE IN],BB$9,Matches[SITE OUT],BN$10),"-"),"-")</f>
        <v>4.0046296296299966E-3</v>
      </c>
    </row>
    <row r="61" spans="2:68">
      <c r="B61" s="54" t="str">
        <v>18:15 - 18:30</v>
      </c>
      <c r="C61" s="55">
        <f>IFERROR(IF(COUNTIFS(Matches[TIMEBIN],$B61,Matches[SITE IN],C$9,Matches[SITE OUT],C$10)&gt;0,_xlfn.MINIFS(Matches[JOURNEY TIME],Matches[TIMEBIN],$B61,Matches[SITE IN],C$9,Matches[SITE OUT],C$10),"-"),"-")</f>
        <v>1.1342592592590295E-3</v>
      </c>
      <c r="D61" s="56">
        <f>IFERROR(IF(COUNTIFS(Matches[TIMEBIN],$B61,Matches[SITE IN],C$9,Matches[SITE OUT],C$10)&gt;0,AVERAGEIFS(Matches[JOURNEY TIME],Matches[TIMEBIN],$B61,Matches[SITE IN],C$9,Matches[SITE OUT],C$10),"-"),"-")</f>
        <v>4.281428062678061E-2</v>
      </c>
      <c r="E61" s="57">
        <f>IFERROR(IF(COUNTIFS(Matches[TIMEBIN],$B61,Matches[SITE IN],C$9,Matches[SITE OUT],C$10)&gt;0,_xlfn.MAXIFS(Matches[JOURNEY TIME],Matches[TIMEBIN],$B61,Matches[SITE IN],C$9,Matches[SITE OUT],C$10),"-"),"-")</f>
        <v>0.17719907407407398</v>
      </c>
      <c r="F61" s="58">
        <f>IFERROR(IF(COUNTIFS(Matches[TIMEBIN],$B61,Matches[SITE IN],C$9,Matches[SITE OUT],F$10)&gt;0,_xlfn.MINIFS(Matches[JOURNEY TIME],Matches[TIMEBIN],$B61,Matches[SITE IN],C$9,Matches[SITE OUT],F$10),"-"),"-")</f>
        <v>7.8703703703697503E-4</v>
      </c>
      <c r="G61" s="56">
        <f>IFERROR(IF(COUNTIFS(Matches[TIMEBIN],$B61,Matches[SITE IN],C$9,Matches[SITE OUT],F$10)&gt;0,AVERAGEIFS(Matches[JOURNEY TIME],Matches[TIMEBIN],$B61,Matches[SITE IN],C$9,Matches[SITE OUT],F$10),"-"),"-")</f>
        <v>1.9217303240740783E-2</v>
      </c>
      <c r="H61" s="57">
        <f>IFERROR(IF(COUNTIFS(Matches[TIMEBIN],$B61,Matches[SITE IN],C$9,Matches[SITE OUT],F$10)&gt;0,_xlfn.MAXIFS(Matches[JOURNEY TIME],Matches[TIMEBIN],$B61,Matches[SITE IN],C$9,Matches[SITE OUT],F$10),"-"),"-")</f>
        <v>0.18047453703703698</v>
      </c>
      <c r="I61" s="58" t="str">
        <f>IFERROR(IF(COUNTIFS(Matches[TIMEBIN],$B61,Matches[SITE IN],C$9,Matches[SITE OUT],I$10)&gt;0,_xlfn.MINIFS(Matches[JOURNEY TIME],Matches[TIMEBIN],$B61,Matches[SITE IN],C$9,Matches[SITE OUT],I$10),"-"),"-")</f>
        <v>-</v>
      </c>
      <c r="J61" s="56" t="str">
        <f>IFERROR(IF(COUNTIFS(Matches[TIMEBIN],$B61,Matches[SITE IN],C$9,Matches[SITE OUT],I$10)&gt;0,AVERAGEIFS(Matches[JOURNEY TIME],Matches[TIMEBIN],$B61,Matches[SITE IN],C$9,Matches[SITE OUT],I$10),"-"),"-")</f>
        <v>-</v>
      </c>
      <c r="K61" s="57" t="str">
        <f>IFERROR(IF(COUNTIFS(Matches[TIMEBIN],$B61,Matches[SITE IN],C$9,Matches[SITE OUT],I$10)&gt;0,_xlfn.MAXIFS(Matches[JOURNEY TIME],Matches[TIMEBIN],$B61,Matches[SITE IN],C$9,Matches[SITE OUT],I$10),"-"),"-")</f>
        <v>-</v>
      </c>
      <c r="L61" s="58">
        <f>IFERROR(IF(COUNTIFS(Matches[TIMEBIN],$B61,Matches[SITE IN],C$9,Matches[SITE OUT],L$10)&gt;0,_xlfn.MINIFS(Matches[JOURNEY TIME],Matches[TIMEBIN],$B61,Matches[SITE IN],C$9,Matches[SITE OUT],L$10),"-"),"-")</f>
        <v>1.4814814814809729E-3</v>
      </c>
      <c r="M61" s="56">
        <f>IFERROR(IF(COUNTIFS(Matches[TIMEBIN],$B61,Matches[SITE IN],C$9,Matches[SITE OUT],L$10)&gt;0,AVERAGEIFS(Matches[JOURNEY TIME],Matches[TIMEBIN],$B61,Matches[SITE IN],C$9,Matches[SITE OUT],L$10),"-"),"-")</f>
        <v>5.9828042328042251E-2</v>
      </c>
      <c r="N61" s="57">
        <f>IFERROR(IF(COUNTIFS(Matches[TIMEBIN],$B61,Matches[SITE IN],C$9,Matches[SITE OUT],L$10)&gt;0,_xlfn.MAXIFS(Matches[JOURNEY TIME],Matches[TIMEBIN],$B61,Matches[SITE IN],C$9,Matches[SITE OUT],L$10),"-"),"-")</f>
        <v>0.18795138888888896</v>
      </c>
      <c r="O61" s="58">
        <f>IFERROR(IF(COUNTIFS(Matches[TIMEBIN],$B61,Matches[SITE IN],C$9,Matches[SITE OUT],O$10)&gt;0,_xlfn.MINIFS(Matches[JOURNEY TIME],Matches[TIMEBIN],$B61,Matches[SITE IN],C$9,Matches[SITE OUT],O$10),"-"),"-")</f>
        <v>1.4814814814810839E-3</v>
      </c>
      <c r="P61" s="56">
        <f>IFERROR(IF(COUNTIFS(Matches[TIMEBIN],$B61,Matches[SITE IN],C$9,Matches[SITE OUT],O$10)&gt;0,AVERAGEIFS(Matches[JOURNEY TIME],Matches[TIMEBIN],$B61,Matches[SITE IN],C$9,Matches[SITE OUT],O$10),"-"),"-")</f>
        <v>1.5174768518518488E-2</v>
      </c>
      <c r="Q61" s="57">
        <f>IFERROR(IF(COUNTIFS(Matches[TIMEBIN],$B61,Matches[SITE IN],C$9,Matches[SITE OUT],O$10)&gt;0,_xlfn.MAXIFS(Matches[JOURNEY TIME],Matches[TIMEBIN],$B61,Matches[SITE IN],C$9,Matches[SITE OUT],O$10),"-"),"-")</f>
        <v>0.12809027777777804</v>
      </c>
      <c r="R61" s="58">
        <f>IFERROR(IF(COUNTIFS(Matches[TIMEBIN],$B61,Matches[SITE IN],C$9,Matches[SITE OUT],R$10)&gt;0,_xlfn.MINIFS(Matches[JOURNEY TIME],Matches[TIMEBIN],$B61,Matches[SITE IN],C$9,Matches[SITE OUT],R$10),"-"),"-")</f>
        <v>1.7824074074079821E-3</v>
      </c>
      <c r="S61" s="56">
        <f>IFERROR(IF(COUNTIFS(Matches[TIMEBIN],$B61,Matches[SITE IN],C$9,Matches[SITE OUT],R$10)&gt;0,AVERAGEIFS(Matches[JOURNEY TIME],Matches[TIMEBIN],$B61,Matches[SITE IN],C$9,Matches[SITE OUT],R$10),"-"),"-")</f>
        <v>2.8975694444444682E-2</v>
      </c>
      <c r="T61" s="59">
        <f>IFERROR(IF(COUNTIFS(Matches[TIMEBIN],$B61,Matches[SITE IN],C$9,Matches[SITE OUT],R$10)&gt;0,_xlfn.MAXIFS(Matches[JOURNEY TIME],Matches[TIMEBIN],$B61,Matches[SITE IN],C$9,Matches[SITE OUT],R$10),"-"),"-")</f>
        <v>0.15328703703703705</v>
      </c>
      <c r="U61" s="55" t="str">
        <f>IFERROR(IF(COUNTIFS(Matches[TIMEBIN],$B61,Matches[SITE IN],U$9,Matches[SITE OUT],U$10)&gt;0,_xlfn.MINIFS(Matches[JOURNEY TIME],Matches[TIMEBIN],$B61,Matches[SITE IN],U$9,Matches[SITE OUT],U$10),"-"),"-")</f>
        <v>-</v>
      </c>
      <c r="V61" s="56" t="str">
        <f>IFERROR(IF(COUNTIFS(Matches[TIMEBIN],$B61,Matches[SITE IN],U$9,Matches[SITE OUT],U$10)&gt;0,AVERAGEIFS(Matches[JOURNEY TIME],Matches[TIMEBIN],$B61,Matches[SITE IN],U$9,Matches[SITE OUT],U$10),"-"),"-")</f>
        <v>-</v>
      </c>
      <c r="W61" s="59" t="str">
        <f>IFERROR(IF(COUNTIFS(Matches[TIMEBIN],$B61,Matches[SITE IN],U$9,Matches[SITE OUT],U$10)&gt;0,_xlfn.MAXIFS(Matches[JOURNEY TIME],Matches[TIMEBIN],$B61,Matches[SITE IN],U$9,Matches[SITE OUT],U$10),"-"),"-")</f>
        <v>-</v>
      </c>
      <c r="X61" s="55">
        <f>IFERROR(IF(COUNTIFS(Matches[TIMEBIN],$B61,Matches[SITE IN],X$9,Matches[SITE OUT],X$10)&gt;0,_xlfn.MINIFS(Matches[JOURNEY TIME],Matches[TIMEBIN],$B61,Matches[SITE IN],X$9,Matches[SITE OUT],X$10),"-"),"-")</f>
        <v>2.5347222222230625E-3</v>
      </c>
      <c r="Y61" s="56">
        <f>IFERROR(IF(COUNTIFS(Matches[TIMEBIN],$B61,Matches[SITE IN],X$9,Matches[SITE OUT],X$10)&gt;0,AVERAGEIFS(Matches[JOURNEY TIME],Matches[TIMEBIN],$B61,Matches[SITE IN],X$9,Matches[SITE OUT],X$10),"-"),"-")</f>
        <v>6.4398148148148704E-2</v>
      </c>
      <c r="Z61" s="57">
        <f>IFERROR(IF(COUNTIFS(Matches[TIMEBIN],$B61,Matches[SITE IN],X$9,Matches[SITE OUT],X$10)&gt;0,_xlfn.MAXIFS(Matches[JOURNEY TIME],Matches[TIMEBIN],$B61,Matches[SITE IN],X$9,Matches[SITE OUT],X$10),"-"),"-")</f>
        <v>0.18291666666666706</v>
      </c>
      <c r="AA61" s="58">
        <f>IFERROR(IF(COUNTIFS(Matches[TIMEBIN],$B61,Matches[SITE IN],X$9,Matches[SITE OUT],AA$10)&gt;0,_xlfn.MINIFS(Matches[JOURNEY TIME],Matches[TIMEBIN],$B61,Matches[SITE IN],X$9,Matches[SITE OUT],AA$10),"-"),"-")</f>
        <v>5.2083333333396986E-4</v>
      </c>
      <c r="AB61" s="56">
        <f>IFERROR(IF(COUNTIFS(Matches[TIMEBIN],$B61,Matches[SITE IN],X$9,Matches[SITE OUT],AA$10)&gt;0,AVERAGEIFS(Matches[JOURNEY TIME],Matches[TIMEBIN],$B61,Matches[SITE IN],X$9,Matches[SITE OUT],AA$10),"-"),"-")</f>
        <v>7.638888888890083E-4</v>
      </c>
      <c r="AC61" s="57">
        <f>IFERROR(IF(COUNTIFS(Matches[TIMEBIN],$B61,Matches[SITE IN],X$9,Matches[SITE OUT],AA$10)&gt;0,_xlfn.MAXIFS(Matches[JOURNEY TIME],Matches[TIMEBIN],$B61,Matches[SITE IN],X$9,Matches[SITE OUT],AA$10),"-"),"-")</f>
        <v>1.0069444444440467E-3</v>
      </c>
      <c r="AD61" s="58">
        <f>IFERROR(IF(COUNTIFS(Matches[TIMEBIN],$B61,Matches[SITE IN],X$9,Matches[SITE OUT],AD$10)&gt;0,_xlfn.MINIFS(Matches[JOURNEY TIME],Matches[TIMEBIN],$B61,Matches[SITE IN],X$9,Matches[SITE OUT],AD$10),"-"),"-")</f>
        <v>1.1805555555560732E-3</v>
      </c>
      <c r="AE61" s="56">
        <f>IFERROR(IF(COUNTIFS(Matches[TIMEBIN],$B61,Matches[SITE IN],X$9,Matches[SITE OUT],AD$10)&gt;0,AVERAGEIFS(Matches[JOURNEY TIME],Matches[TIMEBIN],$B61,Matches[SITE IN],X$9,Matches[SITE OUT],AD$10),"-"),"-")</f>
        <v>1.2962962962965174E-3</v>
      </c>
      <c r="AF61" s="57">
        <f>IFERROR(IF(COUNTIFS(Matches[TIMEBIN],$B61,Matches[SITE IN],X$9,Matches[SITE OUT],AD$10)&gt;0,_xlfn.MAXIFS(Matches[JOURNEY TIME],Matches[TIMEBIN],$B61,Matches[SITE IN],X$9,Matches[SITE OUT],AD$10),"-"),"-")</f>
        <v>1.4120370370369617E-3</v>
      </c>
      <c r="AG61" s="58">
        <f>IFERROR(IF(COUNTIFS(Matches[TIMEBIN],$B61,Matches[SITE IN],X$9,Matches[SITE OUT],AG$10)&gt;0,_xlfn.MINIFS(Matches[JOURNEY TIME],Matches[TIMEBIN],$B61,Matches[SITE IN],X$9,Matches[SITE OUT],AG$10),"-"),"-")</f>
        <v>4.6296296296199912E-4</v>
      </c>
      <c r="AH61" s="56">
        <f>IFERROR(IF(COUNTIFS(Matches[TIMEBIN],$B61,Matches[SITE IN],X$9,Matches[SITE OUT],AG$10)&gt;0,AVERAGEIFS(Matches[JOURNEY TIME],Matches[TIMEBIN],$B61,Matches[SITE IN],X$9,Matches[SITE OUT],AG$10),"-"),"-")</f>
        <v>5.1504629629600673E-4</v>
      </c>
      <c r="AI61" s="57">
        <f>IFERROR(IF(COUNTIFS(Matches[TIMEBIN],$B61,Matches[SITE IN],X$9,Matches[SITE OUT],AG$10)&gt;0,_xlfn.MAXIFS(Matches[JOURNEY TIME],Matches[TIMEBIN],$B61,Matches[SITE IN],X$9,Matches[SITE OUT],AG$10),"-"),"-")</f>
        <v>5.6712962963001434E-4</v>
      </c>
      <c r="AJ61" s="56">
        <f>IFERROR(IF(COUNTIFS(Matches[TIMEBIN],$B61,Matches[SITE IN],X$9,Matches[SITE OUT],AJ$10)&gt;0,_xlfn.MINIFS(Matches[JOURNEY TIME],Matches[TIMEBIN],$B61,Matches[SITE IN],X$9,Matches[SITE OUT],AJ$10),"-"),"-")</f>
        <v>1.192129629630001E-3</v>
      </c>
      <c r="AK61" s="56">
        <f>IFERROR(IF(COUNTIFS(Matches[TIMEBIN],$B61,Matches[SITE IN],X$9,Matches[SITE OUT],AJ$10)&gt;0,AVERAGEIFS(Matches[JOURNEY TIME],Matches[TIMEBIN],$B61,Matches[SITE IN],X$9,Matches[SITE OUT],AJ$10),"-"),"-")</f>
        <v>1.8460648148149739E-3</v>
      </c>
      <c r="AL61" s="59">
        <f>IFERROR(IF(COUNTIFS(Matches[TIMEBIN],$B61,Matches[SITE IN],X$9,Matches[SITE OUT],AJ$10)&gt;0,_xlfn.MAXIFS(Matches[JOURNEY TIME],Matches[TIMEBIN],$B61,Matches[SITE IN],X$9,Matches[SITE OUT],AJ$10),"-"),"-")</f>
        <v>2.4999999999999467E-3</v>
      </c>
      <c r="AM61" s="55">
        <f>IFERROR(IF(COUNTIFS(Matches[TIMEBIN],$B61,Matches[SITE IN],AM$9,Matches[SITE OUT],AM$10)&gt;0,_xlfn.MINIFS(Matches[JOURNEY TIME],Matches[TIMEBIN],$B61,Matches[SITE IN],AM$9,Matches[SITE OUT],AM$10),"-"),"-")</f>
        <v>1.6203703703709937E-3</v>
      </c>
      <c r="AN61" s="56">
        <f>IFERROR(IF(COUNTIFS(Matches[TIMEBIN],$B61,Matches[SITE IN],AM$9,Matches[SITE OUT],AM$10)&gt;0,AVERAGEIFS(Matches[JOURNEY TIME],Matches[TIMEBIN],$B61,Matches[SITE IN],AM$9,Matches[SITE OUT],AM$10),"-"),"-")</f>
        <v>6.5494791666666691E-2</v>
      </c>
      <c r="AO61" s="57">
        <f>IFERROR(IF(COUNTIFS(Matches[TIMEBIN],$B61,Matches[SITE IN],AM$9,Matches[SITE OUT],AM$10)&gt;0,_xlfn.MAXIFS(Matches[JOURNEY TIME],Matches[TIMEBIN],$B61,Matches[SITE IN],AM$9,Matches[SITE OUT],AM$10),"-"),"-")</f>
        <v>0.1669444444444439</v>
      </c>
      <c r="AP61" s="58">
        <f>IFERROR(IF(COUNTIFS(Matches[TIMEBIN],$B61,Matches[SITE IN],AM$9,Matches[SITE OUT],AP$10)&gt;0,_xlfn.MINIFS(Matches[JOURNEY TIME],Matches[TIMEBIN],$B61,Matches[SITE IN],AM$9,Matches[SITE OUT],AP$10),"-"),"-")</f>
        <v>1.9675925925930482E-3</v>
      </c>
      <c r="AQ61" s="56">
        <f>IFERROR(IF(COUNTIFS(Matches[TIMEBIN],$B61,Matches[SITE IN],AM$9,Matches[SITE OUT],AP$10)&gt;0,AVERAGEIFS(Matches[JOURNEY TIME],Matches[TIMEBIN],$B61,Matches[SITE IN],AM$9,Matches[SITE OUT],AP$10),"-"),"-")</f>
        <v>9.0815972222222485E-2</v>
      </c>
      <c r="AR61" s="57">
        <f>IFERROR(IF(COUNTIFS(Matches[TIMEBIN],$B61,Matches[SITE IN],AM$9,Matches[SITE OUT],AP$10)&gt;0,_xlfn.MAXIFS(Matches[JOURNEY TIME],Matches[TIMEBIN],$B61,Matches[SITE IN],AM$9,Matches[SITE OUT],AP$10),"-"),"-")</f>
        <v>0.17966435185185192</v>
      </c>
      <c r="AS61" s="58">
        <f>IFERROR(IF(COUNTIFS(Matches[TIMEBIN],$B61,Matches[SITE IN],AM$9,Matches[SITE OUT],AS$10)&gt;0,_xlfn.MINIFS(Matches[JOURNEY TIME],Matches[TIMEBIN],$B61,Matches[SITE IN],AM$9,Matches[SITE OUT],AS$10),"-"),"-")</f>
        <v>3.1944444444450548E-3</v>
      </c>
      <c r="AT61" s="56">
        <f>IFERROR(IF(COUNTIFS(Matches[TIMEBIN],$B61,Matches[SITE IN],AM$9,Matches[SITE OUT],AS$10)&gt;0,AVERAGEIFS(Matches[JOURNEY TIME],Matches[TIMEBIN],$B61,Matches[SITE IN],AM$9,Matches[SITE OUT],AS$10),"-"),"-")</f>
        <v>0.12964930555555559</v>
      </c>
      <c r="AU61" s="57">
        <f>IFERROR(IF(COUNTIFS(Matches[TIMEBIN],$B61,Matches[SITE IN],AM$9,Matches[SITE OUT],AS$10)&gt;0,_xlfn.MAXIFS(Matches[JOURNEY TIME],Matches[TIMEBIN],$B61,Matches[SITE IN],AM$9,Matches[SITE OUT],AS$10),"-"),"-")</f>
        <v>0.18563657407407397</v>
      </c>
      <c r="AV61" s="58">
        <f>IFERROR(IF(COUNTIFS(Matches[TIMEBIN],$B61,Matches[SITE IN],AM$9,Matches[SITE OUT],AV$10)&gt;0,_xlfn.MINIFS(Matches[JOURNEY TIME],Matches[TIMEBIN],$B61,Matches[SITE IN],AM$9,Matches[SITE OUT],AV$10),"-"),"-")</f>
        <v>2.0254629629630205E-3</v>
      </c>
      <c r="AW61" s="56">
        <f>IFERROR(IF(COUNTIFS(Matches[TIMEBIN],$B61,Matches[SITE IN],AM$9,Matches[SITE OUT],AV$10)&gt;0,AVERAGEIFS(Matches[JOURNEY TIME],Matches[TIMEBIN],$B61,Matches[SITE IN],AM$9,Matches[SITE OUT],AV$10),"-"),"-")</f>
        <v>4.4598765432098821E-2</v>
      </c>
      <c r="AX61" s="57">
        <f>IFERROR(IF(COUNTIFS(Matches[TIMEBIN],$B61,Matches[SITE IN],AM$9,Matches[SITE OUT],AV$10)&gt;0,_xlfn.MAXIFS(Matches[JOURNEY TIME],Matches[TIMEBIN],$B61,Matches[SITE IN],AM$9,Matches[SITE OUT],AV$10),"-"),"-")</f>
        <v>0.159560185185185</v>
      </c>
      <c r="AY61" s="56">
        <f>IFERROR(IF(COUNTIFS(Matches[TIMEBIN],$B61,Matches[SITE IN],AM$9,Matches[SITE OUT],AY$10)&gt;0,_xlfn.MINIFS(Matches[JOURNEY TIME],Matches[TIMEBIN],$B61,Matches[SITE IN],AM$9,Matches[SITE OUT],AY$10),"-"),"-")</f>
        <v>3.3564814814790456E-4</v>
      </c>
      <c r="AZ61" s="56">
        <f>IFERROR(IF(COUNTIFS(Matches[TIMEBIN],$B61,Matches[SITE IN],AM$9,Matches[SITE OUT],AY$10)&gt;0,AVERAGEIFS(Matches[JOURNEY TIME],Matches[TIMEBIN],$B61,Matches[SITE IN],AM$9,Matches[SITE OUT],AY$10),"-"),"-")</f>
        <v>9.4328703703698091E-4</v>
      </c>
      <c r="BA61" s="59">
        <f>IFERROR(IF(COUNTIFS(Matches[TIMEBIN],$B61,Matches[SITE IN],AM$9,Matches[SITE OUT],AY$10)&gt;0,_xlfn.MAXIFS(Matches[JOURNEY TIME],Matches[TIMEBIN],$B61,Matches[SITE IN],AM$9,Matches[SITE OUT],AY$10),"-"),"-")</f>
        <v>2.77777777777799E-3</v>
      </c>
      <c r="BB61" s="55">
        <f>IFERROR(IF(COUNTIFS(Matches[TIMEBIN],$B61,Matches[SITE IN],BB$9,Matches[SITE OUT],BB$10)&gt;0,_xlfn.MINIFS(Matches[JOURNEY TIME],Matches[TIMEBIN],$B61,Matches[SITE IN],BB$9,Matches[SITE OUT],BB$10),"-"),"-")</f>
        <v>1.6319444444440334E-3</v>
      </c>
      <c r="BC61" s="56">
        <f>IFERROR(IF(COUNTIFS(Matches[TIMEBIN],$B61,Matches[SITE IN],BB$9,Matches[SITE OUT],BB$10)&gt;0,AVERAGEIFS(Matches[JOURNEY TIME],Matches[TIMEBIN],$B61,Matches[SITE IN],BB$9,Matches[SITE OUT],BB$10),"-"),"-")</f>
        <v>7.7839506172839038E-2</v>
      </c>
      <c r="BD61" s="57">
        <f>IFERROR(IF(COUNTIFS(Matches[TIMEBIN],$B61,Matches[SITE IN],BB$9,Matches[SITE OUT],BB$10)&gt;0,_xlfn.MAXIFS(Matches[JOURNEY TIME],Matches[TIMEBIN],$B61,Matches[SITE IN],BB$9,Matches[SITE OUT],BB$10),"-"),"-")</f>
        <v>0.22975694444444406</v>
      </c>
      <c r="BE61" s="58">
        <f>IFERROR(IF(COUNTIFS(Matches[TIMEBIN],$B61,Matches[SITE IN],BB$9,Matches[SITE OUT],BE$10)&gt;0,_xlfn.MINIFS(Matches[JOURNEY TIME],Matches[TIMEBIN],$B61,Matches[SITE IN],BB$9,Matches[SITE OUT],BE$10),"-"),"-")</f>
        <v>9.143518518510696E-4</v>
      </c>
      <c r="BF61" s="56">
        <f>IFERROR(IF(COUNTIFS(Matches[TIMEBIN],$B61,Matches[SITE IN],BB$9,Matches[SITE OUT],BE$10)&gt;0,AVERAGEIFS(Matches[JOURNEY TIME],Matches[TIMEBIN],$B61,Matches[SITE IN],BB$9,Matches[SITE OUT],BE$10),"-"),"-")</f>
        <v>2.4276620370367596E-3</v>
      </c>
      <c r="BG61" s="57">
        <f>IFERROR(IF(COUNTIFS(Matches[TIMEBIN],$B61,Matches[SITE IN],BB$9,Matches[SITE OUT],BE$10)&gt;0,_xlfn.MAXIFS(Matches[JOURNEY TIME],Matches[TIMEBIN],$B61,Matches[SITE IN],BB$9,Matches[SITE OUT],BE$10),"-"),"-")</f>
        <v>5.1967592592599976E-3</v>
      </c>
      <c r="BH61" s="58">
        <f>IFERROR(IF(COUNTIFS(Matches[TIMEBIN],$B61,Matches[SITE IN],BB$9,Matches[SITE OUT],BH$10)&gt;0,_xlfn.MINIFS(Matches[JOURNEY TIME],Matches[TIMEBIN],$B61,Matches[SITE IN],BB$9,Matches[SITE OUT],BH$10),"-"),"-")</f>
        <v>4.5138888888907047E-4</v>
      </c>
      <c r="BI61" s="56">
        <f>IFERROR(IF(COUNTIFS(Matches[TIMEBIN],$B61,Matches[SITE IN],BB$9,Matches[SITE OUT],BH$10)&gt;0,AVERAGEIFS(Matches[JOURNEY TIME],Matches[TIMEBIN],$B61,Matches[SITE IN],BB$9,Matches[SITE OUT],BH$10),"-"),"-")</f>
        <v>9.9537037037056297E-4</v>
      </c>
      <c r="BJ61" s="57">
        <f>IFERROR(IF(COUNTIFS(Matches[TIMEBIN],$B61,Matches[SITE IN],BB$9,Matches[SITE OUT],BH$10)&gt;0,_xlfn.MAXIFS(Matches[JOURNEY TIME],Matches[TIMEBIN],$B61,Matches[SITE IN],BB$9,Matches[SITE OUT],BH$10),"-"),"-")</f>
        <v>1.5393518518520555E-3</v>
      </c>
      <c r="BK61" s="58">
        <f>IFERROR(IF(COUNTIFS(Matches[TIMEBIN],$B61,Matches[SITE IN],BB$9,Matches[SITE OUT],BK$10)&gt;0,_xlfn.MINIFS(Matches[JOURNEY TIME],Matches[TIMEBIN],$B61,Matches[SITE IN],BB$9,Matches[SITE OUT],BK$10),"-"),"-")</f>
        <v>2.7777777777693302E-4</v>
      </c>
      <c r="BL61" s="56">
        <f>IFERROR(IF(COUNTIFS(Matches[TIMEBIN],$B61,Matches[SITE IN],BB$9,Matches[SITE OUT],BK$10)&gt;0,AVERAGEIFS(Matches[JOURNEY TIME],Matches[TIMEBIN],$B61,Matches[SITE IN],BB$9,Matches[SITE OUT],BK$10),"-"),"-")</f>
        <v>6.8055555555549541E-3</v>
      </c>
      <c r="BM61" s="57">
        <f>IFERROR(IF(COUNTIFS(Matches[TIMEBIN],$B61,Matches[SITE IN],BB$9,Matches[SITE OUT],BK$10)&gt;0,_xlfn.MAXIFS(Matches[JOURNEY TIME],Matches[TIMEBIN],$B61,Matches[SITE IN],BB$9,Matches[SITE OUT],BK$10),"-"),"-")</f>
        <v>1.3333333333332975E-2</v>
      </c>
      <c r="BN61" s="56" t="str">
        <f>IFERROR(IF(COUNTIFS(Matches[TIMEBIN],$B61,Matches[SITE IN],BB$9,Matches[SITE OUT],BN$10)&gt;0,_xlfn.MINIFS(Matches[JOURNEY TIME],Matches[TIMEBIN],$B61,Matches[SITE IN],BB$9,Matches[SITE OUT],BN$10),"-"),"-")</f>
        <v>-</v>
      </c>
      <c r="BO61" s="56" t="str">
        <f>IFERROR(IF(COUNTIFS(Matches[TIMEBIN],$B61,Matches[SITE IN],BB$9,Matches[SITE OUT],BN$10)&gt;0,AVERAGEIFS(Matches[JOURNEY TIME],Matches[TIMEBIN],$B61,Matches[SITE IN],BB$9,Matches[SITE OUT],BN$10),"-"),"-")</f>
        <v>-</v>
      </c>
      <c r="BP61" s="60" t="str">
        <f>IFERROR(IF(COUNTIFS(Matches[TIMEBIN],$B61,Matches[SITE IN],BB$9,Matches[SITE OUT],BN$10)&gt;0,_xlfn.MAXIFS(Matches[JOURNEY TIME],Matches[TIMEBIN],$B61,Matches[SITE IN],BB$9,Matches[SITE OUT],BN$10),"-"),"-")</f>
        <v>-</v>
      </c>
    </row>
    <row r="62" spans="2:68">
      <c r="B62" s="61" t="str">
        <v>18:30 - 18:45</v>
      </c>
      <c r="C62" s="62">
        <f>IFERROR(IF(COUNTIFS(Matches[TIMEBIN],$B62,Matches[SITE IN],C$9,Matches[SITE OUT],C$10)&gt;0,_xlfn.MINIFS(Matches[JOURNEY TIME],Matches[TIMEBIN],$B62,Matches[SITE IN],C$9,Matches[SITE OUT],C$10),"-"),"-")</f>
        <v>1.2731481481498275E-4</v>
      </c>
      <c r="D62" s="63">
        <f>IFERROR(IF(COUNTIFS(Matches[TIMEBIN],$B62,Matches[SITE IN],C$9,Matches[SITE OUT],C$10)&gt;0,AVERAGEIFS(Matches[JOURNEY TIME],Matches[TIMEBIN],$B62,Matches[SITE IN],C$9,Matches[SITE OUT],C$10),"-"),"-")</f>
        <v>3.0381944444444319E-2</v>
      </c>
      <c r="E62" s="64">
        <f>IFERROR(IF(COUNTIFS(Matches[TIMEBIN],$B62,Matches[SITE IN],C$9,Matches[SITE OUT],C$10)&gt;0,_xlfn.MAXIFS(Matches[JOURNEY TIME],Matches[TIMEBIN],$B62,Matches[SITE IN],C$9,Matches[SITE OUT],C$10),"-"),"-")</f>
        <v>0.16953703703703704</v>
      </c>
      <c r="F62" s="65">
        <f>IFERROR(IF(COUNTIFS(Matches[TIMEBIN],$B62,Matches[SITE IN],C$9,Matches[SITE OUT],F$10)&gt;0,_xlfn.MINIFS(Matches[JOURNEY TIME],Matches[TIMEBIN],$B62,Matches[SITE IN],C$9,Matches[SITE OUT],F$10),"-"),"-")</f>
        <v>7.2916666666600349E-4</v>
      </c>
      <c r="G62" s="63">
        <f>IFERROR(IF(COUNTIFS(Matches[TIMEBIN],$B62,Matches[SITE IN],C$9,Matches[SITE OUT],F$10)&gt;0,AVERAGEIFS(Matches[JOURNEY TIME],Matches[TIMEBIN],$B62,Matches[SITE IN],C$9,Matches[SITE OUT],F$10),"-"),"-")</f>
        <v>6.6266396604937883E-3</v>
      </c>
      <c r="H62" s="64">
        <f>IFERROR(IF(COUNTIFS(Matches[TIMEBIN],$B62,Matches[SITE IN],C$9,Matches[SITE OUT],F$10)&gt;0,_xlfn.MAXIFS(Matches[JOURNEY TIME],Matches[TIMEBIN],$B62,Matches[SITE IN],C$9,Matches[SITE OUT],F$10),"-"),"-")</f>
        <v>8.8032407407407032E-2</v>
      </c>
      <c r="I62" s="65" t="str">
        <f>IFERROR(IF(COUNTIFS(Matches[TIMEBIN],$B62,Matches[SITE IN],C$9,Matches[SITE OUT],I$10)&gt;0,_xlfn.MINIFS(Matches[JOURNEY TIME],Matches[TIMEBIN],$B62,Matches[SITE IN],C$9,Matches[SITE OUT],I$10),"-"),"-")</f>
        <v>-</v>
      </c>
      <c r="J62" s="63" t="str">
        <f>IFERROR(IF(COUNTIFS(Matches[TIMEBIN],$B62,Matches[SITE IN],C$9,Matches[SITE OUT],I$10)&gt;0,AVERAGEIFS(Matches[JOURNEY TIME],Matches[TIMEBIN],$B62,Matches[SITE IN],C$9,Matches[SITE OUT],I$10),"-"),"-")</f>
        <v>-</v>
      </c>
      <c r="K62" s="64" t="str">
        <f>IFERROR(IF(COUNTIFS(Matches[TIMEBIN],$B62,Matches[SITE IN],C$9,Matches[SITE OUT],I$10)&gt;0,_xlfn.MAXIFS(Matches[JOURNEY TIME],Matches[TIMEBIN],$B62,Matches[SITE IN],C$9,Matches[SITE OUT],I$10),"-"),"-")</f>
        <v>-</v>
      </c>
      <c r="L62" s="65">
        <f>IFERROR(IF(COUNTIFS(Matches[TIMEBIN],$B62,Matches[SITE IN],C$9,Matches[SITE OUT],L$10)&gt;0,_xlfn.MINIFS(Matches[JOURNEY TIME],Matches[TIMEBIN],$B62,Matches[SITE IN],C$9,Matches[SITE OUT],L$10),"-"),"-")</f>
        <v>1.1574074074069962E-3</v>
      </c>
      <c r="M62" s="63">
        <f>IFERROR(IF(COUNTIFS(Matches[TIMEBIN],$B62,Matches[SITE IN],C$9,Matches[SITE OUT],L$10)&gt;0,AVERAGEIFS(Matches[JOURNEY TIME],Matches[TIMEBIN],$B62,Matches[SITE IN],C$9,Matches[SITE OUT],L$10),"-"),"-")</f>
        <v>5.1768518518518589E-2</v>
      </c>
      <c r="N62" s="64">
        <f>IFERROR(IF(COUNTIFS(Matches[TIMEBIN],$B62,Matches[SITE IN],C$9,Matches[SITE OUT],L$10)&gt;0,_xlfn.MAXIFS(Matches[JOURNEY TIME],Matches[TIMEBIN],$B62,Matches[SITE IN],C$9,Matches[SITE OUT],L$10),"-"),"-")</f>
        <v>0.20543981481481499</v>
      </c>
      <c r="O62" s="65">
        <f>IFERROR(IF(COUNTIFS(Matches[TIMEBIN],$B62,Matches[SITE IN],C$9,Matches[SITE OUT],O$10)&gt;0,_xlfn.MINIFS(Matches[JOURNEY TIME],Matches[TIMEBIN],$B62,Matches[SITE IN],C$9,Matches[SITE OUT],O$10),"-"),"-")</f>
        <v>1.8055555555550606E-3</v>
      </c>
      <c r="P62" s="63">
        <f>IFERROR(IF(COUNTIFS(Matches[TIMEBIN],$B62,Matches[SITE IN],C$9,Matches[SITE OUT],O$10)&gt;0,AVERAGEIFS(Matches[JOURNEY TIME],Matches[TIMEBIN],$B62,Matches[SITE IN],C$9,Matches[SITE OUT],O$10),"-"),"-")</f>
        <v>1.8557098765430065E-3</v>
      </c>
      <c r="Q62" s="64">
        <f>IFERROR(IF(COUNTIFS(Matches[TIMEBIN],$B62,Matches[SITE IN],C$9,Matches[SITE OUT],O$10)&gt;0,_xlfn.MAXIFS(Matches[JOURNEY TIME],Matches[TIMEBIN],$B62,Matches[SITE IN],C$9,Matches[SITE OUT],O$10),"-"),"-")</f>
        <v>1.9097222222219656E-3</v>
      </c>
      <c r="R62" s="65">
        <f>IFERROR(IF(COUNTIFS(Matches[TIMEBIN],$B62,Matches[SITE IN],C$9,Matches[SITE OUT],R$10)&gt;0,_xlfn.MINIFS(Matches[JOURNEY TIME],Matches[TIMEBIN],$B62,Matches[SITE IN],C$9,Matches[SITE OUT],R$10),"-"),"-")</f>
        <v>5.2083333333297066E-4</v>
      </c>
      <c r="S62" s="63">
        <f>IFERROR(IF(COUNTIFS(Matches[TIMEBIN],$B62,Matches[SITE IN],C$9,Matches[SITE OUT],R$10)&gt;0,AVERAGEIFS(Matches[JOURNEY TIME],Matches[TIMEBIN],$B62,Matches[SITE IN],C$9,Matches[SITE OUT],R$10),"-"),"-")</f>
        <v>1.4551917989417931E-2</v>
      </c>
      <c r="T62" s="66">
        <f>IFERROR(IF(COUNTIFS(Matches[TIMEBIN],$B62,Matches[SITE IN],C$9,Matches[SITE OUT],R$10)&gt;0,_xlfn.MAXIFS(Matches[JOURNEY TIME],Matches[TIMEBIN],$B62,Matches[SITE IN],C$9,Matches[SITE OUT],R$10),"-"),"-")</f>
        <v>0.12660879629629607</v>
      </c>
      <c r="U62" s="62" t="str">
        <f>IFERROR(IF(COUNTIFS(Matches[TIMEBIN],$B62,Matches[SITE IN],U$9,Matches[SITE OUT],U$10)&gt;0,_xlfn.MINIFS(Matches[JOURNEY TIME],Matches[TIMEBIN],$B62,Matches[SITE IN],U$9,Matches[SITE OUT],U$10),"-"),"-")</f>
        <v>-</v>
      </c>
      <c r="V62" s="63" t="str">
        <f>IFERROR(IF(COUNTIFS(Matches[TIMEBIN],$B62,Matches[SITE IN],U$9,Matches[SITE OUT],U$10)&gt;0,AVERAGEIFS(Matches[JOURNEY TIME],Matches[TIMEBIN],$B62,Matches[SITE IN],U$9,Matches[SITE OUT],U$10),"-"),"-")</f>
        <v>-</v>
      </c>
      <c r="W62" s="66" t="str">
        <f>IFERROR(IF(COUNTIFS(Matches[TIMEBIN],$B62,Matches[SITE IN],U$9,Matches[SITE OUT],U$10)&gt;0,_xlfn.MAXIFS(Matches[JOURNEY TIME],Matches[TIMEBIN],$B62,Matches[SITE IN],U$9,Matches[SITE OUT],U$10),"-"),"-")</f>
        <v>-</v>
      </c>
      <c r="X62" s="62">
        <f>IFERROR(IF(COUNTIFS(Matches[TIMEBIN],$B62,Matches[SITE IN],X$9,Matches[SITE OUT],X$10)&gt;0,_xlfn.MINIFS(Matches[JOURNEY TIME],Matches[TIMEBIN],$B62,Matches[SITE IN],X$9,Matches[SITE OUT],X$10),"-"),"-")</f>
        <v>1.3194444444449838E-3</v>
      </c>
      <c r="Y62" s="63">
        <f>IFERROR(IF(COUNTIFS(Matches[TIMEBIN],$B62,Matches[SITE IN],X$9,Matches[SITE OUT],X$10)&gt;0,AVERAGEIFS(Matches[JOURNEY TIME],Matches[TIMEBIN],$B62,Matches[SITE IN],X$9,Matches[SITE OUT],X$10),"-"),"-")</f>
        <v>8.1494341563788965E-3</v>
      </c>
      <c r="Z62" s="64">
        <f>IFERROR(IF(COUNTIFS(Matches[TIMEBIN],$B62,Matches[SITE IN],X$9,Matches[SITE OUT],X$10)&gt;0,_xlfn.MAXIFS(Matches[JOURNEY TIME],Matches[TIMEBIN],$B62,Matches[SITE IN],X$9,Matches[SITE OUT],X$10),"-"),"-")</f>
        <v>4.5509259259259083E-2</v>
      </c>
      <c r="AA62" s="65">
        <f>IFERROR(IF(COUNTIFS(Matches[TIMEBIN],$B62,Matches[SITE IN],X$9,Matches[SITE OUT],AA$10)&gt;0,_xlfn.MINIFS(Matches[JOURNEY TIME],Matches[TIMEBIN],$B62,Matches[SITE IN],X$9,Matches[SITE OUT],AA$10),"-"),"-")</f>
        <v>4.6296296296299833E-4</v>
      </c>
      <c r="AB62" s="63">
        <f>IFERROR(IF(COUNTIFS(Matches[TIMEBIN],$B62,Matches[SITE IN],X$9,Matches[SITE OUT],AA$10)&gt;0,AVERAGEIFS(Matches[JOURNEY TIME],Matches[TIMEBIN],$B62,Matches[SITE IN],X$9,Matches[SITE OUT],AA$10),"-"),"-")</f>
        <v>3.8726851851852234E-2</v>
      </c>
      <c r="AC62" s="64">
        <f>IFERROR(IF(COUNTIFS(Matches[TIMEBIN],$B62,Matches[SITE IN],X$9,Matches[SITE OUT],AA$10)&gt;0,_xlfn.MAXIFS(Matches[JOURNEY TIME],Matches[TIMEBIN],$B62,Matches[SITE IN],X$9,Matches[SITE OUT],AA$10),"-"),"-")</f>
        <v>0.15070601851851895</v>
      </c>
      <c r="AD62" s="65">
        <f>IFERROR(IF(COUNTIFS(Matches[TIMEBIN],$B62,Matches[SITE IN],X$9,Matches[SITE OUT],AD$10)&gt;0,_xlfn.MINIFS(Matches[JOURNEY TIME],Matches[TIMEBIN],$B62,Matches[SITE IN],X$9,Matches[SITE OUT],AD$10),"-"),"-")</f>
        <v>3.472222222222987E-3</v>
      </c>
      <c r="AE62" s="63">
        <f>IFERROR(IF(COUNTIFS(Matches[TIMEBIN],$B62,Matches[SITE IN],X$9,Matches[SITE OUT],AD$10)&gt;0,AVERAGEIFS(Matches[JOURNEY TIME],Matches[TIMEBIN],$B62,Matches[SITE IN],X$9,Matches[SITE OUT],AD$10),"-"),"-")</f>
        <v>0.10694907407407402</v>
      </c>
      <c r="AF62" s="64">
        <f>IFERROR(IF(COUNTIFS(Matches[TIMEBIN],$B62,Matches[SITE IN],X$9,Matches[SITE OUT],AD$10)&gt;0,_xlfn.MAXIFS(Matches[JOURNEY TIME],Matches[TIMEBIN],$B62,Matches[SITE IN],X$9,Matches[SITE OUT],AD$10),"-"),"-")</f>
        <v>0.22208333333333308</v>
      </c>
      <c r="AG62" s="65">
        <f>IFERROR(IF(COUNTIFS(Matches[TIMEBIN],$B62,Matches[SITE IN],X$9,Matches[SITE OUT],AG$10)&gt;0,_xlfn.MINIFS(Matches[JOURNEY TIME],Matches[TIMEBIN],$B62,Matches[SITE IN],X$9,Matches[SITE OUT],AG$10),"-"),"-")</f>
        <v>8.2175925925898063E-4</v>
      </c>
      <c r="AH62" s="63">
        <f>IFERROR(IF(COUNTIFS(Matches[TIMEBIN],$B62,Matches[SITE IN],X$9,Matches[SITE OUT],AG$10)&gt;0,AVERAGEIFS(Matches[JOURNEY TIME],Matches[TIMEBIN],$B62,Matches[SITE IN],X$9,Matches[SITE OUT],AG$10),"-"),"-")</f>
        <v>6.9664351851851672E-2</v>
      </c>
      <c r="AI62" s="64">
        <f>IFERROR(IF(COUNTIFS(Matches[TIMEBIN],$B62,Matches[SITE IN],X$9,Matches[SITE OUT],AG$10)&gt;0,_xlfn.MAXIFS(Matches[JOURNEY TIME],Matches[TIMEBIN],$B62,Matches[SITE IN],X$9,Matches[SITE OUT],AG$10),"-"),"-")</f>
        <v>0.20677083333333302</v>
      </c>
      <c r="AJ62" s="63">
        <f>IFERROR(IF(COUNTIFS(Matches[TIMEBIN],$B62,Matches[SITE IN],X$9,Matches[SITE OUT],AJ$10)&gt;0,_xlfn.MINIFS(Matches[JOURNEY TIME],Matches[TIMEBIN],$B62,Matches[SITE IN],X$9,Matches[SITE OUT],AJ$10),"-"),"-")</f>
        <v>0.148703703703704</v>
      </c>
      <c r="AK62" s="63">
        <f>IFERROR(IF(COUNTIFS(Matches[TIMEBIN],$B62,Matches[SITE IN],X$9,Matches[SITE OUT],AJ$10)&gt;0,AVERAGEIFS(Matches[JOURNEY TIME],Matches[TIMEBIN],$B62,Matches[SITE IN],X$9,Matches[SITE OUT],AJ$10),"-"),"-")</f>
        <v>0.148703703703704</v>
      </c>
      <c r="AL62" s="66">
        <f>IFERROR(IF(COUNTIFS(Matches[TIMEBIN],$B62,Matches[SITE IN],X$9,Matches[SITE OUT],AJ$10)&gt;0,_xlfn.MAXIFS(Matches[JOURNEY TIME],Matches[TIMEBIN],$B62,Matches[SITE IN],X$9,Matches[SITE OUT],AJ$10),"-"),"-")</f>
        <v>0.148703703703704</v>
      </c>
      <c r="AM62" s="62">
        <f>IFERROR(IF(COUNTIFS(Matches[TIMEBIN],$B62,Matches[SITE IN],AM$9,Matches[SITE OUT],AM$10)&gt;0,_xlfn.MINIFS(Matches[JOURNEY TIME],Matches[TIMEBIN],$B62,Matches[SITE IN],AM$9,Matches[SITE OUT],AM$10),"-"),"-")</f>
        <v>1.4814814814819721E-3</v>
      </c>
      <c r="AN62" s="63">
        <f>IFERROR(IF(COUNTIFS(Matches[TIMEBIN],$B62,Matches[SITE IN],AM$9,Matches[SITE OUT],AM$10)&gt;0,AVERAGEIFS(Matches[JOURNEY TIME],Matches[TIMEBIN],$B62,Matches[SITE IN],AM$9,Matches[SITE OUT],AM$10),"-"),"-")</f>
        <v>2.2280092592591263E-3</v>
      </c>
      <c r="AO62" s="64">
        <f>IFERROR(IF(COUNTIFS(Matches[TIMEBIN],$B62,Matches[SITE IN],AM$9,Matches[SITE OUT],AM$10)&gt;0,_xlfn.MAXIFS(Matches[JOURNEY TIME],Matches[TIMEBIN],$B62,Matches[SITE IN],AM$9,Matches[SITE OUT],AM$10),"-"),"-")</f>
        <v>3.8194444444439313E-3</v>
      </c>
      <c r="AP62" s="65">
        <f>IFERROR(IF(COUNTIFS(Matches[TIMEBIN],$B62,Matches[SITE IN],AM$9,Matches[SITE OUT],AP$10)&gt;0,_xlfn.MINIFS(Matches[JOURNEY TIME],Matches[TIMEBIN],$B62,Matches[SITE IN],AM$9,Matches[SITE OUT],AP$10),"-"),"-")</f>
        <v>1.3773148148149561E-3</v>
      </c>
      <c r="AQ62" s="63">
        <f>IFERROR(IF(COUNTIFS(Matches[TIMEBIN],$B62,Matches[SITE IN],AM$9,Matches[SITE OUT],AP$10)&gt;0,AVERAGEIFS(Matches[JOURNEY TIME],Matches[TIMEBIN],$B62,Matches[SITE IN],AM$9,Matches[SITE OUT],AP$10),"-"),"-")</f>
        <v>2.0312499999999567E-3</v>
      </c>
      <c r="AR62" s="64">
        <f>IFERROR(IF(COUNTIFS(Matches[TIMEBIN],$B62,Matches[SITE IN],AM$9,Matches[SITE OUT],AP$10)&gt;0,_xlfn.MAXIFS(Matches[JOURNEY TIME],Matches[TIMEBIN],$B62,Matches[SITE IN],AM$9,Matches[SITE OUT],AP$10),"-"),"-")</f>
        <v>3.3101851851849995E-3</v>
      </c>
      <c r="AS62" s="65">
        <f>IFERROR(IF(COUNTIFS(Matches[TIMEBIN],$B62,Matches[SITE IN],AM$9,Matches[SITE OUT],AS$10)&gt;0,_xlfn.MINIFS(Matches[JOURNEY TIME],Matches[TIMEBIN],$B62,Matches[SITE IN],AM$9,Matches[SITE OUT],AS$10),"-"),"-")</f>
        <v>2.726851851851908E-2</v>
      </c>
      <c r="AT62" s="63">
        <f>IFERROR(IF(COUNTIFS(Matches[TIMEBIN],$B62,Matches[SITE IN],AM$9,Matches[SITE OUT],AS$10)&gt;0,AVERAGEIFS(Matches[JOURNEY TIME],Matches[TIMEBIN],$B62,Matches[SITE IN],AM$9,Matches[SITE OUT],AS$10),"-"),"-")</f>
        <v>0.14214120370370403</v>
      </c>
      <c r="AU62" s="64">
        <f>IFERROR(IF(COUNTIFS(Matches[TIMEBIN],$B62,Matches[SITE IN],AM$9,Matches[SITE OUT],AS$10)&gt;0,_xlfn.MAXIFS(Matches[JOURNEY TIME],Matches[TIMEBIN],$B62,Matches[SITE IN],AM$9,Matches[SITE OUT],AS$10),"-"),"-")</f>
        <v>0.19913194444444493</v>
      </c>
      <c r="AV62" s="65">
        <f>IFERROR(IF(COUNTIFS(Matches[TIMEBIN],$B62,Matches[SITE IN],AM$9,Matches[SITE OUT],AV$10)&gt;0,_xlfn.MINIFS(Matches[JOURNEY TIME],Matches[TIMEBIN],$B62,Matches[SITE IN],AM$9,Matches[SITE OUT],AV$10),"-"),"-")</f>
        <v>1.0532407407399802E-3</v>
      </c>
      <c r="AW62" s="63">
        <f>IFERROR(IF(COUNTIFS(Matches[TIMEBIN],$B62,Matches[SITE IN],AM$9,Matches[SITE OUT],AV$10)&gt;0,AVERAGEIFS(Matches[JOURNEY TIME],Matches[TIMEBIN],$B62,Matches[SITE IN],AM$9,Matches[SITE OUT],AV$10),"-"),"-")</f>
        <v>0.10636863425925897</v>
      </c>
      <c r="AX62" s="64">
        <f>IFERROR(IF(COUNTIFS(Matches[TIMEBIN],$B62,Matches[SITE IN],AM$9,Matches[SITE OUT],AV$10)&gt;0,_xlfn.MAXIFS(Matches[JOURNEY TIME],Matches[TIMEBIN],$B62,Matches[SITE IN],AM$9,Matches[SITE OUT],AV$10),"-"),"-")</f>
        <v>0.17020833333333296</v>
      </c>
      <c r="AY62" s="63">
        <f>IFERROR(IF(COUNTIFS(Matches[TIMEBIN],$B62,Matches[SITE IN],AM$9,Matches[SITE OUT],AY$10)&gt;0,_xlfn.MINIFS(Matches[JOURNEY TIME],Matches[TIMEBIN],$B62,Matches[SITE IN],AM$9,Matches[SITE OUT],AY$10),"-"),"-")</f>
        <v>4.2824074074099272E-4</v>
      </c>
      <c r="AZ62" s="63">
        <f>IFERROR(IF(COUNTIFS(Matches[TIMEBIN],$B62,Matches[SITE IN],AM$9,Matches[SITE OUT],AY$10)&gt;0,AVERAGEIFS(Matches[JOURNEY TIME],Matches[TIMEBIN],$B62,Matches[SITE IN],AM$9,Matches[SITE OUT],AY$10),"-"),"-")</f>
        <v>4.6392746913579974E-2</v>
      </c>
      <c r="BA62" s="66">
        <f>IFERROR(IF(COUNTIFS(Matches[TIMEBIN],$B62,Matches[SITE IN],AM$9,Matches[SITE OUT],AY$10)&gt;0,_xlfn.MAXIFS(Matches[JOURNEY TIME],Matches[TIMEBIN],$B62,Matches[SITE IN],AM$9,Matches[SITE OUT],AY$10),"-"),"-")</f>
        <v>0.13755787037036993</v>
      </c>
      <c r="BB62" s="62">
        <f>IFERROR(IF(COUNTIFS(Matches[TIMEBIN],$B62,Matches[SITE IN],BB$9,Matches[SITE OUT],BB$10)&gt;0,_xlfn.MINIFS(Matches[JOURNEY TIME],Matches[TIMEBIN],$B62,Matches[SITE IN],BB$9,Matches[SITE OUT],BB$10),"-"),"-")</f>
        <v>1.388888888888995E-3</v>
      </c>
      <c r="BC62" s="63">
        <f>IFERROR(IF(COUNTIFS(Matches[TIMEBIN],$B62,Matches[SITE IN],BB$9,Matches[SITE OUT],BB$10)&gt;0,AVERAGEIFS(Matches[JOURNEY TIME],Matches[TIMEBIN],$B62,Matches[SITE IN],BB$9,Matches[SITE OUT],BB$10),"-"),"-")</f>
        <v>7.7959656084655637E-3</v>
      </c>
      <c r="BD62" s="64">
        <f>IFERROR(IF(COUNTIFS(Matches[TIMEBIN],$B62,Matches[SITE IN],BB$9,Matches[SITE OUT],BB$10)&gt;0,_xlfn.MAXIFS(Matches[JOURNEY TIME],Matches[TIMEBIN],$B62,Matches[SITE IN],BB$9,Matches[SITE OUT],BB$10),"-"),"-")</f>
        <v>3.8402777777778008E-2</v>
      </c>
      <c r="BE62" s="65">
        <f>IFERROR(IF(COUNTIFS(Matches[TIMEBIN],$B62,Matches[SITE IN],BB$9,Matches[SITE OUT],BE$10)&gt;0,_xlfn.MINIFS(Matches[JOURNEY TIME],Matches[TIMEBIN],$B62,Matches[SITE IN],BB$9,Matches[SITE OUT],BE$10),"-"),"-")</f>
        <v>1.1805555555560732E-3</v>
      </c>
      <c r="BF62" s="63">
        <f>IFERROR(IF(COUNTIFS(Matches[TIMEBIN],$B62,Matches[SITE IN],BB$9,Matches[SITE OUT],BE$10)&gt;0,AVERAGEIFS(Matches[JOURNEY TIME],Matches[TIMEBIN],$B62,Matches[SITE IN],BB$9,Matches[SITE OUT],BE$10),"-"),"-")</f>
        <v>1.2391975308642186E-2</v>
      </c>
      <c r="BG62" s="64">
        <f>IFERROR(IF(COUNTIFS(Matches[TIMEBIN],$B62,Matches[SITE IN],BB$9,Matches[SITE OUT],BE$10)&gt;0,_xlfn.MAXIFS(Matches[JOURNEY TIME],Matches[TIMEBIN],$B62,Matches[SITE IN],BB$9,Matches[SITE OUT],BE$10),"-"),"-")</f>
        <v>6.7511574074074043E-2</v>
      </c>
      <c r="BH62" s="65">
        <f>IFERROR(IF(COUNTIFS(Matches[TIMEBIN],$B62,Matches[SITE IN],BB$9,Matches[SITE OUT],BH$10)&gt;0,_xlfn.MINIFS(Matches[JOURNEY TIME],Matches[TIMEBIN],$B62,Matches[SITE IN],BB$9,Matches[SITE OUT],BH$10),"-"),"-")</f>
        <v>5.4398148148193659E-4</v>
      </c>
      <c r="BI62" s="63">
        <f>IFERROR(IF(COUNTIFS(Matches[TIMEBIN],$B62,Matches[SITE IN],BB$9,Matches[SITE OUT],BH$10)&gt;0,AVERAGEIFS(Matches[JOURNEY TIME],Matches[TIMEBIN],$B62,Matches[SITE IN],BB$9,Matches[SITE OUT],BH$10),"-"),"-")</f>
        <v>5.6712962962997737E-4</v>
      </c>
      <c r="BJ62" s="64">
        <f>IFERROR(IF(COUNTIFS(Matches[TIMEBIN],$B62,Matches[SITE IN],BB$9,Matches[SITE OUT],BH$10)&gt;0,_xlfn.MAXIFS(Matches[JOURNEY TIME],Matches[TIMEBIN],$B62,Matches[SITE IN],BB$9,Matches[SITE OUT],BH$10),"-"),"-")</f>
        <v>5.9027777777809209E-4</v>
      </c>
      <c r="BK62" s="65">
        <f>IFERROR(IF(COUNTIFS(Matches[TIMEBIN],$B62,Matches[SITE IN],BB$9,Matches[SITE OUT],BK$10)&gt;0,_xlfn.MINIFS(Matches[JOURNEY TIME],Matches[TIMEBIN],$B62,Matches[SITE IN],BB$9,Matches[SITE OUT],BK$10),"-"),"-")</f>
        <v>1.8865740740739989E-3</v>
      </c>
      <c r="BL62" s="63">
        <f>IFERROR(IF(COUNTIFS(Matches[TIMEBIN],$B62,Matches[SITE IN],BB$9,Matches[SITE OUT],BK$10)&gt;0,AVERAGEIFS(Matches[JOURNEY TIME],Matches[TIMEBIN],$B62,Matches[SITE IN],BB$9,Matches[SITE OUT],BK$10),"-"),"-")</f>
        <v>7.26080246913577E-2</v>
      </c>
      <c r="BM62" s="64">
        <f>IFERROR(IF(COUNTIFS(Matches[TIMEBIN],$B62,Matches[SITE IN],BB$9,Matches[SITE OUT],BK$10)&gt;0,_xlfn.MAXIFS(Matches[JOURNEY TIME],Matches[TIMEBIN],$B62,Matches[SITE IN],BB$9,Matches[SITE OUT],BK$10),"-"),"-")</f>
        <v>0.21349537037037003</v>
      </c>
      <c r="BN62" s="63">
        <f>IFERROR(IF(COUNTIFS(Matches[TIMEBIN],$B62,Matches[SITE IN],BB$9,Matches[SITE OUT],BN$10)&gt;0,_xlfn.MINIFS(Matches[JOURNEY TIME],Matches[TIMEBIN],$B62,Matches[SITE IN],BB$9,Matches[SITE OUT],BN$10),"-"),"-")</f>
        <v>9.2592592592599665E-4</v>
      </c>
      <c r="BO62" s="63">
        <f>IFERROR(IF(COUNTIFS(Matches[TIMEBIN],$B62,Matches[SITE IN],BB$9,Matches[SITE OUT],BN$10)&gt;0,AVERAGEIFS(Matches[JOURNEY TIME],Matches[TIMEBIN],$B62,Matches[SITE IN],BB$9,Matches[SITE OUT],BN$10),"-"),"-")</f>
        <v>9.2592592592599665E-4</v>
      </c>
      <c r="BP62" s="67">
        <f>IFERROR(IF(COUNTIFS(Matches[TIMEBIN],$B62,Matches[SITE IN],BB$9,Matches[SITE OUT],BN$10)&gt;0,_xlfn.MAXIFS(Matches[JOURNEY TIME],Matches[TIMEBIN],$B62,Matches[SITE IN],BB$9,Matches[SITE OUT],BN$10),"-"),"-")</f>
        <v>9.2592592592599665E-4</v>
      </c>
    </row>
    <row r="63" spans="2:68">
      <c r="B63" s="54" t="str">
        <v>18:45 - 19:00</v>
      </c>
      <c r="C63" s="55">
        <f>IFERROR(IF(COUNTIFS(Matches[TIMEBIN],$B63,Matches[SITE IN],C$9,Matches[SITE OUT],C$10)&gt;0,_xlfn.MINIFS(Matches[JOURNEY TIME],Matches[TIMEBIN],$B63,Matches[SITE IN],C$9,Matches[SITE OUT],C$10),"-"),"-")</f>
        <v>1.1574074074105489E-4</v>
      </c>
      <c r="D63" s="56">
        <f>IFERROR(IF(COUNTIFS(Matches[TIMEBIN],$B63,Matches[SITE IN],C$9,Matches[SITE OUT],C$10)&gt;0,AVERAGEIFS(Matches[JOURNEY TIME],Matches[TIMEBIN],$B63,Matches[SITE IN],C$9,Matches[SITE OUT],C$10),"-"),"-")</f>
        <v>6.4149831649831623E-2</v>
      </c>
      <c r="E63" s="57">
        <f>IFERROR(IF(COUNTIFS(Matches[TIMEBIN],$B63,Matches[SITE IN],C$9,Matches[SITE OUT],C$10)&gt;0,_xlfn.MAXIFS(Matches[JOURNEY TIME],Matches[TIMEBIN],$B63,Matches[SITE IN],C$9,Matches[SITE OUT],C$10),"-"),"-")</f>
        <v>0.20987268518518498</v>
      </c>
      <c r="F63" s="58">
        <f>IFERROR(IF(COUNTIFS(Matches[TIMEBIN],$B63,Matches[SITE IN],C$9,Matches[SITE OUT],F$10)&gt;0,_xlfn.MINIFS(Matches[JOURNEY TIME],Matches[TIMEBIN],$B63,Matches[SITE IN],C$9,Matches[SITE OUT],F$10),"-"),"-")</f>
        <v>3.1249999999993783E-4</v>
      </c>
      <c r="G63" s="56">
        <f>IFERROR(IF(COUNTIFS(Matches[TIMEBIN],$B63,Matches[SITE IN],C$9,Matches[SITE OUT],F$10)&gt;0,AVERAGEIFS(Matches[JOURNEY TIME],Matches[TIMEBIN],$B63,Matches[SITE IN],C$9,Matches[SITE OUT],F$10),"-"),"-")</f>
        <v>3.0894510582010728E-2</v>
      </c>
      <c r="H63" s="57">
        <f>IFERROR(IF(COUNTIFS(Matches[TIMEBIN],$B63,Matches[SITE IN],C$9,Matches[SITE OUT],F$10)&gt;0,_xlfn.MAXIFS(Matches[JOURNEY TIME],Matches[TIMEBIN],$B63,Matches[SITE IN],C$9,Matches[SITE OUT],F$10),"-"),"-")</f>
        <v>0.18597222222222298</v>
      </c>
      <c r="I63" s="58" t="str">
        <f>IFERROR(IF(COUNTIFS(Matches[TIMEBIN],$B63,Matches[SITE IN],C$9,Matches[SITE OUT],I$10)&gt;0,_xlfn.MINIFS(Matches[JOURNEY TIME],Matches[TIMEBIN],$B63,Matches[SITE IN],C$9,Matches[SITE OUT],I$10),"-"),"-")</f>
        <v>-</v>
      </c>
      <c r="J63" s="56" t="str">
        <f>IFERROR(IF(COUNTIFS(Matches[TIMEBIN],$B63,Matches[SITE IN],C$9,Matches[SITE OUT],I$10)&gt;0,AVERAGEIFS(Matches[JOURNEY TIME],Matches[TIMEBIN],$B63,Matches[SITE IN],C$9,Matches[SITE OUT],I$10),"-"),"-")</f>
        <v>-</v>
      </c>
      <c r="K63" s="57" t="str">
        <f>IFERROR(IF(COUNTIFS(Matches[TIMEBIN],$B63,Matches[SITE IN],C$9,Matches[SITE OUT],I$10)&gt;0,_xlfn.MAXIFS(Matches[JOURNEY TIME],Matches[TIMEBIN],$B63,Matches[SITE IN],C$9,Matches[SITE OUT],I$10),"-"),"-")</f>
        <v>-</v>
      </c>
      <c r="L63" s="58">
        <f>IFERROR(IF(COUNTIFS(Matches[TIMEBIN],$B63,Matches[SITE IN],C$9,Matches[SITE OUT],L$10)&gt;0,_xlfn.MINIFS(Matches[JOURNEY TIME],Matches[TIMEBIN],$B63,Matches[SITE IN],C$9,Matches[SITE OUT],L$10),"-"),"-")</f>
        <v>1.3194444444439846E-3</v>
      </c>
      <c r="M63" s="56">
        <f>IFERROR(IF(COUNTIFS(Matches[TIMEBIN],$B63,Matches[SITE IN],C$9,Matches[SITE OUT],L$10)&gt;0,AVERAGEIFS(Matches[JOURNEY TIME],Matches[TIMEBIN],$B63,Matches[SITE IN],C$9,Matches[SITE OUT],L$10),"-"),"-")</f>
        <v>5.2102272727272643E-2</v>
      </c>
      <c r="N63" s="57">
        <f>IFERROR(IF(COUNTIFS(Matches[TIMEBIN],$B63,Matches[SITE IN],C$9,Matches[SITE OUT],L$10)&gt;0,_xlfn.MAXIFS(Matches[JOURNEY TIME],Matches[TIMEBIN],$B63,Matches[SITE IN],C$9,Matches[SITE OUT],L$10),"-"),"-")</f>
        <v>0.19997685185185199</v>
      </c>
      <c r="O63" s="58">
        <f>IFERROR(IF(COUNTIFS(Matches[TIMEBIN],$B63,Matches[SITE IN],C$9,Matches[SITE OUT],O$10)&gt;0,_xlfn.MINIFS(Matches[JOURNEY TIME],Matches[TIMEBIN],$B63,Matches[SITE IN],C$9,Matches[SITE OUT],O$10),"-"),"-")</f>
        <v>1.7245370370370106E-3</v>
      </c>
      <c r="P63" s="56">
        <f>IFERROR(IF(COUNTIFS(Matches[TIMEBIN],$B63,Matches[SITE IN],C$9,Matches[SITE OUT],O$10)&gt;0,AVERAGEIFS(Matches[JOURNEY TIME],Matches[TIMEBIN],$B63,Matches[SITE IN],C$9,Matches[SITE OUT],O$10),"-"),"-")</f>
        <v>7.6468253968253991E-2</v>
      </c>
      <c r="Q63" s="57">
        <f>IFERROR(IF(COUNTIFS(Matches[TIMEBIN],$B63,Matches[SITE IN],C$9,Matches[SITE OUT],O$10)&gt;0,_xlfn.MAXIFS(Matches[JOURNEY TIME],Matches[TIMEBIN],$B63,Matches[SITE IN],C$9,Matches[SITE OUT],O$10),"-"),"-")</f>
        <v>0.21634259259259203</v>
      </c>
      <c r="R63" s="58">
        <f>IFERROR(IF(COUNTIFS(Matches[TIMEBIN],$B63,Matches[SITE IN],C$9,Matches[SITE OUT],R$10)&gt;0,_xlfn.MINIFS(Matches[JOURNEY TIME],Matches[TIMEBIN],$B63,Matches[SITE IN],C$9,Matches[SITE OUT],R$10),"-"),"-")</f>
        <v>1.4351851851850395E-3</v>
      </c>
      <c r="S63" s="56">
        <f>IFERROR(IF(COUNTIFS(Matches[TIMEBIN],$B63,Matches[SITE IN],C$9,Matches[SITE OUT],R$10)&gt;0,AVERAGEIFS(Matches[JOURNEY TIME],Matches[TIMEBIN],$B63,Matches[SITE IN],C$9,Matches[SITE OUT],R$10),"-"),"-")</f>
        <v>5.3081018518518409E-2</v>
      </c>
      <c r="T63" s="59">
        <f>IFERROR(IF(COUNTIFS(Matches[TIMEBIN],$B63,Matches[SITE IN],C$9,Matches[SITE OUT],R$10)&gt;0,_xlfn.MAXIFS(Matches[JOURNEY TIME],Matches[TIMEBIN],$B63,Matches[SITE IN],C$9,Matches[SITE OUT],R$10),"-"),"-")</f>
        <v>0.13848379629629604</v>
      </c>
      <c r="U63" s="55" t="str">
        <f>IFERROR(IF(COUNTIFS(Matches[TIMEBIN],$B63,Matches[SITE IN],U$9,Matches[SITE OUT],U$10)&gt;0,_xlfn.MINIFS(Matches[JOURNEY TIME],Matches[TIMEBIN],$B63,Matches[SITE IN],U$9,Matches[SITE OUT],U$10),"-"),"-")</f>
        <v>-</v>
      </c>
      <c r="V63" s="56" t="str">
        <f>IFERROR(IF(COUNTIFS(Matches[TIMEBIN],$B63,Matches[SITE IN],U$9,Matches[SITE OUT],U$10)&gt;0,AVERAGEIFS(Matches[JOURNEY TIME],Matches[TIMEBIN],$B63,Matches[SITE IN],U$9,Matches[SITE OUT],U$10),"-"),"-")</f>
        <v>-</v>
      </c>
      <c r="W63" s="59" t="str">
        <f>IFERROR(IF(COUNTIFS(Matches[TIMEBIN],$B63,Matches[SITE IN],U$9,Matches[SITE OUT],U$10)&gt;0,_xlfn.MAXIFS(Matches[JOURNEY TIME],Matches[TIMEBIN],$B63,Matches[SITE IN],U$9,Matches[SITE OUT],U$10),"-"),"-")</f>
        <v>-</v>
      </c>
      <c r="X63" s="55">
        <f>IFERROR(IF(COUNTIFS(Matches[TIMEBIN],$B63,Matches[SITE IN],X$9,Matches[SITE OUT],X$10)&gt;0,_xlfn.MINIFS(Matches[JOURNEY TIME],Matches[TIMEBIN],$B63,Matches[SITE IN],X$9,Matches[SITE OUT],X$10),"-"),"-")</f>
        <v>1.7129629629629717E-3</v>
      </c>
      <c r="Y63" s="56">
        <f>IFERROR(IF(COUNTIFS(Matches[TIMEBIN],$B63,Matches[SITE IN],X$9,Matches[SITE OUT],X$10)&gt;0,AVERAGEIFS(Matches[JOURNEY TIME],Matches[TIMEBIN],$B63,Matches[SITE IN],X$9,Matches[SITE OUT],X$10),"-"),"-")</f>
        <v>1.7129629629629717E-3</v>
      </c>
      <c r="Z63" s="57">
        <f>IFERROR(IF(COUNTIFS(Matches[TIMEBIN],$B63,Matches[SITE IN],X$9,Matches[SITE OUT],X$10)&gt;0,_xlfn.MAXIFS(Matches[JOURNEY TIME],Matches[TIMEBIN],$B63,Matches[SITE IN],X$9,Matches[SITE OUT],X$10),"-"),"-")</f>
        <v>1.7129629629629717E-3</v>
      </c>
      <c r="AA63" s="58" t="str">
        <f>IFERROR(IF(COUNTIFS(Matches[TIMEBIN],$B63,Matches[SITE IN],X$9,Matches[SITE OUT],AA$10)&gt;0,_xlfn.MINIFS(Matches[JOURNEY TIME],Matches[TIMEBIN],$B63,Matches[SITE IN],X$9,Matches[SITE OUT],AA$10),"-"),"-")</f>
        <v>-</v>
      </c>
      <c r="AB63" s="56" t="str">
        <f>IFERROR(IF(COUNTIFS(Matches[TIMEBIN],$B63,Matches[SITE IN],X$9,Matches[SITE OUT],AA$10)&gt;0,AVERAGEIFS(Matches[JOURNEY TIME],Matches[TIMEBIN],$B63,Matches[SITE IN],X$9,Matches[SITE OUT],AA$10),"-"),"-")</f>
        <v>-</v>
      </c>
      <c r="AC63" s="57" t="str">
        <f>IFERROR(IF(COUNTIFS(Matches[TIMEBIN],$B63,Matches[SITE IN],X$9,Matches[SITE OUT],AA$10)&gt;0,_xlfn.MAXIFS(Matches[JOURNEY TIME],Matches[TIMEBIN],$B63,Matches[SITE IN],X$9,Matches[SITE OUT],AA$10),"-"),"-")</f>
        <v>-</v>
      </c>
      <c r="AD63" s="58">
        <f>IFERROR(IF(COUNTIFS(Matches[TIMEBIN],$B63,Matches[SITE IN],X$9,Matches[SITE OUT],AD$10)&gt;0,_xlfn.MINIFS(Matches[JOURNEY TIME],Matches[TIMEBIN],$B63,Matches[SITE IN],X$9,Matches[SITE OUT],AD$10),"-"),"-")</f>
        <v>2.7777777777804324E-4</v>
      </c>
      <c r="AE63" s="56">
        <f>IFERROR(IF(COUNTIFS(Matches[TIMEBIN],$B63,Matches[SITE IN],X$9,Matches[SITE OUT],AD$10)&gt;0,AVERAGEIFS(Matches[JOURNEY TIME],Matches[TIMEBIN],$B63,Matches[SITE IN],X$9,Matches[SITE OUT],AD$10),"-"),"-")</f>
        <v>6.4652777777777878E-2</v>
      </c>
      <c r="AF63" s="57">
        <f>IFERROR(IF(COUNTIFS(Matches[TIMEBIN],$B63,Matches[SITE IN],X$9,Matches[SITE OUT],AD$10)&gt;0,_xlfn.MAXIFS(Matches[JOURNEY TIME],Matches[TIMEBIN],$B63,Matches[SITE IN],X$9,Matches[SITE OUT],AD$10),"-"),"-")</f>
        <v>0.168564814814815</v>
      </c>
      <c r="AG63" s="58">
        <f>IFERROR(IF(COUNTIFS(Matches[TIMEBIN],$B63,Matches[SITE IN],X$9,Matches[SITE OUT],AG$10)&gt;0,_xlfn.MINIFS(Matches[JOURNEY TIME],Matches[TIMEBIN],$B63,Matches[SITE IN],X$9,Matches[SITE OUT],AG$10),"-"),"-")</f>
        <v>5.2083333333308168E-4</v>
      </c>
      <c r="AH63" s="56">
        <f>IFERROR(IF(COUNTIFS(Matches[TIMEBIN],$B63,Matches[SITE IN],X$9,Matches[SITE OUT],AG$10)&gt;0,AVERAGEIFS(Matches[JOURNEY TIME],Matches[TIMEBIN],$B63,Matches[SITE IN],X$9,Matches[SITE OUT],AG$10),"-"),"-")</f>
        <v>8.9363425925925999E-2</v>
      </c>
      <c r="AI63" s="57">
        <f>IFERROR(IF(COUNTIFS(Matches[TIMEBIN],$B63,Matches[SITE IN],X$9,Matches[SITE OUT],AG$10)&gt;0,_xlfn.MAXIFS(Matches[JOURNEY TIME],Matches[TIMEBIN],$B63,Matches[SITE IN],X$9,Matches[SITE OUT],AG$10),"-"),"-")</f>
        <v>0.17820601851851892</v>
      </c>
      <c r="AJ63" s="56">
        <f>IFERROR(IF(COUNTIFS(Matches[TIMEBIN],$B63,Matches[SITE IN],X$9,Matches[SITE OUT],AJ$10)&gt;0,_xlfn.MINIFS(Matches[JOURNEY TIME],Matches[TIMEBIN],$B63,Matches[SITE IN],X$9,Matches[SITE OUT],AJ$10),"-"),"-")</f>
        <v>1.0532407407399802E-3</v>
      </c>
      <c r="AK63" s="56">
        <f>IFERROR(IF(COUNTIFS(Matches[TIMEBIN],$B63,Matches[SITE IN],X$9,Matches[SITE OUT],AJ$10)&gt;0,AVERAGEIFS(Matches[JOURNEY TIME],Matches[TIMEBIN],$B63,Matches[SITE IN],X$9,Matches[SITE OUT],AJ$10),"-"),"-")</f>
        <v>1.2615740740739567E-3</v>
      </c>
      <c r="AL63" s="59">
        <f>IFERROR(IF(COUNTIFS(Matches[TIMEBIN],$B63,Matches[SITE IN],X$9,Matches[SITE OUT],AJ$10)&gt;0,_xlfn.MAXIFS(Matches[JOURNEY TIME],Matches[TIMEBIN],$B63,Matches[SITE IN],X$9,Matches[SITE OUT],AJ$10),"-"),"-")</f>
        <v>1.4699074074079332E-3</v>
      </c>
      <c r="AM63" s="55">
        <f>IFERROR(IF(COUNTIFS(Matches[TIMEBIN],$B63,Matches[SITE IN],AM$9,Matches[SITE OUT],AM$10)&gt;0,_xlfn.MINIFS(Matches[JOURNEY TIME],Matches[TIMEBIN],$B63,Matches[SITE IN],AM$9,Matches[SITE OUT],AM$10),"-"),"-")</f>
        <v>1.1921296296290018E-3</v>
      </c>
      <c r="AN63" s="56">
        <f>IFERROR(IF(COUNTIFS(Matches[TIMEBIN],$B63,Matches[SITE IN],AM$9,Matches[SITE OUT],AM$10)&gt;0,AVERAGEIFS(Matches[JOURNEY TIME],Matches[TIMEBIN],$B63,Matches[SITE IN],AM$9,Matches[SITE OUT],AM$10),"-"),"-")</f>
        <v>3.7417328042326703E-3</v>
      </c>
      <c r="AO63" s="57">
        <f>IFERROR(IF(COUNTIFS(Matches[TIMEBIN],$B63,Matches[SITE IN],AM$9,Matches[SITE OUT],AM$10)&gt;0,_xlfn.MAXIFS(Matches[JOURNEY TIME],Matches[TIMEBIN],$B63,Matches[SITE IN],AM$9,Matches[SITE OUT],AM$10),"-"),"-")</f>
        <v>1.351851851851793E-2</v>
      </c>
      <c r="AP63" s="58">
        <f>IFERROR(IF(COUNTIFS(Matches[TIMEBIN],$B63,Matches[SITE IN],AM$9,Matches[SITE OUT],AP$10)&gt;0,_xlfn.MINIFS(Matches[JOURNEY TIME],Matches[TIMEBIN],$B63,Matches[SITE IN],AM$9,Matches[SITE OUT],AP$10),"-"),"-")</f>
        <v>1.3541666666659902E-3</v>
      </c>
      <c r="AQ63" s="56">
        <f>IFERROR(IF(COUNTIFS(Matches[TIMEBIN],$B63,Matches[SITE IN],AM$9,Matches[SITE OUT],AP$10)&gt;0,AVERAGEIFS(Matches[JOURNEY TIME],Matches[TIMEBIN],$B63,Matches[SITE IN],AM$9,Matches[SITE OUT],AP$10),"-"),"-")</f>
        <v>1.3541666666659902E-3</v>
      </c>
      <c r="AR63" s="57">
        <f>IFERROR(IF(COUNTIFS(Matches[TIMEBIN],$B63,Matches[SITE IN],AM$9,Matches[SITE OUT],AP$10)&gt;0,_xlfn.MAXIFS(Matches[JOURNEY TIME],Matches[TIMEBIN],$B63,Matches[SITE IN],AM$9,Matches[SITE OUT],AP$10),"-"),"-")</f>
        <v>1.3541666666659902E-3</v>
      </c>
      <c r="AS63" s="58">
        <f>IFERROR(IF(COUNTIFS(Matches[TIMEBIN],$B63,Matches[SITE IN],AM$9,Matches[SITE OUT],AS$10)&gt;0,_xlfn.MINIFS(Matches[JOURNEY TIME],Matches[TIMEBIN],$B63,Matches[SITE IN],AM$9,Matches[SITE OUT],AS$10),"-"),"-")</f>
        <v>2.5462962962969904E-3</v>
      </c>
      <c r="AT63" s="56">
        <f>IFERROR(IF(COUNTIFS(Matches[TIMEBIN],$B63,Matches[SITE IN],AM$9,Matches[SITE OUT],AS$10)&gt;0,AVERAGEIFS(Matches[JOURNEY TIME],Matches[TIMEBIN],$B63,Matches[SITE IN],AM$9,Matches[SITE OUT],AS$10),"-"),"-")</f>
        <v>0.1081828703703705</v>
      </c>
      <c r="AU63" s="57">
        <f>IFERROR(IF(COUNTIFS(Matches[TIMEBIN],$B63,Matches[SITE IN],AM$9,Matches[SITE OUT],AS$10)&gt;0,_xlfn.MAXIFS(Matches[JOURNEY TIME],Matches[TIMEBIN],$B63,Matches[SITE IN],AM$9,Matches[SITE OUT],AS$10),"-"),"-")</f>
        <v>0.18763888888888902</v>
      </c>
      <c r="AV63" s="58">
        <f>IFERROR(IF(COUNTIFS(Matches[TIMEBIN],$B63,Matches[SITE IN],AM$9,Matches[SITE OUT],AV$10)&gt;0,_xlfn.MINIFS(Matches[JOURNEY TIME],Matches[TIMEBIN],$B63,Matches[SITE IN],AM$9,Matches[SITE OUT],AV$10),"-"),"-")</f>
        <v>9.5729166666666976E-2</v>
      </c>
      <c r="AW63" s="56">
        <f>IFERROR(IF(COUNTIFS(Matches[TIMEBIN],$B63,Matches[SITE IN],AM$9,Matches[SITE OUT],AV$10)&gt;0,AVERAGEIFS(Matches[JOURNEY TIME],Matches[TIMEBIN],$B63,Matches[SITE IN],AM$9,Matches[SITE OUT],AV$10),"-"),"-")</f>
        <v>0.12409143518518501</v>
      </c>
      <c r="AX63" s="57">
        <f>IFERROR(IF(COUNTIFS(Matches[TIMEBIN],$B63,Matches[SITE IN],AM$9,Matches[SITE OUT],AV$10)&gt;0,_xlfn.MAXIFS(Matches[JOURNEY TIME],Matches[TIMEBIN],$B63,Matches[SITE IN],AM$9,Matches[SITE OUT],AV$10),"-"),"-")</f>
        <v>0.15245370370370304</v>
      </c>
      <c r="AY63" s="56">
        <f>IFERROR(IF(COUNTIFS(Matches[TIMEBIN],$B63,Matches[SITE IN],AM$9,Matches[SITE OUT],AY$10)&gt;0,_xlfn.MINIFS(Matches[JOURNEY TIME],Matches[TIMEBIN],$B63,Matches[SITE IN],AM$9,Matches[SITE OUT],AY$10),"-"),"-")</f>
        <v>3.8194444444406006E-4</v>
      </c>
      <c r="AZ63" s="56">
        <f>IFERROR(IF(COUNTIFS(Matches[TIMEBIN],$B63,Matches[SITE IN],AM$9,Matches[SITE OUT],AY$10)&gt;0,AVERAGEIFS(Matches[JOURNEY TIME],Matches[TIMEBIN],$B63,Matches[SITE IN],AM$9,Matches[SITE OUT],AY$10),"-"),"-")</f>
        <v>5.1751543209876703E-2</v>
      </c>
      <c r="BA63" s="59">
        <f>IFERROR(IF(COUNTIFS(Matches[TIMEBIN],$B63,Matches[SITE IN],AM$9,Matches[SITE OUT],AY$10)&gt;0,_xlfn.MAXIFS(Matches[JOURNEY TIME],Matches[TIMEBIN],$B63,Matches[SITE IN],AM$9,Matches[SITE OUT],AY$10),"-"),"-")</f>
        <v>0.15434027777777803</v>
      </c>
      <c r="BB63" s="55">
        <f>IFERROR(IF(COUNTIFS(Matches[TIMEBIN],$B63,Matches[SITE IN],BB$9,Matches[SITE OUT],BB$10)&gt;0,_xlfn.MINIFS(Matches[JOURNEY TIME],Matches[TIMEBIN],$B63,Matches[SITE IN],BB$9,Matches[SITE OUT],BB$10),"-"),"-")</f>
        <v>1.3657407407410282E-3</v>
      </c>
      <c r="BC63" s="56">
        <f>IFERROR(IF(COUNTIFS(Matches[TIMEBIN],$B63,Matches[SITE IN],BB$9,Matches[SITE OUT],BB$10)&gt;0,AVERAGEIFS(Matches[JOURNEY TIME],Matches[TIMEBIN],$B63,Matches[SITE IN],BB$9,Matches[SITE OUT],BB$10),"-"),"-")</f>
        <v>3.4785879629629507E-2</v>
      </c>
      <c r="BD63" s="57">
        <f>IFERROR(IF(COUNTIFS(Matches[TIMEBIN],$B63,Matches[SITE IN],BB$9,Matches[SITE OUT],BB$10)&gt;0,_xlfn.MAXIFS(Matches[JOURNEY TIME],Matches[TIMEBIN],$B63,Matches[SITE IN],BB$9,Matches[SITE OUT],BB$10),"-"),"-")</f>
        <v>0.10869212962962993</v>
      </c>
      <c r="BE63" s="58">
        <f>IFERROR(IF(COUNTIFS(Matches[TIMEBIN],$B63,Matches[SITE IN],BB$9,Matches[SITE OUT],BE$10)&gt;0,_xlfn.MINIFS(Matches[JOURNEY TIME],Matches[TIMEBIN],$B63,Matches[SITE IN],BB$9,Matches[SITE OUT],BE$10),"-"),"-")</f>
        <v>2.6620370370400437E-4</v>
      </c>
      <c r="BF63" s="56">
        <f>IFERROR(IF(COUNTIFS(Matches[TIMEBIN],$B63,Matches[SITE IN],BB$9,Matches[SITE OUT],BE$10)&gt;0,AVERAGEIFS(Matches[JOURNEY TIME],Matches[TIMEBIN],$B63,Matches[SITE IN],BB$9,Matches[SITE OUT],BE$10),"-"),"-")</f>
        <v>4.4444444444446578E-3</v>
      </c>
      <c r="BG63" s="57">
        <f>IFERROR(IF(COUNTIFS(Matches[TIMEBIN],$B63,Matches[SITE IN],BB$9,Matches[SITE OUT],BE$10)&gt;0,_xlfn.MAXIFS(Matches[JOURNEY TIME],Matches[TIMEBIN],$B63,Matches[SITE IN],BB$9,Matches[SITE OUT],BE$10),"-"),"-")</f>
        <v>1.0254629629629974E-2</v>
      </c>
      <c r="BH63" s="58">
        <f>IFERROR(IF(COUNTIFS(Matches[TIMEBIN],$B63,Matches[SITE IN],BB$9,Matches[SITE OUT],BH$10)&gt;0,_xlfn.MINIFS(Matches[JOURNEY TIME],Matches[TIMEBIN],$B63,Matches[SITE IN],BB$9,Matches[SITE OUT],BH$10),"-"),"-")</f>
        <v>4.0509259259191577E-4</v>
      </c>
      <c r="BI63" s="56">
        <f>IFERROR(IF(COUNTIFS(Matches[TIMEBIN],$B63,Matches[SITE IN],BB$9,Matches[SITE OUT],BH$10)&gt;0,AVERAGEIFS(Matches[JOURNEY TIME],Matches[TIMEBIN],$B63,Matches[SITE IN],BB$9,Matches[SITE OUT],BH$10),"-"),"-")</f>
        <v>2.1196759259259089E-2</v>
      </c>
      <c r="BJ63" s="57">
        <f>IFERROR(IF(COUNTIFS(Matches[TIMEBIN],$B63,Matches[SITE IN],BB$9,Matches[SITE OUT],BH$10)&gt;0,_xlfn.MAXIFS(Matches[JOURNEY TIME],Matches[TIMEBIN],$B63,Matches[SITE IN],BB$9,Matches[SITE OUT],BH$10),"-"),"-")</f>
        <v>0.20699074074074109</v>
      </c>
      <c r="BK63" s="58">
        <f>IFERROR(IF(COUNTIFS(Matches[TIMEBIN],$B63,Matches[SITE IN],BB$9,Matches[SITE OUT],BK$10)&gt;0,_xlfn.MINIFS(Matches[JOURNEY TIME],Matches[TIMEBIN],$B63,Matches[SITE IN],BB$9,Matches[SITE OUT],BK$10),"-"),"-")</f>
        <v>1.8518518518595428E-4</v>
      </c>
      <c r="BL63" s="56">
        <f>IFERROR(IF(COUNTIFS(Matches[TIMEBIN],$B63,Matches[SITE IN],BB$9,Matches[SITE OUT],BK$10)&gt;0,AVERAGEIFS(Matches[JOURNEY TIME],Matches[TIMEBIN],$B63,Matches[SITE IN],BB$9,Matches[SITE OUT],BK$10),"-"),"-")</f>
        <v>2.0833333333372672E-4</v>
      </c>
      <c r="BM63" s="57">
        <f>IFERROR(IF(COUNTIFS(Matches[TIMEBIN],$B63,Matches[SITE IN],BB$9,Matches[SITE OUT],BK$10)&gt;0,_xlfn.MAXIFS(Matches[JOURNEY TIME],Matches[TIMEBIN],$B63,Matches[SITE IN],BB$9,Matches[SITE OUT],BK$10),"-"),"-")</f>
        <v>2.1990740740795989E-4</v>
      </c>
      <c r="BN63" s="56">
        <f>IFERROR(IF(COUNTIFS(Matches[TIMEBIN],$B63,Matches[SITE IN],BB$9,Matches[SITE OUT],BN$10)&gt;0,_xlfn.MINIFS(Matches[JOURNEY TIME],Matches[TIMEBIN],$B63,Matches[SITE IN],BB$9,Matches[SITE OUT],BN$10),"-"),"-")</f>
        <v>8.1597222222229426E-3</v>
      </c>
      <c r="BO63" s="56">
        <f>IFERROR(IF(COUNTIFS(Matches[TIMEBIN],$B63,Matches[SITE IN],BB$9,Matches[SITE OUT],BN$10)&gt;0,AVERAGEIFS(Matches[JOURNEY TIME],Matches[TIMEBIN],$B63,Matches[SITE IN],BB$9,Matches[SITE OUT],BN$10),"-"),"-")</f>
        <v>3.1180555555555989E-2</v>
      </c>
      <c r="BP63" s="60">
        <f>IFERROR(IF(COUNTIFS(Matches[TIMEBIN],$B63,Matches[SITE IN],BB$9,Matches[SITE OUT],BN$10)&gt;0,_xlfn.MAXIFS(Matches[JOURNEY TIME],Matches[TIMEBIN],$B63,Matches[SITE IN],BB$9,Matches[SITE OUT],BN$10),"-"),"-")</f>
        <v>5.4201388888889035E-2</v>
      </c>
    </row>
    <row r="64" spans="2:68">
      <c r="B64" s="61" t="str">
        <v>19:00 - 19:15</v>
      </c>
      <c r="C64" s="62">
        <f>IFERROR(IF(COUNTIFS(Matches[TIMEBIN],$B64,Matches[SITE IN],C$9,Matches[SITE OUT],C$10)&gt;0,_xlfn.MINIFS(Matches[JOURNEY TIME],Matches[TIMEBIN],$B64,Matches[SITE IN],C$9,Matches[SITE OUT],C$10),"-"),"-")</f>
        <v>1.7361111111102723E-4</v>
      </c>
      <c r="D64" s="63">
        <f>IFERROR(IF(COUNTIFS(Matches[TIMEBIN],$B64,Matches[SITE IN],C$9,Matches[SITE OUT],C$10)&gt;0,AVERAGEIFS(Matches[JOURNEY TIME],Matches[TIMEBIN],$B64,Matches[SITE IN],C$9,Matches[SITE OUT],C$10),"-"),"-")</f>
        <v>3.0016396604938229E-2</v>
      </c>
      <c r="E64" s="64">
        <f>IFERROR(IF(COUNTIFS(Matches[TIMEBIN],$B64,Matches[SITE IN],C$9,Matches[SITE OUT],C$10)&gt;0,_xlfn.MAXIFS(Matches[JOURNEY TIME],Matches[TIMEBIN],$B64,Matches[SITE IN],C$9,Matches[SITE OUT],C$10),"-"),"-")</f>
        <v>0.15123842592592596</v>
      </c>
      <c r="F64" s="65">
        <f>IFERROR(IF(COUNTIFS(Matches[TIMEBIN],$B64,Matches[SITE IN],C$9,Matches[SITE OUT],F$10)&gt;0,_xlfn.MINIFS(Matches[JOURNEY TIME],Matches[TIMEBIN],$B64,Matches[SITE IN],C$9,Matches[SITE OUT],F$10),"-"),"-")</f>
        <v>2.0833333333403203E-4</v>
      </c>
      <c r="G64" s="63">
        <f>IFERROR(IF(COUNTIFS(Matches[TIMEBIN],$B64,Matches[SITE IN],C$9,Matches[SITE OUT],F$10)&gt;0,AVERAGEIFS(Matches[JOURNEY TIME],Matches[TIMEBIN],$B64,Matches[SITE IN],C$9,Matches[SITE OUT],F$10),"-"),"-")</f>
        <v>1.0062572337963014E-2</v>
      </c>
      <c r="H64" s="64">
        <f>IFERROR(IF(COUNTIFS(Matches[TIMEBIN],$B64,Matches[SITE IN],C$9,Matches[SITE OUT],F$10)&gt;0,_xlfn.MAXIFS(Matches[JOURNEY TIME],Matches[TIMEBIN],$B64,Matches[SITE IN],C$9,Matches[SITE OUT],F$10),"-"),"-")</f>
        <v>0.14474537037037105</v>
      </c>
      <c r="I64" s="65" t="str">
        <f>IFERROR(IF(COUNTIFS(Matches[TIMEBIN],$B64,Matches[SITE IN],C$9,Matches[SITE OUT],I$10)&gt;0,_xlfn.MINIFS(Matches[JOURNEY TIME],Matches[TIMEBIN],$B64,Matches[SITE IN],C$9,Matches[SITE OUT],I$10),"-"),"-")</f>
        <v>-</v>
      </c>
      <c r="J64" s="63" t="str">
        <f>IFERROR(IF(COUNTIFS(Matches[TIMEBIN],$B64,Matches[SITE IN],C$9,Matches[SITE OUT],I$10)&gt;0,AVERAGEIFS(Matches[JOURNEY TIME],Matches[TIMEBIN],$B64,Matches[SITE IN],C$9,Matches[SITE OUT],I$10),"-"),"-")</f>
        <v>-</v>
      </c>
      <c r="K64" s="64" t="str">
        <f>IFERROR(IF(COUNTIFS(Matches[TIMEBIN],$B64,Matches[SITE IN],C$9,Matches[SITE OUT],I$10)&gt;0,_xlfn.MAXIFS(Matches[JOURNEY TIME],Matches[TIMEBIN],$B64,Matches[SITE IN],C$9,Matches[SITE OUT],I$10),"-"),"-")</f>
        <v>-</v>
      </c>
      <c r="L64" s="65">
        <f>IFERROR(IF(COUNTIFS(Matches[TIMEBIN],$B64,Matches[SITE IN],C$9,Matches[SITE OUT],L$10)&gt;0,_xlfn.MINIFS(Matches[JOURNEY TIME],Matches[TIMEBIN],$B64,Matches[SITE IN],C$9,Matches[SITE OUT],L$10),"-"),"-")</f>
        <v>1.0532407407400912E-3</v>
      </c>
      <c r="M64" s="63">
        <f>IFERROR(IF(COUNTIFS(Matches[TIMEBIN],$B64,Matches[SITE IN],C$9,Matches[SITE OUT],L$10)&gt;0,AVERAGEIFS(Matches[JOURNEY TIME],Matches[TIMEBIN],$B64,Matches[SITE IN],C$9,Matches[SITE OUT],L$10),"-"),"-")</f>
        <v>4.6651531339031244E-2</v>
      </c>
      <c r="N64" s="64">
        <f>IFERROR(IF(COUNTIFS(Matches[TIMEBIN],$B64,Matches[SITE IN],C$9,Matches[SITE OUT],L$10)&gt;0,_xlfn.MAXIFS(Matches[JOURNEY TIME],Matches[TIMEBIN],$B64,Matches[SITE IN],C$9,Matches[SITE OUT],L$10),"-"),"-")</f>
        <v>0.14798611111111104</v>
      </c>
      <c r="O64" s="65">
        <f>IFERROR(IF(COUNTIFS(Matches[TIMEBIN],$B64,Matches[SITE IN],C$9,Matches[SITE OUT],O$10)&gt;0,_xlfn.MINIFS(Matches[JOURNEY TIME],Matches[TIMEBIN],$B64,Matches[SITE IN],C$9,Matches[SITE OUT],O$10),"-"),"-")</f>
        <v>1.5162037037039777E-3</v>
      </c>
      <c r="P64" s="63">
        <f>IFERROR(IF(COUNTIFS(Matches[TIMEBIN],$B64,Matches[SITE IN],C$9,Matches[SITE OUT],O$10)&gt;0,AVERAGEIFS(Matches[JOURNEY TIME],Matches[TIMEBIN],$B64,Matches[SITE IN],C$9,Matches[SITE OUT],O$10),"-"),"-")</f>
        <v>3.3275462962965019E-3</v>
      </c>
      <c r="Q64" s="64">
        <f>IFERROR(IF(COUNTIFS(Matches[TIMEBIN],$B64,Matches[SITE IN],C$9,Matches[SITE OUT],O$10)&gt;0,_xlfn.MAXIFS(Matches[JOURNEY TIME],Matches[TIMEBIN],$B64,Matches[SITE IN],C$9,Matches[SITE OUT],O$10),"-"),"-")</f>
        <v>5.7175925925929683E-3</v>
      </c>
      <c r="R64" s="65">
        <f>IFERROR(IF(COUNTIFS(Matches[TIMEBIN],$B64,Matches[SITE IN],C$9,Matches[SITE OUT],R$10)&gt;0,_xlfn.MINIFS(Matches[JOURNEY TIME],Matches[TIMEBIN],$B64,Matches[SITE IN],C$9,Matches[SITE OUT],R$10),"-"),"-")</f>
        <v>1.3310185185180234E-3</v>
      </c>
      <c r="S64" s="63">
        <f>IFERROR(IF(COUNTIFS(Matches[TIMEBIN],$B64,Matches[SITE IN],C$9,Matches[SITE OUT],R$10)&gt;0,AVERAGEIFS(Matches[JOURNEY TIME],Matches[TIMEBIN],$B64,Matches[SITE IN],C$9,Matches[SITE OUT],R$10),"-"),"-")</f>
        <v>1.9502314814814903E-3</v>
      </c>
      <c r="T64" s="66">
        <f>IFERROR(IF(COUNTIFS(Matches[TIMEBIN],$B64,Matches[SITE IN],C$9,Matches[SITE OUT],R$10)&gt;0,_xlfn.MAXIFS(Matches[JOURNEY TIME],Matches[TIMEBIN],$B64,Matches[SITE IN],C$9,Matches[SITE OUT],R$10),"-"),"-")</f>
        <v>3.2523148148149161E-3</v>
      </c>
      <c r="U64" s="62" t="str">
        <f>IFERROR(IF(COUNTIFS(Matches[TIMEBIN],$B64,Matches[SITE IN],U$9,Matches[SITE OUT],U$10)&gt;0,_xlfn.MINIFS(Matches[JOURNEY TIME],Matches[TIMEBIN],$B64,Matches[SITE IN],U$9,Matches[SITE OUT],U$10),"-"),"-")</f>
        <v>-</v>
      </c>
      <c r="V64" s="63" t="str">
        <f>IFERROR(IF(COUNTIFS(Matches[TIMEBIN],$B64,Matches[SITE IN],U$9,Matches[SITE OUT],U$10)&gt;0,AVERAGEIFS(Matches[JOURNEY TIME],Matches[TIMEBIN],$B64,Matches[SITE IN],U$9,Matches[SITE OUT],U$10),"-"),"-")</f>
        <v>-</v>
      </c>
      <c r="W64" s="66" t="str">
        <f>IFERROR(IF(COUNTIFS(Matches[TIMEBIN],$B64,Matches[SITE IN],U$9,Matches[SITE OUT],U$10)&gt;0,_xlfn.MAXIFS(Matches[JOURNEY TIME],Matches[TIMEBIN],$B64,Matches[SITE IN],U$9,Matches[SITE OUT],U$10),"-"),"-")</f>
        <v>-</v>
      </c>
      <c r="X64" s="62">
        <f>IFERROR(IF(COUNTIFS(Matches[TIMEBIN],$B64,Matches[SITE IN],X$9,Matches[SITE OUT],X$10)&gt;0,_xlfn.MINIFS(Matches[JOURNEY TIME],Matches[TIMEBIN],$B64,Matches[SITE IN],X$9,Matches[SITE OUT],X$10),"-"),"-")</f>
        <v>2.1064814814809596E-3</v>
      </c>
      <c r="Y64" s="63">
        <f>IFERROR(IF(COUNTIFS(Matches[TIMEBIN],$B64,Matches[SITE IN],X$9,Matches[SITE OUT],X$10)&gt;0,AVERAGEIFS(Matches[JOURNEY TIME],Matches[TIMEBIN],$B64,Matches[SITE IN],X$9,Matches[SITE OUT],X$10),"-"),"-")</f>
        <v>2.2415123456790051E-3</v>
      </c>
      <c r="Z64" s="64">
        <f>IFERROR(IF(COUNTIFS(Matches[TIMEBIN],$B64,Matches[SITE IN],X$9,Matches[SITE OUT],X$10)&gt;0,_xlfn.MAXIFS(Matches[JOURNEY TIME],Matches[TIMEBIN],$B64,Matches[SITE IN],X$9,Matches[SITE OUT],X$10),"-"),"-")</f>
        <v>2.4189814814820076E-3</v>
      </c>
      <c r="AA64" s="65">
        <f>IFERROR(IF(COUNTIFS(Matches[TIMEBIN],$B64,Matches[SITE IN],X$9,Matches[SITE OUT],AA$10)&gt;0,_xlfn.MINIFS(Matches[JOURNEY TIME],Matches[TIMEBIN],$B64,Matches[SITE IN],X$9,Matches[SITE OUT],AA$10),"-"),"-")</f>
        <v>7.7546296296304718E-4</v>
      </c>
      <c r="AB64" s="63">
        <f>IFERROR(IF(COUNTIFS(Matches[TIMEBIN],$B64,Matches[SITE IN],X$9,Matches[SITE OUT],AA$10)&gt;0,AVERAGEIFS(Matches[JOURNEY TIME],Matches[TIMEBIN],$B64,Matches[SITE IN],X$9,Matches[SITE OUT],AA$10),"-"),"-")</f>
        <v>4.2479745370370275E-2</v>
      </c>
      <c r="AC64" s="64">
        <f>IFERROR(IF(COUNTIFS(Matches[TIMEBIN],$B64,Matches[SITE IN],X$9,Matches[SITE OUT],AA$10)&gt;0,_xlfn.MAXIFS(Matches[JOURNEY TIME],Matches[TIMEBIN],$B64,Matches[SITE IN],X$9,Matches[SITE OUT],AA$10),"-"),"-")</f>
        <v>0.16001157407407407</v>
      </c>
      <c r="AD64" s="65">
        <f>IFERROR(IF(COUNTIFS(Matches[TIMEBIN],$B64,Matches[SITE IN],X$9,Matches[SITE OUT],AD$10)&gt;0,_xlfn.MINIFS(Matches[JOURNEY TIME],Matches[TIMEBIN],$B64,Matches[SITE IN],X$9,Matches[SITE OUT],AD$10),"-"),"-")</f>
        <v>0.134965277777777</v>
      </c>
      <c r="AE64" s="63">
        <f>IFERROR(IF(COUNTIFS(Matches[TIMEBIN],$B64,Matches[SITE IN],X$9,Matches[SITE OUT],AD$10)&gt;0,AVERAGEIFS(Matches[JOURNEY TIME],Matches[TIMEBIN],$B64,Matches[SITE IN],X$9,Matches[SITE OUT],AD$10),"-"),"-")</f>
        <v>0.13894675925925903</v>
      </c>
      <c r="AF64" s="64">
        <f>IFERROR(IF(COUNTIFS(Matches[TIMEBIN],$B64,Matches[SITE IN],X$9,Matches[SITE OUT],AD$10)&gt;0,_xlfn.MAXIFS(Matches[JOURNEY TIME],Matches[TIMEBIN],$B64,Matches[SITE IN],X$9,Matches[SITE OUT],AD$10),"-"),"-")</f>
        <v>0.14292824074074106</v>
      </c>
      <c r="AG64" s="65" t="str">
        <f>IFERROR(IF(COUNTIFS(Matches[TIMEBIN],$B64,Matches[SITE IN],X$9,Matches[SITE OUT],AG$10)&gt;0,_xlfn.MINIFS(Matches[JOURNEY TIME],Matches[TIMEBIN],$B64,Matches[SITE IN],X$9,Matches[SITE OUT],AG$10),"-"),"-")</f>
        <v>-</v>
      </c>
      <c r="AH64" s="63" t="str">
        <f>IFERROR(IF(COUNTIFS(Matches[TIMEBIN],$B64,Matches[SITE IN],X$9,Matches[SITE OUT],AG$10)&gt;0,AVERAGEIFS(Matches[JOURNEY TIME],Matches[TIMEBIN],$B64,Matches[SITE IN],X$9,Matches[SITE OUT],AG$10),"-"),"-")</f>
        <v>-</v>
      </c>
      <c r="AI64" s="64" t="str">
        <f>IFERROR(IF(COUNTIFS(Matches[TIMEBIN],$B64,Matches[SITE IN],X$9,Matches[SITE OUT],AG$10)&gt;0,_xlfn.MAXIFS(Matches[JOURNEY TIME],Matches[TIMEBIN],$B64,Matches[SITE IN],X$9,Matches[SITE OUT],AG$10),"-"),"-")</f>
        <v>-</v>
      </c>
      <c r="AJ64" s="63" t="str">
        <f>IFERROR(IF(COUNTIFS(Matches[TIMEBIN],$B64,Matches[SITE IN],X$9,Matches[SITE OUT],AJ$10)&gt;0,_xlfn.MINIFS(Matches[JOURNEY TIME],Matches[TIMEBIN],$B64,Matches[SITE IN],X$9,Matches[SITE OUT],AJ$10),"-"),"-")</f>
        <v>-</v>
      </c>
      <c r="AK64" s="63" t="str">
        <f>IFERROR(IF(COUNTIFS(Matches[TIMEBIN],$B64,Matches[SITE IN],X$9,Matches[SITE OUT],AJ$10)&gt;0,AVERAGEIFS(Matches[JOURNEY TIME],Matches[TIMEBIN],$B64,Matches[SITE IN],X$9,Matches[SITE OUT],AJ$10),"-"),"-")</f>
        <v>-</v>
      </c>
      <c r="AL64" s="66" t="str">
        <f>IFERROR(IF(COUNTIFS(Matches[TIMEBIN],$B64,Matches[SITE IN],X$9,Matches[SITE OUT],AJ$10)&gt;0,_xlfn.MAXIFS(Matches[JOURNEY TIME],Matches[TIMEBIN],$B64,Matches[SITE IN],X$9,Matches[SITE OUT],AJ$10),"-"),"-")</f>
        <v>-</v>
      </c>
      <c r="AM64" s="62">
        <f>IFERROR(IF(COUNTIFS(Matches[TIMEBIN],$B64,Matches[SITE IN],AM$9,Matches[SITE OUT],AM$10)&gt;0,_xlfn.MINIFS(Matches[JOURNEY TIME],Matches[TIMEBIN],$B64,Matches[SITE IN],AM$9,Matches[SITE OUT],AM$10),"-"),"-")</f>
        <v>1.493055555556011E-3</v>
      </c>
      <c r="AN64" s="63">
        <f>IFERROR(IF(COUNTIFS(Matches[TIMEBIN],$B64,Matches[SITE IN],AM$9,Matches[SITE OUT],AM$10)&gt;0,AVERAGEIFS(Matches[JOURNEY TIME],Matches[TIMEBIN],$B64,Matches[SITE IN],AM$9,Matches[SITE OUT],AM$10),"-"),"-")</f>
        <v>2.5318287037037479E-3</v>
      </c>
      <c r="AO64" s="64">
        <f>IFERROR(IF(COUNTIFS(Matches[TIMEBIN],$B64,Matches[SITE IN],AM$9,Matches[SITE OUT],AM$10)&gt;0,_xlfn.MAXIFS(Matches[JOURNEY TIME],Matches[TIMEBIN],$B64,Matches[SITE IN],AM$9,Matches[SITE OUT],AM$10),"-"),"-")</f>
        <v>3.3101851851849995E-3</v>
      </c>
      <c r="AP64" s="65">
        <f>IFERROR(IF(COUNTIFS(Matches[TIMEBIN],$B64,Matches[SITE IN],AM$9,Matches[SITE OUT],AP$10)&gt;0,_xlfn.MINIFS(Matches[JOURNEY TIME],Matches[TIMEBIN],$B64,Matches[SITE IN],AM$9,Matches[SITE OUT],AP$10),"-"),"-")</f>
        <v>1.3078703703710559E-3</v>
      </c>
      <c r="AQ64" s="63">
        <f>IFERROR(IF(COUNTIFS(Matches[TIMEBIN],$B64,Matches[SITE IN],AM$9,Matches[SITE OUT],AP$10)&gt;0,AVERAGEIFS(Matches[JOURNEY TIME],Matches[TIMEBIN],$B64,Matches[SITE IN],AM$9,Matches[SITE OUT],AP$10),"-"),"-")</f>
        <v>2.8587962962963362E-3</v>
      </c>
      <c r="AR64" s="64">
        <f>IFERROR(IF(COUNTIFS(Matches[TIMEBIN],$B64,Matches[SITE IN],AM$9,Matches[SITE OUT],AP$10)&gt;0,_xlfn.MAXIFS(Matches[JOURNEY TIME],Matches[TIMEBIN],$B64,Matches[SITE IN],AM$9,Matches[SITE OUT],AP$10),"-"),"-")</f>
        <v>4.1782407407400246E-3</v>
      </c>
      <c r="AS64" s="65">
        <f>IFERROR(IF(COUNTIFS(Matches[TIMEBIN],$B64,Matches[SITE IN],AM$9,Matches[SITE OUT],AS$10)&gt;0,_xlfn.MINIFS(Matches[JOURNEY TIME],Matches[TIMEBIN],$B64,Matches[SITE IN],AM$9,Matches[SITE OUT],AS$10),"-"),"-")</f>
        <v>5.3240740740789771E-4</v>
      </c>
      <c r="AT64" s="63">
        <f>IFERROR(IF(COUNTIFS(Matches[TIMEBIN],$B64,Matches[SITE IN],AM$9,Matches[SITE OUT],AS$10)&gt;0,AVERAGEIFS(Matches[JOURNEY TIME],Matches[TIMEBIN],$B64,Matches[SITE IN],AM$9,Matches[SITE OUT],AS$10),"-"),"-")</f>
        <v>5.7771990740740631E-2</v>
      </c>
      <c r="AU64" s="64">
        <f>IFERROR(IF(COUNTIFS(Matches[TIMEBIN],$B64,Matches[SITE IN],AM$9,Matches[SITE OUT],AS$10)&gt;0,_xlfn.MAXIFS(Matches[JOURNEY TIME],Matches[TIMEBIN],$B64,Matches[SITE IN],AM$9,Matches[SITE OUT],AS$10),"-"),"-")</f>
        <v>0.15616898148148106</v>
      </c>
      <c r="AV64" s="65">
        <f>IFERROR(IF(COUNTIFS(Matches[TIMEBIN],$B64,Matches[SITE IN],AM$9,Matches[SITE OUT],AV$10)&gt;0,_xlfn.MINIFS(Matches[JOURNEY TIME],Matches[TIMEBIN],$B64,Matches[SITE IN],AM$9,Matches[SITE OUT],AV$10),"-"),"-")</f>
        <v>1.1458333333329573E-3</v>
      </c>
      <c r="AW64" s="63">
        <f>IFERROR(IF(COUNTIFS(Matches[TIMEBIN],$B64,Matches[SITE IN],AM$9,Matches[SITE OUT],AV$10)&gt;0,AVERAGEIFS(Matches[JOURNEY TIME],Matches[TIMEBIN],$B64,Matches[SITE IN],AM$9,Matches[SITE OUT],AV$10),"-"),"-")</f>
        <v>9.2875330687830687E-2</v>
      </c>
      <c r="AX64" s="64">
        <f>IFERROR(IF(COUNTIFS(Matches[TIMEBIN],$B64,Matches[SITE IN],AM$9,Matches[SITE OUT],AV$10)&gt;0,_xlfn.MAXIFS(Matches[JOURNEY TIME],Matches[TIMEBIN],$B64,Matches[SITE IN],AM$9,Matches[SITE OUT],AV$10),"-"),"-")</f>
        <v>0.15754629629629591</v>
      </c>
      <c r="AY64" s="63">
        <f>IFERROR(IF(COUNTIFS(Matches[TIMEBIN],$B64,Matches[SITE IN],AM$9,Matches[SITE OUT],AY$10)&gt;0,_xlfn.MINIFS(Matches[JOURNEY TIME],Matches[TIMEBIN],$B64,Matches[SITE IN],AM$9,Matches[SITE OUT],AY$10),"-"),"-")</f>
        <v>2.893518518509719E-4</v>
      </c>
      <c r="AZ64" s="63">
        <f>IFERROR(IF(COUNTIFS(Matches[TIMEBIN],$B64,Matches[SITE IN],AM$9,Matches[SITE OUT],AY$10)&gt;0,AVERAGEIFS(Matches[JOURNEY TIME],Matches[TIMEBIN],$B64,Matches[SITE IN],AM$9,Matches[SITE OUT],AY$10),"-"),"-")</f>
        <v>6.5972222222199228E-4</v>
      </c>
      <c r="BA64" s="66">
        <f>IFERROR(IF(COUNTIFS(Matches[TIMEBIN],$B64,Matches[SITE IN],AM$9,Matches[SITE OUT],AY$10)&gt;0,_xlfn.MAXIFS(Matches[JOURNEY TIME],Matches[TIMEBIN],$B64,Matches[SITE IN],AM$9,Matches[SITE OUT],AY$10),"-"),"-")</f>
        <v>1.0300925925930127E-3</v>
      </c>
      <c r="BB64" s="62">
        <f>IFERROR(IF(COUNTIFS(Matches[TIMEBIN],$B64,Matches[SITE IN],BB$9,Matches[SITE OUT],BB$10)&gt;0,_xlfn.MINIFS(Matches[JOURNEY TIME],Matches[TIMEBIN],$B64,Matches[SITE IN],BB$9,Matches[SITE OUT],BB$10),"-"),"-")</f>
        <v>1.8981481481480378E-3</v>
      </c>
      <c r="BC64" s="63">
        <f>IFERROR(IF(COUNTIFS(Matches[TIMEBIN],$B64,Matches[SITE IN],BB$9,Matches[SITE OUT],BB$10)&gt;0,AVERAGEIFS(Matches[JOURNEY TIME],Matches[TIMEBIN],$B64,Matches[SITE IN],BB$9,Matches[SITE OUT],BB$10),"-"),"-")</f>
        <v>1.1103395061728305E-2</v>
      </c>
      <c r="BD64" s="64">
        <f>IFERROR(IF(COUNTIFS(Matches[TIMEBIN],$B64,Matches[SITE IN],BB$9,Matches[SITE OUT],BB$10)&gt;0,_xlfn.MAXIFS(Matches[JOURNEY TIME],Matches[TIMEBIN],$B64,Matches[SITE IN],BB$9,Matches[SITE OUT],BB$10),"-"),"-")</f>
        <v>3.1898148148147953E-2</v>
      </c>
      <c r="BE64" s="65">
        <f>IFERROR(IF(COUNTIFS(Matches[TIMEBIN],$B64,Matches[SITE IN],BB$9,Matches[SITE OUT],BE$10)&gt;0,_xlfn.MINIFS(Matches[JOURNEY TIME],Matches[TIMEBIN],$B64,Matches[SITE IN],BB$9,Matches[SITE OUT],BE$10),"-"),"-")</f>
        <v>1.0416666666660523E-3</v>
      </c>
      <c r="BF64" s="63">
        <f>IFERROR(IF(COUNTIFS(Matches[TIMEBIN],$B64,Matches[SITE IN],BB$9,Matches[SITE OUT],BE$10)&gt;0,AVERAGEIFS(Matches[JOURNEY TIME],Matches[TIMEBIN],$B64,Matches[SITE IN],BB$9,Matches[SITE OUT],BE$10),"-"),"-")</f>
        <v>6.4438657407407673E-3</v>
      </c>
      <c r="BG64" s="64">
        <f>IFERROR(IF(COUNTIFS(Matches[TIMEBIN],$B64,Matches[SITE IN],BB$9,Matches[SITE OUT],BE$10)&gt;0,_xlfn.MAXIFS(Matches[JOURNEY TIME],Matches[TIMEBIN],$B64,Matches[SITE IN],BB$9,Matches[SITE OUT],BE$10),"-"),"-")</f>
        <v>1.5312499999999951E-2</v>
      </c>
      <c r="BH64" s="65">
        <f>IFERROR(IF(COUNTIFS(Matches[TIMEBIN],$B64,Matches[SITE IN],BB$9,Matches[SITE OUT],BH$10)&gt;0,_xlfn.MINIFS(Matches[JOURNEY TIME],Matches[TIMEBIN],$B64,Matches[SITE IN],BB$9,Matches[SITE OUT],BH$10),"-"),"-")</f>
        <v>1.6203703703698835E-4</v>
      </c>
      <c r="BI64" s="63">
        <f>IFERROR(IF(COUNTIFS(Matches[TIMEBIN],$B64,Matches[SITE IN],BB$9,Matches[SITE OUT],BH$10)&gt;0,AVERAGEIFS(Matches[JOURNEY TIME],Matches[TIMEBIN],$B64,Matches[SITE IN],BB$9,Matches[SITE OUT],BH$10),"-"),"-")</f>
        <v>5.0549768518519944E-3</v>
      </c>
      <c r="BJ64" s="64">
        <f>IFERROR(IF(COUNTIFS(Matches[TIMEBIN],$B64,Matches[SITE IN],BB$9,Matches[SITE OUT],BH$10)&gt;0,_xlfn.MAXIFS(Matches[JOURNEY TIME],Matches[TIMEBIN],$B64,Matches[SITE IN],BB$9,Matches[SITE OUT],BH$10),"-"),"-")</f>
        <v>3.553240740740804E-2</v>
      </c>
      <c r="BK64" s="65">
        <f>IFERROR(IF(COUNTIFS(Matches[TIMEBIN],$B64,Matches[SITE IN],BB$9,Matches[SITE OUT],BK$10)&gt;0,_xlfn.MINIFS(Matches[JOURNEY TIME],Matches[TIMEBIN],$B64,Matches[SITE IN],BB$9,Matches[SITE OUT],BK$10),"-"),"-")</f>
        <v>1.2731481481398355E-4</v>
      </c>
      <c r="BL64" s="63">
        <f>IFERROR(IF(COUNTIFS(Matches[TIMEBIN],$B64,Matches[SITE IN],BB$9,Matches[SITE OUT],BK$10)&gt;0,AVERAGEIFS(Matches[JOURNEY TIME],Matches[TIMEBIN],$B64,Matches[SITE IN],BB$9,Matches[SITE OUT],BK$10),"-"),"-")</f>
        <v>1.722222222222003E-3</v>
      </c>
      <c r="BM64" s="64">
        <f>IFERROR(IF(COUNTIFS(Matches[TIMEBIN],$B64,Matches[SITE IN],BB$9,Matches[SITE OUT],BK$10)&gt;0,_xlfn.MAXIFS(Matches[JOURNEY TIME],Matches[TIMEBIN],$B64,Matches[SITE IN],BB$9,Matches[SITE OUT],BK$10),"-"),"-")</f>
        <v>7.6388888888889728E-3</v>
      </c>
      <c r="BN64" s="63">
        <f>IFERROR(IF(COUNTIFS(Matches[TIMEBIN],$B64,Matches[SITE IN],BB$9,Matches[SITE OUT],BN$10)&gt;0,_xlfn.MINIFS(Matches[JOURNEY TIME],Matches[TIMEBIN],$B64,Matches[SITE IN],BB$9,Matches[SITE OUT],BN$10),"-"),"-")</f>
        <v>1.3009259259258998E-2</v>
      </c>
      <c r="BO64" s="63">
        <f>IFERROR(IF(COUNTIFS(Matches[TIMEBIN],$B64,Matches[SITE IN],BB$9,Matches[SITE OUT],BN$10)&gt;0,AVERAGEIFS(Matches[JOURNEY TIME],Matches[TIMEBIN],$B64,Matches[SITE IN],BB$9,Matches[SITE OUT],BN$10),"-"),"-")</f>
        <v>2.5358796296296005E-2</v>
      </c>
      <c r="BP64" s="67">
        <f>IFERROR(IF(COUNTIFS(Matches[TIMEBIN],$B64,Matches[SITE IN],BB$9,Matches[SITE OUT],BN$10)&gt;0,_xlfn.MAXIFS(Matches[JOURNEY TIME],Matches[TIMEBIN],$B64,Matches[SITE IN],BB$9,Matches[SITE OUT],BN$10),"-"),"-")</f>
        <v>3.7708333333333011E-2</v>
      </c>
    </row>
    <row r="65" spans="2:68">
      <c r="B65" s="54" t="str">
        <v>19:15 - 19:30</v>
      </c>
      <c r="C65" s="55">
        <f>IFERROR(IF(COUNTIFS(Matches[TIMEBIN],$B65,Matches[SITE IN],C$9,Matches[SITE OUT],C$10)&gt;0,_xlfn.MINIFS(Matches[JOURNEY TIME],Matches[TIMEBIN],$B65,Matches[SITE IN],C$9,Matches[SITE OUT],C$10),"-"),"-")</f>
        <v>1.388888888889106E-4</v>
      </c>
      <c r="D65" s="56">
        <f>IFERROR(IF(COUNTIFS(Matches[TIMEBIN],$B65,Matches[SITE IN],C$9,Matches[SITE OUT],C$10)&gt;0,AVERAGEIFS(Matches[JOURNEY TIME],Matches[TIMEBIN],$B65,Matches[SITE IN],C$9,Matches[SITE OUT],C$10),"-"),"-")</f>
        <v>3.5219907407407366E-2</v>
      </c>
      <c r="E65" s="57">
        <f>IFERROR(IF(COUNTIFS(Matches[TIMEBIN],$B65,Matches[SITE IN],C$9,Matches[SITE OUT],C$10)&gt;0,_xlfn.MAXIFS(Matches[JOURNEY TIME],Matches[TIMEBIN],$B65,Matches[SITE IN],C$9,Matches[SITE OUT],C$10),"-"),"-")</f>
        <v>0.14461805555555496</v>
      </c>
      <c r="F65" s="58">
        <f>IFERROR(IF(COUNTIFS(Matches[TIMEBIN],$B65,Matches[SITE IN],C$9,Matches[SITE OUT],F$10)&gt;0,_xlfn.MINIFS(Matches[JOURNEY TIME],Matches[TIMEBIN],$B65,Matches[SITE IN],C$9,Matches[SITE OUT],F$10),"-"),"-")</f>
        <v>7.0601851851903596E-4</v>
      </c>
      <c r="G65" s="56">
        <f>IFERROR(IF(COUNTIFS(Matches[TIMEBIN],$B65,Matches[SITE IN],C$9,Matches[SITE OUT],F$10)&gt;0,AVERAGEIFS(Matches[JOURNEY TIME],Matches[TIMEBIN],$B65,Matches[SITE IN],C$9,Matches[SITE OUT],F$10),"-"),"-")</f>
        <v>9.1126543209876197E-3</v>
      </c>
      <c r="H65" s="57">
        <f>IFERROR(IF(COUNTIFS(Matches[TIMEBIN],$B65,Matches[SITE IN],C$9,Matches[SITE OUT],F$10)&gt;0,_xlfn.MAXIFS(Matches[JOURNEY TIME],Matches[TIMEBIN],$B65,Matches[SITE IN],C$9,Matches[SITE OUT],F$10),"-"),"-")</f>
        <v>9.8807870370370976E-2</v>
      </c>
      <c r="I65" s="58" t="str">
        <f>IFERROR(IF(COUNTIFS(Matches[TIMEBIN],$B65,Matches[SITE IN],C$9,Matches[SITE OUT],I$10)&gt;0,_xlfn.MINIFS(Matches[JOURNEY TIME],Matches[TIMEBIN],$B65,Matches[SITE IN],C$9,Matches[SITE OUT],I$10),"-"),"-")</f>
        <v>-</v>
      </c>
      <c r="J65" s="56" t="str">
        <f>IFERROR(IF(COUNTIFS(Matches[TIMEBIN],$B65,Matches[SITE IN],C$9,Matches[SITE OUT],I$10)&gt;0,AVERAGEIFS(Matches[JOURNEY TIME],Matches[TIMEBIN],$B65,Matches[SITE IN],C$9,Matches[SITE OUT],I$10),"-"),"-")</f>
        <v>-</v>
      </c>
      <c r="K65" s="57" t="str">
        <f>IFERROR(IF(COUNTIFS(Matches[TIMEBIN],$B65,Matches[SITE IN],C$9,Matches[SITE OUT],I$10)&gt;0,_xlfn.MAXIFS(Matches[JOURNEY TIME],Matches[TIMEBIN],$B65,Matches[SITE IN],C$9,Matches[SITE OUT],I$10),"-"),"-")</f>
        <v>-</v>
      </c>
      <c r="L65" s="58">
        <f>IFERROR(IF(COUNTIFS(Matches[TIMEBIN],$B65,Matches[SITE IN],C$9,Matches[SITE OUT],L$10)&gt;0,_xlfn.MINIFS(Matches[JOURNEY TIME],Matches[TIMEBIN],$B65,Matches[SITE IN],C$9,Matches[SITE OUT],L$10),"-"),"-")</f>
        <v>4.1666666666706487E-4</v>
      </c>
      <c r="M65" s="56">
        <f>IFERROR(IF(COUNTIFS(Matches[TIMEBIN],$B65,Matches[SITE IN],C$9,Matches[SITE OUT],L$10)&gt;0,AVERAGEIFS(Matches[JOURNEY TIME],Matches[TIMEBIN],$B65,Matches[SITE IN],C$9,Matches[SITE OUT],L$10),"-"),"-")</f>
        <v>1.4244961873638369E-2</v>
      </c>
      <c r="N65" s="57">
        <f>IFERROR(IF(COUNTIFS(Matches[TIMEBIN],$B65,Matches[SITE IN],C$9,Matches[SITE OUT],L$10)&gt;0,_xlfn.MAXIFS(Matches[JOURNEY TIME],Matches[TIMEBIN],$B65,Matches[SITE IN],C$9,Matches[SITE OUT],L$10),"-"),"-")</f>
        <v>0.18857638888888906</v>
      </c>
      <c r="O65" s="58">
        <f>IFERROR(IF(COUNTIFS(Matches[TIMEBIN],$B65,Matches[SITE IN],C$9,Matches[SITE OUT],O$10)&gt;0,_xlfn.MINIFS(Matches[JOURNEY TIME],Matches[TIMEBIN],$B65,Matches[SITE IN],C$9,Matches[SITE OUT],O$10),"-"),"-")</f>
        <v>1.3888888888902162E-4</v>
      </c>
      <c r="P65" s="56">
        <f>IFERROR(IF(COUNTIFS(Matches[TIMEBIN],$B65,Matches[SITE IN],C$9,Matches[SITE OUT],O$10)&gt;0,AVERAGEIFS(Matches[JOURNEY TIME],Matches[TIMEBIN],$B65,Matches[SITE IN],C$9,Matches[SITE OUT],O$10),"-"),"-")</f>
        <v>2.2486772486774048E-3</v>
      </c>
      <c r="Q65" s="57">
        <f>IFERROR(IF(COUNTIFS(Matches[TIMEBIN],$B65,Matches[SITE IN],C$9,Matches[SITE OUT],O$10)&gt;0,_xlfn.MAXIFS(Matches[JOURNEY TIME],Matches[TIMEBIN],$B65,Matches[SITE IN],C$9,Matches[SITE OUT],O$10),"-"),"-")</f>
        <v>5.5902777777779855E-3</v>
      </c>
      <c r="R65" s="58">
        <f>IFERROR(IF(COUNTIFS(Matches[TIMEBIN],$B65,Matches[SITE IN],C$9,Matches[SITE OUT],R$10)&gt;0,_xlfn.MINIFS(Matches[JOURNEY TIME],Matches[TIMEBIN],$B65,Matches[SITE IN],C$9,Matches[SITE OUT],R$10),"-"),"-")</f>
        <v>6.2499999999998668E-4</v>
      </c>
      <c r="S65" s="56">
        <f>IFERROR(IF(COUNTIFS(Matches[TIMEBIN],$B65,Matches[SITE IN],C$9,Matches[SITE OUT],R$10)&gt;0,AVERAGEIFS(Matches[JOURNEY TIME],Matches[TIMEBIN],$B65,Matches[SITE IN],C$9,Matches[SITE OUT],R$10),"-"),"-")</f>
        <v>5.9880050505049971E-3</v>
      </c>
      <c r="T65" s="59">
        <f>IFERROR(IF(COUNTIFS(Matches[TIMEBIN],$B65,Matches[SITE IN],C$9,Matches[SITE OUT],R$10)&gt;0,_xlfn.MAXIFS(Matches[JOURNEY TIME],Matches[TIMEBIN],$B65,Matches[SITE IN],C$9,Matches[SITE OUT],R$10),"-"),"-")</f>
        <v>3.5844907407406978E-2</v>
      </c>
      <c r="U65" s="55" t="str">
        <f>IFERROR(IF(COUNTIFS(Matches[TIMEBIN],$B65,Matches[SITE IN],U$9,Matches[SITE OUT],U$10)&gt;0,_xlfn.MINIFS(Matches[JOURNEY TIME],Matches[TIMEBIN],$B65,Matches[SITE IN],U$9,Matches[SITE OUT],U$10),"-"),"-")</f>
        <v>-</v>
      </c>
      <c r="V65" s="56" t="str">
        <f>IFERROR(IF(COUNTIFS(Matches[TIMEBIN],$B65,Matches[SITE IN],U$9,Matches[SITE OUT],U$10)&gt;0,AVERAGEIFS(Matches[JOURNEY TIME],Matches[TIMEBIN],$B65,Matches[SITE IN],U$9,Matches[SITE OUT],U$10),"-"),"-")</f>
        <v>-</v>
      </c>
      <c r="W65" s="59" t="str">
        <f>IFERROR(IF(COUNTIFS(Matches[TIMEBIN],$B65,Matches[SITE IN],U$9,Matches[SITE OUT],U$10)&gt;0,_xlfn.MAXIFS(Matches[JOURNEY TIME],Matches[TIMEBIN],$B65,Matches[SITE IN],U$9,Matches[SITE OUT],U$10),"-"),"-")</f>
        <v>-</v>
      </c>
      <c r="X65" s="55">
        <f>IFERROR(IF(COUNTIFS(Matches[TIMEBIN],$B65,Matches[SITE IN],X$9,Matches[SITE OUT],X$10)&gt;0,_xlfn.MINIFS(Matches[JOURNEY TIME],Matches[TIMEBIN],$B65,Matches[SITE IN],X$9,Matches[SITE OUT],X$10),"-"),"-")</f>
        <v>3.4837962962970259E-3</v>
      </c>
      <c r="Y65" s="56">
        <f>IFERROR(IF(COUNTIFS(Matches[TIMEBIN],$B65,Matches[SITE IN],X$9,Matches[SITE OUT],X$10)&gt;0,AVERAGEIFS(Matches[JOURNEY TIME],Matches[TIMEBIN],$B65,Matches[SITE IN],X$9,Matches[SITE OUT],X$10),"-"),"-")</f>
        <v>4.1261574074080154E-3</v>
      </c>
      <c r="Z65" s="57">
        <f>IFERROR(IF(COUNTIFS(Matches[TIMEBIN],$B65,Matches[SITE IN],X$9,Matches[SITE OUT],X$10)&gt;0,_xlfn.MAXIFS(Matches[JOURNEY TIME],Matches[TIMEBIN],$B65,Matches[SITE IN],X$9,Matches[SITE OUT],X$10),"-"),"-")</f>
        <v>4.7685185185190049E-3</v>
      </c>
      <c r="AA65" s="58">
        <f>IFERROR(IF(COUNTIFS(Matches[TIMEBIN],$B65,Matches[SITE IN],X$9,Matches[SITE OUT],AA$10)&gt;0,_xlfn.MINIFS(Matches[JOURNEY TIME],Matches[TIMEBIN],$B65,Matches[SITE IN],X$9,Matches[SITE OUT],AA$10),"-"),"-")</f>
        <v>1.3078703703709449E-3</v>
      </c>
      <c r="AB65" s="56">
        <f>IFERROR(IF(COUNTIFS(Matches[TIMEBIN],$B65,Matches[SITE IN],X$9,Matches[SITE OUT],AA$10)&gt;0,AVERAGEIFS(Matches[JOURNEY TIME],Matches[TIMEBIN],$B65,Matches[SITE IN],X$9,Matches[SITE OUT],AA$10),"-"),"-")</f>
        <v>1.9386574074080065E-3</v>
      </c>
      <c r="AC65" s="57">
        <f>IFERROR(IF(COUNTIFS(Matches[TIMEBIN],$B65,Matches[SITE IN],X$9,Matches[SITE OUT],AA$10)&gt;0,_xlfn.MAXIFS(Matches[JOURNEY TIME],Matches[TIMEBIN],$B65,Matches[SITE IN],X$9,Matches[SITE OUT],AA$10),"-"),"-")</f>
        <v>2.5694444444450681E-3</v>
      </c>
      <c r="AD65" s="58">
        <f>IFERROR(IF(COUNTIFS(Matches[TIMEBIN],$B65,Matches[SITE IN],X$9,Matches[SITE OUT],AD$10)&gt;0,_xlfn.MINIFS(Matches[JOURNEY TIME],Matches[TIMEBIN],$B65,Matches[SITE IN],X$9,Matches[SITE OUT],AD$10),"-"),"-")</f>
        <v>2.8472222222220012E-3</v>
      </c>
      <c r="AE65" s="56">
        <f>IFERROR(IF(COUNTIFS(Matches[TIMEBIN],$B65,Matches[SITE IN],X$9,Matches[SITE OUT],AD$10)&gt;0,AVERAGEIFS(Matches[JOURNEY TIME],Matches[TIMEBIN],$B65,Matches[SITE IN],X$9,Matches[SITE OUT],AD$10),"-"),"-")</f>
        <v>9.5266203703704019E-2</v>
      </c>
      <c r="AF65" s="57">
        <f>IFERROR(IF(COUNTIFS(Matches[TIMEBIN],$B65,Matches[SITE IN],X$9,Matches[SITE OUT],AD$10)&gt;0,_xlfn.MAXIFS(Matches[JOURNEY TIME],Matches[TIMEBIN],$B65,Matches[SITE IN],X$9,Matches[SITE OUT],AD$10),"-"),"-")</f>
        <v>0.14884259259259303</v>
      </c>
      <c r="AG65" s="58">
        <f>IFERROR(IF(COUNTIFS(Matches[TIMEBIN],$B65,Matches[SITE IN],X$9,Matches[SITE OUT],AG$10)&gt;0,_xlfn.MINIFS(Matches[JOURNEY TIME],Matches[TIMEBIN],$B65,Matches[SITE IN],X$9,Matches[SITE OUT],AG$10),"-"),"-")</f>
        <v>0.16745370370370394</v>
      </c>
      <c r="AH65" s="56">
        <f>IFERROR(IF(COUNTIFS(Matches[TIMEBIN],$B65,Matches[SITE IN],X$9,Matches[SITE OUT],AG$10)&gt;0,AVERAGEIFS(Matches[JOURNEY TIME],Matches[TIMEBIN],$B65,Matches[SITE IN],X$9,Matches[SITE OUT],AG$10),"-"),"-")</f>
        <v>0.16745370370370394</v>
      </c>
      <c r="AI65" s="57">
        <f>IFERROR(IF(COUNTIFS(Matches[TIMEBIN],$B65,Matches[SITE IN],X$9,Matches[SITE OUT],AG$10)&gt;0,_xlfn.MAXIFS(Matches[JOURNEY TIME],Matches[TIMEBIN],$B65,Matches[SITE IN],X$9,Matches[SITE OUT],AG$10),"-"),"-")</f>
        <v>0.16745370370370394</v>
      </c>
      <c r="AJ65" s="56">
        <f>IFERROR(IF(COUNTIFS(Matches[TIMEBIN],$B65,Matches[SITE IN],X$9,Matches[SITE OUT],AJ$10)&gt;0,_xlfn.MINIFS(Matches[JOURNEY TIME],Matches[TIMEBIN],$B65,Matches[SITE IN],X$9,Matches[SITE OUT],AJ$10),"-"),"-")</f>
        <v>3.2291666666669494E-3</v>
      </c>
      <c r="AK65" s="56">
        <f>IFERROR(IF(COUNTIFS(Matches[TIMEBIN],$B65,Matches[SITE IN],X$9,Matches[SITE OUT],AJ$10)&gt;0,AVERAGEIFS(Matches[JOURNEY TIME],Matches[TIMEBIN],$B65,Matches[SITE IN],X$9,Matches[SITE OUT],AJ$10),"-"),"-")</f>
        <v>3.2291666666669494E-3</v>
      </c>
      <c r="AL65" s="59">
        <f>IFERROR(IF(COUNTIFS(Matches[TIMEBIN],$B65,Matches[SITE IN],X$9,Matches[SITE OUT],AJ$10)&gt;0,_xlfn.MAXIFS(Matches[JOURNEY TIME],Matches[TIMEBIN],$B65,Matches[SITE IN],X$9,Matches[SITE OUT],AJ$10),"-"),"-")</f>
        <v>3.2291666666669494E-3</v>
      </c>
      <c r="AM65" s="55">
        <f>IFERROR(IF(COUNTIFS(Matches[TIMEBIN],$B65,Matches[SITE IN],AM$9,Matches[SITE OUT],AM$10)&gt;0,_xlfn.MINIFS(Matches[JOURNEY TIME],Matches[TIMEBIN],$B65,Matches[SITE IN],AM$9,Matches[SITE OUT],AM$10),"-"),"-")</f>
        <v>1.7592592592590162E-3</v>
      </c>
      <c r="AN65" s="56">
        <f>IFERROR(IF(COUNTIFS(Matches[TIMEBIN],$B65,Matches[SITE IN],AM$9,Matches[SITE OUT],AM$10)&gt;0,AVERAGEIFS(Matches[JOURNEY TIME],Matches[TIMEBIN],$B65,Matches[SITE IN],AM$9,Matches[SITE OUT],AM$10),"-"),"-")</f>
        <v>8.0914351851851148E-3</v>
      </c>
      <c r="AO65" s="57">
        <f>IFERROR(IF(COUNTIFS(Matches[TIMEBIN],$B65,Matches[SITE IN],AM$9,Matches[SITE OUT],AM$10)&gt;0,_xlfn.MAXIFS(Matches[JOURNEY TIME],Matches[TIMEBIN],$B65,Matches[SITE IN],AM$9,Matches[SITE OUT],AM$10),"-"),"-")</f>
        <v>5.408564814814798E-2</v>
      </c>
      <c r="AP65" s="58">
        <f>IFERROR(IF(COUNTIFS(Matches[TIMEBIN],$B65,Matches[SITE IN],AM$9,Matches[SITE OUT],AP$10)&gt;0,_xlfn.MINIFS(Matches[JOURNEY TIME],Matches[TIMEBIN],$B65,Matches[SITE IN],AM$9,Matches[SITE OUT],AP$10),"-"),"-")</f>
        <v>8.7962962962895297E-4</v>
      </c>
      <c r="AQ65" s="56">
        <f>IFERROR(IF(COUNTIFS(Matches[TIMEBIN],$B65,Matches[SITE IN],AM$9,Matches[SITE OUT],AP$10)&gt;0,AVERAGEIFS(Matches[JOURNEY TIME],Matches[TIMEBIN],$B65,Matches[SITE IN],AM$9,Matches[SITE OUT],AP$10),"-"),"-")</f>
        <v>6.6903935185185226E-2</v>
      </c>
      <c r="AR65" s="57">
        <f>IFERROR(IF(COUNTIFS(Matches[TIMEBIN],$B65,Matches[SITE IN],AM$9,Matches[SITE OUT],AP$10)&gt;0,_xlfn.MAXIFS(Matches[JOURNEY TIME],Matches[TIMEBIN],$B65,Matches[SITE IN],AM$9,Matches[SITE OUT],AP$10),"-"),"-")</f>
        <v>0.15415509259259308</v>
      </c>
      <c r="AS65" s="58">
        <f>IFERROR(IF(COUNTIFS(Matches[TIMEBIN],$B65,Matches[SITE IN],AM$9,Matches[SITE OUT],AS$10)&gt;0,_xlfn.MINIFS(Matches[JOURNEY TIME],Matches[TIMEBIN],$B65,Matches[SITE IN],AM$9,Matches[SITE OUT],AS$10),"-"),"-")</f>
        <v>4.5138888888796025E-4</v>
      </c>
      <c r="AT65" s="56">
        <f>IFERROR(IF(COUNTIFS(Matches[TIMEBIN],$B65,Matches[SITE IN],AM$9,Matches[SITE OUT],AS$10)&gt;0,AVERAGEIFS(Matches[JOURNEY TIME],Matches[TIMEBIN],$B65,Matches[SITE IN],AM$9,Matches[SITE OUT],AS$10),"-"),"-")</f>
        <v>3.2291666666666642E-2</v>
      </c>
      <c r="AU65" s="57">
        <f>IFERROR(IF(COUNTIFS(Matches[TIMEBIN],$B65,Matches[SITE IN],AM$9,Matches[SITE OUT],AS$10)&gt;0,_xlfn.MAXIFS(Matches[JOURNEY TIME],Matches[TIMEBIN],$B65,Matches[SITE IN],AM$9,Matches[SITE OUT],AS$10),"-"),"-")</f>
        <v>0.13576388888888902</v>
      </c>
      <c r="AV65" s="58">
        <f>IFERROR(IF(COUNTIFS(Matches[TIMEBIN],$B65,Matches[SITE IN],AM$9,Matches[SITE OUT],AV$10)&gt;0,_xlfn.MINIFS(Matches[JOURNEY TIME],Matches[TIMEBIN],$B65,Matches[SITE IN],AM$9,Matches[SITE OUT],AV$10),"-"),"-")</f>
        <v>8.6805555555602432E-4</v>
      </c>
      <c r="AW65" s="56">
        <f>IFERROR(IF(COUNTIFS(Matches[TIMEBIN],$B65,Matches[SITE IN],AM$9,Matches[SITE OUT],AV$10)&gt;0,AVERAGEIFS(Matches[JOURNEY TIME],Matches[TIMEBIN],$B65,Matches[SITE IN],AM$9,Matches[SITE OUT],AV$10),"-"),"-")</f>
        <v>2.6620370370370183E-3</v>
      </c>
      <c r="AX65" s="57">
        <f>IFERROR(IF(COUNTIFS(Matches[TIMEBIN],$B65,Matches[SITE IN],AM$9,Matches[SITE OUT],AV$10)&gt;0,_xlfn.MAXIFS(Matches[JOURNEY TIME],Matches[TIMEBIN],$B65,Matches[SITE IN],AM$9,Matches[SITE OUT],AV$10),"-"),"-")</f>
        <v>4.2361111111109961E-3</v>
      </c>
      <c r="AY65" s="56">
        <f>IFERROR(IF(COUNTIFS(Matches[TIMEBIN],$B65,Matches[SITE IN],AM$9,Matches[SITE OUT],AY$10)&gt;0,_xlfn.MINIFS(Matches[JOURNEY TIME],Matches[TIMEBIN],$B65,Matches[SITE IN],AM$9,Matches[SITE OUT],AY$10),"-"),"-")</f>
        <v>2.5462962962996549E-4</v>
      </c>
      <c r="AZ65" s="56">
        <f>IFERROR(IF(COUNTIFS(Matches[TIMEBIN],$B65,Matches[SITE IN],AM$9,Matches[SITE OUT],AY$10)&gt;0,AVERAGEIFS(Matches[JOURNEY TIME],Matches[TIMEBIN],$B65,Matches[SITE IN],AM$9,Matches[SITE OUT],AY$10),"-"),"-")</f>
        <v>2.8840663580246839E-2</v>
      </c>
      <c r="BA65" s="59">
        <f>IFERROR(IF(COUNTIFS(Matches[TIMEBIN],$B65,Matches[SITE IN],AM$9,Matches[SITE OUT],AY$10)&gt;0,_xlfn.MAXIFS(Matches[JOURNEY TIME],Matches[TIMEBIN],$B65,Matches[SITE IN],AM$9,Matches[SITE OUT],AY$10),"-"),"-")</f>
        <v>0.16984953703703698</v>
      </c>
      <c r="BB65" s="55">
        <f>IFERROR(IF(COUNTIFS(Matches[TIMEBIN],$B65,Matches[SITE IN],BB$9,Matches[SITE OUT],BB$10)&gt;0,_xlfn.MINIFS(Matches[JOURNEY TIME],Matches[TIMEBIN],$B65,Matches[SITE IN],BB$9,Matches[SITE OUT],BB$10),"-"),"-")</f>
        <v>3.4722222222205446E-4</v>
      </c>
      <c r="BC65" s="56">
        <f>IFERROR(IF(COUNTIFS(Matches[TIMEBIN],$B65,Matches[SITE IN],BB$9,Matches[SITE OUT],BB$10)&gt;0,AVERAGEIFS(Matches[JOURNEY TIME],Matches[TIMEBIN],$B65,Matches[SITE IN],BB$9,Matches[SITE OUT],BB$10),"-"),"-")</f>
        <v>2.9006558641975173E-2</v>
      </c>
      <c r="BD65" s="57">
        <f>IFERROR(IF(COUNTIFS(Matches[TIMEBIN],$B65,Matches[SITE IN],BB$9,Matches[SITE OUT],BB$10)&gt;0,_xlfn.MAXIFS(Matches[JOURNEY TIME],Matches[TIMEBIN],$B65,Matches[SITE IN],BB$9,Matches[SITE OUT],BB$10),"-"),"-")</f>
        <v>0.16550925925925897</v>
      </c>
      <c r="BE65" s="58">
        <f>IFERROR(IF(COUNTIFS(Matches[TIMEBIN],$B65,Matches[SITE IN],BB$9,Matches[SITE OUT],BE$10)&gt;0,_xlfn.MINIFS(Matches[JOURNEY TIME],Matches[TIMEBIN],$B65,Matches[SITE IN],BB$9,Matches[SITE OUT],BE$10),"-"),"-")</f>
        <v>7.8703703703697503E-4</v>
      </c>
      <c r="BF65" s="56">
        <f>IFERROR(IF(COUNTIFS(Matches[TIMEBIN],$B65,Matches[SITE IN],BB$9,Matches[SITE OUT],BE$10)&gt;0,AVERAGEIFS(Matches[JOURNEY TIME],Matches[TIMEBIN],$B65,Matches[SITE IN],BB$9,Matches[SITE OUT],BE$10),"-"),"-")</f>
        <v>2.8317901234566531E-3</v>
      </c>
      <c r="BG65" s="57">
        <f>IFERROR(IF(COUNTIFS(Matches[TIMEBIN],$B65,Matches[SITE IN],BB$9,Matches[SITE OUT],BE$10)&gt;0,_xlfn.MAXIFS(Matches[JOURNEY TIME],Matches[TIMEBIN],$B65,Matches[SITE IN],BB$9,Matches[SITE OUT],BE$10),"-"),"-")</f>
        <v>6.724537037037015E-3</v>
      </c>
      <c r="BH65" s="58">
        <f>IFERROR(IF(COUNTIFS(Matches[TIMEBIN],$B65,Matches[SITE IN],BB$9,Matches[SITE OUT],BH$10)&gt;0,_xlfn.MINIFS(Matches[JOURNEY TIME],Matches[TIMEBIN],$B65,Matches[SITE IN],BB$9,Matches[SITE OUT],BH$10),"-"),"-")</f>
        <v>3.3564814814801558E-4</v>
      </c>
      <c r="BI65" s="56">
        <f>IFERROR(IF(COUNTIFS(Matches[TIMEBIN],$B65,Matches[SITE IN],BB$9,Matches[SITE OUT],BH$10)&gt;0,AVERAGEIFS(Matches[JOURNEY TIME],Matches[TIMEBIN],$B65,Matches[SITE IN],BB$9,Matches[SITE OUT],BH$10),"-"),"-")</f>
        <v>8.2066993464053103E-3</v>
      </c>
      <c r="BJ65" s="57">
        <f>IFERROR(IF(COUNTIFS(Matches[TIMEBIN],$B65,Matches[SITE IN],BB$9,Matches[SITE OUT],BH$10)&gt;0,_xlfn.MAXIFS(Matches[JOURNEY TIME],Matches[TIMEBIN],$B65,Matches[SITE IN],BB$9,Matches[SITE OUT],BH$10),"-"),"-")</f>
        <v>0.12809027777777804</v>
      </c>
      <c r="BK65" s="58">
        <f>IFERROR(IF(COUNTIFS(Matches[TIMEBIN],$B65,Matches[SITE IN],BB$9,Matches[SITE OUT],BK$10)&gt;0,_xlfn.MINIFS(Matches[JOURNEY TIME],Matches[TIMEBIN],$B65,Matches[SITE IN],BB$9,Matches[SITE OUT],BK$10),"-"),"-")</f>
        <v>1.6203703703698835E-4</v>
      </c>
      <c r="BL65" s="56">
        <f>IFERROR(IF(COUNTIFS(Matches[TIMEBIN],$B65,Matches[SITE IN],BB$9,Matches[SITE OUT],BK$10)&gt;0,AVERAGEIFS(Matches[JOURNEY TIME],Matches[TIMEBIN],$B65,Matches[SITE IN],BB$9,Matches[SITE OUT],BK$10),"-"),"-")</f>
        <v>2.6851851851821261E-4</v>
      </c>
      <c r="BM65" s="57">
        <f>IFERROR(IF(COUNTIFS(Matches[TIMEBIN],$B65,Matches[SITE IN],BB$9,Matches[SITE OUT],BK$10)&gt;0,_xlfn.MAXIFS(Matches[JOURNEY TIME],Matches[TIMEBIN],$B65,Matches[SITE IN],BB$9,Matches[SITE OUT],BK$10),"-"),"-")</f>
        <v>3.9351851851798791E-4</v>
      </c>
      <c r="BN65" s="56">
        <f>IFERROR(IF(COUNTIFS(Matches[TIMEBIN],$B65,Matches[SITE IN],BB$9,Matches[SITE OUT],BN$10)&gt;0,_xlfn.MINIFS(Matches[JOURNEY TIME],Matches[TIMEBIN],$B65,Matches[SITE IN],BB$9,Matches[SITE OUT],BN$10),"-"),"-")</f>
        <v>7.2916666666700269E-4</v>
      </c>
      <c r="BO65" s="56">
        <f>IFERROR(IF(COUNTIFS(Matches[TIMEBIN],$B65,Matches[SITE IN],BB$9,Matches[SITE OUT],BN$10)&gt;0,AVERAGEIFS(Matches[JOURNEY TIME],Matches[TIMEBIN],$B65,Matches[SITE IN],BB$9,Matches[SITE OUT],BN$10),"-"),"-")</f>
        <v>1.0807291666666524E-2</v>
      </c>
      <c r="BP65" s="60">
        <f>IFERROR(IF(COUNTIFS(Matches[TIMEBIN],$B65,Matches[SITE IN],BB$9,Matches[SITE OUT],BN$10)&gt;0,_xlfn.MAXIFS(Matches[JOURNEY TIME],Matches[TIMEBIN],$B65,Matches[SITE IN],BB$9,Matches[SITE OUT],BN$10),"-"),"-")</f>
        <v>3.3935185185185013E-2</v>
      </c>
    </row>
    <row r="66" spans="2:68">
      <c r="B66" s="61" t="str">
        <v>19:30 - 19:45</v>
      </c>
      <c r="C66" s="62">
        <f>IFERROR(IF(COUNTIFS(Matches[TIMEBIN],$B66,Matches[SITE IN],C$9,Matches[SITE OUT],C$10)&gt;0,_xlfn.MINIFS(Matches[JOURNEY TIME],Matches[TIMEBIN],$B66,Matches[SITE IN],C$9,Matches[SITE OUT],C$10),"-"),"-")</f>
        <v>3.0092592592600997E-4</v>
      </c>
      <c r="D66" s="63">
        <f>IFERROR(IF(COUNTIFS(Matches[TIMEBIN],$B66,Matches[SITE IN],C$9,Matches[SITE OUT],C$10)&gt;0,AVERAGEIFS(Matches[JOURNEY TIME],Matches[TIMEBIN],$B66,Matches[SITE IN],C$9,Matches[SITE OUT],C$10),"-"),"-")</f>
        <v>2.0140107212475677E-2</v>
      </c>
      <c r="E66" s="64">
        <f>IFERROR(IF(COUNTIFS(Matches[TIMEBIN],$B66,Matches[SITE IN],C$9,Matches[SITE OUT],C$10)&gt;0,_xlfn.MAXIFS(Matches[JOURNEY TIME],Matches[TIMEBIN],$B66,Matches[SITE IN],C$9,Matches[SITE OUT],C$10),"-"),"-")</f>
        <v>0.13694444444444498</v>
      </c>
      <c r="F66" s="65">
        <f>IFERROR(IF(COUNTIFS(Matches[TIMEBIN],$B66,Matches[SITE IN],C$9,Matches[SITE OUT],F$10)&gt;0,_xlfn.MINIFS(Matches[JOURNEY TIME],Matches[TIMEBIN],$B66,Matches[SITE IN],C$9,Matches[SITE OUT],F$10),"-"),"-")</f>
        <v>6.1342592592605882E-4</v>
      </c>
      <c r="G66" s="63">
        <f>IFERROR(IF(COUNTIFS(Matches[TIMEBIN],$B66,Matches[SITE IN],C$9,Matches[SITE OUT],F$10)&gt;0,AVERAGEIFS(Matches[JOURNEY TIME],Matches[TIMEBIN],$B66,Matches[SITE IN],C$9,Matches[SITE OUT],F$10),"-"),"-")</f>
        <v>2.5788580246913596E-2</v>
      </c>
      <c r="H66" s="64">
        <f>IFERROR(IF(COUNTIFS(Matches[TIMEBIN],$B66,Matches[SITE IN],C$9,Matches[SITE OUT],F$10)&gt;0,_xlfn.MAXIFS(Matches[JOURNEY TIME],Matches[TIMEBIN],$B66,Matches[SITE IN],C$9,Matches[SITE OUT],F$10),"-"),"-")</f>
        <v>9.5879629629629926E-2</v>
      </c>
      <c r="I66" s="65" t="str">
        <f>IFERROR(IF(COUNTIFS(Matches[TIMEBIN],$B66,Matches[SITE IN],C$9,Matches[SITE OUT],I$10)&gt;0,_xlfn.MINIFS(Matches[JOURNEY TIME],Matches[TIMEBIN],$B66,Matches[SITE IN],C$9,Matches[SITE OUT],I$10),"-"),"-")</f>
        <v>-</v>
      </c>
      <c r="J66" s="63" t="str">
        <f>IFERROR(IF(COUNTIFS(Matches[TIMEBIN],$B66,Matches[SITE IN],C$9,Matches[SITE OUT],I$10)&gt;0,AVERAGEIFS(Matches[JOURNEY TIME],Matches[TIMEBIN],$B66,Matches[SITE IN],C$9,Matches[SITE OUT],I$10),"-"),"-")</f>
        <v>-</v>
      </c>
      <c r="K66" s="64" t="str">
        <f>IFERROR(IF(COUNTIFS(Matches[TIMEBIN],$B66,Matches[SITE IN],C$9,Matches[SITE OUT],I$10)&gt;0,_xlfn.MAXIFS(Matches[JOURNEY TIME],Matches[TIMEBIN],$B66,Matches[SITE IN],C$9,Matches[SITE OUT],I$10),"-"),"-")</f>
        <v>-</v>
      </c>
      <c r="L66" s="65">
        <f>IFERROR(IF(COUNTIFS(Matches[TIMEBIN],$B66,Matches[SITE IN],C$9,Matches[SITE OUT],L$10)&gt;0,_xlfn.MINIFS(Matches[JOURNEY TIME],Matches[TIMEBIN],$B66,Matches[SITE IN],C$9,Matches[SITE OUT],L$10),"-"),"-")</f>
        <v>1.2731481481498275E-4</v>
      </c>
      <c r="M66" s="63">
        <f>IFERROR(IF(COUNTIFS(Matches[TIMEBIN],$B66,Matches[SITE IN],C$9,Matches[SITE OUT],L$10)&gt;0,AVERAGEIFS(Matches[JOURNEY TIME],Matches[TIMEBIN],$B66,Matches[SITE IN],C$9,Matches[SITE OUT],L$10),"-"),"-")</f>
        <v>1.416956018518511E-2</v>
      </c>
      <c r="N66" s="64">
        <f>IFERROR(IF(COUNTIFS(Matches[TIMEBIN],$B66,Matches[SITE IN],C$9,Matches[SITE OUT],L$10)&gt;0,_xlfn.MAXIFS(Matches[JOURNEY TIME],Matches[TIMEBIN],$B66,Matches[SITE IN],C$9,Matches[SITE OUT],L$10),"-"),"-")</f>
        <v>0.14098379629629598</v>
      </c>
      <c r="O66" s="65">
        <f>IFERROR(IF(COUNTIFS(Matches[TIMEBIN],$B66,Matches[SITE IN],C$9,Matches[SITE OUT],O$10)&gt;0,_xlfn.MINIFS(Matches[JOURNEY TIME],Matches[TIMEBIN],$B66,Matches[SITE IN],C$9,Matches[SITE OUT],O$10),"-"),"-")</f>
        <v>9.2592592592599665E-4</v>
      </c>
      <c r="P66" s="63">
        <f>IFERROR(IF(COUNTIFS(Matches[TIMEBIN],$B66,Matches[SITE IN],C$9,Matches[SITE OUT],O$10)&gt;0,AVERAGEIFS(Matches[JOURNEY TIME],Matches[TIMEBIN],$B66,Matches[SITE IN],C$9,Matches[SITE OUT],O$10),"-"),"-")</f>
        <v>4.0532407407410046E-3</v>
      </c>
      <c r="Q66" s="64">
        <f>IFERROR(IF(COUNTIFS(Matches[TIMEBIN],$B66,Matches[SITE IN],C$9,Matches[SITE OUT],O$10)&gt;0,_xlfn.MAXIFS(Matches[JOURNEY TIME],Matches[TIMEBIN],$B66,Matches[SITE IN],C$9,Matches[SITE OUT],O$10),"-"),"-")</f>
        <v>1.3148148148149019E-2</v>
      </c>
      <c r="R66" s="65">
        <f>IFERROR(IF(COUNTIFS(Matches[TIMEBIN],$B66,Matches[SITE IN],C$9,Matches[SITE OUT],R$10)&gt;0,_xlfn.MINIFS(Matches[JOURNEY TIME],Matches[TIMEBIN],$B66,Matches[SITE IN],C$9,Matches[SITE OUT],R$10),"-"),"-")</f>
        <v>1.3425925925930615E-3</v>
      </c>
      <c r="S66" s="63">
        <f>IFERROR(IF(COUNTIFS(Matches[TIMEBIN],$B66,Matches[SITE IN],C$9,Matches[SITE OUT],R$10)&gt;0,AVERAGEIFS(Matches[JOURNEY TIME],Matches[TIMEBIN],$B66,Matches[SITE IN],C$9,Matches[SITE OUT],R$10),"-"),"-")</f>
        <v>8.8026094276095548E-3</v>
      </c>
      <c r="T66" s="66">
        <f>IFERROR(IF(COUNTIFS(Matches[TIMEBIN],$B66,Matches[SITE IN],C$9,Matches[SITE OUT],R$10)&gt;0,_xlfn.MAXIFS(Matches[JOURNEY TIME],Matches[TIMEBIN],$B66,Matches[SITE IN],C$9,Matches[SITE OUT],R$10),"-"),"-")</f>
        <v>6.5578703703704E-2</v>
      </c>
      <c r="U66" s="62" t="str">
        <f>IFERROR(IF(COUNTIFS(Matches[TIMEBIN],$B66,Matches[SITE IN],U$9,Matches[SITE OUT],U$10)&gt;0,_xlfn.MINIFS(Matches[JOURNEY TIME],Matches[TIMEBIN],$B66,Matches[SITE IN],U$9,Matches[SITE OUT],U$10),"-"),"-")</f>
        <v>-</v>
      </c>
      <c r="V66" s="63" t="str">
        <f>IFERROR(IF(COUNTIFS(Matches[TIMEBIN],$B66,Matches[SITE IN],U$9,Matches[SITE OUT],U$10)&gt;0,AVERAGEIFS(Matches[JOURNEY TIME],Matches[TIMEBIN],$B66,Matches[SITE IN],U$9,Matches[SITE OUT],U$10),"-"),"-")</f>
        <v>-</v>
      </c>
      <c r="W66" s="66" t="str">
        <f>IFERROR(IF(COUNTIFS(Matches[TIMEBIN],$B66,Matches[SITE IN],U$9,Matches[SITE OUT],U$10)&gt;0,_xlfn.MAXIFS(Matches[JOURNEY TIME],Matches[TIMEBIN],$B66,Matches[SITE IN],U$9,Matches[SITE OUT],U$10),"-"),"-")</f>
        <v>-</v>
      </c>
      <c r="X66" s="62">
        <f>IFERROR(IF(COUNTIFS(Matches[TIMEBIN],$B66,Matches[SITE IN],X$9,Matches[SITE OUT],X$10)&gt;0,_xlfn.MINIFS(Matches[JOURNEY TIME],Matches[TIMEBIN],$B66,Matches[SITE IN],X$9,Matches[SITE OUT],X$10),"-"),"-")</f>
        <v>4.930555555554994E-3</v>
      </c>
      <c r="Y66" s="63">
        <f>IFERROR(IF(COUNTIFS(Matches[TIMEBIN],$B66,Matches[SITE IN],X$9,Matches[SITE OUT],X$10)&gt;0,AVERAGEIFS(Matches[JOURNEY TIME],Matches[TIMEBIN],$B66,Matches[SITE IN],X$9,Matches[SITE OUT],X$10),"-"),"-")</f>
        <v>4.930555555554994E-3</v>
      </c>
      <c r="Z66" s="64">
        <f>IFERROR(IF(COUNTIFS(Matches[TIMEBIN],$B66,Matches[SITE IN],X$9,Matches[SITE OUT],X$10)&gt;0,_xlfn.MAXIFS(Matches[JOURNEY TIME],Matches[TIMEBIN],$B66,Matches[SITE IN],X$9,Matches[SITE OUT],X$10),"-"),"-")</f>
        <v>4.930555555554994E-3</v>
      </c>
      <c r="AA66" s="65">
        <f>IFERROR(IF(COUNTIFS(Matches[TIMEBIN],$B66,Matches[SITE IN],X$9,Matches[SITE OUT],AA$10)&gt;0,_xlfn.MINIFS(Matches[JOURNEY TIME],Matches[TIMEBIN],$B66,Matches[SITE IN],X$9,Matches[SITE OUT],AA$10),"-"),"-")</f>
        <v>1.1342592592590295E-3</v>
      </c>
      <c r="AB66" s="63">
        <f>IFERROR(IF(COUNTIFS(Matches[TIMEBIN],$B66,Matches[SITE IN],X$9,Matches[SITE OUT],AA$10)&gt;0,AVERAGEIFS(Matches[JOURNEY TIME],Matches[TIMEBIN],$B66,Matches[SITE IN],X$9,Matches[SITE OUT],AA$10),"-"),"-")</f>
        <v>7.9317129629629779E-2</v>
      </c>
      <c r="AC66" s="64">
        <f>IFERROR(IF(COUNTIFS(Matches[TIMEBIN],$B66,Matches[SITE IN],X$9,Matches[SITE OUT],AA$10)&gt;0,_xlfn.MAXIFS(Matches[JOURNEY TIME],Matches[TIMEBIN],$B66,Matches[SITE IN],X$9,Matches[SITE OUT],AA$10),"-"),"-")</f>
        <v>0.16609953703703706</v>
      </c>
      <c r="AD66" s="65" t="str">
        <f>IFERROR(IF(COUNTIFS(Matches[TIMEBIN],$B66,Matches[SITE IN],X$9,Matches[SITE OUT],AD$10)&gt;0,_xlfn.MINIFS(Matches[JOURNEY TIME],Matches[TIMEBIN],$B66,Matches[SITE IN],X$9,Matches[SITE OUT],AD$10),"-"),"-")</f>
        <v>-</v>
      </c>
      <c r="AE66" s="63" t="str">
        <f>IFERROR(IF(COUNTIFS(Matches[TIMEBIN],$B66,Matches[SITE IN],X$9,Matches[SITE OUT],AD$10)&gt;0,AVERAGEIFS(Matches[JOURNEY TIME],Matches[TIMEBIN],$B66,Matches[SITE IN],X$9,Matches[SITE OUT],AD$10),"-"),"-")</f>
        <v>-</v>
      </c>
      <c r="AF66" s="64" t="str">
        <f>IFERROR(IF(COUNTIFS(Matches[TIMEBIN],$B66,Matches[SITE IN],X$9,Matches[SITE OUT],AD$10)&gt;0,_xlfn.MAXIFS(Matches[JOURNEY TIME],Matches[TIMEBIN],$B66,Matches[SITE IN],X$9,Matches[SITE OUT],AD$10),"-"),"-")</f>
        <v>-</v>
      </c>
      <c r="AG66" s="65">
        <f>IFERROR(IF(COUNTIFS(Matches[TIMEBIN],$B66,Matches[SITE IN],X$9,Matches[SITE OUT],AG$10)&gt;0,_xlfn.MINIFS(Matches[JOURNEY TIME],Matches[TIMEBIN],$B66,Matches[SITE IN],X$9,Matches[SITE OUT],AG$10),"-"),"-")</f>
        <v>5.5555555555497627E-4</v>
      </c>
      <c r="AH66" s="63">
        <f>IFERROR(IF(COUNTIFS(Matches[TIMEBIN],$B66,Matches[SITE IN],X$9,Matches[SITE OUT],AG$10)&gt;0,AVERAGEIFS(Matches[JOURNEY TIME],Matches[TIMEBIN],$B66,Matches[SITE IN],X$9,Matches[SITE OUT],AG$10),"-"),"-")</f>
        <v>4.1336805555555467E-2</v>
      </c>
      <c r="AI66" s="64">
        <f>IFERROR(IF(COUNTIFS(Matches[TIMEBIN],$B66,Matches[SITE IN],X$9,Matches[SITE OUT],AG$10)&gt;0,_xlfn.MAXIFS(Matches[JOURNEY TIME],Matches[TIMEBIN],$B66,Matches[SITE IN],X$9,Matches[SITE OUT],AG$10),"-"),"-")</f>
        <v>8.2118055555555958E-2</v>
      </c>
      <c r="AJ66" s="63" t="str">
        <f>IFERROR(IF(COUNTIFS(Matches[TIMEBIN],$B66,Matches[SITE IN],X$9,Matches[SITE OUT],AJ$10)&gt;0,_xlfn.MINIFS(Matches[JOURNEY TIME],Matches[TIMEBIN],$B66,Matches[SITE IN],X$9,Matches[SITE OUT],AJ$10),"-"),"-")</f>
        <v>-</v>
      </c>
      <c r="AK66" s="63" t="str">
        <f>IFERROR(IF(COUNTIFS(Matches[TIMEBIN],$B66,Matches[SITE IN],X$9,Matches[SITE OUT],AJ$10)&gt;0,AVERAGEIFS(Matches[JOURNEY TIME],Matches[TIMEBIN],$B66,Matches[SITE IN],X$9,Matches[SITE OUT],AJ$10),"-"),"-")</f>
        <v>-</v>
      </c>
      <c r="AL66" s="66" t="str">
        <f>IFERROR(IF(COUNTIFS(Matches[TIMEBIN],$B66,Matches[SITE IN],X$9,Matches[SITE OUT],AJ$10)&gt;0,_xlfn.MAXIFS(Matches[JOURNEY TIME],Matches[TIMEBIN],$B66,Matches[SITE IN],X$9,Matches[SITE OUT],AJ$10),"-"),"-")</f>
        <v>-</v>
      </c>
      <c r="AM66" s="62">
        <f>IFERROR(IF(COUNTIFS(Matches[TIMEBIN],$B66,Matches[SITE IN],AM$9,Matches[SITE OUT],AM$10)&gt;0,_xlfn.MINIFS(Matches[JOURNEY TIME],Matches[TIMEBIN],$B66,Matches[SITE IN],AM$9,Matches[SITE OUT],AM$10),"-"),"-")</f>
        <v>2.0486111111109873E-3</v>
      </c>
      <c r="AN66" s="63">
        <f>IFERROR(IF(COUNTIFS(Matches[TIMEBIN],$B66,Matches[SITE IN],AM$9,Matches[SITE OUT],AM$10)&gt;0,AVERAGEIFS(Matches[JOURNEY TIME],Matches[TIMEBIN],$B66,Matches[SITE IN],AM$9,Matches[SITE OUT],AM$10),"-"),"-")</f>
        <v>6.9984567901234973E-2</v>
      </c>
      <c r="AO66" s="64">
        <f>IFERROR(IF(COUNTIFS(Matches[TIMEBIN],$B66,Matches[SITE IN],AM$9,Matches[SITE OUT],AM$10)&gt;0,_xlfn.MAXIFS(Matches[JOURNEY TIME],Matches[TIMEBIN],$B66,Matches[SITE IN],AM$9,Matches[SITE OUT],AM$10),"-"),"-")</f>
        <v>0.13597222222222294</v>
      </c>
      <c r="AP66" s="65">
        <f>IFERROR(IF(COUNTIFS(Matches[TIMEBIN],$B66,Matches[SITE IN],AM$9,Matches[SITE OUT],AP$10)&gt;0,_xlfn.MINIFS(Matches[JOURNEY TIME],Matches[TIMEBIN],$B66,Matches[SITE IN],AM$9,Matches[SITE OUT],AP$10),"-"),"-")</f>
        <v>1.2893518518517944E-2</v>
      </c>
      <c r="AQ66" s="63">
        <f>IFERROR(IF(COUNTIFS(Matches[TIMEBIN],$B66,Matches[SITE IN],AM$9,Matches[SITE OUT],AP$10)&gt;0,AVERAGEIFS(Matches[JOURNEY TIME],Matches[TIMEBIN],$B66,Matches[SITE IN],AM$9,Matches[SITE OUT],AP$10),"-"),"-")</f>
        <v>6.5945216049382346E-2</v>
      </c>
      <c r="AR66" s="64">
        <f>IFERROR(IF(COUNTIFS(Matches[TIMEBIN],$B66,Matches[SITE IN],AM$9,Matches[SITE OUT],AP$10)&gt;0,_xlfn.MAXIFS(Matches[JOURNEY TIME],Matches[TIMEBIN],$B66,Matches[SITE IN],AM$9,Matches[SITE OUT],AP$10),"-"),"-")</f>
        <v>0.14574074074074106</v>
      </c>
      <c r="AS66" s="65">
        <f>IFERROR(IF(COUNTIFS(Matches[TIMEBIN],$B66,Matches[SITE IN],AM$9,Matches[SITE OUT],AS$10)&gt;0,_xlfn.MINIFS(Matches[JOURNEY TIME],Matches[TIMEBIN],$B66,Matches[SITE IN],AM$9,Matches[SITE OUT],AS$10),"-"),"-")</f>
        <v>3.8194444444394904E-4</v>
      </c>
      <c r="AT66" s="63">
        <f>IFERROR(IF(COUNTIFS(Matches[TIMEBIN],$B66,Matches[SITE IN],AM$9,Matches[SITE OUT],AS$10)&gt;0,AVERAGEIFS(Matches[JOURNEY TIME],Matches[TIMEBIN],$B66,Matches[SITE IN],AM$9,Matches[SITE OUT],AS$10),"-"),"-")</f>
        <v>9.3084490740739656E-3</v>
      </c>
      <c r="AU66" s="64">
        <f>IFERROR(IF(COUNTIFS(Matches[TIMEBIN],$B66,Matches[SITE IN],AM$9,Matches[SITE OUT],AS$10)&gt;0,_xlfn.MAXIFS(Matches[JOURNEY TIME],Matches[TIMEBIN],$B66,Matches[SITE IN],AM$9,Matches[SITE OUT],AS$10),"-"),"-")</f>
        <v>3.5347222222221975E-2</v>
      </c>
      <c r="AV66" s="65" t="str">
        <f>IFERROR(IF(COUNTIFS(Matches[TIMEBIN],$B66,Matches[SITE IN],AM$9,Matches[SITE OUT],AV$10)&gt;0,_xlfn.MINIFS(Matches[JOURNEY TIME],Matches[TIMEBIN],$B66,Matches[SITE IN],AM$9,Matches[SITE OUT],AV$10),"-"),"-")</f>
        <v>-</v>
      </c>
      <c r="AW66" s="63" t="str">
        <f>IFERROR(IF(COUNTIFS(Matches[TIMEBIN],$B66,Matches[SITE IN],AM$9,Matches[SITE OUT],AV$10)&gt;0,AVERAGEIFS(Matches[JOURNEY TIME],Matches[TIMEBIN],$B66,Matches[SITE IN],AM$9,Matches[SITE OUT],AV$10),"-"),"-")</f>
        <v>-</v>
      </c>
      <c r="AX66" s="64" t="str">
        <f>IFERROR(IF(COUNTIFS(Matches[TIMEBIN],$B66,Matches[SITE IN],AM$9,Matches[SITE OUT],AV$10)&gt;0,_xlfn.MAXIFS(Matches[JOURNEY TIME],Matches[TIMEBIN],$B66,Matches[SITE IN],AM$9,Matches[SITE OUT],AV$10),"-"),"-")</f>
        <v>-</v>
      </c>
      <c r="AY66" s="63">
        <f>IFERROR(IF(COUNTIFS(Matches[TIMEBIN],$B66,Matches[SITE IN],AM$9,Matches[SITE OUT],AY$10)&gt;0,_xlfn.MINIFS(Matches[JOURNEY TIME],Matches[TIMEBIN],$B66,Matches[SITE IN],AM$9,Matches[SITE OUT],AY$10),"-"),"-")</f>
        <v>3.1249999999993783E-4</v>
      </c>
      <c r="AZ66" s="63">
        <f>IFERROR(IF(COUNTIFS(Matches[TIMEBIN],$B66,Matches[SITE IN],AM$9,Matches[SITE OUT],AY$10)&gt;0,AVERAGEIFS(Matches[JOURNEY TIME],Matches[TIMEBIN],$B66,Matches[SITE IN],AM$9,Matches[SITE OUT],AY$10),"-"),"-")</f>
        <v>5.0225694444444323E-2</v>
      </c>
      <c r="BA66" s="66">
        <f>IFERROR(IF(COUNTIFS(Matches[TIMEBIN],$B66,Matches[SITE IN],AM$9,Matches[SITE OUT],AY$10)&gt;0,_xlfn.MAXIFS(Matches[JOURNEY TIME],Matches[TIMEBIN],$B66,Matches[SITE IN],AM$9,Matches[SITE OUT],AY$10),"-"),"-")</f>
        <v>0.14754629629629601</v>
      </c>
      <c r="BB66" s="62">
        <f>IFERROR(IF(COUNTIFS(Matches[TIMEBIN],$B66,Matches[SITE IN],BB$9,Matches[SITE OUT],BB$10)&gt;0,_xlfn.MINIFS(Matches[JOURNEY TIME],Matches[TIMEBIN],$B66,Matches[SITE IN],BB$9,Matches[SITE OUT],BB$10),"-"),"-")</f>
        <v>8.3333333333401871E-4</v>
      </c>
      <c r="BC66" s="63">
        <f>IFERROR(IF(COUNTIFS(Matches[TIMEBIN],$B66,Matches[SITE IN],BB$9,Matches[SITE OUT],BB$10)&gt;0,AVERAGEIFS(Matches[JOURNEY TIME],Matches[TIMEBIN],$B66,Matches[SITE IN],BB$9,Matches[SITE OUT],BB$10),"-"),"-")</f>
        <v>2.3350694444442821E-3</v>
      </c>
      <c r="BD66" s="64">
        <f>IFERROR(IF(COUNTIFS(Matches[TIMEBIN],$B66,Matches[SITE IN],BB$9,Matches[SITE OUT],BB$10)&gt;0,_xlfn.MAXIFS(Matches[JOURNEY TIME],Matches[TIMEBIN],$B66,Matches[SITE IN],BB$9,Matches[SITE OUT],BB$10),"-"),"-")</f>
        <v>5.6828703703699635E-3</v>
      </c>
      <c r="BE66" s="65">
        <f>IFERROR(IF(COUNTIFS(Matches[TIMEBIN],$B66,Matches[SITE IN],BB$9,Matches[SITE OUT],BE$10)&gt;0,_xlfn.MINIFS(Matches[JOURNEY TIME],Matches[TIMEBIN],$B66,Matches[SITE IN],BB$9,Matches[SITE OUT],BE$10),"-"),"-")</f>
        <v>1.9675925925899396E-4</v>
      </c>
      <c r="BF66" s="63">
        <f>IFERROR(IF(COUNTIFS(Matches[TIMEBIN],$B66,Matches[SITE IN],BB$9,Matches[SITE OUT],BE$10)&gt;0,AVERAGEIFS(Matches[JOURNEY TIME],Matches[TIMEBIN],$B66,Matches[SITE IN],BB$9,Matches[SITE OUT],BE$10),"-"),"-")</f>
        <v>1.025132275132282E-3</v>
      </c>
      <c r="BG66" s="64">
        <f>IFERROR(IF(COUNTIFS(Matches[TIMEBIN],$B66,Matches[SITE IN],BB$9,Matches[SITE OUT],BE$10)&gt;0,_xlfn.MAXIFS(Matches[JOURNEY TIME],Matches[TIMEBIN],$B66,Matches[SITE IN],BB$9,Matches[SITE OUT],BE$10),"-"),"-")</f>
        <v>2.7662037037030629E-3</v>
      </c>
      <c r="BH66" s="65">
        <f>IFERROR(IF(COUNTIFS(Matches[TIMEBIN],$B66,Matches[SITE IN],BB$9,Matches[SITE OUT],BH$10)&gt;0,_xlfn.MINIFS(Matches[JOURNEY TIME],Matches[TIMEBIN],$B66,Matches[SITE IN],BB$9,Matches[SITE OUT],BH$10),"-"),"-")</f>
        <v>4.2824074074099272E-4</v>
      </c>
      <c r="BI66" s="63">
        <f>IFERROR(IF(COUNTIFS(Matches[TIMEBIN],$B66,Matches[SITE IN],BB$9,Matches[SITE OUT],BH$10)&gt;0,AVERAGEIFS(Matches[JOURNEY TIME],Matches[TIMEBIN],$B66,Matches[SITE IN],BB$9,Matches[SITE OUT],BH$10),"-"),"-")</f>
        <v>9.5486111111126037E-4</v>
      </c>
      <c r="BJ66" s="64">
        <f>IFERROR(IF(COUNTIFS(Matches[TIMEBIN],$B66,Matches[SITE IN],BB$9,Matches[SITE OUT],BH$10)&gt;0,_xlfn.MAXIFS(Matches[JOURNEY TIME],Matches[TIMEBIN],$B66,Matches[SITE IN],BB$9,Matches[SITE OUT],BH$10),"-"),"-")</f>
        <v>2.3958333333340409E-3</v>
      </c>
      <c r="BK66" s="65">
        <f>IFERROR(IF(COUNTIFS(Matches[TIMEBIN],$B66,Matches[SITE IN],BB$9,Matches[SITE OUT],BK$10)&gt;0,_xlfn.MINIFS(Matches[JOURNEY TIME],Matches[TIMEBIN],$B66,Matches[SITE IN],BB$9,Matches[SITE OUT],BK$10),"-"),"-")</f>
        <v>4.2824074073999352E-4</v>
      </c>
      <c r="BL66" s="63">
        <f>IFERROR(IF(COUNTIFS(Matches[TIMEBIN],$B66,Matches[SITE IN],BB$9,Matches[SITE OUT],BK$10)&gt;0,AVERAGEIFS(Matches[JOURNEY TIME],Matches[TIMEBIN],$B66,Matches[SITE IN],BB$9,Matches[SITE OUT],BK$10),"-"),"-")</f>
        <v>4.2824074073999352E-4</v>
      </c>
      <c r="BM66" s="64">
        <f>IFERROR(IF(COUNTIFS(Matches[TIMEBIN],$B66,Matches[SITE IN],BB$9,Matches[SITE OUT],BK$10)&gt;0,_xlfn.MAXIFS(Matches[JOURNEY TIME],Matches[TIMEBIN],$B66,Matches[SITE IN],BB$9,Matches[SITE OUT],BK$10),"-"),"-")</f>
        <v>4.2824074073999352E-4</v>
      </c>
      <c r="BN66" s="63">
        <f>IFERROR(IF(COUNTIFS(Matches[TIMEBIN],$B66,Matches[SITE IN],BB$9,Matches[SITE OUT],BN$10)&gt;0,_xlfn.MINIFS(Matches[JOURNEY TIME],Matches[TIMEBIN],$B66,Matches[SITE IN],BB$9,Matches[SITE OUT],BN$10),"-"),"-")</f>
        <v>1.6435185185189605E-3</v>
      </c>
      <c r="BO66" s="63">
        <f>IFERROR(IF(COUNTIFS(Matches[TIMEBIN],$B66,Matches[SITE IN],BB$9,Matches[SITE OUT],BN$10)&gt;0,AVERAGEIFS(Matches[JOURNEY TIME],Matches[TIMEBIN],$B66,Matches[SITE IN],BB$9,Matches[SITE OUT],BN$10),"-"),"-")</f>
        <v>6.0734953703704686E-3</v>
      </c>
      <c r="BP66" s="67">
        <f>IFERROR(IF(COUNTIFS(Matches[TIMEBIN],$B66,Matches[SITE IN],BB$9,Matches[SITE OUT],BN$10)&gt;0,_xlfn.MAXIFS(Matches[JOURNEY TIME],Matches[TIMEBIN],$B66,Matches[SITE IN],BB$9,Matches[SITE OUT],BN$10),"-"),"-")</f>
        <v>1.8657407407407955E-2</v>
      </c>
    </row>
    <row r="67" spans="2:68">
      <c r="B67" s="54" t="str">
        <v>19:45 - 20:00</v>
      </c>
      <c r="C67" s="55">
        <f>IFERROR(IF(COUNTIFS(Matches[TIMEBIN],$B67,Matches[SITE IN],C$9,Matches[SITE OUT],C$10)&gt;0,_xlfn.MINIFS(Matches[JOURNEY TIME],Matches[TIMEBIN],$B67,Matches[SITE IN],C$9,Matches[SITE OUT],C$10),"-"),"-")</f>
        <v>2.4305555555603764E-4</v>
      </c>
      <c r="D67" s="56">
        <f>IFERROR(IF(COUNTIFS(Matches[TIMEBIN],$B67,Matches[SITE IN],C$9,Matches[SITE OUT],C$10)&gt;0,AVERAGEIFS(Matches[JOURNEY TIME],Matches[TIMEBIN],$B67,Matches[SITE IN],C$9,Matches[SITE OUT],C$10),"-"),"-")</f>
        <v>2.022858796296309E-2</v>
      </c>
      <c r="E67" s="57">
        <f>IFERROR(IF(COUNTIFS(Matches[TIMEBIN],$B67,Matches[SITE IN],C$9,Matches[SITE OUT],C$10)&gt;0,_xlfn.MAXIFS(Matches[JOURNEY TIME],Matches[TIMEBIN],$B67,Matches[SITE IN],C$9,Matches[SITE OUT],C$10),"-"),"-")</f>
        <v>0.14783564814814798</v>
      </c>
      <c r="F67" s="58">
        <f>IFERROR(IF(COUNTIFS(Matches[TIMEBIN],$B67,Matches[SITE IN],C$9,Matches[SITE OUT],F$10)&gt;0,_xlfn.MINIFS(Matches[JOURNEY TIME],Matches[TIMEBIN],$B67,Matches[SITE IN],C$9,Matches[SITE OUT],F$10),"-"),"-")</f>
        <v>6.7129629629691934E-4</v>
      </c>
      <c r="G67" s="56">
        <f>IFERROR(IF(COUNTIFS(Matches[TIMEBIN],$B67,Matches[SITE IN],C$9,Matches[SITE OUT],F$10)&gt;0,AVERAGEIFS(Matches[JOURNEY TIME],Matches[TIMEBIN],$B67,Matches[SITE IN],C$9,Matches[SITE OUT],F$10),"-"),"-")</f>
        <v>4.2423190235690272E-2</v>
      </c>
      <c r="H67" s="57">
        <f>IFERROR(IF(COUNTIFS(Matches[TIMEBIN],$B67,Matches[SITE IN],C$9,Matches[SITE OUT],F$10)&gt;0,_xlfn.MAXIFS(Matches[JOURNEY TIME],Matches[TIMEBIN],$B67,Matches[SITE IN],C$9,Matches[SITE OUT],F$10),"-"),"-")</f>
        <v>0.12021990740740796</v>
      </c>
      <c r="I67" s="58" t="str">
        <f>IFERROR(IF(COUNTIFS(Matches[TIMEBIN],$B67,Matches[SITE IN],C$9,Matches[SITE OUT],I$10)&gt;0,_xlfn.MINIFS(Matches[JOURNEY TIME],Matches[TIMEBIN],$B67,Matches[SITE IN],C$9,Matches[SITE OUT],I$10),"-"),"-")</f>
        <v>-</v>
      </c>
      <c r="J67" s="56" t="str">
        <f>IFERROR(IF(COUNTIFS(Matches[TIMEBIN],$B67,Matches[SITE IN],C$9,Matches[SITE OUT],I$10)&gt;0,AVERAGEIFS(Matches[JOURNEY TIME],Matches[TIMEBIN],$B67,Matches[SITE IN],C$9,Matches[SITE OUT],I$10),"-"),"-")</f>
        <v>-</v>
      </c>
      <c r="K67" s="57" t="str">
        <f>IFERROR(IF(COUNTIFS(Matches[TIMEBIN],$B67,Matches[SITE IN],C$9,Matches[SITE OUT],I$10)&gt;0,_xlfn.MAXIFS(Matches[JOURNEY TIME],Matches[TIMEBIN],$B67,Matches[SITE IN],C$9,Matches[SITE OUT],I$10),"-"),"-")</f>
        <v>-</v>
      </c>
      <c r="L67" s="58">
        <f>IFERROR(IF(COUNTIFS(Matches[TIMEBIN],$B67,Matches[SITE IN],C$9,Matches[SITE OUT],L$10)&gt;0,_xlfn.MINIFS(Matches[JOURNEY TIME],Matches[TIMEBIN],$B67,Matches[SITE IN],C$9,Matches[SITE OUT],L$10),"-"),"-")</f>
        <v>8.2175925925997984E-4</v>
      </c>
      <c r="M67" s="56">
        <f>IFERROR(IF(COUNTIFS(Matches[TIMEBIN],$B67,Matches[SITE IN],C$9,Matches[SITE OUT],L$10)&gt;0,AVERAGEIFS(Matches[JOURNEY TIME],Matches[TIMEBIN],$B67,Matches[SITE IN],C$9,Matches[SITE OUT],L$10),"-"),"-")</f>
        <v>1.4612268518519878E-3</v>
      </c>
      <c r="N67" s="57">
        <f>IFERROR(IF(COUNTIFS(Matches[TIMEBIN],$B67,Matches[SITE IN],C$9,Matches[SITE OUT],L$10)&gt;0,_xlfn.MAXIFS(Matches[JOURNEY TIME],Matches[TIMEBIN],$B67,Matches[SITE IN],C$9,Matches[SITE OUT],L$10),"-"),"-")</f>
        <v>3.1828703703710159E-3</v>
      </c>
      <c r="O67" s="58">
        <f>IFERROR(IF(COUNTIFS(Matches[TIMEBIN],$B67,Matches[SITE IN],C$9,Matches[SITE OUT],O$10)&gt;0,_xlfn.MINIFS(Matches[JOURNEY TIME],Matches[TIMEBIN],$B67,Matches[SITE IN],C$9,Matches[SITE OUT],O$10),"-"),"-")</f>
        <v>1.2384259259260455E-3</v>
      </c>
      <c r="P67" s="56">
        <f>IFERROR(IF(COUNTIFS(Matches[TIMEBIN],$B67,Matches[SITE IN],C$9,Matches[SITE OUT],O$10)&gt;0,AVERAGEIFS(Matches[JOURNEY TIME],Matches[TIMEBIN],$B67,Matches[SITE IN],C$9,Matches[SITE OUT],O$10),"-"),"-")</f>
        <v>2.220196759259252E-2</v>
      </c>
      <c r="Q67" s="57">
        <f>IFERROR(IF(COUNTIFS(Matches[TIMEBIN],$B67,Matches[SITE IN],C$9,Matches[SITE OUT],O$10)&gt;0,_xlfn.MAXIFS(Matches[JOURNEY TIME],Matches[TIMEBIN],$B67,Matches[SITE IN],C$9,Matches[SITE OUT],O$10),"-"),"-")</f>
        <v>8.2118055555556069E-2</v>
      </c>
      <c r="R67" s="58">
        <f>IFERROR(IF(COUNTIFS(Matches[TIMEBIN],$B67,Matches[SITE IN],C$9,Matches[SITE OUT],R$10)&gt;0,_xlfn.MINIFS(Matches[JOURNEY TIME],Matches[TIMEBIN],$B67,Matches[SITE IN],C$9,Matches[SITE OUT],R$10),"-"),"-")</f>
        <v>1.469907407406934E-3</v>
      </c>
      <c r="S67" s="56">
        <f>IFERROR(IF(COUNTIFS(Matches[TIMEBIN],$B67,Matches[SITE IN],C$9,Matches[SITE OUT],R$10)&gt;0,AVERAGEIFS(Matches[JOURNEY TIME],Matches[TIMEBIN],$B67,Matches[SITE IN],C$9,Matches[SITE OUT],R$10),"-"),"-")</f>
        <v>3.3333333333330217E-3</v>
      </c>
      <c r="T67" s="59">
        <f>IFERROR(IF(COUNTIFS(Matches[TIMEBIN],$B67,Matches[SITE IN],C$9,Matches[SITE OUT],R$10)&gt;0,_xlfn.MAXIFS(Matches[JOURNEY TIME],Matches[TIMEBIN],$B67,Matches[SITE IN],C$9,Matches[SITE OUT],R$10),"-"),"-")</f>
        <v>8.8541666666660523E-3</v>
      </c>
      <c r="U67" s="55" t="str">
        <f>IFERROR(IF(COUNTIFS(Matches[TIMEBIN],$B67,Matches[SITE IN],U$9,Matches[SITE OUT],U$10)&gt;0,_xlfn.MINIFS(Matches[JOURNEY TIME],Matches[TIMEBIN],$B67,Matches[SITE IN],U$9,Matches[SITE OUT],U$10),"-"),"-")</f>
        <v>-</v>
      </c>
      <c r="V67" s="56" t="str">
        <f>IFERROR(IF(COUNTIFS(Matches[TIMEBIN],$B67,Matches[SITE IN],U$9,Matches[SITE OUT],U$10)&gt;0,AVERAGEIFS(Matches[JOURNEY TIME],Matches[TIMEBIN],$B67,Matches[SITE IN],U$9,Matches[SITE OUT],U$10),"-"),"-")</f>
        <v>-</v>
      </c>
      <c r="W67" s="59" t="str">
        <f>IFERROR(IF(COUNTIFS(Matches[TIMEBIN],$B67,Matches[SITE IN],U$9,Matches[SITE OUT],U$10)&gt;0,_xlfn.MAXIFS(Matches[JOURNEY TIME],Matches[TIMEBIN],$B67,Matches[SITE IN],U$9,Matches[SITE OUT],U$10),"-"),"-")</f>
        <v>-</v>
      </c>
      <c r="X67" s="55">
        <f>IFERROR(IF(COUNTIFS(Matches[TIMEBIN],$B67,Matches[SITE IN],X$9,Matches[SITE OUT],X$10)&gt;0,_xlfn.MINIFS(Matches[JOURNEY TIME],Matches[TIMEBIN],$B67,Matches[SITE IN],X$9,Matches[SITE OUT],X$10),"-"),"-")</f>
        <v>8.3252314814814987E-2</v>
      </c>
      <c r="Y67" s="56">
        <f>IFERROR(IF(COUNTIFS(Matches[TIMEBIN],$B67,Matches[SITE IN],X$9,Matches[SITE OUT],X$10)&gt;0,AVERAGEIFS(Matches[JOURNEY TIME],Matches[TIMEBIN],$B67,Matches[SITE IN],X$9,Matches[SITE OUT],X$10),"-"),"-")</f>
        <v>8.3252314814814987E-2</v>
      </c>
      <c r="Z67" s="57">
        <f>IFERROR(IF(COUNTIFS(Matches[TIMEBIN],$B67,Matches[SITE IN],X$9,Matches[SITE OUT],X$10)&gt;0,_xlfn.MAXIFS(Matches[JOURNEY TIME],Matches[TIMEBIN],$B67,Matches[SITE IN],X$9,Matches[SITE OUT],X$10),"-"),"-")</f>
        <v>8.3252314814814987E-2</v>
      </c>
      <c r="AA67" s="58">
        <f>IFERROR(IF(COUNTIFS(Matches[TIMEBIN],$B67,Matches[SITE IN],X$9,Matches[SITE OUT],AA$10)&gt;0,_xlfn.MINIFS(Matches[JOURNEY TIME],Matches[TIMEBIN],$B67,Matches[SITE IN],X$9,Matches[SITE OUT],AA$10),"-"),"-")</f>
        <v>8.2175925925898063E-4</v>
      </c>
      <c r="AB67" s="56">
        <f>IFERROR(IF(COUNTIFS(Matches[TIMEBIN],$B67,Matches[SITE IN],X$9,Matches[SITE OUT],AA$10)&gt;0,AVERAGEIFS(Matches[JOURNEY TIME],Matches[TIMEBIN],$B67,Matches[SITE IN],X$9,Matches[SITE OUT],AA$10),"-"),"-")</f>
        <v>8.2175925925898063E-4</v>
      </c>
      <c r="AC67" s="57">
        <f>IFERROR(IF(COUNTIFS(Matches[TIMEBIN],$B67,Matches[SITE IN],X$9,Matches[SITE OUT],AA$10)&gt;0,_xlfn.MAXIFS(Matches[JOURNEY TIME],Matches[TIMEBIN],$B67,Matches[SITE IN],X$9,Matches[SITE OUT],AA$10),"-"),"-")</f>
        <v>8.2175925925898063E-4</v>
      </c>
      <c r="AD67" s="58">
        <f>IFERROR(IF(COUNTIFS(Matches[TIMEBIN],$B67,Matches[SITE IN],X$9,Matches[SITE OUT],AD$10)&gt;0,_xlfn.MINIFS(Matches[JOURNEY TIME],Matches[TIMEBIN],$B67,Matches[SITE IN],X$9,Matches[SITE OUT],AD$10),"-"),"-")</f>
        <v>9.3750000000003553E-4</v>
      </c>
      <c r="AE67" s="56">
        <f>IFERROR(IF(COUNTIFS(Matches[TIMEBIN],$B67,Matches[SITE IN],X$9,Matches[SITE OUT],AD$10)&gt;0,AVERAGEIFS(Matches[JOURNEY TIME],Matches[TIMEBIN],$B67,Matches[SITE IN],X$9,Matches[SITE OUT],AD$10),"-"),"-")</f>
        <v>1.2731481481484952E-3</v>
      </c>
      <c r="AF67" s="57">
        <f>IFERROR(IF(COUNTIFS(Matches[TIMEBIN],$B67,Matches[SITE IN],X$9,Matches[SITE OUT],AD$10)&gt;0,_xlfn.MAXIFS(Matches[JOURNEY TIME],Matches[TIMEBIN],$B67,Matches[SITE IN],X$9,Matches[SITE OUT],AD$10),"-"),"-")</f>
        <v>1.6087962962969549E-3</v>
      </c>
      <c r="AG67" s="58" t="str">
        <f>IFERROR(IF(COUNTIFS(Matches[TIMEBIN],$B67,Matches[SITE IN],X$9,Matches[SITE OUT],AG$10)&gt;0,_xlfn.MINIFS(Matches[JOURNEY TIME],Matches[TIMEBIN],$B67,Matches[SITE IN],X$9,Matches[SITE OUT],AG$10),"-"),"-")</f>
        <v>-</v>
      </c>
      <c r="AH67" s="56" t="str">
        <f>IFERROR(IF(COUNTIFS(Matches[TIMEBIN],$B67,Matches[SITE IN],X$9,Matches[SITE OUT],AG$10)&gt;0,AVERAGEIFS(Matches[JOURNEY TIME],Matches[TIMEBIN],$B67,Matches[SITE IN],X$9,Matches[SITE OUT],AG$10),"-"),"-")</f>
        <v>-</v>
      </c>
      <c r="AI67" s="57" t="str">
        <f>IFERROR(IF(COUNTIFS(Matches[TIMEBIN],$B67,Matches[SITE IN],X$9,Matches[SITE OUT],AG$10)&gt;0,_xlfn.MAXIFS(Matches[JOURNEY TIME],Matches[TIMEBIN],$B67,Matches[SITE IN],X$9,Matches[SITE OUT],AG$10),"-"),"-")</f>
        <v>-</v>
      </c>
      <c r="AJ67" s="56" t="str">
        <f>IFERROR(IF(COUNTIFS(Matches[TIMEBIN],$B67,Matches[SITE IN],X$9,Matches[SITE OUT],AJ$10)&gt;0,_xlfn.MINIFS(Matches[JOURNEY TIME],Matches[TIMEBIN],$B67,Matches[SITE IN],X$9,Matches[SITE OUT],AJ$10),"-"),"-")</f>
        <v>-</v>
      </c>
      <c r="AK67" s="56" t="str">
        <f>IFERROR(IF(COUNTIFS(Matches[TIMEBIN],$B67,Matches[SITE IN],X$9,Matches[SITE OUT],AJ$10)&gt;0,AVERAGEIFS(Matches[JOURNEY TIME],Matches[TIMEBIN],$B67,Matches[SITE IN],X$9,Matches[SITE OUT],AJ$10),"-"),"-")</f>
        <v>-</v>
      </c>
      <c r="AL67" s="59" t="str">
        <f>IFERROR(IF(COUNTIFS(Matches[TIMEBIN],$B67,Matches[SITE IN],X$9,Matches[SITE OUT],AJ$10)&gt;0,_xlfn.MAXIFS(Matches[JOURNEY TIME],Matches[TIMEBIN],$B67,Matches[SITE IN],X$9,Matches[SITE OUT],AJ$10),"-"),"-")</f>
        <v>-</v>
      </c>
      <c r="AM67" s="55">
        <f>IFERROR(IF(COUNTIFS(Matches[TIMEBIN],$B67,Matches[SITE IN],AM$9,Matches[SITE OUT],AM$10)&gt;0,_xlfn.MINIFS(Matches[JOURNEY TIME],Matches[TIMEBIN],$B67,Matches[SITE IN],AM$9,Matches[SITE OUT],AM$10),"-"),"-")</f>
        <v>1.3541666666659902E-3</v>
      </c>
      <c r="AN67" s="56">
        <f>IFERROR(IF(COUNTIFS(Matches[TIMEBIN],$B67,Matches[SITE IN],AM$9,Matches[SITE OUT],AM$10)&gt;0,AVERAGEIFS(Matches[JOURNEY TIME],Matches[TIMEBIN],$B67,Matches[SITE IN],AM$9,Matches[SITE OUT],AM$10),"-"),"-")</f>
        <v>1.8599537037036984E-2</v>
      </c>
      <c r="AO67" s="57">
        <f>IFERROR(IF(COUNTIFS(Matches[TIMEBIN],$B67,Matches[SITE IN],AM$9,Matches[SITE OUT],AM$10)&gt;0,_xlfn.MAXIFS(Matches[JOURNEY TIME],Matches[TIMEBIN],$B67,Matches[SITE IN],AM$9,Matches[SITE OUT],AM$10),"-"),"-")</f>
        <v>3.5844907407407978E-2</v>
      </c>
      <c r="AP67" s="58">
        <f>IFERROR(IF(COUNTIFS(Matches[TIMEBIN],$B67,Matches[SITE IN],AM$9,Matches[SITE OUT],AP$10)&gt;0,_xlfn.MINIFS(Matches[JOURNEY TIME],Matches[TIMEBIN],$B67,Matches[SITE IN],AM$9,Matches[SITE OUT],AP$10),"-"),"-")</f>
        <v>1.087962962963096E-3</v>
      </c>
      <c r="AQ67" s="56">
        <f>IFERROR(IF(COUNTIFS(Matches[TIMEBIN],$B67,Matches[SITE IN],AM$9,Matches[SITE OUT],AP$10)&gt;0,AVERAGEIFS(Matches[JOURNEY TIME],Matches[TIMEBIN],$B67,Matches[SITE IN],AM$9,Matches[SITE OUT],AP$10),"-"),"-")</f>
        <v>4.2780671296296535E-2</v>
      </c>
      <c r="AR67" s="57">
        <f>IFERROR(IF(COUNTIFS(Matches[TIMEBIN],$B67,Matches[SITE IN],AM$9,Matches[SITE OUT],AP$10)&gt;0,_xlfn.MAXIFS(Matches[JOURNEY TIME],Matches[TIMEBIN],$B67,Matches[SITE IN],AM$9,Matches[SITE OUT],AP$10),"-"),"-")</f>
        <v>0.15976851851851903</v>
      </c>
      <c r="AS67" s="58">
        <f>IFERROR(IF(COUNTIFS(Matches[TIMEBIN],$B67,Matches[SITE IN],AM$9,Matches[SITE OUT],AS$10)&gt;0,_xlfn.MINIFS(Matches[JOURNEY TIME],Matches[TIMEBIN],$B67,Matches[SITE IN],AM$9,Matches[SITE OUT],AS$10),"-"),"-")</f>
        <v>5.4398148148093739E-4</v>
      </c>
      <c r="AT67" s="56">
        <f>IFERROR(IF(COUNTIFS(Matches[TIMEBIN],$B67,Matches[SITE IN],AM$9,Matches[SITE OUT],AS$10)&gt;0,AVERAGEIFS(Matches[JOURNEY TIME],Matches[TIMEBIN],$B67,Matches[SITE IN],AM$9,Matches[SITE OUT],AS$10),"-"),"-")</f>
        <v>6.5714699074074207E-2</v>
      </c>
      <c r="AU67" s="57">
        <f>IFERROR(IF(COUNTIFS(Matches[TIMEBIN],$B67,Matches[SITE IN],AM$9,Matches[SITE OUT],AS$10)&gt;0,_xlfn.MAXIFS(Matches[JOURNEY TIME],Matches[TIMEBIN],$B67,Matches[SITE IN],AM$9,Matches[SITE OUT],AS$10),"-"),"-")</f>
        <v>0.14947916666666694</v>
      </c>
      <c r="AV67" s="58">
        <f>IFERROR(IF(COUNTIFS(Matches[TIMEBIN],$B67,Matches[SITE IN],AM$9,Matches[SITE OUT],AV$10)&gt;0,_xlfn.MINIFS(Matches[JOURNEY TIME],Matches[TIMEBIN],$B67,Matches[SITE IN],AM$9,Matches[SITE OUT],AV$10),"-"),"-")</f>
        <v>1.5717592592591978E-2</v>
      </c>
      <c r="AW67" s="56">
        <f>IFERROR(IF(COUNTIFS(Matches[TIMEBIN],$B67,Matches[SITE IN],AM$9,Matches[SITE OUT],AV$10)&gt;0,AVERAGEIFS(Matches[JOURNEY TIME],Matches[TIMEBIN],$B67,Matches[SITE IN],AM$9,Matches[SITE OUT],AV$10),"-"),"-")</f>
        <v>1.9809027777777488E-2</v>
      </c>
      <c r="AX67" s="57">
        <f>IFERROR(IF(COUNTIFS(Matches[TIMEBIN],$B67,Matches[SITE IN],AM$9,Matches[SITE OUT],AV$10)&gt;0,_xlfn.MAXIFS(Matches[JOURNEY TIME],Matches[TIMEBIN],$B67,Matches[SITE IN],AM$9,Matches[SITE OUT],AV$10),"-"),"-")</f>
        <v>2.3900462962962998E-2</v>
      </c>
      <c r="AY67" s="56">
        <f>IFERROR(IF(COUNTIFS(Matches[TIMEBIN],$B67,Matches[SITE IN],AM$9,Matches[SITE OUT],AY$10)&gt;0,_xlfn.MINIFS(Matches[JOURNEY TIME],Matches[TIMEBIN],$B67,Matches[SITE IN],AM$9,Matches[SITE OUT],AY$10),"-"),"-")</f>
        <v>4.95370370370396E-3</v>
      </c>
      <c r="AZ67" s="56">
        <f>IFERROR(IF(COUNTIFS(Matches[TIMEBIN],$B67,Matches[SITE IN],AM$9,Matches[SITE OUT],AY$10)&gt;0,AVERAGEIFS(Matches[JOURNEY TIME],Matches[TIMEBIN],$B67,Matches[SITE IN],AM$9,Matches[SITE OUT],AY$10),"-"),"-")</f>
        <v>5.3287037037036966E-2</v>
      </c>
      <c r="BA67" s="59">
        <f>IFERROR(IF(COUNTIFS(Matches[TIMEBIN],$B67,Matches[SITE IN],AM$9,Matches[SITE OUT],AY$10)&gt;0,_xlfn.MAXIFS(Matches[JOURNEY TIME],Matches[TIMEBIN],$B67,Matches[SITE IN],AM$9,Matches[SITE OUT],AY$10),"-"),"-")</f>
        <v>0.10162037037036997</v>
      </c>
      <c r="BB67" s="55">
        <f>IFERROR(IF(COUNTIFS(Matches[TIMEBIN],$B67,Matches[SITE IN],BB$9,Matches[SITE OUT],BB$10)&gt;0,_xlfn.MINIFS(Matches[JOURNEY TIME],Matches[TIMEBIN],$B67,Matches[SITE IN],BB$9,Matches[SITE OUT],BB$10),"-"),"-")</f>
        <v>2.1990740740807091E-4</v>
      </c>
      <c r="BC67" s="56">
        <f>IFERROR(IF(COUNTIFS(Matches[TIMEBIN],$B67,Matches[SITE IN],BB$9,Matches[SITE OUT],BB$10)&gt;0,AVERAGEIFS(Matches[JOURNEY TIME],Matches[TIMEBIN],$B67,Matches[SITE IN],BB$9,Matches[SITE OUT],BB$10),"-"),"-")</f>
        <v>6.3194444444445918E-3</v>
      </c>
      <c r="BD67" s="57">
        <f>IFERROR(IF(COUNTIFS(Matches[TIMEBIN],$B67,Matches[SITE IN],BB$9,Matches[SITE OUT],BB$10)&gt;0,_xlfn.MAXIFS(Matches[JOURNEY TIME],Matches[TIMEBIN],$B67,Matches[SITE IN],BB$9,Matches[SITE OUT],BB$10),"-"),"-")</f>
        <v>3.6909722222221997E-2</v>
      </c>
      <c r="BE67" s="58">
        <f>IFERROR(IF(COUNTIFS(Matches[TIMEBIN],$B67,Matches[SITE IN],BB$9,Matches[SITE OUT],BE$10)&gt;0,_xlfn.MINIFS(Matches[JOURNEY TIME],Matches[TIMEBIN],$B67,Matches[SITE IN],BB$9,Matches[SITE OUT],BE$10),"-"),"-")</f>
        <v>8.9120370370399105E-4</v>
      </c>
      <c r="BF67" s="56">
        <f>IFERROR(IF(COUNTIFS(Matches[TIMEBIN],$B67,Matches[SITE IN],BB$9,Matches[SITE OUT],BE$10)&gt;0,AVERAGEIFS(Matches[JOURNEY TIME],Matches[TIMEBIN],$B67,Matches[SITE IN],BB$9,Matches[SITE OUT],BE$10),"-"),"-")</f>
        <v>8.3548280423279796E-3</v>
      </c>
      <c r="BG67" s="57">
        <f>IFERROR(IF(COUNTIFS(Matches[TIMEBIN],$B67,Matches[SITE IN],BB$9,Matches[SITE OUT],BE$10)&gt;0,_xlfn.MAXIFS(Matches[JOURNEY TIME],Matches[TIMEBIN],$B67,Matches[SITE IN],BB$9,Matches[SITE OUT],BE$10),"-"),"-")</f>
        <v>2.8020833333333939E-2</v>
      </c>
      <c r="BH67" s="58">
        <f>IFERROR(IF(COUNTIFS(Matches[TIMEBIN],$B67,Matches[SITE IN],BB$9,Matches[SITE OUT],BH$10)&gt;0,_xlfn.MINIFS(Matches[JOURNEY TIME],Matches[TIMEBIN],$B67,Matches[SITE IN],BB$9,Matches[SITE OUT],BH$10),"-"),"-")</f>
        <v>2.1990740740696069E-4</v>
      </c>
      <c r="BI67" s="56">
        <f>IFERROR(IF(COUNTIFS(Matches[TIMEBIN],$B67,Matches[SITE IN],BB$9,Matches[SITE OUT],BH$10)&gt;0,AVERAGEIFS(Matches[JOURNEY TIME],Matches[TIMEBIN],$B67,Matches[SITE IN],BB$9,Matches[SITE OUT],BH$10),"-"),"-")</f>
        <v>9.8875661375661238E-3</v>
      </c>
      <c r="BJ67" s="57">
        <f>IFERROR(IF(COUNTIFS(Matches[TIMEBIN],$B67,Matches[SITE IN],BB$9,Matches[SITE OUT],BH$10)&gt;0,_xlfn.MAXIFS(Matches[JOURNEY TIME],Matches[TIMEBIN],$B67,Matches[SITE IN],BB$9,Matches[SITE OUT],BH$10),"-"),"-")</f>
        <v>5.4675925925925961E-2</v>
      </c>
      <c r="BK67" s="58">
        <f>IFERROR(IF(COUNTIFS(Matches[TIMEBIN],$B67,Matches[SITE IN],BB$9,Matches[SITE OUT],BK$10)&gt;0,_xlfn.MINIFS(Matches[JOURNEY TIME],Matches[TIMEBIN],$B67,Matches[SITE IN],BB$9,Matches[SITE OUT],BK$10),"-"),"-")</f>
        <v>1.3888888888902162E-4</v>
      </c>
      <c r="BL67" s="56">
        <f>IFERROR(IF(COUNTIFS(Matches[TIMEBIN],$B67,Matches[SITE IN],BB$9,Matches[SITE OUT],BK$10)&gt;0,AVERAGEIFS(Matches[JOURNEY TIME],Matches[TIMEBIN],$B67,Matches[SITE IN],BB$9,Matches[SITE OUT],BK$10),"-"),"-")</f>
        <v>1.3888888888902162E-4</v>
      </c>
      <c r="BM67" s="57">
        <f>IFERROR(IF(COUNTIFS(Matches[TIMEBIN],$B67,Matches[SITE IN],BB$9,Matches[SITE OUT],BK$10)&gt;0,_xlfn.MAXIFS(Matches[JOURNEY TIME],Matches[TIMEBIN],$B67,Matches[SITE IN],BB$9,Matches[SITE OUT],BK$10),"-"),"-")</f>
        <v>1.3888888888902162E-4</v>
      </c>
      <c r="BN67" s="56">
        <f>IFERROR(IF(COUNTIFS(Matches[TIMEBIN],$B67,Matches[SITE IN],BB$9,Matches[SITE OUT],BN$10)&gt;0,_xlfn.MINIFS(Matches[JOURNEY TIME],Matches[TIMEBIN],$B67,Matches[SITE IN],BB$9,Matches[SITE OUT],BN$10),"-"),"-")</f>
        <v>1.622685185185202E-2</v>
      </c>
      <c r="BO67" s="56">
        <f>IFERROR(IF(COUNTIFS(Matches[TIMEBIN],$B67,Matches[SITE IN],BB$9,Matches[SITE OUT],BN$10)&gt;0,AVERAGEIFS(Matches[JOURNEY TIME],Matches[TIMEBIN],$B67,Matches[SITE IN],BB$9,Matches[SITE OUT],BN$10),"-"),"-")</f>
        <v>1.622685185185202E-2</v>
      </c>
      <c r="BP67" s="60">
        <f>IFERROR(IF(COUNTIFS(Matches[TIMEBIN],$B67,Matches[SITE IN],BB$9,Matches[SITE OUT],BN$10)&gt;0,_xlfn.MAXIFS(Matches[JOURNEY TIME],Matches[TIMEBIN],$B67,Matches[SITE IN],BB$9,Matches[SITE OUT],BN$10),"-"),"-")</f>
        <v>1.622685185185202E-2</v>
      </c>
    </row>
    <row r="68" spans="2:68">
      <c r="B68" s="61" t="str">
        <v>20:00 - 20:15</v>
      </c>
      <c r="C68" s="62">
        <f>IFERROR(IF(COUNTIFS(Matches[TIMEBIN],$B68,Matches[SITE IN],C$9,Matches[SITE OUT],C$10)&gt;0,_xlfn.MINIFS(Matches[JOURNEY TIME],Matches[TIMEBIN],$B68,Matches[SITE IN],C$9,Matches[SITE OUT],C$10),"-"),"-")</f>
        <v>1.2731481481398355E-4</v>
      </c>
      <c r="D68" s="63">
        <f>IFERROR(IF(COUNTIFS(Matches[TIMEBIN],$B68,Matches[SITE IN],C$9,Matches[SITE OUT],C$10)&gt;0,AVERAGEIFS(Matches[JOURNEY TIME],Matches[TIMEBIN],$B68,Matches[SITE IN],C$9,Matches[SITE OUT],C$10),"-"),"-")</f>
        <v>8.1741898148148529E-3</v>
      </c>
      <c r="E68" s="64">
        <f>IFERROR(IF(COUNTIFS(Matches[TIMEBIN],$B68,Matches[SITE IN],C$9,Matches[SITE OUT],C$10)&gt;0,_xlfn.MAXIFS(Matches[JOURNEY TIME],Matches[TIMEBIN],$B68,Matches[SITE IN],C$9,Matches[SITE OUT],C$10),"-"),"-")</f>
        <v>2.4791666666666989E-2</v>
      </c>
      <c r="F68" s="65">
        <f>IFERROR(IF(COUNTIFS(Matches[TIMEBIN],$B68,Matches[SITE IN],C$9,Matches[SITE OUT],F$10)&gt;0,_xlfn.MINIFS(Matches[JOURNEY TIME],Matches[TIMEBIN],$B68,Matches[SITE IN],C$9,Matches[SITE OUT],F$10),"-"),"-")</f>
        <v>5.9027777777798107E-4</v>
      </c>
      <c r="G68" s="63">
        <f>IFERROR(IF(COUNTIFS(Matches[TIMEBIN],$B68,Matches[SITE IN],C$9,Matches[SITE OUT],F$10)&gt;0,AVERAGEIFS(Matches[JOURNEY TIME],Matches[TIMEBIN],$B68,Matches[SITE IN],C$9,Matches[SITE OUT],F$10),"-"),"-")</f>
        <v>6.5586419753086676E-3</v>
      </c>
      <c r="H68" s="64">
        <f>IFERROR(IF(COUNTIFS(Matches[TIMEBIN],$B68,Matches[SITE IN],C$9,Matches[SITE OUT],F$10)&gt;0,_xlfn.MAXIFS(Matches[JOURNEY TIME],Matches[TIMEBIN],$B68,Matches[SITE IN],C$9,Matches[SITE OUT],F$10),"-"),"-")</f>
        <v>7.8402777777777044E-2</v>
      </c>
      <c r="I68" s="65" t="str">
        <f>IFERROR(IF(COUNTIFS(Matches[TIMEBIN],$B68,Matches[SITE IN],C$9,Matches[SITE OUT],I$10)&gt;0,_xlfn.MINIFS(Matches[JOURNEY TIME],Matches[TIMEBIN],$B68,Matches[SITE IN],C$9,Matches[SITE OUT],I$10),"-"),"-")</f>
        <v>-</v>
      </c>
      <c r="J68" s="63" t="str">
        <f>IFERROR(IF(COUNTIFS(Matches[TIMEBIN],$B68,Matches[SITE IN],C$9,Matches[SITE OUT],I$10)&gt;0,AVERAGEIFS(Matches[JOURNEY TIME],Matches[TIMEBIN],$B68,Matches[SITE IN],C$9,Matches[SITE OUT],I$10),"-"),"-")</f>
        <v>-</v>
      </c>
      <c r="K68" s="64" t="str">
        <f>IFERROR(IF(COUNTIFS(Matches[TIMEBIN],$B68,Matches[SITE IN],C$9,Matches[SITE OUT],I$10)&gt;0,_xlfn.MAXIFS(Matches[JOURNEY TIME],Matches[TIMEBIN],$B68,Matches[SITE IN],C$9,Matches[SITE OUT],I$10),"-"),"-")</f>
        <v>-</v>
      </c>
      <c r="L68" s="65">
        <f>IFERROR(IF(COUNTIFS(Matches[TIMEBIN],$B68,Matches[SITE IN],C$9,Matches[SITE OUT],L$10)&gt;0,_xlfn.MINIFS(Matches[JOURNEY TIME],Matches[TIMEBIN],$B68,Matches[SITE IN],C$9,Matches[SITE OUT],L$10),"-"),"-")</f>
        <v>2.6620370370300517E-4</v>
      </c>
      <c r="M68" s="63">
        <f>IFERROR(IF(COUNTIFS(Matches[TIMEBIN],$B68,Matches[SITE IN],C$9,Matches[SITE OUT],L$10)&gt;0,AVERAGEIFS(Matches[JOURNEY TIME],Matches[TIMEBIN],$B68,Matches[SITE IN],C$9,Matches[SITE OUT],L$10),"-"),"-")</f>
        <v>1.4582047325102796E-2</v>
      </c>
      <c r="N68" s="64">
        <f>IFERROR(IF(COUNTIFS(Matches[TIMEBIN],$B68,Matches[SITE IN],C$9,Matches[SITE OUT],L$10)&gt;0,_xlfn.MAXIFS(Matches[JOURNEY TIME],Matches[TIMEBIN],$B68,Matches[SITE IN],C$9,Matches[SITE OUT],L$10),"-"),"-")</f>
        <v>5.7939814814815027E-2</v>
      </c>
      <c r="O68" s="65">
        <f>IFERROR(IF(COUNTIFS(Matches[TIMEBIN],$B68,Matches[SITE IN],C$9,Matches[SITE OUT],O$10)&gt;0,_xlfn.MINIFS(Matches[JOURNEY TIME],Matches[TIMEBIN],$B68,Matches[SITE IN],C$9,Matches[SITE OUT],O$10),"-"),"-")</f>
        <v>1.7245370370370106E-3</v>
      </c>
      <c r="P68" s="63">
        <f>IFERROR(IF(COUNTIFS(Matches[TIMEBIN],$B68,Matches[SITE IN],C$9,Matches[SITE OUT],O$10)&gt;0,AVERAGEIFS(Matches[JOURNEY TIME],Matches[TIMEBIN],$B68,Matches[SITE IN],C$9,Matches[SITE OUT],O$10),"-"),"-")</f>
        <v>2.5341435185184974E-2</v>
      </c>
      <c r="Q68" s="64">
        <f>IFERROR(IF(COUNTIFS(Matches[TIMEBIN],$B68,Matches[SITE IN],C$9,Matches[SITE OUT],O$10)&gt;0,_xlfn.MAXIFS(Matches[JOURNEY TIME],Matches[TIMEBIN],$B68,Matches[SITE IN],C$9,Matches[SITE OUT],O$10),"-"),"-")</f>
        <v>9.2442129629629943E-2</v>
      </c>
      <c r="R68" s="65">
        <f>IFERROR(IF(COUNTIFS(Matches[TIMEBIN],$B68,Matches[SITE IN],C$9,Matches[SITE OUT],R$10)&gt;0,_xlfn.MINIFS(Matches[JOURNEY TIME],Matches[TIMEBIN],$B68,Matches[SITE IN],C$9,Matches[SITE OUT],R$10),"-"),"-")</f>
        <v>1.2962962962960178E-3</v>
      </c>
      <c r="S68" s="63">
        <f>IFERROR(IF(COUNTIFS(Matches[TIMEBIN],$B68,Matches[SITE IN],C$9,Matches[SITE OUT],R$10)&gt;0,AVERAGEIFS(Matches[JOURNEY TIME],Matches[TIMEBIN],$B68,Matches[SITE IN],C$9,Matches[SITE OUT],R$10),"-"),"-")</f>
        <v>2.1318287037036986E-2</v>
      </c>
      <c r="T68" s="66">
        <f>IFERROR(IF(COUNTIFS(Matches[TIMEBIN],$B68,Matches[SITE IN],C$9,Matches[SITE OUT],R$10)&gt;0,_xlfn.MAXIFS(Matches[JOURNEY TIME],Matches[TIMEBIN],$B68,Matches[SITE IN],C$9,Matches[SITE OUT],R$10),"-"),"-")</f>
        <v>0.13118055555555597</v>
      </c>
      <c r="U68" s="62" t="str">
        <f>IFERROR(IF(COUNTIFS(Matches[TIMEBIN],$B68,Matches[SITE IN],U$9,Matches[SITE OUT],U$10)&gt;0,_xlfn.MINIFS(Matches[JOURNEY TIME],Matches[TIMEBIN],$B68,Matches[SITE IN],U$9,Matches[SITE OUT],U$10),"-"),"-")</f>
        <v>-</v>
      </c>
      <c r="V68" s="63" t="str">
        <f>IFERROR(IF(COUNTIFS(Matches[TIMEBIN],$B68,Matches[SITE IN],U$9,Matches[SITE OUT],U$10)&gt;0,AVERAGEIFS(Matches[JOURNEY TIME],Matches[TIMEBIN],$B68,Matches[SITE IN],U$9,Matches[SITE OUT],U$10),"-"),"-")</f>
        <v>-</v>
      </c>
      <c r="W68" s="66" t="str">
        <f>IFERROR(IF(COUNTIFS(Matches[TIMEBIN],$B68,Matches[SITE IN],U$9,Matches[SITE OUT],U$10)&gt;0,_xlfn.MAXIFS(Matches[JOURNEY TIME],Matches[TIMEBIN],$B68,Matches[SITE IN],U$9,Matches[SITE OUT],U$10),"-"),"-")</f>
        <v>-</v>
      </c>
      <c r="X68" s="62">
        <f>IFERROR(IF(COUNTIFS(Matches[TIMEBIN],$B68,Matches[SITE IN],X$9,Matches[SITE OUT],X$10)&gt;0,_xlfn.MINIFS(Matches[JOURNEY TIME],Matches[TIMEBIN],$B68,Matches[SITE IN],X$9,Matches[SITE OUT],X$10),"-"),"-")</f>
        <v>2.5856481481481008E-2</v>
      </c>
      <c r="Y68" s="63">
        <f>IFERROR(IF(COUNTIFS(Matches[TIMEBIN],$B68,Matches[SITE IN],X$9,Matches[SITE OUT],X$10)&gt;0,AVERAGEIFS(Matches[JOURNEY TIME],Matches[TIMEBIN],$B68,Matches[SITE IN],X$9,Matches[SITE OUT],X$10),"-"),"-")</f>
        <v>2.7320601851851478E-2</v>
      </c>
      <c r="Z68" s="64">
        <f>IFERROR(IF(COUNTIFS(Matches[TIMEBIN],$B68,Matches[SITE IN],X$9,Matches[SITE OUT],X$10)&gt;0,_xlfn.MAXIFS(Matches[JOURNEY TIME],Matches[TIMEBIN],$B68,Matches[SITE IN],X$9,Matches[SITE OUT],X$10),"-"),"-")</f>
        <v>2.8784722222221948E-2</v>
      </c>
      <c r="AA68" s="65">
        <f>IFERROR(IF(COUNTIFS(Matches[TIMEBIN],$B68,Matches[SITE IN],X$9,Matches[SITE OUT],AA$10)&gt;0,_xlfn.MINIFS(Matches[JOURNEY TIME],Matches[TIMEBIN],$B68,Matches[SITE IN],X$9,Matches[SITE OUT],AA$10),"-"),"-")</f>
        <v>1.2152777777779677E-3</v>
      </c>
      <c r="AB68" s="63">
        <f>IFERROR(IF(COUNTIFS(Matches[TIMEBIN],$B68,Matches[SITE IN],X$9,Matches[SITE OUT],AA$10)&gt;0,AVERAGEIFS(Matches[JOURNEY TIME],Matches[TIMEBIN],$B68,Matches[SITE IN],X$9,Matches[SITE OUT],AA$10),"-"),"-")</f>
        <v>1.2152777777779677E-3</v>
      </c>
      <c r="AC68" s="64">
        <f>IFERROR(IF(COUNTIFS(Matches[TIMEBIN],$B68,Matches[SITE IN],X$9,Matches[SITE OUT],AA$10)&gt;0,_xlfn.MAXIFS(Matches[JOURNEY TIME],Matches[TIMEBIN],$B68,Matches[SITE IN],X$9,Matches[SITE OUT],AA$10),"-"),"-")</f>
        <v>1.2152777777779677E-3</v>
      </c>
      <c r="AD68" s="65">
        <f>IFERROR(IF(COUNTIFS(Matches[TIMEBIN],$B68,Matches[SITE IN],X$9,Matches[SITE OUT],AD$10)&gt;0,_xlfn.MINIFS(Matches[JOURNEY TIME],Matches[TIMEBIN],$B68,Matches[SITE IN],X$9,Matches[SITE OUT],AD$10),"-"),"-")</f>
        <v>2.1701388888889062E-2</v>
      </c>
      <c r="AE68" s="63">
        <f>IFERROR(IF(COUNTIFS(Matches[TIMEBIN],$B68,Matches[SITE IN],X$9,Matches[SITE OUT],AD$10)&gt;0,AVERAGEIFS(Matches[JOURNEY TIME],Matches[TIMEBIN],$B68,Matches[SITE IN],X$9,Matches[SITE OUT],AD$10),"-"),"-")</f>
        <v>4.8567708333333542E-2</v>
      </c>
      <c r="AF68" s="64">
        <f>IFERROR(IF(COUNTIFS(Matches[TIMEBIN],$B68,Matches[SITE IN],X$9,Matches[SITE OUT],AD$10)&gt;0,_xlfn.MAXIFS(Matches[JOURNEY TIME],Matches[TIMEBIN],$B68,Matches[SITE IN],X$9,Matches[SITE OUT],AD$10),"-"),"-")</f>
        <v>8.0856481481482056E-2</v>
      </c>
      <c r="AG68" s="65">
        <f>IFERROR(IF(COUNTIFS(Matches[TIMEBIN],$B68,Matches[SITE IN],X$9,Matches[SITE OUT],AG$10)&gt;0,_xlfn.MINIFS(Matches[JOURNEY TIME],Matches[TIMEBIN],$B68,Matches[SITE IN],X$9,Matches[SITE OUT],AG$10),"-"),"-")</f>
        <v>5.0925925926004201E-4</v>
      </c>
      <c r="AH68" s="63">
        <f>IFERROR(IF(COUNTIFS(Matches[TIMEBIN],$B68,Matches[SITE IN],X$9,Matches[SITE OUT],AG$10)&gt;0,AVERAGEIFS(Matches[JOURNEY TIME],Matches[TIMEBIN],$B68,Matches[SITE IN],X$9,Matches[SITE OUT],AG$10),"-"),"-")</f>
        <v>2.5925925925930349E-3</v>
      </c>
      <c r="AI68" s="64">
        <f>IFERROR(IF(COUNTIFS(Matches[TIMEBIN],$B68,Matches[SITE IN],X$9,Matches[SITE OUT],AG$10)&gt;0,_xlfn.MAXIFS(Matches[JOURNEY TIME],Matches[TIMEBIN],$B68,Matches[SITE IN],X$9,Matches[SITE OUT],AG$10),"-"),"-")</f>
        <v>4.6759259259260277E-3</v>
      </c>
      <c r="AJ68" s="63">
        <f>IFERROR(IF(COUNTIFS(Matches[TIMEBIN],$B68,Matches[SITE IN],X$9,Matches[SITE OUT],AJ$10)&gt;0,_xlfn.MINIFS(Matches[JOURNEY TIME],Matches[TIMEBIN],$B68,Matches[SITE IN],X$9,Matches[SITE OUT],AJ$10),"-"),"-")</f>
        <v>7.0601851851892494E-4</v>
      </c>
      <c r="AK68" s="63">
        <f>IFERROR(IF(COUNTIFS(Matches[TIMEBIN],$B68,Matches[SITE IN],X$9,Matches[SITE OUT],AJ$10)&gt;0,AVERAGEIFS(Matches[JOURNEY TIME],Matches[TIMEBIN],$B68,Matches[SITE IN],X$9,Matches[SITE OUT],AJ$10),"-"),"-")</f>
        <v>1.5219907407409972E-3</v>
      </c>
      <c r="AL68" s="66">
        <f>IFERROR(IF(COUNTIFS(Matches[TIMEBIN],$B68,Matches[SITE IN],X$9,Matches[SITE OUT],AJ$10)&gt;0,_xlfn.MAXIFS(Matches[JOURNEY TIME],Matches[TIMEBIN],$B68,Matches[SITE IN],X$9,Matches[SITE OUT],AJ$10),"-"),"-")</f>
        <v>2.3379629629630694E-3</v>
      </c>
      <c r="AM68" s="62">
        <f>IFERROR(IF(COUNTIFS(Matches[TIMEBIN],$B68,Matches[SITE IN],AM$9,Matches[SITE OUT],AM$10)&gt;0,_xlfn.MINIFS(Matches[JOURNEY TIME],Matches[TIMEBIN],$B68,Matches[SITE IN],AM$9,Matches[SITE OUT],AM$10),"-"),"-")</f>
        <v>1.2499999999999734E-3</v>
      </c>
      <c r="AN68" s="63">
        <f>IFERROR(IF(COUNTIFS(Matches[TIMEBIN],$B68,Matches[SITE IN],AM$9,Matches[SITE OUT],AM$10)&gt;0,AVERAGEIFS(Matches[JOURNEY TIME],Matches[TIMEBIN],$B68,Matches[SITE IN],AM$9,Matches[SITE OUT],AM$10),"-"),"-")</f>
        <v>1.0949074074074E-2</v>
      </c>
      <c r="AO68" s="64">
        <f>IFERROR(IF(COUNTIFS(Matches[TIMEBIN],$B68,Matches[SITE IN],AM$9,Matches[SITE OUT],AM$10)&gt;0,_xlfn.MAXIFS(Matches[JOURNEY TIME],Matches[TIMEBIN],$B68,Matches[SITE IN],AM$9,Matches[SITE OUT],AM$10),"-"),"-")</f>
        <v>3.5740740740740962E-2</v>
      </c>
      <c r="AP68" s="65">
        <f>IFERROR(IF(COUNTIFS(Matches[TIMEBIN],$B68,Matches[SITE IN],AM$9,Matches[SITE OUT],AP$10)&gt;0,_xlfn.MINIFS(Matches[JOURNEY TIME],Matches[TIMEBIN],$B68,Matches[SITE IN],AM$9,Matches[SITE OUT],AP$10),"-"),"-")</f>
        <v>1.4351851851860387E-3</v>
      </c>
      <c r="AQ68" s="63">
        <f>IFERROR(IF(COUNTIFS(Matches[TIMEBIN],$B68,Matches[SITE IN],AM$9,Matches[SITE OUT],AP$10)&gt;0,AVERAGEIFS(Matches[JOURNEY TIME],Matches[TIMEBIN],$B68,Matches[SITE IN],AM$9,Matches[SITE OUT],AP$10),"-"),"-")</f>
        <v>4.8767361111111185E-2</v>
      </c>
      <c r="AR68" s="64">
        <f>IFERROR(IF(COUNTIFS(Matches[TIMEBIN],$B68,Matches[SITE IN],AM$9,Matches[SITE OUT],AP$10)&gt;0,_xlfn.MAXIFS(Matches[JOURNEY TIME],Matches[TIMEBIN],$B68,Matches[SITE IN],AM$9,Matches[SITE OUT],AP$10),"-"),"-")</f>
        <v>0.10236111111111101</v>
      </c>
      <c r="AS68" s="65">
        <f>IFERROR(IF(COUNTIFS(Matches[TIMEBIN],$B68,Matches[SITE IN],AM$9,Matches[SITE OUT],AS$10)&gt;0,_xlfn.MINIFS(Matches[JOURNEY TIME],Matches[TIMEBIN],$B68,Matches[SITE IN],AM$9,Matches[SITE OUT],AS$10),"-"),"-")</f>
        <v>5.5555555555508729E-4</v>
      </c>
      <c r="AT68" s="63">
        <f>IFERROR(IF(COUNTIFS(Matches[TIMEBIN],$B68,Matches[SITE IN],AM$9,Matches[SITE OUT],AS$10)&gt;0,AVERAGEIFS(Matches[JOURNEY TIME],Matches[TIMEBIN],$B68,Matches[SITE IN],AM$9,Matches[SITE OUT],AS$10),"-"),"-")</f>
        <v>2.5527777777777837E-2</v>
      </c>
      <c r="AU68" s="64">
        <f>IFERROR(IF(COUNTIFS(Matches[TIMEBIN],$B68,Matches[SITE IN],AM$9,Matches[SITE OUT],AS$10)&gt;0,_xlfn.MAXIFS(Matches[JOURNEY TIME],Matches[TIMEBIN],$B68,Matches[SITE IN],AM$9,Matches[SITE OUT],AS$10),"-"),"-")</f>
        <v>0.10712962962963002</v>
      </c>
      <c r="AV68" s="65" t="str">
        <f>IFERROR(IF(COUNTIFS(Matches[TIMEBIN],$B68,Matches[SITE IN],AM$9,Matches[SITE OUT],AV$10)&gt;0,_xlfn.MINIFS(Matches[JOURNEY TIME],Matches[TIMEBIN],$B68,Matches[SITE IN],AM$9,Matches[SITE OUT],AV$10),"-"),"-")</f>
        <v>-</v>
      </c>
      <c r="AW68" s="63" t="str">
        <f>IFERROR(IF(COUNTIFS(Matches[TIMEBIN],$B68,Matches[SITE IN],AM$9,Matches[SITE OUT],AV$10)&gt;0,AVERAGEIFS(Matches[JOURNEY TIME],Matches[TIMEBIN],$B68,Matches[SITE IN],AM$9,Matches[SITE OUT],AV$10),"-"),"-")</f>
        <v>-</v>
      </c>
      <c r="AX68" s="64" t="str">
        <f>IFERROR(IF(COUNTIFS(Matches[TIMEBIN],$B68,Matches[SITE IN],AM$9,Matches[SITE OUT],AV$10)&gt;0,_xlfn.MAXIFS(Matches[JOURNEY TIME],Matches[TIMEBIN],$B68,Matches[SITE IN],AM$9,Matches[SITE OUT],AV$10),"-"),"-")</f>
        <v>-</v>
      </c>
      <c r="AY68" s="63">
        <f>IFERROR(IF(COUNTIFS(Matches[TIMEBIN],$B68,Matches[SITE IN],AM$9,Matches[SITE OUT],AY$10)&gt;0,_xlfn.MINIFS(Matches[JOURNEY TIME],Matches[TIMEBIN],$B68,Matches[SITE IN],AM$9,Matches[SITE OUT],AY$10),"-"),"-")</f>
        <v>3.240740740739767E-4</v>
      </c>
      <c r="AZ68" s="63">
        <f>IFERROR(IF(COUNTIFS(Matches[TIMEBIN],$B68,Matches[SITE IN],AM$9,Matches[SITE OUT],AY$10)&gt;0,AVERAGEIFS(Matches[JOURNEY TIME],Matches[TIMEBIN],$B68,Matches[SITE IN],AM$9,Matches[SITE OUT],AY$10),"-"),"-")</f>
        <v>9.5196759259250086E-4</v>
      </c>
      <c r="BA68" s="66">
        <f>IFERROR(IF(COUNTIFS(Matches[TIMEBIN],$B68,Matches[SITE IN],AM$9,Matches[SITE OUT],AY$10)&gt;0,_xlfn.MAXIFS(Matches[JOURNEY TIME],Matches[TIMEBIN],$B68,Matches[SITE IN],AM$9,Matches[SITE OUT],AY$10),"-"),"-")</f>
        <v>2.5115740740739856E-3</v>
      </c>
      <c r="BB68" s="62">
        <f>IFERROR(IF(COUNTIFS(Matches[TIMEBIN],$B68,Matches[SITE IN],BB$9,Matches[SITE OUT],BB$10)&gt;0,_xlfn.MINIFS(Matches[JOURNEY TIME],Matches[TIMEBIN],$B68,Matches[SITE IN],BB$9,Matches[SITE OUT],BB$10),"-"),"-")</f>
        <v>1.3541666666659902E-3</v>
      </c>
      <c r="BC68" s="63">
        <f>IFERROR(IF(COUNTIFS(Matches[TIMEBIN],$B68,Matches[SITE IN],BB$9,Matches[SITE OUT],BB$10)&gt;0,AVERAGEIFS(Matches[JOURNEY TIME],Matches[TIMEBIN],$B68,Matches[SITE IN],BB$9,Matches[SITE OUT],BB$10),"-"),"-")</f>
        <v>1.8142361111112837E-3</v>
      </c>
      <c r="BD68" s="64">
        <f>IFERROR(IF(COUNTIFS(Matches[TIMEBIN],$B68,Matches[SITE IN],BB$9,Matches[SITE OUT],BB$10)&gt;0,_xlfn.MAXIFS(Matches[JOURNEY TIME],Matches[TIMEBIN],$B68,Matches[SITE IN],BB$9,Matches[SITE OUT],BB$10),"-"),"-")</f>
        <v>2.2337962962970526E-3</v>
      </c>
      <c r="BE68" s="65">
        <f>IFERROR(IF(COUNTIFS(Matches[TIMEBIN],$B68,Matches[SITE IN],BB$9,Matches[SITE OUT],BE$10)&gt;0,_xlfn.MINIFS(Matches[JOURNEY TIME],Matches[TIMEBIN],$B68,Matches[SITE IN],BB$9,Matches[SITE OUT],BE$10),"-"),"-")</f>
        <v>9.6064814814800226E-4</v>
      </c>
      <c r="BF68" s="63">
        <f>IFERROR(IF(COUNTIFS(Matches[TIMEBIN],$B68,Matches[SITE IN],BB$9,Matches[SITE OUT],BE$10)&gt;0,AVERAGEIFS(Matches[JOURNEY TIME],Matches[TIMEBIN],$B68,Matches[SITE IN],BB$9,Matches[SITE OUT],BE$10),"-"),"-")</f>
        <v>1.1313657407407418E-3</v>
      </c>
      <c r="BG68" s="64">
        <f>IFERROR(IF(COUNTIFS(Matches[TIMEBIN],$B68,Matches[SITE IN],BB$9,Matches[SITE OUT],BE$10)&gt;0,_xlfn.MAXIFS(Matches[JOURNEY TIME],Matches[TIMEBIN],$B68,Matches[SITE IN],BB$9,Matches[SITE OUT],BE$10),"-"),"-")</f>
        <v>1.3425925925920623E-3</v>
      </c>
      <c r="BH68" s="65">
        <f>IFERROR(IF(COUNTIFS(Matches[TIMEBIN],$B68,Matches[SITE IN],BB$9,Matches[SITE OUT],BH$10)&gt;0,_xlfn.MINIFS(Matches[JOURNEY TIME],Matches[TIMEBIN],$B68,Matches[SITE IN],BB$9,Matches[SITE OUT],BH$10),"-"),"-")</f>
        <v>4.398148148140324E-4</v>
      </c>
      <c r="BI68" s="63">
        <f>IFERROR(IF(COUNTIFS(Matches[TIMEBIN],$B68,Matches[SITE IN],BB$9,Matches[SITE OUT],BH$10)&gt;0,AVERAGEIFS(Matches[JOURNEY TIME],Matches[TIMEBIN],$B68,Matches[SITE IN],BB$9,Matches[SITE OUT],BH$10),"-"),"-")</f>
        <v>7.3688271604912788E-4</v>
      </c>
      <c r="BJ68" s="64">
        <f>IFERROR(IF(COUNTIFS(Matches[TIMEBIN],$B68,Matches[SITE IN],BB$9,Matches[SITE OUT],BH$10)&gt;0,_xlfn.MAXIFS(Matches[JOURNEY TIME],Matches[TIMEBIN],$B68,Matches[SITE IN],BB$9,Matches[SITE OUT],BH$10),"-"),"-")</f>
        <v>2.4652777777769419E-3</v>
      </c>
      <c r="BK68" s="65" t="str">
        <f>IFERROR(IF(COUNTIFS(Matches[TIMEBIN],$B68,Matches[SITE IN],BB$9,Matches[SITE OUT],BK$10)&gt;0,_xlfn.MINIFS(Matches[JOURNEY TIME],Matches[TIMEBIN],$B68,Matches[SITE IN],BB$9,Matches[SITE OUT],BK$10),"-"),"-")</f>
        <v>-</v>
      </c>
      <c r="BL68" s="63" t="str">
        <f>IFERROR(IF(COUNTIFS(Matches[TIMEBIN],$B68,Matches[SITE IN],BB$9,Matches[SITE OUT],BK$10)&gt;0,AVERAGEIFS(Matches[JOURNEY TIME],Matches[TIMEBIN],$B68,Matches[SITE IN],BB$9,Matches[SITE OUT],BK$10),"-"),"-")</f>
        <v>-</v>
      </c>
      <c r="BM68" s="64" t="str">
        <f>IFERROR(IF(COUNTIFS(Matches[TIMEBIN],$B68,Matches[SITE IN],BB$9,Matches[SITE OUT],BK$10)&gt;0,_xlfn.MAXIFS(Matches[JOURNEY TIME],Matches[TIMEBIN],$B68,Matches[SITE IN],BB$9,Matches[SITE OUT],BK$10),"-"),"-")</f>
        <v>-</v>
      </c>
      <c r="BN68" s="63" t="str">
        <f>IFERROR(IF(COUNTIFS(Matches[TIMEBIN],$B68,Matches[SITE IN],BB$9,Matches[SITE OUT],BN$10)&gt;0,_xlfn.MINIFS(Matches[JOURNEY TIME],Matches[TIMEBIN],$B68,Matches[SITE IN],BB$9,Matches[SITE OUT],BN$10),"-"),"-")</f>
        <v>-</v>
      </c>
      <c r="BO68" s="63" t="str">
        <f>IFERROR(IF(COUNTIFS(Matches[TIMEBIN],$B68,Matches[SITE IN],BB$9,Matches[SITE OUT],BN$10)&gt;0,AVERAGEIFS(Matches[JOURNEY TIME],Matches[TIMEBIN],$B68,Matches[SITE IN],BB$9,Matches[SITE OUT],BN$10),"-"),"-")</f>
        <v>-</v>
      </c>
      <c r="BP68" s="67" t="str">
        <f>IFERROR(IF(COUNTIFS(Matches[TIMEBIN],$B68,Matches[SITE IN],BB$9,Matches[SITE OUT],BN$10)&gt;0,_xlfn.MAXIFS(Matches[JOURNEY TIME],Matches[TIMEBIN],$B68,Matches[SITE IN],BB$9,Matches[SITE OUT],BN$10),"-"),"-")</f>
        <v>-</v>
      </c>
    </row>
    <row r="69" spans="2:68">
      <c r="B69" s="54" t="str">
        <v>20:15 - 20:30</v>
      </c>
      <c r="C69" s="55">
        <f>IFERROR(IF(COUNTIFS(Matches[TIMEBIN],$B69,Matches[SITE IN],C$9,Matches[SITE OUT],C$10)&gt;0,_xlfn.MINIFS(Matches[JOURNEY TIME],Matches[TIMEBIN],$B69,Matches[SITE IN],C$9,Matches[SITE OUT],C$10),"-"),"-")</f>
        <v>1.4120370370369617E-3</v>
      </c>
      <c r="D69" s="56">
        <f>IFERROR(IF(COUNTIFS(Matches[TIMEBIN],$B69,Matches[SITE IN],C$9,Matches[SITE OUT],C$10)&gt;0,AVERAGEIFS(Matches[JOURNEY TIME],Matches[TIMEBIN],$B69,Matches[SITE IN],C$9,Matches[SITE OUT],C$10),"-"),"-")</f>
        <v>2.2888558201057983E-2</v>
      </c>
      <c r="E69" s="57">
        <f>IFERROR(IF(COUNTIFS(Matches[TIMEBIN],$B69,Matches[SITE IN],C$9,Matches[SITE OUT],C$10)&gt;0,_xlfn.MAXIFS(Matches[JOURNEY TIME],Matches[TIMEBIN],$B69,Matches[SITE IN],C$9,Matches[SITE OUT],C$10),"-"),"-")</f>
        <v>0.10189814814814802</v>
      </c>
      <c r="F69" s="58">
        <f>IFERROR(IF(COUNTIFS(Matches[TIMEBIN],$B69,Matches[SITE IN],C$9,Matches[SITE OUT],F$10)&gt;0,_xlfn.MINIFS(Matches[JOURNEY TIME],Matches[TIMEBIN],$B69,Matches[SITE IN],C$9,Matches[SITE OUT],F$10),"-"),"-")</f>
        <v>4.8611111111096506E-4</v>
      </c>
      <c r="G69" s="56">
        <f>IFERROR(IF(COUNTIFS(Matches[TIMEBIN],$B69,Matches[SITE IN],C$9,Matches[SITE OUT],F$10)&gt;0,AVERAGEIFS(Matches[JOURNEY TIME],Matches[TIMEBIN],$B69,Matches[SITE IN],C$9,Matches[SITE OUT],F$10),"-"),"-")</f>
        <v>1.0659722222222209E-2</v>
      </c>
      <c r="H69" s="57">
        <f>IFERROR(IF(COUNTIFS(Matches[TIMEBIN],$B69,Matches[SITE IN],C$9,Matches[SITE OUT],F$10)&gt;0,_xlfn.MAXIFS(Matches[JOURNEY TIME],Matches[TIMEBIN],$B69,Matches[SITE IN],C$9,Matches[SITE OUT],F$10),"-"),"-")</f>
        <v>0.13083333333333302</v>
      </c>
      <c r="I69" s="58" t="str">
        <f>IFERROR(IF(COUNTIFS(Matches[TIMEBIN],$B69,Matches[SITE IN],C$9,Matches[SITE OUT],I$10)&gt;0,_xlfn.MINIFS(Matches[JOURNEY TIME],Matches[TIMEBIN],$B69,Matches[SITE IN],C$9,Matches[SITE OUT],I$10),"-"),"-")</f>
        <v>-</v>
      </c>
      <c r="J69" s="56" t="str">
        <f>IFERROR(IF(COUNTIFS(Matches[TIMEBIN],$B69,Matches[SITE IN],C$9,Matches[SITE OUT],I$10)&gt;0,AVERAGEIFS(Matches[JOURNEY TIME],Matches[TIMEBIN],$B69,Matches[SITE IN],C$9,Matches[SITE OUT],I$10),"-"),"-")</f>
        <v>-</v>
      </c>
      <c r="K69" s="57" t="str">
        <f>IFERROR(IF(COUNTIFS(Matches[TIMEBIN],$B69,Matches[SITE IN],C$9,Matches[SITE OUT],I$10)&gt;0,_xlfn.MAXIFS(Matches[JOURNEY TIME],Matches[TIMEBIN],$B69,Matches[SITE IN],C$9,Matches[SITE OUT],I$10),"-"),"-")</f>
        <v>-</v>
      </c>
      <c r="L69" s="58">
        <f>IFERROR(IF(COUNTIFS(Matches[TIMEBIN],$B69,Matches[SITE IN],C$9,Matches[SITE OUT],L$10)&gt;0,_xlfn.MINIFS(Matches[JOURNEY TIME],Matches[TIMEBIN],$B69,Matches[SITE IN],C$9,Matches[SITE OUT],L$10),"-"),"-")</f>
        <v>6.3657407407402555E-4</v>
      </c>
      <c r="M69" s="56">
        <f>IFERROR(IF(COUNTIFS(Matches[TIMEBIN],$B69,Matches[SITE IN],C$9,Matches[SITE OUT],L$10)&gt;0,AVERAGEIFS(Matches[JOURNEY TIME],Matches[TIMEBIN],$B69,Matches[SITE IN],C$9,Matches[SITE OUT],L$10),"-"),"-")</f>
        <v>1.3999807098765174E-2</v>
      </c>
      <c r="N69" s="57">
        <f>IFERROR(IF(COUNTIFS(Matches[TIMEBIN],$B69,Matches[SITE IN],C$9,Matches[SITE OUT],L$10)&gt;0,_xlfn.MAXIFS(Matches[JOURNEY TIME],Matches[TIMEBIN],$B69,Matches[SITE IN],C$9,Matches[SITE OUT],L$10),"-"),"-")</f>
        <v>9.247685185185206E-2</v>
      </c>
      <c r="O69" s="58">
        <f>IFERROR(IF(COUNTIFS(Matches[TIMEBIN],$B69,Matches[SITE IN],C$9,Matches[SITE OUT],O$10)&gt;0,_xlfn.MINIFS(Matches[JOURNEY TIME],Matches[TIMEBIN],$B69,Matches[SITE IN],C$9,Matches[SITE OUT],O$10),"-"),"-")</f>
        <v>1.1805555555559621E-3</v>
      </c>
      <c r="P69" s="56">
        <f>IFERROR(IF(COUNTIFS(Matches[TIMEBIN],$B69,Matches[SITE IN],C$9,Matches[SITE OUT],O$10)&gt;0,AVERAGEIFS(Matches[JOURNEY TIME],Matches[TIMEBIN],$B69,Matches[SITE IN],C$9,Matches[SITE OUT],O$10),"-"),"-")</f>
        <v>4.6254208754209795E-3</v>
      </c>
      <c r="Q69" s="57">
        <f>IFERROR(IF(COUNTIFS(Matches[TIMEBIN],$B69,Matches[SITE IN],C$9,Matches[SITE OUT],O$10)&gt;0,_xlfn.MAXIFS(Matches[JOURNEY TIME],Matches[TIMEBIN],$B69,Matches[SITE IN],C$9,Matches[SITE OUT],O$10),"-"),"-")</f>
        <v>1.1388888888888005E-2</v>
      </c>
      <c r="R69" s="58">
        <f>IFERROR(IF(COUNTIFS(Matches[TIMEBIN],$B69,Matches[SITE IN],C$9,Matches[SITE OUT],R$10)&gt;0,_xlfn.MINIFS(Matches[JOURNEY TIME],Matches[TIMEBIN],$B69,Matches[SITE IN],C$9,Matches[SITE OUT],R$10),"-"),"-")</f>
        <v>1.365740740740029E-3</v>
      </c>
      <c r="S69" s="56">
        <f>IFERROR(IF(COUNTIFS(Matches[TIMEBIN],$B69,Matches[SITE IN],C$9,Matches[SITE OUT],R$10)&gt;0,AVERAGEIFS(Matches[JOURNEY TIME],Matches[TIMEBIN],$B69,Matches[SITE IN],C$9,Matches[SITE OUT],R$10),"-"),"-")</f>
        <v>8.4780092592588261E-3</v>
      </c>
      <c r="T69" s="59">
        <f>IFERROR(IF(COUNTIFS(Matches[TIMEBIN],$B69,Matches[SITE IN],C$9,Matches[SITE OUT],R$10)&gt;0,_xlfn.MAXIFS(Matches[JOURNEY TIME],Matches[TIMEBIN],$B69,Matches[SITE IN],C$9,Matches[SITE OUT],R$10),"-"),"-")</f>
        <v>2.4201388888887898E-2</v>
      </c>
      <c r="U69" s="55" t="str">
        <f>IFERROR(IF(COUNTIFS(Matches[TIMEBIN],$B69,Matches[SITE IN],U$9,Matches[SITE OUT],U$10)&gt;0,_xlfn.MINIFS(Matches[JOURNEY TIME],Matches[TIMEBIN],$B69,Matches[SITE IN],U$9,Matches[SITE OUT],U$10),"-"),"-")</f>
        <v>-</v>
      </c>
      <c r="V69" s="56" t="str">
        <f>IFERROR(IF(COUNTIFS(Matches[TIMEBIN],$B69,Matches[SITE IN],U$9,Matches[SITE OUT],U$10)&gt;0,AVERAGEIFS(Matches[JOURNEY TIME],Matches[TIMEBIN],$B69,Matches[SITE IN],U$9,Matches[SITE OUT],U$10),"-"),"-")</f>
        <v>-</v>
      </c>
      <c r="W69" s="59" t="str">
        <f>IFERROR(IF(COUNTIFS(Matches[TIMEBIN],$B69,Matches[SITE IN],U$9,Matches[SITE OUT],U$10)&gt;0,_xlfn.MAXIFS(Matches[JOURNEY TIME],Matches[TIMEBIN],$B69,Matches[SITE IN],U$9,Matches[SITE OUT],U$10),"-"),"-")</f>
        <v>-</v>
      </c>
      <c r="X69" s="55">
        <f>IFERROR(IF(COUNTIFS(Matches[TIMEBIN],$B69,Matches[SITE IN],X$9,Matches[SITE OUT],X$10)&gt;0,_xlfn.MINIFS(Matches[JOURNEY TIME],Matches[TIMEBIN],$B69,Matches[SITE IN],X$9,Matches[SITE OUT],X$10),"-"),"-")</f>
        <v>9.8379629629608001E-4</v>
      </c>
      <c r="Y69" s="56">
        <f>IFERROR(IF(COUNTIFS(Matches[TIMEBIN],$B69,Matches[SITE IN],X$9,Matches[SITE OUT],X$10)&gt;0,AVERAGEIFS(Matches[JOURNEY TIME],Matches[TIMEBIN],$B69,Matches[SITE IN],X$9,Matches[SITE OUT],X$10),"-"),"-")</f>
        <v>3.0349151234567533E-2</v>
      </c>
      <c r="Z69" s="57">
        <f>IFERROR(IF(COUNTIFS(Matches[TIMEBIN],$B69,Matches[SITE IN],X$9,Matches[SITE OUT],X$10)&gt;0,_xlfn.MAXIFS(Matches[JOURNEY TIME],Matches[TIMEBIN],$B69,Matches[SITE IN],X$9,Matches[SITE OUT],X$10),"-"),"-")</f>
        <v>0.10281249999999897</v>
      </c>
      <c r="AA69" s="58">
        <f>IFERROR(IF(COUNTIFS(Matches[TIMEBIN],$B69,Matches[SITE IN],X$9,Matches[SITE OUT],AA$10)&gt;0,_xlfn.MINIFS(Matches[JOURNEY TIME],Matches[TIMEBIN],$B69,Matches[SITE IN],X$9,Matches[SITE OUT],AA$10),"-"),"-")</f>
        <v>5.9027777777798107E-4</v>
      </c>
      <c r="AB69" s="56">
        <f>IFERROR(IF(COUNTIFS(Matches[TIMEBIN],$B69,Matches[SITE IN],X$9,Matches[SITE OUT],AA$10)&gt;0,AVERAGEIFS(Matches[JOURNEY TIME],Matches[TIMEBIN],$B69,Matches[SITE IN],X$9,Matches[SITE OUT],AA$10),"-"),"-")</f>
        <v>5.9027777777798107E-4</v>
      </c>
      <c r="AC69" s="57">
        <f>IFERROR(IF(COUNTIFS(Matches[TIMEBIN],$B69,Matches[SITE IN],X$9,Matches[SITE OUT],AA$10)&gt;0,_xlfn.MAXIFS(Matches[JOURNEY TIME],Matches[TIMEBIN],$B69,Matches[SITE IN],X$9,Matches[SITE OUT],AA$10),"-"),"-")</f>
        <v>5.9027777777798107E-4</v>
      </c>
      <c r="AD69" s="58">
        <f>IFERROR(IF(COUNTIFS(Matches[TIMEBIN],$B69,Matches[SITE IN],X$9,Matches[SITE OUT],AD$10)&gt;0,_xlfn.MINIFS(Matches[JOURNEY TIME],Matches[TIMEBIN],$B69,Matches[SITE IN],X$9,Matches[SITE OUT],AD$10),"-"),"-")</f>
        <v>6.6666666666665986E-2</v>
      </c>
      <c r="AE69" s="56">
        <f>IFERROR(IF(COUNTIFS(Matches[TIMEBIN],$B69,Matches[SITE IN],X$9,Matches[SITE OUT],AD$10)&gt;0,AVERAGEIFS(Matches[JOURNEY TIME],Matches[TIMEBIN],$B69,Matches[SITE IN],X$9,Matches[SITE OUT],AD$10),"-"),"-")</f>
        <v>6.6666666666665986E-2</v>
      </c>
      <c r="AF69" s="57">
        <f>IFERROR(IF(COUNTIFS(Matches[TIMEBIN],$B69,Matches[SITE IN],X$9,Matches[SITE OUT],AD$10)&gt;0,_xlfn.MAXIFS(Matches[JOURNEY TIME],Matches[TIMEBIN],$B69,Matches[SITE IN],X$9,Matches[SITE OUT],AD$10),"-"),"-")</f>
        <v>6.6666666666665986E-2</v>
      </c>
      <c r="AG69" s="58">
        <f>IFERROR(IF(COUNTIFS(Matches[TIMEBIN],$B69,Matches[SITE IN],X$9,Matches[SITE OUT],AG$10)&gt;0,_xlfn.MINIFS(Matches[JOURNEY TIME],Matches[TIMEBIN],$B69,Matches[SITE IN],X$9,Matches[SITE OUT],AG$10),"-"),"-")</f>
        <v>7.986111111110139E-4</v>
      </c>
      <c r="AH69" s="56">
        <f>IFERROR(IF(COUNTIFS(Matches[TIMEBIN],$B69,Matches[SITE IN],X$9,Matches[SITE OUT],AG$10)&gt;0,AVERAGEIFS(Matches[JOURNEY TIME],Matches[TIMEBIN],$B69,Matches[SITE IN],X$9,Matches[SITE OUT],AG$10),"-"),"-")</f>
        <v>7.986111111110139E-4</v>
      </c>
      <c r="AI69" s="57">
        <f>IFERROR(IF(COUNTIFS(Matches[TIMEBIN],$B69,Matches[SITE IN],X$9,Matches[SITE OUT],AG$10)&gt;0,_xlfn.MAXIFS(Matches[JOURNEY TIME],Matches[TIMEBIN],$B69,Matches[SITE IN],X$9,Matches[SITE OUT],AG$10),"-"),"-")</f>
        <v>7.986111111110139E-4</v>
      </c>
      <c r="AJ69" s="56" t="str">
        <f>IFERROR(IF(COUNTIFS(Matches[TIMEBIN],$B69,Matches[SITE IN],X$9,Matches[SITE OUT],AJ$10)&gt;0,_xlfn.MINIFS(Matches[JOURNEY TIME],Matches[TIMEBIN],$B69,Matches[SITE IN],X$9,Matches[SITE OUT],AJ$10),"-"),"-")</f>
        <v>-</v>
      </c>
      <c r="AK69" s="56" t="str">
        <f>IFERROR(IF(COUNTIFS(Matches[TIMEBIN],$B69,Matches[SITE IN],X$9,Matches[SITE OUT],AJ$10)&gt;0,AVERAGEIFS(Matches[JOURNEY TIME],Matches[TIMEBIN],$B69,Matches[SITE IN],X$9,Matches[SITE OUT],AJ$10),"-"),"-")</f>
        <v>-</v>
      </c>
      <c r="AL69" s="59" t="str">
        <f>IFERROR(IF(COUNTIFS(Matches[TIMEBIN],$B69,Matches[SITE IN],X$9,Matches[SITE OUT],AJ$10)&gt;0,_xlfn.MAXIFS(Matches[JOURNEY TIME],Matches[TIMEBIN],$B69,Matches[SITE IN],X$9,Matches[SITE OUT],AJ$10),"-"),"-")</f>
        <v>-</v>
      </c>
      <c r="AM69" s="55">
        <f>IFERROR(IF(COUNTIFS(Matches[TIMEBIN],$B69,Matches[SITE IN],AM$9,Matches[SITE OUT],AM$10)&gt;0,_xlfn.MINIFS(Matches[JOURNEY TIME],Matches[TIMEBIN],$B69,Matches[SITE IN],AM$9,Matches[SITE OUT],AM$10),"-"),"-")</f>
        <v>2.0833333333331039E-3</v>
      </c>
      <c r="AN69" s="56">
        <f>IFERROR(IF(COUNTIFS(Matches[TIMEBIN],$B69,Matches[SITE IN],AM$9,Matches[SITE OUT],AM$10)&gt;0,AVERAGEIFS(Matches[JOURNEY TIME],Matches[TIMEBIN],$B69,Matches[SITE IN],AM$9,Matches[SITE OUT],AM$10),"-"),"-")</f>
        <v>2.5462962962960467E-3</v>
      </c>
      <c r="AO69" s="57">
        <f>IFERROR(IF(COUNTIFS(Matches[TIMEBIN],$B69,Matches[SITE IN],AM$9,Matches[SITE OUT],AM$10)&gt;0,_xlfn.MAXIFS(Matches[JOURNEY TIME],Matches[TIMEBIN],$B69,Matches[SITE IN],AM$9,Matches[SITE OUT],AM$10),"-"),"-")</f>
        <v>3.0092592592589895E-3</v>
      </c>
      <c r="AP69" s="58">
        <f>IFERROR(IF(COUNTIFS(Matches[TIMEBIN],$B69,Matches[SITE IN],AM$9,Matches[SITE OUT],AP$10)&gt;0,_xlfn.MINIFS(Matches[JOURNEY TIME],Matches[TIMEBIN],$B69,Matches[SITE IN],AM$9,Matches[SITE OUT],AP$10),"-"),"-")</f>
        <v>7.986111111110139E-4</v>
      </c>
      <c r="AQ69" s="56">
        <f>IFERROR(IF(COUNTIFS(Matches[TIMEBIN],$B69,Matches[SITE IN],AM$9,Matches[SITE OUT],AP$10)&gt;0,AVERAGEIFS(Matches[JOURNEY TIME],Matches[TIMEBIN],$B69,Matches[SITE IN],AM$9,Matches[SITE OUT],AP$10),"-"),"-")</f>
        <v>7.986111111110139E-4</v>
      </c>
      <c r="AR69" s="57">
        <f>IFERROR(IF(COUNTIFS(Matches[TIMEBIN],$B69,Matches[SITE IN],AM$9,Matches[SITE OUT],AP$10)&gt;0,_xlfn.MAXIFS(Matches[JOURNEY TIME],Matches[TIMEBIN],$B69,Matches[SITE IN],AM$9,Matches[SITE OUT],AP$10),"-"),"-")</f>
        <v>7.986111111110139E-4</v>
      </c>
      <c r="AS69" s="58">
        <f>IFERROR(IF(COUNTIFS(Matches[TIMEBIN],$B69,Matches[SITE IN],AM$9,Matches[SITE OUT],AS$10)&gt;0,_xlfn.MINIFS(Matches[JOURNEY TIME],Matches[TIMEBIN],$B69,Matches[SITE IN],AM$9,Matches[SITE OUT],AS$10),"-"),"-")</f>
        <v>4.5138888888907047E-4</v>
      </c>
      <c r="AT69" s="56">
        <f>IFERROR(IF(COUNTIFS(Matches[TIMEBIN],$B69,Matches[SITE IN],AM$9,Matches[SITE OUT],AS$10)&gt;0,AVERAGEIFS(Matches[JOURNEY TIME],Matches[TIMEBIN],$B69,Matches[SITE IN],AM$9,Matches[SITE OUT],AS$10),"-"),"-")</f>
        <v>2.403935185185202E-2</v>
      </c>
      <c r="AU69" s="57">
        <f>IFERROR(IF(COUNTIFS(Matches[TIMEBIN],$B69,Matches[SITE IN],AM$9,Matches[SITE OUT],AS$10)&gt;0,_xlfn.MAXIFS(Matches[JOURNEY TIME],Matches[TIMEBIN],$B69,Matches[SITE IN],AM$9,Matches[SITE OUT],AS$10),"-"),"-")</f>
        <v>5.6793981481481959E-2</v>
      </c>
      <c r="AV69" s="58">
        <f>IFERROR(IF(COUNTIFS(Matches[TIMEBIN],$B69,Matches[SITE IN],AM$9,Matches[SITE OUT],AV$10)&gt;0,_xlfn.MINIFS(Matches[JOURNEY TIME],Matches[TIMEBIN],$B69,Matches[SITE IN],AM$9,Matches[SITE OUT],AV$10),"-"),"-")</f>
        <v>4.2824074073999352E-4</v>
      </c>
      <c r="AW69" s="56">
        <f>IFERROR(IF(COUNTIFS(Matches[TIMEBIN],$B69,Matches[SITE IN],AM$9,Matches[SITE OUT],AV$10)&gt;0,AVERAGEIFS(Matches[JOURNEY TIME],Matches[TIMEBIN],$B69,Matches[SITE IN],AM$9,Matches[SITE OUT],AV$10),"-"),"-")</f>
        <v>3.5841049382713264E-3</v>
      </c>
      <c r="AX69" s="57">
        <f>IFERROR(IF(COUNTIFS(Matches[TIMEBIN],$B69,Matches[SITE IN],AM$9,Matches[SITE OUT],AV$10)&gt;0,_xlfn.MAXIFS(Matches[JOURNEY TIME],Matches[TIMEBIN],$B69,Matches[SITE IN],AM$9,Matches[SITE OUT],AV$10),"-"),"-")</f>
        <v>5.6597222222219967E-3</v>
      </c>
      <c r="AY69" s="56">
        <f>IFERROR(IF(COUNTIFS(Matches[TIMEBIN],$B69,Matches[SITE IN],AM$9,Matches[SITE OUT],AY$10)&gt;0,_xlfn.MINIFS(Matches[JOURNEY TIME],Matches[TIMEBIN],$B69,Matches[SITE IN],AM$9,Matches[SITE OUT],AY$10),"-"),"-")</f>
        <v>2.7777777777804324E-4</v>
      </c>
      <c r="AZ69" s="56">
        <f>IFERROR(IF(COUNTIFS(Matches[TIMEBIN],$B69,Matches[SITE IN],AM$9,Matches[SITE OUT],AY$10)&gt;0,AVERAGEIFS(Matches[JOURNEY TIME],Matches[TIMEBIN],$B69,Matches[SITE IN],AM$9,Matches[SITE OUT],AY$10),"-"),"-")</f>
        <v>2.358961640211656E-2</v>
      </c>
      <c r="BA69" s="59">
        <f>IFERROR(IF(COUNTIFS(Matches[TIMEBIN],$B69,Matches[SITE IN],AM$9,Matches[SITE OUT],AY$10)&gt;0,_xlfn.MAXIFS(Matches[JOURNEY TIME],Matches[TIMEBIN],$B69,Matches[SITE IN],AM$9,Matches[SITE OUT],AY$10),"-"),"-")</f>
        <v>0.10923611111111098</v>
      </c>
      <c r="BB69" s="55">
        <f>IFERROR(IF(COUNTIFS(Matches[TIMEBIN],$B69,Matches[SITE IN],BB$9,Matches[SITE OUT],BB$10)&gt;0,_xlfn.MINIFS(Matches[JOURNEY TIME],Matches[TIMEBIN],$B69,Matches[SITE IN],BB$9,Matches[SITE OUT],BB$10),"-"),"-")</f>
        <v>3.8773148148149028E-3</v>
      </c>
      <c r="BC69" s="56">
        <f>IFERROR(IF(COUNTIFS(Matches[TIMEBIN],$B69,Matches[SITE IN],BB$9,Matches[SITE OUT],BB$10)&gt;0,AVERAGEIFS(Matches[JOURNEY TIME],Matches[TIMEBIN],$B69,Matches[SITE IN],BB$9,Matches[SITE OUT],BB$10),"-"),"-")</f>
        <v>3.8773148148149028E-3</v>
      </c>
      <c r="BD69" s="57">
        <f>IFERROR(IF(COUNTIFS(Matches[TIMEBIN],$B69,Matches[SITE IN],BB$9,Matches[SITE OUT],BB$10)&gt;0,_xlfn.MAXIFS(Matches[JOURNEY TIME],Matches[TIMEBIN],$B69,Matches[SITE IN],BB$9,Matches[SITE OUT],BB$10),"-"),"-")</f>
        <v>3.8773148148149028E-3</v>
      </c>
      <c r="BE69" s="58">
        <f>IFERROR(IF(COUNTIFS(Matches[TIMEBIN],$B69,Matches[SITE IN],BB$9,Matches[SITE OUT],BE$10)&gt;0,_xlfn.MINIFS(Matches[JOURNEY TIME],Matches[TIMEBIN],$B69,Matches[SITE IN],BB$9,Matches[SITE OUT],BE$10),"-"),"-")</f>
        <v>9.0277777777802992E-4</v>
      </c>
      <c r="BF69" s="56">
        <f>IFERROR(IF(COUNTIFS(Matches[TIMEBIN],$B69,Matches[SITE IN],BB$9,Matches[SITE OUT],BE$10)&gt;0,AVERAGEIFS(Matches[JOURNEY TIME],Matches[TIMEBIN],$B69,Matches[SITE IN],BB$9,Matches[SITE OUT],BE$10),"-"),"-")</f>
        <v>3.2303240740740681E-2</v>
      </c>
      <c r="BG69" s="57">
        <f>IFERROR(IF(COUNTIFS(Matches[TIMEBIN],$B69,Matches[SITE IN],BB$9,Matches[SITE OUT],BE$10)&gt;0,_xlfn.MAXIFS(Matches[JOURNEY TIME],Matches[TIMEBIN],$B69,Matches[SITE IN],BB$9,Matches[SITE OUT],BE$10),"-"),"-")</f>
        <v>9.4120370370370021E-2</v>
      </c>
      <c r="BH69" s="58">
        <f>IFERROR(IF(COUNTIFS(Matches[TIMEBIN],$B69,Matches[SITE IN],BB$9,Matches[SITE OUT],BH$10)&gt;0,_xlfn.MINIFS(Matches[JOURNEY TIME],Matches[TIMEBIN],$B69,Matches[SITE IN],BB$9,Matches[SITE OUT],BH$10),"-"),"-")</f>
        <v>4.5138888888895945E-4</v>
      </c>
      <c r="BI69" s="56">
        <f>IFERROR(IF(COUNTIFS(Matches[TIMEBIN],$B69,Matches[SITE IN],BB$9,Matches[SITE OUT],BH$10)&gt;0,AVERAGEIFS(Matches[JOURNEY TIME],Matches[TIMEBIN],$B69,Matches[SITE IN],BB$9,Matches[SITE OUT],BH$10),"-"),"-")</f>
        <v>5.8641975308630168E-4</v>
      </c>
      <c r="BJ69" s="57">
        <f>IFERROR(IF(COUNTIFS(Matches[TIMEBIN],$B69,Matches[SITE IN],BB$9,Matches[SITE OUT],BH$10)&gt;0,_xlfn.MAXIFS(Matches[JOURNEY TIME],Matches[TIMEBIN],$B69,Matches[SITE IN],BB$9,Matches[SITE OUT],BH$10),"-"),"-")</f>
        <v>6.8287037036995901E-4</v>
      </c>
      <c r="BK69" s="58" t="str">
        <f>IFERROR(IF(COUNTIFS(Matches[TIMEBIN],$B69,Matches[SITE IN],BB$9,Matches[SITE OUT],BK$10)&gt;0,_xlfn.MINIFS(Matches[JOURNEY TIME],Matches[TIMEBIN],$B69,Matches[SITE IN],BB$9,Matches[SITE OUT],BK$10),"-"),"-")</f>
        <v>-</v>
      </c>
      <c r="BL69" s="56" t="str">
        <f>IFERROR(IF(COUNTIFS(Matches[TIMEBIN],$B69,Matches[SITE IN],BB$9,Matches[SITE OUT],BK$10)&gt;0,AVERAGEIFS(Matches[JOURNEY TIME],Matches[TIMEBIN],$B69,Matches[SITE IN],BB$9,Matches[SITE OUT],BK$10),"-"),"-")</f>
        <v>-</v>
      </c>
      <c r="BM69" s="57" t="str">
        <f>IFERROR(IF(COUNTIFS(Matches[TIMEBIN],$B69,Matches[SITE IN],BB$9,Matches[SITE OUT],BK$10)&gt;0,_xlfn.MAXIFS(Matches[JOURNEY TIME],Matches[TIMEBIN],$B69,Matches[SITE IN],BB$9,Matches[SITE OUT],BK$10),"-"),"-")</f>
        <v>-</v>
      </c>
      <c r="BN69" s="56">
        <f>IFERROR(IF(COUNTIFS(Matches[TIMEBIN],$B69,Matches[SITE IN],BB$9,Matches[SITE OUT],BN$10)&gt;0,_xlfn.MINIFS(Matches[JOURNEY TIME],Matches[TIMEBIN],$B69,Matches[SITE IN],BB$9,Matches[SITE OUT],BN$10),"-"),"-")</f>
        <v>2.5300925925926032E-2</v>
      </c>
      <c r="BO69" s="56">
        <f>IFERROR(IF(COUNTIFS(Matches[TIMEBIN],$B69,Matches[SITE IN],BB$9,Matches[SITE OUT],BN$10)&gt;0,AVERAGEIFS(Matches[JOURNEY TIME],Matches[TIMEBIN],$B69,Matches[SITE IN],BB$9,Matches[SITE OUT],BN$10),"-"),"-")</f>
        <v>2.5300925925926032E-2</v>
      </c>
      <c r="BP69" s="60">
        <f>IFERROR(IF(COUNTIFS(Matches[TIMEBIN],$B69,Matches[SITE IN],BB$9,Matches[SITE OUT],BN$10)&gt;0,_xlfn.MAXIFS(Matches[JOURNEY TIME],Matches[TIMEBIN],$B69,Matches[SITE IN],BB$9,Matches[SITE OUT],BN$10),"-"),"-")</f>
        <v>2.5300925925926032E-2</v>
      </c>
    </row>
    <row r="70" spans="2:68">
      <c r="B70" s="61" t="str">
        <v>20:30 - 20:45</v>
      </c>
      <c r="C70" s="62">
        <f>IFERROR(IF(COUNTIFS(Matches[TIMEBIN],$B70,Matches[SITE IN],C$9,Matches[SITE OUT],C$10)&gt;0,_xlfn.MINIFS(Matches[JOURNEY TIME],Matches[TIMEBIN],$B70,Matches[SITE IN],C$9,Matches[SITE OUT],C$10),"-"),"-")</f>
        <v>4.0509259259302599E-4</v>
      </c>
      <c r="D70" s="63">
        <f>IFERROR(IF(COUNTIFS(Matches[TIMEBIN],$B70,Matches[SITE IN],C$9,Matches[SITE OUT],C$10)&gt;0,AVERAGEIFS(Matches[JOURNEY TIME],Matches[TIMEBIN],$B70,Matches[SITE IN],C$9,Matches[SITE OUT],C$10),"-"),"-")</f>
        <v>2.0345775462963123E-2</v>
      </c>
      <c r="E70" s="64">
        <f>IFERROR(IF(COUNTIFS(Matches[TIMEBIN],$B70,Matches[SITE IN],C$9,Matches[SITE OUT],C$10)&gt;0,_xlfn.MAXIFS(Matches[JOURNEY TIME],Matches[TIMEBIN],$B70,Matches[SITE IN],C$9,Matches[SITE OUT],C$10),"-"),"-")</f>
        <v>9.0717592592592933E-2</v>
      </c>
      <c r="F70" s="65">
        <f>IFERROR(IF(COUNTIFS(Matches[TIMEBIN],$B70,Matches[SITE IN],C$9,Matches[SITE OUT],F$10)&gt;0,_xlfn.MINIFS(Matches[JOURNEY TIME],Matches[TIMEBIN],$B70,Matches[SITE IN],C$9,Matches[SITE OUT],F$10),"-"),"-")</f>
        <v>5.7870370370405322E-4</v>
      </c>
      <c r="G70" s="63">
        <f>IFERROR(IF(COUNTIFS(Matches[TIMEBIN],$B70,Matches[SITE IN],C$9,Matches[SITE OUT],F$10)&gt;0,AVERAGEIFS(Matches[JOURNEY TIME],Matches[TIMEBIN],$B70,Matches[SITE IN],C$9,Matches[SITE OUT],F$10),"-"),"-")</f>
        <v>1.0583469498910713E-2</v>
      </c>
      <c r="H70" s="64">
        <f>IFERROR(IF(COUNTIFS(Matches[TIMEBIN],$B70,Matches[SITE IN],C$9,Matches[SITE OUT],F$10)&gt;0,_xlfn.MAXIFS(Matches[JOURNEY TIME],Matches[TIMEBIN],$B70,Matches[SITE IN],C$9,Matches[SITE OUT],F$10),"-"),"-")</f>
        <v>0.10920138888888897</v>
      </c>
      <c r="I70" s="65" t="str">
        <f>IFERROR(IF(COUNTIFS(Matches[TIMEBIN],$B70,Matches[SITE IN],C$9,Matches[SITE OUT],I$10)&gt;0,_xlfn.MINIFS(Matches[JOURNEY TIME],Matches[TIMEBIN],$B70,Matches[SITE IN],C$9,Matches[SITE OUT],I$10),"-"),"-")</f>
        <v>-</v>
      </c>
      <c r="J70" s="63" t="str">
        <f>IFERROR(IF(COUNTIFS(Matches[TIMEBIN],$B70,Matches[SITE IN],C$9,Matches[SITE OUT],I$10)&gt;0,AVERAGEIFS(Matches[JOURNEY TIME],Matches[TIMEBIN],$B70,Matches[SITE IN],C$9,Matches[SITE OUT],I$10),"-"),"-")</f>
        <v>-</v>
      </c>
      <c r="K70" s="64" t="str">
        <f>IFERROR(IF(COUNTIFS(Matches[TIMEBIN],$B70,Matches[SITE IN],C$9,Matches[SITE OUT],I$10)&gt;0,_xlfn.MAXIFS(Matches[JOURNEY TIME],Matches[TIMEBIN],$B70,Matches[SITE IN],C$9,Matches[SITE OUT],I$10),"-"),"-")</f>
        <v>-</v>
      </c>
      <c r="L70" s="65">
        <f>IFERROR(IF(COUNTIFS(Matches[TIMEBIN],$B70,Matches[SITE IN],C$9,Matches[SITE OUT],L$10)&gt;0,_xlfn.MINIFS(Matches[JOURNEY TIME],Matches[TIMEBIN],$B70,Matches[SITE IN],C$9,Matches[SITE OUT],L$10),"-"),"-")</f>
        <v>9.8379629629596899E-4</v>
      </c>
      <c r="M70" s="63">
        <f>IFERROR(IF(COUNTIFS(Matches[TIMEBIN],$B70,Matches[SITE IN],C$9,Matches[SITE OUT],L$10)&gt;0,AVERAGEIFS(Matches[JOURNEY TIME],Matches[TIMEBIN],$B70,Matches[SITE IN],C$9,Matches[SITE OUT],L$10),"-"),"-")</f>
        <v>1.6393518518518602E-2</v>
      </c>
      <c r="N70" s="64">
        <f>IFERROR(IF(COUNTIFS(Matches[TIMEBIN],$B70,Matches[SITE IN],C$9,Matches[SITE OUT],L$10)&gt;0,_xlfn.MAXIFS(Matches[JOURNEY TIME],Matches[TIMEBIN],$B70,Matches[SITE IN],C$9,Matches[SITE OUT],L$10),"-"),"-")</f>
        <v>7.3275462962963056E-2</v>
      </c>
      <c r="O70" s="65">
        <f>IFERROR(IF(COUNTIFS(Matches[TIMEBIN],$B70,Matches[SITE IN],C$9,Matches[SITE OUT],O$10)&gt;0,_xlfn.MINIFS(Matches[JOURNEY TIME],Matches[TIMEBIN],$B70,Matches[SITE IN],C$9,Matches[SITE OUT],O$10),"-"),"-")</f>
        <v>1.3194444444449838E-3</v>
      </c>
      <c r="P70" s="63">
        <f>IFERROR(IF(COUNTIFS(Matches[TIMEBIN],$B70,Matches[SITE IN],C$9,Matches[SITE OUT],O$10)&gt;0,AVERAGEIFS(Matches[JOURNEY TIME],Matches[TIMEBIN],$B70,Matches[SITE IN],C$9,Matches[SITE OUT],O$10),"-"),"-")</f>
        <v>1.9675925925926152E-2</v>
      </c>
      <c r="Q70" s="64">
        <f>IFERROR(IF(COUNTIFS(Matches[TIMEBIN],$B70,Matches[SITE IN],C$9,Matches[SITE OUT],O$10)&gt;0,_xlfn.MAXIFS(Matches[JOURNEY TIME],Matches[TIMEBIN],$B70,Matches[SITE IN],C$9,Matches[SITE OUT],O$10),"-"),"-")</f>
        <v>9.6828703703704E-2</v>
      </c>
      <c r="R70" s="65" t="str">
        <f>IFERROR(IF(COUNTIFS(Matches[TIMEBIN],$B70,Matches[SITE IN],C$9,Matches[SITE OUT],R$10)&gt;0,_xlfn.MINIFS(Matches[JOURNEY TIME],Matches[TIMEBIN],$B70,Matches[SITE IN],C$9,Matches[SITE OUT],R$10),"-"),"-")</f>
        <v>-</v>
      </c>
      <c r="S70" s="63" t="str">
        <f>IFERROR(IF(COUNTIFS(Matches[TIMEBIN],$B70,Matches[SITE IN],C$9,Matches[SITE OUT],R$10)&gt;0,AVERAGEIFS(Matches[JOURNEY TIME],Matches[TIMEBIN],$B70,Matches[SITE IN],C$9,Matches[SITE OUT],R$10),"-"),"-")</f>
        <v>-</v>
      </c>
      <c r="T70" s="66" t="str">
        <f>IFERROR(IF(COUNTIFS(Matches[TIMEBIN],$B70,Matches[SITE IN],C$9,Matches[SITE OUT],R$10)&gt;0,_xlfn.MAXIFS(Matches[JOURNEY TIME],Matches[TIMEBIN],$B70,Matches[SITE IN],C$9,Matches[SITE OUT],R$10),"-"),"-")</f>
        <v>-</v>
      </c>
      <c r="U70" s="62" t="str">
        <f>IFERROR(IF(COUNTIFS(Matches[TIMEBIN],$B70,Matches[SITE IN],U$9,Matches[SITE OUT],U$10)&gt;0,_xlfn.MINIFS(Matches[JOURNEY TIME],Matches[TIMEBIN],$B70,Matches[SITE IN],U$9,Matches[SITE OUT],U$10),"-"),"-")</f>
        <v>-</v>
      </c>
      <c r="V70" s="63" t="str">
        <f>IFERROR(IF(COUNTIFS(Matches[TIMEBIN],$B70,Matches[SITE IN],U$9,Matches[SITE OUT],U$10)&gt;0,AVERAGEIFS(Matches[JOURNEY TIME],Matches[TIMEBIN],$B70,Matches[SITE IN],U$9,Matches[SITE OUT],U$10),"-"),"-")</f>
        <v>-</v>
      </c>
      <c r="W70" s="66" t="str">
        <f>IFERROR(IF(COUNTIFS(Matches[TIMEBIN],$B70,Matches[SITE IN],U$9,Matches[SITE OUT],U$10)&gt;0,_xlfn.MAXIFS(Matches[JOURNEY TIME],Matches[TIMEBIN],$B70,Matches[SITE IN],U$9,Matches[SITE OUT],U$10),"-"),"-")</f>
        <v>-</v>
      </c>
      <c r="X70" s="62">
        <f>IFERROR(IF(COUNTIFS(Matches[TIMEBIN],$B70,Matches[SITE IN],X$9,Matches[SITE OUT],X$10)&gt;0,_xlfn.MINIFS(Matches[JOURNEY TIME],Matches[TIMEBIN],$B70,Matches[SITE IN],X$9,Matches[SITE OUT],X$10),"-"),"-")</f>
        <v>8.391203703703054E-3</v>
      </c>
      <c r="Y70" s="63">
        <f>IFERROR(IF(COUNTIFS(Matches[TIMEBIN],$B70,Matches[SITE IN],X$9,Matches[SITE OUT],X$10)&gt;0,AVERAGEIFS(Matches[JOURNEY TIME],Matches[TIMEBIN],$B70,Matches[SITE IN],X$9,Matches[SITE OUT],X$10),"-"),"-")</f>
        <v>8.391203703703054E-3</v>
      </c>
      <c r="Z70" s="64">
        <f>IFERROR(IF(COUNTIFS(Matches[TIMEBIN],$B70,Matches[SITE IN],X$9,Matches[SITE OUT],X$10)&gt;0,_xlfn.MAXIFS(Matches[JOURNEY TIME],Matches[TIMEBIN],$B70,Matches[SITE IN],X$9,Matches[SITE OUT],X$10),"-"),"-")</f>
        <v>8.391203703703054E-3</v>
      </c>
      <c r="AA70" s="65">
        <f>IFERROR(IF(COUNTIFS(Matches[TIMEBIN],$B70,Matches[SITE IN],X$9,Matches[SITE OUT],AA$10)&gt;0,_xlfn.MINIFS(Matches[JOURNEY TIME],Matches[TIMEBIN],$B70,Matches[SITE IN],X$9,Matches[SITE OUT],AA$10),"-"),"-")</f>
        <v>8.4490740740794656E-4</v>
      </c>
      <c r="AB70" s="63">
        <f>IFERROR(IF(COUNTIFS(Matches[TIMEBIN],$B70,Matches[SITE IN],X$9,Matches[SITE OUT],AA$10)&gt;0,AVERAGEIFS(Matches[JOURNEY TIME],Matches[TIMEBIN],$B70,Matches[SITE IN],X$9,Matches[SITE OUT],AA$10),"-"),"-")</f>
        <v>3.5960648148147978E-2</v>
      </c>
      <c r="AC70" s="64">
        <f>IFERROR(IF(COUNTIFS(Matches[TIMEBIN],$B70,Matches[SITE IN],X$9,Matches[SITE OUT],AA$10)&gt;0,_xlfn.MAXIFS(Matches[JOURNEY TIME],Matches[TIMEBIN],$B70,Matches[SITE IN],X$9,Matches[SITE OUT],AA$10),"-"),"-")</f>
        <v>7.1076388888888009E-2</v>
      </c>
      <c r="AD70" s="65">
        <f>IFERROR(IF(COUNTIFS(Matches[TIMEBIN],$B70,Matches[SITE IN],X$9,Matches[SITE OUT],AD$10)&gt;0,_xlfn.MINIFS(Matches[JOURNEY TIME],Matches[TIMEBIN],$B70,Matches[SITE IN],X$9,Matches[SITE OUT],AD$10),"-"),"-")</f>
        <v>3.3564814814790456E-4</v>
      </c>
      <c r="AE70" s="63">
        <f>IFERROR(IF(COUNTIFS(Matches[TIMEBIN],$B70,Matches[SITE IN],X$9,Matches[SITE OUT],AD$10)&gt;0,AVERAGEIFS(Matches[JOURNEY TIME],Matches[TIMEBIN],$B70,Matches[SITE IN],X$9,Matches[SITE OUT],AD$10),"-"),"-")</f>
        <v>1.1496913580245998E-3</v>
      </c>
      <c r="AF70" s="64">
        <f>IFERROR(IF(COUNTIFS(Matches[TIMEBIN],$B70,Matches[SITE IN],X$9,Matches[SITE OUT],AD$10)&gt;0,_xlfn.MAXIFS(Matches[JOURNEY TIME],Matches[TIMEBIN],$B70,Matches[SITE IN],X$9,Matches[SITE OUT],AD$10),"-"),"-")</f>
        <v>2.6273148148149295E-3</v>
      </c>
      <c r="AG70" s="65" t="str">
        <f>IFERROR(IF(COUNTIFS(Matches[TIMEBIN],$B70,Matches[SITE IN],X$9,Matches[SITE OUT],AG$10)&gt;0,_xlfn.MINIFS(Matches[JOURNEY TIME],Matches[TIMEBIN],$B70,Matches[SITE IN],X$9,Matches[SITE OUT],AG$10),"-"),"-")</f>
        <v>-</v>
      </c>
      <c r="AH70" s="63" t="str">
        <f>IFERROR(IF(COUNTIFS(Matches[TIMEBIN],$B70,Matches[SITE IN],X$9,Matches[SITE OUT],AG$10)&gt;0,AVERAGEIFS(Matches[JOURNEY TIME],Matches[TIMEBIN],$B70,Matches[SITE IN],X$9,Matches[SITE OUT],AG$10),"-"),"-")</f>
        <v>-</v>
      </c>
      <c r="AI70" s="64" t="str">
        <f>IFERROR(IF(COUNTIFS(Matches[TIMEBIN],$B70,Matches[SITE IN],X$9,Matches[SITE OUT],AG$10)&gt;0,_xlfn.MAXIFS(Matches[JOURNEY TIME],Matches[TIMEBIN],$B70,Matches[SITE IN],X$9,Matches[SITE OUT],AG$10),"-"),"-")</f>
        <v>-</v>
      </c>
      <c r="AJ70" s="63">
        <f>IFERROR(IF(COUNTIFS(Matches[TIMEBIN],$B70,Matches[SITE IN],X$9,Matches[SITE OUT],AJ$10)&gt;0,_xlfn.MINIFS(Matches[JOURNEY TIME],Matches[TIMEBIN],$B70,Matches[SITE IN],X$9,Matches[SITE OUT],AJ$10),"-"),"-")</f>
        <v>6.159722222222197E-2</v>
      </c>
      <c r="AK70" s="63">
        <f>IFERROR(IF(COUNTIFS(Matches[TIMEBIN],$B70,Matches[SITE IN],X$9,Matches[SITE OUT],AJ$10)&gt;0,AVERAGEIFS(Matches[JOURNEY TIME],Matches[TIMEBIN],$B70,Matches[SITE IN],X$9,Matches[SITE OUT],AJ$10),"-"),"-")</f>
        <v>6.159722222222197E-2</v>
      </c>
      <c r="AL70" s="66">
        <f>IFERROR(IF(COUNTIFS(Matches[TIMEBIN],$B70,Matches[SITE IN],X$9,Matches[SITE OUT],AJ$10)&gt;0,_xlfn.MAXIFS(Matches[JOURNEY TIME],Matches[TIMEBIN],$B70,Matches[SITE IN],X$9,Matches[SITE OUT],AJ$10),"-"),"-")</f>
        <v>6.159722222222197E-2</v>
      </c>
      <c r="AM70" s="62">
        <f>IFERROR(IF(COUNTIFS(Matches[TIMEBIN],$B70,Matches[SITE IN],AM$9,Matches[SITE OUT],AM$10)&gt;0,_xlfn.MINIFS(Matches[JOURNEY TIME],Matches[TIMEBIN],$B70,Matches[SITE IN],AM$9,Matches[SITE OUT],AM$10),"-"),"-")</f>
        <v>1.0995370370370239E-3</v>
      </c>
      <c r="AN70" s="63">
        <f>IFERROR(IF(COUNTIFS(Matches[TIMEBIN],$B70,Matches[SITE IN],AM$9,Matches[SITE OUT],AM$10)&gt;0,AVERAGEIFS(Matches[JOURNEY TIME],Matches[TIMEBIN],$B70,Matches[SITE IN],AM$9,Matches[SITE OUT],AM$10),"-"),"-")</f>
        <v>1.9733796296295125E-3</v>
      </c>
      <c r="AO70" s="64">
        <f>IFERROR(IF(COUNTIFS(Matches[TIMEBIN],$B70,Matches[SITE IN],AM$9,Matches[SITE OUT],AM$10)&gt;0,_xlfn.MAXIFS(Matches[JOURNEY TIME],Matches[TIMEBIN],$B70,Matches[SITE IN],AM$9,Matches[SITE OUT],AM$10),"-"),"-")</f>
        <v>2.8472222222220012E-3</v>
      </c>
      <c r="AP70" s="65">
        <f>IFERROR(IF(COUNTIFS(Matches[TIMEBIN],$B70,Matches[SITE IN],AM$9,Matches[SITE OUT],AP$10)&gt;0,_xlfn.MINIFS(Matches[JOURNEY TIME],Matches[TIMEBIN],$B70,Matches[SITE IN],AM$9,Matches[SITE OUT],AP$10),"-"),"-")</f>
        <v>1.0416666666670515E-3</v>
      </c>
      <c r="AQ70" s="63">
        <f>IFERROR(IF(COUNTIFS(Matches[TIMEBIN],$B70,Matches[SITE IN],AM$9,Matches[SITE OUT],AP$10)&gt;0,AVERAGEIFS(Matches[JOURNEY TIME],Matches[TIMEBIN],$B70,Matches[SITE IN],AM$9,Matches[SITE OUT],AP$10),"-"),"-")</f>
        <v>1.1381172839507088E-3</v>
      </c>
      <c r="AR70" s="64">
        <f>IFERROR(IF(COUNTIFS(Matches[TIMEBIN],$B70,Matches[SITE IN],AM$9,Matches[SITE OUT],AP$10)&gt;0,_xlfn.MAXIFS(Matches[JOURNEY TIME],Matches[TIMEBIN],$B70,Matches[SITE IN],AM$9,Matches[SITE OUT],AP$10),"-"),"-")</f>
        <v>1.3194444444440956E-3</v>
      </c>
      <c r="AS70" s="65">
        <f>IFERROR(IF(COUNTIFS(Matches[TIMEBIN],$B70,Matches[SITE IN],AM$9,Matches[SITE OUT],AS$10)&gt;0,_xlfn.MINIFS(Matches[JOURNEY TIME],Matches[TIMEBIN],$B70,Matches[SITE IN],AM$9,Matches[SITE OUT],AS$10),"-"),"-")</f>
        <v>1.0995370370370239E-3</v>
      </c>
      <c r="AT70" s="63">
        <f>IFERROR(IF(COUNTIFS(Matches[TIMEBIN],$B70,Matches[SITE IN],AM$9,Matches[SITE OUT],AS$10)&gt;0,AVERAGEIFS(Matches[JOURNEY TIME],Matches[TIMEBIN],$B70,Matches[SITE IN],AM$9,Matches[SITE OUT],AS$10),"-"),"-")</f>
        <v>2.8777006172839698E-2</v>
      </c>
      <c r="AU70" s="64">
        <f>IFERROR(IF(COUNTIFS(Matches[TIMEBIN],$B70,Matches[SITE IN],AM$9,Matches[SITE OUT],AS$10)&gt;0,_xlfn.MAXIFS(Matches[JOURNEY TIME],Matches[TIMEBIN],$B70,Matches[SITE IN],AM$9,Matches[SITE OUT],AS$10),"-"),"-")</f>
        <v>8.3993055555556029E-2</v>
      </c>
      <c r="AV70" s="65" t="str">
        <f>IFERROR(IF(COUNTIFS(Matches[TIMEBIN],$B70,Matches[SITE IN],AM$9,Matches[SITE OUT],AV$10)&gt;0,_xlfn.MINIFS(Matches[JOURNEY TIME],Matches[TIMEBIN],$B70,Matches[SITE IN],AM$9,Matches[SITE OUT],AV$10),"-"),"-")</f>
        <v>-</v>
      </c>
      <c r="AW70" s="63" t="str">
        <f>IFERROR(IF(COUNTIFS(Matches[TIMEBIN],$B70,Matches[SITE IN],AM$9,Matches[SITE OUT],AV$10)&gt;0,AVERAGEIFS(Matches[JOURNEY TIME],Matches[TIMEBIN],$B70,Matches[SITE IN],AM$9,Matches[SITE OUT],AV$10),"-"),"-")</f>
        <v>-</v>
      </c>
      <c r="AX70" s="64" t="str">
        <f>IFERROR(IF(COUNTIFS(Matches[TIMEBIN],$B70,Matches[SITE IN],AM$9,Matches[SITE OUT],AV$10)&gt;0,_xlfn.MAXIFS(Matches[JOURNEY TIME],Matches[TIMEBIN],$B70,Matches[SITE IN],AM$9,Matches[SITE OUT],AV$10),"-"),"-")</f>
        <v>-</v>
      </c>
      <c r="AY70" s="63">
        <f>IFERROR(IF(COUNTIFS(Matches[TIMEBIN],$B70,Matches[SITE IN],AM$9,Matches[SITE OUT],AY$10)&gt;0,_xlfn.MINIFS(Matches[JOURNEY TIME],Matches[TIMEBIN],$B70,Matches[SITE IN],AM$9,Matches[SITE OUT],AY$10),"-"),"-")</f>
        <v>3.3564814814801558E-4</v>
      </c>
      <c r="AZ70" s="63">
        <f>IFERROR(IF(COUNTIFS(Matches[TIMEBIN],$B70,Matches[SITE IN],AM$9,Matches[SITE OUT],AY$10)&gt;0,AVERAGEIFS(Matches[JOURNEY TIME],Matches[TIMEBIN],$B70,Matches[SITE IN],AM$9,Matches[SITE OUT],AY$10),"-"),"-")</f>
        <v>3.0138888888888993E-2</v>
      </c>
      <c r="BA70" s="66">
        <f>IFERROR(IF(COUNTIFS(Matches[TIMEBIN],$B70,Matches[SITE IN],AM$9,Matches[SITE OUT],AY$10)&gt;0,_xlfn.MAXIFS(Matches[JOURNEY TIME],Matches[TIMEBIN],$B70,Matches[SITE IN],AM$9,Matches[SITE OUT],AY$10),"-"),"-")</f>
        <v>5.994212962962997E-2</v>
      </c>
      <c r="BB70" s="62">
        <f>IFERROR(IF(COUNTIFS(Matches[TIMEBIN],$B70,Matches[SITE IN],BB$9,Matches[SITE OUT],BB$10)&gt;0,_xlfn.MINIFS(Matches[JOURNEY TIME],Matches[TIMEBIN],$B70,Matches[SITE IN],BB$9,Matches[SITE OUT],BB$10),"-"),"-")</f>
        <v>1.0069444444450459E-3</v>
      </c>
      <c r="BC70" s="63">
        <f>IFERROR(IF(COUNTIFS(Matches[TIMEBIN],$B70,Matches[SITE IN],BB$9,Matches[SITE OUT],BB$10)&gt;0,AVERAGEIFS(Matches[JOURNEY TIME],Matches[TIMEBIN],$B70,Matches[SITE IN],BB$9,Matches[SITE OUT],BB$10),"-"),"-")</f>
        <v>1.3425925925927285E-3</v>
      </c>
      <c r="BD70" s="64">
        <f>IFERROR(IF(COUNTIFS(Matches[TIMEBIN],$B70,Matches[SITE IN],BB$9,Matches[SITE OUT],BB$10)&gt;0,_xlfn.MAXIFS(Matches[JOURNEY TIME],Matches[TIMEBIN],$B70,Matches[SITE IN],BB$9,Matches[SITE OUT],BB$10),"-"),"-")</f>
        <v>2.2453703703709804E-3</v>
      </c>
      <c r="BE70" s="65">
        <f>IFERROR(IF(COUNTIFS(Matches[TIMEBIN],$B70,Matches[SITE IN],BB$9,Matches[SITE OUT],BE$10)&gt;0,_xlfn.MINIFS(Matches[JOURNEY TIME],Matches[TIMEBIN],$B70,Matches[SITE IN],BB$9,Matches[SITE OUT],BE$10),"-"),"-")</f>
        <v>8.2175925925898063E-4</v>
      </c>
      <c r="BF70" s="63">
        <f>IFERROR(IF(COUNTIFS(Matches[TIMEBIN],$B70,Matches[SITE IN],BB$9,Matches[SITE OUT],BE$10)&gt;0,AVERAGEIFS(Matches[JOURNEY TIME],Matches[TIMEBIN],$B70,Matches[SITE IN],BB$9,Matches[SITE OUT],BE$10),"-"),"-")</f>
        <v>1.2991898148147496E-3</v>
      </c>
      <c r="BG70" s="64">
        <f>IFERROR(IF(COUNTIFS(Matches[TIMEBIN],$B70,Matches[SITE IN],BB$9,Matches[SITE OUT],BE$10)&gt;0,_xlfn.MAXIFS(Matches[JOURNEY TIME],Matches[TIMEBIN],$B70,Matches[SITE IN],BB$9,Matches[SITE OUT],BE$10),"-"),"-")</f>
        <v>1.9328703703700434E-3</v>
      </c>
      <c r="BH70" s="65">
        <f>IFERROR(IF(COUNTIFS(Matches[TIMEBIN],$B70,Matches[SITE IN],BB$9,Matches[SITE OUT],BH$10)&gt;0,_xlfn.MINIFS(Matches[JOURNEY TIME],Matches[TIMEBIN],$B70,Matches[SITE IN],BB$9,Matches[SITE OUT],BH$10),"-"),"-")</f>
        <v>4.398148148150316E-4</v>
      </c>
      <c r="BI70" s="63">
        <f>IFERROR(IF(COUNTIFS(Matches[TIMEBIN],$B70,Matches[SITE IN],BB$9,Matches[SITE OUT],BH$10)&gt;0,AVERAGEIFS(Matches[JOURNEY TIME],Matches[TIMEBIN],$B70,Matches[SITE IN],BB$9,Matches[SITE OUT],BH$10),"-"),"-")</f>
        <v>4.97685185185337E-4</v>
      </c>
      <c r="BJ70" s="64">
        <f>IFERROR(IF(COUNTIFS(Matches[TIMEBIN],$B70,Matches[SITE IN],BB$9,Matches[SITE OUT],BH$10)&gt;0,_xlfn.MAXIFS(Matches[JOURNEY TIME],Matches[TIMEBIN],$B70,Matches[SITE IN],BB$9,Matches[SITE OUT],BH$10),"-"),"-")</f>
        <v>5.787037037039422E-4</v>
      </c>
      <c r="BK70" s="65">
        <f>IFERROR(IF(COUNTIFS(Matches[TIMEBIN],$B70,Matches[SITE IN],BB$9,Matches[SITE OUT],BK$10)&gt;0,_xlfn.MINIFS(Matches[JOURNEY TIME],Matches[TIMEBIN],$B70,Matches[SITE IN],BB$9,Matches[SITE OUT],BK$10),"-"),"-")</f>
        <v>3.3564814814801558E-4</v>
      </c>
      <c r="BL70" s="63">
        <f>IFERROR(IF(COUNTIFS(Matches[TIMEBIN],$B70,Matches[SITE IN],BB$9,Matches[SITE OUT],BK$10)&gt;0,AVERAGEIFS(Matches[JOURNEY TIME],Matches[TIMEBIN],$B70,Matches[SITE IN],BB$9,Matches[SITE OUT],BK$10),"-"),"-")</f>
        <v>9.5293209876534668E-4</v>
      </c>
      <c r="BM70" s="64">
        <f>IFERROR(IF(COUNTIFS(Matches[TIMEBIN],$B70,Matches[SITE IN],BB$9,Matches[SITE OUT],BK$10)&gt;0,_xlfn.MAXIFS(Matches[JOURNEY TIME],Matches[TIMEBIN],$B70,Matches[SITE IN],BB$9,Matches[SITE OUT],BK$10),"-"),"-")</f>
        <v>2.0486111111109873E-3</v>
      </c>
      <c r="BN70" s="63" t="str">
        <f>IFERROR(IF(COUNTIFS(Matches[TIMEBIN],$B70,Matches[SITE IN],BB$9,Matches[SITE OUT],BN$10)&gt;0,_xlfn.MINIFS(Matches[JOURNEY TIME],Matches[TIMEBIN],$B70,Matches[SITE IN],BB$9,Matches[SITE OUT],BN$10),"-"),"-")</f>
        <v>-</v>
      </c>
      <c r="BO70" s="63" t="str">
        <f>IFERROR(IF(COUNTIFS(Matches[TIMEBIN],$B70,Matches[SITE IN],BB$9,Matches[SITE OUT],BN$10)&gt;0,AVERAGEIFS(Matches[JOURNEY TIME],Matches[TIMEBIN],$B70,Matches[SITE IN],BB$9,Matches[SITE OUT],BN$10),"-"),"-")</f>
        <v>-</v>
      </c>
      <c r="BP70" s="67" t="str">
        <f>IFERROR(IF(COUNTIFS(Matches[TIMEBIN],$B70,Matches[SITE IN],BB$9,Matches[SITE OUT],BN$10)&gt;0,_xlfn.MAXIFS(Matches[JOURNEY TIME],Matches[TIMEBIN],$B70,Matches[SITE IN],BB$9,Matches[SITE OUT],BN$10),"-"),"-")</f>
        <v>-</v>
      </c>
    </row>
    <row r="71" spans="2:68">
      <c r="B71" s="54" t="str">
        <v>20:45 - 21:00</v>
      </c>
      <c r="C71" s="55">
        <f>IFERROR(IF(COUNTIFS(Matches[TIMEBIN],$B71,Matches[SITE IN],C$9,Matches[SITE OUT],C$10)&gt;0,_xlfn.MINIFS(Matches[JOURNEY TIME],Matches[TIMEBIN],$B71,Matches[SITE IN],C$9,Matches[SITE OUT],C$10),"-"),"-")</f>
        <v>7.2916666666700269E-4</v>
      </c>
      <c r="D71" s="56">
        <f>IFERROR(IF(COUNTIFS(Matches[TIMEBIN],$B71,Matches[SITE IN],C$9,Matches[SITE OUT],C$10)&gt;0,AVERAGEIFS(Matches[JOURNEY TIME],Matches[TIMEBIN],$B71,Matches[SITE IN],C$9,Matches[SITE OUT],C$10),"-"),"-")</f>
        <v>2.3286146723646775E-2</v>
      </c>
      <c r="E71" s="57">
        <f>IFERROR(IF(COUNTIFS(Matches[TIMEBIN],$B71,Matches[SITE IN],C$9,Matches[SITE OUT],C$10)&gt;0,_xlfn.MAXIFS(Matches[JOURNEY TIME],Matches[TIMEBIN],$B71,Matches[SITE IN],C$9,Matches[SITE OUT],C$10),"-"),"-")</f>
        <v>0.12393518518518498</v>
      </c>
      <c r="F71" s="58">
        <f>IFERROR(IF(COUNTIFS(Matches[TIMEBIN],$B71,Matches[SITE IN],C$9,Matches[SITE OUT],F$10)&gt;0,_xlfn.MINIFS(Matches[JOURNEY TIME],Matches[TIMEBIN],$B71,Matches[SITE IN],C$9,Matches[SITE OUT],F$10),"-"),"-")</f>
        <v>5.3240740740700954E-4</v>
      </c>
      <c r="G71" s="56">
        <f>IFERROR(IF(COUNTIFS(Matches[TIMEBIN],$B71,Matches[SITE IN],C$9,Matches[SITE OUT],F$10)&gt;0,AVERAGEIFS(Matches[JOURNEY TIME],Matches[TIMEBIN],$B71,Matches[SITE IN],C$9,Matches[SITE OUT],F$10),"-"),"-")</f>
        <v>9.926549145299151E-3</v>
      </c>
      <c r="H71" s="57">
        <f>IFERROR(IF(COUNTIFS(Matches[TIMEBIN],$B71,Matches[SITE IN],C$9,Matches[SITE OUT],F$10)&gt;0,_xlfn.MAXIFS(Matches[JOURNEY TIME],Matches[TIMEBIN],$B71,Matches[SITE IN],C$9,Matches[SITE OUT],F$10),"-"),"-")</f>
        <v>7.8333333333332922E-2</v>
      </c>
      <c r="I71" s="58" t="str">
        <f>IFERROR(IF(COUNTIFS(Matches[TIMEBIN],$B71,Matches[SITE IN],C$9,Matches[SITE OUT],I$10)&gt;0,_xlfn.MINIFS(Matches[JOURNEY TIME],Matches[TIMEBIN],$B71,Matches[SITE IN],C$9,Matches[SITE OUT],I$10),"-"),"-")</f>
        <v>-</v>
      </c>
      <c r="J71" s="56" t="str">
        <f>IFERROR(IF(COUNTIFS(Matches[TIMEBIN],$B71,Matches[SITE IN],C$9,Matches[SITE OUT],I$10)&gt;0,AVERAGEIFS(Matches[JOURNEY TIME],Matches[TIMEBIN],$B71,Matches[SITE IN],C$9,Matches[SITE OUT],I$10),"-"),"-")</f>
        <v>-</v>
      </c>
      <c r="K71" s="57" t="str">
        <f>IFERROR(IF(COUNTIFS(Matches[TIMEBIN],$B71,Matches[SITE IN],C$9,Matches[SITE OUT],I$10)&gt;0,_xlfn.MAXIFS(Matches[JOURNEY TIME],Matches[TIMEBIN],$B71,Matches[SITE IN],C$9,Matches[SITE OUT],I$10),"-"),"-")</f>
        <v>-</v>
      </c>
      <c r="L71" s="58">
        <f>IFERROR(IF(COUNTIFS(Matches[TIMEBIN],$B71,Matches[SITE IN],C$9,Matches[SITE OUT],L$10)&gt;0,_xlfn.MINIFS(Matches[JOURNEY TIME],Matches[TIMEBIN],$B71,Matches[SITE IN],C$9,Matches[SITE OUT],L$10),"-"),"-")</f>
        <v>1.0069444444440467E-3</v>
      </c>
      <c r="M71" s="56">
        <f>IFERROR(IF(COUNTIFS(Matches[TIMEBIN],$B71,Matches[SITE IN],C$9,Matches[SITE OUT],L$10)&gt;0,AVERAGEIFS(Matches[JOURNEY TIME],Matches[TIMEBIN],$B71,Matches[SITE IN],C$9,Matches[SITE OUT],L$10),"-"),"-")</f>
        <v>1.7083333333333256E-2</v>
      </c>
      <c r="N71" s="57">
        <f>IFERROR(IF(COUNTIFS(Matches[TIMEBIN],$B71,Matches[SITE IN],C$9,Matches[SITE OUT],L$10)&gt;0,_xlfn.MAXIFS(Matches[JOURNEY TIME],Matches[TIMEBIN],$B71,Matches[SITE IN],C$9,Matches[SITE OUT],L$10),"-"),"-")</f>
        <v>6.2094907407407973E-2</v>
      </c>
      <c r="O71" s="58">
        <f>IFERROR(IF(COUNTIFS(Matches[TIMEBIN],$B71,Matches[SITE IN],C$9,Matches[SITE OUT],O$10)&gt;0,_xlfn.MINIFS(Matches[JOURNEY TIME],Matches[TIMEBIN],$B71,Matches[SITE IN],C$9,Matches[SITE OUT],O$10),"-"),"-")</f>
        <v>1.8750000000000711E-3</v>
      </c>
      <c r="P71" s="56">
        <f>IFERROR(IF(COUNTIFS(Matches[TIMEBIN],$B71,Matches[SITE IN],C$9,Matches[SITE OUT],O$10)&gt;0,AVERAGEIFS(Matches[JOURNEY TIME],Matches[TIMEBIN],$B71,Matches[SITE IN],C$9,Matches[SITE OUT],O$10),"-"),"-")</f>
        <v>2.4354745370370245E-2</v>
      </c>
      <c r="Q71" s="57">
        <f>IFERROR(IF(COUNTIFS(Matches[TIMEBIN],$B71,Matches[SITE IN],C$9,Matches[SITE OUT],O$10)&gt;0,_xlfn.MAXIFS(Matches[JOURNEY TIME],Matches[TIMEBIN],$B71,Matches[SITE IN],C$9,Matches[SITE OUT],O$10),"-"),"-")</f>
        <v>8.4108796296295973E-2</v>
      </c>
      <c r="R71" s="58">
        <f>IFERROR(IF(COUNTIFS(Matches[TIMEBIN],$B71,Matches[SITE IN],C$9,Matches[SITE OUT],R$10)&gt;0,_xlfn.MINIFS(Matches[JOURNEY TIME],Matches[TIMEBIN],$B71,Matches[SITE IN],C$9,Matches[SITE OUT],R$10),"-"),"-")</f>
        <v>3.7037037037102039E-4</v>
      </c>
      <c r="S71" s="56">
        <f>IFERROR(IF(COUNTIFS(Matches[TIMEBIN],$B71,Matches[SITE IN],C$9,Matches[SITE OUT],R$10)&gt;0,AVERAGEIFS(Matches[JOURNEY TIME],Matches[TIMEBIN],$B71,Matches[SITE IN],C$9,Matches[SITE OUT],R$10),"-"),"-")</f>
        <v>2.8472222222226859E-3</v>
      </c>
      <c r="T71" s="59">
        <f>IFERROR(IF(COUNTIFS(Matches[TIMEBIN],$B71,Matches[SITE IN],C$9,Matches[SITE OUT],R$10)&gt;0,_xlfn.MAXIFS(Matches[JOURNEY TIME],Matches[TIMEBIN],$B71,Matches[SITE IN],C$9,Matches[SITE OUT],R$10),"-"),"-")</f>
        <v>1.0347222222222063E-2</v>
      </c>
      <c r="U71" s="55" t="str">
        <f>IFERROR(IF(COUNTIFS(Matches[TIMEBIN],$B71,Matches[SITE IN],U$9,Matches[SITE OUT],U$10)&gt;0,_xlfn.MINIFS(Matches[JOURNEY TIME],Matches[TIMEBIN],$B71,Matches[SITE IN],U$9,Matches[SITE OUT],U$10),"-"),"-")</f>
        <v>-</v>
      </c>
      <c r="V71" s="56" t="str">
        <f>IFERROR(IF(COUNTIFS(Matches[TIMEBIN],$B71,Matches[SITE IN],U$9,Matches[SITE OUT],U$10)&gt;0,AVERAGEIFS(Matches[JOURNEY TIME],Matches[TIMEBIN],$B71,Matches[SITE IN],U$9,Matches[SITE OUT],U$10),"-"),"-")</f>
        <v>-</v>
      </c>
      <c r="W71" s="59" t="str">
        <f>IFERROR(IF(COUNTIFS(Matches[TIMEBIN],$B71,Matches[SITE IN],U$9,Matches[SITE OUT],U$10)&gt;0,_xlfn.MAXIFS(Matches[JOURNEY TIME],Matches[TIMEBIN],$B71,Matches[SITE IN],U$9,Matches[SITE OUT],U$10),"-"),"-")</f>
        <v>-</v>
      </c>
      <c r="X71" s="55" t="str">
        <f>IFERROR(IF(COUNTIFS(Matches[TIMEBIN],$B71,Matches[SITE IN],X$9,Matches[SITE OUT],X$10)&gt;0,_xlfn.MINIFS(Matches[JOURNEY TIME],Matches[TIMEBIN],$B71,Matches[SITE IN],X$9,Matches[SITE OUT],X$10),"-"),"-")</f>
        <v>-</v>
      </c>
      <c r="Y71" s="56" t="str">
        <f>IFERROR(IF(COUNTIFS(Matches[TIMEBIN],$B71,Matches[SITE IN],X$9,Matches[SITE OUT],X$10)&gt;0,AVERAGEIFS(Matches[JOURNEY TIME],Matches[TIMEBIN],$B71,Matches[SITE IN],X$9,Matches[SITE OUT],X$10),"-"),"-")</f>
        <v>-</v>
      </c>
      <c r="Z71" s="57" t="str">
        <f>IFERROR(IF(COUNTIFS(Matches[TIMEBIN],$B71,Matches[SITE IN],X$9,Matches[SITE OUT],X$10)&gt;0,_xlfn.MAXIFS(Matches[JOURNEY TIME],Matches[TIMEBIN],$B71,Matches[SITE IN],X$9,Matches[SITE OUT],X$10),"-"),"-")</f>
        <v>-</v>
      </c>
      <c r="AA71" s="58">
        <f>IFERROR(IF(COUNTIFS(Matches[TIMEBIN],$B71,Matches[SITE IN],X$9,Matches[SITE OUT],AA$10)&gt;0,_xlfn.MINIFS(Matches[JOURNEY TIME],Matches[TIMEBIN],$B71,Matches[SITE IN],X$9,Matches[SITE OUT],AA$10),"-"),"-")</f>
        <v>7.303240740740069E-3</v>
      </c>
      <c r="AB71" s="56">
        <f>IFERROR(IF(COUNTIFS(Matches[TIMEBIN],$B71,Matches[SITE IN],X$9,Matches[SITE OUT],AA$10)&gt;0,AVERAGEIFS(Matches[JOURNEY TIME],Matches[TIMEBIN],$B71,Matches[SITE IN],X$9,Matches[SITE OUT],AA$10),"-"),"-")</f>
        <v>7.303240740740069E-3</v>
      </c>
      <c r="AC71" s="57">
        <f>IFERROR(IF(COUNTIFS(Matches[TIMEBIN],$B71,Matches[SITE IN],X$9,Matches[SITE OUT],AA$10)&gt;0,_xlfn.MAXIFS(Matches[JOURNEY TIME],Matches[TIMEBIN],$B71,Matches[SITE IN],X$9,Matches[SITE OUT],AA$10),"-"),"-")</f>
        <v>7.303240740740069E-3</v>
      </c>
      <c r="AD71" s="58" t="str">
        <f>IFERROR(IF(COUNTIFS(Matches[TIMEBIN],$B71,Matches[SITE IN],X$9,Matches[SITE OUT],AD$10)&gt;0,_xlfn.MINIFS(Matches[JOURNEY TIME],Matches[TIMEBIN],$B71,Matches[SITE IN],X$9,Matches[SITE OUT],AD$10),"-"),"-")</f>
        <v>-</v>
      </c>
      <c r="AE71" s="56" t="str">
        <f>IFERROR(IF(COUNTIFS(Matches[TIMEBIN],$B71,Matches[SITE IN],X$9,Matches[SITE OUT],AD$10)&gt;0,AVERAGEIFS(Matches[JOURNEY TIME],Matches[TIMEBIN],$B71,Matches[SITE IN],X$9,Matches[SITE OUT],AD$10),"-"),"-")</f>
        <v>-</v>
      </c>
      <c r="AF71" s="57" t="str">
        <f>IFERROR(IF(COUNTIFS(Matches[TIMEBIN],$B71,Matches[SITE IN],X$9,Matches[SITE OUT],AD$10)&gt;0,_xlfn.MAXIFS(Matches[JOURNEY TIME],Matches[TIMEBIN],$B71,Matches[SITE IN],X$9,Matches[SITE OUT],AD$10),"-"),"-")</f>
        <v>-</v>
      </c>
      <c r="AG71" s="58">
        <f>IFERROR(IF(COUNTIFS(Matches[TIMEBIN],$B71,Matches[SITE IN],X$9,Matches[SITE OUT],AG$10)&gt;0,_xlfn.MINIFS(Matches[JOURNEY TIME],Matches[TIMEBIN],$B71,Matches[SITE IN],X$9,Matches[SITE OUT],AG$10),"-"),"-")</f>
        <v>1.5856481481479889E-3</v>
      </c>
      <c r="AH71" s="56">
        <f>IFERROR(IF(COUNTIFS(Matches[TIMEBIN],$B71,Matches[SITE IN],X$9,Matches[SITE OUT],AG$10)&gt;0,AVERAGEIFS(Matches[JOURNEY TIME],Matches[TIMEBIN],$B71,Matches[SITE IN],X$9,Matches[SITE OUT],AG$10),"-"),"-")</f>
        <v>1.9328703703703987E-2</v>
      </c>
      <c r="AI71" s="57">
        <f>IFERROR(IF(COUNTIFS(Matches[TIMEBIN],$B71,Matches[SITE IN],X$9,Matches[SITE OUT],AG$10)&gt;0,_xlfn.MAXIFS(Matches[JOURNEY TIME],Matches[TIMEBIN],$B71,Matches[SITE IN],X$9,Matches[SITE OUT],AG$10),"-"),"-")</f>
        <v>3.7071759259259984E-2</v>
      </c>
      <c r="AJ71" s="56" t="str">
        <f>IFERROR(IF(COUNTIFS(Matches[TIMEBIN],$B71,Matches[SITE IN],X$9,Matches[SITE OUT],AJ$10)&gt;0,_xlfn.MINIFS(Matches[JOURNEY TIME],Matches[TIMEBIN],$B71,Matches[SITE IN],X$9,Matches[SITE OUT],AJ$10),"-"),"-")</f>
        <v>-</v>
      </c>
      <c r="AK71" s="56" t="str">
        <f>IFERROR(IF(COUNTIFS(Matches[TIMEBIN],$B71,Matches[SITE IN],X$9,Matches[SITE OUT],AJ$10)&gt;0,AVERAGEIFS(Matches[JOURNEY TIME],Matches[TIMEBIN],$B71,Matches[SITE IN],X$9,Matches[SITE OUT],AJ$10),"-"),"-")</f>
        <v>-</v>
      </c>
      <c r="AL71" s="59" t="str">
        <f>IFERROR(IF(COUNTIFS(Matches[TIMEBIN],$B71,Matches[SITE IN],X$9,Matches[SITE OUT],AJ$10)&gt;0,_xlfn.MAXIFS(Matches[JOURNEY TIME],Matches[TIMEBIN],$B71,Matches[SITE IN],X$9,Matches[SITE OUT],AJ$10),"-"),"-")</f>
        <v>-</v>
      </c>
      <c r="AM71" s="55">
        <f>IFERROR(IF(COUNTIFS(Matches[TIMEBIN],$B71,Matches[SITE IN],AM$9,Matches[SITE OUT],AM$10)&gt;0,_xlfn.MINIFS(Matches[JOURNEY TIME],Matches[TIMEBIN],$B71,Matches[SITE IN],AM$9,Matches[SITE OUT],AM$10),"-"),"-")</f>
        <v>1.1226851851859898E-3</v>
      </c>
      <c r="AN71" s="56">
        <f>IFERROR(IF(COUNTIFS(Matches[TIMEBIN],$B71,Matches[SITE IN],AM$9,Matches[SITE OUT],AM$10)&gt;0,AVERAGEIFS(Matches[JOURNEY TIME],Matches[TIMEBIN],$B71,Matches[SITE IN],AM$9,Matches[SITE OUT],AM$10),"-"),"-")</f>
        <v>6.3591269841269792E-3</v>
      </c>
      <c r="AO71" s="57">
        <f>IFERROR(IF(COUNTIFS(Matches[TIMEBIN],$B71,Matches[SITE IN],AM$9,Matches[SITE OUT],AM$10)&gt;0,_xlfn.MAXIFS(Matches[JOURNEY TIME],Matches[TIMEBIN],$B71,Matches[SITE IN],AM$9,Matches[SITE OUT],AM$10),"-"),"-")</f>
        <v>2.0625000000000004E-2</v>
      </c>
      <c r="AP71" s="58">
        <f>IFERROR(IF(COUNTIFS(Matches[TIMEBIN],$B71,Matches[SITE IN],AM$9,Matches[SITE OUT],AP$10)&gt;0,_xlfn.MINIFS(Matches[JOURNEY TIME],Matches[TIMEBIN],$B71,Matches[SITE IN],AM$9,Matches[SITE OUT],AP$10),"-"),"-")</f>
        <v>1.0185185185180856E-3</v>
      </c>
      <c r="AQ71" s="56">
        <f>IFERROR(IF(COUNTIFS(Matches[TIMEBIN],$B71,Matches[SITE IN],AM$9,Matches[SITE OUT],AP$10)&gt;0,AVERAGEIFS(Matches[JOURNEY TIME],Matches[TIMEBIN],$B71,Matches[SITE IN],AM$9,Matches[SITE OUT],AP$10),"-"),"-")</f>
        <v>7.0852623456788737E-3</v>
      </c>
      <c r="AR71" s="57">
        <f>IFERROR(IF(COUNTIFS(Matches[TIMEBIN],$B71,Matches[SITE IN],AM$9,Matches[SITE OUT],AP$10)&gt;0,_xlfn.MAXIFS(Matches[JOURNEY TIME],Matches[TIMEBIN],$B71,Matches[SITE IN],AM$9,Matches[SITE OUT],AP$10),"-"),"-")</f>
        <v>2.2071759259259083E-2</v>
      </c>
      <c r="AS71" s="58">
        <f>IFERROR(IF(COUNTIFS(Matches[TIMEBIN],$B71,Matches[SITE IN],AM$9,Matches[SITE OUT],AS$10)&gt;0,_xlfn.MINIFS(Matches[JOURNEY TIME],Matches[TIMEBIN],$B71,Matches[SITE IN],AM$9,Matches[SITE OUT],AS$10),"-"),"-")</f>
        <v>4.6296296296299833E-4</v>
      </c>
      <c r="AT71" s="56">
        <f>IFERROR(IF(COUNTIFS(Matches[TIMEBIN],$B71,Matches[SITE IN],AM$9,Matches[SITE OUT],AS$10)&gt;0,AVERAGEIFS(Matches[JOURNEY TIME],Matches[TIMEBIN],$B71,Matches[SITE IN],AM$9,Matches[SITE OUT],AS$10),"-"),"-")</f>
        <v>2.6909722222224763E-3</v>
      </c>
      <c r="AU71" s="57">
        <f>IFERROR(IF(COUNTIFS(Matches[TIMEBIN],$B71,Matches[SITE IN],AM$9,Matches[SITE OUT],AS$10)&gt;0,_xlfn.MAXIFS(Matches[JOURNEY TIME],Matches[TIMEBIN],$B71,Matches[SITE IN],AM$9,Matches[SITE OUT],AS$10),"-"),"-")</f>
        <v>4.9189814814819544E-3</v>
      </c>
      <c r="AV71" s="58" t="str">
        <f>IFERROR(IF(COUNTIFS(Matches[TIMEBIN],$B71,Matches[SITE IN],AM$9,Matches[SITE OUT],AV$10)&gt;0,_xlfn.MINIFS(Matches[JOURNEY TIME],Matches[TIMEBIN],$B71,Matches[SITE IN],AM$9,Matches[SITE OUT],AV$10),"-"),"-")</f>
        <v>-</v>
      </c>
      <c r="AW71" s="56" t="str">
        <f>IFERROR(IF(COUNTIFS(Matches[TIMEBIN],$B71,Matches[SITE IN],AM$9,Matches[SITE OUT],AV$10)&gt;0,AVERAGEIFS(Matches[JOURNEY TIME],Matches[TIMEBIN],$B71,Matches[SITE IN],AM$9,Matches[SITE OUT],AV$10),"-"),"-")</f>
        <v>-</v>
      </c>
      <c r="AX71" s="57" t="str">
        <f>IFERROR(IF(COUNTIFS(Matches[TIMEBIN],$B71,Matches[SITE IN],AM$9,Matches[SITE OUT],AV$10)&gt;0,_xlfn.MAXIFS(Matches[JOURNEY TIME],Matches[TIMEBIN],$B71,Matches[SITE IN],AM$9,Matches[SITE OUT],AV$10),"-"),"-")</f>
        <v>-</v>
      </c>
      <c r="AY71" s="56">
        <f>IFERROR(IF(COUNTIFS(Matches[TIMEBIN],$B71,Matches[SITE IN],AM$9,Matches[SITE OUT],AY$10)&gt;0,_xlfn.MINIFS(Matches[JOURNEY TIME],Matches[TIMEBIN],$B71,Matches[SITE IN],AM$9,Matches[SITE OUT],AY$10),"-"),"-")</f>
        <v>3.0092592592589895E-4</v>
      </c>
      <c r="AZ71" s="56">
        <f>IFERROR(IF(COUNTIFS(Matches[TIMEBIN],$B71,Matches[SITE IN],AM$9,Matches[SITE OUT],AY$10)&gt;0,AVERAGEIFS(Matches[JOURNEY TIME],Matches[TIMEBIN],$B71,Matches[SITE IN],AM$9,Matches[SITE OUT],AY$10),"-"),"-")</f>
        <v>3.1828703703695727E-4</v>
      </c>
      <c r="BA71" s="59">
        <f>IFERROR(IF(COUNTIFS(Matches[TIMEBIN],$B71,Matches[SITE IN],AM$9,Matches[SITE OUT],AY$10)&gt;0,_xlfn.MAXIFS(Matches[JOURNEY TIME],Matches[TIMEBIN],$B71,Matches[SITE IN],AM$9,Matches[SITE OUT],AY$10),"-"),"-")</f>
        <v>3.3564814814801558E-4</v>
      </c>
      <c r="BB71" s="55">
        <f>IFERROR(IF(COUNTIFS(Matches[TIMEBIN],$B71,Matches[SITE IN],BB$9,Matches[SITE OUT],BB$10)&gt;0,_xlfn.MINIFS(Matches[JOURNEY TIME],Matches[TIMEBIN],$B71,Matches[SITE IN],BB$9,Matches[SITE OUT],BB$10),"-"),"-")</f>
        <v>1.2962962962960178E-3</v>
      </c>
      <c r="BC71" s="56">
        <f>IFERROR(IF(COUNTIFS(Matches[TIMEBIN],$B71,Matches[SITE IN],BB$9,Matches[SITE OUT],BB$10)&gt;0,AVERAGEIFS(Matches[JOURNEY TIME],Matches[TIMEBIN],$B71,Matches[SITE IN],BB$9,Matches[SITE OUT],BB$10),"-"),"-")</f>
        <v>1.3483796296294703E-3</v>
      </c>
      <c r="BD71" s="57">
        <f>IFERROR(IF(COUNTIFS(Matches[TIMEBIN],$B71,Matches[SITE IN],BB$9,Matches[SITE OUT],BB$10)&gt;0,_xlfn.MAXIFS(Matches[JOURNEY TIME],Matches[TIMEBIN],$B71,Matches[SITE IN],BB$9,Matches[SITE OUT],BB$10),"-"),"-")</f>
        <v>1.4004629629629228E-3</v>
      </c>
      <c r="BE71" s="58">
        <f>IFERROR(IF(COUNTIFS(Matches[TIMEBIN],$B71,Matches[SITE IN],BB$9,Matches[SITE OUT],BE$10)&gt;0,_xlfn.MINIFS(Matches[JOURNEY TIME],Matches[TIMEBIN],$B71,Matches[SITE IN],BB$9,Matches[SITE OUT],BE$10),"-"),"-")</f>
        <v>9.0277777777802992E-4</v>
      </c>
      <c r="BF71" s="56">
        <f>IFERROR(IF(COUNTIFS(Matches[TIMEBIN],$B71,Matches[SITE IN],BB$9,Matches[SITE OUT],BE$10)&gt;0,AVERAGEIFS(Matches[JOURNEY TIME],Matches[TIMEBIN],$B71,Matches[SITE IN],BB$9,Matches[SITE OUT],BE$10),"-"),"-")</f>
        <v>9.0277777777802992E-4</v>
      </c>
      <c r="BG71" s="57">
        <f>IFERROR(IF(COUNTIFS(Matches[TIMEBIN],$B71,Matches[SITE IN],BB$9,Matches[SITE OUT],BE$10)&gt;0,_xlfn.MAXIFS(Matches[JOURNEY TIME],Matches[TIMEBIN],$B71,Matches[SITE IN],BB$9,Matches[SITE OUT],BE$10),"-"),"-")</f>
        <v>9.0277777777802992E-4</v>
      </c>
      <c r="BH71" s="58">
        <f>IFERROR(IF(COUNTIFS(Matches[TIMEBIN],$B71,Matches[SITE IN],BB$9,Matches[SITE OUT],BH$10)&gt;0,_xlfn.MINIFS(Matches[JOURNEY TIME],Matches[TIMEBIN],$B71,Matches[SITE IN],BB$9,Matches[SITE OUT],BH$10),"-"),"-")</f>
        <v>5.3240740740700954E-4</v>
      </c>
      <c r="BI71" s="56">
        <f>IFERROR(IF(COUNTIFS(Matches[TIMEBIN],$B71,Matches[SITE IN],BB$9,Matches[SITE OUT],BH$10)&gt;0,AVERAGEIFS(Matches[JOURNEY TIME],Matches[TIMEBIN],$B71,Matches[SITE IN],BB$9,Matches[SITE OUT],BH$10),"-"),"-")</f>
        <v>1.7800925925925526E-2</v>
      </c>
      <c r="BJ71" s="57">
        <f>IFERROR(IF(COUNTIFS(Matches[TIMEBIN],$B71,Matches[SITE IN],BB$9,Matches[SITE OUT],BH$10)&gt;0,_xlfn.MAXIFS(Matches[JOURNEY TIME],Matches[TIMEBIN],$B71,Matches[SITE IN],BB$9,Matches[SITE OUT],BH$10),"-"),"-")</f>
        <v>3.5069444444444042E-2</v>
      </c>
      <c r="BK71" s="58">
        <f>IFERROR(IF(COUNTIFS(Matches[TIMEBIN],$B71,Matches[SITE IN],BB$9,Matches[SITE OUT],BK$10)&gt;0,_xlfn.MINIFS(Matches[JOURNEY TIME],Matches[TIMEBIN],$B71,Matches[SITE IN],BB$9,Matches[SITE OUT],BK$10),"-"),"-")</f>
        <v>1.0416666666690499E-4</v>
      </c>
      <c r="BL71" s="56">
        <f>IFERROR(IF(COUNTIFS(Matches[TIMEBIN],$B71,Matches[SITE IN],BB$9,Matches[SITE OUT],BK$10)&gt;0,AVERAGEIFS(Matches[JOURNEY TIME],Matches[TIMEBIN],$B71,Matches[SITE IN],BB$9,Matches[SITE OUT],BK$10),"-"),"-")</f>
        <v>1.0416666666690499E-4</v>
      </c>
      <c r="BM71" s="57">
        <f>IFERROR(IF(COUNTIFS(Matches[TIMEBIN],$B71,Matches[SITE IN],BB$9,Matches[SITE OUT],BK$10)&gt;0,_xlfn.MAXIFS(Matches[JOURNEY TIME],Matches[TIMEBIN],$B71,Matches[SITE IN],BB$9,Matches[SITE OUT],BK$10),"-"),"-")</f>
        <v>1.0416666666690499E-4</v>
      </c>
      <c r="BN71" s="56">
        <f>IFERROR(IF(COUNTIFS(Matches[TIMEBIN],$B71,Matches[SITE IN],BB$9,Matches[SITE OUT],BN$10)&gt;0,_xlfn.MINIFS(Matches[JOURNEY TIME],Matches[TIMEBIN],$B71,Matches[SITE IN],BB$9,Matches[SITE OUT],BN$10),"-"),"-")</f>
        <v>0.11543981481481391</v>
      </c>
      <c r="BO71" s="56">
        <f>IFERROR(IF(COUNTIFS(Matches[TIMEBIN],$B71,Matches[SITE IN],BB$9,Matches[SITE OUT],BN$10)&gt;0,AVERAGEIFS(Matches[JOURNEY TIME],Matches[TIMEBIN],$B71,Matches[SITE IN],BB$9,Matches[SITE OUT],BN$10),"-"),"-")</f>
        <v>0.11543981481481391</v>
      </c>
      <c r="BP71" s="60">
        <f>IFERROR(IF(COUNTIFS(Matches[TIMEBIN],$B71,Matches[SITE IN],BB$9,Matches[SITE OUT],BN$10)&gt;0,_xlfn.MAXIFS(Matches[JOURNEY TIME],Matches[TIMEBIN],$B71,Matches[SITE IN],BB$9,Matches[SITE OUT],BN$10),"-"),"-")</f>
        <v>0.11543981481481391</v>
      </c>
    </row>
    <row r="72" spans="2:68">
      <c r="B72" s="61" t="str">
        <v>21:00 - 21:15</v>
      </c>
      <c r="C72" s="62">
        <f>IFERROR(IF(COUNTIFS(Matches[TIMEBIN],$B72,Matches[SITE IN],C$9,Matches[SITE OUT],C$10)&gt;0,_xlfn.MINIFS(Matches[JOURNEY TIME],Matches[TIMEBIN],$B72,Matches[SITE IN],C$9,Matches[SITE OUT],C$10),"-"),"-")</f>
        <v>3.4722222222005605E-5</v>
      </c>
      <c r="D72" s="63">
        <f>IFERROR(IF(COUNTIFS(Matches[TIMEBIN],$B72,Matches[SITE IN],C$9,Matches[SITE OUT],C$10)&gt;0,AVERAGEIFS(Matches[JOURNEY TIME],Matches[TIMEBIN],$B72,Matches[SITE IN],C$9,Matches[SITE OUT],C$10),"-"),"-")</f>
        <v>6.3418209876542047E-3</v>
      </c>
      <c r="E72" s="64">
        <f>IFERROR(IF(COUNTIFS(Matches[TIMEBIN],$B72,Matches[SITE IN],C$9,Matches[SITE OUT],C$10)&gt;0,_xlfn.MAXIFS(Matches[JOURNEY TIME],Matches[TIMEBIN],$B72,Matches[SITE IN],C$9,Matches[SITE OUT],C$10),"-"),"-")</f>
        <v>3.899305555555499E-2</v>
      </c>
      <c r="F72" s="65">
        <f>IFERROR(IF(COUNTIFS(Matches[TIMEBIN],$B72,Matches[SITE IN],C$9,Matches[SITE OUT],F$10)&gt;0,_xlfn.MINIFS(Matches[JOURNEY TIME],Matches[TIMEBIN],$B72,Matches[SITE IN],C$9,Matches[SITE OUT],F$10),"-"),"-")</f>
        <v>4.6296296296299833E-4</v>
      </c>
      <c r="G72" s="63">
        <f>IFERROR(IF(COUNTIFS(Matches[TIMEBIN],$B72,Matches[SITE IN],C$9,Matches[SITE OUT],F$10)&gt;0,AVERAGEIFS(Matches[JOURNEY TIME],Matches[TIMEBIN],$B72,Matches[SITE IN],C$9,Matches[SITE OUT],F$10),"-"),"-")</f>
        <v>5.8264941077441727E-3</v>
      </c>
      <c r="H72" s="64">
        <f>IFERROR(IF(COUNTIFS(Matches[TIMEBIN],$B72,Matches[SITE IN],C$9,Matches[SITE OUT],F$10)&gt;0,_xlfn.MAXIFS(Matches[JOURNEY TIME],Matches[TIMEBIN],$B72,Matches[SITE IN],C$9,Matches[SITE OUT],F$10),"-"),"-")</f>
        <v>5.6053240740740917E-2</v>
      </c>
      <c r="I72" s="65" t="str">
        <f>IFERROR(IF(COUNTIFS(Matches[TIMEBIN],$B72,Matches[SITE IN],C$9,Matches[SITE OUT],I$10)&gt;0,_xlfn.MINIFS(Matches[JOURNEY TIME],Matches[TIMEBIN],$B72,Matches[SITE IN],C$9,Matches[SITE OUT],I$10),"-"),"-")</f>
        <v>-</v>
      </c>
      <c r="J72" s="63" t="str">
        <f>IFERROR(IF(COUNTIFS(Matches[TIMEBIN],$B72,Matches[SITE IN],C$9,Matches[SITE OUT],I$10)&gt;0,AVERAGEIFS(Matches[JOURNEY TIME],Matches[TIMEBIN],$B72,Matches[SITE IN],C$9,Matches[SITE OUT],I$10),"-"),"-")</f>
        <v>-</v>
      </c>
      <c r="K72" s="64" t="str">
        <f>IFERROR(IF(COUNTIFS(Matches[TIMEBIN],$B72,Matches[SITE IN],C$9,Matches[SITE OUT],I$10)&gt;0,_xlfn.MAXIFS(Matches[JOURNEY TIME],Matches[TIMEBIN],$B72,Matches[SITE IN],C$9,Matches[SITE OUT],I$10),"-"),"-")</f>
        <v>-</v>
      </c>
      <c r="L72" s="65">
        <f>IFERROR(IF(COUNTIFS(Matches[TIMEBIN],$B72,Matches[SITE IN],C$9,Matches[SITE OUT],L$10)&gt;0,_xlfn.MINIFS(Matches[JOURNEY TIME],Matches[TIMEBIN],$B72,Matches[SITE IN],C$9,Matches[SITE OUT],L$10),"-"),"-")</f>
        <v>1.2152777777779677E-3</v>
      </c>
      <c r="M72" s="63">
        <f>IFERROR(IF(COUNTIFS(Matches[TIMEBIN],$B72,Matches[SITE IN],C$9,Matches[SITE OUT],L$10)&gt;0,AVERAGEIFS(Matches[JOURNEY TIME],Matches[TIMEBIN],$B72,Matches[SITE IN],C$9,Matches[SITE OUT],L$10),"-"),"-")</f>
        <v>1.8049768518518611E-2</v>
      </c>
      <c r="N72" s="64">
        <f>IFERROR(IF(COUNTIFS(Matches[TIMEBIN],$B72,Matches[SITE IN],C$9,Matches[SITE OUT],L$10)&gt;0,_xlfn.MAXIFS(Matches[JOURNEY TIME],Matches[TIMEBIN],$B72,Matches[SITE IN],C$9,Matches[SITE OUT],L$10),"-"),"-")</f>
        <v>8.8125000000000009E-2</v>
      </c>
      <c r="O72" s="65">
        <f>IFERROR(IF(COUNTIFS(Matches[TIMEBIN],$B72,Matches[SITE IN],C$9,Matches[SITE OUT],O$10)&gt;0,_xlfn.MINIFS(Matches[JOURNEY TIME],Matches[TIMEBIN],$B72,Matches[SITE IN],C$9,Matches[SITE OUT],O$10),"-"),"-")</f>
        <v>9.9537037036989684E-4</v>
      </c>
      <c r="P72" s="63">
        <f>IFERROR(IF(COUNTIFS(Matches[TIMEBIN],$B72,Matches[SITE IN],C$9,Matches[SITE OUT],O$10)&gt;0,AVERAGEIFS(Matches[JOURNEY TIME],Matches[TIMEBIN],$B72,Matches[SITE IN],C$9,Matches[SITE OUT],O$10),"-"),"-")</f>
        <v>1.9965277777779511E-3</v>
      </c>
      <c r="Q72" s="64">
        <f>IFERROR(IF(COUNTIFS(Matches[TIMEBIN],$B72,Matches[SITE IN],C$9,Matches[SITE OUT],O$10)&gt;0,_xlfn.MAXIFS(Matches[JOURNEY TIME],Matches[TIMEBIN],$B72,Matches[SITE IN],C$9,Matches[SITE OUT],O$10),"-"),"-")</f>
        <v>3.6458333333339032E-3</v>
      </c>
      <c r="R72" s="65">
        <f>IFERROR(IF(COUNTIFS(Matches[TIMEBIN],$B72,Matches[SITE IN],C$9,Matches[SITE OUT],R$10)&gt;0,_xlfn.MINIFS(Matches[JOURNEY TIME],Matches[TIMEBIN],$B72,Matches[SITE IN],C$9,Matches[SITE OUT],R$10),"-"),"-")</f>
        <v>3.1250000000004885E-4</v>
      </c>
      <c r="S72" s="63">
        <f>IFERROR(IF(COUNTIFS(Matches[TIMEBIN],$B72,Matches[SITE IN],C$9,Matches[SITE OUT],R$10)&gt;0,AVERAGEIFS(Matches[JOURNEY TIME],Matches[TIMEBIN],$B72,Matches[SITE IN],C$9,Matches[SITE OUT],R$10),"-"),"-")</f>
        <v>3.9814814814814305E-3</v>
      </c>
      <c r="T72" s="66">
        <f>IFERROR(IF(COUNTIFS(Matches[TIMEBIN],$B72,Matches[SITE IN],C$9,Matches[SITE OUT],R$10)&gt;0,_xlfn.MAXIFS(Matches[JOURNEY TIME],Matches[TIMEBIN],$B72,Matches[SITE IN],C$9,Matches[SITE OUT],R$10),"-"),"-")</f>
        <v>1.4004629629630005E-2</v>
      </c>
      <c r="U72" s="62" t="str">
        <f>IFERROR(IF(COUNTIFS(Matches[TIMEBIN],$B72,Matches[SITE IN],U$9,Matches[SITE OUT],U$10)&gt;0,_xlfn.MINIFS(Matches[JOURNEY TIME],Matches[TIMEBIN],$B72,Matches[SITE IN],U$9,Matches[SITE OUT],U$10),"-"),"-")</f>
        <v>-</v>
      </c>
      <c r="V72" s="63" t="str">
        <f>IFERROR(IF(COUNTIFS(Matches[TIMEBIN],$B72,Matches[SITE IN],U$9,Matches[SITE OUT],U$10)&gt;0,AVERAGEIFS(Matches[JOURNEY TIME],Matches[TIMEBIN],$B72,Matches[SITE IN],U$9,Matches[SITE OUT],U$10),"-"),"-")</f>
        <v>-</v>
      </c>
      <c r="W72" s="66" t="str">
        <f>IFERROR(IF(COUNTIFS(Matches[TIMEBIN],$B72,Matches[SITE IN],U$9,Matches[SITE OUT],U$10)&gt;0,_xlfn.MAXIFS(Matches[JOURNEY TIME],Matches[TIMEBIN],$B72,Matches[SITE IN],U$9,Matches[SITE OUT],U$10),"-"),"-")</f>
        <v>-</v>
      </c>
      <c r="X72" s="62">
        <f>IFERROR(IF(COUNTIFS(Matches[TIMEBIN],$B72,Matches[SITE IN],X$9,Matches[SITE OUT],X$10)&gt;0,_xlfn.MINIFS(Matches[JOURNEY TIME],Matches[TIMEBIN],$B72,Matches[SITE IN],X$9,Matches[SITE OUT],X$10),"-"),"-")</f>
        <v>1.3541666666669894E-3</v>
      </c>
      <c r="Y72" s="63">
        <f>IFERROR(IF(COUNTIFS(Matches[TIMEBIN],$B72,Matches[SITE IN],X$9,Matches[SITE OUT],X$10)&gt;0,AVERAGEIFS(Matches[JOURNEY TIME],Matches[TIMEBIN],$B72,Matches[SITE IN],X$9,Matches[SITE OUT],X$10),"-"),"-")</f>
        <v>1.3541666666669894E-3</v>
      </c>
      <c r="Z72" s="64">
        <f>IFERROR(IF(COUNTIFS(Matches[TIMEBIN],$B72,Matches[SITE IN],X$9,Matches[SITE OUT],X$10)&gt;0,_xlfn.MAXIFS(Matches[JOURNEY TIME],Matches[TIMEBIN],$B72,Matches[SITE IN],X$9,Matches[SITE OUT],X$10),"-"),"-")</f>
        <v>1.3541666666669894E-3</v>
      </c>
      <c r="AA72" s="65">
        <f>IFERROR(IF(COUNTIFS(Matches[TIMEBIN],$B72,Matches[SITE IN],X$9,Matches[SITE OUT],AA$10)&gt;0,_xlfn.MINIFS(Matches[JOURNEY TIME],Matches[TIMEBIN],$B72,Matches[SITE IN],X$9,Matches[SITE OUT],AA$10),"-"),"-")</f>
        <v>0.11523148148148199</v>
      </c>
      <c r="AB72" s="63">
        <f>IFERROR(IF(COUNTIFS(Matches[TIMEBIN],$B72,Matches[SITE IN],X$9,Matches[SITE OUT],AA$10)&gt;0,AVERAGEIFS(Matches[JOURNEY TIME],Matches[TIMEBIN],$B72,Matches[SITE IN],X$9,Matches[SITE OUT],AA$10),"-"),"-")</f>
        <v>0.11523148148148199</v>
      </c>
      <c r="AC72" s="64">
        <f>IFERROR(IF(COUNTIFS(Matches[TIMEBIN],$B72,Matches[SITE IN],X$9,Matches[SITE OUT],AA$10)&gt;0,_xlfn.MAXIFS(Matches[JOURNEY TIME],Matches[TIMEBIN],$B72,Matches[SITE IN],X$9,Matches[SITE OUT],AA$10),"-"),"-")</f>
        <v>0.11523148148148199</v>
      </c>
      <c r="AD72" s="65">
        <f>IFERROR(IF(COUNTIFS(Matches[TIMEBIN],$B72,Matches[SITE IN],X$9,Matches[SITE OUT],AD$10)&gt;0,_xlfn.MINIFS(Matches[JOURNEY TIME],Matches[TIMEBIN],$B72,Matches[SITE IN],X$9,Matches[SITE OUT],AD$10),"-"),"-")</f>
        <v>8.2627314814815001E-2</v>
      </c>
      <c r="AE72" s="63">
        <f>IFERROR(IF(COUNTIFS(Matches[TIMEBIN],$B72,Matches[SITE IN],X$9,Matches[SITE OUT],AD$10)&gt;0,AVERAGEIFS(Matches[JOURNEY TIME],Matches[TIMEBIN],$B72,Matches[SITE IN],X$9,Matches[SITE OUT],AD$10),"-"),"-")</f>
        <v>8.2627314814815001E-2</v>
      </c>
      <c r="AF72" s="64">
        <f>IFERROR(IF(COUNTIFS(Matches[TIMEBIN],$B72,Matches[SITE IN],X$9,Matches[SITE OUT],AD$10)&gt;0,_xlfn.MAXIFS(Matches[JOURNEY TIME],Matches[TIMEBIN],$B72,Matches[SITE IN],X$9,Matches[SITE OUT],AD$10),"-"),"-")</f>
        <v>8.2627314814815001E-2</v>
      </c>
      <c r="AG72" s="65" t="str">
        <f>IFERROR(IF(COUNTIFS(Matches[TIMEBIN],$B72,Matches[SITE IN],X$9,Matches[SITE OUT],AG$10)&gt;0,_xlfn.MINIFS(Matches[JOURNEY TIME],Matches[TIMEBIN],$B72,Matches[SITE IN],X$9,Matches[SITE OUT],AG$10),"-"),"-")</f>
        <v>-</v>
      </c>
      <c r="AH72" s="63" t="str">
        <f>IFERROR(IF(COUNTIFS(Matches[TIMEBIN],$B72,Matches[SITE IN],X$9,Matches[SITE OUT],AG$10)&gt;0,AVERAGEIFS(Matches[JOURNEY TIME],Matches[TIMEBIN],$B72,Matches[SITE IN],X$9,Matches[SITE OUT],AG$10),"-"),"-")</f>
        <v>-</v>
      </c>
      <c r="AI72" s="64" t="str">
        <f>IFERROR(IF(COUNTIFS(Matches[TIMEBIN],$B72,Matches[SITE IN],X$9,Matches[SITE OUT],AG$10)&gt;0,_xlfn.MAXIFS(Matches[JOURNEY TIME],Matches[TIMEBIN],$B72,Matches[SITE IN],X$9,Matches[SITE OUT],AG$10),"-"),"-")</f>
        <v>-</v>
      </c>
      <c r="AJ72" s="63" t="str">
        <f>IFERROR(IF(COUNTIFS(Matches[TIMEBIN],$B72,Matches[SITE IN],X$9,Matches[SITE OUT],AJ$10)&gt;0,_xlfn.MINIFS(Matches[JOURNEY TIME],Matches[TIMEBIN],$B72,Matches[SITE IN],X$9,Matches[SITE OUT],AJ$10),"-"),"-")</f>
        <v>-</v>
      </c>
      <c r="AK72" s="63" t="str">
        <f>IFERROR(IF(COUNTIFS(Matches[TIMEBIN],$B72,Matches[SITE IN],X$9,Matches[SITE OUT],AJ$10)&gt;0,AVERAGEIFS(Matches[JOURNEY TIME],Matches[TIMEBIN],$B72,Matches[SITE IN],X$9,Matches[SITE OUT],AJ$10),"-"),"-")</f>
        <v>-</v>
      </c>
      <c r="AL72" s="66" t="str">
        <f>IFERROR(IF(COUNTIFS(Matches[TIMEBIN],$B72,Matches[SITE IN],X$9,Matches[SITE OUT],AJ$10)&gt;0,_xlfn.MAXIFS(Matches[JOURNEY TIME],Matches[TIMEBIN],$B72,Matches[SITE IN],X$9,Matches[SITE OUT],AJ$10),"-"),"-")</f>
        <v>-</v>
      </c>
      <c r="AM72" s="62">
        <f>IFERROR(IF(COUNTIFS(Matches[TIMEBIN],$B72,Matches[SITE IN],AM$9,Matches[SITE OUT],AM$10)&gt;0,_xlfn.MINIFS(Matches[JOURNEY TIME],Matches[TIMEBIN],$B72,Matches[SITE IN],AM$9,Matches[SITE OUT],AM$10),"-"),"-")</f>
        <v>1.6296296296296031E-2</v>
      </c>
      <c r="AN72" s="63">
        <f>IFERROR(IF(COUNTIFS(Matches[TIMEBIN],$B72,Matches[SITE IN],AM$9,Matches[SITE OUT],AM$10)&gt;0,AVERAGEIFS(Matches[JOURNEY TIME],Matches[TIMEBIN],$B72,Matches[SITE IN],AM$9,Matches[SITE OUT],AM$10),"-"),"-")</f>
        <v>1.6296296296296031E-2</v>
      </c>
      <c r="AO72" s="64">
        <f>IFERROR(IF(COUNTIFS(Matches[TIMEBIN],$B72,Matches[SITE IN],AM$9,Matches[SITE OUT],AM$10)&gt;0,_xlfn.MAXIFS(Matches[JOURNEY TIME],Matches[TIMEBIN],$B72,Matches[SITE IN],AM$9,Matches[SITE OUT],AM$10),"-"),"-")</f>
        <v>1.6296296296296031E-2</v>
      </c>
      <c r="AP72" s="65">
        <f>IFERROR(IF(COUNTIFS(Matches[TIMEBIN],$B72,Matches[SITE IN],AM$9,Matches[SITE OUT],AP$10)&gt;0,_xlfn.MINIFS(Matches[JOURNEY TIME],Matches[TIMEBIN],$B72,Matches[SITE IN],AM$9,Matches[SITE OUT],AP$10),"-"),"-")</f>
        <v>8.6805555555502512E-4</v>
      </c>
      <c r="AQ72" s="63">
        <f>IFERROR(IF(COUNTIFS(Matches[TIMEBIN],$B72,Matches[SITE IN],AM$9,Matches[SITE OUT],AP$10)&gt;0,AVERAGEIFS(Matches[JOURNEY TIME],Matches[TIMEBIN],$B72,Matches[SITE IN],AM$9,Matches[SITE OUT],AP$10),"-"),"-")</f>
        <v>8.6805555555502512E-4</v>
      </c>
      <c r="AR72" s="64">
        <f>IFERROR(IF(COUNTIFS(Matches[TIMEBIN],$B72,Matches[SITE IN],AM$9,Matches[SITE OUT],AP$10)&gt;0,_xlfn.MAXIFS(Matches[JOURNEY TIME],Matches[TIMEBIN],$B72,Matches[SITE IN],AM$9,Matches[SITE OUT],AP$10),"-"),"-")</f>
        <v>8.6805555555502512E-4</v>
      </c>
      <c r="AS72" s="65">
        <f>IFERROR(IF(COUNTIFS(Matches[TIMEBIN],$B72,Matches[SITE IN],AM$9,Matches[SITE OUT],AS$10)&gt;0,_xlfn.MINIFS(Matches[JOURNEY TIME],Matches[TIMEBIN],$B72,Matches[SITE IN],AM$9,Matches[SITE OUT],AS$10),"-"),"-")</f>
        <v>9.7222222222304033E-4</v>
      </c>
      <c r="AT72" s="63">
        <f>IFERROR(IF(COUNTIFS(Matches[TIMEBIN],$B72,Matches[SITE IN],AM$9,Matches[SITE OUT],AS$10)&gt;0,AVERAGEIFS(Matches[JOURNEY TIME],Matches[TIMEBIN],$B72,Matches[SITE IN],AM$9,Matches[SITE OUT],AS$10),"-"),"-")</f>
        <v>3.1774691358024985E-2</v>
      </c>
      <c r="AU72" s="64">
        <f>IFERROR(IF(COUNTIFS(Matches[TIMEBIN],$B72,Matches[SITE IN],AM$9,Matches[SITE OUT],AS$10)&gt;0,_xlfn.MAXIFS(Matches[JOURNEY TIME],Matches[TIMEBIN],$B72,Matches[SITE IN],AM$9,Matches[SITE OUT],AS$10),"-"),"-")</f>
        <v>9.194444444444394E-2</v>
      </c>
      <c r="AV72" s="65">
        <f>IFERROR(IF(COUNTIFS(Matches[TIMEBIN],$B72,Matches[SITE IN],AM$9,Matches[SITE OUT],AV$10)&gt;0,_xlfn.MINIFS(Matches[JOURNEY TIME],Matches[TIMEBIN],$B72,Matches[SITE IN],AM$9,Matches[SITE OUT],AV$10),"-"),"-")</f>
        <v>8.3993055555556029E-2</v>
      </c>
      <c r="AW72" s="63">
        <f>IFERROR(IF(COUNTIFS(Matches[TIMEBIN],$B72,Matches[SITE IN],AM$9,Matches[SITE OUT],AV$10)&gt;0,AVERAGEIFS(Matches[JOURNEY TIME],Matches[TIMEBIN],$B72,Matches[SITE IN],AM$9,Matches[SITE OUT],AV$10),"-"),"-")</f>
        <v>8.3993055555556029E-2</v>
      </c>
      <c r="AX72" s="64">
        <f>IFERROR(IF(COUNTIFS(Matches[TIMEBIN],$B72,Matches[SITE IN],AM$9,Matches[SITE OUT],AV$10)&gt;0,_xlfn.MAXIFS(Matches[JOURNEY TIME],Matches[TIMEBIN],$B72,Matches[SITE IN],AM$9,Matches[SITE OUT],AV$10),"-"),"-")</f>
        <v>8.3993055555556029E-2</v>
      </c>
      <c r="AY72" s="63">
        <f>IFERROR(IF(COUNTIFS(Matches[TIMEBIN],$B72,Matches[SITE IN],AM$9,Matches[SITE OUT],AY$10)&gt;0,_xlfn.MINIFS(Matches[JOURNEY TIME],Matches[TIMEBIN],$B72,Matches[SITE IN],AM$9,Matches[SITE OUT],AY$10),"-"),"-")</f>
        <v>2.7777777777804324E-4</v>
      </c>
      <c r="AZ72" s="63">
        <f>IFERROR(IF(COUNTIFS(Matches[TIMEBIN],$B72,Matches[SITE IN],AM$9,Matches[SITE OUT],AY$10)&gt;0,AVERAGEIFS(Matches[JOURNEY TIME],Matches[TIMEBIN],$B72,Matches[SITE IN],AM$9,Matches[SITE OUT],AY$10),"-"),"-")</f>
        <v>1.3541666666664898E-3</v>
      </c>
      <c r="BA72" s="66">
        <f>IFERROR(IF(COUNTIFS(Matches[TIMEBIN],$B72,Matches[SITE IN],AM$9,Matches[SITE OUT],AY$10)&gt;0,_xlfn.MAXIFS(Matches[JOURNEY TIME],Matches[TIMEBIN],$B72,Matches[SITE IN],AM$9,Matches[SITE OUT],AY$10),"-"),"-")</f>
        <v>4.3402777777780122E-3</v>
      </c>
      <c r="BB72" s="62">
        <f>IFERROR(IF(COUNTIFS(Matches[TIMEBIN],$B72,Matches[SITE IN],BB$9,Matches[SITE OUT],BB$10)&gt;0,_xlfn.MINIFS(Matches[JOURNEY TIME],Matches[TIMEBIN],$B72,Matches[SITE IN],BB$9,Matches[SITE OUT],BB$10),"-"),"-")</f>
        <v>1.0300925925930127E-3</v>
      </c>
      <c r="BC72" s="63">
        <f>IFERROR(IF(COUNTIFS(Matches[TIMEBIN],$B72,Matches[SITE IN],BB$9,Matches[SITE OUT],BB$10)&gt;0,AVERAGEIFS(Matches[JOURNEY TIME],Matches[TIMEBIN],$B72,Matches[SITE IN],BB$9,Matches[SITE OUT],BB$10),"-"),"-")</f>
        <v>9.201388888888995E-3</v>
      </c>
      <c r="BD72" s="64">
        <f>IFERROR(IF(COUNTIFS(Matches[TIMEBIN],$B72,Matches[SITE IN],BB$9,Matches[SITE OUT],BB$10)&gt;0,_xlfn.MAXIFS(Matches[JOURNEY TIME],Matches[TIMEBIN],$B72,Matches[SITE IN],BB$9,Matches[SITE OUT],BB$10),"-"),"-")</f>
        <v>1.7372685185184977E-2</v>
      </c>
      <c r="BE72" s="65">
        <f>IFERROR(IF(COUNTIFS(Matches[TIMEBIN],$B72,Matches[SITE IN],BB$9,Matches[SITE OUT],BE$10)&gt;0,_xlfn.MINIFS(Matches[JOURNEY TIME],Matches[TIMEBIN],$B72,Matches[SITE IN],BB$9,Matches[SITE OUT],BE$10),"-"),"-")</f>
        <v>1.5046296296294948E-4</v>
      </c>
      <c r="BF72" s="63">
        <f>IFERROR(IF(COUNTIFS(Matches[TIMEBIN],$B72,Matches[SITE IN],BB$9,Matches[SITE OUT],BE$10)&gt;0,AVERAGEIFS(Matches[JOURNEY TIME],Matches[TIMEBIN],$B72,Matches[SITE IN],BB$9,Matches[SITE OUT],BE$10),"-"),"-")</f>
        <v>2.0138888888884821E-3</v>
      </c>
      <c r="BG72" s="64">
        <f>IFERROR(IF(COUNTIFS(Matches[TIMEBIN],$B72,Matches[SITE IN],BB$9,Matches[SITE OUT],BE$10)&gt;0,_xlfn.MAXIFS(Matches[JOURNEY TIME],Matches[TIMEBIN],$B72,Matches[SITE IN],BB$9,Matches[SITE OUT],BE$10),"-"),"-")</f>
        <v>3.8773148148140146E-3</v>
      </c>
      <c r="BH72" s="65">
        <f>IFERROR(IF(COUNTIFS(Matches[TIMEBIN],$B72,Matches[SITE IN],BB$9,Matches[SITE OUT],BH$10)&gt;0,_xlfn.MINIFS(Matches[JOURNEY TIME],Matches[TIMEBIN],$B72,Matches[SITE IN],BB$9,Matches[SITE OUT],BH$10),"-"),"-")</f>
        <v>4.0509259259302599E-4</v>
      </c>
      <c r="BI72" s="63">
        <f>IFERROR(IF(COUNTIFS(Matches[TIMEBIN],$B72,Matches[SITE IN],BB$9,Matches[SITE OUT],BH$10)&gt;0,AVERAGEIFS(Matches[JOURNEY TIME],Matches[TIMEBIN],$B72,Matches[SITE IN],BB$9,Matches[SITE OUT],BH$10),"-"),"-")</f>
        <v>1.7708333333335546E-3</v>
      </c>
      <c r="BJ72" s="64">
        <f>IFERROR(IF(COUNTIFS(Matches[TIMEBIN],$B72,Matches[SITE IN],BB$9,Matches[SITE OUT],BH$10)&gt;0,_xlfn.MAXIFS(Matches[JOURNEY TIME],Matches[TIMEBIN],$B72,Matches[SITE IN],BB$9,Matches[SITE OUT],BH$10),"-"),"-")</f>
        <v>3.1365740740740833E-3</v>
      </c>
      <c r="BK72" s="65" t="str">
        <f>IFERROR(IF(COUNTIFS(Matches[TIMEBIN],$B72,Matches[SITE IN],BB$9,Matches[SITE OUT],BK$10)&gt;0,_xlfn.MINIFS(Matches[JOURNEY TIME],Matches[TIMEBIN],$B72,Matches[SITE IN],BB$9,Matches[SITE OUT],BK$10),"-"),"-")</f>
        <v>-</v>
      </c>
      <c r="BL72" s="63" t="str">
        <f>IFERROR(IF(COUNTIFS(Matches[TIMEBIN],$B72,Matches[SITE IN],BB$9,Matches[SITE OUT],BK$10)&gt;0,AVERAGEIFS(Matches[JOURNEY TIME],Matches[TIMEBIN],$B72,Matches[SITE IN],BB$9,Matches[SITE OUT],BK$10),"-"),"-")</f>
        <v>-</v>
      </c>
      <c r="BM72" s="64" t="str">
        <f>IFERROR(IF(COUNTIFS(Matches[TIMEBIN],$B72,Matches[SITE IN],BB$9,Matches[SITE OUT],BK$10)&gt;0,_xlfn.MAXIFS(Matches[JOURNEY TIME],Matches[TIMEBIN],$B72,Matches[SITE IN],BB$9,Matches[SITE OUT],BK$10),"-"),"-")</f>
        <v>-</v>
      </c>
      <c r="BN72" s="63">
        <f>IFERROR(IF(COUNTIFS(Matches[TIMEBIN],$B72,Matches[SITE IN],BB$9,Matches[SITE OUT],BN$10)&gt;0,_xlfn.MINIFS(Matches[JOURNEY TIME],Matches[TIMEBIN],$B72,Matches[SITE IN],BB$9,Matches[SITE OUT],BN$10),"-"),"-")</f>
        <v>1.2152777777780788E-3</v>
      </c>
      <c r="BO72" s="63">
        <f>IFERROR(IF(COUNTIFS(Matches[TIMEBIN],$B72,Matches[SITE IN],BB$9,Matches[SITE OUT],BN$10)&gt;0,AVERAGEIFS(Matches[JOURNEY TIME],Matches[TIMEBIN],$B72,Matches[SITE IN],BB$9,Matches[SITE OUT],BN$10),"-"),"-")</f>
        <v>1.2152777777780788E-3</v>
      </c>
      <c r="BP72" s="67">
        <f>IFERROR(IF(COUNTIFS(Matches[TIMEBIN],$B72,Matches[SITE IN],BB$9,Matches[SITE OUT],BN$10)&gt;0,_xlfn.MAXIFS(Matches[JOURNEY TIME],Matches[TIMEBIN],$B72,Matches[SITE IN],BB$9,Matches[SITE OUT],BN$10),"-"),"-")</f>
        <v>1.2152777777780788E-3</v>
      </c>
    </row>
    <row r="73" spans="2:68">
      <c r="B73" s="54" t="str">
        <v>21:15 - 21:30</v>
      </c>
      <c r="C73" s="55">
        <f>IFERROR(IF(COUNTIFS(Matches[TIMEBIN],$B73,Matches[SITE IN],C$9,Matches[SITE OUT],C$10)&gt;0,_xlfn.MINIFS(Matches[JOURNEY TIME],Matches[TIMEBIN],$B73,Matches[SITE IN],C$9,Matches[SITE OUT],C$10),"-"),"-")</f>
        <v>1.0416666666701602E-4</v>
      </c>
      <c r="D73" s="56">
        <f>IFERROR(IF(COUNTIFS(Matches[TIMEBIN],$B73,Matches[SITE IN],C$9,Matches[SITE OUT],C$10)&gt;0,AVERAGEIFS(Matches[JOURNEY TIME],Matches[TIMEBIN],$B73,Matches[SITE IN],C$9,Matches[SITE OUT],C$10),"-"),"-")</f>
        <v>6.6310541310540001E-3</v>
      </c>
      <c r="E73" s="57">
        <f>IFERROR(IF(COUNTIFS(Matches[TIMEBIN],$B73,Matches[SITE IN],C$9,Matches[SITE OUT],C$10)&gt;0,_xlfn.MAXIFS(Matches[JOURNEY TIME],Matches[TIMEBIN],$B73,Matches[SITE IN],C$9,Matches[SITE OUT],C$10),"-"),"-")</f>
        <v>4.6446759259259007E-2</v>
      </c>
      <c r="F73" s="58">
        <f>IFERROR(IF(COUNTIFS(Matches[TIMEBIN],$B73,Matches[SITE IN],C$9,Matches[SITE OUT],F$10)&gt;0,_xlfn.MINIFS(Matches[JOURNEY TIME],Matches[TIMEBIN],$B73,Matches[SITE IN],C$9,Matches[SITE OUT],F$10),"-"),"-")</f>
        <v>4.1666666666606567E-4</v>
      </c>
      <c r="G73" s="56">
        <f>IFERROR(IF(COUNTIFS(Matches[TIMEBIN],$B73,Matches[SITE IN],C$9,Matches[SITE OUT],F$10)&gt;0,AVERAGEIFS(Matches[JOURNEY TIME],Matches[TIMEBIN],$B73,Matches[SITE IN],C$9,Matches[SITE OUT],F$10),"-"),"-")</f>
        <v>2.1231995884775584E-3</v>
      </c>
      <c r="H73" s="57">
        <f>IFERROR(IF(COUNTIFS(Matches[TIMEBIN],$B73,Matches[SITE IN],C$9,Matches[SITE OUT],F$10)&gt;0,_xlfn.MAXIFS(Matches[JOURNEY TIME],Matches[TIMEBIN],$B73,Matches[SITE IN],C$9,Matches[SITE OUT],F$10),"-"),"-")</f>
        <v>9.8495370370370594E-3</v>
      </c>
      <c r="I73" s="58" t="str">
        <f>IFERROR(IF(COUNTIFS(Matches[TIMEBIN],$B73,Matches[SITE IN],C$9,Matches[SITE OUT],I$10)&gt;0,_xlfn.MINIFS(Matches[JOURNEY TIME],Matches[TIMEBIN],$B73,Matches[SITE IN],C$9,Matches[SITE OUT],I$10),"-"),"-")</f>
        <v>-</v>
      </c>
      <c r="J73" s="56" t="str">
        <f>IFERROR(IF(COUNTIFS(Matches[TIMEBIN],$B73,Matches[SITE IN],C$9,Matches[SITE OUT],I$10)&gt;0,AVERAGEIFS(Matches[JOURNEY TIME],Matches[TIMEBIN],$B73,Matches[SITE IN],C$9,Matches[SITE OUT],I$10),"-"),"-")</f>
        <v>-</v>
      </c>
      <c r="K73" s="57" t="str">
        <f>IFERROR(IF(COUNTIFS(Matches[TIMEBIN],$B73,Matches[SITE IN],C$9,Matches[SITE OUT],I$10)&gt;0,_xlfn.MAXIFS(Matches[JOURNEY TIME],Matches[TIMEBIN],$B73,Matches[SITE IN],C$9,Matches[SITE OUT],I$10),"-"),"-")</f>
        <v>-</v>
      </c>
      <c r="L73" s="58">
        <f>IFERROR(IF(COUNTIFS(Matches[TIMEBIN],$B73,Matches[SITE IN],C$9,Matches[SITE OUT],L$10)&gt;0,_xlfn.MINIFS(Matches[JOURNEY TIME],Matches[TIMEBIN],$B73,Matches[SITE IN],C$9,Matches[SITE OUT],L$10),"-"),"-")</f>
        <v>8.5648148148198544E-4</v>
      </c>
      <c r="M73" s="56">
        <f>IFERROR(IF(COUNTIFS(Matches[TIMEBIN],$B73,Matches[SITE IN],C$9,Matches[SITE OUT],L$10)&gt;0,AVERAGEIFS(Matches[JOURNEY TIME],Matches[TIMEBIN],$B73,Matches[SITE IN],C$9,Matches[SITE OUT],L$10),"-"),"-")</f>
        <v>1.4776234567903297E-3</v>
      </c>
      <c r="N73" s="57">
        <f>IFERROR(IF(COUNTIFS(Matches[TIMEBIN],$B73,Matches[SITE IN],C$9,Matches[SITE OUT],L$10)&gt;0,_xlfn.MAXIFS(Matches[JOURNEY TIME],Matches[TIMEBIN],$B73,Matches[SITE IN],C$9,Matches[SITE OUT],L$10),"-"),"-")</f>
        <v>2.3842592592590028E-3</v>
      </c>
      <c r="O73" s="58">
        <f>IFERROR(IF(COUNTIFS(Matches[TIMEBIN],$B73,Matches[SITE IN],C$9,Matches[SITE OUT],O$10)&gt;0,_xlfn.MINIFS(Matches[JOURNEY TIME],Matches[TIMEBIN],$B73,Matches[SITE IN],C$9,Matches[SITE OUT],O$10),"-"),"-")</f>
        <v>1.0416666666670515E-3</v>
      </c>
      <c r="P73" s="56">
        <f>IFERROR(IF(COUNTIFS(Matches[TIMEBIN],$B73,Matches[SITE IN],C$9,Matches[SITE OUT],O$10)&gt;0,AVERAGEIFS(Matches[JOURNEY TIME],Matches[TIMEBIN],$B73,Matches[SITE IN],C$9,Matches[SITE OUT],O$10),"-"),"-")</f>
        <v>1.3695987654323376E-3</v>
      </c>
      <c r="Q73" s="57">
        <f>IFERROR(IF(COUNTIFS(Matches[TIMEBIN],$B73,Matches[SITE IN],C$9,Matches[SITE OUT],O$10)&gt;0,_xlfn.MAXIFS(Matches[JOURNEY TIME],Matches[TIMEBIN],$B73,Matches[SITE IN],C$9,Matches[SITE OUT],O$10),"-"),"-")</f>
        <v>1.9097222222219656E-3</v>
      </c>
      <c r="R73" s="58">
        <f>IFERROR(IF(COUNTIFS(Matches[TIMEBIN],$B73,Matches[SITE IN],C$9,Matches[SITE OUT],R$10)&gt;0,_xlfn.MINIFS(Matches[JOURNEY TIME],Matches[TIMEBIN],$B73,Matches[SITE IN],C$9,Matches[SITE OUT],R$10),"-"),"-")</f>
        <v>1.4004629629630339E-3</v>
      </c>
      <c r="S73" s="56">
        <f>IFERROR(IF(COUNTIFS(Matches[TIMEBIN],$B73,Matches[SITE IN],C$9,Matches[SITE OUT],R$10)&gt;0,AVERAGEIFS(Matches[JOURNEY TIME],Matches[TIMEBIN],$B73,Matches[SITE IN],C$9,Matches[SITE OUT],R$10),"-"),"-")</f>
        <v>2.1325231481480467E-3</v>
      </c>
      <c r="T73" s="59">
        <f>IFERROR(IF(COUNTIFS(Matches[TIMEBIN],$B73,Matches[SITE IN],C$9,Matches[SITE OUT],R$10)&gt;0,_xlfn.MAXIFS(Matches[JOURNEY TIME],Matches[TIMEBIN],$B73,Matches[SITE IN],C$9,Matches[SITE OUT],R$10),"-"),"-")</f>
        <v>3.0324074074080665E-3</v>
      </c>
      <c r="U73" s="55" t="str">
        <f>IFERROR(IF(COUNTIFS(Matches[TIMEBIN],$B73,Matches[SITE IN],U$9,Matches[SITE OUT],U$10)&gt;0,_xlfn.MINIFS(Matches[JOURNEY TIME],Matches[TIMEBIN],$B73,Matches[SITE IN],U$9,Matches[SITE OUT],U$10),"-"),"-")</f>
        <v>-</v>
      </c>
      <c r="V73" s="56" t="str">
        <f>IFERROR(IF(COUNTIFS(Matches[TIMEBIN],$B73,Matches[SITE IN],U$9,Matches[SITE OUT],U$10)&gt;0,AVERAGEIFS(Matches[JOURNEY TIME],Matches[TIMEBIN],$B73,Matches[SITE IN],U$9,Matches[SITE OUT],U$10),"-"),"-")</f>
        <v>-</v>
      </c>
      <c r="W73" s="59" t="str">
        <f>IFERROR(IF(COUNTIFS(Matches[TIMEBIN],$B73,Matches[SITE IN],U$9,Matches[SITE OUT],U$10)&gt;0,_xlfn.MAXIFS(Matches[JOURNEY TIME],Matches[TIMEBIN],$B73,Matches[SITE IN],U$9,Matches[SITE OUT],U$10),"-"),"-")</f>
        <v>-</v>
      </c>
      <c r="X73" s="55">
        <f>IFERROR(IF(COUNTIFS(Matches[TIMEBIN],$B73,Matches[SITE IN],X$9,Matches[SITE OUT],X$10)&gt;0,_xlfn.MINIFS(Matches[JOURNEY TIME],Matches[TIMEBIN],$B73,Matches[SITE IN],X$9,Matches[SITE OUT],X$10),"-"),"-")</f>
        <v>1.7824074074079821E-3</v>
      </c>
      <c r="Y73" s="56">
        <f>IFERROR(IF(COUNTIFS(Matches[TIMEBIN],$B73,Matches[SITE IN],X$9,Matches[SITE OUT],X$10)&gt;0,AVERAGEIFS(Matches[JOURNEY TIME],Matches[TIMEBIN],$B73,Matches[SITE IN],X$9,Matches[SITE OUT],X$10),"-"),"-")</f>
        <v>1.7824074074079821E-3</v>
      </c>
      <c r="Z73" s="57">
        <f>IFERROR(IF(COUNTIFS(Matches[TIMEBIN],$B73,Matches[SITE IN],X$9,Matches[SITE OUT],X$10)&gt;0,_xlfn.MAXIFS(Matches[JOURNEY TIME],Matches[TIMEBIN],$B73,Matches[SITE IN],X$9,Matches[SITE OUT],X$10),"-"),"-")</f>
        <v>1.7824074074079821E-3</v>
      </c>
      <c r="AA73" s="58">
        <f>IFERROR(IF(COUNTIFS(Matches[TIMEBIN],$B73,Matches[SITE IN],X$9,Matches[SITE OUT],AA$10)&gt;0,_xlfn.MINIFS(Matches[JOURNEY TIME],Matches[TIMEBIN],$B73,Matches[SITE IN],X$9,Matches[SITE OUT],AA$10),"-"),"-")</f>
        <v>1.0069444444440467E-3</v>
      </c>
      <c r="AB73" s="56">
        <f>IFERROR(IF(COUNTIFS(Matches[TIMEBIN],$B73,Matches[SITE IN],X$9,Matches[SITE OUT],AA$10)&gt;0,AVERAGEIFS(Matches[JOURNEY TIME],Matches[TIMEBIN],$B73,Matches[SITE IN],X$9,Matches[SITE OUT],AA$10),"-"),"-")</f>
        <v>1.0474537037035159E-3</v>
      </c>
      <c r="AC73" s="57">
        <f>IFERROR(IF(COUNTIFS(Matches[TIMEBIN],$B73,Matches[SITE IN],X$9,Matches[SITE OUT],AA$10)&gt;0,_xlfn.MAXIFS(Matches[JOURNEY TIME],Matches[TIMEBIN],$B73,Matches[SITE IN],X$9,Matches[SITE OUT],AA$10),"-"),"-")</f>
        <v>1.087962962962985E-3</v>
      </c>
      <c r="AD73" s="58">
        <f>IFERROR(IF(COUNTIFS(Matches[TIMEBIN],$B73,Matches[SITE IN],X$9,Matches[SITE OUT],AD$10)&gt;0,_xlfn.MINIFS(Matches[JOURNEY TIME],Matches[TIMEBIN],$B73,Matches[SITE IN],X$9,Matches[SITE OUT],AD$10),"-"),"-")</f>
        <v>3.5879629629598231E-4</v>
      </c>
      <c r="AE73" s="56">
        <f>IFERROR(IF(COUNTIFS(Matches[TIMEBIN],$B73,Matches[SITE IN],X$9,Matches[SITE OUT],AD$10)&gt;0,AVERAGEIFS(Matches[JOURNEY TIME],Matches[TIMEBIN],$B73,Matches[SITE IN],X$9,Matches[SITE OUT],AD$10),"-"),"-")</f>
        <v>3.9351851851869107E-4</v>
      </c>
      <c r="AF73" s="57">
        <f>IFERROR(IF(COUNTIFS(Matches[TIMEBIN],$B73,Matches[SITE IN],X$9,Matches[SITE OUT],AD$10)&gt;0,_xlfn.MAXIFS(Matches[JOURNEY TIME],Matches[TIMEBIN],$B73,Matches[SITE IN],X$9,Matches[SITE OUT],AD$10),"-"),"-")</f>
        <v>4.5138888888907047E-4</v>
      </c>
      <c r="AG73" s="58" t="str">
        <f>IFERROR(IF(COUNTIFS(Matches[TIMEBIN],$B73,Matches[SITE IN],X$9,Matches[SITE OUT],AG$10)&gt;0,_xlfn.MINIFS(Matches[JOURNEY TIME],Matches[TIMEBIN],$B73,Matches[SITE IN],X$9,Matches[SITE OUT],AG$10),"-"),"-")</f>
        <v>-</v>
      </c>
      <c r="AH73" s="56" t="str">
        <f>IFERROR(IF(COUNTIFS(Matches[TIMEBIN],$B73,Matches[SITE IN],X$9,Matches[SITE OUT],AG$10)&gt;0,AVERAGEIFS(Matches[JOURNEY TIME],Matches[TIMEBIN],$B73,Matches[SITE IN],X$9,Matches[SITE OUT],AG$10),"-"),"-")</f>
        <v>-</v>
      </c>
      <c r="AI73" s="57" t="str">
        <f>IFERROR(IF(COUNTIFS(Matches[TIMEBIN],$B73,Matches[SITE IN],X$9,Matches[SITE OUT],AG$10)&gt;0,_xlfn.MAXIFS(Matches[JOURNEY TIME],Matches[TIMEBIN],$B73,Matches[SITE IN],X$9,Matches[SITE OUT],AG$10),"-"),"-")</f>
        <v>-</v>
      </c>
      <c r="AJ73" s="56">
        <f>IFERROR(IF(COUNTIFS(Matches[TIMEBIN],$B73,Matches[SITE IN],X$9,Matches[SITE OUT],AJ$10)&gt;0,_xlfn.MINIFS(Matches[JOURNEY TIME],Matches[TIMEBIN],$B73,Matches[SITE IN],X$9,Matches[SITE OUT],AJ$10),"-"),"-")</f>
        <v>6.9444444444499709E-4</v>
      </c>
      <c r="AK73" s="56">
        <f>IFERROR(IF(COUNTIFS(Matches[TIMEBIN],$B73,Matches[SITE IN],X$9,Matches[SITE OUT],AJ$10)&gt;0,AVERAGEIFS(Matches[JOURNEY TIME],Matches[TIMEBIN],$B73,Matches[SITE IN],X$9,Matches[SITE OUT],AJ$10),"-"),"-")</f>
        <v>6.9444444444499709E-4</v>
      </c>
      <c r="AL73" s="59">
        <f>IFERROR(IF(COUNTIFS(Matches[TIMEBIN],$B73,Matches[SITE IN],X$9,Matches[SITE OUT],AJ$10)&gt;0,_xlfn.MAXIFS(Matches[JOURNEY TIME],Matches[TIMEBIN],$B73,Matches[SITE IN],X$9,Matches[SITE OUT],AJ$10),"-"),"-")</f>
        <v>6.9444444444499709E-4</v>
      </c>
      <c r="AM73" s="55">
        <f>IFERROR(IF(COUNTIFS(Matches[TIMEBIN],$B73,Matches[SITE IN],AM$9,Matches[SITE OUT],AM$10)&gt;0,_xlfn.MINIFS(Matches[JOURNEY TIME],Matches[TIMEBIN],$B73,Matches[SITE IN],AM$9,Matches[SITE OUT],AM$10),"-"),"-")</f>
        <v>2.453703703703014E-3</v>
      </c>
      <c r="AN73" s="56">
        <f>IFERROR(IF(COUNTIFS(Matches[TIMEBIN],$B73,Matches[SITE IN],AM$9,Matches[SITE OUT],AM$10)&gt;0,AVERAGEIFS(Matches[JOURNEY TIME],Matches[TIMEBIN],$B73,Matches[SITE IN],AM$9,Matches[SITE OUT],AM$10),"-"),"-")</f>
        <v>7.4652777777775015E-3</v>
      </c>
      <c r="AO73" s="57">
        <f>IFERROR(IF(COUNTIFS(Matches[TIMEBIN],$B73,Matches[SITE IN],AM$9,Matches[SITE OUT],AM$10)&gt;0,_xlfn.MAXIFS(Matches[JOURNEY TIME],Matches[TIMEBIN],$B73,Matches[SITE IN],AM$9,Matches[SITE OUT],AM$10),"-"),"-")</f>
        <v>1.5115740740740069E-2</v>
      </c>
      <c r="AP73" s="58">
        <f>IFERROR(IF(COUNTIFS(Matches[TIMEBIN],$B73,Matches[SITE IN],AM$9,Matches[SITE OUT],AP$10)&gt;0,_xlfn.MINIFS(Matches[JOURNEY TIME],Matches[TIMEBIN],$B73,Matches[SITE IN],AM$9,Matches[SITE OUT],AP$10),"-"),"-")</f>
        <v>3.7731481481479978E-3</v>
      </c>
      <c r="AQ73" s="56">
        <f>IFERROR(IF(COUNTIFS(Matches[TIMEBIN],$B73,Matches[SITE IN],AM$9,Matches[SITE OUT],AP$10)&gt;0,AVERAGEIFS(Matches[JOURNEY TIME],Matches[TIMEBIN],$B73,Matches[SITE IN],AM$9,Matches[SITE OUT],AP$10),"-"),"-")</f>
        <v>3.7731481481479978E-3</v>
      </c>
      <c r="AR73" s="57">
        <f>IFERROR(IF(COUNTIFS(Matches[TIMEBIN],$B73,Matches[SITE IN],AM$9,Matches[SITE OUT],AP$10)&gt;0,_xlfn.MAXIFS(Matches[JOURNEY TIME],Matches[TIMEBIN],$B73,Matches[SITE IN],AM$9,Matches[SITE OUT],AP$10),"-"),"-")</f>
        <v>3.7731481481479978E-3</v>
      </c>
      <c r="AS73" s="58">
        <f>IFERROR(IF(COUNTIFS(Matches[TIMEBIN],$B73,Matches[SITE IN],AM$9,Matches[SITE OUT],AS$10)&gt;0,_xlfn.MINIFS(Matches[JOURNEY TIME],Matches[TIMEBIN],$B73,Matches[SITE IN],AM$9,Matches[SITE OUT],AS$10),"-"),"-")</f>
        <v>2.1296296296290373E-3</v>
      </c>
      <c r="AT73" s="56">
        <f>IFERROR(IF(COUNTIFS(Matches[TIMEBIN],$B73,Matches[SITE IN],AM$9,Matches[SITE OUT],AS$10)&gt;0,AVERAGEIFS(Matches[JOURNEY TIME],Matches[TIMEBIN],$B73,Matches[SITE IN],AM$9,Matches[SITE OUT],AS$10),"-"),"-")</f>
        <v>2.5057870370370217E-3</v>
      </c>
      <c r="AU73" s="57">
        <f>IFERROR(IF(COUNTIFS(Matches[TIMEBIN],$B73,Matches[SITE IN],AM$9,Matches[SITE OUT],AS$10)&gt;0,_xlfn.MAXIFS(Matches[JOURNEY TIME],Matches[TIMEBIN],$B73,Matches[SITE IN],AM$9,Matches[SITE OUT],AS$10),"-"),"-")</f>
        <v>2.881944444445006E-3</v>
      </c>
      <c r="AV73" s="58" t="str">
        <f>IFERROR(IF(COUNTIFS(Matches[TIMEBIN],$B73,Matches[SITE IN],AM$9,Matches[SITE OUT],AV$10)&gt;0,_xlfn.MINIFS(Matches[JOURNEY TIME],Matches[TIMEBIN],$B73,Matches[SITE IN],AM$9,Matches[SITE OUT],AV$10),"-"),"-")</f>
        <v>-</v>
      </c>
      <c r="AW73" s="56" t="str">
        <f>IFERROR(IF(COUNTIFS(Matches[TIMEBIN],$B73,Matches[SITE IN],AM$9,Matches[SITE OUT],AV$10)&gt;0,AVERAGEIFS(Matches[JOURNEY TIME],Matches[TIMEBIN],$B73,Matches[SITE IN],AM$9,Matches[SITE OUT],AV$10),"-"),"-")</f>
        <v>-</v>
      </c>
      <c r="AX73" s="57" t="str">
        <f>IFERROR(IF(COUNTIFS(Matches[TIMEBIN],$B73,Matches[SITE IN],AM$9,Matches[SITE OUT],AV$10)&gt;0,_xlfn.MAXIFS(Matches[JOURNEY TIME],Matches[TIMEBIN],$B73,Matches[SITE IN],AM$9,Matches[SITE OUT],AV$10),"-"),"-")</f>
        <v>-</v>
      </c>
      <c r="AY73" s="56" t="str">
        <f>IFERROR(IF(COUNTIFS(Matches[TIMEBIN],$B73,Matches[SITE IN],AM$9,Matches[SITE OUT],AY$10)&gt;0,_xlfn.MINIFS(Matches[JOURNEY TIME],Matches[TIMEBIN],$B73,Matches[SITE IN],AM$9,Matches[SITE OUT],AY$10),"-"),"-")</f>
        <v>-</v>
      </c>
      <c r="AZ73" s="56" t="str">
        <f>IFERROR(IF(COUNTIFS(Matches[TIMEBIN],$B73,Matches[SITE IN],AM$9,Matches[SITE OUT],AY$10)&gt;0,AVERAGEIFS(Matches[JOURNEY TIME],Matches[TIMEBIN],$B73,Matches[SITE IN],AM$9,Matches[SITE OUT],AY$10),"-"),"-")</f>
        <v>-</v>
      </c>
      <c r="BA73" s="59" t="str">
        <f>IFERROR(IF(COUNTIFS(Matches[TIMEBIN],$B73,Matches[SITE IN],AM$9,Matches[SITE OUT],AY$10)&gt;0,_xlfn.MAXIFS(Matches[JOURNEY TIME],Matches[TIMEBIN],$B73,Matches[SITE IN],AM$9,Matches[SITE OUT],AY$10),"-"),"-")</f>
        <v>-</v>
      </c>
      <c r="BB73" s="55">
        <f>IFERROR(IF(COUNTIFS(Matches[TIMEBIN],$B73,Matches[SITE IN],BB$9,Matches[SITE OUT],BB$10)&gt;0,_xlfn.MINIFS(Matches[JOURNEY TIME],Matches[TIMEBIN],$B73,Matches[SITE IN],BB$9,Matches[SITE OUT],BB$10),"-"),"-")</f>
        <v>1.0416666666659413E-3</v>
      </c>
      <c r="BC73" s="56">
        <f>IFERROR(IF(COUNTIFS(Matches[TIMEBIN],$B73,Matches[SITE IN],BB$9,Matches[SITE OUT],BB$10)&gt;0,AVERAGEIFS(Matches[JOURNEY TIME],Matches[TIMEBIN],$B73,Matches[SITE IN],BB$9,Matches[SITE OUT],BB$10),"-"),"-")</f>
        <v>1.134259259258974E-3</v>
      </c>
      <c r="BD73" s="57">
        <f>IFERROR(IF(COUNTIFS(Matches[TIMEBIN],$B73,Matches[SITE IN],BB$9,Matches[SITE OUT],BB$10)&gt;0,_xlfn.MAXIFS(Matches[JOURNEY TIME],Matches[TIMEBIN],$B73,Matches[SITE IN],BB$9,Matches[SITE OUT],BB$10),"-"),"-")</f>
        <v>1.2268518518520066E-3</v>
      </c>
      <c r="BE73" s="58">
        <f>IFERROR(IF(COUNTIFS(Matches[TIMEBIN],$B73,Matches[SITE IN],BB$9,Matches[SITE OUT],BE$10)&gt;0,_xlfn.MINIFS(Matches[JOURNEY TIME],Matches[TIMEBIN],$B73,Matches[SITE IN],BB$9,Matches[SITE OUT],BE$10),"-"),"-")</f>
        <v>9.143518518520688E-4</v>
      </c>
      <c r="BF73" s="56">
        <f>IFERROR(IF(COUNTIFS(Matches[TIMEBIN],$B73,Matches[SITE IN],BB$9,Matches[SITE OUT],BE$10)&gt;0,AVERAGEIFS(Matches[JOURNEY TIME],Matches[TIMEBIN],$B73,Matches[SITE IN],BB$9,Matches[SITE OUT],BE$10),"-"),"-")</f>
        <v>1.5277777777780537E-3</v>
      </c>
      <c r="BG73" s="57">
        <f>IFERROR(IF(COUNTIFS(Matches[TIMEBIN],$B73,Matches[SITE IN],BB$9,Matches[SITE OUT],BE$10)&gt;0,_xlfn.MAXIFS(Matches[JOURNEY TIME],Matches[TIMEBIN],$B73,Matches[SITE IN],BB$9,Matches[SITE OUT],BE$10),"-"),"-")</f>
        <v>2.5347222222230625E-3</v>
      </c>
      <c r="BH73" s="58" t="str">
        <f>IFERROR(IF(COUNTIFS(Matches[TIMEBIN],$B73,Matches[SITE IN],BB$9,Matches[SITE OUT],BH$10)&gt;0,_xlfn.MINIFS(Matches[JOURNEY TIME],Matches[TIMEBIN],$B73,Matches[SITE IN],BB$9,Matches[SITE OUT],BH$10),"-"),"-")</f>
        <v>-</v>
      </c>
      <c r="BI73" s="56" t="str">
        <f>IFERROR(IF(COUNTIFS(Matches[TIMEBIN],$B73,Matches[SITE IN],BB$9,Matches[SITE OUT],BH$10)&gt;0,AVERAGEIFS(Matches[JOURNEY TIME],Matches[TIMEBIN],$B73,Matches[SITE IN],BB$9,Matches[SITE OUT],BH$10),"-"),"-")</f>
        <v>-</v>
      </c>
      <c r="BJ73" s="57" t="str">
        <f>IFERROR(IF(COUNTIFS(Matches[TIMEBIN],$B73,Matches[SITE IN],BB$9,Matches[SITE OUT],BH$10)&gt;0,_xlfn.MAXIFS(Matches[JOURNEY TIME],Matches[TIMEBIN],$B73,Matches[SITE IN],BB$9,Matches[SITE OUT],BH$10),"-"),"-")</f>
        <v>-</v>
      </c>
      <c r="BK73" s="58">
        <f>IFERROR(IF(COUNTIFS(Matches[TIMEBIN],$B73,Matches[SITE IN],BB$9,Matches[SITE OUT],BK$10)&gt;0,_xlfn.MINIFS(Matches[JOURNEY TIME],Matches[TIMEBIN],$B73,Matches[SITE IN],BB$9,Matches[SITE OUT],BK$10),"-"),"-")</f>
        <v>1.1574074073994467E-4</v>
      </c>
      <c r="BL73" s="56">
        <f>IFERROR(IF(COUNTIFS(Matches[TIMEBIN],$B73,Matches[SITE IN],BB$9,Matches[SITE OUT],BK$10)&gt;0,AVERAGEIFS(Matches[JOURNEY TIME],Matches[TIMEBIN],$B73,Matches[SITE IN],BB$9,Matches[SITE OUT],BK$10),"-"),"-")</f>
        <v>1.9097222222222432E-4</v>
      </c>
      <c r="BM73" s="57">
        <f>IFERROR(IF(COUNTIFS(Matches[TIMEBIN],$B73,Matches[SITE IN],BB$9,Matches[SITE OUT],BK$10)&gt;0,_xlfn.MAXIFS(Matches[JOURNEY TIME],Matches[TIMEBIN],$B73,Matches[SITE IN],BB$9,Matches[SITE OUT],BK$10),"-"),"-")</f>
        <v>2.8935185185208212E-4</v>
      </c>
      <c r="BN73" s="56" t="str">
        <f>IFERROR(IF(COUNTIFS(Matches[TIMEBIN],$B73,Matches[SITE IN],BB$9,Matches[SITE OUT],BN$10)&gt;0,_xlfn.MINIFS(Matches[JOURNEY TIME],Matches[TIMEBIN],$B73,Matches[SITE IN],BB$9,Matches[SITE OUT],BN$10),"-"),"-")</f>
        <v>-</v>
      </c>
      <c r="BO73" s="56" t="str">
        <f>IFERROR(IF(COUNTIFS(Matches[TIMEBIN],$B73,Matches[SITE IN],BB$9,Matches[SITE OUT],BN$10)&gt;0,AVERAGEIFS(Matches[JOURNEY TIME],Matches[TIMEBIN],$B73,Matches[SITE IN],BB$9,Matches[SITE OUT],BN$10),"-"),"-")</f>
        <v>-</v>
      </c>
      <c r="BP73" s="60" t="str">
        <f>IFERROR(IF(COUNTIFS(Matches[TIMEBIN],$B73,Matches[SITE IN],BB$9,Matches[SITE OUT],BN$10)&gt;0,_xlfn.MAXIFS(Matches[JOURNEY TIME],Matches[TIMEBIN],$B73,Matches[SITE IN],BB$9,Matches[SITE OUT],BN$10),"-"),"-")</f>
        <v>-</v>
      </c>
    </row>
    <row r="74" spans="2:68">
      <c r="B74" s="61" t="str">
        <v>21:30 - 21:45</v>
      </c>
      <c r="C74" s="62">
        <f>IFERROR(IF(COUNTIFS(Matches[TIMEBIN],$B74,Matches[SITE IN],C$9,Matches[SITE OUT],C$10)&gt;0,_xlfn.MINIFS(Matches[JOURNEY TIME],Matches[TIMEBIN],$B74,Matches[SITE IN],C$9,Matches[SITE OUT],C$10),"-"),"-")</f>
        <v>1.851851851860653E-4</v>
      </c>
      <c r="D74" s="63">
        <f>IFERROR(IF(COUNTIFS(Matches[TIMEBIN],$B74,Matches[SITE IN],C$9,Matches[SITE OUT],C$10)&gt;0,AVERAGEIFS(Matches[JOURNEY TIME],Matches[TIMEBIN],$B74,Matches[SITE IN],C$9,Matches[SITE OUT],C$10),"-"),"-")</f>
        <v>5.9215856481481255E-3</v>
      </c>
      <c r="E74" s="64">
        <f>IFERROR(IF(COUNTIFS(Matches[TIMEBIN],$B74,Matches[SITE IN],C$9,Matches[SITE OUT],C$10)&gt;0,_xlfn.MAXIFS(Matches[JOURNEY TIME],Matches[TIMEBIN],$B74,Matches[SITE IN],C$9,Matches[SITE OUT],C$10),"-"),"-")</f>
        <v>2.5173611111110938E-2</v>
      </c>
      <c r="F74" s="65">
        <f>IFERROR(IF(COUNTIFS(Matches[TIMEBIN],$B74,Matches[SITE IN],C$9,Matches[SITE OUT],F$10)&gt;0,_xlfn.MINIFS(Matches[JOURNEY TIME],Matches[TIMEBIN],$B74,Matches[SITE IN],C$9,Matches[SITE OUT],F$10),"-"),"-")</f>
        <v>5.5555555555597547E-4</v>
      </c>
      <c r="G74" s="63">
        <f>IFERROR(IF(COUNTIFS(Matches[TIMEBIN],$B74,Matches[SITE IN],C$9,Matches[SITE OUT],F$10)&gt;0,AVERAGEIFS(Matches[JOURNEY TIME],Matches[TIMEBIN],$B74,Matches[SITE IN],C$9,Matches[SITE OUT],F$10),"-"),"-")</f>
        <v>3.396990740740723E-3</v>
      </c>
      <c r="H74" s="64">
        <f>IFERROR(IF(COUNTIFS(Matches[TIMEBIN],$B74,Matches[SITE IN],C$9,Matches[SITE OUT],F$10)&gt;0,_xlfn.MAXIFS(Matches[JOURNEY TIME],Matches[TIMEBIN],$B74,Matches[SITE IN],C$9,Matches[SITE OUT],F$10),"-"),"-")</f>
        <v>2.0034722222222023E-2</v>
      </c>
      <c r="I74" s="65" t="str">
        <f>IFERROR(IF(COUNTIFS(Matches[TIMEBIN],$B74,Matches[SITE IN],C$9,Matches[SITE OUT],I$10)&gt;0,_xlfn.MINIFS(Matches[JOURNEY TIME],Matches[TIMEBIN],$B74,Matches[SITE IN],C$9,Matches[SITE OUT],I$10),"-"),"-")</f>
        <v>-</v>
      </c>
      <c r="J74" s="63" t="str">
        <f>IFERROR(IF(COUNTIFS(Matches[TIMEBIN],$B74,Matches[SITE IN],C$9,Matches[SITE OUT],I$10)&gt;0,AVERAGEIFS(Matches[JOURNEY TIME],Matches[TIMEBIN],$B74,Matches[SITE IN],C$9,Matches[SITE OUT],I$10),"-"),"-")</f>
        <v>-</v>
      </c>
      <c r="K74" s="64" t="str">
        <f>IFERROR(IF(COUNTIFS(Matches[TIMEBIN],$B74,Matches[SITE IN],C$9,Matches[SITE OUT],I$10)&gt;0,_xlfn.MAXIFS(Matches[JOURNEY TIME],Matches[TIMEBIN],$B74,Matches[SITE IN],C$9,Matches[SITE OUT],I$10),"-"),"-")</f>
        <v>-</v>
      </c>
      <c r="L74" s="65">
        <f>IFERROR(IF(COUNTIFS(Matches[TIMEBIN],$B74,Matches[SITE IN],C$9,Matches[SITE OUT],L$10)&gt;0,_xlfn.MINIFS(Matches[JOURNEY TIME],Matches[TIMEBIN],$B74,Matches[SITE IN],C$9,Matches[SITE OUT],L$10),"-"),"-")</f>
        <v>1.0532407407409794E-3</v>
      </c>
      <c r="M74" s="63">
        <f>IFERROR(IF(COUNTIFS(Matches[TIMEBIN],$B74,Matches[SITE IN],C$9,Matches[SITE OUT],L$10)&gt;0,AVERAGEIFS(Matches[JOURNEY TIME],Matches[TIMEBIN],$B74,Matches[SITE IN],C$9,Matches[SITE OUT],L$10),"-"),"-")</f>
        <v>1.5599537037037203E-2</v>
      </c>
      <c r="N74" s="64">
        <f>IFERROR(IF(COUNTIFS(Matches[TIMEBIN],$B74,Matches[SITE IN],C$9,Matches[SITE OUT],L$10)&gt;0,_xlfn.MAXIFS(Matches[JOURNEY TIME],Matches[TIMEBIN],$B74,Matches[SITE IN],C$9,Matches[SITE OUT],L$10),"-"),"-")</f>
        <v>4.6226851851852047E-2</v>
      </c>
      <c r="O74" s="65">
        <f>IFERROR(IF(COUNTIFS(Matches[TIMEBIN],$B74,Matches[SITE IN],C$9,Matches[SITE OUT],O$10)&gt;0,_xlfn.MINIFS(Matches[JOURNEY TIME],Matches[TIMEBIN],$B74,Matches[SITE IN],C$9,Matches[SITE OUT],O$10),"-"),"-")</f>
        <v>1.3541666666659902E-3</v>
      </c>
      <c r="P74" s="63">
        <f>IFERROR(IF(COUNTIFS(Matches[TIMEBIN],$B74,Matches[SITE IN],C$9,Matches[SITE OUT],O$10)&gt;0,AVERAGEIFS(Matches[JOURNEY TIME],Matches[TIMEBIN],$B74,Matches[SITE IN],C$9,Matches[SITE OUT],O$10),"-"),"-")</f>
        <v>1.1976273148148003E-2</v>
      </c>
      <c r="Q74" s="64">
        <f>IFERROR(IF(COUNTIFS(Matches[TIMEBIN],$B74,Matches[SITE IN],C$9,Matches[SITE OUT],O$10)&gt;0,_xlfn.MAXIFS(Matches[JOURNEY TIME],Matches[TIMEBIN],$B74,Matches[SITE IN],C$9,Matches[SITE OUT],O$10),"-"),"-")</f>
        <v>2.8321759259259061E-2</v>
      </c>
      <c r="R74" s="65">
        <f>IFERROR(IF(COUNTIFS(Matches[TIMEBIN],$B74,Matches[SITE IN],C$9,Matches[SITE OUT],R$10)&gt;0,_xlfn.MINIFS(Matches[JOURNEY TIME],Matches[TIMEBIN],$B74,Matches[SITE IN],C$9,Matches[SITE OUT],R$10),"-"),"-")</f>
        <v>1.2499999999999734E-3</v>
      </c>
      <c r="S74" s="63">
        <f>IFERROR(IF(COUNTIFS(Matches[TIMEBIN],$B74,Matches[SITE IN],C$9,Matches[SITE OUT],R$10)&gt;0,AVERAGEIFS(Matches[JOURNEY TIME],Matches[TIMEBIN],$B74,Matches[SITE IN],C$9,Matches[SITE OUT],R$10),"-"),"-")</f>
        <v>3.5185185185184986E-2</v>
      </c>
      <c r="T74" s="66">
        <f>IFERROR(IF(COUNTIFS(Matches[TIMEBIN],$B74,Matches[SITE IN],C$9,Matches[SITE OUT],R$10)&gt;0,_xlfn.MAXIFS(Matches[JOURNEY TIME],Matches[TIMEBIN],$B74,Matches[SITE IN],C$9,Matches[SITE OUT],R$10),"-"),"-")</f>
        <v>6.9120370370369999E-2</v>
      </c>
      <c r="U74" s="62" t="str">
        <f>IFERROR(IF(COUNTIFS(Matches[TIMEBIN],$B74,Matches[SITE IN],U$9,Matches[SITE OUT],U$10)&gt;0,_xlfn.MINIFS(Matches[JOURNEY TIME],Matches[TIMEBIN],$B74,Matches[SITE IN],U$9,Matches[SITE OUT],U$10),"-"),"-")</f>
        <v>-</v>
      </c>
      <c r="V74" s="63" t="str">
        <f>IFERROR(IF(COUNTIFS(Matches[TIMEBIN],$B74,Matches[SITE IN],U$9,Matches[SITE OUT],U$10)&gt;0,AVERAGEIFS(Matches[JOURNEY TIME],Matches[TIMEBIN],$B74,Matches[SITE IN],U$9,Matches[SITE OUT],U$10),"-"),"-")</f>
        <v>-</v>
      </c>
      <c r="W74" s="66" t="str">
        <f>IFERROR(IF(COUNTIFS(Matches[TIMEBIN],$B74,Matches[SITE IN],U$9,Matches[SITE OUT],U$10)&gt;0,_xlfn.MAXIFS(Matches[JOURNEY TIME],Matches[TIMEBIN],$B74,Matches[SITE IN],U$9,Matches[SITE OUT],U$10),"-"),"-")</f>
        <v>-</v>
      </c>
      <c r="X74" s="62">
        <f>IFERROR(IF(COUNTIFS(Matches[TIMEBIN],$B74,Matches[SITE IN],X$9,Matches[SITE OUT],X$10)&gt;0,_xlfn.MINIFS(Matches[JOURNEY TIME],Matches[TIMEBIN],$B74,Matches[SITE IN],X$9,Matches[SITE OUT],X$10),"-"),"-")</f>
        <v>8.3333333333301951E-4</v>
      </c>
      <c r="Y74" s="63">
        <f>IFERROR(IF(COUNTIFS(Matches[TIMEBIN],$B74,Matches[SITE IN],X$9,Matches[SITE OUT],X$10)&gt;0,AVERAGEIFS(Matches[JOURNEY TIME],Matches[TIMEBIN],$B74,Matches[SITE IN],X$9,Matches[SITE OUT],X$10),"-"),"-")</f>
        <v>1.2692901234566678E-3</v>
      </c>
      <c r="Z74" s="64">
        <f>IFERROR(IF(COUNTIFS(Matches[TIMEBIN],$B74,Matches[SITE IN],X$9,Matches[SITE OUT],X$10)&gt;0,_xlfn.MAXIFS(Matches[JOURNEY TIME],Matches[TIMEBIN],$B74,Matches[SITE IN],X$9,Matches[SITE OUT],X$10),"-"),"-")</f>
        <v>2.0486111111109873E-3</v>
      </c>
      <c r="AA74" s="65">
        <f>IFERROR(IF(COUNTIFS(Matches[TIMEBIN],$B74,Matches[SITE IN],X$9,Matches[SITE OUT],AA$10)&gt;0,_xlfn.MINIFS(Matches[JOURNEY TIME],Matches[TIMEBIN],$B74,Matches[SITE IN],X$9,Matches[SITE OUT],AA$10),"-"),"-")</f>
        <v>1.3541666666669894E-3</v>
      </c>
      <c r="AB74" s="63">
        <f>IFERROR(IF(COUNTIFS(Matches[TIMEBIN],$B74,Matches[SITE IN],X$9,Matches[SITE OUT],AA$10)&gt;0,AVERAGEIFS(Matches[JOURNEY TIME],Matches[TIMEBIN],$B74,Matches[SITE IN],X$9,Matches[SITE OUT],AA$10),"-"),"-")</f>
        <v>6.6165123456790225E-3</v>
      </c>
      <c r="AC74" s="64">
        <f>IFERROR(IF(COUNTIFS(Matches[TIMEBIN],$B74,Matches[SITE IN],X$9,Matches[SITE OUT],AA$10)&gt;0,_xlfn.MAXIFS(Matches[JOURNEY TIME],Matches[TIMEBIN],$B74,Matches[SITE IN],X$9,Matches[SITE OUT],AA$10),"-"),"-")</f>
        <v>1.5393518518518001E-2</v>
      </c>
      <c r="AD74" s="65">
        <f>IFERROR(IF(COUNTIFS(Matches[TIMEBIN],$B74,Matches[SITE IN],X$9,Matches[SITE OUT],AD$10)&gt;0,_xlfn.MINIFS(Matches[JOURNEY TIME],Matches[TIMEBIN],$B74,Matches[SITE IN],X$9,Matches[SITE OUT],AD$10),"-"),"-")</f>
        <v>3.7037037037002118E-4</v>
      </c>
      <c r="AE74" s="63">
        <f>IFERROR(IF(COUNTIFS(Matches[TIMEBIN],$B74,Matches[SITE IN],X$9,Matches[SITE OUT],AD$10)&gt;0,AVERAGEIFS(Matches[JOURNEY TIME],Matches[TIMEBIN],$B74,Matches[SITE IN],X$9,Matches[SITE OUT],AD$10),"-"),"-")</f>
        <v>7.1180555555550029E-4</v>
      </c>
      <c r="AF74" s="64">
        <f>IFERROR(IF(COUNTIFS(Matches[TIMEBIN],$B74,Matches[SITE IN],X$9,Matches[SITE OUT],AD$10)&gt;0,_xlfn.MAXIFS(Matches[JOURNEY TIME],Matches[TIMEBIN],$B74,Matches[SITE IN],X$9,Matches[SITE OUT],AD$10),"-"),"-")</f>
        <v>1.0532407407409794E-3</v>
      </c>
      <c r="AG74" s="65">
        <f>IFERROR(IF(COUNTIFS(Matches[TIMEBIN],$B74,Matches[SITE IN],X$9,Matches[SITE OUT],AG$10)&gt;0,_xlfn.MINIFS(Matches[JOURNEY TIME],Matches[TIMEBIN],$B74,Matches[SITE IN],X$9,Matches[SITE OUT],AG$10),"-"),"-")</f>
        <v>9.6064814814900146E-4</v>
      </c>
      <c r="AH74" s="63">
        <f>IFERROR(IF(COUNTIFS(Matches[TIMEBIN],$B74,Matches[SITE IN],X$9,Matches[SITE OUT],AG$10)&gt;0,AVERAGEIFS(Matches[JOURNEY TIME],Matches[TIMEBIN],$B74,Matches[SITE IN],X$9,Matches[SITE OUT],AG$10),"-"),"-")</f>
        <v>1.7534722222229959E-3</v>
      </c>
      <c r="AI74" s="64">
        <f>IFERROR(IF(COUNTIFS(Matches[TIMEBIN],$B74,Matches[SITE IN],X$9,Matches[SITE OUT],AG$10)&gt;0,_xlfn.MAXIFS(Matches[JOURNEY TIME],Matches[TIMEBIN],$B74,Matches[SITE IN],X$9,Matches[SITE OUT],AG$10),"-"),"-")</f>
        <v>2.5462962962969904E-3</v>
      </c>
      <c r="AJ74" s="63">
        <f>IFERROR(IF(COUNTIFS(Matches[TIMEBIN],$B74,Matches[SITE IN],X$9,Matches[SITE OUT],AJ$10)&gt;0,_xlfn.MINIFS(Matches[JOURNEY TIME],Matches[TIMEBIN],$B74,Matches[SITE IN],X$9,Matches[SITE OUT],AJ$10),"-"),"-")</f>
        <v>3.613425925926006E-2</v>
      </c>
      <c r="AK74" s="63">
        <f>IFERROR(IF(COUNTIFS(Matches[TIMEBIN],$B74,Matches[SITE IN],X$9,Matches[SITE OUT],AJ$10)&gt;0,AVERAGEIFS(Matches[JOURNEY TIME],Matches[TIMEBIN],$B74,Matches[SITE IN],X$9,Matches[SITE OUT],AJ$10),"-"),"-")</f>
        <v>3.613425925926006E-2</v>
      </c>
      <c r="AL74" s="66">
        <f>IFERROR(IF(COUNTIFS(Matches[TIMEBIN],$B74,Matches[SITE IN],X$9,Matches[SITE OUT],AJ$10)&gt;0,_xlfn.MAXIFS(Matches[JOURNEY TIME],Matches[TIMEBIN],$B74,Matches[SITE IN],X$9,Matches[SITE OUT],AJ$10),"-"),"-")</f>
        <v>3.613425925926006E-2</v>
      </c>
      <c r="AM74" s="62">
        <f>IFERROR(IF(COUNTIFS(Matches[TIMEBIN],$B74,Matches[SITE IN],AM$9,Matches[SITE OUT],AM$10)&gt;0,_xlfn.MINIFS(Matches[JOURNEY TIME],Matches[TIMEBIN],$B74,Matches[SITE IN],AM$9,Matches[SITE OUT],AM$10),"-"),"-")</f>
        <v>1.1805555555549629E-3</v>
      </c>
      <c r="AN74" s="63">
        <f>IFERROR(IF(COUNTIFS(Matches[TIMEBIN],$B74,Matches[SITE IN],AM$9,Matches[SITE OUT],AM$10)&gt;0,AVERAGEIFS(Matches[JOURNEY TIME],Matches[TIMEBIN],$B74,Matches[SITE IN],AM$9,Matches[SITE OUT],AM$10),"-"),"-")</f>
        <v>2.7959104938271324E-2</v>
      </c>
      <c r="AO74" s="64">
        <f>IFERROR(IF(COUNTIFS(Matches[TIMEBIN],$B74,Matches[SITE IN],AM$9,Matches[SITE OUT],AM$10)&gt;0,_xlfn.MAXIFS(Matches[JOURNEY TIME],Matches[TIMEBIN],$B74,Matches[SITE IN],AM$9,Matches[SITE OUT],AM$10),"-"),"-")</f>
        <v>5.1122685185185035E-2</v>
      </c>
      <c r="AP74" s="65" t="str">
        <f>IFERROR(IF(COUNTIFS(Matches[TIMEBIN],$B74,Matches[SITE IN],AM$9,Matches[SITE OUT],AP$10)&gt;0,_xlfn.MINIFS(Matches[JOURNEY TIME],Matches[TIMEBIN],$B74,Matches[SITE IN],AM$9,Matches[SITE OUT],AP$10),"-"),"-")</f>
        <v>-</v>
      </c>
      <c r="AQ74" s="63" t="str">
        <f>IFERROR(IF(COUNTIFS(Matches[TIMEBIN],$B74,Matches[SITE IN],AM$9,Matches[SITE OUT],AP$10)&gt;0,AVERAGEIFS(Matches[JOURNEY TIME],Matches[TIMEBIN],$B74,Matches[SITE IN],AM$9,Matches[SITE OUT],AP$10),"-"),"-")</f>
        <v>-</v>
      </c>
      <c r="AR74" s="64" t="str">
        <f>IFERROR(IF(COUNTIFS(Matches[TIMEBIN],$B74,Matches[SITE IN],AM$9,Matches[SITE OUT],AP$10)&gt;0,_xlfn.MAXIFS(Matches[JOURNEY TIME],Matches[TIMEBIN],$B74,Matches[SITE IN],AM$9,Matches[SITE OUT],AP$10),"-"),"-")</f>
        <v>-</v>
      </c>
      <c r="AS74" s="65">
        <f>IFERROR(IF(COUNTIFS(Matches[TIMEBIN],$B74,Matches[SITE IN],AM$9,Matches[SITE OUT],AS$10)&gt;0,_xlfn.MINIFS(Matches[JOURNEY TIME],Matches[TIMEBIN],$B74,Matches[SITE IN],AM$9,Matches[SITE OUT],AS$10),"-"),"-")</f>
        <v>5.3240740740700954E-4</v>
      </c>
      <c r="AT74" s="63">
        <f>IFERROR(IF(COUNTIFS(Matches[TIMEBIN],$B74,Matches[SITE IN],AM$9,Matches[SITE OUT],AS$10)&gt;0,AVERAGEIFS(Matches[JOURNEY TIME],Matches[TIMEBIN],$B74,Matches[SITE IN],AM$9,Matches[SITE OUT],AS$10),"-"),"-")</f>
        <v>2.2833994708992673E-3</v>
      </c>
      <c r="AU74" s="64">
        <f>IFERROR(IF(COUNTIFS(Matches[TIMEBIN],$B74,Matches[SITE IN],AM$9,Matches[SITE OUT],AS$10)&gt;0,_xlfn.MAXIFS(Matches[JOURNEY TIME],Matches[TIMEBIN],$B74,Matches[SITE IN],AM$9,Matches[SITE OUT],AS$10),"-"),"-")</f>
        <v>7.6273148148149339E-3</v>
      </c>
      <c r="AV74" s="65">
        <f>IFERROR(IF(COUNTIFS(Matches[TIMEBIN],$B74,Matches[SITE IN],AM$9,Matches[SITE OUT],AV$10)&gt;0,_xlfn.MINIFS(Matches[JOURNEY TIME],Matches[TIMEBIN],$B74,Matches[SITE IN],AM$9,Matches[SITE OUT],AV$10),"-"),"-")</f>
        <v>1.1354166666666998E-2</v>
      </c>
      <c r="AW74" s="63">
        <f>IFERROR(IF(COUNTIFS(Matches[TIMEBIN],$B74,Matches[SITE IN],AM$9,Matches[SITE OUT],AV$10)&gt;0,AVERAGEIFS(Matches[JOURNEY TIME],Matches[TIMEBIN],$B74,Matches[SITE IN],AM$9,Matches[SITE OUT],AV$10),"-"),"-")</f>
        <v>1.2349537037037006E-2</v>
      </c>
      <c r="AX74" s="64">
        <f>IFERROR(IF(COUNTIFS(Matches[TIMEBIN],$B74,Matches[SITE IN],AM$9,Matches[SITE OUT],AV$10)&gt;0,_xlfn.MAXIFS(Matches[JOURNEY TIME],Matches[TIMEBIN],$B74,Matches[SITE IN],AM$9,Matches[SITE OUT],AV$10),"-"),"-")</f>
        <v>1.3344907407407014E-2</v>
      </c>
      <c r="AY74" s="63">
        <f>IFERROR(IF(COUNTIFS(Matches[TIMEBIN],$B74,Matches[SITE IN],AM$9,Matches[SITE OUT],AY$10)&gt;0,_xlfn.MINIFS(Matches[JOURNEY TIME],Matches[TIMEBIN],$B74,Matches[SITE IN],AM$9,Matches[SITE OUT],AY$10),"-"),"-")</f>
        <v>2.6620370370400437E-4</v>
      </c>
      <c r="AZ74" s="63">
        <f>IFERROR(IF(COUNTIFS(Matches[TIMEBIN],$B74,Matches[SITE IN],AM$9,Matches[SITE OUT],AY$10)&gt;0,AVERAGEIFS(Matches[JOURNEY TIME],Matches[TIMEBIN],$B74,Matches[SITE IN],AM$9,Matches[SITE OUT],AY$10),"-"),"-")</f>
        <v>3.3179012345696535E-4</v>
      </c>
      <c r="BA74" s="66">
        <f>IFERROR(IF(COUNTIFS(Matches[TIMEBIN],$B74,Matches[SITE IN],AM$9,Matches[SITE OUT],AY$10)&gt;0,_xlfn.MAXIFS(Matches[JOURNEY TIME],Matches[TIMEBIN],$B74,Matches[SITE IN],AM$9,Matches[SITE OUT],AY$10),"-"),"-")</f>
        <v>3.7037037037090936E-4</v>
      </c>
      <c r="BB74" s="62">
        <f>IFERROR(IF(COUNTIFS(Matches[TIMEBIN],$B74,Matches[SITE IN],BB$9,Matches[SITE OUT],BB$10)&gt;0,_xlfn.MINIFS(Matches[JOURNEY TIME],Matches[TIMEBIN],$B74,Matches[SITE IN],BB$9,Matches[SITE OUT],BB$10),"-"),"-")</f>
        <v>6.8287037036995901E-4</v>
      </c>
      <c r="BC74" s="63">
        <f>IFERROR(IF(COUNTIFS(Matches[TIMEBIN],$B74,Matches[SITE IN],BB$9,Matches[SITE OUT],BB$10)&gt;0,AVERAGEIFS(Matches[JOURNEY TIME],Matches[TIMEBIN],$B74,Matches[SITE IN],BB$9,Matches[SITE OUT],BB$10),"-"),"-")</f>
        <v>6.8287037036995901E-4</v>
      </c>
      <c r="BD74" s="64">
        <f>IFERROR(IF(COUNTIFS(Matches[TIMEBIN],$B74,Matches[SITE IN],BB$9,Matches[SITE OUT],BB$10)&gt;0,_xlfn.MAXIFS(Matches[JOURNEY TIME],Matches[TIMEBIN],$B74,Matches[SITE IN],BB$9,Matches[SITE OUT],BB$10),"-"),"-")</f>
        <v>6.8287037036995901E-4</v>
      </c>
      <c r="BE74" s="65">
        <f>IFERROR(IF(COUNTIFS(Matches[TIMEBIN],$B74,Matches[SITE IN],BB$9,Matches[SITE OUT],BE$10)&gt;0,_xlfn.MINIFS(Matches[JOURNEY TIME],Matches[TIMEBIN],$B74,Matches[SITE IN],BB$9,Matches[SITE OUT],BE$10),"-"),"-")</f>
        <v>1.5046296296294948E-4</v>
      </c>
      <c r="BF74" s="63">
        <f>IFERROR(IF(COUNTIFS(Matches[TIMEBIN],$B74,Matches[SITE IN],BB$9,Matches[SITE OUT],BE$10)&gt;0,AVERAGEIFS(Matches[JOURNEY TIME],Matches[TIMEBIN],$B74,Matches[SITE IN],BB$9,Matches[SITE OUT],BE$10),"-"),"-")</f>
        <v>1.8595679012349819E-3</v>
      </c>
      <c r="BG74" s="64">
        <f>IFERROR(IF(COUNTIFS(Matches[TIMEBIN],$B74,Matches[SITE IN],BB$9,Matches[SITE OUT],BE$10)&gt;0,_xlfn.MAXIFS(Matches[JOURNEY TIME],Matches[TIMEBIN],$B74,Matches[SITE IN],BB$9,Matches[SITE OUT],BE$10),"-"),"-")</f>
        <v>3.969907407407991E-3</v>
      </c>
      <c r="BH74" s="65">
        <f>IFERROR(IF(COUNTIFS(Matches[TIMEBIN],$B74,Matches[SITE IN],BB$9,Matches[SITE OUT],BH$10)&gt;0,_xlfn.MINIFS(Matches[JOURNEY TIME],Matches[TIMEBIN],$B74,Matches[SITE IN],BB$9,Matches[SITE OUT],BH$10),"-"),"-")</f>
        <v>4.745370370370372E-4</v>
      </c>
      <c r="BI74" s="63">
        <f>IFERROR(IF(COUNTIFS(Matches[TIMEBIN],$B74,Matches[SITE IN],BB$9,Matches[SITE OUT],BH$10)&gt;0,AVERAGEIFS(Matches[JOURNEY TIME],Matches[TIMEBIN],$B74,Matches[SITE IN],BB$9,Matches[SITE OUT],BH$10),"-"),"-")</f>
        <v>1.2287808641973468E-3</v>
      </c>
      <c r="BJ74" s="64">
        <f>IFERROR(IF(COUNTIFS(Matches[TIMEBIN],$B74,Matches[SITE IN],BB$9,Matches[SITE OUT],BH$10)&gt;0,_xlfn.MAXIFS(Matches[JOURNEY TIME],Matches[TIMEBIN],$B74,Matches[SITE IN],BB$9,Matches[SITE OUT],BH$10),"-"),"-")</f>
        <v>4.1666666666659857E-3</v>
      </c>
      <c r="BK74" s="65" t="str">
        <f>IFERROR(IF(COUNTIFS(Matches[TIMEBIN],$B74,Matches[SITE IN],BB$9,Matches[SITE OUT],BK$10)&gt;0,_xlfn.MINIFS(Matches[JOURNEY TIME],Matches[TIMEBIN],$B74,Matches[SITE IN],BB$9,Matches[SITE OUT],BK$10),"-"),"-")</f>
        <v>-</v>
      </c>
      <c r="BL74" s="63" t="str">
        <f>IFERROR(IF(COUNTIFS(Matches[TIMEBIN],$B74,Matches[SITE IN],BB$9,Matches[SITE OUT],BK$10)&gt;0,AVERAGEIFS(Matches[JOURNEY TIME],Matches[TIMEBIN],$B74,Matches[SITE IN],BB$9,Matches[SITE OUT],BK$10),"-"),"-")</f>
        <v>-</v>
      </c>
      <c r="BM74" s="64" t="str">
        <f>IFERROR(IF(COUNTIFS(Matches[TIMEBIN],$B74,Matches[SITE IN],BB$9,Matches[SITE OUT],BK$10)&gt;0,_xlfn.MAXIFS(Matches[JOURNEY TIME],Matches[TIMEBIN],$B74,Matches[SITE IN],BB$9,Matches[SITE OUT],BK$10),"-"),"-")</f>
        <v>-</v>
      </c>
      <c r="BN74" s="63" t="str">
        <f>IFERROR(IF(COUNTIFS(Matches[TIMEBIN],$B74,Matches[SITE IN],BB$9,Matches[SITE OUT],BN$10)&gt;0,_xlfn.MINIFS(Matches[JOURNEY TIME],Matches[TIMEBIN],$B74,Matches[SITE IN],BB$9,Matches[SITE OUT],BN$10),"-"),"-")</f>
        <v>-</v>
      </c>
      <c r="BO74" s="63" t="str">
        <f>IFERROR(IF(COUNTIFS(Matches[TIMEBIN],$B74,Matches[SITE IN],BB$9,Matches[SITE OUT],BN$10)&gt;0,AVERAGEIFS(Matches[JOURNEY TIME],Matches[TIMEBIN],$B74,Matches[SITE IN],BB$9,Matches[SITE OUT],BN$10),"-"),"-")</f>
        <v>-</v>
      </c>
      <c r="BP74" s="67" t="str">
        <f>IFERROR(IF(COUNTIFS(Matches[TIMEBIN],$B74,Matches[SITE IN],BB$9,Matches[SITE OUT],BN$10)&gt;0,_xlfn.MAXIFS(Matches[JOURNEY TIME],Matches[TIMEBIN],$B74,Matches[SITE IN],BB$9,Matches[SITE OUT],BN$10),"-"),"-")</f>
        <v>-</v>
      </c>
    </row>
    <row r="75" spans="2:68">
      <c r="B75" s="54" t="str">
        <v>21:45 - 22:00</v>
      </c>
      <c r="C75" s="55">
        <f>IFERROR(IF(COUNTIFS(Matches[TIMEBIN],$B75,Matches[SITE IN],C$9,Matches[SITE OUT],C$10)&gt;0,_xlfn.MINIFS(Matches[JOURNEY TIME],Matches[TIMEBIN],$B75,Matches[SITE IN],C$9,Matches[SITE OUT],C$10),"-"),"-")</f>
        <v>2.0833333333303283E-4</v>
      </c>
      <c r="D75" s="56">
        <f>IFERROR(IF(COUNTIFS(Matches[TIMEBIN],$B75,Matches[SITE IN],C$9,Matches[SITE OUT],C$10)&gt;0,AVERAGEIFS(Matches[JOURNEY TIME],Matches[TIMEBIN],$B75,Matches[SITE IN],C$9,Matches[SITE OUT],C$10),"-"),"-")</f>
        <v>6.9212962962962813E-3</v>
      </c>
      <c r="E75" s="57">
        <f>IFERROR(IF(COUNTIFS(Matches[TIMEBIN],$B75,Matches[SITE IN],C$9,Matches[SITE OUT],C$10)&gt;0,_xlfn.MAXIFS(Matches[JOURNEY TIME],Matches[TIMEBIN],$B75,Matches[SITE IN],C$9,Matches[SITE OUT],C$10),"-"),"-")</f>
        <v>5.8402777777778025E-2</v>
      </c>
      <c r="F75" s="58">
        <f>IFERROR(IF(COUNTIFS(Matches[TIMEBIN],$B75,Matches[SITE IN],C$9,Matches[SITE OUT],F$10)&gt;0,_xlfn.MINIFS(Matches[JOURNEY TIME],Matches[TIMEBIN],$B75,Matches[SITE IN],C$9,Matches[SITE OUT],F$10),"-"),"-")</f>
        <v>5.4398148148204761E-4</v>
      </c>
      <c r="G75" s="56">
        <f>IFERROR(IF(COUNTIFS(Matches[TIMEBIN],$B75,Matches[SITE IN],C$9,Matches[SITE OUT],F$10)&gt;0,AVERAGEIFS(Matches[JOURNEY TIME],Matches[TIMEBIN],$B75,Matches[SITE IN],C$9,Matches[SITE OUT],F$10),"-"),"-")</f>
        <v>9.6643518518518424E-3</v>
      </c>
      <c r="H75" s="57">
        <f>IFERROR(IF(COUNTIFS(Matches[TIMEBIN],$B75,Matches[SITE IN],C$9,Matches[SITE OUT],F$10)&gt;0,_xlfn.MAXIFS(Matches[JOURNEY TIME],Matches[TIMEBIN],$B75,Matches[SITE IN],C$9,Matches[SITE OUT],F$10),"-"),"-")</f>
        <v>8.5277777777778008E-2</v>
      </c>
      <c r="I75" s="58" t="str">
        <f>IFERROR(IF(COUNTIFS(Matches[TIMEBIN],$B75,Matches[SITE IN],C$9,Matches[SITE OUT],I$10)&gt;0,_xlfn.MINIFS(Matches[JOURNEY TIME],Matches[TIMEBIN],$B75,Matches[SITE IN],C$9,Matches[SITE OUT],I$10),"-"),"-")</f>
        <v>-</v>
      </c>
      <c r="J75" s="56" t="str">
        <f>IFERROR(IF(COUNTIFS(Matches[TIMEBIN],$B75,Matches[SITE IN],C$9,Matches[SITE OUT],I$10)&gt;0,AVERAGEIFS(Matches[JOURNEY TIME],Matches[TIMEBIN],$B75,Matches[SITE IN],C$9,Matches[SITE OUT],I$10),"-"),"-")</f>
        <v>-</v>
      </c>
      <c r="K75" s="57" t="str">
        <f>IFERROR(IF(COUNTIFS(Matches[TIMEBIN],$B75,Matches[SITE IN],C$9,Matches[SITE OUT],I$10)&gt;0,_xlfn.MAXIFS(Matches[JOURNEY TIME],Matches[TIMEBIN],$B75,Matches[SITE IN],C$9,Matches[SITE OUT],I$10),"-"),"-")</f>
        <v>-</v>
      </c>
      <c r="L75" s="58">
        <f>IFERROR(IF(COUNTIFS(Matches[TIMEBIN],$B75,Matches[SITE IN],C$9,Matches[SITE OUT],L$10)&gt;0,_xlfn.MINIFS(Matches[JOURNEY TIME],Matches[TIMEBIN],$B75,Matches[SITE IN],C$9,Matches[SITE OUT],L$10),"-"),"-")</f>
        <v>8.6805555555591329E-4</v>
      </c>
      <c r="M75" s="56">
        <f>IFERROR(IF(COUNTIFS(Matches[TIMEBIN],$B75,Matches[SITE IN],C$9,Matches[SITE OUT],L$10)&gt;0,AVERAGEIFS(Matches[JOURNEY TIME],Matches[TIMEBIN],$B75,Matches[SITE IN],C$9,Matches[SITE OUT],L$10),"-"),"-")</f>
        <v>1.3268849206349282E-2</v>
      </c>
      <c r="N75" s="57">
        <f>IFERROR(IF(COUNTIFS(Matches[TIMEBIN],$B75,Matches[SITE IN],C$9,Matches[SITE OUT],L$10)&gt;0,_xlfn.MAXIFS(Matches[JOURNEY TIME],Matches[TIMEBIN],$B75,Matches[SITE IN],C$9,Matches[SITE OUT],L$10),"-"),"-")</f>
        <v>4.6354166666667029E-2</v>
      </c>
      <c r="O75" s="58">
        <f>IFERROR(IF(COUNTIFS(Matches[TIMEBIN],$B75,Matches[SITE IN],C$9,Matches[SITE OUT],O$10)&gt;0,_xlfn.MINIFS(Matches[JOURNEY TIME],Matches[TIMEBIN],$B75,Matches[SITE IN],C$9,Matches[SITE OUT],O$10),"-"),"-")</f>
        <v>1.1458333333329573E-3</v>
      </c>
      <c r="P75" s="56">
        <f>IFERROR(IF(COUNTIFS(Matches[TIMEBIN],$B75,Matches[SITE IN],C$9,Matches[SITE OUT],O$10)&gt;0,AVERAGEIFS(Matches[JOURNEY TIME],Matches[TIMEBIN],$B75,Matches[SITE IN],C$9,Matches[SITE OUT],O$10),"-"),"-")</f>
        <v>1.4660493827156618E-3</v>
      </c>
      <c r="Q75" s="57">
        <f>IFERROR(IF(COUNTIFS(Matches[TIMEBIN],$B75,Matches[SITE IN],C$9,Matches[SITE OUT],O$10)&gt;0,_xlfn.MAXIFS(Matches[JOURNEY TIME],Matches[TIMEBIN],$B75,Matches[SITE IN],C$9,Matches[SITE OUT],O$10),"-"),"-")</f>
        <v>1.7476851851849773E-3</v>
      </c>
      <c r="R75" s="58">
        <f>IFERROR(IF(COUNTIFS(Matches[TIMEBIN],$B75,Matches[SITE IN],C$9,Matches[SITE OUT],R$10)&gt;0,_xlfn.MINIFS(Matches[JOURNEY TIME],Matches[TIMEBIN],$B75,Matches[SITE IN],C$9,Matches[SITE OUT],R$10),"-"),"-")</f>
        <v>1.5856481481479889E-3</v>
      </c>
      <c r="S75" s="56">
        <f>IFERROR(IF(COUNTIFS(Matches[TIMEBIN],$B75,Matches[SITE IN],C$9,Matches[SITE OUT],R$10)&gt;0,AVERAGEIFS(Matches[JOURNEY TIME],Matches[TIMEBIN],$B75,Matches[SITE IN],C$9,Matches[SITE OUT],R$10),"-"),"-")</f>
        <v>1.6165123456790182E-3</v>
      </c>
      <c r="T75" s="59">
        <f>IFERROR(IF(COUNTIFS(Matches[TIMEBIN],$B75,Matches[SITE IN],C$9,Matches[SITE OUT],R$10)&gt;0,_xlfn.MAXIFS(Matches[JOURNEY TIME],Matches[TIMEBIN],$B75,Matches[SITE IN],C$9,Matches[SITE OUT],R$10),"-"),"-")</f>
        <v>1.6319444444450326E-3</v>
      </c>
      <c r="U75" s="55" t="str">
        <f>IFERROR(IF(COUNTIFS(Matches[TIMEBIN],$B75,Matches[SITE IN],U$9,Matches[SITE OUT],U$10)&gt;0,_xlfn.MINIFS(Matches[JOURNEY TIME],Matches[TIMEBIN],$B75,Matches[SITE IN],U$9,Matches[SITE OUT],U$10),"-"),"-")</f>
        <v>-</v>
      </c>
      <c r="V75" s="56" t="str">
        <f>IFERROR(IF(COUNTIFS(Matches[TIMEBIN],$B75,Matches[SITE IN],U$9,Matches[SITE OUT],U$10)&gt;0,AVERAGEIFS(Matches[JOURNEY TIME],Matches[TIMEBIN],$B75,Matches[SITE IN],U$9,Matches[SITE OUT],U$10),"-"),"-")</f>
        <v>-</v>
      </c>
      <c r="W75" s="59" t="str">
        <f>IFERROR(IF(COUNTIFS(Matches[TIMEBIN],$B75,Matches[SITE IN],U$9,Matches[SITE OUT],U$10)&gt;0,_xlfn.MAXIFS(Matches[JOURNEY TIME],Matches[TIMEBIN],$B75,Matches[SITE IN],U$9,Matches[SITE OUT],U$10),"-"),"-")</f>
        <v>-</v>
      </c>
      <c r="X75" s="55">
        <f>IFERROR(IF(COUNTIFS(Matches[TIMEBIN],$B75,Matches[SITE IN],X$9,Matches[SITE OUT],X$10)&gt;0,_xlfn.MINIFS(Matches[JOURNEY TIME],Matches[TIMEBIN],$B75,Matches[SITE IN],X$9,Matches[SITE OUT],X$10),"-"),"-")</f>
        <v>1.2268518518510074E-3</v>
      </c>
      <c r="Y75" s="56">
        <f>IFERROR(IF(COUNTIFS(Matches[TIMEBIN],$B75,Matches[SITE IN],X$9,Matches[SITE OUT],X$10)&gt;0,AVERAGEIFS(Matches[JOURNEY TIME],Matches[TIMEBIN],$B75,Matches[SITE IN],X$9,Matches[SITE OUT],X$10),"-"),"-")</f>
        <v>1.3078703703700012E-3</v>
      </c>
      <c r="Z75" s="57">
        <f>IFERROR(IF(COUNTIFS(Matches[TIMEBIN],$B75,Matches[SITE IN],X$9,Matches[SITE OUT],X$10)&gt;0,_xlfn.MAXIFS(Matches[JOURNEY TIME],Matches[TIMEBIN],$B75,Matches[SITE IN],X$9,Matches[SITE OUT],X$10),"-"),"-")</f>
        <v>1.388888888888995E-3</v>
      </c>
      <c r="AA75" s="58">
        <f>IFERROR(IF(COUNTIFS(Matches[TIMEBIN],$B75,Matches[SITE IN],X$9,Matches[SITE OUT],AA$10)&gt;0,_xlfn.MINIFS(Matches[JOURNEY TIME],Matches[TIMEBIN],$B75,Matches[SITE IN],X$9,Matches[SITE OUT],AA$10),"-"),"-")</f>
        <v>4.745370370370372E-4</v>
      </c>
      <c r="AB75" s="56">
        <f>IFERROR(IF(COUNTIFS(Matches[TIMEBIN],$B75,Matches[SITE IN],X$9,Matches[SITE OUT],AA$10)&gt;0,AVERAGEIFS(Matches[JOURNEY TIME],Matches[TIMEBIN],$B75,Matches[SITE IN],X$9,Matches[SITE OUT],AA$10),"-"),"-")</f>
        <v>1.9444444444445264E-3</v>
      </c>
      <c r="AC75" s="57">
        <f>IFERROR(IF(COUNTIFS(Matches[TIMEBIN],$B75,Matches[SITE IN],X$9,Matches[SITE OUT],AA$10)&gt;0,_xlfn.MAXIFS(Matches[JOURNEY TIME],Matches[TIMEBIN],$B75,Matches[SITE IN],X$9,Matches[SITE OUT],AA$10),"-"),"-")</f>
        <v>3.4143518518520155E-3</v>
      </c>
      <c r="AD75" s="58">
        <f>IFERROR(IF(COUNTIFS(Matches[TIMEBIN],$B75,Matches[SITE IN],X$9,Matches[SITE OUT],AD$10)&gt;0,_xlfn.MINIFS(Matches[JOURNEY TIME],Matches[TIMEBIN],$B75,Matches[SITE IN],X$9,Matches[SITE OUT],AD$10),"-"),"-")</f>
        <v>3.3564814814801558E-4</v>
      </c>
      <c r="AE75" s="56">
        <f>IFERROR(IF(COUNTIFS(Matches[TIMEBIN],$B75,Matches[SITE IN],X$9,Matches[SITE OUT],AD$10)&gt;0,AVERAGEIFS(Matches[JOURNEY TIME],Matches[TIMEBIN],$B75,Matches[SITE IN],X$9,Matches[SITE OUT],AD$10),"-"),"-")</f>
        <v>6.9830246913597327E-4</v>
      </c>
      <c r="AF75" s="57">
        <f>IFERROR(IF(COUNTIFS(Matches[TIMEBIN],$B75,Matches[SITE IN],X$9,Matches[SITE OUT],AD$10)&gt;0,_xlfn.MAXIFS(Matches[JOURNEY TIME],Matches[TIMEBIN],$B75,Matches[SITE IN],X$9,Matches[SITE OUT],AD$10),"-"),"-")</f>
        <v>1.388888888888995E-3</v>
      </c>
      <c r="AG75" s="58">
        <f>IFERROR(IF(COUNTIFS(Matches[TIMEBIN],$B75,Matches[SITE IN],X$9,Matches[SITE OUT],AG$10)&gt;0,_xlfn.MINIFS(Matches[JOURNEY TIME],Matches[TIMEBIN],$B75,Matches[SITE IN],X$9,Matches[SITE OUT],AG$10),"-"),"-")</f>
        <v>1.3078703703710559E-3</v>
      </c>
      <c r="AH75" s="56">
        <f>IFERROR(IF(COUNTIFS(Matches[TIMEBIN],$B75,Matches[SITE IN],X$9,Matches[SITE OUT],AG$10)&gt;0,AVERAGEIFS(Matches[JOURNEY TIME],Matches[TIMEBIN],$B75,Matches[SITE IN],X$9,Matches[SITE OUT],AG$10),"-"),"-")</f>
        <v>1.3078703703710559E-3</v>
      </c>
      <c r="AI75" s="57">
        <f>IFERROR(IF(COUNTIFS(Matches[TIMEBIN],$B75,Matches[SITE IN],X$9,Matches[SITE OUT],AG$10)&gt;0,_xlfn.MAXIFS(Matches[JOURNEY TIME],Matches[TIMEBIN],$B75,Matches[SITE IN],X$9,Matches[SITE OUT],AG$10),"-"),"-")</f>
        <v>1.3078703703710559E-3</v>
      </c>
      <c r="AJ75" s="56" t="str">
        <f>IFERROR(IF(COUNTIFS(Matches[TIMEBIN],$B75,Matches[SITE IN],X$9,Matches[SITE OUT],AJ$10)&gt;0,_xlfn.MINIFS(Matches[JOURNEY TIME],Matches[TIMEBIN],$B75,Matches[SITE IN],X$9,Matches[SITE OUT],AJ$10),"-"),"-")</f>
        <v>-</v>
      </c>
      <c r="AK75" s="56" t="str">
        <f>IFERROR(IF(COUNTIFS(Matches[TIMEBIN],$B75,Matches[SITE IN],X$9,Matches[SITE OUT],AJ$10)&gt;0,AVERAGEIFS(Matches[JOURNEY TIME],Matches[TIMEBIN],$B75,Matches[SITE IN],X$9,Matches[SITE OUT],AJ$10),"-"),"-")</f>
        <v>-</v>
      </c>
      <c r="AL75" s="59" t="str">
        <f>IFERROR(IF(COUNTIFS(Matches[TIMEBIN],$B75,Matches[SITE IN],X$9,Matches[SITE OUT],AJ$10)&gt;0,_xlfn.MAXIFS(Matches[JOURNEY TIME],Matches[TIMEBIN],$B75,Matches[SITE IN],X$9,Matches[SITE OUT],AJ$10),"-"),"-")</f>
        <v>-</v>
      </c>
      <c r="AM75" s="55">
        <f>IFERROR(IF(COUNTIFS(Matches[TIMEBIN],$B75,Matches[SITE IN],AM$9,Matches[SITE OUT],AM$10)&gt;0,_xlfn.MINIFS(Matches[JOURNEY TIME],Matches[TIMEBIN],$B75,Matches[SITE IN],AM$9,Matches[SITE OUT],AM$10),"-"),"-")</f>
        <v>1.388888888888995E-3</v>
      </c>
      <c r="AN75" s="56">
        <f>IFERROR(IF(COUNTIFS(Matches[TIMEBIN],$B75,Matches[SITE IN],AM$9,Matches[SITE OUT],AM$10)&gt;0,AVERAGEIFS(Matches[JOURNEY TIME],Matches[TIMEBIN],$B75,Matches[SITE IN],AM$9,Matches[SITE OUT],AM$10),"-"),"-")</f>
        <v>1.5694444444444511E-2</v>
      </c>
      <c r="AO75" s="57">
        <f>IFERROR(IF(COUNTIFS(Matches[TIMEBIN],$B75,Matches[SITE IN],AM$9,Matches[SITE OUT],AM$10)&gt;0,_xlfn.MAXIFS(Matches[JOURNEY TIME],Matches[TIMEBIN],$B75,Matches[SITE IN],AM$9,Matches[SITE OUT],AM$10),"-"),"-")</f>
        <v>5.8136574074074021E-2</v>
      </c>
      <c r="AP75" s="58" t="str">
        <f>IFERROR(IF(COUNTIFS(Matches[TIMEBIN],$B75,Matches[SITE IN],AM$9,Matches[SITE OUT],AP$10)&gt;0,_xlfn.MINIFS(Matches[JOURNEY TIME],Matches[TIMEBIN],$B75,Matches[SITE IN],AM$9,Matches[SITE OUT],AP$10),"-"),"-")</f>
        <v>-</v>
      </c>
      <c r="AQ75" s="56" t="str">
        <f>IFERROR(IF(COUNTIFS(Matches[TIMEBIN],$B75,Matches[SITE IN],AM$9,Matches[SITE OUT],AP$10)&gt;0,AVERAGEIFS(Matches[JOURNEY TIME],Matches[TIMEBIN],$B75,Matches[SITE IN],AM$9,Matches[SITE OUT],AP$10),"-"),"-")</f>
        <v>-</v>
      </c>
      <c r="AR75" s="57" t="str">
        <f>IFERROR(IF(COUNTIFS(Matches[TIMEBIN],$B75,Matches[SITE IN],AM$9,Matches[SITE OUT],AP$10)&gt;0,_xlfn.MAXIFS(Matches[JOURNEY TIME],Matches[TIMEBIN],$B75,Matches[SITE IN],AM$9,Matches[SITE OUT],AP$10),"-"),"-")</f>
        <v>-</v>
      </c>
      <c r="AS75" s="58">
        <f>IFERROR(IF(COUNTIFS(Matches[TIMEBIN],$B75,Matches[SITE IN],AM$9,Matches[SITE OUT],AS$10)&gt;0,_xlfn.MINIFS(Matches[JOURNEY TIME],Matches[TIMEBIN],$B75,Matches[SITE IN],AM$9,Matches[SITE OUT],AS$10),"-"),"-")</f>
        <v>4.0509259259202679E-4</v>
      </c>
      <c r="AT75" s="56">
        <f>IFERROR(IF(COUNTIFS(Matches[TIMEBIN],$B75,Matches[SITE IN],AM$9,Matches[SITE OUT],AS$10)&gt;0,AVERAGEIFS(Matches[JOURNEY TIME],Matches[TIMEBIN],$B75,Matches[SITE IN],AM$9,Matches[SITE OUT],AS$10),"-"),"-")</f>
        <v>6.9830246913534422E-4</v>
      </c>
      <c r="AU75" s="57">
        <f>IFERROR(IF(COUNTIFS(Matches[TIMEBIN],$B75,Matches[SITE IN],AM$9,Matches[SITE OUT],AS$10)&gt;0,_xlfn.MAXIFS(Matches[JOURNEY TIME],Matches[TIMEBIN],$B75,Matches[SITE IN],AM$9,Matches[SITE OUT],AS$10),"-"),"-")</f>
        <v>1.2615740740740122E-3</v>
      </c>
      <c r="AV75" s="58">
        <f>IFERROR(IF(COUNTIFS(Matches[TIMEBIN],$B75,Matches[SITE IN],AM$9,Matches[SITE OUT],AV$10)&gt;0,_xlfn.MINIFS(Matches[JOURNEY TIME],Matches[TIMEBIN],$B75,Matches[SITE IN],AM$9,Matches[SITE OUT],AV$10),"-"),"-")</f>
        <v>8.3333333333301951E-4</v>
      </c>
      <c r="AW75" s="56">
        <f>IFERROR(IF(COUNTIFS(Matches[TIMEBIN],$B75,Matches[SITE IN],AM$9,Matches[SITE OUT],AV$10)&gt;0,AVERAGEIFS(Matches[JOURNEY TIME],Matches[TIMEBIN],$B75,Matches[SITE IN],AM$9,Matches[SITE OUT],AV$10),"-"),"-")</f>
        <v>8.3333333333301951E-4</v>
      </c>
      <c r="AX75" s="57">
        <f>IFERROR(IF(COUNTIFS(Matches[TIMEBIN],$B75,Matches[SITE IN],AM$9,Matches[SITE OUT],AV$10)&gt;0,_xlfn.MAXIFS(Matches[JOURNEY TIME],Matches[TIMEBIN],$B75,Matches[SITE IN],AM$9,Matches[SITE OUT],AV$10),"-"),"-")</f>
        <v>8.3333333333301951E-4</v>
      </c>
      <c r="AY75" s="56" t="str">
        <f>IFERROR(IF(COUNTIFS(Matches[TIMEBIN],$B75,Matches[SITE IN],AM$9,Matches[SITE OUT],AY$10)&gt;0,_xlfn.MINIFS(Matches[JOURNEY TIME],Matches[TIMEBIN],$B75,Matches[SITE IN],AM$9,Matches[SITE OUT],AY$10),"-"),"-")</f>
        <v>-</v>
      </c>
      <c r="AZ75" s="56" t="str">
        <f>IFERROR(IF(COUNTIFS(Matches[TIMEBIN],$B75,Matches[SITE IN],AM$9,Matches[SITE OUT],AY$10)&gt;0,AVERAGEIFS(Matches[JOURNEY TIME],Matches[TIMEBIN],$B75,Matches[SITE IN],AM$9,Matches[SITE OUT],AY$10),"-"),"-")</f>
        <v>-</v>
      </c>
      <c r="BA75" s="59" t="str">
        <f>IFERROR(IF(COUNTIFS(Matches[TIMEBIN],$B75,Matches[SITE IN],AM$9,Matches[SITE OUT],AY$10)&gt;0,_xlfn.MAXIFS(Matches[JOURNEY TIME],Matches[TIMEBIN],$B75,Matches[SITE IN],AM$9,Matches[SITE OUT],AY$10),"-"),"-")</f>
        <v>-</v>
      </c>
      <c r="BB75" s="55">
        <f>IFERROR(IF(COUNTIFS(Matches[TIMEBIN],$B75,Matches[SITE IN],BB$9,Matches[SITE OUT],BB$10)&gt;0,_xlfn.MINIFS(Matches[JOURNEY TIME],Matches[TIMEBIN],$B75,Matches[SITE IN],BB$9,Matches[SITE OUT],BB$10),"-"),"-")</f>
        <v>1.0648148148150183E-3</v>
      </c>
      <c r="BC75" s="56">
        <f>IFERROR(IF(COUNTIFS(Matches[TIMEBIN],$B75,Matches[SITE IN],BB$9,Matches[SITE OUT],BB$10)&gt;0,AVERAGEIFS(Matches[JOURNEY TIME],Matches[TIMEBIN],$B75,Matches[SITE IN],BB$9,Matches[SITE OUT],BB$10),"-"),"-")</f>
        <v>1.3773148148150116E-3</v>
      </c>
      <c r="BD75" s="57">
        <f>IFERROR(IF(COUNTIFS(Matches[TIMEBIN],$B75,Matches[SITE IN],BB$9,Matches[SITE OUT],BB$10)&gt;0,_xlfn.MAXIFS(Matches[JOURNEY TIME],Matches[TIMEBIN],$B75,Matches[SITE IN],BB$9,Matches[SITE OUT],BB$10),"-"),"-")</f>
        <v>1.689814814815005E-3</v>
      </c>
      <c r="BE75" s="58">
        <f>IFERROR(IF(COUNTIFS(Matches[TIMEBIN],$B75,Matches[SITE IN],BB$9,Matches[SITE OUT],BE$10)&gt;0,_xlfn.MINIFS(Matches[JOURNEY TIME],Matches[TIMEBIN],$B75,Matches[SITE IN],BB$9,Matches[SITE OUT],BE$10),"-"),"-")</f>
        <v>8.4490740740705839E-4</v>
      </c>
      <c r="BF75" s="56">
        <f>IFERROR(IF(COUNTIFS(Matches[TIMEBIN],$B75,Matches[SITE IN],BB$9,Matches[SITE OUT],BE$10)&gt;0,AVERAGEIFS(Matches[JOURNEY TIME],Matches[TIMEBIN],$B75,Matches[SITE IN],BB$9,Matches[SITE OUT],BE$10),"-"),"-")</f>
        <v>8.4490740740705839E-4</v>
      </c>
      <c r="BG75" s="57">
        <f>IFERROR(IF(COUNTIFS(Matches[TIMEBIN],$B75,Matches[SITE IN],BB$9,Matches[SITE OUT],BE$10)&gt;0,_xlfn.MAXIFS(Matches[JOURNEY TIME],Matches[TIMEBIN],$B75,Matches[SITE IN],BB$9,Matches[SITE OUT],BE$10),"-"),"-")</f>
        <v>8.4490740740705839E-4</v>
      </c>
      <c r="BH75" s="58">
        <f>IFERROR(IF(COUNTIFS(Matches[TIMEBIN],$B75,Matches[SITE IN],BB$9,Matches[SITE OUT],BH$10)&gt;0,_xlfn.MINIFS(Matches[JOURNEY TIME],Matches[TIMEBIN],$B75,Matches[SITE IN],BB$9,Matches[SITE OUT],BH$10),"-"),"-")</f>
        <v>4.4907407407409616E-3</v>
      </c>
      <c r="BI75" s="56">
        <f>IFERROR(IF(COUNTIFS(Matches[TIMEBIN],$B75,Matches[SITE IN],BB$9,Matches[SITE OUT],BH$10)&gt;0,AVERAGEIFS(Matches[JOURNEY TIME],Matches[TIMEBIN],$B75,Matches[SITE IN],BB$9,Matches[SITE OUT],BH$10),"-"),"-")</f>
        <v>4.4907407407409616E-3</v>
      </c>
      <c r="BJ75" s="57">
        <f>IFERROR(IF(COUNTIFS(Matches[TIMEBIN],$B75,Matches[SITE IN],BB$9,Matches[SITE OUT],BH$10)&gt;0,_xlfn.MAXIFS(Matches[JOURNEY TIME],Matches[TIMEBIN],$B75,Matches[SITE IN],BB$9,Matches[SITE OUT],BH$10),"-"),"-")</f>
        <v>4.4907407407409616E-3</v>
      </c>
      <c r="BK75" s="58" t="str">
        <f>IFERROR(IF(COUNTIFS(Matches[TIMEBIN],$B75,Matches[SITE IN],BB$9,Matches[SITE OUT],BK$10)&gt;0,_xlfn.MINIFS(Matches[JOURNEY TIME],Matches[TIMEBIN],$B75,Matches[SITE IN],BB$9,Matches[SITE OUT],BK$10),"-"),"-")</f>
        <v>-</v>
      </c>
      <c r="BL75" s="56" t="str">
        <f>IFERROR(IF(COUNTIFS(Matches[TIMEBIN],$B75,Matches[SITE IN],BB$9,Matches[SITE OUT],BK$10)&gt;0,AVERAGEIFS(Matches[JOURNEY TIME],Matches[TIMEBIN],$B75,Matches[SITE IN],BB$9,Matches[SITE OUT],BK$10),"-"),"-")</f>
        <v>-</v>
      </c>
      <c r="BM75" s="57" t="str">
        <f>IFERROR(IF(COUNTIFS(Matches[TIMEBIN],$B75,Matches[SITE IN],BB$9,Matches[SITE OUT],BK$10)&gt;0,_xlfn.MAXIFS(Matches[JOURNEY TIME],Matches[TIMEBIN],$B75,Matches[SITE IN],BB$9,Matches[SITE OUT],BK$10),"-"),"-")</f>
        <v>-</v>
      </c>
      <c r="BN75" s="56" t="str">
        <f>IFERROR(IF(COUNTIFS(Matches[TIMEBIN],$B75,Matches[SITE IN],BB$9,Matches[SITE OUT],BN$10)&gt;0,_xlfn.MINIFS(Matches[JOURNEY TIME],Matches[TIMEBIN],$B75,Matches[SITE IN],BB$9,Matches[SITE OUT],BN$10),"-"),"-")</f>
        <v>-</v>
      </c>
      <c r="BO75" s="56" t="str">
        <f>IFERROR(IF(COUNTIFS(Matches[TIMEBIN],$B75,Matches[SITE IN],BB$9,Matches[SITE OUT],BN$10)&gt;0,AVERAGEIFS(Matches[JOURNEY TIME],Matches[TIMEBIN],$B75,Matches[SITE IN],BB$9,Matches[SITE OUT],BN$10),"-"),"-")</f>
        <v>-</v>
      </c>
      <c r="BP75" s="60" t="str">
        <f>IFERROR(IF(COUNTIFS(Matches[TIMEBIN],$B75,Matches[SITE IN],BB$9,Matches[SITE OUT],BN$10)&gt;0,_xlfn.MAXIFS(Matches[JOURNEY TIME],Matches[TIMEBIN],$B75,Matches[SITE IN],BB$9,Matches[SITE OUT],BN$10),"-"),"-")</f>
        <v>-</v>
      </c>
    </row>
    <row r="76" spans="2:68">
      <c r="B76" s="61" t="str">
        <v>22:00 - 22:15</v>
      </c>
      <c r="C76" s="62">
        <f>IFERROR(IF(COUNTIFS(Matches[TIMEBIN],$B76,Matches[SITE IN],C$9,Matches[SITE OUT],C$10)&gt;0,_xlfn.MINIFS(Matches[JOURNEY TIME],Matches[TIMEBIN],$B76,Matches[SITE IN],C$9,Matches[SITE OUT],C$10),"-"),"-")</f>
        <v>1.2731481481398355E-4</v>
      </c>
      <c r="D76" s="63">
        <f>IFERROR(IF(COUNTIFS(Matches[TIMEBIN],$B76,Matches[SITE IN],C$9,Matches[SITE OUT],C$10)&gt;0,AVERAGEIFS(Matches[JOURNEY TIME],Matches[TIMEBIN],$B76,Matches[SITE IN],C$9,Matches[SITE OUT],C$10),"-"),"-")</f>
        <v>6.2352693602693524E-3</v>
      </c>
      <c r="E76" s="64">
        <f>IFERROR(IF(COUNTIFS(Matches[TIMEBIN],$B76,Matches[SITE IN],C$9,Matches[SITE OUT],C$10)&gt;0,_xlfn.MAXIFS(Matches[JOURNEY TIME],Matches[TIMEBIN],$B76,Matches[SITE IN],C$9,Matches[SITE OUT],C$10),"-"),"-")</f>
        <v>2.3923611111110965E-2</v>
      </c>
      <c r="F76" s="65">
        <f>IFERROR(IF(COUNTIFS(Matches[TIMEBIN],$B76,Matches[SITE IN],C$9,Matches[SITE OUT],F$10)&gt;0,_xlfn.MINIFS(Matches[JOURNEY TIME],Matches[TIMEBIN],$B76,Matches[SITE IN],C$9,Matches[SITE OUT],F$10),"-"),"-")</f>
        <v>5.5555555555497627E-4</v>
      </c>
      <c r="G76" s="63">
        <f>IFERROR(IF(COUNTIFS(Matches[TIMEBIN],$B76,Matches[SITE IN],C$9,Matches[SITE OUT],F$10)&gt;0,AVERAGEIFS(Matches[JOURNEY TIME],Matches[TIMEBIN],$B76,Matches[SITE IN],C$9,Matches[SITE OUT],F$10),"-"),"-")</f>
        <v>6.2679398148146994E-3</v>
      </c>
      <c r="H76" s="64">
        <f>IFERROR(IF(COUNTIFS(Matches[TIMEBIN],$B76,Matches[SITE IN],C$9,Matches[SITE OUT],F$10)&gt;0,_xlfn.MAXIFS(Matches[JOURNEY TIME],Matches[TIMEBIN],$B76,Matches[SITE IN],C$9,Matches[SITE OUT],F$10),"-"),"-")</f>
        <v>4.6620370370371034E-2</v>
      </c>
      <c r="I76" s="65" t="str">
        <f>IFERROR(IF(COUNTIFS(Matches[TIMEBIN],$B76,Matches[SITE IN],C$9,Matches[SITE OUT],I$10)&gt;0,_xlfn.MINIFS(Matches[JOURNEY TIME],Matches[TIMEBIN],$B76,Matches[SITE IN],C$9,Matches[SITE OUT],I$10),"-"),"-")</f>
        <v>-</v>
      </c>
      <c r="J76" s="63" t="str">
        <f>IFERROR(IF(COUNTIFS(Matches[TIMEBIN],$B76,Matches[SITE IN],C$9,Matches[SITE OUT],I$10)&gt;0,AVERAGEIFS(Matches[JOURNEY TIME],Matches[TIMEBIN],$B76,Matches[SITE IN],C$9,Matches[SITE OUT],I$10),"-"),"-")</f>
        <v>-</v>
      </c>
      <c r="K76" s="64" t="str">
        <f>IFERROR(IF(COUNTIFS(Matches[TIMEBIN],$B76,Matches[SITE IN],C$9,Matches[SITE OUT],I$10)&gt;0,_xlfn.MAXIFS(Matches[JOURNEY TIME],Matches[TIMEBIN],$B76,Matches[SITE IN],C$9,Matches[SITE OUT],I$10),"-"),"-")</f>
        <v>-</v>
      </c>
      <c r="L76" s="65">
        <f>IFERROR(IF(COUNTIFS(Matches[TIMEBIN],$B76,Matches[SITE IN],C$9,Matches[SITE OUT],L$10)&gt;0,_xlfn.MINIFS(Matches[JOURNEY TIME],Matches[TIMEBIN],$B76,Matches[SITE IN],C$9,Matches[SITE OUT],L$10),"-"),"-")</f>
        <v>2.7314814814810573E-3</v>
      </c>
      <c r="M76" s="63">
        <f>IFERROR(IF(COUNTIFS(Matches[TIMEBIN],$B76,Matches[SITE IN],C$9,Matches[SITE OUT],L$10)&gt;0,AVERAGEIFS(Matches[JOURNEY TIME],Matches[TIMEBIN],$B76,Matches[SITE IN],C$9,Matches[SITE OUT],L$10),"-"),"-")</f>
        <v>3.5956790123456352E-2</v>
      </c>
      <c r="N76" s="64">
        <f>IFERROR(IF(COUNTIFS(Matches[TIMEBIN],$B76,Matches[SITE IN],C$9,Matches[SITE OUT],L$10)&gt;0,_xlfn.MAXIFS(Matches[JOURNEY TIME],Matches[TIMEBIN],$B76,Matches[SITE IN],C$9,Matches[SITE OUT],L$10),"-"),"-")</f>
        <v>7.4351851851851003E-2</v>
      </c>
      <c r="O76" s="65">
        <f>IFERROR(IF(COUNTIFS(Matches[TIMEBIN],$B76,Matches[SITE IN],C$9,Matches[SITE OUT],O$10)&gt;0,_xlfn.MINIFS(Matches[JOURNEY TIME],Matches[TIMEBIN],$B76,Matches[SITE IN],C$9,Matches[SITE OUT],O$10),"-"),"-")</f>
        <v>1.4583333333330062E-3</v>
      </c>
      <c r="P76" s="63">
        <f>IFERROR(IF(COUNTIFS(Matches[TIMEBIN],$B76,Matches[SITE IN],C$9,Matches[SITE OUT],O$10)&gt;0,AVERAGEIFS(Matches[JOURNEY TIME],Matches[TIMEBIN],$B76,Matches[SITE IN],C$9,Matches[SITE OUT],O$10),"-"),"-")</f>
        <v>3.2870370370372917E-3</v>
      </c>
      <c r="Q76" s="64">
        <f>IFERROR(IF(COUNTIFS(Matches[TIMEBIN],$B76,Matches[SITE IN],C$9,Matches[SITE OUT],O$10)&gt;0,_xlfn.MAXIFS(Matches[JOURNEY TIME],Matches[TIMEBIN],$B76,Matches[SITE IN],C$9,Matches[SITE OUT],O$10),"-"),"-")</f>
        <v>6.5740740740749537E-3</v>
      </c>
      <c r="R76" s="65">
        <f>IFERROR(IF(COUNTIFS(Matches[TIMEBIN],$B76,Matches[SITE IN],C$9,Matches[SITE OUT],R$10)&gt;0,_xlfn.MINIFS(Matches[JOURNEY TIME],Matches[TIMEBIN],$B76,Matches[SITE IN],C$9,Matches[SITE OUT],R$10),"-"),"-")</f>
        <v>1.2500000000000844E-3</v>
      </c>
      <c r="S76" s="63">
        <f>IFERROR(IF(COUNTIFS(Matches[TIMEBIN],$B76,Matches[SITE IN],C$9,Matches[SITE OUT],R$10)&gt;0,AVERAGEIFS(Matches[JOURNEY TIME],Matches[TIMEBIN],$B76,Matches[SITE IN],C$9,Matches[SITE OUT],R$10),"-"),"-")</f>
        <v>2.6967592592590517E-3</v>
      </c>
      <c r="T76" s="66">
        <f>IFERROR(IF(COUNTIFS(Matches[TIMEBIN],$B76,Matches[SITE IN],C$9,Matches[SITE OUT],R$10)&gt;0,_xlfn.MAXIFS(Matches[JOURNEY TIME],Matches[TIMEBIN],$B76,Matches[SITE IN],C$9,Matches[SITE OUT],R$10),"-"),"-")</f>
        <v>4.143518518518019E-3</v>
      </c>
      <c r="U76" s="62" t="str">
        <f>IFERROR(IF(COUNTIFS(Matches[TIMEBIN],$B76,Matches[SITE IN],U$9,Matches[SITE OUT],U$10)&gt;0,_xlfn.MINIFS(Matches[JOURNEY TIME],Matches[TIMEBIN],$B76,Matches[SITE IN],U$9,Matches[SITE OUT],U$10),"-"),"-")</f>
        <v>-</v>
      </c>
      <c r="V76" s="63" t="str">
        <f>IFERROR(IF(COUNTIFS(Matches[TIMEBIN],$B76,Matches[SITE IN],U$9,Matches[SITE OUT],U$10)&gt;0,AVERAGEIFS(Matches[JOURNEY TIME],Matches[TIMEBIN],$B76,Matches[SITE IN],U$9,Matches[SITE OUT],U$10),"-"),"-")</f>
        <v>-</v>
      </c>
      <c r="W76" s="66" t="str">
        <f>IFERROR(IF(COUNTIFS(Matches[TIMEBIN],$B76,Matches[SITE IN],U$9,Matches[SITE OUT],U$10)&gt;0,_xlfn.MAXIFS(Matches[JOURNEY TIME],Matches[TIMEBIN],$B76,Matches[SITE IN],U$9,Matches[SITE OUT],U$10),"-"),"-")</f>
        <v>-</v>
      </c>
      <c r="X76" s="62">
        <f>IFERROR(IF(COUNTIFS(Matches[TIMEBIN],$B76,Matches[SITE IN],X$9,Matches[SITE OUT],X$10)&gt;0,_xlfn.MINIFS(Matches[JOURNEY TIME],Matches[TIMEBIN],$B76,Matches[SITE IN],X$9,Matches[SITE OUT],X$10),"-"),"-")</f>
        <v>1.6203703703699945E-3</v>
      </c>
      <c r="Y76" s="63">
        <f>IFERROR(IF(COUNTIFS(Matches[TIMEBIN],$B76,Matches[SITE IN],X$9,Matches[SITE OUT],X$10)&gt;0,AVERAGEIFS(Matches[JOURNEY TIME],Matches[TIMEBIN],$B76,Matches[SITE IN],X$9,Matches[SITE OUT],X$10),"-"),"-")</f>
        <v>3.2349537037037468E-3</v>
      </c>
      <c r="Z76" s="64">
        <f>IFERROR(IF(COUNTIFS(Matches[TIMEBIN],$B76,Matches[SITE IN],X$9,Matches[SITE OUT],X$10)&gt;0,_xlfn.MAXIFS(Matches[JOURNEY TIME],Matches[TIMEBIN],$B76,Matches[SITE IN],X$9,Matches[SITE OUT],X$10),"-"),"-")</f>
        <v>7.4768518518519844E-3</v>
      </c>
      <c r="AA76" s="65">
        <f>IFERROR(IF(COUNTIFS(Matches[TIMEBIN],$B76,Matches[SITE IN],X$9,Matches[SITE OUT],AA$10)&gt;0,_xlfn.MINIFS(Matches[JOURNEY TIME],Matches[TIMEBIN],$B76,Matches[SITE IN],X$9,Matches[SITE OUT],AA$10),"-"),"-")</f>
        <v>6.8287037037007003E-4</v>
      </c>
      <c r="AB76" s="63">
        <f>IFERROR(IF(COUNTIFS(Matches[TIMEBIN],$B76,Matches[SITE IN],X$9,Matches[SITE OUT],AA$10)&gt;0,AVERAGEIFS(Matches[JOURNEY TIME],Matches[TIMEBIN],$B76,Matches[SITE IN],X$9,Matches[SITE OUT],AA$10),"-"),"-")</f>
        <v>1.6983796296296226E-2</v>
      </c>
      <c r="AC76" s="64">
        <f>IFERROR(IF(COUNTIFS(Matches[TIMEBIN],$B76,Matches[SITE IN],X$9,Matches[SITE OUT],AA$10)&gt;0,_xlfn.MAXIFS(Matches[JOURNEY TIME],Matches[TIMEBIN],$B76,Matches[SITE IN],X$9,Matches[SITE OUT],AA$10),"-"),"-")</f>
        <v>7.3773148148147949E-2</v>
      </c>
      <c r="AD76" s="65">
        <f>IFERROR(IF(COUNTIFS(Matches[TIMEBIN],$B76,Matches[SITE IN],X$9,Matches[SITE OUT],AD$10)&gt;0,_xlfn.MINIFS(Matches[JOURNEY TIME],Matches[TIMEBIN],$B76,Matches[SITE IN],X$9,Matches[SITE OUT],AD$10),"-"),"-")</f>
        <v>9.7222222222204113E-4</v>
      </c>
      <c r="AE76" s="63">
        <f>IFERROR(IF(COUNTIFS(Matches[TIMEBIN],$B76,Matches[SITE IN],X$9,Matches[SITE OUT],AD$10)&gt;0,AVERAGEIFS(Matches[JOURNEY TIME],Matches[TIMEBIN],$B76,Matches[SITE IN],X$9,Matches[SITE OUT],AD$10),"-"),"-")</f>
        <v>9.7222222222204113E-4</v>
      </c>
      <c r="AF76" s="64">
        <f>IFERROR(IF(COUNTIFS(Matches[TIMEBIN],$B76,Matches[SITE IN],X$9,Matches[SITE OUT],AD$10)&gt;0,_xlfn.MAXIFS(Matches[JOURNEY TIME],Matches[TIMEBIN],$B76,Matches[SITE IN],X$9,Matches[SITE OUT],AD$10),"-"),"-")</f>
        <v>9.7222222222204113E-4</v>
      </c>
      <c r="AG76" s="65">
        <f>IFERROR(IF(COUNTIFS(Matches[TIMEBIN],$B76,Matches[SITE IN],X$9,Matches[SITE OUT],AG$10)&gt;0,_xlfn.MINIFS(Matches[JOURNEY TIME],Matches[TIMEBIN],$B76,Matches[SITE IN],X$9,Matches[SITE OUT],AG$10),"-"),"-")</f>
        <v>2.5405092592591938E-2</v>
      </c>
      <c r="AH76" s="63">
        <f>IFERROR(IF(COUNTIFS(Matches[TIMEBIN],$B76,Matches[SITE IN],X$9,Matches[SITE OUT],AG$10)&gt;0,AVERAGEIFS(Matches[JOURNEY TIME],Matches[TIMEBIN],$B76,Matches[SITE IN],X$9,Matches[SITE OUT],AG$10),"-"),"-")</f>
        <v>2.5405092592591938E-2</v>
      </c>
      <c r="AI76" s="64">
        <f>IFERROR(IF(COUNTIFS(Matches[TIMEBIN],$B76,Matches[SITE IN],X$9,Matches[SITE OUT],AG$10)&gt;0,_xlfn.MAXIFS(Matches[JOURNEY TIME],Matches[TIMEBIN],$B76,Matches[SITE IN],X$9,Matches[SITE OUT],AG$10),"-"),"-")</f>
        <v>2.5405092592591938E-2</v>
      </c>
      <c r="AJ76" s="63" t="str">
        <f>IFERROR(IF(COUNTIFS(Matches[TIMEBIN],$B76,Matches[SITE IN],X$9,Matches[SITE OUT],AJ$10)&gt;0,_xlfn.MINIFS(Matches[JOURNEY TIME],Matches[TIMEBIN],$B76,Matches[SITE IN],X$9,Matches[SITE OUT],AJ$10),"-"),"-")</f>
        <v>-</v>
      </c>
      <c r="AK76" s="63" t="str">
        <f>IFERROR(IF(COUNTIFS(Matches[TIMEBIN],$B76,Matches[SITE IN],X$9,Matches[SITE OUT],AJ$10)&gt;0,AVERAGEIFS(Matches[JOURNEY TIME],Matches[TIMEBIN],$B76,Matches[SITE IN],X$9,Matches[SITE OUT],AJ$10),"-"),"-")</f>
        <v>-</v>
      </c>
      <c r="AL76" s="66" t="str">
        <f>IFERROR(IF(COUNTIFS(Matches[TIMEBIN],$B76,Matches[SITE IN],X$9,Matches[SITE OUT],AJ$10)&gt;0,_xlfn.MAXIFS(Matches[JOURNEY TIME],Matches[TIMEBIN],$B76,Matches[SITE IN],X$9,Matches[SITE OUT],AJ$10),"-"),"-")</f>
        <v>-</v>
      </c>
      <c r="AM76" s="62">
        <f>IFERROR(IF(COUNTIFS(Matches[TIMEBIN],$B76,Matches[SITE IN],AM$9,Matches[SITE OUT],AM$10)&gt;0,_xlfn.MINIFS(Matches[JOURNEY TIME],Matches[TIMEBIN],$B76,Matches[SITE IN],AM$9,Matches[SITE OUT],AM$10),"-"),"-")</f>
        <v>1.0300925925930127E-3</v>
      </c>
      <c r="AN76" s="63">
        <f>IFERROR(IF(COUNTIFS(Matches[TIMEBIN],$B76,Matches[SITE IN],AM$9,Matches[SITE OUT],AM$10)&gt;0,AVERAGEIFS(Matches[JOURNEY TIME],Matches[TIMEBIN],$B76,Matches[SITE IN],AM$9,Matches[SITE OUT],AM$10),"-"),"-")</f>
        <v>3.116319444444543E-3</v>
      </c>
      <c r="AO76" s="64">
        <f>IFERROR(IF(COUNTIFS(Matches[TIMEBIN],$B76,Matches[SITE IN],AM$9,Matches[SITE OUT],AM$10)&gt;0,_xlfn.MAXIFS(Matches[JOURNEY TIME],Matches[TIMEBIN],$B76,Matches[SITE IN],AM$9,Matches[SITE OUT],AM$10),"-"),"-")</f>
        <v>8.8310185185190848E-3</v>
      </c>
      <c r="AP76" s="65">
        <f>IFERROR(IF(COUNTIFS(Matches[TIMEBIN],$B76,Matches[SITE IN],AM$9,Matches[SITE OUT],AP$10)&gt;0,_xlfn.MINIFS(Matches[JOURNEY TIME],Matches[TIMEBIN],$B76,Matches[SITE IN],AM$9,Matches[SITE OUT],AP$10),"-"),"-")</f>
        <v>7.1759259259207564E-4</v>
      </c>
      <c r="AQ76" s="63">
        <f>IFERROR(IF(COUNTIFS(Matches[TIMEBIN],$B76,Matches[SITE IN],AM$9,Matches[SITE OUT],AP$10)&gt;0,AVERAGEIFS(Matches[JOURNEY TIME],Matches[TIMEBIN],$B76,Matches[SITE IN],AM$9,Matches[SITE OUT],AP$10),"-"),"-")</f>
        <v>7.1759259259207564E-4</v>
      </c>
      <c r="AR76" s="64">
        <f>IFERROR(IF(COUNTIFS(Matches[TIMEBIN],$B76,Matches[SITE IN],AM$9,Matches[SITE OUT],AP$10)&gt;0,_xlfn.MAXIFS(Matches[JOURNEY TIME],Matches[TIMEBIN],$B76,Matches[SITE IN],AM$9,Matches[SITE OUT],AP$10),"-"),"-")</f>
        <v>7.1759259259207564E-4</v>
      </c>
      <c r="AS76" s="65">
        <f>IFERROR(IF(COUNTIFS(Matches[TIMEBIN],$B76,Matches[SITE IN],AM$9,Matches[SITE OUT],AS$10)&gt;0,_xlfn.MINIFS(Matches[JOURNEY TIME],Matches[TIMEBIN],$B76,Matches[SITE IN],AM$9,Matches[SITE OUT],AS$10),"-"),"-")</f>
        <v>4.8611111111096506E-4</v>
      </c>
      <c r="AT76" s="63">
        <f>IFERROR(IF(COUNTIFS(Matches[TIMEBIN],$B76,Matches[SITE IN],AM$9,Matches[SITE OUT],AS$10)&gt;0,AVERAGEIFS(Matches[JOURNEY TIME],Matches[TIMEBIN],$B76,Matches[SITE IN],AM$9,Matches[SITE OUT],AS$10),"-"),"-")</f>
        <v>1.2563657407407447E-2</v>
      </c>
      <c r="AU76" s="64">
        <f>IFERROR(IF(COUNTIFS(Matches[TIMEBIN],$B76,Matches[SITE IN],AM$9,Matches[SITE OUT],AS$10)&gt;0,_xlfn.MAXIFS(Matches[JOURNEY TIME],Matches[TIMEBIN],$B76,Matches[SITE IN],AM$9,Matches[SITE OUT],AS$10),"-"),"-")</f>
        <v>2.4641203703703929E-2</v>
      </c>
      <c r="AV76" s="65">
        <f>IFERROR(IF(COUNTIFS(Matches[TIMEBIN],$B76,Matches[SITE IN],AM$9,Matches[SITE OUT],AV$10)&gt;0,_xlfn.MINIFS(Matches[JOURNEY TIME],Matches[TIMEBIN],$B76,Matches[SITE IN],AM$9,Matches[SITE OUT],AV$10),"-"),"-")</f>
        <v>8.7615740740739634E-3</v>
      </c>
      <c r="AW76" s="63">
        <f>IFERROR(IF(COUNTIFS(Matches[TIMEBIN],$B76,Matches[SITE IN],AM$9,Matches[SITE OUT],AV$10)&gt;0,AVERAGEIFS(Matches[JOURNEY TIME],Matches[TIMEBIN],$B76,Matches[SITE IN],AM$9,Matches[SITE OUT],AV$10),"-"),"-")</f>
        <v>1.8258101851851505E-2</v>
      </c>
      <c r="AX76" s="64">
        <f>IFERROR(IF(COUNTIFS(Matches[TIMEBIN],$B76,Matches[SITE IN],AM$9,Matches[SITE OUT],AV$10)&gt;0,_xlfn.MAXIFS(Matches[JOURNEY TIME],Matches[TIMEBIN],$B76,Matches[SITE IN],AM$9,Matches[SITE OUT],AV$10),"-"),"-")</f>
        <v>2.7754629629629046E-2</v>
      </c>
      <c r="AY76" s="63">
        <f>IFERROR(IF(COUNTIFS(Matches[TIMEBIN],$B76,Matches[SITE IN],AM$9,Matches[SITE OUT],AY$10)&gt;0,_xlfn.MINIFS(Matches[JOURNEY TIME],Matches[TIMEBIN],$B76,Matches[SITE IN],AM$9,Matches[SITE OUT],AY$10),"-"),"-")</f>
        <v>3.240740740739767E-4</v>
      </c>
      <c r="AZ76" s="63">
        <f>IFERROR(IF(COUNTIFS(Matches[TIMEBIN],$B76,Matches[SITE IN],AM$9,Matches[SITE OUT],AY$10)&gt;0,AVERAGEIFS(Matches[JOURNEY TIME],Matches[TIMEBIN],$B76,Matches[SITE IN],AM$9,Matches[SITE OUT],AY$10),"-"),"-")</f>
        <v>1.3271604938270103E-3</v>
      </c>
      <c r="BA76" s="66">
        <f>IFERROR(IF(COUNTIFS(Matches[TIMEBIN],$B76,Matches[SITE IN],AM$9,Matches[SITE OUT],AY$10)&gt;0,_xlfn.MAXIFS(Matches[JOURNEY TIME],Matches[TIMEBIN],$B76,Matches[SITE IN],AM$9,Matches[SITE OUT],AY$10),"-"),"-")</f>
        <v>2.0254629629630205E-3</v>
      </c>
      <c r="BB76" s="62">
        <f>IFERROR(IF(COUNTIFS(Matches[TIMEBIN],$B76,Matches[SITE IN],BB$9,Matches[SITE OUT],BB$10)&gt;0,_xlfn.MINIFS(Matches[JOURNEY TIME],Matches[TIMEBIN],$B76,Matches[SITE IN],BB$9,Matches[SITE OUT],BB$10),"-"),"-")</f>
        <v>2.4652777777779411E-3</v>
      </c>
      <c r="BC76" s="63">
        <f>IFERROR(IF(COUNTIFS(Matches[TIMEBIN],$B76,Matches[SITE IN],BB$9,Matches[SITE OUT],BB$10)&gt;0,AVERAGEIFS(Matches[JOURNEY TIME],Matches[TIMEBIN],$B76,Matches[SITE IN],BB$9,Matches[SITE OUT],BB$10),"-"),"-")</f>
        <v>2.4652777777779411E-3</v>
      </c>
      <c r="BD76" s="64">
        <f>IFERROR(IF(COUNTIFS(Matches[TIMEBIN],$B76,Matches[SITE IN],BB$9,Matches[SITE OUT],BB$10)&gt;0,_xlfn.MAXIFS(Matches[JOURNEY TIME],Matches[TIMEBIN],$B76,Matches[SITE IN],BB$9,Matches[SITE OUT],BB$10),"-"),"-")</f>
        <v>2.4652777777779411E-3</v>
      </c>
      <c r="BE76" s="65" t="str">
        <f>IFERROR(IF(COUNTIFS(Matches[TIMEBIN],$B76,Matches[SITE IN],BB$9,Matches[SITE OUT],BE$10)&gt;0,_xlfn.MINIFS(Matches[JOURNEY TIME],Matches[TIMEBIN],$B76,Matches[SITE IN],BB$9,Matches[SITE OUT],BE$10),"-"),"-")</f>
        <v>-</v>
      </c>
      <c r="BF76" s="63" t="str">
        <f>IFERROR(IF(COUNTIFS(Matches[TIMEBIN],$B76,Matches[SITE IN],BB$9,Matches[SITE OUT],BE$10)&gt;0,AVERAGEIFS(Matches[JOURNEY TIME],Matches[TIMEBIN],$B76,Matches[SITE IN],BB$9,Matches[SITE OUT],BE$10),"-"),"-")</f>
        <v>-</v>
      </c>
      <c r="BG76" s="64" t="str">
        <f>IFERROR(IF(COUNTIFS(Matches[TIMEBIN],$B76,Matches[SITE IN],BB$9,Matches[SITE OUT],BE$10)&gt;0,_xlfn.MAXIFS(Matches[JOURNEY TIME],Matches[TIMEBIN],$B76,Matches[SITE IN],BB$9,Matches[SITE OUT],BE$10),"-"),"-")</f>
        <v>-</v>
      </c>
      <c r="BH76" s="65">
        <f>IFERROR(IF(COUNTIFS(Matches[TIMEBIN],$B76,Matches[SITE IN],BB$9,Matches[SITE OUT],BH$10)&gt;0,_xlfn.MINIFS(Matches[JOURNEY TIME],Matches[TIMEBIN],$B76,Matches[SITE IN],BB$9,Matches[SITE OUT],BH$10),"-"),"-")</f>
        <v>5.3240740740700954E-4</v>
      </c>
      <c r="BI76" s="63">
        <f>IFERROR(IF(COUNTIFS(Matches[TIMEBIN],$B76,Matches[SITE IN],BB$9,Matches[SITE OUT],BH$10)&gt;0,AVERAGEIFS(Matches[JOURNEY TIME],Matches[TIMEBIN],$B76,Matches[SITE IN],BB$9,Matches[SITE OUT],BH$10),"-"),"-")</f>
        <v>6.5972222222199228E-4</v>
      </c>
      <c r="BJ76" s="64">
        <f>IFERROR(IF(COUNTIFS(Matches[TIMEBIN],$B76,Matches[SITE IN],BB$9,Matches[SITE OUT],BH$10)&gt;0,_xlfn.MAXIFS(Matches[JOURNEY TIME],Matches[TIMEBIN],$B76,Matches[SITE IN],BB$9,Matches[SITE OUT],BH$10),"-"),"-")</f>
        <v>7.8703703703697503E-4</v>
      </c>
      <c r="BK76" s="65" t="str">
        <f>IFERROR(IF(COUNTIFS(Matches[TIMEBIN],$B76,Matches[SITE IN],BB$9,Matches[SITE OUT],BK$10)&gt;0,_xlfn.MINIFS(Matches[JOURNEY TIME],Matches[TIMEBIN],$B76,Matches[SITE IN],BB$9,Matches[SITE OUT],BK$10),"-"),"-")</f>
        <v>-</v>
      </c>
      <c r="BL76" s="63" t="str">
        <f>IFERROR(IF(COUNTIFS(Matches[TIMEBIN],$B76,Matches[SITE IN],BB$9,Matches[SITE OUT],BK$10)&gt;0,AVERAGEIFS(Matches[JOURNEY TIME],Matches[TIMEBIN],$B76,Matches[SITE IN],BB$9,Matches[SITE OUT],BK$10),"-"),"-")</f>
        <v>-</v>
      </c>
      <c r="BM76" s="64" t="str">
        <f>IFERROR(IF(COUNTIFS(Matches[TIMEBIN],$B76,Matches[SITE IN],BB$9,Matches[SITE OUT],BK$10)&gt;0,_xlfn.MAXIFS(Matches[JOURNEY TIME],Matches[TIMEBIN],$B76,Matches[SITE IN],BB$9,Matches[SITE OUT],BK$10),"-"),"-")</f>
        <v>-</v>
      </c>
      <c r="BN76" s="63" t="str">
        <f>IFERROR(IF(COUNTIFS(Matches[TIMEBIN],$B76,Matches[SITE IN],BB$9,Matches[SITE OUT],BN$10)&gt;0,_xlfn.MINIFS(Matches[JOURNEY TIME],Matches[TIMEBIN],$B76,Matches[SITE IN],BB$9,Matches[SITE OUT],BN$10),"-"),"-")</f>
        <v>-</v>
      </c>
      <c r="BO76" s="63" t="str">
        <f>IFERROR(IF(COUNTIFS(Matches[TIMEBIN],$B76,Matches[SITE IN],BB$9,Matches[SITE OUT],BN$10)&gt;0,AVERAGEIFS(Matches[JOURNEY TIME],Matches[TIMEBIN],$B76,Matches[SITE IN],BB$9,Matches[SITE OUT],BN$10),"-"),"-")</f>
        <v>-</v>
      </c>
      <c r="BP76" s="67" t="str">
        <f>IFERROR(IF(COUNTIFS(Matches[TIMEBIN],$B76,Matches[SITE IN],BB$9,Matches[SITE OUT],BN$10)&gt;0,_xlfn.MAXIFS(Matches[JOURNEY TIME],Matches[TIMEBIN],$B76,Matches[SITE IN],BB$9,Matches[SITE OUT],BN$10),"-"),"-")</f>
        <v>-</v>
      </c>
    </row>
    <row r="77" spans="2:68">
      <c r="B77" s="54" t="str">
        <v>22:15 - 22:30</v>
      </c>
      <c r="C77" s="55">
        <f>IFERROR(IF(COUNTIFS(Matches[TIMEBIN],$B77,Matches[SITE IN],C$9,Matches[SITE OUT],C$10)&gt;0,_xlfn.MINIFS(Matches[JOURNEY TIME],Matches[TIMEBIN],$B77,Matches[SITE IN],C$9,Matches[SITE OUT],C$10),"-"),"-")</f>
        <v>1.9675925925899396E-4</v>
      </c>
      <c r="D77" s="56">
        <f>IFERROR(IF(COUNTIFS(Matches[TIMEBIN],$B77,Matches[SITE IN],C$9,Matches[SITE OUT],C$10)&gt;0,AVERAGEIFS(Matches[JOURNEY TIME],Matches[TIMEBIN],$B77,Matches[SITE IN],C$9,Matches[SITE OUT],C$10),"-"),"-")</f>
        <v>3.3668981481483119E-3</v>
      </c>
      <c r="E77" s="57">
        <f>IFERROR(IF(COUNTIFS(Matches[TIMEBIN],$B77,Matches[SITE IN],C$9,Matches[SITE OUT],C$10)&gt;0,_xlfn.MAXIFS(Matches[JOURNEY TIME],Matches[TIMEBIN],$B77,Matches[SITE IN],C$9,Matches[SITE OUT],C$10),"-"),"-")</f>
        <v>1.3043981481482003E-2</v>
      </c>
      <c r="F77" s="58">
        <f>IFERROR(IF(COUNTIFS(Matches[TIMEBIN],$B77,Matches[SITE IN],C$9,Matches[SITE OUT],F$10)&gt;0,_xlfn.MINIFS(Matches[JOURNEY TIME],Matches[TIMEBIN],$B77,Matches[SITE IN],C$9,Matches[SITE OUT],F$10),"-"),"-")</f>
        <v>5.9027777777798107E-4</v>
      </c>
      <c r="G77" s="56">
        <f>IFERROR(IF(COUNTIFS(Matches[TIMEBIN],$B77,Matches[SITE IN],C$9,Matches[SITE OUT],F$10)&gt;0,AVERAGEIFS(Matches[JOURNEY TIME],Matches[TIMEBIN],$B77,Matches[SITE IN],C$9,Matches[SITE OUT],F$10),"-"),"-")</f>
        <v>5.4629629629628857E-3</v>
      </c>
      <c r="H77" s="57">
        <f>IFERROR(IF(COUNTIFS(Matches[TIMEBIN],$B77,Matches[SITE IN],C$9,Matches[SITE OUT],F$10)&gt;0,_xlfn.MAXIFS(Matches[JOURNEY TIME],Matches[TIMEBIN],$B77,Matches[SITE IN],C$9,Matches[SITE OUT],F$10),"-"),"-")</f>
        <v>4.6759259259259056E-2</v>
      </c>
      <c r="I77" s="58" t="str">
        <f>IFERROR(IF(COUNTIFS(Matches[TIMEBIN],$B77,Matches[SITE IN],C$9,Matches[SITE OUT],I$10)&gt;0,_xlfn.MINIFS(Matches[JOURNEY TIME],Matches[TIMEBIN],$B77,Matches[SITE IN],C$9,Matches[SITE OUT],I$10),"-"),"-")</f>
        <v>-</v>
      </c>
      <c r="J77" s="56" t="str">
        <f>IFERROR(IF(COUNTIFS(Matches[TIMEBIN],$B77,Matches[SITE IN],C$9,Matches[SITE OUT],I$10)&gt;0,AVERAGEIFS(Matches[JOURNEY TIME],Matches[TIMEBIN],$B77,Matches[SITE IN],C$9,Matches[SITE OUT],I$10),"-"),"-")</f>
        <v>-</v>
      </c>
      <c r="K77" s="57" t="str">
        <f>IFERROR(IF(COUNTIFS(Matches[TIMEBIN],$B77,Matches[SITE IN],C$9,Matches[SITE OUT],I$10)&gt;0,_xlfn.MAXIFS(Matches[JOURNEY TIME],Matches[TIMEBIN],$B77,Matches[SITE IN],C$9,Matches[SITE OUT],I$10),"-"),"-")</f>
        <v>-</v>
      </c>
      <c r="L77" s="58">
        <f>IFERROR(IF(COUNTIFS(Matches[TIMEBIN],$B77,Matches[SITE IN],C$9,Matches[SITE OUT],L$10)&gt;0,_xlfn.MINIFS(Matches[JOURNEY TIME],Matches[TIMEBIN],$B77,Matches[SITE IN],C$9,Matches[SITE OUT],L$10),"-"),"-")</f>
        <v>8.7962962962906399E-4</v>
      </c>
      <c r="M77" s="56">
        <f>IFERROR(IF(COUNTIFS(Matches[TIMEBIN],$B77,Matches[SITE IN],C$9,Matches[SITE OUT],L$10)&gt;0,AVERAGEIFS(Matches[JOURNEY TIME],Matches[TIMEBIN],$B77,Matches[SITE IN],C$9,Matches[SITE OUT],L$10),"-"),"-")</f>
        <v>1.0269510582010437E-2</v>
      </c>
      <c r="N77" s="57">
        <f>IFERROR(IF(COUNTIFS(Matches[TIMEBIN],$B77,Matches[SITE IN],C$9,Matches[SITE OUT],L$10)&gt;0,_xlfn.MAXIFS(Matches[JOURNEY TIME],Matches[TIMEBIN],$B77,Matches[SITE IN],C$9,Matches[SITE OUT],L$10),"-"),"-")</f>
        <v>3.1701388888888959E-2</v>
      </c>
      <c r="O77" s="58">
        <f>IFERROR(IF(COUNTIFS(Matches[TIMEBIN],$B77,Matches[SITE IN],C$9,Matches[SITE OUT],O$10)&gt;0,_xlfn.MINIFS(Matches[JOURNEY TIME],Matches[TIMEBIN],$B77,Matches[SITE IN],C$9,Matches[SITE OUT],O$10),"-"),"-")</f>
        <v>4.5254629629629672E-3</v>
      </c>
      <c r="P77" s="56">
        <f>IFERROR(IF(COUNTIFS(Matches[TIMEBIN],$B77,Matches[SITE IN],C$9,Matches[SITE OUT],O$10)&gt;0,AVERAGEIFS(Matches[JOURNEY TIME],Matches[TIMEBIN],$B77,Matches[SITE IN],C$9,Matches[SITE OUT],O$10),"-"),"-")</f>
        <v>4.5254629629629672E-3</v>
      </c>
      <c r="Q77" s="57">
        <f>IFERROR(IF(COUNTIFS(Matches[TIMEBIN],$B77,Matches[SITE IN],C$9,Matches[SITE OUT],O$10)&gt;0,_xlfn.MAXIFS(Matches[JOURNEY TIME],Matches[TIMEBIN],$B77,Matches[SITE IN],C$9,Matches[SITE OUT],O$10),"-"),"-")</f>
        <v>4.5254629629629672E-3</v>
      </c>
      <c r="R77" s="58">
        <f>IFERROR(IF(COUNTIFS(Matches[TIMEBIN],$B77,Matches[SITE IN],C$9,Matches[SITE OUT],R$10)&gt;0,_xlfn.MINIFS(Matches[JOURNEY TIME],Matches[TIMEBIN],$B77,Matches[SITE IN],C$9,Matches[SITE OUT],R$10),"-"),"-")</f>
        <v>1.1111111111109517E-3</v>
      </c>
      <c r="S77" s="56">
        <f>IFERROR(IF(COUNTIFS(Matches[TIMEBIN],$B77,Matches[SITE IN],C$9,Matches[SITE OUT],R$10)&gt;0,AVERAGEIFS(Matches[JOURNEY TIME],Matches[TIMEBIN],$B77,Matches[SITE IN],C$9,Matches[SITE OUT],R$10),"-"),"-")</f>
        <v>1.2789351851849595E-3</v>
      </c>
      <c r="T77" s="59">
        <f>IFERROR(IF(COUNTIFS(Matches[TIMEBIN],$B77,Matches[SITE IN],C$9,Matches[SITE OUT],R$10)&gt;0,_xlfn.MAXIFS(Matches[JOURNEY TIME],Matches[TIMEBIN],$B77,Matches[SITE IN],C$9,Matches[SITE OUT],R$10),"-"),"-")</f>
        <v>1.4467592592589673E-3</v>
      </c>
      <c r="U77" s="55" t="str">
        <f>IFERROR(IF(COUNTIFS(Matches[TIMEBIN],$B77,Matches[SITE IN],U$9,Matches[SITE OUT],U$10)&gt;0,_xlfn.MINIFS(Matches[JOURNEY TIME],Matches[TIMEBIN],$B77,Matches[SITE IN],U$9,Matches[SITE OUT],U$10),"-"),"-")</f>
        <v>-</v>
      </c>
      <c r="V77" s="56" t="str">
        <f>IFERROR(IF(COUNTIFS(Matches[TIMEBIN],$B77,Matches[SITE IN],U$9,Matches[SITE OUT],U$10)&gt;0,AVERAGEIFS(Matches[JOURNEY TIME],Matches[TIMEBIN],$B77,Matches[SITE IN],U$9,Matches[SITE OUT],U$10),"-"),"-")</f>
        <v>-</v>
      </c>
      <c r="W77" s="59" t="str">
        <f>IFERROR(IF(COUNTIFS(Matches[TIMEBIN],$B77,Matches[SITE IN],U$9,Matches[SITE OUT],U$10)&gt;0,_xlfn.MAXIFS(Matches[JOURNEY TIME],Matches[TIMEBIN],$B77,Matches[SITE IN],U$9,Matches[SITE OUT],U$10),"-"),"-")</f>
        <v>-</v>
      </c>
      <c r="X77" s="55">
        <f>IFERROR(IF(COUNTIFS(Matches[TIMEBIN],$B77,Matches[SITE IN],X$9,Matches[SITE OUT],X$10)&gt;0,_xlfn.MINIFS(Matches[JOURNEY TIME],Matches[TIMEBIN],$B77,Matches[SITE IN],X$9,Matches[SITE OUT],X$10),"-"),"-")</f>
        <v>1.0532407407409794E-3</v>
      </c>
      <c r="Y77" s="56">
        <f>IFERROR(IF(COUNTIFS(Matches[TIMEBIN],$B77,Matches[SITE IN],X$9,Matches[SITE OUT],X$10)&gt;0,AVERAGEIFS(Matches[JOURNEY TIME],Matches[TIMEBIN],$B77,Matches[SITE IN],X$9,Matches[SITE OUT],X$10),"-"),"-")</f>
        <v>2.6996527777777557E-3</v>
      </c>
      <c r="Z77" s="57">
        <f>IFERROR(IF(COUNTIFS(Matches[TIMEBIN],$B77,Matches[SITE IN],X$9,Matches[SITE OUT],X$10)&gt;0,_xlfn.MAXIFS(Matches[JOURNEY TIME],Matches[TIMEBIN],$B77,Matches[SITE IN],X$9,Matches[SITE OUT],X$10),"-"),"-")</f>
        <v>7.2916666666670293E-3</v>
      </c>
      <c r="AA77" s="58">
        <f>IFERROR(IF(COUNTIFS(Matches[TIMEBIN],$B77,Matches[SITE IN],X$9,Matches[SITE OUT],AA$10)&gt;0,_xlfn.MINIFS(Matches[JOURNEY TIME],Matches[TIMEBIN],$B77,Matches[SITE IN],X$9,Matches[SITE OUT],AA$10),"-"),"-")</f>
        <v>1.0532407407399802E-3</v>
      </c>
      <c r="AB77" s="56">
        <f>IFERROR(IF(COUNTIFS(Matches[TIMEBIN],$B77,Matches[SITE IN],X$9,Matches[SITE OUT],AA$10)&gt;0,AVERAGEIFS(Matches[JOURNEY TIME],Matches[TIMEBIN],$B77,Matches[SITE IN],X$9,Matches[SITE OUT],AA$10),"-"),"-")</f>
        <v>3.252314814814472E-3</v>
      </c>
      <c r="AC77" s="57">
        <f>IFERROR(IF(COUNTIFS(Matches[TIMEBIN],$B77,Matches[SITE IN],X$9,Matches[SITE OUT],AA$10)&gt;0,_xlfn.MAXIFS(Matches[JOURNEY TIME],Matches[TIMEBIN],$B77,Matches[SITE IN],X$9,Matches[SITE OUT],AA$10),"-"),"-")</f>
        <v>5.4513888888889639E-3</v>
      </c>
      <c r="AD77" s="58">
        <f>IFERROR(IF(COUNTIFS(Matches[TIMEBIN],$B77,Matches[SITE IN],X$9,Matches[SITE OUT],AD$10)&gt;0,_xlfn.MINIFS(Matches[JOURNEY TIME],Matches[TIMEBIN],$B77,Matches[SITE IN],X$9,Matches[SITE OUT],AD$10),"-"),"-")</f>
        <v>2.893518518519711E-4</v>
      </c>
      <c r="AE77" s="56">
        <f>IFERROR(IF(COUNTIFS(Matches[TIMEBIN],$B77,Matches[SITE IN],X$9,Matches[SITE OUT],AD$10)&gt;0,AVERAGEIFS(Matches[JOURNEY TIME],Matches[TIMEBIN],$B77,Matches[SITE IN],X$9,Matches[SITE OUT],AD$10),"-"),"-")</f>
        <v>7.0177469135803321E-3</v>
      </c>
      <c r="AF77" s="57">
        <f>IFERROR(IF(COUNTIFS(Matches[TIMEBIN],$B77,Matches[SITE IN],X$9,Matches[SITE OUT],AD$10)&gt;0,_xlfn.MAXIFS(Matches[JOURNEY TIME],Matches[TIMEBIN],$B77,Matches[SITE IN],X$9,Matches[SITE OUT],AD$10),"-"),"-")</f>
        <v>1.344907407407403E-2</v>
      </c>
      <c r="AG77" s="58" t="str">
        <f>IFERROR(IF(COUNTIFS(Matches[TIMEBIN],$B77,Matches[SITE IN],X$9,Matches[SITE OUT],AG$10)&gt;0,_xlfn.MINIFS(Matches[JOURNEY TIME],Matches[TIMEBIN],$B77,Matches[SITE IN],X$9,Matches[SITE OUT],AG$10),"-"),"-")</f>
        <v>-</v>
      </c>
      <c r="AH77" s="56" t="str">
        <f>IFERROR(IF(COUNTIFS(Matches[TIMEBIN],$B77,Matches[SITE IN],X$9,Matches[SITE OUT],AG$10)&gt;0,AVERAGEIFS(Matches[JOURNEY TIME],Matches[TIMEBIN],$B77,Matches[SITE IN],X$9,Matches[SITE OUT],AG$10),"-"),"-")</f>
        <v>-</v>
      </c>
      <c r="AI77" s="57" t="str">
        <f>IFERROR(IF(COUNTIFS(Matches[TIMEBIN],$B77,Matches[SITE IN],X$9,Matches[SITE OUT],AG$10)&gt;0,_xlfn.MAXIFS(Matches[JOURNEY TIME],Matches[TIMEBIN],$B77,Matches[SITE IN],X$9,Matches[SITE OUT],AG$10),"-"),"-")</f>
        <v>-</v>
      </c>
      <c r="AJ77" s="56" t="str">
        <f>IFERROR(IF(COUNTIFS(Matches[TIMEBIN],$B77,Matches[SITE IN],X$9,Matches[SITE OUT],AJ$10)&gt;0,_xlfn.MINIFS(Matches[JOURNEY TIME],Matches[TIMEBIN],$B77,Matches[SITE IN],X$9,Matches[SITE OUT],AJ$10),"-"),"-")</f>
        <v>-</v>
      </c>
      <c r="AK77" s="56" t="str">
        <f>IFERROR(IF(COUNTIFS(Matches[TIMEBIN],$B77,Matches[SITE IN],X$9,Matches[SITE OUT],AJ$10)&gt;0,AVERAGEIFS(Matches[JOURNEY TIME],Matches[TIMEBIN],$B77,Matches[SITE IN],X$9,Matches[SITE OUT],AJ$10),"-"),"-")</f>
        <v>-</v>
      </c>
      <c r="AL77" s="59" t="str">
        <f>IFERROR(IF(COUNTIFS(Matches[TIMEBIN],$B77,Matches[SITE IN],X$9,Matches[SITE OUT],AJ$10)&gt;0,_xlfn.MAXIFS(Matches[JOURNEY TIME],Matches[TIMEBIN],$B77,Matches[SITE IN],X$9,Matches[SITE OUT],AJ$10),"-"),"-")</f>
        <v>-</v>
      </c>
      <c r="AM77" s="55" t="str">
        <f>IFERROR(IF(COUNTIFS(Matches[TIMEBIN],$B77,Matches[SITE IN],AM$9,Matches[SITE OUT],AM$10)&gt;0,_xlfn.MINIFS(Matches[JOURNEY TIME],Matches[TIMEBIN],$B77,Matches[SITE IN],AM$9,Matches[SITE OUT],AM$10),"-"),"-")</f>
        <v>-</v>
      </c>
      <c r="AN77" s="56" t="str">
        <f>IFERROR(IF(COUNTIFS(Matches[TIMEBIN],$B77,Matches[SITE IN],AM$9,Matches[SITE OUT],AM$10)&gt;0,AVERAGEIFS(Matches[JOURNEY TIME],Matches[TIMEBIN],$B77,Matches[SITE IN],AM$9,Matches[SITE OUT],AM$10),"-"),"-")</f>
        <v>-</v>
      </c>
      <c r="AO77" s="57" t="str">
        <f>IFERROR(IF(COUNTIFS(Matches[TIMEBIN],$B77,Matches[SITE IN],AM$9,Matches[SITE OUT],AM$10)&gt;0,_xlfn.MAXIFS(Matches[JOURNEY TIME],Matches[TIMEBIN],$B77,Matches[SITE IN],AM$9,Matches[SITE OUT],AM$10),"-"),"-")</f>
        <v>-</v>
      </c>
      <c r="AP77" s="58">
        <f>IFERROR(IF(COUNTIFS(Matches[TIMEBIN],$B77,Matches[SITE IN],AM$9,Matches[SITE OUT],AP$10)&gt;0,_xlfn.MINIFS(Matches[JOURNEY TIME],Matches[TIMEBIN],$B77,Matches[SITE IN],AM$9,Matches[SITE OUT],AP$10),"-"),"-")</f>
        <v>1.6087962962960667E-3</v>
      </c>
      <c r="AQ77" s="56">
        <f>IFERROR(IF(COUNTIFS(Matches[TIMEBIN],$B77,Matches[SITE IN],AM$9,Matches[SITE OUT],AP$10)&gt;0,AVERAGEIFS(Matches[JOURNEY TIME],Matches[TIMEBIN],$B77,Matches[SITE IN],AM$9,Matches[SITE OUT],AP$10),"-"),"-")</f>
        <v>2.6273148148146705E-3</v>
      </c>
      <c r="AR77" s="57">
        <f>IFERROR(IF(COUNTIFS(Matches[TIMEBIN],$B77,Matches[SITE IN],AM$9,Matches[SITE OUT],AP$10)&gt;0,_xlfn.MAXIFS(Matches[JOURNEY TIME],Matches[TIMEBIN],$B77,Matches[SITE IN],AM$9,Matches[SITE OUT],AP$10),"-"),"-")</f>
        <v>4.1087962962960134E-3</v>
      </c>
      <c r="AS77" s="58">
        <f>IFERROR(IF(COUNTIFS(Matches[TIMEBIN],$B77,Matches[SITE IN],AM$9,Matches[SITE OUT],AS$10)&gt;0,_xlfn.MINIFS(Matches[JOURNEY TIME],Matches[TIMEBIN],$B77,Matches[SITE IN],AM$9,Matches[SITE OUT],AS$10),"-"),"-")</f>
        <v>5.0925925925904281E-4</v>
      </c>
      <c r="AT77" s="56">
        <f>IFERROR(IF(COUNTIFS(Matches[TIMEBIN],$B77,Matches[SITE IN],AM$9,Matches[SITE OUT],AS$10)&gt;0,AVERAGEIFS(Matches[JOURNEY TIME],Matches[TIMEBIN],$B77,Matches[SITE IN],AM$9,Matches[SITE OUT],AS$10),"-"),"-")</f>
        <v>1.3304398148147989E-2</v>
      </c>
      <c r="AU77" s="57">
        <f>IFERROR(IF(COUNTIFS(Matches[TIMEBIN],$B77,Matches[SITE IN],AM$9,Matches[SITE OUT],AS$10)&gt;0,_xlfn.MAXIFS(Matches[JOURNEY TIME],Matches[TIMEBIN],$B77,Matches[SITE IN],AM$9,Matches[SITE OUT],AS$10),"-"),"-")</f>
        <v>2.6099537037036935E-2</v>
      </c>
      <c r="AV77" s="58">
        <f>IFERROR(IF(COUNTIFS(Matches[TIMEBIN],$B77,Matches[SITE IN],AM$9,Matches[SITE OUT],AV$10)&gt;0,_xlfn.MINIFS(Matches[JOURNEY TIME],Matches[TIMEBIN],$B77,Matches[SITE IN],AM$9,Matches[SITE OUT],AV$10),"-"),"-")</f>
        <v>1.1689814814810351E-3</v>
      </c>
      <c r="AW77" s="56">
        <f>IFERROR(IF(COUNTIFS(Matches[TIMEBIN],$B77,Matches[SITE IN],AM$9,Matches[SITE OUT],AV$10)&gt;0,AVERAGEIFS(Matches[JOURNEY TIME],Matches[TIMEBIN],$B77,Matches[SITE IN],AM$9,Matches[SITE OUT],AV$10),"-"),"-")</f>
        <v>1.7422839506172665E-2</v>
      </c>
      <c r="AX77" s="57">
        <f>IFERROR(IF(COUNTIFS(Matches[TIMEBIN],$B77,Matches[SITE IN],AM$9,Matches[SITE OUT],AV$10)&gt;0,_xlfn.MAXIFS(Matches[JOURNEY TIME],Matches[TIMEBIN],$B77,Matches[SITE IN],AM$9,Matches[SITE OUT],AV$10),"-"),"-")</f>
        <v>3.0486111111110992E-2</v>
      </c>
      <c r="AY77" s="56" t="str">
        <f>IFERROR(IF(COUNTIFS(Matches[TIMEBIN],$B77,Matches[SITE IN],AM$9,Matches[SITE OUT],AY$10)&gt;0,_xlfn.MINIFS(Matches[JOURNEY TIME],Matches[TIMEBIN],$B77,Matches[SITE IN],AM$9,Matches[SITE OUT],AY$10),"-"),"-")</f>
        <v>-</v>
      </c>
      <c r="AZ77" s="56" t="str">
        <f>IFERROR(IF(COUNTIFS(Matches[TIMEBIN],$B77,Matches[SITE IN],AM$9,Matches[SITE OUT],AY$10)&gt;0,AVERAGEIFS(Matches[JOURNEY TIME],Matches[TIMEBIN],$B77,Matches[SITE IN],AM$9,Matches[SITE OUT],AY$10),"-"),"-")</f>
        <v>-</v>
      </c>
      <c r="BA77" s="59" t="str">
        <f>IFERROR(IF(COUNTIFS(Matches[TIMEBIN],$B77,Matches[SITE IN],AM$9,Matches[SITE OUT],AY$10)&gt;0,_xlfn.MAXIFS(Matches[JOURNEY TIME],Matches[TIMEBIN],$B77,Matches[SITE IN],AM$9,Matches[SITE OUT],AY$10),"-"),"-")</f>
        <v>-</v>
      </c>
      <c r="BB77" s="55">
        <f>IFERROR(IF(COUNTIFS(Matches[TIMEBIN],$B77,Matches[SITE IN],BB$9,Matches[SITE OUT],BB$10)&gt;0,_xlfn.MINIFS(Matches[JOURNEY TIME],Matches[TIMEBIN],$B77,Matches[SITE IN],BB$9,Matches[SITE OUT],BB$10),"-"),"-")</f>
        <v>1.087962962962985E-3</v>
      </c>
      <c r="BC77" s="56">
        <f>IFERROR(IF(COUNTIFS(Matches[TIMEBIN],$B77,Matches[SITE IN],BB$9,Matches[SITE OUT],BB$10)&gt;0,AVERAGEIFS(Matches[JOURNEY TIME],Matches[TIMEBIN],$B77,Matches[SITE IN],BB$9,Matches[SITE OUT],BB$10),"-"),"-")</f>
        <v>1.8016975308643435E-3</v>
      </c>
      <c r="BD77" s="57">
        <f>IFERROR(IF(COUNTIFS(Matches[TIMEBIN],$B77,Matches[SITE IN],BB$9,Matches[SITE OUT],BB$10)&gt;0,_xlfn.MAXIFS(Matches[JOURNEY TIME],Matches[TIMEBIN],$B77,Matches[SITE IN],BB$9,Matches[SITE OUT],BB$10),"-"),"-")</f>
        <v>2.4421296296300854E-3</v>
      </c>
      <c r="BE77" s="58">
        <f>IFERROR(IF(COUNTIFS(Matches[TIMEBIN],$B77,Matches[SITE IN],BB$9,Matches[SITE OUT],BE$10)&gt;0,_xlfn.MINIFS(Matches[JOURNEY TIME],Matches[TIMEBIN],$B77,Matches[SITE IN],BB$9,Matches[SITE OUT],BE$10),"-"),"-")</f>
        <v>1.0416666666669405E-3</v>
      </c>
      <c r="BF77" s="56">
        <f>IFERROR(IF(COUNTIFS(Matches[TIMEBIN],$B77,Matches[SITE IN],BB$9,Matches[SITE OUT],BE$10)&gt;0,AVERAGEIFS(Matches[JOURNEY TIME],Matches[TIMEBIN],$B77,Matches[SITE IN],BB$9,Matches[SITE OUT],BE$10),"-"),"-")</f>
        <v>9.600694444444946E-3</v>
      </c>
      <c r="BG77" s="57">
        <f>IFERROR(IF(COUNTIFS(Matches[TIMEBIN],$B77,Matches[SITE IN],BB$9,Matches[SITE OUT],BE$10)&gt;0,_xlfn.MAXIFS(Matches[JOURNEY TIME],Matches[TIMEBIN],$B77,Matches[SITE IN],BB$9,Matches[SITE OUT],BE$10),"-"),"-")</f>
        <v>1.8159722222222952E-2</v>
      </c>
      <c r="BH77" s="58">
        <f>IFERROR(IF(COUNTIFS(Matches[TIMEBIN],$B77,Matches[SITE IN],BB$9,Matches[SITE OUT],BH$10)&gt;0,_xlfn.MINIFS(Matches[JOURNEY TIME],Matches[TIMEBIN],$B77,Matches[SITE IN],BB$9,Matches[SITE OUT],BH$10),"-"),"-")</f>
        <v>8.6805555555491409E-4</v>
      </c>
      <c r="BI77" s="56">
        <f>IFERROR(IF(COUNTIFS(Matches[TIMEBIN],$B77,Matches[SITE IN],BB$9,Matches[SITE OUT],BH$10)&gt;0,AVERAGEIFS(Matches[JOURNEY TIME],Matches[TIMEBIN],$B77,Matches[SITE IN],BB$9,Matches[SITE OUT],BH$10),"-"),"-")</f>
        <v>1.9290123456786601E-3</v>
      </c>
      <c r="BJ77" s="57">
        <f>IFERROR(IF(COUNTIFS(Matches[TIMEBIN],$B77,Matches[SITE IN],BB$9,Matches[SITE OUT],BH$10)&gt;0,_xlfn.MAXIFS(Matches[JOURNEY TIME],Matches[TIMEBIN],$B77,Matches[SITE IN],BB$9,Matches[SITE OUT],BH$10),"-"),"-")</f>
        <v>2.5347222222220633E-3</v>
      </c>
      <c r="BK77" s="58">
        <f>IFERROR(IF(COUNTIFS(Matches[TIMEBIN],$B77,Matches[SITE IN],BB$9,Matches[SITE OUT],BK$10)&gt;0,_xlfn.MINIFS(Matches[JOURNEY TIME],Matches[TIMEBIN],$B77,Matches[SITE IN],BB$9,Matches[SITE OUT],BK$10),"-"),"-")</f>
        <v>2.7777777777804324E-4</v>
      </c>
      <c r="BL77" s="56">
        <f>IFERROR(IF(COUNTIFS(Matches[TIMEBIN],$B77,Matches[SITE IN],BB$9,Matches[SITE OUT],BK$10)&gt;0,AVERAGEIFS(Matches[JOURNEY TIME],Matches[TIMEBIN],$B77,Matches[SITE IN],BB$9,Matches[SITE OUT],BK$10),"-"),"-")</f>
        <v>2.7777777777804324E-4</v>
      </c>
      <c r="BM77" s="57">
        <f>IFERROR(IF(COUNTIFS(Matches[TIMEBIN],$B77,Matches[SITE IN],BB$9,Matches[SITE OUT],BK$10)&gt;0,_xlfn.MAXIFS(Matches[JOURNEY TIME],Matches[TIMEBIN],$B77,Matches[SITE IN],BB$9,Matches[SITE OUT],BK$10),"-"),"-")</f>
        <v>2.7777777777804324E-4</v>
      </c>
      <c r="BN77" s="56" t="str">
        <f>IFERROR(IF(COUNTIFS(Matches[TIMEBIN],$B77,Matches[SITE IN],BB$9,Matches[SITE OUT],BN$10)&gt;0,_xlfn.MINIFS(Matches[JOURNEY TIME],Matches[TIMEBIN],$B77,Matches[SITE IN],BB$9,Matches[SITE OUT],BN$10),"-"),"-")</f>
        <v>-</v>
      </c>
      <c r="BO77" s="56" t="str">
        <f>IFERROR(IF(COUNTIFS(Matches[TIMEBIN],$B77,Matches[SITE IN],BB$9,Matches[SITE OUT],BN$10)&gt;0,AVERAGEIFS(Matches[JOURNEY TIME],Matches[TIMEBIN],$B77,Matches[SITE IN],BB$9,Matches[SITE OUT],BN$10),"-"),"-")</f>
        <v>-</v>
      </c>
      <c r="BP77" s="60" t="str">
        <f>IFERROR(IF(COUNTIFS(Matches[TIMEBIN],$B77,Matches[SITE IN],BB$9,Matches[SITE OUT],BN$10)&gt;0,_xlfn.MAXIFS(Matches[JOURNEY TIME],Matches[TIMEBIN],$B77,Matches[SITE IN],BB$9,Matches[SITE OUT],BN$10),"-"),"-")</f>
        <v>-</v>
      </c>
    </row>
    <row r="78" spans="2:68">
      <c r="B78" s="61" t="str">
        <v>22:30 - 22:45</v>
      </c>
      <c r="C78" s="62">
        <f>IFERROR(IF(COUNTIFS(Matches[TIMEBIN],$B78,Matches[SITE IN],C$9,Matches[SITE OUT],C$10)&gt;0,_xlfn.MINIFS(Matches[JOURNEY TIME],Matches[TIMEBIN],$B78,Matches[SITE IN],C$9,Matches[SITE OUT],C$10),"-"),"-")</f>
        <v>8.1018518519049287E-5</v>
      </c>
      <c r="D78" s="63">
        <f>IFERROR(IF(COUNTIFS(Matches[TIMEBIN],$B78,Matches[SITE IN],C$9,Matches[SITE OUT],C$10)&gt;0,AVERAGEIFS(Matches[JOURNEY TIME],Matches[TIMEBIN],$B78,Matches[SITE IN],C$9,Matches[SITE OUT],C$10),"-"),"-")</f>
        <v>5.8351139601140129E-3</v>
      </c>
      <c r="E78" s="64">
        <f>IFERROR(IF(COUNTIFS(Matches[TIMEBIN],$B78,Matches[SITE IN],C$9,Matches[SITE OUT],C$10)&gt;0,_xlfn.MAXIFS(Matches[JOURNEY TIME],Matches[TIMEBIN],$B78,Matches[SITE IN],C$9,Matches[SITE OUT],C$10),"-"),"-")</f>
        <v>2.2673611111111103E-2</v>
      </c>
      <c r="F78" s="65">
        <f>IFERROR(IF(COUNTIFS(Matches[TIMEBIN],$B78,Matches[SITE IN],C$9,Matches[SITE OUT],F$10)&gt;0,_xlfn.MINIFS(Matches[JOURNEY TIME],Matches[TIMEBIN],$B78,Matches[SITE IN],C$9,Matches[SITE OUT],F$10),"-"),"-")</f>
        <v>5.6712962962990332E-4</v>
      </c>
      <c r="G78" s="63">
        <f>IFERROR(IF(COUNTIFS(Matches[TIMEBIN],$B78,Matches[SITE IN],C$9,Matches[SITE OUT],F$10)&gt;0,AVERAGEIFS(Matches[JOURNEY TIME],Matches[TIMEBIN],$B78,Matches[SITE IN],C$9,Matches[SITE OUT],F$10),"-"),"-")</f>
        <v>9.9644510582010005E-3</v>
      </c>
      <c r="H78" s="64">
        <f>IFERROR(IF(COUNTIFS(Matches[TIMEBIN],$B78,Matches[SITE IN],C$9,Matches[SITE OUT],F$10)&gt;0,_xlfn.MAXIFS(Matches[JOURNEY TIME],Matches[TIMEBIN],$B78,Matches[SITE IN],C$9,Matches[SITE OUT],F$10),"-"),"-")</f>
        <v>4.3611111111111045E-2</v>
      </c>
      <c r="I78" s="65" t="str">
        <f>IFERROR(IF(COUNTIFS(Matches[TIMEBIN],$B78,Matches[SITE IN],C$9,Matches[SITE OUT],I$10)&gt;0,_xlfn.MINIFS(Matches[JOURNEY TIME],Matches[TIMEBIN],$B78,Matches[SITE IN],C$9,Matches[SITE OUT],I$10),"-"),"-")</f>
        <v>-</v>
      </c>
      <c r="J78" s="63" t="str">
        <f>IFERROR(IF(COUNTIFS(Matches[TIMEBIN],$B78,Matches[SITE IN],C$9,Matches[SITE OUT],I$10)&gt;0,AVERAGEIFS(Matches[JOURNEY TIME],Matches[TIMEBIN],$B78,Matches[SITE IN],C$9,Matches[SITE OUT],I$10),"-"),"-")</f>
        <v>-</v>
      </c>
      <c r="K78" s="64" t="str">
        <f>IFERROR(IF(COUNTIFS(Matches[TIMEBIN],$B78,Matches[SITE IN],C$9,Matches[SITE OUT],I$10)&gt;0,_xlfn.MAXIFS(Matches[JOURNEY TIME],Matches[TIMEBIN],$B78,Matches[SITE IN],C$9,Matches[SITE OUT],I$10),"-"),"-")</f>
        <v>-</v>
      </c>
      <c r="L78" s="65">
        <f>IFERROR(IF(COUNTIFS(Matches[TIMEBIN],$B78,Matches[SITE IN],C$9,Matches[SITE OUT],L$10)&gt;0,_xlfn.MINIFS(Matches[JOURNEY TIME],Matches[TIMEBIN],$B78,Matches[SITE IN],C$9,Matches[SITE OUT],L$10),"-"),"-")</f>
        <v>5.0925925925904281E-4</v>
      </c>
      <c r="M78" s="63">
        <f>IFERROR(IF(COUNTIFS(Matches[TIMEBIN],$B78,Matches[SITE IN],C$9,Matches[SITE OUT],L$10)&gt;0,AVERAGEIFS(Matches[JOURNEY TIME],Matches[TIMEBIN],$B78,Matches[SITE IN],C$9,Matches[SITE OUT],L$10),"-"),"-")</f>
        <v>1.3657407407406952E-3</v>
      </c>
      <c r="N78" s="64">
        <f>IFERROR(IF(COUNTIFS(Matches[TIMEBIN],$B78,Matches[SITE IN],C$9,Matches[SITE OUT],L$10)&gt;0,_xlfn.MAXIFS(Matches[JOURNEY TIME],Matches[TIMEBIN],$B78,Matches[SITE IN],C$9,Matches[SITE OUT],L$10),"-"),"-")</f>
        <v>1.8981481481480378E-3</v>
      </c>
      <c r="O78" s="65">
        <f>IFERROR(IF(COUNTIFS(Matches[TIMEBIN],$B78,Matches[SITE IN],C$9,Matches[SITE OUT],O$10)&gt;0,_xlfn.MINIFS(Matches[JOURNEY TIME],Matches[TIMEBIN],$B78,Matches[SITE IN],C$9,Matches[SITE OUT],O$10),"-"),"-")</f>
        <v>1.7939814814810218E-3</v>
      </c>
      <c r="P78" s="63">
        <f>IFERROR(IF(COUNTIFS(Matches[TIMEBIN],$B78,Matches[SITE IN],C$9,Matches[SITE OUT],O$10)&gt;0,AVERAGEIFS(Matches[JOURNEY TIME],Matches[TIMEBIN],$B78,Matches[SITE IN],C$9,Matches[SITE OUT],O$10),"-"),"-")</f>
        <v>5.0192901234569947E-3</v>
      </c>
      <c r="Q78" s="64">
        <f>IFERROR(IF(COUNTIFS(Matches[TIMEBIN],$B78,Matches[SITE IN],C$9,Matches[SITE OUT],O$10)&gt;0,_xlfn.MAXIFS(Matches[JOURNEY TIME],Matches[TIMEBIN],$B78,Matches[SITE IN],C$9,Matches[SITE OUT],O$10),"-"),"-")</f>
        <v>1.0879629629629961E-2</v>
      </c>
      <c r="R78" s="65">
        <f>IFERROR(IF(COUNTIFS(Matches[TIMEBIN],$B78,Matches[SITE IN],C$9,Matches[SITE OUT],R$10)&gt;0,_xlfn.MINIFS(Matches[JOURNEY TIME],Matches[TIMEBIN],$B78,Matches[SITE IN],C$9,Matches[SITE OUT],R$10),"-"),"-")</f>
        <v>1.4236111111110006E-3</v>
      </c>
      <c r="S78" s="63">
        <f>IFERROR(IF(COUNTIFS(Matches[TIMEBIN],$B78,Matches[SITE IN],C$9,Matches[SITE OUT],R$10)&gt;0,AVERAGEIFS(Matches[JOURNEY TIME],Matches[TIMEBIN],$B78,Matches[SITE IN],C$9,Matches[SITE OUT],R$10),"-"),"-")</f>
        <v>1.7534722222219967E-3</v>
      </c>
      <c r="T78" s="66">
        <f>IFERROR(IF(COUNTIFS(Matches[TIMEBIN],$B78,Matches[SITE IN],C$9,Matches[SITE OUT],R$10)&gt;0,_xlfn.MAXIFS(Matches[JOURNEY TIME],Matches[TIMEBIN],$B78,Matches[SITE IN],C$9,Matches[SITE OUT],R$10),"-"),"-")</f>
        <v>2.0833333333329929E-3</v>
      </c>
      <c r="U78" s="62" t="str">
        <f>IFERROR(IF(COUNTIFS(Matches[TIMEBIN],$B78,Matches[SITE IN],U$9,Matches[SITE OUT],U$10)&gt;0,_xlfn.MINIFS(Matches[JOURNEY TIME],Matches[TIMEBIN],$B78,Matches[SITE IN],U$9,Matches[SITE OUT],U$10),"-"),"-")</f>
        <v>-</v>
      </c>
      <c r="V78" s="63" t="str">
        <f>IFERROR(IF(COUNTIFS(Matches[TIMEBIN],$B78,Matches[SITE IN],U$9,Matches[SITE OUT],U$10)&gt;0,AVERAGEIFS(Matches[JOURNEY TIME],Matches[TIMEBIN],$B78,Matches[SITE IN],U$9,Matches[SITE OUT],U$10),"-"),"-")</f>
        <v>-</v>
      </c>
      <c r="W78" s="66" t="str">
        <f>IFERROR(IF(COUNTIFS(Matches[TIMEBIN],$B78,Matches[SITE IN],U$9,Matches[SITE OUT],U$10)&gt;0,_xlfn.MAXIFS(Matches[JOURNEY TIME],Matches[TIMEBIN],$B78,Matches[SITE IN],U$9,Matches[SITE OUT],U$10),"-"),"-")</f>
        <v>-</v>
      </c>
      <c r="X78" s="62">
        <f>IFERROR(IF(COUNTIFS(Matches[TIMEBIN],$B78,Matches[SITE IN],X$9,Matches[SITE OUT],X$10)&gt;0,_xlfn.MINIFS(Matches[JOURNEY TIME],Matches[TIMEBIN],$B78,Matches[SITE IN],X$9,Matches[SITE OUT],X$10),"-"),"-")</f>
        <v>1.0648148148150183E-3</v>
      </c>
      <c r="Y78" s="63">
        <f>IFERROR(IF(COUNTIFS(Matches[TIMEBIN],$B78,Matches[SITE IN],X$9,Matches[SITE OUT],X$10)&gt;0,AVERAGEIFS(Matches[JOURNEY TIME],Matches[TIMEBIN],$B78,Matches[SITE IN],X$9,Matches[SITE OUT],X$10),"-"),"-")</f>
        <v>4.3778935185185275E-3</v>
      </c>
      <c r="Z78" s="64">
        <f>IFERROR(IF(COUNTIFS(Matches[TIMEBIN],$B78,Matches[SITE IN],X$9,Matches[SITE OUT],X$10)&gt;0,_xlfn.MAXIFS(Matches[JOURNEY TIME],Matches[TIMEBIN],$B78,Matches[SITE IN],X$9,Matches[SITE OUT],X$10),"-"),"-")</f>
        <v>1.2500000000000067E-2</v>
      </c>
      <c r="AA78" s="65">
        <f>IFERROR(IF(COUNTIFS(Matches[TIMEBIN],$B78,Matches[SITE IN],X$9,Matches[SITE OUT],AA$10)&gt;0,_xlfn.MINIFS(Matches[JOURNEY TIME],Matches[TIMEBIN],$B78,Matches[SITE IN],X$9,Matches[SITE OUT],AA$10),"-"),"-")</f>
        <v>5.3240740740700954E-4</v>
      </c>
      <c r="AB78" s="63">
        <f>IFERROR(IF(COUNTIFS(Matches[TIMEBIN],$B78,Matches[SITE IN],X$9,Matches[SITE OUT],AA$10)&gt;0,AVERAGEIFS(Matches[JOURNEY TIME],Matches[TIMEBIN],$B78,Matches[SITE IN],X$9,Matches[SITE OUT],AA$10),"-"),"-")</f>
        <v>4.9479166666665242E-3</v>
      </c>
      <c r="AC78" s="64">
        <f>IFERROR(IF(COUNTIFS(Matches[TIMEBIN],$B78,Matches[SITE IN],X$9,Matches[SITE OUT],AA$10)&gt;0,_xlfn.MAXIFS(Matches[JOURNEY TIME],Matches[TIMEBIN],$B78,Matches[SITE IN],X$9,Matches[SITE OUT],AA$10),"-"),"-")</f>
        <v>1.7442129629629988E-2</v>
      </c>
      <c r="AD78" s="65">
        <f>IFERROR(IF(COUNTIFS(Matches[TIMEBIN],$B78,Matches[SITE IN],X$9,Matches[SITE OUT],AD$10)&gt;0,_xlfn.MINIFS(Matches[JOURNEY TIME],Matches[TIMEBIN],$B78,Matches[SITE IN],X$9,Matches[SITE OUT],AD$10),"-"),"-")</f>
        <v>4.2824074073999352E-4</v>
      </c>
      <c r="AE78" s="63">
        <f>IFERROR(IF(COUNTIFS(Matches[TIMEBIN],$B78,Matches[SITE IN],X$9,Matches[SITE OUT],AD$10)&gt;0,AVERAGEIFS(Matches[JOURNEY TIME],Matches[TIMEBIN],$B78,Matches[SITE IN],X$9,Matches[SITE OUT],AD$10),"-"),"-")</f>
        <v>4.5717592592547929E-4</v>
      </c>
      <c r="AF78" s="64">
        <f>IFERROR(IF(COUNTIFS(Matches[TIMEBIN],$B78,Matches[SITE IN],X$9,Matches[SITE OUT],AD$10)&gt;0,_xlfn.MAXIFS(Matches[JOURNEY TIME],Matches[TIMEBIN],$B78,Matches[SITE IN],X$9,Matches[SITE OUT],AD$10),"-"),"-")</f>
        <v>4.8611111111096506E-4</v>
      </c>
      <c r="AG78" s="65" t="str">
        <f>IFERROR(IF(COUNTIFS(Matches[TIMEBIN],$B78,Matches[SITE IN],X$9,Matches[SITE OUT],AG$10)&gt;0,_xlfn.MINIFS(Matches[JOURNEY TIME],Matches[TIMEBIN],$B78,Matches[SITE IN],X$9,Matches[SITE OUT],AG$10),"-"),"-")</f>
        <v>-</v>
      </c>
      <c r="AH78" s="63" t="str">
        <f>IFERROR(IF(COUNTIFS(Matches[TIMEBIN],$B78,Matches[SITE IN],X$9,Matches[SITE OUT],AG$10)&gt;0,AVERAGEIFS(Matches[JOURNEY TIME],Matches[TIMEBIN],$B78,Matches[SITE IN],X$9,Matches[SITE OUT],AG$10),"-"),"-")</f>
        <v>-</v>
      </c>
      <c r="AI78" s="64" t="str">
        <f>IFERROR(IF(COUNTIFS(Matches[TIMEBIN],$B78,Matches[SITE IN],X$9,Matches[SITE OUT],AG$10)&gt;0,_xlfn.MAXIFS(Matches[JOURNEY TIME],Matches[TIMEBIN],$B78,Matches[SITE IN],X$9,Matches[SITE OUT],AG$10),"-"),"-")</f>
        <v>-</v>
      </c>
      <c r="AJ78" s="63" t="str">
        <f>IFERROR(IF(COUNTIFS(Matches[TIMEBIN],$B78,Matches[SITE IN],X$9,Matches[SITE OUT],AJ$10)&gt;0,_xlfn.MINIFS(Matches[JOURNEY TIME],Matches[TIMEBIN],$B78,Matches[SITE IN],X$9,Matches[SITE OUT],AJ$10),"-"),"-")</f>
        <v>-</v>
      </c>
      <c r="AK78" s="63" t="str">
        <f>IFERROR(IF(COUNTIFS(Matches[TIMEBIN],$B78,Matches[SITE IN],X$9,Matches[SITE OUT],AJ$10)&gt;0,AVERAGEIFS(Matches[JOURNEY TIME],Matches[TIMEBIN],$B78,Matches[SITE IN],X$9,Matches[SITE OUT],AJ$10),"-"),"-")</f>
        <v>-</v>
      </c>
      <c r="AL78" s="66" t="str">
        <f>IFERROR(IF(COUNTIFS(Matches[TIMEBIN],$B78,Matches[SITE IN],X$9,Matches[SITE OUT],AJ$10)&gt;0,_xlfn.MAXIFS(Matches[JOURNEY TIME],Matches[TIMEBIN],$B78,Matches[SITE IN],X$9,Matches[SITE OUT],AJ$10),"-"),"-")</f>
        <v>-</v>
      </c>
      <c r="AM78" s="62">
        <f>IFERROR(IF(COUNTIFS(Matches[TIMEBIN],$B78,Matches[SITE IN],AM$9,Matches[SITE OUT],AM$10)&gt;0,_xlfn.MINIFS(Matches[JOURNEY TIME],Matches[TIMEBIN],$B78,Matches[SITE IN],AM$9,Matches[SITE OUT],AM$10),"-"),"-")</f>
        <v>7.1180555555550029E-3</v>
      </c>
      <c r="AN78" s="63">
        <f>IFERROR(IF(COUNTIFS(Matches[TIMEBIN],$B78,Matches[SITE IN],AM$9,Matches[SITE OUT],AM$10)&gt;0,AVERAGEIFS(Matches[JOURNEY TIME],Matches[TIMEBIN],$B78,Matches[SITE IN],AM$9,Matches[SITE OUT],AM$10),"-"),"-")</f>
        <v>1.8024691358024352E-2</v>
      </c>
      <c r="AO78" s="64">
        <f>IFERROR(IF(COUNTIFS(Matches[TIMEBIN],$B78,Matches[SITE IN],AM$9,Matches[SITE OUT],AM$10)&gt;0,_xlfn.MAXIFS(Matches[JOURNEY TIME],Matches[TIMEBIN],$B78,Matches[SITE IN],AM$9,Matches[SITE OUT],AM$10),"-"),"-")</f>
        <v>3.133101851851805E-2</v>
      </c>
      <c r="AP78" s="65">
        <f>IFERROR(IF(COUNTIFS(Matches[TIMEBIN],$B78,Matches[SITE IN],AM$9,Matches[SITE OUT],AP$10)&gt;0,_xlfn.MINIFS(Matches[JOURNEY TIME],Matches[TIMEBIN],$B78,Matches[SITE IN],AM$9,Matches[SITE OUT],AP$10),"-"),"-")</f>
        <v>1.2499999999999734E-3</v>
      </c>
      <c r="AQ78" s="63">
        <f>IFERROR(IF(COUNTIFS(Matches[TIMEBIN],$B78,Matches[SITE IN],AM$9,Matches[SITE OUT],AP$10)&gt;0,AVERAGEIFS(Matches[JOURNEY TIME],Matches[TIMEBIN],$B78,Matches[SITE IN],AM$9,Matches[SITE OUT],AP$10),"-"),"-")</f>
        <v>1.2499999999999734E-3</v>
      </c>
      <c r="AR78" s="64">
        <f>IFERROR(IF(COUNTIFS(Matches[TIMEBIN],$B78,Matches[SITE IN],AM$9,Matches[SITE OUT],AP$10)&gt;0,_xlfn.MAXIFS(Matches[JOURNEY TIME],Matches[TIMEBIN],$B78,Matches[SITE IN],AM$9,Matches[SITE OUT],AP$10),"-"),"-")</f>
        <v>1.2499999999999734E-3</v>
      </c>
      <c r="AS78" s="65">
        <f>IFERROR(IF(COUNTIFS(Matches[TIMEBIN],$B78,Matches[SITE IN],AM$9,Matches[SITE OUT],AS$10)&gt;0,_xlfn.MINIFS(Matches[JOURNEY TIME],Matches[TIMEBIN],$B78,Matches[SITE IN],AM$9,Matches[SITE OUT],AS$10),"-"),"-")</f>
        <v>5.9027777777698187E-4</v>
      </c>
      <c r="AT78" s="63">
        <f>IFERROR(IF(COUNTIFS(Matches[TIMEBIN],$B78,Matches[SITE IN],AM$9,Matches[SITE OUT],AS$10)&gt;0,AVERAGEIFS(Matches[JOURNEY TIME],Matches[TIMEBIN],$B78,Matches[SITE IN],AM$9,Matches[SITE OUT],AS$10),"-"),"-")</f>
        <v>3.7199074074071746E-3</v>
      </c>
      <c r="AU78" s="64">
        <f>IFERROR(IF(COUNTIFS(Matches[TIMEBIN],$B78,Matches[SITE IN],AM$9,Matches[SITE OUT],AS$10)&gt;0,_xlfn.MAXIFS(Matches[JOURNEY TIME],Matches[TIMEBIN],$B78,Matches[SITE IN],AM$9,Matches[SITE OUT],AS$10),"-"),"-")</f>
        <v>9.1435185185179124E-3</v>
      </c>
      <c r="AV78" s="65">
        <f>IFERROR(IF(COUNTIFS(Matches[TIMEBIN],$B78,Matches[SITE IN],AM$9,Matches[SITE OUT],AV$10)&gt;0,_xlfn.MINIFS(Matches[JOURNEY TIME],Matches[TIMEBIN],$B78,Matches[SITE IN],AM$9,Matches[SITE OUT],AV$10),"-"),"-")</f>
        <v>3.0289351851851998E-2</v>
      </c>
      <c r="AW78" s="63">
        <f>IFERROR(IF(COUNTIFS(Matches[TIMEBIN],$B78,Matches[SITE IN],AM$9,Matches[SITE OUT],AV$10)&gt;0,AVERAGEIFS(Matches[JOURNEY TIME],Matches[TIMEBIN],$B78,Matches[SITE IN],AM$9,Matches[SITE OUT],AV$10),"-"),"-")</f>
        <v>3.0289351851851998E-2</v>
      </c>
      <c r="AX78" s="64">
        <f>IFERROR(IF(COUNTIFS(Matches[TIMEBIN],$B78,Matches[SITE IN],AM$9,Matches[SITE OUT],AV$10)&gt;0,_xlfn.MAXIFS(Matches[JOURNEY TIME],Matches[TIMEBIN],$B78,Matches[SITE IN],AM$9,Matches[SITE OUT],AV$10),"-"),"-")</f>
        <v>3.0289351851851998E-2</v>
      </c>
      <c r="AY78" s="63">
        <f>IFERROR(IF(COUNTIFS(Matches[TIMEBIN],$B78,Matches[SITE IN],AM$9,Matches[SITE OUT],AY$10)&gt;0,_xlfn.MINIFS(Matches[JOURNEY TIME],Matches[TIMEBIN],$B78,Matches[SITE IN],AM$9,Matches[SITE OUT],AY$10),"-"),"-")</f>
        <v>2.893518518519711E-4</v>
      </c>
      <c r="AZ78" s="63">
        <f>IFERROR(IF(COUNTIFS(Matches[TIMEBIN],$B78,Matches[SITE IN],AM$9,Matches[SITE OUT],AY$10)&gt;0,AVERAGEIFS(Matches[JOURNEY TIME],Matches[TIMEBIN],$B78,Matches[SITE IN],AM$9,Matches[SITE OUT],AY$10),"-"),"-")</f>
        <v>3.1828703703695727E-4</v>
      </c>
      <c r="BA78" s="66">
        <f>IFERROR(IF(COUNTIFS(Matches[TIMEBIN],$B78,Matches[SITE IN],AM$9,Matches[SITE OUT],AY$10)&gt;0,_xlfn.MAXIFS(Matches[JOURNEY TIME],Matches[TIMEBIN],$B78,Matches[SITE IN],AM$9,Matches[SITE OUT],AY$10),"-"),"-")</f>
        <v>3.4722222222194343E-4</v>
      </c>
      <c r="BB78" s="62">
        <f>IFERROR(IF(COUNTIFS(Matches[TIMEBIN],$B78,Matches[SITE IN],BB$9,Matches[SITE OUT],BB$10)&gt;0,_xlfn.MINIFS(Matches[JOURNEY TIME],Matches[TIMEBIN],$B78,Matches[SITE IN],BB$9,Matches[SITE OUT],BB$10),"-"),"-")</f>
        <v>1.1458333333329573E-3</v>
      </c>
      <c r="BC78" s="63">
        <f>IFERROR(IF(COUNTIFS(Matches[TIMEBIN],$B78,Matches[SITE IN],BB$9,Matches[SITE OUT],BB$10)&gt;0,AVERAGEIFS(Matches[JOURNEY TIME],Matches[TIMEBIN],$B78,Matches[SITE IN],BB$9,Matches[SITE OUT],BB$10),"-"),"-")</f>
        <v>1.6724537037035025E-3</v>
      </c>
      <c r="BD78" s="64">
        <f>IFERROR(IF(COUNTIFS(Matches[TIMEBIN],$B78,Matches[SITE IN],BB$9,Matches[SITE OUT],BB$10)&gt;0,_xlfn.MAXIFS(Matches[JOURNEY TIME],Matches[TIMEBIN],$B78,Matches[SITE IN],BB$9,Matches[SITE OUT],BB$10),"-"),"-")</f>
        <v>2.1990740740740478E-3</v>
      </c>
      <c r="BE78" s="65">
        <f>IFERROR(IF(COUNTIFS(Matches[TIMEBIN],$B78,Matches[SITE IN],BB$9,Matches[SITE OUT],BE$10)&gt;0,_xlfn.MINIFS(Matches[JOURNEY TIME],Matches[TIMEBIN],$B78,Matches[SITE IN],BB$9,Matches[SITE OUT],BE$10),"-"),"-")</f>
        <v>9.9537037037100706E-4</v>
      </c>
      <c r="BF78" s="63">
        <f>IFERROR(IF(COUNTIFS(Matches[TIMEBIN],$B78,Matches[SITE IN],BB$9,Matches[SITE OUT],BE$10)&gt;0,AVERAGEIFS(Matches[JOURNEY TIME],Matches[TIMEBIN],$B78,Matches[SITE IN],BB$9,Matches[SITE OUT],BE$10),"-"),"-")</f>
        <v>9.9537037037100706E-4</v>
      </c>
      <c r="BG78" s="64">
        <f>IFERROR(IF(COUNTIFS(Matches[TIMEBIN],$B78,Matches[SITE IN],BB$9,Matches[SITE OUT],BE$10)&gt;0,_xlfn.MAXIFS(Matches[JOURNEY TIME],Matches[TIMEBIN],$B78,Matches[SITE IN],BB$9,Matches[SITE OUT],BE$10),"-"),"-")</f>
        <v>9.9537037037100706E-4</v>
      </c>
      <c r="BH78" s="65">
        <f>IFERROR(IF(COUNTIFS(Matches[TIMEBIN],$B78,Matches[SITE IN],BB$9,Matches[SITE OUT],BH$10)&gt;0,_xlfn.MINIFS(Matches[JOURNEY TIME],Matches[TIMEBIN],$B78,Matches[SITE IN],BB$9,Matches[SITE OUT],BH$10),"-"),"-")</f>
        <v>8.6805555555602432E-4</v>
      </c>
      <c r="BI78" s="63">
        <f>IFERROR(IF(COUNTIFS(Matches[TIMEBIN],$B78,Matches[SITE IN],BB$9,Matches[SITE OUT],BH$10)&gt;0,AVERAGEIFS(Matches[JOURNEY TIME],Matches[TIMEBIN],$B78,Matches[SITE IN],BB$9,Matches[SITE OUT],BH$10),"-"),"-")</f>
        <v>1.0342592592592802E-2</v>
      </c>
      <c r="BJ78" s="64">
        <f>IFERROR(IF(COUNTIFS(Matches[TIMEBIN],$B78,Matches[SITE IN],BB$9,Matches[SITE OUT],BH$10)&gt;0,_xlfn.MAXIFS(Matches[JOURNEY TIME],Matches[TIMEBIN],$B78,Matches[SITE IN],BB$9,Matches[SITE OUT],BH$10),"-"),"-")</f>
        <v>4.3414351851850941E-2</v>
      </c>
      <c r="BK78" s="65">
        <f>IFERROR(IF(COUNTIFS(Matches[TIMEBIN],$B78,Matches[SITE IN],BB$9,Matches[SITE OUT],BK$10)&gt;0,_xlfn.MINIFS(Matches[JOURNEY TIME],Matches[TIMEBIN],$B78,Matches[SITE IN],BB$9,Matches[SITE OUT],BK$10),"-"),"-")</f>
        <v>1.1643518518518081E-2</v>
      </c>
      <c r="BL78" s="63">
        <f>IFERROR(IF(COUNTIFS(Matches[TIMEBIN],$B78,Matches[SITE IN],BB$9,Matches[SITE OUT],BK$10)&gt;0,AVERAGEIFS(Matches[JOURNEY TIME],Matches[TIMEBIN],$B78,Matches[SITE IN],BB$9,Matches[SITE OUT],BK$10),"-"),"-")</f>
        <v>1.1643518518518081E-2</v>
      </c>
      <c r="BM78" s="64">
        <f>IFERROR(IF(COUNTIFS(Matches[TIMEBIN],$B78,Matches[SITE IN],BB$9,Matches[SITE OUT],BK$10)&gt;0,_xlfn.MAXIFS(Matches[JOURNEY TIME],Matches[TIMEBIN],$B78,Matches[SITE IN],BB$9,Matches[SITE OUT],BK$10),"-"),"-")</f>
        <v>1.1643518518518081E-2</v>
      </c>
      <c r="BN78" s="63" t="str">
        <f>IFERROR(IF(COUNTIFS(Matches[TIMEBIN],$B78,Matches[SITE IN],BB$9,Matches[SITE OUT],BN$10)&gt;0,_xlfn.MINIFS(Matches[JOURNEY TIME],Matches[TIMEBIN],$B78,Matches[SITE IN],BB$9,Matches[SITE OUT],BN$10),"-"),"-")</f>
        <v>-</v>
      </c>
      <c r="BO78" s="63" t="str">
        <f>IFERROR(IF(COUNTIFS(Matches[TIMEBIN],$B78,Matches[SITE IN],BB$9,Matches[SITE OUT],BN$10)&gt;0,AVERAGEIFS(Matches[JOURNEY TIME],Matches[TIMEBIN],$B78,Matches[SITE IN],BB$9,Matches[SITE OUT],BN$10),"-"),"-")</f>
        <v>-</v>
      </c>
      <c r="BP78" s="67" t="str">
        <f>IFERROR(IF(COUNTIFS(Matches[TIMEBIN],$B78,Matches[SITE IN],BB$9,Matches[SITE OUT],BN$10)&gt;0,_xlfn.MAXIFS(Matches[JOURNEY TIME],Matches[TIMEBIN],$B78,Matches[SITE IN],BB$9,Matches[SITE OUT],BN$10),"-"),"-")</f>
        <v>-</v>
      </c>
    </row>
    <row r="79" spans="2:68">
      <c r="B79" s="54" t="str">
        <v>22:45 - 23:00</v>
      </c>
      <c r="C79" s="55">
        <f>IFERROR(IF(COUNTIFS(Matches[TIMEBIN],$B79,Matches[SITE IN],C$9,Matches[SITE OUT],C$10)&gt;0,_xlfn.MINIFS(Matches[JOURNEY TIME],Matches[TIMEBIN],$B79,Matches[SITE IN],C$9,Matches[SITE OUT],C$10),"-"),"-")</f>
        <v>1.7361111111102723E-4</v>
      </c>
      <c r="D79" s="56">
        <f>IFERROR(IF(COUNTIFS(Matches[TIMEBIN],$B79,Matches[SITE IN],C$9,Matches[SITE OUT],C$10)&gt;0,AVERAGEIFS(Matches[JOURNEY TIME],Matches[TIMEBIN],$B79,Matches[SITE IN],C$9,Matches[SITE OUT],C$10),"-"),"-")</f>
        <v>6.8576388888888645E-3</v>
      </c>
      <c r="E79" s="57">
        <f>IFERROR(IF(COUNTIFS(Matches[TIMEBIN],$B79,Matches[SITE IN],C$9,Matches[SITE OUT],C$10)&gt;0,_xlfn.MAXIFS(Matches[JOURNEY TIME],Matches[TIMEBIN],$B79,Matches[SITE IN],C$9,Matches[SITE OUT],C$10),"-"),"-")</f>
        <v>2.350694444444501E-2</v>
      </c>
      <c r="F79" s="58">
        <f>IFERROR(IF(COUNTIFS(Matches[TIMEBIN],$B79,Matches[SITE IN],C$9,Matches[SITE OUT],F$10)&gt;0,_xlfn.MINIFS(Matches[JOURNEY TIME],Matches[TIMEBIN],$B79,Matches[SITE IN],C$9,Matches[SITE OUT],F$10),"-"),"-")</f>
        <v>5.0925925925904281E-4</v>
      </c>
      <c r="G79" s="56">
        <f>IFERROR(IF(COUNTIFS(Matches[TIMEBIN],$B79,Matches[SITE IN],C$9,Matches[SITE OUT],F$10)&gt;0,AVERAGEIFS(Matches[JOURNEY TIME],Matches[TIMEBIN],$B79,Matches[SITE IN],C$9,Matches[SITE OUT],F$10),"-"),"-")</f>
        <v>6.633597883597726E-3</v>
      </c>
      <c r="H79" s="57">
        <f>IFERROR(IF(COUNTIFS(Matches[TIMEBIN],$B79,Matches[SITE IN],C$9,Matches[SITE OUT],F$10)&gt;0,_xlfn.MAXIFS(Matches[JOURNEY TIME],Matches[TIMEBIN],$B79,Matches[SITE IN],C$9,Matches[SITE OUT],F$10),"-"),"-")</f>
        <v>3.0740740740740069E-2</v>
      </c>
      <c r="I79" s="58" t="str">
        <f>IFERROR(IF(COUNTIFS(Matches[TIMEBIN],$B79,Matches[SITE IN],C$9,Matches[SITE OUT],I$10)&gt;0,_xlfn.MINIFS(Matches[JOURNEY TIME],Matches[TIMEBIN],$B79,Matches[SITE IN],C$9,Matches[SITE OUT],I$10),"-"),"-")</f>
        <v>-</v>
      </c>
      <c r="J79" s="56" t="str">
        <f>IFERROR(IF(COUNTIFS(Matches[TIMEBIN],$B79,Matches[SITE IN],C$9,Matches[SITE OUT],I$10)&gt;0,AVERAGEIFS(Matches[JOURNEY TIME],Matches[TIMEBIN],$B79,Matches[SITE IN],C$9,Matches[SITE OUT],I$10),"-"),"-")</f>
        <v>-</v>
      </c>
      <c r="K79" s="57" t="str">
        <f>IFERROR(IF(COUNTIFS(Matches[TIMEBIN],$B79,Matches[SITE IN],C$9,Matches[SITE OUT],I$10)&gt;0,_xlfn.MAXIFS(Matches[JOURNEY TIME],Matches[TIMEBIN],$B79,Matches[SITE IN],C$9,Matches[SITE OUT],I$10),"-"),"-")</f>
        <v>-</v>
      </c>
      <c r="L79" s="58">
        <f>IFERROR(IF(COUNTIFS(Matches[TIMEBIN],$B79,Matches[SITE IN],C$9,Matches[SITE OUT],L$10)&gt;0,_xlfn.MINIFS(Matches[JOURNEY TIME],Matches[TIMEBIN],$B79,Matches[SITE IN],C$9,Matches[SITE OUT],L$10),"-"),"-")</f>
        <v>1.7129629629620835E-3</v>
      </c>
      <c r="M79" s="56">
        <f>IFERROR(IF(COUNTIFS(Matches[TIMEBIN],$B79,Matches[SITE IN],C$9,Matches[SITE OUT],L$10)&gt;0,AVERAGEIFS(Matches[JOURNEY TIME],Matches[TIMEBIN],$B79,Matches[SITE IN],C$9,Matches[SITE OUT],L$10),"-"),"-")</f>
        <v>7.9444444444439991E-3</v>
      </c>
      <c r="N79" s="57">
        <f>IFERROR(IF(COUNTIFS(Matches[TIMEBIN],$B79,Matches[SITE IN],C$9,Matches[SITE OUT],L$10)&gt;0,_xlfn.MAXIFS(Matches[JOURNEY TIME],Matches[TIMEBIN],$B79,Matches[SITE IN],C$9,Matches[SITE OUT],L$10),"-"),"-")</f>
        <v>1.9363425925925992E-2</v>
      </c>
      <c r="O79" s="58">
        <f>IFERROR(IF(COUNTIFS(Matches[TIMEBIN],$B79,Matches[SITE IN],C$9,Matches[SITE OUT],O$10)&gt;0,_xlfn.MINIFS(Matches[JOURNEY TIME],Matches[TIMEBIN],$B79,Matches[SITE IN],C$9,Matches[SITE OUT],O$10),"-"),"-")</f>
        <v>3.9351851851798791E-4</v>
      </c>
      <c r="P79" s="56">
        <f>IFERROR(IF(COUNTIFS(Matches[TIMEBIN],$B79,Matches[SITE IN],C$9,Matches[SITE OUT],O$10)&gt;0,AVERAGEIFS(Matches[JOURNEY TIME],Matches[TIMEBIN],$B79,Matches[SITE IN],C$9,Matches[SITE OUT],O$10),"-"),"-")</f>
        <v>2.0763888888888139E-3</v>
      </c>
      <c r="Q79" s="57">
        <f>IFERROR(IF(COUNTIFS(Matches[TIMEBIN],$B79,Matches[SITE IN],C$9,Matches[SITE OUT],O$10)&gt;0,_xlfn.MAXIFS(Matches[JOURNEY TIME],Matches[TIMEBIN],$B79,Matches[SITE IN],C$9,Matches[SITE OUT],O$10),"-"),"-")</f>
        <v>5.1736111111110317E-3</v>
      </c>
      <c r="R79" s="58">
        <f>IFERROR(IF(COUNTIFS(Matches[TIMEBIN],$B79,Matches[SITE IN],C$9,Matches[SITE OUT],R$10)&gt;0,_xlfn.MINIFS(Matches[JOURNEY TIME],Matches[TIMEBIN],$B79,Matches[SITE IN],C$9,Matches[SITE OUT],R$10),"-"),"-")</f>
        <v>1.2037037037039289E-3</v>
      </c>
      <c r="S79" s="56">
        <f>IFERROR(IF(COUNTIFS(Matches[TIMEBIN],$B79,Matches[SITE IN],C$9,Matches[SITE OUT],R$10)&gt;0,AVERAGEIFS(Matches[JOURNEY TIME],Matches[TIMEBIN],$B79,Matches[SITE IN],C$9,Matches[SITE OUT],R$10),"-"),"-")</f>
        <v>5.9452160493830286E-3</v>
      </c>
      <c r="T79" s="59">
        <f>IFERROR(IF(COUNTIFS(Matches[TIMEBIN],$B79,Matches[SITE IN],C$9,Matches[SITE OUT],R$10)&gt;0,_xlfn.MAXIFS(Matches[JOURNEY TIME],Matches[TIMEBIN],$B79,Matches[SITE IN],C$9,Matches[SITE OUT],R$10),"-"),"-")</f>
        <v>1.5092592592593101E-2</v>
      </c>
      <c r="U79" s="55" t="str">
        <f>IFERROR(IF(COUNTIFS(Matches[TIMEBIN],$B79,Matches[SITE IN],U$9,Matches[SITE OUT],U$10)&gt;0,_xlfn.MINIFS(Matches[JOURNEY TIME],Matches[TIMEBIN],$B79,Matches[SITE IN],U$9,Matches[SITE OUT],U$10),"-"),"-")</f>
        <v>-</v>
      </c>
      <c r="V79" s="56" t="str">
        <f>IFERROR(IF(COUNTIFS(Matches[TIMEBIN],$B79,Matches[SITE IN],U$9,Matches[SITE OUT],U$10)&gt;0,AVERAGEIFS(Matches[JOURNEY TIME],Matches[TIMEBIN],$B79,Matches[SITE IN],U$9,Matches[SITE OUT],U$10),"-"),"-")</f>
        <v>-</v>
      </c>
      <c r="W79" s="59" t="str">
        <f>IFERROR(IF(COUNTIFS(Matches[TIMEBIN],$B79,Matches[SITE IN],U$9,Matches[SITE OUT],U$10)&gt;0,_xlfn.MAXIFS(Matches[JOURNEY TIME],Matches[TIMEBIN],$B79,Matches[SITE IN],U$9,Matches[SITE OUT],U$10),"-"),"-")</f>
        <v>-</v>
      </c>
      <c r="X79" s="55">
        <f>IFERROR(IF(COUNTIFS(Matches[TIMEBIN],$B79,Matches[SITE IN],X$9,Matches[SITE OUT],X$10)&gt;0,_xlfn.MINIFS(Matches[JOURNEY TIME],Matches[TIMEBIN],$B79,Matches[SITE IN],X$9,Matches[SITE OUT],X$10),"-"),"-")</f>
        <v>1.0763888888890571E-3</v>
      </c>
      <c r="Y79" s="56">
        <f>IFERROR(IF(COUNTIFS(Matches[TIMEBIN],$B79,Matches[SITE IN],X$9,Matches[SITE OUT],X$10)&gt;0,AVERAGEIFS(Matches[JOURNEY TIME],Matches[TIMEBIN],$B79,Matches[SITE IN],X$9,Matches[SITE OUT],X$10),"-"),"-")</f>
        <v>1.1863425925930371E-3</v>
      </c>
      <c r="Z79" s="57">
        <f>IFERROR(IF(COUNTIFS(Matches[TIMEBIN],$B79,Matches[SITE IN],X$9,Matches[SITE OUT],X$10)&gt;0,_xlfn.MAXIFS(Matches[JOURNEY TIME],Matches[TIMEBIN],$B79,Matches[SITE IN],X$9,Matches[SITE OUT],X$10),"-"),"-")</f>
        <v>1.296296296297017E-3</v>
      </c>
      <c r="AA79" s="58">
        <f>IFERROR(IF(COUNTIFS(Matches[TIMEBIN],$B79,Matches[SITE IN],X$9,Matches[SITE OUT],AA$10)&gt;0,_xlfn.MINIFS(Matches[JOURNEY TIME],Matches[TIMEBIN],$B79,Matches[SITE IN],X$9,Matches[SITE OUT],AA$10),"-"),"-")</f>
        <v>5.7986111111110183E-3</v>
      </c>
      <c r="AB79" s="56">
        <f>IFERROR(IF(COUNTIFS(Matches[TIMEBIN],$B79,Matches[SITE IN],X$9,Matches[SITE OUT],AA$10)&gt;0,AVERAGEIFS(Matches[JOURNEY TIME],Matches[TIMEBIN],$B79,Matches[SITE IN],X$9,Matches[SITE OUT],AA$10),"-"),"-")</f>
        <v>5.7986111111110183E-3</v>
      </c>
      <c r="AC79" s="57">
        <f>IFERROR(IF(COUNTIFS(Matches[TIMEBIN],$B79,Matches[SITE IN],X$9,Matches[SITE OUT],AA$10)&gt;0,_xlfn.MAXIFS(Matches[JOURNEY TIME],Matches[TIMEBIN],$B79,Matches[SITE IN],X$9,Matches[SITE OUT],AA$10),"-"),"-")</f>
        <v>5.7986111111110183E-3</v>
      </c>
      <c r="AD79" s="58">
        <f>IFERROR(IF(COUNTIFS(Matches[TIMEBIN],$B79,Matches[SITE IN],X$9,Matches[SITE OUT],AD$10)&gt;0,_xlfn.MINIFS(Matches[JOURNEY TIME],Matches[TIMEBIN],$B79,Matches[SITE IN],X$9,Matches[SITE OUT],AD$10),"-"),"-")</f>
        <v>4.7453703703692618E-4</v>
      </c>
      <c r="AE79" s="56">
        <f>IFERROR(IF(COUNTIFS(Matches[TIMEBIN],$B79,Matches[SITE IN],X$9,Matches[SITE OUT],AD$10)&gt;0,AVERAGEIFS(Matches[JOURNEY TIME],Matches[TIMEBIN],$B79,Matches[SITE IN],X$9,Matches[SITE OUT],AD$10),"-"),"-")</f>
        <v>9.2129629629638114E-4</v>
      </c>
      <c r="AF79" s="57">
        <f>IFERROR(IF(COUNTIFS(Matches[TIMEBIN],$B79,Matches[SITE IN],X$9,Matches[SITE OUT],AD$10)&gt;0,_xlfn.MAXIFS(Matches[JOURNEY TIME],Matches[TIMEBIN],$B79,Matches[SITE IN],X$9,Matches[SITE OUT],AD$10),"-"),"-")</f>
        <v>1.8634259259260322E-3</v>
      </c>
      <c r="AG79" s="58" t="str">
        <f>IFERROR(IF(COUNTIFS(Matches[TIMEBIN],$B79,Matches[SITE IN],X$9,Matches[SITE OUT],AG$10)&gt;0,_xlfn.MINIFS(Matches[JOURNEY TIME],Matches[TIMEBIN],$B79,Matches[SITE IN],X$9,Matches[SITE OUT],AG$10),"-"),"-")</f>
        <v>-</v>
      </c>
      <c r="AH79" s="56" t="str">
        <f>IFERROR(IF(COUNTIFS(Matches[TIMEBIN],$B79,Matches[SITE IN],X$9,Matches[SITE OUT],AG$10)&gt;0,AVERAGEIFS(Matches[JOURNEY TIME],Matches[TIMEBIN],$B79,Matches[SITE IN],X$9,Matches[SITE OUT],AG$10),"-"),"-")</f>
        <v>-</v>
      </c>
      <c r="AI79" s="57" t="str">
        <f>IFERROR(IF(COUNTIFS(Matches[TIMEBIN],$B79,Matches[SITE IN],X$9,Matches[SITE OUT],AG$10)&gt;0,_xlfn.MAXIFS(Matches[JOURNEY TIME],Matches[TIMEBIN],$B79,Matches[SITE IN],X$9,Matches[SITE OUT],AG$10),"-"),"-")</f>
        <v>-</v>
      </c>
      <c r="AJ79" s="56" t="str">
        <f>IFERROR(IF(COUNTIFS(Matches[TIMEBIN],$B79,Matches[SITE IN],X$9,Matches[SITE OUT],AJ$10)&gt;0,_xlfn.MINIFS(Matches[JOURNEY TIME],Matches[TIMEBIN],$B79,Matches[SITE IN],X$9,Matches[SITE OUT],AJ$10),"-"),"-")</f>
        <v>-</v>
      </c>
      <c r="AK79" s="56" t="str">
        <f>IFERROR(IF(COUNTIFS(Matches[TIMEBIN],$B79,Matches[SITE IN],X$9,Matches[SITE OUT],AJ$10)&gt;0,AVERAGEIFS(Matches[JOURNEY TIME],Matches[TIMEBIN],$B79,Matches[SITE IN],X$9,Matches[SITE OUT],AJ$10),"-"),"-")</f>
        <v>-</v>
      </c>
      <c r="AL79" s="59" t="str">
        <f>IFERROR(IF(COUNTIFS(Matches[TIMEBIN],$B79,Matches[SITE IN],X$9,Matches[SITE OUT],AJ$10)&gt;0,_xlfn.MAXIFS(Matches[JOURNEY TIME],Matches[TIMEBIN],$B79,Matches[SITE IN],X$9,Matches[SITE OUT],AJ$10),"-"),"-")</f>
        <v>-</v>
      </c>
      <c r="AM79" s="55">
        <f>IFERROR(IF(COUNTIFS(Matches[TIMEBIN],$B79,Matches[SITE IN],AM$9,Matches[SITE OUT],AM$10)&gt;0,_xlfn.MINIFS(Matches[JOURNEY TIME],Matches[TIMEBIN],$B79,Matches[SITE IN],AM$9,Matches[SITE OUT],AM$10),"-"),"-")</f>
        <v>1.1111111111110628E-3</v>
      </c>
      <c r="AN79" s="56">
        <f>IFERROR(IF(COUNTIFS(Matches[TIMEBIN],$B79,Matches[SITE IN],AM$9,Matches[SITE OUT],AM$10)&gt;0,AVERAGEIFS(Matches[JOURNEY TIME],Matches[TIMEBIN],$B79,Matches[SITE IN],AM$9,Matches[SITE OUT],AM$10),"-"),"-")</f>
        <v>1.3695987654320414E-3</v>
      </c>
      <c r="AO79" s="57">
        <f>IFERROR(IF(COUNTIFS(Matches[TIMEBIN],$B79,Matches[SITE IN],AM$9,Matches[SITE OUT],AM$10)&gt;0,_xlfn.MAXIFS(Matches[JOURNEY TIME],Matches[TIMEBIN],$B79,Matches[SITE IN],AM$9,Matches[SITE OUT],AM$10),"-"),"-")</f>
        <v>1.6319444444450326E-3</v>
      </c>
      <c r="AP79" s="58">
        <f>IFERROR(IF(COUNTIFS(Matches[TIMEBIN],$B79,Matches[SITE IN],AM$9,Matches[SITE OUT],AP$10)&gt;0,_xlfn.MINIFS(Matches[JOURNEY TIME],Matches[TIMEBIN],$B79,Matches[SITE IN],AM$9,Matches[SITE OUT],AP$10),"-"),"-")</f>
        <v>1.3078703703709449E-3</v>
      </c>
      <c r="AQ79" s="56">
        <f>IFERROR(IF(COUNTIFS(Matches[TIMEBIN],$B79,Matches[SITE IN],AM$9,Matches[SITE OUT],AP$10)&gt;0,AVERAGEIFS(Matches[JOURNEY TIME],Matches[TIMEBIN],$B79,Matches[SITE IN],AM$9,Matches[SITE OUT],AP$10),"-"),"-")</f>
        <v>6.1554783950618268E-3</v>
      </c>
      <c r="AR79" s="57">
        <f>IFERROR(IF(COUNTIFS(Matches[TIMEBIN],$B79,Matches[SITE IN],AM$9,Matches[SITE OUT],AP$10)&gt;0,_xlfn.MAXIFS(Matches[JOURNEY TIME],Matches[TIMEBIN],$B79,Matches[SITE IN],AM$9,Matches[SITE OUT],AP$10),"-"),"-")</f>
        <v>1.4756944444443976E-2</v>
      </c>
      <c r="AS79" s="58">
        <f>IFERROR(IF(COUNTIFS(Matches[TIMEBIN],$B79,Matches[SITE IN],AM$9,Matches[SITE OUT],AS$10)&gt;0,_xlfn.MINIFS(Matches[JOURNEY TIME],Matches[TIMEBIN],$B79,Matches[SITE IN],AM$9,Matches[SITE OUT],AS$10),"-"),"-")</f>
        <v>5.3240740740700954E-4</v>
      </c>
      <c r="AT79" s="56">
        <f>IFERROR(IF(COUNTIFS(Matches[TIMEBIN],$B79,Matches[SITE IN],AM$9,Matches[SITE OUT],AS$10)&gt;0,AVERAGEIFS(Matches[JOURNEY TIME],Matches[TIMEBIN],$B79,Matches[SITE IN],AM$9,Matches[SITE OUT],AS$10),"-"),"-")</f>
        <v>7.465277777780055E-4</v>
      </c>
      <c r="AU79" s="57">
        <f>IFERROR(IF(COUNTIFS(Matches[TIMEBIN],$B79,Matches[SITE IN],AM$9,Matches[SITE OUT],AS$10)&gt;0,_xlfn.MAXIFS(Matches[JOURNEY TIME],Matches[TIMEBIN],$B79,Matches[SITE IN],AM$9,Matches[SITE OUT],AS$10),"-"),"-")</f>
        <v>9.6064814814900146E-4</v>
      </c>
      <c r="AV79" s="58" t="str">
        <f>IFERROR(IF(COUNTIFS(Matches[TIMEBIN],$B79,Matches[SITE IN],AM$9,Matches[SITE OUT],AV$10)&gt;0,_xlfn.MINIFS(Matches[JOURNEY TIME],Matches[TIMEBIN],$B79,Matches[SITE IN],AM$9,Matches[SITE OUT],AV$10),"-"),"-")</f>
        <v>-</v>
      </c>
      <c r="AW79" s="56" t="str">
        <f>IFERROR(IF(COUNTIFS(Matches[TIMEBIN],$B79,Matches[SITE IN],AM$9,Matches[SITE OUT],AV$10)&gt;0,AVERAGEIFS(Matches[JOURNEY TIME],Matches[TIMEBIN],$B79,Matches[SITE IN],AM$9,Matches[SITE OUT],AV$10),"-"),"-")</f>
        <v>-</v>
      </c>
      <c r="AX79" s="57" t="str">
        <f>IFERROR(IF(COUNTIFS(Matches[TIMEBIN],$B79,Matches[SITE IN],AM$9,Matches[SITE OUT],AV$10)&gt;0,_xlfn.MAXIFS(Matches[JOURNEY TIME],Matches[TIMEBIN],$B79,Matches[SITE IN],AM$9,Matches[SITE OUT],AV$10),"-"),"-")</f>
        <v>-</v>
      </c>
      <c r="AY79" s="56">
        <f>IFERROR(IF(COUNTIFS(Matches[TIMEBIN],$B79,Matches[SITE IN],AM$9,Matches[SITE OUT],AY$10)&gt;0,_xlfn.MINIFS(Matches[JOURNEY TIME],Matches[TIMEBIN],$B79,Matches[SITE IN],AM$9,Matches[SITE OUT],AY$10),"-"),"-")</f>
        <v>2.8935185185208212E-4</v>
      </c>
      <c r="AZ79" s="56">
        <f>IFERROR(IF(COUNTIFS(Matches[TIMEBIN],$B79,Matches[SITE IN],AM$9,Matches[SITE OUT],AY$10)&gt;0,AVERAGEIFS(Matches[JOURNEY TIME],Matches[TIMEBIN],$B79,Matches[SITE IN],AM$9,Matches[SITE OUT],AY$10),"-"),"-")</f>
        <v>2.8935185185208212E-4</v>
      </c>
      <c r="BA79" s="59">
        <f>IFERROR(IF(COUNTIFS(Matches[TIMEBIN],$B79,Matches[SITE IN],AM$9,Matches[SITE OUT],AY$10)&gt;0,_xlfn.MAXIFS(Matches[JOURNEY TIME],Matches[TIMEBIN],$B79,Matches[SITE IN],AM$9,Matches[SITE OUT],AY$10),"-"),"-")</f>
        <v>2.8935185185208212E-4</v>
      </c>
      <c r="BB79" s="55">
        <f>IFERROR(IF(COUNTIFS(Matches[TIMEBIN],$B79,Matches[SITE IN],BB$9,Matches[SITE OUT],BB$10)&gt;0,_xlfn.MINIFS(Matches[JOURNEY TIME],Matches[TIMEBIN],$B79,Matches[SITE IN],BB$9,Matches[SITE OUT],BB$10),"-"),"-")</f>
        <v>7.4074074074104157E-4</v>
      </c>
      <c r="BC79" s="56">
        <f>IFERROR(IF(COUNTIFS(Matches[TIMEBIN],$B79,Matches[SITE IN],BB$9,Matches[SITE OUT],BB$10)&gt;0,AVERAGEIFS(Matches[JOURNEY TIME],Matches[TIMEBIN],$B79,Matches[SITE IN],BB$9,Matches[SITE OUT],BB$10),"-"),"-")</f>
        <v>1.4448302469136642E-3</v>
      </c>
      <c r="BD79" s="57">
        <f>IFERROR(IF(COUNTIFS(Matches[TIMEBIN],$B79,Matches[SITE IN],BB$9,Matches[SITE OUT],BB$10)&gt;0,_xlfn.MAXIFS(Matches[JOURNEY TIME],Matches[TIMEBIN],$B79,Matches[SITE IN],BB$9,Matches[SITE OUT],BB$10),"-"),"-")</f>
        <v>2.4652777777779411E-3</v>
      </c>
      <c r="BE79" s="58">
        <f>IFERROR(IF(COUNTIFS(Matches[TIMEBIN],$B79,Matches[SITE IN],BB$9,Matches[SITE OUT],BE$10)&gt;0,_xlfn.MINIFS(Matches[JOURNEY TIME],Matches[TIMEBIN],$B79,Matches[SITE IN],BB$9,Matches[SITE OUT],BE$10),"-"),"-")</f>
        <v>5.2083333333308168E-4</v>
      </c>
      <c r="BF79" s="56">
        <f>IFERROR(IF(COUNTIFS(Matches[TIMEBIN],$B79,Matches[SITE IN],BB$9,Matches[SITE OUT],BE$10)&gt;0,AVERAGEIFS(Matches[JOURNEY TIME],Matches[TIMEBIN],$B79,Matches[SITE IN],BB$9,Matches[SITE OUT],BE$10),"-"),"-")</f>
        <v>5.2083333333308168E-4</v>
      </c>
      <c r="BG79" s="57">
        <f>IFERROR(IF(COUNTIFS(Matches[TIMEBIN],$B79,Matches[SITE IN],BB$9,Matches[SITE OUT],BE$10)&gt;0,_xlfn.MAXIFS(Matches[JOURNEY TIME],Matches[TIMEBIN],$B79,Matches[SITE IN],BB$9,Matches[SITE OUT],BE$10),"-"),"-")</f>
        <v>5.2083333333308168E-4</v>
      </c>
      <c r="BH79" s="58">
        <f>IFERROR(IF(COUNTIFS(Matches[TIMEBIN],$B79,Matches[SITE IN],BB$9,Matches[SITE OUT],BH$10)&gt;0,_xlfn.MINIFS(Matches[JOURNEY TIME],Matches[TIMEBIN],$B79,Matches[SITE IN],BB$9,Matches[SITE OUT],BH$10),"-"),"-")</f>
        <v>8.7962962962906399E-4</v>
      </c>
      <c r="BI79" s="56">
        <f>IFERROR(IF(COUNTIFS(Matches[TIMEBIN],$B79,Matches[SITE IN],BB$9,Matches[SITE OUT],BH$10)&gt;0,AVERAGEIFS(Matches[JOURNEY TIME],Matches[TIMEBIN],$B79,Matches[SITE IN],BB$9,Matches[SITE OUT],BH$10),"-"),"-")</f>
        <v>9.2206790123431726E-4</v>
      </c>
      <c r="BJ79" s="57">
        <f>IFERROR(IF(COUNTIFS(Matches[TIMEBIN],$B79,Matches[SITE IN],BB$9,Matches[SITE OUT],BH$10)&gt;0,_xlfn.MAXIFS(Matches[JOURNEY TIME],Matches[TIMEBIN],$B79,Matches[SITE IN],BB$9,Matches[SITE OUT],BH$10),"-"),"-")</f>
        <v>9.9537037036989684E-4</v>
      </c>
      <c r="BK79" s="58">
        <f>IFERROR(IF(COUNTIFS(Matches[TIMEBIN],$B79,Matches[SITE IN],BB$9,Matches[SITE OUT],BK$10)&gt;0,_xlfn.MINIFS(Matches[JOURNEY TIME],Matches[TIMEBIN],$B79,Matches[SITE IN],BB$9,Matches[SITE OUT],BK$10),"-"),"-")</f>
        <v>1.6203703703698835E-4</v>
      </c>
      <c r="BL79" s="56">
        <f>IFERROR(IF(COUNTIFS(Matches[TIMEBIN],$B79,Matches[SITE IN],BB$9,Matches[SITE OUT],BK$10)&gt;0,AVERAGEIFS(Matches[JOURNEY TIME],Matches[TIMEBIN],$B79,Matches[SITE IN],BB$9,Matches[SITE OUT],BK$10),"-"),"-")</f>
        <v>8.9120370370349145E-4</v>
      </c>
      <c r="BM79" s="57">
        <f>IFERROR(IF(COUNTIFS(Matches[TIMEBIN],$B79,Matches[SITE IN],BB$9,Matches[SITE OUT],BK$10)&gt;0,_xlfn.MAXIFS(Matches[JOURNEY TIME],Matches[TIMEBIN],$B79,Matches[SITE IN],BB$9,Matches[SITE OUT],BK$10),"-"),"-")</f>
        <v>1.6203703703699945E-3</v>
      </c>
      <c r="BN79" s="56">
        <f>IFERROR(IF(COUNTIFS(Matches[TIMEBIN],$B79,Matches[SITE IN],BB$9,Matches[SITE OUT],BN$10)&gt;0,_xlfn.MINIFS(Matches[JOURNEY TIME],Matches[TIMEBIN],$B79,Matches[SITE IN],BB$9,Matches[SITE OUT],BN$10),"-"),"-")</f>
        <v>1.9675925925899396E-4</v>
      </c>
      <c r="BO79" s="56">
        <f>IFERROR(IF(COUNTIFS(Matches[TIMEBIN],$B79,Matches[SITE IN],BB$9,Matches[SITE OUT],BN$10)&gt;0,AVERAGEIFS(Matches[JOURNEY TIME],Matches[TIMEBIN],$B79,Matches[SITE IN],BB$9,Matches[SITE OUT],BN$10),"-"),"-")</f>
        <v>1.9675925925899396E-4</v>
      </c>
      <c r="BP79" s="60">
        <f>IFERROR(IF(COUNTIFS(Matches[TIMEBIN],$B79,Matches[SITE IN],BB$9,Matches[SITE OUT],BN$10)&gt;0,_xlfn.MAXIFS(Matches[JOURNEY TIME],Matches[TIMEBIN],$B79,Matches[SITE IN],BB$9,Matches[SITE OUT],BN$10),"-"),"-")</f>
        <v>1.9675925925899396E-4</v>
      </c>
    </row>
    <row r="80" spans="2:68">
      <c r="B80" s="61" t="str">
        <v>23:00 - 23:15</v>
      </c>
      <c r="C80" s="62">
        <f>IFERROR(IF(COUNTIFS(Matches[TIMEBIN],$B80,Matches[SITE IN],C$9,Matches[SITE OUT],C$10)&gt;0,_xlfn.MINIFS(Matches[JOURNEY TIME],Matches[TIMEBIN],$B80,Matches[SITE IN],C$9,Matches[SITE OUT],C$10),"-"),"-")</f>
        <v>1.1574074074094387E-4</v>
      </c>
      <c r="D80" s="63">
        <f>IFERROR(IF(COUNTIFS(Matches[TIMEBIN],$B80,Matches[SITE IN],C$9,Matches[SITE OUT],C$10)&gt;0,AVERAGEIFS(Matches[JOURNEY TIME],Matches[TIMEBIN],$B80,Matches[SITE IN],C$9,Matches[SITE OUT],C$10),"-"),"-")</f>
        <v>5.1967592592591944E-3</v>
      </c>
      <c r="E80" s="64">
        <f>IFERROR(IF(COUNTIFS(Matches[TIMEBIN],$B80,Matches[SITE IN],C$9,Matches[SITE OUT],C$10)&gt;0,_xlfn.MAXIFS(Matches[JOURNEY TIME],Matches[TIMEBIN],$B80,Matches[SITE IN],C$9,Matches[SITE OUT],C$10),"-"),"-")</f>
        <v>2.0729166666666021E-2</v>
      </c>
      <c r="F80" s="65">
        <f>IFERROR(IF(COUNTIFS(Matches[TIMEBIN],$B80,Matches[SITE IN],C$9,Matches[SITE OUT],F$10)&gt;0,_xlfn.MINIFS(Matches[JOURNEY TIME],Matches[TIMEBIN],$B80,Matches[SITE IN],C$9,Matches[SITE OUT],F$10),"-"),"-")</f>
        <v>6.8287037036995901E-4</v>
      </c>
      <c r="G80" s="63">
        <f>IFERROR(IF(COUNTIFS(Matches[TIMEBIN],$B80,Matches[SITE IN],C$9,Matches[SITE OUT],F$10)&gt;0,AVERAGEIFS(Matches[JOURNEY TIME],Matches[TIMEBIN],$B80,Matches[SITE IN],C$9,Matches[SITE OUT],F$10),"-"),"-")</f>
        <v>1.6008771929823557E-3</v>
      </c>
      <c r="H80" s="64">
        <f>IFERROR(IF(COUNTIFS(Matches[TIMEBIN],$B80,Matches[SITE IN],C$9,Matches[SITE OUT],F$10)&gt;0,_xlfn.MAXIFS(Matches[JOURNEY TIME],Matches[TIMEBIN],$B80,Matches[SITE IN],C$9,Matches[SITE OUT],F$10),"-"),"-")</f>
        <v>7.3495370370370017E-3</v>
      </c>
      <c r="I80" s="65" t="str">
        <f>IFERROR(IF(COUNTIFS(Matches[TIMEBIN],$B80,Matches[SITE IN],C$9,Matches[SITE OUT],I$10)&gt;0,_xlfn.MINIFS(Matches[JOURNEY TIME],Matches[TIMEBIN],$B80,Matches[SITE IN],C$9,Matches[SITE OUT],I$10),"-"),"-")</f>
        <v>-</v>
      </c>
      <c r="J80" s="63" t="str">
        <f>IFERROR(IF(COUNTIFS(Matches[TIMEBIN],$B80,Matches[SITE IN],C$9,Matches[SITE OUT],I$10)&gt;0,AVERAGEIFS(Matches[JOURNEY TIME],Matches[TIMEBIN],$B80,Matches[SITE IN],C$9,Matches[SITE OUT],I$10),"-"),"-")</f>
        <v>-</v>
      </c>
      <c r="K80" s="64" t="str">
        <f>IFERROR(IF(COUNTIFS(Matches[TIMEBIN],$B80,Matches[SITE IN],C$9,Matches[SITE OUT],I$10)&gt;0,_xlfn.MAXIFS(Matches[JOURNEY TIME],Matches[TIMEBIN],$B80,Matches[SITE IN],C$9,Matches[SITE OUT],I$10),"-"),"-")</f>
        <v>-</v>
      </c>
      <c r="L80" s="65">
        <f>IFERROR(IF(COUNTIFS(Matches[TIMEBIN],$B80,Matches[SITE IN],C$9,Matches[SITE OUT],L$10)&gt;0,_xlfn.MINIFS(Matches[JOURNEY TIME],Matches[TIMEBIN],$B80,Matches[SITE IN],C$9,Matches[SITE OUT],L$10),"-"),"-")</f>
        <v>1.3425925925930615E-3</v>
      </c>
      <c r="M80" s="63">
        <f>IFERROR(IF(COUNTIFS(Matches[TIMEBIN],$B80,Matches[SITE IN],C$9,Matches[SITE OUT],L$10)&gt;0,AVERAGEIFS(Matches[JOURNEY TIME],Matches[TIMEBIN],$B80,Matches[SITE IN],C$9,Matches[SITE OUT],L$10),"-"),"-")</f>
        <v>3.6612654320990292E-3</v>
      </c>
      <c r="N80" s="64">
        <f>IFERROR(IF(COUNTIFS(Matches[TIMEBIN],$B80,Matches[SITE IN],C$9,Matches[SITE OUT],L$10)&gt;0,_xlfn.MAXIFS(Matches[JOURNEY TIME],Matches[TIMEBIN],$B80,Matches[SITE IN],C$9,Matches[SITE OUT],L$10),"-"),"-")</f>
        <v>6.1342592592590339E-3</v>
      </c>
      <c r="O80" s="65">
        <f>IFERROR(IF(COUNTIFS(Matches[TIMEBIN],$B80,Matches[SITE IN],C$9,Matches[SITE OUT],O$10)&gt;0,_xlfn.MINIFS(Matches[JOURNEY TIME],Matches[TIMEBIN],$B80,Matches[SITE IN],C$9,Matches[SITE OUT],O$10),"-"),"-")</f>
        <v>1.2384259259260455E-3</v>
      </c>
      <c r="P80" s="63">
        <f>IFERROR(IF(COUNTIFS(Matches[TIMEBIN],$B80,Matches[SITE IN],C$9,Matches[SITE OUT],O$10)&gt;0,AVERAGEIFS(Matches[JOURNEY TIME],Matches[TIMEBIN],$B80,Matches[SITE IN],C$9,Matches[SITE OUT],O$10),"-"),"-")</f>
        <v>2.0341435185187717E-3</v>
      </c>
      <c r="Q80" s="64">
        <f>IFERROR(IF(COUNTIFS(Matches[TIMEBIN],$B80,Matches[SITE IN],C$9,Matches[SITE OUT],O$10)&gt;0,_xlfn.MAXIFS(Matches[JOURNEY TIME],Matches[TIMEBIN],$B80,Matches[SITE IN],C$9,Matches[SITE OUT],O$10),"-"),"-")</f>
        <v>3.865740740740975E-3</v>
      </c>
      <c r="R80" s="65">
        <f>IFERROR(IF(COUNTIFS(Matches[TIMEBIN],$B80,Matches[SITE IN],C$9,Matches[SITE OUT],R$10)&gt;0,_xlfn.MINIFS(Matches[JOURNEY TIME],Matches[TIMEBIN],$B80,Matches[SITE IN],C$9,Matches[SITE OUT],R$10),"-"),"-")</f>
        <v>9.374999999999245E-4</v>
      </c>
      <c r="S80" s="63">
        <f>IFERROR(IF(COUNTIFS(Matches[TIMEBIN],$B80,Matches[SITE IN],C$9,Matches[SITE OUT],R$10)&gt;0,AVERAGEIFS(Matches[JOURNEY TIME],Matches[TIMEBIN],$B80,Matches[SITE IN],C$9,Matches[SITE OUT],R$10),"-"),"-")</f>
        <v>6.7890211640211362E-3</v>
      </c>
      <c r="T80" s="66">
        <f>IFERROR(IF(COUNTIFS(Matches[TIMEBIN],$B80,Matches[SITE IN],C$9,Matches[SITE OUT],R$10)&gt;0,_xlfn.MAXIFS(Matches[JOURNEY TIME],Matches[TIMEBIN],$B80,Matches[SITE IN],C$9,Matches[SITE OUT],R$10),"-"),"-")</f>
        <v>3.3009259259259016E-2</v>
      </c>
      <c r="U80" s="62" t="str">
        <f>IFERROR(IF(COUNTIFS(Matches[TIMEBIN],$B80,Matches[SITE IN],U$9,Matches[SITE OUT],U$10)&gt;0,_xlfn.MINIFS(Matches[JOURNEY TIME],Matches[TIMEBIN],$B80,Matches[SITE IN],U$9,Matches[SITE OUT],U$10),"-"),"-")</f>
        <v>-</v>
      </c>
      <c r="V80" s="63" t="str">
        <f>IFERROR(IF(COUNTIFS(Matches[TIMEBIN],$B80,Matches[SITE IN],U$9,Matches[SITE OUT],U$10)&gt;0,AVERAGEIFS(Matches[JOURNEY TIME],Matches[TIMEBIN],$B80,Matches[SITE IN],U$9,Matches[SITE OUT],U$10),"-"),"-")</f>
        <v>-</v>
      </c>
      <c r="W80" s="66" t="str">
        <f>IFERROR(IF(COUNTIFS(Matches[TIMEBIN],$B80,Matches[SITE IN],U$9,Matches[SITE OUT],U$10)&gt;0,_xlfn.MAXIFS(Matches[JOURNEY TIME],Matches[TIMEBIN],$B80,Matches[SITE IN],U$9,Matches[SITE OUT],U$10),"-"),"-")</f>
        <v>-</v>
      </c>
      <c r="X80" s="62">
        <f>IFERROR(IF(COUNTIFS(Matches[TIMEBIN],$B80,Matches[SITE IN],X$9,Matches[SITE OUT],X$10)&gt;0,_xlfn.MINIFS(Matches[JOURNEY TIME],Matches[TIMEBIN],$B80,Matches[SITE IN],X$9,Matches[SITE OUT],X$10),"-"),"-")</f>
        <v>1.2268518518520066E-3</v>
      </c>
      <c r="Y80" s="63">
        <f>IFERROR(IF(COUNTIFS(Matches[TIMEBIN],$B80,Matches[SITE IN],X$9,Matches[SITE OUT],X$10)&gt;0,AVERAGEIFS(Matches[JOURNEY TIME],Matches[TIMEBIN],$B80,Matches[SITE IN],X$9,Matches[SITE OUT],X$10),"-"),"-")</f>
        <v>1.2673611111109762E-3</v>
      </c>
      <c r="Z80" s="64">
        <f>IFERROR(IF(COUNTIFS(Matches[TIMEBIN],$B80,Matches[SITE IN],X$9,Matches[SITE OUT],X$10)&gt;0,_xlfn.MAXIFS(Matches[JOURNEY TIME],Matches[TIMEBIN],$B80,Matches[SITE IN],X$9,Matches[SITE OUT],X$10),"-"),"-")</f>
        <v>1.3078703703699457E-3</v>
      </c>
      <c r="AA80" s="65">
        <f>IFERROR(IF(COUNTIFS(Matches[TIMEBIN],$B80,Matches[SITE IN],X$9,Matches[SITE OUT],AA$10)&gt;0,_xlfn.MINIFS(Matches[JOURNEY TIME],Matches[TIMEBIN],$B80,Matches[SITE IN],X$9,Matches[SITE OUT],AA$10),"-"),"-")</f>
        <v>1.758101851851801E-2</v>
      </c>
      <c r="AB80" s="63">
        <f>IFERROR(IF(COUNTIFS(Matches[TIMEBIN],$B80,Matches[SITE IN],X$9,Matches[SITE OUT],AA$10)&gt;0,AVERAGEIFS(Matches[JOURNEY TIME],Matches[TIMEBIN],$B80,Matches[SITE IN],X$9,Matches[SITE OUT],AA$10),"-"),"-")</f>
        <v>1.758101851851801E-2</v>
      </c>
      <c r="AC80" s="64">
        <f>IFERROR(IF(COUNTIFS(Matches[TIMEBIN],$B80,Matches[SITE IN],X$9,Matches[SITE OUT],AA$10)&gt;0,_xlfn.MAXIFS(Matches[JOURNEY TIME],Matches[TIMEBIN],$B80,Matches[SITE IN],X$9,Matches[SITE OUT],AA$10),"-"),"-")</f>
        <v>1.758101851851801E-2</v>
      </c>
      <c r="AD80" s="65">
        <f>IFERROR(IF(COUNTIFS(Matches[TIMEBIN],$B80,Matches[SITE IN],X$9,Matches[SITE OUT],AD$10)&gt;0,_xlfn.MINIFS(Matches[JOURNEY TIME],Matches[TIMEBIN],$B80,Matches[SITE IN],X$9,Matches[SITE OUT],AD$10),"-"),"-")</f>
        <v>2.7777777777704404E-4</v>
      </c>
      <c r="AE80" s="63">
        <f>IFERROR(IF(COUNTIFS(Matches[TIMEBIN],$B80,Matches[SITE IN],X$9,Matches[SITE OUT],AD$10)&gt;0,AVERAGEIFS(Matches[JOURNEY TIME],Matches[TIMEBIN],$B80,Matches[SITE IN],X$9,Matches[SITE OUT],AD$10),"-"),"-")</f>
        <v>1.872685185184797E-3</v>
      </c>
      <c r="AF80" s="64">
        <f>IFERROR(IF(COUNTIFS(Matches[TIMEBIN],$B80,Matches[SITE IN],X$9,Matches[SITE OUT],AD$10)&gt;0,_xlfn.MAXIFS(Matches[JOURNEY TIME],Matches[TIMEBIN],$B80,Matches[SITE IN],X$9,Matches[SITE OUT],AD$10),"-"),"-")</f>
        <v>6.921296296296009E-3</v>
      </c>
      <c r="AG80" s="65" t="str">
        <f>IFERROR(IF(COUNTIFS(Matches[TIMEBIN],$B80,Matches[SITE IN],X$9,Matches[SITE OUT],AG$10)&gt;0,_xlfn.MINIFS(Matches[JOURNEY TIME],Matches[TIMEBIN],$B80,Matches[SITE IN],X$9,Matches[SITE OUT],AG$10),"-"),"-")</f>
        <v>-</v>
      </c>
      <c r="AH80" s="63" t="str">
        <f>IFERROR(IF(COUNTIFS(Matches[TIMEBIN],$B80,Matches[SITE IN],X$9,Matches[SITE OUT],AG$10)&gt;0,AVERAGEIFS(Matches[JOURNEY TIME],Matches[TIMEBIN],$B80,Matches[SITE IN],X$9,Matches[SITE OUT],AG$10),"-"),"-")</f>
        <v>-</v>
      </c>
      <c r="AI80" s="64" t="str">
        <f>IFERROR(IF(COUNTIFS(Matches[TIMEBIN],$B80,Matches[SITE IN],X$9,Matches[SITE OUT],AG$10)&gt;0,_xlfn.MAXIFS(Matches[JOURNEY TIME],Matches[TIMEBIN],$B80,Matches[SITE IN],X$9,Matches[SITE OUT],AG$10),"-"),"-")</f>
        <v>-</v>
      </c>
      <c r="AJ80" s="63" t="str">
        <f>IFERROR(IF(COUNTIFS(Matches[TIMEBIN],$B80,Matches[SITE IN],X$9,Matches[SITE OUT],AJ$10)&gt;0,_xlfn.MINIFS(Matches[JOURNEY TIME],Matches[TIMEBIN],$B80,Matches[SITE IN],X$9,Matches[SITE OUT],AJ$10),"-"),"-")</f>
        <v>-</v>
      </c>
      <c r="AK80" s="63" t="str">
        <f>IFERROR(IF(COUNTIFS(Matches[TIMEBIN],$B80,Matches[SITE IN],X$9,Matches[SITE OUT],AJ$10)&gt;0,AVERAGEIFS(Matches[JOURNEY TIME],Matches[TIMEBIN],$B80,Matches[SITE IN],X$9,Matches[SITE OUT],AJ$10),"-"),"-")</f>
        <v>-</v>
      </c>
      <c r="AL80" s="66" t="str">
        <f>IFERROR(IF(COUNTIFS(Matches[TIMEBIN],$B80,Matches[SITE IN],X$9,Matches[SITE OUT],AJ$10)&gt;0,_xlfn.MAXIFS(Matches[JOURNEY TIME],Matches[TIMEBIN],$B80,Matches[SITE IN],X$9,Matches[SITE OUT],AJ$10),"-"),"-")</f>
        <v>-</v>
      </c>
      <c r="AM80" s="62">
        <f>IFERROR(IF(COUNTIFS(Matches[TIMEBIN],$B80,Matches[SITE IN],AM$9,Matches[SITE OUT],AM$10)&gt;0,_xlfn.MINIFS(Matches[JOURNEY TIME],Matches[TIMEBIN],$B80,Matches[SITE IN],AM$9,Matches[SITE OUT],AM$10),"-"),"-")</f>
        <v>1.2615740740740122E-3</v>
      </c>
      <c r="AN80" s="63">
        <f>IFERROR(IF(COUNTIFS(Matches[TIMEBIN],$B80,Matches[SITE IN],AM$9,Matches[SITE OUT],AM$10)&gt;0,AVERAGEIFS(Matches[JOURNEY TIME],Matches[TIMEBIN],$B80,Matches[SITE IN],AM$9,Matches[SITE OUT],AM$10),"-"),"-")</f>
        <v>1.5393518518515004E-3</v>
      </c>
      <c r="AO80" s="64">
        <f>IFERROR(IF(COUNTIFS(Matches[TIMEBIN],$B80,Matches[SITE IN],AM$9,Matches[SITE OUT],AM$10)&gt;0,_xlfn.MAXIFS(Matches[JOURNEY TIME],Matches[TIMEBIN],$B80,Matches[SITE IN],AM$9,Matches[SITE OUT],AM$10),"-"),"-")</f>
        <v>1.8171296296289885E-3</v>
      </c>
      <c r="AP80" s="65">
        <f>IFERROR(IF(COUNTIFS(Matches[TIMEBIN],$B80,Matches[SITE IN],AM$9,Matches[SITE OUT],AP$10)&gt;0,_xlfn.MINIFS(Matches[JOURNEY TIME],Matches[TIMEBIN],$B80,Matches[SITE IN],AM$9,Matches[SITE OUT],AP$10),"-"),"-")</f>
        <v>1.3773148148149561E-3</v>
      </c>
      <c r="AQ80" s="63">
        <f>IFERROR(IF(COUNTIFS(Matches[TIMEBIN],$B80,Matches[SITE IN],AM$9,Matches[SITE OUT],AP$10)&gt;0,AVERAGEIFS(Matches[JOURNEY TIME],Matches[TIMEBIN],$B80,Matches[SITE IN],AM$9,Matches[SITE OUT],AP$10),"-"),"-")</f>
        <v>1.3773148148149561E-3</v>
      </c>
      <c r="AR80" s="64">
        <f>IFERROR(IF(COUNTIFS(Matches[TIMEBIN],$B80,Matches[SITE IN],AM$9,Matches[SITE OUT],AP$10)&gt;0,_xlfn.MAXIFS(Matches[JOURNEY TIME],Matches[TIMEBIN],$B80,Matches[SITE IN],AM$9,Matches[SITE OUT],AP$10),"-"),"-")</f>
        <v>1.3773148148149561E-3</v>
      </c>
      <c r="AS80" s="65">
        <f>IFERROR(IF(COUNTIFS(Matches[TIMEBIN],$B80,Matches[SITE IN],AM$9,Matches[SITE OUT],AS$10)&gt;0,_xlfn.MINIFS(Matches[JOURNEY TIME],Matches[TIMEBIN],$B80,Matches[SITE IN],AM$9,Matches[SITE OUT],AS$10),"-"),"-")</f>
        <v>3.969907407407991E-3</v>
      </c>
      <c r="AT80" s="63">
        <f>IFERROR(IF(COUNTIFS(Matches[TIMEBIN],$B80,Matches[SITE IN],AM$9,Matches[SITE OUT],AS$10)&gt;0,AVERAGEIFS(Matches[JOURNEY TIME],Matches[TIMEBIN],$B80,Matches[SITE IN],AM$9,Matches[SITE OUT],AS$10),"-"),"-")</f>
        <v>3.969907407407991E-3</v>
      </c>
      <c r="AU80" s="64">
        <f>IFERROR(IF(COUNTIFS(Matches[TIMEBIN],$B80,Matches[SITE IN],AM$9,Matches[SITE OUT],AS$10)&gt;0,_xlfn.MAXIFS(Matches[JOURNEY TIME],Matches[TIMEBIN],$B80,Matches[SITE IN],AM$9,Matches[SITE OUT],AS$10),"-"),"-")</f>
        <v>3.969907407407991E-3</v>
      </c>
      <c r="AV80" s="65">
        <f>IFERROR(IF(COUNTIFS(Matches[TIMEBIN],$B80,Matches[SITE IN],AM$9,Matches[SITE OUT],AV$10)&gt;0,_xlfn.MINIFS(Matches[JOURNEY TIME],Matches[TIMEBIN],$B80,Matches[SITE IN],AM$9,Matches[SITE OUT],AV$10),"-"),"-")</f>
        <v>1.2592592592592045E-2</v>
      </c>
      <c r="AW80" s="63">
        <f>IFERROR(IF(COUNTIFS(Matches[TIMEBIN],$B80,Matches[SITE IN],AM$9,Matches[SITE OUT],AV$10)&gt;0,AVERAGEIFS(Matches[JOURNEY TIME],Matches[TIMEBIN],$B80,Matches[SITE IN],AM$9,Matches[SITE OUT],AV$10),"-"),"-")</f>
        <v>1.2592592592592045E-2</v>
      </c>
      <c r="AX80" s="64">
        <f>IFERROR(IF(COUNTIFS(Matches[TIMEBIN],$B80,Matches[SITE IN],AM$9,Matches[SITE OUT],AV$10)&gt;0,_xlfn.MAXIFS(Matches[JOURNEY TIME],Matches[TIMEBIN],$B80,Matches[SITE IN],AM$9,Matches[SITE OUT],AV$10),"-"),"-")</f>
        <v>1.2592592592592045E-2</v>
      </c>
      <c r="AY80" s="63">
        <f>IFERROR(IF(COUNTIFS(Matches[TIMEBIN],$B80,Matches[SITE IN],AM$9,Matches[SITE OUT],AY$10)&gt;0,_xlfn.MINIFS(Matches[JOURNEY TIME],Matches[TIMEBIN],$B80,Matches[SITE IN],AM$9,Matches[SITE OUT],AY$10),"-"),"-")</f>
        <v>2.5462962962996549E-4</v>
      </c>
      <c r="AZ80" s="63">
        <f>IFERROR(IF(COUNTIFS(Matches[TIMEBIN],$B80,Matches[SITE IN],AM$9,Matches[SITE OUT],AY$10)&gt;0,AVERAGEIFS(Matches[JOURNEY TIME],Matches[TIMEBIN],$B80,Matches[SITE IN],AM$9,Matches[SITE OUT],AY$10),"-"),"-")</f>
        <v>1.1188271604936628E-3</v>
      </c>
      <c r="BA80" s="66">
        <f>IFERROR(IF(COUNTIFS(Matches[TIMEBIN],$B80,Matches[SITE IN],AM$9,Matches[SITE OUT],AY$10)&gt;0,_xlfn.MAXIFS(Matches[JOURNEY TIME],Matches[TIMEBIN],$B80,Matches[SITE IN],AM$9,Matches[SITE OUT],AY$10),"-"),"-")</f>
        <v>2.6504629629630072E-3</v>
      </c>
      <c r="BB80" s="62" t="str">
        <f>IFERROR(IF(COUNTIFS(Matches[TIMEBIN],$B80,Matches[SITE IN],BB$9,Matches[SITE OUT],BB$10)&gt;0,_xlfn.MINIFS(Matches[JOURNEY TIME],Matches[TIMEBIN],$B80,Matches[SITE IN],BB$9,Matches[SITE OUT],BB$10),"-"),"-")</f>
        <v>-</v>
      </c>
      <c r="BC80" s="63" t="str">
        <f>IFERROR(IF(COUNTIFS(Matches[TIMEBIN],$B80,Matches[SITE IN],BB$9,Matches[SITE OUT],BB$10)&gt;0,AVERAGEIFS(Matches[JOURNEY TIME],Matches[TIMEBIN],$B80,Matches[SITE IN],BB$9,Matches[SITE OUT],BB$10),"-"),"-")</f>
        <v>-</v>
      </c>
      <c r="BD80" s="64" t="str">
        <f>IFERROR(IF(COUNTIFS(Matches[TIMEBIN],$B80,Matches[SITE IN],BB$9,Matches[SITE OUT],BB$10)&gt;0,_xlfn.MAXIFS(Matches[JOURNEY TIME],Matches[TIMEBIN],$B80,Matches[SITE IN],BB$9,Matches[SITE OUT],BB$10),"-"),"-")</f>
        <v>-</v>
      </c>
      <c r="BE80" s="65" t="str">
        <f>IFERROR(IF(COUNTIFS(Matches[TIMEBIN],$B80,Matches[SITE IN],BB$9,Matches[SITE OUT],BE$10)&gt;0,_xlfn.MINIFS(Matches[JOURNEY TIME],Matches[TIMEBIN],$B80,Matches[SITE IN],BB$9,Matches[SITE OUT],BE$10),"-"),"-")</f>
        <v>-</v>
      </c>
      <c r="BF80" s="63" t="str">
        <f>IFERROR(IF(COUNTIFS(Matches[TIMEBIN],$B80,Matches[SITE IN],BB$9,Matches[SITE OUT],BE$10)&gt;0,AVERAGEIFS(Matches[JOURNEY TIME],Matches[TIMEBIN],$B80,Matches[SITE IN],BB$9,Matches[SITE OUT],BE$10),"-"),"-")</f>
        <v>-</v>
      </c>
      <c r="BG80" s="64" t="str">
        <f>IFERROR(IF(COUNTIFS(Matches[TIMEBIN],$B80,Matches[SITE IN],BB$9,Matches[SITE OUT],BE$10)&gt;0,_xlfn.MAXIFS(Matches[JOURNEY TIME],Matches[TIMEBIN],$B80,Matches[SITE IN],BB$9,Matches[SITE OUT],BE$10),"-"),"-")</f>
        <v>-</v>
      </c>
      <c r="BH80" s="65">
        <f>IFERROR(IF(COUNTIFS(Matches[TIMEBIN],$B80,Matches[SITE IN],BB$9,Matches[SITE OUT],BH$10)&gt;0,_xlfn.MINIFS(Matches[JOURNEY TIME],Matches[TIMEBIN],$B80,Matches[SITE IN],BB$9,Matches[SITE OUT],BH$10),"-"),"-")</f>
        <v>1.504629629630605E-4</v>
      </c>
      <c r="BI80" s="63">
        <f>IFERROR(IF(COUNTIFS(Matches[TIMEBIN],$B80,Matches[SITE IN],BB$9,Matches[SITE OUT],BH$10)&gt;0,AVERAGEIFS(Matches[JOURNEY TIME],Matches[TIMEBIN],$B80,Matches[SITE IN],BB$9,Matches[SITE OUT],BH$10),"-"),"-")</f>
        <v>1.2654320987656915E-3</v>
      </c>
      <c r="BJ80" s="64">
        <f>IFERROR(IF(COUNTIFS(Matches[TIMEBIN],$B80,Matches[SITE IN],BB$9,Matches[SITE OUT],BH$10)&gt;0,_xlfn.MAXIFS(Matches[JOURNEY TIME],Matches[TIMEBIN],$B80,Matches[SITE IN],BB$9,Matches[SITE OUT],BH$10),"-"),"-")</f>
        <v>2.6504629629630072E-3</v>
      </c>
      <c r="BK80" s="65" t="str">
        <f>IFERROR(IF(COUNTIFS(Matches[TIMEBIN],$B80,Matches[SITE IN],BB$9,Matches[SITE OUT],BK$10)&gt;0,_xlfn.MINIFS(Matches[JOURNEY TIME],Matches[TIMEBIN],$B80,Matches[SITE IN],BB$9,Matches[SITE OUT],BK$10),"-"),"-")</f>
        <v>-</v>
      </c>
      <c r="BL80" s="63" t="str">
        <f>IFERROR(IF(COUNTIFS(Matches[TIMEBIN],$B80,Matches[SITE IN],BB$9,Matches[SITE OUT],BK$10)&gt;0,AVERAGEIFS(Matches[JOURNEY TIME],Matches[TIMEBIN],$B80,Matches[SITE IN],BB$9,Matches[SITE OUT],BK$10),"-"),"-")</f>
        <v>-</v>
      </c>
      <c r="BM80" s="64" t="str">
        <f>IFERROR(IF(COUNTIFS(Matches[TIMEBIN],$B80,Matches[SITE IN],BB$9,Matches[SITE OUT],BK$10)&gt;0,_xlfn.MAXIFS(Matches[JOURNEY TIME],Matches[TIMEBIN],$B80,Matches[SITE IN],BB$9,Matches[SITE OUT],BK$10),"-"),"-")</f>
        <v>-</v>
      </c>
      <c r="BN80" s="63" t="str">
        <f>IFERROR(IF(COUNTIFS(Matches[TIMEBIN],$B80,Matches[SITE IN],BB$9,Matches[SITE OUT],BN$10)&gt;0,_xlfn.MINIFS(Matches[JOURNEY TIME],Matches[TIMEBIN],$B80,Matches[SITE IN],BB$9,Matches[SITE OUT],BN$10),"-"),"-")</f>
        <v>-</v>
      </c>
      <c r="BO80" s="63" t="str">
        <f>IFERROR(IF(COUNTIFS(Matches[TIMEBIN],$B80,Matches[SITE IN],BB$9,Matches[SITE OUT],BN$10)&gt;0,AVERAGEIFS(Matches[JOURNEY TIME],Matches[TIMEBIN],$B80,Matches[SITE IN],BB$9,Matches[SITE OUT],BN$10),"-"),"-")</f>
        <v>-</v>
      </c>
      <c r="BP80" s="67" t="str">
        <f>IFERROR(IF(COUNTIFS(Matches[TIMEBIN],$B80,Matches[SITE IN],BB$9,Matches[SITE OUT],BN$10)&gt;0,_xlfn.MAXIFS(Matches[JOURNEY TIME],Matches[TIMEBIN],$B80,Matches[SITE IN],BB$9,Matches[SITE OUT],BN$10),"-"),"-")</f>
        <v>-</v>
      </c>
    </row>
    <row r="81" spans="2:68">
      <c r="B81" s="54" t="str">
        <v>23:15 - 23:30</v>
      </c>
      <c r="C81" s="55">
        <f>IFERROR(IF(COUNTIFS(Matches[TIMEBIN],$B81,Matches[SITE IN],C$9,Matches[SITE OUT],C$10)&gt;0,_xlfn.MINIFS(Matches[JOURNEY TIME],Matches[TIMEBIN],$B81,Matches[SITE IN],C$9,Matches[SITE OUT],C$10),"-"),"-")</f>
        <v>1.5046296296294948E-4</v>
      </c>
      <c r="D81" s="56">
        <f>IFERROR(IF(COUNTIFS(Matches[TIMEBIN],$B81,Matches[SITE IN],C$9,Matches[SITE OUT],C$10)&gt;0,AVERAGEIFS(Matches[JOURNEY TIME],Matches[TIMEBIN],$B81,Matches[SITE IN],C$9,Matches[SITE OUT],C$10),"-"),"-")</f>
        <v>2.278806584362204E-3</v>
      </c>
      <c r="E81" s="57">
        <f>IFERROR(IF(COUNTIFS(Matches[TIMEBIN],$B81,Matches[SITE IN],C$9,Matches[SITE OUT],C$10)&gt;0,_xlfn.MAXIFS(Matches[JOURNEY TIME],Matches[TIMEBIN],$B81,Matches[SITE IN],C$9,Matches[SITE OUT],C$10),"-"),"-")</f>
        <v>6.1574074074070007E-3</v>
      </c>
      <c r="F81" s="58">
        <f>IFERROR(IF(COUNTIFS(Matches[TIMEBIN],$B81,Matches[SITE IN],C$9,Matches[SITE OUT],F$10)&gt;0,_xlfn.MINIFS(Matches[JOURNEY TIME],Matches[TIMEBIN],$B81,Matches[SITE IN],C$9,Matches[SITE OUT],F$10),"-"),"-")</f>
        <v>4.745370370370372E-4</v>
      </c>
      <c r="G81" s="56">
        <f>IFERROR(IF(COUNTIFS(Matches[TIMEBIN],$B81,Matches[SITE IN],C$9,Matches[SITE OUT],F$10)&gt;0,AVERAGEIFS(Matches[JOURNEY TIME],Matches[TIMEBIN],$B81,Matches[SITE IN],C$9,Matches[SITE OUT],F$10),"-"),"-")</f>
        <v>3.9822530864196031E-3</v>
      </c>
      <c r="H81" s="57">
        <f>IFERROR(IF(COUNTIFS(Matches[TIMEBIN],$B81,Matches[SITE IN],C$9,Matches[SITE OUT],F$10)&gt;0,_xlfn.MAXIFS(Matches[JOURNEY TIME],Matches[TIMEBIN],$B81,Matches[SITE IN],C$9,Matches[SITE OUT],F$10),"-"),"-")</f>
        <v>2.4583333333333957E-2</v>
      </c>
      <c r="I81" s="58" t="str">
        <f>IFERROR(IF(COUNTIFS(Matches[TIMEBIN],$B81,Matches[SITE IN],C$9,Matches[SITE OUT],I$10)&gt;0,_xlfn.MINIFS(Matches[JOURNEY TIME],Matches[TIMEBIN],$B81,Matches[SITE IN],C$9,Matches[SITE OUT],I$10),"-"),"-")</f>
        <v>-</v>
      </c>
      <c r="J81" s="56" t="str">
        <f>IFERROR(IF(COUNTIFS(Matches[TIMEBIN],$B81,Matches[SITE IN],C$9,Matches[SITE OUT],I$10)&gt;0,AVERAGEIFS(Matches[JOURNEY TIME],Matches[TIMEBIN],$B81,Matches[SITE IN],C$9,Matches[SITE OUT],I$10),"-"),"-")</f>
        <v>-</v>
      </c>
      <c r="K81" s="57" t="str">
        <f>IFERROR(IF(COUNTIFS(Matches[TIMEBIN],$B81,Matches[SITE IN],C$9,Matches[SITE OUT],I$10)&gt;0,_xlfn.MAXIFS(Matches[JOURNEY TIME],Matches[TIMEBIN],$B81,Matches[SITE IN],C$9,Matches[SITE OUT],I$10),"-"),"-")</f>
        <v>-</v>
      </c>
      <c r="L81" s="58">
        <f>IFERROR(IF(COUNTIFS(Matches[TIMEBIN],$B81,Matches[SITE IN],C$9,Matches[SITE OUT],L$10)&gt;0,_xlfn.MINIFS(Matches[JOURNEY TIME],Matches[TIMEBIN],$B81,Matches[SITE IN],C$9,Matches[SITE OUT],L$10),"-"),"-")</f>
        <v>4.398148148150316E-4</v>
      </c>
      <c r="M81" s="56">
        <f>IFERROR(IF(COUNTIFS(Matches[TIMEBIN],$B81,Matches[SITE IN],C$9,Matches[SITE OUT],L$10)&gt;0,AVERAGEIFS(Matches[JOURNEY TIME],Matches[TIMEBIN],$B81,Matches[SITE IN],C$9,Matches[SITE OUT],L$10),"-"),"-")</f>
        <v>3.440393518518492E-3</v>
      </c>
      <c r="N81" s="57">
        <f>IFERROR(IF(COUNTIFS(Matches[TIMEBIN],$B81,Matches[SITE IN],C$9,Matches[SITE OUT],L$10)&gt;0,_xlfn.MAXIFS(Matches[JOURNEY TIME],Matches[TIMEBIN],$B81,Matches[SITE IN],C$9,Matches[SITE OUT],L$10),"-"),"-")</f>
        <v>1.0613425925925957E-2</v>
      </c>
      <c r="O81" s="58">
        <f>IFERROR(IF(COUNTIFS(Matches[TIMEBIN],$B81,Matches[SITE IN],C$9,Matches[SITE OUT],O$10)&gt;0,_xlfn.MINIFS(Matches[JOURNEY TIME],Matches[TIMEBIN],$B81,Matches[SITE IN],C$9,Matches[SITE OUT],O$10),"-"),"-")</f>
        <v>1.9791666666659768E-3</v>
      </c>
      <c r="P81" s="56">
        <f>IFERROR(IF(COUNTIFS(Matches[TIMEBIN],$B81,Matches[SITE IN],C$9,Matches[SITE OUT],O$10)&gt;0,AVERAGEIFS(Matches[JOURNEY TIME],Matches[TIMEBIN],$B81,Matches[SITE IN],C$9,Matches[SITE OUT],O$10),"-"),"-")</f>
        <v>2.4729938271599674E-3</v>
      </c>
      <c r="Q81" s="57">
        <f>IFERROR(IF(COUNTIFS(Matches[TIMEBIN],$B81,Matches[SITE IN],C$9,Matches[SITE OUT],O$10)&gt;0,_xlfn.MAXIFS(Matches[JOURNEY TIME],Matches[TIMEBIN],$B81,Matches[SITE IN],C$9,Matches[SITE OUT],O$10),"-"),"-")</f>
        <v>2.9861111111110228E-3</v>
      </c>
      <c r="R81" s="58">
        <f>IFERROR(IF(COUNTIFS(Matches[TIMEBIN],$B81,Matches[SITE IN],C$9,Matches[SITE OUT],R$10)&gt;0,_xlfn.MINIFS(Matches[JOURNEY TIME],Matches[TIMEBIN],$B81,Matches[SITE IN],C$9,Matches[SITE OUT],R$10),"-"),"-")</f>
        <v>3.2291666666660612E-3</v>
      </c>
      <c r="S81" s="56">
        <f>IFERROR(IF(COUNTIFS(Matches[TIMEBIN],$B81,Matches[SITE IN],C$9,Matches[SITE OUT],R$10)&gt;0,AVERAGEIFS(Matches[JOURNEY TIME],Matches[TIMEBIN],$B81,Matches[SITE IN],C$9,Matches[SITE OUT],R$10),"-"),"-")</f>
        <v>3.2291666666660612E-3</v>
      </c>
      <c r="T81" s="59">
        <f>IFERROR(IF(COUNTIFS(Matches[TIMEBIN],$B81,Matches[SITE IN],C$9,Matches[SITE OUT],R$10)&gt;0,_xlfn.MAXIFS(Matches[JOURNEY TIME],Matches[TIMEBIN],$B81,Matches[SITE IN],C$9,Matches[SITE OUT],R$10),"-"),"-")</f>
        <v>3.2291666666660612E-3</v>
      </c>
      <c r="U81" s="55" t="str">
        <f>IFERROR(IF(COUNTIFS(Matches[TIMEBIN],$B81,Matches[SITE IN],U$9,Matches[SITE OUT],U$10)&gt;0,_xlfn.MINIFS(Matches[JOURNEY TIME],Matches[TIMEBIN],$B81,Matches[SITE IN],U$9,Matches[SITE OUT],U$10),"-"),"-")</f>
        <v>-</v>
      </c>
      <c r="V81" s="56" t="str">
        <f>IFERROR(IF(COUNTIFS(Matches[TIMEBIN],$B81,Matches[SITE IN],U$9,Matches[SITE OUT],U$10)&gt;0,AVERAGEIFS(Matches[JOURNEY TIME],Matches[TIMEBIN],$B81,Matches[SITE IN],U$9,Matches[SITE OUT],U$10),"-"),"-")</f>
        <v>-</v>
      </c>
      <c r="W81" s="59" t="str">
        <f>IFERROR(IF(COUNTIFS(Matches[TIMEBIN],$B81,Matches[SITE IN],U$9,Matches[SITE OUT],U$10)&gt;0,_xlfn.MAXIFS(Matches[JOURNEY TIME],Matches[TIMEBIN],$B81,Matches[SITE IN],U$9,Matches[SITE OUT],U$10),"-"),"-")</f>
        <v>-</v>
      </c>
      <c r="X81" s="55">
        <f>IFERROR(IF(COUNTIFS(Matches[TIMEBIN],$B81,Matches[SITE IN],X$9,Matches[SITE OUT],X$10)&gt;0,_xlfn.MINIFS(Matches[JOURNEY TIME],Matches[TIMEBIN],$B81,Matches[SITE IN],X$9,Matches[SITE OUT],X$10),"-"),"-")</f>
        <v>1.7129629629629717E-3</v>
      </c>
      <c r="Y81" s="56">
        <f>IFERROR(IF(COUNTIFS(Matches[TIMEBIN],$B81,Matches[SITE IN],X$9,Matches[SITE OUT],X$10)&gt;0,AVERAGEIFS(Matches[JOURNEY TIME],Matches[TIMEBIN],$B81,Matches[SITE IN],X$9,Matches[SITE OUT],X$10),"-"),"-")</f>
        <v>3.0150462962959534E-3</v>
      </c>
      <c r="Z81" s="57">
        <f>IFERROR(IF(COUNTIFS(Matches[TIMEBIN],$B81,Matches[SITE IN],X$9,Matches[SITE OUT],X$10)&gt;0,_xlfn.MAXIFS(Matches[JOURNEY TIME],Matches[TIMEBIN],$B81,Matches[SITE IN],X$9,Matches[SITE OUT],X$10),"-"),"-")</f>
        <v>4.3171296296289352E-3</v>
      </c>
      <c r="AA81" s="58">
        <f>IFERROR(IF(COUNTIFS(Matches[TIMEBIN],$B81,Matches[SITE IN],X$9,Matches[SITE OUT],AA$10)&gt;0,_xlfn.MINIFS(Matches[JOURNEY TIME],Matches[TIMEBIN],$B81,Matches[SITE IN],X$9,Matches[SITE OUT],AA$10),"-"),"-")</f>
        <v>8.2175925925997984E-4</v>
      </c>
      <c r="AB81" s="56">
        <f>IFERROR(IF(COUNTIFS(Matches[TIMEBIN],$B81,Matches[SITE IN],X$9,Matches[SITE OUT],AA$10)&gt;0,AVERAGEIFS(Matches[JOURNEY TIME],Matches[TIMEBIN],$B81,Matches[SITE IN],X$9,Matches[SITE OUT],AA$10),"-"),"-")</f>
        <v>3.9429012345680121E-3</v>
      </c>
      <c r="AC81" s="57">
        <f>IFERROR(IF(COUNTIFS(Matches[TIMEBIN],$B81,Matches[SITE IN],X$9,Matches[SITE OUT],AA$10)&gt;0,_xlfn.MAXIFS(Matches[JOURNEY TIME],Matches[TIMEBIN],$B81,Matches[SITE IN],X$9,Matches[SITE OUT],AA$10),"-"),"-")</f>
        <v>1.0011574074074048E-2</v>
      </c>
      <c r="AD81" s="58" t="str">
        <f>IFERROR(IF(COUNTIFS(Matches[TIMEBIN],$B81,Matches[SITE IN],X$9,Matches[SITE OUT],AD$10)&gt;0,_xlfn.MINIFS(Matches[JOURNEY TIME],Matches[TIMEBIN],$B81,Matches[SITE IN],X$9,Matches[SITE OUT],AD$10),"-"),"-")</f>
        <v>-</v>
      </c>
      <c r="AE81" s="56" t="str">
        <f>IFERROR(IF(COUNTIFS(Matches[TIMEBIN],$B81,Matches[SITE IN],X$9,Matches[SITE OUT],AD$10)&gt;0,AVERAGEIFS(Matches[JOURNEY TIME],Matches[TIMEBIN],$B81,Matches[SITE IN],X$9,Matches[SITE OUT],AD$10),"-"),"-")</f>
        <v>-</v>
      </c>
      <c r="AF81" s="57" t="str">
        <f>IFERROR(IF(COUNTIFS(Matches[TIMEBIN],$B81,Matches[SITE IN],X$9,Matches[SITE OUT],AD$10)&gt;0,_xlfn.MAXIFS(Matches[JOURNEY TIME],Matches[TIMEBIN],$B81,Matches[SITE IN],X$9,Matches[SITE OUT],AD$10),"-"),"-")</f>
        <v>-</v>
      </c>
      <c r="AG81" s="58">
        <f>IFERROR(IF(COUNTIFS(Matches[TIMEBIN],$B81,Matches[SITE IN],X$9,Matches[SITE OUT],AG$10)&gt;0,_xlfn.MINIFS(Matches[JOURNEY TIME],Matches[TIMEBIN],$B81,Matches[SITE IN],X$9,Matches[SITE OUT],AG$10),"-"),"-")</f>
        <v>4.7800925925919335E-3</v>
      </c>
      <c r="AH81" s="56">
        <f>IFERROR(IF(COUNTIFS(Matches[TIMEBIN],$B81,Matches[SITE IN],X$9,Matches[SITE OUT],AG$10)&gt;0,AVERAGEIFS(Matches[JOURNEY TIME],Matches[TIMEBIN],$B81,Matches[SITE IN],X$9,Matches[SITE OUT],AG$10),"-"),"-")</f>
        <v>4.791666666666472E-3</v>
      </c>
      <c r="AI81" s="57">
        <f>IFERROR(IF(COUNTIFS(Matches[TIMEBIN],$B81,Matches[SITE IN],X$9,Matches[SITE OUT],AG$10)&gt;0,_xlfn.MAXIFS(Matches[JOURNEY TIME],Matches[TIMEBIN],$B81,Matches[SITE IN],X$9,Matches[SITE OUT],AG$10),"-"),"-")</f>
        <v>4.8032407407410105E-3</v>
      </c>
      <c r="AJ81" s="56">
        <f>IFERROR(IF(COUNTIFS(Matches[TIMEBIN],$B81,Matches[SITE IN],X$9,Matches[SITE OUT],AJ$10)&gt;0,_xlfn.MINIFS(Matches[JOURNEY TIME],Matches[TIMEBIN],$B81,Matches[SITE IN],X$9,Matches[SITE OUT],AJ$10),"-"),"-")</f>
        <v>2.9166666666660124E-3</v>
      </c>
      <c r="AK81" s="56">
        <f>IFERROR(IF(COUNTIFS(Matches[TIMEBIN],$B81,Matches[SITE IN],X$9,Matches[SITE OUT],AJ$10)&gt;0,AVERAGEIFS(Matches[JOURNEY TIME],Matches[TIMEBIN],$B81,Matches[SITE IN],X$9,Matches[SITE OUT],AJ$10),"-"),"-")</f>
        <v>3.1944444444440001E-3</v>
      </c>
      <c r="AL81" s="59">
        <f>IFERROR(IF(COUNTIFS(Matches[TIMEBIN],$B81,Matches[SITE IN],X$9,Matches[SITE OUT],AJ$10)&gt;0,_xlfn.MAXIFS(Matches[JOURNEY TIME],Matches[TIMEBIN],$B81,Matches[SITE IN],X$9,Matches[SITE OUT],AJ$10),"-"),"-")</f>
        <v>3.4722222222219878E-3</v>
      </c>
      <c r="AM81" s="55" t="str">
        <f>IFERROR(IF(COUNTIFS(Matches[TIMEBIN],$B81,Matches[SITE IN],AM$9,Matches[SITE OUT],AM$10)&gt;0,_xlfn.MINIFS(Matches[JOURNEY TIME],Matches[TIMEBIN],$B81,Matches[SITE IN],AM$9,Matches[SITE OUT],AM$10),"-"),"-")</f>
        <v>-</v>
      </c>
      <c r="AN81" s="56" t="str">
        <f>IFERROR(IF(COUNTIFS(Matches[TIMEBIN],$B81,Matches[SITE IN],AM$9,Matches[SITE OUT],AM$10)&gt;0,AVERAGEIFS(Matches[JOURNEY TIME],Matches[TIMEBIN],$B81,Matches[SITE IN],AM$9,Matches[SITE OUT],AM$10),"-"),"-")</f>
        <v>-</v>
      </c>
      <c r="AO81" s="57" t="str">
        <f>IFERROR(IF(COUNTIFS(Matches[TIMEBIN],$B81,Matches[SITE IN],AM$9,Matches[SITE OUT],AM$10)&gt;0,_xlfn.MAXIFS(Matches[JOURNEY TIME],Matches[TIMEBIN],$B81,Matches[SITE IN],AM$9,Matches[SITE OUT],AM$10),"-"),"-")</f>
        <v>-</v>
      </c>
      <c r="AP81" s="58" t="str">
        <f>IFERROR(IF(COUNTIFS(Matches[TIMEBIN],$B81,Matches[SITE IN],AM$9,Matches[SITE OUT],AP$10)&gt;0,_xlfn.MINIFS(Matches[JOURNEY TIME],Matches[TIMEBIN],$B81,Matches[SITE IN],AM$9,Matches[SITE OUT],AP$10),"-"),"-")</f>
        <v>-</v>
      </c>
      <c r="AQ81" s="56" t="str">
        <f>IFERROR(IF(COUNTIFS(Matches[TIMEBIN],$B81,Matches[SITE IN],AM$9,Matches[SITE OUT],AP$10)&gt;0,AVERAGEIFS(Matches[JOURNEY TIME],Matches[TIMEBIN],$B81,Matches[SITE IN],AM$9,Matches[SITE OUT],AP$10),"-"),"-")</f>
        <v>-</v>
      </c>
      <c r="AR81" s="57" t="str">
        <f>IFERROR(IF(COUNTIFS(Matches[TIMEBIN],$B81,Matches[SITE IN],AM$9,Matches[SITE OUT],AP$10)&gt;0,_xlfn.MAXIFS(Matches[JOURNEY TIME],Matches[TIMEBIN],$B81,Matches[SITE IN],AM$9,Matches[SITE OUT],AP$10),"-"),"-")</f>
        <v>-</v>
      </c>
      <c r="AS81" s="58">
        <f>IFERROR(IF(COUNTIFS(Matches[TIMEBIN],$B81,Matches[SITE IN],AM$9,Matches[SITE OUT],AS$10)&gt;0,_xlfn.MINIFS(Matches[JOURNEY TIME],Matches[TIMEBIN],$B81,Matches[SITE IN],AM$9,Matches[SITE OUT],AS$10),"-"),"-")</f>
        <v>2.1643518518519311E-3</v>
      </c>
      <c r="AT81" s="56">
        <f>IFERROR(IF(COUNTIFS(Matches[TIMEBIN],$B81,Matches[SITE IN],AM$9,Matches[SITE OUT],AS$10)&gt;0,AVERAGEIFS(Matches[JOURNEY TIME],Matches[TIMEBIN],$B81,Matches[SITE IN],AM$9,Matches[SITE OUT],AS$10),"-"),"-")</f>
        <v>6.5943287037037168E-3</v>
      </c>
      <c r="AU81" s="57">
        <f>IFERROR(IF(COUNTIFS(Matches[TIMEBIN],$B81,Matches[SITE IN],AM$9,Matches[SITE OUT],AS$10)&gt;0,_xlfn.MAXIFS(Matches[JOURNEY TIME],Matches[TIMEBIN],$B81,Matches[SITE IN],AM$9,Matches[SITE OUT],AS$10),"-"),"-")</f>
        <v>1.6087962962962998E-2</v>
      </c>
      <c r="AV81" s="58" t="str">
        <f>IFERROR(IF(COUNTIFS(Matches[TIMEBIN],$B81,Matches[SITE IN],AM$9,Matches[SITE OUT],AV$10)&gt;0,_xlfn.MINIFS(Matches[JOURNEY TIME],Matches[TIMEBIN],$B81,Matches[SITE IN],AM$9,Matches[SITE OUT],AV$10),"-"),"-")</f>
        <v>-</v>
      </c>
      <c r="AW81" s="56" t="str">
        <f>IFERROR(IF(COUNTIFS(Matches[TIMEBIN],$B81,Matches[SITE IN],AM$9,Matches[SITE OUT],AV$10)&gt;0,AVERAGEIFS(Matches[JOURNEY TIME],Matches[TIMEBIN],$B81,Matches[SITE IN],AM$9,Matches[SITE OUT],AV$10),"-"),"-")</f>
        <v>-</v>
      </c>
      <c r="AX81" s="57" t="str">
        <f>IFERROR(IF(COUNTIFS(Matches[TIMEBIN],$B81,Matches[SITE IN],AM$9,Matches[SITE OUT],AV$10)&gt;0,_xlfn.MAXIFS(Matches[JOURNEY TIME],Matches[TIMEBIN],$B81,Matches[SITE IN],AM$9,Matches[SITE OUT],AV$10),"-"),"-")</f>
        <v>-</v>
      </c>
      <c r="AY81" s="56" t="str">
        <f>IFERROR(IF(COUNTIFS(Matches[TIMEBIN],$B81,Matches[SITE IN],AM$9,Matches[SITE OUT],AY$10)&gt;0,_xlfn.MINIFS(Matches[JOURNEY TIME],Matches[TIMEBIN],$B81,Matches[SITE IN],AM$9,Matches[SITE OUT],AY$10),"-"),"-")</f>
        <v>-</v>
      </c>
      <c r="AZ81" s="56" t="str">
        <f>IFERROR(IF(COUNTIFS(Matches[TIMEBIN],$B81,Matches[SITE IN],AM$9,Matches[SITE OUT],AY$10)&gt;0,AVERAGEIFS(Matches[JOURNEY TIME],Matches[TIMEBIN],$B81,Matches[SITE IN],AM$9,Matches[SITE OUT],AY$10),"-"),"-")</f>
        <v>-</v>
      </c>
      <c r="BA81" s="59" t="str">
        <f>IFERROR(IF(COUNTIFS(Matches[TIMEBIN],$B81,Matches[SITE IN],AM$9,Matches[SITE OUT],AY$10)&gt;0,_xlfn.MAXIFS(Matches[JOURNEY TIME],Matches[TIMEBIN],$B81,Matches[SITE IN],AM$9,Matches[SITE OUT],AY$10),"-"),"-")</f>
        <v>-</v>
      </c>
      <c r="BB81" s="55">
        <f>IFERROR(IF(COUNTIFS(Matches[TIMEBIN],$B81,Matches[SITE IN],BB$9,Matches[SITE OUT],BB$10)&gt;0,_xlfn.MINIFS(Matches[JOURNEY TIME],Matches[TIMEBIN],$B81,Matches[SITE IN],BB$9,Matches[SITE OUT],BB$10),"-"),"-")</f>
        <v>7.0833333333329973E-3</v>
      </c>
      <c r="BC81" s="56">
        <f>IFERROR(IF(COUNTIFS(Matches[TIMEBIN],$B81,Matches[SITE IN],BB$9,Matches[SITE OUT],BB$10)&gt;0,AVERAGEIFS(Matches[JOURNEY TIME],Matches[TIMEBIN],$B81,Matches[SITE IN],BB$9,Matches[SITE OUT],BB$10),"-"),"-")</f>
        <v>7.0833333333329973E-3</v>
      </c>
      <c r="BD81" s="57">
        <f>IFERROR(IF(COUNTIFS(Matches[TIMEBIN],$B81,Matches[SITE IN],BB$9,Matches[SITE OUT],BB$10)&gt;0,_xlfn.MAXIFS(Matches[JOURNEY TIME],Matches[TIMEBIN],$B81,Matches[SITE IN],BB$9,Matches[SITE OUT],BB$10),"-"),"-")</f>
        <v>7.0833333333329973E-3</v>
      </c>
      <c r="BE81" s="58">
        <f>IFERROR(IF(COUNTIFS(Matches[TIMEBIN],$B81,Matches[SITE IN],BB$9,Matches[SITE OUT],BE$10)&gt;0,_xlfn.MINIFS(Matches[JOURNEY TIME],Matches[TIMEBIN],$B81,Matches[SITE IN],BB$9,Matches[SITE OUT],BE$10),"-"),"-")</f>
        <v>2.7777777777804324E-4</v>
      </c>
      <c r="BF81" s="56">
        <f>IFERROR(IF(COUNTIFS(Matches[TIMEBIN],$B81,Matches[SITE IN],BB$9,Matches[SITE OUT],BE$10)&gt;0,AVERAGEIFS(Matches[JOURNEY TIME],Matches[TIMEBIN],$B81,Matches[SITE IN],BB$9,Matches[SITE OUT],BE$10),"-"),"-")</f>
        <v>4.3287037037035292E-3</v>
      </c>
      <c r="BG81" s="57">
        <f>IFERROR(IF(COUNTIFS(Matches[TIMEBIN],$B81,Matches[SITE IN],BB$9,Matches[SITE OUT],BE$10)&gt;0,_xlfn.MAXIFS(Matches[JOURNEY TIME],Matches[TIMEBIN],$B81,Matches[SITE IN],BB$9,Matches[SITE OUT],BE$10),"-"),"-")</f>
        <v>8.3796296296290151E-3</v>
      </c>
      <c r="BH81" s="58">
        <f>IFERROR(IF(COUNTIFS(Matches[TIMEBIN],$B81,Matches[SITE IN],BB$9,Matches[SITE OUT],BH$10)&gt;0,_xlfn.MINIFS(Matches[JOURNEY TIME],Matches[TIMEBIN],$B81,Matches[SITE IN],BB$9,Matches[SITE OUT],BH$10),"-"),"-")</f>
        <v>2.4305555555603764E-4</v>
      </c>
      <c r="BI81" s="56">
        <f>IFERROR(IF(COUNTIFS(Matches[TIMEBIN],$B81,Matches[SITE IN],BB$9,Matches[SITE OUT],BH$10)&gt;0,AVERAGEIFS(Matches[JOURNEY TIME],Matches[TIMEBIN],$B81,Matches[SITE IN],BB$9,Matches[SITE OUT],BH$10),"-"),"-")</f>
        <v>2.4305555555603764E-4</v>
      </c>
      <c r="BJ81" s="57">
        <f>IFERROR(IF(COUNTIFS(Matches[TIMEBIN],$B81,Matches[SITE IN],BB$9,Matches[SITE OUT],BH$10)&gt;0,_xlfn.MAXIFS(Matches[JOURNEY TIME],Matches[TIMEBIN],$B81,Matches[SITE IN],BB$9,Matches[SITE OUT],BH$10),"-"),"-")</f>
        <v>2.4305555555603764E-4</v>
      </c>
      <c r="BK81" s="58" t="str">
        <f>IFERROR(IF(COUNTIFS(Matches[TIMEBIN],$B81,Matches[SITE IN],BB$9,Matches[SITE OUT],BK$10)&gt;0,_xlfn.MINIFS(Matches[JOURNEY TIME],Matches[TIMEBIN],$B81,Matches[SITE IN],BB$9,Matches[SITE OUT],BK$10),"-"),"-")</f>
        <v>-</v>
      </c>
      <c r="BL81" s="56" t="str">
        <f>IFERROR(IF(COUNTIFS(Matches[TIMEBIN],$B81,Matches[SITE IN],BB$9,Matches[SITE OUT],BK$10)&gt;0,AVERAGEIFS(Matches[JOURNEY TIME],Matches[TIMEBIN],$B81,Matches[SITE IN],BB$9,Matches[SITE OUT],BK$10),"-"),"-")</f>
        <v>-</v>
      </c>
      <c r="BM81" s="57" t="str">
        <f>IFERROR(IF(COUNTIFS(Matches[TIMEBIN],$B81,Matches[SITE IN],BB$9,Matches[SITE OUT],BK$10)&gt;0,_xlfn.MAXIFS(Matches[JOURNEY TIME],Matches[TIMEBIN],$B81,Matches[SITE IN],BB$9,Matches[SITE OUT],BK$10),"-"),"-")</f>
        <v>-</v>
      </c>
      <c r="BN81" s="56" t="str">
        <f>IFERROR(IF(COUNTIFS(Matches[TIMEBIN],$B81,Matches[SITE IN],BB$9,Matches[SITE OUT],BN$10)&gt;0,_xlfn.MINIFS(Matches[JOURNEY TIME],Matches[TIMEBIN],$B81,Matches[SITE IN],BB$9,Matches[SITE OUT],BN$10),"-"),"-")</f>
        <v>-</v>
      </c>
      <c r="BO81" s="56" t="str">
        <f>IFERROR(IF(COUNTIFS(Matches[TIMEBIN],$B81,Matches[SITE IN],BB$9,Matches[SITE OUT],BN$10)&gt;0,AVERAGEIFS(Matches[JOURNEY TIME],Matches[TIMEBIN],$B81,Matches[SITE IN],BB$9,Matches[SITE OUT],BN$10),"-"),"-")</f>
        <v>-</v>
      </c>
      <c r="BP81" s="60" t="str">
        <f>IFERROR(IF(COUNTIFS(Matches[TIMEBIN],$B81,Matches[SITE IN],BB$9,Matches[SITE OUT],BN$10)&gt;0,_xlfn.MAXIFS(Matches[JOURNEY TIME],Matches[TIMEBIN],$B81,Matches[SITE IN],BB$9,Matches[SITE OUT],BN$10),"-"),"-")</f>
        <v>-</v>
      </c>
    </row>
    <row r="82" spans="2:68">
      <c r="B82" s="61" t="str">
        <v>23:30 - 23:45</v>
      </c>
      <c r="C82" s="62">
        <f>IFERROR(IF(COUNTIFS(Matches[TIMEBIN],$B82,Matches[SITE IN],C$9,Matches[SITE OUT],C$10)&gt;0,_xlfn.MINIFS(Matches[JOURNEY TIME],Matches[TIMEBIN],$B82,Matches[SITE IN],C$9,Matches[SITE OUT],C$10),"-"),"-")</f>
        <v>9.2592592592977141E-5</v>
      </c>
      <c r="D82" s="63">
        <f>IFERROR(IF(COUNTIFS(Matches[TIMEBIN],$B82,Matches[SITE IN],C$9,Matches[SITE OUT],C$10)&gt;0,AVERAGEIFS(Matches[JOURNEY TIME],Matches[TIMEBIN],$B82,Matches[SITE IN],C$9,Matches[SITE OUT],C$10),"-"),"-")</f>
        <v>3.0423280423279892E-3</v>
      </c>
      <c r="E82" s="64">
        <f>IFERROR(IF(COUNTIFS(Matches[TIMEBIN],$B82,Matches[SITE IN],C$9,Matches[SITE OUT],C$10)&gt;0,_xlfn.MAXIFS(Matches[JOURNEY TIME],Matches[TIMEBIN],$B82,Matches[SITE IN],C$9,Matches[SITE OUT],C$10),"-"),"-")</f>
        <v>5.3124999999999423E-3</v>
      </c>
      <c r="F82" s="65">
        <f>IFERROR(IF(COUNTIFS(Matches[TIMEBIN],$B82,Matches[SITE IN],C$9,Matches[SITE OUT],F$10)&gt;0,_xlfn.MINIFS(Matches[JOURNEY TIME],Matches[TIMEBIN],$B82,Matches[SITE IN],C$9,Matches[SITE OUT],F$10),"-"),"-")</f>
        <v>5.2083333333297066E-4</v>
      </c>
      <c r="G82" s="63">
        <f>IFERROR(IF(COUNTIFS(Matches[TIMEBIN],$B82,Matches[SITE IN],C$9,Matches[SITE OUT],F$10)&gt;0,AVERAGEIFS(Matches[JOURNEY TIME],Matches[TIMEBIN],$B82,Matches[SITE IN],C$9,Matches[SITE OUT],F$10),"-"),"-")</f>
        <v>2.1350308641976548E-3</v>
      </c>
      <c r="H82" s="64">
        <f>IFERROR(IF(COUNTIFS(Matches[TIMEBIN],$B82,Matches[SITE IN],C$9,Matches[SITE OUT],F$10)&gt;0,_xlfn.MAXIFS(Matches[JOURNEY TIME],Matches[TIMEBIN],$B82,Matches[SITE IN],C$9,Matches[SITE OUT],F$10),"-"),"-")</f>
        <v>1.5740740740740944E-2</v>
      </c>
      <c r="I82" s="65" t="str">
        <f>IFERROR(IF(COUNTIFS(Matches[TIMEBIN],$B82,Matches[SITE IN],C$9,Matches[SITE OUT],I$10)&gt;0,_xlfn.MINIFS(Matches[JOURNEY TIME],Matches[TIMEBIN],$B82,Matches[SITE IN],C$9,Matches[SITE OUT],I$10),"-"),"-")</f>
        <v>-</v>
      </c>
      <c r="J82" s="63" t="str">
        <f>IFERROR(IF(COUNTIFS(Matches[TIMEBIN],$B82,Matches[SITE IN],C$9,Matches[SITE OUT],I$10)&gt;0,AVERAGEIFS(Matches[JOURNEY TIME],Matches[TIMEBIN],$B82,Matches[SITE IN],C$9,Matches[SITE OUT],I$10),"-"),"-")</f>
        <v>-</v>
      </c>
      <c r="K82" s="64" t="str">
        <f>IFERROR(IF(COUNTIFS(Matches[TIMEBIN],$B82,Matches[SITE IN],C$9,Matches[SITE OUT],I$10)&gt;0,_xlfn.MAXIFS(Matches[JOURNEY TIME],Matches[TIMEBIN],$B82,Matches[SITE IN],C$9,Matches[SITE OUT],I$10),"-"),"-")</f>
        <v>-</v>
      </c>
      <c r="L82" s="65">
        <f>IFERROR(IF(COUNTIFS(Matches[TIMEBIN],$B82,Matches[SITE IN],C$9,Matches[SITE OUT],L$10)&gt;0,_xlfn.MINIFS(Matches[JOURNEY TIME],Matches[TIMEBIN],$B82,Matches[SITE IN],C$9,Matches[SITE OUT],L$10),"-"),"-")</f>
        <v>1.2962962962960178E-3</v>
      </c>
      <c r="M82" s="63">
        <f>IFERROR(IF(COUNTIFS(Matches[TIMEBIN],$B82,Matches[SITE IN],C$9,Matches[SITE OUT],L$10)&gt;0,AVERAGEIFS(Matches[JOURNEY TIME],Matches[TIMEBIN],$B82,Matches[SITE IN],C$9,Matches[SITE OUT],L$10),"-"),"-")</f>
        <v>4.168595679012177E-3</v>
      </c>
      <c r="N82" s="64">
        <f>IFERROR(IF(COUNTIFS(Matches[TIMEBIN],$B82,Matches[SITE IN],C$9,Matches[SITE OUT],L$10)&gt;0,_xlfn.MAXIFS(Matches[JOURNEY TIME],Matches[TIMEBIN],$B82,Matches[SITE IN],C$9,Matches[SITE OUT],L$10),"-"),"-")</f>
        <v>8.9120370370370239E-3</v>
      </c>
      <c r="O82" s="65">
        <f>IFERROR(IF(COUNTIFS(Matches[TIMEBIN],$B82,Matches[SITE IN],C$9,Matches[SITE OUT],O$10)&gt;0,_xlfn.MINIFS(Matches[JOURNEY TIME],Matches[TIMEBIN],$B82,Matches[SITE IN],C$9,Matches[SITE OUT],O$10),"-"),"-")</f>
        <v>1.6550925925929993E-3</v>
      </c>
      <c r="P82" s="63">
        <f>IFERROR(IF(COUNTIFS(Matches[TIMEBIN],$B82,Matches[SITE IN],C$9,Matches[SITE OUT],O$10)&gt;0,AVERAGEIFS(Matches[JOURNEY TIME],Matches[TIMEBIN],$B82,Matches[SITE IN],C$9,Matches[SITE OUT],O$10),"-"),"-")</f>
        <v>4.84374999999998E-3</v>
      </c>
      <c r="Q82" s="64">
        <f>IFERROR(IF(COUNTIFS(Matches[TIMEBIN],$B82,Matches[SITE IN],C$9,Matches[SITE OUT],O$10)&gt;0,_xlfn.MAXIFS(Matches[JOURNEY TIME],Matches[TIMEBIN],$B82,Matches[SITE IN],C$9,Matches[SITE OUT],O$10),"-"),"-")</f>
        <v>8.0324074074069607E-3</v>
      </c>
      <c r="R82" s="65">
        <f>IFERROR(IF(COUNTIFS(Matches[TIMEBIN],$B82,Matches[SITE IN],C$9,Matches[SITE OUT],R$10)&gt;0,_xlfn.MINIFS(Matches[JOURNEY TIME],Matches[TIMEBIN],$B82,Matches[SITE IN],C$9,Matches[SITE OUT],R$10),"-"),"-")</f>
        <v>8.4490740740794656E-4</v>
      </c>
      <c r="S82" s="63">
        <f>IFERROR(IF(COUNTIFS(Matches[TIMEBIN],$B82,Matches[SITE IN],C$9,Matches[SITE OUT],R$10)&gt;0,AVERAGEIFS(Matches[JOURNEY TIME],Matches[TIMEBIN],$B82,Matches[SITE IN],C$9,Matches[SITE OUT],R$10),"-"),"-")</f>
        <v>1.3107638888889828E-3</v>
      </c>
      <c r="T82" s="66">
        <f>IFERROR(IF(COUNTIFS(Matches[TIMEBIN],$B82,Matches[SITE IN],C$9,Matches[SITE OUT],R$10)&gt;0,_xlfn.MAXIFS(Matches[JOURNEY TIME],Matches[TIMEBIN],$B82,Matches[SITE IN],C$9,Matches[SITE OUT],R$10),"-"),"-")</f>
        <v>1.4699074074080443E-3</v>
      </c>
      <c r="U82" s="62" t="str">
        <f>IFERROR(IF(COUNTIFS(Matches[TIMEBIN],$B82,Matches[SITE IN],U$9,Matches[SITE OUT],U$10)&gt;0,_xlfn.MINIFS(Matches[JOURNEY TIME],Matches[TIMEBIN],$B82,Matches[SITE IN],U$9,Matches[SITE OUT],U$10),"-"),"-")</f>
        <v>-</v>
      </c>
      <c r="V82" s="63" t="str">
        <f>IFERROR(IF(COUNTIFS(Matches[TIMEBIN],$B82,Matches[SITE IN],U$9,Matches[SITE OUT],U$10)&gt;0,AVERAGEIFS(Matches[JOURNEY TIME],Matches[TIMEBIN],$B82,Matches[SITE IN],U$9,Matches[SITE OUT],U$10),"-"),"-")</f>
        <v>-</v>
      </c>
      <c r="W82" s="66" t="str">
        <f>IFERROR(IF(COUNTIFS(Matches[TIMEBIN],$B82,Matches[SITE IN],U$9,Matches[SITE OUT],U$10)&gt;0,_xlfn.MAXIFS(Matches[JOURNEY TIME],Matches[TIMEBIN],$B82,Matches[SITE IN],U$9,Matches[SITE OUT],U$10),"-"),"-")</f>
        <v>-</v>
      </c>
      <c r="X82" s="62">
        <f>IFERROR(IF(COUNTIFS(Matches[TIMEBIN],$B82,Matches[SITE IN],X$9,Matches[SITE OUT],X$10)&gt;0,_xlfn.MINIFS(Matches[JOURNEY TIME],Matches[TIMEBIN],$B82,Matches[SITE IN],X$9,Matches[SITE OUT],X$10),"-"),"-")</f>
        <v>1.3194444444449838E-3</v>
      </c>
      <c r="Y82" s="63">
        <f>IFERROR(IF(COUNTIFS(Matches[TIMEBIN],$B82,Matches[SITE IN],X$9,Matches[SITE OUT],X$10)&gt;0,AVERAGEIFS(Matches[JOURNEY TIME],Matches[TIMEBIN],$B82,Matches[SITE IN],X$9,Matches[SITE OUT],X$10),"-"),"-")</f>
        <v>4.8784722222224852E-3</v>
      </c>
      <c r="Z82" s="64">
        <f>IFERROR(IF(COUNTIFS(Matches[TIMEBIN],$B82,Matches[SITE IN],X$9,Matches[SITE OUT],X$10)&gt;0,_xlfn.MAXIFS(Matches[JOURNEY TIME],Matches[TIMEBIN],$B82,Matches[SITE IN],X$9,Matches[SITE OUT],X$10),"-"),"-")</f>
        <v>8.4374999999999867E-3</v>
      </c>
      <c r="AA82" s="65">
        <f>IFERROR(IF(COUNTIFS(Matches[TIMEBIN],$B82,Matches[SITE IN],X$9,Matches[SITE OUT],AA$10)&gt;0,_xlfn.MINIFS(Matches[JOURNEY TIME],Matches[TIMEBIN],$B82,Matches[SITE IN],X$9,Matches[SITE OUT],AA$10),"-"),"-")</f>
        <v>5.0925925925904281E-4</v>
      </c>
      <c r="AB82" s="63">
        <f>IFERROR(IF(COUNTIFS(Matches[TIMEBIN],$B82,Matches[SITE IN],X$9,Matches[SITE OUT],AA$10)&gt;0,AVERAGEIFS(Matches[JOURNEY TIME],Matches[TIMEBIN],$B82,Matches[SITE IN],X$9,Matches[SITE OUT],AA$10),"-"),"-")</f>
        <v>5.0925925925904281E-4</v>
      </c>
      <c r="AC82" s="64">
        <f>IFERROR(IF(COUNTIFS(Matches[TIMEBIN],$B82,Matches[SITE IN],X$9,Matches[SITE OUT],AA$10)&gt;0,_xlfn.MAXIFS(Matches[JOURNEY TIME],Matches[TIMEBIN],$B82,Matches[SITE IN],X$9,Matches[SITE OUT],AA$10),"-"),"-")</f>
        <v>5.0925925925904281E-4</v>
      </c>
      <c r="AD82" s="65">
        <f>IFERROR(IF(COUNTIFS(Matches[TIMEBIN],$B82,Matches[SITE IN],X$9,Matches[SITE OUT],AD$10)&gt;0,_xlfn.MINIFS(Matches[JOURNEY TIME],Matches[TIMEBIN],$B82,Matches[SITE IN],X$9,Matches[SITE OUT],AD$10),"-"),"-")</f>
        <v>8.1018518518494176E-4</v>
      </c>
      <c r="AE82" s="63">
        <f>IFERROR(IF(COUNTIFS(Matches[TIMEBIN],$B82,Matches[SITE IN],X$9,Matches[SITE OUT],AD$10)&gt;0,AVERAGEIFS(Matches[JOURNEY TIME],Matches[TIMEBIN],$B82,Matches[SITE IN],X$9,Matches[SITE OUT],AD$10),"-"),"-")</f>
        <v>2.3379629629629584E-3</v>
      </c>
      <c r="AF82" s="64">
        <f>IFERROR(IF(COUNTIFS(Matches[TIMEBIN],$B82,Matches[SITE IN],X$9,Matches[SITE OUT],AD$10)&gt;0,_xlfn.MAXIFS(Matches[JOURNEY TIME],Matches[TIMEBIN],$B82,Matches[SITE IN],X$9,Matches[SITE OUT],AD$10),"-"),"-")</f>
        <v>3.865740740740975E-3</v>
      </c>
      <c r="AG82" s="65">
        <f>IFERROR(IF(COUNTIFS(Matches[TIMEBIN],$B82,Matches[SITE IN],X$9,Matches[SITE OUT],AG$10)&gt;0,_xlfn.MINIFS(Matches[JOURNEY TIME],Matches[TIMEBIN],$B82,Matches[SITE IN],X$9,Matches[SITE OUT],AG$10),"-"),"-")</f>
        <v>1.2962962962960178E-3</v>
      </c>
      <c r="AH82" s="63">
        <f>IFERROR(IF(COUNTIFS(Matches[TIMEBIN],$B82,Matches[SITE IN],X$9,Matches[SITE OUT],AG$10)&gt;0,AVERAGEIFS(Matches[JOURNEY TIME],Matches[TIMEBIN],$B82,Matches[SITE IN],X$9,Matches[SITE OUT],AG$10),"-"),"-")</f>
        <v>1.2962962962960178E-3</v>
      </c>
      <c r="AI82" s="64">
        <f>IFERROR(IF(COUNTIFS(Matches[TIMEBIN],$B82,Matches[SITE IN],X$9,Matches[SITE OUT],AG$10)&gt;0,_xlfn.MAXIFS(Matches[JOURNEY TIME],Matches[TIMEBIN],$B82,Matches[SITE IN],X$9,Matches[SITE OUT],AG$10),"-"),"-")</f>
        <v>1.2962962962960178E-3</v>
      </c>
      <c r="AJ82" s="63" t="str">
        <f>IFERROR(IF(COUNTIFS(Matches[TIMEBIN],$B82,Matches[SITE IN],X$9,Matches[SITE OUT],AJ$10)&gt;0,_xlfn.MINIFS(Matches[JOURNEY TIME],Matches[TIMEBIN],$B82,Matches[SITE IN],X$9,Matches[SITE OUT],AJ$10),"-"),"-")</f>
        <v>-</v>
      </c>
      <c r="AK82" s="63" t="str">
        <f>IFERROR(IF(COUNTIFS(Matches[TIMEBIN],$B82,Matches[SITE IN],X$9,Matches[SITE OUT],AJ$10)&gt;0,AVERAGEIFS(Matches[JOURNEY TIME],Matches[TIMEBIN],$B82,Matches[SITE IN],X$9,Matches[SITE OUT],AJ$10),"-"),"-")</f>
        <v>-</v>
      </c>
      <c r="AL82" s="66" t="str">
        <f>IFERROR(IF(COUNTIFS(Matches[TIMEBIN],$B82,Matches[SITE IN],X$9,Matches[SITE OUT],AJ$10)&gt;0,_xlfn.MAXIFS(Matches[JOURNEY TIME],Matches[TIMEBIN],$B82,Matches[SITE IN],X$9,Matches[SITE OUT],AJ$10),"-"),"-")</f>
        <v>-</v>
      </c>
      <c r="AM82" s="62">
        <f>IFERROR(IF(COUNTIFS(Matches[TIMEBIN],$B82,Matches[SITE IN],AM$9,Matches[SITE OUT],AM$10)&gt;0,_xlfn.MINIFS(Matches[JOURNEY TIME],Matches[TIMEBIN],$B82,Matches[SITE IN],AM$9,Matches[SITE OUT],AM$10),"-"),"-")</f>
        <v>1.6550925925929993E-3</v>
      </c>
      <c r="AN82" s="63">
        <f>IFERROR(IF(COUNTIFS(Matches[TIMEBIN],$B82,Matches[SITE IN],AM$9,Matches[SITE OUT],AM$10)&gt;0,AVERAGEIFS(Matches[JOURNEY TIME],Matches[TIMEBIN],$B82,Matches[SITE IN],AM$9,Matches[SITE OUT],AM$10),"-"),"-")</f>
        <v>1.6550925925929993E-3</v>
      </c>
      <c r="AO82" s="64">
        <f>IFERROR(IF(COUNTIFS(Matches[TIMEBIN],$B82,Matches[SITE IN],AM$9,Matches[SITE OUT],AM$10)&gt;0,_xlfn.MAXIFS(Matches[JOURNEY TIME],Matches[TIMEBIN],$B82,Matches[SITE IN],AM$9,Matches[SITE OUT],AM$10),"-"),"-")</f>
        <v>1.6550925925929993E-3</v>
      </c>
      <c r="AP82" s="65" t="str">
        <f>IFERROR(IF(COUNTIFS(Matches[TIMEBIN],$B82,Matches[SITE IN],AM$9,Matches[SITE OUT],AP$10)&gt;0,_xlfn.MINIFS(Matches[JOURNEY TIME],Matches[TIMEBIN],$B82,Matches[SITE IN],AM$9,Matches[SITE OUT],AP$10),"-"),"-")</f>
        <v>-</v>
      </c>
      <c r="AQ82" s="63" t="str">
        <f>IFERROR(IF(COUNTIFS(Matches[TIMEBIN],$B82,Matches[SITE IN],AM$9,Matches[SITE OUT],AP$10)&gt;0,AVERAGEIFS(Matches[JOURNEY TIME],Matches[TIMEBIN],$B82,Matches[SITE IN],AM$9,Matches[SITE OUT],AP$10),"-"),"-")</f>
        <v>-</v>
      </c>
      <c r="AR82" s="64" t="str">
        <f>IFERROR(IF(COUNTIFS(Matches[TIMEBIN],$B82,Matches[SITE IN],AM$9,Matches[SITE OUT],AP$10)&gt;0,_xlfn.MAXIFS(Matches[JOURNEY TIME],Matches[TIMEBIN],$B82,Matches[SITE IN],AM$9,Matches[SITE OUT],AP$10),"-"),"-")</f>
        <v>-</v>
      </c>
      <c r="AS82" s="65">
        <f>IFERROR(IF(COUNTIFS(Matches[TIMEBIN],$B82,Matches[SITE IN],AM$9,Matches[SITE OUT],AS$10)&gt;0,_xlfn.MINIFS(Matches[JOURNEY TIME],Matches[TIMEBIN],$B82,Matches[SITE IN],AM$9,Matches[SITE OUT],AS$10),"-"),"-")</f>
        <v>6.9444444444399789E-4</v>
      </c>
      <c r="AT82" s="63">
        <f>IFERROR(IF(COUNTIFS(Matches[TIMEBIN],$B82,Matches[SITE IN],AM$9,Matches[SITE OUT],AS$10)&gt;0,AVERAGEIFS(Matches[JOURNEY TIME],Matches[TIMEBIN],$B82,Matches[SITE IN],AM$9,Matches[SITE OUT],AS$10),"-"),"-")</f>
        <v>6.9444444444399789E-4</v>
      </c>
      <c r="AU82" s="64">
        <f>IFERROR(IF(COUNTIFS(Matches[TIMEBIN],$B82,Matches[SITE IN],AM$9,Matches[SITE OUT],AS$10)&gt;0,_xlfn.MAXIFS(Matches[JOURNEY TIME],Matches[TIMEBIN],$B82,Matches[SITE IN],AM$9,Matches[SITE OUT],AS$10),"-"),"-")</f>
        <v>6.9444444444399789E-4</v>
      </c>
      <c r="AV82" s="65">
        <f>IFERROR(IF(COUNTIFS(Matches[TIMEBIN],$B82,Matches[SITE IN],AM$9,Matches[SITE OUT],AV$10)&gt;0,_xlfn.MINIFS(Matches[JOURNEY TIME],Matches[TIMEBIN],$B82,Matches[SITE IN],AM$9,Matches[SITE OUT],AV$10),"-"),"-")</f>
        <v>3.5879629629698151E-4</v>
      </c>
      <c r="AW82" s="63">
        <f>IFERROR(IF(COUNTIFS(Matches[TIMEBIN],$B82,Matches[SITE IN],AM$9,Matches[SITE OUT],AV$10)&gt;0,AVERAGEIFS(Matches[JOURNEY TIME],Matches[TIMEBIN],$B82,Matches[SITE IN],AM$9,Matches[SITE OUT],AV$10),"-"),"-")</f>
        <v>9.2013888888953232E-4</v>
      </c>
      <c r="AX82" s="64">
        <f>IFERROR(IF(COUNTIFS(Matches[TIMEBIN],$B82,Matches[SITE IN],AM$9,Matches[SITE OUT],AV$10)&gt;0,_xlfn.MAXIFS(Matches[JOURNEY TIME],Matches[TIMEBIN],$B82,Matches[SITE IN],AM$9,Matches[SITE OUT],AV$10),"-"),"-")</f>
        <v>1.4814814814820831E-3</v>
      </c>
      <c r="AY82" s="63">
        <f>IFERROR(IF(COUNTIFS(Matches[TIMEBIN],$B82,Matches[SITE IN],AM$9,Matches[SITE OUT],AY$10)&gt;0,_xlfn.MINIFS(Matches[JOURNEY TIME],Matches[TIMEBIN],$B82,Matches[SITE IN],AM$9,Matches[SITE OUT],AY$10),"-"),"-")</f>
        <v>4.6296296296299833E-4</v>
      </c>
      <c r="AZ82" s="63">
        <f>IFERROR(IF(COUNTIFS(Matches[TIMEBIN],$B82,Matches[SITE IN],AM$9,Matches[SITE OUT],AY$10)&gt;0,AVERAGEIFS(Matches[JOURNEY TIME],Matches[TIMEBIN],$B82,Matches[SITE IN],AM$9,Matches[SITE OUT],AY$10),"-"),"-")</f>
        <v>4.6296296296299833E-4</v>
      </c>
      <c r="BA82" s="66">
        <f>IFERROR(IF(COUNTIFS(Matches[TIMEBIN],$B82,Matches[SITE IN],AM$9,Matches[SITE OUT],AY$10)&gt;0,_xlfn.MAXIFS(Matches[JOURNEY TIME],Matches[TIMEBIN],$B82,Matches[SITE IN],AM$9,Matches[SITE OUT],AY$10),"-"),"-")</f>
        <v>4.6296296296299833E-4</v>
      </c>
      <c r="BB82" s="62">
        <f>IFERROR(IF(COUNTIFS(Matches[TIMEBIN],$B82,Matches[SITE IN],BB$9,Matches[SITE OUT],BB$10)&gt;0,_xlfn.MINIFS(Matches[JOURNEY TIME],Matches[TIMEBIN],$B82,Matches[SITE IN],BB$9,Matches[SITE OUT],BB$10),"-"),"-")</f>
        <v>1.2615740740739012E-3</v>
      </c>
      <c r="BC82" s="63">
        <f>IFERROR(IF(COUNTIFS(Matches[TIMEBIN],$B82,Matches[SITE IN],BB$9,Matches[SITE OUT],BB$10)&gt;0,AVERAGEIFS(Matches[JOURNEY TIME],Matches[TIMEBIN],$B82,Matches[SITE IN],BB$9,Matches[SITE OUT],BB$10),"-"),"-")</f>
        <v>1.2615740740739012E-3</v>
      </c>
      <c r="BD82" s="64">
        <f>IFERROR(IF(COUNTIFS(Matches[TIMEBIN],$B82,Matches[SITE IN],BB$9,Matches[SITE OUT],BB$10)&gt;0,_xlfn.MAXIFS(Matches[JOURNEY TIME],Matches[TIMEBIN],$B82,Matches[SITE IN],BB$9,Matches[SITE OUT],BB$10),"-"),"-")</f>
        <v>1.2615740740739012E-3</v>
      </c>
      <c r="BE82" s="65">
        <f>IFERROR(IF(COUNTIFS(Matches[TIMEBIN],$B82,Matches[SITE IN],BB$9,Matches[SITE OUT],BE$10)&gt;0,_xlfn.MINIFS(Matches[JOURNEY TIME],Matches[TIMEBIN],$B82,Matches[SITE IN],BB$9,Matches[SITE OUT],BE$10),"-"),"-")</f>
        <v>1.7476851851849773E-3</v>
      </c>
      <c r="BF82" s="63">
        <f>IFERROR(IF(COUNTIFS(Matches[TIMEBIN],$B82,Matches[SITE IN],BB$9,Matches[SITE OUT],BE$10)&gt;0,AVERAGEIFS(Matches[JOURNEY TIME],Matches[TIMEBIN],$B82,Matches[SITE IN],BB$9,Matches[SITE OUT],BE$10),"-"),"-")</f>
        <v>1.8634259259254771E-3</v>
      </c>
      <c r="BG82" s="64">
        <f>IFERROR(IF(COUNTIFS(Matches[TIMEBIN],$B82,Matches[SITE IN],BB$9,Matches[SITE OUT],BE$10)&gt;0,_xlfn.MAXIFS(Matches[JOURNEY TIME],Matches[TIMEBIN],$B82,Matches[SITE IN],BB$9,Matches[SITE OUT],BE$10),"-"),"-")</f>
        <v>1.9791666666659768E-3</v>
      </c>
      <c r="BH82" s="65" t="str">
        <f>IFERROR(IF(COUNTIFS(Matches[TIMEBIN],$B82,Matches[SITE IN],BB$9,Matches[SITE OUT],BH$10)&gt;0,_xlfn.MINIFS(Matches[JOURNEY TIME],Matches[TIMEBIN],$B82,Matches[SITE IN],BB$9,Matches[SITE OUT],BH$10),"-"),"-")</f>
        <v>-</v>
      </c>
      <c r="BI82" s="63" t="str">
        <f>IFERROR(IF(COUNTIFS(Matches[TIMEBIN],$B82,Matches[SITE IN],BB$9,Matches[SITE OUT],BH$10)&gt;0,AVERAGEIFS(Matches[JOURNEY TIME],Matches[TIMEBIN],$B82,Matches[SITE IN],BB$9,Matches[SITE OUT],BH$10),"-"),"-")</f>
        <v>-</v>
      </c>
      <c r="BJ82" s="64" t="str">
        <f>IFERROR(IF(COUNTIFS(Matches[TIMEBIN],$B82,Matches[SITE IN],BB$9,Matches[SITE OUT],BH$10)&gt;0,_xlfn.MAXIFS(Matches[JOURNEY TIME],Matches[TIMEBIN],$B82,Matches[SITE IN],BB$9,Matches[SITE OUT],BH$10),"-"),"-")</f>
        <v>-</v>
      </c>
      <c r="BK82" s="65" t="str">
        <f>IFERROR(IF(COUNTIFS(Matches[TIMEBIN],$B82,Matches[SITE IN],BB$9,Matches[SITE OUT],BK$10)&gt;0,_xlfn.MINIFS(Matches[JOURNEY TIME],Matches[TIMEBIN],$B82,Matches[SITE IN],BB$9,Matches[SITE OUT],BK$10),"-"),"-")</f>
        <v>-</v>
      </c>
      <c r="BL82" s="63" t="str">
        <f>IFERROR(IF(COUNTIFS(Matches[TIMEBIN],$B82,Matches[SITE IN],BB$9,Matches[SITE OUT],BK$10)&gt;0,AVERAGEIFS(Matches[JOURNEY TIME],Matches[TIMEBIN],$B82,Matches[SITE IN],BB$9,Matches[SITE OUT],BK$10),"-"),"-")</f>
        <v>-</v>
      </c>
      <c r="BM82" s="64" t="str">
        <f>IFERROR(IF(COUNTIFS(Matches[TIMEBIN],$B82,Matches[SITE IN],BB$9,Matches[SITE OUT],BK$10)&gt;0,_xlfn.MAXIFS(Matches[JOURNEY TIME],Matches[TIMEBIN],$B82,Matches[SITE IN],BB$9,Matches[SITE OUT],BK$10),"-"),"-")</f>
        <v>-</v>
      </c>
      <c r="BN82" s="63" t="str">
        <f>IFERROR(IF(COUNTIFS(Matches[TIMEBIN],$B82,Matches[SITE IN],BB$9,Matches[SITE OUT],BN$10)&gt;0,_xlfn.MINIFS(Matches[JOURNEY TIME],Matches[TIMEBIN],$B82,Matches[SITE IN],BB$9,Matches[SITE OUT],BN$10),"-"),"-")</f>
        <v>-</v>
      </c>
      <c r="BO82" s="63" t="str">
        <f>IFERROR(IF(COUNTIFS(Matches[TIMEBIN],$B82,Matches[SITE IN],BB$9,Matches[SITE OUT],BN$10)&gt;0,AVERAGEIFS(Matches[JOURNEY TIME],Matches[TIMEBIN],$B82,Matches[SITE IN],BB$9,Matches[SITE OUT],BN$10),"-"),"-")</f>
        <v>-</v>
      </c>
      <c r="BP82" s="67" t="str">
        <f>IFERROR(IF(COUNTIFS(Matches[TIMEBIN],$B82,Matches[SITE IN],BB$9,Matches[SITE OUT],BN$10)&gt;0,_xlfn.MAXIFS(Matches[JOURNEY TIME],Matches[TIMEBIN],$B82,Matches[SITE IN],BB$9,Matches[SITE OUT],BN$10),"-"),"-")</f>
        <v>-</v>
      </c>
    </row>
    <row r="83" spans="2:68" ht="15.75" thickBot="1">
      <c r="B83" s="54" t="str">
        <v>23:45 - 00:00</v>
      </c>
      <c r="C83" s="68">
        <f>IFERROR(IF(COUNTIFS(Matches[TIMEBIN],$B83,Matches[SITE IN],C$9,Matches[SITE OUT],C$10)&gt;0,_xlfn.MINIFS(Matches[JOURNEY TIME],Matches[TIMEBIN],$B83,Matches[SITE IN],C$9,Matches[SITE OUT],C$10),"-"),"-")</f>
        <v>1.9675925925910498E-4</v>
      </c>
      <c r="D83" s="69">
        <f>IFERROR(IF(COUNTIFS(Matches[TIMEBIN],$B83,Matches[SITE IN],C$9,Matches[SITE OUT],C$10)&gt;0,AVERAGEIFS(Matches[JOURNEY TIME],Matches[TIMEBIN],$B83,Matches[SITE IN],C$9,Matches[SITE OUT],C$10),"-"),"-")</f>
        <v>2.7932098765432087E-3</v>
      </c>
      <c r="E83" s="70">
        <f>IFERROR(IF(COUNTIFS(Matches[TIMEBIN],$B83,Matches[SITE IN],C$9,Matches[SITE OUT],C$10)&gt;0,_xlfn.MAXIFS(Matches[JOURNEY TIME],Matches[TIMEBIN],$B83,Matches[SITE IN],C$9,Matches[SITE OUT],C$10),"-"),"-")</f>
        <v>4.5949074074080887E-3</v>
      </c>
      <c r="F83" s="71">
        <f>IFERROR(IF(COUNTIFS(Matches[TIMEBIN],$B83,Matches[SITE IN],C$9,Matches[SITE OUT],F$10)&gt;0,_xlfn.MINIFS(Matches[JOURNEY TIME],Matches[TIMEBIN],$B83,Matches[SITE IN],C$9,Matches[SITE OUT],F$10),"-"),"-")</f>
        <v>5.4398148148104841E-4</v>
      </c>
      <c r="G83" s="69">
        <f>IFERROR(IF(COUNTIFS(Matches[TIMEBIN],$B83,Matches[SITE IN],C$9,Matches[SITE OUT],F$10)&gt;0,AVERAGEIFS(Matches[JOURNEY TIME],Matches[TIMEBIN],$B83,Matches[SITE IN],C$9,Matches[SITE OUT],F$10),"-"),"-")</f>
        <v>1.1599794238682268E-3</v>
      </c>
      <c r="H83" s="70">
        <f>IFERROR(IF(COUNTIFS(Matches[TIMEBIN],$B83,Matches[SITE IN],C$9,Matches[SITE OUT],F$10)&gt;0,_xlfn.MAXIFS(Matches[JOURNEY TIME],Matches[TIMEBIN],$B83,Matches[SITE IN],C$9,Matches[SITE OUT],F$10),"-"),"-")</f>
        <v>4.2939814814809685E-3</v>
      </c>
      <c r="I83" s="71" t="str">
        <f>IFERROR(IF(COUNTIFS(Matches[TIMEBIN],$B83,Matches[SITE IN],C$9,Matches[SITE OUT],I$10)&gt;0,_xlfn.MINIFS(Matches[JOURNEY TIME],Matches[TIMEBIN],$B83,Matches[SITE IN],C$9,Matches[SITE OUT],I$10),"-"),"-")</f>
        <v>-</v>
      </c>
      <c r="J83" s="69" t="str">
        <f>IFERROR(IF(COUNTIFS(Matches[TIMEBIN],$B83,Matches[SITE IN],C$9,Matches[SITE OUT],I$10)&gt;0,AVERAGEIFS(Matches[JOURNEY TIME],Matches[TIMEBIN],$B83,Matches[SITE IN],C$9,Matches[SITE OUT],I$10),"-"),"-")</f>
        <v>-</v>
      </c>
      <c r="K83" s="70" t="str">
        <f>IFERROR(IF(COUNTIFS(Matches[TIMEBIN],$B83,Matches[SITE IN],C$9,Matches[SITE OUT],I$10)&gt;0,_xlfn.MAXIFS(Matches[JOURNEY TIME],Matches[TIMEBIN],$B83,Matches[SITE IN],C$9,Matches[SITE OUT],I$10),"-"),"-")</f>
        <v>-</v>
      </c>
      <c r="L83" s="71">
        <f>IFERROR(IF(COUNTIFS(Matches[TIMEBIN],$B83,Matches[SITE IN],C$9,Matches[SITE OUT],L$10)&gt;0,_xlfn.MINIFS(Matches[JOURNEY TIME],Matches[TIMEBIN],$B83,Matches[SITE IN],C$9,Matches[SITE OUT],L$10),"-"),"-")</f>
        <v>5.3935185185189916E-3</v>
      </c>
      <c r="M83" s="69">
        <f>IFERROR(IF(COUNTIFS(Matches[TIMEBIN],$B83,Matches[SITE IN],C$9,Matches[SITE OUT],L$10)&gt;0,AVERAGEIFS(Matches[JOURNEY TIME],Matches[TIMEBIN],$B83,Matches[SITE IN],C$9,Matches[SITE OUT],L$10),"-"),"-")</f>
        <v>5.3935185185189916E-3</v>
      </c>
      <c r="N83" s="70">
        <f>IFERROR(IF(COUNTIFS(Matches[TIMEBIN],$B83,Matches[SITE IN],C$9,Matches[SITE OUT],L$10)&gt;0,_xlfn.MAXIFS(Matches[JOURNEY TIME],Matches[TIMEBIN],$B83,Matches[SITE IN],C$9,Matches[SITE OUT],L$10),"-"),"-")</f>
        <v>5.3935185185189916E-3</v>
      </c>
      <c r="O83" s="71">
        <f>IFERROR(IF(COUNTIFS(Matches[TIMEBIN],$B83,Matches[SITE IN],C$9,Matches[SITE OUT],O$10)&gt;0,_xlfn.MINIFS(Matches[JOURNEY TIME],Matches[TIMEBIN],$B83,Matches[SITE IN],C$9,Matches[SITE OUT],O$10),"-"),"-")</f>
        <v>4.6296296296299833E-4</v>
      </c>
      <c r="P83" s="69">
        <f>IFERROR(IF(COUNTIFS(Matches[TIMEBIN],$B83,Matches[SITE IN],C$9,Matches[SITE OUT],O$10)&gt;0,AVERAGEIFS(Matches[JOURNEY TIME],Matches[TIMEBIN],$B83,Matches[SITE IN],C$9,Matches[SITE OUT],O$10),"-"),"-")</f>
        <v>4.6296296296299833E-4</v>
      </c>
      <c r="Q83" s="70">
        <f>IFERROR(IF(COUNTIFS(Matches[TIMEBIN],$B83,Matches[SITE IN],C$9,Matches[SITE OUT],O$10)&gt;0,_xlfn.MAXIFS(Matches[JOURNEY TIME],Matches[TIMEBIN],$B83,Matches[SITE IN],C$9,Matches[SITE OUT],O$10),"-"),"-")</f>
        <v>4.6296296296299833E-4</v>
      </c>
      <c r="R83" s="71">
        <f>IFERROR(IF(COUNTIFS(Matches[TIMEBIN],$B83,Matches[SITE IN],C$9,Matches[SITE OUT],R$10)&gt;0,_xlfn.MINIFS(Matches[JOURNEY TIME],Matches[TIMEBIN],$B83,Matches[SITE IN],C$9,Matches[SITE OUT],R$10),"-"),"-")</f>
        <v>1.1226851851859898E-3</v>
      </c>
      <c r="S83" s="69">
        <f>IFERROR(IF(COUNTIFS(Matches[TIMEBIN],$B83,Matches[SITE IN],C$9,Matches[SITE OUT],R$10)&gt;0,AVERAGEIFS(Matches[JOURNEY TIME],Matches[TIMEBIN],$B83,Matches[SITE IN],C$9,Matches[SITE OUT],R$10),"-"),"-")</f>
        <v>2.8202160493832804E-3</v>
      </c>
      <c r="T83" s="72">
        <f>IFERROR(IF(COUNTIFS(Matches[TIMEBIN],$B83,Matches[SITE IN],C$9,Matches[SITE OUT],R$10)&gt;0,_xlfn.MAXIFS(Matches[JOURNEY TIME],Matches[TIMEBIN],$B83,Matches[SITE IN],C$9,Matches[SITE OUT],R$10),"-"),"-")</f>
        <v>3.8078703703708916E-3</v>
      </c>
      <c r="U83" s="68" t="str">
        <f>IFERROR(IF(COUNTIFS(Matches[TIMEBIN],$B83,Matches[SITE IN],U$9,Matches[SITE OUT],U$10)&gt;0,_xlfn.MINIFS(Matches[JOURNEY TIME],Matches[TIMEBIN],$B83,Matches[SITE IN],U$9,Matches[SITE OUT],U$10),"-"),"-")</f>
        <v>-</v>
      </c>
      <c r="V83" s="69" t="str">
        <f>IFERROR(IF(COUNTIFS(Matches[TIMEBIN],$B83,Matches[SITE IN],U$9,Matches[SITE OUT],U$10)&gt;0,AVERAGEIFS(Matches[JOURNEY TIME],Matches[TIMEBIN],$B83,Matches[SITE IN],U$9,Matches[SITE OUT],U$10),"-"),"-")</f>
        <v>-</v>
      </c>
      <c r="W83" s="72" t="str">
        <f>IFERROR(IF(COUNTIFS(Matches[TIMEBIN],$B83,Matches[SITE IN],U$9,Matches[SITE OUT],U$10)&gt;0,_xlfn.MAXIFS(Matches[JOURNEY TIME],Matches[TIMEBIN],$B83,Matches[SITE IN],U$9,Matches[SITE OUT],U$10),"-"),"-")</f>
        <v>-</v>
      </c>
      <c r="X83" s="68" t="str">
        <f>IFERROR(IF(COUNTIFS(Matches[TIMEBIN],$B83,Matches[SITE IN],X$9,Matches[SITE OUT],X$10)&gt;0,_xlfn.MINIFS(Matches[JOURNEY TIME],Matches[TIMEBIN],$B83,Matches[SITE IN],X$9,Matches[SITE OUT],X$10),"-"),"-")</f>
        <v>-</v>
      </c>
      <c r="Y83" s="69" t="str">
        <f>IFERROR(IF(COUNTIFS(Matches[TIMEBIN],$B83,Matches[SITE IN],X$9,Matches[SITE OUT],X$10)&gt;0,AVERAGEIFS(Matches[JOURNEY TIME],Matches[TIMEBIN],$B83,Matches[SITE IN],X$9,Matches[SITE OUT],X$10),"-"),"-")</f>
        <v>-</v>
      </c>
      <c r="Z83" s="70" t="str">
        <f>IFERROR(IF(COUNTIFS(Matches[TIMEBIN],$B83,Matches[SITE IN],X$9,Matches[SITE OUT],X$10)&gt;0,_xlfn.MAXIFS(Matches[JOURNEY TIME],Matches[TIMEBIN],$B83,Matches[SITE IN],X$9,Matches[SITE OUT],X$10),"-"),"-")</f>
        <v>-</v>
      </c>
      <c r="AA83" s="71">
        <f>IFERROR(IF(COUNTIFS(Matches[TIMEBIN],$B83,Matches[SITE IN],X$9,Matches[SITE OUT],AA$10)&gt;0,_xlfn.MINIFS(Matches[JOURNEY TIME],Matches[TIMEBIN],$B83,Matches[SITE IN],X$9,Matches[SITE OUT],AA$10),"-"),"-")</f>
        <v>2.6851851851850128E-3</v>
      </c>
      <c r="AB83" s="69">
        <f>IFERROR(IF(COUNTIFS(Matches[TIMEBIN],$B83,Matches[SITE IN],X$9,Matches[SITE OUT],AA$10)&gt;0,AVERAGEIFS(Matches[JOURNEY TIME],Matches[TIMEBIN],$B83,Matches[SITE IN],X$9,Matches[SITE OUT],AA$10),"-"),"-")</f>
        <v>2.6851851851850128E-3</v>
      </c>
      <c r="AC83" s="70">
        <f>IFERROR(IF(COUNTIFS(Matches[TIMEBIN],$B83,Matches[SITE IN],X$9,Matches[SITE OUT],AA$10)&gt;0,_xlfn.MAXIFS(Matches[JOURNEY TIME],Matches[TIMEBIN],$B83,Matches[SITE IN],X$9,Matches[SITE OUT],AA$10),"-"),"-")</f>
        <v>2.6851851851850128E-3</v>
      </c>
      <c r="AD83" s="71">
        <f>IFERROR(IF(COUNTIFS(Matches[TIMEBIN],$B83,Matches[SITE IN],X$9,Matches[SITE OUT],AD$10)&gt;0,_xlfn.MINIFS(Matches[JOURNEY TIME],Matches[TIMEBIN],$B83,Matches[SITE IN],X$9,Matches[SITE OUT],AD$10),"-"),"-")</f>
        <v>1.2037037037040399E-3</v>
      </c>
      <c r="AE83" s="69">
        <f>IFERROR(IF(COUNTIFS(Matches[TIMEBIN],$B83,Matches[SITE IN],X$9,Matches[SITE OUT],AD$10)&gt;0,AVERAGEIFS(Matches[JOURNEY TIME],Matches[TIMEBIN],$B83,Matches[SITE IN],X$9,Matches[SITE OUT],AD$10),"-"),"-")</f>
        <v>1.2037037037040399E-3</v>
      </c>
      <c r="AF83" s="70">
        <f>IFERROR(IF(COUNTIFS(Matches[TIMEBIN],$B83,Matches[SITE IN],X$9,Matches[SITE OUT],AD$10)&gt;0,_xlfn.MAXIFS(Matches[JOURNEY TIME],Matches[TIMEBIN],$B83,Matches[SITE IN],X$9,Matches[SITE OUT],AD$10),"-"),"-")</f>
        <v>1.2037037037040399E-3</v>
      </c>
      <c r="AG83" s="71" t="str">
        <f>IFERROR(IF(COUNTIFS(Matches[TIMEBIN],$B83,Matches[SITE IN],X$9,Matches[SITE OUT],AG$10)&gt;0,_xlfn.MINIFS(Matches[JOURNEY TIME],Matches[TIMEBIN],$B83,Matches[SITE IN],X$9,Matches[SITE OUT],AG$10),"-"),"-")</f>
        <v>-</v>
      </c>
      <c r="AH83" s="69" t="str">
        <f>IFERROR(IF(COUNTIFS(Matches[TIMEBIN],$B83,Matches[SITE IN],X$9,Matches[SITE OUT],AG$10)&gt;0,AVERAGEIFS(Matches[JOURNEY TIME],Matches[TIMEBIN],$B83,Matches[SITE IN],X$9,Matches[SITE OUT],AG$10),"-"),"-")</f>
        <v>-</v>
      </c>
      <c r="AI83" s="70" t="str">
        <f>IFERROR(IF(COUNTIFS(Matches[TIMEBIN],$B83,Matches[SITE IN],X$9,Matches[SITE OUT],AG$10)&gt;0,_xlfn.MAXIFS(Matches[JOURNEY TIME],Matches[TIMEBIN],$B83,Matches[SITE IN],X$9,Matches[SITE OUT],AG$10),"-"),"-")</f>
        <v>-</v>
      </c>
      <c r="AJ83" s="69" t="str">
        <f>IFERROR(IF(COUNTIFS(Matches[TIMEBIN],$B83,Matches[SITE IN],X$9,Matches[SITE OUT],AJ$10)&gt;0,_xlfn.MINIFS(Matches[JOURNEY TIME],Matches[TIMEBIN],$B83,Matches[SITE IN],X$9,Matches[SITE OUT],AJ$10),"-"),"-")</f>
        <v>-</v>
      </c>
      <c r="AK83" s="69" t="str">
        <f>IFERROR(IF(COUNTIFS(Matches[TIMEBIN],$B83,Matches[SITE IN],X$9,Matches[SITE OUT],AJ$10)&gt;0,AVERAGEIFS(Matches[JOURNEY TIME],Matches[TIMEBIN],$B83,Matches[SITE IN],X$9,Matches[SITE OUT],AJ$10),"-"),"-")</f>
        <v>-</v>
      </c>
      <c r="AL83" s="72" t="str">
        <f>IFERROR(IF(COUNTIFS(Matches[TIMEBIN],$B83,Matches[SITE IN],X$9,Matches[SITE OUT],AJ$10)&gt;0,_xlfn.MAXIFS(Matches[JOURNEY TIME],Matches[TIMEBIN],$B83,Matches[SITE IN],X$9,Matches[SITE OUT],AJ$10),"-"),"-")</f>
        <v>-</v>
      </c>
      <c r="AM83" s="68">
        <f>IFERROR(IF(COUNTIFS(Matches[TIMEBIN],$B83,Matches[SITE IN],AM$9,Matches[SITE OUT],AM$10)&gt;0,_xlfn.MINIFS(Matches[JOURNEY TIME],Matches[TIMEBIN],$B83,Matches[SITE IN],AM$9,Matches[SITE OUT],AM$10),"-"),"-")</f>
        <v>1.9791666666670871E-3</v>
      </c>
      <c r="AN83" s="69">
        <f>IFERROR(IF(COUNTIFS(Matches[TIMEBIN],$B83,Matches[SITE IN],AM$9,Matches[SITE OUT],AM$10)&gt;0,AVERAGEIFS(Matches[JOURNEY TIME],Matches[TIMEBIN],$B83,Matches[SITE IN],AM$9,Matches[SITE OUT],AM$10),"-"),"-")</f>
        <v>1.9791666666670871E-3</v>
      </c>
      <c r="AO83" s="70">
        <f>IFERROR(IF(COUNTIFS(Matches[TIMEBIN],$B83,Matches[SITE IN],AM$9,Matches[SITE OUT],AM$10)&gt;0,_xlfn.MAXIFS(Matches[JOURNEY TIME],Matches[TIMEBIN],$B83,Matches[SITE IN],AM$9,Matches[SITE OUT],AM$10),"-"),"-")</f>
        <v>1.9791666666670871E-3</v>
      </c>
      <c r="AP83" s="71">
        <f>IFERROR(IF(COUNTIFS(Matches[TIMEBIN],$B83,Matches[SITE IN],AM$9,Matches[SITE OUT],AP$10)&gt;0,_xlfn.MINIFS(Matches[JOURNEY TIME],Matches[TIMEBIN],$B83,Matches[SITE IN],AM$9,Matches[SITE OUT],AP$10),"-"),"-")</f>
        <v>2.6620370370400437E-4</v>
      </c>
      <c r="AQ83" s="69">
        <f>IFERROR(IF(COUNTIFS(Matches[TIMEBIN],$B83,Matches[SITE IN],AM$9,Matches[SITE OUT],AP$10)&gt;0,AVERAGEIFS(Matches[JOURNEY TIME],Matches[TIMEBIN],$B83,Matches[SITE IN],AM$9,Matches[SITE OUT],AP$10),"-"),"-")</f>
        <v>1.9039351851855013E-3</v>
      </c>
      <c r="AR83" s="70">
        <f>IFERROR(IF(COUNTIFS(Matches[TIMEBIN],$B83,Matches[SITE IN],AM$9,Matches[SITE OUT],AP$10)&gt;0,_xlfn.MAXIFS(Matches[JOURNEY TIME],Matches[TIMEBIN],$B83,Matches[SITE IN],AM$9,Matches[SITE OUT],AP$10),"-"),"-")</f>
        <v>3.5416666666669983E-3</v>
      </c>
      <c r="AS83" s="71">
        <f>IFERROR(IF(COUNTIFS(Matches[TIMEBIN],$B83,Matches[SITE IN],AM$9,Matches[SITE OUT],AS$10)&gt;0,_xlfn.MINIFS(Matches[JOURNEY TIME],Matches[TIMEBIN],$B83,Matches[SITE IN],AM$9,Matches[SITE OUT],AS$10),"-"),"-")</f>
        <v>8.3333333333290849E-4</v>
      </c>
      <c r="AT83" s="69">
        <f>IFERROR(IF(COUNTIFS(Matches[TIMEBIN],$B83,Matches[SITE IN],AM$9,Matches[SITE OUT],AS$10)&gt;0,AVERAGEIFS(Matches[JOURNEY TIME],Matches[TIMEBIN],$B83,Matches[SITE IN],AM$9,Matches[SITE OUT],AS$10),"-"),"-")</f>
        <v>8.3333333333290849E-4</v>
      </c>
      <c r="AU83" s="70">
        <f>IFERROR(IF(COUNTIFS(Matches[TIMEBIN],$B83,Matches[SITE IN],AM$9,Matches[SITE OUT],AS$10)&gt;0,_xlfn.MAXIFS(Matches[JOURNEY TIME],Matches[TIMEBIN],$B83,Matches[SITE IN],AM$9,Matches[SITE OUT],AS$10),"-"),"-")</f>
        <v>8.3333333333290849E-4</v>
      </c>
      <c r="AV83" s="71" t="str">
        <f>IFERROR(IF(COUNTIFS(Matches[TIMEBIN],$B83,Matches[SITE IN],AM$9,Matches[SITE OUT],AV$10)&gt;0,_xlfn.MINIFS(Matches[JOURNEY TIME],Matches[TIMEBIN],$B83,Matches[SITE IN],AM$9,Matches[SITE OUT],AV$10),"-"),"-")</f>
        <v>-</v>
      </c>
      <c r="AW83" s="69" t="str">
        <f>IFERROR(IF(COUNTIFS(Matches[TIMEBIN],$B83,Matches[SITE IN],AM$9,Matches[SITE OUT],AV$10)&gt;0,AVERAGEIFS(Matches[JOURNEY TIME],Matches[TIMEBIN],$B83,Matches[SITE IN],AM$9,Matches[SITE OUT],AV$10),"-"),"-")</f>
        <v>-</v>
      </c>
      <c r="AX83" s="70" t="str">
        <f>IFERROR(IF(COUNTIFS(Matches[TIMEBIN],$B83,Matches[SITE IN],AM$9,Matches[SITE OUT],AV$10)&gt;0,_xlfn.MAXIFS(Matches[JOURNEY TIME],Matches[TIMEBIN],$B83,Matches[SITE IN],AM$9,Matches[SITE OUT],AV$10),"-"),"-")</f>
        <v>-</v>
      </c>
      <c r="AY83" s="69">
        <f>IFERROR(IF(COUNTIFS(Matches[TIMEBIN],$B83,Matches[SITE IN],AM$9,Matches[SITE OUT],AY$10)&gt;0,_xlfn.MINIFS(Matches[JOURNEY TIME],Matches[TIMEBIN],$B83,Matches[SITE IN],AM$9,Matches[SITE OUT],AY$10),"-"),"-")</f>
        <v>4.3981481481492057E-4</v>
      </c>
      <c r="AZ83" s="69">
        <f>IFERROR(IF(COUNTIFS(Matches[TIMEBIN],$B83,Matches[SITE IN],AM$9,Matches[SITE OUT],AY$10)&gt;0,AVERAGEIFS(Matches[JOURNEY TIME],Matches[TIMEBIN],$B83,Matches[SITE IN],AM$9,Matches[SITE OUT],AY$10),"-"),"-")</f>
        <v>4.3981481481492057E-4</v>
      </c>
      <c r="BA83" s="72">
        <f>IFERROR(IF(COUNTIFS(Matches[TIMEBIN],$B83,Matches[SITE IN],AM$9,Matches[SITE OUT],AY$10)&gt;0,_xlfn.MAXIFS(Matches[JOURNEY TIME],Matches[TIMEBIN],$B83,Matches[SITE IN],AM$9,Matches[SITE OUT],AY$10),"-"),"-")</f>
        <v>4.3981481481492057E-4</v>
      </c>
      <c r="BB83" s="68">
        <f>IFERROR(IF(COUNTIFS(Matches[TIMEBIN],$B83,Matches[SITE IN],BB$9,Matches[SITE OUT],BB$10)&gt;0,_xlfn.MINIFS(Matches[JOURNEY TIME],Matches[TIMEBIN],$B83,Matches[SITE IN],BB$9,Matches[SITE OUT],BB$10),"-"),"-")</f>
        <v>1.3425925925920623E-3</v>
      </c>
      <c r="BC83" s="69">
        <f>IFERROR(IF(COUNTIFS(Matches[TIMEBIN],$B83,Matches[SITE IN],BB$9,Matches[SITE OUT],BB$10)&gt;0,AVERAGEIFS(Matches[JOURNEY TIME],Matches[TIMEBIN],$B83,Matches[SITE IN],BB$9,Matches[SITE OUT],BB$10),"-"),"-")</f>
        <v>1.3425925925920623E-3</v>
      </c>
      <c r="BD83" s="70">
        <f>IFERROR(IF(COUNTIFS(Matches[TIMEBIN],$B83,Matches[SITE IN],BB$9,Matches[SITE OUT],BB$10)&gt;0,_xlfn.MAXIFS(Matches[JOURNEY TIME],Matches[TIMEBIN],$B83,Matches[SITE IN],BB$9,Matches[SITE OUT],BB$10),"-"),"-")</f>
        <v>1.3425925925920623E-3</v>
      </c>
      <c r="BE83" s="71" t="str">
        <f>IFERROR(IF(COUNTIFS(Matches[TIMEBIN],$B83,Matches[SITE IN],BB$9,Matches[SITE OUT],BE$10)&gt;0,_xlfn.MINIFS(Matches[JOURNEY TIME],Matches[TIMEBIN],$B83,Matches[SITE IN],BB$9,Matches[SITE OUT],BE$10),"-"),"-")</f>
        <v>-</v>
      </c>
      <c r="BF83" s="69" t="str">
        <f>IFERROR(IF(COUNTIFS(Matches[TIMEBIN],$B83,Matches[SITE IN],BB$9,Matches[SITE OUT],BE$10)&gt;0,AVERAGEIFS(Matches[JOURNEY TIME],Matches[TIMEBIN],$B83,Matches[SITE IN],BB$9,Matches[SITE OUT],BE$10),"-"),"-")</f>
        <v>-</v>
      </c>
      <c r="BG83" s="70" t="str">
        <f>IFERROR(IF(COUNTIFS(Matches[TIMEBIN],$B83,Matches[SITE IN],BB$9,Matches[SITE OUT],BE$10)&gt;0,_xlfn.MAXIFS(Matches[JOURNEY TIME],Matches[TIMEBIN],$B83,Matches[SITE IN],BB$9,Matches[SITE OUT],BE$10),"-"),"-")</f>
        <v>-</v>
      </c>
      <c r="BH83" s="71" t="str">
        <f>IFERROR(IF(COUNTIFS(Matches[TIMEBIN],$B83,Matches[SITE IN],BB$9,Matches[SITE OUT],BH$10)&gt;0,_xlfn.MINIFS(Matches[JOURNEY TIME],Matches[TIMEBIN],$B83,Matches[SITE IN],BB$9,Matches[SITE OUT],BH$10),"-"),"-")</f>
        <v>-</v>
      </c>
      <c r="BI83" s="69" t="str">
        <f>IFERROR(IF(COUNTIFS(Matches[TIMEBIN],$B83,Matches[SITE IN],BB$9,Matches[SITE OUT],BH$10)&gt;0,AVERAGEIFS(Matches[JOURNEY TIME],Matches[TIMEBIN],$B83,Matches[SITE IN],BB$9,Matches[SITE OUT],BH$10),"-"),"-")</f>
        <v>-</v>
      </c>
      <c r="BJ83" s="70" t="str">
        <f>IFERROR(IF(COUNTIFS(Matches[TIMEBIN],$B83,Matches[SITE IN],BB$9,Matches[SITE OUT],BH$10)&gt;0,_xlfn.MAXIFS(Matches[JOURNEY TIME],Matches[TIMEBIN],$B83,Matches[SITE IN],BB$9,Matches[SITE OUT],BH$10),"-"),"-")</f>
        <v>-</v>
      </c>
      <c r="BK83" s="71">
        <f>IFERROR(IF(COUNTIFS(Matches[TIMEBIN],$B83,Matches[SITE IN],BB$9,Matches[SITE OUT],BK$10)&gt;0,_xlfn.MINIFS(Matches[JOURNEY TIME],Matches[TIMEBIN],$B83,Matches[SITE IN],BB$9,Matches[SITE OUT],BK$10),"-"),"-")</f>
        <v>9.2592592592977141E-5</v>
      </c>
      <c r="BL83" s="69">
        <f>IFERROR(IF(COUNTIFS(Matches[TIMEBIN],$B83,Matches[SITE IN],BB$9,Matches[SITE OUT],BK$10)&gt;0,AVERAGEIFS(Matches[JOURNEY TIME],Matches[TIMEBIN],$B83,Matches[SITE IN],BB$9,Matches[SITE OUT],BK$10),"-"),"-")</f>
        <v>9.2592592592977141E-5</v>
      </c>
      <c r="BM83" s="70">
        <f>IFERROR(IF(COUNTIFS(Matches[TIMEBIN],$B83,Matches[SITE IN],BB$9,Matches[SITE OUT],BK$10)&gt;0,_xlfn.MAXIFS(Matches[JOURNEY TIME],Matches[TIMEBIN],$B83,Matches[SITE IN],BB$9,Matches[SITE OUT],BK$10),"-"),"-")</f>
        <v>9.2592592592977141E-5</v>
      </c>
      <c r="BN83" s="69" t="str">
        <f>IFERROR(IF(COUNTIFS(Matches[TIMEBIN],$B83,Matches[SITE IN],BB$9,Matches[SITE OUT],BN$10)&gt;0,_xlfn.MINIFS(Matches[JOURNEY TIME],Matches[TIMEBIN],$B83,Matches[SITE IN],BB$9,Matches[SITE OUT],BN$10),"-"),"-")</f>
        <v>-</v>
      </c>
      <c r="BO83" s="69" t="str">
        <f>IFERROR(IF(COUNTIFS(Matches[TIMEBIN],$B83,Matches[SITE IN],BB$9,Matches[SITE OUT],BN$10)&gt;0,AVERAGEIFS(Matches[JOURNEY TIME],Matches[TIMEBIN],$B83,Matches[SITE IN],BB$9,Matches[SITE OUT],BN$10),"-"),"-")</f>
        <v>-</v>
      </c>
      <c r="BP83" s="73" t="str">
        <f>IFERROR(IF(COUNTIFS(Matches[TIMEBIN],$B83,Matches[SITE IN],BB$9,Matches[SITE OUT],BN$10)&gt;0,_xlfn.MAXIFS(Matches[JOURNEY TIME],Matches[TIMEBIN],$B83,Matches[SITE IN],BB$9,Matches[SITE OUT],BN$10),"-"),"-")</f>
        <v>-</v>
      </c>
    </row>
    <row r="84" spans="2:68" ht="15.75" thickBot="1">
      <c r="B84" s="134" t="s">
        <v>84</v>
      </c>
      <c r="C84" s="74">
        <f>IFERROR(IF(COUNTIFS(Matches[SITE IN],C$9,Matches[SITE OUT],C$10)&gt;0,_xlfn.MINIFS(Matches[JOURNEY TIME],Matches[SITE IN],C$9,Matches[SITE OUT],C$10),"-"),"-")</f>
        <v>3.4722222222005605E-5</v>
      </c>
      <c r="D84" s="75">
        <f>IFERROR(IF(COUNTIFS(Matches[SITE IN],C$9,Matches[SITE OUT],C$10)&gt;0,AVERAGEIFS(Matches[JOURNEY TIME],Matches[SITE IN],C$9,Matches[SITE OUT],C$10),"-"),"-")</f>
        <v>2.4946079383579404E-2</v>
      </c>
      <c r="E84" s="76">
        <f>IFERROR(IF(COUNTIFS(Matches[SITE IN],C$9,Matches[SITE OUT],C$10)&gt;0,_xlfn.MAXIFS(Matches[JOURNEY TIME],Matches[SITE IN],C$9,Matches[SITE OUT],C$10),"-"),"-")</f>
        <v>0.650590277777778</v>
      </c>
      <c r="F84" s="77">
        <f>IFERROR(IF(COUNTIFS(Matches[SITE IN],C$9,Matches[SITE OUT],F$10)&gt;0,_xlfn.MINIFS(Matches[JOURNEY TIME],Matches[SITE IN],C$9,Matches[SITE OUT],F$10),"-"),"-")</f>
        <v>1.2731481481498275E-4</v>
      </c>
      <c r="G84" s="75">
        <f>IFERROR(IF(COUNTIFS(Matches[SITE IN],C$9,Matches[SITE OUT],F$10)&gt;0,AVERAGEIFS(Matches[JOURNEY TIME],Matches[SITE IN],C$9,Matches[SITE OUT],F$10),"-"),"-")</f>
        <v>1.5831779696363023E-2</v>
      </c>
      <c r="H84" s="76">
        <f>IFERROR(IF(COUNTIFS(Matches[SITE IN],C$9,Matches[SITE OUT],F$10)&gt;0,_xlfn.MAXIFS(Matches[JOURNEY TIME],Matches[SITE IN],C$9,Matches[SITE OUT],F$10),"-"),"-")</f>
        <v>0.55077546296296298</v>
      </c>
      <c r="I84" s="77">
        <f>IFERROR(IF(COUNTIFS(Matches[SITE IN],C$9,Matches[SITE OUT],I$10)&gt;0,_xlfn.MINIFS(Matches[JOURNEY TIME],Matches[SITE IN],C$9,Matches[SITE OUT],I$10),"-"),"-")</f>
        <v>1.041666666666996E-3</v>
      </c>
      <c r="J84" s="75">
        <f>IFERROR(IF(COUNTIFS(Matches[SITE IN],C$9,Matches[SITE OUT],I$10)&gt;0,AVERAGEIFS(Matches[JOURNEY TIME],Matches[SITE IN],C$9,Matches[SITE OUT],I$10),"-"),"-")</f>
        <v>1.041666666666996E-3</v>
      </c>
      <c r="K84" s="76">
        <f>IFERROR(IF(COUNTIFS(Matches[SITE IN],C$9,Matches[SITE OUT],I$10)&gt;0,_xlfn.MAXIFS(Matches[JOURNEY TIME],Matches[SITE IN],C$9,Matches[SITE OUT],I$10),"-"),"-")</f>
        <v>1.041666666666996E-3</v>
      </c>
      <c r="L84" s="77">
        <f>IFERROR(IF(COUNTIFS(Matches[SITE IN],C$9,Matches[SITE OUT],L$10)&gt;0,_xlfn.MINIFS(Matches[JOURNEY TIME],Matches[SITE IN],C$9,Matches[SITE OUT],L$10),"-"),"-")</f>
        <v>1.2731481481498275E-4</v>
      </c>
      <c r="M84" s="75">
        <f>IFERROR(IF(COUNTIFS(Matches[SITE IN],C$9,Matches[SITE OUT],L$10)&gt;0,AVERAGEIFS(Matches[JOURNEY TIME],Matches[SITE IN],C$9,Matches[SITE OUT],L$10),"-"),"-")</f>
        <v>5.0191775521980883E-2</v>
      </c>
      <c r="N84" s="76">
        <f>IFERROR(IF(COUNTIFS(Matches[SITE IN],C$9,Matches[SITE OUT],L$10)&gt;0,_xlfn.MAXIFS(Matches[JOURNEY TIME],Matches[SITE IN],C$9,Matches[SITE OUT],L$10),"-"),"-")</f>
        <v>0.67662037037037104</v>
      </c>
      <c r="O84" s="77">
        <f>IFERROR(IF(COUNTIFS(Matches[SITE IN],C$9,Matches[SITE OUT],O$10)&gt;0,_xlfn.MINIFS(Matches[JOURNEY TIME],Matches[SITE IN],C$9,Matches[SITE OUT],O$10),"-"),"-")</f>
        <v>1.3888888888902162E-4</v>
      </c>
      <c r="P84" s="75">
        <f>IFERROR(IF(COUNTIFS(Matches[SITE IN],C$9,Matches[SITE OUT],O$10)&gt;0,AVERAGEIFS(Matches[JOURNEY TIME],Matches[SITE IN],C$9,Matches[SITE OUT],O$10),"-"),"-")</f>
        <v>2.3120458975722128E-2</v>
      </c>
      <c r="Q84" s="76">
        <f>IFERROR(IF(COUNTIFS(Matches[SITE IN],C$9,Matches[SITE OUT],O$10)&gt;0,_xlfn.MAXIFS(Matches[JOURNEY TIME],Matches[SITE IN],C$9,Matches[SITE OUT],O$10),"-"),"-")</f>
        <v>0.41898148148148096</v>
      </c>
      <c r="R84" s="77">
        <f>IFERROR(IF(COUNTIFS(Matches[SITE IN],C$9,Matches[SITE OUT],R$10)&gt;0,_xlfn.MINIFS(Matches[JOURNEY TIME],Matches[SITE IN],C$9,Matches[SITE OUT],R$10),"-"),"-")</f>
        <v>1.7361111111091621E-4</v>
      </c>
      <c r="S84" s="75">
        <f>IFERROR(IF(COUNTIFS(Matches[SITE IN],C$9,Matches[SITE OUT],R$10)&gt;0,AVERAGEIFS(Matches[JOURNEY TIME],Matches[SITE IN],C$9,Matches[SITE OUT],R$10),"-"),"-")</f>
        <v>1.5082099833397403E-2</v>
      </c>
      <c r="T84" s="78">
        <f>IFERROR(IF(COUNTIFS(Matches[SITE IN],C$9,Matches[SITE OUT],R$10)&gt;0,_xlfn.MAXIFS(Matches[JOURNEY TIME],Matches[SITE IN],C$9,Matches[SITE OUT],R$10),"-"),"-")</f>
        <v>0.25552083333333298</v>
      </c>
      <c r="U84" s="74">
        <f>IFERROR(IF(COUNTIFS(Matches[SITE IN],U$9,Matches[SITE OUT],U$10)&gt;0,_xlfn.MINIFS(Matches[JOURNEY TIME],Matches[SITE IN],U$9,Matches[SITE OUT],U$10),"-"),"-")</f>
        <v>9.8379629629596899E-4</v>
      </c>
      <c r="V84" s="75">
        <f>IFERROR(IF(COUNTIFS(Matches[SITE IN],U$9,Matches[SITE OUT],U$10)&gt;0,AVERAGEIFS(Matches[JOURNEY TIME],Matches[SITE IN],U$9,Matches[SITE OUT],U$10),"-"),"-")</f>
        <v>9.8379629629596899E-4</v>
      </c>
      <c r="W84" s="78">
        <f>IFERROR(IF(COUNTIFS(Matches[SITE IN],U$9,Matches[SITE OUT],U$10)&gt;0,_xlfn.MAXIFS(Matches[JOURNEY TIME],Matches[SITE IN],U$9,Matches[SITE OUT],U$10),"-"),"-")</f>
        <v>9.8379629629596899E-4</v>
      </c>
      <c r="X84" s="74">
        <f>IFERROR(IF(COUNTIFS(Matches[SITE IN],X$9,Matches[SITE OUT],X$10)&gt;0,_xlfn.MINIFS(Matches[JOURNEY TIME],Matches[SITE IN],X$9,Matches[SITE OUT],X$10),"-"),"-")</f>
        <v>7.986111111110139E-4</v>
      </c>
      <c r="Y84" s="75">
        <f>IFERROR(IF(COUNTIFS(Matches[SITE IN],X$9,Matches[SITE OUT],X$10)&gt;0,AVERAGEIFS(Matches[JOURNEY TIME],Matches[SITE IN],X$9,Matches[SITE OUT],X$10),"-"),"-")</f>
        <v>2.1022619568387274E-2</v>
      </c>
      <c r="Z84" s="76">
        <f>IFERROR(IF(COUNTIFS(Matches[SITE IN],X$9,Matches[SITE OUT],X$10)&gt;0,_xlfn.MAXIFS(Matches[JOURNEY TIME],Matches[SITE IN],X$9,Matches[SITE OUT],X$10),"-"),"-")</f>
        <v>0.353252314814815</v>
      </c>
      <c r="AA84" s="77">
        <f>IFERROR(IF(COUNTIFS(Matches[SITE IN],X$9,Matches[SITE OUT],AA$10)&gt;0,_xlfn.MINIFS(Matches[JOURNEY TIME],Matches[SITE IN],X$9,Matches[SITE OUT],AA$10),"-"),"-")</f>
        <v>3.7037037037002118E-4</v>
      </c>
      <c r="AB84" s="75">
        <f>IFERROR(IF(COUNTIFS(Matches[SITE IN],X$9,Matches[SITE OUT],AA$10)&gt;0,AVERAGEIFS(Matches[JOURNEY TIME],Matches[SITE IN],X$9,Matches[SITE OUT],AA$10),"-"),"-")</f>
        <v>1.5230850168350171E-2</v>
      </c>
      <c r="AC84" s="76">
        <f>IFERROR(IF(COUNTIFS(Matches[SITE IN],X$9,Matches[SITE OUT],AA$10)&gt;0,_xlfn.MAXIFS(Matches[JOURNEY TIME],Matches[SITE IN],X$9,Matches[SITE OUT],AA$10),"-"),"-")</f>
        <v>0.18767361111111103</v>
      </c>
      <c r="AD84" s="77">
        <f>IFERROR(IF(COUNTIFS(Matches[SITE IN],X$9,Matches[SITE OUT],AD$10)&gt;0,_xlfn.MINIFS(Matches[JOURNEY TIME],Matches[SITE IN],X$9,Matches[SITE OUT],AD$10),"-"),"-")</f>
        <v>2.5462962962896629E-4</v>
      </c>
      <c r="AE84" s="75">
        <f>IFERROR(IF(COUNTIFS(Matches[SITE IN],X$9,Matches[SITE OUT],AD$10)&gt;0,AVERAGEIFS(Matches[JOURNEY TIME],Matches[SITE IN],X$9,Matches[SITE OUT],AD$10),"-"),"-")</f>
        <v>7.7600256506506551E-2</v>
      </c>
      <c r="AF84" s="76">
        <f>IFERROR(IF(COUNTIFS(Matches[SITE IN],X$9,Matches[SITE OUT],AD$10)&gt;0,_xlfn.MAXIFS(Matches[JOURNEY TIME],Matches[SITE IN],X$9,Matches[SITE OUT],AD$10),"-"),"-")</f>
        <v>0.60024305555555602</v>
      </c>
      <c r="AG84" s="77">
        <f>IFERROR(IF(COUNTIFS(Matches[SITE IN],X$9,Matches[SITE OUT],AG$10)&gt;0,_xlfn.MINIFS(Matches[JOURNEY TIME],Matches[SITE IN],X$9,Matches[SITE OUT],AG$10),"-"),"-")</f>
        <v>4.1666666666706487E-4</v>
      </c>
      <c r="AH84" s="75">
        <f>IFERROR(IF(COUNTIFS(Matches[SITE IN],X$9,Matches[SITE OUT],AG$10)&gt;0,AVERAGEIFS(Matches[JOURNEY TIME],Matches[SITE IN],X$9,Matches[SITE OUT],AG$10),"-"),"-")</f>
        <v>6.7050094966761745E-2</v>
      </c>
      <c r="AI84" s="76">
        <f>IFERROR(IF(COUNTIFS(Matches[SITE IN],X$9,Matches[SITE OUT],AG$10)&gt;0,_xlfn.MAXIFS(Matches[JOURNEY TIME],Matches[SITE IN],X$9,Matches[SITE OUT],AG$10),"-"),"-")</f>
        <v>0.56693287037037099</v>
      </c>
      <c r="AJ84" s="75">
        <f>IFERROR(IF(COUNTIFS(Matches[SITE IN],X$9,Matches[SITE OUT],AJ$10)&gt;0,_xlfn.MINIFS(Matches[JOURNEY TIME],Matches[SITE IN],X$9,Matches[SITE OUT],AJ$10),"-"),"-")</f>
        <v>5.9027777777798107E-4</v>
      </c>
      <c r="AK84" s="75">
        <f>IFERROR(IF(COUNTIFS(Matches[SITE IN],X$9,Matches[SITE OUT],AJ$10)&gt;0,AVERAGEIFS(Matches[JOURNEY TIME],Matches[SITE IN],X$9,Matches[SITE OUT],AJ$10),"-"),"-")</f>
        <v>2.7307816537467663E-2</v>
      </c>
      <c r="AL84" s="78">
        <f>IFERROR(IF(COUNTIFS(Matches[SITE IN],X$9,Matches[SITE OUT],AJ$10)&gt;0,_xlfn.MAXIFS(Matches[JOURNEY TIME],Matches[SITE IN],X$9,Matches[SITE OUT],AJ$10),"-"),"-")</f>
        <v>0.24486111111111103</v>
      </c>
      <c r="AM84" s="74">
        <f>IFERROR(IF(COUNTIFS(Matches[SITE IN],AM$9,Matches[SITE OUT],AM$10)&gt;0,_xlfn.MINIFS(Matches[JOURNEY TIME],Matches[SITE IN],AM$9,Matches[SITE OUT],AM$10),"-"),"-")</f>
        <v>6.2500000000004219E-4</v>
      </c>
      <c r="AN84" s="75">
        <f>IFERROR(IF(COUNTIFS(Matches[SITE IN],AM$9,Matches[SITE OUT],AM$10)&gt;0,AVERAGEIFS(Matches[JOURNEY TIME],Matches[SITE IN],AM$9,Matches[SITE OUT],AM$10),"-"),"-")</f>
        <v>3.3067853009259213E-2</v>
      </c>
      <c r="AO84" s="76">
        <f>IFERROR(IF(COUNTIFS(Matches[SITE IN],AM$9,Matches[SITE OUT],AM$10)&gt;0,_xlfn.MAXIFS(Matches[JOURNEY TIME],Matches[SITE IN],AM$9,Matches[SITE OUT],AM$10),"-"),"-")</f>
        <v>0.423877314814815</v>
      </c>
      <c r="AP84" s="77">
        <f>IFERROR(IF(COUNTIFS(Matches[SITE IN],AM$9,Matches[SITE OUT],AP$10)&gt;0,_xlfn.MINIFS(Matches[JOURNEY TIME],Matches[SITE IN],AM$9,Matches[SITE OUT],AP$10),"-"),"-")</f>
        <v>2.6620370370400437E-4</v>
      </c>
      <c r="AQ84" s="75">
        <f>IFERROR(IF(COUNTIFS(Matches[SITE IN],AM$9,Matches[SITE OUT],AP$10)&gt;0,AVERAGEIFS(Matches[JOURNEY TIME],Matches[SITE IN],AM$9,Matches[SITE OUT],AP$10),"-"),"-")</f>
        <v>3.1467455273069669E-2</v>
      </c>
      <c r="AR84" s="76">
        <f>IFERROR(IF(COUNTIFS(Matches[SITE IN],AM$9,Matches[SITE OUT],AP$10)&gt;0,_xlfn.MAXIFS(Matches[JOURNEY TIME],Matches[SITE IN],AM$9,Matches[SITE OUT],AP$10),"-"),"-")</f>
        <v>0.49907407407407395</v>
      </c>
      <c r="AS84" s="77">
        <f>IFERROR(IF(COUNTIFS(Matches[SITE IN],AM$9,Matches[SITE OUT],AS$10)&gt;0,_xlfn.MINIFS(Matches[JOURNEY TIME],Matches[SITE IN],AM$9,Matches[SITE OUT],AS$10),"-"),"-")</f>
        <v>3.7037037037002118E-4</v>
      </c>
      <c r="AT84" s="75">
        <f>IFERROR(IF(COUNTIFS(Matches[SITE IN],AM$9,Matches[SITE OUT],AS$10)&gt;0,AVERAGEIFS(Matches[JOURNEY TIME],Matches[SITE IN],AM$9,Matches[SITE OUT],AS$10),"-"),"-")</f>
        <v>8.7015934307151974E-2</v>
      </c>
      <c r="AU84" s="76">
        <f>IFERROR(IF(COUNTIFS(Matches[SITE IN],AM$9,Matches[SITE OUT],AS$10)&gt;0,_xlfn.MAXIFS(Matches[JOURNEY TIME],Matches[SITE IN],AM$9,Matches[SITE OUT],AS$10),"-"),"-")</f>
        <v>0.530752314814815</v>
      </c>
      <c r="AV84" s="77">
        <f>IFERROR(IF(COUNTIFS(Matches[SITE IN],AM$9,Matches[SITE OUT],AV$10)&gt;0,_xlfn.MINIFS(Matches[JOURNEY TIME],Matches[SITE IN],AM$9,Matches[SITE OUT],AV$10),"-"),"-")</f>
        <v>1.8518518518595428E-4</v>
      </c>
      <c r="AW84" s="75">
        <f>IFERROR(IF(COUNTIFS(Matches[SITE IN],AM$9,Matches[SITE OUT],AV$10)&gt;0,AVERAGEIFS(Matches[JOURNEY TIME],Matches[SITE IN],AM$9,Matches[SITE OUT],AV$10),"-"),"-")</f>
        <v>9.993746266427718E-2</v>
      </c>
      <c r="AX84" s="76">
        <f>IFERROR(IF(COUNTIFS(Matches[SITE IN],AM$9,Matches[SITE OUT],AV$10)&gt;0,_xlfn.MAXIFS(Matches[JOURNEY TIME],Matches[SITE IN],AM$9,Matches[SITE OUT],AV$10),"-"),"-")</f>
        <v>0.57000000000000006</v>
      </c>
      <c r="AY84" s="75">
        <f>IFERROR(IF(COUNTIFS(Matches[SITE IN],AM$9,Matches[SITE OUT],AY$10)&gt;0,_xlfn.MINIFS(Matches[JOURNEY TIME],Matches[SITE IN],AM$9,Matches[SITE OUT],AY$10),"-"),"-")</f>
        <v>2.3148148148199876E-4</v>
      </c>
      <c r="AZ84" s="75">
        <f>IFERROR(IF(COUNTIFS(Matches[SITE IN],AM$9,Matches[SITE OUT],AY$10)&gt;0,AVERAGEIFS(Matches[JOURNEY TIME],Matches[SITE IN],AM$9,Matches[SITE OUT],AY$10),"-"),"-")</f>
        <v>4.051897653000594E-2</v>
      </c>
      <c r="BA84" s="78">
        <f>IFERROR(IF(COUNTIFS(Matches[SITE IN],AM$9,Matches[SITE OUT],AY$10)&gt;0,_xlfn.MAXIFS(Matches[JOURNEY TIME],Matches[SITE IN],AM$9,Matches[SITE OUT],AY$10),"-"),"-")</f>
        <v>0.458090277777778</v>
      </c>
      <c r="BB84" s="74">
        <f>IFERROR(IF(COUNTIFS(Matches[SITE IN],BB$9,Matches[SITE OUT],BB$10)&gt;0,_xlfn.MINIFS(Matches[JOURNEY TIME],Matches[SITE IN],BB$9,Matches[SITE OUT],BB$10),"-"),"-")</f>
        <v>1.2731481481498275E-4</v>
      </c>
      <c r="BC84" s="75">
        <f>IFERROR(IF(COUNTIFS(Matches[SITE IN],BB$9,Matches[SITE OUT],BB$10)&gt;0,AVERAGEIFS(Matches[JOURNEY TIME],Matches[SITE IN],BB$9,Matches[SITE OUT],BB$10),"-"),"-")</f>
        <v>1.109680526800089E-2</v>
      </c>
      <c r="BD84" s="76">
        <f>IFERROR(IF(COUNTIFS(Matches[SITE IN],BB$9,Matches[SITE OUT],BB$10)&gt;0,_xlfn.MAXIFS(Matches[JOURNEY TIME],Matches[SITE IN],BB$9,Matches[SITE OUT],BB$10),"-"),"-")</f>
        <v>0.33210648148148203</v>
      </c>
      <c r="BE84" s="77">
        <f>IFERROR(IF(COUNTIFS(Matches[SITE IN],BB$9,Matches[SITE OUT],BE$10)&gt;0,_xlfn.MINIFS(Matches[JOURNEY TIME],Matches[SITE IN],BB$9,Matches[SITE OUT],BE$10),"-"),"-")</f>
        <v>1.5046296296294948E-4</v>
      </c>
      <c r="BF84" s="75">
        <f>IFERROR(IF(COUNTIFS(Matches[SITE IN],BB$9,Matches[SITE OUT],BE$10)&gt;0,AVERAGEIFS(Matches[JOURNEY TIME],Matches[SITE IN],BB$9,Matches[SITE OUT],BE$10),"-"),"-")</f>
        <v>2.0092129629629609E-2</v>
      </c>
      <c r="BG84" s="76">
        <f>IFERROR(IF(COUNTIFS(Matches[SITE IN],BB$9,Matches[SITE OUT],BE$10)&gt;0,_xlfn.MAXIFS(Matches[JOURNEY TIME],Matches[SITE IN],BB$9,Matches[SITE OUT],BE$10),"-"),"-")</f>
        <v>0.27870370370370401</v>
      </c>
      <c r="BH84" s="77">
        <f>IFERROR(IF(COUNTIFS(Matches[SITE IN],BB$9,Matches[SITE OUT],BH$10)&gt;0,_xlfn.MINIFS(Matches[JOURNEY TIME],Matches[SITE IN],BB$9,Matches[SITE OUT],BH$10),"-"),"-")</f>
        <v>1.504629629630605E-4</v>
      </c>
      <c r="BI84" s="75">
        <f>IFERROR(IF(COUNTIFS(Matches[SITE IN],BB$9,Matches[SITE OUT],BH$10)&gt;0,AVERAGEIFS(Matches[JOURNEY TIME],Matches[SITE IN],BB$9,Matches[SITE OUT],BH$10),"-"),"-")</f>
        <v>1.6161803329772094E-2</v>
      </c>
      <c r="BJ84" s="76">
        <f>IFERROR(IF(COUNTIFS(Matches[SITE IN],BB$9,Matches[SITE OUT],BH$10)&gt;0,_xlfn.MAXIFS(Matches[JOURNEY TIME],Matches[SITE IN],BB$9,Matches[SITE OUT],BH$10),"-"),"-")</f>
        <v>0.55101851851851791</v>
      </c>
      <c r="BK84" s="77">
        <f>IFERROR(IF(COUNTIFS(Matches[SITE IN],BB$9,Matches[SITE OUT],BK$10)&gt;0,_xlfn.MINIFS(Matches[JOURNEY TIME],Matches[SITE IN],BB$9,Matches[SITE OUT],BK$10),"-"),"-")</f>
        <v>6.9444444444011211E-5</v>
      </c>
      <c r="BL84" s="75">
        <f>IFERROR(IF(COUNTIFS(Matches[SITE IN],BB$9,Matches[SITE OUT],BK$10)&gt;0,AVERAGEIFS(Matches[JOURNEY TIME],Matches[SITE IN],BB$9,Matches[SITE OUT],BK$10),"-"),"-")</f>
        <v>2.1841511080752787E-2</v>
      </c>
      <c r="BM84" s="76">
        <f>IFERROR(IF(COUNTIFS(Matches[SITE IN],BB$9,Matches[SITE OUT],BK$10)&gt;0,_xlfn.MAXIFS(Matches[JOURNEY TIME],Matches[SITE IN],BB$9,Matches[SITE OUT],BK$10),"-"),"-")</f>
        <v>0.41003472222222198</v>
      </c>
      <c r="BN84" s="75">
        <f>IFERROR(IF(COUNTIFS(Matches[SITE IN],BB$9,Matches[SITE OUT],BN$10)&gt;0,_xlfn.MINIFS(Matches[JOURNEY TIME],Matches[SITE IN],BB$9,Matches[SITE OUT],BN$10),"-"),"-")</f>
        <v>6.9444444443900188E-5</v>
      </c>
      <c r="BO84" s="75">
        <f>IFERROR(IF(COUNTIFS(Matches[SITE IN],BB$9,Matches[SITE OUT],BN$10)&gt;0,AVERAGEIFS(Matches[JOURNEY TIME],Matches[SITE IN],BB$9,Matches[SITE OUT],BN$10),"-"),"-")</f>
        <v>4.6592928614097959E-2</v>
      </c>
      <c r="BP84" s="78">
        <f>IFERROR(IF(COUNTIFS(Matches[SITE IN],BB$9,Matches[SITE OUT],BN$10)&gt;0,_xlfn.MAXIFS(Matches[JOURNEY TIME],Matches[SITE IN],BB$9,Matches[SITE OUT],BN$10),"-"),"-")</f>
        <v>0.516782407407408</v>
      </c>
    </row>
  </sheetData>
  <sheetProtection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3EE7A-04C0-40BD-86C6-E43C20CC7B7A}">
  <sheetPr codeName="Sheet9"/>
  <dimension ref="B1:J4847"/>
  <sheetViews>
    <sheetView showGridLines="0" showRowColHeaders="0" zoomScale="85" zoomScaleNormal="85" workbookViewId="0">
      <pane xSplit="1" ySplit="10" topLeftCell="B11" activePane="bottomRight" state="frozenSplit"/>
      <selection pane="topRight" activeCell="B1" sqref="B1"/>
      <selection pane="bottomLeft" activeCell="A11" sqref="A11"/>
      <selection pane="bottomRight" activeCell="B11" sqref="B11"/>
    </sheetView>
  </sheetViews>
  <sheetFormatPr defaultRowHeight="15"/>
  <cols>
    <col min="2" max="2" width="14.7109375" customWidth="1"/>
    <col min="4" max="4" width="12.28515625" customWidth="1"/>
    <col min="5" max="5" width="13.140625" customWidth="1"/>
    <col min="6" max="6" width="13.5703125" customWidth="1"/>
    <col min="7" max="7" width="14.5703125" customWidth="1"/>
    <col min="8" max="8" width="15.28515625" customWidth="1"/>
    <col min="9" max="9" width="20" customWidth="1"/>
    <col min="10" max="10" width="20.42578125" customWidth="1"/>
  </cols>
  <sheetData>
    <row r="1" spans="2:10">
      <c r="B1" s="2"/>
      <c r="C1" s="2"/>
      <c r="D1" s="2"/>
      <c r="E1" s="2"/>
    </row>
    <row r="2" spans="2:10">
      <c r="B2" s="2"/>
      <c r="C2" s="2"/>
      <c r="D2" s="2"/>
      <c r="E2" s="2"/>
    </row>
    <row r="3" spans="2:10">
      <c r="B3" s="2"/>
      <c r="C3" s="2"/>
      <c r="D3" s="2"/>
      <c r="E3" s="2"/>
    </row>
    <row r="4" spans="2:10" ht="21">
      <c r="B4" s="93" t="str">
        <f>'Matched Flows Matrix'!B4</f>
        <v>10325 - Waterloo - Saturday, 24th September 2022</v>
      </c>
      <c r="C4" s="2"/>
      <c r="D4" s="2"/>
      <c r="E4" s="2"/>
    </row>
    <row r="5" spans="2:10">
      <c r="B5" s="110" t="s">
        <v>31</v>
      </c>
      <c r="C5" s="2"/>
      <c r="D5" s="2"/>
      <c r="E5" s="2"/>
    </row>
    <row r="6" spans="2:10">
      <c r="B6" s="2"/>
      <c r="C6" s="2"/>
      <c r="D6" s="2"/>
      <c r="E6" s="2"/>
    </row>
    <row r="7" spans="2:10" ht="21">
      <c r="B7" s="111" t="s">
        <v>3107</v>
      </c>
      <c r="C7" s="2"/>
      <c r="D7" s="2"/>
      <c r="E7" s="2"/>
    </row>
    <row r="8" spans="2:10">
      <c r="B8" s="2"/>
      <c r="C8" s="2"/>
      <c r="D8" s="2"/>
      <c r="E8" s="2"/>
    </row>
    <row r="10" spans="2:10">
      <c r="B10" s="1" t="s">
        <v>20</v>
      </c>
      <c r="C10" s="1" t="s">
        <v>21</v>
      </c>
      <c r="D10" s="1" t="s">
        <v>22</v>
      </c>
      <c r="E10" s="1" t="s">
        <v>23</v>
      </c>
      <c r="F10" s="1" t="s">
        <v>24</v>
      </c>
      <c r="G10" s="1" t="s">
        <v>25</v>
      </c>
      <c r="H10" s="1" t="s">
        <v>26</v>
      </c>
      <c r="I10" s="1" t="s">
        <v>27</v>
      </c>
      <c r="J10" s="1" t="s">
        <v>30</v>
      </c>
    </row>
    <row r="11" spans="2:10">
      <c r="B11" s="1" t="s">
        <v>13804</v>
      </c>
      <c r="C11" s="1">
        <v>1</v>
      </c>
      <c r="D11" s="1" t="s">
        <v>13753</v>
      </c>
      <c r="E11" s="17">
        <v>0.253773148148148</v>
      </c>
      <c r="F11" s="1" t="s">
        <v>13798</v>
      </c>
      <c r="G11" s="1" t="s">
        <v>3078</v>
      </c>
      <c r="H11" s="17">
        <v>0.25425925925925902</v>
      </c>
      <c r="I11" s="17">
        <v>4.8611111111102057E-4</v>
      </c>
      <c r="J11" s="1" t="s">
        <v>13755</v>
      </c>
    </row>
    <row r="12" spans="2:10">
      <c r="B12" s="1" t="s">
        <v>13805</v>
      </c>
      <c r="C12" s="1">
        <v>1</v>
      </c>
      <c r="D12" s="1" t="s">
        <v>13753</v>
      </c>
      <c r="E12" s="17">
        <v>0.25384259259259301</v>
      </c>
      <c r="F12" s="1" t="s">
        <v>13798</v>
      </c>
      <c r="G12" s="1" t="s">
        <v>13746</v>
      </c>
      <c r="H12" s="17">
        <v>0.25494212962962998</v>
      </c>
      <c r="I12" s="17">
        <v>1.0995370370369684E-3</v>
      </c>
      <c r="J12" s="1" t="s">
        <v>13759</v>
      </c>
    </row>
    <row r="13" spans="2:10">
      <c r="B13" s="1" t="s">
        <v>13807</v>
      </c>
      <c r="C13" s="1">
        <v>1</v>
      </c>
      <c r="D13" s="1" t="s">
        <v>13687</v>
      </c>
      <c r="E13" s="17">
        <v>0.25561342592592601</v>
      </c>
      <c r="F13" s="1" t="s">
        <v>13798</v>
      </c>
      <c r="G13" s="1" t="s">
        <v>13762</v>
      </c>
      <c r="H13" s="17">
        <v>0.25571759259259302</v>
      </c>
      <c r="I13" s="17">
        <v>1.0416666666701602E-4</v>
      </c>
      <c r="J13" s="1" t="s">
        <v>13767</v>
      </c>
    </row>
    <row r="14" spans="2:10">
      <c r="B14" s="1" t="s">
        <v>13806</v>
      </c>
      <c r="C14" s="1">
        <v>1</v>
      </c>
      <c r="D14" s="1" t="s">
        <v>13753</v>
      </c>
      <c r="E14" s="17">
        <v>0.25555555555555598</v>
      </c>
      <c r="F14" s="1" t="s">
        <v>13798</v>
      </c>
      <c r="G14" s="1" t="s">
        <v>13746</v>
      </c>
      <c r="H14" s="17">
        <v>0.25670138888888899</v>
      </c>
      <c r="I14" s="17">
        <v>1.1458333333330128E-3</v>
      </c>
      <c r="J14" s="1" t="s">
        <v>13759</v>
      </c>
    </row>
    <row r="15" spans="2:10">
      <c r="B15" s="1" t="s">
        <v>13810</v>
      </c>
      <c r="C15" s="1">
        <v>1</v>
      </c>
      <c r="D15" s="1" t="s">
        <v>3076</v>
      </c>
      <c r="E15" s="17">
        <v>0.25748842592592602</v>
      </c>
      <c r="F15" s="1" t="s">
        <v>13798</v>
      </c>
      <c r="G15" s="1" t="s">
        <v>3078</v>
      </c>
      <c r="H15" s="17">
        <v>0.25788194444444401</v>
      </c>
      <c r="I15" s="17">
        <v>3.9351851851798791E-4</v>
      </c>
      <c r="J15" s="1" t="s">
        <v>13769</v>
      </c>
    </row>
    <row r="16" spans="2:10">
      <c r="B16" s="1" t="s">
        <v>13813</v>
      </c>
      <c r="C16" s="1">
        <v>1</v>
      </c>
      <c r="D16" s="1" t="s">
        <v>13687</v>
      </c>
      <c r="E16" s="17">
        <v>0.25978009259259299</v>
      </c>
      <c r="F16" s="1" t="s">
        <v>13798</v>
      </c>
      <c r="G16" s="1" t="s">
        <v>13746</v>
      </c>
      <c r="H16" s="17">
        <v>0.26063657407407398</v>
      </c>
      <c r="I16" s="17">
        <v>8.5648148148098624E-4</v>
      </c>
      <c r="J16" s="1" t="s">
        <v>13771</v>
      </c>
    </row>
    <row r="17" spans="2:10">
      <c r="B17" s="1" t="s">
        <v>13814</v>
      </c>
      <c r="C17" s="1">
        <v>1</v>
      </c>
      <c r="D17" s="1" t="s">
        <v>13753</v>
      </c>
      <c r="E17" s="17">
        <v>0.260509259259259</v>
      </c>
      <c r="F17" s="1" t="s">
        <v>13799</v>
      </c>
      <c r="G17" s="1" t="s">
        <v>3077</v>
      </c>
      <c r="H17" s="17">
        <v>0.26188657407407401</v>
      </c>
      <c r="I17" s="17">
        <v>1.3773148148150116E-3</v>
      </c>
      <c r="J17" s="1" t="s">
        <v>13756</v>
      </c>
    </row>
    <row r="18" spans="2:10">
      <c r="B18" s="1" t="s">
        <v>13815</v>
      </c>
      <c r="C18" s="1">
        <v>1</v>
      </c>
      <c r="D18" s="1" t="s">
        <v>13760</v>
      </c>
      <c r="E18" s="17">
        <v>0.26060185185185197</v>
      </c>
      <c r="F18" s="1" t="s">
        <v>13799</v>
      </c>
      <c r="G18" s="1" t="s">
        <v>13746</v>
      </c>
      <c r="H18" s="17">
        <v>0.26189814814814799</v>
      </c>
      <c r="I18" s="17">
        <v>1.2962962962960178E-3</v>
      </c>
      <c r="J18" s="1" t="s">
        <v>13764</v>
      </c>
    </row>
    <row r="19" spans="2:10">
      <c r="B19" s="1" t="s">
        <v>13812</v>
      </c>
      <c r="C19" s="1">
        <v>2</v>
      </c>
      <c r="D19" s="1" t="s">
        <v>13760</v>
      </c>
      <c r="E19" s="17">
        <v>0.25975694444444403</v>
      </c>
      <c r="F19" s="1" t="s">
        <v>13798</v>
      </c>
      <c r="G19" s="1" t="s">
        <v>3095</v>
      </c>
      <c r="H19" s="17">
        <v>0.26275462962962998</v>
      </c>
      <c r="I19" s="17">
        <v>2.9976851851859498E-3</v>
      </c>
      <c r="J19" s="1" t="s">
        <v>13761</v>
      </c>
    </row>
    <row r="20" spans="2:10">
      <c r="B20" s="1" t="s">
        <v>13816</v>
      </c>
      <c r="C20" s="1">
        <v>1</v>
      </c>
      <c r="D20" s="1" t="s">
        <v>13687</v>
      </c>
      <c r="E20" s="17">
        <v>0.26313657407407398</v>
      </c>
      <c r="F20" s="1" t="s">
        <v>13799</v>
      </c>
      <c r="G20" s="1" t="s">
        <v>3095</v>
      </c>
      <c r="H20" s="17">
        <v>0.263472222222222</v>
      </c>
      <c r="I20" s="17">
        <v>3.3564814814801558E-4</v>
      </c>
      <c r="J20" s="1" t="s">
        <v>13757</v>
      </c>
    </row>
    <row r="21" spans="2:10">
      <c r="B21" s="1" t="s">
        <v>13818</v>
      </c>
      <c r="C21" s="1">
        <v>1</v>
      </c>
      <c r="D21" s="1" t="s">
        <v>13760</v>
      </c>
      <c r="E21" s="17">
        <v>0.26398148148148098</v>
      </c>
      <c r="F21" s="1" t="s">
        <v>13799</v>
      </c>
      <c r="G21" s="1" t="s">
        <v>3095</v>
      </c>
      <c r="H21" s="17">
        <v>0.26445601851851902</v>
      </c>
      <c r="I21" s="17">
        <v>4.745370370380364E-4</v>
      </c>
      <c r="J21" s="1" t="s">
        <v>13761</v>
      </c>
    </row>
    <row r="22" spans="2:10">
      <c r="B22" s="1" t="s">
        <v>13819</v>
      </c>
      <c r="C22" s="1">
        <v>1</v>
      </c>
      <c r="D22" s="1" t="s">
        <v>13753</v>
      </c>
      <c r="E22" s="17">
        <v>0.264085648148148</v>
      </c>
      <c r="F22" s="1" t="s">
        <v>13799</v>
      </c>
      <c r="G22" s="1" t="s">
        <v>13746</v>
      </c>
      <c r="H22" s="17">
        <v>0.26730324074074102</v>
      </c>
      <c r="I22" s="17">
        <v>3.2175925925930215E-3</v>
      </c>
      <c r="J22" s="1" t="s">
        <v>13759</v>
      </c>
    </row>
    <row r="23" spans="2:10">
      <c r="B23" s="1" t="s">
        <v>13826</v>
      </c>
      <c r="C23" s="1">
        <v>1</v>
      </c>
      <c r="D23" s="1" t="s">
        <v>13753</v>
      </c>
      <c r="E23" s="17">
        <v>0.268668981481481</v>
      </c>
      <c r="F23" s="1" t="s">
        <v>13799</v>
      </c>
      <c r="G23" s="1" t="s">
        <v>3078</v>
      </c>
      <c r="H23" s="17">
        <v>0.26929398148148098</v>
      </c>
      <c r="I23" s="17">
        <v>6.2499999999998668E-4</v>
      </c>
      <c r="J23" s="1" t="s">
        <v>13755</v>
      </c>
    </row>
    <row r="24" spans="2:10">
      <c r="B24" s="1" t="s">
        <v>13827</v>
      </c>
      <c r="C24" s="1">
        <v>1</v>
      </c>
      <c r="D24" s="1" t="s">
        <v>13687</v>
      </c>
      <c r="E24" s="17">
        <v>0.26869212962963002</v>
      </c>
      <c r="F24" s="1" t="s">
        <v>13799</v>
      </c>
      <c r="G24" s="1" t="s">
        <v>13746</v>
      </c>
      <c r="H24" s="17">
        <v>0.269780092592593</v>
      </c>
      <c r="I24" s="17">
        <v>1.087962962962985E-3</v>
      </c>
      <c r="J24" s="1" t="s">
        <v>13771</v>
      </c>
    </row>
    <row r="25" spans="2:10">
      <c r="B25" s="1" t="s">
        <v>13821</v>
      </c>
      <c r="C25" s="1">
        <v>2</v>
      </c>
      <c r="D25" s="1" t="s">
        <v>13760</v>
      </c>
      <c r="E25" s="17">
        <v>0.26452546296296298</v>
      </c>
      <c r="F25" s="1" t="s">
        <v>13799</v>
      </c>
      <c r="G25" s="1" t="s">
        <v>3078</v>
      </c>
      <c r="H25" s="17">
        <v>0.269976851851852</v>
      </c>
      <c r="I25" s="17">
        <v>5.4513888888890194E-3</v>
      </c>
      <c r="J25" s="1" t="s">
        <v>13768</v>
      </c>
    </row>
    <row r="26" spans="2:10">
      <c r="B26" s="1" t="s">
        <v>13822</v>
      </c>
      <c r="C26" s="1">
        <v>1</v>
      </c>
      <c r="D26" s="1" t="s">
        <v>13760</v>
      </c>
      <c r="E26" s="17">
        <v>0.26645833333333302</v>
      </c>
      <c r="F26" s="1" t="s">
        <v>13799</v>
      </c>
      <c r="G26" s="1" t="s">
        <v>3077</v>
      </c>
      <c r="H26" s="17">
        <v>0.27079861111111098</v>
      </c>
      <c r="I26" s="17">
        <v>4.3402777777779566E-3</v>
      </c>
      <c r="J26" s="1" t="s">
        <v>13765</v>
      </c>
    </row>
    <row r="27" spans="2:10">
      <c r="B27" s="1" t="s">
        <v>13829</v>
      </c>
      <c r="C27" s="1">
        <v>1</v>
      </c>
      <c r="D27" s="1" t="s">
        <v>13687</v>
      </c>
      <c r="E27" s="17">
        <v>0.27133101851851898</v>
      </c>
      <c r="F27" s="1" t="s">
        <v>13777</v>
      </c>
      <c r="G27" s="1" t="s">
        <v>13762</v>
      </c>
      <c r="H27" s="17">
        <v>0.27144675925925899</v>
      </c>
      <c r="I27" s="17">
        <v>1.1574074074000018E-4</v>
      </c>
      <c r="J27" s="1" t="s">
        <v>13767</v>
      </c>
    </row>
    <row r="28" spans="2:10">
      <c r="B28" s="1" t="s">
        <v>13825</v>
      </c>
      <c r="C28" s="1">
        <v>2</v>
      </c>
      <c r="D28" s="1" t="s">
        <v>13753</v>
      </c>
      <c r="E28" s="17">
        <v>0.26841435185185197</v>
      </c>
      <c r="F28" s="1" t="s">
        <v>13799</v>
      </c>
      <c r="G28" s="1" t="s">
        <v>3078</v>
      </c>
      <c r="H28" s="17">
        <v>0.27335648148148201</v>
      </c>
      <c r="I28" s="17">
        <v>4.9421296296300321E-3</v>
      </c>
      <c r="J28" s="1" t="s">
        <v>13755</v>
      </c>
    </row>
    <row r="29" spans="2:10">
      <c r="B29" s="1" t="s">
        <v>13823</v>
      </c>
      <c r="C29" s="1">
        <v>2</v>
      </c>
      <c r="D29" s="1" t="s">
        <v>3076</v>
      </c>
      <c r="E29" s="17">
        <v>0.26687499999999997</v>
      </c>
      <c r="F29" s="1" t="s">
        <v>13799</v>
      </c>
      <c r="G29" s="1" t="s">
        <v>3078</v>
      </c>
      <c r="H29" s="17">
        <v>0.27339120370370401</v>
      </c>
      <c r="I29" s="17">
        <v>6.5162037037040377E-3</v>
      </c>
      <c r="J29" s="1" t="s">
        <v>13769</v>
      </c>
    </row>
    <row r="30" spans="2:10">
      <c r="B30" s="1" t="s">
        <v>13833</v>
      </c>
      <c r="C30" s="1">
        <v>5</v>
      </c>
      <c r="D30" s="1" t="s">
        <v>13753</v>
      </c>
      <c r="E30" s="17">
        <v>0.27383101851851899</v>
      </c>
      <c r="F30" s="1" t="s">
        <v>13777</v>
      </c>
      <c r="G30" s="1" t="s">
        <v>3078</v>
      </c>
      <c r="H30" s="17">
        <v>0.27437499999999998</v>
      </c>
      <c r="I30" s="17">
        <v>5.439814814809929E-4</v>
      </c>
      <c r="J30" s="1" t="s">
        <v>13755</v>
      </c>
    </row>
    <row r="31" spans="2:10">
      <c r="B31" s="1" t="s">
        <v>13832</v>
      </c>
      <c r="C31" s="1">
        <v>1</v>
      </c>
      <c r="D31" s="1" t="s">
        <v>13687</v>
      </c>
      <c r="E31" s="17">
        <v>0.27373842592592601</v>
      </c>
      <c r="F31" s="1" t="s">
        <v>13777</v>
      </c>
      <c r="G31" s="1" t="s">
        <v>13746</v>
      </c>
      <c r="H31" s="17">
        <v>0.27469907407407401</v>
      </c>
      <c r="I31" s="17">
        <v>9.6064814814800226E-4</v>
      </c>
      <c r="J31" s="1" t="s">
        <v>13771</v>
      </c>
    </row>
    <row r="32" spans="2:10">
      <c r="B32" s="1" t="s">
        <v>13820</v>
      </c>
      <c r="C32" s="1">
        <v>1</v>
      </c>
      <c r="D32" s="1" t="s">
        <v>3076</v>
      </c>
      <c r="E32" s="17">
        <v>0.26432870370370398</v>
      </c>
      <c r="F32" s="1" t="s">
        <v>13799</v>
      </c>
      <c r="G32" s="1" t="s">
        <v>3077</v>
      </c>
      <c r="H32" s="17">
        <v>0.27502314814814799</v>
      </c>
      <c r="I32" s="17">
        <v>1.0694444444444007E-2</v>
      </c>
      <c r="J32" s="1" t="s">
        <v>13774</v>
      </c>
    </row>
    <row r="33" spans="2:10">
      <c r="B33" s="1" t="s">
        <v>13837</v>
      </c>
      <c r="C33" s="1">
        <v>2</v>
      </c>
      <c r="D33" s="1" t="s">
        <v>13687</v>
      </c>
      <c r="E33" s="17">
        <v>0.275821759259259</v>
      </c>
      <c r="F33" s="1" t="s">
        <v>13777</v>
      </c>
      <c r="G33" s="1" t="s">
        <v>3077</v>
      </c>
      <c r="H33" s="17">
        <v>0.27620370370370401</v>
      </c>
      <c r="I33" s="17">
        <v>3.8194444444500375E-4</v>
      </c>
      <c r="J33" s="1" t="s">
        <v>13770</v>
      </c>
    </row>
    <row r="34" spans="2:10">
      <c r="B34" s="1" t="s">
        <v>13834</v>
      </c>
      <c r="C34" s="1">
        <v>1</v>
      </c>
      <c r="D34" s="1" t="s">
        <v>3076</v>
      </c>
      <c r="E34" s="17">
        <v>0.27450231481481502</v>
      </c>
      <c r="F34" s="1" t="s">
        <v>13777</v>
      </c>
      <c r="G34" s="1" t="s">
        <v>3078</v>
      </c>
      <c r="H34" s="17">
        <v>0.27729166666666699</v>
      </c>
      <c r="I34" s="17">
        <v>2.7893518518519733E-3</v>
      </c>
      <c r="J34" s="1" t="s">
        <v>13769</v>
      </c>
    </row>
    <row r="35" spans="2:10">
      <c r="B35" s="1" t="s">
        <v>13843</v>
      </c>
      <c r="C35" s="1">
        <v>1</v>
      </c>
      <c r="D35" s="1" t="s">
        <v>13687</v>
      </c>
      <c r="E35" s="17">
        <v>0.27902777777777799</v>
      </c>
      <c r="F35" s="1" t="s">
        <v>13777</v>
      </c>
      <c r="G35" s="1" t="s">
        <v>3095</v>
      </c>
      <c r="H35" s="17">
        <v>0.27945601851851898</v>
      </c>
      <c r="I35" s="17">
        <v>4.2824074074099272E-4</v>
      </c>
      <c r="J35" s="1" t="s">
        <v>13757</v>
      </c>
    </row>
    <row r="36" spans="2:10">
      <c r="B36" s="1" t="s">
        <v>13844</v>
      </c>
      <c r="C36" s="1">
        <v>1</v>
      </c>
      <c r="D36" s="1" t="s">
        <v>13687</v>
      </c>
      <c r="E36" s="17">
        <v>0.27916666666666701</v>
      </c>
      <c r="F36" s="1" t="s">
        <v>13777</v>
      </c>
      <c r="G36" s="1" t="s">
        <v>3077</v>
      </c>
      <c r="H36" s="17">
        <v>0.27957175925925898</v>
      </c>
      <c r="I36" s="17">
        <v>4.0509259259197128E-4</v>
      </c>
      <c r="J36" s="1" t="s">
        <v>13770</v>
      </c>
    </row>
    <row r="37" spans="2:10">
      <c r="B37" s="1" t="s">
        <v>13858</v>
      </c>
      <c r="C37" s="1">
        <v>1</v>
      </c>
      <c r="D37" s="1" t="s">
        <v>13753</v>
      </c>
      <c r="E37" s="17">
        <v>0.28652777777777799</v>
      </c>
      <c r="F37" s="1" t="s">
        <v>13778</v>
      </c>
      <c r="G37" s="1" t="s">
        <v>13746</v>
      </c>
      <c r="H37" s="17">
        <v>0.28731481481481502</v>
      </c>
      <c r="I37" s="17">
        <v>7.8703703703703054E-4</v>
      </c>
      <c r="J37" s="1" t="s">
        <v>13759</v>
      </c>
    </row>
    <row r="38" spans="2:10">
      <c r="B38" s="1" t="s">
        <v>13863</v>
      </c>
      <c r="C38" s="1">
        <v>1</v>
      </c>
      <c r="D38" s="1" t="s">
        <v>13687</v>
      </c>
      <c r="E38" s="17">
        <v>0.28901620370370401</v>
      </c>
      <c r="F38" s="1" t="s">
        <v>13778</v>
      </c>
      <c r="G38" s="1" t="s">
        <v>13746</v>
      </c>
      <c r="H38" s="17">
        <v>0.289907407407407</v>
      </c>
      <c r="I38" s="17">
        <v>8.9120370370299185E-4</v>
      </c>
      <c r="J38" s="1" t="s">
        <v>13771</v>
      </c>
    </row>
    <row r="39" spans="2:10">
      <c r="B39" s="1" t="s">
        <v>13865</v>
      </c>
      <c r="C39" s="1">
        <v>1</v>
      </c>
      <c r="D39" s="1" t="s">
        <v>13753</v>
      </c>
      <c r="E39" s="17">
        <v>0.29032407407407401</v>
      </c>
      <c r="F39" s="1" t="s">
        <v>13778</v>
      </c>
      <c r="G39" s="1" t="s">
        <v>13746</v>
      </c>
      <c r="H39" s="17">
        <v>0.29049768518518498</v>
      </c>
      <c r="I39" s="17">
        <v>1.7361111111097172E-4</v>
      </c>
      <c r="J39" s="1" t="s">
        <v>13759</v>
      </c>
    </row>
    <row r="40" spans="2:10">
      <c r="B40" s="1" t="s">
        <v>13866</v>
      </c>
      <c r="C40" s="1">
        <v>2</v>
      </c>
      <c r="D40" s="1" t="s">
        <v>13687</v>
      </c>
      <c r="E40" s="17">
        <v>0.29100694444444403</v>
      </c>
      <c r="F40" s="1" t="s">
        <v>13778</v>
      </c>
      <c r="G40" s="1" t="s">
        <v>3095</v>
      </c>
      <c r="H40" s="17">
        <v>0.291331018518519</v>
      </c>
      <c r="I40" s="17">
        <v>3.240740740749759E-4</v>
      </c>
      <c r="J40" s="1" t="s">
        <v>13757</v>
      </c>
    </row>
    <row r="41" spans="2:10">
      <c r="B41" s="1" t="s">
        <v>13836</v>
      </c>
      <c r="C41" s="1">
        <v>2</v>
      </c>
      <c r="D41" s="1" t="s">
        <v>13760</v>
      </c>
      <c r="E41" s="17">
        <v>0.27504629629629601</v>
      </c>
      <c r="F41" s="1" t="s">
        <v>13777</v>
      </c>
      <c r="G41" s="1" t="s">
        <v>13746</v>
      </c>
      <c r="H41" s="17">
        <v>0.29244212962963001</v>
      </c>
      <c r="I41" s="17">
        <v>1.7395833333333999E-2</v>
      </c>
      <c r="J41" s="1" t="s">
        <v>13764</v>
      </c>
    </row>
    <row r="42" spans="2:10">
      <c r="B42" s="1" t="s">
        <v>13867</v>
      </c>
      <c r="C42" s="1">
        <v>2</v>
      </c>
      <c r="D42" s="1" t="s">
        <v>13760</v>
      </c>
      <c r="E42" s="17">
        <v>0.29136574074074101</v>
      </c>
      <c r="F42" s="1" t="s">
        <v>13778</v>
      </c>
      <c r="G42" s="1" t="s">
        <v>13746</v>
      </c>
      <c r="H42" s="17">
        <v>0.29247685185185202</v>
      </c>
      <c r="I42" s="17">
        <v>1.1111111111110072E-3</v>
      </c>
      <c r="J42" s="1" t="s">
        <v>13764</v>
      </c>
    </row>
    <row r="43" spans="2:10">
      <c r="B43" s="1" t="s">
        <v>13873</v>
      </c>
      <c r="C43" s="1">
        <v>1</v>
      </c>
      <c r="D43" s="1" t="s">
        <v>13687</v>
      </c>
      <c r="E43" s="17">
        <v>0.29230324074074099</v>
      </c>
      <c r="F43" s="1" t="s">
        <v>32</v>
      </c>
      <c r="G43" s="1" t="s">
        <v>3095</v>
      </c>
      <c r="H43" s="17">
        <v>0.29278935185185201</v>
      </c>
      <c r="I43" s="17">
        <v>4.8611111111102057E-4</v>
      </c>
      <c r="J43" s="1" t="s">
        <v>13757</v>
      </c>
    </row>
    <row r="44" spans="2:10">
      <c r="B44" s="1" t="s">
        <v>13868</v>
      </c>
      <c r="C44" s="1">
        <v>2</v>
      </c>
      <c r="D44" s="1" t="s">
        <v>13753</v>
      </c>
      <c r="E44" s="17">
        <v>0.29143518518518502</v>
      </c>
      <c r="F44" s="1" t="s">
        <v>13778</v>
      </c>
      <c r="G44" s="1" t="s">
        <v>3077</v>
      </c>
      <c r="H44" s="17">
        <v>0.29312500000000002</v>
      </c>
      <c r="I44" s="17">
        <v>1.689814814815005E-3</v>
      </c>
      <c r="J44" s="1" t="s">
        <v>13756</v>
      </c>
    </row>
    <row r="45" spans="2:10">
      <c r="B45" s="1" t="s">
        <v>13871</v>
      </c>
      <c r="C45" s="1">
        <v>2</v>
      </c>
      <c r="D45" s="1" t="s">
        <v>13753</v>
      </c>
      <c r="E45" s="17">
        <v>0.29207175925925899</v>
      </c>
      <c r="F45" s="1" t="s">
        <v>32</v>
      </c>
      <c r="G45" s="1" t="s">
        <v>13746</v>
      </c>
      <c r="H45" s="17">
        <v>0.29351851851851901</v>
      </c>
      <c r="I45" s="17">
        <v>1.446759259260022E-3</v>
      </c>
      <c r="J45" s="1" t="s">
        <v>13759</v>
      </c>
    </row>
    <row r="46" spans="2:10">
      <c r="B46" s="1" t="s">
        <v>13874</v>
      </c>
      <c r="C46" s="1">
        <v>2</v>
      </c>
      <c r="D46" s="1" t="s">
        <v>13687</v>
      </c>
      <c r="E46" s="17">
        <v>0.29290509259259301</v>
      </c>
      <c r="F46" s="1" t="s">
        <v>32</v>
      </c>
      <c r="G46" s="1" t="s">
        <v>13746</v>
      </c>
      <c r="H46" s="17">
        <v>0.29377314814814798</v>
      </c>
      <c r="I46" s="17">
        <v>8.680555555549696E-4</v>
      </c>
      <c r="J46" s="1" t="s">
        <v>13771</v>
      </c>
    </row>
    <row r="47" spans="2:10">
      <c r="B47" s="1" t="s">
        <v>13860</v>
      </c>
      <c r="C47" s="1">
        <v>2</v>
      </c>
      <c r="D47" s="1" t="s">
        <v>13760</v>
      </c>
      <c r="E47" s="17">
        <v>0.28849537037036999</v>
      </c>
      <c r="F47" s="1" t="s">
        <v>13778</v>
      </c>
      <c r="G47" s="1" t="s">
        <v>3078</v>
      </c>
      <c r="H47" s="17">
        <v>0.2940625</v>
      </c>
      <c r="I47" s="17">
        <v>5.5671296296300188E-3</v>
      </c>
      <c r="J47" s="1" t="s">
        <v>13768</v>
      </c>
    </row>
    <row r="48" spans="2:10">
      <c r="B48" s="1" t="s">
        <v>13870</v>
      </c>
      <c r="C48" s="1">
        <v>1</v>
      </c>
      <c r="D48" s="1" t="s">
        <v>3076</v>
      </c>
      <c r="E48" s="17">
        <v>0.29197916666666701</v>
      </c>
      <c r="F48" s="1" t="s">
        <v>32</v>
      </c>
      <c r="G48" s="1" t="s">
        <v>13746</v>
      </c>
      <c r="H48" s="17">
        <v>0.29413194444444402</v>
      </c>
      <c r="I48" s="17">
        <v>2.1527777777770041E-3</v>
      </c>
      <c r="J48" s="1" t="s">
        <v>13766</v>
      </c>
    </row>
    <row r="49" spans="2:10">
      <c r="B49" s="1" t="s">
        <v>13881</v>
      </c>
      <c r="C49" s="1">
        <v>1</v>
      </c>
      <c r="D49" s="1" t="s">
        <v>13753</v>
      </c>
      <c r="E49" s="17">
        <v>0.294259259259259</v>
      </c>
      <c r="F49" s="1" t="s">
        <v>32</v>
      </c>
      <c r="G49" s="1" t="s">
        <v>13746</v>
      </c>
      <c r="H49" s="17">
        <v>0.29442129629629599</v>
      </c>
      <c r="I49" s="17">
        <v>1.6203703703698835E-4</v>
      </c>
      <c r="J49" s="1" t="s">
        <v>13759</v>
      </c>
    </row>
    <row r="50" spans="2:10">
      <c r="B50" s="1" t="s">
        <v>13872</v>
      </c>
      <c r="C50" s="1">
        <v>1</v>
      </c>
      <c r="D50" s="1" t="s">
        <v>13753</v>
      </c>
      <c r="E50" s="17">
        <v>0.29230324074074099</v>
      </c>
      <c r="F50" s="1" t="s">
        <v>32</v>
      </c>
      <c r="G50" s="1" t="s">
        <v>13746</v>
      </c>
      <c r="H50" s="17">
        <v>0.29562500000000003</v>
      </c>
      <c r="I50" s="17">
        <v>3.3217592592590384E-3</v>
      </c>
      <c r="J50" s="1" t="s">
        <v>13759</v>
      </c>
    </row>
    <row r="51" spans="2:10">
      <c r="B51" s="1" t="s">
        <v>13850</v>
      </c>
      <c r="C51" s="1">
        <v>3</v>
      </c>
      <c r="D51" s="1" t="s">
        <v>13753</v>
      </c>
      <c r="E51" s="17">
        <v>0.28311342592592598</v>
      </c>
      <c r="F51" s="1" t="s">
        <v>13778</v>
      </c>
      <c r="G51" s="1" t="s">
        <v>3095</v>
      </c>
      <c r="H51" s="17">
        <v>0.29605324074074102</v>
      </c>
      <c r="I51" s="17">
        <v>1.2939814814815043E-2</v>
      </c>
      <c r="J51" s="1" t="s">
        <v>13758</v>
      </c>
    </row>
    <row r="52" spans="2:10">
      <c r="B52" s="1" t="s">
        <v>13876</v>
      </c>
      <c r="C52" s="1">
        <v>1</v>
      </c>
      <c r="D52" s="1" t="s">
        <v>13753</v>
      </c>
      <c r="E52" s="17">
        <v>0.29350694444444397</v>
      </c>
      <c r="F52" s="1" t="s">
        <v>32</v>
      </c>
      <c r="G52" s="1" t="s">
        <v>3095</v>
      </c>
      <c r="H52" s="17">
        <v>0.29673611111111098</v>
      </c>
      <c r="I52" s="17">
        <v>3.2291666666670049E-3</v>
      </c>
      <c r="J52" s="1" t="s">
        <v>13758</v>
      </c>
    </row>
    <row r="53" spans="2:10">
      <c r="B53" s="1" t="s">
        <v>13893</v>
      </c>
      <c r="C53" s="1">
        <v>5</v>
      </c>
      <c r="D53" s="1" t="s">
        <v>13753</v>
      </c>
      <c r="E53" s="17">
        <v>0.29986111111111102</v>
      </c>
      <c r="F53" s="1" t="s">
        <v>32</v>
      </c>
      <c r="G53" s="1" t="s">
        <v>3078</v>
      </c>
      <c r="H53" s="17">
        <v>0.300451388888889</v>
      </c>
      <c r="I53" s="17">
        <v>5.9027777777798107E-4</v>
      </c>
      <c r="J53" s="1" t="s">
        <v>13755</v>
      </c>
    </row>
    <row r="54" spans="2:10">
      <c r="B54" s="1" t="s">
        <v>13854</v>
      </c>
      <c r="C54" s="1">
        <v>1</v>
      </c>
      <c r="D54" s="1" t="s">
        <v>13760</v>
      </c>
      <c r="E54" s="17">
        <v>0.28431712962963002</v>
      </c>
      <c r="F54" s="1" t="s">
        <v>13778</v>
      </c>
      <c r="G54" s="1" t="s">
        <v>13746</v>
      </c>
      <c r="H54" s="17">
        <v>0.30071759259259301</v>
      </c>
      <c r="I54" s="17">
        <v>1.6400462962962992E-2</v>
      </c>
      <c r="J54" s="1" t="s">
        <v>13764</v>
      </c>
    </row>
    <row r="55" spans="2:10">
      <c r="B55" s="1" t="s">
        <v>13884</v>
      </c>
      <c r="C55" s="1">
        <v>2</v>
      </c>
      <c r="D55" s="1" t="s">
        <v>13760</v>
      </c>
      <c r="E55" s="17">
        <v>0.29665509259259298</v>
      </c>
      <c r="F55" s="1" t="s">
        <v>32</v>
      </c>
      <c r="G55" s="1" t="s">
        <v>13746</v>
      </c>
      <c r="H55" s="17">
        <v>0.302453703703704</v>
      </c>
      <c r="I55" s="17">
        <v>5.7986111111110183E-3</v>
      </c>
      <c r="J55" s="1" t="s">
        <v>13764</v>
      </c>
    </row>
    <row r="56" spans="2:10">
      <c r="B56" s="1" t="s">
        <v>13883</v>
      </c>
      <c r="C56" s="1">
        <v>1</v>
      </c>
      <c r="D56" s="1" t="s">
        <v>13753</v>
      </c>
      <c r="E56" s="17">
        <v>0.29587962962962999</v>
      </c>
      <c r="F56" s="1" t="s">
        <v>32</v>
      </c>
      <c r="G56" s="1" t="s">
        <v>13746</v>
      </c>
      <c r="H56" s="17">
        <v>0.30273148148148099</v>
      </c>
      <c r="I56" s="17">
        <v>6.8518518518509985E-3</v>
      </c>
      <c r="J56" s="1" t="s">
        <v>13759</v>
      </c>
    </row>
    <row r="57" spans="2:10">
      <c r="B57" s="1" t="s">
        <v>13900</v>
      </c>
      <c r="C57" s="1">
        <v>1</v>
      </c>
      <c r="D57" s="1" t="s">
        <v>13753</v>
      </c>
      <c r="E57" s="17">
        <v>0.30254629629629598</v>
      </c>
      <c r="F57" s="1" t="s">
        <v>33</v>
      </c>
      <c r="G57" s="1" t="s">
        <v>3078</v>
      </c>
      <c r="H57" s="17">
        <v>0.30342592592592599</v>
      </c>
      <c r="I57" s="17">
        <v>8.7962962963000768E-4</v>
      </c>
      <c r="J57" s="1" t="s">
        <v>13755</v>
      </c>
    </row>
    <row r="58" spans="2:10">
      <c r="B58" s="1" t="s">
        <v>13902</v>
      </c>
      <c r="C58" s="1">
        <v>1</v>
      </c>
      <c r="D58" s="1" t="s">
        <v>13687</v>
      </c>
      <c r="E58" s="17">
        <v>0.30292824074074098</v>
      </c>
      <c r="F58" s="1" t="s">
        <v>33</v>
      </c>
      <c r="G58" s="1" t="s">
        <v>13746</v>
      </c>
      <c r="H58" s="17">
        <v>0.30381944444444398</v>
      </c>
      <c r="I58" s="17">
        <v>8.9120370370299185E-4</v>
      </c>
      <c r="J58" s="1" t="s">
        <v>13771</v>
      </c>
    </row>
    <row r="59" spans="2:10">
      <c r="B59" s="1" t="s">
        <v>13888</v>
      </c>
      <c r="C59" s="1">
        <v>5</v>
      </c>
      <c r="D59" s="1" t="s">
        <v>13753</v>
      </c>
      <c r="E59" s="17">
        <v>0.29785879629629602</v>
      </c>
      <c r="F59" s="1" t="s">
        <v>32</v>
      </c>
      <c r="G59" s="1" t="s">
        <v>3078</v>
      </c>
      <c r="H59" s="17">
        <v>0.303877314814815</v>
      </c>
      <c r="I59" s="17">
        <v>6.0185185185189782E-3</v>
      </c>
      <c r="J59" s="1" t="s">
        <v>13755</v>
      </c>
    </row>
    <row r="60" spans="2:10">
      <c r="B60" s="1" t="s">
        <v>13907</v>
      </c>
      <c r="C60" s="1">
        <v>1</v>
      </c>
      <c r="D60" s="1" t="s">
        <v>13687</v>
      </c>
      <c r="E60" s="17">
        <v>0.30402777777777801</v>
      </c>
      <c r="F60" s="1" t="s">
        <v>33</v>
      </c>
      <c r="G60" s="1" t="s">
        <v>13746</v>
      </c>
      <c r="H60" s="17">
        <v>0.30504629629629598</v>
      </c>
      <c r="I60" s="17">
        <v>1.0185185185179746E-3</v>
      </c>
      <c r="J60" s="1" t="s">
        <v>13771</v>
      </c>
    </row>
    <row r="61" spans="2:10">
      <c r="B61" s="1" t="s">
        <v>13904</v>
      </c>
      <c r="C61" s="1">
        <v>2</v>
      </c>
      <c r="D61" s="1" t="s">
        <v>13753</v>
      </c>
      <c r="E61" s="17">
        <v>0.303263888888889</v>
      </c>
      <c r="F61" s="1" t="s">
        <v>33</v>
      </c>
      <c r="G61" s="1" t="s">
        <v>13762</v>
      </c>
      <c r="H61" s="17">
        <v>0.30659722222222202</v>
      </c>
      <c r="I61" s="17">
        <v>3.3333333333330217E-3</v>
      </c>
      <c r="J61" s="1" t="s">
        <v>13772</v>
      </c>
    </row>
    <row r="62" spans="2:10">
      <c r="B62" s="1" t="s">
        <v>13908</v>
      </c>
      <c r="C62" s="1">
        <v>2</v>
      </c>
      <c r="D62" s="1" t="s">
        <v>13760</v>
      </c>
      <c r="E62" s="17">
        <v>0.30593749999999997</v>
      </c>
      <c r="F62" s="1" t="s">
        <v>33</v>
      </c>
      <c r="G62" s="1" t="s">
        <v>13746</v>
      </c>
      <c r="H62" s="17">
        <v>0.30709490740740703</v>
      </c>
      <c r="I62" s="17">
        <v>1.1574074074070517E-3</v>
      </c>
      <c r="J62" s="1" t="s">
        <v>13764</v>
      </c>
    </row>
    <row r="63" spans="2:10">
      <c r="B63" s="1" t="s">
        <v>13885</v>
      </c>
      <c r="C63" s="1">
        <v>3</v>
      </c>
      <c r="D63" s="1" t="s">
        <v>13753</v>
      </c>
      <c r="E63" s="17">
        <v>0.29671296296296301</v>
      </c>
      <c r="F63" s="1" t="s">
        <v>32</v>
      </c>
      <c r="G63" s="1" t="s">
        <v>13746</v>
      </c>
      <c r="H63" s="17">
        <v>0.307152777777778</v>
      </c>
      <c r="I63" s="17">
        <v>1.0439814814814985E-2</v>
      </c>
      <c r="J63" s="1" t="s">
        <v>13759</v>
      </c>
    </row>
    <row r="64" spans="2:10">
      <c r="B64" s="1" t="s">
        <v>13897</v>
      </c>
      <c r="C64" s="1">
        <v>3</v>
      </c>
      <c r="D64" s="1" t="s">
        <v>13753</v>
      </c>
      <c r="E64" s="17">
        <v>0.30219907407407398</v>
      </c>
      <c r="F64" s="1" t="s">
        <v>33</v>
      </c>
      <c r="G64" s="1" t="s">
        <v>3078</v>
      </c>
      <c r="H64" s="17">
        <v>0.307731481481481</v>
      </c>
      <c r="I64" s="17">
        <v>5.532407407407014E-3</v>
      </c>
      <c r="J64" s="1" t="s">
        <v>13755</v>
      </c>
    </row>
    <row r="65" spans="2:10">
      <c r="B65" s="1" t="s">
        <v>13910</v>
      </c>
      <c r="C65" s="1">
        <v>2</v>
      </c>
      <c r="D65" s="1" t="s">
        <v>13753</v>
      </c>
      <c r="E65" s="17">
        <v>0.30659722222222202</v>
      </c>
      <c r="F65" s="1" t="s">
        <v>33</v>
      </c>
      <c r="G65" s="1" t="s">
        <v>3095</v>
      </c>
      <c r="H65" s="17">
        <v>0.30835648148148098</v>
      </c>
      <c r="I65" s="17">
        <v>1.7592592592589607E-3</v>
      </c>
      <c r="J65" s="1" t="s">
        <v>13758</v>
      </c>
    </row>
    <row r="66" spans="2:10">
      <c r="B66" s="1" t="s">
        <v>13892</v>
      </c>
      <c r="C66" s="1">
        <v>3</v>
      </c>
      <c r="D66" s="1" t="s">
        <v>3076</v>
      </c>
      <c r="E66" s="17">
        <v>0.29894675925925901</v>
      </c>
      <c r="F66" s="1" t="s">
        <v>32</v>
      </c>
      <c r="G66" s="1" t="s">
        <v>3095</v>
      </c>
      <c r="H66" s="17">
        <v>0.30853009259259301</v>
      </c>
      <c r="I66" s="17">
        <v>9.5833333333339987E-3</v>
      </c>
      <c r="J66" s="1" t="s">
        <v>13675</v>
      </c>
    </row>
    <row r="67" spans="2:10">
      <c r="B67" s="1" t="s">
        <v>13912</v>
      </c>
      <c r="C67" s="1">
        <v>2</v>
      </c>
      <c r="D67" s="1" t="s">
        <v>13753</v>
      </c>
      <c r="E67" s="17">
        <v>0.30780092592592601</v>
      </c>
      <c r="F67" s="1" t="s">
        <v>33</v>
      </c>
      <c r="G67" s="1" t="s">
        <v>3077</v>
      </c>
      <c r="H67" s="17">
        <v>0.30887731481481501</v>
      </c>
      <c r="I67" s="17">
        <v>1.0763888888890016E-3</v>
      </c>
      <c r="J67" s="1" t="s">
        <v>13756</v>
      </c>
    </row>
    <row r="68" spans="2:10">
      <c r="B68" s="1" t="s">
        <v>13880</v>
      </c>
      <c r="C68" s="1">
        <v>3</v>
      </c>
      <c r="D68" s="1" t="s">
        <v>13687</v>
      </c>
      <c r="E68" s="17">
        <v>0.29375000000000001</v>
      </c>
      <c r="F68" s="1" t="s">
        <v>32</v>
      </c>
      <c r="G68" s="1" t="s">
        <v>13746</v>
      </c>
      <c r="H68" s="17">
        <v>0.30936342592592603</v>
      </c>
      <c r="I68" s="17">
        <v>1.5613425925926017E-2</v>
      </c>
      <c r="J68" s="1" t="s">
        <v>13771</v>
      </c>
    </row>
    <row r="69" spans="2:10">
      <c r="B69" s="1" t="s">
        <v>13915</v>
      </c>
      <c r="C69" s="1">
        <v>2</v>
      </c>
      <c r="D69" s="1" t="s">
        <v>13687</v>
      </c>
      <c r="E69" s="17">
        <v>0.30931712962962998</v>
      </c>
      <c r="F69" s="1" t="s">
        <v>33</v>
      </c>
      <c r="G69" s="1" t="s">
        <v>3095</v>
      </c>
      <c r="H69" s="17">
        <v>0.30972222222222201</v>
      </c>
      <c r="I69" s="17">
        <v>4.0509259259202679E-4</v>
      </c>
      <c r="J69" s="1" t="s">
        <v>13757</v>
      </c>
    </row>
    <row r="70" spans="2:10">
      <c r="B70" s="1" t="s">
        <v>13914</v>
      </c>
      <c r="C70" s="1">
        <v>1</v>
      </c>
      <c r="D70" s="1" t="s">
        <v>13760</v>
      </c>
      <c r="E70" s="17">
        <v>0.30922453703703701</v>
      </c>
      <c r="F70" s="1" t="s">
        <v>33</v>
      </c>
      <c r="G70" s="1" t="s">
        <v>13762</v>
      </c>
      <c r="H70" s="17">
        <v>0.31054398148148099</v>
      </c>
      <c r="I70" s="17">
        <v>1.3194444444439846E-3</v>
      </c>
      <c r="J70" s="1" t="s">
        <v>13763</v>
      </c>
    </row>
    <row r="71" spans="2:10">
      <c r="B71" s="1" t="s">
        <v>13922</v>
      </c>
      <c r="C71" s="1">
        <v>5</v>
      </c>
      <c r="D71" s="1" t="s">
        <v>13753</v>
      </c>
      <c r="E71" s="17">
        <v>0.31240740740740702</v>
      </c>
      <c r="F71" s="1" t="s">
        <v>33</v>
      </c>
      <c r="G71" s="1" t="s">
        <v>3078</v>
      </c>
      <c r="H71" s="17">
        <v>0.31285879629629598</v>
      </c>
      <c r="I71" s="17">
        <v>4.5138888888895945E-4</v>
      </c>
      <c r="J71" s="1" t="s">
        <v>13755</v>
      </c>
    </row>
    <row r="72" spans="2:10">
      <c r="B72" s="1" t="s">
        <v>13920</v>
      </c>
      <c r="C72" s="1">
        <v>1</v>
      </c>
      <c r="D72" s="1" t="s">
        <v>13687</v>
      </c>
      <c r="E72" s="17">
        <v>0.31210648148148101</v>
      </c>
      <c r="F72" s="1" t="s">
        <v>33</v>
      </c>
      <c r="G72" s="1" t="s">
        <v>13746</v>
      </c>
      <c r="H72" s="17">
        <v>0.312962962962963</v>
      </c>
      <c r="I72" s="17">
        <v>8.5648148148198544E-4</v>
      </c>
      <c r="J72" s="1" t="s">
        <v>13771</v>
      </c>
    </row>
    <row r="73" spans="2:10">
      <c r="B73" s="1" t="s">
        <v>13924</v>
      </c>
      <c r="C73" s="1">
        <v>1</v>
      </c>
      <c r="D73" s="1" t="s">
        <v>13687</v>
      </c>
      <c r="E73" s="17">
        <v>0.31285879629629598</v>
      </c>
      <c r="F73" s="1" t="s">
        <v>34</v>
      </c>
      <c r="G73" s="1" t="s">
        <v>13746</v>
      </c>
      <c r="H73" s="17">
        <v>0.31358796296296299</v>
      </c>
      <c r="I73" s="17">
        <v>7.2916666666700269E-4</v>
      </c>
      <c r="J73" s="1" t="s">
        <v>13771</v>
      </c>
    </row>
    <row r="74" spans="2:10">
      <c r="B74" s="1" t="s">
        <v>13919</v>
      </c>
      <c r="C74" s="1">
        <v>2</v>
      </c>
      <c r="D74" s="1" t="s">
        <v>13760</v>
      </c>
      <c r="E74" s="17">
        <v>0.31193287037036999</v>
      </c>
      <c r="F74" s="1" t="s">
        <v>33</v>
      </c>
      <c r="G74" s="1" t="s">
        <v>3095</v>
      </c>
      <c r="H74" s="17">
        <v>0.31513888888888902</v>
      </c>
      <c r="I74" s="17">
        <v>3.2060185185190382E-3</v>
      </c>
      <c r="J74" s="1" t="s">
        <v>13761</v>
      </c>
    </row>
    <row r="75" spans="2:10">
      <c r="B75" s="1" t="s">
        <v>13928</v>
      </c>
      <c r="C75" s="1">
        <v>1</v>
      </c>
      <c r="D75" s="1" t="s">
        <v>13760</v>
      </c>
      <c r="E75" s="17">
        <v>0.31517361111111097</v>
      </c>
      <c r="F75" s="1" t="s">
        <v>34</v>
      </c>
      <c r="G75" s="1" t="s">
        <v>13746</v>
      </c>
      <c r="H75" s="17">
        <v>0.31579861111111102</v>
      </c>
      <c r="I75" s="17">
        <v>6.2500000000004219E-4</v>
      </c>
      <c r="J75" s="1" t="s">
        <v>13764</v>
      </c>
    </row>
    <row r="76" spans="2:10">
      <c r="B76" s="1" t="s">
        <v>13929</v>
      </c>
      <c r="C76" s="1">
        <v>1</v>
      </c>
      <c r="D76" s="1" t="s">
        <v>13760</v>
      </c>
      <c r="E76" s="17">
        <v>0.315347222222222</v>
      </c>
      <c r="F76" s="1" t="s">
        <v>34</v>
      </c>
      <c r="G76" s="1" t="s">
        <v>3095</v>
      </c>
      <c r="H76" s="17">
        <v>0.31603009259259301</v>
      </c>
      <c r="I76" s="17">
        <v>6.8287037037101372E-4</v>
      </c>
      <c r="J76" s="1" t="s">
        <v>13761</v>
      </c>
    </row>
    <row r="77" spans="2:10">
      <c r="B77" s="1" t="s">
        <v>13930</v>
      </c>
      <c r="C77" s="1">
        <v>1</v>
      </c>
      <c r="D77" s="1" t="s">
        <v>13753</v>
      </c>
      <c r="E77" s="17">
        <v>0.31541666666666701</v>
      </c>
      <c r="F77" s="1" t="s">
        <v>34</v>
      </c>
      <c r="G77" s="1" t="s">
        <v>13762</v>
      </c>
      <c r="H77" s="17">
        <v>0.31649305555555601</v>
      </c>
      <c r="I77" s="17">
        <v>1.0763888888890016E-3</v>
      </c>
      <c r="J77" s="1" t="s">
        <v>13772</v>
      </c>
    </row>
    <row r="78" spans="2:10">
      <c r="B78" s="1" t="s">
        <v>13931</v>
      </c>
      <c r="C78" s="1">
        <v>1</v>
      </c>
      <c r="D78" s="1" t="s">
        <v>13760</v>
      </c>
      <c r="E78" s="17">
        <v>0.31695601851851901</v>
      </c>
      <c r="F78" s="1" t="s">
        <v>34</v>
      </c>
      <c r="G78" s="1" t="s">
        <v>13746</v>
      </c>
      <c r="H78" s="17">
        <v>0.31829861111111102</v>
      </c>
      <c r="I78" s="17">
        <v>1.3425925925920068E-3</v>
      </c>
      <c r="J78" s="1" t="s">
        <v>13764</v>
      </c>
    </row>
    <row r="79" spans="2:10">
      <c r="B79" s="1" t="s">
        <v>13933</v>
      </c>
      <c r="C79" s="1">
        <v>2</v>
      </c>
      <c r="D79" s="1" t="s">
        <v>13760</v>
      </c>
      <c r="E79" s="17">
        <v>0.319270833333333</v>
      </c>
      <c r="F79" s="1" t="s">
        <v>34</v>
      </c>
      <c r="G79" s="1" t="s">
        <v>3077</v>
      </c>
      <c r="H79" s="17">
        <v>0.319502314814815</v>
      </c>
      <c r="I79" s="17">
        <v>2.3148148148199876E-4</v>
      </c>
      <c r="J79" s="1" t="s">
        <v>13765</v>
      </c>
    </row>
    <row r="80" spans="2:10">
      <c r="B80" s="1" t="s">
        <v>13934</v>
      </c>
      <c r="C80" s="1">
        <v>1</v>
      </c>
      <c r="D80" s="1" t="s">
        <v>13753</v>
      </c>
      <c r="E80" s="17">
        <v>0.31929398148148103</v>
      </c>
      <c r="F80" s="1" t="s">
        <v>34</v>
      </c>
      <c r="G80" s="1" t="s">
        <v>3078</v>
      </c>
      <c r="H80" s="17">
        <v>0.31986111111111099</v>
      </c>
      <c r="I80" s="17">
        <v>5.6712962962995883E-4</v>
      </c>
      <c r="J80" s="1" t="s">
        <v>13755</v>
      </c>
    </row>
    <row r="81" spans="2:10">
      <c r="B81" s="1" t="s">
        <v>13926</v>
      </c>
      <c r="C81" s="1">
        <v>2</v>
      </c>
      <c r="D81" s="1" t="s">
        <v>3076</v>
      </c>
      <c r="E81" s="17">
        <v>0.31336805555555602</v>
      </c>
      <c r="F81" s="1" t="s">
        <v>34</v>
      </c>
      <c r="G81" s="1" t="s">
        <v>3095</v>
      </c>
      <c r="H81" s="17">
        <v>0.32224537037036999</v>
      </c>
      <c r="I81" s="17">
        <v>8.8773148148139636E-3</v>
      </c>
      <c r="J81" s="1" t="s">
        <v>13675</v>
      </c>
    </row>
    <row r="82" spans="2:10">
      <c r="B82" s="1" t="s">
        <v>13936</v>
      </c>
      <c r="C82" s="1">
        <v>1</v>
      </c>
      <c r="D82" s="1" t="s">
        <v>13687</v>
      </c>
      <c r="E82" s="17">
        <v>0.32108796296296299</v>
      </c>
      <c r="F82" s="1" t="s">
        <v>34</v>
      </c>
      <c r="G82" s="1" t="s">
        <v>3078</v>
      </c>
      <c r="H82" s="17">
        <v>0.32321759259259297</v>
      </c>
      <c r="I82" s="17">
        <v>2.129629629629981E-3</v>
      </c>
      <c r="J82" s="1" t="s">
        <v>13773</v>
      </c>
    </row>
    <row r="83" spans="2:10">
      <c r="B83" s="1" t="s">
        <v>13943</v>
      </c>
      <c r="C83" s="1">
        <v>1</v>
      </c>
      <c r="D83" s="1" t="s">
        <v>13687</v>
      </c>
      <c r="E83" s="17">
        <v>0.32299768518518501</v>
      </c>
      <c r="F83" s="1" t="s">
        <v>35</v>
      </c>
      <c r="G83" s="1" t="s">
        <v>13746</v>
      </c>
      <c r="H83" s="17">
        <v>0.32376157407407402</v>
      </c>
      <c r="I83" s="17">
        <v>7.638888888890083E-4</v>
      </c>
      <c r="J83" s="1" t="s">
        <v>13771</v>
      </c>
    </row>
    <row r="84" spans="2:10">
      <c r="B84" s="1" t="s">
        <v>13937</v>
      </c>
      <c r="C84" s="1">
        <v>1</v>
      </c>
      <c r="D84" s="1" t="s">
        <v>13687</v>
      </c>
      <c r="E84" s="17">
        <v>0.321469907407407</v>
      </c>
      <c r="F84" s="1" t="s">
        <v>34</v>
      </c>
      <c r="G84" s="1" t="s">
        <v>3077</v>
      </c>
      <c r="H84" s="17">
        <v>0.32403935185185201</v>
      </c>
      <c r="I84" s="17">
        <v>2.5694444444450126E-3</v>
      </c>
      <c r="J84" s="1" t="s">
        <v>13770</v>
      </c>
    </row>
    <row r="85" spans="2:10">
      <c r="B85" s="1" t="s">
        <v>13946</v>
      </c>
      <c r="C85" s="1">
        <v>1</v>
      </c>
      <c r="D85" s="1" t="s">
        <v>13753</v>
      </c>
      <c r="E85" s="17">
        <v>0.32457175925925902</v>
      </c>
      <c r="F85" s="1" t="s">
        <v>35</v>
      </c>
      <c r="G85" s="1" t="s">
        <v>13746</v>
      </c>
      <c r="H85" s="17">
        <v>0.32479166666666698</v>
      </c>
      <c r="I85" s="17">
        <v>2.1990740740795989E-4</v>
      </c>
      <c r="J85" s="1" t="s">
        <v>13759</v>
      </c>
    </row>
    <row r="86" spans="2:10">
      <c r="B86" s="1" t="s">
        <v>13945</v>
      </c>
      <c r="C86" s="1">
        <v>1</v>
      </c>
      <c r="D86" s="1" t="s">
        <v>13753</v>
      </c>
      <c r="E86" s="17">
        <v>0.32418981481481501</v>
      </c>
      <c r="F86" s="1" t="s">
        <v>35</v>
      </c>
      <c r="G86" s="1" t="s">
        <v>3078</v>
      </c>
      <c r="H86" s="17">
        <v>0.32498842592592603</v>
      </c>
      <c r="I86" s="17">
        <v>7.986111111110139E-4</v>
      </c>
      <c r="J86" s="1" t="s">
        <v>13755</v>
      </c>
    </row>
    <row r="87" spans="2:10">
      <c r="B87" s="1" t="s">
        <v>13947</v>
      </c>
      <c r="C87" s="1">
        <v>1</v>
      </c>
      <c r="D87" s="1" t="s">
        <v>13760</v>
      </c>
      <c r="E87" s="17">
        <v>0.32465277777777801</v>
      </c>
      <c r="F87" s="1" t="s">
        <v>35</v>
      </c>
      <c r="G87" s="1" t="s">
        <v>3095</v>
      </c>
      <c r="H87" s="17">
        <v>0.32538194444444402</v>
      </c>
      <c r="I87" s="17">
        <v>7.2916666666600349E-4</v>
      </c>
      <c r="J87" s="1" t="s">
        <v>13761</v>
      </c>
    </row>
    <row r="88" spans="2:10">
      <c r="B88" s="1" t="s">
        <v>13923</v>
      </c>
      <c r="C88" s="1">
        <v>2</v>
      </c>
      <c r="D88" s="1" t="s">
        <v>13760</v>
      </c>
      <c r="E88" s="17">
        <v>0.31280092592592601</v>
      </c>
      <c r="F88" s="1" t="s">
        <v>34</v>
      </c>
      <c r="G88" s="1" t="s">
        <v>13762</v>
      </c>
      <c r="H88" s="17">
        <v>0.325625</v>
      </c>
      <c r="I88" s="17">
        <v>1.2824074074073988E-2</v>
      </c>
      <c r="J88" s="1" t="s">
        <v>13763</v>
      </c>
    </row>
    <row r="89" spans="2:10">
      <c r="B89" s="1" t="s">
        <v>13948</v>
      </c>
      <c r="C89" s="1">
        <v>3</v>
      </c>
      <c r="D89" s="1" t="s">
        <v>13760</v>
      </c>
      <c r="E89" s="17">
        <v>0.32468750000000002</v>
      </c>
      <c r="F89" s="1" t="s">
        <v>35</v>
      </c>
      <c r="G89" s="1" t="s">
        <v>13746</v>
      </c>
      <c r="H89" s="17">
        <v>0.32583333333333298</v>
      </c>
      <c r="I89" s="17">
        <v>1.1458333333329573E-3</v>
      </c>
      <c r="J89" s="1" t="s">
        <v>13764</v>
      </c>
    </row>
    <row r="90" spans="2:10">
      <c r="B90" s="1" t="s">
        <v>13954</v>
      </c>
      <c r="C90" s="1">
        <v>1</v>
      </c>
      <c r="D90" s="1" t="s">
        <v>3076</v>
      </c>
      <c r="E90" s="17">
        <v>0.327511574074074</v>
      </c>
      <c r="F90" s="1" t="s">
        <v>35</v>
      </c>
      <c r="G90" s="1" t="s">
        <v>3078</v>
      </c>
      <c r="H90" s="17">
        <v>0.32795138888888897</v>
      </c>
      <c r="I90" s="17">
        <v>4.3981481481497608E-4</v>
      </c>
      <c r="J90" s="1" t="s">
        <v>13769</v>
      </c>
    </row>
    <row r="91" spans="2:10">
      <c r="B91" s="1" t="s">
        <v>13949</v>
      </c>
      <c r="C91" s="1">
        <v>2</v>
      </c>
      <c r="D91" s="1" t="s">
        <v>13687</v>
      </c>
      <c r="E91" s="17">
        <v>0.32506944444444402</v>
      </c>
      <c r="F91" s="1" t="s">
        <v>35</v>
      </c>
      <c r="G91" s="1" t="s">
        <v>3095</v>
      </c>
      <c r="H91" s="17">
        <v>0.32807870370370401</v>
      </c>
      <c r="I91" s="17">
        <v>3.0092592592599887E-3</v>
      </c>
      <c r="J91" s="1" t="s">
        <v>13757</v>
      </c>
    </row>
    <row r="92" spans="2:10">
      <c r="B92" s="1" t="s">
        <v>13894</v>
      </c>
      <c r="C92" s="1">
        <v>2</v>
      </c>
      <c r="D92" s="1" t="s">
        <v>13753</v>
      </c>
      <c r="E92" s="17">
        <v>0.30052083333333302</v>
      </c>
      <c r="F92" s="1" t="s">
        <v>32</v>
      </c>
      <c r="G92" s="1" t="s">
        <v>3078</v>
      </c>
      <c r="H92" s="17">
        <v>0.328738425925926</v>
      </c>
      <c r="I92" s="17">
        <v>2.8217592592592988E-2</v>
      </c>
      <c r="J92" s="1" t="s">
        <v>13755</v>
      </c>
    </row>
    <row r="93" spans="2:10">
      <c r="B93" s="1" t="s">
        <v>13955</v>
      </c>
      <c r="C93" s="1">
        <v>2</v>
      </c>
      <c r="D93" s="1" t="s">
        <v>13760</v>
      </c>
      <c r="E93" s="17">
        <v>0.32796296296296301</v>
      </c>
      <c r="F93" s="1" t="s">
        <v>35</v>
      </c>
      <c r="G93" s="1" t="s">
        <v>13746</v>
      </c>
      <c r="H93" s="17">
        <v>0.32879629629629598</v>
      </c>
      <c r="I93" s="17">
        <v>8.33333333332964E-4</v>
      </c>
      <c r="J93" s="1" t="s">
        <v>13764</v>
      </c>
    </row>
    <row r="94" spans="2:10">
      <c r="B94" s="1" t="s">
        <v>13958</v>
      </c>
      <c r="C94" s="1">
        <v>2</v>
      </c>
      <c r="D94" s="1" t="s">
        <v>13760</v>
      </c>
      <c r="E94" s="17">
        <v>0.32913194444444399</v>
      </c>
      <c r="F94" s="1" t="s">
        <v>35</v>
      </c>
      <c r="G94" s="1" t="s">
        <v>13746</v>
      </c>
      <c r="H94" s="17">
        <v>0.330162037037037</v>
      </c>
      <c r="I94" s="17">
        <v>1.0300925925930127E-3</v>
      </c>
      <c r="J94" s="1" t="s">
        <v>13764</v>
      </c>
    </row>
    <row r="95" spans="2:10">
      <c r="B95" s="1" t="s">
        <v>13959</v>
      </c>
      <c r="C95" s="1">
        <v>1</v>
      </c>
      <c r="D95" s="1" t="s">
        <v>3076</v>
      </c>
      <c r="E95" s="17">
        <v>0.329930555555556</v>
      </c>
      <c r="F95" s="1" t="s">
        <v>35</v>
      </c>
      <c r="G95" s="1" t="s">
        <v>3078</v>
      </c>
      <c r="H95" s="17">
        <v>0.33030092592592603</v>
      </c>
      <c r="I95" s="17">
        <v>3.7037037037002118E-4</v>
      </c>
      <c r="J95" s="1" t="s">
        <v>13769</v>
      </c>
    </row>
    <row r="96" spans="2:10">
      <c r="B96" s="1" t="s">
        <v>13961</v>
      </c>
      <c r="C96" s="1">
        <v>1</v>
      </c>
      <c r="D96" s="1" t="s">
        <v>13753</v>
      </c>
      <c r="E96" s="17">
        <v>0.33006944444444403</v>
      </c>
      <c r="F96" s="1" t="s">
        <v>35</v>
      </c>
      <c r="G96" s="1" t="s">
        <v>3078</v>
      </c>
      <c r="H96" s="17">
        <v>0.33075231481481498</v>
      </c>
      <c r="I96" s="17">
        <v>6.8287037037095821E-4</v>
      </c>
      <c r="J96" s="1" t="s">
        <v>13755</v>
      </c>
    </row>
    <row r="97" spans="2:10">
      <c r="B97" s="1" t="s">
        <v>13942</v>
      </c>
      <c r="C97" s="1">
        <v>3</v>
      </c>
      <c r="D97" s="1" t="s">
        <v>13753</v>
      </c>
      <c r="E97" s="17">
        <v>0.32285879629629599</v>
      </c>
      <c r="F97" s="1" t="s">
        <v>34</v>
      </c>
      <c r="G97" s="1" t="s">
        <v>13746</v>
      </c>
      <c r="H97" s="17">
        <v>0.33091435185185197</v>
      </c>
      <c r="I97" s="17">
        <v>8.0555555555559821E-3</v>
      </c>
      <c r="J97" s="1" t="s">
        <v>13759</v>
      </c>
    </row>
    <row r="98" spans="2:10">
      <c r="B98" s="1" t="s">
        <v>13963</v>
      </c>
      <c r="C98" s="1">
        <v>1</v>
      </c>
      <c r="D98" s="1" t="s">
        <v>13753</v>
      </c>
      <c r="E98" s="17">
        <v>0.33037037037036998</v>
      </c>
      <c r="F98" s="1" t="s">
        <v>35</v>
      </c>
      <c r="G98" s="1" t="s">
        <v>3095</v>
      </c>
      <c r="H98" s="17">
        <v>0.33129629629629598</v>
      </c>
      <c r="I98" s="17">
        <v>9.2592592592599665E-4</v>
      </c>
      <c r="J98" s="1" t="s">
        <v>13758</v>
      </c>
    </row>
    <row r="99" spans="2:10">
      <c r="B99" s="1" t="s">
        <v>13965</v>
      </c>
      <c r="C99" s="1">
        <v>1</v>
      </c>
      <c r="D99" s="1" t="s">
        <v>13687</v>
      </c>
      <c r="E99" s="17">
        <v>0.331203703703704</v>
      </c>
      <c r="F99" s="1" t="s">
        <v>35</v>
      </c>
      <c r="G99" s="1" t="s">
        <v>3095</v>
      </c>
      <c r="H99" s="17">
        <v>0.33160879629629603</v>
      </c>
      <c r="I99" s="17">
        <v>4.0509259259202679E-4</v>
      </c>
      <c r="J99" s="1" t="s">
        <v>13757</v>
      </c>
    </row>
    <row r="100" spans="2:10">
      <c r="B100" s="1" t="s">
        <v>13862</v>
      </c>
      <c r="C100" s="1">
        <v>4</v>
      </c>
      <c r="D100" s="1" t="s">
        <v>13760</v>
      </c>
      <c r="E100" s="17">
        <v>0.28873842592592602</v>
      </c>
      <c r="F100" s="1" t="s">
        <v>13778</v>
      </c>
      <c r="G100" s="1" t="s">
        <v>13746</v>
      </c>
      <c r="H100" s="17">
        <v>0.33163194444444399</v>
      </c>
      <c r="I100" s="17">
        <v>4.289351851851797E-2</v>
      </c>
      <c r="J100" s="1" t="s">
        <v>13764</v>
      </c>
    </row>
    <row r="101" spans="2:10">
      <c r="B101" s="1" t="s">
        <v>13932</v>
      </c>
      <c r="C101" s="1">
        <v>2</v>
      </c>
      <c r="D101" s="1" t="s">
        <v>13753</v>
      </c>
      <c r="E101" s="17">
        <v>0.31856481481481502</v>
      </c>
      <c r="F101" s="1" t="s">
        <v>34</v>
      </c>
      <c r="G101" s="1" t="s">
        <v>3077</v>
      </c>
      <c r="H101" s="17">
        <v>0.33222222222222197</v>
      </c>
      <c r="I101" s="17">
        <v>1.3657407407406952E-2</v>
      </c>
      <c r="J101" s="1" t="s">
        <v>13756</v>
      </c>
    </row>
    <row r="102" spans="2:10">
      <c r="B102" s="1" t="s">
        <v>13964</v>
      </c>
      <c r="C102" s="1">
        <v>2</v>
      </c>
      <c r="D102" s="1" t="s">
        <v>13753</v>
      </c>
      <c r="E102" s="17">
        <v>0.331087962962963</v>
      </c>
      <c r="F102" s="1" t="s">
        <v>35</v>
      </c>
      <c r="G102" s="1" t="s">
        <v>3077</v>
      </c>
      <c r="H102" s="17">
        <v>0.33240740740740699</v>
      </c>
      <c r="I102" s="17">
        <v>1.3194444444439846E-3</v>
      </c>
      <c r="J102" s="1" t="s">
        <v>13756</v>
      </c>
    </row>
    <row r="103" spans="2:10">
      <c r="B103" s="1" t="s">
        <v>13968</v>
      </c>
      <c r="C103" s="1">
        <v>1</v>
      </c>
      <c r="D103" s="1" t="s">
        <v>13687</v>
      </c>
      <c r="E103" s="17">
        <v>0.33193287037037</v>
      </c>
      <c r="F103" s="1" t="s">
        <v>35</v>
      </c>
      <c r="G103" s="1" t="s">
        <v>13762</v>
      </c>
      <c r="H103" s="17">
        <v>0.332476851851852</v>
      </c>
      <c r="I103" s="17">
        <v>5.439814814819921E-4</v>
      </c>
      <c r="J103" s="1" t="s">
        <v>13767</v>
      </c>
    </row>
    <row r="104" spans="2:10">
      <c r="B104" s="1" t="s">
        <v>13972</v>
      </c>
      <c r="C104" s="1">
        <v>5</v>
      </c>
      <c r="D104" s="1" t="s">
        <v>13753</v>
      </c>
      <c r="E104" s="17">
        <v>0.33246527777777801</v>
      </c>
      <c r="F104" s="1" t="s">
        <v>35</v>
      </c>
      <c r="G104" s="1" t="s">
        <v>3078</v>
      </c>
      <c r="H104" s="17">
        <v>0.33295138888888898</v>
      </c>
      <c r="I104" s="17">
        <v>4.8611111111096506E-4</v>
      </c>
      <c r="J104" s="1" t="s">
        <v>13755</v>
      </c>
    </row>
    <row r="105" spans="2:10">
      <c r="B105" s="1" t="s">
        <v>13887</v>
      </c>
      <c r="C105" s="1">
        <v>1</v>
      </c>
      <c r="D105" s="1" t="s">
        <v>13760</v>
      </c>
      <c r="E105" s="17">
        <v>0.29749999999999999</v>
      </c>
      <c r="F105" s="1" t="s">
        <v>32</v>
      </c>
      <c r="G105" s="1" t="s">
        <v>13762</v>
      </c>
      <c r="H105" s="17">
        <v>0.33313657407407399</v>
      </c>
      <c r="I105" s="17">
        <v>3.5636574074074001E-2</v>
      </c>
      <c r="J105" s="1" t="s">
        <v>13763</v>
      </c>
    </row>
    <row r="106" spans="2:10">
      <c r="B106" s="1" t="s">
        <v>13973</v>
      </c>
      <c r="C106" s="1">
        <v>2</v>
      </c>
      <c r="D106" s="1" t="s">
        <v>13753</v>
      </c>
      <c r="E106" s="17">
        <v>0.33302083333333299</v>
      </c>
      <c r="F106" s="1" t="s">
        <v>35</v>
      </c>
      <c r="G106" s="1" t="s">
        <v>3077</v>
      </c>
      <c r="H106" s="17">
        <v>0.334016203703704</v>
      </c>
      <c r="I106" s="17">
        <v>9.9537037037100706E-4</v>
      </c>
      <c r="J106" s="1" t="s">
        <v>13756</v>
      </c>
    </row>
    <row r="107" spans="2:10">
      <c r="B107" s="1" t="s">
        <v>13950</v>
      </c>
      <c r="C107" s="1">
        <v>2</v>
      </c>
      <c r="D107" s="1" t="s">
        <v>13753</v>
      </c>
      <c r="E107" s="17">
        <v>0.32552083333333298</v>
      </c>
      <c r="F107" s="1" t="s">
        <v>35</v>
      </c>
      <c r="G107" s="1" t="s">
        <v>13746</v>
      </c>
      <c r="H107" s="17">
        <v>0.334861111111111</v>
      </c>
      <c r="I107" s="17">
        <v>9.3402777777780166E-3</v>
      </c>
      <c r="J107" s="1" t="s">
        <v>13759</v>
      </c>
    </row>
    <row r="108" spans="2:10">
      <c r="B108" s="1" t="s">
        <v>13941</v>
      </c>
      <c r="C108" s="1">
        <v>2</v>
      </c>
      <c r="D108" s="1" t="s">
        <v>13760</v>
      </c>
      <c r="E108" s="17">
        <v>0.32282407407407399</v>
      </c>
      <c r="F108" s="1" t="s">
        <v>34</v>
      </c>
      <c r="G108" s="1" t="s">
        <v>3077</v>
      </c>
      <c r="H108" s="17">
        <v>0.33740740740740699</v>
      </c>
      <c r="I108" s="17">
        <v>1.4583333333333004E-2</v>
      </c>
      <c r="J108" s="1" t="s">
        <v>13765</v>
      </c>
    </row>
    <row r="109" spans="2:10">
      <c r="B109" s="1" t="s">
        <v>13988</v>
      </c>
      <c r="C109" s="1">
        <v>1</v>
      </c>
      <c r="D109" s="1" t="s">
        <v>13760</v>
      </c>
      <c r="E109" s="17">
        <v>0.33773148148148102</v>
      </c>
      <c r="F109" s="1" t="s">
        <v>36</v>
      </c>
      <c r="G109" s="1" t="s">
        <v>3077</v>
      </c>
      <c r="H109" s="17">
        <v>0.33800925925925901</v>
      </c>
      <c r="I109" s="17">
        <v>2.7777777777798773E-4</v>
      </c>
      <c r="J109" s="1" t="s">
        <v>13765</v>
      </c>
    </row>
    <row r="110" spans="2:10">
      <c r="B110" s="1" t="s">
        <v>13982</v>
      </c>
      <c r="C110" s="1">
        <v>1</v>
      </c>
      <c r="D110" s="1" t="s">
        <v>13760</v>
      </c>
      <c r="E110" s="17">
        <v>0.33715277777777802</v>
      </c>
      <c r="F110" s="1" t="s">
        <v>36</v>
      </c>
      <c r="G110" s="1" t="s">
        <v>3095</v>
      </c>
      <c r="H110" s="17">
        <v>0.338055555555556</v>
      </c>
      <c r="I110" s="17">
        <v>9.0277777777797441E-4</v>
      </c>
      <c r="J110" s="1" t="s">
        <v>13761</v>
      </c>
    </row>
    <row r="111" spans="2:10">
      <c r="B111" s="1" t="s">
        <v>13985</v>
      </c>
      <c r="C111" s="1">
        <v>1</v>
      </c>
      <c r="D111" s="1" t="s">
        <v>13753</v>
      </c>
      <c r="E111" s="17">
        <v>0.33763888888888899</v>
      </c>
      <c r="F111" s="1" t="s">
        <v>36</v>
      </c>
      <c r="G111" s="1" t="s">
        <v>13746</v>
      </c>
      <c r="H111" s="17">
        <v>0.33810185185185199</v>
      </c>
      <c r="I111" s="17">
        <v>4.6296296296299833E-4</v>
      </c>
      <c r="J111" s="1" t="s">
        <v>13759</v>
      </c>
    </row>
    <row r="112" spans="2:10">
      <c r="B112" s="1" t="s">
        <v>13989</v>
      </c>
      <c r="C112" s="1">
        <v>1</v>
      </c>
      <c r="D112" s="1" t="s">
        <v>13687</v>
      </c>
      <c r="E112" s="17">
        <v>0.33818287037036998</v>
      </c>
      <c r="F112" s="1" t="s">
        <v>36</v>
      </c>
      <c r="G112" s="1" t="s">
        <v>13746</v>
      </c>
      <c r="H112" s="17">
        <v>0.33885416666666701</v>
      </c>
      <c r="I112" s="17">
        <v>6.7129629629703036E-4</v>
      </c>
      <c r="J112" s="1" t="s">
        <v>13771</v>
      </c>
    </row>
    <row r="113" spans="2:10">
      <c r="B113" s="1" t="s">
        <v>13952</v>
      </c>
      <c r="C113" s="1">
        <v>2</v>
      </c>
      <c r="D113" s="1" t="s">
        <v>13760</v>
      </c>
      <c r="E113" s="17">
        <v>0.32651620370370399</v>
      </c>
      <c r="F113" s="1" t="s">
        <v>35</v>
      </c>
      <c r="G113" s="1" t="s">
        <v>3078</v>
      </c>
      <c r="H113" s="17">
        <v>0.33944444444444399</v>
      </c>
      <c r="I113" s="17">
        <v>1.2928240740740005E-2</v>
      </c>
      <c r="J113" s="1" t="s">
        <v>13768</v>
      </c>
    </row>
    <row r="114" spans="2:10">
      <c r="B114" s="1" t="s">
        <v>13939</v>
      </c>
      <c r="C114" s="1">
        <v>2</v>
      </c>
      <c r="D114" s="1" t="s">
        <v>13760</v>
      </c>
      <c r="E114" s="17">
        <v>0.32239583333333299</v>
      </c>
      <c r="F114" s="1" t="s">
        <v>34</v>
      </c>
      <c r="G114" s="1" t="s">
        <v>3077</v>
      </c>
      <c r="H114" s="17">
        <v>0.339479166666667</v>
      </c>
      <c r="I114" s="17">
        <v>1.7083333333334005E-2</v>
      </c>
      <c r="J114" s="1" t="s">
        <v>13765</v>
      </c>
    </row>
    <row r="115" spans="2:10">
      <c r="B115" s="1" t="s">
        <v>13991</v>
      </c>
      <c r="C115" s="1">
        <v>1</v>
      </c>
      <c r="D115" s="1" t="s">
        <v>13687</v>
      </c>
      <c r="E115" s="17">
        <v>0.33938657407407402</v>
      </c>
      <c r="F115" s="1" t="s">
        <v>36</v>
      </c>
      <c r="G115" s="1" t="s">
        <v>13746</v>
      </c>
      <c r="H115" s="17">
        <v>0.340439814814815</v>
      </c>
      <c r="I115" s="17">
        <v>1.0532407407409794E-3</v>
      </c>
      <c r="J115" s="1" t="s">
        <v>13771</v>
      </c>
    </row>
    <row r="116" spans="2:10">
      <c r="B116" s="1" t="s">
        <v>13977</v>
      </c>
      <c r="C116" s="1">
        <v>2</v>
      </c>
      <c r="D116" s="1" t="s">
        <v>13760</v>
      </c>
      <c r="E116" s="17">
        <v>0.33554398148148101</v>
      </c>
      <c r="F116" s="1" t="s">
        <v>36</v>
      </c>
      <c r="G116" s="1" t="s">
        <v>3077</v>
      </c>
      <c r="H116" s="17">
        <v>0.34077546296296302</v>
      </c>
      <c r="I116" s="17">
        <v>5.2314814814820032E-3</v>
      </c>
      <c r="J116" s="1" t="s">
        <v>13765</v>
      </c>
    </row>
    <row r="117" spans="2:10">
      <c r="B117" s="1" t="s">
        <v>13978</v>
      </c>
      <c r="C117" s="1">
        <v>2</v>
      </c>
      <c r="D117" s="1" t="s">
        <v>13753</v>
      </c>
      <c r="E117" s="17">
        <v>0.336550925925926</v>
      </c>
      <c r="F117" s="1" t="s">
        <v>36</v>
      </c>
      <c r="G117" s="1" t="s">
        <v>3095</v>
      </c>
      <c r="H117" s="17">
        <v>0.34133101851851799</v>
      </c>
      <c r="I117" s="17">
        <v>4.780092592591989E-3</v>
      </c>
      <c r="J117" s="1" t="s">
        <v>13758</v>
      </c>
    </row>
    <row r="118" spans="2:10">
      <c r="B118" s="1" t="s">
        <v>13996</v>
      </c>
      <c r="C118" s="1">
        <v>1</v>
      </c>
      <c r="D118" s="1" t="s">
        <v>13687</v>
      </c>
      <c r="E118" s="17">
        <v>0.340520833333333</v>
      </c>
      <c r="F118" s="1" t="s">
        <v>36</v>
      </c>
      <c r="G118" s="1" t="s">
        <v>13746</v>
      </c>
      <c r="H118" s="17">
        <v>0.34144675925925899</v>
      </c>
      <c r="I118" s="17">
        <v>9.2592592592599665E-4</v>
      </c>
      <c r="J118" s="1" t="s">
        <v>13771</v>
      </c>
    </row>
    <row r="119" spans="2:10">
      <c r="B119" s="1" t="s">
        <v>13994</v>
      </c>
      <c r="C119" s="1">
        <v>2</v>
      </c>
      <c r="D119" s="1" t="s">
        <v>13760</v>
      </c>
      <c r="E119" s="17">
        <v>0.33996527777777802</v>
      </c>
      <c r="F119" s="1" t="s">
        <v>36</v>
      </c>
      <c r="G119" s="1" t="s">
        <v>13746</v>
      </c>
      <c r="H119" s="17">
        <v>0.34167824074074099</v>
      </c>
      <c r="I119" s="17">
        <v>1.7129629629629717E-3</v>
      </c>
      <c r="J119" s="1" t="s">
        <v>13764</v>
      </c>
    </row>
    <row r="120" spans="2:10">
      <c r="B120" s="1" t="s">
        <v>13995</v>
      </c>
      <c r="C120" s="1">
        <v>1</v>
      </c>
      <c r="D120" s="1" t="s">
        <v>13753</v>
      </c>
      <c r="E120" s="17">
        <v>0.34</v>
      </c>
      <c r="F120" s="1" t="s">
        <v>36</v>
      </c>
      <c r="G120" s="1" t="s">
        <v>3077</v>
      </c>
      <c r="H120" s="17">
        <v>0.34196759259259302</v>
      </c>
      <c r="I120" s="17">
        <v>1.9675925925929927E-3</v>
      </c>
      <c r="J120" s="1" t="s">
        <v>13756</v>
      </c>
    </row>
    <row r="121" spans="2:10">
      <c r="B121" s="1" t="s">
        <v>13999</v>
      </c>
      <c r="C121" s="1">
        <v>2</v>
      </c>
      <c r="D121" s="1" t="s">
        <v>13753</v>
      </c>
      <c r="E121" s="17">
        <v>0.341747685185185</v>
      </c>
      <c r="F121" s="1" t="s">
        <v>36</v>
      </c>
      <c r="G121" s="1" t="s">
        <v>3077</v>
      </c>
      <c r="H121" s="17">
        <v>0.343252314814815</v>
      </c>
      <c r="I121" s="17">
        <v>1.5046296296299944E-3</v>
      </c>
      <c r="J121" s="1" t="s">
        <v>13756</v>
      </c>
    </row>
    <row r="122" spans="2:10">
      <c r="B122" s="1" t="s">
        <v>14002</v>
      </c>
      <c r="C122" s="1">
        <v>2</v>
      </c>
      <c r="D122" s="1" t="s">
        <v>3076</v>
      </c>
      <c r="E122" s="17">
        <v>0.34291666666666698</v>
      </c>
      <c r="F122" s="1" t="s">
        <v>36</v>
      </c>
      <c r="G122" s="1" t="s">
        <v>3078</v>
      </c>
      <c r="H122" s="17">
        <v>0.34332175925925901</v>
      </c>
      <c r="I122" s="17">
        <v>4.0509259259202679E-4</v>
      </c>
      <c r="J122" s="1" t="s">
        <v>13769</v>
      </c>
    </row>
    <row r="123" spans="2:10">
      <c r="B123" s="1" t="s">
        <v>14003</v>
      </c>
      <c r="C123" s="1">
        <v>3</v>
      </c>
      <c r="D123" s="1" t="s">
        <v>13760</v>
      </c>
      <c r="E123" s="17">
        <v>0.34434027777777798</v>
      </c>
      <c r="F123" s="1" t="s">
        <v>37</v>
      </c>
      <c r="G123" s="1" t="s">
        <v>3077</v>
      </c>
      <c r="H123" s="17">
        <v>0.34461805555555602</v>
      </c>
      <c r="I123" s="17">
        <v>2.7777777777804324E-4</v>
      </c>
      <c r="J123" s="1" t="s">
        <v>13765</v>
      </c>
    </row>
    <row r="124" spans="2:10">
      <c r="B124" s="1" t="s">
        <v>14001</v>
      </c>
      <c r="C124" s="1">
        <v>1</v>
      </c>
      <c r="D124" s="1" t="s">
        <v>13753</v>
      </c>
      <c r="E124" s="17">
        <v>0.34234953703703702</v>
      </c>
      <c r="F124" s="1" t="s">
        <v>36</v>
      </c>
      <c r="G124" s="1" t="s">
        <v>13762</v>
      </c>
      <c r="H124" s="17">
        <v>0.34466435185185201</v>
      </c>
      <c r="I124" s="17">
        <v>2.3148148148149916E-3</v>
      </c>
      <c r="J124" s="1" t="s">
        <v>13772</v>
      </c>
    </row>
    <row r="125" spans="2:10">
      <c r="B125" s="1" t="s">
        <v>13993</v>
      </c>
      <c r="C125" s="1">
        <v>2</v>
      </c>
      <c r="D125" s="1" t="s">
        <v>13687</v>
      </c>
      <c r="E125" s="17">
        <v>0.33960648148148098</v>
      </c>
      <c r="F125" s="1" t="s">
        <v>36</v>
      </c>
      <c r="G125" s="1" t="s">
        <v>3078</v>
      </c>
      <c r="H125" s="17">
        <v>0.34484953703703702</v>
      </c>
      <c r="I125" s="17">
        <v>5.2430555555560421E-3</v>
      </c>
      <c r="J125" s="1" t="s">
        <v>13773</v>
      </c>
    </row>
    <row r="126" spans="2:10">
      <c r="B126" s="1" t="s">
        <v>14008</v>
      </c>
      <c r="C126" s="1">
        <v>1</v>
      </c>
      <c r="D126" s="1" t="s">
        <v>13753</v>
      </c>
      <c r="E126" s="17">
        <v>0.34473379629629602</v>
      </c>
      <c r="F126" s="1" t="s">
        <v>37</v>
      </c>
      <c r="G126" s="1" t="s">
        <v>13746</v>
      </c>
      <c r="H126" s="17">
        <v>0.34484953703703702</v>
      </c>
      <c r="I126" s="17">
        <v>1.1574074074099938E-4</v>
      </c>
      <c r="J126" s="1" t="s">
        <v>13759</v>
      </c>
    </row>
    <row r="127" spans="2:10">
      <c r="B127" s="1" t="s">
        <v>14007</v>
      </c>
      <c r="C127" s="1">
        <v>1</v>
      </c>
      <c r="D127" s="1" t="s">
        <v>13760</v>
      </c>
      <c r="E127" s="17">
        <v>0.344594907407407</v>
      </c>
      <c r="F127" s="1" t="s">
        <v>37</v>
      </c>
      <c r="G127" s="1" t="s">
        <v>3077</v>
      </c>
      <c r="H127" s="17">
        <v>0.34487268518518499</v>
      </c>
      <c r="I127" s="17">
        <v>2.7777777777798773E-4</v>
      </c>
      <c r="J127" s="1" t="s">
        <v>13765</v>
      </c>
    </row>
    <row r="128" spans="2:10">
      <c r="B128" s="1" t="s">
        <v>14014</v>
      </c>
      <c r="C128" s="1">
        <v>1</v>
      </c>
      <c r="D128" s="1" t="s">
        <v>13687</v>
      </c>
      <c r="E128" s="17">
        <v>0.34564814814814798</v>
      </c>
      <c r="F128" s="1" t="s">
        <v>37</v>
      </c>
      <c r="G128" s="1" t="s">
        <v>13746</v>
      </c>
      <c r="H128" s="17">
        <v>0.34629629629629599</v>
      </c>
      <c r="I128" s="17">
        <v>6.4814814814800892E-4</v>
      </c>
      <c r="J128" s="1" t="s">
        <v>13771</v>
      </c>
    </row>
    <row r="129" spans="2:10">
      <c r="B129" s="1" t="s">
        <v>13953</v>
      </c>
      <c r="C129" s="1">
        <v>3</v>
      </c>
      <c r="D129" s="1" t="s">
        <v>13753</v>
      </c>
      <c r="E129" s="17">
        <v>0.32697916666666699</v>
      </c>
      <c r="F129" s="1" t="s">
        <v>35</v>
      </c>
      <c r="G129" s="1" t="s">
        <v>13746</v>
      </c>
      <c r="H129" s="17">
        <v>0.34780092592592599</v>
      </c>
      <c r="I129" s="17">
        <v>2.0821759259258998E-2</v>
      </c>
      <c r="J129" s="1" t="s">
        <v>13759</v>
      </c>
    </row>
    <row r="130" spans="2:10">
      <c r="B130" s="1" t="s">
        <v>13896</v>
      </c>
      <c r="C130" s="1">
        <v>2</v>
      </c>
      <c r="D130" s="1" t="s">
        <v>13753</v>
      </c>
      <c r="E130" s="17">
        <v>0.30157407407407399</v>
      </c>
      <c r="F130" s="1" t="s">
        <v>32</v>
      </c>
      <c r="G130" s="1" t="s">
        <v>3078</v>
      </c>
      <c r="H130" s="17">
        <v>0.34781250000000002</v>
      </c>
      <c r="I130" s="17">
        <v>4.623842592592603E-2</v>
      </c>
      <c r="J130" s="1" t="s">
        <v>13755</v>
      </c>
    </row>
    <row r="131" spans="2:10">
      <c r="B131" s="1" t="s">
        <v>14021</v>
      </c>
      <c r="C131" s="1">
        <v>5</v>
      </c>
      <c r="D131" s="1" t="s">
        <v>13753</v>
      </c>
      <c r="E131" s="17">
        <v>0.34759259259259301</v>
      </c>
      <c r="F131" s="1" t="s">
        <v>37</v>
      </c>
      <c r="G131" s="1" t="s">
        <v>3078</v>
      </c>
      <c r="H131" s="17">
        <v>0.34809027777777801</v>
      </c>
      <c r="I131" s="17">
        <v>4.9768518518500393E-4</v>
      </c>
      <c r="J131" s="1" t="s">
        <v>13755</v>
      </c>
    </row>
    <row r="132" spans="2:10">
      <c r="B132" s="1" t="s">
        <v>14017</v>
      </c>
      <c r="C132" s="1">
        <v>1</v>
      </c>
      <c r="D132" s="1" t="s">
        <v>13687</v>
      </c>
      <c r="E132" s="17">
        <v>0.346099537037037</v>
      </c>
      <c r="F132" s="1" t="s">
        <v>37</v>
      </c>
      <c r="G132" s="1" t="s">
        <v>13746</v>
      </c>
      <c r="H132" s="17">
        <v>0.34843750000000001</v>
      </c>
      <c r="I132" s="17">
        <v>2.3379629629630139E-3</v>
      </c>
      <c r="J132" s="1" t="s">
        <v>13771</v>
      </c>
    </row>
    <row r="133" spans="2:10">
      <c r="B133" s="1" t="s">
        <v>13992</v>
      </c>
      <c r="C133" s="1">
        <v>2</v>
      </c>
      <c r="D133" s="1" t="s">
        <v>3076</v>
      </c>
      <c r="E133" s="17">
        <v>0.33957175925925898</v>
      </c>
      <c r="F133" s="1" t="s">
        <v>36</v>
      </c>
      <c r="G133" s="1" t="s">
        <v>3095</v>
      </c>
      <c r="H133" s="17">
        <v>0.34879629629629599</v>
      </c>
      <c r="I133" s="17">
        <v>9.2245370370370172E-3</v>
      </c>
      <c r="J133" s="1" t="s">
        <v>13675</v>
      </c>
    </row>
    <row r="134" spans="2:10">
      <c r="B134" s="1" t="s">
        <v>14027</v>
      </c>
      <c r="C134" s="1">
        <v>1</v>
      </c>
      <c r="D134" s="1" t="s">
        <v>13687</v>
      </c>
      <c r="E134" s="17">
        <v>0.34868055555555599</v>
      </c>
      <c r="F134" s="1" t="s">
        <v>37</v>
      </c>
      <c r="G134" s="1" t="s">
        <v>3095</v>
      </c>
      <c r="H134" s="17">
        <v>0.349178240740741</v>
      </c>
      <c r="I134" s="17">
        <v>4.9768518518500393E-4</v>
      </c>
      <c r="J134" s="1" t="s">
        <v>13757</v>
      </c>
    </row>
    <row r="135" spans="2:10">
      <c r="B135" s="1" t="s">
        <v>14028</v>
      </c>
      <c r="C135" s="1">
        <v>1</v>
      </c>
      <c r="D135" s="1" t="s">
        <v>13753</v>
      </c>
      <c r="E135" s="17">
        <v>0.3490625</v>
      </c>
      <c r="F135" s="1" t="s">
        <v>37</v>
      </c>
      <c r="G135" s="1" t="s">
        <v>13746</v>
      </c>
      <c r="H135" s="17">
        <v>0.34918981481481498</v>
      </c>
      <c r="I135" s="17">
        <v>1.2731481481498275E-4</v>
      </c>
      <c r="J135" s="1" t="s">
        <v>13759</v>
      </c>
    </row>
    <row r="136" spans="2:10">
      <c r="B136" s="1" t="s">
        <v>14022</v>
      </c>
      <c r="C136" s="1">
        <v>3</v>
      </c>
      <c r="D136" s="1" t="s">
        <v>13760</v>
      </c>
      <c r="E136" s="17">
        <v>0.34774305555555601</v>
      </c>
      <c r="F136" s="1" t="s">
        <v>37</v>
      </c>
      <c r="G136" s="1" t="s">
        <v>3077</v>
      </c>
      <c r="H136" s="17">
        <v>0.34945601851851898</v>
      </c>
      <c r="I136" s="17">
        <v>1.7129629629629717E-3</v>
      </c>
      <c r="J136" s="1" t="s">
        <v>13765</v>
      </c>
    </row>
    <row r="137" spans="2:10">
      <c r="B137" s="1" t="s">
        <v>13980</v>
      </c>
      <c r="C137" s="1">
        <v>1</v>
      </c>
      <c r="D137" s="1" t="s">
        <v>3076</v>
      </c>
      <c r="E137" s="17">
        <v>0.33690972222222199</v>
      </c>
      <c r="F137" s="1" t="s">
        <v>36</v>
      </c>
      <c r="G137" s="1" t="s">
        <v>3078</v>
      </c>
      <c r="H137" s="17">
        <v>0.349641203703704</v>
      </c>
      <c r="I137" s="17">
        <v>1.273148148148201E-2</v>
      </c>
      <c r="J137" s="1" t="s">
        <v>13769</v>
      </c>
    </row>
    <row r="138" spans="2:10">
      <c r="B138" s="1" t="s">
        <v>14026</v>
      </c>
      <c r="C138" s="1">
        <v>1</v>
      </c>
      <c r="D138" s="1" t="s">
        <v>13753</v>
      </c>
      <c r="E138" s="17">
        <v>0.34828703703703701</v>
      </c>
      <c r="F138" s="1" t="s">
        <v>37</v>
      </c>
      <c r="G138" s="1" t="s">
        <v>3077</v>
      </c>
      <c r="H138" s="17">
        <v>0.34971064814814801</v>
      </c>
      <c r="I138" s="17">
        <v>1.4236111111110006E-3</v>
      </c>
      <c r="J138" s="1" t="s">
        <v>13756</v>
      </c>
    </row>
    <row r="139" spans="2:10">
      <c r="B139" s="1" t="s">
        <v>14023</v>
      </c>
      <c r="C139" s="1">
        <v>1</v>
      </c>
      <c r="D139" s="1" t="s">
        <v>13760</v>
      </c>
      <c r="E139" s="17">
        <v>0.34781250000000002</v>
      </c>
      <c r="F139" s="1" t="s">
        <v>37</v>
      </c>
      <c r="G139" s="1" t="s">
        <v>13746</v>
      </c>
      <c r="H139" s="17">
        <v>0.35032407407407401</v>
      </c>
      <c r="I139" s="17">
        <v>2.5115740740739856E-3</v>
      </c>
      <c r="J139" s="1" t="s">
        <v>13764</v>
      </c>
    </row>
    <row r="140" spans="2:10">
      <c r="B140" s="1" t="s">
        <v>14005</v>
      </c>
      <c r="C140" s="1">
        <v>2</v>
      </c>
      <c r="D140" s="1" t="s">
        <v>13753</v>
      </c>
      <c r="E140" s="17">
        <v>0.34446759259259302</v>
      </c>
      <c r="F140" s="1" t="s">
        <v>37</v>
      </c>
      <c r="G140" s="1" t="s">
        <v>13746</v>
      </c>
      <c r="H140" s="17">
        <v>0.350486111111111</v>
      </c>
      <c r="I140" s="17">
        <v>6.018518518517979E-3</v>
      </c>
      <c r="J140" s="1" t="s">
        <v>13759</v>
      </c>
    </row>
    <row r="141" spans="2:10">
      <c r="B141" s="1" t="s">
        <v>14030</v>
      </c>
      <c r="C141" s="1">
        <v>1</v>
      </c>
      <c r="D141" s="1" t="s">
        <v>13753</v>
      </c>
      <c r="E141" s="17">
        <v>0.34923611111111103</v>
      </c>
      <c r="F141" s="1" t="s">
        <v>37</v>
      </c>
      <c r="G141" s="1" t="s">
        <v>3078</v>
      </c>
      <c r="H141" s="17">
        <v>0.350486111111111</v>
      </c>
      <c r="I141" s="17">
        <v>1.2499999999999734E-3</v>
      </c>
      <c r="J141" s="1" t="s">
        <v>13755</v>
      </c>
    </row>
    <row r="142" spans="2:10">
      <c r="B142" s="1" t="s">
        <v>14029</v>
      </c>
      <c r="C142" s="1">
        <v>1</v>
      </c>
      <c r="D142" s="1" t="s">
        <v>13753</v>
      </c>
      <c r="E142" s="17">
        <v>0.349097222222222</v>
      </c>
      <c r="F142" s="1" t="s">
        <v>37</v>
      </c>
      <c r="G142" s="1" t="s">
        <v>3078</v>
      </c>
      <c r="H142" s="17">
        <v>0.35054398148148103</v>
      </c>
      <c r="I142" s="17">
        <v>1.4467592592590228E-3</v>
      </c>
      <c r="J142" s="1" t="s">
        <v>13755</v>
      </c>
    </row>
    <row r="143" spans="2:10">
      <c r="B143" s="1" t="s">
        <v>14032</v>
      </c>
      <c r="C143" s="1">
        <v>1</v>
      </c>
      <c r="D143" s="1" t="s">
        <v>13760</v>
      </c>
      <c r="E143" s="17">
        <v>0.35004629629629602</v>
      </c>
      <c r="F143" s="1" t="s">
        <v>37</v>
      </c>
      <c r="G143" s="1" t="s">
        <v>3095</v>
      </c>
      <c r="H143" s="17">
        <v>0.35079861111111099</v>
      </c>
      <c r="I143" s="17">
        <v>7.5231481481496942E-4</v>
      </c>
      <c r="J143" s="1" t="s">
        <v>13761</v>
      </c>
    </row>
    <row r="144" spans="2:10">
      <c r="B144" s="1" t="s">
        <v>14012</v>
      </c>
      <c r="C144" s="1">
        <v>2</v>
      </c>
      <c r="D144" s="1" t="s">
        <v>13687</v>
      </c>
      <c r="E144" s="17">
        <v>0.34531250000000002</v>
      </c>
      <c r="F144" s="1" t="s">
        <v>37</v>
      </c>
      <c r="G144" s="1" t="s">
        <v>13746</v>
      </c>
      <c r="H144" s="17">
        <v>0.35188657407407398</v>
      </c>
      <c r="I144" s="17">
        <v>6.5740740740739545E-3</v>
      </c>
      <c r="J144" s="1" t="s">
        <v>13771</v>
      </c>
    </row>
    <row r="145" spans="2:10">
      <c r="B145" s="1" t="s">
        <v>14038</v>
      </c>
      <c r="C145" s="1">
        <v>2</v>
      </c>
      <c r="D145" s="1" t="s">
        <v>13753</v>
      </c>
      <c r="E145" s="17">
        <v>0.35231481481481502</v>
      </c>
      <c r="F145" s="1" t="s">
        <v>37</v>
      </c>
      <c r="G145" s="1" t="s">
        <v>3078</v>
      </c>
      <c r="H145" s="17">
        <v>0.35302083333333301</v>
      </c>
      <c r="I145" s="17">
        <v>7.0601851851798125E-4</v>
      </c>
      <c r="J145" s="1" t="s">
        <v>13755</v>
      </c>
    </row>
    <row r="146" spans="2:10">
      <c r="B146" s="1" t="s">
        <v>14015</v>
      </c>
      <c r="C146" s="1">
        <v>3</v>
      </c>
      <c r="D146" s="1" t="s">
        <v>13687</v>
      </c>
      <c r="E146" s="17">
        <v>0.34592592592592603</v>
      </c>
      <c r="F146" s="1" t="s">
        <v>37</v>
      </c>
      <c r="G146" s="1" t="s">
        <v>3095</v>
      </c>
      <c r="H146" s="17">
        <v>0.35309027777777802</v>
      </c>
      <c r="I146" s="17">
        <v>7.1643518518519911E-3</v>
      </c>
      <c r="J146" s="1" t="s">
        <v>13757</v>
      </c>
    </row>
    <row r="147" spans="2:10">
      <c r="B147" s="1" t="s">
        <v>14039</v>
      </c>
      <c r="C147" s="1">
        <v>3</v>
      </c>
      <c r="D147" s="1" t="s">
        <v>13753</v>
      </c>
      <c r="E147" s="17">
        <v>0.35259259259259301</v>
      </c>
      <c r="F147" s="1" t="s">
        <v>37</v>
      </c>
      <c r="G147" s="1" t="s">
        <v>13746</v>
      </c>
      <c r="H147" s="17">
        <v>0.35469907407407397</v>
      </c>
      <c r="I147" s="17">
        <v>2.1064814814809596E-3</v>
      </c>
      <c r="J147" s="1" t="s">
        <v>13759</v>
      </c>
    </row>
    <row r="148" spans="2:10">
      <c r="B148" s="1" t="s">
        <v>14010</v>
      </c>
      <c r="C148" s="1">
        <v>1</v>
      </c>
      <c r="D148" s="1" t="s">
        <v>13760</v>
      </c>
      <c r="E148" s="17">
        <v>0.34497685185185201</v>
      </c>
      <c r="F148" s="1" t="s">
        <v>37</v>
      </c>
      <c r="G148" s="1" t="s">
        <v>13746</v>
      </c>
      <c r="H148" s="17">
        <v>0.35488425925925898</v>
      </c>
      <c r="I148" s="17">
        <v>9.9074074074069762E-3</v>
      </c>
      <c r="J148" s="1" t="s">
        <v>13764</v>
      </c>
    </row>
    <row r="149" spans="2:10">
      <c r="B149" s="1" t="s">
        <v>14047</v>
      </c>
      <c r="C149" s="1">
        <v>2</v>
      </c>
      <c r="D149" s="1" t="s">
        <v>13687</v>
      </c>
      <c r="E149" s="17">
        <v>0.35430555555555598</v>
      </c>
      <c r="F149" s="1" t="s">
        <v>38</v>
      </c>
      <c r="G149" s="1" t="s">
        <v>13746</v>
      </c>
      <c r="H149" s="17">
        <v>0.35515046296296299</v>
      </c>
      <c r="I149" s="17">
        <v>8.4490740740700288E-4</v>
      </c>
      <c r="J149" s="1" t="s">
        <v>13771</v>
      </c>
    </row>
    <row r="150" spans="2:10">
      <c r="B150" s="1" t="s">
        <v>14048</v>
      </c>
      <c r="C150" s="1">
        <v>1</v>
      </c>
      <c r="D150" s="1" t="s">
        <v>13753</v>
      </c>
      <c r="E150" s="17">
        <v>0.35466435185185202</v>
      </c>
      <c r="F150" s="1" t="s">
        <v>38</v>
      </c>
      <c r="G150" s="1" t="s">
        <v>3078</v>
      </c>
      <c r="H150" s="17">
        <v>0.35520833333333302</v>
      </c>
      <c r="I150" s="17">
        <v>5.439814814809929E-4</v>
      </c>
      <c r="J150" s="1" t="s">
        <v>13755</v>
      </c>
    </row>
    <row r="151" spans="2:10">
      <c r="B151" s="1" t="s">
        <v>14049</v>
      </c>
      <c r="C151" s="1">
        <v>5</v>
      </c>
      <c r="D151" s="1" t="s">
        <v>13753</v>
      </c>
      <c r="E151" s="17">
        <v>0.35491898148148099</v>
      </c>
      <c r="F151" s="1" t="s">
        <v>38</v>
      </c>
      <c r="G151" s="1" t="s">
        <v>3078</v>
      </c>
      <c r="H151" s="17">
        <v>0.35543981481481501</v>
      </c>
      <c r="I151" s="17">
        <v>5.2083333333402537E-4</v>
      </c>
      <c r="J151" s="1" t="s">
        <v>13755</v>
      </c>
    </row>
    <row r="152" spans="2:10">
      <c r="B152" s="1" t="s">
        <v>14054</v>
      </c>
      <c r="C152" s="1">
        <v>1</v>
      </c>
      <c r="D152" s="1" t="s">
        <v>3076</v>
      </c>
      <c r="E152" s="17">
        <v>0.35584490740740699</v>
      </c>
      <c r="F152" s="1" t="s">
        <v>38</v>
      </c>
      <c r="G152" s="1" t="s">
        <v>3095</v>
      </c>
      <c r="H152" s="17">
        <v>0.35609953703703701</v>
      </c>
      <c r="I152" s="17">
        <v>2.54629629630021E-4</v>
      </c>
      <c r="J152" s="1" t="s">
        <v>13675</v>
      </c>
    </row>
    <row r="153" spans="2:10">
      <c r="B153" s="1" t="s">
        <v>14051</v>
      </c>
      <c r="C153" s="1">
        <v>1</v>
      </c>
      <c r="D153" s="1" t="s">
        <v>13753</v>
      </c>
      <c r="E153" s="17">
        <v>0.35499999999999998</v>
      </c>
      <c r="F153" s="1" t="s">
        <v>38</v>
      </c>
      <c r="G153" s="1" t="s">
        <v>13746</v>
      </c>
      <c r="H153" s="17">
        <v>0.35616898148148102</v>
      </c>
      <c r="I153" s="17">
        <v>1.1689814814810351E-3</v>
      </c>
      <c r="J153" s="1" t="s">
        <v>13759</v>
      </c>
    </row>
    <row r="154" spans="2:10">
      <c r="B154" s="1" t="s">
        <v>14040</v>
      </c>
      <c r="C154" s="1">
        <v>5</v>
      </c>
      <c r="D154" s="1" t="s">
        <v>13753</v>
      </c>
      <c r="E154" s="17">
        <v>0.35268518518518499</v>
      </c>
      <c r="F154" s="1" t="s">
        <v>37</v>
      </c>
      <c r="G154" s="1" t="s">
        <v>3078</v>
      </c>
      <c r="H154" s="17">
        <v>0.356412037037037</v>
      </c>
      <c r="I154" s="17">
        <v>3.7268518518520088E-3</v>
      </c>
      <c r="J154" s="1" t="s">
        <v>13755</v>
      </c>
    </row>
    <row r="155" spans="2:10">
      <c r="B155" s="1" t="s">
        <v>14043</v>
      </c>
      <c r="C155" s="1">
        <v>1</v>
      </c>
      <c r="D155" s="1" t="s">
        <v>13753</v>
      </c>
      <c r="E155" s="17">
        <v>0.35295138888888899</v>
      </c>
      <c r="F155" s="1" t="s">
        <v>37</v>
      </c>
      <c r="G155" s="1" t="s">
        <v>3095</v>
      </c>
      <c r="H155" s="17">
        <v>0.356759259259259</v>
      </c>
      <c r="I155" s="17">
        <v>3.8078703703700034E-3</v>
      </c>
      <c r="J155" s="1" t="s">
        <v>13758</v>
      </c>
    </row>
    <row r="156" spans="2:10">
      <c r="B156" s="1" t="s">
        <v>14013</v>
      </c>
      <c r="C156" s="1">
        <v>3</v>
      </c>
      <c r="D156" s="1" t="s">
        <v>3076</v>
      </c>
      <c r="E156" s="17">
        <v>0.34545138888888899</v>
      </c>
      <c r="F156" s="1" t="s">
        <v>37</v>
      </c>
      <c r="G156" s="1" t="s">
        <v>13746</v>
      </c>
      <c r="H156" s="17">
        <v>0.35678240740740702</v>
      </c>
      <c r="I156" s="17">
        <v>1.1331018518518032E-2</v>
      </c>
      <c r="J156" s="1" t="s">
        <v>13766</v>
      </c>
    </row>
    <row r="157" spans="2:10">
      <c r="B157" s="1" t="s">
        <v>13986</v>
      </c>
      <c r="C157" s="1">
        <v>2</v>
      </c>
      <c r="D157" s="1" t="s">
        <v>3076</v>
      </c>
      <c r="E157" s="17">
        <v>0.33766203703703701</v>
      </c>
      <c r="F157" s="1" t="s">
        <v>36</v>
      </c>
      <c r="G157" s="1" t="s">
        <v>3078</v>
      </c>
      <c r="H157" s="17">
        <v>0.35684027777777799</v>
      </c>
      <c r="I157" s="17">
        <v>1.9178240740740982E-2</v>
      </c>
      <c r="J157" s="1" t="s">
        <v>13769</v>
      </c>
    </row>
    <row r="158" spans="2:10">
      <c r="B158" s="1" t="s">
        <v>14024</v>
      </c>
      <c r="C158" s="1">
        <v>2</v>
      </c>
      <c r="D158" s="1" t="s">
        <v>13760</v>
      </c>
      <c r="E158" s="17">
        <v>0.34783564814814799</v>
      </c>
      <c r="F158" s="1" t="s">
        <v>37</v>
      </c>
      <c r="G158" s="1" t="s">
        <v>3095</v>
      </c>
      <c r="H158" s="17">
        <v>0.35693287037037003</v>
      </c>
      <c r="I158" s="17">
        <v>9.0972222222220345E-3</v>
      </c>
      <c r="J158" s="1" t="s">
        <v>13761</v>
      </c>
    </row>
    <row r="159" spans="2:10">
      <c r="B159" s="1" t="s">
        <v>14053</v>
      </c>
      <c r="C159" s="1">
        <v>2</v>
      </c>
      <c r="D159" s="1" t="s">
        <v>13753</v>
      </c>
      <c r="E159" s="17">
        <v>0.35575231481481501</v>
      </c>
      <c r="F159" s="1" t="s">
        <v>38</v>
      </c>
      <c r="G159" s="1" t="s">
        <v>3077</v>
      </c>
      <c r="H159" s="17">
        <v>0.35701388888888902</v>
      </c>
      <c r="I159" s="17">
        <v>1.2615740740740122E-3</v>
      </c>
      <c r="J159" s="1" t="s">
        <v>13756</v>
      </c>
    </row>
    <row r="160" spans="2:10">
      <c r="B160" s="1" t="s">
        <v>13974</v>
      </c>
      <c r="C160" s="1">
        <v>2</v>
      </c>
      <c r="D160" s="1" t="s">
        <v>13687</v>
      </c>
      <c r="E160" s="17">
        <v>0.33425925925925898</v>
      </c>
      <c r="F160" s="1" t="s">
        <v>36</v>
      </c>
      <c r="G160" s="1" t="s">
        <v>3078</v>
      </c>
      <c r="H160" s="17">
        <v>0.357106481481481</v>
      </c>
      <c r="I160" s="17">
        <v>2.2847222222222019E-2</v>
      </c>
      <c r="J160" s="1" t="s">
        <v>13773</v>
      </c>
    </row>
    <row r="161" spans="2:10">
      <c r="B161" s="1" t="s">
        <v>14055</v>
      </c>
      <c r="C161" s="1">
        <v>1</v>
      </c>
      <c r="D161" s="1" t="s">
        <v>3076</v>
      </c>
      <c r="E161" s="17">
        <v>0.356296296296296</v>
      </c>
      <c r="F161" s="1" t="s">
        <v>38</v>
      </c>
      <c r="G161" s="1" t="s">
        <v>3078</v>
      </c>
      <c r="H161" s="17">
        <v>0.35731481481481497</v>
      </c>
      <c r="I161" s="17">
        <v>1.0185185185189738E-3</v>
      </c>
      <c r="J161" s="1" t="s">
        <v>13769</v>
      </c>
    </row>
    <row r="162" spans="2:10">
      <c r="B162" s="1" t="s">
        <v>14025</v>
      </c>
      <c r="C162" s="1">
        <v>3</v>
      </c>
      <c r="D162" s="1" t="s">
        <v>13753</v>
      </c>
      <c r="E162" s="17">
        <v>0.34815972222222202</v>
      </c>
      <c r="F162" s="1" t="s">
        <v>37</v>
      </c>
      <c r="G162" s="1" t="s">
        <v>3077</v>
      </c>
      <c r="H162" s="17">
        <v>0.358680555555556</v>
      </c>
      <c r="I162" s="17">
        <v>1.0520833333333979E-2</v>
      </c>
      <c r="J162" s="1" t="s">
        <v>13756</v>
      </c>
    </row>
    <row r="163" spans="2:10">
      <c r="B163" s="1" t="s">
        <v>14060</v>
      </c>
      <c r="C163" s="1">
        <v>1</v>
      </c>
      <c r="D163" s="1" t="s">
        <v>13753</v>
      </c>
      <c r="E163" s="17">
        <v>0.35802083333333301</v>
      </c>
      <c r="F163" s="1" t="s">
        <v>38</v>
      </c>
      <c r="G163" s="1" t="s">
        <v>13762</v>
      </c>
      <c r="H163" s="17">
        <v>0.35894675925925901</v>
      </c>
      <c r="I163" s="17">
        <v>9.2592592592599665E-4</v>
      </c>
      <c r="J163" s="1" t="s">
        <v>13772</v>
      </c>
    </row>
    <row r="164" spans="2:10">
      <c r="B164" s="1" t="s">
        <v>14061</v>
      </c>
      <c r="C164" s="1">
        <v>3</v>
      </c>
      <c r="D164" s="1" t="s">
        <v>13753</v>
      </c>
      <c r="E164" s="17">
        <v>0.35875000000000001</v>
      </c>
      <c r="F164" s="1" t="s">
        <v>38</v>
      </c>
      <c r="G164" s="1" t="s">
        <v>13746</v>
      </c>
      <c r="H164" s="17">
        <v>0.35944444444444401</v>
      </c>
      <c r="I164" s="17">
        <v>6.9444444444399789E-4</v>
      </c>
      <c r="J164" s="1" t="s">
        <v>13759</v>
      </c>
    </row>
    <row r="165" spans="2:10">
      <c r="B165" s="1" t="s">
        <v>14064</v>
      </c>
      <c r="C165" s="1">
        <v>1</v>
      </c>
      <c r="D165" s="1" t="s">
        <v>13687</v>
      </c>
      <c r="E165" s="17">
        <v>0.35927083333333298</v>
      </c>
      <c r="F165" s="1" t="s">
        <v>38</v>
      </c>
      <c r="G165" s="1" t="s">
        <v>3095</v>
      </c>
      <c r="H165" s="17">
        <v>0.35961805555555598</v>
      </c>
      <c r="I165" s="17">
        <v>3.4722222222299814E-4</v>
      </c>
      <c r="J165" s="1" t="s">
        <v>13757</v>
      </c>
    </row>
    <row r="166" spans="2:10">
      <c r="B166" s="1" t="s">
        <v>14057</v>
      </c>
      <c r="C166" s="1">
        <v>2</v>
      </c>
      <c r="D166" s="1" t="s">
        <v>13687</v>
      </c>
      <c r="E166" s="17">
        <v>0.35777777777777803</v>
      </c>
      <c r="F166" s="1" t="s">
        <v>38</v>
      </c>
      <c r="G166" s="1" t="s">
        <v>3095</v>
      </c>
      <c r="H166" s="17">
        <v>0.36011574074074099</v>
      </c>
      <c r="I166" s="17">
        <v>2.3379629629629584E-3</v>
      </c>
      <c r="J166" s="1" t="s">
        <v>13757</v>
      </c>
    </row>
    <row r="167" spans="2:10">
      <c r="B167" s="1" t="s">
        <v>14031</v>
      </c>
      <c r="C167" s="1">
        <v>2</v>
      </c>
      <c r="D167" s="1" t="s">
        <v>13753</v>
      </c>
      <c r="E167" s="17">
        <v>0.34945601851851898</v>
      </c>
      <c r="F167" s="1" t="s">
        <v>37</v>
      </c>
      <c r="G167" s="1" t="s">
        <v>13746</v>
      </c>
      <c r="H167" s="17">
        <v>0.36050925925925897</v>
      </c>
      <c r="I167" s="17">
        <v>1.1053240740739989E-2</v>
      </c>
      <c r="J167" s="1" t="s">
        <v>13759</v>
      </c>
    </row>
    <row r="168" spans="2:10">
      <c r="B168" s="1" t="s">
        <v>14067</v>
      </c>
      <c r="C168" s="1">
        <v>1</v>
      </c>
      <c r="D168" s="1" t="s">
        <v>13753</v>
      </c>
      <c r="E168" s="17">
        <v>0.36019675925925898</v>
      </c>
      <c r="F168" s="1" t="s">
        <v>38</v>
      </c>
      <c r="G168" s="1" t="s">
        <v>3078</v>
      </c>
      <c r="H168" s="17">
        <v>0.36075231481481501</v>
      </c>
      <c r="I168" s="17">
        <v>5.5555555555603098E-4</v>
      </c>
      <c r="J168" s="1" t="s">
        <v>13755</v>
      </c>
    </row>
    <row r="169" spans="2:10">
      <c r="B169" s="1" t="s">
        <v>14041</v>
      </c>
      <c r="C169" s="1">
        <v>5</v>
      </c>
      <c r="D169" s="1" t="s">
        <v>13753</v>
      </c>
      <c r="E169" s="17">
        <v>0.35276620370370398</v>
      </c>
      <c r="F169" s="1" t="s">
        <v>37</v>
      </c>
      <c r="G169" s="1" t="s">
        <v>3078</v>
      </c>
      <c r="H169" s="17">
        <v>0.36115740740740698</v>
      </c>
      <c r="I169" s="17">
        <v>8.3912037037029985E-3</v>
      </c>
      <c r="J169" s="1" t="s">
        <v>13755</v>
      </c>
    </row>
    <row r="170" spans="2:10">
      <c r="B170" s="1" t="s">
        <v>14063</v>
      </c>
      <c r="C170" s="1">
        <v>3</v>
      </c>
      <c r="D170" s="1" t="s">
        <v>13760</v>
      </c>
      <c r="E170" s="17">
        <v>0.35912037037036998</v>
      </c>
      <c r="F170" s="1" t="s">
        <v>38</v>
      </c>
      <c r="G170" s="1" t="s">
        <v>3077</v>
      </c>
      <c r="H170" s="17">
        <v>0.36116898148148102</v>
      </c>
      <c r="I170" s="17">
        <v>2.0486111111110428E-3</v>
      </c>
      <c r="J170" s="1" t="s">
        <v>13765</v>
      </c>
    </row>
    <row r="171" spans="2:10">
      <c r="B171" s="1" t="s">
        <v>14069</v>
      </c>
      <c r="C171" s="1">
        <v>1</v>
      </c>
      <c r="D171" s="1" t="s">
        <v>13687</v>
      </c>
      <c r="E171" s="17">
        <v>0.36116898148148102</v>
      </c>
      <c r="F171" s="1" t="s">
        <v>38</v>
      </c>
      <c r="G171" s="1" t="s">
        <v>3077</v>
      </c>
      <c r="H171" s="17">
        <v>0.36140046296296302</v>
      </c>
      <c r="I171" s="17">
        <v>2.3148148148199876E-4</v>
      </c>
      <c r="J171" s="1" t="s">
        <v>13770</v>
      </c>
    </row>
    <row r="172" spans="2:10">
      <c r="B172" s="1" t="s">
        <v>14071</v>
      </c>
      <c r="C172" s="1">
        <v>2</v>
      </c>
      <c r="D172" s="1" t="s">
        <v>3076</v>
      </c>
      <c r="E172" s="17">
        <v>0.36181712962962997</v>
      </c>
      <c r="F172" s="1" t="s">
        <v>38</v>
      </c>
      <c r="G172" s="1" t="s">
        <v>3078</v>
      </c>
      <c r="H172" s="17">
        <v>0.36225694444444401</v>
      </c>
      <c r="I172" s="17">
        <v>4.398148148140324E-4</v>
      </c>
      <c r="J172" s="1" t="s">
        <v>13769</v>
      </c>
    </row>
    <row r="173" spans="2:10">
      <c r="B173" s="1" t="s">
        <v>14072</v>
      </c>
      <c r="C173" s="1">
        <v>3</v>
      </c>
      <c r="D173" s="1" t="s">
        <v>13687</v>
      </c>
      <c r="E173" s="17">
        <v>0.36219907407407398</v>
      </c>
      <c r="F173" s="1" t="s">
        <v>38</v>
      </c>
      <c r="G173" s="1" t="s">
        <v>13762</v>
      </c>
      <c r="H173" s="17">
        <v>0.36234953703703698</v>
      </c>
      <c r="I173" s="17">
        <v>1.5046296296300499E-4</v>
      </c>
      <c r="J173" s="1" t="s">
        <v>13767</v>
      </c>
    </row>
    <row r="174" spans="2:10">
      <c r="B174" s="1" t="s">
        <v>14073</v>
      </c>
      <c r="C174" s="1">
        <v>1</v>
      </c>
      <c r="D174" s="1" t="s">
        <v>13687</v>
      </c>
      <c r="E174" s="17">
        <v>0.36224537037037002</v>
      </c>
      <c r="F174" s="1" t="s">
        <v>38</v>
      </c>
      <c r="G174" s="1" t="s">
        <v>3095</v>
      </c>
      <c r="H174" s="17">
        <v>0.36273148148148099</v>
      </c>
      <c r="I174" s="17">
        <v>4.8611111111096506E-4</v>
      </c>
      <c r="J174" s="1" t="s">
        <v>13757</v>
      </c>
    </row>
    <row r="175" spans="2:10">
      <c r="B175" s="1" t="s">
        <v>14068</v>
      </c>
      <c r="C175" s="1">
        <v>2</v>
      </c>
      <c r="D175" s="1" t="s">
        <v>3076</v>
      </c>
      <c r="E175" s="17">
        <v>0.36089120370370398</v>
      </c>
      <c r="F175" s="1" t="s">
        <v>38</v>
      </c>
      <c r="G175" s="1" t="s">
        <v>3078</v>
      </c>
      <c r="H175" s="17">
        <v>0.363032407407407</v>
      </c>
      <c r="I175" s="17">
        <v>2.1412037037030207E-3</v>
      </c>
      <c r="J175" s="1" t="s">
        <v>13769</v>
      </c>
    </row>
    <row r="176" spans="2:10">
      <c r="B176" s="1" t="s">
        <v>14076</v>
      </c>
      <c r="C176" s="1">
        <v>1</v>
      </c>
      <c r="D176" s="1" t="s">
        <v>13760</v>
      </c>
      <c r="E176" s="17">
        <v>0.36334490740740699</v>
      </c>
      <c r="F176" s="1" t="s">
        <v>38</v>
      </c>
      <c r="G176" s="1" t="s">
        <v>13762</v>
      </c>
      <c r="H176" s="17">
        <v>0.36354166666666698</v>
      </c>
      <c r="I176" s="17">
        <v>1.9675925925999316E-4</v>
      </c>
      <c r="J176" s="1" t="s">
        <v>13763</v>
      </c>
    </row>
    <row r="177" spans="2:10">
      <c r="B177" s="1" t="s">
        <v>13960</v>
      </c>
      <c r="C177" s="1">
        <v>2</v>
      </c>
      <c r="D177" s="1" t="s">
        <v>13753</v>
      </c>
      <c r="E177" s="17">
        <v>0.32995370370370403</v>
      </c>
      <c r="F177" s="1" t="s">
        <v>35</v>
      </c>
      <c r="G177" s="1" t="s">
        <v>3095</v>
      </c>
      <c r="H177" s="17">
        <v>0.36430555555555599</v>
      </c>
      <c r="I177" s="17">
        <v>3.4351851851851967E-2</v>
      </c>
      <c r="J177" s="1" t="s">
        <v>13758</v>
      </c>
    </row>
    <row r="178" spans="2:10">
      <c r="B178" s="1" t="s">
        <v>14077</v>
      </c>
      <c r="C178" s="1">
        <v>1</v>
      </c>
      <c r="D178" s="1" t="s">
        <v>13687</v>
      </c>
      <c r="E178" s="17">
        <v>0.36348379629629601</v>
      </c>
      <c r="F178" s="1" t="s">
        <v>38</v>
      </c>
      <c r="G178" s="1" t="s">
        <v>13746</v>
      </c>
      <c r="H178" s="17">
        <v>0.36444444444444402</v>
      </c>
      <c r="I178" s="17">
        <v>9.6064814814800226E-4</v>
      </c>
      <c r="J178" s="1" t="s">
        <v>13771</v>
      </c>
    </row>
    <row r="179" spans="2:10">
      <c r="B179" s="1" t="s">
        <v>13981</v>
      </c>
      <c r="C179" s="1">
        <v>3</v>
      </c>
      <c r="D179" s="1" t="s">
        <v>13753</v>
      </c>
      <c r="E179" s="17">
        <v>0.33703703703703702</v>
      </c>
      <c r="F179" s="1" t="s">
        <v>36</v>
      </c>
      <c r="G179" s="1" t="s">
        <v>13762</v>
      </c>
      <c r="H179" s="17">
        <v>0.36456018518518502</v>
      </c>
      <c r="I179" s="17">
        <v>2.7523148148147991E-2</v>
      </c>
      <c r="J179" s="1" t="s">
        <v>13772</v>
      </c>
    </row>
    <row r="180" spans="2:10">
      <c r="B180" s="1" t="s">
        <v>14036</v>
      </c>
      <c r="C180" s="1">
        <v>2</v>
      </c>
      <c r="D180" s="1" t="s">
        <v>3076</v>
      </c>
      <c r="E180" s="17">
        <v>0.35100694444444402</v>
      </c>
      <c r="F180" s="1" t="s">
        <v>37</v>
      </c>
      <c r="G180" s="1" t="s">
        <v>3095</v>
      </c>
      <c r="H180" s="17">
        <v>0.36469907407407398</v>
      </c>
      <c r="I180" s="17">
        <v>1.3692129629629957E-2</v>
      </c>
      <c r="J180" s="1" t="s">
        <v>13675</v>
      </c>
    </row>
    <row r="181" spans="2:10">
      <c r="B181" s="1" t="s">
        <v>14042</v>
      </c>
      <c r="C181" s="1">
        <v>3</v>
      </c>
      <c r="D181" s="1" t="s">
        <v>13753</v>
      </c>
      <c r="E181" s="17">
        <v>0.35284722222222198</v>
      </c>
      <c r="F181" s="1" t="s">
        <v>37</v>
      </c>
      <c r="G181" s="1" t="s">
        <v>3077</v>
      </c>
      <c r="H181" s="17">
        <v>0.36469907407407398</v>
      </c>
      <c r="I181" s="17">
        <v>1.1851851851852002E-2</v>
      </c>
      <c r="J181" s="1" t="s">
        <v>13756</v>
      </c>
    </row>
    <row r="182" spans="2:10">
      <c r="B182" s="1" t="s">
        <v>14083</v>
      </c>
      <c r="C182" s="1">
        <v>5</v>
      </c>
      <c r="D182" s="1" t="s">
        <v>13753</v>
      </c>
      <c r="E182" s="17">
        <v>0.36475694444444401</v>
      </c>
      <c r="F182" s="1" t="s">
        <v>39</v>
      </c>
      <c r="G182" s="1" t="s">
        <v>3078</v>
      </c>
      <c r="H182" s="17">
        <v>0.36523148148148099</v>
      </c>
      <c r="I182" s="17">
        <v>4.7453703703698169E-4</v>
      </c>
      <c r="J182" s="1" t="s">
        <v>13755</v>
      </c>
    </row>
    <row r="183" spans="2:10">
      <c r="B183" s="1" t="s">
        <v>13855</v>
      </c>
      <c r="C183" s="1">
        <v>5</v>
      </c>
      <c r="D183" s="1" t="s">
        <v>13753</v>
      </c>
      <c r="E183" s="17">
        <v>0.28523148148148098</v>
      </c>
      <c r="F183" s="1" t="s">
        <v>13778</v>
      </c>
      <c r="G183" s="1" t="s">
        <v>3078</v>
      </c>
      <c r="H183" s="17">
        <v>0.36642361111111099</v>
      </c>
      <c r="I183" s="17">
        <v>8.1192129629630017E-2</v>
      </c>
      <c r="J183" s="1" t="s">
        <v>13755</v>
      </c>
    </row>
    <row r="184" spans="2:10">
      <c r="B184" s="1" t="s">
        <v>14070</v>
      </c>
      <c r="C184" s="1">
        <v>1</v>
      </c>
      <c r="D184" s="1" t="s">
        <v>13753</v>
      </c>
      <c r="E184" s="17">
        <v>0.36125000000000002</v>
      </c>
      <c r="F184" s="1" t="s">
        <v>38</v>
      </c>
      <c r="G184" s="1" t="s">
        <v>13746</v>
      </c>
      <c r="H184" s="17">
        <v>0.36646990740740698</v>
      </c>
      <c r="I184" s="17">
        <v>5.2199074074069651E-3</v>
      </c>
      <c r="J184" s="1" t="s">
        <v>13759</v>
      </c>
    </row>
    <row r="185" spans="2:10">
      <c r="B185" s="1" t="s">
        <v>13944</v>
      </c>
      <c r="C185" s="1">
        <v>4</v>
      </c>
      <c r="D185" s="1" t="s">
        <v>13753</v>
      </c>
      <c r="E185" s="17">
        <v>0.32412037037037</v>
      </c>
      <c r="F185" s="1" t="s">
        <v>35</v>
      </c>
      <c r="G185" s="1" t="s">
        <v>13746</v>
      </c>
      <c r="H185" s="17">
        <v>0.366493055555556</v>
      </c>
      <c r="I185" s="17">
        <v>4.2372685185185999E-2</v>
      </c>
      <c r="J185" s="1" t="s">
        <v>13759</v>
      </c>
    </row>
    <row r="186" spans="2:10">
      <c r="B186" s="1" t="s">
        <v>14095</v>
      </c>
      <c r="C186" s="1">
        <v>1</v>
      </c>
      <c r="D186" s="1" t="s">
        <v>13687</v>
      </c>
      <c r="E186" s="17">
        <v>0.36715277777777799</v>
      </c>
      <c r="F186" s="1" t="s">
        <v>39</v>
      </c>
      <c r="G186" s="1" t="s">
        <v>13762</v>
      </c>
      <c r="H186" s="17">
        <v>0.36725694444444401</v>
      </c>
      <c r="I186" s="17">
        <v>1.0416666666601682E-4</v>
      </c>
      <c r="J186" s="1" t="s">
        <v>13767</v>
      </c>
    </row>
    <row r="187" spans="2:10">
      <c r="B187" s="1" t="s">
        <v>14092</v>
      </c>
      <c r="C187" s="1">
        <v>1</v>
      </c>
      <c r="D187" s="1" t="s">
        <v>13753</v>
      </c>
      <c r="E187" s="17">
        <v>0.36688657407407399</v>
      </c>
      <c r="F187" s="1" t="s">
        <v>39</v>
      </c>
      <c r="G187" s="1" t="s">
        <v>3078</v>
      </c>
      <c r="H187" s="17">
        <v>0.36734953703703699</v>
      </c>
      <c r="I187" s="17">
        <v>4.6296296296299833E-4</v>
      </c>
      <c r="J187" s="1" t="s">
        <v>13755</v>
      </c>
    </row>
    <row r="188" spans="2:10">
      <c r="B188" s="1" t="s">
        <v>14088</v>
      </c>
      <c r="C188" s="1">
        <v>1</v>
      </c>
      <c r="D188" s="1" t="s">
        <v>13753</v>
      </c>
      <c r="E188" s="17">
        <v>0.36562499999999998</v>
      </c>
      <c r="F188" s="1" t="s">
        <v>39</v>
      </c>
      <c r="G188" s="1" t="s">
        <v>3095</v>
      </c>
      <c r="H188" s="17">
        <v>0.36739583333333298</v>
      </c>
      <c r="I188" s="17">
        <v>1.7708333333329995E-3</v>
      </c>
      <c r="J188" s="1" t="s">
        <v>13758</v>
      </c>
    </row>
    <row r="189" spans="2:10">
      <c r="B189" s="1" t="s">
        <v>14093</v>
      </c>
      <c r="C189" s="1">
        <v>1</v>
      </c>
      <c r="D189" s="1" t="s">
        <v>13687</v>
      </c>
      <c r="E189" s="17">
        <v>0.366956018518519</v>
      </c>
      <c r="F189" s="1" t="s">
        <v>39</v>
      </c>
      <c r="G189" s="1" t="s">
        <v>13746</v>
      </c>
      <c r="H189" s="17">
        <v>0.36771990740740701</v>
      </c>
      <c r="I189" s="17">
        <v>7.638888888880091E-4</v>
      </c>
      <c r="J189" s="1" t="s">
        <v>13771</v>
      </c>
    </row>
    <row r="190" spans="2:10">
      <c r="B190" s="1" t="s">
        <v>14074</v>
      </c>
      <c r="C190" s="1">
        <v>5</v>
      </c>
      <c r="D190" s="1" t="s">
        <v>13753</v>
      </c>
      <c r="E190" s="17">
        <v>0.36225694444444401</v>
      </c>
      <c r="F190" s="1" t="s">
        <v>38</v>
      </c>
      <c r="G190" s="1" t="s">
        <v>3078</v>
      </c>
      <c r="H190" s="17">
        <v>0.36825231481481502</v>
      </c>
      <c r="I190" s="17">
        <v>5.9953703703710115E-3</v>
      </c>
      <c r="J190" s="1" t="s">
        <v>13755</v>
      </c>
    </row>
    <row r="191" spans="2:10">
      <c r="B191" s="1" t="s">
        <v>14099</v>
      </c>
      <c r="C191" s="1">
        <v>1</v>
      </c>
      <c r="D191" s="1" t="s">
        <v>13753</v>
      </c>
      <c r="E191" s="17">
        <v>0.36806712962963001</v>
      </c>
      <c r="F191" s="1" t="s">
        <v>39</v>
      </c>
      <c r="G191" s="1" t="s">
        <v>13746</v>
      </c>
      <c r="H191" s="17">
        <v>0.36833333333333301</v>
      </c>
      <c r="I191" s="17">
        <v>2.6620370370300517E-4</v>
      </c>
      <c r="J191" s="1" t="s">
        <v>13759</v>
      </c>
    </row>
    <row r="192" spans="2:10">
      <c r="B192" s="1" t="s">
        <v>14096</v>
      </c>
      <c r="C192" s="1">
        <v>1</v>
      </c>
      <c r="D192" s="1" t="s">
        <v>13760</v>
      </c>
      <c r="E192" s="17">
        <v>0.36748842592592601</v>
      </c>
      <c r="F192" s="1" t="s">
        <v>39</v>
      </c>
      <c r="G192" s="1" t="s">
        <v>3078</v>
      </c>
      <c r="H192" s="17">
        <v>0.368460648148148</v>
      </c>
      <c r="I192" s="17">
        <v>9.7222222222198562E-4</v>
      </c>
      <c r="J192" s="1" t="s">
        <v>13768</v>
      </c>
    </row>
    <row r="193" spans="2:10">
      <c r="B193" s="1" t="s">
        <v>14091</v>
      </c>
      <c r="C193" s="1">
        <v>5</v>
      </c>
      <c r="D193" s="1" t="s">
        <v>13753</v>
      </c>
      <c r="E193" s="17">
        <v>0.36666666666666697</v>
      </c>
      <c r="F193" s="1" t="s">
        <v>39</v>
      </c>
      <c r="G193" s="1" t="s">
        <v>3078</v>
      </c>
      <c r="H193" s="17">
        <v>0.368726851851852</v>
      </c>
      <c r="I193" s="17">
        <v>2.0601851851850261E-3</v>
      </c>
      <c r="J193" s="1" t="s">
        <v>13755</v>
      </c>
    </row>
    <row r="194" spans="2:10">
      <c r="B194" s="1" t="s">
        <v>14101</v>
      </c>
      <c r="C194" s="1">
        <v>1</v>
      </c>
      <c r="D194" s="1" t="s">
        <v>13687</v>
      </c>
      <c r="E194" s="17">
        <v>0.36840277777777802</v>
      </c>
      <c r="F194" s="1" t="s">
        <v>39</v>
      </c>
      <c r="G194" s="1" t="s">
        <v>3095</v>
      </c>
      <c r="H194" s="17">
        <v>0.36880787037036999</v>
      </c>
      <c r="I194" s="17">
        <v>4.0509259259197128E-4</v>
      </c>
      <c r="J194" s="1" t="s">
        <v>13757</v>
      </c>
    </row>
    <row r="195" spans="2:10">
      <c r="B195" s="1" t="s">
        <v>14100</v>
      </c>
      <c r="C195" s="1">
        <v>1</v>
      </c>
      <c r="D195" s="1" t="s">
        <v>13753</v>
      </c>
      <c r="E195" s="17">
        <v>0.36817129629629602</v>
      </c>
      <c r="F195" s="1" t="s">
        <v>39</v>
      </c>
      <c r="G195" s="1" t="s">
        <v>13762</v>
      </c>
      <c r="H195" s="17">
        <v>0.36912037037036999</v>
      </c>
      <c r="I195" s="17">
        <v>9.4907407407396338E-4</v>
      </c>
      <c r="J195" s="1" t="s">
        <v>13772</v>
      </c>
    </row>
    <row r="196" spans="2:10">
      <c r="B196" s="1" t="s">
        <v>14108</v>
      </c>
      <c r="C196" s="1">
        <v>1</v>
      </c>
      <c r="D196" s="1" t="s">
        <v>13687</v>
      </c>
      <c r="E196" s="17">
        <v>0.36993055555555598</v>
      </c>
      <c r="F196" s="1" t="s">
        <v>39</v>
      </c>
      <c r="G196" s="1" t="s">
        <v>3095</v>
      </c>
      <c r="H196" s="17">
        <v>0.37030092592592601</v>
      </c>
      <c r="I196" s="17">
        <v>3.7037037037002118E-4</v>
      </c>
      <c r="J196" s="1" t="s">
        <v>13757</v>
      </c>
    </row>
    <row r="197" spans="2:10">
      <c r="B197" s="1" t="s">
        <v>14097</v>
      </c>
      <c r="C197" s="1">
        <v>2</v>
      </c>
      <c r="D197" s="1" t="s">
        <v>13760</v>
      </c>
      <c r="E197" s="17">
        <v>0.36761574074074099</v>
      </c>
      <c r="F197" s="1" t="s">
        <v>39</v>
      </c>
      <c r="G197" s="1" t="s">
        <v>3077</v>
      </c>
      <c r="H197" s="17">
        <v>0.37071759259259301</v>
      </c>
      <c r="I197" s="17">
        <v>3.1018518518520222E-3</v>
      </c>
      <c r="J197" s="1" t="s">
        <v>13765</v>
      </c>
    </row>
    <row r="198" spans="2:10">
      <c r="B198" s="1" t="s">
        <v>14109</v>
      </c>
      <c r="C198" s="1">
        <v>1</v>
      </c>
      <c r="D198" s="1" t="s">
        <v>13760</v>
      </c>
      <c r="E198" s="17">
        <v>0.36998842592592601</v>
      </c>
      <c r="F198" s="1" t="s">
        <v>39</v>
      </c>
      <c r="G198" s="1" t="s">
        <v>3095</v>
      </c>
      <c r="H198" s="17">
        <v>0.370729166666667</v>
      </c>
      <c r="I198" s="17">
        <v>7.4074074074098606E-4</v>
      </c>
      <c r="J198" s="1" t="s">
        <v>13761</v>
      </c>
    </row>
    <row r="199" spans="2:10">
      <c r="B199" s="1" t="s">
        <v>14112</v>
      </c>
      <c r="C199" s="1">
        <v>1</v>
      </c>
      <c r="D199" s="1" t="s">
        <v>13687</v>
      </c>
      <c r="E199" s="17">
        <v>0.37056712962963001</v>
      </c>
      <c r="F199" s="1" t="s">
        <v>39</v>
      </c>
      <c r="G199" s="1" t="s">
        <v>13746</v>
      </c>
      <c r="H199" s="17">
        <v>0.37143518518518498</v>
      </c>
      <c r="I199" s="17">
        <v>8.680555555549696E-4</v>
      </c>
      <c r="J199" s="1" t="s">
        <v>13771</v>
      </c>
    </row>
    <row r="200" spans="2:10">
      <c r="B200" s="1" t="s">
        <v>14113</v>
      </c>
      <c r="C200" s="1">
        <v>2</v>
      </c>
      <c r="D200" s="1" t="s">
        <v>13760</v>
      </c>
      <c r="E200" s="17">
        <v>0.37091435185185201</v>
      </c>
      <c r="F200" s="1" t="s">
        <v>39</v>
      </c>
      <c r="G200" s="1" t="s">
        <v>3077</v>
      </c>
      <c r="H200" s="17">
        <v>0.37199074074074101</v>
      </c>
      <c r="I200" s="17">
        <v>1.0763888888890016E-3</v>
      </c>
      <c r="J200" s="1" t="s">
        <v>13765</v>
      </c>
    </row>
    <row r="201" spans="2:10">
      <c r="B201" s="1" t="s">
        <v>14000</v>
      </c>
      <c r="C201" s="1">
        <v>2</v>
      </c>
      <c r="D201" s="1" t="s">
        <v>13753</v>
      </c>
      <c r="E201" s="17">
        <v>0.34234953703703702</v>
      </c>
      <c r="F201" s="1" t="s">
        <v>36</v>
      </c>
      <c r="G201" s="1" t="s">
        <v>3077</v>
      </c>
      <c r="H201" s="17">
        <v>0.37201388888888898</v>
      </c>
      <c r="I201" s="17">
        <v>2.9664351851851956E-2</v>
      </c>
      <c r="J201" s="1" t="s">
        <v>13756</v>
      </c>
    </row>
    <row r="202" spans="2:10">
      <c r="B202" s="1" t="s">
        <v>14081</v>
      </c>
      <c r="C202" s="1">
        <v>2</v>
      </c>
      <c r="D202" s="1" t="s">
        <v>13760</v>
      </c>
      <c r="E202" s="17">
        <v>0.364108796296296</v>
      </c>
      <c r="F202" s="1" t="s">
        <v>38</v>
      </c>
      <c r="G202" s="1" t="s">
        <v>3095</v>
      </c>
      <c r="H202" s="17">
        <v>0.37225694444444402</v>
      </c>
      <c r="I202" s="17">
        <v>8.1481481481480156E-3</v>
      </c>
      <c r="J202" s="1" t="s">
        <v>13761</v>
      </c>
    </row>
    <row r="203" spans="2:10">
      <c r="B203" s="1" t="s">
        <v>14110</v>
      </c>
      <c r="C203" s="1">
        <v>1</v>
      </c>
      <c r="D203" s="1" t="s">
        <v>13753</v>
      </c>
      <c r="E203" s="17">
        <v>0.37010416666666701</v>
      </c>
      <c r="F203" s="1" t="s">
        <v>39</v>
      </c>
      <c r="G203" s="1" t="s">
        <v>13746</v>
      </c>
      <c r="H203" s="17">
        <v>0.37244212962963003</v>
      </c>
      <c r="I203" s="17">
        <v>2.3379629629630139E-3</v>
      </c>
      <c r="J203" s="1" t="s">
        <v>13759</v>
      </c>
    </row>
    <row r="204" spans="2:10">
      <c r="B204" s="1" t="s">
        <v>14118</v>
      </c>
      <c r="C204" s="1">
        <v>1</v>
      </c>
      <c r="D204" s="1" t="s">
        <v>13760</v>
      </c>
      <c r="E204" s="17">
        <v>0.37270833333333298</v>
      </c>
      <c r="F204" s="1" t="s">
        <v>39</v>
      </c>
      <c r="G204" s="1" t="s">
        <v>3077</v>
      </c>
      <c r="H204" s="17">
        <v>0.37355324074074098</v>
      </c>
      <c r="I204" s="17">
        <v>8.4490740740800208E-4</v>
      </c>
      <c r="J204" s="1" t="s">
        <v>13765</v>
      </c>
    </row>
    <row r="205" spans="2:10">
      <c r="B205" s="1" t="s">
        <v>14124</v>
      </c>
      <c r="C205" s="1">
        <v>1</v>
      </c>
      <c r="D205" s="1" t="s">
        <v>13753</v>
      </c>
      <c r="E205" s="17">
        <v>0.373310185185185</v>
      </c>
      <c r="F205" s="1" t="s">
        <v>39</v>
      </c>
      <c r="G205" s="1" t="s">
        <v>13746</v>
      </c>
      <c r="H205" s="17">
        <v>0.37424768518518498</v>
      </c>
      <c r="I205" s="17">
        <v>9.3749999999998002E-4</v>
      </c>
      <c r="J205" s="1" t="s">
        <v>13759</v>
      </c>
    </row>
    <row r="206" spans="2:10">
      <c r="B206" s="1" t="s">
        <v>14127</v>
      </c>
      <c r="C206" s="1">
        <v>5</v>
      </c>
      <c r="D206" s="1" t="s">
        <v>13753</v>
      </c>
      <c r="E206" s="17">
        <v>0.37370370370370398</v>
      </c>
      <c r="F206" s="1" t="s">
        <v>39</v>
      </c>
      <c r="G206" s="1" t="s">
        <v>3078</v>
      </c>
      <c r="H206" s="17">
        <v>0.37431712962962999</v>
      </c>
      <c r="I206" s="17">
        <v>6.1342592592600331E-4</v>
      </c>
      <c r="J206" s="1" t="s">
        <v>13755</v>
      </c>
    </row>
    <row r="207" spans="2:10">
      <c r="B207" s="1" t="s">
        <v>14129</v>
      </c>
      <c r="C207" s="1">
        <v>1</v>
      </c>
      <c r="D207" s="1" t="s">
        <v>13687</v>
      </c>
      <c r="E207" s="17">
        <v>0.37400462962962999</v>
      </c>
      <c r="F207" s="1" t="s">
        <v>39</v>
      </c>
      <c r="G207" s="1" t="s">
        <v>13746</v>
      </c>
      <c r="H207" s="17">
        <v>0.37490740740740702</v>
      </c>
      <c r="I207" s="17">
        <v>9.0277777777703072E-4</v>
      </c>
      <c r="J207" s="1" t="s">
        <v>13771</v>
      </c>
    </row>
    <row r="208" spans="2:10">
      <c r="B208" s="1" t="s">
        <v>14131</v>
      </c>
      <c r="C208" s="1">
        <v>1</v>
      </c>
      <c r="D208" s="1" t="s">
        <v>13753</v>
      </c>
      <c r="E208" s="17">
        <v>0.37437500000000001</v>
      </c>
      <c r="F208" s="1" t="s">
        <v>39</v>
      </c>
      <c r="G208" s="1" t="s">
        <v>3078</v>
      </c>
      <c r="H208" s="17">
        <v>0.375115740740741</v>
      </c>
      <c r="I208" s="17">
        <v>7.4074074074098606E-4</v>
      </c>
      <c r="J208" s="1" t="s">
        <v>13755</v>
      </c>
    </row>
    <row r="209" spans="2:10">
      <c r="B209" s="1" t="s">
        <v>14132</v>
      </c>
      <c r="C209" s="1">
        <v>1</v>
      </c>
      <c r="D209" s="1" t="s">
        <v>13753</v>
      </c>
      <c r="E209" s="17">
        <v>0.37443287037036999</v>
      </c>
      <c r="F209" s="1" t="s">
        <v>39</v>
      </c>
      <c r="G209" s="1" t="s">
        <v>3101</v>
      </c>
      <c r="H209" s="17">
        <v>0.37547453703703698</v>
      </c>
      <c r="I209" s="17">
        <v>1.041666666666996E-3</v>
      </c>
      <c r="J209" s="1" t="s">
        <v>13802</v>
      </c>
    </row>
    <row r="210" spans="2:10">
      <c r="B210" s="1" t="s">
        <v>14138</v>
      </c>
      <c r="C210" s="1">
        <v>1</v>
      </c>
      <c r="D210" s="1" t="s">
        <v>13753</v>
      </c>
      <c r="E210" s="17">
        <v>0.37659722222222197</v>
      </c>
      <c r="F210" s="1" t="s">
        <v>40</v>
      </c>
      <c r="G210" s="1" t="s">
        <v>3078</v>
      </c>
      <c r="H210" s="17">
        <v>0.37707175925925901</v>
      </c>
      <c r="I210" s="17">
        <v>4.745370370370372E-4</v>
      </c>
      <c r="J210" s="1" t="s">
        <v>13755</v>
      </c>
    </row>
    <row r="211" spans="2:10">
      <c r="B211" s="1" t="s">
        <v>14125</v>
      </c>
      <c r="C211" s="1">
        <v>1</v>
      </c>
      <c r="D211" s="1" t="s">
        <v>13753</v>
      </c>
      <c r="E211" s="17">
        <v>0.37333333333333302</v>
      </c>
      <c r="F211" s="1" t="s">
        <v>39</v>
      </c>
      <c r="G211" s="1" t="s">
        <v>3078</v>
      </c>
      <c r="H211" s="17">
        <v>0.37724537037036998</v>
      </c>
      <c r="I211" s="17">
        <v>3.9120370370369639E-3</v>
      </c>
      <c r="J211" s="1" t="s">
        <v>13755</v>
      </c>
    </row>
    <row r="212" spans="2:10">
      <c r="B212" s="1" t="s">
        <v>14137</v>
      </c>
      <c r="C212" s="1">
        <v>1</v>
      </c>
      <c r="D212" s="1" t="s">
        <v>13760</v>
      </c>
      <c r="E212" s="17">
        <v>0.37646990740740699</v>
      </c>
      <c r="F212" s="1" t="s">
        <v>40</v>
      </c>
      <c r="G212" s="1" t="s">
        <v>3078</v>
      </c>
      <c r="H212" s="17">
        <v>0.37762731481481498</v>
      </c>
      <c r="I212" s="17">
        <v>1.1574074074079954E-3</v>
      </c>
      <c r="J212" s="1" t="s">
        <v>13768</v>
      </c>
    </row>
    <row r="213" spans="2:10">
      <c r="B213" s="1" t="s">
        <v>14115</v>
      </c>
      <c r="C213" s="1">
        <v>1</v>
      </c>
      <c r="D213" s="1" t="s">
        <v>13753</v>
      </c>
      <c r="E213" s="17">
        <v>0.372037037037037</v>
      </c>
      <c r="F213" s="1" t="s">
        <v>39</v>
      </c>
      <c r="G213" s="1" t="s">
        <v>3078</v>
      </c>
      <c r="H213" s="17">
        <v>0.37803240740740701</v>
      </c>
      <c r="I213" s="17">
        <v>5.9953703703700123E-3</v>
      </c>
      <c r="J213" s="1" t="s">
        <v>13755</v>
      </c>
    </row>
    <row r="214" spans="2:10">
      <c r="B214" s="1" t="s">
        <v>14139</v>
      </c>
      <c r="C214" s="1">
        <v>1</v>
      </c>
      <c r="D214" s="1" t="s">
        <v>13687</v>
      </c>
      <c r="E214" s="17">
        <v>0.37829861111111102</v>
      </c>
      <c r="F214" s="1" t="s">
        <v>40</v>
      </c>
      <c r="G214" s="1" t="s">
        <v>13746</v>
      </c>
      <c r="H214" s="17">
        <v>0.379236111111111</v>
      </c>
      <c r="I214" s="17">
        <v>9.3749999999998002E-4</v>
      </c>
      <c r="J214" s="1" t="s">
        <v>13771</v>
      </c>
    </row>
    <row r="215" spans="2:10">
      <c r="B215" s="1" t="s">
        <v>14143</v>
      </c>
      <c r="C215" s="1">
        <v>1</v>
      </c>
      <c r="D215" s="1" t="s">
        <v>3076</v>
      </c>
      <c r="E215" s="17">
        <v>0.37858796296296299</v>
      </c>
      <c r="F215" s="1" t="s">
        <v>40</v>
      </c>
      <c r="G215" s="1" t="s">
        <v>3078</v>
      </c>
      <c r="H215" s="17">
        <v>0.37936342592592598</v>
      </c>
      <c r="I215" s="17">
        <v>7.7546296296299166E-4</v>
      </c>
      <c r="J215" s="1" t="s">
        <v>13769</v>
      </c>
    </row>
    <row r="216" spans="2:10">
      <c r="B216" s="1" t="s">
        <v>14145</v>
      </c>
      <c r="C216" s="1">
        <v>2</v>
      </c>
      <c r="D216" s="1" t="s">
        <v>13687</v>
      </c>
      <c r="E216" s="17">
        <v>0.37934027777777801</v>
      </c>
      <c r="F216" s="1" t="s">
        <v>40</v>
      </c>
      <c r="G216" s="1" t="s">
        <v>13762</v>
      </c>
      <c r="H216" s="17">
        <v>0.37943287037036999</v>
      </c>
      <c r="I216" s="17">
        <v>9.259259259197794E-5</v>
      </c>
      <c r="J216" s="1" t="s">
        <v>13767</v>
      </c>
    </row>
    <row r="217" spans="2:10">
      <c r="B217" s="1" t="s">
        <v>14141</v>
      </c>
      <c r="C217" s="1">
        <v>1</v>
      </c>
      <c r="D217" s="1" t="s">
        <v>13760</v>
      </c>
      <c r="E217" s="17">
        <v>0.37837962962963001</v>
      </c>
      <c r="F217" s="1" t="s">
        <v>40</v>
      </c>
      <c r="G217" s="1" t="s">
        <v>3095</v>
      </c>
      <c r="H217" s="17">
        <v>0.379618055555556</v>
      </c>
      <c r="I217" s="17">
        <v>1.23842592592599E-3</v>
      </c>
      <c r="J217" s="1" t="s">
        <v>13761</v>
      </c>
    </row>
    <row r="218" spans="2:10">
      <c r="B218" s="1" t="s">
        <v>14142</v>
      </c>
      <c r="C218" s="1">
        <v>1</v>
      </c>
      <c r="D218" s="1" t="s">
        <v>3076</v>
      </c>
      <c r="E218" s="17">
        <v>0.37847222222222199</v>
      </c>
      <c r="F218" s="1" t="s">
        <v>40</v>
      </c>
      <c r="G218" s="1" t="s">
        <v>3078</v>
      </c>
      <c r="H218" s="17">
        <v>0.37975694444444402</v>
      </c>
      <c r="I218" s="17">
        <v>1.2847222222220345E-3</v>
      </c>
      <c r="J218" s="1" t="s">
        <v>13769</v>
      </c>
    </row>
    <row r="219" spans="2:10">
      <c r="B219" s="1" t="s">
        <v>14116</v>
      </c>
      <c r="C219" s="1">
        <v>1</v>
      </c>
      <c r="D219" s="1" t="s">
        <v>13753</v>
      </c>
      <c r="E219" s="17">
        <v>0.37216435185185198</v>
      </c>
      <c r="F219" s="1" t="s">
        <v>39</v>
      </c>
      <c r="G219" s="1" t="s">
        <v>13746</v>
      </c>
      <c r="H219" s="17">
        <v>0.38001157407407399</v>
      </c>
      <c r="I219" s="17">
        <v>7.8472222222220056E-3</v>
      </c>
      <c r="J219" s="1" t="s">
        <v>13759</v>
      </c>
    </row>
    <row r="220" spans="2:10">
      <c r="B220" s="1" t="s">
        <v>14146</v>
      </c>
      <c r="C220" s="1">
        <v>1</v>
      </c>
      <c r="D220" s="1" t="s">
        <v>13687</v>
      </c>
      <c r="E220" s="17">
        <v>0.37960648148148102</v>
      </c>
      <c r="F220" s="1" t="s">
        <v>40</v>
      </c>
      <c r="G220" s="1" t="s">
        <v>13746</v>
      </c>
      <c r="H220" s="17">
        <v>0.38030092592592601</v>
      </c>
      <c r="I220" s="17">
        <v>6.9444444444499709E-4</v>
      </c>
      <c r="J220" s="1" t="s">
        <v>13771</v>
      </c>
    </row>
    <row r="221" spans="2:10">
      <c r="B221" s="1" t="s">
        <v>14111</v>
      </c>
      <c r="C221" s="1">
        <v>1</v>
      </c>
      <c r="D221" s="1" t="s">
        <v>13753</v>
      </c>
      <c r="E221" s="17">
        <v>0.37040509259259302</v>
      </c>
      <c r="F221" s="1" t="s">
        <v>39</v>
      </c>
      <c r="G221" s="1" t="s">
        <v>13762</v>
      </c>
      <c r="H221" s="17">
        <v>0.380543981481481</v>
      </c>
      <c r="I221" s="17">
        <v>1.0138888888887976E-2</v>
      </c>
      <c r="J221" s="1" t="s">
        <v>13772</v>
      </c>
    </row>
    <row r="222" spans="2:10">
      <c r="B222" s="1" t="s">
        <v>14148</v>
      </c>
      <c r="C222" s="1">
        <v>1</v>
      </c>
      <c r="D222" s="1" t="s">
        <v>13687</v>
      </c>
      <c r="E222" s="17">
        <v>0.37980324074074101</v>
      </c>
      <c r="F222" s="1" t="s">
        <v>40</v>
      </c>
      <c r="G222" s="1" t="s">
        <v>13746</v>
      </c>
      <c r="H222" s="17">
        <v>0.38079861111111102</v>
      </c>
      <c r="I222" s="17">
        <v>9.9537037037000786E-4</v>
      </c>
      <c r="J222" s="1" t="s">
        <v>13771</v>
      </c>
    </row>
    <row r="223" spans="2:10">
      <c r="B223" s="1" t="s">
        <v>14103</v>
      </c>
      <c r="C223" s="1">
        <v>2</v>
      </c>
      <c r="D223" s="1" t="s">
        <v>13753</v>
      </c>
      <c r="E223" s="17">
        <v>0.36876157407407401</v>
      </c>
      <c r="F223" s="1" t="s">
        <v>39</v>
      </c>
      <c r="G223" s="1" t="s">
        <v>3095</v>
      </c>
      <c r="H223" s="17">
        <v>0.38119212962963001</v>
      </c>
      <c r="I223" s="17">
        <v>1.2430555555556E-2</v>
      </c>
      <c r="J223" s="1" t="s">
        <v>13758</v>
      </c>
    </row>
    <row r="224" spans="2:10">
      <c r="B224" s="1" t="s">
        <v>14133</v>
      </c>
      <c r="C224" s="1">
        <v>2</v>
      </c>
      <c r="D224" s="1" t="s">
        <v>13753</v>
      </c>
      <c r="E224" s="17">
        <v>0.37556712962963001</v>
      </c>
      <c r="F224" s="1" t="s">
        <v>40</v>
      </c>
      <c r="G224" s="1" t="s">
        <v>3078</v>
      </c>
      <c r="H224" s="17">
        <v>0.38137731481481502</v>
      </c>
      <c r="I224" s="17">
        <v>5.8101851851850017E-3</v>
      </c>
      <c r="J224" s="1" t="s">
        <v>13755</v>
      </c>
    </row>
    <row r="225" spans="2:10">
      <c r="B225" s="1" t="s">
        <v>14155</v>
      </c>
      <c r="C225" s="1">
        <v>1</v>
      </c>
      <c r="D225" s="1" t="s">
        <v>13760</v>
      </c>
      <c r="E225" s="17">
        <v>0.381273148148148</v>
      </c>
      <c r="F225" s="1" t="s">
        <v>40</v>
      </c>
      <c r="G225" s="1" t="s">
        <v>3095</v>
      </c>
      <c r="H225" s="17">
        <v>0.38233796296296302</v>
      </c>
      <c r="I225" s="17">
        <v>1.0648148148150183E-3</v>
      </c>
      <c r="J225" s="1" t="s">
        <v>13761</v>
      </c>
    </row>
    <row r="226" spans="2:10">
      <c r="B226" s="1" t="s">
        <v>14157</v>
      </c>
      <c r="C226" s="1">
        <v>2</v>
      </c>
      <c r="D226" s="1" t="s">
        <v>13760</v>
      </c>
      <c r="E226" s="17">
        <v>0.38158564814814799</v>
      </c>
      <c r="F226" s="1" t="s">
        <v>40</v>
      </c>
      <c r="G226" s="1" t="s">
        <v>3077</v>
      </c>
      <c r="H226" s="17">
        <v>0.38263888888888897</v>
      </c>
      <c r="I226" s="17">
        <v>1.0532407407409794E-3</v>
      </c>
      <c r="J226" s="1" t="s">
        <v>13765</v>
      </c>
    </row>
    <row r="227" spans="2:10">
      <c r="B227" s="1" t="s">
        <v>14149</v>
      </c>
      <c r="C227" s="1">
        <v>5</v>
      </c>
      <c r="D227" s="1" t="s">
        <v>13753</v>
      </c>
      <c r="E227" s="17">
        <v>0.37981481481481499</v>
      </c>
      <c r="F227" s="1" t="s">
        <v>40</v>
      </c>
      <c r="G227" s="1" t="s">
        <v>3078</v>
      </c>
      <c r="H227" s="17">
        <v>0.38274305555555599</v>
      </c>
      <c r="I227" s="17">
        <v>2.9282407407409949E-3</v>
      </c>
      <c r="J227" s="1" t="s">
        <v>13755</v>
      </c>
    </row>
    <row r="228" spans="2:10">
      <c r="B228" s="1" t="s">
        <v>14158</v>
      </c>
      <c r="C228" s="1">
        <v>5</v>
      </c>
      <c r="D228" s="1" t="s">
        <v>13753</v>
      </c>
      <c r="E228" s="17">
        <v>0.38225694444444402</v>
      </c>
      <c r="F228" s="1" t="s">
        <v>40</v>
      </c>
      <c r="G228" s="1" t="s">
        <v>3078</v>
      </c>
      <c r="H228" s="17">
        <v>0.38287037037036997</v>
      </c>
      <c r="I228" s="17">
        <v>6.134259259259478E-4</v>
      </c>
      <c r="J228" s="1" t="s">
        <v>13755</v>
      </c>
    </row>
    <row r="229" spans="2:10">
      <c r="B229" s="1" t="s">
        <v>14121</v>
      </c>
      <c r="C229" s="1">
        <v>2</v>
      </c>
      <c r="D229" s="1" t="s">
        <v>13760</v>
      </c>
      <c r="E229" s="17">
        <v>0.37314814814814801</v>
      </c>
      <c r="F229" s="1" t="s">
        <v>39</v>
      </c>
      <c r="G229" s="1" t="s">
        <v>13746</v>
      </c>
      <c r="H229" s="17">
        <v>0.383043981481481</v>
      </c>
      <c r="I229" s="17">
        <v>9.8958333333329929E-3</v>
      </c>
      <c r="J229" s="1" t="s">
        <v>13764</v>
      </c>
    </row>
    <row r="230" spans="2:10">
      <c r="B230" s="1" t="s">
        <v>14090</v>
      </c>
      <c r="C230" s="1">
        <v>2</v>
      </c>
      <c r="D230" s="1" t="s">
        <v>3076</v>
      </c>
      <c r="E230" s="17">
        <v>0.36646990740740698</v>
      </c>
      <c r="F230" s="1" t="s">
        <v>39</v>
      </c>
      <c r="G230" s="1" t="s">
        <v>13746</v>
      </c>
      <c r="H230" s="17">
        <v>0.383159722222222</v>
      </c>
      <c r="I230" s="17">
        <v>1.6689814814815018E-2</v>
      </c>
      <c r="J230" s="1" t="s">
        <v>13766</v>
      </c>
    </row>
    <row r="231" spans="2:10">
      <c r="B231" s="1" t="s">
        <v>14156</v>
      </c>
      <c r="C231" s="1">
        <v>1</v>
      </c>
      <c r="D231" s="1" t="s">
        <v>13687</v>
      </c>
      <c r="E231" s="17">
        <v>0.38135416666666699</v>
      </c>
      <c r="F231" s="1" t="s">
        <v>40</v>
      </c>
      <c r="G231" s="1" t="s">
        <v>13746</v>
      </c>
      <c r="H231" s="17">
        <v>0.38322916666666701</v>
      </c>
      <c r="I231" s="17">
        <v>1.8750000000000155E-3</v>
      </c>
      <c r="J231" s="1" t="s">
        <v>13771</v>
      </c>
    </row>
    <row r="232" spans="2:10">
      <c r="B232" s="1" t="s">
        <v>14161</v>
      </c>
      <c r="C232" s="1">
        <v>1</v>
      </c>
      <c r="D232" s="1" t="s">
        <v>13753</v>
      </c>
      <c r="E232" s="17">
        <v>0.38255787037036998</v>
      </c>
      <c r="F232" s="1" t="s">
        <v>40</v>
      </c>
      <c r="G232" s="1" t="s">
        <v>3078</v>
      </c>
      <c r="H232" s="17">
        <v>0.38372685185185201</v>
      </c>
      <c r="I232" s="17">
        <v>1.1689814814820343E-3</v>
      </c>
      <c r="J232" s="1" t="s">
        <v>13755</v>
      </c>
    </row>
    <row r="233" spans="2:10">
      <c r="B233" s="1" t="s">
        <v>13951</v>
      </c>
      <c r="C233" s="1">
        <v>3</v>
      </c>
      <c r="D233" s="1" t="s">
        <v>13753</v>
      </c>
      <c r="E233" s="17">
        <v>0.326435185185185</v>
      </c>
      <c r="F233" s="1" t="s">
        <v>35</v>
      </c>
      <c r="G233" s="1" t="s">
        <v>3078</v>
      </c>
      <c r="H233" s="17">
        <v>0.38475694444444403</v>
      </c>
      <c r="I233" s="17">
        <v>5.8321759259259032E-2</v>
      </c>
      <c r="J233" s="1" t="s">
        <v>13755</v>
      </c>
    </row>
    <row r="234" spans="2:10">
      <c r="B234" s="1" t="s">
        <v>14058</v>
      </c>
      <c r="C234" s="1">
        <v>2</v>
      </c>
      <c r="D234" s="1" t="s">
        <v>13753</v>
      </c>
      <c r="E234" s="17">
        <v>0.35784722222222198</v>
      </c>
      <c r="F234" s="1" t="s">
        <v>38</v>
      </c>
      <c r="G234" s="1" t="s">
        <v>3078</v>
      </c>
      <c r="H234" s="17">
        <v>0.38528935185185198</v>
      </c>
      <c r="I234" s="17">
        <v>2.7442129629629997E-2</v>
      </c>
      <c r="J234" s="1" t="s">
        <v>13755</v>
      </c>
    </row>
    <row r="235" spans="2:10">
      <c r="B235" s="1" t="s">
        <v>14168</v>
      </c>
      <c r="C235" s="1">
        <v>1</v>
      </c>
      <c r="D235" s="1" t="s">
        <v>13687</v>
      </c>
      <c r="E235" s="17">
        <v>0.38437500000000002</v>
      </c>
      <c r="F235" s="1" t="s">
        <v>40</v>
      </c>
      <c r="G235" s="1" t="s">
        <v>13746</v>
      </c>
      <c r="H235" s="17">
        <v>0.38534722222222201</v>
      </c>
      <c r="I235" s="17">
        <v>9.7222222222198562E-4</v>
      </c>
      <c r="J235" s="1" t="s">
        <v>13771</v>
      </c>
    </row>
    <row r="236" spans="2:10">
      <c r="B236" s="1" t="s">
        <v>14170</v>
      </c>
      <c r="C236" s="1">
        <v>1</v>
      </c>
      <c r="D236" s="1" t="s">
        <v>13687</v>
      </c>
      <c r="E236" s="17">
        <v>0.38442129629629601</v>
      </c>
      <c r="F236" s="1" t="s">
        <v>40</v>
      </c>
      <c r="G236" s="1" t="s">
        <v>13746</v>
      </c>
      <c r="H236" s="17">
        <v>0.385393518518518</v>
      </c>
      <c r="I236" s="17">
        <v>9.7222222222198562E-4</v>
      </c>
      <c r="J236" s="1" t="s">
        <v>13771</v>
      </c>
    </row>
    <row r="237" spans="2:10">
      <c r="B237" s="1" t="s">
        <v>14171</v>
      </c>
      <c r="C237" s="1">
        <v>1</v>
      </c>
      <c r="D237" s="1" t="s">
        <v>13753</v>
      </c>
      <c r="E237" s="17">
        <v>0.38497685185185199</v>
      </c>
      <c r="F237" s="1" t="s">
        <v>40</v>
      </c>
      <c r="G237" s="1" t="s">
        <v>13762</v>
      </c>
      <c r="H237" s="17">
        <v>0.38586805555555598</v>
      </c>
      <c r="I237" s="17">
        <v>8.9120370370399105E-4</v>
      </c>
      <c r="J237" s="1" t="s">
        <v>13772</v>
      </c>
    </row>
    <row r="238" spans="2:10">
      <c r="B238" s="1" t="s">
        <v>13998</v>
      </c>
      <c r="C238" s="1">
        <v>3</v>
      </c>
      <c r="D238" s="1" t="s">
        <v>13760</v>
      </c>
      <c r="E238" s="17">
        <v>0.34127314814814802</v>
      </c>
      <c r="F238" s="1" t="s">
        <v>36</v>
      </c>
      <c r="G238" s="1" t="s">
        <v>3077</v>
      </c>
      <c r="H238" s="17">
        <v>0.386006944444444</v>
      </c>
      <c r="I238" s="17">
        <v>4.473379629629598E-2</v>
      </c>
      <c r="J238" s="1" t="s">
        <v>13765</v>
      </c>
    </row>
    <row r="239" spans="2:10">
      <c r="B239" s="1" t="s">
        <v>14164</v>
      </c>
      <c r="C239" s="1">
        <v>5</v>
      </c>
      <c r="D239" s="1" t="s">
        <v>13753</v>
      </c>
      <c r="E239" s="17">
        <v>0.38358796296296299</v>
      </c>
      <c r="F239" s="1" t="s">
        <v>40</v>
      </c>
      <c r="G239" s="1" t="s">
        <v>3078</v>
      </c>
      <c r="H239" s="17">
        <v>0.38607638888888901</v>
      </c>
      <c r="I239" s="17">
        <v>2.4884259259260189E-3</v>
      </c>
      <c r="J239" s="1" t="s">
        <v>13755</v>
      </c>
    </row>
    <row r="240" spans="2:10">
      <c r="B240" s="1" t="s">
        <v>14123</v>
      </c>
      <c r="C240" s="1">
        <v>1</v>
      </c>
      <c r="D240" s="1" t="s">
        <v>13753</v>
      </c>
      <c r="E240" s="17">
        <v>0.37326388888888901</v>
      </c>
      <c r="F240" s="1" t="s">
        <v>39</v>
      </c>
      <c r="G240" s="1" t="s">
        <v>3078</v>
      </c>
      <c r="H240" s="17">
        <v>0.38613425925925898</v>
      </c>
      <c r="I240" s="17">
        <v>1.2870370370369977E-2</v>
      </c>
      <c r="J240" s="1" t="s">
        <v>13755</v>
      </c>
    </row>
    <row r="241" spans="2:10">
      <c r="B241" s="1" t="s">
        <v>14176</v>
      </c>
      <c r="C241" s="1">
        <v>1</v>
      </c>
      <c r="D241" s="1" t="s">
        <v>13753</v>
      </c>
      <c r="E241" s="17">
        <v>0.38667824074074097</v>
      </c>
      <c r="F241" s="1" t="s">
        <v>41</v>
      </c>
      <c r="G241" s="1" t="s">
        <v>3095</v>
      </c>
      <c r="H241" s="17">
        <v>0.38840277777777799</v>
      </c>
      <c r="I241" s="17">
        <v>1.7245370370370106E-3</v>
      </c>
      <c r="J241" s="1" t="s">
        <v>13758</v>
      </c>
    </row>
    <row r="242" spans="2:10">
      <c r="B242" s="1" t="s">
        <v>14180</v>
      </c>
      <c r="C242" s="1">
        <v>1</v>
      </c>
      <c r="D242" s="1" t="s">
        <v>13760</v>
      </c>
      <c r="E242" s="17">
        <v>0.388275462962963</v>
      </c>
      <c r="F242" s="1" t="s">
        <v>41</v>
      </c>
      <c r="G242" s="1" t="s">
        <v>3095</v>
      </c>
      <c r="H242" s="17">
        <v>0.38877314814814801</v>
      </c>
      <c r="I242" s="17">
        <v>4.9768518518500393E-4</v>
      </c>
      <c r="J242" s="1" t="s">
        <v>13761</v>
      </c>
    </row>
    <row r="243" spans="2:10">
      <c r="B243" s="1" t="s">
        <v>14104</v>
      </c>
      <c r="C243" s="1">
        <v>5</v>
      </c>
      <c r="D243" s="1" t="s">
        <v>13753</v>
      </c>
      <c r="E243" s="17">
        <v>0.36898148148148102</v>
      </c>
      <c r="F243" s="1" t="s">
        <v>39</v>
      </c>
      <c r="G243" s="1" t="s">
        <v>3078</v>
      </c>
      <c r="H243" s="17">
        <v>0.38892361111111101</v>
      </c>
      <c r="I243" s="17">
        <v>1.994212962962999E-2</v>
      </c>
      <c r="J243" s="1" t="s">
        <v>13755</v>
      </c>
    </row>
    <row r="244" spans="2:10">
      <c r="B244" s="1" t="s">
        <v>14134</v>
      </c>
      <c r="C244" s="1">
        <v>5</v>
      </c>
      <c r="D244" s="1" t="s">
        <v>13753</v>
      </c>
      <c r="E244" s="17">
        <v>0.375729166666667</v>
      </c>
      <c r="F244" s="1" t="s">
        <v>40</v>
      </c>
      <c r="G244" s="1" t="s">
        <v>3078</v>
      </c>
      <c r="H244" s="17">
        <v>0.38902777777777803</v>
      </c>
      <c r="I244" s="17">
        <v>1.3298611111111025E-2</v>
      </c>
      <c r="J244" s="1" t="s">
        <v>13755</v>
      </c>
    </row>
    <row r="245" spans="2:10">
      <c r="B245" s="1" t="s">
        <v>14034</v>
      </c>
      <c r="C245" s="1">
        <v>3</v>
      </c>
      <c r="D245" s="1" t="s">
        <v>13753</v>
      </c>
      <c r="E245" s="17">
        <v>0.35053240740740699</v>
      </c>
      <c r="F245" s="1" t="s">
        <v>37</v>
      </c>
      <c r="G245" s="1" t="s">
        <v>3078</v>
      </c>
      <c r="H245" s="17">
        <v>0.38980324074074102</v>
      </c>
      <c r="I245" s="17">
        <v>3.9270833333334032E-2</v>
      </c>
      <c r="J245" s="1" t="s">
        <v>13755</v>
      </c>
    </row>
    <row r="246" spans="2:10">
      <c r="B246" s="1" t="s">
        <v>14178</v>
      </c>
      <c r="C246" s="1">
        <v>1</v>
      </c>
      <c r="D246" s="1" t="s">
        <v>13753</v>
      </c>
      <c r="E246" s="17">
        <v>0.38813657407407398</v>
      </c>
      <c r="F246" s="1" t="s">
        <v>41</v>
      </c>
      <c r="G246" s="1" t="s">
        <v>13746</v>
      </c>
      <c r="H246" s="17">
        <v>0.39032407407407399</v>
      </c>
      <c r="I246" s="17">
        <v>2.1875000000000089E-3</v>
      </c>
      <c r="J246" s="1" t="s">
        <v>13759</v>
      </c>
    </row>
    <row r="247" spans="2:10">
      <c r="B247" s="1" t="s">
        <v>14181</v>
      </c>
      <c r="C247" s="1">
        <v>1</v>
      </c>
      <c r="D247" s="1" t="s">
        <v>13760</v>
      </c>
      <c r="E247" s="17">
        <v>0.388472222222222</v>
      </c>
      <c r="F247" s="1" t="s">
        <v>41</v>
      </c>
      <c r="G247" s="1" t="s">
        <v>3078</v>
      </c>
      <c r="H247" s="17">
        <v>0.39056712962963003</v>
      </c>
      <c r="I247" s="17">
        <v>2.0949074074080309E-3</v>
      </c>
      <c r="J247" s="1" t="s">
        <v>13768</v>
      </c>
    </row>
    <row r="248" spans="2:10">
      <c r="B248" s="1" t="s">
        <v>14189</v>
      </c>
      <c r="C248" s="1">
        <v>2</v>
      </c>
      <c r="D248" s="1" t="s">
        <v>13760</v>
      </c>
      <c r="E248" s="17">
        <v>0.390625</v>
      </c>
      <c r="F248" s="1" t="s">
        <v>41</v>
      </c>
      <c r="G248" s="1" t="s">
        <v>3077</v>
      </c>
      <c r="H248" s="17">
        <v>0.390972222222222</v>
      </c>
      <c r="I248" s="17">
        <v>3.4722222222199894E-4</v>
      </c>
      <c r="J248" s="1" t="s">
        <v>13765</v>
      </c>
    </row>
    <row r="249" spans="2:10">
      <c r="B249" s="1" t="s">
        <v>14185</v>
      </c>
      <c r="C249" s="1">
        <v>2</v>
      </c>
      <c r="D249" s="1" t="s">
        <v>13687</v>
      </c>
      <c r="E249" s="17">
        <v>0.39005787037036999</v>
      </c>
      <c r="F249" s="1" t="s">
        <v>41</v>
      </c>
      <c r="G249" s="1" t="s">
        <v>13746</v>
      </c>
      <c r="H249" s="17">
        <v>0.39114583333333303</v>
      </c>
      <c r="I249" s="17">
        <v>1.0879629629630405E-3</v>
      </c>
      <c r="J249" s="1" t="s">
        <v>13771</v>
      </c>
    </row>
    <row r="250" spans="2:10">
      <c r="B250" s="1" t="s">
        <v>14187</v>
      </c>
      <c r="C250" s="1">
        <v>1</v>
      </c>
      <c r="D250" s="1" t="s">
        <v>13753</v>
      </c>
      <c r="E250" s="17">
        <v>0.39055555555555599</v>
      </c>
      <c r="F250" s="1" t="s">
        <v>41</v>
      </c>
      <c r="G250" s="1" t="s">
        <v>3078</v>
      </c>
      <c r="H250" s="17">
        <v>0.39122685185185202</v>
      </c>
      <c r="I250" s="17">
        <v>6.7129629629603116E-4</v>
      </c>
      <c r="J250" s="1" t="s">
        <v>13755</v>
      </c>
    </row>
    <row r="251" spans="2:10">
      <c r="B251" s="1" t="s">
        <v>14183</v>
      </c>
      <c r="C251" s="1">
        <v>1</v>
      </c>
      <c r="D251" s="1" t="s">
        <v>13753</v>
      </c>
      <c r="E251" s="17">
        <v>0.38874999999999998</v>
      </c>
      <c r="F251" s="1" t="s">
        <v>41</v>
      </c>
      <c r="G251" s="1" t="s">
        <v>3078</v>
      </c>
      <c r="H251" s="17">
        <v>0.39185185185185201</v>
      </c>
      <c r="I251" s="17">
        <v>3.1018518518520222E-3</v>
      </c>
      <c r="J251" s="1" t="s">
        <v>13755</v>
      </c>
    </row>
    <row r="252" spans="2:10">
      <c r="B252" s="1" t="s">
        <v>14166</v>
      </c>
      <c r="C252" s="1">
        <v>1</v>
      </c>
      <c r="D252" s="1" t="s">
        <v>13753</v>
      </c>
      <c r="E252" s="17">
        <v>0.383773148148148</v>
      </c>
      <c r="F252" s="1" t="s">
        <v>40</v>
      </c>
      <c r="G252" s="1" t="s">
        <v>13746</v>
      </c>
      <c r="H252" s="17">
        <v>0.39193287037037</v>
      </c>
      <c r="I252" s="17">
        <v>8.1597222222219989E-3</v>
      </c>
      <c r="J252" s="1" t="s">
        <v>13759</v>
      </c>
    </row>
    <row r="253" spans="2:10">
      <c r="B253" s="1" t="s">
        <v>14191</v>
      </c>
      <c r="C253" s="1">
        <v>1</v>
      </c>
      <c r="D253" s="1" t="s">
        <v>13760</v>
      </c>
      <c r="E253" s="17">
        <v>0.39196759259259301</v>
      </c>
      <c r="F253" s="1" t="s">
        <v>41</v>
      </c>
      <c r="G253" s="1" t="s">
        <v>3077</v>
      </c>
      <c r="H253" s="17">
        <v>0.392511574074074</v>
      </c>
      <c r="I253" s="17">
        <v>5.439814814809929E-4</v>
      </c>
      <c r="J253" s="1" t="s">
        <v>13765</v>
      </c>
    </row>
    <row r="254" spans="2:10">
      <c r="B254" s="1" t="s">
        <v>14196</v>
      </c>
      <c r="C254" s="1">
        <v>2</v>
      </c>
      <c r="D254" s="1" t="s">
        <v>13687</v>
      </c>
      <c r="E254" s="17">
        <v>0.392627314814815</v>
      </c>
      <c r="F254" s="1" t="s">
        <v>41</v>
      </c>
      <c r="G254" s="1" t="s">
        <v>13762</v>
      </c>
      <c r="H254" s="17">
        <v>0.39283564814814798</v>
      </c>
      <c r="I254" s="17">
        <v>2.0833333333297732E-4</v>
      </c>
      <c r="J254" s="1" t="s">
        <v>13767</v>
      </c>
    </row>
    <row r="255" spans="2:10">
      <c r="B255" s="1" t="s">
        <v>14192</v>
      </c>
      <c r="C255" s="1">
        <v>1</v>
      </c>
      <c r="D255" s="1" t="s">
        <v>13753</v>
      </c>
      <c r="E255" s="17">
        <v>0.39245370370370403</v>
      </c>
      <c r="F255" s="1" t="s">
        <v>41</v>
      </c>
      <c r="G255" s="1" t="s">
        <v>3078</v>
      </c>
      <c r="H255" s="17">
        <v>0.393090277777778</v>
      </c>
      <c r="I255" s="17">
        <v>6.3657407407397004E-4</v>
      </c>
      <c r="J255" s="1" t="s">
        <v>13755</v>
      </c>
    </row>
    <row r="256" spans="2:10">
      <c r="B256" s="1" t="s">
        <v>14195</v>
      </c>
      <c r="C256" s="1">
        <v>1</v>
      </c>
      <c r="D256" s="1" t="s">
        <v>13687</v>
      </c>
      <c r="E256" s="17">
        <v>0.392546296296296</v>
      </c>
      <c r="F256" s="1" t="s">
        <v>41</v>
      </c>
      <c r="G256" s="1" t="s">
        <v>3095</v>
      </c>
      <c r="H256" s="17">
        <v>0.393125</v>
      </c>
      <c r="I256" s="17">
        <v>5.7870370370399771E-4</v>
      </c>
      <c r="J256" s="1" t="s">
        <v>13757</v>
      </c>
    </row>
    <row r="257" spans="2:10">
      <c r="B257" s="1" t="s">
        <v>14193</v>
      </c>
      <c r="C257" s="1">
        <v>1</v>
      </c>
      <c r="D257" s="1" t="s">
        <v>13687</v>
      </c>
      <c r="E257" s="17">
        <v>0.39245370370370403</v>
      </c>
      <c r="F257" s="1" t="s">
        <v>41</v>
      </c>
      <c r="G257" s="1" t="s">
        <v>13746</v>
      </c>
      <c r="H257" s="17">
        <v>0.393587962962963</v>
      </c>
      <c r="I257" s="17">
        <v>1.134259259258974E-3</v>
      </c>
      <c r="J257" s="1" t="s">
        <v>13771</v>
      </c>
    </row>
    <row r="258" spans="2:10">
      <c r="B258" s="1" t="s">
        <v>14197</v>
      </c>
      <c r="C258" s="1">
        <v>1</v>
      </c>
      <c r="D258" s="1" t="s">
        <v>13687</v>
      </c>
      <c r="E258" s="17">
        <v>0.39284722222222201</v>
      </c>
      <c r="F258" s="1" t="s">
        <v>41</v>
      </c>
      <c r="G258" s="1" t="s">
        <v>13746</v>
      </c>
      <c r="H258" s="17">
        <v>0.39363425925925899</v>
      </c>
      <c r="I258" s="17">
        <v>7.8703703703697503E-4</v>
      </c>
      <c r="J258" s="1" t="s">
        <v>13771</v>
      </c>
    </row>
    <row r="259" spans="2:10">
      <c r="B259" s="1" t="s">
        <v>14165</v>
      </c>
      <c r="C259" s="1">
        <v>1</v>
      </c>
      <c r="D259" s="1" t="s">
        <v>13753</v>
      </c>
      <c r="E259" s="17">
        <v>0.38368055555555602</v>
      </c>
      <c r="F259" s="1" t="s">
        <v>40</v>
      </c>
      <c r="G259" s="1" t="s">
        <v>13746</v>
      </c>
      <c r="H259" s="17">
        <v>0.39395833333333302</v>
      </c>
      <c r="I259" s="17">
        <v>1.0277777777776997E-2</v>
      </c>
      <c r="J259" s="1" t="s">
        <v>13759</v>
      </c>
    </row>
    <row r="260" spans="2:10">
      <c r="B260" s="1" t="s">
        <v>14179</v>
      </c>
      <c r="C260" s="1">
        <v>2</v>
      </c>
      <c r="D260" s="1" t="s">
        <v>13753</v>
      </c>
      <c r="E260" s="17">
        <v>0.38826388888888902</v>
      </c>
      <c r="F260" s="1" t="s">
        <v>41</v>
      </c>
      <c r="G260" s="1" t="s">
        <v>13762</v>
      </c>
      <c r="H260" s="17">
        <v>0.394780092592593</v>
      </c>
      <c r="I260" s="17">
        <v>6.5162037037039822E-3</v>
      </c>
      <c r="J260" s="1" t="s">
        <v>13772</v>
      </c>
    </row>
    <row r="261" spans="2:10">
      <c r="B261" s="1" t="s">
        <v>14204</v>
      </c>
      <c r="C261" s="1">
        <v>1</v>
      </c>
      <c r="D261" s="1" t="s">
        <v>13687</v>
      </c>
      <c r="E261" s="17">
        <v>0.39410879629629603</v>
      </c>
      <c r="F261" s="1" t="s">
        <v>41</v>
      </c>
      <c r="G261" s="1" t="s">
        <v>3095</v>
      </c>
      <c r="H261" s="17">
        <v>0.39482638888888899</v>
      </c>
      <c r="I261" s="17">
        <v>7.1759259259296382E-4</v>
      </c>
      <c r="J261" s="1" t="s">
        <v>13757</v>
      </c>
    </row>
    <row r="262" spans="2:10">
      <c r="B262" s="1" t="s">
        <v>14209</v>
      </c>
      <c r="C262" s="1">
        <v>1</v>
      </c>
      <c r="D262" s="1" t="s">
        <v>13687</v>
      </c>
      <c r="E262" s="17">
        <v>0.39540509259259299</v>
      </c>
      <c r="F262" s="1" t="s">
        <v>41</v>
      </c>
      <c r="G262" s="1" t="s">
        <v>13762</v>
      </c>
      <c r="H262" s="17">
        <v>0.39568287037036998</v>
      </c>
      <c r="I262" s="17">
        <v>2.7777777777698853E-4</v>
      </c>
      <c r="J262" s="1" t="s">
        <v>13767</v>
      </c>
    </row>
    <row r="263" spans="2:10">
      <c r="B263" s="1" t="s">
        <v>14107</v>
      </c>
      <c r="C263" s="1">
        <v>2</v>
      </c>
      <c r="D263" s="1" t="s">
        <v>13753</v>
      </c>
      <c r="E263" s="17">
        <v>0.36993055555555598</v>
      </c>
      <c r="F263" s="1" t="s">
        <v>39</v>
      </c>
      <c r="G263" s="1" t="s">
        <v>3095</v>
      </c>
      <c r="H263" s="17">
        <v>0.39594907407407398</v>
      </c>
      <c r="I263" s="17">
        <v>2.6018518518517997E-2</v>
      </c>
      <c r="J263" s="1" t="s">
        <v>13758</v>
      </c>
    </row>
    <row r="264" spans="2:10">
      <c r="B264" s="1" t="s">
        <v>14201</v>
      </c>
      <c r="C264" s="1">
        <v>5</v>
      </c>
      <c r="D264" s="1" t="s">
        <v>13753</v>
      </c>
      <c r="E264" s="17">
        <v>0.39351851851851899</v>
      </c>
      <c r="F264" s="1" t="s">
        <v>41</v>
      </c>
      <c r="G264" s="1" t="s">
        <v>3078</v>
      </c>
      <c r="H264" s="17">
        <v>0.39615740740740701</v>
      </c>
      <c r="I264" s="17">
        <v>2.6388888888880246E-3</v>
      </c>
      <c r="J264" s="1" t="s">
        <v>13755</v>
      </c>
    </row>
    <row r="265" spans="2:10">
      <c r="B265" s="1" t="s">
        <v>14212</v>
      </c>
      <c r="C265" s="1">
        <v>2</v>
      </c>
      <c r="D265" s="1" t="s">
        <v>3076</v>
      </c>
      <c r="E265" s="17">
        <v>0.39606481481481498</v>
      </c>
      <c r="F265" s="1" t="s">
        <v>42</v>
      </c>
      <c r="G265" s="1" t="s">
        <v>3078</v>
      </c>
      <c r="H265" s="17">
        <v>0.39667824074074098</v>
      </c>
      <c r="I265" s="17">
        <v>6.1342592592600331E-4</v>
      </c>
      <c r="J265" s="1" t="s">
        <v>13769</v>
      </c>
    </row>
    <row r="266" spans="2:10">
      <c r="B266" s="1" t="s">
        <v>14186</v>
      </c>
      <c r="C266" s="1">
        <v>5</v>
      </c>
      <c r="D266" s="1" t="s">
        <v>13753</v>
      </c>
      <c r="E266" s="17">
        <v>0.39048611111111098</v>
      </c>
      <c r="F266" s="1" t="s">
        <v>41</v>
      </c>
      <c r="G266" s="1" t="s">
        <v>3078</v>
      </c>
      <c r="H266" s="17">
        <v>0.396782407407407</v>
      </c>
      <c r="I266" s="17">
        <v>6.2962962962960223E-3</v>
      </c>
      <c r="J266" s="1" t="s">
        <v>13755</v>
      </c>
    </row>
    <row r="267" spans="2:10">
      <c r="B267" s="1" t="s">
        <v>14210</v>
      </c>
      <c r="C267" s="1">
        <v>1</v>
      </c>
      <c r="D267" s="1" t="s">
        <v>13753</v>
      </c>
      <c r="E267" s="17">
        <v>0.39554398148148101</v>
      </c>
      <c r="F267" s="1" t="s">
        <v>41</v>
      </c>
      <c r="G267" s="1" t="s">
        <v>13762</v>
      </c>
      <c r="H267" s="17">
        <v>0.39679398148148098</v>
      </c>
      <c r="I267" s="17">
        <v>1.2499999999999734E-3</v>
      </c>
      <c r="J267" s="1" t="s">
        <v>13772</v>
      </c>
    </row>
    <row r="268" spans="2:10">
      <c r="B268" s="1" t="s">
        <v>14214</v>
      </c>
      <c r="C268" s="1">
        <v>1</v>
      </c>
      <c r="D268" s="1" t="s">
        <v>13687</v>
      </c>
      <c r="E268" s="17">
        <v>0.39667824074074098</v>
      </c>
      <c r="F268" s="1" t="s">
        <v>42</v>
      </c>
      <c r="G268" s="1" t="s">
        <v>13762</v>
      </c>
      <c r="H268" s="17">
        <v>0.39688657407407402</v>
      </c>
      <c r="I268" s="17">
        <v>2.0833333333303283E-4</v>
      </c>
      <c r="J268" s="1" t="s">
        <v>13767</v>
      </c>
    </row>
    <row r="269" spans="2:10">
      <c r="B269" s="1" t="s">
        <v>14222</v>
      </c>
      <c r="C269" s="1">
        <v>1</v>
      </c>
      <c r="D269" s="1" t="s">
        <v>13753</v>
      </c>
      <c r="E269" s="17">
        <v>0.39811342592592602</v>
      </c>
      <c r="F269" s="1" t="s">
        <v>42</v>
      </c>
      <c r="G269" s="1" t="s">
        <v>3078</v>
      </c>
      <c r="H269" s="17">
        <v>0.398553240740741</v>
      </c>
      <c r="I269" s="17">
        <v>4.3981481481497608E-4</v>
      </c>
      <c r="J269" s="1" t="s">
        <v>13755</v>
      </c>
    </row>
    <row r="270" spans="2:10">
      <c r="B270" s="1" t="s">
        <v>14224</v>
      </c>
      <c r="C270" s="1">
        <v>2</v>
      </c>
      <c r="D270" s="1" t="s">
        <v>13760</v>
      </c>
      <c r="E270" s="17">
        <v>0.39819444444444402</v>
      </c>
      <c r="F270" s="1" t="s">
        <v>42</v>
      </c>
      <c r="G270" s="1" t="s">
        <v>13746</v>
      </c>
      <c r="H270" s="17">
        <v>0.39923611111111101</v>
      </c>
      <c r="I270" s="17">
        <v>1.041666666666996E-3</v>
      </c>
      <c r="J270" s="1" t="s">
        <v>13764</v>
      </c>
    </row>
    <row r="271" spans="2:10">
      <c r="B271" s="1" t="s">
        <v>14203</v>
      </c>
      <c r="C271" s="1">
        <v>2</v>
      </c>
      <c r="D271" s="1" t="s">
        <v>13760</v>
      </c>
      <c r="E271" s="17">
        <v>0.39395833333333302</v>
      </c>
      <c r="F271" s="1" t="s">
        <v>41</v>
      </c>
      <c r="G271" s="1" t="s">
        <v>13746</v>
      </c>
      <c r="H271" s="17">
        <v>0.39931712962963001</v>
      </c>
      <c r="I271" s="17">
        <v>5.358796296296986E-3</v>
      </c>
      <c r="J271" s="1" t="s">
        <v>13764</v>
      </c>
    </row>
    <row r="272" spans="2:10">
      <c r="B272" s="1" t="s">
        <v>14206</v>
      </c>
      <c r="C272" s="1">
        <v>5</v>
      </c>
      <c r="D272" s="1" t="s">
        <v>13753</v>
      </c>
      <c r="E272" s="17">
        <v>0.39496527777777801</v>
      </c>
      <c r="F272" s="1" t="s">
        <v>41</v>
      </c>
      <c r="G272" s="1" t="s">
        <v>3078</v>
      </c>
      <c r="H272" s="17">
        <v>0.39979166666666699</v>
      </c>
      <c r="I272" s="17">
        <v>4.8263888888889772E-3</v>
      </c>
      <c r="J272" s="1" t="s">
        <v>13755</v>
      </c>
    </row>
    <row r="273" spans="2:10">
      <c r="B273" s="1" t="s">
        <v>14226</v>
      </c>
      <c r="C273" s="1">
        <v>1</v>
      </c>
      <c r="D273" s="1" t="s">
        <v>13753</v>
      </c>
      <c r="E273" s="17">
        <v>0.39842592592592602</v>
      </c>
      <c r="F273" s="1" t="s">
        <v>42</v>
      </c>
      <c r="G273" s="1" t="s">
        <v>3078</v>
      </c>
      <c r="H273" s="17">
        <v>0.40005787037036999</v>
      </c>
      <c r="I273" s="17">
        <v>1.6319444444439779E-3</v>
      </c>
      <c r="J273" s="1" t="s">
        <v>13755</v>
      </c>
    </row>
    <row r="274" spans="2:10">
      <c r="B274" s="1" t="s">
        <v>14207</v>
      </c>
      <c r="C274" s="1">
        <v>5</v>
      </c>
      <c r="D274" s="1" t="s">
        <v>13753</v>
      </c>
      <c r="E274" s="17">
        <v>0.39530092592592603</v>
      </c>
      <c r="F274" s="1" t="s">
        <v>41</v>
      </c>
      <c r="G274" s="1" t="s">
        <v>3077</v>
      </c>
      <c r="H274" s="17">
        <v>0.40013888888888899</v>
      </c>
      <c r="I274" s="17">
        <v>4.8379629629629606E-3</v>
      </c>
      <c r="J274" s="1" t="s">
        <v>13756</v>
      </c>
    </row>
    <row r="275" spans="2:10">
      <c r="B275" s="1" t="s">
        <v>14213</v>
      </c>
      <c r="C275" s="1">
        <v>1</v>
      </c>
      <c r="D275" s="1" t="s">
        <v>13753</v>
      </c>
      <c r="E275" s="17">
        <v>0.39646990740740701</v>
      </c>
      <c r="F275" s="1" t="s">
        <v>42</v>
      </c>
      <c r="G275" s="1" t="s">
        <v>13746</v>
      </c>
      <c r="H275" s="17">
        <v>0.40015046296296303</v>
      </c>
      <c r="I275" s="17">
        <v>3.6805555555560199E-3</v>
      </c>
      <c r="J275" s="1" t="s">
        <v>13759</v>
      </c>
    </row>
    <row r="276" spans="2:10">
      <c r="B276" s="1" t="s">
        <v>14223</v>
      </c>
      <c r="C276" s="1">
        <v>1</v>
      </c>
      <c r="D276" s="1" t="s">
        <v>13753</v>
      </c>
      <c r="E276" s="17">
        <v>0.39818287037036998</v>
      </c>
      <c r="F276" s="1" t="s">
        <v>42</v>
      </c>
      <c r="G276" s="1" t="s">
        <v>13746</v>
      </c>
      <c r="H276" s="17">
        <v>0.40033564814814798</v>
      </c>
      <c r="I276" s="17">
        <v>2.1527777777780033E-3</v>
      </c>
      <c r="J276" s="1" t="s">
        <v>13759</v>
      </c>
    </row>
    <row r="277" spans="2:10">
      <c r="B277" s="1" t="s">
        <v>14234</v>
      </c>
      <c r="C277" s="1">
        <v>1</v>
      </c>
      <c r="D277" s="1" t="s">
        <v>13753</v>
      </c>
      <c r="E277" s="17">
        <v>0.40023148148148102</v>
      </c>
      <c r="F277" s="1" t="s">
        <v>42</v>
      </c>
      <c r="G277" s="1" t="s">
        <v>13746</v>
      </c>
      <c r="H277" s="17">
        <v>0.4009375</v>
      </c>
      <c r="I277" s="17">
        <v>7.0601851851898045E-4</v>
      </c>
      <c r="J277" s="1" t="s">
        <v>13759</v>
      </c>
    </row>
    <row r="278" spans="2:10">
      <c r="B278" s="1" t="s">
        <v>14238</v>
      </c>
      <c r="C278" s="1">
        <v>1</v>
      </c>
      <c r="D278" s="1" t="s">
        <v>13687</v>
      </c>
      <c r="E278" s="17">
        <v>0.40099537037036997</v>
      </c>
      <c r="F278" s="1" t="s">
        <v>42</v>
      </c>
      <c r="G278" s="1" t="s">
        <v>3095</v>
      </c>
      <c r="H278" s="17">
        <v>0.40181712962963001</v>
      </c>
      <c r="I278" s="17">
        <v>8.2175925926003535E-4</v>
      </c>
      <c r="J278" s="1" t="s">
        <v>13757</v>
      </c>
    </row>
    <row r="279" spans="2:10">
      <c r="B279" s="1" t="s">
        <v>14163</v>
      </c>
      <c r="C279" s="1">
        <v>5</v>
      </c>
      <c r="D279" s="1" t="s">
        <v>13753</v>
      </c>
      <c r="E279" s="17">
        <v>0.38333333333333303</v>
      </c>
      <c r="F279" s="1" t="s">
        <v>40</v>
      </c>
      <c r="G279" s="1" t="s">
        <v>3078</v>
      </c>
      <c r="H279" s="17">
        <v>0.40187499999999998</v>
      </c>
      <c r="I279" s="17">
        <v>1.8541666666666956E-2</v>
      </c>
      <c r="J279" s="1" t="s">
        <v>13755</v>
      </c>
    </row>
    <row r="280" spans="2:10">
      <c r="B280" s="1" t="s">
        <v>14227</v>
      </c>
      <c r="C280" s="1">
        <v>5</v>
      </c>
      <c r="D280" s="1" t="s">
        <v>13753</v>
      </c>
      <c r="E280" s="17">
        <v>0.39884259259259303</v>
      </c>
      <c r="F280" s="1" t="s">
        <v>42</v>
      </c>
      <c r="G280" s="1" t="s">
        <v>3078</v>
      </c>
      <c r="H280" s="17">
        <v>0.40194444444444399</v>
      </c>
      <c r="I280" s="17">
        <v>3.1018518518509675E-3</v>
      </c>
      <c r="J280" s="1" t="s">
        <v>13755</v>
      </c>
    </row>
    <row r="281" spans="2:10">
      <c r="B281" s="1" t="s">
        <v>14240</v>
      </c>
      <c r="C281" s="1">
        <v>2</v>
      </c>
      <c r="D281" s="1" t="s">
        <v>13760</v>
      </c>
      <c r="E281" s="17">
        <v>0.40146990740740701</v>
      </c>
      <c r="F281" s="1" t="s">
        <v>42</v>
      </c>
      <c r="G281" s="1" t="s">
        <v>3078</v>
      </c>
      <c r="H281" s="17">
        <v>0.40216435185185201</v>
      </c>
      <c r="I281" s="17">
        <v>6.9444444444499709E-4</v>
      </c>
      <c r="J281" s="1" t="s">
        <v>13768</v>
      </c>
    </row>
    <row r="282" spans="2:10">
      <c r="B282" s="1" t="s">
        <v>14174</v>
      </c>
      <c r="C282" s="1">
        <v>3</v>
      </c>
      <c r="D282" s="1" t="s">
        <v>3076</v>
      </c>
      <c r="E282" s="17">
        <v>0.38607638888888901</v>
      </c>
      <c r="F282" s="1" t="s">
        <v>41</v>
      </c>
      <c r="G282" s="1" t="s">
        <v>13746</v>
      </c>
      <c r="H282" s="17">
        <v>0.40283564814814798</v>
      </c>
      <c r="I282" s="17">
        <v>1.6759259259258974E-2</v>
      </c>
      <c r="J282" s="1" t="s">
        <v>13766</v>
      </c>
    </row>
    <row r="283" spans="2:10">
      <c r="B283" s="1" t="s">
        <v>14232</v>
      </c>
      <c r="C283" s="1">
        <v>1</v>
      </c>
      <c r="D283" s="1" t="s">
        <v>3076</v>
      </c>
      <c r="E283" s="17">
        <v>0.39969907407407401</v>
      </c>
      <c r="F283" s="1" t="s">
        <v>42</v>
      </c>
      <c r="G283" s="1" t="s">
        <v>13746</v>
      </c>
      <c r="H283" s="17">
        <v>0.40285879629629601</v>
      </c>
      <c r="I283" s="17">
        <v>3.1597222222219945E-3</v>
      </c>
      <c r="J283" s="1" t="s">
        <v>13766</v>
      </c>
    </row>
    <row r="284" spans="2:10">
      <c r="B284" s="1" t="s">
        <v>14228</v>
      </c>
      <c r="C284" s="1">
        <v>5</v>
      </c>
      <c r="D284" s="1" t="s">
        <v>13753</v>
      </c>
      <c r="E284" s="17">
        <v>0.398935185185185</v>
      </c>
      <c r="F284" s="1" t="s">
        <v>42</v>
      </c>
      <c r="G284" s="1" t="s">
        <v>3078</v>
      </c>
      <c r="H284" s="17">
        <v>0.403171296296296</v>
      </c>
      <c r="I284" s="17">
        <v>4.2361111111109961E-3</v>
      </c>
      <c r="J284" s="1" t="s">
        <v>13755</v>
      </c>
    </row>
    <row r="285" spans="2:10">
      <c r="B285" s="1" t="s">
        <v>14243</v>
      </c>
      <c r="C285" s="1">
        <v>1</v>
      </c>
      <c r="D285" s="1" t="s">
        <v>13760</v>
      </c>
      <c r="E285" s="17">
        <v>0.40321759259259299</v>
      </c>
      <c r="F285" s="1" t="s">
        <v>42</v>
      </c>
      <c r="G285" s="1" t="s">
        <v>3077</v>
      </c>
      <c r="H285" s="17">
        <v>0.40354166666666702</v>
      </c>
      <c r="I285" s="17">
        <v>3.2407407407403221E-4</v>
      </c>
      <c r="J285" s="1" t="s">
        <v>13765</v>
      </c>
    </row>
    <row r="286" spans="2:10">
      <c r="B286" s="1" t="s">
        <v>14244</v>
      </c>
      <c r="C286" s="1">
        <v>1</v>
      </c>
      <c r="D286" s="1" t="s">
        <v>13760</v>
      </c>
      <c r="E286" s="17">
        <v>0.403518518518518</v>
      </c>
      <c r="F286" s="1" t="s">
        <v>42</v>
      </c>
      <c r="G286" s="1" t="s">
        <v>13762</v>
      </c>
      <c r="H286" s="17">
        <v>0.40407407407407397</v>
      </c>
      <c r="I286" s="17">
        <v>5.5555555555597547E-4</v>
      </c>
      <c r="J286" s="1" t="s">
        <v>13763</v>
      </c>
    </row>
    <row r="287" spans="2:10">
      <c r="B287" s="1" t="s">
        <v>14082</v>
      </c>
      <c r="C287" s="1">
        <v>1</v>
      </c>
      <c r="D287" s="1" t="s">
        <v>3076</v>
      </c>
      <c r="E287" s="17">
        <v>0.36454861111111098</v>
      </c>
      <c r="F287" s="1" t="s">
        <v>38</v>
      </c>
      <c r="G287" s="1" t="s">
        <v>3095</v>
      </c>
      <c r="H287" s="17">
        <v>0.40434027777777798</v>
      </c>
      <c r="I287" s="17">
        <v>3.9791666666667003E-2</v>
      </c>
      <c r="J287" s="1" t="s">
        <v>13675</v>
      </c>
    </row>
    <row r="288" spans="2:10">
      <c r="B288" s="1" t="s">
        <v>14245</v>
      </c>
      <c r="C288" s="1">
        <v>1</v>
      </c>
      <c r="D288" s="1" t="s">
        <v>13760</v>
      </c>
      <c r="E288" s="17">
        <v>0.40354166666666702</v>
      </c>
      <c r="F288" s="1" t="s">
        <v>42</v>
      </c>
      <c r="G288" s="1" t="s">
        <v>3078</v>
      </c>
      <c r="H288" s="17">
        <v>0.40438657407407402</v>
      </c>
      <c r="I288" s="17">
        <v>8.4490740740700288E-4</v>
      </c>
      <c r="J288" s="1" t="s">
        <v>13768</v>
      </c>
    </row>
    <row r="289" spans="2:10">
      <c r="B289" s="1" t="s">
        <v>14248</v>
      </c>
      <c r="C289" s="1">
        <v>5</v>
      </c>
      <c r="D289" s="1" t="s">
        <v>13687</v>
      </c>
      <c r="E289" s="17">
        <v>0.40373842592592601</v>
      </c>
      <c r="F289" s="1" t="s">
        <v>42</v>
      </c>
      <c r="G289" s="1" t="s">
        <v>3095</v>
      </c>
      <c r="H289" s="17">
        <v>0.40457175925925898</v>
      </c>
      <c r="I289" s="17">
        <v>8.33333333332964E-4</v>
      </c>
      <c r="J289" s="1" t="s">
        <v>13757</v>
      </c>
    </row>
    <row r="290" spans="2:10">
      <c r="B290" s="1" t="s">
        <v>14246</v>
      </c>
      <c r="C290" s="1">
        <v>1</v>
      </c>
      <c r="D290" s="1" t="s">
        <v>13687</v>
      </c>
      <c r="E290" s="17">
        <v>0.403553240740741</v>
      </c>
      <c r="F290" s="1" t="s">
        <v>42</v>
      </c>
      <c r="G290" s="1" t="s">
        <v>13746</v>
      </c>
      <c r="H290" s="17">
        <v>0.40464120370370399</v>
      </c>
      <c r="I290" s="17">
        <v>1.087962962962985E-3</v>
      </c>
      <c r="J290" s="1" t="s">
        <v>13771</v>
      </c>
    </row>
    <row r="291" spans="2:10">
      <c r="B291" s="1" t="s">
        <v>14169</v>
      </c>
      <c r="C291" s="1">
        <v>2</v>
      </c>
      <c r="D291" s="1" t="s">
        <v>13753</v>
      </c>
      <c r="E291" s="17">
        <v>0.38442129629629601</v>
      </c>
      <c r="F291" s="1" t="s">
        <v>40</v>
      </c>
      <c r="G291" s="1" t="s">
        <v>13746</v>
      </c>
      <c r="H291" s="17">
        <v>0.40465277777777803</v>
      </c>
      <c r="I291" s="17">
        <v>2.0231481481482017E-2</v>
      </c>
      <c r="J291" s="1" t="s">
        <v>13759</v>
      </c>
    </row>
    <row r="292" spans="2:10">
      <c r="B292" s="1" t="s">
        <v>14247</v>
      </c>
      <c r="C292" s="1">
        <v>1</v>
      </c>
      <c r="D292" s="1" t="s">
        <v>13687</v>
      </c>
      <c r="E292" s="17">
        <v>0.40357638888888903</v>
      </c>
      <c r="F292" s="1" t="s">
        <v>42</v>
      </c>
      <c r="G292" s="1" t="s">
        <v>13746</v>
      </c>
      <c r="H292" s="17">
        <v>0.40469907407407402</v>
      </c>
      <c r="I292" s="17">
        <v>1.1226851851849906E-3</v>
      </c>
      <c r="J292" s="1" t="s">
        <v>13771</v>
      </c>
    </row>
    <row r="293" spans="2:10">
      <c r="B293" s="1" t="s">
        <v>14059</v>
      </c>
      <c r="C293" s="1">
        <v>3</v>
      </c>
      <c r="D293" s="1" t="s">
        <v>13753</v>
      </c>
      <c r="E293" s="17">
        <v>0.35792824074074098</v>
      </c>
      <c r="F293" s="1" t="s">
        <v>38</v>
      </c>
      <c r="G293" s="1" t="s">
        <v>13746</v>
      </c>
      <c r="H293" s="17">
        <v>0.40484953703703702</v>
      </c>
      <c r="I293" s="17">
        <v>4.6921296296296044E-2</v>
      </c>
      <c r="J293" s="1" t="s">
        <v>13759</v>
      </c>
    </row>
    <row r="294" spans="2:10">
      <c r="B294" s="1" t="s">
        <v>14205</v>
      </c>
      <c r="C294" s="1">
        <v>2</v>
      </c>
      <c r="D294" s="1" t="s">
        <v>13753</v>
      </c>
      <c r="E294" s="17">
        <v>0.39434027777777803</v>
      </c>
      <c r="F294" s="1" t="s">
        <v>41</v>
      </c>
      <c r="G294" s="1" t="s">
        <v>3078</v>
      </c>
      <c r="H294" s="17">
        <v>0.40508101851851902</v>
      </c>
      <c r="I294" s="17">
        <v>1.0740740740740995E-2</v>
      </c>
      <c r="J294" s="1" t="s">
        <v>13755</v>
      </c>
    </row>
    <row r="295" spans="2:10">
      <c r="B295" s="1" t="s">
        <v>14254</v>
      </c>
      <c r="C295" s="1">
        <v>5</v>
      </c>
      <c r="D295" s="1" t="s">
        <v>13753</v>
      </c>
      <c r="E295" s="17">
        <v>0.40526620370370398</v>
      </c>
      <c r="F295" s="1" t="s">
        <v>42</v>
      </c>
      <c r="G295" s="1" t="s">
        <v>3078</v>
      </c>
      <c r="H295" s="17">
        <v>0.40577546296296302</v>
      </c>
      <c r="I295" s="17">
        <v>5.0925925925904281E-4</v>
      </c>
      <c r="J295" s="1" t="s">
        <v>13755</v>
      </c>
    </row>
    <row r="296" spans="2:10">
      <c r="B296" s="1" t="s">
        <v>14257</v>
      </c>
      <c r="C296" s="1">
        <v>1</v>
      </c>
      <c r="D296" s="1" t="s">
        <v>13753</v>
      </c>
      <c r="E296" s="17">
        <v>0.40547453703703701</v>
      </c>
      <c r="F296" s="1" t="s">
        <v>42</v>
      </c>
      <c r="G296" s="1" t="s">
        <v>3078</v>
      </c>
      <c r="H296" s="17">
        <v>0.40596064814814797</v>
      </c>
      <c r="I296" s="17">
        <v>4.8611111111096506E-4</v>
      </c>
      <c r="J296" s="1" t="s">
        <v>13755</v>
      </c>
    </row>
    <row r="297" spans="2:10">
      <c r="B297" s="1" t="s">
        <v>14218</v>
      </c>
      <c r="C297" s="1">
        <v>2</v>
      </c>
      <c r="D297" s="1" t="s">
        <v>13687</v>
      </c>
      <c r="E297" s="17">
        <v>0.39732638888888899</v>
      </c>
      <c r="F297" s="1" t="s">
        <v>42</v>
      </c>
      <c r="G297" s="1" t="s">
        <v>13746</v>
      </c>
      <c r="H297" s="17">
        <v>0.40597222222222201</v>
      </c>
      <c r="I297" s="17">
        <v>8.6458333333330195E-3</v>
      </c>
      <c r="J297" s="1" t="s">
        <v>13771</v>
      </c>
    </row>
    <row r="298" spans="2:10">
      <c r="B298" s="1" t="s">
        <v>14086</v>
      </c>
      <c r="C298" s="1">
        <v>2</v>
      </c>
      <c r="D298" s="1" t="s">
        <v>13753</v>
      </c>
      <c r="E298" s="17">
        <v>0.36547453703703697</v>
      </c>
      <c r="F298" s="1" t="s">
        <v>39</v>
      </c>
      <c r="G298" s="1" t="s">
        <v>13762</v>
      </c>
      <c r="H298" s="17">
        <v>0.40605324074074101</v>
      </c>
      <c r="I298" s="17">
        <v>4.0578703703704033E-2</v>
      </c>
      <c r="J298" s="1" t="s">
        <v>13772</v>
      </c>
    </row>
    <row r="299" spans="2:10">
      <c r="B299" s="1" t="s">
        <v>14252</v>
      </c>
      <c r="C299" s="1">
        <v>1</v>
      </c>
      <c r="D299" s="1" t="s">
        <v>13753</v>
      </c>
      <c r="E299" s="17">
        <v>0.40458333333333302</v>
      </c>
      <c r="F299" s="1" t="s">
        <v>42</v>
      </c>
      <c r="G299" s="1" t="s">
        <v>3078</v>
      </c>
      <c r="H299" s="17">
        <v>0.40626157407407398</v>
      </c>
      <c r="I299" s="17">
        <v>1.6782407407409661E-3</v>
      </c>
      <c r="J299" s="1" t="s">
        <v>13755</v>
      </c>
    </row>
    <row r="300" spans="2:10">
      <c r="B300" s="1" t="s">
        <v>14237</v>
      </c>
      <c r="C300" s="1">
        <v>1</v>
      </c>
      <c r="D300" s="1" t="s">
        <v>13687</v>
      </c>
      <c r="E300" s="17">
        <v>0.40065972222222201</v>
      </c>
      <c r="F300" s="1" t="s">
        <v>42</v>
      </c>
      <c r="G300" s="1" t="s">
        <v>3077</v>
      </c>
      <c r="H300" s="17">
        <v>0.40633101851851799</v>
      </c>
      <c r="I300" s="17">
        <v>5.6712962962959801E-3</v>
      </c>
      <c r="J300" s="1" t="s">
        <v>13770</v>
      </c>
    </row>
    <row r="301" spans="2:10">
      <c r="B301" s="1" t="s">
        <v>14177</v>
      </c>
      <c r="C301" s="1">
        <v>1</v>
      </c>
      <c r="D301" s="1" t="s">
        <v>13753</v>
      </c>
      <c r="E301" s="17">
        <v>0.38756944444444402</v>
      </c>
      <c r="F301" s="1" t="s">
        <v>41</v>
      </c>
      <c r="G301" s="1" t="s">
        <v>13746</v>
      </c>
      <c r="H301" s="17">
        <v>0.40660879629629598</v>
      </c>
      <c r="I301" s="17">
        <v>1.903935185185196E-2</v>
      </c>
      <c r="J301" s="1" t="s">
        <v>13759</v>
      </c>
    </row>
    <row r="302" spans="2:10">
      <c r="B302" s="1" t="s">
        <v>14130</v>
      </c>
      <c r="C302" s="1">
        <v>1</v>
      </c>
      <c r="D302" s="1" t="s">
        <v>13687</v>
      </c>
      <c r="E302" s="17">
        <v>0.37405092592592598</v>
      </c>
      <c r="F302" s="1" t="s">
        <v>39</v>
      </c>
      <c r="G302" s="1" t="s">
        <v>13746</v>
      </c>
      <c r="H302" s="17">
        <v>0.40670138888888901</v>
      </c>
      <c r="I302" s="17">
        <v>3.2650462962963034E-2</v>
      </c>
      <c r="J302" s="1" t="s">
        <v>13771</v>
      </c>
    </row>
    <row r="303" spans="2:10">
      <c r="B303" s="1" t="s">
        <v>14020</v>
      </c>
      <c r="C303" s="1">
        <v>1</v>
      </c>
      <c r="D303" s="1" t="s">
        <v>13753</v>
      </c>
      <c r="E303" s="17">
        <v>0.34754629629629602</v>
      </c>
      <c r="F303" s="1" t="s">
        <v>37</v>
      </c>
      <c r="G303" s="1" t="s">
        <v>13746</v>
      </c>
      <c r="H303" s="17">
        <v>0.40692129629629598</v>
      </c>
      <c r="I303" s="17">
        <v>5.9374999999999956E-2</v>
      </c>
      <c r="J303" s="1" t="s">
        <v>13759</v>
      </c>
    </row>
    <row r="304" spans="2:10">
      <c r="B304" s="1" t="s">
        <v>14262</v>
      </c>
      <c r="C304" s="1">
        <v>2</v>
      </c>
      <c r="D304" s="1" t="s">
        <v>13687</v>
      </c>
      <c r="E304" s="17">
        <v>0.40641203703703699</v>
      </c>
      <c r="F304" s="1" t="s">
        <v>43</v>
      </c>
      <c r="G304" s="1" t="s">
        <v>13746</v>
      </c>
      <c r="H304" s="17">
        <v>0.40708333333333302</v>
      </c>
      <c r="I304" s="17">
        <v>6.7129629629603116E-4</v>
      </c>
      <c r="J304" s="1" t="s">
        <v>13771</v>
      </c>
    </row>
    <row r="305" spans="2:10">
      <c r="B305" s="1" t="s">
        <v>14258</v>
      </c>
      <c r="C305" s="1">
        <v>1</v>
      </c>
      <c r="D305" s="1" t="s">
        <v>13760</v>
      </c>
      <c r="E305" s="17">
        <v>0.405520833333333</v>
      </c>
      <c r="F305" s="1" t="s">
        <v>42</v>
      </c>
      <c r="G305" s="1" t="s">
        <v>13746</v>
      </c>
      <c r="H305" s="17">
        <v>0.40788194444444398</v>
      </c>
      <c r="I305" s="17">
        <v>2.3611111111109806E-3</v>
      </c>
      <c r="J305" s="1" t="s">
        <v>13764</v>
      </c>
    </row>
    <row r="306" spans="2:10">
      <c r="B306" s="1" t="s">
        <v>14264</v>
      </c>
      <c r="C306" s="1">
        <v>2</v>
      </c>
      <c r="D306" s="1" t="s">
        <v>13760</v>
      </c>
      <c r="E306" s="17">
        <v>0.40666666666666701</v>
      </c>
      <c r="F306" s="1" t="s">
        <v>43</v>
      </c>
      <c r="G306" s="1" t="s">
        <v>3077</v>
      </c>
      <c r="H306" s="17">
        <v>0.408020833333333</v>
      </c>
      <c r="I306" s="17">
        <v>1.3541666666659902E-3</v>
      </c>
      <c r="J306" s="1" t="s">
        <v>13765</v>
      </c>
    </row>
    <row r="307" spans="2:10">
      <c r="B307" s="1" t="s">
        <v>14266</v>
      </c>
      <c r="C307" s="1">
        <v>1</v>
      </c>
      <c r="D307" s="1" t="s">
        <v>13687</v>
      </c>
      <c r="E307" s="17">
        <v>0.40738425925925897</v>
      </c>
      <c r="F307" s="1" t="s">
        <v>43</v>
      </c>
      <c r="G307" s="1" t="s">
        <v>13746</v>
      </c>
      <c r="H307" s="17">
        <v>0.408402777777778</v>
      </c>
      <c r="I307" s="17">
        <v>1.0185185185190293E-3</v>
      </c>
      <c r="J307" s="1" t="s">
        <v>13771</v>
      </c>
    </row>
    <row r="308" spans="2:10">
      <c r="B308" s="1" t="s">
        <v>14269</v>
      </c>
      <c r="C308" s="1">
        <v>1</v>
      </c>
      <c r="D308" s="1" t="s">
        <v>13687</v>
      </c>
      <c r="E308" s="17">
        <v>0.40831018518518503</v>
      </c>
      <c r="F308" s="1" t="s">
        <v>43</v>
      </c>
      <c r="G308" s="1" t="s">
        <v>13762</v>
      </c>
      <c r="H308" s="17">
        <v>0.40850694444444402</v>
      </c>
      <c r="I308" s="17">
        <v>1.9675925925899396E-4</v>
      </c>
      <c r="J308" s="1" t="s">
        <v>13767</v>
      </c>
    </row>
    <row r="309" spans="2:10">
      <c r="B309" s="1" t="s">
        <v>14239</v>
      </c>
      <c r="C309" s="1">
        <v>5</v>
      </c>
      <c r="D309" s="1" t="s">
        <v>13753</v>
      </c>
      <c r="E309" s="17">
        <v>0.40135416666666701</v>
      </c>
      <c r="F309" s="1" t="s">
        <v>42</v>
      </c>
      <c r="G309" s="1" t="s">
        <v>3078</v>
      </c>
      <c r="H309" s="17">
        <v>0.40893518518518501</v>
      </c>
      <c r="I309" s="17">
        <v>7.5810185185180012E-3</v>
      </c>
      <c r="J309" s="1" t="s">
        <v>13755</v>
      </c>
    </row>
    <row r="310" spans="2:10">
      <c r="B310" s="1" t="s">
        <v>14052</v>
      </c>
      <c r="C310" s="1">
        <v>1</v>
      </c>
      <c r="D310" s="1" t="s">
        <v>13760</v>
      </c>
      <c r="E310" s="17">
        <v>0.35526620370370399</v>
      </c>
      <c r="F310" s="1" t="s">
        <v>38</v>
      </c>
      <c r="G310" s="1" t="s">
        <v>3095</v>
      </c>
      <c r="H310" s="17">
        <v>0.40910879629629598</v>
      </c>
      <c r="I310" s="17">
        <v>5.3842592592591998E-2</v>
      </c>
      <c r="J310" s="1" t="s">
        <v>13761</v>
      </c>
    </row>
    <row r="311" spans="2:10">
      <c r="B311" s="1" t="s">
        <v>14275</v>
      </c>
      <c r="C311" s="1">
        <v>2</v>
      </c>
      <c r="D311" s="1" t="s">
        <v>13753</v>
      </c>
      <c r="E311" s="17">
        <v>0.40925925925925899</v>
      </c>
      <c r="F311" s="1" t="s">
        <v>43</v>
      </c>
      <c r="G311" s="1" t="s">
        <v>3078</v>
      </c>
      <c r="H311" s="17">
        <v>0.40974537037037001</v>
      </c>
      <c r="I311" s="17">
        <v>4.8611111111102057E-4</v>
      </c>
      <c r="J311" s="1" t="s">
        <v>13755</v>
      </c>
    </row>
    <row r="312" spans="2:10">
      <c r="B312" s="1" t="s">
        <v>14277</v>
      </c>
      <c r="C312" s="1">
        <v>1</v>
      </c>
      <c r="D312" s="1" t="s">
        <v>13687</v>
      </c>
      <c r="E312" s="17">
        <v>0.409826388888889</v>
      </c>
      <c r="F312" s="1" t="s">
        <v>43</v>
      </c>
      <c r="G312" s="1" t="s">
        <v>13762</v>
      </c>
      <c r="H312" s="17">
        <v>0.41001157407407401</v>
      </c>
      <c r="I312" s="17">
        <v>1.8518518518501059E-4</v>
      </c>
      <c r="J312" s="1" t="s">
        <v>13767</v>
      </c>
    </row>
    <row r="313" spans="2:10">
      <c r="B313" s="1" t="s">
        <v>14225</v>
      </c>
      <c r="C313" s="1">
        <v>1</v>
      </c>
      <c r="D313" s="1" t="s">
        <v>13760</v>
      </c>
      <c r="E313" s="17">
        <v>0.398287037037037</v>
      </c>
      <c r="F313" s="1" t="s">
        <v>42</v>
      </c>
      <c r="G313" s="1" t="s">
        <v>13762</v>
      </c>
      <c r="H313" s="17">
        <v>0.410601851851852</v>
      </c>
      <c r="I313" s="17">
        <v>1.2314814814815001E-2</v>
      </c>
      <c r="J313" s="1" t="s">
        <v>13763</v>
      </c>
    </row>
    <row r="314" spans="2:10">
      <c r="B314" s="1" t="s">
        <v>14283</v>
      </c>
      <c r="C314" s="1">
        <v>2</v>
      </c>
      <c r="D314" s="1" t="s">
        <v>13753</v>
      </c>
      <c r="E314" s="17">
        <v>0.41039351851851902</v>
      </c>
      <c r="F314" s="1" t="s">
        <v>43</v>
      </c>
      <c r="G314" s="1" t="s">
        <v>13746</v>
      </c>
      <c r="H314" s="17">
        <v>0.41065972222222202</v>
      </c>
      <c r="I314" s="17">
        <v>2.6620370370300517E-4</v>
      </c>
      <c r="J314" s="1" t="s">
        <v>13759</v>
      </c>
    </row>
    <row r="315" spans="2:10">
      <c r="B315" s="1" t="s">
        <v>14278</v>
      </c>
      <c r="C315" s="1">
        <v>1</v>
      </c>
      <c r="D315" s="1" t="s">
        <v>13687</v>
      </c>
      <c r="E315" s="17">
        <v>0.40987268518518499</v>
      </c>
      <c r="F315" s="1" t="s">
        <v>43</v>
      </c>
      <c r="G315" s="1" t="s">
        <v>13746</v>
      </c>
      <c r="H315" s="17">
        <v>0.41069444444444397</v>
      </c>
      <c r="I315" s="17">
        <v>8.2175925925898063E-4</v>
      </c>
      <c r="J315" s="1" t="s">
        <v>13771</v>
      </c>
    </row>
    <row r="316" spans="2:10">
      <c r="B316" s="1" t="s">
        <v>14255</v>
      </c>
      <c r="C316" s="1">
        <v>1</v>
      </c>
      <c r="D316" s="1" t="s">
        <v>13753</v>
      </c>
      <c r="E316" s="17">
        <v>0.40533564814814799</v>
      </c>
      <c r="F316" s="1" t="s">
        <v>42</v>
      </c>
      <c r="G316" s="1" t="s">
        <v>3078</v>
      </c>
      <c r="H316" s="17">
        <v>0.41085648148148102</v>
      </c>
      <c r="I316" s="17">
        <v>5.5208333333330306E-3</v>
      </c>
      <c r="J316" s="1" t="s">
        <v>13755</v>
      </c>
    </row>
    <row r="317" spans="2:10">
      <c r="B317" s="1" t="s">
        <v>14276</v>
      </c>
      <c r="C317" s="1">
        <v>1</v>
      </c>
      <c r="D317" s="1" t="s">
        <v>13760</v>
      </c>
      <c r="E317" s="17">
        <v>0.40968749999999998</v>
      </c>
      <c r="F317" s="1" t="s">
        <v>43</v>
      </c>
      <c r="G317" s="1" t="s">
        <v>3078</v>
      </c>
      <c r="H317" s="17">
        <v>0.41091435185185199</v>
      </c>
      <c r="I317" s="17">
        <v>1.2268518518520066E-3</v>
      </c>
      <c r="J317" s="1" t="s">
        <v>13768</v>
      </c>
    </row>
    <row r="318" spans="2:10">
      <c r="B318" s="1" t="s">
        <v>14280</v>
      </c>
      <c r="C318" s="1">
        <v>1</v>
      </c>
      <c r="D318" s="1" t="s">
        <v>13753</v>
      </c>
      <c r="E318" s="17">
        <v>0.40995370370370399</v>
      </c>
      <c r="F318" s="1" t="s">
        <v>43</v>
      </c>
      <c r="G318" s="1" t="s">
        <v>13762</v>
      </c>
      <c r="H318" s="17">
        <v>0.411365740740741</v>
      </c>
      <c r="I318" s="17">
        <v>1.4120370370370172E-3</v>
      </c>
      <c r="J318" s="1" t="s">
        <v>13772</v>
      </c>
    </row>
    <row r="319" spans="2:10">
      <c r="B319" s="1" t="s">
        <v>14282</v>
      </c>
      <c r="C319" s="1">
        <v>1</v>
      </c>
      <c r="D319" s="1" t="s">
        <v>13753</v>
      </c>
      <c r="E319" s="17">
        <v>0.41032407407407401</v>
      </c>
      <c r="F319" s="1" t="s">
        <v>43</v>
      </c>
      <c r="G319" s="1" t="s">
        <v>13762</v>
      </c>
      <c r="H319" s="17">
        <v>0.41152777777777799</v>
      </c>
      <c r="I319" s="17">
        <v>1.2037037037039844E-3</v>
      </c>
      <c r="J319" s="1" t="s">
        <v>13772</v>
      </c>
    </row>
    <row r="320" spans="2:10">
      <c r="B320" s="1" t="s">
        <v>14284</v>
      </c>
      <c r="C320" s="1">
        <v>1</v>
      </c>
      <c r="D320" s="1" t="s">
        <v>13687</v>
      </c>
      <c r="E320" s="17">
        <v>0.41078703703703701</v>
      </c>
      <c r="F320" s="1" t="s">
        <v>43</v>
      </c>
      <c r="G320" s="1" t="s">
        <v>13746</v>
      </c>
      <c r="H320" s="17">
        <v>0.41164351851851799</v>
      </c>
      <c r="I320" s="17">
        <v>8.5648148148098624E-4</v>
      </c>
      <c r="J320" s="1" t="s">
        <v>13771</v>
      </c>
    </row>
    <row r="321" spans="2:10">
      <c r="B321" s="1" t="s">
        <v>14286</v>
      </c>
      <c r="C321" s="1">
        <v>1</v>
      </c>
      <c r="D321" s="1" t="s">
        <v>13753</v>
      </c>
      <c r="E321" s="17">
        <v>0.411331018518518</v>
      </c>
      <c r="F321" s="1" t="s">
        <v>43</v>
      </c>
      <c r="G321" s="1" t="s">
        <v>13746</v>
      </c>
      <c r="H321" s="17">
        <v>0.41195601851851898</v>
      </c>
      <c r="I321" s="17">
        <v>6.2500000000098588E-4</v>
      </c>
      <c r="J321" s="1" t="s">
        <v>13759</v>
      </c>
    </row>
    <row r="322" spans="2:10">
      <c r="B322" s="1" t="s">
        <v>14265</v>
      </c>
      <c r="C322" s="1">
        <v>2</v>
      </c>
      <c r="D322" s="1" t="s">
        <v>3076</v>
      </c>
      <c r="E322" s="17">
        <v>0.40679398148148099</v>
      </c>
      <c r="F322" s="1" t="s">
        <v>43</v>
      </c>
      <c r="G322" s="1" t="s">
        <v>13762</v>
      </c>
      <c r="H322" s="17">
        <v>0.41268518518518499</v>
      </c>
      <c r="I322" s="17">
        <v>5.8912037037039955E-3</v>
      </c>
      <c r="J322" s="1" t="s">
        <v>13775</v>
      </c>
    </row>
    <row r="323" spans="2:10">
      <c r="B323" s="1" t="s">
        <v>14288</v>
      </c>
      <c r="C323" s="1">
        <v>1</v>
      </c>
      <c r="D323" s="1" t="s">
        <v>13753</v>
      </c>
      <c r="E323" s="17">
        <v>0.412025462962963</v>
      </c>
      <c r="F323" s="1" t="s">
        <v>43</v>
      </c>
      <c r="G323" s="1" t="s">
        <v>13746</v>
      </c>
      <c r="H323" s="17">
        <v>0.41306712962962999</v>
      </c>
      <c r="I323" s="17">
        <v>1.041666666666996E-3</v>
      </c>
      <c r="J323" s="1" t="s">
        <v>13759</v>
      </c>
    </row>
    <row r="324" spans="2:10">
      <c r="B324" s="1" t="s">
        <v>14291</v>
      </c>
      <c r="C324" s="1">
        <v>1</v>
      </c>
      <c r="D324" s="1" t="s">
        <v>13687</v>
      </c>
      <c r="E324" s="17">
        <v>0.412523148148148</v>
      </c>
      <c r="F324" s="1" t="s">
        <v>43</v>
      </c>
      <c r="G324" s="1" t="s">
        <v>3095</v>
      </c>
      <c r="H324" s="17">
        <v>0.41306712962962999</v>
      </c>
      <c r="I324" s="17">
        <v>5.439814814819921E-4</v>
      </c>
      <c r="J324" s="1" t="s">
        <v>13757</v>
      </c>
    </row>
    <row r="325" spans="2:10">
      <c r="B325" s="1" t="s">
        <v>14289</v>
      </c>
      <c r="C325" s="1">
        <v>1</v>
      </c>
      <c r="D325" s="1" t="s">
        <v>13753</v>
      </c>
      <c r="E325" s="17">
        <v>0.41211805555555597</v>
      </c>
      <c r="F325" s="1" t="s">
        <v>43</v>
      </c>
      <c r="G325" s="1" t="s">
        <v>13746</v>
      </c>
      <c r="H325" s="17">
        <v>0.41314814814814799</v>
      </c>
      <c r="I325" s="17">
        <v>1.0300925925920135E-3</v>
      </c>
      <c r="J325" s="1" t="s">
        <v>13759</v>
      </c>
    </row>
    <row r="326" spans="2:10">
      <c r="B326" s="1" t="s">
        <v>13891</v>
      </c>
      <c r="C326" s="1">
        <v>2</v>
      </c>
      <c r="D326" s="1" t="s">
        <v>3076</v>
      </c>
      <c r="E326" s="17">
        <v>0.29883101851851901</v>
      </c>
      <c r="F326" s="1" t="s">
        <v>32</v>
      </c>
      <c r="G326" s="1" t="s">
        <v>13746</v>
      </c>
      <c r="H326" s="17">
        <v>0.41347222222222202</v>
      </c>
      <c r="I326" s="17">
        <v>0.11464120370370301</v>
      </c>
      <c r="J326" s="1" t="s">
        <v>13766</v>
      </c>
    </row>
    <row r="327" spans="2:10">
      <c r="B327" s="1" t="s">
        <v>14259</v>
      </c>
      <c r="C327" s="1">
        <v>2</v>
      </c>
      <c r="D327" s="1" t="s">
        <v>13753</v>
      </c>
      <c r="E327" s="17">
        <v>0.40556712962962999</v>
      </c>
      <c r="F327" s="1" t="s">
        <v>42</v>
      </c>
      <c r="G327" s="1" t="s">
        <v>3078</v>
      </c>
      <c r="H327" s="17">
        <v>0.41366898148148101</v>
      </c>
      <c r="I327" s="17">
        <v>8.1018518518510274E-3</v>
      </c>
      <c r="J327" s="1" t="s">
        <v>13755</v>
      </c>
    </row>
    <row r="328" spans="2:10">
      <c r="B328" s="1" t="s">
        <v>14202</v>
      </c>
      <c r="C328" s="1">
        <v>5</v>
      </c>
      <c r="D328" s="1" t="s">
        <v>13753</v>
      </c>
      <c r="E328" s="17">
        <v>0.39362268518518501</v>
      </c>
      <c r="F328" s="1" t="s">
        <v>41</v>
      </c>
      <c r="G328" s="1" t="s">
        <v>3078</v>
      </c>
      <c r="H328" s="17">
        <v>0.41396990740740702</v>
      </c>
      <c r="I328" s="17">
        <v>2.0347222222222017E-2</v>
      </c>
      <c r="J328" s="1" t="s">
        <v>13755</v>
      </c>
    </row>
    <row r="329" spans="2:10">
      <c r="B329" s="1" t="s">
        <v>14140</v>
      </c>
      <c r="C329" s="1">
        <v>1</v>
      </c>
      <c r="D329" s="1" t="s">
        <v>13753</v>
      </c>
      <c r="E329" s="17">
        <v>0.37837962962963001</v>
      </c>
      <c r="F329" s="1" t="s">
        <v>40</v>
      </c>
      <c r="G329" s="1" t="s">
        <v>13746</v>
      </c>
      <c r="H329" s="17">
        <v>0.41407407407407398</v>
      </c>
      <c r="I329" s="17">
        <v>3.5694444444443973E-2</v>
      </c>
      <c r="J329" s="1" t="s">
        <v>13759</v>
      </c>
    </row>
    <row r="330" spans="2:10">
      <c r="B330" s="1" t="s">
        <v>14273</v>
      </c>
      <c r="C330" s="1">
        <v>2</v>
      </c>
      <c r="D330" s="1" t="s">
        <v>3076</v>
      </c>
      <c r="E330" s="17">
        <v>0.40916666666666701</v>
      </c>
      <c r="F330" s="1" t="s">
        <v>43</v>
      </c>
      <c r="G330" s="1" t="s">
        <v>3078</v>
      </c>
      <c r="H330" s="17">
        <v>0.414293981481481</v>
      </c>
      <c r="I330" s="17">
        <v>5.127314814813988E-3</v>
      </c>
      <c r="J330" s="1" t="s">
        <v>13769</v>
      </c>
    </row>
    <row r="331" spans="2:10">
      <c r="B331" s="1" t="s">
        <v>14297</v>
      </c>
      <c r="C331" s="1">
        <v>1</v>
      </c>
      <c r="D331" s="1" t="s">
        <v>13753</v>
      </c>
      <c r="E331" s="17">
        <v>0.41343750000000001</v>
      </c>
      <c r="F331" s="1" t="s">
        <v>43</v>
      </c>
      <c r="G331" s="1" t="s">
        <v>3095</v>
      </c>
      <c r="H331" s="17">
        <v>0.41434027777777799</v>
      </c>
      <c r="I331" s="17">
        <v>9.0277777777797441E-4</v>
      </c>
      <c r="J331" s="1" t="s">
        <v>13758</v>
      </c>
    </row>
    <row r="332" spans="2:10">
      <c r="B332" s="1" t="s">
        <v>13997</v>
      </c>
      <c r="C332" s="1">
        <v>4</v>
      </c>
      <c r="D332" s="1" t="s">
        <v>13760</v>
      </c>
      <c r="E332" s="17">
        <v>0.34057870370370402</v>
      </c>
      <c r="F332" s="1" t="s">
        <v>36</v>
      </c>
      <c r="G332" s="1" t="s">
        <v>13762</v>
      </c>
      <c r="H332" s="17">
        <v>0.41495370370370399</v>
      </c>
      <c r="I332" s="17">
        <v>7.4374999999999969E-2</v>
      </c>
      <c r="J332" s="1" t="s">
        <v>13763</v>
      </c>
    </row>
    <row r="333" spans="2:10">
      <c r="B333" s="1" t="s">
        <v>14294</v>
      </c>
      <c r="C333" s="1">
        <v>5</v>
      </c>
      <c r="D333" s="1" t="s">
        <v>13753</v>
      </c>
      <c r="E333" s="17">
        <v>0.41281250000000003</v>
      </c>
      <c r="F333" s="1" t="s">
        <v>43</v>
      </c>
      <c r="G333" s="1" t="s">
        <v>3078</v>
      </c>
      <c r="H333" s="17">
        <v>0.41538194444444398</v>
      </c>
      <c r="I333" s="17">
        <v>2.5694444444439579E-3</v>
      </c>
      <c r="J333" s="1" t="s">
        <v>13755</v>
      </c>
    </row>
    <row r="334" spans="2:10">
      <c r="B334" s="1" t="s">
        <v>14299</v>
      </c>
      <c r="C334" s="1">
        <v>1</v>
      </c>
      <c r="D334" s="1" t="s">
        <v>13753</v>
      </c>
      <c r="E334" s="17">
        <v>0.41435185185185203</v>
      </c>
      <c r="F334" s="1" t="s">
        <v>43</v>
      </c>
      <c r="G334" s="1" t="s">
        <v>3077</v>
      </c>
      <c r="H334" s="17">
        <v>0.415601851851852</v>
      </c>
      <c r="I334" s="17">
        <v>1.2499999999999734E-3</v>
      </c>
      <c r="J334" s="1" t="s">
        <v>13756</v>
      </c>
    </row>
    <row r="335" spans="2:10">
      <c r="B335" s="1" t="s">
        <v>14296</v>
      </c>
      <c r="C335" s="1">
        <v>1</v>
      </c>
      <c r="D335" s="1" t="s">
        <v>13753</v>
      </c>
      <c r="E335" s="17">
        <v>0.41331018518518498</v>
      </c>
      <c r="F335" s="1" t="s">
        <v>43</v>
      </c>
      <c r="G335" s="1" t="s">
        <v>3095</v>
      </c>
      <c r="H335" s="17">
        <v>0.41589120370370403</v>
      </c>
      <c r="I335" s="17">
        <v>2.5810185185190515E-3</v>
      </c>
      <c r="J335" s="1" t="s">
        <v>13758</v>
      </c>
    </row>
    <row r="336" spans="2:10">
      <c r="B336" s="1" t="s">
        <v>14119</v>
      </c>
      <c r="C336" s="1">
        <v>1</v>
      </c>
      <c r="D336" s="1" t="s">
        <v>13687</v>
      </c>
      <c r="E336" s="17">
        <v>0.37291666666666701</v>
      </c>
      <c r="F336" s="1" t="s">
        <v>39</v>
      </c>
      <c r="G336" s="1" t="s">
        <v>3077</v>
      </c>
      <c r="H336" s="17">
        <v>0.41636574074074101</v>
      </c>
      <c r="I336" s="17">
        <v>4.3449074074074001E-2</v>
      </c>
      <c r="J336" s="1" t="s">
        <v>13770</v>
      </c>
    </row>
    <row r="337" spans="2:10">
      <c r="B337" s="1" t="s">
        <v>14312</v>
      </c>
      <c r="C337" s="1">
        <v>5</v>
      </c>
      <c r="D337" s="1" t="s">
        <v>13753</v>
      </c>
      <c r="E337" s="17">
        <v>0.41666666666666702</v>
      </c>
      <c r="F337" s="1" t="s">
        <v>44</v>
      </c>
      <c r="G337" s="1" t="s">
        <v>3078</v>
      </c>
      <c r="H337" s="17">
        <v>0.41699074074074099</v>
      </c>
      <c r="I337" s="17">
        <v>3.240740740739767E-4</v>
      </c>
      <c r="J337" s="1" t="s">
        <v>13755</v>
      </c>
    </row>
    <row r="338" spans="2:10">
      <c r="B338" s="1" t="s">
        <v>14306</v>
      </c>
      <c r="C338" s="1">
        <v>1</v>
      </c>
      <c r="D338" s="1" t="s">
        <v>13760</v>
      </c>
      <c r="E338" s="17">
        <v>0.41642361111111098</v>
      </c>
      <c r="F338" s="1" t="s">
        <v>43</v>
      </c>
      <c r="G338" s="1" t="s">
        <v>3095</v>
      </c>
      <c r="H338" s="17">
        <v>0.41709490740740701</v>
      </c>
      <c r="I338" s="17">
        <v>6.7129629629603116E-4</v>
      </c>
      <c r="J338" s="1" t="s">
        <v>13761</v>
      </c>
    </row>
    <row r="339" spans="2:10">
      <c r="B339" s="1" t="s">
        <v>14311</v>
      </c>
      <c r="C339" s="1">
        <v>1</v>
      </c>
      <c r="D339" s="1" t="s">
        <v>13753</v>
      </c>
      <c r="E339" s="17">
        <v>0.41660879629629599</v>
      </c>
      <c r="F339" s="1" t="s">
        <v>43</v>
      </c>
      <c r="G339" s="1" t="s">
        <v>3078</v>
      </c>
      <c r="H339" s="17">
        <v>0.41723379629629598</v>
      </c>
      <c r="I339" s="17">
        <v>6.2499999999998668E-4</v>
      </c>
      <c r="J339" s="1" t="s">
        <v>13755</v>
      </c>
    </row>
    <row r="340" spans="2:10">
      <c r="B340" s="1" t="s">
        <v>14313</v>
      </c>
      <c r="C340" s="1">
        <v>1</v>
      </c>
      <c r="D340" s="1" t="s">
        <v>13753</v>
      </c>
      <c r="E340" s="17">
        <v>0.41694444444444401</v>
      </c>
      <c r="F340" s="1" t="s">
        <v>44</v>
      </c>
      <c r="G340" s="1" t="s">
        <v>13746</v>
      </c>
      <c r="H340" s="17">
        <v>0.41800925925925903</v>
      </c>
      <c r="I340" s="17">
        <v>1.0648148148150183E-3</v>
      </c>
      <c r="J340" s="1" t="s">
        <v>13759</v>
      </c>
    </row>
    <row r="341" spans="2:10">
      <c r="B341" s="1" t="s">
        <v>14314</v>
      </c>
      <c r="C341" s="1">
        <v>1</v>
      </c>
      <c r="D341" s="1" t="s">
        <v>13687</v>
      </c>
      <c r="E341" s="17">
        <v>0.41708333333333297</v>
      </c>
      <c r="F341" s="1" t="s">
        <v>44</v>
      </c>
      <c r="G341" s="1" t="s">
        <v>3078</v>
      </c>
      <c r="H341" s="17">
        <v>0.41820601851851902</v>
      </c>
      <c r="I341" s="17">
        <v>1.1226851851860453E-3</v>
      </c>
      <c r="J341" s="1" t="s">
        <v>13773</v>
      </c>
    </row>
    <row r="342" spans="2:10">
      <c r="B342" s="1" t="s">
        <v>14215</v>
      </c>
      <c r="C342" s="1">
        <v>5</v>
      </c>
      <c r="D342" s="1" t="s">
        <v>13753</v>
      </c>
      <c r="E342" s="17">
        <v>0.39679398148148098</v>
      </c>
      <c r="F342" s="1" t="s">
        <v>42</v>
      </c>
      <c r="G342" s="1" t="s">
        <v>3078</v>
      </c>
      <c r="H342" s="17">
        <v>0.41837962962962999</v>
      </c>
      <c r="I342" s="17">
        <v>2.1585648148149006E-2</v>
      </c>
      <c r="J342" s="1" t="s">
        <v>13755</v>
      </c>
    </row>
    <row r="343" spans="2:10">
      <c r="B343" s="1" t="s">
        <v>14309</v>
      </c>
      <c r="C343" s="1">
        <v>1</v>
      </c>
      <c r="D343" s="1" t="s">
        <v>13760</v>
      </c>
      <c r="E343" s="17">
        <v>0.41649305555555599</v>
      </c>
      <c r="F343" s="1" t="s">
        <v>43</v>
      </c>
      <c r="G343" s="1" t="s">
        <v>13746</v>
      </c>
      <c r="H343" s="17">
        <v>0.41869212962962998</v>
      </c>
      <c r="I343" s="17">
        <v>2.1990740740739922E-3</v>
      </c>
      <c r="J343" s="1" t="s">
        <v>13764</v>
      </c>
    </row>
    <row r="344" spans="2:10">
      <c r="B344" s="1" t="s">
        <v>14315</v>
      </c>
      <c r="C344" s="1">
        <v>1</v>
      </c>
      <c r="D344" s="1" t="s">
        <v>13687</v>
      </c>
      <c r="E344" s="17">
        <v>0.41812500000000002</v>
      </c>
      <c r="F344" s="1" t="s">
        <v>44</v>
      </c>
      <c r="G344" s="1" t="s">
        <v>13746</v>
      </c>
      <c r="H344" s="17">
        <v>0.41893518518518502</v>
      </c>
      <c r="I344" s="17">
        <v>8.1018518518499727E-4</v>
      </c>
      <c r="J344" s="1" t="s">
        <v>13771</v>
      </c>
    </row>
    <row r="345" spans="2:10">
      <c r="B345" s="1" t="s">
        <v>14321</v>
      </c>
      <c r="C345" s="1">
        <v>1</v>
      </c>
      <c r="D345" s="1" t="s">
        <v>13687</v>
      </c>
      <c r="E345" s="17">
        <v>0.41866898148148102</v>
      </c>
      <c r="F345" s="1" t="s">
        <v>44</v>
      </c>
      <c r="G345" s="1" t="s">
        <v>3095</v>
      </c>
      <c r="H345" s="17">
        <v>0.41910879629629599</v>
      </c>
      <c r="I345" s="17">
        <v>4.3981481481497608E-4</v>
      </c>
      <c r="J345" s="1" t="s">
        <v>13757</v>
      </c>
    </row>
    <row r="346" spans="2:10">
      <c r="B346" s="1" t="s">
        <v>14267</v>
      </c>
      <c r="C346" s="1">
        <v>5</v>
      </c>
      <c r="D346" s="1" t="s">
        <v>13753</v>
      </c>
      <c r="E346" s="17">
        <v>0.40799768518518498</v>
      </c>
      <c r="F346" s="1" t="s">
        <v>43</v>
      </c>
      <c r="G346" s="1" t="s">
        <v>3078</v>
      </c>
      <c r="H346" s="17">
        <v>0.41916666666666702</v>
      </c>
      <c r="I346" s="17">
        <v>1.1168981481482043E-2</v>
      </c>
      <c r="J346" s="1" t="s">
        <v>13755</v>
      </c>
    </row>
    <row r="347" spans="2:10">
      <c r="B347" s="1" t="s">
        <v>14305</v>
      </c>
      <c r="C347" s="1">
        <v>2</v>
      </c>
      <c r="D347" s="1" t="s">
        <v>13753</v>
      </c>
      <c r="E347" s="17">
        <v>0.41568287037036999</v>
      </c>
      <c r="F347" s="1" t="s">
        <v>43</v>
      </c>
      <c r="G347" s="1" t="s">
        <v>3078</v>
      </c>
      <c r="H347" s="17">
        <v>0.41935185185185198</v>
      </c>
      <c r="I347" s="17">
        <v>3.668981481481981E-3</v>
      </c>
      <c r="J347" s="1" t="s">
        <v>13755</v>
      </c>
    </row>
    <row r="348" spans="2:10">
      <c r="B348" s="1" t="s">
        <v>14293</v>
      </c>
      <c r="C348" s="1">
        <v>1</v>
      </c>
      <c r="D348" s="1" t="s">
        <v>3076</v>
      </c>
      <c r="E348" s="17">
        <v>0.412789351851852</v>
      </c>
      <c r="F348" s="1" t="s">
        <v>43</v>
      </c>
      <c r="G348" s="1" t="s">
        <v>13746</v>
      </c>
      <c r="H348" s="17">
        <v>0.41979166666666701</v>
      </c>
      <c r="I348" s="17">
        <v>7.0023148148150027E-3</v>
      </c>
      <c r="J348" s="1" t="s">
        <v>13766</v>
      </c>
    </row>
    <row r="349" spans="2:10">
      <c r="B349" s="1" t="s">
        <v>14330</v>
      </c>
      <c r="C349" s="1">
        <v>5</v>
      </c>
      <c r="D349" s="1" t="s">
        <v>13753</v>
      </c>
      <c r="E349" s="17">
        <v>0.421064814814815</v>
      </c>
      <c r="F349" s="1" t="s">
        <v>44</v>
      </c>
      <c r="G349" s="1" t="s">
        <v>3078</v>
      </c>
      <c r="H349" s="17">
        <v>0.421724537037037</v>
      </c>
      <c r="I349" s="17">
        <v>6.5972222222199228E-4</v>
      </c>
      <c r="J349" s="1" t="s">
        <v>13755</v>
      </c>
    </row>
    <row r="350" spans="2:10">
      <c r="B350" s="1" t="s">
        <v>14251</v>
      </c>
      <c r="C350" s="1">
        <v>1</v>
      </c>
      <c r="D350" s="1" t="s">
        <v>13753</v>
      </c>
      <c r="E350" s="17">
        <v>0.40442129629629597</v>
      </c>
      <c r="F350" s="1" t="s">
        <v>42</v>
      </c>
      <c r="G350" s="1" t="s">
        <v>13746</v>
      </c>
      <c r="H350" s="17">
        <v>0.42178240740740702</v>
      </c>
      <c r="I350" s="17">
        <v>1.7361111111111049E-2</v>
      </c>
      <c r="J350" s="1" t="s">
        <v>13759</v>
      </c>
    </row>
    <row r="351" spans="2:10">
      <c r="B351" s="1" t="s">
        <v>14333</v>
      </c>
      <c r="C351" s="1">
        <v>1</v>
      </c>
      <c r="D351" s="1" t="s">
        <v>13753</v>
      </c>
      <c r="E351" s="17">
        <v>0.42135416666666697</v>
      </c>
      <c r="F351" s="1" t="s">
        <v>44</v>
      </c>
      <c r="G351" s="1" t="s">
        <v>3078</v>
      </c>
      <c r="H351" s="17">
        <v>0.42189814814814802</v>
      </c>
      <c r="I351" s="17">
        <v>5.4398148148104841E-4</v>
      </c>
      <c r="J351" s="1" t="s">
        <v>13755</v>
      </c>
    </row>
    <row r="352" spans="2:10">
      <c r="B352" s="1" t="s">
        <v>14329</v>
      </c>
      <c r="C352" s="1">
        <v>1</v>
      </c>
      <c r="D352" s="1" t="s">
        <v>13760</v>
      </c>
      <c r="E352" s="17">
        <v>0.42100694444444398</v>
      </c>
      <c r="F352" s="1" t="s">
        <v>44</v>
      </c>
      <c r="G352" s="1" t="s">
        <v>13746</v>
      </c>
      <c r="H352" s="17">
        <v>0.42228009259259303</v>
      </c>
      <c r="I352" s="17">
        <v>1.2731481481490503E-3</v>
      </c>
      <c r="J352" s="1" t="s">
        <v>13764</v>
      </c>
    </row>
    <row r="353" spans="2:10">
      <c r="B353" s="1" t="s">
        <v>14338</v>
      </c>
      <c r="C353" s="1">
        <v>1</v>
      </c>
      <c r="D353" s="1" t="s">
        <v>13753</v>
      </c>
      <c r="E353" s="17">
        <v>0.42228009259259303</v>
      </c>
      <c r="F353" s="1" t="s">
        <v>44</v>
      </c>
      <c r="G353" s="1" t="s">
        <v>3078</v>
      </c>
      <c r="H353" s="17">
        <v>0.42269675925925898</v>
      </c>
      <c r="I353" s="17">
        <v>4.1666666666595464E-4</v>
      </c>
      <c r="J353" s="1" t="s">
        <v>13755</v>
      </c>
    </row>
    <row r="354" spans="2:10">
      <c r="B354" s="1" t="s">
        <v>14336</v>
      </c>
      <c r="C354" s="1">
        <v>1</v>
      </c>
      <c r="D354" s="1" t="s">
        <v>13753</v>
      </c>
      <c r="E354" s="17">
        <v>0.42203703703703699</v>
      </c>
      <c r="F354" s="1" t="s">
        <v>44</v>
      </c>
      <c r="G354" s="1" t="s">
        <v>13746</v>
      </c>
      <c r="H354" s="17">
        <v>0.42319444444444398</v>
      </c>
      <c r="I354" s="17">
        <v>1.1574074074069962E-3</v>
      </c>
      <c r="J354" s="1" t="s">
        <v>13759</v>
      </c>
    </row>
    <row r="355" spans="2:10">
      <c r="B355" s="1" t="s">
        <v>14298</v>
      </c>
      <c r="C355" s="1">
        <v>2</v>
      </c>
      <c r="D355" s="1" t="s">
        <v>13760</v>
      </c>
      <c r="E355" s="17">
        <v>0.41413194444444401</v>
      </c>
      <c r="F355" s="1" t="s">
        <v>43</v>
      </c>
      <c r="G355" s="1" t="s">
        <v>13746</v>
      </c>
      <c r="H355" s="17">
        <v>0.42325231481481501</v>
      </c>
      <c r="I355" s="17">
        <v>9.1203703703710004E-3</v>
      </c>
      <c r="J355" s="1" t="s">
        <v>13764</v>
      </c>
    </row>
    <row r="356" spans="2:10">
      <c r="B356" s="1" t="s">
        <v>14334</v>
      </c>
      <c r="C356" s="1">
        <v>1</v>
      </c>
      <c r="D356" s="1" t="s">
        <v>13753</v>
      </c>
      <c r="E356" s="17">
        <v>0.42194444444444401</v>
      </c>
      <c r="F356" s="1" t="s">
        <v>44</v>
      </c>
      <c r="G356" s="1" t="s">
        <v>3077</v>
      </c>
      <c r="H356" s="17">
        <v>0.42334490740740699</v>
      </c>
      <c r="I356" s="17">
        <v>1.4004629629629783E-3</v>
      </c>
      <c r="J356" s="1" t="s">
        <v>13756</v>
      </c>
    </row>
    <row r="357" spans="2:10">
      <c r="B357" s="1" t="s">
        <v>14335</v>
      </c>
      <c r="C357" s="1">
        <v>1</v>
      </c>
      <c r="D357" s="1" t="s">
        <v>13753</v>
      </c>
      <c r="E357" s="17">
        <v>0.42200231481481498</v>
      </c>
      <c r="F357" s="1" t="s">
        <v>44</v>
      </c>
      <c r="G357" s="1" t="s">
        <v>3077</v>
      </c>
      <c r="H357" s="17">
        <v>0.42337962962962999</v>
      </c>
      <c r="I357" s="17">
        <v>1.3773148148150116E-3</v>
      </c>
      <c r="J357" s="1" t="s">
        <v>13756</v>
      </c>
    </row>
    <row r="358" spans="2:10">
      <c r="B358" s="1" t="s">
        <v>14337</v>
      </c>
      <c r="C358" s="1">
        <v>1</v>
      </c>
      <c r="D358" s="1" t="s">
        <v>13753</v>
      </c>
      <c r="E358" s="17">
        <v>0.42223379629629598</v>
      </c>
      <c r="F358" s="1" t="s">
        <v>44</v>
      </c>
      <c r="G358" s="1" t="s">
        <v>3078</v>
      </c>
      <c r="H358" s="17">
        <v>0.42355324074074102</v>
      </c>
      <c r="I358" s="17">
        <v>1.3194444444450393E-3</v>
      </c>
      <c r="J358" s="1" t="s">
        <v>13755</v>
      </c>
    </row>
    <row r="359" spans="2:10">
      <c r="B359" s="1" t="s">
        <v>14200</v>
      </c>
      <c r="C359" s="1">
        <v>2</v>
      </c>
      <c r="D359" s="1" t="s">
        <v>13760</v>
      </c>
      <c r="E359" s="17">
        <v>0.39348379629629598</v>
      </c>
      <c r="F359" s="1" t="s">
        <v>41</v>
      </c>
      <c r="G359" s="1" t="s">
        <v>3078</v>
      </c>
      <c r="H359" s="17">
        <v>0.423680555555556</v>
      </c>
      <c r="I359" s="17">
        <v>3.019675925926002E-2</v>
      </c>
      <c r="J359" s="1" t="s">
        <v>13768</v>
      </c>
    </row>
    <row r="360" spans="2:10">
      <c r="B360" s="1" t="s">
        <v>13971</v>
      </c>
      <c r="C360" s="1">
        <v>3</v>
      </c>
      <c r="D360" s="1" t="s">
        <v>3076</v>
      </c>
      <c r="E360" s="17">
        <v>0.33221064814814799</v>
      </c>
      <c r="F360" s="1" t="s">
        <v>35</v>
      </c>
      <c r="G360" s="1" t="s">
        <v>3095</v>
      </c>
      <c r="H360" s="17">
        <v>0.42370370370370403</v>
      </c>
      <c r="I360" s="17">
        <v>9.1493055555556035E-2</v>
      </c>
      <c r="J360" s="1" t="s">
        <v>13675</v>
      </c>
    </row>
    <row r="361" spans="2:10">
      <c r="B361" s="1" t="s">
        <v>14346</v>
      </c>
      <c r="C361" s="1">
        <v>1</v>
      </c>
      <c r="D361" s="1" t="s">
        <v>13753</v>
      </c>
      <c r="E361" s="17">
        <v>0.423645833333333</v>
      </c>
      <c r="F361" s="1" t="s">
        <v>44</v>
      </c>
      <c r="G361" s="1" t="s">
        <v>13746</v>
      </c>
      <c r="H361" s="17">
        <v>0.423761574074074</v>
      </c>
      <c r="I361" s="17">
        <v>1.1574074074099938E-4</v>
      </c>
      <c r="J361" s="1" t="s">
        <v>13759</v>
      </c>
    </row>
    <row r="362" spans="2:10">
      <c r="B362" s="1" t="s">
        <v>14343</v>
      </c>
      <c r="C362" s="1">
        <v>1</v>
      </c>
      <c r="D362" s="1" t="s">
        <v>13753</v>
      </c>
      <c r="E362" s="17">
        <v>0.42326388888888899</v>
      </c>
      <c r="F362" s="1" t="s">
        <v>44</v>
      </c>
      <c r="G362" s="1" t="s">
        <v>3078</v>
      </c>
      <c r="H362" s="17">
        <v>0.42378472222222202</v>
      </c>
      <c r="I362" s="17">
        <v>5.2083333333302617E-4</v>
      </c>
      <c r="J362" s="1" t="s">
        <v>13755</v>
      </c>
    </row>
    <row r="363" spans="2:10">
      <c r="B363" s="1" t="s">
        <v>14350</v>
      </c>
      <c r="C363" s="1">
        <v>1</v>
      </c>
      <c r="D363" s="1" t="s">
        <v>13753</v>
      </c>
      <c r="E363" s="17">
        <v>0.42405092592592603</v>
      </c>
      <c r="F363" s="1" t="s">
        <v>44</v>
      </c>
      <c r="G363" s="1" t="s">
        <v>13746</v>
      </c>
      <c r="H363" s="17">
        <v>0.42413194444444402</v>
      </c>
      <c r="I363" s="17">
        <v>8.1018518517994575E-5</v>
      </c>
      <c r="J363" s="1" t="s">
        <v>13759</v>
      </c>
    </row>
    <row r="364" spans="2:10">
      <c r="B364" s="1" t="s">
        <v>14342</v>
      </c>
      <c r="C364" s="1">
        <v>2</v>
      </c>
      <c r="D364" s="1" t="s">
        <v>13760</v>
      </c>
      <c r="E364" s="17">
        <v>0.42281249999999998</v>
      </c>
      <c r="F364" s="1" t="s">
        <v>44</v>
      </c>
      <c r="G364" s="1" t="s">
        <v>13746</v>
      </c>
      <c r="H364" s="17">
        <v>0.42417824074074101</v>
      </c>
      <c r="I364" s="17">
        <v>1.3657407407410282E-3</v>
      </c>
      <c r="J364" s="1" t="s">
        <v>13764</v>
      </c>
    </row>
    <row r="365" spans="2:10">
      <c r="B365" s="1" t="s">
        <v>14331</v>
      </c>
      <c r="C365" s="1">
        <v>3</v>
      </c>
      <c r="D365" s="1" t="s">
        <v>13760</v>
      </c>
      <c r="E365" s="17">
        <v>0.42107638888888899</v>
      </c>
      <c r="F365" s="1" t="s">
        <v>44</v>
      </c>
      <c r="G365" s="1" t="s">
        <v>3095</v>
      </c>
      <c r="H365" s="17">
        <v>0.424224537037037</v>
      </c>
      <c r="I365" s="17">
        <v>3.1481481481480111E-3</v>
      </c>
      <c r="J365" s="1" t="s">
        <v>13761</v>
      </c>
    </row>
    <row r="366" spans="2:10">
      <c r="B366" s="1" t="s">
        <v>14172</v>
      </c>
      <c r="C366" s="1">
        <v>2</v>
      </c>
      <c r="D366" s="1" t="s">
        <v>13760</v>
      </c>
      <c r="E366" s="17">
        <v>0.38500000000000001</v>
      </c>
      <c r="F366" s="1" t="s">
        <v>40</v>
      </c>
      <c r="G366" s="1" t="s">
        <v>13762</v>
      </c>
      <c r="H366" s="17">
        <v>0.424490740740741</v>
      </c>
      <c r="I366" s="17">
        <v>3.9490740740740993E-2</v>
      </c>
      <c r="J366" s="1" t="s">
        <v>13763</v>
      </c>
    </row>
    <row r="367" spans="2:10">
      <c r="B367" s="1" t="s">
        <v>14348</v>
      </c>
      <c r="C367" s="1">
        <v>1</v>
      </c>
      <c r="D367" s="1" t="s">
        <v>13687</v>
      </c>
      <c r="E367" s="17">
        <v>0.42388888888888898</v>
      </c>
      <c r="F367" s="1" t="s">
        <v>44</v>
      </c>
      <c r="G367" s="1" t="s">
        <v>13746</v>
      </c>
      <c r="H367" s="17">
        <v>0.42471064814814802</v>
      </c>
      <c r="I367" s="17">
        <v>8.2175925925903615E-4</v>
      </c>
      <c r="J367" s="1" t="s">
        <v>13771</v>
      </c>
    </row>
    <row r="368" spans="2:10">
      <c r="B368" s="1" t="s">
        <v>14349</v>
      </c>
      <c r="C368" s="1">
        <v>1</v>
      </c>
      <c r="D368" s="1" t="s">
        <v>13753</v>
      </c>
      <c r="E368" s="17">
        <v>0.42401620370370402</v>
      </c>
      <c r="F368" s="1" t="s">
        <v>44</v>
      </c>
      <c r="G368" s="1" t="s">
        <v>3095</v>
      </c>
      <c r="H368" s="17">
        <v>0.42488425925925899</v>
      </c>
      <c r="I368" s="17">
        <v>8.680555555549696E-4</v>
      </c>
      <c r="J368" s="1" t="s">
        <v>13758</v>
      </c>
    </row>
    <row r="369" spans="2:10">
      <c r="B369" s="1" t="s">
        <v>14114</v>
      </c>
      <c r="C369" s="1">
        <v>1</v>
      </c>
      <c r="D369" s="1" t="s">
        <v>13687</v>
      </c>
      <c r="E369" s="17">
        <v>0.37128472222222197</v>
      </c>
      <c r="F369" s="1" t="s">
        <v>39</v>
      </c>
      <c r="G369" s="1" t="s">
        <v>13746</v>
      </c>
      <c r="H369" s="17">
        <v>0.42502314814814801</v>
      </c>
      <c r="I369" s="17">
        <v>5.3738425925926037E-2</v>
      </c>
      <c r="J369" s="1" t="s">
        <v>13771</v>
      </c>
    </row>
    <row r="370" spans="2:10">
      <c r="B370" s="1" t="s">
        <v>14310</v>
      </c>
      <c r="C370" s="1">
        <v>2</v>
      </c>
      <c r="D370" s="1" t="s">
        <v>13753</v>
      </c>
      <c r="E370" s="17">
        <v>0.41657407407407399</v>
      </c>
      <c r="F370" s="1" t="s">
        <v>43</v>
      </c>
      <c r="G370" s="1" t="s">
        <v>13762</v>
      </c>
      <c r="H370" s="17">
        <v>0.42502314814814801</v>
      </c>
      <c r="I370" s="17">
        <v>8.4490740740740256E-3</v>
      </c>
      <c r="J370" s="1" t="s">
        <v>13772</v>
      </c>
    </row>
    <row r="371" spans="2:10">
      <c r="B371" s="1" t="s">
        <v>14345</v>
      </c>
      <c r="C371" s="1">
        <v>1</v>
      </c>
      <c r="D371" s="1" t="s">
        <v>13760</v>
      </c>
      <c r="E371" s="17">
        <v>0.42362268518518498</v>
      </c>
      <c r="F371" s="1" t="s">
        <v>44</v>
      </c>
      <c r="G371" s="1" t="s">
        <v>13746</v>
      </c>
      <c r="H371" s="17">
        <v>0.425069444444444</v>
      </c>
      <c r="I371" s="17">
        <v>1.4467592592590228E-3</v>
      </c>
      <c r="J371" s="1" t="s">
        <v>13764</v>
      </c>
    </row>
    <row r="372" spans="2:10">
      <c r="B372" s="1" t="s">
        <v>14353</v>
      </c>
      <c r="C372" s="1">
        <v>1</v>
      </c>
      <c r="D372" s="1" t="s">
        <v>3076</v>
      </c>
      <c r="E372" s="17">
        <v>0.42430555555555599</v>
      </c>
      <c r="F372" s="1" t="s">
        <v>44</v>
      </c>
      <c r="G372" s="1" t="s">
        <v>13746</v>
      </c>
      <c r="H372" s="17">
        <v>0.42511574074074099</v>
      </c>
      <c r="I372" s="17">
        <v>8.1018518518499727E-4</v>
      </c>
      <c r="J372" s="1" t="s">
        <v>13766</v>
      </c>
    </row>
    <row r="373" spans="2:10">
      <c r="B373" s="1" t="s">
        <v>14355</v>
      </c>
      <c r="C373" s="1">
        <v>2</v>
      </c>
      <c r="D373" s="1" t="s">
        <v>13753</v>
      </c>
      <c r="E373" s="17">
        <v>0.42481481481481498</v>
      </c>
      <c r="F373" s="1" t="s">
        <v>44</v>
      </c>
      <c r="G373" s="1" t="s">
        <v>13746</v>
      </c>
      <c r="H373" s="17">
        <v>0.42540509259259301</v>
      </c>
      <c r="I373" s="17">
        <v>5.9027777777803658E-4</v>
      </c>
      <c r="J373" s="1" t="s">
        <v>13759</v>
      </c>
    </row>
    <row r="374" spans="2:10">
      <c r="B374" s="1" t="s">
        <v>13983</v>
      </c>
      <c r="C374" s="1">
        <v>4</v>
      </c>
      <c r="D374" s="1" t="s">
        <v>13753</v>
      </c>
      <c r="E374" s="17">
        <v>0.337210648148148</v>
      </c>
      <c r="F374" s="1" t="s">
        <v>36</v>
      </c>
      <c r="G374" s="1" t="s">
        <v>3078</v>
      </c>
      <c r="H374" s="17">
        <v>0.425451388888889</v>
      </c>
      <c r="I374" s="17">
        <v>8.8240740740741008E-2</v>
      </c>
      <c r="J374" s="1" t="s">
        <v>13755</v>
      </c>
    </row>
    <row r="375" spans="2:10">
      <c r="B375" s="1" t="s">
        <v>14359</v>
      </c>
      <c r="C375" s="1">
        <v>3</v>
      </c>
      <c r="D375" s="1" t="s">
        <v>13753</v>
      </c>
      <c r="E375" s="17">
        <v>0.42542824074074098</v>
      </c>
      <c r="F375" s="1" t="s">
        <v>44</v>
      </c>
      <c r="G375" s="1" t="s">
        <v>3078</v>
      </c>
      <c r="H375" s="17">
        <v>0.42597222222222197</v>
      </c>
      <c r="I375" s="17">
        <v>5.439814814809929E-4</v>
      </c>
      <c r="J375" s="1" t="s">
        <v>13755</v>
      </c>
    </row>
    <row r="376" spans="2:10">
      <c r="B376" s="1" t="s">
        <v>14363</v>
      </c>
      <c r="C376" s="1">
        <v>3</v>
      </c>
      <c r="D376" s="1" t="s">
        <v>13760</v>
      </c>
      <c r="E376" s="17">
        <v>0.42582175925925903</v>
      </c>
      <c r="F376" s="1" t="s">
        <v>44</v>
      </c>
      <c r="G376" s="1" t="s">
        <v>3077</v>
      </c>
      <c r="H376" s="17">
        <v>0.42620370370370397</v>
      </c>
      <c r="I376" s="17">
        <v>3.8194444444494824E-4</v>
      </c>
      <c r="J376" s="1" t="s">
        <v>13765</v>
      </c>
    </row>
    <row r="377" spans="2:10">
      <c r="B377" s="1" t="s">
        <v>14292</v>
      </c>
      <c r="C377" s="1">
        <v>2</v>
      </c>
      <c r="D377" s="1" t="s">
        <v>13687</v>
      </c>
      <c r="E377" s="17">
        <v>0.41258101851851903</v>
      </c>
      <c r="F377" s="1" t="s">
        <v>43</v>
      </c>
      <c r="G377" s="1" t="s">
        <v>13746</v>
      </c>
      <c r="H377" s="17">
        <v>0.42629629629629601</v>
      </c>
      <c r="I377" s="17">
        <v>1.371527777777698E-2</v>
      </c>
      <c r="J377" s="1" t="s">
        <v>13771</v>
      </c>
    </row>
    <row r="378" spans="2:10">
      <c r="B378" s="1" t="s">
        <v>14364</v>
      </c>
      <c r="C378" s="1">
        <v>1</v>
      </c>
      <c r="D378" s="1" t="s">
        <v>3076</v>
      </c>
      <c r="E378" s="17">
        <v>0.42593750000000002</v>
      </c>
      <c r="F378" s="1" t="s">
        <v>44</v>
      </c>
      <c r="G378" s="1" t="s">
        <v>13746</v>
      </c>
      <c r="H378" s="17">
        <v>0.42724537037037003</v>
      </c>
      <c r="I378" s="17">
        <v>1.3078703703700012E-3</v>
      </c>
      <c r="J378" s="1" t="s">
        <v>13766</v>
      </c>
    </row>
    <row r="379" spans="2:10">
      <c r="B379" s="1" t="s">
        <v>14357</v>
      </c>
      <c r="C379" s="1">
        <v>1</v>
      </c>
      <c r="D379" s="1" t="s">
        <v>13760</v>
      </c>
      <c r="E379" s="17">
        <v>0.42528935185185202</v>
      </c>
      <c r="F379" s="1" t="s">
        <v>44</v>
      </c>
      <c r="G379" s="1" t="s">
        <v>3077</v>
      </c>
      <c r="H379" s="17">
        <v>0.42793981481481502</v>
      </c>
      <c r="I379" s="17">
        <v>2.6504629629630072E-3</v>
      </c>
      <c r="J379" s="1" t="s">
        <v>13765</v>
      </c>
    </row>
    <row r="380" spans="2:10">
      <c r="B380" s="1" t="s">
        <v>14373</v>
      </c>
      <c r="C380" s="1">
        <v>1</v>
      </c>
      <c r="D380" s="1" t="s">
        <v>13753</v>
      </c>
      <c r="E380" s="17">
        <v>0.42762731481481497</v>
      </c>
      <c r="F380" s="1" t="s">
        <v>45</v>
      </c>
      <c r="G380" s="1" t="s">
        <v>13746</v>
      </c>
      <c r="H380" s="17">
        <v>0.42866898148148103</v>
      </c>
      <c r="I380" s="17">
        <v>1.0416666666660523E-3</v>
      </c>
      <c r="J380" s="1" t="s">
        <v>13759</v>
      </c>
    </row>
    <row r="381" spans="2:10">
      <c r="B381" s="1" t="s">
        <v>14376</v>
      </c>
      <c r="C381" s="1">
        <v>1</v>
      </c>
      <c r="D381" s="1" t="s">
        <v>13760</v>
      </c>
      <c r="E381" s="17">
        <v>0.42855324074074103</v>
      </c>
      <c r="F381" s="1" t="s">
        <v>45</v>
      </c>
      <c r="G381" s="1" t="s">
        <v>3095</v>
      </c>
      <c r="H381" s="17">
        <v>0.42921296296296302</v>
      </c>
      <c r="I381" s="17">
        <v>6.5972222222199228E-4</v>
      </c>
      <c r="J381" s="1" t="s">
        <v>13761</v>
      </c>
    </row>
    <row r="382" spans="2:10">
      <c r="B382" s="1" t="s">
        <v>14085</v>
      </c>
      <c r="C382" s="1">
        <v>2</v>
      </c>
      <c r="D382" s="1" t="s">
        <v>3076</v>
      </c>
      <c r="E382" s="17">
        <v>0.36499999999999999</v>
      </c>
      <c r="F382" s="1" t="s">
        <v>39</v>
      </c>
      <c r="G382" s="1" t="s">
        <v>13746</v>
      </c>
      <c r="H382" s="17">
        <v>0.42927083333333299</v>
      </c>
      <c r="I382" s="17">
        <v>6.4270833333333E-2</v>
      </c>
      <c r="J382" s="1" t="s">
        <v>13766</v>
      </c>
    </row>
    <row r="383" spans="2:10">
      <c r="B383" s="1" t="s">
        <v>14379</v>
      </c>
      <c r="C383" s="1">
        <v>1</v>
      </c>
      <c r="D383" s="1" t="s">
        <v>13753</v>
      </c>
      <c r="E383" s="17">
        <v>0.42866898148148103</v>
      </c>
      <c r="F383" s="1" t="s">
        <v>45</v>
      </c>
      <c r="G383" s="1" t="s">
        <v>3077</v>
      </c>
      <c r="H383" s="17">
        <v>0.429837962962963</v>
      </c>
      <c r="I383" s="17">
        <v>1.1689814814819788E-3</v>
      </c>
      <c r="J383" s="1" t="s">
        <v>13756</v>
      </c>
    </row>
    <row r="384" spans="2:10">
      <c r="B384" s="1" t="s">
        <v>14368</v>
      </c>
      <c r="C384" s="1">
        <v>5</v>
      </c>
      <c r="D384" s="1" t="s">
        <v>13753</v>
      </c>
      <c r="E384" s="17">
        <v>0.42680555555555599</v>
      </c>
      <c r="F384" s="1" t="s">
        <v>44</v>
      </c>
      <c r="G384" s="1" t="s">
        <v>3078</v>
      </c>
      <c r="H384" s="17">
        <v>0.43008101851851899</v>
      </c>
      <c r="I384" s="17">
        <v>3.2754629629629939E-3</v>
      </c>
      <c r="J384" s="1" t="s">
        <v>13755</v>
      </c>
    </row>
    <row r="385" spans="2:10">
      <c r="B385" s="1" t="s">
        <v>14316</v>
      </c>
      <c r="C385" s="1">
        <v>1</v>
      </c>
      <c r="D385" s="1" t="s">
        <v>13760</v>
      </c>
      <c r="E385" s="17">
        <v>0.41819444444444398</v>
      </c>
      <c r="F385" s="1" t="s">
        <v>44</v>
      </c>
      <c r="G385" s="1" t="s">
        <v>13746</v>
      </c>
      <c r="H385" s="17">
        <v>0.43017361111111102</v>
      </c>
      <c r="I385" s="17">
        <v>1.197916666666704E-2</v>
      </c>
      <c r="J385" s="1" t="s">
        <v>13764</v>
      </c>
    </row>
    <row r="386" spans="2:10">
      <c r="B386" s="1" t="s">
        <v>14370</v>
      </c>
      <c r="C386" s="1">
        <v>2</v>
      </c>
      <c r="D386" s="1" t="s">
        <v>3076</v>
      </c>
      <c r="E386" s="17">
        <v>0.42715277777777799</v>
      </c>
      <c r="F386" s="1" t="s">
        <v>45</v>
      </c>
      <c r="G386" s="1" t="s">
        <v>3095</v>
      </c>
      <c r="H386" s="17">
        <v>0.43052083333333302</v>
      </c>
      <c r="I386" s="17">
        <v>3.3680555555550273E-3</v>
      </c>
      <c r="J386" s="1" t="s">
        <v>13675</v>
      </c>
    </row>
    <row r="387" spans="2:10">
      <c r="B387" s="1" t="s">
        <v>14270</v>
      </c>
      <c r="C387" s="1">
        <v>2</v>
      </c>
      <c r="D387" s="1" t="s">
        <v>3076</v>
      </c>
      <c r="E387" s="17">
        <v>0.40834490740740698</v>
      </c>
      <c r="F387" s="1" t="s">
        <v>43</v>
      </c>
      <c r="G387" s="1" t="s">
        <v>13746</v>
      </c>
      <c r="H387" s="17">
        <v>0.43153935185185199</v>
      </c>
      <c r="I387" s="17">
        <v>2.3194444444445017E-2</v>
      </c>
      <c r="J387" s="1" t="s">
        <v>13766</v>
      </c>
    </row>
    <row r="388" spans="2:10">
      <c r="B388" s="1" t="s">
        <v>14387</v>
      </c>
      <c r="C388" s="1">
        <v>1</v>
      </c>
      <c r="D388" s="1" t="s">
        <v>13687</v>
      </c>
      <c r="E388" s="17">
        <v>0.43112268518518498</v>
      </c>
      <c r="F388" s="1" t="s">
        <v>45</v>
      </c>
      <c r="G388" s="1" t="s">
        <v>3095</v>
      </c>
      <c r="H388" s="17">
        <v>0.43159722222222202</v>
      </c>
      <c r="I388" s="17">
        <v>4.745370370370372E-4</v>
      </c>
      <c r="J388" s="1" t="s">
        <v>13757</v>
      </c>
    </row>
    <row r="389" spans="2:10">
      <c r="B389" s="1" t="s">
        <v>14386</v>
      </c>
      <c r="C389" s="1">
        <v>5</v>
      </c>
      <c r="D389" s="1" t="s">
        <v>13753</v>
      </c>
      <c r="E389" s="17">
        <v>0.43100694444444398</v>
      </c>
      <c r="F389" s="1" t="s">
        <v>45</v>
      </c>
      <c r="G389" s="1" t="s">
        <v>3078</v>
      </c>
      <c r="H389" s="17">
        <v>0.43194444444444402</v>
      </c>
      <c r="I389" s="17">
        <v>9.3750000000003553E-4</v>
      </c>
      <c r="J389" s="1" t="s">
        <v>13755</v>
      </c>
    </row>
    <row r="390" spans="2:10">
      <c r="B390" s="1" t="s">
        <v>14390</v>
      </c>
      <c r="C390" s="1">
        <v>1</v>
      </c>
      <c r="D390" s="1" t="s">
        <v>13753</v>
      </c>
      <c r="E390" s="17">
        <v>0.43135416666666698</v>
      </c>
      <c r="F390" s="1" t="s">
        <v>45</v>
      </c>
      <c r="G390" s="1" t="s">
        <v>3078</v>
      </c>
      <c r="H390" s="17">
        <v>0.43196759259259299</v>
      </c>
      <c r="I390" s="17">
        <v>6.1342592592600331E-4</v>
      </c>
      <c r="J390" s="1" t="s">
        <v>13755</v>
      </c>
    </row>
    <row r="391" spans="2:10">
      <c r="B391" s="1" t="s">
        <v>14375</v>
      </c>
      <c r="C391" s="1">
        <v>5</v>
      </c>
      <c r="D391" s="1" t="s">
        <v>13753</v>
      </c>
      <c r="E391" s="17">
        <v>0.42804398148148098</v>
      </c>
      <c r="F391" s="1" t="s">
        <v>45</v>
      </c>
      <c r="G391" s="1" t="s">
        <v>3078</v>
      </c>
      <c r="H391" s="17">
        <v>0.43234953703703699</v>
      </c>
      <c r="I391" s="17">
        <v>4.3055555555560066E-3</v>
      </c>
      <c r="J391" s="1" t="s">
        <v>13755</v>
      </c>
    </row>
    <row r="392" spans="2:10">
      <c r="B392" s="1" t="s">
        <v>14396</v>
      </c>
      <c r="C392" s="1">
        <v>1</v>
      </c>
      <c r="D392" s="1" t="s">
        <v>13687</v>
      </c>
      <c r="E392" s="17">
        <v>0.43196759259259299</v>
      </c>
      <c r="F392" s="1" t="s">
        <v>45</v>
      </c>
      <c r="G392" s="1" t="s">
        <v>3095</v>
      </c>
      <c r="H392" s="17">
        <v>0.43237268518518501</v>
      </c>
      <c r="I392" s="17">
        <v>4.0509259259202679E-4</v>
      </c>
      <c r="J392" s="1" t="s">
        <v>13757</v>
      </c>
    </row>
    <row r="393" spans="2:10">
      <c r="B393" s="1" t="s">
        <v>14062</v>
      </c>
      <c r="C393" s="1">
        <v>3</v>
      </c>
      <c r="D393" s="1" t="s">
        <v>13753</v>
      </c>
      <c r="E393" s="17">
        <v>0.35892361111111099</v>
      </c>
      <c r="F393" s="1" t="s">
        <v>38</v>
      </c>
      <c r="G393" s="1" t="s">
        <v>3077</v>
      </c>
      <c r="H393" s="17">
        <v>0.43252314814814802</v>
      </c>
      <c r="I393" s="17">
        <v>7.3599537037037033E-2</v>
      </c>
      <c r="J393" s="1" t="s">
        <v>13756</v>
      </c>
    </row>
    <row r="394" spans="2:10">
      <c r="B394" s="1" t="s">
        <v>14402</v>
      </c>
      <c r="C394" s="1">
        <v>1</v>
      </c>
      <c r="D394" s="1" t="s">
        <v>13760</v>
      </c>
      <c r="E394" s="17">
        <v>0.432418981481482</v>
      </c>
      <c r="F394" s="1" t="s">
        <v>45</v>
      </c>
      <c r="G394" s="1" t="s">
        <v>3077</v>
      </c>
      <c r="H394" s="17">
        <v>0.43285879629629598</v>
      </c>
      <c r="I394" s="17">
        <v>4.3981481481397688E-4</v>
      </c>
      <c r="J394" s="1" t="s">
        <v>13765</v>
      </c>
    </row>
    <row r="395" spans="2:10">
      <c r="B395" s="1" t="s">
        <v>14408</v>
      </c>
      <c r="C395" s="1">
        <v>1</v>
      </c>
      <c r="D395" s="1" t="s">
        <v>13753</v>
      </c>
      <c r="E395" s="17">
        <v>0.43297453703703698</v>
      </c>
      <c r="F395" s="1" t="s">
        <v>45</v>
      </c>
      <c r="G395" s="1" t="s">
        <v>13762</v>
      </c>
      <c r="H395" s="17">
        <v>0.43313657407407402</v>
      </c>
      <c r="I395" s="17">
        <v>1.6203703703704386E-4</v>
      </c>
      <c r="J395" s="1" t="s">
        <v>13772</v>
      </c>
    </row>
    <row r="396" spans="2:10">
      <c r="B396" s="1" t="s">
        <v>14400</v>
      </c>
      <c r="C396" s="1">
        <v>2</v>
      </c>
      <c r="D396" s="1" t="s">
        <v>13753</v>
      </c>
      <c r="E396" s="17">
        <v>0.43232638888888902</v>
      </c>
      <c r="F396" s="1" t="s">
        <v>45</v>
      </c>
      <c r="G396" s="1" t="s">
        <v>3078</v>
      </c>
      <c r="H396" s="17">
        <v>0.433229166666667</v>
      </c>
      <c r="I396" s="17">
        <v>9.0277777777797441E-4</v>
      </c>
      <c r="J396" s="1" t="s">
        <v>13755</v>
      </c>
    </row>
    <row r="397" spans="2:10">
      <c r="B397" s="1" t="s">
        <v>14411</v>
      </c>
      <c r="C397" s="1">
        <v>1</v>
      </c>
      <c r="D397" s="1" t="s">
        <v>13753</v>
      </c>
      <c r="E397" s="17">
        <v>0.43320601851851898</v>
      </c>
      <c r="F397" s="1" t="s">
        <v>45</v>
      </c>
      <c r="G397" s="1" t="s">
        <v>13746</v>
      </c>
      <c r="H397" s="17">
        <v>0.43332175925925898</v>
      </c>
      <c r="I397" s="17">
        <v>1.1574074074000018E-4</v>
      </c>
      <c r="J397" s="1" t="s">
        <v>13759</v>
      </c>
    </row>
    <row r="398" spans="2:10">
      <c r="B398" s="1" t="s">
        <v>14393</v>
      </c>
      <c r="C398" s="1">
        <v>1</v>
      </c>
      <c r="D398" s="1" t="s">
        <v>13760</v>
      </c>
      <c r="E398" s="17">
        <v>0.43173611111111099</v>
      </c>
      <c r="F398" s="1" t="s">
        <v>45</v>
      </c>
      <c r="G398" s="1" t="s">
        <v>3078</v>
      </c>
      <c r="H398" s="17">
        <v>0.433344907407407</v>
      </c>
      <c r="I398" s="17">
        <v>1.6087962962960112E-3</v>
      </c>
      <c r="J398" s="1" t="s">
        <v>13768</v>
      </c>
    </row>
    <row r="399" spans="2:10">
      <c r="B399" s="1" t="s">
        <v>14302</v>
      </c>
      <c r="C399" s="1">
        <v>2</v>
      </c>
      <c r="D399" s="1" t="s">
        <v>13753</v>
      </c>
      <c r="E399" s="17">
        <v>0.41545138888888899</v>
      </c>
      <c r="F399" s="1" t="s">
        <v>43</v>
      </c>
      <c r="G399" s="1" t="s">
        <v>3095</v>
      </c>
      <c r="H399" s="17">
        <v>0.43341435185185201</v>
      </c>
      <c r="I399" s="17">
        <v>1.7962962962963014E-2</v>
      </c>
      <c r="J399" s="1" t="s">
        <v>13758</v>
      </c>
    </row>
    <row r="400" spans="2:10">
      <c r="B400" s="1" t="s">
        <v>14188</v>
      </c>
      <c r="C400" s="1">
        <v>1</v>
      </c>
      <c r="D400" s="1" t="s">
        <v>3076</v>
      </c>
      <c r="E400" s="17">
        <v>0.39055555555555599</v>
      </c>
      <c r="F400" s="1" t="s">
        <v>41</v>
      </c>
      <c r="G400" s="1" t="s">
        <v>13746</v>
      </c>
      <c r="H400" s="17">
        <v>0.43343749999999998</v>
      </c>
      <c r="I400" s="17">
        <v>4.2881944444443987E-2</v>
      </c>
      <c r="J400" s="1" t="s">
        <v>13766</v>
      </c>
    </row>
    <row r="401" spans="2:10">
      <c r="B401" s="1" t="s">
        <v>14392</v>
      </c>
      <c r="C401" s="1">
        <v>1</v>
      </c>
      <c r="D401" s="1" t="s">
        <v>13687</v>
      </c>
      <c r="E401" s="17">
        <v>0.43165509259259299</v>
      </c>
      <c r="F401" s="1" t="s">
        <v>45</v>
      </c>
      <c r="G401" s="1" t="s">
        <v>13746</v>
      </c>
      <c r="H401" s="17">
        <v>0.433460648148148</v>
      </c>
      <c r="I401" s="17">
        <v>1.8055555555550051E-3</v>
      </c>
      <c r="J401" s="1" t="s">
        <v>13771</v>
      </c>
    </row>
    <row r="402" spans="2:10">
      <c r="B402" s="1" t="s">
        <v>14394</v>
      </c>
      <c r="C402" s="1">
        <v>1</v>
      </c>
      <c r="D402" s="1" t="s">
        <v>13687</v>
      </c>
      <c r="E402" s="17">
        <v>0.43185185185185199</v>
      </c>
      <c r="F402" s="1" t="s">
        <v>45</v>
      </c>
      <c r="G402" s="1" t="s">
        <v>13746</v>
      </c>
      <c r="H402" s="17">
        <v>0.43348379629629602</v>
      </c>
      <c r="I402" s="17">
        <v>1.6319444444440334E-3</v>
      </c>
      <c r="J402" s="1" t="s">
        <v>13771</v>
      </c>
    </row>
    <row r="403" spans="2:10">
      <c r="B403" s="1" t="s">
        <v>14409</v>
      </c>
      <c r="C403" s="1">
        <v>1</v>
      </c>
      <c r="D403" s="1" t="s">
        <v>13760</v>
      </c>
      <c r="E403" s="17">
        <v>0.43307870370370399</v>
      </c>
      <c r="F403" s="1" t="s">
        <v>45</v>
      </c>
      <c r="G403" s="1" t="s">
        <v>3078</v>
      </c>
      <c r="H403" s="17">
        <v>0.43412037037036999</v>
      </c>
      <c r="I403" s="17">
        <v>1.0416666666659968E-3</v>
      </c>
      <c r="J403" s="1" t="s">
        <v>13768</v>
      </c>
    </row>
    <row r="404" spans="2:10">
      <c r="B404" s="1" t="s">
        <v>14414</v>
      </c>
      <c r="C404" s="1">
        <v>1</v>
      </c>
      <c r="D404" s="1" t="s">
        <v>13753</v>
      </c>
      <c r="E404" s="17">
        <v>0.43356481481481501</v>
      </c>
      <c r="F404" s="1" t="s">
        <v>45</v>
      </c>
      <c r="G404" s="1" t="s">
        <v>3078</v>
      </c>
      <c r="H404" s="17">
        <v>0.43417824074074102</v>
      </c>
      <c r="I404" s="17">
        <v>6.1342592592600331E-4</v>
      </c>
      <c r="J404" s="1" t="s">
        <v>13755</v>
      </c>
    </row>
    <row r="405" spans="2:10">
      <c r="B405" s="1" t="s">
        <v>14413</v>
      </c>
      <c r="C405" s="1">
        <v>1</v>
      </c>
      <c r="D405" s="1" t="s">
        <v>13753</v>
      </c>
      <c r="E405" s="17">
        <v>0.43331018518518499</v>
      </c>
      <c r="F405" s="1" t="s">
        <v>45</v>
      </c>
      <c r="G405" s="1" t="s">
        <v>3078</v>
      </c>
      <c r="H405" s="17">
        <v>0.43431712962962998</v>
      </c>
      <c r="I405" s="17">
        <v>1.0069444444449904E-3</v>
      </c>
      <c r="J405" s="1" t="s">
        <v>13755</v>
      </c>
    </row>
    <row r="406" spans="2:10">
      <c r="B406" s="1" t="s">
        <v>14417</v>
      </c>
      <c r="C406" s="1">
        <v>1</v>
      </c>
      <c r="D406" s="1" t="s">
        <v>13687</v>
      </c>
      <c r="E406" s="17">
        <v>0.43413194444444397</v>
      </c>
      <c r="F406" s="1" t="s">
        <v>45</v>
      </c>
      <c r="G406" s="1" t="s">
        <v>3078</v>
      </c>
      <c r="H406" s="17">
        <v>0.43482638888888903</v>
      </c>
      <c r="I406" s="17">
        <v>6.944444444450526E-4</v>
      </c>
      <c r="J406" s="1" t="s">
        <v>13773</v>
      </c>
    </row>
    <row r="407" spans="2:10">
      <c r="B407" s="1" t="s">
        <v>14412</v>
      </c>
      <c r="C407" s="1">
        <v>1</v>
      </c>
      <c r="D407" s="1" t="s">
        <v>13687</v>
      </c>
      <c r="E407" s="17">
        <v>0.43325231481481502</v>
      </c>
      <c r="F407" s="1" t="s">
        <v>45</v>
      </c>
      <c r="G407" s="1" t="s">
        <v>13746</v>
      </c>
      <c r="H407" s="17">
        <v>0.43495370370370401</v>
      </c>
      <c r="I407" s="17">
        <v>1.7013888888889883E-3</v>
      </c>
      <c r="J407" s="1" t="s">
        <v>13771</v>
      </c>
    </row>
    <row r="408" spans="2:10">
      <c r="B408" s="1" t="s">
        <v>14406</v>
      </c>
      <c r="C408" s="1">
        <v>1</v>
      </c>
      <c r="D408" s="1" t="s">
        <v>13753</v>
      </c>
      <c r="E408" s="17">
        <v>0.43292824074074099</v>
      </c>
      <c r="F408" s="1" t="s">
        <v>45</v>
      </c>
      <c r="G408" s="1" t="s">
        <v>13746</v>
      </c>
      <c r="H408" s="17">
        <v>0.435034722222222</v>
      </c>
      <c r="I408" s="17">
        <v>2.1064814814810151E-3</v>
      </c>
      <c r="J408" s="1" t="s">
        <v>13759</v>
      </c>
    </row>
    <row r="409" spans="2:10">
      <c r="B409" s="1" t="s">
        <v>14326</v>
      </c>
      <c r="C409" s="1">
        <v>2</v>
      </c>
      <c r="D409" s="1" t="s">
        <v>13753</v>
      </c>
      <c r="E409" s="17">
        <v>0.41996527777777798</v>
      </c>
      <c r="F409" s="1" t="s">
        <v>44</v>
      </c>
      <c r="G409" s="1" t="s">
        <v>13762</v>
      </c>
      <c r="H409" s="17">
        <v>0.43518518518518501</v>
      </c>
      <c r="I409" s="17">
        <v>1.521990740740703E-2</v>
      </c>
      <c r="J409" s="1" t="s">
        <v>13772</v>
      </c>
    </row>
    <row r="410" spans="2:10">
      <c r="B410" s="1" t="s">
        <v>14384</v>
      </c>
      <c r="C410" s="1">
        <v>2</v>
      </c>
      <c r="D410" s="1" t="s">
        <v>13753</v>
      </c>
      <c r="E410" s="17">
        <v>0.43027777777777798</v>
      </c>
      <c r="F410" s="1" t="s">
        <v>45</v>
      </c>
      <c r="G410" s="1" t="s">
        <v>13746</v>
      </c>
      <c r="H410" s="17">
        <v>0.43518518518518501</v>
      </c>
      <c r="I410" s="17">
        <v>4.9074074074070273E-3</v>
      </c>
      <c r="J410" s="1" t="s">
        <v>13759</v>
      </c>
    </row>
    <row r="411" spans="2:10">
      <c r="B411" s="1" t="s">
        <v>14418</v>
      </c>
      <c r="C411" s="1">
        <v>1</v>
      </c>
      <c r="D411" s="1" t="s">
        <v>13753</v>
      </c>
      <c r="E411" s="17">
        <v>0.43425925925925901</v>
      </c>
      <c r="F411" s="1" t="s">
        <v>45</v>
      </c>
      <c r="G411" s="1" t="s">
        <v>13746</v>
      </c>
      <c r="H411" s="17">
        <v>0.43520833333333298</v>
      </c>
      <c r="I411" s="17">
        <v>9.4907407407396338E-4</v>
      </c>
      <c r="J411" s="1" t="s">
        <v>13759</v>
      </c>
    </row>
    <row r="412" spans="2:10">
      <c r="B412" s="1" t="s">
        <v>14327</v>
      </c>
      <c r="C412" s="1">
        <v>1</v>
      </c>
      <c r="D412" s="1" t="s">
        <v>13760</v>
      </c>
      <c r="E412" s="17">
        <v>0.42025462962963001</v>
      </c>
      <c r="F412" s="1" t="s">
        <v>44</v>
      </c>
      <c r="G412" s="1" t="s">
        <v>13746</v>
      </c>
      <c r="H412" s="17">
        <v>0.43525462962963002</v>
      </c>
      <c r="I412" s="17">
        <v>1.5000000000000013E-2</v>
      </c>
      <c r="J412" s="1" t="s">
        <v>13764</v>
      </c>
    </row>
    <row r="413" spans="2:10">
      <c r="B413" s="1" t="s">
        <v>14378</v>
      </c>
      <c r="C413" s="1">
        <v>1</v>
      </c>
      <c r="D413" s="1" t="s">
        <v>13753</v>
      </c>
      <c r="E413" s="17">
        <v>0.428611111111111</v>
      </c>
      <c r="F413" s="1" t="s">
        <v>45</v>
      </c>
      <c r="G413" s="1" t="s">
        <v>13746</v>
      </c>
      <c r="H413" s="17">
        <v>0.435347222222222</v>
      </c>
      <c r="I413" s="17">
        <v>6.7361111111109984E-3</v>
      </c>
      <c r="J413" s="1" t="s">
        <v>13759</v>
      </c>
    </row>
    <row r="414" spans="2:10">
      <c r="B414" s="1" t="s">
        <v>14425</v>
      </c>
      <c r="C414" s="1">
        <v>1</v>
      </c>
      <c r="D414" s="1" t="s">
        <v>13760</v>
      </c>
      <c r="E414" s="17">
        <v>0.435</v>
      </c>
      <c r="F414" s="1" t="s">
        <v>45</v>
      </c>
      <c r="G414" s="1" t="s">
        <v>3077</v>
      </c>
      <c r="H414" s="17">
        <v>0.43537037037037002</v>
      </c>
      <c r="I414" s="17">
        <v>3.7037037037002118E-4</v>
      </c>
      <c r="J414" s="1" t="s">
        <v>13765</v>
      </c>
    </row>
    <row r="415" spans="2:10">
      <c r="B415" s="1" t="s">
        <v>14410</v>
      </c>
      <c r="C415" s="1">
        <v>1</v>
      </c>
      <c r="D415" s="1" t="s">
        <v>13753</v>
      </c>
      <c r="E415" s="17">
        <v>0.43317129629629603</v>
      </c>
      <c r="F415" s="1" t="s">
        <v>45</v>
      </c>
      <c r="G415" s="1" t="s">
        <v>13746</v>
      </c>
      <c r="H415" s="17">
        <v>0.43543981481481497</v>
      </c>
      <c r="I415" s="17">
        <v>2.2685185185189471E-3</v>
      </c>
      <c r="J415" s="1" t="s">
        <v>13759</v>
      </c>
    </row>
    <row r="416" spans="2:10">
      <c r="B416" s="1" t="s">
        <v>14424</v>
      </c>
      <c r="C416" s="1">
        <v>1</v>
      </c>
      <c r="D416" s="1" t="s">
        <v>13753</v>
      </c>
      <c r="E416" s="17">
        <v>0.43469907407407399</v>
      </c>
      <c r="F416" s="1" t="s">
        <v>45</v>
      </c>
      <c r="G416" s="1" t="s">
        <v>3077</v>
      </c>
      <c r="H416" s="17">
        <v>0.43605324074074098</v>
      </c>
      <c r="I416" s="17">
        <v>1.3541666666669894E-3</v>
      </c>
      <c r="J416" s="1" t="s">
        <v>13756</v>
      </c>
    </row>
    <row r="417" spans="2:10">
      <c r="B417" s="1" t="s">
        <v>14427</v>
      </c>
      <c r="C417" s="1">
        <v>5</v>
      </c>
      <c r="D417" s="1" t="s">
        <v>13753</v>
      </c>
      <c r="E417" s="17">
        <v>0.43532407407407397</v>
      </c>
      <c r="F417" s="1" t="s">
        <v>45</v>
      </c>
      <c r="G417" s="1" t="s">
        <v>3078</v>
      </c>
      <c r="H417" s="17">
        <v>0.43605324074074098</v>
      </c>
      <c r="I417" s="17">
        <v>7.2916666666700269E-4</v>
      </c>
      <c r="J417" s="1" t="s">
        <v>13755</v>
      </c>
    </row>
    <row r="418" spans="2:10">
      <c r="B418" s="1" t="s">
        <v>14078</v>
      </c>
      <c r="C418" s="1">
        <v>1</v>
      </c>
      <c r="D418" s="1" t="s">
        <v>13687</v>
      </c>
      <c r="E418" s="17">
        <v>0.36350694444444398</v>
      </c>
      <c r="F418" s="1" t="s">
        <v>38</v>
      </c>
      <c r="G418" s="1" t="s">
        <v>3095</v>
      </c>
      <c r="H418" s="17">
        <v>0.43612268518518499</v>
      </c>
      <c r="I418" s="17">
        <v>7.2615740740741008E-2</v>
      </c>
      <c r="J418" s="1" t="s">
        <v>13757</v>
      </c>
    </row>
    <row r="419" spans="2:10">
      <c r="B419" s="1" t="s">
        <v>14432</v>
      </c>
      <c r="C419" s="1">
        <v>1</v>
      </c>
      <c r="D419" s="1" t="s">
        <v>13687</v>
      </c>
      <c r="E419" s="17">
        <v>0.43578703703703697</v>
      </c>
      <c r="F419" s="1" t="s">
        <v>45</v>
      </c>
      <c r="G419" s="1" t="s">
        <v>3095</v>
      </c>
      <c r="H419" s="17">
        <v>0.43618055555555602</v>
      </c>
      <c r="I419" s="17">
        <v>3.9351851851904263E-4</v>
      </c>
      <c r="J419" s="1" t="s">
        <v>13757</v>
      </c>
    </row>
    <row r="420" spans="2:10">
      <c r="B420" s="1" t="s">
        <v>14421</v>
      </c>
      <c r="C420" s="1">
        <v>1</v>
      </c>
      <c r="D420" s="1" t="s">
        <v>13760</v>
      </c>
      <c r="E420" s="17">
        <v>0.43451388888888898</v>
      </c>
      <c r="F420" s="1" t="s">
        <v>45</v>
      </c>
      <c r="G420" s="1" t="s">
        <v>13746</v>
      </c>
      <c r="H420" s="17">
        <v>0.43630787037037</v>
      </c>
      <c r="I420" s="17">
        <v>1.7939814814810218E-3</v>
      </c>
      <c r="J420" s="1" t="s">
        <v>13764</v>
      </c>
    </row>
    <row r="421" spans="2:10">
      <c r="B421" s="1" t="s">
        <v>13859</v>
      </c>
      <c r="C421" s="1">
        <v>2</v>
      </c>
      <c r="D421" s="1" t="s">
        <v>13753</v>
      </c>
      <c r="E421" s="17">
        <v>0.286944444444444</v>
      </c>
      <c r="F421" s="1" t="s">
        <v>13778</v>
      </c>
      <c r="G421" s="1" t="s">
        <v>13762</v>
      </c>
      <c r="H421" s="17">
        <v>0.43649305555555601</v>
      </c>
      <c r="I421" s="17">
        <v>0.14954861111111201</v>
      </c>
      <c r="J421" s="1" t="s">
        <v>13772</v>
      </c>
    </row>
    <row r="422" spans="2:10">
      <c r="B422" s="1" t="s">
        <v>14419</v>
      </c>
      <c r="C422" s="1">
        <v>1</v>
      </c>
      <c r="D422" s="1" t="s">
        <v>13753</v>
      </c>
      <c r="E422" s="17">
        <v>0.434305555555556</v>
      </c>
      <c r="F422" s="1" t="s">
        <v>45</v>
      </c>
      <c r="G422" s="1" t="s">
        <v>3078</v>
      </c>
      <c r="H422" s="17">
        <v>0.43651620370370398</v>
      </c>
      <c r="I422" s="17">
        <v>2.2106481481479756E-3</v>
      </c>
      <c r="J422" s="1" t="s">
        <v>13755</v>
      </c>
    </row>
    <row r="423" spans="2:10">
      <c r="B423" s="1" t="s">
        <v>14433</v>
      </c>
      <c r="C423" s="1">
        <v>1</v>
      </c>
      <c r="D423" s="1" t="s">
        <v>3076</v>
      </c>
      <c r="E423" s="17">
        <v>0.43587962962963001</v>
      </c>
      <c r="F423" s="1" t="s">
        <v>45</v>
      </c>
      <c r="G423" s="1" t="s">
        <v>3078</v>
      </c>
      <c r="H423" s="17">
        <v>0.43684027777777801</v>
      </c>
      <c r="I423" s="17">
        <v>9.6064814814800226E-4</v>
      </c>
      <c r="J423" s="1" t="s">
        <v>13769</v>
      </c>
    </row>
    <row r="424" spans="2:10">
      <c r="B424" s="1" t="s">
        <v>13970</v>
      </c>
      <c r="C424" s="1">
        <v>2</v>
      </c>
      <c r="D424" s="1" t="s">
        <v>13753</v>
      </c>
      <c r="E424" s="17">
        <v>0.33212962962963</v>
      </c>
      <c r="F424" s="1" t="s">
        <v>35</v>
      </c>
      <c r="G424" s="1" t="s">
        <v>3095</v>
      </c>
      <c r="H424" s="17">
        <v>0.43709490740740697</v>
      </c>
      <c r="I424" s="17">
        <v>0.10496527777777698</v>
      </c>
      <c r="J424" s="1" t="s">
        <v>13758</v>
      </c>
    </row>
    <row r="425" spans="2:10">
      <c r="B425" s="1" t="s">
        <v>14434</v>
      </c>
      <c r="C425" s="1">
        <v>5</v>
      </c>
      <c r="D425" s="1" t="s">
        <v>13753</v>
      </c>
      <c r="E425" s="17">
        <v>0.43591435185185201</v>
      </c>
      <c r="F425" s="1" t="s">
        <v>45</v>
      </c>
      <c r="G425" s="1" t="s">
        <v>3095</v>
      </c>
      <c r="H425" s="17">
        <v>0.43733796296296301</v>
      </c>
      <c r="I425" s="17">
        <v>1.4236111111110006E-3</v>
      </c>
      <c r="J425" s="1" t="s">
        <v>13758</v>
      </c>
    </row>
    <row r="426" spans="2:10">
      <c r="B426" s="1" t="s">
        <v>14372</v>
      </c>
      <c r="C426" s="1">
        <v>2</v>
      </c>
      <c r="D426" s="1" t="s">
        <v>13760</v>
      </c>
      <c r="E426" s="17">
        <v>0.42761574074074099</v>
      </c>
      <c r="F426" s="1" t="s">
        <v>45</v>
      </c>
      <c r="G426" s="1" t="s">
        <v>3095</v>
      </c>
      <c r="H426" s="17">
        <v>0.43758101851851799</v>
      </c>
      <c r="I426" s="17">
        <v>9.9652777777770041E-3</v>
      </c>
      <c r="J426" s="1" t="s">
        <v>13761</v>
      </c>
    </row>
    <row r="427" spans="2:10">
      <c r="B427" s="1" t="s">
        <v>14435</v>
      </c>
      <c r="C427" s="1">
        <v>1</v>
      </c>
      <c r="D427" s="1" t="s">
        <v>3076</v>
      </c>
      <c r="E427" s="17">
        <v>0.43611111111111101</v>
      </c>
      <c r="F427" s="1" t="s">
        <v>45</v>
      </c>
      <c r="G427" s="1" t="s">
        <v>13746</v>
      </c>
      <c r="H427" s="17">
        <v>0.43759259259259298</v>
      </c>
      <c r="I427" s="17">
        <v>1.4814814814819721E-3</v>
      </c>
      <c r="J427" s="1" t="s">
        <v>13766</v>
      </c>
    </row>
    <row r="428" spans="2:10">
      <c r="B428" s="1" t="s">
        <v>14437</v>
      </c>
      <c r="C428" s="1">
        <v>2</v>
      </c>
      <c r="D428" s="1" t="s">
        <v>13753</v>
      </c>
      <c r="E428" s="17">
        <v>0.436423611111111</v>
      </c>
      <c r="F428" s="1" t="s">
        <v>45</v>
      </c>
      <c r="G428" s="1" t="s">
        <v>3077</v>
      </c>
      <c r="H428" s="17">
        <v>0.438078703703704</v>
      </c>
      <c r="I428" s="17">
        <v>1.6550925925929993E-3</v>
      </c>
      <c r="J428" s="1" t="s">
        <v>13756</v>
      </c>
    </row>
    <row r="429" spans="2:10">
      <c r="B429" s="1" t="s">
        <v>14422</v>
      </c>
      <c r="C429" s="1">
        <v>2</v>
      </c>
      <c r="D429" s="1" t="s">
        <v>13753</v>
      </c>
      <c r="E429" s="17">
        <v>0.43454861111111098</v>
      </c>
      <c r="F429" s="1" t="s">
        <v>45</v>
      </c>
      <c r="G429" s="1" t="s">
        <v>13746</v>
      </c>
      <c r="H429" s="17">
        <v>0.43824074074074099</v>
      </c>
      <c r="I429" s="17">
        <v>3.6921296296300032E-3</v>
      </c>
      <c r="J429" s="1" t="s">
        <v>13759</v>
      </c>
    </row>
    <row r="430" spans="2:10">
      <c r="B430" s="1" t="s">
        <v>14423</v>
      </c>
      <c r="C430" s="1">
        <v>1</v>
      </c>
      <c r="D430" s="1" t="s">
        <v>13753</v>
      </c>
      <c r="E430" s="17">
        <v>0.434652777777778</v>
      </c>
      <c r="F430" s="1" t="s">
        <v>45</v>
      </c>
      <c r="G430" s="1" t="s">
        <v>13746</v>
      </c>
      <c r="H430" s="17">
        <v>0.438344907407407</v>
      </c>
      <c r="I430" s="17">
        <v>3.692129629629004E-3</v>
      </c>
      <c r="J430" s="1" t="s">
        <v>13759</v>
      </c>
    </row>
    <row r="431" spans="2:10">
      <c r="B431" s="1" t="s">
        <v>14383</v>
      </c>
      <c r="C431" s="1">
        <v>5</v>
      </c>
      <c r="D431" s="1" t="s">
        <v>13753</v>
      </c>
      <c r="E431" s="17">
        <v>0.43017361111111102</v>
      </c>
      <c r="F431" s="1" t="s">
        <v>45</v>
      </c>
      <c r="G431" s="1" t="s">
        <v>3078</v>
      </c>
      <c r="H431" s="17">
        <v>0.43841435185185201</v>
      </c>
      <c r="I431" s="17">
        <v>8.2407407407409927E-3</v>
      </c>
      <c r="J431" s="1" t="s">
        <v>13755</v>
      </c>
    </row>
    <row r="432" spans="2:10">
      <c r="B432" s="1" t="s">
        <v>14442</v>
      </c>
      <c r="C432" s="1">
        <v>1</v>
      </c>
      <c r="D432" s="1" t="s">
        <v>13687</v>
      </c>
      <c r="E432" s="17">
        <v>0.43809027777777798</v>
      </c>
      <c r="F432" s="1" t="s">
        <v>46</v>
      </c>
      <c r="G432" s="1" t="s">
        <v>13746</v>
      </c>
      <c r="H432" s="17">
        <v>0.43929398148148102</v>
      </c>
      <c r="I432" s="17">
        <v>1.2037037037030407E-3</v>
      </c>
      <c r="J432" s="1" t="s">
        <v>13771</v>
      </c>
    </row>
    <row r="433" spans="2:10">
      <c r="B433" s="1" t="s">
        <v>14447</v>
      </c>
      <c r="C433" s="1">
        <v>1</v>
      </c>
      <c r="D433" s="1" t="s">
        <v>13753</v>
      </c>
      <c r="E433" s="17">
        <v>0.43920138888888899</v>
      </c>
      <c r="F433" s="1" t="s">
        <v>46</v>
      </c>
      <c r="G433" s="1" t="s">
        <v>13746</v>
      </c>
      <c r="H433" s="17">
        <v>0.43932870370370403</v>
      </c>
      <c r="I433" s="17">
        <v>1.2731481481503826E-4</v>
      </c>
      <c r="J433" s="1" t="s">
        <v>13759</v>
      </c>
    </row>
    <row r="434" spans="2:10">
      <c r="B434" s="1" t="s">
        <v>14426</v>
      </c>
      <c r="C434" s="1">
        <v>2</v>
      </c>
      <c r="D434" s="1" t="s">
        <v>3076</v>
      </c>
      <c r="E434" s="17">
        <v>0.43519675925925899</v>
      </c>
      <c r="F434" s="1" t="s">
        <v>45</v>
      </c>
      <c r="G434" s="1" t="s">
        <v>13746</v>
      </c>
      <c r="H434" s="17">
        <v>0.43936342592592598</v>
      </c>
      <c r="I434" s="17">
        <v>4.1666666666669849E-3</v>
      </c>
      <c r="J434" s="1" t="s">
        <v>13766</v>
      </c>
    </row>
    <row r="435" spans="2:10">
      <c r="B435" s="1" t="s">
        <v>14374</v>
      </c>
      <c r="C435" s="1">
        <v>5</v>
      </c>
      <c r="D435" s="1" t="s">
        <v>13753</v>
      </c>
      <c r="E435" s="17">
        <v>0.42778935185185202</v>
      </c>
      <c r="F435" s="1" t="s">
        <v>45</v>
      </c>
      <c r="G435" s="1" t="s">
        <v>3078</v>
      </c>
      <c r="H435" s="17">
        <v>0.43945601851851901</v>
      </c>
      <c r="I435" s="17">
        <v>1.1666666666666992E-2</v>
      </c>
      <c r="J435" s="1" t="s">
        <v>13755</v>
      </c>
    </row>
    <row r="436" spans="2:10">
      <c r="B436" s="1" t="s">
        <v>14446</v>
      </c>
      <c r="C436" s="1">
        <v>1</v>
      </c>
      <c r="D436" s="1" t="s">
        <v>13753</v>
      </c>
      <c r="E436" s="17">
        <v>0.43898148148148097</v>
      </c>
      <c r="F436" s="1" t="s">
        <v>46</v>
      </c>
      <c r="G436" s="1" t="s">
        <v>3078</v>
      </c>
      <c r="H436" s="17">
        <v>0.43974537037036998</v>
      </c>
      <c r="I436" s="17">
        <v>7.638888888890083E-4</v>
      </c>
      <c r="J436" s="1" t="s">
        <v>13755</v>
      </c>
    </row>
    <row r="437" spans="2:10">
      <c r="B437" s="1" t="s">
        <v>14439</v>
      </c>
      <c r="C437" s="1">
        <v>1</v>
      </c>
      <c r="D437" s="1" t="s">
        <v>13687</v>
      </c>
      <c r="E437" s="17">
        <v>0.43712962962962998</v>
      </c>
      <c r="F437" s="1" t="s">
        <v>45</v>
      </c>
      <c r="G437" s="1" t="s">
        <v>3077</v>
      </c>
      <c r="H437" s="17">
        <v>0.44020833333333298</v>
      </c>
      <c r="I437" s="17">
        <v>3.0787037037030007E-3</v>
      </c>
      <c r="J437" s="1" t="s">
        <v>13770</v>
      </c>
    </row>
    <row r="438" spans="2:10">
      <c r="B438" s="1" t="s">
        <v>14448</v>
      </c>
      <c r="C438" s="1">
        <v>5</v>
      </c>
      <c r="D438" s="1" t="s">
        <v>13753</v>
      </c>
      <c r="E438" s="17">
        <v>0.439733796296296</v>
      </c>
      <c r="F438" s="1" t="s">
        <v>46</v>
      </c>
      <c r="G438" s="1" t="s">
        <v>3078</v>
      </c>
      <c r="H438" s="17">
        <v>0.44021990740740702</v>
      </c>
      <c r="I438" s="17">
        <v>4.8611111111102057E-4</v>
      </c>
      <c r="J438" s="1" t="s">
        <v>13755</v>
      </c>
    </row>
    <row r="439" spans="2:10">
      <c r="B439" s="1" t="s">
        <v>14136</v>
      </c>
      <c r="C439" s="1">
        <v>4</v>
      </c>
      <c r="D439" s="1" t="s">
        <v>13753</v>
      </c>
      <c r="E439" s="17">
        <v>0.37641203703703702</v>
      </c>
      <c r="F439" s="1" t="s">
        <v>40</v>
      </c>
      <c r="G439" s="1" t="s">
        <v>13762</v>
      </c>
      <c r="H439" s="17">
        <v>0.44039351851851899</v>
      </c>
      <c r="I439" s="17">
        <v>6.3981481481481972E-2</v>
      </c>
      <c r="J439" s="1" t="s">
        <v>13772</v>
      </c>
    </row>
    <row r="440" spans="2:10">
      <c r="B440" s="1" t="s">
        <v>14445</v>
      </c>
      <c r="C440" s="1">
        <v>1</v>
      </c>
      <c r="D440" s="1" t="s">
        <v>13753</v>
      </c>
      <c r="E440" s="17">
        <v>0.43880787037037</v>
      </c>
      <c r="F440" s="1" t="s">
        <v>46</v>
      </c>
      <c r="G440" s="1" t="s">
        <v>3095</v>
      </c>
      <c r="H440" s="17">
        <v>0.44041666666666701</v>
      </c>
      <c r="I440" s="17">
        <v>1.6087962962970104E-3</v>
      </c>
      <c r="J440" s="1" t="s">
        <v>13758</v>
      </c>
    </row>
    <row r="441" spans="2:10">
      <c r="B441" s="1" t="s">
        <v>14449</v>
      </c>
      <c r="C441" s="1">
        <v>1</v>
      </c>
      <c r="D441" s="1" t="s">
        <v>13753</v>
      </c>
      <c r="E441" s="17">
        <v>0.43979166666666702</v>
      </c>
      <c r="F441" s="1" t="s">
        <v>46</v>
      </c>
      <c r="G441" s="1" t="s">
        <v>13746</v>
      </c>
      <c r="H441" s="17">
        <v>0.44053240740740701</v>
      </c>
      <c r="I441" s="17">
        <v>7.4074074073998686E-4</v>
      </c>
      <c r="J441" s="1" t="s">
        <v>13759</v>
      </c>
    </row>
    <row r="442" spans="2:10">
      <c r="B442" s="1" t="s">
        <v>14450</v>
      </c>
      <c r="C442" s="1">
        <v>1</v>
      </c>
      <c r="D442" s="1" t="s">
        <v>13753</v>
      </c>
      <c r="E442" s="17">
        <v>0.43987268518518502</v>
      </c>
      <c r="F442" s="1" t="s">
        <v>46</v>
      </c>
      <c r="G442" s="1" t="s">
        <v>13762</v>
      </c>
      <c r="H442" s="17">
        <v>0.440543981481481</v>
      </c>
      <c r="I442" s="17">
        <v>6.7129629629597565E-4</v>
      </c>
      <c r="J442" s="1" t="s">
        <v>13772</v>
      </c>
    </row>
    <row r="443" spans="2:10">
      <c r="B443" s="1" t="s">
        <v>14371</v>
      </c>
      <c r="C443" s="1">
        <v>2</v>
      </c>
      <c r="D443" s="1" t="s">
        <v>3076</v>
      </c>
      <c r="E443" s="17">
        <v>0.42729166666666701</v>
      </c>
      <c r="F443" s="1" t="s">
        <v>45</v>
      </c>
      <c r="G443" s="1" t="s">
        <v>13746</v>
      </c>
      <c r="H443" s="17">
        <v>0.44135416666666699</v>
      </c>
      <c r="I443" s="17">
        <v>1.4062499999999978E-2</v>
      </c>
      <c r="J443" s="1" t="s">
        <v>13766</v>
      </c>
    </row>
    <row r="444" spans="2:10">
      <c r="B444" s="1" t="s">
        <v>14460</v>
      </c>
      <c r="C444" s="1">
        <v>1</v>
      </c>
      <c r="D444" s="1" t="s">
        <v>13753</v>
      </c>
      <c r="E444" s="17">
        <v>0.44131944444444399</v>
      </c>
      <c r="F444" s="1" t="s">
        <v>46</v>
      </c>
      <c r="G444" s="1" t="s">
        <v>13746</v>
      </c>
      <c r="H444" s="17">
        <v>0.441736111111111</v>
      </c>
      <c r="I444" s="17">
        <v>4.1666666666700936E-4</v>
      </c>
      <c r="J444" s="1" t="s">
        <v>13759</v>
      </c>
    </row>
    <row r="445" spans="2:10">
      <c r="B445" s="1" t="s">
        <v>14441</v>
      </c>
      <c r="C445" s="1">
        <v>5</v>
      </c>
      <c r="D445" s="1" t="s">
        <v>13753</v>
      </c>
      <c r="E445" s="17">
        <v>0.43778935185185203</v>
      </c>
      <c r="F445" s="1" t="s">
        <v>46</v>
      </c>
      <c r="G445" s="1" t="s">
        <v>3078</v>
      </c>
      <c r="H445" s="17">
        <v>0.44175925925925902</v>
      </c>
      <c r="I445" s="17">
        <v>3.9699074074069918E-3</v>
      </c>
      <c r="J445" s="1" t="s">
        <v>13755</v>
      </c>
    </row>
    <row r="446" spans="2:10">
      <c r="B446" s="1" t="s">
        <v>14457</v>
      </c>
      <c r="C446" s="1">
        <v>1</v>
      </c>
      <c r="D446" s="1" t="s">
        <v>13753</v>
      </c>
      <c r="E446" s="17">
        <v>0.44093749999999998</v>
      </c>
      <c r="F446" s="1" t="s">
        <v>46</v>
      </c>
      <c r="G446" s="1" t="s">
        <v>3078</v>
      </c>
      <c r="H446" s="17">
        <v>0.44203703703703701</v>
      </c>
      <c r="I446" s="17">
        <v>1.0995370370370239E-3</v>
      </c>
      <c r="J446" s="1" t="s">
        <v>13755</v>
      </c>
    </row>
    <row r="447" spans="2:10">
      <c r="B447" s="1" t="s">
        <v>14459</v>
      </c>
      <c r="C447" s="1">
        <v>2</v>
      </c>
      <c r="D447" s="1" t="s">
        <v>13753</v>
      </c>
      <c r="E447" s="17">
        <v>0.44118055555555602</v>
      </c>
      <c r="F447" s="1" t="s">
        <v>46</v>
      </c>
      <c r="G447" s="1" t="s">
        <v>3078</v>
      </c>
      <c r="H447" s="17">
        <v>0.44210648148148102</v>
      </c>
      <c r="I447" s="17">
        <v>9.2592592592499745E-4</v>
      </c>
      <c r="J447" s="1" t="s">
        <v>13755</v>
      </c>
    </row>
    <row r="448" spans="2:10">
      <c r="B448" s="1" t="s">
        <v>14453</v>
      </c>
      <c r="C448" s="1">
        <v>1</v>
      </c>
      <c r="D448" s="1" t="s">
        <v>3076</v>
      </c>
      <c r="E448" s="17">
        <v>0.44052083333333297</v>
      </c>
      <c r="F448" s="1" t="s">
        <v>46</v>
      </c>
      <c r="G448" s="1" t="s">
        <v>13746</v>
      </c>
      <c r="H448" s="17">
        <v>0.44212962962962998</v>
      </c>
      <c r="I448" s="17">
        <v>1.6087962962970104E-3</v>
      </c>
      <c r="J448" s="1" t="s">
        <v>13766</v>
      </c>
    </row>
    <row r="449" spans="2:10">
      <c r="B449" s="1" t="s">
        <v>14463</v>
      </c>
      <c r="C449" s="1">
        <v>1</v>
      </c>
      <c r="D449" s="1" t="s">
        <v>13760</v>
      </c>
      <c r="E449" s="17">
        <v>0.44149305555555601</v>
      </c>
      <c r="F449" s="1" t="s">
        <v>46</v>
      </c>
      <c r="G449" s="1" t="s">
        <v>3077</v>
      </c>
      <c r="H449" s="17">
        <v>0.44233796296296302</v>
      </c>
      <c r="I449" s="17">
        <v>8.4490740740700288E-4</v>
      </c>
      <c r="J449" s="1" t="s">
        <v>13765</v>
      </c>
    </row>
    <row r="450" spans="2:10">
      <c r="B450" s="1" t="s">
        <v>14465</v>
      </c>
      <c r="C450" s="1">
        <v>1</v>
      </c>
      <c r="D450" s="1" t="s">
        <v>13753</v>
      </c>
      <c r="E450" s="17">
        <v>0.44195601851851901</v>
      </c>
      <c r="F450" s="1" t="s">
        <v>46</v>
      </c>
      <c r="G450" s="1" t="s">
        <v>3078</v>
      </c>
      <c r="H450" s="17">
        <v>0.44245370370370402</v>
      </c>
      <c r="I450" s="17">
        <v>4.9768518518500393E-4</v>
      </c>
      <c r="J450" s="1" t="s">
        <v>13755</v>
      </c>
    </row>
    <row r="451" spans="2:10">
      <c r="B451" s="1" t="s">
        <v>14471</v>
      </c>
      <c r="C451" s="1">
        <v>1</v>
      </c>
      <c r="D451" s="1" t="s">
        <v>13753</v>
      </c>
      <c r="E451" s="17">
        <v>0.44245370370370402</v>
      </c>
      <c r="F451" s="1" t="s">
        <v>46</v>
      </c>
      <c r="G451" s="1" t="s">
        <v>13746</v>
      </c>
      <c r="H451" s="17">
        <v>0.44262731481481499</v>
      </c>
      <c r="I451" s="17">
        <v>1.7361111111097172E-4</v>
      </c>
      <c r="J451" s="1" t="s">
        <v>13759</v>
      </c>
    </row>
    <row r="452" spans="2:10">
      <c r="B452" s="1" t="s">
        <v>14458</v>
      </c>
      <c r="C452" s="1">
        <v>5</v>
      </c>
      <c r="D452" s="1" t="s">
        <v>13753</v>
      </c>
      <c r="E452" s="17">
        <v>0.44105324074074098</v>
      </c>
      <c r="F452" s="1" t="s">
        <v>46</v>
      </c>
      <c r="G452" s="1" t="s">
        <v>3078</v>
      </c>
      <c r="H452" s="17">
        <v>0.44309027777777799</v>
      </c>
      <c r="I452" s="17">
        <v>2.0370370370370039E-3</v>
      </c>
      <c r="J452" s="1" t="s">
        <v>13755</v>
      </c>
    </row>
    <row r="453" spans="2:10">
      <c r="B453" s="1" t="s">
        <v>14469</v>
      </c>
      <c r="C453" s="1">
        <v>1</v>
      </c>
      <c r="D453" s="1" t="s">
        <v>13753</v>
      </c>
      <c r="E453" s="17">
        <v>0.44231481481481499</v>
      </c>
      <c r="F453" s="1" t="s">
        <v>46</v>
      </c>
      <c r="G453" s="1" t="s">
        <v>3077</v>
      </c>
      <c r="H453" s="17">
        <v>0.44325231481481497</v>
      </c>
      <c r="I453" s="17">
        <v>9.3749999999998002E-4</v>
      </c>
      <c r="J453" s="1" t="s">
        <v>13756</v>
      </c>
    </row>
    <row r="454" spans="2:10">
      <c r="B454" s="1" t="s">
        <v>14440</v>
      </c>
      <c r="C454" s="1">
        <v>5</v>
      </c>
      <c r="D454" s="1" t="s">
        <v>13753</v>
      </c>
      <c r="E454" s="17">
        <v>0.43758101851851799</v>
      </c>
      <c r="F454" s="1" t="s">
        <v>46</v>
      </c>
      <c r="G454" s="1" t="s">
        <v>3078</v>
      </c>
      <c r="H454" s="17">
        <v>0.44355324074074098</v>
      </c>
      <c r="I454" s="17">
        <v>5.9722222222229893E-3</v>
      </c>
      <c r="J454" s="1" t="s">
        <v>13755</v>
      </c>
    </row>
    <row r="455" spans="2:10">
      <c r="B455" s="1" t="s">
        <v>14476</v>
      </c>
      <c r="C455" s="1">
        <v>1</v>
      </c>
      <c r="D455" s="1" t="s">
        <v>13753</v>
      </c>
      <c r="E455" s="17">
        <v>0.44346064814814801</v>
      </c>
      <c r="F455" s="1" t="s">
        <v>46</v>
      </c>
      <c r="G455" s="1" t="s">
        <v>13746</v>
      </c>
      <c r="H455" s="17">
        <v>0.44356481481481502</v>
      </c>
      <c r="I455" s="17">
        <v>1.0416666666701602E-4</v>
      </c>
      <c r="J455" s="1" t="s">
        <v>13759</v>
      </c>
    </row>
    <row r="456" spans="2:10">
      <c r="B456" s="1" t="s">
        <v>14477</v>
      </c>
      <c r="C456" s="1">
        <v>1</v>
      </c>
      <c r="D456" s="1" t="s">
        <v>13687</v>
      </c>
      <c r="E456" s="17">
        <v>0.44364583333333302</v>
      </c>
      <c r="F456" s="1" t="s">
        <v>46</v>
      </c>
      <c r="G456" s="1" t="s">
        <v>3095</v>
      </c>
      <c r="H456" s="17">
        <v>0.44409722222222198</v>
      </c>
      <c r="I456" s="17">
        <v>4.5138888888895945E-4</v>
      </c>
      <c r="J456" s="1" t="s">
        <v>13757</v>
      </c>
    </row>
    <row r="457" spans="2:10">
      <c r="B457" s="1" t="s">
        <v>14451</v>
      </c>
      <c r="C457" s="1">
        <v>2</v>
      </c>
      <c r="D457" s="1" t="s">
        <v>13753</v>
      </c>
      <c r="E457" s="17">
        <v>0.44001157407407399</v>
      </c>
      <c r="F457" s="1" t="s">
        <v>46</v>
      </c>
      <c r="G457" s="1" t="s">
        <v>13746</v>
      </c>
      <c r="H457" s="17">
        <v>0.44425925925925902</v>
      </c>
      <c r="I457" s="17">
        <v>4.247685185185035E-3</v>
      </c>
      <c r="J457" s="1" t="s">
        <v>13759</v>
      </c>
    </row>
    <row r="458" spans="2:10">
      <c r="B458" s="1" t="s">
        <v>14322</v>
      </c>
      <c r="C458" s="1">
        <v>2</v>
      </c>
      <c r="D458" s="1" t="s">
        <v>13687</v>
      </c>
      <c r="E458" s="17">
        <v>0.41905092592592602</v>
      </c>
      <c r="F458" s="1" t="s">
        <v>44</v>
      </c>
      <c r="G458" s="1" t="s">
        <v>3078</v>
      </c>
      <c r="H458" s="17">
        <v>0.44451388888888899</v>
      </c>
      <c r="I458" s="17">
        <v>2.5462962962962965E-2</v>
      </c>
      <c r="J458" s="1" t="s">
        <v>13773</v>
      </c>
    </row>
    <row r="459" spans="2:10">
      <c r="B459" s="1" t="s">
        <v>14478</v>
      </c>
      <c r="C459" s="1">
        <v>1</v>
      </c>
      <c r="D459" s="1" t="s">
        <v>13760</v>
      </c>
      <c r="E459" s="17">
        <v>0.44417824074074103</v>
      </c>
      <c r="F459" s="1" t="s">
        <v>46</v>
      </c>
      <c r="G459" s="1" t="s">
        <v>3095</v>
      </c>
      <c r="H459" s="17">
        <v>0.44491898148148101</v>
      </c>
      <c r="I459" s="17">
        <v>7.4074074073998686E-4</v>
      </c>
      <c r="J459" s="1" t="s">
        <v>13761</v>
      </c>
    </row>
    <row r="460" spans="2:10">
      <c r="B460" s="1" t="s">
        <v>14480</v>
      </c>
      <c r="C460" s="1">
        <v>1</v>
      </c>
      <c r="D460" s="1" t="s">
        <v>13753</v>
      </c>
      <c r="E460" s="17">
        <v>0.444502314814815</v>
      </c>
      <c r="F460" s="1" t="s">
        <v>46</v>
      </c>
      <c r="G460" s="1" t="s">
        <v>13746</v>
      </c>
      <c r="H460" s="17">
        <v>0.445196759259259</v>
      </c>
      <c r="I460" s="17">
        <v>6.9444444444399789E-4</v>
      </c>
      <c r="J460" s="1" t="s">
        <v>13759</v>
      </c>
    </row>
    <row r="461" spans="2:10">
      <c r="B461" s="1" t="s">
        <v>14481</v>
      </c>
      <c r="C461" s="1">
        <v>1</v>
      </c>
      <c r="D461" s="1" t="s">
        <v>13753</v>
      </c>
      <c r="E461" s="17">
        <v>0.44459490740740698</v>
      </c>
      <c r="F461" s="1" t="s">
        <v>46</v>
      </c>
      <c r="G461" s="1" t="s">
        <v>13746</v>
      </c>
      <c r="H461" s="17">
        <v>0.44521990740740702</v>
      </c>
      <c r="I461" s="17">
        <v>6.2500000000004219E-4</v>
      </c>
      <c r="J461" s="1" t="s">
        <v>13759</v>
      </c>
    </row>
    <row r="462" spans="2:10">
      <c r="B462" s="1" t="s">
        <v>14428</v>
      </c>
      <c r="C462" s="1">
        <v>1</v>
      </c>
      <c r="D462" s="1" t="s">
        <v>13687</v>
      </c>
      <c r="E462" s="17">
        <v>0.43542824074074099</v>
      </c>
      <c r="F462" s="1" t="s">
        <v>45</v>
      </c>
      <c r="G462" s="1" t="s">
        <v>3095</v>
      </c>
      <c r="H462" s="17">
        <v>0.44524305555555599</v>
      </c>
      <c r="I462" s="17">
        <v>9.8148148148149983E-3</v>
      </c>
      <c r="J462" s="1" t="s">
        <v>13757</v>
      </c>
    </row>
    <row r="463" spans="2:10">
      <c r="B463" s="1" t="s">
        <v>14479</v>
      </c>
      <c r="C463" s="1">
        <v>1</v>
      </c>
      <c r="D463" s="1" t="s">
        <v>13753</v>
      </c>
      <c r="E463" s="17">
        <v>0.44444444444444398</v>
      </c>
      <c r="F463" s="1" t="s">
        <v>46</v>
      </c>
      <c r="G463" s="1" t="s">
        <v>3078</v>
      </c>
      <c r="H463" s="17">
        <v>0.44524305555555599</v>
      </c>
      <c r="I463" s="17">
        <v>7.9861111111201311E-4</v>
      </c>
      <c r="J463" s="1" t="s">
        <v>13755</v>
      </c>
    </row>
    <row r="464" spans="2:10">
      <c r="B464" s="1" t="s">
        <v>14356</v>
      </c>
      <c r="C464" s="1">
        <v>2</v>
      </c>
      <c r="D464" s="1" t="s">
        <v>13760</v>
      </c>
      <c r="E464" s="17">
        <v>0.42493055555555598</v>
      </c>
      <c r="F464" s="1" t="s">
        <v>44</v>
      </c>
      <c r="G464" s="1" t="s">
        <v>13762</v>
      </c>
      <c r="H464" s="17">
        <v>0.445462962962963</v>
      </c>
      <c r="I464" s="17">
        <v>2.0532407407407027E-2</v>
      </c>
      <c r="J464" s="1" t="s">
        <v>13763</v>
      </c>
    </row>
    <row r="465" spans="2:10">
      <c r="B465" s="1" t="s">
        <v>14303</v>
      </c>
      <c r="C465" s="1">
        <v>2</v>
      </c>
      <c r="D465" s="1" t="s">
        <v>13753</v>
      </c>
      <c r="E465" s="17">
        <v>0.41552083333333301</v>
      </c>
      <c r="F465" s="1" t="s">
        <v>43</v>
      </c>
      <c r="G465" s="1" t="s">
        <v>3078</v>
      </c>
      <c r="H465" s="17">
        <v>0.44601851851851898</v>
      </c>
      <c r="I465" s="17">
        <v>3.0497685185185974E-2</v>
      </c>
      <c r="J465" s="1" t="s">
        <v>13755</v>
      </c>
    </row>
    <row r="466" spans="2:10">
      <c r="B466" s="1" t="s">
        <v>14484</v>
      </c>
      <c r="C466" s="1">
        <v>1</v>
      </c>
      <c r="D466" s="1" t="s">
        <v>3076</v>
      </c>
      <c r="E466" s="17">
        <v>0.44506944444444402</v>
      </c>
      <c r="F466" s="1" t="s">
        <v>46</v>
      </c>
      <c r="G466" s="1" t="s">
        <v>13746</v>
      </c>
      <c r="H466" s="17">
        <v>0.44611111111111101</v>
      </c>
      <c r="I466" s="17">
        <v>1.041666666666996E-3</v>
      </c>
      <c r="J466" s="1" t="s">
        <v>13766</v>
      </c>
    </row>
    <row r="467" spans="2:10">
      <c r="B467" s="1" t="s">
        <v>14443</v>
      </c>
      <c r="C467" s="1">
        <v>2</v>
      </c>
      <c r="D467" s="1" t="s">
        <v>13753</v>
      </c>
      <c r="E467" s="17">
        <v>0.43873842592592599</v>
      </c>
      <c r="F467" s="1" t="s">
        <v>46</v>
      </c>
      <c r="G467" s="1" t="s">
        <v>3078</v>
      </c>
      <c r="H467" s="17">
        <v>0.446354166666667</v>
      </c>
      <c r="I467" s="17">
        <v>7.615740740741006E-3</v>
      </c>
      <c r="J467" s="1" t="s">
        <v>13755</v>
      </c>
    </row>
    <row r="468" spans="2:10">
      <c r="B468" s="1" t="s">
        <v>14485</v>
      </c>
      <c r="C468" s="1">
        <v>1</v>
      </c>
      <c r="D468" s="1" t="s">
        <v>3076</v>
      </c>
      <c r="E468" s="17">
        <v>0.44517361111111098</v>
      </c>
      <c r="F468" s="1" t="s">
        <v>46</v>
      </c>
      <c r="G468" s="1" t="s">
        <v>13746</v>
      </c>
      <c r="H468" s="17">
        <v>0.44641203703703702</v>
      </c>
      <c r="I468" s="17">
        <v>1.2384259259260455E-3</v>
      </c>
      <c r="J468" s="1" t="s">
        <v>13766</v>
      </c>
    </row>
    <row r="469" spans="2:10">
      <c r="B469" s="1" t="s">
        <v>14482</v>
      </c>
      <c r="C469" s="1">
        <v>5</v>
      </c>
      <c r="D469" s="1" t="s">
        <v>13753</v>
      </c>
      <c r="E469" s="17">
        <v>0.44479166666666697</v>
      </c>
      <c r="F469" s="1" t="s">
        <v>46</v>
      </c>
      <c r="G469" s="1" t="s">
        <v>3078</v>
      </c>
      <c r="H469" s="17">
        <v>0.44655092592592599</v>
      </c>
      <c r="I469" s="17">
        <v>1.7592592592590162E-3</v>
      </c>
      <c r="J469" s="1" t="s">
        <v>13755</v>
      </c>
    </row>
    <row r="470" spans="2:10">
      <c r="B470" s="1" t="s">
        <v>14488</v>
      </c>
      <c r="C470" s="1">
        <v>1</v>
      </c>
      <c r="D470" s="1" t="s">
        <v>13753</v>
      </c>
      <c r="E470" s="17">
        <v>0.44585648148148099</v>
      </c>
      <c r="F470" s="1" t="s">
        <v>46</v>
      </c>
      <c r="G470" s="1" t="s">
        <v>13746</v>
      </c>
      <c r="H470" s="17">
        <v>0.44709490740740698</v>
      </c>
      <c r="I470" s="17">
        <v>1.23842592592599E-3</v>
      </c>
      <c r="J470" s="1" t="s">
        <v>13759</v>
      </c>
    </row>
    <row r="471" spans="2:10">
      <c r="B471" s="1" t="s">
        <v>14493</v>
      </c>
      <c r="C471" s="1">
        <v>5</v>
      </c>
      <c r="D471" s="1" t="s">
        <v>13753</v>
      </c>
      <c r="E471" s="17">
        <v>0.44659722222222198</v>
      </c>
      <c r="F471" s="1" t="s">
        <v>46</v>
      </c>
      <c r="G471" s="1" t="s">
        <v>3078</v>
      </c>
      <c r="H471" s="17">
        <v>0.44721064814814798</v>
      </c>
      <c r="I471" s="17">
        <v>6.1342592592600331E-4</v>
      </c>
      <c r="J471" s="1" t="s">
        <v>13755</v>
      </c>
    </row>
    <row r="472" spans="2:10">
      <c r="B472" s="1" t="s">
        <v>13984</v>
      </c>
      <c r="C472" s="1">
        <v>4</v>
      </c>
      <c r="D472" s="1" t="s">
        <v>13753</v>
      </c>
      <c r="E472" s="17">
        <v>0.337592592592593</v>
      </c>
      <c r="F472" s="1" t="s">
        <v>36</v>
      </c>
      <c r="G472" s="1" t="s">
        <v>3078</v>
      </c>
      <c r="H472" s="17">
        <v>0.44738425925925901</v>
      </c>
      <c r="I472" s="17">
        <v>0.10979166666666601</v>
      </c>
      <c r="J472" s="1" t="s">
        <v>13755</v>
      </c>
    </row>
    <row r="473" spans="2:10">
      <c r="B473" s="1" t="s">
        <v>14495</v>
      </c>
      <c r="C473" s="1">
        <v>1</v>
      </c>
      <c r="D473" s="1" t="s">
        <v>13753</v>
      </c>
      <c r="E473" s="17">
        <v>0.446851851851852</v>
      </c>
      <c r="F473" s="1" t="s">
        <v>46</v>
      </c>
      <c r="G473" s="1" t="s">
        <v>13746</v>
      </c>
      <c r="H473" s="17">
        <v>0.44744212962962998</v>
      </c>
      <c r="I473" s="17">
        <v>5.9027777777798107E-4</v>
      </c>
      <c r="J473" s="1" t="s">
        <v>13759</v>
      </c>
    </row>
    <row r="474" spans="2:10">
      <c r="B474" s="1" t="s">
        <v>14496</v>
      </c>
      <c r="C474" s="1">
        <v>1</v>
      </c>
      <c r="D474" s="1" t="s">
        <v>13753</v>
      </c>
      <c r="E474" s="17">
        <v>0.44687500000000002</v>
      </c>
      <c r="F474" s="1" t="s">
        <v>46</v>
      </c>
      <c r="G474" s="1" t="s">
        <v>13746</v>
      </c>
      <c r="H474" s="17">
        <v>0.44756944444444402</v>
      </c>
      <c r="I474" s="17">
        <v>6.9444444444399789E-4</v>
      </c>
      <c r="J474" s="1" t="s">
        <v>13759</v>
      </c>
    </row>
    <row r="475" spans="2:10">
      <c r="B475" s="1" t="s">
        <v>14491</v>
      </c>
      <c r="C475" s="1">
        <v>1</v>
      </c>
      <c r="D475" s="1" t="s">
        <v>13687</v>
      </c>
      <c r="E475" s="17">
        <v>0.44631944444444399</v>
      </c>
      <c r="F475" s="1" t="s">
        <v>46</v>
      </c>
      <c r="G475" s="1" t="s">
        <v>13746</v>
      </c>
      <c r="H475" s="17">
        <v>0.44763888888888897</v>
      </c>
      <c r="I475" s="17">
        <v>1.3194444444449838E-3</v>
      </c>
      <c r="J475" s="1" t="s">
        <v>13771</v>
      </c>
    </row>
    <row r="476" spans="2:10">
      <c r="B476" s="1" t="s">
        <v>14492</v>
      </c>
      <c r="C476" s="1">
        <v>1</v>
      </c>
      <c r="D476" s="1" t="s">
        <v>13687</v>
      </c>
      <c r="E476" s="17">
        <v>0.44640046296296299</v>
      </c>
      <c r="F476" s="1" t="s">
        <v>46</v>
      </c>
      <c r="G476" s="1" t="s">
        <v>13746</v>
      </c>
      <c r="H476" s="17">
        <v>0.44767361111111098</v>
      </c>
      <c r="I476" s="17">
        <v>1.2731481481479956E-3</v>
      </c>
      <c r="J476" s="1" t="s">
        <v>13771</v>
      </c>
    </row>
    <row r="477" spans="2:10">
      <c r="B477" s="1" t="s">
        <v>14494</v>
      </c>
      <c r="C477" s="1">
        <v>1</v>
      </c>
      <c r="D477" s="1" t="s">
        <v>13753</v>
      </c>
      <c r="E477" s="17">
        <v>0.44665509259259301</v>
      </c>
      <c r="F477" s="1" t="s">
        <v>46</v>
      </c>
      <c r="G477" s="1" t="s">
        <v>13746</v>
      </c>
      <c r="H477" s="17">
        <v>0.44856481481481503</v>
      </c>
      <c r="I477" s="17">
        <v>1.9097222222220211E-3</v>
      </c>
      <c r="J477" s="1" t="s">
        <v>13759</v>
      </c>
    </row>
    <row r="478" spans="2:10">
      <c r="B478" s="1" t="s">
        <v>14499</v>
      </c>
      <c r="C478" s="1">
        <v>1</v>
      </c>
      <c r="D478" s="1" t="s">
        <v>13760</v>
      </c>
      <c r="E478" s="17">
        <v>0.44798611111111097</v>
      </c>
      <c r="F478" s="1" t="s">
        <v>47</v>
      </c>
      <c r="G478" s="1" t="s">
        <v>3095</v>
      </c>
      <c r="H478" s="17">
        <v>0.44856481481481503</v>
      </c>
      <c r="I478" s="17">
        <v>5.7870370370405322E-4</v>
      </c>
      <c r="J478" s="1" t="s">
        <v>13761</v>
      </c>
    </row>
    <row r="479" spans="2:10">
      <c r="B479" s="1" t="s">
        <v>13901</v>
      </c>
      <c r="C479" s="1">
        <v>2</v>
      </c>
      <c r="D479" s="1" t="s">
        <v>13753</v>
      </c>
      <c r="E479" s="17">
        <v>0.302916666666667</v>
      </c>
      <c r="F479" s="1" t="s">
        <v>33</v>
      </c>
      <c r="G479" s="1" t="s">
        <v>13746</v>
      </c>
      <c r="H479" s="17">
        <v>0.44879629629629603</v>
      </c>
      <c r="I479" s="17">
        <v>0.14587962962962903</v>
      </c>
      <c r="J479" s="1" t="s">
        <v>13759</v>
      </c>
    </row>
    <row r="480" spans="2:10">
      <c r="B480" s="1" t="s">
        <v>14502</v>
      </c>
      <c r="C480" s="1">
        <v>1</v>
      </c>
      <c r="D480" s="1" t="s">
        <v>13687</v>
      </c>
      <c r="E480" s="17">
        <v>0.44856481481481503</v>
      </c>
      <c r="F480" s="1" t="s">
        <v>47</v>
      </c>
      <c r="G480" s="1" t="s">
        <v>3095</v>
      </c>
      <c r="H480" s="17">
        <v>0.44905092592592599</v>
      </c>
      <c r="I480" s="17">
        <v>4.8611111111096506E-4</v>
      </c>
      <c r="J480" s="1" t="s">
        <v>13757</v>
      </c>
    </row>
    <row r="481" spans="2:10">
      <c r="B481" s="1" t="s">
        <v>14504</v>
      </c>
      <c r="C481" s="1">
        <v>1</v>
      </c>
      <c r="D481" s="1" t="s">
        <v>13760</v>
      </c>
      <c r="E481" s="17">
        <v>0.44865740740740701</v>
      </c>
      <c r="F481" s="1" t="s">
        <v>47</v>
      </c>
      <c r="G481" s="1" t="s">
        <v>3095</v>
      </c>
      <c r="H481" s="17">
        <v>0.44925925925925903</v>
      </c>
      <c r="I481" s="17">
        <v>6.0185185185201995E-4</v>
      </c>
      <c r="J481" s="1" t="s">
        <v>13761</v>
      </c>
    </row>
    <row r="482" spans="2:10">
      <c r="B482" s="1" t="s">
        <v>14498</v>
      </c>
      <c r="C482" s="1">
        <v>1</v>
      </c>
      <c r="D482" s="1" t="s">
        <v>13687</v>
      </c>
      <c r="E482" s="17">
        <v>0.4478125</v>
      </c>
      <c r="F482" s="1" t="s">
        <v>46</v>
      </c>
      <c r="G482" s="1" t="s">
        <v>13746</v>
      </c>
      <c r="H482" s="17">
        <v>0.44975694444444397</v>
      </c>
      <c r="I482" s="17">
        <v>1.9444444444439712E-3</v>
      </c>
      <c r="J482" s="1" t="s">
        <v>13771</v>
      </c>
    </row>
    <row r="483" spans="2:10">
      <c r="B483" s="1" t="s">
        <v>14506</v>
      </c>
      <c r="C483" s="1">
        <v>1</v>
      </c>
      <c r="D483" s="1" t="s">
        <v>13753</v>
      </c>
      <c r="E483" s="17">
        <v>0.44899305555555602</v>
      </c>
      <c r="F483" s="1" t="s">
        <v>47</v>
      </c>
      <c r="G483" s="1" t="s">
        <v>13746</v>
      </c>
      <c r="H483" s="17">
        <v>0.45033564814814803</v>
      </c>
      <c r="I483" s="17">
        <v>1.3425925925920068E-3</v>
      </c>
      <c r="J483" s="1" t="s">
        <v>13759</v>
      </c>
    </row>
    <row r="484" spans="2:10">
      <c r="B484" s="1" t="s">
        <v>14510</v>
      </c>
      <c r="C484" s="1">
        <v>1</v>
      </c>
      <c r="D484" s="1" t="s">
        <v>13753</v>
      </c>
      <c r="E484" s="17">
        <v>0.44998842592592603</v>
      </c>
      <c r="F484" s="1" t="s">
        <v>47</v>
      </c>
      <c r="G484" s="1" t="s">
        <v>13746</v>
      </c>
      <c r="H484" s="17">
        <v>0.45068287037037003</v>
      </c>
      <c r="I484" s="17">
        <v>6.9444444444399789E-4</v>
      </c>
      <c r="J484" s="1" t="s">
        <v>13759</v>
      </c>
    </row>
    <row r="485" spans="2:10">
      <c r="B485" s="1" t="s">
        <v>14486</v>
      </c>
      <c r="C485" s="1">
        <v>5</v>
      </c>
      <c r="D485" s="1" t="s">
        <v>13753</v>
      </c>
      <c r="E485" s="17">
        <v>0.44563657407407398</v>
      </c>
      <c r="F485" s="1" t="s">
        <v>46</v>
      </c>
      <c r="G485" s="1" t="s">
        <v>3078</v>
      </c>
      <c r="H485" s="17">
        <v>0.45069444444444401</v>
      </c>
      <c r="I485" s="17">
        <v>5.0578703703700323E-3</v>
      </c>
      <c r="J485" s="1" t="s">
        <v>13755</v>
      </c>
    </row>
    <row r="486" spans="2:10">
      <c r="B486" s="1" t="s">
        <v>14512</v>
      </c>
      <c r="C486" s="1">
        <v>2</v>
      </c>
      <c r="D486" s="1" t="s">
        <v>13753</v>
      </c>
      <c r="E486" s="17">
        <v>0.45019675925925901</v>
      </c>
      <c r="F486" s="1" t="s">
        <v>47</v>
      </c>
      <c r="G486" s="1" t="s">
        <v>3078</v>
      </c>
      <c r="H486" s="17">
        <v>0.450856481481481</v>
      </c>
      <c r="I486" s="17">
        <v>6.5972222222199228E-4</v>
      </c>
      <c r="J486" s="1" t="s">
        <v>13755</v>
      </c>
    </row>
    <row r="487" spans="2:10">
      <c r="B487" s="1" t="s">
        <v>14233</v>
      </c>
      <c r="C487" s="1">
        <v>1</v>
      </c>
      <c r="D487" s="1" t="s">
        <v>3076</v>
      </c>
      <c r="E487" s="17">
        <v>0.39996527777777802</v>
      </c>
      <c r="F487" s="1" t="s">
        <v>42</v>
      </c>
      <c r="G487" s="1" t="s">
        <v>3095</v>
      </c>
      <c r="H487" s="17">
        <v>0.45101851851851898</v>
      </c>
      <c r="I487" s="17">
        <v>5.1053240740740968E-2</v>
      </c>
      <c r="J487" s="1" t="s">
        <v>13675</v>
      </c>
    </row>
    <row r="488" spans="2:10">
      <c r="B488" s="1" t="s">
        <v>14500</v>
      </c>
      <c r="C488" s="1">
        <v>1</v>
      </c>
      <c r="D488" s="1" t="s">
        <v>13753</v>
      </c>
      <c r="E488" s="17">
        <v>0.44805555555555598</v>
      </c>
      <c r="F488" s="1" t="s">
        <v>47</v>
      </c>
      <c r="G488" s="1" t="s">
        <v>13746</v>
      </c>
      <c r="H488" s="17">
        <v>0.45109953703703698</v>
      </c>
      <c r="I488" s="17">
        <v>3.0439814814809951E-3</v>
      </c>
      <c r="J488" s="1" t="s">
        <v>13759</v>
      </c>
    </row>
    <row r="489" spans="2:10">
      <c r="B489" s="1" t="s">
        <v>14508</v>
      </c>
      <c r="C489" s="1">
        <v>1</v>
      </c>
      <c r="D489" s="1" t="s">
        <v>13760</v>
      </c>
      <c r="E489" s="17">
        <v>0.44978009259259299</v>
      </c>
      <c r="F489" s="1" t="s">
        <v>47</v>
      </c>
      <c r="G489" s="1" t="s">
        <v>13746</v>
      </c>
      <c r="H489" s="17">
        <v>0.45156249999999998</v>
      </c>
      <c r="I489" s="17">
        <v>1.7824074074069829E-3</v>
      </c>
      <c r="J489" s="1" t="s">
        <v>13764</v>
      </c>
    </row>
    <row r="490" spans="2:10">
      <c r="B490" s="1" t="s">
        <v>14514</v>
      </c>
      <c r="C490" s="1">
        <v>1</v>
      </c>
      <c r="D490" s="1" t="s">
        <v>13687</v>
      </c>
      <c r="E490" s="17">
        <v>0.45028935185185198</v>
      </c>
      <c r="F490" s="1" t="s">
        <v>47</v>
      </c>
      <c r="G490" s="1" t="s">
        <v>13746</v>
      </c>
      <c r="H490" s="17">
        <v>0.45159722222222198</v>
      </c>
      <c r="I490" s="17">
        <v>1.3078703703700012E-3</v>
      </c>
      <c r="J490" s="1" t="s">
        <v>13771</v>
      </c>
    </row>
    <row r="491" spans="2:10">
      <c r="B491" s="1" t="s">
        <v>14515</v>
      </c>
      <c r="C491" s="1">
        <v>1</v>
      </c>
      <c r="D491" s="1" t="s">
        <v>13753</v>
      </c>
      <c r="E491" s="17">
        <v>0.45033564814814803</v>
      </c>
      <c r="F491" s="1" t="s">
        <v>47</v>
      </c>
      <c r="G491" s="1" t="s">
        <v>3095</v>
      </c>
      <c r="H491" s="17">
        <v>0.451701388888889</v>
      </c>
      <c r="I491" s="17">
        <v>1.3657407407409727E-3</v>
      </c>
      <c r="J491" s="1" t="s">
        <v>13758</v>
      </c>
    </row>
    <row r="492" spans="2:10">
      <c r="B492" s="1" t="s">
        <v>14199</v>
      </c>
      <c r="C492" s="1">
        <v>5</v>
      </c>
      <c r="D492" s="1" t="s">
        <v>13753</v>
      </c>
      <c r="E492" s="17">
        <v>0.39346064814814802</v>
      </c>
      <c r="F492" s="1" t="s">
        <v>41</v>
      </c>
      <c r="G492" s="1" t="s">
        <v>3078</v>
      </c>
      <c r="H492" s="17">
        <v>0.45199074074074103</v>
      </c>
      <c r="I492" s="17">
        <v>5.8530092592593008E-2</v>
      </c>
      <c r="J492" s="1" t="s">
        <v>13755</v>
      </c>
    </row>
    <row r="493" spans="2:10">
      <c r="B493" s="1" t="s">
        <v>14521</v>
      </c>
      <c r="C493" s="1">
        <v>1</v>
      </c>
      <c r="D493" s="1" t="s">
        <v>13753</v>
      </c>
      <c r="E493" s="17">
        <v>0.45121527777777798</v>
      </c>
      <c r="F493" s="1" t="s">
        <v>47</v>
      </c>
      <c r="G493" s="1" t="s">
        <v>13746</v>
      </c>
      <c r="H493" s="17">
        <v>0.45206018518518498</v>
      </c>
      <c r="I493" s="17">
        <v>8.4490740740700288E-4</v>
      </c>
      <c r="J493" s="1" t="s">
        <v>13759</v>
      </c>
    </row>
    <row r="494" spans="2:10">
      <c r="B494" s="1" t="s">
        <v>14522</v>
      </c>
      <c r="C494" s="1">
        <v>1</v>
      </c>
      <c r="D494" s="1" t="s">
        <v>13753</v>
      </c>
      <c r="E494" s="17">
        <v>0.45137731481481502</v>
      </c>
      <c r="F494" s="1" t="s">
        <v>47</v>
      </c>
      <c r="G494" s="1" t="s">
        <v>3077</v>
      </c>
      <c r="H494" s="17">
        <v>0.45223379629629601</v>
      </c>
      <c r="I494" s="17">
        <v>8.5648148148098624E-4</v>
      </c>
      <c r="J494" s="1" t="s">
        <v>13756</v>
      </c>
    </row>
    <row r="495" spans="2:10">
      <c r="B495" s="1" t="s">
        <v>14501</v>
      </c>
      <c r="C495" s="1">
        <v>1</v>
      </c>
      <c r="D495" s="1" t="s">
        <v>13753</v>
      </c>
      <c r="E495" s="17">
        <v>0.44843749999999999</v>
      </c>
      <c r="F495" s="1" t="s">
        <v>47</v>
      </c>
      <c r="G495" s="1" t="s">
        <v>3095</v>
      </c>
      <c r="H495" s="17">
        <v>0.45229166666666698</v>
      </c>
      <c r="I495" s="17">
        <v>3.8541666666669916E-3</v>
      </c>
      <c r="J495" s="1" t="s">
        <v>13758</v>
      </c>
    </row>
    <row r="496" spans="2:10">
      <c r="B496" s="1" t="s">
        <v>14519</v>
      </c>
      <c r="C496" s="1">
        <v>1</v>
      </c>
      <c r="D496" s="1" t="s">
        <v>13753</v>
      </c>
      <c r="E496" s="17">
        <v>0.45093749999999999</v>
      </c>
      <c r="F496" s="1" t="s">
        <v>47</v>
      </c>
      <c r="G496" s="1" t="s">
        <v>3077</v>
      </c>
      <c r="H496" s="17">
        <v>0.45232638888888899</v>
      </c>
      <c r="I496" s="17">
        <v>1.388888888888995E-3</v>
      </c>
      <c r="J496" s="1" t="s">
        <v>13756</v>
      </c>
    </row>
    <row r="497" spans="2:10">
      <c r="B497" s="1" t="s">
        <v>14511</v>
      </c>
      <c r="C497" s="1">
        <v>1</v>
      </c>
      <c r="D497" s="1" t="s">
        <v>13753</v>
      </c>
      <c r="E497" s="17">
        <v>0.44998842592592603</v>
      </c>
      <c r="F497" s="1" t="s">
        <v>47</v>
      </c>
      <c r="G497" s="1" t="s">
        <v>3078</v>
      </c>
      <c r="H497" s="17">
        <v>0.45267361111111099</v>
      </c>
      <c r="I497" s="17">
        <v>2.6851851851849573E-3</v>
      </c>
      <c r="J497" s="1" t="s">
        <v>13755</v>
      </c>
    </row>
    <row r="498" spans="2:10">
      <c r="B498" s="1" t="s">
        <v>14526</v>
      </c>
      <c r="C498" s="1">
        <v>1</v>
      </c>
      <c r="D498" s="1" t="s">
        <v>13753</v>
      </c>
      <c r="E498" s="17">
        <v>0.45189814814814799</v>
      </c>
      <c r="F498" s="1" t="s">
        <v>47</v>
      </c>
      <c r="G498" s="1" t="s">
        <v>13746</v>
      </c>
      <c r="H498" s="17">
        <v>0.45270833333333299</v>
      </c>
      <c r="I498" s="17">
        <v>8.1018518518499727E-4</v>
      </c>
      <c r="J498" s="1" t="s">
        <v>13759</v>
      </c>
    </row>
    <row r="499" spans="2:10">
      <c r="B499" s="1" t="s">
        <v>14527</v>
      </c>
      <c r="C499" s="1">
        <v>1</v>
      </c>
      <c r="D499" s="1" t="s">
        <v>13753</v>
      </c>
      <c r="E499" s="17">
        <v>0.45200231481481501</v>
      </c>
      <c r="F499" s="1" t="s">
        <v>47</v>
      </c>
      <c r="G499" s="1" t="s">
        <v>3078</v>
      </c>
      <c r="H499" s="17">
        <v>0.45271990740740697</v>
      </c>
      <c r="I499" s="17">
        <v>7.1759259259196462E-4</v>
      </c>
      <c r="J499" s="1" t="s">
        <v>13755</v>
      </c>
    </row>
    <row r="500" spans="2:10">
      <c r="B500" s="1" t="s">
        <v>14523</v>
      </c>
      <c r="C500" s="1">
        <v>1</v>
      </c>
      <c r="D500" s="1" t="s">
        <v>13687</v>
      </c>
      <c r="E500" s="17">
        <v>0.45142361111111101</v>
      </c>
      <c r="F500" s="1" t="s">
        <v>47</v>
      </c>
      <c r="G500" s="1" t="s">
        <v>13746</v>
      </c>
      <c r="H500" s="17">
        <v>0.452858796296296</v>
      </c>
      <c r="I500" s="17">
        <v>1.4351851851849839E-3</v>
      </c>
      <c r="J500" s="1" t="s">
        <v>13771</v>
      </c>
    </row>
    <row r="501" spans="2:10">
      <c r="B501" s="1" t="s">
        <v>14530</v>
      </c>
      <c r="C501" s="1">
        <v>5</v>
      </c>
      <c r="D501" s="1" t="s">
        <v>13753</v>
      </c>
      <c r="E501" s="17">
        <v>0.45240740740740698</v>
      </c>
      <c r="F501" s="1" t="s">
        <v>47</v>
      </c>
      <c r="G501" s="1" t="s">
        <v>3078</v>
      </c>
      <c r="H501" s="17">
        <v>0.453125</v>
      </c>
      <c r="I501" s="17">
        <v>7.1759259259301933E-4</v>
      </c>
      <c r="J501" s="1" t="s">
        <v>13755</v>
      </c>
    </row>
    <row r="502" spans="2:10">
      <c r="B502" s="1" t="s">
        <v>14318</v>
      </c>
      <c r="C502" s="1">
        <v>2</v>
      </c>
      <c r="D502" s="1" t="s">
        <v>13760</v>
      </c>
      <c r="E502" s="17">
        <v>0.41840277777777801</v>
      </c>
      <c r="F502" s="1" t="s">
        <v>44</v>
      </c>
      <c r="G502" s="1" t="s">
        <v>3095</v>
      </c>
      <c r="H502" s="17">
        <v>0.453391203703704</v>
      </c>
      <c r="I502" s="17">
        <v>3.4988425925925992E-2</v>
      </c>
      <c r="J502" s="1" t="s">
        <v>13761</v>
      </c>
    </row>
    <row r="503" spans="2:10">
      <c r="B503" s="1" t="s">
        <v>14403</v>
      </c>
      <c r="C503" s="1">
        <v>1</v>
      </c>
      <c r="D503" s="1" t="s">
        <v>13760</v>
      </c>
      <c r="E503" s="17">
        <v>0.43246527777777799</v>
      </c>
      <c r="F503" s="1" t="s">
        <v>45</v>
      </c>
      <c r="G503" s="1" t="s">
        <v>13762</v>
      </c>
      <c r="H503" s="17">
        <v>0.45351851851851899</v>
      </c>
      <c r="I503" s="17">
        <v>2.1053240740740997E-2</v>
      </c>
      <c r="J503" s="1" t="s">
        <v>13763</v>
      </c>
    </row>
    <row r="504" spans="2:10">
      <c r="B504" s="1" t="s">
        <v>14529</v>
      </c>
      <c r="C504" s="1">
        <v>1</v>
      </c>
      <c r="D504" s="1" t="s">
        <v>13753</v>
      </c>
      <c r="E504" s="17">
        <v>0.452280092592593</v>
      </c>
      <c r="F504" s="1" t="s">
        <v>47</v>
      </c>
      <c r="G504" s="1" t="s">
        <v>3077</v>
      </c>
      <c r="H504" s="17">
        <v>0.45366898148148099</v>
      </c>
      <c r="I504" s="17">
        <v>1.3888888888879958E-3</v>
      </c>
      <c r="J504" s="1" t="s">
        <v>13756</v>
      </c>
    </row>
    <row r="505" spans="2:10">
      <c r="B505" s="1" t="s">
        <v>14532</v>
      </c>
      <c r="C505" s="1">
        <v>1</v>
      </c>
      <c r="D505" s="1" t="s">
        <v>13687</v>
      </c>
      <c r="E505" s="17">
        <v>0.452777777777778</v>
      </c>
      <c r="F505" s="1" t="s">
        <v>47</v>
      </c>
      <c r="G505" s="1" t="s">
        <v>3078</v>
      </c>
      <c r="H505" s="17">
        <v>0.453703703703704</v>
      </c>
      <c r="I505" s="17">
        <v>9.2592592592599665E-4</v>
      </c>
      <c r="J505" s="1" t="s">
        <v>13773</v>
      </c>
    </row>
    <row r="506" spans="2:10">
      <c r="B506" s="1" t="s">
        <v>14474</v>
      </c>
      <c r="C506" s="1">
        <v>5</v>
      </c>
      <c r="D506" s="1" t="s">
        <v>13753</v>
      </c>
      <c r="E506" s="17">
        <v>0.44283564814814802</v>
      </c>
      <c r="F506" s="1" t="s">
        <v>46</v>
      </c>
      <c r="G506" s="1" t="s">
        <v>3078</v>
      </c>
      <c r="H506" s="17">
        <v>0.45392361111111101</v>
      </c>
      <c r="I506" s="17">
        <v>1.1087962962962994E-2</v>
      </c>
      <c r="J506" s="1" t="s">
        <v>13755</v>
      </c>
    </row>
    <row r="507" spans="2:10">
      <c r="B507" s="1" t="s">
        <v>14328</v>
      </c>
      <c r="C507" s="1">
        <v>3</v>
      </c>
      <c r="D507" s="1" t="s">
        <v>13760</v>
      </c>
      <c r="E507" s="17">
        <v>0.42084490740740699</v>
      </c>
      <c r="F507" s="1" t="s">
        <v>44</v>
      </c>
      <c r="G507" s="1" t="s">
        <v>13762</v>
      </c>
      <c r="H507" s="17">
        <v>0.454050925925926</v>
      </c>
      <c r="I507" s="17">
        <v>3.3206018518519009E-2</v>
      </c>
      <c r="J507" s="1" t="s">
        <v>13763</v>
      </c>
    </row>
    <row r="508" spans="2:10">
      <c r="B508" s="1" t="s">
        <v>14533</v>
      </c>
      <c r="C508" s="1">
        <v>1</v>
      </c>
      <c r="D508" s="1" t="s">
        <v>13753</v>
      </c>
      <c r="E508" s="17">
        <v>0.45343749999999999</v>
      </c>
      <c r="F508" s="1" t="s">
        <v>47</v>
      </c>
      <c r="G508" s="1" t="s">
        <v>13746</v>
      </c>
      <c r="H508" s="17">
        <v>0.45456018518518498</v>
      </c>
      <c r="I508" s="17">
        <v>1.1226851851849906E-3</v>
      </c>
      <c r="J508" s="1" t="s">
        <v>13759</v>
      </c>
    </row>
    <row r="509" spans="2:10">
      <c r="B509" s="1" t="s">
        <v>14534</v>
      </c>
      <c r="C509" s="1">
        <v>1</v>
      </c>
      <c r="D509" s="1" t="s">
        <v>13687</v>
      </c>
      <c r="E509" s="17">
        <v>0.45356481481481498</v>
      </c>
      <c r="F509" s="1" t="s">
        <v>47</v>
      </c>
      <c r="G509" s="1" t="s">
        <v>13746</v>
      </c>
      <c r="H509" s="17">
        <v>0.455011574074074</v>
      </c>
      <c r="I509" s="17">
        <v>1.4467592592590228E-3</v>
      </c>
      <c r="J509" s="1" t="s">
        <v>13771</v>
      </c>
    </row>
    <row r="510" spans="2:10">
      <c r="B510" s="1" t="s">
        <v>14535</v>
      </c>
      <c r="C510" s="1">
        <v>1</v>
      </c>
      <c r="D510" s="1" t="s">
        <v>13760</v>
      </c>
      <c r="E510" s="17">
        <v>0.45432870370370398</v>
      </c>
      <c r="F510" s="1" t="s">
        <v>47</v>
      </c>
      <c r="G510" s="1" t="s">
        <v>3078</v>
      </c>
      <c r="H510" s="17">
        <v>0.45513888888888898</v>
      </c>
      <c r="I510" s="17">
        <v>8.1018518518499727E-4</v>
      </c>
      <c r="J510" s="1" t="s">
        <v>13768</v>
      </c>
    </row>
    <row r="511" spans="2:10">
      <c r="B511" s="1" t="s">
        <v>14505</v>
      </c>
      <c r="C511" s="1">
        <v>1</v>
      </c>
      <c r="D511" s="1" t="s">
        <v>13753</v>
      </c>
      <c r="E511" s="17">
        <v>0.448773148148148</v>
      </c>
      <c r="F511" s="1" t="s">
        <v>47</v>
      </c>
      <c r="G511" s="1" t="s">
        <v>3077</v>
      </c>
      <c r="H511" s="17">
        <v>0.45575231481481498</v>
      </c>
      <c r="I511" s="17">
        <v>6.9791666666669805E-3</v>
      </c>
      <c r="J511" s="1" t="s">
        <v>13756</v>
      </c>
    </row>
    <row r="512" spans="2:10">
      <c r="B512" s="1" t="s">
        <v>14545</v>
      </c>
      <c r="C512" s="1">
        <v>1</v>
      </c>
      <c r="D512" s="1" t="s">
        <v>13753</v>
      </c>
      <c r="E512" s="17">
        <v>0.45563657407407399</v>
      </c>
      <c r="F512" s="1" t="s">
        <v>47</v>
      </c>
      <c r="G512" s="1" t="s">
        <v>3078</v>
      </c>
      <c r="H512" s="17">
        <v>0.45612268518518501</v>
      </c>
      <c r="I512" s="17">
        <v>4.8611111111102057E-4</v>
      </c>
      <c r="J512" s="1" t="s">
        <v>13755</v>
      </c>
    </row>
    <row r="513" spans="2:10">
      <c r="B513" s="1" t="s">
        <v>14540</v>
      </c>
      <c r="C513" s="1">
        <v>1</v>
      </c>
      <c r="D513" s="1" t="s">
        <v>13753</v>
      </c>
      <c r="E513" s="17">
        <v>0.45541666666666702</v>
      </c>
      <c r="F513" s="1" t="s">
        <v>47</v>
      </c>
      <c r="G513" s="1" t="s">
        <v>3077</v>
      </c>
      <c r="H513" s="17">
        <v>0.45644675925925898</v>
      </c>
      <c r="I513" s="17">
        <v>1.030092592591958E-3</v>
      </c>
      <c r="J513" s="1" t="s">
        <v>13756</v>
      </c>
    </row>
    <row r="514" spans="2:10">
      <c r="B514" s="1" t="s">
        <v>14538</v>
      </c>
      <c r="C514" s="1">
        <v>5</v>
      </c>
      <c r="D514" s="1" t="s">
        <v>13753</v>
      </c>
      <c r="E514" s="17">
        <v>0.45473379629629601</v>
      </c>
      <c r="F514" s="1" t="s">
        <v>47</v>
      </c>
      <c r="G514" s="1" t="s">
        <v>3078</v>
      </c>
      <c r="H514" s="17">
        <v>0.45662037037037001</v>
      </c>
      <c r="I514" s="17">
        <v>1.8865740740739989E-3</v>
      </c>
      <c r="J514" s="1" t="s">
        <v>13755</v>
      </c>
    </row>
    <row r="515" spans="2:10">
      <c r="B515" s="1" t="s">
        <v>14509</v>
      </c>
      <c r="C515" s="1">
        <v>3</v>
      </c>
      <c r="D515" s="1" t="s">
        <v>13753</v>
      </c>
      <c r="E515" s="17">
        <v>0.44988425925925901</v>
      </c>
      <c r="F515" s="1" t="s">
        <v>47</v>
      </c>
      <c r="G515" s="1" t="s">
        <v>13746</v>
      </c>
      <c r="H515" s="17">
        <v>0.45664351851851898</v>
      </c>
      <c r="I515" s="17">
        <v>6.7592592592599643E-3</v>
      </c>
      <c r="J515" s="1" t="s">
        <v>13759</v>
      </c>
    </row>
    <row r="516" spans="2:10">
      <c r="B516" s="1" t="s">
        <v>14541</v>
      </c>
      <c r="C516" s="1">
        <v>2</v>
      </c>
      <c r="D516" s="1" t="s">
        <v>13753</v>
      </c>
      <c r="E516" s="17">
        <v>0.45546296296296301</v>
      </c>
      <c r="F516" s="1" t="s">
        <v>47</v>
      </c>
      <c r="G516" s="1" t="s">
        <v>3077</v>
      </c>
      <c r="H516" s="17">
        <v>0.45664351851851898</v>
      </c>
      <c r="I516" s="17">
        <v>1.1805555555559621E-3</v>
      </c>
      <c r="J516" s="1" t="s">
        <v>13756</v>
      </c>
    </row>
    <row r="517" spans="2:10">
      <c r="B517" s="1" t="s">
        <v>14547</v>
      </c>
      <c r="C517" s="1">
        <v>1</v>
      </c>
      <c r="D517" s="1" t="s">
        <v>13687</v>
      </c>
      <c r="E517" s="17">
        <v>0.45604166666666701</v>
      </c>
      <c r="F517" s="1" t="s">
        <v>47</v>
      </c>
      <c r="G517" s="1" t="s">
        <v>13746</v>
      </c>
      <c r="H517" s="17">
        <v>0.45671296296296299</v>
      </c>
      <c r="I517" s="17">
        <v>6.7129629629597565E-4</v>
      </c>
      <c r="J517" s="1" t="s">
        <v>13771</v>
      </c>
    </row>
    <row r="518" spans="2:10">
      <c r="B518" s="1" t="s">
        <v>14102</v>
      </c>
      <c r="C518" s="1">
        <v>1</v>
      </c>
      <c r="D518" s="1" t="s">
        <v>13687</v>
      </c>
      <c r="E518" s="17">
        <v>0.36842592592592599</v>
      </c>
      <c r="F518" s="1" t="s">
        <v>39</v>
      </c>
      <c r="G518" s="1" t="s">
        <v>3095</v>
      </c>
      <c r="H518" s="17">
        <v>0.456898148148148</v>
      </c>
      <c r="I518" s="17">
        <v>8.8472222222222008E-2</v>
      </c>
      <c r="J518" s="1" t="s">
        <v>13757</v>
      </c>
    </row>
    <row r="519" spans="2:10">
      <c r="B519" s="1" t="s">
        <v>14549</v>
      </c>
      <c r="C519" s="1">
        <v>1</v>
      </c>
      <c r="D519" s="1" t="s">
        <v>13753</v>
      </c>
      <c r="E519" s="17">
        <v>0.45660879629629603</v>
      </c>
      <c r="F519" s="1" t="s">
        <v>47</v>
      </c>
      <c r="G519" s="1" t="s">
        <v>3078</v>
      </c>
      <c r="H519" s="17">
        <v>0.45741898148148102</v>
      </c>
      <c r="I519" s="17">
        <v>8.1018518518499727E-4</v>
      </c>
      <c r="J519" s="1" t="s">
        <v>13755</v>
      </c>
    </row>
    <row r="520" spans="2:10">
      <c r="B520" s="1" t="s">
        <v>14548</v>
      </c>
      <c r="C520" s="1">
        <v>1</v>
      </c>
      <c r="D520" s="1" t="s">
        <v>13753</v>
      </c>
      <c r="E520" s="17">
        <v>0.45653935185185202</v>
      </c>
      <c r="F520" s="1" t="s">
        <v>47</v>
      </c>
      <c r="G520" s="1" t="s">
        <v>3078</v>
      </c>
      <c r="H520" s="17">
        <v>0.45745370370370397</v>
      </c>
      <c r="I520" s="17">
        <v>9.1435185185195778E-4</v>
      </c>
      <c r="J520" s="1" t="s">
        <v>13755</v>
      </c>
    </row>
    <row r="521" spans="2:10">
      <c r="B521" s="1" t="s">
        <v>14122</v>
      </c>
      <c r="C521" s="1">
        <v>1</v>
      </c>
      <c r="D521" s="1" t="s">
        <v>13753</v>
      </c>
      <c r="E521" s="17">
        <v>0.37321759259259302</v>
      </c>
      <c r="F521" s="1" t="s">
        <v>39</v>
      </c>
      <c r="G521" s="1" t="s">
        <v>13746</v>
      </c>
      <c r="H521" s="17">
        <v>0.457476851851852</v>
      </c>
      <c r="I521" s="17">
        <v>8.4259259259258978E-2</v>
      </c>
      <c r="J521" s="1" t="s">
        <v>13759</v>
      </c>
    </row>
    <row r="522" spans="2:10">
      <c r="B522" s="1" t="s">
        <v>14552</v>
      </c>
      <c r="C522" s="1">
        <v>1</v>
      </c>
      <c r="D522" s="1" t="s">
        <v>13753</v>
      </c>
      <c r="E522" s="17">
        <v>0.45674768518518499</v>
      </c>
      <c r="F522" s="1" t="s">
        <v>47</v>
      </c>
      <c r="G522" s="1" t="s">
        <v>3078</v>
      </c>
      <c r="H522" s="17">
        <v>0.457858796296296</v>
      </c>
      <c r="I522" s="17">
        <v>1.1111111111110072E-3</v>
      </c>
      <c r="J522" s="1" t="s">
        <v>13755</v>
      </c>
    </row>
    <row r="523" spans="2:10">
      <c r="B523" s="1" t="s">
        <v>14517</v>
      </c>
      <c r="C523" s="1">
        <v>2</v>
      </c>
      <c r="D523" s="1" t="s">
        <v>13687</v>
      </c>
      <c r="E523" s="17">
        <v>0.45049768518518502</v>
      </c>
      <c r="F523" s="1" t="s">
        <v>47</v>
      </c>
      <c r="G523" s="1" t="s">
        <v>3078</v>
      </c>
      <c r="H523" s="17">
        <v>0.45796296296296302</v>
      </c>
      <c r="I523" s="17">
        <v>7.4652777777780011E-3</v>
      </c>
      <c r="J523" s="1" t="s">
        <v>13773</v>
      </c>
    </row>
    <row r="524" spans="2:10">
      <c r="B524" s="1" t="s">
        <v>14105</v>
      </c>
      <c r="C524" s="1">
        <v>3</v>
      </c>
      <c r="D524" s="1" t="s">
        <v>13753</v>
      </c>
      <c r="E524" s="17">
        <v>0.36914351851851901</v>
      </c>
      <c r="F524" s="1" t="s">
        <v>39</v>
      </c>
      <c r="G524" s="1" t="s">
        <v>13746</v>
      </c>
      <c r="H524" s="17">
        <v>0.45826388888888903</v>
      </c>
      <c r="I524" s="17">
        <v>8.9120370370370017E-2</v>
      </c>
      <c r="J524" s="1" t="s">
        <v>13759</v>
      </c>
    </row>
    <row r="525" spans="2:10">
      <c r="B525" s="1" t="s">
        <v>14561</v>
      </c>
      <c r="C525" s="1">
        <v>1</v>
      </c>
      <c r="D525" s="1" t="s">
        <v>13760</v>
      </c>
      <c r="E525" s="17">
        <v>0.45790509259259299</v>
      </c>
      <c r="F525" s="1" t="s">
        <v>47</v>
      </c>
      <c r="G525" s="1" t="s">
        <v>3095</v>
      </c>
      <c r="H525" s="17">
        <v>0.45827546296296301</v>
      </c>
      <c r="I525" s="17">
        <v>3.7037037037002118E-4</v>
      </c>
      <c r="J525" s="1" t="s">
        <v>13761</v>
      </c>
    </row>
    <row r="526" spans="2:10">
      <c r="B526" s="1" t="s">
        <v>14507</v>
      </c>
      <c r="C526" s="1">
        <v>2</v>
      </c>
      <c r="D526" s="1" t="s">
        <v>3076</v>
      </c>
      <c r="E526" s="17">
        <v>0.44907407407407401</v>
      </c>
      <c r="F526" s="1" t="s">
        <v>47</v>
      </c>
      <c r="G526" s="1" t="s">
        <v>3078</v>
      </c>
      <c r="H526" s="17">
        <v>0.45828703703703699</v>
      </c>
      <c r="I526" s="17">
        <v>9.2129629629629783E-3</v>
      </c>
      <c r="J526" s="1" t="s">
        <v>13769</v>
      </c>
    </row>
    <row r="527" spans="2:10">
      <c r="B527" s="1" t="s">
        <v>14550</v>
      </c>
      <c r="C527" s="1">
        <v>1</v>
      </c>
      <c r="D527" s="1" t="s">
        <v>13753</v>
      </c>
      <c r="E527" s="17">
        <v>0.456666666666667</v>
      </c>
      <c r="F527" s="1" t="s">
        <v>47</v>
      </c>
      <c r="G527" s="1" t="s">
        <v>3078</v>
      </c>
      <c r="H527" s="17">
        <v>0.458472222222222</v>
      </c>
      <c r="I527" s="17">
        <v>1.8055555555550051E-3</v>
      </c>
      <c r="J527" s="1" t="s">
        <v>13755</v>
      </c>
    </row>
    <row r="528" spans="2:10">
      <c r="B528" s="1" t="s">
        <v>14558</v>
      </c>
      <c r="C528" s="1">
        <v>5</v>
      </c>
      <c r="D528" s="1" t="s">
        <v>13753</v>
      </c>
      <c r="E528" s="17">
        <v>0.45769675925925901</v>
      </c>
      <c r="F528" s="1" t="s">
        <v>47</v>
      </c>
      <c r="G528" s="1" t="s">
        <v>3078</v>
      </c>
      <c r="H528" s="17">
        <v>0.45851851851851799</v>
      </c>
      <c r="I528" s="17">
        <v>8.2175925925898063E-4</v>
      </c>
      <c r="J528" s="1" t="s">
        <v>13755</v>
      </c>
    </row>
    <row r="529" spans="2:10">
      <c r="B529" s="1" t="s">
        <v>14564</v>
      </c>
      <c r="C529" s="1">
        <v>1</v>
      </c>
      <c r="D529" s="1" t="s">
        <v>13760</v>
      </c>
      <c r="E529" s="17">
        <v>0.45819444444444402</v>
      </c>
      <c r="F529" s="1" t="s">
        <v>47</v>
      </c>
      <c r="G529" s="1" t="s">
        <v>3077</v>
      </c>
      <c r="H529" s="17">
        <v>0.45851851851851799</v>
      </c>
      <c r="I529" s="17">
        <v>3.240740740739767E-4</v>
      </c>
      <c r="J529" s="1" t="s">
        <v>13765</v>
      </c>
    </row>
    <row r="530" spans="2:10">
      <c r="B530" s="1" t="s">
        <v>14524</v>
      </c>
      <c r="C530" s="1">
        <v>2</v>
      </c>
      <c r="D530" s="1" t="s">
        <v>13687</v>
      </c>
      <c r="E530" s="17">
        <v>0.45184027777777802</v>
      </c>
      <c r="F530" s="1" t="s">
        <v>47</v>
      </c>
      <c r="G530" s="1" t="s">
        <v>3078</v>
      </c>
      <c r="H530" s="17">
        <v>0.458587962962963</v>
      </c>
      <c r="I530" s="17">
        <v>6.7476851851849817E-3</v>
      </c>
      <c r="J530" s="1" t="s">
        <v>13773</v>
      </c>
    </row>
    <row r="531" spans="2:10">
      <c r="B531" s="1" t="s">
        <v>14554</v>
      </c>
      <c r="C531" s="1">
        <v>1</v>
      </c>
      <c r="D531" s="1" t="s">
        <v>13687</v>
      </c>
      <c r="E531" s="17">
        <v>0.457280092592593</v>
      </c>
      <c r="F531" s="1" t="s">
        <v>47</v>
      </c>
      <c r="G531" s="1" t="s">
        <v>13746</v>
      </c>
      <c r="H531" s="17">
        <v>0.45872685185185202</v>
      </c>
      <c r="I531" s="17">
        <v>1.4467592592590228E-3</v>
      </c>
      <c r="J531" s="1" t="s">
        <v>13771</v>
      </c>
    </row>
    <row r="532" spans="2:10">
      <c r="B532" s="1" t="s">
        <v>14520</v>
      </c>
      <c r="C532" s="1">
        <v>5</v>
      </c>
      <c r="D532" s="1" t="s">
        <v>13753</v>
      </c>
      <c r="E532" s="17">
        <v>0.45107638888888901</v>
      </c>
      <c r="F532" s="1" t="s">
        <v>47</v>
      </c>
      <c r="G532" s="1" t="s">
        <v>3078</v>
      </c>
      <c r="H532" s="17">
        <v>0.45896990740740701</v>
      </c>
      <c r="I532" s="17">
        <v>7.8935185185179946E-3</v>
      </c>
      <c r="J532" s="1" t="s">
        <v>13755</v>
      </c>
    </row>
    <row r="533" spans="2:10">
      <c r="B533" s="1" t="s">
        <v>14565</v>
      </c>
      <c r="C533" s="1">
        <v>1</v>
      </c>
      <c r="D533" s="1" t="s">
        <v>13753</v>
      </c>
      <c r="E533" s="17">
        <v>0.45848379629629599</v>
      </c>
      <c r="F533" s="1" t="s">
        <v>48</v>
      </c>
      <c r="G533" s="1" t="s">
        <v>3078</v>
      </c>
      <c r="H533" s="17">
        <v>0.459166666666667</v>
      </c>
      <c r="I533" s="17">
        <v>6.8287037037101372E-4</v>
      </c>
      <c r="J533" s="1" t="s">
        <v>13755</v>
      </c>
    </row>
    <row r="534" spans="2:10">
      <c r="B534" s="1" t="s">
        <v>14543</v>
      </c>
      <c r="C534" s="1">
        <v>1</v>
      </c>
      <c r="D534" s="1" t="s">
        <v>13753</v>
      </c>
      <c r="E534" s="17">
        <v>0.45552083333333299</v>
      </c>
      <c r="F534" s="1" t="s">
        <v>47</v>
      </c>
      <c r="G534" s="1" t="s">
        <v>13746</v>
      </c>
      <c r="H534" s="17">
        <v>0.45932870370370399</v>
      </c>
      <c r="I534" s="17">
        <v>3.8078703703710026E-3</v>
      </c>
      <c r="J534" s="1" t="s">
        <v>13759</v>
      </c>
    </row>
    <row r="535" spans="2:10">
      <c r="B535" s="1" t="s">
        <v>14576</v>
      </c>
      <c r="C535" s="1">
        <v>1</v>
      </c>
      <c r="D535" s="1" t="s">
        <v>13753</v>
      </c>
      <c r="E535" s="17">
        <v>0.46008101851851901</v>
      </c>
      <c r="F535" s="1" t="s">
        <v>48</v>
      </c>
      <c r="G535" s="1" t="s">
        <v>13746</v>
      </c>
      <c r="H535" s="17">
        <v>0.46023148148148102</v>
      </c>
      <c r="I535" s="17">
        <v>1.5046296296200579E-4</v>
      </c>
      <c r="J535" s="1" t="s">
        <v>13759</v>
      </c>
    </row>
    <row r="536" spans="2:10">
      <c r="B536" s="1" t="s">
        <v>14572</v>
      </c>
      <c r="C536" s="1">
        <v>1</v>
      </c>
      <c r="D536" s="1" t="s">
        <v>13687</v>
      </c>
      <c r="E536" s="17">
        <v>0.45971064814814799</v>
      </c>
      <c r="F536" s="1" t="s">
        <v>48</v>
      </c>
      <c r="G536" s="1" t="s">
        <v>13746</v>
      </c>
      <c r="H536" s="17">
        <v>0.46063657407407399</v>
      </c>
      <c r="I536" s="17">
        <v>9.2592592592599665E-4</v>
      </c>
      <c r="J536" s="1" t="s">
        <v>13771</v>
      </c>
    </row>
    <row r="537" spans="2:10">
      <c r="B537" s="1" t="s">
        <v>14579</v>
      </c>
      <c r="C537" s="1">
        <v>1</v>
      </c>
      <c r="D537" s="1" t="s">
        <v>13753</v>
      </c>
      <c r="E537" s="17">
        <v>0.46060185185185198</v>
      </c>
      <c r="F537" s="1" t="s">
        <v>48</v>
      </c>
      <c r="G537" s="1" t="s">
        <v>13746</v>
      </c>
      <c r="H537" s="17">
        <v>0.460706018518519</v>
      </c>
      <c r="I537" s="17">
        <v>1.0416666666701602E-4</v>
      </c>
      <c r="J537" s="1" t="s">
        <v>13759</v>
      </c>
    </row>
    <row r="538" spans="2:10">
      <c r="B538" s="1" t="s">
        <v>14531</v>
      </c>
      <c r="C538" s="1">
        <v>5</v>
      </c>
      <c r="D538" s="1" t="s">
        <v>13753</v>
      </c>
      <c r="E538" s="17">
        <v>0.45261574074074101</v>
      </c>
      <c r="F538" s="1" t="s">
        <v>47</v>
      </c>
      <c r="G538" s="1" t="s">
        <v>3095</v>
      </c>
      <c r="H538" s="17">
        <v>0.46091435185185198</v>
      </c>
      <c r="I538" s="17">
        <v>8.2986111111109651E-3</v>
      </c>
      <c r="J538" s="1" t="s">
        <v>13758</v>
      </c>
    </row>
    <row r="539" spans="2:10">
      <c r="B539" s="1" t="s">
        <v>14567</v>
      </c>
      <c r="C539" s="1">
        <v>1</v>
      </c>
      <c r="D539" s="1" t="s">
        <v>13687</v>
      </c>
      <c r="E539" s="17">
        <v>0.45861111111111103</v>
      </c>
      <c r="F539" s="1" t="s">
        <v>48</v>
      </c>
      <c r="G539" s="1" t="s">
        <v>3078</v>
      </c>
      <c r="H539" s="17">
        <v>0.46100694444444401</v>
      </c>
      <c r="I539" s="17">
        <v>2.3958333333329862E-3</v>
      </c>
      <c r="J539" s="1" t="s">
        <v>13773</v>
      </c>
    </row>
    <row r="540" spans="2:10">
      <c r="B540" s="1" t="s">
        <v>14578</v>
      </c>
      <c r="C540" s="1">
        <v>1</v>
      </c>
      <c r="D540" s="1" t="s">
        <v>13760</v>
      </c>
      <c r="E540" s="17">
        <v>0.46027777777777801</v>
      </c>
      <c r="F540" s="1" t="s">
        <v>48</v>
      </c>
      <c r="G540" s="1" t="s">
        <v>3095</v>
      </c>
      <c r="H540" s="17">
        <v>0.46100694444444401</v>
      </c>
      <c r="I540" s="17">
        <v>7.2916666666600349E-4</v>
      </c>
      <c r="J540" s="1" t="s">
        <v>13761</v>
      </c>
    </row>
    <row r="541" spans="2:10">
      <c r="B541" s="1" t="s">
        <v>14574</v>
      </c>
      <c r="C541" s="1">
        <v>1</v>
      </c>
      <c r="D541" s="1" t="s">
        <v>13760</v>
      </c>
      <c r="E541" s="17">
        <v>0.46002314814814799</v>
      </c>
      <c r="F541" s="1" t="s">
        <v>48</v>
      </c>
      <c r="G541" s="1" t="s">
        <v>13746</v>
      </c>
      <c r="H541" s="17">
        <v>0.46106481481481498</v>
      </c>
      <c r="I541" s="17">
        <v>1.041666666666996E-3</v>
      </c>
      <c r="J541" s="1" t="s">
        <v>13764</v>
      </c>
    </row>
    <row r="542" spans="2:10">
      <c r="B542" s="1" t="s">
        <v>14581</v>
      </c>
      <c r="C542" s="1">
        <v>1</v>
      </c>
      <c r="D542" s="1" t="s">
        <v>13753</v>
      </c>
      <c r="E542" s="17">
        <v>0.46071759259259298</v>
      </c>
      <c r="F542" s="1" t="s">
        <v>48</v>
      </c>
      <c r="G542" s="1" t="s">
        <v>13746</v>
      </c>
      <c r="H542" s="17">
        <v>0.46111111111111103</v>
      </c>
      <c r="I542" s="17">
        <v>3.9351851851804343E-4</v>
      </c>
      <c r="J542" s="1" t="s">
        <v>13759</v>
      </c>
    </row>
    <row r="543" spans="2:10">
      <c r="B543" s="1" t="s">
        <v>14580</v>
      </c>
      <c r="C543" s="1">
        <v>1</v>
      </c>
      <c r="D543" s="1" t="s">
        <v>13753</v>
      </c>
      <c r="E543" s="17">
        <v>0.46063657407407399</v>
      </c>
      <c r="F543" s="1" t="s">
        <v>48</v>
      </c>
      <c r="G543" s="1" t="s">
        <v>3078</v>
      </c>
      <c r="H543" s="17">
        <v>0.46112268518518501</v>
      </c>
      <c r="I543" s="17">
        <v>4.8611111111102057E-4</v>
      </c>
      <c r="J543" s="1" t="s">
        <v>13755</v>
      </c>
    </row>
    <row r="544" spans="2:10">
      <c r="B544" s="1" t="s">
        <v>14562</v>
      </c>
      <c r="C544" s="1">
        <v>1</v>
      </c>
      <c r="D544" s="1" t="s">
        <v>13753</v>
      </c>
      <c r="E544" s="17">
        <v>0.45798611111111098</v>
      </c>
      <c r="F544" s="1" t="s">
        <v>47</v>
      </c>
      <c r="G544" s="1" t="s">
        <v>3095</v>
      </c>
      <c r="H544" s="17">
        <v>0.461168981481481</v>
      </c>
      <c r="I544" s="17">
        <v>3.1828703703700167E-3</v>
      </c>
      <c r="J544" s="1" t="s">
        <v>13758</v>
      </c>
    </row>
    <row r="545" spans="2:10">
      <c r="B545" s="1" t="s">
        <v>14575</v>
      </c>
      <c r="C545" s="1">
        <v>1</v>
      </c>
      <c r="D545" s="1" t="s">
        <v>13753</v>
      </c>
      <c r="E545" s="17">
        <v>0.46003472222222203</v>
      </c>
      <c r="F545" s="1" t="s">
        <v>48</v>
      </c>
      <c r="G545" s="1" t="s">
        <v>3095</v>
      </c>
      <c r="H545" s="17">
        <v>0.46123842592592601</v>
      </c>
      <c r="I545" s="17">
        <v>1.2037037037039844E-3</v>
      </c>
      <c r="J545" s="1" t="s">
        <v>13758</v>
      </c>
    </row>
    <row r="546" spans="2:10">
      <c r="B546" s="1" t="s">
        <v>14577</v>
      </c>
      <c r="C546" s="1">
        <v>1</v>
      </c>
      <c r="D546" s="1" t="s">
        <v>13753</v>
      </c>
      <c r="E546" s="17">
        <v>0.46013888888888899</v>
      </c>
      <c r="F546" s="1" t="s">
        <v>48</v>
      </c>
      <c r="G546" s="1" t="s">
        <v>3095</v>
      </c>
      <c r="H546" s="17">
        <v>0.46146990740740701</v>
      </c>
      <c r="I546" s="17">
        <v>1.3310185185180234E-3</v>
      </c>
      <c r="J546" s="1" t="s">
        <v>13758</v>
      </c>
    </row>
    <row r="547" spans="2:10">
      <c r="B547" s="1" t="s">
        <v>14583</v>
      </c>
      <c r="C547" s="1">
        <v>1</v>
      </c>
      <c r="D547" s="1" t="s">
        <v>13753</v>
      </c>
      <c r="E547" s="17">
        <v>0.46104166666666702</v>
      </c>
      <c r="F547" s="1" t="s">
        <v>48</v>
      </c>
      <c r="G547" s="1" t="s">
        <v>13746</v>
      </c>
      <c r="H547" s="17">
        <v>0.461550925925926</v>
      </c>
      <c r="I547" s="17">
        <v>5.092592592589873E-4</v>
      </c>
      <c r="J547" s="1" t="s">
        <v>13759</v>
      </c>
    </row>
    <row r="548" spans="2:10">
      <c r="B548" s="1" t="s">
        <v>14560</v>
      </c>
      <c r="C548" s="1">
        <v>5</v>
      </c>
      <c r="D548" s="1" t="s">
        <v>13753</v>
      </c>
      <c r="E548" s="17">
        <v>0.45778935185185199</v>
      </c>
      <c r="F548" s="1" t="s">
        <v>47</v>
      </c>
      <c r="G548" s="1" t="s">
        <v>3078</v>
      </c>
      <c r="H548" s="17">
        <v>0.46173611111111101</v>
      </c>
      <c r="I548" s="17">
        <v>3.946759259259025E-3</v>
      </c>
      <c r="J548" s="1" t="s">
        <v>13755</v>
      </c>
    </row>
    <row r="549" spans="2:10">
      <c r="B549" s="1" t="s">
        <v>13956</v>
      </c>
      <c r="C549" s="1">
        <v>1</v>
      </c>
      <c r="D549" s="1" t="s">
        <v>13687</v>
      </c>
      <c r="E549" s="17">
        <v>0.32864583333333303</v>
      </c>
      <c r="F549" s="1" t="s">
        <v>35</v>
      </c>
      <c r="G549" s="1" t="s">
        <v>3078</v>
      </c>
      <c r="H549" s="17">
        <v>0.46192129629629602</v>
      </c>
      <c r="I549" s="17">
        <v>0.133275462962963</v>
      </c>
      <c r="J549" s="1" t="s">
        <v>13773</v>
      </c>
    </row>
    <row r="550" spans="2:10">
      <c r="B550" s="1" t="s">
        <v>14497</v>
      </c>
      <c r="C550" s="1">
        <v>3</v>
      </c>
      <c r="D550" s="1" t="s">
        <v>13753</v>
      </c>
      <c r="E550" s="17">
        <v>0.44773148148148201</v>
      </c>
      <c r="F550" s="1" t="s">
        <v>46</v>
      </c>
      <c r="G550" s="1" t="s">
        <v>3078</v>
      </c>
      <c r="H550" s="17">
        <v>0.46196759259259301</v>
      </c>
      <c r="I550" s="17">
        <v>1.4236111111111005E-2</v>
      </c>
      <c r="J550" s="1" t="s">
        <v>13755</v>
      </c>
    </row>
    <row r="551" spans="2:10">
      <c r="B551" s="1" t="s">
        <v>14582</v>
      </c>
      <c r="C551" s="1">
        <v>1</v>
      </c>
      <c r="D551" s="1" t="s">
        <v>13753</v>
      </c>
      <c r="E551" s="17">
        <v>0.46079861111111098</v>
      </c>
      <c r="F551" s="1" t="s">
        <v>48</v>
      </c>
      <c r="G551" s="1" t="s">
        <v>3095</v>
      </c>
      <c r="H551" s="17">
        <v>0.46203703703703702</v>
      </c>
      <c r="I551" s="17">
        <v>1.2384259259260455E-3</v>
      </c>
      <c r="J551" s="1" t="s">
        <v>13758</v>
      </c>
    </row>
    <row r="552" spans="2:10">
      <c r="B552" s="1" t="s">
        <v>14470</v>
      </c>
      <c r="C552" s="1">
        <v>1</v>
      </c>
      <c r="D552" s="1" t="s">
        <v>13760</v>
      </c>
      <c r="E552" s="17">
        <v>0.44233796296296302</v>
      </c>
      <c r="F552" s="1" t="s">
        <v>46</v>
      </c>
      <c r="G552" s="1" t="s">
        <v>3078</v>
      </c>
      <c r="H552" s="17">
        <v>0.46208333333333301</v>
      </c>
      <c r="I552" s="17">
        <v>1.9745370370369997E-2</v>
      </c>
      <c r="J552" s="1" t="s">
        <v>13768</v>
      </c>
    </row>
    <row r="553" spans="2:10">
      <c r="B553" s="1" t="s">
        <v>14117</v>
      </c>
      <c r="C553" s="1">
        <v>2</v>
      </c>
      <c r="D553" s="1" t="s">
        <v>13687</v>
      </c>
      <c r="E553" s="17">
        <v>0.37245370370370401</v>
      </c>
      <c r="F553" s="1" t="s">
        <v>39</v>
      </c>
      <c r="G553" s="1" t="s">
        <v>3078</v>
      </c>
      <c r="H553" s="17">
        <v>0.462476851851852</v>
      </c>
      <c r="I553" s="17">
        <v>9.0023148148147991E-2</v>
      </c>
      <c r="J553" s="1" t="s">
        <v>13773</v>
      </c>
    </row>
    <row r="554" spans="2:10">
      <c r="B554" s="1" t="s">
        <v>14301</v>
      </c>
      <c r="C554" s="1">
        <v>1</v>
      </c>
      <c r="D554" s="1" t="s">
        <v>13753</v>
      </c>
      <c r="E554" s="17">
        <v>0.41453703703703698</v>
      </c>
      <c r="F554" s="1" t="s">
        <v>43</v>
      </c>
      <c r="G554" s="1" t="s">
        <v>3077</v>
      </c>
      <c r="H554" s="17">
        <v>0.46318287037036998</v>
      </c>
      <c r="I554" s="17">
        <v>4.8645833333333E-2</v>
      </c>
      <c r="J554" s="1" t="s">
        <v>13756</v>
      </c>
    </row>
    <row r="555" spans="2:10">
      <c r="B555" s="1" t="s">
        <v>14594</v>
      </c>
      <c r="C555" s="1">
        <v>1</v>
      </c>
      <c r="D555" s="1" t="s">
        <v>13753</v>
      </c>
      <c r="E555" s="17">
        <v>0.462858796296296</v>
      </c>
      <c r="F555" s="1" t="s">
        <v>48</v>
      </c>
      <c r="G555" s="1" t="s">
        <v>3078</v>
      </c>
      <c r="H555" s="17">
        <v>0.46353009259259298</v>
      </c>
      <c r="I555" s="17">
        <v>6.7129629629697485E-4</v>
      </c>
      <c r="J555" s="1" t="s">
        <v>13755</v>
      </c>
    </row>
    <row r="556" spans="2:10">
      <c r="B556" s="1" t="s">
        <v>14585</v>
      </c>
      <c r="C556" s="1">
        <v>1</v>
      </c>
      <c r="D556" s="1" t="s">
        <v>13753</v>
      </c>
      <c r="E556" s="17">
        <v>0.46170138888888901</v>
      </c>
      <c r="F556" s="1" t="s">
        <v>48</v>
      </c>
      <c r="G556" s="1" t="s">
        <v>3078</v>
      </c>
      <c r="H556" s="17">
        <v>0.46438657407407402</v>
      </c>
      <c r="I556" s="17">
        <v>2.6851851851850128E-3</v>
      </c>
      <c r="J556" s="1" t="s">
        <v>13755</v>
      </c>
    </row>
    <row r="557" spans="2:10">
      <c r="B557" s="1" t="s">
        <v>14588</v>
      </c>
      <c r="C557" s="1">
        <v>1</v>
      </c>
      <c r="D557" s="1" t="s">
        <v>13687</v>
      </c>
      <c r="E557" s="17">
        <v>0.46219907407407401</v>
      </c>
      <c r="F557" s="1" t="s">
        <v>48</v>
      </c>
      <c r="G557" s="1" t="s">
        <v>13746</v>
      </c>
      <c r="H557" s="17">
        <v>0.46484953703703702</v>
      </c>
      <c r="I557" s="17">
        <v>2.6504629629630072E-3</v>
      </c>
      <c r="J557" s="1" t="s">
        <v>13771</v>
      </c>
    </row>
    <row r="558" spans="2:10">
      <c r="B558" s="1" t="s">
        <v>14601</v>
      </c>
      <c r="C558" s="1">
        <v>1</v>
      </c>
      <c r="D558" s="1" t="s">
        <v>13753</v>
      </c>
      <c r="E558" s="17">
        <v>0.46450231481481502</v>
      </c>
      <c r="F558" s="1" t="s">
        <v>48</v>
      </c>
      <c r="G558" s="1" t="s">
        <v>13746</v>
      </c>
      <c r="H558" s="17">
        <v>0.46510416666666698</v>
      </c>
      <c r="I558" s="17">
        <v>6.0185185185196444E-4</v>
      </c>
      <c r="J558" s="1" t="s">
        <v>13759</v>
      </c>
    </row>
    <row r="559" spans="2:10">
      <c r="B559" s="1" t="s">
        <v>14592</v>
      </c>
      <c r="C559" s="1">
        <v>1</v>
      </c>
      <c r="D559" s="1" t="s">
        <v>13687</v>
      </c>
      <c r="E559" s="17">
        <v>0.46276620370370403</v>
      </c>
      <c r="F559" s="1" t="s">
        <v>48</v>
      </c>
      <c r="G559" s="1" t="s">
        <v>13746</v>
      </c>
      <c r="H559" s="17">
        <v>0.46512731481481501</v>
      </c>
      <c r="I559" s="17">
        <v>2.3611111111109806E-3</v>
      </c>
      <c r="J559" s="1" t="s">
        <v>13771</v>
      </c>
    </row>
    <row r="560" spans="2:10">
      <c r="B560" s="1" t="s">
        <v>14596</v>
      </c>
      <c r="C560" s="1">
        <v>1</v>
      </c>
      <c r="D560" s="1" t="s">
        <v>13687</v>
      </c>
      <c r="E560" s="17">
        <v>0.46357638888888902</v>
      </c>
      <c r="F560" s="1" t="s">
        <v>48</v>
      </c>
      <c r="G560" s="1" t="s">
        <v>13746</v>
      </c>
      <c r="H560" s="17">
        <v>0.46523148148148102</v>
      </c>
      <c r="I560" s="17">
        <v>1.6550925925920001E-3</v>
      </c>
      <c r="J560" s="1" t="s">
        <v>13771</v>
      </c>
    </row>
    <row r="561" spans="2:10">
      <c r="B561" s="1" t="s">
        <v>14598</v>
      </c>
      <c r="C561" s="1">
        <v>2</v>
      </c>
      <c r="D561" s="1" t="s">
        <v>13753</v>
      </c>
      <c r="E561" s="17">
        <v>0.464247685185185</v>
      </c>
      <c r="F561" s="1" t="s">
        <v>48</v>
      </c>
      <c r="G561" s="1" t="s">
        <v>3077</v>
      </c>
      <c r="H561" s="17">
        <v>0.46535879629629601</v>
      </c>
      <c r="I561" s="17">
        <v>1.1111111111110072E-3</v>
      </c>
      <c r="J561" s="1" t="s">
        <v>13756</v>
      </c>
    </row>
    <row r="562" spans="2:10">
      <c r="B562" s="1" t="s">
        <v>14600</v>
      </c>
      <c r="C562" s="1">
        <v>1</v>
      </c>
      <c r="D562" s="1" t="s">
        <v>13753</v>
      </c>
      <c r="E562" s="17">
        <v>0.46444444444444399</v>
      </c>
      <c r="F562" s="1" t="s">
        <v>48</v>
      </c>
      <c r="G562" s="1" t="s">
        <v>13762</v>
      </c>
      <c r="H562" s="17">
        <v>0.46594907407407399</v>
      </c>
      <c r="I562" s="17">
        <v>1.5046296296299944E-3</v>
      </c>
      <c r="J562" s="1" t="s">
        <v>13772</v>
      </c>
    </row>
    <row r="563" spans="2:10">
      <c r="B563" s="1" t="s">
        <v>14602</v>
      </c>
      <c r="C563" s="1">
        <v>1</v>
      </c>
      <c r="D563" s="1" t="s">
        <v>13687</v>
      </c>
      <c r="E563" s="17">
        <v>0.46495370370370398</v>
      </c>
      <c r="F563" s="1" t="s">
        <v>48</v>
      </c>
      <c r="G563" s="1" t="s">
        <v>13746</v>
      </c>
      <c r="H563" s="17">
        <v>0.46604166666666702</v>
      </c>
      <c r="I563" s="17">
        <v>1.0879629629630405E-3</v>
      </c>
      <c r="J563" s="1" t="s">
        <v>13771</v>
      </c>
    </row>
    <row r="564" spans="2:10">
      <c r="B564" s="1" t="s">
        <v>14604</v>
      </c>
      <c r="C564" s="1">
        <v>1</v>
      </c>
      <c r="D564" s="1" t="s">
        <v>13753</v>
      </c>
      <c r="E564" s="17">
        <v>0.46545138888888898</v>
      </c>
      <c r="F564" s="1" t="s">
        <v>48</v>
      </c>
      <c r="G564" s="1" t="s">
        <v>13746</v>
      </c>
      <c r="H564" s="17">
        <v>0.46672453703703698</v>
      </c>
      <c r="I564" s="17">
        <v>1.2731481481479956E-3</v>
      </c>
      <c r="J564" s="1" t="s">
        <v>13759</v>
      </c>
    </row>
    <row r="565" spans="2:10">
      <c r="B565" s="1" t="s">
        <v>14452</v>
      </c>
      <c r="C565" s="1">
        <v>2</v>
      </c>
      <c r="D565" s="1" t="s">
        <v>3076</v>
      </c>
      <c r="E565" s="17">
        <v>0.44026620370370401</v>
      </c>
      <c r="F565" s="1" t="s">
        <v>46</v>
      </c>
      <c r="G565" s="1" t="s">
        <v>3078</v>
      </c>
      <c r="H565" s="17">
        <v>0.46681712962963001</v>
      </c>
      <c r="I565" s="17">
        <v>2.6550925925926006E-2</v>
      </c>
      <c r="J565" s="1" t="s">
        <v>13769</v>
      </c>
    </row>
    <row r="566" spans="2:10">
      <c r="B566" s="1" t="s">
        <v>14595</v>
      </c>
      <c r="C566" s="1">
        <v>5</v>
      </c>
      <c r="D566" s="1" t="s">
        <v>13753</v>
      </c>
      <c r="E566" s="17">
        <v>0.46322916666666702</v>
      </c>
      <c r="F566" s="1" t="s">
        <v>48</v>
      </c>
      <c r="G566" s="1" t="s">
        <v>3078</v>
      </c>
      <c r="H566" s="17">
        <v>0.46693287037037001</v>
      </c>
      <c r="I566" s="17">
        <v>3.7037037037029874E-3</v>
      </c>
      <c r="J566" s="1" t="s">
        <v>13755</v>
      </c>
    </row>
    <row r="567" spans="2:10">
      <c r="B567" s="1" t="s">
        <v>14593</v>
      </c>
      <c r="C567" s="1">
        <v>1</v>
      </c>
      <c r="D567" s="1" t="s">
        <v>13753</v>
      </c>
      <c r="E567" s="17">
        <v>0.46280092592592598</v>
      </c>
      <c r="F567" s="1" t="s">
        <v>48</v>
      </c>
      <c r="G567" s="1" t="s">
        <v>3078</v>
      </c>
      <c r="H567" s="17">
        <v>0.46701388888888901</v>
      </c>
      <c r="I567" s="17">
        <v>4.2129629629630294E-3</v>
      </c>
      <c r="J567" s="1" t="s">
        <v>13755</v>
      </c>
    </row>
    <row r="568" spans="2:10">
      <c r="B568" s="1" t="s">
        <v>14612</v>
      </c>
      <c r="C568" s="1">
        <v>1</v>
      </c>
      <c r="D568" s="1" t="s">
        <v>13753</v>
      </c>
      <c r="E568" s="17">
        <v>0.466712962962963</v>
      </c>
      <c r="F568" s="1" t="s">
        <v>48</v>
      </c>
      <c r="G568" s="1" t="s">
        <v>13746</v>
      </c>
      <c r="H568" s="17">
        <v>0.46703703703703697</v>
      </c>
      <c r="I568" s="17">
        <v>3.240740740739767E-4</v>
      </c>
      <c r="J568" s="1" t="s">
        <v>13759</v>
      </c>
    </row>
    <row r="569" spans="2:10">
      <c r="B569" s="1" t="s">
        <v>14611</v>
      </c>
      <c r="C569" s="1">
        <v>5</v>
      </c>
      <c r="D569" s="1" t="s">
        <v>13753</v>
      </c>
      <c r="E569" s="17">
        <v>0.466516203703704</v>
      </c>
      <c r="F569" s="1" t="s">
        <v>48</v>
      </c>
      <c r="G569" s="1" t="s">
        <v>3078</v>
      </c>
      <c r="H569" s="17">
        <v>0.46724537037037001</v>
      </c>
      <c r="I569" s="17">
        <v>7.2916666666600349E-4</v>
      </c>
      <c r="J569" s="1" t="s">
        <v>13755</v>
      </c>
    </row>
    <row r="570" spans="2:10">
      <c r="B570" s="1" t="s">
        <v>14608</v>
      </c>
      <c r="C570" s="1">
        <v>1</v>
      </c>
      <c r="D570" s="1" t="s">
        <v>13687</v>
      </c>
      <c r="E570" s="17">
        <v>0.46629629629629599</v>
      </c>
      <c r="F570" s="1" t="s">
        <v>48</v>
      </c>
      <c r="G570" s="1" t="s">
        <v>13762</v>
      </c>
      <c r="H570" s="17">
        <v>0.46753472222222198</v>
      </c>
      <c r="I570" s="17">
        <v>1.23842592592599E-3</v>
      </c>
      <c r="J570" s="1" t="s">
        <v>13767</v>
      </c>
    </row>
    <row r="571" spans="2:10">
      <c r="B571" s="1" t="s">
        <v>14609</v>
      </c>
      <c r="C571" s="1">
        <v>1</v>
      </c>
      <c r="D571" s="1" t="s">
        <v>13753</v>
      </c>
      <c r="E571" s="17">
        <v>0.46642361111111103</v>
      </c>
      <c r="F571" s="1" t="s">
        <v>48</v>
      </c>
      <c r="G571" s="1" t="s">
        <v>3095</v>
      </c>
      <c r="H571" s="17">
        <v>0.46763888888888899</v>
      </c>
      <c r="I571" s="17">
        <v>1.2152777777779677E-3</v>
      </c>
      <c r="J571" s="1" t="s">
        <v>13758</v>
      </c>
    </row>
    <row r="572" spans="2:10">
      <c r="B572" s="1" t="s">
        <v>14614</v>
      </c>
      <c r="C572" s="1">
        <v>1</v>
      </c>
      <c r="D572" s="1" t="s">
        <v>13753</v>
      </c>
      <c r="E572" s="17">
        <v>0.466944444444444</v>
      </c>
      <c r="F572" s="1" t="s">
        <v>48</v>
      </c>
      <c r="G572" s="1" t="s">
        <v>3078</v>
      </c>
      <c r="H572" s="17">
        <v>0.46775462962962999</v>
      </c>
      <c r="I572" s="17">
        <v>8.1018518518599647E-4</v>
      </c>
      <c r="J572" s="1" t="s">
        <v>13755</v>
      </c>
    </row>
    <row r="573" spans="2:10">
      <c r="B573" s="1" t="s">
        <v>14184</v>
      </c>
      <c r="C573" s="1">
        <v>2</v>
      </c>
      <c r="D573" s="1" t="s">
        <v>13760</v>
      </c>
      <c r="E573" s="17">
        <v>0.389780092592593</v>
      </c>
      <c r="F573" s="1" t="s">
        <v>41</v>
      </c>
      <c r="G573" s="1" t="s">
        <v>3077</v>
      </c>
      <c r="H573" s="17">
        <v>0.46783564814814799</v>
      </c>
      <c r="I573" s="17">
        <v>7.805555555555499E-2</v>
      </c>
      <c r="J573" s="1" t="s">
        <v>13765</v>
      </c>
    </row>
    <row r="574" spans="2:10">
      <c r="B574" s="1" t="s">
        <v>14597</v>
      </c>
      <c r="C574" s="1">
        <v>2</v>
      </c>
      <c r="D574" s="1" t="s">
        <v>13753</v>
      </c>
      <c r="E574" s="17">
        <v>0.463668981481482</v>
      </c>
      <c r="F574" s="1" t="s">
        <v>48</v>
      </c>
      <c r="G574" s="1" t="s">
        <v>3077</v>
      </c>
      <c r="H574" s="17">
        <v>0.46789351851851901</v>
      </c>
      <c r="I574" s="17">
        <v>4.2245370370370128E-3</v>
      </c>
      <c r="J574" s="1" t="s">
        <v>13756</v>
      </c>
    </row>
    <row r="575" spans="2:10">
      <c r="B575" s="1" t="s">
        <v>14537</v>
      </c>
      <c r="C575" s="1">
        <v>2</v>
      </c>
      <c r="D575" s="1" t="s">
        <v>13687</v>
      </c>
      <c r="E575" s="17">
        <v>0.45465277777777802</v>
      </c>
      <c r="F575" s="1" t="s">
        <v>47</v>
      </c>
      <c r="G575" s="1" t="s">
        <v>3095</v>
      </c>
      <c r="H575" s="17">
        <v>0.46798611111111099</v>
      </c>
      <c r="I575" s="17">
        <v>1.3333333333332975E-2</v>
      </c>
      <c r="J575" s="1" t="s">
        <v>13757</v>
      </c>
    </row>
    <row r="576" spans="2:10">
      <c r="B576" s="1" t="s">
        <v>14607</v>
      </c>
      <c r="C576" s="1">
        <v>2</v>
      </c>
      <c r="D576" s="1" t="s">
        <v>13687</v>
      </c>
      <c r="E576" s="17">
        <v>0.46625</v>
      </c>
      <c r="F576" s="1" t="s">
        <v>48</v>
      </c>
      <c r="G576" s="1" t="s">
        <v>3095</v>
      </c>
      <c r="H576" s="17">
        <v>0.46806712962962999</v>
      </c>
      <c r="I576" s="17">
        <v>1.8171296296299877E-3</v>
      </c>
      <c r="J576" s="1" t="s">
        <v>13757</v>
      </c>
    </row>
    <row r="577" spans="2:10">
      <c r="B577" s="1" t="s">
        <v>14613</v>
      </c>
      <c r="C577" s="1">
        <v>3</v>
      </c>
      <c r="D577" s="1" t="s">
        <v>13687</v>
      </c>
      <c r="E577" s="17">
        <v>0.46690972222222199</v>
      </c>
      <c r="F577" s="1" t="s">
        <v>48</v>
      </c>
      <c r="G577" s="1" t="s">
        <v>3095</v>
      </c>
      <c r="H577" s="17">
        <v>0.468136574074074</v>
      </c>
      <c r="I577" s="17">
        <v>1.2268518518520066E-3</v>
      </c>
      <c r="J577" s="1" t="s">
        <v>13757</v>
      </c>
    </row>
    <row r="578" spans="2:10">
      <c r="B578" s="1" t="s">
        <v>14605</v>
      </c>
      <c r="C578" s="1">
        <v>1</v>
      </c>
      <c r="D578" s="1" t="s">
        <v>13753</v>
      </c>
      <c r="E578" s="17">
        <v>0.46560185185185199</v>
      </c>
      <c r="F578" s="1" t="s">
        <v>48</v>
      </c>
      <c r="G578" s="1" t="s">
        <v>13762</v>
      </c>
      <c r="H578" s="17">
        <v>0.46847222222222201</v>
      </c>
      <c r="I578" s="17">
        <v>2.8703703703700234E-3</v>
      </c>
      <c r="J578" s="1" t="s">
        <v>13772</v>
      </c>
    </row>
    <row r="579" spans="2:10">
      <c r="B579" s="1" t="s">
        <v>14621</v>
      </c>
      <c r="C579" s="1">
        <v>1</v>
      </c>
      <c r="D579" s="1" t="s">
        <v>13687</v>
      </c>
      <c r="E579" s="17">
        <v>0.46826388888888898</v>
      </c>
      <c r="F579" s="1" t="s">
        <v>48</v>
      </c>
      <c r="G579" s="1" t="s">
        <v>3095</v>
      </c>
      <c r="H579" s="17">
        <v>0.468634259259259</v>
      </c>
      <c r="I579" s="17">
        <v>3.7037037037002118E-4</v>
      </c>
      <c r="J579" s="1" t="s">
        <v>13757</v>
      </c>
    </row>
    <row r="580" spans="2:10">
      <c r="B580" s="1" t="s">
        <v>14625</v>
      </c>
      <c r="C580" s="1">
        <v>1</v>
      </c>
      <c r="D580" s="1" t="s">
        <v>13760</v>
      </c>
      <c r="E580" s="17">
        <v>0.468599537037037</v>
      </c>
      <c r="F580" s="1" t="s">
        <v>48</v>
      </c>
      <c r="G580" s="1" t="s">
        <v>3078</v>
      </c>
      <c r="H580" s="17">
        <v>0.46975694444444399</v>
      </c>
      <c r="I580" s="17">
        <v>1.1574074074069962E-3</v>
      </c>
      <c r="J580" s="1" t="s">
        <v>13768</v>
      </c>
    </row>
    <row r="581" spans="2:10">
      <c r="B581" s="1" t="s">
        <v>14632</v>
      </c>
      <c r="C581" s="1">
        <v>1</v>
      </c>
      <c r="D581" s="1" t="s">
        <v>13753</v>
      </c>
      <c r="E581" s="17">
        <v>0.47001157407407401</v>
      </c>
      <c r="F581" s="1" t="s">
        <v>49</v>
      </c>
      <c r="G581" s="1" t="s">
        <v>13746</v>
      </c>
      <c r="H581" s="17">
        <v>0.470173611111111</v>
      </c>
      <c r="I581" s="17">
        <v>1.6203703703698835E-4</v>
      </c>
      <c r="J581" s="1" t="s">
        <v>13759</v>
      </c>
    </row>
    <row r="582" spans="2:10">
      <c r="B582" s="1" t="s">
        <v>14627</v>
      </c>
      <c r="C582" s="1">
        <v>1</v>
      </c>
      <c r="D582" s="1" t="s">
        <v>13687</v>
      </c>
      <c r="E582" s="17">
        <v>0.46895833333333298</v>
      </c>
      <c r="F582" s="1" t="s">
        <v>49</v>
      </c>
      <c r="G582" s="1" t="s">
        <v>13746</v>
      </c>
      <c r="H582" s="17">
        <v>0.47026620370370398</v>
      </c>
      <c r="I582" s="17">
        <v>1.3078703703710004E-3</v>
      </c>
      <c r="J582" s="1" t="s">
        <v>13771</v>
      </c>
    </row>
    <row r="583" spans="2:10">
      <c r="B583" s="1" t="s">
        <v>14628</v>
      </c>
      <c r="C583" s="1">
        <v>1</v>
      </c>
      <c r="D583" s="1" t="s">
        <v>13753</v>
      </c>
      <c r="E583" s="17">
        <v>0.469016203703704</v>
      </c>
      <c r="F583" s="1" t="s">
        <v>49</v>
      </c>
      <c r="G583" s="1" t="s">
        <v>13746</v>
      </c>
      <c r="H583" s="17">
        <v>0.47030092592592598</v>
      </c>
      <c r="I583" s="17">
        <v>1.284722222221979E-3</v>
      </c>
      <c r="J583" s="1" t="s">
        <v>13759</v>
      </c>
    </row>
    <row r="584" spans="2:10">
      <c r="B584" s="1" t="s">
        <v>14569</v>
      </c>
      <c r="C584" s="1">
        <v>2</v>
      </c>
      <c r="D584" s="1" t="s">
        <v>13753</v>
      </c>
      <c r="E584" s="17">
        <v>0.45892361111111102</v>
      </c>
      <c r="F584" s="1" t="s">
        <v>48</v>
      </c>
      <c r="G584" s="1" t="s">
        <v>3095</v>
      </c>
      <c r="H584" s="17">
        <v>0.47050925925925902</v>
      </c>
      <c r="I584" s="17">
        <v>1.1585648148147998E-2</v>
      </c>
      <c r="J584" s="1" t="s">
        <v>13758</v>
      </c>
    </row>
    <row r="585" spans="2:10">
      <c r="B585" s="1" t="s">
        <v>14584</v>
      </c>
      <c r="C585" s="1">
        <v>2</v>
      </c>
      <c r="D585" s="1" t="s">
        <v>13753</v>
      </c>
      <c r="E585" s="17">
        <v>0.46122685185185203</v>
      </c>
      <c r="F585" s="1" t="s">
        <v>48</v>
      </c>
      <c r="G585" s="1" t="s">
        <v>13746</v>
      </c>
      <c r="H585" s="17">
        <v>0.47158564814814802</v>
      </c>
      <c r="I585" s="17">
        <v>1.0358796296295991E-2</v>
      </c>
      <c r="J585" s="1" t="s">
        <v>13759</v>
      </c>
    </row>
    <row r="586" spans="2:10">
      <c r="B586" s="1" t="s">
        <v>14638</v>
      </c>
      <c r="C586" s="1">
        <v>1</v>
      </c>
      <c r="D586" s="1" t="s">
        <v>13687</v>
      </c>
      <c r="E586" s="17">
        <v>0.47123842592592602</v>
      </c>
      <c r="F586" s="1" t="s">
        <v>49</v>
      </c>
      <c r="G586" s="1" t="s">
        <v>3095</v>
      </c>
      <c r="H586" s="17">
        <v>0.471793981481481</v>
      </c>
      <c r="I586" s="17">
        <v>5.5555555555497627E-4</v>
      </c>
      <c r="J586" s="1" t="s">
        <v>13757</v>
      </c>
    </row>
    <row r="587" spans="2:10">
      <c r="B587" s="1" t="s">
        <v>14642</v>
      </c>
      <c r="C587" s="1">
        <v>1</v>
      </c>
      <c r="D587" s="1" t="s">
        <v>13753</v>
      </c>
      <c r="E587" s="17">
        <v>0.47173611111111113</v>
      </c>
      <c r="F587" s="1" t="s">
        <v>49</v>
      </c>
      <c r="G587" s="1" t="s">
        <v>13746</v>
      </c>
      <c r="H587" s="17">
        <v>0.47186342592592601</v>
      </c>
      <c r="I587" s="17">
        <v>1.2731481481487172E-4</v>
      </c>
      <c r="J587" s="1" t="s">
        <v>13759</v>
      </c>
    </row>
    <row r="588" spans="2:10">
      <c r="B588" s="1" t="s">
        <v>14615</v>
      </c>
      <c r="C588" s="1">
        <v>2</v>
      </c>
      <c r="D588" s="1" t="s">
        <v>3076</v>
      </c>
      <c r="E588" s="17">
        <v>0.46730324074074098</v>
      </c>
      <c r="F588" s="1" t="s">
        <v>48</v>
      </c>
      <c r="G588" s="1" t="s">
        <v>3095</v>
      </c>
      <c r="H588" s="17">
        <v>0.47222222222222199</v>
      </c>
      <c r="I588" s="17">
        <v>4.9189814814810107E-3</v>
      </c>
      <c r="J588" s="1" t="s">
        <v>13675</v>
      </c>
    </row>
    <row r="589" spans="2:10">
      <c r="B589" s="1" t="s">
        <v>14640</v>
      </c>
      <c r="C589" s="1">
        <v>1</v>
      </c>
      <c r="D589" s="1" t="s">
        <v>13753</v>
      </c>
      <c r="E589" s="17">
        <v>0.471365740740741</v>
      </c>
      <c r="F589" s="1" t="s">
        <v>49</v>
      </c>
      <c r="G589" s="1" t="s">
        <v>3078</v>
      </c>
      <c r="H589" s="17">
        <v>0.472291666666667</v>
      </c>
      <c r="I589" s="17">
        <v>9.2592592592599665E-4</v>
      </c>
      <c r="J589" s="1" t="s">
        <v>13755</v>
      </c>
    </row>
    <row r="590" spans="2:10">
      <c r="B590" s="1" t="s">
        <v>14646</v>
      </c>
      <c r="C590" s="1">
        <v>1</v>
      </c>
      <c r="D590" s="1" t="s">
        <v>13760</v>
      </c>
      <c r="E590" s="17">
        <v>0.47203703703703698</v>
      </c>
      <c r="F590" s="1" t="s">
        <v>49</v>
      </c>
      <c r="G590" s="1" t="s">
        <v>3077</v>
      </c>
      <c r="H590" s="17">
        <v>0.47251157407407401</v>
      </c>
      <c r="I590" s="17">
        <v>4.745370370370372E-4</v>
      </c>
      <c r="J590" s="1" t="s">
        <v>13765</v>
      </c>
    </row>
    <row r="591" spans="2:10">
      <c r="B591" s="1" t="s">
        <v>14643</v>
      </c>
      <c r="C591" s="1">
        <v>1</v>
      </c>
      <c r="D591" s="1" t="s">
        <v>3076</v>
      </c>
      <c r="E591" s="17">
        <v>0.47175925925925899</v>
      </c>
      <c r="F591" s="1" t="s">
        <v>49</v>
      </c>
      <c r="G591" s="1" t="s">
        <v>13762</v>
      </c>
      <c r="H591" s="17">
        <v>0.472638888888889</v>
      </c>
      <c r="I591" s="17">
        <v>8.7962962963000768E-4</v>
      </c>
      <c r="J591" s="1" t="s">
        <v>13775</v>
      </c>
    </row>
    <row r="592" spans="2:10">
      <c r="B592" s="1" t="s">
        <v>14630</v>
      </c>
      <c r="C592" s="1">
        <v>5</v>
      </c>
      <c r="D592" s="1" t="s">
        <v>13753</v>
      </c>
      <c r="E592" s="17">
        <v>0.46973379629629602</v>
      </c>
      <c r="F592" s="1" t="s">
        <v>49</v>
      </c>
      <c r="G592" s="1" t="s">
        <v>3078</v>
      </c>
      <c r="H592" s="17">
        <v>0.47280092592592599</v>
      </c>
      <c r="I592" s="17">
        <v>3.0671296296299611E-3</v>
      </c>
      <c r="J592" s="1" t="s">
        <v>13755</v>
      </c>
    </row>
    <row r="593" spans="2:10">
      <c r="B593" s="1" t="s">
        <v>14351</v>
      </c>
      <c r="C593" s="1">
        <v>2</v>
      </c>
      <c r="D593" s="1" t="s">
        <v>13760</v>
      </c>
      <c r="E593" s="17">
        <v>0.42409722222222201</v>
      </c>
      <c r="F593" s="1" t="s">
        <v>44</v>
      </c>
      <c r="G593" s="1" t="s">
        <v>3077</v>
      </c>
      <c r="H593" s="17">
        <v>0.47292824074074102</v>
      </c>
      <c r="I593" s="17">
        <v>4.8831018518519009E-2</v>
      </c>
      <c r="J593" s="1" t="s">
        <v>13765</v>
      </c>
    </row>
    <row r="594" spans="2:10">
      <c r="B594" s="1" t="s">
        <v>14263</v>
      </c>
      <c r="C594" s="1">
        <v>2</v>
      </c>
      <c r="D594" s="1" t="s">
        <v>13753</v>
      </c>
      <c r="E594" s="17">
        <v>0.406481481481481</v>
      </c>
      <c r="F594" s="1" t="s">
        <v>43</v>
      </c>
      <c r="G594" s="1" t="s">
        <v>3078</v>
      </c>
      <c r="H594" s="17">
        <v>0.473101851851852</v>
      </c>
      <c r="I594" s="17">
        <v>6.6620370370370996E-2</v>
      </c>
      <c r="J594" s="1" t="s">
        <v>13755</v>
      </c>
    </row>
    <row r="595" spans="2:10">
      <c r="B595" s="1" t="s">
        <v>14637</v>
      </c>
      <c r="C595" s="1">
        <v>1</v>
      </c>
      <c r="D595" s="1" t="s">
        <v>13753</v>
      </c>
      <c r="E595" s="17">
        <v>0.47123842592592602</v>
      </c>
      <c r="F595" s="1" t="s">
        <v>49</v>
      </c>
      <c r="G595" s="1" t="s">
        <v>13746</v>
      </c>
      <c r="H595" s="17">
        <v>0.473252314814815</v>
      </c>
      <c r="I595" s="17">
        <v>2.0138888888889817E-3</v>
      </c>
      <c r="J595" s="1" t="s">
        <v>13759</v>
      </c>
    </row>
    <row r="596" spans="2:10">
      <c r="B596" s="1" t="s">
        <v>14654</v>
      </c>
      <c r="C596" s="1">
        <v>2</v>
      </c>
      <c r="D596" s="1" t="s">
        <v>3076</v>
      </c>
      <c r="E596" s="17">
        <v>0.47304398148148102</v>
      </c>
      <c r="F596" s="1" t="s">
        <v>49</v>
      </c>
      <c r="G596" s="1" t="s">
        <v>3095</v>
      </c>
      <c r="H596" s="17">
        <v>0.47332175925925901</v>
      </c>
      <c r="I596" s="17">
        <v>2.7777777777798773E-4</v>
      </c>
      <c r="J596" s="1" t="s">
        <v>13675</v>
      </c>
    </row>
    <row r="597" spans="2:10">
      <c r="B597" s="1" t="s">
        <v>14644</v>
      </c>
      <c r="C597" s="1">
        <v>1</v>
      </c>
      <c r="D597" s="1" t="s">
        <v>13687</v>
      </c>
      <c r="E597" s="17">
        <v>0.47184027777777798</v>
      </c>
      <c r="F597" s="1" t="s">
        <v>49</v>
      </c>
      <c r="G597" s="1" t="s">
        <v>13746</v>
      </c>
      <c r="H597" s="17">
        <v>0.47339120370370402</v>
      </c>
      <c r="I597" s="17">
        <v>1.5509259259260388E-3</v>
      </c>
      <c r="J597" s="1" t="s">
        <v>13771</v>
      </c>
    </row>
    <row r="598" spans="2:10">
      <c r="B598" s="1" t="s">
        <v>14645</v>
      </c>
      <c r="C598" s="1">
        <v>1</v>
      </c>
      <c r="D598" s="1" t="s">
        <v>13687</v>
      </c>
      <c r="E598" s="17">
        <v>0.47200231481481503</v>
      </c>
      <c r="F598" s="1" t="s">
        <v>49</v>
      </c>
      <c r="G598" s="1" t="s">
        <v>13746</v>
      </c>
      <c r="H598" s="17">
        <v>0.47346064814814798</v>
      </c>
      <c r="I598" s="17">
        <v>1.4583333333329507E-3</v>
      </c>
      <c r="J598" s="1" t="s">
        <v>13771</v>
      </c>
    </row>
    <row r="599" spans="2:10">
      <c r="B599" s="1" t="s">
        <v>14619</v>
      </c>
      <c r="C599" s="1">
        <v>2</v>
      </c>
      <c r="D599" s="1" t="s">
        <v>13687</v>
      </c>
      <c r="E599" s="17">
        <v>0.46776620370370398</v>
      </c>
      <c r="F599" s="1" t="s">
        <v>48</v>
      </c>
      <c r="G599" s="1" t="s">
        <v>13746</v>
      </c>
      <c r="H599" s="17">
        <v>0.473518518518519</v>
      </c>
      <c r="I599" s="17">
        <v>5.7523148148150294E-3</v>
      </c>
      <c r="J599" s="1" t="s">
        <v>13771</v>
      </c>
    </row>
    <row r="600" spans="2:10">
      <c r="B600" s="1" t="s">
        <v>14647</v>
      </c>
      <c r="C600" s="1">
        <v>1</v>
      </c>
      <c r="D600" s="1" t="s">
        <v>13753</v>
      </c>
      <c r="E600" s="17">
        <v>0.47209490740740701</v>
      </c>
      <c r="F600" s="1" t="s">
        <v>49</v>
      </c>
      <c r="G600" s="1" t="s">
        <v>13746</v>
      </c>
      <c r="H600" s="17">
        <v>0.47357638888888898</v>
      </c>
      <c r="I600" s="17">
        <v>1.4814814814819721E-3</v>
      </c>
      <c r="J600" s="1" t="s">
        <v>13759</v>
      </c>
    </row>
    <row r="601" spans="2:10">
      <c r="B601" s="1" t="s">
        <v>14648</v>
      </c>
      <c r="C601" s="1">
        <v>2</v>
      </c>
      <c r="D601" s="1" t="s">
        <v>3076</v>
      </c>
      <c r="E601" s="17">
        <v>0.47238425925925898</v>
      </c>
      <c r="F601" s="1" t="s">
        <v>49</v>
      </c>
      <c r="G601" s="1" t="s">
        <v>13762</v>
      </c>
      <c r="H601" s="17">
        <v>0.47391203703703699</v>
      </c>
      <c r="I601" s="17">
        <v>1.5277777777780166E-3</v>
      </c>
      <c r="J601" s="1" t="s">
        <v>13775</v>
      </c>
    </row>
    <row r="602" spans="2:10">
      <c r="B602" s="1" t="s">
        <v>14659</v>
      </c>
      <c r="C602" s="1">
        <v>1</v>
      </c>
      <c r="D602" s="1" t="s">
        <v>13753</v>
      </c>
      <c r="E602" s="17">
        <v>0.47369212962962998</v>
      </c>
      <c r="F602" s="1" t="s">
        <v>49</v>
      </c>
      <c r="G602" s="1" t="s">
        <v>13762</v>
      </c>
      <c r="H602" s="17">
        <v>0.47428240740740701</v>
      </c>
      <c r="I602" s="17">
        <v>5.9027777777703738E-4</v>
      </c>
      <c r="J602" s="1" t="s">
        <v>13772</v>
      </c>
    </row>
    <row r="603" spans="2:10">
      <c r="B603" s="1" t="s">
        <v>14641</v>
      </c>
      <c r="C603" s="1">
        <v>1</v>
      </c>
      <c r="D603" s="1" t="s">
        <v>13753</v>
      </c>
      <c r="E603" s="17">
        <v>0.47150462962963002</v>
      </c>
      <c r="F603" s="1" t="s">
        <v>49</v>
      </c>
      <c r="G603" s="1" t="s">
        <v>3078</v>
      </c>
      <c r="H603" s="17">
        <v>0.47451388888888901</v>
      </c>
      <c r="I603" s="17">
        <v>3.0092592592589895E-3</v>
      </c>
      <c r="J603" s="1" t="s">
        <v>13755</v>
      </c>
    </row>
    <row r="604" spans="2:10">
      <c r="B604" s="1" t="s">
        <v>14664</v>
      </c>
      <c r="C604" s="1">
        <v>1</v>
      </c>
      <c r="D604" s="1" t="s">
        <v>13753</v>
      </c>
      <c r="E604" s="17">
        <v>0.47435185185185202</v>
      </c>
      <c r="F604" s="1" t="s">
        <v>49</v>
      </c>
      <c r="G604" s="1" t="s">
        <v>13746</v>
      </c>
      <c r="H604" s="17">
        <v>0.474641203703704</v>
      </c>
      <c r="I604" s="17">
        <v>2.893518518519711E-4</v>
      </c>
      <c r="J604" s="1" t="s">
        <v>13759</v>
      </c>
    </row>
    <row r="605" spans="2:10">
      <c r="B605" s="1" t="s">
        <v>14669</v>
      </c>
      <c r="C605" s="1">
        <v>1</v>
      </c>
      <c r="D605" s="1" t="s">
        <v>13753</v>
      </c>
      <c r="E605" s="17">
        <v>0.47454861111111102</v>
      </c>
      <c r="F605" s="1" t="s">
        <v>49</v>
      </c>
      <c r="G605" s="1" t="s">
        <v>13746</v>
      </c>
      <c r="H605" s="17">
        <v>0.47468749999999998</v>
      </c>
      <c r="I605" s="17">
        <v>1.3888888888896611E-4</v>
      </c>
      <c r="J605" s="1" t="s">
        <v>13759</v>
      </c>
    </row>
    <row r="606" spans="2:10">
      <c r="B606" s="1" t="s">
        <v>14656</v>
      </c>
      <c r="C606" s="1">
        <v>1</v>
      </c>
      <c r="D606" s="1" t="s">
        <v>13753</v>
      </c>
      <c r="E606" s="17">
        <v>0.47342592592592603</v>
      </c>
      <c r="F606" s="1" t="s">
        <v>49</v>
      </c>
      <c r="G606" s="1" t="s">
        <v>3078</v>
      </c>
      <c r="H606" s="17">
        <v>0.47471064814814801</v>
      </c>
      <c r="I606" s="17">
        <v>1.284722222221979E-3</v>
      </c>
      <c r="J606" s="1" t="s">
        <v>13755</v>
      </c>
    </row>
    <row r="607" spans="2:10">
      <c r="B607" s="1" t="s">
        <v>14662</v>
      </c>
      <c r="C607" s="1">
        <v>2</v>
      </c>
      <c r="D607" s="1" t="s">
        <v>3076</v>
      </c>
      <c r="E607" s="17">
        <v>0.47418981481481498</v>
      </c>
      <c r="F607" s="1" t="s">
        <v>49</v>
      </c>
      <c r="G607" s="1" t="s">
        <v>3095</v>
      </c>
      <c r="H607" s="17">
        <v>0.47474537037037001</v>
      </c>
      <c r="I607" s="17">
        <v>5.5555555555503178E-4</v>
      </c>
      <c r="J607" s="1" t="s">
        <v>13675</v>
      </c>
    </row>
    <row r="608" spans="2:10">
      <c r="B608" s="1" t="s">
        <v>14667</v>
      </c>
      <c r="C608" s="1">
        <v>1</v>
      </c>
      <c r="D608" s="1" t="s">
        <v>13760</v>
      </c>
      <c r="E608" s="17">
        <v>0.47447916666666701</v>
      </c>
      <c r="F608" s="1" t="s">
        <v>49</v>
      </c>
      <c r="G608" s="1" t="s">
        <v>3077</v>
      </c>
      <c r="H608" s="17">
        <v>0.47478009259259302</v>
      </c>
      <c r="I608" s="17">
        <v>3.0092592592600997E-4</v>
      </c>
      <c r="J608" s="1" t="s">
        <v>13765</v>
      </c>
    </row>
    <row r="609" spans="2:10">
      <c r="B609" s="1" t="s">
        <v>14653</v>
      </c>
      <c r="C609" s="1">
        <v>1</v>
      </c>
      <c r="D609" s="1" t="s">
        <v>13687</v>
      </c>
      <c r="E609" s="17">
        <v>0.473020833333333</v>
      </c>
      <c r="F609" s="1" t="s">
        <v>49</v>
      </c>
      <c r="G609" s="1" t="s">
        <v>13746</v>
      </c>
      <c r="H609" s="17">
        <v>0.47493055555555602</v>
      </c>
      <c r="I609" s="17">
        <v>1.9097222222230203E-3</v>
      </c>
      <c r="J609" s="1" t="s">
        <v>13771</v>
      </c>
    </row>
    <row r="610" spans="2:10">
      <c r="B610" s="1" t="s">
        <v>14655</v>
      </c>
      <c r="C610" s="1">
        <v>1</v>
      </c>
      <c r="D610" s="1" t="s">
        <v>13760</v>
      </c>
      <c r="E610" s="17">
        <v>0.47322916666666698</v>
      </c>
      <c r="F610" s="1" t="s">
        <v>49</v>
      </c>
      <c r="G610" s="1" t="s">
        <v>3077</v>
      </c>
      <c r="H610" s="17">
        <v>0.47506944444444399</v>
      </c>
      <c r="I610" s="17">
        <v>1.8402777777770107E-3</v>
      </c>
      <c r="J610" s="1" t="s">
        <v>13765</v>
      </c>
    </row>
    <row r="611" spans="2:10">
      <c r="B611" s="1" t="s">
        <v>14634</v>
      </c>
      <c r="C611" s="1">
        <v>5</v>
      </c>
      <c r="D611" s="1" t="s">
        <v>13753</v>
      </c>
      <c r="E611" s="17">
        <v>0.47083333333333299</v>
      </c>
      <c r="F611" s="1" t="s">
        <v>49</v>
      </c>
      <c r="G611" s="1" t="s">
        <v>3078</v>
      </c>
      <c r="H611" s="17">
        <v>0.47547453703703701</v>
      </c>
      <c r="I611" s="17">
        <v>4.6412037037040221E-3</v>
      </c>
      <c r="J611" s="1" t="s">
        <v>13755</v>
      </c>
    </row>
    <row r="612" spans="2:10">
      <c r="B612" s="1" t="s">
        <v>14660</v>
      </c>
      <c r="C612" s="1">
        <v>1</v>
      </c>
      <c r="D612" s="1" t="s">
        <v>13687</v>
      </c>
      <c r="E612" s="17">
        <v>0.47387731481481499</v>
      </c>
      <c r="F612" s="1" t="s">
        <v>49</v>
      </c>
      <c r="G612" s="1" t="s">
        <v>13746</v>
      </c>
      <c r="H612" s="17">
        <v>0.47547453703703701</v>
      </c>
      <c r="I612" s="17">
        <v>1.5972222222220278E-3</v>
      </c>
      <c r="J612" s="1" t="s">
        <v>13771</v>
      </c>
    </row>
    <row r="613" spans="2:10">
      <c r="B613" s="1" t="s">
        <v>14657</v>
      </c>
      <c r="C613" s="1">
        <v>1</v>
      </c>
      <c r="D613" s="1" t="s">
        <v>3076</v>
      </c>
      <c r="E613" s="17">
        <v>0.47344907407407399</v>
      </c>
      <c r="F613" s="1" t="s">
        <v>49</v>
      </c>
      <c r="G613" s="1" t="s">
        <v>13746</v>
      </c>
      <c r="H613" s="17">
        <v>0.47576388888888899</v>
      </c>
      <c r="I613" s="17">
        <v>2.3148148148149916E-3</v>
      </c>
      <c r="J613" s="1" t="s">
        <v>13766</v>
      </c>
    </row>
    <row r="614" spans="2:10">
      <c r="B614" s="1" t="s">
        <v>14673</v>
      </c>
      <c r="C614" s="1">
        <v>1</v>
      </c>
      <c r="D614" s="1" t="s">
        <v>13753</v>
      </c>
      <c r="E614" s="17">
        <v>0.475601851851852</v>
      </c>
      <c r="F614" s="1" t="s">
        <v>49</v>
      </c>
      <c r="G614" s="1" t="s">
        <v>13746</v>
      </c>
      <c r="H614" s="17">
        <v>0.47590277777777801</v>
      </c>
      <c r="I614" s="17">
        <v>3.0092592592600997E-4</v>
      </c>
      <c r="J614" s="1" t="s">
        <v>13759</v>
      </c>
    </row>
    <row r="615" spans="2:10">
      <c r="B615" s="1" t="s">
        <v>14668</v>
      </c>
      <c r="C615" s="1">
        <v>2</v>
      </c>
      <c r="D615" s="1" t="s">
        <v>13760</v>
      </c>
      <c r="E615" s="17">
        <v>0.47454861111111102</v>
      </c>
      <c r="F615" s="1" t="s">
        <v>49</v>
      </c>
      <c r="G615" s="1" t="s">
        <v>13746</v>
      </c>
      <c r="H615" s="17">
        <v>0.476064814814815</v>
      </c>
      <c r="I615" s="17">
        <v>1.5162037037039777E-3</v>
      </c>
      <c r="J615" s="1" t="s">
        <v>13764</v>
      </c>
    </row>
    <row r="616" spans="2:10">
      <c r="B616" s="1" t="s">
        <v>14635</v>
      </c>
      <c r="C616" s="1">
        <v>5</v>
      </c>
      <c r="D616" s="1" t="s">
        <v>13753</v>
      </c>
      <c r="E616" s="17">
        <v>0.471018518518519</v>
      </c>
      <c r="F616" s="1" t="s">
        <v>49</v>
      </c>
      <c r="G616" s="1" t="s">
        <v>3078</v>
      </c>
      <c r="H616" s="17">
        <v>0.47620370370370402</v>
      </c>
      <c r="I616" s="17">
        <v>5.185185185185015E-3</v>
      </c>
      <c r="J616" s="1" t="s">
        <v>13755</v>
      </c>
    </row>
    <row r="617" spans="2:10">
      <c r="B617" s="1" t="s">
        <v>14649</v>
      </c>
      <c r="C617" s="1">
        <v>1</v>
      </c>
      <c r="D617" s="1" t="s">
        <v>13687</v>
      </c>
      <c r="E617" s="17">
        <v>0.47246527777777803</v>
      </c>
      <c r="F617" s="1" t="s">
        <v>49</v>
      </c>
      <c r="G617" s="1" t="s">
        <v>3078</v>
      </c>
      <c r="H617" s="17">
        <v>0.47627314814814797</v>
      </c>
      <c r="I617" s="17">
        <v>3.8078703703699479E-3</v>
      </c>
      <c r="J617" s="1" t="s">
        <v>13773</v>
      </c>
    </row>
    <row r="618" spans="2:10">
      <c r="B618" s="1" t="s">
        <v>14674</v>
      </c>
      <c r="C618" s="1">
        <v>1</v>
      </c>
      <c r="D618" s="1" t="s">
        <v>13753</v>
      </c>
      <c r="E618" s="17">
        <v>0.47581018518518498</v>
      </c>
      <c r="F618" s="1" t="s">
        <v>49</v>
      </c>
      <c r="G618" s="1" t="s">
        <v>3078</v>
      </c>
      <c r="H618" s="17">
        <v>0.47643518518518502</v>
      </c>
      <c r="I618" s="17">
        <v>6.2500000000004219E-4</v>
      </c>
      <c r="J618" s="1" t="s">
        <v>13755</v>
      </c>
    </row>
    <row r="619" spans="2:10">
      <c r="B619" s="1" t="s">
        <v>14617</v>
      </c>
      <c r="C619" s="1">
        <v>5</v>
      </c>
      <c r="D619" s="1" t="s">
        <v>13753</v>
      </c>
      <c r="E619" s="17">
        <v>0.46756944444444398</v>
      </c>
      <c r="F619" s="1" t="s">
        <v>48</v>
      </c>
      <c r="G619" s="1" t="s">
        <v>3078</v>
      </c>
      <c r="H619" s="17">
        <v>0.47693287037037002</v>
      </c>
      <c r="I619" s="17">
        <v>9.3634259259260388E-3</v>
      </c>
      <c r="J619" s="1" t="s">
        <v>13755</v>
      </c>
    </row>
    <row r="620" spans="2:10">
      <c r="B620" s="1" t="s">
        <v>14677</v>
      </c>
      <c r="C620" s="1">
        <v>5</v>
      </c>
      <c r="D620" s="1" t="s">
        <v>13753</v>
      </c>
      <c r="E620" s="17">
        <v>0.47664351851851799</v>
      </c>
      <c r="F620" s="1" t="s">
        <v>49</v>
      </c>
      <c r="G620" s="1" t="s">
        <v>3078</v>
      </c>
      <c r="H620" s="17">
        <v>0.47718749999999999</v>
      </c>
      <c r="I620" s="17">
        <v>5.439814814819921E-4</v>
      </c>
      <c r="J620" s="1" t="s">
        <v>13755</v>
      </c>
    </row>
    <row r="621" spans="2:10">
      <c r="B621" s="1" t="s">
        <v>14663</v>
      </c>
      <c r="C621" s="1">
        <v>2</v>
      </c>
      <c r="D621" s="1" t="s">
        <v>3076</v>
      </c>
      <c r="E621" s="17">
        <v>0.47435185185185202</v>
      </c>
      <c r="F621" s="1" t="s">
        <v>49</v>
      </c>
      <c r="G621" s="1" t="s">
        <v>3095</v>
      </c>
      <c r="H621" s="17">
        <v>0.47721064814814801</v>
      </c>
      <c r="I621" s="17">
        <v>2.8587962962959845E-3</v>
      </c>
      <c r="J621" s="1" t="s">
        <v>13675</v>
      </c>
    </row>
    <row r="622" spans="2:10">
      <c r="B622" s="1" t="s">
        <v>14590</v>
      </c>
      <c r="C622" s="1">
        <v>1</v>
      </c>
      <c r="D622" s="1" t="s">
        <v>13753</v>
      </c>
      <c r="E622" s="17">
        <v>0.46253472222222197</v>
      </c>
      <c r="F622" s="1" t="s">
        <v>48</v>
      </c>
      <c r="G622" s="1" t="s">
        <v>3078</v>
      </c>
      <c r="H622" s="17">
        <v>0.47747685185185201</v>
      </c>
      <c r="I622" s="17">
        <v>1.4942129629630041E-2</v>
      </c>
      <c r="J622" s="1" t="s">
        <v>13755</v>
      </c>
    </row>
    <row r="623" spans="2:10">
      <c r="B623" s="1" t="s">
        <v>14679</v>
      </c>
      <c r="C623" s="1">
        <v>2</v>
      </c>
      <c r="D623" s="1" t="s">
        <v>13753</v>
      </c>
      <c r="E623" s="17">
        <v>0.47686342592592601</v>
      </c>
      <c r="F623" s="1" t="s">
        <v>49</v>
      </c>
      <c r="G623" s="1" t="s">
        <v>3078</v>
      </c>
      <c r="H623" s="17">
        <v>0.477638888888889</v>
      </c>
      <c r="I623" s="17">
        <v>7.7546296296299166E-4</v>
      </c>
      <c r="J623" s="1" t="s">
        <v>13755</v>
      </c>
    </row>
    <row r="624" spans="2:10">
      <c r="B624" s="1" t="s">
        <v>14683</v>
      </c>
      <c r="C624" s="1">
        <v>1</v>
      </c>
      <c r="D624" s="1" t="s">
        <v>13753</v>
      </c>
      <c r="E624" s="17">
        <v>0.47767361111111101</v>
      </c>
      <c r="F624" s="1" t="s">
        <v>49</v>
      </c>
      <c r="G624" s="1" t="s">
        <v>3078</v>
      </c>
      <c r="H624" s="17">
        <v>0.478217592592593</v>
      </c>
      <c r="I624" s="17">
        <v>5.439814814819921E-4</v>
      </c>
      <c r="J624" s="1" t="s">
        <v>13755</v>
      </c>
    </row>
    <row r="625" spans="2:10">
      <c r="B625" s="1" t="s">
        <v>14553</v>
      </c>
      <c r="C625" s="1">
        <v>2</v>
      </c>
      <c r="D625" s="1" t="s">
        <v>3076</v>
      </c>
      <c r="E625" s="17">
        <v>0.45681712962963</v>
      </c>
      <c r="F625" s="1" t="s">
        <v>47</v>
      </c>
      <c r="G625" s="1" t="s">
        <v>3077</v>
      </c>
      <c r="H625" s="17">
        <v>0.47835648148148102</v>
      </c>
      <c r="I625" s="17">
        <v>2.1539351851851019E-2</v>
      </c>
      <c r="J625" s="1" t="s">
        <v>13774</v>
      </c>
    </row>
    <row r="626" spans="2:10">
      <c r="B626" s="1" t="s">
        <v>14681</v>
      </c>
      <c r="C626" s="1">
        <v>1</v>
      </c>
      <c r="D626" s="1" t="s">
        <v>13687</v>
      </c>
      <c r="E626" s="17">
        <v>0.47743055555555602</v>
      </c>
      <c r="F626" s="1" t="s">
        <v>49</v>
      </c>
      <c r="G626" s="1" t="s">
        <v>3095</v>
      </c>
      <c r="H626" s="17">
        <v>0.47842592592592598</v>
      </c>
      <c r="I626" s="17">
        <v>9.9537037036995235E-4</v>
      </c>
      <c r="J626" s="1" t="s">
        <v>13757</v>
      </c>
    </row>
    <row r="627" spans="2:10">
      <c r="B627" s="1" t="s">
        <v>14682</v>
      </c>
      <c r="C627" s="1">
        <v>1</v>
      </c>
      <c r="D627" s="1" t="s">
        <v>13753</v>
      </c>
      <c r="E627" s="17">
        <v>0.47759259259259301</v>
      </c>
      <c r="F627" s="1" t="s">
        <v>49</v>
      </c>
      <c r="G627" s="1" t="s">
        <v>13746</v>
      </c>
      <c r="H627" s="17">
        <v>0.47847222222222202</v>
      </c>
      <c r="I627" s="17">
        <v>8.7962962962900848E-4</v>
      </c>
      <c r="J627" s="1" t="s">
        <v>13759</v>
      </c>
    </row>
    <row r="628" spans="2:10">
      <c r="B628" s="1" t="s">
        <v>14599</v>
      </c>
      <c r="C628" s="1">
        <v>2</v>
      </c>
      <c r="D628" s="1" t="s">
        <v>13760</v>
      </c>
      <c r="E628" s="17">
        <v>0.46440972222222199</v>
      </c>
      <c r="F628" s="1" t="s">
        <v>48</v>
      </c>
      <c r="G628" s="1" t="s">
        <v>3095</v>
      </c>
      <c r="H628" s="17">
        <v>0.478483796296296</v>
      </c>
      <c r="I628" s="17">
        <v>1.4074074074074017E-2</v>
      </c>
      <c r="J628" s="1" t="s">
        <v>13761</v>
      </c>
    </row>
    <row r="629" spans="2:10">
      <c r="B629" s="1" t="s">
        <v>14606</v>
      </c>
      <c r="C629" s="1">
        <v>2</v>
      </c>
      <c r="D629" s="1" t="s">
        <v>13760</v>
      </c>
      <c r="E629" s="17">
        <v>0.46576388888888898</v>
      </c>
      <c r="F629" s="1" t="s">
        <v>48</v>
      </c>
      <c r="G629" s="1" t="s">
        <v>3095</v>
      </c>
      <c r="H629" s="17">
        <v>0.47855324074074101</v>
      </c>
      <c r="I629" s="17">
        <v>1.2789351851852038E-2</v>
      </c>
      <c r="J629" s="1" t="s">
        <v>13761</v>
      </c>
    </row>
    <row r="630" spans="2:10">
      <c r="B630" s="1" t="s">
        <v>14685</v>
      </c>
      <c r="C630" s="1">
        <v>1</v>
      </c>
      <c r="D630" s="1" t="s">
        <v>13753</v>
      </c>
      <c r="E630" s="17">
        <v>0.47793981481481501</v>
      </c>
      <c r="F630" s="1" t="s">
        <v>49</v>
      </c>
      <c r="G630" s="1" t="s">
        <v>13746</v>
      </c>
      <c r="H630" s="17">
        <v>0.47881944444444402</v>
      </c>
      <c r="I630" s="17">
        <v>8.7962962962900848E-4</v>
      </c>
      <c r="J630" s="1" t="s">
        <v>13759</v>
      </c>
    </row>
    <row r="631" spans="2:10">
      <c r="B631" s="1" t="s">
        <v>14684</v>
      </c>
      <c r="C631" s="1">
        <v>1</v>
      </c>
      <c r="D631" s="1" t="s">
        <v>13687</v>
      </c>
      <c r="E631" s="17">
        <v>0.47774305555555602</v>
      </c>
      <c r="F631" s="1" t="s">
        <v>49</v>
      </c>
      <c r="G631" s="1" t="s">
        <v>13746</v>
      </c>
      <c r="H631" s="17">
        <v>0.47888888888888897</v>
      </c>
      <c r="I631" s="17">
        <v>1.1458333333329573E-3</v>
      </c>
      <c r="J631" s="1" t="s">
        <v>13771</v>
      </c>
    </row>
    <row r="632" spans="2:10">
      <c r="B632" s="1" t="s">
        <v>14686</v>
      </c>
      <c r="C632" s="1">
        <v>1</v>
      </c>
      <c r="D632" s="1" t="s">
        <v>13687</v>
      </c>
      <c r="E632" s="17">
        <v>0.47807870370370398</v>
      </c>
      <c r="F632" s="1" t="s">
        <v>49</v>
      </c>
      <c r="G632" s="1" t="s">
        <v>13746</v>
      </c>
      <c r="H632" s="17">
        <v>0.478912037037037</v>
      </c>
      <c r="I632" s="17">
        <v>8.3333333333301951E-4</v>
      </c>
      <c r="J632" s="1" t="s">
        <v>13771</v>
      </c>
    </row>
    <row r="633" spans="2:10">
      <c r="B633" s="1" t="s">
        <v>14691</v>
      </c>
      <c r="C633" s="1">
        <v>1</v>
      </c>
      <c r="D633" s="1" t="s">
        <v>13753</v>
      </c>
      <c r="E633" s="17">
        <v>0.47893518518518502</v>
      </c>
      <c r="F633" s="1" t="s">
        <v>49</v>
      </c>
      <c r="G633" s="1" t="s">
        <v>3095</v>
      </c>
      <c r="H633" s="17">
        <v>0.47958333333333297</v>
      </c>
      <c r="I633" s="17">
        <v>6.4814814814795341E-4</v>
      </c>
      <c r="J633" s="1" t="s">
        <v>13758</v>
      </c>
    </row>
    <row r="634" spans="2:10">
      <c r="B634" s="1" t="s">
        <v>14694</v>
      </c>
      <c r="C634" s="1">
        <v>1</v>
      </c>
      <c r="D634" s="1" t="s">
        <v>13753</v>
      </c>
      <c r="E634" s="17">
        <v>0.47912037037036997</v>
      </c>
      <c r="F634" s="1" t="s">
        <v>49</v>
      </c>
      <c r="G634" s="1" t="s">
        <v>3078</v>
      </c>
      <c r="H634" s="17">
        <v>0.47976851851851898</v>
      </c>
      <c r="I634" s="17">
        <v>6.4814814814900812E-4</v>
      </c>
      <c r="J634" s="1" t="s">
        <v>13755</v>
      </c>
    </row>
    <row r="635" spans="2:10">
      <c r="B635" s="1" t="s">
        <v>14692</v>
      </c>
      <c r="C635" s="1">
        <v>1</v>
      </c>
      <c r="D635" s="1" t="s">
        <v>13753</v>
      </c>
      <c r="E635" s="17">
        <v>0.47899305555555599</v>
      </c>
      <c r="F635" s="1" t="s">
        <v>49</v>
      </c>
      <c r="G635" s="1" t="s">
        <v>3078</v>
      </c>
      <c r="H635" s="17">
        <v>0.47980324074074099</v>
      </c>
      <c r="I635" s="17">
        <v>8.1018518518499727E-4</v>
      </c>
      <c r="J635" s="1" t="s">
        <v>13755</v>
      </c>
    </row>
    <row r="636" spans="2:10">
      <c r="B636" s="1" t="s">
        <v>14698</v>
      </c>
      <c r="C636" s="1">
        <v>1</v>
      </c>
      <c r="D636" s="1" t="s">
        <v>13753</v>
      </c>
      <c r="E636" s="17">
        <v>0.47994212962963001</v>
      </c>
      <c r="F636" s="1" t="s">
        <v>50</v>
      </c>
      <c r="G636" s="1" t="s">
        <v>13746</v>
      </c>
      <c r="H636" s="17">
        <v>0.48017361111111101</v>
      </c>
      <c r="I636" s="17">
        <v>2.3148148148099956E-4</v>
      </c>
      <c r="J636" s="1" t="s">
        <v>13759</v>
      </c>
    </row>
    <row r="637" spans="2:10">
      <c r="B637" s="1" t="s">
        <v>14144</v>
      </c>
      <c r="C637" s="1">
        <v>1</v>
      </c>
      <c r="D637" s="1" t="s">
        <v>13687</v>
      </c>
      <c r="E637" s="17">
        <v>0.379039351851852</v>
      </c>
      <c r="F637" s="1" t="s">
        <v>40</v>
      </c>
      <c r="G637" s="1" t="s">
        <v>13746</v>
      </c>
      <c r="H637" s="17">
        <v>0.480219907407407</v>
      </c>
      <c r="I637" s="17">
        <v>0.101180555555555</v>
      </c>
      <c r="J637" s="1" t="s">
        <v>13771</v>
      </c>
    </row>
    <row r="638" spans="2:10">
      <c r="B638" s="1" t="s">
        <v>14696</v>
      </c>
      <c r="C638" s="1">
        <v>1</v>
      </c>
      <c r="D638" s="1" t="s">
        <v>13753</v>
      </c>
      <c r="E638" s="17">
        <v>0.479178240740741</v>
      </c>
      <c r="F638" s="1" t="s">
        <v>50</v>
      </c>
      <c r="G638" s="1" t="s">
        <v>13746</v>
      </c>
      <c r="H638" s="17">
        <v>0.48024305555555602</v>
      </c>
      <c r="I638" s="17">
        <v>1.0648148148150183E-3</v>
      </c>
      <c r="J638" s="1" t="s">
        <v>13759</v>
      </c>
    </row>
    <row r="639" spans="2:10">
      <c r="B639" s="1" t="s">
        <v>14650</v>
      </c>
      <c r="C639" s="1">
        <v>5</v>
      </c>
      <c r="D639" s="1" t="s">
        <v>13753</v>
      </c>
      <c r="E639" s="17">
        <v>0.47249999999999998</v>
      </c>
      <c r="F639" s="1" t="s">
        <v>49</v>
      </c>
      <c r="G639" s="1" t="s">
        <v>3078</v>
      </c>
      <c r="H639" s="17">
        <v>0.48042824074074097</v>
      </c>
      <c r="I639" s="17">
        <v>7.9282407407409994E-3</v>
      </c>
      <c r="J639" s="1" t="s">
        <v>13755</v>
      </c>
    </row>
    <row r="640" spans="2:10">
      <c r="B640" s="1" t="s">
        <v>14701</v>
      </c>
      <c r="C640" s="1">
        <v>1</v>
      </c>
      <c r="D640" s="1" t="s">
        <v>13753</v>
      </c>
      <c r="E640" s="17">
        <v>0.48032407407407401</v>
      </c>
      <c r="F640" s="1" t="s">
        <v>50</v>
      </c>
      <c r="G640" s="1" t="s">
        <v>13746</v>
      </c>
      <c r="H640" s="17">
        <v>0.48054398148148098</v>
      </c>
      <c r="I640" s="17">
        <v>2.1990740740696069E-4</v>
      </c>
      <c r="J640" s="1" t="s">
        <v>13759</v>
      </c>
    </row>
    <row r="641" spans="2:10">
      <c r="B641" s="1" t="s">
        <v>14700</v>
      </c>
      <c r="C641" s="1">
        <v>1</v>
      </c>
      <c r="D641" s="1" t="s">
        <v>13753</v>
      </c>
      <c r="E641" s="17">
        <v>0.48017361111111101</v>
      </c>
      <c r="F641" s="1" t="s">
        <v>50</v>
      </c>
      <c r="G641" s="1" t="s">
        <v>13746</v>
      </c>
      <c r="H641" s="17">
        <v>0.48075231481481501</v>
      </c>
      <c r="I641" s="17">
        <v>5.7870370370399771E-4</v>
      </c>
      <c r="J641" s="1" t="s">
        <v>13759</v>
      </c>
    </row>
    <row r="642" spans="2:10">
      <c r="B642" s="1" t="s">
        <v>14695</v>
      </c>
      <c r="C642" s="1">
        <v>1</v>
      </c>
      <c r="D642" s="1" t="s">
        <v>13753</v>
      </c>
      <c r="E642" s="17">
        <v>0.47912037037036997</v>
      </c>
      <c r="F642" s="1" t="s">
        <v>49</v>
      </c>
      <c r="G642" s="1" t="s">
        <v>3078</v>
      </c>
      <c r="H642" s="17">
        <v>0.48120370370370402</v>
      </c>
      <c r="I642" s="17">
        <v>2.0833333333340476E-3</v>
      </c>
      <c r="J642" s="1" t="s">
        <v>13755</v>
      </c>
    </row>
    <row r="643" spans="2:10">
      <c r="B643" s="1" t="s">
        <v>14706</v>
      </c>
      <c r="C643" s="1">
        <v>3</v>
      </c>
      <c r="D643" s="1" t="s">
        <v>13753</v>
      </c>
      <c r="E643" s="17">
        <v>0.48078703703703701</v>
      </c>
      <c r="F643" s="1" t="s">
        <v>50</v>
      </c>
      <c r="G643" s="1" t="s">
        <v>3078</v>
      </c>
      <c r="H643" s="17">
        <v>0.48148148148148101</v>
      </c>
      <c r="I643" s="17">
        <v>6.9444444444399789E-4</v>
      </c>
      <c r="J643" s="1" t="s">
        <v>13755</v>
      </c>
    </row>
    <row r="644" spans="2:10">
      <c r="B644" s="1" t="s">
        <v>14707</v>
      </c>
      <c r="C644" s="1">
        <v>1</v>
      </c>
      <c r="D644" s="1" t="s">
        <v>13753</v>
      </c>
      <c r="E644" s="17">
        <v>0.480914351851852</v>
      </c>
      <c r="F644" s="1" t="s">
        <v>50</v>
      </c>
      <c r="G644" s="1" t="s">
        <v>3078</v>
      </c>
      <c r="H644" s="17">
        <v>0.4815625</v>
      </c>
      <c r="I644" s="17">
        <v>6.4814814814800892E-4</v>
      </c>
      <c r="J644" s="1" t="s">
        <v>13755</v>
      </c>
    </row>
    <row r="645" spans="2:10">
      <c r="B645" s="1" t="s">
        <v>14712</v>
      </c>
      <c r="C645" s="1">
        <v>2</v>
      </c>
      <c r="D645" s="1" t="s">
        <v>13753</v>
      </c>
      <c r="E645" s="17">
        <v>0.48130787037036998</v>
      </c>
      <c r="F645" s="1" t="s">
        <v>50</v>
      </c>
      <c r="G645" s="1" t="s">
        <v>13746</v>
      </c>
      <c r="H645" s="17">
        <v>0.48160879629629599</v>
      </c>
      <c r="I645" s="17">
        <v>3.0092592592600997E-4</v>
      </c>
      <c r="J645" s="1" t="s">
        <v>13759</v>
      </c>
    </row>
    <row r="646" spans="2:10">
      <c r="B646" s="1" t="s">
        <v>14716</v>
      </c>
      <c r="C646" s="1">
        <v>1</v>
      </c>
      <c r="D646" s="1" t="s">
        <v>13753</v>
      </c>
      <c r="E646" s="17">
        <v>0.48158564814814803</v>
      </c>
      <c r="F646" s="1" t="s">
        <v>50</v>
      </c>
      <c r="G646" s="1" t="s">
        <v>13746</v>
      </c>
      <c r="H646" s="17">
        <v>0.48172453703703699</v>
      </c>
      <c r="I646" s="17">
        <v>1.3888888888896611E-4</v>
      </c>
      <c r="J646" s="1" t="s">
        <v>13759</v>
      </c>
    </row>
    <row r="647" spans="2:10">
      <c r="B647" s="1" t="s">
        <v>14079</v>
      </c>
      <c r="C647" s="1">
        <v>2</v>
      </c>
      <c r="D647" s="1" t="s">
        <v>13753</v>
      </c>
      <c r="E647" s="17">
        <v>0.36362268518518498</v>
      </c>
      <c r="F647" s="1" t="s">
        <v>38</v>
      </c>
      <c r="G647" s="1" t="s">
        <v>3077</v>
      </c>
      <c r="H647" s="17">
        <v>0.48196759259259297</v>
      </c>
      <c r="I647" s="17">
        <v>0.118344907407408</v>
      </c>
      <c r="J647" s="1" t="s">
        <v>13756</v>
      </c>
    </row>
    <row r="648" spans="2:10">
      <c r="B648" s="1" t="s">
        <v>14713</v>
      </c>
      <c r="C648" s="1">
        <v>2</v>
      </c>
      <c r="D648" s="1" t="s">
        <v>13687</v>
      </c>
      <c r="E648" s="17">
        <v>0.48140046296296302</v>
      </c>
      <c r="F648" s="1" t="s">
        <v>50</v>
      </c>
      <c r="G648" s="1" t="s">
        <v>3095</v>
      </c>
      <c r="H648" s="17">
        <v>0.48206018518518501</v>
      </c>
      <c r="I648" s="17">
        <v>6.5972222222199228E-4</v>
      </c>
      <c r="J648" s="1" t="s">
        <v>13757</v>
      </c>
    </row>
    <row r="649" spans="2:10">
      <c r="B649" s="1" t="s">
        <v>14704</v>
      </c>
      <c r="C649" s="1">
        <v>1</v>
      </c>
      <c r="D649" s="1" t="s">
        <v>13687</v>
      </c>
      <c r="E649" s="17">
        <v>0.48054398148148098</v>
      </c>
      <c r="F649" s="1" t="s">
        <v>50</v>
      </c>
      <c r="G649" s="1" t="s">
        <v>13746</v>
      </c>
      <c r="H649" s="17">
        <v>0.48228009259259302</v>
      </c>
      <c r="I649" s="17">
        <v>1.7361111111120486E-3</v>
      </c>
      <c r="J649" s="1" t="s">
        <v>13771</v>
      </c>
    </row>
    <row r="650" spans="2:10">
      <c r="B650" s="1" t="s">
        <v>14230</v>
      </c>
      <c r="C650" s="1">
        <v>4</v>
      </c>
      <c r="D650" s="1" t="s">
        <v>13760</v>
      </c>
      <c r="E650" s="17">
        <v>0.39900462962963001</v>
      </c>
      <c r="F650" s="1" t="s">
        <v>42</v>
      </c>
      <c r="G650" s="1" t="s">
        <v>13762</v>
      </c>
      <c r="H650" s="17">
        <v>0.48267361111111101</v>
      </c>
      <c r="I650" s="17">
        <v>8.3668981481480997E-2</v>
      </c>
      <c r="J650" s="1" t="s">
        <v>13763</v>
      </c>
    </row>
    <row r="651" spans="2:10">
      <c r="B651" s="1" t="s">
        <v>14718</v>
      </c>
      <c r="C651" s="1">
        <v>1</v>
      </c>
      <c r="D651" s="1" t="s">
        <v>13753</v>
      </c>
      <c r="E651" s="17">
        <v>0.48195601851851799</v>
      </c>
      <c r="F651" s="1" t="s">
        <v>50</v>
      </c>
      <c r="G651" s="1" t="s">
        <v>3078</v>
      </c>
      <c r="H651" s="17">
        <v>0.48278935185185201</v>
      </c>
      <c r="I651" s="17">
        <v>8.3333333333401871E-4</v>
      </c>
      <c r="J651" s="1" t="s">
        <v>13755</v>
      </c>
    </row>
    <row r="652" spans="2:10">
      <c r="B652" s="1" t="s">
        <v>14658</v>
      </c>
      <c r="C652" s="1">
        <v>1</v>
      </c>
      <c r="D652" s="1" t="s">
        <v>13760</v>
      </c>
      <c r="E652" s="17">
        <v>0.47363425925925901</v>
      </c>
      <c r="F652" s="1" t="s">
        <v>49</v>
      </c>
      <c r="G652" s="1" t="s">
        <v>13746</v>
      </c>
      <c r="H652" s="17">
        <v>0.48282407407407402</v>
      </c>
      <c r="I652" s="17">
        <v>9.1898148148150116E-3</v>
      </c>
      <c r="J652" s="1" t="s">
        <v>13764</v>
      </c>
    </row>
    <row r="653" spans="2:10">
      <c r="B653" s="1" t="s">
        <v>14715</v>
      </c>
      <c r="C653" s="1">
        <v>1</v>
      </c>
      <c r="D653" s="1" t="s">
        <v>13753</v>
      </c>
      <c r="E653" s="17">
        <v>0.48146990740740703</v>
      </c>
      <c r="F653" s="1" t="s">
        <v>50</v>
      </c>
      <c r="G653" s="1" t="s">
        <v>3078</v>
      </c>
      <c r="H653" s="17">
        <v>0.48319444444444398</v>
      </c>
      <c r="I653" s="17">
        <v>1.724537037036955E-3</v>
      </c>
      <c r="J653" s="1" t="s">
        <v>13755</v>
      </c>
    </row>
    <row r="654" spans="2:10">
      <c r="B654" s="1" t="s">
        <v>14722</v>
      </c>
      <c r="C654" s="1">
        <v>1</v>
      </c>
      <c r="D654" s="1" t="s">
        <v>13753</v>
      </c>
      <c r="E654" s="17">
        <v>0.48221064814814801</v>
      </c>
      <c r="F654" s="1" t="s">
        <v>50</v>
      </c>
      <c r="G654" s="1" t="s">
        <v>13746</v>
      </c>
      <c r="H654" s="17">
        <v>0.48320601851851902</v>
      </c>
      <c r="I654" s="17">
        <v>9.9537037037100706E-4</v>
      </c>
      <c r="J654" s="1" t="s">
        <v>13759</v>
      </c>
    </row>
    <row r="655" spans="2:10">
      <c r="B655" s="1" t="s">
        <v>14721</v>
      </c>
      <c r="C655" s="1">
        <v>1</v>
      </c>
      <c r="D655" s="1" t="s">
        <v>13753</v>
      </c>
      <c r="E655" s="17">
        <v>0.48209490740740701</v>
      </c>
      <c r="F655" s="1" t="s">
        <v>50</v>
      </c>
      <c r="G655" s="1" t="s">
        <v>3078</v>
      </c>
      <c r="H655" s="17">
        <v>0.48322916666666699</v>
      </c>
      <c r="I655" s="17">
        <v>1.1342592592599732E-3</v>
      </c>
      <c r="J655" s="1" t="s">
        <v>13755</v>
      </c>
    </row>
    <row r="656" spans="2:10">
      <c r="B656" s="1" t="s">
        <v>14705</v>
      </c>
      <c r="C656" s="1">
        <v>1</v>
      </c>
      <c r="D656" s="1" t="s">
        <v>13687</v>
      </c>
      <c r="E656" s="17">
        <v>0.48062500000000002</v>
      </c>
      <c r="F656" s="1" t="s">
        <v>50</v>
      </c>
      <c r="G656" s="1" t="s">
        <v>13746</v>
      </c>
      <c r="H656" s="17">
        <v>0.48325231481481501</v>
      </c>
      <c r="I656" s="17">
        <v>2.627314814814985E-3</v>
      </c>
      <c r="J656" s="1" t="s">
        <v>13771</v>
      </c>
    </row>
    <row r="657" spans="2:10">
      <c r="B657" s="1" t="s">
        <v>14665</v>
      </c>
      <c r="C657" s="1">
        <v>1</v>
      </c>
      <c r="D657" s="1" t="s">
        <v>13753</v>
      </c>
      <c r="E657" s="17">
        <v>0.47439814814814801</v>
      </c>
      <c r="F657" s="1" t="s">
        <v>49</v>
      </c>
      <c r="G657" s="1" t="s">
        <v>13746</v>
      </c>
      <c r="H657" s="17">
        <v>0.48334490740740699</v>
      </c>
      <c r="I657" s="17">
        <v>8.946759259258974E-3</v>
      </c>
      <c r="J657" s="1" t="s">
        <v>13759</v>
      </c>
    </row>
    <row r="658" spans="2:10">
      <c r="B658" s="1" t="s">
        <v>14717</v>
      </c>
      <c r="C658" s="1">
        <v>2</v>
      </c>
      <c r="D658" s="1" t="s">
        <v>13753</v>
      </c>
      <c r="E658" s="17">
        <v>0.48189814814814802</v>
      </c>
      <c r="F658" s="1" t="s">
        <v>50</v>
      </c>
      <c r="G658" s="1" t="s">
        <v>13762</v>
      </c>
      <c r="H658" s="17">
        <v>0.48361111111111099</v>
      </c>
      <c r="I658" s="17">
        <v>1.7129629629629717E-3</v>
      </c>
      <c r="J658" s="1" t="s">
        <v>13772</v>
      </c>
    </row>
    <row r="659" spans="2:10">
      <c r="B659" s="1" t="s">
        <v>14726</v>
      </c>
      <c r="C659" s="1">
        <v>1</v>
      </c>
      <c r="D659" s="1" t="s">
        <v>13687</v>
      </c>
      <c r="E659" s="17">
        <v>0.48383101851851901</v>
      </c>
      <c r="F659" s="1" t="s">
        <v>50</v>
      </c>
      <c r="G659" s="1" t="s">
        <v>13762</v>
      </c>
      <c r="H659" s="17">
        <v>0.48398148148148101</v>
      </c>
      <c r="I659" s="17">
        <v>1.5046296296200579E-4</v>
      </c>
      <c r="J659" s="1" t="s">
        <v>13767</v>
      </c>
    </row>
    <row r="660" spans="2:10">
      <c r="B660" s="1" t="s">
        <v>14724</v>
      </c>
      <c r="C660" s="1">
        <v>1</v>
      </c>
      <c r="D660" s="1" t="s">
        <v>3076</v>
      </c>
      <c r="E660" s="17">
        <v>0.48334490740740699</v>
      </c>
      <c r="F660" s="1" t="s">
        <v>50</v>
      </c>
      <c r="G660" s="1" t="s">
        <v>3077</v>
      </c>
      <c r="H660" s="17">
        <v>0.48401620370370402</v>
      </c>
      <c r="I660" s="17">
        <v>6.7129629629703036E-4</v>
      </c>
      <c r="J660" s="1" t="s">
        <v>13774</v>
      </c>
    </row>
    <row r="661" spans="2:10">
      <c r="B661" s="1" t="s">
        <v>14680</v>
      </c>
      <c r="C661" s="1">
        <v>2</v>
      </c>
      <c r="D661" s="1" t="s">
        <v>13753</v>
      </c>
      <c r="E661" s="17">
        <v>0.47701388888888901</v>
      </c>
      <c r="F661" s="1" t="s">
        <v>49</v>
      </c>
      <c r="G661" s="1" t="s">
        <v>3095</v>
      </c>
      <c r="H661" s="17">
        <v>0.48436342592592602</v>
      </c>
      <c r="I661" s="17">
        <v>7.3495370370370017E-3</v>
      </c>
      <c r="J661" s="1" t="s">
        <v>13758</v>
      </c>
    </row>
    <row r="662" spans="2:10">
      <c r="B662" s="1" t="s">
        <v>14725</v>
      </c>
      <c r="C662" s="1">
        <v>1</v>
      </c>
      <c r="D662" s="1" t="s">
        <v>13753</v>
      </c>
      <c r="E662" s="17">
        <v>0.48336805555555601</v>
      </c>
      <c r="F662" s="1" t="s">
        <v>50</v>
      </c>
      <c r="G662" s="1" t="s">
        <v>3078</v>
      </c>
      <c r="H662" s="17">
        <v>0.484490740740741</v>
      </c>
      <c r="I662" s="17">
        <v>1.1226851851849906E-3</v>
      </c>
      <c r="J662" s="1" t="s">
        <v>13755</v>
      </c>
    </row>
    <row r="663" spans="2:10">
      <c r="B663" s="1" t="s">
        <v>14727</v>
      </c>
      <c r="C663" s="1">
        <v>1</v>
      </c>
      <c r="D663" s="1" t="s">
        <v>3076</v>
      </c>
      <c r="E663" s="17">
        <v>0.48405092592592602</v>
      </c>
      <c r="F663" s="1" t="s">
        <v>50</v>
      </c>
      <c r="G663" s="1" t="s">
        <v>3078</v>
      </c>
      <c r="H663" s="17">
        <v>0.48454861111111103</v>
      </c>
      <c r="I663" s="17">
        <v>4.9768518518500393E-4</v>
      </c>
      <c r="J663" s="1" t="s">
        <v>13769</v>
      </c>
    </row>
    <row r="664" spans="2:10">
      <c r="B664" s="1" t="s">
        <v>14730</v>
      </c>
      <c r="C664" s="1">
        <v>1</v>
      </c>
      <c r="D664" s="1" t="s">
        <v>13753</v>
      </c>
      <c r="E664" s="17">
        <v>0.484490740740741</v>
      </c>
      <c r="F664" s="1" t="s">
        <v>50</v>
      </c>
      <c r="G664" s="1" t="s">
        <v>13746</v>
      </c>
      <c r="H664" s="17">
        <v>0.48511574074074099</v>
      </c>
      <c r="I664" s="17">
        <v>6.2499999999998668E-4</v>
      </c>
      <c r="J664" s="1" t="s">
        <v>13759</v>
      </c>
    </row>
    <row r="665" spans="2:10">
      <c r="B665" s="1" t="s">
        <v>14729</v>
      </c>
      <c r="C665" s="1">
        <v>1</v>
      </c>
      <c r="D665" s="1" t="s">
        <v>13753</v>
      </c>
      <c r="E665" s="17">
        <v>0.48445601851851799</v>
      </c>
      <c r="F665" s="1" t="s">
        <v>50</v>
      </c>
      <c r="G665" s="1" t="s">
        <v>3078</v>
      </c>
      <c r="H665" s="17">
        <v>0.485185185185185</v>
      </c>
      <c r="I665" s="17">
        <v>7.2916666666700269E-4</v>
      </c>
      <c r="J665" s="1" t="s">
        <v>13755</v>
      </c>
    </row>
    <row r="666" spans="2:10">
      <c r="B666" s="1" t="s">
        <v>14731</v>
      </c>
      <c r="C666" s="1">
        <v>1</v>
      </c>
      <c r="D666" s="1" t="s">
        <v>13753</v>
      </c>
      <c r="E666" s="17">
        <v>0.484525462962963</v>
      </c>
      <c r="F666" s="1" t="s">
        <v>50</v>
      </c>
      <c r="G666" s="1" t="s">
        <v>3078</v>
      </c>
      <c r="H666" s="17">
        <v>0.48526620370370399</v>
      </c>
      <c r="I666" s="17">
        <v>7.4074074074098606E-4</v>
      </c>
      <c r="J666" s="1" t="s">
        <v>13755</v>
      </c>
    </row>
    <row r="667" spans="2:10">
      <c r="B667" s="1" t="s">
        <v>14473</v>
      </c>
      <c r="C667" s="1">
        <v>1</v>
      </c>
      <c r="D667" s="1" t="s">
        <v>13687</v>
      </c>
      <c r="E667" s="17">
        <v>0.44271990740740702</v>
      </c>
      <c r="F667" s="1" t="s">
        <v>46</v>
      </c>
      <c r="G667" s="1" t="s">
        <v>3095</v>
      </c>
      <c r="H667" s="17">
        <v>0.48547453703703702</v>
      </c>
      <c r="I667" s="17">
        <v>4.2754629629630003E-2</v>
      </c>
      <c r="J667" s="1" t="s">
        <v>13757</v>
      </c>
    </row>
    <row r="668" spans="2:10">
      <c r="B668" s="1" t="s">
        <v>14719</v>
      </c>
      <c r="C668" s="1">
        <v>1</v>
      </c>
      <c r="D668" s="1" t="s">
        <v>13753</v>
      </c>
      <c r="E668" s="17">
        <v>0.48200231481481498</v>
      </c>
      <c r="F668" s="1" t="s">
        <v>50</v>
      </c>
      <c r="G668" s="1" t="s">
        <v>13746</v>
      </c>
      <c r="H668" s="17">
        <v>0.48555555555555602</v>
      </c>
      <c r="I668" s="17">
        <v>3.5532407407410371E-3</v>
      </c>
      <c r="J668" s="1" t="s">
        <v>13759</v>
      </c>
    </row>
    <row r="669" spans="2:10">
      <c r="B669" s="1" t="s">
        <v>14272</v>
      </c>
      <c r="C669" s="1">
        <v>1</v>
      </c>
      <c r="D669" s="1" t="s">
        <v>13760</v>
      </c>
      <c r="E669" s="17">
        <v>0.40902777777777799</v>
      </c>
      <c r="F669" s="1" t="s">
        <v>43</v>
      </c>
      <c r="G669" s="1" t="s">
        <v>13762</v>
      </c>
      <c r="H669" s="17">
        <v>0.48556712962963</v>
      </c>
      <c r="I669" s="17">
        <v>7.6539351851852011E-2</v>
      </c>
      <c r="J669" s="1" t="s">
        <v>13763</v>
      </c>
    </row>
    <row r="670" spans="2:10">
      <c r="B670" s="1" t="s">
        <v>14733</v>
      </c>
      <c r="C670" s="1">
        <v>1</v>
      </c>
      <c r="D670" s="1" t="s">
        <v>13687</v>
      </c>
      <c r="E670" s="17">
        <v>0.48459490740740702</v>
      </c>
      <c r="F670" s="1" t="s">
        <v>50</v>
      </c>
      <c r="G670" s="1" t="s">
        <v>13746</v>
      </c>
      <c r="H670" s="17">
        <v>0.48577546296296298</v>
      </c>
      <c r="I670" s="17">
        <v>1.1805555555559621E-3</v>
      </c>
      <c r="J670" s="1" t="s">
        <v>13771</v>
      </c>
    </row>
    <row r="671" spans="2:10">
      <c r="B671" s="1" t="s">
        <v>14735</v>
      </c>
      <c r="C671" s="1">
        <v>1</v>
      </c>
      <c r="D671" s="1" t="s">
        <v>13687</v>
      </c>
      <c r="E671" s="17">
        <v>0.48501157407407403</v>
      </c>
      <c r="F671" s="1" t="s">
        <v>50</v>
      </c>
      <c r="G671" s="1" t="s">
        <v>13746</v>
      </c>
      <c r="H671" s="17">
        <v>0.48593750000000002</v>
      </c>
      <c r="I671" s="17">
        <v>9.2592592592599665E-4</v>
      </c>
      <c r="J671" s="1" t="s">
        <v>13771</v>
      </c>
    </row>
    <row r="672" spans="2:10">
      <c r="B672" s="1" t="s">
        <v>14738</v>
      </c>
      <c r="C672" s="1">
        <v>1</v>
      </c>
      <c r="D672" s="1" t="s">
        <v>13753</v>
      </c>
      <c r="E672" s="17">
        <v>0.48539351851851897</v>
      </c>
      <c r="F672" s="1" t="s">
        <v>50</v>
      </c>
      <c r="G672" s="1" t="s">
        <v>3078</v>
      </c>
      <c r="H672" s="17">
        <v>0.486064814814815</v>
      </c>
      <c r="I672" s="17">
        <v>6.7129629629603116E-4</v>
      </c>
      <c r="J672" s="1" t="s">
        <v>13755</v>
      </c>
    </row>
    <row r="673" spans="2:10">
      <c r="B673" s="1" t="s">
        <v>14687</v>
      </c>
      <c r="C673" s="1">
        <v>2</v>
      </c>
      <c r="D673" s="1" t="s">
        <v>13760</v>
      </c>
      <c r="E673" s="17">
        <v>0.478368055555556</v>
      </c>
      <c r="F673" s="1" t="s">
        <v>49</v>
      </c>
      <c r="G673" s="1" t="s">
        <v>13762</v>
      </c>
      <c r="H673" s="17">
        <v>0.48620370370370403</v>
      </c>
      <c r="I673" s="17">
        <v>7.8356481481480222E-3</v>
      </c>
      <c r="J673" s="1" t="s">
        <v>13763</v>
      </c>
    </row>
    <row r="674" spans="2:10">
      <c r="B674" s="1" t="s">
        <v>14742</v>
      </c>
      <c r="C674" s="1">
        <v>1</v>
      </c>
      <c r="D674" s="1" t="s">
        <v>13753</v>
      </c>
      <c r="E674" s="17">
        <v>0.48569444444444398</v>
      </c>
      <c r="F674" s="1" t="s">
        <v>50</v>
      </c>
      <c r="G674" s="1" t="s">
        <v>13746</v>
      </c>
      <c r="H674" s="17">
        <v>0.48622685185185199</v>
      </c>
      <c r="I674" s="17">
        <v>5.3240740740800874E-4</v>
      </c>
      <c r="J674" s="1" t="s">
        <v>13759</v>
      </c>
    </row>
    <row r="675" spans="2:10">
      <c r="B675" s="1" t="s">
        <v>14739</v>
      </c>
      <c r="C675" s="1">
        <v>1</v>
      </c>
      <c r="D675" s="1" t="s">
        <v>13753</v>
      </c>
      <c r="E675" s="17">
        <v>0.48543981481481502</v>
      </c>
      <c r="F675" s="1" t="s">
        <v>50</v>
      </c>
      <c r="G675" s="1" t="s">
        <v>3078</v>
      </c>
      <c r="H675" s="17">
        <v>0.48628472222222202</v>
      </c>
      <c r="I675" s="17">
        <v>8.4490740740700288E-4</v>
      </c>
      <c r="J675" s="1" t="s">
        <v>13755</v>
      </c>
    </row>
    <row r="676" spans="2:10">
      <c r="B676" s="1" t="s">
        <v>14732</v>
      </c>
      <c r="C676" s="1">
        <v>1</v>
      </c>
      <c r="D676" s="1" t="s">
        <v>13753</v>
      </c>
      <c r="E676" s="17">
        <v>0.48456018518518501</v>
      </c>
      <c r="F676" s="1" t="s">
        <v>50</v>
      </c>
      <c r="G676" s="1" t="s">
        <v>13746</v>
      </c>
      <c r="H676" s="17">
        <v>0.48640046296296302</v>
      </c>
      <c r="I676" s="17">
        <v>1.8402777777780099E-3</v>
      </c>
      <c r="J676" s="1" t="s">
        <v>13759</v>
      </c>
    </row>
    <row r="677" spans="2:10">
      <c r="B677" s="1" t="s">
        <v>14744</v>
      </c>
      <c r="C677" s="1">
        <v>1</v>
      </c>
      <c r="D677" s="1" t="s">
        <v>13760</v>
      </c>
      <c r="E677" s="17">
        <v>0.48613425925925902</v>
      </c>
      <c r="F677" s="1" t="s">
        <v>50</v>
      </c>
      <c r="G677" s="1" t="s">
        <v>3077</v>
      </c>
      <c r="H677" s="17">
        <v>0.48642361111111099</v>
      </c>
      <c r="I677" s="17">
        <v>2.893518518519711E-4</v>
      </c>
      <c r="J677" s="1" t="s">
        <v>13765</v>
      </c>
    </row>
    <row r="678" spans="2:10">
      <c r="B678" s="1" t="s">
        <v>14728</v>
      </c>
      <c r="C678" s="1">
        <v>1</v>
      </c>
      <c r="D678" s="1" t="s">
        <v>13753</v>
      </c>
      <c r="E678" s="17">
        <v>0.48440972222222201</v>
      </c>
      <c r="F678" s="1" t="s">
        <v>50</v>
      </c>
      <c r="G678" s="1" t="s">
        <v>13746</v>
      </c>
      <c r="H678" s="17">
        <v>0.48644675925925901</v>
      </c>
      <c r="I678" s="17">
        <v>2.0370370370370039E-3</v>
      </c>
      <c r="J678" s="1" t="s">
        <v>13759</v>
      </c>
    </row>
    <row r="679" spans="2:10">
      <c r="B679" s="1" t="s">
        <v>14098</v>
      </c>
      <c r="C679" s="1">
        <v>1</v>
      </c>
      <c r="D679" s="1" t="s">
        <v>13753</v>
      </c>
      <c r="E679" s="17">
        <v>0.36781249999999999</v>
      </c>
      <c r="F679" s="1" t="s">
        <v>39</v>
      </c>
      <c r="G679" s="1" t="s">
        <v>3077</v>
      </c>
      <c r="H679" s="17">
        <v>0.48662037037036998</v>
      </c>
      <c r="I679" s="17">
        <v>0.11880787037036999</v>
      </c>
      <c r="J679" s="1" t="s">
        <v>13756</v>
      </c>
    </row>
    <row r="680" spans="2:10">
      <c r="B680" s="1" t="s">
        <v>14743</v>
      </c>
      <c r="C680" s="1">
        <v>1</v>
      </c>
      <c r="D680" s="1" t="s">
        <v>13753</v>
      </c>
      <c r="E680" s="17">
        <v>0.485798611111111</v>
      </c>
      <c r="F680" s="1" t="s">
        <v>50</v>
      </c>
      <c r="G680" s="1" t="s">
        <v>13746</v>
      </c>
      <c r="H680" s="17">
        <v>0.48678240740740703</v>
      </c>
      <c r="I680" s="17">
        <v>9.837962962960245E-4</v>
      </c>
      <c r="J680" s="1" t="s">
        <v>13759</v>
      </c>
    </row>
    <row r="681" spans="2:10">
      <c r="B681" s="1" t="s">
        <v>14690</v>
      </c>
      <c r="C681" s="1">
        <v>5</v>
      </c>
      <c r="D681" s="1" t="s">
        <v>13753</v>
      </c>
      <c r="E681" s="17">
        <v>0.47880787037036998</v>
      </c>
      <c r="F681" s="1" t="s">
        <v>49</v>
      </c>
      <c r="G681" s="1" t="s">
        <v>3078</v>
      </c>
      <c r="H681" s="17">
        <v>0.487071759259259</v>
      </c>
      <c r="I681" s="17">
        <v>8.263888888889015E-3</v>
      </c>
      <c r="J681" s="1" t="s">
        <v>13755</v>
      </c>
    </row>
    <row r="682" spans="2:10">
      <c r="B682" s="1" t="s">
        <v>14734</v>
      </c>
      <c r="C682" s="1">
        <v>5</v>
      </c>
      <c r="D682" s="1" t="s">
        <v>13753</v>
      </c>
      <c r="E682" s="17">
        <v>0.48466435185185203</v>
      </c>
      <c r="F682" s="1" t="s">
        <v>50</v>
      </c>
      <c r="G682" s="1" t="s">
        <v>3078</v>
      </c>
      <c r="H682" s="17">
        <v>0.48723379629629598</v>
      </c>
      <c r="I682" s="17">
        <v>2.5694444444439579E-3</v>
      </c>
      <c r="J682" s="1" t="s">
        <v>13755</v>
      </c>
    </row>
    <row r="683" spans="2:10">
      <c r="B683" s="1" t="s">
        <v>14610</v>
      </c>
      <c r="C683" s="1">
        <v>2</v>
      </c>
      <c r="D683" s="1" t="s">
        <v>13760</v>
      </c>
      <c r="E683" s="17">
        <v>0.46650462962963002</v>
      </c>
      <c r="F683" s="1" t="s">
        <v>48</v>
      </c>
      <c r="G683" s="1" t="s">
        <v>3095</v>
      </c>
      <c r="H683" s="17">
        <v>0.487337962962963</v>
      </c>
      <c r="I683" s="17">
        <v>2.0833333333332982E-2</v>
      </c>
      <c r="J683" s="1" t="s">
        <v>13761</v>
      </c>
    </row>
    <row r="684" spans="2:10">
      <c r="B684" s="1" t="s">
        <v>14740</v>
      </c>
      <c r="C684" s="1">
        <v>1</v>
      </c>
      <c r="D684" s="1" t="s">
        <v>13753</v>
      </c>
      <c r="E684" s="17">
        <v>0.48549768518518499</v>
      </c>
      <c r="F684" s="1" t="s">
        <v>50</v>
      </c>
      <c r="G684" s="1" t="s">
        <v>13746</v>
      </c>
      <c r="H684" s="17">
        <v>0.48739583333333297</v>
      </c>
      <c r="I684" s="17">
        <v>1.8981481481479823E-3</v>
      </c>
      <c r="J684" s="1" t="s">
        <v>13759</v>
      </c>
    </row>
    <row r="685" spans="2:10">
      <c r="B685" s="1" t="s">
        <v>14750</v>
      </c>
      <c r="C685" s="1">
        <v>1</v>
      </c>
      <c r="D685" s="1" t="s">
        <v>13760</v>
      </c>
      <c r="E685" s="17">
        <v>0.48716435185185197</v>
      </c>
      <c r="F685" s="1" t="s">
        <v>50</v>
      </c>
      <c r="G685" s="1" t="s">
        <v>3077</v>
      </c>
      <c r="H685" s="17">
        <v>0.48744212962963002</v>
      </c>
      <c r="I685" s="17">
        <v>2.7777777777804324E-4</v>
      </c>
      <c r="J685" s="1" t="s">
        <v>13765</v>
      </c>
    </row>
    <row r="686" spans="2:10">
      <c r="B686" s="1" t="s">
        <v>14697</v>
      </c>
      <c r="C686" s="1">
        <v>1</v>
      </c>
      <c r="D686" s="1" t="s">
        <v>3076</v>
      </c>
      <c r="E686" s="17">
        <v>0.47920138888888902</v>
      </c>
      <c r="F686" s="1" t="s">
        <v>50</v>
      </c>
      <c r="G686" s="1" t="s">
        <v>13746</v>
      </c>
      <c r="H686" s="17">
        <v>0.487453703703704</v>
      </c>
      <c r="I686" s="17">
        <v>8.2523148148149761E-3</v>
      </c>
      <c r="J686" s="1" t="s">
        <v>13766</v>
      </c>
    </row>
    <row r="687" spans="2:10">
      <c r="B687" s="1" t="s">
        <v>14490</v>
      </c>
      <c r="C687" s="1">
        <v>3</v>
      </c>
      <c r="D687" s="1" t="s">
        <v>13760</v>
      </c>
      <c r="E687" s="17">
        <v>0.446157407407407</v>
      </c>
      <c r="F687" s="1" t="s">
        <v>46</v>
      </c>
      <c r="G687" s="1" t="s">
        <v>3077</v>
      </c>
      <c r="H687" s="17">
        <v>0.48754629629629598</v>
      </c>
      <c r="I687" s="17">
        <v>4.1388888888888975E-2</v>
      </c>
      <c r="J687" s="1" t="s">
        <v>13765</v>
      </c>
    </row>
    <row r="688" spans="2:10">
      <c r="B688" s="1" t="s">
        <v>14749</v>
      </c>
      <c r="C688" s="1">
        <v>1</v>
      </c>
      <c r="D688" s="1" t="s">
        <v>13753</v>
      </c>
      <c r="E688" s="17">
        <v>0.48696759259259298</v>
      </c>
      <c r="F688" s="1" t="s">
        <v>50</v>
      </c>
      <c r="G688" s="1" t="s">
        <v>3078</v>
      </c>
      <c r="H688" s="17">
        <v>0.487685185185185</v>
      </c>
      <c r="I688" s="17">
        <v>7.1759259259202013E-4</v>
      </c>
      <c r="J688" s="1" t="s">
        <v>13755</v>
      </c>
    </row>
    <row r="689" spans="2:10">
      <c r="B689" s="1" t="s">
        <v>14710</v>
      </c>
      <c r="C689" s="1">
        <v>2</v>
      </c>
      <c r="D689" s="1" t="s">
        <v>13760</v>
      </c>
      <c r="E689" s="17">
        <v>0.48122685185185199</v>
      </c>
      <c r="F689" s="1" t="s">
        <v>50</v>
      </c>
      <c r="G689" s="1" t="s">
        <v>3095</v>
      </c>
      <c r="H689" s="17">
        <v>0.48825231481481501</v>
      </c>
      <c r="I689" s="17">
        <v>7.025462962963025E-3</v>
      </c>
      <c r="J689" s="1" t="s">
        <v>13761</v>
      </c>
    </row>
    <row r="690" spans="2:10">
      <c r="B690" s="1" t="s">
        <v>14747</v>
      </c>
      <c r="C690" s="1">
        <v>1</v>
      </c>
      <c r="D690" s="1" t="s">
        <v>13760</v>
      </c>
      <c r="E690" s="17">
        <v>0.48689814814814802</v>
      </c>
      <c r="F690" s="1" t="s">
        <v>50</v>
      </c>
      <c r="G690" s="1" t="s">
        <v>13746</v>
      </c>
      <c r="H690" s="17">
        <v>0.48847222222222197</v>
      </c>
      <c r="I690" s="17">
        <v>1.5740740740739501E-3</v>
      </c>
      <c r="J690" s="1" t="s">
        <v>13764</v>
      </c>
    </row>
    <row r="691" spans="2:10">
      <c r="B691" s="1" t="s">
        <v>14746</v>
      </c>
      <c r="C691" s="1">
        <v>1</v>
      </c>
      <c r="D691" s="1" t="s">
        <v>13753</v>
      </c>
      <c r="E691" s="17">
        <v>0.48681712962962997</v>
      </c>
      <c r="F691" s="1" t="s">
        <v>50</v>
      </c>
      <c r="G691" s="1" t="s">
        <v>13746</v>
      </c>
      <c r="H691" s="17">
        <v>0.48873842592592598</v>
      </c>
      <c r="I691" s="17">
        <v>1.9212962962960045E-3</v>
      </c>
      <c r="J691" s="1" t="s">
        <v>13759</v>
      </c>
    </row>
    <row r="692" spans="2:10">
      <c r="B692" s="1" t="s">
        <v>14754</v>
      </c>
      <c r="C692" s="1">
        <v>5</v>
      </c>
      <c r="D692" s="1" t="s">
        <v>13753</v>
      </c>
      <c r="E692" s="17">
        <v>0.48785879629629603</v>
      </c>
      <c r="F692" s="1" t="s">
        <v>50</v>
      </c>
      <c r="G692" s="1" t="s">
        <v>3078</v>
      </c>
      <c r="H692" s="17">
        <v>0.488761574074074</v>
      </c>
      <c r="I692" s="17">
        <v>9.0277777777797441E-4</v>
      </c>
      <c r="J692" s="1" t="s">
        <v>13755</v>
      </c>
    </row>
    <row r="693" spans="2:10">
      <c r="B693" s="1" t="s">
        <v>14211</v>
      </c>
      <c r="C693" s="1">
        <v>2</v>
      </c>
      <c r="D693" s="1" t="s">
        <v>13753</v>
      </c>
      <c r="E693" s="17">
        <v>0.39603009259259297</v>
      </c>
      <c r="F693" s="1" t="s">
        <v>42</v>
      </c>
      <c r="G693" s="1" t="s">
        <v>3095</v>
      </c>
      <c r="H693" s="17">
        <v>0.48917824074074101</v>
      </c>
      <c r="I693" s="17">
        <v>9.3148148148148036E-2</v>
      </c>
      <c r="J693" s="1" t="s">
        <v>13758</v>
      </c>
    </row>
    <row r="694" spans="2:10">
      <c r="B694" s="1" t="s">
        <v>14748</v>
      </c>
      <c r="C694" s="1">
        <v>1</v>
      </c>
      <c r="D694" s="1" t="s">
        <v>13753</v>
      </c>
      <c r="E694" s="17">
        <v>0.48692129629629599</v>
      </c>
      <c r="F694" s="1" t="s">
        <v>50</v>
      </c>
      <c r="G694" s="1" t="s">
        <v>3095</v>
      </c>
      <c r="H694" s="17">
        <v>0.48917824074074101</v>
      </c>
      <c r="I694" s="17">
        <v>2.2569444444450193E-3</v>
      </c>
      <c r="J694" s="1" t="s">
        <v>13758</v>
      </c>
    </row>
    <row r="695" spans="2:10">
      <c r="B695" s="1" t="s">
        <v>14755</v>
      </c>
      <c r="C695" s="1">
        <v>5</v>
      </c>
      <c r="D695" s="1" t="s">
        <v>13753</v>
      </c>
      <c r="E695" s="17">
        <v>0.48793981481481502</v>
      </c>
      <c r="F695" s="1" t="s">
        <v>50</v>
      </c>
      <c r="G695" s="1" t="s">
        <v>3078</v>
      </c>
      <c r="H695" s="17">
        <v>0.48942129629629599</v>
      </c>
      <c r="I695" s="17">
        <v>1.4814814814809729E-3</v>
      </c>
      <c r="J695" s="1" t="s">
        <v>13755</v>
      </c>
    </row>
    <row r="696" spans="2:10">
      <c r="B696" s="1" t="s">
        <v>14760</v>
      </c>
      <c r="C696" s="1">
        <v>1</v>
      </c>
      <c r="D696" s="1" t="s">
        <v>13687</v>
      </c>
      <c r="E696" s="17">
        <v>0.48928240740740703</v>
      </c>
      <c r="F696" s="1" t="s">
        <v>50</v>
      </c>
      <c r="G696" s="1" t="s">
        <v>3095</v>
      </c>
      <c r="H696" s="17">
        <v>0.48961805555555599</v>
      </c>
      <c r="I696" s="17">
        <v>3.3564814814895927E-4</v>
      </c>
      <c r="J696" s="1" t="s">
        <v>13757</v>
      </c>
    </row>
    <row r="697" spans="2:10">
      <c r="B697" s="1" t="s">
        <v>14762</v>
      </c>
      <c r="C697" s="1">
        <v>1</v>
      </c>
      <c r="D697" s="1" t="s">
        <v>13760</v>
      </c>
      <c r="E697" s="17">
        <v>0.48958333333333298</v>
      </c>
      <c r="F697" s="1" t="s">
        <v>51</v>
      </c>
      <c r="G697" s="1" t="s">
        <v>3077</v>
      </c>
      <c r="H697" s="17">
        <v>0.48990740740740701</v>
      </c>
      <c r="I697" s="17">
        <v>3.2407407407403221E-4</v>
      </c>
      <c r="J697" s="1" t="s">
        <v>13765</v>
      </c>
    </row>
    <row r="698" spans="2:10">
      <c r="B698" s="1" t="s">
        <v>14764</v>
      </c>
      <c r="C698" s="1">
        <v>1</v>
      </c>
      <c r="D698" s="1" t="s">
        <v>13760</v>
      </c>
      <c r="E698" s="17">
        <v>0.48982638888888902</v>
      </c>
      <c r="F698" s="1" t="s">
        <v>51</v>
      </c>
      <c r="G698" s="1" t="s">
        <v>3077</v>
      </c>
      <c r="H698" s="17">
        <v>0.49013888888888901</v>
      </c>
      <c r="I698" s="17">
        <v>3.1249999999999334E-4</v>
      </c>
      <c r="J698" s="1" t="s">
        <v>13765</v>
      </c>
    </row>
    <row r="699" spans="2:10">
      <c r="B699" s="1" t="s">
        <v>14271</v>
      </c>
      <c r="C699" s="1">
        <v>1</v>
      </c>
      <c r="D699" s="1" t="s">
        <v>13760</v>
      </c>
      <c r="E699" s="17">
        <v>0.40888888888888902</v>
      </c>
      <c r="F699" s="1" t="s">
        <v>43</v>
      </c>
      <c r="G699" s="1" t="s">
        <v>3077</v>
      </c>
      <c r="H699" s="17">
        <v>0.490185185185185</v>
      </c>
      <c r="I699" s="17">
        <v>8.1296296296295978E-2</v>
      </c>
      <c r="J699" s="1" t="s">
        <v>13765</v>
      </c>
    </row>
    <row r="700" spans="2:10">
      <c r="B700" s="1" t="s">
        <v>14765</v>
      </c>
      <c r="C700" s="1">
        <v>1</v>
      </c>
      <c r="D700" s="1" t="s">
        <v>13753</v>
      </c>
      <c r="E700" s="17">
        <v>0.49002314814814801</v>
      </c>
      <c r="F700" s="1" t="s">
        <v>51</v>
      </c>
      <c r="G700" s="1" t="s">
        <v>13746</v>
      </c>
      <c r="H700" s="17">
        <v>0.49019675925925899</v>
      </c>
      <c r="I700" s="17">
        <v>1.7361111111097172E-4</v>
      </c>
      <c r="J700" s="1" t="s">
        <v>13759</v>
      </c>
    </row>
    <row r="701" spans="2:10">
      <c r="B701" s="1" t="s">
        <v>14672</v>
      </c>
      <c r="C701" s="1">
        <v>5</v>
      </c>
      <c r="D701" s="1" t="s">
        <v>13753</v>
      </c>
      <c r="E701" s="17">
        <v>0.47549768518518498</v>
      </c>
      <c r="F701" s="1" t="s">
        <v>49</v>
      </c>
      <c r="G701" s="1" t="s">
        <v>3078</v>
      </c>
      <c r="H701" s="17">
        <v>0.49035879629629597</v>
      </c>
      <c r="I701" s="17">
        <v>1.4861111111110992E-2</v>
      </c>
      <c r="J701" s="1" t="s">
        <v>13755</v>
      </c>
    </row>
    <row r="702" spans="2:10">
      <c r="B702" s="1" t="s">
        <v>14768</v>
      </c>
      <c r="C702" s="1">
        <v>2</v>
      </c>
      <c r="D702" s="1" t="s">
        <v>13687</v>
      </c>
      <c r="E702" s="17">
        <v>0.49034722222222199</v>
      </c>
      <c r="F702" s="1" t="s">
        <v>51</v>
      </c>
      <c r="G702" s="1" t="s">
        <v>13762</v>
      </c>
      <c r="H702" s="17">
        <v>0.49050925925925898</v>
      </c>
      <c r="I702" s="17">
        <v>1.6203703703698835E-4</v>
      </c>
      <c r="J702" s="1" t="s">
        <v>13767</v>
      </c>
    </row>
    <row r="703" spans="2:10">
      <c r="B703" s="1" t="s">
        <v>14767</v>
      </c>
      <c r="C703" s="1">
        <v>1</v>
      </c>
      <c r="D703" s="1" t="s">
        <v>13760</v>
      </c>
      <c r="E703" s="17">
        <v>0.49020833333333302</v>
      </c>
      <c r="F703" s="1" t="s">
        <v>51</v>
      </c>
      <c r="G703" s="1" t="s">
        <v>3077</v>
      </c>
      <c r="H703" s="17">
        <v>0.49055555555555602</v>
      </c>
      <c r="I703" s="17">
        <v>3.4722222222299814E-4</v>
      </c>
      <c r="J703" s="1" t="s">
        <v>13765</v>
      </c>
    </row>
    <row r="704" spans="2:10">
      <c r="B704" s="1" t="s">
        <v>14756</v>
      </c>
      <c r="C704" s="1">
        <v>1</v>
      </c>
      <c r="D704" s="1" t="s">
        <v>13753</v>
      </c>
      <c r="E704" s="17">
        <v>0.48813657407407401</v>
      </c>
      <c r="F704" s="1" t="s">
        <v>50</v>
      </c>
      <c r="G704" s="1" t="s">
        <v>13746</v>
      </c>
      <c r="H704" s="17">
        <v>0.49062499999999998</v>
      </c>
      <c r="I704" s="17">
        <v>2.4884259259259633E-3</v>
      </c>
      <c r="J704" s="1" t="s">
        <v>13759</v>
      </c>
    </row>
    <row r="705" spans="2:10">
      <c r="B705" s="1" t="s">
        <v>14737</v>
      </c>
      <c r="C705" s="1">
        <v>2</v>
      </c>
      <c r="D705" s="1" t="s">
        <v>13753</v>
      </c>
      <c r="E705" s="17">
        <v>0.48532407407407402</v>
      </c>
      <c r="F705" s="1" t="s">
        <v>50</v>
      </c>
      <c r="G705" s="1" t="s">
        <v>13762</v>
      </c>
      <c r="H705" s="17">
        <v>0.49085648148148098</v>
      </c>
      <c r="I705" s="17">
        <v>5.5324074074069585E-3</v>
      </c>
      <c r="J705" s="1" t="s">
        <v>13772</v>
      </c>
    </row>
    <row r="706" spans="2:10">
      <c r="B706" s="1" t="s">
        <v>14770</v>
      </c>
      <c r="C706" s="1">
        <v>1</v>
      </c>
      <c r="D706" s="1" t="s">
        <v>13687</v>
      </c>
      <c r="E706" s="17">
        <v>0.49065972222222198</v>
      </c>
      <c r="F706" s="1" t="s">
        <v>51</v>
      </c>
      <c r="G706" s="1" t="s">
        <v>3095</v>
      </c>
      <c r="H706" s="17">
        <v>0.49107638888888899</v>
      </c>
      <c r="I706" s="17">
        <v>4.1666666666700936E-4</v>
      </c>
      <c r="J706" s="1" t="s">
        <v>13757</v>
      </c>
    </row>
    <row r="707" spans="2:10">
      <c r="B707" s="1" t="s">
        <v>14759</v>
      </c>
      <c r="C707" s="1">
        <v>1</v>
      </c>
      <c r="D707" s="1" t="s">
        <v>13760</v>
      </c>
      <c r="E707" s="17">
        <v>0.48884259259259299</v>
      </c>
      <c r="F707" s="1" t="s">
        <v>50</v>
      </c>
      <c r="G707" s="1" t="s">
        <v>3095</v>
      </c>
      <c r="H707" s="17">
        <v>0.49123842592592598</v>
      </c>
      <c r="I707" s="17">
        <v>2.3958333333329862E-3</v>
      </c>
      <c r="J707" s="1" t="s">
        <v>13761</v>
      </c>
    </row>
    <row r="708" spans="2:10">
      <c r="B708" s="1" t="s">
        <v>14775</v>
      </c>
      <c r="C708" s="1">
        <v>1</v>
      </c>
      <c r="D708" s="1" t="s">
        <v>13753</v>
      </c>
      <c r="E708" s="17">
        <v>0.49104166666666699</v>
      </c>
      <c r="F708" s="1" t="s">
        <v>51</v>
      </c>
      <c r="G708" s="1" t="s">
        <v>13746</v>
      </c>
      <c r="H708" s="17">
        <v>0.49142361111111099</v>
      </c>
      <c r="I708" s="17">
        <v>3.8194444444400455E-4</v>
      </c>
      <c r="J708" s="1" t="s">
        <v>13759</v>
      </c>
    </row>
    <row r="709" spans="2:10">
      <c r="B709" s="1" t="s">
        <v>14761</v>
      </c>
      <c r="C709" s="1">
        <v>1</v>
      </c>
      <c r="D709" s="1" t="s">
        <v>13687</v>
      </c>
      <c r="E709" s="17">
        <v>0.48946759259259298</v>
      </c>
      <c r="F709" s="1" t="s">
        <v>50</v>
      </c>
      <c r="G709" s="1" t="s">
        <v>13746</v>
      </c>
      <c r="H709" s="17">
        <v>0.49150462962962999</v>
      </c>
      <c r="I709" s="17">
        <v>2.0370370370370039E-3</v>
      </c>
      <c r="J709" s="1" t="s">
        <v>13771</v>
      </c>
    </row>
    <row r="710" spans="2:10">
      <c r="B710" s="1" t="s">
        <v>14769</v>
      </c>
      <c r="C710" s="1">
        <v>1</v>
      </c>
      <c r="D710" s="1" t="s">
        <v>13687</v>
      </c>
      <c r="E710" s="17">
        <v>0.49035879629629597</v>
      </c>
      <c r="F710" s="1" t="s">
        <v>51</v>
      </c>
      <c r="G710" s="1" t="s">
        <v>13746</v>
      </c>
      <c r="H710" s="17">
        <v>0.491574074074074</v>
      </c>
      <c r="I710" s="17">
        <v>1.2152777777780233E-3</v>
      </c>
      <c r="J710" s="1" t="s">
        <v>13771</v>
      </c>
    </row>
    <row r="711" spans="2:10">
      <c r="B711" s="1" t="s">
        <v>14774</v>
      </c>
      <c r="C711" s="1">
        <v>2</v>
      </c>
      <c r="D711" s="1" t="s">
        <v>13687</v>
      </c>
      <c r="E711" s="17">
        <v>0.49090277777777802</v>
      </c>
      <c r="F711" s="1" t="s">
        <v>51</v>
      </c>
      <c r="G711" s="1" t="s">
        <v>13746</v>
      </c>
      <c r="H711" s="17">
        <v>0.49190972222222201</v>
      </c>
      <c r="I711" s="17">
        <v>1.0069444444439912E-3</v>
      </c>
      <c r="J711" s="1" t="s">
        <v>13771</v>
      </c>
    </row>
    <row r="712" spans="2:10">
      <c r="B712" s="1" t="s">
        <v>14763</v>
      </c>
      <c r="C712" s="1">
        <v>1</v>
      </c>
      <c r="D712" s="1" t="s">
        <v>13760</v>
      </c>
      <c r="E712" s="17">
        <v>0.489606481481482</v>
      </c>
      <c r="F712" s="1" t="s">
        <v>51</v>
      </c>
      <c r="G712" s="1" t="s">
        <v>13746</v>
      </c>
      <c r="H712" s="17">
        <v>0.49214120370370401</v>
      </c>
      <c r="I712" s="17">
        <v>2.5347222222220078E-3</v>
      </c>
      <c r="J712" s="1" t="s">
        <v>13764</v>
      </c>
    </row>
    <row r="713" spans="2:10">
      <c r="B713" s="1" t="s">
        <v>14777</v>
      </c>
      <c r="C713" s="1">
        <v>1</v>
      </c>
      <c r="D713" s="1" t="s">
        <v>13687</v>
      </c>
      <c r="E713" s="17">
        <v>0.49116898148148103</v>
      </c>
      <c r="F713" s="1" t="s">
        <v>51</v>
      </c>
      <c r="G713" s="1" t="s">
        <v>13746</v>
      </c>
      <c r="H713" s="17">
        <v>0.49231481481481498</v>
      </c>
      <c r="I713" s="17">
        <v>1.1458333333339565E-3</v>
      </c>
      <c r="J713" s="1" t="s">
        <v>13771</v>
      </c>
    </row>
    <row r="714" spans="2:10">
      <c r="B714" s="1" t="s">
        <v>14776</v>
      </c>
      <c r="C714" s="1">
        <v>1</v>
      </c>
      <c r="D714" s="1" t="s">
        <v>13687</v>
      </c>
      <c r="E714" s="17">
        <v>0.491111111111111</v>
      </c>
      <c r="F714" s="1" t="s">
        <v>51</v>
      </c>
      <c r="G714" s="1" t="s">
        <v>3095</v>
      </c>
      <c r="H714" s="17">
        <v>0.49244212962963002</v>
      </c>
      <c r="I714" s="17">
        <v>1.3310185185190226E-3</v>
      </c>
      <c r="J714" s="1" t="s">
        <v>13757</v>
      </c>
    </row>
    <row r="715" spans="2:10">
      <c r="B715" s="1" t="s">
        <v>14753</v>
      </c>
      <c r="C715" s="1">
        <v>5</v>
      </c>
      <c r="D715" s="1" t="s">
        <v>13753</v>
      </c>
      <c r="E715" s="17">
        <v>0.48777777777777798</v>
      </c>
      <c r="F715" s="1" t="s">
        <v>50</v>
      </c>
      <c r="G715" s="1" t="s">
        <v>3078</v>
      </c>
      <c r="H715" s="17">
        <v>0.49266203703703698</v>
      </c>
      <c r="I715" s="17">
        <v>4.8842592592590051E-3</v>
      </c>
      <c r="J715" s="1" t="s">
        <v>13755</v>
      </c>
    </row>
    <row r="716" spans="2:10">
      <c r="B716" s="1" t="s">
        <v>14779</v>
      </c>
      <c r="C716" s="1">
        <v>1</v>
      </c>
      <c r="D716" s="1" t="s">
        <v>13760</v>
      </c>
      <c r="E716" s="17">
        <v>0.49165509259259299</v>
      </c>
      <c r="F716" s="1" t="s">
        <v>51</v>
      </c>
      <c r="G716" s="1" t="s">
        <v>3095</v>
      </c>
      <c r="H716" s="17">
        <v>0.49282407407407403</v>
      </c>
      <c r="I716" s="17">
        <v>1.1689814814810351E-3</v>
      </c>
      <c r="J716" s="1" t="s">
        <v>13761</v>
      </c>
    </row>
    <row r="717" spans="2:10">
      <c r="B717" s="1" t="s">
        <v>14159</v>
      </c>
      <c r="C717" s="1">
        <v>1</v>
      </c>
      <c r="D717" s="1" t="s">
        <v>13753</v>
      </c>
      <c r="E717" s="17">
        <v>0.38247685185185198</v>
      </c>
      <c r="F717" s="1" t="s">
        <v>40</v>
      </c>
      <c r="G717" s="1" t="s">
        <v>13746</v>
      </c>
      <c r="H717" s="17">
        <v>0.49343749999999997</v>
      </c>
      <c r="I717" s="17">
        <v>0.11096064814814799</v>
      </c>
      <c r="J717" s="1" t="s">
        <v>13759</v>
      </c>
    </row>
    <row r="718" spans="2:10">
      <c r="B718" s="1" t="s">
        <v>14757</v>
      </c>
      <c r="C718" s="1">
        <v>1</v>
      </c>
      <c r="D718" s="1" t="s">
        <v>3076</v>
      </c>
      <c r="E718" s="17">
        <v>0.488645833333333</v>
      </c>
      <c r="F718" s="1" t="s">
        <v>50</v>
      </c>
      <c r="G718" s="1" t="s">
        <v>3095</v>
      </c>
      <c r="H718" s="17">
        <v>0.49375000000000002</v>
      </c>
      <c r="I718" s="17">
        <v>5.1041666666670205E-3</v>
      </c>
      <c r="J718" s="1" t="s">
        <v>13675</v>
      </c>
    </row>
    <row r="719" spans="2:10">
      <c r="B719" s="1" t="s">
        <v>14788</v>
      </c>
      <c r="C719" s="1">
        <v>1</v>
      </c>
      <c r="D719" s="1" t="s">
        <v>13760</v>
      </c>
      <c r="E719" s="17">
        <v>0.49325231481481502</v>
      </c>
      <c r="F719" s="1" t="s">
        <v>51</v>
      </c>
      <c r="G719" s="1" t="s">
        <v>3077</v>
      </c>
      <c r="H719" s="17">
        <v>0.49376157407407401</v>
      </c>
      <c r="I719" s="17">
        <v>5.092592592589873E-4</v>
      </c>
      <c r="J719" s="1" t="s">
        <v>13765</v>
      </c>
    </row>
    <row r="720" spans="2:10">
      <c r="B720" s="1" t="s">
        <v>14771</v>
      </c>
      <c r="C720" s="1">
        <v>1</v>
      </c>
      <c r="D720" s="1" t="s">
        <v>3076</v>
      </c>
      <c r="E720" s="17">
        <v>0.49068287037037001</v>
      </c>
      <c r="F720" s="1" t="s">
        <v>51</v>
      </c>
      <c r="G720" s="1" t="s">
        <v>3077</v>
      </c>
      <c r="H720" s="17">
        <v>0.493993055555556</v>
      </c>
      <c r="I720" s="17">
        <v>3.3101851851859987E-3</v>
      </c>
      <c r="J720" s="1" t="s">
        <v>13774</v>
      </c>
    </row>
    <row r="721" spans="2:10">
      <c r="B721" s="1" t="s">
        <v>14789</v>
      </c>
      <c r="C721" s="1">
        <v>1</v>
      </c>
      <c r="D721" s="1" t="s">
        <v>3076</v>
      </c>
      <c r="E721" s="17">
        <v>0.493263888888889</v>
      </c>
      <c r="F721" s="1" t="s">
        <v>51</v>
      </c>
      <c r="G721" s="1" t="s">
        <v>3078</v>
      </c>
      <c r="H721" s="17">
        <v>0.494074074074074</v>
      </c>
      <c r="I721" s="17">
        <v>8.1018518518499727E-4</v>
      </c>
      <c r="J721" s="1" t="s">
        <v>13769</v>
      </c>
    </row>
    <row r="722" spans="2:10">
      <c r="B722" s="1" t="s">
        <v>14781</v>
      </c>
      <c r="C722" s="1">
        <v>1</v>
      </c>
      <c r="D722" s="1" t="s">
        <v>13753</v>
      </c>
      <c r="E722" s="17">
        <v>0.49244212962963002</v>
      </c>
      <c r="F722" s="1" t="s">
        <v>51</v>
      </c>
      <c r="G722" s="1" t="s">
        <v>13762</v>
      </c>
      <c r="H722" s="17">
        <v>0.49421296296296302</v>
      </c>
      <c r="I722" s="17">
        <v>1.7708333333329995E-3</v>
      </c>
      <c r="J722" s="1" t="s">
        <v>13772</v>
      </c>
    </row>
    <row r="723" spans="2:10">
      <c r="B723" s="1" t="s">
        <v>14787</v>
      </c>
      <c r="C723" s="1">
        <v>1</v>
      </c>
      <c r="D723" s="1" t="s">
        <v>13753</v>
      </c>
      <c r="E723" s="17">
        <v>0.49325231481481502</v>
      </c>
      <c r="F723" s="1" t="s">
        <v>51</v>
      </c>
      <c r="G723" s="1" t="s">
        <v>13746</v>
      </c>
      <c r="H723" s="17">
        <v>0.494340277777778</v>
      </c>
      <c r="I723" s="17">
        <v>1.087962962962985E-3</v>
      </c>
      <c r="J723" s="1" t="s">
        <v>13759</v>
      </c>
    </row>
    <row r="724" spans="2:10">
      <c r="B724" s="1" t="s">
        <v>14784</v>
      </c>
      <c r="C724" s="1">
        <v>1</v>
      </c>
      <c r="D724" s="1" t="s">
        <v>13687</v>
      </c>
      <c r="E724" s="17">
        <v>0.49284722222222199</v>
      </c>
      <c r="F724" s="1" t="s">
        <v>51</v>
      </c>
      <c r="G724" s="1" t="s">
        <v>13746</v>
      </c>
      <c r="H724" s="17">
        <v>0.49439814814814798</v>
      </c>
      <c r="I724" s="17">
        <v>1.5509259259259833E-3</v>
      </c>
      <c r="J724" s="1" t="s">
        <v>13771</v>
      </c>
    </row>
    <row r="725" spans="2:10">
      <c r="B725" s="1" t="s">
        <v>14785</v>
      </c>
      <c r="C725" s="1">
        <v>1</v>
      </c>
      <c r="D725" s="1" t="s">
        <v>13687</v>
      </c>
      <c r="E725" s="17">
        <v>0.49306712962963001</v>
      </c>
      <c r="F725" s="1" t="s">
        <v>51</v>
      </c>
      <c r="G725" s="1" t="s">
        <v>13746</v>
      </c>
      <c r="H725" s="17">
        <v>0.494421296296296</v>
      </c>
      <c r="I725" s="17">
        <v>1.3541666666659902E-3</v>
      </c>
      <c r="J725" s="1" t="s">
        <v>13771</v>
      </c>
    </row>
    <row r="726" spans="2:10">
      <c r="B726" s="1" t="s">
        <v>14792</v>
      </c>
      <c r="C726" s="1">
        <v>1</v>
      </c>
      <c r="D726" s="1" t="s">
        <v>13753</v>
      </c>
      <c r="E726" s="17">
        <v>0.49359953703703702</v>
      </c>
      <c r="F726" s="1" t="s">
        <v>51</v>
      </c>
      <c r="G726" s="1" t="s">
        <v>13746</v>
      </c>
      <c r="H726" s="17">
        <v>0.49446759259259299</v>
      </c>
      <c r="I726" s="17">
        <v>8.6805555555596881E-4</v>
      </c>
      <c r="J726" s="1" t="s">
        <v>13759</v>
      </c>
    </row>
    <row r="727" spans="2:10">
      <c r="B727" s="1" t="s">
        <v>14793</v>
      </c>
      <c r="C727" s="1">
        <v>1</v>
      </c>
      <c r="D727" s="1" t="s">
        <v>13753</v>
      </c>
      <c r="E727" s="17">
        <v>0.49364583333333301</v>
      </c>
      <c r="F727" s="1" t="s">
        <v>51</v>
      </c>
      <c r="G727" s="1" t="s">
        <v>3078</v>
      </c>
      <c r="H727" s="17">
        <v>0.49451388888888897</v>
      </c>
      <c r="I727" s="17">
        <v>8.6805555555596881E-4</v>
      </c>
      <c r="J727" s="1" t="s">
        <v>13755</v>
      </c>
    </row>
    <row r="728" spans="2:10">
      <c r="B728" s="1" t="s">
        <v>14783</v>
      </c>
      <c r="C728" s="1">
        <v>1</v>
      </c>
      <c r="D728" s="1" t="s">
        <v>13687</v>
      </c>
      <c r="E728" s="17">
        <v>0.49260416666666701</v>
      </c>
      <c r="F728" s="1" t="s">
        <v>51</v>
      </c>
      <c r="G728" s="1" t="s">
        <v>13746</v>
      </c>
      <c r="H728" s="17">
        <v>0.49459490740740703</v>
      </c>
      <c r="I728" s="17">
        <v>1.9907407407400157E-3</v>
      </c>
      <c r="J728" s="1" t="s">
        <v>13771</v>
      </c>
    </row>
    <row r="729" spans="2:10">
      <c r="B729" s="1" t="s">
        <v>14633</v>
      </c>
      <c r="C729" s="1">
        <v>2</v>
      </c>
      <c r="D729" s="1" t="s">
        <v>3076</v>
      </c>
      <c r="E729" s="17">
        <v>0.47048611111111099</v>
      </c>
      <c r="F729" s="1" t="s">
        <v>49</v>
      </c>
      <c r="G729" s="1" t="s">
        <v>3077</v>
      </c>
      <c r="H729" s="17">
        <v>0.49474537037036997</v>
      </c>
      <c r="I729" s="17">
        <v>2.4259259259258981E-2</v>
      </c>
      <c r="J729" s="1" t="s">
        <v>13774</v>
      </c>
    </row>
    <row r="730" spans="2:10">
      <c r="B730" s="1" t="s">
        <v>14794</v>
      </c>
      <c r="C730" s="1">
        <v>1</v>
      </c>
      <c r="D730" s="1" t="s">
        <v>13753</v>
      </c>
      <c r="E730" s="17">
        <v>0.49373842592592598</v>
      </c>
      <c r="F730" s="1" t="s">
        <v>51</v>
      </c>
      <c r="G730" s="1" t="s">
        <v>3078</v>
      </c>
      <c r="H730" s="17">
        <v>0.49478009259259298</v>
      </c>
      <c r="I730" s="17">
        <v>1.041666666666996E-3</v>
      </c>
      <c r="J730" s="1" t="s">
        <v>13755</v>
      </c>
    </row>
    <row r="731" spans="2:10">
      <c r="B731" s="1" t="s">
        <v>14791</v>
      </c>
      <c r="C731" s="1">
        <v>1</v>
      </c>
      <c r="D731" s="1" t="s">
        <v>13753</v>
      </c>
      <c r="E731" s="17">
        <v>0.49337962962963</v>
      </c>
      <c r="F731" s="1" t="s">
        <v>51</v>
      </c>
      <c r="G731" s="1" t="s">
        <v>3077</v>
      </c>
      <c r="H731" s="17">
        <v>0.494803240740741</v>
      </c>
      <c r="I731" s="17">
        <v>1.4236111111110006E-3</v>
      </c>
      <c r="J731" s="1" t="s">
        <v>13756</v>
      </c>
    </row>
    <row r="732" spans="2:10">
      <c r="B732" s="1" t="s">
        <v>14797</v>
      </c>
      <c r="C732" s="1">
        <v>1</v>
      </c>
      <c r="D732" s="1" t="s">
        <v>13687</v>
      </c>
      <c r="E732" s="17">
        <v>0.494108796296296</v>
      </c>
      <c r="F732" s="1" t="s">
        <v>51</v>
      </c>
      <c r="G732" s="1" t="s">
        <v>3078</v>
      </c>
      <c r="H732" s="17">
        <v>0.494918981481482</v>
      </c>
      <c r="I732" s="17">
        <v>8.1018518518599647E-4</v>
      </c>
      <c r="J732" s="1" t="s">
        <v>13773</v>
      </c>
    </row>
    <row r="733" spans="2:10">
      <c r="B733" s="1" t="s">
        <v>14798</v>
      </c>
      <c r="C733" s="1">
        <v>1</v>
      </c>
      <c r="D733" s="1" t="s">
        <v>13687</v>
      </c>
      <c r="E733" s="17">
        <v>0.49414351851851901</v>
      </c>
      <c r="F733" s="1" t="s">
        <v>51</v>
      </c>
      <c r="G733" s="1" t="s">
        <v>3095</v>
      </c>
      <c r="H733" s="17">
        <v>0.49532407407407397</v>
      </c>
      <c r="I733" s="17">
        <v>1.1805555555549629E-3</v>
      </c>
      <c r="J733" s="1" t="s">
        <v>13757</v>
      </c>
    </row>
    <row r="734" spans="2:10">
      <c r="B734" s="1" t="s">
        <v>14801</v>
      </c>
      <c r="C734" s="1">
        <v>1</v>
      </c>
      <c r="D734" s="1" t="s">
        <v>13753</v>
      </c>
      <c r="E734" s="17">
        <v>0.495150462962963</v>
      </c>
      <c r="F734" s="1" t="s">
        <v>51</v>
      </c>
      <c r="G734" s="1" t="s">
        <v>13746</v>
      </c>
      <c r="H734" s="17">
        <v>0.495844907407407</v>
      </c>
      <c r="I734" s="17">
        <v>6.9444444444399789E-4</v>
      </c>
      <c r="J734" s="1" t="s">
        <v>13759</v>
      </c>
    </row>
    <row r="735" spans="2:10">
      <c r="B735" s="1" t="s">
        <v>14804</v>
      </c>
      <c r="C735" s="1">
        <v>1</v>
      </c>
      <c r="D735" s="1" t="s">
        <v>3076</v>
      </c>
      <c r="E735" s="17">
        <v>0.49527777777777798</v>
      </c>
      <c r="F735" s="1" t="s">
        <v>51</v>
      </c>
      <c r="G735" s="1" t="s">
        <v>3095</v>
      </c>
      <c r="H735" s="17">
        <v>0.49585648148148098</v>
      </c>
      <c r="I735" s="17">
        <v>5.7870370370299851E-4</v>
      </c>
      <c r="J735" s="1" t="s">
        <v>13675</v>
      </c>
    </row>
    <row r="736" spans="2:10">
      <c r="B736" s="1" t="s">
        <v>14766</v>
      </c>
      <c r="C736" s="1">
        <v>2</v>
      </c>
      <c r="D736" s="1" t="s">
        <v>3076</v>
      </c>
      <c r="E736" s="17">
        <v>0.49020833333333302</v>
      </c>
      <c r="F736" s="1" t="s">
        <v>51</v>
      </c>
      <c r="G736" s="1" t="s">
        <v>3095</v>
      </c>
      <c r="H736" s="17">
        <v>0.49609953703703702</v>
      </c>
      <c r="I736" s="17">
        <v>5.8912037037039955E-3</v>
      </c>
      <c r="J736" s="1" t="s">
        <v>13675</v>
      </c>
    </row>
    <row r="737" spans="2:10">
      <c r="B737" s="1" t="s">
        <v>14809</v>
      </c>
      <c r="C737" s="1">
        <v>1</v>
      </c>
      <c r="D737" s="1" t="s">
        <v>13753</v>
      </c>
      <c r="E737" s="17">
        <v>0.49591435185185201</v>
      </c>
      <c r="F737" s="1" t="s">
        <v>51</v>
      </c>
      <c r="G737" s="1" t="s">
        <v>3078</v>
      </c>
      <c r="H737" s="17">
        <v>0.49616898148148098</v>
      </c>
      <c r="I737" s="17">
        <v>2.5462962962896629E-4</v>
      </c>
      <c r="J737" s="1" t="s">
        <v>13755</v>
      </c>
    </row>
    <row r="738" spans="2:10">
      <c r="B738" s="1" t="s">
        <v>14810</v>
      </c>
      <c r="C738" s="1">
        <v>2</v>
      </c>
      <c r="D738" s="1" t="s">
        <v>3076</v>
      </c>
      <c r="E738" s="17">
        <v>0.49614583333333301</v>
      </c>
      <c r="F738" s="1" t="s">
        <v>51</v>
      </c>
      <c r="G738" s="1" t="s">
        <v>3078</v>
      </c>
      <c r="H738" s="17">
        <v>0.496689814814815</v>
      </c>
      <c r="I738" s="17">
        <v>5.439814814819921E-4</v>
      </c>
      <c r="J738" s="1" t="s">
        <v>13769</v>
      </c>
    </row>
    <row r="739" spans="2:10">
      <c r="B739" s="1" t="s">
        <v>14671</v>
      </c>
      <c r="C739" s="1">
        <v>5</v>
      </c>
      <c r="D739" s="1" t="s">
        <v>13753</v>
      </c>
      <c r="E739" s="17">
        <v>0.474756944444444</v>
      </c>
      <c r="F739" s="1" t="s">
        <v>49</v>
      </c>
      <c r="G739" s="1" t="s">
        <v>3095</v>
      </c>
      <c r="H739" s="17">
        <v>0.49673611111111099</v>
      </c>
      <c r="I739" s="17">
        <v>2.1979166666666994E-2</v>
      </c>
      <c r="J739" s="1" t="s">
        <v>13758</v>
      </c>
    </row>
    <row r="740" spans="2:10">
      <c r="B740" s="1" t="s">
        <v>14618</v>
      </c>
      <c r="C740" s="1">
        <v>2</v>
      </c>
      <c r="D740" s="1" t="s">
        <v>13753</v>
      </c>
      <c r="E740" s="17">
        <v>0.46769675925925902</v>
      </c>
      <c r="F740" s="1" t="s">
        <v>48</v>
      </c>
      <c r="G740" s="1" t="s">
        <v>13746</v>
      </c>
      <c r="H740" s="17">
        <v>0.496956018518519</v>
      </c>
      <c r="I740" s="17">
        <v>2.9259259259259984E-2</v>
      </c>
      <c r="J740" s="1" t="s">
        <v>13759</v>
      </c>
    </row>
    <row r="741" spans="2:10">
      <c r="B741" s="1" t="s">
        <v>14817</v>
      </c>
      <c r="C741" s="1">
        <v>1</v>
      </c>
      <c r="D741" s="1" t="s">
        <v>13687</v>
      </c>
      <c r="E741" s="17">
        <v>0.497152777777778</v>
      </c>
      <c r="F741" s="1" t="s">
        <v>51</v>
      </c>
      <c r="G741" s="1" t="s">
        <v>13762</v>
      </c>
      <c r="H741" s="17">
        <v>0.49733796296296301</v>
      </c>
      <c r="I741" s="17">
        <v>1.8518518518501059E-4</v>
      </c>
      <c r="J741" s="1" t="s">
        <v>13767</v>
      </c>
    </row>
    <row r="742" spans="2:10">
      <c r="B742" s="1" t="s">
        <v>14818</v>
      </c>
      <c r="C742" s="1">
        <v>1</v>
      </c>
      <c r="D742" s="1" t="s">
        <v>13687</v>
      </c>
      <c r="E742" s="17">
        <v>0.49722222222222201</v>
      </c>
      <c r="F742" s="1" t="s">
        <v>51</v>
      </c>
      <c r="G742" s="1" t="s">
        <v>13762</v>
      </c>
      <c r="H742" s="17">
        <v>0.497418981481482</v>
      </c>
      <c r="I742" s="17">
        <v>1.9675925925999316E-4</v>
      </c>
      <c r="J742" s="1" t="s">
        <v>13767</v>
      </c>
    </row>
    <row r="743" spans="2:10">
      <c r="B743" s="1" t="s">
        <v>14796</v>
      </c>
      <c r="C743" s="1">
        <v>1</v>
      </c>
      <c r="D743" s="1" t="s">
        <v>13753</v>
      </c>
      <c r="E743" s="17">
        <v>0.49403935185185199</v>
      </c>
      <c r="F743" s="1" t="s">
        <v>51</v>
      </c>
      <c r="G743" s="1" t="s">
        <v>3095</v>
      </c>
      <c r="H743" s="17">
        <v>0.49747685185185198</v>
      </c>
      <c r="I743" s="17">
        <v>3.4374999999999822E-3</v>
      </c>
      <c r="J743" s="1" t="s">
        <v>13758</v>
      </c>
    </row>
    <row r="744" spans="2:10">
      <c r="B744" s="1" t="s">
        <v>14790</v>
      </c>
      <c r="C744" s="1">
        <v>1</v>
      </c>
      <c r="D744" s="1" t="s">
        <v>3076</v>
      </c>
      <c r="E744" s="17">
        <v>0.49329861111111101</v>
      </c>
      <c r="F744" s="1" t="s">
        <v>51</v>
      </c>
      <c r="G744" s="1" t="s">
        <v>13746</v>
      </c>
      <c r="H744" s="17">
        <v>0.4975</v>
      </c>
      <c r="I744" s="17">
        <v>4.2013888888889905E-3</v>
      </c>
      <c r="J744" s="1" t="s">
        <v>13766</v>
      </c>
    </row>
    <row r="745" spans="2:10">
      <c r="B745" s="1" t="s">
        <v>14208</v>
      </c>
      <c r="C745" s="1">
        <v>5</v>
      </c>
      <c r="D745" s="1" t="s">
        <v>13753</v>
      </c>
      <c r="E745" s="17">
        <v>0.39537037037036998</v>
      </c>
      <c r="F745" s="1" t="s">
        <v>41</v>
      </c>
      <c r="G745" s="1" t="s">
        <v>3078</v>
      </c>
      <c r="H745" s="17">
        <v>0.49780092592592601</v>
      </c>
      <c r="I745" s="17">
        <v>0.10243055555555602</v>
      </c>
      <c r="J745" s="1" t="s">
        <v>13755</v>
      </c>
    </row>
    <row r="746" spans="2:10">
      <c r="B746" s="1" t="s">
        <v>14814</v>
      </c>
      <c r="C746" s="1">
        <v>1</v>
      </c>
      <c r="D746" s="1" t="s">
        <v>13753</v>
      </c>
      <c r="E746" s="17">
        <v>0.49697916666666703</v>
      </c>
      <c r="F746" s="1" t="s">
        <v>51</v>
      </c>
      <c r="G746" s="1" t="s">
        <v>3078</v>
      </c>
      <c r="H746" s="17">
        <v>0.497881944444444</v>
      </c>
      <c r="I746" s="17">
        <v>9.0277777777697521E-4</v>
      </c>
      <c r="J746" s="1" t="s">
        <v>13755</v>
      </c>
    </row>
    <row r="747" spans="2:10">
      <c r="B747" s="1" t="s">
        <v>14812</v>
      </c>
      <c r="C747" s="1">
        <v>1</v>
      </c>
      <c r="D747" s="1" t="s">
        <v>13753</v>
      </c>
      <c r="E747" s="17">
        <v>0.49649305555555601</v>
      </c>
      <c r="F747" s="1" t="s">
        <v>51</v>
      </c>
      <c r="G747" s="1" t="s">
        <v>3095</v>
      </c>
      <c r="H747" s="17">
        <v>0.49802083333333302</v>
      </c>
      <c r="I747" s="17">
        <v>1.5277777777770174E-3</v>
      </c>
      <c r="J747" s="1" t="s">
        <v>13758</v>
      </c>
    </row>
    <row r="748" spans="2:10">
      <c r="B748" s="1" t="s">
        <v>14799</v>
      </c>
      <c r="C748" s="1">
        <v>5</v>
      </c>
      <c r="D748" s="1" t="s">
        <v>13753</v>
      </c>
      <c r="E748" s="17">
        <v>0.49462962962962997</v>
      </c>
      <c r="F748" s="1" t="s">
        <v>51</v>
      </c>
      <c r="G748" s="1" t="s">
        <v>3078</v>
      </c>
      <c r="H748" s="17">
        <v>0.49837962962963001</v>
      </c>
      <c r="I748" s="17">
        <v>3.7500000000000311E-3</v>
      </c>
      <c r="J748" s="1" t="s">
        <v>13755</v>
      </c>
    </row>
    <row r="749" spans="2:10">
      <c r="B749" s="1" t="s">
        <v>14795</v>
      </c>
      <c r="C749" s="1">
        <v>5</v>
      </c>
      <c r="D749" s="1" t="s">
        <v>13753</v>
      </c>
      <c r="E749" s="17">
        <v>0.49385416666666698</v>
      </c>
      <c r="F749" s="1" t="s">
        <v>51</v>
      </c>
      <c r="G749" s="1" t="s">
        <v>3078</v>
      </c>
      <c r="H749" s="17">
        <v>0.49844907407407402</v>
      </c>
      <c r="I749" s="17">
        <v>4.594907407407034E-3</v>
      </c>
      <c r="J749" s="1" t="s">
        <v>13755</v>
      </c>
    </row>
    <row r="750" spans="2:10">
      <c r="B750" s="1" t="s">
        <v>14803</v>
      </c>
      <c r="C750" s="1">
        <v>2</v>
      </c>
      <c r="D750" s="1" t="s">
        <v>13687</v>
      </c>
      <c r="E750" s="17">
        <v>0.49519675925925899</v>
      </c>
      <c r="F750" s="1" t="s">
        <v>51</v>
      </c>
      <c r="G750" s="1" t="s">
        <v>13762</v>
      </c>
      <c r="H750" s="17">
        <v>0.49880787037037</v>
      </c>
      <c r="I750" s="17">
        <v>3.6111111111110095E-3</v>
      </c>
      <c r="J750" s="1" t="s">
        <v>13767</v>
      </c>
    </row>
    <row r="751" spans="2:10">
      <c r="B751" s="1" t="s">
        <v>14816</v>
      </c>
      <c r="C751" s="1">
        <v>1</v>
      </c>
      <c r="D751" s="1" t="s">
        <v>13753</v>
      </c>
      <c r="E751" s="17">
        <v>0.497152777777778</v>
      </c>
      <c r="F751" s="1" t="s">
        <v>51</v>
      </c>
      <c r="G751" s="1" t="s">
        <v>13746</v>
      </c>
      <c r="H751" s="17">
        <v>0.49916666666666698</v>
      </c>
      <c r="I751" s="17">
        <v>2.0138888888889817E-3</v>
      </c>
      <c r="J751" s="1" t="s">
        <v>13759</v>
      </c>
    </row>
    <row r="752" spans="2:10">
      <c r="B752" s="1" t="s">
        <v>14821</v>
      </c>
      <c r="C752" s="1">
        <v>1</v>
      </c>
      <c r="D752" s="1" t="s">
        <v>13687</v>
      </c>
      <c r="E752" s="17">
        <v>0.49899305555555601</v>
      </c>
      <c r="F752" s="1" t="s">
        <v>51</v>
      </c>
      <c r="G752" s="1" t="s">
        <v>3095</v>
      </c>
      <c r="H752" s="17">
        <v>0.49937500000000001</v>
      </c>
      <c r="I752" s="17">
        <v>3.8194444444400455E-4</v>
      </c>
      <c r="J752" s="1" t="s">
        <v>13757</v>
      </c>
    </row>
    <row r="753" spans="2:10">
      <c r="B753" s="1" t="s">
        <v>14805</v>
      </c>
      <c r="C753" s="1">
        <v>1</v>
      </c>
      <c r="D753" s="1" t="s">
        <v>13687</v>
      </c>
      <c r="E753" s="17">
        <v>0.49537037037037002</v>
      </c>
      <c r="F753" s="1" t="s">
        <v>51</v>
      </c>
      <c r="G753" s="1" t="s">
        <v>13746</v>
      </c>
      <c r="H753" s="17">
        <v>0.50031250000000005</v>
      </c>
      <c r="I753" s="17">
        <v>4.9421296296300321E-3</v>
      </c>
      <c r="J753" s="1" t="s">
        <v>13771</v>
      </c>
    </row>
    <row r="754" spans="2:10">
      <c r="B754" s="1" t="s">
        <v>14828</v>
      </c>
      <c r="C754" s="1">
        <v>1</v>
      </c>
      <c r="D754" s="1" t="s">
        <v>13753</v>
      </c>
      <c r="E754" s="17">
        <v>0.50028935185185197</v>
      </c>
      <c r="F754" s="1" t="s">
        <v>52</v>
      </c>
      <c r="G754" s="1" t="s">
        <v>13746</v>
      </c>
      <c r="H754" s="17">
        <v>0.50045138888888896</v>
      </c>
      <c r="I754" s="17">
        <v>1.6203703703698835E-4</v>
      </c>
      <c r="J754" s="1" t="s">
        <v>13759</v>
      </c>
    </row>
    <row r="755" spans="2:10">
      <c r="B755" s="1" t="s">
        <v>14819</v>
      </c>
      <c r="C755" s="1">
        <v>1</v>
      </c>
      <c r="D755" s="1" t="s">
        <v>13753</v>
      </c>
      <c r="E755" s="17">
        <v>0.49767361111111103</v>
      </c>
      <c r="F755" s="1" t="s">
        <v>51</v>
      </c>
      <c r="G755" s="1" t="s">
        <v>13746</v>
      </c>
      <c r="H755" s="17">
        <v>0.50075231481481497</v>
      </c>
      <c r="I755" s="17">
        <v>3.0787037037039444E-3</v>
      </c>
      <c r="J755" s="1" t="s">
        <v>13759</v>
      </c>
    </row>
    <row r="756" spans="2:10">
      <c r="B756" s="1" t="s">
        <v>14752</v>
      </c>
      <c r="C756" s="1">
        <v>2</v>
      </c>
      <c r="D756" s="1" t="s">
        <v>13760</v>
      </c>
      <c r="E756" s="17">
        <v>0.48766203703703698</v>
      </c>
      <c r="F756" s="1" t="s">
        <v>50</v>
      </c>
      <c r="G756" s="1" t="s">
        <v>3078</v>
      </c>
      <c r="H756" s="17">
        <v>0.50082175925925898</v>
      </c>
      <c r="I756" s="17">
        <v>1.3159722222222003E-2</v>
      </c>
      <c r="J756" s="1" t="s">
        <v>13768</v>
      </c>
    </row>
    <row r="757" spans="2:10">
      <c r="B757" s="1" t="s">
        <v>14811</v>
      </c>
      <c r="C757" s="1">
        <v>5</v>
      </c>
      <c r="D757" s="1" t="s">
        <v>13753</v>
      </c>
      <c r="E757" s="17">
        <v>0.49640046296296297</v>
      </c>
      <c r="F757" s="1" t="s">
        <v>51</v>
      </c>
      <c r="G757" s="1" t="s">
        <v>3078</v>
      </c>
      <c r="H757" s="17">
        <v>0.50106481481481502</v>
      </c>
      <c r="I757" s="17">
        <v>4.6643518518520444E-3</v>
      </c>
      <c r="J757" s="1" t="s">
        <v>13755</v>
      </c>
    </row>
    <row r="758" spans="2:10">
      <c r="B758" s="1" t="s">
        <v>14827</v>
      </c>
      <c r="C758" s="1">
        <v>2</v>
      </c>
      <c r="D758" s="1" t="s">
        <v>13753</v>
      </c>
      <c r="E758" s="17">
        <v>0.50010416666666702</v>
      </c>
      <c r="F758" s="1" t="s">
        <v>52</v>
      </c>
      <c r="G758" s="1" t="s">
        <v>13762</v>
      </c>
      <c r="H758" s="17">
        <v>0.50109953703703702</v>
      </c>
      <c r="I758" s="17">
        <v>9.9537037037000786E-4</v>
      </c>
      <c r="J758" s="1" t="s">
        <v>13772</v>
      </c>
    </row>
    <row r="759" spans="2:10">
      <c r="B759" s="1" t="s">
        <v>14826</v>
      </c>
      <c r="C759" s="1">
        <v>1</v>
      </c>
      <c r="D759" s="1" t="s">
        <v>13753</v>
      </c>
      <c r="E759" s="17">
        <v>0.49987268518518502</v>
      </c>
      <c r="F759" s="1" t="s">
        <v>51</v>
      </c>
      <c r="G759" s="1" t="s">
        <v>3077</v>
      </c>
      <c r="H759" s="17">
        <v>0.50121527777777797</v>
      </c>
      <c r="I759" s="17">
        <v>1.3425925925929505E-3</v>
      </c>
      <c r="J759" s="1" t="s">
        <v>13756</v>
      </c>
    </row>
    <row r="760" spans="2:10">
      <c r="B760" s="1" t="s">
        <v>14832</v>
      </c>
      <c r="C760" s="1">
        <v>1</v>
      </c>
      <c r="D760" s="1" t="s">
        <v>13760</v>
      </c>
      <c r="E760" s="17">
        <v>0.500694444444444</v>
      </c>
      <c r="F760" s="1" t="s">
        <v>52</v>
      </c>
      <c r="G760" s="1" t="s">
        <v>3095</v>
      </c>
      <c r="H760" s="17">
        <v>0.50137731481481496</v>
      </c>
      <c r="I760" s="17">
        <v>6.8287037037095821E-4</v>
      </c>
      <c r="J760" s="1" t="s">
        <v>13761</v>
      </c>
    </row>
    <row r="761" spans="2:10">
      <c r="B761" s="1" t="s">
        <v>14830</v>
      </c>
      <c r="C761" s="1">
        <v>1</v>
      </c>
      <c r="D761" s="1" t="s">
        <v>13687</v>
      </c>
      <c r="E761" s="17">
        <v>0.50059027777777798</v>
      </c>
      <c r="F761" s="1" t="s">
        <v>52</v>
      </c>
      <c r="G761" s="1" t="s">
        <v>13746</v>
      </c>
      <c r="H761" s="17">
        <v>0.50149305555555601</v>
      </c>
      <c r="I761" s="17">
        <v>9.0277777777802992E-4</v>
      </c>
      <c r="J761" s="1" t="s">
        <v>13771</v>
      </c>
    </row>
    <row r="762" spans="2:10">
      <c r="B762" s="1" t="s">
        <v>14773</v>
      </c>
      <c r="C762" s="1">
        <v>5</v>
      </c>
      <c r="D762" s="1" t="s">
        <v>13753</v>
      </c>
      <c r="E762" s="17">
        <v>0.49087962962963</v>
      </c>
      <c r="F762" s="1" t="s">
        <v>51</v>
      </c>
      <c r="G762" s="1" t="s">
        <v>3078</v>
      </c>
      <c r="H762" s="17">
        <v>0.50151620370370398</v>
      </c>
      <c r="I762" s="17">
        <v>1.0636574074073979E-2</v>
      </c>
      <c r="J762" s="1" t="s">
        <v>13755</v>
      </c>
    </row>
    <row r="763" spans="2:10">
      <c r="B763" s="1" t="s">
        <v>14782</v>
      </c>
      <c r="C763" s="1">
        <v>1</v>
      </c>
      <c r="D763" s="1" t="s">
        <v>13753</v>
      </c>
      <c r="E763" s="17">
        <v>0.49254629629629598</v>
      </c>
      <c r="F763" s="1" t="s">
        <v>51</v>
      </c>
      <c r="G763" s="1" t="s">
        <v>3078</v>
      </c>
      <c r="H763" s="17">
        <v>0.50159722222222203</v>
      </c>
      <c r="I763" s="17">
        <v>9.0509259259260455E-3</v>
      </c>
      <c r="J763" s="1" t="s">
        <v>13755</v>
      </c>
    </row>
    <row r="764" spans="2:10">
      <c r="B764" s="1" t="s">
        <v>14834</v>
      </c>
      <c r="C764" s="1">
        <v>1</v>
      </c>
      <c r="D764" s="1" t="s">
        <v>13753</v>
      </c>
      <c r="E764" s="17">
        <v>0.50098379629629597</v>
      </c>
      <c r="F764" s="1" t="s">
        <v>52</v>
      </c>
      <c r="G764" s="1" t="s">
        <v>3078</v>
      </c>
      <c r="H764" s="17">
        <v>0.50164351851851896</v>
      </c>
      <c r="I764" s="17">
        <v>6.5972222222299148E-4</v>
      </c>
      <c r="J764" s="1" t="s">
        <v>13755</v>
      </c>
    </row>
    <row r="765" spans="2:10">
      <c r="B765" s="1" t="s">
        <v>14566</v>
      </c>
      <c r="C765" s="1">
        <v>2</v>
      </c>
      <c r="D765" s="1" t="s">
        <v>13687</v>
      </c>
      <c r="E765" s="17">
        <v>0.45854166666666701</v>
      </c>
      <c r="F765" s="1" t="s">
        <v>48</v>
      </c>
      <c r="G765" s="1" t="s">
        <v>13762</v>
      </c>
      <c r="H765" s="17">
        <v>0.501689814814815</v>
      </c>
      <c r="I765" s="17">
        <v>4.3148148148147991E-2</v>
      </c>
      <c r="J765" s="1" t="s">
        <v>13767</v>
      </c>
    </row>
    <row r="766" spans="2:10">
      <c r="B766" s="1" t="s">
        <v>14829</v>
      </c>
      <c r="C766" s="1">
        <v>1</v>
      </c>
      <c r="D766" s="1" t="s">
        <v>13753</v>
      </c>
      <c r="E766" s="17">
        <v>0.50040509259259303</v>
      </c>
      <c r="F766" s="1" t="s">
        <v>52</v>
      </c>
      <c r="G766" s="1" t="s">
        <v>3078</v>
      </c>
      <c r="H766" s="17">
        <v>0.50170138888888904</v>
      </c>
      <c r="I766" s="17">
        <v>1.2962962962960178E-3</v>
      </c>
      <c r="J766" s="1" t="s">
        <v>13755</v>
      </c>
    </row>
    <row r="767" spans="2:10">
      <c r="B767" s="1" t="s">
        <v>14831</v>
      </c>
      <c r="C767" s="1">
        <v>1</v>
      </c>
      <c r="D767" s="1" t="s">
        <v>3076</v>
      </c>
      <c r="E767" s="17">
        <v>0.50067129629629603</v>
      </c>
      <c r="F767" s="1" t="s">
        <v>52</v>
      </c>
      <c r="G767" s="1" t="s">
        <v>3077</v>
      </c>
      <c r="H767" s="17">
        <v>0.50207175925925895</v>
      </c>
      <c r="I767" s="17">
        <v>1.4004629629629228E-3</v>
      </c>
      <c r="J767" s="1" t="s">
        <v>13774</v>
      </c>
    </row>
    <row r="768" spans="2:10">
      <c r="B768" s="1" t="s">
        <v>14836</v>
      </c>
      <c r="C768" s="1">
        <v>1</v>
      </c>
      <c r="D768" s="1" t="s">
        <v>13753</v>
      </c>
      <c r="E768" s="17">
        <v>0.50134259259259295</v>
      </c>
      <c r="F768" s="1" t="s">
        <v>52</v>
      </c>
      <c r="G768" s="1" t="s">
        <v>13746</v>
      </c>
      <c r="H768" s="17">
        <v>0.50289351851851805</v>
      </c>
      <c r="I768" s="17">
        <v>1.5509259259250952E-3</v>
      </c>
      <c r="J768" s="1" t="s">
        <v>13759</v>
      </c>
    </row>
    <row r="769" spans="2:10">
      <c r="B769" s="1" t="s">
        <v>14624</v>
      </c>
      <c r="C769" s="1">
        <v>2</v>
      </c>
      <c r="D769" s="1" t="s">
        <v>13760</v>
      </c>
      <c r="E769" s="17">
        <v>0.46856481481481499</v>
      </c>
      <c r="F769" s="1" t="s">
        <v>48</v>
      </c>
      <c r="G769" s="1" t="s">
        <v>3095</v>
      </c>
      <c r="H769" s="17">
        <v>0.50335648148148104</v>
      </c>
      <c r="I769" s="17">
        <v>3.4791666666666055E-2</v>
      </c>
      <c r="J769" s="1" t="s">
        <v>13761</v>
      </c>
    </row>
    <row r="770" spans="2:10">
      <c r="B770" s="1" t="s">
        <v>14850</v>
      </c>
      <c r="C770" s="1">
        <v>2</v>
      </c>
      <c r="D770" s="1" t="s">
        <v>13760</v>
      </c>
      <c r="E770" s="17">
        <v>0.50320601851851898</v>
      </c>
      <c r="F770" s="1" t="s">
        <v>52</v>
      </c>
      <c r="G770" s="1" t="s">
        <v>3077</v>
      </c>
      <c r="H770" s="17">
        <v>0.50359953703703697</v>
      </c>
      <c r="I770" s="17">
        <v>3.9351851851798791E-4</v>
      </c>
      <c r="J770" s="1" t="s">
        <v>13765</v>
      </c>
    </row>
    <row r="771" spans="2:10">
      <c r="B771" s="1" t="s">
        <v>14845</v>
      </c>
      <c r="C771" s="1">
        <v>1</v>
      </c>
      <c r="D771" s="1" t="s">
        <v>13753</v>
      </c>
      <c r="E771" s="17">
        <v>0.50248842592592602</v>
      </c>
      <c r="F771" s="1" t="s">
        <v>52</v>
      </c>
      <c r="G771" s="1" t="s">
        <v>3077</v>
      </c>
      <c r="H771" s="17">
        <v>0.503773148148148</v>
      </c>
      <c r="I771" s="17">
        <v>1.284722222221979E-3</v>
      </c>
      <c r="J771" s="1" t="s">
        <v>13756</v>
      </c>
    </row>
    <row r="772" spans="2:10">
      <c r="B772" s="1" t="s">
        <v>14849</v>
      </c>
      <c r="C772" s="1">
        <v>1</v>
      </c>
      <c r="D772" s="1" t="s">
        <v>13753</v>
      </c>
      <c r="E772" s="17">
        <v>0.50318287037037002</v>
      </c>
      <c r="F772" s="1" t="s">
        <v>52</v>
      </c>
      <c r="G772" s="1" t="s">
        <v>3078</v>
      </c>
      <c r="H772" s="17">
        <v>0.50388888888888905</v>
      </c>
      <c r="I772" s="17">
        <v>7.0601851851903596E-4</v>
      </c>
      <c r="J772" s="1" t="s">
        <v>13755</v>
      </c>
    </row>
    <row r="773" spans="2:10">
      <c r="B773" s="1" t="s">
        <v>14851</v>
      </c>
      <c r="C773" s="1">
        <v>1</v>
      </c>
      <c r="D773" s="1" t="s">
        <v>13687</v>
      </c>
      <c r="E773" s="17">
        <v>0.50322916666666695</v>
      </c>
      <c r="F773" s="1" t="s">
        <v>52</v>
      </c>
      <c r="G773" s="1" t="s">
        <v>13746</v>
      </c>
      <c r="H773" s="17">
        <v>0.50417824074074102</v>
      </c>
      <c r="I773" s="17">
        <v>9.490740740740744E-4</v>
      </c>
      <c r="J773" s="1" t="s">
        <v>13771</v>
      </c>
    </row>
    <row r="774" spans="2:10">
      <c r="B774" s="1" t="s">
        <v>14856</v>
      </c>
      <c r="C774" s="1">
        <v>1</v>
      </c>
      <c r="D774" s="1" t="s">
        <v>13753</v>
      </c>
      <c r="E774" s="17">
        <v>0.50425925925925896</v>
      </c>
      <c r="F774" s="1" t="s">
        <v>52</v>
      </c>
      <c r="G774" s="1" t="s">
        <v>3078</v>
      </c>
      <c r="H774" s="17">
        <v>0.50474537037037004</v>
      </c>
      <c r="I774" s="17">
        <v>4.8611111111107608E-4</v>
      </c>
      <c r="J774" s="1" t="s">
        <v>13755</v>
      </c>
    </row>
    <row r="775" spans="2:10">
      <c r="B775" s="1" t="s">
        <v>14854</v>
      </c>
      <c r="C775" s="1">
        <v>1</v>
      </c>
      <c r="D775" s="1" t="s">
        <v>13753</v>
      </c>
      <c r="E775" s="17">
        <v>0.50341435185185202</v>
      </c>
      <c r="F775" s="1" t="s">
        <v>52</v>
      </c>
      <c r="G775" s="1" t="s">
        <v>13746</v>
      </c>
      <c r="H775" s="17">
        <v>0.50481481481481505</v>
      </c>
      <c r="I775" s="17">
        <v>1.4004629629630339E-3</v>
      </c>
      <c r="J775" s="1" t="s">
        <v>13759</v>
      </c>
    </row>
    <row r="776" spans="2:10">
      <c r="B776" s="1" t="s">
        <v>14853</v>
      </c>
      <c r="C776" s="1">
        <v>1</v>
      </c>
      <c r="D776" s="1" t="s">
        <v>13760</v>
      </c>
      <c r="E776" s="17">
        <v>0.50333333333333297</v>
      </c>
      <c r="F776" s="1" t="s">
        <v>52</v>
      </c>
      <c r="G776" s="1" t="s">
        <v>13762</v>
      </c>
      <c r="H776" s="17">
        <v>0.504965277777778</v>
      </c>
      <c r="I776" s="17">
        <v>1.6319444444450326E-3</v>
      </c>
      <c r="J776" s="1" t="s">
        <v>13763</v>
      </c>
    </row>
    <row r="777" spans="2:10">
      <c r="B777" s="1" t="s">
        <v>14858</v>
      </c>
      <c r="C777" s="1">
        <v>1</v>
      </c>
      <c r="D777" s="1" t="s">
        <v>3076</v>
      </c>
      <c r="E777" s="17">
        <v>0.50490740740740703</v>
      </c>
      <c r="F777" s="1" t="s">
        <v>52</v>
      </c>
      <c r="G777" s="1" t="s">
        <v>3078</v>
      </c>
      <c r="H777" s="17">
        <v>0.50538194444444395</v>
      </c>
      <c r="I777" s="17">
        <v>4.7453703703692618E-4</v>
      </c>
      <c r="J777" s="1" t="s">
        <v>13769</v>
      </c>
    </row>
    <row r="778" spans="2:10">
      <c r="B778" s="1" t="s">
        <v>14863</v>
      </c>
      <c r="C778" s="1">
        <v>1</v>
      </c>
      <c r="D778" s="1" t="s">
        <v>3076</v>
      </c>
      <c r="E778" s="17">
        <v>0.50585648148148099</v>
      </c>
      <c r="F778" s="1" t="s">
        <v>52</v>
      </c>
      <c r="G778" s="1" t="s">
        <v>3095</v>
      </c>
      <c r="H778" s="17">
        <v>0.50620370370370404</v>
      </c>
      <c r="I778" s="17">
        <v>3.4722222222305366E-4</v>
      </c>
      <c r="J778" s="1" t="s">
        <v>13675</v>
      </c>
    </row>
    <row r="779" spans="2:10">
      <c r="B779" s="1" t="s">
        <v>14838</v>
      </c>
      <c r="C779" s="1">
        <v>1</v>
      </c>
      <c r="D779" s="1" t="s">
        <v>13753</v>
      </c>
      <c r="E779" s="17">
        <v>0.50155092592592598</v>
      </c>
      <c r="F779" s="1" t="s">
        <v>52</v>
      </c>
      <c r="G779" s="1" t="s">
        <v>3077</v>
      </c>
      <c r="H779" s="17">
        <v>0.50626157407407402</v>
      </c>
      <c r="I779" s="17">
        <v>4.7106481481480333E-3</v>
      </c>
      <c r="J779" s="1" t="s">
        <v>13756</v>
      </c>
    </row>
    <row r="780" spans="2:10">
      <c r="B780" s="1" t="s">
        <v>14865</v>
      </c>
      <c r="C780" s="1">
        <v>1</v>
      </c>
      <c r="D780" s="1" t="s">
        <v>13760</v>
      </c>
      <c r="E780" s="17">
        <v>0.50613425925925903</v>
      </c>
      <c r="F780" s="1" t="s">
        <v>52</v>
      </c>
      <c r="G780" s="1" t="s">
        <v>3077</v>
      </c>
      <c r="H780" s="17">
        <v>0.50662037037037</v>
      </c>
      <c r="I780" s="17">
        <v>4.8611111111096506E-4</v>
      </c>
      <c r="J780" s="1" t="s">
        <v>13765</v>
      </c>
    </row>
    <row r="781" spans="2:10">
      <c r="B781" s="1" t="s">
        <v>14841</v>
      </c>
      <c r="C781" s="1">
        <v>1</v>
      </c>
      <c r="D781" s="1" t="s">
        <v>13753</v>
      </c>
      <c r="E781" s="17">
        <v>0.50210648148148196</v>
      </c>
      <c r="F781" s="1" t="s">
        <v>52</v>
      </c>
      <c r="G781" s="1" t="s">
        <v>3078</v>
      </c>
      <c r="H781" s="17">
        <v>0.50675925925925902</v>
      </c>
      <c r="I781" s="17">
        <v>4.6527777777770618E-3</v>
      </c>
      <c r="J781" s="1" t="s">
        <v>13755</v>
      </c>
    </row>
    <row r="782" spans="2:10">
      <c r="B782" s="1" t="s">
        <v>14066</v>
      </c>
      <c r="C782" s="1">
        <v>1</v>
      </c>
      <c r="D782" s="1" t="s">
        <v>13753</v>
      </c>
      <c r="E782" s="17">
        <v>0.36013888888888901</v>
      </c>
      <c r="F782" s="1" t="s">
        <v>38</v>
      </c>
      <c r="G782" s="1" t="s">
        <v>13762</v>
      </c>
      <c r="H782" s="17">
        <v>0.50681712962962999</v>
      </c>
      <c r="I782" s="17">
        <v>0.14667824074074098</v>
      </c>
      <c r="J782" s="1" t="s">
        <v>13772</v>
      </c>
    </row>
    <row r="783" spans="2:10">
      <c r="B783" s="1" t="s">
        <v>14867</v>
      </c>
      <c r="C783" s="1">
        <v>2</v>
      </c>
      <c r="D783" s="1" t="s">
        <v>13760</v>
      </c>
      <c r="E783" s="17">
        <v>0.50636574074074103</v>
      </c>
      <c r="F783" s="1" t="s">
        <v>52</v>
      </c>
      <c r="G783" s="1" t="s">
        <v>3095</v>
      </c>
      <c r="H783" s="17">
        <v>0.50681712962962999</v>
      </c>
      <c r="I783" s="17">
        <v>4.5138888888895945E-4</v>
      </c>
      <c r="J783" s="1" t="s">
        <v>13761</v>
      </c>
    </row>
    <row r="784" spans="2:10">
      <c r="B784" s="1" t="s">
        <v>14857</v>
      </c>
      <c r="C784" s="1">
        <v>1</v>
      </c>
      <c r="D784" s="1" t="s">
        <v>13753</v>
      </c>
      <c r="E784" s="17">
        <v>0.50461805555555606</v>
      </c>
      <c r="F784" s="1" t="s">
        <v>52</v>
      </c>
      <c r="G784" s="1" t="s">
        <v>3078</v>
      </c>
      <c r="H784" s="17">
        <v>0.50682870370370403</v>
      </c>
      <c r="I784" s="17">
        <v>2.2106481481479756E-3</v>
      </c>
      <c r="J784" s="1" t="s">
        <v>13755</v>
      </c>
    </row>
    <row r="785" spans="2:10">
      <c r="B785" s="1" t="s">
        <v>14864</v>
      </c>
      <c r="C785" s="1">
        <v>1</v>
      </c>
      <c r="D785" s="1" t="s">
        <v>13687</v>
      </c>
      <c r="E785" s="17">
        <v>0.50599537037037001</v>
      </c>
      <c r="F785" s="1" t="s">
        <v>52</v>
      </c>
      <c r="G785" s="1" t="s">
        <v>13746</v>
      </c>
      <c r="H785" s="17">
        <v>0.50702546296296302</v>
      </c>
      <c r="I785" s="17">
        <v>1.0300925925930127E-3</v>
      </c>
      <c r="J785" s="1" t="s">
        <v>13771</v>
      </c>
    </row>
    <row r="786" spans="2:10">
      <c r="B786" s="1" t="s">
        <v>14847</v>
      </c>
      <c r="C786" s="1">
        <v>1</v>
      </c>
      <c r="D786" s="1" t="s">
        <v>13753</v>
      </c>
      <c r="E786" s="17">
        <v>0.50306712962962996</v>
      </c>
      <c r="F786" s="1" t="s">
        <v>52</v>
      </c>
      <c r="G786" s="1" t="s">
        <v>13746</v>
      </c>
      <c r="H786" s="17">
        <v>0.50765046296296301</v>
      </c>
      <c r="I786" s="17">
        <v>4.5833333333330506E-3</v>
      </c>
      <c r="J786" s="1" t="s">
        <v>13759</v>
      </c>
    </row>
    <row r="787" spans="2:10">
      <c r="B787" s="1" t="s">
        <v>14620</v>
      </c>
      <c r="C787" s="1">
        <v>1</v>
      </c>
      <c r="D787" s="1" t="s">
        <v>13760</v>
      </c>
      <c r="E787" s="17">
        <v>0.46812500000000001</v>
      </c>
      <c r="F787" s="1" t="s">
        <v>48</v>
      </c>
      <c r="G787" s="1" t="s">
        <v>3095</v>
      </c>
      <c r="H787" s="17">
        <v>0.50766203703703705</v>
      </c>
      <c r="I787" s="17">
        <v>3.9537037037037037E-2</v>
      </c>
      <c r="J787" s="1" t="s">
        <v>13761</v>
      </c>
    </row>
    <row r="788" spans="2:10">
      <c r="B788" s="1" t="s">
        <v>14862</v>
      </c>
      <c r="C788" s="1">
        <v>1</v>
      </c>
      <c r="D788" s="1" t="s">
        <v>13753</v>
      </c>
      <c r="E788" s="17">
        <v>0.50575231481481497</v>
      </c>
      <c r="F788" s="1" t="s">
        <v>52</v>
      </c>
      <c r="G788" s="1" t="s">
        <v>3095</v>
      </c>
      <c r="H788" s="17">
        <v>0.50777777777777799</v>
      </c>
      <c r="I788" s="17">
        <v>2.0254629629630205E-3</v>
      </c>
      <c r="J788" s="1" t="s">
        <v>13758</v>
      </c>
    </row>
    <row r="789" spans="2:10">
      <c r="B789" s="1" t="s">
        <v>14872</v>
      </c>
      <c r="C789" s="1">
        <v>1</v>
      </c>
      <c r="D789" s="1" t="s">
        <v>13760</v>
      </c>
      <c r="E789" s="17">
        <v>0.50748842592592602</v>
      </c>
      <c r="F789" s="1" t="s">
        <v>52</v>
      </c>
      <c r="G789" s="1" t="s">
        <v>13762</v>
      </c>
      <c r="H789" s="17">
        <v>0.50783564814814797</v>
      </c>
      <c r="I789" s="17">
        <v>3.4722222222194343E-4</v>
      </c>
      <c r="J789" s="1" t="s">
        <v>13763</v>
      </c>
    </row>
    <row r="790" spans="2:10">
      <c r="B790" s="1" t="s">
        <v>14861</v>
      </c>
      <c r="C790" s="1">
        <v>1</v>
      </c>
      <c r="D790" s="1" t="s">
        <v>13753</v>
      </c>
      <c r="E790" s="17">
        <v>0.50572916666666701</v>
      </c>
      <c r="F790" s="1" t="s">
        <v>52</v>
      </c>
      <c r="G790" s="1" t="s">
        <v>3095</v>
      </c>
      <c r="H790" s="17">
        <v>0.50791666666666702</v>
      </c>
      <c r="I790" s="17">
        <v>2.1875000000000089E-3</v>
      </c>
      <c r="J790" s="1" t="s">
        <v>13758</v>
      </c>
    </row>
    <row r="791" spans="2:10">
      <c r="B791" s="1" t="s">
        <v>14874</v>
      </c>
      <c r="C791" s="1">
        <v>1</v>
      </c>
      <c r="D791" s="1" t="s">
        <v>13760</v>
      </c>
      <c r="E791" s="17">
        <v>0.50752314814814803</v>
      </c>
      <c r="F791" s="1" t="s">
        <v>52</v>
      </c>
      <c r="G791" s="1" t="s">
        <v>3095</v>
      </c>
      <c r="H791" s="17">
        <v>0.50795138888888902</v>
      </c>
      <c r="I791" s="17">
        <v>4.2824074074099272E-4</v>
      </c>
      <c r="J791" s="1" t="s">
        <v>13761</v>
      </c>
    </row>
    <row r="792" spans="2:10">
      <c r="B792" s="1" t="s">
        <v>14860</v>
      </c>
      <c r="C792" s="1">
        <v>1</v>
      </c>
      <c r="D792" s="1" t="s">
        <v>13753</v>
      </c>
      <c r="E792" s="17">
        <v>0.50568287037036996</v>
      </c>
      <c r="F792" s="1" t="s">
        <v>52</v>
      </c>
      <c r="G792" s="1" t="s">
        <v>3078</v>
      </c>
      <c r="H792" s="17">
        <v>0.508078703703704</v>
      </c>
      <c r="I792" s="17">
        <v>2.3958333333340409E-3</v>
      </c>
      <c r="J792" s="1" t="s">
        <v>13755</v>
      </c>
    </row>
    <row r="793" spans="2:10">
      <c r="B793" s="1" t="s">
        <v>14866</v>
      </c>
      <c r="C793" s="1">
        <v>1</v>
      </c>
      <c r="D793" s="1" t="s">
        <v>3076</v>
      </c>
      <c r="E793" s="17">
        <v>0.50631944444444399</v>
      </c>
      <c r="F793" s="1" t="s">
        <v>52</v>
      </c>
      <c r="G793" s="1" t="s">
        <v>3078</v>
      </c>
      <c r="H793" s="17">
        <v>0.50811342592592601</v>
      </c>
      <c r="I793" s="17">
        <v>1.793981481482021E-3</v>
      </c>
      <c r="J793" s="1" t="s">
        <v>13769</v>
      </c>
    </row>
    <row r="794" spans="2:10">
      <c r="B794" s="1" t="s">
        <v>14882</v>
      </c>
      <c r="C794" s="1">
        <v>2</v>
      </c>
      <c r="D794" s="1" t="s">
        <v>13687</v>
      </c>
      <c r="E794" s="17">
        <v>0.508043981481481</v>
      </c>
      <c r="F794" s="1" t="s">
        <v>52</v>
      </c>
      <c r="G794" s="1" t="s">
        <v>13762</v>
      </c>
      <c r="H794" s="17">
        <v>0.50817129629629598</v>
      </c>
      <c r="I794" s="17">
        <v>1.2731481481498275E-4</v>
      </c>
      <c r="J794" s="1" t="s">
        <v>13767</v>
      </c>
    </row>
    <row r="795" spans="2:10">
      <c r="B795" s="1" t="s">
        <v>14880</v>
      </c>
      <c r="C795" s="1">
        <v>1</v>
      </c>
      <c r="D795" s="1" t="s">
        <v>13753</v>
      </c>
      <c r="E795" s="17">
        <v>0.50788194444444401</v>
      </c>
      <c r="F795" s="1" t="s">
        <v>52</v>
      </c>
      <c r="G795" s="1" t="s">
        <v>13746</v>
      </c>
      <c r="H795" s="17">
        <v>0.50825231481481503</v>
      </c>
      <c r="I795" s="17">
        <v>3.7037037037102039E-4</v>
      </c>
      <c r="J795" s="1" t="s">
        <v>13759</v>
      </c>
    </row>
    <row r="796" spans="2:10">
      <c r="B796" s="1" t="s">
        <v>14616</v>
      </c>
      <c r="C796" s="1">
        <v>1</v>
      </c>
      <c r="D796" s="1" t="s">
        <v>13753</v>
      </c>
      <c r="E796" s="17">
        <v>0.46751157407407401</v>
      </c>
      <c r="F796" s="1" t="s">
        <v>48</v>
      </c>
      <c r="G796" s="1" t="s">
        <v>13746</v>
      </c>
      <c r="H796" s="17">
        <v>0.50843749999999999</v>
      </c>
      <c r="I796" s="17">
        <v>4.0925925925925977E-2</v>
      </c>
      <c r="J796" s="1" t="s">
        <v>13759</v>
      </c>
    </row>
    <row r="797" spans="2:10">
      <c r="B797" s="1" t="s">
        <v>14855</v>
      </c>
      <c r="C797" s="1">
        <v>5</v>
      </c>
      <c r="D797" s="1" t="s">
        <v>13753</v>
      </c>
      <c r="E797" s="17">
        <v>0.50372685185185195</v>
      </c>
      <c r="F797" s="1" t="s">
        <v>52</v>
      </c>
      <c r="G797" s="1" t="s">
        <v>3078</v>
      </c>
      <c r="H797" s="17">
        <v>0.50851851851851804</v>
      </c>
      <c r="I797" s="17">
        <v>4.7916666666660834E-3</v>
      </c>
      <c r="J797" s="1" t="s">
        <v>13755</v>
      </c>
    </row>
    <row r="798" spans="2:10">
      <c r="B798" s="1" t="s">
        <v>14876</v>
      </c>
      <c r="C798" s="1">
        <v>1</v>
      </c>
      <c r="D798" s="1" t="s">
        <v>13760</v>
      </c>
      <c r="E798" s="17">
        <v>0.50765046296296301</v>
      </c>
      <c r="F798" s="1" t="s">
        <v>52</v>
      </c>
      <c r="G798" s="1" t="s">
        <v>13746</v>
      </c>
      <c r="H798" s="17">
        <v>0.50875000000000004</v>
      </c>
      <c r="I798" s="17">
        <v>1.0995370370370239E-3</v>
      </c>
      <c r="J798" s="1" t="s">
        <v>13764</v>
      </c>
    </row>
    <row r="799" spans="2:10">
      <c r="B799" s="1" t="s">
        <v>14194</v>
      </c>
      <c r="C799" s="1">
        <v>2</v>
      </c>
      <c r="D799" s="1" t="s">
        <v>13687</v>
      </c>
      <c r="E799" s="17">
        <v>0.392511574074074</v>
      </c>
      <c r="F799" s="1" t="s">
        <v>41</v>
      </c>
      <c r="G799" s="1" t="s">
        <v>3095</v>
      </c>
      <c r="H799" s="17">
        <v>0.50876157407407396</v>
      </c>
      <c r="I799" s="17">
        <v>0.11624999999999996</v>
      </c>
      <c r="J799" s="1" t="s">
        <v>13757</v>
      </c>
    </row>
    <row r="800" spans="2:10">
      <c r="B800" s="1" t="s">
        <v>14802</v>
      </c>
      <c r="C800" s="1">
        <v>2</v>
      </c>
      <c r="D800" s="1" t="s">
        <v>13753</v>
      </c>
      <c r="E800" s="17">
        <v>0.49516203703703698</v>
      </c>
      <c r="F800" s="1" t="s">
        <v>51</v>
      </c>
      <c r="G800" s="1" t="s">
        <v>3078</v>
      </c>
      <c r="H800" s="17">
        <v>0.50884259259259301</v>
      </c>
      <c r="I800" s="17">
        <v>1.3680555555556029E-2</v>
      </c>
      <c r="J800" s="1" t="s">
        <v>13755</v>
      </c>
    </row>
    <row r="801" spans="2:10">
      <c r="B801" s="1" t="s">
        <v>14878</v>
      </c>
      <c r="C801" s="1">
        <v>1</v>
      </c>
      <c r="D801" s="1" t="s">
        <v>13753</v>
      </c>
      <c r="E801" s="17">
        <v>0.50773148148148195</v>
      </c>
      <c r="F801" s="1" t="s">
        <v>52</v>
      </c>
      <c r="G801" s="1" t="s">
        <v>3077</v>
      </c>
      <c r="H801" s="17">
        <v>0.508969907407407</v>
      </c>
      <c r="I801" s="17">
        <v>1.2384259259250463E-3</v>
      </c>
      <c r="J801" s="1" t="s">
        <v>13756</v>
      </c>
    </row>
    <row r="802" spans="2:10">
      <c r="B802" s="1" t="s">
        <v>14879</v>
      </c>
      <c r="C802" s="1">
        <v>1</v>
      </c>
      <c r="D802" s="1" t="s">
        <v>13753</v>
      </c>
      <c r="E802" s="17">
        <v>0.50782407407407404</v>
      </c>
      <c r="F802" s="1" t="s">
        <v>52</v>
      </c>
      <c r="G802" s="1" t="s">
        <v>3078</v>
      </c>
      <c r="H802" s="17">
        <v>0.50899305555555596</v>
      </c>
      <c r="I802" s="17">
        <v>1.1689814814819233E-3</v>
      </c>
      <c r="J802" s="1" t="s">
        <v>13755</v>
      </c>
    </row>
    <row r="803" spans="2:10">
      <c r="B803" s="1" t="s">
        <v>14868</v>
      </c>
      <c r="C803" s="1">
        <v>1</v>
      </c>
      <c r="D803" s="1" t="s">
        <v>13687</v>
      </c>
      <c r="E803" s="17">
        <v>0.50656250000000003</v>
      </c>
      <c r="F803" s="1" t="s">
        <v>52</v>
      </c>
      <c r="G803" s="1" t="s">
        <v>13746</v>
      </c>
      <c r="H803" s="17">
        <v>0.50915509259259295</v>
      </c>
      <c r="I803" s="17">
        <v>2.5925925925929239E-3</v>
      </c>
      <c r="J803" s="1" t="s">
        <v>13771</v>
      </c>
    </row>
    <row r="804" spans="2:10">
      <c r="B804" s="1" t="s">
        <v>14877</v>
      </c>
      <c r="C804" s="1">
        <v>1</v>
      </c>
      <c r="D804" s="1" t="s">
        <v>13753</v>
      </c>
      <c r="E804" s="17">
        <v>0.50767361111111098</v>
      </c>
      <c r="F804" s="1" t="s">
        <v>52</v>
      </c>
      <c r="G804" s="1" t="s">
        <v>3078</v>
      </c>
      <c r="H804" s="17">
        <v>0.50922453703703696</v>
      </c>
      <c r="I804" s="17">
        <v>1.5509259259259833E-3</v>
      </c>
      <c r="J804" s="1" t="s">
        <v>13755</v>
      </c>
    </row>
    <row r="805" spans="2:10">
      <c r="B805" s="1" t="s">
        <v>14883</v>
      </c>
      <c r="C805" s="1">
        <v>1</v>
      </c>
      <c r="D805" s="1" t="s">
        <v>13753</v>
      </c>
      <c r="E805" s="17">
        <v>0.50884259259259301</v>
      </c>
      <c r="F805" s="1" t="s">
        <v>52</v>
      </c>
      <c r="G805" s="1" t="s">
        <v>13746</v>
      </c>
      <c r="H805" s="17">
        <v>0.50979166666666698</v>
      </c>
      <c r="I805" s="17">
        <v>9.4907407407396338E-4</v>
      </c>
      <c r="J805" s="1" t="s">
        <v>13759</v>
      </c>
    </row>
    <row r="806" spans="2:10">
      <c r="B806" s="1" t="s">
        <v>14840</v>
      </c>
      <c r="C806" s="1">
        <v>1</v>
      </c>
      <c r="D806" s="1" t="s">
        <v>13753</v>
      </c>
      <c r="E806" s="17">
        <v>0.50160879629629596</v>
      </c>
      <c r="F806" s="1" t="s">
        <v>52</v>
      </c>
      <c r="G806" s="1" t="s">
        <v>3078</v>
      </c>
      <c r="H806" s="17">
        <v>0.51005787037036998</v>
      </c>
      <c r="I806" s="17">
        <v>8.4490740740740256E-3</v>
      </c>
      <c r="J806" s="1" t="s">
        <v>13755</v>
      </c>
    </row>
    <row r="807" spans="2:10">
      <c r="B807" s="1" t="s">
        <v>14889</v>
      </c>
      <c r="C807" s="1">
        <v>1</v>
      </c>
      <c r="D807" s="1" t="s">
        <v>13760</v>
      </c>
      <c r="E807" s="17">
        <v>0.50939814814814799</v>
      </c>
      <c r="F807" s="1" t="s">
        <v>52</v>
      </c>
      <c r="G807" s="1" t="s">
        <v>3095</v>
      </c>
      <c r="H807" s="17">
        <v>0.51005787037036998</v>
      </c>
      <c r="I807" s="17">
        <v>6.5972222222199228E-4</v>
      </c>
      <c r="J807" s="1" t="s">
        <v>13761</v>
      </c>
    </row>
    <row r="808" spans="2:10">
      <c r="B808" s="1" t="s">
        <v>14808</v>
      </c>
      <c r="C808" s="1">
        <v>2</v>
      </c>
      <c r="D808" s="1" t="s">
        <v>13760</v>
      </c>
      <c r="E808" s="17">
        <v>0.49589120370370399</v>
      </c>
      <c r="F808" s="1" t="s">
        <v>51</v>
      </c>
      <c r="G808" s="1" t="s">
        <v>3095</v>
      </c>
      <c r="H808" s="17">
        <v>0.51011574074074095</v>
      </c>
      <c r="I808" s="17">
        <v>1.4224537037036966E-2</v>
      </c>
      <c r="J808" s="1" t="s">
        <v>13761</v>
      </c>
    </row>
    <row r="809" spans="2:10">
      <c r="B809" s="1" t="s">
        <v>14886</v>
      </c>
      <c r="C809" s="1">
        <v>1</v>
      </c>
      <c r="D809" s="1" t="s">
        <v>13753</v>
      </c>
      <c r="E809" s="17">
        <v>0.50912037037036995</v>
      </c>
      <c r="F809" s="1" t="s">
        <v>52</v>
      </c>
      <c r="G809" s="1" t="s">
        <v>13746</v>
      </c>
      <c r="H809" s="17">
        <v>0.51069444444444401</v>
      </c>
      <c r="I809" s="17">
        <v>1.5740740740740611E-3</v>
      </c>
      <c r="J809" s="1" t="s">
        <v>13759</v>
      </c>
    </row>
    <row r="810" spans="2:10">
      <c r="B810" s="1" t="s">
        <v>14884</v>
      </c>
      <c r="C810" s="1">
        <v>1</v>
      </c>
      <c r="D810" s="1" t="s">
        <v>13753</v>
      </c>
      <c r="E810" s="17">
        <v>0.50887731481481502</v>
      </c>
      <c r="F810" s="1" t="s">
        <v>52</v>
      </c>
      <c r="G810" s="1" t="s">
        <v>13746</v>
      </c>
      <c r="H810" s="17">
        <v>0.510856481481481</v>
      </c>
      <c r="I810" s="17">
        <v>1.9791666666659768E-3</v>
      </c>
      <c r="J810" s="1" t="s">
        <v>13759</v>
      </c>
    </row>
    <row r="811" spans="2:10">
      <c r="B811" s="1" t="s">
        <v>14873</v>
      </c>
      <c r="C811" s="1">
        <v>1</v>
      </c>
      <c r="D811" s="1" t="s">
        <v>13687</v>
      </c>
      <c r="E811" s="17">
        <v>0.50748842592592602</v>
      </c>
      <c r="F811" s="1" t="s">
        <v>52</v>
      </c>
      <c r="G811" s="1" t="s">
        <v>13746</v>
      </c>
      <c r="H811" s="17">
        <v>0.51113425925925904</v>
      </c>
      <c r="I811" s="17">
        <v>3.6458333333330151E-3</v>
      </c>
      <c r="J811" s="1" t="s">
        <v>13771</v>
      </c>
    </row>
    <row r="812" spans="2:10">
      <c r="B812" s="1" t="s">
        <v>13938</v>
      </c>
      <c r="C812" s="1">
        <v>5</v>
      </c>
      <c r="D812" s="1" t="s">
        <v>13753</v>
      </c>
      <c r="E812" s="17">
        <v>0.32230324074074101</v>
      </c>
      <c r="F812" s="1" t="s">
        <v>34</v>
      </c>
      <c r="G812" s="1" t="s">
        <v>3078</v>
      </c>
      <c r="H812" s="17">
        <v>0.51128472222222199</v>
      </c>
      <c r="I812" s="17">
        <v>0.18898148148148097</v>
      </c>
      <c r="J812" s="1" t="s">
        <v>13755</v>
      </c>
    </row>
    <row r="813" spans="2:10">
      <c r="B813" s="1" t="s">
        <v>14902</v>
      </c>
      <c r="C813" s="1">
        <v>1</v>
      </c>
      <c r="D813" s="1" t="s">
        <v>13687</v>
      </c>
      <c r="E813" s="17">
        <v>0.51143518518518505</v>
      </c>
      <c r="F813" s="1" t="s">
        <v>53</v>
      </c>
      <c r="G813" s="1" t="s">
        <v>13762</v>
      </c>
      <c r="H813" s="17">
        <v>0.51152777777777803</v>
      </c>
      <c r="I813" s="17">
        <v>9.2592592592977141E-5</v>
      </c>
      <c r="J813" s="1" t="s">
        <v>13767</v>
      </c>
    </row>
    <row r="814" spans="2:10">
      <c r="B814" s="1" t="s">
        <v>14898</v>
      </c>
      <c r="C814" s="1">
        <v>1</v>
      </c>
      <c r="D814" s="1" t="s">
        <v>13753</v>
      </c>
      <c r="E814" s="17">
        <v>0.51083333333333303</v>
      </c>
      <c r="F814" s="1" t="s">
        <v>53</v>
      </c>
      <c r="G814" s="1" t="s">
        <v>3078</v>
      </c>
      <c r="H814" s="17">
        <v>0.51173611111111095</v>
      </c>
      <c r="I814" s="17">
        <v>9.027777777779189E-4</v>
      </c>
      <c r="J814" s="1" t="s">
        <v>13755</v>
      </c>
    </row>
    <row r="815" spans="2:10">
      <c r="B815" s="1" t="s">
        <v>14895</v>
      </c>
      <c r="C815" s="1">
        <v>1</v>
      </c>
      <c r="D815" s="1" t="s">
        <v>13687</v>
      </c>
      <c r="E815" s="17">
        <v>0.51072916666666701</v>
      </c>
      <c r="F815" s="1" t="s">
        <v>53</v>
      </c>
      <c r="G815" s="1" t="s">
        <v>13746</v>
      </c>
      <c r="H815" s="17">
        <v>0.51200231481481495</v>
      </c>
      <c r="I815" s="17">
        <v>1.2731481481479401E-3</v>
      </c>
      <c r="J815" s="1" t="s">
        <v>13771</v>
      </c>
    </row>
    <row r="816" spans="2:10">
      <c r="B816" s="1" t="s">
        <v>14893</v>
      </c>
      <c r="C816" s="1">
        <v>5</v>
      </c>
      <c r="D816" s="1" t="s">
        <v>13753</v>
      </c>
      <c r="E816" s="17">
        <v>0.51027777777777805</v>
      </c>
      <c r="F816" s="1" t="s">
        <v>52</v>
      </c>
      <c r="G816" s="1" t="s">
        <v>3078</v>
      </c>
      <c r="H816" s="17">
        <v>0.51206018518518504</v>
      </c>
      <c r="I816" s="17">
        <v>1.7824074074069829E-3</v>
      </c>
      <c r="J816" s="1" t="s">
        <v>13755</v>
      </c>
    </row>
    <row r="817" spans="2:10">
      <c r="B817" s="1" t="s">
        <v>14897</v>
      </c>
      <c r="C817" s="1">
        <v>1</v>
      </c>
      <c r="D817" s="1" t="s">
        <v>13687</v>
      </c>
      <c r="E817" s="17">
        <v>0.51077546296296295</v>
      </c>
      <c r="F817" s="1" t="s">
        <v>53</v>
      </c>
      <c r="G817" s="1" t="s">
        <v>3095</v>
      </c>
      <c r="H817" s="17">
        <v>0.51222222222222202</v>
      </c>
      <c r="I817" s="17">
        <v>1.4467592592590783E-3</v>
      </c>
      <c r="J817" s="1" t="s">
        <v>13757</v>
      </c>
    </row>
    <row r="818" spans="2:10">
      <c r="B818" s="1" t="s">
        <v>14807</v>
      </c>
      <c r="C818" s="1">
        <v>1</v>
      </c>
      <c r="D818" s="1" t="s">
        <v>13753</v>
      </c>
      <c r="E818" s="17">
        <v>0.49581018518518499</v>
      </c>
      <c r="F818" s="1" t="s">
        <v>51</v>
      </c>
      <c r="G818" s="1" t="s">
        <v>3095</v>
      </c>
      <c r="H818" s="17">
        <v>0.51243055555555606</v>
      </c>
      <c r="I818" s="17">
        <v>1.6620370370371063E-2</v>
      </c>
      <c r="J818" s="1" t="s">
        <v>13758</v>
      </c>
    </row>
    <row r="819" spans="2:10">
      <c r="B819" s="1" t="s">
        <v>14900</v>
      </c>
      <c r="C819" s="1">
        <v>3</v>
      </c>
      <c r="D819" s="1" t="s">
        <v>13753</v>
      </c>
      <c r="E819" s="17">
        <v>0.51122685185185202</v>
      </c>
      <c r="F819" s="1" t="s">
        <v>53</v>
      </c>
      <c r="G819" s="1" t="s">
        <v>3095</v>
      </c>
      <c r="H819" s="17">
        <v>0.51287037037036998</v>
      </c>
      <c r="I819" s="17">
        <v>1.6435185185179613E-3</v>
      </c>
      <c r="J819" s="1" t="s">
        <v>13758</v>
      </c>
    </row>
    <row r="820" spans="2:10">
      <c r="B820" s="1" t="s">
        <v>14904</v>
      </c>
      <c r="C820" s="1">
        <v>1</v>
      </c>
      <c r="D820" s="1" t="s">
        <v>13687</v>
      </c>
      <c r="E820" s="17">
        <v>0.51165509259259301</v>
      </c>
      <c r="F820" s="1" t="s">
        <v>53</v>
      </c>
      <c r="G820" s="1" t="s">
        <v>13746</v>
      </c>
      <c r="H820" s="17">
        <v>0.51295138888888903</v>
      </c>
      <c r="I820" s="17">
        <v>1.2962962962960178E-3</v>
      </c>
      <c r="J820" s="1" t="s">
        <v>13771</v>
      </c>
    </row>
    <row r="821" spans="2:10">
      <c r="B821" s="1" t="s">
        <v>14891</v>
      </c>
      <c r="C821" s="1">
        <v>1</v>
      </c>
      <c r="D821" s="1" t="s">
        <v>13687</v>
      </c>
      <c r="E821" s="17">
        <v>0.509699074074074</v>
      </c>
      <c r="F821" s="1" t="s">
        <v>52</v>
      </c>
      <c r="G821" s="1" t="s">
        <v>3095</v>
      </c>
      <c r="H821" s="17">
        <v>0.51298611111111103</v>
      </c>
      <c r="I821" s="17">
        <v>3.2870370370370328E-3</v>
      </c>
      <c r="J821" s="1" t="s">
        <v>13757</v>
      </c>
    </row>
    <row r="822" spans="2:10">
      <c r="B822" s="1" t="s">
        <v>14892</v>
      </c>
      <c r="C822" s="1">
        <v>1</v>
      </c>
      <c r="D822" s="1" t="s">
        <v>13753</v>
      </c>
      <c r="E822" s="17">
        <v>0.51010416666666702</v>
      </c>
      <c r="F822" s="1" t="s">
        <v>52</v>
      </c>
      <c r="G822" s="1" t="s">
        <v>3095</v>
      </c>
      <c r="H822" s="17">
        <v>0.51306712962962997</v>
      </c>
      <c r="I822" s="17">
        <v>2.962962962962945E-3</v>
      </c>
      <c r="J822" s="1" t="s">
        <v>13758</v>
      </c>
    </row>
    <row r="823" spans="2:10">
      <c r="B823" s="1" t="s">
        <v>14050</v>
      </c>
      <c r="C823" s="1">
        <v>4</v>
      </c>
      <c r="D823" s="1" t="s">
        <v>13753</v>
      </c>
      <c r="E823" s="17">
        <v>0.35496527777777798</v>
      </c>
      <c r="F823" s="1" t="s">
        <v>38</v>
      </c>
      <c r="G823" s="1" t="s">
        <v>3078</v>
      </c>
      <c r="H823" s="17">
        <v>0.51319444444444395</v>
      </c>
      <c r="I823" s="17">
        <v>0.15822916666666598</v>
      </c>
      <c r="J823" s="1" t="s">
        <v>13755</v>
      </c>
    </row>
    <row r="824" spans="2:10">
      <c r="B824" s="1" t="s">
        <v>14916</v>
      </c>
      <c r="C824" s="1">
        <v>1</v>
      </c>
      <c r="D824" s="1" t="s">
        <v>13753</v>
      </c>
      <c r="E824" s="17">
        <v>0.51265046296296302</v>
      </c>
      <c r="F824" s="1" t="s">
        <v>53</v>
      </c>
      <c r="G824" s="1" t="s">
        <v>3078</v>
      </c>
      <c r="H824" s="17">
        <v>0.51344907407407403</v>
      </c>
      <c r="I824" s="17">
        <v>7.986111111110139E-4</v>
      </c>
      <c r="J824" s="1" t="s">
        <v>13755</v>
      </c>
    </row>
    <row r="825" spans="2:10">
      <c r="B825" s="1" t="s">
        <v>14912</v>
      </c>
      <c r="C825" s="1">
        <v>1</v>
      </c>
      <c r="D825" s="1" t="s">
        <v>13753</v>
      </c>
      <c r="E825" s="17">
        <v>0.51219907407407395</v>
      </c>
      <c r="F825" s="1" t="s">
        <v>53</v>
      </c>
      <c r="G825" s="1" t="s">
        <v>3077</v>
      </c>
      <c r="H825" s="17">
        <v>0.51379629629629597</v>
      </c>
      <c r="I825" s="17">
        <v>1.5972222222220278E-3</v>
      </c>
      <c r="J825" s="1" t="s">
        <v>13756</v>
      </c>
    </row>
    <row r="826" spans="2:10">
      <c r="B826" s="1" t="s">
        <v>14901</v>
      </c>
      <c r="C826" s="1">
        <v>2</v>
      </c>
      <c r="D826" s="1" t="s">
        <v>13760</v>
      </c>
      <c r="E826" s="17">
        <v>0.51131944444444399</v>
      </c>
      <c r="F826" s="1" t="s">
        <v>53</v>
      </c>
      <c r="G826" s="1" t="s">
        <v>13746</v>
      </c>
      <c r="H826" s="17">
        <v>0.51383101851851898</v>
      </c>
      <c r="I826" s="17">
        <v>2.5115740740749848E-3</v>
      </c>
      <c r="J826" s="1" t="s">
        <v>13764</v>
      </c>
    </row>
    <row r="827" spans="2:10">
      <c r="B827" s="1" t="s">
        <v>14909</v>
      </c>
      <c r="C827" s="1">
        <v>1</v>
      </c>
      <c r="D827" s="1" t="s">
        <v>13753</v>
      </c>
      <c r="E827" s="17">
        <v>0.51209490740740704</v>
      </c>
      <c r="F827" s="1" t="s">
        <v>53</v>
      </c>
      <c r="G827" s="1" t="s">
        <v>3077</v>
      </c>
      <c r="H827" s="17">
        <v>0.51388888888888895</v>
      </c>
      <c r="I827" s="17">
        <v>1.7939814814819099E-3</v>
      </c>
      <c r="J827" s="1" t="s">
        <v>13756</v>
      </c>
    </row>
    <row r="828" spans="2:10">
      <c r="B828" s="1" t="s">
        <v>14920</v>
      </c>
      <c r="C828" s="1">
        <v>1</v>
      </c>
      <c r="D828" s="1" t="s">
        <v>13753</v>
      </c>
      <c r="E828" s="17">
        <v>0.51354166666666701</v>
      </c>
      <c r="F828" s="1" t="s">
        <v>53</v>
      </c>
      <c r="G828" s="1" t="s">
        <v>13746</v>
      </c>
      <c r="H828" s="17">
        <v>0.51388888888888895</v>
      </c>
      <c r="I828" s="17">
        <v>3.4722222222194343E-4</v>
      </c>
      <c r="J828" s="1" t="s">
        <v>13759</v>
      </c>
    </row>
    <row r="829" spans="2:10">
      <c r="B829" s="1" t="s">
        <v>14913</v>
      </c>
      <c r="C829" s="1">
        <v>1</v>
      </c>
      <c r="D829" s="1" t="s">
        <v>13753</v>
      </c>
      <c r="E829" s="17">
        <v>0.51226851851851896</v>
      </c>
      <c r="F829" s="1" t="s">
        <v>53</v>
      </c>
      <c r="G829" s="1" t="s">
        <v>3095</v>
      </c>
      <c r="H829" s="17">
        <v>0.51391203703703703</v>
      </c>
      <c r="I829" s="17">
        <v>1.6435185185180723E-3</v>
      </c>
      <c r="J829" s="1" t="s">
        <v>13758</v>
      </c>
    </row>
    <row r="830" spans="2:10">
      <c r="B830" s="1" t="s">
        <v>14869</v>
      </c>
      <c r="C830" s="1">
        <v>1</v>
      </c>
      <c r="D830" s="1" t="s">
        <v>13753</v>
      </c>
      <c r="E830" s="17">
        <v>0.50659722222222203</v>
      </c>
      <c r="F830" s="1" t="s">
        <v>52</v>
      </c>
      <c r="G830" s="1" t="s">
        <v>3095</v>
      </c>
      <c r="H830" s="17">
        <v>0.51395833333333296</v>
      </c>
      <c r="I830" s="17">
        <v>7.3611111111109295E-3</v>
      </c>
      <c r="J830" s="1" t="s">
        <v>13758</v>
      </c>
    </row>
    <row r="831" spans="2:10">
      <c r="B831" s="1" t="s">
        <v>14911</v>
      </c>
      <c r="C831" s="1">
        <v>1</v>
      </c>
      <c r="D831" s="1" t="s">
        <v>13687</v>
      </c>
      <c r="E831" s="17">
        <v>0.51218750000000002</v>
      </c>
      <c r="F831" s="1" t="s">
        <v>53</v>
      </c>
      <c r="G831" s="1" t="s">
        <v>13746</v>
      </c>
      <c r="H831" s="17">
        <v>0.51417824074074103</v>
      </c>
      <c r="I831" s="17">
        <v>1.9907407407410149E-3</v>
      </c>
      <c r="J831" s="1" t="s">
        <v>13771</v>
      </c>
    </row>
    <row r="832" spans="2:10">
      <c r="B832" s="1" t="s">
        <v>14907</v>
      </c>
      <c r="C832" s="1">
        <v>1</v>
      </c>
      <c r="D832" s="1" t="s">
        <v>13687</v>
      </c>
      <c r="E832" s="17">
        <v>0.51196759259259295</v>
      </c>
      <c r="F832" s="1" t="s">
        <v>53</v>
      </c>
      <c r="G832" s="1" t="s">
        <v>13746</v>
      </c>
      <c r="H832" s="17">
        <v>0.514201388888889</v>
      </c>
      <c r="I832" s="17">
        <v>2.2337962962960534E-3</v>
      </c>
      <c r="J832" s="1" t="s">
        <v>13771</v>
      </c>
    </row>
    <row r="833" spans="2:10">
      <c r="B833" s="1" t="s">
        <v>14918</v>
      </c>
      <c r="C833" s="1">
        <v>1</v>
      </c>
      <c r="D833" s="1" t="s">
        <v>13687</v>
      </c>
      <c r="E833" s="17">
        <v>0.51293981481481499</v>
      </c>
      <c r="F833" s="1" t="s">
        <v>53</v>
      </c>
      <c r="G833" s="1" t="s">
        <v>13746</v>
      </c>
      <c r="H833" s="17">
        <v>0.51428240740740705</v>
      </c>
      <c r="I833" s="17">
        <v>1.3425925925920623E-3</v>
      </c>
      <c r="J833" s="1" t="s">
        <v>13771</v>
      </c>
    </row>
    <row r="834" spans="2:10">
      <c r="B834" s="1" t="s">
        <v>14917</v>
      </c>
      <c r="C834" s="1">
        <v>1</v>
      </c>
      <c r="D834" s="1" t="s">
        <v>13760</v>
      </c>
      <c r="E834" s="17">
        <v>0.51268518518518502</v>
      </c>
      <c r="F834" s="1" t="s">
        <v>53</v>
      </c>
      <c r="G834" s="1" t="s">
        <v>13746</v>
      </c>
      <c r="H834" s="17">
        <v>0.51434027777777802</v>
      </c>
      <c r="I834" s="17">
        <v>1.6550925925929993E-3</v>
      </c>
      <c r="J834" s="1" t="s">
        <v>13764</v>
      </c>
    </row>
    <row r="835" spans="2:10">
      <c r="B835" s="1" t="s">
        <v>14925</v>
      </c>
      <c r="C835" s="1">
        <v>1</v>
      </c>
      <c r="D835" s="1" t="s">
        <v>13687</v>
      </c>
      <c r="E835" s="17">
        <v>0.51434027777777802</v>
      </c>
      <c r="F835" s="1" t="s">
        <v>53</v>
      </c>
      <c r="G835" s="1" t="s">
        <v>13762</v>
      </c>
      <c r="H835" s="17">
        <v>0.51459490740740699</v>
      </c>
      <c r="I835" s="17">
        <v>2.5462962962896629E-4</v>
      </c>
      <c r="J835" s="1" t="s">
        <v>13767</v>
      </c>
    </row>
    <row r="836" spans="2:10">
      <c r="B836" s="1" t="s">
        <v>14926</v>
      </c>
      <c r="C836" s="1">
        <v>1</v>
      </c>
      <c r="D836" s="1" t="s">
        <v>13753</v>
      </c>
      <c r="E836" s="17">
        <v>0.51443287037037</v>
      </c>
      <c r="F836" s="1" t="s">
        <v>53</v>
      </c>
      <c r="G836" s="1" t="s">
        <v>13746</v>
      </c>
      <c r="H836" s="17">
        <v>0.514664351851852</v>
      </c>
      <c r="I836" s="17">
        <v>2.3148148148199876E-4</v>
      </c>
      <c r="J836" s="1" t="s">
        <v>13759</v>
      </c>
    </row>
    <row r="837" spans="2:10">
      <c r="B837" s="1" t="s">
        <v>14910</v>
      </c>
      <c r="C837" s="1">
        <v>3</v>
      </c>
      <c r="D837" s="1" t="s">
        <v>13687</v>
      </c>
      <c r="E837" s="17">
        <v>0.51216435185185205</v>
      </c>
      <c r="F837" s="1" t="s">
        <v>53</v>
      </c>
      <c r="G837" s="1" t="s">
        <v>13762</v>
      </c>
      <c r="H837" s="17">
        <v>0.51482638888888899</v>
      </c>
      <c r="I837" s="17">
        <v>2.6620370370369351E-3</v>
      </c>
      <c r="J837" s="1" t="s">
        <v>13767</v>
      </c>
    </row>
    <row r="838" spans="2:10">
      <c r="B838" s="1" t="s">
        <v>14922</v>
      </c>
      <c r="C838" s="1">
        <v>1</v>
      </c>
      <c r="D838" s="1" t="s">
        <v>13687</v>
      </c>
      <c r="E838" s="17">
        <v>0.51375000000000004</v>
      </c>
      <c r="F838" s="1" t="s">
        <v>53</v>
      </c>
      <c r="G838" s="1" t="s">
        <v>13746</v>
      </c>
      <c r="H838" s="17">
        <v>0.514895833333333</v>
      </c>
      <c r="I838" s="17">
        <v>1.1458333333329573E-3</v>
      </c>
      <c r="J838" s="1" t="s">
        <v>13771</v>
      </c>
    </row>
    <row r="839" spans="2:10">
      <c r="B839" s="1" t="s">
        <v>14923</v>
      </c>
      <c r="C839" s="1">
        <v>1</v>
      </c>
      <c r="D839" s="1" t="s">
        <v>13760</v>
      </c>
      <c r="E839" s="17">
        <v>0.51399305555555597</v>
      </c>
      <c r="F839" s="1" t="s">
        <v>53</v>
      </c>
      <c r="G839" s="1" t="s">
        <v>13762</v>
      </c>
      <c r="H839" s="17">
        <v>0.51504629629629595</v>
      </c>
      <c r="I839" s="17">
        <v>1.0532407407399802E-3</v>
      </c>
      <c r="J839" s="1" t="s">
        <v>13763</v>
      </c>
    </row>
    <row r="840" spans="2:10">
      <c r="B840" s="1" t="s">
        <v>14928</v>
      </c>
      <c r="C840" s="1">
        <v>1</v>
      </c>
      <c r="D840" s="1" t="s">
        <v>13753</v>
      </c>
      <c r="E840" s="17">
        <v>0.51486111111111099</v>
      </c>
      <c r="F840" s="1" t="s">
        <v>53</v>
      </c>
      <c r="G840" s="1" t="s">
        <v>13746</v>
      </c>
      <c r="H840" s="17">
        <v>0.51518518518518497</v>
      </c>
      <c r="I840" s="17">
        <v>3.240740740739767E-4</v>
      </c>
      <c r="J840" s="1" t="s">
        <v>13759</v>
      </c>
    </row>
    <row r="841" spans="2:10">
      <c r="B841" s="1" t="s">
        <v>14899</v>
      </c>
      <c r="C841" s="1">
        <v>1</v>
      </c>
      <c r="D841" s="1" t="s">
        <v>13753</v>
      </c>
      <c r="E841" s="17">
        <v>0.51108796296296299</v>
      </c>
      <c r="F841" s="1" t="s">
        <v>53</v>
      </c>
      <c r="G841" s="1" t="s">
        <v>3095</v>
      </c>
      <c r="H841" s="17">
        <v>0.515358796296296</v>
      </c>
      <c r="I841" s="17">
        <v>4.2708333333330017E-3</v>
      </c>
      <c r="J841" s="1" t="s">
        <v>13758</v>
      </c>
    </row>
    <row r="842" spans="2:10">
      <c r="B842" s="1" t="s">
        <v>14924</v>
      </c>
      <c r="C842" s="1">
        <v>1</v>
      </c>
      <c r="D842" s="1" t="s">
        <v>13760</v>
      </c>
      <c r="E842" s="17">
        <v>0.51402777777777797</v>
      </c>
      <c r="F842" s="1" t="s">
        <v>53</v>
      </c>
      <c r="G842" s="1" t="s">
        <v>13762</v>
      </c>
      <c r="H842" s="17">
        <v>0.51546296296296301</v>
      </c>
      <c r="I842" s="17">
        <v>1.4351851851850395E-3</v>
      </c>
      <c r="J842" s="1" t="s">
        <v>13763</v>
      </c>
    </row>
    <row r="843" spans="2:10">
      <c r="B843" s="1" t="s">
        <v>14927</v>
      </c>
      <c r="C843" s="1">
        <v>1</v>
      </c>
      <c r="D843" s="1" t="s">
        <v>13753</v>
      </c>
      <c r="E843" s="17">
        <v>0.51459490740740699</v>
      </c>
      <c r="F843" s="1" t="s">
        <v>53</v>
      </c>
      <c r="G843" s="1" t="s">
        <v>3077</v>
      </c>
      <c r="H843" s="17">
        <v>0.51575231481481498</v>
      </c>
      <c r="I843" s="17">
        <v>1.1574074074079954E-3</v>
      </c>
      <c r="J843" s="1" t="s">
        <v>13756</v>
      </c>
    </row>
    <row r="844" spans="2:10">
      <c r="B844" s="1" t="s">
        <v>14219</v>
      </c>
      <c r="C844" s="1">
        <v>5</v>
      </c>
      <c r="D844" s="1" t="s">
        <v>13753</v>
      </c>
      <c r="E844" s="17">
        <v>0.39753472222222203</v>
      </c>
      <c r="F844" s="1" t="s">
        <v>42</v>
      </c>
      <c r="G844" s="1" t="s">
        <v>3078</v>
      </c>
      <c r="H844" s="17">
        <v>0.51594907407407398</v>
      </c>
      <c r="I844" s="17">
        <v>0.11841435185185195</v>
      </c>
      <c r="J844" s="1" t="s">
        <v>13755</v>
      </c>
    </row>
    <row r="845" spans="2:10">
      <c r="B845" s="1" t="s">
        <v>14905</v>
      </c>
      <c r="C845" s="1">
        <v>1</v>
      </c>
      <c r="D845" s="1" t="s">
        <v>13687</v>
      </c>
      <c r="E845" s="17">
        <v>0.51170138888888905</v>
      </c>
      <c r="F845" s="1" t="s">
        <v>53</v>
      </c>
      <c r="G845" s="1" t="s">
        <v>13746</v>
      </c>
      <c r="H845" s="17">
        <v>0.51606481481481503</v>
      </c>
      <c r="I845" s="17">
        <v>4.3634259259259789E-3</v>
      </c>
      <c r="J845" s="1" t="s">
        <v>13771</v>
      </c>
    </row>
    <row r="846" spans="2:10">
      <c r="B846" s="1" t="s">
        <v>14929</v>
      </c>
      <c r="C846" s="1">
        <v>1</v>
      </c>
      <c r="D846" s="1" t="s">
        <v>13753</v>
      </c>
      <c r="E846" s="17">
        <v>0.51495370370370397</v>
      </c>
      <c r="F846" s="1" t="s">
        <v>53</v>
      </c>
      <c r="G846" s="1" t="s">
        <v>13746</v>
      </c>
      <c r="H846" s="17">
        <v>0.51620370370370405</v>
      </c>
      <c r="I846" s="17">
        <v>1.2500000000000844E-3</v>
      </c>
      <c r="J846" s="1" t="s">
        <v>13759</v>
      </c>
    </row>
    <row r="847" spans="2:10">
      <c r="B847" s="1" t="s">
        <v>14939</v>
      </c>
      <c r="C847" s="1">
        <v>1</v>
      </c>
      <c r="D847" s="1" t="s">
        <v>13760</v>
      </c>
      <c r="E847" s="17">
        <v>0.51650462962962995</v>
      </c>
      <c r="F847" s="1" t="s">
        <v>53</v>
      </c>
      <c r="G847" s="1" t="s">
        <v>3077</v>
      </c>
      <c r="H847" s="17">
        <v>0.51685185185185201</v>
      </c>
      <c r="I847" s="17">
        <v>3.4722222222205446E-4</v>
      </c>
      <c r="J847" s="1" t="s">
        <v>13765</v>
      </c>
    </row>
    <row r="848" spans="2:10">
      <c r="B848" s="1" t="s">
        <v>14903</v>
      </c>
      <c r="C848" s="1">
        <v>1</v>
      </c>
      <c r="D848" s="1" t="s">
        <v>13760</v>
      </c>
      <c r="E848" s="17">
        <v>0.51144675925925898</v>
      </c>
      <c r="F848" s="1" t="s">
        <v>53</v>
      </c>
      <c r="G848" s="1" t="s">
        <v>13746</v>
      </c>
      <c r="H848" s="17">
        <v>0.51700231481481496</v>
      </c>
      <c r="I848" s="17">
        <v>5.5555555555559799E-3</v>
      </c>
      <c r="J848" s="1" t="s">
        <v>13764</v>
      </c>
    </row>
    <row r="849" spans="2:10">
      <c r="B849" s="1" t="s">
        <v>14870</v>
      </c>
      <c r="C849" s="1">
        <v>2</v>
      </c>
      <c r="D849" s="1" t="s">
        <v>13760</v>
      </c>
      <c r="E849" s="17">
        <v>0.50723379629629595</v>
      </c>
      <c r="F849" s="1" t="s">
        <v>52</v>
      </c>
      <c r="G849" s="1" t="s">
        <v>13746</v>
      </c>
      <c r="H849" s="17">
        <v>0.51703703703703696</v>
      </c>
      <c r="I849" s="17">
        <v>9.8032407407410149E-3</v>
      </c>
      <c r="J849" s="1" t="s">
        <v>13764</v>
      </c>
    </row>
    <row r="850" spans="2:10">
      <c r="B850" s="1" t="s">
        <v>14938</v>
      </c>
      <c r="C850" s="1">
        <v>1</v>
      </c>
      <c r="D850" s="1" t="s">
        <v>13753</v>
      </c>
      <c r="E850" s="17">
        <v>0.51596064814814802</v>
      </c>
      <c r="F850" s="1" t="s">
        <v>53</v>
      </c>
      <c r="G850" s="1" t="s">
        <v>3095</v>
      </c>
      <c r="H850" s="17">
        <v>0.51745370370370403</v>
      </c>
      <c r="I850" s="17">
        <v>1.493055555556011E-3</v>
      </c>
      <c r="J850" s="1" t="s">
        <v>13758</v>
      </c>
    </row>
    <row r="851" spans="2:10">
      <c r="B851" s="1" t="s">
        <v>13895</v>
      </c>
      <c r="C851" s="1">
        <v>2</v>
      </c>
      <c r="D851" s="1" t="s">
        <v>13753</v>
      </c>
      <c r="E851" s="17">
        <v>0.30156250000000001</v>
      </c>
      <c r="F851" s="1" t="s">
        <v>32</v>
      </c>
      <c r="G851" s="1" t="s">
        <v>13746</v>
      </c>
      <c r="H851" s="17">
        <v>0.51756944444444397</v>
      </c>
      <c r="I851" s="17">
        <v>0.21600694444444396</v>
      </c>
      <c r="J851" s="1" t="s">
        <v>13759</v>
      </c>
    </row>
    <row r="852" spans="2:10">
      <c r="B852" s="1" t="s">
        <v>14906</v>
      </c>
      <c r="C852" s="1">
        <v>2</v>
      </c>
      <c r="D852" s="1" t="s">
        <v>13687</v>
      </c>
      <c r="E852" s="17">
        <v>0.51190972222222197</v>
      </c>
      <c r="F852" s="1" t="s">
        <v>53</v>
      </c>
      <c r="G852" s="1" t="s">
        <v>3077</v>
      </c>
      <c r="H852" s="17">
        <v>0.51766203703703695</v>
      </c>
      <c r="I852" s="17">
        <v>5.7523148148149739E-3</v>
      </c>
      <c r="J852" s="1" t="s">
        <v>13770</v>
      </c>
    </row>
    <row r="853" spans="2:10">
      <c r="B853" s="1" t="s">
        <v>14941</v>
      </c>
      <c r="C853" s="1">
        <v>1</v>
      </c>
      <c r="D853" s="1" t="s">
        <v>13753</v>
      </c>
      <c r="E853" s="17">
        <v>0.51696759259259295</v>
      </c>
      <c r="F853" s="1" t="s">
        <v>53</v>
      </c>
      <c r="G853" s="1" t="s">
        <v>3078</v>
      </c>
      <c r="H853" s="17">
        <v>0.51789351851851895</v>
      </c>
      <c r="I853" s="17">
        <v>9.2592592592599665E-4</v>
      </c>
      <c r="J853" s="1" t="s">
        <v>13755</v>
      </c>
    </row>
    <row r="854" spans="2:10">
      <c r="B854" s="1" t="s">
        <v>14945</v>
      </c>
      <c r="C854" s="1">
        <v>1</v>
      </c>
      <c r="D854" s="1" t="s">
        <v>13760</v>
      </c>
      <c r="E854" s="17">
        <v>0.51753472222222197</v>
      </c>
      <c r="F854" s="1" t="s">
        <v>53</v>
      </c>
      <c r="G854" s="1" t="s">
        <v>3077</v>
      </c>
      <c r="H854" s="17">
        <v>0.51792824074074095</v>
      </c>
      <c r="I854" s="17">
        <v>3.9351851851898711E-4</v>
      </c>
      <c r="J854" s="1" t="s">
        <v>13765</v>
      </c>
    </row>
    <row r="855" spans="2:10">
      <c r="B855" s="1" t="s">
        <v>14871</v>
      </c>
      <c r="C855" s="1">
        <v>1</v>
      </c>
      <c r="D855" s="1" t="s">
        <v>13687</v>
      </c>
      <c r="E855" s="17">
        <v>0.50746527777777795</v>
      </c>
      <c r="F855" s="1" t="s">
        <v>52</v>
      </c>
      <c r="G855" s="1" t="s">
        <v>13762</v>
      </c>
      <c r="H855" s="17">
        <v>0.51798611111111104</v>
      </c>
      <c r="I855" s="17">
        <v>1.0520833333333091E-2</v>
      </c>
      <c r="J855" s="1" t="s">
        <v>13767</v>
      </c>
    </row>
    <row r="856" spans="2:10">
      <c r="B856" s="1" t="s">
        <v>14953</v>
      </c>
      <c r="C856" s="1">
        <v>1</v>
      </c>
      <c r="D856" s="1" t="s">
        <v>13753</v>
      </c>
      <c r="E856" s="17">
        <v>0.51828703703703705</v>
      </c>
      <c r="F856" s="1" t="s">
        <v>53</v>
      </c>
      <c r="G856" s="1" t="s">
        <v>13746</v>
      </c>
      <c r="H856" s="17">
        <v>0.51856481481481498</v>
      </c>
      <c r="I856" s="17">
        <v>2.7777777777793222E-4</v>
      </c>
      <c r="J856" s="1" t="s">
        <v>13759</v>
      </c>
    </row>
    <row r="857" spans="2:10">
      <c r="B857" s="1" t="s">
        <v>14951</v>
      </c>
      <c r="C857" s="1">
        <v>1</v>
      </c>
      <c r="D857" s="1" t="s">
        <v>13687</v>
      </c>
      <c r="E857" s="17">
        <v>0.51821759259259303</v>
      </c>
      <c r="F857" s="1" t="s">
        <v>53</v>
      </c>
      <c r="G857" s="1" t="s">
        <v>3095</v>
      </c>
      <c r="H857" s="17">
        <v>0.518668981481481</v>
      </c>
      <c r="I857" s="17">
        <v>4.5138888888796025E-4</v>
      </c>
      <c r="J857" s="1" t="s">
        <v>13757</v>
      </c>
    </row>
    <row r="858" spans="2:10">
      <c r="B858" s="1" t="s">
        <v>14875</v>
      </c>
      <c r="C858" s="1">
        <v>5</v>
      </c>
      <c r="D858" s="1" t="s">
        <v>13753</v>
      </c>
      <c r="E858" s="17">
        <v>0.50756944444444396</v>
      </c>
      <c r="F858" s="1" t="s">
        <v>52</v>
      </c>
      <c r="G858" s="1" t="s">
        <v>3078</v>
      </c>
      <c r="H858" s="17">
        <v>0.51871527777777804</v>
      </c>
      <c r="I858" s="17">
        <v>1.1145833333334076E-2</v>
      </c>
      <c r="J858" s="1" t="s">
        <v>13755</v>
      </c>
    </row>
    <row r="859" spans="2:10">
      <c r="B859" s="1" t="s">
        <v>14952</v>
      </c>
      <c r="C859" s="1">
        <v>1</v>
      </c>
      <c r="D859" s="1" t="s">
        <v>13753</v>
      </c>
      <c r="E859" s="17">
        <v>0.51822916666666696</v>
      </c>
      <c r="F859" s="1" t="s">
        <v>53</v>
      </c>
      <c r="G859" s="1" t="s">
        <v>3077</v>
      </c>
      <c r="H859" s="17">
        <v>0.51877314814814801</v>
      </c>
      <c r="I859" s="17">
        <v>5.4398148148104841E-4</v>
      </c>
      <c r="J859" s="1" t="s">
        <v>13756</v>
      </c>
    </row>
    <row r="860" spans="2:10">
      <c r="B860" s="1" t="s">
        <v>14921</v>
      </c>
      <c r="C860" s="1">
        <v>2</v>
      </c>
      <c r="D860" s="1" t="s">
        <v>13760</v>
      </c>
      <c r="E860" s="17">
        <v>0.51362268518518495</v>
      </c>
      <c r="F860" s="1" t="s">
        <v>53</v>
      </c>
      <c r="G860" s="1" t="s">
        <v>13746</v>
      </c>
      <c r="H860" s="17">
        <v>0.51879629629629598</v>
      </c>
      <c r="I860" s="17">
        <v>5.1736111111110317E-3</v>
      </c>
      <c r="J860" s="1" t="s">
        <v>13764</v>
      </c>
    </row>
    <row r="861" spans="2:10">
      <c r="B861" s="1" t="s">
        <v>14933</v>
      </c>
      <c r="C861" s="1">
        <v>1</v>
      </c>
      <c r="D861" s="1" t="s">
        <v>3076</v>
      </c>
      <c r="E861" s="17">
        <v>0.51554398148148195</v>
      </c>
      <c r="F861" s="1" t="s">
        <v>53</v>
      </c>
      <c r="G861" s="1" t="s">
        <v>13746</v>
      </c>
      <c r="H861" s="17">
        <v>0.51900462962963001</v>
      </c>
      <c r="I861" s="17">
        <v>3.46064814814806E-3</v>
      </c>
      <c r="J861" s="1" t="s">
        <v>13766</v>
      </c>
    </row>
    <row r="862" spans="2:10">
      <c r="B862" s="1" t="s">
        <v>14956</v>
      </c>
      <c r="C862" s="1">
        <v>1</v>
      </c>
      <c r="D862" s="1" t="s">
        <v>3076</v>
      </c>
      <c r="E862" s="17">
        <v>0.51848379629629604</v>
      </c>
      <c r="F862" s="1" t="s">
        <v>53</v>
      </c>
      <c r="G862" s="1" t="s">
        <v>3077</v>
      </c>
      <c r="H862" s="17">
        <v>0.51912037037036995</v>
      </c>
      <c r="I862" s="17">
        <v>6.3657407407391453E-4</v>
      </c>
      <c r="J862" s="1" t="s">
        <v>13774</v>
      </c>
    </row>
    <row r="863" spans="2:10">
      <c r="B863" s="1" t="s">
        <v>14894</v>
      </c>
      <c r="C863" s="1">
        <v>5</v>
      </c>
      <c r="D863" s="1" t="s">
        <v>13753</v>
      </c>
      <c r="E863" s="17">
        <v>0.510393518518519</v>
      </c>
      <c r="F863" s="1" t="s">
        <v>52</v>
      </c>
      <c r="G863" s="1" t="s">
        <v>3078</v>
      </c>
      <c r="H863" s="17">
        <v>0.51922453703703697</v>
      </c>
      <c r="I863" s="17">
        <v>8.8310185185179746E-3</v>
      </c>
      <c r="J863" s="1" t="s">
        <v>13755</v>
      </c>
    </row>
    <row r="864" spans="2:10">
      <c r="B864" s="1" t="s">
        <v>14955</v>
      </c>
      <c r="C864" s="1">
        <v>1</v>
      </c>
      <c r="D864" s="1" t="s">
        <v>13753</v>
      </c>
      <c r="E864" s="17">
        <v>0.51836805555555598</v>
      </c>
      <c r="F864" s="1" t="s">
        <v>53</v>
      </c>
      <c r="G864" s="1" t="s">
        <v>3078</v>
      </c>
      <c r="H864" s="17">
        <v>0.51929398148148198</v>
      </c>
      <c r="I864" s="17">
        <v>9.2592592592599665E-4</v>
      </c>
      <c r="J864" s="1" t="s">
        <v>13755</v>
      </c>
    </row>
    <row r="865" spans="2:10">
      <c r="B865" s="1" t="s">
        <v>14949</v>
      </c>
      <c r="C865" s="1">
        <v>1</v>
      </c>
      <c r="D865" s="1" t="s">
        <v>13687</v>
      </c>
      <c r="E865" s="17">
        <v>0.51798611111111104</v>
      </c>
      <c r="F865" s="1" t="s">
        <v>53</v>
      </c>
      <c r="G865" s="1" t="s">
        <v>13746</v>
      </c>
      <c r="H865" s="17">
        <v>0.51956018518518499</v>
      </c>
      <c r="I865" s="17">
        <v>1.5740740740739501E-3</v>
      </c>
      <c r="J865" s="1" t="s">
        <v>13771</v>
      </c>
    </row>
    <row r="866" spans="2:10">
      <c r="B866" s="1" t="s">
        <v>14454</v>
      </c>
      <c r="C866" s="1">
        <v>1</v>
      </c>
      <c r="D866" s="1" t="s">
        <v>3076</v>
      </c>
      <c r="E866" s="17">
        <v>0.440578703703704</v>
      </c>
      <c r="F866" s="1" t="s">
        <v>46</v>
      </c>
      <c r="G866" s="1" t="s">
        <v>3078</v>
      </c>
      <c r="H866" s="17">
        <v>0.51959490740740699</v>
      </c>
      <c r="I866" s="17">
        <v>7.9016203703702992E-2</v>
      </c>
      <c r="J866" s="1" t="s">
        <v>13769</v>
      </c>
    </row>
    <row r="867" spans="2:10">
      <c r="B867" s="1" t="s">
        <v>14957</v>
      </c>
      <c r="C867" s="1">
        <v>1</v>
      </c>
      <c r="D867" s="1" t="s">
        <v>13753</v>
      </c>
      <c r="E867" s="17">
        <v>0.51908564814814795</v>
      </c>
      <c r="F867" s="1" t="s">
        <v>53</v>
      </c>
      <c r="G867" s="1" t="s">
        <v>13746</v>
      </c>
      <c r="H867" s="17">
        <v>0.51964120370370404</v>
      </c>
      <c r="I867" s="17">
        <v>5.5555555555608649E-4</v>
      </c>
      <c r="J867" s="1" t="s">
        <v>13759</v>
      </c>
    </row>
    <row r="868" spans="2:10">
      <c r="B868" s="1" t="s">
        <v>14959</v>
      </c>
      <c r="C868" s="1">
        <v>1</v>
      </c>
      <c r="D868" s="1" t="s">
        <v>13753</v>
      </c>
      <c r="E868" s="17">
        <v>0.51927083333333302</v>
      </c>
      <c r="F868" s="1" t="s">
        <v>53</v>
      </c>
      <c r="G868" s="1" t="s">
        <v>13762</v>
      </c>
      <c r="H868" s="17">
        <v>0.520358796296296</v>
      </c>
      <c r="I868" s="17">
        <v>1.087962962962985E-3</v>
      </c>
      <c r="J868" s="1" t="s">
        <v>13772</v>
      </c>
    </row>
    <row r="869" spans="2:10">
      <c r="B869" s="1" t="s">
        <v>14946</v>
      </c>
      <c r="C869" s="1">
        <v>1</v>
      </c>
      <c r="D869" s="1" t="s">
        <v>13687</v>
      </c>
      <c r="E869" s="17">
        <v>0.51755787037037004</v>
      </c>
      <c r="F869" s="1" t="s">
        <v>53</v>
      </c>
      <c r="G869" s="1" t="s">
        <v>13746</v>
      </c>
      <c r="H869" s="17">
        <v>0.520590277777778</v>
      </c>
      <c r="I869" s="17">
        <v>3.0324074074079554E-3</v>
      </c>
      <c r="J869" s="1" t="s">
        <v>13771</v>
      </c>
    </row>
    <row r="870" spans="2:10">
      <c r="B870" s="1" t="s">
        <v>14967</v>
      </c>
      <c r="C870" s="1">
        <v>1</v>
      </c>
      <c r="D870" s="1" t="s">
        <v>13687</v>
      </c>
      <c r="E870" s="17">
        <v>0.52005787037036999</v>
      </c>
      <c r="F870" s="1" t="s">
        <v>53</v>
      </c>
      <c r="G870" s="1" t="s">
        <v>3095</v>
      </c>
      <c r="H870" s="17">
        <v>0.520625</v>
      </c>
      <c r="I870" s="17">
        <v>5.6712962963001434E-4</v>
      </c>
      <c r="J870" s="1" t="s">
        <v>13757</v>
      </c>
    </row>
    <row r="871" spans="2:10">
      <c r="B871" s="1" t="s">
        <v>14973</v>
      </c>
      <c r="C871" s="1">
        <v>1</v>
      </c>
      <c r="D871" s="1" t="s">
        <v>13760</v>
      </c>
      <c r="E871" s="17">
        <v>0.520590277777778</v>
      </c>
      <c r="F871" s="1" t="s">
        <v>53</v>
      </c>
      <c r="G871" s="1" t="s">
        <v>3077</v>
      </c>
      <c r="H871" s="17">
        <v>0.52086805555555604</v>
      </c>
      <c r="I871" s="17">
        <v>2.7777777777804324E-4</v>
      </c>
      <c r="J871" s="1" t="s">
        <v>13765</v>
      </c>
    </row>
    <row r="872" spans="2:10">
      <c r="B872" s="1" t="s">
        <v>14966</v>
      </c>
      <c r="C872" s="1">
        <v>1</v>
      </c>
      <c r="D872" s="1" t="s">
        <v>13753</v>
      </c>
      <c r="E872" s="17">
        <v>0.52001157407407395</v>
      </c>
      <c r="F872" s="1" t="s">
        <v>53</v>
      </c>
      <c r="G872" s="1" t="s">
        <v>3078</v>
      </c>
      <c r="H872" s="17">
        <v>0.52087962962962997</v>
      </c>
      <c r="I872" s="17">
        <v>8.6805555555602432E-4</v>
      </c>
      <c r="J872" s="1" t="s">
        <v>13755</v>
      </c>
    </row>
    <row r="873" spans="2:10">
      <c r="B873" s="1" t="s">
        <v>14958</v>
      </c>
      <c r="C873" s="1">
        <v>1</v>
      </c>
      <c r="D873" s="1" t="s">
        <v>13753</v>
      </c>
      <c r="E873" s="17">
        <v>0.519201388888889</v>
      </c>
      <c r="F873" s="1" t="s">
        <v>53</v>
      </c>
      <c r="G873" s="1" t="s">
        <v>3095</v>
      </c>
      <c r="H873" s="17">
        <v>0.52101851851851899</v>
      </c>
      <c r="I873" s="17">
        <v>1.8171296296299877E-3</v>
      </c>
      <c r="J873" s="1" t="s">
        <v>13758</v>
      </c>
    </row>
    <row r="874" spans="2:10">
      <c r="B874" s="1" t="s">
        <v>14969</v>
      </c>
      <c r="C874" s="1">
        <v>1</v>
      </c>
      <c r="D874" s="1" t="s">
        <v>13753</v>
      </c>
      <c r="E874" s="17">
        <v>0.52016203703703701</v>
      </c>
      <c r="F874" s="1" t="s">
        <v>53</v>
      </c>
      <c r="G874" s="1" t="s">
        <v>3078</v>
      </c>
      <c r="H874" s="17">
        <v>0.52123842592592595</v>
      </c>
      <c r="I874" s="17">
        <v>1.0763888888889461E-3</v>
      </c>
      <c r="J874" s="1" t="s">
        <v>13755</v>
      </c>
    </row>
    <row r="875" spans="2:10">
      <c r="B875" s="1" t="s">
        <v>14589</v>
      </c>
      <c r="C875" s="1">
        <v>1</v>
      </c>
      <c r="D875" s="1" t="s">
        <v>13753</v>
      </c>
      <c r="E875" s="17">
        <v>0.46228009259259301</v>
      </c>
      <c r="F875" s="1" t="s">
        <v>48</v>
      </c>
      <c r="G875" s="1" t="s">
        <v>13746</v>
      </c>
      <c r="H875" s="17">
        <v>0.52138888888888901</v>
      </c>
      <c r="I875" s="17">
        <v>5.9108796296296007E-2</v>
      </c>
      <c r="J875" s="1" t="s">
        <v>13759</v>
      </c>
    </row>
    <row r="876" spans="2:10">
      <c r="B876" s="1" t="s">
        <v>14942</v>
      </c>
      <c r="C876" s="1">
        <v>1</v>
      </c>
      <c r="D876" s="1" t="s">
        <v>3076</v>
      </c>
      <c r="E876" s="17">
        <v>0.51734953703703701</v>
      </c>
      <c r="F876" s="1" t="s">
        <v>53</v>
      </c>
      <c r="G876" s="1" t="s">
        <v>13746</v>
      </c>
      <c r="H876" s="17">
        <v>0.52159722222222205</v>
      </c>
      <c r="I876" s="17">
        <v>4.247685185185035E-3</v>
      </c>
      <c r="J876" s="1" t="s">
        <v>13766</v>
      </c>
    </row>
    <row r="877" spans="2:10">
      <c r="B877" s="1" t="s">
        <v>14972</v>
      </c>
      <c r="C877" s="1">
        <v>2</v>
      </c>
      <c r="D877" s="1" t="s">
        <v>13753</v>
      </c>
      <c r="E877" s="17">
        <v>0.52037037037037004</v>
      </c>
      <c r="F877" s="1" t="s">
        <v>53</v>
      </c>
      <c r="G877" s="1" t="s">
        <v>3077</v>
      </c>
      <c r="H877" s="17">
        <v>0.52192129629629602</v>
      </c>
      <c r="I877" s="17">
        <v>1.5509259259259833E-3</v>
      </c>
      <c r="J877" s="1" t="s">
        <v>13756</v>
      </c>
    </row>
    <row r="878" spans="2:10">
      <c r="B878" s="1" t="s">
        <v>14979</v>
      </c>
      <c r="C878" s="1">
        <v>1</v>
      </c>
      <c r="D878" s="1" t="s">
        <v>13687</v>
      </c>
      <c r="E878" s="17">
        <v>0.52175925925925903</v>
      </c>
      <c r="F878" s="1" t="s">
        <v>54</v>
      </c>
      <c r="G878" s="1" t="s">
        <v>13762</v>
      </c>
      <c r="H878" s="17">
        <v>0.52195601851851803</v>
      </c>
      <c r="I878" s="17">
        <v>1.9675925925899396E-4</v>
      </c>
      <c r="J878" s="1" t="s">
        <v>13767</v>
      </c>
    </row>
    <row r="879" spans="2:10">
      <c r="B879" s="1" t="s">
        <v>14279</v>
      </c>
      <c r="C879" s="1">
        <v>1</v>
      </c>
      <c r="D879" s="1" t="s">
        <v>13753</v>
      </c>
      <c r="E879" s="17">
        <v>0.40991898148148098</v>
      </c>
      <c r="F879" s="1" t="s">
        <v>43</v>
      </c>
      <c r="G879" s="1" t="s">
        <v>13746</v>
      </c>
      <c r="H879" s="17">
        <v>0.52226851851851896</v>
      </c>
      <c r="I879" s="17">
        <v>0.11234953703703798</v>
      </c>
      <c r="J879" s="1" t="s">
        <v>13759</v>
      </c>
    </row>
    <row r="880" spans="2:10">
      <c r="B880" s="1" t="s">
        <v>14962</v>
      </c>
      <c r="C880" s="1">
        <v>5</v>
      </c>
      <c r="D880" s="1" t="s">
        <v>13753</v>
      </c>
      <c r="E880" s="17">
        <v>0.51940972222222204</v>
      </c>
      <c r="F880" s="1" t="s">
        <v>53</v>
      </c>
      <c r="G880" s="1" t="s">
        <v>3078</v>
      </c>
      <c r="H880" s="17">
        <v>0.52226851851851896</v>
      </c>
      <c r="I880" s="17">
        <v>2.8587962962969282E-3</v>
      </c>
      <c r="J880" s="1" t="s">
        <v>13755</v>
      </c>
    </row>
    <row r="881" spans="2:10">
      <c r="B881" s="1" t="s">
        <v>14960</v>
      </c>
      <c r="C881" s="1">
        <v>1</v>
      </c>
      <c r="D881" s="1" t="s">
        <v>13753</v>
      </c>
      <c r="E881" s="17">
        <v>0.51935185185185195</v>
      </c>
      <c r="F881" s="1" t="s">
        <v>53</v>
      </c>
      <c r="G881" s="1" t="s">
        <v>13746</v>
      </c>
      <c r="H881" s="17">
        <v>0.52231481481481501</v>
      </c>
      <c r="I881" s="17">
        <v>2.9629629629630561E-3</v>
      </c>
      <c r="J881" s="1" t="s">
        <v>13759</v>
      </c>
    </row>
    <row r="882" spans="2:10">
      <c r="B882" s="1" t="s">
        <v>14932</v>
      </c>
      <c r="C882" s="1">
        <v>1</v>
      </c>
      <c r="D882" s="1" t="s">
        <v>13753</v>
      </c>
      <c r="E882" s="17">
        <v>0.51547453703703705</v>
      </c>
      <c r="F882" s="1" t="s">
        <v>53</v>
      </c>
      <c r="G882" s="1" t="s">
        <v>13762</v>
      </c>
      <c r="H882" s="17">
        <v>0.52244212962962999</v>
      </c>
      <c r="I882" s="17">
        <v>6.9675925925929416E-3</v>
      </c>
      <c r="J882" s="1" t="s">
        <v>13772</v>
      </c>
    </row>
    <row r="883" spans="2:10">
      <c r="B883" s="1" t="s">
        <v>14970</v>
      </c>
      <c r="C883" s="1">
        <v>1</v>
      </c>
      <c r="D883" s="1" t="s">
        <v>13753</v>
      </c>
      <c r="E883" s="17">
        <v>0.52019675925925901</v>
      </c>
      <c r="F883" s="1" t="s">
        <v>53</v>
      </c>
      <c r="G883" s="1" t="s">
        <v>3078</v>
      </c>
      <c r="H883" s="17">
        <v>0.52268518518518503</v>
      </c>
      <c r="I883" s="17">
        <v>2.4884259259260189E-3</v>
      </c>
      <c r="J883" s="1" t="s">
        <v>13755</v>
      </c>
    </row>
    <row r="884" spans="2:10">
      <c r="B884" s="1" t="s">
        <v>14971</v>
      </c>
      <c r="C884" s="1">
        <v>1</v>
      </c>
      <c r="D884" s="1" t="s">
        <v>13753</v>
      </c>
      <c r="E884" s="17">
        <v>0.52027777777777795</v>
      </c>
      <c r="F884" s="1" t="s">
        <v>53</v>
      </c>
      <c r="G884" s="1" t="s">
        <v>13746</v>
      </c>
      <c r="H884" s="17">
        <v>0.52273148148148196</v>
      </c>
      <c r="I884" s="17">
        <v>2.4537037037040133E-3</v>
      </c>
      <c r="J884" s="1" t="s">
        <v>13759</v>
      </c>
    </row>
    <row r="885" spans="2:10">
      <c r="B885" s="1" t="s">
        <v>14420</v>
      </c>
      <c r="C885" s="1">
        <v>2</v>
      </c>
      <c r="D885" s="1" t="s">
        <v>13760</v>
      </c>
      <c r="E885" s="17">
        <v>0.43444444444444402</v>
      </c>
      <c r="F885" s="1" t="s">
        <v>45</v>
      </c>
      <c r="G885" s="1" t="s">
        <v>3095</v>
      </c>
      <c r="H885" s="17">
        <v>0.52314814814814803</v>
      </c>
      <c r="I885" s="17">
        <v>8.8703703703704007E-2</v>
      </c>
      <c r="J885" s="1" t="s">
        <v>13761</v>
      </c>
    </row>
    <row r="886" spans="2:10">
      <c r="B886" s="1" t="s">
        <v>14974</v>
      </c>
      <c r="C886" s="1">
        <v>1</v>
      </c>
      <c r="D886" s="1" t="s">
        <v>13753</v>
      </c>
      <c r="E886" s="17">
        <v>0.52103009259259303</v>
      </c>
      <c r="F886" s="1" t="s">
        <v>54</v>
      </c>
      <c r="G886" s="1" t="s">
        <v>3077</v>
      </c>
      <c r="H886" s="17">
        <v>0.523206018518519</v>
      </c>
      <c r="I886" s="17">
        <v>2.17592592592597E-3</v>
      </c>
      <c r="J886" s="1" t="s">
        <v>13756</v>
      </c>
    </row>
    <row r="887" spans="2:10">
      <c r="B887" s="1" t="s">
        <v>14984</v>
      </c>
      <c r="C887" s="1">
        <v>1</v>
      </c>
      <c r="D887" s="1" t="s">
        <v>13753</v>
      </c>
      <c r="E887" s="17">
        <v>0.52210648148148198</v>
      </c>
      <c r="F887" s="1" t="s">
        <v>54</v>
      </c>
      <c r="G887" s="1" t="s">
        <v>3078</v>
      </c>
      <c r="H887" s="17">
        <v>0.52322916666666697</v>
      </c>
      <c r="I887" s="17">
        <v>1.1226851851849906E-3</v>
      </c>
      <c r="J887" s="1" t="s">
        <v>13755</v>
      </c>
    </row>
    <row r="888" spans="2:10">
      <c r="B888" s="1" t="s">
        <v>14988</v>
      </c>
      <c r="C888" s="1">
        <v>1</v>
      </c>
      <c r="D888" s="1" t="s">
        <v>13753</v>
      </c>
      <c r="E888" s="17">
        <v>0.522280092592593</v>
      </c>
      <c r="F888" s="1" t="s">
        <v>54</v>
      </c>
      <c r="G888" s="1" t="s">
        <v>3078</v>
      </c>
      <c r="H888" s="17">
        <v>0.52328703703703705</v>
      </c>
      <c r="I888" s="17">
        <v>1.0069444444440467E-3</v>
      </c>
      <c r="J888" s="1" t="s">
        <v>13755</v>
      </c>
    </row>
    <row r="889" spans="2:10">
      <c r="B889" s="1" t="s">
        <v>14989</v>
      </c>
      <c r="C889" s="1">
        <v>1</v>
      </c>
      <c r="D889" s="1" t="s">
        <v>13760</v>
      </c>
      <c r="E889" s="17">
        <v>0.52230324074074097</v>
      </c>
      <c r="F889" s="1" t="s">
        <v>54</v>
      </c>
      <c r="G889" s="1" t="s">
        <v>13746</v>
      </c>
      <c r="H889" s="17">
        <v>0.52362268518518496</v>
      </c>
      <c r="I889" s="17">
        <v>1.3194444444439846E-3</v>
      </c>
      <c r="J889" s="1" t="s">
        <v>13764</v>
      </c>
    </row>
    <row r="890" spans="2:10">
      <c r="B890" s="1" t="s">
        <v>14980</v>
      </c>
      <c r="C890" s="1">
        <v>1</v>
      </c>
      <c r="D890" s="1" t="s">
        <v>13687</v>
      </c>
      <c r="E890" s="17">
        <v>0.52179398148148104</v>
      </c>
      <c r="F890" s="1" t="s">
        <v>54</v>
      </c>
      <c r="G890" s="1" t="s">
        <v>13746</v>
      </c>
      <c r="H890" s="17">
        <v>0.52407407407407403</v>
      </c>
      <c r="I890" s="17">
        <v>2.280092592592986E-3</v>
      </c>
      <c r="J890" s="1" t="s">
        <v>13771</v>
      </c>
    </row>
    <row r="891" spans="2:10">
      <c r="B891" s="1" t="s">
        <v>14544</v>
      </c>
      <c r="C891" s="1">
        <v>1</v>
      </c>
      <c r="D891" s="1" t="s">
        <v>13760</v>
      </c>
      <c r="E891" s="17">
        <v>0.45556712962962997</v>
      </c>
      <c r="F891" s="1" t="s">
        <v>47</v>
      </c>
      <c r="G891" s="1" t="s">
        <v>13746</v>
      </c>
      <c r="H891" s="17">
        <v>0.52424768518518505</v>
      </c>
      <c r="I891" s="17">
        <v>6.8680555555555078E-2</v>
      </c>
      <c r="J891" s="1" t="s">
        <v>13764</v>
      </c>
    </row>
    <row r="892" spans="2:10">
      <c r="B892" s="1" t="s">
        <v>14983</v>
      </c>
      <c r="C892" s="1">
        <v>1</v>
      </c>
      <c r="D892" s="1" t="s">
        <v>3076</v>
      </c>
      <c r="E892" s="17">
        <v>0.52206018518518504</v>
      </c>
      <c r="F892" s="1" t="s">
        <v>54</v>
      </c>
      <c r="G892" s="1" t="s">
        <v>3095</v>
      </c>
      <c r="H892" s="17">
        <v>0.52425925925925898</v>
      </c>
      <c r="I892" s="17">
        <v>2.1990740740739367E-3</v>
      </c>
      <c r="J892" s="1" t="s">
        <v>13675</v>
      </c>
    </row>
    <row r="893" spans="2:10">
      <c r="B893" s="1" t="s">
        <v>14998</v>
      </c>
      <c r="C893" s="1">
        <v>1</v>
      </c>
      <c r="D893" s="1" t="s">
        <v>13753</v>
      </c>
      <c r="E893" s="17">
        <v>0.523703703703704</v>
      </c>
      <c r="F893" s="1" t="s">
        <v>54</v>
      </c>
      <c r="G893" s="1" t="s">
        <v>13746</v>
      </c>
      <c r="H893" s="17">
        <v>0.52440972222222204</v>
      </c>
      <c r="I893" s="17">
        <v>7.0601851851803676E-4</v>
      </c>
      <c r="J893" s="1" t="s">
        <v>13759</v>
      </c>
    </row>
    <row r="894" spans="2:10">
      <c r="B894" s="1" t="s">
        <v>15005</v>
      </c>
      <c r="C894" s="1">
        <v>1</v>
      </c>
      <c r="D894" s="1" t="s">
        <v>13753</v>
      </c>
      <c r="E894" s="17">
        <v>0.52443287037037001</v>
      </c>
      <c r="F894" s="1" t="s">
        <v>54</v>
      </c>
      <c r="G894" s="1" t="s">
        <v>13746</v>
      </c>
      <c r="H894" s="17">
        <v>0.52454861111111095</v>
      </c>
      <c r="I894" s="17">
        <v>1.1574074074094387E-4</v>
      </c>
      <c r="J894" s="1" t="s">
        <v>13759</v>
      </c>
    </row>
    <row r="895" spans="2:10">
      <c r="B895" s="1" t="s">
        <v>14982</v>
      </c>
      <c r="C895" s="1">
        <v>1</v>
      </c>
      <c r="D895" s="1" t="s">
        <v>13753</v>
      </c>
      <c r="E895" s="17">
        <v>0.52196759259259295</v>
      </c>
      <c r="F895" s="1" t="s">
        <v>54</v>
      </c>
      <c r="G895" s="1" t="s">
        <v>3077</v>
      </c>
      <c r="H895" s="17">
        <v>0.52456018518518499</v>
      </c>
      <c r="I895" s="17">
        <v>2.5925925925920357E-3</v>
      </c>
      <c r="J895" s="1" t="s">
        <v>13756</v>
      </c>
    </row>
    <row r="896" spans="2:10">
      <c r="B896" s="1" t="s">
        <v>14689</v>
      </c>
      <c r="C896" s="1">
        <v>1</v>
      </c>
      <c r="D896" s="1" t="s">
        <v>13760</v>
      </c>
      <c r="E896" s="17">
        <v>0.47858796296296302</v>
      </c>
      <c r="F896" s="1" t="s">
        <v>49</v>
      </c>
      <c r="G896" s="1" t="s">
        <v>3095</v>
      </c>
      <c r="H896" s="17">
        <v>0.52458333333333296</v>
      </c>
      <c r="I896" s="17">
        <v>4.5995370370369937E-2</v>
      </c>
      <c r="J896" s="1" t="s">
        <v>13761</v>
      </c>
    </row>
    <row r="897" spans="2:10">
      <c r="B897" s="1" t="s">
        <v>13851</v>
      </c>
      <c r="C897" s="1">
        <v>1</v>
      </c>
      <c r="D897" s="1" t="s">
        <v>13687</v>
      </c>
      <c r="E897" s="17">
        <v>0.283136574074074</v>
      </c>
      <c r="F897" s="1" t="s">
        <v>13778</v>
      </c>
      <c r="G897" s="1" t="s">
        <v>3095</v>
      </c>
      <c r="H897" s="17">
        <v>0.52505787037036999</v>
      </c>
      <c r="I897" s="17">
        <v>0.241921296296296</v>
      </c>
      <c r="J897" s="1" t="s">
        <v>13757</v>
      </c>
    </row>
    <row r="898" spans="2:10">
      <c r="B898" s="1" t="s">
        <v>14999</v>
      </c>
      <c r="C898" s="1">
        <v>1</v>
      </c>
      <c r="D898" s="1" t="s">
        <v>13687</v>
      </c>
      <c r="E898" s="17">
        <v>0.52376157407407398</v>
      </c>
      <c r="F898" s="1" t="s">
        <v>54</v>
      </c>
      <c r="G898" s="1" t="s">
        <v>13746</v>
      </c>
      <c r="H898" s="17">
        <v>0.52516203703703701</v>
      </c>
      <c r="I898" s="17">
        <v>1.4004629629630339E-3</v>
      </c>
      <c r="J898" s="1" t="s">
        <v>13771</v>
      </c>
    </row>
    <row r="899" spans="2:10">
      <c r="B899" s="1" t="s">
        <v>14896</v>
      </c>
      <c r="C899" s="1">
        <v>5</v>
      </c>
      <c r="D899" s="1" t="s">
        <v>13753</v>
      </c>
      <c r="E899" s="17">
        <v>0.51077546296296295</v>
      </c>
      <c r="F899" s="1" t="s">
        <v>53</v>
      </c>
      <c r="G899" s="1" t="s">
        <v>3078</v>
      </c>
      <c r="H899" s="17">
        <v>0.52524305555555595</v>
      </c>
      <c r="I899" s="17">
        <v>1.4467592592593004E-2</v>
      </c>
      <c r="J899" s="1" t="s">
        <v>13755</v>
      </c>
    </row>
    <row r="900" spans="2:10">
      <c r="B900" s="1" t="s">
        <v>14996</v>
      </c>
      <c r="C900" s="1">
        <v>1</v>
      </c>
      <c r="D900" s="1" t="s">
        <v>13753</v>
      </c>
      <c r="E900" s="17">
        <v>0.52332175925925895</v>
      </c>
      <c r="F900" s="1" t="s">
        <v>54</v>
      </c>
      <c r="G900" s="1" t="s">
        <v>13746</v>
      </c>
      <c r="H900" s="17">
        <v>0.52546296296296302</v>
      </c>
      <c r="I900" s="17">
        <v>2.1412037037040754E-3</v>
      </c>
      <c r="J900" s="1" t="s">
        <v>13759</v>
      </c>
    </row>
    <row r="901" spans="2:10">
      <c r="B901" s="1" t="s">
        <v>15010</v>
      </c>
      <c r="C901" s="1">
        <v>1</v>
      </c>
      <c r="D901" s="1" t="s">
        <v>13687</v>
      </c>
      <c r="E901" s="17">
        <v>0.52489583333333301</v>
      </c>
      <c r="F901" s="1" t="s">
        <v>54</v>
      </c>
      <c r="G901" s="1" t="s">
        <v>3095</v>
      </c>
      <c r="H901" s="17">
        <v>0.52546296296296302</v>
      </c>
      <c r="I901" s="17">
        <v>5.6712962963001434E-4</v>
      </c>
      <c r="J901" s="1" t="s">
        <v>13757</v>
      </c>
    </row>
    <row r="902" spans="2:10">
      <c r="B902" s="1" t="s">
        <v>14986</v>
      </c>
      <c r="C902" s="1">
        <v>1</v>
      </c>
      <c r="D902" s="1" t="s">
        <v>13760</v>
      </c>
      <c r="E902" s="17">
        <v>0.52221064814814799</v>
      </c>
      <c r="F902" s="1" t="s">
        <v>54</v>
      </c>
      <c r="G902" s="1" t="s">
        <v>3077</v>
      </c>
      <c r="H902" s="17">
        <v>0.52556712962963004</v>
      </c>
      <c r="I902" s="17">
        <v>3.3564814814820432E-3</v>
      </c>
      <c r="J902" s="1" t="s">
        <v>13765</v>
      </c>
    </row>
    <row r="903" spans="2:10">
      <c r="B903" s="1" t="s">
        <v>13935</v>
      </c>
      <c r="C903" s="1">
        <v>1</v>
      </c>
      <c r="D903" s="1" t="s">
        <v>13760</v>
      </c>
      <c r="E903" s="17">
        <v>0.32106481481481502</v>
      </c>
      <c r="F903" s="1" t="s">
        <v>34</v>
      </c>
      <c r="G903" s="1" t="s">
        <v>3077</v>
      </c>
      <c r="H903" s="17">
        <v>0.52567129629629605</v>
      </c>
      <c r="I903" s="17">
        <v>0.20460648148148103</v>
      </c>
      <c r="J903" s="1" t="s">
        <v>13765</v>
      </c>
    </row>
    <row r="904" spans="2:10">
      <c r="B904" s="1" t="s">
        <v>14978</v>
      </c>
      <c r="C904" s="1">
        <v>1</v>
      </c>
      <c r="D904" s="1" t="s">
        <v>13753</v>
      </c>
      <c r="E904" s="17">
        <v>0.52163194444444405</v>
      </c>
      <c r="F904" s="1" t="s">
        <v>54</v>
      </c>
      <c r="G904" s="1" t="s">
        <v>3095</v>
      </c>
      <c r="H904" s="17">
        <v>0.52572916666666702</v>
      </c>
      <c r="I904" s="17">
        <v>4.0972222222229737E-3</v>
      </c>
      <c r="J904" s="1" t="s">
        <v>13758</v>
      </c>
    </row>
    <row r="905" spans="2:10">
      <c r="B905" s="1" t="s">
        <v>14981</v>
      </c>
      <c r="C905" s="1">
        <v>2</v>
      </c>
      <c r="D905" s="1" t="s">
        <v>13687</v>
      </c>
      <c r="E905" s="17">
        <v>0.52182870370370404</v>
      </c>
      <c r="F905" s="1" t="s">
        <v>54</v>
      </c>
      <c r="G905" s="1" t="s">
        <v>3077</v>
      </c>
      <c r="H905" s="17">
        <v>0.52572916666666702</v>
      </c>
      <c r="I905" s="17">
        <v>3.9004629629629806E-3</v>
      </c>
      <c r="J905" s="1" t="s">
        <v>13770</v>
      </c>
    </row>
    <row r="906" spans="2:10">
      <c r="B906" s="1" t="s">
        <v>15011</v>
      </c>
      <c r="C906" s="1">
        <v>1</v>
      </c>
      <c r="D906" s="1" t="s">
        <v>13753</v>
      </c>
      <c r="E906" s="17">
        <v>0.52490740740740705</v>
      </c>
      <c r="F906" s="1" t="s">
        <v>54</v>
      </c>
      <c r="G906" s="1" t="s">
        <v>3078</v>
      </c>
      <c r="H906" s="17">
        <v>0.52575231481481499</v>
      </c>
      <c r="I906" s="17">
        <v>8.4490740740794656E-4</v>
      </c>
      <c r="J906" s="1" t="s">
        <v>13755</v>
      </c>
    </row>
    <row r="907" spans="2:10">
      <c r="B907" s="1" t="s">
        <v>15015</v>
      </c>
      <c r="C907" s="1">
        <v>5</v>
      </c>
      <c r="D907" s="1" t="s">
        <v>13753</v>
      </c>
      <c r="E907" s="17">
        <v>0.52565972222222201</v>
      </c>
      <c r="F907" s="1" t="s">
        <v>54</v>
      </c>
      <c r="G907" s="1" t="s">
        <v>13746</v>
      </c>
      <c r="H907" s="17">
        <v>0.526053240740741</v>
      </c>
      <c r="I907" s="17">
        <v>3.9351851851898711E-4</v>
      </c>
      <c r="J907" s="1" t="s">
        <v>13759</v>
      </c>
    </row>
    <row r="908" spans="2:10">
      <c r="B908" s="1" t="s">
        <v>14997</v>
      </c>
      <c r="C908" s="1">
        <v>1</v>
      </c>
      <c r="D908" s="1" t="s">
        <v>13753</v>
      </c>
      <c r="E908" s="17">
        <v>0.52335648148148195</v>
      </c>
      <c r="F908" s="1" t="s">
        <v>54</v>
      </c>
      <c r="G908" s="1" t="s">
        <v>13746</v>
      </c>
      <c r="H908" s="17">
        <v>0.52611111111111097</v>
      </c>
      <c r="I908" s="17">
        <v>2.754629629629024E-3</v>
      </c>
      <c r="J908" s="1" t="s">
        <v>13759</v>
      </c>
    </row>
    <row r="909" spans="2:10">
      <c r="B909" s="1" t="s">
        <v>15019</v>
      </c>
      <c r="C909" s="1">
        <v>2</v>
      </c>
      <c r="D909" s="1" t="s">
        <v>13687</v>
      </c>
      <c r="E909" s="17">
        <v>0.52596064814814802</v>
      </c>
      <c r="F909" s="1" t="s">
        <v>54</v>
      </c>
      <c r="G909" s="1" t="s">
        <v>13762</v>
      </c>
      <c r="H909" s="17">
        <v>0.52619212962963002</v>
      </c>
      <c r="I909" s="17">
        <v>2.3148148148199876E-4</v>
      </c>
      <c r="J909" s="1" t="s">
        <v>13767</v>
      </c>
    </row>
    <row r="910" spans="2:10">
      <c r="B910" s="1" t="s">
        <v>15001</v>
      </c>
      <c r="C910" s="1">
        <v>1</v>
      </c>
      <c r="D910" s="1" t="s">
        <v>13753</v>
      </c>
      <c r="E910" s="17">
        <v>0.52385416666666695</v>
      </c>
      <c r="F910" s="1" t="s">
        <v>54</v>
      </c>
      <c r="G910" s="1" t="s">
        <v>13762</v>
      </c>
      <c r="H910" s="17">
        <v>0.52621527777777799</v>
      </c>
      <c r="I910" s="17">
        <v>2.3611111111110361E-3</v>
      </c>
      <c r="J910" s="1" t="s">
        <v>13772</v>
      </c>
    </row>
    <row r="911" spans="2:10">
      <c r="B911" s="1" t="s">
        <v>14990</v>
      </c>
      <c r="C911" s="1">
        <v>1</v>
      </c>
      <c r="D911" s="1" t="s">
        <v>13753</v>
      </c>
      <c r="E911" s="17">
        <v>0.52238425925925902</v>
      </c>
      <c r="F911" s="1" t="s">
        <v>54</v>
      </c>
      <c r="G911" s="1" t="s">
        <v>3077</v>
      </c>
      <c r="H911" s="17">
        <v>0.52626157407407403</v>
      </c>
      <c r="I911" s="17">
        <v>3.8773148148150138E-3</v>
      </c>
      <c r="J911" s="1" t="s">
        <v>13756</v>
      </c>
    </row>
    <row r="912" spans="2:10">
      <c r="B912" s="1" t="s">
        <v>15006</v>
      </c>
      <c r="C912" s="1">
        <v>1</v>
      </c>
      <c r="D912" s="1" t="s">
        <v>13753</v>
      </c>
      <c r="E912" s="17">
        <v>0.52446759259259301</v>
      </c>
      <c r="F912" s="1" t="s">
        <v>54</v>
      </c>
      <c r="G912" s="1" t="s">
        <v>3077</v>
      </c>
      <c r="H912" s="17">
        <v>0.52630787037036997</v>
      </c>
      <c r="I912" s="17">
        <v>1.8402777777769552E-3</v>
      </c>
      <c r="J912" s="1" t="s">
        <v>13756</v>
      </c>
    </row>
    <row r="913" spans="2:10">
      <c r="B913" s="1" t="s">
        <v>15016</v>
      </c>
      <c r="C913" s="1">
        <v>1</v>
      </c>
      <c r="D913" s="1" t="s">
        <v>13753</v>
      </c>
      <c r="E913" s="17">
        <v>0.52571759259259299</v>
      </c>
      <c r="F913" s="1" t="s">
        <v>54</v>
      </c>
      <c r="G913" s="1" t="s">
        <v>3078</v>
      </c>
      <c r="H913" s="17">
        <v>0.52634259259259297</v>
      </c>
      <c r="I913" s="17">
        <v>6.2499999999998668E-4</v>
      </c>
      <c r="J913" s="1" t="s">
        <v>13755</v>
      </c>
    </row>
    <row r="914" spans="2:10">
      <c r="B914" s="1" t="s">
        <v>14965</v>
      </c>
      <c r="C914" s="1">
        <v>1</v>
      </c>
      <c r="D914" s="1" t="s">
        <v>13687</v>
      </c>
      <c r="E914" s="17">
        <v>0.52</v>
      </c>
      <c r="F914" s="1" t="s">
        <v>53</v>
      </c>
      <c r="G914" s="1" t="s">
        <v>3077</v>
      </c>
      <c r="H914" s="17">
        <v>0.52658564814814801</v>
      </c>
      <c r="I914" s="17">
        <v>6.5856481481479934E-3</v>
      </c>
      <c r="J914" s="1" t="s">
        <v>13770</v>
      </c>
    </row>
    <row r="915" spans="2:10">
      <c r="B915" s="1" t="s">
        <v>15018</v>
      </c>
      <c r="C915" s="1">
        <v>1</v>
      </c>
      <c r="D915" s="1" t="s">
        <v>13753</v>
      </c>
      <c r="E915" s="17">
        <v>0.52586805555555605</v>
      </c>
      <c r="F915" s="1" t="s">
        <v>54</v>
      </c>
      <c r="G915" s="1" t="s">
        <v>13746</v>
      </c>
      <c r="H915" s="17">
        <v>0.52668981481481503</v>
      </c>
      <c r="I915" s="17">
        <v>8.2175925925898063E-4</v>
      </c>
      <c r="J915" s="1" t="s">
        <v>13759</v>
      </c>
    </row>
    <row r="916" spans="2:10">
      <c r="B916" s="1" t="s">
        <v>14944</v>
      </c>
      <c r="C916" s="1">
        <v>2</v>
      </c>
      <c r="D916" s="1" t="s">
        <v>3076</v>
      </c>
      <c r="E916" s="17">
        <v>0.51740740740740698</v>
      </c>
      <c r="F916" s="1" t="s">
        <v>53</v>
      </c>
      <c r="G916" s="1" t="s">
        <v>3095</v>
      </c>
      <c r="H916" s="17">
        <v>0.52690972222222199</v>
      </c>
      <c r="I916" s="17">
        <v>9.502314814815005E-3</v>
      </c>
      <c r="J916" s="1" t="s">
        <v>13675</v>
      </c>
    </row>
    <row r="917" spans="2:10">
      <c r="B917" s="1" t="s">
        <v>15017</v>
      </c>
      <c r="C917" s="1">
        <v>1</v>
      </c>
      <c r="D917" s="1" t="s">
        <v>13753</v>
      </c>
      <c r="E917" s="17">
        <v>0.52574074074074095</v>
      </c>
      <c r="F917" s="1" t="s">
        <v>54</v>
      </c>
      <c r="G917" s="1" t="s">
        <v>3077</v>
      </c>
      <c r="H917" s="17">
        <v>0.52708333333333302</v>
      </c>
      <c r="I917" s="17">
        <v>1.3425925925920623E-3</v>
      </c>
      <c r="J917" s="1" t="s">
        <v>13756</v>
      </c>
    </row>
    <row r="918" spans="2:10">
      <c r="B918" s="1" t="s">
        <v>15014</v>
      </c>
      <c r="C918" s="1">
        <v>1</v>
      </c>
      <c r="D918" s="1" t="s">
        <v>13753</v>
      </c>
      <c r="E918" s="17">
        <v>0.52548611111111099</v>
      </c>
      <c r="F918" s="1" t="s">
        <v>54</v>
      </c>
      <c r="G918" s="1" t="s">
        <v>3095</v>
      </c>
      <c r="H918" s="17">
        <v>0.52710648148148198</v>
      </c>
      <c r="I918" s="17">
        <v>1.6203703703709937E-3</v>
      </c>
      <c r="J918" s="1" t="s">
        <v>13758</v>
      </c>
    </row>
    <row r="919" spans="2:10">
      <c r="B919" s="1" t="s">
        <v>14975</v>
      </c>
      <c r="C919" s="1">
        <v>1</v>
      </c>
      <c r="D919" s="1" t="s">
        <v>13687</v>
      </c>
      <c r="E919" s="17">
        <v>0.52104166666666696</v>
      </c>
      <c r="F919" s="1" t="s">
        <v>54</v>
      </c>
      <c r="G919" s="1" t="s">
        <v>3095</v>
      </c>
      <c r="H919" s="17">
        <v>0.527476851851852</v>
      </c>
      <c r="I919" s="17">
        <v>6.4351851851850439E-3</v>
      </c>
      <c r="J919" s="1" t="s">
        <v>13757</v>
      </c>
    </row>
    <row r="920" spans="2:10">
      <c r="B920" s="1" t="s">
        <v>15025</v>
      </c>
      <c r="C920" s="1">
        <v>1</v>
      </c>
      <c r="D920" s="1" t="s">
        <v>13687</v>
      </c>
      <c r="E920" s="17">
        <v>0.52688657407407402</v>
      </c>
      <c r="F920" s="1" t="s">
        <v>54</v>
      </c>
      <c r="G920" s="1" t="s">
        <v>13746</v>
      </c>
      <c r="H920" s="17">
        <v>0.52799768518518497</v>
      </c>
      <c r="I920" s="17">
        <v>1.1111111111109517E-3</v>
      </c>
      <c r="J920" s="1" t="s">
        <v>13771</v>
      </c>
    </row>
    <row r="921" spans="2:10">
      <c r="B921" s="1" t="s">
        <v>15033</v>
      </c>
      <c r="C921" s="1">
        <v>5</v>
      </c>
      <c r="D921" s="1" t="s">
        <v>13753</v>
      </c>
      <c r="E921" s="17">
        <v>0.52795138888888904</v>
      </c>
      <c r="F921" s="1" t="s">
        <v>54</v>
      </c>
      <c r="G921" s="1" t="s">
        <v>3078</v>
      </c>
      <c r="H921" s="17">
        <v>0.528206018518519</v>
      </c>
      <c r="I921" s="17">
        <v>2.5462962962996549E-4</v>
      </c>
      <c r="J921" s="1" t="s">
        <v>13755</v>
      </c>
    </row>
    <row r="922" spans="2:10">
      <c r="B922" s="1" t="s">
        <v>15024</v>
      </c>
      <c r="C922" s="1">
        <v>1</v>
      </c>
      <c r="D922" s="1" t="s">
        <v>13687</v>
      </c>
      <c r="E922" s="17">
        <v>0.52685185185185202</v>
      </c>
      <c r="F922" s="1" t="s">
        <v>54</v>
      </c>
      <c r="G922" s="1" t="s">
        <v>3078</v>
      </c>
      <c r="H922" s="17">
        <v>0.52834490740740703</v>
      </c>
      <c r="I922" s="17">
        <v>1.4930555555550118E-3</v>
      </c>
      <c r="J922" s="1" t="s">
        <v>13773</v>
      </c>
    </row>
    <row r="923" spans="2:10">
      <c r="B923" s="1" t="s">
        <v>15034</v>
      </c>
      <c r="C923" s="1">
        <v>1</v>
      </c>
      <c r="D923" s="1" t="s">
        <v>13687</v>
      </c>
      <c r="E923" s="17">
        <v>0.52809027777777795</v>
      </c>
      <c r="F923" s="1" t="s">
        <v>54</v>
      </c>
      <c r="G923" s="1" t="s">
        <v>13762</v>
      </c>
      <c r="H923" s="17">
        <v>0.52835648148148195</v>
      </c>
      <c r="I923" s="17">
        <v>2.6620370370400437E-4</v>
      </c>
      <c r="J923" s="1" t="s">
        <v>13767</v>
      </c>
    </row>
    <row r="924" spans="2:10">
      <c r="B924" s="1" t="s">
        <v>14820</v>
      </c>
      <c r="C924" s="1">
        <v>5</v>
      </c>
      <c r="D924" s="1" t="s">
        <v>13753</v>
      </c>
      <c r="E924" s="17">
        <v>0.49824074074074098</v>
      </c>
      <c r="F924" s="1" t="s">
        <v>51</v>
      </c>
      <c r="G924" s="1" t="s">
        <v>3095</v>
      </c>
      <c r="H924" s="17">
        <v>0.528402777777778</v>
      </c>
      <c r="I924" s="17">
        <v>3.0162037037037015E-2</v>
      </c>
      <c r="J924" s="1" t="s">
        <v>13758</v>
      </c>
    </row>
    <row r="925" spans="2:10">
      <c r="B925" s="1" t="s">
        <v>15031</v>
      </c>
      <c r="C925" s="1">
        <v>5</v>
      </c>
      <c r="D925" s="1" t="s">
        <v>13753</v>
      </c>
      <c r="E925" s="17">
        <v>0.527708333333333</v>
      </c>
      <c r="F925" s="1" t="s">
        <v>54</v>
      </c>
      <c r="G925" s="1" t="s">
        <v>3078</v>
      </c>
      <c r="H925" s="17">
        <v>0.52844907407407404</v>
      </c>
      <c r="I925" s="17">
        <v>7.4074074074104157E-4</v>
      </c>
      <c r="J925" s="1" t="s">
        <v>13755</v>
      </c>
    </row>
    <row r="926" spans="2:10">
      <c r="B926" s="1" t="s">
        <v>15037</v>
      </c>
      <c r="C926" s="1">
        <v>1</v>
      </c>
      <c r="D926" s="1" t="s">
        <v>13753</v>
      </c>
      <c r="E926" s="17">
        <v>0.52842592592592597</v>
      </c>
      <c r="F926" s="1" t="s">
        <v>54</v>
      </c>
      <c r="G926" s="1" t="s">
        <v>13746</v>
      </c>
      <c r="H926" s="17">
        <v>0.52854166666666702</v>
      </c>
      <c r="I926" s="17">
        <v>1.1574074074105489E-4</v>
      </c>
      <c r="J926" s="1" t="s">
        <v>13759</v>
      </c>
    </row>
    <row r="927" spans="2:10">
      <c r="B927" s="1" t="s">
        <v>15028</v>
      </c>
      <c r="C927" s="1">
        <v>1</v>
      </c>
      <c r="D927" s="1" t="s">
        <v>13753</v>
      </c>
      <c r="E927" s="17">
        <v>0.52711805555555602</v>
      </c>
      <c r="F927" s="1" t="s">
        <v>54</v>
      </c>
      <c r="G927" s="1" t="s">
        <v>3078</v>
      </c>
      <c r="H927" s="17">
        <v>0.52917824074074105</v>
      </c>
      <c r="I927" s="17">
        <v>2.0601851851850261E-3</v>
      </c>
      <c r="J927" s="1" t="s">
        <v>13755</v>
      </c>
    </row>
    <row r="928" spans="2:10">
      <c r="B928" s="1" t="s">
        <v>15026</v>
      </c>
      <c r="C928" s="1">
        <v>1</v>
      </c>
      <c r="D928" s="1" t="s">
        <v>13760</v>
      </c>
      <c r="E928" s="17">
        <v>0.52694444444444399</v>
      </c>
      <c r="F928" s="1" t="s">
        <v>54</v>
      </c>
      <c r="G928" s="1" t="s">
        <v>13746</v>
      </c>
      <c r="H928" s="17">
        <v>0.52918981481481497</v>
      </c>
      <c r="I928" s="17">
        <v>2.2453703703709804E-3</v>
      </c>
      <c r="J928" s="1" t="s">
        <v>13764</v>
      </c>
    </row>
    <row r="929" spans="2:10">
      <c r="B929" s="1" t="s">
        <v>15039</v>
      </c>
      <c r="C929" s="1">
        <v>1</v>
      </c>
      <c r="D929" s="1" t="s">
        <v>13753</v>
      </c>
      <c r="E929" s="17">
        <v>0.52862268518518496</v>
      </c>
      <c r="F929" s="1" t="s">
        <v>54</v>
      </c>
      <c r="G929" s="1" t="s">
        <v>3078</v>
      </c>
      <c r="H929" s="17">
        <v>0.52923611111111102</v>
      </c>
      <c r="I929" s="17">
        <v>6.1342592592605882E-4</v>
      </c>
      <c r="J929" s="1" t="s">
        <v>13755</v>
      </c>
    </row>
    <row r="930" spans="2:10">
      <c r="B930" s="1" t="s">
        <v>15020</v>
      </c>
      <c r="C930" s="1">
        <v>1</v>
      </c>
      <c r="D930" s="1" t="s">
        <v>13753</v>
      </c>
      <c r="E930" s="17">
        <v>0.52599537037037003</v>
      </c>
      <c r="F930" s="1" t="s">
        <v>54</v>
      </c>
      <c r="G930" s="1" t="s">
        <v>13746</v>
      </c>
      <c r="H930" s="17">
        <v>0.52930555555555603</v>
      </c>
      <c r="I930" s="17">
        <v>3.3101851851859987E-3</v>
      </c>
      <c r="J930" s="1" t="s">
        <v>13759</v>
      </c>
    </row>
    <row r="931" spans="2:10">
      <c r="B931" s="1" t="s">
        <v>14586</v>
      </c>
      <c r="C931" s="1">
        <v>4</v>
      </c>
      <c r="D931" s="1" t="s">
        <v>13760</v>
      </c>
      <c r="E931" s="17">
        <v>0.461782407407407</v>
      </c>
      <c r="F931" s="1" t="s">
        <v>48</v>
      </c>
      <c r="G931" s="1" t="s">
        <v>3078</v>
      </c>
      <c r="H931" s="17">
        <v>0.52973379629629602</v>
      </c>
      <c r="I931" s="17">
        <v>6.7951388888889019E-2</v>
      </c>
      <c r="J931" s="1" t="s">
        <v>13768</v>
      </c>
    </row>
    <row r="932" spans="2:10">
      <c r="B932" s="1" t="s">
        <v>15047</v>
      </c>
      <c r="C932" s="1">
        <v>1</v>
      </c>
      <c r="D932" s="1" t="s">
        <v>13687</v>
      </c>
      <c r="E932" s="17">
        <v>0.529594907407407</v>
      </c>
      <c r="F932" s="1" t="s">
        <v>54</v>
      </c>
      <c r="G932" s="1" t="s">
        <v>13762</v>
      </c>
      <c r="H932" s="17">
        <v>0.52973379629629602</v>
      </c>
      <c r="I932" s="17">
        <v>1.3888888888902162E-4</v>
      </c>
      <c r="J932" s="1" t="s">
        <v>13767</v>
      </c>
    </row>
    <row r="933" spans="2:10">
      <c r="B933" s="1" t="s">
        <v>15022</v>
      </c>
      <c r="C933" s="1">
        <v>1</v>
      </c>
      <c r="D933" s="1" t="s">
        <v>13753</v>
      </c>
      <c r="E933" s="17">
        <v>0.52671296296296299</v>
      </c>
      <c r="F933" s="1" t="s">
        <v>54</v>
      </c>
      <c r="G933" s="1" t="s">
        <v>13746</v>
      </c>
      <c r="H933" s="17">
        <v>0.52994212962963005</v>
      </c>
      <c r="I933" s="17">
        <v>3.2291666666670604E-3</v>
      </c>
      <c r="J933" s="1" t="s">
        <v>13759</v>
      </c>
    </row>
    <row r="934" spans="2:10">
      <c r="B934" s="1" t="s">
        <v>15032</v>
      </c>
      <c r="C934" s="1">
        <v>1</v>
      </c>
      <c r="D934" s="1" t="s">
        <v>13753</v>
      </c>
      <c r="E934" s="17">
        <v>0.52782407407407395</v>
      </c>
      <c r="F934" s="1" t="s">
        <v>54</v>
      </c>
      <c r="G934" s="1" t="s">
        <v>3077</v>
      </c>
      <c r="H934" s="17">
        <v>0.52994212962963005</v>
      </c>
      <c r="I934" s="17">
        <v>2.1180555555561087E-3</v>
      </c>
      <c r="J934" s="1" t="s">
        <v>13756</v>
      </c>
    </row>
    <row r="935" spans="2:10">
      <c r="B935" s="1" t="s">
        <v>15045</v>
      </c>
      <c r="C935" s="1">
        <v>1</v>
      </c>
      <c r="D935" s="1" t="s">
        <v>13687</v>
      </c>
      <c r="E935" s="17">
        <v>0.52952546296296299</v>
      </c>
      <c r="F935" s="1" t="s">
        <v>54</v>
      </c>
      <c r="G935" s="1" t="s">
        <v>3095</v>
      </c>
      <c r="H935" s="17">
        <v>0.52995370370370398</v>
      </c>
      <c r="I935" s="17">
        <v>4.2824074074099272E-4</v>
      </c>
      <c r="J935" s="1" t="s">
        <v>13757</v>
      </c>
    </row>
    <row r="936" spans="2:10">
      <c r="B936" s="1" t="s">
        <v>15046</v>
      </c>
      <c r="C936" s="1">
        <v>1</v>
      </c>
      <c r="D936" s="1" t="s">
        <v>13687</v>
      </c>
      <c r="E936" s="17">
        <v>0.529560185185185</v>
      </c>
      <c r="F936" s="1" t="s">
        <v>54</v>
      </c>
      <c r="G936" s="1" t="s">
        <v>3095</v>
      </c>
      <c r="H936" s="17">
        <v>0.53</v>
      </c>
      <c r="I936" s="17">
        <v>4.398148148150316E-4</v>
      </c>
      <c r="J936" s="1" t="s">
        <v>13757</v>
      </c>
    </row>
    <row r="937" spans="2:10">
      <c r="B937" s="1" t="s">
        <v>15036</v>
      </c>
      <c r="C937" s="1">
        <v>1</v>
      </c>
      <c r="D937" s="1" t="s">
        <v>13687</v>
      </c>
      <c r="E937" s="17">
        <v>0.52833333333333299</v>
      </c>
      <c r="F937" s="1" t="s">
        <v>54</v>
      </c>
      <c r="G937" s="1" t="s">
        <v>13746</v>
      </c>
      <c r="H937" s="17">
        <v>0.53003472222222203</v>
      </c>
      <c r="I937" s="17">
        <v>1.7013888888890438E-3</v>
      </c>
      <c r="J937" s="1" t="s">
        <v>13771</v>
      </c>
    </row>
    <row r="938" spans="2:10">
      <c r="B938" s="1" t="s">
        <v>15042</v>
      </c>
      <c r="C938" s="1">
        <v>1</v>
      </c>
      <c r="D938" s="1" t="s">
        <v>13760</v>
      </c>
      <c r="E938" s="17">
        <v>0.52881944444444395</v>
      </c>
      <c r="F938" s="1" t="s">
        <v>54</v>
      </c>
      <c r="G938" s="1" t="s">
        <v>13746</v>
      </c>
      <c r="H938" s="17">
        <v>0.53053240740740704</v>
      </c>
      <c r="I938" s="17">
        <v>1.7129629629630827E-3</v>
      </c>
      <c r="J938" s="1" t="s">
        <v>13764</v>
      </c>
    </row>
    <row r="939" spans="2:10">
      <c r="B939" s="1" t="s">
        <v>15050</v>
      </c>
      <c r="C939" s="1">
        <v>1</v>
      </c>
      <c r="D939" s="1" t="s">
        <v>13753</v>
      </c>
      <c r="E939" s="17">
        <v>0.53023148148148103</v>
      </c>
      <c r="F939" s="1" t="s">
        <v>54</v>
      </c>
      <c r="G939" s="1" t="s">
        <v>13746</v>
      </c>
      <c r="H939" s="17">
        <v>0.53083333333333305</v>
      </c>
      <c r="I939" s="17">
        <v>6.0185185185201995E-4</v>
      </c>
      <c r="J939" s="1" t="s">
        <v>13759</v>
      </c>
    </row>
    <row r="940" spans="2:10">
      <c r="B940" s="1" t="s">
        <v>14985</v>
      </c>
      <c r="C940" s="1">
        <v>1</v>
      </c>
      <c r="D940" s="1" t="s">
        <v>3076</v>
      </c>
      <c r="E940" s="17">
        <v>0.52211805555555602</v>
      </c>
      <c r="F940" s="1" t="s">
        <v>54</v>
      </c>
      <c r="G940" s="1" t="s">
        <v>3095</v>
      </c>
      <c r="H940" s="17">
        <v>0.53123842592592596</v>
      </c>
      <c r="I940" s="17">
        <v>9.1203703703699457E-3</v>
      </c>
      <c r="J940" s="1" t="s">
        <v>13675</v>
      </c>
    </row>
    <row r="941" spans="2:10">
      <c r="B941" s="1" t="s">
        <v>15052</v>
      </c>
      <c r="C941" s="1">
        <v>5</v>
      </c>
      <c r="D941" s="1" t="s">
        <v>13753</v>
      </c>
      <c r="E941" s="17">
        <v>0.530324074074074</v>
      </c>
      <c r="F941" s="1" t="s">
        <v>54</v>
      </c>
      <c r="G941" s="1" t="s">
        <v>3078</v>
      </c>
      <c r="H941" s="17">
        <v>0.53149305555555604</v>
      </c>
      <c r="I941" s="17">
        <v>1.1689814814820343E-3</v>
      </c>
      <c r="J941" s="1" t="s">
        <v>13755</v>
      </c>
    </row>
    <row r="942" spans="2:10">
      <c r="B942" s="1" t="s">
        <v>15035</v>
      </c>
      <c r="C942" s="1">
        <v>1</v>
      </c>
      <c r="D942" s="1" t="s">
        <v>13753</v>
      </c>
      <c r="E942" s="17">
        <v>0.52813657407407399</v>
      </c>
      <c r="F942" s="1" t="s">
        <v>54</v>
      </c>
      <c r="G942" s="1" t="s">
        <v>13762</v>
      </c>
      <c r="H942" s="17">
        <v>0.53155092592592601</v>
      </c>
      <c r="I942" s="17">
        <v>3.4143518518520155E-3</v>
      </c>
      <c r="J942" s="1" t="s">
        <v>13772</v>
      </c>
    </row>
    <row r="943" spans="2:10">
      <c r="B943" s="1" t="s">
        <v>15029</v>
      </c>
      <c r="C943" s="1">
        <v>1</v>
      </c>
      <c r="D943" s="1" t="s">
        <v>13687</v>
      </c>
      <c r="E943" s="17">
        <v>0.52738425925925903</v>
      </c>
      <c r="F943" s="1" t="s">
        <v>54</v>
      </c>
      <c r="G943" s="1" t="s">
        <v>13762</v>
      </c>
      <c r="H943" s="17">
        <v>0.53160879629629598</v>
      </c>
      <c r="I943" s="17">
        <v>4.2245370370369573E-3</v>
      </c>
      <c r="J943" s="1" t="s">
        <v>13767</v>
      </c>
    </row>
    <row r="944" spans="2:10">
      <c r="B944" s="1" t="s">
        <v>14963</v>
      </c>
      <c r="C944" s="1">
        <v>2</v>
      </c>
      <c r="D944" s="1" t="s">
        <v>13753</v>
      </c>
      <c r="E944" s="17">
        <v>0.51995370370370397</v>
      </c>
      <c r="F944" s="1" t="s">
        <v>53</v>
      </c>
      <c r="G944" s="1" t="s">
        <v>3095</v>
      </c>
      <c r="H944" s="17">
        <v>0.53182870370370405</v>
      </c>
      <c r="I944" s="17">
        <v>1.187500000000008E-2</v>
      </c>
      <c r="J944" s="1" t="s">
        <v>13758</v>
      </c>
    </row>
    <row r="945" spans="2:10">
      <c r="B945" s="1" t="s">
        <v>14307</v>
      </c>
      <c r="C945" s="1">
        <v>5</v>
      </c>
      <c r="D945" s="1" t="s">
        <v>13753</v>
      </c>
      <c r="E945" s="17">
        <v>0.41648148148148201</v>
      </c>
      <c r="F945" s="1" t="s">
        <v>43</v>
      </c>
      <c r="G945" s="1" t="s">
        <v>3078</v>
      </c>
      <c r="H945" s="17">
        <v>0.53215277777777803</v>
      </c>
      <c r="I945" s="17">
        <v>0.11567129629629602</v>
      </c>
      <c r="J945" s="1" t="s">
        <v>13755</v>
      </c>
    </row>
    <row r="946" spans="2:10">
      <c r="B946" s="1" t="s">
        <v>15062</v>
      </c>
      <c r="C946" s="1">
        <v>1</v>
      </c>
      <c r="D946" s="1" t="s">
        <v>13753</v>
      </c>
      <c r="E946" s="17">
        <v>0.53180555555555598</v>
      </c>
      <c r="F946" s="1" t="s">
        <v>55</v>
      </c>
      <c r="G946" s="1" t="s">
        <v>3078</v>
      </c>
      <c r="H946" s="17">
        <v>0.53245370370370404</v>
      </c>
      <c r="I946" s="17">
        <v>6.4814814814806443E-4</v>
      </c>
      <c r="J946" s="1" t="s">
        <v>13755</v>
      </c>
    </row>
    <row r="947" spans="2:10">
      <c r="B947" s="1" t="s">
        <v>14991</v>
      </c>
      <c r="C947" s="1">
        <v>1</v>
      </c>
      <c r="D947" s="1" t="s">
        <v>13753</v>
      </c>
      <c r="E947" s="17">
        <v>0.52248842592592604</v>
      </c>
      <c r="F947" s="1" t="s">
        <v>54</v>
      </c>
      <c r="G947" s="1" t="s">
        <v>3095</v>
      </c>
      <c r="H947" s="17">
        <v>0.53262731481481496</v>
      </c>
      <c r="I947" s="17">
        <v>1.0138888888888919E-2</v>
      </c>
      <c r="J947" s="1" t="s">
        <v>13758</v>
      </c>
    </row>
    <row r="948" spans="2:10">
      <c r="B948" s="1" t="s">
        <v>15054</v>
      </c>
      <c r="C948" s="1">
        <v>1</v>
      </c>
      <c r="D948" s="1" t="s">
        <v>13753</v>
      </c>
      <c r="E948" s="17">
        <v>0.53050925925925896</v>
      </c>
      <c r="F948" s="1" t="s">
        <v>54</v>
      </c>
      <c r="G948" s="1" t="s">
        <v>3078</v>
      </c>
      <c r="H948" s="17">
        <v>0.53263888888888899</v>
      </c>
      <c r="I948" s="17">
        <v>2.1296296296300365E-3</v>
      </c>
      <c r="J948" s="1" t="s">
        <v>13755</v>
      </c>
    </row>
    <row r="949" spans="2:10">
      <c r="B949" s="1" t="s">
        <v>15040</v>
      </c>
      <c r="C949" s="1">
        <v>1</v>
      </c>
      <c r="D949" s="1" t="s">
        <v>13753</v>
      </c>
      <c r="E949" s="17">
        <v>0.52864583333333304</v>
      </c>
      <c r="F949" s="1" t="s">
        <v>54</v>
      </c>
      <c r="G949" s="1" t="s">
        <v>3095</v>
      </c>
      <c r="H949" s="17">
        <v>0.53282407407407395</v>
      </c>
      <c r="I949" s="17">
        <v>4.1782407407409128E-3</v>
      </c>
      <c r="J949" s="1" t="s">
        <v>13758</v>
      </c>
    </row>
    <row r="950" spans="2:10">
      <c r="B950" s="1" t="s">
        <v>15065</v>
      </c>
      <c r="C950" s="1">
        <v>3</v>
      </c>
      <c r="D950" s="1" t="s">
        <v>13687</v>
      </c>
      <c r="E950" s="17">
        <v>0.53275462962963005</v>
      </c>
      <c r="F950" s="1" t="s">
        <v>55</v>
      </c>
      <c r="G950" s="1" t="s">
        <v>3095</v>
      </c>
      <c r="H950" s="17">
        <v>0.53327546296296302</v>
      </c>
      <c r="I950" s="17">
        <v>5.2083333333297066E-4</v>
      </c>
      <c r="J950" s="1" t="s">
        <v>13757</v>
      </c>
    </row>
    <row r="951" spans="2:10">
      <c r="B951" s="1" t="s">
        <v>15063</v>
      </c>
      <c r="C951" s="1">
        <v>1</v>
      </c>
      <c r="D951" s="1" t="s">
        <v>13753</v>
      </c>
      <c r="E951" s="17">
        <v>0.53192129629629603</v>
      </c>
      <c r="F951" s="1" t="s">
        <v>55</v>
      </c>
      <c r="G951" s="1" t="s">
        <v>3077</v>
      </c>
      <c r="H951" s="17">
        <v>0.53333333333333299</v>
      </c>
      <c r="I951" s="17">
        <v>1.4120370370369617E-3</v>
      </c>
      <c r="J951" s="1" t="s">
        <v>13756</v>
      </c>
    </row>
    <row r="952" spans="2:10">
      <c r="B952" s="1" t="s">
        <v>15049</v>
      </c>
      <c r="C952" s="1">
        <v>5</v>
      </c>
      <c r="D952" s="1" t="s">
        <v>13753</v>
      </c>
      <c r="E952" s="17">
        <v>0.530092592592593</v>
      </c>
      <c r="F952" s="1" t="s">
        <v>54</v>
      </c>
      <c r="G952" s="1" t="s">
        <v>3078</v>
      </c>
      <c r="H952" s="17">
        <v>0.533599537037037</v>
      </c>
      <c r="I952" s="17">
        <v>3.5069444444439934E-3</v>
      </c>
      <c r="J952" s="1" t="s">
        <v>13755</v>
      </c>
    </row>
    <row r="953" spans="2:10">
      <c r="B953" s="1" t="s">
        <v>15070</v>
      </c>
      <c r="C953" s="1">
        <v>2</v>
      </c>
      <c r="D953" s="1" t="s">
        <v>13760</v>
      </c>
      <c r="E953" s="17">
        <v>0.53347222222222201</v>
      </c>
      <c r="F953" s="1" t="s">
        <v>55</v>
      </c>
      <c r="G953" s="1" t="s">
        <v>3077</v>
      </c>
      <c r="H953" s="17">
        <v>0.53376157407407399</v>
      </c>
      <c r="I953" s="17">
        <v>2.893518518519711E-4</v>
      </c>
      <c r="J953" s="1" t="s">
        <v>13765</v>
      </c>
    </row>
    <row r="954" spans="2:10">
      <c r="B954" s="1" t="s">
        <v>13913</v>
      </c>
      <c r="C954" s="1">
        <v>3</v>
      </c>
      <c r="D954" s="1" t="s">
        <v>13753</v>
      </c>
      <c r="E954" s="17">
        <v>0.30876157407407401</v>
      </c>
      <c r="F954" s="1" t="s">
        <v>33</v>
      </c>
      <c r="G954" s="1" t="s">
        <v>3078</v>
      </c>
      <c r="H954" s="17">
        <v>0.53403935185185203</v>
      </c>
      <c r="I954" s="17">
        <v>0.22527777777777802</v>
      </c>
      <c r="J954" s="1" t="s">
        <v>13755</v>
      </c>
    </row>
    <row r="955" spans="2:10">
      <c r="B955" s="1" t="s">
        <v>15055</v>
      </c>
      <c r="C955" s="1">
        <v>1</v>
      </c>
      <c r="D955" s="1" t="s">
        <v>13753</v>
      </c>
      <c r="E955" s="17">
        <v>0.53096064814814803</v>
      </c>
      <c r="F955" s="1" t="s">
        <v>54</v>
      </c>
      <c r="G955" s="1" t="s">
        <v>3077</v>
      </c>
      <c r="H955" s="17">
        <v>0.53443287037037002</v>
      </c>
      <c r="I955" s="17">
        <v>3.4722222222219878E-3</v>
      </c>
      <c r="J955" s="1" t="s">
        <v>13756</v>
      </c>
    </row>
    <row r="956" spans="2:10">
      <c r="B956" s="1" t="s">
        <v>15076</v>
      </c>
      <c r="C956" s="1">
        <v>1</v>
      </c>
      <c r="D956" s="1" t="s">
        <v>13760</v>
      </c>
      <c r="E956" s="17">
        <v>0.5340625</v>
      </c>
      <c r="F956" s="1" t="s">
        <v>55</v>
      </c>
      <c r="G956" s="1" t="s">
        <v>3095</v>
      </c>
      <c r="H956" s="17">
        <v>0.53452546296296299</v>
      </c>
      <c r="I956" s="17">
        <v>4.6296296296299833E-4</v>
      </c>
      <c r="J956" s="1" t="s">
        <v>13761</v>
      </c>
    </row>
    <row r="957" spans="2:10">
      <c r="B957" s="1" t="s">
        <v>15072</v>
      </c>
      <c r="C957" s="1">
        <v>1</v>
      </c>
      <c r="D957" s="1" t="s">
        <v>13753</v>
      </c>
      <c r="E957" s="17">
        <v>0.53372685185185198</v>
      </c>
      <c r="F957" s="1" t="s">
        <v>55</v>
      </c>
      <c r="G957" s="1" t="s">
        <v>13762</v>
      </c>
      <c r="H957" s="17">
        <v>0.53484953703703697</v>
      </c>
      <c r="I957" s="17">
        <v>1.1226851851849906E-3</v>
      </c>
      <c r="J957" s="1" t="s">
        <v>13772</v>
      </c>
    </row>
    <row r="958" spans="2:10">
      <c r="B958" s="1" t="s">
        <v>14888</v>
      </c>
      <c r="C958" s="1">
        <v>1</v>
      </c>
      <c r="D958" s="1" t="s">
        <v>13753</v>
      </c>
      <c r="E958" s="17">
        <v>0.50937500000000002</v>
      </c>
      <c r="F958" s="1" t="s">
        <v>52</v>
      </c>
      <c r="G958" s="1" t="s">
        <v>3078</v>
      </c>
      <c r="H958" s="17">
        <v>0.53510416666666705</v>
      </c>
      <c r="I958" s="17">
        <v>2.5729166666667025E-2</v>
      </c>
      <c r="J958" s="1" t="s">
        <v>13755</v>
      </c>
    </row>
    <row r="959" spans="2:10">
      <c r="B959" s="1" t="s">
        <v>15071</v>
      </c>
      <c r="C959" s="1">
        <v>5</v>
      </c>
      <c r="D959" s="1" t="s">
        <v>13753</v>
      </c>
      <c r="E959" s="17">
        <v>0.53351851851851895</v>
      </c>
      <c r="F959" s="1" t="s">
        <v>55</v>
      </c>
      <c r="G959" s="1" t="s">
        <v>3095</v>
      </c>
      <c r="H959" s="17">
        <v>0.53538194444444398</v>
      </c>
      <c r="I959" s="17">
        <v>1.863425925925033E-3</v>
      </c>
      <c r="J959" s="1" t="s">
        <v>13758</v>
      </c>
    </row>
    <row r="960" spans="2:10">
      <c r="B960" s="1" t="s">
        <v>15064</v>
      </c>
      <c r="C960" s="1">
        <v>1</v>
      </c>
      <c r="D960" s="1" t="s">
        <v>13760</v>
      </c>
      <c r="E960" s="17">
        <v>0.53228009259259301</v>
      </c>
      <c r="F960" s="1" t="s">
        <v>55</v>
      </c>
      <c r="G960" s="1" t="s">
        <v>3078</v>
      </c>
      <c r="H960" s="17">
        <v>0.53543981481481495</v>
      </c>
      <c r="I960" s="17">
        <v>3.159722222221939E-3</v>
      </c>
      <c r="J960" s="1" t="s">
        <v>13768</v>
      </c>
    </row>
    <row r="961" spans="2:10">
      <c r="B961" s="1" t="s">
        <v>15078</v>
      </c>
      <c r="C961" s="1">
        <v>1</v>
      </c>
      <c r="D961" s="1" t="s">
        <v>13753</v>
      </c>
      <c r="E961" s="17">
        <v>0.53430555555555603</v>
      </c>
      <c r="F961" s="1" t="s">
        <v>55</v>
      </c>
      <c r="G961" s="1" t="s">
        <v>3095</v>
      </c>
      <c r="H961" s="17">
        <v>0.53547453703703696</v>
      </c>
      <c r="I961" s="17">
        <v>1.1689814814809241E-3</v>
      </c>
      <c r="J961" s="1" t="s">
        <v>13758</v>
      </c>
    </row>
    <row r="962" spans="2:10">
      <c r="B962" s="1" t="s">
        <v>15077</v>
      </c>
      <c r="C962" s="1">
        <v>1</v>
      </c>
      <c r="D962" s="1" t="s">
        <v>13753</v>
      </c>
      <c r="E962" s="17">
        <v>0.53420138888888902</v>
      </c>
      <c r="F962" s="1" t="s">
        <v>55</v>
      </c>
      <c r="G962" s="1" t="s">
        <v>13746</v>
      </c>
      <c r="H962" s="17">
        <v>0.53562500000000002</v>
      </c>
      <c r="I962" s="17">
        <v>1.4236111111110006E-3</v>
      </c>
      <c r="J962" s="1" t="s">
        <v>13759</v>
      </c>
    </row>
    <row r="963" spans="2:10">
      <c r="B963" s="1" t="s">
        <v>15079</v>
      </c>
      <c r="C963" s="1">
        <v>1</v>
      </c>
      <c r="D963" s="1" t="s">
        <v>13687</v>
      </c>
      <c r="E963" s="17">
        <v>0.53465277777777798</v>
      </c>
      <c r="F963" s="1" t="s">
        <v>55</v>
      </c>
      <c r="G963" s="1" t="s">
        <v>13762</v>
      </c>
      <c r="H963" s="17">
        <v>0.53576388888888904</v>
      </c>
      <c r="I963" s="17">
        <v>1.1111111111110628E-3</v>
      </c>
      <c r="J963" s="1" t="s">
        <v>13767</v>
      </c>
    </row>
    <row r="964" spans="2:10">
      <c r="B964" s="1" t="s">
        <v>14930</v>
      </c>
      <c r="C964" s="1">
        <v>5</v>
      </c>
      <c r="D964" s="1" t="s">
        <v>13753</v>
      </c>
      <c r="E964" s="17">
        <v>0.51510416666666703</v>
      </c>
      <c r="F964" s="1" t="s">
        <v>53</v>
      </c>
      <c r="G964" s="1" t="s">
        <v>3078</v>
      </c>
      <c r="H964" s="17">
        <v>0.53583333333333305</v>
      </c>
      <c r="I964" s="17">
        <v>2.0729166666666021E-2</v>
      </c>
      <c r="J964" s="1" t="s">
        <v>13755</v>
      </c>
    </row>
    <row r="965" spans="2:10">
      <c r="B965" s="1" t="s">
        <v>15087</v>
      </c>
      <c r="C965" s="1">
        <v>1</v>
      </c>
      <c r="D965" s="1" t="s">
        <v>13760</v>
      </c>
      <c r="E965" s="17">
        <v>0.53567129629629595</v>
      </c>
      <c r="F965" s="1" t="s">
        <v>55</v>
      </c>
      <c r="G965" s="1" t="s">
        <v>3077</v>
      </c>
      <c r="H965" s="17">
        <v>0.53596064814814803</v>
      </c>
      <c r="I965" s="17">
        <v>2.8935185185208212E-4</v>
      </c>
      <c r="J965" s="1" t="s">
        <v>13765</v>
      </c>
    </row>
    <row r="966" spans="2:10">
      <c r="B966" s="1" t="s">
        <v>15081</v>
      </c>
      <c r="C966" s="1">
        <v>1</v>
      </c>
      <c r="D966" s="1" t="s">
        <v>13753</v>
      </c>
      <c r="E966" s="17">
        <v>0.53481481481481496</v>
      </c>
      <c r="F966" s="1" t="s">
        <v>55</v>
      </c>
      <c r="G966" s="1" t="s">
        <v>3078</v>
      </c>
      <c r="H966" s="17">
        <v>0.53607638888888898</v>
      </c>
      <c r="I966" s="17">
        <v>1.2615740740740122E-3</v>
      </c>
      <c r="J966" s="1" t="s">
        <v>13755</v>
      </c>
    </row>
    <row r="967" spans="2:10">
      <c r="B967" s="1" t="s">
        <v>15086</v>
      </c>
      <c r="C967" s="1">
        <v>1</v>
      </c>
      <c r="D967" s="1" t="s">
        <v>13753</v>
      </c>
      <c r="E967" s="17">
        <v>0.53562500000000002</v>
      </c>
      <c r="F967" s="1" t="s">
        <v>55</v>
      </c>
      <c r="G967" s="1" t="s">
        <v>3078</v>
      </c>
      <c r="H967" s="17">
        <v>0.53633101851851805</v>
      </c>
      <c r="I967" s="17">
        <v>7.0601851851803676E-4</v>
      </c>
      <c r="J967" s="1" t="s">
        <v>13755</v>
      </c>
    </row>
    <row r="968" spans="2:10">
      <c r="B968" s="1" t="s">
        <v>15084</v>
      </c>
      <c r="C968" s="1">
        <v>1</v>
      </c>
      <c r="D968" s="1" t="s">
        <v>13753</v>
      </c>
      <c r="E968" s="17">
        <v>0.53535879629629601</v>
      </c>
      <c r="F968" s="1" t="s">
        <v>55</v>
      </c>
      <c r="G968" s="1" t="s">
        <v>3077</v>
      </c>
      <c r="H968" s="17">
        <v>0.53670138888888896</v>
      </c>
      <c r="I968" s="17">
        <v>1.3425925925929505E-3</v>
      </c>
      <c r="J968" s="1" t="s">
        <v>13756</v>
      </c>
    </row>
    <row r="969" spans="2:10">
      <c r="B969" s="1" t="s">
        <v>15090</v>
      </c>
      <c r="C969" s="1">
        <v>1</v>
      </c>
      <c r="D969" s="1" t="s">
        <v>13753</v>
      </c>
      <c r="E969" s="17">
        <v>0.53627314814814797</v>
      </c>
      <c r="F969" s="1" t="s">
        <v>55</v>
      </c>
      <c r="G969" s="1" t="s">
        <v>3078</v>
      </c>
      <c r="H969" s="17">
        <v>0.53685185185185202</v>
      </c>
      <c r="I969" s="17">
        <v>5.7870370370405322E-4</v>
      </c>
      <c r="J969" s="1" t="s">
        <v>13755</v>
      </c>
    </row>
    <row r="970" spans="2:10">
      <c r="B970" s="1" t="s">
        <v>15089</v>
      </c>
      <c r="C970" s="1">
        <v>1</v>
      </c>
      <c r="D970" s="1" t="s">
        <v>13753</v>
      </c>
      <c r="E970" s="17">
        <v>0.53607638888888898</v>
      </c>
      <c r="F970" s="1" t="s">
        <v>55</v>
      </c>
      <c r="G970" s="1" t="s">
        <v>13746</v>
      </c>
      <c r="H970" s="17">
        <v>0.53693287037036996</v>
      </c>
      <c r="I970" s="17">
        <v>8.5648148148098624E-4</v>
      </c>
      <c r="J970" s="1" t="s">
        <v>13759</v>
      </c>
    </row>
    <row r="971" spans="2:10">
      <c r="B971" s="1" t="s">
        <v>15091</v>
      </c>
      <c r="C971" s="1">
        <v>1</v>
      </c>
      <c r="D971" s="1" t="s">
        <v>13753</v>
      </c>
      <c r="E971" s="17">
        <v>0.536481481481481</v>
      </c>
      <c r="F971" s="1" t="s">
        <v>55</v>
      </c>
      <c r="G971" s="1" t="s">
        <v>3078</v>
      </c>
      <c r="H971" s="17">
        <v>0.53728009259259302</v>
      </c>
      <c r="I971" s="17">
        <v>7.9861111111201311E-4</v>
      </c>
      <c r="J971" s="1" t="s">
        <v>13755</v>
      </c>
    </row>
    <row r="972" spans="2:10">
      <c r="B972" s="1" t="s">
        <v>15088</v>
      </c>
      <c r="C972" s="1">
        <v>1</v>
      </c>
      <c r="D972" s="1" t="s">
        <v>3076</v>
      </c>
      <c r="E972" s="17">
        <v>0.53594907407407399</v>
      </c>
      <c r="F972" s="1" t="s">
        <v>55</v>
      </c>
      <c r="G972" s="1" t="s">
        <v>13746</v>
      </c>
      <c r="H972" s="17">
        <v>0.53731481481481502</v>
      </c>
      <c r="I972" s="17">
        <v>1.3657407407410282E-3</v>
      </c>
      <c r="J972" s="1" t="s">
        <v>13766</v>
      </c>
    </row>
    <row r="973" spans="2:10">
      <c r="B973" s="1" t="s">
        <v>14837</v>
      </c>
      <c r="C973" s="1">
        <v>1</v>
      </c>
      <c r="D973" s="1" t="s">
        <v>13753</v>
      </c>
      <c r="E973" s="17">
        <v>0.50148148148148197</v>
      </c>
      <c r="F973" s="1" t="s">
        <v>52</v>
      </c>
      <c r="G973" s="1" t="s">
        <v>3095</v>
      </c>
      <c r="H973" s="17">
        <v>0.53749999999999998</v>
      </c>
      <c r="I973" s="17">
        <v>3.6018518518518006E-2</v>
      </c>
      <c r="J973" s="1" t="s">
        <v>13758</v>
      </c>
    </row>
    <row r="974" spans="2:10">
      <c r="B974" s="1" t="s">
        <v>15075</v>
      </c>
      <c r="C974" s="1">
        <v>1</v>
      </c>
      <c r="D974" s="1" t="s">
        <v>13760</v>
      </c>
      <c r="E974" s="17">
        <v>0.53399305555555598</v>
      </c>
      <c r="F974" s="1" t="s">
        <v>55</v>
      </c>
      <c r="G974" s="1" t="s">
        <v>13746</v>
      </c>
      <c r="H974" s="17">
        <v>0.53752314814814794</v>
      </c>
      <c r="I974" s="17">
        <v>3.5300925925919602E-3</v>
      </c>
      <c r="J974" s="1" t="s">
        <v>13764</v>
      </c>
    </row>
    <row r="975" spans="2:10">
      <c r="B975" s="1" t="s">
        <v>15100</v>
      </c>
      <c r="C975" s="1">
        <v>1</v>
      </c>
      <c r="D975" s="1" t="s">
        <v>13687</v>
      </c>
      <c r="E975" s="17">
        <v>0.53719907407407397</v>
      </c>
      <c r="F975" s="1" t="s">
        <v>55</v>
      </c>
      <c r="G975" s="1" t="s">
        <v>3095</v>
      </c>
      <c r="H975" s="17">
        <v>0.53762731481481496</v>
      </c>
      <c r="I975" s="17">
        <v>4.2824074074099272E-4</v>
      </c>
      <c r="J975" s="1" t="s">
        <v>13757</v>
      </c>
    </row>
    <row r="976" spans="2:10">
      <c r="B976" s="1" t="s">
        <v>15080</v>
      </c>
      <c r="C976" s="1">
        <v>1</v>
      </c>
      <c r="D976" s="1" t="s">
        <v>3076</v>
      </c>
      <c r="E976" s="17">
        <v>0.53473379629629603</v>
      </c>
      <c r="F976" s="1" t="s">
        <v>55</v>
      </c>
      <c r="G976" s="1" t="s">
        <v>13762</v>
      </c>
      <c r="H976" s="17">
        <v>0.53771990740740705</v>
      </c>
      <c r="I976" s="17">
        <v>2.9861111111110228E-3</v>
      </c>
      <c r="J976" s="1" t="s">
        <v>13775</v>
      </c>
    </row>
    <row r="977" spans="2:10">
      <c r="B977" s="1" t="s">
        <v>15044</v>
      </c>
      <c r="C977" s="1">
        <v>1</v>
      </c>
      <c r="D977" s="1" t="s">
        <v>13753</v>
      </c>
      <c r="E977" s="17">
        <v>0.52917824074074105</v>
      </c>
      <c r="F977" s="1" t="s">
        <v>54</v>
      </c>
      <c r="G977" s="1" t="s">
        <v>13746</v>
      </c>
      <c r="H977" s="17">
        <v>0.53773148148148198</v>
      </c>
      <c r="I977" s="17">
        <v>8.5532407407409305E-3</v>
      </c>
      <c r="J977" s="1" t="s">
        <v>13759</v>
      </c>
    </row>
    <row r="978" spans="2:10">
      <c r="B978" s="1" t="s">
        <v>15092</v>
      </c>
      <c r="C978" s="1">
        <v>1</v>
      </c>
      <c r="D978" s="1" t="s">
        <v>13760</v>
      </c>
      <c r="E978" s="17">
        <v>0.53657407407407398</v>
      </c>
      <c r="F978" s="1" t="s">
        <v>55</v>
      </c>
      <c r="G978" s="1" t="s">
        <v>13762</v>
      </c>
      <c r="H978" s="17">
        <v>0.53777777777777802</v>
      </c>
      <c r="I978" s="17">
        <v>1.2037037037040399E-3</v>
      </c>
      <c r="J978" s="1" t="s">
        <v>13763</v>
      </c>
    </row>
    <row r="979" spans="2:10">
      <c r="B979" s="1" t="s">
        <v>15096</v>
      </c>
      <c r="C979" s="1">
        <v>1</v>
      </c>
      <c r="D979" s="1" t="s">
        <v>13753</v>
      </c>
      <c r="E979" s="17">
        <v>0.536909722222222</v>
      </c>
      <c r="F979" s="1" t="s">
        <v>55</v>
      </c>
      <c r="G979" s="1" t="s">
        <v>3078</v>
      </c>
      <c r="H979" s="17">
        <v>0.53793981481481501</v>
      </c>
      <c r="I979" s="17">
        <v>1.0300925925930127E-3</v>
      </c>
      <c r="J979" s="1" t="s">
        <v>13755</v>
      </c>
    </row>
    <row r="980" spans="2:10">
      <c r="B980" s="1" t="s">
        <v>15101</v>
      </c>
      <c r="C980" s="1">
        <v>1</v>
      </c>
      <c r="D980" s="1" t="s">
        <v>13687</v>
      </c>
      <c r="E980" s="17">
        <v>0.53726851851851898</v>
      </c>
      <c r="F980" s="1" t="s">
        <v>55</v>
      </c>
      <c r="G980" s="1" t="s">
        <v>13746</v>
      </c>
      <c r="H980" s="17">
        <v>0.538101851851852</v>
      </c>
      <c r="I980" s="17">
        <v>8.3333333333301951E-4</v>
      </c>
      <c r="J980" s="1" t="s">
        <v>13771</v>
      </c>
    </row>
    <row r="981" spans="2:10">
      <c r="B981" s="1" t="s">
        <v>15098</v>
      </c>
      <c r="C981" s="1">
        <v>1</v>
      </c>
      <c r="D981" s="1" t="s">
        <v>13753</v>
      </c>
      <c r="E981" s="17">
        <v>0.53710648148148099</v>
      </c>
      <c r="F981" s="1" t="s">
        <v>55</v>
      </c>
      <c r="G981" s="1" t="s">
        <v>3077</v>
      </c>
      <c r="H981" s="17">
        <v>0.53818287037037005</v>
      </c>
      <c r="I981" s="17">
        <v>1.0763888888890571E-3</v>
      </c>
      <c r="J981" s="1" t="s">
        <v>13756</v>
      </c>
    </row>
    <row r="982" spans="2:10">
      <c r="B982" s="1" t="s">
        <v>15106</v>
      </c>
      <c r="C982" s="1">
        <v>1</v>
      </c>
      <c r="D982" s="1" t="s">
        <v>13753</v>
      </c>
      <c r="E982" s="17">
        <v>0.53804398148148103</v>
      </c>
      <c r="F982" s="1" t="s">
        <v>55</v>
      </c>
      <c r="G982" s="1" t="s">
        <v>13746</v>
      </c>
      <c r="H982" s="17">
        <v>0.53825231481481495</v>
      </c>
      <c r="I982" s="17">
        <v>2.0833333333392101E-4</v>
      </c>
      <c r="J982" s="1" t="s">
        <v>13759</v>
      </c>
    </row>
    <row r="983" spans="2:10">
      <c r="B983" s="1" t="s">
        <v>15105</v>
      </c>
      <c r="C983" s="1">
        <v>1</v>
      </c>
      <c r="D983" s="1" t="s">
        <v>13753</v>
      </c>
      <c r="E983" s="17">
        <v>0.53787037037037</v>
      </c>
      <c r="F983" s="1" t="s">
        <v>55</v>
      </c>
      <c r="G983" s="1" t="s">
        <v>3078</v>
      </c>
      <c r="H983" s="17">
        <v>0.53846064814814798</v>
      </c>
      <c r="I983" s="17">
        <v>5.9027777777798107E-4</v>
      </c>
      <c r="J983" s="1" t="s">
        <v>13755</v>
      </c>
    </row>
    <row r="984" spans="2:10">
      <c r="B984" s="1" t="s">
        <v>15043</v>
      </c>
      <c r="C984" s="1">
        <v>1</v>
      </c>
      <c r="D984" s="1" t="s">
        <v>13753</v>
      </c>
      <c r="E984" s="17">
        <v>0.52915509259259297</v>
      </c>
      <c r="F984" s="1" t="s">
        <v>54</v>
      </c>
      <c r="G984" s="1" t="s">
        <v>3095</v>
      </c>
      <c r="H984" s="17">
        <v>0.53869212962962998</v>
      </c>
      <c r="I984" s="17">
        <v>9.5370370370370106E-3</v>
      </c>
      <c r="J984" s="1" t="s">
        <v>13758</v>
      </c>
    </row>
    <row r="985" spans="2:10">
      <c r="B985" s="1" t="s">
        <v>15012</v>
      </c>
      <c r="C985" s="1">
        <v>1</v>
      </c>
      <c r="D985" s="1" t="s">
        <v>13753</v>
      </c>
      <c r="E985" s="17">
        <v>0.52496527777777802</v>
      </c>
      <c r="F985" s="1" t="s">
        <v>54</v>
      </c>
      <c r="G985" s="1" t="s">
        <v>13762</v>
      </c>
      <c r="H985" s="17">
        <v>0.53884259259259304</v>
      </c>
      <c r="I985" s="17">
        <v>1.3877314814815023E-2</v>
      </c>
      <c r="J985" s="1" t="s">
        <v>13772</v>
      </c>
    </row>
    <row r="986" spans="2:10">
      <c r="B986" s="1" t="s">
        <v>15085</v>
      </c>
      <c r="C986" s="1">
        <v>1</v>
      </c>
      <c r="D986" s="1" t="s">
        <v>13753</v>
      </c>
      <c r="E986" s="17">
        <v>0.53541666666666698</v>
      </c>
      <c r="F986" s="1" t="s">
        <v>55</v>
      </c>
      <c r="G986" s="1" t="s">
        <v>13746</v>
      </c>
      <c r="H986" s="17">
        <v>0.53944444444444395</v>
      </c>
      <c r="I986" s="17">
        <v>4.0277777777769641E-3</v>
      </c>
      <c r="J986" s="1" t="s">
        <v>13759</v>
      </c>
    </row>
    <row r="987" spans="2:10">
      <c r="B987" s="1" t="s">
        <v>15113</v>
      </c>
      <c r="C987" s="1">
        <v>1</v>
      </c>
      <c r="D987" s="1" t="s">
        <v>13753</v>
      </c>
      <c r="E987" s="17">
        <v>0.53927083333333303</v>
      </c>
      <c r="F987" s="1" t="s">
        <v>55</v>
      </c>
      <c r="G987" s="1" t="s">
        <v>3077</v>
      </c>
      <c r="H987" s="17">
        <v>0.54010416666666705</v>
      </c>
      <c r="I987" s="17">
        <v>8.3333333333401871E-4</v>
      </c>
      <c r="J987" s="1" t="s">
        <v>13756</v>
      </c>
    </row>
    <row r="988" spans="2:10">
      <c r="B988" s="1" t="s">
        <v>15061</v>
      </c>
      <c r="C988" s="1">
        <v>1</v>
      </c>
      <c r="D988" s="1" t="s">
        <v>13687</v>
      </c>
      <c r="E988" s="17">
        <v>0.53165509259259303</v>
      </c>
      <c r="F988" s="1" t="s">
        <v>55</v>
      </c>
      <c r="G988" s="1" t="s">
        <v>13746</v>
      </c>
      <c r="H988" s="17">
        <v>0.54020833333333296</v>
      </c>
      <c r="I988" s="17">
        <v>8.5532407407399313E-3</v>
      </c>
      <c r="J988" s="1" t="s">
        <v>13771</v>
      </c>
    </row>
    <row r="989" spans="2:10">
      <c r="B989" s="1" t="s">
        <v>15069</v>
      </c>
      <c r="C989" s="1">
        <v>1</v>
      </c>
      <c r="D989" s="1" t="s">
        <v>13753</v>
      </c>
      <c r="E989" s="17">
        <v>0.53331018518518503</v>
      </c>
      <c r="F989" s="1" t="s">
        <v>55</v>
      </c>
      <c r="G989" s="1" t="s">
        <v>3095</v>
      </c>
      <c r="H989" s="17">
        <v>0.54025462962963</v>
      </c>
      <c r="I989" s="17">
        <v>6.9444444444449749E-3</v>
      </c>
      <c r="J989" s="1" t="s">
        <v>13758</v>
      </c>
    </row>
    <row r="990" spans="2:10">
      <c r="B990" s="1" t="s">
        <v>15121</v>
      </c>
      <c r="C990" s="1">
        <v>1</v>
      </c>
      <c r="D990" s="1" t="s">
        <v>13753</v>
      </c>
      <c r="E990" s="17">
        <v>0.540752314814815</v>
      </c>
      <c r="F990" s="1" t="s">
        <v>55</v>
      </c>
      <c r="G990" s="1" t="s">
        <v>13746</v>
      </c>
      <c r="H990" s="17">
        <v>0.54090277777777795</v>
      </c>
      <c r="I990" s="17">
        <v>1.5046296296294948E-4</v>
      </c>
      <c r="J990" s="1" t="s">
        <v>13759</v>
      </c>
    </row>
    <row r="991" spans="2:10">
      <c r="B991" s="1" t="s">
        <v>15066</v>
      </c>
      <c r="C991" s="1">
        <v>1</v>
      </c>
      <c r="D991" s="1" t="s">
        <v>13760</v>
      </c>
      <c r="E991" s="17">
        <v>0.53311342592592603</v>
      </c>
      <c r="F991" s="1" t="s">
        <v>55</v>
      </c>
      <c r="G991" s="1" t="s">
        <v>13762</v>
      </c>
      <c r="H991" s="17">
        <v>0.54096064814814804</v>
      </c>
      <c r="I991" s="17">
        <v>7.8472222222220056E-3</v>
      </c>
      <c r="J991" s="1" t="s">
        <v>13763</v>
      </c>
    </row>
    <row r="992" spans="2:10">
      <c r="B992" s="1" t="s">
        <v>15097</v>
      </c>
      <c r="C992" s="1">
        <v>5</v>
      </c>
      <c r="D992" s="1" t="s">
        <v>13753</v>
      </c>
      <c r="E992" s="17">
        <v>0.53692129629629604</v>
      </c>
      <c r="F992" s="1" t="s">
        <v>55</v>
      </c>
      <c r="G992" s="1" t="s">
        <v>3078</v>
      </c>
      <c r="H992" s="17">
        <v>0.54122685185185204</v>
      </c>
      <c r="I992" s="17">
        <v>4.3055555555560066E-3</v>
      </c>
      <c r="J992" s="1" t="s">
        <v>13755</v>
      </c>
    </row>
    <row r="993" spans="2:10">
      <c r="B993" s="1" t="s">
        <v>15093</v>
      </c>
      <c r="C993" s="1">
        <v>1</v>
      </c>
      <c r="D993" s="1" t="s">
        <v>13753</v>
      </c>
      <c r="E993" s="17">
        <v>0.53657407407407398</v>
      </c>
      <c r="F993" s="1" t="s">
        <v>55</v>
      </c>
      <c r="G993" s="1" t="s">
        <v>3078</v>
      </c>
      <c r="H993" s="17">
        <v>0.54142361111111104</v>
      </c>
      <c r="I993" s="17">
        <v>4.849537037037055E-3</v>
      </c>
      <c r="J993" s="1" t="s">
        <v>13755</v>
      </c>
    </row>
    <row r="994" spans="2:10">
      <c r="B994" s="1" t="s">
        <v>15124</v>
      </c>
      <c r="C994" s="1">
        <v>5</v>
      </c>
      <c r="D994" s="1" t="s">
        <v>13753</v>
      </c>
      <c r="E994" s="17">
        <v>0.54105324074074101</v>
      </c>
      <c r="F994" s="1" t="s">
        <v>55</v>
      </c>
      <c r="G994" s="1" t="s">
        <v>3078</v>
      </c>
      <c r="H994" s="17">
        <v>0.54163194444444396</v>
      </c>
      <c r="I994" s="17">
        <v>5.78703703702943E-4</v>
      </c>
      <c r="J994" s="1" t="s">
        <v>13755</v>
      </c>
    </row>
    <row r="995" spans="2:10">
      <c r="B995" s="1" t="s">
        <v>15120</v>
      </c>
      <c r="C995" s="1">
        <v>1</v>
      </c>
      <c r="D995" s="1" t="s">
        <v>13760</v>
      </c>
      <c r="E995" s="17">
        <v>0.54063657407407395</v>
      </c>
      <c r="F995" s="1" t="s">
        <v>55</v>
      </c>
      <c r="G995" s="1" t="s">
        <v>3095</v>
      </c>
      <c r="H995" s="17">
        <v>0.54192129629629604</v>
      </c>
      <c r="I995" s="17">
        <v>1.28472222222209E-3</v>
      </c>
      <c r="J995" s="1" t="s">
        <v>13761</v>
      </c>
    </row>
    <row r="996" spans="2:10">
      <c r="B996" s="1" t="s">
        <v>15130</v>
      </c>
      <c r="C996" s="1">
        <v>1</v>
      </c>
      <c r="D996" s="1" t="s">
        <v>13687</v>
      </c>
      <c r="E996" s="17">
        <v>0.54184027777777799</v>
      </c>
      <c r="F996" s="1" t="s">
        <v>56</v>
      </c>
      <c r="G996" s="1" t="s">
        <v>13762</v>
      </c>
      <c r="H996" s="17">
        <v>0.54196759259259297</v>
      </c>
      <c r="I996" s="17">
        <v>1.2731481481498275E-4</v>
      </c>
      <c r="J996" s="1" t="s">
        <v>13767</v>
      </c>
    </row>
    <row r="997" spans="2:10">
      <c r="B997" s="1" t="s">
        <v>15094</v>
      </c>
      <c r="C997" s="1">
        <v>5</v>
      </c>
      <c r="D997" s="1" t="s">
        <v>13753</v>
      </c>
      <c r="E997" s="17">
        <v>0.53666666666666696</v>
      </c>
      <c r="F997" s="1" t="s">
        <v>55</v>
      </c>
      <c r="G997" s="1" t="s">
        <v>3078</v>
      </c>
      <c r="H997" s="17">
        <v>0.54225694444444394</v>
      </c>
      <c r="I997" s="17">
        <v>5.5902777777769863E-3</v>
      </c>
      <c r="J997" s="1" t="s">
        <v>13755</v>
      </c>
    </row>
    <row r="998" spans="2:10">
      <c r="B998" s="1" t="s">
        <v>15127</v>
      </c>
      <c r="C998" s="1">
        <v>1</v>
      </c>
      <c r="D998" s="1" t="s">
        <v>13687</v>
      </c>
      <c r="E998" s="17">
        <v>0.54135416666666702</v>
      </c>
      <c r="F998" s="1" t="s">
        <v>55</v>
      </c>
      <c r="G998" s="1" t="s">
        <v>13746</v>
      </c>
      <c r="H998" s="17">
        <v>0.54236111111111096</v>
      </c>
      <c r="I998" s="17">
        <v>1.0069444444439357E-3</v>
      </c>
      <c r="J998" s="1" t="s">
        <v>13771</v>
      </c>
    </row>
    <row r="999" spans="2:10">
      <c r="B999" s="1" t="s">
        <v>15111</v>
      </c>
      <c r="C999" s="1">
        <v>1</v>
      </c>
      <c r="D999" s="1" t="s">
        <v>13753</v>
      </c>
      <c r="E999" s="17">
        <v>0.5390625</v>
      </c>
      <c r="F999" s="1" t="s">
        <v>55</v>
      </c>
      <c r="G999" s="1" t="s">
        <v>3078</v>
      </c>
      <c r="H999" s="17">
        <v>0.54261574074074104</v>
      </c>
      <c r="I999" s="17">
        <v>3.5532407407410371E-3</v>
      </c>
      <c r="J999" s="1" t="s">
        <v>13755</v>
      </c>
    </row>
    <row r="1000" spans="2:10">
      <c r="B1000" s="1" t="s">
        <v>15132</v>
      </c>
      <c r="C1000" s="1">
        <v>1</v>
      </c>
      <c r="D1000" s="1" t="s">
        <v>13687</v>
      </c>
      <c r="E1000" s="17">
        <v>0.54218750000000004</v>
      </c>
      <c r="F1000" s="1" t="s">
        <v>56</v>
      </c>
      <c r="G1000" s="1" t="s">
        <v>3095</v>
      </c>
      <c r="H1000" s="17">
        <v>0.54265046296296304</v>
      </c>
      <c r="I1000" s="17">
        <v>4.6296296296299833E-4</v>
      </c>
      <c r="J1000" s="1" t="s">
        <v>13757</v>
      </c>
    </row>
    <row r="1001" spans="2:10">
      <c r="B1001" s="1" t="s">
        <v>14444</v>
      </c>
      <c r="C1001" s="1">
        <v>1</v>
      </c>
      <c r="D1001" s="1" t="s">
        <v>13753</v>
      </c>
      <c r="E1001" s="17">
        <v>0.43878472222222198</v>
      </c>
      <c r="F1001" s="1" t="s">
        <v>46</v>
      </c>
      <c r="G1001" s="1" t="s">
        <v>13762</v>
      </c>
      <c r="H1001" s="17">
        <v>0.54278935185185195</v>
      </c>
      <c r="I1001" s="17">
        <v>0.10400462962962997</v>
      </c>
      <c r="J1001" s="1" t="s">
        <v>13772</v>
      </c>
    </row>
    <row r="1002" spans="2:10">
      <c r="B1002" s="1" t="s">
        <v>15068</v>
      </c>
      <c r="C1002" s="1">
        <v>5</v>
      </c>
      <c r="D1002" s="1" t="s">
        <v>13753</v>
      </c>
      <c r="E1002" s="17">
        <v>0.53322916666666698</v>
      </c>
      <c r="F1002" s="1" t="s">
        <v>55</v>
      </c>
      <c r="G1002" s="1" t="s">
        <v>3078</v>
      </c>
      <c r="H1002" s="17">
        <v>0.54291666666666705</v>
      </c>
      <c r="I1002" s="17">
        <v>9.6875000000000711E-3</v>
      </c>
      <c r="J1002" s="1" t="s">
        <v>13755</v>
      </c>
    </row>
    <row r="1003" spans="2:10">
      <c r="B1003" s="1" t="s">
        <v>14943</v>
      </c>
      <c r="C1003" s="1">
        <v>1</v>
      </c>
      <c r="D1003" s="1" t="s">
        <v>13687</v>
      </c>
      <c r="E1003" s="17">
        <v>0.51736111111111105</v>
      </c>
      <c r="F1003" s="1" t="s">
        <v>53</v>
      </c>
      <c r="G1003" s="1" t="s">
        <v>13762</v>
      </c>
      <c r="H1003" s="17">
        <v>0.54298611111111095</v>
      </c>
      <c r="I1003" s="17">
        <v>2.5624999999999898E-2</v>
      </c>
      <c r="J1003" s="1" t="s">
        <v>13767</v>
      </c>
    </row>
    <row r="1004" spans="2:10">
      <c r="B1004" s="1" t="s">
        <v>15125</v>
      </c>
      <c r="C1004" s="1">
        <v>1</v>
      </c>
      <c r="D1004" s="1" t="s">
        <v>13753</v>
      </c>
      <c r="E1004" s="17">
        <v>0.54122685185185204</v>
      </c>
      <c r="F1004" s="1" t="s">
        <v>55</v>
      </c>
      <c r="G1004" s="1" t="s">
        <v>3078</v>
      </c>
      <c r="H1004" s="17">
        <v>0.54302083333333295</v>
      </c>
      <c r="I1004" s="17">
        <v>1.7939814814809107E-3</v>
      </c>
      <c r="J1004" s="1" t="s">
        <v>13755</v>
      </c>
    </row>
    <row r="1005" spans="2:10">
      <c r="B1005" s="1" t="s">
        <v>15131</v>
      </c>
      <c r="C1005" s="1">
        <v>1</v>
      </c>
      <c r="D1005" s="1" t="s">
        <v>13753</v>
      </c>
      <c r="E1005" s="17">
        <v>0.54185185185185203</v>
      </c>
      <c r="F1005" s="1" t="s">
        <v>56</v>
      </c>
      <c r="G1005" s="1" t="s">
        <v>13746</v>
      </c>
      <c r="H1005" s="17">
        <v>0.54305555555555596</v>
      </c>
      <c r="I1005" s="17">
        <v>1.2037037037039289E-3</v>
      </c>
      <c r="J1005" s="1" t="s">
        <v>13759</v>
      </c>
    </row>
    <row r="1006" spans="2:10">
      <c r="B1006" s="1" t="s">
        <v>15123</v>
      </c>
      <c r="C1006" s="1">
        <v>1</v>
      </c>
      <c r="D1006" s="1" t="s">
        <v>13687</v>
      </c>
      <c r="E1006" s="17">
        <v>0.54091435185185199</v>
      </c>
      <c r="F1006" s="1" t="s">
        <v>55</v>
      </c>
      <c r="G1006" s="1" t="s">
        <v>3078</v>
      </c>
      <c r="H1006" s="17">
        <v>0.54307870370370404</v>
      </c>
      <c r="I1006" s="17">
        <v>2.1643518518520422E-3</v>
      </c>
      <c r="J1006" s="1" t="s">
        <v>13773</v>
      </c>
    </row>
    <row r="1007" spans="2:10">
      <c r="B1007" s="1" t="s">
        <v>15110</v>
      </c>
      <c r="C1007" s="1">
        <v>1</v>
      </c>
      <c r="D1007" s="1" t="s">
        <v>13753</v>
      </c>
      <c r="E1007" s="17">
        <v>0.53901620370370396</v>
      </c>
      <c r="F1007" s="1" t="s">
        <v>55</v>
      </c>
      <c r="G1007" s="1" t="s">
        <v>13746</v>
      </c>
      <c r="H1007" s="17">
        <v>0.54340277777777801</v>
      </c>
      <c r="I1007" s="17">
        <v>4.3865740740740566E-3</v>
      </c>
      <c r="J1007" s="1" t="s">
        <v>13759</v>
      </c>
    </row>
    <row r="1008" spans="2:10">
      <c r="B1008" s="1" t="s">
        <v>15000</v>
      </c>
      <c r="C1008" s="1">
        <v>1</v>
      </c>
      <c r="D1008" s="1" t="s">
        <v>13753</v>
      </c>
      <c r="E1008" s="17">
        <v>0.52377314814814802</v>
      </c>
      <c r="F1008" s="1" t="s">
        <v>54</v>
      </c>
      <c r="G1008" s="1" t="s">
        <v>3095</v>
      </c>
      <c r="H1008" s="17">
        <v>0.54349537037036999</v>
      </c>
      <c r="I1008" s="17">
        <v>1.9722222222221975E-2</v>
      </c>
      <c r="J1008" s="1" t="s">
        <v>13758</v>
      </c>
    </row>
    <row r="1009" spans="2:10">
      <c r="B1009" s="1" t="s">
        <v>15108</v>
      </c>
      <c r="C1009" s="1">
        <v>1</v>
      </c>
      <c r="D1009" s="1" t="s">
        <v>13687</v>
      </c>
      <c r="E1009" s="17">
        <v>0.53814814814814804</v>
      </c>
      <c r="F1009" s="1" t="s">
        <v>55</v>
      </c>
      <c r="G1009" s="1" t="s">
        <v>3077</v>
      </c>
      <c r="H1009" s="17">
        <v>0.543564814814815</v>
      </c>
      <c r="I1009" s="17">
        <v>5.4166666666669583E-3</v>
      </c>
      <c r="J1009" s="1" t="s">
        <v>13770</v>
      </c>
    </row>
    <row r="1010" spans="2:10">
      <c r="B1010" s="1" t="s">
        <v>15115</v>
      </c>
      <c r="C1010" s="1">
        <v>1</v>
      </c>
      <c r="D1010" s="1" t="s">
        <v>3076</v>
      </c>
      <c r="E1010" s="17">
        <v>0.53967592592592595</v>
      </c>
      <c r="F1010" s="1" t="s">
        <v>55</v>
      </c>
      <c r="G1010" s="1" t="s">
        <v>3095</v>
      </c>
      <c r="H1010" s="17">
        <v>0.54374999999999996</v>
      </c>
      <c r="I1010" s="17">
        <v>4.0740740740740078E-3</v>
      </c>
      <c r="J1010" s="1" t="s">
        <v>13675</v>
      </c>
    </row>
    <row r="1011" spans="2:10">
      <c r="B1011" s="1" t="s">
        <v>15136</v>
      </c>
      <c r="C1011" s="1">
        <v>1</v>
      </c>
      <c r="D1011" s="1" t="s">
        <v>13760</v>
      </c>
      <c r="E1011" s="17">
        <v>0.54274305555555602</v>
      </c>
      <c r="F1011" s="1" t="s">
        <v>56</v>
      </c>
      <c r="G1011" s="1" t="s">
        <v>3095</v>
      </c>
      <c r="H1011" s="17">
        <v>0.54381944444444397</v>
      </c>
      <c r="I1011" s="17">
        <v>1.0763888888879469E-3</v>
      </c>
      <c r="J1011" s="1" t="s">
        <v>13761</v>
      </c>
    </row>
    <row r="1012" spans="2:10">
      <c r="B1012" s="1" t="s">
        <v>15112</v>
      </c>
      <c r="C1012" s="1">
        <v>1</v>
      </c>
      <c r="D1012" s="1" t="s">
        <v>13753</v>
      </c>
      <c r="E1012" s="17">
        <v>0.53913194444444401</v>
      </c>
      <c r="F1012" s="1" t="s">
        <v>55</v>
      </c>
      <c r="G1012" s="1" t="s">
        <v>13746</v>
      </c>
      <c r="H1012" s="17">
        <v>0.54437500000000005</v>
      </c>
      <c r="I1012" s="17">
        <v>5.2430555555560421E-3</v>
      </c>
      <c r="J1012" s="1" t="s">
        <v>13759</v>
      </c>
    </row>
    <row r="1013" spans="2:10">
      <c r="B1013" s="1" t="s">
        <v>15143</v>
      </c>
      <c r="C1013" s="1">
        <v>1</v>
      </c>
      <c r="D1013" s="1" t="s">
        <v>13753</v>
      </c>
      <c r="E1013" s="17">
        <v>0.54361111111111104</v>
      </c>
      <c r="F1013" s="1" t="s">
        <v>56</v>
      </c>
      <c r="G1013" s="1" t="s">
        <v>3078</v>
      </c>
      <c r="H1013" s="17">
        <v>0.54473379629629604</v>
      </c>
      <c r="I1013" s="17">
        <v>1.1226851851849906E-3</v>
      </c>
      <c r="J1013" s="1" t="s">
        <v>13755</v>
      </c>
    </row>
    <row r="1014" spans="2:10">
      <c r="B1014" s="1" t="s">
        <v>15148</v>
      </c>
      <c r="C1014" s="1">
        <v>1</v>
      </c>
      <c r="D1014" s="1" t="s">
        <v>13753</v>
      </c>
      <c r="E1014" s="17">
        <v>0.54409722222222201</v>
      </c>
      <c r="F1014" s="1" t="s">
        <v>56</v>
      </c>
      <c r="G1014" s="1" t="s">
        <v>13746</v>
      </c>
      <c r="H1014" s="17">
        <v>0.54488425925925899</v>
      </c>
      <c r="I1014" s="17">
        <v>7.8703703703697503E-4</v>
      </c>
      <c r="J1014" s="1" t="s">
        <v>13759</v>
      </c>
    </row>
    <row r="1015" spans="2:10">
      <c r="B1015" s="1" t="s">
        <v>15142</v>
      </c>
      <c r="C1015" s="1">
        <v>1</v>
      </c>
      <c r="D1015" s="1" t="s">
        <v>13687</v>
      </c>
      <c r="E1015" s="17">
        <v>0.54355324074074096</v>
      </c>
      <c r="F1015" s="1" t="s">
        <v>56</v>
      </c>
      <c r="G1015" s="1" t="s">
        <v>13746</v>
      </c>
      <c r="H1015" s="17">
        <v>0.54490740740740695</v>
      </c>
      <c r="I1015" s="17">
        <v>1.3541666666659902E-3</v>
      </c>
      <c r="J1015" s="1" t="s">
        <v>13771</v>
      </c>
    </row>
    <row r="1016" spans="2:10">
      <c r="B1016" s="1" t="s">
        <v>15135</v>
      </c>
      <c r="C1016" s="1">
        <v>1</v>
      </c>
      <c r="D1016" s="1" t="s">
        <v>13753</v>
      </c>
      <c r="E1016" s="17">
        <v>0.54262731481481496</v>
      </c>
      <c r="F1016" s="1" t="s">
        <v>56</v>
      </c>
      <c r="G1016" s="1" t="s">
        <v>3077</v>
      </c>
      <c r="H1016" s="17">
        <v>0.54504629629629597</v>
      </c>
      <c r="I1016" s="17">
        <v>2.4189814814810084E-3</v>
      </c>
      <c r="J1016" s="1" t="s">
        <v>13756</v>
      </c>
    </row>
    <row r="1017" spans="2:10">
      <c r="B1017" s="1" t="s">
        <v>15153</v>
      </c>
      <c r="C1017" s="1">
        <v>2</v>
      </c>
      <c r="D1017" s="1" t="s">
        <v>13753</v>
      </c>
      <c r="E1017" s="17">
        <v>0.54483796296296305</v>
      </c>
      <c r="F1017" s="1" t="s">
        <v>56</v>
      </c>
      <c r="G1017" s="1" t="s">
        <v>13746</v>
      </c>
      <c r="H1017" s="17">
        <v>0.54512731481481502</v>
      </c>
      <c r="I1017" s="17">
        <v>2.893518518519711E-4</v>
      </c>
      <c r="J1017" s="1" t="s">
        <v>13759</v>
      </c>
    </row>
    <row r="1018" spans="2:10">
      <c r="B1018" s="1" t="s">
        <v>15155</v>
      </c>
      <c r="C1018" s="1">
        <v>1</v>
      </c>
      <c r="D1018" s="1" t="s">
        <v>13753</v>
      </c>
      <c r="E1018" s="17">
        <v>0.54490740740740695</v>
      </c>
      <c r="F1018" s="1" t="s">
        <v>56</v>
      </c>
      <c r="G1018" s="1" t="s">
        <v>13746</v>
      </c>
      <c r="H1018" s="17">
        <v>0.54519675925925903</v>
      </c>
      <c r="I1018" s="17">
        <v>2.8935185185208212E-4</v>
      </c>
      <c r="J1018" s="1" t="s">
        <v>13759</v>
      </c>
    </row>
    <row r="1019" spans="2:10">
      <c r="B1019" s="1" t="s">
        <v>14887</v>
      </c>
      <c r="C1019" s="1">
        <v>1</v>
      </c>
      <c r="D1019" s="1" t="s">
        <v>13687</v>
      </c>
      <c r="E1019" s="17">
        <v>0.50921296296296303</v>
      </c>
      <c r="F1019" s="1" t="s">
        <v>52</v>
      </c>
      <c r="G1019" s="1" t="s">
        <v>3077</v>
      </c>
      <c r="H1019" s="17">
        <v>0.54532407407407402</v>
      </c>
      <c r="I1019" s="17">
        <v>3.6111111111110983E-2</v>
      </c>
      <c r="J1019" s="1" t="s">
        <v>13770</v>
      </c>
    </row>
    <row r="1020" spans="2:10">
      <c r="B1020" s="1" t="s">
        <v>15159</v>
      </c>
      <c r="C1020" s="1">
        <v>1</v>
      </c>
      <c r="D1020" s="1" t="s">
        <v>13760</v>
      </c>
      <c r="E1020" s="17">
        <v>0.54510416666666694</v>
      </c>
      <c r="F1020" s="1" t="s">
        <v>56</v>
      </c>
      <c r="G1020" s="1" t="s">
        <v>3077</v>
      </c>
      <c r="H1020" s="17">
        <v>0.54535879629629602</v>
      </c>
      <c r="I1020" s="17">
        <v>2.5462962962907731E-4</v>
      </c>
      <c r="J1020" s="1" t="s">
        <v>13765</v>
      </c>
    </row>
    <row r="1021" spans="2:10">
      <c r="B1021" s="1" t="s">
        <v>15145</v>
      </c>
      <c r="C1021" s="1">
        <v>1</v>
      </c>
      <c r="D1021" s="1" t="s">
        <v>13753</v>
      </c>
      <c r="E1021" s="17">
        <v>0.54373842592592603</v>
      </c>
      <c r="F1021" s="1" t="s">
        <v>56</v>
      </c>
      <c r="G1021" s="1" t="s">
        <v>13746</v>
      </c>
      <c r="H1021" s="17">
        <v>0.54569444444444404</v>
      </c>
      <c r="I1021" s="17">
        <v>1.9560185185180101E-3</v>
      </c>
      <c r="J1021" s="1" t="s">
        <v>13759</v>
      </c>
    </row>
    <row r="1022" spans="2:10">
      <c r="B1022" s="1" t="s">
        <v>15128</v>
      </c>
      <c r="C1022" s="1">
        <v>1</v>
      </c>
      <c r="D1022" s="1" t="s">
        <v>13753</v>
      </c>
      <c r="E1022" s="17">
        <v>0.54159722222222195</v>
      </c>
      <c r="F1022" s="1" t="s">
        <v>55</v>
      </c>
      <c r="G1022" s="1" t="s">
        <v>13746</v>
      </c>
      <c r="H1022" s="17">
        <v>0.546145833333333</v>
      </c>
      <c r="I1022" s="17">
        <v>4.548611111111045E-3</v>
      </c>
      <c r="J1022" s="1" t="s">
        <v>13759</v>
      </c>
    </row>
    <row r="1023" spans="2:10">
      <c r="B1023" s="1" t="s">
        <v>13967</v>
      </c>
      <c r="C1023" s="1">
        <v>2</v>
      </c>
      <c r="D1023" s="1" t="s">
        <v>13687</v>
      </c>
      <c r="E1023" s="17">
        <v>0.33148148148148099</v>
      </c>
      <c r="F1023" s="1" t="s">
        <v>35</v>
      </c>
      <c r="G1023" s="1" t="s">
        <v>3077</v>
      </c>
      <c r="H1023" s="17">
        <v>0.54625000000000001</v>
      </c>
      <c r="I1023" s="17">
        <v>0.21476851851851902</v>
      </c>
      <c r="J1023" s="1" t="s">
        <v>13770</v>
      </c>
    </row>
    <row r="1024" spans="2:10">
      <c r="B1024" s="1" t="s">
        <v>15140</v>
      </c>
      <c r="C1024" s="1">
        <v>1</v>
      </c>
      <c r="D1024" s="1" t="s">
        <v>3076</v>
      </c>
      <c r="E1024" s="17">
        <v>0.54327546296296303</v>
      </c>
      <c r="F1024" s="1" t="s">
        <v>56</v>
      </c>
      <c r="G1024" s="1" t="s">
        <v>13746</v>
      </c>
      <c r="H1024" s="17">
        <v>0.54625000000000001</v>
      </c>
      <c r="I1024" s="17">
        <v>2.9745370370369839E-3</v>
      </c>
      <c r="J1024" s="1" t="s">
        <v>13766</v>
      </c>
    </row>
    <row r="1025" spans="2:10">
      <c r="B1025" s="1" t="s">
        <v>15157</v>
      </c>
      <c r="C1025" s="1">
        <v>1</v>
      </c>
      <c r="D1025" s="1" t="s">
        <v>13753</v>
      </c>
      <c r="E1025" s="17">
        <v>0.54496527777777803</v>
      </c>
      <c r="F1025" s="1" t="s">
        <v>56</v>
      </c>
      <c r="G1025" s="1" t="s">
        <v>3078</v>
      </c>
      <c r="H1025" s="17">
        <v>0.54625000000000001</v>
      </c>
      <c r="I1025" s="17">
        <v>1.284722222221979E-3</v>
      </c>
      <c r="J1025" s="1" t="s">
        <v>13755</v>
      </c>
    </row>
    <row r="1026" spans="2:10">
      <c r="B1026" s="1" t="s">
        <v>15154</v>
      </c>
      <c r="C1026" s="1">
        <v>1</v>
      </c>
      <c r="D1026" s="1" t="s">
        <v>13687</v>
      </c>
      <c r="E1026" s="17">
        <v>0.54484953703703698</v>
      </c>
      <c r="F1026" s="1" t="s">
        <v>56</v>
      </c>
      <c r="G1026" s="1" t="s">
        <v>13746</v>
      </c>
      <c r="H1026" s="17">
        <v>0.54640046296296296</v>
      </c>
      <c r="I1026" s="17">
        <v>1.5509259259259833E-3</v>
      </c>
      <c r="J1026" s="1" t="s">
        <v>13771</v>
      </c>
    </row>
    <row r="1027" spans="2:10">
      <c r="B1027" s="1" t="s">
        <v>15151</v>
      </c>
      <c r="C1027" s="1">
        <v>1</v>
      </c>
      <c r="D1027" s="1" t="s">
        <v>13753</v>
      </c>
      <c r="E1027" s="17">
        <v>0.54459490740740701</v>
      </c>
      <c r="F1027" s="1" t="s">
        <v>56</v>
      </c>
      <c r="G1027" s="1" t="s">
        <v>3095</v>
      </c>
      <c r="H1027" s="17">
        <v>0.54677083333333298</v>
      </c>
      <c r="I1027" s="17">
        <v>2.17592592592597E-3</v>
      </c>
      <c r="J1027" s="1" t="s">
        <v>13758</v>
      </c>
    </row>
    <row r="1028" spans="2:10">
      <c r="B1028" s="1" t="s">
        <v>15133</v>
      </c>
      <c r="C1028" s="1">
        <v>1</v>
      </c>
      <c r="D1028" s="1" t="s">
        <v>13753</v>
      </c>
      <c r="E1028" s="17">
        <v>0.54241898148148104</v>
      </c>
      <c r="F1028" s="1" t="s">
        <v>56</v>
      </c>
      <c r="G1028" s="1" t="s">
        <v>13762</v>
      </c>
      <c r="H1028" s="17">
        <v>0.54692129629629604</v>
      </c>
      <c r="I1028" s="17">
        <v>4.5023148148150005E-3</v>
      </c>
      <c r="J1028" s="1" t="s">
        <v>13772</v>
      </c>
    </row>
    <row r="1029" spans="2:10">
      <c r="B1029" s="1" t="s">
        <v>15134</v>
      </c>
      <c r="C1029" s="1">
        <v>1</v>
      </c>
      <c r="D1029" s="1" t="s">
        <v>13753</v>
      </c>
      <c r="E1029" s="17">
        <v>0.54246527777777798</v>
      </c>
      <c r="F1029" s="1" t="s">
        <v>56</v>
      </c>
      <c r="G1029" s="1" t="s">
        <v>3078</v>
      </c>
      <c r="H1029" s="17">
        <v>0.54701388888888902</v>
      </c>
      <c r="I1029" s="17">
        <v>4.548611111111045E-3</v>
      </c>
      <c r="J1029" s="1" t="s">
        <v>13755</v>
      </c>
    </row>
    <row r="1030" spans="2:10">
      <c r="B1030" s="1" t="s">
        <v>15163</v>
      </c>
      <c r="C1030" s="1">
        <v>1</v>
      </c>
      <c r="D1030" s="1" t="s">
        <v>13687</v>
      </c>
      <c r="E1030" s="17">
        <v>0.54556712962963005</v>
      </c>
      <c r="F1030" s="1" t="s">
        <v>56</v>
      </c>
      <c r="G1030" s="1" t="s">
        <v>3095</v>
      </c>
      <c r="H1030" s="17">
        <v>0.54703703703703699</v>
      </c>
      <c r="I1030" s="17">
        <v>1.469907407406934E-3</v>
      </c>
      <c r="J1030" s="1" t="s">
        <v>13757</v>
      </c>
    </row>
    <row r="1031" spans="2:10">
      <c r="B1031" s="1" t="s">
        <v>15057</v>
      </c>
      <c r="C1031" s="1">
        <v>1</v>
      </c>
      <c r="D1031" s="1" t="s">
        <v>13753</v>
      </c>
      <c r="E1031" s="17">
        <v>0.53127314814814797</v>
      </c>
      <c r="F1031" s="1" t="s">
        <v>55</v>
      </c>
      <c r="G1031" s="1" t="s">
        <v>13746</v>
      </c>
      <c r="H1031" s="17">
        <v>0.547141203703704</v>
      </c>
      <c r="I1031" s="17">
        <v>1.5868055555556038E-2</v>
      </c>
      <c r="J1031" s="1" t="s">
        <v>13759</v>
      </c>
    </row>
    <row r="1032" spans="2:10">
      <c r="B1032" s="1" t="s">
        <v>15058</v>
      </c>
      <c r="C1032" s="1">
        <v>2</v>
      </c>
      <c r="D1032" s="1" t="s">
        <v>13753</v>
      </c>
      <c r="E1032" s="17">
        <v>0.53131944444444401</v>
      </c>
      <c r="F1032" s="1" t="s">
        <v>55</v>
      </c>
      <c r="G1032" s="1" t="s">
        <v>3095</v>
      </c>
      <c r="H1032" s="17">
        <v>0.54728009259259303</v>
      </c>
      <c r="I1032" s="17">
        <v>1.5960648148149015E-2</v>
      </c>
      <c r="J1032" s="1" t="s">
        <v>13758</v>
      </c>
    </row>
    <row r="1033" spans="2:10">
      <c r="B1033" s="1" t="s">
        <v>14568</v>
      </c>
      <c r="C1033" s="1">
        <v>1</v>
      </c>
      <c r="D1033" s="1" t="s">
        <v>13753</v>
      </c>
      <c r="E1033" s="17">
        <v>0.45862268518518501</v>
      </c>
      <c r="F1033" s="1" t="s">
        <v>48</v>
      </c>
      <c r="G1033" s="1" t="s">
        <v>3078</v>
      </c>
      <c r="H1033" s="17">
        <v>0.54729166666666695</v>
      </c>
      <c r="I1033" s="17">
        <v>8.8668981481481945E-2</v>
      </c>
      <c r="J1033" s="1" t="s">
        <v>13755</v>
      </c>
    </row>
    <row r="1034" spans="2:10">
      <c r="B1034" s="1" t="s">
        <v>15173</v>
      </c>
      <c r="C1034" s="1">
        <v>1</v>
      </c>
      <c r="D1034" s="1" t="s">
        <v>13753</v>
      </c>
      <c r="E1034" s="17">
        <v>0.54681712962963003</v>
      </c>
      <c r="F1034" s="1" t="s">
        <v>56</v>
      </c>
      <c r="G1034" s="1" t="s">
        <v>3078</v>
      </c>
      <c r="H1034" s="17">
        <v>0.54741898148148105</v>
      </c>
      <c r="I1034" s="17">
        <v>6.0185185185102075E-4</v>
      </c>
      <c r="J1034" s="1" t="s">
        <v>13755</v>
      </c>
    </row>
    <row r="1035" spans="2:10">
      <c r="B1035" s="1" t="s">
        <v>15172</v>
      </c>
      <c r="C1035" s="1">
        <v>1</v>
      </c>
      <c r="D1035" s="1" t="s">
        <v>13753</v>
      </c>
      <c r="E1035" s="17">
        <v>0.54675925925925895</v>
      </c>
      <c r="F1035" s="1" t="s">
        <v>56</v>
      </c>
      <c r="G1035" s="1" t="s">
        <v>3077</v>
      </c>
      <c r="H1035" s="17">
        <v>0.54811342592592605</v>
      </c>
      <c r="I1035" s="17">
        <v>1.3541666666671004E-3</v>
      </c>
      <c r="J1035" s="1" t="s">
        <v>13756</v>
      </c>
    </row>
    <row r="1036" spans="2:10">
      <c r="B1036" s="1" t="s">
        <v>15181</v>
      </c>
      <c r="C1036" s="1">
        <v>1</v>
      </c>
      <c r="D1036" s="1" t="s">
        <v>13687</v>
      </c>
      <c r="E1036" s="17">
        <v>0.54795138888888895</v>
      </c>
      <c r="F1036" s="1" t="s">
        <v>56</v>
      </c>
      <c r="G1036" s="1" t="s">
        <v>13762</v>
      </c>
      <c r="H1036" s="17">
        <v>0.54820601851851802</v>
      </c>
      <c r="I1036" s="17">
        <v>2.5462962962907731E-4</v>
      </c>
      <c r="J1036" s="1" t="s">
        <v>13767</v>
      </c>
    </row>
    <row r="1037" spans="2:10">
      <c r="B1037" s="1" t="s">
        <v>15177</v>
      </c>
      <c r="C1037" s="1">
        <v>1</v>
      </c>
      <c r="D1037" s="1" t="s">
        <v>13687</v>
      </c>
      <c r="E1037" s="17">
        <v>0.54770833333333302</v>
      </c>
      <c r="F1037" s="1" t="s">
        <v>56</v>
      </c>
      <c r="G1037" s="1" t="s">
        <v>3078</v>
      </c>
      <c r="H1037" s="17">
        <v>0.548530092592593</v>
      </c>
      <c r="I1037" s="17">
        <v>8.2175925925997984E-4</v>
      </c>
      <c r="J1037" s="1" t="s">
        <v>13773</v>
      </c>
    </row>
    <row r="1038" spans="2:10">
      <c r="B1038" s="1" t="s">
        <v>15171</v>
      </c>
      <c r="C1038" s="1">
        <v>1</v>
      </c>
      <c r="D1038" s="1" t="s">
        <v>13753</v>
      </c>
      <c r="E1038" s="17">
        <v>0.54670138888888897</v>
      </c>
      <c r="F1038" s="1" t="s">
        <v>56</v>
      </c>
      <c r="G1038" s="1" t="s">
        <v>3077</v>
      </c>
      <c r="H1038" s="17">
        <v>0.54858796296296297</v>
      </c>
      <c r="I1038" s="17">
        <v>1.8865740740739989E-3</v>
      </c>
      <c r="J1038" s="1" t="s">
        <v>13756</v>
      </c>
    </row>
    <row r="1039" spans="2:10">
      <c r="B1039" s="1" t="s">
        <v>15180</v>
      </c>
      <c r="C1039" s="1">
        <v>1</v>
      </c>
      <c r="D1039" s="1" t="s">
        <v>3076</v>
      </c>
      <c r="E1039" s="17">
        <v>0.54793981481481502</v>
      </c>
      <c r="F1039" s="1" t="s">
        <v>56</v>
      </c>
      <c r="G1039" s="1" t="s">
        <v>13746</v>
      </c>
      <c r="H1039" s="17">
        <v>0.548761574074074</v>
      </c>
      <c r="I1039" s="17">
        <v>8.2175925925898063E-4</v>
      </c>
      <c r="J1039" s="1" t="s">
        <v>13766</v>
      </c>
    </row>
    <row r="1040" spans="2:10">
      <c r="B1040" s="1" t="s">
        <v>15176</v>
      </c>
      <c r="C1040" s="1">
        <v>1</v>
      </c>
      <c r="D1040" s="1" t="s">
        <v>13753</v>
      </c>
      <c r="E1040" s="17">
        <v>0.54746527777777798</v>
      </c>
      <c r="F1040" s="1" t="s">
        <v>56</v>
      </c>
      <c r="G1040" s="1" t="s">
        <v>13762</v>
      </c>
      <c r="H1040" s="17">
        <v>0.54892361111111099</v>
      </c>
      <c r="I1040" s="17">
        <v>1.4583333333330062E-3</v>
      </c>
      <c r="J1040" s="1" t="s">
        <v>13772</v>
      </c>
    </row>
    <row r="1041" spans="2:10">
      <c r="B1041" s="1" t="s">
        <v>15175</v>
      </c>
      <c r="C1041" s="1">
        <v>1</v>
      </c>
      <c r="D1041" s="1" t="s">
        <v>13753</v>
      </c>
      <c r="E1041" s="17">
        <v>0.54703703703703699</v>
      </c>
      <c r="F1041" s="1" t="s">
        <v>56</v>
      </c>
      <c r="G1041" s="1" t="s">
        <v>3078</v>
      </c>
      <c r="H1041" s="17">
        <v>0.54918981481481499</v>
      </c>
      <c r="I1041" s="17">
        <v>2.1527777777780033E-3</v>
      </c>
      <c r="J1041" s="1" t="s">
        <v>13755</v>
      </c>
    </row>
    <row r="1042" spans="2:10">
      <c r="B1042" s="1" t="s">
        <v>15185</v>
      </c>
      <c r="C1042" s="1">
        <v>5</v>
      </c>
      <c r="D1042" s="1" t="s">
        <v>13753</v>
      </c>
      <c r="E1042" s="17">
        <v>0.54874999999999996</v>
      </c>
      <c r="F1042" s="1" t="s">
        <v>56</v>
      </c>
      <c r="G1042" s="1" t="s">
        <v>3078</v>
      </c>
      <c r="H1042" s="17">
        <v>0.549456018518519</v>
      </c>
      <c r="I1042" s="17">
        <v>7.0601851851903596E-4</v>
      </c>
      <c r="J1042" s="1" t="s">
        <v>13755</v>
      </c>
    </row>
    <row r="1043" spans="2:10">
      <c r="B1043" s="1" t="s">
        <v>15182</v>
      </c>
      <c r="C1043" s="1">
        <v>1</v>
      </c>
      <c r="D1043" s="1" t="s">
        <v>13753</v>
      </c>
      <c r="E1043" s="17">
        <v>0.54811342592592605</v>
      </c>
      <c r="F1043" s="1" t="s">
        <v>56</v>
      </c>
      <c r="G1043" s="1" t="s">
        <v>13746</v>
      </c>
      <c r="H1043" s="17">
        <v>0.54971064814814796</v>
      </c>
      <c r="I1043" s="17">
        <v>1.5972222222219168E-3</v>
      </c>
      <c r="J1043" s="1" t="s">
        <v>13759</v>
      </c>
    </row>
    <row r="1044" spans="2:10">
      <c r="B1044" s="1" t="s">
        <v>15150</v>
      </c>
      <c r="C1044" s="1">
        <v>1</v>
      </c>
      <c r="D1044" s="1" t="s">
        <v>13687</v>
      </c>
      <c r="E1044" s="17">
        <v>0.54437500000000005</v>
      </c>
      <c r="F1044" s="1" t="s">
        <v>56</v>
      </c>
      <c r="G1044" s="1" t="s">
        <v>3077</v>
      </c>
      <c r="H1044" s="17">
        <v>0.54981481481481498</v>
      </c>
      <c r="I1044" s="17">
        <v>5.439814814814925E-3</v>
      </c>
      <c r="J1044" s="1" t="s">
        <v>13770</v>
      </c>
    </row>
    <row r="1045" spans="2:10">
      <c r="B1045" s="1" t="s">
        <v>15187</v>
      </c>
      <c r="C1045" s="1">
        <v>1</v>
      </c>
      <c r="D1045" s="1" t="s">
        <v>13753</v>
      </c>
      <c r="E1045" s="17">
        <v>0.54888888888888898</v>
      </c>
      <c r="F1045" s="1" t="s">
        <v>56</v>
      </c>
      <c r="G1045" s="1" t="s">
        <v>13746</v>
      </c>
      <c r="H1045" s="17">
        <v>0.54993055555555603</v>
      </c>
      <c r="I1045" s="17">
        <v>1.0416666666670515E-3</v>
      </c>
      <c r="J1045" s="1" t="s">
        <v>13759</v>
      </c>
    </row>
    <row r="1046" spans="2:10">
      <c r="B1046" s="1" t="s">
        <v>15161</v>
      </c>
      <c r="C1046" s="1">
        <v>1</v>
      </c>
      <c r="D1046" s="1" t="s">
        <v>3076</v>
      </c>
      <c r="E1046" s="17">
        <v>0.54527777777777797</v>
      </c>
      <c r="F1046" s="1" t="s">
        <v>56</v>
      </c>
      <c r="G1046" s="1" t="s">
        <v>3077</v>
      </c>
      <c r="H1046" s="17">
        <v>0.55070601851851897</v>
      </c>
      <c r="I1046" s="17">
        <v>5.4282407407409972E-3</v>
      </c>
      <c r="J1046" s="1" t="s">
        <v>13774</v>
      </c>
    </row>
    <row r="1047" spans="2:10">
      <c r="B1047" s="1" t="s">
        <v>14539</v>
      </c>
      <c r="C1047" s="1">
        <v>2</v>
      </c>
      <c r="D1047" s="1" t="s">
        <v>13753</v>
      </c>
      <c r="E1047" s="17">
        <v>0.45540509259259299</v>
      </c>
      <c r="F1047" s="1" t="s">
        <v>47</v>
      </c>
      <c r="G1047" s="1" t="s">
        <v>3077</v>
      </c>
      <c r="H1047" s="17">
        <v>0.55077546296296298</v>
      </c>
      <c r="I1047" s="17">
        <v>9.5370370370369995E-2</v>
      </c>
      <c r="J1047" s="1" t="s">
        <v>13756</v>
      </c>
    </row>
    <row r="1048" spans="2:10">
      <c r="B1048" s="1" t="s">
        <v>14391</v>
      </c>
      <c r="C1048" s="1">
        <v>1</v>
      </c>
      <c r="D1048" s="1" t="s">
        <v>13687</v>
      </c>
      <c r="E1048" s="17">
        <v>0.431574074074074</v>
      </c>
      <c r="F1048" s="1" t="s">
        <v>45</v>
      </c>
      <c r="G1048" s="1" t="s">
        <v>13746</v>
      </c>
      <c r="H1048" s="17">
        <v>0.55081018518518499</v>
      </c>
      <c r="I1048" s="17">
        <v>0.11923611111111099</v>
      </c>
      <c r="J1048" s="1" t="s">
        <v>13771</v>
      </c>
    </row>
    <row r="1049" spans="2:10">
      <c r="B1049" s="1" t="s">
        <v>15198</v>
      </c>
      <c r="C1049" s="1">
        <v>1</v>
      </c>
      <c r="D1049" s="1" t="s">
        <v>13760</v>
      </c>
      <c r="E1049" s="17">
        <v>0.55048611111111101</v>
      </c>
      <c r="F1049" s="1" t="s">
        <v>56</v>
      </c>
      <c r="G1049" s="1" t="s">
        <v>3077</v>
      </c>
      <c r="H1049" s="17">
        <v>0.55081018518518499</v>
      </c>
      <c r="I1049" s="17">
        <v>3.240740740739767E-4</v>
      </c>
      <c r="J1049" s="1" t="s">
        <v>13765</v>
      </c>
    </row>
    <row r="1050" spans="2:10">
      <c r="B1050" s="1" t="s">
        <v>15194</v>
      </c>
      <c r="C1050" s="1">
        <v>1</v>
      </c>
      <c r="D1050" s="1" t="s">
        <v>3076</v>
      </c>
      <c r="E1050" s="17">
        <v>0.54982638888888902</v>
      </c>
      <c r="F1050" s="1" t="s">
        <v>56</v>
      </c>
      <c r="G1050" s="1" t="s">
        <v>3077</v>
      </c>
      <c r="H1050" s="17">
        <v>0.55085648148148103</v>
      </c>
      <c r="I1050" s="17">
        <v>1.0300925925920135E-3</v>
      </c>
      <c r="J1050" s="1" t="s">
        <v>13774</v>
      </c>
    </row>
    <row r="1051" spans="2:10">
      <c r="B1051" s="1" t="s">
        <v>14823</v>
      </c>
      <c r="C1051" s="1">
        <v>1</v>
      </c>
      <c r="D1051" s="1" t="s">
        <v>13753</v>
      </c>
      <c r="E1051" s="17">
        <v>0.49937500000000001</v>
      </c>
      <c r="F1051" s="1" t="s">
        <v>51</v>
      </c>
      <c r="G1051" s="1" t="s">
        <v>13746</v>
      </c>
      <c r="H1051" s="17">
        <v>0.55100694444444398</v>
      </c>
      <c r="I1051" s="17">
        <v>5.1631944444443967E-2</v>
      </c>
      <c r="J1051" s="1" t="s">
        <v>13759</v>
      </c>
    </row>
    <row r="1052" spans="2:10">
      <c r="B1052" s="1" t="s">
        <v>15104</v>
      </c>
      <c r="C1052" s="1">
        <v>2</v>
      </c>
      <c r="D1052" s="1" t="s">
        <v>13760</v>
      </c>
      <c r="E1052" s="17">
        <v>0.53751157407407402</v>
      </c>
      <c r="F1052" s="1" t="s">
        <v>55</v>
      </c>
      <c r="G1052" s="1" t="s">
        <v>13746</v>
      </c>
      <c r="H1052" s="17">
        <v>0.55108796296296303</v>
      </c>
      <c r="I1052" s="17">
        <v>1.3576388888889013E-2</v>
      </c>
      <c r="J1052" s="1" t="s">
        <v>13764</v>
      </c>
    </row>
    <row r="1053" spans="2:10">
      <c r="B1053" s="1" t="s">
        <v>15178</v>
      </c>
      <c r="C1053" s="1">
        <v>5</v>
      </c>
      <c r="D1053" s="1" t="s">
        <v>13753</v>
      </c>
      <c r="E1053" s="17">
        <v>0.54774305555555602</v>
      </c>
      <c r="F1053" s="1" t="s">
        <v>56</v>
      </c>
      <c r="G1053" s="1" t="s">
        <v>3078</v>
      </c>
      <c r="H1053" s="17">
        <v>0.551111111111111</v>
      </c>
      <c r="I1053" s="17">
        <v>3.3680555555549718E-3</v>
      </c>
      <c r="J1053" s="1" t="s">
        <v>13755</v>
      </c>
    </row>
    <row r="1054" spans="2:10">
      <c r="B1054" s="1" t="s">
        <v>15208</v>
      </c>
      <c r="C1054" s="1">
        <v>1</v>
      </c>
      <c r="D1054" s="1" t="s">
        <v>13753</v>
      </c>
      <c r="E1054" s="17">
        <v>0.55152777777777795</v>
      </c>
      <c r="F1054" s="1" t="s">
        <v>56</v>
      </c>
      <c r="G1054" s="1" t="s">
        <v>13746</v>
      </c>
      <c r="H1054" s="17">
        <v>0.55172453703703705</v>
      </c>
      <c r="I1054" s="17">
        <v>1.9675925925910498E-4</v>
      </c>
      <c r="J1054" s="1" t="s">
        <v>13759</v>
      </c>
    </row>
    <row r="1055" spans="2:10">
      <c r="B1055" s="1" t="s">
        <v>15200</v>
      </c>
      <c r="C1055" s="1">
        <v>1</v>
      </c>
      <c r="D1055" s="1" t="s">
        <v>13687</v>
      </c>
      <c r="E1055" s="17">
        <v>0.55068287037037</v>
      </c>
      <c r="F1055" s="1" t="s">
        <v>56</v>
      </c>
      <c r="G1055" s="1" t="s">
        <v>13746</v>
      </c>
      <c r="H1055" s="17">
        <v>0.55197916666666702</v>
      </c>
      <c r="I1055" s="17">
        <v>1.296296296297017E-3</v>
      </c>
      <c r="J1055" s="1" t="s">
        <v>13771</v>
      </c>
    </row>
    <row r="1056" spans="2:10">
      <c r="B1056" s="1" t="s">
        <v>15188</v>
      </c>
      <c r="C1056" s="1">
        <v>1</v>
      </c>
      <c r="D1056" s="1" t="s">
        <v>13753</v>
      </c>
      <c r="E1056" s="17">
        <v>0.54891203703703695</v>
      </c>
      <c r="F1056" s="1" t="s">
        <v>56</v>
      </c>
      <c r="G1056" s="1" t="s">
        <v>13746</v>
      </c>
      <c r="H1056" s="17">
        <v>0.55206018518518496</v>
      </c>
      <c r="I1056" s="17">
        <v>3.1481481481480111E-3</v>
      </c>
      <c r="J1056" s="1" t="s">
        <v>13759</v>
      </c>
    </row>
    <row r="1057" spans="2:10">
      <c r="B1057" s="1" t="s">
        <v>15202</v>
      </c>
      <c r="C1057" s="1">
        <v>1</v>
      </c>
      <c r="D1057" s="1" t="s">
        <v>13687</v>
      </c>
      <c r="E1057" s="17">
        <v>0.55086805555555596</v>
      </c>
      <c r="F1057" s="1" t="s">
        <v>56</v>
      </c>
      <c r="G1057" s="1" t="s">
        <v>13746</v>
      </c>
      <c r="H1057" s="17">
        <v>0.55208333333333304</v>
      </c>
      <c r="I1057" s="17">
        <v>1.2152777777770796E-3</v>
      </c>
      <c r="J1057" s="1" t="s">
        <v>13771</v>
      </c>
    </row>
    <row r="1058" spans="2:10">
      <c r="B1058" s="1" t="s">
        <v>15102</v>
      </c>
      <c r="C1058" s="1">
        <v>1</v>
      </c>
      <c r="D1058" s="1" t="s">
        <v>13760</v>
      </c>
      <c r="E1058" s="17">
        <v>0.53729166666666694</v>
      </c>
      <c r="F1058" s="1" t="s">
        <v>55</v>
      </c>
      <c r="G1058" s="1" t="s">
        <v>13762</v>
      </c>
      <c r="H1058" s="17">
        <v>0.55209490740740697</v>
      </c>
      <c r="I1058" s="17">
        <v>1.480324074074002E-2</v>
      </c>
      <c r="J1058" s="1" t="s">
        <v>13763</v>
      </c>
    </row>
    <row r="1059" spans="2:10">
      <c r="B1059" s="1" t="s">
        <v>14815</v>
      </c>
      <c r="C1059" s="1">
        <v>1</v>
      </c>
      <c r="D1059" s="1" t="s">
        <v>13753</v>
      </c>
      <c r="E1059" s="17">
        <v>0.497037037037037</v>
      </c>
      <c r="F1059" s="1" t="s">
        <v>51</v>
      </c>
      <c r="G1059" s="1" t="s">
        <v>13746</v>
      </c>
      <c r="H1059" s="17">
        <v>0.55232638888888896</v>
      </c>
      <c r="I1059" s="17">
        <v>5.5289351851851964E-2</v>
      </c>
      <c r="J1059" s="1" t="s">
        <v>13759</v>
      </c>
    </row>
    <row r="1060" spans="2:10">
      <c r="B1060" s="1" t="s">
        <v>15210</v>
      </c>
      <c r="C1060" s="1">
        <v>1</v>
      </c>
      <c r="D1060" s="1" t="s">
        <v>3076</v>
      </c>
      <c r="E1060" s="17">
        <v>0.55172453703703705</v>
      </c>
      <c r="F1060" s="1" t="s">
        <v>56</v>
      </c>
      <c r="G1060" s="1" t="s">
        <v>3077</v>
      </c>
      <c r="H1060" s="17">
        <v>0.55236111111111097</v>
      </c>
      <c r="I1060" s="17">
        <v>6.3657407407391453E-4</v>
      </c>
      <c r="J1060" s="1" t="s">
        <v>13774</v>
      </c>
    </row>
    <row r="1061" spans="2:10">
      <c r="B1061" s="1" t="s">
        <v>15213</v>
      </c>
      <c r="C1061" s="1">
        <v>1</v>
      </c>
      <c r="D1061" s="1" t="s">
        <v>13687</v>
      </c>
      <c r="E1061" s="17">
        <v>0.552071759259259</v>
      </c>
      <c r="F1061" s="1" t="s">
        <v>56</v>
      </c>
      <c r="G1061" s="1" t="s">
        <v>3095</v>
      </c>
      <c r="H1061" s="17">
        <v>0.55246527777777799</v>
      </c>
      <c r="I1061" s="17">
        <v>3.9351851851898711E-4</v>
      </c>
      <c r="J1061" s="1" t="s">
        <v>13757</v>
      </c>
    </row>
    <row r="1062" spans="2:10">
      <c r="B1062" s="1" t="s">
        <v>15214</v>
      </c>
      <c r="C1062" s="1">
        <v>1</v>
      </c>
      <c r="D1062" s="1" t="s">
        <v>13753</v>
      </c>
      <c r="E1062" s="17">
        <v>0.55209490740740697</v>
      </c>
      <c r="F1062" s="1" t="s">
        <v>57</v>
      </c>
      <c r="G1062" s="1" t="s">
        <v>3078</v>
      </c>
      <c r="H1062" s="17">
        <v>0.55260416666666701</v>
      </c>
      <c r="I1062" s="17">
        <v>5.0925925926004201E-4</v>
      </c>
      <c r="J1062" s="1" t="s">
        <v>13755</v>
      </c>
    </row>
    <row r="1063" spans="2:10">
      <c r="B1063" s="1" t="s">
        <v>15205</v>
      </c>
      <c r="C1063" s="1">
        <v>1</v>
      </c>
      <c r="D1063" s="1" t="s">
        <v>13753</v>
      </c>
      <c r="E1063" s="17">
        <v>0.551111111111111</v>
      </c>
      <c r="F1063" s="1" t="s">
        <v>56</v>
      </c>
      <c r="G1063" s="1" t="s">
        <v>3095</v>
      </c>
      <c r="H1063" s="17">
        <v>0.55268518518518495</v>
      </c>
      <c r="I1063" s="17">
        <v>1.5740740740739501E-3</v>
      </c>
      <c r="J1063" s="1" t="s">
        <v>13758</v>
      </c>
    </row>
    <row r="1064" spans="2:10">
      <c r="B1064" s="1" t="s">
        <v>15220</v>
      </c>
      <c r="C1064" s="1">
        <v>1</v>
      </c>
      <c r="D1064" s="1" t="s">
        <v>13760</v>
      </c>
      <c r="E1064" s="17">
        <v>0.55287037037037001</v>
      </c>
      <c r="F1064" s="1" t="s">
        <v>57</v>
      </c>
      <c r="G1064" s="1" t="s">
        <v>13762</v>
      </c>
      <c r="H1064" s="17">
        <v>0.55331018518518504</v>
      </c>
      <c r="I1064" s="17">
        <v>4.398148148150316E-4</v>
      </c>
      <c r="J1064" s="1" t="s">
        <v>13763</v>
      </c>
    </row>
    <row r="1065" spans="2:10">
      <c r="B1065" s="1" t="s">
        <v>15217</v>
      </c>
      <c r="C1065" s="1">
        <v>1</v>
      </c>
      <c r="D1065" s="1" t="s">
        <v>13753</v>
      </c>
      <c r="E1065" s="17">
        <v>0.55228009259259303</v>
      </c>
      <c r="F1065" s="1" t="s">
        <v>57</v>
      </c>
      <c r="G1065" s="1" t="s">
        <v>3078</v>
      </c>
      <c r="H1065" s="17">
        <v>0.55346064814814799</v>
      </c>
      <c r="I1065" s="17">
        <v>1.1805555555549629E-3</v>
      </c>
      <c r="J1065" s="1" t="s">
        <v>13755</v>
      </c>
    </row>
    <row r="1066" spans="2:10">
      <c r="B1066" s="1" t="s">
        <v>15149</v>
      </c>
      <c r="C1066" s="1">
        <v>2</v>
      </c>
      <c r="D1066" s="1" t="s">
        <v>13753</v>
      </c>
      <c r="E1066" s="17">
        <v>0.54430555555555604</v>
      </c>
      <c r="F1066" s="1" t="s">
        <v>56</v>
      </c>
      <c r="G1066" s="1" t="s">
        <v>13762</v>
      </c>
      <c r="H1066" s="17">
        <v>0.55381944444444398</v>
      </c>
      <c r="I1066" s="17">
        <v>9.5138888888879336E-3</v>
      </c>
      <c r="J1066" s="1" t="s">
        <v>13772</v>
      </c>
    </row>
    <row r="1067" spans="2:10">
      <c r="B1067" s="1" t="s">
        <v>14399</v>
      </c>
      <c r="C1067" s="1">
        <v>5</v>
      </c>
      <c r="D1067" s="1" t="s">
        <v>13753</v>
      </c>
      <c r="E1067" s="17">
        <v>0.43222222222222201</v>
      </c>
      <c r="F1067" s="1" t="s">
        <v>45</v>
      </c>
      <c r="G1067" s="1" t="s">
        <v>3078</v>
      </c>
      <c r="H1067" s="17">
        <v>0.55384259259259305</v>
      </c>
      <c r="I1067" s="17">
        <v>0.12162037037037104</v>
      </c>
      <c r="J1067" s="1" t="s">
        <v>13755</v>
      </c>
    </row>
    <row r="1068" spans="2:10">
      <c r="B1068" s="1" t="s">
        <v>15211</v>
      </c>
      <c r="C1068" s="1">
        <v>1</v>
      </c>
      <c r="D1068" s="1" t="s">
        <v>13760</v>
      </c>
      <c r="E1068" s="17">
        <v>0.55185185185185204</v>
      </c>
      <c r="F1068" s="1" t="s">
        <v>56</v>
      </c>
      <c r="G1068" s="1" t="s">
        <v>13746</v>
      </c>
      <c r="H1068" s="17">
        <v>0.553958333333333</v>
      </c>
      <c r="I1068" s="17">
        <v>2.1064814814809596E-3</v>
      </c>
      <c r="J1068" s="1" t="s">
        <v>13764</v>
      </c>
    </row>
    <row r="1069" spans="2:10">
      <c r="B1069" s="1" t="s">
        <v>15199</v>
      </c>
      <c r="C1069" s="1">
        <v>1</v>
      </c>
      <c r="D1069" s="1" t="s">
        <v>13760</v>
      </c>
      <c r="E1069" s="17">
        <v>0.55062500000000003</v>
      </c>
      <c r="F1069" s="1" t="s">
        <v>56</v>
      </c>
      <c r="G1069" s="1" t="s">
        <v>13746</v>
      </c>
      <c r="H1069" s="17">
        <v>0.55401620370370397</v>
      </c>
      <c r="I1069" s="17">
        <v>3.3912037037039378E-3</v>
      </c>
      <c r="J1069" s="1" t="s">
        <v>13764</v>
      </c>
    </row>
    <row r="1070" spans="2:10">
      <c r="B1070" s="1" t="s">
        <v>15174</v>
      </c>
      <c r="C1070" s="1">
        <v>1</v>
      </c>
      <c r="D1070" s="1" t="s">
        <v>13753</v>
      </c>
      <c r="E1070" s="17">
        <v>0.546875</v>
      </c>
      <c r="F1070" s="1" t="s">
        <v>56</v>
      </c>
      <c r="G1070" s="1" t="s">
        <v>13746</v>
      </c>
      <c r="H1070" s="17">
        <v>0.55416666666666703</v>
      </c>
      <c r="I1070" s="17">
        <v>7.2916666666670293E-3</v>
      </c>
      <c r="J1070" s="1" t="s">
        <v>13759</v>
      </c>
    </row>
    <row r="1071" spans="2:10">
      <c r="B1071" s="1" t="s">
        <v>15196</v>
      </c>
      <c r="C1071" s="1">
        <v>1</v>
      </c>
      <c r="D1071" s="1" t="s">
        <v>13753</v>
      </c>
      <c r="E1071" s="17">
        <v>0.55005787037037002</v>
      </c>
      <c r="F1071" s="1" t="s">
        <v>56</v>
      </c>
      <c r="G1071" s="1" t="s">
        <v>3095</v>
      </c>
      <c r="H1071" s="17">
        <v>0.55459490740740702</v>
      </c>
      <c r="I1071" s="17">
        <v>4.5370370370370061E-3</v>
      </c>
      <c r="J1071" s="1" t="s">
        <v>13758</v>
      </c>
    </row>
    <row r="1072" spans="2:10">
      <c r="B1072" s="1" t="s">
        <v>14236</v>
      </c>
      <c r="C1072" s="1">
        <v>1</v>
      </c>
      <c r="D1072" s="1" t="s">
        <v>13760</v>
      </c>
      <c r="E1072" s="17">
        <v>0.400590277777778</v>
      </c>
      <c r="F1072" s="1" t="s">
        <v>42</v>
      </c>
      <c r="G1072" s="1" t="s">
        <v>13762</v>
      </c>
      <c r="H1072" s="17">
        <v>0.55481481481481498</v>
      </c>
      <c r="I1072" s="17">
        <v>0.15422453703703698</v>
      </c>
      <c r="J1072" s="1" t="s">
        <v>13763</v>
      </c>
    </row>
    <row r="1073" spans="2:10">
      <c r="B1073" s="1" t="s">
        <v>15226</v>
      </c>
      <c r="C1073" s="1">
        <v>1</v>
      </c>
      <c r="D1073" s="1" t="s">
        <v>13753</v>
      </c>
      <c r="E1073" s="17">
        <v>0.55390046296296302</v>
      </c>
      <c r="F1073" s="1" t="s">
        <v>57</v>
      </c>
      <c r="G1073" s="1" t="s">
        <v>13746</v>
      </c>
      <c r="H1073" s="17">
        <v>0.55494212962962997</v>
      </c>
      <c r="I1073" s="17">
        <v>1.0416666666669405E-3</v>
      </c>
      <c r="J1073" s="1" t="s">
        <v>13759</v>
      </c>
    </row>
    <row r="1074" spans="2:10">
      <c r="B1074" s="1" t="s">
        <v>15238</v>
      </c>
      <c r="C1074" s="1">
        <v>1</v>
      </c>
      <c r="D1074" s="1" t="s">
        <v>13753</v>
      </c>
      <c r="E1074" s="17">
        <v>0.55473379629629604</v>
      </c>
      <c r="F1074" s="1" t="s">
        <v>57</v>
      </c>
      <c r="G1074" s="1" t="s">
        <v>13746</v>
      </c>
      <c r="H1074" s="17">
        <v>0.55503472222222205</v>
      </c>
      <c r="I1074" s="17">
        <v>3.0092592592600997E-4</v>
      </c>
      <c r="J1074" s="1" t="s">
        <v>13759</v>
      </c>
    </row>
    <row r="1075" spans="2:10">
      <c r="B1075" s="1" t="s">
        <v>14398</v>
      </c>
      <c r="C1075" s="1">
        <v>1</v>
      </c>
      <c r="D1075" s="1" t="s">
        <v>13753</v>
      </c>
      <c r="E1075" s="17">
        <v>0.432152777777778</v>
      </c>
      <c r="F1075" s="1" t="s">
        <v>45</v>
      </c>
      <c r="G1075" s="1" t="s">
        <v>13746</v>
      </c>
      <c r="H1075" s="17">
        <v>0.55506944444444395</v>
      </c>
      <c r="I1075" s="17">
        <v>0.12291666666666595</v>
      </c>
      <c r="J1075" s="1" t="s">
        <v>13759</v>
      </c>
    </row>
    <row r="1076" spans="2:10">
      <c r="B1076" s="1" t="s">
        <v>15224</v>
      </c>
      <c r="C1076" s="1">
        <v>1</v>
      </c>
      <c r="D1076" s="1" t="s">
        <v>13687</v>
      </c>
      <c r="E1076" s="17">
        <v>0.55351851851851896</v>
      </c>
      <c r="F1076" s="1" t="s">
        <v>57</v>
      </c>
      <c r="G1076" s="1" t="s">
        <v>13746</v>
      </c>
      <c r="H1076" s="17">
        <v>0.55509259259259303</v>
      </c>
      <c r="I1076" s="17">
        <v>1.5740740740740611E-3</v>
      </c>
      <c r="J1076" s="1" t="s">
        <v>13771</v>
      </c>
    </row>
    <row r="1077" spans="2:10">
      <c r="B1077" s="1" t="s">
        <v>15240</v>
      </c>
      <c r="C1077" s="1">
        <v>1</v>
      </c>
      <c r="D1077" s="1" t="s">
        <v>13753</v>
      </c>
      <c r="E1077" s="17">
        <v>0.55497685185185197</v>
      </c>
      <c r="F1077" s="1" t="s">
        <v>57</v>
      </c>
      <c r="G1077" s="1" t="s">
        <v>13746</v>
      </c>
      <c r="H1077" s="17">
        <v>0.55519675925925904</v>
      </c>
      <c r="I1077" s="17">
        <v>2.1990740740707171E-4</v>
      </c>
      <c r="J1077" s="1" t="s">
        <v>13759</v>
      </c>
    </row>
    <row r="1078" spans="2:10">
      <c r="B1078" s="1" t="s">
        <v>15229</v>
      </c>
      <c r="C1078" s="1">
        <v>1</v>
      </c>
      <c r="D1078" s="1" t="s">
        <v>13753</v>
      </c>
      <c r="E1078" s="17">
        <v>0.553958333333333</v>
      </c>
      <c r="F1078" s="1" t="s">
        <v>57</v>
      </c>
      <c r="G1078" s="1" t="s">
        <v>3078</v>
      </c>
      <c r="H1078" s="17">
        <v>0.55521990740740701</v>
      </c>
      <c r="I1078" s="17">
        <v>1.2615740740740122E-3</v>
      </c>
      <c r="J1078" s="1" t="s">
        <v>13755</v>
      </c>
    </row>
    <row r="1079" spans="2:10">
      <c r="B1079" s="1" t="s">
        <v>15206</v>
      </c>
      <c r="C1079" s="1">
        <v>1</v>
      </c>
      <c r="D1079" s="1" t="s">
        <v>13753</v>
      </c>
      <c r="E1079" s="17">
        <v>0.551145833333333</v>
      </c>
      <c r="F1079" s="1" t="s">
        <v>56</v>
      </c>
      <c r="G1079" s="1" t="s">
        <v>3077</v>
      </c>
      <c r="H1079" s="17">
        <v>0.55524305555555598</v>
      </c>
      <c r="I1079" s="17">
        <v>4.0972222222229737E-3</v>
      </c>
      <c r="J1079" s="1" t="s">
        <v>13756</v>
      </c>
    </row>
    <row r="1080" spans="2:10">
      <c r="B1080" s="1" t="s">
        <v>15118</v>
      </c>
      <c r="C1080" s="1">
        <v>2</v>
      </c>
      <c r="D1080" s="1" t="s">
        <v>13753</v>
      </c>
      <c r="E1080" s="17">
        <v>0.53989583333333302</v>
      </c>
      <c r="F1080" s="1" t="s">
        <v>55</v>
      </c>
      <c r="G1080" s="1" t="s">
        <v>3095</v>
      </c>
      <c r="H1080" s="17">
        <v>0.55547453703703698</v>
      </c>
      <c r="I1080" s="17">
        <v>1.5578703703703956E-2</v>
      </c>
      <c r="J1080" s="1" t="s">
        <v>13758</v>
      </c>
    </row>
    <row r="1081" spans="2:10">
      <c r="B1081" s="1" t="s">
        <v>13861</v>
      </c>
      <c r="C1081" s="1">
        <v>2</v>
      </c>
      <c r="D1081" s="1" t="s">
        <v>13760</v>
      </c>
      <c r="E1081" s="17">
        <v>0.288715277777778</v>
      </c>
      <c r="F1081" s="1" t="s">
        <v>13778</v>
      </c>
      <c r="G1081" s="1" t="s">
        <v>13762</v>
      </c>
      <c r="H1081" s="17">
        <v>0.55583333333333296</v>
      </c>
      <c r="I1081" s="17">
        <v>0.26711805555555496</v>
      </c>
      <c r="J1081" s="1" t="s">
        <v>13763</v>
      </c>
    </row>
    <row r="1082" spans="2:10">
      <c r="B1082" s="1" t="s">
        <v>15241</v>
      </c>
      <c r="C1082" s="1">
        <v>1</v>
      </c>
      <c r="D1082" s="1" t="s">
        <v>13753</v>
      </c>
      <c r="E1082" s="17">
        <v>0.55540509259259296</v>
      </c>
      <c r="F1082" s="1" t="s">
        <v>57</v>
      </c>
      <c r="G1082" s="1" t="s">
        <v>13746</v>
      </c>
      <c r="H1082" s="17">
        <v>0.55597222222222198</v>
      </c>
      <c r="I1082" s="17">
        <v>5.6712962962901514E-4</v>
      </c>
      <c r="J1082" s="1" t="s">
        <v>13759</v>
      </c>
    </row>
    <row r="1083" spans="2:10">
      <c r="B1083" s="1" t="s">
        <v>15228</v>
      </c>
      <c r="C1083" s="1">
        <v>1</v>
      </c>
      <c r="D1083" s="1" t="s">
        <v>13687</v>
      </c>
      <c r="E1083" s="17">
        <v>0.55393518518518503</v>
      </c>
      <c r="F1083" s="1" t="s">
        <v>57</v>
      </c>
      <c r="G1083" s="1" t="s">
        <v>3077</v>
      </c>
      <c r="H1083" s="17">
        <v>0.55623842592592598</v>
      </c>
      <c r="I1083" s="17">
        <v>2.3032407407409528E-3</v>
      </c>
      <c r="J1083" s="1" t="s">
        <v>13770</v>
      </c>
    </row>
    <row r="1084" spans="2:10">
      <c r="B1084" s="1" t="s">
        <v>15169</v>
      </c>
      <c r="C1084" s="1">
        <v>2</v>
      </c>
      <c r="D1084" s="1" t="s">
        <v>13753</v>
      </c>
      <c r="E1084" s="17">
        <v>0.54662037037037003</v>
      </c>
      <c r="F1084" s="1" t="s">
        <v>56</v>
      </c>
      <c r="G1084" s="1" t="s">
        <v>3078</v>
      </c>
      <c r="H1084" s="17">
        <v>0.55630787037036999</v>
      </c>
      <c r="I1084" s="17">
        <v>9.68749999999996E-3</v>
      </c>
      <c r="J1084" s="1" t="s">
        <v>13755</v>
      </c>
    </row>
    <row r="1085" spans="2:10">
      <c r="B1085" s="1" t="s">
        <v>15221</v>
      </c>
      <c r="C1085" s="1">
        <v>1</v>
      </c>
      <c r="D1085" s="1" t="s">
        <v>13687</v>
      </c>
      <c r="E1085" s="17">
        <v>0.55318287037036995</v>
      </c>
      <c r="F1085" s="1" t="s">
        <v>57</v>
      </c>
      <c r="G1085" s="1" t="s">
        <v>13746</v>
      </c>
      <c r="H1085" s="17">
        <v>0.55633101851851896</v>
      </c>
      <c r="I1085" s="17">
        <v>3.1481481481490103E-3</v>
      </c>
      <c r="J1085" s="1" t="s">
        <v>13771</v>
      </c>
    </row>
    <row r="1086" spans="2:10">
      <c r="B1086" s="1" t="s">
        <v>15244</v>
      </c>
      <c r="C1086" s="1">
        <v>1</v>
      </c>
      <c r="D1086" s="1" t="s">
        <v>13687</v>
      </c>
      <c r="E1086" s="17">
        <v>0.55596064814814805</v>
      </c>
      <c r="F1086" s="1" t="s">
        <v>57</v>
      </c>
      <c r="G1086" s="1" t="s">
        <v>3095</v>
      </c>
      <c r="H1086" s="17">
        <v>0.556377314814815</v>
      </c>
      <c r="I1086" s="17">
        <v>4.1666666666695384E-4</v>
      </c>
      <c r="J1086" s="1" t="s">
        <v>13757</v>
      </c>
    </row>
    <row r="1087" spans="2:10">
      <c r="B1087" s="1" t="s">
        <v>15246</v>
      </c>
      <c r="C1087" s="1">
        <v>1</v>
      </c>
      <c r="D1087" s="1" t="s">
        <v>13753</v>
      </c>
      <c r="E1087" s="17">
        <v>0.55627314814814799</v>
      </c>
      <c r="F1087" s="1" t="s">
        <v>57</v>
      </c>
      <c r="G1087" s="1" t="s">
        <v>13746</v>
      </c>
      <c r="H1087" s="17">
        <v>0.55642361111111105</v>
      </c>
      <c r="I1087" s="17">
        <v>1.504629629630605E-4</v>
      </c>
      <c r="J1087" s="1" t="s">
        <v>13759</v>
      </c>
    </row>
    <row r="1088" spans="2:10">
      <c r="B1088" s="1" t="s">
        <v>15027</v>
      </c>
      <c r="C1088" s="1">
        <v>1</v>
      </c>
      <c r="D1088" s="1" t="s">
        <v>13753</v>
      </c>
      <c r="E1088" s="17">
        <v>0.52707175925925898</v>
      </c>
      <c r="F1088" s="1" t="s">
        <v>54</v>
      </c>
      <c r="G1088" s="1" t="s">
        <v>13762</v>
      </c>
      <c r="H1088" s="17">
        <v>0.55670138888888898</v>
      </c>
      <c r="I1088" s="17">
        <v>2.9629629629630005E-2</v>
      </c>
      <c r="J1088" s="1" t="s">
        <v>13772</v>
      </c>
    </row>
    <row r="1089" spans="2:10">
      <c r="B1089" s="1" t="s">
        <v>15234</v>
      </c>
      <c r="C1089" s="1">
        <v>5</v>
      </c>
      <c r="D1089" s="1" t="s">
        <v>13753</v>
      </c>
      <c r="E1089" s="17">
        <v>0.55414351851851895</v>
      </c>
      <c r="F1089" s="1" t="s">
        <v>57</v>
      </c>
      <c r="G1089" s="1" t="s">
        <v>3078</v>
      </c>
      <c r="H1089" s="17">
        <v>0.55673611111111099</v>
      </c>
      <c r="I1089" s="17">
        <v>2.5925925925920357E-3</v>
      </c>
      <c r="J1089" s="1" t="s">
        <v>13755</v>
      </c>
    </row>
    <row r="1090" spans="2:10">
      <c r="B1090" s="1" t="s">
        <v>15218</v>
      </c>
      <c r="C1090" s="1">
        <v>1</v>
      </c>
      <c r="D1090" s="1" t="s">
        <v>13687</v>
      </c>
      <c r="E1090" s="17">
        <v>0.55240740740740701</v>
      </c>
      <c r="F1090" s="1" t="s">
        <v>57</v>
      </c>
      <c r="G1090" s="1" t="s">
        <v>3077</v>
      </c>
      <c r="H1090" s="17">
        <v>0.55674768518518503</v>
      </c>
      <c r="I1090" s="17">
        <v>4.3402777777780122E-3</v>
      </c>
      <c r="J1090" s="1" t="s">
        <v>13770</v>
      </c>
    </row>
    <row r="1091" spans="2:10">
      <c r="B1091" s="1" t="s">
        <v>15247</v>
      </c>
      <c r="C1091" s="1">
        <v>1</v>
      </c>
      <c r="D1091" s="1" t="s">
        <v>13687</v>
      </c>
      <c r="E1091" s="17">
        <v>0.55631944444444403</v>
      </c>
      <c r="F1091" s="1" t="s">
        <v>57</v>
      </c>
      <c r="G1091" s="1" t="s">
        <v>3095</v>
      </c>
      <c r="H1091" s="17">
        <v>0.55678240740740703</v>
      </c>
      <c r="I1091" s="17">
        <v>4.6296296296299833E-4</v>
      </c>
      <c r="J1091" s="1" t="s">
        <v>13757</v>
      </c>
    </row>
    <row r="1092" spans="2:10">
      <c r="B1092" s="1" t="s">
        <v>15235</v>
      </c>
      <c r="C1092" s="1">
        <v>1</v>
      </c>
      <c r="D1092" s="1" t="s">
        <v>3076</v>
      </c>
      <c r="E1092" s="17">
        <v>0.55453703703703705</v>
      </c>
      <c r="F1092" s="1" t="s">
        <v>57</v>
      </c>
      <c r="G1092" s="1" t="s">
        <v>13746</v>
      </c>
      <c r="H1092" s="17">
        <v>0.556805555555556</v>
      </c>
      <c r="I1092" s="17">
        <v>2.2685185185189471E-3</v>
      </c>
      <c r="J1092" s="1" t="s">
        <v>13766</v>
      </c>
    </row>
    <row r="1093" spans="2:10">
      <c r="B1093" s="1" t="s">
        <v>14126</v>
      </c>
      <c r="C1093" s="1">
        <v>1</v>
      </c>
      <c r="D1093" s="1" t="s">
        <v>13687</v>
      </c>
      <c r="E1093" s="17">
        <v>0.37342592592592599</v>
      </c>
      <c r="F1093" s="1" t="s">
        <v>39</v>
      </c>
      <c r="G1093" s="1" t="s">
        <v>3077</v>
      </c>
      <c r="H1093" s="17">
        <v>0.55681712962963004</v>
      </c>
      <c r="I1093" s="17">
        <v>0.18339120370370404</v>
      </c>
      <c r="J1093" s="1" t="s">
        <v>13770</v>
      </c>
    </row>
    <row r="1094" spans="2:10">
      <c r="B1094" s="1" t="s">
        <v>15041</v>
      </c>
      <c r="C1094" s="1">
        <v>1</v>
      </c>
      <c r="D1094" s="1" t="s">
        <v>13753</v>
      </c>
      <c r="E1094" s="17">
        <v>0.52875000000000005</v>
      </c>
      <c r="F1094" s="1" t="s">
        <v>54</v>
      </c>
      <c r="G1094" s="1" t="s">
        <v>13746</v>
      </c>
      <c r="H1094" s="17">
        <v>0.55700231481481499</v>
      </c>
      <c r="I1094" s="17">
        <v>2.8252314814814938E-2</v>
      </c>
      <c r="J1094" s="1" t="s">
        <v>13759</v>
      </c>
    </row>
    <row r="1095" spans="2:10">
      <c r="B1095" s="1" t="s">
        <v>15233</v>
      </c>
      <c r="C1095" s="1">
        <v>1</v>
      </c>
      <c r="D1095" s="1" t="s">
        <v>13760</v>
      </c>
      <c r="E1095" s="17">
        <v>0.55407407407407405</v>
      </c>
      <c r="F1095" s="1" t="s">
        <v>57</v>
      </c>
      <c r="G1095" s="1" t="s">
        <v>13746</v>
      </c>
      <c r="H1095" s="17">
        <v>0.55704861111111104</v>
      </c>
      <c r="I1095" s="17">
        <v>2.9745370370369839E-3</v>
      </c>
      <c r="J1095" s="1" t="s">
        <v>13764</v>
      </c>
    </row>
    <row r="1096" spans="2:10">
      <c r="B1096" s="1" t="s">
        <v>15207</v>
      </c>
      <c r="C1096" s="1">
        <v>1</v>
      </c>
      <c r="D1096" s="1" t="s">
        <v>13753</v>
      </c>
      <c r="E1096" s="17">
        <v>0.55128472222222202</v>
      </c>
      <c r="F1096" s="1" t="s">
        <v>56</v>
      </c>
      <c r="G1096" s="1" t="s">
        <v>13746</v>
      </c>
      <c r="H1096" s="17">
        <v>0.55710648148148101</v>
      </c>
      <c r="I1096" s="17">
        <v>5.8217592592589851E-3</v>
      </c>
      <c r="J1096" s="1" t="s">
        <v>13759</v>
      </c>
    </row>
    <row r="1097" spans="2:10">
      <c r="B1097" s="1" t="s">
        <v>15219</v>
      </c>
      <c r="C1097" s="1">
        <v>5</v>
      </c>
      <c r="D1097" s="1" t="s">
        <v>13753</v>
      </c>
      <c r="E1097" s="17">
        <v>0.55248842592592595</v>
      </c>
      <c r="F1097" s="1" t="s">
        <v>57</v>
      </c>
      <c r="G1097" s="1" t="s">
        <v>3078</v>
      </c>
      <c r="H1097" s="17">
        <v>0.55743055555555598</v>
      </c>
      <c r="I1097" s="17">
        <v>4.9421296296300321E-3</v>
      </c>
      <c r="J1097" s="1" t="s">
        <v>13755</v>
      </c>
    </row>
    <row r="1098" spans="2:10">
      <c r="B1098" s="1" t="s">
        <v>15250</v>
      </c>
      <c r="C1098" s="1">
        <v>1</v>
      </c>
      <c r="D1098" s="1" t="s">
        <v>13760</v>
      </c>
      <c r="E1098" s="17">
        <v>0.55715277777777805</v>
      </c>
      <c r="F1098" s="1" t="s">
        <v>57</v>
      </c>
      <c r="G1098" s="1" t="s">
        <v>3077</v>
      </c>
      <c r="H1098" s="17">
        <v>0.5575</v>
      </c>
      <c r="I1098" s="17">
        <v>3.4722222222194343E-4</v>
      </c>
      <c r="J1098" s="1" t="s">
        <v>13765</v>
      </c>
    </row>
    <row r="1099" spans="2:10">
      <c r="B1099" s="1" t="s">
        <v>15245</v>
      </c>
      <c r="C1099" s="1">
        <v>1</v>
      </c>
      <c r="D1099" s="1" t="s">
        <v>13687</v>
      </c>
      <c r="E1099" s="17">
        <v>0.55609953703703696</v>
      </c>
      <c r="F1099" s="1" t="s">
        <v>57</v>
      </c>
      <c r="G1099" s="1" t="s">
        <v>13746</v>
      </c>
      <c r="H1099" s="17">
        <v>0.55775462962962996</v>
      </c>
      <c r="I1099" s="17">
        <v>1.6550925925929993E-3</v>
      </c>
      <c r="J1099" s="1" t="s">
        <v>13771</v>
      </c>
    </row>
    <row r="1100" spans="2:10">
      <c r="B1100" s="1" t="s">
        <v>15197</v>
      </c>
      <c r="C1100" s="1">
        <v>5</v>
      </c>
      <c r="D1100" s="1" t="s">
        <v>13753</v>
      </c>
      <c r="E1100" s="17">
        <v>0.55019675925925904</v>
      </c>
      <c r="F1100" s="1" t="s">
        <v>56</v>
      </c>
      <c r="G1100" s="1" t="s">
        <v>3078</v>
      </c>
      <c r="H1100" s="17">
        <v>0.55785879629629598</v>
      </c>
      <c r="I1100" s="17">
        <v>7.6620370370369395E-3</v>
      </c>
      <c r="J1100" s="1" t="s">
        <v>13755</v>
      </c>
    </row>
    <row r="1101" spans="2:10">
      <c r="B1101" s="1" t="s">
        <v>15060</v>
      </c>
      <c r="C1101" s="1">
        <v>1</v>
      </c>
      <c r="D1101" s="1" t="s">
        <v>13760</v>
      </c>
      <c r="E1101" s="17">
        <v>0.53153935185185197</v>
      </c>
      <c r="F1101" s="1" t="s">
        <v>55</v>
      </c>
      <c r="G1101" s="1" t="s">
        <v>13746</v>
      </c>
      <c r="H1101" s="17">
        <v>0.55789351851851898</v>
      </c>
      <c r="I1101" s="17">
        <v>2.6354166666667012E-2</v>
      </c>
      <c r="J1101" s="1" t="s">
        <v>13764</v>
      </c>
    </row>
    <row r="1102" spans="2:10">
      <c r="B1102" s="1" t="s">
        <v>15223</v>
      </c>
      <c r="C1102" s="1">
        <v>5</v>
      </c>
      <c r="D1102" s="1" t="s">
        <v>13753</v>
      </c>
      <c r="E1102" s="17">
        <v>0.55349537037037</v>
      </c>
      <c r="F1102" s="1" t="s">
        <v>57</v>
      </c>
      <c r="G1102" s="1" t="s">
        <v>3078</v>
      </c>
      <c r="H1102" s="17">
        <v>0.55805555555555597</v>
      </c>
      <c r="I1102" s="17">
        <v>4.560185185185972E-3</v>
      </c>
      <c r="J1102" s="1" t="s">
        <v>13755</v>
      </c>
    </row>
    <row r="1103" spans="2:10">
      <c r="B1103" s="1" t="s">
        <v>14806</v>
      </c>
      <c r="C1103" s="1">
        <v>5</v>
      </c>
      <c r="D1103" s="1" t="s">
        <v>13753</v>
      </c>
      <c r="E1103" s="17">
        <v>0.49540509259259302</v>
      </c>
      <c r="F1103" s="1" t="s">
        <v>51</v>
      </c>
      <c r="G1103" s="1" t="s">
        <v>3095</v>
      </c>
      <c r="H1103" s="17">
        <v>0.55858796296296298</v>
      </c>
      <c r="I1103" s="17">
        <v>6.3182870370369959E-2</v>
      </c>
      <c r="J1103" s="1" t="s">
        <v>13758</v>
      </c>
    </row>
    <row r="1104" spans="2:10">
      <c r="B1104" s="1" t="s">
        <v>15257</v>
      </c>
      <c r="C1104" s="1">
        <v>1</v>
      </c>
      <c r="D1104" s="1" t="s">
        <v>13753</v>
      </c>
      <c r="E1104" s="17">
        <v>0.55769675925925899</v>
      </c>
      <c r="F1104" s="1" t="s">
        <v>57</v>
      </c>
      <c r="G1104" s="1" t="s">
        <v>13746</v>
      </c>
      <c r="H1104" s="17">
        <v>0.55866898148148103</v>
      </c>
      <c r="I1104" s="17">
        <v>9.7222222222204113E-4</v>
      </c>
      <c r="J1104" s="1" t="s">
        <v>13759</v>
      </c>
    </row>
    <row r="1105" spans="2:10">
      <c r="B1105" s="1" t="s">
        <v>15255</v>
      </c>
      <c r="C1105" s="1">
        <v>1</v>
      </c>
      <c r="D1105" s="1" t="s">
        <v>13687</v>
      </c>
      <c r="E1105" s="17">
        <v>0.55762731481481498</v>
      </c>
      <c r="F1105" s="1" t="s">
        <v>57</v>
      </c>
      <c r="G1105" s="1" t="s">
        <v>13746</v>
      </c>
      <c r="H1105" s="17">
        <v>0.55887731481481495</v>
      </c>
      <c r="I1105" s="17">
        <v>1.2499999999999734E-3</v>
      </c>
      <c r="J1105" s="1" t="s">
        <v>13771</v>
      </c>
    </row>
    <row r="1106" spans="2:10">
      <c r="B1106" s="1" t="s">
        <v>15259</v>
      </c>
      <c r="C1106" s="1">
        <v>1</v>
      </c>
      <c r="D1106" s="1" t="s">
        <v>13753</v>
      </c>
      <c r="E1106" s="17">
        <v>0.55778935185185197</v>
      </c>
      <c r="F1106" s="1" t="s">
        <v>57</v>
      </c>
      <c r="G1106" s="1" t="s">
        <v>3078</v>
      </c>
      <c r="H1106" s="17">
        <v>0.55954861111111098</v>
      </c>
      <c r="I1106" s="17">
        <v>1.7592592592590162E-3</v>
      </c>
      <c r="J1106" s="1" t="s">
        <v>13755</v>
      </c>
    </row>
    <row r="1107" spans="2:10">
      <c r="B1107" s="1" t="s">
        <v>15162</v>
      </c>
      <c r="C1107" s="1">
        <v>2</v>
      </c>
      <c r="D1107" s="1" t="s">
        <v>3076</v>
      </c>
      <c r="E1107" s="17">
        <v>0.54554398148148198</v>
      </c>
      <c r="F1107" s="1" t="s">
        <v>56</v>
      </c>
      <c r="G1107" s="1" t="s">
        <v>3095</v>
      </c>
      <c r="H1107" s="17">
        <v>0.55960648148148195</v>
      </c>
      <c r="I1107" s="17">
        <v>1.4062499999999978E-2</v>
      </c>
      <c r="J1107" s="1" t="s">
        <v>13675</v>
      </c>
    </row>
    <row r="1108" spans="2:10">
      <c r="B1108" s="1" t="s">
        <v>15013</v>
      </c>
      <c r="C1108" s="1">
        <v>1</v>
      </c>
      <c r="D1108" s="1" t="s">
        <v>13760</v>
      </c>
      <c r="E1108" s="17">
        <v>0.525092592592593</v>
      </c>
      <c r="F1108" s="1" t="s">
        <v>54</v>
      </c>
      <c r="G1108" s="1" t="s">
        <v>3095</v>
      </c>
      <c r="H1108" s="17">
        <v>0.559652777777778</v>
      </c>
      <c r="I1108" s="17">
        <v>3.4560185185184999E-2</v>
      </c>
      <c r="J1108" s="1" t="s">
        <v>13761</v>
      </c>
    </row>
    <row r="1109" spans="2:10">
      <c r="B1109" s="1" t="s">
        <v>15266</v>
      </c>
      <c r="C1109" s="1">
        <v>1</v>
      </c>
      <c r="D1109" s="1" t="s">
        <v>3076</v>
      </c>
      <c r="E1109" s="17">
        <v>0.55923611111111104</v>
      </c>
      <c r="F1109" s="1" t="s">
        <v>57</v>
      </c>
      <c r="G1109" s="1" t="s">
        <v>3078</v>
      </c>
      <c r="H1109" s="17">
        <v>0.55972222222222201</v>
      </c>
      <c r="I1109" s="17">
        <v>4.8611111111096506E-4</v>
      </c>
      <c r="J1109" s="1" t="s">
        <v>13769</v>
      </c>
    </row>
    <row r="1110" spans="2:10">
      <c r="B1110" s="1" t="s">
        <v>15265</v>
      </c>
      <c r="C1110" s="1">
        <v>1</v>
      </c>
      <c r="D1110" s="1" t="s">
        <v>13687</v>
      </c>
      <c r="E1110" s="17">
        <v>0.55907407407407395</v>
      </c>
      <c r="F1110" s="1" t="s">
        <v>57</v>
      </c>
      <c r="G1110" s="1" t="s">
        <v>3078</v>
      </c>
      <c r="H1110" s="17">
        <v>0.55974537037036998</v>
      </c>
      <c r="I1110" s="17">
        <v>6.7129629629603116E-4</v>
      </c>
      <c r="J1110" s="1" t="s">
        <v>13773</v>
      </c>
    </row>
    <row r="1111" spans="2:10">
      <c r="B1111" s="1" t="s">
        <v>15225</v>
      </c>
      <c r="C1111" s="1">
        <v>2</v>
      </c>
      <c r="D1111" s="1" t="s">
        <v>13753</v>
      </c>
      <c r="E1111" s="17">
        <v>0.55361111111111105</v>
      </c>
      <c r="F1111" s="1" t="s">
        <v>57</v>
      </c>
      <c r="G1111" s="1" t="s">
        <v>3077</v>
      </c>
      <c r="H1111" s="17">
        <v>0.56035879629629604</v>
      </c>
      <c r="I1111" s="17">
        <v>6.7476851851849817E-3</v>
      </c>
      <c r="J1111" s="1" t="s">
        <v>13756</v>
      </c>
    </row>
    <row r="1112" spans="2:10">
      <c r="B1112" s="1" t="s">
        <v>15263</v>
      </c>
      <c r="C1112" s="1">
        <v>1</v>
      </c>
      <c r="D1112" s="1" t="s">
        <v>13753</v>
      </c>
      <c r="E1112" s="17">
        <v>0.55881944444444398</v>
      </c>
      <c r="F1112" s="1" t="s">
        <v>57</v>
      </c>
      <c r="G1112" s="1" t="s">
        <v>3078</v>
      </c>
      <c r="H1112" s="17">
        <v>0.56037037037036996</v>
      </c>
      <c r="I1112" s="17">
        <v>1.5509259259259833E-3</v>
      </c>
      <c r="J1112" s="1" t="s">
        <v>13755</v>
      </c>
    </row>
    <row r="1113" spans="2:10">
      <c r="B1113" s="1" t="s">
        <v>15249</v>
      </c>
      <c r="C1113" s="1">
        <v>1</v>
      </c>
      <c r="D1113" s="1" t="s">
        <v>13753</v>
      </c>
      <c r="E1113" s="17">
        <v>0.55701388888888903</v>
      </c>
      <c r="F1113" s="1" t="s">
        <v>57</v>
      </c>
      <c r="G1113" s="1" t="s">
        <v>3078</v>
      </c>
      <c r="H1113" s="17">
        <v>0.56045138888888901</v>
      </c>
      <c r="I1113" s="17">
        <v>3.4374999999999822E-3</v>
      </c>
      <c r="J1113" s="1" t="s">
        <v>13755</v>
      </c>
    </row>
    <row r="1114" spans="2:10">
      <c r="B1114" s="1" t="s">
        <v>15165</v>
      </c>
      <c r="C1114" s="1">
        <v>2</v>
      </c>
      <c r="D1114" s="1" t="s">
        <v>13760</v>
      </c>
      <c r="E1114" s="17">
        <v>0.54607638888888899</v>
      </c>
      <c r="F1114" s="1" t="s">
        <v>56</v>
      </c>
      <c r="G1114" s="1" t="s">
        <v>3077</v>
      </c>
      <c r="H1114" s="17">
        <v>0.56048611111111102</v>
      </c>
      <c r="I1114" s="17">
        <v>1.4409722222222032E-2</v>
      </c>
      <c r="J1114" s="1" t="s">
        <v>13765</v>
      </c>
    </row>
    <row r="1115" spans="2:10">
      <c r="B1115" s="1" t="s">
        <v>14964</v>
      </c>
      <c r="C1115" s="1">
        <v>1</v>
      </c>
      <c r="D1115" s="1" t="s">
        <v>13687</v>
      </c>
      <c r="E1115" s="17">
        <v>0.51996527777777801</v>
      </c>
      <c r="F1115" s="1" t="s">
        <v>53</v>
      </c>
      <c r="G1115" s="1" t="s">
        <v>3078</v>
      </c>
      <c r="H1115" s="17">
        <v>0.56052083333333302</v>
      </c>
      <c r="I1115" s="17">
        <v>4.0555555555555012E-2</v>
      </c>
      <c r="J1115" s="1" t="s">
        <v>13773</v>
      </c>
    </row>
    <row r="1116" spans="2:10">
      <c r="B1116" s="1" t="s">
        <v>15269</v>
      </c>
      <c r="C1116" s="1">
        <v>1</v>
      </c>
      <c r="D1116" s="1" t="s">
        <v>13760</v>
      </c>
      <c r="E1116" s="17">
        <v>0.56019675925925905</v>
      </c>
      <c r="F1116" s="1" t="s">
        <v>57</v>
      </c>
      <c r="G1116" s="1" t="s">
        <v>3077</v>
      </c>
      <c r="H1116" s="17">
        <v>0.56054398148148099</v>
      </c>
      <c r="I1116" s="17">
        <v>3.4722222222194343E-4</v>
      </c>
      <c r="J1116" s="1" t="s">
        <v>13765</v>
      </c>
    </row>
    <row r="1117" spans="2:10">
      <c r="B1117" s="1" t="s">
        <v>15267</v>
      </c>
      <c r="C1117" s="1">
        <v>1</v>
      </c>
      <c r="D1117" s="1" t="s">
        <v>13753</v>
      </c>
      <c r="E1117" s="17">
        <v>0.55928240740740698</v>
      </c>
      <c r="F1117" s="1" t="s">
        <v>57</v>
      </c>
      <c r="G1117" s="1" t="s">
        <v>3078</v>
      </c>
      <c r="H1117" s="17">
        <v>0.56068287037037001</v>
      </c>
      <c r="I1117" s="17">
        <v>1.4004629629630339E-3</v>
      </c>
      <c r="J1117" s="1" t="s">
        <v>13755</v>
      </c>
    </row>
    <row r="1118" spans="2:10">
      <c r="B1118" s="1" t="s">
        <v>15270</v>
      </c>
      <c r="C1118" s="1">
        <v>1</v>
      </c>
      <c r="D1118" s="1" t="s">
        <v>13760</v>
      </c>
      <c r="E1118" s="17">
        <v>0.56023148148148105</v>
      </c>
      <c r="F1118" s="1" t="s">
        <v>57</v>
      </c>
      <c r="G1118" s="1" t="s">
        <v>3095</v>
      </c>
      <c r="H1118" s="17">
        <v>0.560810185185185</v>
      </c>
      <c r="I1118" s="17">
        <v>5.787037037039422E-4</v>
      </c>
      <c r="J1118" s="1" t="s">
        <v>13761</v>
      </c>
    </row>
    <row r="1119" spans="2:10">
      <c r="B1119" s="1" t="s">
        <v>15230</v>
      </c>
      <c r="C1119" s="1">
        <v>1</v>
      </c>
      <c r="D1119" s="1" t="s">
        <v>13753</v>
      </c>
      <c r="E1119" s="17">
        <v>0.553958333333333</v>
      </c>
      <c r="F1119" s="1" t="s">
        <v>57</v>
      </c>
      <c r="G1119" s="1" t="s">
        <v>3077</v>
      </c>
      <c r="H1119" s="17">
        <v>0.56089120370370404</v>
      </c>
      <c r="I1119" s="17">
        <v>6.932870370371047E-3</v>
      </c>
      <c r="J1119" s="1" t="s">
        <v>13756</v>
      </c>
    </row>
    <row r="1120" spans="2:10">
      <c r="B1120" s="1" t="s">
        <v>15242</v>
      </c>
      <c r="C1120" s="1">
        <v>1</v>
      </c>
      <c r="D1120" s="1" t="s">
        <v>13753</v>
      </c>
      <c r="E1120" s="17">
        <v>0.55547453703703698</v>
      </c>
      <c r="F1120" s="1" t="s">
        <v>57</v>
      </c>
      <c r="G1120" s="1" t="s">
        <v>3077</v>
      </c>
      <c r="H1120" s="17">
        <v>0.56116898148148198</v>
      </c>
      <c r="I1120" s="17">
        <v>5.6944444444450015E-3</v>
      </c>
      <c r="J1120" s="1" t="s">
        <v>13756</v>
      </c>
    </row>
    <row r="1121" spans="2:10">
      <c r="B1121" s="1" t="s">
        <v>15227</v>
      </c>
      <c r="C1121" s="1">
        <v>2</v>
      </c>
      <c r="D1121" s="1" t="s">
        <v>13753</v>
      </c>
      <c r="E1121" s="17">
        <v>0.55393518518518503</v>
      </c>
      <c r="F1121" s="1" t="s">
        <v>57</v>
      </c>
      <c r="G1121" s="1" t="s">
        <v>13762</v>
      </c>
      <c r="H1121" s="17">
        <v>0.56125000000000003</v>
      </c>
      <c r="I1121" s="17">
        <v>7.3148148148149961E-3</v>
      </c>
      <c r="J1121" s="1" t="s">
        <v>13772</v>
      </c>
    </row>
    <row r="1122" spans="2:10">
      <c r="B1122" s="1" t="s">
        <v>15239</v>
      </c>
      <c r="C1122" s="1">
        <v>1</v>
      </c>
      <c r="D1122" s="1" t="s">
        <v>13687</v>
      </c>
      <c r="E1122" s="17">
        <v>0.55483796296296295</v>
      </c>
      <c r="F1122" s="1" t="s">
        <v>57</v>
      </c>
      <c r="G1122" s="1" t="s">
        <v>13746</v>
      </c>
      <c r="H1122" s="17">
        <v>0.56156249999999996</v>
      </c>
      <c r="I1122" s="17">
        <v>6.724537037037015E-3</v>
      </c>
      <c r="J1122" s="1" t="s">
        <v>13771</v>
      </c>
    </row>
    <row r="1123" spans="2:10">
      <c r="B1123" s="1" t="s">
        <v>14758</v>
      </c>
      <c r="C1123" s="1">
        <v>1</v>
      </c>
      <c r="D1123" s="1" t="s">
        <v>13753</v>
      </c>
      <c r="E1123" s="17">
        <v>0.48869212962962999</v>
      </c>
      <c r="F1123" s="1" t="s">
        <v>50</v>
      </c>
      <c r="G1123" s="1" t="s">
        <v>13746</v>
      </c>
      <c r="H1123" s="17">
        <v>0.56193287037036999</v>
      </c>
      <c r="I1123" s="17">
        <v>7.3240740740739996E-2</v>
      </c>
      <c r="J1123" s="1" t="s">
        <v>13759</v>
      </c>
    </row>
    <row r="1124" spans="2:10">
      <c r="B1124" s="1" t="s">
        <v>15271</v>
      </c>
      <c r="C1124" s="1">
        <v>1</v>
      </c>
      <c r="D1124" s="1" t="s">
        <v>13753</v>
      </c>
      <c r="E1124" s="17">
        <v>0.56023148148148105</v>
      </c>
      <c r="F1124" s="1" t="s">
        <v>57</v>
      </c>
      <c r="G1124" s="1" t="s">
        <v>3077</v>
      </c>
      <c r="H1124" s="17">
        <v>0.56210648148148101</v>
      </c>
      <c r="I1124" s="17">
        <v>1.87499999999996E-3</v>
      </c>
      <c r="J1124" s="1" t="s">
        <v>13756</v>
      </c>
    </row>
    <row r="1125" spans="2:10">
      <c r="B1125" s="1" t="s">
        <v>15222</v>
      </c>
      <c r="C1125" s="1">
        <v>2</v>
      </c>
      <c r="D1125" s="1" t="s">
        <v>13760</v>
      </c>
      <c r="E1125" s="17">
        <v>0.55321759259259295</v>
      </c>
      <c r="F1125" s="1" t="s">
        <v>57</v>
      </c>
      <c r="G1125" s="1" t="s">
        <v>3095</v>
      </c>
      <c r="H1125" s="17">
        <v>0.56212962962962998</v>
      </c>
      <c r="I1125" s="17">
        <v>8.9120370370370239E-3</v>
      </c>
      <c r="J1125" s="1" t="s">
        <v>13761</v>
      </c>
    </row>
    <row r="1126" spans="2:10">
      <c r="B1126" s="1" t="s">
        <v>14842</v>
      </c>
      <c r="C1126" s="1">
        <v>2</v>
      </c>
      <c r="D1126" s="1" t="s">
        <v>13753</v>
      </c>
      <c r="E1126" s="17">
        <v>0.502349537037037</v>
      </c>
      <c r="F1126" s="1" t="s">
        <v>52</v>
      </c>
      <c r="G1126" s="1" t="s">
        <v>3095</v>
      </c>
      <c r="H1126" s="17">
        <v>0.56239583333333298</v>
      </c>
      <c r="I1126" s="17">
        <v>6.0046296296295987E-2</v>
      </c>
      <c r="J1126" s="1" t="s">
        <v>13758</v>
      </c>
    </row>
    <row r="1127" spans="2:10">
      <c r="B1127" s="1" t="s">
        <v>15286</v>
      </c>
      <c r="C1127" s="1">
        <v>5</v>
      </c>
      <c r="D1127" s="1" t="s">
        <v>13753</v>
      </c>
      <c r="E1127" s="17">
        <v>0.56195601851851895</v>
      </c>
      <c r="F1127" s="1" t="s">
        <v>57</v>
      </c>
      <c r="G1127" s="1" t="s">
        <v>3078</v>
      </c>
      <c r="H1127" s="17">
        <v>0.56277777777777804</v>
      </c>
      <c r="I1127" s="17">
        <v>8.2175925925909166E-4</v>
      </c>
      <c r="J1127" s="1" t="s">
        <v>13755</v>
      </c>
    </row>
    <row r="1128" spans="2:10">
      <c r="B1128" s="1" t="s">
        <v>15277</v>
      </c>
      <c r="C1128" s="1">
        <v>1</v>
      </c>
      <c r="D1128" s="1" t="s">
        <v>3076</v>
      </c>
      <c r="E1128" s="17">
        <v>0.56099537037036995</v>
      </c>
      <c r="F1128" s="1" t="s">
        <v>57</v>
      </c>
      <c r="G1128" s="1" t="s">
        <v>3095</v>
      </c>
      <c r="H1128" s="17">
        <v>0.56278935185185197</v>
      </c>
      <c r="I1128" s="17">
        <v>1.793981481482021E-3</v>
      </c>
      <c r="J1128" s="1" t="s">
        <v>13675</v>
      </c>
    </row>
    <row r="1129" spans="2:10">
      <c r="B1129" s="1" t="s">
        <v>15287</v>
      </c>
      <c r="C1129" s="1">
        <v>1</v>
      </c>
      <c r="D1129" s="1" t="s">
        <v>13753</v>
      </c>
      <c r="E1129" s="17">
        <v>0.56207175925925901</v>
      </c>
      <c r="F1129" s="1" t="s">
        <v>57</v>
      </c>
      <c r="G1129" s="1" t="s">
        <v>3078</v>
      </c>
      <c r="H1129" s="17">
        <v>0.56281250000000005</v>
      </c>
      <c r="I1129" s="17">
        <v>7.4074074074104157E-4</v>
      </c>
      <c r="J1129" s="1" t="s">
        <v>13755</v>
      </c>
    </row>
    <row r="1130" spans="2:10">
      <c r="B1130" s="1" t="s">
        <v>15289</v>
      </c>
      <c r="C1130" s="1">
        <v>1</v>
      </c>
      <c r="D1130" s="1" t="s">
        <v>13753</v>
      </c>
      <c r="E1130" s="17">
        <v>0.56224537037037003</v>
      </c>
      <c r="F1130" s="1" t="s">
        <v>57</v>
      </c>
      <c r="G1130" s="1" t="s">
        <v>3078</v>
      </c>
      <c r="H1130" s="17">
        <v>0.56283564814814802</v>
      </c>
      <c r="I1130" s="17">
        <v>5.9027777777798107E-4</v>
      </c>
      <c r="J1130" s="1" t="s">
        <v>13755</v>
      </c>
    </row>
    <row r="1131" spans="2:10">
      <c r="B1131" s="1" t="s">
        <v>15260</v>
      </c>
      <c r="C1131" s="1">
        <v>5</v>
      </c>
      <c r="D1131" s="1" t="s">
        <v>13753</v>
      </c>
      <c r="E1131" s="17">
        <v>0.55813657407407402</v>
      </c>
      <c r="F1131" s="1" t="s">
        <v>57</v>
      </c>
      <c r="G1131" s="1" t="s">
        <v>3078</v>
      </c>
      <c r="H1131" s="17">
        <v>0.562997685185185</v>
      </c>
      <c r="I1131" s="17">
        <v>4.8611111111109828E-3</v>
      </c>
      <c r="J1131" s="1" t="s">
        <v>13755</v>
      </c>
    </row>
    <row r="1132" spans="2:10">
      <c r="B1132" s="1" t="s">
        <v>15299</v>
      </c>
      <c r="C1132" s="1">
        <v>1</v>
      </c>
      <c r="D1132" s="1" t="s">
        <v>13753</v>
      </c>
      <c r="E1132" s="17">
        <v>0.56285879629629598</v>
      </c>
      <c r="F1132" s="1" t="s">
        <v>58</v>
      </c>
      <c r="G1132" s="1" t="s">
        <v>13746</v>
      </c>
      <c r="H1132" s="17">
        <v>0.56305555555555598</v>
      </c>
      <c r="I1132" s="17">
        <v>1.9675925925999316E-4</v>
      </c>
      <c r="J1132" s="1" t="s">
        <v>13759</v>
      </c>
    </row>
    <row r="1133" spans="2:10">
      <c r="B1133" s="1" t="s">
        <v>15285</v>
      </c>
      <c r="C1133" s="1">
        <v>1</v>
      </c>
      <c r="D1133" s="1" t="s">
        <v>3076</v>
      </c>
      <c r="E1133" s="17">
        <v>0.56188657407407405</v>
      </c>
      <c r="F1133" s="1" t="s">
        <v>57</v>
      </c>
      <c r="G1133" s="1" t="s">
        <v>3078</v>
      </c>
      <c r="H1133" s="17">
        <v>0.56310185185185202</v>
      </c>
      <c r="I1133" s="17">
        <v>1.2152777777779677E-3</v>
      </c>
      <c r="J1133" s="1" t="s">
        <v>13769</v>
      </c>
    </row>
    <row r="1134" spans="2:10">
      <c r="B1134" s="1" t="s">
        <v>15282</v>
      </c>
      <c r="C1134" s="1">
        <v>1</v>
      </c>
      <c r="D1134" s="1" t="s">
        <v>13753</v>
      </c>
      <c r="E1134" s="17">
        <v>0.56156249999999996</v>
      </c>
      <c r="F1134" s="1" t="s">
        <v>57</v>
      </c>
      <c r="G1134" s="1" t="s">
        <v>3077</v>
      </c>
      <c r="H1134" s="17">
        <v>0.56314814814814795</v>
      </c>
      <c r="I1134" s="17">
        <v>1.5856481481479889E-3</v>
      </c>
      <c r="J1134" s="1" t="s">
        <v>13756</v>
      </c>
    </row>
    <row r="1135" spans="2:10">
      <c r="B1135" s="1" t="s">
        <v>14629</v>
      </c>
      <c r="C1135" s="1">
        <v>1</v>
      </c>
      <c r="D1135" s="1" t="s">
        <v>13760</v>
      </c>
      <c r="E1135" s="17">
        <v>0.46962962962963001</v>
      </c>
      <c r="F1135" s="1" t="s">
        <v>49</v>
      </c>
      <c r="G1135" s="1" t="s">
        <v>13762</v>
      </c>
      <c r="H1135" s="17">
        <v>0.56317129629629603</v>
      </c>
      <c r="I1135" s="17">
        <v>9.3541666666666023E-2</v>
      </c>
      <c r="J1135" s="1" t="s">
        <v>13763</v>
      </c>
    </row>
    <row r="1136" spans="2:10">
      <c r="B1136" s="1" t="s">
        <v>15291</v>
      </c>
      <c r="C1136" s="1">
        <v>1</v>
      </c>
      <c r="D1136" s="1" t="s">
        <v>13753</v>
      </c>
      <c r="E1136" s="17">
        <v>0.56236111111111098</v>
      </c>
      <c r="F1136" s="1" t="s">
        <v>57</v>
      </c>
      <c r="G1136" s="1" t="s">
        <v>3078</v>
      </c>
      <c r="H1136" s="17">
        <v>0.563229166666667</v>
      </c>
      <c r="I1136" s="17">
        <v>8.6805555555602432E-4</v>
      </c>
      <c r="J1136" s="1" t="s">
        <v>13755</v>
      </c>
    </row>
    <row r="1137" spans="2:10">
      <c r="B1137" s="1" t="s">
        <v>15293</v>
      </c>
      <c r="C1137" s="1">
        <v>5</v>
      </c>
      <c r="D1137" s="1" t="s">
        <v>13753</v>
      </c>
      <c r="E1137" s="17">
        <v>0.56244212962963003</v>
      </c>
      <c r="F1137" s="1" t="s">
        <v>57</v>
      </c>
      <c r="G1137" s="1" t="s">
        <v>3078</v>
      </c>
      <c r="H1137" s="17">
        <v>0.56332175925925898</v>
      </c>
      <c r="I1137" s="17">
        <v>8.7962962962895297E-4</v>
      </c>
      <c r="J1137" s="1" t="s">
        <v>13755</v>
      </c>
    </row>
    <row r="1138" spans="2:10">
      <c r="B1138" s="1" t="s">
        <v>15298</v>
      </c>
      <c r="C1138" s="1">
        <v>1</v>
      </c>
      <c r="D1138" s="1" t="s">
        <v>13753</v>
      </c>
      <c r="E1138" s="17">
        <v>0.56283564814814802</v>
      </c>
      <c r="F1138" s="1" t="s">
        <v>58</v>
      </c>
      <c r="G1138" s="1" t="s">
        <v>3078</v>
      </c>
      <c r="H1138" s="17">
        <v>0.56336805555555602</v>
      </c>
      <c r="I1138" s="17">
        <v>5.3240740740800874E-4</v>
      </c>
      <c r="J1138" s="1" t="s">
        <v>13755</v>
      </c>
    </row>
    <row r="1139" spans="2:10">
      <c r="B1139" s="1" t="s">
        <v>15302</v>
      </c>
      <c r="C1139" s="1">
        <v>1</v>
      </c>
      <c r="D1139" s="1" t="s">
        <v>13753</v>
      </c>
      <c r="E1139" s="17">
        <v>0.56326388888888901</v>
      </c>
      <c r="F1139" s="1" t="s">
        <v>58</v>
      </c>
      <c r="G1139" s="1" t="s">
        <v>13746</v>
      </c>
      <c r="H1139" s="17">
        <v>0.56336805555555602</v>
      </c>
      <c r="I1139" s="17">
        <v>1.0416666666701602E-4</v>
      </c>
      <c r="J1139" s="1" t="s">
        <v>13759</v>
      </c>
    </row>
    <row r="1140" spans="2:10">
      <c r="B1140" s="1" t="s">
        <v>15164</v>
      </c>
      <c r="C1140" s="1">
        <v>1</v>
      </c>
      <c r="D1140" s="1" t="s">
        <v>13753</v>
      </c>
      <c r="E1140" s="17">
        <v>0.54584490740740699</v>
      </c>
      <c r="F1140" s="1" t="s">
        <v>56</v>
      </c>
      <c r="G1140" s="1" t="s">
        <v>13746</v>
      </c>
      <c r="H1140" s="17">
        <v>0.56343750000000004</v>
      </c>
      <c r="I1140" s="17">
        <v>1.7592592592593048E-2</v>
      </c>
      <c r="J1140" s="1" t="s">
        <v>13759</v>
      </c>
    </row>
    <row r="1141" spans="2:10">
      <c r="B1141" s="1" t="s">
        <v>15288</v>
      </c>
      <c r="C1141" s="1">
        <v>1</v>
      </c>
      <c r="D1141" s="1" t="s">
        <v>13753</v>
      </c>
      <c r="E1141" s="17">
        <v>0.56222222222222196</v>
      </c>
      <c r="F1141" s="1" t="s">
        <v>57</v>
      </c>
      <c r="G1141" s="1" t="s">
        <v>13746</v>
      </c>
      <c r="H1141" s="17">
        <v>0.56350694444444405</v>
      </c>
      <c r="I1141" s="17">
        <v>1.28472222222209E-3</v>
      </c>
      <c r="J1141" s="1" t="s">
        <v>13759</v>
      </c>
    </row>
    <row r="1142" spans="2:10">
      <c r="B1142" s="1" t="s">
        <v>15304</v>
      </c>
      <c r="C1142" s="1">
        <v>1</v>
      </c>
      <c r="D1142" s="1" t="s">
        <v>13753</v>
      </c>
      <c r="E1142" s="17">
        <v>0.56347222222222204</v>
      </c>
      <c r="F1142" s="1" t="s">
        <v>58</v>
      </c>
      <c r="G1142" s="1" t="s">
        <v>13746</v>
      </c>
      <c r="H1142" s="17">
        <v>0.56356481481481502</v>
      </c>
      <c r="I1142" s="17">
        <v>9.2592592592977141E-5</v>
      </c>
      <c r="J1142" s="1" t="s">
        <v>13759</v>
      </c>
    </row>
    <row r="1143" spans="2:10">
      <c r="B1143" s="1" t="s">
        <v>15303</v>
      </c>
      <c r="C1143" s="1">
        <v>1</v>
      </c>
      <c r="D1143" s="1" t="s">
        <v>13687</v>
      </c>
      <c r="E1143" s="17">
        <v>0.56337962962962995</v>
      </c>
      <c r="F1143" s="1" t="s">
        <v>58</v>
      </c>
      <c r="G1143" s="1" t="s">
        <v>13762</v>
      </c>
      <c r="H1143" s="17">
        <v>0.56363425925925903</v>
      </c>
      <c r="I1143" s="17">
        <v>2.5462962962907731E-4</v>
      </c>
      <c r="J1143" s="1" t="s">
        <v>13767</v>
      </c>
    </row>
    <row r="1144" spans="2:10">
      <c r="B1144" s="1" t="s">
        <v>15189</v>
      </c>
      <c r="C1144" s="1">
        <v>1</v>
      </c>
      <c r="D1144" s="1" t="s">
        <v>13753</v>
      </c>
      <c r="E1144" s="17">
        <v>0.549027777777778</v>
      </c>
      <c r="F1144" s="1" t="s">
        <v>56</v>
      </c>
      <c r="G1144" s="1" t="s">
        <v>3077</v>
      </c>
      <c r="H1144" s="17">
        <v>0.56364583333333296</v>
      </c>
      <c r="I1144" s="17">
        <v>1.4618055555554954E-2</v>
      </c>
      <c r="J1144" s="1" t="s">
        <v>13756</v>
      </c>
    </row>
    <row r="1145" spans="2:10">
      <c r="B1145" s="1" t="s">
        <v>15283</v>
      </c>
      <c r="C1145" s="1">
        <v>1</v>
      </c>
      <c r="D1145" s="1" t="s">
        <v>13687</v>
      </c>
      <c r="E1145" s="17">
        <v>0.56172453703703695</v>
      </c>
      <c r="F1145" s="1" t="s">
        <v>57</v>
      </c>
      <c r="G1145" s="1" t="s">
        <v>13746</v>
      </c>
      <c r="H1145" s="17">
        <v>0.56373842592592605</v>
      </c>
      <c r="I1145" s="17">
        <v>2.0138888888890927E-3</v>
      </c>
      <c r="J1145" s="1" t="s">
        <v>13771</v>
      </c>
    </row>
    <row r="1146" spans="2:10">
      <c r="B1146" s="1" t="s">
        <v>15190</v>
      </c>
      <c r="C1146" s="1">
        <v>1</v>
      </c>
      <c r="D1146" s="1" t="s">
        <v>13753</v>
      </c>
      <c r="E1146" s="17">
        <v>0.54910879629629605</v>
      </c>
      <c r="F1146" s="1" t="s">
        <v>56</v>
      </c>
      <c r="G1146" s="1" t="s">
        <v>13746</v>
      </c>
      <c r="H1146" s="17">
        <v>0.56423611111111105</v>
      </c>
      <c r="I1146" s="17">
        <v>1.5127314814814996E-2</v>
      </c>
      <c r="J1146" s="1" t="s">
        <v>13759</v>
      </c>
    </row>
    <row r="1147" spans="2:10">
      <c r="B1147" s="1" t="s">
        <v>15144</v>
      </c>
      <c r="C1147" s="1">
        <v>1</v>
      </c>
      <c r="D1147" s="1" t="s">
        <v>13687</v>
      </c>
      <c r="E1147" s="17">
        <v>0.54363425925925901</v>
      </c>
      <c r="F1147" s="1" t="s">
        <v>56</v>
      </c>
      <c r="G1147" s="1" t="s">
        <v>13746</v>
      </c>
      <c r="H1147" s="17">
        <v>0.56431712962962999</v>
      </c>
      <c r="I1147" s="17">
        <v>2.0682870370370976E-2</v>
      </c>
      <c r="J1147" s="1" t="s">
        <v>13771</v>
      </c>
    </row>
    <row r="1148" spans="2:10">
      <c r="B1148" s="1" t="s">
        <v>15281</v>
      </c>
      <c r="C1148" s="1">
        <v>1</v>
      </c>
      <c r="D1148" s="1" t="s">
        <v>13753</v>
      </c>
      <c r="E1148" s="17">
        <v>0.56151620370370403</v>
      </c>
      <c r="F1148" s="1" t="s">
        <v>57</v>
      </c>
      <c r="G1148" s="1" t="s">
        <v>3077</v>
      </c>
      <c r="H1148" s="17">
        <v>0.564421296296296</v>
      </c>
      <c r="I1148" s="17">
        <v>2.9050925925919735E-3</v>
      </c>
      <c r="J1148" s="1" t="s">
        <v>13756</v>
      </c>
    </row>
    <row r="1149" spans="2:10">
      <c r="B1149" s="1" t="s">
        <v>15305</v>
      </c>
      <c r="C1149" s="1">
        <v>1</v>
      </c>
      <c r="D1149" s="1" t="s">
        <v>13687</v>
      </c>
      <c r="E1149" s="17">
        <v>0.56349537037037001</v>
      </c>
      <c r="F1149" s="1" t="s">
        <v>58</v>
      </c>
      <c r="G1149" s="1" t="s">
        <v>3078</v>
      </c>
      <c r="H1149" s="17">
        <v>0.56452546296296302</v>
      </c>
      <c r="I1149" s="17">
        <v>1.0300925925930127E-3</v>
      </c>
      <c r="J1149" s="1" t="s">
        <v>13773</v>
      </c>
    </row>
    <row r="1150" spans="2:10">
      <c r="B1150" s="1" t="s">
        <v>15308</v>
      </c>
      <c r="C1150" s="1">
        <v>1</v>
      </c>
      <c r="D1150" s="1" t="s">
        <v>13687</v>
      </c>
      <c r="E1150" s="17">
        <v>0.56431712962962999</v>
      </c>
      <c r="F1150" s="1" t="s">
        <v>58</v>
      </c>
      <c r="G1150" s="1" t="s">
        <v>3095</v>
      </c>
      <c r="H1150" s="17">
        <v>0.56467592592592597</v>
      </c>
      <c r="I1150" s="17">
        <v>3.5879629629598231E-4</v>
      </c>
      <c r="J1150" s="1" t="s">
        <v>13757</v>
      </c>
    </row>
    <row r="1151" spans="2:10">
      <c r="B1151" s="1" t="s">
        <v>14467</v>
      </c>
      <c r="C1151" s="1">
        <v>1</v>
      </c>
      <c r="D1151" s="1" t="s">
        <v>13753</v>
      </c>
      <c r="E1151" s="17">
        <v>0.44201388888888898</v>
      </c>
      <c r="F1151" s="1" t="s">
        <v>46</v>
      </c>
      <c r="G1151" s="1" t="s">
        <v>3078</v>
      </c>
      <c r="H1151" s="17">
        <v>0.56476851851851895</v>
      </c>
      <c r="I1151" s="17">
        <v>0.12275462962962996</v>
      </c>
      <c r="J1151" s="1" t="s">
        <v>13755</v>
      </c>
    </row>
    <row r="1152" spans="2:10">
      <c r="B1152" s="1" t="s">
        <v>15067</v>
      </c>
      <c r="C1152" s="1">
        <v>2</v>
      </c>
      <c r="D1152" s="1" t="s">
        <v>3076</v>
      </c>
      <c r="E1152" s="17">
        <v>0.53321759259259305</v>
      </c>
      <c r="F1152" s="1" t="s">
        <v>55</v>
      </c>
      <c r="G1152" s="1" t="s">
        <v>13746</v>
      </c>
      <c r="H1152" s="17">
        <v>0.56491898148148101</v>
      </c>
      <c r="I1152" s="17">
        <v>3.170138888888796E-2</v>
      </c>
      <c r="J1152" s="1" t="s">
        <v>13766</v>
      </c>
    </row>
    <row r="1153" spans="2:10">
      <c r="B1153" s="1" t="s">
        <v>14636</v>
      </c>
      <c r="C1153" s="1">
        <v>3</v>
      </c>
      <c r="D1153" s="1" t="s">
        <v>13753</v>
      </c>
      <c r="E1153" s="17">
        <v>0.47106481481481499</v>
      </c>
      <c r="F1153" s="1" t="s">
        <v>49</v>
      </c>
      <c r="G1153" s="1" t="s">
        <v>13746</v>
      </c>
      <c r="H1153" s="17">
        <v>0.565115740740741</v>
      </c>
      <c r="I1153" s="17">
        <v>9.405092592592601E-2</v>
      </c>
      <c r="J1153" s="1" t="s">
        <v>13759</v>
      </c>
    </row>
    <row r="1154" spans="2:10">
      <c r="B1154" s="1" t="s">
        <v>15301</v>
      </c>
      <c r="C1154" s="1">
        <v>1</v>
      </c>
      <c r="D1154" s="1" t="s">
        <v>13760</v>
      </c>
      <c r="E1154" s="17">
        <v>0.562997685185185</v>
      </c>
      <c r="F1154" s="1" t="s">
        <v>58</v>
      </c>
      <c r="G1154" s="1" t="s">
        <v>13746</v>
      </c>
      <c r="H1154" s="17">
        <v>0.56533564814814796</v>
      </c>
      <c r="I1154" s="17">
        <v>2.3379629629629584E-3</v>
      </c>
      <c r="J1154" s="1" t="s">
        <v>13764</v>
      </c>
    </row>
    <row r="1155" spans="2:10">
      <c r="B1155" s="1" t="s">
        <v>15313</v>
      </c>
      <c r="C1155" s="1">
        <v>1</v>
      </c>
      <c r="D1155" s="1" t="s">
        <v>13687</v>
      </c>
      <c r="E1155" s="17">
        <v>0.56516203703703705</v>
      </c>
      <c r="F1155" s="1" t="s">
        <v>58</v>
      </c>
      <c r="G1155" s="1" t="s">
        <v>13762</v>
      </c>
      <c r="H1155" s="17">
        <v>0.56542824074074105</v>
      </c>
      <c r="I1155" s="17">
        <v>2.6620370370400437E-4</v>
      </c>
      <c r="J1155" s="1" t="s">
        <v>13767</v>
      </c>
    </row>
    <row r="1156" spans="2:10">
      <c r="B1156" s="1" t="s">
        <v>15253</v>
      </c>
      <c r="C1156" s="1">
        <v>1</v>
      </c>
      <c r="D1156" s="1" t="s">
        <v>13753</v>
      </c>
      <c r="E1156" s="17">
        <v>0.55755787037036997</v>
      </c>
      <c r="F1156" s="1" t="s">
        <v>57</v>
      </c>
      <c r="G1156" s="1" t="s">
        <v>3078</v>
      </c>
      <c r="H1156" s="17">
        <v>0.56568287037037002</v>
      </c>
      <c r="I1156" s="17">
        <v>8.1250000000000488E-3</v>
      </c>
      <c r="J1156" s="1" t="s">
        <v>13755</v>
      </c>
    </row>
    <row r="1157" spans="2:10">
      <c r="B1157" s="1" t="s">
        <v>15307</v>
      </c>
      <c r="C1157" s="1">
        <v>1</v>
      </c>
      <c r="D1157" s="1" t="s">
        <v>13753</v>
      </c>
      <c r="E1157" s="17">
        <v>0.56379629629629602</v>
      </c>
      <c r="F1157" s="1" t="s">
        <v>58</v>
      </c>
      <c r="G1157" s="1" t="s">
        <v>13762</v>
      </c>
      <c r="H1157" s="17">
        <v>0.56596064814814795</v>
      </c>
      <c r="I1157" s="17">
        <v>2.1643518518519311E-3</v>
      </c>
      <c r="J1157" s="1" t="s">
        <v>13772</v>
      </c>
    </row>
    <row r="1158" spans="2:10">
      <c r="B1158" s="1" t="s">
        <v>15311</v>
      </c>
      <c r="C1158" s="1">
        <v>1</v>
      </c>
      <c r="D1158" s="1" t="s">
        <v>13753</v>
      </c>
      <c r="E1158" s="17">
        <v>0.56459490740740703</v>
      </c>
      <c r="F1158" s="1" t="s">
        <v>58</v>
      </c>
      <c r="G1158" s="1" t="s">
        <v>3095</v>
      </c>
      <c r="H1158" s="17">
        <v>0.56613425925925898</v>
      </c>
      <c r="I1158" s="17">
        <v>1.5393518518519445E-3</v>
      </c>
      <c r="J1158" s="1" t="s">
        <v>13758</v>
      </c>
    </row>
    <row r="1159" spans="2:10">
      <c r="B1159" s="1" t="s">
        <v>15314</v>
      </c>
      <c r="C1159" s="1">
        <v>1</v>
      </c>
      <c r="D1159" s="1" t="s">
        <v>13753</v>
      </c>
      <c r="E1159" s="17">
        <v>0.56525462962963002</v>
      </c>
      <c r="F1159" s="1" t="s">
        <v>58</v>
      </c>
      <c r="G1159" s="1" t="s">
        <v>13762</v>
      </c>
      <c r="H1159" s="17">
        <v>0.56637731481481501</v>
      </c>
      <c r="I1159" s="17">
        <v>1.1226851851849906E-3</v>
      </c>
      <c r="J1159" s="1" t="s">
        <v>13772</v>
      </c>
    </row>
    <row r="1160" spans="2:10">
      <c r="B1160" s="1" t="s">
        <v>15319</v>
      </c>
      <c r="C1160" s="1">
        <v>1</v>
      </c>
      <c r="D1160" s="1" t="s">
        <v>3076</v>
      </c>
      <c r="E1160" s="17">
        <v>0.56556712962962996</v>
      </c>
      <c r="F1160" s="1" t="s">
        <v>58</v>
      </c>
      <c r="G1160" s="1" t="s">
        <v>3078</v>
      </c>
      <c r="H1160" s="17">
        <v>0.56637731481481501</v>
      </c>
      <c r="I1160" s="17">
        <v>8.1018518518505278E-4</v>
      </c>
      <c r="J1160" s="1" t="s">
        <v>13769</v>
      </c>
    </row>
    <row r="1161" spans="2:10">
      <c r="B1161" s="1" t="s">
        <v>15321</v>
      </c>
      <c r="C1161" s="1">
        <v>1</v>
      </c>
      <c r="D1161" s="1" t="s">
        <v>13753</v>
      </c>
      <c r="E1161" s="17">
        <v>0.56571759259259302</v>
      </c>
      <c r="F1161" s="1" t="s">
        <v>58</v>
      </c>
      <c r="G1161" s="1" t="s">
        <v>3078</v>
      </c>
      <c r="H1161" s="17">
        <v>0.56640046296296298</v>
      </c>
      <c r="I1161" s="17">
        <v>6.8287037036995901E-4</v>
      </c>
      <c r="J1161" s="1" t="s">
        <v>13755</v>
      </c>
    </row>
    <row r="1162" spans="2:10">
      <c r="B1162" s="1" t="s">
        <v>15317</v>
      </c>
      <c r="C1162" s="1">
        <v>1</v>
      </c>
      <c r="D1162" s="1" t="s">
        <v>13753</v>
      </c>
      <c r="E1162" s="17">
        <v>0.56553240740740696</v>
      </c>
      <c r="F1162" s="1" t="s">
        <v>58</v>
      </c>
      <c r="G1162" s="1" t="s">
        <v>3077</v>
      </c>
      <c r="H1162" s="17">
        <v>0.56678240740740704</v>
      </c>
      <c r="I1162" s="17">
        <v>1.2500000000000844E-3</v>
      </c>
      <c r="J1162" s="1" t="s">
        <v>13756</v>
      </c>
    </row>
    <row r="1163" spans="2:10">
      <c r="B1163" s="1" t="s">
        <v>14260</v>
      </c>
      <c r="C1163" s="1">
        <v>2</v>
      </c>
      <c r="D1163" s="1" t="s">
        <v>13687</v>
      </c>
      <c r="E1163" s="17">
        <v>0.40576388888888898</v>
      </c>
      <c r="F1163" s="1" t="s">
        <v>42</v>
      </c>
      <c r="G1163" s="1" t="s">
        <v>3078</v>
      </c>
      <c r="H1163" s="17">
        <v>0.56682870370370397</v>
      </c>
      <c r="I1163" s="17">
        <v>0.16106481481481499</v>
      </c>
      <c r="J1163" s="1" t="s">
        <v>13773</v>
      </c>
    </row>
    <row r="1164" spans="2:10">
      <c r="B1164" s="1" t="s">
        <v>14217</v>
      </c>
      <c r="C1164" s="1">
        <v>1</v>
      </c>
      <c r="D1164" s="1" t="s">
        <v>13687</v>
      </c>
      <c r="E1164" s="17">
        <v>0.39726851851851902</v>
      </c>
      <c r="F1164" s="1" t="s">
        <v>42</v>
      </c>
      <c r="G1164" s="1" t="s">
        <v>3078</v>
      </c>
      <c r="H1164" s="17">
        <v>0.56686342592592598</v>
      </c>
      <c r="I1164" s="17">
        <v>0.16959490740740696</v>
      </c>
      <c r="J1164" s="1" t="s">
        <v>13773</v>
      </c>
    </row>
    <row r="1165" spans="2:10">
      <c r="B1165" s="1" t="s">
        <v>15320</v>
      </c>
      <c r="C1165" s="1">
        <v>2</v>
      </c>
      <c r="D1165" s="1" t="s">
        <v>13753</v>
      </c>
      <c r="E1165" s="17">
        <v>0.56564814814814801</v>
      </c>
      <c r="F1165" s="1" t="s">
        <v>58</v>
      </c>
      <c r="G1165" s="1" t="s">
        <v>3077</v>
      </c>
      <c r="H1165" s="17">
        <v>0.56706018518518497</v>
      </c>
      <c r="I1165" s="17">
        <v>1.4120370370369617E-3</v>
      </c>
      <c r="J1165" s="1" t="s">
        <v>13756</v>
      </c>
    </row>
    <row r="1166" spans="2:10">
      <c r="B1166" s="1" t="s">
        <v>15316</v>
      </c>
      <c r="C1166" s="1">
        <v>1</v>
      </c>
      <c r="D1166" s="1" t="s">
        <v>13760</v>
      </c>
      <c r="E1166" s="17">
        <v>0.565347222222222</v>
      </c>
      <c r="F1166" s="1" t="s">
        <v>58</v>
      </c>
      <c r="G1166" s="1" t="s">
        <v>13746</v>
      </c>
      <c r="H1166" s="17">
        <v>0.56711805555555606</v>
      </c>
      <c r="I1166" s="17">
        <v>1.7708333333340542E-3</v>
      </c>
      <c r="J1166" s="1" t="s">
        <v>13764</v>
      </c>
    </row>
    <row r="1167" spans="2:10">
      <c r="B1167" s="1" t="s">
        <v>15312</v>
      </c>
      <c r="C1167" s="1">
        <v>5</v>
      </c>
      <c r="D1167" s="1" t="s">
        <v>13753</v>
      </c>
      <c r="E1167" s="17">
        <v>0.56495370370370401</v>
      </c>
      <c r="F1167" s="1" t="s">
        <v>58</v>
      </c>
      <c r="G1167" s="1" t="s">
        <v>3078</v>
      </c>
      <c r="H1167" s="17">
        <v>0.56755787037036998</v>
      </c>
      <c r="I1167" s="17">
        <v>2.6041666666659635E-3</v>
      </c>
      <c r="J1167" s="1" t="s">
        <v>13755</v>
      </c>
    </row>
    <row r="1168" spans="2:10">
      <c r="B1168" s="1" t="s">
        <v>15276</v>
      </c>
      <c r="C1168" s="1">
        <v>1</v>
      </c>
      <c r="D1168" s="1" t="s">
        <v>13753</v>
      </c>
      <c r="E1168" s="17">
        <v>0.56078703703703703</v>
      </c>
      <c r="F1168" s="1" t="s">
        <v>57</v>
      </c>
      <c r="G1168" s="1" t="s">
        <v>13746</v>
      </c>
      <c r="H1168" s="17">
        <v>0.56763888888888903</v>
      </c>
      <c r="I1168" s="17">
        <v>6.8518518518519977E-3</v>
      </c>
      <c r="J1168" s="1" t="s">
        <v>13759</v>
      </c>
    </row>
    <row r="1169" spans="2:10">
      <c r="B1169" s="1" t="s">
        <v>15325</v>
      </c>
      <c r="C1169" s="1">
        <v>1</v>
      </c>
      <c r="D1169" s="1" t="s">
        <v>13753</v>
      </c>
      <c r="E1169" s="17">
        <v>0.56611111111111101</v>
      </c>
      <c r="F1169" s="1" t="s">
        <v>58</v>
      </c>
      <c r="G1169" s="1" t="s">
        <v>13746</v>
      </c>
      <c r="H1169" s="17">
        <v>0.56789351851851899</v>
      </c>
      <c r="I1169" s="17">
        <v>1.7824074074079821E-3</v>
      </c>
      <c r="J1169" s="1" t="s">
        <v>13759</v>
      </c>
    </row>
    <row r="1170" spans="2:10">
      <c r="B1170" s="1" t="s">
        <v>15310</v>
      </c>
      <c r="C1170" s="1">
        <v>1</v>
      </c>
      <c r="D1170" s="1" t="s">
        <v>13753</v>
      </c>
      <c r="E1170" s="17">
        <v>0.56454861111111099</v>
      </c>
      <c r="F1170" s="1" t="s">
        <v>58</v>
      </c>
      <c r="G1170" s="1" t="s">
        <v>13746</v>
      </c>
      <c r="H1170" s="17">
        <v>0.56805555555555598</v>
      </c>
      <c r="I1170" s="17">
        <v>3.5069444444449926E-3</v>
      </c>
      <c r="J1170" s="1" t="s">
        <v>13759</v>
      </c>
    </row>
    <row r="1171" spans="2:10">
      <c r="B1171" s="1" t="s">
        <v>15327</v>
      </c>
      <c r="C1171" s="1">
        <v>1</v>
      </c>
      <c r="D1171" s="1" t="s">
        <v>13687</v>
      </c>
      <c r="E1171" s="17">
        <v>0.56674768518518504</v>
      </c>
      <c r="F1171" s="1" t="s">
        <v>58</v>
      </c>
      <c r="G1171" s="1" t="s">
        <v>13746</v>
      </c>
      <c r="H1171" s="17">
        <v>0.56809027777777799</v>
      </c>
      <c r="I1171" s="17">
        <v>1.3425925925929505E-3</v>
      </c>
      <c r="J1171" s="1" t="s">
        <v>13771</v>
      </c>
    </row>
    <row r="1172" spans="2:10">
      <c r="B1172" s="1" t="s">
        <v>15340</v>
      </c>
      <c r="C1172" s="1">
        <v>1</v>
      </c>
      <c r="D1172" s="1" t="s">
        <v>13760</v>
      </c>
      <c r="E1172" s="17">
        <v>0.56776620370370401</v>
      </c>
      <c r="F1172" s="1" t="s">
        <v>58</v>
      </c>
      <c r="G1172" s="1" t="s">
        <v>3077</v>
      </c>
      <c r="H1172" s="17">
        <v>0.56821759259259297</v>
      </c>
      <c r="I1172" s="17">
        <v>4.5138888888895945E-4</v>
      </c>
      <c r="J1172" s="1" t="s">
        <v>13765</v>
      </c>
    </row>
    <row r="1173" spans="2:10">
      <c r="B1173" s="1" t="s">
        <v>15329</v>
      </c>
      <c r="C1173" s="1">
        <v>1</v>
      </c>
      <c r="D1173" s="1" t="s">
        <v>13753</v>
      </c>
      <c r="E1173" s="17">
        <v>0.56687500000000002</v>
      </c>
      <c r="F1173" s="1" t="s">
        <v>58</v>
      </c>
      <c r="G1173" s="1" t="s">
        <v>13762</v>
      </c>
      <c r="H1173" s="17">
        <v>0.56828703703703698</v>
      </c>
      <c r="I1173" s="17">
        <v>1.4120370370369617E-3</v>
      </c>
      <c r="J1173" s="1" t="s">
        <v>13772</v>
      </c>
    </row>
    <row r="1174" spans="2:10">
      <c r="B1174" s="1" t="s">
        <v>14152</v>
      </c>
      <c r="C1174" s="1">
        <v>1</v>
      </c>
      <c r="D1174" s="1" t="s">
        <v>3076</v>
      </c>
      <c r="E1174" s="17">
        <v>0.38048611111111103</v>
      </c>
      <c r="F1174" s="1" t="s">
        <v>40</v>
      </c>
      <c r="G1174" s="1" t="s">
        <v>3077</v>
      </c>
      <c r="H1174" s="17">
        <v>0.56832175925925899</v>
      </c>
      <c r="I1174" s="17">
        <v>0.18783564814814796</v>
      </c>
      <c r="J1174" s="1" t="s">
        <v>13774</v>
      </c>
    </row>
    <row r="1175" spans="2:10">
      <c r="B1175" s="1" t="s">
        <v>15324</v>
      </c>
      <c r="C1175" s="1">
        <v>1</v>
      </c>
      <c r="D1175" s="1" t="s">
        <v>13753</v>
      </c>
      <c r="E1175" s="17">
        <v>0.566076388888889</v>
      </c>
      <c r="F1175" s="1" t="s">
        <v>58</v>
      </c>
      <c r="G1175" s="1" t="s">
        <v>3078</v>
      </c>
      <c r="H1175" s="17">
        <v>0.56869212962963001</v>
      </c>
      <c r="I1175" s="17">
        <v>2.6157407407410016E-3</v>
      </c>
      <c r="J1175" s="1" t="s">
        <v>13755</v>
      </c>
    </row>
    <row r="1176" spans="2:10">
      <c r="B1176" s="1" t="s">
        <v>15342</v>
      </c>
      <c r="C1176" s="1">
        <v>1</v>
      </c>
      <c r="D1176" s="1" t="s">
        <v>13753</v>
      </c>
      <c r="E1176" s="17">
        <v>0.56788194444444395</v>
      </c>
      <c r="F1176" s="1" t="s">
        <v>58</v>
      </c>
      <c r="G1176" s="1" t="s">
        <v>3078</v>
      </c>
      <c r="H1176" s="17">
        <v>0.56872685185185201</v>
      </c>
      <c r="I1176" s="17">
        <v>8.4490740740805759E-4</v>
      </c>
      <c r="J1176" s="1" t="s">
        <v>13755</v>
      </c>
    </row>
    <row r="1177" spans="2:10">
      <c r="B1177" s="1" t="s">
        <v>14464</v>
      </c>
      <c r="C1177" s="1">
        <v>1</v>
      </c>
      <c r="D1177" s="1" t="s">
        <v>13760</v>
      </c>
      <c r="E1177" s="17">
        <v>0.44164351851851902</v>
      </c>
      <c r="F1177" s="1" t="s">
        <v>46</v>
      </c>
      <c r="G1177" s="1" t="s">
        <v>3095</v>
      </c>
      <c r="H1177" s="17">
        <v>0.56902777777777802</v>
      </c>
      <c r="I1177" s="17">
        <v>0.127384259259259</v>
      </c>
      <c r="J1177" s="1" t="s">
        <v>13761</v>
      </c>
    </row>
    <row r="1178" spans="2:10">
      <c r="B1178" s="1" t="s">
        <v>14518</v>
      </c>
      <c r="C1178" s="1">
        <v>1</v>
      </c>
      <c r="D1178" s="1" t="s">
        <v>13760</v>
      </c>
      <c r="E1178" s="17">
        <v>0.45056712962963003</v>
      </c>
      <c r="F1178" s="1" t="s">
        <v>47</v>
      </c>
      <c r="G1178" s="1" t="s">
        <v>13762</v>
      </c>
      <c r="H1178" s="17">
        <v>0.56902777777777802</v>
      </c>
      <c r="I1178" s="17">
        <v>0.118460648148148</v>
      </c>
      <c r="J1178" s="1" t="s">
        <v>13763</v>
      </c>
    </row>
    <row r="1179" spans="2:10">
      <c r="B1179" s="1" t="s">
        <v>15345</v>
      </c>
      <c r="C1179" s="1">
        <v>3</v>
      </c>
      <c r="D1179" s="1" t="s">
        <v>13753</v>
      </c>
      <c r="E1179" s="17">
        <v>0.56831018518518495</v>
      </c>
      <c r="F1179" s="1" t="s">
        <v>58</v>
      </c>
      <c r="G1179" s="1" t="s">
        <v>13746</v>
      </c>
      <c r="H1179" s="17">
        <v>0.56905092592592599</v>
      </c>
      <c r="I1179" s="17">
        <v>7.4074074074104157E-4</v>
      </c>
      <c r="J1179" s="1" t="s">
        <v>13759</v>
      </c>
    </row>
    <row r="1180" spans="2:10">
      <c r="B1180" s="1" t="s">
        <v>15278</v>
      </c>
      <c r="C1180" s="1">
        <v>1</v>
      </c>
      <c r="D1180" s="1" t="s">
        <v>13753</v>
      </c>
      <c r="E1180" s="17">
        <v>0.56099537037036995</v>
      </c>
      <c r="F1180" s="1" t="s">
        <v>57</v>
      </c>
      <c r="G1180" s="1" t="s">
        <v>3077</v>
      </c>
      <c r="H1180" s="17">
        <v>0.56906250000000003</v>
      </c>
      <c r="I1180" s="17">
        <v>8.0671296296300765E-3</v>
      </c>
      <c r="J1180" s="1" t="s">
        <v>13756</v>
      </c>
    </row>
    <row r="1181" spans="2:10">
      <c r="B1181" s="1" t="s">
        <v>15337</v>
      </c>
      <c r="C1181" s="1">
        <v>1</v>
      </c>
      <c r="D1181" s="1" t="s">
        <v>13687</v>
      </c>
      <c r="E1181" s="17">
        <v>0.56747685185185204</v>
      </c>
      <c r="F1181" s="1" t="s">
        <v>58</v>
      </c>
      <c r="G1181" s="1" t="s">
        <v>13746</v>
      </c>
      <c r="H1181" s="17">
        <v>0.56916666666666704</v>
      </c>
      <c r="I1181" s="17">
        <v>1.689814814815005E-3</v>
      </c>
      <c r="J1181" s="1" t="s">
        <v>13771</v>
      </c>
    </row>
    <row r="1182" spans="2:10">
      <c r="B1182" s="1" t="s">
        <v>15323</v>
      </c>
      <c r="C1182" s="1">
        <v>1</v>
      </c>
      <c r="D1182" s="1" t="s">
        <v>13687</v>
      </c>
      <c r="E1182" s="17">
        <v>0.566041666666667</v>
      </c>
      <c r="F1182" s="1" t="s">
        <v>58</v>
      </c>
      <c r="G1182" s="1" t="s">
        <v>3077</v>
      </c>
      <c r="H1182" s="17">
        <v>0.56920138888888905</v>
      </c>
      <c r="I1182" s="17">
        <v>3.15972222222205E-3</v>
      </c>
      <c r="J1182" s="1" t="s">
        <v>13770</v>
      </c>
    </row>
    <row r="1183" spans="2:10">
      <c r="B1183" s="1" t="s">
        <v>15280</v>
      </c>
      <c r="C1183" s="1">
        <v>5</v>
      </c>
      <c r="D1183" s="1" t="s">
        <v>13753</v>
      </c>
      <c r="E1183" s="17">
        <v>0.56116898148148198</v>
      </c>
      <c r="F1183" s="1" t="s">
        <v>57</v>
      </c>
      <c r="G1183" s="1" t="s">
        <v>3078</v>
      </c>
      <c r="H1183" s="17">
        <v>0.569386574074074</v>
      </c>
      <c r="I1183" s="17">
        <v>8.2175925925920268E-3</v>
      </c>
      <c r="J1183" s="1" t="s">
        <v>13755</v>
      </c>
    </row>
    <row r="1184" spans="2:10">
      <c r="B1184" s="1" t="s">
        <v>15322</v>
      </c>
      <c r="C1184" s="1">
        <v>1</v>
      </c>
      <c r="D1184" s="1" t="s">
        <v>13760</v>
      </c>
      <c r="E1184" s="17">
        <v>0.56586805555555597</v>
      </c>
      <c r="F1184" s="1" t="s">
        <v>58</v>
      </c>
      <c r="G1184" s="1" t="s">
        <v>3078</v>
      </c>
      <c r="H1184" s="17">
        <v>0.56945601851851901</v>
      </c>
      <c r="I1184" s="17">
        <v>3.5879629629630427E-3</v>
      </c>
      <c r="J1184" s="1" t="s">
        <v>13768</v>
      </c>
    </row>
    <row r="1185" spans="2:10">
      <c r="B1185" s="1" t="s">
        <v>15315</v>
      </c>
      <c r="C1185" s="1">
        <v>2</v>
      </c>
      <c r="D1185" s="1" t="s">
        <v>3076</v>
      </c>
      <c r="E1185" s="17">
        <v>0.5653125</v>
      </c>
      <c r="F1185" s="1" t="s">
        <v>58</v>
      </c>
      <c r="G1185" s="1" t="s">
        <v>13762</v>
      </c>
      <c r="H1185" s="17">
        <v>0.56953703703703695</v>
      </c>
      <c r="I1185" s="17">
        <v>4.2245370370369573E-3</v>
      </c>
      <c r="J1185" s="1" t="s">
        <v>13775</v>
      </c>
    </row>
    <row r="1186" spans="2:10">
      <c r="B1186" s="1" t="s">
        <v>15273</v>
      </c>
      <c r="C1186" s="1">
        <v>5</v>
      </c>
      <c r="D1186" s="1" t="s">
        <v>13753</v>
      </c>
      <c r="E1186" s="17">
        <v>0.56049768518518495</v>
      </c>
      <c r="F1186" s="1" t="s">
        <v>57</v>
      </c>
      <c r="G1186" s="1" t="s">
        <v>3078</v>
      </c>
      <c r="H1186" s="17">
        <v>0.56959490740740704</v>
      </c>
      <c r="I1186" s="17">
        <v>9.09722222222209E-3</v>
      </c>
      <c r="J1186" s="1" t="s">
        <v>13755</v>
      </c>
    </row>
    <row r="1187" spans="2:10">
      <c r="B1187" s="1" t="s">
        <v>15336</v>
      </c>
      <c r="C1187" s="1">
        <v>1</v>
      </c>
      <c r="D1187" s="1" t="s">
        <v>13687</v>
      </c>
      <c r="E1187" s="17">
        <v>0.56717592592592603</v>
      </c>
      <c r="F1187" s="1" t="s">
        <v>58</v>
      </c>
      <c r="G1187" s="1" t="s">
        <v>13746</v>
      </c>
      <c r="H1187" s="17">
        <v>0.569618055555556</v>
      </c>
      <c r="I1187" s="17">
        <v>2.4421296296299744E-3</v>
      </c>
      <c r="J1187" s="1" t="s">
        <v>13771</v>
      </c>
    </row>
    <row r="1188" spans="2:10">
      <c r="B1188" s="1" t="s">
        <v>15341</v>
      </c>
      <c r="C1188" s="1">
        <v>1</v>
      </c>
      <c r="D1188" s="1" t="s">
        <v>13753</v>
      </c>
      <c r="E1188" s="17">
        <v>0.56783564814814802</v>
      </c>
      <c r="F1188" s="1" t="s">
        <v>58</v>
      </c>
      <c r="G1188" s="1" t="s">
        <v>13762</v>
      </c>
      <c r="H1188" s="17">
        <v>0.56965277777777801</v>
      </c>
      <c r="I1188" s="17">
        <v>1.8171296296299877E-3</v>
      </c>
      <c r="J1188" s="1" t="s">
        <v>13772</v>
      </c>
    </row>
    <row r="1189" spans="2:10">
      <c r="B1189" s="1" t="s">
        <v>15330</v>
      </c>
      <c r="C1189" s="1">
        <v>1</v>
      </c>
      <c r="D1189" s="1" t="s">
        <v>13753</v>
      </c>
      <c r="E1189" s="17">
        <v>0.56694444444444403</v>
      </c>
      <c r="F1189" s="1" t="s">
        <v>58</v>
      </c>
      <c r="G1189" s="1" t="s">
        <v>13746</v>
      </c>
      <c r="H1189" s="17">
        <v>0.56966435185185205</v>
      </c>
      <c r="I1189" s="17">
        <v>2.7199074074080176E-3</v>
      </c>
      <c r="J1189" s="1" t="s">
        <v>13759</v>
      </c>
    </row>
    <row r="1190" spans="2:10">
      <c r="B1190" s="1" t="s">
        <v>15346</v>
      </c>
      <c r="C1190" s="1">
        <v>1</v>
      </c>
      <c r="D1190" s="1" t="s">
        <v>13753</v>
      </c>
      <c r="E1190" s="17">
        <v>0.56840277777777803</v>
      </c>
      <c r="F1190" s="1" t="s">
        <v>58</v>
      </c>
      <c r="G1190" s="1" t="s">
        <v>13746</v>
      </c>
      <c r="H1190" s="17">
        <v>0.56972222222222202</v>
      </c>
      <c r="I1190" s="17">
        <v>1.3194444444439846E-3</v>
      </c>
      <c r="J1190" s="1" t="s">
        <v>13759</v>
      </c>
    </row>
    <row r="1191" spans="2:10">
      <c r="B1191" s="1" t="s">
        <v>15334</v>
      </c>
      <c r="C1191" s="1">
        <v>2</v>
      </c>
      <c r="D1191" s="1" t="s">
        <v>13753</v>
      </c>
      <c r="E1191" s="17">
        <v>0.56708333333333305</v>
      </c>
      <c r="F1191" s="1" t="s">
        <v>58</v>
      </c>
      <c r="G1191" s="1" t="s">
        <v>3078</v>
      </c>
      <c r="H1191" s="17">
        <v>0.56979166666666703</v>
      </c>
      <c r="I1191" s="17">
        <v>2.7083333333339787E-3</v>
      </c>
      <c r="J1191" s="1" t="s">
        <v>13755</v>
      </c>
    </row>
    <row r="1192" spans="2:10">
      <c r="B1192" s="1" t="s">
        <v>15344</v>
      </c>
      <c r="C1192" s="1">
        <v>1</v>
      </c>
      <c r="D1192" s="1" t="s">
        <v>13753</v>
      </c>
      <c r="E1192" s="17">
        <v>0.56820601851851804</v>
      </c>
      <c r="F1192" s="1" t="s">
        <v>58</v>
      </c>
      <c r="G1192" s="1" t="s">
        <v>3077</v>
      </c>
      <c r="H1192" s="17">
        <v>0.57009259259259304</v>
      </c>
      <c r="I1192" s="17">
        <v>1.8865740740749981E-3</v>
      </c>
      <c r="J1192" s="1" t="s">
        <v>13756</v>
      </c>
    </row>
    <row r="1193" spans="2:10">
      <c r="B1193" s="1" t="s">
        <v>15300</v>
      </c>
      <c r="C1193" s="1">
        <v>1</v>
      </c>
      <c r="D1193" s="1" t="s">
        <v>13760</v>
      </c>
      <c r="E1193" s="17">
        <v>0.56292824074074099</v>
      </c>
      <c r="F1193" s="1" t="s">
        <v>58</v>
      </c>
      <c r="G1193" s="1" t="s">
        <v>13746</v>
      </c>
      <c r="H1193" s="17">
        <v>0.57062500000000005</v>
      </c>
      <c r="I1193" s="17">
        <v>7.6967592592590561E-3</v>
      </c>
      <c r="J1193" s="1" t="s">
        <v>13764</v>
      </c>
    </row>
    <row r="1194" spans="2:10">
      <c r="B1194" s="1" t="s">
        <v>15252</v>
      </c>
      <c r="C1194" s="1">
        <v>2</v>
      </c>
      <c r="D1194" s="1" t="s">
        <v>3076</v>
      </c>
      <c r="E1194" s="17">
        <v>0.55743055555555598</v>
      </c>
      <c r="F1194" s="1" t="s">
        <v>57</v>
      </c>
      <c r="G1194" s="1" t="s">
        <v>3077</v>
      </c>
      <c r="H1194" s="17">
        <v>0.57069444444444395</v>
      </c>
      <c r="I1194" s="17">
        <v>1.3263888888887965E-2</v>
      </c>
      <c r="J1194" s="1" t="s">
        <v>13774</v>
      </c>
    </row>
    <row r="1195" spans="2:10">
      <c r="B1195" s="1" t="s">
        <v>15295</v>
      </c>
      <c r="C1195" s="1">
        <v>1</v>
      </c>
      <c r="D1195" s="1" t="s">
        <v>13687</v>
      </c>
      <c r="E1195" s="17">
        <v>0.56262731481481498</v>
      </c>
      <c r="F1195" s="1" t="s">
        <v>58</v>
      </c>
      <c r="G1195" s="1" t="s">
        <v>13746</v>
      </c>
      <c r="H1195" s="17">
        <v>0.57075231481481503</v>
      </c>
      <c r="I1195" s="17">
        <v>8.1250000000000488E-3</v>
      </c>
      <c r="J1195" s="1" t="s">
        <v>13771</v>
      </c>
    </row>
    <row r="1196" spans="2:10">
      <c r="B1196" s="1" t="s">
        <v>15359</v>
      </c>
      <c r="C1196" s="1">
        <v>1</v>
      </c>
      <c r="D1196" s="1" t="s">
        <v>13687</v>
      </c>
      <c r="E1196" s="17">
        <v>0.57059027777777804</v>
      </c>
      <c r="F1196" s="1" t="s">
        <v>58</v>
      </c>
      <c r="G1196" s="1" t="s">
        <v>13762</v>
      </c>
      <c r="H1196" s="17">
        <v>0.57091435185185202</v>
      </c>
      <c r="I1196" s="17">
        <v>3.240740740739767E-4</v>
      </c>
      <c r="J1196" s="1" t="s">
        <v>13767</v>
      </c>
    </row>
    <row r="1197" spans="2:10">
      <c r="B1197" s="1" t="s">
        <v>14004</v>
      </c>
      <c r="C1197" s="1">
        <v>3</v>
      </c>
      <c r="D1197" s="1" t="s">
        <v>13760</v>
      </c>
      <c r="E1197" s="17">
        <v>0.34438657407407403</v>
      </c>
      <c r="F1197" s="1" t="s">
        <v>37</v>
      </c>
      <c r="G1197" s="1" t="s">
        <v>13746</v>
      </c>
      <c r="H1197" s="17">
        <v>0.57111111111111101</v>
      </c>
      <c r="I1197" s="17">
        <v>0.22672453703703699</v>
      </c>
      <c r="J1197" s="1" t="s">
        <v>13764</v>
      </c>
    </row>
    <row r="1198" spans="2:10">
      <c r="B1198" s="1" t="s">
        <v>15349</v>
      </c>
      <c r="C1198" s="1">
        <v>1</v>
      </c>
      <c r="D1198" s="1" t="s">
        <v>13753</v>
      </c>
      <c r="E1198" s="17">
        <v>0.56910879629629596</v>
      </c>
      <c r="F1198" s="1" t="s">
        <v>58</v>
      </c>
      <c r="G1198" s="1" t="s">
        <v>3077</v>
      </c>
      <c r="H1198" s="17">
        <v>0.57134259259259301</v>
      </c>
      <c r="I1198" s="17">
        <v>2.2337962962970526E-3</v>
      </c>
      <c r="J1198" s="1" t="s">
        <v>13756</v>
      </c>
    </row>
    <row r="1199" spans="2:10">
      <c r="B1199" s="1" t="s">
        <v>15350</v>
      </c>
      <c r="C1199" s="1">
        <v>1</v>
      </c>
      <c r="D1199" s="1" t="s">
        <v>13753</v>
      </c>
      <c r="E1199" s="17">
        <v>0.569155092592593</v>
      </c>
      <c r="F1199" s="1" t="s">
        <v>58</v>
      </c>
      <c r="G1199" s="1" t="s">
        <v>3078</v>
      </c>
      <c r="H1199" s="17">
        <v>0.57175925925925897</v>
      </c>
      <c r="I1199" s="17">
        <v>2.6041666666659635E-3</v>
      </c>
      <c r="J1199" s="1" t="s">
        <v>13755</v>
      </c>
    </row>
    <row r="1200" spans="2:10">
      <c r="B1200" s="1" t="s">
        <v>15338</v>
      </c>
      <c r="C1200" s="1">
        <v>1</v>
      </c>
      <c r="D1200" s="1" t="s">
        <v>13760</v>
      </c>
      <c r="E1200" s="17">
        <v>0.56751157407407404</v>
      </c>
      <c r="F1200" s="1" t="s">
        <v>58</v>
      </c>
      <c r="G1200" s="1" t="s">
        <v>13746</v>
      </c>
      <c r="H1200" s="17">
        <v>0.57186342592592598</v>
      </c>
      <c r="I1200" s="17">
        <v>4.35185185185194E-3</v>
      </c>
      <c r="J1200" s="1" t="s">
        <v>13764</v>
      </c>
    </row>
    <row r="1201" spans="2:10">
      <c r="B1201" s="1" t="s">
        <v>15363</v>
      </c>
      <c r="C1201" s="1">
        <v>1</v>
      </c>
      <c r="D1201" s="1" t="s">
        <v>13753</v>
      </c>
      <c r="E1201" s="17">
        <v>0.57159722222222198</v>
      </c>
      <c r="F1201" s="1" t="s">
        <v>58</v>
      </c>
      <c r="G1201" s="1" t="s">
        <v>13746</v>
      </c>
      <c r="H1201" s="17">
        <v>0.57190972222222203</v>
      </c>
      <c r="I1201" s="17">
        <v>3.1250000000004885E-4</v>
      </c>
      <c r="J1201" s="1" t="s">
        <v>13759</v>
      </c>
    </row>
    <row r="1202" spans="2:10">
      <c r="B1202" s="1" t="s">
        <v>15357</v>
      </c>
      <c r="C1202" s="1">
        <v>1</v>
      </c>
      <c r="D1202" s="1" t="s">
        <v>13760</v>
      </c>
      <c r="E1202" s="17">
        <v>0.5703125</v>
      </c>
      <c r="F1202" s="1" t="s">
        <v>58</v>
      </c>
      <c r="G1202" s="1" t="s">
        <v>3095</v>
      </c>
      <c r="H1202" s="17">
        <v>0.57214120370370403</v>
      </c>
      <c r="I1202" s="17">
        <v>1.8287037037040266E-3</v>
      </c>
      <c r="J1202" s="1" t="s">
        <v>13761</v>
      </c>
    </row>
    <row r="1203" spans="2:10">
      <c r="B1203" s="1" t="s">
        <v>15236</v>
      </c>
      <c r="C1203" s="1">
        <v>1</v>
      </c>
      <c r="D1203" s="1" t="s">
        <v>13753</v>
      </c>
      <c r="E1203" s="17">
        <v>0.55459490740740702</v>
      </c>
      <c r="F1203" s="1" t="s">
        <v>57</v>
      </c>
      <c r="G1203" s="1" t="s">
        <v>3078</v>
      </c>
      <c r="H1203" s="17">
        <v>0.572199074074074</v>
      </c>
      <c r="I1203" s="17">
        <v>1.7604166666666976E-2</v>
      </c>
      <c r="J1203" s="1" t="s">
        <v>13755</v>
      </c>
    </row>
    <row r="1204" spans="2:10">
      <c r="B1204" s="1" t="s">
        <v>15360</v>
      </c>
      <c r="C1204" s="1">
        <v>1</v>
      </c>
      <c r="D1204" s="1" t="s">
        <v>13753</v>
      </c>
      <c r="E1204" s="17">
        <v>0.57112268518518505</v>
      </c>
      <c r="F1204" s="1" t="s">
        <v>58</v>
      </c>
      <c r="G1204" s="1" t="s">
        <v>3077</v>
      </c>
      <c r="H1204" s="17">
        <v>0.572233796296296</v>
      </c>
      <c r="I1204" s="17">
        <v>1.1111111111109517E-3</v>
      </c>
      <c r="J1204" s="1" t="s">
        <v>13756</v>
      </c>
    </row>
    <row r="1205" spans="2:10">
      <c r="B1205" s="1" t="s">
        <v>15353</v>
      </c>
      <c r="C1205" s="1">
        <v>1</v>
      </c>
      <c r="D1205" s="1" t="s">
        <v>13753</v>
      </c>
      <c r="E1205" s="17">
        <v>0.570081018518519</v>
      </c>
      <c r="F1205" s="1" t="s">
        <v>58</v>
      </c>
      <c r="G1205" s="1" t="s">
        <v>13746</v>
      </c>
      <c r="H1205" s="17">
        <v>0.57261574074074095</v>
      </c>
      <c r="I1205" s="17">
        <v>2.5347222222219523E-3</v>
      </c>
      <c r="J1205" s="1" t="s">
        <v>13759</v>
      </c>
    </row>
    <row r="1206" spans="2:10">
      <c r="B1206" s="1" t="s">
        <v>15365</v>
      </c>
      <c r="C1206" s="1">
        <v>1</v>
      </c>
      <c r="D1206" s="1" t="s">
        <v>13760</v>
      </c>
      <c r="E1206" s="17">
        <v>0.57212962962962999</v>
      </c>
      <c r="F1206" s="1" t="s">
        <v>58</v>
      </c>
      <c r="G1206" s="1" t="s">
        <v>3078</v>
      </c>
      <c r="H1206" s="17">
        <v>0.57302083333333298</v>
      </c>
      <c r="I1206" s="17">
        <v>8.9120370370299185E-4</v>
      </c>
      <c r="J1206" s="1" t="s">
        <v>13768</v>
      </c>
    </row>
    <row r="1207" spans="2:10">
      <c r="B1207" s="1" t="s">
        <v>15370</v>
      </c>
      <c r="C1207" s="1">
        <v>1</v>
      </c>
      <c r="D1207" s="1" t="s">
        <v>13753</v>
      </c>
      <c r="E1207" s="17">
        <v>0.57271990740740697</v>
      </c>
      <c r="F1207" s="1" t="s">
        <v>58</v>
      </c>
      <c r="G1207" s="1" t="s">
        <v>13746</v>
      </c>
      <c r="H1207" s="17">
        <v>0.57302083333333298</v>
      </c>
      <c r="I1207" s="17">
        <v>3.0092592592600997E-4</v>
      </c>
      <c r="J1207" s="1" t="s">
        <v>13759</v>
      </c>
    </row>
    <row r="1208" spans="2:10">
      <c r="B1208" s="1" t="s">
        <v>15361</v>
      </c>
      <c r="C1208" s="1">
        <v>1</v>
      </c>
      <c r="D1208" s="1" t="s">
        <v>13753</v>
      </c>
      <c r="E1208" s="17">
        <v>0.57126157407407396</v>
      </c>
      <c r="F1208" s="1" t="s">
        <v>58</v>
      </c>
      <c r="G1208" s="1" t="s">
        <v>13746</v>
      </c>
      <c r="H1208" s="17">
        <v>0.57305555555555598</v>
      </c>
      <c r="I1208" s="17">
        <v>1.793981481482021E-3</v>
      </c>
      <c r="J1208" s="1" t="s">
        <v>13759</v>
      </c>
    </row>
    <row r="1209" spans="2:10">
      <c r="B1209" s="1" t="s">
        <v>15309</v>
      </c>
      <c r="C1209" s="1">
        <v>5</v>
      </c>
      <c r="D1209" s="1" t="s">
        <v>13753</v>
      </c>
      <c r="E1209" s="17">
        <v>0.56449074074074101</v>
      </c>
      <c r="F1209" s="1" t="s">
        <v>58</v>
      </c>
      <c r="G1209" s="1" t="s">
        <v>3078</v>
      </c>
      <c r="H1209" s="17">
        <v>0.57322916666666701</v>
      </c>
      <c r="I1209" s="17">
        <v>8.7384259259259967E-3</v>
      </c>
      <c r="J1209" s="1" t="s">
        <v>13755</v>
      </c>
    </row>
    <row r="1210" spans="2:10">
      <c r="B1210" s="1" t="s">
        <v>15375</v>
      </c>
      <c r="C1210" s="1">
        <v>2</v>
      </c>
      <c r="D1210" s="1" t="s">
        <v>3076</v>
      </c>
      <c r="E1210" s="17">
        <v>0.573391203703704</v>
      </c>
      <c r="F1210" s="1" t="s">
        <v>59</v>
      </c>
      <c r="G1210" s="1" t="s">
        <v>3095</v>
      </c>
      <c r="H1210" s="17">
        <v>0.57364583333333297</v>
      </c>
      <c r="I1210" s="17">
        <v>2.5462962962896629E-4</v>
      </c>
      <c r="J1210" s="1" t="s">
        <v>13675</v>
      </c>
    </row>
    <row r="1211" spans="2:10">
      <c r="B1211" s="1" t="s">
        <v>15366</v>
      </c>
      <c r="C1211" s="1">
        <v>5</v>
      </c>
      <c r="D1211" s="1" t="s">
        <v>13753</v>
      </c>
      <c r="E1211" s="17">
        <v>0.57240740740740703</v>
      </c>
      <c r="F1211" s="1" t="s">
        <v>58</v>
      </c>
      <c r="G1211" s="1" t="s">
        <v>3078</v>
      </c>
      <c r="H1211" s="17">
        <v>0.57369212962963001</v>
      </c>
      <c r="I1211" s="17">
        <v>1.2847222222229782E-3</v>
      </c>
      <c r="J1211" s="1" t="s">
        <v>13755</v>
      </c>
    </row>
    <row r="1212" spans="2:10">
      <c r="B1212" s="1" t="s">
        <v>15374</v>
      </c>
      <c r="C1212" s="1">
        <v>1</v>
      </c>
      <c r="D1212" s="1" t="s">
        <v>13760</v>
      </c>
      <c r="E1212" s="17">
        <v>0.57333333333333303</v>
      </c>
      <c r="F1212" s="1" t="s">
        <v>59</v>
      </c>
      <c r="G1212" s="1" t="s">
        <v>3077</v>
      </c>
      <c r="H1212" s="17">
        <v>0.57374999999999998</v>
      </c>
      <c r="I1212" s="17">
        <v>4.1666666666695384E-4</v>
      </c>
      <c r="J1212" s="1" t="s">
        <v>13765</v>
      </c>
    </row>
    <row r="1213" spans="2:10">
      <c r="B1213" s="1" t="s">
        <v>15368</v>
      </c>
      <c r="C1213" s="1">
        <v>1</v>
      </c>
      <c r="D1213" s="1" t="s">
        <v>13753</v>
      </c>
      <c r="E1213" s="17">
        <v>0.57248842592592597</v>
      </c>
      <c r="F1213" s="1" t="s">
        <v>58</v>
      </c>
      <c r="G1213" s="1" t="s">
        <v>13746</v>
      </c>
      <c r="H1213" s="17">
        <v>0.57381944444444399</v>
      </c>
      <c r="I1213" s="17">
        <v>1.3310185185180234E-3</v>
      </c>
      <c r="J1213" s="1" t="s">
        <v>13759</v>
      </c>
    </row>
    <row r="1214" spans="2:10">
      <c r="B1214" s="1" t="s">
        <v>15373</v>
      </c>
      <c r="C1214" s="1">
        <v>2</v>
      </c>
      <c r="D1214" s="1" t="s">
        <v>3076</v>
      </c>
      <c r="E1214" s="17">
        <v>0.57324074074074105</v>
      </c>
      <c r="F1214" s="1" t="s">
        <v>59</v>
      </c>
      <c r="G1214" s="1" t="s">
        <v>3077</v>
      </c>
      <c r="H1214" s="17">
        <v>0.57386574074074104</v>
      </c>
      <c r="I1214" s="17">
        <v>6.2499999999998668E-4</v>
      </c>
      <c r="J1214" s="1" t="s">
        <v>13774</v>
      </c>
    </row>
    <row r="1215" spans="2:10">
      <c r="B1215" s="1" t="s">
        <v>15352</v>
      </c>
      <c r="C1215" s="1">
        <v>1</v>
      </c>
      <c r="D1215" s="1" t="s">
        <v>13753</v>
      </c>
      <c r="E1215" s="17">
        <v>0.56997685185185198</v>
      </c>
      <c r="F1215" s="1" t="s">
        <v>58</v>
      </c>
      <c r="G1215" s="1" t="s">
        <v>13762</v>
      </c>
      <c r="H1215" s="17">
        <v>0.57402777777777803</v>
      </c>
      <c r="I1215" s="17">
        <v>4.0509259259260411E-3</v>
      </c>
      <c r="J1215" s="1" t="s">
        <v>13772</v>
      </c>
    </row>
    <row r="1216" spans="2:10">
      <c r="B1216" s="1" t="s">
        <v>15379</v>
      </c>
      <c r="C1216" s="1">
        <v>1</v>
      </c>
      <c r="D1216" s="1" t="s">
        <v>13760</v>
      </c>
      <c r="E1216" s="17">
        <v>0.57380787037036995</v>
      </c>
      <c r="F1216" s="1" t="s">
        <v>59</v>
      </c>
      <c r="G1216" s="1" t="s">
        <v>3077</v>
      </c>
      <c r="H1216" s="17">
        <v>0.57420138888888905</v>
      </c>
      <c r="I1216" s="17">
        <v>3.9351851851909814E-4</v>
      </c>
      <c r="J1216" s="1" t="s">
        <v>13765</v>
      </c>
    </row>
    <row r="1217" spans="2:10">
      <c r="B1217" s="1" t="s">
        <v>15326</v>
      </c>
      <c r="C1217" s="1">
        <v>1</v>
      </c>
      <c r="D1217" s="1" t="s">
        <v>13753</v>
      </c>
      <c r="E1217" s="17">
        <v>0.56672453703703696</v>
      </c>
      <c r="F1217" s="1" t="s">
        <v>58</v>
      </c>
      <c r="G1217" s="1" t="s">
        <v>13746</v>
      </c>
      <c r="H1217" s="17">
        <v>0.57447916666666698</v>
      </c>
      <c r="I1217" s="17">
        <v>7.7546296296300277E-3</v>
      </c>
      <c r="J1217" s="1" t="s">
        <v>13759</v>
      </c>
    </row>
    <row r="1218" spans="2:10">
      <c r="B1218" s="1" t="s">
        <v>15367</v>
      </c>
      <c r="C1218" s="1">
        <v>1</v>
      </c>
      <c r="D1218" s="1" t="s">
        <v>13753</v>
      </c>
      <c r="E1218" s="17">
        <v>0.57244212962963004</v>
      </c>
      <c r="F1218" s="1" t="s">
        <v>58</v>
      </c>
      <c r="G1218" s="1" t="s">
        <v>13746</v>
      </c>
      <c r="H1218" s="17">
        <v>0.57456018518518504</v>
      </c>
      <c r="I1218" s="17">
        <v>2.1180555555549985E-3</v>
      </c>
      <c r="J1218" s="1" t="s">
        <v>13759</v>
      </c>
    </row>
    <row r="1219" spans="2:10">
      <c r="B1219" s="1" t="s">
        <v>15376</v>
      </c>
      <c r="C1219" s="1">
        <v>1</v>
      </c>
      <c r="D1219" s="1" t="s">
        <v>13753</v>
      </c>
      <c r="E1219" s="17">
        <v>0.57353009259259302</v>
      </c>
      <c r="F1219" s="1" t="s">
        <v>59</v>
      </c>
      <c r="G1219" s="1" t="s">
        <v>3095</v>
      </c>
      <c r="H1219" s="17">
        <v>0.57462962962963005</v>
      </c>
      <c r="I1219" s="17">
        <v>1.0995370370370239E-3</v>
      </c>
      <c r="J1219" s="1" t="s">
        <v>13758</v>
      </c>
    </row>
    <row r="1220" spans="2:10">
      <c r="B1220" s="1" t="s">
        <v>15377</v>
      </c>
      <c r="C1220" s="1">
        <v>1</v>
      </c>
      <c r="D1220" s="1" t="s">
        <v>13753</v>
      </c>
      <c r="E1220" s="17">
        <v>0.57361111111111096</v>
      </c>
      <c r="F1220" s="1" t="s">
        <v>59</v>
      </c>
      <c r="G1220" s="1" t="s">
        <v>3078</v>
      </c>
      <c r="H1220" s="17">
        <v>0.57462962962963005</v>
      </c>
      <c r="I1220" s="17">
        <v>1.0185185185190848E-3</v>
      </c>
      <c r="J1220" s="1" t="s">
        <v>13755</v>
      </c>
    </row>
    <row r="1221" spans="2:10">
      <c r="B1221" s="1" t="s">
        <v>15378</v>
      </c>
      <c r="C1221" s="1">
        <v>1</v>
      </c>
      <c r="D1221" s="1" t="s">
        <v>13753</v>
      </c>
      <c r="E1221" s="17">
        <v>0.57363425925925904</v>
      </c>
      <c r="F1221" s="1" t="s">
        <v>59</v>
      </c>
      <c r="G1221" s="1" t="s">
        <v>3078</v>
      </c>
      <c r="H1221" s="17">
        <v>0.57466435185185205</v>
      </c>
      <c r="I1221" s="17">
        <v>1.0300925925930127E-3</v>
      </c>
      <c r="J1221" s="1" t="s">
        <v>13755</v>
      </c>
    </row>
    <row r="1222" spans="2:10">
      <c r="B1222" s="1" t="s">
        <v>15328</v>
      </c>
      <c r="C1222" s="1">
        <v>1</v>
      </c>
      <c r="D1222" s="1" t="s">
        <v>13753</v>
      </c>
      <c r="E1222" s="17">
        <v>0.56675925925925896</v>
      </c>
      <c r="F1222" s="1" t="s">
        <v>58</v>
      </c>
      <c r="G1222" s="1" t="s">
        <v>3077</v>
      </c>
      <c r="H1222" s="17">
        <v>0.57473379629629595</v>
      </c>
      <c r="I1222" s="17">
        <v>7.9745370370369884E-3</v>
      </c>
      <c r="J1222" s="1" t="s">
        <v>13756</v>
      </c>
    </row>
    <row r="1223" spans="2:10">
      <c r="B1223" s="1" t="s">
        <v>15385</v>
      </c>
      <c r="C1223" s="1">
        <v>1</v>
      </c>
      <c r="D1223" s="1" t="s">
        <v>13753</v>
      </c>
      <c r="E1223" s="17">
        <v>0.57467592592592598</v>
      </c>
      <c r="F1223" s="1" t="s">
        <v>59</v>
      </c>
      <c r="G1223" s="1" t="s">
        <v>13746</v>
      </c>
      <c r="H1223" s="17">
        <v>0.57495370370370402</v>
      </c>
      <c r="I1223" s="17">
        <v>2.7777777777804324E-4</v>
      </c>
      <c r="J1223" s="1" t="s">
        <v>13759</v>
      </c>
    </row>
    <row r="1224" spans="2:10">
      <c r="B1224" s="1" t="s">
        <v>15372</v>
      </c>
      <c r="C1224" s="1">
        <v>1</v>
      </c>
      <c r="D1224" s="1" t="s">
        <v>13760</v>
      </c>
      <c r="E1224" s="17">
        <v>0.57303240740740702</v>
      </c>
      <c r="F1224" s="1" t="s">
        <v>59</v>
      </c>
      <c r="G1224" s="1" t="s">
        <v>13746</v>
      </c>
      <c r="H1224" s="17">
        <v>0.57497685185185199</v>
      </c>
      <c r="I1224" s="17">
        <v>1.9444444444449704E-3</v>
      </c>
      <c r="J1224" s="1" t="s">
        <v>13764</v>
      </c>
    </row>
    <row r="1225" spans="2:10">
      <c r="B1225" s="1" t="s">
        <v>15380</v>
      </c>
      <c r="C1225" s="1">
        <v>1</v>
      </c>
      <c r="D1225" s="1" t="s">
        <v>13753</v>
      </c>
      <c r="E1225" s="17">
        <v>0.57387731481481496</v>
      </c>
      <c r="F1225" s="1" t="s">
        <v>59</v>
      </c>
      <c r="G1225" s="1" t="s">
        <v>3095</v>
      </c>
      <c r="H1225" s="17">
        <v>0.57511574074074101</v>
      </c>
      <c r="I1225" s="17">
        <v>1.2384259259260455E-3</v>
      </c>
      <c r="J1225" s="1" t="s">
        <v>13758</v>
      </c>
    </row>
    <row r="1226" spans="2:10">
      <c r="B1226" s="1" t="s">
        <v>15381</v>
      </c>
      <c r="C1226" s="1">
        <v>2</v>
      </c>
      <c r="D1226" s="1" t="s">
        <v>3076</v>
      </c>
      <c r="E1226" s="17">
        <v>0.57417824074074097</v>
      </c>
      <c r="F1226" s="1" t="s">
        <v>59</v>
      </c>
      <c r="G1226" s="1" t="s">
        <v>13746</v>
      </c>
      <c r="H1226" s="17">
        <v>0.57512731481481505</v>
      </c>
      <c r="I1226" s="17">
        <v>9.490740740740744E-4</v>
      </c>
      <c r="J1226" s="1" t="s">
        <v>13766</v>
      </c>
    </row>
    <row r="1227" spans="2:10">
      <c r="B1227" s="1" t="s">
        <v>15383</v>
      </c>
      <c r="C1227" s="1">
        <v>1</v>
      </c>
      <c r="D1227" s="1" t="s">
        <v>13753</v>
      </c>
      <c r="E1227" s="17">
        <v>0.57447916666666698</v>
      </c>
      <c r="F1227" s="1" t="s">
        <v>59</v>
      </c>
      <c r="G1227" s="1" t="s">
        <v>13746</v>
      </c>
      <c r="H1227" s="17">
        <v>0.57519675925925895</v>
      </c>
      <c r="I1227" s="17">
        <v>7.1759259259196462E-4</v>
      </c>
      <c r="J1227" s="1" t="s">
        <v>13759</v>
      </c>
    </row>
    <row r="1228" spans="2:10">
      <c r="B1228" s="1" t="s">
        <v>15348</v>
      </c>
      <c r="C1228" s="1">
        <v>1</v>
      </c>
      <c r="D1228" s="1" t="s">
        <v>13687</v>
      </c>
      <c r="E1228" s="17">
        <v>0.56858796296296299</v>
      </c>
      <c r="F1228" s="1" t="s">
        <v>58</v>
      </c>
      <c r="G1228" s="1" t="s">
        <v>3095</v>
      </c>
      <c r="H1228" s="17">
        <v>0.57553240740740697</v>
      </c>
      <c r="I1228" s="17">
        <v>6.9444444444439757E-3</v>
      </c>
      <c r="J1228" s="1" t="s">
        <v>13757</v>
      </c>
    </row>
    <row r="1229" spans="2:10">
      <c r="B1229" s="1" t="s">
        <v>15347</v>
      </c>
      <c r="C1229" s="1">
        <v>2</v>
      </c>
      <c r="D1229" s="1" t="s">
        <v>13760</v>
      </c>
      <c r="E1229" s="17">
        <v>0.56847222222222205</v>
      </c>
      <c r="F1229" s="1" t="s">
        <v>58</v>
      </c>
      <c r="G1229" s="1" t="s">
        <v>3077</v>
      </c>
      <c r="H1229" s="17">
        <v>0.57559027777777805</v>
      </c>
      <c r="I1229" s="17">
        <v>7.1180555555560021E-3</v>
      </c>
      <c r="J1229" s="1" t="s">
        <v>13765</v>
      </c>
    </row>
    <row r="1230" spans="2:10">
      <c r="B1230" s="1" t="s">
        <v>15355</v>
      </c>
      <c r="C1230" s="1">
        <v>1</v>
      </c>
      <c r="D1230" s="1" t="s">
        <v>13760</v>
      </c>
      <c r="E1230" s="17">
        <v>0.57011574074074101</v>
      </c>
      <c r="F1230" s="1" t="s">
        <v>58</v>
      </c>
      <c r="G1230" s="1" t="s">
        <v>3095</v>
      </c>
      <c r="H1230" s="17">
        <v>0.57590277777777799</v>
      </c>
      <c r="I1230" s="17">
        <v>5.7870370370369795E-3</v>
      </c>
      <c r="J1230" s="1" t="s">
        <v>13761</v>
      </c>
    </row>
    <row r="1231" spans="2:10">
      <c r="B1231" s="1" t="s">
        <v>15387</v>
      </c>
      <c r="C1231" s="1">
        <v>1</v>
      </c>
      <c r="D1231" s="1" t="s">
        <v>13760</v>
      </c>
      <c r="E1231" s="17">
        <v>0.57478009259259299</v>
      </c>
      <c r="F1231" s="1" t="s">
        <v>59</v>
      </c>
      <c r="G1231" s="1" t="s">
        <v>3077</v>
      </c>
      <c r="H1231" s="17">
        <v>0.57594907407407403</v>
      </c>
      <c r="I1231" s="17">
        <v>1.1689814814810351E-3</v>
      </c>
      <c r="J1231" s="1" t="s">
        <v>13765</v>
      </c>
    </row>
    <row r="1232" spans="2:10">
      <c r="B1232" s="1" t="s">
        <v>15396</v>
      </c>
      <c r="C1232" s="1">
        <v>1</v>
      </c>
      <c r="D1232" s="1" t="s">
        <v>13753</v>
      </c>
      <c r="E1232" s="17">
        <v>0.57585648148148105</v>
      </c>
      <c r="F1232" s="1" t="s">
        <v>59</v>
      </c>
      <c r="G1232" s="1" t="s">
        <v>13762</v>
      </c>
      <c r="H1232" s="17">
        <v>0.57601851851851804</v>
      </c>
      <c r="I1232" s="17">
        <v>1.6203703703698835E-4</v>
      </c>
      <c r="J1232" s="1" t="s">
        <v>13772</v>
      </c>
    </row>
    <row r="1233" spans="2:10">
      <c r="B1233" s="1" t="s">
        <v>15356</v>
      </c>
      <c r="C1233" s="1">
        <v>1</v>
      </c>
      <c r="D1233" s="1" t="s">
        <v>13687</v>
      </c>
      <c r="E1233" s="17">
        <v>0.57015046296296301</v>
      </c>
      <c r="F1233" s="1" t="s">
        <v>58</v>
      </c>
      <c r="G1233" s="1" t="s">
        <v>13746</v>
      </c>
      <c r="H1233" s="17">
        <v>0.57634259259259302</v>
      </c>
      <c r="I1233" s="17">
        <v>6.1921296296300055E-3</v>
      </c>
      <c r="J1233" s="1" t="s">
        <v>13771</v>
      </c>
    </row>
    <row r="1234" spans="2:10">
      <c r="B1234" s="1" t="s">
        <v>14976</v>
      </c>
      <c r="C1234" s="1">
        <v>5</v>
      </c>
      <c r="D1234" s="1" t="s">
        <v>13753</v>
      </c>
      <c r="E1234" s="17">
        <v>0.52115740740740701</v>
      </c>
      <c r="F1234" s="1" t="s">
        <v>54</v>
      </c>
      <c r="G1234" s="1" t="s">
        <v>3078</v>
      </c>
      <c r="H1234" s="17">
        <v>0.57648148148148104</v>
      </c>
      <c r="I1234" s="17">
        <v>5.5324074074074026E-2</v>
      </c>
      <c r="J1234" s="1" t="s">
        <v>13755</v>
      </c>
    </row>
    <row r="1235" spans="2:10">
      <c r="B1235" s="1" t="s">
        <v>15237</v>
      </c>
      <c r="C1235" s="1">
        <v>1</v>
      </c>
      <c r="D1235" s="1" t="s">
        <v>13753</v>
      </c>
      <c r="E1235" s="17">
        <v>0.55462962962963003</v>
      </c>
      <c r="F1235" s="1" t="s">
        <v>57</v>
      </c>
      <c r="G1235" s="1" t="s">
        <v>3078</v>
      </c>
      <c r="H1235" s="17">
        <v>0.57680555555555602</v>
      </c>
      <c r="I1235" s="17">
        <v>2.2175925925925988E-2</v>
      </c>
      <c r="J1235" s="1" t="s">
        <v>13755</v>
      </c>
    </row>
    <row r="1236" spans="2:10">
      <c r="B1236" s="1" t="s">
        <v>15386</v>
      </c>
      <c r="C1236" s="1">
        <v>1</v>
      </c>
      <c r="D1236" s="1" t="s">
        <v>13687</v>
      </c>
      <c r="E1236" s="17">
        <v>0.57467592592592598</v>
      </c>
      <c r="F1236" s="1" t="s">
        <v>59</v>
      </c>
      <c r="G1236" s="1" t="s">
        <v>3078</v>
      </c>
      <c r="H1236" s="17">
        <v>0.57690972222222203</v>
      </c>
      <c r="I1236" s="17">
        <v>2.2337962962960534E-3</v>
      </c>
      <c r="J1236" s="1" t="s">
        <v>13773</v>
      </c>
    </row>
    <row r="1237" spans="2:10">
      <c r="B1237" s="1" t="s">
        <v>15389</v>
      </c>
      <c r="C1237" s="1">
        <v>1</v>
      </c>
      <c r="D1237" s="1" t="s">
        <v>13760</v>
      </c>
      <c r="E1237" s="17">
        <v>0.57506944444444397</v>
      </c>
      <c r="F1237" s="1" t="s">
        <v>59</v>
      </c>
      <c r="G1237" s="1" t="s">
        <v>13746</v>
      </c>
      <c r="H1237" s="17">
        <v>0.57695601851851896</v>
      </c>
      <c r="I1237" s="17">
        <v>1.8865740740749981E-3</v>
      </c>
      <c r="J1237" s="1" t="s">
        <v>13764</v>
      </c>
    </row>
    <row r="1238" spans="2:10">
      <c r="B1238" s="1" t="s">
        <v>15243</v>
      </c>
      <c r="C1238" s="1">
        <v>1</v>
      </c>
      <c r="D1238" s="1" t="s">
        <v>13753</v>
      </c>
      <c r="E1238" s="17">
        <v>0.55554398148148099</v>
      </c>
      <c r="F1238" s="1" t="s">
        <v>57</v>
      </c>
      <c r="G1238" s="1" t="s">
        <v>3078</v>
      </c>
      <c r="H1238" s="17">
        <v>0.57703703703703701</v>
      </c>
      <c r="I1238" s="17">
        <v>2.1493055555556029E-2</v>
      </c>
      <c r="J1238" s="1" t="s">
        <v>13755</v>
      </c>
    </row>
    <row r="1239" spans="2:10">
      <c r="B1239" s="1" t="s">
        <v>15402</v>
      </c>
      <c r="C1239" s="1">
        <v>1</v>
      </c>
      <c r="D1239" s="1" t="s">
        <v>13687</v>
      </c>
      <c r="E1239" s="17">
        <v>0.57648148148148104</v>
      </c>
      <c r="F1239" s="1" t="s">
        <v>59</v>
      </c>
      <c r="G1239" s="1" t="s">
        <v>3095</v>
      </c>
      <c r="H1239" s="17">
        <v>0.57712962962962999</v>
      </c>
      <c r="I1239" s="17">
        <v>6.4814814814895261E-4</v>
      </c>
      <c r="J1239" s="1" t="s">
        <v>13757</v>
      </c>
    </row>
    <row r="1240" spans="2:10">
      <c r="B1240" s="1" t="s">
        <v>15296</v>
      </c>
      <c r="C1240" s="1">
        <v>1</v>
      </c>
      <c r="D1240" s="1" t="s">
        <v>13753</v>
      </c>
      <c r="E1240" s="17">
        <v>0.56266203703703699</v>
      </c>
      <c r="F1240" s="1" t="s">
        <v>58</v>
      </c>
      <c r="G1240" s="1" t="s">
        <v>13762</v>
      </c>
      <c r="H1240" s="17">
        <v>0.577199074074074</v>
      </c>
      <c r="I1240" s="17">
        <v>1.4537037037037015E-2</v>
      </c>
      <c r="J1240" s="1" t="s">
        <v>13772</v>
      </c>
    </row>
    <row r="1241" spans="2:10">
      <c r="B1241" s="1" t="s">
        <v>15297</v>
      </c>
      <c r="C1241" s="1">
        <v>1</v>
      </c>
      <c r="D1241" s="1" t="s">
        <v>13753</v>
      </c>
      <c r="E1241" s="17">
        <v>0.56278935185185197</v>
      </c>
      <c r="F1241" s="1" t="s">
        <v>58</v>
      </c>
      <c r="G1241" s="1" t="s">
        <v>13762</v>
      </c>
      <c r="H1241" s="17">
        <v>0.57738425925925896</v>
      </c>
      <c r="I1241" s="17">
        <v>1.4594907407406987E-2</v>
      </c>
      <c r="J1241" s="1" t="s">
        <v>13772</v>
      </c>
    </row>
    <row r="1242" spans="2:10">
      <c r="B1242" s="1" t="s">
        <v>15397</v>
      </c>
      <c r="C1242" s="1">
        <v>1</v>
      </c>
      <c r="D1242" s="1" t="s">
        <v>13687</v>
      </c>
      <c r="E1242" s="17">
        <v>0.57585648148148105</v>
      </c>
      <c r="F1242" s="1" t="s">
        <v>59</v>
      </c>
      <c r="G1242" s="1" t="s">
        <v>13746</v>
      </c>
      <c r="H1242" s="17">
        <v>0.57777777777777795</v>
      </c>
      <c r="I1242" s="17">
        <v>1.9212962962968927E-3</v>
      </c>
      <c r="J1242" s="1" t="s">
        <v>13771</v>
      </c>
    </row>
    <row r="1243" spans="2:10">
      <c r="B1243" s="1" t="s">
        <v>14813</v>
      </c>
      <c r="C1243" s="1">
        <v>5</v>
      </c>
      <c r="D1243" s="1" t="s">
        <v>13753</v>
      </c>
      <c r="E1243" s="17">
        <v>0.49682870370370402</v>
      </c>
      <c r="F1243" s="1" t="s">
        <v>51</v>
      </c>
      <c r="G1243" s="1" t="s">
        <v>3078</v>
      </c>
      <c r="H1243" s="17">
        <v>0.57781249999999995</v>
      </c>
      <c r="I1243" s="17">
        <v>8.0983796296295929E-2</v>
      </c>
      <c r="J1243" s="1" t="s">
        <v>13755</v>
      </c>
    </row>
    <row r="1244" spans="2:10">
      <c r="B1244" s="1" t="s">
        <v>15403</v>
      </c>
      <c r="C1244" s="1">
        <v>1</v>
      </c>
      <c r="D1244" s="1" t="s">
        <v>13753</v>
      </c>
      <c r="E1244" s="17">
        <v>0.57685185185185195</v>
      </c>
      <c r="F1244" s="1" t="s">
        <v>59</v>
      </c>
      <c r="G1244" s="1" t="s">
        <v>3078</v>
      </c>
      <c r="H1244" s="17">
        <v>0.57820601851851805</v>
      </c>
      <c r="I1244" s="17">
        <v>1.3541666666661012E-3</v>
      </c>
      <c r="J1244" s="1" t="s">
        <v>13755</v>
      </c>
    </row>
    <row r="1245" spans="2:10">
      <c r="B1245" s="1" t="s">
        <v>15405</v>
      </c>
      <c r="C1245" s="1">
        <v>1</v>
      </c>
      <c r="D1245" s="1" t="s">
        <v>13753</v>
      </c>
      <c r="E1245" s="17">
        <v>0.57701388888888905</v>
      </c>
      <c r="F1245" s="1" t="s">
        <v>59</v>
      </c>
      <c r="G1245" s="1" t="s">
        <v>3077</v>
      </c>
      <c r="H1245" s="17">
        <v>0.57853009259259303</v>
      </c>
      <c r="I1245" s="17">
        <v>1.5162037037039777E-3</v>
      </c>
      <c r="J1245" s="1" t="s">
        <v>13756</v>
      </c>
    </row>
    <row r="1246" spans="2:10">
      <c r="B1246" s="1" t="s">
        <v>15404</v>
      </c>
      <c r="C1246" s="1">
        <v>1</v>
      </c>
      <c r="D1246" s="1" t="s">
        <v>13687</v>
      </c>
      <c r="E1246" s="17">
        <v>0.57699074074074097</v>
      </c>
      <c r="F1246" s="1" t="s">
        <v>59</v>
      </c>
      <c r="G1246" s="1" t="s">
        <v>3077</v>
      </c>
      <c r="H1246" s="17">
        <v>0.578587962962963</v>
      </c>
      <c r="I1246" s="17">
        <v>1.5972222222220278E-3</v>
      </c>
      <c r="J1246" s="1" t="s">
        <v>13770</v>
      </c>
    </row>
    <row r="1247" spans="2:10">
      <c r="B1247" s="1" t="s">
        <v>15409</v>
      </c>
      <c r="C1247" s="1">
        <v>1</v>
      </c>
      <c r="D1247" s="1" t="s">
        <v>13687</v>
      </c>
      <c r="E1247" s="17">
        <v>0.57760416666666703</v>
      </c>
      <c r="F1247" s="1" t="s">
        <v>59</v>
      </c>
      <c r="G1247" s="1" t="s">
        <v>13746</v>
      </c>
      <c r="H1247" s="17">
        <v>0.57861111111111097</v>
      </c>
      <c r="I1247" s="17">
        <v>1.0069444444439357E-3</v>
      </c>
      <c r="J1247" s="1" t="s">
        <v>13771</v>
      </c>
    </row>
    <row r="1248" spans="2:10">
      <c r="B1248" s="1" t="s">
        <v>15351</v>
      </c>
      <c r="C1248" s="1">
        <v>1</v>
      </c>
      <c r="D1248" s="1" t="s">
        <v>13753</v>
      </c>
      <c r="E1248" s="17">
        <v>0.56945601851851901</v>
      </c>
      <c r="F1248" s="1" t="s">
        <v>58</v>
      </c>
      <c r="G1248" s="1" t="s">
        <v>13746</v>
      </c>
      <c r="H1248" s="17">
        <v>0.57868055555555598</v>
      </c>
      <c r="I1248" s="17">
        <v>9.2245370370369617E-3</v>
      </c>
      <c r="J1248" s="1" t="s">
        <v>13759</v>
      </c>
    </row>
    <row r="1249" spans="2:10">
      <c r="B1249" s="1" t="s">
        <v>15392</v>
      </c>
      <c r="C1249" s="1">
        <v>1</v>
      </c>
      <c r="D1249" s="1" t="s">
        <v>13753</v>
      </c>
      <c r="E1249" s="17">
        <v>0.57568287037037003</v>
      </c>
      <c r="F1249" s="1" t="s">
        <v>59</v>
      </c>
      <c r="G1249" s="1" t="s">
        <v>3077</v>
      </c>
      <c r="H1249" s="17">
        <v>0.57870370370370405</v>
      </c>
      <c r="I1249" s="17">
        <v>3.0208333333340276E-3</v>
      </c>
      <c r="J1249" s="1" t="s">
        <v>13756</v>
      </c>
    </row>
    <row r="1250" spans="2:10">
      <c r="B1250" s="1" t="s">
        <v>15420</v>
      </c>
      <c r="C1250" s="1">
        <v>1</v>
      </c>
      <c r="D1250" s="1" t="s">
        <v>13687</v>
      </c>
      <c r="E1250" s="17">
        <v>0.57868055555555598</v>
      </c>
      <c r="F1250" s="1" t="s">
        <v>59</v>
      </c>
      <c r="G1250" s="1" t="s">
        <v>13762</v>
      </c>
      <c r="H1250" s="17">
        <v>0.57909722222222204</v>
      </c>
      <c r="I1250" s="17">
        <v>4.1666666666606567E-4</v>
      </c>
      <c r="J1250" s="1" t="s">
        <v>13767</v>
      </c>
    </row>
    <row r="1251" spans="2:10">
      <c r="B1251" s="1" t="s">
        <v>14741</v>
      </c>
      <c r="C1251" s="1">
        <v>1</v>
      </c>
      <c r="D1251" s="1" t="s">
        <v>13687</v>
      </c>
      <c r="E1251" s="17">
        <v>0.48552083333333301</v>
      </c>
      <c r="F1251" s="1" t="s">
        <v>50</v>
      </c>
      <c r="G1251" s="1" t="s">
        <v>13762</v>
      </c>
      <c r="H1251" s="17">
        <v>0.57940972222222198</v>
      </c>
      <c r="I1251" s="17">
        <v>9.3888888888888966E-2</v>
      </c>
      <c r="J1251" s="1" t="s">
        <v>13767</v>
      </c>
    </row>
    <row r="1252" spans="2:10">
      <c r="B1252" s="1" t="s">
        <v>15413</v>
      </c>
      <c r="C1252" s="1">
        <v>1</v>
      </c>
      <c r="D1252" s="1" t="s">
        <v>13753</v>
      </c>
      <c r="E1252" s="17">
        <v>0.57787037037037003</v>
      </c>
      <c r="F1252" s="1" t="s">
        <v>59</v>
      </c>
      <c r="G1252" s="1" t="s">
        <v>3095</v>
      </c>
      <c r="H1252" s="17">
        <v>0.57990740740740698</v>
      </c>
      <c r="I1252" s="17">
        <v>2.0370370370369484E-3</v>
      </c>
      <c r="J1252" s="1" t="s">
        <v>13758</v>
      </c>
    </row>
    <row r="1253" spans="2:10">
      <c r="B1253" s="1" t="s">
        <v>15425</v>
      </c>
      <c r="C1253" s="1">
        <v>5</v>
      </c>
      <c r="D1253" s="1" t="s">
        <v>13753</v>
      </c>
      <c r="E1253" s="17">
        <v>0.57915509259259301</v>
      </c>
      <c r="F1253" s="1" t="s">
        <v>59</v>
      </c>
      <c r="G1253" s="1" t="s">
        <v>3078</v>
      </c>
      <c r="H1253" s="17">
        <v>0.57990740740740698</v>
      </c>
      <c r="I1253" s="17">
        <v>7.5231481481397022E-4</v>
      </c>
      <c r="J1253" s="1" t="s">
        <v>13755</v>
      </c>
    </row>
    <row r="1254" spans="2:10">
      <c r="B1254" s="1" t="s">
        <v>15415</v>
      </c>
      <c r="C1254" s="1">
        <v>1</v>
      </c>
      <c r="D1254" s="1" t="s">
        <v>13687</v>
      </c>
      <c r="E1254" s="17">
        <v>0.57797453703703705</v>
      </c>
      <c r="F1254" s="1" t="s">
        <v>59</v>
      </c>
      <c r="G1254" s="1" t="s">
        <v>13746</v>
      </c>
      <c r="H1254" s="17">
        <v>0.57991898148148102</v>
      </c>
      <c r="I1254" s="17">
        <v>1.9444444444439712E-3</v>
      </c>
      <c r="J1254" s="1" t="s">
        <v>13771</v>
      </c>
    </row>
    <row r="1255" spans="2:10">
      <c r="B1255" s="1" t="s">
        <v>15426</v>
      </c>
      <c r="C1255" s="1">
        <v>1</v>
      </c>
      <c r="D1255" s="1" t="s">
        <v>13760</v>
      </c>
      <c r="E1255" s="17">
        <v>0.57979166666666704</v>
      </c>
      <c r="F1255" s="1" t="s">
        <v>59</v>
      </c>
      <c r="G1255" s="1" t="s">
        <v>3077</v>
      </c>
      <c r="H1255" s="17">
        <v>0.58006944444444397</v>
      </c>
      <c r="I1255" s="17">
        <v>2.7777777777693302E-4</v>
      </c>
      <c r="J1255" s="1" t="s">
        <v>13765</v>
      </c>
    </row>
    <row r="1256" spans="2:10">
      <c r="B1256" s="1" t="s">
        <v>15424</v>
      </c>
      <c r="C1256" s="1">
        <v>1</v>
      </c>
      <c r="D1256" s="1" t="s">
        <v>13687</v>
      </c>
      <c r="E1256" s="17">
        <v>0.57893518518518505</v>
      </c>
      <c r="F1256" s="1" t="s">
        <v>59</v>
      </c>
      <c r="G1256" s="1" t="s">
        <v>13746</v>
      </c>
      <c r="H1256" s="17">
        <v>0.58013888888888898</v>
      </c>
      <c r="I1256" s="17">
        <v>1.2037037037039289E-3</v>
      </c>
      <c r="J1256" s="1" t="s">
        <v>13771</v>
      </c>
    </row>
    <row r="1257" spans="2:10">
      <c r="B1257" s="1" t="s">
        <v>15416</v>
      </c>
      <c r="C1257" s="1">
        <v>1</v>
      </c>
      <c r="D1257" s="1" t="s">
        <v>13760</v>
      </c>
      <c r="E1257" s="17">
        <v>0.57813657407407404</v>
      </c>
      <c r="F1257" s="1" t="s">
        <v>59</v>
      </c>
      <c r="G1257" s="1" t="s">
        <v>13746</v>
      </c>
      <c r="H1257" s="17">
        <v>0.58038194444444402</v>
      </c>
      <c r="I1257" s="17">
        <v>2.2453703703699812E-3</v>
      </c>
      <c r="J1257" s="1" t="s">
        <v>13764</v>
      </c>
    </row>
    <row r="1258" spans="2:10">
      <c r="B1258" s="1" t="s">
        <v>15421</v>
      </c>
      <c r="C1258" s="1">
        <v>1</v>
      </c>
      <c r="D1258" s="1" t="s">
        <v>13753</v>
      </c>
      <c r="E1258" s="17">
        <v>0.578819444444444</v>
      </c>
      <c r="F1258" s="1" t="s">
        <v>59</v>
      </c>
      <c r="G1258" s="1" t="s">
        <v>3095</v>
      </c>
      <c r="H1258" s="17">
        <v>0.58039351851851895</v>
      </c>
      <c r="I1258" s="17">
        <v>1.5740740740749493E-3</v>
      </c>
      <c r="J1258" s="1" t="s">
        <v>13758</v>
      </c>
    </row>
    <row r="1259" spans="2:10">
      <c r="B1259" s="1" t="s">
        <v>15423</v>
      </c>
      <c r="C1259" s="1">
        <v>1</v>
      </c>
      <c r="D1259" s="1" t="s">
        <v>13753</v>
      </c>
      <c r="E1259" s="17">
        <v>0.57887731481481497</v>
      </c>
      <c r="F1259" s="1" t="s">
        <v>59</v>
      </c>
      <c r="G1259" s="1" t="s">
        <v>3095</v>
      </c>
      <c r="H1259" s="17">
        <v>0.58048611111111104</v>
      </c>
      <c r="I1259" s="17">
        <v>1.6087962962960667E-3</v>
      </c>
      <c r="J1259" s="1" t="s">
        <v>13758</v>
      </c>
    </row>
    <row r="1260" spans="2:10">
      <c r="B1260" s="1" t="s">
        <v>15433</v>
      </c>
      <c r="C1260" s="1">
        <v>1</v>
      </c>
      <c r="D1260" s="1" t="s">
        <v>13760</v>
      </c>
      <c r="E1260" s="17">
        <v>0.58057870370370401</v>
      </c>
      <c r="F1260" s="1" t="s">
        <v>59</v>
      </c>
      <c r="G1260" s="1" t="s">
        <v>3077</v>
      </c>
      <c r="H1260" s="17">
        <v>0.58090277777777799</v>
      </c>
      <c r="I1260" s="17">
        <v>3.240740740739767E-4</v>
      </c>
      <c r="J1260" s="1" t="s">
        <v>13765</v>
      </c>
    </row>
    <row r="1261" spans="2:10">
      <c r="B1261" s="1" t="s">
        <v>15440</v>
      </c>
      <c r="C1261" s="1">
        <v>1</v>
      </c>
      <c r="D1261" s="1" t="s">
        <v>13760</v>
      </c>
      <c r="E1261" s="17">
        <v>0.58153935185185202</v>
      </c>
      <c r="F1261" s="1" t="s">
        <v>59</v>
      </c>
      <c r="G1261" s="1" t="s">
        <v>13762</v>
      </c>
      <c r="H1261" s="17">
        <v>0.58174768518518505</v>
      </c>
      <c r="I1261" s="17">
        <v>2.0833333333303283E-4</v>
      </c>
      <c r="J1261" s="1" t="s">
        <v>13763</v>
      </c>
    </row>
    <row r="1262" spans="2:10">
      <c r="B1262" s="1" t="s">
        <v>15430</v>
      </c>
      <c r="C1262" s="1">
        <v>5</v>
      </c>
      <c r="D1262" s="1" t="s">
        <v>13753</v>
      </c>
      <c r="E1262" s="17">
        <v>0.58021990740740703</v>
      </c>
      <c r="F1262" s="1" t="s">
        <v>59</v>
      </c>
      <c r="G1262" s="1" t="s">
        <v>3078</v>
      </c>
      <c r="H1262" s="17">
        <v>0.58221064814814805</v>
      </c>
      <c r="I1262" s="17">
        <v>1.9907407407410149E-3</v>
      </c>
      <c r="J1262" s="1" t="s">
        <v>13755</v>
      </c>
    </row>
    <row r="1263" spans="2:10">
      <c r="B1263" s="1" t="s">
        <v>15431</v>
      </c>
      <c r="C1263" s="1">
        <v>1</v>
      </c>
      <c r="D1263" s="1" t="s">
        <v>3076</v>
      </c>
      <c r="E1263" s="17">
        <v>0.58031250000000001</v>
      </c>
      <c r="F1263" s="1" t="s">
        <v>59</v>
      </c>
      <c r="G1263" s="1" t="s">
        <v>13746</v>
      </c>
      <c r="H1263" s="17">
        <v>0.58245370370370397</v>
      </c>
      <c r="I1263" s="17">
        <v>2.1412037037039644E-3</v>
      </c>
      <c r="J1263" s="1" t="s">
        <v>13766</v>
      </c>
    </row>
    <row r="1264" spans="2:10">
      <c r="B1264" s="1" t="s">
        <v>15444</v>
      </c>
      <c r="C1264" s="1">
        <v>1</v>
      </c>
      <c r="D1264" s="1" t="s">
        <v>13760</v>
      </c>
      <c r="E1264" s="17">
        <v>0.58208333333333295</v>
      </c>
      <c r="F1264" s="1" t="s">
        <v>59</v>
      </c>
      <c r="G1264" s="1" t="s">
        <v>3077</v>
      </c>
      <c r="H1264" s="17">
        <v>0.58247685185185205</v>
      </c>
      <c r="I1264" s="17">
        <v>3.9351851851909814E-4</v>
      </c>
      <c r="J1264" s="1" t="s">
        <v>13765</v>
      </c>
    </row>
    <row r="1265" spans="2:10">
      <c r="B1265" s="1" t="s">
        <v>15432</v>
      </c>
      <c r="C1265" s="1">
        <v>1</v>
      </c>
      <c r="D1265" s="1" t="s">
        <v>13687</v>
      </c>
      <c r="E1265" s="17">
        <v>0.58042824074074095</v>
      </c>
      <c r="F1265" s="1" t="s">
        <v>59</v>
      </c>
      <c r="G1265" s="1" t="s">
        <v>13746</v>
      </c>
      <c r="H1265" s="17">
        <v>0.58258101851851896</v>
      </c>
      <c r="I1265" s="17">
        <v>2.1527777777780033E-3</v>
      </c>
      <c r="J1265" s="1" t="s">
        <v>13771</v>
      </c>
    </row>
    <row r="1266" spans="2:10">
      <c r="B1266" s="1" t="s">
        <v>15261</v>
      </c>
      <c r="C1266" s="1">
        <v>2</v>
      </c>
      <c r="D1266" s="1" t="s">
        <v>13753</v>
      </c>
      <c r="E1266" s="17">
        <v>0.55863425925925903</v>
      </c>
      <c r="F1266" s="1" t="s">
        <v>57</v>
      </c>
      <c r="G1266" s="1" t="s">
        <v>13746</v>
      </c>
      <c r="H1266" s="17">
        <v>0.58274305555555606</v>
      </c>
      <c r="I1266" s="17">
        <v>2.410879629629703E-2</v>
      </c>
      <c r="J1266" s="1" t="s">
        <v>13759</v>
      </c>
    </row>
    <row r="1267" spans="2:10">
      <c r="B1267" s="1" t="s">
        <v>15394</v>
      </c>
      <c r="C1267" s="1">
        <v>1</v>
      </c>
      <c r="D1267" s="1" t="s">
        <v>13687</v>
      </c>
      <c r="E1267" s="17">
        <v>0.575740740740741</v>
      </c>
      <c r="F1267" s="1" t="s">
        <v>59</v>
      </c>
      <c r="G1267" s="1" t="s">
        <v>13746</v>
      </c>
      <c r="H1267" s="17">
        <v>0.582893518518519</v>
      </c>
      <c r="I1267" s="17">
        <v>7.1527777777780077E-3</v>
      </c>
      <c r="J1267" s="1" t="s">
        <v>13771</v>
      </c>
    </row>
    <row r="1268" spans="2:10">
      <c r="B1268" s="1" t="s">
        <v>15388</v>
      </c>
      <c r="C1268" s="1">
        <v>1</v>
      </c>
      <c r="D1268" s="1" t="s">
        <v>3076</v>
      </c>
      <c r="E1268" s="17">
        <v>0.57486111111111104</v>
      </c>
      <c r="F1268" s="1" t="s">
        <v>59</v>
      </c>
      <c r="G1268" s="1" t="s">
        <v>3095</v>
      </c>
      <c r="H1268" s="17">
        <v>0.58293981481481505</v>
      </c>
      <c r="I1268" s="17">
        <v>8.0787037037040044E-3</v>
      </c>
      <c r="J1268" s="1" t="s">
        <v>13675</v>
      </c>
    </row>
    <row r="1269" spans="2:10">
      <c r="B1269" s="1" t="s">
        <v>15438</v>
      </c>
      <c r="C1269" s="1">
        <v>1</v>
      </c>
      <c r="D1269" s="1" t="s">
        <v>3076</v>
      </c>
      <c r="E1269" s="17">
        <v>0.58128472222222205</v>
      </c>
      <c r="F1269" s="1" t="s">
        <v>59</v>
      </c>
      <c r="G1269" s="1" t="s">
        <v>13746</v>
      </c>
      <c r="H1269" s="17">
        <v>0.58299768518518502</v>
      </c>
      <c r="I1269" s="17">
        <v>1.7129629629629717E-3</v>
      </c>
      <c r="J1269" s="1" t="s">
        <v>13766</v>
      </c>
    </row>
    <row r="1270" spans="2:10">
      <c r="B1270" s="1" t="s">
        <v>14995</v>
      </c>
      <c r="C1270" s="1">
        <v>5</v>
      </c>
      <c r="D1270" s="1" t="s">
        <v>13753</v>
      </c>
      <c r="E1270" s="17">
        <v>0.52324074074074101</v>
      </c>
      <c r="F1270" s="1" t="s">
        <v>54</v>
      </c>
      <c r="G1270" s="1" t="s">
        <v>3078</v>
      </c>
      <c r="H1270" s="17">
        <v>0.58305555555555599</v>
      </c>
      <c r="I1270" s="17">
        <v>5.9814814814814987E-2</v>
      </c>
      <c r="J1270" s="1" t="s">
        <v>13755</v>
      </c>
    </row>
    <row r="1271" spans="2:10">
      <c r="B1271" s="1" t="s">
        <v>15439</v>
      </c>
      <c r="C1271" s="1">
        <v>1</v>
      </c>
      <c r="D1271" s="1" t="s">
        <v>13760</v>
      </c>
      <c r="E1271" s="17">
        <v>0.58140046296296299</v>
      </c>
      <c r="F1271" s="1" t="s">
        <v>59</v>
      </c>
      <c r="G1271" s="1" t="s">
        <v>13746</v>
      </c>
      <c r="H1271" s="17">
        <v>0.58339120370370401</v>
      </c>
      <c r="I1271" s="17">
        <v>1.9907407407410149E-3</v>
      </c>
      <c r="J1271" s="1" t="s">
        <v>13764</v>
      </c>
    </row>
    <row r="1272" spans="2:10">
      <c r="B1272" s="1" t="s">
        <v>14678</v>
      </c>
      <c r="C1272" s="1">
        <v>1</v>
      </c>
      <c r="D1272" s="1" t="s">
        <v>13753</v>
      </c>
      <c r="E1272" s="17">
        <v>0.47677083333333298</v>
      </c>
      <c r="F1272" s="1" t="s">
        <v>49</v>
      </c>
      <c r="G1272" s="1" t="s">
        <v>13746</v>
      </c>
      <c r="H1272" s="17">
        <v>0.58343750000000005</v>
      </c>
      <c r="I1272" s="17">
        <v>0.10666666666666708</v>
      </c>
      <c r="J1272" s="1" t="s">
        <v>13759</v>
      </c>
    </row>
    <row r="1273" spans="2:10">
      <c r="B1273" s="1" t="s">
        <v>15448</v>
      </c>
      <c r="C1273" s="1">
        <v>1</v>
      </c>
      <c r="D1273" s="1" t="s">
        <v>3076</v>
      </c>
      <c r="E1273" s="17">
        <v>0.58311342592592597</v>
      </c>
      <c r="F1273" s="1" t="s">
        <v>59</v>
      </c>
      <c r="G1273" s="1" t="s">
        <v>3095</v>
      </c>
      <c r="H1273" s="17">
        <v>0.58349537037037003</v>
      </c>
      <c r="I1273" s="17">
        <v>3.8194444444406006E-4</v>
      </c>
      <c r="J1273" s="1" t="s">
        <v>13675</v>
      </c>
    </row>
    <row r="1274" spans="2:10">
      <c r="B1274" s="1" t="s">
        <v>15442</v>
      </c>
      <c r="C1274" s="1">
        <v>1</v>
      </c>
      <c r="D1274" s="1" t="s">
        <v>13687</v>
      </c>
      <c r="E1274" s="17">
        <v>0.58167824074074104</v>
      </c>
      <c r="F1274" s="1" t="s">
        <v>59</v>
      </c>
      <c r="G1274" s="1" t="s">
        <v>3077</v>
      </c>
      <c r="H1274" s="17">
        <v>0.58432870370370404</v>
      </c>
      <c r="I1274" s="17">
        <v>2.6504629629630072E-3</v>
      </c>
      <c r="J1274" s="1" t="s">
        <v>13770</v>
      </c>
    </row>
    <row r="1275" spans="2:10">
      <c r="B1275" s="1" t="s">
        <v>15434</v>
      </c>
      <c r="C1275" s="1">
        <v>1</v>
      </c>
      <c r="D1275" s="1" t="s">
        <v>13753</v>
      </c>
      <c r="E1275" s="17">
        <v>0.58085648148148195</v>
      </c>
      <c r="F1275" s="1" t="s">
        <v>59</v>
      </c>
      <c r="G1275" s="1" t="s">
        <v>13746</v>
      </c>
      <c r="H1275" s="17">
        <v>0.58444444444444399</v>
      </c>
      <c r="I1275" s="17">
        <v>3.5879629629620435E-3</v>
      </c>
      <c r="J1275" s="1" t="s">
        <v>13759</v>
      </c>
    </row>
    <row r="1276" spans="2:10">
      <c r="B1276" s="1" t="s">
        <v>15384</v>
      </c>
      <c r="C1276" s="1">
        <v>5</v>
      </c>
      <c r="D1276" s="1" t="s">
        <v>13753</v>
      </c>
      <c r="E1276" s="17">
        <v>0.57459490740740704</v>
      </c>
      <c r="F1276" s="1" t="s">
        <v>59</v>
      </c>
      <c r="G1276" s="1" t="s">
        <v>3078</v>
      </c>
      <c r="H1276" s="17">
        <v>0.58479166666666704</v>
      </c>
      <c r="I1276" s="17">
        <v>1.0196759259260002E-2</v>
      </c>
      <c r="J1276" s="1" t="s">
        <v>13755</v>
      </c>
    </row>
    <row r="1277" spans="2:10">
      <c r="B1277" s="1" t="s">
        <v>15453</v>
      </c>
      <c r="C1277" s="1">
        <v>2</v>
      </c>
      <c r="D1277" s="1" t="s">
        <v>13753</v>
      </c>
      <c r="E1277" s="17">
        <v>0.58371527777777799</v>
      </c>
      <c r="F1277" s="1" t="s">
        <v>60</v>
      </c>
      <c r="G1277" s="1" t="s">
        <v>3078</v>
      </c>
      <c r="H1277" s="17">
        <v>0.58486111111111105</v>
      </c>
      <c r="I1277" s="17">
        <v>1.1458333333330684E-3</v>
      </c>
      <c r="J1277" s="1" t="s">
        <v>13755</v>
      </c>
    </row>
    <row r="1278" spans="2:10">
      <c r="B1278" s="1" t="s">
        <v>14711</v>
      </c>
      <c r="C1278" s="1">
        <v>1</v>
      </c>
      <c r="D1278" s="1" t="s">
        <v>13760</v>
      </c>
      <c r="E1278" s="17">
        <v>0.48128472222222202</v>
      </c>
      <c r="F1278" s="1" t="s">
        <v>50</v>
      </c>
      <c r="G1278" s="1" t="s">
        <v>3077</v>
      </c>
      <c r="H1278" s="17">
        <v>0.58502314814814804</v>
      </c>
      <c r="I1278" s="17">
        <v>0.10373842592592603</v>
      </c>
      <c r="J1278" s="1" t="s">
        <v>13765</v>
      </c>
    </row>
    <row r="1279" spans="2:10">
      <c r="B1279" s="1" t="s">
        <v>15450</v>
      </c>
      <c r="C1279" s="1">
        <v>1</v>
      </c>
      <c r="D1279" s="1" t="s">
        <v>3076</v>
      </c>
      <c r="E1279" s="17">
        <v>0.58320601851851805</v>
      </c>
      <c r="F1279" s="1" t="s">
        <v>59</v>
      </c>
      <c r="G1279" s="1" t="s">
        <v>13762</v>
      </c>
      <c r="H1279" s="17">
        <v>0.58526620370370397</v>
      </c>
      <c r="I1279" s="17">
        <v>2.0601851851859143E-3</v>
      </c>
      <c r="J1279" s="1" t="s">
        <v>13775</v>
      </c>
    </row>
    <row r="1280" spans="2:10">
      <c r="B1280" s="1" t="s">
        <v>15454</v>
      </c>
      <c r="C1280" s="1">
        <v>1</v>
      </c>
      <c r="D1280" s="1" t="s">
        <v>13687</v>
      </c>
      <c r="E1280" s="17">
        <v>0.584016203703704</v>
      </c>
      <c r="F1280" s="1" t="s">
        <v>60</v>
      </c>
      <c r="G1280" s="1" t="s">
        <v>13746</v>
      </c>
      <c r="H1280" s="17">
        <v>0.58531250000000001</v>
      </c>
      <c r="I1280" s="17">
        <v>1.2962962962960178E-3</v>
      </c>
      <c r="J1280" s="1" t="s">
        <v>13771</v>
      </c>
    </row>
    <row r="1281" spans="2:10">
      <c r="B1281" s="1" t="s">
        <v>14987</v>
      </c>
      <c r="C1281" s="1">
        <v>1</v>
      </c>
      <c r="D1281" s="1" t="s">
        <v>3076</v>
      </c>
      <c r="E1281" s="17">
        <v>0.52223379629629596</v>
      </c>
      <c r="F1281" s="1" t="s">
        <v>54</v>
      </c>
      <c r="G1281" s="1" t="s">
        <v>3095</v>
      </c>
      <c r="H1281" s="17">
        <v>0.58537037037036999</v>
      </c>
      <c r="I1281" s="17">
        <v>6.3136574074074026E-2</v>
      </c>
      <c r="J1281" s="1" t="s">
        <v>13675</v>
      </c>
    </row>
    <row r="1282" spans="2:10">
      <c r="B1282" s="1" t="s">
        <v>15458</v>
      </c>
      <c r="C1282" s="1">
        <v>1</v>
      </c>
      <c r="D1282" s="1" t="s">
        <v>13753</v>
      </c>
      <c r="E1282" s="17">
        <v>0.584513888888889</v>
      </c>
      <c r="F1282" s="1" t="s">
        <v>60</v>
      </c>
      <c r="G1282" s="1" t="s">
        <v>13746</v>
      </c>
      <c r="H1282" s="17">
        <v>0.58538194444444402</v>
      </c>
      <c r="I1282" s="17">
        <v>8.6805555555502512E-4</v>
      </c>
      <c r="J1282" s="1" t="s">
        <v>13759</v>
      </c>
    </row>
    <row r="1283" spans="2:10">
      <c r="B1283" s="1" t="s">
        <v>13882</v>
      </c>
      <c r="C1283" s="1">
        <v>1</v>
      </c>
      <c r="D1283" s="1" t="s">
        <v>13760</v>
      </c>
      <c r="E1283" s="17">
        <v>0.29476851851851898</v>
      </c>
      <c r="F1283" s="1" t="s">
        <v>32</v>
      </c>
      <c r="G1283" s="1" t="s">
        <v>3095</v>
      </c>
      <c r="H1283" s="17">
        <v>0.58549768518518497</v>
      </c>
      <c r="I1283" s="17">
        <v>0.29072916666666598</v>
      </c>
      <c r="J1283" s="1" t="s">
        <v>13761</v>
      </c>
    </row>
    <row r="1284" spans="2:10">
      <c r="B1284" s="1" t="s">
        <v>15446</v>
      </c>
      <c r="C1284" s="1">
        <v>1</v>
      </c>
      <c r="D1284" s="1" t="s">
        <v>13753</v>
      </c>
      <c r="E1284" s="17">
        <v>0.58223379629629601</v>
      </c>
      <c r="F1284" s="1" t="s">
        <v>59</v>
      </c>
      <c r="G1284" s="1" t="s">
        <v>3078</v>
      </c>
      <c r="H1284" s="17">
        <v>0.58550925925925901</v>
      </c>
      <c r="I1284" s="17">
        <v>3.2754629629629939E-3</v>
      </c>
      <c r="J1284" s="1" t="s">
        <v>13755</v>
      </c>
    </row>
    <row r="1285" spans="2:10">
      <c r="B1285" s="1" t="s">
        <v>15457</v>
      </c>
      <c r="C1285" s="1">
        <v>1</v>
      </c>
      <c r="D1285" s="1" t="s">
        <v>13753</v>
      </c>
      <c r="E1285" s="17">
        <v>0.58444444444444399</v>
      </c>
      <c r="F1285" s="1" t="s">
        <v>60</v>
      </c>
      <c r="G1285" s="1" t="s">
        <v>13746</v>
      </c>
      <c r="H1285" s="17">
        <v>0.586168981481481</v>
      </c>
      <c r="I1285" s="17">
        <v>1.7245370370370106E-3</v>
      </c>
      <c r="J1285" s="1" t="s">
        <v>13759</v>
      </c>
    </row>
    <row r="1286" spans="2:10">
      <c r="B1286" s="1" t="s">
        <v>15464</v>
      </c>
      <c r="C1286" s="1">
        <v>1</v>
      </c>
      <c r="D1286" s="1" t="s">
        <v>13687</v>
      </c>
      <c r="E1286" s="17">
        <v>0.58579861111111098</v>
      </c>
      <c r="F1286" s="1" t="s">
        <v>60</v>
      </c>
      <c r="G1286" s="1" t="s">
        <v>3095</v>
      </c>
      <c r="H1286" s="17">
        <v>0.58621527777777804</v>
      </c>
      <c r="I1286" s="17">
        <v>4.1666666666706487E-4</v>
      </c>
      <c r="J1286" s="1" t="s">
        <v>13757</v>
      </c>
    </row>
    <row r="1287" spans="2:10">
      <c r="B1287" s="1" t="s">
        <v>15455</v>
      </c>
      <c r="C1287" s="1">
        <v>1</v>
      </c>
      <c r="D1287" s="1" t="s">
        <v>13760</v>
      </c>
      <c r="E1287" s="17">
        <v>0.58410879629629597</v>
      </c>
      <c r="F1287" s="1" t="s">
        <v>60</v>
      </c>
      <c r="G1287" s="1" t="s">
        <v>13746</v>
      </c>
      <c r="H1287" s="17">
        <v>0.58631944444444395</v>
      </c>
      <c r="I1287" s="17">
        <v>2.2106481481479756E-3</v>
      </c>
      <c r="J1287" s="1" t="s">
        <v>13764</v>
      </c>
    </row>
    <row r="1288" spans="2:10">
      <c r="B1288" s="1" t="s">
        <v>15460</v>
      </c>
      <c r="C1288" s="1">
        <v>1</v>
      </c>
      <c r="D1288" s="1" t="s">
        <v>13753</v>
      </c>
      <c r="E1288" s="17">
        <v>0.58472222222222203</v>
      </c>
      <c r="F1288" s="1" t="s">
        <v>60</v>
      </c>
      <c r="G1288" s="1" t="s">
        <v>3077</v>
      </c>
      <c r="H1288" s="17">
        <v>0.586400462962963</v>
      </c>
      <c r="I1288" s="17">
        <v>1.6782407407409661E-3</v>
      </c>
      <c r="J1288" s="1" t="s">
        <v>13756</v>
      </c>
    </row>
    <row r="1289" spans="2:10">
      <c r="B1289" s="1" t="s">
        <v>14344</v>
      </c>
      <c r="C1289" s="1">
        <v>1</v>
      </c>
      <c r="D1289" s="1" t="s">
        <v>13753</v>
      </c>
      <c r="E1289" s="17">
        <v>0.42351851851851902</v>
      </c>
      <c r="F1289" s="1" t="s">
        <v>44</v>
      </c>
      <c r="G1289" s="1" t="s">
        <v>3095</v>
      </c>
      <c r="H1289" s="17">
        <v>0.586435185185185</v>
      </c>
      <c r="I1289" s="17">
        <v>0.16291666666666599</v>
      </c>
      <c r="J1289" s="1" t="s">
        <v>13758</v>
      </c>
    </row>
    <row r="1290" spans="2:10">
      <c r="B1290" s="1" t="s">
        <v>15264</v>
      </c>
      <c r="C1290" s="1">
        <v>2</v>
      </c>
      <c r="D1290" s="1" t="s">
        <v>13753</v>
      </c>
      <c r="E1290" s="17">
        <v>0.55888888888888899</v>
      </c>
      <c r="F1290" s="1" t="s">
        <v>57</v>
      </c>
      <c r="G1290" s="1" t="s">
        <v>13762</v>
      </c>
      <c r="H1290" s="17">
        <v>0.58649305555555598</v>
      </c>
      <c r="I1290" s="17">
        <v>2.7604166666666985E-2</v>
      </c>
      <c r="J1290" s="1" t="s">
        <v>13772</v>
      </c>
    </row>
    <row r="1291" spans="2:10">
      <c r="B1291" s="1" t="s">
        <v>15412</v>
      </c>
      <c r="C1291" s="1">
        <v>1</v>
      </c>
      <c r="D1291" s="1" t="s">
        <v>13753</v>
      </c>
      <c r="E1291" s="17">
        <v>0.57777777777777795</v>
      </c>
      <c r="F1291" s="1" t="s">
        <v>59</v>
      </c>
      <c r="G1291" s="1" t="s">
        <v>13762</v>
      </c>
      <c r="H1291" s="17">
        <v>0.58656249999999999</v>
      </c>
      <c r="I1291" s="17">
        <v>8.7847222222220411E-3</v>
      </c>
      <c r="J1291" s="1" t="s">
        <v>13772</v>
      </c>
    </row>
    <row r="1292" spans="2:10">
      <c r="B1292" s="1" t="s">
        <v>15447</v>
      </c>
      <c r="C1292" s="1">
        <v>1</v>
      </c>
      <c r="D1292" s="1" t="s">
        <v>13753</v>
      </c>
      <c r="E1292" s="17">
        <v>0.58225694444444398</v>
      </c>
      <c r="F1292" s="1" t="s">
        <v>59</v>
      </c>
      <c r="G1292" s="1" t="s">
        <v>3095</v>
      </c>
      <c r="H1292" s="17">
        <v>0.58719907407407401</v>
      </c>
      <c r="I1292" s="17">
        <v>4.9421296296300321E-3</v>
      </c>
      <c r="J1292" s="1" t="s">
        <v>13758</v>
      </c>
    </row>
    <row r="1293" spans="2:10">
      <c r="B1293" s="1" t="s">
        <v>15184</v>
      </c>
      <c r="C1293" s="1">
        <v>1</v>
      </c>
      <c r="D1293" s="1" t="s">
        <v>13760</v>
      </c>
      <c r="E1293" s="17">
        <v>0.54835648148148197</v>
      </c>
      <c r="F1293" s="1" t="s">
        <v>56</v>
      </c>
      <c r="G1293" s="1" t="s">
        <v>3078</v>
      </c>
      <c r="H1293" s="17">
        <v>0.58737268518518504</v>
      </c>
      <c r="I1293" s="17">
        <v>3.9016203703703067E-2</v>
      </c>
      <c r="J1293" s="1" t="s">
        <v>13768</v>
      </c>
    </row>
    <row r="1294" spans="2:10">
      <c r="B1294" s="1" t="s">
        <v>15466</v>
      </c>
      <c r="C1294" s="1">
        <v>1</v>
      </c>
      <c r="D1294" s="1" t="s">
        <v>13753</v>
      </c>
      <c r="E1294" s="17">
        <v>0.58630787037037002</v>
      </c>
      <c r="F1294" s="1" t="s">
        <v>60</v>
      </c>
      <c r="G1294" s="1" t="s">
        <v>3078</v>
      </c>
      <c r="H1294" s="17">
        <v>0.58744212962963005</v>
      </c>
      <c r="I1294" s="17">
        <v>1.1342592592600287E-3</v>
      </c>
      <c r="J1294" s="1" t="s">
        <v>13755</v>
      </c>
    </row>
    <row r="1295" spans="2:10">
      <c r="B1295" s="1" t="s">
        <v>15468</v>
      </c>
      <c r="C1295" s="1">
        <v>2</v>
      </c>
      <c r="D1295" s="1" t="s">
        <v>13753</v>
      </c>
      <c r="E1295" s="17">
        <v>0.58652777777777798</v>
      </c>
      <c r="F1295" s="1" t="s">
        <v>60</v>
      </c>
      <c r="G1295" s="1" t="s">
        <v>3078</v>
      </c>
      <c r="H1295" s="17">
        <v>0.58746527777777802</v>
      </c>
      <c r="I1295" s="17">
        <v>9.3750000000003553E-4</v>
      </c>
      <c r="J1295" s="1" t="s">
        <v>13755</v>
      </c>
    </row>
    <row r="1296" spans="2:10">
      <c r="B1296" s="1" t="s">
        <v>15469</v>
      </c>
      <c r="C1296" s="1">
        <v>1</v>
      </c>
      <c r="D1296" s="1" t="s">
        <v>13687</v>
      </c>
      <c r="E1296" s="17">
        <v>0.58678240740740695</v>
      </c>
      <c r="F1296" s="1" t="s">
        <v>60</v>
      </c>
      <c r="G1296" s="1" t="s">
        <v>13746</v>
      </c>
      <c r="H1296" s="17">
        <v>0.58793981481481505</v>
      </c>
      <c r="I1296" s="17">
        <v>1.1574074074081064E-3</v>
      </c>
      <c r="J1296" s="1" t="s">
        <v>13771</v>
      </c>
    </row>
    <row r="1297" spans="2:10">
      <c r="B1297" s="1" t="s">
        <v>15462</v>
      </c>
      <c r="C1297" s="1">
        <v>1</v>
      </c>
      <c r="D1297" s="1" t="s">
        <v>13753</v>
      </c>
      <c r="E1297" s="17">
        <v>0.58496527777777796</v>
      </c>
      <c r="F1297" s="1" t="s">
        <v>60</v>
      </c>
      <c r="G1297" s="1" t="s">
        <v>3078</v>
      </c>
      <c r="H1297" s="17">
        <v>0.58831018518518496</v>
      </c>
      <c r="I1297" s="17">
        <v>3.3449074074070051E-3</v>
      </c>
      <c r="J1297" s="1" t="s">
        <v>13755</v>
      </c>
    </row>
    <row r="1298" spans="2:10">
      <c r="B1298" s="1" t="s">
        <v>15472</v>
      </c>
      <c r="C1298" s="1">
        <v>1</v>
      </c>
      <c r="D1298" s="1" t="s">
        <v>13753</v>
      </c>
      <c r="E1298" s="17">
        <v>0.58700231481481502</v>
      </c>
      <c r="F1298" s="1" t="s">
        <v>60</v>
      </c>
      <c r="G1298" s="1" t="s">
        <v>3077</v>
      </c>
      <c r="H1298" s="17">
        <v>0.58846064814814802</v>
      </c>
      <c r="I1298" s="17">
        <v>1.4583333333330062E-3</v>
      </c>
      <c r="J1298" s="1" t="s">
        <v>13756</v>
      </c>
    </row>
    <row r="1299" spans="2:10">
      <c r="B1299" s="1" t="s">
        <v>15435</v>
      </c>
      <c r="C1299" s="1">
        <v>1</v>
      </c>
      <c r="D1299" s="1" t="s">
        <v>13753</v>
      </c>
      <c r="E1299" s="17">
        <v>0.5809375</v>
      </c>
      <c r="F1299" s="1" t="s">
        <v>59</v>
      </c>
      <c r="G1299" s="1" t="s">
        <v>13746</v>
      </c>
      <c r="H1299" s="17">
        <v>0.58853009259259303</v>
      </c>
      <c r="I1299" s="17">
        <v>7.5925925925930393E-3</v>
      </c>
      <c r="J1299" s="1" t="s">
        <v>13759</v>
      </c>
    </row>
    <row r="1300" spans="2:10">
      <c r="B1300" s="1" t="s">
        <v>15471</v>
      </c>
      <c r="C1300" s="1">
        <v>1</v>
      </c>
      <c r="D1300" s="1" t="s">
        <v>13753</v>
      </c>
      <c r="E1300" s="17">
        <v>0.58693287037037001</v>
      </c>
      <c r="F1300" s="1" t="s">
        <v>60</v>
      </c>
      <c r="G1300" s="1" t="s">
        <v>13746</v>
      </c>
      <c r="H1300" s="17">
        <v>0.58880787037036997</v>
      </c>
      <c r="I1300" s="17">
        <v>1.87499999999996E-3</v>
      </c>
      <c r="J1300" s="1" t="s">
        <v>13759</v>
      </c>
    </row>
    <row r="1301" spans="2:10">
      <c r="B1301" s="1" t="s">
        <v>15461</v>
      </c>
      <c r="C1301" s="1">
        <v>1</v>
      </c>
      <c r="D1301" s="1" t="s">
        <v>3076</v>
      </c>
      <c r="E1301" s="17">
        <v>0.58494212962962999</v>
      </c>
      <c r="F1301" s="1" t="s">
        <v>60</v>
      </c>
      <c r="G1301" s="1" t="s">
        <v>13746</v>
      </c>
      <c r="H1301" s="17">
        <v>0.58885416666666701</v>
      </c>
      <c r="I1301" s="17">
        <v>3.9120370370370194E-3</v>
      </c>
      <c r="J1301" s="1" t="s">
        <v>13766</v>
      </c>
    </row>
    <row r="1302" spans="2:10">
      <c r="B1302" s="1" t="s">
        <v>15482</v>
      </c>
      <c r="C1302" s="1">
        <v>1</v>
      </c>
      <c r="D1302" s="1" t="s">
        <v>13753</v>
      </c>
      <c r="E1302" s="17">
        <v>0.588287037037037</v>
      </c>
      <c r="F1302" s="1" t="s">
        <v>60</v>
      </c>
      <c r="G1302" s="1" t="s">
        <v>3078</v>
      </c>
      <c r="H1302" s="17">
        <v>0.58893518518518495</v>
      </c>
      <c r="I1302" s="17">
        <v>6.4814814814795341E-4</v>
      </c>
      <c r="J1302" s="1" t="s">
        <v>13755</v>
      </c>
    </row>
    <row r="1303" spans="2:10">
      <c r="B1303" s="1" t="s">
        <v>15459</v>
      </c>
      <c r="C1303" s="1">
        <v>1</v>
      </c>
      <c r="D1303" s="1" t="s">
        <v>13753</v>
      </c>
      <c r="E1303" s="17">
        <v>0.58457175925925897</v>
      </c>
      <c r="F1303" s="1" t="s">
        <v>60</v>
      </c>
      <c r="G1303" s="1" t="s">
        <v>13746</v>
      </c>
      <c r="H1303" s="17">
        <v>0.58900462962962996</v>
      </c>
      <c r="I1303" s="17">
        <v>4.4328703703709893E-3</v>
      </c>
      <c r="J1303" s="1" t="s">
        <v>13759</v>
      </c>
    </row>
    <row r="1304" spans="2:10">
      <c r="B1304" s="1" t="s">
        <v>15485</v>
      </c>
      <c r="C1304" s="1">
        <v>1</v>
      </c>
      <c r="D1304" s="1" t="s">
        <v>13687</v>
      </c>
      <c r="E1304" s="17">
        <v>0.58914351851851898</v>
      </c>
      <c r="F1304" s="1" t="s">
        <v>60</v>
      </c>
      <c r="G1304" s="1" t="s">
        <v>13762</v>
      </c>
      <c r="H1304" s="17">
        <v>0.58921296296296299</v>
      </c>
      <c r="I1304" s="17">
        <v>6.9444444444011211E-5</v>
      </c>
      <c r="J1304" s="1" t="s">
        <v>13767</v>
      </c>
    </row>
    <row r="1305" spans="2:10">
      <c r="B1305" s="1" t="s">
        <v>15478</v>
      </c>
      <c r="C1305" s="1">
        <v>1</v>
      </c>
      <c r="D1305" s="1" t="s">
        <v>13760</v>
      </c>
      <c r="E1305" s="17">
        <v>0.58797453703703695</v>
      </c>
      <c r="F1305" s="1" t="s">
        <v>60</v>
      </c>
      <c r="G1305" s="1" t="s">
        <v>13746</v>
      </c>
      <c r="H1305" s="17">
        <v>0.58972222222222204</v>
      </c>
      <c r="I1305" s="17">
        <v>1.7476851851850883E-3</v>
      </c>
      <c r="J1305" s="1" t="s">
        <v>13764</v>
      </c>
    </row>
    <row r="1306" spans="2:10">
      <c r="B1306" s="1" t="s">
        <v>15488</v>
      </c>
      <c r="C1306" s="1">
        <v>1</v>
      </c>
      <c r="D1306" s="1" t="s">
        <v>13687</v>
      </c>
      <c r="E1306" s="17">
        <v>0.58944444444444399</v>
      </c>
      <c r="F1306" s="1" t="s">
        <v>60</v>
      </c>
      <c r="G1306" s="1" t="s">
        <v>3095</v>
      </c>
      <c r="H1306" s="17">
        <v>0.58989583333333295</v>
      </c>
      <c r="I1306" s="17">
        <v>4.5138888888895945E-4</v>
      </c>
      <c r="J1306" s="1" t="s">
        <v>13757</v>
      </c>
    </row>
    <row r="1307" spans="2:10">
      <c r="B1307" s="1" t="s">
        <v>15474</v>
      </c>
      <c r="C1307" s="1">
        <v>1</v>
      </c>
      <c r="D1307" s="1" t="s">
        <v>13753</v>
      </c>
      <c r="E1307" s="17">
        <v>0.58712962962963</v>
      </c>
      <c r="F1307" s="1" t="s">
        <v>60</v>
      </c>
      <c r="G1307" s="1" t="s">
        <v>3078</v>
      </c>
      <c r="H1307" s="17">
        <v>0.59015046296296303</v>
      </c>
      <c r="I1307" s="17">
        <v>3.0208333333330284E-3</v>
      </c>
      <c r="J1307" s="1" t="s">
        <v>13755</v>
      </c>
    </row>
    <row r="1308" spans="2:10">
      <c r="B1308" s="1" t="s">
        <v>15487</v>
      </c>
      <c r="C1308" s="1">
        <v>1</v>
      </c>
      <c r="D1308" s="1" t="s">
        <v>13687</v>
      </c>
      <c r="E1308" s="17">
        <v>0.58940972222222199</v>
      </c>
      <c r="F1308" s="1" t="s">
        <v>60</v>
      </c>
      <c r="G1308" s="1" t="s">
        <v>13746</v>
      </c>
      <c r="H1308" s="17">
        <v>0.59032407407407395</v>
      </c>
      <c r="I1308" s="17">
        <v>9.1435185185195778E-4</v>
      </c>
      <c r="J1308" s="1" t="s">
        <v>13771</v>
      </c>
    </row>
    <row r="1309" spans="2:10">
      <c r="B1309" s="1" t="s">
        <v>15481</v>
      </c>
      <c r="C1309" s="1">
        <v>1</v>
      </c>
      <c r="D1309" s="1" t="s">
        <v>13687</v>
      </c>
      <c r="E1309" s="17">
        <v>0.58814814814814798</v>
      </c>
      <c r="F1309" s="1" t="s">
        <v>60</v>
      </c>
      <c r="G1309" s="1" t="s">
        <v>13746</v>
      </c>
      <c r="H1309" s="17">
        <v>0.59049768518518497</v>
      </c>
      <c r="I1309" s="17">
        <v>2.3495370370369972E-3</v>
      </c>
      <c r="J1309" s="1" t="s">
        <v>13771</v>
      </c>
    </row>
    <row r="1310" spans="2:10">
      <c r="B1310" s="1" t="s">
        <v>15484</v>
      </c>
      <c r="C1310" s="1">
        <v>2</v>
      </c>
      <c r="D1310" s="1" t="s">
        <v>3076</v>
      </c>
      <c r="E1310" s="17">
        <v>0.58909722222222205</v>
      </c>
      <c r="F1310" s="1" t="s">
        <v>60</v>
      </c>
      <c r="G1310" s="1" t="s">
        <v>3095</v>
      </c>
      <c r="H1310" s="17">
        <v>0.59082175925925895</v>
      </c>
      <c r="I1310" s="17">
        <v>1.7245370370368995E-3</v>
      </c>
      <c r="J1310" s="1" t="s">
        <v>13675</v>
      </c>
    </row>
    <row r="1311" spans="2:10">
      <c r="B1311" s="1" t="s">
        <v>15492</v>
      </c>
      <c r="C1311" s="1">
        <v>1</v>
      </c>
      <c r="D1311" s="1" t="s">
        <v>13753</v>
      </c>
      <c r="E1311" s="17">
        <v>0.58990740740740699</v>
      </c>
      <c r="F1311" s="1" t="s">
        <v>60</v>
      </c>
      <c r="G1311" s="1" t="s">
        <v>3078</v>
      </c>
      <c r="H1311" s="17">
        <v>0.59111111111111103</v>
      </c>
      <c r="I1311" s="17">
        <v>1.2037037037040399E-3</v>
      </c>
      <c r="J1311" s="1" t="s">
        <v>13755</v>
      </c>
    </row>
    <row r="1312" spans="2:10">
      <c r="B1312" s="1" t="s">
        <v>15480</v>
      </c>
      <c r="C1312" s="1">
        <v>1</v>
      </c>
      <c r="D1312" s="1" t="s">
        <v>13753</v>
      </c>
      <c r="E1312" s="17">
        <v>0.58806712962963004</v>
      </c>
      <c r="F1312" s="1" t="s">
        <v>60</v>
      </c>
      <c r="G1312" s="1" t="s">
        <v>3077</v>
      </c>
      <c r="H1312" s="17">
        <v>0.59114583333333304</v>
      </c>
      <c r="I1312" s="17">
        <v>3.0787037037030007E-3</v>
      </c>
      <c r="J1312" s="1" t="s">
        <v>13756</v>
      </c>
    </row>
    <row r="1313" spans="2:10">
      <c r="B1313" s="1" t="s">
        <v>15456</v>
      </c>
      <c r="C1313" s="1">
        <v>5</v>
      </c>
      <c r="D1313" s="1" t="s">
        <v>13753</v>
      </c>
      <c r="E1313" s="17">
        <v>0.58435185185185201</v>
      </c>
      <c r="F1313" s="1" t="s">
        <v>60</v>
      </c>
      <c r="G1313" s="1" t="s">
        <v>3078</v>
      </c>
      <c r="H1313" s="17">
        <v>0.59150462962963002</v>
      </c>
      <c r="I1313" s="17">
        <v>7.1527777777780077E-3</v>
      </c>
      <c r="J1313" s="1" t="s">
        <v>13755</v>
      </c>
    </row>
    <row r="1314" spans="2:10">
      <c r="B1314" s="1" t="s">
        <v>15486</v>
      </c>
      <c r="C1314" s="1">
        <v>1</v>
      </c>
      <c r="D1314" s="1" t="s">
        <v>13753</v>
      </c>
      <c r="E1314" s="17">
        <v>0.58928240740740701</v>
      </c>
      <c r="F1314" s="1" t="s">
        <v>60</v>
      </c>
      <c r="G1314" s="1" t="s">
        <v>13746</v>
      </c>
      <c r="H1314" s="17">
        <v>0.59158564814814796</v>
      </c>
      <c r="I1314" s="17">
        <v>2.3032407407409528E-3</v>
      </c>
      <c r="J1314" s="1" t="s">
        <v>13759</v>
      </c>
    </row>
    <row r="1315" spans="2:10">
      <c r="B1315" s="1" t="s">
        <v>15483</v>
      </c>
      <c r="C1315" s="1">
        <v>1</v>
      </c>
      <c r="D1315" s="1" t="s">
        <v>13687</v>
      </c>
      <c r="E1315" s="17">
        <v>0.58900462962962996</v>
      </c>
      <c r="F1315" s="1" t="s">
        <v>60</v>
      </c>
      <c r="G1315" s="1" t="s">
        <v>13762</v>
      </c>
      <c r="H1315" s="17">
        <v>0.591631944444444</v>
      </c>
      <c r="I1315" s="17">
        <v>2.6273148148140413E-3</v>
      </c>
      <c r="J1315" s="1" t="s">
        <v>13767</v>
      </c>
    </row>
    <row r="1316" spans="2:10">
      <c r="B1316" s="1" t="s">
        <v>15479</v>
      </c>
      <c r="C1316" s="1">
        <v>1</v>
      </c>
      <c r="D1316" s="1" t="s">
        <v>13753</v>
      </c>
      <c r="E1316" s="17">
        <v>0.58800925925925895</v>
      </c>
      <c r="F1316" s="1" t="s">
        <v>60</v>
      </c>
      <c r="G1316" s="1" t="s">
        <v>13746</v>
      </c>
      <c r="H1316" s="17">
        <v>0.591828703703704</v>
      </c>
      <c r="I1316" s="17">
        <v>3.8194444444450415E-3</v>
      </c>
      <c r="J1316" s="1" t="s">
        <v>13759</v>
      </c>
    </row>
    <row r="1317" spans="2:10">
      <c r="B1317" s="1" t="s">
        <v>14456</v>
      </c>
      <c r="C1317" s="1">
        <v>1</v>
      </c>
      <c r="D1317" s="1" t="s">
        <v>13753</v>
      </c>
      <c r="E1317" s="17">
        <v>0.44089120370370399</v>
      </c>
      <c r="F1317" s="1" t="s">
        <v>46</v>
      </c>
      <c r="G1317" s="1" t="s">
        <v>3095</v>
      </c>
      <c r="H1317" s="17">
        <v>0.59187500000000004</v>
      </c>
      <c r="I1317" s="17">
        <v>0.15098379629629605</v>
      </c>
      <c r="J1317" s="1" t="s">
        <v>13758</v>
      </c>
    </row>
    <row r="1318" spans="2:10">
      <c r="B1318" s="1" t="s">
        <v>15498</v>
      </c>
      <c r="C1318" s="1">
        <v>1</v>
      </c>
      <c r="D1318" s="1" t="s">
        <v>13753</v>
      </c>
      <c r="E1318" s="17">
        <v>0.59081018518518502</v>
      </c>
      <c r="F1318" s="1" t="s">
        <v>60</v>
      </c>
      <c r="G1318" s="1" t="s">
        <v>13746</v>
      </c>
      <c r="H1318" s="17">
        <v>0.59195601851851898</v>
      </c>
      <c r="I1318" s="17">
        <v>1.1458333333339565E-3</v>
      </c>
      <c r="J1318" s="1" t="s">
        <v>13759</v>
      </c>
    </row>
    <row r="1319" spans="2:10">
      <c r="B1319" s="1" t="s">
        <v>15504</v>
      </c>
      <c r="C1319" s="1">
        <v>1</v>
      </c>
      <c r="D1319" s="1" t="s">
        <v>13753</v>
      </c>
      <c r="E1319" s="17">
        <v>0.59111111111111103</v>
      </c>
      <c r="F1319" s="1" t="s">
        <v>60</v>
      </c>
      <c r="G1319" s="1" t="s">
        <v>3078</v>
      </c>
      <c r="H1319" s="17">
        <v>0.59195601851851898</v>
      </c>
      <c r="I1319" s="17">
        <v>8.4490740740794656E-4</v>
      </c>
      <c r="J1319" s="1" t="s">
        <v>13755</v>
      </c>
    </row>
    <row r="1320" spans="2:10">
      <c r="B1320" s="1" t="s">
        <v>15499</v>
      </c>
      <c r="C1320" s="1">
        <v>1</v>
      </c>
      <c r="D1320" s="1" t="s">
        <v>13753</v>
      </c>
      <c r="E1320" s="17">
        <v>0.59085648148148195</v>
      </c>
      <c r="F1320" s="1" t="s">
        <v>60</v>
      </c>
      <c r="G1320" s="1" t="s">
        <v>13762</v>
      </c>
      <c r="H1320" s="17">
        <v>0.59221064814814794</v>
      </c>
      <c r="I1320" s="17">
        <v>1.3541666666659902E-3</v>
      </c>
      <c r="J1320" s="1" t="s">
        <v>13772</v>
      </c>
    </row>
    <row r="1321" spans="2:10">
      <c r="B1321" s="1" t="s">
        <v>15490</v>
      </c>
      <c r="C1321" s="1">
        <v>1</v>
      </c>
      <c r="D1321" s="1" t="s">
        <v>3076</v>
      </c>
      <c r="E1321" s="17">
        <v>0.589710648148148</v>
      </c>
      <c r="F1321" s="1" t="s">
        <v>60</v>
      </c>
      <c r="G1321" s="1" t="s">
        <v>3095</v>
      </c>
      <c r="H1321" s="17">
        <v>0.59231481481481496</v>
      </c>
      <c r="I1321" s="17">
        <v>2.6041666666669627E-3</v>
      </c>
      <c r="J1321" s="1" t="s">
        <v>13675</v>
      </c>
    </row>
    <row r="1322" spans="2:10">
      <c r="B1322" s="1" t="s">
        <v>15497</v>
      </c>
      <c r="C1322" s="1">
        <v>1</v>
      </c>
      <c r="D1322" s="1" t="s">
        <v>13753</v>
      </c>
      <c r="E1322" s="17">
        <v>0.59052083333333305</v>
      </c>
      <c r="F1322" s="1" t="s">
        <v>60</v>
      </c>
      <c r="G1322" s="1" t="s">
        <v>3078</v>
      </c>
      <c r="H1322" s="17">
        <v>0.59240740740740705</v>
      </c>
      <c r="I1322" s="17">
        <v>1.8865740740739989E-3</v>
      </c>
      <c r="J1322" s="1" t="s">
        <v>13755</v>
      </c>
    </row>
    <row r="1323" spans="2:10">
      <c r="B1323" s="1" t="s">
        <v>15495</v>
      </c>
      <c r="C1323" s="1">
        <v>1</v>
      </c>
      <c r="D1323" s="1" t="s">
        <v>13687</v>
      </c>
      <c r="E1323" s="17">
        <v>0.59025462962963005</v>
      </c>
      <c r="F1323" s="1" t="s">
        <v>60</v>
      </c>
      <c r="G1323" s="1" t="s">
        <v>13746</v>
      </c>
      <c r="H1323" s="17">
        <v>0.59265046296296298</v>
      </c>
      <c r="I1323" s="17">
        <v>2.3958333333329307E-3</v>
      </c>
      <c r="J1323" s="1" t="s">
        <v>13771</v>
      </c>
    </row>
    <row r="1324" spans="2:10">
      <c r="B1324" s="1" t="s">
        <v>15496</v>
      </c>
      <c r="C1324" s="1">
        <v>1</v>
      </c>
      <c r="D1324" s="1" t="s">
        <v>13753</v>
      </c>
      <c r="E1324" s="17">
        <v>0.59028935185185205</v>
      </c>
      <c r="F1324" s="1" t="s">
        <v>60</v>
      </c>
      <c r="G1324" s="1" t="s">
        <v>13746</v>
      </c>
      <c r="H1324" s="17">
        <v>0.59281249999999996</v>
      </c>
      <c r="I1324" s="17">
        <v>2.5231481481479134E-3</v>
      </c>
      <c r="J1324" s="1" t="s">
        <v>13759</v>
      </c>
    </row>
    <row r="1325" spans="2:10">
      <c r="B1325" s="1" t="s">
        <v>14089</v>
      </c>
      <c r="C1325" s="1">
        <v>5</v>
      </c>
      <c r="D1325" s="1" t="s">
        <v>13753</v>
      </c>
      <c r="E1325" s="17">
        <v>0.36593750000000003</v>
      </c>
      <c r="F1325" s="1" t="s">
        <v>39</v>
      </c>
      <c r="G1325" s="1" t="s">
        <v>3078</v>
      </c>
      <c r="H1325" s="17">
        <v>0.59288194444444398</v>
      </c>
      <c r="I1325" s="17">
        <v>0.22694444444444395</v>
      </c>
      <c r="J1325" s="1" t="s">
        <v>13755</v>
      </c>
    </row>
    <row r="1326" spans="2:10">
      <c r="B1326" s="1" t="s">
        <v>15463</v>
      </c>
      <c r="C1326" s="1">
        <v>1</v>
      </c>
      <c r="D1326" s="1" t="s">
        <v>13687</v>
      </c>
      <c r="E1326" s="17">
        <v>0.58540509259259299</v>
      </c>
      <c r="F1326" s="1" t="s">
        <v>60</v>
      </c>
      <c r="G1326" s="1" t="s">
        <v>3095</v>
      </c>
      <c r="H1326" s="17">
        <v>0.59290509259259305</v>
      </c>
      <c r="I1326" s="17">
        <v>7.5000000000000622E-3</v>
      </c>
      <c r="J1326" s="1" t="s">
        <v>13757</v>
      </c>
    </row>
    <row r="1327" spans="2:10">
      <c r="B1327" s="1" t="s">
        <v>15517</v>
      </c>
      <c r="C1327" s="1">
        <v>5</v>
      </c>
      <c r="D1327" s="1" t="s">
        <v>13753</v>
      </c>
      <c r="E1327" s="17">
        <v>0.59241898148148198</v>
      </c>
      <c r="F1327" s="1" t="s">
        <v>60</v>
      </c>
      <c r="G1327" s="1" t="s">
        <v>3078</v>
      </c>
      <c r="H1327" s="17">
        <v>0.59334490740740697</v>
      </c>
      <c r="I1327" s="17">
        <v>9.2592592592499745E-4</v>
      </c>
      <c r="J1327" s="1" t="s">
        <v>13755</v>
      </c>
    </row>
    <row r="1328" spans="2:10">
      <c r="B1328" s="1" t="s">
        <v>15494</v>
      </c>
      <c r="C1328" s="1">
        <v>1</v>
      </c>
      <c r="D1328" s="1" t="s">
        <v>13753</v>
      </c>
      <c r="E1328" s="17">
        <v>0.59012731481481495</v>
      </c>
      <c r="F1328" s="1" t="s">
        <v>60</v>
      </c>
      <c r="G1328" s="1" t="s">
        <v>3077</v>
      </c>
      <c r="H1328" s="17">
        <v>0.59335648148148101</v>
      </c>
      <c r="I1328" s="17">
        <v>3.2291666666660612E-3</v>
      </c>
      <c r="J1328" s="1" t="s">
        <v>13756</v>
      </c>
    </row>
    <row r="1329" spans="2:10">
      <c r="B1329" s="1" t="s">
        <v>15510</v>
      </c>
      <c r="C1329" s="1">
        <v>1</v>
      </c>
      <c r="D1329" s="1" t="s">
        <v>13760</v>
      </c>
      <c r="E1329" s="17">
        <v>0.59168981481481497</v>
      </c>
      <c r="F1329" s="1" t="s">
        <v>60</v>
      </c>
      <c r="G1329" s="1" t="s">
        <v>3095</v>
      </c>
      <c r="H1329" s="17">
        <v>0.59342592592592602</v>
      </c>
      <c r="I1329" s="17">
        <v>1.7361111111110494E-3</v>
      </c>
      <c r="J1329" s="1" t="s">
        <v>13761</v>
      </c>
    </row>
    <row r="1330" spans="2:10">
      <c r="B1330" s="1" t="s">
        <v>15513</v>
      </c>
      <c r="C1330" s="1">
        <v>1</v>
      </c>
      <c r="D1330" s="1" t="s">
        <v>13687</v>
      </c>
      <c r="E1330" s="17">
        <v>0.59217592592592605</v>
      </c>
      <c r="F1330" s="1" t="s">
        <v>60</v>
      </c>
      <c r="G1330" s="1" t="s">
        <v>13746</v>
      </c>
      <c r="H1330" s="17">
        <v>0.59347222222222196</v>
      </c>
      <c r="I1330" s="17">
        <v>1.2962962962959068E-3</v>
      </c>
      <c r="J1330" s="1" t="s">
        <v>13771</v>
      </c>
    </row>
    <row r="1331" spans="2:10">
      <c r="B1331" s="1" t="s">
        <v>15521</v>
      </c>
      <c r="C1331" s="1">
        <v>1</v>
      </c>
      <c r="D1331" s="1" t="s">
        <v>13687</v>
      </c>
      <c r="E1331" s="17">
        <v>0.59362268518518502</v>
      </c>
      <c r="F1331" s="1" t="s">
        <v>60</v>
      </c>
      <c r="G1331" s="1" t="s">
        <v>13762</v>
      </c>
      <c r="H1331" s="17">
        <v>0.59383101851851805</v>
      </c>
      <c r="I1331" s="17">
        <v>2.0833333333303283E-4</v>
      </c>
      <c r="J1331" s="1" t="s">
        <v>13767</v>
      </c>
    </row>
    <row r="1332" spans="2:10">
      <c r="B1332" s="1" t="s">
        <v>15511</v>
      </c>
      <c r="C1332" s="1">
        <v>1</v>
      </c>
      <c r="D1332" s="1" t="s">
        <v>13687</v>
      </c>
      <c r="E1332" s="17">
        <v>0.59195601851851898</v>
      </c>
      <c r="F1332" s="1" t="s">
        <v>60</v>
      </c>
      <c r="G1332" s="1" t="s">
        <v>3078</v>
      </c>
      <c r="H1332" s="17">
        <v>0.59402777777777804</v>
      </c>
      <c r="I1332" s="17">
        <v>2.071759259259065E-3</v>
      </c>
      <c r="J1332" s="1" t="s">
        <v>13773</v>
      </c>
    </row>
    <row r="1333" spans="2:10">
      <c r="B1333" s="1" t="s">
        <v>15505</v>
      </c>
      <c r="C1333" s="1">
        <v>1</v>
      </c>
      <c r="D1333" s="1" t="s">
        <v>13753</v>
      </c>
      <c r="E1333" s="17">
        <v>0.59115740740740697</v>
      </c>
      <c r="F1333" s="1" t="s">
        <v>60</v>
      </c>
      <c r="G1333" s="1" t="s">
        <v>3078</v>
      </c>
      <c r="H1333" s="17">
        <v>0.59408564814814802</v>
      </c>
      <c r="I1333" s="17">
        <v>2.9282407407410505E-3</v>
      </c>
      <c r="J1333" s="1" t="s">
        <v>13755</v>
      </c>
    </row>
    <row r="1334" spans="2:10">
      <c r="B1334" s="1" t="s">
        <v>15502</v>
      </c>
      <c r="C1334" s="1">
        <v>2</v>
      </c>
      <c r="D1334" s="1" t="s">
        <v>13753</v>
      </c>
      <c r="E1334" s="17">
        <v>0.5909375</v>
      </c>
      <c r="F1334" s="1" t="s">
        <v>60</v>
      </c>
      <c r="G1334" s="1" t="s">
        <v>3095</v>
      </c>
      <c r="H1334" s="17">
        <v>0.59416666666666695</v>
      </c>
      <c r="I1334" s="17">
        <v>3.2291666666669494E-3</v>
      </c>
      <c r="J1334" s="1" t="s">
        <v>13758</v>
      </c>
    </row>
    <row r="1335" spans="2:10">
      <c r="B1335" s="1" t="s">
        <v>15522</v>
      </c>
      <c r="C1335" s="1">
        <v>1</v>
      </c>
      <c r="D1335" s="1" t="s">
        <v>13753</v>
      </c>
      <c r="E1335" s="17">
        <v>0.59369212962963003</v>
      </c>
      <c r="F1335" s="1" t="s">
        <v>60</v>
      </c>
      <c r="G1335" s="1" t="s">
        <v>3078</v>
      </c>
      <c r="H1335" s="17">
        <v>0.59427083333333297</v>
      </c>
      <c r="I1335" s="17">
        <v>5.78703703702943E-4</v>
      </c>
      <c r="J1335" s="1" t="s">
        <v>13755</v>
      </c>
    </row>
    <row r="1336" spans="2:10">
      <c r="B1336" s="1" t="s">
        <v>15518</v>
      </c>
      <c r="C1336" s="1">
        <v>1</v>
      </c>
      <c r="D1336" s="1" t="s">
        <v>3076</v>
      </c>
      <c r="E1336" s="17">
        <v>0.59329861111111104</v>
      </c>
      <c r="F1336" s="1" t="s">
        <v>60</v>
      </c>
      <c r="G1336" s="1" t="s">
        <v>3078</v>
      </c>
      <c r="H1336" s="17">
        <v>0.59430555555555598</v>
      </c>
      <c r="I1336" s="17">
        <v>1.0069444444449349E-3</v>
      </c>
      <c r="J1336" s="1" t="s">
        <v>13769</v>
      </c>
    </row>
    <row r="1337" spans="2:10">
      <c r="B1337" s="1" t="s">
        <v>15520</v>
      </c>
      <c r="C1337" s="1">
        <v>1</v>
      </c>
      <c r="D1337" s="1" t="s">
        <v>13687</v>
      </c>
      <c r="E1337" s="17">
        <v>0.59340277777777795</v>
      </c>
      <c r="F1337" s="1" t="s">
        <v>60</v>
      </c>
      <c r="G1337" s="1" t="s">
        <v>13746</v>
      </c>
      <c r="H1337" s="17">
        <v>0.59439814814814795</v>
      </c>
      <c r="I1337" s="17">
        <v>9.9537037037000786E-4</v>
      </c>
      <c r="J1337" s="1" t="s">
        <v>13771</v>
      </c>
    </row>
    <row r="1338" spans="2:10">
      <c r="B1338" s="1" t="s">
        <v>15503</v>
      </c>
      <c r="C1338" s="1">
        <v>1</v>
      </c>
      <c r="D1338" s="1" t="s">
        <v>13753</v>
      </c>
      <c r="E1338" s="17">
        <v>0.59101851851851805</v>
      </c>
      <c r="F1338" s="1" t="s">
        <v>60</v>
      </c>
      <c r="G1338" s="1" t="s">
        <v>3095</v>
      </c>
      <c r="H1338" s="17">
        <v>0.594444444444444</v>
      </c>
      <c r="I1338" s="17">
        <v>3.4259259259259434E-3</v>
      </c>
      <c r="J1338" s="1" t="s">
        <v>13758</v>
      </c>
    </row>
    <row r="1339" spans="2:10">
      <c r="B1339" s="1" t="s">
        <v>15530</v>
      </c>
      <c r="C1339" s="1">
        <v>1</v>
      </c>
      <c r="D1339" s="1" t="s">
        <v>13753</v>
      </c>
      <c r="E1339" s="17">
        <v>0.59476851851851897</v>
      </c>
      <c r="F1339" s="1" t="s">
        <v>61</v>
      </c>
      <c r="G1339" s="1" t="s">
        <v>3078</v>
      </c>
      <c r="H1339" s="17">
        <v>0.59547453703703701</v>
      </c>
      <c r="I1339" s="17">
        <v>7.0601851851803676E-4</v>
      </c>
      <c r="J1339" s="1" t="s">
        <v>13755</v>
      </c>
    </row>
    <row r="1340" spans="2:10">
      <c r="B1340" s="1" t="s">
        <v>15519</v>
      </c>
      <c r="C1340" s="1">
        <v>1</v>
      </c>
      <c r="D1340" s="1" t="s">
        <v>13753</v>
      </c>
      <c r="E1340" s="17">
        <v>0.59340277777777795</v>
      </c>
      <c r="F1340" s="1" t="s">
        <v>60</v>
      </c>
      <c r="G1340" s="1" t="s">
        <v>3077</v>
      </c>
      <c r="H1340" s="17">
        <v>0.59550925925925902</v>
      </c>
      <c r="I1340" s="17">
        <v>2.1064814814810706E-3</v>
      </c>
      <c r="J1340" s="1" t="s">
        <v>13756</v>
      </c>
    </row>
    <row r="1341" spans="2:10">
      <c r="B1341" s="1" t="s">
        <v>15533</v>
      </c>
      <c r="C1341" s="1">
        <v>1</v>
      </c>
      <c r="D1341" s="1" t="s">
        <v>13760</v>
      </c>
      <c r="E1341" s="17">
        <v>0.59528935185185206</v>
      </c>
      <c r="F1341" s="1" t="s">
        <v>61</v>
      </c>
      <c r="G1341" s="1" t="s">
        <v>13762</v>
      </c>
      <c r="H1341" s="17">
        <v>0.59560185185185199</v>
      </c>
      <c r="I1341" s="17">
        <v>3.1249999999993783E-4</v>
      </c>
      <c r="J1341" s="1" t="s">
        <v>13763</v>
      </c>
    </row>
    <row r="1342" spans="2:10">
      <c r="B1342" s="1" t="s">
        <v>15507</v>
      </c>
      <c r="C1342" s="1">
        <v>1</v>
      </c>
      <c r="D1342" s="1" t="s">
        <v>13687</v>
      </c>
      <c r="E1342" s="17">
        <v>0.59152777777777799</v>
      </c>
      <c r="F1342" s="1" t="s">
        <v>60</v>
      </c>
      <c r="G1342" s="1" t="s">
        <v>3095</v>
      </c>
      <c r="H1342" s="17">
        <v>0.59561342592592603</v>
      </c>
      <c r="I1342" s="17">
        <v>4.0856481481480467E-3</v>
      </c>
      <c r="J1342" s="1" t="s">
        <v>13757</v>
      </c>
    </row>
    <row r="1343" spans="2:10">
      <c r="B1343" s="1" t="s">
        <v>15528</v>
      </c>
      <c r="C1343" s="1">
        <v>1</v>
      </c>
      <c r="D1343" s="1" t="s">
        <v>13687</v>
      </c>
      <c r="E1343" s="17">
        <v>0.59459490740740695</v>
      </c>
      <c r="F1343" s="1" t="s">
        <v>61</v>
      </c>
      <c r="G1343" s="1" t="s">
        <v>13746</v>
      </c>
      <c r="H1343" s="17">
        <v>0.59569444444444397</v>
      </c>
      <c r="I1343" s="17">
        <v>1.0995370370370239E-3</v>
      </c>
      <c r="J1343" s="1" t="s">
        <v>13771</v>
      </c>
    </row>
    <row r="1344" spans="2:10">
      <c r="B1344" s="1" t="s">
        <v>15535</v>
      </c>
      <c r="C1344" s="1">
        <v>1</v>
      </c>
      <c r="D1344" s="1" t="s">
        <v>3076</v>
      </c>
      <c r="E1344" s="17">
        <v>0.59561342592592603</v>
      </c>
      <c r="F1344" s="1" t="s">
        <v>61</v>
      </c>
      <c r="G1344" s="1" t="s">
        <v>3095</v>
      </c>
      <c r="H1344" s="17">
        <v>0.595868055555556</v>
      </c>
      <c r="I1344" s="17">
        <v>2.5462962962996549E-4</v>
      </c>
      <c r="J1344" s="1" t="s">
        <v>13675</v>
      </c>
    </row>
    <row r="1345" spans="2:10">
      <c r="B1345" s="1" t="s">
        <v>15053</v>
      </c>
      <c r="C1345" s="1">
        <v>1</v>
      </c>
      <c r="D1345" s="1" t="s">
        <v>13753</v>
      </c>
      <c r="E1345" s="17">
        <v>0.53045138888888899</v>
      </c>
      <c r="F1345" s="1" t="s">
        <v>54</v>
      </c>
      <c r="G1345" s="1" t="s">
        <v>13762</v>
      </c>
      <c r="H1345" s="17">
        <v>0.59593750000000001</v>
      </c>
      <c r="I1345" s="17">
        <v>6.5486111111111023E-2</v>
      </c>
      <c r="J1345" s="1" t="s">
        <v>13772</v>
      </c>
    </row>
    <row r="1346" spans="2:10">
      <c r="B1346" s="1" t="s">
        <v>15406</v>
      </c>
      <c r="C1346" s="1">
        <v>5</v>
      </c>
      <c r="D1346" s="1" t="s">
        <v>13753</v>
      </c>
      <c r="E1346" s="17">
        <v>0.57711805555555595</v>
      </c>
      <c r="F1346" s="1" t="s">
        <v>59</v>
      </c>
      <c r="G1346" s="1" t="s">
        <v>3078</v>
      </c>
      <c r="H1346" s="17">
        <v>0.59596064814814798</v>
      </c>
      <c r="I1346" s="17">
        <v>1.8842592592592022E-2</v>
      </c>
      <c r="J1346" s="1" t="s">
        <v>13755</v>
      </c>
    </row>
    <row r="1347" spans="2:10">
      <c r="B1347" s="1" t="s">
        <v>15534</v>
      </c>
      <c r="C1347" s="1">
        <v>1</v>
      </c>
      <c r="D1347" s="1" t="s">
        <v>13753</v>
      </c>
      <c r="E1347" s="17">
        <v>0.595405092592593</v>
      </c>
      <c r="F1347" s="1" t="s">
        <v>61</v>
      </c>
      <c r="G1347" s="1" t="s">
        <v>3078</v>
      </c>
      <c r="H1347" s="17">
        <v>0.59599537037036998</v>
      </c>
      <c r="I1347" s="17">
        <v>5.9027777777698187E-4</v>
      </c>
      <c r="J1347" s="1" t="s">
        <v>13755</v>
      </c>
    </row>
    <row r="1348" spans="2:10">
      <c r="B1348" s="1" t="s">
        <v>15524</v>
      </c>
      <c r="C1348" s="1">
        <v>1</v>
      </c>
      <c r="D1348" s="1" t="s">
        <v>13753</v>
      </c>
      <c r="E1348" s="17">
        <v>0.59375</v>
      </c>
      <c r="F1348" s="1" t="s">
        <v>61</v>
      </c>
      <c r="G1348" s="1" t="s">
        <v>13746</v>
      </c>
      <c r="H1348" s="17">
        <v>0.59623842592592602</v>
      </c>
      <c r="I1348" s="17">
        <v>2.4884259259260189E-3</v>
      </c>
      <c r="J1348" s="1" t="s">
        <v>13759</v>
      </c>
    </row>
    <row r="1349" spans="2:10">
      <c r="B1349" s="1" t="s">
        <v>15538</v>
      </c>
      <c r="C1349" s="1">
        <v>1</v>
      </c>
      <c r="D1349" s="1" t="s">
        <v>13753</v>
      </c>
      <c r="E1349" s="17">
        <v>0.59585648148148196</v>
      </c>
      <c r="F1349" s="1" t="s">
        <v>61</v>
      </c>
      <c r="G1349" s="1" t="s">
        <v>13746</v>
      </c>
      <c r="H1349" s="17">
        <v>0.59628472222222195</v>
      </c>
      <c r="I1349" s="17">
        <v>4.2824074073999352E-4</v>
      </c>
      <c r="J1349" s="1" t="s">
        <v>13759</v>
      </c>
    </row>
    <row r="1350" spans="2:10">
      <c r="B1350" s="1" t="s">
        <v>15531</v>
      </c>
      <c r="C1350" s="1">
        <v>1</v>
      </c>
      <c r="D1350" s="1" t="s">
        <v>13753</v>
      </c>
      <c r="E1350" s="17">
        <v>0.59482638888888895</v>
      </c>
      <c r="F1350" s="1" t="s">
        <v>61</v>
      </c>
      <c r="G1350" s="1" t="s">
        <v>13746</v>
      </c>
      <c r="H1350" s="17">
        <v>0.59629629629629599</v>
      </c>
      <c r="I1350" s="17">
        <v>1.4699074074070451E-3</v>
      </c>
      <c r="J1350" s="1" t="s">
        <v>13759</v>
      </c>
    </row>
    <row r="1351" spans="2:10">
      <c r="B1351" s="1" t="s">
        <v>15542</v>
      </c>
      <c r="C1351" s="1">
        <v>1</v>
      </c>
      <c r="D1351" s="1" t="s">
        <v>13760</v>
      </c>
      <c r="E1351" s="17">
        <v>0.59641203703703705</v>
      </c>
      <c r="F1351" s="1" t="s">
        <v>61</v>
      </c>
      <c r="G1351" s="1" t="s">
        <v>3077</v>
      </c>
      <c r="H1351" s="17">
        <v>0.59674768518518495</v>
      </c>
      <c r="I1351" s="17">
        <v>3.3564814814790456E-4</v>
      </c>
      <c r="J1351" s="1" t="s">
        <v>13765</v>
      </c>
    </row>
    <row r="1352" spans="2:10">
      <c r="B1352" s="1" t="s">
        <v>15536</v>
      </c>
      <c r="C1352" s="1">
        <v>1</v>
      </c>
      <c r="D1352" s="1" t="s">
        <v>13753</v>
      </c>
      <c r="E1352" s="17">
        <v>0.595671296296296</v>
      </c>
      <c r="F1352" s="1" t="s">
        <v>61</v>
      </c>
      <c r="G1352" s="1" t="s">
        <v>3078</v>
      </c>
      <c r="H1352" s="17">
        <v>0.59686342592592601</v>
      </c>
      <c r="I1352" s="17">
        <v>1.192129629630001E-3</v>
      </c>
      <c r="J1352" s="1" t="s">
        <v>13755</v>
      </c>
    </row>
    <row r="1353" spans="2:10">
      <c r="B1353" s="1" t="s">
        <v>15543</v>
      </c>
      <c r="C1353" s="1">
        <v>1</v>
      </c>
      <c r="D1353" s="1" t="s">
        <v>13753</v>
      </c>
      <c r="E1353" s="17">
        <v>0.59645833333333298</v>
      </c>
      <c r="F1353" s="1" t="s">
        <v>61</v>
      </c>
      <c r="G1353" s="1" t="s">
        <v>3078</v>
      </c>
      <c r="H1353" s="17">
        <v>0.59694444444444394</v>
      </c>
      <c r="I1353" s="17">
        <v>4.8611111111096506E-4</v>
      </c>
      <c r="J1353" s="1" t="s">
        <v>13755</v>
      </c>
    </row>
    <row r="1354" spans="2:10">
      <c r="B1354" s="1" t="s">
        <v>15516</v>
      </c>
      <c r="C1354" s="1">
        <v>1</v>
      </c>
      <c r="D1354" s="1" t="s">
        <v>13687</v>
      </c>
      <c r="E1354" s="17">
        <v>0.59225694444444399</v>
      </c>
      <c r="F1354" s="1" t="s">
        <v>60</v>
      </c>
      <c r="G1354" s="1" t="s">
        <v>13746</v>
      </c>
      <c r="H1354" s="17">
        <v>0.59748842592592599</v>
      </c>
      <c r="I1354" s="17">
        <v>5.2314814814820032E-3</v>
      </c>
      <c r="J1354" s="1" t="s">
        <v>13771</v>
      </c>
    </row>
    <row r="1355" spans="2:10">
      <c r="B1355" s="1" t="s">
        <v>15137</v>
      </c>
      <c r="C1355" s="1">
        <v>1</v>
      </c>
      <c r="D1355" s="1" t="s">
        <v>13687</v>
      </c>
      <c r="E1355" s="17">
        <v>0.54285879629629596</v>
      </c>
      <c r="F1355" s="1" t="s">
        <v>56</v>
      </c>
      <c r="G1355" s="1" t="s">
        <v>3077</v>
      </c>
      <c r="H1355" s="17">
        <v>0.59753472222222204</v>
      </c>
      <c r="I1355" s="17">
        <v>5.4675925925926072E-2</v>
      </c>
      <c r="J1355" s="1" t="s">
        <v>13770</v>
      </c>
    </row>
    <row r="1356" spans="2:10">
      <c r="B1356" s="1" t="s">
        <v>15549</v>
      </c>
      <c r="C1356" s="1">
        <v>1</v>
      </c>
      <c r="D1356" s="1" t="s">
        <v>3076</v>
      </c>
      <c r="E1356" s="17">
        <v>0.59700231481481503</v>
      </c>
      <c r="F1356" s="1" t="s">
        <v>61</v>
      </c>
      <c r="G1356" s="1" t="s">
        <v>3078</v>
      </c>
      <c r="H1356" s="17">
        <v>0.59754629629629596</v>
      </c>
      <c r="I1356" s="17">
        <v>5.4398148148093739E-4</v>
      </c>
      <c r="J1356" s="1" t="s">
        <v>13769</v>
      </c>
    </row>
    <row r="1357" spans="2:10">
      <c r="B1357" s="1" t="s">
        <v>15512</v>
      </c>
      <c r="C1357" s="1">
        <v>5</v>
      </c>
      <c r="D1357" s="1" t="s">
        <v>13753</v>
      </c>
      <c r="E1357" s="17">
        <v>0.59211805555555597</v>
      </c>
      <c r="F1357" s="1" t="s">
        <v>60</v>
      </c>
      <c r="G1357" s="1" t="s">
        <v>3078</v>
      </c>
      <c r="H1357" s="17">
        <v>0.59771990740740699</v>
      </c>
      <c r="I1357" s="17">
        <v>5.6018518518510252E-3</v>
      </c>
      <c r="J1357" s="1" t="s">
        <v>13755</v>
      </c>
    </row>
    <row r="1358" spans="2:10">
      <c r="B1358" s="1" t="s">
        <v>15544</v>
      </c>
      <c r="C1358" s="1">
        <v>1</v>
      </c>
      <c r="D1358" s="1" t="s">
        <v>13753</v>
      </c>
      <c r="E1358" s="17">
        <v>0.596597222222222</v>
      </c>
      <c r="F1358" s="1" t="s">
        <v>61</v>
      </c>
      <c r="G1358" s="1" t="s">
        <v>3077</v>
      </c>
      <c r="H1358" s="17">
        <v>0.59775462962963</v>
      </c>
      <c r="I1358" s="17">
        <v>1.1574074074079954E-3</v>
      </c>
      <c r="J1358" s="1" t="s">
        <v>13756</v>
      </c>
    </row>
    <row r="1359" spans="2:10">
      <c r="B1359" s="1" t="s">
        <v>15545</v>
      </c>
      <c r="C1359" s="1">
        <v>1</v>
      </c>
      <c r="D1359" s="1" t="s">
        <v>13753</v>
      </c>
      <c r="E1359" s="17">
        <v>0.59664351851851805</v>
      </c>
      <c r="F1359" s="1" t="s">
        <v>61</v>
      </c>
      <c r="G1359" s="1" t="s">
        <v>3077</v>
      </c>
      <c r="H1359" s="17">
        <v>0.59777777777777796</v>
      </c>
      <c r="I1359" s="17">
        <v>1.1342592592599177E-3</v>
      </c>
      <c r="J1359" s="1" t="s">
        <v>13756</v>
      </c>
    </row>
    <row r="1360" spans="2:10">
      <c r="B1360" s="1" t="s">
        <v>14570</v>
      </c>
      <c r="C1360" s="1">
        <v>2</v>
      </c>
      <c r="D1360" s="1" t="s">
        <v>13753</v>
      </c>
      <c r="E1360" s="17">
        <v>0.45899305555555597</v>
      </c>
      <c r="F1360" s="1" t="s">
        <v>48</v>
      </c>
      <c r="G1360" s="1" t="s">
        <v>3077</v>
      </c>
      <c r="H1360" s="17">
        <v>0.59813657407407395</v>
      </c>
      <c r="I1360" s="17">
        <v>0.13914351851851797</v>
      </c>
      <c r="J1360" s="1" t="s">
        <v>13756</v>
      </c>
    </row>
    <row r="1361" spans="2:10">
      <c r="B1361" s="1" t="s">
        <v>15147</v>
      </c>
      <c r="C1361" s="1">
        <v>3</v>
      </c>
      <c r="D1361" s="1" t="s">
        <v>13760</v>
      </c>
      <c r="E1361" s="17">
        <v>0.54394675925925895</v>
      </c>
      <c r="F1361" s="1" t="s">
        <v>56</v>
      </c>
      <c r="G1361" s="1" t="s">
        <v>3077</v>
      </c>
      <c r="H1361" s="17">
        <v>0.59834490740740698</v>
      </c>
      <c r="I1361" s="17">
        <v>5.4398148148148029E-2</v>
      </c>
      <c r="J1361" s="1" t="s">
        <v>13765</v>
      </c>
    </row>
    <row r="1362" spans="2:10">
      <c r="B1362" s="1" t="s">
        <v>15548</v>
      </c>
      <c r="C1362" s="1">
        <v>1</v>
      </c>
      <c r="D1362" s="1" t="s">
        <v>13753</v>
      </c>
      <c r="E1362" s="17">
        <v>0.59695601851851898</v>
      </c>
      <c r="F1362" s="1" t="s">
        <v>61</v>
      </c>
      <c r="G1362" s="1" t="s">
        <v>3077</v>
      </c>
      <c r="H1362" s="17">
        <v>0.59840277777777795</v>
      </c>
      <c r="I1362" s="17">
        <v>1.4467592592589673E-3</v>
      </c>
      <c r="J1362" s="1" t="s">
        <v>13756</v>
      </c>
    </row>
    <row r="1363" spans="2:10">
      <c r="B1363" s="1" t="s">
        <v>15562</v>
      </c>
      <c r="C1363" s="1">
        <v>1</v>
      </c>
      <c r="D1363" s="1" t="s">
        <v>13687</v>
      </c>
      <c r="E1363" s="17">
        <v>0.59840277777777795</v>
      </c>
      <c r="F1363" s="1" t="s">
        <v>61</v>
      </c>
      <c r="G1363" s="1" t="s">
        <v>3095</v>
      </c>
      <c r="H1363" s="17">
        <v>0.59884259259259298</v>
      </c>
      <c r="I1363" s="17">
        <v>4.398148148150316E-4</v>
      </c>
      <c r="J1363" s="1" t="s">
        <v>13757</v>
      </c>
    </row>
    <row r="1364" spans="2:10">
      <c r="B1364" s="1" t="s">
        <v>15558</v>
      </c>
      <c r="C1364" s="1">
        <v>2</v>
      </c>
      <c r="D1364" s="1" t="s">
        <v>13753</v>
      </c>
      <c r="E1364" s="17">
        <v>0.59806712962963005</v>
      </c>
      <c r="F1364" s="1" t="s">
        <v>61</v>
      </c>
      <c r="G1364" s="1" t="s">
        <v>3078</v>
      </c>
      <c r="H1364" s="17">
        <v>0.59892361111111103</v>
      </c>
      <c r="I1364" s="17">
        <v>8.5648148148098624E-4</v>
      </c>
      <c r="J1364" s="1" t="s">
        <v>13755</v>
      </c>
    </row>
    <row r="1365" spans="2:10">
      <c r="B1365" s="1" t="s">
        <v>15527</v>
      </c>
      <c r="C1365" s="1">
        <v>2</v>
      </c>
      <c r="D1365" s="1" t="s">
        <v>13753</v>
      </c>
      <c r="E1365" s="17">
        <v>0.59446759259259296</v>
      </c>
      <c r="F1365" s="1" t="s">
        <v>61</v>
      </c>
      <c r="G1365" s="1" t="s">
        <v>3078</v>
      </c>
      <c r="H1365" s="17">
        <v>0.59893518518518496</v>
      </c>
      <c r="I1365" s="17">
        <v>4.4675925925919957E-3</v>
      </c>
      <c r="J1365" s="1" t="s">
        <v>13755</v>
      </c>
    </row>
    <row r="1366" spans="2:10">
      <c r="B1366" s="1" t="s">
        <v>15559</v>
      </c>
      <c r="C1366" s="1">
        <v>1</v>
      </c>
      <c r="D1366" s="1" t="s">
        <v>13753</v>
      </c>
      <c r="E1366" s="17">
        <v>0.59819444444444403</v>
      </c>
      <c r="F1366" s="1" t="s">
        <v>61</v>
      </c>
      <c r="G1366" s="1" t="s">
        <v>13746</v>
      </c>
      <c r="H1366" s="17">
        <v>0.59899305555555604</v>
      </c>
      <c r="I1366" s="17">
        <v>7.9861111111201311E-4</v>
      </c>
      <c r="J1366" s="1" t="s">
        <v>13759</v>
      </c>
    </row>
    <row r="1367" spans="2:10">
      <c r="B1367" s="1" t="s">
        <v>15476</v>
      </c>
      <c r="C1367" s="1">
        <v>5</v>
      </c>
      <c r="D1367" s="1" t="s">
        <v>13753</v>
      </c>
      <c r="E1367" s="17">
        <v>0.58739583333333301</v>
      </c>
      <c r="F1367" s="1" t="s">
        <v>60</v>
      </c>
      <c r="G1367" s="1" t="s">
        <v>3078</v>
      </c>
      <c r="H1367" s="17">
        <v>0.59918981481481504</v>
      </c>
      <c r="I1367" s="17">
        <v>1.179398148148203E-2</v>
      </c>
      <c r="J1367" s="1" t="s">
        <v>13755</v>
      </c>
    </row>
    <row r="1368" spans="2:10">
      <c r="B1368" s="1" t="s">
        <v>15550</v>
      </c>
      <c r="C1368" s="1">
        <v>1</v>
      </c>
      <c r="D1368" s="1" t="s">
        <v>13760</v>
      </c>
      <c r="E1368" s="17">
        <v>0.59722222222222199</v>
      </c>
      <c r="F1368" s="1" t="s">
        <v>61</v>
      </c>
      <c r="G1368" s="1" t="s">
        <v>13746</v>
      </c>
      <c r="H1368" s="17">
        <v>0.59918981481481504</v>
      </c>
      <c r="I1368" s="17">
        <v>1.9675925925930482E-3</v>
      </c>
      <c r="J1368" s="1" t="s">
        <v>13764</v>
      </c>
    </row>
    <row r="1369" spans="2:10">
      <c r="B1369" s="1" t="s">
        <v>15193</v>
      </c>
      <c r="C1369" s="1">
        <v>1</v>
      </c>
      <c r="D1369" s="1" t="s">
        <v>13687</v>
      </c>
      <c r="E1369" s="17">
        <v>0.54960648148148195</v>
      </c>
      <c r="F1369" s="1" t="s">
        <v>56</v>
      </c>
      <c r="G1369" s="1" t="s">
        <v>13746</v>
      </c>
      <c r="H1369" s="17">
        <v>0.599212962962963</v>
      </c>
      <c r="I1369" s="17">
        <v>4.9606481481481057E-2</v>
      </c>
      <c r="J1369" s="1" t="s">
        <v>13771</v>
      </c>
    </row>
    <row r="1370" spans="2:10">
      <c r="B1370" s="1" t="s">
        <v>15547</v>
      </c>
      <c r="C1370" s="1">
        <v>1</v>
      </c>
      <c r="D1370" s="1" t="s">
        <v>13753</v>
      </c>
      <c r="E1370" s="17">
        <v>0.59689814814814801</v>
      </c>
      <c r="F1370" s="1" t="s">
        <v>61</v>
      </c>
      <c r="G1370" s="1" t="s">
        <v>13762</v>
      </c>
      <c r="H1370" s="17">
        <v>0.599212962962963</v>
      </c>
      <c r="I1370" s="17">
        <v>2.3148148148149916E-3</v>
      </c>
      <c r="J1370" s="1" t="s">
        <v>13772</v>
      </c>
    </row>
    <row r="1371" spans="2:10">
      <c r="B1371" s="1" t="s">
        <v>15555</v>
      </c>
      <c r="C1371" s="1">
        <v>1</v>
      </c>
      <c r="D1371" s="1" t="s">
        <v>3076</v>
      </c>
      <c r="E1371" s="17">
        <v>0.597986111111111</v>
      </c>
      <c r="F1371" s="1" t="s">
        <v>61</v>
      </c>
      <c r="G1371" s="1" t="s">
        <v>13746</v>
      </c>
      <c r="H1371" s="17">
        <v>0.59929398148148105</v>
      </c>
      <c r="I1371" s="17">
        <v>1.3078703703700567E-3</v>
      </c>
      <c r="J1371" s="1" t="s">
        <v>13766</v>
      </c>
    </row>
    <row r="1372" spans="2:10">
      <c r="B1372" s="1" t="s">
        <v>15561</v>
      </c>
      <c r="C1372" s="1">
        <v>1</v>
      </c>
      <c r="D1372" s="1" t="s">
        <v>13753</v>
      </c>
      <c r="E1372" s="17">
        <v>0.59839120370370402</v>
      </c>
      <c r="F1372" s="1" t="s">
        <v>61</v>
      </c>
      <c r="G1372" s="1" t="s">
        <v>3078</v>
      </c>
      <c r="H1372" s="17">
        <v>0.59929398148148105</v>
      </c>
      <c r="I1372" s="17">
        <v>9.0277777777703072E-4</v>
      </c>
      <c r="J1372" s="1" t="s">
        <v>13755</v>
      </c>
    </row>
    <row r="1373" spans="2:10">
      <c r="B1373" s="1" t="s">
        <v>15525</v>
      </c>
      <c r="C1373" s="1">
        <v>1</v>
      </c>
      <c r="D1373" s="1" t="s">
        <v>13753</v>
      </c>
      <c r="E1373" s="17">
        <v>0.59442129629629603</v>
      </c>
      <c r="F1373" s="1" t="s">
        <v>61</v>
      </c>
      <c r="G1373" s="1" t="s">
        <v>13746</v>
      </c>
      <c r="H1373" s="17">
        <v>0.59949074074074105</v>
      </c>
      <c r="I1373" s="17">
        <v>5.0694444444450149E-3</v>
      </c>
      <c r="J1373" s="1" t="s">
        <v>13759</v>
      </c>
    </row>
    <row r="1374" spans="2:10">
      <c r="B1374" s="1" t="s">
        <v>15557</v>
      </c>
      <c r="C1374" s="1">
        <v>1</v>
      </c>
      <c r="D1374" s="1" t="s">
        <v>13760</v>
      </c>
      <c r="E1374" s="17">
        <v>0.59805555555555601</v>
      </c>
      <c r="F1374" s="1" t="s">
        <v>61</v>
      </c>
      <c r="G1374" s="1" t="s">
        <v>3078</v>
      </c>
      <c r="H1374" s="17">
        <v>0.59960648148148099</v>
      </c>
      <c r="I1374" s="17">
        <v>1.5509259259249841E-3</v>
      </c>
      <c r="J1374" s="1" t="s">
        <v>13768</v>
      </c>
    </row>
    <row r="1375" spans="2:10">
      <c r="B1375" s="1" t="s">
        <v>15537</v>
      </c>
      <c r="C1375" s="1">
        <v>1</v>
      </c>
      <c r="D1375" s="1" t="s">
        <v>13753</v>
      </c>
      <c r="E1375" s="17">
        <v>0.59575231481481505</v>
      </c>
      <c r="F1375" s="1" t="s">
        <v>61</v>
      </c>
      <c r="G1375" s="1" t="s">
        <v>3095</v>
      </c>
      <c r="H1375" s="17">
        <v>0.59968750000000004</v>
      </c>
      <c r="I1375" s="17">
        <v>3.9351851851849862E-3</v>
      </c>
      <c r="J1375" s="1" t="s">
        <v>13758</v>
      </c>
    </row>
    <row r="1376" spans="2:10">
      <c r="B1376" s="1" t="s">
        <v>15564</v>
      </c>
      <c r="C1376" s="1">
        <v>2</v>
      </c>
      <c r="D1376" s="1" t="s">
        <v>13753</v>
      </c>
      <c r="E1376" s="17">
        <v>0.59873842592592597</v>
      </c>
      <c r="F1376" s="1" t="s">
        <v>61</v>
      </c>
      <c r="G1376" s="1" t="s">
        <v>13746</v>
      </c>
      <c r="H1376" s="17">
        <v>0.59969907407407397</v>
      </c>
      <c r="I1376" s="17">
        <v>9.6064814814800226E-4</v>
      </c>
      <c r="J1376" s="1" t="s">
        <v>13759</v>
      </c>
    </row>
    <row r="1377" spans="2:10">
      <c r="B1377" s="1" t="s">
        <v>15566</v>
      </c>
      <c r="C1377" s="1">
        <v>1</v>
      </c>
      <c r="D1377" s="1" t="s">
        <v>13753</v>
      </c>
      <c r="E1377" s="17">
        <v>0.59885416666666702</v>
      </c>
      <c r="F1377" s="1" t="s">
        <v>61</v>
      </c>
      <c r="G1377" s="1" t="s">
        <v>3078</v>
      </c>
      <c r="H1377" s="17">
        <v>0.59971064814814801</v>
      </c>
      <c r="I1377" s="17">
        <v>8.5648148148098624E-4</v>
      </c>
      <c r="J1377" s="1" t="s">
        <v>13755</v>
      </c>
    </row>
    <row r="1378" spans="2:10">
      <c r="B1378" s="1" t="s">
        <v>15572</v>
      </c>
      <c r="C1378" s="1">
        <v>1</v>
      </c>
      <c r="D1378" s="1" t="s">
        <v>13753</v>
      </c>
      <c r="E1378" s="17">
        <v>0.59927083333333298</v>
      </c>
      <c r="F1378" s="1" t="s">
        <v>61</v>
      </c>
      <c r="G1378" s="1" t="s">
        <v>13746</v>
      </c>
      <c r="H1378" s="17">
        <v>0.60023148148148198</v>
      </c>
      <c r="I1378" s="17">
        <v>9.6064814814900146E-4</v>
      </c>
      <c r="J1378" s="1" t="s">
        <v>13759</v>
      </c>
    </row>
    <row r="1379" spans="2:10">
      <c r="B1379" s="1" t="s">
        <v>15570</v>
      </c>
      <c r="C1379" s="1">
        <v>1</v>
      </c>
      <c r="D1379" s="1" t="s">
        <v>13753</v>
      </c>
      <c r="E1379" s="17">
        <v>0.599212962962963</v>
      </c>
      <c r="F1379" s="1" t="s">
        <v>61</v>
      </c>
      <c r="G1379" s="1" t="s">
        <v>13746</v>
      </c>
      <c r="H1379" s="17">
        <v>0.60027777777777802</v>
      </c>
      <c r="I1379" s="17">
        <v>1.0648148148150183E-3</v>
      </c>
      <c r="J1379" s="1" t="s">
        <v>13759</v>
      </c>
    </row>
    <row r="1380" spans="2:10">
      <c r="B1380" s="1" t="s">
        <v>14844</v>
      </c>
      <c r="C1380" s="1">
        <v>1</v>
      </c>
      <c r="D1380" s="1" t="s">
        <v>13753</v>
      </c>
      <c r="E1380" s="17">
        <v>0.50244212962962997</v>
      </c>
      <c r="F1380" s="1" t="s">
        <v>52</v>
      </c>
      <c r="G1380" s="1" t="s">
        <v>3095</v>
      </c>
      <c r="H1380" s="17">
        <v>0.60028935185185195</v>
      </c>
      <c r="I1380" s="17">
        <v>9.7847222222221975E-2</v>
      </c>
      <c r="J1380" s="1" t="s">
        <v>13758</v>
      </c>
    </row>
    <row r="1381" spans="2:10">
      <c r="B1381" s="1" t="s">
        <v>15540</v>
      </c>
      <c r="C1381" s="1">
        <v>1</v>
      </c>
      <c r="D1381" s="1" t="s">
        <v>13687</v>
      </c>
      <c r="E1381" s="17">
        <v>0.596099537037037</v>
      </c>
      <c r="F1381" s="1" t="s">
        <v>61</v>
      </c>
      <c r="G1381" s="1" t="s">
        <v>13746</v>
      </c>
      <c r="H1381" s="17">
        <v>0.60037037037037</v>
      </c>
      <c r="I1381" s="17">
        <v>4.2708333333330017E-3</v>
      </c>
      <c r="J1381" s="1" t="s">
        <v>13771</v>
      </c>
    </row>
    <row r="1382" spans="2:10">
      <c r="B1382" s="1" t="s">
        <v>15573</v>
      </c>
      <c r="C1382" s="1">
        <v>1</v>
      </c>
      <c r="D1382" s="1" t="s">
        <v>13753</v>
      </c>
      <c r="E1382" s="17">
        <v>0.59930555555555598</v>
      </c>
      <c r="F1382" s="1" t="s">
        <v>61</v>
      </c>
      <c r="G1382" s="1" t="s">
        <v>3078</v>
      </c>
      <c r="H1382" s="17">
        <v>0.60039351851851896</v>
      </c>
      <c r="I1382" s="17">
        <v>1.087962962962985E-3</v>
      </c>
      <c r="J1382" s="1" t="s">
        <v>13755</v>
      </c>
    </row>
    <row r="1383" spans="2:10">
      <c r="B1383" s="1" t="s">
        <v>15565</v>
      </c>
      <c r="C1383" s="1">
        <v>1</v>
      </c>
      <c r="D1383" s="1" t="s">
        <v>13753</v>
      </c>
      <c r="E1383" s="17">
        <v>0.59878472222222201</v>
      </c>
      <c r="F1383" s="1" t="s">
        <v>61</v>
      </c>
      <c r="G1383" s="1" t="s">
        <v>3077</v>
      </c>
      <c r="H1383" s="17">
        <v>0.60045138888888905</v>
      </c>
      <c r="I1383" s="17">
        <v>1.6666666666670382E-3</v>
      </c>
      <c r="J1383" s="1" t="s">
        <v>13756</v>
      </c>
    </row>
    <row r="1384" spans="2:10">
      <c r="B1384" s="1" t="s">
        <v>15563</v>
      </c>
      <c r="C1384" s="1">
        <v>1</v>
      </c>
      <c r="D1384" s="1" t="s">
        <v>13753</v>
      </c>
      <c r="E1384" s="17">
        <v>0.598483796296296</v>
      </c>
      <c r="F1384" s="1" t="s">
        <v>61</v>
      </c>
      <c r="G1384" s="1" t="s">
        <v>3078</v>
      </c>
      <c r="H1384" s="17">
        <v>0.60048611111111105</v>
      </c>
      <c r="I1384" s="17">
        <v>2.0023148148150538E-3</v>
      </c>
      <c r="J1384" s="1" t="s">
        <v>13755</v>
      </c>
    </row>
    <row r="1385" spans="2:10">
      <c r="B1385" s="1" t="s">
        <v>15576</v>
      </c>
      <c r="C1385" s="1">
        <v>1</v>
      </c>
      <c r="D1385" s="1" t="s">
        <v>13753</v>
      </c>
      <c r="E1385" s="17">
        <v>0.60003472222222198</v>
      </c>
      <c r="F1385" s="1" t="s">
        <v>61</v>
      </c>
      <c r="G1385" s="1" t="s">
        <v>3078</v>
      </c>
      <c r="H1385" s="17">
        <v>0.60059027777777796</v>
      </c>
      <c r="I1385" s="17">
        <v>5.5555555555597547E-4</v>
      </c>
      <c r="J1385" s="1" t="s">
        <v>13755</v>
      </c>
    </row>
    <row r="1386" spans="2:10">
      <c r="B1386" s="1" t="s">
        <v>14056</v>
      </c>
      <c r="C1386" s="1">
        <v>1</v>
      </c>
      <c r="D1386" s="1" t="s">
        <v>13753</v>
      </c>
      <c r="E1386" s="17">
        <v>0.356678240740741</v>
      </c>
      <c r="F1386" s="1" t="s">
        <v>38</v>
      </c>
      <c r="G1386" s="1" t="s">
        <v>13746</v>
      </c>
      <c r="H1386" s="17">
        <v>0.60065972222222197</v>
      </c>
      <c r="I1386" s="17">
        <v>0.24398148148148097</v>
      </c>
      <c r="J1386" s="1" t="s">
        <v>13759</v>
      </c>
    </row>
    <row r="1387" spans="2:10">
      <c r="B1387" s="1" t="s">
        <v>15571</v>
      </c>
      <c r="C1387" s="1">
        <v>1</v>
      </c>
      <c r="D1387" s="1" t="s">
        <v>13687</v>
      </c>
      <c r="E1387" s="17">
        <v>0.59924768518518501</v>
      </c>
      <c r="F1387" s="1" t="s">
        <v>61</v>
      </c>
      <c r="G1387" s="1" t="s">
        <v>13746</v>
      </c>
      <c r="H1387" s="17">
        <v>0.60067129629629601</v>
      </c>
      <c r="I1387" s="17">
        <v>1.4236111111110006E-3</v>
      </c>
      <c r="J1387" s="1" t="s">
        <v>13771</v>
      </c>
    </row>
    <row r="1388" spans="2:10">
      <c r="B1388" s="1" t="s">
        <v>15568</v>
      </c>
      <c r="C1388" s="1">
        <v>1</v>
      </c>
      <c r="D1388" s="1" t="s">
        <v>13753</v>
      </c>
      <c r="E1388" s="17">
        <v>0.59905092592592601</v>
      </c>
      <c r="F1388" s="1" t="s">
        <v>61</v>
      </c>
      <c r="G1388" s="1" t="s">
        <v>3077</v>
      </c>
      <c r="H1388" s="17">
        <v>0.60071759259259305</v>
      </c>
      <c r="I1388" s="17">
        <v>1.6666666666670382E-3</v>
      </c>
      <c r="J1388" s="1" t="s">
        <v>13756</v>
      </c>
    </row>
    <row r="1389" spans="2:10">
      <c r="B1389" s="1" t="s">
        <v>15491</v>
      </c>
      <c r="C1389" s="1">
        <v>1</v>
      </c>
      <c r="D1389" s="1" t="s">
        <v>13760</v>
      </c>
      <c r="E1389" s="17">
        <v>0.58983796296296298</v>
      </c>
      <c r="F1389" s="1" t="s">
        <v>60</v>
      </c>
      <c r="G1389" s="1" t="s">
        <v>13746</v>
      </c>
      <c r="H1389" s="17">
        <v>0.60081018518518503</v>
      </c>
      <c r="I1389" s="17">
        <v>1.097222222222205E-2</v>
      </c>
      <c r="J1389" s="1" t="s">
        <v>13764</v>
      </c>
    </row>
    <row r="1390" spans="2:10">
      <c r="B1390" s="1" t="s">
        <v>14852</v>
      </c>
      <c r="C1390" s="1">
        <v>1</v>
      </c>
      <c r="D1390" s="1" t="s">
        <v>13760</v>
      </c>
      <c r="E1390" s="17">
        <v>0.50329861111111096</v>
      </c>
      <c r="F1390" s="1" t="s">
        <v>52</v>
      </c>
      <c r="G1390" s="1" t="s">
        <v>3077</v>
      </c>
      <c r="H1390" s="17">
        <v>0.60094907407407405</v>
      </c>
      <c r="I1390" s="17">
        <v>9.7650462962963092E-2</v>
      </c>
      <c r="J1390" s="1" t="s">
        <v>13765</v>
      </c>
    </row>
    <row r="1391" spans="2:10">
      <c r="B1391" s="1" t="s">
        <v>15451</v>
      </c>
      <c r="C1391" s="1">
        <v>2</v>
      </c>
      <c r="D1391" s="1" t="s">
        <v>13760</v>
      </c>
      <c r="E1391" s="17">
        <v>0.58325231481481499</v>
      </c>
      <c r="F1391" s="1" t="s">
        <v>59</v>
      </c>
      <c r="G1391" s="1" t="s">
        <v>3077</v>
      </c>
      <c r="H1391" s="17">
        <v>0.60100694444444402</v>
      </c>
      <c r="I1391" s="17">
        <v>1.7754629629629037E-2</v>
      </c>
      <c r="J1391" s="1" t="s">
        <v>13765</v>
      </c>
    </row>
    <row r="1392" spans="2:10">
      <c r="B1392" s="1" t="s">
        <v>15577</v>
      </c>
      <c r="C1392" s="1">
        <v>1</v>
      </c>
      <c r="D1392" s="1" t="s">
        <v>13753</v>
      </c>
      <c r="E1392" s="17">
        <v>0.60010416666666699</v>
      </c>
      <c r="F1392" s="1" t="s">
        <v>61</v>
      </c>
      <c r="G1392" s="1" t="s">
        <v>3078</v>
      </c>
      <c r="H1392" s="17">
        <v>0.601099537037037</v>
      </c>
      <c r="I1392" s="17">
        <v>9.9537037037000786E-4</v>
      </c>
      <c r="J1392" s="1" t="s">
        <v>13755</v>
      </c>
    </row>
    <row r="1393" spans="2:10">
      <c r="B1393" s="1" t="s">
        <v>15581</v>
      </c>
      <c r="C1393" s="1">
        <v>1</v>
      </c>
      <c r="D1393" s="1" t="s">
        <v>13753</v>
      </c>
      <c r="E1393" s="17">
        <v>0.600405092592593</v>
      </c>
      <c r="F1393" s="1" t="s">
        <v>61</v>
      </c>
      <c r="G1393" s="1" t="s">
        <v>3078</v>
      </c>
      <c r="H1393" s="17">
        <v>0.60135416666666697</v>
      </c>
      <c r="I1393" s="17">
        <v>9.4907407407396338E-4</v>
      </c>
      <c r="J1393" s="1" t="s">
        <v>13755</v>
      </c>
    </row>
    <row r="1394" spans="2:10">
      <c r="B1394" s="1" t="s">
        <v>15579</v>
      </c>
      <c r="C1394" s="1">
        <v>1</v>
      </c>
      <c r="D1394" s="1" t="s">
        <v>13753</v>
      </c>
      <c r="E1394" s="17">
        <v>0.60028935185185195</v>
      </c>
      <c r="F1394" s="1" t="s">
        <v>61</v>
      </c>
      <c r="G1394" s="1" t="s">
        <v>13746</v>
      </c>
      <c r="H1394" s="17">
        <v>0.60145833333333298</v>
      </c>
      <c r="I1394" s="17">
        <v>1.1689814814810351E-3</v>
      </c>
      <c r="J1394" s="1" t="s">
        <v>13759</v>
      </c>
    </row>
    <row r="1395" spans="2:10">
      <c r="B1395" s="1" t="s">
        <v>15582</v>
      </c>
      <c r="C1395" s="1">
        <v>5</v>
      </c>
      <c r="D1395" s="1" t="s">
        <v>13753</v>
      </c>
      <c r="E1395" s="17">
        <v>0.60076388888888899</v>
      </c>
      <c r="F1395" s="1" t="s">
        <v>61</v>
      </c>
      <c r="G1395" s="1" t="s">
        <v>3078</v>
      </c>
      <c r="H1395" s="17">
        <v>0.60166666666666702</v>
      </c>
      <c r="I1395" s="17">
        <v>9.0277777777802992E-4</v>
      </c>
      <c r="J1395" s="1" t="s">
        <v>13755</v>
      </c>
    </row>
    <row r="1396" spans="2:10">
      <c r="B1396" s="1" t="s">
        <v>15587</v>
      </c>
      <c r="C1396" s="1">
        <v>1</v>
      </c>
      <c r="D1396" s="1" t="s">
        <v>13753</v>
      </c>
      <c r="E1396" s="17">
        <v>0.601099537037037</v>
      </c>
      <c r="F1396" s="1" t="s">
        <v>61</v>
      </c>
      <c r="G1396" s="1" t="s">
        <v>13746</v>
      </c>
      <c r="H1396" s="17">
        <v>0.60181712962962997</v>
      </c>
      <c r="I1396" s="17">
        <v>7.1759259259296382E-4</v>
      </c>
      <c r="J1396" s="1" t="s">
        <v>13759</v>
      </c>
    </row>
    <row r="1397" spans="2:10">
      <c r="B1397" s="1" t="s">
        <v>15584</v>
      </c>
      <c r="C1397" s="1">
        <v>1</v>
      </c>
      <c r="D1397" s="1" t="s">
        <v>13753</v>
      </c>
      <c r="E1397" s="17">
        <v>0.60096064814814798</v>
      </c>
      <c r="F1397" s="1" t="s">
        <v>61</v>
      </c>
      <c r="G1397" s="1" t="s">
        <v>3078</v>
      </c>
      <c r="H1397" s="17">
        <v>0.60188657407407398</v>
      </c>
      <c r="I1397" s="17">
        <v>9.2592592592599665E-4</v>
      </c>
      <c r="J1397" s="1" t="s">
        <v>13755</v>
      </c>
    </row>
    <row r="1398" spans="2:10">
      <c r="B1398" s="1" t="s">
        <v>15580</v>
      </c>
      <c r="C1398" s="1">
        <v>1</v>
      </c>
      <c r="D1398" s="1" t="s">
        <v>13753</v>
      </c>
      <c r="E1398" s="17">
        <v>0.60032407407407395</v>
      </c>
      <c r="F1398" s="1" t="s">
        <v>61</v>
      </c>
      <c r="G1398" s="1" t="s">
        <v>3078</v>
      </c>
      <c r="H1398" s="17">
        <v>0.60192129629629598</v>
      </c>
      <c r="I1398" s="17">
        <v>1.5972222222220278E-3</v>
      </c>
      <c r="J1398" s="1" t="s">
        <v>13755</v>
      </c>
    </row>
    <row r="1399" spans="2:10">
      <c r="B1399" s="1" t="s">
        <v>15529</v>
      </c>
      <c r="C1399" s="1">
        <v>1</v>
      </c>
      <c r="D1399" s="1" t="s">
        <v>13753</v>
      </c>
      <c r="E1399" s="17">
        <v>0.59461805555555602</v>
      </c>
      <c r="F1399" s="1" t="s">
        <v>61</v>
      </c>
      <c r="G1399" s="1" t="s">
        <v>13762</v>
      </c>
      <c r="H1399" s="17">
        <v>0.60201388888888896</v>
      </c>
      <c r="I1399" s="17">
        <v>7.3958333333329351E-3</v>
      </c>
      <c r="J1399" s="1" t="s">
        <v>13772</v>
      </c>
    </row>
    <row r="1400" spans="2:10">
      <c r="B1400" s="1" t="s">
        <v>15593</v>
      </c>
      <c r="C1400" s="1">
        <v>2</v>
      </c>
      <c r="D1400" s="1" t="s">
        <v>13760</v>
      </c>
      <c r="E1400" s="17">
        <v>0.60165509259259298</v>
      </c>
      <c r="F1400" s="1" t="s">
        <v>61</v>
      </c>
      <c r="G1400" s="1" t="s">
        <v>3095</v>
      </c>
      <c r="H1400" s="17">
        <v>0.60223379629629603</v>
      </c>
      <c r="I1400" s="17">
        <v>5.7870370370305402E-4</v>
      </c>
      <c r="J1400" s="1" t="s">
        <v>13761</v>
      </c>
    </row>
    <row r="1401" spans="2:10">
      <c r="B1401" s="1" t="s">
        <v>15567</v>
      </c>
      <c r="C1401" s="1">
        <v>1</v>
      </c>
      <c r="D1401" s="1" t="s">
        <v>13753</v>
      </c>
      <c r="E1401" s="17">
        <v>0.59887731481481499</v>
      </c>
      <c r="F1401" s="1" t="s">
        <v>61</v>
      </c>
      <c r="G1401" s="1" t="s">
        <v>3077</v>
      </c>
      <c r="H1401" s="17">
        <v>0.60224537037036996</v>
      </c>
      <c r="I1401" s="17">
        <v>3.3680555555549718E-3</v>
      </c>
      <c r="J1401" s="1" t="s">
        <v>13756</v>
      </c>
    </row>
    <row r="1402" spans="2:10">
      <c r="B1402" s="1" t="s">
        <v>15449</v>
      </c>
      <c r="C1402" s="1">
        <v>1</v>
      </c>
      <c r="D1402" s="1" t="s">
        <v>13760</v>
      </c>
      <c r="E1402" s="17">
        <v>0.58319444444444402</v>
      </c>
      <c r="F1402" s="1" t="s">
        <v>59</v>
      </c>
      <c r="G1402" s="1" t="s">
        <v>3078</v>
      </c>
      <c r="H1402" s="17">
        <v>0.60231481481481497</v>
      </c>
      <c r="I1402" s="17">
        <v>1.9120370370370954E-2</v>
      </c>
      <c r="J1402" s="1" t="s">
        <v>13768</v>
      </c>
    </row>
    <row r="1403" spans="2:10">
      <c r="B1403" s="1" t="s">
        <v>15575</v>
      </c>
      <c r="C1403" s="1">
        <v>1</v>
      </c>
      <c r="D1403" s="1" t="s">
        <v>13753</v>
      </c>
      <c r="E1403" s="17">
        <v>0.6</v>
      </c>
      <c r="F1403" s="1" t="s">
        <v>61</v>
      </c>
      <c r="G1403" s="1" t="s">
        <v>3077</v>
      </c>
      <c r="H1403" s="17">
        <v>0.60241898148148099</v>
      </c>
      <c r="I1403" s="17">
        <v>2.4189814814810084E-3</v>
      </c>
      <c r="J1403" s="1" t="s">
        <v>13756</v>
      </c>
    </row>
    <row r="1404" spans="2:10">
      <c r="B1404" s="1" t="s">
        <v>15073</v>
      </c>
      <c r="C1404" s="1">
        <v>2</v>
      </c>
      <c r="D1404" s="1" t="s">
        <v>13753</v>
      </c>
      <c r="E1404" s="17">
        <v>0.53373842592592602</v>
      </c>
      <c r="F1404" s="1" t="s">
        <v>55</v>
      </c>
      <c r="G1404" s="1" t="s">
        <v>13746</v>
      </c>
      <c r="H1404" s="17">
        <v>0.60270833333333296</v>
      </c>
      <c r="I1404" s="17">
        <v>6.8969907407406938E-2</v>
      </c>
      <c r="J1404" s="1" t="s">
        <v>13759</v>
      </c>
    </row>
    <row r="1405" spans="2:10">
      <c r="B1405" s="1" t="s">
        <v>15591</v>
      </c>
      <c r="C1405" s="1">
        <v>1</v>
      </c>
      <c r="D1405" s="1" t="s">
        <v>13687</v>
      </c>
      <c r="E1405" s="17">
        <v>0.60141203703703705</v>
      </c>
      <c r="F1405" s="1" t="s">
        <v>61</v>
      </c>
      <c r="G1405" s="1" t="s">
        <v>13746</v>
      </c>
      <c r="H1405" s="17">
        <v>0.60275462962963</v>
      </c>
      <c r="I1405" s="17">
        <v>1.3425925925929505E-3</v>
      </c>
      <c r="J1405" s="1" t="s">
        <v>13771</v>
      </c>
    </row>
    <row r="1406" spans="2:10">
      <c r="B1406" s="1" t="s">
        <v>15599</v>
      </c>
      <c r="C1406" s="1">
        <v>1</v>
      </c>
      <c r="D1406" s="1" t="s">
        <v>13687</v>
      </c>
      <c r="E1406" s="17">
        <v>0.60290509259259295</v>
      </c>
      <c r="F1406" s="1" t="s">
        <v>61</v>
      </c>
      <c r="G1406" s="1" t="s">
        <v>13762</v>
      </c>
      <c r="H1406" s="17">
        <v>0.60307870370370398</v>
      </c>
      <c r="I1406" s="17">
        <v>1.7361111111102723E-4</v>
      </c>
      <c r="J1406" s="1" t="s">
        <v>13767</v>
      </c>
    </row>
    <row r="1407" spans="2:10">
      <c r="B1407" s="1" t="s">
        <v>15595</v>
      </c>
      <c r="C1407" s="1">
        <v>1</v>
      </c>
      <c r="D1407" s="1" t="s">
        <v>13687</v>
      </c>
      <c r="E1407" s="17">
        <v>0.60209490740740701</v>
      </c>
      <c r="F1407" s="1" t="s">
        <v>61</v>
      </c>
      <c r="G1407" s="1" t="s">
        <v>13746</v>
      </c>
      <c r="H1407" s="17">
        <v>0.60317129629629596</v>
      </c>
      <c r="I1407" s="17">
        <v>1.0763888888889461E-3</v>
      </c>
      <c r="J1407" s="1" t="s">
        <v>13771</v>
      </c>
    </row>
    <row r="1408" spans="2:10">
      <c r="B1408" s="1" t="s">
        <v>15597</v>
      </c>
      <c r="C1408" s="1">
        <v>1</v>
      </c>
      <c r="D1408" s="1" t="s">
        <v>13753</v>
      </c>
      <c r="E1408" s="17">
        <v>0.60265046296296299</v>
      </c>
      <c r="F1408" s="1" t="s">
        <v>61</v>
      </c>
      <c r="G1408" s="1" t="s">
        <v>13746</v>
      </c>
      <c r="H1408" s="17">
        <v>0.60434027777777799</v>
      </c>
      <c r="I1408" s="17">
        <v>1.689814814815005E-3</v>
      </c>
      <c r="J1408" s="1" t="s">
        <v>13759</v>
      </c>
    </row>
    <row r="1409" spans="2:10">
      <c r="B1409" s="1" t="s">
        <v>15585</v>
      </c>
      <c r="C1409" s="1">
        <v>1</v>
      </c>
      <c r="D1409" s="1" t="s">
        <v>13753</v>
      </c>
      <c r="E1409" s="17">
        <v>0.60103009259259299</v>
      </c>
      <c r="F1409" s="1" t="s">
        <v>61</v>
      </c>
      <c r="G1409" s="1" t="s">
        <v>3078</v>
      </c>
      <c r="H1409" s="17">
        <v>0.60436342592592596</v>
      </c>
      <c r="I1409" s="17">
        <v>3.3333333333329662E-3</v>
      </c>
      <c r="J1409" s="1" t="s">
        <v>13755</v>
      </c>
    </row>
    <row r="1410" spans="2:10">
      <c r="B1410" s="1" t="s">
        <v>15594</v>
      </c>
      <c r="C1410" s="1">
        <v>1</v>
      </c>
      <c r="D1410" s="1" t="s">
        <v>13753</v>
      </c>
      <c r="E1410" s="17">
        <v>0.60196759259259303</v>
      </c>
      <c r="F1410" s="1" t="s">
        <v>61</v>
      </c>
      <c r="G1410" s="1" t="s">
        <v>13746</v>
      </c>
      <c r="H1410" s="17">
        <v>0.60451388888888902</v>
      </c>
      <c r="I1410" s="17">
        <v>2.5462962962959912E-3</v>
      </c>
      <c r="J1410" s="1" t="s">
        <v>13759</v>
      </c>
    </row>
    <row r="1411" spans="2:10">
      <c r="B1411" s="1" t="s">
        <v>15560</v>
      </c>
      <c r="C1411" s="1">
        <v>5</v>
      </c>
      <c r="D1411" s="1" t="s">
        <v>13753</v>
      </c>
      <c r="E1411" s="17">
        <v>0.59824074074074096</v>
      </c>
      <c r="F1411" s="1" t="s">
        <v>61</v>
      </c>
      <c r="G1411" s="1" t="s">
        <v>3078</v>
      </c>
      <c r="H1411" s="17">
        <v>0.60452546296296295</v>
      </c>
      <c r="I1411" s="17">
        <v>6.2847222222219834E-3</v>
      </c>
      <c r="J1411" s="1" t="s">
        <v>13755</v>
      </c>
    </row>
    <row r="1412" spans="2:10">
      <c r="B1412" s="1" t="s">
        <v>15601</v>
      </c>
      <c r="C1412" s="1">
        <v>1</v>
      </c>
      <c r="D1412" s="1" t="s">
        <v>13753</v>
      </c>
      <c r="E1412" s="17">
        <v>0.60328703703703701</v>
      </c>
      <c r="F1412" s="1" t="s">
        <v>61</v>
      </c>
      <c r="G1412" s="1" t="s">
        <v>3077</v>
      </c>
      <c r="H1412" s="17">
        <v>0.60498842592592605</v>
      </c>
      <c r="I1412" s="17">
        <v>1.7013888888890438E-3</v>
      </c>
      <c r="J1412" s="1" t="s">
        <v>13756</v>
      </c>
    </row>
    <row r="1413" spans="2:10">
      <c r="B1413" s="1" t="s">
        <v>13962</v>
      </c>
      <c r="C1413" s="1">
        <v>2</v>
      </c>
      <c r="D1413" s="1" t="s">
        <v>13687</v>
      </c>
      <c r="E1413" s="17">
        <v>0.33017361111111099</v>
      </c>
      <c r="F1413" s="1" t="s">
        <v>35</v>
      </c>
      <c r="G1413" s="1" t="s">
        <v>13746</v>
      </c>
      <c r="H1413" s="17">
        <v>0.60503472222222199</v>
      </c>
      <c r="I1413" s="17">
        <v>0.274861111111111</v>
      </c>
      <c r="J1413" s="1" t="s">
        <v>13771</v>
      </c>
    </row>
    <row r="1414" spans="2:10">
      <c r="B1414" s="1" t="s">
        <v>14703</v>
      </c>
      <c r="C1414" s="1">
        <v>1</v>
      </c>
      <c r="D1414" s="1" t="s">
        <v>13760</v>
      </c>
      <c r="E1414" s="17">
        <v>0.48046296296296298</v>
      </c>
      <c r="F1414" s="1" t="s">
        <v>50</v>
      </c>
      <c r="G1414" s="1" t="s">
        <v>3077</v>
      </c>
      <c r="H1414" s="17">
        <v>0.60505787037036995</v>
      </c>
      <c r="I1414" s="17">
        <v>0.12459490740740697</v>
      </c>
      <c r="J1414" s="1" t="s">
        <v>13765</v>
      </c>
    </row>
    <row r="1415" spans="2:10">
      <c r="B1415" s="1" t="s">
        <v>15605</v>
      </c>
      <c r="C1415" s="1">
        <v>1</v>
      </c>
      <c r="D1415" s="1" t="s">
        <v>13753</v>
      </c>
      <c r="E1415" s="17">
        <v>0.60446759259259297</v>
      </c>
      <c r="F1415" s="1" t="s">
        <v>62</v>
      </c>
      <c r="G1415" s="1" t="s">
        <v>3078</v>
      </c>
      <c r="H1415" s="17">
        <v>0.60511574074074104</v>
      </c>
      <c r="I1415" s="17">
        <v>6.4814814814806443E-4</v>
      </c>
      <c r="J1415" s="1" t="s">
        <v>13755</v>
      </c>
    </row>
    <row r="1416" spans="2:10">
      <c r="B1416" s="1" t="s">
        <v>15610</v>
      </c>
      <c r="C1416" s="1">
        <v>1</v>
      </c>
      <c r="D1416" s="1" t="s">
        <v>13687</v>
      </c>
      <c r="E1416" s="17">
        <v>0.60512731481481496</v>
      </c>
      <c r="F1416" s="1" t="s">
        <v>62</v>
      </c>
      <c r="G1416" s="1" t="s">
        <v>13762</v>
      </c>
      <c r="H1416" s="17">
        <v>0.60557870370370404</v>
      </c>
      <c r="I1416" s="17">
        <v>4.5138888888907047E-4</v>
      </c>
      <c r="J1416" s="1" t="s">
        <v>13767</v>
      </c>
    </row>
    <row r="1417" spans="2:10">
      <c r="B1417" s="1" t="s">
        <v>15603</v>
      </c>
      <c r="C1417" s="1">
        <v>1</v>
      </c>
      <c r="D1417" s="1" t="s">
        <v>13753</v>
      </c>
      <c r="E1417" s="17">
        <v>0.60438657407407403</v>
      </c>
      <c r="F1417" s="1" t="s">
        <v>62</v>
      </c>
      <c r="G1417" s="1" t="s">
        <v>13746</v>
      </c>
      <c r="H1417" s="17">
        <v>0.60581018518518504</v>
      </c>
      <c r="I1417" s="17">
        <v>1.4236111111110006E-3</v>
      </c>
      <c r="J1417" s="1" t="s">
        <v>13759</v>
      </c>
    </row>
    <row r="1418" spans="2:10">
      <c r="B1418" s="1" t="s">
        <v>15608</v>
      </c>
      <c r="C1418" s="1">
        <v>1</v>
      </c>
      <c r="D1418" s="1" t="s">
        <v>13760</v>
      </c>
      <c r="E1418" s="17">
        <v>0.60475694444444394</v>
      </c>
      <c r="F1418" s="1" t="s">
        <v>62</v>
      </c>
      <c r="G1418" s="1" t="s">
        <v>3078</v>
      </c>
      <c r="H1418" s="17">
        <v>0.60609953703703701</v>
      </c>
      <c r="I1418" s="17">
        <v>1.3425925925930615E-3</v>
      </c>
      <c r="J1418" s="1" t="s">
        <v>13768</v>
      </c>
    </row>
    <row r="1419" spans="2:10">
      <c r="B1419" s="1" t="s">
        <v>15596</v>
      </c>
      <c r="C1419" s="1">
        <v>1</v>
      </c>
      <c r="D1419" s="1" t="s">
        <v>13753</v>
      </c>
      <c r="E1419" s="17">
        <v>0.60211805555555598</v>
      </c>
      <c r="F1419" s="1" t="s">
        <v>61</v>
      </c>
      <c r="G1419" s="1" t="s">
        <v>13746</v>
      </c>
      <c r="H1419" s="17">
        <v>0.60613425925925901</v>
      </c>
      <c r="I1419" s="17">
        <v>4.0162037037030363E-3</v>
      </c>
      <c r="J1419" s="1" t="s">
        <v>13759</v>
      </c>
    </row>
    <row r="1420" spans="2:10">
      <c r="B1420" s="1" t="s">
        <v>15590</v>
      </c>
      <c r="C1420" s="1">
        <v>1</v>
      </c>
      <c r="D1420" s="1" t="s">
        <v>13753</v>
      </c>
      <c r="E1420" s="17">
        <v>0.60141203703703705</v>
      </c>
      <c r="F1420" s="1" t="s">
        <v>61</v>
      </c>
      <c r="G1420" s="1" t="s">
        <v>13746</v>
      </c>
      <c r="H1420" s="17">
        <v>0.60620370370370402</v>
      </c>
      <c r="I1420" s="17">
        <v>4.7916666666669716E-3</v>
      </c>
      <c r="J1420" s="1" t="s">
        <v>13759</v>
      </c>
    </row>
    <row r="1421" spans="2:10">
      <c r="B1421" s="1" t="s">
        <v>15606</v>
      </c>
      <c r="C1421" s="1">
        <v>1</v>
      </c>
      <c r="D1421" s="1" t="s">
        <v>13687</v>
      </c>
      <c r="E1421" s="17">
        <v>0.60450231481481498</v>
      </c>
      <c r="F1421" s="1" t="s">
        <v>62</v>
      </c>
      <c r="G1421" s="1" t="s">
        <v>13746</v>
      </c>
      <c r="H1421" s="17">
        <v>0.60622685185185199</v>
      </c>
      <c r="I1421" s="17">
        <v>1.7245370370370106E-3</v>
      </c>
      <c r="J1421" s="1" t="s">
        <v>13771</v>
      </c>
    </row>
    <row r="1422" spans="2:10">
      <c r="B1422" s="1" t="s">
        <v>15612</v>
      </c>
      <c r="C1422" s="1">
        <v>5</v>
      </c>
      <c r="D1422" s="1" t="s">
        <v>13753</v>
      </c>
      <c r="E1422" s="17">
        <v>0.60543981481481501</v>
      </c>
      <c r="F1422" s="1" t="s">
        <v>62</v>
      </c>
      <c r="G1422" s="1" t="s">
        <v>3078</v>
      </c>
      <c r="H1422" s="17">
        <v>0.60637731481481505</v>
      </c>
      <c r="I1422" s="17">
        <v>9.3750000000003553E-4</v>
      </c>
      <c r="J1422" s="1" t="s">
        <v>13755</v>
      </c>
    </row>
    <row r="1423" spans="2:10">
      <c r="B1423" s="1" t="s">
        <v>15617</v>
      </c>
      <c r="C1423" s="1">
        <v>1</v>
      </c>
      <c r="D1423" s="1" t="s">
        <v>13687</v>
      </c>
      <c r="E1423" s="17">
        <v>0.60575231481481495</v>
      </c>
      <c r="F1423" s="1" t="s">
        <v>62</v>
      </c>
      <c r="G1423" s="1" t="s">
        <v>3078</v>
      </c>
      <c r="H1423" s="17">
        <v>0.60707175925925905</v>
      </c>
      <c r="I1423" s="17">
        <v>1.3194444444440956E-3</v>
      </c>
      <c r="J1423" s="1" t="s">
        <v>13773</v>
      </c>
    </row>
    <row r="1424" spans="2:10">
      <c r="B1424" s="1" t="s">
        <v>15615</v>
      </c>
      <c r="C1424" s="1">
        <v>1</v>
      </c>
      <c r="D1424" s="1" t="s">
        <v>13687</v>
      </c>
      <c r="E1424" s="17">
        <v>0.60549768518518499</v>
      </c>
      <c r="F1424" s="1" t="s">
        <v>62</v>
      </c>
      <c r="G1424" s="1" t="s">
        <v>13746</v>
      </c>
      <c r="H1424" s="17">
        <v>0.60711805555555598</v>
      </c>
      <c r="I1424" s="17">
        <v>1.6203703703709937E-3</v>
      </c>
      <c r="J1424" s="1" t="s">
        <v>13771</v>
      </c>
    </row>
    <row r="1425" spans="2:10">
      <c r="B1425" s="1" t="s">
        <v>15574</v>
      </c>
      <c r="C1425" s="1">
        <v>2</v>
      </c>
      <c r="D1425" s="1" t="s">
        <v>13753</v>
      </c>
      <c r="E1425" s="17">
        <v>0.59957175925925899</v>
      </c>
      <c r="F1425" s="1" t="s">
        <v>61</v>
      </c>
      <c r="G1425" s="1" t="s">
        <v>3078</v>
      </c>
      <c r="H1425" s="17">
        <v>0.60719907407407403</v>
      </c>
      <c r="I1425" s="17">
        <v>7.6273148148150449E-3</v>
      </c>
      <c r="J1425" s="1" t="s">
        <v>13755</v>
      </c>
    </row>
    <row r="1426" spans="2:10">
      <c r="B1426" s="1" t="s">
        <v>15619</v>
      </c>
      <c r="C1426" s="1">
        <v>1</v>
      </c>
      <c r="D1426" s="1" t="s">
        <v>13687</v>
      </c>
      <c r="E1426" s="17">
        <v>0.60603009259259299</v>
      </c>
      <c r="F1426" s="1" t="s">
        <v>62</v>
      </c>
      <c r="G1426" s="1" t="s">
        <v>13746</v>
      </c>
      <c r="H1426" s="17">
        <v>0.60721064814814796</v>
      </c>
      <c r="I1426" s="17">
        <v>1.1805555555549629E-3</v>
      </c>
      <c r="J1426" s="1" t="s">
        <v>13771</v>
      </c>
    </row>
    <row r="1427" spans="2:10">
      <c r="B1427" s="1" t="s">
        <v>15622</v>
      </c>
      <c r="C1427" s="1">
        <v>1</v>
      </c>
      <c r="D1427" s="1" t="s">
        <v>13753</v>
      </c>
      <c r="E1427" s="17">
        <v>0.60657407407407404</v>
      </c>
      <c r="F1427" s="1" t="s">
        <v>62</v>
      </c>
      <c r="G1427" s="1" t="s">
        <v>13746</v>
      </c>
      <c r="H1427" s="17">
        <v>0.60724537037036996</v>
      </c>
      <c r="I1427" s="17">
        <v>6.7129629629592014E-4</v>
      </c>
      <c r="J1427" s="1" t="s">
        <v>13759</v>
      </c>
    </row>
    <row r="1428" spans="2:10">
      <c r="B1428" s="1" t="s">
        <v>15630</v>
      </c>
      <c r="C1428" s="1">
        <v>1</v>
      </c>
      <c r="D1428" s="1" t="s">
        <v>13760</v>
      </c>
      <c r="E1428" s="17">
        <v>0.60723379629629604</v>
      </c>
      <c r="F1428" s="1" t="s">
        <v>62</v>
      </c>
      <c r="G1428" s="1" t="s">
        <v>3077</v>
      </c>
      <c r="H1428" s="17">
        <v>0.60755787037037001</v>
      </c>
      <c r="I1428" s="17">
        <v>3.240740740739767E-4</v>
      </c>
      <c r="J1428" s="1" t="s">
        <v>13765</v>
      </c>
    </row>
    <row r="1429" spans="2:10">
      <c r="B1429" s="1" t="s">
        <v>15620</v>
      </c>
      <c r="C1429" s="1">
        <v>1</v>
      </c>
      <c r="D1429" s="1" t="s">
        <v>3076</v>
      </c>
      <c r="E1429" s="17">
        <v>0.60650462962963003</v>
      </c>
      <c r="F1429" s="1" t="s">
        <v>62</v>
      </c>
      <c r="G1429" s="1" t="s">
        <v>13746</v>
      </c>
      <c r="H1429" s="17">
        <v>0.60758101851851898</v>
      </c>
      <c r="I1429" s="17">
        <v>1.0763888888889461E-3</v>
      </c>
      <c r="J1429" s="1" t="s">
        <v>13766</v>
      </c>
    </row>
    <row r="1430" spans="2:10">
      <c r="B1430" s="1" t="s">
        <v>15539</v>
      </c>
      <c r="C1430" s="1">
        <v>1</v>
      </c>
      <c r="D1430" s="1" t="s">
        <v>13753</v>
      </c>
      <c r="E1430" s="17">
        <v>0.59605324074074095</v>
      </c>
      <c r="F1430" s="1" t="s">
        <v>61</v>
      </c>
      <c r="G1430" s="1" t="s">
        <v>3078</v>
      </c>
      <c r="H1430" s="17">
        <v>0.60785879629629602</v>
      </c>
      <c r="I1430" s="17">
        <v>1.180555555555507E-2</v>
      </c>
      <c r="J1430" s="1" t="s">
        <v>13755</v>
      </c>
    </row>
    <row r="1431" spans="2:10">
      <c r="B1431" s="1" t="s">
        <v>14253</v>
      </c>
      <c r="C1431" s="1">
        <v>1</v>
      </c>
      <c r="D1431" s="1" t="s">
        <v>13753</v>
      </c>
      <c r="E1431" s="17">
        <v>0.40518518518518498</v>
      </c>
      <c r="F1431" s="1" t="s">
        <v>42</v>
      </c>
      <c r="G1431" s="1" t="s">
        <v>13746</v>
      </c>
      <c r="H1431" s="17">
        <v>0.607951388888889</v>
      </c>
      <c r="I1431" s="17">
        <v>0.20276620370370402</v>
      </c>
      <c r="J1431" s="1" t="s">
        <v>13759</v>
      </c>
    </row>
    <row r="1432" spans="2:10">
      <c r="B1432" s="1" t="s">
        <v>15636</v>
      </c>
      <c r="C1432" s="1">
        <v>1</v>
      </c>
      <c r="D1432" s="1" t="s">
        <v>13753</v>
      </c>
      <c r="E1432" s="17">
        <v>0.60769675925925903</v>
      </c>
      <c r="F1432" s="1" t="s">
        <v>62</v>
      </c>
      <c r="G1432" s="1" t="s">
        <v>3077</v>
      </c>
      <c r="H1432" s="17">
        <v>0.607951388888889</v>
      </c>
      <c r="I1432" s="17">
        <v>2.5462962962996549E-4</v>
      </c>
      <c r="J1432" s="1" t="s">
        <v>13756</v>
      </c>
    </row>
    <row r="1433" spans="2:10">
      <c r="B1433" s="1" t="s">
        <v>15614</v>
      </c>
      <c r="C1433" s="1">
        <v>1</v>
      </c>
      <c r="D1433" s="1" t="s">
        <v>13687</v>
      </c>
      <c r="E1433" s="17">
        <v>0.60545138888888905</v>
      </c>
      <c r="F1433" s="1" t="s">
        <v>62</v>
      </c>
      <c r="G1433" s="1" t="s">
        <v>3078</v>
      </c>
      <c r="H1433" s="17">
        <v>0.60831018518518498</v>
      </c>
      <c r="I1433" s="17">
        <v>2.858796296295929E-3</v>
      </c>
      <c r="J1433" s="1" t="s">
        <v>13773</v>
      </c>
    </row>
    <row r="1434" spans="2:10">
      <c r="B1434" s="1" t="s">
        <v>15493</v>
      </c>
      <c r="C1434" s="1">
        <v>2</v>
      </c>
      <c r="D1434" s="1" t="s">
        <v>13753</v>
      </c>
      <c r="E1434" s="17">
        <v>0.58995370370370404</v>
      </c>
      <c r="F1434" s="1" t="s">
        <v>60</v>
      </c>
      <c r="G1434" s="1" t="s">
        <v>3095</v>
      </c>
      <c r="H1434" s="17">
        <v>0.60833333333333295</v>
      </c>
      <c r="I1434" s="17">
        <v>1.8379629629628913E-2</v>
      </c>
      <c r="J1434" s="1" t="s">
        <v>13758</v>
      </c>
    </row>
    <row r="1435" spans="2:10">
      <c r="B1435" s="1" t="s">
        <v>15477</v>
      </c>
      <c r="C1435" s="1">
        <v>1</v>
      </c>
      <c r="D1435" s="1" t="s">
        <v>13760</v>
      </c>
      <c r="E1435" s="17">
        <v>0.58781249999999996</v>
      </c>
      <c r="F1435" s="1" t="s">
        <v>60</v>
      </c>
      <c r="G1435" s="1" t="s">
        <v>13746</v>
      </c>
      <c r="H1435" s="17">
        <v>0.60839120370370403</v>
      </c>
      <c r="I1435" s="17">
        <v>2.0578703703704071E-2</v>
      </c>
      <c r="J1435" s="1" t="s">
        <v>13764</v>
      </c>
    </row>
    <row r="1436" spans="2:10">
      <c r="B1436" s="1" t="s">
        <v>15631</v>
      </c>
      <c r="C1436" s="1">
        <v>2</v>
      </c>
      <c r="D1436" s="1" t="s">
        <v>3102</v>
      </c>
      <c r="E1436" s="17">
        <v>0.607453703703704</v>
      </c>
      <c r="F1436" s="1" t="s">
        <v>62</v>
      </c>
      <c r="G1436" s="1" t="s">
        <v>13746</v>
      </c>
      <c r="H1436" s="17">
        <v>0.60843749999999996</v>
      </c>
      <c r="I1436" s="17">
        <v>9.8379629629596899E-4</v>
      </c>
      <c r="J1436" s="1" t="s">
        <v>13776</v>
      </c>
    </row>
    <row r="1437" spans="2:10">
      <c r="B1437" s="1" t="s">
        <v>15627</v>
      </c>
      <c r="C1437" s="1">
        <v>1</v>
      </c>
      <c r="D1437" s="1" t="s">
        <v>13753</v>
      </c>
      <c r="E1437" s="17">
        <v>0.60689814814814802</v>
      </c>
      <c r="F1437" s="1" t="s">
        <v>62</v>
      </c>
      <c r="G1437" s="1" t="s">
        <v>3095</v>
      </c>
      <c r="H1437" s="17">
        <v>0.60846064814814804</v>
      </c>
      <c r="I1437" s="17">
        <v>1.5625000000000222E-3</v>
      </c>
      <c r="J1437" s="1" t="s">
        <v>13758</v>
      </c>
    </row>
    <row r="1438" spans="2:10">
      <c r="B1438" s="1" t="s">
        <v>15629</v>
      </c>
      <c r="C1438" s="1">
        <v>1</v>
      </c>
      <c r="D1438" s="1" t="s">
        <v>13687</v>
      </c>
      <c r="E1438" s="17">
        <v>0.606990740740741</v>
      </c>
      <c r="F1438" s="1" t="s">
        <v>62</v>
      </c>
      <c r="G1438" s="1" t="s">
        <v>13746</v>
      </c>
      <c r="H1438" s="17">
        <v>0.60858796296296302</v>
      </c>
      <c r="I1438" s="17">
        <v>1.5972222222220278E-3</v>
      </c>
      <c r="J1438" s="1" t="s">
        <v>13771</v>
      </c>
    </row>
    <row r="1439" spans="2:10">
      <c r="B1439" s="1" t="s">
        <v>15625</v>
      </c>
      <c r="C1439" s="1">
        <v>1</v>
      </c>
      <c r="D1439" s="1" t="s">
        <v>13687</v>
      </c>
      <c r="E1439" s="17">
        <v>0.60677083333333304</v>
      </c>
      <c r="F1439" s="1" t="s">
        <v>62</v>
      </c>
      <c r="G1439" s="1" t="s">
        <v>13746</v>
      </c>
      <c r="H1439" s="17">
        <v>0.60907407407407399</v>
      </c>
      <c r="I1439" s="17">
        <v>2.3032407407409528E-3</v>
      </c>
      <c r="J1439" s="1" t="s">
        <v>13771</v>
      </c>
    </row>
    <row r="1440" spans="2:10">
      <c r="B1440" s="1" t="s">
        <v>15609</v>
      </c>
      <c r="C1440" s="1">
        <v>2</v>
      </c>
      <c r="D1440" s="1" t="s">
        <v>13753</v>
      </c>
      <c r="E1440" s="17">
        <v>0.60491898148148104</v>
      </c>
      <c r="F1440" s="1" t="s">
        <v>62</v>
      </c>
      <c r="G1440" s="1" t="s">
        <v>13762</v>
      </c>
      <c r="H1440" s="17">
        <v>0.609108796296296</v>
      </c>
      <c r="I1440" s="17">
        <v>4.1898148148149517E-3</v>
      </c>
      <c r="J1440" s="1" t="s">
        <v>13772</v>
      </c>
    </row>
    <row r="1441" spans="2:10">
      <c r="B1441" s="1" t="s">
        <v>15637</v>
      </c>
      <c r="C1441" s="1">
        <v>1</v>
      </c>
      <c r="D1441" s="1" t="s">
        <v>13753</v>
      </c>
      <c r="E1441" s="17">
        <v>0.60780092592592605</v>
      </c>
      <c r="F1441" s="1" t="s">
        <v>62</v>
      </c>
      <c r="G1441" s="1" t="s">
        <v>3077</v>
      </c>
      <c r="H1441" s="17">
        <v>0.60925925925925895</v>
      </c>
      <c r="I1441" s="17">
        <v>1.4583333333328952E-3</v>
      </c>
      <c r="J1441" s="1" t="s">
        <v>13756</v>
      </c>
    </row>
    <row r="1442" spans="2:10">
      <c r="B1442" s="1" t="s">
        <v>15645</v>
      </c>
      <c r="C1442" s="1">
        <v>1</v>
      </c>
      <c r="D1442" s="1" t="s">
        <v>13687</v>
      </c>
      <c r="E1442" s="17">
        <v>0.60876157407407405</v>
      </c>
      <c r="F1442" s="1" t="s">
        <v>62</v>
      </c>
      <c r="G1442" s="1" t="s">
        <v>3078</v>
      </c>
      <c r="H1442" s="17">
        <v>0.60958333333333303</v>
      </c>
      <c r="I1442" s="17">
        <v>8.2175925925898063E-4</v>
      </c>
      <c r="J1442" s="1" t="s">
        <v>13773</v>
      </c>
    </row>
    <row r="1443" spans="2:10">
      <c r="B1443" s="1" t="s">
        <v>15647</v>
      </c>
      <c r="C1443" s="1">
        <v>1</v>
      </c>
      <c r="D1443" s="1" t="s">
        <v>13753</v>
      </c>
      <c r="E1443" s="17">
        <v>0.60908564814814803</v>
      </c>
      <c r="F1443" s="1" t="s">
        <v>62</v>
      </c>
      <c r="G1443" s="1" t="s">
        <v>3078</v>
      </c>
      <c r="H1443" s="17">
        <v>0.60961805555555604</v>
      </c>
      <c r="I1443" s="17">
        <v>5.3240740740800874E-4</v>
      </c>
      <c r="J1443" s="1" t="s">
        <v>13755</v>
      </c>
    </row>
    <row r="1444" spans="2:10">
      <c r="B1444" s="1" t="s">
        <v>15646</v>
      </c>
      <c r="C1444" s="1">
        <v>1</v>
      </c>
      <c r="D1444" s="1" t="s">
        <v>13753</v>
      </c>
      <c r="E1444" s="17">
        <v>0.60903935185185198</v>
      </c>
      <c r="F1444" s="1" t="s">
        <v>62</v>
      </c>
      <c r="G1444" s="1" t="s">
        <v>13746</v>
      </c>
      <c r="H1444" s="17">
        <v>0.60965277777777804</v>
      </c>
      <c r="I1444" s="17">
        <v>6.1342592592605882E-4</v>
      </c>
      <c r="J1444" s="1" t="s">
        <v>13759</v>
      </c>
    </row>
    <row r="1445" spans="2:10">
      <c r="B1445" s="1" t="s">
        <v>15648</v>
      </c>
      <c r="C1445" s="1">
        <v>1</v>
      </c>
      <c r="D1445" s="1" t="s">
        <v>13753</v>
      </c>
      <c r="E1445" s="17">
        <v>0.60915509259259304</v>
      </c>
      <c r="F1445" s="1" t="s">
        <v>62</v>
      </c>
      <c r="G1445" s="1" t="s">
        <v>3078</v>
      </c>
      <c r="H1445" s="17">
        <v>0.60966435185185197</v>
      </c>
      <c r="I1445" s="17">
        <v>5.0925925925893178E-4</v>
      </c>
      <c r="J1445" s="1" t="s">
        <v>13755</v>
      </c>
    </row>
    <row r="1446" spans="2:10">
      <c r="B1446" s="1" t="s">
        <v>15623</v>
      </c>
      <c r="C1446" s="1">
        <v>1</v>
      </c>
      <c r="D1446" s="1" t="s">
        <v>13753</v>
      </c>
      <c r="E1446" s="17">
        <v>0.60664351851851805</v>
      </c>
      <c r="F1446" s="1" t="s">
        <v>62</v>
      </c>
      <c r="G1446" s="1" t="s">
        <v>3077</v>
      </c>
      <c r="H1446" s="17">
        <v>0.60971064814814802</v>
      </c>
      <c r="I1446" s="17">
        <v>3.0671296296299611E-3</v>
      </c>
      <c r="J1446" s="1" t="s">
        <v>13756</v>
      </c>
    </row>
    <row r="1447" spans="2:10">
      <c r="B1447" s="1" t="s">
        <v>15641</v>
      </c>
      <c r="C1447" s="1">
        <v>5</v>
      </c>
      <c r="D1447" s="1" t="s">
        <v>13753</v>
      </c>
      <c r="E1447" s="17">
        <v>0.60819444444444404</v>
      </c>
      <c r="F1447" s="1" t="s">
        <v>62</v>
      </c>
      <c r="G1447" s="1" t="s">
        <v>3078</v>
      </c>
      <c r="H1447" s="17">
        <v>0.60995370370370405</v>
      </c>
      <c r="I1447" s="17">
        <v>1.7592592592600154E-3</v>
      </c>
      <c r="J1447" s="1" t="s">
        <v>13755</v>
      </c>
    </row>
    <row r="1448" spans="2:10">
      <c r="B1448" s="1" t="s">
        <v>15638</v>
      </c>
      <c r="C1448" s="1">
        <v>1</v>
      </c>
      <c r="D1448" s="1" t="s">
        <v>13753</v>
      </c>
      <c r="E1448" s="17">
        <v>0.60785879629629602</v>
      </c>
      <c r="F1448" s="1" t="s">
        <v>62</v>
      </c>
      <c r="G1448" s="1" t="s">
        <v>3078</v>
      </c>
      <c r="H1448" s="17">
        <v>0.61031250000000004</v>
      </c>
      <c r="I1448" s="17">
        <v>2.4537037037040133E-3</v>
      </c>
      <c r="J1448" s="1" t="s">
        <v>13755</v>
      </c>
    </row>
    <row r="1449" spans="2:10">
      <c r="B1449" s="1" t="s">
        <v>15651</v>
      </c>
      <c r="C1449" s="1">
        <v>1</v>
      </c>
      <c r="D1449" s="1" t="s">
        <v>3076</v>
      </c>
      <c r="E1449" s="17">
        <v>0.609837962962963</v>
      </c>
      <c r="F1449" s="1" t="s">
        <v>62</v>
      </c>
      <c r="G1449" s="1" t="s">
        <v>3078</v>
      </c>
      <c r="H1449" s="17">
        <v>0.61065972222222198</v>
      </c>
      <c r="I1449" s="17">
        <v>8.2175925925898063E-4</v>
      </c>
      <c r="J1449" s="1" t="s">
        <v>13769</v>
      </c>
    </row>
    <row r="1450" spans="2:10">
      <c r="B1450" s="1" t="s">
        <v>15653</v>
      </c>
      <c r="C1450" s="1">
        <v>1</v>
      </c>
      <c r="D1450" s="1" t="s">
        <v>13753</v>
      </c>
      <c r="E1450" s="17">
        <v>0.61013888888888901</v>
      </c>
      <c r="F1450" s="1" t="s">
        <v>62</v>
      </c>
      <c r="G1450" s="1" t="s">
        <v>3078</v>
      </c>
      <c r="H1450" s="17">
        <v>0.61099537037036999</v>
      </c>
      <c r="I1450" s="17">
        <v>8.5648148148098624E-4</v>
      </c>
      <c r="J1450" s="1" t="s">
        <v>13755</v>
      </c>
    </row>
    <row r="1451" spans="2:10">
      <c r="B1451" s="1" t="s">
        <v>15649</v>
      </c>
      <c r="C1451" s="1">
        <v>1</v>
      </c>
      <c r="D1451" s="1" t="s">
        <v>13753</v>
      </c>
      <c r="E1451" s="17">
        <v>0.60927083333333298</v>
      </c>
      <c r="F1451" s="1" t="s">
        <v>62</v>
      </c>
      <c r="G1451" s="1" t="s">
        <v>13746</v>
      </c>
      <c r="H1451" s="17">
        <v>0.61107638888888904</v>
      </c>
      <c r="I1451" s="17">
        <v>1.8055555555560598E-3</v>
      </c>
      <c r="J1451" s="1" t="s">
        <v>13759</v>
      </c>
    </row>
    <row r="1452" spans="2:10">
      <c r="B1452" s="1" t="s">
        <v>15650</v>
      </c>
      <c r="C1452" s="1">
        <v>1</v>
      </c>
      <c r="D1452" s="1" t="s">
        <v>13760</v>
      </c>
      <c r="E1452" s="17">
        <v>0.60949074074074105</v>
      </c>
      <c r="F1452" s="1" t="s">
        <v>62</v>
      </c>
      <c r="G1452" s="1" t="s">
        <v>3095</v>
      </c>
      <c r="H1452" s="17">
        <v>0.61124999999999996</v>
      </c>
      <c r="I1452" s="17">
        <v>1.7592592592589051E-3</v>
      </c>
      <c r="J1452" s="1" t="s">
        <v>13761</v>
      </c>
    </row>
    <row r="1453" spans="2:10">
      <c r="B1453" s="1" t="s">
        <v>15654</v>
      </c>
      <c r="C1453" s="1">
        <v>1</v>
      </c>
      <c r="D1453" s="1" t="s">
        <v>3076</v>
      </c>
      <c r="E1453" s="17">
        <v>0.61016203703703698</v>
      </c>
      <c r="F1453" s="1" t="s">
        <v>62</v>
      </c>
      <c r="G1453" s="1" t="s">
        <v>13746</v>
      </c>
      <c r="H1453" s="17">
        <v>0.61143518518518503</v>
      </c>
      <c r="I1453" s="17">
        <v>1.2731481481480511E-3</v>
      </c>
      <c r="J1453" s="1" t="s">
        <v>13766</v>
      </c>
    </row>
    <row r="1454" spans="2:10">
      <c r="B1454" s="1" t="s">
        <v>15600</v>
      </c>
      <c r="C1454" s="1">
        <v>1</v>
      </c>
      <c r="D1454" s="1" t="s">
        <v>13753</v>
      </c>
      <c r="E1454" s="17">
        <v>0.603217592592593</v>
      </c>
      <c r="F1454" s="1" t="s">
        <v>61</v>
      </c>
      <c r="G1454" s="1" t="s">
        <v>3077</v>
      </c>
      <c r="H1454" s="17">
        <v>0.61144675925925895</v>
      </c>
      <c r="I1454" s="17">
        <v>8.2291666666659546E-3</v>
      </c>
      <c r="J1454" s="1" t="s">
        <v>13756</v>
      </c>
    </row>
    <row r="1455" spans="2:10">
      <c r="B1455" s="1" t="s">
        <v>15663</v>
      </c>
      <c r="C1455" s="1">
        <v>1</v>
      </c>
      <c r="D1455" s="1" t="s">
        <v>13753</v>
      </c>
      <c r="E1455" s="17">
        <v>0.61130787037037004</v>
      </c>
      <c r="F1455" s="1" t="s">
        <v>62</v>
      </c>
      <c r="G1455" s="1" t="s">
        <v>13746</v>
      </c>
      <c r="H1455" s="17">
        <v>0.61148148148148196</v>
      </c>
      <c r="I1455" s="17">
        <v>1.7361111111191541E-4</v>
      </c>
      <c r="J1455" s="1" t="s">
        <v>13759</v>
      </c>
    </row>
    <row r="1456" spans="2:10">
      <c r="B1456" s="1" t="s">
        <v>15657</v>
      </c>
      <c r="C1456" s="1">
        <v>1</v>
      </c>
      <c r="D1456" s="1" t="s">
        <v>13760</v>
      </c>
      <c r="E1456" s="17">
        <v>0.61055555555555596</v>
      </c>
      <c r="F1456" s="1" t="s">
        <v>62</v>
      </c>
      <c r="G1456" s="1" t="s">
        <v>3078</v>
      </c>
      <c r="H1456" s="17">
        <v>0.61150462962963004</v>
      </c>
      <c r="I1456" s="17">
        <v>9.490740740740744E-4</v>
      </c>
      <c r="J1456" s="1" t="s">
        <v>13768</v>
      </c>
    </row>
    <row r="1457" spans="2:10">
      <c r="B1457" s="1" t="s">
        <v>15660</v>
      </c>
      <c r="C1457" s="1">
        <v>5</v>
      </c>
      <c r="D1457" s="1" t="s">
        <v>13753</v>
      </c>
      <c r="E1457" s="17">
        <v>0.61092592592592598</v>
      </c>
      <c r="F1457" s="1" t="s">
        <v>62</v>
      </c>
      <c r="G1457" s="1" t="s">
        <v>3078</v>
      </c>
      <c r="H1457" s="17">
        <v>0.61162037037036998</v>
      </c>
      <c r="I1457" s="17">
        <v>6.9444444444399789E-4</v>
      </c>
      <c r="J1457" s="1" t="s">
        <v>13755</v>
      </c>
    </row>
    <row r="1458" spans="2:10">
      <c r="B1458" s="1" t="s">
        <v>15644</v>
      </c>
      <c r="C1458" s="1">
        <v>1</v>
      </c>
      <c r="D1458" s="1" t="s">
        <v>13687</v>
      </c>
      <c r="E1458" s="17">
        <v>0.60872685185185205</v>
      </c>
      <c r="F1458" s="1" t="s">
        <v>62</v>
      </c>
      <c r="G1458" s="1" t="s">
        <v>13746</v>
      </c>
      <c r="H1458" s="17">
        <v>0.61179398148148101</v>
      </c>
      <c r="I1458" s="17">
        <v>3.0671296296289619E-3</v>
      </c>
      <c r="J1458" s="1" t="s">
        <v>13771</v>
      </c>
    </row>
    <row r="1459" spans="2:10">
      <c r="B1459" s="1" t="s">
        <v>15665</v>
      </c>
      <c r="C1459" s="1">
        <v>1</v>
      </c>
      <c r="D1459" s="1" t="s">
        <v>13753</v>
      </c>
      <c r="E1459" s="17">
        <v>0.611759259259259</v>
      </c>
      <c r="F1459" s="1" t="s">
        <v>62</v>
      </c>
      <c r="G1459" s="1" t="s">
        <v>13746</v>
      </c>
      <c r="H1459" s="17">
        <v>0.61193287037037003</v>
      </c>
      <c r="I1459" s="17">
        <v>1.7361111111102723E-4</v>
      </c>
      <c r="J1459" s="1" t="s">
        <v>13759</v>
      </c>
    </row>
    <row r="1460" spans="2:10">
      <c r="B1460" s="1" t="s">
        <v>15656</v>
      </c>
      <c r="C1460" s="1">
        <v>1</v>
      </c>
      <c r="D1460" s="1" t="s">
        <v>13687</v>
      </c>
      <c r="E1460" s="17">
        <v>0.61037037037037001</v>
      </c>
      <c r="F1460" s="1" t="s">
        <v>62</v>
      </c>
      <c r="G1460" s="1" t="s">
        <v>13746</v>
      </c>
      <c r="H1460" s="17">
        <v>0.61196759259259303</v>
      </c>
      <c r="I1460" s="17">
        <v>1.597222222223027E-3</v>
      </c>
      <c r="J1460" s="1" t="s">
        <v>13771</v>
      </c>
    </row>
    <row r="1461" spans="2:10">
      <c r="B1461" s="1" t="s">
        <v>15635</v>
      </c>
      <c r="C1461" s="1">
        <v>1</v>
      </c>
      <c r="D1461" s="1" t="s">
        <v>13687</v>
      </c>
      <c r="E1461" s="17">
        <v>0.60767361111111096</v>
      </c>
      <c r="F1461" s="1" t="s">
        <v>62</v>
      </c>
      <c r="G1461" s="1" t="s">
        <v>13762</v>
      </c>
      <c r="H1461" s="17">
        <v>0.61197916666666696</v>
      </c>
      <c r="I1461" s="17">
        <v>4.3055555555560066E-3</v>
      </c>
      <c r="J1461" s="1" t="s">
        <v>13767</v>
      </c>
    </row>
    <row r="1462" spans="2:10">
      <c r="B1462" s="1" t="s">
        <v>15652</v>
      </c>
      <c r="C1462" s="1">
        <v>1</v>
      </c>
      <c r="D1462" s="1" t="s">
        <v>13753</v>
      </c>
      <c r="E1462" s="17">
        <v>0.60989583333333297</v>
      </c>
      <c r="F1462" s="1" t="s">
        <v>62</v>
      </c>
      <c r="G1462" s="1" t="s">
        <v>13746</v>
      </c>
      <c r="H1462" s="17">
        <v>0.61200231481481504</v>
      </c>
      <c r="I1462" s="17">
        <v>2.1064814814820698E-3</v>
      </c>
      <c r="J1462" s="1" t="s">
        <v>13759</v>
      </c>
    </row>
    <row r="1463" spans="2:10">
      <c r="B1463" s="1" t="s">
        <v>14377</v>
      </c>
      <c r="C1463" s="1">
        <v>1</v>
      </c>
      <c r="D1463" s="1" t="s">
        <v>13687</v>
      </c>
      <c r="E1463" s="17">
        <v>0.42856481481481501</v>
      </c>
      <c r="F1463" s="1" t="s">
        <v>45</v>
      </c>
      <c r="G1463" s="1" t="s">
        <v>3077</v>
      </c>
      <c r="H1463" s="17">
        <v>0.61260416666666695</v>
      </c>
      <c r="I1463" s="17">
        <v>0.18403935185185194</v>
      </c>
      <c r="J1463" s="1" t="s">
        <v>13770</v>
      </c>
    </row>
    <row r="1464" spans="2:10">
      <c r="B1464" s="1" t="s">
        <v>15658</v>
      </c>
      <c r="C1464" s="1">
        <v>1</v>
      </c>
      <c r="D1464" s="1" t="s">
        <v>13760</v>
      </c>
      <c r="E1464" s="17">
        <v>0.61087962962963005</v>
      </c>
      <c r="F1464" s="1" t="s">
        <v>62</v>
      </c>
      <c r="G1464" s="1" t="s">
        <v>3078</v>
      </c>
      <c r="H1464" s="17">
        <v>0.61266203703703703</v>
      </c>
      <c r="I1464" s="17">
        <v>1.7824074074069829E-3</v>
      </c>
      <c r="J1464" s="1" t="s">
        <v>13768</v>
      </c>
    </row>
    <row r="1465" spans="2:10">
      <c r="B1465" s="1" t="s">
        <v>15668</v>
      </c>
      <c r="C1465" s="1">
        <v>1</v>
      </c>
      <c r="D1465" s="1" t="s">
        <v>13753</v>
      </c>
      <c r="E1465" s="17">
        <v>0.61201388888888897</v>
      </c>
      <c r="F1465" s="1" t="s">
        <v>62</v>
      </c>
      <c r="G1465" s="1" t="s">
        <v>3078</v>
      </c>
      <c r="H1465" s="17">
        <v>0.61269675925925904</v>
      </c>
      <c r="I1465" s="17">
        <v>6.8287037037007003E-4</v>
      </c>
      <c r="J1465" s="1" t="s">
        <v>13755</v>
      </c>
    </row>
    <row r="1466" spans="2:10">
      <c r="B1466" s="1" t="s">
        <v>15589</v>
      </c>
      <c r="C1466" s="1">
        <v>5</v>
      </c>
      <c r="D1466" s="1" t="s">
        <v>13753</v>
      </c>
      <c r="E1466" s="17">
        <v>0.60124999999999995</v>
      </c>
      <c r="F1466" s="1" t="s">
        <v>61</v>
      </c>
      <c r="G1466" s="1" t="s">
        <v>3078</v>
      </c>
      <c r="H1466" s="17">
        <v>0.61325231481481501</v>
      </c>
      <c r="I1466" s="17">
        <v>1.2002314814815063E-2</v>
      </c>
      <c r="J1466" s="1" t="s">
        <v>13755</v>
      </c>
    </row>
    <row r="1467" spans="2:10">
      <c r="B1467" s="1" t="s">
        <v>14835</v>
      </c>
      <c r="C1467" s="1">
        <v>5</v>
      </c>
      <c r="D1467" s="1" t="s">
        <v>13753</v>
      </c>
      <c r="E1467" s="17">
        <v>0.50105324074074098</v>
      </c>
      <c r="F1467" s="1" t="s">
        <v>52</v>
      </c>
      <c r="G1467" s="1" t="s">
        <v>3078</v>
      </c>
      <c r="H1467" s="17">
        <v>0.61335648148148103</v>
      </c>
      <c r="I1467" s="17">
        <v>0.11230324074074005</v>
      </c>
      <c r="J1467" s="1" t="s">
        <v>13755</v>
      </c>
    </row>
    <row r="1468" spans="2:10">
      <c r="B1468" s="1" t="s">
        <v>15669</v>
      </c>
      <c r="C1468" s="1">
        <v>1</v>
      </c>
      <c r="D1468" s="1" t="s">
        <v>13753</v>
      </c>
      <c r="E1468" s="17">
        <v>0.61252314814814801</v>
      </c>
      <c r="F1468" s="1" t="s">
        <v>62</v>
      </c>
      <c r="G1468" s="1" t="s">
        <v>13746</v>
      </c>
      <c r="H1468" s="17">
        <v>0.61386574074074096</v>
      </c>
      <c r="I1468" s="17">
        <v>1.3425925925929505E-3</v>
      </c>
      <c r="J1468" s="1" t="s">
        <v>13759</v>
      </c>
    </row>
    <row r="1469" spans="2:10">
      <c r="B1469" s="1" t="s">
        <v>15678</v>
      </c>
      <c r="C1469" s="1">
        <v>1</v>
      </c>
      <c r="D1469" s="1" t="s">
        <v>3076</v>
      </c>
      <c r="E1469" s="17">
        <v>0.61340277777777796</v>
      </c>
      <c r="F1469" s="1" t="s">
        <v>62</v>
      </c>
      <c r="G1469" s="1" t="s">
        <v>3077</v>
      </c>
      <c r="H1469" s="17">
        <v>0.61408564814814803</v>
      </c>
      <c r="I1469" s="17">
        <v>6.8287037037007003E-4</v>
      </c>
      <c r="J1469" s="1" t="s">
        <v>13774</v>
      </c>
    </row>
    <row r="1470" spans="2:10">
      <c r="B1470" s="1" t="s">
        <v>15670</v>
      </c>
      <c r="C1470" s="1">
        <v>1</v>
      </c>
      <c r="D1470" s="1" t="s">
        <v>13753</v>
      </c>
      <c r="E1470" s="17">
        <v>0.61252314814814801</v>
      </c>
      <c r="F1470" s="1" t="s">
        <v>62</v>
      </c>
      <c r="G1470" s="1" t="s">
        <v>13762</v>
      </c>
      <c r="H1470" s="17">
        <v>0.61428240740740703</v>
      </c>
      <c r="I1470" s="17">
        <v>1.7592592592590162E-3</v>
      </c>
      <c r="J1470" s="1" t="s">
        <v>13772</v>
      </c>
    </row>
    <row r="1471" spans="2:10">
      <c r="B1471" s="1" t="s">
        <v>15532</v>
      </c>
      <c r="C1471" s="1">
        <v>1</v>
      </c>
      <c r="D1471" s="1" t="s">
        <v>3076</v>
      </c>
      <c r="E1471" s="17">
        <v>0.59483796296296299</v>
      </c>
      <c r="F1471" s="1" t="s">
        <v>61</v>
      </c>
      <c r="G1471" s="1" t="s">
        <v>13746</v>
      </c>
      <c r="H1471" s="17">
        <v>0.614340277777778</v>
      </c>
      <c r="I1471" s="17">
        <v>1.9502314814815014E-2</v>
      </c>
      <c r="J1471" s="1" t="s">
        <v>13766</v>
      </c>
    </row>
    <row r="1472" spans="2:10">
      <c r="B1472" s="1" t="s">
        <v>15685</v>
      </c>
      <c r="C1472" s="1">
        <v>1</v>
      </c>
      <c r="D1472" s="1" t="s">
        <v>13753</v>
      </c>
      <c r="E1472" s="17">
        <v>0.61431712962963003</v>
      </c>
      <c r="F1472" s="1" t="s">
        <v>62</v>
      </c>
      <c r="G1472" s="1" t="s">
        <v>3077</v>
      </c>
      <c r="H1472" s="17">
        <v>0.61449074074074095</v>
      </c>
      <c r="I1472" s="17">
        <v>1.7361111111091621E-4</v>
      </c>
      <c r="J1472" s="1" t="s">
        <v>13756</v>
      </c>
    </row>
    <row r="1473" spans="2:10">
      <c r="B1473" s="1" t="s">
        <v>15672</v>
      </c>
      <c r="C1473" s="1">
        <v>1</v>
      </c>
      <c r="D1473" s="1" t="s">
        <v>13753</v>
      </c>
      <c r="E1473" s="17">
        <v>0.61305555555555602</v>
      </c>
      <c r="F1473" s="1" t="s">
        <v>62</v>
      </c>
      <c r="G1473" s="1" t="s">
        <v>3077</v>
      </c>
      <c r="H1473" s="17">
        <v>0.61451388888888903</v>
      </c>
      <c r="I1473" s="17">
        <v>1.4583333333330062E-3</v>
      </c>
      <c r="J1473" s="1" t="s">
        <v>13756</v>
      </c>
    </row>
    <row r="1474" spans="2:10">
      <c r="B1474" s="1" t="s">
        <v>15684</v>
      </c>
      <c r="C1474" s="1">
        <v>1</v>
      </c>
      <c r="D1474" s="1" t="s">
        <v>13687</v>
      </c>
      <c r="E1474" s="17">
        <v>0.61427083333333299</v>
      </c>
      <c r="F1474" s="1" t="s">
        <v>62</v>
      </c>
      <c r="G1474" s="1" t="s">
        <v>13762</v>
      </c>
      <c r="H1474" s="17">
        <v>0.61453703703703699</v>
      </c>
      <c r="I1474" s="17">
        <v>2.6620370370400437E-4</v>
      </c>
      <c r="J1474" s="1" t="s">
        <v>13767</v>
      </c>
    </row>
    <row r="1475" spans="2:10">
      <c r="B1475" s="1" t="s">
        <v>15667</v>
      </c>
      <c r="C1475" s="1">
        <v>1</v>
      </c>
      <c r="D1475" s="1" t="s">
        <v>13753</v>
      </c>
      <c r="E1475" s="17">
        <v>0.61194444444444396</v>
      </c>
      <c r="F1475" s="1" t="s">
        <v>62</v>
      </c>
      <c r="G1475" s="1" t="s">
        <v>3078</v>
      </c>
      <c r="H1475" s="17">
        <v>0.61468750000000005</v>
      </c>
      <c r="I1475" s="17">
        <v>2.7430555555560954E-3</v>
      </c>
      <c r="J1475" s="1" t="s">
        <v>13755</v>
      </c>
    </row>
    <row r="1476" spans="2:10">
      <c r="B1476" s="1" t="s">
        <v>15683</v>
      </c>
      <c r="C1476" s="1">
        <v>1</v>
      </c>
      <c r="D1476" s="1" t="s">
        <v>13753</v>
      </c>
      <c r="E1476" s="17">
        <v>0.61401620370370402</v>
      </c>
      <c r="F1476" s="1" t="s">
        <v>62</v>
      </c>
      <c r="G1476" s="1" t="s">
        <v>3078</v>
      </c>
      <c r="H1476" s="17">
        <v>0.61472222222222195</v>
      </c>
      <c r="I1476" s="17">
        <v>7.0601851851792574E-4</v>
      </c>
      <c r="J1476" s="1" t="s">
        <v>13755</v>
      </c>
    </row>
    <row r="1477" spans="2:10">
      <c r="B1477" s="1" t="s">
        <v>15674</v>
      </c>
      <c r="C1477" s="1">
        <v>1</v>
      </c>
      <c r="D1477" s="1" t="s">
        <v>13753</v>
      </c>
      <c r="E1477" s="17">
        <v>0.61327546296296298</v>
      </c>
      <c r="F1477" s="1" t="s">
        <v>62</v>
      </c>
      <c r="G1477" s="1" t="s">
        <v>3077</v>
      </c>
      <c r="H1477" s="17">
        <v>0.61476851851851899</v>
      </c>
      <c r="I1477" s="17">
        <v>1.493055555556011E-3</v>
      </c>
      <c r="J1477" s="1" t="s">
        <v>13756</v>
      </c>
    </row>
    <row r="1478" spans="2:10">
      <c r="B1478" s="1" t="s">
        <v>15602</v>
      </c>
      <c r="C1478" s="1">
        <v>1</v>
      </c>
      <c r="D1478" s="1" t="s">
        <v>13687</v>
      </c>
      <c r="E1478" s="17">
        <v>0.60339120370370403</v>
      </c>
      <c r="F1478" s="1" t="s">
        <v>61</v>
      </c>
      <c r="G1478" s="1" t="s">
        <v>3077</v>
      </c>
      <c r="H1478" s="17">
        <v>0.61486111111111097</v>
      </c>
      <c r="I1478" s="17">
        <v>1.1469907407406943E-2</v>
      </c>
      <c r="J1478" s="1" t="s">
        <v>13770</v>
      </c>
    </row>
    <row r="1479" spans="2:10">
      <c r="B1479" s="1" t="s">
        <v>15676</v>
      </c>
      <c r="C1479" s="1">
        <v>1</v>
      </c>
      <c r="D1479" s="1" t="s">
        <v>13687</v>
      </c>
      <c r="E1479" s="17">
        <v>0.61335648148148103</v>
      </c>
      <c r="F1479" s="1" t="s">
        <v>62</v>
      </c>
      <c r="G1479" s="1" t="s">
        <v>13746</v>
      </c>
      <c r="H1479" s="17">
        <v>0.615069444444444</v>
      </c>
      <c r="I1479" s="17">
        <v>1.7129629629629717E-3</v>
      </c>
      <c r="J1479" s="1" t="s">
        <v>13771</v>
      </c>
    </row>
    <row r="1480" spans="2:10">
      <c r="B1480" s="1" t="s">
        <v>15592</v>
      </c>
      <c r="C1480" s="1">
        <v>1</v>
      </c>
      <c r="D1480" s="1" t="s">
        <v>13753</v>
      </c>
      <c r="E1480" s="17">
        <v>0.60145833333333298</v>
      </c>
      <c r="F1480" s="1" t="s">
        <v>61</v>
      </c>
      <c r="G1480" s="1" t="s">
        <v>13746</v>
      </c>
      <c r="H1480" s="17">
        <v>0.61513888888888901</v>
      </c>
      <c r="I1480" s="17">
        <v>1.3680555555556029E-2</v>
      </c>
      <c r="J1480" s="1" t="s">
        <v>13759</v>
      </c>
    </row>
    <row r="1481" spans="2:10">
      <c r="B1481" s="1" t="s">
        <v>15604</v>
      </c>
      <c r="C1481" s="1">
        <v>1</v>
      </c>
      <c r="D1481" s="1" t="s">
        <v>13753</v>
      </c>
      <c r="E1481" s="17">
        <v>0.60439814814814796</v>
      </c>
      <c r="F1481" s="1" t="s">
        <v>62</v>
      </c>
      <c r="G1481" s="1" t="s">
        <v>13746</v>
      </c>
      <c r="H1481" s="17">
        <v>0.61517361111111102</v>
      </c>
      <c r="I1481" s="17">
        <v>1.0775462962963056E-2</v>
      </c>
      <c r="J1481" s="1" t="s">
        <v>13759</v>
      </c>
    </row>
    <row r="1482" spans="2:10">
      <c r="B1482" s="1" t="s">
        <v>15673</v>
      </c>
      <c r="C1482" s="1">
        <v>1</v>
      </c>
      <c r="D1482" s="1" t="s">
        <v>13753</v>
      </c>
      <c r="E1482" s="17">
        <v>0.61321759259259301</v>
      </c>
      <c r="F1482" s="1" t="s">
        <v>62</v>
      </c>
      <c r="G1482" s="1" t="s">
        <v>13746</v>
      </c>
      <c r="H1482" s="17">
        <v>0.61555555555555597</v>
      </c>
      <c r="I1482" s="17">
        <v>2.3379629629629584E-3</v>
      </c>
      <c r="J1482" s="1" t="s">
        <v>13759</v>
      </c>
    </row>
    <row r="1483" spans="2:10">
      <c r="B1483" s="1" t="s">
        <v>15248</v>
      </c>
      <c r="C1483" s="1">
        <v>3</v>
      </c>
      <c r="D1483" s="1" t="s">
        <v>3076</v>
      </c>
      <c r="E1483" s="17">
        <v>0.556840277777778</v>
      </c>
      <c r="F1483" s="1" t="s">
        <v>57</v>
      </c>
      <c r="G1483" s="1" t="s">
        <v>13746</v>
      </c>
      <c r="H1483" s="17">
        <v>0.61556712962963001</v>
      </c>
      <c r="I1483" s="17">
        <v>5.8726851851852002E-2</v>
      </c>
      <c r="J1483" s="1" t="s">
        <v>13766</v>
      </c>
    </row>
    <row r="1484" spans="2:10">
      <c r="B1484" s="1" t="s">
        <v>15692</v>
      </c>
      <c r="C1484" s="1">
        <v>1</v>
      </c>
      <c r="D1484" s="1" t="s">
        <v>13760</v>
      </c>
      <c r="E1484" s="17">
        <v>0.61543981481481502</v>
      </c>
      <c r="F1484" s="1" t="s">
        <v>63</v>
      </c>
      <c r="G1484" s="1" t="s">
        <v>3077</v>
      </c>
      <c r="H1484" s="17">
        <v>0.61587962962963005</v>
      </c>
      <c r="I1484" s="17">
        <v>4.398148148150316E-4</v>
      </c>
      <c r="J1484" s="1" t="s">
        <v>13765</v>
      </c>
    </row>
    <row r="1485" spans="2:10">
      <c r="B1485" s="1" t="s">
        <v>15693</v>
      </c>
      <c r="C1485" s="1">
        <v>1</v>
      </c>
      <c r="D1485" s="1" t="s">
        <v>13753</v>
      </c>
      <c r="E1485" s="17">
        <v>0.61546296296296299</v>
      </c>
      <c r="F1485" s="1" t="s">
        <v>63</v>
      </c>
      <c r="G1485" s="1" t="s">
        <v>3078</v>
      </c>
      <c r="H1485" s="17">
        <v>0.61615740740740699</v>
      </c>
      <c r="I1485" s="17">
        <v>6.9444444444399789E-4</v>
      </c>
      <c r="J1485" s="1" t="s">
        <v>13755</v>
      </c>
    </row>
    <row r="1486" spans="2:10">
      <c r="B1486" s="1" t="s">
        <v>15686</v>
      </c>
      <c r="C1486" s="1">
        <v>1</v>
      </c>
      <c r="D1486" s="1" t="s">
        <v>3076</v>
      </c>
      <c r="E1486" s="17">
        <v>0.61466435185185198</v>
      </c>
      <c r="F1486" s="1" t="s">
        <v>63</v>
      </c>
      <c r="G1486" s="1" t="s">
        <v>13746</v>
      </c>
      <c r="H1486" s="17">
        <v>0.616226851851852</v>
      </c>
      <c r="I1486" s="17">
        <v>1.5625000000000222E-3</v>
      </c>
      <c r="J1486" s="1" t="s">
        <v>13766</v>
      </c>
    </row>
    <row r="1487" spans="2:10">
      <c r="B1487" s="1" t="s">
        <v>15695</v>
      </c>
      <c r="C1487" s="1">
        <v>1</v>
      </c>
      <c r="D1487" s="1" t="s">
        <v>13687</v>
      </c>
      <c r="E1487" s="17">
        <v>0.61563657407407402</v>
      </c>
      <c r="F1487" s="1" t="s">
        <v>63</v>
      </c>
      <c r="G1487" s="1" t="s">
        <v>13762</v>
      </c>
      <c r="H1487" s="17">
        <v>0.61629629629629601</v>
      </c>
      <c r="I1487" s="17">
        <v>6.5972222222199228E-4</v>
      </c>
      <c r="J1487" s="1" t="s">
        <v>13767</v>
      </c>
    </row>
    <row r="1488" spans="2:10">
      <c r="B1488" s="1" t="s">
        <v>15677</v>
      </c>
      <c r="C1488" s="1">
        <v>1</v>
      </c>
      <c r="D1488" s="1" t="s">
        <v>13687</v>
      </c>
      <c r="E1488" s="17">
        <v>0.61339120370370404</v>
      </c>
      <c r="F1488" s="1" t="s">
        <v>62</v>
      </c>
      <c r="G1488" s="1" t="s">
        <v>13746</v>
      </c>
      <c r="H1488" s="17">
        <v>0.61630787037037005</v>
      </c>
      <c r="I1488" s="17">
        <v>2.9166666666660124E-3</v>
      </c>
      <c r="J1488" s="1" t="s">
        <v>13771</v>
      </c>
    </row>
    <row r="1489" spans="2:10">
      <c r="B1489" s="1" t="s">
        <v>14563</v>
      </c>
      <c r="C1489" s="1">
        <v>1</v>
      </c>
      <c r="D1489" s="1" t="s">
        <v>13760</v>
      </c>
      <c r="E1489" s="17">
        <v>0.45802083333333299</v>
      </c>
      <c r="F1489" s="1" t="s">
        <v>47</v>
      </c>
      <c r="G1489" s="1" t="s">
        <v>3095</v>
      </c>
      <c r="H1489" s="17">
        <v>0.61641203703703695</v>
      </c>
      <c r="I1489" s="17">
        <v>0.15839120370370396</v>
      </c>
      <c r="J1489" s="1" t="s">
        <v>13761</v>
      </c>
    </row>
    <row r="1490" spans="2:10">
      <c r="B1490" s="1" t="s">
        <v>15633</v>
      </c>
      <c r="C1490" s="1">
        <v>2</v>
      </c>
      <c r="D1490" s="1" t="s">
        <v>13687</v>
      </c>
      <c r="E1490" s="17">
        <v>0.60761574074074098</v>
      </c>
      <c r="F1490" s="1" t="s">
        <v>62</v>
      </c>
      <c r="G1490" s="1" t="s">
        <v>3078</v>
      </c>
      <c r="H1490" s="17">
        <v>0.61664351851851895</v>
      </c>
      <c r="I1490" s="17">
        <v>9.0277777777779677E-3</v>
      </c>
      <c r="J1490" s="1" t="s">
        <v>13773</v>
      </c>
    </row>
    <row r="1491" spans="2:10">
      <c r="B1491" s="1" t="s">
        <v>15691</v>
      </c>
      <c r="C1491" s="1">
        <v>1</v>
      </c>
      <c r="D1491" s="1" t="s">
        <v>13753</v>
      </c>
      <c r="E1491" s="17">
        <v>0.61542824074074098</v>
      </c>
      <c r="F1491" s="1" t="s">
        <v>63</v>
      </c>
      <c r="G1491" s="1" t="s">
        <v>3077</v>
      </c>
      <c r="H1491" s="17">
        <v>0.616921296296296</v>
      </c>
      <c r="I1491" s="17">
        <v>1.4930555555550118E-3</v>
      </c>
      <c r="J1491" s="1" t="s">
        <v>13756</v>
      </c>
    </row>
    <row r="1492" spans="2:10">
      <c r="B1492" s="1" t="s">
        <v>15661</v>
      </c>
      <c r="C1492" s="1">
        <v>5</v>
      </c>
      <c r="D1492" s="1" t="s">
        <v>13753</v>
      </c>
      <c r="E1492" s="17">
        <v>0.61114583333333306</v>
      </c>
      <c r="F1492" s="1" t="s">
        <v>62</v>
      </c>
      <c r="G1492" s="1" t="s">
        <v>3078</v>
      </c>
      <c r="H1492" s="17">
        <v>0.616956018518519</v>
      </c>
      <c r="I1492" s="17">
        <v>5.8101851851859454E-3</v>
      </c>
      <c r="J1492" s="1" t="s">
        <v>13755</v>
      </c>
    </row>
    <row r="1493" spans="2:10">
      <c r="B1493" s="1" t="s">
        <v>15624</v>
      </c>
      <c r="C1493" s="1">
        <v>1</v>
      </c>
      <c r="D1493" s="1" t="s">
        <v>13753</v>
      </c>
      <c r="E1493" s="17">
        <v>0.60670138888888903</v>
      </c>
      <c r="F1493" s="1" t="s">
        <v>62</v>
      </c>
      <c r="G1493" s="1" t="s">
        <v>3077</v>
      </c>
      <c r="H1493" s="17">
        <v>0.61700231481481504</v>
      </c>
      <c r="I1493" s="17">
        <v>1.0300925925926019E-2</v>
      </c>
      <c r="J1493" s="1" t="s">
        <v>13756</v>
      </c>
    </row>
    <row r="1494" spans="2:10">
      <c r="B1494" s="1" t="s">
        <v>14154</v>
      </c>
      <c r="C1494" s="1">
        <v>1</v>
      </c>
      <c r="D1494" s="1" t="s">
        <v>13753</v>
      </c>
      <c r="E1494" s="17">
        <v>0.38124999999999998</v>
      </c>
      <c r="F1494" s="1" t="s">
        <v>40</v>
      </c>
      <c r="G1494" s="1" t="s">
        <v>13746</v>
      </c>
      <c r="H1494" s="17">
        <v>0.61707175925925895</v>
      </c>
      <c r="I1494" s="17">
        <v>0.23582175925925897</v>
      </c>
      <c r="J1494" s="1" t="s">
        <v>13759</v>
      </c>
    </row>
    <row r="1495" spans="2:10">
      <c r="B1495" s="1" t="s">
        <v>15703</v>
      </c>
      <c r="C1495" s="1">
        <v>1</v>
      </c>
      <c r="D1495" s="1" t="s">
        <v>13687</v>
      </c>
      <c r="E1495" s="17">
        <v>0.61664351851851895</v>
      </c>
      <c r="F1495" s="1" t="s">
        <v>63</v>
      </c>
      <c r="G1495" s="1" t="s">
        <v>13746</v>
      </c>
      <c r="H1495" s="17">
        <v>0.61709490740740702</v>
      </c>
      <c r="I1495" s="17">
        <v>4.5138888888807127E-4</v>
      </c>
      <c r="J1495" s="1" t="s">
        <v>13771</v>
      </c>
    </row>
    <row r="1496" spans="2:10">
      <c r="B1496" s="1" t="s">
        <v>15697</v>
      </c>
      <c r="C1496" s="1">
        <v>1</v>
      </c>
      <c r="D1496" s="1" t="s">
        <v>13753</v>
      </c>
      <c r="E1496" s="17">
        <v>0.61578703703703697</v>
      </c>
      <c r="F1496" s="1" t="s">
        <v>63</v>
      </c>
      <c r="G1496" s="1" t="s">
        <v>3078</v>
      </c>
      <c r="H1496" s="17">
        <v>0.61721064814814797</v>
      </c>
      <c r="I1496" s="17">
        <v>1.4236111111110006E-3</v>
      </c>
      <c r="J1496" s="1" t="s">
        <v>13755</v>
      </c>
    </row>
    <row r="1497" spans="2:10">
      <c r="B1497" s="1" t="s">
        <v>15694</v>
      </c>
      <c r="C1497" s="1">
        <v>1</v>
      </c>
      <c r="D1497" s="1" t="s">
        <v>13760</v>
      </c>
      <c r="E1497" s="17">
        <v>0.61550925925925903</v>
      </c>
      <c r="F1497" s="1" t="s">
        <v>63</v>
      </c>
      <c r="G1497" s="1" t="s">
        <v>13746</v>
      </c>
      <c r="H1497" s="17">
        <v>0.61730324074074105</v>
      </c>
      <c r="I1497" s="17">
        <v>1.793981481482021E-3</v>
      </c>
      <c r="J1497" s="1" t="s">
        <v>13764</v>
      </c>
    </row>
    <row r="1498" spans="2:10">
      <c r="B1498" s="1" t="s">
        <v>15702</v>
      </c>
      <c r="C1498" s="1">
        <v>2</v>
      </c>
      <c r="D1498" s="1" t="s">
        <v>13753</v>
      </c>
      <c r="E1498" s="17">
        <v>0.616261574074074</v>
      </c>
      <c r="F1498" s="1" t="s">
        <v>63</v>
      </c>
      <c r="G1498" s="1" t="s">
        <v>3078</v>
      </c>
      <c r="H1498" s="17">
        <v>0.61755787037037002</v>
      </c>
      <c r="I1498" s="17">
        <v>1.2962962962960178E-3</v>
      </c>
      <c r="J1498" s="1" t="s">
        <v>13755</v>
      </c>
    </row>
    <row r="1499" spans="2:10">
      <c r="B1499" s="1" t="s">
        <v>15709</v>
      </c>
      <c r="C1499" s="1">
        <v>1</v>
      </c>
      <c r="D1499" s="1" t="s">
        <v>13753</v>
      </c>
      <c r="E1499" s="17">
        <v>0.61756944444444395</v>
      </c>
      <c r="F1499" s="1" t="s">
        <v>63</v>
      </c>
      <c r="G1499" s="1" t="s">
        <v>3078</v>
      </c>
      <c r="H1499" s="17">
        <v>0.61813657407407396</v>
      </c>
      <c r="I1499" s="17">
        <v>5.6712962963001434E-4</v>
      </c>
      <c r="J1499" s="1" t="s">
        <v>13755</v>
      </c>
    </row>
    <row r="1500" spans="2:10">
      <c r="B1500" s="1" t="s">
        <v>15659</v>
      </c>
      <c r="C1500" s="1">
        <v>1</v>
      </c>
      <c r="D1500" s="1" t="s">
        <v>13760</v>
      </c>
      <c r="E1500" s="17">
        <v>0.61091435185185206</v>
      </c>
      <c r="F1500" s="1" t="s">
        <v>62</v>
      </c>
      <c r="G1500" s="1" t="s">
        <v>3077</v>
      </c>
      <c r="H1500" s="17">
        <v>0.61820601851851897</v>
      </c>
      <c r="I1500" s="17">
        <v>7.2916666666669183E-3</v>
      </c>
      <c r="J1500" s="1" t="s">
        <v>13765</v>
      </c>
    </row>
    <row r="1501" spans="2:10">
      <c r="B1501" s="1" t="s">
        <v>15714</v>
      </c>
      <c r="C1501" s="1">
        <v>1</v>
      </c>
      <c r="D1501" s="1" t="s">
        <v>13687</v>
      </c>
      <c r="E1501" s="17">
        <v>0.61804398148148099</v>
      </c>
      <c r="F1501" s="1" t="s">
        <v>63</v>
      </c>
      <c r="G1501" s="1" t="s">
        <v>13746</v>
      </c>
      <c r="H1501" s="17">
        <v>0.61850694444444398</v>
      </c>
      <c r="I1501" s="17">
        <v>4.6296296296299833E-4</v>
      </c>
      <c r="J1501" s="1" t="s">
        <v>13771</v>
      </c>
    </row>
    <row r="1502" spans="2:10">
      <c r="B1502" s="1" t="s">
        <v>15698</v>
      </c>
      <c r="C1502" s="1">
        <v>1</v>
      </c>
      <c r="D1502" s="1" t="s">
        <v>13687</v>
      </c>
      <c r="E1502" s="17">
        <v>0.61581018518518504</v>
      </c>
      <c r="F1502" s="1" t="s">
        <v>63</v>
      </c>
      <c r="G1502" s="1" t="s">
        <v>13746</v>
      </c>
      <c r="H1502" s="17">
        <v>0.619305555555556</v>
      </c>
      <c r="I1502" s="17">
        <v>3.4953703703709538E-3</v>
      </c>
      <c r="J1502" s="1" t="s">
        <v>13771</v>
      </c>
    </row>
    <row r="1503" spans="2:10">
      <c r="B1503" s="1" t="s">
        <v>15700</v>
      </c>
      <c r="C1503" s="1">
        <v>1</v>
      </c>
      <c r="D1503" s="1" t="s">
        <v>13753</v>
      </c>
      <c r="E1503" s="17">
        <v>0.61613425925925902</v>
      </c>
      <c r="F1503" s="1" t="s">
        <v>63</v>
      </c>
      <c r="G1503" s="1" t="s">
        <v>3078</v>
      </c>
      <c r="H1503" s="17">
        <v>0.619305555555556</v>
      </c>
      <c r="I1503" s="17">
        <v>3.1712962962969771E-3</v>
      </c>
      <c r="J1503" s="1" t="s">
        <v>13755</v>
      </c>
    </row>
    <row r="1504" spans="2:10">
      <c r="B1504" s="1" t="s">
        <v>15712</v>
      </c>
      <c r="C1504" s="1">
        <v>1</v>
      </c>
      <c r="D1504" s="1" t="s">
        <v>13753</v>
      </c>
      <c r="E1504" s="17">
        <v>0.61790509259259296</v>
      </c>
      <c r="F1504" s="1" t="s">
        <v>63</v>
      </c>
      <c r="G1504" s="1" t="s">
        <v>3077</v>
      </c>
      <c r="H1504" s="17">
        <v>0.61939814814814798</v>
      </c>
      <c r="I1504" s="17">
        <v>1.4930555555550118E-3</v>
      </c>
      <c r="J1504" s="1" t="s">
        <v>13756</v>
      </c>
    </row>
    <row r="1505" spans="2:10">
      <c r="B1505" s="1" t="s">
        <v>15705</v>
      </c>
      <c r="C1505" s="1">
        <v>1</v>
      </c>
      <c r="D1505" s="1" t="s">
        <v>13753</v>
      </c>
      <c r="E1505" s="17">
        <v>0.616956018518519</v>
      </c>
      <c r="F1505" s="1" t="s">
        <v>63</v>
      </c>
      <c r="G1505" s="1" t="s">
        <v>3078</v>
      </c>
      <c r="H1505" s="17">
        <v>0.61964120370370401</v>
      </c>
      <c r="I1505" s="17">
        <v>2.6851851851850128E-3</v>
      </c>
      <c r="J1505" s="1" t="s">
        <v>13755</v>
      </c>
    </row>
    <row r="1506" spans="2:10">
      <c r="B1506" s="1" t="s">
        <v>15706</v>
      </c>
      <c r="C1506" s="1">
        <v>1</v>
      </c>
      <c r="D1506" s="1" t="s">
        <v>3076</v>
      </c>
      <c r="E1506" s="17">
        <v>0.61707175925925895</v>
      </c>
      <c r="F1506" s="1" t="s">
        <v>63</v>
      </c>
      <c r="G1506" s="1" t="s">
        <v>3095</v>
      </c>
      <c r="H1506" s="17">
        <v>0.61998842592592596</v>
      </c>
      <c r="I1506" s="17">
        <v>2.9166666666670116E-3</v>
      </c>
      <c r="J1506" s="1" t="s">
        <v>13675</v>
      </c>
    </row>
    <row r="1507" spans="2:10">
      <c r="B1507" s="1" t="s">
        <v>15710</v>
      </c>
      <c r="C1507" s="1">
        <v>1</v>
      </c>
      <c r="D1507" s="1" t="s">
        <v>13753</v>
      </c>
      <c r="E1507" s="17">
        <v>0.61778935185185202</v>
      </c>
      <c r="F1507" s="1" t="s">
        <v>63</v>
      </c>
      <c r="G1507" s="1" t="s">
        <v>13762</v>
      </c>
      <c r="H1507" s="17">
        <v>0.62005787037036997</v>
      </c>
      <c r="I1507" s="17">
        <v>2.2685185185179479E-3</v>
      </c>
      <c r="J1507" s="1" t="s">
        <v>13772</v>
      </c>
    </row>
    <row r="1508" spans="2:10">
      <c r="B1508" s="1" t="s">
        <v>15711</v>
      </c>
      <c r="C1508" s="1">
        <v>1</v>
      </c>
      <c r="D1508" s="1" t="s">
        <v>13753</v>
      </c>
      <c r="E1508" s="17">
        <v>0.61783564814814795</v>
      </c>
      <c r="F1508" s="1" t="s">
        <v>63</v>
      </c>
      <c r="G1508" s="1" t="s">
        <v>3078</v>
      </c>
      <c r="H1508" s="17">
        <v>0.62017361111111102</v>
      </c>
      <c r="I1508" s="17">
        <v>2.3379629629630694E-3</v>
      </c>
      <c r="J1508" s="1" t="s">
        <v>13755</v>
      </c>
    </row>
    <row r="1509" spans="2:10">
      <c r="B1509" s="1" t="s">
        <v>15726</v>
      </c>
      <c r="C1509" s="1">
        <v>1</v>
      </c>
      <c r="D1509" s="1" t="s">
        <v>13753</v>
      </c>
      <c r="E1509" s="17">
        <v>0.62017361111111102</v>
      </c>
      <c r="F1509" s="1" t="s">
        <v>63</v>
      </c>
      <c r="G1509" s="1" t="s">
        <v>13746</v>
      </c>
      <c r="H1509" s="17">
        <v>0.62027777777777804</v>
      </c>
      <c r="I1509" s="17">
        <v>1.0416666666701602E-4</v>
      </c>
      <c r="J1509" s="1" t="s">
        <v>13759</v>
      </c>
    </row>
    <row r="1510" spans="2:10">
      <c r="B1510" s="1" t="s">
        <v>15708</v>
      </c>
      <c r="C1510" s="1">
        <v>1</v>
      </c>
      <c r="D1510" s="1" t="s">
        <v>13760</v>
      </c>
      <c r="E1510" s="17">
        <v>0.61748842592592601</v>
      </c>
      <c r="F1510" s="1" t="s">
        <v>63</v>
      </c>
      <c r="G1510" s="1" t="s">
        <v>3078</v>
      </c>
      <c r="H1510" s="17">
        <v>0.620497685185185</v>
      </c>
      <c r="I1510" s="17">
        <v>3.0092592592589895E-3</v>
      </c>
      <c r="J1510" s="1" t="s">
        <v>13768</v>
      </c>
    </row>
    <row r="1511" spans="2:10">
      <c r="B1511" s="1" t="s">
        <v>15725</v>
      </c>
      <c r="C1511" s="1">
        <v>1</v>
      </c>
      <c r="D1511" s="1" t="s">
        <v>13753</v>
      </c>
      <c r="E1511" s="17">
        <v>0.62008101851851805</v>
      </c>
      <c r="F1511" s="1" t="s">
        <v>63</v>
      </c>
      <c r="G1511" s="1" t="s">
        <v>3078</v>
      </c>
      <c r="H1511" s="17">
        <v>0.62090277777777803</v>
      </c>
      <c r="I1511" s="17">
        <v>8.2175925925997984E-4</v>
      </c>
      <c r="J1511" s="1" t="s">
        <v>13755</v>
      </c>
    </row>
    <row r="1512" spans="2:10">
      <c r="B1512" s="1" t="s">
        <v>15728</v>
      </c>
      <c r="C1512" s="1">
        <v>2</v>
      </c>
      <c r="D1512" s="1" t="s">
        <v>13753</v>
      </c>
      <c r="E1512" s="17">
        <v>0.62021990740740696</v>
      </c>
      <c r="F1512" s="1" t="s">
        <v>63</v>
      </c>
      <c r="G1512" s="1" t="s">
        <v>3078</v>
      </c>
      <c r="H1512" s="17">
        <v>0.62093750000000003</v>
      </c>
      <c r="I1512" s="17">
        <v>7.1759259259307484E-4</v>
      </c>
      <c r="J1512" s="1" t="s">
        <v>13755</v>
      </c>
    </row>
    <row r="1513" spans="2:10">
      <c r="B1513" s="1" t="s">
        <v>15679</v>
      </c>
      <c r="C1513" s="1">
        <v>1</v>
      </c>
      <c r="D1513" s="1" t="s">
        <v>13753</v>
      </c>
      <c r="E1513" s="17">
        <v>0.61354166666666698</v>
      </c>
      <c r="F1513" s="1" t="s">
        <v>62</v>
      </c>
      <c r="G1513" s="1" t="s">
        <v>13762</v>
      </c>
      <c r="H1513" s="17">
        <v>0.62107638888888905</v>
      </c>
      <c r="I1513" s="17">
        <v>7.5347222222220678E-3</v>
      </c>
      <c r="J1513" s="1" t="s">
        <v>13772</v>
      </c>
    </row>
    <row r="1514" spans="2:10">
      <c r="B1514" s="1" t="s">
        <v>15720</v>
      </c>
      <c r="C1514" s="1">
        <v>1</v>
      </c>
      <c r="D1514" s="1" t="s">
        <v>13753</v>
      </c>
      <c r="E1514" s="17">
        <v>0.61958333333333304</v>
      </c>
      <c r="F1514" s="1" t="s">
        <v>63</v>
      </c>
      <c r="G1514" s="1" t="s">
        <v>3077</v>
      </c>
      <c r="H1514" s="17">
        <v>0.62156250000000002</v>
      </c>
      <c r="I1514" s="17">
        <v>1.979166666666976E-3</v>
      </c>
      <c r="J1514" s="1" t="s">
        <v>13756</v>
      </c>
    </row>
    <row r="1515" spans="2:10">
      <c r="B1515" s="1" t="s">
        <v>15740</v>
      </c>
      <c r="C1515" s="1">
        <v>1</v>
      </c>
      <c r="D1515" s="1" t="s">
        <v>13687</v>
      </c>
      <c r="E1515" s="17">
        <v>0.62130787037037005</v>
      </c>
      <c r="F1515" s="1" t="s">
        <v>63</v>
      </c>
      <c r="G1515" s="1" t="s">
        <v>13762</v>
      </c>
      <c r="H1515" s="17">
        <v>0.62172453703703701</v>
      </c>
      <c r="I1515" s="17">
        <v>4.1666666666695384E-4</v>
      </c>
      <c r="J1515" s="1" t="s">
        <v>13767</v>
      </c>
    </row>
    <row r="1516" spans="2:10">
      <c r="B1516" s="1" t="s">
        <v>15722</v>
      </c>
      <c r="C1516" s="1">
        <v>1</v>
      </c>
      <c r="D1516" s="1" t="s">
        <v>13753</v>
      </c>
      <c r="E1516" s="17">
        <v>0.61996527777777799</v>
      </c>
      <c r="F1516" s="1" t="s">
        <v>63</v>
      </c>
      <c r="G1516" s="1" t="s">
        <v>13762</v>
      </c>
      <c r="H1516" s="17">
        <v>0.62179398148148102</v>
      </c>
      <c r="I1516" s="17">
        <v>1.8287037037030274E-3</v>
      </c>
      <c r="J1516" s="1" t="s">
        <v>13772</v>
      </c>
    </row>
    <row r="1517" spans="2:10">
      <c r="B1517" s="1" t="s">
        <v>15713</v>
      </c>
      <c r="C1517" s="1">
        <v>5</v>
      </c>
      <c r="D1517" s="1" t="s">
        <v>13753</v>
      </c>
      <c r="E1517" s="17">
        <v>0.61800925925925898</v>
      </c>
      <c r="F1517" s="1" t="s">
        <v>63</v>
      </c>
      <c r="G1517" s="1" t="s">
        <v>3078</v>
      </c>
      <c r="H1517" s="17">
        <v>0.62186342592592603</v>
      </c>
      <c r="I1517" s="17">
        <v>3.8541666666670471E-3</v>
      </c>
      <c r="J1517" s="1" t="s">
        <v>13755</v>
      </c>
    </row>
    <row r="1518" spans="2:10">
      <c r="B1518" s="1" t="s">
        <v>15721</v>
      </c>
      <c r="C1518" s="1">
        <v>1</v>
      </c>
      <c r="D1518" s="1" t="s">
        <v>13753</v>
      </c>
      <c r="E1518" s="17">
        <v>0.61964120370370401</v>
      </c>
      <c r="F1518" s="1" t="s">
        <v>63</v>
      </c>
      <c r="G1518" s="1" t="s">
        <v>13746</v>
      </c>
      <c r="H1518" s="17">
        <v>0.62188657407407399</v>
      </c>
      <c r="I1518" s="17">
        <v>2.2453703703699812E-3</v>
      </c>
      <c r="J1518" s="1" t="s">
        <v>13759</v>
      </c>
    </row>
    <row r="1519" spans="2:10">
      <c r="B1519" s="1" t="s">
        <v>15704</v>
      </c>
      <c r="C1519" s="1">
        <v>1</v>
      </c>
      <c r="D1519" s="1" t="s">
        <v>13753</v>
      </c>
      <c r="E1519" s="17">
        <v>0.61666666666666703</v>
      </c>
      <c r="F1519" s="1" t="s">
        <v>63</v>
      </c>
      <c r="G1519" s="1" t="s">
        <v>13746</v>
      </c>
      <c r="H1519" s="17">
        <v>0.621956018518519</v>
      </c>
      <c r="I1519" s="17">
        <v>5.2893518518519755E-3</v>
      </c>
      <c r="J1519" s="1" t="s">
        <v>13759</v>
      </c>
    </row>
    <row r="1520" spans="2:10">
      <c r="B1520" s="1" t="s">
        <v>15699</v>
      </c>
      <c r="C1520" s="1">
        <v>5</v>
      </c>
      <c r="D1520" s="1" t="s">
        <v>13753</v>
      </c>
      <c r="E1520" s="17">
        <v>0.61589120370370398</v>
      </c>
      <c r="F1520" s="1" t="s">
        <v>63</v>
      </c>
      <c r="G1520" s="1" t="s">
        <v>3078</v>
      </c>
      <c r="H1520" s="17">
        <v>0.62202546296296302</v>
      </c>
      <c r="I1520" s="17">
        <v>6.1342592592590339E-3</v>
      </c>
      <c r="J1520" s="1" t="s">
        <v>13755</v>
      </c>
    </row>
    <row r="1521" spans="2:10">
      <c r="B1521" s="1" t="s">
        <v>15739</v>
      </c>
      <c r="C1521" s="1">
        <v>1</v>
      </c>
      <c r="D1521" s="1" t="s">
        <v>13753</v>
      </c>
      <c r="E1521" s="17">
        <v>0.62128472222222197</v>
      </c>
      <c r="F1521" s="1" t="s">
        <v>63</v>
      </c>
      <c r="G1521" s="1" t="s">
        <v>3078</v>
      </c>
      <c r="H1521" s="17">
        <v>0.62208333333333299</v>
      </c>
      <c r="I1521" s="17">
        <v>7.986111111110139E-4</v>
      </c>
      <c r="J1521" s="1" t="s">
        <v>13755</v>
      </c>
    </row>
    <row r="1522" spans="2:10">
      <c r="B1522" s="1" t="s">
        <v>15586</v>
      </c>
      <c r="C1522" s="1">
        <v>2</v>
      </c>
      <c r="D1522" s="1" t="s">
        <v>3076</v>
      </c>
      <c r="E1522" s="17">
        <v>0.60107638888888903</v>
      </c>
      <c r="F1522" s="1" t="s">
        <v>61</v>
      </c>
      <c r="G1522" s="1" t="s">
        <v>3095</v>
      </c>
      <c r="H1522" s="17">
        <v>0.62211805555555599</v>
      </c>
      <c r="I1522" s="17">
        <v>2.1041666666666958E-2</v>
      </c>
      <c r="J1522" s="1" t="s">
        <v>13675</v>
      </c>
    </row>
    <row r="1523" spans="2:10">
      <c r="B1523" s="1" t="s">
        <v>15682</v>
      </c>
      <c r="C1523" s="1">
        <v>1</v>
      </c>
      <c r="D1523" s="1" t="s">
        <v>3076</v>
      </c>
      <c r="E1523" s="17">
        <v>0.61386574074074096</v>
      </c>
      <c r="F1523" s="1" t="s">
        <v>62</v>
      </c>
      <c r="G1523" s="1" t="s">
        <v>3078</v>
      </c>
      <c r="H1523" s="17">
        <v>0.6221875</v>
      </c>
      <c r="I1523" s="17">
        <v>8.3217592592590428E-3</v>
      </c>
      <c r="J1523" s="1" t="s">
        <v>13769</v>
      </c>
    </row>
    <row r="1524" spans="2:10">
      <c r="B1524" s="1" t="s">
        <v>15628</v>
      </c>
      <c r="C1524" s="1">
        <v>1</v>
      </c>
      <c r="D1524" s="1" t="s">
        <v>13753</v>
      </c>
      <c r="E1524" s="17">
        <v>0.60693287037037003</v>
      </c>
      <c r="F1524" s="1" t="s">
        <v>62</v>
      </c>
      <c r="G1524" s="1" t="s">
        <v>3078</v>
      </c>
      <c r="H1524" s="17">
        <v>0.62223379629629605</v>
      </c>
      <c r="I1524" s="17">
        <v>1.5300925925926023E-2</v>
      </c>
      <c r="J1524" s="1" t="s">
        <v>13755</v>
      </c>
    </row>
    <row r="1525" spans="2:10">
      <c r="B1525" s="1" t="s">
        <v>15743</v>
      </c>
      <c r="C1525" s="1">
        <v>1</v>
      </c>
      <c r="D1525" s="1" t="s">
        <v>13760</v>
      </c>
      <c r="E1525" s="17">
        <v>0.622152777777778</v>
      </c>
      <c r="F1525" s="1" t="s">
        <v>63</v>
      </c>
      <c r="G1525" s="1" t="s">
        <v>3077</v>
      </c>
      <c r="H1525" s="17">
        <v>0.62243055555555604</v>
      </c>
      <c r="I1525" s="17">
        <v>2.7777777777804324E-4</v>
      </c>
      <c r="J1525" s="1" t="s">
        <v>13765</v>
      </c>
    </row>
    <row r="1526" spans="2:10">
      <c r="B1526" s="1" t="s">
        <v>15727</v>
      </c>
      <c r="C1526" s="1">
        <v>1</v>
      </c>
      <c r="D1526" s="1" t="s">
        <v>13753</v>
      </c>
      <c r="E1526" s="17">
        <v>0.62019675925925899</v>
      </c>
      <c r="F1526" s="1" t="s">
        <v>63</v>
      </c>
      <c r="G1526" s="1" t="s">
        <v>13762</v>
      </c>
      <c r="H1526" s="17">
        <v>0.62258101851851899</v>
      </c>
      <c r="I1526" s="17">
        <v>2.384259259260002E-3</v>
      </c>
      <c r="J1526" s="1" t="s">
        <v>13772</v>
      </c>
    </row>
    <row r="1527" spans="2:10">
      <c r="B1527" s="1" t="s">
        <v>15671</v>
      </c>
      <c r="C1527" s="1">
        <v>1</v>
      </c>
      <c r="D1527" s="1" t="s">
        <v>13760</v>
      </c>
      <c r="E1527" s="17">
        <v>0.61283564814814795</v>
      </c>
      <c r="F1527" s="1" t="s">
        <v>62</v>
      </c>
      <c r="G1527" s="1" t="s">
        <v>3078</v>
      </c>
      <c r="H1527" s="17">
        <v>0.62263888888888896</v>
      </c>
      <c r="I1527" s="17">
        <v>9.8032407407410149E-3</v>
      </c>
      <c r="J1527" s="1" t="s">
        <v>13768</v>
      </c>
    </row>
    <row r="1528" spans="2:10">
      <c r="B1528" s="1" t="s">
        <v>15747</v>
      </c>
      <c r="C1528" s="1">
        <v>1</v>
      </c>
      <c r="D1528" s="1" t="s">
        <v>13753</v>
      </c>
      <c r="E1528" s="17">
        <v>0.62254629629629599</v>
      </c>
      <c r="F1528" s="1" t="s">
        <v>63</v>
      </c>
      <c r="G1528" s="1" t="s">
        <v>13746</v>
      </c>
      <c r="H1528" s="17">
        <v>0.62273148148148105</v>
      </c>
      <c r="I1528" s="17">
        <v>1.851851851850661E-4</v>
      </c>
      <c r="J1528" s="1" t="s">
        <v>13759</v>
      </c>
    </row>
    <row r="1529" spans="2:10">
      <c r="B1529" s="1" t="s">
        <v>15741</v>
      </c>
      <c r="C1529" s="1">
        <v>1</v>
      </c>
      <c r="D1529" s="1" t="s">
        <v>13753</v>
      </c>
      <c r="E1529" s="17">
        <v>0.62163194444444403</v>
      </c>
      <c r="F1529" s="1" t="s">
        <v>63</v>
      </c>
      <c r="G1529" s="1" t="s">
        <v>3078</v>
      </c>
      <c r="H1529" s="17">
        <v>0.62278935185185202</v>
      </c>
      <c r="I1529" s="17">
        <v>1.1574074074079954E-3</v>
      </c>
      <c r="J1529" s="1" t="s">
        <v>13755</v>
      </c>
    </row>
    <row r="1530" spans="2:10">
      <c r="B1530" s="1" t="s">
        <v>15730</v>
      </c>
      <c r="C1530" s="1">
        <v>1</v>
      </c>
      <c r="D1530" s="1" t="s">
        <v>13753</v>
      </c>
      <c r="E1530" s="17">
        <v>0.62034722222222205</v>
      </c>
      <c r="F1530" s="1" t="s">
        <v>63</v>
      </c>
      <c r="G1530" s="1" t="s">
        <v>3077</v>
      </c>
      <c r="H1530" s="17">
        <v>0.62281249999999999</v>
      </c>
      <c r="I1530" s="17">
        <v>2.4652777777779411E-3</v>
      </c>
      <c r="J1530" s="1" t="s">
        <v>13756</v>
      </c>
    </row>
    <row r="1531" spans="2:10">
      <c r="B1531" s="1" t="s">
        <v>15746</v>
      </c>
      <c r="C1531" s="1">
        <v>1</v>
      </c>
      <c r="D1531" s="1" t="s">
        <v>13753</v>
      </c>
      <c r="E1531" s="17">
        <v>0.62228009259259298</v>
      </c>
      <c r="F1531" s="1" t="s">
        <v>63</v>
      </c>
      <c r="G1531" s="1" t="s">
        <v>13746</v>
      </c>
      <c r="H1531" s="17">
        <v>0.62281249999999999</v>
      </c>
      <c r="I1531" s="17">
        <v>5.3240740740700954E-4</v>
      </c>
      <c r="J1531" s="1" t="s">
        <v>13759</v>
      </c>
    </row>
    <row r="1532" spans="2:10">
      <c r="B1532" s="1" t="s">
        <v>15742</v>
      </c>
      <c r="C1532" s="1">
        <v>5</v>
      </c>
      <c r="D1532" s="1" t="s">
        <v>13753</v>
      </c>
      <c r="E1532" s="17">
        <v>0.621956018518519</v>
      </c>
      <c r="F1532" s="1" t="s">
        <v>63</v>
      </c>
      <c r="G1532" s="1" t="s">
        <v>3078</v>
      </c>
      <c r="H1532" s="17">
        <v>0.62285879629629604</v>
      </c>
      <c r="I1532" s="17">
        <v>9.0277777777703072E-4</v>
      </c>
      <c r="J1532" s="1" t="s">
        <v>13755</v>
      </c>
    </row>
    <row r="1533" spans="2:10">
      <c r="B1533" s="1" t="s">
        <v>15737</v>
      </c>
      <c r="C1533" s="1">
        <v>1</v>
      </c>
      <c r="D1533" s="1" t="s">
        <v>13687</v>
      </c>
      <c r="E1533" s="17">
        <v>0.621226851851852</v>
      </c>
      <c r="F1533" s="1" t="s">
        <v>63</v>
      </c>
      <c r="G1533" s="1" t="s">
        <v>13746</v>
      </c>
      <c r="H1533" s="17">
        <v>0.62289351851851804</v>
      </c>
      <c r="I1533" s="17">
        <v>1.666666666666039E-3</v>
      </c>
      <c r="J1533" s="1" t="s">
        <v>13771</v>
      </c>
    </row>
    <row r="1534" spans="2:10">
      <c r="B1534" s="1" t="s">
        <v>15744</v>
      </c>
      <c r="C1534" s="1">
        <v>1</v>
      </c>
      <c r="D1534" s="1" t="s">
        <v>13753</v>
      </c>
      <c r="E1534" s="17">
        <v>0.622152777777778</v>
      </c>
      <c r="F1534" s="1" t="s">
        <v>63</v>
      </c>
      <c r="G1534" s="1" t="s">
        <v>3078</v>
      </c>
      <c r="H1534" s="17">
        <v>0.62291666666666701</v>
      </c>
      <c r="I1534" s="17">
        <v>7.638888888890083E-4</v>
      </c>
      <c r="J1534" s="1" t="s">
        <v>13755</v>
      </c>
    </row>
    <row r="1535" spans="2:10">
      <c r="B1535" s="1" t="s">
        <v>15748</v>
      </c>
      <c r="C1535" s="1">
        <v>1</v>
      </c>
      <c r="D1535" s="1" t="s">
        <v>13687</v>
      </c>
      <c r="E1535" s="17">
        <v>0.62258101851851899</v>
      </c>
      <c r="F1535" s="1" t="s">
        <v>63</v>
      </c>
      <c r="G1535" s="1" t="s">
        <v>3095</v>
      </c>
      <c r="H1535" s="17">
        <v>0.62296296296296305</v>
      </c>
      <c r="I1535" s="17">
        <v>3.8194444444406006E-4</v>
      </c>
      <c r="J1535" s="1" t="s">
        <v>13757</v>
      </c>
    </row>
    <row r="1536" spans="2:10">
      <c r="B1536" s="1" t="s">
        <v>15751</v>
      </c>
      <c r="C1536" s="1">
        <v>1</v>
      </c>
      <c r="D1536" s="1" t="s">
        <v>13760</v>
      </c>
      <c r="E1536" s="17">
        <v>0.62297453703703698</v>
      </c>
      <c r="F1536" s="1" t="s">
        <v>63</v>
      </c>
      <c r="G1536" s="1" t="s">
        <v>3077</v>
      </c>
      <c r="H1536" s="17">
        <v>0.62337962962963001</v>
      </c>
      <c r="I1536" s="17">
        <v>4.0509259259302599E-4</v>
      </c>
      <c r="J1536" s="1" t="s">
        <v>13765</v>
      </c>
    </row>
    <row r="1537" spans="2:10">
      <c r="B1537" s="1" t="s">
        <v>15733</v>
      </c>
      <c r="C1537" s="1">
        <v>1</v>
      </c>
      <c r="D1537" s="1" t="s">
        <v>13753</v>
      </c>
      <c r="E1537" s="17">
        <v>0.62097222222222204</v>
      </c>
      <c r="F1537" s="1" t="s">
        <v>63</v>
      </c>
      <c r="G1537" s="1" t="s">
        <v>3077</v>
      </c>
      <c r="H1537" s="17">
        <v>0.62366898148148198</v>
      </c>
      <c r="I1537" s="17">
        <v>2.6967592592599399E-3</v>
      </c>
      <c r="J1537" s="1" t="s">
        <v>13756</v>
      </c>
    </row>
    <row r="1538" spans="2:10">
      <c r="B1538" s="1" t="s">
        <v>15752</v>
      </c>
      <c r="C1538" s="1">
        <v>1</v>
      </c>
      <c r="D1538" s="1" t="s">
        <v>13753</v>
      </c>
      <c r="E1538" s="17">
        <v>0.62322916666666694</v>
      </c>
      <c r="F1538" s="1" t="s">
        <v>63</v>
      </c>
      <c r="G1538" s="1" t="s">
        <v>13762</v>
      </c>
      <c r="H1538" s="17">
        <v>0.62379629629629596</v>
      </c>
      <c r="I1538" s="17">
        <v>5.6712962962901514E-4</v>
      </c>
      <c r="J1538" s="1" t="s">
        <v>13772</v>
      </c>
    </row>
    <row r="1539" spans="2:10">
      <c r="B1539" s="1" t="s">
        <v>15095</v>
      </c>
      <c r="C1539" s="1">
        <v>1</v>
      </c>
      <c r="D1539" s="1" t="s">
        <v>3076</v>
      </c>
      <c r="E1539" s="17">
        <v>0.53675925925925905</v>
      </c>
      <c r="F1539" s="1" t="s">
        <v>55</v>
      </c>
      <c r="G1539" s="1" t="s">
        <v>13762</v>
      </c>
      <c r="H1539" s="17">
        <v>0.62396990740740699</v>
      </c>
      <c r="I1539" s="17">
        <v>8.721064814814794E-2</v>
      </c>
      <c r="J1539" s="1" t="s">
        <v>13775</v>
      </c>
    </row>
    <row r="1540" spans="2:10">
      <c r="B1540" s="1" t="s">
        <v>15634</v>
      </c>
      <c r="C1540" s="1">
        <v>1</v>
      </c>
      <c r="D1540" s="1" t="s">
        <v>13753</v>
      </c>
      <c r="E1540" s="17">
        <v>0.60762731481481502</v>
      </c>
      <c r="F1540" s="1" t="s">
        <v>62</v>
      </c>
      <c r="G1540" s="1" t="s">
        <v>13746</v>
      </c>
      <c r="H1540" s="17">
        <v>0.62399305555555595</v>
      </c>
      <c r="I1540" s="17">
        <v>1.6365740740740931E-2</v>
      </c>
      <c r="J1540" s="1" t="s">
        <v>13759</v>
      </c>
    </row>
    <row r="1541" spans="2:10">
      <c r="B1541" s="1" t="s">
        <v>14304</v>
      </c>
      <c r="C1541" s="1">
        <v>2</v>
      </c>
      <c r="D1541" s="1" t="s">
        <v>3076</v>
      </c>
      <c r="E1541" s="17">
        <v>0.41562500000000002</v>
      </c>
      <c r="F1541" s="1" t="s">
        <v>43</v>
      </c>
      <c r="G1541" s="1" t="s">
        <v>13746</v>
      </c>
      <c r="H1541" s="17">
        <v>0.62420138888888899</v>
      </c>
      <c r="I1541" s="17">
        <v>0.20857638888888896</v>
      </c>
      <c r="J1541" s="1" t="s">
        <v>13766</v>
      </c>
    </row>
    <row r="1542" spans="2:10">
      <c r="B1542" s="1" t="s">
        <v>15761</v>
      </c>
      <c r="C1542" s="1">
        <v>1</v>
      </c>
      <c r="D1542" s="1" t="s">
        <v>13687</v>
      </c>
      <c r="E1542" s="17">
        <v>0.62409722222222197</v>
      </c>
      <c r="F1542" s="1" t="s">
        <v>63</v>
      </c>
      <c r="G1542" s="1" t="s">
        <v>13762</v>
      </c>
      <c r="H1542" s="17">
        <v>0.62424768518518503</v>
      </c>
      <c r="I1542" s="17">
        <v>1.504629629630605E-4</v>
      </c>
      <c r="J1542" s="1" t="s">
        <v>13767</v>
      </c>
    </row>
    <row r="1543" spans="2:10">
      <c r="B1543" s="1" t="s">
        <v>15764</v>
      </c>
      <c r="C1543" s="1">
        <v>1</v>
      </c>
      <c r="D1543" s="1" t="s">
        <v>13687</v>
      </c>
      <c r="E1543" s="17">
        <v>0.62429398148148196</v>
      </c>
      <c r="F1543" s="1" t="s">
        <v>63</v>
      </c>
      <c r="G1543" s="1" t="s">
        <v>13762</v>
      </c>
      <c r="H1543" s="17">
        <v>0.62447916666666703</v>
      </c>
      <c r="I1543" s="17">
        <v>1.851851851850661E-4</v>
      </c>
      <c r="J1543" s="1" t="s">
        <v>13767</v>
      </c>
    </row>
    <row r="1544" spans="2:10">
      <c r="B1544" s="1" t="s">
        <v>15731</v>
      </c>
      <c r="C1544" s="1">
        <v>1</v>
      </c>
      <c r="D1544" s="1" t="s">
        <v>13753</v>
      </c>
      <c r="E1544" s="17">
        <v>0.62046296296296299</v>
      </c>
      <c r="F1544" s="1" t="s">
        <v>63</v>
      </c>
      <c r="G1544" s="1" t="s">
        <v>13746</v>
      </c>
      <c r="H1544" s="17">
        <v>0.62456018518518497</v>
      </c>
      <c r="I1544" s="17">
        <v>4.0972222222219745E-3</v>
      </c>
      <c r="J1544" s="1" t="s">
        <v>13759</v>
      </c>
    </row>
    <row r="1545" spans="2:10">
      <c r="B1545" s="1" t="s">
        <v>15760</v>
      </c>
      <c r="C1545" s="1">
        <v>1</v>
      </c>
      <c r="D1545" s="1" t="s">
        <v>13687</v>
      </c>
      <c r="E1545" s="17">
        <v>0.62375000000000003</v>
      </c>
      <c r="F1545" s="1" t="s">
        <v>63</v>
      </c>
      <c r="G1545" s="1" t="s">
        <v>3078</v>
      </c>
      <c r="H1545" s="17">
        <v>0.62478009259259304</v>
      </c>
      <c r="I1545" s="17">
        <v>1.0300925925930127E-3</v>
      </c>
      <c r="J1545" s="1" t="s">
        <v>13773</v>
      </c>
    </row>
    <row r="1546" spans="2:10">
      <c r="B1546" s="1" t="s">
        <v>15734</v>
      </c>
      <c r="C1546" s="1">
        <v>1</v>
      </c>
      <c r="D1546" s="1" t="s">
        <v>13760</v>
      </c>
      <c r="E1546" s="17">
        <v>0.62101851851851897</v>
      </c>
      <c r="F1546" s="1" t="s">
        <v>63</v>
      </c>
      <c r="G1546" s="1" t="s">
        <v>3077</v>
      </c>
      <c r="H1546" s="17">
        <v>0.62479166666666697</v>
      </c>
      <c r="I1546" s="17">
        <v>3.7731481481479978E-3</v>
      </c>
      <c r="J1546" s="1" t="s">
        <v>13765</v>
      </c>
    </row>
    <row r="1547" spans="2:10">
      <c r="B1547" s="1" t="s">
        <v>15754</v>
      </c>
      <c r="C1547" s="1">
        <v>5</v>
      </c>
      <c r="D1547" s="1" t="s">
        <v>13753</v>
      </c>
      <c r="E1547" s="17">
        <v>0.62336805555555597</v>
      </c>
      <c r="F1547" s="1" t="s">
        <v>63</v>
      </c>
      <c r="G1547" s="1" t="s">
        <v>3078</v>
      </c>
      <c r="H1547" s="17">
        <v>0.62486111111111098</v>
      </c>
      <c r="I1547" s="17">
        <v>1.4930555555550118E-3</v>
      </c>
      <c r="J1547" s="1" t="s">
        <v>13755</v>
      </c>
    </row>
    <row r="1548" spans="2:10">
      <c r="B1548" s="1" t="s">
        <v>15757</v>
      </c>
      <c r="C1548" s="1">
        <v>1</v>
      </c>
      <c r="D1548" s="1" t="s">
        <v>13760</v>
      </c>
      <c r="E1548" s="17">
        <v>0.62340277777777797</v>
      </c>
      <c r="F1548" s="1" t="s">
        <v>63</v>
      </c>
      <c r="G1548" s="1" t="s">
        <v>13746</v>
      </c>
      <c r="H1548" s="17">
        <v>0.62541666666666695</v>
      </c>
      <c r="I1548" s="17">
        <v>2.0138888888889817E-3</v>
      </c>
      <c r="J1548" s="1" t="s">
        <v>13764</v>
      </c>
    </row>
    <row r="1549" spans="2:10">
      <c r="B1549" s="1" t="s">
        <v>15732</v>
      </c>
      <c r="C1549" s="1">
        <v>1</v>
      </c>
      <c r="D1549" s="1" t="s">
        <v>13753</v>
      </c>
      <c r="E1549" s="17">
        <v>0.62084490740740705</v>
      </c>
      <c r="F1549" s="1" t="s">
        <v>63</v>
      </c>
      <c r="G1549" s="1" t="s">
        <v>3095</v>
      </c>
      <c r="H1549" s="17">
        <v>0.62545138888888896</v>
      </c>
      <c r="I1549" s="17">
        <v>4.6064814814819055E-3</v>
      </c>
      <c r="J1549" s="1" t="s">
        <v>13758</v>
      </c>
    </row>
    <row r="1550" spans="2:10">
      <c r="B1550" s="1" t="s">
        <v>15755</v>
      </c>
      <c r="C1550" s="1">
        <v>1</v>
      </c>
      <c r="D1550" s="1" t="s">
        <v>13760</v>
      </c>
      <c r="E1550" s="17">
        <v>0.62336805555555597</v>
      </c>
      <c r="F1550" s="1" t="s">
        <v>63</v>
      </c>
      <c r="G1550" s="1" t="s">
        <v>13746</v>
      </c>
      <c r="H1550" s="17">
        <v>0.62557870370370405</v>
      </c>
      <c r="I1550" s="17">
        <v>2.2106481481480866E-3</v>
      </c>
      <c r="J1550" s="1" t="s">
        <v>13764</v>
      </c>
    </row>
    <row r="1551" spans="2:10">
      <c r="B1551" s="1" t="s">
        <v>15769</v>
      </c>
      <c r="C1551" s="1">
        <v>1</v>
      </c>
      <c r="D1551" s="1" t="s">
        <v>13753</v>
      </c>
      <c r="E1551" s="17">
        <v>0.62487268518518502</v>
      </c>
      <c r="F1551" s="1" t="s">
        <v>63</v>
      </c>
      <c r="G1551" s="1" t="s">
        <v>3078</v>
      </c>
      <c r="H1551" s="17">
        <v>0.62561342592592595</v>
      </c>
      <c r="I1551" s="17">
        <v>7.4074074074093055E-4</v>
      </c>
      <c r="J1551" s="1" t="s">
        <v>13755</v>
      </c>
    </row>
    <row r="1552" spans="2:10">
      <c r="B1552" s="1" t="s">
        <v>15775</v>
      </c>
      <c r="C1552" s="1">
        <v>1</v>
      </c>
      <c r="D1552" s="1" t="s">
        <v>13753</v>
      </c>
      <c r="E1552" s="17">
        <v>0.62531250000000005</v>
      </c>
      <c r="F1552" s="1" t="s">
        <v>0</v>
      </c>
      <c r="G1552" s="1" t="s">
        <v>13746</v>
      </c>
      <c r="H1552" s="17">
        <v>0.625694444444444</v>
      </c>
      <c r="I1552" s="17">
        <v>3.8194444444394904E-4</v>
      </c>
      <c r="J1552" s="1" t="s">
        <v>13759</v>
      </c>
    </row>
    <row r="1553" spans="2:10">
      <c r="B1553" s="1" t="s">
        <v>15765</v>
      </c>
      <c r="C1553" s="1">
        <v>1</v>
      </c>
      <c r="D1553" s="1" t="s">
        <v>13687</v>
      </c>
      <c r="E1553" s="17">
        <v>0.62431712962963004</v>
      </c>
      <c r="F1553" s="1" t="s">
        <v>63</v>
      </c>
      <c r="G1553" s="1" t="s">
        <v>13746</v>
      </c>
      <c r="H1553" s="17">
        <v>0.62585648148148099</v>
      </c>
      <c r="I1553" s="17">
        <v>1.5393518518509453E-3</v>
      </c>
      <c r="J1553" s="1" t="s">
        <v>13771</v>
      </c>
    </row>
    <row r="1554" spans="2:10">
      <c r="B1554" s="1" t="s">
        <v>15777</v>
      </c>
      <c r="C1554" s="1">
        <v>1</v>
      </c>
      <c r="D1554" s="1" t="s">
        <v>13753</v>
      </c>
      <c r="E1554" s="17">
        <v>0.62542824074074099</v>
      </c>
      <c r="F1554" s="1" t="s">
        <v>0</v>
      </c>
      <c r="G1554" s="1" t="s">
        <v>13746</v>
      </c>
      <c r="H1554" s="17">
        <v>0.62591435185185196</v>
      </c>
      <c r="I1554" s="17">
        <v>4.8611111111096506E-4</v>
      </c>
      <c r="J1554" s="1" t="s">
        <v>13759</v>
      </c>
    </row>
    <row r="1555" spans="2:10">
      <c r="B1555" s="1" t="s">
        <v>15618</v>
      </c>
      <c r="C1555" s="1">
        <v>5</v>
      </c>
      <c r="D1555" s="1" t="s">
        <v>13753</v>
      </c>
      <c r="E1555" s="17">
        <v>0.60576388888888899</v>
      </c>
      <c r="F1555" s="1" t="s">
        <v>62</v>
      </c>
      <c r="G1555" s="1" t="s">
        <v>3078</v>
      </c>
      <c r="H1555" s="17">
        <v>0.62594907407407396</v>
      </c>
      <c r="I1555" s="17">
        <v>2.0185185185184973E-2</v>
      </c>
      <c r="J1555" s="1" t="s">
        <v>13755</v>
      </c>
    </row>
    <row r="1556" spans="2:10">
      <c r="B1556" s="1" t="s">
        <v>15779</v>
      </c>
      <c r="C1556" s="1">
        <v>1</v>
      </c>
      <c r="D1556" s="1" t="s">
        <v>13753</v>
      </c>
      <c r="E1556" s="17">
        <v>0.62603009259259301</v>
      </c>
      <c r="F1556" s="1" t="s">
        <v>0</v>
      </c>
      <c r="G1556" s="1" t="s">
        <v>13746</v>
      </c>
      <c r="H1556" s="17">
        <v>0.62619212962963</v>
      </c>
      <c r="I1556" s="17">
        <v>1.6203703703698835E-4</v>
      </c>
      <c r="J1556" s="1" t="s">
        <v>13759</v>
      </c>
    </row>
    <row r="1557" spans="2:10">
      <c r="B1557" s="1" t="s">
        <v>15766</v>
      </c>
      <c r="C1557" s="1">
        <v>1</v>
      </c>
      <c r="D1557" s="1" t="s">
        <v>13687</v>
      </c>
      <c r="E1557" s="17">
        <v>0.62435185185185205</v>
      </c>
      <c r="F1557" s="1" t="s">
        <v>63</v>
      </c>
      <c r="G1557" s="1" t="s">
        <v>13746</v>
      </c>
      <c r="H1557" s="17">
        <v>0.62622685185185201</v>
      </c>
      <c r="I1557" s="17">
        <v>1.87499999999996E-3</v>
      </c>
      <c r="J1557" s="1" t="s">
        <v>13771</v>
      </c>
    </row>
    <row r="1558" spans="2:10">
      <c r="B1558" s="1" t="s">
        <v>15767</v>
      </c>
      <c r="C1558" s="1">
        <v>1</v>
      </c>
      <c r="D1558" s="1" t="s">
        <v>13687</v>
      </c>
      <c r="E1558" s="17">
        <v>0.62439814814814798</v>
      </c>
      <c r="F1558" s="1" t="s">
        <v>63</v>
      </c>
      <c r="G1558" s="1" t="s">
        <v>13746</v>
      </c>
      <c r="H1558" s="17">
        <v>0.62626157407407401</v>
      </c>
      <c r="I1558" s="17">
        <v>1.8634259259260322E-3</v>
      </c>
      <c r="J1558" s="1" t="s">
        <v>13771</v>
      </c>
    </row>
    <row r="1559" spans="2:10">
      <c r="B1559" s="1" t="s">
        <v>15756</v>
      </c>
      <c r="C1559" s="1">
        <v>1</v>
      </c>
      <c r="D1559" s="1" t="s">
        <v>13753</v>
      </c>
      <c r="E1559" s="17">
        <v>0.62340277777777797</v>
      </c>
      <c r="F1559" s="1" t="s">
        <v>63</v>
      </c>
      <c r="G1559" s="1" t="s">
        <v>13746</v>
      </c>
      <c r="H1559" s="17">
        <v>0.62631944444444398</v>
      </c>
      <c r="I1559" s="17">
        <v>2.9166666666660124E-3</v>
      </c>
      <c r="J1559" s="1" t="s">
        <v>13759</v>
      </c>
    </row>
    <row r="1560" spans="2:10">
      <c r="B1560" s="1" t="s">
        <v>15763</v>
      </c>
      <c r="C1560" s="1">
        <v>1</v>
      </c>
      <c r="D1560" s="1" t="s">
        <v>13753</v>
      </c>
      <c r="E1560" s="17">
        <v>0.62424768518518503</v>
      </c>
      <c r="F1560" s="1" t="s">
        <v>63</v>
      </c>
      <c r="G1560" s="1" t="s">
        <v>13762</v>
      </c>
      <c r="H1560" s="17">
        <v>0.62631944444444398</v>
      </c>
      <c r="I1560" s="17">
        <v>2.071759259258954E-3</v>
      </c>
      <c r="J1560" s="1" t="s">
        <v>13772</v>
      </c>
    </row>
    <row r="1561" spans="2:10">
      <c r="B1561" s="1" t="s">
        <v>15738</v>
      </c>
      <c r="C1561" s="1">
        <v>1</v>
      </c>
      <c r="D1561" s="1" t="s">
        <v>13687</v>
      </c>
      <c r="E1561" s="17">
        <v>0.62127314814814805</v>
      </c>
      <c r="F1561" s="1" t="s">
        <v>63</v>
      </c>
      <c r="G1561" s="1" t="s">
        <v>13746</v>
      </c>
      <c r="H1561" s="17">
        <v>0.62693287037037004</v>
      </c>
      <c r="I1561" s="17">
        <v>5.6597222222219967E-3</v>
      </c>
      <c r="J1561" s="1" t="s">
        <v>13771</v>
      </c>
    </row>
    <row r="1562" spans="2:10">
      <c r="B1562" s="1" t="s">
        <v>15758</v>
      </c>
      <c r="C1562" s="1">
        <v>1</v>
      </c>
      <c r="D1562" s="1" t="s">
        <v>13753</v>
      </c>
      <c r="E1562" s="17">
        <v>0.62347222222222198</v>
      </c>
      <c r="F1562" s="1" t="s">
        <v>63</v>
      </c>
      <c r="G1562" s="1" t="s">
        <v>3077</v>
      </c>
      <c r="H1562" s="17">
        <v>0.62694444444444397</v>
      </c>
      <c r="I1562" s="17">
        <v>3.4722222222219878E-3</v>
      </c>
      <c r="J1562" s="1" t="s">
        <v>13756</v>
      </c>
    </row>
    <row r="1563" spans="2:10">
      <c r="B1563" s="1" t="s">
        <v>15783</v>
      </c>
      <c r="C1563" s="1">
        <v>1</v>
      </c>
      <c r="D1563" s="1" t="s">
        <v>13760</v>
      </c>
      <c r="E1563" s="17">
        <v>0.62694444444444397</v>
      </c>
      <c r="F1563" s="1" t="s">
        <v>0</v>
      </c>
      <c r="G1563" s="1" t="s">
        <v>3077</v>
      </c>
      <c r="H1563" s="17">
        <v>0.62719907407407405</v>
      </c>
      <c r="I1563" s="17">
        <v>2.5462962963007651E-4</v>
      </c>
      <c r="J1563" s="1" t="s">
        <v>13765</v>
      </c>
    </row>
    <row r="1564" spans="2:10">
      <c r="B1564" s="1" t="s">
        <v>15771</v>
      </c>
      <c r="C1564" s="1">
        <v>1</v>
      </c>
      <c r="D1564" s="1" t="s">
        <v>13753</v>
      </c>
      <c r="E1564" s="17">
        <v>0.625</v>
      </c>
      <c r="F1564" s="1" t="s">
        <v>0</v>
      </c>
      <c r="G1564" s="1" t="s">
        <v>3078</v>
      </c>
      <c r="H1564" s="17">
        <v>0.62726851851851895</v>
      </c>
      <c r="I1564" s="17">
        <v>2.2685185185189471E-3</v>
      </c>
      <c r="J1564" s="1" t="s">
        <v>13755</v>
      </c>
    </row>
    <row r="1565" spans="2:10">
      <c r="B1565" s="1" t="s">
        <v>15786</v>
      </c>
      <c r="C1565" s="1">
        <v>1</v>
      </c>
      <c r="D1565" s="1" t="s">
        <v>13687</v>
      </c>
      <c r="E1565" s="17">
        <v>0.62722222222222201</v>
      </c>
      <c r="F1565" s="1" t="s">
        <v>0</v>
      </c>
      <c r="G1565" s="1" t="s">
        <v>13762</v>
      </c>
      <c r="H1565" s="17">
        <v>0.62732638888888903</v>
      </c>
      <c r="I1565" s="17">
        <v>1.0416666666701602E-4</v>
      </c>
      <c r="J1565" s="1" t="s">
        <v>13767</v>
      </c>
    </row>
    <row r="1566" spans="2:10">
      <c r="B1566" s="1" t="s">
        <v>14340</v>
      </c>
      <c r="C1566" s="1">
        <v>1</v>
      </c>
      <c r="D1566" s="1" t="s">
        <v>13760</v>
      </c>
      <c r="E1566" s="17">
        <v>0.42253472222222199</v>
      </c>
      <c r="F1566" s="1" t="s">
        <v>44</v>
      </c>
      <c r="G1566" s="1" t="s">
        <v>13746</v>
      </c>
      <c r="H1566" s="17">
        <v>0.62736111111111104</v>
      </c>
      <c r="I1566" s="17">
        <v>0.20482638888888904</v>
      </c>
      <c r="J1566" s="1" t="s">
        <v>13764</v>
      </c>
    </row>
    <row r="1567" spans="2:10">
      <c r="B1567" s="1" t="s">
        <v>15736</v>
      </c>
      <c r="C1567" s="1">
        <v>2</v>
      </c>
      <c r="D1567" s="1" t="s">
        <v>3076</v>
      </c>
      <c r="E1567" s="17">
        <v>0.62113425925925903</v>
      </c>
      <c r="F1567" s="1" t="s">
        <v>63</v>
      </c>
      <c r="G1567" s="1" t="s">
        <v>3095</v>
      </c>
      <c r="H1567" s="17">
        <v>0.62762731481481504</v>
      </c>
      <c r="I1567" s="17">
        <v>6.4930555555560154E-3</v>
      </c>
      <c r="J1567" s="1" t="s">
        <v>13675</v>
      </c>
    </row>
    <row r="1568" spans="2:10">
      <c r="B1568" s="1" t="s">
        <v>15642</v>
      </c>
      <c r="C1568" s="1">
        <v>1</v>
      </c>
      <c r="D1568" s="1" t="s">
        <v>13687</v>
      </c>
      <c r="E1568" s="17">
        <v>0.60819444444444404</v>
      </c>
      <c r="F1568" s="1" t="s">
        <v>62</v>
      </c>
      <c r="G1568" s="1" t="s">
        <v>13746</v>
      </c>
      <c r="H1568" s="17">
        <v>0.62782407407407403</v>
      </c>
      <c r="I1568" s="17">
        <v>1.9629629629629997E-2</v>
      </c>
      <c r="J1568" s="1" t="s">
        <v>13771</v>
      </c>
    </row>
    <row r="1569" spans="2:10">
      <c r="B1569" s="1" t="s">
        <v>15773</v>
      </c>
      <c r="C1569" s="1">
        <v>1</v>
      </c>
      <c r="D1569" s="1" t="s">
        <v>13753</v>
      </c>
      <c r="E1569" s="17">
        <v>0.62511574074074105</v>
      </c>
      <c r="F1569" s="1" t="s">
        <v>0</v>
      </c>
      <c r="G1569" s="1" t="s">
        <v>3078</v>
      </c>
      <c r="H1569" s="17">
        <v>0.62785879629629604</v>
      </c>
      <c r="I1569" s="17">
        <v>2.7430555555549851E-3</v>
      </c>
      <c r="J1569" s="1" t="s">
        <v>13755</v>
      </c>
    </row>
    <row r="1570" spans="2:10">
      <c r="B1570" s="1" t="s">
        <v>14947</v>
      </c>
      <c r="C1570" s="1">
        <v>5</v>
      </c>
      <c r="D1570" s="1" t="s">
        <v>13753</v>
      </c>
      <c r="E1570" s="17">
        <v>0.51775462962963004</v>
      </c>
      <c r="F1570" s="1" t="s">
        <v>53</v>
      </c>
      <c r="G1570" s="1" t="s">
        <v>3078</v>
      </c>
      <c r="H1570" s="17">
        <v>0.62866898148148198</v>
      </c>
      <c r="I1570" s="17">
        <v>0.11091435185185194</v>
      </c>
      <c r="J1570" s="1" t="s">
        <v>13755</v>
      </c>
    </row>
    <row r="1571" spans="2:10">
      <c r="B1571" s="1" t="s">
        <v>15776</v>
      </c>
      <c r="C1571" s="1">
        <v>1</v>
      </c>
      <c r="D1571" s="1" t="s">
        <v>13753</v>
      </c>
      <c r="E1571" s="17">
        <v>0.62537037037037002</v>
      </c>
      <c r="F1571" s="1" t="s">
        <v>0</v>
      </c>
      <c r="G1571" s="1" t="s">
        <v>13746</v>
      </c>
      <c r="H1571" s="17">
        <v>0.62887731481481501</v>
      </c>
      <c r="I1571" s="17">
        <v>3.5069444444449926E-3</v>
      </c>
      <c r="J1571" s="1" t="s">
        <v>13759</v>
      </c>
    </row>
    <row r="1572" spans="2:10">
      <c r="B1572" s="1" t="s">
        <v>15788</v>
      </c>
      <c r="C1572" s="1">
        <v>1</v>
      </c>
      <c r="D1572" s="1" t="s">
        <v>13753</v>
      </c>
      <c r="E1572" s="17">
        <v>0.62780092592592596</v>
      </c>
      <c r="F1572" s="1" t="s">
        <v>0</v>
      </c>
      <c r="G1572" s="1" t="s">
        <v>3078</v>
      </c>
      <c r="H1572" s="17">
        <v>0.62912037037037005</v>
      </c>
      <c r="I1572" s="17">
        <v>1.3194444444440956E-3</v>
      </c>
      <c r="J1572" s="1" t="s">
        <v>13755</v>
      </c>
    </row>
    <row r="1573" spans="2:10">
      <c r="B1573" s="1" t="s">
        <v>15789</v>
      </c>
      <c r="C1573" s="1">
        <v>1</v>
      </c>
      <c r="D1573" s="1" t="s">
        <v>13753</v>
      </c>
      <c r="E1573" s="17">
        <v>0.62787037037036997</v>
      </c>
      <c r="F1573" s="1" t="s">
        <v>0</v>
      </c>
      <c r="G1573" s="1" t="s">
        <v>3078</v>
      </c>
      <c r="H1573" s="17">
        <v>0.62916666666666698</v>
      </c>
      <c r="I1573" s="17">
        <v>1.296296296297017E-3</v>
      </c>
      <c r="J1573" s="1" t="s">
        <v>13755</v>
      </c>
    </row>
    <row r="1574" spans="2:10">
      <c r="B1574" s="1" t="s">
        <v>15790</v>
      </c>
      <c r="C1574" s="1">
        <v>1</v>
      </c>
      <c r="D1574" s="1" t="s">
        <v>13753</v>
      </c>
      <c r="E1574" s="17">
        <v>0.62793981481481498</v>
      </c>
      <c r="F1574" s="1" t="s">
        <v>0</v>
      </c>
      <c r="G1574" s="1" t="s">
        <v>3078</v>
      </c>
      <c r="H1574" s="17">
        <v>0.62921296296296303</v>
      </c>
      <c r="I1574" s="17">
        <v>1.2731481481480511E-3</v>
      </c>
      <c r="J1574" s="1" t="s">
        <v>13755</v>
      </c>
    </row>
    <row r="1575" spans="2:10">
      <c r="B1575" s="1" t="s">
        <v>15465</v>
      </c>
      <c r="C1575" s="1">
        <v>1</v>
      </c>
      <c r="D1575" s="1" t="s">
        <v>3076</v>
      </c>
      <c r="E1575" s="17">
        <v>0.58607638888888902</v>
      </c>
      <c r="F1575" s="1" t="s">
        <v>60</v>
      </c>
      <c r="G1575" s="1" t="s">
        <v>3095</v>
      </c>
      <c r="H1575" s="17">
        <v>0.62938657407407395</v>
      </c>
      <c r="I1575" s="17">
        <v>4.3310185185184924E-2</v>
      </c>
      <c r="J1575" s="1" t="s">
        <v>13675</v>
      </c>
    </row>
    <row r="1576" spans="2:10">
      <c r="B1576" s="1" t="s">
        <v>15735</v>
      </c>
      <c r="C1576" s="1">
        <v>5</v>
      </c>
      <c r="D1576" s="1" t="s">
        <v>13753</v>
      </c>
      <c r="E1576" s="17">
        <v>0.62104166666666705</v>
      </c>
      <c r="F1576" s="1" t="s">
        <v>63</v>
      </c>
      <c r="G1576" s="1" t="s">
        <v>3078</v>
      </c>
      <c r="H1576" s="17">
        <v>0.62938657407407395</v>
      </c>
      <c r="I1576" s="17">
        <v>8.3449074074068985E-3</v>
      </c>
      <c r="J1576" s="1" t="s">
        <v>13755</v>
      </c>
    </row>
    <row r="1577" spans="2:10">
      <c r="B1577" s="1" t="s">
        <v>15797</v>
      </c>
      <c r="C1577" s="1">
        <v>1</v>
      </c>
      <c r="D1577" s="1" t="s">
        <v>13753</v>
      </c>
      <c r="E1577" s="17">
        <v>0.62849537037036995</v>
      </c>
      <c r="F1577" s="1" t="s">
        <v>0</v>
      </c>
      <c r="G1577" s="1" t="s">
        <v>13746</v>
      </c>
      <c r="H1577" s="17">
        <v>0.62939814814814798</v>
      </c>
      <c r="I1577" s="17">
        <v>9.0277777777802992E-4</v>
      </c>
      <c r="J1577" s="1" t="s">
        <v>13759</v>
      </c>
    </row>
    <row r="1578" spans="2:10">
      <c r="B1578" s="1" t="s">
        <v>14135</v>
      </c>
      <c r="C1578" s="1">
        <v>2</v>
      </c>
      <c r="D1578" s="1" t="s">
        <v>13753</v>
      </c>
      <c r="E1578" s="17">
        <v>0.37583333333333302</v>
      </c>
      <c r="F1578" s="1" t="s">
        <v>40</v>
      </c>
      <c r="G1578" s="1" t="s">
        <v>3078</v>
      </c>
      <c r="H1578" s="17">
        <v>0.62960648148148102</v>
      </c>
      <c r="I1578" s="17">
        <v>0.253773148148148</v>
      </c>
      <c r="J1578" s="1" t="s">
        <v>13755</v>
      </c>
    </row>
    <row r="1579" spans="2:10">
      <c r="B1579" s="1" t="s">
        <v>15796</v>
      </c>
      <c r="C1579" s="1">
        <v>5</v>
      </c>
      <c r="D1579" s="1" t="s">
        <v>13753</v>
      </c>
      <c r="E1579" s="17">
        <v>0.62837962962963001</v>
      </c>
      <c r="F1579" s="1" t="s">
        <v>0</v>
      </c>
      <c r="G1579" s="1" t="s">
        <v>3078</v>
      </c>
      <c r="H1579" s="17">
        <v>0.62966435185185199</v>
      </c>
      <c r="I1579" s="17">
        <v>1.284722222221979E-3</v>
      </c>
      <c r="J1579" s="1" t="s">
        <v>13755</v>
      </c>
    </row>
    <row r="1580" spans="2:10">
      <c r="B1580" s="1" t="s">
        <v>15782</v>
      </c>
      <c r="C1580" s="1">
        <v>1</v>
      </c>
      <c r="D1580" s="1" t="s">
        <v>13753</v>
      </c>
      <c r="E1580" s="17">
        <v>0.62677083333333306</v>
      </c>
      <c r="F1580" s="1" t="s">
        <v>0</v>
      </c>
      <c r="G1580" s="1" t="s">
        <v>3078</v>
      </c>
      <c r="H1580" s="17">
        <v>0.62982638888888898</v>
      </c>
      <c r="I1580" s="17">
        <v>3.0555555555559222E-3</v>
      </c>
      <c r="J1580" s="1" t="s">
        <v>13755</v>
      </c>
    </row>
    <row r="1581" spans="2:10">
      <c r="B1581" s="1" t="s">
        <v>15772</v>
      </c>
      <c r="C1581" s="1">
        <v>1</v>
      </c>
      <c r="D1581" s="1" t="s">
        <v>13760</v>
      </c>
      <c r="E1581" s="17">
        <v>0.62505787037036997</v>
      </c>
      <c r="F1581" s="1" t="s">
        <v>0</v>
      </c>
      <c r="G1581" s="1" t="s">
        <v>3078</v>
      </c>
      <c r="H1581" s="17">
        <v>0.62988425925925895</v>
      </c>
      <c r="I1581" s="17">
        <v>4.8263888888889772E-3</v>
      </c>
      <c r="J1581" s="1" t="s">
        <v>13768</v>
      </c>
    </row>
    <row r="1582" spans="2:10">
      <c r="B1582" s="1" t="s">
        <v>15804</v>
      </c>
      <c r="C1582" s="1">
        <v>1</v>
      </c>
      <c r="D1582" s="1" t="s">
        <v>13753</v>
      </c>
      <c r="E1582" s="17">
        <v>0.62962962962962998</v>
      </c>
      <c r="F1582" s="1" t="s">
        <v>0</v>
      </c>
      <c r="G1582" s="1" t="s">
        <v>13746</v>
      </c>
      <c r="H1582" s="17">
        <v>0.62990740740740703</v>
      </c>
      <c r="I1582" s="17">
        <v>2.7777777777704404E-4</v>
      </c>
      <c r="J1582" s="1" t="s">
        <v>13759</v>
      </c>
    </row>
    <row r="1583" spans="2:10">
      <c r="B1583" s="1" t="s">
        <v>15794</v>
      </c>
      <c r="C1583" s="1">
        <v>1</v>
      </c>
      <c r="D1583" s="1" t="s">
        <v>13687</v>
      </c>
      <c r="E1583" s="17">
        <v>0.62820601851851898</v>
      </c>
      <c r="F1583" s="1" t="s">
        <v>0</v>
      </c>
      <c r="G1583" s="1" t="s">
        <v>13746</v>
      </c>
      <c r="H1583" s="17">
        <v>0.629965277777778</v>
      </c>
      <c r="I1583" s="17">
        <v>1.7592592592590162E-3</v>
      </c>
      <c r="J1583" s="1" t="s">
        <v>13771</v>
      </c>
    </row>
    <row r="1584" spans="2:10">
      <c r="B1584" s="1" t="s">
        <v>15664</v>
      </c>
      <c r="C1584" s="1">
        <v>2</v>
      </c>
      <c r="D1584" s="1" t="s">
        <v>13753</v>
      </c>
      <c r="E1584" s="17">
        <v>0.61156250000000001</v>
      </c>
      <c r="F1584" s="1" t="s">
        <v>62</v>
      </c>
      <c r="G1584" s="1" t="s">
        <v>13746</v>
      </c>
      <c r="H1584" s="17">
        <v>0.63017361111111103</v>
      </c>
      <c r="I1584" s="17">
        <v>1.8611111111111023E-2</v>
      </c>
      <c r="J1584" s="1" t="s">
        <v>13759</v>
      </c>
    </row>
    <row r="1585" spans="2:10">
      <c r="B1585" s="1" t="s">
        <v>15762</v>
      </c>
      <c r="C1585" s="1">
        <v>1</v>
      </c>
      <c r="D1585" s="1" t="s">
        <v>13760</v>
      </c>
      <c r="E1585" s="17">
        <v>0.62417824074074102</v>
      </c>
      <c r="F1585" s="1" t="s">
        <v>63</v>
      </c>
      <c r="G1585" s="1" t="s">
        <v>13746</v>
      </c>
      <c r="H1585" s="17">
        <v>0.630231481481481</v>
      </c>
      <c r="I1585" s="17">
        <v>6.0532407407399846E-3</v>
      </c>
      <c r="J1585" s="1" t="s">
        <v>13764</v>
      </c>
    </row>
    <row r="1586" spans="2:10">
      <c r="B1586" s="1" t="s">
        <v>15793</v>
      </c>
      <c r="C1586" s="1">
        <v>1</v>
      </c>
      <c r="D1586" s="1" t="s">
        <v>13753</v>
      </c>
      <c r="E1586" s="17">
        <v>0.62809027777777804</v>
      </c>
      <c r="F1586" s="1" t="s">
        <v>0</v>
      </c>
      <c r="G1586" s="1" t="s">
        <v>3095</v>
      </c>
      <c r="H1586" s="17">
        <v>0.63025462962962997</v>
      </c>
      <c r="I1586" s="17">
        <v>2.1643518518519311E-3</v>
      </c>
      <c r="J1586" s="1" t="s">
        <v>13758</v>
      </c>
    </row>
    <row r="1587" spans="2:10">
      <c r="B1587" s="1" t="s">
        <v>15506</v>
      </c>
      <c r="C1587" s="1">
        <v>5</v>
      </c>
      <c r="D1587" s="1" t="s">
        <v>13753</v>
      </c>
      <c r="E1587" s="17">
        <v>0.59121527777777805</v>
      </c>
      <c r="F1587" s="1" t="s">
        <v>60</v>
      </c>
      <c r="G1587" s="1" t="s">
        <v>3078</v>
      </c>
      <c r="H1587" s="17">
        <v>0.63027777777777805</v>
      </c>
      <c r="I1587" s="17">
        <v>3.90625E-2</v>
      </c>
      <c r="J1587" s="1" t="s">
        <v>13755</v>
      </c>
    </row>
    <row r="1588" spans="2:10">
      <c r="B1588" s="1" t="s">
        <v>15780</v>
      </c>
      <c r="C1588" s="1">
        <v>1</v>
      </c>
      <c r="D1588" s="1" t="s">
        <v>13753</v>
      </c>
      <c r="E1588" s="17">
        <v>0.62618055555555596</v>
      </c>
      <c r="F1588" s="1" t="s">
        <v>0</v>
      </c>
      <c r="G1588" s="1" t="s">
        <v>3078</v>
      </c>
      <c r="H1588" s="17">
        <v>0.630428240740741</v>
      </c>
      <c r="I1588" s="17">
        <v>4.247685185185035E-3</v>
      </c>
      <c r="J1588" s="1" t="s">
        <v>13755</v>
      </c>
    </row>
    <row r="1589" spans="2:10">
      <c r="B1589" s="1" t="s">
        <v>15807</v>
      </c>
      <c r="C1589" s="1">
        <v>1</v>
      </c>
      <c r="D1589" s="1" t="s">
        <v>13760</v>
      </c>
      <c r="E1589" s="17">
        <v>0.62990740740740703</v>
      </c>
      <c r="F1589" s="1" t="s">
        <v>0</v>
      </c>
      <c r="G1589" s="1" t="s">
        <v>3095</v>
      </c>
      <c r="H1589" s="17">
        <v>0.63054398148148105</v>
      </c>
      <c r="I1589" s="17">
        <v>6.3657407407402555E-4</v>
      </c>
      <c r="J1589" s="1" t="s">
        <v>13761</v>
      </c>
    </row>
    <row r="1590" spans="2:10">
      <c r="B1590" s="1" t="s">
        <v>15799</v>
      </c>
      <c r="C1590" s="1">
        <v>4</v>
      </c>
      <c r="D1590" s="1" t="s">
        <v>13760</v>
      </c>
      <c r="E1590" s="17">
        <v>0.62884259259259301</v>
      </c>
      <c r="F1590" s="1" t="s">
        <v>0</v>
      </c>
      <c r="G1590" s="1" t="s">
        <v>3078</v>
      </c>
      <c r="H1590" s="17">
        <v>0.63072916666666701</v>
      </c>
      <c r="I1590" s="17">
        <v>1.8865740740739989E-3</v>
      </c>
      <c r="J1590" s="1" t="s">
        <v>13768</v>
      </c>
    </row>
    <row r="1591" spans="2:10">
      <c r="B1591" s="1" t="s">
        <v>15798</v>
      </c>
      <c r="C1591" s="1">
        <v>1</v>
      </c>
      <c r="D1591" s="1" t="s">
        <v>13753</v>
      </c>
      <c r="E1591" s="17">
        <v>0.62878472222222204</v>
      </c>
      <c r="F1591" s="1" t="s">
        <v>0</v>
      </c>
      <c r="G1591" s="1" t="s">
        <v>3078</v>
      </c>
      <c r="H1591" s="17">
        <v>0.63078703703703698</v>
      </c>
      <c r="I1591" s="17">
        <v>2.0023148148149428E-3</v>
      </c>
      <c r="J1591" s="1" t="s">
        <v>13755</v>
      </c>
    </row>
    <row r="1592" spans="2:10">
      <c r="B1592" s="1" t="s">
        <v>15800</v>
      </c>
      <c r="C1592" s="1">
        <v>1</v>
      </c>
      <c r="D1592" s="1" t="s">
        <v>13753</v>
      </c>
      <c r="E1592" s="17">
        <v>0.62884259259259301</v>
      </c>
      <c r="F1592" s="1" t="s">
        <v>0</v>
      </c>
      <c r="G1592" s="1" t="s">
        <v>3078</v>
      </c>
      <c r="H1592" s="17">
        <v>0.63100694444444405</v>
      </c>
      <c r="I1592" s="17">
        <v>2.164351851851043E-3</v>
      </c>
      <c r="J1592" s="1" t="s">
        <v>13755</v>
      </c>
    </row>
    <row r="1593" spans="2:10">
      <c r="B1593" s="1" t="s">
        <v>15745</v>
      </c>
      <c r="C1593" s="1">
        <v>1</v>
      </c>
      <c r="D1593" s="1" t="s">
        <v>13760</v>
      </c>
      <c r="E1593" s="17">
        <v>0.62221064814814797</v>
      </c>
      <c r="F1593" s="1" t="s">
        <v>63</v>
      </c>
      <c r="G1593" s="1" t="s">
        <v>13746</v>
      </c>
      <c r="H1593" s="17">
        <v>0.63116898148148104</v>
      </c>
      <c r="I1593" s="17">
        <v>8.9583333333330684E-3</v>
      </c>
      <c r="J1593" s="1" t="s">
        <v>13764</v>
      </c>
    </row>
    <row r="1594" spans="2:10">
      <c r="B1594" s="1" t="s">
        <v>15810</v>
      </c>
      <c r="C1594" s="1">
        <v>1</v>
      </c>
      <c r="D1594" s="1" t="s">
        <v>13687</v>
      </c>
      <c r="E1594" s="17">
        <v>0.63013888888888903</v>
      </c>
      <c r="F1594" s="1" t="s">
        <v>0</v>
      </c>
      <c r="G1594" s="1" t="s">
        <v>13746</v>
      </c>
      <c r="H1594" s="17">
        <v>0.63148148148148198</v>
      </c>
      <c r="I1594" s="17">
        <v>1.3425925925929505E-3</v>
      </c>
      <c r="J1594" s="1" t="s">
        <v>13771</v>
      </c>
    </row>
    <row r="1595" spans="2:10">
      <c r="B1595" s="1" t="s">
        <v>15750</v>
      </c>
      <c r="C1595" s="1">
        <v>1</v>
      </c>
      <c r="D1595" s="1" t="s">
        <v>3076</v>
      </c>
      <c r="E1595" s="17">
        <v>0.62295138888888901</v>
      </c>
      <c r="F1595" s="1" t="s">
        <v>63</v>
      </c>
      <c r="G1595" s="1" t="s">
        <v>3077</v>
      </c>
      <c r="H1595" s="17">
        <v>0.63164351851851896</v>
      </c>
      <c r="I1595" s="17">
        <v>8.6921296296299522E-3</v>
      </c>
      <c r="J1595" s="1" t="s">
        <v>13774</v>
      </c>
    </row>
    <row r="1596" spans="2:10">
      <c r="B1596" s="1" t="s">
        <v>15809</v>
      </c>
      <c r="C1596" s="1">
        <v>1</v>
      </c>
      <c r="D1596" s="1" t="s">
        <v>13753</v>
      </c>
      <c r="E1596" s="17">
        <v>0.63006944444444402</v>
      </c>
      <c r="F1596" s="1" t="s">
        <v>0</v>
      </c>
      <c r="G1596" s="1" t="s">
        <v>3077</v>
      </c>
      <c r="H1596" s="17">
        <v>0.63172453703703701</v>
      </c>
      <c r="I1596" s="17">
        <v>1.6550925925929993E-3</v>
      </c>
      <c r="J1596" s="1" t="s">
        <v>13756</v>
      </c>
    </row>
    <row r="1597" spans="2:10">
      <c r="B1597" s="1" t="s">
        <v>15811</v>
      </c>
      <c r="C1597" s="1">
        <v>1</v>
      </c>
      <c r="D1597" s="1" t="s">
        <v>13753</v>
      </c>
      <c r="E1597" s="17">
        <v>0.630196759259259</v>
      </c>
      <c r="F1597" s="1" t="s">
        <v>0</v>
      </c>
      <c r="G1597" s="1" t="s">
        <v>3078</v>
      </c>
      <c r="H1597" s="17">
        <v>0.631886574074074</v>
      </c>
      <c r="I1597" s="17">
        <v>1.689814814815005E-3</v>
      </c>
      <c r="J1597" s="1" t="s">
        <v>13755</v>
      </c>
    </row>
    <row r="1598" spans="2:10">
      <c r="B1598" s="1" t="s">
        <v>15787</v>
      </c>
      <c r="C1598" s="1">
        <v>1</v>
      </c>
      <c r="D1598" s="1" t="s">
        <v>13753</v>
      </c>
      <c r="E1598" s="17">
        <v>0.62767361111111097</v>
      </c>
      <c r="F1598" s="1" t="s">
        <v>0</v>
      </c>
      <c r="G1598" s="1" t="s">
        <v>3078</v>
      </c>
      <c r="H1598" s="17">
        <v>0.63203703703703695</v>
      </c>
      <c r="I1598" s="17">
        <v>4.3634259259259789E-3</v>
      </c>
      <c r="J1598" s="1" t="s">
        <v>13755</v>
      </c>
    </row>
    <row r="1599" spans="2:10">
      <c r="B1599" s="1" t="s">
        <v>15801</v>
      </c>
      <c r="C1599" s="1">
        <v>1</v>
      </c>
      <c r="D1599" s="1" t="s">
        <v>13753</v>
      </c>
      <c r="E1599" s="17">
        <v>0.62895833333333295</v>
      </c>
      <c r="F1599" s="1" t="s">
        <v>0</v>
      </c>
      <c r="G1599" s="1" t="s">
        <v>3078</v>
      </c>
      <c r="H1599" s="17">
        <v>0.63209490740740704</v>
      </c>
      <c r="I1599" s="17">
        <v>3.1365740740740833E-3</v>
      </c>
      <c r="J1599" s="1" t="s">
        <v>13755</v>
      </c>
    </row>
    <row r="1600" spans="2:10">
      <c r="B1600" s="1" t="s">
        <v>15354</v>
      </c>
      <c r="C1600" s="1">
        <v>5</v>
      </c>
      <c r="D1600" s="1" t="s">
        <v>13753</v>
      </c>
      <c r="E1600" s="17">
        <v>0.57011574074074101</v>
      </c>
      <c r="F1600" s="1" t="s">
        <v>58</v>
      </c>
      <c r="G1600" s="1" t="s">
        <v>3078</v>
      </c>
      <c r="H1600" s="17">
        <v>0.63259259259259304</v>
      </c>
      <c r="I1600" s="17">
        <v>6.2476851851852033E-2</v>
      </c>
      <c r="J1600" s="1" t="s">
        <v>13755</v>
      </c>
    </row>
    <row r="1601" spans="2:10">
      <c r="B1601" s="1" t="s">
        <v>14250</v>
      </c>
      <c r="C1601" s="1">
        <v>1</v>
      </c>
      <c r="D1601" s="1" t="s">
        <v>13753</v>
      </c>
      <c r="E1601" s="17">
        <v>0.404328703703704</v>
      </c>
      <c r="F1601" s="1" t="s">
        <v>42</v>
      </c>
      <c r="G1601" s="1" t="s">
        <v>3095</v>
      </c>
      <c r="H1601" s="17">
        <v>0.63266203703703705</v>
      </c>
      <c r="I1601" s="17">
        <v>0.22833333333333306</v>
      </c>
      <c r="J1601" s="1" t="s">
        <v>13758</v>
      </c>
    </row>
    <row r="1602" spans="2:10">
      <c r="B1602" s="1" t="s">
        <v>15818</v>
      </c>
      <c r="C1602" s="1">
        <v>1</v>
      </c>
      <c r="D1602" s="1" t="s">
        <v>13753</v>
      </c>
      <c r="E1602" s="17">
        <v>0.630925925925926</v>
      </c>
      <c r="F1602" s="1" t="s">
        <v>0</v>
      </c>
      <c r="G1602" s="1" t="s">
        <v>13762</v>
      </c>
      <c r="H1602" s="17">
        <v>0.63288194444444401</v>
      </c>
      <c r="I1602" s="17">
        <v>1.9560185185180101E-3</v>
      </c>
      <c r="J1602" s="1" t="s">
        <v>13772</v>
      </c>
    </row>
    <row r="1603" spans="2:10">
      <c r="B1603" s="1" t="s">
        <v>15822</v>
      </c>
      <c r="C1603" s="1">
        <v>1</v>
      </c>
      <c r="D1603" s="1" t="s">
        <v>13687</v>
      </c>
      <c r="E1603" s="17">
        <v>0.63131944444444399</v>
      </c>
      <c r="F1603" s="1" t="s">
        <v>0</v>
      </c>
      <c r="G1603" s="1" t="s">
        <v>13746</v>
      </c>
      <c r="H1603" s="17">
        <v>0.63292824074074105</v>
      </c>
      <c r="I1603" s="17">
        <v>1.6087962962970659E-3</v>
      </c>
      <c r="J1603" s="1" t="s">
        <v>13771</v>
      </c>
    </row>
    <row r="1604" spans="2:10">
      <c r="B1604" s="1" t="s">
        <v>15817</v>
      </c>
      <c r="C1604" s="1">
        <v>1</v>
      </c>
      <c r="D1604" s="1" t="s">
        <v>13753</v>
      </c>
      <c r="E1604" s="17">
        <v>0.63071759259259297</v>
      </c>
      <c r="F1604" s="1" t="s">
        <v>0</v>
      </c>
      <c r="G1604" s="1" t="s">
        <v>3095</v>
      </c>
      <c r="H1604" s="17">
        <v>0.633043981481481</v>
      </c>
      <c r="I1604" s="17">
        <v>2.3263888888880313E-3</v>
      </c>
      <c r="J1604" s="1" t="s">
        <v>13758</v>
      </c>
    </row>
    <row r="1605" spans="2:10">
      <c r="B1605" s="1" t="s">
        <v>15812</v>
      </c>
      <c r="C1605" s="1">
        <v>1</v>
      </c>
      <c r="D1605" s="1" t="s">
        <v>13687</v>
      </c>
      <c r="E1605" s="17">
        <v>0.63031250000000005</v>
      </c>
      <c r="F1605" s="1" t="s">
        <v>0</v>
      </c>
      <c r="G1605" s="1" t="s">
        <v>13762</v>
      </c>
      <c r="H1605" s="17">
        <v>0.63319444444444395</v>
      </c>
      <c r="I1605" s="17">
        <v>2.8819444444438957E-3</v>
      </c>
      <c r="J1605" s="1" t="s">
        <v>13767</v>
      </c>
    </row>
    <row r="1606" spans="2:10">
      <c r="B1606" s="1" t="s">
        <v>15826</v>
      </c>
      <c r="C1606" s="1">
        <v>1</v>
      </c>
      <c r="D1606" s="1" t="s">
        <v>13687</v>
      </c>
      <c r="E1606" s="17">
        <v>0.632083333333333</v>
      </c>
      <c r="F1606" s="1" t="s">
        <v>0</v>
      </c>
      <c r="G1606" s="1" t="s">
        <v>13746</v>
      </c>
      <c r="H1606" s="17">
        <v>0.63341435185185202</v>
      </c>
      <c r="I1606" s="17">
        <v>1.3310185185190226E-3</v>
      </c>
      <c r="J1606" s="1" t="s">
        <v>13771</v>
      </c>
    </row>
    <row r="1607" spans="2:10">
      <c r="B1607" s="1" t="s">
        <v>15832</v>
      </c>
      <c r="C1607" s="1">
        <v>1</v>
      </c>
      <c r="D1607" s="1" t="s">
        <v>13687</v>
      </c>
      <c r="E1607" s="17">
        <v>0.63298611111111103</v>
      </c>
      <c r="F1607" s="1" t="s">
        <v>0</v>
      </c>
      <c r="G1607" s="1" t="s">
        <v>3095</v>
      </c>
      <c r="H1607" s="17">
        <v>0.633541666666667</v>
      </c>
      <c r="I1607" s="17">
        <v>5.5555555555597547E-4</v>
      </c>
      <c r="J1607" s="1" t="s">
        <v>13757</v>
      </c>
    </row>
    <row r="1608" spans="2:10">
      <c r="B1608" s="1" t="s">
        <v>15838</v>
      </c>
      <c r="C1608" s="1">
        <v>1</v>
      </c>
      <c r="D1608" s="1" t="s">
        <v>13760</v>
      </c>
      <c r="E1608" s="17">
        <v>0.63349537037036996</v>
      </c>
      <c r="F1608" s="1" t="s">
        <v>0</v>
      </c>
      <c r="G1608" s="1" t="s">
        <v>3077</v>
      </c>
      <c r="H1608" s="17">
        <v>0.63378472222222204</v>
      </c>
      <c r="I1608" s="17">
        <v>2.8935185185208212E-4</v>
      </c>
      <c r="J1608" s="1" t="s">
        <v>13765</v>
      </c>
    </row>
    <row r="1609" spans="2:10">
      <c r="B1609" s="1" t="s">
        <v>15831</v>
      </c>
      <c r="C1609" s="1">
        <v>1</v>
      </c>
      <c r="D1609" s="1" t="s">
        <v>13687</v>
      </c>
      <c r="E1609" s="17">
        <v>0.63263888888888897</v>
      </c>
      <c r="F1609" s="1" t="s">
        <v>0</v>
      </c>
      <c r="G1609" s="1" t="s">
        <v>13746</v>
      </c>
      <c r="H1609" s="17">
        <v>0.63391203703703702</v>
      </c>
      <c r="I1609" s="17">
        <v>1.2731481481480511E-3</v>
      </c>
      <c r="J1609" s="1" t="s">
        <v>13771</v>
      </c>
    </row>
    <row r="1610" spans="2:10">
      <c r="B1610" s="1" t="s">
        <v>13966</v>
      </c>
      <c r="C1610" s="1">
        <v>1</v>
      </c>
      <c r="D1610" s="1" t="s">
        <v>13687</v>
      </c>
      <c r="E1610" s="17">
        <v>0.33145833333333302</v>
      </c>
      <c r="F1610" s="1" t="s">
        <v>35</v>
      </c>
      <c r="G1610" s="1" t="s">
        <v>3077</v>
      </c>
      <c r="H1610" s="17">
        <v>0.63392361111111095</v>
      </c>
      <c r="I1610" s="17">
        <v>0.30246527777777793</v>
      </c>
      <c r="J1610" s="1" t="s">
        <v>13770</v>
      </c>
    </row>
    <row r="1611" spans="2:10">
      <c r="B1611" s="1" t="s">
        <v>15837</v>
      </c>
      <c r="C1611" s="1">
        <v>1</v>
      </c>
      <c r="D1611" s="1" t="s">
        <v>13687</v>
      </c>
      <c r="E1611" s="17">
        <v>0.63343749999999999</v>
      </c>
      <c r="F1611" s="1" t="s">
        <v>0</v>
      </c>
      <c r="G1611" s="1" t="s">
        <v>3078</v>
      </c>
      <c r="H1611" s="17">
        <v>0.634236111111111</v>
      </c>
      <c r="I1611" s="17">
        <v>7.986111111110139E-4</v>
      </c>
      <c r="J1611" s="1" t="s">
        <v>13773</v>
      </c>
    </row>
    <row r="1612" spans="2:10">
      <c r="B1612" s="1" t="s">
        <v>15819</v>
      </c>
      <c r="C1612" s="1">
        <v>1</v>
      </c>
      <c r="D1612" s="1" t="s">
        <v>13753</v>
      </c>
      <c r="E1612" s="17">
        <v>0.63098379629629597</v>
      </c>
      <c r="F1612" s="1" t="s">
        <v>0</v>
      </c>
      <c r="G1612" s="1" t="s">
        <v>13746</v>
      </c>
      <c r="H1612" s="17">
        <v>0.63460648148148102</v>
      </c>
      <c r="I1612" s="17">
        <v>3.6226851851850483E-3</v>
      </c>
      <c r="J1612" s="1" t="s">
        <v>13759</v>
      </c>
    </row>
    <row r="1613" spans="2:10">
      <c r="B1613" s="1" t="s">
        <v>15554</v>
      </c>
      <c r="C1613" s="1">
        <v>1</v>
      </c>
      <c r="D1613" s="1" t="s">
        <v>13687</v>
      </c>
      <c r="E1613" s="17">
        <v>0.59767361111111095</v>
      </c>
      <c r="F1613" s="1" t="s">
        <v>61</v>
      </c>
      <c r="G1613" s="1" t="s">
        <v>13746</v>
      </c>
      <c r="H1613" s="17">
        <v>0.634930555555556</v>
      </c>
      <c r="I1613" s="17">
        <v>3.725694444444505E-2</v>
      </c>
      <c r="J1613" s="1" t="s">
        <v>13771</v>
      </c>
    </row>
    <row r="1614" spans="2:10">
      <c r="B1614" s="1" t="s">
        <v>15820</v>
      </c>
      <c r="C1614" s="1">
        <v>1</v>
      </c>
      <c r="D1614" s="1" t="s">
        <v>13687</v>
      </c>
      <c r="E1614" s="17">
        <v>0.63098379629629597</v>
      </c>
      <c r="F1614" s="1" t="s">
        <v>0</v>
      </c>
      <c r="G1614" s="1" t="s">
        <v>3095</v>
      </c>
      <c r="H1614" s="17">
        <v>0.63501157407407405</v>
      </c>
      <c r="I1614" s="17">
        <v>4.0277777777780743E-3</v>
      </c>
      <c r="J1614" s="1" t="s">
        <v>13757</v>
      </c>
    </row>
    <row r="1615" spans="2:10">
      <c r="B1615" s="1" t="s">
        <v>15841</v>
      </c>
      <c r="C1615" s="1">
        <v>1</v>
      </c>
      <c r="D1615" s="1" t="s">
        <v>13753</v>
      </c>
      <c r="E1615" s="17">
        <v>0.63409722222222198</v>
      </c>
      <c r="F1615" s="1" t="s">
        <v>0</v>
      </c>
      <c r="G1615" s="1" t="s">
        <v>3078</v>
      </c>
      <c r="H1615" s="17">
        <v>0.63517361111111104</v>
      </c>
      <c r="I1615" s="17">
        <v>1.0763888888890571E-3</v>
      </c>
      <c r="J1615" s="1" t="s">
        <v>13755</v>
      </c>
    </row>
    <row r="1616" spans="2:10">
      <c r="B1616" s="1" t="s">
        <v>15834</v>
      </c>
      <c r="C1616" s="1">
        <v>1</v>
      </c>
      <c r="D1616" s="1" t="s">
        <v>13753</v>
      </c>
      <c r="E1616" s="17">
        <v>0.63321759259259303</v>
      </c>
      <c r="F1616" s="1" t="s">
        <v>0</v>
      </c>
      <c r="G1616" s="1" t="s">
        <v>13746</v>
      </c>
      <c r="H1616" s="17">
        <v>0.63546296296296301</v>
      </c>
      <c r="I1616" s="17">
        <v>2.2453703703699812E-3</v>
      </c>
      <c r="J1616" s="1" t="s">
        <v>13759</v>
      </c>
    </row>
    <row r="1617" spans="2:10">
      <c r="B1617" s="1" t="s">
        <v>15048</v>
      </c>
      <c r="C1617" s="1">
        <v>1</v>
      </c>
      <c r="D1617" s="1" t="s">
        <v>13753</v>
      </c>
      <c r="E1617" s="17">
        <v>0.52991898148148198</v>
      </c>
      <c r="F1617" s="1" t="s">
        <v>54</v>
      </c>
      <c r="G1617" s="1" t="s">
        <v>3078</v>
      </c>
      <c r="H1617" s="17">
        <v>0.63549768518518501</v>
      </c>
      <c r="I1617" s="17">
        <v>0.10557870370370304</v>
      </c>
      <c r="J1617" s="1" t="s">
        <v>13755</v>
      </c>
    </row>
    <row r="1618" spans="2:10">
      <c r="B1618" s="1" t="s">
        <v>15836</v>
      </c>
      <c r="C1618" s="1">
        <v>1</v>
      </c>
      <c r="D1618" s="1" t="s">
        <v>13753</v>
      </c>
      <c r="E1618" s="17">
        <v>0.63339120370370405</v>
      </c>
      <c r="F1618" s="1" t="s">
        <v>0</v>
      </c>
      <c r="G1618" s="1" t="s">
        <v>3095</v>
      </c>
      <c r="H1618" s="17">
        <v>0.63549768518518501</v>
      </c>
      <c r="I1618" s="17">
        <v>2.1064814814809596E-3</v>
      </c>
      <c r="J1618" s="1" t="s">
        <v>13758</v>
      </c>
    </row>
    <row r="1619" spans="2:10">
      <c r="B1619" s="1" t="s">
        <v>15835</v>
      </c>
      <c r="C1619" s="1">
        <v>1</v>
      </c>
      <c r="D1619" s="1" t="s">
        <v>13753</v>
      </c>
      <c r="E1619" s="17">
        <v>0.63325231481481503</v>
      </c>
      <c r="F1619" s="1" t="s">
        <v>0</v>
      </c>
      <c r="G1619" s="1" t="s">
        <v>13762</v>
      </c>
      <c r="H1619" s="17">
        <v>0.63582175925925899</v>
      </c>
      <c r="I1619" s="17">
        <v>2.5694444444439579E-3</v>
      </c>
      <c r="J1619" s="1" t="s">
        <v>13772</v>
      </c>
    </row>
    <row r="1620" spans="2:10">
      <c r="B1620" s="1" t="s">
        <v>15850</v>
      </c>
      <c r="C1620" s="1">
        <v>1</v>
      </c>
      <c r="D1620" s="1" t="s">
        <v>3076</v>
      </c>
      <c r="E1620" s="17">
        <v>0.63513888888888903</v>
      </c>
      <c r="F1620" s="1" t="s">
        <v>0</v>
      </c>
      <c r="G1620" s="1" t="s">
        <v>3095</v>
      </c>
      <c r="H1620" s="17">
        <v>0.63582175925925899</v>
      </c>
      <c r="I1620" s="17">
        <v>6.8287037036995901E-4</v>
      </c>
      <c r="J1620" s="1" t="s">
        <v>13675</v>
      </c>
    </row>
    <row r="1621" spans="2:10">
      <c r="B1621" s="1" t="s">
        <v>15844</v>
      </c>
      <c r="C1621" s="1">
        <v>1</v>
      </c>
      <c r="D1621" s="1" t="s">
        <v>3076</v>
      </c>
      <c r="E1621" s="17">
        <v>0.63456018518518498</v>
      </c>
      <c r="F1621" s="1" t="s">
        <v>0</v>
      </c>
      <c r="G1621" s="1" t="s">
        <v>13746</v>
      </c>
      <c r="H1621" s="17">
        <v>0.63587962962962996</v>
      </c>
      <c r="I1621" s="17">
        <v>1.3194444444449838E-3</v>
      </c>
      <c r="J1621" s="1" t="s">
        <v>13766</v>
      </c>
    </row>
    <row r="1622" spans="2:10">
      <c r="B1622" s="1" t="s">
        <v>15847</v>
      </c>
      <c r="C1622" s="1">
        <v>1</v>
      </c>
      <c r="D1622" s="1" t="s">
        <v>13753</v>
      </c>
      <c r="E1622" s="17">
        <v>0.63497685185185204</v>
      </c>
      <c r="F1622" s="1" t="s">
        <v>0</v>
      </c>
      <c r="G1622" s="1" t="s">
        <v>3078</v>
      </c>
      <c r="H1622" s="17">
        <v>0.63593750000000004</v>
      </c>
      <c r="I1622" s="17">
        <v>9.6064814814800226E-4</v>
      </c>
      <c r="J1622" s="1" t="s">
        <v>13755</v>
      </c>
    </row>
    <row r="1623" spans="2:10">
      <c r="B1623" s="1" t="s">
        <v>15845</v>
      </c>
      <c r="C1623" s="1">
        <v>5</v>
      </c>
      <c r="D1623" s="1" t="s">
        <v>13753</v>
      </c>
      <c r="E1623" s="17">
        <v>0.63459490740740698</v>
      </c>
      <c r="F1623" s="1" t="s">
        <v>0</v>
      </c>
      <c r="G1623" s="1" t="s">
        <v>3095</v>
      </c>
      <c r="H1623" s="17">
        <v>0.63615740740740701</v>
      </c>
      <c r="I1623" s="17">
        <v>1.5625000000000222E-3</v>
      </c>
      <c r="J1623" s="1" t="s">
        <v>13758</v>
      </c>
    </row>
    <row r="1624" spans="2:10">
      <c r="B1624" s="1" t="s">
        <v>15848</v>
      </c>
      <c r="C1624" s="1">
        <v>1</v>
      </c>
      <c r="D1624" s="1" t="s">
        <v>3076</v>
      </c>
      <c r="E1624" s="17">
        <v>0.63504629629629605</v>
      </c>
      <c r="F1624" s="1" t="s">
        <v>0</v>
      </c>
      <c r="G1624" s="1" t="s">
        <v>3078</v>
      </c>
      <c r="H1624" s="17">
        <v>0.63623842592592605</v>
      </c>
      <c r="I1624" s="17">
        <v>1.192129629630001E-3</v>
      </c>
      <c r="J1624" s="1" t="s">
        <v>13769</v>
      </c>
    </row>
    <row r="1625" spans="2:10">
      <c r="B1625" s="1" t="s">
        <v>15830</v>
      </c>
      <c r="C1625" s="1">
        <v>1</v>
      </c>
      <c r="D1625" s="1" t="s">
        <v>13753</v>
      </c>
      <c r="E1625" s="17">
        <v>0.63260416666666697</v>
      </c>
      <c r="F1625" s="1" t="s">
        <v>0</v>
      </c>
      <c r="G1625" s="1" t="s">
        <v>13762</v>
      </c>
      <c r="H1625" s="17">
        <v>0.636388888888889</v>
      </c>
      <c r="I1625" s="17">
        <v>3.7847222222220367E-3</v>
      </c>
      <c r="J1625" s="1" t="s">
        <v>13772</v>
      </c>
    </row>
    <row r="1626" spans="2:10">
      <c r="B1626" s="1" t="s">
        <v>15851</v>
      </c>
      <c r="C1626" s="1">
        <v>1</v>
      </c>
      <c r="D1626" s="1" t="s">
        <v>13753</v>
      </c>
      <c r="E1626" s="17">
        <v>0.63547453703703705</v>
      </c>
      <c r="F1626" s="1" t="s">
        <v>1</v>
      </c>
      <c r="G1626" s="1" t="s">
        <v>3078</v>
      </c>
      <c r="H1626" s="17">
        <v>0.63640046296296304</v>
      </c>
      <c r="I1626" s="17">
        <v>9.2592592592599665E-4</v>
      </c>
      <c r="J1626" s="1" t="s">
        <v>13755</v>
      </c>
    </row>
    <row r="1627" spans="2:10">
      <c r="B1627" s="1" t="s">
        <v>15753</v>
      </c>
      <c r="C1627" s="1">
        <v>1</v>
      </c>
      <c r="D1627" s="1" t="s">
        <v>13760</v>
      </c>
      <c r="E1627" s="17">
        <v>0.62329861111111096</v>
      </c>
      <c r="F1627" s="1" t="s">
        <v>63</v>
      </c>
      <c r="G1627" s="1" t="s">
        <v>13762</v>
      </c>
      <c r="H1627" s="17">
        <v>0.63655092592592599</v>
      </c>
      <c r="I1627" s="17">
        <v>1.3252314814815036E-2</v>
      </c>
      <c r="J1627" s="1" t="s">
        <v>13763</v>
      </c>
    </row>
    <row r="1628" spans="2:10">
      <c r="B1628" s="1" t="s">
        <v>15846</v>
      </c>
      <c r="C1628" s="1">
        <v>1</v>
      </c>
      <c r="D1628" s="1" t="s">
        <v>13753</v>
      </c>
      <c r="E1628" s="17">
        <v>0.63483796296296302</v>
      </c>
      <c r="F1628" s="1" t="s">
        <v>0</v>
      </c>
      <c r="G1628" s="1" t="s">
        <v>3078</v>
      </c>
      <c r="H1628" s="17">
        <v>0.63655092592592599</v>
      </c>
      <c r="I1628" s="17">
        <v>1.7129629629629717E-3</v>
      </c>
      <c r="J1628" s="1" t="s">
        <v>13755</v>
      </c>
    </row>
    <row r="1629" spans="2:10">
      <c r="B1629" s="1" t="s">
        <v>15803</v>
      </c>
      <c r="C1629" s="1">
        <v>1</v>
      </c>
      <c r="D1629" s="1" t="s">
        <v>13760</v>
      </c>
      <c r="E1629" s="17">
        <v>0.62907407407407401</v>
      </c>
      <c r="F1629" s="1" t="s">
        <v>0</v>
      </c>
      <c r="G1629" s="1" t="s">
        <v>3095</v>
      </c>
      <c r="H1629" s="17">
        <v>0.63670138888888905</v>
      </c>
      <c r="I1629" s="17">
        <v>7.6273148148150449E-3</v>
      </c>
      <c r="J1629" s="1" t="s">
        <v>13761</v>
      </c>
    </row>
    <row r="1630" spans="2:10">
      <c r="B1630" s="1" t="s">
        <v>15806</v>
      </c>
      <c r="C1630" s="1">
        <v>1</v>
      </c>
      <c r="D1630" s="1" t="s">
        <v>13687</v>
      </c>
      <c r="E1630" s="17">
        <v>0.62974537037037004</v>
      </c>
      <c r="F1630" s="1" t="s">
        <v>0</v>
      </c>
      <c r="G1630" s="1" t="s">
        <v>13746</v>
      </c>
      <c r="H1630" s="17">
        <v>0.63674768518518499</v>
      </c>
      <c r="I1630" s="17">
        <v>7.0023148148149472E-3</v>
      </c>
      <c r="J1630" s="1" t="s">
        <v>13771</v>
      </c>
    </row>
    <row r="1631" spans="2:10">
      <c r="B1631" s="1" t="s">
        <v>15852</v>
      </c>
      <c r="C1631" s="1">
        <v>1</v>
      </c>
      <c r="D1631" s="1" t="s">
        <v>13753</v>
      </c>
      <c r="E1631" s="17">
        <v>0.63550925925925905</v>
      </c>
      <c r="F1631" s="1" t="s">
        <v>1</v>
      </c>
      <c r="G1631" s="1" t="s">
        <v>13762</v>
      </c>
      <c r="H1631" s="17">
        <v>0.63697916666666698</v>
      </c>
      <c r="I1631" s="17">
        <v>1.4699074074079332E-3</v>
      </c>
      <c r="J1631" s="1" t="s">
        <v>13772</v>
      </c>
    </row>
    <row r="1632" spans="2:10">
      <c r="B1632" s="1" t="s">
        <v>15849</v>
      </c>
      <c r="C1632" s="1">
        <v>1</v>
      </c>
      <c r="D1632" s="1" t="s">
        <v>13687</v>
      </c>
      <c r="E1632" s="17">
        <v>0.63512731481481499</v>
      </c>
      <c r="F1632" s="1" t="s">
        <v>0</v>
      </c>
      <c r="G1632" s="1" t="s">
        <v>13746</v>
      </c>
      <c r="H1632" s="17">
        <v>0.63734953703703701</v>
      </c>
      <c r="I1632" s="17">
        <v>2.2222222222220145E-3</v>
      </c>
      <c r="J1632" s="1" t="s">
        <v>13771</v>
      </c>
    </row>
    <row r="1633" spans="2:10">
      <c r="B1633" s="1" t="s">
        <v>15784</v>
      </c>
      <c r="C1633" s="1">
        <v>1</v>
      </c>
      <c r="D1633" s="1" t="s">
        <v>13753</v>
      </c>
      <c r="E1633" s="17">
        <v>0.62716435185185204</v>
      </c>
      <c r="F1633" s="1" t="s">
        <v>0</v>
      </c>
      <c r="G1633" s="1" t="s">
        <v>3078</v>
      </c>
      <c r="H1633" s="17">
        <v>0.63737268518518497</v>
      </c>
      <c r="I1633" s="17">
        <v>1.0208333333332931E-2</v>
      </c>
      <c r="J1633" s="1" t="s">
        <v>13755</v>
      </c>
    </row>
    <row r="1634" spans="2:10">
      <c r="B1634" s="1" t="s">
        <v>15781</v>
      </c>
      <c r="C1634" s="1">
        <v>2</v>
      </c>
      <c r="D1634" s="1" t="s">
        <v>3076</v>
      </c>
      <c r="E1634" s="17">
        <v>0.62672453703703701</v>
      </c>
      <c r="F1634" s="1" t="s">
        <v>0</v>
      </c>
      <c r="G1634" s="1" t="s">
        <v>3078</v>
      </c>
      <c r="H1634" s="17">
        <v>0.63743055555555606</v>
      </c>
      <c r="I1634" s="17">
        <v>1.0706018518519045E-2</v>
      </c>
      <c r="J1634" s="1" t="s">
        <v>13769</v>
      </c>
    </row>
    <row r="1635" spans="2:10">
      <c r="B1635" s="1" t="s">
        <v>15833</v>
      </c>
      <c r="C1635" s="1">
        <v>1</v>
      </c>
      <c r="D1635" s="1" t="s">
        <v>13753</v>
      </c>
      <c r="E1635" s="17">
        <v>0.63314814814814802</v>
      </c>
      <c r="F1635" s="1" t="s">
        <v>0</v>
      </c>
      <c r="G1635" s="1" t="s">
        <v>3078</v>
      </c>
      <c r="H1635" s="17">
        <v>0.63746527777777795</v>
      </c>
      <c r="I1635" s="17">
        <v>4.3171296296299344E-3</v>
      </c>
      <c r="J1635" s="1" t="s">
        <v>13755</v>
      </c>
    </row>
    <row r="1636" spans="2:10">
      <c r="B1636" s="1" t="s">
        <v>15853</v>
      </c>
      <c r="C1636" s="1">
        <v>1</v>
      </c>
      <c r="D1636" s="1" t="s">
        <v>13687</v>
      </c>
      <c r="E1636" s="17">
        <v>0.63550925925925905</v>
      </c>
      <c r="F1636" s="1" t="s">
        <v>1</v>
      </c>
      <c r="G1636" s="1" t="s">
        <v>13746</v>
      </c>
      <c r="H1636" s="17">
        <v>0.63760416666666697</v>
      </c>
      <c r="I1636" s="17">
        <v>2.0949074074079199E-3</v>
      </c>
      <c r="J1636" s="1" t="s">
        <v>13771</v>
      </c>
    </row>
    <row r="1637" spans="2:10">
      <c r="B1637" s="1" t="s">
        <v>15857</v>
      </c>
      <c r="C1637" s="1">
        <v>5</v>
      </c>
      <c r="D1637" s="1" t="s">
        <v>13753</v>
      </c>
      <c r="E1637" s="17">
        <v>0.63670138888888905</v>
      </c>
      <c r="F1637" s="1" t="s">
        <v>1</v>
      </c>
      <c r="G1637" s="1" t="s">
        <v>3078</v>
      </c>
      <c r="H1637" s="17">
        <v>0.63760416666666697</v>
      </c>
      <c r="I1637" s="17">
        <v>9.027777777779189E-4</v>
      </c>
      <c r="J1637" s="1" t="s">
        <v>13755</v>
      </c>
    </row>
    <row r="1638" spans="2:10">
      <c r="B1638" s="1" t="s">
        <v>14994</v>
      </c>
      <c r="C1638" s="1">
        <v>1</v>
      </c>
      <c r="D1638" s="1" t="s">
        <v>13760</v>
      </c>
      <c r="E1638" s="17">
        <v>0.52292824074074096</v>
      </c>
      <c r="F1638" s="1" t="s">
        <v>54</v>
      </c>
      <c r="G1638" s="1" t="s">
        <v>3095</v>
      </c>
      <c r="H1638" s="17">
        <v>0.63789351851851805</v>
      </c>
      <c r="I1638" s="17">
        <v>0.1149652777777771</v>
      </c>
      <c r="J1638" s="1" t="s">
        <v>13761</v>
      </c>
    </row>
    <row r="1639" spans="2:10">
      <c r="B1639" s="1" t="s">
        <v>15859</v>
      </c>
      <c r="C1639" s="1">
        <v>1</v>
      </c>
      <c r="D1639" s="1" t="s">
        <v>13687</v>
      </c>
      <c r="E1639" s="17">
        <v>0.63680555555555596</v>
      </c>
      <c r="F1639" s="1" t="s">
        <v>1</v>
      </c>
      <c r="G1639" s="1" t="s">
        <v>13746</v>
      </c>
      <c r="H1639" s="17">
        <v>0.638009259259259</v>
      </c>
      <c r="I1639" s="17">
        <v>1.2037037037030407E-3</v>
      </c>
      <c r="J1639" s="1" t="s">
        <v>13771</v>
      </c>
    </row>
    <row r="1640" spans="2:10">
      <c r="B1640" s="1" t="s">
        <v>15701</v>
      </c>
      <c r="C1640" s="1">
        <v>1</v>
      </c>
      <c r="D1640" s="1" t="s">
        <v>13753</v>
      </c>
      <c r="E1640" s="17">
        <v>0.61620370370370403</v>
      </c>
      <c r="F1640" s="1" t="s">
        <v>63</v>
      </c>
      <c r="G1640" s="1" t="s">
        <v>3078</v>
      </c>
      <c r="H1640" s="17">
        <v>0.63803240740740697</v>
      </c>
      <c r="I1640" s="17">
        <v>2.1828703703702934E-2</v>
      </c>
      <c r="J1640" s="1" t="s">
        <v>13755</v>
      </c>
    </row>
    <row r="1641" spans="2:10">
      <c r="B1641" s="1" t="s">
        <v>14940</v>
      </c>
      <c r="C1641" s="1">
        <v>3</v>
      </c>
      <c r="D1641" s="1" t="s">
        <v>13753</v>
      </c>
      <c r="E1641" s="17">
        <v>0.51673611111111095</v>
      </c>
      <c r="F1641" s="1" t="s">
        <v>53</v>
      </c>
      <c r="G1641" s="1" t="s">
        <v>3078</v>
      </c>
      <c r="H1641" s="17">
        <v>0.63826388888888896</v>
      </c>
      <c r="I1641" s="17">
        <v>0.12152777777777801</v>
      </c>
      <c r="J1641" s="1" t="s">
        <v>13755</v>
      </c>
    </row>
    <row r="1642" spans="2:10">
      <c r="B1642" s="1" t="s">
        <v>15855</v>
      </c>
      <c r="C1642" s="1">
        <v>1</v>
      </c>
      <c r="D1642" s="1" t="s">
        <v>13753</v>
      </c>
      <c r="E1642" s="17">
        <v>0.63596064814814801</v>
      </c>
      <c r="F1642" s="1" t="s">
        <v>1</v>
      </c>
      <c r="G1642" s="1" t="s">
        <v>13746</v>
      </c>
      <c r="H1642" s="17">
        <v>0.63851851851851804</v>
      </c>
      <c r="I1642" s="17">
        <v>2.5578703703700301E-3</v>
      </c>
      <c r="J1642" s="1" t="s">
        <v>13759</v>
      </c>
    </row>
    <row r="1643" spans="2:10">
      <c r="B1643" s="1" t="s">
        <v>15869</v>
      </c>
      <c r="C1643" s="1">
        <v>1</v>
      </c>
      <c r="D1643" s="1" t="s">
        <v>13753</v>
      </c>
      <c r="E1643" s="17">
        <v>0.63733796296296297</v>
      </c>
      <c r="F1643" s="1" t="s">
        <v>1</v>
      </c>
      <c r="G1643" s="1" t="s">
        <v>13746</v>
      </c>
      <c r="H1643" s="17">
        <v>0.63880787037037001</v>
      </c>
      <c r="I1643" s="17">
        <v>1.4699074074070451E-3</v>
      </c>
      <c r="J1643" s="1" t="s">
        <v>13759</v>
      </c>
    </row>
    <row r="1644" spans="2:10">
      <c r="B1644" s="1" t="s">
        <v>15613</v>
      </c>
      <c r="C1644" s="1">
        <v>2</v>
      </c>
      <c r="D1644" s="1" t="s">
        <v>13760</v>
      </c>
      <c r="E1644" s="17">
        <v>0.60545138888888905</v>
      </c>
      <c r="F1644" s="1" t="s">
        <v>62</v>
      </c>
      <c r="G1644" s="1" t="s">
        <v>13762</v>
      </c>
      <c r="H1644" s="17">
        <v>0.63895833333333296</v>
      </c>
      <c r="I1644" s="17">
        <v>3.3506944444443909E-2</v>
      </c>
      <c r="J1644" s="1" t="s">
        <v>13763</v>
      </c>
    </row>
    <row r="1645" spans="2:10">
      <c r="B1645" s="1" t="s">
        <v>15858</v>
      </c>
      <c r="C1645" s="1">
        <v>1</v>
      </c>
      <c r="D1645" s="1" t="s">
        <v>13753</v>
      </c>
      <c r="E1645" s="17">
        <v>0.63680555555555596</v>
      </c>
      <c r="F1645" s="1" t="s">
        <v>1</v>
      </c>
      <c r="G1645" s="1" t="s">
        <v>13762</v>
      </c>
      <c r="H1645" s="17">
        <v>0.63901620370370404</v>
      </c>
      <c r="I1645" s="17">
        <v>2.2106481481480866E-3</v>
      </c>
      <c r="J1645" s="1" t="s">
        <v>13772</v>
      </c>
    </row>
    <row r="1646" spans="2:10">
      <c r="B1646" s="1" t="s">
        <v>15863</v>
      </c>
      <c r="C1646" s="1">
        <v>1</v>
      </c>
      <c r="D1646" s="1" t="s">
        <v>13753</v>
      </c>
      <c r="E1646" s="17">
        <v>0.63709490740740704</v>
      </c>
      <c r="F1646" s="1" t="s">
        <v>1</v>
      </c>
      <c r="G1646" s="1" t="s">
        <v>13762</v>
      </c>
      <c r="H1646" s="17">
        <v>0.63905092592592605</v>
      </c>
      <c r="I1646" s="17">
        <v>1.9560185185190093E-3</v>
      </c>
      <c r="J1646" s="1" t="s">
        <v>13772</v>
      </c>
    </row>
    <row r="1647" spans="2:10">
      <c r="B1647" s="1" t="s">
        <v>15875</v>
      </c>
      <c r="C1647" s="1">
        <v>5</v>
      </c>
      <c r="D1647" s="1" t="s">
        <v>13753</v>
      </c>
      <c r="E1647" s="17">
        <v>0.638275462962963</v>
      </c>
      <c r="F1647" s="1" t="s">
        <v>1</v>
      </c>
      <c r="G1647" s="1" t="s">
        <v>3078</v>
      </c>
      <c r="H1647" s="17">
        <v>0.63905092592592605</v>
      </c>
      <c r="I1647" s="17">
        <v>7.7546296296304718E-4</v>
      </c>
      <c r="J1647" s="1" t="s">
        <v>13755</v>
      </c>
    </row>
    <row r="1648" spans="2:10">
      <c r="B1648" s="1" t="s">
        <v>15864</v>
      </c>
      <c r="C1648" s="1">
        <v>1</v>
      </c>
      <c r="D1648" s="1" t="s">
        <v>13760</v>
      </c>
      <c r="E1648" s="17">
        <v>0.63710648148148197</v>
      </c>
      <c r="F1648" s="1" t="s">
        <v>1</v>
      </c>
      <c r="G1648" s="1" t="s">
        <v>13746</v>
      </c>
      <c r="H1648" s="17">
        <v>0.63912037037036995</v>
      </c>
      <c r="I1648" s="17">
        <v>2.0138888888879825E-3</v>
      </c>
      <c r="J1648" s="1" t="s">
        <v>13764</v>
      </c>
    </row>
    <row r="1649" spans="2:10">
      <c r="B1649" s="1" t="s">
        <v>15868</v>
      </c>
      <c r="C1649" s="1">
        <v>1</v>
      </c>
      <c r="D1649" s="1" t="s">
        <v>13753</v>
      </c>
      <c r="E1649" s="17">
        <v>0.63728009259259299</v>
      </c>
      <c r="F1649" s="1" t="s">
        <v>1</v>
      </c>
      <c r="G1649" s="1" t="s">
        <v>13746</v>
      </c>
      <c r="H1649" s="17">
        <v>0.63915509259259295</v>
      </c>
      <c r="I1649" s="17">
        <v>1.87499999999996E-3</v>
      </c>
      <c r="J1649" s="1" t="s">
        <v>13759</v>
      </c>
    </row>
    <row r="1650" spans="2:10">
      <c r="B1650" s="1" t="s">
        <v>15874</v>
      </c>
      <c r="C1650" s="1">
        <v>1</v>
      </c>
      <c r="D1650" s="1" t="s">
        <v>13687</v>
      </c>
      <c r="E1650" s="17">
        <v>0.63805555555555604</v>
      </c>
      <c r="F1650" s="1" t="s">
        <v>1</v>
      </c>
      <c r="G1650" s="1" t="s">
        <v>3078</v>
      </c>
      <c r="H1650" s="17">
        <v>0.63915509259259295</v>
      </c>
      <c r="I1650" s="17">
        <v>1.0995370370369129E-3</v>
      </c>
      <c r="J1650" s="1" t="s">
        <v>13773</v>
      </c>
    </row>
    <row r="1651" spans="2:10">
      <c r="B1651" s="1" t="s">
        <v>15871</v>
      </c>
      <c r="C1651" s="1">
        <v>1</v>
      </c>
      <c r="D1651" s="1" t="s">
        <v>13753</v>
      </c>
      <c r="E1651" s="17">
        <v>0.63782407407407404</v>
      </c>
      <c r="F1651" s="1" t="s">
        <v>1</v>
      </c>
      <c r="G1651" s="1" t="s">
        <v>3095</v>
      </c>
      <c r="H1651" s="17">
        <v>0.63930555555555602</v>
      </c>
      <c r="I1651" s="17">
        <v>1.4814814814819721E-3</v>
      </c>
      <c r="J1651" s="1" t="s">
        <v>13758</v>
      </c>
    </row>
    <row r="1652" spans="2:10">
      <c r="B1652" s="1" t="s">
        <v>15861</v>
      </c>
      <c r="C1652" s="1">
        <v>5</v>
      </c>
      <c r="D1652" s="1" t="s">
        <v>13753</v>
      </c>
      <c r="E1652" s="17">
        <v>0.63695601851851802</v>
      </c>
      <c r="F1652" s="1" t="s">
        <v>1</v>
      </c>
      <c r="G1652" s="1" t="s">
        <v>3078</v>
      </c>
      <c r="H1652" s="17">
        <v>0.63937500000000003</v>
      </c>
      <c r="I1652" s="17">
        <v>2.4189814814820076E-3</v>
      </c>
      <c r="J1652" s="1" t="s">
        <v>13755</v>
      </c>
    </row>
    <row r="1653" spans="2:10">
      <c r="B1653" s="1" t="s">
        <v>15268</v>
      </c>
      <c r="C1653" s="1">
        <v>1</v>
      </c>
      <c r="D1653" s="1" t="s">
        <v>13753</v>
      </c>
      <c r="E1653" s="17">
        <v>0.56004629629629599</v>
      </c>
      <c r="F1653" s="1" t="s">
        <v>57</v>
      </c>
      <c r="G1653" s="1" t="s">
        <v>13746</v>
      </c>
      <c r="H1653" s="17">
        <v>0.63942129629629596</v>
      </c>
      <c r="I1653" s="17">
        <v>7.9374999999999973E-2</v>
      </c>
      <c r="J1653" s="1" t="s">
        <v>13759</v>
      </c>
    </row>
    <row r="1654" spans="2:10">
      <c r="B1654" s="1" t="s">
        <v>15872</v>
      </c>
      <c r="C1654" s="1">
        <v>1</v>
      </c>
      <c r="D1654" s="1" t="s">
        <v>13753</v>
      </c>
      <c r="E1654" s="17">
        <v>0.63785879629629605</v>
      </c>
      <c r="F1654" s="1" t="s">
        <v>1</v>
      </c>
      <c r="G1654" s="1" t="s">
        <v>3078</v>
      </c>
      <c r="H1654" s="17">
        <v>0.63944444444444404</v>
      </c>
      <c r="I1654" s="17">
        <v>1.5856481481479889E-3</v>
      </c>
      <c r="J1654" s="1" t="s">
        <v>13755</v>
      </c>
    </row>
    <row r="1655" spans="2:10">
      <c r="B1655" s="1" t="s">
        <v>15873</v>
      </c>
      <c r="C1655" s="1">
        <v>1</v>
      </c>
      <c r="D1655" s="1" t="s">
        <v>13753</v>
      </c>
      <c r="E1655" s="17">
        <v>0.63799768518518496</v>
      </c>
      <c r="F1655" s="1" t="s">
        <v>1</v>
      </c>
      <c r="G1655" s="1" t="s">
        <v>3078</v>
      </c>
      <c r="H1655" s="17">
        <v>0.63950231481481501</v>
      </c>
      <c r="I1655" s="17">
        <v>1.5046296296300499E-3</v>
      </c>
      <c r="J1655" s="1" t="s">
        <v>13755</v>
      </c>
    </row>
    <row r="1656" spans="2:10">
      <c r="B1656" s="1" t="s">
        <v>15876</v>
      </c>
      <c r="C1656" s="1">
        <v>1</v>
      </c>
      <c r="D1656" s="1" t="s">
        <v>13687</v>
      </c>
      <c r="E1656" s="17">
        <v>0.638275462962963</v>
      </c>
      <c r="F1656" s="1" t="s">
        <v>1</v>
      </c>
      <c r="G1656" s="1" t="s">
        <v>13746</v>
      </c>
      <c r="H1656" s="17">
        <v>0.63980324074074102</v>
      </c>
      <c r="I1656" s="17">
        <v>1.5277777777780166E-3</v>
      </c>
      <c r="J1656" s="1" t="s">
        <v>13771</v>
      </c>
    </row>
    <row r="1657" spans="2:10">
      <c r="B1657" s="1" t="s">
        <v>15843</v>
      </c>
      <c r="C1657" s="1">
        <v>2</v>
      </c>
      <c r="D1657" s="1" t="s">
        <v>13753</v>
      </c>
      <c r="E1657" s="17">
        <v>0.63451388888888904</v>
      </c>
      <c r="F1657" s="1" t="s">
        <v>0</v>
      </c>
      <c r="G1657" s="1" t="s">
        <v>13746</v>
      </c>
      <c r="H1657" s="17">
        <v>0.640127314814815</v>
      </c>
      <c r="I1657" s="17">
        <v>5.6134259259259522E-3</v>
      </c>
      <c r="J1657" s="1" t="s">
        <v>13759</v>
      </c>
    </row>
    <row r="1658" spans="2:10">
      <c r="B1658" s="1" t="s">
        <v>15893</v>
      </c>
      <c r="C1658" s="1">
        <v>1</v>
      </c>
      <c r="D1658" s="1" t="s">
        <v>13760</v>
      </c>
      <c r="E1658" s="17">
        <v>0.63988425925925896</v>
      </c>
      <c r="F1658" s="1" t="s">
        <v>1</v>
      </c>
      <c r="G1658" s="1" t="s">
        <v>3077</v>
      </c>
      <c r="H1658" s="17">
        <v>0.64021990740740697</v>
      </c>
      <c r="I1658" s="17">
        <v>3.3564814814801558E-4</v>
      </c>
      <c r="J1658" s="1" t="s">
        <v>13765</v>
      </c>
    </row>
    <row r="1659" spans="2:10">
      <c r="B1659" s="1" t="s">
        <v>15884</v>
      </c>
      <c r="C1659" s="1">
        <v>1</v>
      </c>
      <c r="D1659" s="1" t="s">
        <v>3076</v>
      </c>
      <c r="E1659" s="17">
        <v>0.63903935185185201</v>
      </c>
      <c r="F1659" s="1" t="s">
        <v>1</v>
      </c>
      <c r="G1659" s="1" t="s">
        <v>13746</v>
      </c>
      <c r="H1659" s="17">
        <v>0.64037037037037003</v>
      </c>
      <c r="I1659" s="17">
        <v>1.3310185185180234E-3</v>
      </c>
      <c r="J1659" s="1" t="s">
        <v>13766</v>
      </c>
    </row>
    <row r="1660" spans="2:10">
      <c r="B1660" s="1" t="s">
        <v>15866</v>
      </c>
      <c r="C1660" s="1">
        <v>1</v>
      </c>
      <c r="D1660" s="1" t="s">
        <v>13760</v>
      </c>
      <c r="E1660" s="17">
        <v>0.63717592592592598</v>
      </c>
      <c r="F1660" s="1" t="s">
        <v>1</v>
      </c>
      <c r="G1660" s="1" t="s">
        <v>3095</v>
      </c>
      <c r="H1660" s="17">
        <v>0.64040509259259304</v>
      </c>
      <c r="I1660" s="17">
        <v>3.2291666666670604E-3</v>
      </c>
      <c r="J1660" s="1" t="s">
        <v>13761</v>
      </c>
    </row>
    <row r="1661" spans="2:10">
      <c r="B1661" s="1" t="s">
        <v>15880</v>
      </c>
      <c r="C1661" s="1">
        <v>1</v>
      </c>
      <c r="D1661" s="1" t="s">
        <v>13687</v>
      </c>
      <c r="E1661" s="17">
        <v>0.63877314814814801</v>
      </c>
      <c r="F1661" s="1" t="s">
        <v>1</v>
      </c>
      <c r="G1661" s="1" t="s">
        <v>13746</v>
      </c>
      <c r="H1661" s="17">
        <v>0.64041666666666697</v>
      </c>
      <c r="I1661" s="17">
        <v>1.6435185185189605E-3</v>
      </c>
      <c r="J1661" s="1" t="s">
        <v>13771</v>
      </c>
    </row>
    <row r="1662" spans="2:10">
      <c r="B1662" s="1" t="s">
        <v>15882</v>
      </c>
      <c r="C1662" s="1">
        <v>1</v>
      </c>
      <c r="D1662" s="1" t="s">
        <v>13753</v>
      </c>
      <c r="E1662" s="17">
        <v>0.638935185185185</v>
      </c>
      <c r="F1662" s="1" t="s">
        <v>1</v>
      </c>
      <c r="G1662" s="1" t="s">
        <v>3077</v>
      </c>
      <c r="H1662" s="17">
        <v>0.64041666666666697</v>
      </c>
      <c r="I1662" s="17">
        <v>1.4814814814819721E-3</v>
      </c>
      <c r="J1662" s="1" t="s">
        <v>13756</v>
      </c>
    </row>
    <row r="1663" spans="2:10">
      <c r="B1663" s="1" t="s">
        <v>15895</v>
      </c>
      <c r="C1663" s="1">
        <v>1</v>
      </c>
      <c r="D1663" s="1" t="s">
        <v>13753</v>
      </c>
      <c r="E1663" s="17">
        <v>0.64033564814814803</v>
      </c>
      <c r="F1663" s="1" t="s">
        <v>1</v>
      </c>
      <c r="G1663" s="1" t="s">
        <v>13746</v>
      </c>
      <c r="H1663" s="17">
        <v>0.64045138888888897</v>
      </c>
      <c r="I1663" s="17">
        <v>1.1574074074094387E-4</v>
      </c>
      <c r="J1663" s="1" t="s">
        <v>13759</v>
      </c>
    </row>
    <row r="1664" spans="2:10">
      <c r="B1664" s="1" t="s">
        <v>14362</v>
      </c>
      <c r="C1664" s="1">
        <v>5</v>
      </c>
      <c r="D1664" s="1" t="s">
        <v>13753</v>
      </c>
      <c r="E1664" s="17">
        <v>0.42559027777777803</v>
      </c>
      <c r="F1664" s="1" t="s">
        <v>44</v>
      </c>
      <c r="G1664" s="1" t="s">
        <v>3078</v>
      </c>
      <c r="H1664" s="17">
        <v>0.64053240740740702</v>
      </c>
      <c r="I1664" s="17">
        <v>0.214942129629629</v>
      </c>
      <c r="J1664" s="1" t="s">
        <v>13755</v>
      </c>
    </row>
    <row r="1665" spans="2:10">
      <c r="B1665" s="1" t="s">
        <v>15883</v>
      </c>
      <c r="C1665" s="1">
        <v>1</v>
      </c>
      <c r="D1665" s="1" t="s">
        <v>13753</v>
      </c>
      <c r="E1665" s="17">
        <v>0.63899305555555597</v>
      </c>
      <c r="F1665" s="1" t="s">
        <v>1</v>
      </c>
      <c r="G1665" s="1" t="s">
        <v>3077</v>
      </c>
      <c r="H1665" s="17">
        <v>0.64053240740740702</v>
      </c>
      <c r="I1665" s="17">
        <v>1.5393518518510563E-3</v>
      </c>
      <c r="J1665" s="1" t="s">
        <v>13756</v>
      </c>
    </row>
    <row r="1666" spans="2:10">
      <c r="B1666" s="1" t="s">
        <v>15690</v>
      </c>
      <c r="C1666" s="1">
        <v>2</v>
      </c>
      <c r="D1666" s="1" t="s">
        <v>13760</v>
      </c>
      <c r="E1666" s="17">
        <v>0.61521990740740695</v>
      </c>
      <c r="F1666" s="1" t="s">
        <v>63</v>
      </c>
      <c r="G1666" s="1" t="s">
        <v>3095</v>
      </c>
      <c r="H1666" s="17">
        <v>0.64056712962963003</v>
      </c>
      <c r="I1666" s="17">
        <v>2.5347222222223076E-2</v>
      </c>
      <c r="J1666" s="1" t="s">
        <v>13761</v>
      </c>
    </row>
    <row r="1667" spans="2:10">
      <c r="B1667" s="1" t="s">
        <v>15856</v>
      </c>
      <c r="C1667" s="1">
        <v>1</v>
      </c>
      <c r="D1667" s="1" t="s">
        <v>13753</v>
      </c>
      <c r="E1667" s="17">
        <v>0.63607638888888896</v>
      </c>
      <c r="F1667" s="1" t="s">
        <v>1</v>
      </c>
      <c r="G1667" s="1" t="s">
        <v>13746</v>
      </c>
      <c r="H1667" s="17">
        <v>0.64063657407407404</v>
      </c>
      <c r="I1667" s="17">
        <v>4.5601851851850839E-3</v>
      </c>
      <c r="J1667" s="1" t="s">
        <v>13759</v>
      </c>
    </row>
    <row r="1668" spans="2:10">
      <c r="B1668" s="1" t="s">
        <v>15030</v>
      </c>
      <c r="C1668" s="1">
        <v>1</v>
      </c>
      <c r="D1668" s="1" t="s">
        <v>13760</v>
      </c>
      <c r="E1668" s="17">
        <v>0.52759259259259295</v>
      </c>
      <c r="F1668" s="1" t="s">
        <v>54</v>
      </c>
      <c r="G1668" s="1" t="s">
        <v>3078</v>
      </c>
      <c r="H1668" s="17">
        <v>0.64071759259259298</v>
      </c>
      <c r="I1668" s="17">
        <v>0.11312500000000003</v>
      </c>
      <c r="J1668" s="1" t="s">
        <v>13768</v>
      </c>
    </row>
    <row r="1669" spans="2:10">
      <c r="B1669" s="1" t="s">
        <v>15860</v>
      </c>
      <c r="C1669" s="1">
        <v>1</v>
      </c>
      <c r="D1669" s="1" t="s">
        <v>3076</v>
      </c>
      <c r="E1669" s="17">
        <v>0.63688657407407401</v>
      </c>
      <c r="F1669" s="1" t="s">
        <v>1</v>
      </c>
      <c r="G1669" s="1" t="s">
        <v>3095</v>
      </c>
      <c r="H1669" s="17">
        <v>0.64111111111111097</v>
      </c>
      <c r="I1669" s="17">
        <v>4.2245370370369573E-3</v>
      </c>
      <c r="J1669" s="1" t="s">
        <v>13675</v>
      </c>
    </row>
    <row r="1670" spans="2:10">
      <c r="B1670" s="1" t="s">
        <v>15894</v>
      </c>
      <c r="C1670" s="1">
        <v>1</v>
      </c>
      <c r="D1670" s="1" t="s">
        <v>3076</v>
      </c>
      <c r="E1670" s="17">
        <v>0.64024305555555605</v>
      </c>
      <c r="F1670" s="1" t="s">
        <v>1</v>
      </c>
      <c r="G1670" s="1" t="s">
        <v>13746</v>
      </c>
      <c r="H1670" s="17">
        <v>0.641319444444444</v>
      </c>
      <c r="I1670" s="17">
        <v>1.0763888888879469E-3</v>
      </c>
      <c r="J1670" s="1" t="s">
        <v>13766</v>
      </c>
    </row>
    <row r="1671" spans="2:10">
      <c r="B1671" s="1" t="s">
        <v>15828</v>
      </c>
      <c r="C1671" s="1">
        <v>1</v>
      </c>
      <c r="D1671" s="1" t="s">
        <v>13753</v>
      </c>
      <c r="E1671" s="17">
        <v>0.63241898148148101</v>
      </c>
      <c r="F1671" s="1" t="s">
        <v>0</v>
      </c>
      <c r="G1671" s="1" t="s">
        <v>13746</v>
      </c>
      <c r="H1671" s="17">
        <v>0.64151620370370399</v>
      </c>
      <c r="I1671" s="17">
        <v>9.0972222222229782E-3</v>
      </c>
      <c r="J1671" s="1" t="s">
        <v>13759</v>
      </c>
    </row>
    <row r="1672" spans="2:10">
      <c r="B1672" s="1" t="s">
        <v>15890</v>
      </c>
      <c r="C1672" s="1">
        <v>1</v>
      </c>
      <c r="D1672" s="1" t="s">
        <v>13753</v>
      </c>
      <c r="E1672" s="17">
        <v>0.63974537037037005</v>
      </c>
      <c r="F1672" s="1" t="s">
        <v>1</v>
      </c>
      <c r="G1672" s="1" t="s">
        <v>3077</v>
      </c>
      <c r="H1672" s="17">
        <v>0.64156250000000004</v>
      </c>
      <c r="I1672" s="17">
        <v>1.8171296296299877E-3</v>
      </c>
      <c r="J1672" s="1" t="s">
        <v>13756</v>
      </c>
    </row>
    <row r="1673" spans="2:10">
      <c r="B1673" s="1" t="s">
        <v>15862</v>
      </c>
      <c r="C1673" s="1">
        <v>1</v>
      </c>
      <c r="D1673" s="1" t="s">
        <v>3076</v>
      </c>
      <c r="E1673" s="17">
        <v>0.63701388888888899</v>
      </c>
      <c r="F1673" s="1" t="s">
        <v>1</v>
      </c>
      <c r="G1673" s="1" t="s">
        <v>3077</v>
      </c>
      <c r="H1673" s="17">
        <v>0.64202546296296303</v>
      </c>
      <c r="I1673" s="17">
        <v>5.0115740740740433E-3</v>
      </c>
      <c r="J1673" s="1" t="s">
        <v>13774</v>
      </c>
    </row>
    <row r="1674" spans="2:10">
      <c r="B1674" s="1" t="s">
        <v>15899</v>
      </c>
      <c r="C1674" s="1">
        <v>1</v>
      </c>
      <c r="D1674" s="1" t="s">
        <v>13753</v>
      </c>
      <c r="E1674" s="17">
        <v>0.64115740740740701</v>
      </c>
      <c r="F1674" s="1" t="s">
        <v>1</v>
      </c>
      <c r="G1674" s="1" t="s">
        <v>3078</v>
      </c>
      <c r="H1674" s="17">
        <v>0.64226851851851896</v>
      </c>
      <c r="I1674" s="17">
        <v>1.1111111111119509E-3</v>
      </c>
      <c r="J1674" s="1" t="s">
        <v>13755</v>
      </c>
    </row>
    <row r="1675" spans="2:10">
      <c r="B1675" s="1" t="s">
        <v>15877</v>
      </c>
      <c r="C1675" s="1">
        <v>1</v>
      </c>
      <c r="D1675" s="1" t="s">
        <v>13687</v>
      </c>
      <c r="E1675" s="17">
        <v>0.63831018518518501</v>
      </c>
      <c r="F1675" s="1" t="s">
        <v>1</v>
      </c>
      <c r="G1675" s="1" t="s">
        <v>3077</v>
      </c>
      <c r="H1675" s="17">
        <v>0.64233796296296297</v>
      </c>
      <c r="I1675" s="17">
        <v>4.0277777777779633E-3</v>
      </c>
      <c r="J1675" s="1" t="s">
        <v>13770</v>
      </c>
    </row>
    <row r="1676" spans="2:10">
      <c r="B1676" s="1" t="s">
        <v>15897</v>
      </c>
      <c r="C1676" s="1">
        <v>1</v>
      </c>
      <c r="D1676" s="1" t="s">
        <v>13753</v>
      </c>
      <c r="E1676" s="17">
        <v>0.64074074074074105</v>
      </c>
      <c r="F1676" s="1" t="s">
        <v>1</v>
      </c>
      <c r="G1676" s="1" t="s">
        <v>3078</v>
      </c>
      <c r="H1676" s="17">
        <v>0.64234953703703701</v>
      </c>
      <c r="I1676" s="17">
        <v>1.6087962962959557E-3</v>
      </c>
      <c r="J1676" s="1" t="s">
        <v>13755</v>
      </c>
    </row>
    <row r="1677" spans="2:10">
      <c r="B1677" s="1" t="s">
        <v>15335</v>
      </c>
      <c r="C1677" s="1">
        <v>1</v>
      </c>
      <c r="D1677" s="1" t="s">
        <v>13760</v>
      </c>
      <c r="E1677" s="17">
        <v>0.56709490740740698</v>
      </c>
      <c r="F1677" s="1" t="s">
        <v>58</v>
      </c>
      <c r="G1677" s="1" t="s">
        <v>13762</v>
      </c>
      <c r="H1677" s="17">
        <v>0.64258101851851901</v>
      </c>
      <c r="I1677" s="17">
        <v>7.5486111111112031E-2</v>
      </c>
      <c r="J1677" s="1" t="s">
        <v>13763</v>
      </c>
    </row>
    <row r="1678" spans="2:10">
      <c r="B1678" s="1" t="s">
        <v>15902</v>
      </c>
      <c r="C1678" s="1">
        <v>1</v>
      </c>
      <c r="D1678" s="1" t="s">
        <v>13753</v>
      </c>
      <c r="E1678" s="17">
        <v>0.64182870370370404</v>
      </c>
      <c r="F1678" s="1" t="s">
        <v>1</v>
      </c>
      <c r="G1678" s="1" t="s">
        <v>13746</v>
      </c>
      <c r="H1678" s="17">
        <v>0.64267361111111099</v>
      </c>
      <c r="I1678" s="17">
        <v>8.4490740740694736E-4</v>
      </c>
      <c r="J1678" s="1" t="s">
        <v>13759</v>
      </c>
    </row>
    <row r="1679" spans="2:10">
      <c r="B1679" s="1" t="s">
        <v>15891</v>
      </c>
      <c r="C1679" s="1">
        <v>1</v>
      </c>
      <c r="D1679" s="1" t="s">
        <v>13753</v>
      </c>
      <c r="E1679" s="17">
        <v>0.63975694444444398</v>
      </c>
      <c r="F1679" s="1" t="s">
        <v>1</v>
      </c>
      <c r="G1679" s="1" t="s">
        <v>13746</v>
      </c>
      <c r="H1679" s="17">
        <v>0.64289351851851895</v>
      </c>
      <c r="I1679" s="17">
        <v>3.1365740740749715E-3</v>
      </c>
      <c r="J1679" s="1" t="s">
        <v>13759</v>
      </c>
    </row>
    <row r="1680" spans="2:10">
      <c r="B1680" s="1" t="s">
        <v>15901</v>
      </c>
      <c r="C1680" s="1">
        <v>1</v>
      </c>
      <c r="D1680" s="1" t="s">
        <v>13753</v>
      </c>
      <c r="E1680" s="17">
        <v>0.641585648148148</v>
      </c>
      <c r="F1680" s="1" t="s">
        <v>1</v>
      </c>
      <c r="G1680" s="1" t="s">
        <v>3078</v>
      </c>
      <c r="H1680" s="17">
        <v>0.64291666666666702</v>
      </c>
      <c r="I1680" s="17">
        <v>1.3310185185190226E-3</v>
      </c>
      <c r="J1680" s="1" t="s">
        <v>13755</v>
      </c>
    </row>
    <row r="1681" spans="2:10">
      <c r="B1681" s="1" t="s">
        <v>15878</v>
      </c>
      <c r="C1681" s="1">
        <v>1</v>
      </c>
      <c r="D1681" s="1" t="s">
        <v>13753</v>
      </c>
      <c r="E1681" s="17">
        <v>0.63853009259259297</v>
      </c>
      <c r="F1681" s="1" t="s">
        <v>1</v>
      </c>
      <c r="G1681" s="1" t="s">
        <v>13746</v>
      </c>
      <c r="H1681" s="17">
        <v>0.64292824074074095</v>
      </c>
      <c r="I1681" s="17">
        <v>4.3981481481479845E-3</v>
      </c>
      <c r="J1681" s="1" t="s">
        <v>13759</v>
      </c>
    </row>
    <row r="1682" spans="2:10">
      <c r="B1682" s="1" t="s">
        <v>15905</v>
      </c>
      <c r="C1682" s="1">
        <v>5</v>
      </c>
      <c r="D1682" s="1" t="s">
        <v>13753</v>
      </c>
      <c r="E1682" s="17">
        <v>0.64225694444444403</v>
      </c>
      <c r="F1682" s="1" t="s">
        <v>1</v>
      </c>
      <c r="G1682" s="1" t="s">
        <v>3078</v>
      </c>
      <c r="H1682" s="17">
        <v>0.64312499999999995</v>
      </c>
      <c r="I1682" s="17">
        <v>8.6805555555591329E-4</v>
      </c>
      <c r="J1682" s="1" t="s">
        <v>13755</v>
      </c>
    </row>
    <row r="1683" spans="2:10">
      <c r="B1683" s="1" t="s">
        <v>15904</v>
      </c>
      <c r="C1683" s="1">
        <v>1</v>
      </c>
      <c r="D1683" s="1" t="s">
        <v>13753</v>
      </c>
      <c r="E1683" s="17">
        <v>0.64218750000000002</v>
      </c>
      <c r="F1683" s="1" t="s">
        <v>1</v>
      </c>
      <c r="G1683" s="1" t="s">
        <v>13746</v>
      </c>
      <c r="H1683" s="17">
        <v>0.64314814814814802</v>
      </c>
      <c r="I1683" s="17">
        <v>9.6064814814800226E-4</v>
      </c>
      <c r="J1683" s="1" t="s">
        <v>13759</v>
      </c>
    </row>
    <row r="1684" spans="2:10">
      <c r="B1684" s="1" t="s">
        <v>14339</v>
      </c>
      <c r="C1684" s="1">
        <v>1</v>
      </c>
      <c r="D1684" s="1" t="s">
        <v>13687</v>
      </c>
      <c r="E1684" s="17">
        <v>0.42246527777777798</v>
      </c>
      <c r="F1684" s="1" t="s">
        <v>44</v>
      </c>
      <c r="G1684" s="1" t="s">
        <v>3078</v>
      </c>
      <c r="H1684" s="17">
        <v>0.64318287037037003</v>
      </c>
      <c r="I1684" s="17">
        <v>0.22071759259259205</v>
      </c>
      <c r="J1684" s="1" t="s">
        <v>13773</v>
      </c>
    </row>
    <row r="1685" spans="2:10">
      <c r="B1685" s="1" t="s">
        <v>15908</v>
      </c>
      <c r="C1685" s="1">
        <v>1</v>
      </c>
      <c r="D1685" s="1" t="s">
        <v>13753</v>
      </c>
      <c r="E1685" s="17">
        <v>0.64245370370370403</v>
      </c>
      <c r="F1685" s="1" t="s">
        <v>1</v>
      </c>
      <c r="G1685" s="1" t="s">
        <v>3078</v>
      </c>
      <c r="H1685" s="17">
        <v>0.64322916666666696</v>
      </c>
      <c r="I1685" s="17">
        <v>7.7546296296293615E-4</v>
      </c>
      <c r="J1685" s="1" t="s">
        <v>13755</v>
      </c>
    </row>
    <row r="1686" spans="2:10">
      <c r="B1686" s="1" t="s">
        <v>15900</v>
      </c>
      <c r="C1686" s="1">
        <v>1</v>
      </c>
      <c r="D1686" s="1" t="s">
        <v>13687</v>
      </c>
      <c r="E1686" s="17">
        <v>0.64156250000000004</v>
      </c>
      <c r="F1686" s="1" t="s">
        <v>1</v>
      </c>
      <c r="G1686" s="1" t="s">
        <v>3078</v>
      </c>
      <c r="H1686" s="17">
        <v>0.64351851851851805</v>
      </c>
      <c r="I1686" s="17">
        <v>1.9560185185180101E-3</v>
      </c>
      <c r="J1686" s="1" t="s">
        <v>13773</v>
      </c>
    </row>
    <row r="1687" spans="2:10">
      <c r="B1687" s="1" t="s">
        <v>15892</v>
      </c>
      <c r="C1687" s="1">
        <v>1</v>
      </c>
      <c r="D1687" s="1" t="s">
        <v>13753</v>
      </c>
      <c r="E1687" s="17">
        <v>0.63980324074074102</v>
      </c>
      <c r="F1687" s="1" t="s">
        <v>1</v>
      </c>
      <c r="G1687" s="1" t="s">
        <v>13746</v>
      </c>
      <c r="H1687" s="17">
        <v>0.64357638888888902</v>
      </c>
      <c r="I1687" s="17">
        <v>3.7731481481479978E-3</v>
      </c>
      <c r="J1687" s="1" t="s">
        <v>13759</v>
      </c>
    </row>
    <row r="1688" spans="2:10">
      <c r="B1688" s="1" t="s">
        <v>15912</v>
      </c>
      <c r="C1688" s="1">
        <v>1</v>
      </c>
      <c r="D1688" s="1" t="s">
        <v>13753</v>
      </c>
      <c r="E1688" s="17">
        <v>0.64305555555555605</v>
      </c>
      <c r="F1688" s="1" t="s">
        <v>1</v>
      </c>
      <c r="G1688" s="1" t="s">
        <v>3078</v>
      </c>
      <c r="H1688" s="17">
        <v>0.64358796296296295</v>
      </c>
      <c r="I1688" s="17">
        <v>5.3240740740689851E-4</v>
      </c>
      <c r="J1688" s="1" t="s">
        <v>13755</v>
      </c>
    </row>
    <row r="1689" spans="2:10">
      <c r="B1689" s="1" t="s">
        <v>15903</v>
      </c>
      <c r="C1689" s="1">
        <v>1</v>
      </c>
      <c r="D1689" s="1" t="s">
        <v>13753</v>
      </c>
      <c r="E1689" s="17">
        <v>0.64211805555555601</v>
      </c>
      <c r="F1689" s="1" t="s">
        <v>1</v>
      </c>
      <c r="G1689" s="1" t="s">
        <v>3078</v>
      </c>
      <c r="H1689" s="17">
        <v>0.64376157407407397</v>
      </c>
      <c r="I1689" s="17">
        <v>1.6435185185179613E-3</v>
      </c>
      <c r="J1689" s="1" t="s">
        <v>13755</v>
      </c>
    </row>
    <row r="1690" spans="2:10">
      <c r="B1690" s="1" t="s">
        <v>15915</v>
      </c>
      <c r="C1690" s="1">
        <v>1</v>
      </c>
      <c r="D1690" s="1" t="s">
        <v>13753</v>
      </c>
      <c r="E1690" s="17">
        <v>0.64322916666666696</v>
      </c>
      <c r="F1690" s="1" t="s">
        <v>1</v>
      </c>
      <c r="G1690" s="1" t="s">
        <v>3078</v>
      </c>
      <c r="H1690" s="17">
        <v>0.64409722222222199</v>
      </c>
      <c r="I1690" s="17">
        <v>8.6805555555502512E-4</v>
      </c>
      <c r="J1690" s="1" t="s">
        <v>13755</v>
      </c>
    </row>
    <row r="1691" spans="2:10">
      <c r="B1691" s="1" t="s">
        <v>15553</v>
      </c>
      <c r="C1691" s="1">
        <v>1</v>
      </c>
      <c r="D1691" s="1" t="s">
        <v>13753</v>
      </c>
      <c r="E1691" s="17">
        <v>0.59762731481481501</v>
      </c>
      <c r="F1691" s="1" t="s">
        <v>61</v>
      </c>
      <c r="G1691" s="1" t="s">
        <v>13746</v>
      </c>
      <c r="H1691" s="17">
        <v>0.64410879629629603</v>
      </c>
      <c r="I1691" s="17">
        <v>4.6481481481481013E-2</v>
      </c>
      <c r="J1691" s="1" t="s">
        <v>13759</v>
      </c>
    </row>
    <row r="1692" spans="2:10">
      <c r="B1692" s="1" t="s">
        <v>15920</v>
      </c>
      <c r="C1692" s="1">
        <v>1</v>
      </c>
      <c r="D1692" s="1" t="s">
        <v>13753</v>
      </c>
      <c r="E1692" s="17">
        <v>0.64358796296296295</v>
      </c>
      <c r="F1692" s="1" t="s">
        <v>1</v>
      </c>
      <c r="G1692" s="1" t="s">
        <v>13746</v>
      </c>
      <c r="H1692" s="17">
        <v>0.64418981481481496</v>
      </c>
      <c r="I1692" s="17">
        <v>6.0185185185201995E-4</v>
      </c>
      <c r="J1692" s="1" t="s">
        <v>13759</v>
      </c>
    </row>
    <row r="1693" spans="2:10">
      <c r="B1693" s="1" t="s">
        <v>15916</v>
      </c>
      <c r="C1693" s="1">
        <v>1</v>
      </c>
      <c r="D1693" s="1" t="s">
        <v>13687</v>
      </c>
      <c r="E1693" s="17">
        <v>0.64325231481481504</v>
      </c>
      <c r="F1693" s="1" t="s">
        <v>1</v>
      </c>
      <c r="G1693" s="1" t="s">
        <v>3095</v>
      </c>
      <c r="H1693" s="17">
        <v>0.64428240740740705</v>
      </c>
      <c r="I1693" s="17">
        <v>1.0300925925920135E-3</v>
      </c>
      <c r="J1693" s="1" t="s">
        <v>13757</v>
      </c>
    </row>
    <row r="1694" spans="2:10">
      <c r="B1694" s="1" t="s">
        <v>15918</v>
      </c>
      <c r="C1694" s="1">
        <v>1</v>
      </c>
      <c r="D1694" s="1" t="s">
        <v>13753</v>
      </c>
      <c r="E1694" s="17">
        <v>0.64354166666666701</v>
      </c>
      <c r="F1694" s="1" t="s">
        <v>1</v>
      </c>
      <c r="G1694" s="1" t="s">
        <v>3078</v>
      </c>
      <c r="H1694" s="17">
        <v>0.64428240740740705</v>
      </c>
      <c r="I1694" s="17">
        <v>7.4074074074004237E-4</v>
      </c>
      <c r="J1694" s="1" t="s">
        <v>13755</v>
      </c>
    </row>
    <row r="1695" spans="2:10">
      <c r="B1695" s="1" t="s">
        <v>15821</v>
      </c>
      <c r="C1695" s="1">
        <v>2</v>
      </c>
      <c r="D1695" s="1" t="s">
        <v>13753</v>
      </c>
      <c r="E1695" s="17">
        <v>0.63116898148148104</v>
      </c>
      <c r="F1695" s="1" t="s">
        <v>0</v>
      </c>
      <c r="G1695" s="1" t="s">
        <v>3077</v>
      </c>
      <c r="H1695" s="17">
        <v>0.64449074074074097</v>
      </c>
      <c r="I1695" s="17">
        <v>1.3321759259259935E-2</v>
      </c>
      <c r="J1695" s="1" t="s">
        <v>13756</v>
      </c>
    </row>
    <row r="1696" spans="2:10">
      <c r="B1696" s="1" t="s">
        <v>15911</v>
      </c>
      <c r="C1696" s="1">
        <v>1</v>
      </c>
      <c r="D1696" s="1" t="s">
        <v>13753</v>
      </c>
      <c r="E1696" s="17">
        <v>0.64302083333333304</v>
      </c>
      <c r="F1696" s="1" t="s">
        <v>1</v>
      </c>
      <c r="G1696" s="1" t="s">
        <v>13746</v>
      </c>
      <c r="H1696" s="17">
        <v>0.64449074074074097</v>
      </c>
      <c r="I1696" s="17">
        <v>1.4699074074079332E-3</v>
      </c>
      <c r="J1696" s="1" t="s">
        <v>13759</v>
      </c>
    </row>
    <row r="1697" spans="2:10">
      <c r="B1697" s="1" t="s">
        <v>15922</v>
      </c>
      <c r="C1697" s="1">
        <v>1</v>
      </c>
      <c r="D1697" s="1" t="s">
        <v>13753</v>
      </c>
      <c r="E1697" s="17">
        <v>0.64383101851851898</v>
      </c>
      <c r="F1697" s="1" t="s">
        <v>1</v>
      </c>
      <c r="G1697" s="1" t="s">
        <v>13746</v>
      </c>
      <c r="H1697" s="17">
        <v>0.64484953703703696</v>
      </c>
      <c r="I1697" s="17">
        <v>1.0185185185179746E-3</v>
      </c>
      <c r="J1697" s="1" t="s">
        <v>13759</v>
      </c>
    </row>
    <row r="1698" spans="2:10">
      <c r="B1698" s="1" t="s">
        <v>15909</v>
      </c>
      <c r="C1698" s="1">
        <v>1</v>
      </c>
      <c r="D1698" s="1" t="s">
        <v>13753</v>
      </c>
      <c r="E1698" s="17">
        <v>0.64247685185185199</v>
      </c>
      <c r="F1698" s="1" t="s">
        <v>1</v>
      </c>
      <c r="G1698" s="1" t="s">
        <v>3095</v>
      </c>
      <c r="H1698" s="17">
        <v>0.64520833333333305</v>
      </c>
      <c r="I1698" s="17">
        <v>2.7314814814810573E-3</v>
      </c>
      <c r="J1698" s="1" t="s">
        <v>13758</v>
      </c>
    </row>
    <row r="1699" spans="2:10">
      <c r="B1699" s="1" t="s">
        <v>15929</v>
      </c>
      <c r="C1699" s="1">
        <v>1</v>
      </c>
      <c r="D1699" s="1" t="s">
        <v>13760</v>
      </c>
      <c r="E1699" s="17">
        <v>0.64474537037037005</v>
      </c>
      <c r="F1699" s="1" t="s">
        <v>1</v>
      </c>
      <c r="G1699" s="1" t="s">
        <v>3077</v>
      </c>
      <c r="H1699" s="17">
        <v>0.64528935185185199</v>
      </c>
      <c r="I1699" s="17">
        <v>5.4398148148193659E-4</v>
      </c>
      <c r="J1699" s="1" t="s">
        <v>13765</v>
      </c>
    </row>
    <row r="1700" spans="2:10">
      <c r="B1700" s="1" t="s">
        <v>15928</v>
      </c>
      <c r="C1700" s="1">
        <v>1</v>
      </c>
      <c r="D1700" s="1" t="s">
        <v>13760</v>
      </c>
      <c r="E1700" s="17">
        <v>0.644664351851852</v>
      </c>
      <c r="F1700" s="1" t="s">
        <v>1</v>
      </c>
      <c r="G1700" s="1" t="s">
        <v>13746</v>
      </c>
      <c r="H1700" s="17">
        <v>0.64537037037037004</v>
      </c>
      <c r="I1700" s="17">
        <v>7.0601851851803676E-4</v>
      </c>
      <c r="J1700" s="1" t="s">
        <v>13764</v>
      </c>
    </row>
    <row r="1701" spans="2:10">
      <c r="B1701" s="1" t="s">
        <v>15917</v>
      </c>
      <c r="C1701" s="1">
        <v>2</v>
      </c>
      <c r="D1701" s="1" t="s">
        <v>13753</v>
      </c>
      <c r="E1701" s="17">
        <v>0.64346064814814796</v>
      </c>
      <c r="F1701" s="1" t="s">
        <v>1</v>
      </c>
      <c r="G1701" s="1" t="s">
        <v>3078</v>
      </c>
      <c r="H1701" s="17">
        <v>0.64540509259259304</v>
      </c>
      <c r="I1701" s="17">
        <v>1.9444444444450815E-3</v>
      </c>
      <c r="J1701" s="1" t="s">
        <v>13755</v>
      </c>
    </row>
    <row r="1702" spans="2:10">
      <c r="B1702" s="1" t="s">
        <v>15926</v>
      </c>
      <c r="C1702" s="1">
        <v>1</v>
      </c>
      <c r="D1702" s="1" t="s">
        <v>13753</v>
      </c>
      <c r="E1702" s="17">
        <v>0.64450231481481501</v>
      </c>
      <c r="F1702" s="1" t="s">
        <v>1</v>
      </c>
      <c r="G1702" s="1" t="s">
        <v>13746</v>
      </c>
      <c r="H1702" s="17">
        <v>0.64556712962963003</v>
      </c>
      <c r="I1702" s="17">
        <v>1.0648148148150183E-3</v>
      </c>
      <c r="J1702" s="1" t="s">
        <v>13759</v>
      </c>
    </row>
    <row r="1703" spans="2:10">
      <c r="B1703" s="1" t="s">
        <v>15927</v>
      </c>
      <c r="C1703" s="1">
        <v>1</v>
      </c>
      <c r="D1703" s="1" t="s">
        <v>13753</v>
      </c>
      <c r="E1703" s="17">
        <v>0.64462962962963</v>
      </c>
      <c r="F1703" s="1" t="s">
        <v>1</v>
      </c>
      <c r="G1703" s="1" t="s">
        <v>3078</v>
      </c>
      <c r="H1703" s="17">
        <v>0.64556712962963003</v>
      </c>
      <c r="I1703" s="17">
        <v>9.3750000000003553E-4</v>
      </c>
      <c r="J1703" s="1" t="s">
        <v>13755</v>
      </c>
    </row>
    <row r="1704" spans="2:10">
      <c r="B1704" s="1" t="s">
        <v>15724</v>
      </c>
      <c r="C1704" s="1">
        <v>2</v>
      </c>
      <c r="D1704" s="1" t="s">
        <v>13753</v>
      </c>
      <c r="E1704" s="17">
        <v>0.62004629629629604</v>
      </c>
      <c r="F1704" s="1" t="s">
        <v>63</v>
      </c>
      <c r="G1704" s="1" t="s">
        <v>3078</v>
      </c>
      <c r="H1704" s="17">
        <v>0.64561342592592597</v>
      </c>
      <c r="I1704" s="17">
        <v>2.5567129629629926E-2</v>
      </c>
      <c r="J1704" s="1" t="s">
        <v>13755</v>
      </c>
    </row>
    <row r="1705" spans="2:10">
      <c r="B1705" s="1" t="s">
        <v>15887</v>
      </c>
      <c r="C1705" s="1">
        <v>5</v>
      </c>
      <c r="D1705" s="1" t="s">
        <v>13753</v>
      </c>
      <c r="E1705" s="17">
        <v>0.63951388888888905</v>
      </c>
      <c r="F1705" s="1" t="s">
        <v>1</v>
      </c>
      <c r="G1705" s="1" t="s">
        <v>3078</v>
      </c>
      <c r="H1705" s="17">
        <v>0.64578703703703699</v>
      </c>
      <c r="I1705" s="17">
        <v>6.2731481481479445E-3</v>
      </c>
      <c r="J1705" s="1" t="s">
        <v>13755</v>
      </c>
    </row>
    <row r="1706" spans="2:10">
      <c r="B1706" s="1" t="s">
        <v>15936</v>
      </c>
      <c r="C1706" s="1">
        <v>1</v>
      </c>
      <c r="D1706" s="1" t="s">
        <v>13753</v>
      </c>
      <c r="E1706" s="17">
        <v>0.64572916666666702</v>
      </c>
      <c r="F1706" s="1" t="s">
        <v>1</v>
      </c>
      <c r="G1706" s="1" t="s">
        <v>13746</v>
      </c>
      <c r="H1706" s="17">
        <v>0.64594907407407398</v>
      </c>
      <c r="I1706" s="17">
        <v>2.1990740740696069E-4</v>
      </c>
      <c r="J1706" s="1" t="s">
        <v>13759</v>
      </c>
    </row>
    <row r="1707" spans="2:10">
      <c r="B1707" s="1" t="s">
        <v>15932</v>
      </c>
      <c r="C1707" s="1">
        <v>1</v>
      </c>
      <c r="D1707" s="1" t="s">
        <v>3076</v>
      </c>
      <c r="E1707" s="17">
        <v>0.64530092592592603</v>
      </c>
      <c r="F1707" s="1" t="s">
        <v>1</v>
      </c>
      <c r="G1707" s="1" t="s">
        <v>3078</v>
      </c>
      <c r="H1707" s="17">
        <v>0.64596064814814802</v>
      </c>
      <c r="I1707" s="17">
        <v>6.5972222222199228E-4</v>
      </c>
      <c r="J1707" s="1" t="s">
        <v>13769</v>
      </c>
    </row>
    <row r="1708" spans="2:10">
      <c r="B1708" s="1" t="s">
        <v>15933</v>
      </c>
      <c r="C1708" s="1">
        <v>1</v>
      </c>
      <c r="D1708" s="1" t="s">
        <v>13753</v>
      </c>
      <c r="E1708" s="17">
        <v>0.64543981481481505</v>
      </c>
      <c r="F1708" s="1" t="s">
        <v>1</v>
      </c>
      <c r="G1708" s="1" t="s">
        <v>3078</v>
      </c>
      <c r="H1708" s="17">
        <v>0.64599537037037003</v>
      </c>
      <c r="I1708" s="17">
        <v>5.5555555555497627E-4</v>
      </c>
      <c r="J1708" s="1" t="s">
        <v>13755</v>
      </c>
    </row>
    <row r="1709" spans="2:10">
      <c r="B1709" s="1" t="s">
        <v>15925</v>
      </c>
      <c r="C1709" s="1">
        <v>1</v>
      </c>
      <c r="D1709" s="1" t="s">
        <v>13753</v>
      </c>
      <c r="E1709" s="17">
        <v>0.64444444444444404</v>
      </c>
      <c r="F1709" s="1" t="s">
        <v>1</v>
      </c>
      <c r="G1709" s="1" t="s">
        <v>3078</v>
      </c>
      <c r="H1709" s="17">
        <v>0.64611111111111097</v>
      </c>
      <c r="I1709" s="17">
        <v>1.6666666666669272E-3</v>
      </c>
      <c r="J1709" s="1" t="s">
        <v>13755</v>
      </c>
    </row>
    <row r="1710" spans="2:10">
      <c r="B1710" s="1" t="s">
        <v>15930</v>
      </c>
      <c r="C1710" s="1">
        <v>1</v>
      </c>
      <c r="D1710" s="1" t="s">
        <v>13753</v>
      </c>
      <c r="E1710" s="17">
        <v>0.64487268518518504</v>
      </c>
      <c r="F1710" s="1" t="s">
        <v>1</v>
      </c>
      <c r="G1710" s="1" t="s">
        <v>13746</v>
      </c>
      <c r="H1710" s="17">
        <v>0.64613425925925905</v>
      </c>
      <c r="I1710" s="17">
        <v>1.2615740740740122E-3</v>
      </c>
      <c r="J1710" s="1" t="s">
        <v>13759</v>
      </c>
    </row>
    <row r="1711" spans="2:10">
      <c r="B1711" s="1" t="s">
        <v>15919</v>
      </c>
      <c r="C1711" s="1">
        <v>1</v>
      </c>
      <c r="D1711" s="1" t="s">
        <v>13687</v>
      </c>
      <c r="E1711" s="17">
        <v>0.64355324074074105</v>
      </c>
      <c r="F1711" s="1" t="s">
        <v>1</v>
      </c>
      <c r="G1711" s="1" t="s">
        <v>13746</v>
      </c>
      <c r="H1711" s="17">
        <v>0.64629629629629604</v>
      </c>
      <c r="I1711" s="17">
        <v>2.7430555555549851E-3</v>
      </c>
      <c r="J1711" s="1" t="s">
        <v>13771</v>
      </c>
    </row>
    <row r="1712" spans="2:10">
      <c r="B1712" s="1" t="s">
        <v>15939</v>
      </c>
      <c r="C1712" s="1">
        <v>1</v>
      </c>
      <c r="D1712" s="1" t="s">
        <v>13687</v>
      </c>
      <c r="E1712" s="17">
        <v>0.64604166666666696</v>
      </c>
      <c r="F1712" s="1" t="s">
        <v>2</v>
      </c>
      <c r="G1712" s="1" t="s">
        <v>13762</v>
      </c>
      <c r="H1712" s="17">
        <v>0.64636574074074105</v>
      </c>
      <c r="I1712" s="17">
        <v>3.2407407407408773E-4</v>
      </c>
      <c r="J1712" s="1" t="s">
        <v>13767</v>
      </c>
    </row>
    <row r="1713" spans="2:10">
      <c r="B1713" s="1" t="s">
        <v>15885</v>
      </c>
      <c r="C1713" s="1">
        <v>5</v>
      </c>
      <c r="D1713" s="1" t="s">
        <v>13753</v>
      </c>
      <c r="E1713" s="17">
        <v>0.63930555555555602</v>
      </c>
      <c r="F1713" s="1" t="s">
        <v>1</v>
      </c>
      <c r="G1713" s="1" t="s">
        <v>3078</v>
      </c>
      <c r="H1713" s="17">
        <v>0.64644675925925899</v>
      </c>
      <c r="I1713" s="17">
        <v>7.1412037037029696E-3</v>
      </c>
      <c r="J1713" s="1" t="s">
        <v>13755</v>
      </c>
    </row>
    <row r="1714" spans="2:10">
      <c r="B1714" s="1" t="s">
        <v>15898</v>
      </c>
      <c r="C1714" s="1">
        <v>1</v>
      </c>
      <c r="D1714" s="1" t="s">
        <v>13753</v>
      </c>
      <c r="E1714" s="17">
        <v>0.64077546296296295</v>
      </c>
      <c r="F1714" s="1" t="s">
        <v>1</v>
      </c>
      <c r="G1714" s="1" t="s">
        <v>13746</v>
      </c>
      <c r="H1714" s="17">
        <v>0.64663194444444405</v>
      </c>
      <c r="I1714" s="17">
        <v>5.8564814814811017E-3</v>
      </c>
      <c r="J1714" s="1" t="s">
        <v>13759</v>
      </c>
    </row>
    <row r="1715" spans="2:10">
      <c r="B1715" s="1" t="s">
        <v>15937</v>
      </c>
      <c r="C1715" s="1">
        <v>1</v>
      </c>
      <c r="D1715" s="1" t="s">
        <v>13753</v>
      </c>
      <c r="E1715" s="17">
        <v>0.64590277777777805</v>
      </c>
      <c r="F1715" s="1" t="s">
        <v>2</v>
      </c>
      <c r="G1715" s="1" t="s">
        <v>3078</v>
      </c>
      <c r="H1715" s="17">
        <v>0.64671296296296299</v>
      </c>
      <c r="I1715" s="17">
        <v>8.1018518518494176E-4</v>
      </c>
      <c r="J1715" s="1" t="s">
        <v>13755</v>
      </c>
    </row>
    <row r="1716" spans="2:10">
      <c r="B1716" s="1" t="s">
        <v>15931</v>
      </c>
      <c r="C1716" s="1">
        <v>1</v>
      </c>
      <c r="D1716" s="1" t="s">
        <v>13687</v>
      </c>
      <c r="E1716" s="17">
        <v>0.64511574074074096</v>
      </c>
      <c r="F1716" s="1" t="s">
        <v>1</v>
      </c>
      <c r="G1716" s="1" t="s">
        <v>13746</v>
      </c>
      <c r="H1716" s="17">
        <v>0.64681712962963001</v>
      </c>
      <c r="I1716" s="17">
        <v>1.7013888888890438E-3</v>
      </c>
      <c r="J1716" s="1" t="s">
        <v>13771</v>
      </c>
    </row>
    <row r="1717" spans="2:10">
      <c r="B1717" s="1" t="s">
        <v>15707</v>
      </c>
      <c r="C1717" s="1">
        <v>1</v>
      </c>
      <c r="D1717" s="1" t="s">
        <v>3076</v>
      </c>
      <c r="E1717" s="17">
        <v>0.61744212962962997</v>
      </c>
      <c r="F1717" s="1" t="s">
        <v>63</v>
      </c>
      <c r="G1717" s="1" t="s">
        <v>13746</v>
      </c>
      <c r="H1717" s="17">
        <v>0.64717592592592599</v>
      </c>
      <c r="I1717" s="17">
        <v>2.9733796296296022E-2</v>
      </c>
      <c r="J1717" s="1" t="s">
        <v>13766</v>
      </c>
    </row>
    <row r="1718" spans="2:10">
      <c r="B1718" s="1" t="s">
        <v>15942</v>
      </c>
      <c r="C1718" s="1">
        <v>1</v>
      </c>
      <c r="D1718" s="1" t="s">
        <v>13687</v>
      </c>
      <c r="E1718" s="17">
        <v>0.64641203703703698</v>
      </c>
      <c r="F1718" s="1" t="s">
        <v>2</v>
      </c>
      <c r="G1718" s="1" t="s">
        <v>3078</v>
      </c>
      <c r="H1718" s="17">
        <v>0.64733796296296298</v>
      </c>
      <c r="I1718" s="17">
        <v>9.2592592592599665E-4</v>
      </c>
      <c r="J1718" s="1" t="s">
        <v>13773</v>
      </c>
    </row>
    <row r="1719" spans="2:10">
      <c r="B1719" s="1" t="s">
        <v>15938</v>
      </c>
      <c r="C1719" s="1">
        <v>1</v>
      </c>
      <c r="D1719" s="1" t="s">
        <v>13753</v>
      </c>
      <c r="E1719" s="17">
        <v>0.64596064814814802</v>
      </c>
      <c r="F1719" s="1" t="s">
        <v>2</v>
      </c>
      <c r="G1719" s="1" t="s">
        <v>3078</v>
      </c>
      <c r="H1719" s="17">
        <v>0.64775462962963004</v>
      </c>
      <c r="I1719" s="17">
        <v>1.793981481482021E-3</v>
      </c>
      <c r="J1719" s="1" t="s">
        <v>13755</v>
      </c>
    </row>
    <row r="1720" spans="2:10">
      <c r="B1720" s="1" t="s">
        <v>15941</v>
      </c>
      <c r="C1720" s="1">
        <v>1</v>
      </c>
      <c r="D1720" s="1" t="s">
        <v>13753</v>
      </c>
      <c r="E1720" s="17">
        <v>0.64627314814814796</v>
      </c>
      <c r="F1720" s="1" t="s">
        <v>2</v>
      </c>
      <c r="G1720" s="1" t="s">
        <v>3078</v>
      </c>
      <c r="H1720" s="17">
        <v>0.64781250000000001</v>
      </c>
      <c r="I1720" s="17">
        <v>1.5393518518520555E-3</v>
      </c>
      <c r="J1720" s="1" t="s">
        <v>13755</v>
      </c>
    </row>
    <row r="1721" spans="2:10">
      <c r="B1721" s="1" t="s">
        <v>15943</v>
      </c>
      <c r="C1721" s="1">
        <v>1</v>
      </c>
      <c r="D1721" s="1" t="s">
        <v>13687</v>
      </c>
      <c r="E1721" s="17">
        <v>0.64648148148148099</v>
      </c>
      <c r="F1721" s="1" t="s">
        <v>2</v>
      </c>
      <c r="G1721" s="1" t="s">
        <v>13746</v>
      </c>
      <c r="H1721" s="17">
        <v>0.64783564814814798</v>
      </c>
      <c r="I1721" s="17">
        <v>1.3541666666669894E-3</v>
      </c>
      <c r="J1721" s="1" t="s">
        <v>13771</v>
      </c>
    </row>
    <row r="1722" spans="2:10">
      <c r="B1722" s="1" t="s">
        <v>15924</v>
      </c>
      <c r="C1722" s="1">
        <v>1</v>
      </c>
      <c r="D1722" s="1" t="s">
        <v>13753</v>
      </c>
      <c r="E1722" s="17">
        <v>0.64436342592592599</v>
      </c>
      <c r="F1722" s="1" t="s">
        <v>1</v>
      </c>
      <c r="G1722" s="1" t="s">
        <v>13746</v>
      </c>
      <c r="H1722" s="17">
        <v>0.64835648148148195</v>
      </c>
      <c r="I1722" s="17">
        <v>3.9930555555559577E-3</v>
      </c>
      <c r="J1722" s="1" t="s">
        <v>13759</v>
      </c>
    </row>
    <row r="1723" spans="2:10">
      <c r="B1723" s="1" t="s">
        <v>15953</v>
      </c>
      <c r="C1723" s="1">
        <v>1</v>
      </c>
      <c r="D1723" s="1" t="s">
        <v>13753</v>
      </c>
      <c r="E1723" s="17">
        <v>0.64748842592592604</v>
      </c>
      <c r="F1723" s="1" t="s">
        <v>2</v>
      </c>
      <c r="G1723" s="1" t="s">
        <v>3078</v>
      </c>
      <c r="H1723" s="17">
        <v>0.64849537037036997</v>
      </c>
      <c r="I1723" s="17">
        <v>1.0069444444439357E-3</v>
      </c>
      <c r="J1723" s="1" t="s">
        <v>13755</v>
      </c>
    </row>
    <row r="1724" spans="2:10">
      <c r="B1724" s="1" t="s">
        <v>15944</v>
      </c>
      <c r="C1724" s="1">
        <v>1</v>
      </c>
      <c r="D1724" s="1" t="s">
        <v>13753</v>
      </c>
      <c r="E1724" s="17">
        <v>0.64657407407407397</v>
      </c>
      <c r="F1724" s="1" t="s">
        <v>2</v>
      </c>
      <c r="G1724" s="1" t="s">
        <v>13746</v>
      </c>
      <c r="H1724" s="17">
        <v>0.64877314814814802</v>
      </c>
      <c r="I1724" s="17">
        <v>2.1990740740740478E-3</v>
      </c>
      <c r="J1724" s="1" t="s">
        <v>13759</v>
      </c>
    </row>
    <row r="1725" spans="2:10">
      <c r="B1725" s="1" t="s">
        <v>15945</v>
      </c>
      <c r="C1725" s="1">
        <v>1</v>
      </c>
      <c r="D1725" s="1" t="s">
        <v>13753</v>
      </c>
      <c r="E1725" s="17">
        <v>0.64670138888888895</v>
      </c>
      <c r="F1725" s="1" t="s">
        <v>2</v>
      </c>
      <c r="G1725" s="1" t="s">
        <v>13762</v>
      </c>
      <c r="H1725" s="17">
        <v>0.64879629629629598</v>
      </c>
      <c r="I1725" s="17">
        <v>2.0949074074070317E-3</v>
      </c>
      <c r="J1725" s="1" t="s">
        <v>13772</v>
      </c>
    </row>
    <row r="1726" spans="2:10">
      <c r="B1726" s="1" t="s">
        <v>15598</v>
      </c>
      <c r="C1726" s="1">
        <v>1</v>
      </c>
      <c r="D1726" s="1" t="s">
        <v>13760</v>
      </c>
      <c r="E1726" s="17">
        <v>0.60289351851851802</v>
      </c>
      <c r="F1726" s="1" t="s">
        <v>61</v>
      </c>
      <c r="G1726" s="1" t="s">
        <v>13762</v>
      </c>
      <c r="H1726" s="17">
        <v>0.64886574074074099</v>
      </c>
      <c r="I1726" s="17">
        <v>4.5972222222222969E-2</v>
      </c>
      <c r="J1726" s="1" t="s">
        <v>13763</v>
      </c>
    </row>
    <row r="1727" spans="2:10">
      <c r="B1727" s="1" t="s">
        <v>15949</v>
      </c>
      <c r="C1727" s="1">
        <v>1</v>
      </c>
      <c r="D1727" s="1" t="s">
        <v>13753</v>
      </c>
      <c r="E1727" s="17">
        <v>0.64700231481481496</v>
      </c>
      <c r="F1727" s="1" t="s">
        <v>2</v>
      </c>
      <c r="G1727" s="1" t="s">
        <v>3078</v>
      </c>
      <c r="H1727" s="17">
        <v>0.64895833333333297</v>
      </c>
      <c r="I1727" s="17">
        <v>1.9560185185180101E-3</v>
      </c>
      <c r="J1727" s="1" t="s">
        <v>13755</v>
      </c>
    </row>
    <row r="1728" spans="2:10">
      <c r="B1728" s="1" t="s">
        <v>15934</v>
      </c>
      <c r="C1728" s="1">
        <v>1</v>
      </c>
      <c r="D1728" s="1" t="s">
        <v>13760</v>
      </c>
      <c r="E1728" s="17">
        <v>0.64557870370370396</v>
      </c>
      <c r="F1728" s="1" t="s">
        <v>1</v>
      </c>
      <c r="G1728" s="1" t="s">
        <v>13762</v>
      </c>
      <c r="H1728" s="17">
        <v>0.64918981481481497</v>
      </c>
      <c r="I1728" s="17">
        <v>3.6111111111110095E-3</v>
      </c>
      <c r="J1728" s="1" t="s">
        <v>13763</v>
      </c>
    </row>
    <row r="1729" spans="2:10">
      <c r="B1729" s="1" t="s">
        <v>15940</v>
      </c>
      <c r="C1729" s="1">
        <v>1</v>
      </c>
      <c r="D1729" s="1" t="s">
        <v>13753</v>
      </c>
      <c r="E1729" s="17">
        <v>0.646087962962963</v>
      </c>
      <c r="F1729" s="1" t="s">
        <v>2</v>
      </c>
      <c r="G1729" s="1" t="s">
        <v>3078</v>
      </c>
      <c r="H1729" s="17">
        <v>0.64925925925925898</v>
      </c>
      <c r="I1729" s="17">
        <v>3.1712962962959779E-3</v>
      </c>
      <c r="J1729" s="1" t="s">
        <v>13755</v>
      </c>
    </row>
    <row r="1730" spans="2:10">
      <c r="B1730" s="1" t="s">
        <v>15948</v>
      </c>
      <c r="C1730" s="1">
        <v>1</v>
      </c>
      <c r="D1730" s="1" t="s">
        <v>13753</v>
      </c>
      <c r="E1730" s="17">
        <v>0.64696759259259295</v>
      </c>
      <c r="F1730" s="1" t="s">
        <v>2</v>
      </c>
      <c r="G1730" s="1" t="s">
        <v>3077</v>
      </c>
      <c r="H1730" s="17">
        <v>0.649398148148148</v>
      </c>
      <c r="I1730" s="17">
        <v>2.4305555555550473E-3</v>
      </c>
      <c r="J1730" s="1" t="s">
        <v>13756</v>
      </c>
    </row>
    <row r="1731" spans="2:10">
      <c r="B1731" s="1" t="s">
        <v>15967</v>
      </c>
      <c r="C1731" s="1">
        <v>1</v>
      </c>
      <c r="D1731" s="1" t="s">
        <v>13687</v>
      </c>
      <c r="E1731" s="17">
        <v>0.64925925925925898</v>
      </c>
      <c r="F1731" s="1" t="s">
        <v>2</v>
      </c>
      <c r="G1731" s="1" t="s">
        <v>13762</v>
      </c>
      <c r="H1731" s="17">
        <v>0.649398148148148</v>
      </c>
      <c r="I1731" s="17">
        <v>1.3888888888902162E-4</v>
      </c>
      <c r="J1731" s="1" t="s">
        <v>13767</v>
      </c>
    </row>
    <row r="1732" spans="2:10">
      <c r="B1732" s="1" t="s">
        <v>15946</v>
      </c>
      <c r="C1732" s="1">
        <v>1</v>
      </c>
      <c r="D1732" s="1" t="s">
        <v>13753</v>
      </c>
      <c r="E1732" s="17">
        <v>0.64682870370370404</v>
      </c>
      <c r="F1732" s="1" t="s">
        <v>2</v>
      </c>
      <c r="G1732" s="1" t="s">
        <v>3078</v>
      </c>
      <c r="H1732" s="17">
        <v>0.64945601851851897</v>
      </c>
      <c r="I1732" s="17">
        <v>2.6273148148149295E-3</v>
      </c>
      <c r="J1732" s="1" t="s">
        <v>13755</v>
      </c>
    </row>
    <row r="1733" spans="2:10">
      <c r="B1733" s="1" t="s">
        <v>15825</v>
      </c>
      <c r="C1733" s="1">
        <v>1</v>
      </c>
      <c r="D1733" s="1" t="s">
        <v>13753</v>
      </c>
      <c r="E1733" s="17">
        <v>0.63177083333333295</v>
      </c>
      <c r="F1733" s="1" t="s">
        <v>0</v>
      </c>
      <c r="G1733" s="1" t="s">
        <v>13746</v>
      </c>
      <c r="H1733" s="17">
        <v>0.64949074074074098</v>
      </c>
      <c r="I1733" s="17">
        <v>1.7719907407408031E-2</v>
      </c>
      <c r="J1733" s="1" t="s">
        <v>13759</v>
      </c>
    </row>
    <row r="1734" spans="2:10">
      <c r="B1734" s="1" t="s">
        <v>15956</v>
      </c>
      <c r="C1734" s="1">
        <v>1</v>
      </c>
      <c r="D1734" s="1" t="s">
        <v>13753</v>
      </c>
      <c r="E1734" s="17">
        <v>0.64788194444444402</v>
      </c>
      <c r="F1734" s="1" t="s">
        <v>2</v>
      </c>
      <c r="G1734" s="1" t="s">
        <v>13746</v>
      </c>
      <c r="H1734" s="17">
        <v>0.64951388888888895</v>
      </c>
      <c r="I1734" s="17">
        <v>1.6319444444449216E-3</v>
      </c>
      <c r="J1734" s="1" t="s">
        <v>13759</v>
      </c>
    </row>
    <row r="1735" spans="2:10">
      <c r="B1735" s="1" t="s">
        <v>15964</v>
      </c>
      <c r="C1735" s="1">
        <v>1</v>
      </c>
      <c r="D1735" s="1" t="s">
        <v>13753</v>
      </c>
      <c r="E1735" s="17">
        <v>0.648900462962963</v>
      </c>
      <c r="F1735" s="1" t="s">
        <v>2</v>
      </c>
      <c r="G1735" s="1" t="s">
        <v>3078</v>
      </c>
      <c r="H1735" s="17">
        <v>0.649594907407407</v>
      </c>
      <c r="I1735" s="17">
        <v>6.9444444444399789E-4</v>
      </c>
      <c r="J1735" s="1" t="s">
        <v>13755</v>
      </c>
    </row>
    <row r="1736" spans="2:10">
      <c r="B1736" s="1" t="s">
        <v>14688</v>
      </c>
      <c r="C1736" s="1">
        <v>1</v>
      </c>
      <c r="D1736" s="1" t="s">
        <v>13760</v>
      </c>
      <c r="E1736" s="17">
        <v>0.478483796296296</v>
      </c>
      <c r="F1736" s="1" t="s">
        <v>49</v>
      </c>
      <c r="G1736" s="1" t="s">
        <v>13762</v>
      </c>
      <c r="H1736" s="17">
        <v>0.64968749999999997</v>
      </c>
      <c r="I1736" s="17">
        <v>0.17120370370370397</v>
      </c>
      <c r="J1736" s="1" t="s">
        <v>13763</v>
      </c>
    </row>
    <row r="1737" spans="2:10">
      <c r="B1737" s="1" t="s">
        <v>15907</v>
      </c>
      <c r="C1737" s="1">
        <v>2</v>
      </c>
      <c r="D1737" s="1" t="s">
        <v>13753</v>
      </c>
      <c r="E1737" s="17">
        <v>0.64240740740740698</v>
      </c>
      <c r="F1737" s="1" t="s">
        <v>1</v>
      </c>
      <c r="G1737" s="1" t="s">
        <v>3078</v>
      </c>
      <c r="H1737" s="17">
        <v>0.64969907407407401</v>
      </c>
      <c r="I1737" s="17">
        <v>7.2916666666670293E-3</v>
      </c>
      <c r="J1737" s="1" t="s">
        <v>13755</v>
      </c>
    </row>
    <row r="1738" spans="2:10">
      <c r="B1738" s="1" t="s">
        <v>15962</v>
      </c>
      <c r="C1738" s="1">
        <v>1</v>
      </c>
      <c r="D1738" s="1" t="s">
        <v>13753</v>
      </c>
      <c r="E1738" s="17">
        <v>0.64844907407407404</v>
      </c>
      <c r="F1738" s="1" t="s">
        <v>2</v>
      </c>
      <c r="G1738" s="1" t="s">
        <v>3095</v>
      </c>
      <c r="H1738" s="17">
        <v>0.64971064814814805</v>
      </c>
      <c r="I1738" s="17">
        <v>1.2615740740740122E-3</v>
      </c>
      <c r="J1738" s="1" t="s">
        <v>13758</v>
      </c>
    </row>
    <row r="1739" spans="2:10">
      <c r="B1739" s="1" t="s">
        <v>15972</v>
      </c>
      <c r="C1739" s="1">
        <v>1</v>
      </c>
      <c r="D1739" s="1" t="s">
        <v>13753</v>
      </c>
      <c r="E1739" s="17">
        <v>0.65004629629629596</v>
      </c>
      <c r="F1739" s="1" t="s">
        <v>2</v>
      </c>
      <c r="G1739" s="1" t="s">
        <v>13746</v>
      </c>
      <c r="H1739" s="17">
        <v>0.65033564814814804</v>
      </c>
      <c r="I1739" s="17">
        <v>2.8935185185208212E-4</v>
      </c>
      <c r="J1739" s="1" t="s">
        <v>13759</v>
      </c>
    </row>
    <row r="1740" spans="2:10">
      <c r="B1740" s="1" t="s">
        <v>15840</v>
      </c>
      <c r="C1740" s="1">
        <v>1</v>
      </c>
      <c r="D1740" s="1" t="s">
        <v>13687</v>
      </c>
      <c r="E1740" s="17">
        <v>0.63392361111111095</v>
      </c>
      <c r="F1740" s="1" t="s">
        <v>0</v>
      </c>
      <c r="G1740" s="1" t="s">
        <v>13746</v>
      </c>
      <c r="H1740" s="17">
        <v>0.65071759259259299</v>
      </c>
      <c r="I1740" s="17">
        <v>1.6793981481482034E-2</v>
      </c>
      <c r="J1740" s="1" t="s">
        <v>13771</v>
      </c>
    </row>
    <row r="1741" spans="2:10">
      <c r="B1741" s="1" t="s">
        <v>15961</v>
      </c>
      <c r="C1741" s="1">
        <v>5</v>
      </c>
      <c r="D1741" s="1" t="s">
        <v>13753</v>
      </c>
      <c r="E1741" s="17">
        <v>0.64836805555555599</v>
      </c>
      <c r="F1741" s="1" t="s">
        <v>2</v>
      </c>
      <c r="G1741" s="1" t="s">
        <v>3078</v>
      </c>
      <c r="H1741" s="17">
        <v>0.65074074074074095</v>
      </c>
      <c r="I1741" s="17">
        <v>2.372685185184964E-3</v>
      </c>
      <c r="J1741" s="1" t="s">
        <v>13755</v>
      </c>
    </row>
    <row r="1742" spans="2:10">
      <c r="B1742" s="1" t="s">
        <v>15977</v>
      </c>
      <c r="C1742" s="1">
        <v>1</v>
      </c>
      <c r="D1742" s="1" t="s">
        <v>13760</v>
      </c>
      <c r="E1742" s="17">
        <v>0.65052083333333299</v>
      </c>
      <c r="F1742" s="1" t="s">
        <v>2</v>
      </c>
      <c r="G1742" s="1" t="s">
        <v>13762</v>
      </c>
      <c r="H1742" s="17">
        <v>0.65074074074074095</v>
      </c>
      <c r="I1742" s="17">
        <v>2.1990740740795989E-4</v>
      </c>
      <c r="J1742" s="1" t="s">
        <v>13763</v>
      </c>
    </row>
    <row r="1743" spans="2:10">
      <c r="B1743" s="1" t="s">
        <v>15906</v>
      </c>
      <c r="C1743" s="1">
        <v>1</v>
      </c>
      <c r="D1743" s="1" t="s">
        <v>13753</v>
      </c>
      <c r="E1743" s="17">
        <v>0.64233796296296297</v>
      </c>
      <c r="F1743" s="1" t="s">
        <v>1</v>
      </c>
      <c r="G1743" s="1" t="s">
        <v>13746</v>
      </c>
      <c r="H1743" s="17">
        <v>0.65075231481481499</v>
      </c>
      <c r="I1743" s="17">
        <v>8.4143518518520199E-3</v>
      </c>
      <c r="J1743" s="1" t="s">
        <v>13759</v>
      </c>
    </row>
    <row r="1744" spans="2:10">
      <c r="B1744" s="1" t="s">
        <v>15921</v>
      </c>
      <c r="C1744" s="1">
        <v>1</v>
      </c>
      <c r="D1744" s="1" t="s">
        <v>13753</v>
      </c>
      <c r="E1744" s="17">
        <v>0.64364583333333303</v>
      </c>
      <c r="F1744" s="1" t="s">
        <v>1</v>
      </c>
      <c r="G1744" s="1" t="s">
        <v>13746</v>
      </c>
      <c r="H1744" s="17">
        <v>0.65091435185185198</v>
      </c>
      <c r="I1744" s="17">
        <v>7.2685185185189516E-3</v>
      </c>
      <c r="J1744" s="1" t="s">
        <v>13759</v>
      </c>
    </row>
    <row r="1745" spans="2:10">
      <c r="B1745" s="1" t="s">
        <v>15963</v>
      </c>
      <c r="C1745" s="1">
        <v>1</v>
      </c>
      <c r="D1745" s="1" t="s">
        <v>13753</v>
      </c>
      <c r="E1745" s="17">
        <v>0.64885416666666695</v>
      </c>
      <c r="F1745" s="1" t="s">
        <v>2</v>
      </c>
      <c r="G1745" s="1" t="s">
        <v>3095</v>
      </c>
      <c r="H1745" s="17">
        <v>0.65114583333333298</v>
      </c>
      <c r="I1745" s="17">
        <v>2.2916666666660257E-3</v>
      </c>
      <c r="J1745" s="1" t="s">
        <v>13758</v>
      </c>
    </row>
    <row r="1746" spans="2:10">
      <c r="B1746" s="1" t="s">
        <v>15960</v>
      </c>
      <c r="C1746" s="1">
        <v>1</v>
      </c>
      <c r="D1746" s="1" t="s">
        <v>13753</v>
      </c>
      <c r="E1746" s="17">
        <v>0.64829861111111098</v>
      </c>
      <c r="F1746" s="1" t="s">
        <v>2</v>
      </c>
      <c r="G1746" s="1" t="s">
        <v>13746</v>
      </c>
      <c r="H1746" s="17">
        <v>0.65118055555555598</v>
      </c>
      <c r="I1746" s="17">
        <v>2.881944444445006E-3</v>
      </c>
      <c r="J1746" s="1" t="s">
        <v>13759</v>
      </c>
    </row>
    <row r="1747" spans="2:10">
      <c r="B1747" s="1" t="s">
        <v>15959</v>
      </c>
      <c r="C1747" s="1">
        <v>1</v>
      </c>
      <c r="D1747" s="1" t="s">
        <v>13753</v>
      </c>
      <c r="E1747" s="17">
        <v>0.64825231481481504</v>
      </c>
      <c r="F1747" s="1" t="s">
        <v>2</v>
      </c>
      <c r="G1747" s="1" t="s">
        <v>13746</v>
      </c>
      <c r="H1747" s="17">
        <v>0.65131944444444401</v>
      </c>
      <c r="I1747" s="17">
        <v>3.0671296296289619E-3</v>
      </c>
      <c r="J1747" s="1" t="s">
        <v>13759</v>
      </c>
    </row>
    <row r="1748" spans="2:10">
      <c r="B1748" s="1" t="s">
        <v>15975</v>
      </c>
      <c r="C1748" s="1">
        <v>1</v>
      </c>
      <c r="D1748" s="1" t="s">
        <v>13753</v>
      </c>
      <c r="E1748" s="17">
        <v>0.65041666666666698</v>
      </c>
      <c r="F1748" s="1" t="s">
        <v>2</v>
      </c>
      <c r="G1748" s="1" t="s">
        <v>3078</v>
      </c>
      <c r="H1748" s="17">
        <v>0.65150462962962996</v>
      </c>
      <c r="I1748" s="17">
        <v>1.087962962962985E-3</v>
      </c>
      <c r="J1748" s="1" t="s">
        <v>13755</v>
      </c>
    </row>
    <row r="1749" spans="2:10">
      <c r="B1749" s="1" t="s">
        <v>15952</v>
      </c>
      <c r="C1749" s="1">
        <v>1</v>
      </c>
      <c r="D1749" s="1" t="s">
        <v>13753</v>
      </c>
      <c r="E1749" s="17">
        <v>0.64745370370370403</v>
      </c>
      <c r="F1749" s="1" t="s">
        <v>2</v>
      </c>
      <c r="G1749" s="1" t="s">
        <v>3078</v>
      </c>
      <c r="H1749" s="17">
        <v>0.65159722222222205</v>
      </c>
      <c r="I1749" s="17">
        <v>4.143518518518019E-3</v>
      </c>
      <c r="J1749" s="1" t="s">
        <v>13755</v>
      </c>
    </row>
    <row r="1750" spans="2:10">
      <c r="B1750" s="1" t="s">
        <v>15935</v>
      </c>
      <c r="C1750" s="1">
        <v>5</v>
      </c>
      <c r="D1750" s="1" t="s">
        <v>13753</v>
      </c>
      <c r="E1750" s="17">
        <v>0.64565972222222201</v>
      </c>
      <c r="F1750" s="1" t="s">
        <v>1</v>
      </c>
      <c r="G1750" s="1" t="s">
        <v>3078</v>
      </c>
      <c r="H1750" s="17">
        <v>0.65167824074074099</v>
      </c>
      <c r="I1750" s="17">
        <v>6.0185185185189782E-3</v>
      </c>
      <c r="J1750" s="1" t="s">
        <v>13755</v>
      </c>
    </row>
    <row r="1751" spans="2:10">
      <c r="B1751" s="1" t="s">
        <v>15993</v>
      </c>
      <c r="C1751" s="1">
        <v>2</v>
      </c>
      <c r="D1751" s="1" t="s">
        <v>13687</v>
      </c>
      <c r="E1751" s="17">
        <v>0.65159722222222205</v>
      </c>
      <c r="F1751" s="1" t="s">
        <v>2</v>
      </c>
      <c r="G1751" s="1" t="s">
        <v>13762</v>
      </c>
      <c r="H1751" s="17">
        <v>0.65168981481481503</v>
      </c>
      <c r="I1751" s="17">
        <v>9.2592592592977141E-5</v>
      </c>
      <c r="J1751" s="1" t="s">
        <v>13767</v>
      </c>
    </row>
    <row r="1752" spans="2:10">
      <c r="B1752" s="1" t="s">
        <v>15989</v>
      </c>
      <c r="C1752" s="1">
        <v>1</v>
      </c>
      <c r="D1752" s="1" t="s">
        <v>13753</v>
      </c>
      <c r="E1752" s="17">
        <v>0.65131944444444401</v>
      </c>
      <c r="F1752" s="1" t="s">
        <v>2</v>
      </c>
      <c r="G1752" s="1" t="s">
        <v>3077</v>
      </c>
      <c r="H1752" s="17">
        <v>0.65179398148148104</v>
      </c>
      <c r="I1752" s="17">
        <v>4.745370370370372E-4</v>
      </c>
      <c r="J1752" s="1" t="s">
        <v>13756</v>
      </c>
    </row>
    <row r="1753" spans="2:10">
      <c r="B1753" s="1" t="s">
        <v>15971</v>
      </c>
      <c r="C1753" s="1">
        <v>1</v>
      </c>
      <c r="D1753" s="1" t="s">
        <v>3076</v>
      </c>
      <c r="E1753" s="17">
        <v>0.64989583333333301</v>
      </c>
      <c r="F1753" s="1" t="s">
        <v>2</v>
      </c>
      <c r="G1753" s="1" t="s">
        <v>3095</v>
      </c>
      <c r="H1753" s="17">
        <v>0.65180555555555597</v>
      </c>
      <c r="I1753" s="17">
        <v>1.9097222222229648E-3</v>
      </c>
      <c r="J1753" s="1" t="s">
        <v>13675</v>
      </c>
    </row>
    <row r="1754" spans="2:10">
      <c r="B1754" s="1" t="s">
        <v>15995</v>
      </c>
      <c r="C1754" s="1">
        <v>1</v>
      </c>
      <c r="D1754" s="1" t="s">
        <v>13687</v>
      </c>
      <c r="E1754" s="17">
        <v>0.65167824074074099</v>
      </c>
      <c r="F1754" s="1" t="s">
        <v>2</v>
      </c>
      <c r="G1754" s="1" t="s">
        <v>13762</v>
      </c>
      <c r="H1754" s="17">
        <v>0.65185185185185202</v>
      </c>
      <c r="I1754" s="17">
        <v>1.7361111111102723E-4</v>
      </c>
      <c r="J1754" s="1" t="s">
        <v>13767</v>
      </c>
    </row>
    <row r="1755" spans="2:10">
      <c r="B1755" s="1" t="s">
        <v>15994</v>
      </c>
      <c r="C1755" s="1">
        <v>1</v>
      </c>
      <c r="D1755" s="1" t="s">
        <v>13687</v>
      </c>
      <c r="E1755" s="17">
        <v>0.65162037037037002</v>
      </c>
      <c r="F1755" s="1" t="s">
        <v>2</v>
      </c>
      <c r="G1755" s="1" t="s">
        <v>3095</v>
      </c>
      <c r="H1755" s="17">
        <v>0.65202546296296304</v>
      </c>
      <c r="I1755" s="17">
        <v>4.0509259259302599E-4</v>
      </c>
      <c r="J1755" s="1" t="s">
        <v>13757</v>
      </c>
    </row>
    <row r="1756" spans="2:10">
      <c r="B1756" s="1" t="s">
        <v>15473</v>
      </c>
      <c r="C1756" s="1">
        <v>2</v>
      </c>
      <c r="D1756" s="1" t="s">
        <v>13753</v>
      </c>
      <c r="E1756" s="17">
        <v>0.58706018518518499</v>
      </c>
      <c r="F1756" s="1" t="s">
        <v>60</v>
      </c>
      <c r="G1756" s="1" t="s">
        <v>13746</v>
      </c>
      <c r="H1756" s="17">
        <v>0.65216435185185195</v>
      </c>
      <c r="I1756" s="17">
        <v>6.5104166666666963E-2</v>
      </c>
      <c r="J1756" s="1" t="s">
        <v>13759</v>
      </c>
    </row>
    <row r="1757" spans="2:10">
      <c r="B1757" s="1" t="s">
        <v>15824</v>
      </c>
      <c r="C1757" s="1">
        <v>1</v>
      </c>
      <c r="D1757" s="1" t="s">
        <v>13760</v>
      </c>
      <c r="E1757" s="17">
        <v>0.63170138888888905</v>
      </c>
      <c r="F1757" s="1" t="s">
        <v>0</v>
      </c>
      <c r="G1757" s="1" t="s">
        <v>13762</v>
      </c>
      <c r="H1757" s="17">
        <v>0.65218750000000003</v>
      </c>
      <c r="I1757" s="17">
        <v>2.0486111111110983E-2</v>
      </c>
      <c r="J1757" s="1" t="s">
        <v>13763</v>
      </c>
    </row>
    <row r="1758" spans="2:10">
      <c r="B1758" s="1" t="s">
        <v>15973</v>
      </c>
      <c r="C1758" s="1">
        <v>1</v>
      </c>
      <c r="D1758" s="1" t="s">
        <v>13753</v>
      </c>
      <c r="E1758" s="17">
        <v>0.65006944444444403</v>
      </c>
      <c r="F1758" s="1" t="s">
        <v>2</v>
      </c>
      <c r="G1758" s="1" t="s">
        <v>13762</v>
      </c>
      <c r="H1758" s="17">
        <v>0.65223379629629596</v>
      </c>
      <c r="I1758" s="17">
        <v>2.1643518518519311E-3</v>
      </c>
      <c r="J1758" s="1" t="s">
        <v>13772</v>
      </c>
    </row>
    <row r="1759" spans="2:10">
      <c r="B1759" s="1" t="s">
        <v>15023</v>
      </c>
      <c r="C1759" s="1">
        <v>1</v>
      </c>
      <c r="D1759" s="1" t="s">
        <v>13760</v>
      </c>
      <c r="E1759" s="17">
        <v>0.52681712962963001</v>
      </c>
      <c r="F1759" s="1" t="s">
        <v>54</v>
      </c>
      <c r="G1759" s="1" t="s">
        <v>13762</v>
      </c>
      <c r="H1759" s="17">
        <v>0.65230324074074097</v>
      </c>
      <c r="I1759" s="17">
        <v>0.12548611111111097</v>
      </c>
      <c r="J1759" s="1" t="s">
        <v>13763</v>
      </c>
    </row>
    <row r="1760" spans="2:10">
      <c r="B1760" s="1" t="s">
        <v>15983</v>
      </c>
      <c r="C1760" s="1">
        <v>5</v>
      </c>
      <c r="D1760" s="1" t="s">
        <v>13753</v>
      </c>
      <c r="E1760" s="17">
        <v>0.65079861111111104</v>
      </c>
      <c r="F1760" s="1" t="s">
        <v>2</v>
      </c>
      <c r="G1760" s="1" t="s">
        <v>3078</v>
      </c>
      <c r="H1760" s="17">
        <v>0.65239583333333295</v>
      </c>
      <c r="I1760" s="17">
        <v>1.5972222222219168E-3</v>
      </c>
      <c r="J1760" s="1" t="s">
        <v>13755</v>
      </c>
    </row>
    <row r="1761" spans="2:10">
      <c r="B1761" s="1" t="s">
        <v>15987</v>
      </c>
      <c r="C1761" s="1">
        <v>1</v>
      </c>
      <c r="D1761" s="1" t="s">
        <v>13753</v>
      </c>
      <c r="E1761" s="17">
        <v>0.65126157407407403</v>
      </c>
      <c r="F1761" s="1" t="s">
        <v>2</v>
      </c>
      <c r="G1761" s="1" t="s">
        <v>13746</v>
      </c>
      <c r="H1761" s="17">
        <v>0.652476851851852</v>
      </c>
      <c r="I1761" s="17">
        <v>1.2152777777779677E-3</v>
      </c>
      <c r="J1761" s="1" t="s">
        <v>13759</v>
      </c>
    </row>
    <row r="1762" spans="2:10">
      <c r="B1762" s="1" t="s">
        <v>15436</v>
      </c>
      <c r="C1762" s="1">
        <v>1</v>
      </c>
      <c r="D1762" s="1" t="s">
        <v>13760</v>
      </c>
      <c r="E1762" s="17">
        <v>0.581203703703704</v>
      </c>
      <c r="F1762" s="1" t="s">
        <v>59</v>
      </c>
      <c r="G1762" s="1" t="s">
        <v>13746</v>
      </c>
      <c r="H1762" s="17">
        <v>0.65253472222222197</v>
      </c>
      <c r="I1762" s="17">
        <v>7.1331018518517975E-2</v>
      </c>
      <c r="J1762" s="1" t="s">
        <v>13764</v>
      </c>
    </row>
    <row r="1763" spans="2:10">
      <c r="B1763" s="1" t="s">
        <v>16000</v>
      </c>
      <c r="C1763" s="1">
        <v>1</v>
      </c>
      <c r="D1763" s="1" t="s">
        <v>13687</v>
      </c>
      <c r="E1763" s="17">
        <v>0.65226851851851897</v>
      </c>
      <c r="F1763" s="1" t="s">
        <v>2</v>
      </c>
      <c r="G1763" s="1" t="s">
        <v>13762</v>
      </c>
      <c r="H1763" s="17">
        <v>0.65253472222222197</v>
      </c>
      <c r="I1763" s="17">
        <v>2.6620370370300517E-4</v>
      </c>
      <c r="J1763" s="1" t="s">
        <v>13767</v>
      </c>
    </row>
    <row r="1764" spans="2:10">
      <c r="B1764" s="1" t="s">
        <v>15999</v>
      </c>
      <c r="C1764" s="1">
        <v>1</v>
      </c>
      <c r="D1764" s="1" t="s">
        <v>13760</v>
      </c>
      <c r="E1764" s="17">
        <v>0.65209490740740705</v>
      </c>
      <c r="F1764" s="1" t="s">
        <v>2</v>
      </c>
      <c r="G1764" s="1" t="s">
        <v>13762</v>
      </c>
      <c r="H1764" s="17">
        <v>0.65265046296296303</v>
      </c>
      <c r="I1764" s="17">
        <v>5.5555555555597547E-4</v>
      </c>
      <c r="J1764" s="1" t="s">
        <v>13763</v>
      </c>
    </row>
    <row r="1765" spans="2:10">
      <c r="B1765" s="1" t="s">
        <v>15914</v>
      </c>
      <c r="C1765" s="1">
        <v>2</v>
      </c>
      <c r="D1765" s="1" t="s">
        <v>13760</v>
      </c>
      <c r="E1765" s="17">
        <v>0.64315972222222195</v>
      </c>
      <c r="F1765" s="1" t="s">
        <v>1</v>
      </c>
      <c r="G1765" s="1" t="s">
        <v>3077</v>
      </c>
      <c r="H1765" s="17">
        <v>0.65281250000000002</v>
      </c>
      <c r="I1765" s="17">
        <v>9.6527777777780654E-3</v>
      </c>
      <c r="J1765" s="1" t="s">
        <v>13765</v>
      </c>
    </row>
    <row r="1766" spans="2:10">
      <c r="B1766" s="1" t="s">
        <v>15985</v>
      </c>
      <c r="C1766" s="1">
        <v>1</v>
      </c>
      <c r="D1766" s="1" t="s">
        <v>13687</v>
      </c>
      <c r="E1766" s="17">
        <v>0.65118055555555598</v>
      </c>
      <c r="F1766" s="1" t="s">
        <v>2</v>
      </c>
      <c r="G1766" s="1" t="s">
        <v>13762</v>
      </c>
      <c r="H1766" s="17">
        <v>0.65283564814814798</v>
      </c>
      <c r="I1766" s="17">
        <v>1.6550925925920001E-3</v>
      </c>
      <c r="J1766" s="1" t="s">
        <v>13767</v>
      </c>
    </row>
    <row r="1767" spans="2:10">
      <c r="B1767" s="1" t="s">
        <v>15990</v>
      </c>
      <c r="C1767" s="1">
        <v>1</v>
      </c>
      <c r="D1767" s="1" t="s">
        <v>13753</v>
      </c>
      <c r="E1767" s="17">
        <v>0.65143518518518495</v>
      </c>
      <c r="F1767" s="1" t="s">
        <v>2</v>
      </c>
      <c r="G1767" s="1" t="s">
        <v>3078</v>
      </c>
      <c r="H1767" s="17">
        <v>0.65290509259259299</v>
      </c>
      <c r="I1767" s="17">
        <v>1.4699074074080443E-3</v>
      </c>
      <c r="J1767" s="1" t="s">
        <v>13755</v>
      </c>
    </row>
    <row r="1768" spans="2:10">
      <c r="B1768" s="1" t="s">
        <v>15984</v>
      </c>
      <c r="C1768" s="1">
        <v>2</v>
      </c>
      <c r="D1768" s="1" t="s">
        <v>13753</v>
      </c>
      <c r="E1768" s="17">
        <v>0.65109953703703705</v>
      </c>
      <c r="F1768" s="1" t="s">
        <v>2</v>
      </c>
      <c r="G1768" s="1" t="s">
        <v>3095</v>
      </c>
      <c r="H1768" s="17">
        <v>0.652939814814815</v>
      </c>
      <c r="I1768" s="17">
        <v>1.8402777777779544E-3</v>
      </c>
      <c r="J1768" s="1" t="s">
        <v>13758</v>
      </c>
    </row>
    <row r="1769" spans="2:10">
      <c r="B1769" s="1" t="s">
        <v>15991</v>
      </c>
      <c r="C1769" s="1">
        <v>1</v>
      </c>
      <c r="D1769" s="1" t="s">
        <v>13753</v>
      </c>
      <c r="E1769" s="17">
        <v>0.651481481481481</v>
      </c>
      <c r="F1769" s="1" t="s">
        <v>2</v>
      </c>
      <c r="G1769" s="1" t="s">
        <v>3078</v>
      </c>
      <c r="H1769" s="17">
        <v>0.65296296296296297</v>
      </c>
      <c r="I1769" s="17">
        <v>1.4814814814819721E-3</v>
      </c>
      <c r="J1769" s="1" t="s">
        <v>13755</v>
      </c>
    </row>
    <row r="1770" spans="2:10">
      <c r="B1770" s="1" t="s">
        <v>15974</v>
      </c>
      <c r="C1770" s="1">
        <v>1</v>
      </c>
      <c r="D1770" s="1" t="s">
        <v>3076</v>
      </c>
      <c r="E1770" s="17">
        <v>0.65038194444444397</v>
      </c>
      <c r="F1770" s="1" t="s">
        <v>2</v>
      </c>
      <c r="G1770" s="1" t="s">
        <v>3095</v>
      </c>
      <c r="H1770" s="17">
        <v>0.65298611111111104</v>
      </c>
      <c r="I1770" s="17">
        <v>2.6041666666670737E-3</v>
      </c>
      <c r="J1770" s="1" t="s">
        <v>13675</v>
      </c>
    </row>
    <row r="1771" spans="2:10">
      <c r="B1771" s="1" t="s">
        <v>15201</v>
      </c>
      <c r="C1771" s="1">
        <v>1</v>
      </c>
      <c r="D1771" s="1" t="s">
        <v>13687</v>
      </c>
      <c r="E1771" s="17">
        <v>0.55071759259259301</v>
      </c>
      <c r="F1771" s="1" t="s">
        <v>56</v>
      </c>
      <c r="G1771" s="1" t="s">
        <v>13746</v>
      </c>
      <c r="H1771" s="17">
        <v>0.65315972222222196</v>
      </c>
      <c r="I1771" s="17">
        <v>0.10244212962962895</v>
      </c>
      <c r="J1771" s="1" t="s">
        <v>13771</v>
      </c>
    </row>
    <row r="1772" spans="2:10">
      <c r="B1772" s="1" t="s">
        <v>16008</v>
      </c>
      <c r="C1772" s="1">
        <v>1</v>
      </c>
      <c r="D1772" s="1" t="s">
        <v>13687</v>
      </c>
      <c r="E1772" s="17">
        <v>0.65305555555555606</v>
      </c>
      <c r="F1772" s="1" t="s">
        <v>2</v>
      </c>
      <c r="G1772" s="1" t="s">
        <v>13762</v>
      </c>
      <c r="H1772" s="17">
        <v>0.65321759259259304</v>
      </c>
      <c r="I1772" s="17">
        <v>1.6203703703698835E-4</v>
      </c>
      <c r="J1772" s="1" t="s">
        <v>13767</v>
      </c>
    </row>
    <row r="1773" spans="2:10">
      <c r="B1773" s="1" t="s">
        <v>15056</v>
      </c>
      <c r="C1773" s="1">
        <v>5</v>
      </c>
      <c r="D1773" s="1" t="s">
        <v>13753</v>
      </c>
      <c r="E1773" s="17">
        <v>0.53100694444444396</v>
      </c>
      <c r="F1773" s="1" t="s">
        <v>54</v>
      </c>
      <c r="G1773" s="1" t="s">
        <v>3078</v>
      </c>
      <c r="H1773" s="17">
        <v>0.65325231481481505</v>
      </c>
      <c r="I1773" s="17">
        <v>0.12224537037037109</v>
      </c>
      <c r="J1773" s="1" t="s">
        <v>13755</v>
      </c>
    </row>
    <row r="1774" spans="2:10">
      <c r="B1774" s="1" t="s">
        <v>15982</v>
      </c>
      <c r="C1774" s="1">
        <v>1</v>
      </c>
      <c r="D1774" s="1" t="s">
        <v>13687</v>
      </c>
      <c r="E1774" s="17">
        <v>0.65074074074074095</v>
      </c>
      <c r="F1774" s="1" t="s">
        <v>2</v>
      </c>
      <c r="G1774" s="1" t="s">
        <v>13746</v>
      </c>
      <c r="H1774" s="17">
        <v>0.65337962962963003</v>
      </c>
      <c r="I1774" s="17">
        <v>2.6388888888890794E-3</v>
      </c>
      <c r="J1774" s="1" t="s">
        <v>13771</v>
      </c>
    </row>
    <row r="1775" spans="2:10">
      <c r="B1775" s="1" t="s">
        <v>15978</v>
      </c>
      <c r="C1775" s="1">
        <v>1</v>
      </c>
      <c r="D1775" s="1" t="s">
        <v>13687</v>
      </c>
      <c r="E1775" s="17">
        <v>0.65061342592592597</v>
      </c>
      <c r="F1775" s="1" t="s">
        <v>2</v>
      </c>
      <c r="G1775" s="1" t="s">
        <v>13746</v>
      </c>
      <c r="H1775" s="17">
        <v>0.65348379629629605</v>
      </c>
      <c r="I1775" s="17">
        <v>2.8703703703700789E-3</v>
      </c>
      <c r="J1775" s="1" t="s">
        <v>13771</v>
      </c>
    </row>
    <row r="1776" spans="2:10">
      <c r="B1776" s="1" t="s">
        <v>14937</v>
      </c>
      <c r="C1776" s="1">
        <v>1</v>
      </c>
      <c r="D1776" s="1" t="s">
        <v>13760</v>
      </c>
      <c r="E1776" s="17">
        <v>0.51583333333333303</v>
      </c>
      <c r="F1776" s="1" t="s">
        <v>53</v>
      </c>
      <c r="G1776" s="1" t="s">
        <v>3095</v>
      </c>
      <c r="H1776" s="17">
        <v>0.65354166666666702</v>
      </c>
      <c r="I1776" s="17">
        <v>0.13770833333333399</v>
      </c>
      <c r="J1776" s="1" t="s">
        <v>13761</v>
      </c>
    </row>
    <row r="1777" spans="2:10">
      <c r="B1777" s="1" t="s">
        <v>16006</v>
      </c>
      <c r="C1777" s="1">
        <v>2</v>
      </c>
      <c r="D1777" s="1" t="s">
        <v>13687</v>
      </c>
      <c r="E1777" s="17">
        <v>0.65292824074074096</v>
      </c>
      <c r="F1777" s="1" t="s">
        <v>2</v>
      </c>
      <c r="G1777" s="1" t="s">
        <v>13762</v>
      </c>
      <c r="H1777" s="17">
        <v>0.65358796296296295</v>
      </c>
      <c r="I1777" s="17">
        <v>6.5972222222199228E-4</v>
      </c>
      <c r="J1777" s="1" t="s">
        <v>13767</v>
      </c>
    </row>
    <row r="1778" spans="2:10">
      <c r="B1778" s="1" t="s">
        <v>15997</v>
      </c>
      <c r="C1778" s="1">
        <v>1</v>
      </c>
      <c r="D1778" s="1" t="s">
        <v>13687</v>
      </c>
      <c r="E1778" s="17">
        <v>0.65172453703703703</v>
      </c>
      <c r="F1778" s="1" t="s">
        <v>2</v>
      </c>
      <c r="G1778" s="1" t="s">
        <v>13746</v>
      </c>
      <c r="H1778" s="17">
        <v>0.65362268518518496</v>
      </c>
      <c r="I1778" s="17">
        <v>1.8981481481479268E-3</v>
      </c>
      <c r="J1778" s="1" t="s">
        <v>13771</v>
      </c>
    </row>
    <row r="1779" spans="2:10">
      <c r="B1779" s="1" t="s">
        <v>15981</v>
      </c>
      <c r="C1779" s="1">
        <v>1</v>
      </c>
      <c r="D1779" s="1" t="s">
        <v>13687</v>
      </c>
      <c r="E1779" s="17">
        <v>0.65067129629629605</v>
      </c>
      <c r="F1779" s="1" t="s">
        <v>2</v>
      </c>
      <c r="G1779" s="1" t="s">
        <v>13746</v>
      </c>
      <c r="H1779" s="17">
        <v>0.65375000000000005</v>
      </c>
      <c r="I1779" s="17">
        <v>3.0787037037039999E-3</v>
      </c>
      <c r="J1779" s="1" t="s">
        <v>13771</v>
      </c>
    </row>
    <row r="1780" spans="2:10">
      <c r="B1780" s="1" t="s">
        <v>16001</v>
      </c>
      <c r="C1780" s="1">
        <v>1</v>
      </c>
      <c r="D1780" s="1" t="s">
        <v>13753</v>
      </c>
      <c r="E1780" s="17">
        <v>0.65240740740740699</v>
      </c>
      <c r="F1780" s="1" t="s">
        <v>2</v>
      </c>
      <c r="G1780" s="1" t="s">
        <v>3078</v>
      </c>
      <c r="H1780" s="17">
        <v>0.65400462962963002</v>
      </c>
      <c r="I1780" s="17">
        <v>1.597222222223027E-3</v>
      </c>
      <c r="J1780" s="1" t="s">
        <v>13755</v>
      </c>
    </row>
    <row r="1781" spans="2:10">
      <c r="B1781" s="1" t="s">
        <v>16017</v>
      </c>
      <c r="C1781" s="1">
        <v>1</v>
      </c>
      <c r="D1781" s="1" t="s">
        <v>13687</v>
      </c>
      <c r="E1781" s="17">
        <v>0.65362268518518496</v>
      </c>
      <c r="F1781" s="1" t="s">
        <v>2</v>
      </c>
      <c r="G1781" s="1" t="s">
        <v>3095</v>
      </c>
      <c r="H1781" s="17">
        <v>0.65415509259259297</v>
      </c>
      <c r="I1781" s="17">
        <v>5.3240740740800874E-4</v>
      </c>
      <c r="J1781" s="1" t="s">
        <v>13757</v>
      </c>
    </row>
    <row r="1782" spans="2:10">
      <c r="B1782" s="1" t="s">
        <v>16005</v>
      </c>
      <c r="C1782" s="1">
        <v>5</v>
      </c>
      <c r="D1782" s="1" t="s">
        <v>13753</v>
      </c>
      <c r="E1782" s="17">
        <v>0.65290509259259299</v>
      </c>
      <c r="F1782" s="1" t="s">
        <v>2</v>
      </c>
      <c r="G1782" s="1" t="s">
        <v>3078</v>
      </c>
      <c r="H1782" s="17">
        <v>0.65417824074074105</v>
      </c>
      <c r="I1782" s="17">
        <v>1.2731481481480511E-3</v>
      </c>
      <c r="J1782" s="1" t="s">
        <v>13755</v>
      </c>
    </row>
    <row r="1783" spans="2:10">
      <c r="B1783" s="1" t="s">
        <v>16018</v>
      </c>
      <c r="C1783" s="1">
        <v>1</v>
      </c>
      <c r="D1783" s="1" t="s">
        <v>13753</v>
      </c>
      <c r="E1783" s="17">
        <v>0.65372685185185198</v>
      </c>
      <c r="F1783" s="1" t="s">
        <v>2</v>
      </c>
      <c r="G1783" s="1" t="s">
        <v>13746</v>
      </c>
      <c r="H1783" s="17">
        <v>0.65423611111111102</v>
      </c>
      <c r="I1783" s="17">
        <v>5.0925925925904281E-4</v>
      </c>
      <c r="J1783" s="1" t="s">
        <v>13759</v>
      </c>
    </row>
    <row r="1784" spans="2:10">
      <c r="B1784" s="1" t="s">
        <v>16002</v>
      </c>
      <c r="C1784" s="1">
        <v>1</v>
      </c>
      <c r="D1784" s="1" t="s">
        <v>13753</v>
      </c>
      <c r="E1784" s="17">
        <v>0.65244212962963</v>
      </c>
      <c r="F1784" s="1" t="s">
        <v>2</v>
      </c>
      <c r="G1784" s="1" t="s">
        <v>13762</v>
      </c>
      <c r="H1784" s="17">
        <v>0.65443287037037001</v>
      </c>
      <c r="I1784" s="17">
        <v>1.9907407407400157E-3</v>
      </c>
      <c r="J1784" s="1" t="s">
        <v>13772</v>
      </c>
    </row>
    <row r="1785" spans="2:10">
      <c r="B1785" s="1" t="s">
        <v>16004</v>
      </c>
      <c r="C1785" s="1">
        <v>1</v>
      </c>
      <c r="D1785" s="1" t="s">
        <v>13753</v>
      </c>
      <c r="E1785" s="17">
        <v>0.65261574074074102</v>
      </c>
      <c r="F1785" s="1" t="s">
        <v>2</v>
      </c>
      <c r="G1785" s="1" t="s">
        <v>3077</v>
      </c>
      <c r="H1785" s="17">
        <v>0.65460648148148104</v>
      </c>
      <c r="I1785" s="17">
        <v>1.9907407407400157E-3</v>
      </c>
      <c r="J1785" s="1" t="s">
        <v>13756</v>
      </c>
    </row>
    <row r="1786" spans="2:10">
      <c r="B1786" s="1" t="s">
        <v>16003</v>
      </c>
      <c r="C1786" s="1">
        <v>1</v>
      </c>
      <c r="D1786" s="1" t="s">
        <v>13753</v>
      </c>
      <c r="E1786" s="17">
        <v>0.65249999999999997</v>
      </c>
      <c r="F1786" s="1" t="s">
        <v>2</v>
      </c>
      <c r="G1786" s="1" t="s">
        <v>3078</v>
      </c>
      <c r="H1786" s="17">
        <v>0.65466435185185201</v>
      </c>
      <c r="I1786" s="17">
        <v>2.1643518518520422E-3</v>
      </c>
      <c r="J1786" s="1" t="s">
        <v>13755</v>
      </c>
    </row>
    <row r="1787" spans="2:10">
      <c r="B1787" s="1" t="s">
        <v>15954</v>
      </c>
      <c r="C1787" s="1">
        <v>2</v>
      </c>
      <c r="D1787" s="1" t="s">
        <v>13753</v>
      </c>
      <c r="E1787" s="17">
        <v>0.64768518518518503</v>
      </c>
      <c r="F1787" s="1" t="s">
        <v>2</v>
      </c>
      <c r="G1787" s="1" t="s">
        <v>3078</v>
      </c>
      <c r="H1787" s="17">
        <v>0.65471064814814794</v>
      </c>
      <c r="I1787" s="17">
        <v>7.0254629629629139E-3</v>
      </c>
      <c r="J1787" s="1" t="s">
        <v>13755</v>
      </c>
    </row>
    <row r="1788" spans="2:10">
      <c r="B1788" s="1" t="s">
        <v>16012</v>
      </c>
      <c r="C1788" s="1">
        <v>1</v>
      </c>
      <c r="D1788" s="1" t="s">
        <v>13753</v>
      </c>
      <c r="E1788" s="17">
        <v>0.65342592592592597</v>
      </c>
      <c r="F1788" s="1" t="s">
        <v>2</v>
      </c>
      <c r="G1788" s="1" t="s">
        <v>3078</v>
      </c>
      <c r="H1788" s="17">
        <v>0.65476851851851803</v>
      </c>
      <c r="I1788" s="17">
        <v>1.3425925925920623E-3</v>
      </c>
      <c r="J1788" s="1" t="s">
        <v>13755</v>
      </c>
    </row>
    <row r="1789" spans="2:10">
      <c r="B1789" s="1" t="s">
        <v>16021</v>
      </c>
      <c r="C1789" s="1">
        <v>1</v>
      </c>
      <c r="D1789" s="1" t="s">
        <v>13753</v>
      </c>
      <c r="E1789" s="17">
        <v>0.65418981481481497</v>
      </c>
      <c r="F1789" s="1" t="s">
        <v>2</v>
      </c>
      <c r="G1789" s="1" t="s">
        <v>3078</v>
      </c>
      <c r="H1789" s="17">
        <v>0.65486111111111101</v>
      </c>
      <c r="I1789" s="17">
        <v>6.7129629629603116E-4</v>
      </c>
      <c r="J1789" s="1" t="s">
        <v>13755</v>
      </c>
    </row>
    <row r="1790" spans="2:10">
      <c r="B1790" s="1" t="s">
        <v>14736</v>
      </c>
      <c r="C1790" s="1">
        <v>1</v>
      </c>
      <c r="D1790" s="1" t="s">
        <v>13760</v>
      </c>
      <c r="E1790" s="17">
        <v>0.48517361111111101</v>
      </c>
      <c r="F1790" s="1" t="s">
        <v>50</v>
      </c>
      <c r="G1790" s="1" t="s">
        <v>3077</v>
      </c>
      <c r="H1790" s="17">
        <v>0.65493055555555602</v>
      </c>
      <c r="I1790" s="17">
        <v>0.169756944444445</v>
      </c>
      <c r="J1790" s="1" t="s">
        <v>13765</v>
      </c>
    </row>
    <row r="1791" spans="2:10">
      <c r="B1791" s="1" t="s">
        <v>15343</v>
      </c>
      <c r="C1791" s="1">
        <v>1</v>
      </c>
      <c r="D1791" s="1" t="s">
        <v>13753</v>
      </c>
      <c r="E1791" s="17">
        <v>0.56807870370370395</v>
      </c>
      <c r="F1791" s="1" t="s">
        <v>58</v>
      </c>
      <c r="G1791" s="1" t="s">
        <v>3095</v>
      </c>
      <c r="H1791" s="17">
        <v>0.65512731481481501</v>
      </c>
      <c r="I1791" s="17">
        <v>8.7048611111111063E-2</v>
      </c>
      <c r="J1791" s="1" t="s">
        <v>13758</v>
      </c>
    </row>
    <row r="1792" spans="2:10">
      <c r="B1792" s="1" t="s">
        <v>16024</v>
      </c>
      <c r="C1792" s="1">
        <v>1</v>
      </c>
      <c r="D1792" s="1" t="s">
        <v>13753</v>
      </c>
      <c r="E1792" s="17">
        <v>0.65424768518518495</v>
      </c>
      <c r="F1792" s="1" t="s">
        <v>2</v>
      </c>
      <c r="G1792" s="1" t="s">
        <v>3078</v>
      </c>
      <c r="H1792" s="17">
        <v>0.65518518518518498</v>
      </c>
      <c r="I1792" s="17">
        <v>9.3750000000003553E-4</v>
      </c>
      <c r="J1792" s="1" t="s">
        <v>13755</v>
      </c>
    </row>
    <row r="1793" spans="2:10">
      <c r="B1793" s="1" t="s">
        <v>16007</v>
      </c>
      <c r="C1793" s="1">
        <v>1</v>
      </c>
      <c r="D1793" s="1" t="s">
        <v>13687</v>
      </c>
      <c r="E1793" s="17">
        <v>0.65302083333333305</v>
      </c>
      <c r="F1793" s="1" t="s">
        <v>2</v>
      </c>
      <c r="G1793" s="1" t="s">
        <v>13762</v>
      </c>
      <c r="H1793" s="17">
        <v>0.65521990740740699</v>
      </c>
      <c r="I1793" s="17">
        <v>2.1990740740739367E-3</v>
      </c>
      <c r="J1793" s="1" t="s">
        <v>13767</v>
      </c>
    </row>
    <row r="1794" spans="2:10">
      <c r="B1794" s="1" t="s">
        <v>16027</v>
      </c>
      <c r="C1794" s="1">
        <v>1</v>
      </c>
      <c r="D1794" s="1" t="s">
        <v>13753</v>
      </c>
      <c r="E1794" s="17">
        <v>0.65451388888888895</v>
      </c>
      <c r="F1794" s="1" t="s">
        <v>2</v>
      </c>
      <c r="G1794" s="1" t="s">
        <v>3078</v>
      </c>
      <c r="H1794" s="17">
        <v>0.65534722222222197</v>
      </c>
      <c r="I1794" s="17">
        <v>8.3333333333301951E-4</v>
      </c>
      <c r="J1794" s="1" t="s">
        <v>13755</v>
      </c>
    </row>
    <row r="1795" spans="2:10">
      <c r="B1795" s="1" t="s">
        <v>16029</v>
      </c>
      <c r="C1795" s="1">
        <v>1</v>
      </c>
      <c r="D1795" s="1" t="s">
        <v>13687</v>
      </c>
      <c r="E1795" s="17">
        <v>0.65501157407407395</v>
      </c>
      <c r="F1795" s="1" t="s">
        <v>2</v>
      </c>
      <c r="G1795" s="1" t="s">
        <v>13762</v>
      </c>
      <c r="H1795" s="17">
        <v>0.65550925925925896</v>
      </c>
      <c r="I1795" s="17">
        <v>4.9768518518500393E-4</v>
      </c>
      <c r="J1795" s="1" t="s">
        <v>13767</v>
      </c>
    </row>
    <row r="1796" spans="2:10">
      <c r="B1796" s="1" t="s">
        <v>16016</v>
      </c>
      <c r="C1796" s="1">
        <v>1</v>
      </c>
      <c r="D1796" s="1" t="s">
        <v>13753</v>
      </c>
      <c r="E1796" s="17">
        <v>0.65362268518518496</v>
      </c>
      <c r="F1796" s="1" t="s">
        <v>2</v>
      </c>
      <c r="G1796" s="1" t="s">
        <v>13746</v>
      </c>
      <c r="H1796" s="17">
        <v>0.65560185185185205</v>
      </c>
      <c r="I1796" s="17">
        <v>1.9791666666670871E-3</v>
      </c>
      <c r="J1796" s="1" t="s">
        <v>13759</v>
      </c>
    </row>
    <row r="1797" spans="2:10">
      <c r="B1797" s="1" t="s">
        <v>16023</v>
      </c>
      <c r="C1797" s="1">
        <v>1</v>
      </c>
      <c r="D1797" s="1" t="s">
        <v>13687</v>
      </c>
      <c r="E1797" s="17">
        <v>0.65421296296296305</v>
      </c>
      <c r="F1797" s="1" t="s">
        <v>2</v>
      </c>
      <c r="G1797" s="1" t="s">
        <v>13746</v>
      </c>
      <c r="H1797" s="17">
        <v>0.65568287037036999</v>
      </c>
      <c r="I1797" s="17">
        <v>1.469907407406934E-3</v>
      </c>
      <c r="J1797" s="1" t="s">
        <v>13771</v>
      </c>
    </row>
    <row r="1798" spans="2:10">
      <c r="B1798" s="1" t="s">
        <v>15976</v>
      </c>
      <c r="C1798" s="1">
        <v>1</v>
      </c>
      <c r="D1798" s="1" t="s">
        <v>13687</v>
      </c>
      <c r="E1798" s="17">
        <v>0.65043981481481505</v>
      </c>
      <c r="F1798" s="1" t="s">
        <v>2</v>
      </c>
      <c r="G1798" s="1" t="s">
        <v>3077</v>
      </c>
      <c r="H1798" s="17">
        <v>0.65571759259259299</v>
      </c>
      <c r="I1798" s="17">
        <v>5.2777777777779367E-3</v>
      </c>
      <c r="J1798" s="1" t="s">
        <v>13770</v>
      </c>
    </row>
    <row r="1799" spans="2:10">
      <c r="B1799" s="1" t="s">
        <v>15965</v>
      </c>
      <c r="C1799" s="1">
        <v>1</v>
      </c>
      <c r="D1799" s="1" t="s">
        <v>3076</v>
      </c>
      <c r="E1799" s="17">
        <v>0.64894675925925904</v>
      </c>
      <c r="F1799" s="1" t="s">
        <v>2</v>
      </c>
      <c r="G1799" s="1" t="s">
        <v>3077</v>
      </c>
      <c r="H1799" s="17">
        <v>0.65576388888888903</v>
      </c>
      <c r="I1799" s="17">
        <v>6.8171296296299921E-3</v>
      </c>
      <c r="J1799" s="1" t="s">
        <v>13774</v>
      </c>
    </row>
    <row r="1800" spans="2:10">
      <c r="B1800" s="1" t="s">
        <v>16022</v>
      </c>
      <c r="C1800" s="1">
        <v>1</v>
      </c>
      <c r="D1800" s="1" t="s">
        <v>13753</v>
      </c>
      <c r="E1800" s="17">
        <v>0.65421296296296305</v>
      </c>
      <c r="F1800" s="1" t="s">
        <v>2</v>
      </c>
      <c r="G1800" s="1" t="s">
        <v>3077</v>
      </c>
      <c r="H1800" s="17">
        <v>0.65583333333333305</v>
      </c>
      <c r="I1800" s="17">
        <v>1.6203703703699945E-3</v>
      </c>
      <c r="J1800" s="1" t="s">
        <v>13756</v>
      </c>
    </row>
    <row r="1801" spans="2:10">
      <c r="B1801" s="1" t="s">
        <v>14319</v>
      </c>
      <c r="C1801" s="1">
        <v>1</v>
      </c>
      <c r="D1801" s="1" t="s">
        <v>13753</v>
      </c>
      <c r="E1801" s="17">
        <v>0.41858796296296302</v>
      </c>
      <c r="F1801" s="1" t="s">
        <v>44</v>
      </c>
      <c r="G1801" s="1" t="s">
        <v>3095</v>
      </c>
      <c r="H1801" s="17">
        <v>0.65603009259259304</v>
      </c>
      <c r="I1801" s="17">
        <v>0.23744212962963002</v>
      </c>
      <c r="J1801" s="1" t="s">
        <v>13758</v>
      </c>
    </row>
    <row r="1802" spans="2:10">
      <c r="B1802" s="1" t="s">
        <v>16026</v>
      </c>
      <c r="C1802" s="1">
        <v>1</v>
      </c>
      <c r="D1802" s="1" t="s">
        <v>13753</v>
      </c>
      <c r="E1802" s="17">
        <v>0.65442129629629597</v>
      </c>
      <c r="F1802" s="1" t="s">
        <v>2</v>
      </c>
      <c r="G1802" s="1" t="s">
        <v>3077</v>
      </c>
      <c r="H1802" s="17">
        <v>0.65603009259259304</v>
      </c>
      <c r="I1802" s="17">
        <v>1.6087962962970659E-3</v>
      </c>
      <c r="J1802" s="1" t="s">
        <v>13756</v>
      </c>
    </row>
    <row r="1803" spans="2:10">
      <c r="B1803" s="1" t="s">
        <v>15966</v>
      </c>
      <c r="C1803" s="1">
        <v>1</v>
      </c>
      <c r="D1803" s="1" t="s">
        <v>13687</v>
      </c>
      <c r="E1803" s="17">
        <v>0.64894675925925904</v>
      </c>
      <c r="F1803" s="1" t="s">
        <v>2</v>
      </c>
      <c r="G1803" s="1" t="s">
        <v>3078</v>
      </c>
      <c r="H1803" s="17">
        <v>0.65620370370370396</v>
      </c>
      <c r="I1803" s="17">
        <v>7.2569444444449127E-3</v>
      </c>
      <c r="J1803" s="1" t="s">
        <v>13773</v>
      </c>
    </row>
    <row r="1804" spans="2:10">
      <c r="B1804" s="1" t="s">
        <v>16025</v>
      </c>
      <c r="C1804" s="1">
        <v>1</v>
      </c>
      <c r="D1804" s="1" t="s">
        <v>13753</v>
      </c>
      <c r="E1804" s="17">
        <v>0.65428240740740695</v>
      </c>
      <c r="F1804" s="1" t="s">
        <v>2</v>
      </c>
      <c r="G1804" s="1" t="s">
        <v>3078</v>
      </c>
      <c r="H1804" s="17">
        <v>0.65626157407407404</v>
      </c>
      <c r="I1804" s="17">
        <v>1.9791666666670871E-3</v>
      </c>
      <c r="J1804" s="1" t="s">
        <v>13755</v>
      </c>
    </row>
    <row r="1805" spans="2:10">
      <c r="B1805" s="1" t="s">
        <v>16014</v>
      </c>
      <c r="C1805" s="1">
        <v>2</v>
      </c>
      <c r="D1805" s="1" t="s">
        <v>13753</v>
      </c>
      <c r="E1805" s="17">
        <v>0.65348379629629605</v>
      </c>
      <c r="F1805" s="1" t="s">
        <v>2</v>
      </c>
      <c r="G1805" s="1" t="s">
        <v>3095</v>
      </c>
      <c r="H1805" s="17">
        <v>0.65645833333333303</v>
      </c>
      <c r="I1805" s="17">
        <v>2.9745370370369839E-3</v>
      </c>
      <c r="J1805" s="1" t="s">
        <v>13758</v>
      </c>
    </row>
    <row r="1806" spans="2:10">
      <c r="B1806" s="1" t="s">
        <v>15970</v>
      </c>
      <c r="C1806" s="1">
        <v>5</v>
      </c>
      <c r="D1806" s="1" t="s">
        <v>13753</v>
      </c>
      <c r="E1806" s="17">
        <v>0.64973379629629602</v>
      </c>
      <c r="F1806" s="1" t="s">
        <v>2</v>
      </c>
      <c r="G1806" s="1" t="s">
        <v>3078</v>
      </c>
      <c r="H1806" s="17">
        <v>0.656516203703704</v>
      </c>
      <c r="I1806" s="17">
        <v>6.7824074074079865E-3</v>
      </c>
      <c r="J1806" s="1" t="s">
        <v>13755</v>
      </c>
    </row>
    <row r="1807" spans="2:10">
      <c r="B1807" s="1" t="s">
        <v>16036</v>
      </c>
      <c r="C1807" s="1">
        <v>1</v>
      </c>
      <c r="D1807" s="1" t="s">
        <v>13760</v>
      </c>
      <c r="E1807" s="17">
        <v>0.65620370370370396</v>
      </c>
      <c r="F1807" s="1" t="s">
        <v>2</v>
      </c>
      <c r="G1807" s="1" t="s">
        <v>3077</v>
      </c>
      <c r="H1807" s="17">
        <v>0.656516203703704</v>
      </c>
      <c r="I1807" s="17">
        <v>3.1250000000004885E-4</v>
      </c>
      <c r="J1807" s="1" t="s">
        <v>13765</v>
      </c>
    </row>
    <row r="1808" spans="2:10">
      <c r="B1808" s="1" t="s">
        <v>16035</v>
      </c>
      <c r="C1808" s="1">
        <v>1</v>
      </c>
      <c r="D1808" s="1" t="s">
        <v>13687</v>
      </c>
      <c r="E1808" s="17">
        <v>0.65614583333333298</v>
      </c>
      <c r="F1808" s="1" t="s">
        <v>2</v>
      </c>
      <c r="G1808" s="1" t="s">
        <v>3095</v>
      </c>
      <c r="H1808" s="17">
        <v>0.65667824074074099</v>
      </c>
      <c r="I1808" s="17">
        <v>5.3240740740800874E-4</v>
      </c>
      <c r="J1808" s="1" t="s">
        <v>13757</v>
      </c>
    </row>
    <row r="1809" spans="2:10">
      <c r="B1809" s="1" t="s">
        <v>16030</v>
      </c>
      <c r="C1809" s="1">
        <v>1</v>
      </c>
      <c r="D1809" s="1" t="s">
        <v>13753</v>
      </c>
      <c r="E1809" s="17">
        <v>0.65541666666666698</v>
      </c>
      <c r="F1809" s="1" t="s">
        <v>2</v>
      </c>
      <c r="G1809" s="1" t="s">
        <v>3077</v>
      </c>
      <c r="H1809" s="17">
        <v>0.65688657407407403</v>
      </c>
      <c r="I1809" s="17">
        <v>1.4699074074070451E-3</v>
      </c>
      <c r="J1809" s="1" t="s">
        <v>13756</v>
      </c>
    </row>
    <row r="1810" spans="2:10">
      <c r="B1810" s="1" t="s">
        <v>15158</v>
      </c>
      <c r="C1810" s="1">
        <v>1</v>
      </c>
      <c r="D1810" s="1" t="s">
        <v>13753</v>
      </c>
      <c r="E1810" s="17">
        <v>0.54509259259259302</v>
      </c>
      <c r="F1810" s="1" t="s">
        <v>56</v>
      </c>
      <c r="G1810" s="1" t="s">
        <v>3077</v>
      </c>
      <c r="H1810" s="17">
        <v>0.65701388888888901</v>
      </c>
      <c r="I1810" s="17">
        <v>0.11192129629629599</v>
      </c>
      <c r="J1810" s="1" t="s">
        <v>13756</v>
      </c>
    </row>
    <row r="1811" spans="2:10">
      <c r="B1811" s="1" t="s">
        <v>16019</v>
      </c>
      <c r="C1811" s="1">
        <v>1</v>
      </c>
      <c r="D1811" s="1" t="s">
        <v>13687</v>
      </c>
      <c r="E1811" s="17">
        <v>0.65400462962963002</v>
      </c>
      <c r="F1811" s="1" t="s">
        <v>2</v>
      </c>
      <c r="G1811" s="1" t="s">
        <v>13746</v>
      </c>
      <c r="H1811" s="17">
        <v>0.65708333333333302</v>
      </c>
      <c r="I1811" s="17">
        <v>3.0787037037030007E-3</v>
      </c>
      <c r="J1811" s="1" t="s">
        <v>13771</v>
      </c>
    </row>
    <row r="1812" spans="2:10">
      <c r="B1812" s="1" t="s">
        <v>15212</v>
      </c>
      <c r="C1812" s="1">
        <v>1</v>
      </c>
      <c r="D1812" s="1" t="s">
        <v>13760</v>
      </c>
      <c r="E1812" s="17">
        <v>0.55188657407407404</v>
      </c>
      <c r="F1812" s="1" t="s">
        <v>56</v>
      </c>
      <c r="G1812" s="1" t="s">
        <v>3095</v>
      </c>
      <c r="H1812" s="17">
        <v>0.65722222222222204</v>
      </c>
      <c r="I1812" s="17">
        <v>0.105335648148148</v>
      </c>
      <c r="J1812" s="1" t="s">
        <v>13761</v>
      </c>
    </row>
    <row r="1813" spans="2:10">
      <c r="B1813" s="1" t="s">
        <v>15910</v>
      </c>
      <c r="C1813" s="1">
        <v>1</v>
      </c>
      <c r="D1813" s="1" t="s">
        <v>13753</v>
      </c>
      <c r="E1813" s="17">
        <v>0.64256944444444397</v>
      </c>
      <c r="F1813" s="1" t="s">
        <v>1</v>
      </c>
      <c r="G1813" s="1" t="s">
        <v>3095</v>
      </c>
      <c r="H1813" s="17">
        <v>0.65746527777777797</v>
      </c>
      <c r="I1813" s="17">
        <v>1.4895833333333997E-2</v>
      </c>
      <c r="J1813" s="1" t="s">
        <v>13758</v>
      </c>
    </row>
    <row r="1814" spans="2:10">
      <c r="B1814" s="1" t="s">
        <v>16034</v>
      </c>
      <c r="C1814" s="1">
        <v>1</v>
      </c>
      <c r="D1814" s="1" t="s">
        <v>13753</v>
      </c>
      <c r="E1814" s="17">
        <v>0.65597222222222196</v>
      </c>
      <c r="F1814" s="1" t="s">
        <v>2</v>
      </c>
      <c r="G1814" s="1" t="s">
        <v>3078</v>
      </c>
      <c r="H1814" s="17">
        <v>0.65777777777777802</v>
      </c>
      <c r="I1814" s="17">
        <v>1.8055555555560598E-3</v>
      </c>
      <c r="J1814" s="1" t="s">
        <v>13755</v>
      </c>
    </row>
    <row r="1815" spans="2:10">
      <c r="B1815" s="1" t="s">
        <v>13852</v>
      </c>
      <c r="C1815" s="1">
        <v>1</v>
      </c>
      <c r="D1815" s="1" t="s">
        <v>13687</v>
      </c>
      <c r="E1815" s="17">
        <v>0.283831018518518</v>
      </c>
      <c r="F1815" s="1" t="s">
        <v>13778</v>
      </c>
      <c r="G1815" s="1" t="s">
        <v>13762</v>
      </c>
      <c r="H1815" s="17">
        <v>0.65797453703703701</v>
      </c>
      <c r="I1815" s="17">
        <v>0.37414351851851901</v>
      </c>
      <c r="J1815" s="1" t="s">
        <v>13767</v>
      </c>
    </row>
    <row r="1816" spans="2:10">
      <c r="B1816" s="1" t="s">
        <v>16047</v>
      </c>
      <c r="C1816" s="1">
        <v>1</v>
      </c>
      <c r="D1816" s="1" t="s">
        <v>13687</v>
      </c>
      <c r="E1816" s="17">
        <v>0.65771990740740705</v>
      </c>
      <c r="F1816" s="1" t="s">
        <v>3</v>
      </c>
      <c r="G1816" s="1" t="s">
        <v>3095</v>
      </c>
      <c r="H1816" s="17">
        <v>0.65815972222222197</v>
      </c>
      <c r="I1816" s="17">
        <v>4.3981481481492057E-4</v>
      </c>
      <c r="J1816" s="1" t="s">
        <v>13757</v>
      </c>
    </row>
    <row r="1817" spans="2:10">
      <c r="B1817" s="1" t="s">
        <v>16051</v>
      </c>
      <c r="C1817" s="1">
        <v>2</v>
      </c>
      <c r="D1817" s="1" t="s">
        <v>13687</v>
      </c>
      <c r="E1817" s="17">
        <v>0.65810185185185199</v>
      </c>
      <c r="F1817" s="1" t="s">
        <v>3</v>
      </c>
      <c r="G1817" s="1" t="s">
        <v>13762</v>
      </c>
      <c r="H1817" s="17">
        <v>0.65829861111111099</v>
      </c>
      <c r="I1817" s="17">
        <v>1.9675925925899396E-4</v>
      </c>
      <c r="J1817" s="1" t="s">
        <v>13767</v>
      </c>
    </row>
    <row r="1818" spans="2:10">
      <c r="B1818" s="1" t="s">
        <v>16032</v>
      </c>
      <c r="C1818" s="1">
        <v>1</v>
      </c>
      <c r="D1818" s="1" t="s">
        <v>13760</v>
      </c>
      <c r="E1818" s="17">
        <v>0.65560185185185205</v>
      </c>
      <c r="F1818" s="1" t="s">
        <v>2</v>
      </c>
      <c r="G1818" s="1" t="s">
        <v>3078</v>
      </c>
      <c r="H1818" s="17">
        <v>0.65868055555555605</v>
      </c>
      <c r="I1818" s="17">
        <v>3.0787037037039999E-3</v>
      </c>
      <c r="J1818" s="1" t="s">
        <v>13768</v>
      </c>
    </row>
    <row r="1819" spans="2:10">
      <c r="B1819" s="1" t="s">
        <v>16044</v>
      </c>
      <c r="C1819" s="1">
        <v>1</v>
      </c>
      <c r="D1819" s="1" t="s">
        <v>13753</v>
      </c>
      <c r="E1819" s="17">
        <v>0.65747685185185201</v>
      </c>
      <c r="F1819" s="1" t="s">
        <v>3</v>
      </c>
      <c r="G1819" s="1" t="s">
        <v>13746</v>
      </c>
      <c r="H1819" s="17">
        <v>0.65874999999999995</v>
      </c>
      <c r="I1819" s="17">
        <v>1.2731481481479401E-3</v>
      </c>
      <c r="J1819" s="1" t="s">
        <v>13759</v>
      </c>
    </row>
    <row r="1820" spans="2:10">
      <c r="B1820" s="1" t="s">
        <v>16045</v>
      </c>
      <c r="C1820" s="1">
        <v>1</v>
      </c>
      <c r="D1820" s="1" t="s">
        <v>13753</v>
      </c>
      <c r="E1820" s="17">
        <v>0.65756944444444398</v>
      </c>
      <c r="F1820" s="1" t="s">
        <v>3</v>
      </c>
      <c r="G1820" s="1" t="s">
        <v>3078</v>
      </c>
      <c r="H1820" s="17">
        <v>0.65880787037037003</v>
      </c>
      <c r="I1820" s="17">
        <v>1.2384259259260455E-3</v>
      </c>
      <c r="J1820" s="1" t="s">
        <v>13755</v>
      </c>
    </row>
    <row r="1821" spans="2:10">
      <c r="B1821" s="1" t="s">
        <v>16046</v>
      </c>
      <c r="C1821" s="1">
        <v>1</v>
      </c>
      <c r="D1821" s="1" t="s">
        <v>13687</v>
      </c>
      <c r="E1821" s="17">
        <v>0.65759259259259295</v>
      </c>
      <c r="F1821" s="1" t="s">
        <v>3</v>
      </c>
      <c r="G1821" s="1" t="s">
        <v>13746</v>
      </c>
      <c r="H1821" s="17">
        <v>0.65880787037037003</v>
      </c>
      <c r="I1821" s="17">
        <v>1.2152777777770796E-3</v>
      </c>
      <c r="J1821" s="1" t="s">
        <v>13771</v>
      </c>
    </row>
    <row r="1822" spans="2:10">
      <c r="B1822" s="1" t="s">
        <v>16041</v>
      </c>
      <c r="C1822" s="1">
        <v>1</v>
      </c>
      <c r="D1822" s="1" t="s">
        <v>13687</v>
      </c>
      <c r="E1822" s="17">
        <v>0.65688657407407403</v>
      </c>
      <c r="F1822" s="1" t="s">
        <v>3</v>
      </c>
      <c r="G1822" s="1" t="s">
        <v>13746</v>
      </c>
      <c r="H1822" s="17">
        <v>0.65896990740740702</v>
      </c>
      <c r="I1822" s="17">
        <v>2.0833333333329929E-3</v>
      </c>
      <c r="J1822" s="1" t="s">
        <v>13771</v>
      </c>
    </row>
    <row r="1823" spans="2:10">
      <c r="B1823" s="1" t="s">
        <v>14317</v>
      </c>
      <c r="C1823" s="1">
        <v>1</v>
      </c>
      <c r="D1823" s="1" t="s">
        <v>3076</v>
      </c>
      <c r="E1823" s="17">
        <v>0.418217592592593</v>
      </c>
      <c r="F1823" s="1" t="s">
        <v>44</v>
      </c>
      <c r="G1823" s="1" t="s">
        <v>3095</v>
      </c>
      <c r="H1823" s="17">
        <v>0.659293981481481</v>
      </c>
      <c r="I1823" s="17">
        <v>0.24107638888888799</v>
      </c>
      <c r="J1823" s="1" t="s">
        <v>13675</v>
      </c>
    </row>
    <row r="1824" spans="2:10">
      <c r="B1824" s="1" t="s">
        <v>16009</v>
      </c>
      <c r="C1824" s="1">
        <v>1</v>
      </c>
      <c r="D1824" s="1" t="s">
        <v>13753</v>
      </c>
      <c r="E1824" s="17">
        <v>0.65322916666666697</v>
      </c>
      <c r="F1824" s="1" t="s">
        <v>2</v>
      </c>
      <c r="G1824" s="1" t="s">
        <v>13746</v>
      </c>
      <c r="H1824" s="17">
        <v>0.65942129629629598</v>
      </c>
      <c r="I1824" s="17">
        <v>6.1921296296290063E-3</v>
      </c>
      <c r="J1824" s="1" t="s">
        <v>13759</v>
      </c>
    </row>
    <row r="1825" spans="2:10">
      <c r="B1825" s="1" t="s">
        <v>16055</v>
      </c>
      <c r="C1825" s="1">
        <v>1</v>
      </c>
      <c r="D1825" s="1" t="s">
        <v>13687</v>
      </c>
      <c r="E1825" s="17">
        <v>0.65874999999999995</v>
      </c>
      <c r="F1825" s="1" t="s">
        <v>3</v>
      </c>
      <c r="G1825" s="1" t="s">
        <v>3078</v>
      </c>
      <c r="H1825" s="17">
        <v>0.65944444444444394</v>
      </c>
      <c r="I1825" s="17">
        <v>6.9444444444399789E-4</v>
      </c>
      <c r="J1825" s="1" t="s">
        <v>13773</v>
      </c>
    </row>
    <row r="1826" spans="2:10">
      <c r="B1826" s="1" t="s">
        <v>16043</v>
      </c>
      <c r="C1826" s="1">
        <v>1</v>
      </c>
      <c r="D1826" s="1" t="s">
        <v>13687</v>
      </c>
      <c r="E1826" s="17">
        <v>0.657210648148148</v>
      </c>
      <c r="F1826" s="1" t="s">
        <v>3</v>
      </c>
      <c r="G1826" s="1" t="s">
        <v>3095</v>
      </c>
      <c r="H1826" s="17">
        <v>0.65959490740740701</v>
      </c>
      <c r="I1826" s="17">
        <v>2.3842592592590028E-3</v>
      </c>
      <c r="J1826" s="1" t="s">
        <v>13757</v>
      </c>
    </row>
    <row r="1827" spans="2:10">
      <c r="B1827" s="1" t="s">
        <v>16060</v>
      </c>
      <c r="C1827" s="1">
        <v>1</v>
      </c>
      <c r="D1827" s="1" t="s">
        <v>13687</v>
      </c>
      <c r="E1827" s="17">
        <v>0.65917824074074105</v>
      </c>
      <c r="F1827" s="1" t="s">
        <v>3</v>
      </c>
      <c r="G1827" s="1" t="s">
        <v>3095</v>
      </c>
      <c r="H1827" s="17">
        <v>0.65965277777777798</v>
      </c>
      <c r="I1827" s="17">
        <v>4.7453703703692618E-4</v>
      </c>
      <c r="J1827" s="1" t="s">
        <v>13757</v>
      </c>
    </row>
    <row r="1828" spans="2:10">
      <c r="B1828" s="1" t="s">
        <v>16048</v>
      </c>
      <c r="C1828" s="1">
        <v>1</v>
      </c>
      <c r="D1828" s="1" t="s">
        <v>13753</v>
      </c>
      <c r="E1828" s="17">
        <v>0.65774305555555601</v>
      </c>
      <c r="F1828" s="1" t="s">
        <v>3</v>
      </c>
      <c r="G1828" s="1" t="s">
        <v>13762</v>
      </c>
      <c r="H1828" s="17">
        <v>0.65973379629629603</v>
      </c>
      <c r="I1828" s="17">
        <v>1.9907407407400157E-3</v>
      </c>
      <c r="J1828" s="1" t="s">
        <v>13772</v>
      </c>
    </row>
    <row r="1829" spans="2:10">
      <c r="B1829" s="1" t="s">
        <v>16054</v>
      </c>
      <c r="C1829" s="1">
        <v>1</v>
      </c>
      <c r="D1829" s="1" t="s">
        <v>13687</v>
      </c>
      <c r="E1829" s="17">
        <v>0.65873842592592602</v>
      </c>
      <c r="F1829" s="1" t="s">
        <v>3</v>
      </c>
      <c r="G1829" s="1" t="s">
        <v>13746</v>
      </c>
      <c r="H1829" s="17">
        <v>0.65994212962962995</v>
      </c>
      <c r="I1829" s="17">
        <v>1.2037037037039289E-3</v>
      </c>
      <c r="J1829" s="1" t="s">
        <v>13771</v>
      </c>
    </row>
    <row r="1830" spans="2:10">
      <c r="B1830" s="1" t="s">
        <v>16056</v>
      </c>
      <c r="C1830" s="1">
        <v>1</v>
      </c>
      <c r="D1830" s="1" t="s">
        <v>13687</v>
      </c>
      <c r="E1830" s="17">
        <v>0.65879629629629599</v>
      </c>
      <c r="F1830" s="1" t="s">
        <v>3</v>
      </c>
      <c r="G1830" s="1" t="s">
        <v>13746</v>
      </c>
      <c r="H1830" s="17">
        <v>0.66</v>
      </c>
      <c r="I1830" s="17">
        <v>1.2037037037040399E-3</v>
      </c>
      <c r="J1830" s="1" t="s">
        <v>13771</v>
      </c>
    </row>
    <row r="1831" spans="2:10">
      <c r="B1831" s="1" t="s">
        <v>16037</v>
      </c>
      <c r="C1831" s="1">
        <v>1</v>
      </c>
      <c r="D1831" s="1" t="s">
        <v>3076</v>
      </c>
      <c r="E1831" s="17">
        <v>0.65630787037036997</v>
      </c>
      <c r="F1831" s="1" t="s">
        <v>3</v>
      </c>
      <c r="G1831" s="1" t="s">
        <v>13746</v>
      </c>
      <c r="H1831" s="17">
        <v>0.660023148148148</v>
      </c>
      <c r="I1831" s="17">
        <v>3.7152777777780255E-3</v>
      </c>
      <c r="J1831" s="1" t="s">
        <v>13766</v>
      </c>
    </row>
    <row r="1832" spans="2:10">
      <c r="B1832" s="1" t="s">
        <v>16015</v>
      </c>
      <c r="C1832" s="1">
        <v>1</v>
      </c>
      <c r="D1832" s="1" t="s">
        <v>13753</v>
      </c>
      <c r="E1832" s="17">
        <v>0.65355324074074095</v>
      </c>
      <c r="F1832" s="1" t="s">
        <v>2</v>
      </c>
      <c r="G1832" s="1" t="s">
        <v>3077</v>
      </c>
      <c r="H1832" s="17">
        <v>0.66008101851851897</v>
      </c>
      <c r="I1832" s="17">
        <v>6.527777777778021E-3</v>
      </c>
      <c r="J1832" s="1" t="s">
        <v>13756</v>
      </c>
    </row>
    <row r="1833" spans="2:10">
      <c r="B1833" s="1" t="s">
        <v>15107</v>
      </c>
      <c r="C1833" s="1">
        <v>1</v>
      </c>
      <c r="D1833" s="1" t="s">
        <v>13687</v>
      </c>
      <c r="E1833" s="17">
        <v>0.53805555555555595</v>
      </c>
      <c r="F1833" s="1" t="s">
        <v>55</v>
      </c>
      <c r="G1833" s="1" t="s">
        <v>3078</v>
      </c>
      <c r="H1833" s="17">
        <v>0.66082175925925901</v>
      </c>
      <c r="I1833" s="17">
        <v>0.12276620370370306</v>
      </c>
      <c r="J1833" s="1" t="s">
        <v>13773</v>
      </c>
    </row>
    <row r="1834" spans="2:10">
      <c r="B1834" s="1" t="s">
        <v>16066</v>
      </c>
      <c r="C1834" s="1">
        <v>1</v>
      </c>
      <c r="D1834" s="1" t="s">
        <v>13753</v>
      </c>
      <c r="E1834" s="17">
        <v>0.66009259259259301</v>
      </c>
      <c r="F1834" s="1" t="s">
        <v>3</v>
      </c>
      <c r="G1834" s="1" t="s">
        <v>3078</v>
      </c>
      <c r="H1834" s="17">
        <v>0.660983796296296</v>
      </c>
      <c r="I1834" s="17">
        <v>8.9120370370299185E-4</v>
      </c>
      <c r="J1834" s="1" t="s">
        <v>13755</v>
      </c>
    </row>
    <row r="1835" spans="2:10">
      <c r="B1835" s="1" t="s">
        <v>16067</v>
      </c>
      <c r="C1835" s="1">
        <v>1</v>
      </c>
      <c r="D1835" s="1" t="s">
        <v>13753</v>
      </c>
      <c r="E1835" s="17">
        <v>0.66021990740740699</v>
      </c>
      <c r="F1835" s="1" t="s">
        <v>3</v>
      </c>
      <c r="G1835" s="1" t="s">
        <v>3078</v>
      </c>
      <c r="H1835" s="17">
        <v>0.66119212962963003</v>
      </c>
      <c r="I1835" s="17">
        <v>9.7222222222304033E-4</v>
      </c>
      <c r="J1835" s="1" t="s">
        <v>13755</v>
      </c>
    </row>
    <row r="1836" spans="2:10">
      <c r="B1836" s="1" t="s">
        <v>16053</v>
      </c>
      <c r="C1836" s="1">
        <v>1</v>
      </c>
      <c r="D1836" s="1" t="s">
        <v>13760</v>
      </c>
      <c r="E1836" s="17">
        <v>0.65842592592592597</v>
      </c>
      <c r="F1836" s="1" t="s">
        <v>3</v>
      </c>
      <c r="G1836" s="1" t="s">
        <v>3077</v>
      </c>
      <c r="H1836" s="17">
        <v>0.66120370370370396</v>
      </c>
      <c r="I1836" s="17">
        <v>2.77777777777799E-3</v>
      </c>
      <c r="J1836" s="1" t="s">
        <v>13765</v>
      </c>
    </row>
    <row r="1837" spans="2:10">
      <c r="B1837" s="1" t="s">
        <v>15008</v>
      </c>
      <c r="C1837" s="1">
        <v>1</v>
      </c>
      <c r="D1837" s="1" t="s">
        <v>13687</v>
      </c>
      <c r="E1837" s="17">
        <v>0.52476851851851802</v>
      </c>
      <c r="F1837" s="1" t="s">
        <v>54</v>
      </c>
      <c r="G1837" s="1" t="s">
        <v>13746</v>
      </c>
      <c r="H1837" s="17">
        <v>0.66122685185185204</v>
      </c>
      <c r="I1837" s="17">
        <v>0.13645833333333401</v>
      </c>
      <c r="J1837" s="1" t="s">
        <v>13771</v>
      </c>
    </row>
    <row r="1838" spans="2:10">
      <c r="B1838" s="1" t="s">
        <v>16068</v>
      </c>
      <c r="C1838" s="1">
        <v>1</v>
      </c>
      <c r="D1838" s="1" t="s">
        <v>13753</v>
      </c>
      <c r="E1838" s="17">
        <v>0.66024305555555596</v>
      </c>
      <c r="F1838" s="1" t="s">
        <v>3</v>
      </c>
      <c r="G1838" s="1" t="s">
        <v>3095</v>
      </c>
      <c r="H1838" s="17">
        <v>0.66133101851851805</v>
      </c>
      <c r="I1838" s="17">
        <v>1.0879629629620968E-3</v>
      </c>
      <c r="J1838" s="1" t="s">
        <v>13758</v>
      </c>
    </row>
    <row r="1839" spans="2:10">
      <c r="B1839" s="1" t="s">
        <v>16076</v>
      </c>
      <c r="C1839" s="1">
        <v>5</v>
      </c>
      <c r="D1839" s="1" t="s">
        <v>13753</v>
      </c>
      <c r="E1839" s="17">
        <v>0.66106481481481505</v>
      </c>
      <c r="F1839" s="1" t="s">
        <v>3</v>
      </c>
      <c r="G1839" s="1" t="s">
        <v>3078</v>
      </c>
      <c r="H1839" s="17">
        <v>0.66180555555555598</v>
      </c>
      <c r="I1839" s="17">
        <v>7.4074074074093055E-4</v>
      </c>
      <c r="J1839" s="1" t="s">
        <v>13755</v>
      </c>
    </row>
    <row r="1840" spans="2:10">
      <c r="B1840" s="1" t="s">
        <v>16065</v>
      </c>
      <c r="C1840" s="1">
        <v>1</v>
      </c>
      <c r="D1840" s="1" t="s">
        <v>13753</v>
      </c>
      <c r="E1840" s="17">
        <v>0.66004629629629596</v>
      </c>
      <c r="F1840" s="1" t="s">
        <v>3</v>
      </c>
      <c r="G1840" s="1" t="s">
        <v>3095</v>
      </c>
      <c r="H1840" s="17">
        <v>0.66196759259259297</v>
      </c>
      <c r="I1840" s="17">
        <v>1.9212962962970037E-3</v>
      </c>
      <c r="J1840" s="1" t="s">
        <v>13758</v>
      </c>
    </row>
    <row r="1841" spans="2:10">
      <c r="B1841" s="1" t="s">
        <v>16070</v>
      </c>
      <c r="C1841" s="1">
        <v>1</v>
      </c>
      <c r="D1841" s="1" t="s">
        <v>13753</v>
      </c>
      <c r="E1841" s="17">
        <v>0.66033564814814805</v>
      </c>
      <c r="F1841" s="1" t="s">
        <v>3</v>
      </c>
      <c r="G1841" s="1" t="s">
        <v>3078</v>
      </c>
      <c r="H1841" s="17">
        <v>0.66212962962962996</v>
      </c>
      <c r="I1841" s="17">
        <v>1.7939814814819099E-3</v>
      </c>
      <c r="J1841" s="1" t="s">
        <v>13755</v>
      </c>
    </row>
    <row r="1842" spans="2:10">
      <c r="B1842" s="1" t="s">
        <v>16071</v>
      </c>
      <c r="C1842" s="1">
        <v>1</v>
      </c>
      <c r="D1842" s="1" t="s">
        <v>13753</v>
      </c>
      <c r="E1842" s="17">
        <v>0.66037037037037005</v>
      </c>
      <c r="F1842" s="1" t="s">
        <v>3</v>
      </c>
      <c r="G1842" s="1" t="s">
        <v>3078</v>
      </c>
      <c r="H1842" s="17">
        <v>0.66233796296296299</v>
      </c>
      <c r="I1842" s="17">
        <v>1.9675925925929372E-3</v>
      </c>
      <c r="J1842" s="1" t="s">
        <v>13755</v>
      </c>
    </row>
    <row r="1843" spans="2:10">
      <c r="B1843" s="1" t="s">
        <v>14389</v>
      </c>
      <c r="C1843" s="1">
        <v>1</v>
      </c>
      <c r="D1843" s="1" t="s">
        <v>13753</v>
      </c>
      <c r="E1843" s="17">
        <v>0.43127314814814799</v>
      </c>
      <c r="F1843" s="1" t="s">
        <v>45</v>
      </c>
      <c r="G1843" s="1" t="s">
        <v>13762</v>
      </c>
      <c r="H1843" s="17">
        <v>0.66258101851851803</v>
      </c>
      <c r="I1843" s="17">
        <v>0.23130787037037004</v>
      </c>
      <c r="J1843" s="1" t="s">
        <v>13772</v>
      </c>
    </row>
    <row r="1844" spans="2:10">
      <c r="B1844" s="1" t="s">
        <v>16073</v>
      </c>
      <c r="C1844" s="1">
        <v>1</v>
      </c>
      <c r="D1844" s="1" t="s">
        <v>13760</v>
      </c>
      <c r="E1844" s="17">
        <v>0.66065972222222202</v>
      </c>
      <c r="F1844" s="1" t="s">
        <v>3</v>
      </c>
      <c r="G1844" s="1" t="s">
        <v>3095</v>
      </c>
      <c r="H1844" s="17">
        <v>0.66268518518518504</v>
      </c>
      <c r="I1844" s="17">
        <v>2.0254629629630205E-3</v>
      </c>
      <c r="J1844" s="1" t="s">
        <v>13761</v>
      </c>
    </row>
    <row r="1845" spans="2:10">
      <c r="B1845" s="1" t="s">
        <v>16077</v>
      </c>
      <c r="C1845" s="1">
        <v>1</v>
      </c>
      <c r="D1845" s="1" t="s">
        <v>13753</v>
      </c>
      <c r="E1845" s="17">
        <v>0.66113425925925895</v>
      </c>
      <c r="F1845" s="1" t="s">
        <v>3</v>
      </c>
      <c r="G1845" s="1" t="s">
        <v>13746</v>
      </c>
      <c r="H1845" s="17">
        <v>0.66283564814814799</v>
      </c>
      <c r="I1845" s="17">
        <v>1.7013888888890438E-3</v>
      </c>
      <c r="J1845" s="1" t="s">
        <v>13759</v>
      </c>
    </row>
    <row r="1846" spans="2:10">
      <c r="B1846" s="1" t="s">
        <v>16083</v>
      </c>
      <c r="C1846" s="1">
        <v>1</v>
      </c>
      <c r="D1846" s="1" t="s">
        <v>13687</v>
      </c>
      <c r="E1846" s="17">
        <v>0.66206018518518495</v>
      </c>
      <c r="F1846" s="1" t="s">
        <v>3</v>
      </c>
      <c r="G1846" s="1" t="s">
        <v>3078</v>
      </c>
      <c r="H1846" s="17">
        <v>0.662905092592593</v>
      </c>
      <c r="I1846" s="17">
        <v>8.4490740740805759E-4</v>
      </c>
      <c r="J1846" s="1" t="s">
        <v>13773</v>
      </c>
    </row>
    <row r="1847" spans="2:10">
      <c r="B1847" s="1" t="s">
        <v>13918</v>
      </c>
      <c r="C1847" s="1">
        <v>1</v>
      </c>
      <c r="D1847" s="1" t="s">
        <v>13760</v>
      </c>
      <c r="E1847" s="17">
        <v>0.31190972222222202</v>
      </c>
      <c r="F1847" s="1" t="s">
        <v>33</v>
      </c>
      <c r="G1847" s="1" t="s">
        <v>13762</v>
      </c>
      <c r="H1847" s="17">
        <v>0.66304398148148103</v>
      </c>
      <c r="I1847" s="17">
        <v>0.35113425925925901</v>
      </c>
      <c r="J1847" s="1" t="s">
        <v>13763</v>
      </c>
    </row>
    <row r="1848" spans="2:10">
      <c r="B1848" s="1" t="s">
        <v>16039</v>
      </c>
      <c r="C1848" s="1">
        <v>5</v>
      </c>
      <c r="D1848" s="1" t="s">
        <v>13753</v>
      </c>
      <c r="E1848" s="17">
        <v>0.65652777777777804</v>
      </c>
      <c r="F1848" s="1" t="s">
        <v>3</v>
      </c>
      <c r="G1848" s="1" t="s">
        <v>3078</v>
      </c>
      <c r="H1848" s="17">
        <v>0.66315972222222197</v>
      </c>
      <c r="I1848" s="17">
        <v>6.6319444444439268E-3</v>
      </c>
      <c r="J1848" s="1" t="s">
        <v>13755</v>
      </c>
    </row>
    <row r="1849" spans="2:10">
      <c r="B1849" s="1" t="s">
        <v>14430</v>
      </c>
      <c r="C1849" s="1">
        <v>1</v>
      </c>
      <c r="D1849" s="1" t="s">
        <v>13760</v>
      </c>
      <c r="E1849" s="17">
        <v>0.435613425925926</v>
      </c>
      <c r="F1849" s="1" t="s">
        <v>45</v>
      </c>
      <c r="G1849" s="1" t="s">
        <v>13746</v>
      </c>
      <c r="H1849" s="17">
        <v>0.66324074074074102</v>
      </c>
      <c r="I1849" s="17">
        <v>0.22762731481481502</v>
      </c>
      <c r="J1849" s="1" t="s">
        <v>13764</v>
      </c>
    </row>
    <row r="1850" spans="2:10">
      <c r="B1850" s="1" t="s">
        <v>16081</v>
      </c>
      <c r="C1850" s="1">
        <v>1</v>
      </c>
      <c r="D1850" s="1" t="s">
        <v>13687</v>
      </c>
      <c r="E1850" s="17">
        <v>0.66153935185185198</v>
      </c>
      <c r="F1850" s="1" t="s">
        <v>3</v>
      </c>
      <c r="G1850" s="1" t="s">
        <v>13746</v>
      </c>
      <c r="H1850" s="17">
        <v>0.66327546296296302</v>
      </c>
      <c r="I1850" s="17">
        <v>1.7361111111110494E-3</v>
      </c>
      <c r="J1850" s="1" t="s">
        <v>13771</v>
      </c>
    </row>
    <row r="1851" spans="2:10">
      <c r="B1851" s="1" t="s">
        <v>15867</v>
      </c>
      <c r="C1851" s="1">
        <v>1</v>
      </c>
      <c r="D1851" s="1" t="s">
        <v>13753</v>
      </c>
      <c r="E1851" s="17">
        <v>0.63724537037036999</v>
      </c>
      <c r="F1851" s="1" t="s">
        <v>1</v>
      </c>
      <c r="G1851" s="1" t="s">
        <v>13746</v>
      </c>
      <c r="H1851" s="17">
        <v>0.66339120370370397</v>
      </c>
      <c r="I1851" s="17">
        <v>2.6145833333333979E-2</v>
      </c>
      <c r="J1851" s="1" t="s">
        <v>13759</v>
      </c>
    </row>
    <row r="1852" spans="2:10">
      <c r="B1852" s="1" t="s">
        <v>16064</v>
      </c>
      <c r="C1852" s="1">
        <v>1</v>
      </c>
      <c r="D1852" s="1" t="s">
        <v>13760</v>
      </c>
      <c r="E1852" s="17">
        <v>0.65997685185185195</v>
      </c>
      <c r="F1852" s="1" t="s">
        <v>3</v>
      </c>
      <c r="G1852" s="1" t="s">
        <v>3095</v>
      </c>
      <c r="H1852" s="17">
        <v>0.66342592592592597</v>
      </c>
      <c r="I1852" s="17">
        <v>3.4490740740740211E-3</v>
      </c>
      <c r="J1852" s="1" t="s">
        <v>13761</v>
      </c>
    </row>
    <row r="1853" spans="2:10">
      <c r="B1853" s="1" t="s">
        <v>16058</v>
      </c>
      <c r="C1853" s="1">
        <v>1</v>
      </c>
      <c r="D1853" s="1" t="s">
        <v>13753</v>
      </c>
      <c r="E1853" s="17">
        <v>0.65893518518518501</v>
      </c>
      <c r="F1853" s="1" t="s">
        <v>3</v>
      </c>
      <c r="G1853" s="1" t="s">
        <v>13762</v>
      </c>
      <c r="H1853" s="17">
        <v>0.66354166666666703</v>
      </c>
      <c r="I1853" s="17">
        <v>4.6064814814820165E-3</v>
      </c>
      <c r="J1853" s="1" t="s">
        <v>13772</v>
      </c>
    </row>
    <row r="1854" spans="2:10">
      <c r="B1854" s="1" t="s">
        <v>16059</v>
      </c>
      <c r="C1854" s="1">
        <v>1</v>
      </c>
      <c r="D1854" s="1" t="s">
        <v>13687</v>
      </c>
      <c r="E1854" s="17">
        <v>0.659097222222222</v>
      </c>
      <c r="F1854" s="1" t="s">
        <v>3</v>
      </c>
      <c r="G1854" s="1" t="s">
        <v>13746</v>
      </c>
      <c r="H1854" s="17">
        <v>0.66369212962962998</v>
      </c>
      <c r="I1854" s="17">
        <v>4.5949074074079777E-3</v>
      </c>
      <c r="J1854" s="1" t="s">
        <v>13771</v>
      </c>
    </row>
    <row r="1855" spans="2:10">
      <c r="B1855" s="1" t="s">
        <v>16097</v>
      </c>
      <c r="C1855" s="1">
        <v>1</v>
      </c>
      <c r="D1855" s="1" t="s">
        <v>13753</v>
      </c>
      <c r="E1855" s="17">
        <v>0.66363425925925901</v>
      </c>
      <c r="F1855" s="1" t="s">
        <v>3</v>
      </c>
      <c r="G1855" s="1" t="s">
        <v>13746</v>
      </c>
      <c r="H1855" s="17">
        <v>0.66373842592592602</v>
      </c>
      <c r="I1855" s="17">
        <v>1.0416666666701602E-4</v>
      </c>
      <c r="J1855" s="1" t="s">
        <v>13759</v>
      </c>
    </row>
    <row r="1856" spans="2:10">
      <c r="B1856" s="1" t="s">
        <v>16082</v>
      </c>
      <c r="C1856" s="1">
        <v>1</v>
      </c>
      <c r="D1856" s="1" t="s">
        <v>13687</v>
      </c>
      <c r="E1856" s="17">
        <v>0.66179398148148105</v>
      </c>
      <c r="F1856" s="1" t="s">
        <v>3</v>
      </c>
      <c r="G1856" s="1" t="s">
        <v>13746</v>
      </c>
      <c r="H1856" s="17">
        <v>0.66384259259259304</v>
      </c>
      <c r="I1856" s="17">
        <v>2.0486111111119865E-3</v>
      </c>
      <c r="J1856" s="1" t="s">
        <v>13771</v>
      </c>
    </row>
    <row r="1857" spans="2:10">
      <c r="B1857" s="1" t="s">
        <v>16075</v>
      </c>
      <c r="C1857" s="1">
        <v>1</v>
      </c>
      <c r="D1857" s="1" t="s">
        <v>13687</v>
      </c>
      <c r="E1857" s="17">
        <v>0.66079861111111104</v>
      </c>
      <c r="F1857" s="1" t="s">
        <v>3</v>
      </c>
      <c r="G1857" s="1" t="s">
        <v>13746</v>
      </c>
      <c r="H1857" s="17">
        <v>0.66390046296296301</v>
      </c>
      <c r="I1857" s="17">
        <v>3.1018518518519667E-3</v>
      </c>
      <c r="J1857" s="1" t="s">
        <v>13771</v>
      </c>
    </row>
    <row r="1858" spans="2:10">
      <c r="B1858" s="1" t="s">
        <v>16085</v>
      </c>
      <c r="C1858" s="1">
        <v>1</v>
      </c>
      <c r="D1858" s="1" t="s">
        <v>13753</v>
      </c>
      <c r="E1858" s="17">
        <v>0.66215277777777803</v>
      </c>
      <c r="F1858" s="1" t="s">
        <v>3</v>
      </c>
      <c r="G1858" s="1" t="s">
        <v>3077</v>
      </c>
      <c r="H1858" s="17">
        <v>0.66401620370370396</v>
      </c>
      <c r="I1858" s="17">
        <v>1.8634259259259212E-3</v>
      </c>
      <c r="J1858" s="1" t="s">
        <v>13756</v>
      </c>
    </row>
    <row r="1859" spans="2:10">
      <c r="B1859" s="1" t="s">
        <v>16080</v>
      </c>
      <c r="C1859" s="1">
        <v>1</v>
      </c>
      <c r="D1859" s="1" t="s">
        <v>13687</v>
      </c>
      <c r="E1859" s="17">
        <v>0.66150462962962997</v>
      </c>
      <c r="F1859" s="1" t="s">
        <v>3</v>
      </c>
      <c r="G1859" s="1" t="s">
        <v>13746</v>
      </c>
      <c r="H1859" s="17">
        <v>0.66407407407407404</v>
      </c>
      <c r="I1859" s="17">
        <v>2.5694444444440689E-3</v>
      </c>
      <c r="J1859" s="1" t="s">
        <v>13771</v>
      </c>
    </row>
    <row r="1860" spans="2:10">
      <c r="B1860" s="1" t="s">
        <v>16090</v>
      </c>
      <c r="C1860" s="1">
        <v>1</v>
      </c>
      <c r="D1860" s="1" t="s">
        <v>13753</v>
      </c>
      <c r="E1860" s="17">
        <v>0.66247685185185201</v>
      </c>
      <c r="F1860" s="1" t="s">
        <v>3</v>
      </c>
      <c r="G1860" s="1" t="s">
        <v>3078</v>
      </c>
      <c r="H1860" s="17">
        <v>0.664293981481481</v>
      </c>
      <c r="I1860" s="17">
        <v>1.8171296296289885E-3</v>
      </c>
      <c r="J1860" s="1" t="s">
        <v>13755</v>
      </c>
    </row>
    <row r="1861" spans="2:10">
      <c r="B1861" s="1" t="s">
        <v>16091</v>
      </c>
      <c r="C1861" s="1">
        <v>1</v>
      </c>
      <c r="D1861" s="1" t="s">
        <v>13687</v>
      </c>
      <c r="E1861" s="17">
        <v>0.66268518518518504</v>
      </c>
      <c r="F1861" s="1" t="s">
        <v>3</v>
      </c>
      <c r="G1861" s="1" t="s">
        <v>13746</v>
      </c>
      <c r="H1861" s="17">
        <v>0.66435185185185197</v>
      </c>
      <c r="I1861" s="17">
        <v>1.6666666666669272E-3</v>
      </c>
      <c r="J1861" s="1" t="s">
        <v>13771</v>
      </c>
    </row>
    <row r="1862" spans="2:10">
      <c r="B1862" s="1" t="s">
        <v>16101</v>
      </c>
      <c r="C1862" s="1">
        <v>1</v>
      </c>
      <c r="D1862" s="1" t="s">
        <v>3076</v>
      </c>
      <c r="E1862" s="17">
        <v>0.66407407407407404</v>
      </c>
      <c r="F1862" s="1" t="s">
        <v>3</v>
      </c>
      <c r="G1862" s="1" t="s">
        <v>3095</v>
      </c>
      <c r="H1862" s="17">
        <v>0.66446759259259303</v>
      </c>
      <c r="I1862" s="17">
        <v>3.9351851851898711E-4</v>
      </c>
      <c r="J1862" s="1" t="s">
        <v>13675</v>
      </c>
    </row>
    <row r="1863" spans="2:10">
      <c r="B1863" s="1" t="s">
        <v>16100</v>
      </c>
      <c r="C1863" s="1">
        <v>1</v>
      </c>
      <c r="D1863" s="1" t="s">
        <v>13760</v>
      </c>
      <c r="E1863" s="17">
        <v>0.66398148148148195</v>
      </c>
      <c r="F1863" s="1" t="s">
        <v>3</v>
      </c>
      <c r="G1863" s="1" t="s">
        <v>3095</v>
      </c>
      <c r="H1863" s="17">
        <v>0.66451388888888896</v>
      </c>
      <c r="I1863" s="17">
        <v>5.3240740740700954E-4</v>
      </c>
      <c r="J1863" s="1" t="s">
        <v>13761</v>
      </c>
    </row>
    <row r="1864" spans="2:10">
      <c r="B1864" s="1" t="s">
        <v>16096</v>
      </c>
      <c r="C1864" s="1">
        <v>1</v>
      </c>
      <c r="D1864" s="1" t="s">
        <v>13753</v>
      </c>
      <c r="E1864" s="17">
        <v>0.66354166666666703</v>
      </c>
      <c r="F1864" s="1" t="s">
        <v>3</v>
      </c>
      <c r="G1864" s="1" t="s">
        <v>3078</v>
      </c>
      <c r="H1864" s="17">
        <v>0.664525462962963</v>
      </c>
      <c r="I1864" s="17">
        <v>9.8379629629596899E-4</v>
      </c>
      <c r="J1864" s="1" t="s">
        <v>13755</v>
      </c>
    </row>
    <row r="1865" spans="2:10">
      <c r="B1865" s="1" t="s">
        <v>16095</v>
      </c>
      <c r="C1865" s="1">
        <v>1</v>
      </c>
      <c r="D1865" s="1" t="s">
        <v>13753</v>
      </c>
      <c r="E1865" s="17">
        <v>0.66334490740740704</v>
      </c>
      <c r="F1865" s="1" t="s">
        <v>3</v>
      </c>
      <c r="G1865" s="1" t="s">
        <v>3078</v>
      </c>
      <c r="H1865" s="17">
        <v>0.66473379629629603</v>
      </c>
      <c r="I1865" s="17">
        <v>1.388888888888995E-3</v>
      </c>
      <c r="J1865" s="1" t="s">
        <v>13755</v>
      </c>
    </row>
    <row r="1866" spans="2:10">
      <c r="B1866" s="1" t="s">
        <v>16079</v>
      </c>
      <c r="C1866" s="1">
        <v>1</v>
      </c>
      <c r="D1866" s="1" t="s">
        <v>13753</v>
      </c>
      <c r="E1866" s="17">
        <v>0.661215277777778</v>
      </c>
      <c r="F1866" s="1" t="s">
        <v>3</v>
      </c>
      <c r="G1866" s="1" t="s">
        <v>3078</v>
      </c>
      <c r="H1866" s="17">
        <v>0.66476851851851804</v>
      </c>
      <c r="I1866" s="17">
        <v>3.5532407407400379E-3</v>
      </c>
      <c r="J1866" s="1" t="s">
        <v>13755</v>
      </c>
    </row>
    <row r="1867" spans="2:10">
      <c r="B1867" s="1" t="s">
        <v>16042</v>
      </c>
      <c r="C1867" s="1">
        <v>1</v>
      </c>
      <c r="D1867" s="1" t="s">
        <v>13753</v>
      </c>
      <c r="E1867" s="17">
        <v>0.65692129629629603</v>
      </c>
      <c r="F1867" s="1" t="s">
        <v>3</v>
      </c>
      <c r="G1867" s="1" t="s">
        <v>3078</v>
      </c>
      <c r="H1867" s="17">
        <v>0.66480324074074104</v>
      </c>
      <c r="I1867" s="17">
        <v>7.8819444444450104E-3</v>
      </c>
      <c r="J1867" s="1" t="s">
        <v>13755</v>
      </c>
    </row>
    <row r="1868" spans="2:10">
      <c r="B1868" s="1" t="s">
        <v>16094</v>
      </c>
      <c r="C1868" s="1">
        <v>1</v>
      </c>
      <c r="D1868" s="1" t="s">
        <v>13687</v>
      </c>
      <c r="E1868" s="17">
        <v>0.66305555555555595</v>
      </c>
      <c r="F1868" s="1" t="s">
        <v>3</v>
      </c>
      <c r="G1868" s="1" t="s">
        <v>13746</v>
      </c>
      <c r="H1868" s="17">
        <v>0.66516203703703702</v>
      </c>
      <c r="I1868" s="17">
        <v>2.1064814814810706E-3</v>
      </c>
      <c r="J1868" s="1" t="s">
        <v>13771</v>
      </c>
    </row>
    <row r="1869" spans="2:10">
      <c r="B1869" s="1" t="s">
        <v>16092</v>
      </c>
      <c r="C1869" s="1">
        <v>5</v>
      </c>
      <c r="D1869" s="1" t="s">
        <v>13753</v>
      </c>
      <c r="E1869" s="17">
        <v>0.66275462962963005</v>
      </c>
      <c r="F1869" s="1" t="s">
        <v>3</v>
      </c>
      <c r="G1869" s="1" t="s">
        <v>3078</v>
      </c>
      <c r="H1869" s="17">
        <v>0.66525462962963</v>
      </c>
      <c r="I1869" s="17">
        <v>2.4999999999999467E-3</v>
      </c>
      <c r="J1869" s="1" t="s">
        <v>13755</v>
      </c>
    </row>
    <row r="1870" spans="2:10">
      <c r="B1870" s="1" t="s">
        <v>15146</v>
      </c>
      <c r="C1870" s="1">
        <v>1</v>
      </c>
      <c r="D1870" s="1" t="s">
        <v>13753</v>
      </c>
      <c r="E1870" s="17">
        <v>0.543796296296296</v>
      </c>
      <c r="F1870" s="1" t="s">
        <v>56</v>
      </c>
      <c r="G1870" s="1" t="s">
        <v>3078</v>
      </c>
      <c r="H1870" s="17">
        <v>0.66553240740740705</v>
      </c>
      <c r="I1870" s="17">
        <v>0.12173611111111104</v>
      </c>
      <c r="J1870" s="1" t="s">
        <v>13755</v>
      </c>
    </row>
    <row r="1871" spans="2:10">
      <c r="B1871" s="1" t="s">
        <v>16072</v>
      </c>
      <c r="C1871" s="1">
        <v>5</v>
      </c>
      <c r="D1871" s="1" t="s">
        <v>13753</v>
      </c>
      <c r="E1871" s="17">
        <v>0.66042824074074102</v>
      </c>
      <c r="F1871" s="1" t="s">
        <v>3</v>
      </c>
      <c r="G1871" s="1" t="s">
        <v>3078</v>
      </c>
      <c r="H1871" s="17">
        <v>0.66559027777777802</v>
      </c>
      <c r="I1871" s="17">
        <v>5.1620370370369928E-3</v>
      </c>
      <c r="J1871" s="1" t="s">
        <v>13755</v>
      </c>
    </row>
    <row r="1872" spans="2:10">
      <c r="B1872" s="1" t="s">
        <v>16106</v>
      </c>
      <c r="C1872" s="1">
        <v>1</v>
      </c>
      <c r="D1872" s="1" t="s">
        <v>13753</v>
      </c>
      <c r="E1872" s="17">
        <v>0.66444444444444395</v>
      </c>
      <c r="F1872" s="1" t="s">
        <v>3</v>
      </c>
      <c r="G1872" s="1" t="s">
        <v>3078</v>
      </c>
      <c r="H1872" s="17">
        <v>0.66563657407407395</v>
      </c>
      <c r="I1872" s="17">
        <v>1.192129629630001E-3</v>
      </c>
      <c r="J1872" s="1" t="s">
        <v>13755</v>
      </c>
    </row>
    <row r="1873" spans="2:10">
      <c r="B1873" s="1" t="s">
        <v>16110</v>
      </c>
      <c r="C1873" s="1">
        <v>1</v>
      </c>
      <c r="D1873" s="1" t="s">
        <v>13753</v>
      </c>
      <c r="E1873" s="17">
        <v>0.66493055555555602</v>
      </c>
      <c r="F1873" s="1" t="s">
        <v>3</v>
      </c>
      <c r="G1873" s="1" t="s">
        <v>3078</v>
      </c>
      <c r="H1873" s="17">
        <v>0.66576388888888904</v>
      </c>
      <c r="I1873" s="17">
        <v>8.3333333333301951E-4</v>
      </c>
      <c r="J1873" s="1" t="s">
        <v>13755</v>
      </c>
    </row>
    <row r="1874" spans="2:10">
      <c r="B1874" s="1" t="s">
        <v>16111</v>
      </c>
      <c r="C1874" s="1">
        <v>1</v>
      </c>
      <c r="D1874" s="1" t="s">
        <v>13760</v>
      </c>
      <c r="E1874" s="17">
        <v>0.66494212962962995</v>
      </c>
      <c r="F1874" s="1" t="s">
        <v>3</v>
      </c>
      <c r="G1874" s="1" t="s">
        <v>3078</v>
      </c>
      <c r="H1874" s="17">
        <v>0.66579861111111105</v>
      </c>
      <c r="I1874" s="17">
        <v>8.5648148148109726E-4</v>
      </c>
      <c r="J1874" s="1" t="s">
        <v>13768</v>
      </c>
    </row>
    <row r="1875" spans="2:10">
      <c r="B1875" s="1" t="s">
        <v>16115</v>
      </c>
      <c r="C1875" s="1">
        <v>1</v>
      </c>
      <c r="D1875" s="1" t="s">
        <v>3076</v>
      </c>
      <c r="E1875" s="17">
        <v>0.66527777777777797</v>
      </c>
      <c r="F1875" s="1" t="s">
        <v>3</v>
      </c>
      <c r="G1875" s="1" t="s">
        <v>3077</v>
      </c>
      <c r="H1875" s="17">
        <v>0.66586805555555595</v>
      </c>
      <c r="I1875" s="17">
        <v>5.9027777777798107E-4</v>
      </c>
      <c r="J1875" s="1" t="s">
        <v>13774</v>
      </c>
    </row>
    <row r="1876" spans="2:10">
      <c r="B1876" s="1" t="s">
        <v>14503</v>
      </c>
      <c r="C1876" s="1">
        <v>2</v>
      </c>
      <c r="D1876" s="1" t="s">
        <v>13687</v>
      </c>
      <c r="E1876" s="17">
        <v>0.448622685185185</v>
      </c>
      <c r="F1876" s="1" t="s">
        <v>47</v>
      </c>
      <c r="G1876" s="1" t="s">
        <v>3078</v>
      </c>
      <c r="H1876" s="17">
        <v>0.66587962962962999</v>
      </c>
      <c r="I1876" s="17">
        <v>0.21725694444444499</v>
      </c>
      <c r="J1876" s="1" t="s">
        <v>13773</v>
      </c>
    </row>
    <row r="1877" spans="2:10">
      <c r="B1877" s="1" t="s">
        <v>16107</v>
      </c>
      <c r="C1877" s="1">
        <v>1</v>
      </c>
      <c r="D1877" s="1" t="s">
        <v>13753</v>
      </c>
      <c r="E1877" s="17">
        <v>0.66459490740740701</v>
      </c>
      <c r="F1877" s="1" t="s">
        <v>3</v>
      </c>
      <c r="G1877" s="1" t="s">
        <v>3078</v>
      </c>
      <c r="H1877" s="17">
        <v>0.66589120370370403</v>
      </c>
      <c r="I1877" s="17">
        <v>1.296296296297017E-3</v>
      </c>
      <c r="J1877" s="1" t="s">
        <v>13755</v>
      </c>
    </row>
    <row r="1878" spans="2:10">
      <c r="B1878" s="1" t="s">
        <v>16120</v>
      </c>
      <c r="C1878" s="1">
        <v>1</v>
      </c>
      <c r="D1878" s="1" t="s">
        <v>13753</v>
      </c>
      <c r="E1878" s="17">
        <v>0.66579861111111105</v>
      </c>
      <c r="F1878" s="1" t="s">
        <v>3</v>
      </c>
      <c r="G1878" s="1" t="s">
        <v>13746</v>
      </c>
      <c r="H1878" s="17">
        <v>0.66593749999999996</v>
      </c>
      <c r="I1878" s="17">
        <v>1.388888888889106E-4</v>
      </c>
      <c r="J1878" s="1" t="s">
        <v>13759</v>
      </c>
    </row>
    <row r="1879" spans="2:10">
      <c r="B1879" s="1" t="s">
        <v>16117</v>
      </c>
      <c r="C1879" s="1">
        <v>1</v>
      </c>
      <c r="D1879" s="1" t="s">
        <v>13760</v>
      </c>
      <c r="E1879" s="17">
        <v>0.66547453703703696</v>
      </c>
      <c r="F1879" s="1" t="s">
        <v>3</v>
      </c>
      <c r="G1879" s="1" t="s">
        <v>13762</v>
      </c>
      <c r="H1879" s="17">
        <v>0.66603009259259305</v>
      </c>
      <c r="I1879" s="17">
        <v>5.5555555555608649E-4</v>
      </c>
      <c r="J1879" s="1" t="s">
        <v>13763</v>
      </c>
    </row>
    <row r="1880" spans="2:10">
      <c r="B1880" s="1" t="s">
        <v>16109</v>
      </c>
      <c r="C1880" s="1">
        <v>1</v>
      </c>
      <c r="D1880" s="1" t="s">
        <v>13753</v>
      </c>
      <c r="E1880" s="17">
        <v>0.66468749999999999</v>
      </c>
      <c r="F1880" s="1" t="s">
        <v>3</v>
      </c>
      <c r="G1880" s="1" t="s">
        <v>3078</v>
      </c>
      <c r="H1880" s="17">
        <v>0.66606481481481505</v>
      </c>
      <c r="I1880" s="17">
        <v>1.3773148148150671E-3</v>
      </c>
      <c r="J1880" s="1" t="s">
        <v>13755</v>
      </c>
    </row>
    <row r="1881" spans="2:10">
      <c r="B1881" s="1" t="s">
        <v>16112</v>
      </c>
      <c r="C1881" s="1">
        <v>1</v>
      </c>
      <c r="D1881" s="1" t="s">
        <v>13753</v>
      </c>
      <c r="E1881" s="17">
        <v>0.66496527777777803</v>
      </c>
      <c r="F1881" s="1" t="s">
        <v>3</v>
      </c>
      <c r="G1881" s="1" t="s">
        <v>3095</v>
      </c>
      <c r="H1881" s="17">
        <v>0.66607638888888898</v>
      </c>
      <c r="I1881" s="17">
        <v>1.1111111111109517E-3</v>
      </c>
      <c r="J1881" s="1" t="s">
        <v>13758</v>
      </c>
    </row>
    <row r="1882" spans="2:10">
      <c r="B1882" s="1" t="s">
        <v>16087</v>
      </c>
      <c r="C1882" s="1">
        <v>1</v>
      </c>
      <c r="D1882" s="1" t="s">
        <v>13753</v>
      </c>
      <c r="E1882" s="17">
        <v>0.66224537037037001</v>
      </c>
      <c r="F1882" s="1" t="s">
        <v>3</v>
      </c>
      <c r="G1882" s="1" t="s">
        <v>3078</v>
      </c>
      <c r="H1882" s="17">
        <v>0.66612268518518503</v>
      </c>
      <c r="I1882" s="17">
        <v>3.8773148148150138E-3</v>
      </c>
      <c r="J1882" s="1" t="s">
        <v>13755</v>
      </c>
    </row>
    <row r="1883" spans="2:10">
      <c r="B1883" s="1" t="s">
        <v>16086</v>
      </c>
      <c r="C1883" s="1">
        <v>1</v>
      </c>
      <c r="D1883" s="1" t="s">
        <v>13753</v>
      </c>
      <c r="E1883" s="17">
        <v>0.66219907407407397</v>
      </c>
      <c r="F1883" s="1" t="s">
        <v>3</v>
      </c>
      <c r="G1883" s="1" t="s">
        <v>3077</v>
      </c>
      <c r="H1883" s="17">
        <v>0.66626157407407405</v>
      </c>
      <c r="I1883" s="17">
        <v>4.0625000000000799E-3</v>
      </c>
      <c r="J1883" s="1" t="s">
        <v>13756</v>
      </c>
    </row>
    <row r="1884" spans="2:10">
      <c r="B1884" s="1" t="s">
        <v>16105</v>
      </c>
      <c r="C1884" s="1">
        <v>1</v>
      </c>
      <c r="D1884" s="1" t="s">
        <v>13753</v>
      </c>
      <c r="E1884" s="17">
        <v>0.66438657407407398</v>
      </c>
      <c r="F1884" s="1" t="s">
        <v>3</v>
      </c>
      <c r="G1884" s="1" t="s">
        <v>3077</v>
      </c>
      <c r="H1884" s="17">
        <v>0.66628472222222201</v>
      </c>
      <c r="I1884" s="17">
        <v>1.8981481481480378E-3</v>
      </c>
      <c r="J1884" s="1" t="s">
        <v>13756</v>
      </c>
    </row>
    <row r="1885" spans="2:10">
      <c r="B1885" s="1" t="s">
        <v>16104</v>
      </c>
      <c r="C1885" s="1">
        <v>1</v>
      </c>
      <c r="D1885" s="1" t="s">
        <v>13753</v>
      </c>
      <c r="E1885" s="17">
        <v>0.66430555555555604</v>
      </c>
      <c r="F1885" s="1" t="s">
        <v>3</v>
      </c>
      <c r="G1885" s="1" t="s">
        <v>3078</v>
      </c>
      <c r="H1885" s="17">
        <v>0.666678240740741</v>
      </c>
      <c r="I1885" s="17">
        <v>2.372685185184964E-3</v>
      </c>
      <c r="J1885" s="1" t="s">
        <v>13755</v>
      </c>
    </row>
    <row r="1886" spans="2:10">
      <c r="B1886" s="1" t="s">
        <v>16116</v>
      </c>
      <c r="C1886" s="1">
        <v>5</v>
      </c>
      <c r="D1886" s="1" t="s">
        <v>13753</v>
      </c>
      <c r="E1886" s="17">
        <v>0.66543981481481496</v>
      </c>
      <c r="F1886" s="1" t="s">
        <v>3</v>
      </c>
      <c r="G1886" s="1" t="s">
        <v>3078</v>
      </c>
      <c r="H1886" s="17">
        <v>0.66677083333333298</v>
      </c>
      <c r="I1886" s="17">
        <v>1.3310185185180234E-3</v>
      </c>
      <c r="J1886" s="1" t="s">
        <v>13755</v>
      </c>
    </row>
    <row r="1887" spans="2:10">
      <c r="B1887" s="1" t="s">
        <v>16028</v>
      </c>
      <c r="C1887" s="1">
        <v>2</v>
      </c>
      <c r="D1887" s="1" t="s">
        <v>13760</v>
      </c>
      <c r="E1887" s="17">
        <v>0.65469907407407402</v>
      </c>
      <c r="F1887" s="1" t="s">
        <v>2</v>
      </c>
      <c r="G1887" s="1" t="s">
        <v>3078</v>
      </c>
      <c r="H1887" s="17">
        <v>0.66689814814814796</v>
      </c>
      <c r="I1887" s="17">
        <v>1.2199074074073946E-2</v>
      </c>
      <c r="J1887" s="1" t="s">
        <v>13768</v>
      </c>
    </row>
    <row r="1888" spans="2:10">
      <c r="B1888" s="1" t="s">
        <v>16113</v>
      </c>
      <c r="C1888" s="1">
        <v>1</v>
      </c>
      <c r="D1888" s="1" t="s">
        <v>13687</v>
      </c>
      <c r="E1888" s="17">
        <v>0.66506944444444405</v>
      </c>
      <c r="F1888" s="1" t="s">
        <v>3</v>
      </c>
      <c r="G1888" s="1" t="s">
        <v>13746</v>
      </c>
      <c r="H1888" s="17">
        <v>0.66702546296296295</v>
      </c>
      <c r="I1888" s="17">
        <v>1.9560185185188983E-3</v>
      </c>
      <c r="J1888" s="1" t="s">
        <v>13771</v>
      </c>
    </row>
    <row r="1889" spans="2:10">
      <c r="B1889" s="1" t="s">
        <v>16130</v>
      </c>
      <c r="C1889" s="1">
        <v>1</v>
      </c>
      <c r="D1889" s="1" t="s">
        <v>13753</v>
      </c>
      <c r="E1889" s="17">
        <v>0.66699074074074105</v>
      </c>
      <c r="F1889" s="1" t="s">
        <v>4</v>
      </c>
      <c r="G1889" s="1" t="s">
        <v>13746</v>
      </c>
      <c r="H1889" s="17">
        <v>0.66723379629629598</v>
      </c>
      <c r="I1889" s="17">
        <v>2.4305555555492742E-4</v>
      </c>
      <c r="J1889" s="1" t="s">
        <v>13759</v>
      </c>
    </row>
    <row r="1890" spans="2:10">
      <c r="B1890" s="1" t="s">
        <v>16119</v>
      </c>
      <c r="C1890" s="1">
        <v>1</v>
      </c>
      <c r="D1890" s="1" t="s">
        <v>13753</v>
      </c>
      <c r="E1890" s="17">
        <v>0.665752314814815</v>
      </c>
      <c r="F1890" s="1" t="s">
        <v>3</v>
      </c>
      <c r="G1890" s="1" t="s">
        <v>13746</v>
      </c>
      <c r="H1890" s="17">
        <v>0.66731481481481503</v>
      </c>
      <c r="I1890" s="17">
        <v>1.5625000000000222E-3</v>
      </c>
      <c r="J1890" s="1" t="s">
        <v>13759</v>
      </c>
    </row>
    <row r="1891" spans="2:10">
      <c r="B1891" s="1" t="s">
        <v>16131</v>
      </c>
      <c r="C1891" s="1">
        <v>1</v>
      </c>
      <c r="D1891" s="1" t="s">
        <v>13753</v>
      </c>
      <c r="E1891" s="17">
        <v>0.66706018518518495</v>
      </c>
      <c r="F1891" s="1" t="s">
        <v>4</v>
      </c>
      <c r="G1891" s="1" t="s">
        <v>13746</v>
      </c>
      <c r="H1891" s="17">
        <v>0.66731481481481503</v>
      </c>
      <c r="I1891" s="17">
        <v>2.5462962963007651E-4</v>
      </c>
      <c r="J1891" s="1" t="s">
        <v>13759</v>
      </c>
    </row>
    <row r="1892" spans="2:10">
      <c r="B1892" s="1" t="s">
        <v>16069</v>
      </c>
      <c r="C1892" s="1">
        <v>1</v>
      </c>
      <c r="D1892" s="1" t="s">
        <v>13753</v>
      </c>
      <c r="E1892" s="17">
        <v>0.66030092592592604</v>
      </c>
      <c r="F1892" s="1" t="s">
        <v>3</v>
      </c>
      <c r="G1892" s="1" t="s">
        <v>3078</v>
      </c>
      <c r="H1892" s="17">
        <v>0.66765046296296304</v>
      </c>
      <c r="I1892" s="17">
        <v>7.3495370370370017E-3</v>
      </c>
      <c r="J1892" s="1" t="s">
        <v>13755</v>
      </c>
    </row>
    <row r="1893" spans="2:10">
      <c r="B1893" s="1" t="s">
        <v>16062</v>
      </c>
      <c r="C1893" s="1">
        <v>5</v>
      </c>
      <c r="D1893" s="1" t="s">
        <v>13753</v>
      </c>
      <c r="E1893" s="17">
        <v>0.65995370370370399</v>
      </c>
      <c r="F1893" s="1" t="s">
        <v>3</v>
      </c>
      <c r="G1893" s="1" t="s">
        <v>3078</v>
      </c>
      <c r="H1893" s="17">
        <v>0.66771990740740705</v>
      </c>
      <c r="I1893" s="17">
        <v>7.7662037037030673E-3</v>
      </c>
      <c r="J1893" s="1" t="s">
        <v>13755</v>
      </c>
    </row>
    <row r="1894" spans="2:10">
      <c r="B1894" s="1" t="s">
        <v>15992</v>
      </c>
      <c r="C1894" s="1">
        <v>5</v>
      </c>
      <c r="D1894" s="1" t="s">
        <v>13753</v>
      </c>
      <c r="E1894" s="17">
        <v>0.65157407407407397</v>
      </c>
      <c r="F1894" s="1" t="s">
        <v>2</v>
      </c>
      <c r="G1894" s="1" t="s">
        <v>3078</v>
      </c>
      <c r="H1894" s="17">
        <v>0.66778935185185195</v>
      </c>
      <c r="I1894" s="17">
        <v>1.6215277777777981E-2</v>
      </c>
      <c r="J1894" s="1" t="s">
        <v>13755</v>
      </c>
    </row>
    <row r="1895" spans="2:10">
      <c r="B1895" s="1" t="s">
        <v>16136</v>
      </c>
      <c r="C1895" s="1">
        <v>1</v>
      </c>
      <c r="D1895" s="1" t="s">
        <v>13753</v>
      </c>
      <c r="E1895" s="17">
        <v>0.667638888888889</v>
      </c>
      <c r="F1895" s="1" t="s">
        <v>4</v>
      </c>
      <c r="G1895" s="1" t="s">
        <v>13746</v>
      </c>
      <c r="H1895" s="17">
        <v>0.66778935185185195</v>
      </c>
      <c r="I1895" s="17">
        <v>1.5046296296294948E-4</v>
      </c>
      <c r="J1895" s="1" t="s">
        <v>13759</v>
      </c>
    </row>
    <row r="1896" spans="2:10">
      <c r="B1896" s="1" t="s">
        <v>16084</v>
      </c>
      <c r="C1896" s="1">
        <v>1</v>
      </c>
      <c r="D1896" s="1" t="s">
        <v>13760</v>
      </c>
      <c r="E1896" s="17">
        <v>0.66212962962962996</v>
      </c>
      <c r="F1896" s="1" t="s">
        <v>3</v>
      </c>
      <c r="G1896" s="1" t="s">
        <v>13762</v>
      </c>
      <c r="H1896" s="17">
        <v>0.667835648148148</v>
      </c>
      <c r="I1896" s="17">
        <v>5.7060185185180412E-3</v>
      </c>
      <c r="J1896" s="1" t="s">
        <v>13763</v>
      </c>
    </row>
    <row r="1897" spans="2:10">
      <c r="B1897" s="1" t="s">
        <v>16122</v>
      </c>
      <c r="C1897" s="1">
        <v>1</v>
      </c>
      <c r="D1897" s="1" t="s">
        <v>13760</v>
      </c>
      <c r="E1897" s="17">
        <v>0.66591435185185199</v>
      </c>
      <c r="F1897" s="1" t="s">
        <v>3</v>
      </c>
      <c r="G1897" s="1" t="s">
        <v>3095</v>
      </c>
      <c r="H1897" s="17">
        <v>0.66805555555555596</v>
      </c>
      <c r="I1897" s="17">
        <v>2.1412037037039644E-3</v>
      </c>
      <c r="J1897" s="1" t="s">
        <v>13761</v>
      </c>
    </row>
    <row r="1898" spans="2:10">
      <c r="B1898" s="1" t="s">
        <v>16134</v>
      </c>
      <c r="C1898" s="1">
        <v>1</v>
      </c>
      <c r="D1898" s="1" t="s">
        <v>13687</v>
      </c>
      <c r="E1898" s="17">
        <v>0.66726851851851898</v>
      </c>
      <c r="F1898" s="1" t="s">
        <v>4</v>
      </c>
      <c r="G1898" s="1" t="s">
        <v>3078</v>
      </c>
      <c r="H1898" s="17">
        <v>0.66809027777777796</v>
      </c>
      <c r="I1898" s="17">
        <v>8.2175925925898063E-4</v>
      </c>
      <c r="J1898" s="1" t="s">
        <v>13773</v>
      </c>
    </row>
    <row r="1899" spans="2:10">
      <c r="B1899" s="1" t="s">
        <v>16123</v>
      </c>
      <c r="C1899" s="1">
        <v>1</v>
      </c>
      <c r="D1899" s="1" t="s">
        <v>13760</v>
      </c>
      <c r="E1899" s="17">
        <v>0.665949074074074</v>
      </c>
      <c r="F1899" s="1" t="s">
        <v>3</v>
      </c>
      <c r="G1899" s="1" t="s">
        <v>13746</v>
      </c>
      <c r="H1899" s="17">
        <v>0.66813657407407401</v>
      </c>
      <c r="I1899" s="17">
        <v>2.1875000000000089E-3</v>
      </c>
      <c r="J1899" s="1" t="s">
        <v>13764</v>
      </c>
    </row>
    <row r="1900" spans="2:10">
      <c r="B1900" s="1" t="s">
        <v>16137</v>
      </c>
      <c r="C1900" s="1">
        <v>1</v>
      </c>
      <c r="D1900" s="1" t="s">
        <v>13687</v>
      </c>
      <c r="E1900" s="17">
        <v>0.66791666666666705</v>
      </c>
      <c r="F1900" s="1" t="s">
        <v>4</v>
      </c>
      <c r="G1900" s="1" t="s">
        <v>13762</v>
      </c>
      <c r="H1900" s="17">
        <v>0.66817129629629601</v>
      </c>
      <c r="I1900" s="17">
        <v>2.5462962962896629E-4</v>
      </c>
      <c r="J1900" s="1" t="s">
        <v>13767</v>
      </c>
    </row>
    <row r="1901" spans="2:10">
      <c r="B1901" s="1" t="s">
        <v>16127</v>
      </c>
      <c r="C1901" s="1">
        <v>1</v>
      </c>
      <c r="D1901" s="1" t="s">
        <v>3076</v>
      </c>
      <c r="E1901" s="17">
        <v>0.66670138888888897</v>
      </c>
      <c r="F1901" s="1" t="s">
        <v>4</v>
      </c>
      <c r="G1901" s="1" t="s">
        <v>3077</v>
      </c>
      <c r="H1901" s="17">
        <v>0.66819444444444398</v>
      </c>
      <c r="I1901" s="17">
        <v>1.4930555555550118E-3</v>
      </c>
      <c r="J1901" s="1" t="s">
        <v>13774</v>
      </c>
    </row>
    <row r="1902" spans="2:10">
      <c r="B1902" s="1" t="s">
        <v>14954</v>
      </c>
      <c r="C1902" s="1">
        <v>1</v>
      </c>
      <c r="D1902" s="1" t="s">
        <v>13760</v>
      </c>
      <c r="E1902" s="17">
        <v>0.51829861111111097</v>
      </c>
      <c r="F1902" s="1" t="s">
        <v>53</v>
      </c>
      <c r="G1902" s="1" t="s">
        <v>3095</v>
      </c>
      <c r="H1902" s="17">
        <v>0.66839120370370397</v>
      </c>
      <c r="I1902" s="17">
        <v>0.150092592592593</v>
      </c>
      <c r="J1902" s="1" t="s">
        <v>13761</v>
      </c>
    </row>
    <row r="1903" spans="2:10">
      <c r="B1903" s="1" t="s">
        <v>16057</v>
      </c>
      <c r="C1903" s="1">
        <v>1</v>
      </c>
      <c r="D1903" s="1" t="s">
        <v>13687</v>
      </c>
      <c r="E1903" s="17">
        <v>0.65884259259259303</v>
      </c>
      <c r="F1903" s="1" t="s">
        <v>3</v>
      </c>
      <c r="G1903" s="1" t="s">
        <v>13746</v>
      </c>
      <c r="H1903" s="17">
        <v>0.66839120370370397</v>
      </c>
      <c r="I1903" s="17">
        <v>9.5486111111109384E-3</v>
      </c>
      <c r="J1903" s="1" t="s">
        <v>13771</v>
      </c>
    </row>
    <row r="1904" spans="2:10">
      <c r="B1904" s="1" t="s">
        <v>16108</v>
      </c>
      <c r="C1904" s="1">
        <v>1</v>
      </c>
      <c r="D1904" s="1" t="s">
        <v>13753</v>
      </c>
      <c r="E1904" s="17">
        <v>0.66465277777777798</v>
      </c>
      <c r="F1904" s="1" t="s">
        <v>3</v>
      </c>
      <c r="G1904" s="1" t="s">
        <v>3078</v>
      </c>
      <c r="H1904" s="17">
        <v>0.66848379629629595</v>
      </c>
      <c r="I1904" s="17">
        <v>3.8310185185179702E-3</v>
      </c>
      <c r="J1904" s="1" t="s">
        <v>13755</v>
      </c>
    </row>
    <row r="1905" spans="2:10">
      <c r="B1905" s="1" t="s">
        <v>16126</v>
      </c>
      <c r="C1905" s="1">
        <v>1</v>
      </c>
      <c r="D1905" s="1" t="s">
        <v>13753</v>
      </c>
      <c r="E1905" s="17">
        <v>0.666678240740741</v>
      </c>
      <c r="F1905" s="1" t="s">
        <v>4</v>
      </c>
      <c r="G1905" s="1" t="s">
        <v>3095</v>
      </c>
      <c r="H1905" s="17">
        <v>0.66853009259259299</v>
      </c>
      <c r="I1905" s="17">
        <v>1.8518518518519933E-3</v>
      </c>
      <c r="J1905" s="1" t="s">
        <v>13758</v>
      </c>
    </row>
    <row r="1906" spans="2:10">
      <c r="B1906" s="1" t="s">
        <v>16132</v>
      </c>
      <c r="C1906" s="1">
        <v>1</v>
      </c>
      <c r="D1906" s="1" t="s">
        <v>13753</v>
      </c>
      <c r="E1906" s="17">
        <v>0.667141203703704</v>
      </c>
      <c r="F1906" s="1" t="s">
        <v>4</v>
      </c>
      <c r="G1906" s="1" t="s">
        <v>3095</v>
      </c>
      <c r="H1906" s="17">
        <v>0.66858796296296297</v>
      </c>
      <c r="I1906" s="17">
        <v>1.4467592592589673E-3</v>
      </c>
      <c r="J1906" s="1" t="s">
        <v>13758</v>
      </c>
    </row>
    <row r="1907" spans="2:10">
      <c r="B1907" s="1" t="s">
        <v>15854</v>
      </c>
      <c r="C1907" s="1">
        <v>1</v>
      </c>
      <c r="D1907" s="1" t="s">
        <v>13760</v>
      </c>
      <c r="E1907" s="17">
        <v>0.63553240740740702</v>
      </c>
      <c r="F1907" s="1" t="s">
        <v>1</v>
      </c>
      <c r="G1907" s="1" t="s">
        <v>13746</v>
      </c>
      <c r="H1907" s="17">
        <v>0.668796296296296</v>
      </c>
      <c r="I1907" s="17">
        <v>3.3263888888888982E-2</v>
      </c>
      <c r="J1907" s="1" t="s">
        <v>13764</v>
      </c>
    </row>
    <row r="1908" spans="2:10">
      <c r="B1908" s="1" t="s">
        <v>16124</v>
      </c>
      <c r="C1908" s="1">
        <v>1</v>
      </c>
      <c r="D1908" s="1" t="s">
        <v>13753</v>
      </c>
      <c r="E1908" s="17">
        <v>0.66662037037037003</v>
      </c>
      <c r="F1908" s="1" t="s">
        <v>3</v>
      </c>
      <c r="G1908" s="1" t="s">
        <v>13762</v>
      </c>
      <c r="H1908" s="17">
        <v>0.66881944444444397</v>
      </c>
      <c r="I1908" s="17">
        <v>2.1990740740739367E-3</v>
      </c>
      <c r="J1908" s="1" t="s">
        <v>13772</v>
      </c>
    </row>
    <row r="1909" spans="2:10">
      <c r="B1909" s="1" t="s">
        <v>16150</v>
      </c>
      <c r="C1909" s="1">
        <v>1</v>
      </c>
      <c r="D1909" s="1" t="s">
        <v>13753</v>
      </c>
      <c r="E1909" s="17">
        <v>0.66909722222222201</v>
      </c>
      <c r="F1909" s="1" t="s">
        <v>4</v>
      </c>
      <c r="G1909" s="1" t="s">
        <v>13746</v>
      </c>
      <c r="H1909" s="17">
        <v>0.66924768518518496</v>
      </c>
      <c r="I1909" s="17">
        <v>1.5046296296294948E-4</v>
      </c>
      <c r="J1909" s="1" t="s">
        <v>13759</v>
      </c>
    </row>
    <row r="1910" spans="2:10">
      <c r="B1910" s="1" t="s">
        <v>16128</v>
      </c>
      <c r="C1910" s="1">
        <v>1</v>
      </c>
      <c r="D1910" s="1" t="s">
        <v>13753</v>
      </c>
      <c r="E1910" s="17">
        <v>0.66677083333333298</v>
      </c>
      <c r="F1910" s="1" t="s">
        <v>4</v>
      </c>
      <c r="G1910" s="1" t="s">
        <v>3095</v>
      </c>
      <c r="H1910" s="17">
        <v>0.66930555555555604</v>
      </c>
      <c r="I1910" s="17">
        <v>2.5347222222230625E-3</v>
      </c>
      <c r="J1910" s="1" t="s">
        <v>13758</v>
      </c>
    </row>
    <row r="1911" spans="2:10">
      <c r="B1911" s="1" t="s">
        <v>14358</v>
      </c>
      <c r="C1911" s="1">
        <v>1</v>
      </c>
      <c r="D1911" s="1" t="s">
        <v>13687</v>
      </c>
      <c r="E1911" s="17">
        <v>0.42535879629629603</v>
      </c>
      <c r="F1911" s="1" t="s">
        <v>44</v>
      </c>
      <c r="G1911" s="1" t="s">
        <v>3095</v>
      </c>
      <c r="H1911" s="17">
        <v>0.66935185185185198</v>
      </c>
      <c r="I1911" s="17">
        <v>0.24399305555555595</v>
      </c>
      <c r="J1911" s="1" t="s">
        <v>13757</v>
      </c>
    </row>
    <row r="1912" spans="2:10">
      <c r="B1912" s="1" t="s">
        <v>16146</v>
      </c>
      <c r="C1912" s="1">
        <v>1</v>
      </c>
      <c r="D1912" s="1" t="s">
        <v>13753</v>
      </c>
      <c r="E1912" s="17">
        <v>0.66885416666666697</v>
      </c>
      <c r="F1912" s="1" t="s">
        <v>4</v>
      </c>
      <c r="G1912" s="1" t="s">
        <v>13746</v>
      </c>
      <c r="H1912" s="17">
        <v>0.66940972222222195</v>
      </c>
      <c r="I1912" s="17">
        <v>5.5555555555497627E-4</v>
      </c>
      <c r="J1912" s="1" t="s">
        <v>13759</v>
      </c>
    </row>
    <row r="1913" spans="2:10">
      <c r="B1913" s="1" t="s">
        <v>15215</v>
      </c>
      <c r="C1913" s="1">
        <v>1</v>
      </c>
      <c r="D1913" s="1" t="s">
        <v>13753</v>
      </c>
      <c r="E1913" s="17">
        <v>0.55222222222222195</v>
      </c>
      <c r="F1913" s="1" t="s">
        <v>57</v>
      </c>
      <c r="G1913" s="1" t="s">
        <v>3095</v>
      </c>
      <c r="H1913" s="17">
        <v>0.669525462962963</v>
      </c>
      <c r="I1913" s="17">
        <v>0.11730324074074105</v>
      </c>
      <c r="J1913" s="1" t="s">
        <v>13758</v>
      </c>
    </row>
    <row r="1914" spans="2:10">
      <c r="B1914" s="1" t="s">
        <v>16144</v>
      </c>
      <c r="C1914" s="1">
        <v>1</v>
      </c>
      <c r="D1914" s="1" t="s">
        <v>13753</v>
      </c>
      <c r="E1914" s="17">
        <v>0.66876157407407399</v>
      </c>
      <c r="F1914" s="1" t="s">
        <v>4</v>
      </c>
      <c r="G1914" s="1" t="s">
        <v>13746</v>
      </c>
      <c r="H1914" s="17">
        <v>0.66956018518518501</v>
      </c>
      <c r="I1914" s="17">
        <v>7.986111111110139E-4</v>
      </c>
      <c r="J1914" s="1" t="s">
        <v>13759</v>
      </c>
    </row>
    <row r="1915" spans="2:10">
      <c r="B1915" s="1" t="s">
        <v>16133</v>
      </c>
      <c r="C1915" s="1">
        <v>1</v>
      </c>
      <c r="D1915" s="1" t="s">
        <v>13753</v>
      </c>
      <c r="E1915" s="17">
        <v>0.66723379629629598</v>
      </c>
      <c r="F1915" s="1" t="s">
        <v>4</v>
      </c>
      <c r="G1915" s="1" t="s">
        <v>13746</v>
      </c>
      <c r="H1915" s="17">
        <v>0.67001157407407397</v>
      </c>
      <c r="I1915" s="17">
        <v>2.77777777777799E-3</v>
      </c>
      <c r="J1915" s="1" t="s">
        <v>13759</v>
      </c>
    </row>
    <row r="1916" spans="2:10">
      <c r="B1916" s="1" t="s">
        <v>16138</v>
      </c>
      <c r="C1916" s="1">
        <v>1</v>
      </c>
      <c r="D1916" s="1" t="s">
        <v>13753</v>
      </c>
      <c r="E1916" s="17">
        <v>0.66809027777777796</v>
      </c>
      <c r="F1916" s="1" t="s">
        <v>4</v>
      </c>
      <c r="G1916" s="1" t="s">
        <v>3077</v>
      </c>
      <c r="H1916" s="17">
        <v>0.67004629629629597</v>
      </c>
      <c r="I1916" s="17">
        <v>1.9560185185180101E-3</v>
      </c>
      <c r="J1916" s="1" t="s">
        <v>13756</v>
      </c>
    </row>
    <row r="1917" spans="2:10">
      <c r="B1917" s="1" t="s">
        <v>14709</v>
      </c>
      <c r="C1917" s="1">
        <v>5</v>
      </c>
      <c r="D1917" s="1" t="s">
        <v>13753</v>
      </c>
      <c r="E1917" s="17">
        <v>0.48122685185185199</v>
      </c>
      <c r="F1917" s="1" t="s">
        <v>50</v>
      </c>
      <c r="G1917" s="1" t="s">
        <v>3095</v>
      </c>
      <c r="H1917" s="17">
        <v>0.67038194444444399</v>
      </c>
      <c r="I1917" s="17">
        <v>0.189155092592592</v>
      </c>
      <c r="J1917" s="1" t="s">
        <v>13758</v>
      </c>
    </row>
    <row r="1918" spans="2:10">
      <c r="B1918" s="1" t="s">
        <v>16114</v>
      </c>
      <c r="C1918" s="1">
        <v>1</v>
      </c>
      <c r="D1918" s="1" t="s">
        <v>13753</v>
      </c>
      <c r="E1918" s="17">
        <v>0.66506944444444405</v>
      </c>
      <c r="F1918" s="1" t="s">
        <v>3</v>
      </c>
      <c r="G1918" s="1" t="s">
        <v>3077</v>
      </c>
      <c r="H1918" s="17">
        <v>0.67042824074074103</v>
      </c>
      <c r="I1918" s="17">
        <v>5.358796296296986E-3</v>
      </c>
      <c r="J1918" s="1" t="s">
        <v>13756</v>
      </c>
    </row>
    <row r="1919" spans="2:10">
      <c r="B1919" s="1" t="s">
        <v>16145</v>
      </c>
      <c r="C1919" s="1">
        <v>1</v>
      </c>
      <c r="D1919" s="1" t="s">
        <v>13687</v>
      </c>
      <c r="E1919" s="17">
        <v>0.668831018518519</v>
      </c>
      <c r="F1919" s="1" t="s">
        <v>4</v>
      </c>
      <c r="G1919" s="1" t="s">
        <v>3077</v>
      </c>
      <c r="H1919" s="17">
        <v>0.67062500000000003</v>
      </c>
      <c r="I1919" s="17">
        <v>1.7939814814810218E-3</v>
      </c>
      <c r="J1919" s="1" t="s">
        <v>13770</v>
      </c>
    </row>
    <row r="1920" spans="2:10">
      <c r="B1920" s="1" t="s">
        <v>14914</v>
      </c>
      <c r="C1920" s="1">
        <v>1</v>
      </c>
      <c r="D1920" s="1" t="s">
        <v>3076</v>
      </c>
      <c r="E1920" s="17">
        <v>0.51238425925925901</v>
      </c>
      <c r="F1920" s="1" t="s">
        <v>53</v>
      </c>
      <c r="G1920" s="1" t="s">
        <v>13762</v>
      </c>
      <c r="H1920" s="17">
        <v>0.67087962962962999</v>
      </c>
      <c r="I1920" s="17">
        <v>0.15849537037037098</v>
      </c>
      <c r="J1920" s="1" t="s">
        <v>13775</v>
      </c>
    </row>
    <row r="1921" spans="2:10">
      <c r="B1921" s="1" t="s">
        <v>16155</v>
      </c>
      <c r="C1921" s="1">
        <v>5</v>
      </c>
      <c r="D1921" s="1" t="s">
        <v>13753</v>
      </c>
      <c r="E1921" s="17">
        <v>0.67026620370370404</v>
      </c>
      <c r="F1921" s="1" t="s">
        <v>4</v>
      </c>
      <c r="G1921" s="1" t="s">
        <v>3078</v>
      </c>
      <c r="H1921" s="17">
        <v>0.67108796296296302</v>
      </c>
      <c r="I1921" s="17">
        <v>8.2175925925898063E-4</v>
      </c>
      <c r="J1921" s="1" t="s">
        <v>13755</v>
      </c>
    </row>
    <row r="1922" spans="2:10">
      <c r="B1922" s="1" t="s">
        <v>16143</v>
      </c>
      <c r="C1922" s="1">
        <v>2</v>
      </c>
      <c r="D1922" s="1" t="s">
        <v>3076</v>
      </c>
      <c r="E1922" s="17">
        <v>0.66876157407407399</v>
      </c>
      <c r="F1922" s="1" t="s">
        <v>4</v>
      </c>
      <c r="G1922" s="1" t="s">
        <v>3095</v>
      </c>
      <c r="H1922" s="17">
        <v>0.67112268518518503</v>
      </c>
      <c r="I1922" s="17">
        <v>2.3611111111110361E-3</v>
      </c>
      <c r="J1922" s="1" t="s">
        <v>13675</v>
      </c>
    </row>
    <row r="1923" spans="2:10">
      <c r="B1923" s="1" t="s">
        <v>16147</v>
      </c>
      <c r="C1923" s="1">
        <v>1</v>
      </c>
      <c r="D1923" s="1" t="s">
        <v>13753</v>
      </c>
      <c r="E1923" s="17">
        <v>0.66893518518518502</v>
      </c>
      <c r="F1923" s="1" t="s">
        <v>4</v>
      </c>
      <c r="G1923" s="1" t="s">
        <v>13762</v>
      </c>
      <c r="H1923" s="17">
        <v>0.67123842592592597</v>
      </c>
      <c r="I1923" s="17">
        <v>2.3032407407409528E-3</v>
      </c>
      <c r="J1923" s="1" t="s">
        <v>13772</v>
      </c>
    </row>
    <row r="1924" spans="2:10">
      <c r="B1924" s="1" t="s">
        <v>16156</v>
      </c>
      <c r="C1924" s="1">
        <v>2</v>
      </c>
      <c r="D1924" s="1" t="s">
        <v>13687</v>
      </c>
      <c r="E1924" s="17">
        <v>0.67033564814814794</v>
      </c>
      <c r="F1924" s="1" t="s">
        <v>4</v>
      </c>
      <c r="G1924" s="1" t="s">
        <v>3095</v>
      </c>
      <c r="H1924" s="17">
        <v>0.671377314814815</v>
      </c>
      <c r="I1924" s="17">
        <v>1.0416666666670515E-3</v>
      </c>
      <c r="J1924" s="1" t="s">
        <v>13757</v>
      </c>
    </row>
    <row r="1925" spans="2:10">
      <c r="B1925" s="1" t="s">
        <v>16157</v>
      </c>
      <c r="C1925" s="1">
        <v>1</v>
      </c>
      <c r="D1925" s="1" t="s">
        <v>3076</v>
      </c>
      <c r="E1925" s="17">
        <v>0.67033564814814794</v>
      </c>
      <c r="F1925" s="1" t="s">
        <v>4</v>
      </c>
      <c r="G1925" s="1" t="s">
        <v>13762</v>
      </c>
      <c r="H1925" s="17">
        <v>0.67142361111111104</v>
      </c>
      <c r="I1925" s="17">
        <v>1.087962962963096E-3</v>
      </c>
      <c r="J1925" s="1" t="s">
        <v>13775</v>
      </c>
    </row>
    <row r="1926" spans="2:10">
      <c r="B1926" s="1" t="s">
        <v>16149</v>
      </c>
      <c r="C1926" s="1">
        <v>1</v>
      </c>
      <c r="D1926" s="1" t="s">
        <v>13760</v>
      </c>
      <c r="E1926" s="17">
        <v>0.66908564814814797</v>
      </c>
      <c r="F1926" s="1" t="s">
        <v>4</v>
      </c>
      <c r="G1926" s="1" t="s">
        <v>13746</v>
      </c>
      <c r="H1926" s="17">
        <v>0.67155092592592602</v>
      </c>
      <c r="I1926" s="17">
        <v>2.4652777777780521E-3</v>
      </c>
      <c r="J1926" s="1" t="s">
        <v>13764</v>
      </c>
    </row>
    <row r="1927" spans="2:10">
      <c r="B1927" s="1" t="s">
        <v>16152</v>
      </c>
      <c r="C1927" s="1">
        <v>1</v>
      </c>
      <c r="D1927" s="1" t="s">
        <v>13753</v>
      </c>
      <c r="E1927" s="17">
        <v>0.67003472222222205</v>
      </c>
      <c r="F1927" s="1" t="s">
        <v>4</v>
      </c>
      <c r="G1927" s="1" t="s">
        <v>3095</v>
      </c>
      <c r="H1927" s="17">
        <v>0.67177083333333298</v>
      </c>
      <c r="I1927" s="17">
        <v>1.7361111111109384E-3</v>
      </c>
      <c r="J1927" s="1" t="s">
        <v>13758</v>
      </c>
    </row>
    <row r="1928" spans="2:10">
      <c r="B1928" s="1" t="s">
        <v>16159</v>
      </c>
      <c r="C1928" s="1">
        <v>1</v>
      </c>
      <c r="D1928" s="1" t="s">
        <v>13753</v>
      </c>
      <c r="E1928" s="17">
        <v>0.67096064814814804</v>
      </c>
      <c r="F1928" s="1" t="s">
        <v>4</v>
      </c>
      <c r="G1928" s="1" t="s">
        <v>3078</v>
      </c>
      <c r="H1928" s="17">
        <v>0.67180555555555599</v>
      </c>
      <c r="I1928" s="17">
        <v>8.4490740740794656E-4</v>
      </c>
      <c r="J1928" s="1" t="s">
        <v>13755</v>
      </c>
    </row>
    <row r="1929" spans="2:10">
      <c r="B1929" s="1" t="s">
        <v>16033</v>
      </c>
      <c r="C1929" s="1">
        <v>1</v>
      </c>
      <c r="D1929" s="1" t="s">
        <v>13687</v>
      </c>
      <c r="E1929" s="17">
        <v>0.65589120370370402</v>
      </c>
      <c r="F1929" s="1" t="s">
        <v>2</v>
      </c>
      <c r="G1929" s="1" t="s">
        <v>3077</v>
      </c>
      <c r="H1929" s="17">
        <v>0.67193287037036997</v>
      </c>
      <c r="I1929" s="17">
        <v>1.6041666666665955E-2</v>
      </c>
      <c r="J1929" s="1" t="s">
        <v>13770</v>
      </c>
    </row>
    <row r="1930" spans="2:10">
      <c r="B1930" s="1" t="s">
        <v>16093</v>
      </c>
      <c r="C1930" s="1">
        <v>2</v>
      </c>
      <c r="D1930" s="1" t="s">
        <v>13753</v>
      </c>
      <c r="E1930" s="17">
        <v>0.66302083333333295</v>
      </c>
      <c r="F1930" s="1" t="s">
        <v>3</v>
      </c>
      <c r="G1930" s="1" t="s">
        <v>13746</v>
      </c>
      <c r="H1930" s="17">
        <v>0.67232638888888896</v>
      </c>
      <c r="I1930" s="17">
        <v>9.305555555556011E-3</v>
      </c>
      <c r="J1930" s="1" t="s">
        <v>13759</v>
      </c>
    </row>
    <row r="1931" spans="2:10">
      <c r="B1931" s="1" t="s">
        <v>16154</v>
      </c>
      <c r="C1931" s="1">
        <v>1</v>
      </c>
      <c r="D1931" s="1" t="s">
        <v>3076</v>
      </c>
      <c r="E1931" s="17">
        <v>0.67019675925925903</v>
      </c>
      <c r="F1931" s="1" t="s">
        <v>4</v>
      </c>
      <c r="G1931" s="1" t="s">
        <v>3095</v>
      </c>
      <c r="H1931" s="17">
        <v>0.672372685185185</v>
      </c>
      <c r="I1931" s="17">
        <v>2.17592592592597E-3</v>
      </c>
      <c r="J1931" s="1" t="s">
        <v>13675</v>
      </c>
    </row>
    <row r="1932" spans="2:10">
      <c r="B1932" s="1" t="s">
        <v>16160</v>
      </c>
      <c r="C1932" s="1">
        <v>1</v>
      </c>
      <c r="D1932" s="1" t="s">
        <v>13753</v>
      </c>
      <c r="E1932" s="17">
        <v>0.67101851851851901</v>
      </c>
      <c r="F1932" s="1" t="s">
        <v>4</v>
      </c>
      <c r="G1932" s="1" t="s">
        <v>3077</v>
      </c>
      <c r="H1932" s="17">
        <v>0.67238425925925904</v>
      </c>
      <c r="I1932" s="17">
        <v>1.365740740740029E-3</v>
      </c>
      <c r="J1932" s="1" t="s">
        <v>13756</v>
      </c>
    </row>
    <row r="1933" spans="2:10">
      <c r="B1933" s="1" t="s">
        <v>16165</v>
      </c>
      <c r="C1933" s="1">
        <v>1</v>
      </c>
      <c r="D1933" s="1" t="s">
        <v>3076</v>
      </c>
      <c r="E1933" s="17">
        <v>0.67129629629629595</v>
      </c>
      <c r="F1933" s="1" t="s">
        <v>4</v>
      </c>
      <c r="G1933" s="1" t="s">
        <v>3078</v>
      </c>
      <c r="H1933" s="17">
        <v>0.67246527777777798</v>
      </c>
      <c r="I1933" s="17">
        <v>1.1689814814820343E-3</v>
      </c>
      <c r="J1933" s="1" t="s">
        <v>13769</v>
      </c>
    </row>
    <row r="1934" spans="2:10">
      <c r="B1934" s="1" t="s">
        <v>16169</v>
      </c>
      <c r="C1934" s="1">
        <v>2</v>
      </c>
      <c r="D1934" s="1" t="s">
        <v>13753</v>
      </c>
      <c r="E1934" s="17">
        <v>0.67221064814814802</v>
      </c>
      <c r="F1934" s="1" t="s">
        <v>4</v>
      </c>
      <c r="G1934" s="1" t="s">
        <v>13746</v>
      </c>
      <c r="H1934" s="17">
        <v>0.67246527777777798</v>
      </c>
      <c r="I1934" s="17">
        <v>2.5462962962996549E-4</v>
      </c>
      <c r="J1934" s="1" t="s">
        <v>13759</v>
      </c>
    </row>
    <row r="1935" spans="2:10">
      <c r="B1935" s="1" t="s">
        <v>16163</v>
      </c>
      <c r="C1935" s="1">
        <v>1</v>
      </c>
      <c r="D1935" s="1" t="s">
        <v>13753</v>
      </c>
      <c r="E1935" s="17">
        <v>0.67120370370370397</v>
      </c>
      <c r="F1935" s="1" t="s">
        <v>4</v>
      </c>
      <c r="G1935" s="1" t="s">
        <v>3077</v>
      </c>
      <c r="H1935" s="17">
        <v>0.67248842592592595</v>
      </c>
      <c r="I1935" s="17">
        <v>1.284722222221979E-3</v>
      </c>
      <c r="J1935" s="1" t="s">
        <v>13756</v>
      </c>
    </row>
    <row r="1936" spans="2:10">
      <c r="B1936" s="1" t="s">
        <v>16173</v>
      </c>
      <c r="C1936" s="1">
        <v>1</v>
      </c>
      <c r="D1936" s="1" t="s">
        <v>13760</v>
      </c>
      <c r="E1936" s="17">
        <v>0.67247685185185202</v>
      </c>
      <c r="F1936" s="1" t="s">
        <v>4</v>
      </c>
      <c r="G1936" s="1" t="s">
        <v>3077</v>
      </c>
      <c r="H1936" s="17">
        <v>0.67273148148148099</v>
      </c>
      <c r="I1936" s="17">
        <v>2.5462962962896629E-4</v>
      </c>
      <c r="J1936" s="1" t="s">
        <v>13765</v>
      </c>
    </row>
    <row r="1937" spans="2:10">
      <c r="B1937" s="1" t="s">
        <v>16164</v>
      </c>
      <c r="C1937" s="1">
        <v>1</v>
      </c>
      <c r="D1937" s="1" t="s">
        <v>13753</v>
      </c>
      <c r="E1937" s="17">
        <v>0.67122685185185205</v>
      </c>
      <c r="F1937" s="1" t="s">
        <v>4</v>
      </c>
      <c r="G1937" s="1" t="s">
        <v>3077</v>
      </c>
      <c r="H1937" s="17">
        <v>0.67313657407407401</v>
      </c>
      <c r="I1937" s="17">
        <v>1.9097222222219656E-3</v>
      </c>
      <c r="J1937" s="1" t="s">
        <v>13756</v>
      </c>
    </row>
    <row r="1938" spans="2:10">
      <c r="B1938" s="1" t="s">
        <v>15546</v>
      </c>
      <c r="C1938" s="1">
        <v>1</v>
      </c>
      <c r="D1938" s="1" t="s">
        <v>13753</v>
      </c>
      <c r="E1938" s="17">
        <v>0.59678240740740696</v>
      </c>
      <c r="F1938" s="1" t="s">
        <v>61</v>
      </c>
      <c r="G1938" s="1" t="s">
        <v>3077</v>
      </c>
      <c r="H1938" s="17">
        <v>0.67324074074074103</v>
      </c>
      <c r="I1938" s="17">
        <v>7.6458333333334072E-2</v>
      </c>
      <c r="J1938" s="1" t="s">
        <v>13756</v>
      </c>
    </row>
    <row r="1939" spans="2:10">
      <c r="B1939" s="1" t="s">
        <v>15792</v>
      </c>
      <c r="C1939" s="1">
        <v>1</v>
      </c>
      <c r="D1939" s="1" t="s">
        <v>13753</v>
      </c>
      <c r="E1939" s="17">
        <v>0.62798611111111102</v>
      </c>
      <c r="F1939" s="1" t="s">
        <v>0</v>
      </c>
      <c r="G1939" s="1" t="s">
        <v>13762</v>
      </c>
      <c r="H1939" s="17">
        <v>0.67348379629629596</v>
      </c>
      <c r="I1939" s="17">
        <v>4.5497685185184933E-2</v>
      </c>
      <c r="J1939" s="1" t="s">
        <v>13772</v>
      </c>
    </row>
    <row r="1940" spans="2:10">
      <c r="B1940" s="1" t="s">
        <v>16170</v>
      </c>
      <c r="C1940" s="1">
        <v>1</v>
      </c>
      <c r="D1940" s="1" t="s">
        <v>13753</v>
      </c>
      <c r="E1940" s="17">
        <v>0.67225694444444395</v>
      </c>
      <c r="F1940" s="1" t="s">
        <v>4</v>
      </c>
      <c r="G1940" s="1" t="s">
        <v>3077</v>
      </c>
      <c r="H1940" s="17">
        <v>0.67377314814814804</v>
      </c>
      <c r="I1940" s="17">
        <v>1.5162037037040887E-3</v>
      </c>
      <c r="J1940" s="1" t="s">
        <v>13756</v>
      </c>
    </row>
    <row r="1941" spans="2:10">
      <c r="B1941" s="1" t="s">
        <v>16175</v>
      </c>
      <c r="C1941" s="1">
        <v>1</v>
      </c>
      <c r="D1941" s="1" t="s">
        <v>13753</v>
      </c>
      <c r="E1941" s="17">
        <v>0.67269675925925898</v>
      </c>
      <c r="F1941" s="1" t="s">
        <v>4</v>
      </c>
      <c r="G1941" s="1" t="s">
        <v>13746</v>
      </c>
      <c r="H1941" s="17">
        <v>0.67380787037037004</v>
      </c>
      <c r="I1941" s="17">
        <v>1.1111111111110628E-3</v>
      </c>
      <c r="J1941" s="1" t="s">
        <v>13759</v>
      </c>
    </row>
    <row r="1942" spans="2:10">
      <c r="B1942" s="1" t="s">
        <v>15839</v>
      </c>
      <c r="C1942" s="1">
        <v>1</v>
      </c>
      <c r="D1942" s="1" t="s">
        <v>13760</v>
      </c>
      <c r="E1942" s="17">
        <v>0.63378472222222204</v>
      </c>
      <c r="F1942" s="1" t="s">
        <v>0</v>
      </c>
      <c r="G1942" s="1" t="s">
        <v>3095</v>
      </c>
      <c r="H1942" s="17">
        <v>0.67409722222222201</v>
      </c>
      <c r="I1942" s="17">
        <v>4.0312499999999973E-2</v>
      </c>
      <c r="J1942" s="1" t="s">
        <v>13761</v>
      </c>
    </row>
    <row r="1943" spans="2:10">
      <c r="B1943" s="1" t="s">
        <v>16181</v>
      </c>
      <c r="C1943" s="1">
        <v>1</v>
      </c>
      <c r="D1943" s="1" t="s">
        <v>13760</v>
      </c>
      <c r="E1943" s="17">
        <v>0.67371527777777795</v>
      </c>
      <c r="F1943" s="1" t="s">
        <v>4</v>
      </c>
      <c r="G1943" s="1" t="s">
        <v>3095</v>
      </c>
      <c r="H1943" s="17">
        <v>0.67414351851851895</v>
      </c>
      <c r="I1943" s="17">
        <v>4.2824074074099272E-4</v>
      </c>
      <c r="J1943" s="1" t="s">
        <v>13761</v>
      </c>
    </row>
    <row r="1944" spans="2:10">
      <c r="B1944" s="1" t="s">
        <v>15889</v>
      </c>
      <c r="C1944" s="1">
        <v>2</v>
      </c>
      <c r="D1944" s="1" t="s">
        <v>13753</v>
      </c>
      <c r="E1944" s="17">
        <v>0.63972222222222197</v>
      </c>
      <c r="F1944" s="1" t="s">
        <v>1</v>
      </c>
      <c r="G1944" s="1" t="s">
        <v>3095</v>
      </c>
      <c r="H1944" s="17">
        <v>0.67418981481481499</v>
      </c>
      <c r="I1944" s="17">
        <v>3.4467592592593022E-2</v>
      </c>
      <c r="J1944" s="1" t="s">
        <v>13758</v>
      </c>
    </row>
    <row r="1945" spans="2:10">
      <c r="B1945" s="1" t="s">
        <v>16174</v>
      </c>
      <c r="C1945" s="1">
        <v>2</v>
      </c>
      <c r="D1945" s="1" t="s">
        <v>13760</v>
      </c>
      <c r="E1945" s="17">
        <v>0.67254629629629603</v>
      </c>
      <c r="F1945" s="1" t="s">
        <v>4</v>
      </c>
      <c r="G1945" s="1" t="s">
        <v>13746</v>
      </c>
      <c r="H1945" s="17">
        <v>0.67432870370370401</v>
      </c>
      <c r="I1945" s="17">
        <v>1.7824074074079821E-3</v>
      </c>
      <c r="J1945" s="1" t="s">
        <v>13764</v>
      </c>
    </row>
    <row r="1946" spans="2:10">
      <c r="B1946" s="1" t="s">
        <v>16186</v>
      </c>
      <c r="C1946" s="1">
        <v>1</v>
      </c>
      <c r="D1946" s="1" t="s">
        <v>13760</v>
      </c>
      <c r="E1946" s="17">
        <v>0.67418981481481499</v>
      </c>
      <c r="F1946" s="1" t="s">
        <v>4</v>
      </c>
      <c r="G1946" s="1" t="s">
        <v>3095</v>
      </c>
      <c r="H1946" s="17">
        <v>0.67471064814814796</v>
      </c>
      <c r="I1946" s="17">
        <v>5.2083333333297066E-4</v>
      </c>
      <c r="J1946" s="1" t="s">
        <v>13761</v>
      </c>
    </row>
    <row r="1947" spans="2:10">
      <c r="B1947" s="1" t="s">
        <v>16191</v>
      </c>
      <c r="C1947" s="1">
        <v>1</v>
      </c>
      <c r="D1947" s="1" t="s">
        <v>3076</v>
      </c>
      <c r="E1947" s="17">
        <v>0.67442129629629599</v>
      </c>
      <c r="F1947" s="1" t="s">
        <v>4</v>
      </c>
      <c r="G1947" s="1" t="s">
        <v>3095</v>
      </c>
      <c r="H1947" s="17">
        <v>0.67480324074074105</v>
      </c>
      <c r="I1947" s="17">
        <v>3.8194444444505926E-4</v>
      </c>
      <c r="J1947" s="1" t="s">
        <v>13675</v>
      </c>
    </row>
    <row r="1948" spans="2:10">
      <c r="B1948" s="1" t="s">
        <v>16185</v>
      </c>
      <c r="C1948" s="1">
        <v>1</v>
      </c>
      <c r="D1948" s="1" t="s">
        <v>13687</v>
      </c>
      <c r="E1948" s="17">
        <v>0.67418981481481499</v>
      </c>
      <c r="F1948" s="1" t="s">
        <v>4</v>
      </c>
      <c r="G1948" s="1" t="s">
        <v>3095</v>
      </c>
      <c r="H1948" s="17">
        <v>0.67488425925925899</v>
      </c>
      <c r="I1948" s="17">
        <v>6.9444444444399789E-4</v>
      </c>
      <c r="J1948" s="1" t="s">
        <v>13757</v>
      </c>
    </row>
    <row r="1949" spans="2:10">
      <c r="B1949" s="1" t="s">
        <v>16167</v>
      </c>
      <c r="C1949" s="1">
        <v>5</v>
      </c>
      <c r="D1949" s="1" t="s">
        <v>13753</v>
      </c>
      <c r="E1949" s="17">
        <v>0.67180555555555599</v>
      </c>
      <c r="F1949" s="1" t="s">
        <v>4</v>
      </c>
      <c r="G1949" s="1" t="s">
        <v>3078</v>
      </c>
      <c r="H1949" s="17">
        <v>0.67512731481481503</v>
      </c>
      <c r="I1949" s="17">
        <v>3.3217592592590384E-3</v>
      </c>
      <c r="J1949" s="1" t="s">
        <v>13755</v>
      </c>
    </row>
    <row r="1950" spans="2:10">
      <c r="B1950" s="1" t="s">
        <v>16194</v>
      </c>
      <c r="C1950" s="1">
        <v>1</v>
      </c>
      <c r="D1950" s="1" t="s">
        <v>3076</v>
      </c>
      <c r="E1950" s="17">
        <v>0.67489583333333303</v>
      </c>
      <c r="F1950" s="1" t="s">
        <v>4</v>
      </c>
      <c r="G1950" s="1" t="s">
        <v>3095</v>
      </c>
      <c r="H1950" s="17">
        <v>0.67523148148148104</v>
      </c>
      <c r="I1950" s="17">
        <v>3.3564814814801558E-4</v>
      </c>
      <c r="J1950" s="1" t="s">
        <v>13675</v>
      </c>
    </row>
    <row r="1951" spans="2:10">
      <c r="B1951" s="1" t="s">
        <v>16135</v>
      </c>
      <c r="C1951" s="1">
        <v>1</v>
      </c>
      <c r="D1951" s="1" t="s">
        <v>13687</v>
      </c>
      <c r="E1951" s="17">
        <v>0.66732638888888896</v>
      </c>
      <c r="F1951" s="1" t="s">
        <v>4</v>
      </c>
      <c r="G1951" s="1" t="s">
        <v>13746</v>
      </c>
      <c r="H1951" s="17">
        <v>0.67525462962963001</v>
      </c>
      <c r="I1951" s="17">
        <v>7.9282407407410549E-3</v>
      </c>
      <c r="J1951" s="1" t="s">
        <v>13771</v>
      </c>
    </row>
    <row r="1952" spans="2:10">
      <c r="B1952" s="1" t="s">
        <v>16118</v>
      </c>
      <c r="C1952" s="1">
        <v>2</v>
      </c>
      <c r="D1952" s="1" t="s">
        <v>3076</v>
      </c>
      <c r="E1952" s="17">
        <v>0.66560185185185206</v>
      </c>
      <c r="F1952" s="1" t="s">
        <v>3</v>
      </c>
      <c r="G1952" s="1" t="s">
        <v>3078</v>
      </c>
      <c r="H1952" s="17">
        <v>0.67533564814814795</v>
      </c>
      <c r="I1952" s="17">
        <v>9.7337962962958935E-3</v>
      </c>
      <c r="J1952" s="1" t="s">
        <v>13769</v>
      </c>
    </row>
    <row r="1953" spans="2:10">
      <c r="B1953" s="1" t="s">
        <v>16098</v>
      </c>
      <c r="C1953" s="1">
        <v>1</v>
      </c>
      <c r="D1953" s="1" t="s">
        <v>13753</v>
      </c>
      <c r="E1953" s="17">
        <v>0.66372685185185198</v>
      </c>
      <c r="F1953" s="1" t="s">
        <v>3</v>
      </c>
      <c r="G1953" s="1" t="s">
        <v>3078</v>
      </c>
      <c r="H1953" s="17">
        <v>0.67535879629629603</v>
      </c>
      <c r="I1953" s="17">
        <v>1.1631944444444042E-2</v>
      </c>
      <c r="J1953" s="1" t="s">
        <v>13755</v>
      </c>
    </row>
    <row r="1954" spans="2:10">
      <c r="B1954" s="1" t="s">
        <v>16189</v>
      </c>
      <c r="C1954" s="1">
        <v>1</v>
      </c>
      <c r="D1954" s="1" t="s">
        <v>13687</v>
      </c>
      <c r="E1954" s="17">
        <v>0.67438657407407399</v>
      </c>
      <c r="F1954" s="1" t="s">
        <v>4</v>
      </c>
      <c r="G1954" s="1" t="s">
        <v>13762</v>
      </c>
      <c r="H1954" s="17">
        <v>0.67535879629629603</v>
      </c>
      <c r="I1954" s="17">
        <v>9.7222222222204113E-4</v>
      </c>
      <c r="J1954" s="1" t="s">
        <v>13767</v>
      </c>
    </row>
    <row r="1955" spans="2:10">
      <c r="B1955" s="1" t="s">
        <v>16182</v>
      </c>
      <c r="C1955" s="1">
        <v>1</v>
      </c>
      <c r="D1955" s="1" t="s">
        <v>13753</v>
      </c>
      <c r="E1955" s="17">
        <v>0.67380787037037004</v>
      </c>
      <c r="F1955" s="1" t="s">
        <v>4</v>
      </c>
      <c r="G1955" s="1" t="s">
        <v>3095</v>
      </c>
      <c r="H1955" s="17">
        <v>0.67559027777777803</v>
      </c>
      <c r="I1955" s="17">
        <v>1.7824074074079821E-3</v>
      </c>
      <c r="J1955" s="1" t="s">
        <v>13758</v>
      </c>
    </row>
    <row r="1956" spans="2:10">
      <c r="B1956" s="1" t="s">
        <v>16141</v>
      </c>
      <c r="C1956" s="1">
        <v>1</v>
      </c>
      <c r="D1956" s="1" t="s">
        <v>13760</v>
      </c>
      <c r="E1956" s="17">
        <v>0.66836805555555601</v>
      </c>
      <c r="F1956" s="1" t="s">
        <v>4</v>
      </c>
      <c r="G1956" s="1" t="s">
        <v>3078</v>
      </c>
      <c r="H1956" s="17">
        <v>0.67562500000000003</v>
      </c>
      <c r="I1956" s="17">
        <v>7.2569444444440245E-3</v>
      </c>
      <c r="J1956" s="1" t="s">
        <v>13768</v>
      </c>
    </row>
    <row r="1957" spans="2:10">
      <c r="B1957" s="1" t="s">
        <v>16195</v>
      </c>
      <c r="C1957" s="1">
        <v>1</v>
      </c>
      <c r="D1957" s="1" t="s">
        <v>3076</v>
      </c>
      <c r="E1957" s="17">
        <v>0.67494212962962996</v>
      </c>
      <c r="F1957" s="1" t="s">
        <v>4</v>
      </c>
      <c r="G1957" s="1" t="s">
        <v>13746</v>
      </c>
      <c r="H1957" s="17">
        <v>0.67574074074074097</v>
      </c>
      <c r="I1957" s="17">
        <v>7.986111111110139E-4</v>
      </c>
      <c r="J1957" s="1" t="s">
        <v>13766</v>
      </c>
    </row>
    <row r="1958" spans="2:10">
      <c r="B1958" s="1" t="s">
        <v>16204</v>
      </c>
      <c r="C1958" s="1">
        <v>1</v>
      </c>
      <c r="D1958" s="1" t="s">
        <v>13687</v>
      </c>
      <c r="E1958" s="17">
        <v>0.67572916666666705</v>
      </c>
      <c r="F1958" s="1" t="s">
        <v>4</v>
      </c>
      <c r="G1958" s="1" t="s">
        <v>13746</v>
      </c>
      <c r="H1958" s="17">
        <v>0.67586805555555596</v>
      </c>
      <c r="I1958" s="17">
        <v>1.388888888889106E-4</v>
      </c>
      <c r="J1958" s="1" t="s">
        <v>13771</v>
      </c>
    </row>
    <row r="1959" spans="2:10">
      <c r="B1959" s="1" t="s">
        <v>16190</v>
      </c>
      <c r="C1959" s="1">
        <v>1</v>
      </c>
      <c r="D1959" s="1" t="s">
        <v>13753</v>
      </c>
      <c r="E1959" s="17">
        <v>0.67440972222222195</v>
      </c>
      <c r="F1959" s="1" t="s">
        <v>4</v>
      </c>
      <c r="G1959" s="1" t="s">
        <v>3095</v>
      </c>
      <c r="H1959" s="17">
        <v>0.67587962962963</v>
      </c>
      <c r="I1959" s="17">
        <v>1.4699074074080443E-3</v>
      </c>
      <c r="J1959" s="1" t="s">
        <v>13758</v>
      </c>
    </row>
    <row r="1960" spans="2:10">
      <c r="B1960" s="1" t="s">
        <v>16177</v>
      </c>
      <c r="C1960" s="1">
        <v>1</v>
      </c>
      <c r="D1960" s="1" t="s">
        <v>13687</v>
      </c>
      <c r="E1960" s="17">
        <v>0.67305555555555596</v>
      </c>
      <c r="F1960" s="1" t="s">
        <v>4</v>
      </c>
      <c r="G1960" s="1" t="s">
        <v>3077</v>
      </c>
      <c r="H1960" s="17">
        <v>0.67592592592592604</v>
      </c>
      <c r="I1960" s="17">
        <v>2.8703703703700789E-3</v>
      </c>
      <c r="J1960" s="1" t="s">
        <v>13770</v>
      </c>
    </row>
    <row r="1961" spans="2:10">
      <c r="B1961" s="1" t="s">
        <v>16178</v>
      </c>
      <c r="C1961" s="1">
        <v>1</v>
      </c>
      <c r="D1961" s="1" t="s">
        <v>13687</v>
      </c>
      <c r="E1961" s="17">
        <v>0.67318287037036995</v>
      </c>
      <c r="F1961" s="1" t="s">
        <v>4</v>
      </c>
      <c r="G1961" s="1" t="s">
        <v>3078</v>
      </c>
      <c r="H1961" s="17">
        <v>0.67628472222222202</v>
      </c>
      <c r="I1961" s="17">
        <v>3.1018518518520777E-3</v>
      </c>
      <c r="J1961" s="1" t="s">
        <v>13773</v>
      </c>
    </row>
    <row r="1962" spans="2:10">
      <c r="B1962" s="1" t="s">
        <v>16161</v>
      </c>
      <c r="C1962" s="1">
        <v>1</v>
      </c>
      <c r="D1962" s="1" t="s">
        <v>13753</v>
      </c>
      <c r="E1962" s="17">
        <v>0.67103009259259305</v>
      </c>
      <c r="F1962" s="1" t="s">
        <v>4</v>
      </c>
      <c r="G1962" s="1" t="s">
        <v>13762</v>
      </c>
      <c r="H1962" s="17">
        <v>0.67640046296296297</v>
      </c>
      <c r="I1962" s="17">
        <v>5.3703703703699146E-3</v>
      </c>
      <c r="J1962" s="1" t="s">
        <v>13772</v>
      </c>
    </row>
    <row r="1963" spans="2:10">
      <c r="B1963" s="1" t="s">
        <v>16180</v>
      </c>
      <c r="C1963" s="1">
        <v>1</v>
      </c>
      <c r="D1963" s="1" t="s">
        <v>13753</v>
      </c>
      <c r="E1963" s="17">
        <v>0.67337962962963005</v>
      </c>
      <c r="F1963" s="1" t="s">
        <v>4</v>
      </c>
      <c r="G1963" s="1" t="s">
        <v>3077</v>
      </c>
      <c r="H1963" s="17">
        <v>0.67657407407407399</v>
      </c>
      <c r="I1963" s="17">
        <v>3.1944444444439446E-3</v>
      </c>
      <c r="J1963" s="1" t="s">
        <v>13756</v>
      </c>
    </row>
    <row r="1964" spans="2:10">
      <c r="B1964" s="1" t="s">
        <v>16031</v>
      </c>
      <c r="C1964" s="1">
        <v>1</v>
      </c>
      <c r="D1964" s="1" t="s">
        <v>13753</v>
      </c>
      <c r="E1964" s="17">
        <v>0.65547453703703695</v>
      </c>
      <c r="F1964" s="1" t="s">
        <v>2</v>
      </c>
      <c r="G1964" s="1" t="s">
        <v>3078</v>
      </c>
      <c r="H1964" s="17">
        <v>0.67679398148148195</v>
      </c>
      <c r="I1964" s="17">
        <v>2.1319444444445002E-2</v>
      </c>
      <c r="J1964" s="1" t="s">
        <v>13755</v>
      </c>
    </row>
    <row r="1965" spans="2:10">
      <c r="B1965" s="1" t="s">
        <v>16193</v>
      </c>
      <c r="C1965" s="1">
        <v>1</v>
      </c>
      <c r="D1965" s="1" t="s">
        <v>13687</v>
      </c>
      <c r="E1965" s="17">
        <v>0.67474537037036997</v>
      </c>
      <c r="F1965" s="1" t="s">
        <v>4</v>
      </c>
      <c r="G1965" s="1" t="s">
        <v>3077</v>
      </c>
      <c r="H1965" s="17">
        <v>0.67709490740740697</v>
      </c>
      <c r="I1965" s="17">
        <v>2.3495370370369972E-3</v>
      </c>
      <c r="J1965" s="1" t="s">
        <v>13770</v>
      </c>
    </row>
    <row r="1966" spans="2:10">
      <c r="B1966" s="1" t="s">
        <v>16202</v>
      </c>
      <c r="C1966" s="1">
        <v>1</v>
      </c>
      <c r="D1966" s="1" t="s">
        <v>13753</v>
      </c>
      <c r="E1966" s="17">
        <v>0.67567129629629596</v>
      </c>
      <c r="F1966" s="1" t="s">
        <v>4</v>
      </c>
      <c r="G1966" s="1" t="s">
        <v>13746</v>
      </c>
      <c r="H1966" s="17">
        <v>0.67716435185185198</v>
      </c>
      <c r="I1966" s="17">
        <v>1.493055555556011E-3</v>
      </c>
      <c r="J1966" s="1" t="s">
        <v>13759</v>
      </c>
    </row>
    <row r="1967" spans="2:10">
      <c r="B1967" s="1" t="s">
        <v>14462</v>
      </c>
      <c r="C1967" s="1">
        <v>1</v>
      </c>
      <c r="D1967" s="1" t="s">
        <v>13760</v>
      </c>
      <c r="E1967" s="17">
        <v>0.44144675925925903</v>
      </c>
      <c r="F1967" s="1" t="s">
        <v>46</v>
      </c>
      <c r="G1967" s="1" t="s">
        <v>3095</v>
      </c>
      <c r="H1967" s="17">
        <v>0.67769675925925899</v>
      </c>
      <c r="I1967" s="17">
        <v>0.23624999999999996</v>
      </c>
      <c r="J1967" s="1" t="s">
        <v>13761</v>
      </c>
    </row>
    <row r="1968" spans="2:10">
      <c r="B1968" s="1" t="s">
        <v>16198</v>
      </c>
      <c r="C1968" s="1">
        <v>1</v>
      </c>
      <c r="D1968" s="1" t="s">
        <v>13753</v>
      </c>
      <c r="E1968" s="17">
        <v>0.675416666666667</v>
      </c>
      <c r="F1968" s="1" t="s">
        <v>4</v>
      </c>
      <c r="G1968" s="1" t="s">
        <v>3095</v>
      </c>
      <c r="H1968" s="17">
        <v>0.677800925925926</v>
      </c>
      <c r="I1968" s="17">
        <v>2.3842592592590028E-3</v>
      </c>
      <c r="J1968" s="1" t="s">
        <v>13758</v>
      </c>
    </row>
    <row r="1969" spans="2:10">
      <c r="B1969" s="1" t="s">
        <v>16103</v>
      </c>
      <c r="C1969" s="1">
        <v>1</v>
      </c>
      <c r="D1969" s="1" t="s">
        <v>13687</v>
      </c>
      <c r="E1969" s="17">
        <v>0.66425925925925899</v>
      </c>
      <c r="F1969" s="1" t="s">
        <v>3</v>
      </c>
      <c r="G1969" s="1" t="s">
        <v>13746</v>
      </c>
      <c r="H1969" s="17">
        <v>0.67820601851851803</v>
      </c>
      <c r="I1969" s="17">
        <v>1.3946759259259034E-2</v>
      </c>
      <c r="J1969" s="1" t="s">
        <v>13771</v>
      </c>
    </row>
    <row r="1970" spans="2:10">
      <c r="B1970" s="1" t="s">
        <v>16213</v>
      </c>
      <c r="C1970" s="1">
        <v>1</v>
      </c>
      <c r="D1970" s="1" t="s">
        <v>13753</v>
      </c>
      <c r="E1970" s="17">
        <v>0.67666666666666697</v>
      </c>
      <c r="F1970" s="1" t="s">
        <v>4</v>
      </c>
      <c r="G1970" s="1" t="s">
        <v>13746</v>
      </c>
      <c r="H1970" s="17">
        <v>0.67824074074074103</v>
      </c>
      <c r="I1970" s="17">
        <v>1.5740740740740611E-3</v>
      </c>
      <c r="J1970" s="1" t="s">
        <v>13759</v>
      </c>
    </row>
    <row r="1971" spans="2:10">
      <c r="B1971" s="1" t="s">
        <v>14516</v>
      </c>
      <c r="C1971" s="1">
        <v>1</v>
      </c>
      <c r="D1971" s="1" t="s">
        <v>13753</v>
      </c>
      <c r="E1971" s="17">
        <v>0.450393518518518</v>
      </c>
      <c r="F1971" s="1" t="s">
        <v>47</v>
      </c>
      <c r="G1971" s="1" t="s">
        <v>13762</v>
      </c>
      <c r="H1971" s="17">
        <v>0.67831018518518504</v>
      </c>
      <c r="I1971" s="17">
        <v>0.22791666666666704</v>
      </c>
      <c r="J1971" s="1" t="s">
        <v>13772</v>
      </c>
    </row>
    <row r="1972" spans="2:10">
      <c r="B1972" s="1" t="s">
        <v>16218</v>
      </c>
      <c r="C1972" s="1">
        <v>1</v>
      </c>
      <c r="D1972" s="1" t="s">
        <v>13687</v>
      </c>
      <c r="E1972" s="17">
        <v>0.67732638888888896</v>
      </c>
      <c r="F1972" s="1" t="s">
        <v>5</v>
      </c>
      <c r="G1972" s="1" t="s">
        <v>13746</v>
      </c>
      <c r="H1972" s="17">
        <v>0.67832175925925897</v>
      </c>
      <c r="I1972" s="17">
        <v>9.9537037037000786E-4</v>
      </c>
      <c r="J1972" s="1" t="s">
        <v>13771</v>
      </c>
    </row>
    <row r="1973" spans="2:10">
      <c r="B1973" s="1" t="s">
        <v>16212</v>
      </c>
      <c r="C1973" s="1">
        <v>1</v>
      </c>
      <c r="D1973" s="1" t="s">
        <v>3076</v>
      </c>
      <c r="E1973" s="17">
        <v>0.67665509259259304</v>
      </c>
      <c r="F1973" s="1" t="s">
        <v>4</v>
      </c>
      <c r="G1973" s="1" t="s">
        <v>13746</v>
      </c>
      <c r="H1973" s="17">
        <v>0.67854166666666704</v>
      </c>
      <c r="I1973" s="17">
        <v>1.8865740740739989E-3</v>
      </c>
      <c r="J1973" s="1" t="s">
        <v>13766</v>
      </c>
    </row>
    <row r="1974" spans="2:10">
      <c r="B1974" s="1" t="s">
        <v>16229</v>
      </c>
      <c r="C1974" s="1">
        <v>1</v>
      </c>
      <c r="D1974" s="1" t="s">
        <v>13687</v>
      </c>
      <c r="E1974" s="17">
        <v>0.67836805555555602</v>
      </c>
      <c r="F1974" s="1" t="s">
        <v>5</v>
      </c>
      <c r="G1974" s="1" t="s">
        <v>13746</v>
      </c>
      <c r="H1974" s="17">
        <v>0.67858796296296298</v>
      </c>
      <c r="I1974" s="17">
        <v>2.1990740740696069E-4</v>
      </c>
      <c r="J1974" s="1" t="s">
        <v>13771</v>
      </c>
    </row>
    <row r="1975" spans="2:10">
      <c r="B1975" s="1" t="s">
        <v>16162</v>
      </c>
      <c r="C1975" s="1">
        <v>1</v>
      </c>
      <c r="D1975" s="1" t="s">
        <v>13753</v>
      </c>
      <c r="E1975" s="17">
        <v>0.67115740740740704</v>
      </c>
      <c r="F1975" s="1" t="s">
        <v>4</v>
      </c>
      <c r="G1975" s="1" t="s">
        <v>3077</v>
      </c>
      <c r="H1975" s="17">
        <v>0.67879629629629601</v>
      </c>
      <c r="I1975" s="17">
        <v>7.6388888888889728E-3</v>
      </c>
      <c r="J1975" s="1" t="s">
        <v>13756</v>
      </c>
    </row>
    <row r="1976" spans="2:10">
      <c r="B1976" s="1" t="s">
        <v>16230</v>
      </c>
      <c r="C1976" s="1">
        <v>1</v>
      </c>
      <c r="D1976" s="1" t="s">
        <v>13687</v>
      </c>
      <c r="E1976" s="17">
        <v>0.67866898148148103</v>
      </c>
      <c r="F1976" s="1" t="s">
        <v>5</v>
      </c>
      <c r="G1976" s="1" t="s">
        <v>3077</v>
      </c>
      <c r="H1976" s="17">
        <v>0.67884259259259305</v>
      </c>
      <c r="I1976" s="17">
        <v>1.7361111111202643E-4</v>
      </c>
      <c r="J1976" s="1" t="s">
        <v>13770</v>
      </c>
    </row>
    <row r="1977" spans="2:10">
      <c r="B1977" s="1" t="s">
        <v>16214</v>
      </c>
      <c r="C1977" s="1">
        <v>1</v>
      </c>
      <c r="D1977" s="1" t="s">
        <v>13753</v>
      </c>
      <c r="E1977" s="17">
        <v>0.67672453703703705</v>
      </c>
      <c r="F1977" s="1" t="s">
        <v>4</v>
      </c>
      <c r="G1977" s="1" t="s">
        <v>13746</v>
      </c>
      <c r="H1977" s="17">
        <v>0.67896990740740704</v>
      </c>
      <c r="I1977" s="17">
        <v>2.2453703703699812E-3</v>
      </c>
      <c r="J1977" s="1" t="s">
        <v>13759</v>
      </c>
    </row>
    <row r="1978" spans="2:10">
      <c r="B1978" s="1" t="s">
        <v>16217</v>
      </c>
      <c r="C1978" s="1">
        <v>1</v>
      </c>
      <c r="D1978" s="1" t="s">
        <v>13753</v>
      </c>
      <c r="E1978" s="17">
        <v>0.67694444444444402</v>
      </c>
      <c r="F1978" s="1" t="s">
        <v>4</v>
      </c>
      <c r="G1978" s="1" t="s">
        <v>13746</v>
      </c>
      <c r="H1978" s="17">
        <v>0.67902777777777801</v>
      </c>
      <c r="I1978" s="17">
        <v>2.0833333333339921E-3</v>
      </c>
      <c r="J1978" s="1" t="s">
        <v>13759</v>
      </c>
    </row>
    <row r="1979" spans="2:10">
      <c r="B1979" s="1" t="s">
        <v>16179</v>
      </c>
      <c r="C1979" s="1">
        <v>5</v>
      </c>
      <c r="D1979" s="1" t="s">
        <v>13753</v>
      </c>
      <c r="E1979" s="17">
        <v>0.67325231481481496</v>
      </c>
      <c r="F1979" s="1" t="s">
        <v>4</v>
      </c>
      <c r="G1979" s="1" t="s">
        <v>3078</v>
      </c>
      <c r="H1979" s="17">
        <v>0.67916666666666703</v>
      </c>
      <c r="I1979" s="17">
        <v>5.9143518518520732E-3</v>
      </c>
      <c r="J1979" s="1" t="s">
        <v>13755</v>
      </c>
    </row>
    <row r="1980" spans="2:10">
      <c r="B1980" s="1" t="s">
        <v>16088</v>
      </c>
      <c r="C1980" s="1">
        <v>1</v>
      </c>
      <c r="D1980" s="1" t="s">
        <v>13753</v>
      </c>
      <c r="E1980" s="17">
        <v>0.66232638888888895</v>
      </c>
      <c r="F1980" s="1" t="s">
        <v>3</v>
      </c>
      <c r="G1980" s="1" t="s">
        <v>13762</v>
      </c>
      <c r="H1980" s="17">
        <v>0.67924768518518497</v>
      </c>
      <c r="I1980" s="17">
        <v>1.6921296296296018E-2</v>
      </c>
      <c r="J1980" s="1" t="s">
        <v>13772</v>
      </c>
    </row>
    <row r="1981" spans="2:10">
      <c r="B1981" s="1" t="s">
        <v>16125</v>
      </c>
      <c r="C1981" s="1">
        <v>1</v>
      </c>
      <c r="D1981" s="1" t="s">
        <v>13687</v>
      </c>
      <c r="E1981" s="17">
        <v>0.66665509259259303</v>
      </c>
      <c r="F1981" s="1" t="s">
        <v>3</v>
      </c>
      <c r="G1981" s="1" t="s">
        <v>3078</v>
      </c>
      <c r="H1981" s="17">
        <v>0.67929398148148101</v>
      </c>
      <c r="I1981" s="17">
        <v>1.2638888888887978E-2</v>
      </c>
      <c r="J1981" s="1" t="s">
        <v>13773</v>
      </c>
    </row>
    <row r="1982" spans="2:10">
      <c r="B1982" s="1" t="s">
        <v>16184</v>
      </c>
      <c r="C1982" s="1">
        <v>1</v>
      </c>
      <c r="D1982" s="1" t="s">
        <v>3076</v>
      </c>
      <c r="E1982" s="17">
        <v>0.67391203703703695</v>
      </c>
      <c r="F1982" s="1" t="s">
        <v>4</v>
      </c>
      <c r="G1982" s="1" t="s">
        <v>3078</v>
      </c>
      <c r="H1982" s="17">
        <v>0.67932870370370402</v>
      </c>
      <c r="I1982" s="17">
        <v>5.4166666666670693E-3</v>
      </c>
      <c r="J1982" s="1" t="s">
        <v>13769</v>
      </c>
    </row>
    <row r="1983" spans="2:10">
      <c r="B1983" s="1" t="s">
        <v>16208</v>
      </c>
      <c r="C1983" s="1">
        <v>1</v>
      </c>
      <c r="D1983" s="1" t="s">
        <v>13753</v>
      </c>
      <c r="E1983" s="17">
        <v>0.67620370370370397</v>
      </c>
      <c r="F1983" s="1" t="s">
        <v>4</v>
      </c>
      <c r="G1983" s="1" t="s">
        <v>13746</v>
      </c>
      <c r="H1983" s="17">
        <v>0.67972222222222201</v>
      </c>
      <c r="I1983" s="17">
        <v>3.5185185185180323E-3</v>
      </c>
      <c r="J1983" s="1" t="s">
        <v>13759</v>
      </c>
    </row>
    <row r="1984" spans="2:10">
      <c r="B1984" s="1" t="s">
        <v>14382</v>
      </c>
      <c r="C1984" s="1">
        <v>1</v>
      </c>
      <c r="D1984" s="1" t="s">
        <v>13753</v>
      </c>
      <c r="E1984" s="17">
        <v>0.42971064814814802</v>
      </c>
      <c r="F1984" s="1" t="s">
        <v>45</v>
      </c>
      <c r="G1984" s="1" t="s">
        <v>3077</v>
      </c>
      <c r="H1984" s="17">
        <v>0.679918981481481</v>
      </c>
      <c r="I1984" s="17">
        <v>0.25020833333333298</v>
      </c>
      <c r="J1984" s="1" t="s">
        <v>13756</v>
      </c>
    </row>
    <row r="1985" spans="2:10">
      <c r="B1985" s="1" t="s">
        <v>16063</v>
      </c>
      <c r="C1985" s="1">
        <v>1</v>
      </c>
      <c r="D1985" s="1" t="s">
        <v>3076</v>
      </c>
      <c r="E1985" s="17">
        <v>0.65996527777777803</v>
      </c>
      <c r="F1985" s="1" t="s">
        <v>3</v>
      </c>
      <c r="G1985" s="1" t="s">
        <v>13746</v>
      </c>
      <c r="H1985" s="17">
        <v>0.679918981481481</v>
      </c>
      <c r="I1985" s="17">
        <v>1.9953703703702974E-2</v>
      </c>
      <c r="J1985" s="1" t="s">
        <v>13766</v>
      </c>
    </row>
    <row r="1986" spans="2:10">
      <c r="B1986" s="1" t="s">
        <v>16215</v>
      </c>
      <c r="C1986" s="1">
        <v>1</v>
      </c>
      <c r="D1986" s="1" t="s">
        <v>13753</v>
      </c>
      <c r="E1986" s="17">
        <v>0.67678240740740703</v>
      </c>
      <c r="F1986" s="1" t="s">
        <v>4</v>
      </c>
      <c r="G1986" s="1" t="s">
        <v>3077</v>
      </c>
      <c r="H1986" s="17">
        <v>0.67996527777777804</v>
      </c>
      <c r="I1986" s="17">
        <v>3.1828703703710159E-3</v>
      </c>
      <c r="J1986" s="1" t="s">
        <v>13756</v>
      </c>
    </row>
    <row r="1987" spans="2:10">
      <c r="B1987" s="1" t="s">
        <v>16226</v>
      </c>
      <c r="C1987" s="1">
        <v>1</v>
      </c>
      <c r="D1987" s="1" t="s">
        <v>13760</v>
      </c>
      <c r="E1987" s="17">
        <v>0.67817129629629602</v>
      </c>
      <c r="F1987" s="1" t="s">
        <v>5</v>
      </c>
      <c r="G1987" s="1" t="s">
        <v>3077</v>
      </c>
      <c r="H1987" s="17">
        <v>0.68017361111111097</v>
      </c>
      <c r="I1987" s="17">
        <v>2.0023148148149428E-3</v>
      </c>
      <c r="J1987" s="1" t="s">
        <v>13765</v>
      </c>
    </row>
    <row r="1988" spans="2:10">
      <c r="B1988" s="1" t="s">
        <v>16238</v>
      </c>
      <c r="C1988" s="1">
        <v>1</v>
      </c>
      <c r="D1988" s="1" t="s">
        <v>13687</v>
      </c>
      <c r="E1988" s="17">
        <v>0.67981481481481498</v>
      </c>
      <c r="F1988" s="1" t="s">
        <v>5</v>
      </c>
      <c r="G1988" s="1" t="s">
        <v>3095</v>
      </c>
      <c r="H1988" s="17">
        <v>0.68031249999999999</v>
      </c>
      <c r="I1988" s="17">
        <v>4.9768518518500393E-4</v>
      </c>
      <c r="J1988" s="1" t="s">
        <v>13757</v>
      </c>
    </row>
    <row r="1989" spans="2:10">
      <c r="B1989" s="1" t="s">
        <v>16227</v>
      </c>
      <c r="C1989" s="1">
        <v>1</v>
      </c>
      <c r="D1989" s="1" t="s">
        <v>13753</v>
      </c>
      <c r="E1989" s="17">
        <v>0.67817129629629602</v>
      </c>
      <c r="F1989" s="1" t="s">
        <v>5</v>
      </c>
      <c r="G1989" s="1" t="s">
        <v>3078</v>
      </c>
      <c r="H1989" s="17">
        <v>0.68033564814814795</v>
      </c>
      <c r="I1989" s="17">
        <v>2.1643518518519311E-3</v>
      </c>
      <c r="J1989" s="1" t="s">
        <v>13755</v>
      </c>
    </row>
    <row r="1990" spans="2:10">
      <c r="B1990" s="1" t="s">
        <v>16231</v>
      </c>
      <c r="C1990" s="1">
        <v>1</v>
      </c>
      <c r="D1990" s="1" t="s">
        <v>13753</v>
      </c>
      <c r="E1990" s="17">
        <v>0.67894675925925896</v>
      </c>
      <c r="F1990" s="1" t="s">
        <v>5</v>
      </c>
      <c r="G1990" s="1" t="s">
        <v>3078</v>
      </c>
      <c r="H1990" s="17">
        <v>0.68047453703703698</v>
      </c>
      <c r="I1990" s="17">
        <v>1.5277777777780166E-3</v>
      </c>
      <c r="J1990" s="1" t="s">
        <v>13755</v>
      </c>
    </row>
    <row r="1991" spans="2:10">
      <c r="B1991" s="1" t="s">
        <v>16239</v>
      </c>
      <c r="C1991" s="1">
        <v>5</v>
      </c>
      <c r="D1991" s="1" t="s">
        <v>13753</v>
      </c>
      <c r="E1991" s="17">
        <v>0.67989583333333303</v>
      </c>
      <c r="F1991" s="1" t="s">
        <v>5</v>
      </c>
      <c r="G1991" s="1" t="s">
        <v>3078</v>
      </c>
      <c r="H1991" s="17">
        <v>0.68056712962962995</v>
      </c>
      <c r="I1991" s="17">
        <v>6.7129629629691934E-4</v>
      </c>
      <c r="J1991" s="1" t="s">
        <v>13755</v>
      </c>
    </row>
    <row r="1992" spans="2:10">
      <c r="B1992" s="1" t="s">
        <v>16187</v>
      </c>
      <c r="C1992" s="1">
        <v>5</v>
      </c>
      <c r="D1992" s="1" t="s">
        <v>13753</v>
      </c>
      <c r="E1992" s="17">
        <v>0.67430555555555605</v>
      </c>
      <c r="F1992" s="1" t="s">
        <v>4</v>
      </c>
      <c r="G1992" s="1" t="s">
        <v>3078</v>
      </c>
      <c r="H1992" s="17">
        <v>0.68107638888888899</v>
      </c>
      <c r="I1992" s="17">
        <v>6.7708333333329485E-3</v>
      </c>
      <c r="J1992" s="1" t="s">
        <v>13755</v>
      </c>
    </row>
    <row r="1993" spans="2:10">
      <c r="B1993" s="1" t="s">
        <v>16241</v>
      </c>
      <c r="C1993" s="1">
        <v>1</v>
      </c>
      <c r="D1993" s="1" t="s">
        <v>13753</v>
      </c>
      <c r="E1993" s="17">
        <v>0.68045138888888901</v>
      </c>
      <c r="F1993" s="1" t="s">
        <v>5</v>
      </c>
      <c r="G1993" s="1" t="s">
        <v>3078</v>
      </c>
      <c r="H1993" s="17">
        <v>0.68114583333333301</v>
      </c>
      <c r="I1993" s="17">
        <v>6.9444444444399789E-4</v>
      </c>
      <c r="J1993" s="1" t="s">
        <v>13755</v>
      </c>
    </row>
    <row r="1994" spans="2:10">
      <c r="B1994" s="1" t="s">
        <v>16242</v>
      </c>
      <c r="C1994" s="1">
        <v>1</v>
      </c>
      <c r="D1994" s="1" t="s">
        <v>3076</v>
      </c>
      <c r="E1994" s="17">
        <v>0.68045138888888901</v>
      </c>
      <c r="F1994" s="1" t="s">
        <v>5</v>
      </c>
      <c r="G1994" s="1" t="s">
        <v>13762</v>
      </c>
      <c r="H1994" s="17">
        <v>0.68120370370370398</v>
      </c>
      <c r="I1994" s="17">
        <v>7.5231481481496942E-4</v>
      </c>
      <c r="J1994" s="1" t="s">
        <v>13775</v>
      </c>
    </row>
    <row r="1995" spans="2:10">
      <c r="B1995" s="1" t="s">
        <v>16252</v>
      </c>
      <c r="C1995" s="1">
        <v>1</v>
      </c>
      <c r="D1995" s="1" t="s">
        <v>13753</v>
      </c>
      <c r="E1995" s="17">
        <v>0.68128472222222203</v>
      </c>
      <c r="F1995" s="1" t="s">
        <v>5</v>
      </c>
      <c r="G1995" s="1" t="s">
        <v>13746</v>
      </c>
      <c r="H1995" s="17">
        <v>0.68156249999999996</v>
      </c>
      <c r="I1995" s="17">
        <v>2.7777777777793222E-4</v>
      </c>
      <c r="J1995" s="1" t="s">
        <v>13759</v>
      </c>
    </row>
    <row r="1996" spans="2:10">
      <c r="B1996" s="1" t="s">
        <v>16236</v>
      </c>
      <c r="C1996" s="1">
        <v>1</v>
      </c>
      <c r="D1996" s="1" t="s">
        <v>13753</v>
      </c>
      <c r="E1996" s="17">
        <v>0.67932870370370402</v>
      </c>
      <c r="F1996" s="1" t="s">
        <v>5</v>
      </c>
      <c r="G1996" s="1" t="s">
        <v>3078</v>
      </c>
      <c r="H1996" s="17">
        <v>0.681608796296296</v>
      </c>
      <c r="I1996" s="17">
        <v>2.2800925925919868E-3</v>
      </c>
      <c r="J1996" s="1" t="s">
        <v>13755</v>
      </c>
    </row>
    <row r="1997" spans="2:10">
      <c r="B1997" s="1" t="s">
        <v>16243</v>
      </c>
      <c r="C1997" s="1">
        <v>1</v>
      </c>
      <c r="D1997" s="1" t="s">
        <v>13753</v>
      </c>
      <c r="E1997" s="17">
        <v>0.68065972222222204</v>
      </c>
      <c r="F1997" s="1" t="s">
        <v>5</v>
      </c>
      <c r="G1997" s="1" t="s">
        <v>3095</v>
      </c>
      <c r="H1997" s="17">
        <v>0.68200231481481499</v>
      </c>
      <c r="I1997" s="17">
        <v>1.3425925925929505E-3</v>
      </c>
      <c r="J1997" s="1" t="s">
        <v>13758</v>
      </c>
    </row>
    <row r="1998" spans="2:10">
      <c r="B1998" s="1" t="s">
        <v>16248</v>
      </c>
      <c r="C1998" s="1">
        <v>1</v>
      </c>
      <c r="D1998" s="1" t="s">
        <v>3076</v>
      </c>
      <c r="E1998" s="17">
        <v>0.68112268518518504</v>
      </c>
      <c r="F1998" s="1" t="s">
        <v>5</v>
      </c>
      <c r="G1998" s="1" t="s">
        <v>3095</v>
      </c>
      <c r="H1998" s="17">
        <v>0.68214120370370401</v>
      </c>
      <c r="I1998" s="17">
        <v>1.0185185185189738E-3</v>
      </c>
      <c r="J1998" s="1" t="s">
        <v>13675</v>
      </c>
    </row>
    <row r="1999" spans="2:10">
      <c r="B1999" s="1" t="s">
        <v>14961</v>
      </c>
      <c r="C1999" s="1">
        <v>1</v>
      </c>
      <c r="D1999" s="1" t="s">
        <v>13760</v>
      </c>
      <c r="E1999" s="17">
        <v>0.51936342592592599</v>
      </c>
      <c r="F1999" s="1" t="s">
        <v>53</v>
      </c>
      <c r="G1999" s="1" t="s">
        <v>3095</v>
      </c>
      <c r="H1999" s="17">
        <v>0.68225694444444396</v>
      </c>
      <c r="I1999" s="17">
        <v>0.16289351851851797</v>
      </c>
      <c r="J1999" s="1" t="s">
        <v>13761</v>
      </c>
    </row>
    <row r="2000" spans="2:10">
      <c r="B2000" s="1" t="s">
        <v>16246</v>
      </c>
      <c r="C2000" s="1">
        <v>1</v>
      </c>
      <c r="D2000" s="1" t="s">
        <v>13753</v>
      </c>
      <c r="E2000" s="17">
        <v>0.68104166666666699</v>
      </c>
      <c r="F2000" s="1" t="s">
        <v>5</v>
      </c>
      <c r="G2000" s="1" t="s">
        <v>3077</v>
      </c>
      <c r="H2000" s="17">
        <v>0.68239583333333298</v>
      </c>
      <c r="I2000" s="17">
        <v>1.3541666666659902E-3</v>
      </c>
      <c r="J2000" s="1" t="s">
        <v>13756</v>
      </c>
    </row>
    <row r="2001" spans="2:10">
      <c r="B2001" s="1" t="s">
        <v>14397</v>
      </c>
      <c r="C2001" s="1">
        <v>1</v>
      </c>
      <c r="D2001" s="1" t="s">
        <v>13753</v>
      </c>
      <c r="E2001" s="17">
        <v>0.43202546296296301</v>
      </c>
      <c r="F2001" s="1" t="s">
        <v>45</v>
      </c>
      <c r="G2001" s="1" t="s">
        <v>13746</v>
      </c>
      <c r="H2001" s="17">
        <v>0.6825</v>
      </c>
      <c r="I2001" s="17">
        <v>0.25047453703703698</v>
      </c>
      <c r="J2001" s="1" t="s">
        <v>13759</v>
      </c>
    </row>
    <row r="2002" spans="2:10">
      <c r="B2002" s="1" t="s">
        <v>16253</v>
      </c>
      <c r="C2002" s="1">
        <v>1</v>
      </c>
      <c r="D2002" s="1" t="s">
        <v>13753</v>
      </c>
      <c r="E2002" s="17">
        <v>0.681342592592593</v>
      </c>
      <c r="F2002" s="1" t="s">
        <v>5</v>
      </c>
      <c r="G2002" s="1" t="s">
        <v>3095</v>
      </c>
      <c r="H2002" s="17">
        <v>0.68270833333333303</v>
      </c>
      <c r="I2002" s="17">
        <v>1.365740740740029E-3</v>
      </c>
      <c r="J2002" s="1" t="s">
        <v>13758</v>
      </c>
    </row>
    <row r="2003" spans="2:10">
      <c r="B2003" s="1" t="s">
        <v>16221</v>
      </c>
      <c r="C2003" s="1">
        <v>5</v>
      </c>
      <c r="D2003" s="1" t="s">
        <v>13753</v>
      </c>
      <c r="E2003" s="17">
        <v>0.67758101851851804</v>
      </c>
      <c r="F2003" s="1" t="s">
        <v>5</v>
      </c>
      <c r="G2003" s="1" t="s">
        <v>3078</v>
      </c>
      <c r="H2003" s="17">
        <v>0.682731481481481</v>
      </c>
      <c r="I2003" s="17">
        <v>5.1504629629629539E-3</v>
      </c>
      <c r="J2003" s="1" t="s">
        <v>13755</v>
      </c>
    </row>
    <row r="2004" spans="2:10">
      <c r="B2004" s="1" t="s">
        <v>16255</v>
      </c>
      <c r="C2004" s="1">
        <v>1</v>
      </c>
      <c r="D2004" s="1" t="s">
        <v>13760</v>
      </c>
      <c r="E2004" s="17">
        <v>0.68200231481481499</v>
      </c>
      <c r="F2004" s="1" t="s">
        <v>5</v>
      </c>
      <c r="G2004" s="1" t="s">
        <v>3078</v>
      </c>
      <c r="H2004" s="17">
        <v>0.68289351851851898</v>
      </c>
      <c r="I2004" s="17">
        <v>8.9120370370399105E-4</v>
      </c>
      <c r="J2004" s="1" t="s">
        <v>13768</v>
      </c>
    </row>
    <row r="2005" spans="2:10">
      <c r="B2005" s="1" t="s">
        <v>16250</v>
      </c>
      <c r="C2005" s="1">
        <v>1</v>
      </c>
      <c r="D2005" s="1" t="s">
        <v>13753</v>
      </c>
      <c r="E2005" s="17">
        <v>0.68116898148148197</v>
      </c>
      <c r="F2005" s="1" t="s">
        <v>5</v>
      </c>
      <c r="G2005" s="1" t="s">
        <v>3078</v>
      </c>
      <c r="H2005" s="17">
        <v>0.68312499999999998</v>
      </c>
      <c r="I2005" s="17">
        <v>1.9560185185180101E-3</v>
      </c>
      <c r="J2005" s="1" t="s">
        <v>13755</v>
      </c>
    </row>
    <row r="2006" spans="2:10">
      <c r="B2006" s="1" t="s">
        <v>16247</v>
      </c>
      <c r="C2006" s="1">
        <v>1</v>
      </c>
      <c r="D2006" s="1" t="s">
        <v>3076</v>
      </c>
      <c r="E2006" s="17">
        <v>0.68107638888888899</v>
      </c>
      <c r="F2006" s="1" t="s">
        <v>5</v>
      </c>
      <c r="G2006" s="1" t="s">
        <v>3095</v>
      </c>
      <c r="H2006" s="17">
        <v>0.68358796296296298</v>
      </c>
      <c r="I2006" s="17">
        <v>2.5115740740739856E-3</v>
      </c>
      <c r="J2006" s="1" t="s">
        <v>13675</v>
      </c>
    </row>
    <row r="2007" spans="2:10">
      <c r="B2007" s="1" t="s">
        <v>15958</v>
      </c>
      <c r="C2007" s="1">
        <v>1</v>
      </c>
      <c r="D2007" s="1" t="s">
        <v>13753</v>
      </c>
      <c r="E2007" s="17">
        <v>0.648206018518519</v>
      </c>
      <c r="F2007" s="1" t="s">
        <v>2</v>
      </c>
      <c r="G2007" s="1" t="s">
        <v>13746</v>
      </c>
      <c r="H2007" s="17">
        <v>0.68370370370370404</v>
      </c>
      <c r="I2007" s="17">
        <v>3.5497685185185035E-2</v>
      </c>
      <c r="J2007" s="1" t="s">
        <v>13759</v>
      </c>
    </row>
    <row r="2008" spans="2:10">
      <c r="B2008" s="1" t="s">
        <v>16263</v>
      </c>
      <c r="C2008" s="1">
        <v>1</v>
      </c>
      <c r="D2008" s="1" t="s">
        <v>3076</v>
      </c>
      <c r="E2008" s="17">
        <v>0.68328703703703697</v>
      </c>
      <c r="F2008" s="1" t="s">
        <v>5</v>
      </c>
      <c r="G2008" s="1" t="s">
        <v>3078</v>
      </c>
      <c r="H2008" s="17">
        <v>0.683923611111111</v>
      </c>
      <c r="I2008" s="17">
        <v>6.3657407407402555E-4</v>
      </c>
      <c r="J2008" s="1" t="s">
        <v>13769</v>
      </c>
    </row>
    <row r="2009" spans="2:10">
      <c r="B2009" s="1" t="s">
        <v>16264</v>
      </c>
      <c r="C2009" s="1">
        <v>1</v>
      </c>
      <c r="D2009" s="1" t="s">
        <v>3076</v>
      </c>
      <c r="E2009" s="17">
        <v>0.68334490740740705</v>
      </c>
      <c r="F2009" s="1" t="s">
        <v>5</v>
      </c>
      <c r="G2009" s="1" t="s">
        <v>3078</v>
      </c>
      <c r="H2009" s="17">
        <v>0.68400462962963005</v>
      </c>
      <c r="I2009" s="17">
        <v>6.5972222222299148E-4</v>
      </c>
      <c r="J2009" s="1" t="s">
        <v>13769</v>
      </c>
    </row>
    <row r="2010" spans="2:10">
      <c r="B2010" s="1" t="s">
        <v>16258</v>
      </c>
      <c r="C2010" s="1">
        <v>1</v>
      </c>
      <c r="D2010" s="1" t="s">
        <v>13760</v>
      </c>
      <c r="E2010" s="17">
        <v>0.68255787037036997</v>
      </c>
      <c r="F2010" s="1" t="s">
        <v>5</v>
      </c>
      <c r="G2010" s="1" t="s">
        <v>13762</v>
      </c>
      <c r="H2010" s="17">
        <v>0.68401620370370397</v>
      </c>
      <c r="I2010" s="17">
        <v>1.4583333333340054E-3</v>
      </c>
      <c r="J2010" s="1" t="s">
        <v>13763</v>
      </c>
    </row>
    <row r="2011" spans="2:10">
      <c r="B2011" s="1" t="s">
        <v>16210</v>
      </c>
      <c r="C2011" s="1">
        <v>2</v>
      </c>
      <c r="D2011" s="1" t="s">
        <v>13760</v>
      </c>
      <c r="E2011" s="17">
        <v>0.67630787037036999</v>
      </c>
      <c r="F2011" s="1" t="s">
        <v>4</v>
      </c>
      <c r="G2011" s="1" t="s">
        <v>3095</v>
      </c>
      <c r="H2011" s="17">
        <v>0.68405092592592598</v>
      </c>
      <c r="I2011" s="17">
        <v>7.7430555555559888E-3</v>
      </c>
      <c r="J2011" s="1" t="s">
        <v>13761</v>
      </c>
    </row>
    <row r="2012" spans="2:10">
      <c r="B2012" s="1" t="s">
        <v>16257</v>
      </c>
      <c r="C2012" s="1">
        <v>1</v>
      </c>
      <c r="D2012" s="1" t="s">
        <v>13687</v>
      </c>
      <c r="E2012" s="17">
        <v>0.68246527777777799</v>
      </c>
      <c r="F2012" s="1" t="s">
        <v>5</v>
      </c>
      <c r="G2012" s="1" t="s">
        <v>3078</v>
      </c>
      <c r="H2012" s="17">
        <v>0.68428240740740698</v>
      </c>
      <c r="I2012" s="17">
        <v>1.8171296296289885E-3</v>
      </c>
      <c r="J2012" s="1" t="s">
        <v>13773</v>
      </c>
    </row>
    <row r="2013" spans="2:10">
      <c r="B2013" s="1" t="s">
        <v>16261</v>
      </c>
      <c r="C2013" s="1">
        <v>1</v>
      </c>
      <c r="D2013" s="1" t="s">
        <v>13753</v>
      </c>
      <c r="E2013" s="17">
        <v>0.683263888888889</v>
      </c>
      <c r="F2013" s="1" t="s">
        <v>5</v>
      </c>
      <c r="G2013" s="1" t="s">
        <v>13746</v>
      </c>
      <c r="H2013" s="17">
        <v>0.68431712962962998</v>
      </c>
      <c r="I2013" s="17">
        <v>1.0532407407409794E-3</v>
      </c>
      <c r="J2013" s="1" t="s">
        <v>13759</v>
      </c>
    </row>
    <row r="2014" spans="2:10">
      <c r="B2014" s="1" t="s">
        <v>16240</v>
      </c>
      <c r="C2014" s="1">
        <v>1</v>
      </c>
      <c r="D2014" s="1" t="s">
        <v>13753</v>
      </c>
      <c r="E2014" s="17">
        <v>0.68009259259259303</v>
      </c>
      <c r="F2014" s="1" t="s">
        <v>5</v>
      </c>
      <c r="G2014" s="1" t="s">
        <v>13746</v>
      </c>
      <c r="H2014" s="17">
        <v>0.68435185185185199</v>
      </c>
      <c r="I2014" s="17">
        <v>4.2592592592589629E-3</v>
      </c>
      <c r="J2014" s="1" t="s">
        <v>13759</v>
      </c>
    </row>
    <row r="2015" spans="2:10">
      <c r="B2015" s="1" t="s">
        <v>16203</v>
      </c>
      <c r="C2015" s="1">
        <v>1</v>
      </c>
      <c r="D2015" s="1" t="s">
        <v>13760</v>
      </c>
      <c r="E2015" s="17">
        <v>0.67571759259259301</v>
      </c>
      <c r="F2015" s="1" t="s">
        <v>4</v>
      </c>
      <c r="G2015" s="1" t="s">
        <v>13746</v>
      </c>
      <c r="H2015" s="17">
        <v>0.68438657407407399</v>
      </c>
      <c r="I2015" s="17">
        <v>8.6689814814809862E-3</v>
      </c>
      <c r="J2015" s="1" t="s">
        <v>13764</v>
      </c>
    </row>
    <row r="2016" spans="2:10">
      <c r="B2016" s="1" t="s">
        <v>15279</v>
      </c>
      <c r="C2016" s="1">
        <v>1</v>
      </c>
      <c r="D2016" s="1" t="s">
        <v>3076</v>
      </c>
      <c r="E2016" s="17">
        <v>0.56112268518518504</v>
      </c>
      <c r="F2016" s="1" t="s">
        <v>57</v>
      </c>
      <c r="G2016" s="1" t="s">
        <v>3077</v>
      </c>
      <c r="H2016" s="17">
        <v>0.68440972222222196</v>
      </c>
      <c r="I2016" s="17">
        <v>0.12328703703703692</v>
      </c>
      <c r="J2016" s="1" t="s">
        <v>13774</v>
      </c>
    </row>
    <row r="2017" spans="2:10">
      <c r="B2017" s="1" t="s">
        <v>16251</v>
      </c>
      <c r="C2017" s="1">
        <v>1</v>
      </c>
      <c r="D2017" s="1" t="s">
        <v>13753</v>
      </c>
      <c r="E2017" s="17">
        <v>0.68122685185185206</v>
      </c>
      <c r="F2017" s="1" t="s">
        <v>5</v>
      </c>
      <c r="G2017" s="1" t="s">
        <v>3077</v>
      </c>
      <c r="H2017" s="17">
        <v>0.684456018518519</v>
      </c>
      <c r="I2017" s="17">
        <v>3.2291666666669494E-3</v>
      </c>
      <c r="J2017" s="1" t="s">
        <v>13756</v>
      </c>
    </row>
    <row r="2018" spans="2:10">
      <c r="B2018" s="1" t="s">
        <v>15179</v>
      </c>
      <c r="C2018" s="1">
        <v>1</v>
      </c>
      <c r="D2018" s="1" t="s">
        <v>13753</v>
      </c>
      <c r="E2018" s="17">
        <v>0.54785879629629597</v>
      </c>
      <c r="F2018" s="1" t="s">
        <v>56</v>
      </c>
      <c r="G2018" s="1" t="s">
        <v>13762</v>
      </c>
      <c r="H2018" s="17">
        <v>0.68461805555555599</v>
      </c>
      <c r="I2018" s="17">
        <v>0.13675925925926002</v>
      </c>
      <c r="J2018" s="1" t="s">
        <v>13772</v>
      </c>
    </row>
    <row r="2019" spans="2:10">
      <c r="B2019" s="1" t="s">
        <v>16259</v>
      </c>
      <c r="C2019" s="1">
        <v>1</v>
      </c>
      <c r="D2019" s="1" t="s">
        <v>13753</v>
      </c>
      <c r="E2019" s="17">
        <v>0.68305555555555597</v>
      </c>
      <c r="F2019" s="1" t="s">
        <v>5</v>
      </c>
      <c r="G2019" s="1" t="s">
        <v>3095</v>
      </c>
      <c r="H2019" s="17">
        <v>0.68484953703703699</v>
      </c>
      <c r="I2019" s="17">
        <v>1.7939814814810218E-3</v>
      </c>
      <c r="J2019" s="1" t="s">
        <v>13758</v>
      </c>
    </row>
    <row r="2020" spans="2:10">
      <c r="B2020" s="1" t="s">
        <v>16272</v>
      </c>
      <c r="C2020" s="1">
        <v>1</v>
      </c>
      <c r="D2020" s="1" t="s">
        <v>13687</v>
      </c>
      <c r="E2020" s="17">
        <v>0.68427083333333305</v>
      </c>
      <c r="F2020" s="1" t="s">
        <v>5</v>
      </c>
      <c r="G2020" s="1" t="s">
        <v>3095</v>
      </c>
      <c r="H2020" s="17">
        <v>0.68489583333333304</v>
      </c>
      <c r="I2020" s="17">
        <v>6.2499999999998668E-4</v>
      </c>
      <c r="J2020" s="1" t="s">
        <v>13757</v>
      </c>
    </row>
    <row r="2021" spans="2:10">
      <c r="B2021" s="1" t="s">
        <v>16271</v>
      </c>
      <c r="C2021" s="1">
        <v>1</v>
      </c>
      <c r="D2021" s="1" t="s">
        <v>13687</v>
      </c>
      <c r="E2021" s="17">
        <v>0.68413194444444403</v>
      </c>
      <c r="F2021" s="1" t="s">
        <v>5</v>
      </c>
      <c r="G2021" s="1" t="s">
        <v>3095</v>
      </c>
      <c r="H2021" s="17">
        <v>0.68500000000000005</v>
      </c>
      <c r="I2021" s="17">
        <v>8.6805555555602432E-4</v>
      </c>
      <c r="J2021" s="1" t="s">
        <v>13757</v>
      </c>
    </row>
    <row r="2022" spans="2:10">
      <c r="B2022" s="1" t="s">
        <v>16280</v>
      </c>
      <c r="C2022" s="1">
        <v>1</v>
      </c>
      <c r="D2022" s="1" t="s">
        <v>13687</v>
      </c>
      <c r="E2022" s="17">
        <v>0.68498842592592601</v>
      </c>
      <c r="F2022" s="1" t="s">
        <v>5</v>
      </c>
      <c r="G2022" s="1" t="s">
        <v>3095</v>
      </c>
      <c r="H2022" s="17">
        <v>0.68543981481481497</v>
      </c>
      <c r="I2022" s="17">
        <v>4.5138888888895945E-4</v>
      </c>
      <c r="J2022" s="1" t="s">
        <v>13757</v>
      </c>
    </row>
    <row r="2023" spans="2:10">
      <c r="B2023" s="1" t="s">
        <v>16268</v>
      </c>
      <c r="C2023" s="1">
        <v>2</v>
      </c>
      <c r="D2023" s="1" t="s">
        <v>13687</v>
      </c>
      <c r="E2023" s="17">
        <v>0.68358796296296298</v>
      </c>
      <c r="F2023" s="1" t="s">
        <v>5</v>
      </c>
      <c r="G2023" s="1" t="s">
        <v>13746</v>
      </c>
      <c r="H2023" s="17">
        <v>0.68547453703703698</v>
      </c>
      <c r="I2023" s="17">
        <v>1.8865740740739989E-3</v>
      </c>
      <c r="J2023" s="1" t="s">
        <v>13771</v>
      </c>
    </row>
    <row r="2024" spans="2:10">
      <c r="B2024" s="1" t="s">
        <v>16237</v>
      </c>
      <c r="C2024" s="1">
        <v>2</v>
      </c>
      <c r="D2024" s="1" t="s">
        <v>13760</v>
      </c>
      <c r="E2024" s="17">
        <v>0.679456018518519</v>
      </c>
      <c r="F2024" s="1" t="s">
        <v>5</v>
      </c>
      <c r="G2024" s="1" t="s">
        <v>13746</v>
      </c>
      <c r="H2024" s="17">
        <v>0.685578703703704</v>
      </c>
      <c r="I2024" s="17">
        <v>6.122685185184995E-3</v>
      </c>
      <c r="J2024" s="1" t="s">
        <v>13764</v>
      </c>
    </row>
    <row r="2025" spans="2:10">
      <c r="B2025" s="1" t="s">
        <v>16284</v>
      </c>
      <c r="C2025" s="1">
        <v>1</v>
      </c>
      <c r="D2025" s="1" t="s">
        <v>13753</v>
      </c>
      <c r="E2025" s="17">
        <v>0.68547453703703698</v>
      </c>
      <c r="F2025" s="1" t="s">
        <v>5</v>
      </c>
      <c r="G2025" s="1" t="s">
        <v>13746</v>
      </c>
      <c r="H2025" s="17">
        <v>0.68571759259259302</v>
      </c>
      <c r="I2025" s="17">
        <v>2.4305555555603764E-4</v>
      </c>
      <c r="J2025" s="1" t="s">
        <v>13759</v>
      </c>
    </row>
    <row r="2026" spans="2:10">
      <c r="B2026" s="1" t="s">
        <v>16273</v>
      </c>
      <c r="C2026" s="1">
        <v>1</v>
      </c>
      <c r="D2026" s="1" t="s">
        <v>13760</v>
      </c>
      <c r="E2026" s="17">
        <v>0.68427083333333305</v>
      </c>
      <c r="F2026" s="1" t="s">
        <v>5</v>
      </c>
      <c r="G2026" s="1" t="s">
        <v>13762</v>
      </c>
      <c r="H2026" s="17">
        <v>0.68575231481481502</v>
      </c>
      <c r="I2026" s="17">
        <v>1.4814814814819721E-3</v>
      </c>
      <c r="J2026" s="1" t="s">
        <v>13763</v>
      </c>
    </row>
    <row r="2027" spans="2:10">
      <c r="B2027" s="1" t="s">
        <v>16262</v>
      </c>
      <c r="C2027" s="1">
        <v>1</v>
      </c>
      <c r="D2027" s="1" t="s">
        <v>13687</v>
      </c>
      <c r="E2027" s="17">
        <v>0.68327546296296304</v>
      </c>
      <c r="F2027" s="1" t="s">
        <v>5</v>
      </c>
      <c r="G2027" s="1" t="s">
        <v>13746</v>
      </c>
      <c r="H2027" s="17">
        <v>0.68600694444444399</v>
      </c>
      <c r="I2027" s="17">
        <v>2.7314814814809463E-3</v>
      </c>
      <c r="J2027" s="1" t="s">
        <v>13771</v>
      </c>
    </row>
    <row r="2028" spans="2:10">
      <c r="B2028" s="1" t="s">
        <v>16244</v>
      </c>
      <c r="C2028" s="1">
        <v>1</v>
      </c>
      <c r="D2028" s="1" t="s">
        <v>13753</v>
      </c>
      <c r="E2028" s="17">
        <v>0.68069444444444405</v>
      </c>
      <c r="F2028" s="1" t="s">
        <v>5</v>
      </c>
      <c r="G2028" s="1" t="s">
        <v>13746</v>
      </c>
      <c r="H2028" s="17">
        <v>0.68604166666666699</v>
      </c>
      <c r="I2028" s="17">
        <v>5.3472222222229471E-3</v>
      </c>
      <c r="J2028" s="1" t="s">
        <v>13759</v>
      </c>
    </row>
    <row r="2029" spans="2:10">
      <c r="B2029" s="1" t="s">
        <v>16234</v>
      </c>
      <c r="C2029" s="1">
        <v>2</v>
      </c>
      <c r="D2029" s="1" t="s">
        <v>13753</v>
      </c>
      <c r="E2029" s="17">
        <v>0.67903935185185205</v>
      </c>
      <c r="F2029" s="1" t="s">
        <v>5</v>
      </c>
      <c r="G2029" s="1" t="s">
        <v>13746</v>
      </c>
      <c r="H2029" s="17">
        <v>0.68614583333333301</v>
      </c>
      <c r="I2029" s="17">
        <v>7.106481481480964E-3</v>
      </c>
      <c r="J2029" s="1" t="s">
        <v>13759</v>
      </c>
    </row>
    <row r="2030" spans="2:10">
      <c r="B2030" s="1" t="s">
        <v>15074</v>
      </c>
      <c r="C2030" s="1">
        <v>1</v>
      </c>
      <c r="D2030" s="1" t="s">
        <v>13687</v>
      </c>
      <c r="E2030" s="17">
        <v>0.53385416666666696</v>
      </c>
      <c r="F2030" s="1" t="s">
        <v>55</v>
      </c>
      <c r="G2030" s="1" t="s">
        <v>3077</v>
      </c>
      <c r="H2030" s="17">
        <v>0.68626157407407395</v>
      </c>
      <c r="I2030" s="17">
        <v>0.15240740740740699</v>
      </c>
      <c r="J2030" s="1" t="s">
        <v>13770</v>
      </c>
    </row>
    <row r="2031" spans="2:10">
      <c r="B2031" s="1" t="s">
        <v>16172</v>
      </c>
      <c r="C2031" s="1">
        <v>5</v>
      </c>
      <c r="D2031" s="1" t="s">
        <v>13753</v>
      </c>
      <c r="E2031" s="17">
        <v>0.67244212962963001</v>
      </c>
      <c r="F2031" s="1" t="s">
        <v>4</v>
      </c>
      <c r="G2031" s="1" t="s">
        <v>3078</v>
      </c>
      <c r="H2031" s="17">
        <v>0.68627314814814799</v>
      </c>
      <c r="I2031" s="17">
        <v>1.3831018518517979E-2</v>
      </c>
      <c r="J2031" s="1" t="s">
        <v>13755</v>
      </c>
    </row>
    <row r="2032" spans="2:10">
      <c r="B2032" s="1" t="s">
        <v>16277</v>
      </c>
      <c r="C2032" s="1">
        <v>1</v>
      </c>
      <c r="D2032" s="1" t="s">
        <v>13687</v>
      </c>
      <c r="E2032" s="17">
        <v>0.68481481481481499</v>
      </c>
      <c r="F2032" s="1" t="s">
        <v>5</v>
      </c>
      <c r="G2032" s="1" t="s">
        <v>13746</v>
      </c>
      <c r="H2032" s="17">
        <v>0.68644675925925902</v>
      </c>
      <c r="I2032" s="17">
        <v>1.6319444444440334E-3</v>
      </c>
      <c r="J2032" s="1" t="s">
        <v>13771</v>
      </c>
    </row>
    <row r="2033" spans="2:10">
      <c r="B2033" s="1" t="s">
        <v>16270</v>
      </c>
      <c r="C2033" s="1">
        <v>1</v>
      </c>
      <c r="D2033" s="1" t="s">
        <v>3076</v>
      </c>
      <c r="E2033" s="17">
        <v>0.68412037037036999</v>
      </c>
      <c r="F2033" s="1" t="s">
        <v>5</v>
      </c>
      <c r="G2033" s="1" t="s">
        <v>13746</v>
      </c>
      <c r="H2033" s="17">
        <v>0.68649305555555595</v>
      </c>
      <c r="I2033" s="17">
        <v>2.3726851851859632E-3</v>
      </c>
      <c r="J2033" s="1" t="s">
        <v>13766</v>
      </c>
    </row>
    <row r="2034" spans="2:10">
      <c r="B2034" s="1" t="s">
        <v>16278</v>
      </c>
      <c r="C2034" s="1">
        <v>1</v>
      </c>
      <c r="D2034" s="1" t="s">
        <v>13753</v>
      </c>
      <c r="E2034" s="17">
        <v>0.68489583333333304</v>
      </c>
      <c r="F2034" s="1" t="s">
        <v>5</v>
      </c>
      <c r="G2034" s="1" t="s">
        <v>3078</v>
      </c>
      <c r="H2034" s="17">
        <v>0.686539351851852</v>
      </c>
      <c r="I2034" s="17">
        <v>1.6435185185189605E-3</v>
      </c>
      <c r="J2034" s="1" t="s">
        <v>13755</v>
      </c>
    </row>
    <row r="2035" spans="2:10">
      <c r="B2035" s="1" t="s">
        <v>14714</v>
      </c>
      <c r="C2035" s="1">
        <v>2</v>
      </c>
      <c r="D2035" s="1" t="s">
        <v>13687</v>
      </c>
      <c r="E2035" s="17">
        <v>0.48144675925925901</v>
      </c>
      <c r="F2035" s="1" t="s">
        <v>50</v>
      </c>
      <c r="G2035" s="1" t="s">
        <v>13762</v>
      </c>
      <c r="H2035" s="17">
        <v>0.68674768518518503</v>
      </c>
      <c r="I2035" s="17">
        <v>0.20530092592592603</v>
      </c>
      <c r="J2035" s="1" t="s">
        <v>13767</v>
      </c>
    </row>
    <row r="2036" spans="2:10">
      <c r="B2036" s="1" t="s">
        <v>16286</v>
      </c>
      <c r="C2036" s="1">
        <v>1</v>
      </c>
      <c r="D2036" s="1" t="s">
        <v>13753</v>
      </c>
      <c r="E2036" s="17">
        <v>0.68594907407407402</v>
      </c>
      <c r="F2036" s="1" t="s">
        <v>5</v>
      </c>
      <c r="G2036" s="1" t="s">
        <v>3078</v>
      </c>
      <c r="H2036" s="17">
        <v>0.68688657407407405</v>
      </c>
      <c r="I2036" s="17">
        <v>9.3750000000003553E-4</v>
      </c>
      <c r="J2036" s="1" t="s">
        <v>13755</v>
      </c>
    </row>
    <row r="2037" spans="2:10">
      <c r="B2037" s="1" t="s">
        <v>16260</v>
      </c>
      <c r="C2037" s="1">
        <v>1</v>
      </c>
      <c r="D2037" s="1" t="s">
        <v>3076</v>
      </c>
      <c r="E2037" s="17">
        <v>0.68313657407407402</v>
      </c>
      <c r="F2037" s="1" t="s">
        <v>5</v>
      </c>
      <c r="G2037" s="1" t="s">
        <v>3077</v>
      </c>
      <c r="H2037" s="17">
        <v>0.68701388888888903</v>
      </c>
      <c r="I2037" s="17">
        <v>3.8773148148150138E-3</v>
      </c>
      <c r="J2037" s="1" t="s">
        <v>13774</v>
      </c>
    </row>
    <row r="2038" spans="2:10">
      <c r="B2038" s="1" t="s">
        <v>16266</v>
      </c>
      <c r="C2038" s="1">
        <v>1</v>
      </c>
      <c r="D2038" s="1" t="s">
        <v>13753</v>
      </c>
      <c r="E2038" s="17">
        <v>0.683460648148148</v>
      </c>
      <c r="F2038" s="1" t="s">
        <v>5</v>
      </c>
      <c r="G2038" s="1" t="s">
        <v>13746</v>
      </c>
      <c r="H2038" s="17">
        <v>0.68734953703703705</v>
      </c>
      <c r="I2038" s="17">
        <v>3.8888888888890527E-3</v>
      </c>
      <c r="J2038" s="1" t="s">
        <v>13759</v>
      </c>
    </row>
    <row r="2039" spans="2:10">
      <c r="B2039" s="1" t="s">
        <v>16274</v>
      </c>
      <c r="C2039" s="1">
        <v>1</v>
      </c>
      <c r="D2039" s="1" t="s">
        <v>13753</v>
      </c>
      <c r="E2039" s="17">
        <v>0.68438657407407399</v>
      </c>
      <c r="F2039" s="1" t="s">
        <v>5</v>
      </c>
      <c r="G2039" s="1" t="s">
        <v>3078</v>
      </c>
      <c r="H2039" s="17">
        <v>0.68743055555555599</v>
      </c>
      <c r="I2039" s="17">
        <v>3.0439814814819943E-3</v>
      </c>
      <c r="J2039" s="1" t="s">
        <v>13755</v>
      </c>
    </row>
    <row r="2040" spans="2:10">
      <c r="B2040" s="1" t="s">
        <v>14046</v>
      </c>
      <c r="C2040" s="1">
        <v>2</v>
      </c>
      <c r="D2040" s="1" t="s">
        <v>13753</v>
      </c>
      <c r="E2040" s="17">
        <v>0.35380787037036998</v>
      </c>
      <c r="F2040" s="1" t="s">
        <v>37</v>
      </c>
      <c r="G2040" s="1" t="s">
        <v>13746</v>
      </c>
      <c r="H2040" s="17">
        <v>0.68761574074074105</v>
      </c>
      <c r="I2040" s="17">
        <v>0.33380787037037107</v>
      </c>
      <c r="J2040" s="1" t="s">
        <v>13759</v>
      </c>
    </row>
    <row r="2041" spans="2:10">
      <c r="B2041" s="1" t="s">
        <v>16289</v>
      </c>
      <c r="C2041" s="1">
        <v>1</v>
      </c>
      <c r="D2041" s="1" t="s">
        <v>13753</v>
      </c>
      <c r="E2041" s="17">
        <v>0.68675925925925896</v>
      </c>
      <c r="F2041" s="1" t="s">
        <v>5</v>
      </c>
      <c r="G2041" s="1" t="s">
        <v>13746</v>
      </c>
      <c r="H2041" s="17">
        <v>0.68765046296296295</v>
      </c>
      <c r="I2041" s="17">
        <v>8.9120370370399105E-4</v>
      </c>
      <c r="J2041" s="1" t="s">
        <v>13759</v>
      </c>
    </row>
    <row r="2042" spans="2:10">
      <c r="B2042" s="1" t="s">
        <v>16288</v>
      </c>
      <c r="C2042" s="1">
        <v>5</v>
      </c>
      <c r="D2042" s="1" t="s">
        <v>13753</v>
      </c>
      <c r="E2042" s="17">
        <v>0.68666666666666698</v>
      </c>
      <c r="F2042" s="1" t="s">
        <v>5</v>
      </c>
      <c r="G2042" s="1" t="s">
        <v>3078</v>
      </c>
      <c r="H2042" s="17">
        <v>0.68767361111111103</v>
      </c>
      <c r="I2042" s="17">
        <v>1.0069444444440467E-3</v>
      </c>
      <c r="J2042" s="1" t="s">
        <v>13755</v>
      </c>
    </row>
    <row r="2043" spans="2:10">
      <c r="B2043" s="1" t="s">
        <v>16296</v>
      </c>
      <c r="C2043" s="1">
        <v>1</v>
      </c>
      <c r="D2043" s="1" t="s">
        <v>13753</v>
      </c>
      <c r="E2043" s="17">
        <v>0.68775462962962997</v>
      </c>
      <c r="F2043" s="1" t="s">
        <v>6</v>
      </c>
      <c r="G2043" s="1" t="s">
        <v>13746</v>
      </c>
      <c r="H2043" s="17">
        <v>0.68789351851851899</v>
      </c>
      <c r="I2043" s="17">
        <v>1.3888888888902162E-4</v>
      </c>
      <c r="J2043" s="1" t="s">
        <v>13759</v>
      </c>
    </row>
    <row r="2044" spans="2:10">
      <c r="B2044" s="1" t="s">
        <v>16269</v>
      </c>
      <c r="C2044" s="1">
        <v>1</v>
      </c>
      <c r="D2044" s="1" t="s">
        <v>13753</v>
      </c>
      <c r="E2044" s="17">
        <v>0.68370370370370404</v>
      </c>
      <c r="F2044" s="1" t="s">
        <v>5</v>
      </c>
      <c r="G2044" s="1" t="s">
        <v>13746</v>
      </c>
      <c r="H2044" s="17">
        <v>0.68795138888888896</v>
      </c>
      <c r="I2044" s="17">
        <v>4.247685185184924E-3</v>
      </c>
      <c r="J2044" s="1" t="s">
        <v>13759</v>
      </c>
    </row>
    <row r="2045" spans="2:10">
      <c r="B2045" s="1" t="s">
        <v>16140</v>
      </c>
      <c r="C2045" s="1">
        <v>1</v>
      </c>
      <c r="D2045" s="1" t="s">
        <v>13760</v>
      </c>
      <c r="E2045" s="17">
        <v>0.66828703703703696</v>
      </c>
      <c r="F2045" s="1" t="s">
        <v>4</v>
      </c>
      <c r="G2045" s="1" t="s">
        <v>3077</v>
      </c>
      <c r="H2045" s="17">
        <v>0.68841435185185196</v>
      </c>
      <c r="I2045" s="17">
        <v>2.0127314814815001E-2</v>
      </c>
      <c r="J2045" s="1" t="s">
        <v>13765</v>
      </c>
    </row>
    <row r="2046" spans="2:10">
      <c r="B2046" s="1" t="s">
        <v>16295</v>
      </c>
      <c r="C2046" s="1">
        <v>1</v>
      </c>
      <c r="D2046" s="1" t="s">
        <v>13753</v>
      </c>
      <c r="E2046" s="17">
        <v>0.68771990740740696</v>
      </c>
      <c r="F2046" s="1" t="s">
        <v>6</v>
      </c>
      <c r="G2046" s="1" t="s">
        <v>3078</v>
      </c>
      <c r="H2046" s="17">
        <v>0.68848379629629597</v>
      </c>
      <c r="I2046" s="17">
        <v>7.638888888890083E-4</v>
      </c>
      <c r="J2046" s="1" t="s">
        <v>13755</v>
      </c>
    </row>
    <row r="2047" spans="2:10">
      <c r="B2047" s="1" t="s">
        <v>16292</v>
      </c>
      <c r="C2047" s="1">
        <v>1</v>
      </c>
      <c r="D2047" s="1" t="s">
        <v>13753</v>
      </c>
      <c r="E2047" s="17">
        <v>0.68704861111111104</v>
      </c>
      <c r="F2047" s="1" t="s">
        <v>5</v>
      </c>
      <c r="G2047" s="1" t="s">
        <v>3077</v>
      </c>
      <c r="H2047" s="17">
        <v>0.68855324074074098</v>
      </c>
      <c r="I2047" s="17">
        <v>1.5046296296299388E-3</v>
      </c>
      <c r="J2047" s="1" t="s">
        <v>13756</v>
      </c>
    </row>
    <row r="2048" spans="2:10">
      <c r="B2048" s="1" t="s">
        <v>16293</v>
      </c>
      <c r="C2048" s="1">
        <v>1</v>
      </c>
      <c r="D2048" s="1" t="s">
        <v>13753</v>
      </c>
      <c r="E2048" s="17">
        <v>0.6875</v>
      </c>
      <c r="F2048" s="1" t="s">
        <v>6</v>
      </c>
      <c r="G2048" s="1" t="s">
        <v>13746</v>
      </c>
      <c r="H2048" s="17">
        <v>0.68871527777777797</v>
      </c>
      <c r="I2048" s="17">
        <v>1.2152777777779677E-3</v>
      </c>
      <c r="J2048" s="1" t="s">
        <v>13759</v>
      </c>
    </row>
    <row r="2049" spans="2:10">
      <c r="B2049" s="1" t="s">
        <v>15719</v>
      </c>
      <c r="C2049" s="1">
        <v>5</v>
      </c>
      <c r="D2049" s="1" t="s">
        <v>13753</v>
      </c>
      <c r="E2049" s="17">
        <v>0.61932870370370396</v>
      </c>
      <c r="F2049" s="1" t="s">
        <v>63</v>
      </c>
      <c r="G2049" s="1" t="s">
        <v>3078</v>
      </c>
      <c r="H2049" s="17">
        <v>0.68890046296296303</v>
      </c>
      <c r="I2049" s="17">
        <v>6.9571759259259069E-2</v>
      </c>
      <c r="J2049" s="1" t="s">
        <v>13755</v>
      </c>
    </row>
    <row r="2050" spans="2:10">
      <c r="B2050" s="1" t="s">
        <v>16298</v>
      </c>
      <c r="C2050" s="1">
        <v>2</v>
      </c>
      <c r="D2050" s="1" t="s">
        <v>13687</v>
      </c>
      <c r="E2050" s="17">
        <v>0.68825231481481497</v>
      </c>
      <c r="F2050" s="1" t="s">
        <v>6</v>
      </c>
      <c r="G2050" s="1" t="s">
        <v>3095</v>
      </c>
      <c r="H2050" s="17">
        <v>0.68894675925925897</v>
      </c>
      <c r="I2050" s="17">
        <v>6.9444444444399789E-4</v>
      </c>
      <c r="J2050" s="1" t="s">
        <v>13757</v>
      </c>
    </row>
    <row r="2051" spans="2:10">
      <c r="B2051" s="1" t="s">
        <v>16038</v>
      </c>
      <c r="C2051" s="1">
        <v>2</v>
      </c>
      <c r="D2051" s="1" t="s">
        <v>13753</v>
      </c>
      <c r="E2051" s="17">
        <v>0.65634259259259298</v>
      </c>
      <c r="F2051" s="1" t="s">
        <v>3</v>
      </c>
      <c r="G2051" s="1" t="s">
        <v>3077</v>
      </c>
      <c r="H2051" s="17">
        <v>0.68895833333333301</v>
      </c>
      <c r="I2051" s="17">
        <v>3.2615740740740029E-2</v>
      </c>
      <c r="J2051" s="1" t="s">
        <v>13756</v>
      </c>
    </row>
    <row r="2052" spans="2:10">
      <c r="B2052" s="1" t="s">
        <v>15827</v>
      </c>
      <c r="C2052" s="1">
        <v>1</v>
      </c>
      <c r="D2052" s="1" t="s">
        <v>13753</v>
      </c>
      <c r="E2052" s="17">
        <v>0.63237268518518497</v>
      </c>
      <c r="F2052" s="1" t="s">
        <v>0</v>
      </c>
      <c r="G2052" s="1" t="s">
        <v>13746</v>
      </c>
      <c r="H2052" s="17">
        <v>0.68910879629629596</v>
      </c>
      <c r="I2052" s="17">
        <v>5.6736111111110987E-2</v>
      </c>
      <c r="J2052" s="1" t="s">
        <v>13759</v>
      </c>
    </row>
    <row r="2053" spans="2:10">
      <c r="B2053" s="1" t="s">
        <v>15114</v>
      </c>
      <c r="C2053" s="1">
        <v>1</v>
      </c>
      <c r="D2053" s="1" t="s">
        <v>13753</v>
      </c>
      <c r="E2053" s="17">
        <v>0.53934027777777804</v>
      </c>
      <c r="F2053" s="1" t="s">
        <v>55</v>
      </c>
      <c r="G2053" s="1" t="s">
        <v>3077</v>
      </c>
      <c r="H2053" s="17">
        <v>0.689189814814815</v>
      </c>
      <c r="I2053" s="17">
        <v>0.14984953703703696</v>
      </c>
      <c r="J2053" s="1" t="s">
        <v>13756</v>
      </c>
    </row>
    <row r="2054" spans="2:10">
      <c r="B2054" s="1" t="s">
        <v>16220</v>
      </c>
      <c r="C2054" s="1">
        <v>1</v>
      </c>
      <c r="D2054" s="1" t="s">
        <v>13753</v>
      </c>
      <c r="E2054" s="17">
        <v>0.67754629629629604</v>
      </c>
      <c r="F2054" s="1" t="s">
        <v>5</v>
      </c>
      <c r="G2054" s="1" t="s">
        <v>13746</v>
      </c>
      <c r="H2054" s="17">
        <v>0.68945601851851901</v>
      </c>
      <c r="I2054" s="17">
        <v>1.1909722222222974E-2</v>
      </c>
      <c r="J2054" s="1" t="s">
        <v>13759</v>
      </c>
    </row>
    <row r="2055" spans="2:10">
      <c r="B2055" s="1" t="s">
        <v>16297</v>
      </c>
      <c r="C2055" s="1">
        <v>2</v>
      </c>
      <c r="D2055" s="1" t="s">
        <v>3076</v>
      </c>
      <c r="E2055" s="17">
        <v>0.68788194444444395</v>
      </c>
      <c r="F2055" s="1" t="s">
        <v>6</v>
      </c>
      <c r="G2055" s="1" t="s">
        <v>3078</v>
      </c>
      <c r="H2055" s="17">
        <v>0.68974537037036998</v>
      </c>
      <c r="I2055" s="17">
        <v>1.8634259259260322E-3</v>
      </c>
      <c r="J2055" s="1" t="s">
        <v>13769</v>
      </c>
    </row>
    <row r="2056" spans="2:10">
      <c r="B2056" s="1" t="s">
        <v>15117</v>
      </c>
      <c r="C2056" s="1">
        <v>1</v>
      </c>
      <c r="D2056" s="1" t="s">
        <v>13760</v>
      </c>
      <c r="E2056" s="17">
        <v>0.53986111111111101</v>
      </c>
      <c r="F2056" s="1" t="s">
        <v>55</v>
      </c>
      <c r="G2056" s="1" t="s">
        <v>3077</v>
      </c>
      <c r="H2056" s="17">
        <v>0.68980324074074095</v>
      </c>
      <c r="I2056" s="17">
        <v>0.14994212962962994</v>
      </c>
      <c r="J2056" s="1" t="s">
        <v>13765</v>
      </c>
    </row>
    <row r="2057" spans="2:10">
      <c r="B2057" s="1" t="s">
        <v>16040</v>
      </c>
      <c r="C2057" s="1">
        <v>1</v>
      </c>
      <c r="D2057" s="1" t="s">
        <v>13760</v>
      </c>
      <c r="E2057" s="17">
        <v>0.65678240740740701</v>
      </c>
      <c r="F2057" s="1" t="s">
        <v>3</v>
      </c>
      <c r="G2057" s="1" t="s">
        <v>13746</v>
      </c>
      <c r="H2057" s="17">
        <v>0.68982638888888903</v>
      </c>
      <c r="I2057" s="17">
        <v>3.3043981481482021E-2</v>
      </c>
      <c r="J2057" s="1" t="s">
        <v>13764</v>
      </c>
    </row>
    <row r="2058" spans="2:10">
      <c r="B2058" s="1" t="s">
        <v>16299</v>
      </c>
      <c r="C2058" s="1">
        <v>1</v>
      </c>
      <c r="D2058" s="1" t="s">
        <v>3076</v>
      </c>
      <c r="E2058" s="17">
        <v>0.68831018518518505</v>
      </c>
      <c r="F2058" s="1" t="s">
        <v>6</v>
      </c>
      <c r="G2058" s="1" t="s">
        <v>3078</v>
      </c>
      <c r="H2058" s="17">
        <v>0.68995370370370401</v>
      </c>
      <c r="I2058" s="17">
        <v>1.6435185185189605E-3</v>
      </c>
      <c r="J2058" s="1" t="s">
        <v>13769</v>
      </c>
    </row>
    <row r="2059" spans="2:10">
      <c r="B2059" s="1" t="s">
        <v>16279</v>
      </c>
      <c r="C2059" s="1">
        <v>1</v>
      </c>
      <c r="D2059" s="1" t="s">
        <v>13760</v>
      </c>
      <c r="E2059" s="17">
        <v>0.68496527777777805</v>
      </c>
      <c r="F2059" s="1" t="s">
        <v>5</v>
      </c>
      <c r="G2059" s="1" t="s">
        <v>3095</v>
      </c>
      <c r="H2059" s="17">
        <v>0.69045138888888902</v>
      </c>
      <c r="I2059" s="17">
        <v>5.4861111111109695E-3</v>
      </c>
      <c r="J2059" s="1" t="s">
        <v>13761</v>
      </c>
    </row>
    <row r="2060" spans="2:10">
      <c r="B2060" s="1" t="s">
        <v>15791</v>
      </c>
      <c r="C2060" s="1">
        <v>1</v>
      </c>
      <c r="D2060" s="1" t="s">
        <v>13760</v>
      </c>
      <c r="E2060" s="17">
        <v>0.62795138888888902</v>
      </c>
      <c r="F2060" s="1" t="s">
        <v>0</v>
      </c>
      <c r="G2060" s="1" t="s">
        <v>3095</v>
      </c>
      <c r="H2060" s="17">
        <v>0.69070601851851898</v>
      </c>
      <c r="I2060" s="17">
        <v>6.2754629629629965E-2</v>
      </c>
      <c r="J2060" s="1" t="s">
        <v>13761</v>
      </c>
    </row>
    <row r="2061" spans="2:10">
      <c r="B2061" s="1" t="s">
        <v>16308</v>
      </c>
      <c r="C2061" s="1">
        <v>1</v>
      </c>
      <c r="D2061" s="1" t="s">
        <v>13753</v>
      </c>
      <c r="E2061" s="17">
        <v>0.68990740740740697</v>
      </c>
      <c r="F2061" s="1" t="s">
        <v>6</v>
      </c>
      <c r="G2061" s="1" t="s">
        <v>13746</v>
      </c>
      <c r="H2061" s="17">
        <v>0.69074074074074099</v>
      </c>
      <c r="I2061" s="17">
        <v>8.3333333333401871E-4</v>
      </c>
      <c r="J2061" s="1" t="s">
        <v>13759</v>
      </c>
    </row>
    <row r="2062" spans="2:10">
      <c r="B2062" s="1" t="s">
        <v>16302</v>
      </c>
      <c r="C2062" s="1">
        <v>1</v>
      </c>
      <c r="D2062" s="1" t="s">
        <v>13687</v>
      </c>
      <c r="E2062" s="17">
        <v>0.68930555555555595</v>
      </c>
      <c r="F2062" s="1" t="s">
        <v>6</v>
      </c>
      <c r="G2062" s="1" t="s">
        <v>13746</v>
      </c>
      <c r="H2062" s="17">
        <v>0.69076388888888896</v>
      </c>
      <c r="I2062" s="17">
        <v>1.4583333333330062E-3</v>
      </c>
      <c r="J2062" s="1" t="s">
        <v>13771</v>
      </c>
    </row>
    <row r="2063" spans="2:10">
      <c r="B2063" s="1" t="s">
        <v>16287</v>
      </c>
      <c r="C2063" s="1">
        <v>1</v>
      </c>
      <c r="D2063" s="1" t="s">
        <v>13753</v>
      </c>
      <c r="E2063" s="17">
        <v>0.68601851851851803</v>
      </c>
      <c r="F2063" s="1" t="s">
        <v>5</v>
      </c>
      <c r="G2063" s="1" t="s">
        <v>3095</v>
      </c>
      <c r="H2063" s="17">
        <v>0.69086805555555597</v>
      </c>
      <c r="I2063" s="17">
        <v>4.8495370370379431E-3</v>
      </c>
      <c r="J2063" s="1" t="s">
        <v>13758</v>
      </c>
    </row>
    <row r="2064" spans="2:10">
      <c r="B2064" s="1" t="s">
        <v>16301</v>
      </c>
      <c r="C2064" s="1">
        <v>1</v>
      </c>
      <c r="D2064" s="1" t="s">
        <v>13753</v>
      </c>
      <c r="E2064" s="17">
        <v>0.68912037037036999</v>
      </c>
      <c r="F2064" s="1" t="s">
        <v>6</v>
      </c>
      <c r="G2064" s="1" t="s">
        <v>3078</v>
      </c>
      <c r="H2064" s="17">
        <v>0.69091435185185202</v>
      </c>
      <c r="I2064" s="17">
        <v>1.793981481482021E-3</v>
      </c>
      <c r="J2064" s="1" t="s">
        <v>13755</v>
      </c>
    </row>
    <row r="2065" spans="2:10">
      <c r="B2065" s="1" t="s">
        <v>16303</v>
      </c>
      <c r="C2065" s="1">
        <v>1</v>
      </c>
      <c r="D2065" s="1" t="s">
        <v>13687</v>
      </c>
      <c r="E2065" s="17">
        <v>0.68936342592592603</v>
      </c>
      <c r="F2065" s="1" t="s">
        <v>6</v>
      </c>
      <c r="G2065" s="1" t="s">
        <v>13746</v>
      </c>
      <c r="H2065" s="17">
        <v>0.69094907407407402</v>
      </c>
      <c r="I2065" s="17">
        <v>1.5856481481479889E-3</v>
      </c>
      <c r="J2065" s="1" t="s">
        <v>13771</v>
      </c>
    </row>
    <row r="2066" spans="2:10">
      <c r="B2066" s="1" t="s">
        <v>16309</v>
      </c>
      <c r="C2066" s="1">
        <v>1</v>
      </c>
      <c r="D2066" s="1" t="s">
        <v>13753</v>
      </c>
      <c r="E2066" s="17">
        <v>0.68997685185185198</v>
      </c>
      <c r="F2066" s="1" t="s">
        <v>6</v>
      </c>
      <c r="G2066" s="1" t="s">
        <v>3078</v>
      </c>
      <c r="H2066" s="17">
        <v>0.69094907407407402</v>
      </c>
      <c r="I2066" s="17">
        <v>9.7222222222204113E-4</v>
      </c>
      <c r="J2066" s="1" t="s">
        <v>13755</v>
      </c>
    </row>
    <row r="2067" spans="2:10">
      <c r="B2067" s="1" t="s">
        <v>16281</v>
      </c>
      <c r="C2067" s="1">
        <v>1</v>
      </c>
      <c r="D2067" s="1" t="s">
        <v>3076</v>
      </c>
      <c r="E2067" s="17">
        <v>0.68509259259259303</v>
      </c>
      <c r="F2067" s="1" t="s">
        <v>5</v>
      </c>
      <c r="G2067" s="1" t="s">
        <v>3078</v>
      </c>
      <c r="H2067" s="17">
        <v>0.69125000000000003</v>
      </c>
      <c r="I2067" s="17">
        <v>6.1574074074070007E-3</v>
      </c>
      <c r="J2067" s="1" t="s">
        <v>13769</v>
      </c>
    </row>
    <row r="2068" spans="2:10">
      <c r="B2068" s="1" t="s">
        <v>15191</v>
      </c>
      <c r="C2068" s="1">
        <v>1</v>
      </c>
      <c r="D2068" s="1" t="s">
        <v>13753</v>
      </c>
      <c r="E2068" s="17">
        <v>0.54913194444444402</v>
      </c>
      <c r="F2068" s="1" t="s">
        <v>56</v>
      </c>
      <c r="G2068" s="1" t="s">
        <v>13762</v>
      </c>
      <c r="H2068" s="17">
        <v>0.69135416666666705</v>
      </c>
      <c r="I2068" s="17">
        <v>0.14222222222222303</v>
      </c>
      <c r="J2068" s="1" t="s">
        <v>13772</v>
      </c>
    </row>
    <row r="2069" spans="2:10">
      <c r="B2069" s="1" t="s">
        <v>16290</v>
      </c>
      <c r="C2069" s="1">
        <v>1</v>
      </c>
      <c r="D2069" s="1" t="s">
        <v>13753</v>
      </c>
      <c r="E2069" s="17">
        <v>0.68681712962963004</v>
      </c>
      <c r="F2069" s="1" t="s">
        <v>5</v>
      </c>
      <c r="G2069" s="1" t="s">
        <v>13746</v>
      </c>
      <c r="H2069" s="17">
        <v>0.69149305555555596</v>
      </c>
      <c r="I2069" s="17">
        <v>4.6759259259259167E-3</v>
      </c>
      <c r="J2069" s="1" t="s">
        <v>13759</v>
      </c>
    </row>
    <row r="2070" spans="2:10">
      <c r="B2070" s="1" t="s">
        <v>16310</v>
      </c>
      <c r="C2070" s="1">
        <v>1</v>
      </c>
      <c r="D2070" s="1" t="s">
        <v>13753</v>
      </c>
      <c r="E2070" s="17">
        <v>0.69001157407407399</v>
      </c>
      <c r="F2070" s="1" t="s">
        <v>6</v>
      </c>
      <c r="G2070" s="1" t="s">
        <v>3078</v>
      </c>
      <c r="H2070" s="17">
        <v>0.69151620370370404</v>
      </c>
      <c r="I2070" s="17">
        <v>1.5046296296300499E-3</v>
      </c>
      <c r="J2070" s="1" t="s">
        <v>13755</v>
      </c>
    </row>
    <row r="2071" spans="2:10">
      <c r="B2071" s="1" t="s">
        <v>16317</v>
      </c>
      <c r="C2071" s="1">
        <v>1</v>
      </c>
      <c r="D2071" s="1" t="s">
        <v>13753</v>
      </c>
      <c r="E2071" s="17">
        <v>0.69106481481481496</v>
      </c>
      <c r="F2071" s="1" t="s">
        <v>6</v>
      </c>
      <c r="G2071" s="1" t="s">
        <v>3078</v>
      </c>
      <c r="H2071" s="17">
        <v>0.69172453703703696</v>
      </c>
      <c r="I2071" s="17">
        <v>6.5972222222199228E-4</v>
      </c>
      <c r="J2071" s="1" t="s">
        <v>13755</v>
      </c>
    </row>
    <row r="2072" spans="2:10">
      <c r="B2072" s="1" t="s">
        <v>15870</v>
      </c>
      <c r="C2072" s="1">
        <v>2</v>
      </c>
      <c r="D2072" s="1" t="s">
        <v>13753</v>
      </c>
      <c r="E2072" s="17">
        <v>0.63774305555555599</v>
      </c>
      <c r="F2072" s="1" t="s">
        <v>1</v>
      </c>
      <c r="G2072" s="1" t="s">
        <v>3095</v>
      </c>
      <c r="H2072" s="17">
        <v>0.691770833333333</v>
      </c>
      <c r="I2072" s="17">
        <v>5.4027777777777009E-2</v>
      </c>
      <c r="J2072" s="1" t="s">
        <v>13758</v>
      </c>
    </row>
    <row r="2073" spans="2:10">
      <c r="B2073" s="1" t="s">
        <v>13987</v>
      </c>
      <c r="C2073" s="1">
        <v>1</v>
      </c>
      <c r="D2073" s="1" t="s">
        <v>3076</v>
      </c>
      <c r="E2073" s="17">
        <v>0.33769675925925902</v>
      </c>
      <c r="F2073" s="1" t="s">
        <v>36</v>
      </c>
      <c r="G2073" s="1" t="s">
        <v>3095</v>
      </c>
      <c r="H2073" s="17">
        <v>0.69182870370370397</v>
      </c>
      <c r="I2073" s="17">
        <v>0.35413194444444496</v>
      </c>
      <c r="J2073" s="1" t="s">
        <v>13675</v>
      </c>
    </row>
    <row r="2074" spans="2:10">
      <c r="B2074" s="1" t="s">
        <v>16324</v>
      </c>
      <c r="C2074" s="1">
        <v>1</v>
      </c>
      <c r="D2074" s="1" t="s">
        <v>13753</v>
      </c>
      <c r="E2074" s="17">
        <v>0.69185185185185205</v>
      </c>
      <c r="F2074" s="1" t="s">
        <v>6</v>
      </c>
      <c r="G2074" s="1" t="s">
        <v>13746</v>
      </c>
      <c r="H2074" s="17">
        <v>0.69201388888888904</v>
      </c>
      <c r="I2074" s="17">
        <v>1.6203703703698835E-4</v>
      </c>
      <c r="J2074" s="1" t="s">
        <v>13759</v>
      </c>
    </row>
    <row r="2075" spans="2:10">
      <c r="B2075" s="1" t="s">
        <v>16328</v>
      </c>
      <c r="C2075" s="1">
        <v>1</v>
      </c>
      <c r="D2075" s="1" t="s">
        <v>13753</v>
      </c>
      <c r="E2075" s="17">
        <v>0.69228009259259304</v>
      </c>
      <c r="F2075" s="1" t="s">
        <v>6</v>
      </c>
      <c r="G2075" s="1" t="s">
        <v>13746</v>
      </c>
      <c r="H2075" s="17">
        <v>0.69243055555555599</v>
      </c>
      <c r="I2075" s="17">
        <v>1.5046296296294948E-4</v>
      </c>
      <c r="J2075" s="1" t="s">
        <v>13759</v>
      </c>
    </row>
    <row r="2076" spans="2:10">
      <c r="B2076" s="1" t="s">
        <v>16306</v>
      </c>
      <c r="C2076" s="1">
        <v>1</v>
      </c>
      <c r="D2076" s="1" t="s">
        <v>13687</v>
      </c>
      <c r="E2076" s="17">
        <v>0.68978009259259299</v>
      </c>
      <c r="F2076" s="1" t="s">
        <v>6</v>
      </c>
      <c r="G2076" s="1" t="s">
        <v>13746</v>
      </c>
      <c r="H2076" s="17">
        <v>0.69260416666666702</v>
      </c>
      <c r="I2076" s="17">
        <v>2.8240740740740344E-3</v>
      </c>
      <c r="J2076" s="1" t="s">
        <v>13771</v>
      </c>
    </row>
    <row r="2077" spans="2:10">
      <c r="B2077" s="1" t="s">
        <v>15616</v>
      </c>
      <c r="C2077" s="1">
        <v>1</v>
      </c>
      <c r="D2077" s="1" t="s">
        <v>13760</v>
      </c>
      <c r="E2077" s="17">
        <v>0.60557870370370404</v>
      </c>
      <c r="F2077" s="1" t="s">
        <v>62</v>
      </c>
      <c r="G2077" s="1" t="s">
        <v>3095</v>
      </c>
      <c r="H2077" s="17">
        <v>0.69261574074074095</v>
      </c>
      <c r="I2077" s="17">
        <v>8.7037037037036913E-2</v>
      </c>
      <c r="J2077" s="1" t="s">
        <v>13761</v>
      </c>
    </row>
    <row r="2078" spans="2:10">
      <c r="B2078" s="1" t="s">
        <v>16332</v>
      </c>
      <c r="C2078" s="1">
        <v>1</v>
      </c>
      <c r="D2078" s="1" t="s">
        <v>13753</v>
      </c>
      <c r="E2078" s="17">
        <v>0.69247685185185204</v>
      </c>
      <c r="F2078" s="1" t="s">
        <v>6</v>
      </c>
      <c r="G2078" s="1" t="s">
        <v>13762</v>
      </c>
      <c r="H2078" s="17">
        <v>0.69276620370370401</v>
      </c>
      <c r="I2078" s="17">
        <v>2.893518518519711E-4</v>
      </c>
      <c r="J2078" s="1" t="s">
        <v>13772</v>
      </c>
    </row>
    <row r="2079" spans="2:10">
      <c r="B2079" s="1" t="s">
        <v>16327</v>
      </c>
      <c r="C2079" s="1">
        <v>1</v>
      </c>
      <c r="D2079" s="1" t="s">
        <v>13753</v>
      </c>
      <c r="E2079" s="17">
        <v>0.69225694444444397</v>
      </c>
      <c r="F2079" s="1" t="s">
        <v>6</v>
      </c>
      <c r="G2079" s="1" t="s">
        <v>13746</v>
      </c>
      <c r="H2079" s="17">
        <v>0.69280092592592601</v>
      </c>
      <c r="I2079" s="17">
        <v>5.4398148148204761E-4</v>
      </c>
      <c r="J2079" s="1" t="s">
        <v>13759</v>
      </c>
    </row>
    <row r="2080" spans="2:10">
      <c r="B2080" s="1" t="s">
        <v>16333</v>
      </c>
      <c r="C2080" s="1">
        <v>1</v>
      </c>
      <c r="D2080" s="1" t="s">
        <v>13760</v>
      </c>
      <c r="E2080" s="17">
        <v>0.6925</v>
      </c>
      <c r="F2080" s="1" t="s">
        <v>6</v>
      </c>
      <c r="G2080" s="1" t="s">
        <v>3077</v>
      </c>
      <c r="H2080" s="17">
        <v>0.69281250000000005</v>
      </c>
      <c r="I2080" s="17">
        <v>3.1250000000004885E-4</v>
      </c>
      <c r="J2080" s="1" t="s">
        <v>13765</v>
      </c>
    </row>
    <row r="2081" spans="2:10">
      <c r="B2081" s="1" t="s">
        <v>16334</v>
      </c>
      <c r="C2081" s="1">
        <v>1</v>
      </c>
      <c r="D2081" s="1" t="s">
        <v>13760</v>
      </c>
      <c r="E2081" s="17">
        <v>0.69266203703703699</v>
      </c>
      <c r="F2081" s="1" t="s">
        <v>6</v>
      </c>
      <c r="G2081" s="1" t="s">
        <v>13762</v>
      </c>
      <c r="H2081" s="17">
        <v>0.69285879629629599</v>
      </c>
      <c r="I2081" s="17">
        <v>1.9675925925899396E-4</v>
      </c>
      <c r="J2081" s="1" t="s">
        <v>13763</v>
      </c>
    </row>
    <row r="2082" spans="2:10">
      <c r="B2082" s="1" t="s">
        <v>16315</v>
      </c>
      <c r="C2082" s="1">
        <v>1</v>
      </c>
      <c r="D2082" s="1" t="s">
        <v>13687</v>
      </c>
      <c r="E2082" s="17">
        <v>0.69094907407407402</v>
      </c>
      <c r="F2082" s="1" t="s">
        <v>6</v>
      </c>
      <c r="G2082" s="1" t="s">
        <v>13746</v>
      </c>
      <c r="H2082" s="17">
        <v>0.69291666666666696</v>
      </c>
      <c r="I2082" s="17">
        <v>1.9675925925929372E-3</v>
      </c>
      <c r="J2082" s="1" t="s">
        <v>13771</v>
      </c>
    </row>
    <row r="2083" spans="2:10">
      <c r="B2083" s="1" t="s">
        <v>16335</v>
      </c>
      <c r="C2083" s="1">
        <v>1</v>
      </c>
      <c r="D2083" s="1" t="s">
        <v>13687</v>
      </c>
      <c r="E2083" s="17">
        <v>0.69285879629629599</v>
      </c>
      <c r="F2083" s="1" t="s">
        <v>6</v>
      </c>
      <c r="G2083" s="1" t="s">
        <v>13746</v>
      </c>
      <c r="H2083" s="17">
        <v>0.69298611111111097</v>
      </c>
      <c r="I2083" s="17">
        <v>1.2731481481498275E-4</v>
      </c>
      <c r="J2083" s="1" t="s">
        <v>13771</v>
      </c>
    </row>
    <row r="2084" spans="2:10">
      <c r="B2084" s="1" t="s">
        <v>16330</v>
      </c>
      <c r="C2084" s="1">
        <v>1</v>
      </c>
      <c r="D2084" s="1" t="s">
        <v>3076</v>
      </c>
      <c r="E2084" s="17">
        <v>0.69234953703703705</v>
      </c>
      <c r="F2084" s="1" t="s">
        <v>6</v>
      </c>
      <c r="G2084" s="1" t="s">
        <v>3078</v>
      </c>
      <c r="H2084" s="17">
        <v>0.69310185185185202</v>
      </c>
      <c r="I2084" s="17">
        <v>7.5231481481496942E-4</v>
      </c>
      <c r="J2084" s="1" t="s">
        <v>13769</v>
      </c>
    </row>
    <row r="2085" spans="2:10">
      <c r="B2085" s="1" t="s">
        <v>14573</v>
      </c>
      <c r="C2085" s="1">
        <v>5</v>
      </c>
      <c r="D2085" s="1" t="s">
        <v>13753</v>
      </c>
      <c r="E2085" s="17">
        <v>0.45994212962962999</v>
      </c>
      <c r="F2085" s="1" t="s">
        <v>48</v>
      </c>
      <c r="G2085" s="1" t="s">
        <v>3095</v>
      </c>
      <c r="H2085" s="17">
        <v>0.69312499999999999</v>
      </c>
      <c r="I2085" s="17">
        <v>0.23318287037037</v>
      </c>
      <c r="J2085" s="1" t="s">
        <v>13758</v>
      </c>
    </row>
    <row r="2086" spans="2:10">
      <c r="B2086" s="1" t="s">
        <v>16312</v>
      </c>
      <c r="C2086" s="1">
        <v>1</v>
      </c>
      <c r="D2086" s="1" t="s">
        <v>13753</v>
      </c>
      <c r="E2086" s="17">
        <v>0.69040509259259297</v>
      </c>
      <c r="F2086" s="1" t="s">
        <v>6</v>
      </c>
      <c r="G2086" s="1" t="s">
        <v>3078</v>
      </c>
      <c r="H2086" s="17">
        <v>0.69324074074074105</v>
      </c>
      <c r="I2086" s="17">
        <v>2.8356481481480733E-3</v>
      </c>
      <c r="J2086" s="1" t="s">
        <v>13755</v>
      </c>
    </row>
    <row r="2087" spans="2:10">
      <c r="B2087" s="1" t="s">
        <v>16322</v>
      </c>
      <c r="C2087" s="1">
        <v>1</v>
      </c>
      <c r="D2087" s="1" t="s">
        <v>13687</v>
      </c>
      <c r="E2087" s="17">
        <v>0.69170138888888899</v>
      </c>
      <c r="F2087" s="1" t="s">
        <v>6</v>
      </c>
      <c r="G2087" s="1" t="s">
        <v>3095</v>
      </c>
      <c r="H2087" s="17">
        <v>0.69340277777777803</v>
      </c>
      <c r="I2087" s="17">
        <v>1.7013888888890438E-3</v>
      </c>
      <c r="J2087" s="1" t="s">
        <v>13757</v>
      </c>
    </row>
    <row r="2088" spans="2:10">
      <c r="B2088" s="1" t="s">
        <v>16313</v>
      </c>
      <c r="C2088" s="1">
        <v>1</v>
      </c>
      <c r="D2088" s="1" t="s">
        <v>13753</v>
      </c>
      <c r="E2088" s="17">
        <v>0.69040509259259297</v>
      </c>
      <c r="F2088" s="1" t="s">
        <v>6</v>
      </c>
      <c r="G2088" s="1" t="s">
        <v>3078</v>
      </c>
      <c r="H2088" s="17">
        <v>0.69346064814814801</v>
      </c>
      <c r="I2088" s="17">
        <v>3.055555555555034E-3</v>
      </c>
      <c r="J2088" s="1" t="s">
        <v>13755</v>
      </c>
    </row>
    <row r="2089" spans="2:10">
      <c r="B2089" s="1" t="s">
        <v>14822</v>
      </c>
      <c r="C2089" s="1">
        <v>1</v>
      </c>
      <c r="D2089" s="1" t="s">
        <v>13760</v>
      </c>
      <c r="E2089" s="17">
        <v>0.49913194444444398</v>
      </c>
      <c r="F2089" s="1" t="s">
        <v>51</v>
      </c>
      <c r="G2089" s="1" t="s">
        <v>3095</v>
      </c>
      <c r="H2089" s="17">
        <v>0.69347222222222205</v>
      </c>
      <c r="I2089" s="17">
        <v>0.19434027777777807</v>
      </c>
      <c r="J2089" s="1" t="s">
        <v>13761</v>
      </c>
    </row>
    <row r="2090" spans="2:10">
      <c r="B2090" s="1" t="s">
        <v>15947</v>
      </c>
      <c r="C2090" s="1">
        <v>1</v>
      </c>
      <c r="D2090" s="1" t="s">
        <v>13687</v>
      </c>
      <c r="E2090" s="17">
        <v>0.64690972222222198</v>
      </c>
      <c r="F2090" s="1" t="s">
        <v>2</v>
      </c>
      <c r="G2090" s="1" t="s">
        <v>3095</v>
      </c>
      <c r="H2090" s="17">
        <v>0.69351851851851898</v>
      </c>
      <c r="I2090" s="17">
        <v>4.6608796296296995E-2</v>
      </c>
      <c r="J2090" s="1" t="s">
        <v>13757</v>
      </c>
    </row>
    <row r="2091" spans="2:10">
      <c r="B2091" s="1" t="s">
        <v>16331</v>
      </c>
      <c r="C2091" s="1">
        <v>1</v>
      </c>
      <c r="D2091" s="1" t="s">
        <v>13753</v>
      </c>
      <c r="E2091" s="17">
        <v>0.692465277777778</v>
      </c>
      <c r="F2091" s="1" t="s">
        <v>6</v>
      </c>
      <c r="G2091" s="1" t="s">
        <v>3078</v>
      </c>
      <c r="H2091" s="17">
        <v>0.69355324074074098</v>
      </c>
      <c r="I2091" s="17">
        <v>1.087962962962985E-3</v>
      </c>
      <c r="J2091" s="1" t="s">
        <v>13755</v>
      </c>
    </row>
    <row r="2092" spans="2:10">
      <c r="B2092" s="1" t="s">
        <v>16223</v>
      </c>
      <c r="C2092" s="1">
        <v>1</v>
      </c>
      <c r="D2092" s="1" t="s">
        <v>13687</v>
      </c>
      <c r="E2092" s="17">
        <v>0.67778935185185196</v>
      </c>
      <c r="F2092" s="1" t="s">
        <v>5</v>
      </c>
      <c r="G2092" s="1" t="s">
        <v>13746</v>
      </c>
      <c r="H2092" s="17">
        <v>0.69357638888888895</v>
      </c>
      <c r="I2092" s="17">
        <v>1.5787037037036988E-2</v>
      </c>
      <c r="J2092" s="1" t="s">
        <v>13771</v>
      </c>
    </row>
    <row r="2093" spans="2:10">
      <c r="B2093" s="1" t="s">
        <v>16224</v>
      </c>
      <c r="C2093" s="1">
        <v>1</v>
      </c>
      <c r="D2093" s="1" t="s">
        <v>13753</v>
      </c>
      <c r="E2093" s="17">
        <v>0.67795138888888895</v>
      </c>
      <c r="F2093" s="1" t="s">
        <v>5</v>
      </c>
      <c r="G2093" s="1" t="s">
        <v>13746</v>
      </c>
      <c r="H2093" s="17">
        <v>0.69384259259259295</v>
      </c>
      <c r="I2093" s="17">
        <v>1.5891203703704004E-2</v>
      </c>
      <c r="J2093" s="1" t="s">
        <v>13759</v>
      </c>
    </row>
    <row r="2094" spans="2:10">
      <c r="B2094" s="1" t="s">
        <v>16340</v>
      </c>
      <c r="C2094" s="1">
        <v>1</v>
      </c>
      <c r="D2094" s="1" t="s">
        <v>13753</v>
      </c>
      <c r="E2094" s="17">
        <v>0.69384259259259295</v>
      </c>
      <c r="F2094" s="1" t="s">
        <v>6</v>
      </c>
      <c r="G2094" s="1" t="s">
        <v>13746</v>
      </c>
      <c r="H2094" s="17">
        <v>0.69394675925925897</v>
      </c>
      <c r="I2094" s="17">
        <v>1.0416666666601682E-4</v>
      </c>
      <c r="J2094" s="1" t="s">
        <v>13759</v>
      </c>
    </row>
    <row r="2095" spans="2:10">
      <c r="B2095" s="1" t="s">
        <v>16089</v>
      </c>
      <c r="C2095" s="1">
        <v>1</v>
      </c>
      <c r="D2095" s="1" t="s">
        <v>13687</v>
      </c>
      <c r="E2095" s="17">
        <v>0.66247685185185201</v>
      </c>
      <c r="F2095" s="1" t="s">
        <v>3</v>
      </c>
      <c r="G2095" s="1" t="s">
        <v>13746</v>
      </c>
      <c r="H2095" s="17">
        <v>0.69401620370370398</v>
      </c>
      <c r="I2095" s="17">
        <v>3.1539351851851971E-2</v>
      </c>
      <c r="J2095" s="1" t="s">
        <v>13771</v>
      </c>
    </row>
    <row r="2096" spans="2:10">
      <c r="B2096" s="1" t="s">
        <v>14846</v>
      </c>
      <c r="C2096" s="1">
        <v>1</v>
      </c>
      <c r="D2096" s="1" t="s">
        <v>13753</v>
      </c>
      <c r="E2096" s="17">
        <v>0.50303240740740696</v>
      </c>
      <c r="F2096" s="1" t="s">
        <v>52</v>
      </c>
      <c r="G2096" s="1" t="s">
        <v>13746</v>
      </c>
      <c r="H2096" s="17">
        <v>0.69413194444444404</v>
      </c>
      <c r="I2096" s="17">
        <v>0.19109953703703708</v>
      </c>
      <c r="J2096" s="1" t="s">
        <v>13759</v>
      </c>
    </row>
    <row r="2097" spans="2:10">
      <c r="B2097" s="1" t="s">
        <v>16337</v>
      </c>
      <c r="C2097" s="1">
        <v>1</v>
      </c>
      <c r="D2097" s="1" t="s">
        <v>13753</v>
      </c>
      <c r="E2097" s="17">
        <v>0.69325231481481497</v>
      </c>
      <c r="F2097" s="1" t="s">
        <v>6</v>
      </c>
      <c r="G2097" s="1" t="s">
        <v>3078</v>
      </c>
      <c r="H2097" s="17">
        <v>0.69416666666666704</v>
      </c>
      <c r="I2097" s="17">
        <v>9.143518518520688E-4</v>
      </c>
      <c r="J2097" s="1" t="s">
        <v>13755</v>
      </c>
    </row>
    <row r="2098" spans="2:10">
      <c r="B2098" s="1" t="s">
        <v>16171</v>
      </c>
      <c r="C2098" s="1">
        <v>1</v>
      </c>
      <c r="D2098" s="1" t="s">
        <v>3076</v>
      </c>
      <c r="E2098" s="17">
        <v>0.67232638888888896</v>
      </c>
      <c r="F2098" s="1" t="s">
        <v>4</v>
      </c>
      <c r="G2098" s="1" t="s">
        <v>3078</v>
      </c>
      <c r="H2098" s="17">
        <v>0.69428240740740699</v>
      </c>
      <c r="I2098" s="17">
        <v>2.1956018518518028E-2</v>
      </c>
      <c r="J2098" s="1" t="s">
        <v>13769</v>
      </c>
    </row>
    <row r="2099" spans="2:10">
      <c r="B2099" s="1" t="s">
        <v>16011</v>
      </c>
      <c r="C2099" s="1">
        <v>1</v>
      </c>
      <c r="D2099" s="1" t="s">
        <v>13760</v>
      </c>
      <c r="E2099" s="17">
        <v>0.65339120370370396</v>
      </c>
      <c r="F2099" s="1" t="s">
        <v>2</v>
      </c>
      <c r="G2099" s="1" t="s">
        <v>3095</v>
      </c>
      <c r="H2099" s="17">
        <v>0.69453703703703695</v>
      </c>
      <c r="I2099" s="17">
        <v>4.1145833333332993E-2</v>
      </c>
      <c r="J2099" s="1" t="s">
        <v>13761</v>
      </c>
    </row>
    <row r="2100" spans="2:10">
      <c r="B2100" s="1" t="s">
        <v>16323</v>
      </c>
      <c r="C2100" s="1">
        <v>1</v>
      </c>
      <c r="D2100" s="1" t="s">
        <v>13760</v>
      </c>
      <c r="E2100" s="17">
        <v>0.69174768518518504</v>
      </c>
      <c r="F2100" s="1" t="s">
        <v>6</v>
      </c>
      <c r="G2100" s="1" t="s">
        <v>13762</v>
      </c>
      <c r="H2100" s="17">
        <v>0.69460648148148196</v>
      </c>
      <c r="I2100" s="17">
        <v>2.8587962962969282E-3</v>
      </c>
      <c r="J2100" s="1" t="s">
        <v>13763</v>
      </c>
    </row>
    <row r="2101" spans="2:10">
      <c r="B2101" s="1" t="s">
        <v>14950</v>
      </c>
      <c r="C2101" s="1">
        <v>3</v>
      </c>
      <c r="D2101" s="1" t="s">
        <v>13753</v>
      </c>
      <c r="E2101" s="17">
        <v>0.51809027777777805</v>
      </c>
      <c r="F2101" s="1" t="s">
        <v>53</v>
      </c>
      <c r="G2101" s="1" t="s">
        <v>13746</v>
      </c>
      <c r="H2101" s="17">
        <v>0.69530092592592596</v>
      </c>
      <c r="I2101" s="17">
        <v>0.17721064814814791</v>
      </c>
      <c r="J2101" s="1" t="s">
        <v>13759</v>
      </c>
    </row>
    <row r="2102" spans="2:10">
      <c r="B2102" s="1" t="s">
        <v>14175</v>
      </c>
      <c r="C2102" s="1">
        <v>1</v>
      </c>
      <c r="D2102" s="1" t="s">
        <v>13753</v>
      </c>
      <c r="E2102" s="17">
        <v>0.386388888888889</v>
      </c>
      <c r="F2102" s="1" t="s">
        <v>41</v>
      </c>
      <c r="G2102" s="1" t="s">
        <v>3078</v>
      </c>
      <c r="H2102" s="17">
        <v>0.69537037037036997</v>
      </c>
      <c r="I2102" s="17">
        <v>0.30898148148148097</v>
      </c>
      <c r="J2102" s="1" t="s">
        <v>13755</v>
      </c>
    </row>
    <row r="2103" spans="2:10">
      <c r="B2103" s="1" t="s">
        <v>16341</v>
      </c>
      <c r="C2103" s="1">
        <v>1</v>
      </c>
      <c r="D2103" s="1" t="s">
        <v>3076</v>
      </c>
      <c r="E2103" s="17">
        <v>0.69423611111111105</v>
      </c>
      <c r="F2103" s="1" t="s">
        <v>6</v>
      </c>
      <c r="G2103" s="1" t="s">
        <v>13746</v>
      </c>
      <c r="H2103" s="17">
        <v>0.69547453703703699</v>
      </c>
      <c r="I2103" s="17">
        <v>1.2384259259259345E-3</v>
      </c>
      <c r="J2103" s="1" t="s">
        <v>13766</v>
      </c>
    </row>
    <row r="2104" spans="2:10">
      <c r="B2104" s="1" t="s">
        <v>16344</v>
      </c>
      <c r="C2104" s="1">
        <v>1</v>
      </c>
      <c r="D2104" s="1" t="s">
        <v>13687</v>
      </c>
      <c r="E2104" s="17">
        <v>0.69462962962963004</v>
      </c>
      <c r="F2104" s="1" t="s">
        <v>6</v>
      </c>
      <c r="G2104" s="1" t="s">
        <v>13762</v>
      </c>
      <c r="H2104" s="17">
        <v>0.69547453703703699</v>
      </c>
      <c r="I2104" s="17">
        <v>8.4490740740694736E-4</v>
      </c>
      <c r="J2104" s="1" t="s">
        <v>13767</v>
      </c>
    </row>
    <row r="2105" spans="2:10">
      <c r="B2105" s="1" t="s">
        <v>16338</v>
      </c>
      <c r="C2105" s="1">
        <v>1</v>
      </c>
      <c r="D2105" s="1" t="s">
        <v>3076</v>
      </c>
      <c r="E2105" s="17">
        <v>0.69341435185185196</v>
      </c>
      <c r="F2105" s="1" t="s">
        <v>6</v>
      </c>
      <c r="G2105" s="1" t="s">
        <v>13746</v>
      </c>
      <c r="H2105" s="17">
        <v>0.69550925925925899</v>
      </c>
      <c r="I2105" s="17">
        <v>2.0949074074070317E-3</v>
      </c>
      <c r="J2105" s="1" t="s">
        <v>13766</v>
      </c>
    </row>
    <row r="2106" spans="2:10">
      <c r="B2106" s="1" t="s">
        <v>15814</v>
      </c>
      <c r="C2106" s="1">
        <v>2</v>
      </c>
      <c r="D2106" s="1" t="s">
        <v>13760</v>
      </c>
      <c r="E2106" s="17">
        <v>0.63053240740740701</v>
      </c>
      <c r="F2106" s="1" t="s">
        <v>0</v>
      </c>
      <c r="G2106" s="1" t="s">
        <v>3077</v>
      </c>
      <c r="H2106" s="17">
        <v>0.695543981481481</v>
      </c>
      <c r="I2106" s="17">
        <v>6.5011574074073986E-2</v>
      </c>
      <c r="J2106" s="1" t="s">
        <v>13765</v>
      </c>
    </row>
    <row r="2107" spans="2:10">
      <c r="B2107" s="1" t="s">
        <v>16325</v>
      </c>
      <c r="C2107" s="1">
        <v>1</v>
      </c>
      <c r="D2107" s="1" t="s">
        <v>13753</v>
      </c>
      <c r="E2107" s="17">
        <v>0.69210648148148102</v>
      </c>
      <c r="F2107" s="1" t="s">
        <v>6</v>
      </c>
      <c r="G2107" s="1" t="s">
        <v>3095</v>
      </c>
      <c r="H2107" s="17">
        <v>0.69556712962962997</v>
      </c>
      <c r="I2107" s="17">
        <v>3.4606481481489482E-3</v>
      </c>
      <c r="J2107" s="1" t="s">
        <v>13758</v>
      </c>
    </row>
    <row r="2108" spans="2:10">
      <c r="B2108" s="1" t="s">
        <v>15339</v>
      </c>
      <c r="C2108" s="1">
        <v>1</v>
      </c>
      <c r="D2108" s="1" t="s">
        <v>13760</v>
      </c>
      <c r="E2108" s="17">
        <v>0.56755787037036998</v>
      </c>
      <c r="F2108" s="1" t="s">
        <v>58</v>
      </c>
      <c r="G2108" s="1" t="s">
        <v>3077</v>
      </c>
      <c r="H2108" s="17">
        <v>0.69568287037037002</v>
      </c>
      <c r="I2108" s="17">
        <v>0.12812500000000004</v>
      </c>
      <c r="J2108" s="1" t="s">
        <v>13765</v>
      </c>
    </row>
    <row r="2109" spans="2:10">
      <c r="B2109" s="1" t="s">
        <v>16349</v>
      </c>
      <c r="C2109" s="1">
        <v>1</v>
      </c>
      <c r="D2109" s="1" t="s">
        <v>13760</v>
      </c>
      <c r="E2109" s="17">
        <v>0.69516203703703705</v>
      </c>
      <c r="F2109" s="1" t="s">
        <v>6</v>
      </c>
      <c r="G2109" s="1" t="s">
        <v>3095</v>
      </c>
      <c r="H2109" s="17">
        <v>0.69582175925925904</v>
      </c>
      <c r="I2109" s="17">
        <v>6.5972222222199228E-4</v>
      </c>
      <c r="J2109" s="1" t="s">
        <v>13761</v>
      </c>
    </row>
    <row r="2110" spans="2:10">
      <c r="B2110" s="1" t="s">
        <v>16211</v>
      </c>
      <c r="C2110" s="1">
        <v>1</v>
      </c>
      <c r="D2110" s="1" t="s">
        <v>13753</v>
      </c>
      <c r="E2110" s="17">
        <v>0.67653935185185199</v>
      </c>
      <c r="F2110" s="1" t="s">
        <v>4</v>
      </c>
      <c r="G2110" s="1" t="s">
        <v>3078</v>
      </c>
      <c r="H2110" s="17">
        <v>0.696006944444444</v>
      </c>
      <c r="I2110" s="17">
        <v>1.9467592592592009E-2</v>
      </c>
      <c r="J2110" s="1" t="s">
        <v>13755</v>
      </c>
    </row>
    <row r="2111" spans="2:10">
      <c r="B2111" s="1" t="s">
        <v>16351</v>
      </c>
      <c r="C2111" s="1">
        <v>1</v>
      </c>
      <c r="D2111" s="1" t="s">
        <v>3076</v>
      </c>
      <c r="E2111" s="17">
        <v>0.69533564814814797</v>
      </c>
      <c r="F2111" s="1" t="s">
        <v>6</v>
      </c>
      <c r="G2111" s="1" t="s">
        <v>3078</v>
      </c>
      <c r="H2111" s="17">
        <v>0.69620370370370399</v>
      </c>
      <c r="I2111" s="17">
        <v>8.6805555555602432E-4</v>
      </c>
      <c r="J2111" s="1" t="s">
        <v>13769</v>
      </c>
    </row>
    <row r="2112" spans="2:10">
      <c r="B2112" s="1" t="s">
        <v>16282</v>
      </c>
      <c r="C2112" s="1">
        <v>2</v>
      </c>
      <c r="D2112" s="1" t="s">
        <v>13687</v>
      </c>
      <c r="E2112" s="17">
        <v>0.685150462962963</v>
      </c>
      <c r="F2112" s="1" t="s">
        <v>5</v>
      </c>
      <c r="G2112" s="1" t="s">
        <v>3095</v>
      </c>
      <c r="H2112" s="17">
        <v>0.696238425925926</v>
      </c>
      <c r="I2112" s="17">
        <v>1.1087962962962994E-2</v>
      </c>
      <c r="J2112" s="1" t="s">
        <v>13757</v>
      </c>
    </row>
    <row r="2113" spans="2:10">
      <c r="B2113" s="1" t="s">
        <v>15467</v>
      </c>
      <c r="C2113" s="1">
        <v>1</v>
      </c>
      <c r="D2113" s="1" t="s">
        <v>13753</v>
      </c>
      <c r="E2113" s="17">
        <v>0.586400462962963</v>
      </c>
      <c r="F2113" s="1" t="s">
        <v>60</v>
      </c>
      <c r="G2113" s="1" t="s">
        <v>3077</v>
      </c>
      <c r="H2113" s="17">
        <v>0.69630787037037001</v>
      </c>
      <c r="I2113" s="17">
        <v>0.10990740740740701</v>
      </c>
      <c r="J2113" s="1" t="s">
        <v>13756</v>
      </c>
    </row>
    <row r="2114" spans="2:10">
      <c r="B2114" s="1" t="s">
        <v>15879</v>
      </c>
      <c r="C2114" s="1">
        <v>1</v>
      </c>
      <c r="D2114" s="1" t="s">
        <v>3076</v>
      </c>
      <c r="E2114" s="17">
        <v>0.638703703703704</v>
      </c>
      <c r="F2114" s="1" t="s">
        <v>1</v>
      </c>
      <c r="G2114" s="1" t="s">
        <v>13746</v>
      </c>
      <c r="H2114" s="17">
        <v>0.69641203703703702</v>
      </c>
      <c r="I2114" s="17">
        <v>5.7708333333333028E-2</v>
      </c>
      <c r="J2114" s="1" t="s">
        <v>13766</v>
      </c>
    </row>
    <row r="2115" spans="2:10">
      <c r="B2115" s="1" t="s">
        <v>16361</v>
      </c>
      <c r="C2115" s="1">
        <v>1</v>
      </c>
      <c r="D2115" s="1" t="s">
        <v>13687</v>
      </c>
      <c r="E2115" s="17">
        <v>0.69599537037036996</v>
      </c>
      <c r="F2115" s="1" t="s">
        <v>6</v>
      </c>
      <c r="G2115" s="1" t="s">
        <v>3095</v>
      </c>
      <c r="H2115" s="17">
        <v>0.69649305555555596</v>
      </c>
      <c r="I2115" s="17">
        <v>4.9768518518600313E-4</v>
      </c>
      <c r="J2115" s="1" t="s">
        <v>13757</v>
      </c>
    </row>
    <row r="2116" spans="2:10">
      <c r="B2116" s="1" t="s">
        <v>15417</v>
      </c>
      <c r="C2116" s="1">
        <v>1</v>
      </c>
      <c r="D2116" s="1" t="s">
        <v>13760</v>
      </c>
      <c r="E2116" s="17">
        <v>0.578356481481481</v>
      </c>
      <c r="F2116" s="1" t="s">
        <v>59</v>
      </c>
      <c r="G2116" s="1" t="s">
        <v>13746</v>
      </c>
      <c r="H2116" s="17">
        <v>0.69659722222222198</v>
      </c>
      <c r="I2116" s="17">
        <v>0.11824074074074098</v>
      </c>
      <c r="J2116" s="1" t="s">
        <v>13764</v>
      </c>
    </row>
    <row r="2117" spans="2:10">
      <c r="B2117" s="1" t="s">
        <v>16362</v>
      </c>
      <c r="C2117" s="1">
        <v>1</v>
      </c>
      <c r="D2117" s="1" t="s">
        <v>13760</v>
      </c>
      <c r="E2117" s="17">
        <v>0.69629629629629597</v>
      </c>
      <c r="F2117" s="1" t="s">
        <v>6</v>
      </c>
      <c r="G2117" s="1" t="s">
        <v>3077</v>
      </c>
      <c r="H2117" s="17">
        <v>0.69663194444444398</v>
      </c>
      <c r="I2117" s="17">
        <v>3.3564814814801558E-4</v>
      </c>
      <c r="J2117" s="1" t="s">
        <v>13765</v>
      </c>
    </row>
    <row r="2118" spans="2:10">
      <c r="B2118" s="1" t="s">
        <v>16356</v>
      </c>
      <c r="C2118" s="1">
        <v>1</v>
      </c>
      <c r="D2118" s="1" t="s">
        <v>13753</v>
      </c>
      <c r="E2118" s="17">
        <v>0.69575231481481503</v>
      </c>
      <c r="F2118" s="1" t="s">
        <v>6</v>
      </c>
      <c r="G2118" s="1" t="s">
        <v>3078</v>
      </c>
      <c r="H2118" s="17">
        <v>0.69667824074074103</v>
      </c>
      <c r="I2118" s="17">
        <v>9.2592592592599665E-4</v>
      </c>
      <c r="J2118" s="1" t="s">
        <v>13755</v>
      </c>
    </row>
    <row r="2119" spans="2:10">
      <c r="B2119" s="1" t="s">
        <v>16346</v>
      </c>
      <c r="C2119" s="1">
        <v>1</v>
      </c>
      <c r="D2119" s="1" t="s">
        <v>13753</v>
      </c>
      <c r="E2119" s="17">
        <v>0.69480324074074096</v>
      </c>
      <c r="F2119" s="1" t="s">
        <v>6</v>
      </c>
      <c r="G2119" s="1" t="s">
        <v>3078</v>
      </c>
      <c r="H2119" s="17">
        <v>0.69672453703703696</v>
      </c>
      <c r="I2119" s="17">
        <v>1.9212962962960045E-3</v>
      </c>
      <c r="J2119" s="1" t="s">
        <v>13755</v>
      </c>
    </row>
    <row r="2120" spans="2:10">
      <c r="B2120" s="1" t="s">
        <v>14885</v>
      </c>
      <c r="C2120" s="1">
        <v>2</v>
      </c>
      <c r="D2120" s="1" t="s">
        <v>3076</v>
      </c>
      <c r="E2120" s="17">
        <v>0.50910879629629602</v>
      </c>
      <c r="F2120" s="1" t="s">
        <v>52</v>
      </c>
      <c r="G2120" s="1" t="s">
        <v>3078</v>
      </c>
      <c r="H2120" s="17">
        <v>0.69678240740740705</v>
      </c>
      <c r="I2120" s="17">
        <v>0.18767361111111103</v>
      </c>
      <c r="J2120" s="1" t="s">
        <v>13769</v>
      </c>
    </row>
    <row r="2121" spans="2:10">
      <c r="B2121" s="1" t="s">
        <v>15666</v>
      </c>
      <c r="C2121" s="1">
        <v>1</v>
      </c>
      <c r="D2121" s="1" t="s">
        <v>3076</v>
      </c>
      <c r="E2121" s="17">
        <v>0.61186342592592602</v>
      </c>
      <c r="F2121" s="1" t="s">
        <v>62</v>
      </c>
      <c r="G2121" s="1" t="s">
        <v>3095</v>
      </c>
      <c r="H2121" s="17">
        <v>0.69740740740740703</v>
      </c>
      <c r="I2121" s="17">
        <v>8.5543981481481013E-2</v>
      </c>
      <c r="J2121" s="1" t="s">
        <v>13675</v>
      </c>
    </row>
    <row r="2122" spans="2:10">
      <c r="B2122" s="1" t="s">
        <v>16353</v>
      </c>
      <c r="C2122" s="1">
        <v>1</v>
      </c>
      <c r="D2122" s="1" t="s">
        <v>13753</v>
      </c>
      <c r="E2122" s="17">
        <v>0.69541666666666702</v>
      </c>
      <c r="F2122" s="1" t="s">
        <v>6</v>
      </c>
      <c r="G2122" s="1" t="s">
        <v>13762</v>
      </c>
      <c r="H2122" s="17">
        <v>0.69750000000000001</v>
      </c>
      <c r="I2122" s="17">
        <v>2.0833333333329929E-3</v>
      </c>
      <c r="J2122" s="1" t="s">
        <v>13772</v>
      </c>
    </row>
    <row r="2123" spans="2:10">
      <c r="B2123" s="1" t="s">
        <v>16316</v>
      </c>
      <c r="C2123" s="1">
        <v>1</v>
      </c>
      <c r="D2123" s="1" t="s">
        <v>13753</v>
      </c>
      <c r="E2123" s="17">
        <v>0.69098379629629603</v>
      </c>
      <c r="F2123" s="1" t="s">
        <v>6</v>
      </c>
      <c r="G2123" s="1" t="s">
        <v>3078</v>
      </c>
      <c r="H2123" s="17">
        <v>0.69755787037036998</v>
      </c>
      <c r="I2123" s="17">
        <v>6.5740740740739545E-3</v>
      </c>
      <c r="J2123" s="1" t="s">
        <v>13755</v>
      </c>
    </row>
    <row r="2124" spans="2:10">
      <c r="B2124" s="1" t="s">
        <v>14231</v>
      </c>
      <c r="C2124" s="1">
        <v>1</v>
      </c>
      <c r="D2124" s="1" t="s">
        <v>3076</v>
      </c>
      <c r="E2124" s="17">
        <v>0.39931712962963001</v>
      </c>
      <c r="F2124" s="1" t="s">
        <v>42</v>
      </c>
      <c r="G2124" s="1" t="s">
        <v>3095</v>
      </c>
      <c r="H2124" s="17">
        <v>0.69762731481481499</v>
      </c>
      <c r="I2124" s="17">
        <v>0.29831018518518498</v>
      </c>
      <c r="J2124" s="1" t="s">
        <v>13675</v>
      </c>
    </row>
    <row r="2125" spans="2:10">
      <c r="B2125" s="1" t="s">
        <v>16364</v>
      </c>
      <c r="C2125" s="1">
        <v>5</v>
      </c>
      <c r="D2125" s="1" t="s">
        <v>13753</v>
      </c>
      <c r="E2125" s="17">
        <v>0.69651620370370404</v>
      </c>
      <c r="F2125" s="1" t="s">
        <v>6</v>
      </c>
      <c r="G2125" s="1" t="s">
        <v>3078</v>
      </c>
      <c r="H2125" s="17">
        <v>0.69763888888888903</v>
      </c>
      <c r="I2125" s="17">
        <v>1.1226851851849906E-3</v>
      </c>
      <c r="J2125" s="1" t="s">
        <v>13755</v>
      </c>
    </row>
    <row r="2126" spans="2:10">
      <c r="B2126" s="1" t="s">
        <v>16314</v>
      </c>
      <c r="C2126" s="1">
        <v>1</v>
      </c>
      <c r="D2126" s="1" t="s">
        <v>13687</v>
      </c>
      <c r="E2126" s="17">
        <v>0.69052083333333303</v>
      </c>
      <c r="F2126" s="1" t="s">
        <v>6</v>
      </c>
      <c r="G2126" s="1" t="s">
        <v>13746</v>
      </c>
      <c r="H2126" s="17">
        <v>0.69767361111111104</v>
      </c>
      <c r="I2126" s="17">
        <v>7.1527777777780077E-3</v>
      </c>
      <c r="J2126" s="1" t="s">
        <v>13771</v>
      </c>
    </row>
    <row r="2127" spans="2:10">
      <c r="B2127" s="1" t="s">
        <v>15715</v>
      </c>
      <c r="C2127" s="1">
        <v>5</v>
      </c>
      <c r="D2127" s="1" t="s">
        <v>13753</v>
      </c>
      <c r="E2127" s="17">
        <v>0.61815972222222204</v>
      </c>
      <c r="F2127" s="1" t="s">
        <v>63</v>
      </c>
      <c r="G2127" s="1" t="s">
        <v>3078</v>
      </c>
      <c r="H2127" s="17">
        <v>0.69787037037037003</v>
      </c>
      <c r="I2127" s="17">
        <v>7.9710648148147989E-2</v>
      </c>
      <c r="J2127" s="1" t="s">
        <v>13755</v>
      </c>
    </row>
    <row r="2128" spans="2:10">
      <c r="B2128" s="1" t="s">
        <v>15865</v>
      </c>
      <c r="C2128" s="1">
        <v>1</v>
      </c>
      <c r="D2128" s="1" t="s">
        <v>13687</v>
      </c>
      <c r="E2128" s="17">
        <v>0.63715277777777801</v>
      </c>
      <c r="F2128" s="1" t="s">
        <v>1</v>
      </c>
      <c r="G2128" s="1" t="s">
        <v>3078</v>
      </c>
      <c r="H2128" s="17">
        <v>0.69798611111111097</v>
      </c>
      <c r="I2128" s="17">
        <v>6.0833333333332962E-2</v>
      </c>
      <c r="J2128" s="1" t="s">
        <v>13773</v>
      </c>
    </row>
    <row r="2129" spans="2:10">
      <c r="B2129" s="1" t="s">
        <v>16367</v>
      </c>
      <c r="C2129" s="1">
        <v>1</v>
      </c>
      <c r="D2129" s="1" t="s">
        <v>13753</v>
      </c>
      <c r="E2129" s="17">
        <v>0.69668981481481496</v>
      </c>
      <c r="F2129" s="1" t="s">
        <v>6</v>
      </c>
      <c r="G2129" s="1" t="s">
        <v>3095</v>
      </c>
      <c r="H2129" s="17">
        <v>0.69804398148148195</v>
      </c>
      <c r="I2129" s="17">
        <v>1.3541666666669894E-3</v>
      </c>
      <c r="J2129" s="1" t="s">
        <v>13758</v>
      </c>
    </row>
    <row r="2130" spans="2:10">
      <c r="B2130" s="1" t="s">
        <v>16348</v>
      </c>
      <c r="C2130" s="1">
        <v>1</v>
      </c>
      <c r="D2130" s="1" t="s">
        <v>3076</v>
      </c>
      <c r="E2130" s="17">
        <v>0.69516203703703705</v>
      </c>
      <c r="F2130" s="1" t="s">
        <v>6</v>
      </c>
      <c r="G2130" s="1" t="s">
        <v>13746</v>
      </c>
      <c r="H2130" s="17">
        <v>0.69848379629629598</v>
      </c>
      <c r="I2130" s="17">
        <v>3.3217592592589273E-3</v>
      </c>
      <c r="J2130" s="1" t="s">
        <v>13766</v>
      </c>
    </row>
    <row r="2131" spans="2:10">
      <c r="B2131" s="1" t="s">
        <v>16372</v>
      </c>
      <c r="C2131" s="1">
        <v>1</v>
      </c>
      <c r="D2131" s="1" t="s">
        <v>13753</v>
      </c>
      <c r="E2131" s="17">
        <v>0.69738425925925895</v>
      </c>
      <c r="F2131" s="1" t="s">
        <v>6</v>
      </c>
      <c r="G2131" s="1" t="s">
        <v>3078</v>
      </c>
      <c r="H2131" s="17">
        <v>0.69856481481481503</v>
      </c>
      <c r="I2131" s="17">
        <v>1.1805555555560732E-3</v>
      </c>
      <c r="J2131" s="1" t="s">
        <v>13755</v>
      </c>
    </row>
    <row r="2132" spans="2:10">
      <c r="B2132" s="1" t="s">
        <v>16371</v>
      </c>
      <c r="C2132" s="1">
        <v>1</v>
      </c>
      <c r="D2132" s="1" t="s">
        <v>13687</v>
      </c>
      <c r="E2132" s="17">
        <v>0.69711805555555595</v>
      </c>
      <c r="F2132" s="1" t="s">
        <v>6</v>
      </c>
      <c r="G2132" s="1" t="s">
        <v>3078</v>
      </c>
      <c r="H2132" s="17">
        <v>0.69861111111111096</v>
      </c>
      <c r="I2132" s="17">
        <v>1.4930555555550118E-3</v>
      </c>
      <c r="J2132" s="1" t="s">
        <v>13773</v>
      </c>
    </row>
    <row r="2133" spans="2:10">
      <c r="B2133" s="1" t="s">
        <v>16357</v>
      </c>
      <c r="C2133" s="1">
        <v>1</v>
      </c>
      <c r="D2133" s="1" t="s">
        <v>13753</v>
      </c>
      <c r="E2133" s="17">
        <v>0.69579861111111097</v>
      </c>
      <c r="F2133" s="1" t="s">
        <v>6</v>
      </c>
      <c r="G2133" s="1" t="s">
        <v>3077</v>
      </c>
      <c r="H2133" s="17">
        <v>0.69880787037036995</v>
      </c>
      <c r="I2133" s="17">
        <v>3.0092592592589895E-3</v>
      </c>
      <c r="J2133" s="1" t="s">
        <v>13756</v>
      </c>
    </row>
    <row r="2134" spans="2:10">
      <c r="B2134" s="1" t="s">
        <v>15689</v>
      </c>
      <c r="C2134" s="1">
        <v>1</v>
      </c>
      <c r="D2134" s="1" t="s">
        <v>13760</v>
      </c>
      <c r="E2134" s="17">
        <v>0.61513888888888901</v>
      </c>
      <c r="F2134" s="1" t="s">
        <v>63</v>
      </c>
      <c r="G2134" s="1" t="s">
        <v>13746</v>
      </c>
      <c r="H2134" s="17">
        <v>0.69909722222222204</v>
      </c>
      <c r="I2134" s="17">
        <v>8.3958333333333024E-2</v>
      </c>
      <c r="J2134" s="1" t="s">
        <v>13764</v>
      </c>
    </row>
    <row r="2135" spans="2:10">
      <c r="B2135" s="1" t="s">
        <v>16375</v>
      </c>
      <c r="C2135" s="1">
        <v>1</v>
      </c>
      <c r="D2135" s="1" t="s">
        <v>13753</v>
      </c>
      <c r="E2135" s="17">
        <v>0.69765046296296296</v>
      </c>
      <c r="F2135" s="1" t="s">
        <v>6</v>
      </c>
      <c r="G2135" s="1" t="s">
        <v>3078</v>
      </c>
      <c r="H2135" s="17">
        <v>0.69915509259259301</v>
      </c>
      <c r="I2135" s="17">
        <v>1.5046296296300499E-3</v>
      </c>
      <c r="J2135" s="1" t="s">
        <v>13755</v>
      </c>
    </row>
    <row r="2136" spans="2:10">
      <c r="B2136" s="1" t="s">
        <v>16383</v>
      </c>
      <c r="C2136" s="1">
        <v>1</v>
      </c>
      <c r="D2136" s="1" t="s">
        <v>3076</v>
      </c>
      <c r="E2136" s="17">
        <v>0.69891203703703697</v>
      </c>
      <c r="F2136" s="1" t="s">
        <v>7</v>
      </c>
      <c r="G2136" s="1" t="s">
        <v>3078</v>
      </c>
      <c r="H2136" s="17">
        <v>0.69942129629629601</v>
      </c>
      <c r="I2136" s="17">
        <v>5.0925925925904281E-4</v>
      </c>
      <c r="J2136" s="1" t="s">
        <v>13769</v>
      </c>
    </row>
    <row r="2137" spans="2:10">
      <c r="B2137" s="1" t="s">
        <v>16373</v>
      </c>
      <c r="C2137" s="1">
        <v>5</v>
      </c>
      <c r="D2137" s="1" t="s">
        <v>13753</v>
      </c>
      <c r="E2137" s="17">
        <v>0.69750000000000001</v>
      </c>
      <c r="F2137" s="1" t="s">
        <v>6</v>
      </c>
      <c r="G2137" s="1" t="s">
        <v>3078</v>
      </c>
      <c r="H2137" s="17">
        <v>0.69987268518518497</v>
      </c>
      <c r="I2137" s="17">
        <v>2.372685185184964E-3</v>
      </c>
      <c r="J2137" s="1" t="s">
        <v>13755</v>
      </c>
    </row>
    <row r="2138" spans="2:10">
      <c r="B2138" s="1" t="s">
        <v>16387</v>
      </c>
      <c r="C2138" s="1">
        <v>2</v>
      </c>
      <c r="D2138" s="1" t="s">
        <v>13753</v>
      </c>
      <c r="E2138" s="17">
        <v>0.69906250000000003</v>
      </c>
      <c r="F2138" s="1" t="s">
        <v>7</v>
      </c>
      <c r="G2138" s="1" t="s">
        <v>3078</v>
      </c>
      <c r="H2138" s="17">
        <v>0.70016203703703705</v>
      </c>
      <c r="I2138" s="17">
        <v>1.0995370370370239E-3</v>
      </c>
      <c r="J2138" s="1" t="s">
        <v>13755</v>
      </c>
    </row>
    <row r="2139" spans="2:10">
      <c r="B2139" s="1" t="s">
        <v>16395</v>
      </c>
      <c r="C2139" s="1">
        <v>1</v>
      </c>
      <c r="D2139" s="1" t="s">
        <v>13760</v>
      </c>
      <c r="E2139" s="17">
        <v>0.69995370370370402</v>
      </c>
      <c r="F2139" s="1" t="s">
        <v>7</v>
      </c>
      <c r="G2139" s="1" t="s">
        <v>3077</v>
      </c>
      <c r="H2139" s="17">
        <v>0.70030092592592597</v>
      </c>
      <c r="I2139" s="17">
        <v>3.4722222222194343E-4</v>
      </c>
      <c r="J2139" s="1" t="s">
        <v>13765</v>
      </c>
    </row>
    <row r="2140" spans="2:10">
      <c r="B2140" s="1" t="s">
        <v>16376</v>
      </c>
      <c r="C2140" s="1">
        <v>1</v>
      </c>
      <c r="D2140" s="1" t="s">
        <v>13753</v>
      </c>
      <c r="E2140" s="17">
        <v>0.69773148148148101</v>
      </c>
      <c r="F2140" s="1" t="s">
        <v>6</v>
      </c>
      <c r="G2140" s="1" t="s">
        <v>3077</v>
      </c>
      <c r="H2140" s="17">
        <v>0.70034722222222201</v>
      </c>
      <c r="I2140" s="17">
        <v>2.6157407407410016E-3</v>
      </c>
      <c r="J2140" s="1" t="s">
        <v>13756</v>
      </c>
    </row>
    <row r="2141" spans="2:10">
      <c r="B2141" s="1" t="s">
        <v>16384</v>
      </c>
      <c r="C2141" s="1">
        <v>1</v>
      </c>
      <c r="D2141" s="1" t="s">
        <v>13687</v>
      </c>
      <c r="E2141" s="17">
        <v>0.69892361111111101</v>
      </c>
      <c r="F2141" s="1" t="s">
        <v>7</v>
      </c>
      <c r="G2141" s="1" t="s">
        <v>3095</v>
      </c>
      <c r="H2141" s="17">
        <v>0.70045138888888903</v>
      </c>
      <c r="I2141" s="17">
        <v>1.5277777777780166E-3</v>
      </c>
      <c r="J2141" s="1" t="s">
        <v>13757</v>
      </c>
    </row>
    <row r="2142" spans="2:10">
      <c r="B2142" s="1" t="s">
        <v>14268</v>
      </c>
      <c r="C2142" s="1">
        <v>1</v>
      </c>
      <c r="D2142" s="1" t="s">
        <v>13760</v>
      </c>
      <c r="E2142" s="17">
        <v>0.40814814814814798</v>
      </c>
      <c r="F2142" s="1" t="s">
        <v>43</v>
      </c>
      <c r="G2142" s="1" t="s">
        <v>3095</v>
      </c>
      <c r="H2142" s="17">
        <v>0.700543981481481</v>
      </c>
      <c r="I2142" s="17">
        <v>0.29239583333333302</v>
      </c>
      <c r="J2142" s="1" t="s">
        <v>13761</v>
      </c>
    </row>
    <row r="2143" spans="2:10">
      <c r="B2143" s="1" t="s">
        <v>16386</v>
      </c>
      <c r="C2143" s="1">
        <v>1</v>
      </c>
      <c r="D2143" s="1" t="s">
        <v>13687</v>
      </c>
      <c r="E2143" s="17">
        <v>0.69895833333333302</v>
      </c>
      <c r="F2143" s="1" t="s">
        <v>7</v>
      </c>
      <c r="G2143" s="1" t="s">
        <v>13746</v>
      </c>
      <c r="H2143" s="17">
        <v>0.70057870370370401</v>
      </c>
      <c r="I2143" s="17">
        <v>1.6203703703709937E-3</v>
      </c>
      <c r="J2143" s="1" t="s">
        <v>13771</v>
      </c>
    </row>
    <row r="2144" spans="2:10">
      <c r="B2144" s="1" t="s">
        <v>16400</v>
      </c>
      <c r="C2144" s="1">
        <v>1</v>
      </c>
      <c r="D2144" s="1" t="s">
        <v>13760</v>
      </c>
      <c r="E2144" s="17">
        <v>0.70020833333333299</v>
      </c>
      <c r="F2144" s="1" t="s">
        <v>7</v>
      </c>
      <c r="G2144" s="1" t="s">
        <v>3077</v>
      </c>
      <c r="H2144" s="17">
        <v>0.70068287037037003</v>
      </c>
      <c r="I2144" s="17">
        <v>4.745370370370372E-4</v>
      </c>
      <c r="J2144" s="1" t="s">
        <v>13765</v>
      </c>
    </row>
    <row r="2145" spans="2:10">
      <c r="B2145" s="1" t="s">
        <v>16393</v>
      </c>
      <c r="C2145" s="1">
        <v>1</v>
      </c>
      <c r="D2145" s="1" t="s">
        <v>13753</v>
      </c>
      <c r="E2145" s="17">
        <v>0.69975694444444403</v>
      </c>
      <c r="F2145" s="1" t="s">
        <v>7</v>
      </c>
      <c r="G2145" s="1" t="s">
        <v>3078</v>
      </c>
      <c r="H2145" s="17">
        <v>0.70076388888888896</v>
      </c>
      <c r="I2145" s="17">
        <v>1.0069444444449349E-3</v>
      </c>
      <c r="J2145" s="1" t="s">
        <v>13755</v>
      </c>
    </row>
    <row r="2146" spans="2:10">
      <c r="B2146" s="1" t="s">
        <v>16197</v>
      </c>
      <c r="C2146" s="1">
        <v>1</v>
      </c>
      <c r="D2146" s="1" t="s">
        <v>13753</v>
      </c>
      <c r="E2146" s="17">
        <v>0.67538194444444399</v>
      </c>
      <c r="F2146" s="1" t="s">
        <v>4</v>
      </c>
      <c r="G2146" s="1" t="s">
        <v>13746</v>
      </c>
      <c r="H2146" s="17">
        <v>0.70085648148148105</v>
      </c>
      <c r="I2146" s="17">
        <v>2.5474537037037059E-2</v>
      </c>
      <c r="J2146" s="1" t="s">
        <v>13759</v>
      </c>
    </row>
    <row r="2147" spans="2:10">
      <c r="B2147" s="1" t="s">
        <v>16385</v>
      </c>
      <c r="C2147" s="1">
        <v>1</v>
      </c>
      <c r="D2147" s="1" t="s">
        <v>3076</v>
      </c>
      <c r="E2147" s="17">
        <v>0.69894675925925898</v>
      </c>
      <c r="F2147" s="1" t="s">
        <v>7</v>
      </c>
      <c r="G2147" s="1" t="s">
        <v>13746</v>
      </c>
      <c r="H2147" s="17">
        <v>0.70087962962963002</v>
      </c>
      <c r="I2147" s="17">
        <v>1.9328703703710426E-3</v>
      </c>
      <c r="J2147" s="1" t="s">
        <v>13766</v>
      </c>
    </row>
    <row r="2148" spans="2:10">
      <c r="B2148" s="1" t="s">
        <v>16326</v>
      </c>
      <c r="C2148" s="1">
        <v>1</v>
      </c>
      <c r="D2148" s="1" t="s">
        <v>13753</v>
      </c>
      <c r="E2148" s="17">
        <v>0.69221064814814803</v>
      </c>
      <c r="F2148" s="1" t="s">
        <v>6</v>
      </c>
      <c r="G2148" s="1" t="s">
        <v>3078</v>
      </c>
      <c r="H2148" s="17">
        <v>0.70089120370370395</v>
      </c>
      <c r="I2148" s="17">
        <v>8.6805555555559133E-3</v>
      </c>
      <c r="J2148" s="1" t="s">
        <v>13755</v>
      </c>
    </row>
    <row r="2149" spans="2:10">
      <c r="B2149" s="1" t="s">
        <v>16404</v>
      </c>
      <c r="C2149" s="1">
        <v>1</v>
      </c>
      <c r="D2149" s="1" t="s">
        <v>13687</v>
      </c>
      <c r="E2149" s="17">
        <v>0.700775462962963</v>
      </c>
      <c r="F2149" s="1" t="s">
        <v>7</v>
      </c>
      <c r="G2149" s="1" t="s">
        <v>13762</v>
      </c>
      <c r="H2149" s="17">
        <v>0.70090277777777799</v>
      </c>
      <c r="I2149" s="17">
        <v>1.2731481481498275E-4</v>
      </c>
      <c r="J2149" s="1" t="s">
        <v>13767</v>
      </c>
    </row>
    <row r="2150" spans="2:10">
      <c r="B2150" s="1" t="s">
        <v>16379</v>
      </c>
      <c r="C2150" s="1">
        <v>1</v>
      </c>
      <c r="D2150" s="1" t="s">
        <v>13753</v>
      </c>
      <c r="E2150" s="17">
        <v>0.69803240740740702</v>
      </c>
      <c r="F2150" s="1" t="s">
        <v>7</v>
      </c>
      <c r="G2150" s="1" t="s">
        <v>3077</v>
      </c>
      <c r="H2150" s="17">
        <v>0.70104166666666701</v>
      </c>
      <c r="I2150" s="17">
        <v>3.0092592592599887E-3</v>
      </c>
      <c r="J2150" s="1" t="s">
        <v>13756</v>
      </c>
    </row>
    <row r="2151" spans="2:10">
      <c r="B2151" s="1" t="s">
        <v>16392</v>
      </c>
      <c r="C2151" s="1">
        <v>1</v>
      </c>
      <c r="D2151" s="1" t="s">
        <v>13753</v>
      </c>
      <c r="E2151" s="17">
        <v>0.69971064814814798</v>
      </c>
      <c r="F2151" s="1" t="s">
        <v>7</v>
      </c>
      <c r="G2151" s="1" t="s">
        <v>3077</v>
      </c>
      <c r="H2151" s="17">
        <v>0.70137731481481502</v>
      </c>
      <c r="I2151" s="17">
        <v>1.6666666666670382E-3</v>
      </c>
      <c r="J2151" s="1" t="s">
        <v>13756</v>
      </c>
    </row>
    <row r="2152" spans="2:10">
      <c r="B2152" s="1" t="s">
        <v>16402</v>
      </c>
      <c r="C2152" s="1">
        <v>1</v>
      </c>
      <c r="D2152" s="1" t="s">
        <v>13760</v>
      </c>
      <c r="E2152" s="17">
        <v>0.70047453703703699</v>
      </c>
      <c r="F2152" s="1" t="s">
        <v>7</v>
      </c>
      <c r="G2152" s="1" t="s">
        <v>3078</v>
      </c>
      <c r="H2152" s="17">
        <v>0.70145833333333296</v>
      </c>
      <c r="I2152" s="17">
        <v>9.8379629629596899E-4</v>
      </c>
      <c r="J2152" s="1" t="s">
        <v>13768</v>
      </c>
    </row>
    <row r="2153" spans="2:10">
      <c r="B2153" s="1" t="s">
        <v>16377</v>
      </c>
      <c r="C2153" s="1">
        <v>1</v>
      </c>
      <c r="D2153" s="1" t="s">
        <v>13753</v>
      </c>
      <c r="E2153" s="17">
        <v>0.69796296296296301</v>
      </c>
      <c r="F2153" s="1" t="s">
        <v>7</v>
      </c>
      <c r="G2153" s="1" t="s">
        <v>13746</v>
      </c>
      <c r="H2153" s="17">
        <v>0.70167824074074103</v>
      </c>
      <c r="I2153" s="17">
        <v>3.7152777777780255E-3</v>
      </c>
      <c r="J2153" s="1" t="s">
        <v>13759</v>
      </c>
    </row>
    <row r="2154" spans="2:10">
      <c r="B2154" s="1" t="s">
        <v>16405</v>
      </c>
      <c r="C2154" s="1">
        <v>1</v>
      </c>
      <c r="D2154" s="1" t="s">
        <v>13753</v>
      </c>
      <c r="E2154" s="17">
        <v>0.70081018518518501</v>
      </c>
      <c r="F2154" s="1" t="s">
        <v>7</v>
      </c>
      <c r="G2154" s="1" t="s">
        <v>3078</v>
      </c>
      <c r="H2154" s="17">
        <v>0.70167824074074103</v>
      </c>
      <c r="I2154" s="17">
        <v>8.6805555555602432E-4</v>
      </c>
      <c r="J2154" s="1" t="s">
        <v>13755</v>
      </c>
    </row>
    <row r="2155" spans="2:10">
      <c r="B2155" s="1" t="s">
        <v>16408</v>
      </c>
      <c r="C2155" s="1">
        <v>1</v>
      </c>
      <c r="D2155" s="1" t="s">
        <v>13687</v>
      </c>
      <c r="E2155" s="17">
        <v>0.70104166666666701</v>
      </c>
      <c r="F2155" s="1" t="s">
        <v>7</v>
      </c>
      <c r="G2155" s="1" t="s">
        <v>3078</v>
      </c>
      <c r="H2155" s="17">
        <v>0.701701388888889</v>
      </c>
      <c r="I2155" s="17">
        <v>6.5972222222199228E-4</v>
      </c>
      <c r="J2155" s="1" t="s">
        <v>13773</v>
      </c>
    </row>
    <row r="2156" spans="2:10">
      <c r="B2156" s="1" t="s">
        <v>16394</v>
      </c>
      <c r="C2156" s="1">
        <v>5</v>
      </c>
      <c r="D2156" s="1" t="s">
        <v>13753</v>
      </c>
      <c r="E2156" s="17">
        <v>0.69983796296296297</v>
      </c>
      <c r="F2156" s="1" t="s">
        <v>7</v>
      </c>
      <c r="G2156" s="1" t="s">
        <v>3078</v>
      </c>
      <c r="H2156" s="17">
        <v>0.70173611111111101</v>
      </c>
      <c r="I2156" s="17">
        <v>1.8981481481480378E-3</v>
      </c>
      <c r="J2156" s="1" t="s">
        <v>13755</v>
      </c>
    </row>
    <row r="2157" spans="2:10">
      <c r="B2157" s="1" t="s">
        <v>16412</v>
      </c>
      <c r="C2157" s="1">
        <v>1</v>
      </c>
      <c r="D2157" s="1" t="s">
        <v>13753</v>
      </c>
      <c r="E2157" s="17">
        <v>0.70153935185185201</v>
      </c>
      <c r="F2157" s="1" t="s">
        <v>7</v>
      </c>
      <c r="G2157" s="1" t="s">
        <v>13746</v>
      </c>
      <c r="H2157" s="17">
        <v>0.70173611111111101</v>
      </c>
      <c r="I2157" s="17">
        <v>1.9675925925899396E-4</v>
      </c>
      <c r="J2157" s="1" t="s">
        <v>13759</v>
      </c>
    </row>
    <row r="2158" spans="2:10">
      <c r="B2158" s="1" t="s">
        <v>16407</v>
      </c>
      <c r="C2158" s="1">
        <v>1</v>
      </c>
      <c r="D2158" s="1" t="s">
        <v>13753</v>
      </c>
      <c r="E2158" s="17">
        <v>0.70103009259259297</v>
      </c>
      <c r="F2158" s="1" t="s">
        <v>7</v>
      </c>
      <c r="G2158" s="1" t="s">
        <v>3078</v>
      </c>
      <c r="H2158" s="17">
        <v>0.70190972222222203</v>
      </c>
      <c r="I2158" s="17">
        <v>8.7962962962906399E-4</v>
      </c>
      <c r="J2158" s="1" t="s">
        <v>13755</v>
      </c>
    </row>
    <row r="2159" spans="2:10">
      <c r="B2159" s="1" t="s">
        <v>15275</v>
      </c>
      <c r="C2159" s="1">
        <v>1</v>
      </c>
      <c r="D2159" s="1" t="s">
        <v>3076</v>
      </c>
      <c r="E2159" s="17">
        <v>0.56069444444444405</v>
      </c>
      <c r="F2159" s="1" t="s">
        <v>57</v>
      </c>
      <c r="G2159" s="1" t="s">
        <v>3095</v>
      </c>
      <c r="H2159" s="17">
        <v>0.70238425925925896</v>
      </c>
      <c r="I2159" s="17">
        <v>0.14168981481481491</v>
      </c>
      <c r="J2159" s="1" t="s">
        <v>13675</v>
      </c>
    </row>
    <row r="2160" spans="2:10">
      <c r="B2160" s="1" t="s">
        <v>15274</v>
      </c>
      <c r="C2160" s="1">
        <v>1</v>
      </c>
      <c r="D2160" s="1" t="s">
        <v>3076</v>
      </c>
      <c r="E2160" s="17">
        <v>0.560578703703704</v>
      </c>
      <c r="F2160" s="1" t="s">
        <v>57</v>
      </c>
      <c r="G2160" s="1" t="s">
        <v>3095</v>
      </c>
      <c r="H2160" s="17">
        <v>0.70240740740740704</v>
      </c>
      <c r="I2160" s="17">
        <v>0.14182870370370304</v>
      </c>
      <c r="J2160" s="1" t="s">
        <v>13675</v>
      </c>
    </row>
    <row r="2161" spans="2:10">
      <c r="B2161" s="1" t="s">
        <v>16401</v>
      </c>
      <c r="C2161" s="1">
        <v>1</v>
      </c>
      <c r="D2161" s="1" t="s">
        <v>13753</v>
      </c>
      <c r="E2161" s="17">
        <v>0.70037037037036998</v>
      </c>
      <c r="F2161" s="1" t="s">
        <v>7</v>
      </c>
      <c r="G2161" s="1" t="s">
        <v>3078</v>
      </c>
      <c r="H2161" s="17">
        <v>0.70251157407407405</v>
      </c>
      <c r="I2161" s="17">
        <v>2.1412037037040754E-3</v>
      </c>
      <c r="J2161" s="1" t="s">
        <v>13755</v>
      </c>
    </row>
    <row r="2162" spans="2:10">
      <c r="B2162" s="1" t="s">
        <v>16418</v>
      </c>
      <c r="C2162" s="1">
        <v>1</v>
      </c>
      <c r="D2162" s="1" t="s">
        <v>13760</v>
      </c>
      <c r="E2162" s="17">
        <v>0.70217592592592604</v>
      </c>
      <c r="F2162" s="1" t="s">
        <v>7</v>
      </c>
      <c r="G2162" s="1" t="s">
        <v>3077</v>
      </c>
      <c r="H2162" s="17">
        <v>0.70258101851851895</v>
      </c>
      <c r="I2162" s="17">
        <v>4.0509259259291497E-4</v>
      </c>
      <c r="J2162" s="1" t="s">
        <v>13765</v>
      </c>
    </row>
    <row r="2163" spans="2:10">
      <c r="B2163" s="1" t="s">
        <v>16398</v>
      </c>
      <c r="C2163" s="1">
        <v>2</v>
      </c>
      <c r="D2163" s="1" t="s">
        <v>13687</v>
      </c>
      <c r="E2163" s="17">
        <v>0.70006944444444397</v>
      </c>
      <c r="F2163" s="1" t="s">
        <v>7</v>
      </c>
      <c r="G2163" s="1" t="s">
        <v>13746</v>
      </c>
      <c r="H2163" s="17">
        <v>0.70291666666666697</v>
      </c>
      <c r="I2163" s="17">
        <v>2.8472222222230004E-3</v>
      </c>
      <c r="J2163" s="1" t="s">
        <v>13771</v>
      </c>
    </row>
    <row r="2164" spans="2:10">
      <c r="B2164" s="1" t="s">
        <v>16050</v>
      </c>
      <c r="C2164" s="1">
        <v>5</v>
      </c>
      <c r="D2164" s="1" t="s">
        <v>13753</v>
      </c>
      <c r="E2164" s="17">
        <v>0.65795138888888904</v>
      </c>
      <c r="F2164" s="1" t="s">
        <v>3</v>
      </c>
      <c r="G2164" s="1" t="s">
        <v>3078</v>
      </c>
      <c r="H2164" s="17">
        <v>0.70304398148148195</v>
      </c>
      <c r="I2164" s="17">
        <v>4.5092592592592906E-2</v>
      </c>
      <c r="J2164" s="1" t="s">
        <v>13755</v>
      </c>
    </row>
    <row r="2165" spans="2:10">
      <c r="B2165" s="1" t="s">
        <v>16410</v>
      </c>
      <c r="C2165" s="1">
        <v>2</v>
      </c>
      <c r="D2165" s="1" t="s">
        <v>13760</v>
      </c>
      <c r="E2165" s="17">
        <v>0.701203703703704</v>
      </c>
      <c r="F2165" s="1" t="s">
        <v>7</v>
      </c>
      <c r="G2165" s="1" t="s">
        <v>13746</v>
      </c>
      <c r="H2165" s="17">
        <v>0.70306712962963003</v>
      </c>
      <c r="I2165" s="17">
        <v>1.8634259259260322E-3</v>
      </c>
      <c r="J2165" s="1" t="s">
        <v>13764</v>
      </c>
    </row>
    <row r="2166" spans="2:10">
      <c r="B2166" s="1" t="s">
        <v>16414</v>
      </c>
      <c r="C2166" s="1">
        <v>1</v>
      </c>
      <c r="D2166" s="1" t="s">
        <v>13687</v>
      </c>
      <c r="E2166" s="17">
        <v>0.70182870370370398</v>
      </c>
      <c r="F2166" s="1" t="s">
        <v>7</v>
      </c>
      <c r="G2166" s="1" t="s">
        <v>13746</v>
      </c>
      <c r="H2166" s="17">
        <v>0.70310185185185203</v>
      </c>
      <c r="I2166" s="17">
        <v>1.2731481481480511E-3</v>
      </c>
      <c r="J2166" s="1" t="s">
        <v>13771</v>
      </c>
    </row>
    <row r="2167" spans="2:10">
      <c r="B2167" s="1" t="s">
        <v>16360</v>
      </c>
      <c r="C2167" s="1">
        <v>1</v>
      </c>
      <c r="D2167" s="1" t="s">
        <v>13753</v>
      </c>
      <c r="E2167" s="17">
        <v>0.69594907407407403</v>
      </c>
      <c r="F2167" s="1" t="s">
        <v>6</v>
      </c>
      <c r="G2167" s="1" t="s">
        <v>13746</v>
      </c>
      <c r="H2167" s="17">
        <v>0.70361111111111097</v>
      </c>
      <c r="I2167" s="17">
        <v>7.6620370370369395E-3</v>
      </c>
      <c r="J2167" s="1" t="s">
        <v>13759</v>
      </c>
    </row>
    <row r="2168" spans="2:10">
      <c r="B2168" s="1" t="s">
        <v>16429</v>
      </c>
      <c r="C2168" s="1">
        <v>1</v>
      </c>
      <c r="D2168" s="1" t="s">
        <v>3076</v>
      </c>
      <c r="E2168" s="17">
        <v>0.70314814814814797</v>
      </c>
      <c r="F2168" s="1" t="s">
        <v>7</v>
      </c>
      <c r="G2168" s="1" t="s">
        <v>3078</v>
      </c>
      <c r="H2168" s="17">
        <v>0.70369212962963001</v>
      </c>
      <c r="I2168" s="17">
        <v>5.4398148148204761E-4</v>
      </c>
      <c r="J2168" s="1" t="s">
        <v>13769</v>
      </c>
    </row>
    <row r="2169" spans="2:10">
      <c r="B2169" s="1" t="s">
        <v>16420</v>
      </c>
      <c r="C2169" s="1">
        <v>1</v>
      </c>
      <c r="D2169" s="1" t="s">
        <v>13687</v>
      </c>
      <c r="E2169" s="17">
        <v>0.70234953703703695</v>
      </c>
      <c r="F2169" s="1" t="s">
        <v>7</v>
      </c>
      <c r="G2169" s="1" t="s">
        <v>13746</v>
      </c>
      <c r="H2169" s="17">
        <v>0.70384259259259296</v>
      </c>
      <c r="I2169" s="17">
        <v>1.493055555556011E-3</v>
      </c>
      <c r="J2169" s="1" t="s">
        <v>13771</v>
      </c>
    </row>
    <row r="2170" spans="2:10">
      <c r="B2170" s="1" t="s">
        <v>16388</v>
      </c>
      <c r="C2170" s="1">
        <v>1</v>
      </c>
      <c r="D2170" s="1" t="s">
        <v>13687</v>
      </c>
      <c r="E2170" s="17">
        <v>0.69913194444444404</v>
      </c>
      <c r="F2170" s="1" t="s">
        <v>7</v>
      </c>
      <c r="G2170" s="1" t="s">
        <v>13746</v>
      </c>
      <c r="H2170" s="17">
        <v>0.70388888888888901</v>
      </c>
      <c r="I2170" s="17">
        <v>4.756944444444966E-3</v>
      </c>
      <c r="J2170" s="1" t="s">
        <v>13771</v>
      </c>
    </row>
    <row r="2171" spans="2:10">
      <c r="B2171" s="1" t="s">
        <v>16432</v>
      </c>
      <c r="C2171" s="1">
        <v>1</v>
      </c>
      <c r="D2171" s="1" t="s">
        <v>13687</v>
      </c>
      <c r="E2171" s="17">
        <v>0.70347222222222205</v>
      </c>
      <c r="F2171" s="1" t="s">
        <v>7</v>
      </c>
      <c r="G2171" s="1" t="s">
        <v>13762</v>
      </c>
      <c r="H2171" s="17">
        <v>0.70392361111111101</v>
      </c>
      <c r="I2171" s="17">
        <v>4.5138888888895945E-4</v>
      </c>
      <c r="J2171" s="1" t="s">
        <v>13767</v>
      </c>
    </row>
    <row r="2172" spans="2:10">
      <c r="B2172" s="1" t="s">
        <v>16378</v>
      </c>
      <c r="C2172" s="1">
        <v>1</v>
      </c>
      <c r="D2172" s="1" t="s">
        <v>3076</v>
      </c>
      <c r="E2172" s="17">
        <v>0.69802083333333298</v>
      </c>
      <c r="F2172" s="1" t="s">
        <v>7</v>
      </c>
      <c r="G2172" s="1" t="s">
        <v>3078</v>
      </c>
      <c r="H2172" s="17">
        <v>0.70402777777777803</v>
      </c>
      <c r="I2172" s="17">
        <v>6.0069444444450504E-3</v>
      </c>
      <c r="J2172" s="1" t="s">
        <v>13769</v>
      </c>
    </row>
    <row r="2173" spans="2:10">
      <c r="B2173" s="1" t="s">
        <v>16416</v>
      </c>
      <c r="C2173" s="1">
        <v>1</v>
      </c>
      <c r="D2173" s="1" t="s">
        <v>13753</v>
      </c>
      <c r="E2173" s="17">
        <v>0.70208333333333295</v>
      </c>
      <c r="F2173" s="1" t="s">
        <v>7</v>
      </c>
      <c r="G2173" s="1" t="s">
        <v>13746</v>
      </c>
      <c r="H2173" s="17">
        <v>0.70403935185185196</v>
      </c>
      <c r="I2173" s="17">
        <v>1.9560185185190093E-3</v>
      </c>
      <c r="J2173" s="1" t="s">
        <v>13759</v>
      </c>
    </row>
    <row r="2174" spans="2:10">
      <c r="B2174" s="1" t="s">
        <v>16355</v>
      </c>
      <c r="C2174" s="1">
        <v>5</v>
      </c>
      <c r="D2174" s="1" t="s">
        <v>13753</v>
      </c>
      <c r="E2174" s="17">
        <v>0.69552083333333303</v>
      </c>
      <c r="F2174" s="1" t="s">
        <v>6</v>
      </c>
      <c r="G2174" s="1" t="s">
        <v>3078</v>
      </c>
      <c r="H2174" s="17">
        <v>0.70414351851851897</v>
      </c>
      <c r="I2174" s="17">
        <v>8.622685185185941E-3</v>
      </c>
      <c r="J2174" s="1" t="s">
        <v>13755</v>
      </c>
    </row>
    <row r="2175" spans="2:10">
      <c r="B2175" s="1" t="s">
        <v>16437</v>
      </c>
      <c r="C2175" s="1">
        <v>1</v>
      </c>
      <c r="D2175" s="1" t="s">
        <v>13687</v>
      </c>
      <c r="E2175" s="17">
        <v>0.70392361111111101</v>
      </c>
      <c r="F2175" s="1" t="s">
        <v>7</v>
      </c>
      <c r="G2175" s="1" t="s">
        <v>3095</v>
      </c>
      <c r="H2175" s="17">
        <v>0.70440972222222198</v>
      </c>
      <c r="I2175" s="17">
        <v>4.8611111111096506E-4</v>
      </c>
      <c r="J2175" s="1" t="s">
        <v>13757</v>
      </c>
    </row>
    <row r="2176" spans="2:10">
      <c r="B2176" s="1" t="s">
        <v>16370</v>
      </c>
      <c r="C2176" s="1">
        <v>1</v>
      </c>
      <c r="D2176" s="1" t="s">
        <v>13687</v>
      </c>
      <c r="E2176" s="17">
        <v>0.69699074074074097</v>
      </c>
      <c r="F2176" s="1" t="s">
        <v>6</v>
      </c>
      <c r="G2176" s="1" t="s">
        <v>13746</v>
      </c>
      <c r="H2176" s="17">
        <v>0.70444444444444398</v>
      </c>
      <c r="I2176" s="17">
        <v>7.4537037037030185E-3</v>
      </c>
      <c r="J2176" s="1" t="s">
        <v>13771</v>
      </c>
    </row>
    <row r="2177" spans="2:10">
      <c r="B2177" s="1" t="s">
        <v>15414</v>
      </c>
      <c r="C2177" s="1">
        <v>1</v>
      </c>
      <c r="D2177" s="1" t="s">
        <v>13760</v>
      </c>
      <c r="E2177" s="17">
        <v>0.577893518518519</v>
      </c>
      <c r="F2177" s="1" t="s">
        <v>59</v>
      </c>
      <c r="G2177" s="1" t="s">
        <v>13762</v>
      </c>
      <c r="H2177" s="17">
        <v>0.70458333333333301</v>
      </c>
      <c r="I2177" s="17">
        <v>0.12668981481481401</v>
      </c>
      <c r="J2177" s="1" t="s">
        <v>13763</v>
      </c>
    </row>
    <row r="2178" spans="2:10">
      <c r="B2178" s="1" t="s">
        <v>16423</v>
      </c>
      <c r="C2178" s="1">
        <v>1</v>
      </c>
      <c r="D2178" s="1" t="s">
        <v>13687</v>
      </c>
      <c r="E2178" s="17">
        <v>0.70261574074074096</v>
      </c>
      <c r="F2178" s="1" t="s">
        <v>7</v>
      </c>
      <c r="G2178" s="1" t="s">
        <v>3077</v>
      </c>
      <c r="H2178" s="17">
        <v>0.70458333333333301</v>
      </c>
      <c r="I2178" s="17">
        <v>1.967592592592049E-3</v>
      </c>
      <c r="J2178" s="1" t="s">
        <v>13770</v>
      </c>
    </row>
    <row r="2179" spans="2:10">
      <c r="B2179" s="1" t="s">
        <v>15996</v>
      </c>
      <c r="C2179" s="1">
        <v>5</v>
      </c>
      <c r="D2179" s="1" t="s">
        <v>13753</v>
      </c>
      <c r="E2179" s="17">
        <v>0.65172453703703703</v>
      </c>
      <c r="F2179" s="1" t="s">
        <v>2</v>
      </c>
      <c r="G2179" s="1" t="s">
        <v>3078</v>
      </c>
      <c r="H2179" s="17">
        <v>0.70467592592592598</v>
      </c>
      <c r="I2179" s="17">
        <v>5.2951388888888951E-2</v>
      </c>
      <c r="J2179" s="1" t="s">
        <v>13755</v>
      </c>
    </row>
    <row r="2180" spans="2:10">
      <c r="B2180" s="1" t="s">
        <v>16403</v>
      </c>
      <c r="C2180" s="1">
        <v>5</v>
      </c>
      <c r="D2180" s="1" t="s">
        <v>13753</v>
      </c>
      <c r="E2180" s="17">
        <v>0.70061342592592601</v>
      </c>
      <c r="F2180" s="1" t="s">
        <v>7</v>
      </c>
      <c r="G2180" s="1" t="s">
        <v>3078</v>
      </c>
      <c r="H2180" s="17">
        <v>0.70475694444444403</v>
      </c>
      <c r="I2180" s="17">
        <v>4.143518518518019E-3</v>
      </c>
      <c r="J2180" s="1" t="s">
        <v>13755</v>
      </c>
    </row>
    <row r="2181" spans="2:10">
      <c r="B2181" s="1" t="s">
        <v>16426</v>
      </c>
      <c r="C2181" s="1">
        <v>1</v>
      </c>
      <c r="D2181" s="1" t="s">
        <v>13753</v>
      </c>
      <c r="E2181" s="17">
        <v>0.70304398148148195</v>
      </c>
      <c r="F2181" s="1" t="s">
        <v>7</v>
      </c>
      <c r="G2181" s="1" t="s">
        <v>3078</v>
      </c>
      <c r="H2181" s="17">
        <v>0.704814814814815</v>
      </c>
      <c r="I2181" s="17">
        <v>1.770833333333055E-3</v>
      </c>
      <c r="J2181" s="1" t="s">
        <v>13755</v>
      </c>
    </row>
    <row r="2182" spans="2:10">
      <c r="B2182" s="1" t="s">
        <v>15116</v>
      </c>
      <c r="C2182" s="1">
        <v>1</v>
      </c>
      <c r="D2182" s="1" t="s">
        <v>13687</v>
      </c>
      <c r="E2182" s="17">
        <v>0.53978009259259296</v>
      </c>
      <c r="F2182" s="1" t="s">
        <v>55</v>
      </c>
      <c r="G2182" s="1" t="s">
        <v>3078</v>
      </c>
      <c r="H2182" s="17">
        <v>0.70487268518518498</v>
      </c>
      <c r="I2182" s="17">
        <v>0.16509259259259201</v>
      </c>
      <c r="J2182" s="1" t="s">
        <v>13773</v>
      </c>
    </row>
    <row r="2183" spans="2:10">
      <c r="B2183" s="1" t="s">
        <v>16413</v>
      </c>
      <c r="C2183" s="1">
        <v>1</v>
      </c>
      <c r="D2183" s="1" t="s">
        <v>13753</v>
      </c>
      <c r="E2183" s="17">
        <v>0.70177083333333301</v>
      </c>
      <c r="F2183" s="1" t="s">
        <v>7</v>
      </c>
      <c r="G2183" s="1" t="s">
        <v>3078</v>
      </c>
      <c r="H2183" s="17">
        <v>0.705011574074074</v>
      </c>
      <c r="I2183" s="17">
        <v>3.2407407407409883E-3</v>
      </c>
      <c r="J2183" s="1" t="s">
        <v>13755</v>
      </c>
    </row>
    <row r="2184" spans="2:10">
      <c r="B2184" s="1" t="s">
        <v>16415</v>
      </c>
      <c r="C2184" s="1">
        <v>1</v>
      </c>
      <c r="D2184" s="1" t="s">
        <v>13753</v>
      </c>
      <c r="E2184" s="17">
        <v>0.70200231481481501</v>
      </c>
      <c r="F2184" s="1" t="s">
        <v>7</v>
      </c>
      <c r="G2184" s="1" t="s">
        <v>13762</v>
      </c>
      <c r="H2184" s="17">
        <v>0.70512731481481505</v>
      </c>
      <c r="I2184" s="17">
        <v>3.1250000000000444E-3</v>
      </c>
      <c r="J2184" s="1" t="s">
        <v>13772</v>
      </c>
    </row>
    <row r="2185" spans="2:10">
      <c r="B2185" s="1" t="s">
        <v>15139</v>
      </c>
      <c r="C2185" s="1">
        <v>2</v>
      </c>
      <c r="D2185" s="1" t="s">
        <v>13753</v>
      </c>
      <c r="E2185" s="17">
        <v>0.54325231481481495</v>
      </c>
      <c r="F2185" s="1" t="s">
        <v>56</v>
      </c>
      <c r="G2185" s="1" t="s">
        <v>3095</v>
      </c>
      <c r="H2185" s="17">
        <v>0.70520833333333299</v>
      </c>
      <c r="I2185" s="17">
        <v>0.16195601851851804</v>
      </c>
      <c r="J2185" s="1" t="s">
        <v>13758</v>
      </c>
    </row>
    <row r="2186" spans="2:10">
      <c r="B2186" s="1" t="s">
        <v>16078</v>
      </c>
      <c r="C2186" s="1">
        <v>1</v>
      </c>
      <c r="D2186" s="1" t="s">
        <v>13687</v>
      </c>
      <c r="E2186" s="17">
        <v>0.66116898148148195</v>
      </c>
      <c r="F2186" s="1" t="s">
        <v>3</v>
      </c>
      <c r="G2186" s="1" t="s">
        <v>3095</v>
      </c>
      <c r="H2186" s="17">
        <v>0.70564814814814802</v>
      </c>
      <c r="I2186" s="17">
        <v>4.447916666666607E-2</v>
      </c>
      <c r="J2186" s="1" t="s">
        <v>13757</v>
      </c>
    </row>
    <row r="2187" spans="2:10">
      <c r="B2187" s="1" t="s">
        <v>16419</v>
      </c>
      <c r="C2187" s="1">
        <v>1</v>
      </c>
      <c r="D2187" s="1" t="s">
        <v>13760</v>
      </c>
      <c r="E2187" s="17">
        <v>0.70228009259259305</v>
      </c>
      <c r="F2187" s="1" t="s">
        <v>7</v>
      </c>
      <c r="G2187" s="1" t="s">
        <v>3078</v>
      </c>
      <c r="H2187" s="17">
        <v>0.70564814814814802</v>
      </c>
      <c r="I2187" s="17">
        <v>3.3680555555549718E-3</v>
      </c>
      <c r="J2187" s="1" t="s">
        <v>13768</v>
      </c>
    </row>
    <row r="2188" spans="2:10">
      <c r="B2188" s="1" t="s">
        <v>16411</v>
      </c>
      <c r="C2188" s="1">
        <v>1</v>
      </c>
      <c r="D2188" s="1" t="s">
        <v>13753</v>
      </c>
      <c r="E2188" s="17">
        <v>0.70128472222222205</v>
      </c>
      <c r="F2188" s="1" t="s">
        <v>7</v>
      </c>
      <c r="G2188" s="1" t="s">
        <v>13746</v>
      </c>
      <c r="H2188" s="17">
        <v>0.705706018518519</v>
      </c>
      <c r="I2188" s="17">
        <v>4.4212962962969504E-3</v>
      </c>
      <c r="J2188" s="1" t="s">
        <v>13759</v>
      </c>
    </row>
    <row r="2189" spans="2:10">
      <c r="B2189" s="1" t="s">
        <v>16445</v>
      </c>
      <c r="C2189" s="1">
        <v>1</v>
      </c>
      <c r="D2189" s="1" t="s">
        <v>13760</v>
      </c>
      <c r="E2189" s="17">
        <v>0.70495370370370403</v>
      </c>
      <c r="F2189" s="1" t="s">
        <v>7</v>
      </c>
      <c r="G2189" s="1" t="s">
        <v>3078</v>
      </c>
      <c r="H2189" s="17">
        <v>0.70572916666666696</v>
      </c>
      <c r="I2189" s="17">
        <v>7.7546296296293615E-4</v>
      </c>
      <c r="J2189" s="1" t="s">
        <v>13768</v>
      </c>
    </row>
    <row r="2190" spans="2:10">
      <c r="B2190" s="1" t="s">
        <v>16428</v>
      </c>
      <c r="C2190" s="1">
        <v>1</v>
      </c>
      <c r="D2190" s="1" t="s">
        <v>13753</v>
      </c>
      <c r="E2190" s="17">
        <v>0.70313657407407404</v>
      </c>
      <c r="F2190" s="1" t="s">
        <v>7</v>
      </c>
      <c r="G2190" s="1" t="s">
        <v>3078</v>
      </c>
      <c r="H2190" s="17">
        <v>0.70578703703703705</v>
      </c>
      <c r="I2190" s="17">
        <v>2.6504629629630072E-3</v>
      </c>
      <c r="J2190" s="1" t="s">
        <v>13755</v>
      </c>
    </row>
    <row r="2191" spans="2:10">
      <c r="B2191" s="1" t="s">
        <v>16430</v>
      </c>
      <c r="C2191" s="1">
        <v>1</v>
      </c>
      <c r="D2191" s="1" t="s">
        <v>13753</v>
      </c>
      <c r="E2191" s="17">
        <v>0.70320601851851805</v>
      </c>
      <c r="F2191" s="1" t="s">
        <v>7</v>
      </c>
      <c r="G2191" s="1" t="s">
        <v>3095</v>
      </c>
      <c r="H2191" s="17">
        <v>0.70578703703703705</v>
      </c>
      <c r="I2191" s="17">
        <v>2.581018518518996E-3</v>
      </c>
      <c r="J2191" s="1" t="s">
        <v>13758</v>
      </c>
    </row>
    <row r="2192" spans="2:10">
      <c r="B2192" s="1" t="s">
        <v>16446</v>
      </c>
      <c r="C2192" s="1">
        <v>1</v>
      </c>
      <c r="D2192" s="1" t="s">
        <v>13753</v>
      </c>
      <c r="E2192" s="17">
        <v>0.70528935185185204</v>
      </c>
      <c r="F2192" s="1" t="s">
        <v>7</v>
      </c>
      <c r="G2192" s="1" t="s">
        <v>13746</v>
      </c>
      <c r="H2192" s="17">
        <v>0.70601851851851805</v>
      </c>
      <c r="I2192" s="17">
        <v>7.2916666666600349E-4</v>
      </c>
      <c r="J2192" s="1" t="s">
        <v>13759</v>
      </c>
    </row>
    <row r="2193" spans="2:10">
      <c r="B2193" s="1" t="s">
        <v>16397</v>
      </c>
      <c r="C2193" s="1">
        <v>1</v>
      </c>
      <c r="D2193" s="1" t="s">
        <v>13753</v>
      </c>
      <c r="E2193" s="17">
        <v>0.70001157407407399</v>
      </c>
      <c r="F2193" s="1" t="s">
        <v>7</v>
      </c>
      <c r="G2193" s="1" t="s">
        <v>3095</v>
      </c>
      <c r="H2193" s="17">
        <v>0.70615740740740696</v>
      </c>
      <c r="I2193" s="17">
        <v>6.1458333333329618E-3</v>
      </c>
      <c r="J2193" s="1" t="s">
        <v>13758</v>
      </c>
    </row>
    <row r="2194" spans="2:10">
      <c r="B2194" s="1" t="s">
        <v>15231</v>
      </c>
      <c r="C2194" s="1">
        <v>1</v>
      </c>
      <c r="D2194" s="1" t="s">
        <v>13760</v>
      </c>
      <c r="E2194" s="17">
        <v>0.55402777777777801</v>
      </c>
      <c r="F2194" s="1" t="s">
        <v>57</v>
      </c>
      <c r="G2194" s="1" t="s">
        <v>3095</v>
      </c>
      <c r="H2194" s="17">
        <v>0.70623842592592601</v>
      </c>
      <c r="I2194" s="17">
        <v>0.152210648148148</v>
      </c>
      <c r="J2194" s="1" t="s">
        <v>13761</v>
      </c>
    </row>
    <row r="2195" spans="2:10">
      <c r="B2195" s="1" t="s">
        <v>16444</v>
      </c>
      <c r="C2195" s="1">
        <v>1</v>
      </c>
      <c r="D2195" s="1" t="s">
        <v>13760</v>
      </c>
      <c r="E2195" s="17">
        <v>0.70482638888888904</v>
      </c>
      <c r="F2195" s="1" t="s">
        <v>7</v>
      </c>
      <c r="G2195" s="1" t="s">
        <v>13746</v>
      </c>
      <c r="H2195" s="17">
        <v>0.70625000000000004</v>
      </c>
      <c r="I2195" s="17">
        <v>1.4236111111110006E-3</v>
      </c>
      <c r="J2195" s="1" t="s">
        <v>13764</v>
      </c>
    </row>
    <row r="2196" spans="2:10">
      <c r="B2196" s="1" t="s">
        <v>16406</v>
      </c>
      <c r="C2196" s="1">
        <v>1</v>
      </c>
      <c r="D2196" s="1" t="s">
        <v>3076</v>
      </c>
      <c r="E2196" s="17">
        <v>0.70089120370370395</v>
      </c>
      <c r="F2196" s="1" t="s">
        <v>7</v>
      </c>
      <c r="G2196" s="1" t="s">
        <v>13746</v>
      </c>
      <c r="H2196" s="17">
        <v>0.70628472222222205</v>
      </c>
      <c r="I2196" s="17">
        <v>5.3935185185181034E-3</v>
      </c>
      <c r="J2196" s="1" t="s">
        <v>13766</v>
      </c>
    </row>
    <row r="2197" spans="2:10">
      <c r="B2197" s="1" t="s">
        <v>16347</v>
      </c>
      <c r="C2197" s="1">
        <v>1</v>
      </c>
      <c r="D2197" s="1" t="s">
        <v>13687</v>
      </c>
      <c r="E2197" s="17">
        <v>0.69512731481481504</v>
      </c>
      <c r="F2197" s="1" t="s">
        <v>6</v>
      </c>
      <c r="G2197" s="1" t="s">
        <v>13746</v>
      </c>
      <c r="H2197" s="17">
        <v>0.70629629629629598</v>
      </c>
      <c r="I2197" s="17">
        <v>1.1168981481480933E-2</v>
      </c>
      <c r="J2197" s="1" t="s">
        <v>13771</v>
      </c>
    </row>
    <row r="2198" spans="2:10">
      <c r="B2198" s="1" t="s">
        <v>16448</v>
      </c>
      <c r="C2198" s="1">
        <v>1</v>
      </c>
      <c r="D2198" s="1" t="s">
        <v>13687</v>
      </c>
      <c r="E2198" s="17">
        <v>0.70539351851851895</v>
      </c>
      <c r="F2198" s="1" t="s">
        <v>7</v>
      </c>
      <c r="G2198" s="1" t="s">
        <v>3078</v>
      </c>
      <c r="H2198" s="17">
        <v>0.70673611111111101</v>
      </c>
      <c r="I2198" s="17">
        <v>1.3425925925920623E-3</v>
      </c>
      <c r="J2198" s="1" t="s">
        <v>13773</v>
      </c>
    </row>
    <row r="2199" spans="2:10">
      <c r="B2199" s="1" t="s">
        <v>16451</v>
      </c>
      <c r="C2199" s="1">
        <v>1</v>
      </c>
      <c r="D2199" s="1" t="s">
        <v>13687</v>
      </c>
      <c r="E2199" s="17">
        <v>0.70554398148148101</v>
      </c>
      <c r="F2199" s="1" t="s">
        <v>7</v>
      </c>
      <c r="G2199" s="1" t="s">
        <v>3078</v>
      </c>
      <c r="H2199" s="17">
        <v>0.70680555555555602</v>
      </c>
      <c r="I2199" s="17">
        <v>1.2615740740750114E-3</v>
      </c>
      <c r="J2199" s="1" t="s">
        <v>13773</v>
      </c>
    </row>
    <row r="2200" spans="2:10">
      <c r="B2200" s="1" t="s">
        <v>16452</v>
      </c>
      <c r="C2200" s="1">
        <v>1</v>
      </c>
      <c r="D2200" s="1" t="s">
        <v>13753</v>
      </c>
      <c r="E2200" s="17">
        <v>0.70563657407407399</v>
      </c>
      <c r="F2200" s="1" t="s">
        <v>7</v>
      </c>
      <c r="G2200" s="1" t="s">
        <v>3078</v>
      </c>
      <c r="H2200" s="17">
        <v>0.70686342592592599</v>
      </c>
      <c r="I2200" s="17">
        <v>1.2268518518520066E-3</v>
      </c>
      <c r="J2200" s="1" t="s">
        <v>13755</v>
      </c>
    </row>
    <row r="2201" spans="2:10">
      <c r="B2201" s="1" t="s">
        <v>16440</v>
      </c>
      <c r="C2201" s="1">
        <v>1</v>
      </c>
      <c r="D2201" s="1" t="s">
        <v>13753</v>
      </c>
      <c r="E2201" s="17">
        <v>0.70421296296296299</v>
      </c>
      <c r="F2201" s="1" t="s">
        <v>7</v>
      </c>
      <c r="G2201" s="1" t="s">
        <v>3078</v>
      </c>
      <c r="H2201" s="17">
        <v>0.706898148148148</v>
      </c>
      <c r="I2201" s="17">
        <v>2.6851851851850128E-3</v>
      </c>
      <c r="J2201" s="1" t="s">
        <v>13755</v>
      </c>
    </row>
    <row r="2202" spans="2:10">
      <c r="B2202" s="1" t="s">
        <v>16456</v>
      </c>
      <c r="C2202" s="1">
        <v>1</v>
      </c>
      <c r="D2202" s="1" t="s">
        <v>13753</v>
      </c>
      <c r="E2202" s="17">
        <v>0.70629629629629598</v>
      </c>
      <c r="F2202" s="1" t="s">
        <v>7</v>
      </c>
      <c r="G2202" s="1" t="s">
        <v>3078</v>
      </c>
      <c r="H2202" s="17">
        <v>0.70695601851851897</v>
      </c>
      <c r="I2202" s="17">
        <v>6.5972222222299148E-4</v>
      </c>
      <c r="J2202" s="1" t="s">
        <v>13755</v>
      </c>
    </row>
    <row r="2203" spans="2:10">
      <c r="B2203" s="1" t="s">
        <v>16350</v>
      </c>
      <c r="C2203" s="1">
        <v>1</v>
      </c>
      <c r="D2203" s="1" t="s">
        <v>13687</v>
      </c>
      <c r="E2203" s="17">
        <v>0.69520833333333298</v>
      </c>
      <c r="F2203" s="1" t="s">
        <v>6</v>
      </c>
      <c r="G2203" s="1" t="s">
        <v>13762</v>
      </c>
      <c r="H2203" s="17">
        <v>0.70710648148148103</v>
      </c>
      <c r="I2203" s="17">
        <v>1.1898148148148047E-2</v>
      </c>
      <c r="J2203" s="1" t="s">
        <v>13767</v>
      </c>
    </row>
    <row r="2204" spans="2:10">
      <c r="B2204" s="1" t="s">
        <v>16443</v>
      </c>
      <c r="C2204" s="1">
        <v>1</v>
      </c>
      <c r="D2204" s="1" t="s">
        <v>13753</v>
      </c>
      <c r="E2204" s="17">
        <v>0.704780092592593</v>
      </c>
      <c r="F2204" s="1" t="s">
        <v>7</v>
      </c>
      <c r="G2204" s="1" t="s">
        <v>3078</v>
      </c>
      <c r="H2204" s="17">
        <v>0.707164351851852</v>
      </c>
      <c r="I2204" s="17">
        <v>2.3842592592590028E-3</v>
      </c>
      <c r="J2204" s="1" t="s">
        <v>13755</v>
      </c>
    </row>
    <row r="2205" spans="2:10">
      <c r="B2205" s="1" t="s">
        <v>16431</v>
      </c>
      <c r="C2205" s="1">
        <v>1</v>
      </c>
      <c r="D2205" s="1" t="s">
        <v>13687</v>
      </c>
      <c r="E2205" s="17">
        <v>0.70332175925925899</v>
      </c>
      <c r="F2205" s="1" t="s">
        <v>7</v>
      </c>
      <c r="G2205" s="1" t="s">
        <v>13762</v>
      </c>
      <c r="H2205" s="17">
        <v>0.70717592592592604</v>
      </c>
      <c r="I2205" s="17">
        <v>3.8541666666670471E-3</v>
      </c>
      <c r="J2205" s="1" t="s">
        <v>13767</v>
      </c>
    </row>
    <row r="2206" spans="2:10">
      <c r="B2206" s="1" t="s">
        <v>16424</v>
      </c>
      <c r="C2206" s="1">
        <v>1</v>
      </c>
      <c r="D2206" s="1" t="s">
        <v>13760</v>
      </c>
      <c r="E2206" s="17">
        <v>0.70270833333333305</v>
      </c>
      <c r="F2206" s="1" t="s">
        <v>7</v>
      </c>
      <c r="G2206" s="1" t="s">
        <v>3078</v>
      </c>
      <c r="H2206" s="17">
        <v>0.70722222222222197</v>
      </c>
      <c r="I2206" s="17">
        <v>4.5138888888889284E-3</v>
      </c>
      <c r="J2206" s="1" t="s">
        <v>13768</v>
      </c>
    </row>
    <row r="2207" spans="2:10">
      <c r="B2207" s="1" t="s">
        <v>16442</v>
      </c>
      <c r="C2207" s="1">
        <v>1</v>
      </c>
      <c r="D2207" s="1" t="s">
        <v>13753</v>
      </c>
      <c r="E2207" s="17">
        <v>0.70473379629629596</v>
      </c>
      <c r="F2207" s="1" t="s">
        <v>7</v>
      </c>
      <c r="G2207" s="1" t="s">
        <v>3077</v>
      </c>
      <c r="H2207" s="17">
        <v>0.70732638888888899</v>
      </c>
      <c r="I2207" s="17">
        <v>2.5925925925930349E-3</v>
      </c>
      <c r="J2207" s="1" t="s">
        <v>13756</v>
      </c>
    </row>
    <row r="2208" spans="2:10">
      <c r="B2208" s="1" t="s">
        <v>15523</v>
      </c>
      <c r="C2208" s="1">
        <v>1</v>
      </c>
      <c r="D2208" s="1" t="s">
        <v>13760</v>
      </c>
      <c r="E2208" s="17">
        <v>0.59375</v>
      </c>
      <c r="F2208" s="1" t="s">
        <v>61</v>
      </c>
      <c r="G2208" s="1" t="s">
        <v>3078</v>
      </c>
      <c r="H2208" s="17">
        <v>0.70773148148148102</v>
      </c>
      <c r="I2208" s="17">
        <v>0.11398148148148102</v>
      </c>
      <c r="J2208" s="1" t="s">
        <v>13768</v>
      </c>
    </row>
    <row r="2209" spans="2:10">
      <c r="B2209" s="1" t="s">
        <v>14890</v>
      </c>
      <c r="C2209" s="1">
        <v>1</v>
      </c>
      <c r="D2209" s="1" t="s">
        <v>13760</v>
      </c>
      <c r="E2209" s="17">
        <v>0.50944444444444403</v>
      </c>
      <c r="F2209" s="1" t="s">
        <v>52</v>
      </c>
      <c r="G2209" s="1" t="s">
        <v>3077</v>
      </c>
      <c r="H2209" s="17">
        <v>0.70803240740740703</v>
      </c>
      <c r="I2209" s="17">
        <v>0.19858796296296299</v>
      </c>
      <c r="J2209" s="1" t="s">
        <v>13765</v>
      </c>
    </row>
    <row r="2210" spans="2:10">
      <c r="B2210" s="1" t="s">
        <v>16453</v>
      </c>
      <c r="C2210" s="1">
        <v>1</v>
      </c>
      <c r="D2210" s="1" t="s">
        <v>13760</v>
      </c>
      <c r="E2210" s="17">
        <v>0.70582175925925905</v>
      </c>
      <c r="F2210" s="1" t="s">
        <v>7</v>
      </c>
      <c r="G2210" s="1" t="s">
        <v>13762</v>
      </c>
      <c r="H2210" s="17">
        <v>0.70804398148148195</v>
      </c>
      <c r="I2210" s="17">
        <v>2.2222222222229027E-3</v>
      </c>
      <c r="J2210" s="1" t="s">
        <v>13763</v>
      </c>
    </row>
    <row r="2211" spans="2:10">
      <c r="B2211" s="1" t="s">
        <v>16450</v>
      </c>
      <c r="C2211" s="1">
        <v>1</v>
      </c>
      <c r="D2211" s="1" t="s">
        <v>13753</v>
      </c>
      <c r="E2211" s="17">
        <v>0.70545138888888903</v>
      </c>
      <c r="F2211" s="1" t="s">
        <v>7</v>
      </c>
      <c r="G2211" s="1" t="s">
        <v>3077</v>
      </c>
      <c r="H2211" s="17">
        <v>0.70805555555555599</v>
      </c>
      <c r="I2211" s="17">
        <v>2.6041666666669627E-3</v>
      </c>
      <c r="J2211" s="1" t="s">
        <v>13756</v>
      </c>
    </row>
    <row r="2212" spans="2:10">
      <c r="B2212" s="1" t="s">
        <v>16311</v>
      </c>
      <c r="C2212" s="1">
        <v>5</v>
      </c>
      <c r="D2212" s="1" t="s">
        <v>13753</v>
      </c>
      <c r="E2212" s="17">
        <v>0.690347222222222</v>
      </c>
      <c r="F2212" s="1" t="s">
        <v>6</v>
      </c>
      <c r="G2212" s="1" t="s">
        <v>3078</v>
      </c>
      <c r="H2212" s="17">
        <v>0.70810185185185204</v>
      </c>
      <c r="I2212" s="17">
        <v>1.7754629629630037E-2</v>
      </c>
      <c r="J2212" s="1" t="s">
        <v>13755</v>
      </c>
    </row>
    <row r="2213" spans="2:10">
      <c r="B2213" s="1" t="s">
        <v>16460</v>
      </c>
      <c r="C2213" s="1">
        <v>1</v>
      </c>
      <c r="D2213" s="1" t="s">
        <v>13753</v>
      </c>
      <c r="E2213" s="17">
        <v>0.70694444444444404</v>
      </c>
      <c r="F2213" s="1" t="s">
        <v>7</v>
      </c>
      <c r="G2213" s="1" t="s">
        <v>13746</v>
      </c>
      <c r="H2213" s="17">
        <v>0.70831018518518496</v>
      </c>
      <c r="I2213" s="17">
        <v>1.3657407407409172E-3</v>
      </c>
      <c r="J2213" s="1" t="s">
        <v>13759</v>
      </c>
    </row>
    <row r="2214" spans="2:10">
      <c r="B2214" s="1" t="s">
        <v>16461</v>
      </c>
      <c r="C2214" s="1">
        <v>1</v>
      </c>
      <c r="D2214" s="1" t="s">
        <v>13687</v>
      </c>
      <c r="E2214" s="17">
        <v>0.70707175925925903</v>
      </c>
      <c r="F2214" s="1" t="s">
        <v>7</v>
      </c>
      <c r="G2214" s="1" t="s">
        <v>13746</v>
      </c>
      <c r="H2214" s="17">
        <v>0.70833333333333304</v>
      </c>
      <c r="I2214" s="17">
        <v>1.2615740740740122E-3</v>
      </c>
      <c r="J2214" s="1" t="s">
        <v>13771</v>
      </c>
    </row>
    <row r="2215" spans="2:10">
      <c r="B2215" s="1" t="s">
        <v>16422</v>
      </c>
      <c r="C2215" s="1">
        <v>1</v>
      </c>
      <c r="D2215" s="1" t="s">
        <v>13760</v>
      </c>
      <c r="E2215" s="17">
        <v>0.70261574074074096</v>
      </c>
      <c r="F2215" s="1" t="s">
        <v>7</v>
      </c>
      <c r="G2215" s="1" t="s">
        <v>3095</v>
      </c>
      <c r="H2215" s="17">
        <v>0.70844907407407398</v>
      </c>
      <c r="I2215" s="17">
        <v>5.833333333333024E-3</v>
      </c>
      <c r="J2215" s="1" t="s">
        <v>13761</v>
      </c>
    </row>
    <row r="2216" spans="2:10">
      <c r="B2216" s="1" t="s">
        <v>16473</v>
      </c>
      <c r="C2216" s="1">
        <v>1</v>
      </c>
      <c r="D2216" s="1" t="s">
        <v>13753</v>
      </c>
      <c r="E2216" s="17">
        <v>0.70826388888888903</v>
      </c>
      <c r="F2216" s="1" t="s">
        <v>7</v>
      </c>
      <c r="G2216" s="1" t="s">
        <v>13746</v>
      </c>
      <c r="H2216" s="17">
        <v>0.70846064814814802</v>
      </c>
      <c r="I2216" s="17">
        <v>1.9675925925899396E-4</v>
      </c>
      <c r="J2216" s="1" t="s">
        <v>13759</v>
      </c>
    </row>
    <row r="2217" spans="2:10">
      <c r="B2217" s="1" t="s">
        <v>16472</v>
      </c>
      <c r="C2217" s="1">
        <v>1</v>
      </c>
      <c r="D2217" s="1" t="s">
        <v>13760</v>
      </c>
      <c r="E2217" s="17">
        <v>0.70825231481481499</v>
      </c>
      <c r="F2217" s="1" t="s">
        <v>7</v>
      </c>
      <c r="G2217" s="1" t="s">
        <v>3077</v>
      </c>
      <c r="H2217" s="17">
        <v>0.70854166666666696</v>
      </c>
      <c r="I2217" s="17">
        <v>2.893518518519711E-4</v>
      </c>
      <c r="J2217" s="1" t="s">
        <v>13765</v>
      </c>
    </row>
    <row r="2218" spans="2:10">
      <c r="B2218" s="1" t="s">
        <v>14290</v>
      </c>
      <c r="C2218" s="1">
        <v>5</v>
      </c>
      <c r="D2218" s="1" t="s">
        <v>13753</v>
      </c>
      <c r="E2218" s="17">
        <v>0.41249999999999998</v>
      </c>
      <c r="F2218" s="1" t="s">
        <v>43</v>
      </c>
      <c r="G2218" s="1" t="s">
        <v>3078</v>
      </c>
      <c r="H2218" s="17">
        <v>0.70864583333333298</v>
      </c>
      <c r="I2218" s="17">
        <v>0.296145833333333</v>
      </c>
      <c r="J2218" s="1" t="s">
        <v>13755</v>
      </c>
    </row>
    <row r="2219" spans="2:10">
      <c r="B2219" s="1" t="s">
        <v>16459</v>
      </c>
      <c r="C2219" s="1">
        <v>1</v>
      </c>
      <c r="D2219" s="1" t="s">
        <v>13753</v>
      </c>
      <c r="E2219" s="17">
        <v>0.70672453703703697</v>
      </c>
      <c r="F2219" s="1" t="s">
        <v>7</v>
      </c>
      <c r="G2219" s="1" t="s">
        <v>3095</v>
      </c>
      <c r="H2219" s="17">
        <v>0.70864583333333298</v>
      </c>
      <c r="I2219" s="17">
        <v>1.9212962962960045E-3</v>
      </c>
      <c r="J2219" s="1" t="s">
        <v>13758</v>
      </c>
    </row>
    <row r="2220" spans="2:10">
      <c r="B2220" s="1" t="s">
        <v>15816</v>
      </c>
      <c r="C2220" s="1">
        <v>1</v>
      </c>
      <c r="D2220" s="1" t="s">
        <v>13753</v>
      </c>
      <c r="E2220" s="17">
        <v>0.63064814814814796</v>
      </c>
      <c r="F2220" s="1" t="s">
        <v>0</v>
      </c>
      <c r="G2220" s="1" t="s">
        <v>3095</v>
      </c>
      <c r="H2220" s="17">
        <v>0.70896990740740695</v>
      </c>
      <c r="I2220" s="17">
        <v>7.8321759259258994E-2</v>
      </c>
      <c r="J2220" s="1" t="s">
        <v>13758</v>
      </c>
    </row>
    <row r="2221" spans="2:10">
      <c r="B2221" s="1" t="s">
        <v>16475</v>
      </c>
      <c r="C2221" s="1">
        <v>1</v>
      </c>
      <c r="D2221" s="1" t="s">
        <v>13760</v>
      </c>
      <c r="E2221" s="17">
        <v>0.708587962962963</v>
      </c>
      <c r="F2221" s="1" t="s">
        <v>8</v>
      </c>
      <c r="G2221" s="1" t="s">
        <v>3077</v>
      </c>
      <c r="H2221" s="17">
        <v>0.70896990740740695</v>
      </c>
      <c r="I2221" s="17">
        <v>3.8194444444394904E-4</v>
      </c>
      <c r="J2221" s="1" t="s">
        <v>13765</v>
      </c>
    </row>
    <row r="2222" spans="2:10">
      <c r="B2222" s="1" t="s">
        <v>16366</v>
      </c>
      <c r="C2222" s="1">
        <v>1</v>
      </c>
      <c r="D2222" s="1" t="s">
        <v>13753</v>
      </c>
      <c r="E2222" s="17">
        <v>0.69665509259259295</v>
      </c>
      <c r="F2222" s="1" t="s">
        <v>6</v>
      </c>
      <c r="G2222" s="1" t="s">
        <v>3095</v>
      </c>
      <c r="H2222" s="17">
        <v>0.70902777777777803</v>
      </c>
      <c r="I2222" s="17">
        <v>1.2372685185185084E-2</v>
      </c>
      <c r="J2222" s="1" t="s">
        <v>13758</v>
      </c>
    </row>
    <row r="2223" spans="2:10">
      <c r="B2223" s="1" t="s">
        <v>16465</v>
      </c>
      <c r="C2223" s="1">
        <v>1</v>
      </c>
      <c r="D2223" s="1" t="s">
        <v>13753</v>
      </c>
      <c r="E2223" s="17">
        <v>0.70756944444444403</v>
      </c>
      <c r="F2223" s="1" t="s">
        <v>7</v>
      </c>
      <c r="G2223" s="1" t="s">
        <v>3077</v>
      </c>
      <c r="H2223" s="17">
        <v>0.70903935185185196</v>
      </c>
      <c r="I2223" s="17">
        <v>1.4699074074079332E-3</v>
      </c>
      <c r="J2223" s="1" t="s">
        <v>13756</v>
      </c>
    </row>
    <row r="2224" spans="2:10">
      <c r="B2224" s="1" t="s">
        <v>16399</v>
      </c>
      <c r="C2224" s="1">
        <v>1</v>
      </c>
      <c r="D2224" s="1" t="s">
        <v>13753</v>
      </c>
      <c r="E2224" s="17">
        <v>0.700081018518519</v>
      </c>
      <c r="F2224" s="1" t="s">
        <v>7</v>
      </c>
      <c r="G2224" s="1" t="s">
        <v>13762</v>
      </c>
      <c r="H2224" s="17">
        <v>0.70947916666666699</v>
      </c>
      <c r="I2224" s="17">
        <v>9.3981481481479889E-3</v>
      </c>
      <c r="J2224" s="1" t="s">
        <v>13772</v>
      </c>
    </row>
    <row r="2225" spans="2:10">
      <c r="B2225" s="1" t="s">
        <v>16477</v>
      </c>
      <c r="C2225" s="1">
        <v>1</v>
      </c>
      <c r="D2225" s="1" t="s">
        <v>13753</v>
      </c>
      <c r="E2225" s="17">
        <v>0.70870370370370395</v>
      </c>
      <c r="F2225" s="1" t="s">
        <v>8</v>
      </c>
      <c r="G2225" s="1" t="s">
        <v>3078</v>
      </c>
      <c r="H2225" s="17">
        <v>0.70961805555555602</v>
      </c>
      <c r="I2225" s="17">
        <v>9.143518518520688E-4</v>
      </c>
      <c r="J2225" s="1" t="s">
        <v>13755</v>
      </c>
    </row>
    <row r="2226" spans="2:10">
      <c r="B2226" s="1" t="s">
        <v>15515</v>
      </c>
      <c r="C2226" s="1">
        <v>5</v>
      </c>
      <c r="D2226" s="1" t="s">
        <v>13753</v>
      </c>
      <c r="E2226" s="17">
        <v>0.59225694444444399</v>
      </c>
      <c r="F2226" s="1" t="s">
        <v>60</v>
      </c>
      <c r="G2226" s="1" t="s">
        <v>3095</v>
      </c>
      <c r="H2226" s="17">
        <v>0.70965277777777802</v>
      </c>
      <c r="I2226" s="17">
        <v>0.11739583333333403</v>
      </c>
      <c r="J2226" s="1" t="s">
        <v>13758</v>
      </c>
    </row>
    <row r="2227" spans="2:10">
      <c r="B2227" s="1" t="s">
        <v>16417</v>
      </c>
      <c r="C2227" s="1">
        <v>1</v>
      </c>
      <c r="D2227" s="1" t="s">
        <v>13753</v>
      </c>
      <c r="E2227" s="17">
        <v>0.70214120370370403</v>
      </c>
      <c r="F2227" s="1" t="s">
        <v>7</v>
      </c>
      <c r="G2227" s="1" t="s">
        <v>13746</v>
      </c>
      <c r="H2227" s="17">
        <v>0.70965277777777802</v>
      </c>
      <c r="I2227" s="17">
        <v>7.51157407407399E-3</v>
      </c>
      <c r="J2227" s="1" t="s">
        <v>13759</v>
      </c>
    </row>
    <row r="2228" spans="2:10">
      <c r="B2228" s="1" t="s">
        <v>15437</v>
      </c>
      <c r="C2228" s="1">
        <v>1</v>
      </c>
      <c r="D2228" s="1" t="s">
        <v>13760</v>
      </c>
      <c r="E2228" s="17">
        <v>0.58126157407407397</v>
      </c>
      <c r="F2228" s="1" t="s">
        <v>59</v>
      </c>
      <c r="G2228" s="1" t="s">
        <v>13762</v>
      </c>
      <c r="H2228" s="17">
        <v>0.70966435185185195</v>
      </c>
      <c r="I2228" s="17">
        <v>0.12840277777777798</v>
      </c>
      <c r="J2228" s="1" t="s">
        <v>13763</v>
      </c>
    </row>
    <row r="2229" spans="2:10">
      <c r="B2229" s="1" t="s">
        <v>16457</v>
      </c>
      <c r="C2229" s="1">
        <v>1</v>
      </c>
      <c r="D2229" s="1" t="s">
        <v>13753</v>
      </c>
      <c r="E2229" s="17">
        <v>0.70656249999999998</v>
      </c>
      <c r="F2229" s="1" t="s">
        <v>7</v>
      </c>
      <c r="G2229" s="1" t="s">
        <v>13746</v>
      </c>
      <c r="H2229" s="17">
        <v>0.70972222222222203</v>
      </c>
      <c r="I2229" s="17">
        <v>3.15972222222205E-3</v>
      </c>
      <c r="J2229" s="1" t="s">
        <v>13759</v>
      </c>
    </row>
    <row r="2230" spans="2:10">
      <c r="B2230" s="1" t="s">
        <v>16342</v>
      </c>
      <c r="C2230" s="1">
        <v>1</v>
      </c>
      <c r="D2230" s="1" t="s">
        <v>13753</v>
      </c>
      <c r="E2230" s="17">
        <v>0.69436342592592604</v>
      </c>
      <c r="F2230" s="1" t="s">
        <v>6</v>
      </c>
      <c r="G2230" s="1" t="s">
        <v>3095</v>
      </c>
      <c r="H2230" s="17">
        <v>0.70981481481481501</v>
      </c>
      <c r="I2230" s="17">
        <v>1.5451388888888973E-2</v>
      </c>
      <c r="J2230" s="1" t="s">
        <v>13758</v>
      </c>
    </row>
    <row r="2231" spans="2:10">
      <c r="B2231" s="1" t="s">
        <v>16485</v>
      </c>
      <c r="C2231" s="1">
        <v>1</v>
      </c>
      <c r="D2231" s="1" t="s">
        <v>13687</v>
      </c>
      <c r="E2231" s="17">
        <v>0.70983796296296298</v>
      </c>
      <c r="F2231" s="1" t="s">
        <v>8</v>
      </c>
      <c r="G2231" s="1" t="s">
        <v>3095</v>
      </c>
      <c r="H2231" s="17">
        <v>0.71032407407407405</v>
      </c>
      <c r="I2231" s="17">
        <v>4.8611111111107608E-4</v>
      </c>
      <c r="J2231" s="1" t="s">
        <v>13757</v>
      </c>
    </row>
    <row r="2232" spans="2:10">
      <c r="B2232" s="1" t="s">
        <v>15204</v>
      </c>
      <c r="C2232" s="1">
        <v>2</v>
      </c>
      <c r="D2232" s="1" t="s">
        <v>13687</v>
      </c>
      <c r="E2232" s="17">
        <v>0.55098379629629601</v>
      </c>
      <c r="F2232" s="1" t="s">
        <v>56</v>
      </c>
      <c r="G2232" s="1" t="s">
        <v>13746</v>
      </c>
      <c r="H2232" s="17">
        <v>0.71052083333333305</v>
      </c>
      <c r="I2232" s="17">
        <v>0.15953703703703703</v>
      </c>
      <c r="J2232" s="1" t="s">
        <v>13771</v>
      </c>
    </row>
    <row r="2233" spans="2:10">
      <c r="B2233" s="1" t="s">
        <v>14786</v>
      </c>
      <c r="C2233" s="1">
        <v>1</v>
      </c>
      <c r="D2233" s="1" t="s">
        <v>13753</v>
      </c>
      <c r="E2233" s="17">
        <v>0.49321759259259301</v>
      </c>
      <c r="F2233" s="1" t="s">
        <v>51</v>
      </c>
      <c r="G2233" s="1" t="s">
        <v>3095</v>
      </c>
      <c r="H2233" s="17">
        <v>0.71092592592592596</v>
      </c>
      <c r="I2233" s="17">
        <v>0.21770833333333295</v>
      </c>
      <c r="J2233" s="1" t="s">
        <v>13758</v>
      </c>
    </row>
    <row r="2234" spans="2:10">
      <c r="B2234" s="1" t="s">
        <v>16491</v>
      </c>
      <c r="C2234" s="1">
        <v>1</v>
      </c>
      <c r="D2234" s="1" t="s">
        <v>13760</v>
      </c>
      <c r="E2234" s="17">
        <v>0.71057870370370402</v>
      </c>
      <c r="F2234" s="1" t="s">
        <v>8</v>
      </c>
      <c r="G2234" s="1" t="s">
        <v>3077</v>
      </c>
      <c r="H2234" s="17">
        <v>0.71098379629629604</v>
      </c>
      <c r="I2234" s="17">
        <v>4.0509259259202679E-4</v>
      </c>
      <c r="J2234" s="1" t="s">
        <v>13765</v>
      </c>
    </row>
    <row r="2235" spans="2:10">
      <c r="B2235" s="1" t="s">
        <v>16483</v>
      </c>
      <c r="C2235" s="1">
        <v>1</v>
      </c>
      <c r="D2235" s="1" t="s">
        <v>13687</v>
      </c>
      <c r="E2235" s="17">
        <v>0.70946759259259295</v>
      </c>
      <c r="F2235" s="1" t="s">
        <v>8</v>
      </c>
      <c r="G2235" s="1" t="s">
        <v>3077</v>
      </c>
      <c r="H2235" s="17">
        <v>0.71101851851851805</v>
      </c>
      <c r="I2235" s="17">
        <v>1.5509259259250952E-3</v>
      </c>
      <c r="J2235" s="1" t="s">
        <v>13770</v>
      </c>
    </row>
    <row r="2236" spans="2:10">
      <c r="B2236" s="1" t="s">
        <v>16468</v>
      </c>
      <c r="C2236" s="1">
        <v>1</v>
      </c>
      <c r="D2236" s="1" t="s">
        <v>13753</v>
      </c>
      <c r="E2236" s="17">
        <v>0.70788194444444397</v>
      </c>
      <c r="F2236" s="1" t="s">
        <v>7</v>
      </c>
      <c r="G2236" s="1" t="s">
        <v>3078</v>
      </c>
      <c r="H2236" s="17">
        <v>0.71105324074074105</v>
      </c>
      <c r="I2236" s="17">
        <v>3.1712962962970881E-3</v>
      </c>
      <c r="J2236" s="1" t="s">
        <v>13755</v>
      </c>
    </row>
    <row r="2237" spans="2:10">
      <c r="B2237" s="1" t="s">
        <v>16493</v>
      </c>
      <c r="C2237" s="1">
        <v>1</v>
      </c>
      <c r="D2237" s="1" t="s">
        <v>13687</v>
      </c>
      <c r="E2237" s="17">
        <v>0.71094907407407404</v>
      </c>
      <c r="F2237" s="1" t="s">
        <v>8</v>
      </c>
      <c r="G2237" s="1" t="s">
        <v>13762</v>
      </c>
      <c r="H2237" s="17">
        <v>0.71114583333333303</v>
      </c>
      <c r="I2237" s="17">
        <v>1.9675925925899396E-4</v>
      </c>
      <c r="J2237" s="1" t="s">
        <v>13767</v>
      </c>
    </row>
    <row r="2238" spans="2:10">
      <c r="B2238" s="1" t="s">
        <v>16489</v>
      </c>
      <c r="C2238" s="1">
        <v>1</v>
      </c>
      <c r="D2238" s="1" t="s">
        <v>13753</v>
      </c>
      <c r="E2238" s="17">
        <v>0.710011574074074</v>
      </c>
      <c r="F2238" s="1" t="s">
        <v>8</v>
      </c>
      <c r="G2238" s="1" t="s">
        <v>3078</v>
      </c>
      <c r="H2238" s="17">
        <v>0.71175925925925898</v>
      </c>
      <c r="I2238" s="17">
        <v>1.7476851851849773E-3</v>
      </c>
      <c r="J2238" s="1" t="s">
        <v>13755</v>
      </c>
    </row>
    <row r="2239" spans="2:10">
      <c r="B2239" s="1" t="s">
        <v>16441</v>
      </c>
      <c r="C2239" s="1">
        <v>1</v>
      </c>
      <c r="D2239" s="1" t="s">
        <v>13753</v>
      </c>
      <c r="E2239" s="17">
        <v>0.70466435185185206</v>
      </c>
      <c r="F2239" s="1" t="s">
        <v>7</v>
      </c>
      <c r="G2239" s="1" t="s">
        <v>13762</v>
      </c>
      <c r="H2239" s="17">
        <v>0.71180555555555602</v>
      </c>
      <c r="I2239" s="17">
        <v>7.1412037037039688E-3</v>
      </c>
      <c r="J2239" s="1" t="s">
        <v>13772</v>
      </c>
    </row>
    <row r="2240" spans="2:10">
      <c r="B2240" s="1" t="s">
        <v>16498</v>
      </c>
      <c r="C2240" s="1">
        <v>5</v>
      </c>
      <c r="D2240" s="1" t="s">
        <v>13753</v>
      </c>
      <c r="E2240" s="17">
        <v>0.71127314814814802</v>
      </c>
      <c r="F2240" s="1" t="s">
        <v>8</v>
      </c>
      <c r="G2240" s="1" t="s">
        <v>3078</v>
      </c>
      <c r="H2240" s="17">
        <v>0.71181712962962995</v>
      </c>
      <c r="I2240" s="17">
        <v>5.4398148148193659E-4</v>
      </c>
      <c r="J2240" s="1" t="s">
        <v>13755</v>
      </c>
    </row>
    <row r="2241" spans="2:10">
      <c r="B2241" s="1" t="s">
        <v>15470</v>
      </c>
      <c r="C2241" s="1">
        <v>1</v>
      </c>
      <c r="D2241" s="1" t="s">
        <v>13760</v>
      </c>
      <c r="E2241" s="17">
        <v>0.58693287037037001</v>
      </c>
      <c r="F2241" s="1" t="s">
        <v>60</v>
      </c>
      <c r="G2241" s="1" t="s">
        <v>13746</v>
      </c>
      <c r="H2241" s="17">
        <v>0.71184027777777803</v>
      </c>
      <c r="I2241" s="17">
        <v>0.12490740740740802</v>
      </c>
      <c r="J2241" s="1" t="s">
        <v>13764</v>
      </c>
    </row>
    <row r="2242" spans="2:10">
      <c r="B2242" s="1" t="s">
        <v>16487</v>
      </c>
      <c r="C2242" s="1">
        <v>1</v>
      </c>
      <c r="D2242" s="1" t="s">
        <v>13687</v>
      </c>
      <c r="E2242" s="17">
        <v>0.70988425925925902</v>
      </c>
      <c r="F2242" s="1" t="s">
        <v>8</v>
      </c>
      <c r="G2242" s="1" t="s">
        <v>13746</v>
      </c>
      <c r="H2242" s="17">
        <v>0.71188657407407396</v>
      </c>
      <c r="I2242" s="17">
        <v>2.0023148148149428E-3</v>
      </c>
      <c r="J2242" s="1" t="s">
        <v>13771</v>
      </c>
    </row>
    <row r="2243" spans="2:10">
      <c r="B2243" s="1" t="s">
        <v>16476</v>
      </c>
      <c r="C2243" s="1">
        <v>1</v>
      </c>
      <c r="D2243" s="1" t="s">
        <v>13753</v>
      </c>
      <c r="E2243" s="17">
        <v>0.70864583333333298</v>
      </c>
      <c r="F2243" s="1" t="s">
        <v>8</v>
      </c>
      <c r="G2243" s="1" t="s">
        <v>13762</v>
      </c>
      <c r="H2243" s="17">
        <v>0.71192129629629597</v>
      </c>
      <c r="I2243" s="17">
        <v>3.2754629629629939E-3</v>
      </c>
      <c r="J2243" s="1" t="s">
        <v>13772</v>
      </c>
    </row>
    <row r="2244" spans="2:10">
      <c r="B2244" s="1" t="s">
        <v>16503</v>
      </c>
      <c r="C2244" s="1">
        <v>1</v>
      </c>
      <c r="D2244" s="1" t="s">
        <v>13753</v>
      </c>
      <c r="E2244" s="17">
        <v>0.71180555555555602</v>
      </c>
      <c r="F2244" s="1" t="s">
        <v>8</v>
      </c>
      <c r="G2244" s="1" t="s">
        <v>13746</v>
      </c>
      <c r="H2244" s="17">
        <v>0.71219907407407401</v>
      </c>
      <c r="I2244" s="17">
        <v>3.9351851851798791E-4</v>
      </c>
      <c r="J2244" s="1" t="s">
        <v>13759</v>
      </c>
    </row>
    <row r="2245" spans="2:10">
      <c r="B2245" s="1" t="s">
        <v>14587</v>
      </c>
      <c r="C2245" s="1">
        <v>1</v>
      </c>
      <c r="D2245" s="1" t="s">
        <v>13753</v>
      </c>
      <c r="E2245" s="17">
        <v>0.461782407407407</v>
      </c>
      <c r="F2245" s="1" t="s">
        <v>48</v>
      </c>
      <c r="G2245" s="1" t="s">
        <v>13746</v>
      </c>
      <c r="H2245" s="17">
        <v>0.71223379629629602</v>
      </c>
      <c r="I2245" s="17">
        <v>0.25045138888888901</v>
      </c>
      <c r="J2245" s="1" t="s">
        <v>13759</v>
      </c>
    </row>
    <row r="2246" spans="2:10">
      <c r="B2246" s="1" t="s">
        <v>15768</v>
      </c>
      <c r="C2246" s="1">
        <v>5</v>
      </c>
      <c r="D2246" s="1" t="s">
        <v>13753</v>
      </c>
      <c r="E2246" s="17">
        <v>0.62467592592592602</v>
      </c>
      <c r="F2246" s="1" t="s">
        <v>63</v>
      </c>
      <c r="G2246" s="1" t="s">
        <v>3078</v>
      </c>
      <c r="H2246" s="17">
        <v>0.71234953703703696</v>
      </c>
      <c r="I2246" s="17">
        <v>8.7673611111110938E-2</v>
      </c>
      <c r="J2246" s="1" t="s">
        <v>13755</v>
      </c>
    </row>
    <row r="2247" spans="2:10">
      <c r="B2247" s="1" t="s">
        <v>16504</v>
      </c>
      <c r="C2247" s="1">
        <v>1</v>
      </c>
      <c r="D2247" s="1" t="s">
        <v>3076</v>
      </c>
      <c r="E2247" s="17">
        <v>0.71192129629629597</v>
      </c>
      <c r="F2247" s="1" t="s">
        <v>8</v>
      </c>
      <c r="G2247" s="1" t="s">
        <v>3095</v>
      </c>
      <c r="H2247" s="17">
        <v>0.71234953703703696</v>
      </c>
      <c r="I2247" s="17">
        <v>4.2824074074099272E-4</v>
      </c>
      <c r="J2247" s="1" t="s">
        <v>13675</v>
      </c>
    </row>
    <row r="2248" spans="2:10">
      <c r="B2248" s="1" t="s">
        <v>16490</v>
      </c>
      <c r="C2248" s="1">
        <v>1</v>
      </c>
      <c r="D2248" s="1" t="s">
        <v>13687</v>
      </c>
      <c r="E2248" s="17">
        <v>0.71033564814814798</v>
      </c>
      <c r="F2248" s="1" t="s">
        <v>8</v>
      </c>
      <c r="G2248" s="1" t="s">
        <v>13746</v>
      </c>
      <c r="H2248" s="17">
        <v>0.71243055555555601</v>
      </c>
      <c r="I2248" s="17">
        <v>2.0949074074080309E-3</v>
      </c>
      <c r="J2248" s="1" t="s">
        <v>13771</v>
      </c>
    </row>
    <row r="2249" spans="2:10">
      <c r="B2249" s="1" t="s">
        <v>16466</v>
      </c>
      <c r="C2249" s="1">
        <v>1</v>
      </c>
      <c r="D2249" s="1" t="s">
        <v>13753</v>
      </c>
      <c r="E2249" s="17">
        <v>0.70761574074074096</v>
      </c>
      <c r="F2249" s="1" t="s">
        <v>7</v>
      </c>
      <c r="G2249" s="1" t="s">
        <v>3078</v>
      </c>
      <c r="H2249" s="17">
        <v>0.71256944444444403</v>
      </c>
      <c r="I2249" s="17">
        <v>4.9537037037030718E-3</v>
      </c>
      <c r="J2249" s="1" t="s">
        <v>13755</v>
      </c>
    </row>
    <row r="2250" spans="2:10">
      <c r="B2250" s="1" t="s">
        <v>16496</v>
      </c>
      <c r="C2250" s="1">
        <v>1</v>
      </c>
      <c r="D2250" s="1" t="s">
        <v>13753</v>
      </c>
      <c r="E2250" s="17">
        <v>0.71112268518518496</v>
      </c>
      <c r="F2250" s="1" t="s">
        <v>8</v>
      </c>
      <c r="G2250" s="1" t="s">
        <v>13746</v>
      </c>
      <c r="H2250" s="17">
        <v>0.71267361111111105</v>
      </c>
      <c r="I2250" s="17">
        <v>1.5509259259260944E-3</v>
      </c>
      <c r="J2250" s="1" t="s">
        <v>13759</v>
      </c>
    </row>
    <row r="2251" spans="2:10">
      <c r="B2251" s="1" t="s">
        <v>16514</v>
      </c>
      <c r="C2251" s="1">
        <v>1</v>
      </c>
      <c r="D2251" s="1" t="s">
        <v>13753</v>
      </c>
      <c r="E2251" s="17">
        <v>0.71276620370370403</v>
      </c>
      <c r="F2251" s="1" t="s">
        <v>8</v>
      </c>
      <c r="G2251" s="1" t="s">
        <v>3078</v>
      </c>
      <c r="H2251" s="17">
        <v>0.71292824074074101</v>
      </c>
      <c r="I2251" s="17">
        <v>1.6203703703698835E-4</v>
      </c>
      <c r="J2251" s="1" t="s">
        <v>13755</v>
      </c>
    </row>
    <row r="2252" spans="2:10">
      <c r="B2252" s="1" t="s">
        <v>16484</v>
      </c>
      <c r="C2252" s="1">
        <v>1</v>
      </c>
      <c r="D2252" s="1" t="s">
        <v>13760</v>
      </c>
      <c r="E2252" s="17">
        <v>0.70957175925925897</v>
      </c>
      <c r="F2252" s="1" t="s">
        <v>8</v>
      </c>
      <c r="G2252" s="1" t="s">
        <v>3095</v>
      </c>
      <c r="H2252" s="17">
        <v>0.71295138888888898</v>
      </c>
      <c r="I2252" s="17">
        <v>3.3796296296300099E-3</v>
      </c>
      <c r="J2252" s="1" t="s">
        <v>13761</v>
      </c>
    </row>
    <row r="2253" spans="2:10">
      <c r="B2253" s="1" t="s">
        <v>16421</v>
      </c>
      <c r="C2253" s="1">
        <v>1</v>
      </c>
      <c r="D2253" s="1" t="s">
        <v>13760</v>
      </c>
      <c r="E2253" s="17">
        <v>0.702395833333333</v>
      </c>
      <c r="F2253" s="1" t="s">
        <v>7</v>
      </c>
      <c r="G2253" s="1" t="s">
        <v>3077</v>
      </c>
      <c r="H2253" s="17">
        <v>0.71307870370370396</v>
      </c>
      <c r="I2253" s="17">
        <v>1.0682870370370967E-2</v>
      </c>
      <c r="J2253" s="1" t="s">
        <v>13765</v>
      </c>
    </row>
    <row r="2254" spans="2:10">
      <c r="B2254" s="1" t="s">
        <v>16513</v>
      </c>
      <c r="C2254" s="1">
        <v>2</v>
      </c>
      <c r="D2254" s="1" t="s">
        <v>13687</v>
      </c>
      <c r="E2254" s="17">
        <v>0.71271990740740698</v>
      </c>
      <c r="F2254" s="1" t="s">
        <v>8</v>
      </c>
      <c r="G2254" s="1" t="s">
        <v>3095</v>
      </c>
      <c r="H2254" s="17">
        <v>0.71312500000000001</v>
      </c>
      <c r="I2254" s="17">
        <v>4.0509259259302599E-4</v>
      </c>
      <c r="J2254" s="1" t="s">
        <v>13757</v>
      </c>
    </row>
    <row r="2255" spans="2:10">
      <c r="B2255" s="1" t="s">
        <v>16474</v>
      </c>
      <c r="C2255" s="1">
        <v>1</v>
      </c>
      <c r="D2255" s="1" t="s">
        <v>13753</v>
      </c>
      <c r="E2255" s="17">
        <v>0.708587962962963</v>
      </c>
      <c r="F2255" s="1" t="s">
        <v>8</v>
      </c>
      <c r="G2255" s="1" t="s">
        <v>3078</v>
      </c>
      <c r="H2255" s="17">
        <v>0.71321759259259299</v>
      </c>
      <c r="I2255" s="17">
        <v>4.6296296296299833E-3</v>
      </c>
      <c r="J2255" s="1" t="s">
        <v>13755</v>
      </c>
    </row>
    <row r="2256" spans="2:10">
      <c r="B2256" s="1" t="s">
        <v>16488</v>
      </c>
      <c r="C2256" s="1">
        <v>1</v>
      </c>
      <c r="D2256" s="1" t="s">
        <v>13753</v>
      </c>
      <c r="E2256" s="17">
        <v>0.70994212962962999</v>
      </c>
      <c r="F2256" s="1" t="s">
        <v>8</v>
      </c>
      <c r="G2256" s="1" t="s">
        <v>13746</v>
      </c>
      <c r="H2256" s="17">
        <v>0.71363425925925905</v>
      </c>
      <c r="I2256" s="17">
        <v>3.6921296296290596E-3</v>
      </c>
      <c r="J2256" s="1" t="s">
        <v>13759</v>
      </c>
    </row>
    <row r="2257" spans="2:10">
      <c r="B2257" s="1" t="s">
        <v>16505</v>
      </c>
      <c r="C2257" s="1">
        <v>1</v>
      </c>
      <c r="D2257" s="1" t="s">
        <v>13753</v>
      </c>
      <c r="E2257" s="17">
        <v>0.71202546296296299</v>
      </c>
      <c r="F2257" s="1" t="s">
        <v>8</v>
      </c>
      <c r="G2257" s="1" t="s">
        <v>3078</v>
      </c>
      <c r="H2257" s="17">
        <v>0.71363425925925905</v>
      </c>
      <c r="I2257" s="17">
        <v>1.6087962962960667E-3</v>
      </c>
      <c r="J2257" s="1" t="s">
        <v>13755</v>
      </c>
    </row>
    <row r="2258" spans="2:10">
      <c r="B2258" s="1" t="s">
        <v>16508</v>
      </c>
      <c r="C2258" s="1">
        <v>1</v>
      </c>
      <c r="D2258" s="1" t="s">
        <v>13687</v>
      </c>
      <c r="E2258" s="17">
        <v>0.71219907407407401</v>
      </c>
      <c r="F2258" s="1" t="s">
        <v>8</v>
      </c>
      <c r="G2258" s="1" t="s">
        <v>13746</v>
      </c>
      <c r="H2258" s="17">
        <v>0.71368055555555598</v>
      </c>
      <c r="I2258" s="17">
        <v>1.4814814814819721E-3</v>
      </c>
      <c r="J2258" s="1" t="s">
        <v>13771</v>
      </c>
    </row>
    <row r="2259" spans="2:10">
      <c r="B2259" s="1" t="s">
        <v>14931</v>
      </c>
      <c r="C2259" s="1">
        <v>1</v>
      </c>
      <c r="D2259" s="1" t="s">
        <v>13753</v>
      </c>
      <c r="E2259" s="17">
        <v>0.515162037037037</v>
      </c>
      <c r="F2259" s="1" t="s">
        <v>53</v>
      </c>
      <c r="G2259" s="1" t="s">
        <v>13762</v>
      </c>
      <c r="H2259" s="17">
        <v>0.71373842592592596</v>
      </c>
      <c r="I2259" s="17">
        <v>0.19857638888888896</v>
      </c>
      <c r="J2259" s="1" t="s">
        <v>13772</v>
      </c>
    </row>
    <row r="2260" spans="2:10">
      <c r="B2260" s="1" t="s">
        <v>16499</v>
      </c>
      <c r="C2260" s="1">
        <v>1</v>
      </c>
      <c r="D2260" s="1" t="s">
        <v>13760</v>
      </c>
      <c r="E2260" s="17">
        <v>0.71130787037037002</v>
      </c>
      <c r="F2260" s="1" t="s">
        <v>8</v>
      </c>
      <c r="G2260" s="1" t="s">
        <v>3078</v>
      </c>
      <c r="H2260" s="17">
        <v>0.713981481481481</v>
      </c>
      <c r="I2260" s="17">
        <v>2.6736111111109739E-3</v>
      </c>
      <c r="J2260" s="1" t="s">
        <v>13768</v>
      </c>
    </row>
    <row r="2261" spans="2:10">
      <c r="B2261" s="1" t="s">
        <v>16382</v>
      </c>
      <c r="C2261" s="1">
        <v>1</v>
      </c>
      <c r="D2261" s="1" t="s">
        <v>13753</v>
      </c>
      <c r="E2261" s="17">
        <v>0.69873842592592605</v>
      </c>
      <c r="F2261" s="1" t="s">
        <v>7</v>
      </c>
      <c r="G2261" s="1" t="s">
        <v>3078</v>
      </c>
      <c r="H2261" s="17">
        <v>0.71406250000000004</v>
      </c>
      <c r="I2261" s="17">
        <v>1.532407407407399E-2</v>
      </c>
      <c r="J2261" s="1" t="s">
        <v>13755</v>
      </c>
    </row>
    <row r="2262" spans="2:10">
      <c r="B2262" s="1" t="s">
        <v>16523</v>
      </c>
      <c r="C2262" s="1">
        <v>1</v>
      </c>
      <c r="D2262" s="1" t="s">
        <v>13753</v>
      </c>
      <c r="E2262" s="17">
        <v>0.71375</v>
      </c>
      <c r="F2262" s="1" t="s">
        <v>8</v>
      </c>
      <c r="G2262" s="1" t="s">
        <v>13746</v>
      </c>
      <c r="H2262" s="17">
        <v>0.71407407407407397</v>
      </c>
      <c r="I2262" s="17">
        <v>3.240740740739767E-4</v>
      </c>
      <c r="J2262" s="1" t="s">
        <v>13759</v>
      </c>
    </row>
    <row r="2263" spans="2:10">
      <c r="B2263" s="1" t="s">
        <v>16478</v>
      </c>
      <c r="C2263" s="1">
        <v>1</v>
      </c>
      <c r="D2263" s="1" t="s">
        <v>13753</v>
      </c>
      <c r="E2263" s="17">
        <v>0.70883101851851804</v>
      </c>
      <c r="F2263" s="1" t="s">
        <v>8</v>
      </c>
      <c r="G2263" s="1" t="s">
        <v>3095</v>
      </c>
      <c r="H2263" s="17">
        <v>0.71416666666666695</v>
      </c>
      <c r="I2263" s="17">
        <v>5.3356481481489082E-3</v>
      </c>
      <c r="J2263" s="1" t="s">
        <v>13758</v>
      </c>
    </row>
    <row r="2264" spans="2:10">
      <c r="B2264" s="1" t="s">
        <v>16519</v>
      </c>
      <c r="C2264" s="1">
        <v>1</v>
      </c>
      <c r="D2264" s="1" t="s">
        <v>13753</v>
      </c>
      <c r="E2264" s="17">
        <v>0.71343749999999995</v>
      </c>
      <c r="F2264" s="1" t="s">
        <v>8</v>
      </c>
      <c r="G2264" s="1" t="s">
        <v>13746</v>
      </c>
      <c r="H2264" s="17">
        <v>0.71421296296296299</v>
      </c>
      <c r="I2264" s="17">
        <v>7.7546296296304718E-4</v>
      </c>
      <c r="J2264" s="1" t="s">
        <v>13759</v>
      </c>
    </row>
    <row r="2265" spans="2:10">
      <c r="B2265" s="1" t="s">
        <v>16515</v>
      </c>
      <c r="C2265" s="1">
        <v>1</v>
      </c>
      <c r="D2265" s="1" t="s">
        <v>13753</v>
      </c>
      <c r="E2265" s="17">
        <v>0.71295138888888898</v>
      </c>
      <c r="F2265" s="1" t="s">
        <v>8</v>
      </c>
      <c r="G2265" s="1" t="s">
        <v>3078</v>
      </c>
      <c r="H2265" s="17">
        <v>0.71443287037036995</v>
      </c>
      <c r="I2265" s="17">
        <v>1.4814814814809729E-3</v>
      </c>
      <c r="J2265" s="1" t="s">
        <v>13755</v>
      </c>
    </row>
    <row r="2266" spans="2:10">
      <c r="B2266" s="1" t="s">
        <v>16495</v>
      </c>
      <c r="C2266" s="1">
        <v>1</v>
      </c>
      <c r="D2266" s="1" t="s">
        <v>13753</v>
      </c>
      <c r="E2266" s="17">
        <v>0.71107638888888902</v>
      </c>
      <c r="F2266" s="1" t="s">
        <v>8</v>
      </c>
      <c r="G2266" s="1" t="s">
        <v>13762</v>
      </c>
      <c r="H2266" s="17">
        <v>0.71453703703703697</v>
      </c>
      <c r="I2266" s="17">
        <v>3.460648148147949E-3</v>
      </c>
      <c r="J2266" s="1" t="s">
        <v>13772</v>
      </c>
    </row>
    <row r="2267" spans="2:10">
      <c r="B2267" s="1" t="s">
        <v>16522</v>
      </c>
      <c r="C2267" s="1">
        <v>1</v>
      </c>
      <c r="D2267" s="1" t="s">
        <v>13687</v>
      </c>
      <c r="E2267" s="17">
        <v>0.71365740740740702</v>
      </c>
      <c r="F2267" s="1" t="s">
        <v>8</v>
      </c>
      <c r="G2267" s="1" t="s">
        <v>3078</v>
      </c>
      <c r="H2267" s="17">
        <v>0.71459490740740705</v>
      </c>
      <c r="I2267" s="17">
        <v>9.3750000000003553E-4</v>
      </c>
      <c r="J2267" s="1" t="s">
        <v>13773</v>
      </c>
    </row>
    <row r="2268" spans="2:10">
      <c r="B2268" s="1" t="s">
        <v>16507</v>
      </c>
      <c r="C2268" s="1">
        <v>5</v>
      </c>
      <c r="D2268" s="1" t="s">
        <v>13753</v>
      </c>
      <c r="E2268" s="17">
        <v>0.71217592592592605</v>
      </c>
      <c r="F2268" s="1" t="s">
        <v>8</v>
      </c>
      <c r="G2268" s="1" t="s">
        <v>3078</v>
      </c>
      <c r="H2268" s="17">
        <v>0.71469907407407396</v>
      </c>
      <c r="I2268" s="17">
        <v>2.5231481481479134E-3</v>
      </c>
      <c r="J2268" s="1" t="s">
        <v>13755</v>
      </c>
    </row>
    <row r="2269" spans="2:10">
      <c r="B2269" s="1" t="s">
        <v>16500</v>
      </c>
      <c r="C2269" s="1">
        <v>1</v>
      </c>
      <c r="D2269" s="1" t="s">
        <v>13753</v>
      </c>
      <c r="E2269" s="17">
        <v>0.71141203703703704</v>
      </c>
      <c r="F2269" s="1" t="s">
        <v>8</v>
      </c>
      <c r="G2269" s="1" t="s">
        <v>3077</v>
      </c>
      <c r="H2269" s="17">
        <v>0.71473379629629596</v>
      </c>
      <c r="I2269" s="17">
        <v>3.3217592592589273E-3</v>
      </c>
      <c r="J2269" s="1" t="s">
        <v>13756</v>
      </c>
    </row>
    <row r="2270" spans="2:10">
      <c r="B2270" s="1" t="s">
        <v>16511</v>
      </c>
      <c r="C2270" s="1">
        <v>1</v>
      </c>
      <c r="D2270" s="1" t="s">
        <v>13760</v>
      </c>
      <c r="E2270" s="17">
        <v>0.71248842592592598</v>
      </c>
      <c r="F2270" s="1" t="s">
        <v>8</v>
      </c>
      <c r="G2270" s="1" t="s">
        <v>13746</v>
      </c>
      <c r="H2270" s="17">
        <v>0.71476851851851897</v>
      </c>
      <c r="I2270" s="17">
        <v>2.280092592592986E-3</v>
      </c>
      <c r="J2270" s="1" t="s">
        <v>13764</v>
      </c>
    </row>
    <row r="2271" spans="2:10">
      <c r="B2271" s="1" t="s">
        <v>16512</v>
      </c>
      <c r="C2271" s="1">
        <v>1</v>
      </c>
      <c r="D2271" s="1" t="s">
        <v>13753</v>
      </c>
      <c r="E2271" s="17">
        <v>0.71258101851851896</v>
      </c>
      <c r="F2271" s="1" t="s">
        <v>8</v>
      </c>
      <c r="G2271" s="1" t="s">
        <v>3078</v>
      </c>
      <c r="H2271" s="17">
        <v>0.71476851851851897</v>
      </c>
      <c r="I2271" s="17">
        <v>2.1875000000000089E-3</v>
      </c>
      <c r="J2271" s="1" t="s">
        <v>13755</v>
      </c>
    </row>
    <row r="2272" spans="2:10">
      <c r="B2272" s="1" t="s">
        <v>16502</v>
      </c>
      <c r="C2272" s="1">
        <v>1</v>
      </c>
      <c r="D2272" s="1" t="s">
        <v>13687</v>
      </c>
      <c r="E2272" s="17">
        <v>0.71160879629629603</v>
      </c>
      <c r="F2272" s="1" t="s">
        <v>8</v>
      </c>
      <c r="G2272" s="1" t="s">
        <v>13746</v>
      </c>
      <c r="H2272" s="17">
        <v>0.71480324074074097</v>
      </c>
      <c r="I2272" s="17">
        <v>3.1944444444449438E-3</v>
      </c>
      <c r="J2272" s="1" t="s">
        <v>13771</v>
      </c>
    </row>
    <row r="2273" spans="2:10">
      <c r="B2273" s="1" t="s">
        <v>15192</v>
      </c>
      <c r="C2273" s="1">
        <v>1</v>
      </c>
      <c r="D2273" s="1" t="s">
        <v>3076</v>
      </c>
      <c r="E2273" s="17">
        <v>0.549456018518519</v>
      </c>
      <c r="F2273" s="1" t="s">
        <v>56</v>
      </c>
      <c r="G2273" s="1" t="s">
        <v>3095</v>
      </c>
      <c r="H2273" s="17">
        <v>0.71487268518518499</v>
      </c>
      <c r="I2273" s="17">
        <v>0.16541666666666599</v>
      </c>
      <c r="J2273" s="1" t="s">
        <v>13675</v>
      </c>
    </row>
    <row r="2274" spans="2:10">
      <c r="B2274" s="1" t="s">
        <v>16520</v>
      </c>
      <c r="C2274" s="1">
        <v>1</v>
      </c>
      <c r="D2274" s="1" t="s">
        <v>13753</v>
      </c>
      <c r="E2274" s="17">
        <v>0.713553240740741</v>
      </c>
      <c r="F2274" s="1" t="s">
        <v>8</v>
      </c>
      <c r="G2274" s="1" t="s">
        <v>3095</v>
      </c>
      <c r="H2274" s="17">
        <v>0.71505787037037005</v>
      </c>
      <c r="I2274" s="17">
        <v>1.5046296296290507E-3</v>
      </c>
      <c r="J2274" s="1" t="s">
        <v>13758</v>
      </c>
    </row>
    <row r="2275" spans="2:10">
      <c r="B2275" s="1" t="s">
        <v>16528</v>
      </c>
      <c r="C2275" s="1">
        <v>1</v>
      </c>
      <c r="D2275" s="1" t="s">
        <v>13760</v>
      </c>
      <c r="E2275" s="17">
        <v>0.71472222222222204</v>
      </c>
      <c r="F2275" s="1" t="s">
        <v>8</v>
      </c>
      <c r="G2275" s="1" t="s">
        <v>3077</v>
      </c>
      <c r="H2275" s="17">
        <v>0.71508101851851802</v>
      </c>
      <c r="I2275" s="17">
        <v>3.5879629629598231E-4</v>
      </c>
      <c r="J2275" s="1" t="s">
        <v>13765</v>
      </c>
    </row>
    <row r="2276" spans="2:10">
      <c r="B2276" s="1" t="s">
        <v>16509</v>
      </c>
      <c r="C2276" s="1">
        <v>1</v>
      </c>
      <c r="D2276" s="1" t="s">
        <v>13753</v>
      </c>
      <c r="E2276" s="17">
        <v>0.71244212962963005</v>
      </c>
      <c r="F2276" s="1" t="s">
        <v>8</v>
      </c>
      <c r="G2276" s="1" t="s">
        <v>3095</v>
      </c>
      <c r="H2276" s="17">
        <v>0.71511574074074102</v>
      </c>
      <c r="I2276" s="17">
        <v>2.6736111111109739E-3</v>
      </c>
      <c r="J2276" s="1" t="s">
        <v>13758</v>
      </c>
    </row>
    <row r="2277" spans="2:10">
      <c r="B2277" s="1" t="s">
        <v>16521</v>
      </c>
      <c r="C2277" s="1">
        <v>1</v>
      </c>
      <c r="D2277" s="1" t="s">
        <v>13687</v>
      </c>
      <c r="E2277" s="17">
        <v>0.71357638888888897</v>
      </c>
      <c r="F2277" s="1" t="s">
        <v>8</v>
      </c>
      <c r="G2277" s="1" t="s">
        <v>13746</v>
      </c>
      <c r="H2277" s="17">
        <v>0.71534722222222202</v>
      </c>
      <c r="I2277" s="17">
        <v>1.770833333333055E-3</v>
      </c>
      <c r="J2277" s="1" t="s">
        <v>13771</v>
      </c>
    </row>
    <row r="2278" spans="2:10">
      <c r="B2278" s="1" t="s">
        <v>16510</v>
      </c>
      <c r="C2278" s="1">
        <v>5</v>
      </c>
      <c r="D2278" s="1" t="s">
        <v>13753</v>
      </c>
      <c r="E2278" s="17">
        <v>0.71247685185185206</v>
      </c>
      <c r="F2278" s="1" t="s">
        <v>8</v>
      </c>
      <c r="G2278" s="1" t="s">
        <v>3078</v>
      </c>
      <c r="H2278" s="17">
        <v>0.71538194444444403</v>
      </c>
      <c r="I2278" s="17">
        <v>2.9050925925919735E-3</v>
      </c>
      <c r="J2278" s="1" t="s">
        <v>13755</v>
      </c>
    </row>
    <row r="2279" spans="2:10">
      <c r="B2279" s="1" t="s">
        <v>16517</v>
      </c>
      <c r="C2279" s="1">
        <v>1</v>
      </c>
      <c r="D2279" s="1" t="s">
        <v>13687</v>
      </c>
      <c r="E2279" s="17">
        <v>0.71312500000000001</v>
      </c>
      <c r="F2279" s="1" t="s">
        <v>8</v>
      </c>
      <c r="G2279" s="1" t="s">
        <v>13746</v>
      </c>
      <c r="H2279" s="17">
        <v>0.71540509259259299</v>
      </c>
      <c r="I2279" s="17">
        <v>2.280092592592986E-3</v>
      </c>
      <c r="J2279" s="1" t="s">
        <v>13771</v>
      </c>
    </row>
    <row r="2280" spans="2:10">
      <c r="B2280" s="1" t="s">
        <v>16529</v>
      </c>
      <c r="C2280" s="1">
        <v>1</v>
      </c>
      <c r="D2280" s="1" t="s">
        <v>13753</v>
      </c>
      <c r="E2280" s="17">
        <v>0.71484953703703702</v>
      </c>
      <c r="F2280" s="1" t="s">
        <v>8</v>
      </c>
      <c r="G2280" s="1" t="s">
        <v>13746</v>
      </c>
      <c r="H2280" s="17">
        <v>0.71568287037037004</v>
      </c>
      <c r="I2280" s="17">
        <v>8.3333333333301951E-4</v>
      </c>
      <c r="J2280" s="1" t="s">
        <v>13759</v>
      </c>
    </row>
    <row r="2281" spans="2:10">
      <c r="B2281" s="1" t="s">
        <v>16530</v>
      </c>
      <c r="C2281" s="1">
        <v>1</v>
      </c>
      <c r="D2281" s="1" t="s">
        <v>13753</v>
      </c>
      <c r="E2281" s="17">
        <v>0.71488425925925903</v>
      </c>
      <c r="F2281" s="1" t="s">
        <v>8</v>
      </c>
      <c r="G2281" s="1" t="s">
        <v>3078</v>
      </c>
      <c r="H2281" s="17">
        <v>0.71575231481481505</v>
      </c>
      <c r="I2281" s="17">
        <v>8.6805555555602432E-4</v>
      </c>
      <c r="J2281" s="1" t="s">
        <v>13755</v>
      </c>
    </row>
    <row r="2282" spans="2:10">
      <c r="B2282" s="1" t="s">
        <v>16533</v>
      </c>
      <c r="C2282" s="1">
        <v>5</v>
      </c>
      <c r="D2282" s="1" t="s">
        <v>13753</v>
      </c>
      <c r="E2282" s="17">
        <v>0.71525462962963005</v>
      </c>
      <c r="F2282" s="1" t="s">
        <v>8</v>
      </c>
      <c r="G2282" s="1" t="s">
        <v>3078</v>
      </c>
      <c r="H2282" s="17">
        <v>0.71600694444444402</v>
      </c>
      <c r="I2282" s="17">
        <v>7.5231481481397022E-4</v>
      </c>
      <c r="J2282" s="1" t="s">
        <v>13755</v>
      </c>
    </row>
    <row r="2283" spans="2:10">
      <c r="B2283" s="1" t="s">
        <v>15290</v>
      </c>
      <c r="C2283" s="1">
        <v>1</v>
      </c>
      <c r="D2283" s="1" t="s">
        <v>13753</v>
      </c>
      <c r="E2283" s="17">
        <v>0.56225694444444396</v>
      </c>
      <c r="F2283" s="1" t="s">
        <v>57</v>
      </c>
      <c r="G2283" s="1" t="s">
        <v>3095</v>
      </c>
      <c r="H2283" s="17">
        <v>0.716134259259259</v>
      </c>
      <c r="I2283" s="17">
        <v>0.15387731481481504</v>
      </c>
      <c r="J2283" s="1" t="s">
        <v>13758</v>
      </c>
    </row>
    <row r="2284" spans="2:10">
      <c r="B2284" s="1" t="s">
        <v>16534</v>
      </c>
      <c r="C2284" s="1">
        <v>1</v>
      </c>
      <c r="D2284" s="1" t="s">
        <v>13753</v>
      </c>
      <c r="E2284" s="17">
        <v>0.71532407407407395</v>
      </c>
      <c r="F2284" s="1" t="s">
        <v>8</v>
      </c>
      <c r="G2284" s="1" t="s">
        <v>3078</v>
      </c>
      <c r="H2284" s="17">
        <v>0.71618055555555604</v>
      </c>
      <c r="I2284" s="17">
        <v>8.5648148148209646E-4</v>
      </c>
      <c r="J2284" s="1" t="s">
        <v>13755</v>
      </c>
    </row>
    <row r="2285" spans="2:10">
      <c r="B2285" s="1" t="s">
        <v>16516</v>
      </c>
      <c r="C2285" s="1">
        <v>1</v>
      </c>
      <c r="D2285" s="1" t="s">
        <v>13760</v>
      </c>
      <c r="E2285" s="17">
        <v>0.71311342592592597</v>
      </c>
      <c r="F2285" s="1" t="s">
        <v>8</v>
      </c>
      <c r="G2285" s="1" t="s">
        <v>3077</v>
      </c>
      <c r="H2285" s="17">
        <v>0.71625000000000005</v>
      </c>
      <c r="I2285" s="17">
        <v>3.1365740740740833E-3</v>
      </c>
      <c r="J2285" s="1" t="s">
        <v>13765</v>
      </c>
    </row>
    <row r="2286" spans="2:10">
      <c r="B2286" s="1" t="s">
        <v>16524</v>
      </c>
      <c r="C2286" s="1">
        <v>1</v>
      </c>
      <c r="D2286" s="1" t="s">
        <v>13753</v>
      </c>
      <c r="E2286" s="17">
        <v>0.714479166666667</v>
      </c>
      <c r="F2286" s="1" t="s">
        <v>8</v>
      </c>
      <c r="G2286" s="1" t="s">
        <v>3077</v>
      </c>
      <c r="H2286" s="17">
        <v>0.71629629629629599</v>
      </c>
      <c r="I2286" s="17">
        <v>1.8171296296289885E-3</v>
      </c>
      <c r="J2286" s="1" t="s">
        <v>13756</v>
      </c>
    </row>
    <row r="2287" spans="2:10">
      <c r="B2287" s="1" t="s">
        <v>16526</v>
      </c>
      <c r="C2287" s="1">
        <v>1</v>
      </c>
      <c r="D2287" s="1" t="s">
        <v>3076</v>
      </c>
      <c r="E2287" s="17">
        <v>0.71469907407407396</v>
      </c>
      <c r="F2287" s="1" t="s">
        <v>8</v>
      </c>
      <c r="G2287" s="1" t="s">
        <v>13746</v>
      </c>
      <c r="H2287" s="17">
        <v>0.71629629629629599</v>
      </c>
      <c r="I2287" s="17">
        <v>1.5972222222220278E-3</v>
      </c>
      <c r="J2287" s="1" t="s">
        <v>13766</v>
      </c>
    </row>
    <row r="2288" spans="2:10">
      <c r="B2288" s="1" t="s">
        <v>16525</v>
      </c>
      <c r="C2288" s="1">
        <v>1</v>
      </c>
      <c r="D2288" s="1" t="s">
        <v>13687</v>
      </c>
      <c r="E2288" s="17">
        <v>0.71468750000000003</v>
      </c>
      <c r="F2288" s="1" t="s">
        <v>8</v>
      </c>
      <c r="G2288" s="1" t="s">
        <v>13746</v>
      </c>
      <c r="H2288" s="17">
        <v>0.71643518518518501</v>
      </c>
      <c r="I2288" s="17">
        <v>1.7476851851849773E-3</v>
      </c>
      <c r="J2288" s="1" t="s">
        <v>13771</v>
      </c>
    </row>
    <row r="2289" spans="2:10">
      <c r="B2289" s="1" t="s">
        <v>16536</v>
      </c>
      <c r="C2289" s="1">
        <v>1</v>
      </c>
      <c r="D2289" s="1" t="s">
        <v>3076</v>
      </c>
      <c r="E2289" s="17">
        <v>0.71560185185185199</v>
      </c>
      <c r="F2289" s="1" t="s">
        <v>8</v>
      </c>
      <c r="G2289" s="1" t="s">
        <v>3078</v>
      </c>
      <c r="H2289" s="17">
        <v>0.71653935185185202</v>
      </c>
      <c r="I2289" s="17">
        <v>9.3750000000003553E-4</v>
      </c>
      <c r="J2289" s="1" t="s">
        <v>13769</v>
      </c>
    </row>
    <row r="2290" spans="2:10">
      <c r="B2290" s="1" t="s">
        <v>16358</v>
      </c>
      <c r="C2290" s="1">
        <v>1</v>
      </c>
      <c r="D2290" s="1" t="s">
        <v>13753</v>
      </c>
      <c r="E2290" s="17">
        <v>0.69585648148148105</v>
      </c>
      <c r="F2290" s="1" t="s">
        <v>6</v>
      </c>
      <c r="G2290" s="1" t="s">
        <v>13746</v>
      </c>
      <c r="H2290" s="17">
        <v>0.71657407407407403</v>
      </c>
      <c r="I2290" s="17">
        <v>2.0717592592592982E-2</v>
      </c>
      <c r="J2290" s="1" t="s">
        <v>13759</v>
      </c>
    </row>
    <row r="2291" spans="2:10">
      <c r="B2291" s="1" t="s">
        <v>16463</v>
      </c>
      <c r="C2291" s="1">
        <v>1</v>
      </c>
      <c r="D2291" s="1" t="s">
        <v>13760</v>
      </c>
      <c r="E2291" s="17">
        <v>0.70744212962963005</v>
      </c>
      <c r="F2291" s="1" t="s">
        <v>7</v>
      </c>
      <c r="G2291" s="1" t="s">
        <v>13746</v>
      </c>
      <c r="H2291" s="17">
        <v>0.71664351851851804</v>
      </c>
      <c r="I2291" s="17">
        <v>9.2013888888879958E-3</v>
      </c>
      <c r="J2291" s="1" t="s">
        <v>13764</v>
      </c>
    </row>
    <row r="2292" spans="2:10">
      <c r="B2292" s="1" t="s">
        <v>16542</v>
      </c>
      <c r="C2292" s="1">
        <v>1</v>
      </c>
      <c r="D2292" s="1" t="s">
        <v>13687</v>
      </c>
      <c r="E2292" s="17">
        <v>0.71657407407407403</v>
      </c>
      <c r="F2292" s="1" t="s">
        <v>8</v>
      </c>
      <c r="G2292" s="1" t="s">
        <v>13762</v>
      </c>
      <c r="H2292" s="17">
        <v>0.71666666666666701</v>
      </c>
      <c r="I2292" s="17">
        <v>9.2592592592977141E-5</v>
      </c>
      <c r="J2292" s="1" t="s">
        <v>13767</v>
      </c>
    </row>
    <row r="2293" spans="2:10">
      <c r="B2293" s="1" t="s">
        <v>15251</v>
      </c>
      <c r="C2293" s="1">
        <v>1</v>
      </c>
      <c r="D2293" s="1" t="s">
        <v>13753</v>
      </c>
      <c r="E2293" s="17">
        <v>0.55731481481481504</v>
      </c>
      <c r="F2293" s="1" t="s">
        <v>57</v>
      </c>
      <c r="G2293" s="1" t="s">
        <v>13762</v>
      </c>
      <c r="H2293" s="17">
        <v>0.71685185185185196</v>
      </c>
      <c r="I2293" s="17">
        <v>0.15953703703703692</v>
      </c>
      <c r="J2293" s="1" t="s">
        <v>13772</v>
      </c>
    </row>
    <row r="2294" spans="2:10">
      <c r="B2294" s="1" t="s">
        <v>16532</v>
      </c>
      <c r="C2294" s="1">
        <v>1</v>
      </c>
      <c r="D2294" s="1" t="s">
        <v>13753</v>
      </c>
      <c r="E2294" s="17">
        <v>0.715173611111111</v>
      </c>
      <c r="F2294" s="1" t="s">
        <v>8</v>
      </c>
      <c r="G2294" s="1" t="s">
        <v>13746</v>
      </c>
      <c r="H2294" s="17">
        <v>0.71699074074074098</v>
      </c>
      <c r="I2294" s="17">
        <v>1.8171296296299877E-3</v>
      </c>
      <c r="J2294" s="1" t="s">
        <v>13759</v>
      </c>
    </row>
    <row r="2295" spans="2:10">
      <c r="B2295" s="1" t="s">
        <v>15167</v>
      </c>
      <c r="C2295" s="1">
        <v>1</v>
      </c>
      <c r="D2295" s="1" t="s">
        <v>13760</v>
      </c>
      <c r="E2295" s="17">
        <v>0.54612268518518503</v>
      </c>
      <c r="F2295" s="1" t="s">
        <v>56</v>
      </c>
      <c r="G2295" s="1" t="s">
        <v>13762</v>
      </c>
      <c r="H2295" s="17">
        <v>0.71704861111111096</v>
      </c>
      <c r="I2295" s="17">
        <v>0.17092592592592593</v>
      </c>
      <c r="J2295" s="1" t="s">
        <v>13763</v>
      </c>
    </row>
    <row r="2296" spans="2:10">
      <c r="B2296" s="1" t="s">
        <v>16129</v>
      </c>
      <c r="C2296" s="1">
        <v>1</v>
      </c>
      <c r="D2296" s="1" t="s">
        <v>13760</v>
      </c>
      <c r="E2296" s="17">
        <v>0.66697916666666701</v>
      </c>
      <c r="F2296" s="1" t="s">
        <v>4</v>
      </c>
      <c r="G2296" s="1" t="s">
        <v>3077</v>
      </c>
      <c r="H2296" s="17">
        <v>0.71752314814814799</v>
      </c>
      <c r="I2296" s="17">
        <v>5.0543981481480982E-2</v>
      </c>
      <c r="J2296" s="1" t="s">
        <v>13765</v>
      </c>
    </row>
    <row r="2297" spans="2:10">
      <c r="B2297" s="1" t="s">
        <v>16539</v>
      </c>
      <c r="C2297" s="1">
        <v>1</v>
      </c>
      <c r="D2297" s="1" t="s">
        <v>13753</v>
      </c>
      <c r="E2297" s="17">
        <v>0.71587962962963003</v>
      </c>
      <c r="F2297" s="1" t="s">
        <v>8</v>
      </c>
      <c r="G2297" s="1" t="s">
        <v>3078</v>
      </c>
      <c r="H2297" s="17">
        <v>0.71766203703703701</v>
      </c>
      <c r="I2297" s="17">
        <v>1.7824074074069829E-3</v>
      </c>
      <c r="J2297" s="1" t="s">
        <v>13755</v>
      </c>
    </row>
    <row r="2298" spans="2:10">
      <c r="B2298" s="1" t="s">
        <v>16541</v>
      </c>
      <c r="C2298" s="1">
        <v>1</v>
      </c>
      <c r="D2298" s="1" t="s">
        <v>13753</v>
      </c>
      <c r="E2298" s="17">
        <v>0.71657407407407403</v>
      </c>
      <c r="F2298" s="1" t="s">
        <v>8</v>
      </c>
      <c r="G2298" s="1" t="s">
        <v>13746</v>
      </c>
      <c r="H2298" s="17">
        <v>0.71773148148148103</v>
      </c>
      <c r="I2298" s="17">
        <v>1.1574074074069962E-3</v>
      </c>
      <c r="J2298" s="1" t="s">
        <v>13759</v>
      </c>
    </row>
    <row r="2299" spans="2:10">
      <c r="B2299" s="1" t="s">
        <v>16538</v>
      </c>
      <c r="C2299" s="1">
        <v>1</v>
      </c>
      <c r="D2299" s="1" t="s">
        <v>13753</v>
      </c>
      <c r="E2299" s="17">
        <v>0.71574074074074101</v>
      </c>
      <c r="F2299" s="1" t="s">
        <v>8</v>
      </c>
      <c r="G2299" s="1" t="s">
        <v>3078</v>
      </c>
      <c r="H2299" s="17">
        <v>0.717789351851852</v>
      </c>
      <c r="I2299" s="17">
        <v>2.0486111111109873E-3</v>
      </c>
      <c r="J2299" s="1" t="s">
        <v>13755</v>
      </c>
    </row>
    <row r="2300" spans="2:10">
      <c r="B2300" s="1" t="s">
        <v>14341</v>
      </c>
      <c r="C2300" s="1">
        <v>1</v>
      </c>
      <c r="D2300" s="1" t="s">
        <v>3076</v>
      </c>
      <c r="E2300" s="17">
        <v>0.42262731481481502</v>
      </c>
      <c r="F2300" s="1" t="s">
        <v>44</v>
      </c>
      <c r="G2300" s="1" t="s">
        <v>13762</v>
      </c>
      <c r="H2300" s="17">
        <v>0.717824074074074</v>
      </c>
      <c r="I2300" s="17">
        <v>0.29519675925925898</v>
      </c>
      <c r="J2300" s="1" t="s">
        <v>13775</v>
      </c>
    </row>
    <row r="2301" spans="2:10">
      <c r="B2301" s="1" t="s">
        <v>16482</v>
      </c>
      <c r="C2301" s="1">
        <v>2</v>
      </c>
      <c r="D2301" s="1" t="s">
        <v>3076</v>
      </c>
      <c r="E2301" s="17">
        <v>0.70914351851851898</v>
      </c>
      <c r="F2301" s="1" t="s">
        <v>8</v>
      </c>
      <c r="G2301" s="1" t="s">
        <v>3078</v>
      </c>
      <c r="H2301" s="17">
        <v>0.71795138888888899</v>
      </c>
      <c r="I2301" s="17">
        <v>8.8078703703700079E-3</v>
      </c>
      <c r="J2301" s="1" t="s">
        <v>13769</v>
      </c>
    </row>
    <row r="2302" spans="2:10">
      <c r="B2302" s="1" t="s">
        <v>16467</v>
      </c>
      <c r="C2302" s="1">
        <v>1</v>
      </c>
      <c r="D2302" s="1" t="s">
        <v>13753</v>
      </c>
      <c r="E2302" s="17">
        <v>0.70768518518518497</v>
      </c>
      <c r="F2302" s="1" t="s">
        <v>7</v>
      </c>
      <c r="G2302" s="1" t="s">
        <v>3078</v>
      </c>
      <c r="H2302" s="17">
        <v>0.71809027777777801</v>
      </c>
      <c r="I2302" s="17">
        <v>1.0405092592593035E-2</v>
      </c>
      <c r="J2302" s="1" t="s">
        <v>13755</v>
      </c>
    </row>
    <row r="2303" spans="2:10">
      <c r="B2303" s="1" t="s">
        <v>15003</v>
      </c>
      <c r="C2303" s="1">
        <v>1</v>
      </c>
      <c r="D2303" s="1" t="s">
        <v>13760</v>
      </c>
      <c r="E2303" s="17">
        <v>0.52422453703703698</v>
      </c>
      <c r="F2303" s="1" t="s">
        <v>54</v>
      </c>
      <c r="G2303" s="1" t="s">
        <v>13746</v>
      </c>
      <c r="H2303" s="17">
        <v>0.71813657407407405</v>
      </c>
      <c r="I2303" s="17">
        <v>0.19391203703703708</v>
      </c>
      <c r="J2303" s="1" t="s">
        <v>13764</v>
      </c>
    </row>
    <row r="2304" spans="2:10">
      <c r="B2304" s="1" t="s">
        <v>16549</v>
      </c>
      <c r="C2304" s="1">
        <v>1</v>
      </c>
      <c r="D2304" s="1" t="s">
        <v>13753</v>
      </c>
      <c r="E2304" s="17">
        <v>0.71796296296296302</v>
      </c>
      <c r="F2304" s="1" t="s">
        <v>8</v>
      </c>
      <c r="G2304" s="1" t="s">
        <v>13746</v>
      </c>
      <c r="H2304" s="17">
        <v>0.71839120370370402</v>
      </c>
      <c r="I2304" s="17">
        <v>4.2824074074099272E-4</v>
      </c>
      <c r="J2304" s="1" t="s">
        <v>13759</v>
      </c>
    </row>
    <row r="2305" spans="2:10">
      <c r="B2305" s="1" t="s">
        <v>16425</v>
      </c>
      <c r="C2305" s="1">
        <v>5</v>
      </c>
      <c r="D2305" s="1" t="s">
        <v>13753</v>
      </c>
      <c r="E2305" s="17">
        <v>0.70298611111111098</v>
      </c>
      <c r="F2305" s="1" t="s">
        <v>7</v>
      </c>
      <c r="G2305" s="1" t="s">
        <v>13746</v>
      </c>
      <c r="H2305" s="17">
        <v>0.71847222222222196</v>
      </c>
      <c r="I2305" s="17">
        <v>1.5486111111110978E-2</v>
      </c>
      <c r="J2305" s="1" t="s">
        <v>13759</v>
      </c>
    </row>
    <row r="2306" spans="2:10">
      <c r="B2306" s="1" t="s">
        <v>16551</v>
      </c>
      <c r="C2306" s="1">
        <v>1</v>
      </c>
      <c r="D2306" s="1" t="s">
        <v>13753</v>
      </c>
      <c r="E2306" s="17">
        <v>0.71837962962962998</v>
      </c>
      <c r="F2306" s="1" t="s">
        <v>8</v>
      </c>
      <c r="G2306" s="1" t="s">
        <v>13746</v>
      </c>
      <c r="H2306" s="17">
        <v>0.71854166666666697</v>
      </c>
      <c r="I2306" s="17">
        <v>1.6203703703698835E-4</v>
      </c>
      <c r="J2306" s="1" t="s">
        <v>13759</v>
      </c>
    </row>
    <row r="2307" spans="2:10">
      <c r="B2307" s="1" t="s">
        <v>15258</v>
      </c>
      <c r="C2307" s="1">
        <v>1</v>
      </c>
      <c r="D2307" s="1" t="s">
        <v>3076</v>
      </c>
      <c r="E2307" s="17">
        <v>0.55770833333333303</v>
      </c>
      <c r="F2307" s="1" t="s">
        <v>57</v>
      </c>
      <c r="G2307" s="1" t="s">
        <v>13762</v>
      </c>
      <c r="H2307" s="17">
        <v>0.71869212962963003</v>
      </c>
      <c r="I2307" s="17">
        <v>0.160983796296297</v>
      </c>
      <c r="J2307" s="1" t="s">
        <v>13775</v>
      </c>
    </row>
    <row r="2308" spans="2:10">
      <c r="B2308" s="1" t="s">
        <v>16553</v>
      </c>
      <c r="C2308" s="1">
        <v>1</v>
      </c>
      <c r="D2308" s="1" t="s">
        <v>13753</v>
      </c>
      <c r="E2308" s="17">
        <v>0.718483796296296</v>
      </c>
      <c r="F2308" s="1" t="s">
        <v>8</v>
      </c>
      <c r="G2308" s="1" t="s">
        <v>13746</v>
      </c>
      <c r="H2308" s="17">
        <v>0.71875</v>
      </c>
      <c r="I2308" s="17">
        <v>2.6620370370400437E-4</v>
      </c>
      <c r="J2308" s="1" t="s">
        <v>13759</v>
      </c>
    </row>
    <row r="2309" spans="2:10">
      <c r="B2309" s="1" t="s">
        <v>16540</v>
      </c>
      <c r="C2309" s="1">
        <v>1</v>
      </c>
      <c r="D2309" s="1" t="s">
        <v>3076</v>
      </c>
      <c r="E2309" s="17">
        <v>0.71649305555555598</v>
      </c>
      <c r="F2309" s="1" t="s">
        <v>8</v>
      </c>
      <c r="G2309" s="1" t="s">
        <v>13746</v>
      </c>
      <c r="H2309" s="17">
        <v>0.71883101851851805</v>
      </c>
      <c r="I2309" s="17">
        <v>2.3379629629620702E-3</v>
      </c>
      <c r="J2309" s="1" t="s">
        <v>13766</v>
      </c>
    </row>
    <row r="2310" spans="2:10">
      <c r="B2310" s="1" t="s">
        <v>16462</v>
      </c>
      <c r="C2310" s="1">
        <v>1</v>
      </c>
      <c r="D2310" s="1" t="s">
        <v>3076</v>
      </c>
      <c r="E2310" s="17">
        <v>0.70733796296296303</v>
      </c>
      <c r="F2310" s="1" t="s">
        <v>7</v>
      </c>
      <c r="G2310" s="1" t="s">
        <v>3095</v>
      </c>
      <c r="H2310" s="17">
        <v>0.71890046296296295</v>
      </c>
      <c r="I2310" s="17">
        <v>1.156249999999992E-2</v>
      </c>
      <c r="J2310" s="1" t="s">
        <v>13675</v>
      </c>
    </row>
    <row r="2311" spans="2:10">
      <c r="B2311" s="1" t="s">
        <v>16543</v>
      </c>
      <c r="C2311" s="1">
        <v>5</v>
      </c>
      <c r="D2311" s="1" t="s">
        <v>13753</v>
      </c>
      <c r="E2311" s="17">
        <v>0.71716435185185201</v>
      </c>
      <c r="F2311" s="1" t="s">
        <v>8</v>
      </c>
      <c r="G2311" s="1" t="s">
        <v>3078</v>
      </c>
      <c r="H2311" s="17">
        <v>0.71900462962962997</v>
      </c>
      <c r="I2311" s="17">
        <v>1.8402777777779544E-3</v>
      </c>
      <c r="J2311" s="1" t="s">
        <v>13755</v>
      </c>
    </row>
    <row r="2312" spans="2:10">
      <c r="B2312" s="1" t="s">
        <v>16547</v>
      </c>
      <c r="C2312" s="1">
        <v>1</v>
      </c>
      <c r="D2312" s="1" t="s">
        <v>13687</v>
      </c>
      <c r="E2312" s="17">
        <v>0.71783564814814804</v>
      </c>
      <c r="F2312" s="1" t="s">
        <v>8</v>
      </c>
      <c r="G2312" s="1" t="s">
        <v>13746</v>
      </c>
      <c r="H2312" s="17">
        <v>0.71906250000000005</v>
      </c>
      <c r="I2312" s="17">
        <v>1.2268518518520066E-3</v>
      </c>
      <c r="J2312" s="1" t="s">
        <v>13771</v>
      </c>
    </row>
    <row r="2313" spans="2:10">
      <c r="B2313" s="1" t="s">
        <v>16550</v>
      </c>
      <c r="C2313" s="1">
        <v>5</v>
      </c>
      <c r="D2313" s="1" t="s">
        <v>13753</v>
      </c>
      <c r="E2313" s="17">
        <v>0.71811342592592597</v>
      </c>
      <c r="F2313" s="1" t="s">
        <v>8</v>
      </c>
      <c r="G2313" s="1" t="s">
        <v>3078</v>
      </c>
      <c r="H2313" s="17">
        <v>0.71915509259259303</v>
      </c>
      <c r="I2313" s="17">
        <v>1.0416666666670515E-3</v>
      </c>
      <c r="J2313" s="1" t="s">
        <v>13755</v>
      </c>
    </row>
    <row r="2314" spans="2:10">
      <c r="B2314" s="1" t="s">
        <v>16557</v>
      </c>
      <c r="C2314" s="1">
        <v>1</v>
      </c>
      <c r="D2314" s="1" t="s">
        <v>13687</v>
      </c>
      <c r="E2314" s="17">
        <v>0.71884259259259298</v>
      </c>
      <c r="F2314" s="1" t="s">
        <v>9</v>
      </c>
      <c r="G2314" s="1" t="s">
        <v>3078</v>
      </c>
      <c r="H2314" s="17">
        <v>0.71979166666666705</v>
      </c>
      <c r="I2314" s="17">
        <v>9.490740740740744E-4</v>
      </c>
      <c r="J2314" s="1" t="s">
        <v>13773</v>
      </c>
    </row>
    <row r="2315" spans="2:10">
      <c r="B2315" s="1" t="s">
        <v>16546</v>
      </c>
      <c r="C2315" s="1">
        <v>1</v>
      </c>
      <c r="D2315" s="1" t="s">
        <v>13753</v>
      </c>
      <c r="E2315" s="17">
        <v>0.717789351851852</v>
      </c>
      <c r="F2315" s="1" t="s">
        <v>8</v>
      </c>
      <c r="G2315" s="1" t="s">
        <v>13762</v>
      </c>
      <c r="H2315" s="17">
        <v>0.72005787037036995</v>
      </c>
      <c r="I2315" s="17">
        <v>2.2685185185179479E-3</v>
      </c>
      <c r="J2315" s="1" t="s">
        <v>13772</v>
      </c>
    </row>
    <row r="2316" spans="2:10">
      <c r="B2316" s="1" t="s">
        <v>15216</v>
      </c>
      <c r="C2316" s="1">
        <v>1</v>
      </c>
      <c r="D2316" s="1" t="s">
        <v>13760</v>
      </c>
      <c r="E2316" s="17">
        <v>0.55224537037037003</v>
      </c>
      <c r="F2316" s="1" t="s">
        <v>57</v>
      </c>
      <c r="G2316" s="1" t="s">
        <v>13746</v>
      </c>
      <c r="H2316" s="17">
        <v>0.72011574074074103</v>
      </c>
      <c r="I2316" s="17">
        <v>0.167870370370371</v>
      </c>
      <c r="J2316" s="1" t="s">
        <v>13764</v>
      </c>
    </row>
    <row r="2317" spans="2:10">
      <c r="B2317" s="1" t="s">
        <v>16567</v>
      </c>
      <c r="C2317" s="1">
        <v>1</v>
      </c>
      <c r="D2317" s="1" t="s">
        <v>13753</v>
      </c>
      <c r="E2317" s="17">
        <v>0.71972222222222204</v>
      </c>
      <c r="F2317" s="1" t="s">
        <v>9</v>
      </c>
      <c r="G2317" s="1" t="s">
        <v>13746</v>
      </c>
      <c r="H2317" s="17">
        <v>0.72015046296296303</v>
      </c>
      <c r="I2317" s="17">
        <v>4.2824074074099272E-4</v>
      </c>
      <c r="J2317" s="1" t="s">
        <v>13759</v>
      </c>
    </row>
    <row r="2318" spans="2:10">
      <c r="B2318" s="1" t="s">
        <v>16555</v>
      </c>
      <c r="C2318" s="1">
        <v>1</v>
      </c>
      <c r="D2318" s="1" t="s">
        <v>13687</v>
      </c>
      <c r="E2318" s="17">
        <v>0.71873842592592596</v>
      </c>
      <c r="F2318" s="1" t="s">
        <v>8</v>
      </c>
      <c r="G2318" s="1" t="s">
        <v>13746</v>
      </c>
      <c r="H2318" s="17">
        <v>0.72016203703703696</v>
      </c>
      <c r="I2318" s="17">
        <v>1.4236111111110006E-3</v>
      </c>
      <c r="J2318" s="1" t="s">
        <v>13771</v>
      </c>
    </row>
    <row r="2319" spans="2:10">
      <c r="B2319" s="1" t="s">
        <v>16565</v>
      </c>
      <c r="C2319" s="1">
        <v>1</v>
      </c>
      <c r="D2319" s="1" t="s">
        <v>3076</v>
      </c>
      <c r="E2319" s="17">
        <v>0.71945601851851804</v>
      </c>
      <c r="F2319" s="1" t="s">
        <v>9</v>
      </c>
      <c r="G2319" s="1" t="s">
        <v>3078</v>
      </c>
      <c r="H2319" s="17">
        <v>0.720439814814815</v>
      </c>
      <c r="I2319" s="17">
        <v>9.8379629629696819E-4</v>
      </c>
      <c r="J2319" s="1" t="s">
        <v>13769</v>
      </c>
    </row>
    <row r="2320" spans="2:10">
      <c r="B2320" s="1" t="s">
        <v>16558</v>
      </c>
      <c r="C2320" s="1">
        <v>1</v>
      </c>
      <c r="D2320" s="1" t="s">
        <v>13753</v>
      </c>
      <c r="E2320" s="17">
        <v>0.71887731481481498</v>
      </c>
      <c r="F2320" s="1" t="s">
        <v>9</v>
      </c>
      <c r="G2320" s="1" t="s">
        <v>3078</v>
      </c>
      <c r="H2320" s="17">
        <v>0.72048611111111105</v>
      </c>
      <c r="I2320" s="17">
        <v>1.6087962962960667E-3</v>
      </c>
      <c r="J2320" s="1" t="s">
        <v>13755</v>
      </c>
    </row>
    <row r="2321" spans="2:10">
      <c r="B2321" s="1" t="s">
        <v>16564</v>
      </c>
      <c r="C2321" s="1">
        <v>1</v>
      </c>
      <c r="D2321" s="1" t="s">
        <v>13753</v>
      </c>
      <c r="E2321" s="17">
        <v>0.71936342592592595</v>
      </c>
      <c r="F2321" s="1" t="s">
        <v>9</v>
      </c>
      <c r="G2321" s="1" t="s">
        <v>13746</v>
      </c>
      <c r="H2321" s="17">
        <v>0.72054398148148102</v>
      </c>
      <c r="I2321" s="17">
        <v>1.180555555555074E-3</v>
      </c>
      <c r="J2321" s="1" t="s">
        <v>13759</v>
      </c>
    </row>
    <row r="2322" spans="2:10">
      <c r="B2322" s="1" t="s">
        <v>16569</v>
      </c>
      <c r="C2322" s="1">
        <v>1</v>
      </c>
      <c r="D2322" s="1" t="s">
        <v>13753</v>
      </c>
      <c r="E2322" s="17">
        <v>0.71991898148148104</v>
      </c>
      <c r="F2322" s="1" t="s">
        <v>9</v>
      </c>
      <c r="G2322" s="1" t="s">
        <v>3078</v>
      </c>
      <c r="H2322" s="17">
        <v>0.72057870370370403</v>
      </c>
      <c r="I2322" s="17">
        <v>6.5972222222299148E-4</v>
      </c>
      <c r="J2322" s="1" t="s">
        <v>13755</v>
      </c>
    </row>
    <row r="2323" spans="2:10">
      <c r="B2323" s="1" t="s">
        <v>16563</v>
      </c>
      <c r="C2323" s="1">
        <v>1</v>
      </c>
      <c r="D2323" s="1" t="s">
        <v>3076</v>
      </c>
      <c r="E2323" s="17">
        <v>0.71934027777777798</v>
      </c>
      <c r="F2323" s="1" t="s">
        <v>9</v>
      </c>
      <c r="G2323" s="1" t="s">
        <v>3078</v>
      </c>
      <c r="H2323" s="17">
        <v>0.72074074074074101</v>
      </c>
      <c r="I2323" s="17">
        <v>1.4004629629630339E-3</v>
      </c>
      <c r="J2323" s="1" t="s">
        <v>13769</v>
      </c>
    </row>
    <row r="2324" spans="2:10">
      <c r="B2324" s="1" t="s">
        <v>16562</v>
      </c>
      <c r="C2324" s="1">
        <v>1</v>
      </c>
      <c r="D2324" s="1" t="s">
        <v>13687</v>
      </c>
      <c r="E2324" s="17">
        <v>0.71932870370370405</v>
      </c>
      <c r="F2324" s="1" t="s">
        <v>9</v>
      </c>
      <c r="G2324" s="1" t="s">
        <v>13746</v>
      </c>
      <c r="H2324" s="17">
        <v>0.72082175925925895</v>
      </c>
      <c r="I2324" s="17">
        <v>1.4930555555549008E-3</v>
      </c>
      <c r="J2324" s="1" t="s">
        <v>13771</v>
      </c>
    </row>
    <row r="2325" spans="2:10">
      <c r="B2325" s="1" t="s">
        <v>14536</v>
      </c>
      <c r="C2325" s="1">
        <v>1</v>
      </c>
      <c r="D2325" s="1" t="s">
        <v>13753</v>
      </c>
      <c r="E2325" s="17">
        <v>0.45435185185185201</v>
      </c>
      <c r="F2325" s="1" t="s">
        <v>47</v>
      </c>
      <c r="G2325" s="1" t="s">
        <v>3095</v>
      </c>
      <c r="H2325" s="17">
        <v>0.72084490740740703</v>
      </c>
      <c r="I2325" s="17">
        <v>0.26649305555555503</v>
      </c>
      <c r="J2325" s="1" t="s">
        <v>13758</v>
      </c>
    </row>
    <row r="2326" spans="2:10">
      <c r="B2326" s="1" t="s">
        <v>16578</v>
      </c>
      <c r="C2326" s="1">
        <v>1</v>
      </c>
      <c r="D2326" s="1" t="s">
        <v>13753</v>
      </c>
      <c r="E2326" s="17">
        <v>0.72114583333333304</v>
      </c>
      <c r="F2326" s="1" t="s">
        <v>9</v>
      </c>
      <c r="G2326" s="1" t="s">
        <v>13746</v>
      </c>
      <c r="H2326" s="17">
        <v>0.72218749999999998</v>
      </c>
      <c r="I2326" s="17">
        <v>1.0416666666669405E-3</v>
      </c>
      <c r="J2326" s="1" t="s">
        <v>13759</v>
      </c>
    </row>
    <row r="2327" spans="2:10">
      <c r="B2327" s="1" t="s">
        <v>16576</v>
      </c>
      <c r="C2327" s="1">
        <v>1</v>
      </c>
      <c r="D2327" s="1" t="s">
        <v>13687</v>
      </c>
      <c r="E2327" s="17">
        <v>0.72084490740740703</v>
      </c>
      <c r="F2327" s="1" t="s">
        <v>9</v>
      </c>
      <c r="G2327" s="1" t="s">
        <v>13746</v>
      </c>
      <c r="H2327" s="17">
        <v>0.722326388888889</v>
      </c>
      <c r="I2327" s="17">
        <v>1.4814814814819721E-3</v>
      </c>
      <c r="J2327" s="1" t="s">
        <v>13771</v>
      </c>
    </row>
    <row r="2328" spans="2:10">
      <c r="B2328" s="1" t="s">
        <v>16568</v>
      </c>
      <c r="C2328" s="1">
        <v>1</v>
      </c>
      <c r="D2328" s="1" t="s">
        <v>13753</v>
      </c>
      <c r="E2328" s="17">
        <v>0.71987268518518499</v>
      </c>
      <c r="F2328" s="1" t="s">
        <v>9</v>
      </c>
      <c r="G2328" s="1" t="s">
        <v>3078</v>
      </c>
      <c r="H2328" s="17">
        <v>0.72234953703703697</v>
      </c>
      <c r="I2328" s="17">
        <v>2.47685185185198E-3</v>
      </c>
      <c r="J2328" s="1" t="s">
        <v>13755</v>
      </c>
    </row>
    <row r="2329" spans="2:10">
      <c r="B2329" s="1" t="s">
        <v>16579</v>
      </c>
      <c r="C2329" s="1">
        <v>1</v>
      </c>
      <c r="D2329" s="1" t="s">
        <v>13753</v>
      </c>
      <c r="E2329" s="17">
        <v>0.72119212962962997</v>
      </c>
      <c r="F2329" s="1" t="s">
        <v>9</v>
      </c>
      <c r="G2329" s="1" t="s">
        <v>3078</v>
      </c>
      <c r="H2329" s="17">
        <v>0.72256944444444404</v>
      </c>
      <c r="I2329" s="17">
        <v>1.3773148148140679E-3</v>
      </c>
      <c r="J2329" s="1" t="s">
        <v>13755</v>
      </c>
    </row>
    <row r="2330" spans="2:10">
      <c r="B2330" s="1" t="s">
        <v>16595</v>
      </c>
      <c r="C2330" s="1">
        <v>1</v>
      </c>
      <c r="D2330" s="1" t="s">
        <v>13753</v>
      </c>
      <c r="E2330" s="17">
        <v>0.72267361111111095</v>
      </c>
      <c r="F2330" s="1" t="s">
        <v>9</v>
      </c>
      <c r="G2330" s="1" t="s">
        <v>13746</v>
      </c>
      <c r="H2330" s="17">
        <v>0.72284722222222197</v>
      </c>
      <c r="I2330" s="17">
        <v>1.7361111111102723E-4</v>
      </c>
      <c r="J2330" s="1" t="s">
        <v>13759</v>
      </c>
    </row>
    <row r="2331" spans="2:10">
      <c r="B2331" s="1" t="s">
        <v>16588</v>
      </c>
      <c r="C2331" s="1">
        <v>1</v>
      </c>
      <c r="D2331" s="1" t="s">
        <v>13753</v>
      </c>
      <c r="E2331" s="17">
        <v>0.72224537037036995</v>
      </c>
      <c r="F2331" s="1" t="s">
        <v>9</v>
      </c>
      <c r="G2331" s="1" t="s">
        <v>3078</v>
      </c>
      <c r="H2331" s="17">
        <v>0.72300925925925896</v>
      </c>
      <c r="I2331" s="17">
        <v>7.638888888890083E-4</v>
      </c>
      <c r="J2331" s="1" t="s">
        <v>13755</v>
      </c>
    </row>
    <row r="2332" spans="2:10">
      <c r="B2332" s="1" t="s">
        <v>16577</v>
      </c>
      <c r="C2332" s="1">
        <v>1</v>
      </c>
      <c r="D2332" s="1" t="s">
        <v>13753</v>
      </c>
      <c r="E2332" s="17">
        <v>0.72084490740740703</v>
      </c>
      <c r="F2332" s="1" t="s">
        <v>9</v>
      </c>
      <c r="G2332" s="1" t="s">
        <v>13746</v>
      </c>
      <c r="H2332" s="17">
        <v>0.72320601851851896</v>
      </c>
      <c r="I2332" s="17">
        <v>2.3611111111119243E-3</v>
      </c>
      <c r="J2332" s="1" t="s">
        <v>13759</v>
      </c>
    </row>
    <row r="2333" spans="2:10">
      <c r="B2333" s="1" t="s">
        <v>16584</v>
      </c>
      <c r="C2333" s="1">
        <v>1</v>
      </c>
      <c r="D2333" s="1" t="s">
        <v>13753</v>
      </c>
      <c r="E2333" s="17">
        <v>0.72152777777777799</v>
      </c>
      <c r="F2333" s="1" t="s">
        <v>9</v>
      </c>
      <c r="G2333" s="1" t="s">
        <v>13746</v>
      </c>
      <c r="H2333" s="17">
        <v>0.723252314814815</v>
      </c>
      <c r="I2333" s="17">
        <v>1.7245370370370106E-3</v>
      </c>
      <c r="J2333" s="1" t="s">
        <v>13759</v>
      </c>
    </row>
    <row r="2334" spans="2:10">
      <c r="B2334" s="1" t="s">
        <v>16591</v>
      </c>
      <c r="C2334" s="1">
        <v>5</v>
      </c>
      <c r="D2334" s="1" t="s">
        <v>13753</v>
      </c>
      <c r="E2334" s="17">
        <v>0.72246527777777803</v>
      </c>
      <c r="F2334" s="1" t="s">
        <v>9</v>
      </c>
      <c r="G2334" s="1" t="s">
        <v>3078</v>
      </c>
      <c r="H2334" s="17">
        <v>0.72334490740740698</v>
      </c>
      <c r="I2334" s="17">
        <v>8.7962962962895297E-4</v>
      </c>
      <c r="J2334" s="1" t="s">
        <v>13755</v>
      </c>
    </row>
    <row r="2335" spans="2:10">
      <c r="B2335" s="1" t="s">
        <v>16265</v>
      </c>
      <c r="C2335" s="1">
        <v>1</v>
      </c>
      <c r="D2335" s="1" t="s">
        <v>13753</v>
      </c>
      <c r="E2335" s="17">
        <v>0.68337962962962995</v>
      </c>
      <c r="F2335" s="1" t="s">
        <v>5</v>
      </c>
      <c r="G2335" s="1" t="s">
        <v>13746</v>
      </c>
      <c r="H2335" s="17">
        <v>0.72344907407407399</v>
      </c>
      <c r="I2335" s="17">
        <v>4.0069444444444047E-2</v>
      </c>
      <c r="J2335" s="1" t="s">
        <v>13759</v>
      </c>
    </row>
    <row r="2336" spans="2:10">
      <c r="B2336" s="1" t="s">
        <v>16464</v>
      </c>
      <c r="C2336" s="1">
        <v>1</v>
      </c>
      <c r="D2336" s="1" t="s">
        <v>13760</v>
      </c>
      <c r="E2336" s="17">
        <v>0.70752314814814798</v>
      </c>
      <c r="F2336" s="1" t="s">
        <v>7</v>
      </c>
      <c r="G2336" s="1" t="s">
        <v>13762</v>
      </c>
      <c r="H2336" s="17">
        <v>0.72347222222222196</v>
      </c>
      <c r="I2336" s="17">
        <v>1.5949074074073977E-2</v>
      </c>
      <c r="J2336" s="1" t="s">
        <v>13763</v>
      </c>
    </row>
    <row r="2337" spans="2:10">
      <c r="B2337" s="1" t="s">
        <v>16586</v>
      </c>
      <c r="C2337" s="1">
        <v>1</v>
      </c>
      <c r="D2337" s="1" t="s">
        <v>13687</v>
      </c>
      <c r="E2337" s="17">
        <v>0.72186342592592601</v>
      </c>
      <c r="F2337" s="1" t="s">
        <v>9</v>
      </c>
      <c r="G2337" s="1" t="s">
        <v>3077</v>
      </c>
      <c r="H2337" s="17">
        <v>0.72347222222222196</v>
      </c>
      <c r="I2337" s="17">
        <v>1.6087962962959557E-3</v>
      </c>
      <c r="J2337" s="1" t="s">
        <v>13770</v>
      </c>
    </row>
    <row r="2338" spans="2:10">
      <c r="B2338" s="1" t="s">
        <v>16594</v>
      </c>
      <c r="C2338" s="1">
        <v>1</v>
      </c>
      <c r="D2338" s="1" t="s">
        <v>3076</v>
      </c>
      <c r="E2338" s="17">
        <v>0.72261574074074097</v>
      </c>
      <c r="F2338" s="1" t="s">
        <v>9</v>
      </c>
      <c r="G2338" s="1" t="s">
        <v>3077</v>
      </c>
      <c r="H2338" s="17">
        <v>0.723518518518519</v>
      </c>
      <c r="I2338" s="17">
        <v>9.0277777777802992E-4</v>
      </c>
      <c r="J2338" s="1" t="s">
        <v>13774</v>
      </c>
    </row>
    <row r="2339" spans="2:10">
      <c r="B2339" s="1" t="s">
        <v>16570</v>
      </c>
      <c r="C2339" s="1">
        <v>1</v>
      </c>
      <c r="D2339" s="1" t="s">
        <v>13687</v>
      </c>
      <c r="E2339" s="17">
        <v>0.72003472222222198</v>
      </c>
      <c r="F2339" s="1" t="s">
        <v>9</v>
      </c>
      <c r="G2339" s="1" t="s">
        <v>13746</v>
      </c>
      <c r="H2339" s="17">
        <v>0.72353009259259304</v>
      </c>
      <c r="I2339" s="17">
        <v>3.4953703703710648E-3</v>
      </c>
      <c r="J2339" s="1" t="s">
        <v>13771</v>
      </c>
    </row>
    <row r="2340" spans="2:10">
      <c r="B2340" s="1" t="s">
        <v>16471</v>
      </c>
      <c r="C2340" s="1">
        <v>1</v>
      </c>
      <c r="D2340" s="1" t="s">
        <v>13753</v>
      </c>
      <c r="E2340" s="17">
        <v>0.70803240740740703</v>
      </c>
      <c r="F2340" s="1" t="s">
        <v>7</v>
      </c>
      <c r="G2340" s="1" t="s">
        <v>13746</v>
      </c>
      <c r="H2340" s="17">
        <v>0.72390046296296295</v>
      </c>
      <c r="I2340" s="17">
        <v>1.5868055555555927E-2</v>
      </c>
      <c r="J2340" s="1" t="s">
        <v>13759</v>
      </c>
    </row>
    <row r="2341" spans="2:10">
      <c r="B2341" s="1" t="s">
        <v>16571</v>
      </c>
      <c r="C2341" s="1">
        <v>2</v>
      </c>
      <c r="D2341" s="1" t="s">
        <v>13760</v>
      </c>
      <c r="E2341" s="17">
        <v>0.72015046296296303</v>
      </c>
      <c r="F2341" s="1" t="s">
        <v>9</v>
      </c>
      <c r="G2341" s="1" t="s">
        <v>3077</v>
      </c>
      <c r="H2341" s="17">
        <v>0.72390046296296295</v>
      </c>
      <c r="I2341" s="17">
        <v>3.7499999999999201E-3</v>
      </c>
      <c r="J2341" s="1" t="s">
        <v>13765</v>
      </c>
    </row>
    <row r="2342" spans="2:10">
      <c r="B2342" s="1" t="s">
        <v>16605</v>
      </c>
      <c r="C2342" s="1">
        <v>1</v>
      </c>
      <c r="D2342" s="1" t="s">
        <v>13687</v>
      </c>
      <c r="E2342" s="17">
        <v>0.72387731481481499</v>
      </c>
      <c r="F2342" s="1" t="s">
        <v>9</v>
      </c>
      <c r="G2342" s="1" t="s">
        <v>3095</v>
      </c>
      <c r="H2342" s="17">
        <v>0.72435185185185202</v>
      </c>
      <c r="I2342" s="17">
        <v>4.745370370370372E-4</v>
      </c>
      <c r="J2342" s="1" t="s">
        <v>13757</v>
      </c>
    </row>
    <row r="2343" spans="2:10">
      <c r="B2343" s="1" t="s">
        <v>16600</v>
      </c>
      <c r="C2343" s="1">
        <v>1</v>
      </c>
      <c r="D2343" s="1" t="s">
        <v>13687</v>
      </c>
      <c r="E2343" s="17">
        <v>0.72356481481481505</v>
      </c>
      <c r="F2343" s="1" t="s">
        <v>9</v>
      </c>
      <c r="G2343" s="1" t="s">
        <v>13746</v>
      </c>
      <c r="H2343" s="17">
        <v>0.72471064814814801</v>
      </c>
      <c r="I2343" s="17">
        <v>1.1458333333329573E-3</v>
      </c>
      <c r="J2343" s="1" t="s">
        <v>13771</v>
      </c>
    </row>
    <row r="2344" spans="2:10">
      <c r="B2344" s="1" t="s">
        <v>16610</v>
      </c>
      <c r="C2344" s="1">
        <v>1</v>
      </c>
      <c r="D2344" s="1" t="s">
        <v>13753</v>
      </c>
      <c r="E2344" s="17">
        <v>0.72446759259259297</v>
      </c>
      <c r="F2344" s="1" t="s">
        <v>9</v>
      </c>
      <c r="G2344" s="1" t="s">
        <v>3077</v>
      </c>
      <c r="H2344" s="17">
        <v>0.72473379629629597</v>
      </c>
      <c r="I2344" s="17">
        <v>2.6620370370300517E-4</v>
      </c>
      <c r="J2344" s="1" t="s">
        <v>13756</v>
      </c>
    </row>
    <row r="2345" spans="2:10">
      <c r="B2345" s="1" t="s">
        <v>16582</v>
      </c>
      <c r="C2345" s="1">
        <v>5</v>
      </c>
      <c r="D2345" s="1" t="s">
        <v>13753</v>
      </c>
      <c r="E2345" s="17">
        <v>0.72138888888888897</v>
      </c>
      <c r="F2345" s="1" t="s">
        <v>9</v>
      </c>
      <c r="G2345" s="1" t="s">
        <v>3078</v>
      </c>
      <c r="H2345" s="17">
        <v>0.72484953703703703</v>
      </c>
      <c r="I2345" s="17">
        <v>3.46064814814806E-3</v>
      </c>
      <c r="J2345" s="1" t="s">
        <v>13755</v>
      </c>
    </row>
    <row r="2346" spans="2:10">
      <c r="B2346" s="1" t="s">
        <v>16601</v>
      </c>
      <c r="C2346" s="1">
        <v>1</v>
      </c>
      <c r="D2346" s="1" t="s">
        <v>13753</v>
      </c>
      <c r="E2346" s="17">
        <v>0.72364583333333299</v>
      </c>
      <c r="F2346" s="1" t="s">
        <v>9</v>
      </c>
      <c r="G2346" s="1" t="s">
        <v>3078</v>
      </c>
      <c r="H2346" s="17">
        <v>0.72497685185185201</v>
      </c>
      <c r="I2346" s="17">
        <v>1.3310185185190226E-3</v>
      </c>
      <c r="J2346" s="1" t="s">
        <v>13755</v>
      </c>
    </row>
    <row r="2347" spans="2:10">
      <c r="B2347" s="1" t="s">
        <v>16604</v>
      </c>
      <c r="C2347" s="1">
        <v>1</v>
      </c>
      <c r="D2347" s="1" t="s">
        <v>13753</v>
      </c>
      <c r="E2347" s="17">
        <v>0.72372685185185204</v>
      </c>
      <c r="F2347" s="1" t="s">
        <v>9</v>
      </c>
      <c r="G2347" s="1" t="s">
        <v>3078</v>
      </c>
      <c r="H2347" s="17">
        <v>0.72501157407407402</v>
      </c>
      <c r="I2347" s="17">
        <v>1.284722222221979E-3</v>
      </c>
      <c r="J2347" s="1" t="s">
        <v>13755</v>
      </c>
    </row>
    <row r="2348" spans="2:10">
      <c r="B2348" s="1" t="s">
        <v>16596</v>
      </c>
      <c r="C2348" s="1">
        <v>5</v>
      </c>
      <c r="D2348" s="1" t="s">
        <v>13753</v>
      </c>
      <c r="E2348" s="17">
        <v>0.72275462962963</v>
      </c>
      <c r="F2348" s="1" t="s">
        <v>9</v>
      </c>
      <c r="G2348" s="1" t="s">
        <v>3078</v>
      </c>
      <c r="H2348" s="17">
        <v>0.72515046296296304</v>
      </c>
      <c r="I2348" s="17">
        <v>2.3958333333330417E-3</v>
      </c>
      <c r="J2348" s="1" t="s">
        <v>13755</v>
      </c>
    </row>
    <row r="2349" spans="2:10">
      <c r="B2349" s="1" t="s">
        <v>14702</v>
      </c>
      <c r="C2349" s="1">
        <v>1</v>
      </c>
      <c r="D2349" s="1" t="s">
        <v>3076</v>
      </c>
      <c r="E2349" s="17">
        <v>0.48035879629629602</v>
      </c>
      <c r="F2349" s="1" t="s">
        <v>50</v>
      </c>
      <c r="G2349" s="1" t="s">
        <v>3077</v>
      </c>
      <c r="H2349" s="17">
        <v>0.72521990740740705</v>
      </c>
      <c r="I2349" s="17">
        <v>0.24486111111111103</v>
      </c>
      <c r="J2349" s="1" t="s">
        <v>13774</v>
      </c>
    </row>
    <row r="2350" spans="2:10">
      <c r="B2350" s="1" t="s">
        <v>16611</v>
      </c>
      <c r="C2350" s="1">
        <v>1</v>
      </c>
      <c r="D2350" s="1" t="s">
        <v>13753</v>
      </c>
      <c r="E2350" s="17">
        <v>0.72450231481481497</v>
      </c>
      <c r="F2350" s="1" t="s">
        <v>9</v>
      </c>
      <c r="G2350" s="1" t="s">
        <v>13762</v>
      </c>
      <c r="H2350" s="17">
        <v>0.72524305555555602</v>
      </c>
      <c r="I2350" s="17">
        <v>7.4074074074104157E-4</v>
      </c>
      <c r="J2350" s="1" t="s">
        <v>13772</v>
      </c>
    </row>
    <row r="2351" spans="2:10">
      <c r="B2351" s="1" t="s">
        <v>15272</v>
      </c>
      <c r="C2351" s="1">
        <v>1</v>
      </c>
      <c r="D2351" s="1" t="s">
        <v>13760</v>
      </c>
      <c r="E2351" s="17">
        <v>0.56032407407407403</v>
      </c>
      <c r="F2351" s="1" t="s">
        <v>57</v>
      </c>
      <c r="G2351" s="1" t="s">
        <v>3095</v>
      </c>
      <c r="H2351" s="17">
        <v>0.72534722222222203</v>
      </c>
      <c r="I2351" s="17">
        <v>0.165023148148148</v>
      </c>
      <c r="J2351" s="1" t="s">
        <v>13761</v>
      </c>
    </row>
    <row r="2352" spans="2:10">
      <c r="B2352" s="1" t="s">
        <v>16318</v>
      </c>
      <c r="C2352" s="1">
        <v>1</v>
      </c>
      <c r="D2352" s="1" t="s">
        <v>13753</v>
      </c>
      <c r="E2352" s="17">
        <v>0.69118055555555602</v>
      </c>
      <c r="F2352" s="1" t="s">
        <v>6</v>
      </c>
      <c r="G2352" s="1" t="s">
        <v>3078</v>
      </c>
      <c r="H2352" s="17">
        <v>0.72550925925925902</v>
      </c>
      <c r="I2352" s="17">
        <v>3.4328703703703001E-2</v>
      </c>
      <c r="J2352" s="1" t="s">
        <v>13755</v>
      </c>
    </row>
    <row r="2353" spans="2:10">
      <c r="B2353" s="1" t="s">
        <v>16587</v>
      </c>
      <c r="C2353" s="1">
        <v>1</v>
      </c>
      <c r="D2353" s="1" t="s">
        <v>13753</v>
      </c>
      <c r="E2353" s="17">
        <v>0.72219907407407402</v>
      </c>
      <c r="F2353" s="1" t="s">
        <v>9</v>
      </c>
      <c r="G2353" s="1" t="s">
        <v>3078</v>
      </c>
      <c r="H2353" s="17">
        <v>0.72554398148148103</v>
      </c>
      <c r="I2353" s="17">
        <v>3.3449074074070051E-3</v>
      </c>
      <c r="J2353" s="1" t="s">
        <v>13755</v>
      </c>
    </row>
    <row r="2354" spans="2:10">
      <c r="B2354" s="1" t="s">
        <v>14824</v>
      </c>
      <c r="C2354" s="1">
        <v>1</v>
      </c>
      <c r="D2354" s="1" t="s">
        <v>3076</v>
      </c>
      <c r="E2354" s="17">
        <v>0.499386574074074</v>
      </c>
      <c r="F2354" s="1" t="s">
        <v>51</v>
      </c>
      <c r="G2354" s="1" t="s">
        <v>3095</v>
      </c>
      <c r="H2354" s="17">
        <v>0.72555555555555595</v>
      </c>
      <c r="I2354" s="17">
        <v>0.22616898148148196</v>
      </c>
      <c r="J2354" s="1" t="s">
        <v>13675</v>
      </c>
    </row>
    <row r="2355" spans="2:10">
      <c r="B2355" s="1" t="s">
        <v>15318</v>
      </c>
      <c r="C2355" s="1">
        <v>1</v>
      </c>
      <c r="D2355" s="1" t="s">
        <v>13760</v>
      </c>
      <c r="E2355" s="17">
        <v>0.56556712962962996</v>
      </c>
      <c r="F2355" s="1" t="s">
        <v>58</v>
      </c>
      <c r="G2355" s="1" t="s">
        <v>3095</v>
      </c>
      <c r="H2355" s="17">
        <v>0.72562499999999996</v>
      </c>
      <c r="I2355" s="17">
        <v>0.16005787037037</v>
      </c>
      <c r="J2355" s="1" t="s">
        <v>13761</v>
      </c>
    </row>
    <row r="2356" spans="2:10">
      <c r="B2356" s="1" t="s">
        <v>16607</v>
      </c>
      <c r="C2356" s="1">
        <v>1</v>
      </c>
      <c r="D2356" s="1" t="s">
        <v>13687</v>
      </c>
      <c r="E2356" s="17">
        <v>0.724178240740741</v>
      </c>
      <c r="F2356" s="1" t="s">
        <v>9</v>
      </c>
      <c r="G2356" s="1" t="s">
        <v>3078</v>
      </c>
      <c r="H2356" s="17">
        <v>0.72562499999999996</v>
      </c>
      <c r="I2356" s="17">
        <v>1.4467592592589673E-3</v>
      </c>
      <c r="J2356" s="1" t="s">
        <v>13773</v>
      </c>
    </row>
    <row r="2357" spans="2:10">
      <c r="B2357" s="1" t="s">
        <v>16583</v>
      </c>
      <c r="C2357" s="1">
        <v>1</v>
      </c>
      <c r="D2357" s="1" t="s">
        <v>13687</v>
      </c>
      <c r="E2357" s="17">
        <v>0.72149305555555598</v>
      </c>
      <c r="F2357" s="1" t="s">
        <v>9</v>
      </c>
      <c r="G2357" s="1" t="s">
        <v>3078</v>
      </c>
      <c r="H2357" s="17">
        <v>0.72564814814814804</v>
      </c>
      <c r="I2357" s="17">
        <v>4.1550925925920579E-3</v>
      </c>
      <c r="J2357" s="1" t="s">
        <v>13773</v>
      </c>
    </row>
    <row r="2358" spans="2:10">
      <c r="B2358" s="1" t="s">
        <v>16609</v>
      </c>
      <c r="C2358" s="1">
        <v>1</v>
      </c>
      <c r="D2358" s="1" t="s">
        <v>13753</v>
      </c>
      <c r="E2358" s="17">
        <v>0.72437499999999999</v>
      </c>
      <c r="F2358" s="1" t="s">
        <v>9</v>
      </c>
      <c r="G2358" s="1" t="s">
        <v>3078</v>
      </c>
      <c r="H2358" s="17">
        <v>0.72568287037037005</v>
      </c>
      <c r="I2358" s="17">
        <v>1.3078703703700567E-3</v>
      </c>
      <c r="J2358" s="1" t="s">
        <v>13755</v>
      </c>
    </row>
    <row r="2359" spans="2:10">
      <c r="B2359" s="1" t="s">
        <v>15950</v>
      </c>
      <c r="C2359" s="1">
        <v>1</v>
      </c>
      <c r="D2359" s="1" t="s">
        <v>3076</v>
      </c>
      <c r="E2359" s="17">
        <v>0.64702546296296304</v>
      </c>
      <c r="F2359" s="1" t="s">
        <v>2</v>
      </c>
      <c r="G2359" s="1" t="s">
        <v>3078</v>
      </c>
      <c r="H2359" s="17">
        <v>0.72575231481481495</v>
      </c>
      <c r="I2359" s="17">
        <v>7.8726851851851909E-2</v>
      </c>
      <c r="J2359" s="1" t="s">
        <v>13769</v>
      </c>
    </row>
    <row r="2360" spans="2:10">
      <c r="B2360" s="1" t="s">
        <v>16590</v>
      </c>
      <c r="C2360" s="1">
        <v>1</v>
      </c>
      <c r="D2360" s="1" t="s">
        <v>13753</v>
      </c>
      <c r="E2360" s="17">
        <v>0.72244212962962995</v>
      </c>
      <c r="F2360" s="1" t="s">
        <v>9</v>
      </c>
      <c r="G2360" s="1" t="s">
        <v>3078</v>
      </c>
      <c r="H2360" s="17">
        <v>0.72584490740740704</v>
      </c>
      <c r="I2360" s="17">
        <v>3.4027777777770885E-3</v>
      </c>
      <c r="J2360" s="1" t="s">
        <v>13755</v>
      </c>
    </row>
    <row r="2361" spans="2:10">
      <c r="B2361" s="1" t="s">
        <v>16560</v>
      </c>
      <c r="C2361" s="1">
        <v>1</v>
      </c>
      <c r="D2361" s="1" t="s">
        <v>13753</v>
      </c>
      <c r="E2361" s="17">
        <v>0.719016203703704</v>
      </c>
      <c r="F2361" s="1" t="s">
        <v>9</v>
      </c>
      <c r="G2361" s="1" t="s">
        <v>3078</v>
      </c>
      <c r="H2361" s="17">
        <v>0.72590277777777801</v>
      </c>
      <c r="I2361" s="17">
        <v>6.8865740740740033E-3</v>
      </c>
      <c r="J2361" s="1" t="s">
        <v>13755</v>
      </c>
    </row>
    <row r="2362" spans="2:10">
      <c r="B2362" s="1" t="s">
        <v>16623</v>
      </c>
      <c r="C2362" s="1">
        <v>1</v>
      </c>
      <c r="D2362" s="1" t="s">
        <v>13687</v>
      </c>
      <c r="E2362" s="17">
        <v>0.72581018518518503</v>
      </c>
      <c r="F2362" s="1" t="s">
        <v>9</v>
      </c>
      <c r="G2362" s="1" t="s">
        <v>13762</v>
      </c>
      <c r="H2362" s="17">
        <v>0.72611111111111104</v>
      </c>
      <c r="I2362" s="17">
        <v>3.0092592592600997E-4</v>
      </c>
      <c r="J2362" s="1" t="s">
        <v>13767</v>
      </c>
    </row>
    <row r="2363" spans="2:10">
      <c r="B2363" s="1" t="s">
        <v>16602</v>
      </c>
      <c r="C2363" s="1">
        <v>1</v>
      </c>
      <c r="D2363" s="1" t="s">
        <v>13753</v>
      </c>
      <c r="E2363" s="17">
        <v>0.72368055555555599</v>
      </c>
      <c r="F2363" s="1" t="s">
        <v>9</v>
      </c>
      <c r="G2363" s="1" t="s">
        <v>13762</v>
      </c>
      <c r="H2363" s="17">
        <v>0.72615740740740697</v>
      </c>
      <c r="I2363" s="17">
        <v>2.4768518518509808E-3</v>
      </c>
      <c r="J2363" s="1" t="s">
        <v>13772</v>
      </c>
    </row>
    <row r="2364" spans="2:10">
      <c r="B2364" s="1" t="s">
        <v>14800</v>
      </c>
      <c r="C2364" s="1">
        <v>1</v>
      </c>
      <c r="D2364" s="1" t="s">
        <v>13760</v>
      </c>
      <c r="E2364" s="17">
        <v>0.49509259259259297</v>
      </c>
      <c r="F2364" s="1" t="s">
        <v>51</v>
      </c>
      <c r="G2364" s="1" t="s">
        <v>3077</v>
      </c>
      <c r="H2364" s="17">
        <v>0.72622685185185198</v>
      </c>
      <c r="I2364" s="17">
        <v>0.23113425925925901</v>
      </c>
      <c r="J2364" s="1" t="s">
        <v>13765</v>
      </c>
    </row>
    <row r="2365" spans="2:10">
      <c r="B2365" s="1" t="s">
        <v>15400</v>
      </c>
      <c r="C2365" s="1">
        <v>1</v>
      </c>
      <c r="D2365" s="1" t="s">
        <v>3076</v>
      </c>
      <c r="E2365" s="17">
        <v>0.57629629629629597</v>
      </c>
      <c r="F2365" s="1" t="s">
        <v>59</v>
      </c>
      <c r="G2365" s="1" t="s">
        <v>3095</v>
      </c>
      <c r="H2365" s="17">
        <v>0.72623842592592602</v>
      </c>
      <c r="I2365" s="17">
        <v>0.14994212962963005</v>
      </c>
      <c r="J2365" s="1" t="s">
        <v>13675</v>
      </c>
    </row>
    <row r="2366" spans="2:10">
      <c r="B2366" s="1" t="s">
        <v>14120</v>
      </c>
      <c r="C2366" s="1">
        <v>1</v>
      </c>
      <c r="D2366" s="1" t="s">
        <v>3076</v>
      </c>
      <c r="E2366" s="17">
        <v>0.373078703703704</v>
      </c>
      <c r="F2366" s="1" t="s">
        <v>39</v>
      </c>
      <c r="G2366" s="1" t="s">
        <v>13746</v>
      </c>
      <c r="H2366" s="17">
        <v>0.726331018518519</v>
      </c>
      <c r="I2366" s="17">
        <v>0.353252314814815</v>
      </c>
      <c r="J2366" s="1" t="s">
        <v>13766</v>
      </c>
    </row>
    <row r="2367" spans="2:10">
      <c r="B2367" s="1" t="s">
        <v>16276</v>
      </c>
      <c r="C2367" s="1">
        <v>1</v>
      </c>
      <c r="D2367" s="1" t="s">
        <v>13753</v>
      </c>
      <c r="E2367" s="17">
        <v>0.68471064814814797</v>
      </c>
      <c r="F2367" s="1" t="s">
        <v>5</v>
      </c>
      <c r="G2367" s="1" t="s">
        <v>13746</v>
      </c>
      <c r="H2367" s="17">
        <v>0.72640046296296301</v>
      </c>
      <c r="I2367" s="17">
        <v>4.168981481481504E-2</v>
      </c>
      <c r="J2367" s="1" t="s">
        <v>13759</v>
      </c>
    </row>
    <row r="2368" spans="2:10">
      <c r="B2368" s="1" t="s">
        <v>16606</v>
      </c>
      <c r="C2368" s="1">
        <v>1</v>
      </c>
      <c r="D2368" s="1" t="s">
        <v>13760</v>
      </c>
      <c r="E2368" s="17">
        <v>0.72402777777777805</v>
      </c>
      <c r="F2368" s="1" t="s">
        <v>9</v>
      </c>
      <c r="G2368" s="1" t="s">
        <v>3077</v>
      </c>
      <c r="H2368" s="17">
        <v>0.72655092592592596</v>
      </c>
      <c r="I2368" s="17">
        <v>2.5231481481479134E-3</v>
      </c>
      <c r="J2368" s="1" t="s">
        <v>13765</v>
      </c>
    </row>
    <row r="2369" spans="2:10">
      <c r="B2369" s="1" t="s">
        <v>16628</v>
      </c>
      <c r="C2369" s="1">
        <v>1</v>
      </c>
      <c r="D2369" s="1" t="s">
        <v>13687</v>
      </c>
      <c r="E2369" s="17">
        <v>0.72618055555555605</v>
      </c>
      <c r="F2369" s="1" t="s">
        <v>9</v>
      </c>
      <c r="G2369" s="1" t="s">
        <v>3095</v>
      </c>
      <c r="H2369" s="17">
        <v>0.72672453703703699</v>
      </c>
      <c r="I2369" s="17">
        <v>5.4398148148093739E-4</v>
      </c>
      <c r="J2369" s="1" t="s">
        <v>13757</v>
      </c>
    </row>
    <row r="2370" spans="2:10">
      <c r="B2370" s="1" t="s">
        <v>16626</v>
      </c>
      <c r="C2370" s="1">
        <v>1</v>
      </c>
      <c r="D2370" s="1" t="s">
        <v>13753</v>
      </c>
      <c r="E2370" s="17">
        <v>0.72592592592592597</v>
      </c>
      <c r="F2370" s="1" t="s">
        <v>9</v>
      </c>
      <c r="G2370" s="1" t="s">
        <v>3078</v>
      </c>
      <c r="H2370" s="17">
        <v>0.72678240740740696</v>
      </c>
      <c r="I2370" s="17">
        <v>8.5648148148098624E-4</v>
      </c>
      <c r="J2370" s="1" t="s">
        <v>13755</v>
      </c>
    </row>
    <row r="2371" spans="2:10">
      <c r="B2371" s="1" t="s">
        <v>16630</v>
      </c>
      <c r="C2371" s="1">
        <v>1</v>
      </c>
      <c r="D2371" s="1" t="s">
        <v>13753</v>
      </c>
      <c r="E2371" s="17">
        <v>0.72638888888888897</v>
      </c>
      <c r="F2371" s="1" t="s">
        <v>9</v>
      </c>
      <c r="G2371" s="1" t="s">
        <v>3095</v>
      </c>
      <c r="H2371" s="17">
        <v>0.72685185185185197</v>
      </c>
      <c r="I2371" s="17">
        <v>4.6296296296299833E-4</v>
      </c>
      <c r="J2371" s="1" t="s">
        <v>13758</v>
      </c>
    </row>
    <row r="2372" spans="2:10">
      <c r="B2372" s="1" t="s">
        <v>15203</v>
      </c>
      <c r="C2372" s="1">
        <v>1</v>
      </c>
      <c r="D2372" s="1" t="s">
        <v>13760</v>
      </c>
      <c r="E2372" s="17">
        <v>0.55090277777777796</v>
      </c>
      <c r="F2372" s="1" t="s">
        <v>56</v>
      </c>
      <c r="G2372" s="1" t="s">
        <v>3095</v>
      </c>
      <c r="H2372" s="17">
        <v>0.72689814814814802</v>
      </c>
      <c r="I2372" s="17">
        <v>0.17599537037037005</v>
      </c>
      <c r="J2372" s="1" t="s">
        <v>13761</v>
      </c>
    </row>
    <row r="2373" spans="2:10">
      <c r="B2373" s="1" t="s">
        <v>16633</v>
      </c>
      <c r="C2373" s="1">
        <v>1</v>
      </c>
      <c r="D2373" s="1" t="s">
        <v>13687</v>
      </c>
      <c r="E2373" s="17">
        <v>0.72687500000000005</v>
      </c>
      <c r="F2373" s="1" t="s">
        <v>9</v>
      </c>
      <c r="G2373" s="1" t="s">
        <v>3077</v>
      </c>
      <c r="H2373" s="17">
        <v>0.72694444444444395</v>
      </c>
      <c r="I2373" s="17">
        <v>6.9444444443900188E-5</v>
      </c>
      <c r="J2373" s="1" t="s">
        <v>13770</v>
      </c>
    </row>
    <row r="2374" spans="2:10">
      <c r="B2374" s="1" t="s">
        <v>16616</v>
      </c>
      <c r="C2374" s="1">
        <v>1</v>
      </c>
      <c r="D2374" s="1" t="s">
        <v>13753</v>
      </c>
      <c r="E2374" s="17">
        <v>0.72498842592592605</v>
      </c>
      <c r="F2374" s="1" t="s">
        <v>9</v>
      </c>
      <c r="G2374" s="1" t="s">
        <v>3078</v>
      </c>
      <c r="H2374" s="17">
        <v>0.72699074074074099</v>
      </c>
      <c r="I2374" s="17">
        <v>2.0023148148149428E-3</v>
      </c>
      <c r="J2374" s="1" t="s">
        <v>13755</v>
      </c>
    </row>
    <row r="2375" spans="2:10">
      <c r="B2375" s="1" t="s">
        <v>16614</v>
      </c>
      <c r="C2375" s="1">
        <v>1</v>
      </c>
      <c r="D2375" s="1" t="s">
        <v>3076</v>
      </c>
      <c r="E2375" s="17">
        <v>0.72486111111111096</v>
      </c>
      <c r="F2375" s="1" t="s">
        <v>9</v>
      </c>
      <c r="G2375" s="1" t="s">
        <v>13746</v>
      </c>
      <c r="H2375" s="17">
        <v>0.72709490740740701</v>
      </c>
      <c r="I2375" s="17">
        <v>2.2337962962960534E-3</v>
      </c>
      <c r="J2375" s="1" t="s">
        <v>13766</v>
      </c>
    </row>
    <row r="2376" spans="2:10">
      <c r="B2376" s="1" t="s">
        <v>16629</v>
      </c>
      <c r="C2376" s="1">
        <v>1</v>
      </c>
      <c r="D2376" s="1" t="s">
        <v>13753</v>
      </c>
      <c r="E2376" s="17">
        <v>0.72631944444444396</v>
      </c>
      <c r="F2376" s="1" t="s">
        <v>9</v>
      </c>
      <c r="G2376" s="1" t="s">
        <v>3078</v>
      </c>
      <c r="H2376" s="17">
        <v>0.72721064814814795</v>
      </c>
      <c r="I2376" s="17">
        <v>8.9120370370399105E-4</v>
      </c>
      <c r="J2376" s="1" t="s">
        <v>13755</v>
      </c>
    </row>
    <row r="2377" spans="2:10">
      <c r="B2377" s="1" t="s">
        <v>16544</v>
      </c>
      <c r="C2377" s="1">
        <v>1</v>
      </c>
      <c r="D2377" s="1" t="s">
        <v>13753</v>
      </c>
      <c r="E2377" s="17">
        <v>0.71768518518518498</v>
      </c>
      <c r="F2377" s="1" t="s">
        <v>8</v>
      </c>
      <c r="G2377" s="1" t="s">
        <v>3078</v>
      </c>
      <c r="H2377" s="17">
        <v>0.72731481481481497</v>
      </c>
      <c r="I2377" s="17">
        <v>9.6296296296299877E-3</v>
      </c>
      <c r="J2377" s="1" t="s">
        <v>13755</v>
      </c>
    </row>
    <row r="2378" spans="2:10">
      <c r="B2378" s="1" t="s">
        <v>16580</v>
      </c>
      <c r="C2378" s="1">
        <v>1</v>
      </c>
      <c r="D2378" s="1" t="s">
        <v>3076</v>
      </c>
      <c r="E2378" s="17">
        <v>0.72119212962962997</v>
      </c>
      <c r="F2378" s="1" t="s">
        <v>9</v>
      </c>
      <c r="G2378" s="1" t="s">
        <v>13746</v>
      </c>
      <c r="H2378" s="17">
        <v>0.72732638888888901</v>
      </c>
      <c r="I2378" s="17">
        <v>6.1342592592590339E-3</v>
      </c>
      <c r="J2378" s="1" t="s">
        <v>13766</v>
      </c>
    </row>
    <row r="2379" spans="2:10">
      <c r="B2379" s="1" t="s">
        <v>15294</v>
      </c>
      <c r="C2379" s="1">
        <v>1</v>
      </c>
      <c r="D2379" s="1" t="s">
        <v>3076</v>
      </c>
      <c r="E2379" s="17">
        <v>0.56259259259259298</v>
      </c>
      <c r="F2379" s="1" t="s">
        <v>58</v>
      </c>
      <c r="G2379" s="1" t="s">
        <v>3095</v>
      </c>
      <c r="H2379" s="17">
        <v>0.72734953703703698</v>
      </c>
      <c r="I2379" s="17">
        <v>0.164756944444444</v>
      </c>
      <c r="J2379" s="1" t="s">
        <v>13675</v>
      </c>
    </row>
    <row r="2380" spans="2:10">
      <c r="B2380" s="1" t="s">
        <v>16619</v>
      </c>
      <c r="C2380" s="1">
        <v>1</v>
      </c>
      <c r="D2380" s="1" t="s">
        <v>13753</v>
      </c>
      <c r="E2380" s="17">
        <v>0.72553240740740699</v>
      </c>
      <c r="F2380" s="1" t="s">
        <v>9</v>
      </c>
      <c r="G2380" s="1" t="s">
        <v>3077</v>
      </c>
      <c r="H2380" s="17">
        <v>0.72736111111111101</v>
      </c>
      <c r="I2380" s="17">
        <v>1.8287037037040266E-3</v>
      </c>
      <c r="J2380" s="1" t="s">
        <v>13756</v>
      </c>
    </row>
    <row r="2381" spans="2:10">
      <c r="B2381" s="1" t="s">
        <v>15541</v>
      </c>
      <c r="C2381" s="1">
        <v>1</v>
      </c>
      <c r="D2381" s="1" t="s">
        <v>13753</v>
      </c>
      <c r="E2381" s="17">
        <v>0.59612268518518496</v>
      </c>
      <c r="F2381" s="1" t="s">
        <v>61</v>
      </c>
      <c r="G2381" s="1" t="s">
        <v>3078</v>
      </c>
      <c r="H2381" s="17">
        <v>0.727523148148148</v>
      </c>
      <c r="I2381" s="17">
        <v>0.13140046296296304</v>
      </c>
      <c r="J2381" s="1" t="s">
        <v>13755</v>
      </c>
    </row>
    <row r="2382" spans="2:10">
      <c r="B2382" s="1" t="s">
        <v>14416</v>
      </c>
      <c r="C2382" s="1">
        <v>1</v>
      </c>
      <c r="D2382" s="1" t="s">
        <v>13687</v>
      </c>
      <c r="E2382" s="17">
        <v>0.433958333333333</v>
      </c>
      <c r="F2382" s="1" t="s">
        <v>45</v>
      </c>
      <c r="G2382" s="1" t="s">
        <v>3095</v>
      </c>
      <c r="H2382" s="17">
        <v>0.72758101851851897</v>
      </c>
      <c r="I2382" s="17">
        <v>0.29362268518518597</v>
      </c>
      <c r="J2382" s="1" t="s">
        <v>13757</v>
      </c>
    </row>
    <row r="2383" spans="2:10">
      <c r="B2383" s="1" t="s">
        <v>16608</v>
      </c>
      <c r="C2383" s="1">
        <v>1</v>
      </c>
      <c r="D2383" s="1" t="s">
        <v>13753</v>
      </c>
      <c r="E2383" s="17">
        <v>0.72428240740740701</v>
      </c>
      <c r="F2383" s="1" t="s">
        <v>9</v>
      </c>
      <c r="G2383" s="1" t="s">
        <v>3078</v>
      </c>
      <c r="H2383" s="17">
        <v>0.72761574074074098</v>
      </c>
      <c r="I2383" s="17">
        <v>3.3333333333339654E-3</v>
      </c>
      <c r="J2383" s="1" t="s">
        <v>13755</v>
      </c>
    </row>
    <row r="2384" spans="2:10">
      <c r="B2384" s="1" t="s">
        <v>16275</v>
      </c>
      <c r="C2384" s="1">
        <v>1</v>
      </c>
      <c r="D2384" s="1" t="s">
        <v>13753</v>
      </c>
      <c r="E2384" s="17">
        <v>0.68443287037037004</v>
      </c>
      <c r="F2384" s="1" t="s">
        <v>5</v>
      </c>
      <c r="G2384" s="1" t="s">
        <v>3078</v>
      </c>
      <c r="H2384" s="17">
        <v>0.72765046296296299</v>
      </c>
      <c r="I2384" s="17">
        <v>4.3217592592592946E-2</v>
      </c>
      <c r="J2384" s="1" t="s">
        <v>13755</v>
      </c>
    </row>
    <row r="2385" spans="2:10">
      <c r="B2385" s="1" t="s">
        <v>16613</v>
      </c>
      <c r="C2385" s="1">
        <v>1</v>
      </c>
      <c r="D2385" s="1" t="s">
        <v>3076</v>
      </c>
      <c r="E2385" s="17">
        <v>0.72479166666666694</v>
      </c>
      <c r="F2385" s="1" t="s">
        <v>9</v>
      </c>
      <c r="G2385" s="1" t="s">
        <v>3077</v>
      </c>
      <c r="H2385" s="17">
        <v>0.72767361111111095</v>
      </c>
      <c r="I2385" s="17">
        <v>2.8819444444440068E-3</v>
      </c>
      <c r="J2385" s="1" t="s">
        <v>13774</v>
      </c>
    </row>
    <row r="2386" spans="2:10">
      <c r="B2386" s="1" t="s">
        <v>16636</v>
      </c>
      <c r="C2386" s="1">
        <v>1</v>
      </c>
      <c r="D2386" s="1" t="s">
        <v>13760</v>
      </c>
      <c r="E2386" s="17">
        <v>0.72715277777777798</v>
      </c>
      <c r="F2386" s="1" t="s">
        <v>9</v>
      </c>
      <c r="G2386" s="1" t="s">
        <v>13762</v>
      </c>
      <c r="H2386" s="17">
        <v>0.72767361111111095</v>
      </c>
      <c r="I2386" s="17">
        <v>5.2083333333297066E-4</v>
      </c>
      <c r="J2386" s="1" t="s">
        <v>13763</v>
      </c>
    </row>
    <row r="2387" spans="2:10">
      <c r="B2387" s="1" t="s">
        <v>16634</v>
      </c>
      <c r="C2387" s="1">
        <v>1</v>
      </c>
      <c r="D2387" s="1" t="s">
        <v>13753</v>
      </c>
      <c r="E2387" s="17">
        <v>0.72693287037037002</v>
      </c>
      <c r="F2387" s="1" t="s">
        <v>9</v>
      </c>
      <c r="G2387" s="1" t="s">
        <v>3078</v>
      </c>
      <c r="H2387" s="17">
        <v>0.72768518518518499</v>
      </c>
      <c r="I2387" s="17">
        <v>7.5231481481496942E-4</v>
      </c>
      <c r="J2387" s="1" t="s">
        <v>13755</v>
      </c>
    </row>
    <row r="2388" spans="2:10">
      <c r="B2388" s="1" t="s">
        <v>16638</v>
      </c>
      <c r="C2388" s="1">
        <v>1</v>
      </c>
      <c r="D2388" s="1" t="s">
        <v>13753</v>
      </c>
      <c r="E2388" s="17">
        <v>0.72766203703703702</v>
      </c>
      <c r="F2388" s="1" t="s">
        <v>9</v>
      </c>
      <c r="G2388" s="1" t="s">
        <v>13746</v>
      </c>
      <c r="H2388" s="17">
        <v>0.72792824074074103</v>
      </c>
      <c r="I2388" s="17">
        <v>2.6620370370400437E-4</v>
      </c>
      <c r="J2388" s="1" t="s">
        <v>13759</v>
      </c>
    </row>
    <row r="2389" spans="2:10">
      <c r="B2389" s="1" t="s">
        <v>15443</v>
      </c>
      <c r="C2389" s="1">
        <v>1</v>
      </c>
      <c r="D2389" s="1" t="s">
        <v>3076</v>
      </c>
      <c r="E2389" s="17">
        <v>0.58181712962962995</v>
      </c>
      <c r="F2389" s="1" t="s">
        <v>59</v>
      </c>
      <c r="G2389" s="1" t="s">
        <v>3077</v>
      </c>
      <c r="H2389" s="17">
        <v>0.72811342592592598</v>
      </c>
      <c r="I2389" s="17">
        <v>0.14629629629629604</v>
      </c>
      <c r="J2389" s="1" t="s">
        <v>13774</v>
      </c>
    </row>
    <row r="2390" spans="2:10">
      <c r="B2390" s="1" t="s">
        <v>16635</v>
      </c>
      <c r="C2390" s="1">
        <v>5</v>
      </c>
      <c r="D2390" s="1" t="s">
        <v>13753</v>
      </c>
      <c r="E2390" s="17">
        <v>0.72710648148148105</v>
      </c>
      <c r="F2390" s="1" t="s">
        <v>9</v>
      </c>
      <c r="G2390" s="1" t="s">
        <v>3078</v>
      </c>
      <c r="H2390" s="17">
        <v>0.72812500000000002</v>
      </c>
      <c r="I2390" s="17">
        <v>1.0185185185189738E-3</v>
      </c>
      <c r="J2390" s="1" t="s">
        <v>13755</v>
      </c>
    </row>
    <row r="2391" spans="2:10">
      <c r="B2391" s="1" t="s">
        <v>16621</v>
      </c>
      <c r="C2391" s="1">
        <v>1</v>
      </c>
      <c r="D2391" s="1" t="s">
        <v>13753</v>
      </c>
      <c r="E2391" s="17">
        <v>0.725636574074074</v>
      </c>
      <c r="F2391" s="1" t="s">
        <v>9</v>
      </c>
      <c r="G2391" s="1" t="s">
        <v>13746</v>
      </c>
      <c r="H2391" s="17">
        <v>0.72815972222222203</v>
      </c>
      <c r="I2391" s="17">
        <v>2.5231481481480245E-3</v>
      </c>
      <c r="J2391" s="1" t="s">
        <v>13759</v>
      </c>
    </row>
    <row r="2392" spans="2:10">
      <c r="B2392" s="1" t="s">
        <v>16627</v>
      </c>
      <c r="C2392" s="1">
        <v>1</v>
      </c>
      <c r="D2392" s="1" t="s">
        <v>13760</v>
      </c>
      <c r="E2392" s="17">
        <v>0.72604166666666703</v>
      </c>
      <c r="F2392" s="1" t="s">
        <v>9</v>
      </c>
      <c r="G2392" s="1" t="s">
        <v>3078</v>
      </c>
      <c r="H2392" s="17">
        <v>0.72836805555555595</v>
      </c>
      <c r="I2392" s="17">
        <v>2.3263888888889195E-3</v>
      </c>
      <c r="J2392" s="1" t="s">
        <v>13768</v>
      </c>
    </row>
    <row r="2393" spans="2:10">
      <c r="B2393" s="1" t="s">
        <v>16637</v>
      </c>
      <c r="C2393" s="1">
        <v>1</v>
      </c>
      <c r="D2393" s="1" t="s">
        <v>13687</v>
      </c>
      <c r="E2393" s="17">
        <v>0.72723379629629603</v>
      </c>
      <c r="F2393" s="1" t="s">
        <v>9</v>
      </c>
      <c r="G2393" s="1" t="s">
        <v>3078</v>
      </c>
      <c r="H2393" s="17">
        <v>0.72853009259259305</v>
      </c>
      <c r="I2393" s="17">
        <v>1.296296296297017E-3</v>
      </c>
      <c r="J2393" s="1" t="s">
        <v>13773</v>
      </c>
    </row>
    <row r="2394" spans="2:10">
      <c r="B2394" s="1" t="s">
        <v>16631</v>
      </c>
      <c r="C2394" s="1">
        <v>1</v>
      </c>
      <c r="D2394" s="1" t="s">
        <v>13753</v>
      </c>
      <c r="E2394" s="17">
        <v>0.72662037037036997</v>
      </c>
      <c r="F2394" s="1" t="s">
        <v>9</v>
      </c>
      <c r="G2394" s="1" t="s">
        <v>3077</v>
      </c>
      <c r="H2394" s="17">
        <v>0.72862268518518503</v>
      </c>
      <c r="I2394" s="17">
        <v>2.0023148148150538E-3</v>
      </c>
      <c r="J2394" s="1" t="s">
        <v>13756</v>
      </c>
    </row>
    <row r="2395" spans="2:10">
      <c r="B2395" s="1" t="s">
        <v>16632</v>
      </c>
      <c r="C2395" s="1">
        <v>1</v>
      </c>
      <c r="D2395" s="1" t="s">
        <v>13753</v>
      </c>
      <c r="E2395" s="17">
        <v>0.72670138888888902</v>
      </c>
      <c r="F2395" s="1" t="s">
        <v>9</v>
      </c>
      <c r="G2395" s="1" t="s">
        <v>3095</v>
      </c>
      <c r="H2395" s="17">
        <v>0.72864583333333299</v>
      </c>
      <c r="I2395" s="17">
        <v>1.9444444444439712E-3</v>
      </c>
      <c r="J2395" s="1" t="s">
        <v>13758</v>
      </c>
    </row>
    <row r="2396" spans="2:10">
      <c r="B2396" s="1" t="s">
        <v>16589</v>
      </c>
      <c r="C2396" s="1">
        <v>5</v>
      </c>
      <c r="D2396" s="1" t="s">
        <v>13753</v>
      </c>
      <c r="E2396" s="17">
        <v>0.722291666666667</v>
      </c>
      <c r="F2396" s="1" t="s">
        <v>9</v>
      </c>
      <c r="G2396" s="1" t="s">
        <v>3078</v>
      </c>
      <c r="H2396" s="17">
        <v>0.72866898148148196</v>
      </c>
      <c r="I2396" s="17">
        <v>6.3773148148149605E-3</v>
      </c>
      <c r="J2396" s="1" t="s">
        <v>13755</v>
      </c>
    </row>
    <row r="2397" spans="2:10">
      <c r="B2397" s="1" t="s">
        <v>16644</v>
      </c>
      <c r="C2397" s="1">
        <v>1</v>
      </c>
      <c r="D2397" s="1" t="s">
        <v>13753</v>
      </c>
      <c r="E2397" s="17">
        <v>0.72810185185185206</v>
      </c>
      <c r="F2397" s="1" t="s">
        <v>9</v>
      </c>
      <c r="G2397" s="1" t="s">
        <v>3078</v>
      </c>
      <c r="H2397" s="17">
        <v>0.72884259259259299</v>
      </c>
      <c r="I2397" s="17">
        <v>7.4074074074093055E-4</v>
      </c>
      <c r="J2397" s="1" t="s">
        <v>13755</v>
      </c>
    </row>
    <row r="2398" spans="2:10">
      <c r="B2398" s="1" t="s">
        <v>16620</v>
      </c>
      <c r="C2398" s="1">
        <v>1</v>
      </c>
      <c r="D2398" s="1" t="s">
        <v>13687</v>
      </c>
      <c r="E2398" s="17">
        <v>0.72554398148148103</v>
      </c>
      <c r="F2398" s="1" t="s">
        <v>9</v>
      </c>
      <c r="G2398" s="1" t="s">
        <v>13746</v>
      </c>
      <c r="H2398" s="17">
        <v>0.72888888888888903</v>
      </c>
      <c r="I2398" s="17">
        <v>3.3449074074080043E-3</v>
      </c>
      <c r="J2398" s="1" t="s">
        <v>13771</v>
      </c>
    </row>
    <row r="2399" spans="2:10">
      <c r="B2399" s="1" t="s">
        <v>16640</v>
      </c>
      <c r="C2399" s="1">
        <v>1</v>
      </c>
      <c r="D2399" s="1" t="s">
        <v>13753</v>
      </c>
      <c r="E2399" s="17">
        <v>0.72780092592592605</v>
      </c>
      <c r="F2399" s="1" t="s">
        <v>9</v>
      </c>
      <c r="G2399" s="1" t="s">
        <v>13746</v>
      </c>
      <c r="H2399" s="17">
        <v>0.72913194444444396</v>
      </c>
      <c r="I2399" s="17">
        <v>1.3310185185179124E-3</v>
      </c>
      <c r="J2399" s="1" t="s">
        <v>13759</v>
      </c>
    </row>
    <row r="2400" spans="2:10">
      <c r="B2400" s="1" t="s">
        <v>14693</v>
      </c>
      <c r="C2400" s="1">
        <v>1</v>
      </c>
      <c r="D2400" s="1" t="s">
        <v>3076</v>
      </c>
      <c r="E2400" s="17">
        <v>0.47901620370370401</v>
      </c>
      <c r="F2400" s="1" t="s">
        <v>49</v>
      </c>
      <c r="G2400" s="1" t="s">
        <v>3095</v>
      </c>
      <c r="H2400" s="17">
        <v>0.72915509259259303</v>
      </c>
      <c r="I2400" s="17">
        <v>0.25013888888888902</v>
      </c>
      <c r="J2400" s="1" t="s">
        <v>13675</v>
      </c>
    </row>
    <row r="2401" spans="2:10">
      <c r="B2401" s="1" t="s">
        <v>16642</v>
      </c>
      <c r="C2401" s="1">
        <v>1</v>
      </c>
      <c r="D2401" s="1" t="s">
        <v>13753</v>
      </c>
      <c r="E2401" s="17">
        <v>0.72792824074074103</v>
      </c>
      <c r="F2401" s="1" t="s">
        <v>9</v>
      </c>
      <c r="G2401" s="1" t="s">
        <v>3095</v>
      </c>
      <c r="H2401" s="17">
        <v>0.72923611111111097</v>
      </c>
      <c r="I2401" s="17">
        <v>1.3078703703699457E-3</v>
      </c>
      <c r="J2401" s="1" t="s">
        <v>13758</v>
      </c>
    </row>
    <row r="2402" spans="2:10">
      <c r="B2402" s="1" t="s">
        <v>16641</v>
      </c>
      <c r="C2402" s="1">
        <v>1</v>
      </c>
      <c r="D2402" s="1" t="s">
        <v>13760</v>
      </c>
      <c r="E2402" s="17">
        <v>0.72791666666666699</v>
      </c>
      <c r="F2402" s="1" t="s">
        <v>9</v>
      </c>
      <c r="G2402" s="1" t="s">
        <v>13746</v>
      </c>
      <c r="H2402" s="17">
        <v>0.72939814814814796</v>
      </c>
      <c r="I2402" s="17">
        <v>1.4814814814809729E-3</v>
      </c>
      <c r="J2402" s="1" t="s">
        <v>13764</v>
      </c>
    </row>
    <row r="2403" spans="2:10">
      <c r="B2403" s="1" t="s">
        <v>16166</v>
      </c>
      <c r="C2403" s="1">
        <v>2</v>
      </c>
      <c r="D2403" s="1" t="s">
        <v>3076</v>
      </c>
      <c r="E2403" s="17">
        <v>0.67146990740740697</v>
      </c>
      <c r="F2403" s="1" t="s">
        <v>4</v>
      </c>
      <c r="G2403" s="1" t="s">
        <v>13746</v>
      </c>
      <c r="H2403" s="17">
        <v>0.72995370370370405</v>
      </c>
      <c r="I2403" s="17">
        <v>5.8483796296297075E-2</v>
      </c>
      <c r="J2403" s="1" t="s">
        <v>13766</v>
      </c>
    </row>
    <row r="2404" spans="2:10">
      <c r="B2404" s="1" t="s">
        <v>16639</v>
      </c>
      <c r="C2404" s="1">
        <v>1</v>
      </c>
      <c r="D2404" s="1" t="s">
        <v>13753</v>
      </c>
      <c r="E2404" s="17">
        <v>0.727719907407407</v>
      </c>
      <c r="F2404" s="1" t="s">
        <v>9</v>
      </c>
      <c r="G2404" s="1" t="s">
        <v>3095</v>
      </c>
      <c r="H2404" s="17">
        <v>0.73025462962962995</v>
      </c>
      <c r="I2404" s="17">
        <v>2.5347222222229515E-3</v>
      </c>
      <c r="J2404" s="1" t="s">
        <v>13758</v>
      </c>
    </row>
    <row r="2405" spans="2:10">
      <c r="B2405" s="1" t="s">
        <v>16618</v>
      </c>
      <c r="C2405" s="1">
        <v>1</v>
      </c>
      <c r="D2405" s="1" t="s">
        <v>13687</v>
      </c>
      <c r="E2405" s="17">
        <v>0.72550925925925902</v>
      </c>
      <c r="F2405" s="1" t="s">
        <v>9</v>
      </c>
      <c r="G2405" s="1" t="s">
        <v>3077</v>
      </c>
      <c r="H2405" s="17">
        <v>0.73035879629629596</v>
      </c>
      <c r="I2405" s="17">
        <v>4.8495370370369439E-3</v>
      </c>
      <c r="J2405" s="1" t="s">
        <v>13770</v>
      </c>
    </row>
    <row r="2406" spans="2:10">
      <c r="B2406" s="1" t="s">
        <v>16649</v>
      </c>
      <c r="C2406" s="1">
        <v>1</v>
      </c>
      <c r="D2406" s="1" t="s">
        <v>13687</v>
      </c>
      <c r="E2406" s="17">
        <v>0.72878472222222201</v>
      </c>
      <c r="F2406" s="1" t="s">
        <v>9</v>
      </c>
      <c r="G2406" s="1" t="s">
        <v>13746</v>
      </c>
      <c r="H2406" s="17">
        <v>0.73035879629629596</v>
      </c>
      <c r="I2406" s="17">
        <v>1.5740740740739501E-3</v>
      </c>
      <c r="J2406" s="1" t="s">
        <v>13771</v>
      </c>
    </row>
    <row r="2407" spans="2:10">
      <c r="B2407" s="1" t="s">
        <v>16228</v>
      </c>
      <c r="C2407" s="1">
        <v>1</v>
      </c>
      <c r="D2407" s="1" t="s">
        <v>13753</v>
      </c>
      <c r="E2407" s="17">
        <v>0.67818287037036995</v>
      </c>
      <c r="F2407" s="1" t="s">
        <v>5</v>
      </c>
      <c r="G2407" s="1" t="s">
        <v>3095</v>
      </c>
      <c r="H2407" s="17">
        <v>0.73047453703703702</v>
      </c>
      <c r="I2407" s="17">
        <v>5.2291666666667069E-2</v>
      </c>
      <c r="J2407" s="1" t="s">
        <v>13758</v>
      </c>
    </row>
    <row r="2408" spans="2:10">
      <c r="B2408" s="1" t="s">
        <v>16650</v>
      </c>
      <c r="C2408" s="1">
        <v>1</v>
      </c>
      <c r="D2408" s="1" t="s">
        <v>13687</v>
      </c>
      <c r="E2408" s="17">
        <v>0.72928240740740702</v>
      </c>
      <c r="F2408" s="1" t="s">
        <v>10</v>
      </c>
      <c r="G2408" s="1" t="s">
        <v>13762</v>
      </c>
      <c r="H2408" s="17">
        <v>0.73048611111111095</v>
      </c>
      <c r="I2408" s="17">
        <v>1.2037037037039289E-3</v>
      </c>
      <c r="J2408" s="1" t="s">
        <v>13767</v>
      </c>
    </row>
    <row r="2409" spans="2:10">
      <c r="B2409" s="1" t="s">
        <v>16645</v>
      </c>
      <c r="C2409" s="1">
        <v>1</v>
      </c>
      <c r="D2409" s="1" t="s">
        <v>13753</v>
      </c>
      <c r="E2409" s="17">
        <v>0.72819444444444403</v>
      </c>
      <c r="F2409" s="1" t="s">
        <v>9</v>
      </c>
      <c r="G2409" s="1" t="s">
        <v>3077</v>
      </c>
      <c r="H2409" s="17">
        <v>0.73053240740740699</v>
      </c>
      <c r="I2409" s="17">
        <v>2.3379629629629584E-3</v>
      </c>
      <c r="J2409" s="1" t="s">
        <v>13756</v>
      </c>
    </row>
    <row r="2410" spans="2:10">
      <c r="B2410" s="1" t="s">
        <v>16656</v>
      </c>
      <c r="C2410" s="1">
        <v>1</v>
      </c>
      <c r="D2410" s="1" t="s">
        <v>13687</v>
      </c>
      <c r="E2410" s="17">
        <v>0.73016203703703697</v>
      </c>
      <c r="F2410" s="1" t="s">
        <v>10</v>
      </c>
      <c r="G2410" s="1" t="s">
        <v>3095</v>
      </c>
      <c r="H2410" s="17">
        <v>0.73086805555555601</v>
      </c>
      <c r="I2410" s="17">
        <v>7.0601851851903596E-4</v>
      </c>
      <c r="J2410" s="1" t="s">
        <v>13757</v>
      </c>
    </row>
    <row r="2411" spans="2:10">
      <c r="B2411" s="1" t="s">
        <v>16653</v>
      </c>
      <c r="C2411" s="1">
        <v>1</v>
      </c>
      <c r="D2411" s="1" t="s">
        <v>13753</v>
      </c>
      <c r="E2411" s="17">
        <v>0.72990740740740701</v>
      </c>
      <c r="F2411" s="1" t="s">
        <v>10</v>
      </c>
      <c r="G2411" s="1" t="s">
        <v>3078</v>
      </c>
      <c r="H2411" s="17">
        <v>0.73093750000000002</v>
      </c>
      <c r="I2411" s="17">
        <v>1.0300925925930127E-3</v>
      </c>
      <c r="J2411" s="1" t="s">
        <v>13755</v>
      </c>
    </row>
    <row r="2412" spans="2:10">
      <c r="B2412" s="1" t="s">
        <v>16661</v>
      </c>
      <c r="C2412" s="1">
        <v>1</v>
      </c>
      <c r="D2412" s="1" t="s">
        <v>3076</v>
      </c>
      <c r="E2412" s="17">
        <v>0.73064814814814805</v>
      </c>
      <c r="F2412" s="1" t="s">
        <v>10</v>
      </c>
      <c r="G2412" s="1" t="s">
        <v>3095</v>
      </c>
      <c r="H2412" s="17">
        <v>0.73097222222222202</v>
      </c>
      <c r="I2412" s="17">
        <v>3.240740740739767E-4</v>
      </c>
      <c r="J2412" s="1" t="s">
        <v>13675</v>
      </c>
    </row>
    <row r="2413" spans="2:10">
      <c r="B2413" s="1" t="s">
        <v>16651</v>
      </c>
      <c r="C2413" s="1">
        <v>1</v>
      </c>
      <c r="D2413" s="1" t="s">
        <v>13753</v>
      </c>
      <c r="E2413" s="17">
        <v>0.72945601851851805</v>
      </c>
      <c r="F2413" s="1" t="s">
        <v>10</v>
      </c>
      <c r="G2413" s="1" t="s">
        <v>3077</v>
      </c>
      <c r="H2413" s="17">
        <v>0.73109953703703701</v>
      </c>
      <c r="I2413" s="17">
        <v>1.6435185185189605E-3</v>
      </c>
      <c r="J2413" s="1" t="s">
        <v>13756</v>
      </c>
    </row>
    <row r="2414" spans="2:10">
      <c r="B2414" s="1" t="s">
        <v>16624</v>
      </c>
      <c r="C2414" s="1">
        <v>1</v>
      </c>
      <c r="D2414" s="1" t="s">
        <v>3076</v>
      </c>
      <c r="E2414" s="17">
        <v>0.72587962962963004</v>
      </c>
      <c r="F2414" s="1" t="s">
        <v>9</v>
      </c>
      <c r="G2414" s="1" t="s">
        <v>13746</v>
      </c>
      <c r="H2414" s="17">
        <v>0.73118055555555606</v>
      </c>
      <c r="I2414" s="17">
        <v>5.3009259259260144E-3</v>
      </c>
      <c r="J2414" s="1" t="s">
        <v>13766</v>
      </c>
    </row>
    <row r="2415" spans="2:10">
      <c r="B2415" s="1" t="s">
        <v>16659</v>
      </c>
      <c r="C2415" s="1">
        <v>1</v>
      </c>
      <c r="D2415" s="1" t="s">
        <v>13687</v>
      </c>
      <c r="E2415" s="17">
        <v>0.73039351851851897</v>
      </c>
      <c r="F2415" s="1" t="s">
        <v>10</v>
      </c>
      <c r="G2415" s="1" t="s">
        <v>3095</v>
      </c>
      <c r="H2415" s="17">
        <v>0.73120370370370402</v>
      </c>
      <c r="I2415" s="17">
        <v>8.1018518518505278E-4</v>
      </c>
      <c r="J2415" s="1" t="s">
        <v>13757</v>
      </c>
    </row>
    <row r="2416" spans="2:10">
      <c r="B2416" s="1" t="s">
        <v>15099</v>
      </c>
      <c r="C2416" s="1">
        <v>1</v>
      </c>
      <c r="D2416" s="1" t="s">
        <v>13760</v>
      </c>
      <c r="E2416" s="17">
        <v>0.53718750000000004</v>
      </c>
      <c r="F2416" s="1" t="s">
        <v>55</v>
      </c>
      <c r="G2416" s="1" t="s">
        <v>13762</v>
      </c>
      <c r="H2416" s="17">
        <v>0.73141203703703705</v>
      </c>
      <c r="I2416" s="17">
        <v>0.19422453703703701</v>
      </c>
      <c r="J2416" s="1" t="s">
        <v>13763</v>
      </c>
    </row>
    <row r="2417" spans="2:10">
      <c r="B2417" s="1" t="s">
        <v>15500</v>
      </c>
      <c r="C2417" s="1">
        <v>1</v>
      </c>
      <c r="D2417" s="1" t="s">
        <v>13760</v>
      </c>
      <c r="E2417" s="17">
        <v>0.59087962962963003</v>
      </c>
      <c r="F2417" s="1" t="s">
        <v>60</v>
      </c>
      <c r="G2417" s="1" t="s">
        <v>13746</v>
      </c>
      <c r="H2417" s="17">
        <v>0.73168981481481499</v>
      </c>
      <c r="I2417" s="17">
        <v>0.14081018518518496</v>
      </c>
      <c r="J2417" s="1" t="s">
        <v>13764</v>
      </c>
    </row>
    <row r="2418" spans="2:10">
      <c r="B2418" s="1" t="s">
        <v>16664</v>
      </c>
      <c r="C2418" s="1">
        <v>1</v>
      </c>
      <c r="D2418" s="1" t="s">
        <v>13753</v>
      </c>
      <c r="E2418" s="17">
        <v>0.73116898148148102</v>
      </c>
      <c r="F2418" s="1" t="s">
        <v>10</v>
      </c>
      <c r="G2418" s="1" t="s">
        <v>3078</v>
      </c>
      <c r="H2418" s="17">
        <v>0.73221064814814796</v>
      </c>
      <c r="I2418" s="17">
        <v>1.0416666666669405E-3</v>
      </c>
      <c r="J2418" s="1" t="s">
        <v>13755</v>
      </c>
    </row>
    <row r="2419" spans="2:10">
      <c r="B2419" s="1" t="s">
        <v>16657</v>
      </c>
      <c r="C2419" s="1">
        <v>1</v>
      </c>
      <c r="D2419" s="1" t="s">
        <v>13753</v>
      </c>
      <c r="E2419" s="17">
        <v>0.73019675925925898</v>
      </c>
      <c r="F2419" s="1" t="s">
        <v>10</v>
      </c>
      <c r="G2419" s="1" t="s">
        <v>3077</v>
      </c>
      <c r="H2419" s="17">
        <v>0.73226851851851804</v>
      </c>
      <c r="I2419" s="17">
        <v>2.071759259259065E-3</v>
      </c>
      <c r="J2419" s="1" t="s">
        <v>13756</v>
      </c>
    </row>
    <row r="2420" spans="2:10">
      <c r="B2420" s="1" t="s">
        <v>16667</v>
      </c>
      <c r="C2420" s="1">
        <v>1</v>
      </c>
      <c r="D2420" s="1" t="s">
        <v>13753</v>
      </c>
      <c r="E2420" s="17">
        <v>0.73221064814814796</v>
      </c>
      <c r="F2420" s="1" t="s">
        <v>10</v>
      </c>
      <c r="G2420" s="1" t="s">
        <v>13746</v>
      </c>
      <c r="H2420" s="17">
        <v>0.73231481481481497</v>
      </c>
      <c r="I2420" s="17">
        <v>1.0416666666701602E-4</v>
      </c>
      <c r="J2420" s="1" t="s">
        <v>13759</v>
      </c>
    </row>
    <row r="2421" spans="2:10">
      <c r="B2421" s="1" t="s">
        <v>16666</v>
      </c>
      <c r="C2421" s="1">
        <v>1</v>
      </c>
      <c r="D2421" s="1" t="s">
        <v>13687</v>
      </c>
      <c r="E2421" s="17">
        <v>0.73210648148148105</v>
      </c>
      <c r="F2421" s="1" t="s">
        <v>10</v>
      </c>
      <c r="G2421" s="1" t="s">
        <v>13762</v>
      </c>
      <c r="H2421" s="17">
        <v>0.73236111111111102</v>
      </c>
      <c r="I2421" s="17">
        <v>2.5462962962996549E-4</v>
      </c>
      <c r="J2421" s="1" t="s">
        <v>13767</v>
      </c>
    </row>
    <row r="2422" spans="2:10">
      <c r="B2422" s="1" t="s">
        <v>16658</v>
      </c>
      <c r="C2422" s="1">
        <v>1</v>
      </c>
      <c r="D2422" s="1" t="s">
        <v>13753</v>
      </c>
      <c r="E2422" s="17">
        <v>0.73024305555555602</v>
      </c>
      <c r="F2422" s="1" t="s">
        <v>10</v>
      </c>
      <c r="G2422" s="1" t="s">
        <v>13746</v>
      </c>
      <c r="H2422" s="17">
        <v>0.73243055555555603</v>
      </c>
      <c r="I2422" s="17">
        <v>2.1875000000000089E-3</v>
      </c>
      <c r="J2422" s="1" t="s">
        <v>13759</v>
      </c>
    </row>
    <row r="2423" spans="2:10">
      <c r="B2423" s="1" t="s">
        <v>16668</v>
      </c>
      <c r="C2423" s="1">
        <v>1</v>
      </c>
      <c r="D2423" s="1" t="s">
        <v>13687</v>
      </c>
      <c r="E2423" s="17">
        <v>0.73229166666666701</v>
      </c>
      <c r="F2423" s="1" t="s">
        <v>10</v>
      </c>
      <c r="G2423" s="1" t="s">
        <v>3095</v>
      </c>
      <c r="H2423" s="17">
        <v>0.73278935185185201</v>
      </c>
      <c r="I2423" s="17">
        <v>4.9768518518500393E-4</v>
      </c>
      <c r="J2423" s="1" t="s">
        <v>13757</v>
      </c>
    </row>
    <row r="2424" spans="2:10">
      <c r="B2424" s="1" t="s">
        <v>16665</v>
      </c>
      <c r="C2424" s="1">
        <v>1</v>
      </c>
      <c r="D2424" s="1" t="s">
        <v>13753</v>
      </c>
      <c r="E2424" s="17">
        <v>0.73121527777777795</v>
      </c>
      <c r="F2424" s="1" t="s">
        <v>10</v>
      </c>
      <c r="G2424" s="1" t="s">
        <v>3095</v>
      </c>
      <c r="H2424" s="17">
        <v>0.73320601851851896</v>
      </c>
      <c r="I2424" s="17">
        <v>1.9907407407410149E-3</v>
      </c>
      <c r="J2424" s="1" t="s">
        <v>13758</v>
      </c>
    </row>
    <row r="2425" spans="2:10">
      <c r="B2425" s="1" t="s">
        <v>16643</v>
      </c>
      <c r="C2425" s="1">
        <v>1</v>
      </c>
      <c r="D2425" s="1" t="s">
        <v>3076</v>
      </c>
      <c r="E2425" s="17">
        <v>0.72800925925925897</v>
      </c>
      <c r="F2425" s="1" t="s">
        <v>9</v>
      </c>
      <c r="G2425" s="1" t="s">
        <v>3078</v>
      </c>
      <c r="H2425" s="17">
        <v>0.733217592592593</v>
      </c>
      <c r="I2425" s="17">
        <v>5.2083333333340365E-3</v>
      </c>
      <c r="J2425" s="1" t="s">
        <v>13769</v>
      </c>
    </row>
    <row r="2426" spans="2:10">
      <c r="B2426" s="1" t="s">
        <v>16663</v>
      </c>
      <c r="C2426" s="1">
        <v>2</v>
      </c>
      <c r="D2426" s="1" t="s">
        <v>13753</v>
      </c>
      <c r="E2426" s="17">
        <v>0.73109953703703701</v>
      </c>
      <c r="F2426" s="1" t="s">
        <v>10</v>
      </c>
      <c r="G2426" s="1" t="s">
        <v>13762</v>
      </c>
      <c r="H2426" s="17">
        <v>0.73327546296296298</v>
      </c>
      <c r="I2426" s="17">
        <v>2.17592592592597E-3</v>
      </c>
      <c r="J2426" s="1" t="s">
        <v>13772</v>
      </c>
    </row>
    <row r="2427" spans="2:10">
      <c r="B2427" s="1" t="s">
        <v>16670</v>
      </c>
      <c r="C2427" s="1">
        <v>1</v>
      </c>
      <c r="D2427" s="1" t="s">
        <v>13753</v>
      </c>
      <c r="E2427" s="17">
        <v>0.73254629629629597</v>
      </c>
      <c r="F2427" s="1" t="s">
        <v>10</v>
      </c>
      <c r="G2427" s="1" t="s">
        <v>3078</v>
      </c>
      <c r="H2427" s="17">
        <v>0.73333333333333295</v>
      </c>
      <c r="I2427" s="17">
        <v>7.8703703703697503E-4</v>
      </c>
      <c r="J2427" s="1" t="s">
        <v>13755</v>
      </c>
    </row>
    <row r="2428" spans="2:10">
      <c r="B2428" s="1" t="s">
        <v>16678</v>
      </c>
      <c r="C2428" s="1">
        <v>1</v>
      </c>
      <c r="D2428" s="1" t="s">
        <v>13687</v>
      </c>
      <c r="E2428" s="17">
        <v>0.73332175925925902</v>
      </c>
      <c r="F2428" s="1" t="s">
        <v>10</v>
      </c>
      <c r="G2428" s="1" t="s">
        <v>3095</v>
      </c>
      <c r="H2428" s="17">
        <v>0.73379629629629595</v>
      </c>
      <c r="I2428" s="17">
        <v>4.7453703703692618E-4</v>
      </c>
      <c r="J2428" s="1" t="s">
        <v>13757</v>
      </c>
    </row>
    <row r="2429" spans="2:10">
      <c r="B2429" s="1" t="s">
        <v>16676</v>
      </c>
      <c r="C2429" s="1">
        <v>1</v>
      </c>
      <c r="D2429" s="1" t="s">
        <v>13753</v>
      </c>
      <c r="E2429" s="17">
        <v>0.73328703703703701</v>
      </c>
      <c r="F2429" s="1" t="s">
        <v>10</v>
      </c>
      <c r="G2429" s="1" t="s">
        <v>3078</v>
      </c>
      <c r="H2429" s="17">
        <v>0.73383101851851895</v>
      </c>
      <c r="I2429" s="17">
        <v>5.4398148148193659E-4</v>
      </c>
      <c r="J2429" s="1" t="s">
        <v>13755</v>
      </c>
    </row>
    <row r="2430" spans="2:10">
      <c r="B2430" s="1" t="s">
        <v>15774</v>
      </c>
      <c r="C2430" s="1">
        <v>1</v>
      </c>
      <c r="D2430" s="1" t="s">
        <v>13760</v>
      </c>
      <c r="E2430" s="17">
        <v>0.62527777777777804</v>
      </c>
      <c r="F2430" s="1" t="s">
        <v>0</v>
      </c>
      <c r="G2430" s="1" t="s">
        <v>3077</v>
      </c>
      <c r="H2430" s="17">
        <v>0.733912037037037</v>
      </c>
      <c r="I2430" s="17">
        <v>0.10863425925925896</v>
      </c>
      <c r="J2430" s="1" t="s">
        <v>13765</v>
      </c>
    </row>
    <row r="2431" spans="2:10">
      <c r="B2431" s="1" t="s">
        <v>16680</v>
      </c>
      <c r="C2431" s="1">
        <v>1</v>
      </c>
      <c r="D2431" s="1" t="s">
        <v>13687</v>
      </c>
      <c r="E2431" s="17">
        <v>0.73355324074074102</v>
      </c>
      <c r="F2431" s="1" t="s">
        <v>10</v>
      </c>
      <c r="G2431" s="1" t="s">
        <v>3095</v>
      </c>
      <c r="H2431" s="17">
        <v>0.73395833333333305</v>
      </c>
      <c r="I2431" s="17">
        <v>4.0509259259202679E-4</v>
      </c>
      <c r="J2431" s="1" t="s">
        <v>13757</v>
      </c>
    </row>
    <row r="2432" spans="2:10">
      <c r="B2432" s="1" t="s">
        <v>16683</v>
      </c>
      <c r="C2432" s="1">
        <v>1</v>
      </c>
      <c r="D2432" s="1" t="s">
        <v>13753</v>
      </c>
      <c r="E2432" s="17">
        <v>0.733912037037037</v>
      </c>
      <c r="F2432" s="1" t="s">
        <v>10</v>
      </c>
      <c r="G2432" s="1" t="s">
        <v>3078</v>
      </c>
      <c r="H2432" s="17">
        <v>0.73403935185185198</v>
      </c>
      <c r="I2432" s="17">
        <v>1.2731481481498275E-4</v>
      </c>
      <c r="J2432" s="1" t="s">
        <v>13755</v>
      </c>
    </row>
    <row r="2433" spans="2:10">
      <c r="B2433" s="1" t="s">
        <v>15306</v>
      </c>
      <c r="C2433" s="1">
        <v>1</v>
      </c>
      <c r="D2433" s="1" t="s">
        <v>13753</v>
      </c>
      <c r="E2433" s="17">
        <v>0.56357638888888895</v>
      </c>
      <c r="F2433" s="1" t="s">
        <v>58</v>
      </c>
      <c r="G2433" s="1" t="s">
        <v>13746</v>
      </c>
      <c r="H2433" s="17">
        <v>0.73435185185185203</v>
      </c>
      <c r="I2433" s="17">
        <v>0.17077546296296309</v>
      </c>
      <c r="J2433" s="1" t="s">
        <v>13759</v>
      </c>
    </row>
    <row r="2434" spans="2:10">
      <c r="B2434" s="1" t="s">
        <v>16537</v>
      </c>
      <c r="C2434" s="1">
        <v>1</v>
      </c>
      <c r="D2434" s="1" t="s">
        <v>13753</v>
      </c>
      <c r="E2434" s="17">
        <v>0.71561342592592603</v>
      </c>
      <c r="F2434" s="1" t="s">
        <v>8</v>
      </c>
      <c r="G2434" s="1" t="s">
        <v>3078</v>
      </c>
      <c r="H2434" s="17">
        <v>0.73444444444444401</v>
      </c>
      <c r="I2434" s="17">
        <v>1.8831018518517983E-2</v>
      </c>
      <c r="J2434" s="1" t="s">
        <v>13755</v>
      </c>
    </row>
    <row r="2435" spans="2:10">
      <c r="B2435" s="1" t="s">
        <v>16687</v>
      </c>
      <c r="C2435" s="1">
        <v>1</v>
      </c>
      <c r="D2435" s="1" t="s">
        <v>13760</v>
      </c>
      <c r="E2435" s="17">
        <v>0.73429398148148195</v>
      </c>
      <c r="F2435" s="1" t="s">
        <v>10</v>
      </c>
      <c r="G2435" s="1" t="s">
        <v>3095</v>
      </c>
      <c r="H2435" s="17">
        <v>0.73502314814814795</v>
      </c>
      <c r="I2435" s="17">
        <v>7.2916666666600349E-4</v>
      </c>
      <c r="J2435" s="1" t="s">
        <v>13761</v>
      </c>
    </row>
    <row r="2436" spans="2:10">
      <c r="B2436" s="1" t="s">
        <v>16652</v>
      </c>
      <c r="C2436" s="1">
        <v>1</v>
      </c>
      <c r="D2436" s="1" t="s">
        <v>13753</v>
      </c>
      <c r="E2436" s="17">
        <v>0.72982638888888896</v>
      </c>
      <c r="F2436" s="1" t="s">
        <v>10</v>
      </c>
      <c r="G2436" s="1" t="s">
        <v>13746</v>
      </c>
      <c r="H2436" s="17">
        <v>0.73513888888888901</v>
      </c>
      <c r="I2436" s="17">
        <v>5.3125000000000533E-3</v>
      </c>
      <c r="J2436" s="1" t="s">
        <v>13759</v>
      </c>
    </row>
    <row r="2437" spans="2:10">
      <c r="B2437" s="1" t="s">
        <v>15419</v>
      </c>
      <c r="C2437" s="1">
        <v>5</v>
      </c>
      <c r="D2437" s="1" t="s">
        <v>13760</v>
      </c>
      <c r="E2437" s="17">
        <v>0.57849537037037002</v>
      </c>
      <c r="F2437" s="1" t="s">
        <v>59</v>
      </c>
      <c r="G2437" s="1" t="s">
        <v>3095</v>
      </c>
      <c r="H2437" s="17">
        <v>0.73528935185185196</v>
      </c>
      <c r="I2437" s="17">
        <v>0.15679398148148194</v>
      </c>
      <c r="J2437" s="1" t="s">
        <v>13761</v>
      </c>
    </row>
    <row r="2438" spans="2:10">
      <c r="B2438" s="1" t="s">
        <v>16674</v>
      </c>
      <c r="C2438" s="1">
        <v>1</v>
      </c>
      <c r="D2438" s="1" t="s">
        <v>13687</v>
      </c>
      <c r="E2438" s="17">
        <v>0.73318287037037</v>
      </c>
      <c r="F2438" s="1" t="s">
        <v>10</v>
      </c>
      <c r="G2438" s="1" t="s">
        <v>3077</v>
      </c>
      <c r="H2438" s="17">
        <v>0.735335648148148</v>
      </c>
      <c r="I2438" s="17">
        <v>2.1527777777780033E-3</v>
      </c>
      <c r="J2438" s="1" t="s">
        <v>13770</v>
      </c>
    </row>
    <row r="2439" spans="2:10">
      <c r="B2439" s="1" t="s">
        <v>14603</v>
      </c>
      <c r="C2439" s="1">
        <v>1</v>
      </c>
      <c r="D2439" s="1" t="s">
        <v>13760</v>
      </c>
      <c r="E2439" s="17">
        <v>0.465439814814815</v>
      </c>
      <c r="F2439" s="1" t="s">
        <v>48</v>
      </c>
      <c r="G2439" s="1" t="s">
        <v>3095</v>
      </c>
      <c r="H2439" s="17">
        <v>0.73537037037037001</v>
      </c>
      <c r="I2439" s="17">
        <v>0.26993055555555501</v>
      </c>
      <c r="J2439" s="1" t="s">
        <v>13761</v>
      </c>
    </row>
    <row r="2440" spans="2:10">
      <c r="B2440" s="1" t="s">
        <v>14401</v>
      </c>
      <c r="C2440" s="1">
        <v>1</v>
      </c>
      <c r="D2440" s="1" t="s">
        <v>13760</v>
      </c>
      <c r="E2440" s="17">
        <v>0.43237268518518501</v>
      </c>
      <c r="F2440" s="1" t="s">
        <v>45</v>
      </c>
      <c r="G2440" s="1" t="s">
        <v>3095</v>
      </c>
      <c r="H2440" s="17">
        <v>0.73543981481481502</v>
      </c>
      <c r="I2440" s="17">
        <v>0.30306712962963001</v>
      </c>
      <c r="J2440" s="1" t="s">
        <v>13761</v>
      </c>
    </row>
    <row r="2441" spans="2:10">
      <c r="B2441" s="1" t="s">
        <v>16677</v>
      </c>
      <c r="C2441" s="1">
        <v>1</v>
      </c>
      <c r="D2441" s="1" t="s">
        <v>13753</v>
      </c>
      <c r="E2441" s="17">
        <v>0.73332175925925902</v>
      </c>
      <c r="F2441" s="1" t="s">
        <v>10</v>
      </c>
      <c r="G2441" s="1" t="s">
        <v>3078</v>
      </c>
      <c r="H2441" s="17">
        <v>0.73545138888888895</v>
      </c>
      <c r="I2441" s="17">
        <v>2.1296296296299255E-3</v>
      </c>
      <c r="J2441" s="1" t="s">
        <v>13755</v>
      </c>
    </row>
    <row r="2442" spans="2:10">
      <c r="B2442" s="1" t="s">
        <v>16099</v>
      </c>
      <c r="C2442" s="1">
        <v>1</v>
      </c>
      <c r="D2442" s="1" t="s">
        <v>13760</v>
      </c>
      <c r="E2442" s="17">
        <v>0.66391203703703705</v>
      </c>
      <c r="F2442" s="1" t="s">
        <v>3</v>
      </c>
      <c r="G2442" s="1" t="s">
        <v>13746</v>
      </c>
      <c r="H2442" s="17">
        <v>0.73552083333333296</v>
      </c>
      <c r="I2442" s="17">
        <v>7.1608796296295907E-2</v>
      </c>
      <c r="J2442" s="1" t="s">
        <v>13764</v>
      </c>
    </row>
    <row r="2443" spans="2:10">
      <c r="B2443" s="1" t="s">
        <v>16689</v>
      </c>
      <c r="C2443" s="1">
        <v>1</v>
      </c>
      <c r="D2443" s="1" t="s">
        <v>13687</v>
      </c>
      <c r="E2443" s="17">
        <v>0.73444444444444401</v>
      </c>
      <c r="F2443" s="1" t="s">
        <v>10</v>
      </c>
      <c r="G2443" s="1" t="s">
        <v>13746</v>
      </c>
      <c r="H2443" s="17">
        <v>0.73569444444444398</v>
      </c>
      <c r="I2443" s="17">
        <v>1.2499999999999734E-3</v>
      </c>
      <c r="J2443" s="1" t="s">
        <v>13771</v>
      </c>
    </row>
    <row r="2444" spans="2:10">
      <c r="B2444" s="1" t="s">
        <v>16679</v>
      </c>
      <c r="C2444" s="1">
        <v>1</v>
      </c>
      <c r="D2444" s="1" t="s">
        <v>13753</v>
      </c>
      <c r="E2444" s="17">
        <v>0.73336805555555595</v>
      </c>
      <c r="F2444" s="1" t="s">
        <v>10</v>
      </c>
      <c r="G2444" s="1" t="s">
        <v>13762</v>
      </c>
      <c r="H2444" s="17">
        <v>0.73590277777777802</v>
      </c>
      <c r="I2444" s="17">
        <v>2.5347222222220633E-3</v>
      </c>
      <c r="J2444" s="1" t="s">
        <v>13772</v>
      </c>
    </row>
    <row r="2445" spans="2:10">
      <c r="B2445" s="1" t="s">
        <v>16697</v>
      </c>
      <c r="C2445" s="1">
        <v>1</v>
      </c>
      <c r="D2445" s="1" t="s">
        <v>13753</v>
      </c>
      <c r="E2445" s="17">
        <v>0.73552083333333296</v>
      </c>
      <c r="F2445" s="1" t="s">
        <v>10</v>
      </c>
      <c r="G2445" s="1" t="s">
        <v>13746</v>
      </c>
      <c r="H2445" s="17">
        <v>0.73616898148148102</v>
      </c>
      <c r="I2445" s="17">
        <v>6.4814814814806443E-4</v>
      </c>
      <c r="J2445" s="1" t="s">
        <v>13759</v>
      </c>
    </row>
    <row r="2446" spans="2:10">
      <c r="B2446" s="1" t="s">
        <v>16660</v>
      </c>
      <c r="C2446" s="1">
        <v>5</v>
      </c>
      <c r="D2446" s="1" t="s">
        <v>13753</v>
      </c>
      <c r="E2446" s="17">
        <v>0.73048611111111095</v>
      </c>
      <c r="F2446" s="1" t="s">
        <v>10</v>
      </c>
      <c r="G2446" s="1" t="s">
        <v>3078</v>
      </c>
      <c r="H2446" s="17">
        <v>0.73644675925925895</v>
      </c>
      <c r="I2446" s="17">
        <v>5.9606481481480067E-3</v>
      </c>
      <c r="J2446" s="1" t="s">
        <v>13755</v>
      </c>
    </row>
    <row r="2447" spans="2:10">
      <c r="B2447" s="1" t="s">
        <v>16592</v>
      </c>
      <c r="C2447" s="1">
        <v>1</v>
      </c>
      <c r="D2447" s="1" t="s">
        <v>13753</v>
      </c>
      <c r="E2447" s="17">
        <v>0.72254629629629596</v>
      </c>
      <c r="F2447" s="1" t="s">
        <v>9</v>
      </c>
      <c r="G2447" s="1" t="s">
        <v>3078</v>
      </c>
      <c r="H2447" s="17">
        <v>0.736527777777778</v>
      </c>
      <c r="I2447" s="17">
        <v>1.3981481481482039E-2</v>
      </c>
      <c r="J2447" s="1" t="s">
        <v>13755</v>
      </c>
    </row>
    <row r="2448" spans="2:10">
      <c r="B2448" s="1" t="s">
        <v>16646</v>
      </c>
      <c r="C2448" s="1">
        <v>2</v>
      </c>
      <c r="D2448" s="1" t="s">
        <v>13687</v>
      </c>
      <c r="E2448" s="17">
        <v>0.72831018518518498</v>
      </c>
      <c r="F2448" s="1" t="s">
        <v>9</v>
      </c>
      <c r="G2448" s="1" t="s">
        <v>3078</v>
      </c>
      <c r="H2448" s="17">
        <v>0.73674768518518496</v>
      </c>
      <c r="I2448" s="17">
        <v>8.4374999999999867E-3</v>
      </c>
      <c r="J2448" s="1" t="s">
        <v>13773</v>
      </c>
    </row>
    <row r="2449" spans="2:10">
      <c r="B2449" s="1" t="s">
        <v>16597</v>
      </c>
      <c r="C2449" s="1">
        <v>1</v>
      </c>
      <c r="D2449" s="1" t="s">
        <v>13753</v>
      </c>
      <c r="E2449" s="17">
        <v>0.72293981481481495</v>
      </c>
      <c r="F2449" s="1" t="s">
        <v>9</v>
      </c>
      <c r="G2449" s="1" t="s">
        <v>3078</v>
      </c>
      <c r="H2449" s="17">
        <v>0.73682870370370401</v>
      </c>
      <c r="I2449" s="17">
        <v>1.3888888888889062E-2</v>
      </c>
      <c r="J2449" s="1" t="s">
        <v>13755</v>
      </c>
    </row>
    <row r="2450" spans="2:10">
      <c r="B2450" s="1" t="s">
        <v>16329</v>
      </c>
      <c r="C2450" s="1">
        <v>1</v>
      </c>
      <c r="D2450" s="1" t="s">
        <v>13687</v>
      </c>
      <c r="E2450" s="17">
        <v>0.69233796296296302</v>
      </c>
      <c r="F2450" s="1" t="s">
        <v>6</v>
      </c>
      <c r="G2450" s="1" t="s">
        <v>3078</v>
      </c>
      <c r="H2450" s="17">
        <v>0.73687499999999995</v>
      </c>
      <c r="I2450" s="17">
        <v>4.4537037037036931E-2</v>
      </c>
      <c r="J2450" s="1" t="s">
        <v>13773</v>
      </c>
    </row>
    <row r="2451" spans="2:10">
      <c r="B2451" s="1" t="s">
        <v>16694</v>
      </c>
      <c r="C2451" s="1">
        <v>1</v>
      </c>
      <c r="D2451" s="1" t="s">
        <v>3076</v>
      </c>
      <c r="E2451" s="17">
        <v>0.735104166666667</v>
      </c>
      <c r="F2451" s="1" t="s">
        <v>10</v>
      </c>
      <c r="G2451" s="1" t="s">
        <v>3095</v>
      </c>
      <c r="H2451" s="17">
        <v>0.73707175925925905</v>
      </c>
      <c r="I2451" s="17">
        <v>1.967592592592049E-3</v>
      </c>
      <c r="J2451" s="1" t="s">
        <v>13675</v>
      </c>
    </row>
    <row r="2452" spans="2:10">
      <c r="B2452" s="1" t="s">
        <v>16585</v>
      </c>
      <c r="C2452" s="1">
        <v>1</v>
      </c>
      <c r="D2452" s="1" t="s">
        <v>13753</v>
      </c>
      <c r="E2452" s="17">
        <v>0.72158564814814796</v>
      </c>
      <c r="F2452" s="1" t="s">
        <v>9</v>
      </c>
      <c r="G2452" s="1" t="s">
        <v>13746</v>
      </c>
      <c r="H2452" s="17">
        <v>0.73710648148148195</v>
      </c>
      <c r="I2452" s="17">
        <v>1.5520833333333983E-2</v>
      </c>
      <c r="J2452" s="1" t="s">
        <v>13759</v>
      </c>
    </row>
    <row r="2453" spans="2:10">
      <c r="B2453" s="1" t="s">
        <v>16709</v>
      </c>
      <c r="C2453" s="1">
        <v>1</v>
      </c>
      <c r="D2453" s="1" t="s">
        <v>13753</v>
      </c>
      <c r="E2453" s="17">
        <v>0.736527777777778</v>
      </c>
      <c r="F2453" s="1" t="s">
        <v>10</v>
      </c>
      <c r="G2453" s="1" t="s">
        <v>3078</v>
      </c>
      <c r="H2453" s="17">
        <v>0.73740740740740696</v>
      </c>
      <c r="I2453" s="17">
        <v>8.7962962962895297E-4</v>
      </c>
      <c r="J2453" s="1" t="s">
        <v>13755</v>
      </c>
    </row>
    <row r="2454" spans="2:10">
      <c r="B2454" s="1" t="s">
        <v>16706</v>
      </c>
      <c r="C2454" s="1">
        <v>1</v>
      </c>
      <c r="D2454" s="1" t="s">
        <v>13760</v>
      </c>
      <c r="E2454" s="17">
        <v>0.73631944444444397</v>
      </c>
      <c r="F2454" s="1" t="s">
        <v>10</v>
      </c>
      <c r="G2454" s="1" t="s">
        <v>3078</v>
      </c>
      <c r="H2454" s="17">
        <v>0.737453703703704</v>
      </c>
      <c r="I2454" s="17">
        <v>1.1342592592600287E-3</v>
      </c>
      <c r="J2454" s="1" t="s">
        <v>13768</v>
      </c>
    </row>
    <row r="2455" spans="2:10">
      <c r="B2455" s="1" t="s">
        <v>16711</v>
      </c>
      <c r="C2455" s="1">
        <v>1</v>
      </c>
      <c r="D2455" s="1" t="s">
        <v>13753</v>
      </c>
      <c r="E2455" s="17">
        <v>0.73670138888888903</v>
      </c>
      <c r="F2455" s="1" t="s">
        <v>10</v>
      </c>
      <c r="G2455" s="1" t="s">
        <v>13746</v>
      </c>
      <c r="H2455" s="17">
        <v>0.73747685185185197</v>
      </c>
      <c r="I2455" s="17">
        <v>7.7546296296293615E-4</v>
      </c>
      <c r="J2455" s="1" t="s">
        <v>13759</v>
      </c>
    </row>
    <row r="2456" spans="2:10">
      <c r="B2456" s="1" t="s">
        <v>16702</v>
      </c>
      <c r="C2456" s="1">
        <v>1</v>
      </c>
      <c r="D2456" s="1" t="s">
        <v>13753</v>
      </c>
      <c r="E2456" s="17">
        <v>0.73612268518518498</v>
      </c>
      <c r="F2456" s="1" t="s">
        <v>10</v>
      </c>
      <c r="G2456" s="1" t="s">
        <v>3078</v>
      </c>
      <c r="H2456" s="17">
        <v>0.73751157407407397</v>
      </c>
      <c r="I2456" s="17">
        <v>1.388888888888995E-3</v>
      </c>
      <c r="J2456" s="1" t="s">
        <v>13755</v>
      </c>
    </row>
    <row r="2457" spans="2:10">
      <c r="B2457" s="1" t="s">
        <v>16622</v>
      </c>
      <c r="C2457" s="1">
        <v>1</v>
      </c>
      <c r="D2457" s="1" t="s">
        <v>13753</v>
      </c>
      <c r="E2457" s="17">
        <v>0.72577546296296302</v>
      </c>
      <c r="F2457" s="1" t="s">
        <v>9</v>
      </c>
      <c r="G2457" s="1" t="s">
        <v>13746</v>
      </c>
      <c r="H2457" s="17">
        <v>0.73753472222222205</v>
      </c>
      <c r="I2457" s="17">
        <v>1.1759259259259025E-2</v>
      </c>
      <c r="J2457" s="1" t="s">
        <v>13759</v>
      </c>
    </row>
    <row r="2458" spans="2:10">
      <c r="B2458" s="1" t="s">
        <v>16717</v>
      </c>
      <c r="C2458" s="1">
        <v>1</v>
      </c>
      <c r="D2458" s="1" t="s">
        <v>13687</v>
      </c>
      <c r="E2458" s="17">
        <v>0.73709490740740702</v>
      </c>
      <c r="F2458" s="1" t="s">
        <v>10</v>
      </c>
      <c r="G2458" s="1" t="s">
        <v>3095</v>
      </c>
      <c r="H2458" s="17">
        <v>0.73765046296296299</v>
      </c>
      <c r="I2458" s="17">
        <v>5.5555555555597547E-4</v>
      </c>
      <c r="J2458" s="1" t="s">
        <v>13757</v>
      </c>
    </row>
    <row r="2459" spans="2:10">
      <c r="B2459" s="1" t="s">
        <v>16714</v>
      </c>
      <c r="C2459" s="1">
        <v>5</v>
      </c>
      <c r="D2459" s="1" t="s">
        <v>13753</v>
      </c>
      <c r="E2459" s="17">
        <v>0.73682870370370401</v>
      </c>
      <c r="F2459" s="1" t="s">
        <v>10</v>
      </c>
      <c r="G2459" s="1" t="s">
        <v>3078</v>
      </c>
      <c r="H2459" s="17">
        <v>0.737685185185185</v>
      </c>
      <c r="I2459" s="17">
        <v>8.5648148148098624E-4</v>
      </c>
      <c r="J2459" s="1" t="s">
        <v>13755</v>
      </c>
    </row>
    <row r="2460" spans="2:10">
      <c r="B2460" s="1" t="s">
        <v>16716</v>
      </c>
      <c r="C2460" s="1">
        <v>1</v>
      </c>
      <c r="D2460" s="1" t="s">
        <v>13753</v>
      </c>
      <c r="E2460" s="17">
        <v>0.73708333333333298</v>
      </c>
      <c r="F2460" s="1" t="s">
        <v>10</v>
      </c>
      <c r="G2460" s="1" t="s">
        <v>3078</v>
      </c>
      <c r="H2460" s="17">
        <v>0.73796296296296304</v>
      </c>
      <c r="I2460" s="17">
        <v>8.7962962963006319E-4</v>
      </c>
      <c r="J2460" s="1" t="s">
        <v>13755</v>
      </c>
    </row>
    <row r="2461" spans="2:10">
      <c r="B2461" s="1" t="s">
        <v>16710</v>
      </c>
      <c r="C2461" s="1">
        <v>1</v>
      </c>
      <c r="D2461" s="1" t="s">
        <v>13753</v>
      </c>
      <c r="E2461" s="17">
        <v>0.73657407407407405</v>
      </c>
      <c r="F2461" s="1" t="s">
        <v>10</v>
      </c>
      <c r="G2461" s="1" t="s">
        <v>3077</v>
      </c>
      <c r="H2461" s="17">
        <v>0.73799768518518505</v>
      </c>
      <c r="I2461" s="17">
        <v>1.4236111111110006E-3</v>
      </c>
      <c r="J2461" s="1" t="s">
        <v>13756</v>
      </c>
    </row>
    <row r="2462" spans="2:10">
      <c r="B2462" s="1" t="s">
        <v>16481</v>
      </c>
      <c r="C2462" s="1">
        <v>5</v>
      </c>
      <c r="D2462" s="1" t="s">
        <v>13753</v>
      </c>
      <c r="E2462" s="17">
        <v>0.70909722222222205</v>
      </c>
      <c r="F2462" s="1" t="s">
        <v>8</v>
      </c>
      <c r="G2462" s="1" t="s">
        <v>3078</v>
      </c>
      <c r="H2462" s="17">
        <v>0.73800925925925898</v>
      </c>
      <c r="I2462" s="17">
        <v>2.8912037037036931E-2</v>
      </c>
      <c r="J2462" s="1" t="s">
        <v>13755</v>
      </c>
    </row>
    <row r="2463" spans="2:10">
      <c r="B2463" s="1" t="s">
        <v>16691</v>
      </c>
      <c r="C2463" s="1">
        <v>1</v>
      </c>
      <c r="D2463" s="1" t="s">
        <v>3076</v>
      </c>
      <c r="E2463" s="17">
        <v>0.73498842592592595</v>
      </c>
      <c r="F2463" s="1" t="s">
        <v>10</v>
      </c>
      <c r="G2463" s="1" t="s">
        <v>13746</v>
      </c>
      <c r="H2463" s="17">
        <v>0.73826388888888905</v>
      </c>
      <c r="I2463" s="17">
        <v>3.2754629629631049E-3</v>
      </c>
      <c r="J2463" s="1" t="s">
        <v>13766</v>
      </c>
    </row>
    <row r="2464" spans="2:10">
      <c r="B2464" s="1" t="s">
        <v>16721</v>
      </c>
      <c r="C2464" s="1">
        <v>1</v>
      </c>
      <c r="D2464" s="1" t="s">
        <v>13687</v>
      </c>
      <c r="E2464" s="17">
        <v>0.73739583333333303</v>
      </c>
      <c r="F2464" s="1" t="s">
        <v>10</v>
      </c>
      <c r="G2464" s="1" t="s">
        <v>13746</v>
      </c>
      <c r="H2464" s="17">
        <v>0.73842592592592604</v>
      </c>
      <c r="I2464" s="17">
        <v>1.0300925925930127E-3</v>
      </c>
      <c r="J2464" s="1" t="s">
        <v>13771</v>
      </c>
    </row>
    <row r="2465" spans="2:10">
      <c r="B2465" s="1" t="s">
        <v>16720</v>
      </c>
      <c r="C2465" s="1">
        <v>1</v>
      </c>
      <c r="D2465" s="1" t="s">
        <v>13760</v>
      </c>
      <c r="E2465" s="17">
        <v>0.73739583333333303</v>
      </c>
      <c r="F2465" s="1" t="s">
        <v>10</v>
      </c>
      <c r="G2465" s="1" t="s">
        <v>3095</v>
      </c>
      <c r="H2465" s="17">
        <v>0.73847222222222197</v>
      </c>
      <c r="I2465" s="17">
        <v>1.0763888888889461E-3</v>
      </c>
      <c r="J2465" s="1" t="s">
        <v>13761</v>
      </c>
    </row>
    <row r="2466" spans="2:10">
      <c r="B2466" s="1" t="s">
        <v>16727</v>
      </c>
      <c r="C2466" s="1">
        <v>2</v>
      </c>
      <c r="D2466" s="1" t="s">
        <v>3076</v>
      </c>
      <c r="E2466" s="17">
        <v>0.73802083333333302</v>
      </c>
      <c r="F2466" s="1" t="s">
        <v>10</v>
      </c>
      <c r="G2466" s="1" t="s">
        <v>3078</v>
      </c>
      <c r="H2466" s="17">
        <v>0.73849537037037005</v>
      </c>
      <c r="I2466" s="17">
        <v>4.745370370370372E-4</v>
      </c>
      <c r="J2466" s="1" t="s">
        <v>13769</v>
      </c>
    </row>
    <row r="2467" spans="2:10">
      <c r="B2467" s="1" t="s">
        <v>16690</v>
      </c>
      <c r="C2467" s="1">
        <v>1</v>
      </c>
      <c r="D2467" s="1" t="s">
        <v>3076</v>
      </c>
      <c r="E2467" s="17">
        <v>0.73486111111111097</v>
      </c>
      <c r="F2467" s="1" t="s">
        <v>10</v>
      </c>
      <c r="G2467" s="1" t="s">
        <v>13746</v>
      </c>
      <c r="H2467" s="17">
        <v>0.73858796296296303</v>
      </c>
      <c r="I2467" s="17">
        <v>3.7268518518520644E-3</v>
      </c>
      <c r="J2467" s="1" t="s">
        <v>13766</v>
      </c>
    </row>
    <row r="2468" spans="2:10">
      <c r="B2468" s="1" t="s">
        <v>16699</v>
      </c>
      <c r="C2468" s="1">
        <v>1</v>
      </c>
      <c r="D2468" s="1" t="s">
        <v>13753</v>
      </c>
      <c r="E2468" s="17">
        <v>0.73591435185185206</v>
      </c>
      <c r="F2468" s="1" t="s">
        <v>10</v>
      </c>
      <c r="G2468" s="1" t="s">
        <v>3078</v>
      </c>
      <c r="H2468" s="17">
        <v>0.738645833333333</v>
      </c>
      <c r="I2468" s="17">
        <v>2.7314814814809463E-3</v>
      </c>
      <c r="J2468" s="1" t="s">
        <v>13755</v>
      </c>
    </row>
    <row r="2469" spans="2:10">
      <c r="B2469" s="1" t="s">
        <v>16681</v>
      </c>
      <c r="C2469" s="1">
        <v>1</v>
      </c>
      <c r="D2469" s="1" t="s">
        <v>13753</v>
      </c>
      <c r="E2469" s="17">
        <v>0.733645833333333</v>
      </c>
      <c r="F2469" s="1" t="s">
        <v>10</v>
      </c>
      <c r="G2469" s="1" t="s">
        <v>3078</v>
      </c>
      <c r="H2469" s="17">
        <v>0.73868055555555601</v>
      </c>
      <c r="I2469" s="17">
        <v>5.0347222222230092E-3</v>
      </c>
      <c r="J2469" s="1" t="s">
        <v>13755</v>
      </c>
    </row>
    <row r="2470" spans="2:10">
      <c r="B2470" s="1" t="s">
        <v>15059</v>
      </c>
      <c r="C2470" s="1">
        <v>1</v>
      </c>
      <c r="D2470" s="1" t="s">
        <v>13760</v>
      </c>
      <c r="E2470" s="17">
        <v>0.53131944444444401</v>
      </c>
      <c r="F2470" s="1" t="s">
        <v>55</v>
      </c>
      <c r="G2470" s="1" t="s">
        <v>3077</v>
      </c>
      <c r="H2470" s="17">
        <v>0.73873842592592598</v>
      </c>
      <c r="I2470" s="17">
        <v>0.20741898148148197</v>
      </c>
      <c r="J2470" s="1" t="s">
        <v>13765</v>
      </c>
    </row>
    <row r="2471" spans="2:10">
      <c r="B2471" s="1" t="s">
        <v>16700</v>
      </c>
      <c r="C2471" s="1">
        <v>1</v>
      </c>
      <c r="D2471" s="1" t="s">
        <v>3076</v>
      </c>
      <c r="E2471" s="17">
        <v>0.73596064814814799</v>
      </c>
      <c r="F2471" s="1" t="s">
        <v>10</v>
      </c>
      <c r="G2471" s="1" t="s">
        <v>3077</v>
      </c>
      <c r="H2471" s="17">
        <v>0.73878472222222202</v>
      </c>
      <c r="I2471" s="17">
        <v>2.8240740740740344E-3</v>
      </c>
      <c r="J2471" s="1" t="s">
        <v>13774</v>
      </c>
    </row>
    <row r="2472" spans="2:10">
      <c r="B2472" s="1" t="s">
        <v>16701</v>
      </c>
      <c r="C2472" s="1">
        <v>1</v>
      </c>
      <c r="D2472" s="1" t="s">
        <v>13753</v>
      </c>
      <c r="E2472" s="17">
        <v>0.73598379629629596</v>
      </c>
      <c r="F2472" s="1" t="s">
        <v>10</v>
      </c>
      <c r="G2472" s="1" t="s">
        <v>3078</v>
      </c>
      <c r="H2472" s="17">
        <v>0.73894675925925901</v>
      </c>
      <c r="I2472" s="17">
        <v>2.9629629629630561E-3</v>
      </c>
      <c r="J2472" s="1" t="s">
        <v>13755</v>
      </c>
    </row>
    <row r="2473" spans="2:10">
      <c r="B2473" s="1" t="s">
        <v>15823</v>
      </c>
      <c r="C2473" s="1">
        <v>5</v>
      </c>
      <c r="D2473" s="1" t="s">
        <v>13753</v>
      </c>
      <c r="E2473" s="17">
        <v>0.63156250000000003</v>
      </c>
      <c r="F2473" s="1" t="s">
        <v>0</v>
      </c>
      <c r="G2473" s="1" t="s">
        <v>3078</v>
      </c>
      <c r="H2473" s="17">
        <v>0.73902777777777795</v>
      </c>
      <c r="I2473" s="17">
        <v>0.10746527777777792</v>
      </c>
      <c r="J2473" s="1" t="s">
        <v>13755</v>
      </c>
    </row>
    <row r="2474" spans="2:10">
      <c r="B2474" s="1" t="s">
        <v>16728</v>
      </c>
      <c r="C2474" s="1">
        <v>1</v>
      </c>
      <c r="D2474" s="1" t="s">
        <v>13753</v>
      </c>
      <c r="E2474" s="17">
        <v>0.73803240740740705</v>
      </c>
      <c r="F2474" s="1" t="s">
        <v>10</v>
      </c>
      <c r="G2474" s="1" t="s">
        <v>3078</v>
      </c>
      <c r="H2474" s="17">
        <v>0.739108796296296</v>
      </c>
      <c r="I2474" s="17">
        <v>1.0763888888889461E-3</v>
      </c>
      <c r="J2474" s="1" t="s">
        <v>13755</v>
      </c>
    </row>
    <row r="2475" spans="2:10">
      <c r="B2475" s="1" t="s">
        <v>16718</v>
      </c>
      <c r="C2475" s="1">
        <v>1</v>
      </c>
      <c r="D2475" s="1" t="s">
        <v>13760</v>
      </c>
      <c r="E2475" s="17">
        <v>0.73721064814814796</v>
      </c>
      <c r="F2475" s="1" t="s">
        <v>10</v>
      </c>
      <c r="G2475" s="1" t="s">
        <v>3078</v>
      </c>
      <c r="H2475" s="17">
        <v>0.73929398148148195</v>
      </c>
      <c r="I2475" s="17">
        <v>2.0833333333339921E-3</v>
      </c>
      <c r="J2475" s="1" t="s">
        <v>13768</v>
      </c>
    </row>
    <row r="2476" spans="2:10">
      <c r="B2476" s="1" t="s">
        <v>16730</v>
      </c>
      <c r="C2476" s="1">
        <v>1</v>
      </c>
      <c r="D2476" s="1" t="s">
        <v>3076</v>
      </c>
      <c r="E2476" s="17">
        <v>0.73865740740740704</v>
      </c>
      <c r="F2476" s="1" t="s">
        <v>10</v>
      </c>
      <c r="G2476" s="1" t="s">
        <v>3078</v>
      </c>
      <c r="H2476" s="17">
        <v>0.73935185185185204</v>
      </c>
      <c r="I2476" s="17">
        <v>6.9444444444499709E-4</v>
      </c>
      <c r="J2476" s="1" t="s">
        <v>13769</v>
      </c>
    </row>
    <row r="2477" spans="2:10">
      <c r="B2477" s="1" t="s">
        <v>16339</v>
      </c>
      <c r="C2477" s="1">
        <v>2</v>
      </c>
      <c r="D2477" s="1" t="s">
        <v>13760</v>
      </c>
      <c r="E2477" s="17">
        <v>0.69350694444444405</v>
      </c>
      <c r="F2477" s="1" t="s">
        <v>6</v>
      </c>
      <c r="G2477" s="1" t="s">
        <v>3077</v>
      </c>
      <c r="H2477" s="17">
        <v>0.73946759259259298</v>
      </c>
      <c r="I2477" s="17">
        <v>4.596064814814893E-2</v>
      </c>
      <c r="J2477" s="1" t="s">
        <v>13765</v>
      </c>
    </row>
    <row r="2478" spans="2:10">
      <c r="B2478" s="1" t="s">
        <v>16725</v>
      </c>
      <c r="C2478" s="1">
        <v>1</v>
      </c>
      <c r="D2478" s="1" t="s">
        <v>13753</v>
      </c>
      <c r="E2478" s="17">
        <v>0.73787037037036995</v>
      </c>
      <c r="F2478" s="1" t="s">
        <v>10</v>
      </c>
      <c r="G2478" s="1" t="s">
        <v>3095</v>
      </c>
      <c r="H2478" s="17">
        <v>0.73962962962962997</v>
      </c>
      <c r="I2478" s="17">
        <v>1.7592592592600154E-3</v>
      </c>
      <c r="J2478" s="1" t="s">
        <v>13758</v>
      </c>
    </row>
    <row r="2479" spans="2:10">
      <c r="B2479" s="1" t="s">
        <v>16729</v>
      </c>
      <c r="C2479" s="1">
        <v>1</v>
      </c>
      <c r="D2479" s="1" t="s">
        <v>13760</v>
      </c>
      <c r="E2479" s="17">
        <v>0.73811342592592599</v>
      </c>
      <c r="F2479" s="1" t="s">
        <v>10</v>
      </c>
      <c r="G2479" s="1" t="s">
        <v>3078</v>
      </c>
      <c r="H2479" s="17">
        <v>0.73962962962962997</v>
      </c>
      <c r="I2479" s="17">
        <v>1.5162037037039777E-3</v>
      </c>
      <c r="J2479" s="1" t="s">
        <v>13768</v>
      </c>
    </row>
    <row r="2480" spans="2:10">
      <c r="B2480" s="1" t="s">
        <v>16554</v>
      </c>
      <c r="C2480" s="1">
        <v>2</v>
      </c>
      <c r="D2480" s="1" t="s">
        <v>13760</v>
      </c>
      <c r="E2480" s="17">
        <v>0.71864583333333298</v>
      </c>
      <c r="F2480" s="1" t="s">
        <v>8</v>
      </c>
      <c r="G2480" s="1" t="s">
        <v>13746</v>
      </c>
      <c r="H2480" s="17">
        <v>0.73964120370370401</v>
      </c>
      <c r="I2480" s="17">
        <v>2.0995370370371025E-2</v>
      </c>
      <c r="J2480" s="1" t="s">
        <v>13764</v>
      </c>
    </row>
    <row r="2481" spans="2:10">
      <c r="B2481" s="1" t="s">
        <v>16733</v>
      </c>
      <c r="C2481" s="1">
        <v>1</v>
      </c>
      <c r="D2481" s="1" t="s">
        <v>13760</v>
      </c>
      <c r="E2481" s="17">
        <v>0.73898148148148102</v>
      </c>
      <c r="F2481" s="1" t="s">
        <v>10</v>
      </c>
      <c r="G2481" s="1" t="s">
        <v>3095</v>
      </c>
      <c r="H2481" s="17">
        <v>0.73966435185185198</v>
      </c>
      <c r="I2481" s="17">
        <v>6.8287037037095821E-4</v>
      </c>
      <c r="J2481" s="1" t="s">
        <v>13761</v>
      </c>
    </row>
    <row r="2482" spans="2:10">
      <c r="B2482" s="1" t="s">
        <v>16735</v>
      </c>
      <c r="C2482" s="1">
        <v>1</v>
      </c>
      <c r="D2482" s="1" t="s">
        <v>13760</v>
      </c>
      <c r="E2482" s="17">
        <v>0.73905092592592603</v>
      </c>
      <c r="F2482" s="1" t="s">
        <v>10</v>
      </c>
      <c r="G2482" s="1" t="s">
        <v>3095</v>
      </c>
      <c r="H2482" s="17">
        <v>0.73969907407407398</v>
      </c>
      <c r="I2482" s="17">
        <v>6.4814814814795341E-4</v>
      </c>
      <c r="J2482" s="1" t="s">
        <v>13761</v>
      </c>
    </row>
    <row r="2483" spans="2:10">
      <c r="B2483" s="1" t="s">
        <v>16731</v>
      </c>
      <c r="C2483" s="1">
        <v>1</v>
      </c>
      <c r="D2483" s="1" t="s">
        <v>13753</v>
      </c>
      <c r="E2483" s="17">
        <v>0.73866898148148197</v>
      </c>
      <c r="F2483" s="1" t="s">
        <v>10</v>
      </c>
      <c r="G2483" s="1" t="s">
        <v>3095</v>
      </c>
      <c r="H2483" s="17">
        <v>0.73973379629629599</v>
      </c>
      <c r="I2483" s="17">
        <v>1.0648148148140191E-3</v>
      </c>
      <c r="J2483" s="1" t="s">
        <v>13758</v>
      </c>
    </row>
    <row r="2484" spans="2:10">
      <c r="B2484" s="1" t="s">
        <v>16738</v>
      </c>
      <c r="C2484" s="1">
        <v>1</v>
      </c>
      <c r="D2484" s="1" t="s">
        <v>13687</v>
      </c>
      <c r="E2484" s="17">
        <v>0.73962962962962997</v>
      </c>
      <c r="F2484" s="1" t="s">
        <v>11</v>
      </c>
      <c r="G2484" s="1" t="s">
        <v>13762</v>
      </c>
      <c r="H2484" s="17">
        <v>0.73982638888888896</v>
      </c>
      <c r="I2484" s="17">
        <v>1.9675925925899396E-4</v>
      </c>
      <c r="J2484" s="1" t="s">
        <v>13767</v>
      </c>
    </row>
    <row r="2485" spans="2:10">
      <c r="B2485" s="1" t="s">
        <v>16737</v>
      </c>
      <c r="C2485" s="1">
        <v>1</v>
      </c>
      <c r="D2485" s="1" t="s">
        <v>13760</v>
      </c>
      <c r="E2485" s="17">
        <v>0.73962962962962997</v>
      </c>
      <c r="F2485" s="1" t="s">
        <v>11</v>
      </c>
      <c r="G2485" s="1" t="s">
        <v>13762</v>
      </c>
      <c r="H2485" s="17">
        <v>0.73990740740740701</v>
      </c>
      <c r="I2485" s="17">
        <v>2.7777777777704404E-4</v>
      </c>
      <c r="J2485" s="1" t="s">
        <v>13763</v>
      </c>
    </row>
    <row r="2486" spans="2:10">
      <c r="B2486" s="1" t="s">
        <v>16713</v>
      </c>
      <c r="C2486" s="1">
        <v>1</v>
      </c>
      <c r="D2486" s="1" t="s">
        <v>13753</v>
      </c>
      <c r="E2486" s="17">
        <v>0.73679398148148101</v>
      </c>
      <c r="F2486" s="1" t="s">
        <v>10</v>
      </c>
      <c r="G2486" s="1" t="s">
        <v>13746</v>
      </c>
      <c r="H2486" s="17">
        <v>0.73994212962963002</v>
      </c>
      <c r="I2486" s="17">
        <v>3.1481481481490103E-3</v>
      </c>
      <c r="J2486" s="1" t="s">
        <v>13759</v>
      </c>
    </row>
    <row r="2487" spans="2:10">
      <c r="B2487" s="1" t="s">
        <v>16732</v>
      </c>
      <c r="C2487" s="1">
        <v>1</v>
      </c>
      <c r="D2487" s="1" t="s">
        <v>13760</v>
      </c>
      <c r="E2487" s="17">
        <v>0.73884259259259299</v>
      </c>
      <c r="F2487" s="1" t="s">
        <v>10</v>
      </c>
      <c r="G2487" s="1" t="s">
        <v>3095</v>
      </c>
      <c r="H2487" s="17">
        <v>0.73994212962963002</v>
      </c>
      <c r="I2487" s="17">
        <v>1.0995370370370239E-3</v>
      </c>
      <c r="J2487" s="1" t="s">
        <v>13761</v>
      </c>
    </row>
    <row r="2488" spans="2:10">
      <c r="B2488" s="1" t="s">
        <v>14551</v>
      </c>
      <c r="C2488" s="1">
        <v>2</v>
      </c>
      <c r="D2488" s="1" t="s">
        <v>13753</v>
      </c>
      <c r="E2488" s="17">
        <v>0.456701388888889</v>
      </c>
      <c r="F2488" s="1" t="s">
        <v>47</v>
      </c>
      <c r="G2488" s="1" t="s">
        <v>3078</v>
      </c>
      <c r="H2488" s="17">
        <v>0.74</v>
      </c>
      <c r="I2488" s="17">
        <v>0.28329861111111099</v>
      </c>
      <c r="J2488" s="1" t="s">
        <v>13755</v>
      </c>
    </row>
    <row r="2489" spans="2:10">
      <c r="B2489" s="1" t="s">
        <v>16574</v>
      </c>
      <c r="C2489" s="1">
        <v>1</v>
      </c>
      <c r="D2489" s="1" t="s">
        <v>13760</v>
      </c>
      <c r="E2489" s="17">
        <v>0.72052083333333306</v>
      </c>
      <c r="F2489" s="1" t="s">
        <v>9</v>
      </c>
      <c r="G2489" s="1" t="s">
        <v>3095</v>
      </c>
      <c r="H2489" s="17">
        <v>0.74</v>
      </c>
      <c r="I2489" s="17">
        <v>1.9479166666666936E-2</v>
      </c>
      <c r="J2489" s="1" t="s">
        <v>13761</v>
      </c>
    </row>
    <row r="2490" spans="2:10">
      <c r="B2490" s="1" t="s">
        <v>16692</v>
      </c>
      <c r="C2490" s="1">
        <v>5</v>
      </c>
      <c r="D2490" s="1" t="s">
        <v>13753</v>
      </c>
      <c r="E2490" s="17">
        <v>0.73499999999999999</v>
      </c>
      <c r="F2490" s="1" t="s">
        <v>10</v>
      </c>
      <c r="G2490" s="1" t="s">
        <v>13762</v>
      </c>
      <c r="H2490" s="17">
        <v>0.74002314814814796</v>
      </c>
      <c r="I2490" s="17">
        <v>5.0231481481479712E-3</v>
      </c>
      <c r="J2490" s="1" t="s">
        <v>13772</v>
      </c>
    </row>
    <row r="2491" spans="2:10">
      <c r="B2491" s="1" t="s">
        <v>16723</v>
      </c>
      <c r="C2491" s="1">
        <v>1</v>
      </c>
      <c r="D2491" s="1" t="s">
        <v>13753</v>
      </c>
      <c r="E2491" s="17">
        <v>0.73765046296296299</v>
      </c>
      <c r="F2491" s="1" t="s">
        <v>10</v>
      </c>
      <c r="G2491" s="1" t="s">
        <v>3078</v>
      </c>
      <c r="H2491" s="17">
        <v>0.74042824074074098</v>
      </c>
      <c r="I2491" s="17">
        <v>2.77777777777799E-3</v>
      </c>
      <c r="J2491" s="1" t="s">
        <v>13755</v>
      </c>
    </row>
    <row r="2492" spans="2:10">
      <c r="B2492" s="1" t="s">
        <v>16722</v>
      </c>
      <c r="C2492" s="1">
        <v>1</v>
      </c>
      <c r="D2492" s="1" t="s">
        <v>3076</v>
      </c>
      <c r="E2492" s="17">
        <v>0.73759259259259302</v>
      </c>
      <c r="F2492" s="1" t="s">
        <v>10</v>
      </c>
      <c r="G2492" s="1" t="s">
        <v>3077</v>
      </c>
      <c r="H2492" s="17">
        <v>0.74047453703703703</v>
      </c>
      <c r="I2492" s="17">
        <v>2.8819444444440068E-3</v>
      </c>
      <c r="J2492" s="1" t="s">
        <v>13774</v>
      </c>
    </row>
    <row r="2493" spans="2:10">
      <c r="B2493" s="1" t="s">
        <v>16719</v>
      </c>
      <c r="C2493" s="1">
        <v>2</v>
      </c>
      <c r="D2493" s="1" t="s">
        <v>13760</v>
      </c>
      <c r="E2493" s="17">
        <v>0.73736111111111102</v>
      </c>
      <c r="F2493" s="1" t="s">
        <v>10</v>
      </c>
      <c r="G2493" s="1" t="s">
        <v>13746</v>
      </c>
      <c r="H2493" s="17">
        <v>0.74056712962963001</v>
      </c>
      <c r="I2493" s="17">
        <v>3.2060185185189827E-3</v>
      </c>
      <c r="J2493" s="1" t="s">
        <v>13764</v>
      </c>
    </row>
    <row r="2494" spans="2:10">
      <c r="B2494" s="1" t="s">
        <v>16740</v>
      </c>
      <c r="C2494" s="1">
        <v>1</v>
      </c>
      <c r="D2494" s="1" t="s">
        <v>13753</v>
      </c>
      <c r="E2494" s="17">
        <v>0.739837962962963</v>
      </c>
      <c r="F2494" s="1" t="s">
        <v>11</v>
      </c>
      <c r="G2494" s="1" t="s">
        <v>3078</v>
      </c>
      <c r="H2494" s="17">
        <v>0.74061342592592605</v>
      </c>
      <c r="I2494" s="17">
        <v>7.7546296296304718E-4</v>
      </c>
      <c r="J2494" s="1" t="s">
        <v>13755</v>
      </c>
    </row>
    <row r="2495" spans="2:10">
      <c r="B2495" s="1" t="s">
        <v>16736</v>
      </c>
      <c r="C2495" s="1">
        <v>1</v>
      </c>
      <c r="D2495" s="1" t="s">
        <v>13753</v>
      </c>
      <c r="E2495" s="17">
        <v>0.73907407407407399</v>
      </c>
      <c r="F2495" s="1" t="s">
        <v>10</v>
      </c>
      <c r="G2495" s="1" t="s">
        <v>3077</v>
      </c>
      <c r="H2495" s="17">
        <v>0.74075231481481496</v>
      </c>
      <c r="I2495" s="17">
        <v>1.6782407407409661E-3</v>
      </c>
      <c r="J2495" s="1" t="s">
        <v>13756</v>
      </c>
    </row>
    <row r="2496" spans="2:10">
      <c r="B2496" s="1" t="s">
        <v>16712</v>
      </c>
      <c r="C2496" s="1">
        <v>1</v>
      </c>
      <c r="D2496" s="1" t="s">
        <v>13753</v>
      </c>
      <c r="E2496" s="17">
        <v>0.736759259259259</v>
      </c>
      <c r="F2496" s="1" t="s">
        <v>10</v>
      </c>
      <c r="G2496" s="1" t="s">
        <v>13746</v>
      </c>
      <c r="H2496" s="17">
        <v>0.74090277777777802</v>
      </c>
      <c r="I2496" s="17">
        <v>4.1435185185190182E-3</v>
      </c>
      <c r="J2496" s="1" t="s">
        <v>13759</v>
      </c>
    </row>
    <row r="2497" spans="2:10">
      <c r="B2497" s="1" t="s">
        <v>16739</v>
      </c>
      <c r="C2497" s="1">
        <v>1</v>
      </c>
      <c r="D2497" s="1" t="s">
        <v>13753</v>
      </c>
      <c r="E2497" s="17">
        <v>0.739803240740741</v>
      </c>
      <c r="F2497" s="1" t="s">
        <v>11</v>
      </c>
      <c r="G2497" s="1" t="s">
        <v>3077</v>
      </c>
      <c r="H2497" s="17">
        <v>0.74129629629629601</v>
      </c>
      <c r="I2497" s="17">
        <v>1.4930555555550118E-3</v>
      </c>
      <c r="J2497" s="1" t="s">
        <v>13756</v>
      </c>
    </row>
    <row r="2498" spans="2:10">
      <c r="B2498" s="1" t="s">
        <v>16741</v>
      </c>
      <c r="C2498" s="1">
        <v>1</v>
      </c>
      <c r="D2498" s="1" t="s">
        <v>13753</v>
      </c>
      <c r="E2498" s="17">
        <v>0.73988425925925905</v>
      </c>
      <c r="F2498" s="1" t="s">
        <v>11</v>
      </c>
      <c r="G2498" s="1" t="s">
        <v>3077</v>
      </c>
      <c r="H2498" s="17">
        <v>0.74137731481481495</v>
      </c>
      <c r="I2498" s="17">
        <v>1.4930555555559E-3</v>
      </c>
      <c r="J2498" s="1" t="s">
        <v>13756</v>
      </c>
    </row>
    <row r="2499" spans="2:10">
      <c r="B2499" s="1" t="s">
        <v>16696</v>
      </c>
      <c r="C2499" s="1">
        <v>1</v>
      </c>
      <c r="D2499" s="1" t="s">
        <v>13753</v>
      </c>
      <c r="E2499" s="17">
        <v>0.73534722222222204</v>
      </c>
      <c r="F2499" s="1" t="s">
        <v>10</v>
      </c>
      <c r="G2499" s="1" t="s">
        <v>13746</v>
      </c>
      <c r="H2499" s="17">
        <v>0.74148148148148196</v>
      </c>
      <c r="I2499" s="17">
        <v>6.1342592592599221E-3</v>
      </c>
      <c r="J2499" s="1" t="s">
        <v>13759</v>
      </c>
    </row>
    <row r="2500" spans="2:10">
      <c r="B2500" s="1" t="s">
        <v>16734</v>
      </c>
      <c r="C2500" s="1">
        <v>1</v>
      </c>
      <c r="D2500" s="1" t="s">
        <v>13753</v>
      </c>
      <c r="E2500" s="17">
        <v>0.73901620370370402</v>
      </c>
      <c r="F2500" s="1" t="s">
        <v>10</v>
      </c>
      <c r="G2500" s="1" t="s">
        <v>3078</v>
      </c>
      <c r="H2500" s="17">
        <v>0.74150462962963004</v>
      </c>
      <c r="I2500" s="17">
        <v>2.4884259259260189E-3</v>
      </c>
      <c r="J2500" s="1" t="s">
        <v>13755</v>
      </c>
    </row>
    <row r="2501" spans="2:10">
      <c r="B2501" s="1" t="s">
        <v>16183</v>
      </c>
      <c r="C2501" s="1">
        <v>1</v>
      </c>
      <c r="D2501" s="1" t="s">
        <v>13753</v>
      </c>
      <c r="E2501" s="17">
        <v>0.67388888888888898</v>
      </c>
      <c r="F2501" s="1" t="s">
        <v>4</v>
      </c>
      <c r="G2501" s="1" t="s">
        <v>13746</v>
      </c>
      <c r="H2501" s="17">
        <v>0.74165509259259299</v>
      </c>
      <c r="I2501" s="17">
        <v>6.7766203703704009E-2</v>
      </c>
      <c r="J2501" s="1" t="s">
        <v>13759</v>
      </c>
    </row>
    <row r="2502" spans="2:10">
      <c r="B2502" s="1" t="s">
        <v>16747</v>
      </c>
      <c r="C2502" s="1">
        <v>1</v>
      </c>
      <c r="D2502" s="1" t="s">
        <v>3076</v>
      </c>
      <c r="E2502" s="17">
        <v>0.74054398148148104</v>
      </c>
      <c r="F2502" s="1" t="s">
        <v>11</v>
      </c>
      <c r="G2502" s="1" t="s">
        <v>3095</v>
      </c>
      <c r="H2502" s="17">
        <v>0.74178240740740697</v>
      </c>
      <c r="I2502" s="17">
        <v>1.2384259259259345E-3</v>
      </c>
      <c r="J2502" s="1" t="s">
        <v>13675</v>
      </c>
    </row>
    <row r="2503" spans="2:10">
      <c r="B2503" s="1" t="s">
        <v>16743</v>
      </c>
      <c r="C2503" s="1">
        <v>1</v>
      </c>
      <c r="D2503" s="1" t="s">
        <v>13753</v>
      </c>
      <c r="E2503" s="17">
        <v>0.73998842592592595</v>
      </c>
      <c r="F2503" s="1" t="s">
        <v>11</v>
      </c>
      <c r="G2503" s="1" t="s">
        <v>3078</v>
      </c>
      <c r="H2503" s="17">
        <v>0.74182870370370402</v>
      </c>
      <c r="I2503" s="17">
        <v>1.8402777777780654E-3</v>
      </c>
      <c r="J2503" s="1" t="s">
        <v>13755</v>
      </c>
    </row>
    <row r="2504" spans="2:10">
      <c r="B2504" s="1" t="s">
        <v>16751</v>
      </c>
      <c r="C2504" s="1">
        <v>1</v>
      </c>
      <c r="D2504" s="1" t="s">
        <v>13753</v>
      </c>
      <c r="E2504" s="17">
        <v>0.74106481481481501</v>
      </c>
      <c r="F2504" s="1" t="s">
        <v>11</v>
      </c>
      <c r="G2504" s="1" t="s">
        <v>3078</v>
      </c>
      <c r="H2504" s="17">
        <v>0.74187499999999995</v>
      </c>
      <c r="I2504" s="17">
        <v>8.1018518518494176E-4</v>
      </c>
      <c r="J2504" s="1" t="s">
        <v>13755</v>
      </c>
    </row>
    <row r="2505" spans="2:10">
      <c r="B2505" s="1" t="s">
        <v>15122</v>
      </c>
      <c r="C2505" s="1">
        <v>1</v>
      </c>
      <c r="D2505" s="1" t="s">
        <v>13753</v>
      </c>
      <c r="E2505" s="17">
        <v>0.54077546296296297</v>
      </c>
      <c r="F2505" s="1" t="s">
        <v>55</v>
      </c>
      <c r="G2505" s="1" t="s">
        <v>13746</v>
      </c>
      <c r="H2505" s="17">
        <v>0.74210648148148195</v>
      </c>
      <c r="I2505" s="17">
        <v>0.20133101851851898</v>
      </c>
      <c r="J2505" s="1" t="s">
        <v>13759</v>
      </c>
    </row>
    <row r="2506" spans="2:10">
      <c r="B2506" s="1" t="s">
        <v>16705</v>
      </c>
      <c r="C2506" s="1">
        <v>1</v>
      </c>
      <c r="D2506" s="1" t="s">
        <v>13760</v>
      </c>
      <c r="E2506" s="17">
        <v>0.73628472222222197</v>
      </c>
      <c r="F2506" s="1" t="s">
        <v>10</v>
      </c>
      <c r="G2506" s="1" t="s">
        <v>3078</v>
      </c>
      <c r="H2506" s="17">
        <v>0.74211805555555599</v>
      </c>
      <c r="I2506" s="17">
        <v>5.8333333333340232E-3</v>
      </c>
      <c r="J2506" s="1" t="s">
        <v>13768</v>
      </c>
    </row>
    <row r="2507" spans="2:10">
      <c r="B2507" s="1" t="s">
        <v>14128</v>
      </c>
      <c r="C2507" s="1">
        <v>1</v>
      </c>
      <c r="D2507" s="1" t="s">
        <v>3076</v>
      </c>
      <c r="E2507" s="17">
        <v>0.373958333333333</v>
      </c>
      <c r="F2507" s="1" t="s">
        <v>39</v>
      </c>
      <c r="G2507" s="1" t="s">
        <v>3095</v>
      </c>
      <c r="H2507" s="17">
        <v>0.74214120370370396</v>
      </c>
      <c r="I2507" s="17">
        <v>0.36818287037037095</v>
      </c>
      <c r="J2507" s="1" t="s">
        <v>13675</v>
      </c>
    </row>
    <row r="2508" spans="2:10">
      <c r="B2508" s="1" t="s">
        <v>16748</v>
      </c>
      <c r="C2508" s="1">
        <v>1</v>
      </c>
      <c r="D2508" s="1" t="s">
        <v>13687</v>
      </c>
      <c r="E2508" s="17">
        <v>0.74078703703703697</v>
      </c>
      <c r="F2508" s="1" t="s">
        <v>11</v>
      </c>
      <c r="G2508" s="1" t="s">
        <v>3095</v>
      </c>
      <c r="H2508" s="17">
        <v>0.74223379629629604</v>
      </c>
      <c r="I2508" s="17">
        <v>1.4467592592590783E-3</v>
      </c>
      <c r="J2508" s="1" t="s">
        <v>13757</v>
      </c>
    </row>
    <row r="2509" spans="2:10">
      <c r="B2509" s="1" t="s">
        <v>16768</v>
      </c>
      <c r="C2509" s="1">
        <v>1</v>
      </c>
      <c r="D2509" s="1" t="s">
        <v>13687</v>
      </c>
      <c r="E2509" s="17">
        <v>0.74258101851851899</v>
      </c>
      <c r="F2509" s="1" t="s">
        <v>11</v>
      </c>
      <c r="G2509" s="1" t="s">
        <v>13762</v>
      </c>
      <c r="H2509" s="17">
        <v>0.74275462962963001</v>
      </c>
      <c r="I2509" s="17">
        <v>1.7361111111102723E-4</v>
      </c>
      <c r="J2509" s="1" t="s">
        <v>13767</v>
      </c>
    </row>
    <row r="2510" spans="2:10">
      <c r="B2510" s="1" t="s">
        <v>16754</v>
      </c>
      <c r="C2510" s="1">
        <v>1</v>
      </c>
      <c r="D2510" s="1" t="s">
        <v>13687</v>
      </c>
      <c r="E2510" s="17">
        <v>0.74156250000000001</v>
      </c>
      <c r="F2510" s="1" t="s">
        <v>11</v>
      </c>
      <c r="G2510" s="1" t="s">
        <v>13746</v>
      </c>
      <c r="H2510" s="17">
        <v>0.74295138888888901</v>
      </c>
      <c r="I2510" s="17">
        <v>1.388888888888995E-3</v>
      </c>
      <c r="J2510" s="1" t="s">
        <v>13771</v>
      </c>
    </row>
    <row r="2511" spans="2:10">
      <c r="B2511" s="1" t="s">
        <v>16685</v>
      </c>
      <c r="C2511" s="1">
        <v>1</v>
      </c>
      <c r="D2511" s="1" t="s">
        <v>13753</v>
      </c>
      <c r="E2511" s="17">
        <v>0.73409722222222196</v>
      </c>
      <c r="F2511" s="1" t="s">
        <v>10</v>
      </c>
      <c r="G2511" s="1" t="s">
        <v>3078</v>
      </c>
      <c r="H2511" s="17">
        <v>0.74300925925925898</v>
      </c>
      <c r="I2511" s="17">
        <v>8.9120370370370239E-3</v>
      </c>
      <c r="J2511" s="1" t="s">
        <v>13755</v>
      </c>
    </row>
    <row r="2512" spans="2:10">
      <c r="B2512" s="1" t="s">
        <v>16758</v>
      </c>
      <c r="C2512" s="1">
        <v>1</v>
      </c>
      <c r="D2512" s="1" t="s">
        <v>13753</v>
      </c>
      <c r="E2512" s="17">
        <v>0.74204861111111098</v>
      </c>
      <c r="F2512" s="1" t="s">
        <v>11</v>
      </c>
      <c r="G2512" s="1" t="s">
        <v>3078</v>
      </c>
      <c r="H2512" s="17">
        <v>0.74305555555555602</v>
      </c>
      <c r="I2512" s="17">
        <v>1.0069444444450459E-3</v>
      </c>
      <c r="J2512" s="1" t="s">
        <v>13755</v>
      </c>
    </row>
    <row r="2513" spans="2:10">
      <c r="B2513" s="1" t="s">
        <v>15038</v>
      </c>
      <c r="C2513" s="1">
        <v>1</v>
      </c>
      <c r="D2513" s="1" t="s">
        <v>13760</v>
      </c>
      <c r="E2513" s="17">
        <v>0.52862268518518496</v>
      </c>
      <c r="F2513" s="1" t="s">
        <v>54</v>
      </c>
      <c r="G2513" s="1" t="s">
        <v>13762</v>
      </c>
      <c r="H2513" s="17">
        <v>0.74315972222222204</v>
      </c>
      <c r="I2513" s="17">
        <v>0.21453703703703708</v>
      </c>
      <c r="J2513" s="1" t="s">
        <v>13763</v>
      </c>
    </row>
    <row r="2514" spans="2:10">
      <c r="B2514" s="1" t="s">
        <v>16742</v>
      </c>
      <c r="C2514" s="1">
        <v>1</v>
      </c>
      <c r="D2514" s="1" t="s">
        <v>13753</v>
      </c>
      <c r="E2514" s="17">
        <v>0.73993055555555598</v>
      </c>
      <c r="F2514" s="1" t="s">
        <v>11</v>
      </c>
      <c r="G2514" s="1" t="s">
        <v>3077</v>
      </c>
      <c r="H2514" s="17">
        <v>0.74320601851851897</v>
      </c>
      <c r="I2514" s="17">
        <v>3.2754629629629939E-3</v>
      </c>
      <c r="J2514" s="1" t="s">
        <v>13756</v>
      </c>
    </row>
    <row r="2515" spans="2:10">
      <c r="B2515" s="1" t="s">
        <v>16766</v>
      </c>
      <c r="C2515" s="1">
        <v>1</v>
      </c>
      <c r="D2515" s="1" t="s">
        <v>3076</v>
      </c>
      <c r="E2515" s="17">
        <v>0.74250000000000005</v>
      </c>
      <c r="F2515" s="1" t="s">
        <v>11</v>
      </c>
      <c r="G2515" s="1" t="s">
        <v>3078</v>
      </c>
      <c r="H2515" s="17">
        <v>0.74348379629629602</v>
      </c>
      <c r="I2515" s="17">
        <v>9.8379629629596899E-4</v>
      </c>
      <c r="J2515" s="1" t="s">
        <v>13769</v>
      </c>
    </row>
    <row r="2516" spans="2:10">
      <c r="B2516" s="1" t="s">
        <v>16767</v>
      </c>
      <c r="C2516" s="1">
        <v>1</v>
      </c>
      <c r="D2516" s="1" t="s">
        <v>13753</v>
      </c>
      <c r="E2516" s="17">
        <v>0.74253472222222205</v>
      </c>
      <c r="F2516" s="1" t="s">
        <v>11</v>
      </c>
      <c r="G2516" s="1" t="s">
        <v>3078</v>
      </c>
      <c r="H2516" s="17">
        <v>0.74355324074074103</v>
      </c>
      <c r="I2516" s="17">
        <v>1.0185185185189738E-3</v>
      </c>
      <c r="J2516" s="1" t="s">
        <v>13755</v>
      </c>
    </row>
    <row r="2517" spans="2:10">
      <c r="B2517" s="1" t="s">
        <v>16369</v>
      </c>
      <c r="C2517" s="1">
        <v>2</v>
      </c>
      <c r="D2517" s="1" t="s">
        <v>3076</v>
      </c>
      <c r="E2517" s="17">
        <v>0.69699074074074097</v>
      </c>
      <c r="F2517" s="1" t="s">
        <v>6</v>
      </c>
      <c r="G2517" s="1" t="s">
        <v>3095</v>
      </c>
      <c r="H2517" s="17">
        <v>0.743611111111111</v>
      </c>
      <c r="I2517" s="17">
        <v>4.6620370370370035E-2</v>
      </c>
      <c r="J2517" s="1" t="s">
        <v>13675</v>
      </c>
    </row>
    <row r="2518" spans="2:10">
      <c r="B2518" s="1" t="s">
        <v>14216</v>
      </c>
      <c r="C2518" s="1">
        <v>1</v>
      </c>
      <c r="D2518" s="1" t="s">
        <v>13760</v>
      </c>
      <c r="E2518" s="17">
        <v>0.397013888888889</v>
      </c>
      <c r="F2518" s="1" t="s">
        <v>42</v>
      </c>
      <c r="G2518" s="1" t="s">
        <v>3078</v>
      </c>
      <c r="H2518" s="17">
        <v>0.74368055555555601</v>
      </c>
      <c r="I2518" s="17">
        <v>0.34666666666666701</v>
      </c>
      <c r="J2518" s="1" t="s">
        <v>13768</v>
      </c>
    </row>
    <row r="2519" spans="2:10">
      <c r="B2519" s="1" t="s">
        <v>16724</v>
      </c>
      <c r="C2519" s="1">
        <v>1</v>
      </c>
      <c r="D2519" s="1" t="s">
        <v>13753</v>
      </c>
      <c r="E2519" s="17">
        <v>0.73770833333333297</v>
      </c>
      <c r="F2519" s="1" t="s">
        <v>10</v>
      </c>
      <c r="G2519" s="1" t="s">
        <v>3078</v>
      </c>
      <c r="H2519" s="17">
        <v>0.74372685185185206</v>
      </c>
      <c r="I2519" s="17">
        <v>6.0185185185190893E-3</v>
      </c>
      <c r="J2519" s="1" t="s">
        <v>13755</v>
      </c>
    </row>
    <row r="2520" spans="2:10">
      <c r="B2520" s="1" t="s">
        <v>16745</v>
      </c>
      <c r="C2520" s="1">
        <v>1</v>
      </c>
      <c r="D2520" s="1" t="s">
        <v>13753</v>
      </c>
      <c r="E2520" s="17">
        <v>0.74016203703703698</v>
      </c>
      <c r="F2520" s="1" t="s">
        <v>11</v>
      </c>
      <c r="G2520" s="1" t="s">
        <v>3078</v>
      </c>
      <c r="H2520" s="17">
        <v>0.74391203703703701</v>
      </c>
      <c r="I2520" s="17">
        <v>3.7500000000000311E-3</v>
      </c>
      <c r="J2520" s="1" t="s">
        <v>13755</v>
      </c>
    </row>
    <row r="2521" spans="2:10">
      <c r="B2521" s="1" t="s">
        <v>15632</v>
      </c>
      <c r="C2521" s="1">
        <v>1</v>
      </c>
      <c r="D2521" s="1" t="s">
        <v>13760</v>
      </c>
      <c r="E2521" s="17">
        <v>0.60754629629629597</v>
      </c>
      <c r="F2521" s="1" t="s">
        <v>62</v>
      </c>
      <c r="G2521" s="1" t="s">
        <v>3095</v>
      </c>
      <c r="H2521" s="17">
        <v>0.74420138888888898</v>
      </c>
      <c r="I2521" s="17">
        <v>0.13665509259259301</v>
      </c>
      <c r="J2521" s="1" t="s">
        <v>13761</v>
      </c>
    </row>
    <row r="2522" spans="2:10">
      <c r="B2522" s="1" t="s">
        <v>16760</v>
      </c>
      <c r="C2522" s="1">
        <v>1</v>
      </c>
      <c r="D2522" s="1" t="s">
        <v>13753</v>
      </c>
      <c r="E2522" s="17">
        <v>0.74217592592592596</v>
      </c>
      <c r="F2522" s="1" t="s">
        <v>11</v>
      </c>
      <c r="G2522" s="1" t="s">
        <v>3078</v>
      </c>
      <c r="H2522" s="17">
        <v>0.74443287037036998</v>
      </c>
      <c r="I2522" s="17">
        <v>2.2569444444440201E-3</v>
      </c>
      <c r="J2522" s="1" t="s">
        <v>13755</v>
      </c>
    </row>
    <row r="2523" spans="2:10">
      <c r="B2523" s="1" t="s">
        <v>15749</v>
      </c>
      <c r="C2523" s="1">
        <v>1</v>
      </c>
      <c r="D2523" s="1" t="s">
        <v>13760</v>
      </c>
      <c r="E2523" s="17">
        <v>0.62269675925925905</v>
      </c>
      <c r="F2523" s="1" t="s">
        <v>63</v>
      </c>
      <c r="G2523" s="1" t="s">
        <v>3078</v>
      </c>
      <c r="H2523" s="17">
        <v>0.74452546296296296</v>
      </c>
      <c r="I2523" s="17">
        <v>0.12182870370370391</v>
      </c>
      <c r="J2523" s="1" t="s">
        <v>13768</v>
      </c>
    </row>
    <row r="2524" spans="2:10">
      <c r="B2524" s="1" t="s">
        <v>16142</v>
      </c>
      <c r="C2524" s="1">
        <v>2</v>
      </c>
      <c r="D2524" s="1" t="s">
        <v>13760</v>
      </c>
      <c r="E2524" s="17">
        <v>0.66857638888888904</v>
      </c>
      <c r="F2524" s="1" t="s">
        <v>4</v>
      </c>
      <c r="G2524" s="1" t="s">
        <v>3095</v>
      </c>
      <c r="H2524" s="17">
        <v>0.74454861111111104</v>
      </c>
      <c r="I2524" s="17">
        <v>7.5972222222221997E-2</v>
      </c>
      <c r="J2524" s="1" t="s">
        <v>13761</v>
      </c>
    </row>
    <row r="2525" spans="2:10">
      <c r="B2525" s="1" t="s">
        <v>16771</v>
      </c>
      <c r="C2525" s="1">
        <v>1</v>
      </c>
      <c r="D2525" s="1" t="s">
        <v>13753</v>
      </c>
      <c r="E2525" s="17">
        <v>0.74325231481481502</v>
      </c>
      <c r="F2525" s="1" t="s">
        <v>11</v>
      </c>
      <c r="G2525" s="1" t="s">
        <v>13746</v>
      </c>
      <c r="H2525" s="17">
        <v>0.74460648148148101</v>
      </c>
      <c r="I2525" s="17">
        <v>1.3541666666659902E-3</v>
      </c>
      <c r="J2525" s="1" t="s">
        <v>13759</v>
      </c>
    </row>
    <row r="2526" spans="2:10">
      <c r="B2526" s="1" t="s">
        <v>16770</v>
      </c>
      <c r="C2526" s="1">
        <v>1</v>
      </c>
      <c r="D2526" s="1" t="s">
        <v>13760</v>
      </c>
      <c r="E2526" s="17">
        <v>0.74306712962962995</v>
      </c>
      <c r="F2526" s="1" t="s">
        <v>11</v>
      </c>
      <c r="G2526" s="1" t="s">
        <v>13746</v>
      </c>
      <c r="H2526" s="17">
        <v>0.74464120370370401</v>
      </c>
      <c r="I2526" s="17">
        <v>1.5740740740740611E-3</v>
      </c>
      <c r="J2526" s="1" t="s">
        <v>13764</v>
      </c>
    </row>
    <row r="2527" spans="2:10">
      <c r="B2527" s="1" t="s">
        <v>16773</v>
      </c>
      <c r="C2527" s="1">
        <v>1</v>
      </c>
      <c r="D2527" s="1" t="s">
        <v>13760</v>
      </c>
      <c r="E2527" s="17">
        <v>0.74399305555555595</v>
      </c>
      <c r="F2527" s="1" t="s">
        <v>11</v>
      </c>
      <c r="G2527" s="1" t="s">
        <v>3078</v>
      </c>
      <c r="H2527" s="17">
        <v>0.744803240740741</v>
      </c>
      <c r="I2527" s="17">
        <v>8.1018518518505278E-4</v>
      </c>
      <c r="J2527" s="1" t="s">
        <v>13768</v>
      </c>
    </row>
    <row r="2528" spans="2:10">
      <c r="B2528" s="1" t="s">
        <v>16780</v>
      </c>
      <c r="C2528" s="1">
        <v>2</v>
      </c>
      <c r="D2528" s="1" t="s">
        <v>13687</v>
      </c>
      <c r="E2528" s="17">
        <v>0.74461805555555605</v>
      </c>
      <c r="F2528" s="1" t="s">
        <v>11</v>
      </c>
      <c r="G2528" s="1" t="s">
        <v>13762</v>
      </c>
      <c r="H2528" s="17">
        <v>0.744803240740741</v>
      </c>
      <c r="I2528" s="17">
        <v>1.8518518518495508E-4</v>
      </c>
      <c r="J2528" s="1" t="s">
        <v>13767</v>
      </c>
    </row>
    <row r="2529" spans="2:10">
      <c r="B2529" s="1" t="s">
        <v>16774</v>
      </c>
      <c r="C2529" s="1">
        <v>1</v>
      </c>
      <c r="D2529" s="1" t="s">
        <v>13760</v>
      </c>
      <c r="E2529" s="17">
        <v>0.74406249999999996</v>
      </c>
      <c r="F2529" s="1" t="s">
        <v>11</v>
      </c>
      <c r="G2529" s="1" t="s">
        <v>3095</v>
      </c>
      <c r="H2529" s="17">
        <v>0.74483796296296301</v>
      </c>
      <c r="I2529" s="17">
        <v>7.7546296296304718E-4</v>
      </c>
      <c r="J2529" s="1" t="s">
        <v>13761</v>
      </c>
    </row>
    <row r="2530" spans="2:10">
      <c r="B2530" s="1" t="s">
        <v>16778</v>
      </c>
      <c r="C2530" s="1">
        <v>1</v>
      </c>
      <c r="D2530" s="1" t="s">
        <v>13753</v>
      </c>
      <c r="E2530" s="17">
        <v>0.74437500000000001</v>
      </c>
      <c r="F2530" s="1" t="s">
        <v>11</v>
      </c>
      <c r="G2530" s="1" t="s">
        <v>3078</v>
      </c>
      <c r="H2530" s="17">
        <v>0.74496527777777799</v>
      </c>
      <c r="I2530" s="17">
        <v>5.9027777777798107E-4</v>
      </c>
      <c r="J2530" s="1" t="s">
        <v>13755</v>
      </c>
    </row>
    <row r="2531" spans="2:10">
      <c r="B2531" s="1" t="s">
        <v>16776</v>
      </c>
      <c r="C2531" s="1">
        <v>2</v>
      </c>
      <c r="D2531" s="1" t="s">
        <v>13753</v>
      </c>
      <c r="E2531" s="17">
        <v>0.744305555555556</v>
      </c>
      <c r="F2531" s="1" t="s">
        <v>11</v>
      </c>
      <c r="G2531" s="1" t="s">
        <v>3078</v>
      </c>
      <c r="H2531" s="17">
        <v>0.74502314814814796</v>
      </c>
      <c r="I2531" s="17">
        <v>7.1759259259196462E-4</v>
      </c>
      <c r="J2531" s="1" t="s">
        <v>13755</v>
      </c>
    </row>
    <row r="2532" spans="2:10">
      <c r="B2532" s="1" t="s">
        <v>13877</v>
      </c>
      <c r="C2532" s="1">
        <v>1</v>
      </c>
      <c r="D2532" s="1" t="s">
        <v>13760</v>
      </c>
      <c r="E2532" s="17">
        <v>0.29351851851851901</v>
      </c>
      <c r="F2532" s="1" t="s">
        <v>32</v>
      </c>
      <c r="G2532" s="1" t="s">
        <v>13762</v>
      </c>
      <c r="H2532" s="17">
        <v>0.74506944444444401</v>
      </c>
      <c r="I2532" s="17">
        <v>0.451550925925925</v>
      </c>
      <c r="J2532" s="1" t="s">
        <v>13763</v>
      </c>
    </row>
    <row r="2533" spans="2:10">
      <c r="B2533" s="1" t="s">
        <v>16777</v>
      </c>
      <c r="C2533" s="1">
        <v>1</v>
      </c>
      <c r="D2533" s="1" t="s">
        <v>13753</v>
      </c>
      <c r="E2533" s="17">
        <v>0.744340277777778</v>
      </c>
      <c r="F2533" s="1" t="s">
        <v>11</v>
      </c>
      <c r="G2533" s="1" t="s">
        <v>3078</v>
      </c>
      <c r="H2533" s="17">
        <v>0.74519675925925899</v>
      </c>
      <c r="I2533" s="17">
        <v>8.5648148148098624E-4</v>
      </c>
      <c r="J2533" s="1" t="s">
        <v>13755</v>
      </c>
    </row>
    <row r="2534" spans="2:10">
      <c r="B2534" s="1" t="s">
        <v>16746</v>
      </c>
      <c r="C2534" s="1">
        <v>1</v>
      </c>
      <c r="D2534" s="1" t="s">
        <v>13753</v>
      </c>
      <c r="E2534" s="17">
        <v>0.74016203703703698</v>
      </c>
      <c r="F2534" s="1" t="s">
        <v>11</v>
      </c>
      <c r="G2534" s="1" t="s">
        <v>3078</v>
      </c>
      <c r="H2534" s="17">
        <v>0.745231481481481</v>
      </c>
      <c r="I2534" s="17">
        <v>5.0694444444440157E-3</v>
      </c>
      <c r="J2534" s="1" t="s">
        <v>13755</v>
      </c>
    </row>
    <row r="2535" spans="2:10">
      <c r="B2535" s="1" t="s">
        <v>16782</v>
      </c>
      <c r="C2535" s="1">
        <v>1</v>
      </c>
      <c r="D2535" s="1" t="s">
        <v>13687</v>
      </c>
      <c r="E2535" s="17">
        <v>0.74497685185185203</v>
      </c>
      <c r="F2535" s="1" t="s">
        <v>11</v>
      </c>
      <c r="G2535" s="1" t="s">
        <v>3095</v>
      </c>
      <c r="H2535" s="17">
        <v>0.74546296296296299</v>
      </c>
      <c r="I2535" s="17">
        <v>4.8611111111096506E-4</v>
      </c>
      <c r="J2535" s="1" t="s">
        <v>13757</v>
      </c>
    </row>
    <row r="2536" spans="2:10">
      <c r="B2536" s="1" t="s">
        <v>13979</v>
      </c>
      <c r="C2536" s="1">
        <v>2</v>
      </c>
      <c r="D2536" s="1" t="s">
        <v>13753</v>
      </c>
      <c r="E2536" s="17">
        <v>0.33667824074074099</v>
      </c>
      <c r="F2536" s="1" t="s">
        <v>36</v>
      </c>
      <c r="G2536" s="1" t="s">
        <v>3095</v>
      </c>
      <c r="H2536" s="17">
        <v>0.74552083333333297</v>
      </c>
      <c r="I2536" s="17">
        <v>0.40884259259259198</v>
      </c>
      <c r="J2536" s="1" t="s">
        <v>13758</v>
      </c>
    </row>
    <row r="2537" spans="2:10">
      <c r="B2537" s="1" t="s">
        <v>16789</v>
      </c>
      <c r="C2537" s="1">
        <v>1</v>
      </c>
      <c r="D2537" s="1" t="s">
        <v>13753</v>
      </c>
      <c r="E2537" s="17">
        <v>0.74618055555555596</v>
      </c>
      <c r="F2537" s="1" t="s">
        <v>11</v>
      </c>
      <c r="G2537" s="1" t="s">
        <v>13746</v>
      </c>
      <c r="H2537" s="17">
        <v>0.74633101851851802</v>
      </c>
      <c r="I2537" s="17">
        <v>1.504629629620613E-4</v>
      </c>
      <c r="J2537" s="1" t="s">
        <v>13759</v>
      </c>
    </row>
    <row r="2538" spans="2:10">
      <c r="B2538" s="1" t="s">
        <v>16775</v>
      </c>
      <c r="C2538" s="1">
        <v>1</v>
      </c>
      <c r="D2538" s="1" t="s">
        <v>3076</v>
      </c>
      <c r="E2538" s="17">
        <v>0.74429398148148196</v>
      </c>
      <c r="F2538" s="1" t="s">
        <v>11</v>
      </c>
      <c r="G2538" s="1" t="s">
        <v>13746</v>
      </c>
      <c r="H2538" s="17">
        <v>0.74636574074074102</v>
      </c>
      <c r="I2538" s="17">
        <v>2.071759259259065E-3</v>
      </c>
      <c r="J2538" s="1" t="s">
        <v>13766</v>
      </c>
    </row>
    <row r="2539" spans="2:10">
      <c r="B2539" s="1" t="s">
        <v>16682</v>
      </c>
      <c r="C2539" s="1">
        <v>1</v>
      </c>
      <c r="D2539" s="1" t="s">
        <v>13753</v>
      </c>
      <c r="E2539" s="17">
        <v>0.73375000000000001</v>
      </c>
      <c r="F2539" s="1" t="s">
        <v>10</v>
      </c>
      <c r="G2539" s="1" t="s">
        <v>3078</v>
      </c>
      <c r="H2539" s="17">
        <v>0.74641203703703696</v>
      </c>
      <c r="I2539" s="17">
        <v>1.2662037037036944E-2</v>
      </c>
      <c r="J2539" s="1" t="s">
        <v>13755</v>
      </c>
    </row>
    <row r="2540" spans="2:10">
      <c r="B2540" s="1" t="s">
        <v>16761</v>
      </c>
      <c r="C2540" s="1">
        <v>1</v>
      </c>
      <c r="D2540" s="1" t="s">
        <v>13753</v>
      </c>
      <c r="E2540" s="17">
        <v>0.74229166666666702</v>
      </c>
      <c r="F2540" s="1" t="s">
        <v>11</v>
      </c>
      <c r="G2540" s="1" t="s">
        <v>13746</v>
      </c>
      <c r="H2540" s="17">
        <v>0.74690972222222196</v>
      </c>
      <c r="I2540" s="17">
        <v>4.6180555555549452E-3</v>
      </c>
      <c r="J2540" s="1" t="s">
        <v>13759</v>
      </c>
    </row>
    <row r="2541" spans="2:10">
      <c r="B2541" s="1" t="s">
        <v>16786</v>
      </c>
      <c r="C2541" s="1">
        <v>1</v>
      </c>
      <c r="D2541" s="1" t="s">
        <v>13753</v>
      </c>
      <c r="E2541" s="17">
        <v>0.74561342592592605</v>
      </c>
      <c r="F2541" s="1" t="s">
        <v>11</v>
      </c>
      <c r="G2541" s="1" t="s">
        <v>3077</v>
      </c>
      <c r="H2541" s="17">
        <v>0.74725694444444402</v>
      </c>
      <c r="I2541" s="17">
        <v>1.6435185185179613E-3</v>
      </c>
      <c r="J2541" s="1" t="s">
        <v>13756</v>
      </c>
    </row>
    <row r="2542" spans="2:10">
      <c r="B2542" s="1" t="s">
        <v>16788</v>
      </c>
      <c r="C2542" s="1">
        <v>1</v>
      </c>
      <c r="D2542" s="1" t="s">
        <v>13753</v>
      </c>
      <c r="E2542" s="17">
        <v>0.74593750000000003</v>
      </c>
      <c r="F2542" s="1" t="s">
        <v>11</v>
      </c>
      <c r="G2542" s="1" t="s">
        <v>3078</v>
      </c>
      <c r="H2542" s="17">
        <v>0.74736111111111103</v>
      </c>
      <c r="I2542" s="17">
        <v>1.4236111111110006E-3</v>
      </c>
      <c r="J2542" s="1" t="s">
        <v>13755</v>
      </c>
    </row>
    <row r="2543" spans="2:10">
      <c r="B2543" s="1" t="s">
        <v>16791</v>
      </c>
      <c r="C2543" s="1">
        <v>1</v>
      </c>
      <c r="D2543" s="1" t="s">
        <v>13753</v>
      </c>
      <c r="E2543" s="17">
        <v>0.74628472222222197</v>
      </c>
      <c r="F2543" s="1" t="s">
        <v>11</v>
      </c>
      <c r="G2543" s="1" t="s">
        <v>13746</v>
      </c>
      <c r="H2543" s="17">
        <v>0.74737268518518496</v>
      </c>
      <c r="I2543" s="17">
        <v>1.087962962962985E-3</v>
      </c>
      <c r="J2543" s="1" t="s">
        <v>13759</v>
      </c>
    </row>
    <row r="2544" spans="2:10">
      <c r="B2544" s="1" t="s">
        <v>16319</v>
      </c>
      <c r="C2544" s="1">
        <v>1</v>
      </c>
      <c r="D2544" s="1" t="s">
        <v>13753</v>
      </c>
      <c r="E2544" s="17">
        <v>0.69126157407407396</v>
      </c>
      <c r="F2544" s="1" t="s">
        <v>6</v>
      </c>
      <c r="G2544" s="1" t="s">
        <v>3095</v>
      </c>
      <c r="H2544" s="17">
        <v>0.74739583333333304</v>
      </c>
      <c r="I2544" s="17">
        <v>5.6134259259259078E-2</v>
      </c>
      <c r="J2544" s="1" t="s">
        <v>13758</v>
      </c>
    </row>
    <row r="2545" spans="2:10">
      <c r="B2545" s="1" t="s">
        <v>14915</v>
      </c>
      <c r="C2545" s="1">
        <v>1</v>
      </c>
      <c r="D2545" s="1" t="s">
        <v>13687</v>
      </c>
      <c r="E2545" s="17">
        <v>0.51248842592592603</v>
      </c>
      <c r="F2545" s="1" t="s">
        <v>53</v>
      </c>
      <c r="G2545" s="1" t="s">
        <v>3077</v>
      </c>
      <c r="H2545" s="17">
        <v>0.74740740740740697</v>
      </c>
      <c r="I2545" s="17">
        <v>0.23491898148148094</v>
      </c>
      <c r="J2545" s="1" t="s">
        <v>13770</v>
      </c>
    </row>
    <row r="2546" spans="2:10">
      <c r="B2546" s="1" t="s">
        <v>16769</v>
      </c>
      <c r="C2546" s="1">
        <v>1</v>
      </c>
      <c r="D2546" s="1" t="s">
        <v>13760</v>
      </c>
      <c r="E2546" s="17">
        <v>0.74270833333333297</v>
      </c>
      <c r="F2546" s="1" t="s">
        <v>11</v>
      </c>
      <c r="G2546" s="1" t="s">
        <v>3077</v>
      </c>
      <c r="H2546" s="17">
        <v>0.74747685185185198</v>
      </c>
      <c r="I2546" s="17">
        <v>4.7685185185190049E-3</v>
      </c>
      <c r="J2546" s="1" t="s">
        <v>13765</v>
      </c>
    </row>
    <row r="2547" spans="2:10">
      <c r="B2547" s="1" t="s">
        <v>16707</v>
      </c>
      <c r="C2547" s="1">
        <v>2</v>
      </c>
      <c r="D2547" s="1" t="s">
        <v>13760</v>
      </c>
      <c r="E2547" s="17">
        <v>0.73640046296296302</v>
      </c>
      <c r="F2547" s="1" t="s">
        <v>10</v>
      </c>
      <c r="G2547" s="1" t="s">
        <v>13746</v>
      </c>
      <c r="H2547" s="17">
        <v>0.74748842592592601</v>
      </c>
      <c r="I2547" s="17">
        <v>1.1087962962962994E-2</v>
      </c>
      <c r="J2547" s="1" t="s">
        <v>13764</v>
      </c>
    </row>
    <row r="2548" spans="2:10">
      <c r="B2548" s="1" t="s">
        <v>16235</v>
      </c>
      <c r="C2548" s="1">
        <v>1</v>
      </c>
      <c r="D2548" s="1" t="s">
        <v>13753</v>
      </c>
      <c r="E2548" s="17">
        <v>0.67927083333333305</v>
      </c>
      <c r="F2548" s="1" t="s">
        <v>5</v>
      </c>
      <c r="G2548" s="1" t="s">
        <v>13746</v>
      </c>
      <c r="H2548" s="17">
        <v>0.74760416666666696</v>
      </c>
      <c r="I2548" s="17">
        <v>6.8333333333333912E-2</v>
      </c>
      <c r="J2548" s="1" t="s">
        <v>13759</v>
      </c>
    </row>
    <row r="2549" spans="2:10">
      <c r="B2549" s="1" t="s">
        <v>16796</v>
      </c>
      <c r="C2549" s="1">
        <v>1</v>
      </c>
      <c r="D2549" s="1" t="s">
        <v>13753</v>
      </c>
      <c r="E2549" s="17">
        <v>0.74679398148148102</v>
      </c>
      <c r="F2549" s="1" t="s">
        <v>11</v>
      </c>
      <c r="G2549" s="1" t="s">
        <v>3078</v>
      </c>
      <c r="H2549" s="17">
        <v>0.74762731481481504</v>
      </c>
      <c r="I2549" s="17">
        <v>8.3333333333401871E-4</v>
      </c>
      <c r="J2549" s="1" t="s">
        <v>13755</v>
      </c>
    </row>
    <row r="2550" spans="2:10">
      <c r="B2550" s="1" t="s">
        <v>16715</v>
      </c>
      <c r="C2550" s="1">
        <v>2</v>
      </c>
      <c r="D2550" s="1" t="s">
        <v>13760</v>
      </c>
      <c r="E2550" s="17">
        <v>0.73684027777777805</v>
      </c>
      <c r="F2550" s="1" t="s">
        <v>10</v>
      </c>
      <c r="G2550" s="1" t="s">
        <v>13762</v>
      </c>
      <c r="H2550" s="17">
        <v>0.74763888888888896</v>
      </c>
      <c r="I2550" s="17">
        <v>1.0798611111110912E-2</v>
      </c>
      <c r="J2550" s="1" t="s">
        <v>13763</v>
      </c>
    </row>
    <row r="2551" spans="2:10">
      <c r="B2551" s="1" t="s">
        <v>16801</v>
      </c>
      <c r="C2551" s="1">
        <v>1</v>
      </c>
      <c r="D2551" s="1" t="s">
        <v>13687</v>
      </c>
      <c r="E2551" s="17">
        <v>0.74702546296296302</v>
      </c>
      <c r="F2551" s="1" t="s">
        <v>11</v>
      </c>
      <c r="G2551" s="1" t="s">
        <v>3095</v>
      </c>
      <c r="H2551" s="17">
        <v>0.74768518518518501</v>
      </c>
      <c r="I2551" s="17">
        <v>6.5972222222199228E-4</v>
      </c>
      <c r="J2551" s="1" t="s">
        <v>13757</v>
      </c>
    </row>
    <row r="2552" spans="2:10">
      <c r="B2552" s="1" t="s">
        <v>16438</v>
      </c>
      <c r="C2552" s="1">
        <v>5</v>
      </c>
      <c r="D2552" s="1" t="s">
        <v>13753</v>
      </c>
      <c r="E2552" s="17">
        <v>0.70395833333333302</v>
      </c>
      <c r="F2552" s="1" t="s">
        <v>7</v>
      </c>
      <c r="G2552" s="1" t="s">
        <v>3095</v>
      </c>
      <c r="H2552" s="17">
        <v>0.74780092592592595</v>
      </c>
      <c r="I2552" s="17">
        <v>4.3842592592592933E-2</v>
      </c>
      <c r="J2552" s="1" t="s">
        <v>13758</v>
      </c>
    </row>
    <row r="2553" spans="2:10">
      <c r="B2553" s="1" t="s">
        <v>16792</v>
      </c>
      <c r="C2553" s="1">
        <v>1</v>
      </c>
      <c r="D2553" s="1" t="s">
        <v>13753</v>
      </c>
      <c r="E2553" s="17">
        <v>0.74636574074074102</v>
      </c>
      <c r="F2553" s="1" t="s">
        <v>11</v>
      </c>
      <c r="G2553" s="1" t="s">
        <v>13746</v>
      </c>
      <c r="H2553" s="17">
        <v>0.74783564814814796</v>
      </c>
      <c r="I2553" s="17">
        <v>1.469907407406934E-3</v>
      </c>
      <c r="J2553" s="1" t="s">
        <v>13759</v>
      </c>
    </row>
    <row r="2554" spans="2:10">
      <c r="B2554" s="1" t="s">
        <v>16793</v>
      </c>
      <c r="C2554" s="1">
        <v>1</v>
      </c>
      <c r="D2554" s="1" t="s">
        <v>13753</v>
      </c>
      <c r="E2554" s="17">
        <v>0.74646990740740704</v>
      </c>
      <c r="F2554" s="1" t="s">
        <v>11</v>
      </c>
      <c r="G2554" s="1" t="s">
        <v>3078</v>
      </c>
      <c r="H2554" s="17">
        <v>0.74795138888888901</v>
      </c>
      <c r="I2554" s="17">
        <v>1.4814814814819721E-3</v>
      </c>
      <c r="J2554" s="1" t="s">
        <v>13755</v>
      </c>
    </row>
    <row r="2555" spans="2:10">
      <c r="B2555" s="1" t="s">
        <v>16795</v>
      </c>
      <c r="C2555" s="1">
        <v>1</v>
      </c>
      <c r="D2555" s="1" t="s">
        <v>13753</v>
      </c>
      <c r="E2555" s="17">
        <v>0.74664351851851896</v>
      </c>
      <c r="F2555" s="1" t="s">
        <v>11</v>
      </c>
      <c r="G2555" s="1" t="s">
        <v>3078</v>
      </c>
      <c r="H2555" s="17">
        <v>0.74804398148148099</v>
      </c>
      <c r="I2555" s="17">
        <v>1.4004629629620347E-3</v>
      </c>
      <c r="J2555" s="1" t="s">
        <v>13755</v>
      </c>
    </row>
    <row r="2556" spans="2:10">
      <c r="B2556" s="1" t="s">
        <v>15007</v>
      </c>
      <c r="C2556" s="1">
        <v>1</v>
      </c>
      <c r="D2556" s="1" t="s">
        <v>13753</v>
      </c>
      <c r="E2556" s="17">
        <v>0.52465277777777797</v>
      </c>
      <c r="F2556" s="1" t="s">
        <v>54</v>
      </c>
      <c r="G2556" s="1" t="s">
        <v>13746</v>
      </c>
      <c r="H2556" s="17">
        <v>0.748344907407407</v>
      </c>
      <c r="I2556" s="17">
        <v>0.22369212962962903</v>
      </c>
      <c r="J2556" s="1" t="s">
        <v>13759</v>
      </c>
    </row>
    <row r="2557" spans="2:10">
      <c r="B2557" s="1" t="s">
        <v>16797</v>
      </c>
      <c r="C2557" s="1">
        <v>1</v>
      </c>
      <c r="D2557" s="1" t="s">
        <v>13753</v>
      </c>
      <c r="E2557" s="17">
        <v>0.74684027777777795</v>
      </c>
      <c r="F2557" s="1" t="s">
        <v>11</v>
      </c>
      <c r="G2557" s="1" t="s">
        <v>3078</v>
      </c>
      <c r="H2557" s="17">
        <v>0.74836805555555597</v>
      </c>
      <c r="I2557" s="17">
        <v>1.5277777777780166E-3</v>
      </c>
      <c r="J2557" s="1" t="s">
        <v>13755</v>
      </c>
    </row>
    <row r="2558" spans="2:10">
      <c r="B2558" s="1" t="s">
        <v>16785</v>
      </c>
      <c r="C2558" s="1">
        <v>1</v>
      </c>
      <c r="D2558" s="1" t="s">
        <v>13760</v>
      </c>
      <c r="E2558" s="17">
        <v>0.74554398148148104</v>
      </c>
      <c r="F2558" s="1" t="s">
        <v>11</v>
      </c>
      <c r="G2558" s="1" t="s">
        <v>13746</v>
      </c>
      <c r="H2558" s="17">
        <v>0.74848379629629602</v>
      </c>
      <c r="I2558" s="17">
        <v>2.9398148148149783E-3</v>
      </c>
      <c r="J2558" s="1" t="s">
        <v>13764</v>
      </c>
    </row>
    <row r="2559" spans="2:10">
      <c r="B2559" s="1" t="s">
        <v>16207</v>
      </c>
      <c r="C2559" s="1">
        <v>1</v>
      </c>
      <c r="D2559" s="1" t="s">
        <v>13760</v>
      </c>
      <c r="E2559" s="17">
        <v>0.67601851851851802</v>
      </c>
      <c r="F2559" s="1" t="s">
        <v>4</v>
      </c>
      <c r="G2559" s="1" t="s">
        <v>13762</v>
      </c>
      <c r="H2559" s="17">
        <v>0.74856481481481496</v>
      </c>
      <c r="I2559" s="17">
        <v>7.2546296296296942E-2</v>
      </c>
      <c r="J2559" s="1" t="s">
        <v>13763</v>
      </c>
    </row>
    <row r="2560" spans="2:10">
      <c r="B2560" s="1" t="s">
        <v>16798</v>
      </c>
      <c r="C2560" s="1">
        <v>1</v>
      </c>
      <c r="D2560" s="1" t="s">
        <v>13760</v>
      </c>
      <c r="E2560" s="17">
        <v>0.74688657407407399</v>
      </c>
      <c r="F2560" s="1" t="s">
        <v>11</v>
      </c>
      <c r="G2560" s="1" t="s">
        <v>3078</v>
      </c>
      <c r="H2560" s="17">
        <v>0.74858796296296304</v>
      </c>
      <c r="I2560" s="17">
        <v>1.7013888888890438E-3</v>
      </c>
      <c r="J2560" s="1" t="s">
        <v>13768</v>
      </c>
    </row>
    <row r="2561" spans="2:10">
      <c r="B2561" s="1" t="s">
        <v>16753</v>
      </c>
      <c r="C2561" s="1">
        <v>5</v>
      </c>
      <c r="D2561" s="1" t="s">
        <v>13753</v>
      </c>
      <c r="E2561" s="17">
        <v>0.74141203703703695</v>
      </c>
      <c r="F2561" s="1" t="s">
        <v>11</v>
      </c>
      <c r="G2561" s="1" t="s">
        <v>3078</v>
      </c>
      <c r="H2561" s="17">
        <v>0.74866898148148198</v>
      </c>
      <c r="I2561" s="17">
        <v>7.2569444444450237E-3</v>
      </c>
      <c r="J2561" s="1" t="s">
        <v>13755</v>
      </c>
    </row>
    <row r="2562" spans="2:10">
      <c r="B2562" s="1" t="s">
        <v>16794</v>
      </c>
      <c r="C2562" s="1">
        <v>1</v>
      </c>
      <c r="D2562" s="1" t="s">
        <v>3076</v>
      </c>
      <c r="E2562" s="17">
        <v>0.74652777777777801</v>
      </c>
      <c r="F2562" s="1" t="s">
        <v>11</v>
      </c>
      <c r="G2562" s="1" t="s">
        <v>3077</v>
      </c>
      <c r="H2562" s="17">
        <v>0.74866898148148198</v>
      </c>
      <c r="I2562" s="17">
        <v>2.1412037037039644E-3</v>
      </c>
      <c r="J2562" s="1" t="s">
        <v>13774</v>
      </c>
    </row>
    <row r="2563" spans="2:10">
      <c r="B2563" s="1" t="s">
        <v>16806</v>
      </c>
      <c r="C2563" s="1">
        <v>1</v>
      </c>
      <c r="D2563" s="1" t="s">
        <v>13753</v>
      </c>
      <c r="E2563" s="17">
        <v>0.74785879629629604</v>
      </c>
      <c r="F2563" s="1" t="s">
        <v>11</v>
      </c>
      <c r="G2563" s="1" t="s">
        <v>3077</v>
      </c>
      <c r="H2563" s="17">
        <v>0.74945601851851895</v>
      </c>
      <c r="I2563" s="17">
        <v>1.597222222222916E-3</v>
      </c>
      <c r="J2563" s="1" t="s">
        <v>13756</v>
      </c>
    </row>
    <row r="2564" spans="2:10">
      <c r="B2564" s="1" t="s">
        <v>16810</v>
      </c>
      <c r="C2564" s="1">
        <v>5</v>
      </c>
      <c r="D2564" s="1" t="s">
        <v>13753</v>
      </c>
      <c r="E2564" s="17">
        <v>0.74877314814814799</v>
      </c>
      <c r="F2564" s="1" t="s">
        <v>11</v>
      </c>
      <c r="G2564" s="1" t="s">
        <v>3078</v>
      </c>
      <c r="H2564" s="17">
        <v>0.74952546296296296</v>
      </c>
      <c r="I2564" s="17">
        <v>7.5231481481496942E-4</v>
      </c>
      <c r="J2564" s="1" t="s">
        <v>13755</v>
      </c>
    </row>
    <row r="2565" spans="2:10">
      <c r="B2565" s="1" t="s">
        <v>16808</v>
      </c>
      <c r="C2565" s="1">
        <v>1</v>
      </c>
      <c r="D2565" s="1" t="s">
        <v>13687</v>
      </c>
      <c r="E2565" s="17">
        <v>0.74793981481481497</v>
      </c>
      <c r="F2565" s="1" t="s">
        <v>11</v>
      </c>
      <c r="G2565" s="1" t="s">
        <v>13762</v>
      </c>
      <c r="H2565" s="17">
        <v>0.74962962962962998</v>
      </c>
      <c r="I2565" s="17">
        <v>1.689814814815005E-3</v>
      </c>
      <c r="J2565" s="1" t="s">
        <v>13767</v>
      </c>
    </row>
    <row r="2566" spans="2:10">
      <c r="B2566" s="1" t="s">
        <v>16802</v>
      </c>
      <c r="C2566" s="1">
        <v>1</v>
      </c>
      <c r="D2566" s="1" t="s">
        <v>13753</v>
      </c>
      <c r="E2566" s="17">
        <v>0.74758101851851899</v>
      </c>
      <c r="F2566" s="1" t="s">
        <v>11</v>
      </c>
      <c r="G2566" s="1" t="s">
        <v>3095</v>
      </c>
      <c r="H2566" s="17">
        <v>0.74968749999999995</v>
      </c>
      <c r="I2566" s="17">
        <v>2.1064814814809596E-3</v>
      </c>
      <c r="J2566" s="1" t="s">
        <v>13758</v>
      </c>
    </row>
    <row r="2567" spans="2:10">
      <c r="B2567" s="1" t="s">
        <v>16814</v>
      </c>
      <c r="C2567" s="1">
        <v>1</v>
      </c>
      <c r="D2567" s="1" t="s">
        <v>13687</v>
      </c>
      <c r="E2567" s="17">
        <v>0.74961805555555605</v>
      </c>
      <c r="F2567" s="1" t="s">
        <v>11</v>
      </c>
      <c r="G2567" s="1" t="s">
        <v>13762</v>
      </c>
      <c r="H2567" s="17">
        <v>0.74975694444444396</v>
      </c>
      <c r="I2567" s="17">
        <v>1.388888888879114E-4</v>
      </c>
      <c r="J2567" s="1" t="s">
        <v>13767</v>
      </c>
    </row>
    <row r="2568" spans="2:10">
      <c r="B2568" s="1" t="s">
        <v>15186</v>
      </c>
      <c r="C2568" s="1">
        <v>5</v>
      </c>
      <c r="D2568" s="1" t="s">
        <v>13753</v>
      </c>
      <c r="E2568" s="17">
        <v>0.54883101851851901</v>
      </c>
      <c r="F2568" s="1" t="s">
        <v>56</v>
      </c>
      <c r="G2568" s="1" t="s">
        <v>3078</v>
      </c>
      <c r="H2568" s="17">
        <v>0.75005787037036997</v>
      </c>
      <c r="I2568" s="17">
        <v>0.20122685185185096</v>
      </c>
      <c r="J2568" s="1" t="s">
        <v>13755</v>
      </c>
    </row>
    <row r="2569" spans="2:10">
      <c r="B2569" s="1" t="s">
        <v>16809</v>
      </c>
      <c r="C2569" s="1">
        <v>1</v>
      </c>
      <c r="D2569" s="1" t="s">
        <v>13753</v>
      </c>
      <c r="E2569" s="17">
        <v>0.74869212962963005</v>
      </c>
      <c r="F2569" s="1" t="s">
        <v>11</v>
      </c>
      <c r="G2569" s="1" t="s">
        <v>3077</v>
      </c>
      <c r="H2569" s="17">
        <v>0.75035879629629598</v>
      </c>
      <c r="I2569" s="17">
        <v>1.666666666665928E-3</v>
      </c>
      <c r="J2569" s="1" t="s">
        <v>13756</v>
      </c>
    </row>
    <row r="2570" spans="2:10">
      <c r="B2570" s="1" t="s">
        <v>15896</v>
      </c>
      <c r="C2570" s="1">
        <v>1</v>
      </c>
      <c r="D2570" s="1" t="s">
        <v>3076</v>
      </c>
      <c r="E2570" s="17">
        <v>0.64065972222222201</v>
      </c>
      <c r="F2570" s="1" t="s">
        <v>1</v>
      </c>
      <c r="G2570" s="1" t="s">
        <v>3095</v>
      </c>
      <c r="H2570" s="17">
        <v>0.75060185185185202</v>
      </c>
      <c r="I2570" s="17">
        <v>0.10994212962963001</v>
      </c>
      <c r="J2570" s="1" t="s">
        <v>13675</v>
      </c>
    </row>
    <row r="2571" spans="2:10">
      <c r="B2571" s="1" t="s">
        <v>16818</v>
      </c>
      <c r="C2571" s="1">
        <v>1</v>
      </c>
      <c r="D2571" s="1" t="s">
        <v>13753</v>
      </c>
      <c r="E2571" s="17">
        <v>0.74995370370370396</v>
      </c>
      <c r="F2571" s="1" t="s">
        <v>11</v>
      </c>
      <c r="G2571" s="1" t="s">
        <v>3078</v>
      </c>
      <c r="H2571" s="17">
        <v>0.75075231481481497</v>
      </c>
      <c r="I2571" s="17">
        <v>7.986111111110139E-4</v>
      </c>
      <c r="J2571" s="1" t="s">
        <v>13755</v>
      </c>
    </row>
    <row r="2572" spans="2:10">
      <c r="B2572" s="1" t="s">
        <v>15002</v>
      </c>
      <c r="C2572" s="1">
        <v>1</v>
      </c>
      <c r="D2572" s="1" t="s">
        <v>13760</v>
      </c>
      <c r="E2572" s="17">
        <v>0.52417824074074104</v>
      </c>
      <c r="F2572" s="1" t="s">
        <v>54</v>
      </c>
      <c r="G2572" s="1" t="s">
        <v>3077</v>
      </c>
      <c r="H2572" s="17">
        <v>0.75086805555555602</v>
      </c>
      <c r="I2572" s="17">
        <v>0.22668981481481498</v>
      </c>
      <c r="J2572" s="1" t="s">
        <v>13765</v>
      </c>
    </row>
    <row r="2573" spans="2:10">
      <c r="B2573" s="1" t="s">
        <v>16813</v>
      </c>
      <c r="C2573" s="1">
        <v>1</v>
      </c>
      <c r="D2573" s="1" t="s">
        <v>13687</v>
      </c>
      <c r="E2573" s="17">
        <v>0.74956018518518497</v>
      </c>
      <c r="F2573" s="1" t="s">
        <v>11</v>
      </c>
      <c r="G2573" s="1" t="s">
        <v>3078</v>
      </c>
      <c r="H2573" s="17">
        <v>0.75113425925925903</v>
      </c>
      <c r="I2573" s="17">
        <v>1.5740740740740611E-3</v>
      </c>
      <c r="J2573" s="1" t="s">
        <v>13773</v>
      </c>
    </row>
    <row r="2574" spans="2:10">
      <c r="B2574" s="1" t="s">
        <v>14859</v>
      </c>
      <c r="C2574" s="1">
        <v>1</v>
      </c>
      <c r="D2574" s="1" t="s">
        <v>13760</v>
      </c>
      <c r="E2574" s="17">
        <v>0.50568287037036996</v>
      </c>
      <c r="F2574" s="1" t="s">
        <v>52</v>
      </c>
      <c r="G2574" s="1" t="s">
        <v>3095</v>
      </c>
      <c r="H2574" s="17">
        <v>0.75136574074074103</v>
      </c>
      <c r="I2574" s="17">
        <v>0.24568287037037106</v>
      </c>
      <c r="J2574" s="1" t="s">
        <v>13761</v>
      </c>
    </row>
    <row r="2575" spans="2:10">
      <c r="B2575" s="1" t="s">
        <v>14936</v>
      </c>
      <c r="C2575" s="1">
        <v>1</v>
      </c>
      <c r="D2575" s="1" t="s">
        <v>13760</v>
      </c>
      <c r="E2575" s="17">
        <v>0.51575231481481498</v>
      </c>
      <c r="F2575" s="1" t="s">
        <v>53</v>
      </c>
      <c r="G2575" s="1" t="s">
        <v>3095</v>
      </c>
      <c r="H2575" s="17">
        <v>0.75140046296296303</v>
      </c>
      <c r="I2575" s="17">
        <v>0.23564814814814805</v>
      </c>
      <c r="J2575" s="1" t="s">
        <v>13761</v>
      </c>
    </row>
    <row r="2576" spans="2:10">
      <c r="B2576" s="1" t="s">
        <v>16822</v>
      </c>
      <c r="C2576" s="1">
        <v>1</v>
      </c>
      <c r="D2576" s="1" t="s">
        <v>13753</v>
      </c>
      <c r="E2576" s="17">
        <v>0.75027777777777804</v>
      </c>
      <c r="F2576" s="1" t="s">
        <v>12</v>
      </c>
      <c r="G2576" s="1" t="s">
        <v>3078</v>
      </c>
      <c r="H2576" s="17">
        <v>0.75140046296296303</v>
      </c>
      <c r="I2576" s="17">
        <v>1.1226851851849906E-3</v>
      </c>
      <c r="J2576" s="1" t="s">
        <v>13755</v>
      </c>
    </row>
    <row r="2577" spans="2:10">
      <c r="B2577" s="1" t="s">
        <v>16815</v>
      </c>
      <c r="C2577" s="1">
        <v>1</v>
      </c>
      <c r="D2577" s="1" t="s">
        <v>3076</v>
      </c>
      <c r="E2577" s="17">
        <v>0.749768518518519</v>
      </c>
      <c r="F2577" s="1" t="s">
        <v>11</v>
      </c>
      <c r="G2577" s="1" t="s">
        <v>3077</v>
      </c>
      <c r="H2577" s="17">
        <v>0.75143518518518504</v>
      </c>
      <c r="I2577" s="17">
        <v>1.666666666666039E-3</v>
      </c>
      <c r="J2577" s="1" t="s">
        <v>13774</v>
      </c>
    </row>
    <row r="2578" spans="2:10">
      <c r="B2578" s="1" t="s">
        <v>16826</v>
      </c>
      <c r="C2578" s="1">
        <v>1</v>
      </c>
      <c r="D2578" s="1" t="s">
        <v>13687</v>
      </c>
      <c r="E2578" s="17">
        <v>0.75100694444444405</v>
      </c>
      <c r="F2578" s="1" t="s">
        <v>12</v>
      </c>
      <c r="G2578" s="1" t="s">
        <v>3095</v>
      </c>
      <c r="H2578" s="17">
        <v>0.75149305555555601</v>
      </c>
      <c r="I2578" s="17">
        <v>4.8611111111196426E-4</v>
      </c>
      <c r="J2578" s="1" t="s">
        <v>13757</v>
      </c>
    </row>
    <row r="2579" spans="2:10">
      <c r="B2579" s="1" t="s">
        <v>16821</v>
      </c>
      <c r="C2579" s="1">
        <v>1</v>
      </c>
      <c r="D2579" s="1" t="s">
        <v>13760</v>
      </c>
      <c r="E2579" s="17">
        <v>0.75017361111111103</v>
      </c>
      <c r="F2579" s="1" t="s">
        <v>12</v>
      </c>
      <c r="G2579" s="1" t="s">
        <v>3095</v>
      </c>
      <c r="H2579" s="17">
        <v>0.75158564814814799</v>
      </c>
      <c r="I2579" s="17">
        <v>1.4120370370369617E-3</v>
      </c>
      <c r="J2579" s="1" t="s">
        <v>13761</v>
      </c>
    </row>
    <row r="2580" spans="2:10">
      <c r="B2580" s="1" t="s">
        <v>14235</v>
      </c>
      <c r="C2580" s="1">
        <v>1</v>
      </c>
      <c r="D2580" s="1" t="s">
        <v>13760</v>
      </c>
      <c r="E2580" s="17">
        <v>0.40033564814814798</v>
      </c>
      <c r="F2580" s="1" t="s">
        <v>42</v>
      </c>
      <c r="G2580" s="1" t="s">
        <v>3095</v>
      </c>
      <c r="H2580" s="17">
        <v>0.75167824074074097</v>
      </c>
      <c r="I2580" s="17">
        <v>0.35134259259259298</v>
      </c>
      <c r="J2580" s="1" t="s">
        <v>13761</v>
      </c>
    </row>
    <row r="2581" spans="2:10">
      <c r="B2581" s="1" t="s">
        <v>16763</v>
      </c>
      <c r="C2581" s="1">
        <v>1</v>
      </c>
      <c r="D2581" s="1" t="s">
        <v>13753</v>
      </c>
      <c r="E2581" s="17">
        <v>0.74239583333333303</v>
      </c>
      <c r="F2581" s="1" t="s">
        <v>11</v>
      </c>
      <c r="G2581" s="1" t="s">
        <v>13746</v>
      </c>
      <c r="H2581" s="17">
        <v>0.75174768518518498</v>
      </c>
      <c r="I2581" s="17">
        <v>9.3518518518519445E-3</v>
      </c>
      <c r="J2581" s="1" t="s">
        <v>13759</v>
      </c>
    </row>
    <row r="2582" spans="2:10">
      <c r="B2582" s="1" t="s">
        <v>16494</v>
      </c>
      <c r="C2582" s="1">
        <v>1</v>
      </c>
      <c r="D2582" s="1" t="s">
        <v>13687</v>
      </c>
      <c r="E2582" s="17">
        <v>0.71099537037036997</v>
      </c>
      <c r="F2582" s="1" t="s">
        <v>8</v>
      </c>
      <c r="G2582" s="1" t="s">
        <v>13746</v>
      </c>
      <c r="H2582" s="17">
        <v>0.75179398148148102</v>
      </c>
      <c r="I2582" s="17">
        <v>4.0798611111111049E-2</v>
      </c>
      <c r="J2582" s="1" t="s">
        <v>13771</v>
      </c>
    </row>
    <row r="2583" spans="2:10">
      <c r="B2583" s="1" t="s">
        <v>16833</v>
      </c>
      <c r="C2583" s="1">
        <v>1</v>
      </c>
      <c r="D2583" s="1" t="s">
        <v>13687</v>
      </c>
      <c r="E2583" s="17">
        <v>0.75171296296296297</v>
      </c>
      <c r="F2583" s="1" t="s">
        <v>12</v>
      </c>
      <c r="G2583" s="1" t="s">
        <v>13762</v>
      </c>
      <c r="H2583" s="17">
        <v>0.75193287037037004</v>
      </c>
      <c r="I2583" s="17">
        <v>2.1990740740707171E-4</v>
      </c>
      <c r="J2583" s="1" t="s">
        <v>13767</v>
      </c>
    </row>
    <row r="2584" spans="2:10">
      <c r="B2584" s="1" t="s">
        <v>16830</v>
      </c>
      <c r="C2584" s="1">
        <v>1</v>
      </c>
      <c r="D2584" s="1" t="s">
        <v>13753</v>
      </c>
      <c r="E2584" s="17">
        <v>0.75134259259259295</v>
      </c>
      <c r="F2584" s="1" t="s">
        <v>12</v>
      </c>
      <c r="G2584" s="1" t="s">
        <v>3078</v>
      </c>
      <c r="H2584" s="17">
        <v>0.75226851851851895</v>
      </c>
      <c r="I2584" s="17">
        <v>9.2592592592599665E-4</v>
      </c>
      <c r="J2584" s="1" t="s">
        <v>13755</v>
      </c>
    </row>
    <row r="2585" spans="2:10">
      <c r="B2585" s="1" t="s">
        <v>16831</v>
      </c>
      <c r="C2585" s="1">
        <v>1</v>
      </c>
      <c r="D2585" s="1" t="s">
        <v>13753</v>
      </c>
      <c r="E2585" s="17">
        <v>0.751423611111111</v>
      </c>
      <c r="F2585" s="1" t="s">
        <v>12</v>
      </c>
      <c r="G2585" s="1" t="s">
        <v>3078</v>
      </c>
      <c r="H2585" s="17">
        <v>0.75230324074074095</v>
      </c>
      <c r="I2585" s="17">
        <v>8.7962962962995217E-4</v>
      </c>
      <c r="J2585" s="1" t="s">
        <v>13755</v>
      </c>
    </row>
    <row r="2586" spans="2:10">
      <c r="B2586" s="1" t="s">
        <v>16824</v>
      </c>
      <c r="C2586" s="1">
        <v>1</v>
      </c>
      <c r="D2586" s="1" t="s">
        <v>3076</v>
      </c>
      <c r="E2586" s="17">
        <v>0.75086805555555602</v>
      </c>
      <c r="F2586" s="1" t="s">
        <v>12</v>
      </c>
      <c r="G2586" s="1" t="s">
        <v>3078</v>
      </c>
      <c r="H2586" s="17">
        <v>0.75236111111111104</v>
      </c>
      <c r="I2586" s="17">
        <v>1.4930555555550118E-3</v>
      </c>
      <c r="J2586" s="1" t="s">
        <v>13769</v>
      </c>
    </row>
    <row r="2587" spans="2:10">
      <c r="B2587" s="1" t="s">
        <v>16838</v>
      </c>
      <c r="C2587" s="1">
        <v>1</v>
      </c>
      <c r="D2587" s="1" t="s">
        <v>13753</v>
      </c>
      <c r="E2587" s="17">
        <v>0.75204861111111099</v>
      </c>
      <c r="F2587" s="1" t="s">
        <v>12</v>
      </c>
      <c r="G2587" s="1" t="s">
        <v>13762</v>
      </c>
      <c r="H2587" s="17">
        <v>0.75236111111111104</v>
      </c>
      <c r="I2587" s="17">
        <v>3.1250000000004885E-4</v>
      </c>
      <c r="J2587" s="1" t="s">
        <v>13772</v>
      </c>
    </row>
    <row r="2588" spans="2:10">
      <c r="B2588" s="1" t="s">
        <v>14147</v>
      </c>
      <c r="C2588" s="1">
        <v>2</v>
      </c>
      <c r="D2588" s="1" t="s">
        <v>13760</v>
      </c>
      <c r="E2588" s="17">
        <v>0.37965277777777801</v>
      </c>
      <c r="F2588" s="1" t="s">
        <v>40</v>
      </c>
      <c r="G2588" s="1" t="s">
        <v>3095</v>
      </c>
      <c r="H2588" s="17">
        <v>0.75256944444444396</v>
      </c>
      <c r="I2588" s="17">
        <v>0.37291666666666595</v>
      </c>
      <c r="J2588" s="1" t="s">
        <v>13761</v>
      </c>
    </row>
    <row r="2589" spans="2:10">
      <c r="B2589" s="1" t="s">
        <v>16841</v>
      </c>
      <c r="C2589" s="1">
        <v>1</v>
      </c>
      <c r="D2589" s="1" t="s">
        <v>13753</v>
      </c>
      <c r="E2589" s="17">
        <v>0.75225694444444402</v>
      </c>
      <c r="F2589" s="1" t="s">
        <v>12</v>
      </c>
      <c r="G2589" s="1" t="s">
        <v>13746</v>
      </c>
      <c r="H2589" s="17">
        <v>0.75260416666666696</v>
      </c>
      <c r="I2589" s="17">
        <v>3.4722222222294263E-4</v>
      </c>
      <c r="J2589" s="1" t="s">
        <v>13759</v>
      </c>
    </row>
    <row r="2590" spans="2:10">
      <c r="B2590" s="1" t="s">
        <v>16825</v>
      </c>
      <c r="C2590" s="1">
        <v>1</v>
      </c>
      <c r="D2590" s="1" t="s">
        <v>13760</v>
      </c>
      <c r="E2590" s="17">
        <v>0.75091435185185196</v>
      </c>
      <c r="F2590" s="1" t="s">
        <v>12</v>
      </c>
      <c r="G2590" s="1" t="s">
        <v>3095</v>
      </c>
      <c r="H2590" s="17">
        <v>0.75263888888888897</v>
      </c>
      <c r="I2590" s="17">
        <v>1.7245370370370106E-3</v>
      </c>
      <c r="J2590" s="1" t="s">
        <v>13761</v>
      </c>
    </row>
    <row r="2591" spans="2:10">
      <c r="B2591" s="1" t="s">
        <v>16704</v>
      </c>
      <c r="C2591" s="1">
        <v>3</v>
      </c>
      <c r="D2591" s="1" t="s">
        <v>13760</v>
      </c>
      <c r="E2591" s="17">
        <v>0.73621527777777795</v>
      </c>
      <c r="F2591" s="1" t="s">
        <v>10</v>
      </c>
      <c r="G2591" s="1" t="s">
        <v>13746</v>
      </c>
      <c r="H2591" s="17">
        <v>0.75265046296296301</v>
      </c>
      <c r="I2591" s="17">
        <v>1.6435185185185053E-2</v>
      </c>
      <c r="J2591" s="1" t="s">
        <v>13764</v>
      </c>
    </row>
    <row r="2592" spans="2:10">
      <c r="B2592" s="1" t="s">
        <v>16820</v>
      </c>
      <c r="C2592" s="1">
        <v>1</v>
      </c>
      <c r="D2592" s="1" t="s">
        <v>13753</v>
      </c>
      <c r="E2592" s="17">
        <v>0.75</v>
      </c>
      <c r="F2592" s="1" t="s">
        <v>12</v>
      </c>
      <c r="G2592" s="1" t="s">
        <v>13746</v>
      </c>
      <c r="H2592" s="17">
        <v>0.75303240740740696</v>
      </c>
      <c r="I2592" s="17">
        <v>3.0324074074069562E-3</v>
      </c>
      <c r="J2592" s="1" t="s">
        <v>13759</v>
      </c>
    </row>
    <row r="2593" spans="2:10">
      <c r="B2593" s="1" t="s">
        <v>16842</v>
      </c>
      <c r="C2593" s="1">
        <v>1</v>
      </c>
      <c r="D2593" s="1" t="s">
        <v>13687</v>
      </c>
      <c r="E2593" s="17">
        <v>0.75232638888888903</v>
      </c>
      <c r="F2593" s="1" t="s">
        <v>12</v>
      </c>
      <c r="G2593" s="1" t="s">
        <v>3078</v>
      </c>
      <c r="H2593" s="17">
        <v>0.75305555555555603</v>
      </c>
      <c r="I2593" s="17">
        <v>7.2916666666700269E-4</v>
      </c>
      <c r="J2593" s="1" t="s">
        <v>13773</v>
      </c>
    </row>
    <row r="2594" spans="2:10">
      <c r="B2594" s="1" t="s">
        <v>15109</v>
      </c>
      <c r="C2594" s="1">
        <v>1</v>
      </c>
      <c r="D2594" s="1" t="s">
        <v>13760</v>
      </c>
      <c r="E2594" s="17">
        <v>0.53877314814814803</v>
      </c>
      <c r="F2594" s="1" t="s">
        <v>55</v>
      </c>
      <c r="G2594" s="1" t="s">
        <v>3077</v>
      </c>
      <c r="H2594" s="17">
        <v>0.75324074074074099</v>
      </c>
      <c r="I2594" s="17">
        <v>0.21446759259259296</v>
      </c>
      <c r="J2594" s="1" t="s">
        <v>13765</v>
      </c>
    </row>
    <row r="2595" spans="2:10">
      <c r="B2595" s="1" t="s">
        <v>16829</v>
      </c>
      <c r="C2595" s="1">
        <v>1</v>
      </c>
      <c r="D2595" s="1" t="s">
        <v>13753</v>
      </c>
      <c r="E2595" s="17">
        <v>0.75121527777777797</v>
      </c>
      <c r="F2595" s="1" t="s">
        <v>12</v>
      </c>
      <c r="G2595" s="1" t="s">
        <v>3077</v>
      </c>
      <c r="H2595" s="17">
        <v>0.75339120370370405</v>
      </c>
      <c r="I2595" s="17">
        <v>2.175925925926081E-3</v>
      </c>
      <c r="J2595" s="1" t="s">
        <v>13756</v>
      </c>
    </row>
    <row r="2596" spans="2:10">
      <c r="B2596" s="1" t="s">
        <v>16843</v>
      </c>
      <c r="C2596" s="1">
        <v>1</v>
      </c>
      <c r="D2596" s="1" t="s">
        <v>13753</v>
      </c>
      <c r="E2596" s="17">
        <v>0.75241898148148101</v>
      </c>
      <c r="F2596" s="1" t="s">
        <v>12</v>
      </c>
      <c r="G2596" s="1" t="s">
        <v>3078</v>
      </c>
      <c r="H2596" s="17">
        <v>0.75346064814814795</v>
      </c>
      <c r="I2596" s="17">
        <v>1.0416666666669405E-3</v>
      </c>
      <c r="J2596" s="1" t="s">
        <v>13755</v>
      </c>
    </row>
    <row r="2597" spans="2:10">
      <c r="B2597" s="1" t="s">
        <v>14919</v>
      </c>
      <c r="C2597" s="1">
        <v>1</v>
      </c>
      <c r="D2597" s="1" t="s">
        <v>13760</v>
      </c>
      <c r="E2597" s="17">
        <v>0.51303240740740697</v>
      </c>
      <c r="F2597" s="1" t="s">
        <v>53</v>
      </c>
      <c r="G2597" s="1" t="s">
        <v>13762</v>
      </c>
      <c r="H2597" s="17">
        <v>0.75355324074074104</v>
      </c>
      <c r="I2597" s="17">
        <v>0.24052083333333407</v>
      </c>
      <c r="J2597" s="1" t="s">
        <v>13763</v>
      </c>
    </row>
    <row r="2598" spans="2:10">
      <c r="B2598" s="1" t="s">
        <v>14198</v>
      </c>
      <c r="C2598" s="1">
        <v>1</v>
      </c>
      <c r="D2598" s="1" t="s">
        <v>13760</v>
      </c>
      <c r="E2598" s="17">
        <v>0.393206018518518</v>
      </c>
      <c r="F2598" s="1" t="s">
        <v>41</v>
      </c>
      <c r="G2598" s="1" t="s">
        <v>13762</v>
      </c>
      <c r="H2598" s="17">
        <v>0.75362268518518505</v>
      </c>
      <c r="I2598" s="17">
        <v>0.36041666666666705</v>
      </c>
      <c r="J2598" s="1" t="s">
        <v>13763</v>
      </c>
    </row>
    <row r="2599" spans="2:10">
      <c r="B2599" s="1" t="s">
        <v>16828</v>
      </c>
      <c r="C2599" s="1">
        <v>1</v>
      </c>
      <c r="D2599" s="1" t="s">
        <v>13760</v>
      </c>
      <c r="E2599" s="17">
        <v>0.75121527777777797</v>
      </c>
      <c r="F2599" s="1" t="s">
        <v>12</v>
      </c>
      <c r="G2599" s="1" t="s">
        <v>3078</v>
      </c>
      <c r="H2599" s="17">
        <v>0.75363425925925898</v>
      </c>
      <c r="I2599" s="17">
        <v>2.4189814814810084E-3</v>
      </c>
      <c r="J2599" s="1" t="s">
        <v>13768</v>
      </c>
    </row>
    <row r="2600" spans="2:10">
      <c r="B2600" s="1" t="s">
        <v>16854</v>
      </c>
      <c r="C2600" s="1">
        <v>1</v>
      </c>
      <c r="D2600" s="1" t="s">
        <v>13760</v>
      </c>
      <c r="E2600" s="17">
        <v>0.75346064814814795</v>
      </c>
      <c r="F2600" s="1" t="s">
        <v>12</v>
      </c>
      <c r="G2600" s="1" t="s">
        <v>3077</v>
      </c>
      <c r="H2600" s="17">
        <v>0.75380787037037</v>
      </c>
      <c r="I2600" s="17">
        <v>3.4722222222205446E-4</v>
      </c>
      <c r="J2600" s="1" t="s">
        <v>13765</v>
      </c>
    </row>
    <row r="2601" spans="2:10">
      <c r="B2601" s="1" t="s">
        <v>16848</v>
      </c>
      <c r="C2601" s="1">
        <v>1</v>
      </c>
      <c r="D2601" s="1" t="s">
        <v>13760</v>
      </c>
      <c r="E2601" s="17">
        <v>0.75298611111111102</v>
      </c>
      <c r="F2601" s="1" t="s">
        <v>12</v>
      </c>
      <c r="G2601" s="1" t="s">
        <v>3078</v>
      </c>
      <c r="H2601" s="17">
        <v>0.75392361111111095</v>
      </c>
      <c r="I2601" s="17">
        <v>9.374999999999245E-4</v>
      </c>
      <c r="J2601" s="1" t="s">
        <v>13768</v>
      </c>
    </row>
    <row r="2602" spans="2:10">
      <c r="B2602" s="1" t="s">
        <v>16816</v>
      </c>
      <c r="C2602" s="1">
        <v>5</v>
      </c>
      <c r="D2602" s="1" t="s">
        <v>13753</v>
      </c>
      <c r="E2602" s="17">
        <v>0.74982638888888897</v>
      </c>
      <c r="F2602" s="1" t="s">
        <v>11</v>
      </c>
      <c r="G2602" s="1" t="s">
        <v>3078</v>
      </c>
      <c r="H2602" s="17">
        <v>0.75398148148148103</v>
      </c>
      <c r="I2602" s="17">
        <v>4.1550925925920579E-3</v>
      </c>
      <c r="J2602" s="1" t="s">
        <v>13755</v>
      </c>
    </row>
    <row r="2603" spans="2:10">
      <c r="B2603" s="1" t="s">
        <v>16847</v>
      </c>
      <c r="C2603" s="1">
        <v>1</v>
      </c>
      <c r="D2603" s="1" t="s">
        <v>13753</v>
      </c>
      <c r="E2603" s="17">
        <v>0.75288194444444401</v>
      </c>
      <c r="F2603" s="1" t="s">
        <v>12</v>
      </c>
      <c r="G2603" s="1" t="s">
        <v>13746</v>
      </c>
      <c r="H2603" s="17">
        <v>0.75415509259259295</v>
      </c>
      <c r="I2603" s="17">
        <v>1.2731481481489393E-3</v>
      </c>
      <c r="J2603" s="1" t="s">
        <v>13759</v>
      </c>
    </row>
    <row r="2604" spans="2:10">
      <c r="B2604" s="1" t="s">
        <v>16851</v>
      </c>
      <c r="C2604" s="1">
        <v>5</v>
      </c>
      <c r="D2604" s="1" t="s">
        <v>13753</v>
      </c>
      <c r="E2604" s="17">
        <v>0.75329861111111096</v>
      </c>
      <c r="F2604" s="1" t="s">
        <v>12</v>
      </c>
      <c r="G2604" s="1" t="s">
        <v>3078</v>
      </c>
      <c r="H2604" s="17">
        <v>0.75415509259259295</v>
      </c>
      <c r="I2604" s="17">
        <v>8.5648148148198544E-4</v>
      </c>
      <c r="J2604" s="1" t="s">
        <v>13755</v>
      </c>
    </row>
    <row r="2605" spans="2:10">
      <c r="B2605" s="1" t="s">
        <v>14429</v>
      </c>
      <c r="C2605" s="1">
        <v>1</v>
      </c>
      <c r="D2605" s="1" t="s">
        <v>13753</v>
      </c>
      <c r="E2605" s="17">
        <v>0.43547453703703698</v>
      </c>
      <c r="F2605" s="1" t="s">
        <v>45</v>
      </c>
      <c r="G2605" s="1" t="s">
        <v>3078</v>
      </c>
      <c r="H2605" s="17">
        <v>0.75418981481481495</v>
      </c>
      <c r="I2605" s="17">
        <v>0.31871527777777797</v>
      </c>
      <c r="J2605" s="1" t="s">
        <v>13755</v>
      </c>
    </row>
    <row r="2606" spans="2:10">
      <c r="B2606" s="1" t="s">
        <v>16852</v>
      </c>
      <c r="C2606" s="1">
        <v>1</v>
      </c>
      <c r="D2606" s="1" t="s">
        <v>13753</v>
      </c>
      <c r="E2606" s="17">
        <v>0.75334490740740701</v>
      </c>
      <c r="F2606" s="1" t="s">
        <v>12</v>
      </c>
      <c r="G2606" s="1" t="s">
        <v>3078</v>
      </c>
      <c r="H2606" s="17">
        <v>0.75422453703703696</v>
      </c>
      <c r="I2606" s="17">
        <v>8.7962962962995217E-4</v>
      </c>
      <c r="J2606" s="1" t="s">
        <v>13755</v>
      </c>
    </row>
    <row r="2607" spans="2:10">
      <c r="B2607" s="1" t="s">
        <v>16853</v>
      </c>
      <c r="C2607" s="1">
        <v>1</v>
      </c>
      <c r="D2607" s="1" t="s">
        <v>13753</v>
      </c>
      <c r="E2607" s="17">
        <v>0.75344907407407402</v>
      </c>
      <c r="F2607" s="1" t="s">
        <v>12</v>
      </c>
      <c r="G2607" s="1" t="s">
        <v>13746</v>
      </c>
      <c r="H2607" s="17">
        <v>0.75443287037036999</v>
      </c>
      <c r="I2607" s="17">
        <v>9.8379629629596899E-4</v>
      </c>
      <c r="J2607" s="1" t="s">
        <v>13759</v>
      </c>
    </row>
    <row r="2608" spans="2:10">
      <c r="B2608" s="1" t="s">
        <v>16849</v>
      </c>
      <c r="C2608" s="1">
        <v>1</v>
      </c>
      <c r="D2608" s="1" t="s">
        <v>13687</v>
      </c>
      <c r="E2608" s="17">
        <v>0.753043981481481</v>
      </c>
      <c r="F2608" s="1" t="s">
        <v>12</v>
      </c>
      <c r="G2608" s="1" t="s">
        <v>13746</v>
      </c>
      <c r="H2608" s="17">
        <v>0.75449074074074096</v>
      </c>
      <c r="I2608" s="17">
        <v>1.4467592592599665E-3</v>
      </c>
      <c r="J2608" s="1" t="s">
        <v>13771</v>
      </c>
    </row>
    <row r="2609" spans="2:10">
      <c r="B2609" s="1" t="s">
        <v>16805</v>
      </c>
      <c r="C2609" s="1">
        <v>1</v>
      </c>
      <c r="D2609" s="1" t="s">
        <v>13753</v>
      </c>
      <c r="E2609" s="17">
        <v>0.74780092592592595</v>
      </c>
      <c r="F2609" s="1" t="s">
        <v>11</v>
      </c>
      <c r="G2609" s="1" t="s">
        <v>3078</v>
      </c>
      <c r="H2609" s="17">
        <v>0.75468749999999996</v>
      </c>
      <c r="I2609" s="17">
        <v>6.8865740740740033E-3</v>
      </c>
      <c r="J2609" s="1" t="s">
        <v>13755</v>
      </c>
    </row>
    <row r="2610" spans="2:10">
      <c r="B2610" s="1" t="s">
        <v>16857</v>
      </c>
      <c r="C2610" s="1">
        <v>1</v>
      </c>
      <c r="D2610" s="1" t="s">
        <v>13753</v>
      </c>
      <c r="E2610" s="17">
        <v>0.75375000000000003</v>
      </c>
      <c r="F2610" s="1" t="s">
        <v>12</v>
      </c>
      <c r="G2610" s="1" t="s">
        <v>3078</v>
      </c>
      <c r="H2610" s="17">
        <v>0.75494212962963003</v>
      </c>
      <c r="I2610" s="17">
        <v>1.192129629630001E-3</v>
      </c>
      <c r="J2610" s="1" t="s">
        <v>13755</v>
      </c>
    </row>
    <row r="2611" spans="2:10">
      <c r="B2611" s="1" t="s">
        <v>16823</v>
      </c>
      <c r="C2611" s="1">
        <v>5</v>
      </c>
      <c r="D2611" s="1" t="s">
        <v>13753</v>
      </c>
      <c r="E2611" s="17">
        <v>0.75037037037037002</v>
      </c>
      <c r="F2611" s="1" t="s">
        <v>12</v>
      </c>
      <c r="G2611" s="1" t="s">
        <v>3078</v>
      </c>
      <c r="H2611" s="17">
        <v>0.75520833333333304</v>
      </c>
      <c r="I2611" s="17">
        <v>4.8379629629630161E-3</v>
      </c>
      <c r="J2611" s="1" t="s">
        <v>13755</v>
      </c>
    </row>
    <row r="2612" spans="2:10">
      <c r="B2612" s="1" t="s">
        <v>16863</v>
      </c>
      <c r="C2612" s="1">
        <v>1</v>
      </c>
      <c r="D2612" s="1" t="s">
        <v>13753</v>
      </c>
      <c r="E2612" s="17">
        <v>0.75439814814814798</v>
      </c>
      <c r="F2612" s="1" t="s">
        <v>12</v>
      </c>
      <c r="G2612" s="1" t="s">
        <v>3078</v>
      </c>
      <c r="H2612" s="17">
        <v>0.75526620370370401</v>
      </c>
      <c r="I2612" s="17">
        <v>8.6805555555602432E-4</v>
      </c>
      <c r="J2612" s="1" t="s">
        <v>13755</v>
      </c>
    </row>
    <row r="2613" spans="2:10">
      <c r="B2613" s="1" t="s">
        <v>16840</v>
      </c>
      <c r="C2613" s="1">
        <v>1</v>
      </c>
      <c r="D2613" s="1" t="s">
        <v>13760</v>
      </c>
      <c r="E2613" s="17">
        <v>0.75209490740740703</v>
      </c>
      <c r="F2613" s="1" t="s">
        <v>12</v>
      </c>
      <c r="G2613" s="1" t="s">
        <v>3078</v>
      </c>
      <c r="H2613" s="17">
        <v>0.75540509259259303</v>
      </c>
      <c r="I2613" s="17">
        <v>3.3101851851859987E-3</v>
      </c>
      <c r="J2613" s="1" t="s">
        <v>13768</v>
      </c>
    </row>
    <row r="2614" spans="2:10">
      <c r="B2614" s="1" t="s">
        <v>16206</v>
      </c>
      <c r="C2614" s="1">
        <v>1</v>
      </c>
      <c r="D2614" s="1" t="s">
        <v>13753</v>
      </c>
      <c r="E2614" s="17">
        <v>0.67585648148148103</v>
      </c>
      <c r="F2614" s="1" t="s">
        <v>4</v>
      </c>
      <c r="G2614" s="1" t="s">
        <v>13746</v>
      </c>
      <c r="H2614" s="17">
        <v>0.75561342592592595</v>
      </c>
      <c r="I2614" s="17">
        <v>7.9756944444444922E-2</v>
      </c>
      <c r="J2614" s="1" t="s">
        <v>13759</v>
      </c>
    </row>
    <row r="2615" spans="2:10">
      <c r="B2615" s="1" t="s">
        <v>16864</v>
      </c>
      <c r="C2615" s="1">
        <v>1</v>
      </c>
      <c r="D2615" s="1" t="s">
        <v>3076</v>
      </c>
      <c r="E2615" s="17">
        <v>0.75447916666666703</v>
      </c>
      <c r="F2615" s="1" t="s">
        <v>12</v>
      </c>
      <c r="G2615" s="1" t="s">
        <v>3078</v>
      </c>
      <c r="H2615" s="17">
        <v>0.75567129629629604</v>
      </c>
      <c r="I2615" s="17">
        <v>1.1921296296290018E-3</v>
      </c>
      <c r="J2615" s="1" t="s">
        <v>13769</v>
      </c>
    </row>
    <row r="2616" spans="2:10">
      <c r="B2616" s="1" t="s">
        <v>16867</v>
      </c>
      <c r="C2616" s="1">
        <v>1</v>
      </c>
      <c r="D2616" s="1" t="s">
        <v>13753</v>
      </c>
      <c r="E2616" s="17">
        <v>0.754733796296296</v>
      </c>
      <c r="F2616" s="1" t="s">
        <v>12</v>
      </c>
      <c r="G2616" s="1" t="s">
        <v>3078</v>
      </c>
      <c r="H2616" s="17">
        <v>0.75574074074074105</v>
      </c>
      <c r="I2616" s="17">
        <v>1.0069444444450459E-3</v>
      </c>
      <c r="J2616" s="1" t="s">
        <v>13755</v>
      </c>
    </row>
    <row r="2617" spans="2:10">
      <c r="B2617" s="1" t="s">
        <v>16868</v>
      </c>
      <c r="C2617" s="1">
        <v>1</v>
      </c>
      <c r="D2617" s="1" t="s">
        <v>13753</v>
      </c>
      <c r="E2617" s="17">
        <v>0.75480324074074101</v>
      </c>
      <c r="F2617" s="1" t="s">
        <v>12</v>
      </c>
      <c r="G2617" s="1" t="s">
        <v>3078</v>
      </c>
      <c r="H2617" s="17">
        <v>0.75584490740740695</v>
      </c>
      <c r="I2617" s="17">
        <v>1.0416666666659413E-3</v>
      </c>
      <c r="J2617" s="1" t="s">
        <v>13755</v>
      </c>
    </row>
    <row r="2618" spans="2:10">
      <c r="B2618" s="1" t="s">
        <v>16812</v>
      </c>
      <c r="C2618" s="1">
        <v>1</v>
      </c>
      <c r="D2618" s="1" t="s">
        <v>13753</v>
      </c>
      <c r="E2618" s="17">
        <v>0.74928240740740704</v>
      </c>
      <c r="F2618" s="1" t="s">
        <v>11</v>
      </c>
      <c r="G2618" s="1" t="s">
        <v>3078</v>
      </c>
      <c r="H2618" s="17">
        <v>0.75591435185185196</v>
      </c>
      <c r="I2618" s="17">
        <v>6.631944444444926E-3</v>
      </c>
      <c r="J2618" s="1" t="s">
        <v>13755</v>
      </c>
    </row>
    <row r="2619" spans="2:10">
      <c r="B2619" s="1" t="s">
        <v>16873</v>
      </c>
      <c r="C2619" s="1">
        <v>1</v>
      </c>
      <c r="D2619" s="1" t="s">
        <v>13753</v>
      </c>
      <c r="E2619" s="17">
        <v>0.75543981481481504</v>
      </c>
      <c r="F2619" s="1" t="s">
        <v>12</v>
      </c>
      <c r="G2619" s="1" t="s">
        <v>3078</v>
      </c>
      <c r="H2619" s="17">
        <v>0.75603009259259302</v>
      </c>
      <c r="I2619" s="17">
        <v>5.9027777777798107E-4</v>
      </c>
      <c r="J2619" s="1" t="s">
        <v>13755</v>
      </c>
    </row>
    <row r="2620" spans="2:10">
      <c r="B2620" s="1" t="s">
        <v>16862</v>
      </c>
      <c r="C2620" s="1">
        <v>1</v>
      </c>
      <c r="D2620" s="1" t="s">
        <v>13753</v>
      </c>
      <c r="E2620" s="17">
        <v>0.75431712962963005</v>
      </c>
      <c r="F2620" s="1" t="s">
        <v>12</v>
      </c>
      <c r="G2620" s="1" t="s">
        <v>3078</v>
      </c>
      <c r="H2620" s="17">
        <v>0.75605324074074098</v>
      </c>
      <c r="I2620" s="17">
        <v>1.7361111111109384E-3</v>
      </c>
      <c r="J2620" s="1" t="s">
        <v>13755</v>
      </c>
    </row>
    <row r="2621" spans="2:10">
      <c r="B2621" s="1" t="s">
        <v>16865</v>
      </c>
      <c r="C2621" s="1">
        <v>1</v>
      </c>
      <c r="D2621" s="1" t="s">
        <v>13753</v>
      </c>
      <c r="E2621" s="17">
        <v>0.75456018518518497</v>
      </c>
      <c r="F2621" s="1" t="s">
        <v>12</v>
      </c>
      <c r="G2621" s="1" t="s">
        <v>3095</v>
      </c>
      <c r="H2621" s="17">
        <v>0.75613425925925903</v>
      </c>
      <c r="I2621" s="17">
        <v>1.5740740740740611E-3</v>
      </c>
      <c r="J2621" s="1" t="s">
        <v>13758</v>
      </c>
    </row>
    <row r="2622" spans="2:10">
      <c r="B2622" s="1" t="s">
        <v>16874</v>
      </c>
      <c r="C2622" s="1">
        <v>1</v>
      </c>
      <c r="D2622" s="1" t="s">
        <v>13753</v>
      </c>
      <c r="E2622" s="17">
        <v>0.75548611111111097</v>
      </c>
      <c r="F2622" s="1" t="s">
        <v>12</v>
      </c>
      <c r="G2622" s="1" t="s">
        <v>13746</v>
      </c>
      <c r="H2622" s="17">
        <v>0.75643518518518504</v>
      </c>
      <c r="I2622" s="17">
        <v>9.490740740740744E-4</v>
      </c>
      <c r="J2622" s="1" t="s">
        <v>13759</v>
      </c>
    </row>
    <row r="2623" spans="2:10">
      <c r="B2623" s="1" t="s">
        <v>16470</v>
      </c>
      <c r="C2623" s="1">
        <v>2</v>
      </c>
      <c r="D2623" s="1" t="s">
        <v>13760</v>
      </c>
      <c r="E2623" s="17">
        <v>0.70797453703703705</v>
      </c>
      <c r="F2623" s="1" t="s">
        <v>7</v>
      </c>
      <c r="G2623" s="1" t="s">
        <v>3095</v>
      </c>
      <c r="H2623" s="17">
        <v>0.75648148148148198</v>
      </c>
      <c r="I2623" s="17">
        <v>4.8506944444444922E-2</v>
      </c>
      <c r="J2623" s="1" t="s">
        <v>13761</v>
      </c>
    </row>
    <row r="2624" spans="2:10">
      <c r="B2624" s="1" t="s">
        <v>16870</v>
      </c>
      <c r="C2624" s="1">
        <v>1</v>
      </c>
      <c r="D2624" s="1" t="s">
        <v>13687</v>
      </c>
      <c r="E2624" s="17">
        <v>0.75490740740740703</v>
      </c>
      <c r="F2624" s="1" t="s">
        <v>12</v>
      </c>
      <c r="G2624" s="1" t="s">
        <v>13746</v>
      </c>
      <c r="H2624" s="17">
        <v>0.75656250000000003</v>
      </c>
      <c r="I2624" s="17">
        <v>1.6550925925929993E-3</v>
      </c>
      <c r="J2624" s="1" t="s">
        <v>13771</v>
      </c>
    </row>
    <row r="2625" spans="2:10">
      <c r="B2625" s="1" t="s">
        <v>16835</v>
      </c>
      <c r="C2625" s="1">
        <v>1</v>
      </c>
      <c r="D2625" s="1" t="s">
        <v>3076</v>
      </c>
      <c r="E2625" s="17">
        <v>0.75187499999999996</v>
      </c>
      <c r="F2625" s="1" t="s">
        <v>12</v>
      </c>
      <c r="G2625" s="1" t="s">
        <v>3078</v>
      </c>
      <c r="H2625" s="17">
        <v>0.75703703703703695</v>
      </c>
      <c r="I2625" s="17">
        <v>5.1620370370369928E-3</v>
      </c>
      <c r="J2625" s="1" t="s">
        <v>13769</v>
      </c>
    </row>
    <row r="2626" spans="2:10">
      <c r="B2626" s="1" t="s">
        <v>16850</v>
      </c>
      <c r="C2626" s="1">
        <v>1</v>
      </c>
      <c r="D2626" s="1" t="s">
        <v>13753</v>
      </c>
      <c r="E2626" s="17">
        <v>0.75313657407407397</v>
      </c>
      <c r="F2626" s="1" t="s">
        <v>12</v>
      </c>
      <c r="G2626" s="1" t="s">
        <v>13746</v>
      </c>
      <c r="H2626" s="17">
        <v>0.75709490740740704</v>
      </c>
      <c r="I2626" s="17">
        <v>3.9583333333330639E-3</v>
      </c>
      <c r="J2626" s="1" t="s">
        <v>13759</v>
      </c>
    </row>
    <row r="2627" spans="2:10">
      <c r="B2627" s="1" t="s">
        <v>16839</v>
      </c>
      <c r="C2627" s="1">
        <v>1</v>
      </c>
      <c r="D2627" s="1" t="s">
        <v>13753</v>
      </c>
      <c r="E2627" s="17">
        <v>0.75208333333333299</v>
      </c>
      <c r="F2627" s="1" t="s">
        <v>12</v>
      </c>
      <c r="G2627" s="1" t="s">
        <v>13762</v>
      </c>
      <c r="H2627" s="17">
        <v>0.75712962962963004</v>
      </c>
      <c r="I2627" s="17">
        <v>5.0462962962970481E-3</v>
      </c>
      <c r="J2627" s="1" t="s">
        <v>13772</v>
      </c>
    </row>
    <row r="2628" spans="2:10">
      <c r="B2628" s="1" t="s">
        <v>15643</v>
      </c>
      <c r="C2628" s="1">
        <v>1</v>
      </c>
      <c r="D2628" s="1" t="s">
        <v>13753</v>
      </c>
      <c r="E2628" s="17">
        <v>0.608645833333333</v>
      </c>
      <c r="F2628" s="1" t="s">
        <v>62</v>
      </c>
      <c r="G2628" s="1" t="s">
        <v>3078</v>
      </c>
      <c r="H2628" s="17">
        <v>0.75722222222222202</v>
      </c>
      <c r="I2628" s="17">
        <v>0.14857638888888902</v>
      </c>
      <c r="J2628" s="1" t="s">
        <v>13755</v>
      </c>
    </row>
    <row r="2629" spans="2:10">
      <c r="B2629" s="1" t="s">
        <v>15332</v>
      </c>
      <c r="C2629" s="1">
        <v>1</v>
      </c>
      <c r="D2629" s="1" t="s">
        <v>13760</v>
      </c>
      <c r="E2629" s="17">
        <v>0.56701388888888904</v>
      </c>
      <c r="F2629" s="1" t="s">
        <v>58</v>
      </c>
      <c r="G2629" s="1" t="s">
        <v>3095</v>
      </c>
      <c r="H2629" s="17">
        <v>0.75728009259259299</v>
      </c>
      <c r="I2629" s="17">
        <v>0.19026620370370395</v>
      </c>
      <c r="J2629" s="1" t="s">
        <v>13761</v>
      </c>
    </row>
    <row r="2630" spans="2:10">
      <c r="B2630" s="1" t="s">
        <v>15429</v>
      </c>
      <c r="C2630" s="1">
        <v>2</v>
      </c>
      <c r="D2630" s="1" t="s">
        <v>13687</v>
      </c>
      <c r="E2630" s="17">
        <v>0.58015046296296302</v>
      </c>
      <c r="F2630" s="1" t="s">
        <v>59</v>
      </c>
      <c r="G2630" s="1" t="s">
        <v>3095</v>
      </c>
      <c r="H2630" s="17">
        <v>0.757314814814815</v>
      </c>
      <c r="I2630" s="17">
        <v>0.17716435185185198</v>
      </c>
      <c r="J2630" s="1" t="s">
        <v>13757</v>
      </c>
    </row>
    <row r="2631" spans="2:10">
      <c r="B2631" s="1" t="s">
        <v>16866</v>
      </c>
      <c r="C2631" s="1">
        <v>1</v>
      </c>
      <c r="D2631" s="1" t="s">
        <v>13753</v>
      </c>
      <c r="E2631" s="17">
        <v>0.75462962962962998</v>
      </c>
      <c r="F2631" s="1" t="s">
        <v>12</v>
      </c>
      <c r="G2631" s="1" t="s">
        <v>3078</v>
      </c>
      <c r="H2631" s="17">
        <v>0.757314814814815</v>
      </c>
      <c r="I2631" s="17">
        <v>2.6851851851850128E-3</v>
      </c>
      <c r="J2631" s="1" t="s">
        <v>13755</v>
      </c>
    </row>
    <row r="2632" spans="2:10">
      <c r="B2632" s="1" t="s">
        <v>16876</v>
      </c>
      <c r="C2632" s="1">
        <v>1</v>
      </c>
      <c r="D2632" s="1" t="s">
        <v>13753</v>
      </c>
      <c r="E2632" s="17">
        <v>0.75567129629629604</v>
      </c>
      <c r="F2632" s="1" t="s">
        <v>12</v>
      </c>
      <c r="G2632" s="1" t="s">
        <v>13762</v>
      </c>
      <c r="H2632" s="17">
        <v>0.757349537037037</v>
      </c>
      <c r="I2632" s="17">
        <v>1.6782407407409661E-3</v>
      </c>
      <c r="J2632" s="1" t="s">
        <v>13772</v>
      </c>
    </row>
    <row r="2633" spans="2:10">
      <c r="B2633" s="1" t="s">
        <v>16884</v>
      </c>
      <c r="C2633" s="1">
        <v>1</v>
      </c>
      <c r="D2633" s="1" t="s">
        <v>3076</v>
      </c>
      <c r="E2633" s="17">
        <v>0.75693287037037005</v>
      </c>
      <c r="F2633" s="1" t="s">
        <v>12</v>
      </c>
      <c r="G2633" s="1" t="s">
        <v>3095</v>
      </c>
      <c r="H2633" s="17">
        <v>0.75738425925925901</v>
      </c>
      <c r="I2633" s="17">
        <v>4.5138888888895945E-4</v>
      </c>
      <c r="J2633" s="1" t="s">
        <v>13675</v>
      </c>
    </row>
    <row r="2634" spans="2:10">
      <c r="B2634" s="1" t="s">
        <v>16872</v>
      </c>
      <c r="C2634" s="1">
        <v>1</v>
      </c>
      <c r="D2634" s="1" t="s">
        <v>13753</v>
      </c>
      <c r="E2634" s="17">
        <v>0.75541666666666696</v>
      </c>
      <c r="F2634" s="1" t="s">
        <v>12</v>
      </c>
      <c r="G2634" s="1" t="s">
        <v>3077</v>
      </c>
      <c r="H2634" s="17">
        <v>0.75746527777777795</v>
      </c>
      <c r="I2634" s="17">
        <v>2.0486111111109873E-3</v>
      </c>
      <c r="J2634" s="1" t="s">
        <v>13756</v>
      </c>
    </row>
    <row r="2635" spans="2:10">
      <c r="B2635" s="1" t="s">
        <v>16799</v>
      </c>
      <c r="C2635" s="1">
        <v>1</v>
      </c>
      <c r="D2635" s="1" t="s">
        <v>13753</v>
      </c>
      <c r="E2635" s="17">
        <v>0.74693287037037004</v>
      </c>
      <c r="F2635" s="1" t="s">
        <v>11</v>
      </c>
      <c r="G2635" s="1" t="s">
        <v>3095</v>
      </c>
      <c r="H2635" s="17">
        <v>0.75753472222222196</v>
      </c>
      <c r="I2635" s="17">
        <v>1.0601851851851918E-2</v>
      </c>
      <c r="J2635" s="1" t="s">
        <v>13758</v>
      </c>
    </row>
    <row r="2636" spans="2:10">
      <c r="B2636" s="1" t="s">
        <v>16880</v>
      </c>
      <c r="C2636" s="1">
        <v>1</v>
      </c>
      <c r="D2636" s="1" t="s">
        <v>13687</v>
      </c>
      <c r="E2636" s="17">
        <v>0.75648148148148198</v>
      </c>
      <c r="F2636" s="1" t="s">
        <v>12</v>
      </c>
      <c r="G2636" s="1" t="s">
        <v>3078</v>
      </c>
      <c r="H2636" s="17">
        <v>0.757546296296296</v>
      </c>
      <c r="I2636" s="17">
        <v>1.0648148148140191E-3</v>
      </c>
      <c r="J2636" s="1" t="s">
        <v>13773</v>
      </c>
    </row>
    <row r="2637" spans="2:10">
      <c r="B2637" s="1" t="s">
        <v>16885</v>
      </c>
      <c r="C2637" s="1">
        <v>5</v>
      </c>
      <c r="D2637" s="1" t="s">
        <v>13753</v>
      </c>
      <c r="E2637" s="17">
        <v>0.75707175925925896</v>
      </c>
      <c r="F2637" s="1" t="s">
        <v>12</v>
      </c>
      <c r="G2637" s="1" t="s">
        <v>3078</v>
      </c>
      <c r="H2637" s="17">
        <v>0.75780092592592596</v>
      </c>
      <c r="I2637" s="17">
        <v>7.2916666666700269E-4</v>
      </c>
      <c r="J2637" s="1" t="s">
        <v>13755</v>
      </c>
    </row>
    <row r="2638" spans="2:10">
      <c r="B2638" s="1" t="s">
        <v>15805</v>
      </c>
      <c r="C2638" s="1">
        <v>1</v>
      </c>
      <c r="D2638" s="1" t="s">
        <v>13760</v>
      </c>
      <c r="E2638" s="17">
        <v>0.62965277777777795</v>
      </c>
      <c r="F2638" s="1" t="s">
        <v>0</v>
      </c>
      <c r="G2638" s="1" t="s">
        <v>13746</v>
      </c>
      <c r="H2638" s="17">
        <v>0.75806712962962997</v>
      </c>
      <c r="I2638" s="17">
        <v>0.12841435185185202</v>
      </c>
      <c r="J2638" s="1" t="s">
        <v>13764</v>
      </c>
    </row>
    <row r="2639" spans="2:10">
      <c r="B2639" s="1" t="s">
        <v>16891</v>
      </c>
      <c r="C2639" s="1">
        <v>1</v>
      </c>
      <c r="D2639" s="1" t="s">
        <v>13760</v>
      </c>
      <c r="E2639" s="17">
        <v>0.75784722222222201</v>
      </c>
      <c r="F2639" s="1" t="s">
        <v>12</v>
      </c>
      <c r="G2639" s="1" t="s">
        <v>3077</v>
      </c>
      <c r="H2639" s="17">
        <v>0.75809027777777804</v>
      </c>
      <c r="I2639" s="17">
        <v>2.4305555555603764E-4</v>
      </c>
      <c r="J2639" s="1" t="s">
        <v>13765</v>
      </c>
    </row>
    <row r="2640" spans="2:10">
      <c r="B2640" s="1" t="s">
        <v>16804</v>
      </c>
      <c r="C2640" s="1">
        <v>1</v>
      </c>
      <c r="D2640" s="1" t="s">
        <v>13753</v>
      </c>
      <c r="E2640" s="17">
        <v>0.74767361111111097</v>
      </c>
      <c r="F2640" s="1" t="s">
        <v>11</v>
      </c>
      <c r="G2640" s="1" t="s">
        <v>3095</v>
      </c>
      <c r="H2640" s="17">
        <v>0.75812500000000005</v>
      </c>
      <c r="I2640" s="17">
        <v>1.0451388888889079E-2</v>
      </c>
      <c r="J2640" s="1" t="s">
        <v>13758</v>
      </c>
    </row>
    <row r="2641" spans="2:10">
      <c r="B2641" s="1" t="s">
        <v>16889</v>
      </c>
      <c r="C2641" s="1">
        <v>1</v>
      </c>
      <c r="D2641" s="1" t="s">
        <v>13753</v>
      </c>
      <c r="E2641" s="17">
        <v>0.75763888888888897</v>
      </c>
      <c r="F2641" s="1" t="s">
        <v>12</v>
      </c>
      <c r="G2641" s="1" t="s">
        <v>3078</v>
      </c>
      <c r="H2641" s="17">
        <v>0.75825231481481503</v>
      </c>
      <c r="I2641" s="17">
        <v>6.1342592592605882E-4</v>
      </c>
      <c r="J2641" s="1" t="s">
        <v>13755</v>
      </c>
    </row>
    <row r="2642" spans="2:10">
      <c r="B2642" s="1" t="s">
        <v>16886</v>
      </c>
      <c r="C2642" s="1">
        <v>1</v>
      </c>
      <c r="D2642" s="1" t="s">
        <v>13753</v>
      </c>
      <c r="E2642" s="17">
        <v>0.75715277777777801</v>
      </c>
      <c r="F2642" s="1" t="s">
        <v>12</v>
      </c>
      <c r="G2642" s="1" t="s">
        <v>13746</v>
      </c>
      <c r="H2642" s="17">
        <v>0.75826388888888896</v>
      </c>
      <c r="I2642" s="17">
        <v>1.1111111111109517E-3</v>
      </c>
      <c r="J2642" s="1" t="s">
        <v>13759</v>
      </c>
    </row>
    <row r="2643" spans="2:10">
      <c r="B2643" s="1" t="s">
        <v>16883</v>
      </c>
      <c r="C2643" s="1">
        <v>1</v>
      </c>
      <c r="D2643" s="1" t="s">
        <v>13753</v>
      </c>
      <c r="E2643" s="17">
        <v>0.75689814814814804</v>
      </c>
      <c r="F2643" s="1" t="s">
        <v>12</v>
      </c>
      <c r="G2643" s="1" t="s">
        <v>3077</v>
      </c>
      <c r="H2643" s="17">
        <v>0.75847222222222199</v>
      </c>
      <c r="I2643" s="17">
        <v>1.5740740740739501E-3</v>
      </c>
      <c r="J2643" s="1" t="s">
        <v>13756</v>
      </c>
    </row>
    <row r="2644" spans="2:10">
      <c r="B2644" s="1" t="s">
        <v>16903</v>
      </c>
      <c r="C2644" s="1">
        <v>1</v>
      </c>
      <c r="D2644" s="1" t="s">
        <v>13753</v>
      </c>
      <c r="E2644" s="17">
        <v>0.75859953703703698</v>
      </c>
      <c r="F2644" s="1" t="s">
        <v>12</v>
      </c>
      <c r="G2644" s="1" t="s">
        <v>13746</v>
      </c>
      <c r="H2644" s="17">
        <v>0.75866898148148099</v>
      </c>
      <c r="I2644" s="17">
        <v>6.9444444444011211E-5</v>
      </c>
      <c r="J2644" s="1" t="s">
        <v>13759</v>
      </c>
    </row>
    <row r="2645" spans="2:10">
      <c r="B2645" s="1" t="s">
        <v>16904</v>
      </c>
      <c r="C2645" s="1">
        <v>2</v>
      </c>
      <c r="D2645" s="1" t="s">
        <v>13687</v>
      </c>
      <c r="E2645" s="17">
        <v>0.75863425925925898</v>
      </c>
      <c r="F2645" s="1" t="s">
        <v>12</v>
      </c>
      <c r="G2645" s="1" t="s">
        <v>13762</v>
      </c>
      <c r="H2645" s="17">
        <v>0.75883101851851897</v>
      </c>
      <c r="I2645" s="17">
        <v>1.9675925925999316E-4</v>
      </c>
      <c r="J2645" s="1" t="s">
        <v>13767</v>
      </c>
    </row>
    <row r="2646" spans="2:10">
      <c r="B2646" s="1" t="s">
        <v>13957</v>
      </c>
      <c r="C2646" s="1">
        <v>1</v>
      </c>
      <c r="D2646" s="1" t="s">
        <v>13760</v>
      </c>
      <c r="E2646" s="17">
        <v>0.32902777777777797</v>
      </c>
      <c r="F2646" s="1" t="s">
        <v>35</v>
      </c>
      <c r="G2646" s="1" t="s">
        <v>3095</v>
      </c>
      <c r="H2646" s="17">
        <v>0.75894675925925903</v>
      </c>
      <c r="I2646" s="17">
        <v>0.42991898148148106</v>
      </c>
      <c r="J2646" s="1" t="s">
        <v>13761</v>
      </c>
    </row>
    <row r="2647" spans="2:10">
      <c r="B2647" s="1" t="s">
        <v>16909</v>
      </c>
      <c r="C2647" s="1">
        <v>1</v>
      </c>
      <c r="D2647" s="1" t="s">
        <v>13753</v>
      </c>
      <c r="E2647" s="17">
        <v>0.75893518518518499</v>
      </c>
      <c r="F2647" s="1" t="s">
        <v>12</v>
      </c>
      <c r="G2647" s="1" t="s">
        <v>13746</v>
      </c>
      <c r="H2647" s="17">
        <v>0.75905092592592605</v>
      </c>
      <c r="I2647" s="17">
        <v>1.1574074074105489E-4</v>
      </c>
      <c r="J2647" s="1" t="s">
        <v>13759</v>
      </c>
    </row>
    <row r="2648" spans="2:10">
      <c r="B2648" s="1" t="s">
        <v>16890</v>
      </c>
      <c r="C2648" s="1">
        <v>1</v>
      </c>
      <c r="D2648" s="1" t="s">
        <v>13760</v>
      </c>
      <c r="E2648" s="17">
        <v>0.75768518518518502</v>
      </c>
      <c r="F2648" s="1" t="s">
        <v>12</v>
      </c>
      <c r="G2648" s="1" t="s">
        <v>13746</v>
      </c>
      <c r="H2648" s="17">
        <v>0.75930555555555601</v>
      </c>
      <c r="I2648" s="17">
        <v>1.6203703703709937E-3</v>
      </c>
      <c r="J2648" s="1" t="s">
        <v>13764</v>
      </c>
    </row>
    <row r="2649" spans="2:10">
      <c r="B2649" s="1" t="s">
        <v>16905</v>
      </c>
      <c r="C2649" s="1">
        <v>1</v>
      </c>
      <c r="D2649" s="1" t="s">
        <v>13753</v>
      </c>
      <c r="E2649" s="17">
        <v>0.75871527777777803</v>
      </c>
      <c r="F2649" s="1" t="s">
        <v>12</v>
      </c>
      <c r="G2649" s="1" t="s">
        <v>3078</v>
      </c>
      <c r="H2649" s="17">
        <v>0.75936342592592598</v>
      </c>
      <c r="I2649" s="17">
        <v>6.4814814814795341E-4</v>
      </c>
      <c r="J2649" s="1" t="s">
        <v>13755</v>
      </c>
    </row>
    <row r="2650" spans="2:10">
      <c r="B2650" s="1" t="s">
        <v>16750</v>
      </c>
      <c r="C2650" s="1">
        <v>1</v>
      </c>
      <c r="D2650" s="1" t="s">
        <v>13753</v>
      </c>
      <c r="E2650" s="17">
        <v>0.74099537037037</v>
      </c>
      <c r="F2650" s="1" t="s">
        <v>11</v>
      </c>
      <c r="G2650" s="1" t="s">
        <v>3078</v>
      </c>
      <c r="H2650" s="17">
        <v>0.75939814814814799</v>
      </c>
      <c r="I2650" s="17">
        <v>1.840277777777799E-2</v>
      </c>
      <c r="J2650" s="1" t="s">
        <v>13755</v>
      </c>
    </row>
    <row r="2651" spans="2:10">
      <c r="B2651" s="1" t="s">
        <v>16887</v>
      </c>
      <c r="C2651" s="1">
        <v>1</v>
      </c>
      <c r="D2651" s="1" t="s">
        <v>13760</v>
      </c>
      <c r="E2651" s="17">
        <v>0.757581018518519</v>
      </c>
      <c r="F2651" s="1" t="s">
        <v>12</v>
      </c>
      <c r="G2651" s="1" t="s">
        <v>13746</v>
      </c>
      <c r="H2651" s="17">
        <v>0.75944444444444403</v>
      </c>
      <c r="I2651" s="17">
        <v>1.863425925925033E-3</v>
      </c>
      <c r="J2651" s="1" t="s">
        <v>13764</v>
      </c>
    </row>
    <row r="2652" spans="2:10">
      <c r="B2652" s="1" t="s">
        <v>16893</v>
      </c>
      <c r="C2652" s="1">
        <v>1</v>
      </c>
      <c r="D2652" s="1" t="s">
        <v>13753</v>
      </c>
      <c r="E2652" s="17">
        <v>0.75791666666666702</v>
      </c>
      <c r="F2652" s="1" t="s">
        <v>12</v>
      </c>
      <c r="G2652" s="1" t="s">
        <v>3078</v>
      </c>
      <c r="H2652" s="17">
        <v>0.759467592592593</v>
      </c>
      <c r="I2652" s="17">
        <v>1.5509259259259833E-3</v>
      </c>
      <c r="J2652" s="1" t="s">
        <v>13755</v>
      </c>
    </row>
    <row r="2653" spans="2:10">
      <c r="B2653" s="1" t="s">
        <v>16752</v>
      </c>
      <c r="C2653" s="1">
        <v>1</v>
      </c>
      <c r="D2653" s="1" t="s">
        <v>13753</v>
      </c>
      <c r="E2653" s="17">
        <v>0.74123842592592604</v>
      </c>
      <c r="F2653" s="1" t="s">
        <v>11</v>
      </c>
      <c r="G2653" s="1" t="s">
        <v>3095</v>
      </c>
      <c r="H2653" s="17">
        <v>0.75959490740740698</v>
      </c>
      <c r="I2653" s="17">
        <v>1.8356481481480946E-2</v>
      </c>
      <c r="J2653" s="1" t="s">
        <v>13758</v>
      </c>
    </row>
    <row r="2654" spans="2:10">
      <c r="B2654" s="1" t="s">
        <v>16913</v>
      </c>
      <c r="C2654" s="1">
        <v>1</v>
      </c>
      <c r="D2654" s="1" t="s">
        <v>13760</v>
      </c>
      <c r="E2654" s="17">
        <v>0.75944444444444403</v>
      </c>
      <c r="F2654" s="1" t="s">
        <v>12</v>
      </c>
      <c r="G2654" s="1" t="s">
        <v>13762</v>
      </c>
      <c r="H2654" s="17">
        <v>0.75962962962962999</v>
      </c>
      <c r="I2654" s="17">
        <v>1.8518518518595428E-4</v>
      </c>
      <c r="J2654" s="1" t="s">
        <v>13763</v>
      </c>
    </row>
    <row r="2655" spans="2:10">
      <c r="B2655" s="1" t="s">
        <v>16896</v>
      </c>
      <c r="C2655" s="1">
        <v>1</v>
      </c>
      <c r="D2655" s="1" t="s">
        <v>13760</v>
      </c>
      <c r="E2655" s="17">
        <v>0.75799768518518496</v>
      </c>
      <c r="F2655" s="1" t="s">
        <v>12</v>
      </c>
      <c r="G2655" s="1" t="s">
        <v>13746</v>
      </c>
      <c r="H2655" s="17">
        <v>0.75968749999999996</v>
      </c>
      <c r="I2655" s="17">
        <v>1.689814814815005E-3</v>
      </c>
      <c r="J2655" s="1" t="s">
        <v>13764</v>
      </c>
    </row>
    <row r="2656" spans="2:10">
      <c r="B2656" s="1" t="s">
        <v>16336</v>
      </c>
      <c r="C2656" s="1">
        <v>1</v>
      </c>
      <c r="D2656" s="1" t="s">
        <v>13687</v>
      </c>
      <c r="E2656" s="17">
        <v>0.69297453703703704</v>
      </c>
      <c r="F2656" s="1" t="s">
        <v>6</v>
      </c>
      <c r="G2656" s="1" t="s">
        <v>13746</v>
      </c>
      <c r="H2656" s="17">
        <v>0.75971064814814804</v>
      </c>
      <c r="I2656" s="17">
        <v>6.6736111111110996E-2</v>
      </c>
      <c r="J2656" s="1" t="s">
        <v>13771</v>
      </c>
    </row>
    <row r="2657" spans="2:10">
      <c r="B2657" s="1" t="s">
        <v>14037</v>
      </c>
      <c r="C2657" s="1">
        <v>1</v>
      </c>
      <c r="D2657" s="1" t="s">
        <v>13753</v>
      </c>
      <c r="E2657" s="17">
        <v>0.35158564814814802</v>
      </c>
      <c r="F2657" s="1" t="s">
        <v>37</v>
      </c>
      <c r="G2657" s="1" t="s">
        <v>3095</v>
      </c>
      <c r="H2657" s="17">
        <v>0.75978009259259305</v>
      </c>
      <c r="I2657" s="17">
        <v>0.40819444444444503</v>
      </c>
      <c r="J2657" s="1" t="s">
        <v>13758</v>
      </c>
    </row>
    <row r="2658" spans="2:10">
      <c r="B2658" s="1" t="s">
        <v>16545</v>
      </c>
      <c r="C2658" s="1">
        <v>1</v>
      </c>
      <c r="D2658" s="1" t="s">
        <v>13753</v>
      </c>
      <c r="E2658" s="17">
        <v>0.71774305555555595</v>
      </c>
      <c r="F2658" s="1" t="s">
        <v>8</v>
      </c>
      <c r="G2658" s="1" t="s">
        <v>3078</v>
      </c>
      <c r="H2658" s="17">
        <v>0.75979166666666698</v>
      </c>
      <c r="I2658" s="17">
        <v>4.2048611111111023E-2</v>
      </c>
      <c r="J2658" s="1" t="s">
        <v>13755</v>
      </c>
    </row>
    <row r="2659" spans="2:10">
      <c r="B2659" s="1" t="s">
        <v>16881</v>
      </c>
      <c r="C2659" s="1">
        <v>1</v>
      </c>
      <c r="D2659" s="1" t="s">
        <v>13753</v>
      </c>
      <c r="E2659" s="17">
        <v>0.75675925925925902</v>
      </c>
      <c r="F2659" s="1" t="s">
        <v>12</v>
      </c>
      <c r="G2659" s="1" t="s">
        <v>3078</v>
      </c>
      <c r="H2659" s="17">
        <v>0.75982638888888898</v>
      </c>
      <c r="I2659" s="17">
        <v>3.0671296296299611E-3</v>
      </c>
      <c r="J2659" s="1" t="s">
        <v>13755</v>
      </c>
    </row>
    <row r="2660" spans="2:10">
      <c r="B2660" s="1" t="s">
        <v>16899</v>
      </c>
      <c r="C2660" s="1">
        <v>1</v>
      </c>
      <c r="D2660" s="1" t="s">
        <v>13753</v>
      </c>
      <c r="E2660" s="17">
        <v>0.75821759259259303</v>
      </c>
      <c r="F2660" s="1" t="s">
        <v>12</v>
      </c>
      <c r="G2660" s="1" t="s">
        <v>13746</v>
      </c>
      <c r="H2660" s="17">
        <v>0.760428240740741</v>
      </c>
      <c r="I2660" s="17">
        <v>2.2106481481479756E-3</v>
      </c>
      <c r="J2660" s="1" t="s">
        <v>13759</v>
      </c>
    </row>
    <row r="2661" spans="2:10">
      <c r="B2661" s="1" t="s">
        <v>16925</v>
      </c>
      <c r="C2661" s="1">
        <v>1</v>
      </c>
      <c r="D2661" s="1" t="s">
        <v>3076</v>
      </c>
      <c r="E2661" s="17">
        <v>0.76018518518518496</v>
      </c>
      <c r="F2661" s="1" t="s">
        <v>12</v>
      </c>
      <c r="G2661" s="1" t="s">
        <v>13762</v>
      </c>
      <c r="H2661" s="17">
        <v>0.76060185185185203</v>
      </c>
      <c r="I2661" s="17">
        <v>4.1666666666706487E-4</v>
      </c>
      <c r="J2661" s="1" t="s">
        <v>13775</v>
      </c>
    </row>
    <row r="2662" spans="2:10">
      <c r="B2662" s="1" t="s">
        <v>15759</v>
      </c>
      <c r="C2662" s="1">
        <v>1</v>
      </c>
      <c r="D2662" s="1" t="s">
        <v>13753</v>
      </c>
      <c r="E2662" s="17">
        <v>0.62359953703703697</v>
      </c>
      <c r="F2662" s="1" t="s">
        <v>63</v>
      </c>
      <c r="G2662" s="1" t="s">
        <v>3078</v>
      </c>
      <c r="H2662" s="17">
        <v>0.76074074074074105</v>
      </c>
      <c r="I2662" s="17">
        <v>0.13714120370370408</v>
      </c>
      <c r="J2662" s="1" t="s">
        <v>13755</v>
      </c>
    </row>
    <row r="2663" spans="2:10">
      <c r="B2663" s="1" t="s">
        <v>16882</v>
      </c>
      <c r="C2663" s="1">
        <v>1</v>
      </c>
      <c r="D2663" s="1" t="s">
        <v>3076</v>
      </c>
      <c r="E2663" s="17">
        <v>0.75677083333333295</v>
      </c>
      <c r="F2663" s="1" t="s">
        <v>12</v>
      </c>
      <c r="G2663" s="1" t="s">
        <v>13746</v>
      </c>
      <c r="H2663" s="17">
        <v>0.76078703703703698</v>
      </c>
      <c r="I2663" s="17">
        <v>4.0162037037040355E-3</v>
      </c>
      <c r="J2663" s="1" t="s">
        <v>13766</v>
      </c>
    </row>
    <row r="2664" spans="2:10">
      <c r="B2664" s="1" t="s">
        <v>16919</v>
      </c>
      <c r="C2664" s="1">
        <v>1</v>
      </c>
      <c r="D2664" s="1" t="s">
        <v>13753</v>
      </c>
      <c r="E2664" s="17">
        <v>0.759930555555556</v>
      </c>
      <c r="F2664" s="1" t="s">
        <v>12</v>
      </c>
      <c r="G2664" s="1" t="s">
        <v>3078</v>
      </c>
      <c r="H2664" s="17">
        <v>0.76086805555555603</v>
      </c>
      <c r="I2664" s="17">
        <v>9.3750000000003553E-4</v>
      </c>
      <c r="J2664" s="1" t="s">
        <v>13755</v>
      </c>
    </row>
    <row r="2665" spans="2:10">
      <c r="B2665" s="1" t="s">
        <v>16915</v>
      </c>
      <c r="C2665" s="1">
        <v>1</v>
      </c>
      <c r="D2665" s="1" t="s">
        <v>13760</v>
      </c>
      <c r="E2665" s="17">
        <v>0.759467592592593</v>
      </c>
      <c r="F2665" s="1" t="s">
        <v>12</v>
      </c>
      <c r="G2665" s="1" t="s">
        <v>3078</v>
      </c>
      <c r="H2665" s="17">
        <v>0.76092592592592601</v>
      </c>
      <c r="I2665" s="17">
        <v>1.4583333333330062E-3</v>
      </c>
      <c r="J2665" s="1" t="s">
        <v>13768</v>
      </c>
    </row>
    <row r="2666" spans="2:10">
      <c r="B2666" s="1" t="s">
        <v>16807</v>
      </c>
      <c r="C2666" s="1">
        <v>1</v>
      </c>
      <c r="D2666" s="1" t="s">
        <v>13753</v>
      </c>
      <c r="E2666" s="17">
        <v>0.74790509259259297</v>
      </c>
      <c r="F2666" s="1" t="s">
        <v>11</v>
      </c>
      <c r="G2666" s="1" t="s">
        <v>13746</v>
      </c>
      <c r="H2666" s="17">
        <v>0.76108796296296299</v>
      </c>
      <c r="I2666" s="17">
        <v>1.3182870370370026E-2</v>
      </c>
      <c r="J2666" s="1" t="s">
        <v>13759</v>
      </c>
    </row>
    <row r="2667" spans="2:10">
      <c r="B2667" s="1" t="s">
        <v>16535</v>
      </c>
      <c r="C2667" s="1">
        <v>1</v>
      </c>
      <c r="D2667" s="1" t="s">
        <v>13753</v>
      </c>
      <c r="E2667" s="17">
        <v>0.71541666666666703</v>
      </c>
      <c r="F2667" s="1" t="s">
        <v>8</v>
      </c>
      <c r="G2667" s="1" t="s">
        <v>13762</v>
      </c>
      <c r="H2667" s="17">
        <v>0.76121527777777798</v>
      </c>
      <c r="I2667" s="17">
        <v>4.5798611111110943E-2</v>
      </c>
      <c r="J2667" s="1" t="s">
        <v>13772</v>
      </c>
    </row>
    <row r="2668" spans="2:10">
      <c r="B2668" s="1" t="s">
        <v>16916</v>
      </c>
      <c r="C2668" s="1">
        <v>1</v>
      </c>
      <c r="D2668" s="1" t="s">
        <v>13760</v>
      </c>
      <c r="E2668" s="17">
        <v>0.75981481481481505</v>
      </c>
      <c r="F2668" s="1" t="s">
        <v>12</v>
      </c>
      <c r="G2668" s="1" t="s">
        <v>3078</v>
      </c>
      <c r="H2668" s="17">
        <v>0.76130787037036995</v>
      </c>
      <c r="I2668" s="17">
        <v>1.4930555555549008E-3</v>
      </c>
      <c r="J2668" s="1" t="s">
        <v>13768</v>
      </c>
    </row>
    <row r="2669" spans="2:10">
      <c r="B2669" s="1" t="s">
        <v>16895</v>
      </c>
      <c r="C2669" s="1">
        <v>1</v>
      </c>
      <c r="D2669" s="1" t="s">
        <v>13753</v>
      </c>
      <c r="E2669" s="17">
        <v>0.75797453703703699</v>
      </c>
      <c r="F2669" s="1" t="s">
        <v>12</v>
      </c>
      <c r="G2669" s="1" t="s">
        <v>3078</v>
      </c>
      <c r="H2669" s="17">
        <v>0.76133101851851803</v>
      </c>
      <c r="I2669" s="17">
        <v>3.356481481481044E-3</v>
      </c>
      <c r="J2669" s="1" t="s">
        <v>13755</v>
      </c>
    </row>
    <row r="2670" spans="2:10">
      <c r="B2670" s="1" t="s">
        <v>16928</v>
      </c>
      <c r="C2670" s="1">
        <v>1</v>
      </c>
      <c r="D2670" s="1" t="s">
        <v>13753</v>
      </c>
      <c r="E2670" s="17">
        <v>0.76035879629629599</v>
      </c>
      <c r="F2670" s="1" t="s">
        <v>12</v>
      </c>
      <c r="G2670" s="1" t="s">
        <v>3078</v>
      </c>
      <c r="H2670" s="17">
        <v>0.761354166666667</v>
      </c>
      <c r="I2670" s="17">
        <v>9.9537037037100706E-4</v>
      </c>
      <c r="J2670" s="1" t="s">
        <v>13755</v>
      </c>
    </row>
    <row r="2671" spans="2:10">
      <c r="B2671" s="1" t="s">
        <v>16897</v>
      </c>
      <c r="C2671" s="1">
        <v>1</v>
      </c>
      <c r="D2671" s="1" t="s">
        <v>13753</v>
      </c>
      <c r="E2671" s="17">
        <v>0.75812500000000005</v>
      </c>
      <c r="F2671" s="1" t="s">
        <v>12</v>
      </c>
      <c r="G2671" s="1" t="s">
        <v>3095</v>
      </c>
      <c r="H2671" s="17">
        <v>0.76150462962962995</v>
      </c>
      <c r="I2671" s="17">
        <v>3.3796296296298989E-3</v>
      </c>
      <c r="J2671" s="1" t="s">
        <v>13758</v>
      </c>
    </row>
    <row r="2672" spans="2:10">
      <c r="B2672" s="1" t="s">
        <v>14772</v>
      </c>
      <c r="C2672" s="1">
        <v>1</v>
      </c>
      <c r="D2672" s="1" t="s">
        <v>13760</v>
      </c>
      <c r="E2672" s="17">
        <v>0.49081018518518499</v>
      </c>
      <c r="F2672" s="1" t="s">
        <v>51</v>
      </c>
      <c r="G2672" s="1" t="s">
        <v>3095</v>
      </c>
      <c r="H2672" s="17">
        <v>0.76173611111111095</v>
      </c>
      <c r="I2672" s="17">
        <v>0.27092592592592596</v>
      </c>
      <c r="J2672" s="1" t="s">
        <v>13761</v>
      </c>
    </row>
    <row r="2673" spans="2:10">
      <c r="B2673" s="1" t="s">
        <v>16911</v>
      </c>
      <c r="C2673" s="1">
        <v>1</v>
      </c>
      <c r="D2673" s="1" t="s">
        <v>13753</v>
      </c>
      <c r="E2673" s="17">
        <v>0.75921296296296303</v>
      </c>
      <c r="F2673" s="1" t="s">
        <v>12</v>
      </c>
      <c r="G2673" s="1" t="s">
        <v>3077</v>
      </c>
      <c r="H2673" s="17">
        <v>0.76179398148148103</v>
      </c>
      <c r="I2673" s="17">
        <v>2.5810185185179968E-3</v>
      </c>
      <c r="J2673" s="1" t="s">
        <v>13756</v>
      </c>
    </row>
    <row r="2674" spans="2:10">
      <c r="B2674" s="1" t="s">
        <v>16934</v>
      </c>
      <c r="C2674" s="1">
        <v>1</v>
      </c>
      <c r="D2674" s="1" t="s">
        <v>13753</v>
      </c>
      <c r="E2674" s="17">
        <v>0.76090277777777804</v>
      </c>
      <c r="F2674" s="1" t="s">
        <v>13</v>
      </c>
      <c r="G2674" s="1" t="s">
        <v>3078</v>
      </c>
      <c r="H2674" s="17">
        <v>0.76179398148148103</v>
      </c>
      <c r="I2674" s="17">
        <v>8.9120370370299185E-4</v>
      </c>
      <c r="J2674" s="1" t="s">
        <v>13755</v>
      </c>
    </row>
    <row r="2675" spans="2:10">
      <c r="B2675" s="1" t="s">
        <v>16669</v>
      </c>
      <c r="C2675" s="1">
        <v>1</v>
      </c>
      <c r="D2675" s="1" t="s">
        <v>13753</v>
      </c>
      <c r="E2675" s="17">
        <v>0.732488425925926</v>
      </c>
      <c r="F2675" s="1" t="s">
        <v>10</v>
      </c>
      <c r="G2675" s="1" t="s">
        <v>13746</v>
      </c>
      <c r="H2675" s="17">
        <v>0.76180555555555596</v>
      </c>
      <c r="I2675" s="17">
        <v>2.9317129629629957E-2</v>
      </c>
      <c r="J2675" s="1" t="s">
        <v>13759</v>
      </c>
    </row>
    <row r="2676" spans="2:10">
      <c r="B2676" s="1" t="s">
        <v>16924</v>
      </c>
      <c r="C2676" s="1">
        <v>1</v>
      </c>
      <c r="D2676" s="1" t="s">
        <v>13753</v>
      </c>
      <c r="E2676" s="17">
        <v>0.76017361111111104</v>
      </c>
      <c r="F2676" s="1" t="s">
        <v>12</v>
      </c>
      <c r="G2676" s="1" t="s">
        <v>3077</v>
      </c>
      <c r="H2676" s="17">
        <v>0.76224537037036999</v>
      </c>
      <c r="I2676" s="17">
        <v>2.071759259258954E-3</v>
      </c>
      <c r="J2676" s="1" t="s">
        <v>13756</v>
      </c>
    </row>
    <row r="2677" spans="2:10">
      <c r="B2677" s="1" t="s">
        <v>16901</v>
      </c>
      <c r="C2677" s="1">
        <v>1</v>
      </c>
      <c r="D2677" s="1" t="s">
        <v>13687</v>
      </c>
      <c r="E2677" s="17">
        <v>0.75834490740740701</v>
      </c>
      <c r="F2677" s="1" t="s">
        <v>12</v>
      </c>
      <c r="G2677" s="1" t="s">
        <v>3077</v>
      </c>
      <c r="H2677" s="17">
        <v>0.76234953703703701</v>
      </c>
      <c r="I2677" s="17">
        <v>4.0046296296299966E-3</v>
      </c>
      <c r="J2677" s="1" t="s">
        <v>13770</v>
      </c>
    </row>
    <row r="2678" spans="2:10">
      <c r="B2678" s="1" t="s">
        <v>15371</v>
      </c>
      <c r="C2678" s="1">
        <v>1</v>
      </c>
      <c r="D2678" s="1" t="s">
        <v>13760</v>
      </c>
      <c r="E2678" s="17">
        <v>0.57298611111111097</v>
      </c>
      <c r="F2678" s="1" t="s">
        <v>59</v>
      </c>
      <c r="G2678" s="1" t="s">
        <v>3095</v>
      </c>
      <c r="H2678" s="17">
        <v>0.76236111111111104</v>
      </c>
      <c r="I2678" s="17">
        <v>0.18937500000000007</v>
      </c>
      <c r="J2678" s="1" t="s">
        <v>13761</v>
      </c>
    </row>
    <row r="2679" spans="2:10">
      <c r="B2679" s="1" t="s">
        <v>16921</v>
      </c>
      <c r="C2679" s="1">
        <v>1</v>
      </c>
      <c r="D2679" s="1" t="s">
        <v>3076</v>
      </c>
      <c r="E2679" s="17">
        <v>0.76</v>
      </c>
      <c r="F2679" s="1" t="s">
        <v>12</v>
      </c>
      <c r="G2679" s="1" t="s">
        <v>13746</v>
      </c>
      <c r="H2679" s="17">
        <v>0.76241898148148102</v>
      </c>
      <c r="I2679" s="17">
        <v>2.4189814814810084E-3</v>
      </c>
      <c r="J2679" s="1" t="s">
        <v>13766</v>
      </c>
    </row>
    <row r="2680" spans="2:10">
      <c r="B2680" s="1" t="s">
        <v>16920</v>
      </c>
      <c r="C2680" s="1">
        <v>1</v>
      </c>
      <c r="D2680" s="1" t="s">
        <v>13753</v>
      </c>
      <c r="E2680" s="17">
        <v>0.759965277777778</v>
      </c>
      <c r="F2680" s="1" t="s">
        <v>12</v>
      </c>
      <c r="G2680" s="1" t="s">
        <v>3095</v>
      </c>
      <c r="H2680" s="17">
        <v>0.76244212962962998</v>
      </c>
      <c r="I2680" s="17">
        <v>2.47685185185198E-3</v>
      </c>
      <c r="J2680" s="1" t="s">
        <v>13758</v>
      </c>
    </row>
    <row r="2681" spans="2:10">
      <c r="B2681" s="1" t="s">
        <v>16935</v>
      </c>
      <c r="C2681" s="1">
        <v>1</v>
      </c>
      <c r="D2681" s="1" t="s">
        <v>13753</v>
      </c>
      <c r="E2681" s="17">
        <v>0.76094907407407397</v>
      </c>
      <c r="F2681" s="1" t="s">
        <v>13</v>
      </c>
      <c r="G2681" s="1" t="s">
        <v>3095</v>
      </c>
      <c r="H2681" s="17">
        <v>0.76248842592592603</v>
      </c>
      <c r="I2681" s="17">
        <v>1.5393518518520555E-3</v>
      </c>
      <c r="J2681" s="1" t="s">
        <v>13758</v>
      </c>
    </row>
    <row r="2682" spans="2:10">
      <c r="B2682" s="1" t="s">
        <v>16930</v>
      </c>
      <c r="C2682" s="1">
        <v>1</v>
      </c>
      <c r="D2682" s="1" t="s">
        <v>13753</v>
      </c>
      <c r="E2682" s="17">
        <v>0.76068287037036997</v>
      </c>
      <c r="F2682" s="1" t="s">
        <v>13</v>
      </c>
      <c r="G2682" s="1" t="s">
        <v>3078</v>
      </c>
      <c r="H2682" s="17">
        <v>0.76252314814814803</v>
      </c>
      <c r="I2682" s="17">
        <v>1.8402777777780654E-3</v>
      </c>
      <c r="J2682" s="1" t="s">
        <v>13755</v>
      </c>
    </row>
    <row r="2683" spans="2:10">
      <c r="B2683" s="1" t="s">
        <v>16939</v>
      </c>
      <c r="C2683" s="1">
        <v>1</v>
      </c>
      <c r="D2683" s="1" t="s">
        <v>13753</v>
      </c>
      <c r="E2683" s="17">
        <v>0.76122685185185202</v>
      </c>
      <c r="F2683" s="1" t="s">
        <v>13</v>
      </c>
      <c r="G2683" s="1" t="s">
        <v>13762</v>
      </c>
      <c r="H2683" s="17">
        <v>0.76288194444444402</v>
      </c>
      <c r="I2683" s="17">
        <v>1.6550925925920001E-3</v>
      </c>
      <c r="J2683" s="1" t="s">
        <v>13772</v>
      </c>
    </row>
    <row r="2684" spans="2:10">
      <c r="B2684" s="1" t="s">
        <v>16856</v>
      </c>
      <c r="C2684" s="1">
        <v>2</v>
      </c>
      <c r="D2684" s="1" t="s">
        <v>13753</v>
      </c>
      <c r="E2684" s="17">
        <v>0.75366898148148198</v>
      </c>
      <c r="F2684" s="1" t="s">
        <v>12</v>
      </c>
      <c r="G2684" s="1" t="s">
        <v>3095</v>
      </c>
      <c r="H2684" s="17">
        <v>0.76295138888888903</v>
      </c>
      <c r="I2684" s="17">
        <v>9.2824074074070451E-3</v>
      </c>
      <c r="J2684" s="1" t="s">
        <v>13758</v>
      </c>
    </row>
    <row r="2685" spans="2:10">
      <c r="B2685" s="1" t="s">
        <v>16209</v>
      </c>
      <c r="C2685" s="1">
        <v>1</v>
      </c>
      <c r="D2685" s="1" t="s">
        <v>13760</v>
      </c>
      <c r="E2685" s="17">
        <v>0.67621527777777801</v>
      </c>
      <c r="F2685" s="1" t="s">
        <v>4</v>
      </c>
      <c r="G2685" s="1" t="s">
        <v>3095</v>
      </c>
      <c r="H2685" s="17">
        <v>0.76309027777777805</v>
      </c>
      <c r="I2685" s="17">
        <v>8.6875000000000036E-2</v>
      </c>
      <c r="J2685" s="1" t="s">
        <v>13761</v>
      </c>
    </row>
    <row r="2686" spans="2:10">
      <c r="B2686" s="1" t="s">
        <v>16061</v>
      </c>
      <c r="C2686" s="1">
        <v>1</v>
      </c>
      <c r="D2686" s="1" t="s">
        <v>3076</v>
      </c>
      <c r="E2686" s="17">
        <v>0.65931712962962996</v>
      </c>
      <c r="F2686" s="1" t="s">
        <v>3</v>
      </c>
      <c r="G2686" s="1" t="s">
        <v>3078</v>
      </c>
      <c r="H2686" s="17">
        <v>0.76317129629629599</v>
      </c>
      <c r="I2686" s="17">
        <v>0.10385416666666603</v>
      </c>
      <c r="J2686" s="1" t="s">
        <v>13769</v>
      </c>
    </row>
    <row r="2687" spans="2:10">
      <c r="B2687" s="1" t="s">
        <v>16954</v>
      </c>
      <c r="C2687" s="1">
        <v>1</v>
      </c>
      <c r="D2687" s="1" t="s">
        <v>13753</v>
      </c>
      <c r="E2687" s="17">
        <v>0.76243055555555606</v>
      </c>
      <c r="F2687" s="1" t="s">
        <v>13</v>
      </c>
      <c r="G2687" s="1" t="s">
        <v>3078</v>
      </c>
      <c r="H2687" s="17">
        <v>0.76322916666666696</v>
      </c>
      <c r="I2687" s="17">
        <v>7.9861111111090288E-4</v>
      </c>
      <c r="J2687" s="1" t="s">
        <v>13755</v>
      </c>
    </row>
    <row r="2688" spans="2:10">
      <c r="B2688" s="1" t="s">
        <v>16955</v>
      </c>
      <c r="C2688" s="1">
        <v>1</v>
      </c>
      <c r="D2688" s="1" t="s">
        <v>13753</v>
      </c>
      <c r="E2688" s="17">
        <v>0.76247685185185199</v>
      </c>
      <c r="F2688" s="1" t="s">
        <v>13</v>
      </c>
      <c r="G2688" s="1" t="s">
        <v>3078</v>
      </c>
      <c r="H2688" s="17">
        <v>0.763275462962963</v>
      </c>
      <c r="I2688" s="17">
        <v>7.986111111110139E-4</v>
      </c>
      <c r="J2688" s="1" t="s">
        <v>13755</v>
      </c>
    </row>
    <row r="2689" spans="2:10">
      <c r="B2689" s="1" t="s">
        <v>16907</v>
      </c>
      <c r="C2689" s="1">
        <v>1</v>
      </c>
      <c r="D2689" s="1" t="s">
        <v>13753</v>
      </c>
      <c r="E2689" s="17">
        <v>0.75883101851851897</v>
      </c>
      <c r="F2689" s="1" t="s">
        <v>12</v>
      </c>
      <c r="G2689" s="1" t="s">
        <v>13746</v>
      </c>
      <c r="H2689" s="17">
        <v>0.76344907407407403</v>
      </c>
      <c r="I2689" s="17">
        <v>4.6180555555550562E-3</v>
      </c>
      <c r="J2689" s="1" t="s">
        <v>13759</v>
      </c>
    </row>
    <row r="2690" spans="2:10">
      <c r="B2690" s="1" t="s">
        <v>16245</v>
      </c>
      <c r="C2690" s="1">
        <v>1</v>
      </c>
      <c r="D2690" s="1" t="s">
        <v>13760</v>
      </c>
      <c r="E2690" s="17">
        <v>0.68100694444444398</v>
      </c>
      <c r="F2690" s="1" t="s">
        <v>5</v>
      </c>
      <c r="G2690" s="1" t="s">
        <v>3077</v>
      </c>
      <c r="H2690" s="17">
        <v>0.76346064814814796</v>
      </c>
      <c r="I2690" s="17">
        <v>8.2453703703703973E-2</v>
      </c>
      <c r="J2690" s="1" t="s">
        <v>13765</v>
      </c>
    </row>
    <row r="2691" spans="2:10">
      <c r="B2691" s="1" t="s">
        <v>16947</v>
      </c>
      <c r="C2691" s="1">
        <v>1</v>
      </c>
      <c r="D2691" s="1" t="s">
        <v>13753</v>
      </c>
      <c r="E2691" s="17">
        <v>0.76211805555555601</v>
      </c>
      <c r="F2691" s="1" t="s">
        <v>13</v>
      </c>
      <c r="G2691" s="1" t="s">
        <v>3095</v>
      </c>
      <c r="H2691" s="17">
        <v>0.76359953703703698</v>
      </c>
      <c r="I2691" s="17">
        <v>1.4814814814809729E-3</v>
      </c>
      <c r="J2691" s="1" t="s">
        <v>13758</v>
      </c>
    </row>
    <row r="2692" spans="2:10">
      <c r="B2692" s="1" t="s">
        <v>16963</v>
      </c>
      <c r="C2692" s="1">
        <v>1</v>
      </c>
      <c r="D2692" s="1" t="s">
        <v>13760</v>
      </c>
      <c r="E2692" s="17">
        <v>0.76331018518518501</v>
      </c>
      <c r="F2692" s="1" t="s">
        <v>13</v>
      </c>
      <c r="G2692" s="1" t="s">
        <v>3077</v>
      </c>
      <c r="H2692" s="17">
        <v>0.76366898148148099</v>
      </c>
      <c r="I2692" s="17">
        <v>3.5879629629598231E-4</v>
      </c>
      <c r="J2692" s="1" t="s">
        <v>13765</v>
      </c>
    </row>
    <row r="2693" spans="2:10">
      <c r="B2693" s="1" t="s">
        <v>16844</v>
      </c>
      <c r="C2693" s="1">
        <v>5</v>
      </c>
      <c r="D2693" s="1" t="s">
        <v>13753</v>
      </c>
      <c r="E2693" s="17">
        <v>0.75266203703703705</v>
      </c>
      <c r="F2693" s="1" t="s">
        <v>12</v>
      </c>
      <c r="G2693" s="1" t="s">
        <v>3078</v>
      </c>
      <c r="H2693" s="17">
        <v>0.76391203703703703</v>
      </c>
      <c r="I2693" s="17">
        <v>1.1249999999999982E-2</v>
      </c>
      <c r="J2693" s="1" t="s">
        <v>13755</v>
      </c>
    </row>
    <row r="2694" spans="2:10">
      <c r="B2694" s="1" t="s">
        <v>16949</v>
      </c>
      <c r="C2694" s="1">
        <v>1</v>
      </c>
      <c r="D2694" s="1" t="s">
        <v>13753</v>
      </c>
      <c r="E2694" s="17">
        <v>0.76221064814814798</v>
      </c>
      <c r="F2694" s="1" t="s">
        <v>13</v>
      </c>
      <c r="G2694" s="1" t="s">
        <v>3077</v>
      </c>
      <c r="H2694" s="17">
        <v>0.76399305555555597</v>
      </c>
      <c r="I2694" s="17">
        <v>1.7824074074079821E-3</v>
      </c>
      <c r="J2694" s="1" t="s">
        <v>13756</v>
      </c>
    </row>
    <row r="2695" spans="2:10">
      <c r="B2695" s="1" t="s">
        <v>16956</v>
      </c>
      <c r="C2695" s="1">
        <v>1</v>
      </c>
      <c r="D2695" s="1" t="s">
        <v>13687</v>
      </c>
      <c r="E2695" s="17">
        <v>0.76249999999999996</v>
      </c>
      <c r="F2695" s="1" t="s">
        <v>13</v>
      </c>
      <c r="G2695" s="1" t="s">
        <v>3095</v>
      </c>
      <c r="H2695" s="17">
        <v>0.76403935185185201</v>
      </c>
      <c r="I2695" s="17">
        <v>1.5393518518520555E-3</v>
      </c>
      <c r="J2695" s="1" t="s">
        <v>13757</v>
      </c>
    </row>
    <row r="2696" spans="2:10">
      <c r="B2696" s="1" t="s">
        <v>16902</v>
      </c>
      <c r="C2696" s="1">
        <v>1</v>
      </c>
      <c r="D2696" s="1" t="s">
        <v>13687</v>
      </c>
      <c r="E2696" s="17">
        <v>0.758506944444444</v>
      </c>
      <c r="F2696" s="1" t="s">
        <v>12</v>
      </c>
      <c r="G2696" s="1" t="s">
        <v>13746</v>
      </c>
      <c r="H2696" s="17">
        <v>0.76425925925925897</v>
      </c>
      <c r="I2696" s="17">
        <v>5.7523148148149739E-3</v>
      </c>
      <c r="J2696" s="1" t="s">
        <v>13771</v>
      </c>
    </row>
    <row r="2697" spans="2:10">
      <c r="B2697" s="1" t="s">
        <v>16957</v>
      </c>
      <c r="C2697" s="1">
        <v>1</v>
      </c>
      <c r="D2697" s="1" t="s">
        <v>13753</v>
      </c>
      <c r="E2697" s="17">
        <v>0.76251157407407399</v>
      </c>
      <c r="F2697" s="1" t="s">
        <v>13</v>
      </c>
      <c r="G2697" s="1" t="s">
        <v>3077</v>
      </c>
      <c r="H2697" s="17">
        <v>0.76450231481481501</v>
      </c>
      <c r="I2697" s="17">
        <v>1.9907407407410149E-3</v>
      </c>
      <c r="J2697" s="1" t="s">
        <v>13756</v>
      </c>
    </row>
    <row r="2698" spans="2:10">
      <c r="B2698" s="1" t="s">
        <v>16908</v>
      </c>
      <c r="C2698" s="1">
        <v>1</v>
      </c>
      <c r="D2698" s="1" t="s">
        <v>13687</v>
      </c>
      <c r="E2698" s="17">
        <v>0.75886574074074098</v>
      </c>
      <c r="F2698" s="1" t="s">
        <v>12</v>
      </c>
      <c r="G2698" s="1" t="s">
        <v>13762</v>
      </c>
      <c r="H2698" s="17">
        <v>0.76451388888888905</v>
      </c>
      <c r="I2698" s="17">
        <v>5.6481481481480689E-3</v>
      </c>
      <c r="J2698" s="1" t="s">
        <v>13767</v>
      </c>
    </row>
    <row r="2699" spans="2:10">
      <c r="B2699" s="1" t="s">
        <v>16964</v>
      </c>
      <c r="C2699" s="1">
        <v>2</v>
      </c>
      <c r="D2699" s="1" t="s">
        <v>13753</v>
      </c>
      <c r="E2699" s="17">
        <v>0.76332175925925905</v>
      </c>
      <c r="F2699" s="1" t="s">
        <v>13</v>
      </c>
      <c r="G2699" s="1" t="s">
        <v>3078</v>
      </c>
      <c r="H2699" s="17">
        <v>0.76451388888888905</v>
      </c>
      <c r="I2699" s="17">
        <v>1.192129629630001E-3</v>
      </c>
      <c r="J2699" s="1" t="s">
        <v>13755</v>
      </c>
    </row>
    <row r="2700" spans="2:10">
      <c r="B2700" s="1" t="s">
        <v>16967</v>
      </c>
      <c r="C2700" s="1">
        <v>1</v>
      </c>
      <c r="D2700" s="1" t="s">
        <v>13753</v>
      </c>
      <c r="E2700" s="17">
        <v>0.76346064814814796</v>
      </c>
      <c r="F2700" s="1" t="s">
        <v>13</v>
      </c>
      <c r="G2700" s="1" t="s">
        <v>13746</v>
      </c>
      <c r="H2700" s="17">
        <v>0.76459490740740699</v>
      </c>
      <c r="I2700" s="17">
        <v>1.1342592592590295E-3</v>
      </c>
      <c r="J2700" s="1" t="s">
        <v>13759</v>
      </c>
    </row>
    <row r="2701" spans="2:10">
      <c r="B2701" s="1" t="s">
        <v>16944</v>
      </c>
      <c r="C2701" s="1">
        <v>1</v>
      </c>
      <c r="D2701" s="1" t="s">
        <v>13760</v>
      </c>
      <c r="E2701" s="17">
        <v>0.76146990740740705</v>
      </c>
      <c r="F2701" s="1" t="s">
        <v>13</v>
      </c>
      <c r="G2701" s="1" t="s">
        <v>13746</v>
      </c>
      <c r="H2701" s="17">
        <v>0.76461805555555595</v>
      </c>
      <c r="I2701" s="17">
        <v>3.1481481481488993E-3</v>
      </c>
      <c r="J2701" s="1" t="s">
        <v>13764</v>
      </c>
    </row>
    <row r="2702" spans="2:10">
      <c r="B2702" s="1" t="s">
        <v>16953</v>
      </c>
      <c r="C2702" s="1">
        <v>1</v>
      </c>
      <c r="D2702" s="1" t="s">
        <v>13753</v>
      </c>
      <c r="E2702" s="17">
        <v>0.76238425925925901</v>
      </c>
      <c r="F2702" s="1" t="s">
        <v>13</v>
      </c>
      <c r="G2702" s="1" t="s">
        <v>13762</v>
      </c>
      <c r="H2702" s="17">
        <v>0.76462962962962999</v>
      </c>
      <c r="I2702" s="17">
        <v>2.2453703703709804E-3</v>
      </c>
      <c r="J2702" s="1" t="s">
        <v>13772</v>
      </c>
    </row>
    <row r="2703" spans="2:10">
      <c r="B2703" s="1" t="s">
        <v>16936</v>
      </c>
      <c r="C2703" s="1">
        <v>1</v>
      </c>
      <c r="D2703" s="1" t="s">
        <v>13753</v>
      </c>
      <c r="E2703" s="17">
        <v>0.76107638888888896</v>
      </c>
      <c r="F2703" s="1" t="s">
        <v>13</v>
      </c>
      <c r="G2703" s="1" t="s">
        <v>3078</v>
      </c>
      <c r="H2703" s="17">
        <v>0.76471064814814804</v>
      </c>
      <c r="I2703" s="17">
        <v>3.6342592592590872E-3</v>
      </c>
      <c r="J2703" s="1" t="s">
        <v>13755</v>
      </c>
    </row>
    <row r="2704" spans="2:10">
      <c r="B2704" s="1" t="s">
        <v>16958</v>
      </c>
      <c r="C2704" s="1">
        <v>1</v>
      </c>
      <c r="D2704" s="1" t="s">
        <v>13687</v>
      </c>
      <c r="E2704" s="17">
        <v>0.76261574074074101</v>
      </c>
      <c r="F2704" s="1" t="s">
        <v>13</v>
      </c>
      <c r="G2704" s="1" t="s">
        <v>13746</v>
      </c>
      <c r="H2704" s="17">
        <v>0.76474537037037005</v>
      </c>
      <c r="I2704" s="17">
        <v>2.1296296296290373E-3</v>
      </c>
      <c r="J2704" s="1" t="s">
        <v>13771</v>
      </c>
    </row>
    <row r="2705" spans="2:10">
      <c r="B2705" s="1" t="s">
        <v>16952</v>
      </c>
      <c r="C2705" s="1">
        <v>1</v>
      </c>
      <c r="D2705" s="1" t="s">
        <v>3076</v>
      </c>
      <c r="E2705" s="17">
        <v>0.76234953703703701</v>
      </c>
      <c r="F2705" s="1" t="s">
        <v>13</v>
      </c>
      <c r="G2705" s="1" t="s">
        <v>3077</v>
      </c>
      <c r="H2705" s="17">
        <v>0.76484953703703695</v>
      </c>
      <c r="I2705" s="17">
        <v>2.4999999999999467E-3</v>
      </c>
      <c r="J2705" s="1" t="s">
        <v>13774</v>
      </c>
    </row>
    <row r="2706" spans="2:10">
      <c r="B2706" s="1" t="s">
        <v>15795</v>
      </c>
      <c r="C2706" s="1">
        <v>2</v>
      </c>
      <c r="D2706" s="1" t="s">
        <v>13753</v>
      </c>
      <c r="E2706" s="17">
        <v>0.62837962962963001</v>
      </c>
      <c r="F2706" s="1" t="s">
        <v>0</v>
      </c>
      <c r="G2706" s="1" t="s">
        <v>13746</v>
      </c>
      <c r="H2706" s="17">
        <v>0.764895833333333</v>
      </c>
      <c r="I2706" s="17">
        <v>0.13651620370370299</v>
      </c>
      <c r="J2706" s="1" t="s">
        <v>13759</v>
      </c>
    </row>
    <row r="2707" spans="2:10">
      <c r="B2707" s="1" t="s">
        <v>16910</v>
      </c>
      <c r="C2707" s="1">
        <v>1</v>
      </c>
      <c r="D2707" s="1" t="s">
        <v>13760</v>
      </c>
      <c r="E2707" s="17">
        <v>0.75920138888888899</v>
      </c>
      <c r="F2707" s="1" t="s">
        <v>12</v>
      </c>
      <c r="G2707" s="1" t="s">
        <v>13746</v>
      </c>
      <c r="H2707" s="17">
        <v>0.76500000000000001</v>
      </c>
      <c r="I2707" s="17">
        <v>5.7986111111110183E-3</v>
      </c>
      <c r="J2707" s="1" t="s">
        <v>13764</v>
      </c>
    </row>
    <row r="2708" spans="2:10">
      <c r="B2708" s="1" t="s">
        <v>15475</v>
      </c>
      <c r="C2708" s="1">
        <v>1</v>
      </c>
      <c r="D2708" s="1" t="s">
        <v>13687</v>
      </c>
      <c r="E2708" s="17">
        <v>0.58734953703703696</v>
      </c>
      <c r="F2708" s="1" t="s">
        <v>60</v>
      </c>
      <c r="G2708" s="1" t="s">
        <v>3077</v>
      </c>
      <c r="H2708" s="17">
        <v>0.76501157407407405</v>
      </c>
      <c r="I2708" s="17">
        <v>0.17766203703703709</v>
      </c>
      <c r="J2708" s="1" t="s">
        <v>13770</v>
      </c>
    </row>
    <row r="2709" spans="2:10">
      <c r="B2709" s="1" t="s">
        <v>16726</v>
      </c>
      <c r="C2709" s="1">
        <v>1</v>
      </c>
      <c r="D2709" s="1" t="s">
        <v>13753</v>
      </c>
      <c r="E2709" s="17">
        <v>0.73792824074074104</v>
      </c>
      <c r="F2709" s="1" t="s">
        <v>10</v>
      </c>
      <c r="G2709" s="1" t="s">
        <v>13746</v>
      </c>
      <c r="H2709" s="17">
        <v>0.76510416666666703</v>
      </c>
      <c r="I2709" s="17">
        <v>2.7175925925925992E-2</v>
      </c>
      <c r="J2709" s="1" t="s">
        <v>13759</v>
      </c>
    </row>
    <row r="2710" spans="2:10">
      <c r="B2710" s="1" t="s">
        <v>15778</v>
      </c>
      <c r="C2710" s="1">
        <v>5</v>
      </c>
      <c r="D2710" s="1" t="s">
        <v>13753</v>
      </c>
      <c r="E2710" s="17">
        <v>0.62579861111111101</v>
      </c>
      <c r="F2710" s="1" t="s">
        <v>0</v>
      </c>
      <c r="G2710" s="1" t="s">
        <v>13746</v>
      </c>
      <c r="H2710" s="17">
        <v>0.76515046296296296</v>
      </c>
      <c r="I2710" s="17">
        <v>0.13935185185185195</v>
      </c>
      <c r="J2710" s="1" t="s">
        <v>13759</v>
      </c>
    </row>
    <row r="2711" spans="2:10">
      <c r="B2711" s="1" t="s">
        <v>16940</v>
      </c>
      <c r="C2711" s="1">
        <v>1</v>
      </c>
      <c r="D2711" s="1" t="s">
        <v>13753</v>
      </c>
      <c r="E2711" s="17">
        <v>0.76128472222222199</v>
      </c>
      <c r="F2711" s="1" t="s">
        <v>13</v>
      </c>
      <c r="G2711" s="1" t="s">
        <v>3078</v>
      </c>
      <c r="H2711" s="17">
        <v>0.76521990740740697</v>
      </c>
      <c r="I2711" s="17">
        <v>3.9351851851849862E-3</v>
      </c>
      <c r="J2711" s="1" t="s">
        <v>13755</v>
      </c>
    </row>
    <row r="2712" spans="2:10">
      <c r="B2712" s="1" t="s">
        <v>16974</v>
      </c>
      <c r="C2712" s="1">
        <v>1</v>
      </c>
      <c r="D2712" s="1" t="s">
        <v>3076</v>
      </c>
      <c r="E2712" s="17">
        <v>0.76473379629629601</v>
      </c>
      <c r="F2712" s="1" t="s">
        <v>13</v>
      </c>
      <c r="G2712" s="1" t="s">
        <v>3078</v>
      </c>
      <c r="H2712" s="17">
        <v>0.76525462962962998</v>
      </c>
      <c r="I2712" s="17">
        <v>5.2083333333396986E-4</v>
      </c>
      <c r="J2712" s="1" t="s">
        <v>13769</v>
      </c>
    </row>
    <row r="2713" spans="2:10">
      <c r="B2713" s="1" t="s">
        <v>16968</v>
      </c>
      <c r="C2713" s="1">
        <v>1</v>
      </c>
      <c r="D2713" s="1" t="s">
        <v>3076</v>
      </c>
      <c r="E2713" s="17">
        <v>0.76390046296296299</v>
      </c>
      <c r="F2713" s="1" t="s">
        <v>13</v>
      </c>
      <c r="G2713" s="1" t="s">
        <v>3095</v>
      </c>
      <c r="H2713" s="17">
        <v>0.76531249999999995</v>
      </c>
      <c r="I2713" s="17">
        <v>1.4120370370369617E-3</v>
      </c>
      <c r="J2713" s="1" t="s">
        <v>13675</v>
      </c>
    </row>
    <row r="2714" spans="2:10">
      <c r="B2714" s="1" t="s">
        <v>16979</v>
      </c>
      <c r="C2714" s="1">
        <v>1</v>
      </c>
      <c r="D2714" s="1" t="s">
        <v>13760</v>
      </c>
      <c r="E2714" s="17">
        <v>0.76501157407407405</v>
      </c>
      <c r="F2714" s="1" t="s">
        <v>13</v>
      </c>
      <c r="G2714" s="1" t="s">
        <v>3077</v>
      </c>
      <c r="H2714" s="17">
        <v>0.76534722222222196</v>
      </c>
      <c r="I2714" s="17">
        <v>3.3564814814790456E-4</v>
      </c>
      <c r="J2714" s="1" t="s">
        <v>13765</v>
      </c>
    </row>
    <row r="2715" spans="2:10">
      <c r="B2715" s="1" t="s">
        <v>16970</v>
      </c>
      <c r="C2715" s="1">
        <v>1</v>
      </c>
      <c r="D2715" s="1" t="s">
        <v>3076</v>
      </c>
      <c r="E2715" s="17">
        <v>0.76435185185185195</v>
      </c>
      <c r="F2715" s="1" t="s">
        <v>13</v>
      </c>
      <c r="G2715" s="1" t="s">
        <v>3078</v>
      </c>
      <c r="H2715" s="17">
        <v>0.765358796296296</v>
      </c>
      <c r="I2715" s="17">
        <v>1.0069444444440467E-3</v>
      </c>
      <c r="J2715" s="1" t="s">
        <v>13769</v>
      </c>
    </row>
    <row r="2716" spans="2:10">
      <c r="B2716" s="1" t="s">
        <v>16819</v>
      </c>
      <c r="C2716" s="1">
        <v>2</v>
      </c>
      <c r="D2716" s="1" t="s">
        <v>3076</v>
      </c>
      <c r="E2716" s="17">
        <v>0.74996527777777799</v>
      </c>
      <c r="F2716" s="1" t="s">
        <v>11</v>
      </c>
      <c r="G2716" s="1" t="s">
        <v>3095</v>
      </c>
      <c r="H2716" s="17">
        <v>0.76541666666666697</v>
      </c>
      <c r="I2716" s="17">
        <v>1.5451388888888973E-2</v>
      </c>
      <c r="J2716" s="1" t="s">
        <v>13675</v>
      </c>
    </row>
    <row r="2717" spans="2:10">
      <c r="B2717" s="1" t="s">
        <v>16950</v>
      </c>
      <c r="C2717" s="1">
        <v>1</v>
      </c>
      <c r="D2717" s="1" t="s">
        <v>13753</v>
      </c>
      <c r="E2717" s="17">
        <v>0.76224537037036999</v>
      </c>
      <c r="F2717" s="1" t="s">
        <v>13</v>
      </c>
      <c r="G2717" s="1" t="s">
        <v>3077</v>
      </c>
      <c r="H2717" s="17">
        <v>0.76543981481481504</v>
      </c>
      <c r="I2717" s="17">
        <v>3.1944444444450548E-3</v>
      </c>
      <c r="J2717" s="1" t="s">
        <v>13756</v>
      </c>
    </row>
    <row r="2718" spans="2:10">
      <c r="B2718" s="1" t="s">
        <v>16923</v>
      </c>
      <c r="C2718" s="1">
        <v>1</v>
      </c>
      <c r="D2718" s="1" t="s">
        <v>13687</v>
      </c>
      <c r="E2718" s="17">
        <v>0.76015046296296296</v>
      </c>
      <c r="F2718" s="1" t="s">
        <v>12</v>
      </c>
      <c r="G2718" s="1" t="s">
        <v>3095</v>
      </c>
      <c r="H2718" s="17">
        <v>0.76567129629629604</v>
      </c>
      <c r="I2718" s="17">
        <v>5.5208333333330861E-3</v>
      </c>
      <c r="J2718" s="1" t="s">
        <v>13757</v>
      </c>
    </row>
    <row r="2719" spans="2:10">
      <c r="B2719" s="1" t="s">
        <v>16975</v>
      </c>
      <c r="C2719" s="1">
        <v>1</v>
      </c>
      <c r="D2719" s="1" t="s">
        <v>3076</v>
      </c>
      <c r="E2719" s="17">
        <v>0.76475694444444398</v>
      </c>
      <c r="F2719" s="1" t="s">
        <v>13</v>
      </c>
      <c r="G2719" s="1" t="s">
        <v>3095</v>
      </c>
      <c r="H2719" s="17">
        <v>0.76593750000000005</v>
      </c>
      <c r="I2719" s="17">
        <v>1.1805555555560732E-3</v>
      </c>
      <c r="J2719" s="1" t="s">
        <v>13675</v>
      </c>
    </row>
    <row r="2720" spans="2:10">
      <c r="B2720" s="1" t="s">
        <v>16983</v>
      </c>
      <c r="C2720" s="1">
        <v>1</v>
      </c>
      <c r="D2720" s="1" t="s">
        <v>13760</v>
      </c>
      <c r="E2720" s="17">
        <v>0.76556712962963003</v>
      </c>
      <c r="F2720" s="1" t="s">
        <v>13</v>
      </c>
      <c r="G2720" s="1" t="s">
        <v>3077</v>
      </c>
      <c r="H2720" s="17">
        <v>0.76593750000000005</v>
      </c>
      <c r="I2720" s="17">
        <v>3.7037037037002118E-4</v>
      </c>
      <c r="J2720" s="1" t="s">
        <v>13765</v>
      </c>
    </row>
    <row r="2721" spans="2:10">
      <c r="B2721" s="1" t="s">
        <v>16972</v>
      </c>
      <c r="C2721" s="1">
        <v>1</v>
      </c>
      <c r="D2721" s="1" t="s">
        <v>13753</v>
      </c>
      <c r="E2721" s="17">
        <v>0.76459490740740699</v>
      </c>
      <c r="F2721" s="1" t="s">
        <v>13</v>
      </c>
      <c r="G2721" s="1" t="s">
        <v>13746</v>
      </c>
      <c r="H2721" s="17">
        <v>0.76599537037037002</v>
      </c>
      <c r="I2721" s="17">
        <v>1.4004629629630339E-3</v>
      </c>
      <c r="J2721" s="1" t="s">
        <v>13759</v>
      </c>
    </row>
    <row r="2722" spans="2:10">
      <c r="B2722" s="1" t="s">
        <v>16982</v>
      </c>
      <c r="C2722" s="1">
        <v>1</v>
      </c>
      <c r="D2722" s="1" t="s">
        <v>3076</v>
      </c>
      <c r="E2722" s="17">
        <v>0.76554398148148195</v>
      </c>
      <c r="F2722" s="1" t="s">
        <v>13</v>
      </c>
      <c r="G2722" s="1" t="s">
        <v>13762</v>
      </c>
      <c r="H2722" s="17">
        <v>0.76600694444444395</v>
      </c>
      <c r="I2722" s="17">
        <v>4.6296296296199912E-4</v>
      </c>
      <c r="J2722" s="1" t="s">
        <v>13775</v>
      </c>
    </row>
    <row r="2723" spans="2:10">
      <c r="B2723" s="1" t="s">
        <v>13824</v>
      </c>
      <c r="C2723" s="1">
        <v>1</v>
      </c>
      <c r="D2723" s="1" t="s">
        <v>13760</v>
      </c>
      <c r="E2723" s="17">
        <v>0.26696759259259301</v>
      </c>
      <c r="F2723" s="1" t="s">
        <v>13799</v>
      </c>
      <c r="G2723" s="1" t="s">
        <v>3078</v>
      </c>
      <c r="H2723" s="17">
        <v>0.76604166666666695</v>
      </c>
      <c r="I2723" s="17">
        <v>0.49907407407407395</v>
      </c>
      <c r="J2723" s="1" t="s">
        <v>13768</v>
      </c>
    </row>
    <row r="2724" spans="2:10">
      <c r="B2724" s="1" t="s">
        <v>16969</v>
      </c>
      <c r="C2724" s="1">
        <v>1</v>
      </c>
      <c r="D2724" s="1" t="s">
        <v>13753</v>
      </c>
      <c r="E2724" s="17">
        <v>0.76429398148148198</v>
      </c>
      <c r="F2724" s="1" t="s">
        <v>13</v>
      </c>
      <c r="G2724" s="1" t="s">
        <v>13746</v>
      </c>
      <c r="H2724" s="17">
        <v>0.76604166666666695</v>
      </c>
      <c r="I2724" s="17">
        <v>1.7476851851849773E-3</v>
      </c>
      <c r="J2724" s="1" t="s">
        <v>13759</v>
      </c>
    </row>
    <row r="2725" spans="2:10">
      <c r="B2725" s="1" t="s">
        <v>16858</v>
      </c>
      <c r="C2725" s="1">
        <v>2</v>
      </c>
      <c r="D2725" s="1" t="s">
        <v>13753</v>
      </c>
      <c r="E2725" s="17">
        <v>0.75381944444444404</v>
      </c>
      <c r="F2725" s="1" t="s">
        <v>12</v>
      </c>
      <c r="G2725" s="1" t="s">
        <v>3078</v>
      </c>
      <c r="H2725" s="17">
        <v>0.76609953703703704</v>
      </c>
      <c r="I2725" s="17">
        <v>1.2280092592592995E-2</v>
      </c>
      <c r="J2725" s="1" t="s">
        <v>13755</v>
      </c>
    </row>
    <row r="2726" spans="2:10">
      <c r="B2726" s="1" t="s">
        <v>16976</v>
      </c>
      <c r="C2726" s="1">
        <v>2</v>
      </c>
      <c r="D2726" s="1" t="s">
        <v>13760</v>
      </c>
      <c r="E2726" s="17">
        <v>0.76480324074074102</v>
      </c>
      <c r="F2726" s="1" t="s">
        <v>13</v>
      </c>
      <c r="G2726" s="1" t="s">
        <v>3077</v>
      </c>
      <c r="H2726" s="17">
        <v>0.76619212962963001</v>
      </c>
      <c r="I2726" s="17">
        <v>1.388888888888995E-3</v>
      </c>
      <c r="J2726" s="1" t="s">
        <v>13765</v>
      </c>
    </row>
    <row r="2727" spans="2:10">
      <c r="B2727" s="1" t="s">
        <v>16989</v>
      </c>
      <c r="C2727" s="1">
        <v>1</v>
      </c>
      <c r="D2727" s="1" t="s">
        <v>3076</v>
      </c>
      <c r="E2727" s="17">
        <v>0.765856481481481</v>
      </c>
      <c r="F2727" s="1" t="s">
        <v>13</v>
      </c>
      <c r="G2727" s="1" t="s">
        <v>13762</v>
      </c>
      <c r="H2727" s="17">
        <v>0.76642361111111101</v>
      </c>
      <c r="I2727" s="17">
        <v>5.6712962963001434E-4</v>
      </c>
      <c r="J2727" s="1" t="s">
        <v>13775</v>
      </c>
    </row>
    <row r="2728" spans="2:10">
      <c r="B2728" s="1" t="s">
        <v>16977</v>
      </c>
      <c r="C2728" s="1">
        <v>1</v>
      </c>
      <c r="D2728" s="1" t="s">
        <v>13687</v>
      </c>
      <c r="E2728" s="17">
        <v>0.76480324074074102</v>
      </c>
      <c r="F2728" s="1" t="s">
        <v>13</v>
      </c>
      <c r="G2728" s="1" t="s">
        <v>13746</v>
      </c>
      <c r="H2728" s="17">
        <v>0.76643518518518505</v>
      </c>
      <c r="I2728" s="17">
        <v>1.6319444444440334E-3</v>
      </c>
      <c r="J2728" s="1" t="s">
        <v>13771</v>
      </c>
    </row>
    <row r="2729" spans="2:10">
      <c r="B2729" s="1" t="s">
        <v>16971</v>
      </c>
      <c r="C2729" s="1">
        <v>1</v>
      </c>
      <c r="D2729" s="1" t="s">
        <v>13753</v>
      </c>
      <c r="E2729" s="17">
        <v>0.76449074074074097</v>
      </c>
      <c r="F2729" s="1" t="s">
        <v>13</v>
      </c>
      <c r="G2729" s="1" t="s">
        <v>3078</v>
      </c>
      <c r="H2729" s="17">
        <v>0.76653935185185196</v>
      </c>
      <c r="I2729" s="17">
        <v>2.0486111111109873E-3</v>
      </c>
      <c r="J2729" s="1" t="s">
        <v>13755</v>
      </c>
    </row>
    <row r="2730" spans="2:10">
      <c r="B2730" s="1" t="s">
        <v>16988</v>
      </c>
      <c r="C2730" s="1">
        <v>5</v>
      </c>
      <c r="D2730" s="1" t="s">
        <v>13753</v>
      </c>
      <c r="E2730" s="17">
        <v>0.76582175925925899</v>
      </c>
      <c r="F2730" s="1" t="s">
        <v>13</v>
      </c>
      <c r="G2730" s="1" t="s">
        <v>3078</v>
      </c>
      <c r="H2730" s="17">
        <v>0.76664351851851897</v>
      </c>
      <c r="I2730" s="17">
        <v>8.2175925925997984E-4</v>
      </c>
      <c r="J2730" s="1" t="s">
        <v>13755</v>
      </c>
    </row>
    <row r="2731" spans="2:10">
      <c r="B2731" s="1" t="s">
        <v>14438</v>
      </c>
      <c r="C2731" s="1">
        <v>1</v>
      </c>
      <c r="D2731" s="1" t="s">
        <v>13760</v>
      </c>
      <c r="E2731" s="17">
        <v>0.43696759259259299</v>
      </c>
      <c r="F2731" s="1" t="s">
        <v>45</v>
      </c>
      <c r="G2731" s="1" t="s">
        <v>3095</v>
      </c>
      <c r="H2731" s="17">
        <v>0.76703703703703696</v>
      </c>
      <c r="I2731" s="17">
        <v>0.33006944444444397</v>
      </c>
      <c r="J2731" s="1" t="s">
        <v>13761</v>
      </c>
    </row>
    <row r="2732" spans="2:10">
      <c r="B2732" s="1" t="s">
        <v>16986</v>
      </c>
      <c r="C2732" s="1">
        <v>1</v>
      </c>
      <c r="D2732" s="1" t="s">
        <v>13753</v>
      </c>
      <c r="E2732" s="17">
        <v>0.76577546296296295</v>
      </c>
      <c r="F2732" s="1" t="s">
        <v>13</v>
      </c>
      <c r="G2732" s="1" t="s">
        <v>13762</v>
      </c>
      <c r="H2732" s="17">
        <v>0.76725694444444403</v>
      </c>
      <c r="I2732" s="17">
        <v>1.4814814814810839E-3</v>
      </c>
      <c r="J2732" s="1" t="s">
        <v>13772</v>
      </c>
    </row>
    <row r="2733" spans="2:10">
      <c r="B2733" s="1" t="s">
        <v>16581</v>
      </c>
      <c r="C2733" s="1">
        <v>1</v>
      </c>
      <c r="D2733" s="1" t="s">
        <v>13753</v>
      </c>
      <c r="E2733" s="17">
        <v>0.72127314814814802</v>
      </c>
      <c r="F2733" s="1" t="s">
        <v>9</v>
      </c>
      <c r="G2733" s="1" t="s">
        <v>13746</v>
      </c>
      <c r="H2733" s="17">
        <v>0.767314814814815</v>
      </c>
      <c r="I2733" s="17">
        <v>4.604166666666698E-2</v>
      </c>
      <c r="J2733" s="1" t="s">
        <v>13759</v>
      </c>
    </row>
    <row r="2734" spans="2:10">
      <c r="B2734" s="1" t="s">
        <v>16368</v>
      </c>
      <c r="C2734" s="1">
        <v>1</v>
      </c>
      <c r="D2734" s="1" t="s">
        <v>13753</v>
      </c>
      <c r="E2734" s="17">
        <v>0.69681712962963005</v>
      </c>
      <c r="F2734" s="1" t="s">
        <v>6</v>
      </c>
      <c r="G2734" s="1" t="s">
        <v>3078</v>
      </c>
      <c r="H2734" s="17">
        <v>0.76734953703703701</v>
      </c>
      <c r="I2734" s="17">
        <v>7.0532407407406961E-2</v>
      </c>
      <c r="J2734" s="1" t="s">
        <v>13755</v>
      </c>
    </row>
    <row r="2735" spans="2:10">
      <c r="B2735" s="1" t="s">
        <v>16993</v>
      </c>
      <c r="C2735" s="1">
        <v>1</v>
      </c>
      <c r="D2735" s="1" t="s">
        <v>13753</v>
      </c>
      <c r="E2735" s="17">
        <v>0.76659722222222204</v>
      </c>
      <c r="F2735" s="1" t="s">
        <v>13</v>
      </c>
      <c r="G2735" s="1" t="s">
        <v>3078</v>
      </c>
      <c r="H2735" s="17">
        <v>0.76738425925925902</v>
      </c>
      <c r="I2735" s="17">
        <v>7.8703703703697503E-4</v>
      </c>
      <c r="J2735" s="1" t="s">
        <v>13755</v>
      </c>
    </row>
    <row r="2736" spans="2:10">
      <c r="B2736" s="1" t="s">
        <v>16962</v>
      </c>
      <c r="C2736" s="1">
        <v>1</v>
      </c>
      <c r="D2736" s="1" t="s">
        <v>13753</v>
      </c>
      <c r="E2736" s="17">
        <v>0.76326388888888896</v>
      </c>
      <c r="F2736" s="1" t="s">
        <v>13</v>
      </c>
      <c r="G2736" s="1" t="s">
        <v>3078</v>
      </c>
      <c r="H2736" s="17">
        <v>0.76743055555555595</v>
      </c>
      <c r="I2736" s="17">
        <v>4.1666666666669849E-3</v>
      </c>
      <c r="J2736" s="1" t="s">
        <v>13755</v>
      </c>
    </row>
    <row r="2737" spans="2:10">
      <c r="B2737" s="1" t="s">
        <v>15395</v>
      </c>
      <c r="C2737" s="1">
        <v>1</v>
      </c>
      <c r="D2737" s="1" t="s">
        <v>13753</v>
      </c>
      <c r="E2737" s="17">
        <v>0.575775462962963</v>
      </c>
      <c r="F2737" s="1" t="s">
        <v>59</v>
      </c>
      <c r="G2737" s="1" t="s">
        <v>3078</v>
      </c>
      <c r="H2737" s="17">
        <v>0.76748842592592603</v>
      </c>
      <c r="I2737" s="17">
        <v>0.19171296296296303</v>
      </c>
      <c r="J2737" s="1" t="s">
        <v>13755</v>
      </c>
    </row>
    <row r="2738" spans="2:10">
      <c r="B2738" s="1" t="s">
        <v>16985</v>
      </c>
      <c r="C2738" s="1">
        <v>1</v>
      </c>
      <c r="D2738" s="1" t="s">
        <v>13760</v>
      </c>
      <c r="E2738" s="17">
        <v>0.76561342592592596</v>
      </c>
      <c r="F2738" s="1" t="s">
        <v>13</v>
      </c>
      <c r="G2738" s="1" t="s">
        <v>3078</v>
      </c>
      <c r="H2738" s="17">
        <v>0.76758101851851901</v>
      </c>
      <c r="I2738" s="17">
        <v>1.9675925925930482E-3</v>
      </c>
      <c r="J2738" s="1" t="s">
        <v>13768</v>
      </c>
    </row>
    <row r="2739" spans="2:10">
      <c r="B2739" s="1" t="s">
        <v>16693</v>
      </c>
      <c r="C2739" s="1">
        <v>1</v>
      </c>
      <c r="D2739" s="1" t="s">
        <v>13760</v>
      </c>
      <c r="E2739" s="17">
        <v>0.73504629629629603</v>
      </c>
      <c r="F2739" s="1" t="s">
        <v>10</v>
      </c>
      <c r="G2739" s="1" t="s">
        <v>3078</v>
      </c>
      <c r="H2739" s="17">
        <v>0.76771990740740703</v>
      </c>
      <c r="I2739" s="17">
        <v>3.2673611111111001E-2</v>
      </c>
      <c r="J2739" s="1" t="s">
        <v>13768</v>
      </c>
    </row>
    <row r="2740" spans="2:10">
      <c r="B2740" s="1" t="s">
        <v>16997</v>
      </c>
      <c r="C2740" s="1">
        <v>1</v>
      </c>
      <c r="D2740" s="1" t="s">
        <v>13753</v>
      </c>
      <c r="E2740" s="17">
        <v>0.76680555555555596</v>
      </c>
      <c r="F2740" s="1" t="s">
        <v>13</v>
      </c>
      <c r="G2740" s="1" t="s">
        <v>3078</v>
      </c>
      <c r="H2740" s="17">
        <v>0.767777777777778</v>
      </c>
      <c r="I2740" s="17">
        <v>9.7222222222204113E-4</v>
      </c>
      <c r="J2740" s="1" t="s">
        <v>13755</v>
      </c>
    </row>
    <row r="2741" spans="2:10">
      <c r="B2741" s="1" t="s">
        <v>16991</v>
      </c>
      <c r="C2741" s="1">
        <v>1</v>
      </c>
      <c r="D2741" s="1" t="s">
        <v>13753</v>
      </c>
      <c r="E2741" s="17">
        <v>0.76657407407407396</v>
      </c>
      <c r="F2741" s="1" t="s">
        <v>13</v>
      </c>
      <c r="G2741" s="1" t="s">
        <v>3078</v>
      </c>
      <c r="H2741" s="17">
        <v>0.76784722222222201</v>
      </c>
      <c r="I2741" s="17">
        <v>1.2731481481480511E-3</v>
      </c>
      <c r="J2741" s="1" t="s">
        <v>13755</v>
      </c>
    </row>
    <row r="2742" spans="2:10">
      <c r="B2742" s="1" t="s">
        <v>16959</v>
      </c>
      <c r="C2742" s="1">
        <v>1</v>
      </c>
      <c r="D2742" s="1" t="s">
        <v>13687</v>
      </c>
      <c r="E2742" s="17">
        <v>0.76270833333333299</v>
      </c>
      <c r="F2742" s="1" t="s">
        <v>13</v>
      </c>
      <c r="G2742" s="1" t="s">
        <v>3078</v>
      </c>
      <c r="H2742" s="17">
        <v>0.76790509259259299</v>
      </c>
      <c r="I2742" s="17">
        <v>5.1967592592599976E-3</v>
      </c>
      <c r="J2742" s="1" t="s">
        <v>13773</v>
      </c>
    </row>
    <row r="2743" spans="2:10">
      <c r="B2743" s="1" t="s">
        <v>16148</v>
      </c>
      <c r="C2743" s="1">
        <v>1</v>
      </c>
      <c r="D2743" s="1" t="s">
        <v>13760</v>
      </c>
      <c r="E2743" s="17">
        <v>0.669027777777778</v>
      </c>
      <c r="F2743" s="1" t="s">
        <v>4</v>
      </c>
      <c r="G2743" s="1" t="s">
        <v>13762</v>
      </c>
      <c r="H2743" s="17">
        <v>0.76804398148148101</v>
      </c>
      <c r="I2743" s="17">
        <v>9.901620370370301E-2</v>
      </c>
      <c r="J2743" s="1" t="s">
        <v>13763</v>
      </c>
    </row>
    <row r="2744" spans="2:10">
      <c r="B2744" s="1" t="s">
        <v>17009</v>
      </c>
      <c r="C2744" s="1">
        <v>1</v>
      </c>
      <c r="D2744" s="1" t="s">
        <v>13687</v>
      </c>
      <c r="E2744" s="17">
        <v>0.76760416666666698</v>
      </c>
      <c r="F2744" s="1" t="s">
        <v>13</v>
      </c>
      <c r="G2744" s="1" t="s">
        <v>3095</v>
      </c>
      <c r="H2744" s="17">
        <v>0.76805555555555605</v>
      </c>
      <c r="I2744" s="17">
        <v>4.5138888888907047E-4</v>
      </c>
      <c r="J2744" s="1" t="s">
        <v>13757</v>
      </c>
    </row>
    <row r="2745" spans="2:10">
      <c r="B2745" s="1" t="s">
        <v>16912</v>
      </c>
      <c r="C2745" s="1">
        <v>1</v>
      </c>
      <c r="D2745" s="1" t="s">
        <v>13753</v>
      </c>
      <c r="E2745" s="17">
        <v>0.75925925925925897</v>
      </c>
      <c r="F2745" s="1" t="s">
        <v>12</v>
      </c>
      <c r="G2745" s="1" t="s">
        <v>3078</v>
      </c>
      <c r="H2745" s="17">
        <v>0.76812499999999995</v>
      </c>
      <c r="I2745" s="17">
        <v>8.8657407407409794E-3</v>
      </c>
      <c r="J2745" s="1" t="s">
        <v>13755</v>
      </c>
    </row>
    <row r="2746" spans="2:10">
      <c r="B2746" s="1" t="s">
        <v>17003</v>
      </c>
      <c r="C2746" s="1">
        <v>1</v>
      </c>
      <c r="D2746" s="1" t="s">
        <v>13687</v>
      </c>
      <c r="E2746" s="17">
        <v>0.76726851851851896</v>
      </c>
      <c r="F2746" s="1" t="s">
        <v>13</v>
      </c>
      <c r="G2746" s="1" t="s">
        <v>3078</v>
      </c>
      <c r="H2746" s="17">
        <v>0.76818287037037003</v>
      </c>
      <c r="I2746" s="17">
        <v>9.143518518510696E-4</v>
      </c>
      <c r="J2746" s="1" t="s">
        <v>13773</v>
      </c>
    </row>
    <row r="2747" spans="2:10">
      <c r="B2747" s="1" t="s">
        <v>16992</v>
      </c>
      <c r="C2747" s="1">
        <v>1</v>
      </c>
      <c r="D2747" s="1" t="s">
        <v>13760</v>
      </c>
      <c r="E2747" s="17">
        <v>0.766585648148148</v>
      </c>
      <c r="F2747" s="1" t="s">
        <v>13</v>
      </c>
      <c r="G2747" s="1" t="s">
        <v>13746</v>
      </c>
      <c r="H2747" s="17">
        <v>0.768206018518519</v>
      </c>
      <c r="I2747" s="17">
        <v>1.6203703703709937E-3</v>
      </c>
      <c r="J2747" s="1" t="s">
        <v>13764</v>
      </c>
    </row>
    <row r="2748" spans="2:10">
      <c r="B2748" s="1" t="s">
        <v>14182</v>
      </c>
      <c r="C2748" s="1">
        <v>1</v>
      </c>
      <c r="D2748" s="1" t="s">
        <v>13753</v>
      </c>
      <c r="E2748" s="17">
        <v>0.38859953703703698</v>
      </c>
      <c r="F2748" s="1" t="s">
        <v>41</v>
      </c>
      <c r="G2748" s="1" t="s">
        <v>3095</v>
      </c>
      <c r="H2748" s="17">
        <v>0.76839120370370395</v>
      </c>
      <c r="I2748" s="17">
        <v>0.37979166666666697</v>
      </c>
      <c r="J2748" s="1" t="s">
        <v>13758</v>
      </c>
    </row>
    <row r="2749" spans="2:10">
      <c r="B2749" s="1" t="s">
        <v>16998</v>
      </c>
      <c r="C2749" s="1">
        <v>1</v>
      </c>
      <c r="D2749" s="1" t="s">
        <v>13753</v>
      </c>
      <c r="E2749" s="17">
        <v>0.76684027777777797</v>
      </c>
      <c r="F2749" s="1" t="s">
        <v>13</v>
      </c>
      <c r="G2749" s="1" t="s">
        <v>13762</v>
      </c>
      <c r="H2749" s="17">
        <v>0.76842592592592596</v>
      </c>
      <c r="I2749" s="17">
        <v>1.5856481481479889E-3</v>
      </c>
      <c r="J2749" s="1" t="s">
        <v>13772</v>
      </c>
    </row>
    <row r="2750" spans="2:10">
      <c r="B2750" s="1" t="s">
        <v>17006</v>
      </c>
      <c r="C2750" s="1">
        <v>1</v>
      </c>
      <c r="D2750" s="1" t="s">
        <v>13753</v>
      </c>
      <c r="E2750" s="17">
        <v>0.76747685185185199</v>
      </c>
      <c r="F2750" s="1" t="s">
        <v>13</v>
      </c>
      <c r="G2750" s="1" t="s">
        <v>3078</v>
      </c>
      <c r="H2750" s="17">
        <v>0.76861111111111102</v>
      </c>
      <c r="I2750" s="17">
        <v>1.1342592592590295E-3</v>
      </c>
      <c r="J2750" s="1" t="s">
        <v>13755</v>
      </c>
    </row>
    <row r="2751" spans="2:10">
      <c r="B2751" s="1" t="s">
        <v>14167</v>
      </c>
      <c r="C2751" s="1">
        <v>1</v>
      </c>
      <c r="D2751" s="1" t="s">
        <v>13760</v>
      </c>
      <c r="E2751" s="17">
        <v>0.38386574074074098</v>
      </c>
      <c r="F2751" s="1" t="s">
        <v>40</v>
      </c>
      <c r="G2751" s="1" t="s">
        <v>3077</v>
      </c>
      <c r="H2751" s="17">
        <v>0.768703703703704</v>
      </c>
      <c r="I2751" s="17">
        <v>0.38483796296296302</v>
      </c>
      <c r="J2751" s="1" t="s">
        <v>13765</v>
      </c>
    </row>
    <row r="2752" spans="2:10">
      <c r="B2752" s="1" t="s">
        <v>17000</v>
      </c>
      <c r="C2752" s="1">
        <v>1</v>
      </c>
      <c r="D2752" s="1" t="s">
        <v>13753</v>
      </c>
      <c r="E2752" s="17">
        <v>0.76693287037036995</v>
      </c>
      <c r="F2752" s="1" t="s">
        <v>13</v>
      </c>
      <c r="G2752" s="1" t="s">
        <v>13746</v>
      </c>
      <c r="H2752" s="17">
        <v>0.76871527777777804</v>
      </c>
      <c r="I2752" s="17">
        <v>1.7824074074080931E-3</v>
      </c>
      <c r="J2752" s="1" t="s">
        <v>13759</v>
      </c>
    </row>
    <row r="2753" spans="2:10">
      <c r="B2753" s="1" t="s">
        <v>16995</v>
      </c>
      <c r="C2753" s="1">
        <v>1</v>
      </c>
      <c r="D2753" s="1" t="s">
        <v>13753</v>
      </c>
      <c r="E2753" s="17">
        <v>0.76666666666666705</v>
      </c>
      <c r="F2753" s="1" t="s">
        <v>13</v>
      </c>
      <c r="G2753" s="1" t="s">
        <v>3078</v>
      </c>
      <c r="H2753" s="17">
        <v>0.76883101851851898</v>
      </c>
      <c r="I2753" s="17">
        <v>2.1643518518519311E-3</v>
      </c>
      <c r="J2753" s="1" t="s">
        <v>13755</v>
      </c>
    </row>
    <row r="2754" spans="2:10">
      <c r="B2754" s="1" t="s">
        <v>17010</v>
      </c>
      <c r="C2754" s="1">
        <v>1</v>
      </c>
      <c r="D2754" s="1" t="s">
        <v>13753</v>
      </c>
      <c r="E2754" s="17">
        <v>0.76773148148148196</v>
      </c>
      <c r="F2754" s="1" t="s">
        <v>13</v>
      </c>
      <c r="G2754" s="1" t="s">
        <v>3078</v>
      </c>
      <c r="H2754" s="17">
        <v>0.76888888888888896</v>
      </c>
      <c r="I2754" s="17">
        <v>1.1574074074069962E-3</v>
      </c>
      <c r="J2754" s="1" t="s">
        <v>13755</v>
      </c>
    </row>
    <row r="2755" spans="2:10">
      <c r="B2755" s="1" t="s">
        <v>16987</v>
      </c>
      <c r="C2755" s="1">
        <v>1</v>
      </c>
      <c r="D2755" s="1" t="s">
        <v>13760</v>
      </c>
      <c r="E2755" s="17">
        <v>0.76581018518518496</v>
      </c>
      <c r="F2755" s="1" t="s">
        <v>13</v>
      </c>
      <c r="G2755" s="1" t="s">
        <v>3095</v>
      </c>
      <c r="H2755" s="17">
        <v>0.76900462962963001</v>
      </c>
      <c r="I2755" s="17">
        <v>3.1944444444450548E-3</v>
      </c>
      <c r="J2755" s="1" t="s">
        <v>13761</v>
      </c>
    </row>
    <row r="2756" spans="2:10">
      <c r="B2756" s="1" t="s">
        <v>17002</v>
      </c>
      <c r="C2756" s="1">
        <v>1</v>
      </c>
      <c r="D2756" s="1" t="s">
        <v>13753</v>
      </c>
      <c r="E2756" s="17">
        <v>0.76702546296296303</v>
      </c>
      <c r="F2756" s="1" t="s">
        <v>13</v>
      </c>
      <c r="G2756" s="1" t="s">
        <v>13762</v>
      </c>
      <c r="H2756" s="17">
        <v>0.76906249999999998</v>
      </c>
      <c r="I2756" s="17">
        <v>2.0370370370369484E-3</v>
      </c>
      <c r="J2756" s="1" t="s">
        <v>13772</v>
      </c>
    </row>
    <row r="2757" spans="2:10">
      <c r="B2757" s="1" t="s">
        <v>17001</v>
      </c>
      <c r="C2757" s="1">
        <v>1</v>
      </c>
      <c r="D2757" s="1" t="s">
        <v>13760</v>
      </c>
      <c r="E2757" s="17">
        <v>0.76695601851851802</v>
      </c>
      <c r="F2757" s="1" t="s">
        <v>13</v>
      </c>
      <c r="G2757" s="1" t="s">
        <v>13762</v>
      </c>
      <c r="H2757" s="17">
        <v>0.76910879629629603</v>
      </c>
      <c r="I2757" s="17">
        <v>2.1527777777780033E-3</v>
      </c>
      <c r="J2757" s="1" t="s">
        <v>13763</v>
      </c>
    </row>
    <row r="2758" spans="2:10">
      <c r="B2758" s="1" t="s">
        <v>16837</v>
      </c>
      <c r="C2758" s="1">
        <v>1</v>
      </c>
      <c r="D2758" s="1" t="s">
        <v>13753</v>
      </c>
      <c r="E2758" s="17">
        <v>0.75199074074074101</v>
      </c>
      <c r="F2758" s="1" t="s">
        <v>12</v>
      </c>
      <c r="G2758" s="1" t="s">
        <v>3078</v>
      </c>
      <c r="H2758" s="17">
        <v>0.76922453703703697</v>
      </c>
      <c r="I2758" s="17">
        <v>1.7233796296295956E-2</v>
      </c>
      <c r="J2758" s="1" t="s">
        <v>13755</v>
      </c>
    </row>
    <row r="2759" spans="2:10">
      <c r="B2759" s="1" t="s">
        <v>17011</v>
      </c>
      <c r="C2759" s="1">
        <v>1</v>
      </c>
      <c r="D2759" s="1" t="s">
        <v>13753</v>
      </c>
      <c r="E2759" s="17">
        <v>0.76787037037036998</v>
      </c>
      <c r="F2759" s="1" t="s">
        <v>13</v>
      </c>
      <c r="G2759" s="1" t="s">
        <v>3078</v>
      </c>
      <c r="H2759" s="17">
        <v>0.76931712962962995</v>
      </c>
      <c r="I2759" s="17">
        <v>1.4467592592599665E-3</v>
      </c>
      <c r="J2759" s="1" t="s">
        <v>13755</v>
      </c>
    </row>
    <row r="2760" spans="2:10">
      <c r="B2760" s="1" t="s">
        <v>16981</v>
      </c>
      <c r="C2760" s="1">
        <v>1</v>
      </c>
      <c r="D2760" s="1" t="s">
        <v>13760</v>
      </c>
      <c r="E2760" s="17">
        <v>0.76523148148148101</v>
      </c>
      <c r="F2760" s="1" t="s">
        <v>13</v>
      </c>
      <c r="G2760" s="1" t="s">
        <v>3095</v>
      </c>
      <c r="H2760" s="17">
        <v>0.76935185185185195</v>
      </c>
      <c r="I2760" s="17">
        <v>4.1203703703709404E-3</v>
      </c>
      <c r="J2760" s="1" t="s">
        <v>13761</v>
      </c>
    </row>
    <row r="2761" spans="2:10">
      <c r="B2761" s="1" t="s">
        <v>17016</v>
      </c>
      <c r="C2761" s="1">
        <v>1</v>
      </c>
      <c r="D2761" s="1" t="s">
        <v>13760</v>
      </c>
      <c r="E2761" s="17">
        <v>0.76895833333333297</v>
      </c>
      <c r="F2761" s="1" t="s">
        <v>13</v>
      </c>
      <c r="G2761" s="1" t="s">
        <v>3077</v>
      </c>
      <c r="H2761" s="17">
        <v>0.76938657407407396</v>
      </c>
      <c r="I2761" s="17">
        <v>4.2824074074099272E-4</v>
      </c>
      <c r="J2761" s="1" t="s">
        <v>13765</v>
      </c>
    </row>
    <row r="2762" spans="2:10">
      <c r="B2762" s="1" t="s">
        <v>16945</v>
      </c>
      <c r="C2762" s="1">
        <v>1</v>
      </c>
      <c r="D2762" s="1" t="s">
        <v>3076</v>
      </c>
      <c r="E2762" s="17">
        <v>0.76195601851851802</v>
      </c>
      <c r="F2762" s="1" t="s">
        <v>13</v>
      </c>
      <c r="G2762" s="1" t="s">
        <v>13746</v>
      </c>
      <c r="H2762" s="17">
        <v>0.76969907407407401</v>
      </c>
      <c r="I2762" s="17">
        <v>7.7430555555559888E-3</v>
      </c>
      <c r="J2762" s="1" t="s">
        <v>13766</v>
      </c>
    </row>
    <row r="2763" spans="2:10">
      <c r="B2763" s="1" t="s">
        <v>17012</v>
      </c>
      <c r="C2763" s="1">
        <v>1</v>
      </c>
      <c r="D2763" s="1" t="s">
        <v>13753</v>
      </c>
      <c r="E2763" s="17">
        <v>0.76793981481481499</v>
      </c>
      <c r="F2763" s="1" t="s">
        <v>13</v>
      </c>
      <c r="G2763" s="1" t="s">
        <v>13762</v>
      </c>
      <c r="H2763" s="17">
        <v>0.77</v>
      </c>
      <c r="I2763" s="17">
        <v>2.0601851851850261E-3</v>
      </c>
      <c r="J2763" s="1" t="s">
        <v>13772</v>
      </c>
    </row>
    <row r="2764" spans="2:10">
      <c r="B2764" s="1" t="s">
        <v>17007</v>
      </c>
      <c r="C2764" s="1">
        <v>1</v>
      </c>
      <c r="D2764" s="1" t="s">
        <v>13760</v>
      </c>
      <c r="E2764" s="17">
        <v>0.76755787037037004</v>
      </c>
      <c r="F2764" s="1" t="s">
        <v>13</v>
      </c>
      <c r="G2764" s="1" t="s">
        <v>13762</v>
      </c>
      <c r="H2764" s="17">
        <v>0.77011574074074096</v>
      </c>
      <c r="I2764" s="17">
        <v>2.5578703703709182E-3</v>
      </c>
      <c r="J2764" s="1" t="s">
        <v>13763</v>
      </c>
    </row>
    <row r="2765" spans="2:10">
      <c r="B2765" s="1" t="s">
        <v>17017</v>
      </c>
      <c r="C2765" s="1">
        <v>1</v>
      </c>
      <c r="D2765" s="1" t="s">
        <v>13687</v>
      </c>
      <c r="E2765" s="17">
        <v>0.76899305555555597</v>
      </c>
      <c r="F2765" s="1" t="s">
        <v>13</v>
      </c>
      <c r="G2765" s="1" t="s">
        <v>3078</v>
      </c>
      <c r="H2765" s="17">
        <v>0.77018518518518497</v>
      </c>
      <c r="I2765" s="17">
        <v>1.1921296296290018E-3</v>
      </c>
      <c r="J2765" s="1" t="s">
        <v>13773</v>
      </c>
    </row>
    <row r="2766" spans="2:10">
      <c r="B2766" s="1" t="s">
        <v>17031</v>
      </c>
      <c r="C2766" s="1">
        <v>2</v>
      </c>
      <c r="D2766" s="1" t="s">
        <v>13687</v>
      </c>
      <c r="E2766" s="17">
        <v>0.76994212962963005</v>
      </c>
      <c r="F2766" s="1" t="s">
        <v>13</v>
      </c>
      <c r="G2766" s="1" t="s">
        <v>13762</v>
      </c>
      <c r="H2766" s="17">
        <v>0.77021990740740698</v>
      </c>
      <c r="I2766" s="17">
        <v>2.7777777777693302E-4</v>
      </c>
      <c r="J2766" s="1" t="s">
        <v>13767</v>
      </c>
    </row>
    <row r="2767" spans="2:10">
      <c r="B2767" s="1" t="s">
        <v>15152</v>
      </c>
      <c r="C2767" s="1">
        <v>1</v>
      </c>
      <c r="D2767" s="1" t="s">
        <v>3076</v>
      </c>
      <c r="E2767" s="17">
        <v>0.54476851851851804</v>
      </c>
      <c r="F2767" s="1" t="s">
        <v>56</v>
      </c>
      <c r="G2767" s="1" t="s">
        <v>3095</v>
      </c>
      <c r="H2767" s="17">
        <v>0.77072916666666702</v>
      </c>
      <c r="I2767" s="17">
        <v>0.22596064814814898</v>
      </c>
      <c r="J2767" s="1" t="s">
        <v>13675</v>
      </c>
    </row>
    <row r="2768" spans="2:10">
      <c r="B2768" s="1" t="s">
        <v>15398</v>
      </c>
      <c r="C2768" s="1">
        <v>1</v>
      </c>
      <c r="D2768" s="1" t="s">
        <v>13760</v>
      </c>
      <c r="E2768" s="17">
        <v>0.57587962962963002</v>
      </c>
      <c r="F2768" s="1" t="s">
        <v>59</v>
      </c>
      <c r="G2768" s="1" t="s">
        <v>13746</v>
      </c>
      <c r="H2768" s="17">
        <v>0.77075231481481499</v>
      </c>
      <c r="I2768" s="17">
        <v>0.19487268518518497</v>
      </c>
      <c r="J2768" s="1" t="s">
        <v>13764</v>
      </c>
    </row>
    <row r="2769" spans="2:10">
      <c r="B2769" s="1" t="s">
        <v>16941</v>
      </c>
      <c r="C2769" s="1">
        <v>1</v>
      </c>
      <c r="D2769" s="1" t="s">
        <v>13753</v>
      </c>
      <c r="E2769" s="17">
        <v>0.76136574074074104</v>
      </c>
      <c r="F2769" s="1" t="s">
        <v>13</v>
      </c>
      <c r="G2769" s="1" t="s">
        <v>13746</v>
      </c>
      <c r="H2769" s="17">
        <v>0.77099537037037003</v>
      </c>
      <c r="I2769" s="17">
        <v>9.6296296296289885E-3</v>
      </c>
      <c r="J2769" s="1" t="s">
        <v>13759</v>
      </c>
    </row>
    <row r="2770" spans="2:10">
      <c r="B2770" s="1" t="s">
        <v>17014</v>
      </c>
      <c r="C2770" s="1">
        <v>1</v>
      </c>
      <c r="D2770" s="1" t="s">
        <v>3076</v>
      </c>
      <c r="E2770" s="17">
        <v>0.76849537037036997</v>
      </c>
      <c r="F2770" s="1" t="s">
        <v>13</v>
      </c>
      <c r="G2770" s="1" t="s">
        <v>13746</v>
      </c>
      <c r="H2770" s="17">
        <v>0.77103009259259303</v>
      </c>
      <c r="I2770" s="17">
        <v>2.5347222222230625E-3</v>
      </c>
      <c r="J2770" s="1" t="s">
        <v>13766</v>
      </c>
    </row>
    <row r="2771" spans="2:10">
      <c r="B2771" s="1" t="s">
        <v>16951</v>
      </c>
      <c r="C2771" s="1">
        <v>1</v>
      </c>
      <c r="D2771" s="1" t="s">
        <v>13753</v>
      </c>
      <c r="E2771" s="17">
        <v>0.76229166666666703</v>
      </c>
      <c r="F2771" s="1" t="s">
        <v>13</v>
      </c>
      <c r="G2771" s="1" t="s">
        <v>13762</v>
      </c>
      <c r="H2771" s="17">
        <v>0.77107638888888896</v>
      </c>
      <c r="I2771" s="17">
        <v>8.7847222222219301E-3</v>
      </c>
      <c r="J2771" s="1" t="s">
        <v>13772</v>
      </c>
    </row>
    <row r="2772" spans="2:10">
      <c r="B2772" s="1" t="s">
        <v>17021</v>
      </c>
      <c r="C2772" s="1">
        <v>1</v>
      </c>
      <c r="D2772" s="1" t="s">
        <v>13753</v>
      </c>
      <c r="E2772" s="17">
        <v>0.76928240740740705</v>
      </c>
      <c r="F2772" s="1" t="s">
        <v>13</v>
      </c>
      <c r="G2772" s="1" t="s">
        <v>13762</v>
      </c>
      <c r="H2772" s="17">
        <v>0.77114583333333298</v>
      </c>
      <c r="I2772" s="17">
        <v>1.8634259259259212E-3</v>
      </c>
      <c r="J2772" s="1" t="s">
        <v>13772</v>
      </c>
    </row>
    <row r="2773" spans="2:10">
      <c r="B2773" s="1" t="s">
        <v>17028</v>
      </c>
      <c r="C2773" s="1">
        <v>1</v>
      </c>
      <c r="D2773" s="1" t="s">
        <v>13753</v>
      </c>
      <c r="E2773" s="17">
        <v>0.76983796296296303</v>
      </c>
      <c r="F2773" s="1" t="s">
        <v>13</v>
      </c>
      <c r="G2773" s="1" t="s">
        <v>3078</v>
      </c>
      <c r="H2773" s="17">
        <v>0.77120370370370395</v>
      </c>
      <c r="I2773" s="17">
        <v>1.3657407407409172E-3</v>
      </c>
      <c r="J2773" s="1" t="s">
        <v>13755</v>
      </c>
    </row>
    <row r="2774" spans="2:10">
      <c r="B2774" s="1" t="s">
        <v>17015</v>
      </c>
      <c r="C2774" s="1">
        <v>1</v>
      </c>
      <c r="D2774" s="1" t="s">
        <v>13760</v>
      </c>
      <c r="E2774" s="17">
        <v>0.76857638888888902</v>
      </c>
      <c r="F2774" s="1" t="s">
        <v>13</v>
      </c>
      <c r="G2774" s="1" t="s">
        <v>3077</v>
      </c>
      <c r="H2774" s="17">
        <v>0.77135416666666701</v>
      </c>
      <c r="I2774" s="17">
        <v>2.77777777777799E-3</v>
      </c>
      <c r="J2774" s="1" t="s">
        <v>13765</v>
      </c>
    </row>
    <row r="2775" spans="2:10">
      <c r="B2775" s="1" t="s">
        <v>17008</v>
      </c>
      <c r="C2775" s="1">
        <v>1</v>
      </c>
      <c r="D2775" s="1" t="s">
        <v>13753</v>
      </c>
      <c r="E2775" s="17">
        <v>0.76755787037037004</v>
      </c>
      <c r="F2775" s="1" t="s">
        <v>13</v>
      </c>
      <c r="G2775" s="1" t="s">
        <v>13746</v>
      </c>
      <c r="H2775" s="17">
        <v>0.77138888888888901</v>
      </c>
      <c r="I2775" s="17">
        <v>3.8310185185189694E-3</v>
      </c>
      <c r="J2775" s="1" t="s">
        <v>13759</v>
      </c>
    </row>
    <row r="2776" spans="2:10">
      <c r="B2776" s="1" t="s">
        <v>17034</v>
      </c>
      <c r="C2776" s="1">
        <v>1</v>
      </c>
      <c r="D2776" s="1" t="s">
        <v>3076</v>
      </c>
      <c r="E2776" s="17">
        <v>0.77032407407407399</v>
      </c>
      <c r="F2776" s="1" t="s">
        <v>13</v>
      </c>
      <c r="G2776" s="1" t="s">
        <v>3077</v>
      </c>
      <c r="H2776" s="17">
        <v>0.771516203703704</v>
      </c>
      <c r="I2776" s="17">
        <v>1.192129629630001E-3</v>
      </c>
      <c r="J2776" s="1" t="s">
        <v>13774</v>
      </c>
    </row>
    <row r="2777" spans="2:10">
      <c r="B2777" s="1" t="s">
        <v>17042</v>
      </c>
      <c r="C2777" s="1">
        <v>1</v>
      </c>
      <c r="D2777" s="1" t="s">
        <v>3076</v>
      </c>
      <c r="E2777" s="17">
        <v>0.77121527777777799</v>
      </c>
      <c r="F2777" s="1" t="s">
        <v>14</v>
      </c>
      <c r="G2777" s="1" t="s">
        <v>3078</v>
      </c>
      <c r="H2777" s="17">
        <v>0.77167824074074098</v>
      </c>
      <c r="I2777" s="17">
        <v>4.6296296296299833E-4</v>
      </c>
      <c r="J2777" s="1" t="s">
        <v>13769</v>
      </c>
    </row>
    <row r="2778" spans="2:10">
      <c r="B2778" s="1" t="s">
        <v>17026</v>
      </c>
      <c r="C2778" s="1">
        <v>1</v>
      </c>
      <c r="D2778" s="1" t="s">
        <v>13760</v>
      </c>
      <c r="E2778" s="17">
        <v>0.76973379629629601</v>
      </c>
      <c r="F2778" s="1" t="s">
        <v>13</v>
      </c>
      <c r="G2778" s="1" t="s">
        <v>13762</v>
      </c>
      <c r="H2778" s="17">
        <v>0.77175925925925903</v>
      </c>
      <c r="I2778" s="17">
        <v>2.0254629629630205E-3</v>
      </c>
      <c r="J2778" s="1" t="s">
        <v>13763</v>
      </c>
    </row>
    <row r="2779" spans="2:10">
      <c r="B2779" s="1" t="s">
        <v>17029</v>
      </c>
      <c r="C2779" s="1">
        <v>1</v>
      </c>
      <c r="D2779" s="1" t="s">
        <v>13753</v>
      </c>
      <c r="E2779" s="17">
        <v>0.76990740740740704</v>
      </c>
      <c r="F2779" s="1" t="s">
        <v>13</v>
      </c>
      <c r="G2779" s="1" t="s">
        <v>13762</v>
      </c>
      <c r="H2779" s="17">
        <v>0.77185185185185201</v>
      </c>
      <c r="I2779" s="17">
        <v>1.9444444444449704E-3</v>
      </c>
      <c r="J2779" s="1" t="s">
        <v>13772</v>
      </c>
    </row>
    <row r="2780" spans="2:10">
      <c r="B2780" s="1" t="s">
        <v>17052</v>
      </c>
      <c r="C2780" s="1">
        <v>1</v>
      </c>
      <c r="D2780" s="1" t="s">
        <v>13753</v>
      </c>
      <c r="E2780" s="17">
        <v>0.77204861111111101</v>
      </c>
      <c r="F2780" s="1" t="s">
        <v>14</v>
      </c>
      <c r="G2780" s="1" t="s">
        <v>13746</v>
      </c>
      <c r="H2780" s="17">
        <v>0.77217592592592599</v>
      </c>
      <c r="I2780" s="17">
        <v>1.2731481481498275E-4</v>
      </c>
      <c r="J2780" s="1" t="s">
        <v>13759</v>
      </c>
    </row>
    <row r="2781" spans="2:10">
      <c r="B2781" s="1" t="s">
        <v>16990</v>
      </c>
      <c r="C2781" s="1">
        <v>1</v>
      </c>
      <c r="D2781" s="1" t="s">
        <v>13753</v>
      </c>
      <c r="E2781" s="17">
        <v>0.76643518518518505</v>
      </c>
      <c r="F2781" s="1" t="s">
        <v>13</v>
      </c>
      <c r="G2781" s="1" t="s">
        <v>3077</v>
      </c>
      <c r="H2781" s="17">
        <v>0.77237268518518498</v>
      </c>
      <c r="I2781" s="17">
        <v>5.9374999999999289E-3</v>
      </c>
      <c r="J2781" s="1" t="s">
        <v>13756</v>
      </c>
    </row>
    <row r="2782" spans="2:10">
      <c r="B2782" s="1" t="s">
        <v>17051</v>
      </c>
      <c r="C2782" s="1">
        <v>1</v>
      </c>
      <c r="D2782" s="1" t="s">
        <v>13687</v>
      </c>
      <c r="E2782" s="17">
        <v>0.77189814814814794</v>
      </c>
      <c r="F2782" s="1" t="s">
        <v>14</v>
      </c>
      <c r="G2782" s="1" t="s">
        <v>3095</v>
      </c>
      <c r="H2782" s="17">
        <v>0.77248842592592604</v>
      </c>
      <c r="I2782" s="17">
        <v>5.9027777777809209E-4</v>
      </c>
      <c r="J2782" s="1" t="s">
        <v>13757</v>
      </c>
    </row>
    <row r="2783" spans="2:10">
      <c r="B2783" s="1" t="s">
        <v>16052</v>
      </c>
      <c r="C2783" s="1">
        <v>1</v>
      </c>
      <c r="D2783" s="1" t="s">
        <v>13753</v>
      </c>
      <c r="E2783" s="17">
        <v>0.65821759259259305</v>
      </c>
      <c r="F2783" s="1" t="s">
        <v>3</v>
      </c>
      <c r="G2783" s="1" t="s">
        <v>3077</v>
      </c>
      <c r="H2783" s="17">
        <v>0.77261574074074102</v>
      </c>
      <c r="I2783" s="17">
        <v>0.11439814814814797</v>
      </c>
      <c r="J2783" s="1" t="s">
        <v>13756</v>
      </c>
    </row>
    <row r="2784" spans="2:10">
      <c r="B2784" s="1" t="s">
        <v>17033</v>
      </c>
      <c r="C2784" s="1">
        <v>1</v>
      </c>
      <c r="D2784" s="1" t="s">
        <v>13687</v>
      </c>
      <c r="E2784" s="17">
        <v>0.77028935185185199</v>
      </c>
      <c r="F2784" s="1" t="s">
        <v>13</v>
      </c>
      <c r="G2784" s="1" t="s">
        <v>3078</v>
      </c>
      <c r="H2784" s="17">
        <v>0.77269675925925896</v>
      </c>
      <c r="I2784" s="17">
        <v>2.4074074074069696E-3</v>
      </c>
      <c r="J2784" s="1" t="s">
        <v>13773</v>
      </c>
    </row>
    <row r="2785" spans="2:10">
      <c r="B2785" s="1" t="s">
        <v>17046</v>
      </c>
      <c r="C2785" s="1">
        <v>1</v>
      </c>
      <c r="D2785" s="1" t="s">
        <v>13760</v>
      </c>
      <c r="E2785" s="17">
        <v>0.77150462962962996</v>
      </c>
      <c r="F2785" s="1" t="s">
        <v>14</v>
      </c>
      <c r="G2785" s="1" t="s">
        <v>3077</v>
      </c>
      <c r="H2785" s="17">
        <v>0.77269675925925896</v>
      </c>
      <c r="I2785" s="17">
        <v>1.1921296296290018E-3</v>
      </c>
      <c r="J2785" s="1" t="s">
        <v>13765</v>
      </c>
    </row>
    <row r="2786" spans="2:10">
      <c r="B2786" s="1" t="s">
        <v>17048</v>
      </c>
      <c r="C2786" s="1">
        <v>1</v>
      </c>
      <c r="D2786" s="1" t="s">
        <v>13760</v>
      </c>
      <c r="E2786" s="17">
        <v>0.77164351851851898</v>
      </c>
      <c r="F2786" s="1" t="s">
        <v>14</v>
      </c>
      <c r="G2786" s="1" t="s">
        <v>13762</v>
      </c>
      <c r="H2786" s="17">
        <v>0.77269675925925896</v>
      </c>
      <c r="I2786" s="17">
        <v>1.0532407407399802E-3</v>
      </c>
      <c r="J2786" s="1" t="s">
        <v>13763</v>
      </c>
    </row>
    <row r="2787" spans="2:10">
      <c r="B2787" s="1" t="s">
        <v>17020</v>
      </c>
      <c r="C2787" s="1">
        <v>1</v>
      </c>
      <c r="D2787" s="1" t="s">
        <v>13753</v>
      </c>
      <c r="E2787" s="17">
        <v>0.76924768518518505</v>
      </c>
      <c r="F2787" s="1" t="s">
        <v>13</v>
      </c>
      <c r="G2787" s="1" t="s">
        <v>3095</v>
      </c>
      <c r="H2787" s="17">
        <v>0.77271990740740704</v>
      </c>
      <c r="I2787" s="17">
        <v>3.4722222222219878E-3</v>
      </c>
      <c r="J2787" s="1" t="s">
        <v>13758</v>
      </c>
    </row>
    <row r="2788" spans="2:10">
      <c r="B2788" s="1" t="s">
        <v>17040</v>
      </c>
      <c r="C2788" s="1">
        <v>1</v>
      </c>
      <c r="D2788" s="1" t="s">
        <v>13753</v>
      </c>
      <c r="E2788" s="17">
        <v>0.77111111111111097</v>
      </c>
      <c r="F2788" s="1" t="s">
        <v>14</v>
      </c>
      <c r="G2788" s="1" t="s">
        <v>3077</v>
      </c>
      <c r="H2788" s="17">
        <v>0.77277777777777801</v>
      </c>
      <c r="I2788" s="17">
        <v>1.6666666666670382E-3</v>
      </c>
      <c r="J2788" s="1" t="s">
        <v>13756</v>
      </c>
    </row>
    <row r="2789" spans="2:10">
      <c r="B2789" s="1" t="s">
        <v>17058</v>
      </c>
      <c r="C2789" s="1">
        <v>1</v>
      </c>
      <c r="D2789" s="1" t="s">
        <v>13687</v>
      </c>
      <c r="E2789" s="17">
        <v>0.77225694444444404</v>
      </c>
      <c r="F2789" s="1" t="s">
        <v>14</v>
      </c>
      <c r="G2789" s="1" t="s">
        <v>3095</v>
      </c>
      <c r="H2789" s="17">
        <v>0.77280092592592597</v>
      </c>
      <c r="I2789" s="17">
        <v>5.4398148148193659E-4</v>
      </c>
      <c r="J2789" s="1" t="s">
        <v>13757</v>
      </c>
    </row>
    <row r="2790" spans="2:10">
      <c r="B2790" s="1" t="s">
        <v>15998</v>
      </c>
      <c r="C2790" s="1">
        <v>1</v>
      </c>
      <c r="D2790" s="1" t="s">
        <v>13760</v>
      </c>
      <c r="E2790" s="17">
        <v>0.65204861111111101</v>
      </c>
      <c r="F2790" s="1" t="s">
        <v>2</v>
      </c>
      <c r="G2790" s="1" t="s">
        <v>13746</v>
      </c>
      <c r="H2790" s="17">
        <v>0.77288194444444402</v>
      </c>
      <c r="I2790" s="17">
        <v>0.12083333333333302</v>
      </c>
      <c r="J2790" s="1" t="s">
        <v>13764</v>
      </c>
    </row>
    <row r="2791" spans="2:10">
      <c r="B2791" s="1" t="s">
        <v>17041</v>
      </c>
      <c r="C2791" s="1">
        <v>2</v>
      </c>
      <c r="D2791" s="1" t="s">
        <v>13753</v>
      </c>
      <c r="E2791" s="17">
        <v>0.77113425925925905</v>
      </c>
      <c r="F2791" s="1" t="s">
        <v>14</v>
      </c>
      <c r="G2791" s="1" t="s">
        <v>3095</v>
      </c>
      <c r="H2791" s="17">
        <v>0.77295138888888903</v>
      </c>
      <c r="I2791" s="17">
        <v>1.8171296296299877E-3</v>
      </c>
      <c r="J2791" s="1" t="s">
        <v>13758</v>
      </c>
    </row>
    <row r="2792" spans="2:10">
      <c r="B2792" s="1" t="s">
        <v>17047</v>
      </c>
      <c r="C2792" s="1">
        <v>1</v>
      </c>
      <c r="D2792" s="1" t="s">
        <v>13753</v>
      </c>
      <c r="E2792" s="17">
        <v>0.77152777777777803</v>
      </c>
      <c r="F2792" s="1" t="s">
        <v>14</v>
      </c>
      <c r="G2792" s="1" t="s">
        <v>3077</v>
      </c>
      <c r="H2792" s="17">
        <v>0.77306712962962998</v>
      </c>
      <c r="I2792" s="17">
        <v>1.5393518518519445E-3</v>
      </c>
      <c r="J2792" s="1" t="s">
        <v>13756</v>
      </c>
    </row>
    <row r="2793" spans="2:10">
      <c r="B2793" s="1" t="s">
        <v>17039</v>
      </c>
      <c r="C2793" s="1">
        <v>1</v>
      </c>
      <c r="D2793" s="1" t="s">
        <v>13753</v>
      </c>
      <c r="E2793" s="17">
        <v>0.77101851851851899</v>
      </c>
      <c r="F2793" s="1" t="s">
        <v>14</v>
      </c>
      <c r="G2793" s="1" t="s">
        <v>13746</v>
      </c>
      <c r="H2793" s="17">
        <v>0.773171296296296</v>
      </c>
      <c r="I2793" s="17">
        <v>2.1527777777770041E-3</v>
      </c>
      <c r="J2793" s="1" t="s">
        <v>13759</v>
      </c>
    </row>
    <row r="2794" spans="2:10">
      <c r="B2794" s="1" t="s">
        <v>17043</v>
      </c>
      <c r="C2794" s="1">
        <v>1</v>
      </c>
      <c r="D2794" s="1" t="s">
        <v>3076</v>
      </c>
      <c r="E2794" s="17">
        <v>0.77133101851851804</v>
      </c>
      <c r="F2794" s="1" t="s">
        <v>14</v>
      </c>
      <c r="G2794" s="1" t="s">
        <v>13746</v>
      </c>
      <c r="H2794" s="17">
        <v>0.773206018518519</v>
      </c>
      <c r="I2794" s="17">
        <v>1.8750000000009592E-3</v>
      </c>
      <c r="J2794" s="1" t="s">
        <v>13766</v>
      </c>
    </row>
    <row r="2795" spans="2:10">
      <c r="B2795" s="1" t="s">
        <v>17071</v>
      </c>
      <c r="C2795" s="1">
        <v>1</v>
      </c>
      <c r="D2795" s="1" t="s">
        <v>13753</v>
      </c>
      <c r="E2795" s="17">
        <v>0.77313657407407399</v>
      </c>
      <c r="F2795" s="1" t="s">
        <v>14</v>
      </c>
      <c r="G2795" s="1" t="s">
        <v>13746</v>
      </c>
      <c r="H2795" s="17">
        <v>0.77329861111111098</v>
      </c>
      <c r="I2795" s="17">
        <v>1.6203703703698835E-4</v>
      </c>
      <c r="J2795" s="1" t="s">
        <v>13759</v>
      </c>
    </row>
    <row r="2796" spans="2:10">
      <c r="B2796" s="1" t="s">
        <v>15129</v>
      </c>
      <c r="C2796" s="1">
        <v>1</v>
      </c>
      <c r="D2796" s="1" t="s">
        <v>3076</v>
      </c>
      <c r="E2796" s="17">
        <v>0.541643518518519</v>
      </c>
      <c r="F2796" s="1" t="s">
        <v>55</v>
      </c>
      <c r="G2796" s="1" t="s">
        <v>3095</v>
      </c>
      <c r="H2796" s="17">
        <v>0.77333333333333298</v>
      </c>
      <c r="I2796" s="17">
        <v>0.23168981481481399</v>
      </c>
      <c r="J2796" s="1" t="s">
        <v>13675</v>
      </c>
    </row>
    <row r="2797" spans="2:10">
      <c r="B2797" s="1" t="s">
        <v>17063</v>
      </c>
      <c r="C2797" s="1">
        <v>1</v>
      </c>
      <c r="D2797" s="1" t="s">
        <v>13753</v>
      </c>
      <c r="E2797" s="17">
        <v>0.77249999999999996</v>
      </c>
      <c r="F2797" s="1" t="s">
        <v>14</v>
      </c>
      <c r="G2797" s="1" t="s">
        <v>3078</v>
      </c>
      <c r="H2797" s="17">
        <v>0.77336805555555599</v>
      </c>
      <c r="I2797" s="17">
        <v>8.6805555555602432E-4</v>
      </c>
      <c r="J2797" s="1" t="s">
        <v>13755</v>
      </c>
    </row>
    <row r="2798" spans="2:10">
      <c r="B2798" s="1" t="s">
        <v>17066</v>
      </c>
      <c r="C2798" s="1">
        <v>1</v>
      </c>
      <c r="D2798" s="1" t="s">
        <v>13753</v>
      </c>
      <c r="E2798" s="17">
        <v>0.77269675925925896</v>
      </c>
      <c r="F2798" s="1" t="s">
        <v>14</v>
      </c>
      <c r="G2798" s="1" t="s">
        <v>3078</v>
      </c>
      <c r="H2798" s="17">
        <v>0.77346064814814797</v>
      </c>
      <c r="I2798" s="17">
        <v>7.638888888890083E-4</v>
      </c>
      <c r="J2798" s="1" t="s">
        <v>13755</v>
      </c>
    </row>
    <row r="2799" spans="2:10">
      <c r="B2799" s="1" t="s">
        <v>17060</v>
      </c>
      <c r="C2799" s="1">
        <v>1</v>
      </c>
      <c r="D2799" s="1" t="s">
        <v>13753</v>
      </c>
      <c r="E2799" s="17">
        <v>0.77233796296296298</v>
      </c>
      <c r="F2799" s="1" t="s">
        <v>14</v>
      </c>
      <c r="G2799" s="1" t="s">
        <v>13746</v>
      </c>
      <c r="H2799" s="17">
        <v>0.77347222222222201</v>
      </c>
      <c r="I2799" s="17">
        <v>1.1342592592590295E-3</v>
      </c>
      <c r="J2799" s="1" t="s">
        <v>13759</v>
      </c>
    </row>
    <row r="2800" spans="2:10">
      <c r="B2800" s="1" t="s">
        <v>17056</v>
      </c>
      <c r="C2800" s="1">
        <v>1</v>
      </c>
      <c r="D2800" s="1" t="s">
        <v>13687</v>
      </c>
      <c r="E2800" s="17">
        <v>0.77221064814814799</v>
      </c>
      <c r="F2800" s="1" t="s">
        <v>14</v>
      </c>
      <c r="G2800" s="1" t="s">
        <v>3078</v>
      </c>
      <c r="H2800" s="17">
        <v>0.77354166666666702</v>
      </c>
      <c r="I2800" s="17">
        <v>1.3310185185190226E-3</v>
      </c>
      <c r="J2800" s="1" t="s">
        <v>13773</v>
      </c>
    </row>
    <row r="2801" spans="2:10">
      <c r="B2801" s="1" t="s">
        <v>17068</v>
      </c>
      <c r="C2801" s="1">
        <v>1</v>
      </c>
      <c r="D2801" s="1" t="s">
        <v>13753</v>
      </c>
      <c r="E2801" s="17">
        <v>0.77292824074074096</v>
      </c>
      <c r="F2801" s="1" t="s">
        <v>14</v>
      </c>
      <c r="G2801" s="1" t="s">
        <v>3078</v>
      </c>
      <c r="H2801" s="17">
        <v>0.77365740740740696</v>
      </c>
      <c r="I2801" s="17">
        <v>7.2916666666600349E-4</v>
      </c>
      <c r="J2801" s="1" t="s">
        <v>13755</v>
      </c>
    </row>
    <row r="2802" spans="2:10">
      <c r="B2802" s="1" t="s">
        <v>17049</v>
      </c>
      <c r="C2802" s="1">
        <v>1</v>
      </c>
      <c r="D2802" s="1" t="s">
        <v>13760</v>
      </c>
      <c r="E2802" s="17">
        <v>0.77168981481481502</v>
      </c>
      <c r="F2802" s="1" t="s">
        <v>14</v>
      </c>
      <c r="G2802" s="1" t="s">
        <v>3078</v>
      </c>
      <c r="H2802" s="17">
        <v>0.77372685185185197</v>
      </c>
      <c r="I2802" s="17">
        <v>2.0370370370369484E-3</v>
      </c>
      <c r="J2802" s="1" t="s">
        <v>13768</v>
      </c>
    </row>
    <row r="2803" spans="2:10">
      <c r="B2803" s="1" t="s">
        <v>17054</v>
      </c>
      <c r="C2803" s="1">
        <v>1</v>
      </c>
      <c r="D2803" s="1" t="s">
        <v>13753</v>
      </c>
      <c r="E2803" s="17">
        <v>0.77215277777777802</v>
      </c>
      <c r="F2803" s="1" t="s">
        <v>14</v>
      </c>
      <c r="G2803" s="1" t="s">
        <v>3077</v>
      </c>
      <c r="H2803" s="17">
        <v>0.77376157407407398</v>
      </c>
      <c r="I2803" s="17">
        <v>1.6087962962959557E-3</v>
      </c>
      <c r="J2803" s="1" t="s">
        <v>13756</v>
      </c>
    </row>
    <row r="2804" spans="2:10">
      <c r="B2804" s="1" t="s">
        <v>16455</v>
      </c>
      <c r="C2804" s="1">
        <v>2</v>
      </c>
      <c r="D2804" s="1" t="s">
        <v>3076</v>
      </c>
      <c r="E2804" s="17">
        <v>0.70608796296296295</v>
      </c>
      <c r="F2804" s="1" t="s">
        <v>7</v>
      </c>
      <c r="G2804" s="1" t="s">
        <v>3095</v>
      </c>
      <c r="H2804" s="17">
        <v>0.77396990740740701</v>
      </c>
      <c r="I2804" s="17">
        <v>6.7881944444444065E-2</v>
      </c>
      <c r="J2804" s="1" t="s">
        <v>13675</v>
      </c>
    </row>
    <row r="2805" spans="2:10">
      <c r="B2805" s="1" t="s">
        <v>17067</v>
      </c>
      <c r="C2805" s="1">
        <v>1</v>
      </c>
      <c r="D2805" s="1" t="s">
        <v>13753</v>
      </c>
      <c r="E2805" s="17">
        <v>0.77271990740740704</v>
      </c>
      <c r="F2805" s="1" t="s">
        <v>14</v>
      </c>
      <c r="G2805" s="1" t="s">
        <v>3078</v>
      </c>
      <c r="H2805" s="17">
        <v>0.77396990740740701</v>
      </c>
      <c r="I2805" s="17">
        <v>1.2499999999999734E-3</v>
      </c>
      <c r="J2805" s="1" t="s">
        <v>13755</v>
      </c>
    </row>
    <row r="2806" spans="2:10">
      <c r="B2806" s="1" t="s">
        <v>17072</v>
      </c>
      <c r="C2806" s="1">
        <v>1</v>
      </c>
      <c r="D2806" s="1" t="s">
        <v>3076</v>
      </c>
      <c r="E2806" s="17">
        <v>0.77314814814814803</v>
      </c>
      <c r="F2806" s="1" t="s">
        <v>14</v>
      </c>
      <c r="G2806" s="1" t="s">
        <v>13762</v>
      </c>
      <c r="H2806" s="17">
        <v>0.77396990740740701</v>
      </c>
      <c r="I2806" s="17">
        <v>8.2175925925898063E-4</v>
      </c>
      <c r="J2806" s="1" t="s">
        <v>13775</v>
      </c>
    </row>
    <row r="2807" spans="2:10">
      <c r="B2807" s="1" t="s">
        <v>14033</v>
      </c>
      <c r="C2807" s="1">
        <v>2</v>
      </c>
      <c r="D2807" s="1" t="s">
        <v>13760</v>
      </c>
      <c r="E2807" s="17">
        <v>0.35018518518518499</v>
      </c>
      <c r="F2807" s="1" t="s">
        <v>37</v>
      </c>
      <c r="G2807" s="1" t="s">
        <v>13746</v>
      </c>
      <c r="H2807" s="17">
        <v>0.77406249999999999</v>
      </c>
      <c r="I2807" s="17">
        <v>0.423877314814815</v>
      </c>
      <c r="J2807" s="1" t="s">
        <v>13764</v>
      </c>
    </row>
    <row r="2808" spans="2:10">
      <c r="B2808" s="1" t="s">
        <v>17059</v>
      </c>
      <c r="C2808" s="1">
        <v>1</v>
      </c>
      <c r="D2808" s="1" t="s">
        <v>13753</v>
      </c>
      <c r="E2808" s="17">
        <v>0.77229166666666704</v>
      </c>
      <c r="F2808" s="1" t="s">
        <v>14</v>
      </c>
      <c r="G2808" s="1" t="s">
        <v>3077</v>
      </c>
      <c r="H2808" s="17">
        <v>0.774131944444444</v>
      </c>
      <c r="I2808" s="17">
        <v>1.8402777777769552E-3</v>
      </c>
      <c r="J2808" s="1" t="s">
        <v>13756</v>
      </c>
    </row>
    <row r="2809" spans="2:10">
      <c r="B2809" s="1" t="s">
        <v>17073</v>
      </c>
      <c r="C2809" s="1">
        <v>1</v>
      </c>
      <c r="D2809" s="1" t="s">
        <v>13753</v>
      </c>
      <c r="E2809" s="17">
        <v>0.77319444444444396</v>
      </c>
      <c r="F2809" s="1" t="s">
        <v>14</v>
      </c>
      <c r="G2809" s="1" t="s">
        <v>3078</v>
      </c>
      <c r="H2809" s="17">
        <v>0.774131944444444</v>
      </c>
      <c r="I2809" s="17">
        <v>9.3750000000003553E-4</v>
      </c>
      <c r="J2809" s="1" t="s">
        <v>13755</v>
      </c>
    </row>
    <row r="2810" spans="2:10">
      <c r="B2810" s="1" t="s">
        <v>14528</v>
      </c>
      <c r="C2810" s="1">
        <v>1</v>
      </c>
      <c r="D2810" s="1" t="s">
        <v>13760</v>
      </c>
      <c r="E2810" s="17">
        <v>0.45221064814814799</v>
      </c>
      <c r="F2810" s="1" t="s">
        <v>47</v>
      </c>
      <c r="G2810" s="1" t="s">
        <v>3095</v>
      </c>
      <c r="H2810" s="17">
        <v>0.77442129629629597</v>
      </c>
      <c r="I2810" s="17">
        <v>0.32221064814814798</v>
      </c>
      <c r="J2810" s="1" t="s">
        <v>13761</v>
      </c>
    </row>
    <row r="2811" spans="2:10">
      <c r="B2811" s="1" t="s">
        <v>16049</v>
      </c>
      <c r="C2811" s="1">
        <v>1</v>
      </c>
      <c r="D2811" s="1" t="s">
        <v>13687</v>
      </c>
      <c r="E2811" s="17">
        <v>0.65782407407407395</v>
      </c>
      <c r="F2811" s="1" t="s">
        <v>3</v>
      </c>
      <c r="G2811" s="1" t="s">
        <v>3078</v>
      </c>
      <c r="H2811" s="17">
        <v>0.77443287037037001</v>
      </c>
      <c r="I2811" s="17">
        <v>0.11660879629629606</v>
      </c>
      <c r="J2811" s="1" t="s">
        <v>13773</v>
      </c>
    </row>
    <row r="2812" spans="2:10">
      <c r="B2812" s="1" t="s">
        <v>17070</v>
      </c>
      <c r="C2812" s="1">
        <v>1</v>
      </c>
      <c r="D2812" s="1" t="s">
        <v>13753</v>
      </c>
      <c r="E2812" s="17">
        <v>0.77299768518518497</v>
      </c>
      <c r="F2812" s="1" t="s">
        <v>14</v>
      </c>
      <c r="G2812" s="1" t="s">
        <v>3095</v>
      </c>
      <c r="H2812" s="17">
        <v>0.77454861111111095</v>
      </c>
      <c r="I2812" s="17">
        <v>1.5509259259259833E-3</v>
      </c>
      <c r="J2812" s="1" t="s">
        <v>13758</v>
      </c>
    </row>
    <row r="2813" spans="2:10">
      <c r="B2813" s="1" t="s">
        <v>17090</v>
      </c>
      <c r="C2813" s="1">
        <v>1</v>
      </c>
      <c r="D2813" s="1" t="s">
        <v>13760</v>
      </c>
      <c r="E2813" s="17">
        <v>0.77425925925925898</v>
      </c>
      <c r="F2813" s="1" t="s">
        <v>14</v>
      </c>
      <c r="G2813" s="1" t="s">
        <v>3077</v>
      </c>
      <c r="H2813" s="17">
        <v>0.77468749999999997</v>
      </c>
      <c r="I2813" s="17">
        <v>4.2824074074099272E-4</v>
      </c>
      <c r="J2813" s="1" t="s">
        <v>13765</v>
      </c>
    </row>
    <row r="2814" spans="2:10">
      <c r="B2814" s="1" t="s">
        <v>16942</v>
      </c>
      <c r="C2814" s="1">
        <v>1</v>
      </c>
      <c r="D2814" s="1" t="s">
        <v>13687</v>
      </c>
      <c r="E2814" s="17">
        <v>0.761388888888889</v>
      </c>
      <c r="F2814" s="1" t="s">
        <v>13</v>
      </c>
      <c r="G2814" s="1" t="s">
        <v>13762</v>
      </c>
      <c r="H2814" s="17">
        <v>0.77472222222222198</v>
      </c>
      <c r="I2814" s="17">
        <v>1.3333333333332975E-2</v>
      </c>
      <c r="J2814" s="1" t="s">
        <v>13767</v>
      </c>
    </row>
    <row r="2815" spans="2:10">
      <c r="B2815" s="1" t="s">
        <v>17078</v>
      </c>
      <c r="C2815" s="1">
        <v>1</v>
      </c>
      <c r="D2815" s="1" t="s">
        <v>13687</v>
      </c>
      <c r="E2815" s="17">
        <v>0.77329861111111098</v>
      </c>
      <c r="F2815" s="1" t="s">
        <v>14</v>
      </c>
      <c r="G2815" s="1" t="s">
        <v>3078</v>
      </c>
      <c r="H2815" s="17">
        <v>0.77478009259259295</v>
      </c>
      <c r="I2815" s="17">
        <v>1.4814814814819721E-3</v>
      </c>
      <c r="J2815" s="1" t="s">
        <v>13773</v>
      </c>
    </row>
    <row r="2816" spans="2:10">
      <c r="B2816" s="1" t="s">
        <v>17045</v>
      </c>
      <c r="C2816" s="1">
        <v>1</v>
      </c>
      <c r="D2816" s="1" t="s">
        <v>13753</v>
      </c>
      <c r="E2816" s="17">
        <v>0.77149305555555603</v>
      </c>
      <c r="F2816" s="1" t="s">
        <v>14</v>
      </c>
      <c r="G2816" s="1" t="s">
        <v>3077</v>
      </c>
      <c r="H2816" s="17">
        <v>0.77490740740740705</v>
      </c>
      <c r="I2816" s="17">
        <v>3.4143518518510163E-3</v>
      </c>
      <c r="J2816" s="1" t="s">
        <v>13756</v>
      </c>
    </row>
    <row r="2817" spans="2:10">
      <c r="B2817" s="1" t="s">
        <v>14708</v>
      </c>
      <c r="C2817" s="1">
        <v>1</v>
      </c>
      <c r="D2817" s="1" t="s">
        <v>13760</v>
      </c>
      <c r="E2817" s="17">
        <v>0.48119212962962998</v>
      </c>
      <c r="F2817" s="1" t="s">
        <v>50</v>
      </c>
      <c r="G2817" s="1" t="s">
        <v>3095</v>
      </c>
      <c r="H2817" s="17">
        <v>0.77496527777777802</v>
      </c>
      <c r="I2817" s="17">
        <v>0.29377314814814803</v>
      </c>
      <c r="J2817" s="1" t="s">
        <v>13761</v>
      </c>
    </row>
    <row r="2818" spans="2:10">
      <c r="B2818" s="1" t="s">
        <v>15680</v>
      </c>
      <c r="C2818" s="1">
        <v>1</v>
      </c>
      <c r="D2818" s="1" t="s">
        <v>13753</v>
      </c>
      <c r="E2818" s="17">
        <v>0.613645833333333</v>
      </c>
      <c r="F2818" s="1" t="s">
        <v>62</v>
      </c>
      <c r="G2818" s="1" t="s">
        <v>3095</v>
      </c>
      <c r="H2818" s="17">
        <v>0.77502314814814799</v>
      </c>
      <c r="I2818" s="17">
        <v>0.16137731481481499</v>
      </c>
      <c r="J2818" s="1" t="s">
        <v>13758</v>
      </c>
    </row>
    <row r="2819" spans="2:10">
      <c r="B2819" s="1" t="s">
        <v>16222</v>
      </c>
      <c r="C2819" s="1">
        <v>1</v>
      </c>
      <c r="D2819" s="1" t="s">
        <v>3076</v>
      </c>
      <c r="E2819" s="17">
        <v>0.67766203703703698</v>
      </c>
      <c r="F2819" s="1" t="s">
        <v>5</v>
      </c>
      <c r="G2819" s="1" t="s">
        <v>3095</v>
      </c>
      <c r="H2819" s="17">
        <v>0.77506944444444403</v>
      </c>
      <c r="I2819" s="17">
        <v>9.7407407407407054E-2</v>
      </c>
      <c r="J2819" s="1" t="s">
        <v>13675</v>
      </c>
    </row>
    <row r="2820" spans="2:10">
      <c r="B2820" s="1" t="s">
        <v>17080</v>
      </c>
      <c r="C2820" s="1">
        <v>1</v>
      </c>
      <c r="D2820" s="1" t="s">
        <v>13753</v>
      </c>
      <c r="E2820" s="17">
        <v>0.77334490740740702</v>
      </c>
      <c r="F2820" s="1" t="s">
        <v>14</v>
      </c>
      <c r="G2820" s="1" t="s">
        <v>3077</v>
      </c>
      <c r="H2820" s="17">
        <v>0.775092592592593</v>
      </c>
      <c r="I2820" s="17">
        <v>1.7476851851859765E-3</v>
      </c>
      <c r="J2820" s="1" t="s">
        <v>13756</v>
      </c>
    </row>
    <row r="2821" spans="2:10">
      <c r="B2821" s="1" t="s">
        <v>17101</v>
      </c>
      <c r="C2821" s="1">
        <v>1</v>
      </c>
      <c r="D2821" s="1" t="s">
        <v>13753</v>
      </c>
      <c r="E2821" s="17">
        <v>0.77495370370370398</v>
      </c>
      <c r="F2821" s="1" t="s">
        <v>14</v>
      </c>
      <c r="G2821" s="1" t="s">
        <v>13746</v>
      </c>
      <c r="H2821" s="17">
        <v>0.77515046296296297</v>
      </c>
      <c r="I2821" s="17">
        <v>1.9675925925899396E-4</v>
      </c>
      <c r="J2821" s="1" t="s">
        <v>13759</v>
      </c>
    </row>
    <row r="2822" spans="2:10">
      <c r="B2822" s="1" t="s">
        <v>17083</v>
      </c>
      <c r="C2822" s="1">
        <v>1</v>
      </c>
      <c r="D2822" s="1" t="s">
        <v>13687</v>
      </c>
      <c r="E2822" s="17">
        <v>0.77376157407407398</v>
      </c>
      <c r="F2822" s="1" t="s">
        <v>14</v>
      </c>
      <c r="G2822" s="1" t="s">
        <v>3078</v>
      </c>
      <c r="H2822" s="17">
        <v>0.77521990740740698</v>
      </c>
      <c r="I2822" s="17">
        <v>1.4583333333330062E-3</v>
      </c>
      <c r="J2822" s="1" t="s">
        <v>13773</v>
      </c>
    </row>
    <row r="2823" spans="2:10">
      <c r="B2823" s="1" t="s">
        <v>17091</v>
      </c>
      <c r="C2823" s="1">
        <v>1</v>
      </c>
      <c r="D2823" s="1" t="s">
        <v>13753</v>
      </c>
      <c r="E2823" s="17">
        <v>0.77430555555555602</v>
      </c>
      <c r="F2823" s="1" t="s">
        <v>14</v>
      </c>
      <c r="G2823" s="1" t="s">
        <v>3078</v>
      </c>
      <c r="H2823" s="17">
        <v>0.77527777777777795</v>
      </c>
      <c r="I2823" s="17">
        <v>9.7222222222193011E-4</v>
      </c>
      <c r="J2823" s="1" t="s">
        <v>13755</v>
      </c>
    </row>
    <row r="2824" spans="2:10">
      <c r="B2824" s="1" t="s">
        <v>17092</v>
      </c>
      <c r="C2824" s="1">
        <v>1</v>
      </c>
      <c r="D2824" s="1" t="s">
        <v>13753</v>
      </c>
      <c r="E2824" s="17">
        <v>0.77437500000000004</v>
      </c>
      <c r="F2824" s="1" t="s">
        <v>14</v>
      </c>
      <c r="G2824" s="1" t="s">
        <v>3078</v>
      </c>
      <c r="H2824" s="17">
        <v>0.77531249999999996</v>
      </c>
      <c r="I2824" s="17">
        <v>9.374999999999245E-4</v>
      </c>
      <c r="J2824" s="1" t="s">
        <v>13755</v>
      </c>
    </row>
    <row r="2825" spans="2:10">
      <c r="B2825" s="1" t="s">
        <v>16836</v>
      </c>
      <c r="C2825" s="1">
        <v>2</v>
      </c>
      <c r="D2825" s="1" t="s">
        <v>13687</v>
      </c>
      <c r="E2825" s="17">
        <v>0.75196759259259305</v>
      </c>
      <c r="F2825" s="1" t="s">
        <v>12</v>
      </c>
      <c r="G2825" s="1" t="s">
        <v>13746</v>
      </c>
      <c r="H2825" s="17">
        <v>0.77538194444444397</v>
      </c>
      <c r="I2825" s="17">
        <v>2.3414351851850923E-2</v>
      </c>
      <c r="J2825" s="1" t="s">
        <v>13771</v>
      </c>
    </row>
    <row r="2826" spans="2:10">
      <c r="B2826" s="1" t="s">
        <v>17081</v>
      </c>
      <c r="C2826" s="1">
        <v>1</v>
      </c>
      <c r="D2826" s="1" t="s">
        <v>13760</v>
      </c>
      <c r="E2826" s="17">
        <v>0.77350694444444401</v>
      </c>
      <c r="F2826" s="1" t="s">
        <v>14</v>
      </c>
      <c r="G2826" s="1" t="s">
        <v>13746</v>
      </c>
      <c r="H2826" s="17">
        <v>0.77547453703703695</v>
      </c>
      <c r="I2826" s="17">
        <v>1.9675925925929372E-3</v>
      </c>
      <c r="J2826" s="1" t="s">
        <v>13764</v>
      </c>
    </row>
    <row r="2827" spans="2:10">
      <c r="B2827" s="1" t="s">
        <v>17087</v>
      </c>
      <c r="C2827" s="1">
        <v>1</v>
      </c>
      <c r="D2827" s="1" t="s">
        <v>3076</v>
      </c>
      <c r="E2827" s="17">
        <v>0.774166666666667</v>
      </c>
      <c r="F2827" s="1" t="s">
        <v>14</v>
      </c>
      <c r="G2827" s="1" t="s">
        <v>13762</v>
      </c>
      <c r="H2827" s="17">
        <v>0.77556712962963004</v>
      </c>
      <c r="I2827" s="17">
        <v>1.4004629629630339E-3</v>
      </c>
      <c r="J2827" s="1" t="s">
        <v>13775</v>
      </c>
    </row>
    <row r="2828" spans="2:10">
      <c r="B2828" s="1" t="s">
        <v>17027</v>
      </c>
      <c r="C2828" s="1">
        <v>1</v>
      </c>
      <c r="D2828" s="1" t="s">
        <v>13760</v>
      </c>
      <c r="E2828" s="17">
        <v>0.76982638888888899</v>
      </c>
      <c r="F2828" s="1" t="s">
        <v>13</v>
      </c>
      <c r="G2828" s="1" t="s">
        <v>13762</v>
      </c>
      <c r="H2828" s="17">
        <v>0.77569444444444402</v>
      </c>
      <c r="I2828" s="17">
        <v>5.8680555555550296E-3</v>
      </c>
      <c r="J2828" s="1" t="s">
        <v>13763</v>
      </c>
    </row>
    <row r="2829" spans="2:10">
      <c r="B2829" s="1" t="s">
        <v>17088</v>
      </c>
      <c r="C2829" s="1">
        <v>1</v>
      </c>
      <c r="D2829" s="1" t="s">
        <v>13687</v>
      </c>
      <c r="E2829" s="17">
        <v>0.77421296296296305</v>
      </c>
      <c r="F2829" s="1" t="s">
        <v>14</v>
      </c>
      <c r="G2829" s="1" t="s">
        <v>13746</v>
      </c>
      <c r="H2829" s="17">
        <v>0.77596064814814802</v>
      </c>
      <c r="I2829" s="17">
        <v>1.7476851851849773E-3</v>
      </c>
      <c r="J2829" s="1" t="s">
        <v>13771</v>
      </c>
    </row>
    <row r="2830" spans="2:10">
      <c r="B2830" s="1" t="s">
        <v>17086</v>
      </c>
      <c r="C2830" s="1">
        <v>1</v>
      </c>
      <c r="D2830" s="1" t="s">
        <v>13753</v>
      </c>
      <c r="E2830" s="17">
        <v>0.77402777777777798</v>
      </c>
      <c r="F2830" s="1" t="s">
        <v>14</v>
      </c>
      <c r="G2830" s="1" t="s">
        <v>3078</v>
      </c>
      <c r="H2830" s="17">
        <v>0.77597222222222195</v>
      </c>
      <c r="I2830" s="17">
        <v>1.9444444444439712E-3</v>
      </c>
      <c r="J2830" s="1" t="s">
        <v>13755</v>
      </c>
    </row>
    <row r="2831" spans="2:10">
      <c r="B2831" s="1" t="s">
        <v>17057</v>
      </c>
      <c r="C2831" s="1">
        <v>1</v>
      </c>
      <c r="D2831" s="1" t="s">
        <v>3076</v>
      </c>
      <c r="E2831" s="17">
        <v>0.77223379629629596</v>
      </c>
      <c r="F2831" s="1" t="s">
        <v>14</v>
      </c>
      <c r="G2831" s="1" t="s">
        <v>13746</v>
      </c>
      <c r="H2831" s="17">
        <v>0.776053240740741</v>
      </c>
      <c r="I2831" s="17">
        <v>3.8194444444450415E-3</v>
      </c>
      <c r="J2831" s="1" t="s">
        <v>13766</v>
      </c>
    </row>
    <row r="2832" spans="2:10">
      <c r="B2832" s="1" t="s">
        <v>17030</v>
      </c>
      <c r="C2832" s="1">
        <v>2</v>
      </c>
      <c r="D2832" s="1" t="s">
        <v>13753</v>
      </c>
      <c r="E2832" s="17">
        <v>0.76993055555555601</v>
      </c>
      <c r="F2832" s="1" t="s">
        <v>13</v>
      </c>
      <c r="G2832" s="1" t="s">
        <v>13746</v>
      </c>
      <c r="H2832" s="17">
        <v>0.77614583333333298</v>
      </c>
      <c r="I2832" s="17">
        <v>6.215277777776973E-3</v>
      </c>
      <c r="J2832" s="1" t="s">
        <v>13759</v>
      </c>
    </row>
    <row r="2833" spans="2:10">
      <c r="B2833" s="1" t="s">
        <v>17104</v>
      </c>
      <c r="C2833" s="1">
        <v>1</v>
      </c>
      <c r="D2833" s="1" t="s">
        <v>13687</v>
      </c>
      <c r="E2833" s="17">
        <v>0.77560185185185204</v>
      </c>
      <c r="F2833" s="1" t="s">
        <v>14</v>
      </c>
      <c r="G2833" s="1" t="s">
        <v>3095</v>
      </c>
      <c r="H2833" s="17">
        <v>0.77616898148148195</v>
      </c>
      <c r="I2833" s="17">
        <v>5.6712962962990332E-4</v>
      </c>
      <c r="J2833" s="1" t="s">
        <v>13757</v>
      </c>
    </row>
    <row r="2834" spans="2:10">
      <c r="B2834" s="1" t="s">
        <v>17102</v>
      </c>
      <c r="C2834" s="1">
        <v>1</v>
      </c>
      <c r="D2834" s="1" t="s">
        <v>13687</v>
      </c>
      <c r="E2834" s="17">
        <v>0.77501157407407395</v>
      </c>
      <c r="F2834" s="1" t="s">
        <v>14</v>
      </c>
      <c r="G2834" s="1" t="s">
        <v>3078</v>
      </c>
      <c r="H2834" s="17">
        <v>0.77619212962963002</v>
      </c>
      <c r="I2834" s="17">
        <v>1.1805555555560732E-3</v>
      </c>
      <c r="J2834" s="1" t="s">
        <v>13773</v>
      </c>
    </row>
    <row r="2835" spans="2:10">
      <c r="B2835" s="1" t="s">
        <v>17094</v>
      </c>
      <c r="C2835" s="1">
        <v>1</v>
      </c>
      <c r="D2835" s="1" t="s">
        <v>13753</v>
      </c>
      <c r="E2835" s="17">
        <v>0.77452546296296299</v>
      </c>
      <c r="F2835" s="1" t="s">
        <v>14</v>
      </c>
      <c r="G2835" s="1" t="s">
        <v>3078</v>
      </c>
      <c r="H2835" s="17">
        <v>0.77626157407407403</v>
      </c>
      <c r="I2835" s="17">
        <v>1.7361111111110494E-3</v>
      </c>
      <c r="J2835" s="1" t="s">
        <v>13755</v>
      </c>
    </row>
    <row r="2836" spans="2:10">
      <c r="B2836" s="1" t="s">
        <v>17062</v>
      </c>
      <c r="C2836" s="1">
        <v>1</v>
      </c>
      <c r="D2836" s="1" t="s">
        <v>13760</v>
      </c>
      <c r="E2836" s="17">
        <v>0.77245370370370403</v>
      </c>
      <c r="F2836" s="1" t="s">
        <v>14</v>
      </c>
      <c r="G2836" s="1" t="s">
        <v>13746</v>
      </c>
      <c r="H2836" s="17">
        <v>0.77627314814814796</v>
      </c>
      <c r="I2836" s="17">
        <v>3.8194444444439313E-3</v>
      </c>
      <c r="J2836" s="1" t="s">
        <v>13764</v>
      </c>
    </row>
    <row r="2837" spans="2:10">
      <c r="B2837" s="1" t="s">
        <v>17093</v>
      </c>
      <c r="C2837" s="1">
        <v>1</v>
      </c>
      <c r="D2837" s="1" t="s">
        <v>13753</v>
      </c>
      <c r="E2837" s="17">
        <v>0.77444444444444405</v>
      </c>
      <c r="F2837" s="1" t="s">
        <v>14</v>
      </c>
      <c r="G2837" s="1" t="s">
        <v>3077</v>
      </c>
      <c r="H2837" s="17">
        <v>0.77630787037036997</v>
      </c>
      <c r="I2837" s="17">
        <v>1.8634259259259212E-3</v>
      </c>
      <c r="J2837" s="1" t="s">
        <v>13756</v>
      </c>
    </row>
    <row r="2838" spans="2:10">
      <c r="B2838" s="1" t="s">
        <v>17099</v>
      </c>
      <c r="C2838" s="1">
        <v>1</v>
      </c>
      <c r="D2838" s="1" t="s">
        <v>13753</v>
      </c>
      <c r="E2838" s="17">
        <v>0.774861111111111</v>
      </c>
      <c r="F2838" s="1" t="s">
        <v>14</v>
      </c>
      <c r="G2838" s="1" t="s">
        <v>13746</v>
      </c>
      <c r="H2838" s="17">
        <v>0.77638888888888902</v>
      </c>
      <c r="I2838" s="17">
        <v>1.5277777777780166E-3</v>
      </c>
      <c r="J2838" s="1" t="s">
        <v>13759</v>
      </c>
    </row>
    <row r="2839" spans="2:10">
      <c r="B2839" s="1" t="s">
        <v>17105</v>
      </c>
      <c r="C2839" s="1">
        <v>5</v>
      </c>
      <c r="D2839" s="1" t="s">
        <v>13753</v>
      </c>
      <c r="E2839" s="17">
        <v>0.77565972222222201</v>
      </c>
      <c r="F2839" s="1" t="s">
        <v>14</v>
      </c>
      <c r="G2839" s="1" t="s">
        <v>3078</v>
      </c>
      <c r="H2839" s="17">
        <v>0.776481481481481</v>
      </c>
      <c r="I2839" s="17">
        <v>8.2175925925898063E-4</v>
      </c>
      <c r="J2839" s="1" t="s">
        <v>13755</v>
      </c>
    </row>
    <row r="2840" spans="2:10">
      <c r="B2840" s="1" t="s">
        <v>17077</v>
      </c>
      <c r="C2840" s="1">
        <v>1</v>
      </c>
      <c r="D2840" s="1" t="s">
        <v>13760</v>
      </c>
      <c r="E2840" s="17">
        <v>0.77329861111111098</v>
      </c>
      <c r="F2840" s="1" t="s">
        <v>14</v>
      </c>
      <c r="G2840" s="1" t="s">
        <v>3078</v>
      </c>
      <c r="H2840" s="17">
        <v>0.77660879629629598</v>
      </c>
      <c r="I2840" s="17">
        <v>3.3101851851849995E-3</v>
      </c>
      <c r="J2840" s="1" t="s">
        <v>13768</v>
      </c>
    </row>
    <row r="2841" spans="2:10">
      <c r="B2841" s="1" t="s">
        <v>17085</v>
      </c>
      <c r="C2841" s="1">
        <v>1</v>
      </c>
      <c r="D2841" s="1" t="s">
        <v>3076</v>
      </c>
      <c r="E2841" s="17">
        <v>0.77394675925925904</v>
      </c>
      <c r="F2841" s="1" t="s">
        <v>14</v>
      </c>
      <c r="G2841" s="1" t="s">
        <v>3078</v>
      </c>
      <c r="H2841" s="17">
        <v>0.77664351851851898</v>
      </c>
      <c r="I2841" s="17">
        <v>2.6967592592599399E-3</v>
      </c>
      <c r="J2841" s="1" t="s">
        <v>13769</v>
      </c>
    </row>
    <row r="2842" spans="2:10">
      <c r="B2842" s="1" t="s">
        <v>16917</v>
      </c>
      <c r="C2842" s="1">
        <v>5</v>
      </c>
      <c r="D2842" s="1" t="s">
        <v>13753</v>
      </c>
      <c r="E2842" s="17">
        <v>0.75988425925925895</v>
      </c>
      <c r="F2842" s="1" t="s">
        <v>12</v>
      </c>
      <c r="G2842" s="1" t="s">
        <v>3078</v>
      </c>
      <c r="H2842" s="17">
        <v>0.77673611111111096</v>
      </c>
      <c r="I2842" s="17">
        <v>1.6851851851852007E-2</v>
      </c>
      <c r="J2842" s="1" t="s">
        <v>13755</v>
      </c>
    </row>
    <row r="2843" spans="2:10">
      <c r="B2843" s="1" t="s">
        <v>17019</v>
      </c>
      <c r="C2843" s="1">
        <v>1</v>
      </c>
      <c r="D2843" s="1" t="s">
        <v>13753</v>
      </c>
      <c r="E2843" s="17">
        <v>0.76913194444444399</v>
      </c>
      <c r="F2843" s="1" t="s">
        <v>13</v>
      </c>
      <c r="G2843" s="1" t="s">
        <v>3077</v>
      </c>
      <c r="H2843" s="17">
        <v>0.77679398148148104</v>
      </c>
      <c r="I2843" s="17">
        <v>7.6620370370370505E-3</v>
      </c>
      <c r="J2843" s="1" t="s">
        <v>13756</v>
      </c>
    </row>
    <row r="2844" spans="2:10">
      <c r="B2844" s="1" t="s">
        <v>17107</v>
      </c>
      <c r="C2844" s="1">
        <v>1</v>
      </c>
      <c r="D2844" s="1" t="s">
        <v>3076</v>
      </c>
      <c r="E2844" s="17">
        <v>0.77577546296296296</v>
      </c>
      <c r="F2844" s="1" t="s">
        <v>14</v>
      </c>
      <c r="G2844" s="1" t="s">
        <v>3078</v>
      </c>
      <c r="H2844" s="17">
        <v>0.77681712962963001</v>
      </c>
      <c r="I2844" s="17">
        <v>1.0416666666670515E-3</v>
      </c>
      <c r="J2844" s="1" t="s">
        <v>13769</v>
      </c>
    </row>
    <row r="2845" spans="2:10">
      <c r="B2845" s="1" t="s">
        <v>17113</v>
      </c>
      <c r="C2845" s="1">
        <v>1</v>
      </c>
      <c r="D2845" s="1" t="s">
        <v>13753</v>
      </c>
      <c r="E2845" s="17">
        <v>0.77606481481481504</v>
      </c>
      <c r="F2845" s="1" t="s">
        <v>14</v>
      </c>
      <c r="G2845" s="1" t="s">
        <v>3078</v>
      </c>
      <c r="H2845" s="17">
        <v>0.77685185185185202</v>
      </c>
      <c r="I2845" s="17">
        <v>7.8703703703697503E-4</v>
      </c>
      <c r="J2845" s="1" t="s">
        <v>13755</v>
      </c>
    </row>
    <row r="2846" spans="2:10">
      <c r="B2846" s="1" t="s">
        <v>17109</v>
      </c>
      <c r="C2846" s="1">
        <v>1</v>
      </c>
      <c r="D2846" s="1" t="s">
        <v>13753</v>
      </c>
      <c r="E2846" s="17">
        <v>0.77598379629629599</v>
      </c>
      <c r="F2846" s="1" t="s">
        <v>14</v>
      </c>
      <c r="G2846" s="1" t="s">
        <v>3078</v>
      </c>
      <c r="H2846" s="17">
        <v>0.77687499999999998</v>
      </c>
      <c r="I2846" s="17">
        <v>8.9120370370399105E-4</v>
      </c>
      <c r="J2846" s="1" t="s">
        <v>13755</v>
      </c>
    </row>
    <row r="2847" spans="2:10">
      <c r="B2847" s="1" t="s">
        <v>15578</v>
      </c>
      <c r="C2847" s="1">
        <v>1</v>
      </c>
      <c r="D2847" s="1" t="s">
        <v>13753</v>
      </c>
      <c r="E2847" s="17">
        <v>0.60020833333333301</v>
      </c>
      <c r="F2847" s="1" t="s">
        <v>61</v>
      </c>
      <c r="G2847" s="1" t="s">
        <v>3078</v>
      </c>
      <c r="H2847" s="17">
        <v>0.77710648148148198</v>
      </c>
      <c r="I2847" s="17">
        <v>0.17689814814814897</v>
      </c>
      <c r="J2847" s="1" t="s">
        <v>13755</v>
      </c>
    </row>
    <row r="2848" spans="2:10">
      <c r="B2848" s="1" t="s">
        <v>17022</v>
      </c>
      <c r="C2848" s="1">
        <v>1</v>
      </c>
      <c r="D2848" s="1" t="s">
        <v>13753</v>
      </c>
      <c r="E2848" s="17">
        <v>0.76932870370370399</v>
      </c>
      <c r="F2848" s="1" t="s">
        <v>13</v>
      </c>
      <c r="G2848" s="1" t="s">
        <v>13746</v>
      </c>
      <c r="H2848" s="17">
        <v>0.77711805555555602</v>
      </c>
      <c r="I2848" s="17">
        <v>7.7893518518520333E-3</v>
      </c>
      <c r="J2848" s="1" t="s">
        <v>13759</v>
      </c>
    </row>
    <row r="2849" spans="2:10">
      <c r="B2849" s="1" t="s">
        <v>16832</v>
      </c>
      <c r="C2849" s="1">
        <v>1</v>
      </c>
      <c r="D2849" s="1" t="s">
        <v>3076</v>
      </c>
      <c r="E2849" s="17">
        <v>0.75166666666666704</v>
      </c>
      <c r="F2849" s="1" t="s">
        <v>12</v>
      </c>
      <c r="G2849" s="1" t="s">
        <v>3095</v>
      </c>
      <c r="H2849" s="17">
        <v>0.77714120370370399</v>
      </c>
      <c r="I2849" s="17">
        <v>2.5474537037036948E-2</v>
      </c>
      <c r="J2849" s="1" t="s">
        <v>13675</v>
      </c>
    </row>
    <row r="2850" spans="2:10">
      <c r="B2850" s="1" t="s">
        <v>16686</v>
      </c>
      <c r="C2850" s="1">
        <v>5</v>
      </c>
      <c r="D2850" s="1" t="s">
        <v>13753</v>
      </c>
      <c r="E2850" s="17">
        <v>0.73427083333333298</v>
      </c>
      <c r="F2850" s="1" t="s">
        <v>10</v>
      </c>
      <c r="G2850" s="1" t="s">
        <v>3078</v>
      </c>
      <c r="H2850" s="17">
        <v>0.77719907407407396</v>
      </c>
      <c r="I2850" s="17">
        <v>4.2928240740740975E-2</v>
      </c>
      <c r="J2850" s="1" t="s">
        <v>13755</v>
      </c>
    </row>
    <row r="2851" spans="2:10">
      <c r="B2851" s="1" t="s">
        <v>17114</v>
      </c>
      <c r="C2851" s="1">
        <v>1</v>
      </c>
      <c r="D2851" s="1" t="s">
        <v>3076</v>
      </c>
      <c r="E2851" s="17">
        <v>0.77614583333333298</v>
      </c>
      <c r="F2851" s="1" t="s">
        <v>14</v>
      </c>
      <c r="G2851" s="1" t="s">
        <v>13746</v>
      </c>
      <c r="H2851" s="17">
        <v>0.77746527777777796</v>
      </c>
      <c r="I2851" s="17">
        <v>1.3194444444449838E-3</v>
      </c>
      <c r="J2851" s="1" t="s">
        <v>13766</v>
      </c>
    </row>
    <row r="2852" spans="2:10">
      <c r="B2852" s="1" t="s">
        <v>16749</v>
      </c>
      <c r="C2852" s="1">
        <v>1</v>
      </c>
      <c r="D2852" s="1" t="s">
        <v>13753</v>
      </c>
      <c r="E2852" s="17">
        <v>0.74093750000000003</v>
      </c>
      <c r="F2852" s="1" t="s">
        <v>11</v>
      </c>
      <c r="G2852" s="1" t="s">
        <v>3078</v>
      </c>
      <c r="H2852" s="17">
        <v>0.77748842592592604</v>
      </c>
      <c r="I2852" s="17">
        <v>3.6550925925926014E-2</v>
      </c>
      <c r="J2852" s="1" t="s">
        <v>13755</v>
      </c>
    </row>
    <row r="2853" spans="2:10">
      <c r="B2853" s="1" t="s">
        <v>17112</v>
      </c>
      <c r="C2853" s="1">
        <v>1</v>
      </c>
      <c r="D2853" s="1" t="s">
        <v>13753</v>
      </c>
      <c r="E2853" s="17">
        <v>0.77603009259259303</v>
      </c>
      <c r="F2853" s="1" t="s">
        <v>14</v>
      </c>
      <c r="G2853" s="1" t="s">
        <v>3095</v>
      </c>
      <c r="H2853" s="17">
        <v>0.77751157407407401</v>
      </c>
      <c r="I2853" s="17">
        <v>1.4814814814809729E-3</v>
      </c>
      <c r="J2853" s="1" t="s">
        <v>13758</v>
      </c>
    </row>
    <row r="2854" spans="2:10">
      <c r="B2854" s="1" t="s">
        <v>17126</v>
      </c>
      <c r="C2854" s="1">
        <v>1</v>
      </c>
      <c r="D2854" s="1" t="s">
        <v>13753</v>
      </c>
      <c r="E2854" s="17">
        <v>0.777013888888889</v>
      </c>
      <c r="F2854" s="1" t="s">
        <v>14</v>
      </c>
      <c r="G2854" s="1" t="s">
        <v>3077</v>
      </c>
      <c r="H2854" s="17">
        <v>0.77753472222222197</v>
      </c>
      <c r="I2854" s="17">
        <v>5.2083333333297066E-4</v>
      </c>
      <c r="J2854" s="1" t="s">
        <v>13756</v>
      </c>
    </row>
    <row r="2855" spans="2:10">
      <c r="B2855" s="1" t="s">
        <v>17118</v>
      </c>
      <c r="C2855" s="1">
        <v>1</v>
      </c>
      <c r="D2855" s="1" t="s">
        <v>13753</v>
      </c>
      <c r="E2855" s="17">
        <v>0.77640046296296295</v>
      </c>
      <c r="F2855" s="1" t="s">
        <v>14</v>
      </c>
      <c r="G2855" s="1" t="s">
        <v>3078</v>
      </c>
      <c r="H2855" s="17">
        <v>0.77759259259259295</v>
      </c>
      <c r="I2855" s="17">
        <v>1.192129629630001E-3</v>
      </c>
      <c r="J2855" s="1" t="s">
        <v>13755</v>
      </c>
    </row>
    <row r="2856" spans="2:10">
      <c r="B2856" s="1" t="s">
        <v>15262</v>
      </c>
      <c r="C2856" s="1">
        <v>1</v>
      </c>
      <c r="D2856" s="1" t="s">
        <v>13760</v>
      </c>
      <c r="E2856" s="17">
        <v>0.55881944444444398</v>
      </c>
      <c r="F2856" s="1" t="s">
        <v>57</v>
      </c>
      <c r="G2856" s="1" t="s">
        <v>3095</v>
      </c>
      <c r="H2856" s="17">
        <v>0.77760416666666698</v>
      </c>
      <c r="I2856" s="17">
        <v>0.218784722222223</v>
      </c>
      <c r="J2856" s="1" t="s">
        <v>13761</v>
      </c>
    </row>
    <row r="2857" spans="2:10">
      <c r="B2857" s="1" t="s">
        <v>17121</v>
      </c>
      <c r="C2857" s="1">
        <v>1</v>
      </c>
      <c r="D2857" s="1" t="s">
        <v>13753</v>
      </c>
      <c r="E2857" s="17">
        <v>0.77680555555555597</v>
      </c>
      <c r="F2857" s="1" t="s">
        <v>14</v>
      </c>
      <c r="G2857" s="1" t="s">
        <v>13746</v>
      </c>
      <c r="H2857" s="17">
        <v>0.77778935185185205</v>
      </c>
      <c r="I2857" s="17">
        <v>9.8379629629608001E-4</v>
      </c>
      <c r="J2857" s="1" t="s">
        <v>13759</v>
      </c>
    </row>
    <row r="2858" spans="2:10">
      <c r="B2858" s="1" t="s">
        <v>17129</v>
      </c>
      <c r="C2858" s="1">
        <v>1</v>
      </c>
      <c r="D2858" s="1" t="s">
        <v>13753</v>
      </c>
      <c r="E2858" s="17">
        <v>0.77718750000000003</v>
      </c>
      <c r="F2858" s="1" t="s">
        <v>14</v>
      </c>
      <c r="G2858" s="1" t="s">
        <v>3078</v>
      </c>
      <c r="H2858" s="17">
        <v>0.77825231481481505</v>
      </c>
      <c r="I2858" s="17">
        <v>1.0648148148150183E-3</v>
      </c>
      <c r="J2858" s="1" t="s">
        <v>13755</v>
      </c>
    </row>
    <row r="2859" spans="2:10">
      <c r="B2859" s="1" t="s">
        <v>16922</v>
      </c>
      <c r="C2859" s="1">
        <v>1</v>
      </c>
      <c r="D2859" s="1" t="s">
        <v>13753</v>
      </c>
      <c r="E2859" s="17">
        <v>0.76005787037036998</v>
      </c>
      <c r="F2859" s="1" t="s">
        <v>12</v>
      </c>
      <c r="G2859" s="1" t="s">
        <v>3078</v>
      </c>
      <c r="H2859" s="17">
        <v>0.77831018518518502</v>
      </c>
      <c r="I2859" s="17">
        <v>1.825231481481504E-2</v>
      </c>
      <c r="J2859" s="1" t="s">
        <v>13755</v>
      </c>
    </row>
    <row r="2860" spans="2:10">
      <c r="B2860" s="1" t="s">
        <v>17143</v>
      </c>
      <c r="C2860" s="1">
        <v>1</v>
      </c>
      <c r="D2860" s="1" t="s">
        <v>13753</v>
      </c>
      <c r="E2860" s="17">
        <v>0.77836805555555599</v>
      </c>
      <c r="F2860" s="1" t="s">
        <v>14</v>
      </c>
      <c r="G2860" s="1" t="s">
        <v>13746</v>
      </c>
      <c r="H2860" s="17">
        <v>0.77851851851851805</v>
      </c>
      <c r="I2860" s="17">
        <v>1.504629629620613E-4</v>
      </c>
      <c r="J2860" s="1" t="s">
        <v>13759</v>
      </c>
    </row>
    <row r="2861" spans="2:10">
      <c r="B2861" s="1" t="s">
        <v>17110</v>
      </c>
      <c r="C2861" s="1">
        <v>1</v>
      </c>
      <c r="D2861" s="1" t="s">
        <v>3076</v>
      </c>
      <c r="E2861" s="17">
        <v>0.77600694444444396</v>
      </c>
      <c r="F2861" s="1" t="s">
        <v>14</v>
      </c>
      <c r="G2861" s="1" t="s">
        <v>13746</v>
      </c>
      <c r="H2861" s="17">
        <v>0.778668981481481</v>
      </c>
      <c r="I2861" s="17">
        <v>2.6620370370370461E-3</v>
      </c>
      <c r="J2861" s="1" t="s">
        <v>13766</v>
      </c>
    </row>
    <row r="2862" spans="2:10">
      <c r="B2862" s="1" t="s">
        <v>17106</v>
      </c>
      <c r="C2862" s="1">
        <v>1</v>
      </c>
      <c r="D2862" s="1" t="s">
        <v>13753</v>
      </c>
      <c r="E2862" s="17">
        <v>0.77574074074074095</v>
      </c>
      <c r="F2862" s="1" t="s">
        <v>14</v>
      </c>
      <c r="G2862" s="1" t="s">
        <v>3078</v>
      </c>
      <c r="H2862" s="17">
        <v>0.77871527777777805</v>
      </c>
      <c r="I2862" s="17">
        <v>2.9745370370370949E-3</v>
      </c>
      <c r="J2862" s="1" t="s">
        <v>13755</v>
      </c>
    </row>
    <row r="2863" spans="2:10">
      <c r="B2863" s="1" t="s">
        <v>17131</v>
      </c>
      <c r="C2863" s="1">
        <v>1</v>
      </c>
      <c r="D2863" s="1" t="s">
        <v>13687</v>
      </c>
      <c r="E2863" s="17">
        <v>0.77732638888888905</v>
      </c>
      <c r="F2863" s="1" t="s">
        <v>14</v>
      </c>
      <c r="G2863" s="1" t="s">
        <v>13746</v>
      </c>
      <c r="H2863" s="17">
        <v>0.77871527777777805</v>
      </c>
      <c r="I2863" s="17">
        <v>1.388888888888995E-3</v>
      </c>
      <c r="J2863" s="1" t="s">
        <v>13771</v>
      </c>
    </row>
    <row r="2864" spans="2:10">
      <c r="B2864" s="1" t="s">
        <v>17116</v>
      </c>
      <c r="C2864" s="1">
        <v>1</v>
      </c>
      <c r="D2864" s="1" t="s">
        <v>13753</v>
      </c>
      <c r="E2864" s="17">
        <v>0.77622685185185203</v>
      </c>
      <c r="F2864" s="1" t="s">
        <v>14</v>
      </c>
      <c r="G2864" s="1" t="s">
        <v>3095</v>
      </c>
      <c r="H2864" s="17">
        <v>0.77885416666666696</v>
      </c>
      <c r="I2864" s="17">
        <v>2.6273148148149295E-3</v>
      </c>
      <c r="J2864" s="1" t="s">
        <v>13758</v>
      </c>
    </row>
    <row r="2865" spans="2:10">
      <c r="B2865" s="1" t="s">
        <v>17127</v>
      </c>
      <c r="C2865" s="1">
        <v>1</v>
      </c>
      <c r="D2865" s="1" t="s">
        <v>13687</v>
      </c>
      <c r="E2865" s="17">
        <v>0.77702546296296304</v>
      </c>
      <c r="F2865" s="1" t="s">
        <v>14</v>
      </c>
      <c r="G2865" s="1" t="s">
        <v>13762</v>
      </c>
      <c r="H2865" s="17">
        <v>0.77891203703703704</v>
      </c>
      <c r="I2865" s="17">
        <v>1.8865740740739989E-3</v>
      </c>
      <c r="J2865" s="1" t="s">
        <v>13767</v>
      </c>
    </row>
    <row r="2866" spans="2:10">
      <c r="B2866" s="1" t="s">
        <v>17117</v>
      </c>
      <c r="C2866" s="1">
        <v>1</v>
      </c>
      <c r="D2866" s="1" t="s">
        <v>13760</v>
      </c>
      <c r="E2866" s="17">
        <v>0.77636574074074105</v>
      </c>
      <c r="F2866" s="1" t="s">
        <v>14</v>
      </c>
      <c r="G2866" s="1" t="s">
        <v>13746</v>
      </c>
      <c r="H2866" s="17">
        <v>0.77895833333333298</v>
      </c>
      <c r="I2866" s="17">
        <v>2.5925925925919246E-3</v>
      </c>
      <c r="J2866" s="1" t="s">
        <v>13764</v>
      </c>
    </row>
    <row r="2867" spans="2:10">
      <c r="B2867" s="1" t="s">
        <v>17108</v>
      </c>
      <c r="C2867" s="1">
        <v>1</v>
      </c>
      <c r="D2867" s="1" t="s">
        <v>13753</v>
      </c>
      <c r="E2867" s="17">
        <v>0.77597222222222195</v>
      </c>
      <c r="F2867" s="1" t="s">
        <v>14</v>
      </c>
      <c r="G2867" s="1" t="s">
        <v>13746</v>
      </c>
      <c r="H2867" s="17">
        <v>0.77900462962963002</v>
      </c>
      <c r="I2867" s="17">
        <v>3.0324074074080665E-3</v>
      </c>
      <c r="J2867" s="1" t="s">
        <v>13759</v>
      </c>
    </row>
    <row r="2868" spans="2:10">
      <c r="B2868" s="1" t="s">
        <v>15082</v>
      </c>
      <c r="C2868" s="1">
        <v>1</v>
      </c>
      <c r="D2868" s="1" t="s">
        <v>3076</v>
      </c>
      <c r="E2868" s="17">
        <v>0.53505787037037</v>
      </c>
      <c r="F2868" s="1" t="s">
        <v>55</v>
      </c>
      <c r="G2868" s="1" t="s">
        <v>3095</v>
      </c>
      <c r="H2868" s="17">
        <v>0.77920138888888901</v>
      </c>
      <c r="I2868" s="17">
        <v>0.24414351851851901</v>
      </c>
      <c r="J2868" s="1" t="s">
        <v>13675</v>
      </c>
    </row>
    <row r="2869" spans="2:10">
      <c r="B2869" s="1" t="s">
        <v>15051</v>
      </c>
      <c r="C2869" s="1">
        <v>2</v>
      </c>
      <c r="D2869" s="1" t="s">
        <v>13760</v>
      </c>
      <c r="E2869" s="17">
        <v>0.53024305555555595</v>
      </c>
      <c r="F2869" s="1" t="s">
        <v>54</v>
      </c>
      <c r="G2869" s="1" t="s">
        <v>13746</v>
      </c>
      <c r="H2869" s="17">
        <v>0.77928240740740695</v>
      </c>
      <c r="I2869" s="17">
        <v>0.249039351851851</v>
      </c>
      <c r="J2869" s="1" t="s">
        <v>13764</v>
      </c>
    </row>
    <row r="2870" spans="2:10">
      <c r="B2870" s="1" t="s">
        <v>17136</v>
      </c>
      <c r="C2870" s="1">
        <v>1</v>
      </c>
      <c r="D2870" s="1" t="s">
        <v>13760</v>
      </c>
      <c r="E2870" s="17">
        <v>0.77788194444444403</v>
      </c>
      <c r="F2870" s="1" t="s">
        <v>14</v>
      </c>
      <c r="G2870" s="1" t="s">
        <v>3078</v>
      </c>
      <c r="H2870" s="17">
        <v>0.77928240740740695</v>
      </c>
      <c r="I2870" s="17">
        <v>1.4004629629629228E-3</v>
      </c>
      <c r="J2870" s="1" t="s">
        <v>13768</v>
      </c>
    </row>
    <row r="2871" spans="2:10">
      <c r="B2871" s="1" t="s">
        <v>15640</v>
      </c>
      <c r="C2871" s="1">
        <v>1</v>
      </c>
      <c r="D2871" s="1" t="s">
        <v>3076</v>
      </c>
      <c r="E2871" s="17">
        <v>0.60817129629629596</v>
      </c>
      <c r="F2871" s="1" t="s">
        <v>62</v>
      </c>
      <c r="G2871" s="1" t="s">
        <v>3095</v>
      </c>
      <c r="H2871" s="17">
        <v>0.77931712962962996</v>
      </c>
      <c r="I2871" s="17">
        <v>0.171145833333334</v>
      </c>
      <c r="J2871" s="1" t="s">
        <v>13675</v>
      </c>
    </row>
    <row r="2872" spans="2:10">
      <c r="B2872" s="1" t="s">
        <v>17138</v>
      </c>
      <c r="C2872" s="1">
        <v>1</v>
      </c>
      <c r="D2872" s="1" t="s">
        <v>13760</v>
      </c>
      <c r="E2872" s="17">
        <v>0.77798611111111104</v>
      </c>
      <c r="F2872" s="1" t="s">
        <v>14</v>
      </c>
      <c r="G2872" s="1" t="s">
        <v>3078</v>
      </c>
      <c r="H2872" s="17">
        <v>0.779363425925926</v>
      </c>
      <c r="I2872" s="17">
        <v>1.3773148148149561E-3</v>
      </c>
      <c r="J2872" s="1" t="s">
        <v>13768</v>
      </c>
    </row>
    <row r="2873" spans="2:10">
      <c r="B2873" s="1" t="s">
        <v>17132</v>
      </c>
      <c r="C2873" s="1">
        <v>1</v>
      </c>
      <c r="D2873" s="1" t="s">
        <v>13687</v>
      </c>
      <c r="E2873" s="17">
        <v>0.77758101851851802</v>
      </c>
      <c r="F2873" s="1" t="s">
        <v>14</v>
      </c>
      <c r="G2873" s="1" t="s">
        <v>13746</v>
      </c>
      <c r="H2873" s="17">
        <v>0.77937500000000004</v>
      </c>
      <c r="I2873" s="17">
        <v>1.793981481482021E-3</v>
      </c>
      <c r="J2873" s="1" t="s">
        <v>13771</v>
      </c>
    </row>
    <row r="2874" spans="2:10">
      <c r="B2874" s="1" t="s">
        <v>17123</v>
      </c>
      <c r="C2874" s="1">
        <v>1</v>
      </c>
      <c r="D2874" s="1" t="s">
        <v>13753</v>
      </c>
      <c r="E2874" s="17">
        <v>0.77685185185185202</v>
      </c>
      <c r="F2874" s="1" t="s">
        <v>14</v>
      </c>
      <c r="G2874" s="1" t="s">
        <v>3078</v>
      </c>
      <c r="H2874" s="17">
        <v>0.77947916666666694</v>
      </c>
      <c r="I2874" s="17">
        <v>2.6273148148149295E-3</v>
      </c>
      <c r="J2874" s="1" t="s">
        <v>13755</v>
      </c>
    </row>
    <row r="2875" spans="2:10">
      <c r="B2875" s="1" t="s">
        <v>17134</v>
      </c>
      <c r="C2875" s="1">
        <v>1</v>
      </c>
      <c r="D2875" s="1" t="s">
        <v>13753</v>
      </c>
      <c r="E2875" s="17">
        <v>0.77777777777777801</v>
      </c>
      <c r="F2875" s="1" t="s">
        <v>14</v>
      </c>
      <c r="G2875" s="1" t="s">
        <v>3077</v>
      </c>
      <c r="H2875" s="17">
        <v>0.77958333333333296</v>
      </c>
      <c r="I2875" s="17">
        <v>1.8055555555549496E-3</v>
      </c>
      <c r="J2875" s="1" t="s">
        <v>13756</v>
      </c>
    </row>
    <row r="2876" spans="2:10">
      <c r="B2876" s="1" t="s">
        <v>17097</v>
      </c>
      <c r="C2876" s="1">
        <v>1</v>
      </c>
      <c r="D2876" s="1" t="s">
        <v>13687</v>
      </c>
      <c r="E2876" s="17">
        <v>0.77466435185185201</v>
      </c>
      <c r="F2876" s="1" t="s">
        <v>14</v>
      </c>
      <c r="G2876" s="1" t="s">
        <v>13746</v>
      </c>
      <c r="H2876" s="17">
        <v>0.779594907407407</v>
      </c>
      <c r="I2876" s="17">
        <v>4.930555555554994E-3</v>
      </c>
      <c r="J2876" s="1" t="s">
        <v>13771</v>
      </c>
    </row>
    <row r="2877" spans="2:10">
      <c r="B2877" s="1" t="s">
        <v>17135</v>
      </c>
      <c r="C2877" s="1">
        <v>1</v>
      </c>
      <c r="D2877" s="1" t="s">
        <v>13753</v>
      </c>
      <c r="E2877" s="17">
        <v>0.77787037037036999</v>
      </c>
      <c r="F2877" s="1" t="s">
        <v>14</v>
      </c>
      <c r="G2877" s="1" t="s">
        <v>3077</v>
      </c>
      <c r="H2877" s="17">
        <v>0.77962962962963001</v>
      </c>
      <c r="I2877" s="17">
        <v>1.7592592592600154E-3</v>
      </c>
      <c r="J2877" s="1" t="s">
        <v>13756</v>
      </c>
    </row>
    <row r="2878" spans="2:10">
      <c r="B2878" s="1" t="s">
        <v>17103</v>
      </c>
      <c r="C2878" s="1">
        <v>5</v>
      </c>
      <c r="D2878" s="1" t="s">
        <v>13753</v>
      </c>
      <c r="E2878" s="17">
        <v>0.77554398148148196</v>
      </c>
      <c r="F2878" s="1" t="s">
        <v>14</v>
      </c>
      <c r="G2878" s="1" t="s">
        <v>3078</v>
      </c>
      <c r="H2878" s="17">
        <v>0.77967592592592605</v>
      </c>
      <c r="I2878" s="17">
        <v>4.1319444444440911E-3</v>
      </c>
      <c r="J2878" s="1" t="s">
        <v>13755</v>
      </c>
    </row>
    <row r="2879" spans="2:10">
      <c r="B2879" s="1" t="s">
        <v>17158</v>
      </c>
      <c r="C2879" s="1">
        <v>1</v>
      </c>
      <c r="D2879" s="1" t="s">
        <v>13753</v>
      </c>
      <c r="E2879" s="17">
        <v>0.77957175925925903</v>
      </c>
      <c r="F2879" s="1" t="s">
        <v>14</v>
      </c>
      <c r="G2879" s="1" t="s">
        <v>13746</v>
      </c>
      <c r="H2879" s="17">
        <v>0.77979166666666699</v>
      </c>
      <c r="I2879" s="17">
        <v>2.1990740740795989E-4</v>
      </c>
      <c r="J2879" s="1" t="s">
        <v>13759</v>
      </c>
    </row>
    <row r="2880" spans="2:10">
      <c r="B2880" s="1" t="s">
        <v>17124</v>
      </c>
      <c r="C2880" s="1">
        <v>5</v>
      </c>
      <c r="D2880" s="1" t="s">
        <v>13753</v>
      </c>
      <c r="E2880" s="17">
        <v>0.77690972222222199</v>
      </c>
      <c r="F2880" s="1" t="s">
        <v>14</v>
      </c>
      <c r="G2880" s="1" t="s">
        <v>3078</v>
      </c>
      <c r="H2880" s="17">
        <v>0.77980324074074103</v>
      </c>
      <c r="I2880" s="17">
        <v>2.8935185185190448E-3</v>
      </c>
      <c r="J2880" s="1" t="s">
        <v>13755</v>
      </c>
    </row>
    <row r="2881" spans="2:10">
      <c r="B2881" s="1" t="s">
        <v>17115</v>
      </c>
      <c r="C2881" s="1">
        <v>2</v>
      </c>
      <c r="D2881" s="1" t="s">
        <v>13753</v>
      </c>
      <c r="E2881" s="17">
        <v>0.77616898148148195</v>
      </c>
      <c r="F2881" s="1" t="s">
        <v>14</v>
      </c>
      <c r="G2881" s="1" t="s">
        <v>3077</v>
      </c>
      <c r="H2881" s="17">
        <v>0.77987268518518504</v>
      </c>
      <c r="I2881" s="17">
        <v>3.7037037037030984E-3</v>
      </c>
      <c r="J2881" s="1" t="s">
        <v>13756</v>
      </c>
    </row>
    <row r="2882" spans="2:10">
      <c r="B2882" s="1" t="s">
        <v>16973</v>
      </c>
      <c r="C2882" s="1">
        <v>1</v>
      </c>
      <c r="D2882" s="1" t="s">
        <v>13753</v>
      </c>
      <c r="E2882" s="17">
        <v>0.764699074074074</v>
      </c>
      <c r="F2882" s="1" t="s">
        <v>13</v>
      </c>
      <c r="G2882" s="1" t="s">
        <v>3078</v>
      </c>
      <c r="H2882" s="17">
        <v>0.77989583333333301</v>
      </c>
      <c r="I2882" s="17">
        <v>1.5196759259259007E-2</v>
      </c>
      <c r="J2882" s="1" t="s">
        <v>13755</v>
      </c>
    </row>
    <row r="2883" spans="2:10">
      <c r="B2883" s="1" t="s">
        <v>16527</v>
      </c>
      <c r="C2883" s="1">
        <v>1</v>
      </c>
      <c r="D2883" s="1" t="s">
        <v>13753</v>
      </c>
      <c r="E2883" s="17">
        <v>0.71469907407407396</v>
      </c>
      <c r="F2883" s="1" t="s">
        <v>8</v>
      </c>
      <c r="G2883" s="1" t="s">
        <v>3077</v>
      </c>
      <c r="H2883" s="17">
        <v>0.77997685185185195</v>
      </c>
      <c r="I2883" s="17">
        <v>6.527777777777799E-2</v>
      </c>
      <c r="J2883" s="1" t="s">
        <v>13756</v>
      </c>
    </row>
    <row r="2884" spans="2:10">
      <c r="B2884" s="1" t="s">
        <v>17139</v>
      </c>
      <c r="C2884" s="1">
        <v>1</v>
      </c>
      <c r="D2884" s="1" t="s">
        <v>13753</v>
      </c>
      <c r="E2884" s="17">
        <v>0.77810185185185199</v>
      </c>
      <c r="F2884" s="1" t="s">
        <v>14</v>
      </c>
      <c r="G2884" s="1" t="s">
        <v>13762</v>
      </c>
      <c r="H2884" s="17">
        <v>0.78001157407407395</v>
      </c>
      <c r="I2884" s="17">
        <v>1.9097222222219656E-3</v>
      </c>
      <c r="J2884" s="1" t="s">
        <v>13772</v>
      </c>
    </row>
    <row r="2885" spans="2:10">
      <c r="B2885" s="1" t="s">
        <v>17142</v>
      </c>
      <c r="C2885" s="1">
        <v>1</v>
      </c>
      <c r="D2885" s="1" t="s">
        <v>13753</v>
      </c>
      <c r="E2885" s="17">
        <v>0.77822916666666697</v>
      </c>
      <c r="F2885" s="1" t="s">
        <v>14</v>
      </c>
      <c r="G2885" s="1" t="s">
        <v>13762</v>
      </c>
      <c r="H2885" s="17">
        <v>0.78003472222222203</v>
      </c>
      <c r="I2885" s="17">
        <v>1.8055555555550606E-3</v>
      </c>
      <c r="J2885" s="1" t="s">
        <v>13772</v>
      </c>
    </row>
    <row r="2886" spans="2:10">
      <c r="B2886" s="1" t="s">
        <v>17133</v>
      </c>
      <c r="C2886" s="1">
        <v>1</v>
      </c>
      <c r="D2886" s="1" t="s">
        <v>13687</v>
      </c>
      <c r="E2886" s="17">
        <v>0.77762731481481495</v>
      </c>
      <c r="F2886" s="1" t="s">
        <v>14</v>
      </c>
      <c r="G2886" s="1" t="s">
        <v>13762</v>
      </c>
      <c r="H2886" s="17">
        <v>0.78006944444444404</v>
      </c>
      <c r="I2886" s="17">
        <v>2.4421296296290862E-3</v>
      </c>
      <c r="J2886" s="1" t="s">
        <v>13767</v>
      </c>
    </row>
    <row r="2887" spans="2:10">
      <c r="B2887" s="1" t="s">
        <v>13817</v>
      </c>
      <c r="C2887" s="1">
        <v>1</v>
      </c>
      <c r="D2887" s="1" t="s">
        <v>13687</v>
      </c>
      <c r="E2887" s="17">
        <v>0.26331018518518501</v>
      </c>
      <c r="F2887" s="1" t="s">
        <v>13799</v>
      </c>
      <c r="G2887" s="1" t="s">
        <v>3077</v>
      </c>
      <c r="H2887" s="17">
        <v>0.780092592592593</v>
      </c>
      <c r="I2887" s="17">
        <v>0.516782407407408</v>
      </c>
      <c r="J2887" s="1" t="s">
        <v>13770</v>
      </c>
    </row>
    <row r="2888" spans="2:10">
      <c r="B2888" s="1" t="s">
        <v>17120</v>
      </c>
      <c r="C2888" s="1">
        <v>1</v>
      </c>
      <c r="D2888" s="1" t="s">
        <v>3076</v>
      </c>
      <c r="E2888" s="17">
        <v>0.77678240740740701</v>
      </c>
      <c r="F2888" s="1" t="s">
        <v>14</v>
      </c>
      <c r="G2888" s="1" t="s">
        <v>3095</v>
      </c>
      <c r="H2888" s="17">
        <v>0.78025462962962999</v>
      </c>
      <c r="I2888" s="17">
        <v>3.472222222222987E-3</v>
      </c>
      <c r="J2888" s="1" t="s">
        <v>13675</v>
      </c>
    </row>
    <row r="2889" spans="2:10">
      <c r="B2889" s="1" t="s">
        <v>17147</v>
      </c>
      <c r="C2889" s="1">
        <v>1</v>
      </c>
      <c r="D2889" s="1" t="s">
        <v>3076</v>
      </c>
      <c r="E2889" s="17">
        <v>0.778668981481481</v>
      </c>
      <c r="F2889" s="1" t="s">
        <v>14</v>
      </c>
      <c r="G2889" s="1" t="s">
        <v>13746</v>
      </c>
      <c r="H2889" s="17">
        <v>0.78038194444444398</v>
      </c>
      <c r="I2889" s="17">
        <v>1.7129629629629717E-3</v>
      </c>
      <c r="J2889" s="1" t="s">
        <v>13766</v>
      </c>
    </row>
    <row r="2890" spans="2:10">
      <c r="B2890" s="1" t="s">
        <v>17161</v>
      </c>
      <c r="C2890" s="1">
        <v>1</v>
      </c>
      <c r="D2890" s="1" t="s">
        <v>13753</v>
      </c>
      <c r="E2890" s="17">
        <v>0.77967592592592605</v>
      </c>
      <c r="F2890" s="1" t="s">
        <v>14</v>
      </c>
      <c r="G2890" s="1" t="s">
        <v>3078</v>
      </c>
      <c r="H2890" s="17">
        <v>0.78064814814814798</v>
      </c>
      <c r="I2890" s="17">
        <v>9.7222222222193011E-4</v>
      </c>
      <c r="J2890" s="1" t="s">
        <v>13755</v>
      </c>
    </row>
    <row r="2891" spans="2:10">
      <c r="B2891" s="1" t="s">
        <v>17154</v>
      </c>
      <c r="C2891" s="1">
        <v>1</v>
      </c>
      <c r="D2891" s="1" t="s">
        <v>13760</v>
      </c>
      <c r="E2891" s="17">
        <v>0.77912037037036996</v>
      </c>
      <c r="F2891" s="1" t="s">
        <v>14</v>
      </c>
      <c r="G2891" s="1" t="s">
        <v>13746</v>
      </c>
      <c r="H2891" s="17">
        <v>0.78067129629629595</v>
      </c>
      <c r="I2891" s="17">
        <v>1.5509259259259833E-3</v>
      </c>
      <c r="J2891" s="1" t="s">
        <v>13764</v>
      </c>
    </row>
    <row r="2892" spans="2:10">
      <c r="B2892" s="1" t="s">
        <v>17149</v>
      </c>
      <c r="C2892" s="1">
        <v>1</v>
      </c>
      <c r="D2892" s="1" t="s">
        <v>13753</v>
      </c>
      <c r="E2892" s="17">
        <v>0.77878472222222195</v>
      </c>
      <c r="F2892" s="1" t="s">
        <v>14</v>
      </c>
      <c r="G2892" s="1" t="s">
        <v>3077</v>
      </c>
      <c r="H2892" s="17">
        <v>0.78086805555555605</v>
      </c>
      <c r="I2892" s="17">
        <v>2.0833333333341031E-3</v>
      </c>
      <c r="J2892" s="1" t="s">
        <v>13756</v>
      </c>
    </row>
    <row r="2893" spans="2:10">
      <c r="B2893" s="1" t="s">
        <v>17163</v>
      </c>
      <c r="C2893" s="1">
        <v>1</v>
      </c>
      <c r="D2893" s="1" t="s">
        <v>13753</v>
      </c>
      <c r="E2893" s="17">
        <v>0.77997685185185195</v>
      </c>
      <c r="F2893" s="1" t="s">
        <v>14</v>
      </c>
      <c r="G2893" s="1" t="s">
        <v>3095</v>
      </c>
      <c r="H2893" s="17">
        <v>0.78113425925925895</v>
      </c>
      <c r="I2893" s="17">
        <v>1.1574074074069962E-3</v>
      </c>
      <c r="J2893" s="1" t="s">
        <v>13758</v>
      </c>
    </row>
    <row r="2894" spans="2:10">
      <c r="B2894" s="1" t="s">
        <v>17150</v>
      </c>
      <c r="C2894" s="1">
        <v>1</v>
      </c>
      <c r="D2894" s="1" t="s">
        <v>13687</v>
      </c>
      <c r="E2894" s="17">
        <v>0.77898148148148105</v>
      </c>
      <c r="F2894" s="1" t="s">
        <v>14</v>
      </c>
      <c r="G2894" s="1" t="s">
        <v>13746</v>
      </c>
      <c r="H2894" s="17">
        <v>0.781481481481481</v>
      </c>
      <c r="I2894" s="17">
        <v>2.4999999999999467E-3</v>
      </c>
      <c r="J2894" s="1" t="s">
        <v>13771</v>
      </c>
    </row>
    <row r="2895" spans="2:10">
      <c r="B2895" s="1" t="s">
        <v>17165</v>
      </c>
      <c r="C2895" s="1">
        <v>1</v>
      </c>
      <c r="D2895" s="1" t="s">
        <v>13687</v>
      </c>
      <c r="E2895" s="17">
        <v>0.78010416666666704</v>
      </c>
      <c r="F2895" s="1" t="s">
        <v>14</v>
      </c>
      <c r="G2895" s="1" t="s">
        <v>3078</v>
      </c>
      <c r="H2895" s="17">
        <v>0.78149305555555604</v>
      </c>
      <c r="I2895" s="17">
        <v>1.388888888888995E-3</v>
      </c>
      <c r="J2895" s="1" t="s">
        <v>13773</v>
      </c>
    </row>
    <row r="2896" spans="2:10">
      <c r="B2896" s="1" t="s">
        <v>17159</v>
      </c>
      <c r="C2896" s="1">
        <v>1</v>
      </c>
      <c r="D2896" s="1" t="s">
        <v>13753</v>
      </c>
      <c r="E2896" s="17">
        <v>0.77961805555555597</v>
      </c>
      <c r="F2896" s="1" t="s">
        <v>14</v>
      </c>
      <c r="G2896" s="1" t="s">
        <v>3078</v>
      </c>
      <c r="H2896" s="17">
        <v>0.78153935185185197</v>
      </c>
      <c r="I2896" s="17">
        <v>1.9212962962960045E-3</v>
      </c>
      <c r="J2896" s="1" t="s">
        <v>13755</v>
      </c>
    </row>
    <row r="2897" spans="2:10">
      <c r="B2897" s="1" t="s">
        <v>17170</v>
      </c>
      <c r="C2897" s="1">
        <v>1</v>
      </c>
      <c r="D2897" s="1" t="s">
        <v>13687</v>
      </c>
      <c r="E2897" s="17">
        <v>0.78062500000000001</v>
      </c>
      <c r="F2897" s="1" t="s">
        <v>14</v>
      </c>
      <c r="G2897" s="1" t="s">
        <v>3077</v>
      </c>
      <c r="H2897" s="17">
        <v>0.78155092592592601</v>
      </c>
      <c r="I2897" s="17">
        <v>9.2592592592599665E-4</v>
      </c>
      <c r="J2897" s="1" t="s">
        <v>13770</v>
      </c>
    </row>
    <row r="2898" spans="2:10">
      <c r="B2898" s="1" t="s">
        <v>17160</v>
      </c>
      <c r="C2898" s="1">
        <v>1</v>
      </c>
      <c r="D2898" s="1" t="s">
        <v>13760</v>
      </c>
      <c r="E2898" s="17">
        <v>0.77965277777777797</v>
      </c>
      <c r="F2898" s="1" t="s">
        <v>14</v>
      </c>
      <c r="G2898" s="1" t="s">
        <v>13746</v>
      </c>
      <c r="H2898" s="17">
        <v>0.78160879629629598</v>
      </c>
      <c r="I2898" s="17">
        <v>1.9560185185180101E-3</v>
      </c>
      <c r="J2898" s="1" t="s">
        <v>13764</v>
      </c>
    </row>
    <row r="2899" spans="2:10">
      <c r="B2899" s="1" t="s">
        <v>17166</v>
      </c>
      <c r="C2899" s="1">
        <v>1</v>
      </c>
      <c r="D2899" s="1" t="s">
        <v>13760</v>
      </c>
      <c r="E2899" s="17">
        <v>0.78017361111111105</v>
      </c>
      <c r="F2899" s="1" t="s">
        <v>14</v>
      </c>
      <c r="G2899" s="1" t="s">
        <v>13746</v>
      </c>
      <c r="H2899" s="17">
        <v>0.78165509259259303</v>
      </c>
      <c r="I2899" s="17">
        <v>1.4814814814819721E-3</v>
      </c>
      <c r="J2899" s="1" t="s">
        <v>13764</v>
      </c>
    </row>
    <row r="2900" spans="2:10">
      <c r="B2900" s="1" t="s">
        <v>17130</v>
      </c>
      <c r="C2900" s="1">
        <v>1</v>
      </c>
      <c r="D2900" s="1" t="s">
        <v>13753</v>
      </c>
      <c r="E2900" s="17">
        <v>0.77723379629629596</v>
      </c>
      <c r="F2900" s="1" t="s">
        <v>14</v>
      </c>
      <c r="G2900" s="1" t="s">
        <v>3078</v>
      </c>
      <c r="H2900" s="17">
        <v>0.78186342592592595</v>
      </c>
      <c r="I2900" s="17">
        <v>4.6296296296299833E-3</v>
      </c>
      <c r="J2900" s="1" t="s">
        <v>13755</v>
      </c>
    </row>
    <row r="2901" spans="2:10">
      <c r="B2901" s="1" t="s">
        <v>17173</v>
      </c>
      <c r="C2901" s="1">
        <v>1</v>
      </c>
      <c r="D2901" s="1" t="s">
        <v>13753</v>
      </c>
      <c r="E2901" s="17">
        <v>0.781018518518519</v>
      </c>
      <c r="F2901" s="1" t="s">
        <v>14</v>
      </c>
      <c r="G2901" s="1" t="s">
        <v>13746</v>
      </c>
      <c r="H2901" s="17">
        <v>0.781944444444444</v>
      </c>
      <c r="I2901" s="17">
        <v>9.2592592592499745E-4</v>
      </c>
      <c r="J2901" s="1" t="s">
        <v>13759</v>
      </c>
    </row>
    <row r="2902" spans="2:10">
      <c r="B2902" s="1" t="s">
        <v>16877</v>
      </c>
      <c r="C2902" s="1">
        <v>1</v>
      </c>
      <c r="D2902" s="1" t="s">
        <v>13753</v>
      </c>
      <c r="E2902" s="17">
        <v>0.75581018518518495</v>
      </c>
      <c r="F2902" s="1" t="s">
        <v>12</v>
      </c>
      <c r="G2902" s="1" t="s">
        <v>3078</v>
      </c>
      <c r="H2902" s="17">
        <v>0.78196759259259296</v>
      </c>
      <c r="I2902" s="17">
        <v>2.6157407407408018E-2</v>
      </c>
      <c r="J2902" s="1" t="s">
        <v>13755</v>
      </c>
    </row>
    <row r="2903" spans="2:10">
      <c r="B2903" s="1" t="s">
        <v>16151</v>
      </c>
      <c r="C2903" s="1">
        <v>2</v>
      </c>
      <c r="D2903" s="1" t="s">
        <v>13760</v>
      </c>
      <c r="E2903" s="17">
        <v>0.66960648148148105</v>
      </c>
      <c r="F2903" s="1" t="s">
        <v>4</v>
      </c>
      <c r="G2903" s="1" t="s">
        <v>3078</v>
      </c>
      <c r="H2903" s="17">
        <v>0.78202546296296305</v>
      </c>
      <c r="I2903" s="17">
        <v>0.11241898148148199</v>
      </c>
      <c r="J2903" s="1" t="s">
        <v>13768</v>
      </c>
    </row>
    <row r="2904" spans="2:10">
      <c r="B2904" s="1" t="s">
        <v>17157</v>
      </c>
      <c r="C2904" s="1">
        <v>1</v>
      </c>
      <c r="D2904" s="1" t="s">
        <v>3076</v>
      </c>
      <c r="E2904" s="17">
        <v>0.77953703703703703</v>
      </c>
      <c r="F2904" s="1" t="s">
        <v>14</v>
      </c>
      <c r="G2904" s="1" t="s">
        <v>13746</v>
      </c>
      <c r="H2904" s="17">
        <v>0.78214120370370399</v>
      </c>
      <c r="I2904" s="17">
        <v>2.6041666666669627E-3</v>
      </c>
      <c r="J2904" s="1" t="s">
        <v>13766</v>
      </c>
    </row>
    <row r="2905" spans="2:10">
      <c r="B2905" s="1" t="s">
        <v>17178</v>
      </c>
      <c r="C2905" s="1">
        <v>1</v>
      </c>
      <c r="D2905" s="1" t="s">
        <v>13687</v>
      </c>
      <c r="E2905" s="17">
        <v>0.78172453703703704</v>
      </c>
      <c r="F2905" s="1" t="s">
        <v>15</v>
      </c>
      <c r="G2905" s="1" t="s">
        <v>3095</v>
      </c>
      <c r="H2905" s="17">
        <v>0.78215277777777803</v>
      </c>
      <c r="I2905" s="17">
        <v>4.2824074074099272E-4</v>
      </c>
      <c r="J2905" s="1" t="s">
        <v>13757</v>
      </c>
    </row>
    <row r="2906" spans="2:10">
      <c r="B2906" s="1" t="s">
        <v>17180</v>
      </c>
      <c r="C2906" s="1">
        <v>1</v>
      </c>
      <c r="D2906" s="1" t="s">
        <v>13753</v>
      </c>
      <c r="E2906" s="17">
        <v>0.782175925925926</v>
      </c>
      <c r="F2906" s="1" t="s">
        <v>15</v>
      </c>
      <c r="G2906" s="1" t="s">
        <v>13746</v>
      </c>
      <c r="H2906" s="17">
        <v>0.78229166666666705</v>
      </c>
      <c r="I2906" s="17">
        <v>1.1574074074105489E-4</v>
      </c>
      <c r="J2906" s="1" t="s">
        <v>13759</v>
      </c>
    </row>
    <row r="2907" spans="2:10">
      <c r="B2907" s="1" t="s">
        <v>17174</v>
      </c>
      <c r="C2907" s="1">
        <v>1</v>
      </c>
      <c r="D2907" s="1" t="s">
        <v>13753</v>
      </c>
      <c r="E2907" s="17">
        <v>0.78107638888888897</v>
      </c>
      <c r="F2907" s="1" t="s">
        <v>14</v>
      </c>
      <c r="G2907" s="1" t="s">
        <v>3078</v>
      </c>
      <c r="H2907" s="17">
        <v>0.78239583333333296</v>
      </c>
      <c r="I2907" s="17">
        <v>1.3194444444439846E-3</v>
      </c>
      <c r="J2907" s="1" t="s">
        <v>13755</v>
      </c>
    </row>
    <row r="2908" spans="2:10">
      <c r="B2908" s="1" t="s">
        <v>16892</v>
      </c>
      <c r="C2908" s="1">
        <v>1</v>
      </c>
      <c r="D2908" s="1" t="s">
        <v>13760</v>
      </c>
      <c r="E2908" s="17">
        <v>0.75790509259259298</v>
      </c>
      <c r="F2908" s="1" t="s">
        <v>12</v>
      </c>
      <c r="G2908" s="1" t="s">
        <v>3095</v>
      </c>
      <c r="H2908" s="17">
        <v>0.78251157407407401</v>
      </c>
      <c r="I2908" s="17">
        <v>2.4606481481481035E-2</v>
      </c>
      <c r="J2908" s="1" t="s">
        <v>13761</v>
      </c>
    </row>
    <row r="2909" spans="2:10">
      <c r="B2909" s="1" t="s">
        <v>17164</v>
      </c>
      <c r="C2909" s="1">
        <v>1</v>
      </c>
      <c r="D2909" s="1" t="s">
        <v>13753</v>
      </c>
      <c r="E2909" s="17">
        <v>0.77998842592592599</v>
      </c>
      <c r="F2909" s="1" t="s">
        <v>14</v>
      </c>
      <c r="G2909" s="1" t="s">
        <v>3095</v>
      </c>
      <c r="H2909" s="17">
        <v>0.78256944444444398</v>
      </c>
      <c r="I2909" s="17">
        <v>2.5810185185179968E-3</v>
      </c>
      <c r="J2909" s="1" t="s">
        <v>13758</v>
      </c>
    </row>
    <row r="2910" spans="2:10">
      <c r="B2910" s="1" t="s">
        <v>17171</v>
      </c>
      <c r="C2910" s="1">
        <v>1</v>
      </c>
      <c r="D2910" s="1" t="s">
        <v>3076</v>
      </c>
      <c r="E2910" s="17">
        <v>0.78094907407407399</v>
      </c>
      <c r="F2910" s="1" t="s">
        <v>14</v>
      </c>
      <c r="G2910" s="1" t="s">
        <v>13746</v>
      </c>
      <c r="H2910" s="17">
        <v>0.78260416666666699</v>
      </c>
      <c r="I2910" s="17">
        <v>1.6550925925929993E-3</v>
      </c>
      <c r="J2910" s="1" t="s">
        <v>13766</v>
      </c>
    </row>
    <row r="2911" spans="2:10">
      <c r="B2911" s="1" t="s">
        <v>16598</v>
      </c>
      <c r="C2911" s="1">
        <v>1</v>
      </c>
      <c r="D2911" s="1" t="s">
        <v>13753</v>
      </c>
      <c r="E2911" s="17">
        <v>0.72331018518518497</v>
      </c>
      <c r="F2911" s="1" t="s">
        <v>9</v>
      </c>
      <c r="G2911" s="1" t="s">
        <v>3078</v>
      </c>
      <c r="H2911" s="17">
        <v>0.78273148148148197</v>
      </c>
      <c r="I2911" s="17">
        <v>5.9421296296296999E-2</v>
      </c>
      <c r="J2911" s="1" t="s">
        <v>13755</v>
      </c>
    </row>
    <row r="2912" spans="2:10">
      <c r="B2912" s="1" t="s">
        <v>17172</v>
      </c>
      <c r="C2912" s="1">
        <v>1</v>
      </c>
      <c r="D2912" s="1" t="s">
        <v>13753</v>
      </c>
      <c r="E2912" s="17">
        <v>0.78094907407407399</v>
      </c>
      <c r="F2912" s="1" t="s">
        <v>14</v>
      </c>
      <c r="G2912" s="1" t="s">
        <v>3095</v>
      </c>
      <c r="H2912" s="17">
        <v>0.78280092592592598</v>
      </c>
      <c r="I2912" s="17">
        <v>1.8518518518519933E-3</v>
      </c>
      <c r="J2912" s="1" t="s">
        <v>13758</v>
      </c>
    </row>
    <row r="2913" spans="2:10">
      <c r="B2913" s="1" t="s">
        <v>17151</v>
      </c>
      <c r="C2913" s="1">
        <v>1</v>
      </c>
      <c r="D2913" s="1" t="s">
        <v>13687</v>
      </c>
      <c r="E2913" s="17">
        <v>0.77903935185185202</v>
      </c>
      <c r="F2913" s="1" t="s">
        <v>14</v>
      </c>
      <c r="G2913" s="1" t="s">
        <v>13746</v>
      </c>
      <c r="H2913" s="17">
        <v>0.78284722222222203</v>
      </c>
      <c r="I2913" s="17">
        <v>3.8078703703700034E-3</v>
      </c>
      <c r="J2913" s="1" t="s">
        <v>13771</v>
      </c>
    </row>
    <row r="2914" spans="2:10">
      <c r="B2914" s="1" t="s">
        <v>17183</v>
      </c>
      <c r="C2914" s="1">
        <v>1</v>
      </c>
      <c r="D2914" s="1" t="s">
        <v>13687</v>
      </c>
      <c r="E2914" s="17">
        <v>0.78243055555555596</v>
      </c>
      <c r="F2914" s="1" t="s">
        <v>15</v>
      </c>
      <c r="G2914" s="1" t="s">
        <v>3095</v>
      </c>
      <c r="H2914" s="17">
        <v>0.78285879629629596</v>
      </c>
      <c r="I2914" s="17">
        <v>4.2824074073999352E-4</v>
      </c>
      <c r="J2914" s="1" t="s">
        <v>13757</v>
      </c>
    </row>
    <row r="2915" spans="2:10">
      <c r="B2915" s="1" t="s">
        <v>16980</v>
      </c>
      <c r="C2915" s="1">
        <v>1</v>
      </c>
      <c r="D2915" s="1" t="s">
        <v>13753</v>
      </c>
      <c r="E2915" s="17">
        <v>0.76502314814814798</v>
      </c>
      <c r="F2915" s="1" t="s">
        <v>13</v>
      </c>
      <c r="G2915" s="1" t="s">
        <v>3078</v>
      </c>
      <c r="H2915" s="17">
        <v>0.78292824074074097</v>
      </c>
      <c r="I2915" s="17">
        <v>1.7905092592592986E-2</v>
      </c>
      <c r="J2915" s="1" t="s">
        <v>13755</v>
      </c>
    </row>
    <row r="2916" spans="2:10">
      <c r="B2916" s="1" t="s">
        <v>16894</v>
      </c>
      <c r="C2916" s="1">
        <v>1</v>
      </c>
      <c r="D2916" s="1" t="s">
        <v>13760</v>
      </c>
      <c r="E2916" s="17">
        <v>0.75795138888888902</v>
      </c>
      <c r="F2916" s="1" t="s">
        <v>12</v>
      </c>
      <c r="G2916" s="1" t="s">
        <v>3095</v>
      </c>
      <c r="H2916" s="17">
        <v>0.78295138888888904</v>
      </c>
      <c r="I2916" s="17">
        <v>2.5000000000000022E-2</v>
      </c>
      <c r="J2916" s="1" t="s">
        <v>13761</v>
      </c>
    </row>
    <row r="2917" spans="2:10">
      <c r="B2917" s="1" t="s">
        <v>17186</v>
      </c>
      <c r="C2917" s="1">
        <v>1</v>
      </c>
      <c r="D2917" s="1" t="s">
        <v>13760</v>
      </c>
      <c r="E2917" s="17">
        <v>0.78259259259259295</v>
      </c>
      <c r="F2917" s="1" t="s">
        <v>15</v>
      </c>
      <c r="G2917" s="1" t="s">
        <v>3077</v>
      </c>
      <c r="H2917" s="17">
        <v>0.78297453703703701</v>
      </c>
      <c r="I2917" s="17">
        <v>3.8194444444406006E-4</v>
      </c>
      <c r="J2917" s="1" t="s">
        <v>13765</v>
      </c>
    </row>
    <row r="2918" spans="2:10">
      <c r="B2918" s="1" t="s">
        <v>17175</v>
      </c>
      <c r="C2918" s="1">
        <v>1</v>
      </c>
      <c r="D2918" s="1" t="s">
        <v>13753</v>
      </c>
      <c r="E2918" s="17">
        <v>0.78120370370370396</v>
      </c>
      <c r="F2918" s="1" t="s">
        <v>14</v>
      </c>
      <c r="G2918" s="1" t="s">
        <v>13762</v>
      </c>
      <c r="H2918" s="17">
        <v>0.78305555555555595</v>
      </c>
      <c r="I2918" s="17">
        <v>1.8518518518519933E-3</v>
      </c>
      <c r="J2918" s="1" t="s">
        <v>13772</v>
      </c>
    </row>
    <row r="2919" spans="2:10">
      <c r="B2919" s="1" t="s">
        <v>17185</v>
      </c>
      <c r="C2919" s="1">
        <v>5</v>
      </c>
      <c r="D2919" s="1" t="s">
        <v>13753</v>
      </c>
      <c r="E2919" s="17">
        <v>0.78259259259259295</v>
      </c>
      <c r="F2919" s="1" t="s">
        <v>15</v>
      </c>
      <c r="G2919" s="1" t="s">
        <v>3078</v>
      </c>
      <c r="H2919" s="17">
        <v>0.78322916666666698</v>
      </c>
      <c r="I2919" s="17">
        <v>6.3657407407402555E-4</v>
      </c>
      <c r="J2919" s="1" t="s">
        <v>13755</v>
      </c>
    </row>
    <row r="2920" spans="2:10">
      <c r="B2920" s="1" t="s">
        <v>17179</v>
      </c>
      <c r="C2920" s="1">
        <v>1</v>
      </c>
      <c r="D2920" s="1" t="s">
        <v>13753</v>
      </c>
      <c r="E2920" s="17">
        <v>0.78214120370370399</v>
      </c>
      <c r="F2920" s="1" t="s">
        <v>15</v>
      </c>
      <c r="G2920" s="1" t="s">
        <v>3095</v>
      </c>
      <c r="H2920" s="17">
        <v>0.78372685185185198</v>
      </c>
      <c r="I2920" s="17">
        <v>1.5856481481479889E-3</v>
      </c>
      <c r="J2920" s="1" t="s">
        <v>13758</v>
      </c>
    </row>
    <row r="2921" spans="2:10">
      <c r="B2921" s="1" t="s">
        <v>17162</v>
      </c>
      <c r="C2921" s="1">
        <v>1</v>
      </c>
      <c r="D2921" s="1" t="s">
        <v>13753</v>
      </c>
      <c r="E2921" s="17">
        <v>0.77981481481481496</v>
      </c>
      <c r="F2921" s="1" t="s">
        <v>14</v>
      </c>
      <c r="G2921" s="1" t="s">
        <v>13746</v>
      </c>
      <c r="H2921" s="17">
        <v>0.78395833333333298</v>
      </c>
      <c r="I2921" s="17">
        <v>4.143518518518019E-3</v>
      </c>
      <c r="J2921" s="1" t="s">
        <v>13759</v>
      </c>
    </row>
    <row r="2922" spans="2:10">
      <c r="B2922" s="1" t="s">
        <v>17197</v>
      </c>
      <c r="C2922" s="1">
        <v>1</v>
      </c>
      <c r="D2922" s="1" t="s">
        <v>13753</v>
      </c>
      <c r="E2922" s="17">
        <v>0.78350694444444402</v>
      </c>
      <c r="F2922" s="1" t="s">
        <v>15</v>
      </c>
      <c r="G2922" s="1" t="s">
        <v>13746</v>
      </c>
      <c r="H2922" s="17">
        <v>0.78398148148148195</v>
      </c>
      <c r="I2922" s="17">
        <v>4.7453703703792538E-4</v>
      </c>
      <c r="J2922" s="1" t="s">
        <v>13759</v>
      </c>
    </row>
    <row r="2923" spans="2:10">
      <c r="B2923" s="1" t="s">
        <v>17199</v>
      </c>
      <c r="C2923" s="1">
        <v>1</v>
      </c>
      <c r="D2923" s="1" t="s">
        <v>13687</v>
      </c>
      <c r="E2923" s="17">
        <v>0.78379629629629599</v>
      </c>
      <c r="F2923" s="1" t="s">
        <v>15</v>
      </c>
      <c r="G2923" s="1" t="s">
        <v>13762</v>
      </c>
      <c r="H2923" s="17">
        <v>0.78398148148148195</v>
      </c>
      <c r="I2923" s="17">
        <v>1.8518518518595428E-4</v>
      </c>
      <c r="J2923" s="1" t="s">
        <v>13767</v>
      </c>
    </row>
    <row r="2924" spans="2:10">
      <c r="B2924" s="1" t="s">
        <v>17201</v>
      </c>
      <c r="C2924" s="1">
        <v>1</v>
      </c>
      <c r="D2924" s="1" t="s">
        <v>13687</v>
      </c>
      <c r="E2924" s="17">
        <v>0.78388888888888897</v>
      </c>
      <c r="F2924" s="1" t="s">
        <v>15</v>
      </c>
      <c r="G2924" s="1" t="s">
        <v>13762</v>
      </c>
      <c r="H2924" s="17">
        <v>0.784097222222222</v>
      </c>
      <c r="I2924" s="17">
        <v>2.0833333333303283E-4</v>
      </c>
      <c r="J2924" s="1" t="s">
        <v>13767</v>
      </c>
    </row>
    <row r="2925" spans="2:10">
      <c r="B2925" s="1" t="s">
        <v>17200</v>
      </c>
      <c r="C2925" s="1">
        <v>1</v>
      </c>
      <c r="D2925" s="1" t="s">
        <v>3076</v>
      </c>
      <c r="E2925" s="17">
        <v>0.78380787037037003</v>
      </c>
      <c r="F2925" s="1" t="s">
        <v>15</v>
      </c>
      <c r="G2925" s="1" t="s">
        <v>3095</v>
      </c>
      <c r="H2925" s="17">
        <v>0.78425925925925899</v>
      </c>
      <c r="I2925" s="17">
        <v>4.5138888888895945E-4</v>
      </c>
      <c r="J2925" s="1" t="s">
        <v>13675</v>
      </c>
    </row>
    <row r="2926" spans="2:10">
      <c r="B2926" s="1" t="s">
        <v>17196</v>
      </c>
      <c r="C2926" s="1">
        <v>1</v>
      </c>
      <c r="D2926" s="1" t="s">
        <v>13753</v>
      </c>
      <c r="E2926" s="17">
        <v>0.78344907407407405</v>
      </c>
      <c r="F2926" s="1" t="s">
        <v>15</v>
      </c>
      <c r="G2926" s="1" t="s">
        <v>3078</v>
      </c>
      <c r="H2926" s="17">
        <v>0.78457175925925904</v>
      </c>
      <c r="I2926" s="17">
        <v>1.1226851851849906E-3</v>
      </c>
      <c r="J2926" s="1" t="s">
        <v>13755</v>
      </c>
    </row>
    <row r="2927" spans="2:10">
      <c r="B2927" s="1" t="s">
        <v>17195</v>
      </c>
      <c r="C2927" s="1">
        <v>1</v>
      </c>
      <c r="D2927" s="1" t="s">
        <v>13760</v>
      </c>
      <c r="E2927" s="17">
        <v>0.783402777777778</v>
      </c>
      <c r="F2927" s="1" t="s">
        <v>15</v>
      </c>
      <c r="G2927" s="1" t="s">
        <v>3078</v>
      </c>
      <c r="H2927" s="17">
        <v>0.78475694444444399</v>
      </c>
      <c r="I2927" s="17">
        <v>1.3541666666659902E-3</v>
      </c>
      <c r="J2927" s="1" t="s">
        <v>13768</v>
      </c>
    </row>
    <row r="2928" spans="2:10">
      <c r="B2928" s="1" t="s">
        <v>17204</v>
      </c>
      <c r="C2928" s="1">
        <v>1</v>
      </c>
      <c r="D2928" s="1" t="s">
        <v>13760</v>
      </c>
      <c r="E2928" s="17">
        <v>0.78425925925925899</v>
      </c>
      <c r="F2928" s="1" t="s">
        <v>15</v>
      </c>
      <c r="G2928" s="1" t="s">
        <v>3077</v>
      </c>
      <c r="H2928" s="17">
        <v>0.784791666666667</v>
      </c>
      <c r="I2928" s="17">
        <v>5.3240740740800874E-4</v>
      </c>
      <c r="J2928" s="1" t="s">
        <v>13765</v>
      </c>
    </row>
    <row r="2929" spans="2:10">
      <c r="B2929" s="1" t="s">
        <v>15526</v>
      </c>
      <c r="C2929" s="1">
        <v>2</v>
      </c>
      <c r="D2929" s="1" t="s">
        <v>13760</v>
      </c>
      <c r="E2929" s="17">
        <v>0.594444444444444</v>
      </c>
      <c r="F2929" s="1" t="s">
        <v>61</v>
      </c>
      <c r="G2929" s="1" t="s">
        <v>3078</v>
      </c>
      <c r="H2929" s="17">
        <v>0.78481481481481496</v>
      </c>
      <c r="I2929" s="17">
        <v>0.19037037037037097</v>
      </c>
      <c r="J2929" s="1" t="s">
        <v>13768</v>
      </c>
    </row>
    <row r="2930" spans="2:10">
      <c r="B2930" s="1" t="s">
        <v>17194</v>
      </c>
      <c r="C2930" s="1">
        <v>1</v>
      </c>
      <c r="D2930" s="1" t="s">
        <v>13753</v>
      </c>
      <c r="E2930" s="17">
        <v>0.78339120370370396</v>
      </c>
      <c r="F2930" s="1" t="s">
        <v>15</v>
      </c>
      <c r="G2930" s="1" t="s">
        <v>13746</v>
      </c>
      <c r="H2930" s="17">
        <v>0.78481481481481496</v>
      </c>
      <c r="I2930" s="17">
        <v>1.4236111111110006E-3</v>
      </c>
      <c r="J2930" s="1" t="s">
        <v>13759</v>
      </c>
    </row>
    <row r="2931" spans="2:10">
      <c r="B2931" s="1" t="s">
        <v>16321</v>
      </c>
      <c r="C2931" s="1">
        <v>1</v>
      </c>
      <c r="D2931" s="1" t="s">
        <v>13753</v>
      </c>
      <c r="E2931" s="17">
        <v>0.69164351851851802</v>
      </c>
      <c r="F2931" s="1" t="s">
        <v>6</v>
      </c>
      <c r="G2931" s="1" t="s">
        <v>3078</v>
      </c>
      <c r="H2931" s="17">
        <v>0.78486111111111101</v>
      </c>
      <c r="I2931" s="17">
        <v>9.321759259259299E-2</v>
      </c>
      <c r="J2931" s="1" t="s">
        <v>13755</v>
      </c>
    </row>
    <row r="2932" spans="2:10">
      <c r="B2932" s="1" t="s">
        <v>15407</v>
      </c>
      <c r="C2932" s="1">
        <v>1</v>
      </c>
      <c r="D2932" s="1" t="s">
        <v>3076</v>
      </c>
      <c r="E2932" s="17">
        <v>0.57755787037036999</v>
      </c>
      <c r="F2932" s="1" t="s">
        <v>59</v>
      </c>
      <c r="G2932" s="1" t="s">
        <v>13746</v>
      </c>
      <c r="H2932" s="17">
        <v>0.78489583333333302</v>
      </c>
      <c r="I2932" s="17">
        <v>0.20733796296296303</v>
      </c>
      <c r="J2932" s="1" t="s">
        <v>13766</v>
      </c>
    </row>
    <row r="2933" spans="2:10">
      <c r="B2933" s="1" t="s">
        <v>16205</v>
      </c>
      <c r="C2933" s="1">
        <v>1</v>
      </c>
      <c r="D2933" s="1" t="s">
        <v>13760</v>
      </c>
      <c r="E2933" s="17">
        <v>0.67579861111111095</v>
      </c>
      <c r="F2933" s="1" t="s">
        <v>4</v>
      </c>
      <c r="G2933" s="1" t="s">
        <v>13746</v>
      </c>
      <c r="H2933" s="17">
        <v>0.78495370370370399</v>
      </c>
      <c r="I2933" s="17">
        <v>0.10915509259259304</v>
      </c>
      <c r="J2933" s="1" t="s">
        <v>13764</v>
      </c>
    </row>
    <row r="2934" spans="2:10">
      <c r="B2934" s="1" t="s">
        <v>17193</v>
      </c>
      <c r="C2934" s="1">
        <v>1</v>
      </c>
      <c r="D2934" s="1" t="s">
        <v>13687</v>
      </c>
      <c r="E2934" s="17">
        <v>0.78339120370370396</v>
      </c>
      <c r="F2934" s="1" t="s">
        <v>15</v>
      </c>
      <c r="G2934" s="1" t="s">
        <v>13746</v>
      </c>
      <c r="H2934" s="17">
        <v>0.78497685185185195</v>
      </c>
      <c r="I2934" s="17">
        <v>1.5856481481479889E-3</v>
      </c>
      <c r="J2934" s="1" t="s">
        <v>13771</v>
      </c>
    </row>
    <row r="2935" spans="2:10">
      <c r="B2935" s="1" t="s">
        <v>17100</v>
      </c>
      <c r="C2935" s="1">
        <v>1</v>
      </c>
      <c r="D2935" s="1" t="s">
        <v>13753</v>
      </c>
      <c r="E2935" s="17">
        <v>0.77489583333333301</v>
      </c>
      <c r="F2935" s="1" t="s">
        <v>14</v>
      </c>
      <c r="G2935" s="1" t="s">
        <v>13746</v>
      </c>
      <c r="H2935" s="17">
        <v>0.78512731481481501</v>
      </c>
      <c r="I2935" s="17">
        <v>1.0231481481482008E-2</v>
      </c>
      <c r="J2935" s="1" t="s">
        <v>13759</v>
      </c>
    </row>
    <row r="2936" spans="2:10">
      <c r="B2936" s="1" t="s">
        <v>17187</v>
      </c>
      <c r="C2936" s="1">
        <v>1</v>
      </c>
      <c r="D2936" s="1" t="s">
        <v>13753</v>
      </c>
      <c r="E2936" s="17">
        <v>0.78269675925925897</v>
      </c>
      <c r="F2936" s="1" t="s">
        <v>15</v>
      </c>
      <c r="G2936" s="1" t="s">
        <v>13762</v>
      </c>
      <c r="H2936" s="17">
        <v>0.78534722222222197</v>
      </c>
      <c r="I2936" s="17">
        <v>2.6504629629630072E-3</v>
      </c>
      <c r="J2936" s="1" t="s">
        <v>13772</v>
      </c>
    </row>
    <row r="2937" spans="2:10">
      <c r="B2937" s="1" t="s">
        <v>16439</v>
      </c>
      <c r="C2937" s="1">
        <v>1</v>
      </c>
      <c r="D2937" s="1" t="s">
        <v>13753</v>
      </c>
      <c r="E2937" s="17">
        <v>0.70416666666666705</v>
      </c>
      <c r="F2937" s="1" t="s">
        <v>7</v>
      </c>
      <c r="G2937" s="1" t="s">
        <v>13746</v>
      </c>
      <c r="H2937" s="17">
        <v>0.78543981481481495</v>
      </c>
      <c r="I2937" s="17">
        <v>8.12731481481479E-2</v>
      </c>
      <c r="J2937" s="1" t="s">
        <v>13759</v>
      </c>
    </row>
    <row r="2938" spans="2:10">
      <c r="B2938" s="1" t="s">
        <v>17213</v>
      </c>
      <c r="C2938" s="1">
        <v>1</v>
      </c>
      <c r="D2938" s="1" t="s">
        <v>3076</v>
      </c>
      <c r="E2938" s="17">
        <v>0.78494212962962995</v>
      </c>
      <c r="F2938" s="1" t="s">
        <v>15</v>
      </c>
      <c r="G2938" s="1" t="s">
        <v>13762</v>
      </c>
      <c r="H2938" s="17">
        <v>0.78546296296296303</v>
      </c>
      <c r="I2938" s="17">
        <v>5.2083333333308168E-4</v>
      </c>
      <c r="J2938" s="1" t="s">
        <v>13775</v>
      </c>
    </row>
    <row r="2939" spans="2:10">
      <c r="B2939" s="1" t="s">
        <v>17211</v>
      </c>
      <c r="C2939" s="1">
        <v>1</v>
      </c>
      <c r="D2939" s="1" t="s">
        <v>13753</v>
      </c>
      <c r="E2939" s="17">
        <v>0.78487268518518505</v>
      </c>
      <c r="F2939" s="1" t="s">
        <v>15</v>
      </c>
      <c r="G2939" s="1" t="s">
        <v>3078</v>
      </c>
      <c r="H2939" s="17">
        <v>0.78556712962963005</v>
      </c>
      <c r="I2939" s="17">
        <v>6.9444444444499709E-4</v>
      </c>
      <c r="J2939" s="1" t="s">
        <v>13755</v>
      </c>
    </row>
    <row r="2940" spans="2:10">
      <c r="B2940" s="1" t="s">
        <v>17219</v>
      </c>
      <c r="C2940" s="1">
        <v>1</v>
      </c>
      <c r="D2940" s="1" t="s">
        <v>13753</v>
      </c>
      <c r="E2940" s="17">
        <v>0.78521990740740699</v>
      </c>
      <c r="F2940" s="1" t="s">
        <v>15</v>
      </c>
      <c r="G2940" s="1" t="s">
        <v>3078</v>
      </c>
      <c r="H2940" s="17">
        <v>0.78582175925925901</v>
      </c>
      <c r="I2940" s="17">
        <v>6.0185185185201995E-4</v>
      </c>
      <c r="J2940" s="1" t="s">
        <v>13755</v>
      </c>
    </row>
    <row r="2941" spans="2:10">
      <c r="B2941" s="1" t="s">
        <v>17189</v>
      </c>
      <c r="C2941" s="1">
        <v>1</v>
      </c>
      <c r="D2941" s="1" t="s">
        <v>13687</v>
      </c>
      <c r="E2941" s="17">
        <v>0.78296296296296297</v>
      </c>
      <c r="F2941" s="1" t="s">
        <v>15</v>
      </c>
      <c r="G2941" s="1" t="s">
        <v>13746</v>
      </c>
      <c r="H2941" s="17">
        <v>0.78585648148148102</v>
      </c>
      <c r="I2941" s="17">
        <v>2.8935185185180456E-3</v>
      </c>
      <c r="J2941" s="1" t="s">
        <v>13771</v>
      </c>
    </row>
    <row r="2942" spans="2:10">
      <c r="B2942" s="1" t="s">
        <v>17222</v>
      </c>
      <c r="C2942" s="1">
        <v>1</v>
      </c>
      <c r="D2942" s="1" t="s">
        <v>13687</v>
      </c>
      <c r="E2942" s="17">
        <v>0.78542824074074102</v>
      </c>
      <c r="F2942" s="1" t="s">
        <v>15</v>
      </c>
      <c r="G2942" s="1" t="s">
        <v>3095</v>
      </c>
      <c r="H2942" s="17">
        <v>0.78589120370370402</v>
      </c>
      <c r="I2942" s="17">
        <v>4.6296296296299833E-4</v>
      </c>
      <c r="J2942" s="1" t="s">
        <v>13757</v>
      </c>
    </row>
    <row r="2943" spans="2:10">
      <c r="B2943" s="1" t="s">
        <v>17210</v>
      </c>
      <c r="C2943" s="1">
        <v>1</v>
      </c>
      <c r="D2943" s="1" t="s">
        <v>13687</v>
      </c>
      <c r="E2943" s="17">
        <v>0.78465277777777798</v>
      </c>
      <c r="F2943" s="1" t="s">
        <v>15</v>
      </c>
      <c r="G2943" s="1" t="s">
        <v>13746</v>
      </c>
      <c r="H2943" s="17">
        <v>0.786018518518519</v>
      </c>
      <c r="I2943" s="17">
        <v>1.3657407407410282E-3</v>
      </c>
      <c r="J2943" s="1" t="s">
        <v>13771</v>
      </c>
    </row>
    <row r="2944" spans="2:10">
      <c r="B2944" s="1" t="s">
        <v>15770</v>
      </c>
      <c r="C2944" s="1">
        <v>1</v>
      </c>
      <c r="D2944" s="1" t="s">
        <v>13753</v>
      </c>
      <c r="E2944" s="17">
        <v>0.62494212962963003</v>
      </c>
      <c r="F2944" s="1" t="s">
        <v>63</v>
      </c>
      <c r="G2944" s="1" t="s">
        <v>3077</v>
      </c>
      <c r="H2944" s="17">
        <v>0.78609953703703705</v>
      </c>
      <c r="I2944" s="17">
        <v>0.16115740740740703</v>
      </c>
      <c r="J2944" s="1" t="s">
        <v>13756</v>
      </c>
    </row>
    <row r="2945" spans="2:10">
      <c r="B2945" s="1" t="s">
        <v>17064</v>
      </c>
      <c r="C2945" s="1">
        <v>1</v>
      </c>
      <c r="D2945" s="1" t="s">
        <v>13753</v>
      </c>
      <c r="E2945" s="17">
        <v>0.77262731481481495</v>
      </c>
      <c r="F2945" s="1" t="s">
        <v>14</v>
      </c>
      <c r="G2945" s="1" t="s">
        <v>13746</v>
      </c>
      <c r="H2945" s="17">
        <v>0.78612268518518502</v>
      </c>
      <c r="I2945" s="17">
        <v>1.3495370370370074E-2</v>
      </c>
      <c r="J2945" s="1" t="s">
        <v>13759</v>
      </c>
    </row>
    <row r="2946" spans="2:10">
      <c r="B2946" s="1" t="s">
        <v>17096</v>
      </c>
      <c r="C2946" s="1">
        <v>1</v>
      </c>
      <c r="D2946" s="1" t="s">
        <v>13753</v>
      </c>
      <c r="E2946" s="17">
        <v>0.774594907407407</v>
      </c>
      <c r="F2946" s="1" t="s">
        <v>14</v>
      </c>
      <c r="G2946" s="1" t="s">
        <v>13746</v>
      </c>
      <c r="H2946" s="17">
        <v>0.78629629629629605</v>
      </c>
      <c r="I2946" s="17">
        <v>1.1701388888889053E-2</v>
      </c>
      <c r="J2946" s="1" t="s">
        <v>13759</v>
      </c>
    </row>
    <row r="2947" spans="2:10">
      <c r="B2947" s="1" t="s">
        <v>17209</v>
      </c>
      <c r="C2947" s="1">
        <v>1</v>
      </c>
      <c r="D2947" s="1" t="s">
        <v>3076</v>
      </c>
      <c r="E2947" s="17">
        <v>0.78464120370370405</v>
      </c>
      <c r="F2947" s="1" t="s">
        <v>15</v>
      </c>
      <c r="G2947" s="1" t="s">
        <v>13746</v>
      </c>
      <c r="H2947" s="17">
        <v>0.78635416666666702</v>
      </c>
      <c r="I2947" s="17">
        <v>1.7129629629629717E-3</v>
      </c>
      <c r="J2947" s="1" t="s">
        <v>13766</v>
      </c>
    </row>
    <row r="2948" spans="2:10">
      <c r="B2948" s="1" t="s">
        <v>17220</v>
      </c>
      <c r="C2948" s="1">
        <v>1</v>
      </c>
      <c r="D2948" s="1" t="s">
        <v>13760</v>
      </c>
      <c r="E2948" s="17">
        <v>0.785289351851852</v>
      </c>
      <c r="F2948" s="1" t="s">
        <v>15</v>
      </c>
      <c r="G2948" s="1" t="s">
        <v>13746</v>
      </c>
      <c r="H2948" s="17">
        <v>0.786481481481481</v>
      </c>
      <c r="I2948" s="17">
        <v>1.1921296296290018E-3</v>
      </c>
      <c r="J2948" s="1" t="s">
        <v>13764</v>
      </c>
    </row>
    <row r="2949" spans="2:10">
      <c r="B2949" s="1" t="s">
        <v>15969</v>
      </c>
      <c r="C2949" s="1">
        <v>1</v>
      </c>
      <c r="D2949" s="1" t="s">
        <v>13753</v>
      </c>
      <c r="E2949" s="17">
        <v>0.64968749999999997</v>
      </c>
      <c r="F2949" s="1" t="s">
        <v>2</v>
      </c>
      <c r="G2949" s="1" t="s">
        <v>3078</v>
      </c>
      <c r="H2949" s="17">
        <v>0.78655092592592601</v>
      </c>
      <c r="I2949" s="17">
        <v>0.13686342592592604</v>
      </c>
      <c r="J2949" s="1" t="s">
        <v>13755</v>
      </c>
    </row>
    <row r="2950" spans="2:10">
      <c r="B2950" s="1" t="s">
        <v>17198</v>
      </c>
      <c r="C2950" s="1">
        <v>2</v>
      </c>
      <c r="D2950" s="1" t="s">
        <v>13753</v>
      </c>
      <c r="E2950" s="17">
        <v>0.78361111111111104</v>
      </c>
      <c r="F2950" s="1" t="s">
        <v>15</v>
      </c>
      <c r="G2950" s="1" t="s">
        <v>3095</v>
      </c>
      <c r="H2950" s="17">
        <v>0.786712962962963</v>
      </c>
      <c r="I2950" s="17">
        <v>3.1018518518519667E-3</v>
      </c>
      <c r="J2950" s="1" t="s">
        <v>13758</v>
      </c>
    </row>
    <row r="2951" spans="2:10">
      <c r="B2951" s="1" t="s">
        <v>17202</v>
      </c>
      <c r="C2951" s="1">
        <v>1</v>
      </c>
      <c r="D2951" s="1" t="s">
        <v>13687</v>
      </c>
      <c r="E2951" s="17">
        <v>0.78395833333333298</v>
      </c>
      <c r="F2951" s="1" t="s">
        <v>15</v>
      </c>
      <c r="G2951" s="1" t="s">
        <v>3078</v>
      </c>
      <c r="H2951" s="17">
        <v>0.78677083333333298</v>
      </c>
      <c r="I2951" s="17">
        <v>2.8124999999999956E-3</v>
      </c>
      <c r="J2951" s="1" t="s">
        <v>13773</v>
      </c>
    </row>
    <row r="2952" spans="2:10">
      <c r="B2952" s="1" t="s">
        <v>14525</v>
      </c>
      <c r="C2952" s="1">
        <v>1</v>
      </c>
      <c r="D2952" s="1" t="s">
        <v>13760</v>
      </c>
      <c r="E2952" s="17">
        <v>0.45188657407407401</v>
      </c>
      <c r="F2952" s="1" t="s">
        <v>47</v>
      </c>
      <c r="G2952" s="1" t="s">
        <v>3077</v>
      </c>
      <c r="H2952" s="17">
        <v>0.78678240740740701</v>
      </c>
      <c r="I2952" s="17">
        <v>0.334895833333333</v>
      </c>
      <c r="J2952" s="1" t="s">
        <v>13765</v>
      </c>
    </row>
    <row r="2953" spans="2:10">
      <c r="B2953" s="1" t="s">
        <v>17223</v>
      </c>
      <c r="C2953" s="1">
        <v>1</v>
      </c>
      <c r="D2953" s="1" t="s">
        <v>13753</v>
      </c>
      <c r="E2953" s="17">
        <v>0.78547453703703696</v>
      </c>
      <c r="F2953" s="1" t="s">
        <v>15</v>
      </c>
      <c r="G2953" s="1" t="s">
        <v>3077</v>
      </c>
      <c r="H2953" s="17">
        <v>0.786909722222222</v>
      </c>
      <c r="I2953" s="17">
        <v>1.4351851851850395E-3</v>
      </c>
      <c r="J2953" s="1" t="s">
        <v>13756</v>
      </c>
    </row>
    <row r="2954" spans="2:10">
      <c r="B2954" s="1" t="s">
        <v>17226</v>
      </c>
      <c r="C2954" s="1">
        <v>1</v>
      </c>
      <c r="D2954" s="1" t="s">
        <v>13753</v>
      </c>
      <c r="E2954" s="17">
        <v>0.78568287037036999</v>
      </c>
      <c r="F2954" s="1" t="s">
        <v>15</v>
      </c>
      <c r="G2954" s="1" t="s">
        <v>3078</v>
      </c>
      <c r="H2954" s="17">
        <v>0.786909722222222</v>
      </c>
      <c r="I2954" s="17">
        <v>1.2268518518520066E-3</v>
      </c>
      <c r="J2954" s="1" t="s">
        <v>13755</v>
      </c>
    </row>
    <row r="2955" spans="2:10">
      <c r="B2955" s="1" t="s">
        <v>17234</v>
      </c>
      <c r="C2955" s="1">
        <v>1</v>
      </c>
      <c r="D2955" s="1" t="s">
        <v>13687</v>
      </c>
      <c r="E2955" s="17">
        <v>0.78642361111111103</v>
      </c>
      <c r="F2955" s="1" t="s">
        <v>15</v>
      </c>
      <c r="G2955" s="1" t="s">
        <v>3095</v>
      </c>
      <c r="H2955" s="17">
        <v>0.786909722222222</v>
      </c>
      <c r="I2955" s="17">
        <v>4.8611111111096506E-4</v>
      </c>
      <c r="J2955" s="1" t="s">
        <v>13757</v>
      </c>
    </row>
    <row r="2956" spans="2:10">
      <c r="B2956" s="1" t="s">
        <v>17235</v>
      </c>
      <c r="C2956" s="1">
        <v>1</v>
      </c>
      <c r="D2956" s="1" t="s">
        <v>13687</v>
      </c>
      <c r="E2956" s="17">
        <v>0.78655092592592601</v>
      </c>
      <c r="F2956" s="1" t="s">
        <v>15</v>
      </c>
      <c r="G2956" s="1" t="s">
        <v>3095</v>
      </c>
      <c r="H2956" s="17">
        <v>0.78703703703703698</v>
      </c>
      <c r="I2956" s="17">
        <v>4.8611111111096506E-4</v>
      </c>
      <c r="J2956" s="1" t="s">
        <v>13757</v>
      </c>
    </row>
    <row r="2957" spans="2:10">
      <c r="B2957" s="1" t="s">
        <v>15687</v>
      </c>
      <c r="C2957" s="1">
        <v>1</v>
      </c>
      <c r="D2957" s="1" t="s">
        <v>13760</v>
      </c>
      <c r="E2957" s="17">
        <v>0.61467592592592601</v>
      </c>
      <c r="F2957" s="1" t="s">
        <v>63</v>
      </c>
      <c r="G2957" s="1" t="s">
        <v>13762</v>
      </c>
      <c r="H2957" s="17">
        <v>0.78709490740740695</v>
      </c>
      <c r="I2957" s="17">
        <v>0.17241898148148094</v>
      </c>
      <c r="J2957" s="1" t="s">
        <v>13763</v>
      </c>
    </row>
    <row r="2958" spans="2:10">
      <c r="B2958" s="1" t="s">
        <v>17237</v>
      </c>
      <c r="C2958" s="1">
        <v>1</v>
      </c>
      <c r="D2958" s="1" t="s">
        <v>13687</v>
      </c>
      <c r="E2958" s="17">
        <v>0.78692129629629604</v>
      </c>
      <c r="F2958" s="1" t="s">
        <v>15</v>
      </c>
      <c r="G2958" s="1" t="s">
        <v>13762</v>
      </c>
      <c r="H2958" s="17">
        <v>0.787141203703704</v>
      </c>
      <c r="I2958" s="17">
        <v>2.1990740740795989E-4</v>
      </c>
      <c r="J2958" s="1" t="s">
        <v>13767</v>
      </c>
    </row>
    <row r="2959" spans="2:10">
      <c r="B2959" s="1" t="s">
        <v>17218</v>
      </c>
      <c r="C2959" s="1">
        <v>1</v>
      </c>
      <c r="D2959" s="1" t="s">
        <v>13760</v>
      </c>
      <c r="E2959" s="17">
        <v>0.78518518518518499</v>
      </c>
      <c r="F2959" s="1" t="s">
        <v>15</v>
      </c>
      <c r="G2959" s="1" t="s">
        <v>13746</v>
      </c>
      <c r="H2959" s="17">
        <v>0.78722222222222205</v>
      </c>
      <c r="I2959" s="17">
        <v>2.0370370370370594E-3</v>
      </c>
      <c r="J2959" s="1" t="s">
        <v>13764</v>
      </c>
    </row>
    <row r="2960" spans="2:10">
      <c r="B2960" s="1" t="s">
        <v>17231</v>
      </c>
      <c r="C2960" s="1">
        <v>1</v>
      </c>
      <c r="D2960" s="1" t="s">
        <v>3076</v>
      </c>
      <c r="E2960" s="17">
        <v>0.78618055555555599</v>
      </c>
      <c r="F2960" s="1" t="s">
        <v>15</v>
      </c>
      <c r="G2960" s="1" t="s">
        <v>3077</v>
      </c>
      <c r="H2960" s="17">
        <v>0.78723379629629597</v>
      </c>
      <c r="I2960" s="17">
        <v>1.0532407407399802E-3</v>
      </c>
      <c r="J2960" s="1" t="s">
        <v>13774</v>
      </c>
    </row>
    <row r="2961" spans="2:10">
      <c r="B2961" s="1" t="s">
        <v>16447</v>
      </c>
      <c r="C2961" s="1">
        <v>1</v>
      </c>
      <c r="D2961" s="1" t="s">
        <v>3076</v>
      </c>
      <c r="E2961" s="17">
        <v>0.70533564814814798</v>
      </c>
      <c r="F2961" s="1" t="s">
        <v>7</v>
      </c>
      <c r="G2961" s="1" t="s">
        <v>3077</v>
      </c>
      <c r="H2961" s="17">
        <v>0.78732638888888895</v>
      </c>
      <c r="I2961" s="17">
        <v>8.1990740740740975E-2</v>
      </c>
      <c r="J2961" s="1" t="s">
        <v>13774</v>
      </c>
    </row>
    <row r="2962" spans="2:10">
      <c r="B2962" s="1" t="s">
        <v>16994</v>
      </c>
      <c r="C2962" s="1">
        <v>1</v>
      </c>
      <c r="D2962" s="1" t="s">
        <v>13753</v>
      </c>
      <c r="E2962" s="17">
        <v>0.76663194444444405</v>
      </c>
      <c r="F2962" s="1" t="s">
        <v>13</v>
      </c>
      <c r="G2962" s="1" t="s">
        <v>3095</v>
      </c>
      <c r="H2962" s="17">
        <v>0.78732638888888895</v>
      </c>
      <c r="I2962" s="17">
        <v>2.0694444444444904E-2</v>
      </c>
      <c r="J2962" s="1" t="s">
        <v>13758</v>
      </c>
    </row>
    <row r="2963" spans="2:10">
      <c r="B2963" s="1" t="s">
        <v>17241</v>
      </c>
      <c r="C2963" s="1">
        <v>1</v>
      </c>
      <c r="D2963" s="1" t="s">
        <v>3076</v>
      </c>
      <c r="E2963" s="17">
        <v>0.78709490740740695</v>
      </c>
      <c r="F2963" s="1" t="s">
        <v>15</v>
      </c>
      <c r="G2963" s="1" t="s">
        <v>3095</v>
      </c>
      <c r="H2963" s="17">
        <v>0.787372685185185</v>
      </c>
      <c r="I2963" s="17">
        <v>2.7777777777804324E-4</v>
      </c>
      <c r="J2963" s="1" t="s">
        <v>13675</v>
      </c>
    </row>
    <row r="2964" spans="2:10">
      <c r="B2964" s="1" t="s">
        <v>16307</v>
      </c>
      <c r="C2964" s="1">
        <v>1</v>
      </c>
      <c r="D2964" s="1" t="s">
        <v>13687</v>
      </c>
      <c r="E2964" s="17">
        <v>0.689849537037037</v>
      </c>
      <c r="F2964" s="1" t="s">
        <v>6</v>
      </c>
      <c r="G2964" s="1" t="s">
        <v>3095</v>
      </c>
      <c r="H2964" s="17">
        <v>0.78753472222222198</v>
      </c>
      <c r="I2964" s="17">
        <v>9.7685185185184986E-2</v>
      </c>
      <c r="J2964" s="1" t="s">
        <v>13757</v>
      </c>
    </row>
    <row r="2965" spans="2:10">
      <c r="B2965" s="1" t="s">
        <v>16999</v>
      </c>
      <c r="C2965" s="1">
        <v>1</v>
      </c>
      <c r="D2965" s="1" t="s">
        <v>13753</v>
      </c>
      <c r="E2965" s="17">
        <v>0.76686342592592605</v>
      </c>
      <c r="F2965" s="1" t="s">
        <v>13</v>
      </c>
      <c r="G2965" s="1" t="s">
        <v>13746</v>
      </c>
      <c r="H2965" s="17">
        <v>0.78762731481481496</v>
      </c>
      <c r="I2965" s="17">
        <v>2.0763888888888915E-2</v>
      </c>
      <c r="J2965" s="1" t="s">
        <v>13759</v>
      </c>
    </row>
    <row r="2966" spans="2:10">
      <c r="B2966" s="1" t="s">
        <v>15103</v>
      </c>
      <c r="C2966" s="1">
        <v>1</v>
      </c>
      <c r="D2966" s="1" t="s">
        <v>3076</v>
      </c>
      <c r="E2966" s="17">
        <v>0.53733796296296299</v>
      </c>
      <c r="F2966" s="1" t="s">
        <v>55</v>
      </c>
      <c r="G2966" s="1" t="s">
        <v>3095</v>
      </c>
      <c r="H2966" s="17">
        <v>0.78774305555555602</v>
      </c>
      <c r="I2966" s="17">
        <v>0.25040509259259303</v>
      </c>
      <c r="J2966" s="1" t="s">
        <v>13675</v>
      </c>
    </row>
    <row r="2967" spans="2:10">
      <c r="B2967" s="1" t="s">
        <v>17224</v>
      </c>
      <c r="C2967" s="1">
        <v>1</v>
      </c>
      <c r="D2967" s="1" t="s">
        <v>13753</v>
      </c>
      <c r="E2967" s="17">
        <v>0.78554398148148197</v>
      </c>
      <c r="F2967" s="1" t="s">
        <v>15</v>
      </c>
      <c r="G2967" s="1" t="s">
        <v>13746</v>
      </c>
      <c r="H2967" s="17">
        <v>0.78778935185185195</v>
      </c>
      <c r="I2967" s="17">
        <v>2.2453703703699812E-3</v>
      </c>
      <c r="J2967" s="1" t="s">
        <v>13759</v>
      </c>
    </row>
    <row r="2968" spans="2:10">
      <c r="B2968" s="1" t="s">
        <v>17232</v>
      </c>
      <c r="C2968" s="1">
        <v>2</v>
      </c>
      <c r="D2968" s="1" t="s">
        <v>3076</v>
      </c>
      <c r="E2968" s="17">
        <v>0.78633101851851805</v>
      </c>
      <c r="F2968" s="1" t="s">
        <v>15</v>
      </c>
      <c r="G2968" s="1" t="s">
        <v>3077</v>
      </c>
      <c r="H2968" s="17">
        <v>0.78780092592592599</v>
      </c>
      <c r="I2968" s="17">
        <v>1.4699074074079332E-3</v>
      </c>
      <c r="J2968" s="1" t="s">
        <v>13774</v>
      </c>
    </row>
    <row r="2969" spans="2:10">
      <c r="B2969" s="1" t="s">
        <v>16256</v>
      </c>
      <c r="C2969" s="1">
        <v>2</v>
      </c>
      <c r="D2969" s="1" t="s">
        <v>13753</v>
      </c>
      <c r="E2969" s="17">
        <v>0.68210648148148101</v>
      </c>
      <c r="F2969" s="1" t="s">
        <v>5</v>
      </c>
      <c r="G2969" s="1" t="s">
        <v>13746</v>
      </c>
      <c r="H2969" s="17">
        <v>0.78795138888888905</v>
      </c>
      <c r="I2969" s="17">
        <v>0.10584490740740804</v>
      </c>
      <c r="J2969" s="1" t="s">
        <v>13759</v>
      </c>
    </row>
    <row r="2970" spans="2:10">
      <c r="B2970" s="1" t="s">
        <v>17248</v>
      </c>
      <c r="C2970" s="1">
        <v>1</v>
      </c>
      <c r="D2970" s="1" t="s">
        <v>13687</v>
      </c>
      <c r="E2970" s="17">
        <v>0.78761574074074103</v>
      </c>
      <c r="F2970" s="1" t="s">
        <v>15</v>
      </c>
      <c r="G2970" s="1" t="s">
        <v>3095</v>
      </c>
      <c r="H2970" s="17">
        <v>0.78802083333333295</v>
      </c>
      <c r="I2970" s="17">
        <v>4.0509259259191577E-4</v>
      </c>
      <c r="J2970" s="1" t="s">
        <v>13757</v>
      </c>
    </row>
    <row r="2971" spans="2:10">
      <c r="B2971" s="1" t="s">
        <v>17024</v>
      </c>
      <c r="C2971" s="1">
        <v>1</v>
      </c>
      <c r="D2971" s="1" t="s">
        <v>13753</v>
      </c>
      <c r="E2971" s="17">
        <v>0.76950231481481501</v>
      </c>
      <c r="F2971" s="1" t="s">
        <v>13</v>
      </c>
      <c r="G2971" s="1" t="s">
        <v>3078</v>
      </c>
      <c r="H2971" s="17">
        <v>0.78820601851851901</v>
      </c>
      <c r="I2971" s="17">
        <v>1.8703703703704E-2</v>
      </c>
      <c r="J2971" s="1" t="s">
        <v>13755</v>
      </c>
    </row>
    <row r="2972" spans="2:10">
      <c r="B2972" s="1" t="s">
        <v>17238</v>
      </c>
      <c r="C2972" s="1">
        <v>1</v>
      </c>
      <c r="D2972" s="1" t="s">
        <v>13760</v>
      </c>
      <c r="E2972" s="17">
        <v>0.78692129629629604</v>
      </c>
      <c r="F2972" s="1" t="s">
        <v>15</v>
      </c>
      <c r="G2972" s="1" t="s">
        <v>13746</v>
      </c>
      <c r="H2972" s="17">
        <v>0.78851851851851895</v>
      </c>
      <c r="I2972" s="17">
        <v>1.597222222222916E-3</v>
      </c>
      <c r="J2972" s="1" t="s">
        <v>13764</v>
      </c>
    </row>
    <row r="2973" spans="2:10">
      <c r="B2973" s="1" t="s">
        <v>15607</v>
      </c>
      <c r="C2973" s="1">
        <v>1</v>
      </c>
      <c r="D2973" s="1" t="s">
        <v>13760</v>
      </c>
      <c r="E2973" s="17">
        <v>0.60472222222222205</v>
      </c>
      <c r="F2973" s="1" t="s">
        <v>62</v>
      </c>
      <c r="G2973" s="1" t="s">
        <v>3095</v>
      </c>
      <c r="H2973" s="17">
        <v>0.78857638888888903</v>
      </c>
      <c r="I2973" s="17">
        <v>0.18385416666666698</v>
      </c>
      <c r="J2973" s="1" t="s">
        <v>13761</v>
      </c>
    </row>
    <row r="2974" spans="2:10">
      <c r="B2974" s="1" t="s">
        <v>15166</v>
      </c>
      <c r="C2974" s="1">
        <v>1</v>
      </c>
      <c r="D2974" s="1" t="s">
        <v>3076</v>
      </c>
      <c r="E2974" s="17">
        <v>0.54608796296296302</v>
      </c>
      <c r="F2974" s="1" t="s">
        <v>56</v>
      </c>
      <c r="G2974" s="1" t="s">
        <v>3095</v>
      </c>
      <c r="H2974" s="17">
        <v>0.78864583333333305</v>
      </c>
      <c r="I2974" s="17">
        <v>0.24255787037037002</v>
      </c>
      <c r="J2974" s="1" t="s">
        <v>13675</v>
      </c>
    </row>
    <row r="2975" spans="2:10">
      <c r="B2975" s="1" t="s">
        <v>17215</v>
      </c>
      <c r="C2975" s="1">
        <v>2</v>
      </c>
      <c r="D2975" s="1" t="s">
        <v>3076</v>
      </c>
      <c r="E2975" s="17">
        <v>0.78501157407407396</v>
      </c>
      <c r="F2975" s="1" t="s">
        <v>15</v>
      </c>
      <c r="G2975" s="1" t="s">
        <v>3095</v>
      </c>
      <c r="H2975" s="17">
        <v>0.78871527777777795</v>
      </c>
      <c r="I2975" s="17">
        <v>3.7037037037039866E-3</v>
      </c>
      <c r="J2975" s="1" t="s">
        <v>13675</v>
      </c>
    </row>
    <row r="2976" spans="2:10">
      <c r="B2976" s="1" t="s">
        <v>17240</v>
      </c>
      <c r="C2976" s="1">
        <v>1</v>
      </c>
      <c r="D2976" s="1" t="s">
        <v>13760</v>
      </c>
      <c r="E2976" s="17">
        <v>0.78702546296296305</v>
      </c>
      <c r="F2976" s="1" t="s">
        <v>15</v>
      </c>
      <c r="G2976" s="1" t="s">
        <v>13746</v>
      </c>
      <c r="H2976" s="17">
        <v>0.78871527777777795</v>
      </c>
      <c r="I2976" s="17">
        <v>1.6898148148148939E-3</v>
      </c>
      <c r="J2976" s="1" t="s">
        <v>13764</v>
      </c>
    </row>
    <row r="2977" spans="2:10">
      <c r="B2977" s="1" t="s">
        <v>15681</v>
      </c>
      <c r="C2977" s="1">
        <v>1</v>
      </c>
      <c r="D2977" s="1" t="s">
        <v>13687</v>
      </c>
      <c r="E2977" s="17">
        <v>0.61375000000000002</v>
      </c>
      <c r="F2977" s="1" t="s">
        <v>62</v>
      </c>
      <c r="G2977" s="1" t="s">
        <v>3078</v>
      </c>
      <c r="H2977" s="17">
        <v>0.78873842592592602</v>
      </c>
      <c r="I2977" s="17">
        <v>0.17498842592592601</v>
      </c>
      <c r="J2977" s="1" t="s">
        <v>13773</v>
      </c>
    </row>
    <row r="2978" spans="2:10">
      <c r="B2978" s="1" t="s">
        <v>17245</v>
      </c>
      <c r="C2978" s="1">
        <v>2</v>
      </c>
      <c r="D2978" s="1" t="s">
        <v>13753</v>
      </c>
      <c r="E2978" s="17">
        <v>0.78738425925925903</v>
      </c>
      <c r="F2978" s="1" t="s">
        <v>15</v>
      </c>
      <c r="G2978" s="1" t="s">
        <v>13762</v>
      </c>
      <c r="H2978" s="17">
        <v>0.78910879629629604</v>
      </c>
      <c r="I2978" s="17">
        <v>1.7245370370370106E-3</v>
      </c>
      <c r="J2978" s="1" t="s">
        <v>13772</v>
      </c>
    </row>
    <row r="2979" spans="2:10">
      <c r="B2979" s="1" t="s">
        <v>16365</v>
      </c>
      <c r="C2979" s="1">
        <v>1</v>
      </c>
      <c r="D2979" s="1" t="s">
        <v>13753</v>
      </c>
      <c r="E2979" s="17">
        <v>0.69662037037036995</v>
      </c>
      <c r="F2979" s="1" t="s">
        <v>6</v>
      </c>
      <c r="G2979" s="1" t="s">
        <v>3078</v>
      </c>
      <c r="H2979" s="17">
        <v>0.78913194444444401</v>
      </c>
      <c r="I2979" s="17">
        <v>9.2511574074074066E-2</v>
      </c>
      <c r="J2979" s="1" t="s">
        <v>13755</v>
      </c>
    </row>
    <row r="2980" spans="2:10">
      <c r="B2980" s="1" t="s">
        <v>17254</v>
      </c>
      <c r="C2980" s="1">
        <v>1</v>
      </c>
      <c r="D2980" s="1" t="s">
        <v>13687</v>
      </c>
      <c r="E2980" s="17">
        <v>0.78821759259259305</v>
      </c>
      <c r="F2980" s="1" t="s">
        <v>15</v>
      </c>
      <c r="G2980" s="1" t="s">
        <v>3095</v>
      </c>
      <c r="H2980" s="17">
        <v>0.78923611111111103</v>
      </c>
      <c r="I2980" s="17">
        <v>1.0185185185179746E-3</v>
      </c>
      <c r="J2980" s="1" t="s">
        <v>13757</v>
      </c>
    </row>
    <row r="2981" spans="2:10">
      <c r="B2981" s="1" t="s">
        <v>17216</v>
      </c>
      <c r="C2981" s="1">
        <v>1</v>
      </c>
      <c r="D2981" s="1" t="s">
        <v>13753</v>
      </c>
      <c r="E2981" s="17">
        <v>0.78503472222222204</v>
      </c>
      <c r="F2981" s="1" t="s">
        <v>15</v>
      </c>
      <c r="G2981" s="1" t="s">
        <v>13746</v>
      </c>
      <c r="H2981" s="17">
        <v>0.78931712962962997</v>
      </c>
      <c r="I2981" s="17">
        <v>4.2824074074079288E-3</v>
      </c>
      <c r="J2981" s="1" t="s">
        <v>13759</v>
      </c>
    </row>
    <row r="2982" spans="2:10">
      <c r="B2982" s="1" t="s">
        <v>15951</v>
      </c>
      <c r="C2982" s="1">
        <v>1</v>
      </c>
      <c r="D2982" s="1" t="s">
        <v>13760</v>
      </c>
      <c r="E2982" s="17">
        <v>0.64708333333333301</v>
      </c>
      <c r="F2982" s="1" t="s">
        <v>2</v>
      </c>
      <c r="G2982" s="1" t="s">
        <v>3095</v>
      </c>
      <c r="H2982" s="17">
        <v>0.78939814814814802</v>
      </c>
      <c r="I2982" s="17">
        <v>0.142314814814815</v>
      </c>
      <c r="J2982" s="1" t="s">
        <v>13761</v>
      </c>
    </row>
    <row r="2983" spans="2:10">
      <c r="B2983" s="1" t="s">
        <v>17261</v>
      </c>
      <c r="C2983" s="1">
        <v>1</v>
      </c>
      <c r="D2983" s="1" t="s">
        <v>13687</v>
      </c>
      <c r="E2983" s="17">
        <v>0.78913194444444401</v>
      </c>
      <c r="F2983" s="1" t="s">
        <v>15</v>
      </c>
      <c r="G2983" s="1" t="s">
        <v>3078</v>
      </c>
      <c r="H2983" s="17">
        <v>0.78939814814814802</v>
      </c>
      <c r="I2983" s="17">
        <v>2.6620370370400437E-4</v>
      </c>
      <c r="J2983" s="1" t="s">
        <v>13773</v>
      </c>
    </row>
    <row r="2984" spans="2:10">
      <c r="B2984" s="1" t="s">
        <v>17258</v>
      </c>
      <c r="C2984" s="1">
        <v>5</v>
      </c>
      <c r="D2984" s="1" t="s">
        <v>13753</v>
      </c>
      <c r="E2984" s="17">
        <v>0.78870370370370402</v>
      </c>
      <c r="F2984" s="1" t="s">
        <v>15</v>
      </c>
      <c r="G2984" s="1" t="s">
        <v>3078</v>
      </c>
      <c r="H2984" s="17">
        <v>0.78964120370370405</v>
      </c>
      <c r="I2984" s="17">
        <v>9.3750000000003553E-4</v>
      </c>
      <c r="J2984" s="1" t="s">
        <v>13755</v>
      </c>
    </row>
    <row r="2985" spans="2:10">
      <c r="B2985" s="1" t="s">
        <v>17264</v>
      </c>
      <c r="C2985" s="1">
        <v>1</v>
      </c>
      <c r="D2985" s="1" t="s">
        <v>13753</v>
      </c>
      <c r="E2985" s="17">
        <v>0.78937500000000005</v>
      </c>
      <c r="F2985" s="1" t="s">
        <v>15</v>
      </c>
      <c r="G2985" s="1" t="s">
        <v>3078</v>
      </c>
      <c r="H2985" s="17">
        <v>0.78968749999999999</v>
      </c>
      <c r="I2985" s="17">
        <v>3.1249999999993783E-4</v>
      </c>
      <c r="J2985" s="1" t="s">
        <v>13755</v>
      </c>
    </row>
    <row r="2986" spans="2:10">
      <c r="B2986" s="1" t="s">
        <v>16427</v>
      </c>
      <c r="C2986" s="1">
        <v>1</v>
      </c>
      <c r="D2986" s="1" t="s">
        <v>13753</v>
      </c>
      <c r="E2986" s="17">
        <v>0.703125</v>
      </c>
      <c r="F2986" s="1" t="s">
        <v>7</v>
      </c>
      <c r="G2986" s="1" t="s">
        <v>3078</v>
      </c>
      <c r="H2986" s="17">
        <v>0.78981481481481497</v>
      </c>
      <c r="I2986" s="17">
        <v>8.6689814814814969E-2</v>
      </c>
      <c r="J2986" s="1" t="s">
        <v>13755</v>
      </c>
    </row>
    <row r="2987" spans="2:10">
      <c r="B2987" s="1" t="s">
        <v>16434</v>
      </c>
      <c r="C2987" s="1">
        <v>1</v>
      </c>
      <c r="D2987" s="1" t="s">
        <v>13753</v>
      </c>
      <c r="E2987" s="17">
        <v>0.70377314814814795</v>
      </c>
      <c r="F2987" s="1" t="s">
        <v>7</v>
      </c>
      <c r="G2987" s="1" t="s">
        <v>3078</v>
      </c>
      <c r="H2987" s="17">
        <v>0.78987268518518505</v>
      </c>
      <c r="I2987" s="17">
        <v>8.6099537037037099E-2</v>
      </c>
      <c r="J2987" s="1" t="s">
        <v>13755</v>
      </c>
    </row>
    <row r="2988" spans="2:10">
      <c r="B2988" s="1" t="s">
        <v>16435</v>
      </c>
      <c r="C2988" s="1">
        <v>1</v>
      </c>
      <c r="D2988" s="1" t="s">
        <v>13753</v>
      </c>
      <c r="E2988" s="17">
        <v>0.70383101851851804</v>
      </c>
      <c r="F2988" s="1" t="s">
        <v>7</v>
      </c>
      <c r="G2988" s="1" t="s">
        <v>13762</v>
      </c>
      <c r="H2988" s="17">
        <v>0.78994212962962995</v>
      </c>
      <c r="I2988" s="17">
        <v>8.6111111111111915E-2</v>
      </c>
      <c r="J2988" s="1" t="s">
        <v>13772</v>
      </c>
    </row>
    <row r="2989" spans="2:10">
      <c r="B2989" s="1" t="s">
        <v>17263</v>
      </c>
      <c r="C2989" s="1">
        <v>1</v>
      </c>
      <c r="D2989" s="1" t="s">
        <v>13753</v>
      </c>
      <c r="E2989" s="17">
        <v>0.789293981481481</v>
      </c>
      <c r="F2989" s="1" t="s">
        <v>15</v>
      </c>
      <c r="G2989" s="1" t="s">
        <v>3078</v>
      </c>
      <c r="H2989" s="17">
        <v>0.79010416666666705</v>
      </c>
      <c r="I2989" s="17">
        <v>8.1018518518605198E-4</v>
      </c>
      <c r="J2989" s="1" t="s">
        <v>13755</v>
      </c>
    </row>
    <row r="2990" spans="2:10">
      <c r="B2990" s="1" t="s">
        <v>17252</v>
      </c>
      <c r="C2990" s="1">
        <v>1</v>
      </c>
      <c r="D2990" s="1" t="s">
        <v>13760</v>
      </c>
      <c r="E2990" s="17">
        <v>0.78795138888888905</v>
      </c>
      <c r="F2990" s="1" t="s">
        <v>15</v>
      </c>
      <c r="G2990" s="1" t="s">
        <v>13746</v>
      </c>
      <c r="H2990" s="17">
        <v>0.79067129629629596</v>
      </c>
      <c r="I2990" s="17">
        <v>2.7199074074069074E-3</v>
      </c>
      <c r="J2990" s="1" t="s">
        <v>13764</v>
      </c>
    </row>
    <row r="2991" spans="2:10">
      <c r="B2991" s="1" t="s">
        <v>17266</v>
      </c>
      <c r="C2991" s="1">
        <v>1</v>
      </c>
      <c r="D2991" s="1" t="s">
        <v>3076</v>
      </c>
      <c r="E2991" s="17">
        <v>0.78988425925925898</v>
      </c>
      <c r="F2991" s="1" t="s">
        <v>15</v>
      </c>
      <c r="G2991" s="1" t="s">
        <v>3095</v>
      </c>
      <c r="H2991" s="17">
        <v>0.79069444444444403</v>
      </c>
      <c r="I2991" s="17">
        <v>8.1018518518505278E-4</v>
      </c>
      <c r="J2991" s="1" t="s">
        <v>13675</v>
      </c>
    </row>
    <row r="2992" spans="2:10">
      <c r="B2992" s="1" t="s">
        <v>17256</v>
      </c>
      <c r="C2992" s="1">
        <v>1</v>
      </c>
      <c r="D2992" s="1" t="s">
        <v>13753</v>
      </c>
      <c r="E2992" s="17">
        <v>0.78831018518518503</v>
      </c>
      <c r="F2992" s="1" t="s">
        <v>15</v>
      </c>
      <c r="G2992" s="1" t="s">
        <v>3077</v>
      </c>
      <c r="H2992" s="17">
        <v>0.79079861111111105</v>
      </c>
      <c r="I2992" s="17">
        <v>2.4884259259260189E-3</v>
      </c>
      <c r="J2992" s="1" t="s">
        <v>13756</v>
      </c>
    </row>
    <row r="2993" spans="2:10">
      <c r="B2993" s="1" t="s">
        <v>17271</v>
      </c>
      <c r="C2993" s="1">
        <v>1</v>
      </c>
      <c r="D2993" s="1" t="s">
        <v>13687</v>
      </c>
      <c r="E2993" s="17">
        <v>0.79018518518518499</v>
      </c>
      <c r="F2993" s="1" t="s">
        <v>15</v>
      </c>
      <c r="G2993" s="1" t="s">
        <v>3095</v>
      </c>
      <c r="H2993" s="17">
        <v>0.79082175925925902</v>
      </c>
      <c r="I2993" s="17">
        <v>6.3657407407402555E-4</v>
      </c>
      <c r="J2993" s="1" t="s">
        <v>13757</v>
      </c>
    </row>
    <row r="2994" spans="2:10">
      <c r="B2994" s="1" t="s">
        <v>16755</v>
      </c>
      <c r="C2994" s="1">
        <v>1</v>
      </c>
      <c r="D2994" s="1" t="s">
        <v>13753</v>
      </c>
      <c r="E2994" s="17">
        <v>0.74158564814814798</v>
      </c>
      <c r="F2994" s="1" t="s">
        <v>11</v>
      </c>
      <c r="G2994" s="1" t="s">
        <v>3078</v>
      </c>
      <c r="H2994" s="17">
        <v>0.79092592592592603</v>
      </c>
      <c r="I2994" s="17">
        <v>4.9340277777778052E-2</v>
      </c>
      <c r="J2994" s="1" t="s">
        <v>13755</v>
      </c>
    </row>
    <row r="2995" spans="2:10">
      <c r="B2995" s="1" t="s">
        <v>14513</v>
      </c>
      <c r="C2995" s="1">
        <v>1</v>
      </c>
      <c r="D2995" s="1" t="s">
        <v>13753</v>
      </c>
      <c r="E2995" s="17">
        <v>0.450277777777778</v>
      </c>
      <c r="F2995" s="1" t="s">
        <v>47</v>
      </c>
      <c r="G2995" s="1" t="s">
        <v>3095</v>
      </c>
      <c r="H2995" s="17">
        <v>0.79096064814814804</v>
      </c>
      <c r="I2995" s="17">
        <v>0.34068287037037004</v>
      </c>
      <c r="J2995" s="1" t="s">
        <v>13758</v>
      </c>
    </row>
    <row r="2996" spans="2:10">
      <c r="B2996" s="1" t="s">
        <v>17247</v>
      </c>
      <c r="C2996" s="1">
        <v>1</v>
      </c>
      <c r="D2996" s="1" t="s">
        <v>13760</v>
      </c>
      <c r="E2996" s="17">
        <v>0.78753472222222198</v>
      </c>
      <c r="F2996" s="1" t="s">
        <v>15</v>
      </c>
      <c r="G2996" s="1" t="s">
        <v>13746</v>
      </c>
      <c r="H2996" s="17">
        <v>0.79097222222222197</v>
      </c>
      <c r="I2996" s="17">
        <v>3.4374999999999822E-3</v>
      </c>
      <c r="J2996" s="1" t="s">
        <v>13764</v>
      </c>
    </row>
    <row r="2997" spans="2:10">
      <c r="B2997" s="1" t="s">
        <v>16756</v>
      </c>
      <c r="C2997" s="1">
        <v>1</v>
      </c>
      <c r="D2997" s="1" t="s">
        <v>13753</v>
      </c>
      <c r="E2997" s="17">
        <v>0.74163194444444402</v>
      </c>
      <c r="F2997" s="1" t="s">
        <v>11</v>
      </c>
      <c r="G2997" s="1" t="s">
        <v>3095</v>
      </c>
      <c r="H2997" s="17">
        <v>0.79111111111111099</v>
      </c>
      <c r="I2997" s="17">
        <v>4.9479166666666963E-2</v>
      </c>
      <c r="J2997" s="1" t="s">
        <v>13758</v>
      </c>
    </row>
    <row r="2998" spans="2:10">
      <c r="B2998" s="1" t="s">
        <v>17275</v>
      </c>
      <c r="C2998" s="1">
        <v>1</v>
      </c>
      <c r="D2998" s="1" t="s">
        <v>13687</v>
      </c>
      <c r="E2998" s="17">
        <v>0.79052083333333301</v>
      </c>
      <c r="F2998" s="1" t="s">
        <v>15</v>
      </c>
      <c r="G2998" s="1" t="s">
        <v>3095</v>
      </c>
      <c r="H2998" s="17">
        <v>0.79114583333333299</v>
      </c>
      <c r="I2998" s="17">
        <v>6.2499999999998668E-4</v>
      </c>
      <c r="J2998" s="1" t="s">
        <v>13757</v>
      </c>
    </row>
    <row r="2999" spans="2:10">
      <c r="B2999" s="1" t="s">
        <v>16757</v>
      </c>
      <c r="C2999" s="1">
        <v>1</v>
      </c>
      <c r="D2999" s="1" t="s">
        <v>13753</v>
      </c>
      <c r="E2999" s="17">
        <v>0.74181712962962998</v>
      </c>
      <c r="F2999" s="1" t="s">
        <v>11</v>
      </c>
      <c r="G2999" s="1" t="s">
        <v>13762</v>
      </c>
      <c r="H2999" s="17">
        <v>0.79115740740740703</v>
      </c>
      <c r="I2999" s="17">
        <v>4.9340277777777053E-2</v>
      </c>
      <c r="J2999" s="1" t="s">
        <v>13772</v>
      </c>
    </row>
    <row r="3000" spans="2:10">
      <c r="B3000" s="1" t="s">
        <v>17270</v>
      </c>
      <c r="C3000" s="1">
        <v>1</v>
      </c>
      <c r="D3000" s="1" t="s">
        <v>13753</v>
      </c>
      <c r="E3000" s="17">
        <v>0.79015046296296299</v>
      </c>
      <c r="F3000" s="1" t="s">
        <v>15</v>
      </c>
      <c r="G3000" s="1" t="s">
        <v>3095</v>
      </c>
      <c r="H3000" s="17">
        <v>0.79146990740740697</v>
      </c>
      <c r="I3000" s="17">
        <v>1.3194444444439846E-3</v>
      </c>
      <c r="J3000" s="1" t="s">
        <v>13758</v>
      </c>
    </row>
    <row r="3001" spans="2:10">
      <c r="B3001" s="1" t="s">
        <v>17280</v>
      </c>
      <c r="C3001" s="1">
        <v>1</v>
      </c>
      <c r="D3001" s="1" t="s">
        <v>13687</v>
      </c>
      <c r="E3001" s="17">
        <v>0.79142361111111104</v>
      </c>
      <c r="F3001" s="1" t="s">
        <v>15</v>
      </c>
      <c r="G3001" s="1" t="s">
        <v>13762</v>
      </c>
      <c r="H3001" s="17">
        <v>0.791643518518519</v>
      </c>
      <c r="I3001" s="17">
        <v>2.1990740740795989E-4</v>
      </c>
      <c r="J3001" s="1" t="s">
        <v>13767</v>
      </c>
    </row>
    <row r="3002" spans="2:10">
      <c r="B3002" s="1" t="s">
        <v>15639</v>
      </c>
      <c r="C3002" s="1">
        <v>5</v>
      </c>
      <c r="D3002" s="1" t="s">
        <v>13753</v>
      </c>
      <c r="E3002" s="17">
        <v>0.60800925925925897</v>
      </c>
      <c r="F3002" s="1" t="s">
        <v>62</v>
      </c>
      <c r="G3002" s="1" t="s">
        <v>3078</v>
      </c>
      <c r="H3002" s="17">
        <v>0.791678240740741</v>
      </c>
      <c r="I3002" s="17">
        <v>0.18366898148148203</v>
      </c>
      <c r="J3002" s="1" t="s">
        <v>13755</v>
      </c>
    </row>
    <row r="3003" spans="2:10">
      <c r="B3003" s="1" t="s">
        <v>16762</v>
      </c>
      <c r="C3003" s="1">
        <v>1</v>
      </c>
      <c r="D3003" s="1" t="s">
        <v>13753</v>
      </c>
      <c r="E3003" s="17">
        <v>0.74232638888888902</v>
      </c>
      <c r="F3003" s="1" t="s">
        <v>11</v>
      </c>
      <c r="G3003" s="1" t="s">
        <v>13762</v>
      </c>
      <c r="H3003" s="17">
        <v>0.791678240740741</v>
      </c>
      <c r="I3003" s="17">
        <v>4.935185185185198E-2</v>
      </c>
      <c r="J3003" s="1" t="s">
        <v>13772</v>
      </c>
    </row>
    <row r="3004" spans="2:10">
      <c r="B3004" s="1" t="s">
        <v>17272</v>
      </c>
      <c r="C3004" s="1">
        <v>1</v>
      </c>
      <c r="D3004" s="1" t="s">
        <v>13753</v>
      </c>
      <c r="E3004" s="17">
        <v>0.79031249999999997</v>
      </c>
      <c r="F3004" s="1" t="s">
        <v>15</v>
      </c>
      <c r="G3004" s="1" t="s">
        <v>3077</v>
      </c>
      <c r="H3004" s="17">
        <v>0.79174768518518501</v>
      </c>
      <c r="I3004" s="17">
        <v>1.4351851851850395E-3</v>
      </c>
      <c r="J3004" s="1" t="s">
        <v>13756</v>
      </c>
    </row>
    <row r="3005" spans="2:10">
      <c r="B3005" s="1" t="s">
        <v>17206</v>
      </c>
      <c r="C3005" s="1">
        <v>1</v>
      </c>
      <c r="D3005" s="1" t="s">
        <v>13753</v>
      </c>
      <c r="E3005" s="17">
        <v>0.78438657407407397</v>
      </c>
      <c r="F3005" s="1" t="s">
        <v>15</v>
      </c>
      <c r="G3005" s="1" t="s">
        <v>3095</v>
      </c>
      <c r="H3005" s="17">
        <v>0.791875</v>
      </c>
      <c r="I3005" s="17">
        <v>7.4884259259260233E-3</v>
      </c>
      <c r="J3005" s="1" t="s">
        <v>13758</v>
      </c>
    </row>
    <row r="3006" spans="2:10">
      <c r="B3006" s="1" t="s">
        <v>17273</v>
      </c>
      <c r="C3006" s="1">
        <v>1</v>
      </c>
      <c r="D3006" s="1" t="s">
        <v>13687</v>
      </c>
      <c r="E3006" s="17">
        <v>0.79043981481481496</v>
      </c>
      <c r="F3006" s="1" t="s">
        <v>15</v>
      </c>
      <c r="G3006" s="1" t="s">
        <v>13746</v>
      </c>
      <c r="H3006" s="17">
        <v>0.79247685185185202</v>
      </c>
      <c r="I3006" s="17">
        <v>2.0370370370370594E-3</v>
      </c>
      <c r="J3006" s="1" t="s">
        <v>13771</v>
      </c>
    </row>
    <row r="3007" spans="2:10">
      <c r="B3007" s="1" t="s">
        <v>17288</v>
      </c>
      <c r="C3007" s="1">
        <v>1</v>
      </c>
      <c r="D3007" s="1" t="s">
        <v>13753</v>
      </c>
      <c r="E3007" s="17">
        <v>0.79240740740740701</v>
      </c>
      <c r="F3007" s="1" t="s">
        <v>13779</v>
      </c>
      <c r="G3007" s="1" t="s">
        <v>3078</v>
      </c>
      <c r="H3007" s="17">
        <v>0.79261574074074104</v>
      </c>
      <c r="I3007" s="17">
        <v>2.0833333333403203E-4</v>
      </c>
      <c r="J3007" s="1" t="s">
        <v>13755</v>
      </c>
    </row>
    <row r="3008" spans="2:10">
      <c r="B3008" s="1" t="s">
        <v>17249</v>
      </c>
      <c r="C3008" s="1">
        <v>1</v>
      </c>
      <c r="D3008" s="1" t="s">
        <v>13753</v>
      </c>
      <c r="E3008" s="17">
        <v>0.78775462962963005</v>
      </c>
      <c r="F3008" s="1" t="s">
        <v>15</v>
      </c>
      <c r="G3008" s="1" t="s">
        <v>13746</v>
      </c>
      <c r="H3008" s="17">
        <v>0.79269675925925898</v>
      </c>
      <c r="I3008" s="17">
        <v>4.9421296296289219E-3</v>
      </c>
      <c r="J3008" s="1" t="s">
        <v>13759</v>
      </c>
    </row>
    <row r="3009" spans="2:10">
      <c r="B3009" s="1" t="s">
        <v>17169</v>
      </c>
      <c r="C3009" s="1">
        <v>1</v>
      </c>
      <c r="D3009" s="1" t="s">
        <v>3076</v>
      </c>
      <c r="E3009" s="17">
        <v>0.780555555555556</v>
      </c>
      <c r="F3009" s="1" t="s">
        <v>14</v>
      </c>
      <c r="G3009" s="1" t="s">
        <v>13746</v>
      </c>
      <c r="H3009" s="17">
        <v>0.79274305555555602</v>
      </c>
      <c r="I3009" s="17">
        <v>1.2187500000000018E-2</v>
      </c>
      <c r="J3009" s="1" t="s">
        <v>13766</v>
      </c>
    </row>
    <row r="3010" spans="2:10">
      <c r="B3010" s="1" t="s">
        <v>17188</v>
      </c>
      <c r="C3010" s="1">
        <v>1</v>
      </c>
      <c r="D3010" s="1" t="s">
        <v>13753</v>
      </c>
      <c r="E3010" s="17">
        <v>0.78276620370370398</v>
      </c>
      <c r="F3010" s="1" t="s">
        <v>15</v>
      </c>
      <c r="G3010" s="1" t="s">
        <v>3095</v>
      </c>
      <c r="H3010" s="17">
        <v>0.79320601851851802</v>
      </c>
      <c r="I3010" s="17">
        <v>1.0439814814814041E-2</v>
      </c>
      <c r="J3010" s="1" t="s">
        <v>13758</v>
      </c>
    </row>
    <row r="3011" spans="2:10">
      <c r="B3011" s="1" t="s">
        <v>17293</v>
      </c>
      <c r="C3011" s="1">
        <v>1</v>
      </c>
      <c r="D3011" s="1" t="s">
        <v>13687</v>
      </c>
      <c r="E3011" s="17">
        <v>0.79293981481481501</v>
      </c>
      <c r="F3011" s="1" t="s">
        <v>13779</v>
      </c>
      <c r="G3011" s="1" t="s">
        <v>3095</v>
      </c>
      <c r="H3011" s="17">
        <v>0.793298611111111</v>
      </c>
      <c r="I3011" s="17">
        <v>3.5879629629598231E-4</v>
      </c>
      <c r="J3011" s="1" t="s">
        <v>13757</v>
      </c>
    </row>
    <row r="3012" spans="2:10">
      <c r="B3012" s="1" t="s">
        <v>16074</v>
      </c>
      <c r="C3012" s="1">
        <v>5</v>
      </c>
      <c r="D3012" s="1" t="s">
        <v>13753</v>
      </c>
      <c r="E3012" s="17">
        <v>0.66077546296296297</v>
      </c>
      <c r="F3012" s="1" t="s">
        <v>3</v>
      </c>
      <c r="G3012" s="1" t="s">
        <v>3078</v>
      </c>
      <c r="H3012" s="17">
        <v>0.79335648148148197</v>
      </c>
      <c r="I3012" s="17">
        <v>0.132581018518519</v>
      </c>
      <c r="J3012" s="1" t="s">
        <v>13755</v>
      </c>
    </row>
    <row r="3013" spans="2:10">
      <c r="B3013" s="1" t="s">
        <v>17286</v>
      </c>
      <c r="C3013" s="1">
        <v>5</v>
      </c>
      <c r="D3013" s="1" t="s">
        <v>13753</v>
      </c>
      <c r="E3013" s="17">
        <v>0.79224537037037002</v>
      </c>
      <c r="F3013" s="1" t="s">
        <v>13779</v>
      </c>
      <c r="G3013" s="1" t="s">
        <v>3078</v>
      </c>
      <c r="H3013" s="17">
        <v>0.79344907407407395</v>
      </c>
      <c r="I3013" s="17">
        <v>1.2037037037039289E-3</v>
      </c>
      <c r="J3013" s="1" t="s">
        <v>13755</v>
      </c>
    </row>
    <row r="3014" spans="2:10">
      <c r="B3014" s="1" t="s">
        <v>17277</v>
      </c>
      <c r="C3014" s="1">
        <v>1</v>
      </c>
      <c r="D3014" s="1" t="s">
        <v>13760</v>
      </c>
      <c r="E3014" s="17">
        <v>0.790983796296296</v>
      </c>
      <c r="F3014" s="1" t="s">
        <v>15</v>
      </c>
      <c r="G3014" s="1" t="s">
        <v>3095</v>
      </c>
      <c r="H3014" s="17">
        <v>0.79353009259259299</v>
      </c>
      <c r="I3014" s="17">
        <v>2.5462962962969904E-3</v>
      </c>
      <c r="J3014" s="1" t="s">
        <v>13761</v>
      </c>
    </row>
    <row r="3015" spans="2:10">
      <c r="B3015" s="1" t="s">
        <v>17289</v>
      </c>
      <c r="C3015" s="1">
        <v>1</v>
      </c>
      <c r="D3015" s="1" t="s">
        <v>13760</v>
      </c>
      <c r="E3015" s="17">
        <v>0.79277777777777803</v>
      </c>
      <c r="F3015" s="1" t="s">
        <v>13779</v>
      </c>
      <c r="G3015" s="1" t="s">
        <v>3095</v>
      </c>
      <c r="H3015" s="17">
        <v>0.79362268518518497</v>
      </c>
      <c r="I3015" s="17">
        <v>8.4490740740694736E-4</v>
      </c>
      <c r="J3015" s="1" t="s">
        <v>13761</v>
      </c>
    </row>
    <row r="3016" spans="2:10">
      <c r="B3016" s="1" t="s">
        <v>13830</v>
      </c>
      <c r="C3016" s="1">
        <v>3</v>
      </c>
      <c r="D3016" s="1" t="s">
        <v>13753</v>
      </c>
      <c r="E3016" s="17">
        <v>0.271782407407407</v>
      </c>
      <c r="F3016" s="1" t="s">
        <v>13777</v>
      </c>
      <c r="G3016" s="1" t="s">
        <v>3078</v>
      </c>
      <c r="H3016" s="17">
        <v>0.79365740740740698</v>
      </c>
      <c r="I3016" s="17">
        <v>0.52187499999999998</v>
      </c>
      <c r="J3016" s="1" t="s">
        <v>13755</v>
      </c>
    </row>
    <row r="3017" spans="2:10">
      <c r="B3017" s="1" t="s">
        <v>15362</v>
      </c>
      <c r="C3017" s="1">
        <v>1</v>
      </c>
      <c r="D3017" s="1" t="s">
        <v>13687</v>
      </c>
      <c r="E3017" s="17">
        <v>0.57151620370370404</v>
      </c>
      <c r="F3017" s="1" t="s">
        <v>58</v>
      </c>
      <c r="G3017" s="1" t="s">
        <v>13746</v>
      </c>
      <c r="H3017" s="17">
        <v>0.79408564814814797</v>
      </c>
      <c r="I3017" s="17">
        <v>0.22256944444444393</v>
      </c>
      <c r="J3017" s="1" t="s">
        <v>13771</v>
      </c>
    </row>
    <row r="3018" spans="2:10">
      <c r="B3018" s="1" t="s">
        <v>17297</v>
      </c>
      <c r="C3018" s="1">
        <v>1</v>
      </c>
      <c r="D3018" s="1" t="s">
        <v>13753</v>
      </c>
      <c r="E3018" s="17">
        <v>0.79344907407407395</v>
      </c>
      <c r="F3018" s="1" t="s">
        <v>13779</v>
      </c>
      <c r="G3018" s="1" t="s">
        <v>3078</v>
      </c>
      <c r="H3018" s="17">
        <v>0.794259259259259</v>
      </c>
      <c r="I3018" s="17">
        <v>8.1018518518505278E-4</v>
      </c>
      <c r="J3018" s="1" t="s">
        <v>13755</v>
      </c>
    </row>
    <row r="3019" spans="2:10">
      <c r="B3019" s="1" t="s">
        <v>17294</v>
      </c>
      <c r="C3019" s="1">
        <v>1</v>
      </c>
      <c r="D3019" s="1" t="s">
        <v>13760</v>
      </c>
      <c r="E3019" s="17">
        <v>0.79297453703703702</v>
      </c>
      <c r="F3019" s="1" t="s">
        <v>13779</v>
      </c>
      <c r="G3019" s="1" t="s">
        <v>13746</v>
      </c>
      <c r="H3019" s="17">
        <v>0.79446759259259303</v>
      </c>
      <c r="I3019" s="17">
        <v>1.493055555556011E-3</v>
      </c>
      <c r="J3019" s="1" t="s">
        <v>13764</v>
      </c>
    </row>
    <row r="3020" spans="2:10">
      <c r="B3020" s="1" t="s">
        <v>17303</v>
      </c>
      <c r="C3020" s="1">
        <v>1</v>
      </c>
      <c r="D3020" s="1" t="s">
        <v>13753</v>
      </c>
      <c r="E3020" s="17">
        <v>0.79412037037036998</v>
      </c>
      <c r="F3020" s="1" t="s">
        <v>13779</v>
      </c>
      <c r="G3020" s="1" t="s">
        <v>3078</v>
      </c>
      <c r="H3020" s="17">
        <v>0.79467592592592595</v>
      </c>
      <c r="I3020" s="17">
        <v>5.5555555555597547E-4</v>
      </c>
      <c r="J3020" s="1" t="s">
        <v>13755</v>
      </c>
    </row>
    <row r="3021" spans="2:10">
      <c r="B3021" s="1" t="s">
        <v>17283</v>
      </c>
      <c r="C3021" s="1">
        <v>1</v>
      </c>
      <c r="D3021" s="1" t="s">
        <v>13753</v>
      </c>
      <c r="E3021" s="17">
        <v>0.79168981481481504</v>
      </c>
      <c r="F3021" s="1" t="s">
        <v>13779</v>
      </c>
      <c r="G3021" s="1" t="s">
        <v>3077</v>
      </c>
      <c r="H3021" s="17">
        <v>0.79494212962962996</v>
      </c>
      <c r="I3021" s="17">
        <v>3.2523148148149161E-3</v>
      </c>
      <c r="J3021" s="1" t="s">
        <v>13756</v>
      </c>
    </row>
    <row r="3022" spans="2:10">
      <c r="B3022" s="1" t="s">
        <v>17302</v>
      </c>
      <c r="C3022" s="1">
        <v>1</v>
      </c>
      <c r="D3022" s="1" t="s">
        <v>13760</v>
      </c>
      <c r="E3022" s="17">
        <v>0.79395833333333299</v>
      </c>
      <c r="F3022" s="1" t="s">
        <v>13779</v>
      </c>
      <c r="G3022" s="1" t="s">
        <v>3077</v>
      </c>
      <c r="H3022" s="17">
        <v>0.794988425925926</v>
      </c>
      <c r="I3022" s="17">
        <v>1.0300925925930127E-3</v>
      </c>
      <c r="J3022" s="1" t="s">
        <v>13765</v>
      </c>
    </row>
    <row r="3023" spans="2:10">
      <c r="B3023" s="1" t="s">
        <v>16352</v>
      </c>
      <c r="C3023" s="1">
        <v>1</v>
      </c>
      <c r="D3023" s="1" t="s">
        <v>13760</v>
      </c>
      <c r="E3023" s="17">
        <v>0.69540509259259298</v>
      </c>
      <c r="F3023" s="1" t="s">
        <v>6</v>
      </c>
      <c r="G3023" s="1" t="s">
        <v>3077</v>
      </c>
      <c r="H3023" s="17">
        <v>0.79502314814814801</v>
      </c>
      <c r="I3023" s="17">
        <v>9.961805555555503E-2</v>
      </c>
      <c r="J3023" s="1" t="s">
        <v>13765</v>
      </c>
    </row>
    <row r="3024" spans="2:10">
      <c r="B3024" s="1" t="s">
        <v>17308</v>
      </c>
      <c r="C3024" s="1">
        <v>1</v>
      </c>
      <c r="D3024" s="1" t="s">
        <v>13753</v>
      </c>
      <c r="E3024" s="17">
        <v>0.79434027777777805</v>
      </c>
      <c r="F3024" s="1" t="s">
        <v>13779</v>
      </c>
      <c r="G3024" s="1" t="s">
        <v>13746</v>
      </c>
      <c r="H3024" s="17">
        <v>0.79505787037037001</v>
      </c>
      <c r="I3024" s="17">
        <v>7.1759259259196462E-4</v>
      </c>
      <c r="J3024" s="1" t="s">
        <v>13759</v>
      </c>
    </row>
    <row r="3025" spans="2:10">
      <c r="B3025" s="1" t="s">
        <v>17313</v>
      </c>
      <c r="C3025" s="1">
        <v>1</v>
      </c>
      <c r="D3025" s="1" t="s">
        <v>13687</v>
      </c>
      <c r="E3025" s="17">
        <v>0.79468749999999999</v>
      </c>
      <c r="F3025" s="1" t="s">
        <v>13779</v>
      </c>
      <c r="G3025" s="1" t="s">
        <v>13762</v>
      </c>
      <c r="H3025" s="17">
        <v>0.79516203703703703</v>
      </c>
      <c r="I3025" s="17">
        <v>4.745370370370372E-4</v>
      </c>
      <c r="J3025" s="1" t="s">
        <v>13767</v>
      </c>
    </row>
    <row r="3026" spans="2:10">
      <c r="B3026" s="1" t="s">
        <v>17315</v>
      </c>
      <c r="C3026" s="1">
        <v>1</v>
      </c>
      <c r="D3026" s="1" t="s">
        <v>13760</v>
      </c>
      <c r="E3026" s="17">
        <v>0.79476851851851804</v>
      </c>
      <c r="F3026" s="1" t="s">
        <v>13779</v>
      </c>
      <c r="G3026" s="1" t="s">
        <v>3095</v>
      </c>
      <c r="H3026" s="17">
        <v>0.79540509259259295</v>
      </c>
      <c r="I3026" s="17">
        <v>6.3657407407491373E-4</v>
      </c>
      <c r="J3026" s="1" t="s">
        <v>13761</v>
      </c>
    </row>
    <row r="3027" spans="2:10">
      <c r="B3027" s="1" t="s">
        <v>17287</v>
      </c>
      <c r="C3027" s="1">
        <v>5</v>
      </c>
      <c r="D3027" s="1" t="s">
        <v>13753</v>
      </c>
      <c r="E3027" s="17">
        <v>0.79232638888888896</v>
      </c>
      <c r="F3027" s="1" t="s">
        <v>13779</v>
      </c>
      <c r="G3027" s="1" t="s">
        <v>3078</v>
      </c>
      <c r="H3027" s="17">
        <v>0.79563657407407395</v>
      </c>
      <c r="I3027" s="17">
        <v>3.3101851851849995E-3</v>
      </c>
      <c r="J3027" s="1" t="s">
        <v>13755</v>
      </c>
    </row>
    <row r="3028" spans="2:10">
      <c r="B3028" s="1" t="s">
        <v>17314</v>
      </c>
      <c r="C3028" s="1">
        <v>1</v>
      </c>
      <c r="D3028" s="1" t="s">
        <v>13753</v>
      </c>
      <c r="E3028" s="17">
        <v>0.79469907407407403</v>
      </c>
      <c r="F3028" s="1" t="s">
        <v>13779</v>
      </c>
      <c r="G3028" s="1" t="s">
        <v>3078</v>
      </c>
      <c r="H3028" s="17">
        <v>0.79568287037037</v>
      </c>
      <c r="I3028" s="17">
        <v>9.8379629629596899E-4</v>
      </c>
      <c r="J3028" s="1" t="s">
        <v>13755</v>
      </c>
    </row>
    <row r="3029" spans="2:10">
      <c r="B3029" s="1" t="s">
        <v>17316</v>
      </c>
      <c r="C3029" s="1">
        <v>1</v>
      </c>
      <c r="D3029" s="1" t="s">
        <v>13753</v>
      </c>
      <c r="E3029" s="17">
        <v>0.79479166666666701</v>
      </c>
      <c r="F3029" s="1" t="s">
        <v>13779</v>
      </c>
      <c r="G3029" s="1" t="s">
        <v>3078</v>
      </c>
      <c r="H3029" s="17">
        <v>0.795717592592593</v>
      </c>
      <c r="I3029" s="17">
        <v>9.2592592592599665E-4</v>
      </c>
      <c r="J3029" s="1" t="s">
        <v>13755</v>
      </c>
    </row>
    <row r="3030" spans="2:10">
      <c r="B3030" s="1" t="s">
        <v>17317</v>
      </c>
      <c r="C3030" s="1">
        <v>1</v>
      </c>
      <c r="D3030" s="1" t="s">
        <v>13687</v>
      </c>
      <c r="E3030" s="17">
        <v>0.79494212962962996</v>
      </c>
      <c r="F3030" s="1" t="s">
        <v>13779</v>
      </c>
      <c r="G3030" s="1" t="s">
        <v>3095</v>
      </c>
      <c r="H3030" s="17">
        <v>0.79577546296296298</v>
      </c>
      <c r="I3030" s="17">
        <v>8.3333333333301951E-4</v>
      </c>
      <c r="J3030" s="1" t="s">
        <v>13757</v>
      </c>
    </row>
    <row r="3031" spans="2:10">
      <c r="B3031" s="1" t="s">
        <v>17253</v>
      </c>
      <c r="C3031" s="1">
        <v>5</v>
      </c>
      <c r="D3031" s="1" t="s">
        <v>13753</v>
      </c>
      <c r="E3031" s="17">
        <v>0.78814814814814804</v>
      </c>
      <c r="F3031" s="1" t="s">
        <v>15</v>
      </c>
      <c r="G3031" s="1" t="s">
        <v>13746</v>
      </c>
      <c r="H3031" s="17">
        <v>0.79581018518518498</v>
      </c>
      <c r="I3031" s="17">
        <v>7.6620370370369395E-3</v>
      </c>
      <c r="J3031" s="1" t="s">
        <v>13759</v>
      </c>
    </row>
    <row r="3032" spans="2:10">
      <c r="B3032" s="1" t="s">
        <v>15119</v>
      </c>
      <c r="C3032" s="1">
        <v>1</v>
      </c>
      <c r="D3032" s="1" t="s">
        <v>13753</v>
      </c>
      <c r="E3032" s="17">
        <v>0.54033564814814805</v>
      </c>
      <c r="F3032" s="1" t="s">
        <v>55</v>
      </c>
      <c r="G3032" s="1" t="s">
        <v>3077</v>
      </c>
      <c r="H3032" s="17">
        <v>0.79585648148148103</v>
      </c>
      <c r="I3032" s="17">
        <v>0.25552083333333298</v>
      </c>
      <c r="J3032" s="1" t="s">
        <v>13756</v>
      </c>
    </row>
    <row r="3033" spans="2:10">
      <c r="B3033" s="1" t="s">
        <v>17320</v>
      </c>
      <c r="C3033" s="1">
        <v>1</v>
      </c>
      <c r="D3033" s="1" t="s">
        <v>13753</v>
      </c>
      <c r="E3033" s="17">
        <v>0.79535879629629602</v>
      </c>
      <c r="F3033" s="1" t="s">
        <v>13779</v>
      </c>
      <c r="G3033" s="1" t="s">
        <v>3078</v>
      </c>
      <c r="H3033" s="17">
        <v>0.79590277777777796</v>
      </c>
      <c r="I3033" s="17">
        <v>5.4398148148193659E-4</v>
      </c>
      <c r="J3033" s="1" t="s">
        <v>13755</v>
      </c>
    </row>
    <row r="3034" spans="2:10">
      <c r="B3034" s="1" t="s">
        <v>17307</v>
      </c>
      <c r="C3034" s="1">
        <v>1</v>
      </c>
      <c r="D3034" s="1" t="s">
        <v>13753</v>
      </c>
      <c r="E3034" s="17">
        <v>0.79431712962962997</v>
      </c>
      <c r="F3034" s="1" t="s">
        <v>13779</v>
      </c>
      <c r="G3034" s="1" t="s">
        <v>3077</v>
      </c>
      <c r="H3034" s="17">
        <v>0.79593749999999996</v>
      </c>
      <c r="I3034" s="17">
        <v>1.6203703703699945E-3</v>
      </c>
      <c r="J3034" s="1" t="s">
        <v>13756</v>
      </c>
    </row>
    <row r="3035" spans="2:10">
      <c r="B3035" s="1" t="s">
        <v>17291</v>
      </c>
      <c r="C3035" s="1">
        <v>1</v>
      </c>
      <c r="D3035" s="1" t="s">
        <v>13687</v>
      </c>
      <c r="E3035" s="17">
        <v>0.79287037037037</v>
      </c>
      <c r="F3035" s="1" t="s">
        <v>13779</v>
      </c>
      <c r="G3035" s="1" t="s">
        <v>13746</v>
      </c>
      <c r="H3035" s="17">
        <v>0.79597222222222197</v>
      </c>
      <c r="I3035" s="17">
        <v>3.1018518518519667E-3</v>
      </c>
      <c r="J3035" s="1" t="s">
        <v>13771</v>
      </c>
    </row>
    <row r="3036" spans="2:10">
      <c r="B3036" s="1" t="s">
        <v>17325</v>
      </c>
      <c r="C3036" s="1">
        <v>1</v>
      </c>
      <c r="D3036" s="1" t="s">
        <v>13687</v>
      </c>
      <c r="E3036" s="17">
        <v>0.79581018518518498</v>
      </c>
      <c r="F3036" s="1" t="s">
        <v>13779</v>
      </c>
      <c r="G3036" s="1" t="s">
        <v>3095</v>
      </c>
      <c r="H3036" s="17">
        <v>0.79597222222222197</v>
      </c>
      <c r="I3036" s="17">
        <v>1.6203703703698835E-4</v>
      </c>
      <c r="J3036" s="1" t="s">
        <v>13757</v>
      </c>
    </row>
    <row r="3037" spans="2:10">
      <c r="B3037" s="1" t="s">
        <v>17326</v>
      </c>
      <c r="C3037" s="1">
        <v>1</v>
      </c>
      <c r="D3037" s="1" t="s">
        <v>13687</v>
      </c>
      <c r="E3037" s="17">
        <v>0.79584490740740699</v>
      </c>
      <c r="F3037" s="1" t="s">
        <v>13779</v>
      </c>
      <c r="G3037" s="1" t="s">
        <v>3095</v>
      </c>
      <c r="H3037" s="17">
        <v>0.79611111111111099</v>
      </c>
      <c r="I3037" s="17">
        <v>2.6620370370400437E-4</v>
      </c>
      <c r="J3037" s="1" t="s">
        <v>13757</v>
      </c>
    </row>
    <row r="3038" spans="2:10">
      <c r="B3038" s="1" t="s">
        <v>16787</v>
      </c>
      <c r="C3038" s="1">
        <v>5</v>
      </c>
      <c r="D3038" s="1" t="s">
        <v>13753</v>
      </c>
      <c r="E3038" s="17">
        <v>0.745729166666667</v>
      </c>
      <c r="F3038" s="1" t="s">
        <v>11</v>
      </c>
      <c r="G3038" s="1" t="s">
        <v>13746</v>
      </c>
      <c r="H3038" s="17">
        <v>0.79620370370370397</v>
      </c>
      <c r="I3038" s="17">
        <v>5.0474537037036971E-2</v>
      </c>
      <c r="J3038" s="1" t="s">
        <v>13759</v>
      </c>
    </row>
    <row r="3039" spans="2:10">
      <c r="B3039" s="1" t="s">
        <v>17306</v>
      </c>
      <c r="C3039" s="1">
        <v>1</v>
      </c>
      <c r="D3039" s="1" t="s">
        <v>13687</v>
      </c>
      <c r="E3039" s="17">
        <v>0.794259259259259</v>
      </c>
      <c r="F3039" s="1" t="s">
        <v>13779</v>
      </c>
      <c r="G3039" s="1" t="s">
        <v>3078</v>
      </c>
      <c r="H3039" s="17">
        <v>0.79620370370370397</v>
      </c>
      <c r="I3039" s="17">
        <v>1.9444444444449704E-3</v>
      </c>
      <c r="J3039" s="1" t="s">
        <v>13773</v>
      </c>
    </row>
    <row r="3040" spans="2:10">
      <c r="B3040" s="1" t="s">
        <v>17331</v>
      </c>
      <c r="C3040" s="1">
        <v>1</v>
      </c>
      <c r="D3040" s="1" t="s">
        <v>13687</v>
      </c>
      <c r="E3040" s="17">
        <v>0.79622685185185205</v>
      </c>
      <c r="F3040" s="1" t="s">
        <v>13779</v>
      </c>
      <c r="G3040" s="1" t="s">
        <v>3095</v>
      </c>
      <c r="H3040" s="17">
        <v>0.79655092592592602</v>
      </c>
      <c r="I3040" s="17">
        <v>3.240740740739767E-4</v>
      </c>
      <c r="J3040" s="1" t="s">
        <v>13757</v>
      </c>
    </row>
    <row r="3041" spans="2:10">
      <c r="B3041" s="1" t="s">
        <v>17311</v>
      </c>
      <c r="C3041" s="1">
        <v>1</v>
      </c>
      <c r="D3041" s="1" t="s">
        <v>3076</v>
      </c>
      <c r="E3041" s="17">
        <v>0.79461805555555598</v>
      </c>
      <c r="F3041" s="1" t="s">
        <v>13779</v>
      </c>
      <c r="G3041" s="1" t="s">
        <v>13746</v>
      </c>
      <c r="H3041" s="17">
        <v>0.79681712962963003</v>
      </c>
      <c r="I3041" s="17">
        <v>2.1990740740740478E-3</v>
      </c>
      <c r="J3041" s="1" t="s">
        <v>13766</v>
      </c>
    </row>
    <row r="3042" spans="2:10">
      <c r="B3042" s="1" t="s">
        <v>17251</v>
      </c>
      <c r="C3042" s="1">
        <v>1</v>
      </c>
      <c r="D3042" s="1" t="s">
        <v>13753</v>
      </c>
      <c r="E3042" s="17">
        <v>0.78785879629629596</v>
      </c>
      <c r="F3042" s="1" t="s">
        <v>15</v>
      </c>
      <c r="G3042" s="1" t="s">
        <v>3078</v>
      </c>
      <c r="H3042" s="17">
        <v>0.79685185185185203</v>
      </c>
      <c r="I3042" s="17">
        <v>8.9930555555560732E-3</v>
      </c>
      <c r="J3042" s="1" t="s">
        <v>13755</v>
      </c>
    </row>
    <row r="3043" spans="2:10">
      <c r="B3043" s="1" t="s">
        <v>17339</v>
      </c>
      <c r="C3043" s="1">
        <v>1</v>
      </c>
      <c r="D3043" s="1" t="s">
        <v>13687</v>
      </c>
      <c r="E3043" s="17">
        <v>0.79697916666666702</v>
      </c>
      <c r="F3043" s="1" t="s">
        <v>13779</v>
      </c>
      <c r="G3043" s="1" t="s">
        <v>13762</v>
      </c>
      <c r="H3043" s="17">
        <v>0.797106481481481</v>
      </c>
      <c r="I3043" s="17">
        <v>1.2731481481398355E-4</v>
      </c>
      <c r="J3043" s="1" t="s">
        <v>13767</v>
      </c>
    </row>
    <row r="3044" spans="2:10">
      <c r="B3044" s="1" t="s">
        <v>16363</v>
      </c>
      <c r="C3044" s="1">
        <v>5</v>
      </c>
      <c r="D3044" s="1" t="s">
        <v>13753</v>
      </c>
      <c r="E3044" s="17">
        <v>0.69642361111111095</v>
      </c>
      <c r="F3044" s="1" t="s">
        <v>6</v>
      </c>
      <c r="G3044" s="1" t="s">
        <v>3078</v>
      </c>
      <c r="H3044" s="17">
        <v>0.79747685185185202</v>
      </c>
      <c r="I3044" s="17">
        <v>0.10105324074074107</v>
      </c>
      <c r="J3044" s="1" t="s">
        <v>13755</v>
      </c>
    </row>
    <row r="3045" spans="2:10">
      <c r="B3045" s="1" t="s">
        <v>17334</v>
      </c>
      <c r="C3045" s="1">
        <v>1</v>
      </c>
      <c r="D3045" s="1" t="s">
        <v>13753</v>
      </c>
      <c r="E3045" s="17">
        <v>0.79677083333333298</v>
      </c>
      <c r="F3045" s="1" t="s">
        <v>13779</v>
      </c>
      <c r="G3045" s="1" t="s">
        <v>3078</v>
      </c>
      <c r="H3045" s="17">
        <v>0.79753472222222199</v>
      </c>
      <c r="I3045" s="17">
        <v>7.638888888890083E-4</v>
      </c>
      <c r="J3045" s="1" t="s">
        <v>13755</v>
      </c>
    </row>
    <row r="3046" spans="2:10">
      <c r="B3046" s="1" t="s">
        <v>14295</v>
      </c>
      <c r="C3046" s="1">
        <v>1</v>
      </c>
      <c r="D3046" s="1" t="s">
        <v>13753</v>
      </c>
      <c r="E3046" s="17">
        <v>0.41297453703703701</v>
      </c>
      <c r="F3046" s="1" t="s">
        <v>43</v>
      </c>
      <c r="G3046" s="1" t="s">
        <v>13746</v>
      </c>
      <c r="H3046" s="17">
        <v>0.797800925925926</v>
      </c>
      <c r="I3046" s="17">
        <v>0.38482638888888898</v>
      </c>
      <c r="J3046" s="1" t="s">
        <v>13759</v>
      </c>
    </row>
    <row r="3047" spans="2:10">
      <c r="B3047" s="1" t="s">
        <v>17345</v>
      </c>
      <c r="C3047" s="1">
        <v>1</v>
      </c>
      <c r="D3047" s="1" t="s">
        <v>3076</v>
      </c>
      <c r="E3047" s="17">
        <v>0.79716435185185197</v>
      </c>
      <c r="F3047" s="1" t="s">
        <v>13779</v>
      </c>
      <c r="G3047" s="1" t="s">
        <v>3078</v>
      </c>
      <c r="H3047" s="17">
        <v>0.79793981481481502</v>
      </c>
      <c r="I3047" s="17">
        <v>7.7546296296304718E-4</v>
      </c>
      <c r="J3047" s="1" t="s">
        <v>13769</v>
      </c>
    </row>
    <row r="3048" spans="2:10">
      <c r="B3048" s="1" t="s">
        <v>17358</v>
      </c>
      <c r="C3048" s="1">
        <v>1</v>
      </c>
      <c r="D3048" s="1" t="s">
        <v>13753</v>
      </c>
      <c r="E3048" s="17">
        <v>0.79793981481481502</v>
      </c>
      <c r="F3048" s="1" t="s">
        <v>13779</v>
      </c>
      <c r="G3048" s="1" t="s">
        <v>13746</v>
      </c>
      <c r="H3048" s="17">
        <v>0.79811342592592605</v>
      </c>
      <c r="I3048" s="17">
        <v>1.7361111111102723E-4</v>
      </c>
      <c r="J3048" s="1" t="s">
        <v>13759</v>
      </c>
    </row>
    <row r="3049" spans="2:10">
      <c r="B3049" s="1" t="s">
        <v>17296</v>
      </c>
      <c r="C3049" s="1">
        <v>1</v>
      </c>
      <c r="D3049" s="1" t="s">
        <v>13753</v>
      </c>
      <c r="E3049" s="17">
        <v>0.79336805555555601</v>
      </c>
      <c r="F3049" s="1" t="s">
        <v>13779</v>
      </c>
      <c r="G3049" s="1" t="s">
        <v>3078</v>
      </c>
      <c r="H3049" s="17">
        <v>0.79825231481481496</v>
      </c>
      <c r="I3049" s="17">
        <v>4.8842592592589495E-3</v>
      </c>
      <c r="J3049" s="1" t="s">
        <v>13755</v>
      </c>
    </row>
    <row r="3050" spans="2:10">
      <c r="B3050" s="1" t="s">
        <v>13869</v>
      </c>
      <c r="C3050" s="1">
        <v>1</v>
      </c>
      <c r="D3050" s="1" t="s">
        <v>3076</v>
      </c>
      <c r="E3050" s="17">
        <v>0.291527777777778</v>
      </c>
      <c r="F3050" s="1" t="s">
        <v>13778</v>
      </c>
      <c r="G3050" s="1" t="s">
        <v>3095</v>
      </c>
      <c r="H3050" s="17">
        <v>0.79836805555555601</v>
      </c>
      <c r="I3050" s="17">
        <v>0.50684027777777807</v>
      </c>
      <c r="J3050" s="1" t="s">
        <v>13675</v>
      </c>
    </row>
    <row r="3051" spans="2:10">
      <c r="B3051" s="1" t="s">
        <v>17255</v>
      </c>
      <c r="C3051" s="1">
        <v>1</v>
      </c>
      <c r="D3051" s="1" t="s">
        <v>13687</v>
      </c>
      <c r="E3051" s="17">
        <v>0.78826388888888899</v>
      </c>
      <c r="F3051" s="1" t="s">
        <v>15</v>
      </c>
      <c r="G3051" s="1" t="s">
        <v>3078</v>
      </c>
      <c r="H3051" s="17">
        <v>0.79851851851851896</v>
      </c>
      <c r="I3051" s="17">
        <v>1.0254629629629974E-2</v>
      </c>
      <c r="J3051" s="1" t="s">
        <v>13773</v>
      </c>
    </row>
    <row r="3052" spans="2:10">
      <c r="B3052" s="1" t="s">
        <v>17354</v>
      </c>
      <c r="C3052" s="1">
        <v>1</v>
      </c>
      <c r="D3052" s="1" t="s">
        <v>13753</v>
      </c>
      <c r="E3052" s="17">
        <v>0.79777777777777803</v>
      </c>
      <c r="F3052" s="1" t="s">
        <v>13779</v>
      </c>
      <c r="G3052" s="1" t="s">
        <v>3095</v>
      </c>
      <c r="H3052" s="17">
        <v>0.79885416666666698</v>
      </c>
      <c r="I3052" s="17">
        <v>1.0763888888889461E-3</v>
      </c>
      <c r="J3052" s="1" t="s">
        <v>13758</v>
      </c>
    </row>
    <row r="3053" spans="2:10">
      <c r="B3053" s="1" t="s">
        <v>17295</v>
      </c>
      <c r="C3053" s="1">
        <v>1</v>
      </c>
      <c r="D3053" s="1" t="s">
        <v>13753</v>
      </c>
      <c r="E3053" s="17">
        <v>0.793298611111111</v>
      </c>
      <c r="F3053" s="1" t="s">
        <v>13779</v>
      </c>
      <c r="G3053" s="1" t="s">
        <v>13762</v>
      </c>
      <c r="H3053" s="17">
        <v>0.79901620370370396</v>
      </c>
      <c r="I3053" s="17">
        <v>5.7175925925929683E-3</v>
      </c>
      <c r="J3053" s="1" t="s">
        <v>13772</v>
      </c>
    </row>
    <row r="3054" spans="2:10">
      <c r="B3054" s="1" t="s">
        <v>17369</v>
      </c>
      <c r="C3054" s="1">
        <v>1</v>
      </c>
      <c r="D3054" s="1" t="s">
        <v>13687</v>
      </c>
      <c r="E3054" s="17">
        <v>0.79885416666666698</v>
      </c>
      <c r="F3054" s="1" t="s">
        <v>13779</v>
      </c>
      <c r="G3054" s="1" t="s">
        <v>13762</v>
      </c>
      <c r="H3054" s="17">
        <v>0.79907407407407405</v>
      </c>
      <c r="I3054" s="17">
        <v>2.1990740740707171E-4</v>
      </c>
      <c r="J3054" s="1" t="s">
        <v>13767</v>
      </c>
    </row>
    <row r="3055" spans="2:10">
      <c r="B3055" s="1" t="s">
        <v>17278</v>
      </c>
      <c r="C3055" s="1">
        <v>1</v>
      </c>
      <c r="D3055" s="1" t="s">
        <v>13687</v>
      </c>
      <c r="E3055" s="17">
        <v>0.790983796296296</v>
      </c>
      <c r="F3055" s="1" t="s">
        <v>15</v>
      </c>
      <c r="G3055" s="1" t="s">
        <v>3077</v>
      </c>
      <c r="H3055" s="17">
        <v>0.79914351851851895</v>
      </c>
      <c r="I3055" s="17">
        <v>8.1597222222229426E-3</v>
      </c>
      <c r="J3055" s="1" t="s">
        <v>13770</v>
      </c>
    </row>
    <row r="3056" spans="2:10">
      <c r="B3056" s="1" t="s">
        <v>17323</v>
      </c>
      <c r="C3056" s="1">
        <v>1</v>
      </c>
      <c r="D3056" s="1" t="s">
        <v>13753</v>
      </c>
      <c r="E3056" s="17">
        <v>0.79564814814814799</v>
      </c>
      <c r="F3056" s="1" t="s">
        <v>13779</v>
      </c>
      <c r="G3056" s="1" t="s">
        <v>13762</v>
      </c>
      <c r="H3056" s="17">
        <v>0.79929398148148101</v>
      </c>
      <c r="I3056" s="17">
        <v>3.6458333333330151E-3</v>
      </c>
      <c r="J3056" s="1" t="s">
        <v>13772</v>
      </c>
    </row>
    <row r="3057" spans="2:10">
      <c r="B3057" s="1" t="s">
        <v>16225</v>
      </c>
      <c r="C3057" s="1">
        <v>1</v>
      </c>
      <c r="D3057" s="1" t="s">
        <v>13753</v>
      </c>
      <c r="E3057" s="17">
        <v>0.67809027777777797</v>
      </c>
      <c r="F3057" s="1" t="s">
        <v>5</v>
      </c>
      <c r="G3057" s="1" t="s">
        <v>3077</v>
      </c>
      <c r="H3057" s="17">
        <v>0.79932870370370401</v>
      </c>
      <c r="I3057" s="17">
        <v>0.12123842592592604</v>
      </c>
      <c r="J3057" s="1" t="s">
        <v>13756</v>
      </c>
    </row>
    <row r="3058" spans="2:10">
      <c r="B3058" s="1" t="s">
        <v>17279</v>
      </c>
      <c r="C3058" s="1">
        <v>1</v>
      </c>
      <c r="D3058" s="1" t="s">
        <v>13753</v>
      </c>
      <c r="E3058" s="17">
        <v>0.79108796296296302</v>
      </c>
      <c r="F3058" s="1" t="s">
        <v>15</v>
      </c>
      <c r="G3058" s="1" t="s">
        <v>3095</v>
      </c>
      <c r="H3058" s="17">
        <v>0.79932870370370401</v>
      </c>
      <c r="I3058" s="17">
        <v>8.2407407407409927E-3</v>
      </c>
      <c r="J3058" s="1" t="s">
        <v>13758</v>
      </c>
    </row>
    <row r="3059" spans="2:10">
      <c r="B3059" s="1" t="s">
        <v>17361</v>
      </c>
      <c r="C3059" s="1">
        <v>1</v>
      </c>
      <c r="D3059" s="1" t="s">
        <v>13760</v>
      </c>
      <c r="E3059" s="17">
        <v>0.79822916666666699</v>
      </c>
      <c r="F3059" s="1" t="s">
        <v>13779</v>
      </c>
      <c r="G3059" s="1" t="s">
        <v>13762</v>
      </c>
      <c r="H3059" s="17">
        <v>0.79937499999999995</v>
      </c>
      <c r="I3059" s="17">
        <v>1.1458333333329573E-3</v>
      </c>
      <c r="J3059" s="1" t="s">
        <v>13763</v>
      </c>
    </row>
    <row r="3060" spans="2:10">
      <c r="B3060" s="1" t="s">
        <v>17352</v>
      </c>
      <c r="C3060" s="1">
        <v>1</v>
      </c>
      <c r="D3060" s="1" t="s">
        <v>13753</v>
      </c>
      <c r="E3060" s="17">
        <v>0.79770833333333302</v>
      </c>
      <c r="F3060" s="1" t="s">
        <v>13779</v>
      </c>
      <c r="G3060" s="1" t="s">
        <v>13746</v>
      </c>
      <c r="H3060" s="17">
        <v>0.79938657407407399</v>
      </c>
      <c r="I3060" s="17">
        <v>1.6782407407409661E-3</v>
      </c>
      <c r="J3060" s="1" t="s">
        <v>13759</v>
      </c>
    </row>
    <row r="3061" spans="2:10">
      <c r="B3061" s="1" t="s">
        <v>17341</v>
      </c>
      <c r="C3061" s="1">
        <v>1</v>
      </c>
      <c r="D3061" s="1" t="s">
        <v>3076</v>
      </c>
      <c r="E3061" s="17">
        <v>0.79704861111111103</v>
      </c>
      <c r="F3061" s="1" t="s">
        <v>13779</v>
      </c>
      <c r="G3061" s="1" t="s">
        <v>13746</v>
      </c>
      <c r="H3061" s="17">
        <v>0.79946759259259303</v>
      </c>
      <c r="I3061" s="17">
        <v>2.4189814814820076E-3</v>
      </c>
      <c r="J3061" s="1" t="s">
        <v>13766</v>
      </c>
    </row>
    <row r="3062" spans="2:10">
      <c r="B3062" s="1" t="s">
        <v>17343</v>
      </c>
      <c r="C3062" s="1">
        <v>1</v>
      </c>
      <c r="D3062" s="1" t="s">
        <v>3076</v>
      </c>
      <c r="E3062" s="17">
        <v>0.79711805555555604</v>
      </c>
      <c r="F3062" s="1" t="s">
        <v>13779</v>
      </c>
      <c r="G3062" s="1" t="s">
        <v>3078</v>
      </c>
      <c r="H3062" s="17">
        <v>0.79950231481481504</v>
      </c>
      <c r="I3062" s="17">
        <v>2.3842592592590028E-3</v>
      </c>
      <c r="J3062" s="1" t="s">
        <v>13769</v>
      </c>
    </row>
    <row r="3063" spans="2:10">
      <c r="B3063" s="1" t="s">
        <v>17353</v>
      </c>
      <c r="C3063" s="1">
        <v>1</v>
      </c>
      <c r="D3063" s="1" t="s">
        <v>13753</v>
      </c>
      <c r="E3063" s="17">
        <v>0.79774305555555602</v>
      </c>
      <c r="F3063" s="1" t="s">
        <v>13779</v>
      </c>
      <c r="G3063" s="1" t="s">
        <v>3095</v>
      </c>
      <c r="H3063" s="17">
        <v>0.79957175925925905</v>
      </c>
      <c r="I3063" s="17">
        <v>1.8287037037030274E-3</v>
      </c>
      <c r="J3063" s="1" t="s">
        <v>13758</v>
      </c>
    </row>
    <row r="3064" spans="2:10">
      <c r="B3064" s="1" t="s">
        <v>17347</v>
      </c>
      <c r="C3064" s="1">
        <v>1</v>
      </c>
      <c r="D3064" s="1" t="s">
        <v>13687</v>
      </c>
      <c r="E3064" s="17">
        <v>0.79731481481481503</v>
      </c>
      <c r="F3064" s="1" t="s">
        <v>13779</v>
      </c>
      <c r="G3064" s="1" t="s">
        <v>3095</v>
      </c>
      <c r="H3064" s="17">
        <v>0.79960648148148195</v>
      </c>
      <c r="I3064" s="17">
        <v>2.2916666666669139E-3</v>
      </c>
      <c r="J3064" s="1" t="s">
        <v>13757</v>
      </c>
    </row>
    <row r="3065" spans="2:10">
      <c r="B3065" s="1" t="s">
        <v>17346</v>
      </c>
      <c r="C3065" s="1">
        <v>1</v>
      </c>
      <c r="D3065" s="1" t="s">
        <v>13753</v>
      </c>
      <c r="E3065" s="17">
        <v>0.79723379629629598</v>
      </c>
      <c r="F3065" s="1" t="s">
        <v>13779</v>
      </c>
      <c r="G3065" s="1" t="s">
        <v>3095</v>
      </c>
      <c r="H3065" s="17">
        <v>0.7996875</v>
      </c>
      <c r="I3065" s="17">
        <v>2.4537037037040133E-3</v>
      </c>
      <c r="J3065" s="1" t="s">
        <v>13758</v>
      </c>
    </row>
    <row r="3066" spans="2:10">
      <c r="B3066" s="1" t="s">
        <v>17370</v>
      </c>
      <c r="C3066" s="1">
        <v>1</v>
      </c>
      <c r="D3066" s="1" t="s">
        <v>13687</v>
      </c>
      <c r="E3066" s="17">
        <v>0.79912037037036998</v>
      </c>
      <c r="F3066" s="1" t="s">
        <v>13779</v>
      </c>
      <c r="G3066" s="1" t="s">
        <v>3095</v>
      </c>
      <c r="H3066" s="17">
        <v>0.79979166666666701</v>
      </c>
      <c r="I3066" s="17">
        <v>6.7129629629703036E-4</v>
      </c>
      <c r="J3066" s="1" t="s">
        <v>13757</v>
      </c>
    </row>
    <row r="3067" spans="2:10">
      <c r="B3067" s="1" t="s">
        <v>17335</v>
      </c>
      <c r="C3067" s="1">
        <v>1</v>
      </c>
      <c r="D3067" s="1" t="s">
        <v>13760</v>
      </c>
      <c r="E3067" s="17">
        <v>0.79678240740740702</v>
      </c>
      <c r="F3067" s="1" t="s">
        <v>13779</v>
      </c>
      <c r="G3067" s="1" t="s">
        <v>3078</v>
      </c>
      <c r="H3067" s="17">
        <v>0.79987268518518495</v>
      </c>
      <c r="I3067" s="17">
        <v>3.0902777777779278E-3</v>
      </c>
      <c r="J3067" s="1" t="s">
        <v>13768</v>
      </c>
    </row>
    <row r="3068" spans="2:10">
      <c r="B3068" s="1" t="s">
        <v>16552</v>
      </c>
      <c r="C3068" s="1">
        <v>1</v>
      </c>
      <c r="D3068" s="1" t="s">
        <v>13753</v>
      </c>
      <c r="E3068" s="17">
        <v>0.71844907407407399</v>
      </c>
      <c r="F3068" s="1" t="s">
        <v>8</v>
      </c>
      <c r="G3068" s="1" t="s">
        <v>3078</v>
      </c>
      <c r="H3068" s="17">
        <v>0.79998842592592601</v>
      </c>
      <c r="I3068" s="17">
        <v>8.1539351851852016E-2</v>
      </c>
      <c r="J3068" s="1" t="s">
        <v>13755</v>
      </c>
    </row>
    <row r="3069" spans="2:10">
      <c r="B3069" s="1" t="s">
        <v>17359</v>
      </c>
      <c r="C3069" s="1">
        <v>1</v>
      </c>
      <c r="D3069" s="1" t="s">
        <v>3076</v>
      </c>
      <c r="E3069" s="17">
        <v>0.79807870370370404</v>
      </c>
      <c r="F3069" s="1" t="s">
        <v>13779</v>
      </c>
      <c r="G3069" s="1" t="s">
        <v>13746</v>
      </c>
      <c r="H3069" s="17">
        <v>0.800185185185185</v>
      </c>
      <c r="I3069" s="17">
        <v>2.1064814814809596E-3</v>
      </c>
      <c r="J3069" s="1" t="s">
        <v>13766</v>
      </c>
    </row>
    <row r="3070" spans="2:10">
      <c r="B3070" s="1" t="s">
        <v>17375</v>
      </c>
      <c r="C3070" s="1">
        <v>1</v>
      </c>
      <c r="D3070" s="1" t="s">
        <v>13753</v>
      </c>
      <c r="E3070" s="17">
        <v>0.79931712962962997</v>
      </c>
      <c r="F3070" s="1" t="s">
        <v>13779</v>
      </c>
      <c r="G3070" s="1" t="s">
        <v>3078</v>
      </c>
      <c r="H3070" s="17">
        <v>0.800185185185185</v>
      </c>
      <c r="I3070" s="17">
        <v>8.6805555555502512E-4</v>
      </c>
      <c r="J3070" s="1" t="s">
        <v>13755</v>
      </c>
    </row>
    <row r="3071" spans="2:10">
      <c r="B3071" s="1" t="s">
        <v>17351</v>
      </c>
      <c r="C3071" s="1">
        <v>1</v>
      </c>
      <c r="D3071" s="1" t="s">
        <v>13760</v>
      </c>
      <c r="E3071" s="17">
        <v>0.79767361111111101</v>
      </c>
      <c r="F3071" s="1" t="s">
        <v>13779</v>
      </c>
      <c r="G3071" s="1" t="s">
        <v>13746</v>
      </c>
      <c r="H3071" s="17">
        <v>0.80020833333333297</v>
      </c>
      <c r="I3071" s="17">
        <v>2.5347222222219523E-3</v>
      </c>
      <c r="J3071" s="1" t="s">
        <v>13764</v>
      </c>
    </row>
    <row r="3072" spans="2:10">
      <c r="B3072" s="1" t="s">
        <v>17328</v>
      </c>
      <c r="C3072" s="1">
        <v>4</v>
      </c>
      <c r="D3072" s="1" t="s">
        <v>13760</v>
      </c>
      <c r="E3072" s="17">
        <v>0.79604166666666698</v>
      </c>
      <c r="F3072" s="1" t="s">
        <v>13779</v>
      </c>
      <c r="G3072" s="1" t="s">
        <v>3078</v>
      </c>
      <c r="H3072" s="17">
        <v>0.80021990740740701</v>
      </c>
      <c r="I3072" s="17">
        <v>4.1782407407400246E-3</v>
      </c>
      <c r="J3072" s="1" t="s">
        <v>13768</v>
      </c>
    </row>
    <row r="3073" spans="2:10">
      <c r="B3073" s="1" t="s">
        <v>17355</v>
      </c>
      <c r="C3073" s="1">
        <v>1</v>
      </c>
      <c r="D3073" s="1" t="s">
        <v>13753</v>
      </c>
      <c r="E3073" s="17">
        <v>0.79782407407407396</v>
      </c>
      <c r="F3073" s="1" t="s">
        <v>13779</v>
      </c>
      <c r="G3073" s="1" t="s">
        <v>13762</v>
      </c>
      <c r="H3073" s="17">
        <v>0.80025462962963001</v>
      </c>
      <c r="I3073" s="17">
        <v>2.4305555555560465E-3</v>
      </c>
      <c r="J3073" s="1" t="s">
        <v>13772</v>
      </c>
    </row>
    <row r="3074" spans="2:10">
      <c r="B3074" s="1" t="s">
        <v>17372</v>
      </c>
      <c r="C3074" s="1">
        <v>1</v>
      </c>
      <c r="D3074" s="1" t="s">
        <v>13753</v>
      </c>
      <c r="E3074" s="17">
        <v>0.79917824074074095</v>
      </c>
      <c r="F3074" s="1" t="s">
        <v>13779</v>
      </c>
      <c r="G3074" s="1" t="s">
        <v>3078</v>
      </c>
      <c r="H3074" s="17">
        <v>0.80026620370370405</v>
      </c>
      <c r="I3074" s="17">
        <v>1.087962962963096E-3</v>
      </c>
      <c r="J3074" s="1" t="s">
        <v>13755</v>
      </c>
    </row>
    <row r="3075" spans="2:10">
      <c r="B3075" s="1" t="s">
        <v>17349</v>
      </c>
      <c r="C3075" s="1">
        <v>1</v>
      </c>
      <c r="D3075" s="1" t="s">
        <v>13760</v>
      </c>
      <c r="E3075" s="17">
        <v>0.79751157407407403</v>
      </c>
      <c r="F3075" s="1" t="s">
        <v>13779</v>
      </c>
      <c r="G3075" s="1" t="s">
        <v>13746</v>
      </c>
      <c r="H3075" s="17">
        <v>0.80030092592592605</v>
      </c>
      <c r="I3075" s="17">
        <v>2.7893518518520288E-3</v>
      </c>
      <c r="J3075" s="1" t="s">
        <v>13764</v>
      </c>
    </row>
    <row r="3076" spans="2:10">
      <c r="B3076" s="1" t="s">
        <v>16800</v>
      </c>
      <c r="C3076" s="1">
        <v>1</v>
      </c>
      <c r="D3076" s="1" t="s">
        <v>13760</v>
      </c>
      <c r="E3076" s="17">
        <v>0.74693287037037004</v>
      </c>
      <c r="F3076" s="1" t="s">
        <v>11</v>
      </c>
      <c r="G3076" s="1" t="s">
        <v>3078</v>
      </c>
      <c r="H3076" s="17">
        <v>0.80037037037036995</v>
      </c>
      <c r="I3076" s="17">
        <v>5.3437499999999916E-2</v>
      </c>
      <c r="J3076" s="1" t="s">
        <v>13768</v>
      </c>
    </row>
    <row r="3077" spans="2:10">
      <c r="B3077" s="1" t="s">
        <v>17380</v>
      </c>
      <c r="C3077" s="1">
        <v>1</v>
      </c>
      <c r="D3077" s="1" t="s">
        <v>13687</v>
      </c>
      <c r="E3077" s="17">
        <v>0.79961805555555598</v>
      </c>
      <c r="F3077" s="1" t="s">
        <v>13779</v>
      </c>
      <c r="G3077" s="1" t="s">
        <v>3078</v>
      </c>
      <c r="H3077" s="17">
        <v>0.80065972222222204</v>
      </c>
      <c r="I3077" s="17">
        <v>1.0416666666660523E-3</v>
      </c>
      <c r="J3077" s="1" t="s">
        <v>13773</v>
      </c>
    </row>
    <row r="3078" spans="2:10">
      <c r="B3078" s="1" t="s">
        <v>17384</v>
      </c>
      <c r="C3078" s="1">
        <v>5</v>
      </c>
      <c r="D3078" s="1" t="s">
        <v>13753</v>
      </c>
      <c r="E3078" s="17">
        <v>0.79986111111111102</v>
      </c>
      <c r="F3078" s="1" t="s">
        <v>13779</v>
      </c>
      <c r="G3078" s="1" t="s">
        <v>3078</v>
      </c>
      <c r="H3078" s="17">
        <v>0.80079861111111095</v>
      </c>
      <c r="I3078" s="17">
        <v>9.374999999999245E-4</v>
      </c>
      <c r="J3078" s="1" t="s">
        <v>13755</v>
      </c>
    </row>
    <row r="3079" spans="2:10">
      <c r="B3079" s="1" t="s">
        <v>16655</v>
      </c>
      <c r="C3079" s="1">
        <v>2</v>
      </c>
      <c r="D3079" s="1" t="s">
        <v>13753</v>
      </c>
      <c r="E3079" s="17">
        <v>0.73003472222222199</v>
      </c>
      <c r="F3079" s="1" t="s">
        <v>10</v>
      </c>
      <c r="G3079" s="1" t="s">
        <v>3078</v>
      </c>
      <c r="H3079" s="17">
        <v>0.80084490740740699</v>
      </c>
      <c r="I3079" s="17">
        <v>7.0810185185185004E-2</v>
      </c>
      <c r="J3079" s="1" t="s">
        <v>13755</v>
      </c>
    </row>
    <row r="3080" spans="2:10">
      <c r="B3080" s="1" t="s">
        <v>17386</v>
      </c>
      <c r="C3080" s="1">
        <v>1</v>
      </c>
      <c r="D3080" s="1" t="s">
        <v>13753</v>
      </c>
      <c r="E3080" s="17">
        <v>0.80004629629629598</v>
      </c>
      <c r="F3080" s="1" t="s">
        <v>13779</v>
      </c>
      <c r="G3080" s="1" t="s">
        <v>3078</v>
      </c>
      <c r="H3080" s="17">
        <v>0.80089120370370404</v>
      </c>
      <c r="I3080" s="17">
        <v>8.4490740740805759E-4</v>
      </c>
      <c r="J3080" s="1" t="s">
        <v>13755</v>
      </c>
    </row>
    <row r="3081" spans="2:10">
      <c r="B3081" s="1" t="s">
        <v>17387</v>
      </c>
      <c r="C3081" s="1">
        <v>1</v>
      </c>
      <c r="D3081" s="1" t="s">
        <v>13753</v>
      </c>
      <c r="E3081" s="17">
        <v>0.80008101851851898</v>
      </c>
      <c r="F3081" s="1" t="s">
        <v>13779</v>
      </c>
      <c r="G3081" s="1" t="s">
        <v>3078</v>
      </c>
      <c r="H3081" s="17">
        <v>0.80092592592592604</v>
      </c>
      <c r="I3081" s="17">
        <v>8.4490740740705839E-4</v>
      </c>
      <c r="J3081" s="1" t="s">
        <v>13755</v>
      </c>
    </row>
    <row r="3082" spans="2:10">
      <c r="B3082" s="1" t="s">
        <v>17399</v>
      </c>
      <c r="C3082" s="1">
        <v>2</v>
      </c>
      <c r="D3082" s="1" t="s">
        <v>13753</v>
      </c>
      <c r="E3082" s="17">
        <v>0.80059027777777803</v>
      </c>
      <c r="F3082" s="1" t="s">
        <v>13779</v>
      </c>
      <c r="G3082" s="1" t="s">
        <v>13746</v>
      </c>
      <c r="H3082" s="17">
        <v>0.80094907407407401</v>
      </c>
      <c r="I3082" s="17">
        <v>3.5879629629598231E-4</v>
      </c>
      <c r="J3082" s="1" t="s">
        <v>13759</v>
      </c>
    </row>
    <row r="3083" spans="2:10">
      <c r="B3083" s="1" t="s">
        <v>17389</v>
      </c>
      <c r="C3083" s="1">
        <v>1</v>
      </c>
      <c r="D3083" s="1" t="s">
        <v>13753</v>
      </c>
      <c r="E3083" s="17">
        <v>0.80024305555555597</v>
      </c>
      <c r="F3083" s="1" t="s">
        <v>13779</v>
      </c>
      <c r="G3083" s="1" t="s">
        <v>3078</v>
      </c>
      <c r="H3083" s="17">
        <v>0.80099537037037005</v>
      </c>
      <c r="I3083" s="17">
        <v>7.5231481481408125E-4</v>
      </c>
      <c r="J3083" s="1" t="s">
        <v>13755</v>
      </c>
    </row>
    <row r="3084" spans="2:10">
      <c r="B3084" s="1" t="s">
        <v>17246</v>
      </c>
      <c r="C3084" s="1">
        <v>2</v>
      </c>
      <c r="D3084" s="1" t="s">
        <v>13760</v>
      </c>
      <c r="E3084" s="17">
        <v>0.78748842592592605</v>
      </c>
      <c r="F3084" s="1" t="s">
        <v>15</v>
      </c>
      <c r="G3084" s="1" t="s">
        <v>13746</v>
      </c>
      <c r="H3084" s="17">
        <v>0.80100694444444398</v>
      </c>
      <c r="I3084" s="17">
        <v>1.351851851851793E-2</v>
      </c>
      <c r="J3084" s="1" t="s">
        <v>13764</v>
      </c>
    </row>
    <row r="3085" spans="2:10">
      <c r="B3085" s="1" t="s">
        <v>17032</v>
      </c>
      <c r="C3085" s="1">
        <v>1</v>
      </c>
      <c r="D3085" s="1" t="s">
        <v>13753</v>
      </c>
      <c r="E3085" s="17">
        <v>0.77002314814814798</v>
      </c>
      <c r="F3085" s="1" t="s">
        <v>13</v>
      </c>
      <c r="G3085" s="1" t="s">
        <v>3078</v>
      </c>
      <c r="H3085" s="17">
        <v>0.80104166666666698</v>
      </c>
      <c r="I3085" s="17">
        <v>3.1018518518519E-2</v>
      </c>
      <c r="J3085" s="1" t="s">
        <v>13755</v>
      </c>
    </row>
    <row r="3086" spans="2:10">
      <c r="B3086" s="1" t="s">
        <v>17381</v>
      </c>
      <c r="C3086" s="1">
        <v>1</v>
      </c>
      <c r="D3086" s="1" t="s">
        <v>13753</v>
      </c>
      <c r="E3086" s="17">
        <v>0.79973379629629604</v>
      </c>
      <c r="F3086" s="1" t="s">
        <v>13779</v>
      </c>
      <c r="G3086" s="1" t="s">
        <v>13762</v>
      </c>
      <c r="H3086" s="17">
        <v>0.80125000000000002</v>
      </c>
      <c r="I3086" s="17">
        <v>1.5162037037039777E-3</v>
      </c>
      <c r="J3086" s="1" t="s">
        <v>13772</v>
      </c>
    </row>
    <row r="3087" spans="2:10">
      <c r="B3087" s="1" t="s">
        <v>17327</v>
      </c>
      <c r="C3087" s="1">
        <v>1</v>
      </c>
      <c r="D3087" s="1" t="s">
        <v>13753</v>
      </c>
      <c r="E3087" s="17">
        <v>0.79600694444444398</v>
      </c>
      <c r="F3087" s="1" t="s">
        <v>13779</v>
      </c>
      <c r="G3087" s="1" t="s">
        <v>13746</v>
      </c>
      <c r="H3087" s="17">
        <v>0.80127314814814798</v>
      </c>
      <c r="I3087" s="17">
        <v>5.2662037037040088E-3</v>
      </c>
      <c r="J3087" s="1" t="s">
        <v>13759</v>
      </c>
    </row>
    <row r="3088" spans="2:10">
      <c r="B3088" s="1" t="s">
        <v>17366</v>
      </c>
      <c r="C3088" s="1">
        <v>1</v>
      </c>
      <c r="D3088" s="1" t="s">
        <v>13753</v>
      </c>
      <c r="E3088" s="17">
        <v>0.79874999999999996</v>
      </c>
      <c r="F3088" s="1" t="s">
        <v>13779</v>
      </c>
      <c r="G3088" s="1" t="s">
        <v>3078</v>
      </c>
      <c r="H3088" s="17">
        <v>0.80127314814814798</v>
      </c>
      <c r="I3088" s="17">
        <v>2.5231481481480245E-3</v>
      </c>
      <c r="J3088" s="1" t="s">
        <v>13755</v>
      </c>
    </row>
    <row r="3089" spans="2:10">
      <c r="B3089" s="1" t="s">
        <v>17404</v>
      </c>
      <c r="C3089" s="1">
        <v>1</v>
      </c>
      <c r="D3089" s="1" t="s">
        <v>13687</v>
      </c>
      <c r="E3089" s="17">
        <v>0.801145833333333</v>
      </c>
      <c r="F3089" s="1" t="s">
        <v>13779</v>
      </c>
      <c r="G3089" s="1" t="s">
        <v>13762</v>
      </c>
      <c r="H3089" s="17">
        <v>0.80129629629629595</v>
      </c>
      <c r="I3089" s="17">
        <v>1.5046296296294948E-4</v>
      </c>
      <c r="J3089" s="1" t="s">
        <v>13767</v>
      </c>
    </row>
    <row r="3090" spans="2:10">
      <c r="B3090" s="1" t="s">
        <v>17377</v>
      </c>
      <c r="C3090" s="1">
        <v>1</v>
      </c>
      <c r="D3090" s="1" t="s">
        <v>13753</v>
      </c>
      <c r="E3090" s="17">
        <v>0.79936342592592602</v>
      </c>
      <c r="F3090" s="1" t="s">
        <v>13779</v>
      </c>
      <c r="G3090" s="1" t="s">
        <v>3077</v>
      </c>
      <c r="H3090" s="17">
        <v>0.80135416666666703</v>
      </c>
      <c r="I3090" s="17">
        <v>1.9907407407410149E-3</v>
      </c>
      <c r="J3090" s="1" t="s">
        <v>13756</v>
      </c>
    </row>
    <row r="3091" spans="2:10">
      <c r="B3091" s="1" t="s">
        <v>17392</v>
      </c>
      <c r="C3091" s="1">
        <v>1</v>
      </c>
      <c r="D3091" s="1" t="s">
        <v>13753</v>
      </c>
      <c r="E3091" s="17">
        <v>0.80035879629629603</v>
      </c>
      <c r="F3091" s="1" t="s">
        <v>13779</v>
      </c>
      <c r="G3091" s="1" t="s">
        <v>3078</v>
      </c>
      <c r="H3091" s="17">
        <v>0.801377314814815</v>
      </c>
      <c r="I3091" s="17">
        <v>1.0185185185189738E-3</v>
      </c>
      <c r="J3091" s="1" t="s">
        <v>13755</v>
      </c>
    </row>
    <row r="3092" spans="2:10">
      <c r="B3092" s="1" t="s">
        <v>17388</v>
      </c>
      <c r="C3092" s="1">
        <v>1</v>
      </c>
      <c r="D3092" s="1" t="s">
        <v>13753</v>
      </c>
      <c r="E3092" s="17">
        <v>0.80015046296296299</v>
      </c>
      <c r="F3092" s="1" t="s">
        <v>13779</v>
      </c>
      <c r="G3092" s="1" t="s">
        <v>13746</v>
      </c>
      <c r="H3092" s="17">
        <v>0.80144675925925901</v>
      </c>
      <c r="I3092" s="17">
        <v>1.2962962962960178E-3</v>
      </c>
      <c r="J3092" s="1" t="s">
        <v>13759</v>
      </c>
    </row>
    <row r="3093" spans="2:10">
      <c r="B3093" s="1" t="s">
        <v>17394</v>
      </c>
      <c r="C3093" s="1">
        <v>1</v>
      </c>
      <c r="D3093" s="1" t="s">
        <v>13753</v>
      </c>
      <c r="E3093" s="17">
        <v>0.80039351851851803</v>
      </c>
      <c r="F3093" s="1" t="s">
        <v>13779</v>
      </c>
      <c r="G3093" s="1" t="s">
        <v>3078</v>
      </c>
      <c r="H3093" s="17">
        <v>0.80145833333333305</v>
      </c>
      <c r="I3093" s="17">
        <v>1.0648148148150183E-3</v>
      </c>
      <c r="J3093" s="1" t="s">
        <v>13755</v>
      </c>
    </row>
    <row r="3094" spans="2:10">
      <c r="B3094" s="1" t="s">
        <v>16708</v>
      </c>
      <c r="C3094" s="1">
        <v>1</v>
      </c>
      <c r="D3094" s="1" t="s">
        <v>3076</v>
      </c>
      <c r="E3094" s="17">
        <v>0.73650462962963004</v>
      </c>
      <c r="F3094" s="1" t="s">
        <v>10</v>
      </c>
      <c r="G3094" s="1" t="s">
        <v>13746</v>
      </c>
      <c r="H3094" s="17">
        <v>0.80162037037037004</v>
      </c>
      <c r="I3094" s="17">
        <v>6.5115740740740002E-2</v>
      </c>
      <c r="J3094" s="1" t="s">
        <v>13766</v>
      </c>
    </row>
    <row r="3095" spans="2:10">
      <c r="B3095" s="1" t="s">
        <v>17393</v>
      </c>
      <c r="C3095" s="1">
        <v>1</v>
      </c>
      <c r="D3095" s="1" t="s">
        <v>13760</v>
      </c>
      <c r="E3095" s="17">
        <v>0.80037037037036995</v>
      </c>
      <c r="F3095" s="1" t="s">
        <v>13779</v>
      </c>
      <c r="G3095" s="1" t="s">
        <v>3078</v>
      </c>
      <c r="H3095" s="17">
        <v>0.80167824074074101</v>
      </c>
      <c r="I3095" s="17">
        <v>1.3078703703710559E-3</v>
      </c>
      <c r="J3095" s="1" t="s">
        <v>13768</v>
      </c>
    </row>
    <row r="3096" spans="2:10">
      <c r="B3096" s="1" t="s">
        <v>17407</v>
      </c>
      <c r="C3096" s="1">
        <v>2</v>
      </c>
      <c r="D3096" s="1" t="s">
        <v>13753</v>
      </c>
      <c r="E3096" s="17">
        <v>0.80122685185185205</v>
      </c>
      <c r="F3096" s="1" t="s">
        <v>13779</v>
      </c>
      <c r="G3096" s="1" t="s">
        <v>3078</v>
      </c>
      <c r="H3096" s="17">
        <v>0.80190972222222201</v>
      </c>
      <c r="I3096" s="17">
        <v>6.8287037036995901E-4</v>
      </c>
      <c r="J3096" s="1" t="s">
        <v>13755</v>
      </c>
    </row>
    <row r="3097" spans="2:10">
      <c r="B3097" s="1" t="s">
        <v>17318</v>
      </c>
      <c r="C3097" s="1">
        <v>1</v>
      </c>
      <c r="D3097" s="1" t="s">
        <v>3076</v>
      </c>
      <c r="E3097" s="17">
        <v>0.79519675925925903</v>
      </c>
      <c r="F3097" s="1" t="s">
        <v>13779</v>
      </c>
      <c r="G3097" s="1" t="s">
        <v>3078</v>
      </c>
      <c r="H3097" s="17">
        <v>0.80194444444444402</v>
      </c>
      <c r="I3097" s="17">
        <v>6.7476851851849817E-3</v>
      </c>
      <c r="J3097" s="1" t="s">
        <v>13769</v>
      </c>
    </row>
    <row r="3098" spans="2:10">
      <c r="B3098" s="1" t="s">
        <v>17364</v>
      </c>
      <c r="C3098" s="1">
        <v>1</v>
      </c>
      <c r="D3098" s="1" t="s">
        <v>13760</v>
      </c>
      <c r="E3098" s="17">
        <v>0.79863425925925902</v>
      </c>
      <c r="F3098" s="1" t="s">
        <v>13779</v>
      </c>
      <c r="G3098" s="1" t="s">
        <v>13746</v>
      </c>
      <c r="H3098" s="17">
        <v>0.80194444444444402</v>
      </c>
      <c r="I3098" s="17">
        <v>3.3101851851849995E-3</v>
      </c>
      <c r="J3098" s="1" t="s">
        <v>13764</v>
      </c>
    </row>
    <row r="3099" spans="2:10">
      <c r="B3099" s="1" t="s">
        <v>17412</v>
      </c>
      <c r="C3099" s="1">
        <v>1</v>
      </c>
      <c r="D3099" s="1" t="s">
        <v>13760</v>
      </c>
      <c r="E3099" s="17">
        <v>0.80145833333333305</v>
      </c>
      <c r="F3099" s="1" t="s">
        <v>13779</v>
      </c>
      <c r="G3099" s="1" t="s">
        <v>3095</v>
      </c>
      <c r="H3099" s="17">
        <v>0.80199074074074095</v>
      </c>
      <c r="I3099" s="17">
        <v>5.3240740740789771E-4</v>
      </c>
      <c r="J3099" s="1" t="s">
        <v>13761</v>
      </c>
    </row>
    <row r="3100" spans="2:10">
      <c r="B3100" s="1" t="s">
        <v>17402</v>
      </c>
      <c r="C3100" s="1">
        <v>1</v>
      </c>
      <c r="D3100" s="1" t="s">
        <v>13753</v>
      </c>
      <c r="E3100" s="17">
        <v>0.80103009259259295</v>
      </c>
      <c r="F3100" s="1" t="s">
        <v>13779</v>
      </c>
      <c r="G3100" s="1" t="s">
        <v>3095</v>
      </c>
      <c r="H3100" s="17">
        <v>0.80208333333333304</v>
      </c>
      <c r="I3100" s="17">
        <v>1.0532407407400912E-3</v>
      </c>
      <c r="J3100" s="1" t="s">
        <v>13758</v>
      </c>
    </row>
    <row r="3101" spans="2:10">
      <c r="B3101" s="1" t="s">
        <v>17414</v>
      </c>
      <c r="C3101" s="1">
        <v>1</v>
      </c>
      <c r="D3101" s="1" t="s">
        <v>13760</v>
      </c>
      <c r="E3101" s="17">
        <v>0.80181712962963003</v>
      </c>
      <c r="F3101" s="1" t="s">
        <v>13779</v>
      </c>
      <c r="G3101" s="1" t="s">
        <v>3077</v>
      </c>
      <c r="H3101" s="17">
        <v>0.802106481481481</v>
      </c>
      <c r="I3101" s="17">
        <v>2.893518518509719E-4</v>
      </c>
      <c r="J3101" s="1" t="s">
        <v>13765</v>
      </c>
    </row>
    <row r="3102" spans="2:10">
      <c r="B3102" s="1" t="s">
        <v>17411</v>
      </c>
      <c r="C3102" s="1">
        <v>2</v>
      </c>
      <c r="D3102" s="1" t="s">
        <v>13753</v>
      </c>
      <c r="E3102" s="17">
        <v>0.80136574074074096</v>
      </c>
      <c r="F3102" s="1" t="s">
        <v>13779</v>
      </c>
      <c r="G3102" s="1" t="s">
        <v>3078</v>
      </c>
      <c r="H3102" s="17">
        <v>0.80212962962962997</v>
      </c>
      <c r="I3102" s="17">
        <v>7.638888888890083E-4</v>
      </c>
      <c r="J3102" s="1" t="s">
        <v>13755</v>
      </c>
    </row>
    <row r="3103" spans="2:10">
      <c r="B3103" s="1" t="s">
        <v>17360</v>
      </c>
      <c r="C3103" s="1">
        <v>1</v>
      </c>
      <c r="D3103" s="1" t="s">
        <v>13753</v>
      </c>
      <c r="E3103" s="17">
        <v>0.79814814814814805</v>
      </c>
      <c r="F3103" s="1" t="s">
        <v>13779</v>
      </c>
      <c r="G3103" s="1" t="s">
        <v>3078</v>
      </c>
      <c r="H3103" s="17">
        <v>0.80216435185185198</v>
      </c>
      <c r="I3103" s="17">
        <v>4.0162037037039244E-3</v>
      </c>
      <c r="J3103" s="1" t="s">
        <v>13755</v>
      </c>
    </row>
    <row r="3104" spans="2:10">
      <c r="B3104" s="1" t="s">
        <v>17405</v>
      </c>
      <c r="C3104" s="1">
        <v>1</v>
      </c>
      <c r="D3104" s="1" t="s">
        <v>13753</v>
      </c>
      <c r="E3104" s="17">
        <v>0.801145833333333</v>
      </c>
      <c r="F3104" s="1" t="s">
        <v>13779</v>
      </c>
      <c r="G3104" s="1" t="s">
        <v>3078</v>
      </c>
      <c r="H3104" s="17">
        <v>0.802303240740741</v>
      </c>
      <c r="I3104" s="17">
        <v>1.1574074074079954E-3</v>
      </c>
      <c r="J3104" s="1" t="s">
        <v>13755</v>
      </c>
    </row>
    <row r="3105" spans="2:10">
      <c r="B3105" s="1" t="s">
        <v>17385</v>
      </c>
      <c r="C3105" s="1">
        <v>1</v>
      </c>
      <c r="D3105" s="1" t="s">
        <v>13753</v>
      </c>
      <c r="E3105" s="17">
        <v>0.80003472222222205</v>
      </c>
      <c r="F3105" s="1" t="s">
        <v>13779</v>
      </c>
      <c r="G3105" s="1" t="s">
        <v>3095</v>
      </c>
      <c r="H3105" s="17">
        <v>0.80236111111111097</v>
      </c>
      <c r="I3105" s="17">
        <v>2.3263888888889195E-3</v>
      </c>
      <c r="J3105" s="1" t="s">
        <v>13758</v>
      </c>
    </row>
    <row r="3106" spans="2:10">
      <c r="B3106" s="1" t="s">
        <v>17401</v>
      </c>
      <c r="C3106" s="1">
        <v>1</v>
      </c>
      <c r="D3106" s="1" t="s">
        <v>13753</v>
      </c>
      <c r="E3106" s="17">
        <v>0.80097222222222197</v>
      </c>
      <c r="F3106" s="1" t="s">
        <v>13779</v>
      </c>
      <c r="G3106" s="1" t="s">
        <v>3077</v>
      </c>
      <c r="H3106" s="17">
        <v>0.80247685185185202</v>
      </c>
      <c r="I3106" s="17">
        <v>1.5046296296300499E-3</v>
      </c>
      <c r="J3106" s="1" t="s">
        <v>13756</v>
      </c>
    </row>
    <row r="3107" spans="2:10">
      <c r="B3107" s="1" t="s">
        <v>17362</v>
      </c>
      <c r="C3107" s="1">
        <v>1</v>
      </c>
      <c r="D3107" s="1" t="s">
        <v>13753</v>
      </c>
      <c r="E3107" s="17">
        <v>0.79832175925925897</v>
      </c>
      <c r="F3107" s="1" t="s">
        <v>13779</v>
      </c>
      <c r="G3107" s="1" t="s">
        <v>3078</v>
      </c>
      <c r="H3107" s="17">
        <v>0.80267361111111102</v>
      </c>
      <c r="I3107" s="17">
        <v>4.351851851852051E-3</v>
      </c>
      <c r="J3107" s="1" t="s">
        <v>13755</v>
      </c>
    </row>
    <row r="3108" spans="2:10">
      <c r="B3108" s="1" t="s">
        <v>14968</v>
      </c>
      <c r="C3108" s="1">
        <v>1</v>
      </c>
      <c r="D3108" s="1" t="s">
        <v>13760</v>
      </c>
      <c r="E3108" s="17">
        <v>0.52013888888888904</v>
      </c>
      <c r="F3108" s="1" t="s">
        <v>53</v>
      </c>
      <c r="G3108" s="1" t="s">
        <v>13762</v>
      </c>
      <c r="H3108" s="17">
        <v>0.80290509259259302</v>
      </c>
      <c r="I3108" s="17">
        <v>0.28276620370370398</v>
      </c>
      <c r="J3108" s="1" t="s">
        <v>13763</v>
      </c>
    </row>
    <row r="3109" spans="2:10">
      <c r="B3109" s="1" t="s">
        <v>17400</v>
      </c>
      <c r="C3109" s="1">
        <v>1</v>
      </c>
      <c r="D3109" s="1" t="s">
        <v>13753</v>
      </c>
      <c r="E3109" s="17">
        <v>0.800914351851852</v>
      </c>
      <c r="F3109" s="1" t="s">
        <v>13779</v>
      </c>
      <c r="G3109" s="1" t="s">
        <v>3077</v>
      </c>
      <c r="H3109" s="17">
        <v>0.80291666666666694</v>
      </c>
      <c r="I3109" s="17">
        <v>2.0023148148149428E-3</v>
      </c>
      <c r="J3109" s="1" t="s">
        <v>13756</v>
      </c>
    </row>
    <row r="3110" spans="2:10">
      <c r="B3110" s="1" t="s">
        <v>17417</v>
      </c>
      <c r="C3110" s="1">
        <v>1</v>
      </c>
      <c r="D3110" s="1" t="s">
        <v>13753</v>
      </c>
      <c r="E3110" s="17">
        <v>0.80211805555555604</v>
      </c>
      <c r="F3110" s="1" t="s">
        <v>13780</v>
      </c>
      <c r="G3110" s="1" t="s">
        <v>3078</v>
      </c>
      <c r="H3110" s="17">
        <v>0.80297453703703703</v>
      </c>
      <c r="I3110" s="17">
        <v>8.5648148148098624E-4</v>
      </c>
      <c r="J3110" s="1" t="s">
        <v>13755</v>
      </c>
    </row>
    <row r="3111" spans="2:10">
      <c r="B3111" s="1" t="s">
        <v>17413</v>
      </c>
      <c r="C3111" s="1">
        <v>2</v>
      </c>
      <c r="D3111" s="1" t="s">
        <v>13753</v>
      </c>
      <c r="E3111" s="17">
        <v>0.80167824074074101</v>
      </c>
      <c r="F3111" s="1" t="s">
        <v>13779</v>
      </c>
      <c r="G3111" s="1" t="s">
        <v>3077</v>
      </c>
      <c r="H3111" s="17">
        <v>0.80300925925925903</v>
      </c>
      <c r="I3111" s="17">
        <v>1.3310185185180234E-3</v>
      </c>
      <c r="J3111" s="1" t="s">
        <v>13756</v>
      </c>
    </row>
    <row r="3112" spans="2:10">
      <c r="B3112" s="1" t="s">
        <v>17418</v>
      </c>
      <c r="C3112" s="1">
        <v>1</v>
      </c>
      <c r="D3112" s="1" t="s">
        <v>13753</v>
      </c>
      <c r="E3112" s="17">
        <v>0.80215277777777805</v>
      </c>
      <c r="F3112" s="1" t="s">
        <v>13780</v>
      </c>
      <c r="G3112" s="1" t="s">
        <v>3078</v>
      </c>
      <c r="H3112" s="17">
        <v>0.80302083333333296</v>
      </c>
      <c r="I3112" s="17">
        <v>8.6805555555491409E-4</v>
      </c>
      <c r="J3112" s="1" t="s">
        <v>13755</v>
      </c>
    </row>
    <row r="3113" spans="2:10">
      <c r="B3113" s="1" t="s">
        <v>17428</v>
      </c>
      <c r="C3113" s="1">
        <v>1</v>
      </c>
      <c r="D3113" s="1" t="s">
        <v>13687</v>
      </c>
      <c r="E3113" s="17">
        <v>0.80266203703703698</v>
      </c>
      <c r="F3113" s="1" t="s">
        <v>13780</v>
      </c>
      <c r="G3113" s="1" t="s">
        <v>13762</v>
      </c>
      <c r="H3113" s="17">
        <v>0.80302083333333296</v>
      </c>
      <c r="I3113" s="17">
        <v>3.5879629629598231E-4</v>
      </c>
      <c r="J3113" s="1" t="s">
        <v>13767</v>
      </c>
    </row>
    <row r="3114" spans="2:10">
      <c r="B3114" s="1" t="s">
        <v>17176</v>
      </c>
      <c r="C3114" s="1">
        <v>1</v>
      </c>
      <c r="D3114" s="1" t="s">
        <v>13753</v>
      </c>
      <c r="E3114" s="17">
        <v>0.78136574074074105</v>
      </c>
      <c r="F3114" s="1" t="s">
        <v>15</v>
      </c>
      <c r="G3114" s="1" t="s">
        <v>3078</v>
      </c>
      <c r="H3114" s="17">
        <v>0.80305555555555597</v>
      </c>
      <c r="I3114" s="17">
        <v>2.1689814814814912E-2</v>
      </c>
      <c r="J3114" s="1" t="s">
        <v>13755</v>
      </c>
    </row>
    <row r="3115" spans="2:10">
      <c r="B3115" s="1" t="s">
        <v>17423</v>
      </c>
      <c r="C3115" s="1">
        <v>1</v>
      </c>
      <c r="D3115" s="1" t="s">
        <v>13687</v>
      </c>
      <c r="E3115" s="17">
        <v>0.80246527777777799</v>
      </c>
      <c r="F3115" s="1" t="s">
        <v>13780</v>
      </c>
      <c r="G3115" s="1" t="s">
        <v>3095</v>
      </c>
      <c r="H3115" s="17">
        <v>0.80305555555555597</v>
      </c>
      <c r="I3115" s="17">
        <v>5.9027777777798107E-4</v>
      </c>
      <c r="J3115" s="1" t="s">
        <v>13757</v>
      </c>
    </row>
    <row r="3116" spans="2:10">
      <c r="B3116" s="1" t="s">
        <v>17426</v>
      </c>
      <c r="C3116" s="1">
        <v>2</v>
      </c>
      <c r="D3116" s="1" t="s">
        <v>13687</v>
      </c>
      <c r="E3116" s="17">
        <v>0.80255787037036996</v>
      </c>
      <c r="F3116" s="1" t="s">
        <v>13780</v>
      </c>
      <c r="G3116" s="1" t="s">
        <v>3095</v>
      </c>
      <c r="H3116" s="17">
        <v>0.80307870370370404</v>
      </c>
      <c r="I3116" s="17">
        <v>5.2083333333408088E-4</v>
      </c>
      <c r="J3116" s="1" t="s">
        <v>13757</v>
      </c>
    </row>
    <row r="3117" spans="2:10">
      <c r="B3117" s="1" t="s">
        <v>17304</v>
      </c>
      <c r="C3117" s="1">
        <v>1</v>
      </c>
      <c r="D3117" s="1" t="s">
        <v>13753</v>
      </c>
      <c r="E3117" s="17">
        <v>0.79417824074074095</v>
      </c>
      <c r="F3117" s="1" t="s">
        <v>13779</v>
      </c>
      <c r="G3117" s="1" t="s">
        <v>3078</v>
      </c>
      <c r="H3117" s="17">
        <v>0.80311342592592605</v>
      </c>
      <c r="I3117" s="17">
        <v>8.9351851851851016E-3</v>
      </c>
      <c r="J3117" s="1" t="s">
        <v>13755</v>
      </c>
    </row>
    <row r="3118" spans="2:10">
      <c r="B3118" s="1" t="s">
        <v>17419</v>
      </c>
      <c r="C3118" s="1">
        <v>1</v>
      </c>
      <c r="D3118" s="1" t="s">
        <v>13753</v>
      </c>
      <c r="E3118" s="17">
        <v>0.80218750000000005</v>
      </c>
      <c r="F3118" s="1" t="s">
        <v>13780</v>
      </c>
      <c r="G3118" s="1" t="s">
        <v>3078</v>
      </c>
      <c r="H3118" s="17">
        <v>0.80313657407407402</v>
      </c>
      <c r="I3118" s="17">
        <v>9.4907407407396338E-4</v>
      </c>
      <c r="J3118" s="1" t="s">
        <v>13755</v>
      </c>
    </row>
    <row r="3119" spans="2:10">
      <c r="B3119" s="1" t="s">
        <v>17416</v>
      </c>
      <c r="C3119" s="1">
        <v>1</v>
      </c>
      <c r="D3119" s="1" t="s">
        <v>13753</v>
      </c>
      <c r="E3119" s="17">
        <v>0.80206018518518496</v>
      </c>
      <c r="F3119" s="1" t="s">
        <v>13779</v>
      </c>
      <c r="G3119" s="1" t="s">
        <v>3095</v>
      </c>
      <c r="H3119" s="17">
        <v>0.80319444444444399</v>
      </c>
      <c r="I3119" s="17">
        <v>1.1342592592590295E-3</v>
      </c>
      <c r="J3119" s="1" t="s">
        <v>13758</v>
      </c>
    </row>
    <row r="3120" spans="2:10">
      <c r="B3120" s="1" t="s">
        <v>17421</v>
      </c>
      <c r="C3120" s="1">
        <v>1</v>
      </c>
      <c r="D3120" s="1" t="s">
        <v>13753</v>
      </c>
      <c r="E3120" s="17">
        <v>0.80241898148148105</v>
      </c>
      <c r="F3120" s="1" t="s">
        <v>13780</v>
      </c>
      <c r="G3120" s="1" t="s">
        <v>3078</v>
      </c>
      <c r="H3120" s="17">
        <v>0.80335648148148198</v>
      </c>
      <c r="I3120" s="17">
        <v>9.3750000000092371E-4</v>
      </c>
      <c r="J3120" s="1" t="s">
        <v>13755</v>
      </c>
    </row>
    <row r="3121" spans="2:10">
      <c r="B3121" s="1" t="s">
        <v>14415</v>
      </c>
      <c r="C3121" s="1">
        <v>1</v>
      </c>
      <c r="D3121" s="1" t="s">
        <v>13760</v>
      </c>
      <c r="E3121" s="17">
        <v>0.433958333333333</v>
      </c>
      <c r="F3121" s="1" t="s">
        <v>45</v>
      </c>
      <c r="G3121" s="1" t="s">
        <v>3077</v>
      </c>
      <c r="H3121" s="17">
        <v>0.80343750000000003</v>
      </c>
      <c r="I3121" s="17">
        <v>0.36947916666666702</v>
      </c>
      <c r="J3121" s="1" t="s">
        <v>13765</v>
      </c>
    </row>
    <row r="3122" spans="2:10">
      <c r="B3122" s="1" t="s">
        <v>17422</v>
      </c>
      <c r="C3122" s="1">
        <v>1</v>
      </c>
      <c r="D3122" s="1" t="s">
        <v>13753</v>
      </c>
      <c r="E3122" s="17">
        <v>0.80244212962963002</v>
      </c>
      <c r="F3122" s="1" t="s">
        <v>13780</v>
      </c>
      <c r="G3122" s="1" t="s">
        <v>3078</v>
      </c>
      <c r="H3122" s="17">
        <v>0.80364583333333295</v>
      </c>
      <c r="I3122" s="17">
        <v>1.2037037037029297E-3</v>
      </c>
      <c r="J3122" s="1" t="s">
        <v>13755</v>
      </c>
    </row>
    <row r="3123" spans="2:10">
      <c r="B3123" s="1" t="s">
        <v>17425</v>
      </c>
      <c r="C3123" s="1">
        <v>1</v>
      </c>
      <c r="D3123" s="1" t="s">
        <v>13753</v>
      </c>
      <c r="E3123" s="17">
        <v>0.80252314814814796</v>
      </c>
      <c r="F3123" s="1" t="s">
        <v>13780</v>
      </c>
      <c r="G3123" s="1" t="s">
        <v>3095</v>
      </c>
      <c r="H3123" s="17">
        <v>0.80366898148148103</v>
      </c>
      <c r="I3123" s="17">
        <v>1.1458333333330684E-3</v>
      </c>
      <c r="J3123" s="1" t="s">
        <v>13758</v>
      </c>
    </row>
    <row r="3124" spans="2:10">
      <c r="B3124" s="1" t="s">
        <v>17395</v>
      </c>
      <c r="C3124" s="1">
        <v>1</v>
      </c>
      <c r="D3124" s="1" t="s">
        <v>13753</v>
      </c>
      <c r="E3124" s="17">
        <v>0.80042824074074104</v>
      </c>
      <c r="F3124" s="1" t="s">
        <v>13779</v>
      </c>
      <c r="G3124" s="1" t="s">
        <v>13746</v>
      </c>
      <c r="H3124" s="17">
        <v>0.80378472222222197</v>
      </c>
      <c r="I3124" s="17">
        <v>3.3564814814809329E-3</v>
      </c>
      <c r="J3124" s="1" t="s">
        <v>13759</v>
      </c>
    </row>
    <row r="3125" spans="2:10">
      <c r="B3125" s="1" t="s">
        <v>17415</v>
      </c>
      <c r="C3125" s="1">
        <v>1</v>
      </c>
      <c r="D3125" s="1" t="s">
        <v>13687</v>
      </c>
      <c r="E3125" s="17">
        <v>0.80190972222222201</v>
      </c>
      <c r="F3125" s="1" t="s">
        <v>13779</v>
      </c>
      <c r="G3125" s="1" t="s">
        <v>13746</v>
      </c>
      <c r="H3125" s="17">
        <v>0.80380787037037005</v>
      </c>
      <c r="I3125" s="17">
        <v>1.8981481481480378E-3</v>
      </c>
      <c r="J3125" s="1" t="s">
        <v>13771</v>
      </c>
    </row>
    <row r="3126" spans="2:10">
      <c r="B3126" s="1" t="s">
        <v>17424</v>
      </c>
      <c r="C3126" s="1">
        <v>1</v>
      </c>
      <c r="D3126" s="1" t="s">
        <v>13753</v>
      </c>
      <c r="E3126" s="17">
        <v>0.80247685185185202</v>
      </c>
      <c r="F3126" s="1" t="s">
        <v>13780</v>
      </c>
      <c r="G3126" s="1" t="s">
        <v>3078</v>
      </c>
      <c r="H3126" s="17">
        <v>0.80381944444444398</v>
      </c>
      <c r="I3126" s="17">
        <v>1.3425925925919513E-3</v>
      </c>
      <c r="J3126" s="1" t="s">
        <v>13755</v>
      </c>
    </row>
    <row r="3127" spans="2:10">
      <c r="B3127" s="1" t="s">
        <v>17427</v>
      </c>
      <c r="C3127" s="1">
        <v>1</v>
      </c>
      <c r="D3127" s="1" t="s">
        <v>3076</v>
      </c>
      <c r="E3127" s="17">
        <v>0.802569444444444</v>
      </c>
      <c r="F3127" s="1" t="s">
        <v>13780</v>
      </c>
      <c r="G3127" s="1" t="s">
        <v>3078</v>
      </c>
      <c r="H3127" s="17">
        <v>0.80387731481481495</v>
      </c>
      <c r="I3127" s="17">
        <v>1.3078703703709449E-3</v>
      </c>
      <c r="J3127" s="1" t="s">
        <v>13769</v>
      </c>
    </row>
    <row r="3128" spans="2:10">
      <c r="B3128" s="1" t="s">
        <v>17430</v>
      </c>
      <c r="C3128" s="1">
        <v>1</v>
      </c>
      <c r="D3128" s="1" t="s">
        <v>13753</v>
      </c>
      <c r="E3128" s="17">
        <v>0.80273148148148099</v>
      </c>
      <c r="F3128" s="1" t="s">
        <v>13780</v>
      </c>
      <c r="G3128" s="1" t="s">
        <v>3078</v>
      </c>
      <c r="H3128" s="17">
        <v>0.80392361111111099</v>
      </c>
      <c r="I3128" s="17">
        <v>1.192129629630001E-3</v>
      </c>
      <c r="J3128" s="1" t="s">
        <v>13755</v>
      </c>
    </row>
    <row r="3129" spans="2:10">
      <c r="B3129" s="1" t="s">
        <v>17440</v>
      </c>
      <c r="C3129" s="1">
        <v>1</v>
      </c>
      <c r="D3129" s="1" t="s">
        <v>13753</v>
      </c>
      <c r="E3129" s="17">
        <v>0.80334490740740705</v>
      </c>
      <c r="F3129" s="1" t="s">
        <v>13780</v>
      </c>
      <c r="G3129" s="1" t="s">
        <v>3077</v>
      </c>
      <c r="H3129" s="17">
        <v>0.80396990740740704</v>
      </c>
      <c r="I3129" s="17">
        <v>6.2499999999998668E-4</v>
      </c>
      <c r="J3129" s="1" t="s">
        <v>13756</v>
      </c>
    </row>
    <row r="3130" spans="2:10">
      <c r="B3130" s="1" t="s">
        <v>17449</v>
      </c>
      <c r="C3130" s="1">
        <v>1</v>
      </c>
      <c r="D3130" s="1" t="s">
        <v>13753</v>
      </c>
      <c r="E3130" s="17">
        <v>0.80380787037037005</v>
      </c>
      <c r="F3130" s="1" t="s">
        <v>13780</v>
      </c>
      <c r="G3130" s="1" t="s">
        <v>13746</v>
      </c>
      <c r="H3130" s="17">
        <v>0.803993055555556</v>
      </c>
      <c r="I3130" s="17">
        <v>1.8518518518595428E-4</v>
      </c>
      <c r="J3130" s="1" t="s">
        <v>13759</v>
      </c>
    </row>
    <row r="3131" spans="2:10">
      <c r="B3131" s="1" t="s">
        <v>17208</v>
      </c>
      <c r="C3131" s="1">
        <v>1</v>
      </c>
      <c r="D3131" s="1" t="s">
        <v>13753</v>
      </c>
      <c r="E3131" s="17">
        <v>0.78449074074074099</v>
      </c>
      <c r="F3131" s="1" t="s">
        <v>15</v>
      </c>
      <c r="G3131" s="1" t="s">
        <v>3078</v>
      </c>
      <c r="H3131" s="17">
        <v>0.80403935185185205</v>
      </c>
      <c r="I3131" s="17">
        <v>1.9548611111111058E-2</v>
      </c>
      <c r="J3131" s="1" t="s">
        <v>13755</v>
      </c>
    </row>
    <row r="3132" spans="2:10">
      <c r="B3132" s="1" t="s">
        <v>17305</v>
      </c>
      <c r="C3132" s="1">
        <v>1</v>
      </c>
      <c r="D3132" s="1" t="s">
        <v>13753</v>
      </c>
      <c r="E3132" s="17">
        <v>0.79421296296296295</v>
      </c>
      <c r="F3132" s="1" t="s">
        <v>13779</v>
      </c>
      <c r="G3132" s="1" t="s">
        <v>3078</v>
      </c>
      <c r="H3132" s="17">
        <v>0.80413194444444402</v>
      </c>
      <c r="I3132" s="17">
        <v>9.9189814814810706E-3</v>
      </c>
      <c r="J3132" s="1" t="s">
        <v>13755</v>
      </c>
    </row>
    <row r="3133" spans="2:10">
      <c r="B3133" s="1" t="s">
        <v>17452</v>
      </c>
      <c r="C3133" s="1">
        <v>2</v>
      </c>
      <c r="D3133" s="1" t="s">
        <v>13760</v>
      </c>
      <c r="E3133" s="17">
        <v>0.80392361111111099</v>
      </c>
      <c r="F3133" s="1" t="s">
        <v>13780</v>
      </c>
      <c r="G3133" s="1" t="s">
        <v>3077</v>
      </c>
      <c r="H3133" s="17">
        <v>0.804224537037037</v>
      </c>
      <c r="I3133" s="17">
        <v>3.0092592592600997E-4</v>
      </c>
      <c r="J3133" s="1" t="s">
        <v>13765</v>
      </c>
    </row>
    <row r="3134" spans="2:10">
      <c r="B3134" s="1" t="s">
        <v>17454</v>
      </c>
      <c r="C3134" s="1">
        <v>1</v>
      </c>
      <c r="D3134" s="1" t="s">
        <v>13753</v>
      </c>
      <c r="E3134" s="17">
        <v>0.80417824074074096</v>
      </c>
      <c r="F3134" s="1" t="s">
        <v>13780</v>
      </c>
      <c r="G3134" s="1" t="s">
        <v>13762</v>
      </c>
      <c r="H3134" s="17">
        <v>0.80431712962962998</v>
      </c>
      <c r="I3134" s="17">
        <v>1.3888888888902162E-4</v>
      </c>
      <c r="J3134" s="1" t="s">
        <v>13772</v>
      </c>
    </row>
    <row r="3135" spans="2:10">
      <c r="B3135" s="1" t="s">
        <v>17453</v>
      </c>
      <c r="C3135" s="1">
        <v>1</v>
      </c>
      <c r="D3135" s="1" t="s">
        <v>13687</v>
      </c>
      <c r="E3135" s="17">
        <v>0.80415509259259299</v>
      </c>
      <c r="F3135" s="1" t="s">
        <v>13780</v>
      </c>
      <c r="G3135" s="1" t="s">
        <v>3095</v>
      </c>
      <c r="H3135" s="17">
        <v>0.80471064814814797</v>
      </c>
      <c r="I3135" s="17">
        <v>5.5555555555497627E-4</v>
      </c>
      <c r="J3135" s="1" t="s">
        <v>13757</v>
      </c>
    </row>
    <row r="3136" spans="2:10">
      <c r="B3136" s="1" t="s">
        <v>17439</v>
      </c>
      <c r="C3136" s="1">
        <v>1</v>
      </c>
      <c r="D3136" s="1" t="s">
        <v>13753</v>
      </c>
      <c r="E3136" s="17">
        <v>0.803263888888889</v>
      </c>
      <c r="F3136" s="1" t="s">
        <v>13780</v>
      </c>
      <c r="G3136" s="1" t="s">
        <v>3078</v>
      </c>
      <c r="H3136" s="17">
        <v>0.80478009259259298</v>
      </c>
      <c r="I3136" s="17">
        <v>1.5162037037039777E-3</v>
      </c>
      <c r="J3136" s="1" t="s">
        <v>13755</v>
      </c>
    </row>
    <row r="3137" spans="2:10">
      <c r="B3137" s="1" t="s">
        <v>17462</v>
      </c>
      <c r="C3137" s="1">
        <v>1</v>
      </c>
      <c r="D3137" s="1" t="s">
        <v>13753</v>
      </c>
      <c r="E3137" s="17">
        <v>0.80438657407407399</v>
      </c>
      <c r="F3137" s="1" t="s">
        <v>13780</v>
      </c>
      <c r="G3137" s="1" t="s">
        <v>3095</v>
      </c>
      <c r="H3137" s="17">
        <v>0.80480324074074105</v>
      </c>
      <c r="I3137" s="17">
        <v>4.1666666666706487E-4</v>
      </c>
      <c r="J3137" s="1" t="s">
        <v>13758</v>
      </c>
    </row>
    <row r="3138" spans="2:10">
      <c r="B3138" s="1" t="s">
        <v>17434</v>
      </c>
      <c r="C3138" s="1">
        <v>1</v>
      </c>
      <c r="D3138" s="1" t="s">
        <v>13753</v>
      </c>
      <c r="E3138" s="17">
        <v>0.80290509259259302</v>
      </c>
      <c r="F3138" s="1" t="s">
        <v>13780</v>
      </c>
      <c r="G3138" s="1" t="s">
        <v>3077</v>
      </c>
      <c r="H3138" s="17">
        <v>0.80486111111111103</v>
      </c>
      <c r="I3138" s="17">
        <v>1.9560185185180101E-3</v>
      </c>
      <c r="J3138" s="1" t="s">
        <v>13756</v>
      </c>
    </row>
    <row r="3139" spans="2:10">
      <c r="B3139" s="1" t="s">
        <v>17442</v>
      </c>
      <c r="C3139" s="1">
        <v>1</v>
      </c>
      <c r="D3139" s="1" t="s">
        <v>13753</v>
      </c>
      <c r="E3139" s="17">
        <v>0.80348379629629596</v>
      </c>
      <c r="F3139" s="1" t="s">
        <v>13780</v>
      </c>
      <c r="G3139" s="1" t="s">
        <v>3078</v>
      </c>
      <c r="H3139" s="17">
        <v>0.80502314814814802</v>
      </c>
      <c r="I3139" s="17">
        <v>1.5393518518520555E-3</v>
      </c>
      <c r="J3139" s="1" t="s">
        <v>13755</v>
      </c>
    </row>
    <row r="3140" spans="2:10">
      <c r="B3140" s="1" t="s">
        <v>17461</v>
      </c>
      <c r="C3140" s="1">
        <v>1</v>
      </c>
      <c r="D3140" s="1" t="s">
        <v>13687</v>
      </c>
      <c r="E3140" s="17">
        <v>0.80436342592592602</v>
      </c>
      <c r="F3140" s="1" t="s">
        <v>13780</v>
      </c>
      <c r="G3140" s="1" t="s">
        <v>3095</v>
      </c>
      <c r="H3140" s="17">
        <v>0.80502314814814802</v>
      </c>
      <c r="I3140" s="17">
        <v>6.5972222222199228E-4</v>
      </c>
      <c r="J3140" s="1" t="s">
        <v>13757</v>
      </c>
    </row>
    <row r="3141" spans="2:10">
      <c r="B3141" s="1" t="s">
        <v>17474</v>
      </c>
      <c r="C3141" s="1">
        <v>1</v>
      </c>
      <c r="D3141" s="1" t="s">
        <v>13687</v>
      </c>
      <c r="E3141" s="17">
        <v>0.80486111111111103</v>
      </c>
      <c r="F3141" s="1" t="s">
        <v>13780</v>
      </c>
      <c r="G3141" s="1" t="s">
        <v>13762</v>
      </c>
      <c r="H3141" s="17">
        <v>0.80502314814814802</v>
      </c>
      <c r="I3141" s="17">
        <v>1.6203703703698835E-4</v>
      </c>
      <c r="J3141" s="1" t="s">
        <v>13767</v>
      </c>
    </row>
    <row r="3142" spans="2:10">
      <c r="B3142" s="1" t="s">
        <v>17467</v>
      </c>
      <c r="C3142" s="1">
        <v>1</v>
      </c>
      <c r="D3142" s="1" t="s">
        <v>13760</v>
      </c>
      <c r="E3142" s="17">
        <v>0.80465277777777799</v>
      </c>
      <c r="F3142" s="1" t="s">
        <v>13780</v>
      </c>
      <c r="G3142" s="1" t="s">
        <v>3077</v>
      </c>
      <c r="H3142" s="17">
        <v>0.80504629629629598</v>
      </c>
      <c r="I3142" s="17">
        <v>3.9351851851798791E-4</v>
      </c>
      <c r="J3142" s="1" t="s">
        <v>13765</v>
      </c>
    </row>
    <row r="3143" spans="2:10">
      <c r="B3143" s="1" t="s">
        <v>17468</v>
      </c>
      <c r="C3143" s="1">
        <v>1</v>
      </c>
      <c r="D3143" s="1" t="s">
        <v>13687</v>
      </c>
      <c r="E3143" s="17">
        <v>0.80471064814814797</v>
      </c>
      <c r="F3143" s="1" t="s">
        <v>13780</v>
      </c>
      <c r="G3143" s="1" t="s">
        <v>3095</v>
      </c>
      <c r="H3143" s="17">
        <v>0.80526620370370405</v>
      </c>
      <c r="I3143" s="17">
        <v>5.5555555555608649E-4</v>
      </c>
      <c r="J3143" s="1" t="s">
        <v>13757</v>
      </c>
    </row>
    <row r="3144" spans="2:10">
      <c r="B3144" s="1" t="s">
        <v>17250</v>
      </c>
      <c r="C3144" s="1">
        <v>1</v>
      </c>
      <c r="D3144" s="1" t="s">
        <v>13753</v>
      </c>
      <c r="E3144" s="17">
        <v>0.78782407407407395</v>
      </c>
      <c r="F3144" s="1" t="s">
        <v>15</v>
      </c>
      <c r="G3144" s="1" t="s">
        <v>3095</v>
      </c>
      <c r="H3144" s="17">
        <v>0.80549768518518505</v>
      </c>
      <c r="I3144" s="17">
        <v>1.7673611111111098E-2</v>
      </c>
      <c r="J3144" s="1" t="s">
        <v>13758</v>
      </c>
    </row>
    <row r="3145" spans="2:10">
      <c r="B3145" s="1" t="s">
        <v>17435</v>
      </c>
      <c r="C3145" s="1">
        <v>1</v>
      </c>
      <c r="D3145" s="1" t="s">
        <v>13687</v>
      </c>
      <c r="E3145" s="17">
        <v>0.80293981481481502</v>
      </c>
      <c r="F3145" s="1" t="s">
        <v>13780</v>
      </c>
      <c r="G3145" s="1" t="s">
        <v>3095</v>
      </c>
      <c r="H3145" s="17">
        <v>0.80553240740740695</v>
      </c>
      <c r="I3145" s="17">
        <v>2.5925925925919246E-3</v>
      </c>
      <c r="J3145" s="1" t="s">
        <v>13757</v>
      </c>
    </row>
    <row r="3146" spans="2:10">
      <c r="B3146" s="1" t="s">
        <v>17145</v>
      </c>
      <c r="C3146" s="1">
        <v>1</v>
      </c>
      <c r="D3146" s="1" t="s">
        <v>13760</v>
      </c>
      <c r="E3146" s="17">
        <v>0.77846064814814797</v>
      </c>
      <c r="F3146" s="1" t="s">
        <v>14</v>
      </c>
      <c r="G3146" s="1" t="s">
        <v>3095</v>
      </c>
      <c r="H3146" s="17">
        <v>0.80572916666666705</v>
      </c>
      <c r="I3146" s="17">
        <v>2.726851851851908E-2</v>
      </c>
      <c r="J3146" s="1" t="s">
        <v>13761</v>
      </c>
    </row>
    <row r="3147" spans="2:10">
      <c r="B3147" s="1" t="s">
        <v>17445</v>
      </c>
      <c r="C3147" s="1">
        <v>1</v>
      </c>
      <c r="D3147" s="1" t="s">
        <v>13753</v>
      </c>
      <c r="E3147" s="17">
        <v>0.80354166666666704</v>
      </c>
      <c r="F3147" s="1" t="s">
        <v>13780</v>
      </c>
      <c r="G3147" s="1" t="s">
        <v>3078</v>
      </c>
      <c r="H3147" s="17">
        <v>0.80576388888888895</v>
      </c>
      <c r="I3147" s="17">
        <v>2.2222222222219035E-3</v>
      </c>
      <c r="J3147" s="1" t="s">
        <v>13755</v>
      </c>
    </row>
    <row r="3148" spans="2:10">
      <c r="B3148" s="1" t="s">
        <v>17446</v>
      </c>
      <c r="C3148" s="1">
        <v>1</v>
      </c>
      <c r="D3148" s="1" t="s">
        <v>13753</v>
      </c>
      <c r="E3148" s="17">
        <v>0.80357638888888905</v>
      </c>
      <c r="F3148" s="1" t="s">
        <v>13780</v>
      </c>
      <c r="G3148" s="1" t="s">
        <v>3078</v>
      </c>
      <c r="H3148" s="17">
        <v>0.80579861111111095</v>
      </c>
      <c r="I3148" s="17">
        <v>2.2222222222219035E-3</v>
      </c>
      <c r="J3148" s="1" t="s">
        <v>13755</v>
      </c>
    </row>
    <row r="3149" spans="2:10">
      <c r="B3149" s="1" t="s">
        <v>17433</v>
      </c>
      <c r="C3149" s="1">
        <v>1</v>
      </c>
      <c r="D3149" s="1" t="s">
        <v>13753</v>
      </c>
      <c r="E3149" s="17">
        <v>0.80285879629629597</v>
      </c>
      <c r="F3149" s="1" t="s">
        <v>13780</v>
      </c>
      <c r="G3149" s="1" t="s">
        <v>3078</v>
      </c>
      <c r="H3149" s="17">
        <v>0.805844907407407</v>
      </c>
      <c r="I3149" s="17">
        <v>2.9861111111110228E-3</v>
      </c>
      <c r="J3149" s="1" t="s">
        <v>13755</v>
      </c>
    </row>
    <row r="3150" spans="2:10">
      <c r="B3150" s="1" t="s">
        <v>17492</v>
      </c>
      <c r="C3150" s="1">
        <v>1</v>
      </c>
      <c r="D3150" s="1" t="s">
        <v>13687</v>
      </c>
      <c r="E3150" s="17">
        <v>0.805648148148148</v>
      </c>
      <c r="F3150" s="1" t="s">
        <v>13780</v>
      </c>
      <c r="G3150" s="1" t="s">
        <v>13762</v>
      </c>
      <c r="H3150" s="17">
        <v>0.80585648148148104</v>
      </c>
      <c r="I3150" s="17">
        <v>2.0833333333303283E-4</v>
      </c>
      <c r="J3150" s="1" t="s">
        <v>13767</v>
      </c>
    </row>
    <row r="3151" spans="2:10">
      <c r="B3151" s="1" t="s">
        <v>16984</v>
      </c>
      <c r="C3151" s="1">
        <v>1</v>
      </c>
      <c r="D3151" s="1" t="s">
        <v>13753</v>
      </c>
      <c r="E3151" s="17">
        <v>0.76559027777777799</v>
      </c>
      <c r="F3151" s="1" t="s">
        <v>13</v>
      </c>
      <c r="G3151" s="1" t="s">
        <v>13746</v>
      </c>
      <c r="H3151" s="17">
        <v>0.80587962962963</v>
      </c>
      <c r="I3151" s="17">
        <v>4.0289351851852007E-2</v>
      </c>
      <c r="J3151" s="1" t="s">
        <v>13759</v>
      </c>
    </row>
    <row r="3152" spans="2:10">
      <c r="B3152" s="1" t="s">
        <v>17451</v>
      </c>
      <c r="C3152" s="1">
        <v>1</v>
      </c>
      <c r="D3152" s="1" t="s">
        <v>13753</v>
      </c>
      <c r="E3152" s="17">
        <v>0.80387731481481495</v>
      </c>
      <c r="F3152" s="1" t="s">
        <v>13780</v>
      </c>
      <c r="G3152" s="1" t="s">
        <v>3078</v>
      </c>
      <c r="H3152" s="17">
        <v>0.80587962962963</v>
      </c>
      <c r="I3152" s="17">
        <v>2.0023148148150538E-3</v>
      </c>
      <c r="J3152" s="1" t="s">
        <v>13755</v>
      </c>
    </row>
    <row r="3153" spans="2:10">
      <c r="B3153" s="1" t="s">
        <v>17292</v>
      </c>
      <c r="C3153" s="1">
        <v>1</v>
      </c>
      <c r="D3153" s="1" t="s">
        <v>13687</v>
      </c>
      <c r="E3153" s="17">
        <v>0.79289351851851897</v>
      </c>
      <c r="F3153" s="1" t="s">
        <v>13779</v>
      </c>
      <c r="G3153" s="1" t="s">
        <v>3077</v>
      </c>
      <c r="H3153" s="17">
        <v>0.80590277777777797</v>
      </c>
      <c r="I3153" s="17">
        <v>1.3009259259258998E-2</v>
      </c>
      <c r="J3153" s="1" t="s">
        <v>13770</v>
      </c>
    </row>
    <row r="3154" spans="2:10">
      <c r="B3154" s="1" t="s">
        <v>17487</v>
      </c>
      <c r="C3154" s="1">
        <v>1</v>
      </c>
      <c r="D3154" s="1" t="s">
        <v>13687</v>
      </c>
      <c r="E3154" s="17">
        <v>0.80543981481481497</v>
      </c>
      <c r="F3154" s="1" t="s">
        <v>13780</v>
      </c>
      <c r="G3154" s="1" t="s">
        <v>3095</v>
      </c>
      <c r="H3154" s="17">
        <v>0.80591435185185201</v>
      </c>
      <c r="I3154" s="17">
        <v>4.745370370370372E-4</v>
      </c>
      <c r="J3154" s="1" t="s">
        <v>13757</v>
      </c>
    </row>
    <row r="3155" spans="2:10">
      <c r="B3155" s="1" t="s">
        <v>17489</v>
      </c>
      <c r="C3155" s="1">
        <v>1</v>
      </c>
      <c r="D3155" s="1" t="s">
        <v>13687</v>
      </c>
      <c r="E3155" s="17">
        <v>0.80560185185185196</v>
      </c>
      <c r="F3155" s="1" t="s">
        <v>13780</v>
      </c>
      <c r="G3155" s="1" t="s">
        <v>13762</v>
      </c>
      <c r="H3155" s="17">
        <v>0.80599537037036995</v>
      </c>
      <c r="I3155" s="17">
        <v>3.9351851851798791E-4</v>
      </c>
      <c r="J3155" s="1" t="s">
        <v>13767</v>
      </c>
    </row>
    <row r="3156" spans="2:10">
      <c r="B3156" s="1" t="s">
        <v>17455</v>
      </c>
      <c r="C3156" s="1">
        <v>1</v>
      </c>
      <c r="D3156" s="1" t="s">
        <v>13760</v>
      </c>
      <c r="E3156" s="17">
        <v>0.804189814814815</v>
      </c>
      <c r="F3156" s="1" t="s">
        <v>13780</v>
      </c>
      <c r="G3156" s="1" t="s">
        <v>13746</v>
      </c>
      <c r="H3156" s="17">
        <v>0.80600694444444398</v>
      </c>
      <c r="I3156" s="17">
        <v>1.8171296296289885E-3</v>
      </c>
      <c r="J3156" s="1" t="s">
        <v>13764</v>
      </c>
    </row>
    <row r="3157" spans="2:10">
      <c r="B3157" s="1" t="s">
        <v>17495</v>
      </c>
      <c r="C3157" s="1">
        <v>1</v>
      </c>
      <c r="D3157" s="1" t="s">
        <v>13753</v>
      </c>
      <c r="E3157" s="17">
        <v>0.80589120370370404</v>
      </c>
      <c r="F3157" s="1" t="s">
        <v>13780</v>
      </c>
      <c r="G3157" s="1" t="s">
        <v>13746</v>
      </c>
      <c r="H3157" s="17">
        <v>0.80603009259259295</v>
      </c>
      <c r="I3157" s="17">
        <v>1.388888888889106E-4</v>
      </c>
      <c r="J3157" s="1" t="s">
        <v>13759</v>
      </c>
    </row>
    <row r="3158" spans="2:10">
      <c r="B3158" s="1" t="s">
        <v>17267</v>
      </c>
      <c r="C3158" s="1">
        <v>1</v>
      </c>
      <c r="D3158" s="1" t="s">
        <v>13753</v>
      </c>
      <c r="E3158" s="17">
        <v>0.78994212962962995</v>
      </c>
      <c r="F3158" s="1" t="s">
        <v>15</v>
      </c>
      <c r="G3158" s="1" t="s">
        <v>3095</v>
      </c>
      <c r="H3158" s="17">
        <v>0.80623842592592598</v>
      </c>
      <c r="I3158" s="17">
        <v>1.6296296296296031E-2</v>
      </c>
      <c r="J3158" s="1" t="s">
        <v>13758</v>
      </c>
    </row>
    <row r="3159" spans="2:10">
      <c r="B3159" s="1" t="s">
        <v>17444</v>
      </c>
      <c r="C3159" s="1">
        <v>1</v>
      </c>
      <c r="D3159" s="1" t="s">
        <v>3076</v>
      </c>
      <c r="E3159" s="17">
        <v>0.803530092592593</v>
      </c>
      <c r="F3159" s="1" t="s">
        <v>13780</v>
      </c>
      <c r="G3159" s="1" t="s">
        <v>3095</v>
      </c>
      <c r="H3159" s="17">
        <v>0.806377314814815</v>
      </c>
      <c r="I3159" s="17">
        <v>2.8472222222220012E-3</v>
      </c>
      <c r="J3159" s="1" t="s">
        <v>13675</v>
      </c>
    </row>
    <row r="3160" spans="2:10">
      <c r="B3160" s="1" t="s">
        <v>17475</v>
      </c>
      <c r="C3160" s="1">
        <v>1</v>
      </c>
      <c r="D3160" s="1" t="s">
        <v>13760</v>
      </c>
      <c r="E3160" s="17">
        <v>0.80486111111111103</v>
      </c>
      <c r="F3160" s="1" t="s">
        <v>13780</v>
      </c>
      <c r="G3160" s="1" t="s">
        <v>13762</v>
      </c>
      <c r="H3160" s="17">
        <v>0.80662037037037004</v>
      </c>
      <c r="I3160" s="17">
        <v>1.7592592592590162E-3</v>
      </c>
      <c r="J3160" s="1" t="s">
        <v>13763</v>
      </c>
    </row>
    <row r="3161" spans="2:10">
      <c r="B3161" s="1" t="s">
        <v>17371</v>
      </c>
      <c r="C3161" s="1">
        <v>1</v>
      </c>
      <c r="D3161" s="1" t="s">
        <v>13687</v>
      </c>
      <c r="E3161" s="17">
        <v>0.79917824074074095</v>
      </c>
      <c r="F3161" s="1" t="s">
        <v>13779</v>
      </c>
      <c r="G3161" s="1" t="s">
        <v>3078</v>
      </c>
      <c r="H3161" s="17">
        <v>0.80665509259259305</v>
      </c>
      <c r="I3161" s="17">
        <v>7.4768518518520954E-3</v>
      </c>
      <c r="J3161" s="1" t="s">
        <v>13773</v>
      </c>
    </row>
    <row r="3162" spans="2:10">
      <c r="B3162" s="1" t="s">
        <v>17466</v>
      </c>
      <c r="C3162" s="1">
        <v>1</v>
      </c>
      <c r="D3162" s="1" t="s">
        <v>13760</v>
      </c>
      <c r="E3162" s="17">
        <v>0.80460648148148195</v>
      </c>
      <c r="F3162" s="1" t="s">
        <v>13780</v>
      </c>
      <c r="G3162" s="1" t="s">
        <v>13746</v>
      </c>
      <c r="H3162" s="17">
        <v>0.80665509259259305</v>
      </c>
      <c r="I3162" s="17">
        <v>2.0486111111110983E-3</v>
      </c>
      <c r="J3162" s="1" t="s">
        <v>13764</v>
      </c>
    </row>
    <row r="3163" spans="2:10">
      <c r="B3163" s="1" t="s">
        <v>15232</v>
      </c>
      <c r="C3163" s="1">
        <v>1</v>
      </c>
      <c r="D3163" s="1" t="s">
        <v>13753</v>
      </c>
      <c r="E3163" s="17">
        <v>0.55405092592592597</v>
      </c>
      <c r="F3163" s="1" t="s">
        <v>57</v>
      </c>
      <c r="G3163" s="1" t="s">
        <v>13746</v>
      </c>
      <c r="H3163" s="17">
        <v>0.80667824074074101</v>
      </c>
      <c r="I3163" s="17">
        <v>0.25262731481481504</v>
      </c>
      <c r="J3163" s="1" t="s">
        <v>13759</v>
      </c>
    </row>
    <row r="3164" spans="2:10">
      <c r="B3164" s="1" t="s">
        <v>17265</v>
      </c>
      <c r="C3164" s="1">
        <v>1</v>
      </c>
      <c r="D3164" s="1" t="s">
        <v>3076</v>
      </c>
      <c r="E3164" s="17">
        <v>0.78943287037037002</v>
      </c>
      <c r="F3164" s="1" t="s">
        <v>15</v>
      </c>
      <c r="G3164" s="1" t="s">
        <v>3095</v>
      </c>
      <c r="H3164" s="17">
        <v>0.80667824074074101</v>
      </c>
      <c r="I3164" s="17">
        <v>1.7245370370370994E-2</v>
      </c>
      <c r="J3164" s="1" t="s">
        <v>13675</v>
      </c>
    </row>
    <row r="3165" spans="2:10">
      <c r="B3165" s="1" t="s">
        <v>16662</v>
      </c>
      <c r="C3165" s="1">
        <v>1</v>
      </c>
      <c r="D3165" s="1" t="s">
        <v>3076</v>
      </c>
      <c r="E3165" s="17">
        <v>0.73074074074074102</v>
      </c>
      <c r="F3165" s="1" t="s">
        <v>10</v>
      </c>
      <c r="G3165" s="1" t="s">
        <v>13746</v>
      </c>
      <c r="H3165" s="17">
        <v>0.80672453703703695</v>
      </c>
      <c r="I3165" s="17">
        <v>7.5983796296295925E-2</v>
      </c>
      <c r="J3165" s="1" t="s">
        <v>13766</v>
      </c>
    </row>
    <row r="3166" spans="2:10">
      <c r="B3166" s="1" t="s">
        <v>17459</v>
      </c>
      <c r="C3166" s="1">
        <v>5</v>
      </c>
      <c r="D3166" s="1" t="s">
        <v>13753</v>
      </c>
      <c r="E3166" s="17">
        <v>0.80425925925925901</v>
      </c>
      <c r="F3166" s="1" t="s">
        <v>13780</v>
      </c>
      <c r="G3166" s="1" t="s">
        <v>3078</v>
      </c>
      <c r="H3166" s="17">
        <v>0.80672453703703695</v>
      </c>
      <c r="I3166" s="17">
        <v>2.4652777777779411E-3</v>
      </c>
      <c r="J3166" s="1" t="s">
        <v>13755</v>
      </c>
    </row>
    <row r="3167" spans="2:10">
      <c r="B3167" s="1" t="s">
        <v>17458</v>
      </c>
      <c r="C3167" s="1">
        <v>1</v>
      </c>
      <c r="D3167" s="1" t="s">
        <v>13760</v>
      </c>
      <c r="E3167" s="17">
        <v>0.80423611111111104</v>
      </c>
      <c r="F3167" s="1" t="s">
        <v>13780</v>
      </c>
      <c r="G3167" s="1" t="s">
        <v>3078</v>
      </c>
      <c r="H3167" s="17">
        <v>0.80679398148148196</v>
      </c>
      <c r="I3167" s="17">
        <v>2.5578703703709182E-3</v>
      </c>
      <c r="J3167" s="1" t="s">
        <v>13768</v>
      </c>
    </row>
    <row r="3168" spans="2:10">
      <c r="B3168" s="1" t="s">
        <v>17378</v>
      </c>
      <c r="C3168" s="1">
        <v>1</v>
      </c>
      <c r="D3168" s="1" t="s">
        <v>13687</v>
      </c>
      <c r="E3168" s="17">
        <v>0.79939814814814802</v>
      </c>
      <c r="F3168" s="1" t="s">
        <v>13779</v>
      </c>
      <c r="G3168" s="1" t="s">
        <v>13746</v>
      </c>
      <c r="H3168" s="17">
        <v>0.807071759259259</v>
      </c>
      <c r="I3168" s="17">
        <v>7.6736111111109784E-3</v>
      </c>
      <c r="J3168" s="1" t="s">
        <v>13771</v>
      </c>
    </row>
    <row r="3169" spans="2:10">
      <c r="B3169" s="1" t="s">
        <v>17447</v>
      </c>
      <c r="C3169" s="1">
        <v>1</v>
      </c>
      <c r="D3169" s="1" t="s">
        <v>3076</v>
      </c>
      <c r="E3169" s="17">
        <v>0.80365740740740699</v>
      </c>
      <c r="F3169" s="1" t="s">
        <v>13780</v>
      </c>
      <c r="G3169" s="1" t="s">
        <v>13746</v>
      </c>
      <c r="H3169" s="17">
        <v>0.80714120370370401</v>
      </c>
      <c r="I3169" s="17">
        <v>3.4837962962970259E-3</v>
      </c>
      <c r="J3169" s="1" t="s">
        <v>13766</v>
      </c>
    </row>
    <row r="3170" spans="2:10">
      <c r="B3170" s="1" t="s">
        <v>15369</v>
      </c>
      <c r="C3170" s="1">
        <v>1</v>
      </c>
      <c r="D3170" s="1" t="s">
        <v>13753</v>
      </c>
      <c r="E3170" s="17">
        <v>0.57262731481481499</v>
      </c>
      <c r="F3170" s="1" t="s">
        <v>58</v>
      </c>
      <c r="G3170" s="1" t="s">
        <v>13746</v>
      </c>
      <c r="H3170" s="17">
        <v>0.80721064814814802</v>
      </c>
      <c r="I3170" s="17">
        <v>0.23458333333333303</v>
      </c>
      <c r="J3170" s="1" t="s">
        <v>13759</v>
      </c>
    </row>
    <row r="3171" spans="2:10">
      <c r="B3171" s="1" t="s">
        <v>17379</v>
      </c>
      <c r="C3171" s="1">
        <v>1</v>
      </c>
      <c r="D3171" s="1" t="s">
        <v>13687</v>
      </c>
      <c r="E3171" s="17">
        <v>0.79959490740740702</v>
      </c>
      <c r="F3171" s="1" t="s">
        <v>13779</v>
      </c>
      <c r="G3171" s="1" t="s">
        <v>13762</v>
      </c>
      <c r="H3171" s="17">
        <v>0.80723379629629599</v>
      </c>
      <c r="I3171" s="17">
        <v>7.6388888888889728E-3</v>
      </c>
      <c r="J3171" s="1" t="s">
        <v>13767</v>
      </c>
    </row>
    <row r="3172" spans="2:10">
      <c r="B3172" s="1" t="s">
        <v>17507</v>
      </c>
      <c r="C3172" s="1">
        <v>1</v>
      </c>
      <c r="D3172" s="1" t="s">
        <v>13760</v>
      </c>
      <c r="E3172" s="17">
        <v>0.806805555555556</v>
      </c>
      <c r="F3172" s="1" t="s">
        <v>13780</v>
      </c>
      <c r="G3172" s="1" t="s">
        <v>3095</v>
      </c>
      <c r="H3172" s="17">
        <v>0.80725694444444396</v>
      </c>
      <c r="I3172" s="17">
        <v>4.5138888888796025E-4</v>
      </c>
      <c r="J3172" s="1" t="s">
        <v>13761</v>
      </c>
    </row>
    <row r="3173" spans="2:10">
      <c r="B3173" s="1" t="s">
        <v>17477</v>
      </c>
      <c r="C3173" s="1">
        <v>1</v>
      </c>
      <c r="D3173" s="1" t="s">
        <v>13760</v>
      </c>
      <c r="E3173" s="17">
        <v>0.80489583333333303</v>
      </c>
      <c r="F3173" s="1" t="s">
        <v>13780</v>
      </c>
      <c r="G3173" s="1" t="s">
        <v>13746</v>
      </c>
      <c r="H3173" s="17">
        <v>0.807268518518519</v>
      </c>
      <c r="I3173" s="17">
        <v>2.3726851851859632E-3</v>
      </c>
      <c r="J3173" s="1" t="s">
        <v>13764</v>
      </c>
    </row>
    <row r="3174" spans="2:10">
      <c r="B3174" s="1" t="s">
        <v>17356</v>
      </c>
      <c r="C3174" s="1">
        <v>1</v>
      </c>
      <c r="D3174" s="1" t="s">
        <v>13753</v>
      </c>
      <c r="E3174" s="17">
        <v>0.79785879629629597</v>
      </c>
      <c r="F3174" s="1" t="s">
        <v>13779</v>
      </c>
      <c r="G3174" s="1" t="s">
        <v>13746</v>
      </c>
      <c r="H3174" s="17">
        <v>0.80732638888888897</v>
      </c>
      <c r="I3174" s="17">
        <v>9.4675925925929993E-3</v>
      </c>
      <c r="J3174" s="1" t="s">
        <v>13759</v>
      </c>
    </row>
    <row r="3175" spans="2:10">
      <c r="B3175" s="1" t="s">
        <v>17491</v>
      </c>
      <c r="C3175" s="1">
        <v>1</v>
      </c>
      <c r="D3175" s="1" t="s">
        <v>13760</v>
      </c>
      <c r="E3175" s="17">
        <v>0.80560185185185196</v>
      </c>
      <c r="F3175" s="1" t="s">
        <v>13780</v>
      </c>
      <c r="G3175" s="1" t="s">
        <v>13746</v>
      </c>
      <c r="H3175" s="17">
        <v>0.80739583333333298</v>
      </c>
      <c r="I3175" s="17">
        <v>1.7939814814810218E-3</v>
      </c>
      <c r="J3175" s="1" t="s">
        <v>13764</v>
      </c>
    </row>
    <row r="3176" spans="2:10">
      <c r="B3176" s="1" t="s">
        <v>14881</v>
      </c>
      <c r="C3176" s="1">
        <v>1</v>
      </c>
      <c r="D3176" s="1" t="s">
        <v>13760</v>
      </c>
      <c r="E3176" s="17">
        <v>0.50799768518518496</v>
      </c>
      <c r="F3176" s="1" t="s">
        <v>52</v>
      </c>
      <c r="G3176" s="1" t="s">
        <v>3095</v>
      </c>
      <c r="H3176" s="17">
        <v>0.80741898148148195</v>
      </c>
      <c r="I3176" s="17">
        <v>0.29942129629629699</v>
      </c>
      <c r="J3176" s="1" t="s">
        <v>13761</v>
      </c>
    </row>
    <row r="3177" spans="2:10">
      <c r="B3177" s="1" t="s">
        <v>16811</v>
      </c>
      <c r="C3177" s="1">
        <v>5</v>
      </c>
      <c r="D3177" s="1" t="s">
        <v>13753</v>
      </c>
      <c r="E3177" s="17">
        <v>0.74909722222222197</v>
      </c>
      <c r="F3177" s="1" t="s">
        <v>11</v>
      </c>
      <c r="G3177" s="1" t="s">
        <v>3078</v>
      </c>
      <c r="H3177" s="17">
        <v>0.80754629629629604</v>
      </c>
      <c r="I3177" s="17">
        <v>5.844907407407407E-2</v>
      </c>
      <c r="J3177" s="1" t="s">
        <v>13755</v>
      </c>
    </row>
    <row r="3178" spans="2:10">
      <c r="B3178" s="1" t="s">
        <v>17470</v>
      </c>
      <c r="C3178" s="1">
        <v>1</v>
      </c>
      <c r="D3178" s="1" t="s">
        <v>13753</v>
      </c>
      <c r="E3178" s="17">
        <v>0.80475694444444401</v>
      </c>
      <c r="F3178" s="1" t="s">
        <v>13780</v>
      </c>
      <c r="G3178" s="1" t="s">
        <v>3078</v>
      </c>
      <c r="H3178" s="17">
        <v>0.80760416666666701</v>
      </c>
      <c r="I3178" s="17">
        <v>2.8472222222230004E-3</v>
      </c>
      <c r="J3178" s="1" t="s">
        <v>13755</v>
      </c>
    </row>
    <row r="3179" spans="2:10">
      <c r="B3179" s="1" t="s">
        <v>15583</v>
      </c>
      <c r="C3179" s="1">
        <v>1</v>
      </c>
      <c r="D3179" s="1" t="s">
        <v>13760</v>
      </c>
      <c r="E3179" s="17">
        <v>0.60082175925925896</v>
      </c>
      <c r="F3179" s="1" t="s">
        <v>61</v>
      </c>
      <c r="G3179" s="1" t="s">
        <v>3095</v>
      </c>
      <c r="H3179" s="17">
        <v>0.80763888888888902</v>
      </c>
      <c r="I3179" s="17">
        <v>0.20681712962963006</v>
      </c>
      <c r="J3179" s="1" t="s">
        <v>13761</v>
      </c>
    </row>
    <row r="3180" spans="2:10">
      <c r="B3180" s="1" t="s">
        <v>17471</v>
      </c>
      <c r="C3180" s="1">
        <v>1</v>
      </c>
      <c r="D3180" s="1" t="s">
        <v>13753</v>
      </c>
      <c r="E3180" s="17">
        <v>0.80481481481481498</v>
      </c>
      <c r="F3180" s="1" t="s">
        <v>13780</v>
      </c>
      <c r="G3180" s="1" t="s">
        <v>3078</v>
      </c>
      <c r="H3180" s="17">
        <v>0.80765046296296295</v>
      </c>
      <c r="I3180" s="17">
        <v>2.8356481481479623E-3</v>
      </c>
      <c r="J3180" s="1" t="s">
        <v>13755</v>
      </c>
    </row>
    <row r="3181" spans="2:10">
      <c r="B3181" s="1" t="s">
        <v>17512</v>
      </c>
      <c r="C3181" s="1">
        <v>1</v>
      </c>
      <c r="D3181" s="1" t="s">
        <v>13760</v>
      </c>
      <c r="E3181" s="17">
        <v>0.80718749999999995</v>
      </c>
      <c r="F3181" s="1" t="s">
        <v>13780</v>
      </c>
      <c r="G3181" s="1" t="s">
        <v>3077</v>
      </c>
      <c r="H3181" s="17">
        <v>0.807731481481481</v>
      </c>
      <c r="I3181" s="17">
        <v>5.4398148148104841E-4</v>
      </c>
      <c r="J3181" s="1" t="s">
        <v>13765</v>
      </c>
    </row>
    <row r="3182" spans="2:10">
      <c r="B3182" s="1" t="s">
        <v>17478</v>
      </c>
      <c r="C3182" s="1">
        <v>1</v>
      </c>
      <c r="D3182" s="1" t="s">
        <v>13753</v>
      </c>
      <c r="E3182" s="17">
        <v>0.804953703703704</v>
      </c>
      <c r="F3182" s="1" t="s">
        <v>13780</v>
      </c>
      <c r="G3182" s="1" t="s">
        <v>3078</v>
      </c>
      <c r="H3182" s="17">
        <v>0.807766203703704</v>
      </c>
      <c r="I3182" s="17">
        <v>2.8124999999999956E-3</v>
      </c>
      <c r="J3182" s="1" t="s">
        <v>13755</v>
      </c>
    </row>
    <row r="3183" spans="2:10">
      <c r="B3183" s="1" t="s">
        <v>17506</v>
      </c>
      <c r="C3183" s="1">
        <v>1</v>
      </c>
      <c r="D3183" s="1" t="s">
        <v>13753</v>
      </c>
      <c r="E3183" s="17">
        <v>0.80679398148148196</v>
      </c>
      <c r="F3183" s="1" t="s">
        <v>13780</v>
      </c>
      <c r="G3183" s="1" t="s">
        <v>3095</v>
      </c>
      <c r="H3183" s="17">
        <v>0.80784722222222205</v>
      </c>
      <c r="I3183" s="17">
        <v>1.0532407407400912E-3</v>
      </c>
      <c r="J3183" s="1" t="s">
        <v>13758</v>
      </c>
    </row>
    <row r="3184" spans="2:10">
      <c r="B3184" s="1" t="s">
        <v>17075</v>
      </c>
      <c r="C3184" s="1">
        <v>1</v>
      </c>
      <c r="D3184" s="1" t="s">
        <v>13753</v>
      </c>
      <c r="E3184" s="17">
        <v>0.77325231481481504</v>
      </c>
      <c r="F3184" s="1" t="s">
        <v>14</v>
      </c>
      <c r="G3184" s="1" t="s">
        <v>3078</v>
      </c>
      <c r="H3184" s="17">
        <v>0.80789351851851898</v>
      </c>
      <c r="I3184" s="17">
        <v>3.4641203703703938E-2</v>
      </c>
      <c r="J3184" s="1" t="s">
        <v>13755</v>
      </c>
    </row>
    <row r="3185" spans="2:10">
      <c r="B3185" s="1" t="s">
        <v>17500</v>
      </c>
      <c r="C3185" s="1">
        <v>1</v>
      </c>
      <c r="D3185" s="1" t="s">
        <v>13687</v>
      </c>
      <c r="E3185" s="17">
        <v>0.806342592592593</v>
      </c>
      <c r="F3185" s="1" t="s">
        <v>13780</v>
      </c>
      <c r="G3185" s="1" t="s">
        <v>13746</v>
      </c>
      <c r="H3185" s="17">
        <v>0.80796296296296299</v>
      </c>
      <c r="I3185" s="17">
        <v>1.6203703703699945E-3</v>
      </c>
      <c r="J3185" s="1" t="s">
        <v>13771</v>
      </c>
    </row>
    <row r="3186" spans="2:10">
      <c r="B3186" s="1" t="s">
        <v>17486</v>
      </c>
      <c r="C3186" s="1">
        <v>1</v>
      </c>
      <c r="D3186" s="1" t="s">
        <v>13753</v>
      </c>
      <c r="E3186" s="17">
        <v>0.80542824074074104</v>
      </c>
      <c r="F3186" s="1" t="s">
        <v>13780</v>
      </c>
      <c r="G3186" s="1" t="s">
        <v>3078</v>
      </c>
      <c r="H3186" s="17">
        <v>0.80798611111111096</v>
      </c>
      <c r="I3186" s="17">
        <v>2.557870370369919E-3</v>
      </c>
      <c r="J3186" s="1" t="s">
        <v>13755</v>
      </c>
    </row>
    <row r="3187" spans="2:10">
      <c r="B3187" s="1" t="s">
        <v>17496</v>
      </c>
      <c r="C3187" s="1">
        <v>1</v>
      </c>
      <c r="D3187" s="1" t="s">
        <v>13753</v>
      </c>
      <c r="E3187" s="17">
        <v>0.80598379629629602</v>
      </c>
      <c r="F3187" s="1" t="s">
        <v>13780</v>
      </c>
      <c r="G3187" s="1" t="s">
        <v>3078</v>
      </c>
      <c r="H3187" s="17">
        <v>0.80810185185185202</v>
      </c>
      <c r="I3187" s="17">
        <v>2.1180555555559977E-3</v>
      </c>
      <c r="J3187" s="1" t="s">
        <v>13755</v>
      </c>
    </row>
    <row r="3188" spans="2:10">
      <c r="B3188" s="1" t="s">
        <v>17494</v>
      </c>
      <c r="C3188" s="1">
        <v>1</v>
      </c>
      <c r="D3188" s="1" t="s">
        <v>13753</v>
      </c>
      <c r="E3188" s="17">
        <v>0.80569444444444405</v>
      </c>
      <c r="F3188" s="1" t="s">
        <v>13780</v>
      </c>
      <c r="G3188" s="1" t="s">
        <v>3095</v>
      </c>
      <c r="H3188" s="17">
        <v>0.80815972222222199</v>
      </c>
      <c r="I3188" s="17">
        <v>2.4652777777779411E-3</v>
      </c>
      <c r="J3188" s="1" t="s">
        <v>13758</v>
      </c>
    </row>
    <row r="3189" spans="2:10">
      <c r="B3189" s="1" t="s">
        <v>15509</v>
      </c>
      <c r="C3189" s="1">
        <v>1</v>
      </c>
      <c r="D3189" s="1" t="s">
        <v>13753</v>
      </c>
      <c r="E3189" s="17">
        <v>0.59167824074074105</v>
      </c>
      <c r="F3189" s="1" t="s">
        <v>60</v>
      </c>
      <c r="G3189" s="1" t="s">
        <v>3095</v>
      </c>
      <c r="H3189" s="17">
        <v>0.80820601851851803</v>
      </c>
      <c r="I3189" s="17">
        <v>0.21652777777777699</v>
      </c>
      <c r="J3189" s="1" t="s">
        <v>13758</v>
      </c>
    </row>
    <row r="3190" spans="2:10">
      <c r="B3190" s="1" t="s">
        <v>17524</v>
      </c>
      <c r="C3190" s="1">
        <v>1</v>
      </c>
      <c r="D3190" s="1" t="s">
        <v>13687</v>
      </c>
      <c r="E3190" s="17">
        <v>0.80792824074074099</v>
      </c>
      <c r="F3190" s="1" t="s">
        <v>13780</v>
      </c>
      <c r="G3190" s="1" t="s">
        <v>3095</v>
      </c>
      <c r="H3190" s="17">
        <v>0.808263888888889</v>
      </c>
      <c r="I3190" s="17">
        <v>3.3564814814801558E-4</v>
      </c>
      <c r="J3190" s="1" t="s">
        <v>13757</v>
      </c>
    </row>
    <row r="3191" spans="2:10">
      <c r="B3191" s="1" t="s">
        <v>17490</v>
      </c>
      <c r="C3191" s="1">
        <v>1</v>
      </c>
      <c r="D3191" s="1" t="s">
        <v>13753</v>
      </c>
      <c r="E3191" s="17">
        <v>0.80560185185185196</v>
      </c>
      <c r="F3191" s="1" t="s">
        <v>13780</v>
      </c>
      <c r="G3191" s="1" t="s">
        <v>3095</v>
      </c>
      <c r="H3191" s="17">
        <v>0.80832175925925898</v>
      </c>
      <c r="I3191" s="17">
        <v>2.7199074074070184E-3</v>
      </c>
      <c r="J3191" s="1" t="s">
        <v>13758</v>
      </c>
    </row>
    <row r="3192" spans="2:10">
      <c r="B3192" s="1" t="s">
        <v>17448</v>
      </c>
      <c r="C3192" s="1">
        <v>1</v>
      </c>
      <c r="D3192" s="1" t="s">
        <v>3076</v>
      </c>
      <c r="E3192" s="17">
        <v>0.80379629629629601</v>
      </c>
      <c r="F3192" s="1" t="s">
        <v>13780</v>
      </c>
      <c r="G3192" s="1" t="s">
        <v>13746</v>
      </c>
      <c r="H3192" s="17">
        <v>0.80856481481481501</v>
      </c>
      <c r="I3192" s="17">
        <v>4.7685185185190049E-3</v>
      </c>
      <c r="J3192" s="1" t="s">
        <v>13766</v>
      </c>
    </row>
    <row r="3193" spans="2:10">
      <c r="B3193" s="1" t="s">
        <v>17502</v>
      </c>
      <c r="C3193" s="1">
        <v>1</v>
      </c>
      <c r="D3193" s="1" t="s">
        <v>13753</v>
      </c>
      <c r="E3193" s="17">
        <v>0.80659722222222197</v>
      </c>
      <c r="F3193" s="1" t="s">
        <v>13780</v>
      </c>
      <c r="G3193" s="1" t="s">
        <v>3095</v>
      </c>
      <c r="H3193" s="17">
        <v>0.80857638888888905</v>
      </c>
      <c r="I3193" s="17">
        <v>1.9791666666670871E-3</v>
      </c>
      <c r="J3193" s="1" t="s">
        <v>13758</v>
      </c>
    </row>
    <row r="3194" spans="2:10">
      <c r="B3194" s="1" t="s">
        <v>13811</v>
      </c>
      <c r="C3194" s="1">
        <v>1</v>
      </c>
      <c r="D3194" s="1" t="s">
        <v>13753</v>
      </c>
      <c r="E3194" s="17">
        <v>0.25791666666666702</v>
      </c>
      <c r="F3194" s="1" t="s">
        <v>13798</v>
      </c>
      <c r="G3194" s="1" t="s">
        <v>3078</v>
      </c>
      <c r="H3194" s="17">
        <v>0.80869212962963</v>
      </c>
      <c r="I3194" s="17">
        <v>0.55077546296296298</v>
      </c>
      <c r="J3194" s="1" t="s">
        <v>13755</v>
      </c>
    </row>
    <row r="3195" spans="2:10">
      <c r="B3195" s="1" t="s">
        <v>17493</v>
      </c>
      <c r="C3195" s="1">
        <v>1</v>
      </c>
      <c r="D3195" s="1" t="s">
        <v>13753</v>
      </c>
      <c r="E3195" s="17">
        <v>0.80565972222222204</v>
      </c>
      <c r="F3195" s="1" t="s">
        <v>13780</v>
      </c>
      <c r="G3195" s="1" t="s">
        <v>13762</v>
      </c>
      <c r="H3195" s="17">
        <v>0.80869212962963</v>
      </c>
      <c r="I3195" s="17">
        <v>3.0324074074079554E-3</v>
      </c>
      <c r="J3195" s="1" t="s">
        <v>13772</v>
      </c>
    </row>
    <row r="3196" spans="2:10">
      <c r="B3196" s="1" t="s">
        <v>17532</v>
      </c>
      <c r="C3196" s="1">
        <v>1</v>
      </c>
      <c r="D3196" s="1" t="s">
        <v>13687</v>
      </c>
      <c r="E3196" s="17">
        <v>0.808263888888889</v>
      </c>
      <c r="F3196" s="1" t="s">
        <v>13780</v>
      </c>
      <c r="G3196" s="1" t="s">
        <v>3095</v>
      </c>
      <c r="H3196" s="17">
        <v>0.80869212962963</v>
      </c>
      <c r="I3196" s="17">
        <v>4.2824074074099272E-4</v>
      </c>
      <c r="J3196" s="1" t="s">
        <v>13757</v>
      </c>
    </row>
    <row r="3197" spans="2:10">
      <c r="B3197" s="1" t="s">
        <v>17517</v>
      </c>
      <c r="C3197" s="1">
        <v>1</v>
      </c>
      <c r="D3197" s="1" t="s">
        <v>13753</v>
      </c>
      <c r="E3197" s="17">
        <v>0.80761574074074105</v>
      </c>
      <c r="F3197" s="1" t="s">
        <v>13780</v>
      </c>
      <c r="G3197" s="1" t="s">
        <v>3078</v>
      </c>
      <c r="H3197" s="17">
        <v>0.808726851851852</v>
      </c>
      <c r="I3197" s="17">
        <v>1.1111111111109517E-3</v>
      </c>
      <c r="J3197" s="1" t="s">
        <v>13755</v>
      </c>
    </row>
    <row r="3198" spans="2:10">
      <c r="B3198" s="1" t="s">
        <v>15168</v>
      </c>
      <c r="C3198" s="1">
        <v>1</v>
      </c>
      <c r="D3198" s="1" t="s">
        <v>3076</v>
      </c>
      <c r="E3198" s="17">
        <v>0.54616898148148196</v>
      </c>
      <c r="F3198" s="1" t="s">
        <v>56</v>
      </c>
      <c r="G3198" s="1" t="s">
        <v>13762</v>
      </c>
      <c r="H3198" s="17">
        <v>0.80873842592592604</v>
      </c>
      <c r="I3198" s="17">
        <v>0.26256944444444408</v>
      </c>
      <c r="J3198" s="1" t="s">
        <v>13775</v>
      </c>
    </row>
    <row r="3199" spans="2:10">
      <c r="B3199" s="1" t="s">
        <v>17526</v>
      </c>
      <c r="C3199" s="1">
        <v>1</v>
      </c>
      <c r="D3199" s="1" t="s">
        <v>13687</v>
      </c>
      <c r="E3199" s="17">
        <v>0.80800925925925904</v>
      </c>
      <c r="F3199" s="1" t="s">
        <v>13780</v>
      </c>
      <c r="G3199" s="1" t="s">
        <v>3095</v>
      </c>
      <c r="H3199" s="17">
        <v>0.80873842592592604</v>
      </c>
      <c r="I3199" s="17">
        <v>7.2916666666700269E-4</v>
      </c>
      <c r="J3199" s="1" t="s">
        <v>13757</v>
      </c>
    </row>
    <row r="3200" spans="2:10">
      <c r="B3200" s="1" t="s">
        <v>15364</v>
      </c>
      <c r="C3200" s="1">
        <v>1</v>
      </c>
      <c r="D3200" s="1" t="s">
        <v>13760</v>
      </c>
      <c r="E3200" s="17">
        <v>0.571967592592593</v>
      </c>
      <c r="F3200" s="1" t="s">
        <v>58</v>
      </c>
      <c r="G3200" s="1" t="s">
        <v>13746</v>
      </c>
      <c r="H3200" s="17">
        <v>0.80878472222222197</v>
      </c>
      <c r="I3200" s="17">
        <v>0.23681712962962898</v>
      </c>
      <c r="J3200" s="1" t="s">
        <v>13764</v>
      </c>
    </row>
    <row r="3201" spans="2:10">
      <c r="B3201" s="1" t="s">
        <v>17527</v>
      </c>
      <c r="C3201" s="1">
        <v>1</v>
      </c>
      <c r="D3201" s="1" t="s">
        <v>13687</v>
      </c>
      <c r="E3201" s="17">
        <v>0.80802083333333297</v>
      </c>
      <c r="F3201" s="1" t="s">
        <v>13780</v>
      </c>
      <c r="G3201" s="1" t="s">
        <v>3095</v>
      </c>
      <c r="H3201" s="17">
        <v>0.80880787037037005</v>
      </c>
      <c r="I3201" s="17">
        <v>7.8703703703708605E-4</v>
      </c>
      <c r="J3201" s="1" t="s">
        <v>13757</v>
      </c>
    </row>
    <row r="3202" spans="2:10">
      <c r="B3202" s="1" t="s">
        <v>17485</v>
      </c>
      <c r="C3202" s="1">
        <v>1</v>
      </c>
      <c r="D3202" s="1" t="s">
        <v>13760</v>
      </c>
      <c r="E3202" s="17">
        <v>0.80517361111111097</v>
      </c>
      <c r="F3202" s="1" t="s">
        <v>13780</v>
      </c>
      <c r="G3202" s="1" t="s">
        <v>3095</v>
      </c>
      <c r="H3202" s="17">
        <v>0.80887731481481495</v>
      </c>
      <c r="I3202" s="17">
        <v>3.7037037037039866E-3</v>
      </c>
      <c r="J3202" s="1" t="s">
        <v>13761</v>
      </c>
    </row>
    <row r="3203" spans="2:10">
      <c r="B3203" s="1" t="s">
        <v>17505</v>
      </c>
      <c r="C3203" s="1">
        <v>1</v>
      </c>
      <c r="D3203" s="1" t="s">
        <v>13753</v>
      </c>
      <c r="E3203" s="17">
        <v>0.80675925925925895</v>
      </c>
      <c r="F3203" s="1" t="s">
        <v>13780</v>
      </c>
      <c r="G3203" s="1" t="s">
        <v>3095</v>
      </c>
      <c r="H3203" s="17">
        <v>0.80912037037036999</v>
      </c>
      <c r="I3203" s="17">
        <v>2.3611111111110361E-3</v>
      </c>
      <c r="J3203" s="1" t="s">
        <v>13758</v>
      </c>
    </row>
    <row r="3204" spans="2:10">
      <c r="B3204" s="1" t="s">
        <v>16345</v>
      </c>
      <c r="C3204" s="1">
        <v>5</v>
      </c>
      <c r="D3204" s="1" t="s">
        <v>13753</v>
      </c>
      <c r="E3204" s="17">
        <v>0.69466435185185205</v>
      </c>
      <c r="F3204" s="1" t="s">
        <v>6</v>
      </c>
      <c r="G3204" s="1" t="s">
        <v>13762</v>
      </c>
      <c r="H3204" s="17">
        <v>0.80920138888888904</v>
      </c>
      <c r="I3204" s="17">
        <v>0.11453703703703699</v>
      </c>
      <c r="J3204" s="1" t="s">
        <v>13772</v>
      </c>
    </row>
    <row r="3205" spans="2:10">
      <c r="B3205" s="1" t="s">
        <v>17483</v>
      </c>
      <c r="C3205" s="1">
        <v>1</v>
      </c>
      <c r="D3205" s="1" t="s">
        <v>13760</v>
      </c>
      <c r="E3205" s="17">
        <v>0.80504629629629598</v>
      </c>
      <c r="F3205" s="1" t="s">
        <v>13780</v>
      </c>
      <c r="G3205" s="1" t="s">
        <v>13762</v>
      </c>
      <c r="H3205" s="17">
        <v>0.80928240740740698</v>
      </c>
      <c r="I3205" s="17">
        <v>4.2361111111109961E-3</v>
      </c>
      <c r="J3205" s="1" t="s">
        <v>13763</v>
      </c>
    </row>
    <row r="3206" spans="2:10">
      <c r="B3206" s="1" t="s">
        <v>17534</v>
      </c>
      <c r="C3206" s="1">
        <v>1</v>
      </c>
      <c r="D3206" s="1" t="s">
        <v>13760</v>
      </c>
      <c r="E3206" s="17">
        <v>0.80847222222222204</v>
      </c>
      <c r="F3206" s="1" t="s">
        <v>13780</v>
      </c>
      <c r="G3206" s="1" t="s">
        <v>3095</v>
      </c>
      <c r="H3206" s="17">
        <v>0.80931712962962998</v>
      </c>
      <c r="I3206" s="17">
        <v>8.4490740740794656E-4</v>
      </c>
      <c r="J3206" s="1" t="s">
        <v>13761</v>
      </c>
    </row>
    <row r="3207" spans="2:10">
      <c r="B3207" s="1" t="s">
        <v>17508</v>
      </c>
      <c r="C3207" s="1">
        <v>1</v>
      </c>
      <c r="D3207" s="1" t="s">
        <v>13753</v>
      </c>
      <c r="E3207" s="17">
        <v>0.80685185185185204</v>
      </c>
      <c r="F3207" s="1" t="s">
        <v>13780</v>
      </c>
      <c r="G3207" s="1" t="s">
        <v>3095</v>
      </c>
      <c r="H3207" s="17">
        <v>0.80938657407407399</v>
      </c>
      <c r="I3207" s="17">
        <v>2.5347222222219523E-3</v>
      </c>
      <c r="J3207" s="1" t="s">
        <v>13758</v>
      </c>
    </row>
    <row r="3208" spans="2:10">
      <c r="B3208" s="1" t="s">
        <v>17542</v>
      </c>
      <c r="C3208" s="1">
        <v>1</v>
      </c>
      <c r="D3208" s="1" t="s">
        <v>13687</v>
      </c>
      <c r="E3208" s="17">
        <v>0.80908564814814798</v>
      </c>
      <c r="F3208" s="1" t="s">
        <v>13780</v>
      </c>
      <c r="G3208" s="1" t="s">
        <v>13746</v>
      </c>
      <c r="H3208" s="17">
        <v>0.80943287037037004</v>
      </c>
      <c r="I3208" s="17">
        <v>3.4722222222205446E-4</v>
      </c>
      <c r="J3208" s="1" t="s">
        <v>13771</v>
      </c>
    </row>
    <row r="3209" spans="2:10">
      <c r="B3209" s="1" t="s">
        <v>17511</v>
      </c>
      <c r="C3209" s="1">
        <v>1</v>
      </c>
      <c r="D3209" s="1" t="s">
        <v>13753</v>
      </c>
      <c r="E3209" s="17">
        <v>0.80717592592592602</v>
      </c>
      <c r="F3209" s="1" t="s">
        <v>13780</v>
      </c>
      <c r="G3209" s="1" t="s">
        <v>3095</v>
      </c>
      <c r="H3209" s="17">
        <v>0.80946759259259304</v>
      </c>
      <c r="I3209" s="17">
        <v>2.2916666666670249E-3</v>
      </c>
      <c r="J3209" s="1" t="s">
        <v>13758</v>
      </c>
    </row>
    <row r="3210" spans="2:10">
      <c r="B3210" s="1" t="s">
        <v>17429</v>
      </c>
      <c r="C3210" s="1">
        <v>1</v>
      </c>
      <c r="D3210" s="1" t="s">
        <v>13753</v>
      </c>
      <c r="E3210" s="17">
        <v>0.80267361111111102</v>
      </c>
      <c r="F3210" s="1" t="s">
        <v>13780</v>
      </c>
      <c r="G3210" s="1" t="s">
        <v>3078</v>
      </c>
      <c r="H3210" s="17">
        <v>0.80953703703703705</v>
      </c>
      <c r="I3210" s="17">
        <v>6.8634259259260366E-3</v>
      </c>
      <c r="J3210" s="1" t="s">
        <v>13755</v>
      </c>
    </row>
    <row r="3211" spans="2:10">
      <c r="B3211" s="1" t="s">
        <v>17310</v>
      </c>
      <c r="C3211" s="1">
        <v>1</v>
      </c>
      <c r="D3211" s="1" t="s">
        <v>13753</v>
      </c>
      <c r="E3211" s="17">
        <v>0.79453703703703704</v>
      </c>
      <c r="F3211" s="1" t="s">
        <v>13779</v>
      </c>
      <c r="G3211" s="1" t="s">
        <v>3095</v>
      </c>
      <c r="H3211" s="17">
        <v>0.80954861111111098</v>
      </c>
      <c r="I3211" s="17">
        <v>1.5011574074073941E-2</v>
      </c>
      <c r="J3211" s="1" t="s">
        <v>13758</v>
      </c>
    </row>
    <row r="3212" spans="2:10">
      <c r="B3212" s="1" t="s">
        <v>17536</v>
      </c>
      <c r="C3212" s="1">
        <v>1</v>
      </c>
      <c r="D3212" s="1" t="s">
        <v>13687</v>
      </c>
      <c r="E3212" s="17">
        <v>0.80878472222222197</v>
      </c>
      <c r="F3212" s="1" t="s">
        <v>13780</v>
      </c>
      <c r="G3212" s="1" t="s">
        <v>3078</v>
      </c>
      <c r="H3212" s="17">
        <v>0.80957175925925895</v>
      </c>
      <c r="I3212" s="17">
        <v>7.8703703703697503E-4</v>
      </c>
      <c r="J3212" s="1" t="s">
        <v>13773</v>
      </c>
    </row>
    <row r="3213" spans="2:10">
      <c r="B3213" s="1" t="s">
        <v>17509</v>
      </c>
      <c r="C3213" s="1">
        <v>1</v>
      </c>
      <c r="D3213" s="1" t="s">
        <v>13687</v>
      </c>
      <c r="E3213" s="17">
        <v>0.80706018518518496</v>
      </c>
      <c r="F3213" s="1" t="s">
        <v>13780</v>
      </c>
      <c r="G3213" s="1" t="s">
        <v>3077</v>
      </c>
      <c r="H3213" s="17">
        <v>0.80958333333333299</v>
      </c>
      <c r="I3213" s="17">
        <v>2.5231481481480245E-3</v>
      </c>
      <c r="J3213" s="1" t="s">
        <v>13770</v>
      </c>
    </row>
    <row r="3214" spans="2:10">
      <c r="B3214" s="1" t="s">
        <v>17521</v>
      </c>
      <c r="C3214" s="1">
        <v>1</v>
      </c>
      <c r="D3214" s="1" t="s">
        <v>13753</v>
      </c>
      <c r="E3214" s="17">
        <v>0.80782407407407397</v>
      </c>
      <c r="F3214" s="1" t="s">
        <v>13780</v>
      </c>
      <c r="G3214" s="1" t="s">
        <v>3095</v>
      </c>
      <c r="H3214" s="17">
        <v>0.80962962962963003</v>
      </c>
      <c r="I3214" s="17">
        <v>1.8055555555560598E-3</v>
      </c>
      <c r="J3214" s="1" t="s">
        <v>13758</v>
      </c>
    </row>
    <row r="3215" spans="2:10">
      <c r="B3215" s="1" t="s">
        <v>17525</v>
      </c>
      <c r="C3215" s="1">
        <v>1</v>
      </c>
      <c r="D3215" s="1" t="s">
        <v>13753</v>
      </c>
      <c r="E3215" s="17">
        <v>0.80797453703703703</v>
      </c>
      <c r="F3215" s="1" t="s">
        <v>13780</v>
      </c>
      <c r="G3215" s="1" t="s">
        <v>3095</v>
      </c>
      <c r="H3215" s="17">
        <v>0.8096875</v>
      </c>
      <c r="I3215" s="17">
        <v>1.7129629629629717E-3</v>
      </c>
      <c r="J3215" s="1" t="s">
        <v>13758</v>
      </c>
    </row>
    <row r="3216" spans="2:10">
      <c r="B3216" s="1" t="s">
        <v>17374</v>
      </c>
      <c r="C3216" s="1">
        <v>1</v>
      </c>
      <c r="D3216" s="1" t="s">
        <v>13687</v>
      </c>
      <c r="E3216" s="17">
        <v>0.79929398148148101</v>
      </c>
      <c r="F3216" s="1" t="s">
        <v>13779</v>
      </c>
      <c r="G3216" s="1" t="s">
        <v>13746</v>
      </c>
      <c r="H3216" s="17">
        <v>0.80971064814814797</v>
      </c>
      <c r="I3216" s="17">
        <v>1.0416666666666963E-2</v>
      </c>
      <c r="J3216" s="1" t="s">
        <v>13771</v>
      </c>
    </row>
    <row r="3217" spans="2:10">
      <c r="B3217" s="1" t="s">
        <v>17510</v>
      </c>
      <c r="C3217" s="1">
        <v>1</v>
      </c>
      <c r="D3217" s="1" t="s">
        <v>13753</v>
      </c>
      <c r="E3217" s="17">
        <v>0.80711805555555605</v>
      </c>
      <c r="F3217" s="1" t="s">
        <v>13780</v>
      </c>
      <c r="G3217" s="1" t="s">
        <v>3077</v>
      </c>
      <c r="H3217" s="17">
        <v>0.80973379629629605</v>
      </c>
      <c r="I3217" s="17">
        <v>2.6157407407400024E-3</v>
      </c>
      <c r="J3217" s="1" t="s">
        <v>13756</v>
      </c>
    </row>
    <row r="3218" spans="2:10">
      <c r="B3218" s="1" t="s">
        <v>17539</v>
      </c>
      <c r="C3218" s="1">
        <v>1</v>
      </c>
      <c r="D3218" s="1" t="s">
        <v>13753</v>
      </c>
      <c r="E3218" s="17">
        <v>0.80891203703703696</v>
      </c>
      <c r="F3218" s="1" t="s">
        <v>13780</v>
      </c>
      <c r="G3218" s="1" t="s">
        <v>3095</v>
      </c>
      <c r="H3218" s="17">
        <v>0.80987268518518496</v>
      </c>
      <c r="I3218" s="17">
        <v>9.6064814814800226E-4</v>
      </c>
      <c r="J3218" s="1" t="s">
        <v>13758</v>
      </c>
    </row>
    <row r="3219" spans="2:10">
      <c r="B3219" s="1" t="s">
        <v>17519</v>
      </c>
      <c r="C3219" s="1">
        <v>1</v>
      </c>
      <c r="D3219" s="1" t="s">
        <v>13753</v>
      </c>
      <c r="E3219" s="17">
        <v>0.80777777777777804</v>
      </c>
      <c r="F3219" s="1" t="s">
        <v>13780</v>
      </c>
      <c r="G3219" s="1" t="s">
        <v>3077</v>
      </c>
      <c r="H3219" s="17">
        <v>0.81</v>
      </c>
      <c r="I3219" s="17">
        <v>2.2222222222220145E-3</v>
      </c>
      <c r="J3219" s="1" t="s">
        <v>13756</v>
      </c>
    </row>
    <row r="3220" spans="2:10">
      <c r="B3220" s="1" t="s">
        <v>14555</v>
      </c>
      <c r="C3220" s="1">
        <v>1</v>
      </c>
      <c r="D3220" s="1" t="s">
        <v>13760</v>
      </c>
      <c r="E3220" s="17">
        <v>0.45738425925925902</v>
      </c>
      <c r="F3220" s="1" t="s">
        <v>47</v>
      </c>
      <c r="G3220" s="1" t="s">
        <v>3095</v>
      </c>
      <c r="H3220" s="17">
        <v>0.81001157407407398</v>
      </c>
      <c r="I3220" s="17">
        <v>0.35262731481481496</v>
      </c>
      <c r="J3220" s="1" t="s">
        <v>13761</v>
      </c>
    </row>
    <row r="3221" spans="2:10">
      <c r="B3221" s="1" t="s">
        <v>17546</v>
      </c>
      <c r="C3221" s="1">
        <v>1</v>
      </c>
      <c r="D3221" s="1" t="s">
        <v>13687</v>
      </c>
      <c r="E3221" s="17">
        <v>0.80956018518518502</v>
      </c>
      <c r="F3221" s="1" t="s">
        <v>13780</v>
      </c>
      <c r="G3221" s="1" t="s">
        <v>3095</v>
      </c>
      <c r="H3221" s="17">
        <v>0.81004629629629599</v>
      </c>
      <c r="I3221" s="17">
        <v>4.8611111111096506E-4</v>
      </c>
      <c r="J3221" s="1" t="s">
        <v>13757</v>
      </c>
    </row>
    <row r="3222" spans="2:10">
      <c r="B3222" s="1" t="s">
        <v>17463</v>
      </c>
      <c r="C3222" s="1">
        <v>1</v>
      </c>
      <c r="D3222" s="1" t="s">
        <v>13753</v>
      </c>
      <c r="E3222" s="17">
        <v>0.80449074074074101</v>
      </c>
      <c r="F3222" s="1" t="s">
        <v>13780</v>
      </c>
      <c r="G3222" s="1" t="s">
        <v>13762</v>
      </c>
      <c r="H3222" s="17">
        <v>0.81008101851851899</v>
      </c>
      <c r="I3222" s="17">
        <v>5.5902777777779855E-3</v>
      </c>
      <c r="J3222" s="1" t="s">
        <v>13772</v>
      </c>
    </row>
    <row r="3223" spans="2:10">
      <c r="B3223" s="1" t="s">
        <v>17376</v>
      </c>
      <c r="C3223" s="1">
        <v>1</v>
      </c>
      <c r="D3223" s="1" t="s">
        <v>13753</v>
      </c>
      <c r="E3223" s="17">
        <v>0.79934027777777805</v>
      </c>
      <c r="F3223" s="1" t="s">
        <v>13779</v>
      </c>
      <c r="G3223" s="1" t="s">
        <v>3095</v>
      </c>
      <c r="H3223" s="17">
        <v>0.81010416666666696</v>
      </c>
      <c r="I3223" s="17">
        <v>1.0763888888888906E-2</v>
      </c>
      <c r="J3223" s="1" t="s">
        <v>13758</v>
      </c>
    </row>
    <row r="3224" spans="2:10">
      <c r="B3224" s="1" t="s">
        <v>17533</v>
      </c>
      <c r="C3224" s="1">
        <v>1</v>
      </c>
      <c r="D3224" s="1" t="s">
        <v>13760</v>
      </c>
      <c r="E3224" s="17">
        <v>0.80842592592592599</v>
      </c>
      <c r="F3224" s="1" t="s">
        <v>13780</v>
      </c>
      <c r="G3224" s="1" t="s">
        <v>3077</v>
      </c>
      <c r="H3224" s="17">
        <v>0.81012731481481504</v>
      </c>
      <c r="I3224" s="17">
        <v>1.7013888888890438E-3</v>
      </c>
      <c r="J3224" s="1" t="s">
        <v>13765</v>
      </c>
    </row>
    <row r="3225" spans="2:10">
      <c r="B3225" s="1" t="s">
        <v>17545</v>
      </c>
      <c r="C3225" s="1">
        <v>1</v>
      </c>
      <c r="D3225" s="1" t="s">
        <v>13753</v>
      </c>
      <c r="E3225" s="17">
        <v>0.80938657407407399</v>
      </c>
      <c r="F3225" s="1" t="s">
        <v>13780</v>
      </c>
      <c r="G3225" s="1" t="s">
        <v>13746</v>
      </c>
      <c r="H3225" s="17">
        <v>0.81020833333333298</v>
      </c>
      <c r="I3225" s="17">
        <v>8.2175925925898063E-4</v>
      </c>
      <c r="J3225" s="1" t="s">
        <v>13759</v>
      </c>
    </row>
    <row r="3226" spans="2:10">
      <c r="B3226" s="1" t="s">
        <v>17456</v>
      </c>
      <c r="C3226" s="1">
        <v>1</v>
      </c>
      <c r="D3226" s="1" t="s">
        <v>13687</v>
      </c>
      <c r="E3226" s="17">
        <v>0.804189814814815</v>
      </c>
      <c r="F3226" s="1" t="s">
        <v>13780</v>
      </c>
      <c r="G3226" s="1" t="s">
        <v>3077</v>
      </c>
      <c r="H3226" s="17">
        <v>0.81023148148148105</v>
      </c>
      <c r="I3226" s="17">
        <v>6.0416666666660568E-3</v>
      </c>
      <c r="J3226" s="1" t="s">
        <v>13770</v>
      </c>
    </row>
    <row r="3227" spans="2:10">
      <c r="B3227" s="1" t="s">
        <v>17553</v>
      </c>
      <c r="C3227" s="1">
        <v>1</v>
      </c>
      <c r="D3227" s="1" t="s">
        <v>13760</v>
      </c>
      <c r="E3227" s="17">
        <v>0.81002314814814802</v>
      </c>
      <c r="F3227" s="1" t="s">
        <v>13780</v>
      </c>
      <c r="G3227" s="1" t="s">
        <v>3077</v>
      </c>
      <c r="H3227" s="17">
        <v>0.81027777777777799</v>
      </c>
      <c r="I3227" s="17">
        <v>2.5462962962996549E-4</v>
      </c>
      <c r="J3227" s="1" t="s">
        <v>13765</v>
      </c>
    </row>
    <row r="3228" spans="2:10">
      <c r="B3228" s="1" t="s">
        <v>17529</v>
      </c>
      <c r="C3228" s="1">
        <v>1</v>
      </c>
      <c r="D3228" s="1" t="s">
        <v>13753</v>
      </c>
      <c r="E3228" s="17">
        <v>0.80807870370370405</v>
      </c>
      <c r="F3228" s="1" t="s">
        <v>13780</v>
      </c>
      <c r="G3228" s="1" t="s">
        <v>13762</v>
      </c>
      <c r="H3228" s="17">
        <v>0.81043981481481497</v>
      </c>
      <c r="I3228" s="17">
        <v>2.3611111111109251E-3</v>
      </c>
      <c r="J3228" s="1" t="s">
        <v>13772</v>
      </c>
    </row>
    <row r="3229" spans="2:10">
      <c r="B3229" s="1" t="s">
        <v>16671</v>
      </c>
      <c r="C3229" s="1">
        <v>5</v>
      </c>
      <c r="D3229" s="1" t="s">
        <v>13753</v>
      </c>
      <c r="E3229" s="17">
        <v>0.73259259259259302</v>
      </c>
      <c r="F3229" s="1" t="s">
        <v>10</v>
      </c>
      <c r="G3229" s="1" t="s">
        <v>3078</v>
      </c>
      <c r="H3229" s="17">
        <v>0.81047453703703698</v>
      </c>
      <c r="I3229" s="17">
        <v>7.7881944444443962E-2</v>
      </c>
      <c r="J3229" s="1" t="s">
        <v>13755</v>
      </c>
    </row>
    <row r="3230" spans="2:10">
      <c r="B3230" s="1" t="s">
        <v>17504</v>
      </c>
      <c r="C3230" s="1">
        <v>1</v>
      </c>
      <c r="D3230" s="1" t="s">
        <v>13753</v>
      </c>
      <c r="E3230" s="17">
        <v>0.80672453703703695</v>
      </c>
      <c r="F3230" s="1" t="s">
        <v>13780</v>
      </c>
      <c r="G3230" s="1" t="s">
        <v>3077</v>
      </c>
      <c r="H3230" s="17">
        <v>0.81047453703703698</v>
      </c>
      <c r="I3230" s="17">
        <v>3.7500000000000311E-3</v>
      </c>
      <c r="J3230" s="1" t="s">
        <v>13756</v>
      </c>
    </row>
    <row r="3231" spans="2:10">
      <c r="B3231" s="1" t="s">
        <v>17544</v>
      </c>
      <c r="C3231" s="1">
        <v>1</v>
      </c>
      <c r="D3231" s="1" t="s">
        <v>13753</v>
      </c>
      <c r="E3231" s="17">
        <v>0.80927083333333305</v>
      </c>
      <c r="F3231" s="1" t="s">
        <v>13780</v>
      </c>
      <c r="G3231" s="1" t="s">
        <v>3095</v>
      </c>
      <c r="H3231" s="17">
        <v>0.81053240740740695</v>
      </c>
      <c r="I3231" s="17">
        <v>1.2615740740739012E-3</v>
      </c>
      <c r="J3231" s="1" t="s">
        <v>13758</v>
      </c>
    </row>
    <row r="3232" spans="2:10">
      <c r="B3232" s="1" t="s">
        <v>17464</v>
      </c>
      <c r="C3232" s="1">
        <v>1</v>
      </c>
      <c r="D3232" s="1" t="s">
        <v>13760</v>
      </c>
      <c r="E3232" s="17">
        <v>0.80449074074074101</v>
      </c>
      <c r="F3232" s="1" t="s">
        <v>13780</v>
      </c>
      <c r="G3232" s="1" t="s">
        <v>13746</v>
      </c>
      <c r="H3232" s="17">
        <v>0.81070601851851898</v>
      </c>
      <c r="I3232" s="17">
        <v>6.2152777777779722E-3</v>
      </c>
      <c r="J3232" s="1" t="s">
        <v>13764</v>
      </c>
    </row>
    <row r="3233" spans="2:10">
      <c r="B3233" s="1" t="s">
        <v>17518</v>
      </c>
      <c r="C3233" s="1">
        <v>1</v>
      </c>
      <c r="D3233" s="1" t="s">
        <v>13760</v>
      </c>
      <c r="E3233" s="17">
        <v>0.80775462962962996</v>
      </c>
      <c r="F3233" s="1" t="s">
        <v>13780</v>
      </c>
      <c r="G3233" s="1" t="s">
        <v>13746</v>
      </c>
      <c r="H3233" s="17">
        <v>0.81077546296296299</v>
      </c>
      <c r="I3233" s="17">
        <v>3.0208333333330284E-3</v>
      </c>
      <c r="J3233" s="1" t="s">
        <v>13764</v>
      </c>
    </row>
    <row r="3234" spans="2:10">
      <c r="B3234" s="1" t="s">
        <v>17557</v>
      </c>
      <c r="C3234" s="1">
        <v>1</v>
      </c>
      <c r="D3234" s="1" t="s">
        <v>13753</v>
      </c>
      <c r="E3234" s="17">
        <v>0.81020833333333298</v>
      </c>
      <c r="F3234" s="1" t="s">
        <v>13780</v>
      </c>
      <c r="G3234" s="1" t="s">
        <v>13762</v>
      </c>
      <c r="H3234" s="17">
        <v>0.81100694444444399</v>
      </c>
      <c r="I3234" s="17">
        <v>7.986111111110139E-4</v>
      </c>
      <c r="J3234" s="1" t="s">
        <v>13772</v>
      </c>
    </row>
    <row r="3235" spans="2:10">
      <c r="B3235" s="1" t="s">
        <v>17559</v>
      </c>
      <c r="C3235" s="1">
        <v>1</v>
      </c>
      <c r="D3235" s="1" t="s">
        <v>13687</v>
      </c>
      <c r="E3235" s="17">
        <v>0.81027777777777799</v>
      </c>
      <c r="F3235" s="1" t="s">
        <v>13780</v>
      </c>
      <c r="G3235" s="1" t="s">
        <v>3095</v>
      </c>
      <c r="H3235" s="17">
        <v>0.81104166666666699</v>
      </c>
      <c r="I3235" s="17">
        <v>7.638888888890083E-4</v>
      </c>
      <c r="J3235" s="1" t="s">
        <v>13757</v>
      </c>
    </row>
    <row r="3236" spans="2:10">
      <c r="B3236" s="1" t="s">
        <v>17552</v>
      </c>
      <c r="C3236" s="1">
        <v>1</v>
      </c>
      <c r="D3236" s="1" t="s">
        <v>13753</v>
      </c>
      <c r="E3236" s="17">
        <v>0.80989583333333304</v>
      </c>
      <c r="F3236" s="1" t="s">
        <v>13780</v>
      </c>
      <c r="G3236" s="1" t="s">
        <v>3095</v>
      </c>
      <c r="H3236" s="17">
        <v>0.81109953703703697</v>
      </c>
      <c r="I3236" s="17">
        <v>1.2037037037039289E-3</v>
      </c>
      <c r="J3236" s="1" t="s">
        <v>13758</v>
      </c>
    </row>
    <row r="3237" spans="2:10">
      <c r="B3237" s="1" t="s">
        <v>17562</v>
      </c>
      <c r="C3237" s="1">
        <v>1</v>
      </c>
      <c r="D3237" s="1" t="s">
        <v>13753</v>
      </c>
      <c r="E3237" s="17">
        <v>0.81046296296296305</v>
      </c>
      <c r="F3237" s="1" t="s">
        <v>13780</v>
      </c>
      <c r="G3237" s="1" t="s">
        <v>3078</v>
      </c>
      <c r="H3237" s="17">
        <v>0.81120370370370398</v>
      </c>
      <c r="I3237" s="17">
        <v>7.4074074074093055E-4</v>
      </c>
      <c r="J3237" s="1" t="s">
        <v>13755</v>
      </c>
    </row>
    <row r="3238" spans="2:10">
      <c r="B3238" s="1" t="s">
        <v>17564</v>
      </c>
      <c r="C3238" s="1">
        <v>1</v>
      </c>
      <c r="D3238" s="1" t="s">
        <v>13687</v>
      </c>
      <c r="E3238" s="17">
        <v>0.81063657407407397</v>
      </c>
      <c r="F3238" s="1" t="s">
        <v>13780</v>
      </c>
      <c r="G3238" s="1" t="s">
        <v>3095</v>
      </c>
      <c r="H3238" s="17">
        <v>0.81123842592592599</v>
      </c>
      <c r="I3238" s="17">
        <v>6.0185185185201995E-4</v>
      </c>
      <c r="J3238" s="1" t="s">
        <v>13757</v>
      </c>
    </row>
    <row r="3239" spans="2:10">
      <c r="B3239" s="1" t="s">
        <v>15611</v>
      </c>
      <c r="C3239" s="1">
        <v>1</v>
      </c>
      <c r="D3239" s="1" t="s">
        <v>13687</v>
      </c>
      <c r="E3239" s="17">
        <v>0.60534722222222204</v>
      </c>
      <c r="F3239" s="1" t="s">
        <v>62</v>
      </c>
      <c r="G3239" s="1" t="s">
        <v>3095</v>
      </c>
      <c r="H3239" s="17">
        <v>0.81127314814814799</v>
      </c>
      <c r="I3239" s="17">
        <v>0.20592592592592596</v>
      </c>
      <c r="J3239" s="1" t="s">
        <v>13757</v>
      </c>
    </row>
    <row r="3240" spans="2:10">
      <c r="B3240" s="1" t="s">
        <v>17565</v>
      </c>
      <c r="C3240" s="1">
        <v>1</v>
      </c>
      <c r="D3240" s="1" t="s">
        <v>13687</v>
      </c>
      <c r="E3240" s="17">
        <v>0.81064814814814801</v>
      </c>
      <c r="F3240" s="1" t="s">
        <v>13780</v>
      </c>
      <c r="G3240" s="1" t="s">
        <v>13746</v>
      </c>
      <c r="H3240" s="17">
        <v>0.81136574074074097</v>
      </c>
      <c r="I3240" s="17">
        <v>7.1759259259296382E-4</v>
      </c>
      <c r="J3240" s="1" t="s">
        <v>13771</v>
      </c>
    </row>
    <row r="3241" spans="2:10">
      <c r="B3241" s="1" t="s">
        <v>17503</v>
      </c>
      <c r="C3241" s="1">
        <v>1</v>
      </c>
      <c r="D3241" s="1" t="s">
        <v>13753</v>
      </c>
      <c r="E3241" s="17">
        <v>0.80667824074074101</v>
      </c>
      <c r="F3241" s="1" t="s">
        <v>13780</v>
      </c>
      <c r="G3241" s="1" t="s">
        <v>3078</v>
      </c>
      <c r="H3241" s="17">
        <v>0.81140046296296298</v>
      </c>
      <c r="I3241" s="17">
        <v>4.7222222222219612E-3</v>
      </c>
      <c r="J3241" s="1" t="s">
        <v>13755</v>
      </c>
    </row>
    <row r="3242" spans="2:10">
      <c r="B3242" s="1" t="s">
        <v>17561</v>
      </c>
      <c r="C3242" s="1">
        <v>1</v>
      </c>
      <c r="D3242" s="1" t="s">
        <v>13753</v>
      </c>
      <c r="E3242" s="17">
        <v>0.81041666666666701</v>
      </c>
      <c r="F3242" s="1" t="s">
        <v>13780</v>
      </c>
      <c r="G3242" s="1" t="s">
        <v>3095</v>
      </c>
      <c r="H3242" s="17">
        <v>0.81140046296296298</v>
      </c>
      <c r="I3242" s="17">
        <v>9.8379629629596899E-4</v>
      </c>
      <c r="J3242" s="1" t="s">
        <v>13758</v>
      </c>
    </row>
    <row r="3243" spans="2:10">
      <c r="B3243" s="1" t="s">
        <v>14285</v>
      </c>
      <c r="C3243" s="1">
        <v>1</v>
      </c>
      <c r="D3243" s="1" t="s">
        <v>13753</v>
      </c>
      <c r="E3243" s="17">
        <v>0.41104166666666703</v>
      </c>
      <c r="F3243" s="1" t="s">
        <v>43</v>
      </c>
      <c r="G3243" s="1" t="s">
        <v>3095</v>
      </c>
      <c r="H3243" s="17">
        <v>0.81143518518518498</v>
      </c>
      <c r="I3243" s="17">
        <v>0.40039351851851795</v>
      </c>
      <c r="J3243" s="1" t="s">
        <v>13758</v>
      </c>
    </row>
    <row r="3244" spans="2:10">
      <c r="B3244" s="1" t="s">
        <v>17563</v>
      </c>
      <c r="C3244" s="1">
        <v>1</v>
      </c>
      <c r="D3244" s="1" t="s">
        <v>13760</v>
      </c>
      <c r="E3244" s="17">
        <v>0.81055555555555603</v>
      </c>
      <c r="F3244" s="1" t="s">
        <v>13780</v>
      </c>
      <c r="G3244" s="1" t="s">
        <v>3078</v>
      </c>
      <c r="H3244" s="17">
        <v>0.81143518518518498</v>
      </c>
      <c r="I3244" s="17">
        <v>8.7962962962895297E-4</v>
      </c>
      <c r="J3244" s="1" t="s">
        <v>13768</v>
      </c>
    </row>
    <row r="3245" spans="2:10">
      <c r="B3245" s="1" t="s">
        <v>17550</v>
      </c>
      <c r="C3245" s="1">
        <v>1</v>
      </c>
      <c r="D3245" s="1" t="s">
        <v>13760</v>
      </c>
      <c r="E3245" s="17">
        <v>0.80979166666666702</v>
      </c>
      <c r="F3245" s="1" t="s">
        <v>13780</v>
      </c>
      <c r="G3245" s="1" t="s">
        <v>13746</v>
      </c>
      <c r="H3245" s="17">
        <v>0.81155092592592604</v>
      </c>
      <c r="I3245" s="17">
        <v>1.7592592592590162E-3</v>
      </c>
      <c r="J3245" s="1" t="s">
        <v>13764</v>
      </c>
    </row>
    <row r="3246" spans="2:10">
      <c r="B3246" s="1" t="s">
        <v>17568</v>
      </c>
      <c r="C3246" s="1">
        <v>1</v>
      </c>
      <c r="D3246" s="1" t="s">
        <v>13687</v>
      </c>
      <c r="E3246" s="17">
        <v>0.81096064814814794</v>
      </c>
      <c r="F3246" s="1" t="s">
        <v>13780</v>
      </c>
      <c r="G3246" s="1" t="s">
        <v>3095</v>
      </c>
      <c r="H3246" s="17">
        <v>0.81156249999999996</v>
      </c>
      <c r="I3246" s="17">
        <v>6.0185185185201995E-4</v>
      </c>
      <c r="J3246" s="1" t="s">
        <v>13757</v>
      </c>
    </row>
    <row r="3247" spans="2:10">
      <c r="B3247" s="1" t="s">
        <v>17566</v>
      </c>
      <c r="C3247" s="1">
        <v>1</v>
      </c>
      <c r="D3247" s="1" t="s">
        <v>13687</v>
      </c>
      <c r="E3247" s="17">
        <v>0.81070601851851898</v>
      </c>
      <c r="F3247" s="1" t="s">
        <v>13780</v>
      </c>
      <c r="G3247" s="1" t="s">
        <v>13746</v>
      </c>
      <c r="H3247" s="17">
        <v>0.81158564814814804</v>
      </c>
      <c r="I3247" s="17">
        <v>8.7962962962906399E-4</v>
      </c>
      <c r="J3247" s="1" t="s">
        <v>13771</v>
      </c>
    </row>
    <row r="3248" spans="2:10">
      <c r="B3248" s="1" t="s">
        <v>17548</v>
      </c>
      <c r="C3248" s="1">
        <v>1</v>
      </c>
      <c r="D3248" s="1" t="s">
        <v>13760</v>
      </c>
      <c r="E3248" s="17">
        <v>0.80964120370370396</v>
      </c>
      <c r="F3248" s="1" t="s">
        <v>13780</v>
      </c>
      <c r="G3248" s="1" t="s">
        <v>13746</v>
      </c>
      <c r="H3248" s="17">
        <v>0.81171296296296302</v>
      </c>
      <c r="I3248" s="17">
        <v>2.071759259259065E-3</v>
      </c>
      <c r="J3248" s="1" t="s">
        <v>13764</v>
      </c>
    </row>
    <row r="3249" spans="2:10">
      <c r="B3249" s="1" t="s">
        <v>17570</v>
      </c>
      <c r="C3249" s="1">
        <v>1</v>
      </c>
      <c r="D3249" s="1" t="s">
        <v>13760</v>
      </c>
      <c r="E3249" s="17">
        <v>0.81099537037036995</v>
      </c>
      <c r="F3249" s="1" t="s">
        <v>13780</v>
      </c>
      <c r="G3249" s="1" t="s">
        <v>13762</v>
      </c>
      <c r="H3249" s="17">
        <v>0.81186342592592597</v>
      </c>
      <c r="I3249" s="17">
        <v>8.6805555555602432E-4</v>
      </c>
      <c r="J3249" s="1" t="s">
        <v>13763</v>
      </c>
    </row>
    <row r="3250" spans="2:10">
      <c r="B3250" s="1" t="s">
        <v>17530</v>
      </c>
      <c r="C3250" s="1">
        <v>1</v>
      </c>
      <c r="D3250" s="1" t="s">
        <v>13760</v>
      </c>
      <c r="E3250" s="17">
        <v>0.80812499999999998</v>
      </c>
      <c r="F3250" s="1" t="s">
        <v>13780</v>
      </c>
      <c r="G3250" s="1" t="s">
        <v>13762</v>
      </c>
      <c r="H3250" s="17">
        <v>0.81190972222222202</v>
      </c>
      <c r="I3250" s="17">
        <v>3.7847222222220367E-3</v>
      </c>
      <c r="J3250" s="1" t="s">
        <v>13763</v>
      </c>
    </row>
    <row r="3251" spans="2:10">
      <c r="B3251" s="1" t="s">
        <v>17390</v>
      </c>
      <c r="C3251" s="1">
        <v>1</v>
      </c>
      <c r="D3251" s="1" t="s">
        <v>13687</v>
      </c>
      <c r="E3251" s="17">
        <v>0.80028935185185202</v>
      </c>
      <c r="F3251" s="1" t="s">
        <v>13779</v>
      </c>
      <c r="G3251" s="1" t="s">
        <v>13746</v>
      </c>
      <c r="H3251" s="17">
        <v>0.81192129629629595</v>
      </c>
      <c r="I3251" s="17">
        <v>1.1631944444443931E-2</v>
      </c>
      <c r="J3251" s="1" t="s">
        <v>13771</v>
      </c>
    </row>
    <row r="3252" spans="2:10">
      <c r="B3252" s="1" t="s">
        <v>17497</v>
      </c>
      <c r="C3252" s="1">
        <v>1</v>
      </c>
      <c r="D3252" s="1" t="s">
        <v>13760</v>
      </c>
      <c r="E3252" s="17">
        <v>0.80625000000000002</v>
      </c>
      <c r="F3252" s="1" t="s">
        <v>13780</v>
      </c>
      <c r="G3252" s="1" t="s">
        <v>13746</v>
      </c>
      <c r="H3252" s="17">
        <v>0.81197916666666703</v>
      </c>
      <c r="I3252" s="17">
        <v>5.7291666666670071E-3</v>
      </c>
      <c r="J3252" s="1" t="s">
        <v>13764</v>
      </c>
    </row>
    <row r="3253" spans="2:10">
      <c r="B3253" s="1" t="s">
        <v>17580</v>
      </c>
      <c r="C3253" s="1">
        <v>1</v>
      </c>
      <c r="D3253" s="1" t="s">
        <v>13687</v>
      </c>
      <c r="E3253" s="17">
        <v>0.81179398148148196</v>
      </c>
      <c r="F3253" s="1" t="s">
        <v>13780</v>
      </c>
      <c r="G3253" s="1" t="s">
        <v>13762</v>
      </c>
      <c r="H3253" s="17">
        <v>0.81201388888888903</v>
      </c>
      <c r="I3253" s="17">
        <v>2.1990740740707171E-4</v>
      </c>
      <c r="J3253" s="1" t="s">
        <v>13767</v>
      </c>
    </row>
    <row r="3254" spans="2:10">
      <c r="B3254" s="1" t="s">
        <v>16827</v>
      </c>
      <c r="C3254" s="1">
        <v>1</v>
      </c>
      <c r="D3254" s="1" t="s">
        <v>13753</v>
      </c>
      <c r="E3254" s="17">
        <v>0.751157407407407</v>
      </c>
      <c r="F3254" s="1" t="s">
        <v>12</v>
      </c>
      <c r="G3254" s="1" t="s">
        <v>3095</v>
      </c>
      <c r="H3254" s="17">
        <v>0.81211805555555605</v>
      </c>
      <c r="I3254" s="17">
        <v>6.0960648148149055E-2</v>
      </c>
      <c r="J3254" s="1" t="s">
        <v>13758</v>
      </c>
    </row>
    <row r="3255" spans="2:10">
      <c r="B3255" s="1" t="s">
        <v>17560</v>
      </c>
      <c r="C3255" s="1">
        <v>1</v>
      </c>
      <c r="D3255" s="1" t="s">
        <v>13753</v>
      </c>
      <c r="E3255" s="17">
        <v>0.810381944444444</v>
      </c>
      <c r="F3255" s="1" t="s">
        <v>13780</v>
      </c>
      <c r="G3255" s="1" t="s">
        <v>13762</v>
      </c>
      <c r="H3255" s="17">
        <v>0.81232638888888897</v>
      </c>
      <c r="I3255" s="17">
        <v>1.9444444444449704E-3</v>
      </c>
      <c r="J3255" s="1" t="s">
        <v>13772</v>
      </c>
    </row>
    <row r="3256" spans="2:10">
      <c r="B3256" s="1" t="s">
        <v>17520</v>
      </c>
      <c r="C3256" s="1">
        <v>1</v>
      </c>
      <c r="D3256" s="1" t="s">
        <v>13753</v>
      </c>
      <c r="E3256" s="17">
        <v>0.80778935185185197</v>
      </c>
      <c r="F3256" s="1" t="s">
        <v>13780</v>
      </c>
      <c r="G3256" s="1" t="s">
        <v>3078</v>
      </c>
      <c r="H3256" s="17">
        <v>0.81237268518518502</v>
      </c>
      <c r="I3256" s="17">
        <v>4.5833333333330506E-3</v>
      </c>
      <c r="J3256" s="1" t="s">
        <v>13755</v>
      </c>
    </row>
    <row r="3257" spans="2:10">
      <c r="B3257" s="1" t="s">
        <v>17577</v>
      </c>
      <c r="C3257" s="1">
        <v>1</v>
      </c>
      <c r="D3257" s="1" t="s">
        <v>13687</v>
      </c>
      <c r="E3257" s="17">
        <v>0.81171296296296302</v>
      </c>
      <c r="F3257" s="1" t="s">
        <v>13780</v>
      </c>
      <c r="G3257" s="1" t="s">
        <v>3077</v>
      </c>
      <c r="H3257" s="17">
        <v>0.81244212962963003</v>
      </c>
      <c r="I3257" s="17">
        <v>7.2916666666700269E-4</v>
      </c>
      <c r="J3257" s="1" t="s">
        <v>13770</v>
      </c>
    </row>
    <row r="3258" spans="2:10">
      <c r="B3258" s="1" t="s">
        <v>17579</v>
      </c>
      <c r="C3258" s="1">
        <v>1</v>
      </c>
      <c r="D3258" s="1" t="s">
        <v>13753</v>
      </c>
      <c r="E3258" s="17">
        <v>0.81178240740740704</v>
      </c>
      <c r="F3258" s="1" t="s">
        <v>13780</v>
      </c>
      <c r="G3258" s="1" t="s">
        <v>3077</v>
      </c>
      <c r="H3258" s="17">
        <v>0.81247685185185203</v>
      </c>
      <c r="I3258" s="17">
        <v>6.9444444444499709E-4</v>
      </c>
      <c r="J3258" s="1" t="s">
        <v>13756</v>
      </c>
    </row>
    <row r="3259" spans="2:10">
      <c r="B3259" s="1" t="s">
        <v>17556</v>
      </c>
      <c r="C3259" s="1">
        <v>1</v>
      </c>
      <c r="D3259" s="1" t="s">
        <v>13753</v>
      </c>
      <c r="E3259" s="17">
        <v>0.81016203703703704</v>
      </c>
      <c r="F3259" s="1" t="s">
        <v>13780</v>
      </c>
      <c r="G3259" s="1" t="s">
        <v>3078</v>
      </c>
      <c r="H3259" s="17">
        <v>0.81248842592592596</v>
      </c>
      <c r="I3259" s="17">
        <v>2.3263888888889195E-3</v>
      </c>
      <c r="J3259" s="1" t="s">
        <v>13755</v>
      </c>
    </row>
    <row r="3260" spans="2:10">
      <c r="B3260" s="1" t="s">
        <v>17571</v>
      </c>
      <c r="C3260" s="1">
        <v>1</v>
      </c>
      <c r="D3260" s="1" t="s">
        <v>13753</v>
      </c>
      <c r="E3260" s="17">
        <v>0.811076388888889</v>
      </c>
      <c r="F3260" s="1" t="s">
        <v>13780</v>
      </c>
      <c r="G3260" s="1" t="s">
        <v>3077</v>
      </c>
      <c r="H3260" s="17">
        <v>0.81248842592592596</v>
      </c>
      <c r="I3260" s="17">
        <v>1.4120370370369617E-3</v>
      </c>
      <c r="J3260" s="1" t="s">
        <v>13756</v>
      </c>
    </row>
    <row r="3261" spans="2:10">
      <c r="B3261" s="1" t="s">
        <v>17578</v>
      </c>
      <c r="C3261" s="1">
        <v>1</v>
      </c>
      <c r="D3261" s="1" t="s">
        <v>13687</v>
      </c>
      <c r="E3261" s="17">
        <v>0.811770833333333</v>
      </c>
      <c r="F3261" s="1" t="s">
        <v>13780</v>
      </c>
      <c r="G3261" s="1" t="s">
        <v>3095</v>
      </c>
      <c r="H3261" s="17">
        <v>0.81251157407407404</v>
      </c>
      <c r="I3261" s="17">
        <v>7.4074074074104157E-4</v>
      </c>
      <c r="J3261" s="1" t="s">
        <v>13757</v>
      </c>
    </row>
    <row r="3262" spans="2:10">
      <c r="B3262" s="1" t="s">
        <v>17523</v>
      </c>
      <c r="C3262" s="1">
        <v>1</v>
      </c>
      <c r="D3262" s="1" t="s">
        <v>13753</v>
      </c>
      <c r="E3262" s="17">
        <v>0.80789351851851898</v>
      </c>
      <c r="F3262" s="1" t="s">
        <v>13780</v>
      </c>
      <c r="G3262" s="1" t="s">
        <v>3078</v>
      </c>
      <c r="H3262" s="17">
        <v>0.81262731481481498</v>
      </c>
      <c r="I3262" s="17">
        <v>4.7337962962960001E-3</v>
      </c>
      <c r="J3262" s="1" t="s">
        <v>13755</v>
      </c>
    </row>
    <row r="3263" spans="2:10">
      <c r="B3263" s="1" t="s">
        <v>17312</v>
      </c>
      <c r="C3263" s="1">
        <v>1</v>
      </c>
      <c r="D3263" s="1" t="s">
        <v>13753</v>
      </c>
      <c r="E3263" s="17">
        <v>0.79462962962963002</v>
      </c>
      <c r="F3263" s="1" t="s">
        <v>13779</v>
      </c>
      <c r="G3263" s="1" t="s">
        <v>3078</v>
      </c>
      <c r="H3263" s="17">
        <v>0.81274305555555604</v>
      </c>
      <c r="I3263" s="17">
        <v>1.8113425925926019E-2</v>
      </c>
      <c r="J3263" s="1" t="s">
        <v>13755</v>
      </c>
    </row>
    <row r="3264" spans="2:10">
      <c r="B3264" s="1" t="s">
        <v>17582</v>
      </c>
      <c r="C3264" s="1">
        <v>1</v>
      </c>
      <c r="D3264" s="1" t="s">
        <v>13753</v>
      </c>
      <c r="E3264" s="17">
        <v>0.81190972222222202</v>
      </c>
      <c r="F3264" s="1" t="s">
        <v>13780</v>
      </c>
      <c r="G3264" s="1" t="s">
        <v>3078</v>
      </c>
      <c r="H3264" s="17">
        <v>0.81278935185185197</v>
      </c>
      <c r="I3264" s="17">
        <v>8.7962962962995217E-4</v>
      </c>
      <c r="J3264" s="1" t="s">
        <v>13755</v>
      </c>
    </row>
    <row r="3265" spans="2:10">
      <c r="B3265" s="1" t="s">
        <v>17581</v>
      </c>
      <c r="C3265" s="1">
        <v>1</v>
      </c>
      <c r="D3265" s="1" t="s">
        <v>13687</v>
      </c>
      <c r="E3265" s="17">
        <v>0.81184027777777801</v>
      </c>
      <c r="F3265" s="1" t="s">
        <v>13780</v>
      </c>
      <c r="G3265" s="1" t="s">
        <v>3078</v>
      </c>
      <c r="H3265" s="17">
        <v>0.81282407407407398</v>
      </c>
      <c r="I3265" s="17">
        <v>9.8379629629596899E-4</v>
      </c>
      <c r="J3265" s="1" t="s">
        <v>13773</v>
      </c>
    </row>
    <row r="3266" spans="2:10">
      <c r="B3266" s="1" t="s">
        <v>17583</v>
      </c>
      <c r="C3266" s="1">
        <v>1</v>
      </c>
      <c r="D3266" s="1" t="s">
        <v>13753</v>
      </c>
      <c r="E3266" s="17">
        <v>0.81211805555555605</v>
      </c>
      <c r="F3266" s="1" t="s">
        <v>13780</v>
      </c>
      <c r="G3266" s="1" t="s">
        <v>3078</v>
      </c>
      <c r="H3266" s="17">
        <v>0.81287037037037002</v>
      </c>
      <c r="I3266" s="17">
        <v>7.5231481481397022E-4</v>
      </c>
      <c r="J3266" s="1" t="s">
        <v>13755</v>
      </c>
    </row>
    <row r="3267" spans="2:10">
      <c r="B3267" s="1" t="s">
        <v>17585</v>
      </c>
      <c r="C3267" s="1">
        <v>1</v>
      </c>
      <c r="D3267" s="1" t="s">
        <v>13753</v>
      </c>
      <c r="E3267" s="17">
        <v>0.81219907407407399</v>
      </c>
      <c r="F3267" s="1" t="s">
        <v>13780</v>
      </c>
      <c r="G3267" s="1" t="s">
        <v>3078</v>
      </c>
      <c r="H3267" s="17">
        <v>0.81290509259259303</v>
      </c>
      <c r="I3267" s="17">
        <v>7.0601851851903596E-4</v>
      </c>
      <c r="J3267" s="1" t="s">
        <v>13755</v>
      </c>
    </row>
    <row r="3268" spans="2:10">
      <c r="B3268" s="1" t="s">
        <v>16654</v>
      </c>
      <c r="C3268" s="1">
        <v>1</v>
      </c>
      <c r="D3268" s="1" t="s">
        <v>13753</v>
      </c>
      <c r="E3268" s="17">
        <v>0.72998842592592605</v>
      </c>
      <c r="F3268" s="1" t="s">
        <v>10</v>
      </c>
      <c r="G3268" s="1" t="s">
        <v>3095</v>
      </c>
      <c r="H3268" s="17">
        <v>0.812997685185185</v>
      </c>
      <c r="I3268" s="17">
        <v>8.300925925925895E-2</v>
      </c>
      <c r="J3268" s="1" t="s">
        <v>13758</v>
      </c>
    </row>
    <row r="3269" spans="2:10">
      <c r="B3269" s="1" t="s">
        <v>17589</v>
      </c>
      <c r="C3269" s="1">
        <v>1</v>
      </c>
      <c r="D3269" s="1" t="s">
        <v>13760</v>
      </c>
      <c r="E3269" s="17">
        <v>0.81266203703703699</v>
      </c>
      <c r="F3269" s="1" t="s">
        <v>13781</v>
      </c>
      <c r="G3269" s="1" t="s">
        <v>3077</v>
      </c>
      <c r="H3269" s="17">
        <v>0.812997685185185</v>
      </c>
      <c r="I3269" s="17">
        <v>3.3564814814801558E-4</v>
      </c>
      <c r="J3269" s="1" t="s">
        <v>13765</v>
      </c>
    </row>
    <row r="3270" spans="2:10">
      <c r="B3270" s="1" t="s">
        <v>15957</v>
      </c>
      <c r="C3270" s="1">
        <v>1</v>
      </c>
      <c r="D3270" s="1" t="s">
        <v>13687</v>
      </c>
      <c r="E3270" s="17">
        <v>0.64814814814814803</v>
      </c>
      <c r="F3270" s="1" t="s">
        <v>2</v>
      </c>
      <c r="G3270" s="1" t="s">
        <v>3095</v>
      </c>
      <c r="H3270" s="17">
        <v>0.81304398148148105</v>
      </c>
      <c r="I3270" s="17">
        <v>0.16489583333333302</v>
      </c>
      <c r="J3270" s="1" t="s">
        <v>13757</v>
      </c>
    </row>
    <row r="3271" spans="2:10">
      <c r="B3271" s="1" t="s">
        <v>17061</v>
      </c>
      <c r="C3271" s="1">
        <v>3</v>
      </c>
      <c r="D3271" s="1" t="s">
        <v>13753</v>
      </c>
      <c r="E3271" s="17">
        <v>0.77241898148148103</v>
      </c>
      <c r="F3271" s="1" t="s">
        <v>14</v>
      </c>
      <c r="G3271" s="1" t="s">
        <v>13746</v>
      </c>
      <c r="H3271" s="17">
        <v>0.81310185185185202</v>
      </c>
      <c r="I3271" s="17">
        <v>4.0682870370370994E-2</v>
      </c>
      <c r="J3271" s="1" t="s">
        <v>13759</v>
      </c>
    </row>
    <row r="3272" spans="2:10">
      <c r="B3272" s="1" t="s">
        <v>17540</v>
      </c>
      <c r="C3272" s="1">
        <v>1</v>
      </c>
      <c r="D3272" s="1" t="s">
        <v>13753</v>
      </c>
      <c r="E3272" s="17">
        <v>0.808958333333333</v>
      </c>
      <c r="F3272" s="1" t="s">
        <v>13780</v>
      </c>
      <c r="G3272" s="1" t="s">
        <v>3077</v>
      </c>
      <c r="H3272" s="17">
        <v>0.813229166666667</v>
      </c>
      <c r="I3272" s="17">
        <v>4.2708333333340009E-3</v>
      </c>
      <c r="J3272" s="1" t="s">
        <v>13756</v>
      </c>
    </row>
    <row r="3273" spans="2:10">
      <c r="B3273" s="1" t="s">
        <v>17555</v>
      </c>
      <c r="C3273" s="1">
        <v>1</v>
      </c>
      <c r="D3273" s="1" t="s">
        <v>3076</v>
      </c>
      <c r="E3273" s="17">
        <v>0.810150462962963</v>
      </c>
      <c r="F3273" s="1" t="s">
        <v>13780</v>
      </c>
      <c r="G3273" s="1" t="s">
        <v>3077</v>
      </c>
      <c r="H3273" s="17">
        <v>0.81337962962962995</v>
      </c>
      <c r="I3273" s="17">
        <v>3.2291666666669494E-3</v>
      </c>
      <c r="J3273" s="1" t="s">
        <v>13774</v>
      </c>
    </row>
    <row r="3274" spans="2:10">
      <c r="B3274" s="1" t="s">
        <v>17590</v>
      </c>
      <c r="C3274" s="1">
        <v>1</v>
      </c>
      <c r="D3274" s="1" t="s">
        <v>13753</v>
      </c>
      <c r="E3274" s="17">
        <v>0.81268518518518496</v>
      </c>
      <c r="F3274" s="1" t="s">
        <v>13781</v>
      </c>
      <c r="G3274" s="1" t="s">
        <v>3095</v>
      </c>
      <c r="H3274" s="17">
        <v>0.81366898148148104</v>
      </c>
      <c r="I3274" s="17">
        <v>9.8379629629608001E-4</v>
      </c>
      <c r="J3274" s="1" t="s">
        <v>13758</v>
      </c>
    </row>
    <row r="3275" spans="2:10">
      <c r="B3275" s="1" t="s">
        <v>17572</v>
      </c>
      <c r="C3275" s="1">
        <v>1</v>
      </c>
      <c r="D3275" s="1" t="s">
        <v>3076</v>
      </c>
      <c r="E3275" s="17">
        <v>0.81113425925925897</v>
      </c>
      <c r="F3275" s="1" t="s">
        <v>13780</v>
      </c>
      <c r="G3275" s="1" t="s">
        <v>3078</v>
      </c>
      <c r="H3275" s="17">
        <v>0.81370370370370404</v>
      </c>
      <c r="I3275" s="17">
        <v>2.5694444444450681E-3</v>
      </c>
      <c r="J3275" s="1" t="s">
        <v>13769</v>
      </c>
    </row>
    <row r="3276" spans="2:10">
      <c r="B3276" s="1" t="s">
        <v>17594</v>
      </c>
      <c r="C3276" s="1">
        <v>1</v>
      </c>
      <c r="D3276" s="1" t="s">
        <v>13760</v>
      </c>
      <c r="E3276" s="17">
        <v>0.81320601851851804</v>
      </c>
      <c r="F3276" s="1" t="s">
        <v>13781</v>
      </c>
      <c r="G3276" s="1" t="s">
        <v>3095</v>
      </c>
      <c r="H3276" s="17">
        <v>0.81372685185185201</v>
      </c>
      <c r="I3276" s="17">
        <v>5.2083333333396986E-4</v>
      </c>
      <c r="J3276" s="1" t="s">
        <v>13761</v>
      </c>
    </row>
    <row r="3277" spans="2:10">
      <c r="B3277" s="1" t="s">
        <v>17600</v>
      </c>
      <c r="C3277" s="1">
        <v>1</v>
      </c>
      <c r="D3277" s="1" t="s">
        <v>13753</v>
      </c>
      <c r="E3277" s="17">
        <v>0.813460648148148</v>
      </c>
      <c r="F3277" s="1" t="s">
        <v>13781</v>
      </c>
      <c r="G3277" s="1" t="s">
        <v>13746</v>
      </c>
      <c r="H3277" s="17">
        <v>0.81376157407407401</v>
      </c>
      <c r="I3277" s="17">
        <v>3.0092592592600997E-4</v>
      </c>
      <c r="J3277" s="1" t="s">
        <v>13759</v>
      </c>
    </row>
    <row r="3278" spans="2:10">
      <c r="B3278" s="1" t="s">
        <v>17373</v>
      </c>
      <c r="C3278" s="1">
        <v>1</v>
      </c>
      <c r="D3278" s="1" t="s">
        <v>13753</v>
      </c>
      <c r="E3278" s="17">
        <v>0.79921296296296296</v>
      </c>
      <c r="F3278" s="1" t="s">
        <v>13779</v>
      </c>
      <c r="G3278" s="1" t="s">
        <v>3078</v>
      </c>
      <c r="H3278" s="17">
        <v>0.81381944444444398</v>
      </c>
      <c r="I3278" s="17">
        <v>1.4606481481481026E-2</v>
      </c>
      <c r="J3278" s="1" t="s">
        <v>13755</v>
      </c>
    </row>
    <row r="3279" spans="2:10">
      <c r="B3279" s="1" t="s">
        <v>17608</v>
      </c>
      <c r="C3279" s="1">
        <v>1</v>
      </c>
      <c r="D3279" s="1" t="s">
        <v>13753</v>
      </c>
      <c r="E3279" s="17">
        <v>0.81385416666666699</v>
      </c>
      <c r="F3279" s="1" t="s">
        <v>13781</v>
      </c>
      <c r="G3279" s="1" t="s">
        <v>3095</v>
      </c>
      <c r="H3279" s="17">
        <v>0.81398148148148197</v>
      </c>
      <c r="I3279" s="17">
        <v>1.2731481481498275E-4</v>
      </c>
      <c r="J3279" s="1" t="s">
        <v>13758</v>
      </c>
    </row>
    <row r="3280" spans="2:10">
      <c r="B3280" s="1" t="s">
        <v>17599</v>
      </c>
      <c r="C3280" s="1">
        <v>2</v>
      </c>
      <c r="D3280" s="1" t="s">
        <v>13753</v>
      </c>
      <c r="E3280" s="17">
        <v>0.81337962962962995</v>
      </c>
      <c r="F3280" s="1" t="s">
        <v>13781</v>
      </c>
      <c r="G3280" s="1" t="s">
        <v>3078</v>
      </c>
      <c r="H3280" s="17">
        <v>0.81400462962963005</v>
      </c>
      <c r="I3280" s="17">
        <v>6.250000000000977E-4</v>
      </c>
      <c r="J3280" s="1" t="s">
        <v>13755</v>
      </c>
    </row>
    <row r="3281" spans="2:10">
      <c r="B3281" s="1" t="s">
        <v>17515</v>
      </c>
      <c r="C3281" s="1">
        <v>1</v>
      </c>
      <c r="D3281" s="1" t="s">
        <v>13687</v>
      </c>
      <c r="E3281" s="17">
        <v>0.80733796296296301</v>
      </c>
      <c r="F3281" s="1" t="s">
        <v>13780</v>
      </c>
      <c r="G3281" s="1" t="s">
        <v>3078</v>
      </c>
      <c r="H3281" s="17">
        <v>0.81406250000000002</v>
      </c>
      <c r="I3281" s="17">
        <v>6.724537037037015E-3</v>
      </c>
      <c r="J3281" s="1" t="s">
        <v>13773</v>
      </c>
    </row>
    <row r="3282" spans="2:10">
      <c r="B3282" s="1" t="s">
        <v>17587</v>
      </c>
      <c r="C3282" s="1">
        <v>1</v>
      </c>
      <c r="D3282" s="1" t="s">
        <v>13753</v>
      </c>
      <c r="E3282" s="17">
        <v>0.81228009259259304</v>
      </c>
      <c r="F3282" s="1" t="s">
        <v>13780</v>
      </c>
      <c r="G3282" s="1" t="s">
        <v>13762</v>
      </c>
      <c r="H3282" s="17">
        <v>0.814155092592593</v>
      </c>
      <c r="I3282" s="17">
        <v>1.87499999999996E-3</v>
      </c>
      <c r="J3282" s="1" t="s">
        <v>13772</v>
      </c>
    </row>
    <row r="3283" spans="2:10">
      <c r="B3283" s="1" t="s">
        <v>17596</v>
      </c>
      <c r="C3283" s="1">
        <v>1</v>
      </c>
      <c r="D3283" s="1" t="s">
        <v>13753</v>
      </c>
      <c r="E3283" s="17">
        <v>0.81325231481481497</v>
      </c>
      <c r="F3283" s="1" t="s">
        <v>13781</v>
      </c>
      <c r="G3283" s="1" t="s">
        <v>3095</v>
      </c>
      <c r="H3283" s="17">
        <v>0.81422453703703701</v>
      </c>
      <c r="I3283" s="17">
        <v>9.7222222222204113E-4</v>
      </c>
      <c r="J3283" s="1" t="s">
        <v>13758</v>
      </c>
    </row>
    <row r="3284" spans="2:10">
      <c r="B3284" s="1" t="s">
        <v>17588</v>
      </c>
      <c r="C3284" s="1">
        <v>1</v>
      </c>
      <c r="D3284" s="1" t="s">
        <v>13753</v>
      </c>
      <c r="E3284" s="17">
        <v>0.81231481481481504</v>
      </c>
      <c r="F3284" s="1" t="s">
        <v>13780</v>
      </c>
      <c r="G3284" s="1" t="s">
        <v>3077</v>
      </c>
      <c r="H3284" s="17">
        <v>0.81423611111111105</v>
      </c>
      <c r="I3284" s="17">
        <v>1.9212962962960045E-3</v>
      </c>
      <c r="J3284" s="1" t="s">
        <v>13756</v>
      </c>
    </row>
    <row r="3285" spans="2:10">
      <c r="B3285" s="1" t="s">
        <v>17610</v>
      </c>
      <c r="C3285" s="1">
        <v>1</v>
      </c>
      <c r="D3285" s="1" t="s">
        <v>13687</v>
      </c>
      <c r="E3285" s="17">
        <v>0.81421296296296297</v>
      </c>
      <c r="F3285" s="1" t="s">
        <v>13781</v>
      </c>
      <c r="G3285" s="1" t="s">
        <v>3078</v>
      </c>
      <c r="H3285" s="17">
        <v>0.81440972222222197</v>
      </c>
      <c r="I3285" s="17">
        <v>1.9675925925899396E-4</v>
      </c>
      <c r="J3285" s="1" t="s">
        <v>13773</v>
      </c>
    </row>
    <row r="3286" spans="2:10">
      <c r="B3286" s="1" t="s">
        <v>17601</v>
      </c>
      <c r="C3286" s="1">
        <v>1</v>
      </c>
      <c r="D3286" s="1" t="s">
        <v>13753</v>
      </c>
      <c r="E3286" s="17">
        <v>0.81350694444444405</v>
      </c>
      <c r="F3286" s="1" t="s">
        <v>13781</v>
      </c>
      <c r="G3286" s="1" t="s">
        <v>13762</v>
      </c>
      <c r="H3286" s="17">
        <v>0.81443287037037004</v>
      </c>
      <c r="I3286" s="17">
        <v>9.2592592592599665E-4</v>
      </c>
      <c r="J3286" s="1" t="s">
        <v>13772</v>
      </c>
    </row>
    <row r="3287" spans="2:10">
      <c r="B3287" s="1" t="s">
        <v>17595</v>
      </c>
      <c r="C3287" s="1">
        <v>2</v>
      </c>
      <c r="D3287" s="1" t="s">
        <v>13753</v>
      </c>
      <c r="E3287" s="17">
        <v>0.81321759259259296</v>
      </c>
      <c r="F3287" s="1" t="s">
        <v>13781</v>
      </c>
      <c r="G3287" s="1" t="s">
        <v>3078</v>
      </c>
      <c r="H3287" s="17">
        <v>0.81446759259259305</v>
      </c>
      <c r="I3287" s="17">
        <v>1.2500000000000844E-3</v>
      </c>
      <c r="J3287" s="1" t="s">
        <v>13755</v>
      </c>
    </row>
    <row r="3288" spans="2:10">
      <c r="B3288" s="1" t="s">
        <v>17602</v>
      </c>
      <c r="C3288" s="1">
        <v>1</v>
      </c>
      <c r="D3288" s="1" t="s">
        <v>3076</v>
      </c>
      <c r="E3288" s="17">
        <v>0.81351851851851897</v>
      </c>
      <c r="F3288" s="1" t="s">
        <v>13781</v>
      </c>
      <c r="G3288" s="1" t="s">
        <v>3078</v>
      </c>
      <c r="H3288" s="17">
        <v>0.814652777777778</v>
      </c>
      <c r="I3288" s="17">
        <v>1.1342592592590295E-3</v>
      </c>
      <c r="J3288" s="1" t="s">
        <v>13769</v>
      </c>
    </row>
    <row r="3289" spans="2:10">
      <c r="B3289" s="1" t="s">
        <v>16390</v>
      </c>
      <c r="C3289" s="1">
        <v>1</v>
      </c>
      <c r="D3289" s="1" t="s">
        <v>13760</v>
      </c>
      <c r="E3289" s="17">
        <v>0.69929398148148103</v>
      </c>
      <c r="F3289" s="1" t="s">
        <v>7</v>
      </c>
      <c r="G3289" s="1" t="s">
        <v>3078</v>
      </c>
      <c r="H3289" s="17">
        <v>0.81469907407407405</v>
      </c>
      <c r="I3289" s="17">
        <v>0.11540509259259302</v>
      </c>
      <c r="J3289" s="1" t="s">
        <v>13768</v>
      </c>
    </row>
    <row r="3290" spans="2:10">
      <c r="B3290" s="1" t="s">
        <v>17591</v>
      </c>
      <c r="C3290" s="1">
        <v>1</v>
      </c>
      <c r="D3290" s="1" t="s">
        <v>13760</v>
      </c>
      <c r="E3290" s="17">
        <v>0.81269675925925899</v>
      </c>
      <c r="F3290" s="1" t="s">
        <v>13781</v>
      </c>
      <c r="G3290" s="1" t="s">
        <v>13746</v>
      </c>
      <c r="H3290" s="17">
        <v>0.81474537037036998</v>
      </c>
      <c r="I3290" s="17">
        <v>2.0486111111109873E-3</v>
      </c>
      <c r="J3290" s="1" t="s">
        <v>13764</v>
      </c>
    </row>
    <row r="3291" spans="2:10">
      <c r="B3291" s="1" t="s">
        <v>17598</v>
      </c>
      <c r="C3291" s="1">
        <v>1</v>
      </c>
      <c r="D3291" s="1" t="s">
        <v>13753</v>
      </c>
      <c r="E3291" s="17">
        <v>0.81334490740740695</v>
      </c>
      <c r="F3291" s="1" t="s">
        <v>13781</v>
      </c>
      <c r="G3291" s="1" t="s">
        <v>3077</v>
      </c>
      <c r="H3291" s="17">
        <v>0.814849537037037</v>
      </c>
      <c r="I3291" s="17">
        <v>1.5046296296300499E-3</v>
      </c>
      <c r="J3291" s="1" t="s">
        <v>13756</v>
      </c>
    </row>
    <row r="3292" spans="2:10">
      <c r="B3292" s="1" t="s">
        <v>17613</v>
      </c>
      <c r="C3292" s="1">
        <v>1</v>
      </c>
      <c r="D3292" s="1" t="s">
        <v>13753</v>
      </c>
      <c r="E3292" s="17">
        <v>0.81434027777777795</v>
      </c>
      <c r="F3292" s="1" t="s">
        <v>13781</v>
      </c>
      <c r="G3292" s="1" t="s">
        <v>3078</v>
      </c>
      <c r="H3292" s="17">
        <v>0.81495370370370401</v>
      </c>
      <c r="I3292" s="17">
        <v>6.1342592592605882E-4</v>
      </c>
      <c r="J3292" s="1" t="s">
        <v>13755</v>
      </c>
    </row>
    <row r="3293" spans="2:10">
      <c r="B3293" s="1" t="s">
        <v>17603</v>
      </c>
      <c r="C3293" s="1">
        <v>1</v>
      </c>
      <c r="D3293" s="1" t="s">
        <v>13687</v>
      </c>
      <c r="E3293" s="17">
        <v>0.81358796296296299</v>
      </c>
      <c r="F3293" s="1" t="s">
        <v>13781</v>
      </c>
      <c r="G3293" s="1" t="s">
        <v>3077</v>
      </c>
      <c r="H3293" s="17">
        <v>0.81523148148148195</v>
      </c>
      <c r="I3293" s="17">
        <v>1.6435185185189605E-3</v>
      </c>
      <c r="J3293" s="1" t="s">
        <v>13770</v>
      </c>
    </row>
    <row r="3294" spans="2:10">
      <c r="B3294" s="1" t="s">
        <v>17584</v>
      </c>
      <c r="C3294" s="1">
        <v>1</v>
      </c>
      <c r="D3294" s="1" t="s">
        <v>13753</v>
      </c>
      <c r="E3294" s="17">
        <v>0.81216435185185198</v>
      </c>
      <c r="F3294" s="1" t="s">
        <v>13780</v>
      </c>
      <c r="G3294" s="1" t="s">
        <v>3078</v>
      </c>
      <c r="H3294" s="17">
        <v>0.81527777777777799</v>
      </c>
      <c r="I3294" s="17">
        <v>3.1134259259260055E-3</v>
      </c>
      <c r="J3294" s="1" t="s">
        <v>13755</v>
      </c>
    </row>
    <row r="3295" spans="2:10">
      <c r="B3295" s="1" t="s">
        <v>17333</v>
      </c>
      <c r="C3295" s="1">
        <v>2</v>
      </c>
      <c r="D3295" s="1" t="s">
        <v>13760</v>
      </c>
      <c r="E3295" s="17">
        <v>0.79659722222222196</v>
      </c>
      <c r="F3295" s="1" t="s">
        <v>13779</v>
      </c>
      <c r="G3295" s="1" t="s">
        <v>13762</v>
      </c>
      <c r="H3295" s="17">
        <v>0.81540509259259297</v>
      </c>
      <c r="I3295" s="17">
        <v>1.8807870370371016E-2</v>
      </c>
      <c r="J3295" s="1" t="s">
        <v>13763</v>
      </c>
    </row>
    <row r="3296" spans="2:10">
      <c r="B3296" s="1" t="s">
        <v>17403</v>
      </c>
      <c r="C3296" s="1">
        <v>1</v>
      </c>
      <c r="D3296" s="1" t="s">
        <v>13753</v>
      </c>
      <c r="E3296" s="17">
        <v>0.80108796296296303</v>
      </c>
      <c r="F3296" s="1" t="s">
        <v>13779</v>
      </c>
      <c r="G3296" s="1" t="s">
        <v>13746</v>
      </c>
      <c r="H3296" s="17">
        <v>0.81540509259259297</v>
      </c>
      <c r="I3296" s="17">
        <v>1.4317129629629943E-2</v>
      </c>
      <c r="J3296" s="1" t="s">
        <v>13759</v>
      </c>
    </row>
    <row r="3297" spans="2:10">
      <c r="B3297" s="1" t="s">
        <v>15358</v>
      </c>
      <c r="C3297" s="1">
        <v>1</v>
      </c>
      <c r="D3297" s="1" t="s">
        <v>13760</v>
      </c>
      <c r="E3297" s="17">
        <v>0.57052083333333303</v>
      </c>
      <c r="F3297" s="1" t="s">
        <v>58</v>
      </c>
      <c r="G3297" s="1" t="s">
        <v>3095</v>
      </c>
      <c r="H3297" s="17">
        <v>0.81545138888888902</v>
      </c>
      <c r="I3297" s="17">
        <v>0.24493055555555598</v>
      </c>
      <c r="J3297" s="1" t="s">
        <v>13761</v>
      </c>
    </row>
    <row r="3298" spans="2:10">
      <c r="B3298" s="1" t="s">
        <v>17575</v>
      </c>
      <c r="C3298" s="1">
        <v>2</v>
      </c>
      <c r="D3298" s="1" t="s">
        <v>13760</v>
      </c>
      <c r="E3298" s="17">
        <v>0.81143518518518498</v>
      </c>
      <c r="F3298" s="1" t="s">
        <v>13780</v>
      </c>
      <c r="G3298" s="1" t="s">
        <v>3095</v>
      </c>
      <c r="H3298" s="17">
        <v>0.81549768518518495</v>
      </c>
      <c r="I3298" s="17">
        <v>4.0624999999999689E-3</v>
      </c>
      <c r="J3298" s="1" t="s">
        <v>13761</v>
      </c>
    </row>
    <row r="3299" spans="2:10">
      <c r="B3299" s="1" t="s">
        <v>17615</v>
      </c>
      <c r="C3299" s="1">
        <v>1</v>
      </c>
      <c r="D3299" s="1" t="s">
        <v>13753</v>
      </c>
      <c r="E3299" s="17">
        <v>0.814421296296296</v>
      </c>
      <c r="F3299" s="1" t="s">
        <v>13781</v>
      </c>
      <c r="G3299" s="1" t="s">
        <v>3095</v>
      </c>
      <c r="H3299" s="17">
        <v>0.815543981481481</v>
      </c>
      <c r="I3299" s="17">
        <v>1.1226851851849906E-3</v>
      </c>
      <c r="J3299" s="1" t="s">
        <v>13758</v>
      </c>
    </row>
    <row r="3300" spans="2:10">
      <c r="B3300" s="1" t="s">
        <v>17618</v>
      </c>
      <c r="C3300" s="1">
        <v>1</v>
      </c>
      <c r="D3300" s="1" t="s">
        <v>13753</v>
      </c>
      <c r="E3300" s="17">
        <v>0.814652777777778</v>
      </c>
      <c r="F3300" s="1" t="s">
        <v>13781</v>
      </c>
      <c r="G3300" s="1" t="s">
        <v>3095</v>
      </c>
      <c r="H3300" s="17">
        <v>0.81556712962962996</v>
      </c>
      <c r="I3300" s="17">
        <v>9.1435185185195778E-4</v>
      </c>
      <c r="J3300" s="1" t="s">
        <v>13758</v>
      </c>
    </row>
    <row r="3301" spans="2:10">
      <c r="B3301" s="1" t="s">
        <v>17619</v>
      </c>
      <c r="C3301" s="1">
        <v>1</v>
      </c>
      <c r="D3301" s="1" t="s">
        <v>13753</v>
      </c>
      <c r="E3301" s="17">
        <v>0.81474537037036998</v>
      </c>
      <c r="F3301" s="1" t="s">
        <v>13781</v>
      </c>
      <c r="G3301" s="1" t="s">
        <v>3095</v>
      </c>
      <c r="H3301" s="17">
        <v>0.81561342592592601</v>
      </c>
      <c r="I3301" s="17">
        <v>8.6805555555602432E-4</v>
      </c>
      <c r="J3301" s="1" t="s">
        <v>13758</v>
      </c>
    </row>
    <row r="3302" spans="2:10">
      <c r="B3302" s="1" t="s">
        <v>17621</v>
      </c>
      <c r="C3302" s="1">
        <v>1</v>
      </c>
      <c r="D3302" s="1" t="s">
        <v>13753</v>
      </c>
      <c r="E3302" s="17">
        <v>0.81486111111111104</v>
      </c>
      <c r="F3302" s="1" t="s">
        <v>13781</v>
      </c>
      <c r="G3302" s="1" t="s">
        <v>3078</v>
      </c>
      <c r="H3302" s="17">
        <v>0.81569444444444394</v>
      </c>
      <c r="I3302" s="17">
        <v>8.3333333333290849E-4</v>
      </c>
      <c r="J3302" s="1" t="s">
        <v>13755</v>
      </c>
    </row>
    <row r="3303" spans="2:10">
      <c r="B3303" s="1" t="s">
        <v>17612</v>
      </c>
      <c r="C3303" s="1">
        <v>1</v>
      </c>
      <c r="D3303" s="1" t="s">
        <v>13687</v>
      </c>
      <c r="E3303" s="17">
        <v>0.81432870370370403</v>
      </c>
      <c r="F3303" s="1" t="s">
        <v>13781</v>
      </c>
      <c r="G3303" s="1" t="s">
        <v>3077</v>
      </c>
      <c r="H3303" s="17">
        <v>0.81599537037036995</v>
      </c>
      <c r="I3303" s="17">
        <v>1.666666666665928E-3</v>
      </c>
      <c r="J3303" s="1" t="s">
        <v>13770</v>
      </c>
    </row>
    <row r="3304" spans="2:10">
      <c r="B3304" s="1" t="s">
        <v>17634</v>
      </c>
      <c r="C3304" s="1">
        <v>1</v>
      </c>
      <c r="D3304" s="1" t="s">
        <v>13760</v>
      </c>
      <c r="E3304" s="17">
        <v>0.81571759259259302</v>
      </c>
      <c r="F3304" s="1" t="s">
        <v>13781</v>
      </c>
      <c r="G3304" s="1" t="s">
        <v>3095</v>
      </c>
      <c r="H3304" s="17">
        <v>0.81609953703703697</v>
      </c>
      <c r="I3304" s="17">
        <v>3.8194444444394904E-4</v>
      </c>
      <c r="J3304" s="1" t="s">
        <v>13761</v>
      </c>
    </row>
    <row r="3305" spans="2:10">
      <c r="B3305" s="1" t="s">
        <v>15556</v>
      </c>
      <c r="C3305" s="1">
        <v>1</v>
      </c>
      <c r="D3305" s="1" t="s">
        <v>13753</v>
      </c>
      <c r="E3305" s="17">
        <v>0.59803240740740704</v>
      </c>
      <c r="F3305" s="1" t="s">
        <v>61</v>
      </c>
      <c r="G3305" s="1" t="s">
        <v>3078</v>
      </c>
      <c r="H3305" s="17">
        <v>0.81628472222222204</v>
      </c>
      <c r="I3305" s="17">
        <v>0.218252314814815</v>
      </c>
      <c r="J3305" s="1" t="s">
        <v>13755</v>
      </c>
    </row>
    <row r="3306" spans="2:10">
      <c r="B3306" s="1" t="s">
        <v>17635</v>
      </c>
      <c r="C3306" s="1">
        <v>1</v>
      </c>
      <c r="D3306" s="1" t="s">
        <v>13687</v>
      </c>
      <c r="E3306" s="17">
        <v>0.81578703703703703</v>
      </c>
      <c r="F3306" s="1" t="s">
        <v>13781</v>
      </c>
      <c r="G3306" s="1" t="s">
        <v>3095</v>
      </c>
      <c r="H3306" s="17">
        <v>0.81630787037037</v>
      </c>
      <c r="I3306" s="17">
        <v>5.2083333333297066E-4</v>
      </c>
      <c r="J3306" s="1" t="s">
        <v>13757</v>
      </c>
    </row>
    <row r="3307" spans="2:10">
      <c r="B3307" s="1" t="s">
        <v>17597</v>
      </c>
      <c r="C3307" s="1">
        <v>1</v>
      </c>
      <c r="D3307" s="1" t="s">
        <v>13753</v>
      </c>
      <c r="E3307" s="17">
        <v>0.81329861111111101</v>
      </c>
      <c r="F3307" s="1" t="s">
        <v>13781</v>
      </c>
      <c r="G3307" s="1" t="s">
        <v>3078</v>
      </c>
      <c r="H3307" s="17">
        <v>0.81633101851851897</v>
      </c>
      <c r="I3307" s="17">
        <v>3.0324074074079554E-3</v>
      </c>
      <c r="J3307" s="1" t="s">
        <v>13755</v>
      </c>
    </row>
    <row r="3308" spans="2:10">
      <c r="B3308" s="1" t="s">
        <v>17637</v>
      </c>
      <c r="C3308" s="1">
        <v>1</v>
      </c>
      <c r="D3308" s="1" t="s">
        <v>13760</v>
      </c>
      <c r="E3308" s="17">
        <v>0.81598379629629603</v>
      </c>
      <c r="F3308" s="1" t="s">
        <v>13781</v>
      </c>
      <c r="G3308" s="1" t="s">
        <v>3077</v>
      </c>
      <c r="H3308" s="17">
        <v>0.81633101851851897</v>
      </c>
      <c r="I3308" s="17">
        <v>3.4722222222294263E-4</v>
      </c>
      <c r="J3308" s="1" t="s">
        <v>13765</v>
      </c>
    </row>
    <row r="3309" spans="2:10">
      <c r="B3309" s="1" t="s">
        <v>17626</v>
      </c>
      <c r="C3309" s="1">
        <v>1</v>
      </c>
      <c r="D3309" s="1" t="s">
        <v>13753</v>
      </c>
      <c r="E3309" s="17">
        <v>0.8153125</v>
      </c>
      <c r="F3309" s="1" t="s">
        <v>13781</v>
      </c>
      <c r="G3309" s="1" t="s">
        <v>3095</v>
      </c>
      <c r="H3309" s="17">
        <v>0.81640046296296298</v>
      </c>
      <c r="I3309" s="17">
        <v>1.087962962962985E-3</v>
      </c>
      <c r="J3309" s="1" t="s">
        <v>13758</v>
      </c>
    </row>
    <row r="3310" spans="2:10">
      <c r="B3310" s="1" t="s">
        <v>17300</v>
      </c>
      <c r="C3310" s="1">
        <v>1</v>
      </c>
      <c r="D3310" s="1" t="s">
        <v>13753</v>
      </c>
      <c r="E3310" s="17">
        <v>0.79368055555555495</v>
      </c>
      <c r="F3310" s="1" t="s">
        <v>13779</v>
      </c>
      <c r="G3310" s="1" t="s">
        <v>3095</v>
      </c>
      <c r="H3310" s="17">
        <v>0.81644675925925903</v>
      </c>
      <c r="I3310" s="17">
        <v>2.276620370370408E-2</v>
      </c>
      <c r="J3310" s="1" t="s">
        <v>13758</v>
      </c>
    </row>
    <row r="3311" spans="2:10">
      <c r="B3311" s="1" t="s">
        <v>17406</v>
      </c>
      <c r="C3311" s="1">
        <v>1</v>
      </c>
      <c r="D3311" s="1" t="s">
        <v>13687</v>
      </c>
      <c r="E3311" s="17">
        <v>0.80119212962963005</v>
      </c>
      <c r="F3311" s="1" t="s">
        <v>13779</v>
      </c>
      <c r="G3311" s="1" t="s">
        <v>3078</v>
      </c>
      <c r="H3311" s="17">
        <v>0.81650462962963</v>
      </c>
      <c r="I3311" s="17">
        <v>1.5312499999999951E-2</v>
      </c>
      <c r="J3311" s="1" t="s">
        <v>13773</v>
      </c>
    </row>
    <row r="3312" spans="2:10">
      <c r="B3312" s="1" t="s">
        <v>17576</v>
      </c>
      <c r="C3312" s="1">
        <v>1</v>
      </c>
      <c r="D3312" s="1" t="s">
        <v>13687</v>
      </c>
      <c r="E3312" s="17">
        <v>0.81156249999999996</v>
      </c>
      <c r="F3312" s="1" t="s">
        <v>13780</v>
      </c>
      <c r="G3312" s="1" t="s">
        <v>13746</v>
      </c>
      <c r="H3312" s="17">
        <v>0.81652777777777796</v>
      </c>
      <c r="I3312" s="17">
        <v>4.9652777777779988E-3</v>
      </c>
      <c r="J3312" s="1" t="s">
        <v>13771</v>
      </c>
    </row>
    <row r="3313" spans="2:10">
      <c r="B3313" s="1" t="s">
        <v>17628</v>
      </c>
      <c r="C3313" s="1">
        <v>1</v>
      </c>
      <c r="D3313" s="1" t="s">
        <v>13687</v>
      </c>
      <c r="E3313" s="17">
        <v>0.81540509259259297</v>
      </c>
      <c r="F3313" s="1" t="s">
        <v>13781</v>
      </c>
      <c r="G3313" s="1" t="s">
        <v>13746</v>
      </c>
      <c r="H3313" s="17">
        <v>0.81658564814814805</v>
      </c>
      <c r="I3313" s="17">
        <v>1.180555555555074E-3</v>
      </c>
      <c r="J3313" s="1" t="s">
        <v>13771</v>
      </c>
    </row>
    <row r="3314" spans="2:10">
      <c r="B3314" s="1" t="s">
        <v>16783</v>
      </c>
      <c r="C3314" s="1">
        <v>1</v>
      </c>
      <c r="D3314" s="1" t="s">
        <v>3076</v>
      </c>
      <c r="E3314" s="17">
        <v>0.74525462962962996</v>
      </c>
      <c r="F3314" s="1" t="s">
        <v>11</v>
      </c>
      <c r="G3314" s="1" t="s">
        <v>13762</v>
      </c>
      <c r="H3314" s="17">
        <v>0.81659722222222197</v>
      </c>
      <c r="I3314" s="17">
        <v>7.1342592592592013E-2</v>
      </c>
      <c r="J3314" s="1" t="s">
        <v>13775</v>
      </c>
    </row>
    <row r="3315" spans="2:10">
      <c r="B3315" s="1" t="s">
        <v>17630</v>
      </c>
      <c r="C3315" s="1">
        <v>1</v>
      </c>
      <c r="D3315" s="1" t="s">
        <v>13753</v>
      </c>
      <c r="E3315" s="17">
        <v>0.81549768518518495</v>
      </c>
      <c r="F3315" s="1" t="s">
        <v>13781</v>
      </c>
      <c r="G3315" s="1" t="s">
        <v>3095</v>
      </c>
      <c r="H3315" s="17">
        <v>0.81662037037037005</v>
      </c>
      <c r="I3315" s="17">
        <v>1.1226851851851016E-3</v>
      </c>
      <c r="J3315" s="1" t="s">
        <v>13758</v>
      </c>
    </row>
    <row r="3316" spans="2:10">
      <c r="B3316" s="1" t="s">
        <v>17638</v>
      </c>
      <c r="C3316" s="1">
        <v>1</v>
      </c>
      <c r="D3316" s="1" t="s">
        <v>13687</v>
      </c>
      <c r="E3316" s="17">
        <v>0.816273148148148</v>
      </c>
      <c r="F3316" s="1" t="s">
        <v>13781</v>
      </c>
      <c r="G3316" s="1" t="s">
        <v>3095</v>
      </c>
      <c r="H3316" s="17">
        <v>0.81674768518518504</v>
      </c>
      <c r="I3316" s="17">
        <v>4.745370370370372E-4</v>
      </c>
      <c r="J3316" s="1" t="s">
        <v>13757</v>
      </c>
    </row>
    <row r="3317" spans="2:10">
      <c r="B3317" s="1" t="s">
        <v>17144</v>
      </c>
      <c r="C3317" s="1">
        <v>1</v>
      </c>
      <c r="D3317" s="1" t="s">
        <v>13687</v>
      </c>
      <c r="E3317" s="17">
        <v>0.7784375</v>
      </c>
      <c r="F3317" s="1" t="s">
        <v>14</v>
      </c>
      <c r="G3317" s="1" t="s">
        <v>13746</v>
      </c>
      <c r="H3317" s="17">
        <v>0.81684027777777801</v>
      </c>
      <c r="I3317" s="17">
        <v>3.8402777777778008E-2</v>
      </c>
      <c r="J3317" s="1" t="s">
        <v>13771</v>
      </c>
    </row>
    <row r="3318" spans="2:10">
      <c r="B3318" s="1" t="s">
        <v>17611</v>
      </c>
      <c r="C3318" s="1">
        <v>1</v>
      </c>
      <c r="D3318" s="1" t="s">
        <v>13753</v>
      </c>
      <c r="E3318" s="17">
        <v>0.81430555555555595</v>
      </c>
      <c r="F3318" s="1" t="s">
        <v>13781</v>
      </c>
      <c r="G3318" s="1" t="s">
        <v>3077</v>
      </c>
      <c r="H3318" s="17">
        <v>0.81686342592592598</v>
      </c>
      <c r="I3318" s="17">
        <v>2.5578703703700301E-3</v>
      </c>
      <c r="J3318" s="1" t="s">
        <v>13756</v>
      </c>
    </row>
    <row r="3319" spans="2:10">
      <c r="B3319" s="1" t="s">
        <v>17586</v>
      </c>
      <c r="C3319" s="1">
        <v>2</v>
      </c>
      <c r="D3319" s="1" t="s">
        <v>13753</v>
      </c>
      <c r="E3319" s="17">
        <v>0.81222222222222196</v>
      </c>
      <c r="F3319" s="1" t="s">
        <v>13780</v>
      </c>
      <c r="G3319" s="1" t="s">
        <v>3078</v>
      </c>
      <c r="H3319" s="17">
        <v>0.81692129629629595</v>
      </c>
      <c r="I3319" s="17">
        <v>4.6990740740739945E-3</v>
      </c>
      <c r="J3319" s="1" t="s">
        <v>13755</v>
      </c>
    </row>
    <row r="3320" spans="2:10">
      <c r="B3320" s="1" t="s">
        <v>17632</v>
      </c>
      <c r="C3320" s="1">
        <v>1</v>
      </c>
      <c r="D3320" s="1" t="s">
        <v>13753</v>
      </c>
      <c r="E3320" s="17">
        <v>0.81560185185185197</v>
      </c>
      <c r="F3320" s="1" t="s">
        <v>13781</v>
      </c>
      <c r="G3320" s="1" t="s">
        <v>13746</v>
      </c>
      <c r="H3320" s="17">
        <v>0.81702546296296297</v>
      </c>
      <c r="I3320" s="17">
        <v>1.4236111111110006E-3</v>
      </c>
      <c r="J3320" s="1" t="s">
        <v>13759</v>
      </c>
    </row>
    <row r="3321" spans="2:10">
      <c r="B3321" s="1" t="s">
        <v>17631</v>
      </c>
      <c r="C3321" s="1">
        <v>1</v>
      </c>
      <c r="D3321" s="1" t="s">
        <v>13753</v>
      </c>
      <c r="E3321" s="17">
        <v>0.81556712962962996</v>
      </c>
      <c r="F3321" s="1" t="s">
        <v>13781</v>
      </c>
      <c r="G3321" s="1" t="s">
        <v>3077</v>
      </c>
      <c r="H3321" s="17">
        <v>0.81729166666666697</v>
      </c>
      <c r="I3321" s="17">
        <v>1.7245370370370106E-3</v>
      </c>
      <c r="J3321" s="1" t="s">
        <v>13756</v>
      </c>
    </row>
    <row r="3322" spans="2:10">
      <c r="B3322" s="1" t="s">
        <v>17646</v>
      </c>
      <c r="C3322" s="1">
        <v>5</v>
      </c>
      <c r="D3322" s="1" t="s">
        <v>13753</v>
      </c>
      <c r="E3322" s="17">
        <v>0.81687500000000002</v>
      </c>
      <c r="F3322" s="1" t="s">
        <v>13781</v>
      </c>
      <c r="G3322" s="1" t="s">
        <v>3078</v>
      </c>
      <c r="H3322" s="17">
        <v>0.81753472222222201</v>
      </c>
      <c r="I3322" s="17">
        <v>6.5972222222199228E-4</v>
      </c>
      <c r="J3322" s="1" t="s">
        <v>13755</v>
      </c>
    </row>
    <row r="3323" spans="2:10">
      <c r="B3323" s="1" t="s">
        <v>15427</v>
      </c>
      <c r="C3323" s="1">
        <v>2</v>
      </c>
      <c r="D3323" s="1" t="s">
        <v>13753</v>
      </c>
      <c r="E3323" s="17">
        <v>0.57987268518518498</v>
      </c>
      <c r="F3323" s="1" t="s">
        <v>59</v>
      </c>
      <c r="G3323" s="1" t="s">
        <v>3077</v>
      </c>
      <c r="H3323" s="17">
        <v>0.817731481481481</v>
      </c>
      <c r="I3323" s="17">
        <v>0.23785879629629603</v>
      </c>
      <c r="J3323" s="1" t="s">
        <v>13756</v>
      </c>
    </row>
    <row r="3324" spans="2:10">
      <c r="B3324" s="1" t="s">
        <v>15696</v>
      </c>
      <c r="C3324" s="1">
        <v>1</v>
      </c>
      <c r="D3324" s="1" t="s">
        <v>13753</v>
      </c>
      <c r="E3324" s="17">
        <v>0.61570601851851803</v>
      </c>
      <c r="F3324" s="1" t="s">
        <v>63</v>
      </c>
      <c r="G3324" s="1" t="s">
        <v>3095</v>
      </c>
      <c r="H3324" s="17">
        <v>0.81791666666666696</v>
      </c>
      <c r="I3324" s="17">
        <v>0.20221064814814893</v>
      </c>
      <c r="J3324" s="1" t="s">
        <v>13758</v>
      </c>
    </row>
    <row r="3325" spans="2:10">
      <c r="B3325" s="1" t="s">
        <v>17636</v>
      </c>
      <c r="C3325" s="1">
        <v>1</v>
      </c>
      <c r="D3325" s="1" t="s">
        <v>13687</v>
      </c>
      <c r="E3325" s="17">
        <v>0.81583333333333297</v>
      </c>
      <c r="F3325" s="1" t="s">
        <v>13781</v>
      </c>
      <c r="G3325" s="1" t="s">
        <v>3095</v>
      </c>
      <c r="H3325" s="17">
        <v>0.81822916666666701</v>
      </c>
      <c r="I3325" s="17">
        <v>2.3958333333340409E-3</v>
      </c>
      <c r="J3325" s="1" t="s">
        <v>13757</v>
      </c>
    </row>
    <row r="3326" spans="2:10">
      <c r="B3326" s="1" t="s">
        <v>17639</v>
      </c>
      <c r="C3326" s="1">
        <v>1</v>
      </c>
      <c r="D3326" s="1" t="s">
        <v>13687</v>
      </c>
      <c r="E3326" s="17">
        <v>0.81630787037037</v>
      </c>
      <c r="F3326" s="1" t="s">
        <v>13781</v>
      </c>
      <c r="G3326" s="1" t="s">
        <v>3078</v>
      </c>
      <c r="H3326" s="17">
        <v>0.81828703703703698</v>
      </c>
      <c r="I3326" s="17">
        <v>1.979166666666976E-3</v>
      </c>
      <c r="J3326" s="1" t="s">
        <v>13773</v>
      </c>
    </row>
    <row r="3327" spans="2:10">
      <c r="B3327" s="1" t="s">
        <v>17648</v>
      </c>
      <c r="C3327" s="1">
        <v>1</v>
      </c>
      <c r="D3327" s="1" t="s">
        <v>13753</v>
      </c>
      <c r="E3327" s="17">
        <v>0.81702546296296297</v>
      </c>
      <c r="F3327" s="1" t="s">
        <v>13781</v>
      </c>
      <c r="G3327" s="1" t="s">
        <v>3077</v>
      </c>
      <c r="H3327" s="17">
        <v>0.81836805555555603</v>
      </c>
      <c r="I3327" s="17">
        <v>1.3425925925930615E-3</v>
      </c>
      <c r="J3327" s="1" t="s">
        <v>13756</v>
      </c>
    </row>
    <row r="3328" spans="2:10">
      <c r="B3328" s="1" t="s">
        <v>17629</v>
      </c>
      <c r="C3328" s="1">
        <v>1</v>
      </c>
      <c r="D3328" s="1" t="s">
        <v>13753</v>
      </c>
      <c r="E3328" s="17">
        <v>0.81542824074074105</v>
      </c>
      <c r="F3328" s="1" t="s">
        <v>13781</v>
      </c>
      <c r="G3328" s="1" t="s">
        <v>3077</v>
      </c>
      <c r="H3328" s="17">
        <v>0.81840277777777803</v>
      </c>
      <c r="I3328" s="17">
        <v>2.9745370370369839E-3</v>
      </c>
      <c r="J3328" s="1" t="s">
        <v>13756</v>
      </c>
    </row>
    <row r="3329" spans="2:10">
      <c r="B3329" s="1" t="s">
        <v>17654</v>
      </c>
      <c r="C3329" s="1">
        <v>1</v>
      </c>
      <c r="D3329" s="1" t="s">
        <v>13753</v>
      </c>
      <c r="E3329" s="17">
        <v>0.81761574074074095</v>
      </c>
      <c r="F3329" s="1" t="s">
        <v>13781</v>
      </c>
      <c r="G3329" s="1" t="s">
        <v>3095</v>
      </c>
      <c r="H3329" s="17">
        <v>0.81866898148148104</v>
      </c>
      <c r="I3329" s="17">
        <v>1.0532407407400912E-3</v>
      </c>
      <c r="J3329" s="1" t="s">
        <v>13758</v>
      </c>
    </row>
    <row r="3330" spans="2:10">
      <c r="B3330" s="1" t="s">
        <v>17656</v>
      </c>
      <c r="C3330" s="1">
        <v>1</v>
      </c>
      <c r="D3330" s="1" t="s">
        <v>13753</v>
      </c>
      <c r="E3330" s="17">
        <v>0.81776620370370401</v>
      </c>
      <c r="F3330" s="1" t="s">
        <v>13781</v>
      </c>
      <c r="G3330" s="1" t="s">
        <v>13746</v>
      </c>
      <c r="H3330" s="17">
        <v>0.81869212962963001</v>
      </c>
      <c r="I3330" s="17">
        <v>9.2592592592599665E-4</v>
      </c>
      <c r="J3330" s="1" t="s">
        <v>13759</v>
      </c>
    </row>
    <row r="3331" spans="2:10">
      <c r="B3331" s="1" t="s">
        <v>17531</v>
      </c>
      <c r="C3331" s="1">
        <v>1</v>
      </c>
      <c r="D3331" s="1" t="s">
        <v>13753</v>
      </c>
      <c r="E3331" s="17">
        <v>0.80815972222222199</v>
      </c>
      <c r="F3331" s="1" t="s">
        <v>13780</v>
      </c>
      <c r="G3331" s="1" t="s">
        <v>3077</v>
      </c>
      <c r="H3331" s="17">
        <v>0.81871527777777797</v>
      </c>
      <c r="I3331" s="17">
        <v>1.0555555555555984E-2</v>
      </c>
      <c r="J3331" s="1" t="s">
        <v>13756</v>
      </c>
    </row>
    <row r="3332" spans="2:10">
      <c r="B3332" s="1" t="s">
        <v>17640</v>
      </c>
      <c r="C3332" s="1">
        <v>1</v>
      </c>
      <c r="D3332" s="1" t="s">
        <v>13687</v>
      </c>
      <c r="E3332" s="17">
        <v>0.81642361111111095</v>
      </c>
      <c r="F3332" s="1" t="s">
        <v>13781</v>
      </c>
      <c r="G3332" s="1" t="s">
        <v>3077</v>
      </c>
      <c r="H3332" s="17">
        <v>0.81874999999999998</v>
      </c>
      <c r="I3332" s="17">
        <v>2.3263888888890305E-3</v>
      </c>
      <c r="J3332" s="1" t="s">
        <v>13770</v>
      </c>
    </row>
    <row r="3333" spans="2:10">
      <c r="B3333" s="1" t="s">
        <v>17653</v>
      </c>
      <c r="C3333" s="1">
        <v>1</v>
      </c>
      <c r="D3333" s="1" t="s">
        <v>13753</v>
      </c>
      <c r="E3333" s="17">
        <v>0.81756944444444402</v>
      </c>
      <c r="F3333" s="1" t="s">
        <v>13781</v>
      </c>
      <c r="G3333" s="1" t="s">
        <v>13746</v>
      </c>
      <c r="H3333" s="17">
        <v>0.81885416666666699</v>
      </c>
      <c r="I3333" s="17">
        <v>1.2847222222229782E-3</v>
      </c>
      <c r="J3333" s="1" t="s">
        <v>13759</v>
      </c>
    </row>
    <row r="3334" spans="2:10">
      <c r="B3334" s="1" t="s">
        <v>17319</v>
      </c>
      <c r="C3334" s="1">
        <v>1</v>
      </c>
      <c r="D3334" s="1" t="s">
        <v>13760</v>
      </c>
      <c r="E3334" s="17">
        <v>0.79533564814814794</v>
      </c>
      <c r="F3334" s="1" t="s">
        <v>13779</v>
      </c>
      <c r="G3334" s="1" t="s">
        <v>13762</v>
      </c>
      <c r="H3334" s="17">
        <v>0.81891203703703697</v>
      </c>
      <c r="I3334" s="17">
        <v>2.3576388888889022E-2</v>
      </c>
      <c r="J3334" s="1" t="s">
        <v>13763</v>
      </c>
    </row>
    <row r="3335" spans="2:10">
      <c r="B3335" s="1" t="s">
        <v>17664</v>
      </c>
      <c r="C3335" s="1">
        <v>1</v>
      </c>
      <c r="D3335" s="1" t="s">
        <v>13760</v>
      </c>
      <c r="E3335" s="17">
        <v>0.81863425925925903</v>
      </c>
      <c r="F3335" s="1" t="s">
        <v>13781</v>
      </c>
      <c r="G3335" s="1" t="s">
        <v>3077</v>
      </c>
      <c r="H3335" s="17">
        <v>0.81894675925925897</v>
      </c>
      <c r="I3335" s="17">
        <v>3.1249999999993783E-4</v>
      </c>
      <c r="J3335" s="1" t="s">
        <v>13765</v>
      </c>
    </row>
    <row r="3336" spans="2:10">
      <c r="B3336" s="1" t="s">
        <v>17659</v>
      </c>
      <c r="C3336" s="1">
        <v>1</v>
      </c>
      <c r="D3336" s="1" t="s">
        <v>13753</v>
      </c>
      <c r="E3336" s="17">
        <v>0.81791666666666696</v>
      </c>
      <c r="F3336" s="1" t="s">
        <v>13781</v>
      </c>
      <c r="G3336" s="1" t="s">
        <v>13762</v>
      </c>
      <c r="H3336" s="17">
        <v>0.81903935185185195</v>
      </c>
      <c r="I3336" s="17">
        <v>1.1226851851849906E-3</v>
      </c>
      <c r="J3336" s="1" t="s">
        <v>13772</v>
      </c>
    </row>
    <row r="3337" spans="2:10">
      <c r="B3337" s="1" t="s">
        <v>16196</v>
      </c>
      <c r="C3337" s="1">
        <v>1</v>
      </c>
      <c r="D3337" s="1" t="s">
        <v>13760</v>
      </c>
      <c r="E3337" s="17">
        <v>0.67528935185185202</v>
      </c>
      <c r="F3337" s="1" t="s">
        <v>4</v>
      </c>
      <c r="G3337" s="1" t="s">
        <v>3078</v>
      </c>
      <c r="H3337" s="17">
        <v>0.81906250000000003</v>
      </c>
      <c r="I3337" s="17">
        <v>0.14377314814814801</v>
      </c>
      <c r="J3337" s="1" t="s">
        <v>13768</v>
      </c>
    </row>
    <row r="3338" spans="2:10">
      <c r="B3338" s="1" t="s">
        <v>17661</v>
      </c>
      <c r="C3338" s="1">
        <v>1</v>
      </c>
      <c r="D3338" s="1" t="s">
        <v>13753</v>
      </c>
      <c r="E3338" s="17">
        <v>0.81828703703703698</v>
      </c>
      <c r="F3338" s="1" t="s">
        <v>13781</v>
      </c>
      <c r="G3338" s="1" t="s">
        <v>13746</v>
      </c>
      <c r="H3338" s="17">
        <v>0.81921296296296298</v>
      </c>
      <c r="I3338" s="17">
        <v>9.2592592592599665E-4</v>
      </c>
      <c r="J3338" s="1" t="s">
        <v>13759</v>
      </c>
    </row>
    <row r="3339" spans="2:10">
      <c r="B3339" s="1" t="s">
        <v>17641</v>
      </c>
      <c r="C3339" s="1">
        <v>1</v>
      </c>
      <c r="D3339" s="1" t="s">
        <v>13687</v>
      </c>
      <c r="E3339" s="17">
        <v>0.81652777777777796</v>
      </c>
      <c r="F3339" s="1" t="s">
        <v>13781</v>
      </c>
      <c r="G3339" s="1" t="s">
        <v>3078</v>
      </c>
      <c r="H3339" s="17">
        <v>0.81929398148148103</v>
      </c>
      <c r="I3339" s="17">
        <v>2.7662037037030629E-3</v>
      </c>
      <c r="J3339" s="1" t="s">
        <v>13773</v>
      </c>
    </row>
    <row r="3340" spans="2:10">
      <c r="B3340" s="1" t="s">
        <v>17657</v>
      </c>
      <c r="C3340" s="1">
        <v>1</v>
      </c>
      <c r="D3340" s="1" t="s">
        <v>13753</v>
      </c>
      <c r="E3340" s="17">
        <v>0.81781250000000005</v>
      </c>
      <c r="F3340" s="1" t="s">
        <v>13781</v>
      </c>
      <c r="G3340" s="1" t="s">
        <v>3095</v>
      </c>
      <c r="H3340" s="17">
        <v>0.819351851851852</v>
      </c>
      <c r="I3340" s="17">
        <v>1.5393518518519445E-3</v>
      </c>
      <c r="J3340" s="1" t="s">
        <v>13758</v>
      </c>
    </row>
    <row r="3341" spans="2:10">
      <c r="B3341" s="1" t="s">
        <v>17084</v>
      </c>
      <c r="C3341" s="1">
        <v>1</v>
      </c>
      <c r="D3341" s="1" t="s">
        <v>3076</v>
      </c>
      <c r="E3341" s="17">
        <v>0.77388888888888896</v>
      </c>
      <c r="F3341" s="1" t="s">
        <v>14</v>
      </c>
      <c r="G3341" s="1" t="s">
        <v>13746</v>
      </c>
      <c r="H3341" s="17">
        <v>0.81939814814814804</v>
      </c>
      <c r="I3341" s="17">
        <v>4.5509259259259083E-2</v>
      </c>
      <c r="J3341" s="1" t="s">
        <v>13766</v>
      </c>
    </row>
    <row r="3342" spans="2:10">
      <c r="B3342" s="1" t="s">
        <v>16506</v>
      </c>
      <c r="C3342" s="1">
        <v>1</v>
      </c>
      <c r="D3342" s="1" t="s">
        <v>13760</v>
      </c>
      <c r="E3342" s="17">
        <v>0.71214120370370404</v>
      </c>
      <c r="F3342" s="1" t="s">
        <v>8</v>
      </c>
      <c r="G3342" s="1" t="s">
        <v>3078</v>
      </c>
      <c r="H3342" s="17">
        <v>0.82027777777777799</v>
      </c>
      <c r="I3342" s="17">
        <v>0.10813657407407395</v>
      </c>
      <c r="J3342" s="1" t="s">
        <v>13768</v>
      </c>
    </row>
    <row r="3343" spans="2:10">
      <c r="B3343" s="1" t="s">
        <v>17672</v>
      </c>
      <c r="C3343" s="1">
        <v>1</v>
      </c>
      <c r="D3343" s="1" t="s">
        <v>13687</v>
      </c>
      <c r="E3343" s="17">
        <v>0.819351851851852</v>
      </c>
      <c r="F3343" s="1" t="s">
        <v>13781</v>
      </c>
      <c r="G3343" s="1" t="s">
        <v>3078</v>
      </c>
      <c r="H3343" s="17">
        <v>0.8203125</v>
      </c>
      <c r="I3343" s="17">
        <v>9.6064814814800226E-4</v>
      </c>
      <c r="J3343" s="1" t="s">
        <v>13773</v>
      </c>
    </row>
    <row r="3344" spans="2:10">
      <c r="B3344" s="1" t="s">
        <v>17669</v>
      </c>
      <c r="C3344" s="1">
        <v>1</v>
      </c>
      <c r="D3344" s="1" t="s">
        <v>13753</v>
      </c>
      <c r="E3344" s="17">
        <v>0.81912037037037</v>
      </c>
      <c r="F3344" s="1" t="s">
        <v>13781</v>
      </c>
      <c r="G3344" s="1" t="s">
        <v>3095</v>
      </c>
      <c r="H3344" s="17">
        <v>0.82034722222222201</v>
      </c>
      <c r="I3344" s="17">
        <v>1.2268518518520066E-3</v>
      </c>
      <c r="J3344" s="1" t="s">
        <v>13758</v>
      </c>
    </row>
    <row r="3345" spans="2:10">
      <c r="B3345" s="1" t="s">
        <v>17677</v>
      </c>
      <c r="C3345" s="1">
        <v>1</v>
      </c>
      <c r="D3345" s="1" t="s">
        <v>13760</v>
      </c>
      <c r="E3345" s="17">
        <v>0.81962962962963004</v>
      </c>
      <c r="F3345" s="1" t="s">
        <v>13781</v>
      </c>
      <c r="G3345" s="1" t="s">
        <v>3095</v>
      </c>
      <c r="H3345" s="17">
        <v>0.82061342592592601</v>
      </c>
      <c r="I3345" s="17">
        <v>9.8379629629596899E-4</v>
      </c>
      <c r="J3345" s="1" t="s">
        <v>13761</v>
      </c>
    </row>
    <row r="3346" spans="2:10">
      <c r="B3346" s="1" t="s">
        <v>17687</v>
      </c>
      <c r="C3346" s="1">
        <v>1</v>
      </c>
      <c r="D3346" s="1" t="s">
        <v>13687</v>
      </c>
      <c r="E3346" s="17">
        <v>0.82021990740740702</v>
      </c>
      <c r="F3346" s="1" t="s">
        <v>13781</v>
      </c>
      <c r="G3346" s="1" t="s">
        <v>3095</v>
      </c>
      <c r="H3346" s="17">
        <v>0.82064814814814802</v>
      </c>
      <c r="I3346" s="17">
        <v>4.2824074074099272E-4</v>
      </c>
      <c r="J3346" s="1" t="s">
        <v>13757</v>
      </c>
    </row>
    <row r="3347" spans="2:10">
      <c r="B3347" s="1" t="s">
        <v>17675</v>
      </c>
      <c r="C3347" s="1">
        <v>1</v>
      </c>
      <c r="D3347" s="1" t="s">
        <v>13753</v>
      </c>
      <c r="E3347" s="17">
        <v>0.81944444444444398</v>
      </c>
      <c r="F3347" s="1" t="s">
        <v>13781</v>
      </c>
      <c r="G3347" s="1" t="s">
        <v>13746</v>
      </c>
      <c r="H3347" s="17">
        <v>0.82068287037037002</v>
      </c>
      <c r="I3347" s="17">
        <v>1.2384259259260455E-3</v>
      </c>
      <c r="J3347" s="1" t="s">
        <v>13759</v>
      </c>
    </row>
    <row r="3348" spans="2:10">
      <c r="B3348" s="1" t="s">
        <v>17217</v>
      </c>
      <c r="C3348" s="1">
        <v>1</v>
      </c>
      <c r="D3348" s="1" t="s">
        <v>13753</v>
      </c>
      <c r="E3348" s="17">
        <v>0.78506944444444404</v>
      </c>
      <c r="F3348" s="1" t="s">
        <v>15</v>
      </c>
      <c r="G3348" s="1" t="s">
        <v>13762</v>
      </c>
      <c r="H3348" s="17">
        <v>0.82070601851851899</v>
      </c>
      <c r="I3348" s="17">
        <v>3.5636574074074945E-2</v>
      </c>
      <c r="J3348" s="1" t="s">
        <v>13772</v>
      </c>
    </row>
    <row r="3349" spans="2:10">
      <c r="B3349" s="1" t="s">
        <v>16469</v>
      </c>
      <c r="C3349" s="1">
        <v>1</v>
      </c>
      <c r="D3349" s="1" t="s">
        <v>13760</v>
      </c>
      <c r="E3349" s="17">
        <v>0.70792824074074101</v>
      </c>
      <c r="F3349" s="1" t="s">
        <v>7</v>
      </c>
      <c r="G3349" s="1" t="s">
        <v>3077</v>
      </c>
      <c r="H3349" s="17">
        <v>0.82084490740740701</v>
      </c>
      <c r="I3349" s="17">
        <v>0.112916666666666</v>
      </c>
      <c r="J3349" s="1" t="s">
        <v>13765</v>
      </c>
    </row>
    <row r="3350" spans="2:10">
      <c r="B3350" s="1" t="s">
        <v>17689</v>
      </c>
      <c r="C3350" s="1">
        <v>1</v>
      </c>
      <c r="D3350" s="1" t="s">
        <v>3076</v>
      </c>
      <c r="E3350" s="17">
        <v>0.82028935185185203</v>
      </c>
      <c r="F3350" s="1" t="s">
        <v>13781</v>
      </c>
      <c r="G3350" s="1" t="s">
        <v>13762</v>
      </c>
      <c r="H3350" s="17">
        <v>0.82084490740740701</v>
      </c>
      <c r="I3350" s="17">
        <v>5.5555555555497627E-4</v>
      </c>
      <c r="J3350" s="1" t="s">
        <v>13775</v>
      </c>
    </row>
    <row r="3351" spans="2:10">
      <c r="B3351" s="1" t="s">
        <v>17684</v>
      </c>
      <c r="C3351" s="1">
        <v>1</v>
      </c>
      <c r="D3351" s="1" t="s">
        <v>13753</v>
      </c>
      <c r="E3351" s="17">
        <v>0.82001157407407399</v>
      </c>
      <c r="F3351" s="1" t="s">
        <v>13781</v>
      </c>
      <c r="G3351" s="1" t="s">
        <v>3095</v>
      </c>
      <c r="H3351" s="17">
        <v>0.82115740740740695</v>
      </c>
      <c r="I3351" s="17">
        <v>1.1458333333329573E-3</v>
      </c>
      <c r="J3351" s="1" t="s">
        <v>13758</v>
      </c>
    </row>
    <row r="3352" spans="2:10">
      <c r="B3352" s="1" t="s">
        <v>17681</v>
      </c>
      <c r="C3352" s="1">
        <v>1</v>
      </c>
      <c r="D3352" s="1" t="s">
        <v>13753</v>
      </c>
      <c r="E3352" s="17">
        <v>0.81990740740740697</v>
      </c>
      <c r="F3352" s="1" t="s">
        <v>13781</v>
      </c>
      <c r="G3352" s="1" t="s">
        <v>3077</v>
      </c>
      <c r="H3352" s="17">
        <v>0.821273148148148</v>
      </c>
      <c r="I3352" s="17">
        <v>1.3657407407410282E-3</v>
      </c>
      <c r="J3352" s="1" t="s">
        <v>13756</v>
      </c>
    </row>
    <row r="3353" spans="2:10">
      <c r="B3353" s="1" t="s">
        <v>17652</v>
      </c>
      <c r="C3353" s="1">
        <v>1</v>
      </c>
      <c r="D3353" s="1" t="s">
        <v>13753</v>
      </c>
      <c r="E3353" s="17">
        <v>0.81740740740740703</v>
      </c>
      <c r="F3353" s="1" t="s">
        <v>13781</v>
      </c>
      <c r="G3353" s="1" t="s">
        <v>3077</v>
      </c>
      <c r="H3353" s="17">
        <v>0.82138888888888895</v>
      </c>
      <c r="I3353" s="17">
        <v>3.9814814814819188E-3</v>
      </c>
      <c r="J3353" s="1" t="s">
        <v>13756</v>
      </c>
    </row>
    <row r="3354" spans="2:10">
      <c r="B3354" s="1" t="s">
        <v>17642</v>
      </c>
      <c r="C3354" s="1">
        <v>1</v>
      </c>
      <c r="D3354" s="1" t="s">
        <v>3076</v>
      </c>
      <c r="E3354" s="17">
        <v>0.81655092592592604</v>
      </c>
      <c r="F3354" s="1" t="s">
        <v>13781</v>
      </c>
      <c r="G3354" s="1" t="s">
        <v>13746</v>
      </c>
      <c r="H3354" s="17">
        <v>0.82148148148148104</v>
      </c>
      <c r="I3354" s="17">
        <v>4.930555555554994E-3</v>
      </c>
      <c r="J3354" s="1" t="s">
        <v>13766</v>
      </c>
    </row>
    <row r="3355" spans="2:10">
      <c r="B3355" s="1" t="s">
        <v>17650</v>
      </c>
      <c r="C3355" s="1">
        <v>1</v>
      </c>
      <c r="D3355" s="1" t="s">
        <v>13753</v>
      </c>
      <c r="E3355" s="17">
        <v>0.81709490740740698</v>
      </c>
      <c r="F3355" s="1" t="s">
        <v>13781</v>
      </c>
      <c r="G3355" s="1" t="s">
        <v>13746</v>
      </c>
      <c r="H3355" s="17">
        <v>0.82152777777777797</v>
      </c>
      <c r="I3355" s="17">
        <v>4.4328703703709893E-3</v>
      </c>
      <c r="J3355" s="1" t="s">
        <v>13759</v>
      </c>
    </row>
    <row r="3356" spans="2:10">
      <c r="B3356" s="1" t="s">
        <v>17682</v>
      </c>
      <c r="C3356" s="1">
        <v>1</v>
      </c>
      <c r="D3356" s="1" t="s">
        <v>13687</v>
      </c>
      <c r="E3356" s="17">
        <v>0.81994212962962998</v>
      </c>
      <c r="F3356" s="1" t="s">
        <v>13781</v>
      </c>
      <c r="G3356" s="1" t="s">
        <v>13746</v>
      </c>
      <c r="H3356" s="17">
        <v>0.82158564814814805</v>
      </c>
      <c r="I3356" s="17">
        <v>1.6435185185180723E-3</v>
      </c>
      <c r="J3356" s="1" t="s">
        <v>13771</v>
      </c>
    </row>
    <row r="3357" spans="2:10">
      <c r="B3357" s="1" t="s">
        <v>17683</v>
      </c>
      <c r="C3357" s="1">
        <v>1</v>
      </c>
      <c r="D3357" s="1" t="s">
        <v>13753</v>
      </c>
      <c r="E3357" s="17">
        <v>0.81996527777777795</v>
      </c>
      <c r="F3357" s="1" t="s">
        <v>13781</v>
      </c>
      <c r="G3357" s="1" t="s">
        <v>13746</v>
      </c>
      <c r="H3357" s="17">
        <v>0.82162037037036995</v>
      </c>
      <c r="I3357" s="17">
        <v>1.6550925925920001E-3</v>
      </c>
      <c r="J3357" s="1" t="s">
        <v>13759</v>
      </c>
    </row>
    <row r="3358" spans="2:10">
      <c r="B3358" s="1" t="s">
        <v>17692</v>
      </c>
      <c r="C3358" s="1">
        <v>1</v>
      </c>
      <c r="D3358" s="1" t="s">
        <v>13687</v>
      </c>
      <c r="E3358" s="17">
        <v>0.82084490740740701</v>
      </c>
      <c r="F3358" s="1" t="s">
        <v>13781</v>
      </c>
      <c r="G3358" s="1" t="s">
        <v>13746</v>
      </c>
      <c r="H3358" s="17">
        <v>0.82167824074074103</v>
      </c>
      <c r="I3358" s="17">
        <v>8.3333333333401871E-4</v>
      </c>
      <c r="J3358" s="1" t="s">
        <v>13771</v>
      </c>
    </row>
    <row r="3359" spans="2:10">
      <c r="B3359" s="1" t="s">
        <v>17694</v>
      </c>
      <c r="C3359" s="1">
        <v>1</v>
      </c>
      <c r="D3359" s="1" t="s">
        <v>13753</v>
      </c>
      <c r="E3359" s="17">
        <v>0.821041666666667</v>
      </c>
      <c r="F3359" s="1" t="s">
        <v>13781</v>
      </c>
      <c r="G3359" s="1" t="s">
        <v>3078</v>
      </c>
      <c r="H3359" s="17">
        <v>0.821736111111111</v>
      </c>
      <c r="I3359" s="17">
        <v>6.9444444444399789E-4</v>
      </c>
      <c r="J3359" s="1" t="s">
        <v>13755</v>
      </c>
    </row>
    <row r="3360" spans="2:10">
      <c r="B3360" s="1" t="s">
        <v>16772</v>
      </c>
      <c r="C3360" s="1">
        <v>1</v>
      </c>
      <c r="D3360" s="1" t="s">
        <v>13687</v>
      </c>
      <c r="E3360" s="17">
        <v>0.74333333333333296</v>
      </c>
      <c r="F3360" s="1" t="s">
        <v>11</v>
      </c>
      <c r="G3360" s="1" t="s">
        <v>3095</v>
      </c>
      <c r="H3360" s="17">
        <v>0.82184027777777802</v>
      </c>
      <c r="I3360" s="17">
        <v>7.8506944444445059E-2</v>
      </c>
      <c r="J3360" s="1" t="s">
        <v>13757</v>
      </c>
    </row>
    <row r="3361" spans="2:10">
      <c r="B3361" s="1" t="s">
        <v>17698</v>
      </c>
      <c r="C3361" s="1">
        <v>1</v>
      </c>
      <c r="D3361" s="1" t="s">
        <v>13687</v>
      </c>
      <c r="E3361" s="17">
        <v>0.82172453703703696</v>
      </c>
      <c r="F3361" s="1" t="s">
        <v>13781</v>
      </c>
      <c r="G3361" s="1" t="s">
        <v>3078</v>
      </c>
      <c r="H3361" s="17">
        <v>0.822199074074074</v>
      </c>
      <c r="I3361" s="17">
        <v>4.745370370370372E-4</v>
      </c>
      <c r="J3361" s="1" t="s">
        <v>13773</v>
      </c>
    </row>
    <row r="3362" spans="2:10">
      <c r="B3362" s="1" t="s">
        <v>17695</v>
      </c>
      <c r="C3362" s="1">
        <v>1</v>
      </c>
      <c r="D3362" s="1" t="s">
        <v>13753</v>
      </c>
      <c r="E3362" s="17">
        <v>0.82108796296296305</v>
      </c>
      <c r="F3362" s="1" t="s">
        <v>13781</v>
      </c>
      <c r="G3362" s="1" t="s">
        <v>3077</v>
      </c>
      <c r="H3362" s="17">
        <v>0.822465277777778</v>
      </c>
      <c r="I3362" s="17">
        <v>1.3773148148149561E-3</v>
      </c>
      <c r="J3362" s="1" t="s">
        <v>13756</v>
      </c>
    </row>
    <row r="3363" spans="2:10">
      <c r="B3363" s="1" t="s">
        <v>17547</v>
      </c>
      <c r="C3363" s="1">
        <v>5</v>
      </c>
      <c r="D3363" s="1" t="s">
        <v>13753</v>
      </c>
      <c r="E3363" s="17">
        <v>0.80964120370370396</v>
      </c>
      <c r="F3363" s="1" t="s">
        <v>13780</v>
      </c>
      <c r="G3363" s="1" t="s">
        <v>3078</v>
      </c>
      <c r="H3363" s="17">
        <v>0.82254629629629605</v>
      </c>
      <c r="I3363" s="17">
        <v>1.2905092592592093E-2</v>
      </c>
      <c r="J3363" s="1" t="s">
        <v>13755</v>
      </c>
    </row>
    <row r="3364" spans="2:10">
      <c r="B3364" s="1" t="s">
        <v>17704</v>
      </c>
      <c r="C3364" s="1">
        <v>1</v>
      </c>
      <c r="D3364" s="1" t="s">
        <v>13687</v>
      </c>
      <c r="E3364" s="17">
        <v>0.82224537037037004</v>
      </c>
      <c r="F3364" s="1" t="s">
        <v>13781</v>
      </c>
      <c r="G3364" s="1" t="s">
        <v>3078</v>
      </c>
      <c r="H3364" s="17">
        <v>0.82260416666666702</v>
      </c>
      <c r="I3364" s="17">
        <v>3.5879629629698151E-4</v>
      </c>
      <c r="J3364" s="1" t="s">
        <v>13773</v>
      </c>
    </row>
    <row r="3365" spans="2:10">
      <c r="B3365" s="1" t="s">
        <v>17688</v>
      </c>
      <c r="C3365" s="1">
        <v>1</v>
      </c>
      <c r="D3365" s="1" t="s">
        <v>13753</v>
      </c>
      <c r="E3365" s="17">
        <v>0.82026620370370396</v>
      </c>
      <c r="F3365" s="1" t="s">
        <v>13781</v>
      </c>
      <c r="G3365" s="1" t="s">
        <v>3078</v>
      </c>
      <c r="H3365" s="17">
        <v>0.82263888888888903</v>
      </c>
      <c r="I3365" s="17">
        <v>2.372685185185075E-3</v>
      </c>
      <c r="J3365" s="1" t="s">
        <v>13755</v>
      </c>
    </row>
    <row r="3366" spans="2:10">
      <c r="B3366" s="1" t="s">
        <v>17691</v>
      </c>
      <c r="C3366" s="1">
        <v>1</v>
      </c>
      <c r="D3366" s="1" t="s">
        <v>13753</v>
      </c>
      <c r="E3366" s="17">
        <v>0.82047453703703699</v>
      </c>
      <c r="F3366" s="1" t="s">
        <v>13781</v>
      </c>
      <c r="G3366" s="1" t="s">
        <v>13762</v>
      </c>
      <c r="H3366" s="17">
        <v>0.822696759259259</v>
      </c>
      <c r="I3366" s="17">
        <v>2.2222222222220145E-3</v>
      </c>
      <c r="J3366" s="1" t="s">
        <v>13772</v>
      </c>
    </row>
    <row r="3367" spans="2:10">
      <c r="B3367" s="1" t="s">
        <v>17685</v>
      </c>
      <c r="C3367" s="1">
        <v>5</v>
      </c>
      <c r="D3367" s="1" t="s">
        <v>13753</v>
      </c>
      <c r="E3367" s="17">
        <v>0.820046296296296</v>
      </c>
      <c r="F3367" s="1" t="s">
        <v>13781</v>
      </c>
      <c r="G3367" s="1" t="s">
        <v>13762</v>
      </c>
      <c r="H3367" s="17">
        <v>0.822893518518519</v>
      </c>
      <c r="I3367" s="17">
        <v>2.8472222222230004E-3</v>
      </c>
      <c r="J3367" s="1" t="s">
        <v>13772</v>
      </c>
    </row>
    <row r="3368" spans="2:10">
      <c r="B3368" s="1" t="s">
        <v>16219</v>
      </c>
      <c r="C3368" s="1">
        <v>2</v>
      </c>
      <c r="D3368" s="1" t="s">
        <v>13753</v>
      </c>
      <c r="E3368" s="17">
        <v>0.67741898148148105</v>
      </c>
      <c r="F3368" s="1" t="s">
        <v>5</v>
      </c>
      <c r="G3368" s="1" t="s">
        <v>13746</v>
      </c>
      <c r="H3368" s="17">
        <v>0.82298611111111097</v>
      </c>
      <c r="I3368" s="17">
        <v>0.14556712962962992</v>
      </c>
      <c r="J3368" s="1" t="s">
        <v>13759</v>
      </c>
    </row>
    <row r="3369" spans="2:10">
      <c r="B3369" s="1" t="s">
        <v>17700</v>
      </c>
      <c r="C3369" s="1">
        <v>1</v>
      </c>
      <c r="D3369" s="1" t="s">
        <v>13753</v>
      </c>
      <c r="E3369" s="17">
        <v>0.82187500000000002</v>
      </c>
      <c r="F3369" s="1" t="s">
        <v>13781</v>
      </c>
      <c r="G3369" s="1" t="s">
        <v>13746</v>
      </c>
      <c r="H3369" s="17">
        <v>0.82302083333333298</v>
      </c>
      <c r="I3369" s="17">
        <v>1.1458333333329573E-3</v>
      </c>
      <c r="J3369" s="1" t="s">
        <v>13759</v>
      </c>
    </row>
    <row r="3370" spans="2:10">
      <c r="B3370" s="1" t="s">
        <v>17696</v>
      </c>
      <c r="C3370" s="1">
        <v>1</v>
      </c>
      <c r="D3370" s="1" t="s">
        <v>13753</v>
      </c>
      <c r="E3370" s="17">
        <v>0.82119212962962995</v>
      </c>
      <c r="F3370" s="1" t="s">
        <v>13781</v>
      </c>
      <c r="G3370" s="1" t="s">
        <v>3077</v>
      </c>
      <c r="H3370" s="17">
        <v>0.82303240740740702</v>
      </c>
      <c r="I3370" s="17">
        <v>1.8402777777770662E-3</v>
      </c>
      <c r="J3370" s="1" t="s">
        <v>13756</v>
      </c>
    </row>
    <row r="3371" spans="2:10">
      <c r="B3371" s="1" t="s">
        <v>17707</v>
      </c>
      <c r="C3371" s="1">
        <v>1</v>
      </c>
      <c r="D3371" s="1" t="s">
        <v>13687</v>
      </c>
      <c r="E3371" s="17">
        <v>0.82260416666666702</v>
      </c>
      <c r="F3371" s="1" t="s">
        <v>13781</v>
      </c>
      <c r="G3371" s="1" t="s">
        <v>13762</v>
      </c>
      <c r="H3371" s="17">
        <v>0.82303240740740702</v>
      </c>
      <c r="I3371" s="17">
        <v>4.2824074073999352E-4</v>
      </c>
      <c r="J3371" s="1" t="s">
        <v>13767</v>
      </c>
    </row>
    <row r="3372" spans="2:10">
      <c r="B3372" s="1" t="s">
        <v>17708</v>
      </c>
      <c r="C3372" s="1">
        <v>1</v>
      </c>
      <c r="D3372" s="1" t="s">
        <v>13687</v>
      </c>
      <c r="E3372" s="17">
        <v>0.82263888888888903</v>
      </c>
      <c r="F3372" s="1" t="s">
        <v>13781</v>
      </c>
      <c r="G3372" s="1" t="s">
        <v>3078</v>
      </c>
      <c r="H3372" s="17">
        <v>0.82307870370370395</v>
      </c>
      <c r="I3372" s="17">
        <v>4.3981481481492057E-4</v>
      </c>
      <c r="J3372" s="1" t="s">
        <v>13773</v>
      </c>
    </row>
    <row r="3373" spans="2:10">
      <c r="B3373" s="1" t="s">
        <v>17673</v>
      </c>
      <c r="C3373" s="1">
        <v>1</v>
      </c>
      <c r="D3373" s="1" t="s">
        <v>13753</v>
      </c>
      <c r="E3373" s="17">
        <v>0.819386574074074</v>
      </c>
      <c r="F3373" s="1" t="s">
        <v>13781</v>
      </c>
      <c r="G3373" s="1" t="s">
        <v>13746</v>
      </c>
      <c r="H3373" s="17">
        <v>0.82325231481481498</v>
      </c>
      <c r="I3373" s="17">
        <v>3.865740740740975E-3</v>
      </c>
      <c r="J3373" s="1" t="s">
        <v>13759</v>
      </c>
    </row>
    <row r="3374" spans="2:10">
      <c r="B3374" s="1" t="s">
        <v>17701</v>
      </c>
      <c r="C3374" s="1">
        <v>1</v>
      </c>
      <c r="D3374" s="1" t="s">
        <v>13753</v>
      </c>
      <c r="E3374" s="17">
        <v>0.82199074074074097</v>
      </c>
      <c r="F3374" s="1" t="s">
        <v>13781</v>
      </c>
      <c r="G3374" s="1" t="s">
        <v>3095</v>
      </c>
      <c r="H3374" s="17">
        <v>0.82327546296296295</v>
      </c>
      <c r="I3374" s="17">
        <v>1.284722222221979E-3</v>
      </c>
      <c r="J3374" s="1" t="s">
        <v>13758</v>
      </c>
    </row>
    <row r="3375" spans="2:10">
      <c r="B3375" s="1" t="s">
        <v>17168</v>
      </c>
      <c r="C3375" s="1">
        <v>1</v>
      </c>
      <c r="D3375" s="1" t="s">
        <v>13753</v>
      </c>
      <c r="E3375" s="17">
        <v>0.78045138888888899</v>
      </c>
      <c r="F3375" s="1" t="s">
        <v>14</v>
      </c>
      <c r="G3375" s="1" t="s">
        <v>13746</v>
      </c>
      <c r="H3375" s="17">
        <v>0.82334490740740696</v>
      </c>
      <c r="I3375" s="17">
        <v>4.289351851851797E-2</v>
      </c>
      <c r="J3375" s="1" t="s">
        <v>13759</v>
      </c>
    </row>
    <row r="3376" spans="2:10">
      <c r="B3376" s="1" t="s">
        <v>15552</v>
      </c>
      <c r="C3376" s="1">
        <v>1</v>
      </c>
      <c r="D3376" s="1" t="s">
        <v>13753</v>
      </c>
      <c r="E3376" s="17">
        <v>0.59754629629629596</v>
      </c>
      <c r="F3376" s="1" t="s">
        <v>61</v>
      </c>
      <c r="G3376" s="1" t="s">
        <v>13746</v>
      </c>
      <c r="H3376" s="17">
        <v>0.82346064814814801</v>
      </c>
      <c r="I3376" s="17">
        <v>0.22591435185185205</v>
      </c>
      <c r="J3376" s="1" t="s">
        <v>13759</v>
      </c>
    </row>
    <row r="3377" spans="2:10">
      <c r="B3377" s="1" t="s">
        <v>17705</v>
      </c>
      <c r="C3377" s="1">
        <v>1</v>
      </c>
      <c r="D3377" s="1" t="s">
        <v>13753</v>
      </c>
      <c r="E3377" s="17">
        <v>0.82226851851851901</v>
      </c>
      <c r="F3377" s="1" t="s">
        <v>13781</v>
      </c>
      <c r="G3377" s="1" t="s">
        <v>3095</v>
      </c>
      <c r="H3377" s="17">
        <v>0.82370370370370405</v>
      </c>
      <c r="I3377" s="17">
        <v>1.4351851851850395E-3</v>
      </c>
      <c r="J3377" s="1" t="s">
        <v>13758</v>
      </c>
    </row>
    <row r="3378" spans="2:10">
      <c r="B3378" s="1" t="s">
        <v>17706</v>
      </c>
      <c r="C3378" s="1">
        <v>1</v>
      </c>
      <c r="D3378" s="1" t="s">
        <v>13753</v>
      </c>
      <c r="E3378" s="17">
        <v>0.82258101851851895</v>
      </c>
      <c r="F3378" s="1" t="s">
        <v>13781</v>
      </c>
      <c r="G3378" s="1" t="s">
        <v>3095</v>
      </c>
      <c r="H3378" s="17">
        <v>0.82374999999999998</v>
      </c>
      <c r="I3378" s="17">
        <v>1.1689814814810351E-3</v>
      </c>
      <c r="J3378" s="1" t="s">
        <v>13758</v>
      </c>
    </row>
    <row r="3379" spans="2:10">
      <c r="B3379" s="1" t="s">
        <v>17703</v>
      </c>
      <c r="C3379" s="1">
        <v>1</v>
      </c>
      <c r="D3379" s="1" t="s">
        <v>13753</v>
      </c>
      <c r="E3379" s="17">
        <v>0.822199074074074</v>
      </c>
      <c r="F3379" s="1" t="s">
        <v>13781</v>
      </c>
      <c r="G3379" s="1" t="s">
        <v>13746</v>
      </c>
      <c r="H3379" s="17">
        <v>0.82378472222222199</v>
      </c>
      <c r="I3379" s="17">
        <v>1.5856481481479889E-3</v>
      </c>
      <c r="J3379" s="1" t="s">
        <v>13759</v>
      </c>
    </row>
    <row r="3380" spans="2:10">
      <c r="B3380" s="1" t="s">
        <v>15688</v>
      </c>
      <c r="C3380" s="1">
        <v>1</v>
      </c>
      <c r="D3380" s="1" t="s">
        <v>13760</v>
      </c>
      <c r="E3380" s="17">
        <v>0.61509259259259297</v>
      </c>
      <c r="F3380" s="1" t="s">
        <v>63</v>
      </c>
      <c r="G3380" s="1" t="s">
        <v>13746</v>
      </c>
      <c r="H3380" s="17">
        <v>0.82381944444444399</v>
      </c>
      <c r="I3380" s="17">
        <v>0.20872685185185103</v>
      </c>
      <c r="J3380" s="1" t="s">
        <v>13764</v>
      </c>
    </row>
    <row r="3381" spans="2:10">
      <c r="B3381" s="1" t="s">
        <v>17633</v>
      </c>
      <c r="C3381" s="1">
        <v>1</v>
      </c>
      <c r="D3381" s="1" t="s">
        <v>13753</v>
      </c>
      <c r="E3381" s="17">
        <v>0.81568287037037002</v>
      </c>
      <c r="F3381" s="1" t="s">
        <v>13781</v>
      </c>
      <c r="G3381" s="1" t="s">
        <v>13746</v>
      </c>
      <c r="H3381" s="17">
        <v>0.82390046296296304</v>
      </c>
      <c r="I3381" s="17">
        <v>8.217592592593026E-3</v>
      </c>
      <c r="J3381" s="1" t="s">
        <v>13759</v>
      </c>
    </row>
    <row r="3382" spans="2:10">
      <c r="B3382" s="1" t="s">
        <v>17342</v>
      </c>
      <c r="C3382" s="1">
        <v>1</v>
      </c>
      <c r="D3382" s="1" t="s">
        <v>13753</v>
      </c>
      <c r="E3382" s="17">
        <v>0.79709490740740696</v>
      </c>
      <c r="F3382" s="1" t="s">
        <v>13779</v>
      </c>
      <c r="G3382" s="1" t="s">
        <v>3078</v>
      </c>
      <c r="H3382" s="17">
        <v>0.82393518518518505</v>
      </c>
      <c r="I3382" s="17">
        <v>2.6840277777778088E-2</v>
      </c>
      <c r="J3382" s="1" t="s">
        <v>13755</v>
      </c>
    </row>
    <row r="3383" spans="2:10">
      <c r="B3383" s="1" t="s">
        <v>17623</v>
      </c>
      <c r="C3383" s="1">
        <v>1</v>
      </c>
      <c r="D3383" s="1" t="s">
        <v>3076</v>
      </c>
      <c r="E3383" s="17">
        <v>0.81496527777777805</v>
      </c>
      <c r="F3383" s="1" t="s">
        <v>13781</v>
      </c>
      <c r="G3383" s="1" t="s">
        <v>3078</v>
      </c>
      <c r="H3383" s="17">
        <v>0.82420138888888905</v>
      </c>
      <c r="I3383" s="17">
        <v>9.2361111111110006E-3</v>
      </c>
      <c r="J3383" s="1" t="s">
        <v>13769</v>
      </c>
    </row>
    <row r="3384" spans="2:10">
      <c r="B3384" s="1" t="s">
        <v>17712</v>
      </c>
      <c r="C3384" s="1">
        <v>1</v>
      </c>
      <c r="D3384" s="1" t="s">
        <v>13753</v>
      </c>
      <c r="E3384" s="17">
        <v>0.82342592592592601</v>
      </c>
      <c r="F3384" s="1" t="s">
        <v>13782</v>
      </c>
      <c r="G3384" s="1" t="s">
        <v>3095</v>
      </c>
      <c r="H3384" s="17">
        <v>0.82450231481481495</v>
      </c>
      <c r="I3384" s="17">
        <v>1.0763888888889461E-3</v>
      </c>
      <c r="J3384" s="1" t="s">
        <v>13758</v>
      </c>
    </row>
    <row r="3385" spans="2:10">
      <c r="B3385" s="1" t="s">
        <v>17715</v>
      </c>
      <c r="C3385" s="1">
        <v>1</v>
      </c>
      <c r="D3385" s="1" t="s">
        <v>13753</v>
      </c>
      <c r="E3385" s="17">
        <v>0.82349537037037002</v>
      </c>
      <c r="F3385" s="1" t="s">
        <v>13782</v>
      </c>
      <c r="G3385" s="1" t="s">
        <v>3095</v>
      </c>
      <c r="H3385" s="17">
        <v>0.824583333333333</v>
      </c>
      <c r="I3385" s="17">
        <v>1.087962962962985E-3</v>
      </c>
      <c r="J3385" s="1" t="s">
        <v>13758</v>
      </c>
    </row>
    <row r="3386" spans="2:10">
      <c r="B3386" s="1" t="s">
        <v>17717</v>
      </c>
      <c r="C3386" s="1">
        <v>1</v>
      </c>
      <c r="D3386" s="1" t="s">
        <v>13753</v>
      </c>
      <c r="E3386" s="17">
        <v>0.82378472222222199</v>
      </c>
      <c r="F3386" s="1" t="s">
        <v>13782</v>
      </c>
      <c r="G3386" s="1" t="s">
        <v>3095</v>
      </c>
      <c r="H3386" s="17">
        <v>0.82460648148148197</v>
      </c>
      <c r="I3386" s="17">
        <v>8.2175925925997984E-4</v>
      </c>
      <c r="J3386" s="1" t="s">
        <v>13758</v>
      </c>
    </row>
    <row r="3387" spans="2:10">
      <c r="B3387" s="1" t="s">
        <v>16020</v>
      </c>
      <c r="C3387" s="1">
        <v>1</v>
      </c>
      <c r="D3387" s="1" t="s">
        <v>13760</v>
      </c>
      <c r="E3387" s="17">
        <v>0.65405092592592595</v>
      </c>
      <c r="F3387" s="1" t="s">
        <v>2</v>
      </c>
      <c r="G3387" s="1" t="s">
        <v>3095</v>
      </c>
      <c r="H3387" s="17">
        <v>0.82467592592592598</v>
      </c>
      <c r="I3387" s="17">
        <v>0.17062500000000003</v>
      </c>
      <c r="J3387" s="1" t="s">
        <v>13761</v>
      </c>
    </row>
    <row r="3388" spans="2:10">
      <c r="B3388" s="1" t="s">
        <v>17711</v>
      </c>
      <c r="C3388" s="1">
        <v>1</v>
      </c>
      <c r="D3388" s="1" t="s">
        <v>13753</v>
      </c>
      <c r="E3388" s="17">
        <v>0.82340277777777804</v>
      </c>
      <c r="F3388" s="1" t="s">
        <v>13782</v>
      </c>
      <c r="G3388" s="1" t="s">
        <v>3077</v>
      </c>
      <c r="H3388" s="17">
        <v>0.82489583333333305</v>
      </c>
      <c r="I3388" s="17">
        <v>1.4930555555550118E-3</v>
      </c>
      <c r="J3388" s="1" t="s">
        <v>13756</v>
      </c>
    </row>
    <row r="3389" spans="2:10">
      <c r="B3389" s="1" t="s">
        <v>17713</v>
      </c>
      <c r="C3389" s="1">
        <v>1</v>
      </c>
      <c r="D3389" s="1" t="s">
        <v>13753</v>
      </c>
      <c r="E3389" s="17">
        <v>0.82346064814814801</v>
      </c>
      <c r="F3389" s="1" t="s">
        <v>13782</v>
      </c>
      <c r="G3389" s="1" t="s">
        <v>3077</v>
      </c>
      <c r="H3389" s="17">
        <v>0.82493055555555495</v>
      </c>
      <c r="I3389" s="17">
        <v>1.469907407406934E-3</v>
      </c>
      <c r="J3389" s="1" t="s">
        <v>13756</v>
      </c>
    </row>
    <row r="3390" spans="2:10">
      <c r="B3390" s="1" t="s">
        <v>17720</v>
      </c>
      <c r="C3390" s="1">
        <v>1</v>
      </c>
      <c r="D3390" s="1" t="s">
        <v>13687</v>
      </c>
      <c r="E3390" s="17">
        <v>0.82447916666666698</v>
      </c>
      <c r="F3390" s="1" t="s">
        <v>13782</v>
      </c>
      <c r="G3390" s="1" t="s">
        <v>3095</v>
      </c>
      <c r="H3390" s="17">
        <v>0.82494212962962998</v>
      </c>
      <c r="I3390" s="17">
        <v>4.6296296296299833E-4</v>
      </c>
      <c r="J3390" s="1" t="s">
        <v>13757</v>
      </c>
    </row>
    <row r="3391" spans="2:10">
      <c r="B3391" s="1" t="s">
        <v>14751</v>
      </c>
      <c r="C3391" s="1">
        <v>1</v>
      </c>
      <c r="D3391" s="1" t="s">
        <v>13760</v>
      </c>
      <c r="E3391" s="17">
        <v>0.48762731481481503</v>
      </c>
      <c r="F3391" s="1" t="s">
        <v>50</v>
      </c>
      <c r="G3391" s="1" t="s">
        <v>3077</v>
      </c>
      <c r="H3391" s="17">
        <v>0.82511574074074101</v>
      </c>
      <c r="I3391" s="17">
        <v>0.33748842592592598</v>
      </c>
      <c r="J3391" s="1" t="s">
        <v>13765</v>
      </c>
    </row>
    <row r="3392" spans="2:10">
      <c r="B3392" s="1" t="s">
        <v>17716</v>
      </c>
      <c r="C3392" s="1">
        <v>1</v>
      </c>
      <c r="D3392" s="1" t="s">
        <v>13753</v>
      </c>
      <c r="E3392" s="17">
        <v>0.82358796296296299</v>
      </c>
      <c r="F3392" s="1" t="s">
        <v>13782</v>
      </c>
      <c r="G3392" s="1" t="s">
        <v>3095</v>
      </c>
      <c r="H3392" s="17">
        <v>0.82518518518518502</v>
      </c>
      <c r="I3392" s="17">
        <v>1.5972222222220278E-3</v>
      </c>
      <c r="J3392" s="1" t="s">
        <v>13758</v>
      </c>
    </row>
    <row r="3393" spans="2:10">
      <c r="B3393" s="1" t="s">
        <v>17678</v>
      </c>
      <c r="C3393" s="1">
        <v>1</v>
      </c>
      <c r="D3393" s="1" t="s">
        <v>13687</v>
      </c>
      <c r="E3393" s="17">
        <v>0.81969907407407405</v>
      </c>
      <c r="F3393" s="1" t="s">
        <v>13781</v>
      </c>
      <c r="G3393" s="1" t="s">
        <v>13746</v>
      </c>
      <c r="H3393" s="17">
        <v>0.82538194444444402</v>
      </c>
      <c r="I3393" s="17">
        <v>5.6828703703699635E-3</v>
      </c>
      <c r="J3393" s="1" t="s">
        <v>13771</v>
      </c>
    </row>
    <row r="3394" spans="2:10">
      <c r="B3394" s="1" t="s">
        <v>17722</v>
      </c>
      <c r="C3394" s="1">
        <v>1</v>
      </c>
      <c r="D3394" s="1" t="s">
        <v>13687</v>
      </c>
      <c r="E3394" s="17">
        <v>0.82459490740740704</v>
      </c>
      <c r="F3394" s="1" t="s">
        <v>13782</v>
      </c>
      <c r="G3394" s="1" t="s">
        <v>13746</v>
      </c>
      <c r="H3394" s="17">
        <v>0.82571759259259303</v>
      </c>
      <c r="I3394" s="17">
        <v>1.1226851851859898E-3</v>
      </c>
      <c r="J3394" s="1" t="s">
        <v>13771</v>
      </c>
    </row>
    <row r="3395" spans="2:10">
      <c r="B3395" s="1" t="s">
        <v>17724</v>
      </c>
      <c r="C3395" s="1">
        <v>1</v>
      </c>
      <c r="D3395" s="1" t="s">
        <v>13753</v>
      </c>
      <c r="E3395" s="17">
        <v>0.82541666666666702</v>
      </c>
      <c r="F3395" s="1" t="s">
        <v>13782</v>
      </c>
      <c r="G3395" s="1" t="s">
        <v>13746</v>
      </c>
      <c r="H3395" s="17">
        <v>0.82586805555555598</v>
      </c>
      <c r="I3395" s="17">
        <v>4.5138888888895945E-4</v>
      </c>
      <c r="J3395" s="1" t="s">
        <v>13759</v>
      </c>
    </row>
    <row r="3396" spans="2:10">
      <c r="B3396" s="1" t="s">
        <v>17735</v>
      </c>
      <c r="C3396" s="1">
        <v>1</v>
      </c>
      <c r="D3396" s="1" t="s">
        <v>13687</v>
      </c>
      <c r="E3396" s="17">
        <v>0.826203703703704</v>
      </c>
      <c r="F3396" s="1" t="s">
        <v>13782</v>
      </c>
      <c r="G3396" s="1" t="s">
        <v>3095</v>
      </c>
      <c r="H3396" s="17">
        <v>0.82642361111111096</v>
      </c>
      <c r="I3396" s="17">
        <v>2.1990740740696069E-4</v>
      </c>
      <c r="J3396" s="1" t="s">
        <v>13757</v>
      </c>
    </row>
    <row r="3397" spans="2:10">
      <c r="B3397" s="1" t="s">
        <v>15842</v>
      </c>
      <c r="C3397" s="1">
        <v>1</v>
      </c>
      <c r="D3397" s="1" t="s">
        <v>13760</v>
      </c>
      <c r="E3397" s="17">
        <v>0.63436342592592598</v>
      </c>
      <c r="F3397" s="1" t="s">
        <v>0</v>
      </c>
      <c r="G3397" s="1" t="s">
        <v>13762</v>
      </c>
      <c r="H3397" s="17">
        <v>0.826435185185185</v>
      </c>
      <c r="I3397" s="17">
        <v>0.19207175925925901</v>
      </c>
      <c r="J3397" s="1" t="s">
        <v>13763</v>
      </c>
    </row>
    <row r="3398" spans="2:10">
      <c r="B3398" s="1" t="s">
        <v>17667</v>
      </c>
      <c r="C3398" s="1">
        <v>1</v>
      </c>
      <c r="D3398" s="1" t="s">
        <v>13753</v>
      </c>
      <c r="E3398" s="17">
        <v>0.81883101851851803</v>
      </c>
      <c r="F3398" s="1" t="s">
        <v>13781</v>
      </c>
      <c r="G3398" s="1" t="s">
        <v>3095</v>
      </c>
      <c r="H3398" s="17">
        <v>0.826469907407407</v>
      </c>
      <c r="I3398" s="17">
        <v>7.6388888888889728E-3</v>
      </c>
      <c r="J3398" s="1" t="s">
        <v>13758</v>
      </c>
    </row>
    <row r="3399" spans="2:10">
      <c r="B3399" s="1" t="s">
        <v>17725</v>
      </c>
      <c r="C3399" s="1">
        <v>1</v>
      </c>
      <c r="D3399" s="1" t="s">
        <v>13753</v>
      </c>
      <c r="E3399" s="17">
        <v>0.82545138888888903</v>
      </c>
      <c r="F3399" s="1" t="s">
        <v>13782</v>
      </c>
      <c r="G3399" s="1" t="s">
        <v>3095</v>
      </c>
      <c r="H3399" s="17">
        <v>0.82675925925925897</v>
      </c>
      <c r="I3399" s="17">
        <v>1.3078703703699457E-3</v>
      </c>
      <c r="J3399" s="1" t="s">
        <v>13758</v>
      </c>
    </row>
    <row r="3400" spans="2:10">
      <c r="B3400" s="1" t="s">
        <v>17079</v>
      </c>
      <c r="C3400" s="1">
        <v>1</v>
      </c>
      <c r="D3400" s="1" t="s">
        <v>13753</v>
      </c>
      <c r="E3400" s="17">
        <v>0.77333333333333298</v>
      </c>
      <c r="F3400" s="1" t="s">
        <v>14</v>
      </c>
      <c r="G3400" s="1" t="s">
        <v>3077</v>
      </c>
      <c r="H3400" s="17">
        <v>0.82689814814814799</v>
      </c>
      <c r="I3400" s="17">
        <v>5.3564814814815009E-2</v>
      </c>
      <c r="J3400" s="1" t="s">
        <v>13756</v>
      </c>
    </row>
    <row r="3401" spans="2:10">
      <c r="B3401" s="1" t="s">
        <v>14352</v>
      </c>
      <c r="C3401" s="1">
        <v>1</v>
      </c>
      <c r="D3401" s="1" t="s">
        <v>13760</v>
      </c>
      <c r="E3401" s="17">
        <v>0.42412037037036998</v>
      </c>
      <c r="F3401" s="1" t="s">
        <v>44</v>
      </c>
      <c r="G3401" s="1" t="s">
        <v>13762</v>
      </c>
      <c r="H3401" s="17">
        <v>0.82711805555555595</v>
      </c>
      <c r="I3401" s="17">
        <v>0.40299768518518597</v>
      </c>
      <c r="J3401" s="1" t="s">
        <v>13763</v>
      </c>
    </row>
    <row r="3402" spans="2:10">
      <c r="B3402" s="1" t="s">
        <v>17207</v>
      </c>
      <c r="C3402" s="1">
        <v>1</v>
      </c>
      <c r="D3402" s="1" t="s">
        <v>13753</v>
      </c>
      <c r="E3402" s="17">
        <v>0.78444444444444394</v>
      </c>
      <c r="F3402" s="1" t="s">
        <v>15</v>
      </c>
      <c r="G3402" s="1" t="s">
        <v>13762</v>
      </c>
      <c r="H3402" s="17">
        <v>0.82725694444444398</v>
      </c>
      <c r="I3402" s="17">
        <v>4.2812500000000031E-2</v>
      </c>
      <c r="J3402" s="1" t="s">
        <v>13772</v>
      </c>
    </row>
    <row r="3403" spans="2:10">
      <c r="B3403" s="1" t="s">
        <v>17748</v>
      </c>
      <c r="C3403" s="1">
        <v>1</v>
      </c>
      <c r="D3403" s="1" t="s">
        <v>13753</v>
      </c>
      <c r="E3403" s="17">
        <v>0.82708333333333295</v>
      </c>
      <c r="F3403" s="1" t="s">
        <v>13782</v>
      </c>
      <c r="G3403" s="1" t="s">
        <v>13746</v>
      </c>
      <c r="H3403" s="17">
        <v>0.82732638888888899</v>
      </c>
      <c r="I3403" s="17">
        <v>2.4305555555603764E-4</v>
      </c>
      <c r="J3403" s="1" t="s">
        <v>13759</v>
      </c>
    </row>
    <row r="3404" spans="2:10">
      <c r="B3404" s="1" t="s">
        <v>17729</v>
      </c>
      <c r="C3404" s="1">
        <v>1</v>
      </c>
      <c r="D3404" s="1" t="s">
        <v>13753</v>
      </c>
      <c r="E3404" s="17">
        <v>0.82562500000000005</v>
      </c>
      <c r="F3404" s="1" t="s">
        <v>13782</v>
      </c>
      <c r="G3404" s="1" t="s">
        <v>13746</v>
      </c>
      <c r="H3404" s="17">
        <v>0.82748842592592597</v>
      </c>
      <c r="I3404" s="17">
        <v>1.8634259259259212E-3</v>
      </c>
      <c r="J3404" s="1" t="s">
        <v>13759</v>
      </c>
    </row>
    <row r="3405" spans="2:10">
      <c r="B3405" s="1" t="s">
        <v>17726</v>
      </c>
      <c r="C3405" s="1">
        <v>1</v>
      </c>
      <c r="D3405" s="1" t="s">
        <v>13687</v>
      </c>
      <c r="E3405" s="17">
        <v>0.82546296296296295</v>
      </c>
      <c r="F3405" s="1" t="s">
        <v>13782</v>
      </c>
      <c r="G3405" s="1" t="s">
        <v>13746</v>
      </c>
      <c r="H3405" s="17">
        <v>0.82754629629629595</v>
      </c>
      <c r="I3405" s="17">
        <v>2.0833333333329929E-3</v>
      </c>
      <c r="J3405" s="1" t="s">
        <v>13771</v>
      </c>
    </row>
    <row r="3406" spans="2:10">
      <c r="B3406" s="1" t="s">
        <v>17670</v>
      </c>
      <c r="C3406" s="1">
        <v>1</v>
      </c>
      <c r="D3406" s="1" t="s">
        <v>13753</v>
      </c>
      <c r="E3406" s="17">
        <v>0.81916666666666704</v>
      </c>
      <c r="F3406" s="1" t="s">
        <v>13781</v>
      </c>
      <c r="G3406" s="1" t="s">
        <v>13746</v>
      </c>
      <c r="H3406" s="17">
        <v>0.827662037037037</v>
      </c>
      <c r="I3406" s="17">
        <v>8.495370370369959E-3</v>
      </c>
      <c r="J3406" s="1" t="s">
        <v>13759</v>
      </c>
    </row>
    <row r="3407" spans="2:10">
      <c r="B3407" s="1" t="s">
        <v>17702</v>
      </c>
      <c r="C3407" s="1">
        <v>1</v>
      </c>
      <c r="D3407" s="1" t="s">
        <v>13753</v>
      </c>
      <c r="E3407" s="17">
        <v>0.82216435185185199</v>
      </c>
      <c r="F3407" s="1" t="s">
        <v>13781</v>
      </c>
      <c r="G3407" s="1" t="s">
        <v>3095</v>
      </c>
      <c r="H3407" s="17">
        <v>0.82770833333333305</v>
      </c>
      <c r="I3407" s="17">
        <v>5.5439814814810529E-3</v>
      </c>
      <c r="J3407" s="1" t="s">
        <v>13758</v>
      </c>
    </row>
    <row r="3408" spans="2:10">
      <c r="B3408" s="1" t="s">
        <v>17203</v>
      </c>
      <c r="C3408" s="1">
        <v>1</v>
      </c>
      <c r="D3408" s="1" t="s">
        <v>13687</v>
      </c>
      <c r="E3408" s="17">
        <v>0.78401620370370395</v>
      </c>
      <c r="F3408" s="1" t="s">
        <v>15</v>
      </c>
      <c r="G3408" s="1" t="s">
        <v>13746</v>
      </c>
      <c r="H3408" s="17">
        <v>0.82773148148148101</v>
      </c>
      <c r="I3408" s="17">
        <v>4.3715277777777062E-2</v>
      </c>
      <c r="J3408" s="1" t="s">
        <v>13771</v>
      </c>
    </row>
    <row r="3409" spans="2:10">
      <c r="B3409" s="1" t="s">
        <v>16139</v>
      </c>
      <c r="C3409" s="1">
        <v>1</v>
      </c>
      <c r="D3409" s="1" t="s">
        <v>13760</v>
      </c>
      <c r="E3409" s="17">
        <v>0.66826388888888899</v>
      </c>
      <c r="F3409" s="1" t="s">
        <v>4</v>
      </c>
      <c r="G3409" s="1" t="s">
        <v>3095</v>
      </c>
      <c r="H3409" s="17">
        <v>0.82781249999999995</v>
      </c>
      <c r="I3409" s="17">
        <v>0.15954861111111096</v>
      </c>
      <c r="J3409" s="1" t="s">
        <v>13761</v>
      </c>
    </row>
    <row r="3410" spans="2:10">
      <c r="B3410" s="1" t="s">
        <v>17741</v>
      </c>
      <c r="C3410" s="1">
        <v>1</v>
      </c>
      <c r="D3410" s="1" t="s">
        <v>13687</v>
      </c>
      <c r="E3410" s="17">
        <v>0.82659722222222198</v>
      </c>
      <c r="F3410" s="1" t="s">
        <v>13782</v>
      </c>
      <c r="G3410" s="1" t="s">
        <v>13746</v>
      </c>
      <c r="H3410" s="17">
        <v>0.82793981481481504</v>
      </c>
      <c r="I3410" s="17">
        <v>1.3425925925930615E-3</v>
      </c>
      <c r="J3410" s="1" t="s">
        <v>13771</v>
      </c>
    </row>
    <row r="3411" spans="2:10">
      <c r="B3411" s="1" t="s">
        <v>17743</v>
      </c>
      <c r="C3411" s="1">
        <v>1</v>
      </c>
      <c r="D3411" s="1" t="s">
        <v>13753</v>
      </c>
      <c r="E3411" s="17">
        <v>0.82666666666666699</v>
      </c>
      <c r="F3411" s="1" t="s">
        <v>13782</v>
      </c>
      <c r="G3411" s="1" t="s">
        <v>13762</v>
      </c>
      <c r="H3411" s="17">
        <v>0.82798611111111098</v>
      </c>
      <c r="I3411" s="17">
        <v>1.3194444444439846E-3</v>
      </c>
      <c r="J3411" s="1" t="s">
        <v>13772</v>
      </c>
    </row>
    <row r="3412" spans="2:10">
      <c r="B3412" s="1" t="s">
        <v>16354</v>
      </c>
      <c r="C3412" s="1">
        <v>1</v>
      </c>
      <c r="D3412" s="1" t="s">
        <v>13753</v>
      </c>
      <c r="E3412" s="17">
        <v>0.69546296296296295</v>
      </c>
      <c r="F3412" s="1" t="s">
        <v>6</v>
      </c>
      <c r="G3412" s="1" t="s">
        <v>3078</v>
      </c>
      <c r="H3412" s="17">
        <v>0.82807870370370396</v>
      </c>
      <c r="I3412" s="17">
        <v>0.13261574074074101</v>
      </c>
      <c r="J3412" s="1" t="s">
        <v>13755</v>
      </c>
    </row>
    <row r="3413" spans="2:10">
      <c r="B3413" s="1" t="s">
        <v>17739</v>
      </c>
      <c r="C3413" s="1">
        <v>1</v>
      </c>
      <c r="D3413" s="1" t="s">
        <v>13753</v>
      </c>
      <c r="E3413" s="17">
        <v>0.82658564814814794</v>
      </c>
      <c r="F3413" s="1" t="s">
        <v>13782</v>
      </c>
      <c r="G3413" s="1" t="s">
        <v>3077</v>
      </c>
      <c r="H3413" s="17">
        <v>0.82810185185185203</v>
      </c>
      <c r="I3413" s="17">
        <v>1.5162037037040887E-3</v>
      </c>
      <c r="J3413" s="1" t="s">
        <v>13756</v>
      </c>
    </row>
    <row r="3414" spans="2:10">
      <c r="B3414" s="1" t="s">
        <v>17749</v>
      </c>
      <c r="C3414" s="1">
        <v>1</v>
      </c>
      <c r="D3414" s="1" t="s">
        <v>13687</v>
      </c>
      <c r="E3414" s="17">
        <v>0.82751157407407405</v>
      </c>
      <c r="F3414" s="1" t="s">
        <v>13782</v>
      </c>
      <c r="G3414" s="1" t="s">
        <v>3095</v>
      </c>
      <c r="H3414" s="17">
        <v>0.828125</v>
      </c>
      <c r="I3414" s="17">
        <v>6.134259259259478E-4</v>
      </c>
      <c r="J3414" s="1" t="s">
        <v>13757</v>
      </c>
    </row>
    <row r="3415" spans="2:10">
      <c r="B3415" s="1" t="s">
        <v>17620</v>
      </c>
      <c r="C3415" s="1">
        <v>1</v>
      </c>
      <c r="D3415" s="1" t="s">
        <v>13753</v>
      </c>
      <c r="E3415" s="17">
        <v>0.81479166666666702</v>
      </c>
      <c r="F3415" s="1" t="s">
        <v>13781</v>
      </c>
      <c r="G3415" s="1" t="s">
        <v>3078</v>
      </c>
      <c r="H3415" s="17">
        <v>0.82834490740740696</v>
      </c>
      <c r="I3415" s="17">
        <v>1.3553240740739936E-2</v>
      </c>
      <c r="J3415" s="1" t="s">
        <v>13755</v>
      </c>
    </row>
    <row r="3416" spans="2:10">
      <c r="B3416" s="1" t="s">
        <v>17746</v>
      </c>
      <c r="C3416" s="1">
        <v>1</v>
      </c>
      <c r="D3416" s="1" t="s">
        <v>13753</v>
      </c>
      <c r="E3416" s="17">
        <v>0.82673611111111101</v>
      </c>
      <c r="F3416" s="1" t="s">
        <v>13782</v>
      </c>
      <c r="G3416" s="1" t="s">
        <v>3095</v>
      </c>
      <c r="H3416" s="17">
        <v>0.82840277777777804</v>
      </c>
      <c r="I3416" s="17">
        <v>1.6666666666670382E-3</v>
      </c>
      <c r="J3416" s="1" t="s">
        <v>13758</v>
      </c>
    </row>
    <row r="3417" spans="2:10">
      <c r="B3417" s="1" t="s">
        <v>17723</v>
      </c>
      <c r="C3417" s="1">
        <v>1</v>
      </c>
      <c r="D3417" s="1" t="s">
        <v>13687</v>
      </c>
      <c r="E3417" s="17">
        <v>0.82538194444444402</v>
      </c>
      <c r="F3417" s="1" t="s">
        <v>13782</v>
      </c>
      <c r="G3417" s="1" t="s">
        <v>3078</v>
      </c>
      <c r="H3417" s="17">
        <v>0.82841435185185197</v>
      </c>
      <c r="I3417" s="17">
        <v>3.0324074074079554E-3</v>
      </c>
      <c r="J3417" s="1" t="s">
        <v>13773</v>
      </c>
    </row>
    <row r="3418" spans="2:10">
      <c r="B3418" s="1" t="s">
        <v>14151</v>
      </c>
      <c r="C3418" s="1">
        <v>1</v>
      </c>
      <c r="D3418" s="1" t="s">
        <v>13753</v>
      </c>
      <c r="E3418" s="17">
        <v>0.38037037037037003</v>
      </c>
      <c r="F3418" s="1" t="s">
        <v>40</v>
      </c>
      <c r="G3418" s="1" t="s">
        <v>3095</v>
      </c>
      <c r="H3418" s="17">
        <v>0.82853009259259303</v>
      </c>
      <c r="I3418" s="17">
        <v>0.448159722222223</v>
      </c>
      <c r="J3418" s="1" t="s">
        <v>13758</v>
      </c>
    </row>
    <row r="3419" spans="2:10">
      <c r="B3419" s="1" t="s">
        <v>17751</v>
      </c>
      <c r="C3419" s="1">
        <v>1</v>
      </c>
      <c r="D3419" s="1" t="s">
        <v>13687</v>
      </c>
      <c r="E3419" s="17">
        <v>0.82768518518518497</v>
      </c>
      <c r="F3419" s="1" t="s">
        <v>13782</v>
      </c>
      <c r="G3419" s="1" t="s">
        <v>3078</v>
      </c>
      <c r="H3419" s="17">
        <v>0.82857638888888896</v>
      </c>
      <c r="I3419" s="17">
        <v>8.9120370370399105E-4</v>
      </c>
      <c r="J3419" s="1" t="s">
        <v>13773</v>
      </c>
    </row>
    <row r="3420" spans="2:10">
      <c r="B3420" s="1" t="s">
        <v>17728</v>
      </c>
      <c r="C3420" s="1">
        <v>2</v>
      </c>
      <c r="D3420" s="1" t="s">
        <v>13753</v>
      </c>
      <c r="E3420" s="17">
        <v>0.82553240740740697</v>
      </c>
      <c r="F3420" s="1" t="s">
        <v>13782</v>
      </c>
      <c r="G3420" s="1" t="s">
        <v>3078</v>
      </c>
      <c r="H3420" s="17">
        <v>0.82863425925925904</v>
      </c>
      <c r="I3420" s="17">
        <v>3.1018518518520777E-3</v>
      </c>
      <c r="J3420" s="1" t="s">
        <v>13755</v>
      </c>
    </row>
    <row r="3421" spans="2:10">
      <c r="B3421" s="1" t="s">
        <v>17752</v>
      </c>
      <c r="C3421" s="1">
        <v>1</v>
      </c>
      <c r="D3421" s="1" t="s">
        <v>3076</v>
      </c>
      <c r="E3421" s="17">
        <v>0.82778935185185198</v>
      </c>
      <c r="F3421" s="1" t="s">
        <v>13782</v>
      </c>
      <c r="G3421" s="1" t="s">
        <v>3095</v>
      </c>
      <c r="H3421" s="17">
        <v>0.82872685185185202</v>
      </c>
      <c r="I3421" s="17">
        <v>9.3750000000003553E-4</v>
      </c>
      <c r="J3421" s="1" t="s">
        <v>13675</v>
      </c>
    </row>
    <row r="3422" spans="2:10">
      <c r="B3422" s="1" t="s">
        <v>17338</v>
      </c>
      <c r="C3422" s="1">
        <v>1</v>
      </c>
      <c r="D3422" s="1" t="s">
        <v>13687</v>
      </c>
      <c r="E3422" s="17">
        <v>0.796875</v>
      </c>
      <c r="F3422" s="1" t="s">
        <v>13779</v>
      </c>
      <c r="G3422" s="1" t="s">
        <v>13746</v>
      </c>
      <c r="H3422" s="17">
        <v>0.82877314814814795</v>
      </c>
      <c r="I3422" s="17">
        <v>3.1898148148147953E-2</v>
      </c>
      <c r="J3422" s="1" t="s">
        <v>13771</v>
      </c>
    </row>
    <row r="3423" spans="2:10">
      <c r="B3423" s="1" t="s">
        <v>17755</v>
      </c>
      <c r="C3423" s="1">
        <v>1</v>
      </c>
      <c r="D3423" s="1" t="s">
        <v>3076</v>
      </c>
      <c r="E3423" s="17">
        <v>0.82814814814814797</v>
      </c>
      <c r="F3423" s="1" t="s">
        <v>13782</v>
      </c>
      <c r="G3423" s="1" t="s">
        <v>3078</v>
      </c>
      <c r="H3423" s="17">
        <v>0.82896990740740695</v>
      </c>
      <c r="I3423" s="17">
        <v>8.2175925925898063E-4</v>
      </c>
      <c r="J3423" s="1" t="s">
        <v>13769</v>
      </c>
    </row>
    <row r="3424" spans="2:10">
      <c r="B3424" s="1" t="s">
        <v>17643</v>
      </c>
      <c r="C3424" s="1">
        <v>1</v>
      </c>
      <c r="D3424" s="1" t="s">
        <v>13753</v>
      </c>
      <c r="E3424" s="17">
        <v>0.81659722222222197</v>
      </c>
      <c r="F3424" s="1" t="s">
        <v>13781</v>
      </c>
      <c r="G3424" s="1" t="s">
        <v>3077</v>
      </c>
      <c r="H3424" s="17">
        <v>0.82917824074074098</v>
      </c>
      <c r="I3424" s="17">
        <v>1.2581018518519005E-2</v>
      </c>
      <c r="J3424" s="1" t="s">
        <v>13756</v>
      </c>
    </row>
    <row r="3425" spans="2:10">
      <c r="B3425" s="1" t="s">
        <v>17737</v>
      </c>
      <c r="C3425" s="1">
        <v>1</v>
      </c>
      <c r="D3425" s="1" t="s">
        <v>13753</v>
      </c>
      <c r="E3425" s="17">
        <v>0.82653935185185201</v>
      </c>
      <c r="F3425" s="1" t="s">
        <v>13782</v>
      </c>
      <c r="G3425" s="1" t="s">
        <v>13746</v>
      </c>
      <c r="H3425" s="17">
        <v>0.82920138888888895</v>
      </c>
      <c r="I3425" s="17">
        <v>2.6620370370369351E-3</v>
      </c>
      <c r="J3425" s="1" t="s">
        <v>13759</v>
      </c>
    </row>
    <row r="3426" spans="2:10">
      <c r="B3426" s="1" t="s">
        <v>17408</v>
      </c>
      <c r="C3426" s="1">
        <v>2</v>
      </c>
      <c r="D3426" s="1" t="s">
        <v>13753</v>
      </c>
      <c r="E3426" s="17">
        <v>0.80129629629629595</v>
      </c>
      <c r="F3426" s="1" t="s">
        <v>13779</v>
      </c>
      <c r="G3426" s="1" t="s">
        <v>3078</v>
      </c>
      <c r="H3426" s="17">
        <v>0.82942129629629602</v>
      </c>
      <c r="I3426" s="17">
        <v>2.8125000000000067E-2</v>
      </c>
      <c r="J3426" s="1" t="s">
        <v>13755</v>
      </c>
    </row>
    <row r="3427" spans="2:10">
      <c r="B3427" s="1" t="s">
        <v>14150</v>
      </c>
      <c r="C3427" s="1">
        <v>1</v>
      </c>
      <c r="D3427" s="1" t="s">
        <v>13760</v>
      </c>
      <c r="E3427" s="17">
        <v>0.38032407407407398</v>
      </c>
      <c r="F3427" s="1" t="s">
        <v>40</v>
      </c>
      <c r="G3427" s="1" t="s">
        <v>3095</v>
      </c>
      <c r="H3427" s="17">
        <v>0.82983796296296297</v>
      </c>
      <c r="I3427" s="17">
        <v>0.44951388888888899</v>
      </c>
      <c r="J3427" s="1" t="s">
        <v>13761</v>
      </c>
    </row>
    <row r="3428" spans="2:10">
      <c r="B3428" s="1" t="s">
        <v>17674</v>
      </c>
      <c r="C3428" s="1">
        <v>1</v>
      </c>
      <c r="D3428" s="1" t="s">
        <v>13753</v>
      </c>
      <c r="E3428" s="17">
        <v>0.81940972222222197</v>
      </c>
      <c r="F3428" s="1" t="s">
        <v>13781</v>
      </c>
      <c r="G3428" s="1" t="s">
        <v>3078</v>
      </c>
      <c r="H3428" s="17">
        <v>0.83003472222222197</v>
      </c>
      <c r="I3428" s="17">
        <v>1.0624999999999996E-2</v>
      </c>
      <c r="J3428" s="1" t="s">
        <v>13755</v>
      </c>
    </row>
    <row r="3429" spans="2:10">
      <c r="B3429" s="1" t="s">
        <v>17757</v>
      </c>
      <c r="C3429" s="1">
        <v>1</v>
      </c>
      <c r="D3429" s="1" t="s">
        <v>13753</v>
      </c>
      <c r="E3429" s="17">
        <v>0.82895833333333302</v>
      </c>
      <c r="F3429" s="1" t="s">
        <v>13782</v>
      </c>
      <c r="G3429" s="1" t="s">
        <v>13746</v>
      </c>
      <c r="H3429" s="17">
        <v>0.83028935185185204</v>
      </c>
      <c r="I3429" s="17">
        <v>1.3310185185190226E-3</v>
      </c>
      <c r="J3429" s="1" t="s">
        <v>13759</v>
      </c>
    </row>
    <row r="3430" spans="2:10">
      <c r="B3430" s="1" t="s">
        <v>17754</v>
      </c>
      <c r="C3430" s="1">
        <v>1</v>
      </c>
      <c r="D3430" s="1" t="s">
        <v>13753</v>
      </c>
      <c r="E3430" s="17">
        <v>0.82813657407407404</v>
      </c>
      <c r="F3430" s="1" t="s">
        <v>13782</v>
      </c>
      <c r="G3430" s="1" t="s">
        <v>13746</v>
      </c>
      <c r="H3430" s="17">
        <v>0.83040509259259299</v>
      </c>
      <c r="I3430" s="17">
        <v>2.2685185185189471E-3</v>
      </c>
      <c r="J3430" s="1" t="s">
        <v>13759</v>
      </c>
    </row>
    <row r="3431" spans="2:10">
      <c r="B3431" s="1" t="s">
        <v>15390</v>
      </c>
      <c r="C3431" s="1">
        <v>2</v>
      </c>
      <c r="D3431" s="1" t="s">
        <v>13753</v>
      </c>
      <c r="E3431" s="17">
        <v>0.57530092592592597</v>
      </c>
      <c r="F3431" s="1" t="s">
        <v>59</v>
      </c>
      <c r="G3431" s="1" t="s">
        <v>3095</v>
      </c>
      <c r="H3431" s="17">
        <v>0.83043981481481499</v>
      </c>
      <c r="I3431" s="17">
        <v>0.25513888888888903</v>
      </c>
      <c r="J3431" s="1" t="s">
        <v>13758</v>
      </c>
    </row>
    <row r="3432" spans="2:10">
      <c r="B3432" s="1" t="s">
        <v>16381</v>
      </c>
      <c r="C3432" s="1">
        <v>1</v>
      </c>
      <c r="D3432" s="1" t="s">
        <v>13760</v>
      </c>
      <c r="E3432" s="17">
        <v>0.69841435185185197</v>
      </c>
      <c r="F3432" s="1" t="s">
        <v>7</v>
      </c>
      <c r="G3432" s="1" t="s">
        <v>3095</v>
      </c>
      <c r="H3432" s="17">
        <v>0.83053240740740697</v>
      </c>
      <c r="I3432" s="17">
        <v>0.132118055555555</v>
      </c>
      <c r="J3432" s="1" t="s">
        <v>13761</v>
      </c>
    </row>
    <row r="3433" spans="2:10">
      <c r="B3433" s="1" t="s">
        <v>17761</v>
      </c>
      <c r="C3433" s="1">
        <v>5</v>
      </c>
      <c r="D3433" s="1" t="s">
        <v>13753</v>
      </c>
      <c r="E3433" s="17">
        <v>0.82989583333333306</v>
      </c>
      <c r="F3433" s="1" t="s">
        <v>13782</v>
      </c>
      <c r="G3433" s="1" t="s">
        <v>3078</v>
      </c>
      <c r="H3433" s="17">
        <v>0.83056712962962997</v>
      </c>
      <c r="I3433" s="17">
        <v>6.7129629629691934E-4</v>
      </c>
      <c r="J3433" s="1" t="s">
        <v>13755</v>
      </c>
    </row>
    <row r="3434" spans="2:10">
      <c r="B3434" s="1" t="s">
        <v>14843</v>
      </c>
      <c r="C3434" s="1">
        <v>1</v>
      </c>
      <c r="D3434" s="1" t="s">
        <v>13753</v>
      </c>
      <c r="E3434" s="17">
        <v>0.50243055555555605</v>
      </c>
      <c r="F3434" s="1" t="s">
        <v>52</v>
      </c>
      <c r="G3434" s="1" t="s">
        <v>3095</v>
      </c>
      <c r="H3434" s="17">
        <v>0.83059027777777805</v>
      </c>
      <c r="I3434" s="17">
        <v>0.32815972222222201</v>
      </c>
      <c r="J3434" s="1" t="s">
        <v>13758</v>
      </c>
    </row>
    <row r="3435" spans="2:10">
      <c r="B3435" s="1" t="s">
        <v>17759</v>
      </c>
      <c r="C3435" s="1">
        <v>1</v>
      </c>
      <c r="D3435" s="1" t="s">
        <v>13753</v>
      </c>
      <c r="E3435" s="17">
        <v>0.82931712962963</v>
      </c>
      <c r="F3435" s="1" t="s">
        <v>13782</v>
      </c>
      <c r="G3435" s="1" t="s">
        <v>3078</v>
      </c>
      <c r="H3435" s="17">
        <v>0.83081018518518501</v>
      </c>
      <c r="I3435" s="17">
        <v>1.4930555555550118E-3</v>
      </c>
      <c r="J3435" s="1" t="s">
        <v>13755</v>
      </c>
    </row>
    <row r="3436" spans="2:10">
      <c r="B3436" s="1" t="s">
        <v>17750</v>
      </c>
      <c r="C3436" s="1">
        <v>1</v>
      </c>
      <c r="D3436" s="1" t="s">
        <v>13753</v>
      </c>
      <c r="E3436" s="17">
        <v>0.82768518518518497</v>
      </c>
      <c r="F3436" s="1" t="s">
        <v>13782</v>
      </c>
      <c r="G3436" s="1" t="s">
        <v>3095</v>
      </c>
      <c r="H3436" s="17">
        <v>0.83086805555555598</v>
      </c>
      <c r="I3436" s="17">
        <v>3.1828703703710159E-3</v>
      </c>
      <c r="J3436" s="1" t="s">
        <v>13758</v>
      </c>
    </row>
    <row r="3437" spans="2:10">
      <c r="B3437" s="1" t="s">
        <v>16875</v>
      </c>
      <c r="C3437" s="1">
        <v>1</v>
      </c>
      <c r="D3437" s="1" t="s">
        <v>13753</v>
      </c>
      <c r="E3437" s="17">
        <v>0.75553240740740701</v>
      </c>
      <c r="F3437" s="1" t="s">
        <v>12</v>
      </c>
      <c r="G3437" s="1" t="s">
        <v>3095</v>
      </c>
      <c r="H3437" s="17">
        <v>0.83100694444444401</v>
      </c>
      <c r="I3437" s="17">
        <v>7.5474537037036993E-2</v>
      </c>
      <c r="J3437" s="1" t="s">
        <v>13758</v>
      </c>
    </row>
    <row r="3438" spans="2:10">
      <c r="B3438" s="1" t="s">
        <v>17760</v>
      </c>
      <c r="C3438" s="1">
        <v>1</v>
      </c>
      <c r="D3438" s="1" t="s">
        <v>13760</v>
      </c>
      <c r="E3438" s="17">
        <v>0.82965277777777802</v>
      </c>
      <c r="F3438" s="1" t="s">
        <v>13782</v>
      </c>
      <c r="G3438" s="1" t="s">
        <v>13746</v>
      </c>
      <c r="H3438" s="17">
        <v>0.83100694444444401</v>
      </c>
      <c r="I3438" s="17">
        <v>1.3541666666659902E-3</v>
      </c>
      <c r="J3438" s="1" t="s">
        <v>13764</v>
      </c>
    </row>
    <row r="3439" spans="2:10">
      <c r="B3439" s="1" t="s">
        <v>17321</v>
      </c>
      <c r="C3439" s="1">
        <v>2</v>
      </c>
      <c r="D3439" s="1" t="s">
        <v>13687</v>
      </c>
      <c r="E3439" s="17">
        <v>0.79550925925925897</v>
      </c>
      <c r="F3439" s="1" t="s">
        <v>13779</v>
      </c>
      <c r="G3439" s="1" t="s">
        <v>3095</v>
      </c>
      <c r="H3439" s="17">
        <v>0.83104166666666701</v>
      </c>
      <c r="I3439" s="17">
        <v>3.553240740740804E-2</v>
      </c>
      <c r="J3439" s="1" t="s">
        <v>13757</v>
      </c>
    </row>
    <row r="3440" spans="2:10">
      <c r="B3440" s="1" t="s">
        <v>17662</v>
      </c>
      <c r="C3440" s="1">
        <v>1</v>
      </c>
      <c r="D3440" s="1" t="s">
        <v>13760</v>
      </c>
      <c r="E3440" s="17">
        <v>0.81836805555555603</v>
      </c>
      <c r="F3440" s="1" t="s">
        <v>13781</v>
      </c>
      <c r="G3440" s="1" t="s">
        <v>3078</v>
      </c>
      <c r="H3440" s="17">
        <v>0.83126157407407397</v>
      </c>
      <c r="I3440" s="17">
        <v>1.2893518518517944E-2</v>
      </c>
      <c r="J3440" s="1" t="s">
        <v>13768</v>
      </c>
    </row>
    <row r="3441" spans="2:10">
      <c r="B3441" s="1" t="s">
        <v>17768</v>
      </c>
      <c r="C3441" s="1">
        <v>1</v>
      </c>
      <c r="D3441" s="1" t="s">
        <v>13687</v>
      </c>
      <c r="E3441" s="17">
        <v>0.830474537037037</v>
      </c>
      <c r="F3441" s="1" t="s">
        <v>13782</v>
      </c>
      <c r="G3441" s="1" t="s">
        <v>3095</v>
      </c>
      <c r="H3441" s="17">
        <v>0.83144675925925904</v>
      </c>
      <c r="I3441" s="17">
        <v>9.7222222222204113E-4</v>
      </c>
      <c r="J3441" s="1" t="s">
        <v>13757</v>
      </c>
    </row>
    <row r="3442" spans="2:10">
      <c r="B3442" s="1" t="s">
        <v>16153</v>
      </c>
      <c r="C3442" s="1">
        <v>2</v>
      </c>
      <c r="D3442" s="1" t="s">
        <v>13687</v>
      </c>
      <c r="E3442" s="17">
        <v>0.67012731481481502</v>
      </c>
      <c r="F3442" s="1" t="s">
        <v>4</v>
      </c>
      <c r="G3442" s="1" t="s">
        <v>3095</v>
      </c>
      <c r="H3442" s="17">
        <v>0.83162037037036995</v>
      </c>
      <c r="I3442" s="17">
        <v>0.16149305555555493</v>
      </c>
      <c r="J3442" s="1" t="s">
        <v>13757</v>
      </c>
    </row>
    <row r="3443" spans="2:10">
      <c r="B3443" s="1" t="s">
        <v>17771</v>
      </c>
      <c r="C3443" s="1">
        <v>1</v>
      </c>
      <c r="D3443" s="1" t="s">
        <v>13760</v>
      </c>
      <c r="E3443" s="17">
        <v>0.83062499999999995</v>
      </c>
      <c r="F3443" s="1" t="s">
        <v>13782</v>
      </c>
      <c r="G3443" s="1" t="s">
        <v>3078</v>
      </c>
      <c r="H3443" s="17">
        <v>0.83171296296296304</v>
      </c>
      <c r="I3443" s="17">
        <v>1.087962962963096E-3</v>
      </c>
      <c r="J3443" s="1" t="s">
        <v>13768</v>
      </c>
    </row>
    <row r="3444" spans="2:10">
      <c r="B3444" s="1" t="s">
        <v>17747</v>
      </c>
      <c r="C3444" s="1">
        <v>1</v>
      </c>
      <c r="D3444" s="1" t="s">
        <v>13760</v>
      </c>
      <c r="E3444" s="17">
        <v>0.82677083333333301</v>
      </c>
      <c r="F3444" s="1" t="s">
        <v>13782</v>
      </c>
      <c r="G3444" s="1" t="s">
        <v>3077</v>
      </c>
      <c r="H3444" s="17">
        <v>0.83172453703703697</v>
      </c>
      <c r="I3444" s="17">
        <v>4.95370370370396E-3</v>
      </c>
      <c r="J3444" s="1" t="s">
        <v>13765</v>
      </c>
    </row>
    <row r="3445" spans="2:10">
      <c r="B3445" s="1" t="s">
        <v>17775</v>
      </c>
      <c r="C3445" s="1">
        <v>1</v>
      </c>
      <c r="D3445" s="1" t="s">
        <v>13753</v>
      </c>
      <c r="E3445" s="17">
        <v>0.83111111111111102</v>
      </c>
      <c r="F3445" s="1" t="s">
        <v>13782</v>
      </c>
      <c r="G3445" s="1" t="s">
        <v>3095</v>
      </c>
      <c r="H3445" s="17">
        <v>0.83206018518518499</v>
      </c>
      <c r="I3445" s="17">
        <v>9.4907407407396338E-4</v>
      </c>
      <c r="J3445" s="1" t="s">
        <v>13758</v>
      </c>
    </row>
    <row r="3446" spans="2:10">
      <c r="B3446" s="1" t="s">
        <v>17774</v>
      </c>
      <c r="C3446" s="1">
        <v>1</v>
      </c>
      <c r="D3446" s="1" t="s">
        <v>13687</v>
      </c>
      <c r="E3446" s="17">
        <v>0.83109953703703698</v>
      </c>
      <c r="F3446" s="1" t="s">
        <v>13782</v>
      </c>
      <c r="G3446" s="1" t="s">
        <v>13746</v>
      </c>
      <c r="H3446" s="17">
        <v>0.83240740740740704</v>
      </c>
      <c r="I3446" s="17">
        <v>1.3078703703700567E-3</v>
      </c>
      <c r="J3446" s="1" t="s">
        <v>13771</v>
      </c>
    </row>
    <row r="3447" spans="2:10">
      <c r="B3447" s="1" t="s">
        <v>17671</v>
      </c>
      <c r="C3447" s="1">
        <v>1</v>
      </c>
      <c r="D3447" s="1" t="s">
        <v>13753</v>
      </c>
      <c r="E3447" s="17">
        <v>0.81929398148148103</v>
      </c>
      <c r="F3447" s="1" t="s">
        <v>13781</v>
      </c>
      <c r="G3447" s="1" t="s">
        <v>13762</v>
      </c>
      <c r="H3447" s="17">
        <v>0.83244212962963005</v>
      </c>
      <c r="I3447" s="17">
        <v>1.3148148148149019E-2</v>
      </c>
      <c r="J3447" s="1" t="s">
        <v>13772</v>
      </c>
    </row>
    <row r="3448" spans="2:10">
      <c r="B3448" s="1" t="s">
        <v>17778</v>
      </c>
      <c r="C3448" s="1">
        <v>1</v>
      </c>
      <c r="D3448" s="1" t="s">
        <v>13753</v>
      </c>
      <c r="E3448" s="17">
        <v>0.83129629629629598</v>
      </c>
      <c r="F3448" s="1" t="s">
        <v>13782</v>
      </c>
      <c r="G3448" s="1" t="s">
        <v>13762</v>
      </c>
      <c r="H3448" s="17">
        <v>0.83253472222222202</v>
      </c>
      <c r="I3448" s="17">
        <v>1.2384259259260455E-3</v>
      </c>
      <c r="J3448" s="1" t="s">
        <v>13772</v>
      </c>
    </row>
    <row r="3449" spans="2:10">
      <c r="B3449" s="1" t="s">
        <v>17783</v>
      </c>
      <c r="C3449" s="1">
        <v>1</v>
      </c>
      <c r="D3449" s="1" t="s">
        <v>13687</v>
      </c>
      <c r="E3449" s="17">
        <v>0.83254629629629595</v>
      </c>
      <c r="F3449" s="1" t="s">
        <v>13782</v>
      </c>
      <c r="G3449" s="1" t="s">
        <v>13746</v>
      </c>
      <c r="H3449" s="17">
        <v>0.83276620370370402</v>
      </c>
      <c r="I3449" s="17">
        <v>2.1990740740807091E-4</v>
      </c>
      <c r="J3449" s="1" t="s">
        <v>13771</v>
      </c>
    </row>
    <row r="3450" spans="2:10">
      <c r="B3450" s="1" t="s">
        <v>14016</v>
      </c>
      <c r="C3450" s="1">
        <v>1</v>
      </c>
      <c r="D3450" s="1" t="s">
        <v>13753</v>
      </c>
      <c r="E3450" s="17">
        <v>0.34597222222222201</v>
      </c>
      <c r="F3450" s="1" t="s">
        <v>37</v>
      </c>
      <c r="G3450" s="1" t="s">
        <v>3095</v>
      </c>
      <c r="H3450" s="17">
        <v>0.83288194444444397</v>
      </c>
      <c r="I3450" s="17">
        <v>0.48690972222222195</v>
      </c>
      <c r="J3450" s="1" t="s">
        <v>13758</v>
      </c>
    </row>
    <row r="3451" spans="2:10">
      <c r="B3451" s="1" t="s">
        <v>17784</v>
      </c>
      <c r="C3451" s="1">
        <v>1</v>
      </c>
      <c r="D3451" s="1" t="s">
        <v>13760</v>
      </c>
      <c r="E3451" s="17">
        <v>0.83263888888888904</v>
      </c>
      <c r="F3451" s="1" t="s">
        <v>13782</v>
      </c>
      <c r="G3451" s="1" t="s">
        <v>3095</v>
      </c>
      <c r="H3451" s="17">
        <v>0.83318287037036998</v>
      </c>
      <c r="I3451" s="17">
        <v>5.4398148148093739E-4</v>
      </c>
      <c r="J3451" s="1" t="s">
        <v>13761</v>
      </c>
    </row>
    <row r="3452" spans="2:10">
      <c r="B3452" s="1" t="s">
        <v>17790</v>
      </c>
      <c r="C3452" s="1">
        <v>1</v>
      </c>
      <c r="D3452" s="1" t="s">
        <v>13687</v>
      </c>
      <c r="E3452" s="17">
        <v>0.83326388888888903</v>
      </c>
      <c r="F3452" s="1" t="s">
        <v>13782</v>
      </c>
      <c r="G3452" s="1" t="s">
        <v>13762</v>
      </c>
      <c r="H3452" s="17">
        <v>0.83340277777777805</v>
      </c>
      <c r="I3452" s="17">
        <v>1.3888888888902162E-4</v>
      </c>
      <c r="J3452" s="1" t="s">
        <v>13767</v>
      </c>
    </row>
    <row r="3453" spans="2:10">
      <c r="B3453" s="1" t="s">
        <v>17324</v>
      </c>
      <c r="C3453" s="1">
        <v>1</v>
      </c>
      <c r="D3453" s="1" t="s">
        <v>13687</v>
      </c>
      <c r="E3453" s="17">
        <v>0.79574074074074097</v>
      </c>
      <c r="F3453" s="1" t="s">
        <v>13779</v>
      </c>
      <c r="G3453" s="1" t="s">
        <v>3077</v>
      </c>
      <c r="H3453" s="17">
        <v>0.83344907407407398</v>
      </c>
      <c r="I3453" s="17">
        <v>3.7708333333333011E-2</v>
      </c>
      <c r="J3453" s="1" t="s">
        <v>13770</v>
      </c>
    </row>
    <row r="3454" spans="2:10">
      <c r="B3454" s="1" t="s">
        <v>17779</v>
      </c>
      <c r="C3454" s="1">
        <v>2</v>
      </c>
      <c r="D3454" s="1" t="s">
        <v>3076</v>
      </c>
      <c r="E3454" s="17">
        <v>0.83194444444444404</v>
      </c>
      <c r="F3454" s="1" t="s">
        <v>13782</v>
      </c>
      <c r="G3454" s="1" t="s">
        <v>3095</v>
      </c>
      <c r="H3454" s="17">
        <v>0.833553240740741</v>
      </c>
      <c r="I3454" s="17">
        <v>1.6087962962969549E-3</v>
      </c>
      <c r="J3454" s="1" t="s">
        <v>13675</v>
      </c>
    </row>
    <row r="3455" spans="2:10">
      <c r="B3455" s="1" t="s">
        <v>17788</v>
      </c>
      <c r="C3455" s="1">
        <v>1</v>
      </c>
      <c r="D3455" s="1" t="s">
        <v>13687</v>
      </c>
      <c r="E3455" s="17">
        <v>0.83317129629629605</v>
      </c>
      <c r="F3455" s="1" t="s">
        <v>13782</v>
      </c>
      <c r="G3455" s="1" t="s">
        <v>3095</v>
      </c>
      <c r="H3455" s="17">
        <v>0.83359953703703704</v>
      </c>
      <c r="I3455" s="17">
        <v>4.2824074074099272E-4</v>
      </c>
      <c r="J3455" s="1" t="s">
        <v>13757</v>
      </c>
    </row>
    <row r="3456" spans="2:10">
      <c r="B3456" s="1" t="s">
        <v>16433</v>
      </c>
      <c r="C3456" s="1">
        <v>1</v>
      </c>
      <c r="D3456" s="1" t="s">
        <v>13753</v>
      </c>
      <c r="E3456" s="17">
        <v>0.70355324074074099</v>
      </c>
      <c r="F3456" s="1" t="s">
        <v>7</v>
      </c>
      <c r="G3456" s="1" t="s">
        <v>13762</v>
      </c>
      <c r="H3456" s="17">
        <v>0.83376157407407403</v>
      </c>
      <c r="I3456" s="17">
        <v>0.13020833333333304</v>
      </c>
      <c r="J3456" s="1" t="s">
        <v>13772</v>
      </c>
    </row>
    <row r="3457" spans="2:10">
      <c r="B3457" s="1" t="s">
        <v>17782</v>
      </c>
      <c r="C3457" s="1">
        <v>1</v>
      </c>
      <c r="D3457" s="1" t="s">
        <v>13687</v>
      </c>
      <c r="E3457" s="17">
        <v>0.83232638888888899</v>
      </c>
      <c r="F3457" s="1" t="s">
        <v>13782</v>
      </c>
      <c r="G3457" s="1" t="s">
        <v>3078</v>
      </c>
      <c r="H3457" s="17">
        <v>0.83394675925925899</v>
      </c>
      <c r="I3457" s="17">
        <v>1.6203703703699945E-3</v>
      </c>
      <c r="J3457" s="1" t="s">
        <v>13773</v>
      </c>
    </row>
    <row r="3458" spans="2:10">
      <c r="B3458" s="1" t="s">
        <v>17773</v>
      </c>
      <c r="C3458" s="1">
        <v>1</v>
      </c>
      <c r="D3458" s="1" t="s">
        <v>13760</v>
      </c>
      <c r="E3458" s="17">
        <v>0.83081018518518501</v>
      </c>
      <c r="F3458" s="1" t="s">
        <v>13782</v>
      </c>
      <c r="G3458" s="1" t="s">
        <v>3078</v>
      </c>
      <c r="H3458" s="17">
        <v>0.83402777777777803</v>
      </c>
      <c r="I3458" s="17">
        <v>3.2175925925930215E-3</v>
      </c>
      <c r="J3458" s="1" t="s">
        <v>13768</v>
      </c>
    </row>
    <row r="3459" spans="2:10">
      <c r="B3459" s="1" t="s">
        <v>17786</v>
      </c>
      <c r="C3459" s="1">
        <v>1</v>
      </c>
      <c r="D3459" s="1" t="s">
        <v>13687</v>
      </c>
      <c r="E3459" s="17">
        <v>0.83275462962962998</v>
      </c>
      <c r="F3459" s="1" t="s">
        <v>13782</v>
      </c>
      <c r="G3459" s="1" t="s">
        <v>3078</v>
      </c>
      <c r="H3459" s="17">
        <v>0.834050925925926</v>
      </c>
      <c r="I3459" s="17">
        <v>1.2962962962960178E-3</v>
      </c>
      <c r="J3459" s="1" t="s">
        <v>13773</v>
      </c>
    </row>
    <row r="3460" spans="2:10">
      <c r="B3460" s="1" t="s">
        <v>17787</v>
      </c>
      <c r="C3460" s="1">
        <v>1</v>
      </c>
      <c r="D3460" s="1" t="s">
        <v>13687</v>
      </c>
      <c r="E3460" s="17">
        <v>0.83292824074074101</v>
      </c>
      <c r="F3460" s="1" t="s">
        <v>13782</v>
      </c>
      <c r="G3460" s="1" t="s">
        <v>3078</v>
      </c>
      <c r="H3460" s="17">
        <v>0.83410879629629597</v>
      </c>
      <c r="I3460" s="17">
        <v>1.1805555555549629E-3</v>
      </c>
      <c r="J3460" s="1" t="s">
        <v>13773</v>
      </c>
    </row>
    <row r="3461" spans="2:10">
      <c r="B3461" s="1" t="s">
        <v>17792</v>
      </c>
      <c r="C3461" s="1">
        <v>1</v>
      </c>
      <c r="D3461" s="1" t="s">
        <v>13753</v>
      </c>
      <c r="E3461" s="17">
        <v>0.83336805555555604</v>
      </c>
      <c r="F3461" s="1" t="s">
        <v>13783</v>
      </c>
      <c r="G3461" s="1" t="s">
        <v>3078</v>
      </c>
      <c r="H3461" s="17">
        <v>0.83436342592592605</v>
      </c>
      <c r="I3461" s="17">
        <v>9.9537037037000786E-4</v>
      </c>
      <c r="J3461" s="1" t="s">
        <v>13755</v>
      </c>
    </row>
    <row r="3462" spans="2:10">
      <c r="B3462" s="1" t="s">
        <v>17789</v>
      </c>
      <c r="C3462" s="1">
        <v>1</v>
      </c>
      <c r="D3462" s="1" t="s">
        <v>13687</v>
      </c>
      <c r="E3462" s="17">
        <v>0.83321759259259298</v>
      </c>
      <c r="F3462" s="1" t="s">
        <v>13782</v>
      </c>
      <c r="G3462" s="1" t="s">
        <v>13746</v>
      </c>
      <c r="H3462" s="17">
        <v>0.83446759259259295</v>
      </c>
      <c r="I3462" s="17">
        <v>1.2499999999999734E-3</v>
      </c>
      <c r="J3462" s="1" t="s">
        <v>13771</v>
      </c>
    </row>
    <row r="3463" spans="2:10">
      <c r="B3463" s="1" t="s">
        <v>17798</v>
      </c>
      <c r="C3463" s="1">
        <v>1</v>
      </c>
      <c r="D3463" s="1" t="s">
        <v>13753</v>
      </c>
      <c r="E3463" s="17">
        <v>0.83387731481481497</v>
      </c>
      <c r="F3463" s="1" t="s">
        <v>13783</v>
      </c>
      <c r="G3463" s="1" t="s">
        <v>3078</v>
      </c>
      <c r="H3463" s="17">
        <v>0.83446759259259295</v>
      </c>
      <c r="I3463" s="17">
        <v>5.9027777777798107E-4</v>
      </c>
      <c r="J3463" s="1" t="s">
        <v>13755</v>
      </c>
    </row>
    <row r="3464" spans="2:10">
      <c r="B3464" s="1" t="s">
        <v>17794</v>
      </c>
      <c r="C3464" s="1">
        <v>1</v>
      </c>
      <c r="D3464" s="1" t="s">
        <v>13753</v>
      </c>
      <c r="E3464" s="17">
        <v>0.83350694444444395</v>
      </c>
      <c r="F3464" s="1" t="s">
        <v>13783</v>
      </c>
      <c r="G3464" s="1" t="s">
        <v>13746</v>
      </c>
      <c r="H3464" s="17">
        <v>0.83471064814814799</v>
      </c>
      <c r="I3464" s="17">
        <v>1.2037037037040399E-3</v>
      </c>
      <c r="J3464" s="1" t="s">
        <v>13759</v>
      </c>
    </row>
    <row r="3465" spans="2:10">
      <c r="B3465" s="1" t="s">
        <v>17793</v>
      </c>
      <c r="C3465" s="1">
        <v>1</v>
      </c>
      <c r="D3465" s="1" t="s">
        <v>13687</v>
      </c>
      <c r="E3465" s="17">
        <v>0.83337962962962997</v>
      </c>
      <c r="F3465" s="1" t="s">
        <v>13783</v>
      </c>
      <c r="G3465" s="1" t="s">
        <v>13746</v>
      </c>
      <c r="H3465" s="17">
        <v>0.83473379629629596</v>
      </c>
      <c r="I3465" s="17">
        <v>1.3541666666659902E-3</v>
      </c>
      <c r="J3465" s="1" t="s">
        <v>13771</v>
      </c>
    </row>
    <row r="3466" spans="2:10">
      <c r="B3466" s="1" t="s">
        <v>14977</v>
      </c>
      <c r="C3466" s="1">
        <v>1</v>
      </c>
      <c r="D3466" s="1" t="s">
        <v>13760</v>
      </c>
      <c r="E3466" s="17">
        <v>0.52129629629629604</v>
      </c>
      <c r="F3466" s="1" t="s">
        <v>54</v>
      </c>
      <c r="G3466" s="1" t="s">
        <v>3077</v>
      </c>
      <c r="H3466" s="17">
        <v>0.83484953703703701</v>
      </c>
      <c r="I3466" s="17">
        <v>0.31355324074074098</v>
      </c>
      <c r="J3466" s="1" t="s">
        <v>13765</v>
      </c>
    </row>
    <row r="3467" spans="2:10">
      <c r="B3467" s="1" t="s">
        <v>17801</v>
      </c>
      <c r="C3467" s="1">
        <v>1</v>
      </c>
      <c r="D3467" s="1" t="s">
        <v>13687</v>
      </c>
      <c r="E3467" s="17">
        <v>0.83447916666666699</v>
      </c>
      <c r="F3467" s="1" t="s">
        <v>13783</v>
      </c>
      <c r="G3467" s="1" t="s">
        <v>3095</v>
      </c>
      <c r="H3467" s="17">
        <v>0.83491898148148103</v>
      </c>
      <c r="I3467" s="17">
        <v>4.398148148140324E-4</v>
      </c>
      <c r="J3467" s="1" t="s">
        <v>13757</v>
      </c>
    </row>
    <row r="3468" spans="2:10">
      <c r="B3468" s="1" t="s">
        <v>17799</v>
      </c>
      <c r="C3468" s="1">
        <v>1</v>
      </c>
      <c r="D3468" s="1" t="s">
        <v>13760</v>
      </c>
      <c r="E3468" s="17">
        <v>0.83434027777777797</v>
      </c>
      <c r="F3468" s="1" t="s">
        <v>13783</v>
      </c>
      <c r="G3468" s="1" t="s">
        <v>3077</v>
      </c>
      <c r="H3468" s="17">
        <v>0.83496527777777796</v>
      </c>
      <c r="I3468" s="17">
        <v>6.2499999999998668E-4</v>
      </c>
      <c r="J3468" s="1" t="s">
        <v>13765</v>
      </c>
    </row>
    <row r="3469" spans="2:10">
      <c r="B3469" s="1" t="s">
        <v>17329</v>
      </c>
      <c r="C3469" s="1">
        <v>1</v>
      </c>
      <c r="D3469" s="1" t="s">
        <v>13760</v>
      </c>
      <c r="E3469" s="17">
        <v>0.79619212962963004</v>
      </c>
      <c r="F3469" s="1" t="s">
        <v>13779</v>
      </c>
      <c r="G3469" s="1" t="s">
        <v>3095</v>
      </c>
      <c r="H3469" s="17">
        <v>0.83499999999999996</v>
      </c>
      <c r="I3469" s="17">
        <v>3.8807870370369923E-2</v>
      </c>
      <c r="J3469" s="1" t="s">
        <v>13761</v>
      </c>
    </row>
    <row r="3470" spans="2:10">
      <c r="B3470" s="1" t="s">
        <v>17803</v>
      </c>
      <c r="C3470" s="1">
        <v>1</v>
      </c>
      <c r="D3470" s="1" t="s">
        <v>13753</v>
      </c>
      <c r="E3470" s="17">
        <v>0.83480324074074097</v>
      </c>
      <c r="F3470" s="1" t="s">
        <v>13783</v>
      </c>
      <c r="G3470" s="1" t="s">
        <v>3095</v>
      </c>
      <c r="H3470" s="17">
        <v>0.83506944444444398</v>
      </c>
      <c r="I3470" s="17">
        <v>2.6620370370300517E-4</v>
      </c>
      <c r="J3470" s="1" t="s">
        <v>13758</v>
      </c>
    </row>
    <row r="3471" spans="2:10">
      <c r="B3471" s="1" t="s">
        <v>17777</v>
      </c>
      <c r="C3471" s="1">
        <v>1</v>
      </c>
      <c r="D3471" s="1" t="s">
        <v>13753</v>
      </c>
      <c r="E3471" s="17">
        <v>0.83125000000000004</v>
      </c>
      <c r="F3471" s="1" t="s">
        <v>13782</v>
      </c>
      <c r="G3471" s="1" t="s">
        <v>13762</v>
      </c>
      <c r="H3471" s="17">
        <v>0.83538194444444402</v>
      </c>
      <c r="I3471" s="17">
        <v>4.1319444444439801E-3</v>
      </c>
      <c r="J3471" s="1" t="s">
        <v>13772</v>
      </c>
    </row>
    <row r="3472" spans="2:10">
      <c r="B3472" s="1" t="s">
        <v>17282</v>
      </c>
      <c r="C3472" s="1">
        <v>1</v>
      </c>
      <c r="D3472" s="1" t="s">
        <v>13687</v>
      </c>
      <c r="E3472" s="17">
        <v>0.79145833333333304</v>
      </c>
      <c r="F3472" s="1" t="s">
        <v>15</v>
      </c>
      <c r="G3472" s="1" t="s">
        <v>13746</v>
      </c>
      <c r="H3472" s="17">
        <v>0.83553240740740697</v>
      </c>
      <c r="I3472" s="17">
        <v>4.4074074074073932E-2</v>
      </c>
      <c r="J3472" s="1" t="s">
        <v>13771</v>
      </c>
    </row>
    <row r="3473" spans="2:10">
      <c r="B3473" s="1" t="s">
        <v>17805</v>
      </c>
      <c r="C3473" s="1">
        <v>1</v>
      </c>
      <c r="D3473" s="1" t="s">
        <v>13687</v>
      </c>
      <c r="E3473" s="17">
        <v>0.83512731481481495</v>
      </c>
      <c r="F3473" s="1" t="s">
        <v>13783</v>
      </c>
      <c r="G3473" s="1" t="s">
        <v>3095</v>
      </c>
      <c r="H3473" s="17">
        <v>0.83560185185185198</v>
      </c>
      <c r="I3473" s="17">
        <v>4.745370370370372E-4</v>
      </c>
      <c r="J3473" s="1" t="s">
        <v>13757</v>
      </c>
    </row>
    <row r="3474" spans="2:10">
      <c r="B3474" s="1" t="s">
        <v>17806</v>
      </c>
      <c r="C3474" s="1">
        <v>1</v>
      </c>
      <c r="D3474" s="1" t="s">
        <v>3076</v>
      </c>
      <c r="E3474" s="17">
        <v>0.83535879629629595</v>
      </c>
      <c r="F3474" s="1" t="s">
        <v>13783</v>
      </c>
      <c r="G3474" s="1" t="s">
        <v>13762</v>
      </c>
      <c r="H3474" s="17">
        <v>0.83586805555555599</v>
      </c>
      <c r="I3474" s="17">
        <v>5.0925925926004201E-4</v>
      </c>
      <c r="J3474" s="1" t="s">
        <v>13775</v>
      </c>
    </row>
    <row r="3475" spans="2:10">
      <c r="B3475" s="1" t="s">
        <v>17396</v>
      </c>
      <c r="C3475" s="1">
        <v>5</v>
      </c>
      <c r="D3475" s="1" t="s">
        <v>13753</v>
      </c>
      <c r="E3475" s="17">
        <v>0.80047453703703697</v>
      </c>
      <c r="F3475" s="1" t="s">
        <v>13779</v>
      </c>
      <c r="G3475" s="1" t="s">
        <v>3078</v>
      </c>
      <c r="H3475" s="17">
        <v>0.83608796296296295</v>
      </c>
      <c r="I3475" s="17">
        <v>3.5613425925925979E-2</v>
      </c>
      <c r="J3475" s="1" t="s">
        <v>13755</v>
      </c>
    </row>
    <row r="3476" spans="2:10">
      <c r="B3476" s="1" t="s">
        <v>16409</v>
      </c>
      <c r="C3476" s="1">
        <v>2</v>
      </c>
      <c r="D3476" s="1" t="s">
        <v>13753</v>
      </c>
      <c r="E3476" s="17">
        <v>0.70116898148148099</v>
      </c>
      <c r="F3476" s="1" t="s">
        <v>7</v>
      </c>
      <c r="G3476" s="1" t="s">
        <v>13746</v>
      </c>
      <c r="H3476" s="17">
        <v>0.836203703703704</v>
      </c>
      <c r="I3476" s="17">
        <v>0.13503472222222301</v>
      </c>
      <c r="J3476" s="1" t="s">
        <v>13759</v>
      </c>
    </row>
    <row r="3477" spans="2:10">
      <c r="B3477" s="1" t="s">
        <v>17813</v>
      </c>
      <c r="C3477" s="1">
        <v>1</v>
      </c>
      <c r="D3477" s="1" t="s">
        <v>13687</v>
      </c>
      <c r="E3477" s="17">
        <v>0.83606481481481498</v>
      </c>
      <c r="F3477" s="1" t="s">
        <v>13783</v>
      </c>
      <c r="G3477" s="1" t="s">
        <v>3095</v>
      </c>
      <c r="H3477" s="17">
        <v>0.83658564814814795</v>
      </c>
      <c r="I3477" s="17">
        <v>5.2083333333297066E-4</v>
      </c>
      <c r="J3477" s="1" t="s">
        <v>13757</v>
      </c>
    </row>
    <row r="3478" spans="2:10">
      <c r="B3478" s="1" t="s">
        <v>17812</v>
      </c>
      <c r="C3478" s="1">
        <v>1</v>
      </c>
      <c r="D3478" s="1" t="s">
        <v>13753</v>
      </c>
      <c r="E3478" s="17">
        <v>0.83587962962963003</v>
      </c>
      <c r="F3478" s="1" t="s">
        <v>13783</v>
      </c>
      <c r="G3478" s="1" t="s">
        <v>3078</v>
      </c>
      <c r="H3478" s="17">
        <v>0.83668981481481497</v>
      </c>
      <c r="I3478" s="17">
        <v>8.1018518518494176E-4</v>
      </c>
      <c r="J3478" s="1" t="s">
        <v>13755</v>
      </c>
    </row>
    <row r="3479" spans="2:10">
      <c r="B3479" s="1" t="s">
        <v>17810</v>
      </c>
      <c r="C3479" s="1">
        <v>1</v>
      </c>
      <c r="D3479" s="1" t="s">
        <v>13687</v>
      </c>
      <c r="E3479" s="17">
        <v>0.83568287037037003</v>
      </c>
      <c r="F3479" s="1" t="s">
        <v>13783</v>
      </c>
      <c r="G3479" s="1" t="s">
        <v>3078</v>
      </c>
      <c r="H3479" s="17">
        <v>0.83673611111111101</v>
      </c>
      <c r="I3479" s="17">
        <v>1.0532407407409794E-3</v>
      </c>
      <c r="J3479" s="1" t="s">
        <v>13773</v>
      </c>
    </row>
    <row r="3480" spans="2:10">
      <c r="B3480" s="1" t="s">
        <v>17808</v>
      </c>
      <c r="C3480" s="1">
        <v>1</v>
      </c>
      <c r="D3480" s="1" t="s">
        <v>13753</v>
      </c>
      <c r="E3480" s="17">
        <v>0.83564814814814803</v>
      </c>
      <c r="F3480" s="1" t="s">
        <v>13783</v>
      </c>
      <c r="G3480" s="1" t="s">
        <v>3078</v>
      </c>
      <c r="H3480" s="17">
        <v>0.83679398148148099</v>
      </c>
      <c r="I3480" s="17">
        <v>1.1458333333329573E-3</v>
      </c>
      <c r="J3480" s="1" t="s">
        <v>13755</v>
      </c>
    </row>
    <row r="3481" spans="2:10">
      <c r="B3481" s="1" t="s">
        <v>17811</v>
      </c>
      <c r="C3481" s="1">
        <v>1</v>
      </c>
      <c r="D3481" s="1" t="s">
        <v>13753</v>
      </c>
      <c r="E3481" s="17">
        <v>0.83569444444444396</v>
      </c>
      <c r="F3481" s="1" t="s">
        <v>13783</v>
      </c>
      <c r="G3481" s="1" t="s">
        <v>3077</v>
      </c>
      <c r="H3481" s="17">
        <v>0.83711805555555596</v>
      </c>
      <c r="I3481" s="17">
        <v>1.4236111111119998E-3</v>
      </c>
      <c r="J3481" s="1" t="s">
        <v>13756</v>
      </c>
    </row>
    <row r="3482" spans="2:10">
      <c r="B3482" s="1" t="s">
        <v>17821</v>
      </c>
      <c r="C3482" s="1">
        <v>1</v>
      </c>
      <c r="D3482" s="1" t="s">
        <v>13753</v>
      </c>
      <c r="E3482" s="17">
        <v>0.83672453703703698</v>
      </c>
      <c r="F3482" s="1" t="s">
        <v>13783</v>
      </c>
      <c r="G3482" s="1" t="s">
        <v>13746</v>
      </c>
      <c r="H3482" s="17">
        <v>0.83716435185185201</v>
      </c>
      <c r="I3482" s="17">
        <v>4.398148148150316E-4</v>
      </c>
      <c r="J3482" s="1" t="s">
        <v>13759</v>
      </c>
    </row>
    <row r="3483" spans="2:10">
      <c r="B3483" s="1" t="s">
        <v>17766</v>
      </c>
      <c r="C3483" s="1">
        <v>1</v>
      </c>
      <c r="D3483" s="1" t="s">
        <v>13760</v>
      </c>
      <c r="E3483" s="17">
        <v>0.83019675925925895</v>
      </c>
      <c r="F3483" s="1" t="s">
        <v>13782</v>
      </c>
      <c r="G3483" s="1" t="s">
        <v>3078</v>
      </c>
      <c r="H3483" s="17">
        <v>0.83724537037036995</v>
      </c>
      <c r="I3483" s="17">
        <v>7.0486111111109917E-3</v>
      </c>
      <c r="J3483" s="1" t="s">
        <v>13768</v>
      </c>
    </row>
    <row r="3484" spans="2:10">
      <c r="B3484" s="1" t="s">
        <v>17823</v>
      </c>
      <c r="C3484" s="1">
        <v>1</v>
      </c>
      <c r="D3484" s="1" t="s">
        <v>13760</v>
      </c>
      <c r="E3484" s="17">
        <v>0.83692129629629597</v>
      </c>
      <c r="F3484" s="1" t="s">
        <v>13783</v>
      </c>
      <c r="G3484" s="1" t="s">
        <v>3077</v>
      </c>
      <c r="H3484" s="17">
        <v>0.83724537037036995</v>
      </c>
      <c r="I3484" s="17">
        <v>3.240740740739767E-4</v>
      </c>
      <c r="J3484" s="1" t="s">
        <v>13765</v>
      </c>
    </row>
    <row r="3485" spans="2:10">
      <c r="B3485" s="1" t="s">
        <v>17830</v>
      </c>
      <c r="C3485" s="1">
        <v>1</v>
      </c>
      <c r="D3485" s="1" t="s">
        <v>13687</v>
      </c>
      <c r="E3485" s="17">
        <v>0.83724537037036995</v>
      </c>
      <c r="F3485" s="1" t="s">
        <v>13783</v>
      </c>
      <c r="G3485" s="1" t="s">
        <v>3095</v>
      </c>
      <c r="H3485" s="17">
        <v>0.83770833333333306</v>
      </c>
      <c r="I3485" s="17">
        <v>4.6296296296310935E-4</v>
      </c>
      <c r="J3485" s="1" t="s">
        <v>13757</v>
      </c>
    </row>
    <row r="3486" spans="2:10">
      <c r="B3486" s="1" t="s">
        <v>17785</v>
      </c>
      <c r="C3486" s="1">
        <v>1</v>
      </c>
      <c r="D3486" s="1" t="s">
        <v>13753</v>
      </c>
      <c r="E3486" s="17">
        <v>0.83263888888888904</v>
      </c>
      <c r="F3486" s="1" t="s">
        <v>13782</v>
      </c>
      <c r="G3486" s="1" t="s">
        <v>13746</v>
      </c>
      <c r="H3486" s="17">
        <v>0.83781249999999996</v>
      </c>
      <c r="I3486" s="17">
        <v>5.1736111111109206E-3</v>
      </c>
      <c r="J3486" s="1" t="s">
        <v>13759</v>
      </c>
    </row>
    <row r="3487" spans="2:10">
      <c r="B3487" s="1" t="s">
        <v>17825</v>
      </c>
      <c r="C3487" s="1">
        <v>1</v>
      </c>
      <c r="D3487" s="1" t="s">
        <v>13753</v>
      </c>
      <c r="E3487" s="17">
        <v>0.83694444444444405</v>
      </c>
      <c r="F3487" s="1" t="s">
        <v>13783</v>
      </c>
      <c r="G3487" s="1" t="s">
        <v>3078</v>
      </c>
      <c r="H3487" s="17">
        <v>0.83783564814814804</v>
      </c>
      <c r="I3487" s="17">
        <v>8.9120370370399105E-4</v>
      </c>
      <c r="J3487" s="1" t="s">
        <v>13755</v>
      </c>
    </row>
    <row r="3488" spans="2:10">
      <c r="B3488" s="1" t="s">
        <v>17831</v>
      </c>
      <c r="C3488" s="1">
        <v>1</v>
      </c>
      <c r="D3488" s="1" t="s">
        <v>13760</v>
      </c>
      <c r="E3488" s="17">
        <v>0.83728009259259295</v>
      </c>
      <c r="F3488" s="1" t="s">
        <v>13783</v>
      </c>
      <c r="G3488" s="1" t="s">
        <v>3095</v>
      </c>
      <c r="H3488" s="17">
        <v>0.83783564814814804</v>
      </c>
      <c r="I3488" s="17">
        <v>5.5555555555508729E-4</v>
      </c>
      <c r="J3488" s="1" t="s">
        <v>13761</v>
      </c>
    </row>
    <row r="3489" spans="2:10">
      <c r="B3489" s="1" t="s">
        <v>17829</v>
      </c>
      <c r="C3489" s="1">
        <v>1</v>
      </c>
      <c r="D3489" s="1" t="s">
        <v>13760</v>
      </c>
      <c r="E3489" s="17">
        <v>0.83724537037036995</v>
      </c>
      <c r="F3489" s="1" t="s">
        <v>13783</v>
      </c>
      <c r="G3489" s="1" t="s">
        <v>3095</v>
      </c>
      <c r="H3489" s="17">
        <v>0.83790509259259305</v>
      </c>
      <c r="I3489" s="17">
        <v>6.5972222222310251E-4</v>
      </c>
      <c r="J3489" s="1" t="s">
        <v>13761</v>
      </c>
    </row>
    <row r="3490" spans="2:10">
      <c r="B3490" s="1" t="s">
        <v>17814</v>
      </c>
      <c r="C3490" s="1">
        <v>1</v>
      </c>
      <c r="D3490" s="1" t="s">
        <v>13687</v>
      </c>
      <c r="E3490" s="17">
        <v>0.83613425925925899</v>
      </c>
      <c r="F3490" s="1" t="s">
        <v>13783</v>
      </c>
      <c r="G3490" s="1" t="s">
        <v>13746</v>
      </c>
      <c r="H3490" s="17">
        <v>0.83793981481481505</v>
      </c>
      <c r="I3490" s="17">
        <v>1.8055555555560598E-3</v>
      </c>
      <c r="J3490" s="1" t="s">
        <v>13771</v>
      </c>
    </row>
    <row r="3491" spans="2:10">
      <c r="B3491" s="1" t="s">
        <v>15382</v>
      </c>
      <c r="C3491" s="1">
        <v>1</v>
      </c>
      <c r="D3491" s="1" t="s">
        <v>13753</v>
      </c>
      <c r="E3491" s="17">
        <v>0.57445601851851802</v>
      </c>
      <c r="F3491" s="1" t="s">
        <v>59</v>
      </c>
      <c r="G3491" s="1" t="s">
        <v>13746</v>
      </c>
      <c r="H3491" s="17">
        <v>0.83800925925925895</v>
      </c>
      <c r="I3491" s="17">
        <v>0.26355324074074093</v>
      </c>
      <c r="J3491" s="1" t="s">
        <v>13759</v>
      </c>
    </row>
    <row r="3492" spans="2:10">
      <c r="B3492" s="1" t="s">
        <v>17827</v>
      </c>
      <c r="C3492" s="1">
        <v>1</v>
      </c>
      <c r="D3492" s="1" t="s">
        <v>3076</v>
      </c>
      <c r="E3492" s="17">
        <v>0.83706018518518499</v>
      </c>
      <c r="F3492" s="1" t="s">
        <v>13783</v>
      </c>
      <c r="G3492" s="1" t="s">
        <v>3078</v>
      </c>
      <c r="H3492" s="17">
        <v>0.83827546296296296</v>
      </c>
      <c r="I3492" s="17">
        <v>1.2152777777779677E-3</v>
      </c>
      <c r="J3492" s="1" t="s">
        <v>13769</v>
      </c>
    </row>
    <row r="3493" spans="2:10">
      <c r="B3493" s="1" t="s">
        <v>17744</v>
      </c>
      <c r="C3493" s="1">
        <v>1</v>
      </c>
      <c r="D3493" s="1" t="s">
        <v>13687</v>
      </c>
      <c r="E3493" s="17">
        <v>0.826701388888889</v>
      </c>
      <c r="F3493" s="1" t="s">
        <v>13782</v>
      </c>
      <c r="G3493" s="1" t="s">
        <v>3095</v>
      </c>
      <c r="H3493" s="17">
        <v>0.83854166666666696</v>
      </c>
      <c r="I3493" s="17">
        <v>1.1840277777777963E-2</v>
      </c>
      <c r="J3493" s="1" t="s">
        <v>13757</v>
      </c>
    </row>
    <row r="3494" spans="2:10">
      <c r="B3494" s="1" t="s">
        <v>17795</v>
      </c>
      <c r="C3494" s="1">
        <v>1</v>
      </c>
      <c r="D3494" s="1" t="s">
        <v>13753</v>
      </c>
      <c r="E3494" s="17">
        <v>0.83356481481481504</v>
      </c>
      <c r="F3494" s="1" t="s">
        <v>13783</v>
      </c>
      <c r="G3494" s="1" t="s">
        <v>3078</v>
      </c>
      <c r="H3494" s="17">
        <v>0.838553240740741</v>
      </c>
      <c r="I3494" s="17">
        <v>4.9884259259259656E-3</v>
      </c>
      <c r="J3494" s="1" t="s">
        <v>13755</v>
      </c>
    </row>
    <row r="3495" spans="2:10">
      <c r="B3495" s="1" t="s">
        <v>17551</v>
      </c>
      <c r="C3495" s="1">
        <v>1</v>
      </c>
      <c r="D3495" s="1" t="s">
        <v>13753</v>
      </c>
      <c r="E3495" s="17">
        <v>0.80987268518518496</v>
      </c>
      <c r="F3495" s="1" t="s">
        <v>13780</v>
      </c>
      <c r="G3495" s="1" t="s">
        <v>3095</v>
      </c>
      <c r="H3495" s="17">
        <v>0.83856481481481504</v>
      </c>
      <c r="I3495" s="17">
        <v>2.8692129629630081E-2</v>
      </c>
      <c r="J3495" s="1" t="s">
        <v>13758</v>
      </c>
    </row>
    <row r="3496" spans="2:10">
      <c r="B3496" s="1" t="s">
        <v>17686</v>
      </c>
      <c r="C3496" s="1">
        <v>1</v>
      </c>
      <c r="D3496" s="1" t="s">
        <v>13753</v>
      </c>
      <c r="E3496" s="17">
        <v>0.82015046296296301</v>
      </c>
      <c r="F3496" s="1" t="s">
        <v>13781</v>
      </c>
      <c r="G3496" s="1" t="s">
        <v>3095</v>
      </c>
      <c r="H3496" s="17">
        <v>0.83872685185185203</v>
      </c>
      <c r="I3496" s="17">
        <v>1.8576388888889017E-2</v>
      </c>
      <c r="J3496" s="1" t="s">
        <v>13758</v>
      </c>
    </row>
    <row r="3497" spans="2:10">
      <c r="B3497" s="1" t="s">
        <v>17815</v>
      </c>
      <c r="C3497" s="1">
        <v>2</v>
      </c>
      <c r="D3497" s="1" t="s">
        <v>13760</v>
      </c>
      <c r="E3497" s="17">
        <v>0.83623842592592601</v>
      </c>
      <c r="F3497" s="1" t="s">
        <v>13783</v>
      </c>
      <c r="G3497" s="1" t="s">
        <v>3077</v>
      </c>
      <c r="H3497" s="17">
        <v>0.83875</v>
      </c>
      <c r="I3497" s="17">
        <v>2.5115740740739856E-3</v>
      </c>
      <c r="J3497" s="1" t="s">
        <v>13765</v>
      </c>
    </row>
    <row r="3498" spans="2:10">
      <c r="B3498" s="1" t="s">
        <v>17839</v>
      </c>
      <c r="C3498" s="1">
        <v>1</v>
      </c>
      <c r="D3498" s="1" t="s">
        <v>13687</v>
      </c>
      <c r="E3498" s="17">
        <v>0.83829861111111104</v>
      </c>
      <c r="F3498" s="1" t="s">
        <v>13783</v>
      </c>
      <c r="G3498" s="1" t="s">
        <v>3095</v>
      </c>
      <c r="H3498" s="17">
        <v>0.83877314814814796</v>
      </c>
      <c r="I3498" s="17">
        <v>4.7453703703692618E-4</v>
      </c>
      <c r="J3498" s="1" t="s">
        <v>13757</v>
      </c>
    </row>
    <row r="3499" spans="2:10">
      <c r="B3499" s="1" t="s">
        <v>17437</v>
      </c>
      <c r="C3499" s="1">
        <v>1</v>
      </c>
      <c r="D3499" s="1" t="s">
        <v>13753</v>
      </c>
      <c r="E3499" s="17">
        <v>0.80312499999999998</v>
      </c>
      <c r="F3499" s="1" t="s">
        <v>13780</v>
      </c>
      <c r="G3499" s="1" t="s">
        <v>3077</v>
      </c>
      <c r="H3499" s="17">
        <v>0.83896990740740696</v>
      </c>
      <c r="I3499" s="17">
        <v>3.5844907407406978E-2</v>
      </c>
      <c r="J3499" s="1" t="s">
        <v>13756</v>
      </c>
    </row>
    <row r="3500" spans="2:10">
      <c r="B3500" s="1" t="s">
        <v>17833</v>
      </c>
      <c r="C3500" s="1">
        <v>1</v>
      </c>
      <c r="D3500" s="1" t="s">
        <v>13753</v>
      </c>
      <c r="E3500" s="17">
        <v>0.83783564814814804</v>
      </c>
      <c r="F3500" s="1" t="s">
        <v>13783</v>
      </c>
      <c r="G3500" s="1" t="s">
        <v>3095</v>
      </c>
      <c r="H3500" s="17">
        <v>0.83896990740740696</v>
      </c>
      <c r="I3500" s="17">
        <v>1.1342592592589185E-3</v>
      </c>
      <c r="J3500" s="1" t="s">
        <v>13758</v>
      </c>
    </row>
    <row r="3501" spans="2:10">
      <c r="B3501" s="1" t="s">
        <v>17819</v>
      </c>
      <c r="C3501" s="1">
        <v>1</v>
      </c>
      <c r="D3501" s="1" t="s">
        <v>13760</v>
      </c>
      <c r="E3501" s="17">
        <v>0.83660879629629603</v>
      </c>
      <c r="F3501" s="1" t="s">
        <v>13783</v>
      </c>
      <c r="G3501" s="1" t="s">
        <v>13746</v>
      </c>
      <c r="H3501" s="17">
        <v>0.83912037037037002</v>
      </c>
      <c r="I3501" s="17">
        <v>2.5115740740739856E-3</v>
      </c>
      <c r="J3501" s="1" t="s">
        <v>13764</v>
      </c>
    </row>
    <row r="3502" spans="2:10">
      <c r="B3502" s="1" t="s">
        <v>17824</v>
      </c>
      <c r="C3502" s="1">
        <v>2</v>
      </c>
      <c r="D3502" s="1" t="s">
        <v>13687</v>
      </c>
      <c r="E3502" s="17">
        <v>0.83692129629629597</v>
      </c>
      <c r="F3502" s="1" t="s">
        <v>13783</v>
      </c>
      <c r="G3502" s="1" t="s">
        <v>13746</v>
      </c>
      <c r="H3502" s="17">
        <v>0.83915509259259302</v>
      </c>
      <c r="I3502" s="17">
        <v>2.2337962962970526E-3</v>
      </c>
      <c r="J3502" s="1" t="s">
        <v>13771</v>
      </c>
    </row>
    <row r="3503" spans="2:10">
      <c r="B3503" s="1" t="s">
        <v>17832</v>
      </c>
      <c r="C3503" s="1">
        <v>1</v>
      </c>
      <c r="D3503" s="1" t="s">
        <v>13687</v>
      </c>
      <c r="E3503" s="17">
        <v>0.83732638888888899</v>
      </c>
      <c r="F3503" s="1" t="s">
        <v>13783</v>
      </c>
      <c r="G3503" s="1" t="s">
        <v>13746</v>
      </c>
      <c r="H3503" s="17">
        <v>0.83918981481481503</v>
      </c>
      <c r="I3503" s="17">
        <v>1.8634259259260322E-3</v>
      </c>
      <c r="J3503" s="1" t="s">
        <v>13771</v>
      </c>
    </row>
    <row r="3504" spans="2:10">
      <c r="B3504" s="1" t="s">
        <v>17538</v>
      </c>
      <c r="C3504" s="1">
        <v>1</v>
      </c>
      <c r="D3504" s="1" t="s">
        <v>13753</v>
      </c>
      <c r="E3504" s="17">
        <v>0.80887731481481495</v>
      </c>
      <c r="F3504" s="1" t="s">
        <v>13780</v>
      </c>
      <c r="G3504" s="1" t="s">
        <v>13746</v>
      </c>
      <c r="H3504" s="17">
        <v>0.83921296296296299</v>
      </c>
      <c r="I3504" s="17">
        <v>3.0335648148148042E-2</v>
      </c>
      <c r="J3504" s="1" t="s">
        <v>13759</v>
      </c>
    </row>
    <row r="3505" spans="2:10">
      <c r="B3505" s="1" t="s">
        <v>17842</v>
      </c>
      <c r="C3505" s="1">
        <v>5</v>
      </c>
      <c r="D3505" s="1" t="s">
        <v>13753</v>
      </c>
      <c r="E3505" s="17">
        <v>0.83875</v>
      </c>
      <c r="F3505" s="1" t="s">
        <v>13783</v>
      </c>
      <c r="G3505" s="1" t="s">
        <v>3078</v>
      </c>
      <c r="H3505" s="17">
        <v>0.839479166666667</v>
      </c>
      <c r="I3505" s="17">
        <v>7.2916666666700269E-4</v>
      </c>
      <c r="J3505" s="1" t="s">
        <v>13755</v>
      </c>
    </row>
    <row r="3506" spans="2:10">
      <c r="B3506" s="1" t="s">
        <v>17835</v>
      </c>
      <c r="C3506" s="1">
        <v>1</v>
      </c>
      <c r="D3506" s="1" t="s">
        <v>13753</v>
      </c>
      <c r="E3506" s="17">
        <v>0.83789351851851901</v>
      </c>
      <c r="F3506" s="1" t="s">
        <v>13783</v>
      </c>
      <c r="G3506" s="1" t="s">
        <v>3077</v>
      </c>
      <c r="H3506" s="17">
        <v>0.83958333333333302</v>
      </c>
      <c r="I3506" s="17">
        <v>1.6898148148140058E-3</v>
      </c>
      <c r="J3506" s="1" t="s">
        <v>13756</v>
      </c>
    </row>
    <row r="3507" spans="2:10">
      <c r="B3507" s="1" t="s">
        <v>17837</v>
      </c>
      <c r="C3507" s="1">
        <v>1</v>
      </c>
      <c r="D3507" s="1" t="s">
        <v>13753</v>
      </c>
      <c r="E3507" s="17">
        <v>0.83802083333333299</v>
      </c>
      <c r="F3507" s="1" t="s">
        <v>13783</v>
      </c>
      <c r="G3507" s="1" t="s">
        <v>3078</v>
      </c>
      <c r="H3507" s="17">
        <v>0.83959490740740705</v>
      </c>
      <c r="I3507" s="17">
        <v>1.5740740740740611E-3</v>
      </c>
      <c r="J3507" s="1" t="s">
        <v>13755</v>
      </c>
    </row>
    <row r="3508" spans="2:10">
      <c r="B3508" s="1" t="s">
        <v>17693</v>
      </c>
      <c r="C3508" s="1">
        <v>1</v>
      </c>
      <c r="D3508" s="1" t="s">
        <v>13687</v>
      </c>
      <c r="E3508" s="17">
        <v>0.82097222222222199</v>
      </c>
      <c r="F3508" s="1" t="s">
        <v>13781</v>
      </c>
      <c r="G3508" s="1" t="s">
        <v>3077</v>
      </c>
      <c r="H3508" s="17">
        <v>0.83962962962962995</v>
      </c>
      <c r="I3508" s="17">
        <v>1.8657407407407955E-2</v>
      </c>
      <c r="J3508" s="1" t="s">
        <v>13770</v>
      </c>
    </row>
    <row r="3509" spans="2:10">
      <c r="B3509" s="1" t="s">
        <v>17841</v>
      </c>
      <c r="C3509" s="1">
        <v>1</v>
      </c>
      <c r="D3509" s="1" t="s">
        <v>13687</v>
      </c>
      <c r="E3509" s="17">
        <v>0.83871527777777799</v>
      </c>
      <c r="F3509" s="1" t="s">
        <v>13783</v>
      </c>
      <c r="G3509" s="1" t="s">
        <v>3078</v>
      </c>
      <c r="H3509" s="17">
        <v>0.83967592592592599</v>
      </c>
      <c r="I3509" s="17">
        <v>9.6064814814800226E-4</v>
      </c>
      <c r="J3509" s="1" t="s">
        <v>13773</v>
      </c>
    </row>
    <row r="3510" spans="2:10">
      <c r="B3510" s="1" t="s">
        <v>17818</v>
      </c>
      <c r="C3510" s="1">
        <v>1</v>
      </c>
      <c r="D3510" s="1" t="s">
        <v>13760</v>
      </c>
      <c r="E3510" s="17">
        <v>0.83628472222222205</v>
      </c>
      <c r="F3510" s="1" t="s">
        <v>13783</v>
      </c>
      <c r="G3510" s="1" t="s">
        <v>3078</v>
      </c>
      <c r="H3510" s="17">
        <v>0.83972222222222204</v>
      </c>
      <c r="I3510" s="17">
        <v>3.4374999999999822E-3</v>
      </c>
      <c r="J3510" s="1" t="s">
        <v>13768</v>
      </c>
    </row>
    <row r="3511" spans="2:10">
      <c r="B3511" s="1" t="s">
        <v>17847</v>
      </c>
      <c r="C3511" s="1">
        <v>1</v>
      </c>
      <c r="D3511" s="1" t="s">
        <v>13760</v>
      </c>
      <c r="E3511" s="17">
        <v>0.83931712962963001</v>
      </c>
      <c r="F3511" s="1" t="s">
        <v>13783</v>
      </c>
      <c r="G3511" s="1" t="s">
        <v>3095</v>
      </c>
      <c r="H3511" s="17">
        <v>0.83994212962963</v>
      </c>
      <c r="I3511" s="17">
        <v>6.2499999999998668E-4</v>
      </c>
      <c r="J3511" s="1" t="s">
        <v>13761</v>
      </c>
    </row>
    <row r="3512" spans="2:10">
      <c r="B3512" s="1" t="s">
        <v>17840</v>
      </c>
      <c r="C3512" s="1">
        <v>1</v>
      </c>
      <c r="D3512" s="1" t="s">
        <v>13687</v>
      </c>
      <c r="E3512" s="17">
        <v>0.83868055555555598</v>
      </c>
      <c r="F3512" s="1" t="s">
        <v>13783</v>
      </c>
      <c r="G3512" s="1" t="s">
        <v>3078</v>
      </c>
      <c r="H3512" s="17">
        <v>0.84002314814814805</v>
      </c>
      <c r="I3512" s="17">
        <v>1.3425925925920623E-3</v>
      </c>
      <c r="J3512" s="1" t="s">
        <v>13773</v>
      </c>
    </row>
    <row r="3513" spans="2:10">
      <c r="B3513" s="1" t="s">
        <v>17849</v>
      </c>
      <c r="C3513" s="1">
        <v>1</v>
      </c>
      <c r="D3513" s="1" t="s">
        <v>13687</v>
      </c>
      <c r="E3513" s="17">
        <v>0.839513888888889</v>
      </c>
      <c r="F3513" s="1" t="s">
        <v>13783</v>
      </c>
      <c r="G3513" s="1" t="s">
        <v>3095</v>
      </c>
      <c r="H3513" s="17">
        <v>0.84002314814814805</v>
      </c>
      <c r="I3513" s="17">
        <v>5.0925925925904281E-4</v>
      </c>
      <c r="J3513" s="1" t="s">
        <v>13757</v>
      </c>
    </row>
    <row r="3514" spans="2:10">
      <c r="B3514" s="1" t="s">
        <v>15621</v>
      </c>
      <c r="C3514" s="1">
        <v>1</v>
      </c>
      <c r="D3514" s="1" t="s">
        <v>13753</v>
      </c>
      <c r="E3514" s="17">
        <v>0.60651620370370396</v>
      </c>
      <c r="F3514" s="1" t="s">
        <v>62</v>
      </c>
      <c r="G3514" s="1" t="s">
        <v>3095</v>
      </c>
      <c r="H3514" s="17">
        <v>0.840173611111111</v>
      </c>
      <c r="I3514" s="17">
        <v>0.23365740740740704</v>
      </c>
      <c r="J3514" s="1" t="s">
        <v>13758</v>
      </c>
    </row>
    <row r="3515" spans="2:10">
      <c r="B3515" s="1" t="s">
        <v>17850</v>
      </c>
      <c r="C3515" s="1">
        <v>1</v>
      </c>
      <c r="D3515" s="1" t="s">
        <v>3076</v>
      </c>
      <c r="E3515" s="17">
        <v>0.83959490740740705</v>
      </c>
      <c r="F3515" s="1" t="s">
        <v>13783</v>
      </c>
      <c r="G3515" s="1" t="s">
        <v>3077</v>
      </c>
      <c r="H3515" s="17">
        <v>0.84030092592592598</v>
      </c>
      <c r="I3515" s="17">
        <v>7.0601851851892494E-4</v>
      </c>
      <c r="J3515" s="1" t="s">
        <v>13774</v>
      </c>
    </row>
    <row r="3516" spans="2:10">
      <c r="B3516" s="1" t="s">
        <v>17838</v>
      </c>
      <c r="C3516" s="1">
        <v>1</v>
      </c>
      <c r="D3516" s="1" t="s">
        <v>3076</v>
      </c>
      <c r="E3516" s="17">
        <v>0.83807870370370396</v>
      </c>
      <c r="F3516" s="1" t="s">
        <v>13783</v>
      </c>
      <c r="G3516" s="1" t="s">
        <v>3077</v>
      </c>
      <c r="H3516" s="17">
        <v>0.84041666666666703</v>
      </c>
      <c r="I3516" s="17">
        <v>2.3379629629630694E-3</v>
      </c>
      <c r="J3516" s="1" t="s">
        <v>13774</v>
      </c>
    </row>
    <row r="3517" spans="2:10">
      <c r="B3517" s="1" t="s">
        <v>17233</v>
      </c>
      <c r="C3517" s="1">
        <v>1</v>
      </c>
      <c r="D3517" s="1" t="s">
        <v>13687</v>
      </c>
      <c r="E3517" s="17">
        <v>0.78636574074074095</v>
      </c>
      <c r="F3517" s="1" t="s">
        <v>15</v>
      </c>
      <c r="G3517" s="1" t="s">
        <v>3077</v>
      </c>
      <c r="H3517" s="17">
        <v>0.84056712962962998</v>
      </c>
      <c r="I3517" s="17">
        <v>5.4201388888889035E-2</v>
      </c>
      <c r="J3517" s="1" t="s">
        <v>13770</v>
      </c>
    </row>
    <row r="3518" spans="2:10">
      <c r="B3518" s="1" t="s">
        <v>17855</v>
      </c>
      <c r="C3518" s="1">
        <v>1</v>
      </c>
      <c r="D3518" s="1" t="s">
        <v>13687</v>
      </c>
      <c r="E3518" s="17">
        <v>0.83994212962963</v>
      </c>
      <c r="F3518" s="1" t="s">
        <v>13783</v>
      </c>
      <c r="G3518" s="1" t="s">
        <v>3095</v>
      </c>
      <c r="H3518" s="17">
        <v>0.84057870370370402</v>
      </c>
      <c r="I3518" s="17">
        <v>6.3657407407402555E-4</v>
      </c>
      <c r="J3518" s="1" t="s">
        <v>13757</v>
      </c>
    </row>
    <row r="3519" spans="2:10">
      <c r="B3519" s="1" t="s">
        <v>17820</v>
      </c>
      <c r="C3519" s="1">
        <v>1</v>
      </c>
      <c r="D3519" s="1" t="s">
        <v>13753</v>
      </c>
      <c r="E3519" s="17">
        <v>0.83664351851851804</v>
      </c>
      <c r="F3519" s="1" t="s">
        <v>13783</v>
      </c>
      <c r="G3519" s="1" t="s">
        <v>13746</v>
      </c>
      <c r="H3519" s="17">
        <v>0.84062499999999996</v>
      </c>
      <c r="I3519" s="17">
        <v>3.9814814814819188E-3</v>
      </c>
      <c r="J3519" s="1" t="s">
        <v>13759</v>
      </c>
    </row>
    <row r="3520" spans="2:10">
      <c r="B3520" s="1" t="s">
        <v>14162</v>
      </c>
      <c r="C3520" s="1">
        <v>1</v>
      </c>
      <c r="D3520" s="1" t="s">
        <v>13760</v>
      </c>
      <c r="E3520" s="17">
        <v>0.38265046296296301</v>
      </c>
      <c r="F3520" s="1" t="s">
        <v>40</v>
      </c>
      <c r="G3520" s="1" t="s">
        <v>3077</v>
      </c>
      <c r="H3520" s="17">
        <v>0.84074074074074101</v>
      </c>
      <c r="I3520" s="17">
        <v>0.458090277777778</v>
      </c>
      <c r="J3520" s="1" t="s">
        <v>13765</v>
      </c>
    </row>
    <row r="3521" spans="2:10">
      <c r="B3521" s="1" t="s">
        <v>17843</v>
      </c>
      <c r="C3521" s="1">
        <v>1</v>
      </c>
      <c r="D3521" s="1" t="s">
        <v>13753</v>
      </c>
      <c r="E3521" s="17">
        <v>0.83884259259259297</v>
      </c>
      <c r="F3521" s="1" t="s">
        <v>13783</v>
      </c>
      <c r="G3521" s="1" t="s">
        <v>13762</v>
      </c>
      <c r="H3521" s="17">
        <v>0.84083333333333299</v>
      </c>
      <c r="I3521" s="17">
        <v>1.9907407407400157E-3</v>
      </c>
      <c r="J3521" s="1" t="s">
        <v>13772</v>
      </c>
    </row>
    <row r="3522" spans="2:10">
      <c r="B3522" s="1" t="s">
        <v>17025</v>
      </c>
      <c r="C3522" s="1">
        <v>1</v>
      </c>
      <c r="D3522" s="1" t="s">
        <v>13760</v>
      </c>
      <c r="E3522" s="17">
        <v>0.76964120370370404</v>
      </c>
      <c r="F3522" s="1" t="s">
        <v>13</v>
      </c>
      <c r="G3522" s="1" t="s">
        <v>3095</v>
      </c>
      <c r="H3522" s="17">
        <v>0.84086805555555599</v>
      </c>
      <c r="I3522" s="17">
        <v>7.1226851851851958E-2</v>
      </c>
      <c r="J3522" s="1" t="s">
        <v>13761</v>
      </c>
    </row>
    <row r="3523" spans="2:10">
      <c r="B3523" s="1" t="s">
        <v>17780</v>
      </c>
      <c r="C3523" s="1">
        <v>1</v>
      </c>
      <c r="D3523" s="1" t="s">
        <v>13753</v>
      </c>
      <c r="E3523" s="17">
        <v>0.83211805555555596</v>
      </c>
      <c r="F3523" s="1" t="s">
        <v>13782</v>
      </c>
      <c r="G3523" s="1" t="s">
        <v>3077</v>
      </c>
      <c r="H3523" s="17">
        <v>0.84097222222222201</v>
      </c>
      <c r="I3523" s="17">
        <v>8.8541666666660523E-3</v>
      </c>
      <c r="J3523" s="1" t="s">
        <v>13756</v>
      </c>
    </row>
    <row r="3524" spans="2:10">
      <c r="B3524" s="1" t="s">
        <v>17853</v>
      </c>
      <c r="C3524" s="1">
        <v>1</v>
      </c>
      <c r="D3524" s="1" t="s">
        <v>13760</v>
      </c>
      <c r="E3524" s="17">
        <v>0.83982638888888905</v>
      </c>
      <c r="F3524" s="1" t="s">
        <v>13783</v>
      </c>
      <c r="G3524" s="1" t="s">
        <v>13746</v>
      </c>
      <c r="H3524" s="17">
        <v>0.84107638888888903</v>
      </c>
      <c r="I3524" s="17">
        <v>1.2499999999999734E-3</v>
      </c>
      <c r="J3524" s="1" t="s">
        <v>13764</v>
      </c>
    </row>
    <row r="3525" spans="2:10">
      <c r="B3525" s="1" t="s">
        <v>15292</v>
      </c>
      <c r="C3525" s="1">
        <v>1</v>
      </c>
      <c r="D3525" s="1" t="s">
        <v>13687</v>
      </c>
      <c r="E3525" s="17">
        <v>0.56240740740740702</v>
      </c>
      <c r="F3525" s="1" t="s">
        <v>57</v>
      </c>
      <c r="G3525" s="1" t="s">
        <v>3078</v>
      </c>
      <c r="H3525" s="17">
        <v>0.84111111111111103</v>
      </c>
      <c r="I3525" s="17">
        <v>0.27870370370370401</v>
      </c>
      <c r="J3525" s="1" t="s">
        <v>13773</v>
      </c>
    </row>
    <row r="3526" spans="2:10">
      <c r="B3526" s="1" t="s">
        <v>17861</v>
      </c>
      <c r="C3526" s="1">
        <v>1</v>
      </c>
      <c r="D3526" s="1" t="s">
        <v>13687</v>
      </c>
      <c r="E3526" s="17">
        <v>0.84018518518518504</v>
      </c>
      <c r="F3526" s="1" t="s">
        <v>13783</v>
      </c>
      <c r="G3526" s="1" t="s">
        <v>3078</v>
      </c>
      <c r="H3526" s="17">
        <v>0.84135416666666696</v>
      </c>
      <c r="I3526" s="17">
        <v>1.1689814814819233E-3</v>
      </c>
      <c r="J3526" s="1" t="s">
        <v>13773</v>
      </c>
    </row>
    <row r="3527" spans="2:10">
      <c r="B3527" s="1" t="s">
        <v>17860</v>
      </c>
      <c r="C3527" s="1">
        <v>1</v>
      </c>
      <c r="D3527" s="1" t="s">
        <v>13760</v>
      </c>
      <c r="E3527" s="17">
        <v>0.84006944444444398</v>
      </c>
      <c r="F3527" s="1" t="s">
        <v>13783</v>
      </c>
      <c r="G3527" s="1" t="s">
        <v>3078</v>
      </c>
      <c r="H3527" s="17">
        <v>0.84150462962963002</v>
      </c>
      <c r="I3527" s="17">
        <v>1.4351851851860387E-3</v>
      </c>
      <c r="J3527" s="1" t="s">
        <v>13768</v>
      </c>
    </row>
    <row r="3528" spans="2:10">
      <c r="B3528" s="1" t="s">
        <v>15626</v>
      </c>
      <c r="C3528" s="1">
        <v>1</v>
      </c>
      <c r="D3528" s="1" t="s">
        <v>13753</v>
      </c>
      <c r="E3528" s="17">
        <v>0.60684027777777805</v>
      </c>
      <c r="F3528" s="1" t="s">
        <v>62</v>
      </c>
      <c r="G3528" s="1" t="s">
        <v>3078</v>
      </c>
      <c r="H3528" s="17">
        <v>0.84184027777777803</v>
      </c>
      <c r="I3528" s="17">
        <v>0.23499999999999999</v>
      </c>
      <c r="J3528" s="1" t="s">
        <v>13755</v>
      </c>
    </row>
    <row r="3529" spans="2:10">
      <c r="B3529" s="1" t="s">
        <v>17868</v>
      </c>
      <c r="C3529" s="1">
        <v>1</v>
      </c>
      <c r="D3529" s="1" t="s">
        <v>13753</v>
      </c>
      <c r="E3529" s="17">
        <v>0.841134259259259</v>
      </c>
      <c r="F3529" s="1" t="s">
        <v>13783</v>
      </c>
      <c r="G3529" s="1" t="s">
        <v>3078</v>
      </c>
      <c r="H3529" s="17">
        <v>0.84194444444444405</v>
      </c>
      <c r="I3529" s="17">
        <v>8.1018518518505278E-4</v>
      </c>
      <c r="J3529" s="1" t="s">
        <v>13755</v>
      </c>
    </row>
    <row r="3530" spans="2:10">
      <c r="B3530" s="1" t="s">
        <v>17867</v>
      </c>
      <c r="C3530" s="1">
        <v>1</v>
      </c>
      <c r="D3530" s="1" t="s">
        <v>13753</v>
      </c>
      <c r="E3530" s="17">
        <v>0.84106481481481499</v>
      </c>
      <c r="F3530" s="1" t="s">
        <v>13783</v>
      </c>
      <c r="G3530" s="1" t="s">
        <v>3095</v>
      </c>
      <c r="H3530" s="17">
        <v>0.84200231481481502</v>
      </c>
      <c r="I3530" s="17">
        <v>9.3750000000003553E-4</v>
      </c>
      <c r="J3530" s="1" t="s">
        <v>13758</v>
      </c>
    </row>
    <row r="3531" spans="2:10">
      <c r="B3531" s="1" t="s">
        <v>17862</v>
      </c>
      <c r="C3531" s="1">
        <v>1</v>
      </c>
      <c r="D3531" s="1" t="s">
        <v>13753</v>
      </c>
      <c r="E3531" s="17">
        <v>0.84024305555555601</v>
      </c>
      <c r="F3531" s="1" t="s">
        <v>13783</v>
      </c>
      <c r="G3531" s="1" t="s">
        <v>3077</v>
      </c>
      <c r="H3531" s="17">
        <v>0.84208333333333296</v>
      </c>
      <c r="I3531" s="17">
        <v>1.8402777777769552E-3</v>
      </c>
      <c r="J3531" s="1" t="s">
        <v>13756</v>
      </c>
    </row>
    <row r="3532" spans="2:10">
      <c r="B3532" s="1" t="s">
        <v>17095</v>
      </c>
      <c r="C3532" s="1">
        <v>1</v>
      </c>
      <c r="D3532" s="1" t="s">
        <v>13687</v>
      </c>
      <c r="E3532" s="17">
        <v>0.774594907407407</v>
      </c>
      <c r="F3532" s="1" t="s">
        <v>14</v>
      </c>
      <c r="G3532" s="1" t="s">
        <v>3078</v>
      </c>
      <c r="H3532" s="17">
        <v>0.84210648148148104</v>
      </c>
      <c r="I3532" s="17">
        <v>6.7511574074074043E-2</v>
      </c>
      <c r="J3532" s="1" t="s">
        <v>13773</v>
      </c>
    </row>
    <row r="3533" spans="2:10">
      <c r="B3533" s="1" t="s">
        <v>17554</v>
      </c>
      <c r="C3533" s="1">
        <v>1</v>
      </c>
      <c r="D3533" s="1" t="s">
        <v>13753</v>
      </c>
      <c r="E3533" s="17">
        <v>0.810115740740741</v>
      </c>
      <c r="F3533" s="1" t="s">
        <v>13780</v>
      </c>
      <c r="G3533" s="1" t="s">
        <v>3078</v>
      </c>
      <c r="H3533" s="17">
        <v>0.84214120370370404</v>
      </c>
      <c r="I3533" s="17">
        <v>3.2025462962963047E-2</v>
      </c>
      <c r="J3533" s="1" t="s">
        <v>13755</v>
      </c>
    </row>
    <row r="3534" spans="2:10">
      <c r="B3534" s="1" t="s">
        <v>17869</v>
      </c>
      <c r="C3534" s="1">
        <v>1</v>
      </c>
      <c r="D3534" s="1" t="s">
        <v>13753</v>
      </c>
      <c r="E3534" s="17">
        <v>0.84118055555555604</v>
      </c>
      <c r="F3534" s="1" t="s">
        <v>13783</v>
      </c>
      <c r="G3534" s="1" t="s">
        <v>3078</v>
      </c>
      <c r="H3534" s="17">
        <v>0.84247685185185195</v>
      </c>
      <c r="I3534" s="17">
        <v>1.2962962962959068E-3</v>
      </c>
      <c r="J3534" s="1" t="s">
        <v>13755</v>
      </c>
    </row>
    <row r="3535" spans="2:10">
      <c r="B3535" s="1" t="s">
        <v>17881</v>
      </c>
      <c r="C3535" s="1">
        <v>1</v>
      </c>
      <c r="D3535" s="1" t="s">
        <v>13753</v>
      </c>
      <c r="E3535" s="17">
        <v>0.84241898148148198</v>
      </c>
      <c r="F3535" s="1" t="s">
        <v>13783</v>
      </c>
      <c r="G3535" s="1" t="s">
        <v>13746</v>
      </c>
      <c r="H3535" s="17">
        <v>0.84254629629629596</v>
      </c>
      <c r="I3535" s="17">
        <v>1.2731481481398355E-4</v>
      </c>
      <c r="J3535" s="1" t="s">
        <v>13759</v>
      </c>
    </row>
    <row r="3536" spans="2:10">
      <c r="B3536" s="1" t="s">
        <v>17627</v>
      </c>
      <c r="C3536" s="1">
        <v>1</v>
      </c>
      <c r="D3536" s="1" t="s">
        <v>13753</v>
      </c>
      <c r="E3536" s="17">
        <v>0.81535879629629604</v>
      </c>
      <c r="F3536" s="1" t="s">
        <v>13781</v>
      </c>
      <c r="G3536" s="1" t="s">
        <v>13746</v>
      </c>
      <c r="H3536" s="17">
        <v>0.84271990740740699</v>
      </c>
      <c r="I3536" s="17">
        <v>2.7361111111110947E-2</v>
      </c>
      <c r="J3536" s="1" t="s">
        <v>13759</v>
      </c>
    </row>
    <row r="3537" spans="2:10">
      <c r="B3537" s="1" t="s">
        <v>17866</v>
      </c>
      <c r="C3537" s="1">
        <v>2</v>
      </c>
      <c r="D3537" s="1" t="s">
        <v>13753</v>
      </c>
      <c r="E3537" s="17">
        <v>0.84103009259259298</v>
      </c>
      <c r="F3537" s="1" t="s">
        <v>13783</v>
      </c>
      <c r="G3537" s="1" t="s">
        <v>3095</v>
      </c>
      <c r="H3537" s="17">
        <v>0.84275462962962999</v>
      </c>
      <c r="I3537" s="17">
        <v>1.7245370370370106E-3</v>
      </c>
      <c r="J3537" s="1" t="s">
        <v>13758</v>
      </c>
    </row>
    <row r="3538" spans="2:10">
      <c r="B3538" s="1" t="s">
        <v>17880</v>
      </c>
      <c r="C3538" s="1">
        <v>1</v>
      </c>
      <c r="D3538" s="1" t="s">
        <v>13760</v>
      </c>
      <c r="E3538" s="17">
        <v>0.84241898148148198</v>
      </c>
      <c r="F3538" s="1" t="s">
        <v>13783</v>
      </c>
      <c r="G3538" s="1" t="s">
        <v>3077</v>
      </c>
      <c r="H3538" s="17">
        <v>0.84276620370370403</v>
      </c>
      <c r="I3538" s="17">
        <v>3.4722222222205446E-4</v>
      </c>
      <c r="J3538" s="1" t="s">
        <v>13765</v>
      </c>
    </row>
    <row r="3539" spans="2:10">
      <c r="B3539" s="1" t="s">
        <v>17874</v>
      </c>
      <c r="C3539" s="1">
        <v>1</v>
      </c>
      <c r="D3539" s="1" t="s">
        <v>13753</v>
      </c>
      <c r="E3539" s="17">
        <v>0.84150462962963002</v>
      </c>
      <c r="F3539" s="1" t="s">
        <v>13783</v>
      </c>
      <c r="G3539" s="1" t="s">
        <v>3077</v>
      </c>
      <c r="H3539" s="17">
        <v>0.84280092592592604</v>
      </c>
      <c r="I3539" s="17">
        <v>1.2962962962960178E-3</v>
      </c>
      <c r="J3539" s="1" t="s">
        <v>13756</v>
      </c>
    </row>
    <row r="3540" spans="2:10">
      <c r="B3540" s="1" t="s">
        <v>17834</v>
      </c>
      <c r="C3540" s="1">
        <v>1</v>
      </c>
      <c r="D3540" s="1" t="s">
        <v>13753</v>
      </c>
      <c r="E3540" s="17">
        <v>0.83787037037037004</v>
      </c>
      <c r="F3540" s="1" t="s">
        <v>13783</v>
      </c>
      <c r="G3540" s="1" t="s">
        <v>3078</v>
      </c>
      <c r="H3540" s="17">
        <v>0.84288194444444398</v>
      </c>
      <c r="I3540" s="17">
        <v>5.0115740740739323E-3</v>
      </c>
      <c r="J3540" s="1" t="s">
        <v>13755</v>
      </c>
    </row>
    <row r="3541" spans="2:10">
      <c r="B3541" s="1" t="s">
        <v>17745</v>
      </c>
      <c r="C3541" s="1">
        <v>1</v>
      </c>
      <c r="D3541" s="1" t="s">
        <v>13687</v>
      </c>
      <c r="E3541" s="17">
        <v>0.82673611111111101</v>
      </c>
      <c r="F3541" s="1" t="s">
        <v>13782</v>
      </c>
      <c r="G3541" s="1" t="s">
        <v>3077</v>
      </c>
      <c r="H3541" s="17">
        <v>0.84296296296296302</v>
      </c>
      <c r="I3541" s="17">
        <v>1.622685185185202E-2</v>
      </c>
      <c r="J3541" s="1" t="s">
        <v>13770</v>
      </c>
    </row>
    <row r="3542" spans="2:10">
      <c r="B3542" s="1" t="s">
        <v>17882</v>
      </c>
      <c r="C3542" s="1">
        <v>1</v>
      </c>
      <c r="D3542" s="1" t="s">
        <v>13753</v>
      </c>
      <c r="E3542" s="17">
        <v>0.84247685185185195</v>
      </c>
      <c r="F3542" s="1" t="s">
        <v>13783</v>
      </c>
      <c r="G3542" s="1" t="s">
        <v>3078</v>
      </c>
      <c r="H3542" s="17">
        <v>0.84306712962963004</v>
      </c>
      <c r="I3542" s="17">
        <v>5.9027777777809209E-4</v>
      </c>
      <c r="J3542" s="1" t="s">
        <v>13755</v>
      </c>
    </row>
    <row r="3543" spans="2:10">
      <c r="B3543" s="1" t="s">
        <v>17852</v>
      </c>
      <c r="C3543" s="1">
        <v>3</v>
      </c>
      <c r="D3543" s="1" t="s">
        <v>13753</v>
      </c>
      <c r="E3543" s="17">
        <v>0.83973379629629596</v>
      </c>
      <c r="F3543" s="1" t="s">
        <v>13783</v>
      </c>
      <c r="G3543" s="1" t="s">
        <v>3077</v>
      </c>
      <c r="H3543" s="17">
        <v>0.84311342592592597</v>
      </c>
      <c r="I3543" s="17">
        <v>3.3796296296300099E-3</v>
      </c>
      <c r="J3543" s="1" t="s">
        <v>13756</v>
      </c>
    </row>
    <row r="3544" spans="2:10">
      <c r="B3544" s="1" t="s">
        <v>17647</v>
      </c>
      <c r="C3544" s="1">
        <v>1</v>
      </c>
      <c r="D3544" s="1" t="s">
        <v>13753</v>
      </c>
      <c r="E3544" s="17">
        <v>0.817002314814815</v>
      </c>
      <c r="F3544" s="1" t="s">
        <v>13781</v>
      </c>
      <c r="G3544" s="1" t="s">
        <v>13746</v>
      </c>
      <c r="H3544" s="17">
        <v>0.84314814814814798</v>
      </c>
      <c r="I3544" s="17">
        <v>2.614583333333298E-2</v>
      </c>
      <c r="J3544" s="1" t="s">
        <v>13759</v>
      </c>
    </row>
    <row r="3545" spans="2:10">
      <c r="B3545" s="1" t="s">
        <v>17878</v>
      </c>
      <c r="C3545" s="1">
        <v>1</v>
      </c>
      <c r="D3545" s="1" t="s">
        <v>13753</v>
      </c>
      <c r="E3545" s="17">
        <v>0.84207175925925903</v>
      </c>
      <c r="F3545" s="1" t="s">
        <v>13783</v>
      </c>
      <c r="G3545" s="1" t="s">
        <v>3077</v>
      </c>
      <c r="H3545" s="17">
        <v>0.843483796296296</v>
      </c>
      <c r="I3545" s="17">
        <v>1.4120370370369617E-3</v>
      </c>
      <c r="J3545" s="1" t="s">
        <v>13756</v>
      </c>
    </row>
    <row r="3546" spans="2:10">
      <c r="B3546" s="1" t="s">
        <v>17886</v>
      </c>
      <c r="C3546" s="1">
        <v>1</v>
      </c>
      <c r="D3546" s="1" t="s">
        <v>13687</v>
      </c>
      <c r="E3546" s="17">
        <v>0.84293981481481495</v>
      </c>
      <c r="F3546" s="1" t="s">
        <v>13783</v>
      </c>
      <c r="G3546" s="1" t="s">
        <v>3095</v>
      </c>
      <c r="H3546" s="17">
        <v>0.84358796296296301</v>
      </c>
      <c r="I3546" s="17">
        <v>6.4814814814806443E-4</v>
      </c>
      <c r="J3546" s="1" t="s">
        <v>13757</v>
      </c>
    </row>
    <row r="3547" spans="2:10">
      <c r="B3547" s="1" t="s">
        <v>17888</v>
      </c>
      <c r="C3547" s="1">
        <v>1</v>
      </c>
      <c r="D3547" s="1" t="s">
        <v>13753</v>
      </c>
      <c r="E3547" s="17">
        <v>0.84319444444444402</v>
      </c>
      <c r="F3547" s="1" t="s">
        <v>13783</v>
      </c>
      <c r="G3547" s="1" t="s">
        <v>3078</v>
      </c>
      <c r="H3547" s="17">
        <v>0.84385416666666702</v>
      </c>
      <c r="I3547" s="17">
        <v>6.5972222222299148E-4</v>
      </c>
      <c r="J3547" s="1" t="s">
        <v>13755</v>
      </c>
    </row>
    <row r="3548" spans="2:10">
      <c r="B3548" s="1" t="s">
        <v>17879</v>
      </c>
      <c r="C3548" s="1">
        <v>1</v>
      </c>
      <c r="D3548" s="1" t="s">
        <v>13753</v>
      </c>
      <c r="E3548" s="17">
        <v>0.84215277777777797</v>
      </c>
      <c r="F3548" s="1" t="s">
        <v>13783</v>
      </c>
      <c r="G3548" s="1" t="s">
        <v>3077</v>
      </c>
      <c r="H3548" s="17">
        <v>0.84387731481481498</v>
      </c>
      <c r="I3548" s="17">
        <v>1.7245370370370106E-3</v>
      </c>
      <c r="J3548" s="1" t="s">
        <v>13756</v>
      </c>
    </row>
    <row r="3549" spans="2:10">
      <c r="B3549" s="1" t="s">
        <v>17212</v>
      </c>
      <c r="C3549" s="1">
        <v>1</v>
      </c>
      <c r="D3549" s="1" t="s">
        <v>13753</v>
      </c>
      <c r="E3549" s="17">
        <v>0.78494212962962995</v>
      </c>
      <c r="F3549" s="1" t="s">
        <v>15</v>
      </c>
      <c r="G3549" s="1" t="s">
        <v>3078</v>
      </c>
      <c r="H3549" s="17">
        <v>0.84399305555555604</v>
      </c>
      <c r="I3549" s="17">
        <v>5.905092592592609E-2</v>
      </c>
      <c r="J3549" s="1" t="s">
        <v>13755</v>
      </c>
    </row>
    <row r="3550" spans="2:10">
      <c r="B3550" s="1" t="s">
        <v>17891</v>
      </c>
      <c r="C3550" s="1">
        <v>1</v>
      </c>
      <c r="D3550" s="1" t="s">
        <v>13753</v>
      </c>
      <c r="E3550" s="17">
        <v>0.84333333333333305</v>
      </c>
      <c r="F3550" s="1" t="s">
        <v>13783</v>
      </c>
      <c r="G3550" s="1" t="s">
        <v>3078</v>
      </c>
      <c r="H3550" s="17">
        <v>0.84403935185185197</v>
      </c>
      <c r="I3550" s="17">
        <v>7.0601851851892494E-4</v>
      </c>
      <c r="J3550" s="1" t="s">
        <v>13755</v>
      </c>
    </row>
    <row r="3551" spans="2:10">
      <c r="B3551" s="1" t="s">
        <v>17876</v>
      </c>
      <c r="C3551" s="1">
        <v>1</v>
      </c>
      <c r="D3551" s="1" t="s">
        <v>13687</v>
      </c>
      <c r="E3551" s="17">
        <v>0.84166666666666701</v>
      </c>
      <c r="F3551" s="1" t="s">
        <v>13783</v>
      </c>
      <c r="G3551" s="1" t="s">
        <v>3095</v>
      </c>
      <c r="H3551" s="17">
        <v>0.84413194444444395</v>
      </c>
      <c r="I3551" s="17">
        <v>2.4652777777769419E-3</v>
      </c>
      <c r="J3551" s="1" t="s">
        <v>13757</v>
      </c>
    </row>
    <row r="3552" spans="2:10">
      <c r="B3552" s="1" t="s">
        <v>17899</v>
      </c>
      <c r="C3552" s="1">
        <v>1</v>
      </c>
      <c r="D3552" s="1" t="s">
        <v>13760</v>
      </c>
      <c r="E3552" s="17">
        <v>0.84381944444444401</v>
      </c>
      <c r="F3552" s="1" t="s">
        <v>13784</v>
      </c>
      <c r="G3552" s="1" t="s">
        <v>3077</v>
      </c>
      <c r="H3552" s="17">
        <v>0.84417824074074099</v>
      </c>
      <c r="I3552" s="17">
        <v>3.5879629629698151E-4</v>
      </c>
      <c r="J3552" s="1" t="s">
        <v>13765</v>
      </c>
    </row>
    <row r="3553" spans="2:10">
      <c r="B3553" s="1" t="s">
        <v>15401</v>
      </c>
      <c r="C3553" s="1">
        <v>1</v>
      </c>
      <c r="D3553" s="1" t="s">
        <v>3076</v>
      </c>
      <c r="E3553" s="17">
        <v>0.57641203703703703</v>
      </c>
      <c r="F3553" s="1" t="s">
        <v>59</v>
      </c>
      <c r="G3553" s="1" t="s">
        <v>13762</v>
      </c>
      <c r="H3553" s="17">
        <v>0.84418981481481503</v>
      </c>
      <c r="I3553" s="17">
        <v>0.267777777777778</v>
      </c>
      <c r="J3553" s="1" t="s">
        <v>13775</v>
      </c>
    </row>
    <row r="3554" spans="2:10">
      <c r="B3554" s="1" t="s">
        <v>16561</v>
      </c>
      <c r="C3554" s="1">
        <v>1</v>
      </c>
      <c r="D3554" s="1" t="s">
        <v>13753</v>
      </c>
      <c r="E3554" s="17">
        <v>0.71925925925925904</v>
      </c>
      <c r="F3554" s="1" t="s">
        <v>9</v>
      </c>
      <c r="G3554" s="1" t="s">
        <v>13746</v>
      </c>
      <c r="H3554" s="17">
        <v>0.84425925925925904</v>
      </c>
      <c r="I3554" s="17">
        <v>0.125</v>
      </c>
      <c r="J3554" s="1" t="s">
        <v>13759</v>
      </c>
    </row>
    <row r="3555" spans="2:10">
      <c r="B3555" s="1" t="s">
        <v>17900</v>
      </c>
      <c r="C3555" s="1">
        <v>1</v>
      </c>
      <c r="D3555" s="1" t="s">
        <v>13687</v>
      </c>
      <c r="E3555" s="17">
        <v>0.84388888888888902</v>
      </c>
      <c r="F3555" s="1" t="s">
        <v>13784</v>
      </c>
      <c r="G3555" s="1" t="s">
        <v>3095</v>
      </c>
      <c r="H3555" s="17">
        <v>0.84451388888888901</v>
      </c>
      <c r="I3555" s="17">
        <v>6.2499999999998668E-4</v>
      </c>
      <c r="J3555" s="1" t="s">
        <v>13757</v>
      </c>
    </row>
    <row r="3556" spans="2:10">
      <c r="B3556" s="1" t="s">
        <v>17889</v>
      </c>
      <c r="C3556" s="1">
        <v>1</v>
      </c>
      <c r="D3556" s="1" t="s">
        <v>13753</v>
      </c>
      <c r="E3556" s="17">
        <v>0.84324074074074096</v>
      </c>
      <c r="F3556" s="1" t="s">
        <v>13783</v>
      </c>
      <c r="G3556" s="1" t="s">
        <v>3078</v>
      </c>
      <c r="H3556" s="17">
        <v>0.84465277777777803</v>
      </c>
      <c r="I3556" s="17">
        <v>1.4120370370370727E-3</v>
      </c>
      <c r="J3556" s="1" t="s">
        <v>13755</v>
      </c>
    </row>
    <row r="3557" spans="2:10">
      <c r="B3557" s="1" t="s">
        <v>17781</v>
      </c>
      <c r="C3557" s="1">
        <v>1</v>
      </c>
      <c r="D3557" s="1" t="s">
        <v>13753</v>
      </c>
      <c r="E3557" s="17">
        <v>0.83215277777777796</v>
      </c>
      <c r="F3557" s="1" t="s">
        <v>13782</v>
      </c>
      <c r="G3557" s="1" t="s">
        <v>3078</v>
      </c>
      <c r="H3557" s="17">
        <v>0.84469907407407396</v>
      </c>
      <c r="I3557" s="17">
        <v>1.2546296296296E-2</v>
      </c>
      <c r="J3557" s="1" t="s">
        <v>13755</v>
      </c>
    </row>
    <row r="3558" spans="2:10">
      <c r="B3558" s="1" t="s">
        <v>17902</v>
      </c>
      <c r="C3558" s="1">
        <v>1</v>
      </c>
      <c r="D3558" s="1" t="s">
        <v>13753</v>
      </c>
      <c r="E3558" s="17">
        <v>0.844247685185185</v>
      </c>
      <c r="F3558" s="1" t="s">
        <v>13784</v>
      </c>
      <c r="G3558" s="1" t="s">
        <v>3078</v>
      </c>
      <c r="H3558" s="17">
        <v>0.84473379629629597</v>
      </c>
      <c r="I3558" s="17">
        <v>4.8611111111096506E-4</v>
      </c>
      <c r="J3558" s="1" t="s">
        <v>13755</v>
      </c>
    </row>
    <row r="3559" spans="2:10">
      <c r="B3559" s="1" t="s">
        <v>17906</v>
      </c>
      <c r="C3559" s="1">
        <v>1</v>
      </c>
      <c r="D3559" s="1" t="s">
        <v>13753</v>
      </c>
      <c r="E3559" s="17">
        <v>0.84451388888888901</v>
      </c>
      <c r="F3559" s="1" t="s">
        <v>13784</v>
      </c>
      <c r="G3559" s="1" t="s">
        <v>3078</v>
      </c>
      <c r="H3559" s="17">
        <v>0.84510416666666699</v>
      </c>
      <c r="I3559" s="17">
        <v>5.9027777777798107E-4</v>
      </c>
      <c r="J3559" s="1" t="s">
        <v>13755</v>
      </c>
    </row>
    <row r="3560" spans="2:10">
      <c r="B3560" s="1" t="s">
        <v>17907</v>
      </c>
      <c r="C3560" s="1">
        <v>1</v>
      </c>
      <c r="D3560" s="1" t="s">
        <v>13753</v>
      </c>
      <c r="E3560" s="17">
        <v>0.84456018518518505</v>
      </c>
      <c r="F3560" s="1" t="s">
        <v>13784</v>
      </c>
      <c r="G3560" s="1" t="s">
        <v>3078</v>
      </c>
      <c r="H3560" s="17">
        <v>0.84515046296296303</v>
      </c>
      <c r="I3560" s="17">
        <v>5.9027777777798107E-4</v>
      </c>
      <c r="J3560" s="1" t="s">
        <v>13755</v>
      </c>
    </row>
    <row r="3561" spans="2:10">
      <c r="B3561" s="1" t="s">
        <v>17893</v>
      </c>
      <c r="C3561" s="1">
        <v>1</v>
      </c>
      <c r="D3561" s="1" t="s">
        <v>13753</v>
      </c>
      <c r="E3561" s="17">
        <v>0.84346064814814803</v>
      </c>
      <c r="F3561" s="1" t="s">
        <v>13783</v>
      </c>
      <c r="G3561" s="1" t="s">
        <v>13762</v>
      </c>
      <c r="H3561" s="17">
        <v>0.84518518518518504</v>
      </c>
      <c r="I3561" s="17">
        <v>1.7245370370370106E-3</v>
      </c>
      <c r="J3561" s="1" t="s">
        <v>13772</v>
      </c>
    </row>
    <row r="3562" spans="2:10">
      <c r="B3562" s="1" t="s">
        <v>17908</v>
      </c>
      <c r="C3562" s="1">
        <v>1</v>
      </c>
      <c r="D3562" s="1" t="s">
        <v>13753</v>
      </c>
      <c r="E3562" s="17">
        <v>0.84459490740740695</v>
      </c>
      <c r="F3562" s="1" t="s">
        <v>13784</v>
      </c>
      <c r="G3562" s="1" t="s">
        <v>3078</v>
      </c>
      <c r="H3562" s="17">
        <v>0.84519675925925897</v>
      </c>
      <c r="I3562" s="17">
        <v>6.0185185185201995E-4</v>
      </c>
      <c r="J3562" s="1" t="s">
        <v>13755</v>
      </c>
    </row>
    <row r="3563" spans="2:10">
      <c r="B3563" s="1" t="s">
        <v>17574</v>
      </c>
      <c r="C3563" s="1">
        <v>1</v>
      </c>
      <c r="D3563" s="1" t="s">
        <v>13687</v>
      </c>
      <c r="E3563" s="17">
        <v>0.81137731481481501</v>
      </c>
      <c r="F3563" s="1" t="s">
        <v>13780</v>
      </c>
      <c r="G3563" s="1" t="s">
        <v>3077</v>
      </c>
      <c r="H3563" s="17">
        <v>0.84531250000000002</v>
      </c>
      <c r="I3563" s="17">
        <v>3.3935185185185013E-2</v>
      </c>
      <c r="J3563" s="1" t="s">
        <v>13770</v>
      </c>
    </row>
    <row r="3564" spans="2:10">
      <c r="B3564" s="1" t="s">
        <v>17910</v>
      </c>
      <c r="C3564" s="1">
        <v>1</v>
      </c>
      <c r="D3564" s="1" t="s">
        <v>13753</v>
      </c>
      <c r="E3564" s="17">
        <v>0.84472222222222204</v>
      </c>
      <c r="F3564" s="1" t="s">
        <v>13784</v>
      </c>
      <c r="G3564" s="1" t="s">
        <v>3078</v>
      </c>
      <c r="H3564" s="17">
        <v>0.84538194444444403</v>
      </c>
      <c r="I3564" s="17">
        <v>6.5972222222199228E-4</v>
      </c>
      <c r="J3564" s="1" t="s">
        <v>13755</v>
      </c>
    </row>
    <row r="3565" spans="2:10">
      <c r="B3565" s="1" t="s">
        <v>14324</v>
      </c>
      <c r="C3565" s="1">
        <v>1</v>
      </c>
      <c r="D3565" s="1" t="s">
        <v>13753</v>
      </c>
      <c r="E3565" s="17">
        <v>0.41990740740740701</v>
      </c>
      <c r="F3565" s="1" t="s">
        <v>44</v>
      </c>
      <c r="G3565" s="1" t="s">
        <v>3095</v>
      </c>
      <c r="H3565" s="17">
        <v>0.84552083333333306</v>
      </c>
      <c r="I3565" s="17">
        <v>0.42561342592592605</v>
      </c>
      <c r="J3565" s="1" t="s">
        <v>13758</v>
      </c>
    </row>
    <row r="3566" spans="2:10">
      <c r="B3566" s="1" t="s">
        <v>14325</v>
      </c>
      <c r="C3566" s="1">
        <v>1</v>
      </c>
      <c r="D3566" s="1" t="s">
        <v>13753</v>
      </c>
      <c r="E3566" s="17">
        <v>0.41993055555555597</v>
      </c>
      <c r="F3566" s="1" t="s">
        <v>44</v>
      </c>
      <c r="G3566" s="1" t="s">
        <v>3095</v>
      </c>
      <c r="H3566" s="17">
        <v>0.84555555555555595</v>
      </c>
      <c r="I3566" s="17">
        <v>0.42562499999999998</v>
      </c>
      <c r="J3566" s="1" t="s">
        <v>13758</v>
      </c>
    </row>
    <row r="3567" spans="2:10">
      <c r="B3567" s="1" t="s">
        <v>17909</v>
      </c>
      <c r="C3567" s="1">
        <v>1</v>
      </c>
      <c r="D3567" s="1" t="s">
        <v>13687</v>
      </c>
      <c r="E3567" s="17">
        <v>0.844710648148148</v>
      </c>
      <c r="F3567" s="1" t="s">
        <v>13784</v>
      </c>
      <c r="G3567" s="1" t="s">
        <v>3078</v>
      </c>
      <c r="H3567" s="17">
        <v>0.84561342592592603</v>
      </c>
      <c r="I3567" s="17">
        <v>9.0277777777802992E-4</v>
      </c>
      <c r="J3567" s="1" t="s">
        <v>13773</v>
      </c>
    </row>
    <row r="3568" spans="2:10">
      <c r="B3568" s="1" t="s">
        <v>17912</v>
      </c>
      <c r="C3568" s="1">
        <v>1</v>
      </c>
      <c r="D3568" s="1" t="s">
        <v>13687</v>
      </c>
      <c r="E3568" s="17">
        <v>0.84495370370370404</v>
      </c>
      <c r="F3568" s="1" t="s">
        <v>13784</v>
      </c>
      <c r="G3568" s="1" t="s">
        <v>3095</v>
      </c>
      <c r="H3568" s="17">
        <v>0.845636574074074</v>
      </c>
      <c r="I3568" s="17">
        <v>6.8287037036995901E-4</v>
      </c>
      <c r="J3568" s="1" t="s">
        <v>13757</v>
      </c>
    </row>
    <row r="3569" spans="2:10">
      <c r="B3569" s="1" t="s">
        <v>17896</v>
      </c>
      <c r="C3569" s="1">
        <v>1</v>
      </c>
      <c r="D3569" s="1" t="s">
        <v>13753</v>
      </c>
      <c r="E3569" s="17">
        <v>0.84364583333333298</v>
      </c>
      <c r="F3569" s="1" t="s">
        <v>13783</v>
      </c>
      <c r="G3569" s="1" t="s">
        <v>3077</v>
      </c>
      <c r="H3569" s="17">
        <v>0.84576388888888898</v>
      </c>
      <c r="I3569" s="17">
        <v>2.1180555555559977E-3</v>
      </c>
      <c r="J3569" s="1" t="s">
        <v>13756</v>
      </c>
    </row>
    <row r="3570" spans="2:10">
      <c r="B3570" s="1" t="s">
        <v>17913</v>
      </c>
      <c r="C3570" s="1">
        <v>1</v>
      </c>
      <c r="D3570" s="1" t="s">
        <v>13753</v>
      </c>
      <c r="E3570" s="17">
        <v>0.84538194444444403</v>
      </c>
      <c r="F3570" s="1" t="s">
        <v>13784</v>
      </c>
      <c r="G3570" s="1" t="s">
        <v>3078</v>
      </c>
      <c r="H3570" s="17">
        <v>0.84600694444444402</v>
      </c>
      <c r="I3570" s="17">
        <v>6.2499999999998668E-4</v>
      </c>
      <c r="J3570" s="1" t="s">
        <v>13755</v>
      </c>
    </row>
    <row r="3571" spans="2:10">
      <c r="B3571" s="1" t="s">
        <v>17917</v>
      </c>
      <c r="C3571" s="1">
        <v>1</v>
      </c>
      <c r="D3571" s="1" t="s">
        <v>13760</v>
      </c>
      <c r="E3571" s="17">
        <v>0.84557870370370403</v>
      </c>
      <c r="F3571" s="1" t="s">
        <v>13784</v>
      </c>
      <c r="G3571" s="1" t="s">
        <v>13762</v>
      </c>
      <c r="H3571" s="17">
        <v>0.84600694444444402</v>
      </c>
      <c r="I3571" s="17">
        <v>4.2824074073999352E-4</v>
      </c>
      <c r="J3571" s="1" t="s">
        <v>13763</v>
      </c>
    </row>
    <row r="3572" spans="2:10">
      <c r="B3572" s="1" t="s">
        <v>17915</v>
      </c>
      <c r="C3572" s="1">
        <v>5</v>
      </c>
      <c r="D3572" s="1" t="s">
        <v>13753</v>
      </c>
      <c r="E3572" s="17">
        <v>0.84546296296296297</v>
      </c>
      <c r="F3572" s="1" t="s">
        <v>13784</v>
      </c>
      <c r="G3572" s="1" t="s">
        <v>3078</v>
      </c>
      <c r="H3572" s="17">
        <v>0.846099537037037</v>
      </c>
      <c r="I3572" s="17">
        <v>6.3657407407402555E-4</v>
      </c>
      <c r="J3572" s="1" t="s">
        <v>13755</v>
      </c>
    </row>
    <row r="3573" spans="2:10">
      <c r="B3573" s="1" t="s">
        <v>17875</v>
      </c>
      <c r="C3573" s="1">
        <v>1</v>
      </c>
      <c r="D3573" s="1" t="s">
        <v>3076</v>
      </c>
      <c r="E3573" s="17">
        <v>0.84150462962963002</v>
      </c>
      <c r="F3573" s="1" t="s">
        <v>13783</v>
      </c>
      <c r="G3573" s="1" t="s">
        <v>13762</v>
      </c>
      <c r="H3573" s="17">
        <v>0.84618055555555605</v>
      </c>
      <c r="I3573" s="17">
        <v>4.6759259259260277E-3</v>
      </c>
      <c r="J3573" s="1" t="s">
        <v>13775</v>
      </c>
    </row>
    <row r="3574" spans="2:10">
      <c r="B3574" s="1" t="s">
        <v>17883</v>
      </c>
      <c r="C3574" s="1">
        <v>1</v>
      </c>
      <c r="D3574" s="1" t="s">
        <v>13753</v>
      </c>
      <c r="E3574" s="17">
        <v>0.84252314814814799</v>
      </c>
      <c r="F3574" s="1" t="s">
        <v>13783</v>
      </c>
      <c r="G3574" s="1" t="s">
        <v>13746</v>
      </c>
      <c r="H3574" s="17">
        <v>0.84626157407407399</v>
      </c>
      <c r="I3574" s="17">
        <v>3.7384259259259922E-3</v>
      </c>
      <c r="J3574" s="1" t="s">
        <v>13759</v>
      </c>
    </row>
    <row r="3575" spans="2:10">
      <c r="B3575" s="1" t="s">
        <v>17770</v>
      </c>
      <c r="C3575" s="1">
        <v>1</v>
      </c>
      <c r="D3575" s="1" t="s">
        <v>13760</v>
      </c>
      <c r="E3575" s="17">
        <v>0.83055555555555605</v>
      </c>
      <c r="F3575" s="1" t="s">
        <v>13782</v>
      </c>
      <c r="G3575" s="1" t="s">
        <v>13762</v>
      </c>
      <c r="H3575" s="17">
        <v>0.84627314814814802</v>
      </c>
      <c r="I3575" s="17">
        <v>1.5717592592591978E-2</v>
      </c>
      <c r="J3575" s="1" t="s">
        <v>13763</v>
      </c>
    </row>
    <row r="3576" spans="2:10">
      <c r="B3576" s="1" t="s">
        <v>17914</v>
      </c>
      <c r="C3576" s="1">
        <v>1</v>
      </c>
      <c r="D3576" s="1" t="s">
        <v>13753</v>
      </c>
      <c r="E3576" s="17">
        <v>0.845439814814815</v>
      </c>
      <c r="F3576" s="1" t="s">
        <v>13784</v>
      </c>
      <c r="G3576" s="1" t="s">
        <v>3095</v>
      </c>
      <c r="H3576" s="17">
        <v>0.84644675925925905</v>
      </c>
      <c r="I3576" s="17">
        <v>1.0069444444440467E-3</v>
      </c>
      <c r="J3576" s="1" t="s">
        <v>13758</v>
      </c>
    </row>
    <row r="3577" spans="2:10">
      <c r="B3577" s="1" t="s">
        <v>17921</v>
      </c>
      <c r="C3577" s="1">
        <v>1</v>
      </c>
      <c r="D3577" s="1" t="s">
        <v>13753</v>
      </c>
      <c r="E3577" s="17">
        <v>0.84574074074074101</v>
      </c>
      <c r="F3577" s="1" t="s">
        <v>13784</v>
      </c>
      <c r="G3577" s="1" t="s">
        <v>3078</v>
      </c>
      <c r="H3577" s="17">
        <v>0.84657407407407403</v>
      </c>
      <c r="I3577" s="17">
        <v>8.3333333333301951E-4</v>
      </c>
      <c r="J3577" s="1" t="s">
        <v>13755</v>
      </c>
    </row>
    <row r="3578" spans="2:10">
      <c r="B3578" s="1" t="s">
        <v>17898</v>
      </c>
      <c r="C3578" s="1">
        <v>1</v>
      </c>
      <c r="D3578" s="1" t="s">
        <v>13753</v>
      </c>
      <c r="E3578" s="17">
        <v>0.84373842592592596</v>
      </c>
      <c r="F3578" s="1" t="s">
        <v>13783</v>
      </c>
      <c r="G3578" s="1" t="s">
        <v>3078</v>
      </c>
      <c r="H3578" s="17">
        <v>0.84666666666666701</v>
      </c>
      <c r="I3578" s="17">
        <v>2.9282407407410505E-3</v>
      </c>
      <c r="J3578" s="1" t="s">
        <v>13755</v>
      </c>
    </row>
    <row r="3579" spans="2:10">
      <c r="B3579" s="1" t="s">
        <v>17925</v>
      </c>
      <c r="C3579" s="1">
        <v>1</v>
      </c>
      <c r="D3579" s="1" t="s">
        <v>13753</v>
      </c>
      <c r="E3579" s="17">
        <v>0.84592592592592597</v>
      </c>
      <c r="F3579" s="1" t="s">
        <v>13784</v>
      </c>
      <c r="G3579" s="1" t="s">
        <v>3078</v>
      </c>
      <c r="H3579" s="17">
        <v>0.84670138888888902</v>
      </c>
      <c r="I3579" s="17">
        <v>7.7546296296304718E-4</v>
      </c>
      <c r="J3579" s="1" t="s">
        <v>13755</v>
      </c>
    </row>
    <row r="3580" spans="2:10">
      <c r="B3580" s="1" t="s">
        <v>17904</v>
      </c>
      <c r="C3580" s="1">
        <v>1</v>
      </c>
      <c r="D3580" s="1" t="s">
        <v>13753</v>
      </c>
      <c r="E3580" s="17">
        <v>0.84443287037036996</v>
      </c>
      <c r="F3580" s="1" t="s">
        <v>13784</v>
      </c>
      <c r="G3580" s="1" t="s">
        <v>13762</v>
      </c>
      <c r="H3580" s="17">
        <v>0.84673611111111102</v>
      </c>
      <c r="I3580" s="17">
        <v>2.3032407407410638E-3</v>
      </c>
      <c r="J3580" s="1" t="s">
        <v>13772</v>
      </c>
    </row>
    <row r="3581" spans="2:10">
      <c r="B3581" s="1" t="s">
        <v>17918</v>
      </c>
      <c r="C3581" s="1">
        <v>1</v>
      </c>
      <c r="D3581" s="1" t="s">
        <v>13753</v>
      </c>
      <c r="E3581" s="17">
        <v>0.84562499999999996</v>
      </c>
      <c r="F3581" s="1" t="s">
        <v>13784</v>
      </c>
      <c r="G3581" s="1" t="s">
        <v>3078</v>
      </c>
      <c r="H3581" s="17">
        <v>0.846793981481481</v>
      </c>
      <c r="I3581" s="17">
        <v>1.1689814814810351E-3</v>
      </c>
      <c r="J3581" s="1" t="s">
        <v>13755</v>
      </c>
    </row>
    <row r="3582" spans="2:10">
      <c r="B3582" s="1" t="s">
        <v>17930</v>
      </c>
      <c r="C3582" s="1">
        <v>1</v>
      </c>
      <c r="D3582" s="1" t="s">
        <v>13753</v>
      </c>
      <c r="E3582" s="17">
        <v>0.846099537037037</v>
      </c>
      <c r="F3582" s="1" t="s">
        <v>13784</v>
      </c>
      <c r="G3582" s="1" t="s">
        <v>3078</v>
      </c>
      <c r="H3582" s="17">
        <v>0.846828703703704</v>
      </c>
      <c r="I3582" s="17">
        <v>7.2916666666700269E-4</v>
      </c>
      <c r="J3582" s="1" t="s">
        <v>13755</v>
      </c>
    </row>
    <row r="3583" spans="2:10">
      <c r="B3583" s="1" t="s">
        <v>17903</v>
      </c>
      <c r="C3583" s="1">
        <v>1</v>
      </c>
      <c r="D3583" s="1" t="s">
        <v>3076</v>
      </c>
      <c r="E3583" s="17">
        <v>0.84434027777777798</v>
      </c>
      <c r="F3583" s="1" t="s">
        <v>13784</v>
      </c>
      <c r="G3583" s="1" t="s">
        <v>13746</v>
      </c>
      <c r="H3583" s="17">
        <v>0.84693287037037002</v>
      </c>
      <c r="I3583" s="17">
        <v>2.5925925925920357E-3</v>
      </c>
      <c r="J3583" s="1" t="s">
        <v>13766</v>
      </c>
    </row>
    <row r="3584" spans="2:10">
      <c r="B3584" s="1" t="s">
        <v>17916</v>
      </c>
      <c r="C3584" s="1">
        <v>1</v>
      </c>
      <c r="D3584" s="1" t="s">
        <v>13753</v>
      </c>
      <c r="E3584" s="17">
        <v>0.84556712962962999</v>
      </c>
      <c r="F3584" s="1" t="s">
        <v>13784</v>
      </c>
      <c r="G3584" s="1" t="s">
        <v>3077</v>
      </c>
      <c r="H3584" s="17">
        <v>0.84693287037037002</v>
      </c>
      <c r="I3584" s="17">
        <v>1.365740740740029E-3</v>
      </c>
      <c r="J3584" s="1" t="s">
        <v>13756</v>
      </c>
    </row>
    <row r="3585" spans="2:10">
      <c r="B3585" s="1" t="s">
        <v>17885</v>
      </c>
      <c r="C3585" s="1">
        <v>1</v>
      </c>
      <c r="D3585" s="1" t="s">
        <v>13760</v>
      </c>
      <c r="E3585" s="17">
        <v>0.84277777777777796</v>
      </c>
      <c r="F3585" s="1" t="s">
        <v>13783</v>
      </c>
      <c r="G3585" s="1" t="s">
        <v>13746</v>
      </c>
      <c r="H3585" s="17">
        <v>0.84707175925925904</v>
      </c>
      <c r="I3585" s="17">
        <v>4.2939814814810795E-3</v>
      </c>
      <c r="J3585" s="1" t="s">
        <v>13764</v>
      </c>
    </row>
    <row r="3586" spans="2:10">
      <c r="B3586" s="1" t="s">
        <v>17934</v>
      </c>
      <c r="C3586" s="1">
        <v>1</v>
      </c>
      <c r="D3586" s="1" t="s">
        <v>13753</v>
      </c>
      <c r="E3586" s="17">
        <v>0.84650462962963002</v>
      </c>
      <c r="F3586" s="1" t="s">
        <v>13784</v>
      </c>
      <c r="G3586" s="1" t="s">
        <v>3095</v>
      </c>
      <c r="H3586" s="17">
        <v>0.84714120370370405</v>
      </c>
      <c r="I3586" s="17">
        <v>6.3657407407402555E-4</v>
      </c>
      <c r="J3586" s="1" t="s">
        <v>13758</v>
      </c>
    </row>
    <row r="3587" spans="2:10">
      <c r="B3587" s="1" t="s">
        <v>15489</v>
      </c>
      <c r="C3587" s="1">
        <v>1</v>
      </c>
      <c r="D3587" s="1" t="s">
        <v>13687</v>
      </c>
      <c r="E3587" s="17">
        <v>0.58946759259259296</v>
      </c>
      <c r="F3587" s="1" t="s">
        <v>60</v>
      </c>
      <c r="G3587" s="1" t="s">
        <v>13762</v>
      </c>
      <c r="H3587" s="17">
        <v>0.84715277777777798</v>
      </c>
      <c r="I3587" s="17">
        <v>0.25768518518518502</v>
      </c>
      <c r="J3587" s="1" t="s">
        <v>13767</v>
      </c>
    </row>
    <row r="3588" spans="2:10">
      <c r="B3588" s="1" t="s">
        <v>17929</v>
      </c>
      <c r="C3588" s="1">
        <v>1</v>
      </c>
      <c r="D3588" s="1" t="s">
        <v>13753</v>
      </c>
      <c r="E3588" s="17">
        <v>0.84606481481481499</v>
      </c>
      <c r="F3588" s="1" t="s">
        <v>13784</v>
      </c>
      <c r="G3588" s="1" t="s">
        <v>3078</v>
      </c>
      <c r="H3588" s="17">
        <v>0.84730324074074104</v>
      </c>
      <c r="I3588" s="17">
        <v>1.2384259259260455E-3</v>
      </c>
      <c r="J3588" s="1" t="s">
        <v>13755</v>
      </c>
    </row>
    <row r="3589" spans="2:10">
      <c r="B3589" s="1" t="s">
        <v>17926</v>
      </c>
      <c r="C3589" s="1">
        <v>2</v>
      </c>
      <c r="D3589" s="1" t="s">
        <v>13753</v>
      </c>
      <c r="E3589" s="17">
        <v>0.84593750000000001</v>
      </c>
      <c r="F3589" s="1" t="s">
        <v>13784</v>
      </c>
      <c r="G3589" s="1" t="s">
        <v>13746</v>
      </c>
      <c r="H3589" s="17">
        <v>0.84734953703703697</v>
      </c>
      <c r="I3589" s="17">
        <v>1.4120370370369617E-3</v>
      </c>
      <c r="J3589" s="1" t="s">
        <v>13759</v>
      </c>
    </row>
    <row r="3590" spans="2:10">
      <c r="B3590" s="1" t="s">
        <v>17933</v>
      </c>
      <c r="C3590" s="1">
        <v>1</v>
      </c>
      <c r="D3590" s="1" t="s">
        <v>3076</v>
      </c>
      <c r="E3590" s="17">
        <v>0.84638888888888897</v>
      </c>
      <c r="F3590" s="1" t="s">
        <v>13784</v>
      </c>
      <c r="G3590" s="1" t="s">
        <v>13746</v>
      </c>
      <c r="H3590" s="17">
        <v>0.84737268518518505</v>
      </c>
      <c r="I3590" s="17">
        <v>9.8379629629608001E-4</v>
      </c>
      <c r="J3590" s="1" t="s">
        <v>13766</v>
      </c>
    </row>
    <row r="3591" spans="2:10">
      <c r="B3591" s="1" t="s">
        <v>17937</v>
      </c>
      <c r="C3591" s="1">
        <v>1</v>
      </c>
      <c r="D3591" s="1" t="s">
        <v>13760</v>
      </c>
      <c r="E3591" s="17">
        <v>0.84701388888888896</v>
      </c>
      <c r="F3591" s="1" t="s">
        <v>13784</v>
      </c>
      <c r="G3591" s="1" t="s">
        <v>3095</v>
      </c>
      <c r="H3591" s="17">
        <v>0.84746527777777803</v>
      </c>
      <c r="I3591" s="17">
        <v>4.5138888888907047E-4</v>
      </c>
      <c r="J3591" s="1" t="s">
        <v>13761</v>
      </c>
    </row>
    <row r="3592" spans="2:10">
      <c r="B3592" s="1" t="s">
        <v>17922</v>
      </c>
      <c r="C3592" s="1">
        <v>1</v>
      </c>
      <c r="D3592" s="1" t="s">
        <v>13760</v>
      </c>
      <c r="E3592" s="17">
        <v>0.84578703703703695</v>
      </c>
      <c r="F3592" s="1" t="s">
        <v>13784</v>
      </c>
      <c r="G3592" s="1" t="s">
        <v>13746</v>
      </c>
      <c r="H3592" s="17">
        <v>0.84787037037037005</v>
      </c>
      <c r="I3592" s="17">
        <v>2.0833333333331039E-3</v>
      </c>
      <c r="J3592" s="1" t="s">
        <v>13764</v>
      </c>
    </row>
    <row r="3593" spans="2:10">
      <c r="B3593" s="1" t="s">
        <v>17944</v>
      </c>
      <c r="C3593" s="1">
        <v>1</v>
      </c>
      <c r="D3593" s="1" t="s">
        <v>13687</v>
      </c>
      <c r="E3593" s="17">
        <v>0.84780092592592604</v>
      </c>
      <c r="F3593" s="1" t="s">
        <v>13784</v>
      </c>
      <c r="G3593" s="1" t="s">
        <v>3095</v>
      </c>
      <c r="H3593" s="17">
        <v>0.848252314814815</v>
      </c>
      <c r="I3593" s="17">
        <v>4.5138888888895945E-4</v>
      </c>
      <c r="J3593" s="1" t="s">
        <v>13757</v>
      </c>
    </row>
    <row r="3594" spans="2:10">
      <c r="B3594" s="1" t="s">
        <v>17932</v>
      </c>
      <c r="C3594" s="1">
        <v>1</v>
      </c>
      <c r="D3594" s="1" t="s">
        <v>3076</v>
      </c>
      <c r="E3594" s="17">
        <v>0.84620370370370401</v>
      </c>
      <c r="F3594" s="1" t="s">
        <v>13784</v>
      </c>
      <c r="G3594" s="1" t="s">
        <v>13746</v>
      </c>
      <c r="H3594" s="17">
        <v>0.84849537037037004</v>
      </c>
      <c r="I3594" s="17">
        <v>2.2916666666660257E-3</v>
      </c>
      <c r="J3594" s="1" t="s">
        <v>13766</v>
      </c>
    </row>
    <row r="3595" spans="2:10">
      <c r="B3595" s="1" t="s">
        <v>17890</v>
      </c>
      <c r="C3595" s="1">
        <v>2</v>
      </c>
      <c r="D3595" s="1" t="s">
        <v>13753</v>
      </c>
      <c r="E3595" s="17">
        <v>0.84329861111111104</v>
      </c>
      <c r="F3595" s="1" t="s">
        <v>13783</v>
      </c>
      <c r="G3595" s="1" t="s">
        <v>13762</v>
      </c>
      <c r="H3595" s="17">
        <v>0.84850694444444397</v>
      </c>
      <c r="I3595" s="17">
        <v>5.2083333333329263E-3</v>
      </c>
      <c r="J3595" s="1" t="s">
        <v>13772</v>
      </c>
    </row>
    <row r="3596" spans="2:10">
      <c r="B3596" s="1" t="s">
        <v>17938</v>
      </c>
      <c r="C3596" s="1">
        <v>1</v>
      </c>
      <c r="D3596" s="1" t="s">
        <v>13687</v>
      </c>
      <c r="E3596" s="17">
        <v>0.84702546296296299</v>
      </c>
      <c r="F3596" s="1" t="s">
        <v>13784</v>
      </c>
      <c r="G3596" s="1" t="s">
        <v>3078</v>
      </c>
      <c r="H3596" s="17">
        <v>0.84891203703703699</v>
      </c>
      <c r="I3596" s="17">
        <v>1.8865740740739989E-3</v>
      </c>
      <c r="J3596" s="1" t="s">
        <v>13773</v>
      </c>
    </row>
    <row r="3597" spans="2:10">
      <c r="B3597" s="1" t="s">
        <v>17901</v>
      </c>
      <c r="C3597" s="1">
        <v>1</v>
      </c>
      <c r="D3597" s="1" t="s">
        <v>13760</v>
      </c>
      <c r="E3597" s="17">
        <v>0.84406250000000005</v>
      </c>
      <c r="F3597" s="1" t="s">
        <v>13784</v>
      </c>
      <c r="G3597" s="1" t="s">
        <v>3077</v>
      </c>
      <c r="H3597" s="17">
        <v>0.84913194444444395</v>
      </c>
      <c r="I3597" s="17">
        <v>5.0694444444439046E-3</v>
      </c>
      <c r="J3597" s="1" t="s">
        <v>13765</v>
      </c>
    </row>
    <row r="3598" spans="2:10">
      <c r="B3598" s="1" t="s">
        <v>17948</v>
      </c>
      <c r="C3598" s="1">
        <v>1</v>
      </c>
      <c r="D3598" s="1" t="s">
        <v>13753</v>
      </c>
      <c r="E3598" s="17">
        <v>0.84793981481481495</v>
      </c>
      <c r="F3598" s="1" t="s">
        <v>13784</v>
      </c>
      <c r="G3598" s="1" t="s">
        <v>3095</v>
      </c>
      <c r="H3598" s="17">
        <v>0.84935185185185202</v>
      </c>
      <c r="I3598" s="17">
        <v>1.4120370370370727E-3</v>
      </c>
      <c r="J3598" s="1" t="s">
        <v>13758</v>
      </c>
    </row>
    <row r="3599" spans="2:10">
      <c r="B3599" s="1" t="s">
        <v>17336</v>
      </c>
      <c r="C3599" s="1">
        <v>1</v>
      </c>
      <c r="D3599" s="1" t="s">
        <v>13753</v>
      </c>
      <c r="E3599" s="17">
        <v>0.79680555555555599</v>
      </c>
      <c r="F3599" s="1" t="s">
        <v>13779</v>
      </c>
      <c r="G3599" s="1" t="s">
        <v>13746</v>
      </c>
      <c r="H3599" s="17">
        <v>0.84947916666666701</v>
      </c>
      <c r="I3599" s="17">
        <v>5.2673611111111018E-2</v>
      </c>
      <c r="J3599" s="1" t="s">
        <v>13759</v>
      </c>
    </row>
    <row r="3600" spans="2:10">
      <c r="B3600" s="1" t="s">
        <v>16121</v>
      </c>
      <c r="C3600" s="1">
        <v>1</v>
      </c>
      <c r="D3600" s="1" t="s">
        <v>13760</v>
      </c>
      <c r="E3600" s="17">
        <v>0.66587962962962999</v>
      </c>
      <c r="F3600" s="1" t="s">
        <v>3</v>
      </c>
      <c r="G3600" s="1" t="s">
        <v>3095</v>
      </c>
      <c r="H3600" s="17">
        <v>0.84956018518518495</v>
      </c>
      <c r="I3600" s="17">
        <v>0.18368055555555496</v>
      </c>
      <c r="J3600" s="1" t="s">
        <v>13761</v>
      </c>
    </row>
    <row r="3601" spans="2:10">
      <c r="B3601" s="1" t="s">
        <v>13890</v>
      </c>
      <c r="C3601" s="1">
        <v>1</v>
      </c>
      <c r="D3601" s="1" t="s">
        <v>13687</v>
      </c>
      <c r="E3601" s="17">
        <v>0.29857638888888899</v>
      </c>
      <c r="F3601" s="1" t="s">
        <v>32</v>
      </c>
      <c r="G3601" s="1" t="s">
        <v>3095</v>
      </c>
      <c r="H3601" s="17">
        <v>0.84959490740740695</v>
      </c>
      <c r="I3601" s="17">
        <v>0.55101851851851791</v>
      </c>
      <c r="J3601" s="1" t="s">
        <v>13757</v>
      </c>
    </row>
    <row r="3602" spans="2:10">
      <c r="B3602" s="1" t="s">
        <v>17950</v>
      </c>
      <c r="C3602" s="1">
        <v>1</v>
      </c>
      <c r="D3602" s="1" t="s">
        <v>13753</v>
      </c>
      <c r="E3602" s="17">
        <v>0.84810185185185205</v>
      </c>
      <c r="F3602" s="1" t="s">
        <v>13784</v>
      </c>
      <c r="G3602" s="1" t="s">
        <v>3077</v>
      </c>
      <c r="H3602" s="17">
        <v>0.84966435185185196</v>
      </c>
      <c r="I3602" s="17">
        <v>1.5624999999999112E-3</v>
      </c>
      <c r="J3602" s="1" t="s">
        <v>13756</v>
      </c>
    </row>
    <row r="3603" spans="2:10">
      <c r="B3603" s="1" t="s">
        <v>17911</v>
      </c>
      <c r="C3603" s="1">
        <v>1</v>
      </c>
      <c r="D3603" s="1" t="s">
        <v>3076</v>
      </c>
      <c r="E3603" s="17">
        <v>0.844907407407407</v>
      </c>
      <c r="F3603" s="1" t="s">
        <v>13784</v>
      </c>
      <c r="G3603" s="1" t="s">
        <v>13746</v>
      </c>
      <c r="H3603" s="17">
        <v>0.84972222222222205</v>
      </c>
      <c r="I3603" s="17">
        <v>4.8148148148150494E-3</v>
      </c>
      <c r="J3603" s="1" t="s">
        <v>13766</v>
      </c>
    </row>
    <row r="3604" spans="2:10">
      <c r="B3604" s="1" t="s">
        <v>17905</v>
      </c>
      <c r="C3604" s="1">
        <v>1</v>
      </c>
      <c r="D3604" s="1" t="s">
        <v>13753</v>
      </c>
      <c r="E3604" s="17">
        <v>0.844479166666667</v>
      </c>
      <c r="F3604" s="1" t="s">
        <v>13784</v>
      </c>
      <c r="G3604" s="1" t="s">
        <v>3078</v>
      </c>
      <c r="H3604" s="17">
        <v>0.84976851851851898</v>
      </c>
      <c r="I3604" s="17">
        <v>5.2893518518519755E-3</v>
      </c>
      <c r="J3604" s="1" t="s">
        <v>13755</v>
      </c>
    </row>
    <row r="3605" spans="2:10">
      <c r="B3605" s="1" t="s">
        <v>17927</v>
      </c>
      <c r="C3605" s="1">
        <v>1</v>
      </c>
      <c r="D3605" s="1" t="s">
        <v>13687</v>
      </c>
      <c r="E3605" s="17">
        <v>0.84598379629629605</v>
      </c>
      <c r="F3605" s="1" t="s">
        <v>13784</v>
      </c>
      <c r="G3605" s="1" t="s">
        <v>13746</v>
      </c>
      <c r="H3605" s="17">
        <v>0.84986111111111096</v>
      </c>
      <c r="I3605" s="17">
        <v>3.8773148148149028E-3</v>
      </c>
      <c r="J3605" s="1" t="s">
        <v>13771</v>
      </c>
    </row>
    <row r="3606" spans="2:10">
      <c r="B3606" s="1" t="s">
        <v>17616</v>
      </c>
      <c r="C3606" s="1">
        <v>1</v>
      </c>
      <c r="D3606" s="1" t="s">
        <v>13760</v>
      </c>
      <c r="E3606" s="17">
        <v>0.81456018518518503</v>
      </c>
      <c r="F3606" s="1" t="s">
        <v>13781</v>
      </c>
      <c r="G3606" s="1" t="s">
        <v>3095</v>
      </c>
      <c r="H3606" s="17">
        <v>0.849907407407407</v>
      </c>
      <c r="I3606" s="17">
        <v>3.5347222222221975E-2</v>
      </c>
      <c r="J3606" s="1" t="s">
        <v>13761</v>
      </c>
    </row>
    <row r="3607" spans="2:10">
      <c r="B3607" s="1" t="s">
        <v>17958</v>
      </c>
      <c r="C3607" s="1">
        <v>1</v>
      </c>
      <c r="D3607" s="1" t="s">
        <v>13753</v>
      </c>
      <c r="E3607" s="17">
        <v>0.84980324074074098</v>
      </c>
      <c r="F3607" s="1" t="s">
        <v>13784</v>
      </c>
      <c r="G3607" s="1" t="s">
        <v>3078</v>
      </c>
      <c r="H3607" s="17">
        <v>0.850405092592593</v>
      </c>
      <c r="I3607" s="17">
        <v>6.0185185185201995E-4</v>
      </c>
      <c r="J3607" s="1" t="s">
        <v>13755</v>
      </c>
    </row>
    <row r="3608" spans="2:10">
      <c r="B3608" s="1" t="s">
        <v>17892</v>
      </c>
      <c r="C3608" s="1">
        <v>1</v>
      </c>
      <c r="D3608" s="1" t="s">
        <v>13753</v>
      </c>
      <c r="E3608" s="17">
        <v>0.84336805555555605</v>
      </c>
      <c r="F3608" s="1" t="s">
        <v>13783</v>
      </c>
      <c r="G3608" s="1" t="s">
        <v>13746</v>
      </c>
      <c r="H3608" s="17">
        <v>0.85042824074074097</v>
      </c>
      <c r="I3608" s="17">
        <v>7.0601851851849196E-3</v>
      </c>
      <c r="J3608" s="1" t="s">
        <v>13759</v>
      </c>
    </row>
    <row r="3609" spans="2:10">
      <c r="B3609" s="1" t="s">
        <v>15418</v>
      </c>
      <c r="C3609" s="1">
        <v>1</v>
      </c>
      <c r="D3609" s="1" t="s">
        <v>13753</v>
      </c>
      <c r="E3609" s="17">
        <v>0.578356481481481</v>
      </c>
      <c r="F3609" s="1" t="s">
        <v>59</v>
      </c>
      <c r="G3609" s="1" t="s">
        <v>13746</v>
      </c>
      <c r="H3609" s="17">
        <v>0.85047453703703701</v>
      </c>
      <c r="I3609" s="17">
        <v>0.27211805555555602</v>
      </c>
      <c r="J3609" s="1" t="s">
        <v>13759</v>
      </c>
    </row>
    <row r="3610" spans="2:10">
      <c r="B3610" s="1" t="s">
        <v>17960</v>
      </c>
      <c r="C3610" s="1">
        <v>1</v>
      </c>
      <c r="D3610" s="1" t="s">
        <v>13753</v>
      </c>
      <c r="E3610" s="17">
        <v>0.84996527777777797</v>
      </c>
      <c r="F3610" s="1" t="s">
        <v>13784</v>
      </c>
      <c r="G3610" s="1" t="s">
        <v>3078</v>
      </c>
      <c r="H3610" s="17">
        <v>0.850833333333333</v>
      </c>
      <c r="I3610" s="17">
        <v>8.6805555555502512E-4</v>
      </c>
      <c r="J3610" s="1" t="s">
        <v>13755</v>
      </c>
    </row>
    <row r="3611" spans="2:10">
      <c r="B3611" s="1" t="s">
        <v>17897</v>
      </c>
      <c r="C3611" s="1">
        <v>1</v>
      </c>
      <c r="D3611" s="1" t="s">
        <v>13753</v>
      </c>
      <c r="E3611" s="17">
        <v>0.84368055555555599</v>
      </c>
      <c r="F3611" s="1" t="s">
        <v>13783</v>
      </c>
      <c r="G3611" s="1" t="s">
        <v>3095</v>
      </c>
      <c r="H3611" s="17">
        <v>0.85091435185185205</v>
      </c>
      <c r="I3611" s="17">
        <v>7.2337962962960578E-3</v>
      </c>
      <c r="J3611" s="1" t="s">
        <v>13758</v>
      </c>
    </row>
    <row r="3612" spans="2:10">
      <c r="B3612" s="1" t="s">
        <v>17961</v>
      </c>
      <c r="C3612" s="1">
        <v>1</v>
      </c>
      <c r="D3612" s="1" t="s">
        <v>13760</v>
      </c>
      <c r="E3612" s="17">
        <v>0.85012731481481496</v>
      </c>
      <c r="F3612" s="1" t="s">
        <v>13784</v>
      </c>
      <c r="G3612" s="1" t="s">
        <v>3078</v>
      </c>
      <c r="H3612" s="17">
        <v>0.85092592592592597</v>
      </c>
      <c r="I3612" s="17">
        <v>7.986111111110139E-4</v>
      </c>
      <c r="J3612" s="1" t="s">
        <v>13768</v>
      </c>
    </row>
    <row r="3613" spans="2:10">
      <c r="B3613" s="1" t="s">
        <v>17959</v>
      </c>
      <c r="C3613" s="1">
        <v>1</v>
      </c>
      <c r="D3613" s="1" t="s">
        <v>13753</v>
      </c>
      <c r="E3613" s="17">
        <v>0.84981481481481502</v>
      </c>
      <c r="F3613" s="1" t="s">
        <v>13784</v>
      </c>
      <c r="G3613" s="1" t="s">
        <v>3077</v>
      </c>
      <c r="H3613" s="17">
        <v>0.85118055555555605</v>
      </c>
      <c r="I3613" s="17">
        <v>1.3657407407410282E-3</v>
      </c>
      <c r="J3613" s="1" t="s">
        <v>13756</v>
      </c>
    </row>
    <row r="3614" spans="2:10">
      <c r="B3614" s="1" t="s">
        <v>17968</v>
      </c>
      <c r="C3614" s="1">
        <v>2</v>
      </c>
      <c r="D3614" s="1" t="s">
        <v>13760</v>
      </c>
      <c r="E3614" s="17">
        <v>0.85131944444444396</v>
      </c>
      <c r="F3614" s="1" t="s">
        <v>13784</v>
      </c>
      <c r="G3614" s="1" t="s">
        <v>3077</v>
      </c>
      <c r="H3614" s="17">
        <v>0.85160879629629604</v>
      </c>
      <c r="I3614" s="17">
        <v>2.8935185185208212E-4</v>
      </c>
      <c r="J3614" s="1" t="s">
        <v>13765</v>
      </c>
    </row>
    <row r="3615" spans="2:10">
      <c r="B3615" s="1" t="s">
        <v>17951</v>
      </c>
      <c r="C3615" s="1">
        <v>1</v>
      </c>
      <c r="D3615" s="1" t="s">
        <v>13753</v>
      </c>
      <c r="E3615" s="17">
        <v>0.84832175925925901</v>
      </c>
      <c r="F3615" s="1" t="s">
        <v>13784</v>
      </c>
      <c r="G3615" s="1" t="s">
        <v>13762</v>
      </c>
      <c r="H3615" s="17">
        <v>0.85162037037036997</v>
      </c>
      <c r="I3615" s="17">
        <v>3.2986111111109606E-3</v>
      </c>
      <c r="J3615" s="1" t="s">
        <v>13772</v>
      </c>
    </row>
    <row r="3616" spans="2:10">
      <c r="B3616" s="1" t="s">
        <v>17965</v>
      </c>
      <c r="C3616" s="1">
        <v>1</v>
      </c>
      <c r="D3616" s="1" t="s">
        <v>3076</v>
      </c>
      <c r="E3616" s="17">
        <v>0.85111111111111104</v>
      </c>
      <c r="F3616" s="1" t="s">
        <v>13784</v>
      </c>
      <c r="G3616" s="1" t="s">
        <v>3078</v>
      </c>
      <c r="H3616" s="17">
        <v>0.85170138888888902</v>
      </c>
      <c r="I3616" s="17">
        <v>5.9027777777798107E-4</v>
      </c>
      <c r="J3616" s="1" t="s">
        <v>13769</v>
      </c>
    </row>
    <row r="3617" spans="2:10">
      <c r="B3617" s="1" t="s">
        <v>17962</v>
      </c>
      <c r="C3617" s="1">
        <v>1</v>
      </c>
      <c r="D3617" s="1" t="s">
        <v>13753</v>
      </c>
      <c r="E3617" s="17">
        <v>0.85037037037037</v>
      </c>
      <c r="F3617" s="1" t="s">
        <v>13784</v>
      </c>
      <c r="G3617" s="1" t="s">
        <v>13762</v>
      </c>
      <c r="H3617" s="17">
        <v>0.85199074074074099</v>
      </c>
      <c r="I3617" s="17">
        <v>1.6203703703709937E-3</v>
      </c>
      <c r="J3617" s="1" t="s">
        <v>13772</v>
      </c>
    </row>
    <row r="3618" spans="2:10">
      <c r="B3618" s="1" t="s">
        <v>16625</v>
      </c>
      <c r="C3618" s="1">
        <v>1</v>
      </c>
      <c r="D3618" s="1" t="s">
        <v>13753</v>
      </c>
      <c r="E3618" s="17">
        <v>0.72587962962963004</v>
      </c>
      <c r="F3618" s="1" t="s">
        <v>9</v>
      </c>
      <c r="G3618" s="1" t="s">
        <v>3095</v>
      </c>
      <c r="H3618" s="17">
        <v>0.852025462962963</v>
      </c>
      <c r="I3618" s="17">
        <v>0.12614583333333296</v>
      </c>
      <c r="J3618" s="1" t="s">
        <v>13758</v>
      </c>
    </row>
    <row r="3619" spans="2:10">
      <c r="B3619" s="1" t="s">
        <v>17614</v>
      </c>
      <c r="C3619" s="1">
        <v>1</v>
      </c>
      <c r="D3619" s="1" t="s">
        <v>13753</v>
      </c>
      <c r="E3619" s="17">
        <v>0.814386574074074</v>
      </c>
      <c r="F3619" s="1" t="s">
        <v>13781</v>
      </c>
      <c r="G3619" s="1" t="s">
        <v>13746</v>
      </c>
      <c r="H3619" s="17">
        <v>0.85236111111111101</v>
      </c>
      <c r="I3619" s="17">
        <v>3.7974537037037015E-2</v>
      </c>
      <c r="J3619" s="1" t="s">
        <v>13759</v>
      </c>
    </row>
    <row r="3620" spans="2:10">
      <c r="B3620" s="1" t="s">
        <v>16946</v>
      </c>
      <c r="C3620" s="1">
        <v>1</v>
      </c>
      <c r="D3620" s="1" t="s">
        <v>13760</v>
      </c>
      <c r="E3620" s="17">
        <v>0.76211805555555601</v>
      </c>
      <c r="F3620" s="1" t="s">
        <v>13</v>
      </c>
      <c r="G3620" s="1" t="s">
        <v>13746</v>
      </c>
      <c r="H3620" s="17">
        <v>0.85238425925925898</v>
      </c>
      <c r="I3620" s="17">
        <v>9.0266203703702974E-2</v>
      </c>
      <c r="J3620" s="1" t="s">
        <v>13764</v>
      </c>
    </row>
    <row r="3621" spans="2:10">
      <c r="B3621" s="1" t="s">
        <v>17974</v>
      </c>
      <c r="C3621" s="1">
        <v>1</v>
      </c>
      <c r="D3621" s="1" t="s">
        <v>3076</v>
      </c>
      <c r="E3621" s="17">
        <v>0.85172453703703699</v>
      </c>
      <c r="F3621" s="1" t="s">
        <v>13784</v>
      </c>
      <c r="G3621" s="1" t="s">
        <v>13762</v>
      </c>
      <c r="H3621" s="17">
        <v>0.852523148148148</v>
      </c>
      <c r="I3621" s="17">
        <v>7.986111111110139E-4</v>
      </c>
      <c r="J3621" s="1" t="s">
        <v>13775</v>
      </c>
    </row>
    <row r="3622" spans="2:10">
      <c r="B3622" s="1" t="s">
        <v>17765</v>
      </c>
      <c r="C3622" s="1">
        <v>1</v>
      </c>
      <c r="D3622" s="1" t="s">
        <v>13687</v>
      </c>
      <c r="E3622" s="17">
        <v>0.83009259259259305</v>
      </c>
      <c r="F3622" s="1" t="s">
        <v>13782</v>
      </c>
      <c r="G3622" s="1" t="s">
        <v>3078</v>
      </c>
      <c r="H3622" s="17">
        <v>0.85253472222222204</v>
      </c>
      <c r="I3622" s="17">
        <v>2.2442129629628993E-2</v>
      </c>
      <c r="J3622" s="1" t="s">
        <v>13773</v>
      </c>
    </row>
    <row r="3623" spans="2:10">
      <c r="B3623" s="1" t="s">
        <v>14723</v>
      </c>
      <c r="C3623" s="1">
        <v>1</v>
      </c>
      <c r="D3623" s="1" t="s">
        <v>13760</v>
      </c>
      <c r="E3623" s="17">
        <v>0.48229166666666701</v>
      </c>
      <c r="F3623" s="1" t="s">
        <v>50</v>
      </c>
      <c r="G3623" s="1" t="s">
        <v>13762</v>
      </c>
      <c r="H3623" s="17">
        <v>0.85258101851851897</v>
      </c>
      <c r="I3623" s="17">
        <v>0.37028935185185197</v>
      </c>
      <c r="J3623" s="1" t="s">
        <v>13763</v>
      </c>
    </row>
    <row r="3624" spans="2:10">
      <c r="B3624" s="1" t="s">
        <v>17972</v>
      </c>
      <c r="C3624" s="1">
        <v>2</v>
      </c>
      <c r="D3624" s="1" t="s">
        <v>13753</v>
      </c>
      <c r="E3624" s="17">
        <v>0.85164351851851805</v>
      </c>
      <c r="F3624" s="1" t="s">
        <v>13784</v>
      </c>
      <c r="G3624" s="1" t="s">
        <v>13762</v>
      </c>
      <c r="H3624" s="17">
        <v>0.85282407407407401</v>
      </c>
      <c r="I3624" s="17">
        <v>1.1805555555559621E-3</v>
      </c>
      <c r="J3624" s="1" t="s">
        <v>13772</v>
      </c>
    </row>
    <row r="3625" spans="2:10">
      <c r="B3625" s="1" t="s">
        <v>17986</v>
      </c>
      <c r="C3625" s="1">
        <v>1</v>
      </c>
      <c r="D3625" s="1" t="s">
        <v>13760</v>
      </c>
      <c r="E3625" s="17">
        <v>0.85297453703703696</v>
      </c>
      <c r="F3625" s="1" t="s">
        <v>13784</v>
      </c>
      <c r="G3625" s="1" t="s">
        <v>3077</v>
      </c>
      <c r="H3625" s="17">
        <v>0.853252314814815</v>
      </c>
      <c r="I3625" s="17">
        <v>2.7777777777804324E-4</v>
      </c>
      <c r="J3625" s="1" t="s">
        <v>13765</v>
      </c>
    </row>
    <row r="3626" spans="2:10">
      <c r="B3626" s="1" t="s">
        <v>17967</v>
      </c>
      <c r="C3626" s="1">
        <v>1</v>
      </c>
      <c r="D3626" s="1" t="s">
        <v>13753</v>
      </c>
      <c r="E3626" s="17">
        <v>0.85120370370370402</v>
      </c>
      <c r="F3626" s="1" t="s">
        <v>13784</v>
      </c>
      <c r="G3626" s="1" t="s">
        <v>13746</v>
      </c>
      <c r="H3626" s="17">
        <v>0.85335648148148102</v>
      </c>
      <c r="I3626" s="17">
        <v>2.1527777777770041E-3</v>
      </c>
      <c r="J3626" s="1" t="s">
        <v>13759</v>
      </c>
    </row>
    <row r="3627" spans="2:10">
      <c r="B3627" s="1" t="s">
        <v>17985</v>
      </c>
      <c r="C3627" s="1">
        <v>1</v>
      </c>
      <c r="D3627" s="1" t="s">
        <v>13753</v>
      </c>
      <c r="E3627" s="17">
        <v>0.85253472222222204</v>
      </c>
      <c r="F3627" s="1" t="s">
        <v>13784</v>
      </c>
      <c r="G3627" s="1" t="s">
        <v>3095</v>
      </c>
      <c r="H3627" s="17">
        <v>0.85335648148148102</v>
      </c>
      <c r="I3627" s="17">
        <v>8.2175925925898063E-4</v>
      </c>
      <c r="J3627" s="1" t="s">
        <v>13758</v>
      </c>
    </row>
    <row r="3628" spans="2:10">
      <c r="B3628" s="1" t="s">
        <v>17973</v>
      </c>
      <c r="C3628" s="1">
        <v>1</v>
      </c>
      <c r="D3628" s="1" t="s">
        <v>13753</v>
      </c>
      <c r="E3628" s="17">
        <v>0.85167824074074105</v>
      </c>
      <c r="F3628" s="1" t="s">
        <v>13784</v>
      </c>
      <c r="G3628" s="1" t="s">
        <v>13762</v>
      </c>
      <c r="H3628" s="17">
        <v>0.85366898148148196</v>
      </c>
      <c r="I3628" s="17">
        <v>1.9907407407409039E-3</v>
      </c>
      <c r="J3628" s="1" t="s">
        <v>13772</v>
      </c>
    </row>
    <row r="3629" spans="2:10">
      <c r="B3629" s="1" t="s">
        <v>17949</v>
      </c>
      <c r="C3629" s="1">
        <v>1</v>
      </c>
      <c r="D3629" s="1" t="s">
        <v>13760</v>
      </c>
      <c r="E3629" s="17">
        <v>0.84804398148148197</v>
      </c>
      <c r="F3629" s="1" t="s">
        <v>13784</v>
      </c>
      <c r="G3629" s="1" t="s">
        <v>13762</v>
      </c>
      <c r="H3629" s="17">
        <v>0.85370370370370396</v>
      </c>
      <c r="I3629" s="17">
        <v>5.6597222222219967E-3</v>
      </c>
      <c r="J3629" s="1" t="s">
        <v>13763</v>
      </c>
    </row>
    <row r="3630" spans="2:10">
      <c r="B3630" s="1" t="s">
        <v>17981</v>
      </c>
      <c r="C3630" s="1">
        <v>1</v>
      </c>
      <c r="D3630" s="1" t="s">
        <v>13753</v>
      </c>
      <c r="E3630" s="17">
        <v>0.85197916666666695</v>
      </c>
      <c r="F3630" s="1" t="s">
        <v>13784</v>
      </c>
      <c r="G3630" s="1" t="s">
        <v>3095</v>
      </c>
      <c r="H3630" s="17">
        <v>0.85370370370370396</v>
      </c>
      <c r="I3630" s="17">
        <v>1.7245370370370106E-3</v>
      </c>
      <c r="J3630" s="1" t="s">
        <v>13758</v>
      </c>
    </row>
    <row r="3631" spans="2:10">
      <c r="B3631" s="1" t="s">
        <v>17979</v>
      </c>
      <c r="C3631" s="1">
        <v>1</v>
      </c>
      <c r="D3631" s="1" t="s">
        <v>13753</v>
      </c>
      <c r="E3631" s="17">
        <v>0.85184027777777804</v>
      </c>
      <c r="F3631" s="1" t="s">
        <v>13784</v>
      </c>
      <c r="G3631" s="1" t="s">
        <v>13762</v>
      </c>
      <c r="H3631" s="17">
        <v>0.85373842592592597</v>
      </c>
      <c r="I3631" s="17">
        <v>1.8981481481479268E-3</v>
      </c>
      <c r="J3631" s="1" t="s">
        <v>13772</v>
      </c>
    </row>
    <row r="3632" spans="2:10">
      <c r="B3632" s="1" t="s">
        <v>17764</v>
      </c>
      <c r="C3632" s="1">
        <v>2</v>
      </c>
      <c r="D3632" s="1" t="s">
        <v>13760</v>
      </c>
      <c r="E3632" s="17">
        <v>0.82998842592592603</v>
      </c>
      <c r="F3632" s="1" t="s">
        <v>13782</v>
      </c>
      <c r="G3632" s="1" t="s">
        <v>13762</v>
      </c>
      <c r="H3632" s="17">
        <v>0.85388888888888903</v>
      </c>
      <c r="I3632" s="17">
        <v>2.3900462962962998E-2</v>
      </c>
      <c r="J3632" s="1" t="s">
        <v>13763</v>
      </c>
    </row>
    <row r="3633" spans="2:10">
      <c r="B3633" s="1" t="s">
        <v>17992</v>
      </c>
      <c r="C3633" s="1">
        <v>1</v>
      </c>
      <c r="D3633" s="1" t="s">
        <v>13760</v>
      </c>
      <c r="E3633" s="17">
        <v>0.85346064814814804</v>
      </c>
      <c r="F3633" s="1" t="s">
        <v>13784</v>
      </c>
      <c r="G3633" s="1" t="s">
        <v>3077</v>
      </c>
      <c r="H3633" s="17">
        <v>0.85390046296296296</v>
      </c>
      <c r="I3633" s="17">
        <v>4.3981481481492057E-4</v>
      </c>
      <c r="J3633" s="1" t="s">
        <v>13765</v>
      </c>
    </row>
    <row r="3634" spans="2:10">
      <c r="B3634" s="1" t="s">
        <v>17924</v>
      </c>
      <c r="C3634" s="1">
        <v>1</v>
      </c>
      <c r="D3634" s="1" t="s">
        <v>13753</v>
      </c>
      <c r="E3634" s="17">
        <v>0.84585648148148196</v>
      </c>
      <c r="F3634" s="1" t="s">
        <v>13784</v>
      </c>
      <c r="G3634" s="1" t="s">
        <v>3077</v>
      </c>
      <c r="H3634" s="17">
        <v>0.85398148148148101</v>
      </c>
      <c r="I3634" s="17">
        <v>8.1249999999990496E-3</v>
      </c>
      <c r="J3634" s="1" t="s">
        <v>13756</v>
      </c>
    </row>
    <row r="3635" spans="2:10">
      <c r="B3635" s="1" t="s">
        <v>17989</v>
      </c>
      <c r="C3635" s="1">
        <v>5</v>
      </c>
      <c r="D3635" s="1" t="s">
        <v>13753</v>
      </c>
      <c r="E3635" s="17">
        <v>0.85332175925925902</v>
      </c>
      <c r="F3635" s="1" t="s">
        <v>13784</v>
      </c>
      <c r="G3635" s="1" t="s">
        <v>3078</v>
      </c>
      <c r="H3635" s="17">
        <v>0.85425925925925905</v>
      </c>
      <c r="I3635" s="17">
        <v>9.3750000000003553E-4</v>
      </c>
      <c r="J3635" s="1" t="s">
        <v>13755</v>
      </c>
    </row>
    <row r="3636" spans="2:10">
      <c r="B3636" s="1" t="s">
        <v>15662</v>
      </c>
      <c r="C3636" s="1">
        <v>1</v>
      </c>
      <c r="D3636" s="1" t="s">
        <v>13753</v>
      </c>
      <c r="E3636" s="17">
        <v>0.61122685185185199</v>
      </c>
      <c r="F3636" s="1" t="s">
        <v>62</v>
      </c>
      <c r="G3636" s="1" t="s">
        <v>3095</v>
      </c>
      <c r="H3636" s="17">
        <v>0.85429398148148195</v>
      </c>
      <c r="I3636" s="17">
        <v>0.24306712962962995</v>
      </c>
      <c r="J3636" s="1" t="s">
        <v>13758</v>
      </c>
    </row>
    <row r="3637" spans="2:10">
      <c r="B3637" s="1" t="s">
        <v>17736</v>
      </c>
      <c r="C3637" s="1">
        <v>1</v>
      </c>
      <c r="D3637" s="1" t="s">
        <v>13687</v>
      </c>
      <c r="E3637" s="17">
        <v>0.82627314814814801</v>
      </c>
      <c r="F3637" s="1" t="s">
        <v>13782</v>
      </c>
      <c r="G3637" s="1" t="s">
        <v>3078</v>
      </c>
      <c r="H3637" s="17">
        <v>0.85429398148148195</v>
      </c>
      <c r="I3637" s="17">
        <v>2.8020833333333939E-2</v>
      </c>
      <c r="J3637" s="1" t="s">
        <v>13773</v>
      </c>
    </row>
    <row r="3638" spans="2:10">
      <c r="B3638" s="1" t="s">
        <v>17625</v>
      </c>
      <c r="C3638" s="1">
        <v>1</v>
      </c>
      <c r="D3638" s="1" t="s">
        <v>13760</v>
      </c>
      <c r="E3638" s="17">
        <v>0.81523148148148195</v>
      </c>
      <c r="F3638" s="1" t="s">
        <v>13781</v>
      </c>
      <c r="G3638" s="1" t="s">
        <v>3078</v>
      </c>
      <c r="H3638" s="17">
        <v>0.85443287037036997</v>
      </c>
      <c r="I3638" s="17">
        <v>3.9201388888888022E-2</v>
      </c>
      <c r="J3638" s="1" t="s">
        <v>13768</v>
      </c>
    </row>
    <row r="3639" spans="2:10">
      <c r="B3639" s="1" t="s">
        <v>17718</v>
      </c>
      <c r="C3639" s="1">
        <v>1</v>
      </c>
      <c r="D3639" s="1" t="s">
        <v>13753</v>
      </c>
      <c r="E3639" s="17">
        <v>0.82434027777777796</v>
      </c>
      <c r="F3639" s="1" t="s">
        <v>13782</v>
      </c>
      <c r="G3639" s="1" t="s">
        <v>3078</v>
      </c>
      <c r="H3639" s="17">
        <v>0.85449074074074105</v>
      </c>
      <c r="I3639" s="17">
        <v>3.0150462962963087E-2</v>
      </c>
      <c r="J3639" s="1" t="s">
        <v>13755</v>
      </c>
    </row>
    <row r="3640" spans="2:10">
      <c r="B3640" s="1" t="s">
        <v>17999</v>
      </c>
      <c r="C3640" s="1">
        <v>1</v>
      </c>
      <c r="D3640" s="1" t="s">
        <v>13753</v>
      </c>
      <c r="E3640" s="17">
        <v>0.85375000000000001</v>
      </c>
      <c r="F3640" s="1" t="s">
        <v>13784</v>
      </c>
      <c r="G3640" s="1" t="s">
        <v>3078</v>
      </c>
      <c r="H3640" s="17">
        <v>0.85454861111111102</v>
      </c>
      <c r="I3640" s="17">
        <v>7.986111111110139E-4</v>
      </c>
      <c r="J3640" s="1" t="s">
        <v>13755</v>
      </c>
    </row>
    <row r="3641" spans="2:10">
      <c r="B3641" s="1" t="s">
        <v>17996</v>
      </c>
      <c r="C3641" s="1">
        <v>1</v>
      </c>
      <c r="D3641" s="1" t="s">
        <v>13753</v>
      </c>
      <c r="E3641" s="17">
        <v>0.85358796296296302</v>
      </c>
      <c r="F3641" s="1" t="s">
        <v>13784</v>
      </c>
      <c r="G3641" s="1" t="s">
        <v>3078</v>
      </c>
      <c r="H3641" s="17">
        <v>0.85465277777777804</v>
      </c>
      <c r="I3641" s="17">
        <v>1.0648148148150183E-3</v>
      </c>
      <c r="J3641" s="1" t="s">
        <v>13755</v>
      </c>
    </row>
    <row r="3642" spans="2:10">
      <c r="B3642" s="1" t="s">
        <v>17976</v>
      </c>
      <c r="C3642" s="1">
        <v>1</v>
      </c>
      <c r="D3642" s="1" t="s">
        <v>13760</v>
      </c>
      <c r="E3642" s="17">
        <v>0.85173611111111103</v>
      </c>
      <c r="F3642" s="1" t="s">
        <v>13784</v>
      </c>
      <c r="G3642" s="1" t="s">
        <v>13746</v>
      </c>
      <c r="H3642" s="17">
        <v>0.85474537037037002</v>
      </c>
      <c r="I3642" s="17">
        <v>3.0092592592589895E-3</v>
      </c>
      <c r="J3642" s="1" t="s">
        <v>13764</v>
      </c>
    </row>
    <row r="3643" spans="2:10">
      <c r="B3643" s="1" t="s">
        <v>15923</v>
      </c>
      <c r="C3643" s="1">
        <v>1</v>
      </c>
      <c r="D3643" s="1" t="s">
        <v>13760</v>
      </c>
      <c r="E3643" s="17">
        <v>0.64402777777777798</v>
      </c>
      <c r="F3643" s="1" t="s">
        <v>1</v>
      </c>
      <c r="G3643" s="1" t="s">
        <v>3078</v>
      </c>
      <c r="H3643" s="17">
        <v>0.85494212962963001</v>
      </c>
      <c r="I3643" s="17">
        <v>0.21091435185185203</v>
      </c>
      <c r="J3643" s="1" t="s">
        <v>13768</v>
      </c>
    </row>
    <row r="3644" spans="2:10">
      <c r="B3644" s="1" t="s">
        <v>14436</v>
      </c>
      <c r="C3644" s="1">
        <v>2</v>
      </c>
      <c r="D3644" s="1" t="s">
        <v>13760</v>
      </c>
      <c r="E3644" s="17">
        <v>0.43625000000000003</v>
      </c>
      <c r="F3644" s="1" t="s">
        <v>45</v>
      </c>
      <c r="G3644" s="1" t="s">
        <v>13746</v>
      </c>
      <c r="H3644" s="17">
        <v>0.85495370370370405</v>
      </c>
      <c r="I3644" s="17">
        <v>0.41870370370370402</v>
      </c>
      <c r="J3644" s="1" t="s">
        <v>13764</v>
      </c>
    </row>
    <row r="3645" spans="2:10">
      <c r="B3645" s="1" t="s">
        <v>17998</v>
      </c>
      <c r="C3645" s="1">
        <v>1</v>
      </c>
      <c r="D3645" s="1" t="s">
        <v>13753</v>
      </c>
      <c r="E3645" s="17">
        <v>0.853680555555556</v>
      </c>
      <c r="F3645" s="1" t="s">
        <v>13784</v>
      </c>
      <c r="G3645" s="1" t="s">
        <v>3095</v>
      </c>
      <c r="H3645" s="17">
        <v>0.85499999999999998</v>
      </c>
      <c r="I3645" s="17">
        <v>1.3194444444439846E-3</v>
      </c>
      <c r="J3645" s="1" t="s">
        <v>13758</v>
      </c>
    </row>
    <row r="3646" spans="2:10">
      <c r="B3646" s="1" t="s">
        <v>17987</v>
      </c>
      <c r="C3646" s="1">
        <v>1</v>
      </c>
      <c r="D3646" s="1" t="s">
        <v>13753</v>
      </c>
      <c r="E3646" s="17">
        <v>0.85322916666666704</v>
      </c>
      <c r="F3646" s="1" t="s">
        <v>13784</v>
      </c>
      <c r="G3646" s="1" t="s">
        <v>13746</v>
      </c>
      <c r="H3646" s="17">
        <v>0.85512731481481496</v>
      </c>
      <c r="I3646" s="17">
        <v>1.8981481481479268E-3</v>
      </c>
      <c r="J3646" s="1" t="s">
        <v>13759</v>
      </c>
    </row>
    <row r="3647" spans="2:10">
      <c r="B3647" s="1" t="s">
        <v>17953</v>
      </c>
      <c r="C3647" s="1">
        <v>1</v>
      </c>
      <c r="D3647" s="1" t="s">
        <v>13753</v>
      </c>
      <c r="E3647" s="17">
        <v>0.84858796296296302</v>
      </c>
      <c r="F3647" s="1" t="s">
        <v>13784</v>
      </c>
      <c r="G3647" s="1" t="s">
        <v>13746</v>
      </c>
      <c r="H3647" s="17">
        <v>0.85520833333333302</v>
      </c>
      <c r="I3647" s="17">
        <v>6.620370370369999E-3</v>
      </c>
      <c r="J3647" s="1" t="s">
        <v>13759</v>
      </c>
    </row>
    <row r="3648" spans="2:10">
      <c r="B3648" s="1" t="s">
        <v>17991</v>
      </c>
      <c r="C3648" s="1">
        <v>2</v>
      </c>
      <c r="D3648" s="1" t="s">
        <v>13753</v>
      </c>
      <c r="E3648" s="17">
        <v>0.85343749999999996</v>
      </c>
      <c r="F3648" s="1" t="s">
        <v>13784</v>
      </c>
      <c r="G3648" s="1" t="s">
        <v>13762</v>
      </c>
      <c r="H3648" s="17">
        <v>0.85542824074074097</v>
      </c>
      <c r="I3648" s="17">
        <v>1.9907407407410149E-3</v>
      </c>
      <c r="J3648" s="1" t="s">
        <v>13772</v>
      </c>
    </row>
    <row r="3649" spans="2:10">
      <c r="B3649" s="1" t="s">
        <v>17993</v>
      </c>
      <c r="C3649" s="1">
        <v>1</v>
      </c>
      <c r="D3649" s="1" t="s">
        <v>13753</v>
      </c>
      <c r="E3649" s="17">
        <v>0.853483796296296</v>
      </c>
      <c r="F3649" s="1" t="s">
        <v>13784</v>
      </c>
      <c r="G3649" s="1" t="s">
        <v>3078</v>
      </c>
      <c r="H3649" s="17">
        <v>0.85549768518518499</v>
      </c>
      <c r="I3649" s="17">
        <v>2.0138888888889817E-3</v>
      </c>
      <c r="J3649" s="1" t="s">
        <v>13755</v>
      </c>
    </row>
    <row r="3650" spans="2:10">
      <c r="B3650" s="1" t="s">
        <v>17994</v>
      </c>
      <c r="C3650" s="1">
        <v>1</v>
      </c>
      <c r="D3650" s="1" t="s">
        <v>13753</v>
      </c>
      <c r="E3650" s="17">
        <v>0.85353009259259305</v>
      </c>
      <c r="F3650" s="1" t="s">
        <v>13784</v>
      </c>
      <c r="G3650" s="1" t="s">
        <v>3095</v>
      </c>
      <c r="H3650" s="17">
        <v>0.85552083333333295</v>
      </c>
      <c r="I3650" s="17">
        <v>1.9907407407399047E-3</v>
      </c>
      <c r="J3650" s="1" t="s">
        <v>13758</v>
      </c>
    </row>
    <row r="3651" spans="2:10">
      <c r="B3651" s="1" t="s">
        <v>18002</v>
      </c>
      <c r="C3651" s="1">
        <v>1</v>
      </c>
      <c r="D3651" s="1" t="s">
        <v>13760</v>
      </c>
      <c r="E3651" s="17">
        <v>0.85453703703703698</v>
      </c>
      <c r="F3651" s="1" t="s">
        <v>13785</v>
      </c>
      <c r="G3651" s="1" t="s">
        <v>3078</v>
      </c>
      <c r="H3651" s="17">
        <v>0.85557870370370404</v>
      </c>
      <c r="I3651" s="17">
        <v>1.0416666666670515E-3</v>
      </c>
      <c r="J3651" s="1" t="s">
        <v>13768</v>
      </c>
    </row>
    <row r="3652" spans="2:10">
      <c r="B3652" s="1" t="s">
        <v>18005</v>
      </c>
      <c r="C3652" s="1">
        <v>1</v>
      </c>
      <c r="D3652" s="1" t="s">
        <v>13687</v>
      </c>
      <c r="E3652" s="17">
        <v>0.85478009259259302</v>
      </c>
      <c r="F3652" s="1" t="s">
        <v>13785</v>
      </c>
      <c r="G3652" s="1" t="s">
        <v>3078</v>
      </c>
      <c r="H3652" s="17">
        <v>0.855601851851852</v>
      </c>
      <c r="I3652" s="17">
        <v>8.2175925925898063E-4</v>
      </c>
      <c r="J3652" s="1" t="s">
        <v>13773</v>
      </c>
    </row>
    <row r="3653" spans="2:10">
      <c r="B3653" s="1" t="s">
        <v>17975</v>
      </c>
      <c r="C3653" s="1">
        <v>1</v>
      </c>
      <c r="D3653" s="1" t="s">
        <v>13753</v>
      </c>
      <c r="E3653" s="17">
        <v>0.85173611111111103</v>
      </c>
      <c r="F3653" s="1" t="s">
        <v>13784</v>
      </c>
      <c r="G3653" s="1" t="s">
        <v>3095</v>
      </c>
      <c r="H3653" s="17">
        <v>0.85564814814814805</v>
      </c>
      <c r="I3653" s="17">
        <v>3.9120370370370194E-3</v>
      </c>
      <c r="J3653" s="1" t="s">
        <v>13758</v>
      </c>
    </row>
    <row r="3654" spans="2:10">
      <c r="B3654" s="1" t="s">
        <v>17988</v>
      </c>
      <c r="C3654" s="1">
        <v>1</v>
      </c>
      <c r="D3654" s="1" t="s">
        <v>13753</v>
      </c>
      <c r="E3654" s="17">
        <v>0.853252314814815</v>
      </c>
      <c r="F3654" s="1" t="s">
        <v>13784</v>
      </c>
      <c r="G3654" s="1" t="s">
        <v>3095</v>
      </c>
      <c r="H3654" s="17">
        <v>0.85570601851851802</v>
      </c>
      <c r="I3654" s="17">
        <v>2.453703703703014E-3</v>
      </c>
      <c r="J3654" s="1" t="s">
        <v>13758</v>
      </c>
    </row>
    <row r="3655" spans="2:10">
      <c r="B3655" s="1" t="s">
        <v>18004</v>
      </c>
      <c r="C3655" s="1">
        <v>1</v>
      </c>
      <c r="D3655" s="1" t="s">
        <v>13687</v>
      </c>
      <c r="E3655" s="17">
        <v>0.85466435185185197</v>
      </c>
      <c r="F3655" s="1" t="s">
        <v>13785</v>
      </c>
      <c r="G3655" s="1" t="s">
        <v>13746</v>
      </c>
      <c r="H3655" s="17">
        <v>0.85571759259259295</v>
      </c>
      <c r="I3655" s="17">
        <v>1.0532407407409794E-3</v>
      </c>
      <c r="J3655" s="1" t="s">
        <v>13771</v>
      </c>
    </row>
    <row r="3656" spans="2:10">
      <c r="B3656" s="1" t="s">
        <v>18007</v>
      </c>
      <c r="C3656" s="1">
        <v>2</v>
      </c>
      <c r="D3656" s="1" t="s">
        <v>13687</v>
      </c>
      <c r="E3656" s="17">
        <v>0.85489583333333297</v>
      </c>
      <c r="F3656" s="1" t="s">
        <v>13785</v>
      </c>
      <c r="G3656" s="1" t="s">
        <v>13746</v>
      </c>
      <c r="H3656" s="17">
        <v>0.85590277777777801</v>
      </c>
      <c r="I3656" s="17">
        <v>1.0069444444450459E-3</v>
      </c>
      <c r="J3656" s="1" t="s">
        <v>13771</v>
      </c>
    </row>
    <row r="3657" spans="2:10">
      <c r="B3657" s="1" t="s">
        <v>17970</v>
      </c>
      <c r="C3657" s="1">
        <v>1</v>
      </c>
      <c r="D3657" s="1" t="s">
        <v>13753</v>
      </c>
      <c r="E3657" s="17">
        <v>0.85153935185185203</v>
      </c>
      <c r="F3657" s="1" t="s">
        <v>13784</v>
      </c>
      <c r="G3657" s="1" t="s">
        <v>13762</v>
      </c>
      <c r="H3657" s="17">
        <v>0.85603009259259299</v>
      </c>
      <c r="I3657" s="17">
        <v>4.4907407407409616E-3</v>
      </c>
      <c r="J3657" s="1" t="s">
        <v>13772</v>
      </c>
    </row>
    <row r="3658" spans="2:10">
      <c r="B3658" s="1" t="s">
        <v>18006</v>
      </c>
      <c r="C3658" s="1">
        <v>1</v>
      </c>
      <c r="D3658" s="1" t="s">
        <v>13760</v>
      </c>
      <c r="E3658" s="17">
        <v>0.85482638888888896</v>
      </c>
      <c r="F3658" s="1" t="s">
        <v>13785</v>
      </c>
      <c r="G3658" s="1" t="s">
        <v>3078</v>
      </c>
      <c r="H3658" s="17">
        <v>0.85614583333333305</v>
      </c>
      <c r="I3658" s="17">
        <v>1.3194444444440956E-3</v>
      </c>
      <c r="J3658" s="1" t="s">
        <v>13768</v>
      </c>
    </row>
    <row r="3659" spans="2:10">
      <c r="B3659" s="1" t="s">
        <v>18008</v>
      </c>
      <c r="C3659" s="1">
        <v>1</v>
      </c>
      <c r="D3659" s="1" t="s">
        <v>13687</v>
      </c>
      <c r="E3659" s="17">
        <v>0.85511574074074104</v>
      </c>
      <c r="F3659" s="1" t="s">
        <v>13785</v>
      </c>
      <c r="G3659" s="1" t="s">
        <v>13746</v>
      </c>
      <c r="H3659" s="17">
        <v>0.85618055555555495</v>
      </c>
      <c r="I3659" s="17">
        <v>1.0648148148139081E-3</v>
      </c>
      <c r="J3659" s="1" t="s">
        <v>13771</v>
      </c>
    </row>
    <row r="3660" spans="2:10">
      <c r="B3660" s="1" t="s">
        <v>18010</v>
      </c>
      <c r="C3660" s="1">
        <v>1</v>
      </c>
      <c r="D3660" s="1" t="s">
        <v>13753</v>
      </c>
      <c r="E3660" s="17">
        <v>0.85569444444444398</v>
      </c>
      <c r="F3660" s="1" t="s">
        <v>13785</v>
      </c>
      <c r="G3660" s="1" t="s">
        <v>3078</v>
      </c>
      <c r="H3660" s="17">
        <v>0.85627314814814803</v>
      </c>
      <c r="I3660" s="17">
        <v>5.7870370370405322E-4</v>
      </c>
      <c r="J3660" s="1" t="s">
        <v>13755</v>
      </c>
    </row>
    <row r="3661" spans="2:10">
      <c r="B3661" s="1" t="s">
        <v>18009</v>
      </c>
      <c r="C3661" s="1">
        <v>1</v>
      </c>
      <c r="D3661" s="1" t="s">
        <v>3076</v>
      </c>
      <c r="E3661" s="17">
        <v>0.85554398148148103</v>
      </c>
      <c r="F3661" s="1" t="s">
        <v>13785</v>
      </c>
      <c r="G3661" s="1" t="s">
        <v>3078</v>
      </c>
      <c r="H3661" s="17">
        <v>0.85638888888888898</v>
      </c>
      <c r="I3661" s="17">
        <v>8.4490740740794656E-4</v>
      </c>
      <c r="J3661" s="1" t="s">
        <v>13769</v>
      </c>
    </row>
    <row r="3662" spans="2:10">
      <c r="B3662" s="1" t="s">
        <v>18017</v>
      </c>
      <c r="C3662" s="1">
        <v>1</v>
      </c>
      <c r="D3662" s="1" t="s">
        <v>13687</v>
      </c>
      <c r="E3662" s="17">
        <v>0.85608796296296297</v>
      </c>
      <c r="F3662" s="1" t="s">
        <v>13785</v>
      </c>
      <c r="G3662" s="1" t="s">
        <v>13762</v>
      </c>
      <c r="H3662" s="17">
        <v>0.85642361111111098</v>
      </c>
      <c r="I3662" s="17">
        <v>3.3564814814801558E-4</v>
      </c>
      <c r="J3662" s="1" t="s">
        <v>13767</v>
      </c>
    </row>
    <row r="3663" spans="2:10">
      <c r="B3663" s="1" t="s">
        <v>18014</v>
      </c>
      <c r="C3663" s="1">
        <v>1</v>
      </c>
      <c r="D3663" s="1" t="s">
        <v>13753</v>
      </c>
      <c r="E3663" s="17">
        <v>0.85592592592592598</v>
      </c>
      <c r="F3663" s="1" t="s">
        <v>13785</v>
      </c>
      <c r="G3663" s="1" t="s">
        <v>3078</v>
      </c>
      <c r="H3663" s="17">
        <v>0.85674768518518496</v>
      </c>
      <c r="I3663" s="17">
        <v>8.2175925925898063E-4</v>
      </c>
      <c r="J3663" s="1" t="s">
        <v>13755</v>
      </c>
    </row>
    <row r="3664" spans="2:10">
      <c r="B3664" s="1" t="s">
        <v>17982</v>
      </c>
      <c r="C3664" s="1">
        <v>1</v>
      </c>
      <c r="D3664" s="1" t="s">
        <v>13760</v>
      </c>
      <c r="E3664" s="17">
        <v>0.85210648148148105</v>
      </c>
      <c r="F3664" s="1" t="s">
        <v>13784</v>
      </c>
      <c r="G3664" s="1" t="s">
        <v>13762</v>
      </c>
      <c r="H3664" s="17">
        <v>0.85677083333333304</v>
      </c>
      <c r="I3664" s="17">
        <v>4.6643518518519889E-3</v>
      </c>
      <c r="J3664" s="1" t="s">
        <v>13763</v>
      </c>
    </row>
    <row r="3665" spans="2:10">
      <c r="B3665" s="1" t="s">
        <v>14839</v>
      </c>
      <c r="C3665" s="1">
        <v>1</v>
      </c>
      <c r="D3665" s="1" t="s">
        <v>13760</v>
      </c>
      <c r="E3665" s="17">
        <v>0.50156250000000002</v>
      </c>
      <c r="F3665" s="1" t="s">
        <v>52</v>
      </c>
      <c r="G3665" s="1" t="s">
        <v>13762</v>
      </c>
      <c r="H3665" s="17">
        <v>0.85695601851851899</v>
      </c>
      <c r="I3665" s="17">
        <v>0.35539351851851897</v>
      </c>
      <c r="J3665" s="1" t="s">
        <v>13763</v>
      </c>
    </row>
    <row r="3666" spans="2:10">
      <c r="B3666" s="1" t="s">
        <v>18001</v>
      </c>
      <c r="C3666" s="1">
        <v>1</v>
      </c>
      <c r="D3666" s="1" t="s">
        <v>3076</v>
      </c>
      <c r="E3666" s="17">
        <v>0.85449074074074105</v>
      </c>
      <c r="F3666" s="1" t="s">
        <v>13785</v>
      </c>
      <c r="G3666" s="1" t="s">
        <v>3095</v>
      </c>
      <c r="H3666" s="17">
        <v>0.85711805555555598</v>
      </c>
      <c r="I3666" s="17">
        <v>2.6273148148149295E-3</v>
      </c>
      <c r="J3666" s="1" t="s">
        <v>13675</v>
      </c>
    </row>
    <row r="3667" spans="2:10">
      <c r="B3667" s="1" t="s">
        <v>16914</v>
      </c>
      <c r="C3667" s="1">
        <v>1</v>
      </c>
      <c r="D3667" s="1" t="s">
        <v>13687</v>
      </c>
      <c r="E3667" s="17">
        <v>0.75945601851851896</v>
      </c>
      <c r="F3667" s="1" t="s">
        <v>12</v>
      </c>
      <c r="G3667" s="1" t="s">
        <v>13746</v>
      </c>
      <c r="H3667" s="17">
        <v>0.85731481481481497</v>
      </c>
      <c r="I3667" s="17">
        <v>9.7858796296296013E-2</v>
      </c>
      <c r="J3667" s="1" t="s">
        <v>13771</v>
      </c>
    </row>
    <row r="3668" spans="2:10">
      <c r="B3668" s="1" t="s">
        <v>18021</v>
      </c>
      <c r="C3668" s="1">
        <v>2</v>
      </c>
      <c r="D3668" s="1" t="s">
        <v>13687</v>
      </c>
      <c r="E3668" s="17">
        <v>0.85689814814814802</v>
      </c>
      <c r="F3668" s="1" t="s">
        <v>13785</v>
      </c>
      <c r="G3668" s="1" t="s">
        <v>3095</v>
      </c>
      <c r="H3668" s="17">
        <v>0.85747685185185196</v>
      </c>
      <c r="I3668" s="17">
        <v>5.787037037039422E-4</v>
      </c>
      <c r="J3668" s="1" t="s">
        <v>13757</v>
      </c>
    </row>
    <row r="3669" spans="2:10">
      <c r="B3669" s="1" t="s">
        <v>17887</v>
      </c>
      <c r="C3669" s="1">
        <v>1</v>
      </c>
      <c r="D3669" s="1" t="s">
        <v>13753</v>
      </c>
      <c r="E3669" s="17">
        <v>0.843020833333333</v>
      </c>
      <c r="F3669" s="1" t="s">
        <v>13783</v>
      </c>
      <c r="G3669" s="1" t="s">
        <v>3078</v>
      </c>
      <c r="H3669" s="17">
        <v>0.85753472222222205</v>
      </c>
      <c r="I3669" s="17">
        <v>1.4513888888889048E-2</v>
      </c>
      <c r="J3669" s="1" t="s">
        <v>13755</v>
      </c>
    </row>
    <row r="3670" spans="2:10">
      <c r="B3670" s="1" t="s">
        <v>18018</v>
      </c>
      <c r="C3670" s="1">
        <v>1</v>
      </c>
      <c r="D3670" s="1" t="s">
        <v>13753</v>
      </c>
      <c r="E3670" s="17">
        <v>0.8565625</v>
      </c>
      <c r="F3670" s="1" t="s">
        <v>13785</v>
      </c>
      <c r="G3670" s="1" t="s">
        <v>3095</v>
      </c>
      <c r="H3670" s="17">
        <v>0.85754629629629597</v>
      </c>
      <c r="I3670" s="17">
        <v>9.8379629629596899E-4</v>
      </c>
      <c r="J3670" s="1" t="s">
        <v>13758</v>
      </c>
    </row>
    <row r="3671" spans="2:10">
      <c r="B3671" s="1" t="s">
        <v>17963</v>
      </c>
      <c r="C3671" s="1">
        <v>5</v>
      </c>
      <c r="D3671" s="1" t="s">
        <v>13753</v>
      </c>
      <c r="E3671" s="17">
        <v>0.85101851851851895</v>
      </c>
      <c r="F3671" s="1" t="s">
        <v>13784</v>
      </c>
      <c r="G3671" s="1" t="s">
        <v>3078</v>
      </c>
      <c r="H3671" s="17">
        <v>0.85777777777777797</v>
      </c>
      <c r="I3671" s="17">
        <v>6.7592592592590206E-3</v>
      </c>
      <c r="J3671" s="1" t="s">
        <v>13755</v>
      </c>
    </row>
    <row r="3672" spans="2:10">
      <c r="B3672" s="1" t="s">
        <v>16612</v>
      </c>
      <c r="C3672" s="1">
        <v>5</v>
      </c>
      <c r="D3672" s="1" t="s">
        <v>13753</v>
      </c>
      <c r="E3672" s="17">
        <v>0.72457175925925899</v>
      </c>
      <c r="F3672" s="1" t="s">
        <v>9</v>
      </c>
      <c r="G3672" s="1" t="s">
        <v>3078</v>
      </c>
      <c r="H3672" s="17">
        <v>0.85793981481481496</v>
      </c>
      <c r="I3672" s="17">
        <v>0.13336805555555598</v>
      </c>
      <c r="J3672" s="1" t="s">
        <v>13755</v>
      </c>
    </row>
    <row r="3673" spans="2:10">
      <c r="B3673" s="1" t="s">
        <v>18020</v>
      </c>
      <c r="C3673" s="1">
        <v>1</v>
      </c>
      <c r="D3673" s="1" t="s">
        <v>13753</v>
      </c>
      <c r="E3673" s="17">
        <v>0.856793981481481</v>
      </c>
      <c r="F3673" s="1" t="s">
        <v>13785</v>
      </c>
      <c r="G3673" s="1" t="s">
        <v>13762</v>
      </c>
      <c r="H3673" s="17">
        <v>0.85811342592592599</v>
      </c>
      <c r="I3673" s="17">
        <v>1.3194444444449838E-3</v>
      </c>
      <c r="J3673" s="1" t="s">
        <v>13772</v>
      </c>
    </row>
    <row r="3674" spans="2:10">
      <c r="B3674" s="1" t="s">
        <v>16948</v>
      </c>
      <c r="C3674" s="1">
        <v>1</v>
      </c>
      <c r="D3674" s="1" t="s">
        <v>13753</v>
      </c>
      <c r="E3674" s="17">
        <v>0.76216435185185205</v>
      </c>
      <c r="F3674" s="1" t="s">
        <v>13</v>
      </c>
      <c r="G3674" s="1" t="s">
        <v>3095</v>
      </c>
      <c r="H3674" s="17">
        <v>0.85814814814814799</v>
      </c>
      <c r="I3674" s="17">
        <v>9.5983796296295942E-2</v>
      </c>
      <c r="J3674" s="1" t="s">
        <v>13758</v>
      </c>
    </row>
    <row r="3675" spans="2:10">
      <c r="B3675" s="1" t="s">
        <v>18027</v>
      </c>
      <c r="C3675" s="1">
        <v>1</v>
      </c>
      <c r="D3675" s="1" t="s">
        <v>13753</v>
      </c>
      <c r="E3675" s="17">
        <v>0.85797453703703697</v>
      </c>
      <c r="F3675" s="1" t="s">
        <v>13785</v>
      </c>
      <c r="G3675" s="1" t="s">
        <v>13746</v>
      </c>
      <c r="H3675" s="17">
        <v>0.85837962962962999</v>
      </c>
      <c r="I3675" s="17">
        <v>4.0509259259302599E-4</v>
      </c>
      <c r="J3675" s="1" t="s">
        <v>13759</v>
      </c>
    </row>
    <row r="3676" spans="2:10">
      <c r="B3676" s="1" t="s">
        <v>14591</v>
      </c>
      <c r="C3676" s="1">
        <v>1</v>
      </c>
      <c r="D3676" s="1" t="s">
        <v>3076</v>
      </c>
      <c r="E3676" s="17">
        <v>0.46273148148148102</v>
      </c>
      <c r="F3676" s="1" t="s">
        <v>48</v>
      </c>
      <c r="G3676" s="1" t="s">
        <v>3095</v>
      </c>
      <c r="H3676" s="17">
        <v>0.85858796296296302</v>
      </c>
      <c r="I3676" s="17">
        <v>0.395856481481482</v>
      </c>
      <c r="J3676" s="1" t="s">
        <v>13675</v>
      </c>
    </row>
    <row r="3677" spans="2:10">
      <c r="B3677" s="1" t="s">
        <v>18022</v>
      </c>
      <c r="C3677" s="1">
        <v>1</v>
      </c>
      <c r="D3677" s="1" t="s">
        <v>13687</v>
      </c>
      <c r="E3677" s="17">
        <v>0.857256944444444</v>
      </c>
      <c r="F3677" s="1" t="s">
        <v>13785</v>
      </c>
      <c r="G3677" s="1" t="s">
        <v>3078</v>
      </c>
      <c r="H3677" s="17">
        <v>0.85862268518518503</v>
      </c>
      <c r="I3677" s="17">
        <v>1.3657407407410282E-3</v>
      </c>
      <c r="J3677" s="1" t="s">
        <v>13773</v>
      </c>
    </row>
    <row r="3678" spans="2:10">
      <c r="B3678" s="1" t="s">
        <v>18032</v>
      </c>
      <c r="C3678" s="1">
        <v>1</v>
      </c>
      <c r="D3678" s="1" t="s">
        <v>13760</v>
      </c>
      <c r="E3678" s="17">
        <v>0.85873842592592597</v>
      </c>
      <c r="F3678" s="1" t="s">
        <v>13785</v>
      </c>
      <c r="G3678" s="1" t="s">
        <v>3077</v>
      </c>
      <c r="H3678" s="17">
        <v>0.85907407407407399</v>
      </c>
      <c r="I3678" s="17">
        <v>3.3564814814801558E-4</v>
      </c>
      <c r="J3678" s="1" t="s">
        <v>13765</v>
      </c>
    </row>
    <row r="3679" spans="2:10">
      <c r="B3679" s="1" t="s">
        <v>16559</v>
      </c>
      <c r="C3679" s="1">
        <v>1</v>
      </c>
      <c r="D3679" s="1" t="s">
        <v>13753</v>
      </c>
      <c r="E3679" s="17">
        <v>0.71893518518518496</v>
      </c>
      <c r="F3679" s="1" t="s">
        <v>9</v>
      </c>
      <c r="G3679" s="1" t="s">
        <v>13746</v>
      </c>
      <c r="H3679" s="17">
        <v>0.85925925925925895</v>
      </c>
      <c r="I3679" s="17">
        <v>0.14032407407407399</v>
      </c>
      <c r="J3679" s="1" t="s">
        <v>13759</v>
      </c>
    </row>
    <row r="3680" spans="2:10">
      <c r="B3680" s="1" t="s">
        <v>17931</v>
      </c>
      <c r="C3680" s="1">
        <v>1</v>
      </c>
      <c r="D3680" s="1" t="s">
        <v>13753</v>
      </c>
      <c r="E3680" s="17">
        <v>0.84616898148148101</v>
      </c>
      <c r="F3680" s="1" t="s">
        <v>13784</v>
      </c>
      <c r="G3680" s="1" t="s">
        <v>3078</v>
      </c>
      <c r="H3680" s="17">
        <v>0.85934027777777799</v>
      </c>
      <c r="I3680" s="17">
        <v>1.3171296296296986E-2</v>
      </c>
      <c r="J3680" s="1" t="s">
        <v>13755</v>
      </c>
    </row>
    <row r="3681" spans="2:10">
      <c r="B3681" s="1" t="s">
        <v>18026</v>
      </c>
      <c r="C3681" s="1">
        <v>1</v>
      </c>
      <c r="D3681" s="1" t="s">
        <v>13753</v>
      </c>
      <c r="E3681" s="17">
        <v>0.85788194444444399</v>
      </c>
      <c r="F3681" s="1" t="s">
        <v>13785</v>
      </c>
      <c r="G3681" s="1" t="s">
        <v>3078</v>
      </c>
      <c r="H3681" s="17">
        <v>0.85949074074074105</v>
      </c>
      <c r="I3681" s="17">
        <v>1.6087962962970659E-3</v>
      </c>
      <c r="J3681" s="1" t="s">
        <v>13755</v>
      </c>
    </row>
    <row r="3682" spans="2:10">
      <c r="B3682" s="1" t="s">
        <v>17488</v>
      </c>
      <c r="C3682" s="1">
        <v>1</v>
      </c>
      <c r="D3682" s="1" t="s">
        <v>13760</v>
      </c>
      <c r="E3682" s="17">
        <v>0.80555555555555602</v>
      </c>
      <c r="F3682" s="1" t="s">
        <v>13780</v>
      </c>
      <c r="G3682" s="1" t="s">
        <v>13746</v>
      </c>
      <c r="H3682" s="17">
        <v>0.859641203703704</v>
      </c>
      <c r="I3682" s="17">
        <v>5.408564814814798E-2</v>
      </c>
      <c r="J3682" s="1" t="s">
        <v>13764</v>
      </c>
    </row>
    <row r="3683" spans="2:10">
      <c r="B3683" s="1" t="s">
        <v>18030</v>
      </c>
      <c r="C3683" s="1">
        <v>1</v>
      </c>
      <c r="D3683" s="1" t="s">
        <v>13760</v>
      </c>
      <c r="E3683" s="17">
        <v>0.85843749999999996</v>
      </c>
      <c r="F3683" s="1" t="s">
        <v>13785</v>
      </c>
      <c r="G3683" s="1" t="s">
        <v>3095</v>
      </c>
      <c r="H3683" s="17">
        <v>0.85967592592592601</v>
      </c>
      <c r="I3683" s="17">
        <v>1.2384259259260455E-3</v>
      </c>
      <c r="J3683" s="1" t="s">
        <v>13761</v>
      </c>
    </row>
    <row r="3684" spans="2:10">
      <c r="B3684" s="1" t="s">
        <v>17697</v>
      </c>
      <c r="C3684" s="1">
        <v>1</v>
      </c>
      <c r="D3684" s="1" t="s">
        <v>13753</v>
      </c>
      <c r="E3684" s="17">
        <v>0.82131944444444405</v>
      </c>
      <c r="F3684" s="1" t="s">
        <v>13781</v>
      </c>
      <c r="G3684" s="1" t="s">
        <v>3078</v>
      </c>
      <c r="H3684" s="17">
        <v>0.859837962962963</v>
      </c>
      <c r="I3684" s="17">
        <v>3.8518518518518952E-2</v>
      </c>
      <c r="J3684" s="1" t="s">
        <v>13755</v>
      </c>
    </row>
    <row r="3685" spans="2:10">
      <c r="B3685" s="1" t="s">
        <v>18038</v>
      </c>
      <c r="C3685" s="1">
        <v>1</v>
      </c>
      <c r="D3685" s="1" t="s">
        <v>13753</v>
      </c>
      <c r="E3685" s="17">
        <v>0.85923611111111098</v>
      </c>
      <c r="F3685" s="1" t="s">
        <v>13785</v>
      </c>
      <c r="G3685" s="1" t="s">
        <v>3078</v>
      </c>
      <c r="H3685" s="17">
        <v>0.85997685185185202</v>
      </c>
      <c r="I3685" s="17">
        <v>7.4074074074104157E-4</v>
      </c>
      <c r="J3685" s="1" t="s">
        <v>13755</v>
      </c>
    </row>
    <row r="3686" spans="2:10">
      <c r="B3686" s="1" t="s">
        <v>15729</v>
      </c>
      <c r="C3686" s="1">
        <v>1</v>
      </c>
      <c r="D3686" s="1" t="s">
        <v>13760</v>
      </c>
      <c r="E3686" s="17">
        <v>0.62031250000000004</v>
      </c>
      <c r="F3686" s="1" t="s">
        <v>63</v>
      </c>
      <c r="G3686" s="1" t="s">
        <v>3095</v>
      </c>
      <c r="H3686" s="17">
        <v>0.86</v>
      </c>
      <c r="I3686" s="17">
        <v>0.23968749999999994</v>
      </c>
      <c r="J3686" s="1" t="s">
        <v>13761</v>
      </c>
    </row>
    <row r="3687" spans="2:10">
      <c r="B3687" s="1" t="s">
        <v>17229</v>
      </c>
      <c r="C3687" s="1">
        <v>1</v>
      </c>
      <c r="D3687" s="1" t="s">
        <v>13687</v>
      </c>
      <c r="E3687" s="17">
        <v>0.78612268518518502</v>
      </c>
      <c r="F3687" s="1" t="s">
        <v>15</v>
      </c>
      <c r="G3687" s="1" t="s">
        <v>13746</v>
      </c>
      <c r="H3687" s="17">
        <v>0.86004629629629603</v>
      </c>
      <c r="I3687" s="17">
        <v>7.3923611111111009E-2</v>
      </c>
      <c r="J3687" s="1" t="s">
        <v>13771</v>
      </c>
    </row>
    <row r="3688" spans="2:10">
      <c r="B3688" s="1" t="s">
        <v>17858</v>
      </c>
      <c r="C3688" s="1">
        <v>2</v>
      </c>
      <c r="D3688" s="1" t="s">
        <v>13753</v>
      </c>
      <c r="E3688" s="17">
        <v>0.84004629629629601</v>
      </c>
      <c r="F3688" s="1" t="s">
        <v>13783</v>
      </c>
      <c r="G3688" s="1" t="s">
        <v>3095</v>
      </c>
      <c r="H3688" s="17">
        <v>0.86011574074074104</v>
      </c>
      <c r="I3688" s="17">
        <v>2.0069444444445028E-2</v>
      </c>
      <c r="J3688" s="1" t="s">
        <v>13758</v>
      </c>
    </row>
    <row r="3689" spans="2:10">
      <c r="B3689" s="1" t="s">
        <v>17573</v>
      </c>
      <c r="C3689" s="1">
        <v>2</v>
      </c>
      <c r="D3689" s="1" t="s">
        <v>13760</v>
      </c>
      <c r="E3689" s="17">
        <v>0.81135416666666704</v>
      </c>
      <c r="F3689" s="1" t="s">
        <v>13780</v>
      </c>
      <c r="G3689" s="1" t="s">
        <v>3095</v>
      </c>
      <c r="H3689" s="17">
        <v>0.86027777777777803</v>
      </c>
      <c r="I3689" s="17">
        <v>4.8923611111110987E-2</v>
      </c>
      <c r="J3689" s="1" t="s">
        <v>13761</v>
      </c>
    </row>
    <row r="3690" spans="2:10">
      <c r="B3690" s="1" t="s">
        <v>18037</v>
      </c>
      <c r="C3690" s="1">
        <v>1</v>
      </c>
      <c r="D3690" s="1" t="s">
        <v>13753</v>
      </c>
      <c r="E3690" s="17">
        <v>0.85921296296296301</v>
      </c>
      <c r="F3690" s="1" t="s">
        <v>13785</v>
      </c>
      <c r="G3690" s="1" t="s">
        <v>3078</v>
      </c>
      <c r="H3690" s="17">
        <v>0.86027777777777803</v>
      </c>
      <c r="I3690" s="17">
        <v>1.0648148148150183E-3</v>
      </c>
      <c r="J3690" s="1" t="s">
        <v>13755</v>
      </c>
    </row>
    <row r="3691" spans="2:10">
      <c r="B3691" s="1" t="s">
        <v>17431</v>
      </c>
      <c r="C3691" s="1">
        <v>1</v>
      </c>
      <c r="D3691" s="1" t="s">
        <v>13753</v>
      </c>
      <c r="E3691" s="17">
        <v>0.80275462962962996</v>
      </c>
      <c r="F3691" s="1" t="s">
        <v>13780</v>
      </c>
      <c r="G3691" s="1" t="s">
        <v>3078</v>
      </c>
      <c r="H3691" s="17">
        <v>0.86031250000000004</v>
      </c>
      <c r="I3691" s="17">
        <v>5.7557870370370079E-2</v>
      </c>
      <c r="J3691" s="1" t="s">
        <v>13755</v>
      </c>
    </row>
    <row r="3692" spans="2:10">
      <c r="B3692" s="1" t="s">
        <v>18015</v>
      </c>
      <c r="C3692" s="1">
        <v>1</v>
      </c>
      <c r="D3692" s="1" t="s">
        <v>13753</v>
      </c>
      <c r="E3692" s="17">
        <v>0.85594907407407395</v>
      </c>
      <c r="F3692" s="1" t="s">
        <v>13785</v>
      </c>
      <c r="G3692" s="1" t="s">
        <v>3078</v>
      </c>
      <c r="H3692" s="17">
        <v>0.860335648148148</v>
      </c>
      <c r="I3692" s="17">
        <v>4.3865740740740566E-3</v>
      </c>
      <c r="J3692" s="1" t="s">
        <v>13755</v>
      </c>
    </row>
    <row r="3693" spans="2:10">
      <c r="B3693" s="1" t="s">
        <v>17846</v>
      </c>
      <c r="C3693" s="1">
        <v>1</v>
      </c>
      <c r="D3693" s="1" t="s">
        <v>13753</v>
      </c>
      <c r="E3693" s="17">
        <v>0.83925925925925904</v>
      </c>
      <c r="F3693" s="1" t="s">
        <v>13783</v>
      </c>
      <c r="G3693" s="1" t="s">
        <v>3095</v>
      </c>
      <c r="H3693" s="17">
        <v>0.86038194444444405</v>
      </c>
      <c r="I3693" s="17">
        <v>2.1122685185185008E-2</v>
      </c>
      <c r="J3693" s="1" t="s">
        <v>13758</v>
      </c>
    </row>
    <row r="3694" spans="2:10">
      <c r="B3694" s="1" t="s">
        <v>17877</v>
      </c>
      <c r="C3694" s="1">
        <v>1</v>
      </c>
      <c r="D3694" s="1" t="s">
        <v>13760</v>
      </c>
      <c r="E3694" s="17">
        <v>0.84180555555555603</v>
      </c>
      <c r="F3694" s="1" t="s">
        <v>13783</v>
      </c>
      <c r="G3694" s="1" t="s">
        <v>3095</v>
      </c>
      <c r="H3694" s="17">
        <v>0.86047453703703702</v>
      </c>
      <c r="I3694" s="17">
        <v>1.8668981481480995E-2</v>
      </c>
      <c r="J3694" s="1" t="s">
        <v>13761</v>
      </c>
    </row>
    <row r="3695" spans="2:10">
      <c r="B3695" s="1" t="s">
        <v>17966</v>
      </c>
      <c r="C3695" s="1">
        <v>2</v>
      </c>
      <c r="D3695" s="1" t="s">
        <v>13753</v>
      </c>
      <c r="E3695" s="17">
        <v>0.85115740740740697</v>
      </c>
      <c r="F3695" s="1" t="s">
        <v>13784</v>
      </c>
      <c r="G3695" s="1" t="s">
        <v>13762</v>
      </c>
      <c r="H3695" s="17">
        <v>0.86061342592592605</v>
      </c>
      <c r="I3695" s="17">
        <v>9.4560185185190715E-3</v>
      </c>
      <c r="J3695" s="1" t="s">
        <v>13772</v>
      </c>
    </row>
    <row r="3696" spans="2:10">
      <c r="B3696" s="1" t="s">
        <v>17854</v>
      </c>
      <c r="C3696" s="1">
        <v>1</v>
      </c>
      <c r="D3696" s="1" t="s">
        <v>13753</v>
      </c>
      <c r="E3696" s="17">
        <v>0.83983796296296298</v>
      </c>
      <c r="F3696" s="1" t="s">
        <v>13783</v>
      </c>
      <c r="G3696" s="1" t="s">
        <v>3095</v>
      </c>
      <c r="H3696" s="17">
        <v>0.86064814814814805</v>
      </c>
      <c r="I3696" s="17">
        <v>2.0810185185185071E-2</v>
      </c>
      <c r="J3696" s="1" t="s">
        <v>13758</v>
      </c>
    </row>
    <row r="3697" spans="2:10">
      <c r="B3697" s="1" t="s">
        <v>17844</v>
      </c>
      <c r="C3697" s="1">
        <v>2</v>
      </c>
      <c r="D3697" s="1" t="s">
        <v>3076</v>
      </c>
      <c r="E3697" s="17">
        <v>0.83903935185185197</v>
      </c>
      <c r="F3697" s="1" t="s">
        <v>13783</v>
      </c>
      <c r="G3697" s="1" t="s">
        <v>3095</v>
      </c>
      <c r="H3697" s="17">
        <v>0.86074074074074103</v>
      </c>
      <c r="I3697" s="17">
        <v>2.1701388888889062E-2</v>
      </c>
      <c r="J3697" s="1" t="s">
        <v>13675</v>
      </c>
    </row>
    <row r="3698" spans="2:10">
      <c r="B3698" s="1" t="s">
        <v>18042</v>
      </c>
      <c r="C3698" s="1">
        <v>1</v>
      </c>
      <c r="D3698" s="1" t="s">
        <v>13753</v>
      </c>
      <c r="E3698" s="17">
        <v>0.86013888888888901</v>
      </c>
      <c r="F3698" s="1" t="s">
        <v>13785</v>
      </c>
      <c r="G3698" s="1" t="s">
        <v>3078</v>
      </c>
      <c r="H3698" s="17">
        <v>0.86075231481481496</v>
      </c>
      <c r="I3698" s="17">
        <v>6.134259259259478E-4</v>
      </c>
      <c r="J3698" s="1" t="s">
        <v>13755</v>
      </c>
    </row>
    <row r="3699" spans="2:10">
      <c r="B3699" s="1" t="s">
        <v>18013</v>
      </c>
      <c r="C3699" s="1">
        <v>1</v>
      </c>
      <c r="D3699" s="1" t="s">
        <v>13753</v>
      </c>
      <c r="E3699" s="17">
        <v>0.85584490740740704</v>
      </c>
      <c r="F3699" s="1" t="s">
        <v>13785</v>
      </c>
      <c r="G3699" s="1" t="s">
        <v>3078</v>
      </c>
      <c r="H3699" s="17">
        <v>0.86091435185185206</v>
      </c>
      <c r="I3699" s="17">
        <v>5.0694444444450149E-3</v>
      </c>
      <c r="J3699" s="1" t="s">
        <v>13755</v>
      </c>
    </row>
    <row r="3700" spans="2:10">
      <c r="B3700" s="1" t="s">
        <v>18047</v>
      </c>
      <c r="C3700" s="1">
        <v>1</v>
      </c>
      <c r="D3700" s="1" t="s">
        <v>3076</v>
      </c>
      <c r="E3700" s="17">
        <v>0.86049768518518499</v>
      </c>
      <c r="F3700" s="1" t="s">
        <v>13785</v>
      </c>
      <c r="G3700" s="1" t="s">
        <v>3095</v>
      </c>
      <c r="H3700" s="17">
        <v>0.86098379629629596</v>
      </c>
      <c r="I3700" s="17">
        <v>4.8611111111096506E-4</v>
      </c>
      <c r="J3700" s="1" t="s">
        <v>13675</v>
      </c>
    </row>
    <row r="3701" spans="2:10">
      <c r="B3701" s="1" t="s">
        <v>18041</v>
      </c>
      <c r="C3701" s="1">
        <v>1</v>
      </c>
      <c r="D3701" s="1" t="s">
        <v>13753</v>
      </c>
      <c r="E3701" s="17">
        <v>0.85976851851851899</v>
      </c>
      <c r="F3701" s="1" t="s">
        <v>13785</v>
      </c>
      <c r="G3701" s="1" t="s">
        <v>13762</v>
      </c>
      <c r="H3701" s="17">
        <v>0.86140046296296302</v>
      </c>
      <c r="I3701" s="17">
        <v>1.6319444444440334E-3</v>
      </c>
      <c r="J3701" s="1" t="s">
        <v>13772</v>
      </c>
    </row>
    <row r="3702" spans="2:10">
      <c r="B3702" s="1" t="s">
        <v>18046</v>
      </c>
      <c r="C3702" s="1">
        <v>1</v>
      </c>
      <c r="D3702" s="1" t="s">
        <v>13760</v>
      </c>
      <c r="E3702" s="17">
        <v>0.86046296296296299</v>
      </c>
      <c r="F3702" s="1" t="s">
        <v>13785</v>
      </c>
      <c r="G3702" s="1" t="s">
        <v>3078</v>
      </c>
      <c r="H3702" s="17">
        <v>0.86151620370370396</v>
      </c>
      <c r="I3702" s="17">
        <v>1.0532407407409794E-3</v>
      </c>
      <c r="J3702" s="1" t="s">
        <v>13768</v>
      </c>
    </row>
    <row r="3703" spans="2:10">
      <c r="B3703" s="1" t="s">
        <v>16436</v>
      </c>
      <c r="C3703" s="1">
        <v>1</v>
      </c>
      <c r="D3703" s="1" t="s">
        <v>13753</v>
      </c>
      <c r="E3703" s="17">
        <v>0.70390046296296305</v>
      </c>
      <c r="F3703" s="1" t="s">
        <v>7</v>
      </c>
      <c r="G3703" s="1" t="s">
        <v>13746</v>
      </c>
      <c r="H3703" s="17">
        <v>0.86153935185185204</v>
      </c>
      <c r="I3703" s="17">
        <v>0.15763888888888899</v>
      </c>
      <c r="J3703" s="1" t="s">
        <v>13759</v>
      </c>
    </row>
    <row r="3704" spans="2:10">
      <c r="B3704" s="1" t="s">
        <v>18051</v>
      </c>
      <c r="C3704" s="1">
        <v>5</v>
      </c>
      <c r="D3704" s="1" t="s">
        <v>13753</v>
      </c>
      <c r="E3704" s="17">
        <v>0.86090277777777802</v>
      </c>
      <c r="F3704" s="1" t="s">
        <v>13785</v>
      </c>
      <c r="G3704" s="1" t="s">
        <v>3078</v>
      </c>
      <c r="H3704" s="17">
        <v>0.86167824074074095</v>
      </c>
      <c r="I3704" s="17">
        <v>7.7546296296293615E-4</v>
      </c>
      <c r="J3704" s="1" t="s">
        <v>13755</v>
      </c>
    </row>
    <row r="3705" spans="2:10">
      <c r="B3705" s="1" t="s">
        <v>18049</v>
      </c>
      <c r="C3705" s="1">
        <v>1</v>
      </c>
      <c r="D3705" s="1" t="s">
        <v>13760</v>
      </c>
      <c r="E3705" s="17">
        <v>0.86059027777777797</v>
      </c>
      <c r="F3705" s="1" t="s">
        <v>13785</v>
      </c>
      <c r="G3705" s="1" t="s">
        <v>3095</v>
      </c>
      <c r="H3705" s="17">
        <v>0.86168981481481499</v>
      </c>
      <c r="I3705" s="17">
        <v>1.0995370370370239E-3</v>
      </c>
      <c r="J3705" s="1" t="s">
        <v>13761</v>
      </c>
    </row>
    <row r="3706" spans="2:10">
      <c r="B3706" s="1" t="s">
        <v>18058</v>
      </c>
      <c r="C3706" s="1">
        <v>1</v>
      </c>
      <c r="D3706" s="1" t="s">
        <v>13687</v>
      </c>
      <c r="E3706" s="17">
        <v>0.86159722222222201</v>
      </c>
      <c r="F3706" s="1" t="s">
        <v>13785</v>
      </c>
      <c r="G3706" s="1" t="s">
        <v>3095</v>
      </c>
      <c r="H3706" s="17">
        <v>0.86203703703703705</v>
      </c>
      <c r="I3706" s="17">
        <v>4.398148148150316E-4</v>
      </c>
      <c r="J3706" s="1" t="s">
        <v>13757</v>
      </c>
    </row>
    <row r="3707" spans="2:10">
      <c r="B3707" s="1" t="s">
        <v>18060</v>
      </c>
      <c r="C3707" s="1">
        <v>1</v>
      </c>
      <c r="D3707" s="1" t="s">
        <v>3076</v>
      </c>
      <c r="E3707" s="17">
        <v>0.86184027777777805</v>
      </c>
      <c r="F3707" s="1" t="s">
        <v>13785</v>
      </c>
      <c r="G3707" s="1" t="s">
        <v>3095</v>
      </c>
      <c r="H3707" s="17">
        <v>0.86217592592592596</v>
      </c>
      <c r="I3707" s="17">
        <v>3.3564814814790456E-4</v>
      </c>
      <c r="J3707" s="1" t="s">
        <v>13675</v>
      </c>
    </row>
    <row r="3708" spans="2:10">
      <c r="B3708" s="1" t="s">
        <v>18043</v>
      </c>
      <c r="C3708" s="1">
        <v>1</v>
      </c>
      <c r="D3708" s="1" t="s">
        <v>13687</v>
      </c>
      <c r="E3708" s="17">
        <v>0.86025462962962995</v>
      </c>
      <c r="F3708" s="1" t="s">
        <v>13785</v>
      </c>
      <c r="G3708" s="1" t="s">
        <v>3078</v>
      </c>
      <c r="H3708" s="17">
        <v>0.8621875</v>
      </c>
      <c r="I3708" s="17">
        <v>1.9328703703700434E-3</v>
      </c>
      <c r="J3708" s="1" t="s">
        <v>13773</v>
      </c>
    </row>
    <row r="3709" spans="2:10">
      <c r="B3709" s="1" t="s">
        <v>17983</v>
      </c>
      <c r="C3709" s="1">
        <v>2</v>
      </c>
      <c r="D3709" s="1" t="s">
        <v>13753</v>
      </c>
      <c r="E3709" s="17">
        <v>0.85219907407407403</v>
      </c>
      <c r="F3709" s="1" t="s">
        <v>13784</v>
      </c>
      <c r="G3709" s="1" t="s">
        <v>3078</v>
      </c>
      <c r="H3709" s="17">
        <v>0.86229166666666701</v>
      </c>
      <c r="I3709" s="17">
        <v>1.0092592592592986E-2</v>
      </c>
      <c r="J3709" s="1" t="s">
        <v>13755</v>
      </c>
    </row>
    <row r="3710" spans="2:10">
      <c r="B3710" s="1" t="s">
        <v>17740</v>
      </c>
      <c r="C3710" s="1">
        <v>2</v>
      </c>
      <c r="D3710" s="1" t="s">
        <v>13760</v>
      </c>
      <c r="E3710" s="17">
        <v>0.82659722222222198</v>
      </c>
      <c r="F3710" s="1" t="s">
        <v>13782</v>
      </c>
      <c r="G3710" s="1" t="s">
        <v>13746</v>
      </c>
      <c r="H3710" s="17">
        <v>0.86244212962962996</v>
      </c>
      <c r="I3710" s="17">
        <v>3.5844907407407978E-2</v>
      </c>
      <c r="J3710" s="1" t="s">
        <v>13764</v>
      </c>
    </row>
    <row r="3711" spans="2:10">
      <c r="B3711" s="1" t="s">
        <v>17644</v>
      </c>
      <c r="C3711" s="1">
        <v>1</v>
      </c>
      <c r="D3711" s="1" t="s">
        <v>13753</v>
      </c>
      <c r="E3711" s="17">
        <v>0.81674768518518504</v>
      </c>
      <c r="F3711" s="1" t="s">
        <v>13781</v>
      </c>
      <c r="G3711" s="1" t="s">
        <v>3078</v>
      </c>
      <c r="H3711" s="17">
        <v>0.86248842592592601</v>
      </c>
      <c r="I3711" s="17">
        <v>4.5740740740740971E-2</v>
      </c>
      <c r="J3711" s="1" t="s">
        <v>13755</v>
      </c>
    </row>
    <row r="3712" spans="2:10">
      <c r="B3712" s="1" t="s">
        <v>17969</v>
      </c>
      <c r="C3712" s="1">
        <v>1</v>
      </c>
      <c r="D3712" s="1" t="s">
        <v>13753</v>
      </c>
      <c r="E3712" s="17">
        <v>0.85134259259259304</v>
      </c>
      <c r="F3712" s="1" t="s">
        <v>13784</v>
      </c>
      <c r="G3712" s="1" t="s">
        <v>13762</v>
      </c>
      <c r="H3712" s="17">
        <v>0.86260416666666695</v>
      </c>
      <c r="I3712" s="17">
        <v>1.126157407407391E-2</v>
      </c>
      <c r="J3712" s="1" t="s">
        <v>13772</v>
      </c>
    </row>
    <row r="3713" spans="2:10">
      <c r="B3713" s="1" t="s">
        <v>18044</v>
      </c>
      <c r="C3713" s="1">
        <v>1</v>
      </c>
      <c r="D3713" s="1" t="s">
        <v>13753</v>
      </c>
      <c r="E3713" s="17">
        <v>0.86034722222222204</v>
      </c>
      <c r="F3713" s="1" t="s">
        <v>13785</v>
      </c>
      <c r="G3713" s="1" t="s">
        <v>13762</v>
      </c>
      <c r="H3713" s="17">
        <v>0.86263888888888896</v>
      </c>
      <c r="I3713" s="17">
        <v>2.2916666666669139E-3</v>
      </c>
      <c r="J3713" s="1" t="s">
        <v>13772</v>
      </c>
    </row>
    <row r="3714" spans="2:10">
      <c r="B3714" s="1" t="s">
        <v>17679</v>
      </c>
      <c r="C3714" s="1">
        <v>1</v>
      </c>
      <c r="D3714" s="1" t="s">
        <v>13760</v>
      </c>
      <c r="E3714" s="17">
        <v>0.81976851851851895</v>
      </c>
      <c r="F3714" s="1" t="s">
        <v>13781</v>
      </c>
      <c r="G3714" s="1" t="s">
        <v>3077</v>
      </c>
      <c r="H3714" s="17">
        <v>0.86270833333333297</v>
      </c>
      <c r="I3714" s="17">
        <v>4.2939814814814015E-2</v>
      </c>
      <c r="J3714" s="1" t="s">
        <v>13765</v>
      </c>
    </row>
    <row r="3715" spans="2:10">
      <c r="B3715" s="1" t="s">
        <v>18050</v>
      </c>
      <c r="C3715" s="1">
        <v>2</v>
      </c>
      <c r="D3715" s="1" t="s">
        <v>13687</v>
      </c>
      <c r="E3715" s="17">
        <v>0.86067129629629602</v>
      </c>
      <c r="F3715" s="1" t="s">
        <v>13785</v>
      </c>
      <c r="G3715" s="1" t="s">
        <v>13762</v>
      </c>
      <c r="H3715" s="17">
        <v>0.86271990740740701</v>
      </c>
      <c r="I3715" s="17">
        <v>2.0486111111109873E-3</v>
      </c>
      <c r="J3715" s="1" t="s">
        <v>13767</v>
      </c>
    </row>
    <row r="3716" spans="2:10">
      <c r="B3716" s="1" t="s">
        <v>18048</v>
      </c>
      <c r="C3716" s="1">
        <v>1</v>
      </c>
      <c r="D3716" s="1" t="s">
        <v>13687</v>
      </c>
      <c r="E3716" s="17">
        <v>0.86054398148148104</v>
      </c>
      <c r="F3716" s="1" t="s">
        <v>13785</v>
      </c>
      <c r="G3716" s="1" t="s">
        <v>13746</v>
      </c>
      <c r="H3716" s="17">
        <v>0.86278935185185202</v>
      </c>
      <c r="I3716" s="17">
        <v>2.2453703703709804E-3</v>
      </c>
      <c r="J3716" s="1" t="s">
        <v>13771</v>
      </c>
    </row>
    <row r="3717" spans="2:10">
      <c r="B3717" s="1" t="s">
        <v>17734</v>
      </c>
      <c r="C3717" s="1">
        <v>1</v>
      </c>
      <c r="D3717" s="1" t="s">
        <v>13687</v>
      </c>
      <c r="E3717" s="17">
        <v>0.82604166666666701</v>
      </c>
      <c r="F3717" s="1" t="s">
        <v>13782</v>
      </c>
      <c r="G3717" s="1" t="s">
        <v>13746</v>
      </c>
      <c r="H3717" s="17">
        <v>0.862951388888889</v>
      </c>
      <c r="I3717" s="17">
        <v>3.6909722222221997E-2</v>
      </c>
      <c r="J3717" s="1" t="s">
        <v>13771</v>
      </c>
    </row>
    <row r="3718" spans="2:10">
      <c r="B3718" s="1" t="s">
        <v>17828</v>
      </c>
      <c r="C3718" s="1">
        <v>1</v>
      </c>
      <c r="D3718" s="1" t="s">
        <v>3076</v>
      </c>
      <c r="E3718" s="17">
        <v>0.83716435185185201</v>
      </c>
      <c r="F3718" s="1" t="s">
        <v>13783</v>
      </c>
      <c r="G3718" s="1" t="s">
        <v>13746</v>
      </c>
      <c r="H3718" s="17">
        <v>0.86302083333333302</v>
      </c>
      <c r="I3718" s="17">
        <v>2.5856481481481008E-2</v>
      </c>
      <c r="J3718" s="1" t="s">
        <v>13766</v>
      </c>
    </row>
    <row r="3719" spans="2:10">
      <c r="B3719" s="1" t="s">
        <v>18064</v>
      </c>
      <c r="C3719" s="1">
        <v>1</v>
      </c>
      <c r="D3719" s="1" t="s">
        <v>13687</v>
      </c>
      <c r="E3719" s="17">
        <v>0.86202546296296301</v>
      </c>
      <c r="F3719" s="1" t="s">
        <v>13785</v>
      </c>
      <c r="G3719" s="1" t="s">
        <v>3078</v>
      </c>
      <c r="H3719" s="17">
        <v>0.86310185185185195</v>
      </c>
      <c r="I3719" s="17">
        <v>1.0763888888889461E-3</v>
      </c>
      <c r="J3719" s="1" t="s">
        <v>13773</v>
      </c>
    </row>
    <row r="3720" spans="2:10">
      <c r="B3720" s="1" t="s">
        <v>17978</v>
      </c>
      <c r="C3720" s="1">
        <v>1</v>
      </c>
      <c r="D3720" s="1" t="s">
        <v>13753</v>
      </c>
      <c r="E3720" s="17">
        <v>0.85180555555555604</v>
      </c>
      <c r="F3720" s="1" t="s">
        <v>13784</v>
      </c>
      <c r="G3720" s="1" t="s">
        <v>13762</v>
      </c>
      <c r="H3720" s="17">
        <v>0.86319444444444404</v>
      </c>
      <c r="I3720" s="17">
        <v>1.1388888888888005E-2</v>
      </c>
      <c r="J3720" s="1" t="s">
        <v>13772</v>
      </c>
    </row>
    <row r="3721" spans="2:10">
      <c r="B3721" s="1" t="s">
        <v>17845</v>
      </c>
      <c r="C3721" s="1">
        <v>1</v>
      </c>
      <c r="D3721" s="1" t="s">
        <v>13753</v>
      </c>
      <c r="E3721" s="17">
        <v>0.83918981481481503</v>
      </c>
      <c r="F3721" s="1" t="s">
        <v>13783</v>
      </c>
      <c r="G3721" s="1" t="s">
        <v>13746</v>
      </c>
      <c r="H3721" s="17">
        <v>0.86324074074074097</v>
      </c>
      <c r="I3721" s="17">
        <v>2.4050925925925948E-2</v>
      </c>
      <c r="J3721" s="1" t="s">
        <v>13759</v>
      </c>
    </row>
    <row r="3722" spans="2:10">
      <c r="B3722" s="1" t="s">
        <v>17800</v>
      </c>
      <c r="C3722" s="1">
        <v>1</v>
      </c>
      <c r="D3722" s="1" t="s">
        <v>13760</v>
      </c>
      <c r="E3722" s="17">
        <v>0.83439814814814794</v>
      </c>
      <c r="F3722" s="1" t="s">
        <v>13783</v>
      </c>
      <c r="G3722" s="1" t="s">
        <v>3078</v>
      </c>
      <c r="H3722" s="17">
        <v>0.86327546296296298</v>
      </c>
      <c r="I3722" s="17">
        <v>2.8877314814815036E-2</v>
      </c>
      <c r="J3722" s="1" t="s">
        <v>13768</v>
      </c>
    </row>
    <row r="3723" spans="2:10">
      <c r="B3723" s="1" t="s">
        <v>18068</v>
      </c>
      <c r="C3723" s="1">
        <v>1</v>
      </c>
      <c r="D3723" s="1" t="s">
        <v>13687</v>
      </c>
      <c r="E3723" s="17">
        <v>0.862916666666667</v>
      </c>
      <c r="F3723" s="1" t="s">
        <v>13785</v>
      </c>
      <c r="G3723" s="1" t="s">
        <v>13762</v>
      </c>
      <c r="H3723" s="17">
        <v>0.86339120370370404</v>
      </c>
      <c r="I3723" s="17">
        <v>4.745370370370372E-4</v>
      </c>
      <c r="J3723" s="1" t="s">
        <v>13767</v>
      </c>
    </row>
    <row r="3724" spans="2:10">
      <c r="B3724" s="1" t="s">
        <v>17013</v>
      </c>
      <c r="C3724" s="1">
        <v>1</v>
      </c>
      <c r="D3724" s="1" t="s">
        <v>13760</v>
      </c>
      <c r="E3724" s="17">
        <v>0.76802083333333304</v>
      </c>
      <c r="F3724" s="1" t="s">
        <v>13</v>
      </c>
      <c r="G3724" s="1" t="s">
        <v>13762</v>
      </c>
      <c r="H3724" s="17">
        <v>0.86344907407407401</v>
      </c>
      <c r="I3724" s="17">
        <v>9.5428240740740966E-2</v>
      </c>
      <c r="J3724" s="1" t="s">
        <v>13763</v>
      </c>
    </row>
    <row r="3725" spans="2:10">
      <c r="B3725" s="1" t="s">
        <v>17763</v>
      </c>
      <c r="C3725" s="1">
        <v>1</v>
      </c>
      <c r="D3725" s="1" t="s">
        <v>13753</v>
      </c>
      <c r="E3725" s="17">
        <v>0.82996527777777795</v>
      </c>
      <c r="F3725" s="1" t="s">
        <v>13782</v>
      </c>
      <c r="G3725" s="1" t="s">
        <v>3078</v>
      </c>
      <c r="H3725" s="17">
        <v>0.86350694444444398</v>
      </c>
      <c r="I3725" s="17">
        <v>3.3541666666666026E-2</v>
      </c>
      <c r="J3725" s="1" t="s">
        <v>13755</v>
      </c>
    </row>
    <row r="3726" spans="2:10">
      <c r="B3726" s="1" t="s">
        <v>18067</v>
      </c>
      <c r="C3726" s="1">
        <v>1</v>
      </c>
      <c r="D3726" s="1" t="s">
        <v>13753</v>
      </c>
      <c r="E3726" s="17">
        <v>0.86240740740740696</v>
      </c>
      <c r="F3726" s="1" t="s">
        <v>13785</v>
      </c>
      <c r="G3726" s="1" t="s">
        <v>3078</v>
      </c>
      <c r="H3726" s="17">
        <v>0.86356481481481495</v>
      </c>
      <c r="I3726" s="17">
        <v>1.1574074074079954E-3</v>
      </c>
      <c r="J3726" s="1" t="s">
        <v>13755</v>
      </c>
    </row>
    <row r="3727" spans="2:10">
      <c r="B3727" s="1" t="s">
        <v>18066</v>
      </c>
      <c r="C3727" s="1">
        <v>1</v>
      </c>
      <c r="D3727" s="1" t="s">
        <v>13753</v>
      </c>
      <c r="E3727" s="17">
        <v>0.86233796296296295</v>
      </c>
      <c r="F3727" s="1" t="s">
        <v>13785</v>
      </c>
      <c r="G3727" s="1" t="s">
        <v>3078</v>
      </c>
      <c r="H3727" s="17">
        <v>0.86359953703703696</v>
      </c>
      <c r="I3727" s="17">
        <v>1.2615740740740122E-3</v>
      </c>
      <c r="J3727" s="1" t="s">
        <v>13755</v>
      </c>
    </row>
    <row r="3728" spans="2:10">
      <c r="B3728" s="1" t="s">
        <v>18070</v>
      </c>
      <c r="C3728" s="1">
        <v>1</v>
      </c>
      <c r="D3728" s="1" t="s">
        <v>13753</v>
      </c>
      <c r="E3728" s="17">
        <v>0.862951388888889</v>
      </c>
      <c r="F3728" s="1" t="s">
        <v>13785</v>
      </c>
      <c r="G3728" s="1" t="s">
        <v>3078</v>
      </c>
      <c r="H3728" s="17">
        <v>0.86376157407407395</v>
      </c>
      <c r="I3728" s="17">
        <v>8.1018518518494176E-4</v>
      </c>
      <c r="J3728" s="1" t="s">
        <v>13755</v>
      </c>
    </row>
    <row r="3729" spans="2:10">
      <c r="B3729" s="1" t="s">
        <v>18034</v>
      </c>
      <c r="C3729" s="1">
        <v>1</v>
      </c>
      <c r="D3729" s="1" t="s">
        <v>13753</v>
      </c>
      <c r="E3729" s="17">
        <v>0.85888888888888903</v>
      </c>
      <c r="F3729" s="1" t="s">
        <v>13785</v>
      </c>
      <c r="G3729" s="1" t="s">
        <v>13746</v>
      </c>
      <c r="H3729" s="17">
        <v>0.86383101851851896</v>
      </c>
      <c r="I3729" s="17">
        <v>4.9421296296299211E-3</v>
      </c>
      <c r="J3729" s="1" t="s">
        <v>13759</v>
      </c>
    </row>
    <row r="3730" spans="2:10">
      <c r="B3730" s="1" t="s">
        <v>17945</v>
      </c>
      <c r="C3730" s="1">
        <v>1</v>
      </c>
      <c r="D3730" s="1" t="s">
        <v>13753</v>
      </c>
      <c r="E3730" s="17">
        <v>0.84784722222222197</v>
      </c>
      <c r="F3730" s="1" t="s">
        <v>13784</v>
      </c>
      <c r="G3730" s="1" t="s">
        <v>13746</v>
      </c>
      <c r="H3730" s="17">
        <v>0.86391203703703701</v>
      </c>
      <c r="I3730" s="17">
        <v>1.6064814814815032E-2</v>
      </c>
      <c r="J3730" s="1" t="s">
        <v>13759</v>
      </c>
    </row>
    <row r="3731" spans="2:10">
      <c r="B3731" s="1" t="s">
        <v>18065</v>
      </c>
      <c r="C3731" s="1">
        <v>1</v>
      </c>
      <c r="D3731" s="1" t="s">
        <v>13753</v>
      </c>
      <c r="E3731" s="17">
        <v>0.86212962962963002</v>
      </c>
      <c r="F3731" s="1" t="s">
        <v>13785</v>
      </c>
      <c r="G3731" s="1" t="s">
        <v>13746</v>
      </c>
      <c r="H3731" s="17">
        <v>0.86418981481481505</v>
      </c>
      <c r="I3731" s="17">
        <v>2.0601851851850261E-3</v>
      </c>
      <c r="J3731" s="1" t="s">
        <v>13759</v>
      </c>
    </row>
    <row r="3732" spans="2:10">
      <c r="B3732" s="1" t="s">
        <v>18077</v>
      </c>
      <c r="C3732" s="1">
        <v>1</v>
      </c>
      <c r="D3732" s="1" t="s">
        <v>13687</v>
      </c>
      <c r="E3732" s="17">
        <v>0.86375000000000002</v>
      </c>
      <c r="F3732" s="1" t="s">
        <v>13785</v>
      </c>
      <c r="G3732" s="1" t="s">
        <v>3095</v>
      </c>
      <c r="H3732" s="17">
        <v>0.86422453703703705</v>
      </c>
      <c r="I3732" s="17">
        <v>4.745370370370372E-4</v>
      </c>
      <c r="J3732" s="1" t="s">
        <v>13757</v>
      </c>
    </row>
    <row r="3733" spans="2:10">
      <c r="B3733" s="1" t="s">
        <v>17984</v>
      </c>
      <c r="C3733" s="1">
        <v>1</v>
      </c>
      <c r="D3733" s="1" t="s">
        <v>13753</v>
      </c>
      <c r="E3733" s="17">
        <v>0.85232638888888901</v>
      </c>
      <c r="F3733" s="1" t="s">
        <v>13784</v>
      </c>
      <c r="G3733" s="1" t="s">
        <v>3095</v>
      </c>
      <c r="H3733" s="17">
        <v>0.86444444444444402</v>
      </c>
      <c r="I3733" s="17">
        <v>1.2118055555555007E-2</v>
      </c>
      <c r="J3733" s="1" t="s">
        <v>13758</v>
      </c>
    </row>
    <row r="3734" spans="2:10">
      <c r="B3734" s="1" t="s">
        <v>18078</v>
      </c>
      <c r="C3734" s="1">
        <v>1</v>
      </c>
      <c r="D3734" s="1" t="s">
        <v>13753</v>
      </c>
      <c r="E3734" s="17">
        <v>0.86407407407407399</v>
      </c>
      <c r="F3734" s="1" t="s">
        <v>13785</v>
      </c>
      <c r="G3734" s="1" t="s">
        <v>13746</v>
      </c>
      <c r="H3734" s="17">
        <v>0.86449074074074095</v>
      </c>
      <c r="I3734" s="17">
        <v>4.1666666666695384E-4</v>
      </c>
      <c r="J3734" s="1" t="s">
        <v>13759</v>
      </c>
    </row>
    <row r="3735" spans="2:10">
      <c r="B3735" s="1" t="s">
        <v>18076</v>
      </c>
      <c r="C3735" s="1">
        <v>1</v>
      </c>
      <c r="D3735" s="1" t="s">
        <v>13760</v>
      </c>
      <c r="E3735" s="17">
        <v>0.863611111111111</v>
      </c>
      <c r="F3735" s="1" t="s">
        <v>13785</v>
      </c>
      <c r="G3735" s="1" t="s">
        <v>13746</v>
      </c>
      <c r="H3735" s="17">
        <v>0.86471064814814802</v>
      </c>
      <c r="I3735" s="17">
        <v>1.0995370370370239E-3</v>
      </c>
      <c r="J3735" s="1" t="s">
        <v>13764</v>
      </c>
    </row>
    <row r="3736" spans="2:10">
      <c r="B3736" s="1" t="s">
        <v>18074</v>
      </c>
      <c r="C3736" s="1">
        <v>1</v>
      </c>
      <c r="D3736" s="1" t="s">
        <v>13753</v>
      </c>
      <c r="E3736" s="17">
        <v>0.86335648148148103</v>
      </c>
      <c r="F3736" s="1" t="s">
        <v>13785</v>
      </c>
      <c r="G3736" s="1" t="s">
        <v>3095</v>
      </c>
      <c r="H3736" s="17">
        <v>0.86472222222222195</v>
      </c>
      <c r="I3736" s="17">
        <v>1.3657407407409172E-3</v>
      </c>
      <c r="J3736" s="1" t="s">
        <v>13758</v>
      </c>
    </row>
    <row r="3737" spans="2:10">
      <c r="B3737" s="1" t="s">
        <v>18079</v>
      </c>
      <c r="C3737" s="1">
        <v>1</v>
      </c>
      <c r="D3737" s="1" t="s">
        <v>13753</v>
      </c>
      <c r="E3737" s="17">
        <v>0.864143518518519</v>
      </c>
      <c r="F3737" s="1" t="s">
        <v>13785</v>
      </c>
      <c r="G3737" s="1" t="s">
        <v>3078</v>
      </c>
      <c r="H3737" s="17">
        <v>0.86474537037037003</v>
      </c>
      <c r="I3737" s="17">
        <v>6.0185185185102075E-4</v>
      </c>
      <c r="J3737" s="1" t="s">
        <v>13755</v>
      </c>
    </row>
    <row r="3738" spans="2:10">
      <c r="B3738" s="1" t="s">
        <v>18045</v>
      </c>
      <c r="C3738" s="1">
        <v>1</v>
      </c>
      <c r="D3738" s="1" t="s">
        <v>13753</v>
      </c>
      <c r="E3738" s="17">
        <v>0.86039351851851897</v>
      </c>
      <c r="F3738" s="1" t="s">
        <v>13785</v>
      </c>
      <c r="G3738" s="1" t="s">
        <v>3095</v>
      </c>
      <c r="H3738" s="17">
        <v>0.86478009259259303</v>
      </c>
      <c r="I3738" s="17">
        <v>4.3865740740740566E-3</v>
      </c>
      <c r="J3738" s="1" t="s">
        <v>13758</v>
      </c>
    </row>
    <row r="3739" spans="2:10">
      <c r="B3739" s="1" t="s">
        <v>17816</v>
      </c>
      <c r="C3739" s="1">
        <v>1</v>
      </c>
      <c r="D3739" s="1" t="s">
        <v>3076</v>
      </c>
      <c r="E3739" s="17">
        <v>0.83623842592592601</v>
      </c>
      <c r="F3739" s="1" t="s">
        <v>13783</v>
      </c>
      <c r="G3739" s="1" t="s">
        <v>13746</v>
      </c>
      <c r="H3739" s="17">
        <v>0.86502314814814796</v>
      </c>
      <c r="I3739" s="17">
        <v>2.8784722222221948E-2</v>
      </c>
      <c r="J3739" s="1" t="s">
        <v>13766</v>
      </c>
    </row>
    <row r="3740" spans="2:10">
      <c r="B3740" s="1" t="s">
        <v>18073</v>
      </c>
      <c r="C3740" s="1">
        <v>1</v>
      </c>
      <c r="D3740" s="1" t="s">
        <v>13753</v>
      </c>
      <c r="E3740" s="17">
        <v>0.86329861111111095</v>
      </c>
      <c r="F3740" s="1" t="s">
        <v>13785</v>
      </c>
      <c r="G3740" s="1" t="s">
        <v>13746</v>
      </c>
      <c r="H3740" s="17">
        <v>0.86518518518518495</v>
      </c>
      <c r="I3740" s="17">
        <v>1.8865740740739989E-3</v>
      </c>
      <c r="J3740" s="1" t="s">
        <v>13759</v>
      </c>
    </row>
    <row r="3741" spans="2:10">
      <c r="B3741" s="1" t="s">
        <v>16647</v>
      </c>
      <c r="C3741" s="1">
        <v>1</v>
      </c>
      <c r="D3741" s="1" t="s">
        <v>3076</v>
      </c>
      <c r="E3741" s="17">
        <v>0.72858796296296302</v>
      </c>
      <c r="F3741" s="1" t="s">
        <v>9</v>
      </c>
      <c r="G3741" s="1" t="s">
        <v>13746</v>
      </c>
      <c r="H3741" s="17">
        <v>0.86561342592592605</v>
      </c>
      <c r="I3741" s="17">
        <v>0.13702546296296303</v>
      </c>
      <c r="J3741" s="1" t="s">
        <v>13766</v>
      </c>
    </row>
    <row r="3742" spans="2:10">
      <c r="B3742" s="1" t="s">
        <v>18088</v>
      </c>
      <c r="C3742" s="1">
        <v>1</v>
      </c>
      <c r="D3742" s="1" t="s">
        <v>13760</v>
      </c>
      <c r="E3742" s="17">
        <v>0.86539351851851898</v>
      </c>
      <c r="F3742" s="1" t="s">
        <v>13800</v>
      </c>
      <c r="G3742" s="1" t="s">
        <v>3077</v>
      </c>
      <c r="H3742" s="17">
        <v>0.86572916666666699</v>
      </c>
      <c r="I3742" s="17">
        <v>3.3564814814801558E-4</v>
      </c>
      <c r="J3742" s="1" t="s">
        <v>13765</v>
      </c>
    </row>
    <row r="3743" spans="2:10">
      <c r="B3743" s="1" t="s">
        <v>17971</v>
      </c>
      <c r="C3743" s="1">
        <v>1</v>
      </c>
      <c r="D3743" s="1" t="s">
        <v>13753</v>
      </c>
      <c r="E3743" s="17">
        <v>0.8515625</v>
      </c>
      <c r="F3743" s="1" t="s">
        <v>13784</v>
      </c>
      <c r="G3743" s="1" t="s">
        <v>3077</v>
      </c>
      <c r="H3743" s="17">
        <v>0.86581018518518504</v>
      </c>
      <c r="I3743" s="17">
        <v>1.4247685185185044E-2</v>
      </c>
      <c r="J3743" s="1" t="s">
        <v>13756</v>
      </c>
    </row>
    <row r="3744" spans="2:10">
      <c r="B3744" s="1" t="s">
        <v>17128</v>
      </c>
      <c r="C3744" s="1">
        <v>1</v>
      </c>
      <c r="D3744" s="1" t="s">
        <v>13760</v>
      </c>
      <c r="E3744" s="17">
        <v>0.77709490740740705</v>
      </c>
      <c r="F3744" s="1" t="s">
        <v>14</v>
      </c>
      <c r="G3744" s="1" t="s">
        <v>13762</v>
      </c>
      <c r="H3744" s="17">
        <v>0.86593750000000003</v>
      </c>
      <c r="I3744" s="17">
        <v>8.8842592592592973E-2</v>
      </c>
      <c r="J3744" s="1" t="s">
        <v>13763</v>
      </c>
    </row>
    <row r="3745" spans="2:10">
      <c r="B3745" s="1" t="s">
        <v>18063</v>
      </c>
      <c r="C3745" s="1">
        <v>1</v>
      </c>
      <c r="D3745" s="1" t="s">
        <v>13753</v>
      </c>
      <c r="E3745" s="17">
        <v>0.86201388888888897</v>
      </c>
      <c r="F3745" s="1" t="s">
        <v>13785</v>
      </c>
      <c r="G3745" s="1" t="s">
        <v>13746</v>
      </c>
      <c r="H3745" s="17">
        <v>0.86609953703703701</v>
      </c>
      <c r="I3745" s="17">
        <v>4.0856481481480467E-3</v>
      </c>
      <c r="J3745" s="1" t="s">
        <v>13759</v>
      </c>
    </row>
    <row r="3746" spans="2:10">
      <c r="B3746" s="1" t="s">
        <v>18072</v>
      </c>
      <c r="C3746" s="1">
        <v>1</v>
      </c>
      <c r="D3746" s="1" t="s">
        <v>13760</v>
      </c>
      <c r="E3746" s="17">
        <v>0.86329861111111095</v>
      </c>
      <c r="F3746" s="1" t="s">
        <v>13785</v>
      </c>
      <c r="G3746" s="1" t="s">
        <v>13746</v>
      </c>
      <c r="H3746" s="17">
        <v>0.86614583333333295</v>
      </c>
      <c r="I3746" s="17">
        <v>2.8472222222220012E-3</v>
      </c>
      <c r="J3746" s="1" t="s">
        <v>13764</v>
      </c>
    </row>
    <row r="3747" spans="2:10">
      <c r="B3747" s="1" t="s">
        <v>18089</v>
      </c>
      <c r="C3747" s="1">
        <v>1</v>
      </c>
      <c r="D3747" s="1" t="s">
        <v>13753</v>
      </c>
      <c r="E3747" s="17">
        <v>0.86540509259259302</v>
      </c>
      <c r="F3747" s="1" t="s">
        <v>13800</v>
      </c>
      <c r="G3747" s="1" t="s">
        <v>3078</v>
      </c>
      <c r="H3747" s="17">
        <v>0.86624999999999996</v>
      </c>
      <c r="I3747" s="17">
        <v>8.4490740740694736E-4</v>
      </c>
      <c r="J3747" s="1" t="s">
        <v>13755</v>
      </c>
    </row>
    <row r="3748" spans="2:10">
      <c r="B3748" s="1" t="s">
        <v>17558</v>
      </c>
      <c r="C3748" s="1">
        <v>1</v>
      </c>
      <c r="D3748" s="1" t="s">
        <v>13753</v>
      </c>
      <c r="E3748" s="17">
        <v>0.81023148148148105</v>
      </c>
      <c r="F3748" s="1" t="s">
        <v>13780</v>
      </c>
      <c r="G3748" s="1" t="s">
        <v>3078</v>
      </c>
      <c r="H3748" s="17">
        <v>0.86628472222222197</v>
      </c>
      <c r="I3748" s="17">
        <v>5.6053240740740917E-2</v>
      </c>
      <c r="J3748" s="1" t="s">
        <v>13755</v>
      </c>
    </row>
    <row r="3749" spans="2:10">
      <c r="B3749" s="1" t="s">
        <v>18083</v>
      </c>
      <c r="C3749" s="1">
        <v>1</v>
      </c>
      <c r="D3749" s="1" t="s">
        <v>13753</v>
      </c>
      <c r="E3749" s="17">
        <v>0.864606481481481</v>
      </c>
      <c r="F3749" s="1" t="s">
        <v>13800</v>
      </c>
      <c r="G3749" s="1" t="s">
        <v>13746</v>
      </c>
      <c r="H3749" s="17">
        <v>0.86629629629629601</v>
      </c>
      <c r="I3749" s="17">
        <v>1.689814814815005E-3</v>
      </c>
      <c r="J3749" s="1" t="s">
        <v>13759</v>
      </c>
    </row>
    <row r="3750" spans="2:10">
      <c r="B3750" s="1" t="s">
        <v>18097</v>
      </c>
      <c r="C3750" s="1">
        <v>1</v>
      </c>
      <c r="D3750" s="1" t="s">
        <v>13760</v>
      </c>
      <c r="E3750" s="17">
        <v>0.86607638888888905</v>
      </c>
      <c r="F3750" s="1" t="s">
        <v>13800</v>
      </c>
      <c r="G3750" s="1" t="s">
        <v>3077</v>
      </c>
      <c r="H3750" s="17">
        <v>0.86637731481481495</v>
      </c>
      <c r="I3750" s="17">
        <v>3.0092592592589895E-4</v>
      </c>
      <c r="J3750" s="1" t="s">
        <v>13765</v>
      </c>
    </row>
    <row r="3751" spans="2:10">
      <c r="B3751" s="1" t="s">
        <v>18082</v>
      </c>
      <c r="C3751" s="1">
        <v>1</v>
      </c>
      <c r="D3751" s="1" t="s">
        <v>13753</v>
      </c>
      <c r="E3751" s="17">
        <v>0.86454861111111103</v>
      </c>
      <c r="F3751" s="1" t="s">
        <v>13785</v>
      </c>
      <c r="G3751" s="1" t="s">
        <v>3095</v>
      </c>
      <c r="H3751" s="17">
        <v>0.86650462962963004</v>
      </c>
      <c r="I3751" s="17">
        <v>1.9560185185190093E-3</v>
      </c>
      <c r="J3751" s="1" t="s">
        <v>13758</v>
      </c>
    </row>
    <row r="3752" spans="2:10">
      <c r="B3752" s="1" t="s">
        <v>18085</v>
      </c>
      <c r="C3752" s="1">
        <v>1</v>
      </c>
      <c r="D3752" s="1" t="s">
        <v>13760</v>
      </c>
      <c r="E3752" s="17">
        <v>0.86499999999999999</v>
      </c>
      <c r="F3752" s="1" t="s">
        <v>13800</v>
      </c>
      <c r="G3752" s="1" t="s">
        <v>13746</v>
      </c>
      <c r="H3752" s="17">
        <v>0.86655092592592597</v>
      </c>
      <c r="I3752" s="17">
        <v>1.5509259259259833E-3</v>
      </c>
      <c r="J3752" s="1" t="s">
        <v>13764</v>
      </c>
    </row>
    <row r="3753" spans="2:10">
      <c r="B3753" s="1" t="s">
        <v>17262</v>
      </c>
      <c r="C3753" s="1">
        <v>1</v>
      </c>
      <c r="D3753" s="1" t="s">
        <v>13753</v>
      </c>
      <c r="E3753" s="17">
        <v>0.78914351851851805</v>
      </c>
      <c r="F3753" s="1" t="s">
        <v>15</v>
      </c>
      <c r="G3753" s="1" t="s">
        <v>13762</v>
      </c>
      <c r="H3753" s="17">
        <v>0.86677083333333305</v>
      </c>
      <c r="I3753" s="17">
        <v>7.7627314814814996E-2</v>
      </c>
      <c r="J3753" s="1" t="s">
        <v>13772</v>
      </c>
    </row>
    <row r="3754" spans="2:10">
      <c r="B3754" s="1" t="s">
        <v>18029</v>
      </c>
      <c r="C3754" s="1">
        <v>1</v>
      </c>
      <c r="D3754" s="1" t="s">
        <v>3076</v>
      </c>
      <c r="E3754" s="17">
        <v>0.85837962962962999</v>
      </c>
      <c r="F3754" s="1" t="s">
        <v>13785</v>
      </c>
      <c r="G3754" s="1" t="s">
        <v>13746</v>
      </c>
      <c r="H3754" s="17">
        <v>0.86677083333333305</v>
      </c>
      <c r="I3754" s="17">
        <v>8.391203703703054E-3</v>
      </c>
      <c r="J3754" s="1" t="s">
        <v>13766</v>
      </c>
    </row>
    <row r="3755" spans="2:10">
      <c r="B3755" s="1" t="s">
        <v>17851</v>
      </c>
      <c r="C3755" s="1">
        <v>1</v>
      </c>
      <c r="D3755" s="1" t="s">
        <v>3076</v>
      </c>
      <c r="E3755" s="17">
        <v>0.83962962962962995</v>
      </c>
      <c r="F3755" s="1" t="s">
        <v>13783</v>
      </c>
      <c r="G3755" s="1" t="s">
        <v>3095</v>
      </c>
      <c r="H3755" s="17">
        <v>0.86680555555555605</v>
      </c>
      <c r="I3755" s="17">
        <v>2.7175925925926103E-2</v>
      </c>
      <c r="J3755" s="1" t="s">
        <v>13675</v>
      </c>
    </row>
    <row r="3756" spans="2:10">
      <c r="B3756" s="1" t="s">
        <v>18080</v>
      </c>
      <c r="C3756" s="1">
        <v>1</v>
      </c>
      <c r="D3756" s="1" t="s">
        <v>13753</v>
      </c>
      <c r="E3756" s="17">
        <v>0.86422453703703705</v>
      </c>
      <c r="F3756" s="1" t="s">
        <v>13785</v>
      </c>
      <c r="G3756" s="1" t="s">
        <v>13762</v>
      </c>
      <c r="H3756" s="17">
        <v>0.86681712962962998</v>
      </c>
      <c r="I3756" s="17">
        <v>2.5925925925929239E-3</v>
      </c>
      <c r="J3756" s="1" t="s">
        <v>13772</v>
      </c>
    </row>
    <row r="3757" spans="2:10">
      <c r="B3757" s="1" t="s">
        <v>18098</v>
      </c>
      <c r="C3757" s="1">
        <v>1</v>
      </c>
      <c r="D3757" s="1" t="s">
        <v>13760</v>
      </c>
      <c r="E3757" s="17">
        <v>0.86618055555555595</v>
      </c>
      <c r="F3757" s="1" t="s">
        <v>13800</v>
      </c>
      <c r="G3757" s="1" t="s">
        <v>3078</v>
      </c>
      <c r="H3757" s="17">
        <v>0.86719907407407404</v>
      </c>
      <c r="I3757" s="17">
        <v>1.0185185185180856E-3</v>
      </c>
      <c r="J3757" s="1" t="s">
        <v>13768</v>
      </c>
    </row>
    <row r="3758" spans="2:10">
      <c r="B3758" s="1" t="s">
        <v>18087</v>
      </c>
      <c r="C3758" s="1">
        <v>1</v>
      </c>
      <c r="D3758" s="1" t="s">
        <v>13753</v>
      </c>
      <c r="E3758" s="17">
        <v>0.86535879629629597</v>
      </c>
      <c r="F3758" s="1" t="s">
        <v>13800</v>
      </c>
      <c r="G3758" s="1" t="s">
        <v>13762</v>
      </c>
      <c r="H3758" s="17">
        <v>0.86723379629629604</v>
      </c>
      <c r="I3758" s="17">
        <v>1.8750000000000711E-3</v>
      </c>
      <c r="J3758" s="1" t="s">
        <v>13772</v>
      </c>
    </row>
    <row r="3759" spans="2:10">
      <c r="B3759" s="1" t="s">
        <v>17884</v>
      </c>
      <c r="C3759" s="1">
        <v>2</v>
      </c>
      <c r="D3759" s="1" t="s">
        <v>13753</v>
      </c>
      <c r="E3759" s="17">
        <v>0.84255787037037</v>
      </c>
      <c r="F3759" s="1" t="s">
        <v>13783</v>
      </c>
      <c r="G3759" s="1" t="s">
        <v>13746</v>
      </c>
      <c r="H3759" s="17">
        <v>0.86734953703703699</v>
      </c>
      <c r="I3759" s="17">
        <v>2.4791666666666989E-2</v>
      </c>
      <c r="J3759" s="1" t="s">
        <v>13759</v>
      </c>
    </row>
    <row r="3760" spans="2:10">
      <c r="B3760" s="1" t="s">
        <v>17155</v>
      </c>
      <c r="C3760" s="1">
        <v>5</v>
      </c>
      <c r="D3760" s="1" t="s">
        <v>13753</v>
      </c>
      <c r="E3760" s="17">
        <v>0.779363425925926</v>
      </c>
      <c r="F3760" s="1" t="s">
        <v>14</v>
      </c>
      <c r="G3760" s="1" t="s">
        <v>3078</v>
      </c>
      <c r="H3760" s="17">
        <v>0.86739583333333303</v>
      </c>
      <c r="I3760" s="17">
        <v>8.8032407407407032E-2</v>
      </c>
      <c r="J3760" s="1" t="s">
        <v>13755</v>
      </c>
    </row>
    <row r="3761" spans="2:10">
      <c r="B3761" s="1" t="s">
        <v>18071</v>
      </c>
      <c r="C3761" s="1">
        <v>2</v>
      </c>
      <c r="D3761" s="1" t="s">
        <v>13753</v>
      </c>
      <c r="E3761" s="17">
        <v>0.86313657407407396</v>
      </c>
      <c r="F3761" s="1" t="s">
        <v>13785</v>
      </c>
      <c r="G3761" s="1" t="s">
        <v>3078</v>
      </c>
      <c r="H3761" s="17">
        <v>0.86769675925925904</v>
      </c>
      <c r="I3761" s="17">
        <v>4.5601851851850839E-3</v>
      </c>
      <c r="J3761" s="1" t="s">
        <v>13755</v>
      </c>
    </row>
    <row r="3762" spans="2:10">
      <c r="B3762" s="1" t="s">
        <v>18103</v>
      </c>
      <c r="C3762" s="1">
        <v>1</v>
      </c>
      <c r="D3762" s="1" t="s">
        <v>13753</v>
      </c>
      <c r="E3762" s="17">
        <v>0.866921296296296</v>
      </c>
      <c r="F3762" s="1" t="s">
        <v>13800</v>
      </c>
      <c r="G3762" s="1" t="s">
        <v>3095</v>
      </c>
      <c r="H3762" s="17">
        <v>0.86817129629629597</v>
      </c>
      <c r="I3762" s="17">
        <v>1.2499999999999734E-3</v>
      </c>
      <c r="J3762" s="1" t="s">
        <v>13758</v>
      </c>
    </row>
    <row r="3763" spans="2:10">
      <c r="B3763" s="1" t="s">
        <v>16703</v>
      </c>
      <c r="C3763" s="1">
        <v>1</v>
      </c>
      <c r="D3763" s="1" t="s">
        <v>13760</v>
      </c>
      <c r="E3763" s="17">
        <v>0.73618055555555595</v>
      </c>
      <c r="F3763" s="1" t="s">
        <v>10</v>
      </c>
      <c r="G3763" s="1" t="s">
        <v>13762</v>
      </c>
      <c r="H3763" s="17">
        <v>0.86835648148148104</v>
      </c>
      <c r="I3763" s="17">
        <v>0.13217592592592509</v>
      </c>
      <c r="J3763" s="1" t="s">
        <v>13763</v>
      </c>
    </row>
    <row r="3764" spans="2:10">
      <c r="B3764" s="1" t="s">
        <v>17995</v>
      </c>
      <c r="C3764" s="1">
        <v>1</v>
      </c>
      <c r="D3764" s="1" t="s">
        <v>13760</v>
      </c>
      <c r="E3764" s="17">
        <v>0.85357638888888898</v>
      </c>
      <c r="F3764" s="1" t="s">
        <v>13784</v>
      </c>
      <c r="G3764" s="1" t="s">
        <v>3095</v>
      </c>
      <c r="H3764" s="17">
        <v>0.86844907407407401</v>
      </c>
      <c r="I3764" s="17">
        <v>1.4872685185185031E-2</v>
      </c>
      <c r="J3764" s="1" t="s">
        <v>13761</v>
      </c>
    </row>
    <row r="3765" spans="2:10">
      <c r="B3765" s="1" t="s">
        <v>18107</v>
      </c>
      <c r="C3765" s="1">
        <v>1</v>
      </c>
      <c r="D3765" s="1" t="s">
        <v>13753</v>
      </c>
      <c r="E3765" s="17">
        <v>0.867881944444444</v>
      </c>
      <c r="F3765" s="1" t="s">
        <v>13800</v>
      </c>
      <c r="G3765" s="1" t="s">
        <v>3078</v>
      </c>
      <c r="H3765" s="17">
        <v>0.86851851851851802</v>
      </c>
      <c r="I3765" s="17">
        <v>6.3657407407402555E-4</v>
      </c>
      <c r="J3765" s="1" t="s">
        <v>13755</v>
      </c>
    </row>
    <row r="3766" spans="2:10">
      <c r="B3766" s="1" t="s">
        <v>18084</v>
      </c>
      <c r="C3766" s="1">
        <v>1</v>
      </c>
      <c r="D3766" s="1" t="s">
        <v>13753</v>
      </c>
      <c r="E3766" s="17">
        <v>0.86465277777777805</v>
      </c>
      <c r="F3766" s="1" t="s">
        <v>13800</v>
      </c>
      <c r="G3766" s="1" t="s">
        <v>3078</v>
      </c>
      <c r="H3766" s="17">
        <v>0.86857638888888899</v>
      </c>
      <c r="I3766" s="17">
        <v>3.9236111111109473E-3</v>
      </c>
      <c r="J3766" s="1" t="s">
        <v>13755</v>
      </c>
    </row>
    <row r="3767" spans="2:10">
      <c r="B3767" s="1" t="s">
        <v>18110</v>
      </c>
      <c r="C3767" s="1">
        <v>1</v>
      </c>
      <c r="D3767" s="1" t="s">
        <v>13753</v>
      </c>
      <c r="E3767" s="17">
        <v>0.86802083333333302</v>
      </c>
      <c r="F3767" s="1" t="s">
        <v>13800</v>
      </c>
      <c r="G3767" s="1" t="s">
        <v>3078</v>
      </c>
      <c r="H3767" s="17">
        <v>0.868611111111111</v>
      </c>
      <c r="I3767" s="17">
        <v>5.9027777777798107E-4</v>
      </c>
      <c r="J3767" s="1" t="s">
        <v>13755</v>
      </c>
    </row>
    <row r="3768" spans="2:10">
      <c r="B3768" s="1" t="s">
        <v>16675</v>
      </c>
      <c r="C3768" s="1">
        <v>1</v>
      </c>
      <c r="D3768" s="1" t="s">
        <v>13753</v>
      </c>
      <c r="E3768" s="17">
        <v>0.73319444444444404</v>
      </c>
      <c r="F3768" s="1" t="s">
        <v>10</v>
      </c>
      <c r="G3768" s="1" t="s">
        <v>3095</v>
      </c>
      <c r="H3768" s="17">
        <v>0.86881944444444403</v>
      </c>
      <c r="I3768" s="17">
        <v>0.135625</v>
      </c>
      <c r="J3768" s="1" t="s">
        <v>13758</v>
      </c>
    </row>
    <row r="3769" spans="2:10">
      <c r="B3769" s="1" t="s">
        <v>18057</v>
      </c>
      <c r="C3769" s="1">
        <v>1</v>
      </c>
      <c r="D3769" s="1" t="s">
        <v>13753</v>
      </c>
      <c r="E3769" s="17">
        <v>0.86141203703703695</v>
      </c>
      <c r="F3769" s="1" t="s">
        <v>13785</v>
      </c>
      <c r="G3769" s="1" t="s">
        <v>3078</v>
      </c>
      <c r="H3769" s="17">
        <v>0.86896990740740698</v>
      </c>
      <c r="I3769" s="17">
        <v>7.5578703703700345E-3</v>
      </c>
      <c r="J3769" s="1" t="s">
        <v>13755</v>
      </c>
    </row>
    <row r="3770" spans="2:10">
      <c r="B3770" s="1" t="s">
        <v>18116</v>
      </c>
      <c r="C3770" s="1">
        <v>1</v>
      </c>
      <c r="D3770" s="1" t="s">
        <v>13753</v>
      </c>
      <c r="E3770" s="17">
        <v>0.86851851851851802</v>
      </c>
      <c r="F3770" s="1" t="s">
        <v>13800</v>
      </c>
      <c r="G3770" s="1" t="s">
        <v>3078</v>
      </c>
      <c r="H3770" s="17">
        <v>0.86914351851851901</v>
      </c>
      <c r="I3770" s="17">
        <v>6.2500000000098588E-4</v>
      </c>
      <c r="J3770" s="1" t="s">
        <v>13755</v>
      </c>
    </row>
    <row r="3771" spans="2:10">
      <c r="B3771" s="1" t="s">
        <v>18120</v>
      </c>
      <c r="C3771" s="1">
        <v>1</v>
      </c>
      <c r="D3771" s="1" t="s">
        <v>13753</v>
      </c>
      <c r="E3771" s="17">
        <v>0.86898148148148102</v>
      </c>
      <c r="F3771" s="1" t="s">
        <v>13800</v>
      </c>
      <c r="G3771" s="1" t="s">
        <v>13746</v>
      </c>
      <c r="H3771" s="17">
        <v>0.87</v>
      </c>
      <c r="I3771" s="17">
        <v>1.0185185185189738E-3</v>
      </c>
      <c r="J3771" s="1" t="s">
        <v>13759</v>
      </c>
    </row>
    <row r="3772" spans="2:10">
      <c r="B3772" s="1" t="s">
        <v>18118</v>
      </c>
      <c r="C3772" s="1">
        <v>2</v>
      </c>
      <c r="D3772" s="1" t="s">
        <v>13760</v>
      </c>
      <c r="E3772" s="17">
        <v>0.868842592592593</v>
      </c>
      <c r="F3772" s="1" t="s">
        <v>13800</v>
      </c>
      <c r="G3772" s="1" t="s">
        <v>13746</v>
      </c>
      <c r="H3772" s="17">
        <v>0.87005787037036997</v>
      </c>
      <c r="I3772" s="17">
        <v>1.2152777777769685E-3</v>
      </c>
      <c r="J3772" s="1" t="s">
        <v>13764</v>
      </c>
    </row>
    <row r="3773" spans="2:10">
      <c r="B3773" s="1" t="s">
        <v>18117</v>
      </c>
      <c r="C3773" s="1">
        <v>1</v>
      </c>
      <c r="D3773" s="1" t="s">
        <v>13753</v>
      </c>
      <c r="E3773" s="17">
        <v>0.86872685185185206</v>
      </c>
      <c r="F3773" s="1" t="s">
        <v>13800</v>
      </c>
      <c r="G3773" s="1" t="s">
        <v>3077</v>
      </c>
      <c r="H3773" s="17">
        <v>0.87024305555555603</v>
      </c>
      <c r="I3773" s="17">
        <v>1.5162037037039777E-3</v>
      </c>
      <c r="J3773" s="1" t="s">
        <v>13756</v>
      </c>
    </row>
    <row r="3774" spans="2:10">
      <c r="B3774" s="1" t="s">
        <v>18086</v>
      </c>
      <c r="C3774" s="1">
        <v>1</v>
      </c>
      <c r="D3774" s="1" t="s">
        <v>13760</v>
      </c>
      <c r="E3774" s="17">
        <v>0.86505787037036996</v>
      </c>
      <c r="F3774" s="1" t="s">
        <v>13800</v>
      </c>
      <c r="G3774" s="1" t="s">
        <v>3078</v>
      </c>
      <c r="H3774" s="17">
        <v>0.87037037037037002</v>
      </c>
      <c r="I3774" s="17">
        <v>5.3125000000000533E-3</v>
      </c>
      <c r="J3774" s="1" t="s">
        <v>13768</v>
      </c>
    </row>
    <row r="3775" spans="2:10">
      <c r="B3775" s="1" t="s">
        <v>18133</v>
      </c>
      <c r="C3775" s="1">
        <v>2</v>
      </c>
      <c r="D3775" s="1" t="s">
        <v>13687</v>
      </c>
      <c r="E3775" s="17">
        <v>0.87061342592592605</v>
      </c>
      <c r="F3775" s="1" t="s">
        <v>13800</v>
      </c>
      <c r="G3775" s="1" t="s">
        <v>13762</v>
      </c>
      <c r="H3775" s="17">
        <v>0.87071759259259296</v>
      </c>
      <c r="I3775" s="17">
        <v>1.0416666666690499E-4</v>
      </c>
      <c r="J3775" s="1" t="s">
        <v>13767</v>
      </c>
    </row>
    <row r="3776" spans="2:10">
      <c r="B3776" s="1" t="s">
        <v>18128</v>
      </c>
      <c r="C3776" s="1">
        <v>1</v>
      </c>
      <c r="D3776" s="1" t="s">
        <v>13753</v>
      </c>
      <c r="E3776" s="17">
        <v>0.870231481481481</v>
      </c>
      <c r="F3776" s="1" t="s">
        <v>13800</v>
      </c>
      <c r="G3776" s="1" t="s">
        <v>3078</v>
      </c>
      <c r="H3776" s="17">
        <v>0.87112268518518499</v>
      </c>
      <c r="I3776" s="17">
        <v>8.9120370370399105E-4</v>
      </c>
      <c r="J3776" s="1" t="s">
        <v>13755</v>
      </c>
    </row>
    <row r="3777" spans="2:10">
      <c r="B3777" s="1" t="s">
        <v>17791</v>
      </c>
      <c r="C3777" s="1">
        <v>1</v>
      </c>
      <c r="D3777" s="1" t="s">
        <v>13760</v>
      </c>
      <c r="E3777" s="17">
        <v>0.83328703703703699</v>
      </c>
      <c r="F3777" s="1" t="s">
        <v>13782</v>
      </c>
      <c r="G3777" s="1" t="s">
        <v>3095</v>
      </c>
      <c r="H3777" s="17">
        <v>0.87123842592592604</v>
      </c>
      <c r="I3777" s="17">
        <v>3.7951388888889048E-2</v>
      </c>
      <c r="J3777" s="1" t="s">
        <v>13761</v>
      </c>
    </row>
    <row r="3778" spans="2:10">
      <c r="B3778" s="1" t="s">
        <v>18123</v>
      </c>
      <c r="C3778" s="1">
        <v>1</v>
      </c>
      <c r="D3778" s="1" t="s">
        <v>3076</v>
      </c>
      <c r="E3778" s="17">
        <v>0.86969907407407399</v>
      </c>
      <c r="F3778" s="1" t="s">
        <v>13800</v>
      </c>
      <c r="G3778" s="1" t="s">
        <v>13762</v>
      </c>
      <c r="H3778" s="17">
        <v>0.87128472222222197</v>
      </c>
      <c r="I3778" s="17">
        <v>1.5856481481479889E-3</v>
      </c>
      <c r="J3778" s="1" t="s">
        <v>13775</v>
      </c>
    </row>
    <row r="3779" spans="2:10">
      <c r="B3779" s="1" t="s">
        <v>16518</v>
      </c>
      <c r="C3779" s="1">
        <v>1</v>
      </c>
      <c r="D3779" s="1" t="s">
        <v>13760</v>
      </c>
      <c r="E3779" s="17">
        <v>0.713287037037037</v>
      </c>
      <c r="F3779" s="1" t="s">
        <v>8</v>
      </c>
      <c r="G3779" s="1" t="s">
        <v>3095</v>
      </c>
      <c r="H3779" s="17">
        <v>0.87130787037037005</v>
      </c>
      <c r="I3779" s="17">
        <v>0.15802083333333306</v>
      </c>
      <c r="J3779" s="1" t="s">
        <v>13761</v>
      </c>
    </row>
    <row r="3780" spans="2:10">
      <c r="B3780" s="1" t="s">
        <v>18104</v>
      </c>
      <c r="C3780" s="1">
        <v>1</v>
      </c>
      <c r="D3780" s="1" t="s">
        <v>13760</v>
      </c>
      <c r="E3780" s="17">
        <v>0.867418981481481</v>
      </c>
      <c r="F3780" s="1" t="s">
        <v>13800</v>
      </c>
      <c r="G3780" s="1" t="s">
        <v>13746</v>
      </c>
      <c r="H3780" s="17">
        <v>0.87138888888888899</v>
      </c>
      <c r="I3780" s="17">
        <v>3.969907407407991E-3</v>
      </c>
      <c r="J3780" s="1" t="s">
        <v>13764</v>
      </c>
    </row>
    <row r="3781" spans="2:10">
      <c r="B3781" s="1" t="s">
        <v>14261</v>
      </c>
      <c r="C3781" s="1">
        <v>1</v>
      </c>
      <c r="D3781" s="1" t="s">
        <v>13753</v>
      </c>
      <c r="E3781" s="17">
        <v>0.40638888888888902</v>
      </c>
      <c r="F3781" s="1" t="s">
        <v>43</v>
      </c>
      <c r="G3781" s="1" t="s">
        <v>13746</v>
      </c>
      <c r="H3781" s="17">
        <v>0.87141203703703696</v>
      </c>
      <c r="I3781" s="17">
        <v>0.46502314814814794</v>
      </c>
      <c r="J3781" s="1" t="s">
        <v>13759</v>
      </c>
    </row>
    <row r="3782" spans="2:10">
      <c r="B3782" s="1" t="s">
        <v>17767</v>
      </c>
      <c r="C3782" s="1">
        <v>1</v>
      </c>
      <c r="D3782" s="1" t="s">
        <v>13753</v>
      </c>
      <c r="E3782" s="17">
        <v>0.83031250000000001</v>
      </c>
      <c r="F3782" s="1" t="s">
        <v>13782</v>
      </c>
      <c r="G3782" s="1" t="s">
        <v>3078</v>
      </c>
      <c r="H3782" s="17">
        <v>0.87157407407407395</v>
      </c>
      <c r="I3782" s="17">
        <v>4.1261574074073937E-2</v>
      </c>
      <c r="J3782" s="1" t="s">
        <v>13755</v>
      </c>
    </row>
    <row r="3783" spans="2:10">
      <c r="B3783" s="1" t="s">
        <v>18132</v>
      </c>
      <c r="C3783" s="1">
        <v>1</v>
      </c>
      <c r="D3783" s="1" t="s">
        <v>13753</v>
      </c>
      <c r="E3783" s="17">
        <v>0.87059027777777798</v>
      </c>
      <c r="F3783" s="1" t="s">
        <v>13800</v>
      </c>
      <c r="G3783" s="1" t="s">
        <v>3095</v>
      </c>
      <c r="H3783" s="17">
        <v>0.87159722222222202</v>
      </c>
      <c r="I3783" s="17">
        <v>1.0069444444440467E-3</v>
      </c>
      <c r="J3783" s="1" t="s">
        <v>13758</v>
      </c>
    </row>
    <row r="3784" spans="2:10">
      <c r="B3784" s="1" t="s">
        <v>18136</v>
      </c>
      <c r="C3784" s="1">
        <v>1</v>
      </c>
      <c r="D3784" s="1" t="s">
        <v>13753</v>
      </c>
      <c r="E3784" s="17">
        <v>0.87101851851851897</v>
      </c>
      <c r="F3784" s="1" t="s">
        <v>13800</v>
      </c>
      <c r="G3784" s="1" t="s">
        <v>3078</v>
      </c>
      <c r="H3784" s="17">
        <v>0.87165509259259299</v>
      </c>
      <c r="I3784" s="17">
        <v>6.3657407407402555E-4</v>
      </c>
      <c r="J3784" s="1" t="s">
        <v>13755</v>
      </c>
    </row>
    <row r="3785" spans="2:10">
      <c r="B3785" s="1" t="s">
        <v>17942</v>
      </c>
      <c r="C3785" s="1">
        <v>1</v>
      </c>
      <c r="D3785" s="1" t="s">
        <v>13753</v>
      </c>
      <c r="E3785" s="17">
        <v>0.84760416666666705</v>
      </c>
      <c r="F3785" s="1" t="s">
        <v>13784</v>
      </c>
      <c r="G3785" s="1" t="s">
        <v>3077</v>
      </c>
      <c r="H3785" s="17">
        <v>0.87180555555555495</v>
      </c>
      <c r="I3785" s="17">
        <v>2.4201388888887898E-2</v>
      </c>
      <c r="J3785" s="1" t="s">
        <v>13756</v>
      </c>
    </row>
    <row r="3786" spans="2:10">
      <c r="B3786" s="1" t="s">
        <v>18122</v>
      </c>
      <c r="C3786" s="1">
        <v>1</v>
      </c>
      <c r="D3786" s="1" t="s">
        <v>13760</v>
      </c>
      <c r="E3786" s="17">
        <v>0.86954861111111104</v>
      </c>
      <c r="F3786" s="1" t="s">
        <v>13800</v>
      </c>
      <c r="G3786" s="1" t="s">
        <v>13746</v>
      </c>
      <c r="H3786" s="17">
        <v>0.87180555555555495</v>
      </c>
      <c r="I3786" s="17">
        <v>2.2569444444439091E-3</v>
      </c>
      <c r="J3786" s="1" t="s">
        <v>13764</v>
      </c>
    </row>
    <row r="3787" spans="2:10">
      <c r="B3787" s="1" t="s">
        <v>18137</v>
      </c>
      <c r="C3787" s="1">
        <v>1</v>
      </c>
      <c r="D3787" s="1" t="s">
        <v>13753</v>
      </c>
      <c r="E3787" s="17">
        <v>0.87113425925925903</v>
      </c>
      <c r="F3787" s="1" t="s">
        <v>13800</v>
      </c>
      <c r="G3787" s="1" t="s">
        <v>13746</v>
      </c>
      <c r="H3787" s="17">
        <v>0.87186342592592603</v>
      </c>
      <c r="I3787" s="17">
        <v>7.2916666666700269E-4</v>
      </c>
      <c r="J3787" s="1" t="s">
        <v>13759</v>
      </c>
    </row>
    <row r="3788" spans="2:10">
      <c r="B3788" s="1" t="s">
        <v>18113</v>
      </c>
      <c r="C3788" s="1">
        <v>1</v>
      </c>
      <c r="D3788" s="1" t="s">
        <v>13753</v>
      </c>
      <c r="E3788" s="17">
        <v>0.86828703703703702</v>
      </c>
      <c r="F3788" s="1" t="s">
        <v>13800</v>
      </c>
      <c r="G3788" s="1" t="s">
        <v>3078</v>
      </c>
      <c r="H3788" s="17">
        <v>0.87193287037037004</v>
      </c>
      <c r="I3788" s="17">
        <v>3.6458333333330151E-3</v>
      </c>
      <c r="J3788" s="1" t="s">
        <v>13755</v>
      </c>
    </row>
    <row r="3789" spans="2:10">
      <c r="B3789" s="1" t="s">
        <v>18126</v>
      </c>
      <c r="C3789" s="1">
        <v>1</v>
      </c>
      <c r="D3789" s="1" t="s">
        <v>13753</v>
      </c>
      <c r="E3789" s="17">
        <v>0.87006944444444401</v>
      </c>
      <c r="F3789" s="1" t="s">
        <v>13800</v>
      </c>
      <c r="G3789" s="1" t="s">
        <v>3077</v>
      </c>
      <c r="H3789" s="17">
        <v>0.87196759259259304</v>
      </c>
      <c r="I3789" s="17">
        <v>1.898148148149037E-3</v>
      </c>
      <c r="J3789" s="1" t="s">
        <v>13756</v>
      </c>
    </row>
    <row r="3790" spans="2:10">
      <c r="B3790" s="1" t="s">
        <v>17936</v>
      </c>
      <c r="C3790" s="1">
        <v>1</v>
      </c>
      <c r="D3790" s="1" t="s">
        <v>13687</v>
      </c>
      <c r="E3790" s="17">
        <v>0.84668981481481498</v>
      </c>
      <c r="F3790" s="1" t="s">
        <v>13784</v>
      </c>
      <c r="G3790" s="1" t="s">
        <v>3077</v>
      </c>
      <c r="H3790" s="17">
        <v>0.87199074074074101</v>
      </c>
      <c r="I3790" s="17">
        <v>2.5300925925926032E-2</v>
      </c>
      <c r="J3790" s="1" t="s">
        <v>13770</v>
      </c>
    </row>
    <row r="3791" spans="2:10">
      <c r="B3791" s="1" t="s">
        <v>18131</v>
      </c>
      <c r="C3791" s="1">
        <v>1</v>
      </c>
      <c r="D3791" s="1" t="s">
        <v>13753</v>
      </c>
      <c r="E3791" s="17">
        <v>0.87054398148148104</v>
      </c>
      <c r="F3791" s="1" t="s">
        <v>13800</v>
      </c>
      <c r="G3791" s="1" t="s">
        <v>3077</v>
      </c>
      <c r="H3791" s="17">
        <v>0.87202546296296302</v>
      </c>
      <c r="I3791" s="17">
        <v>1.4814814814819721E-3</v>
      </c>
      <c r="J3791" s="1" t="s">
        <v>13756</v>
      </c>
    </row>
    <row r="3792" spans="2:10">
      <c r="B3792" s="1" t="s">
        <v>18135</v>
      </c>
      <c r="C3792" s="1">
        <v>1</v>
      </c>
      <c r="D3792" s="1" t="s">
        <v>13687</v>
      </c>
      <c r="E3792" s="17">
        <v>0.87079861111111101</v>
      </c>
      <c r="F3792" s="1" t="s">
        <v>13800</v>
      </c>
      <c r="G3792" s="1" t="s">
        <v>13746</v>
      </c>
      <c r="H3792" s="17">
        <v>0.87209490740740703</v>
      </c>
      <c r="I3792" s="17">
        <v>1.2962962962960178E-3</v>
      </c>
      <c r="J3792" s="1" t="s">
        <v>13771</v>
      </c>
    </row>
    <row r="3793" spans="2:10">
      <c r="B3793" s="1" t="s">
        <v>18127</v>
      </c>
      <c r="C3793" s="1">
        <v>1</v>
      </c>
      <c r="D3793" s="1" t="s">
        <v>13753</v>
      </c>
      <c r="E3793" s="17">
        <v>0.87013888888888902</v>
      </c>
      <c r="F3793" s="1" t="s">
        <v>13800</v>
      </c>
      <c r="G3793" s="1" t="s">
        <v>13762</v>
      </c>
      <c r="H3793" s="17">
        <v>0.87217592592592597</v>
      </c>
      <c r="I3793" s="17">
        <v>2.0370370370369484E-3</v>
      </c>
      <c r="J3793" s="1" t="s">
        <v>13772</v>
      </c>
    </row>
    <row r="3794" spans="2:10">
      <c r="B3794" s="1" t="s">
        <v>18035</v>
      </c>
      <c r="C3794" s="1">
        <v>2</v>
      </c>
      <c r="D3794" s="1" t="s">
        <v>13753</v>
      </c>
      <c r="E3794" s="17">
        <v>0.85903935185185198</v>
      </c>
      <c r="F3794" s="1" t="s">
        <v>13785</v>
      </c>
      <c r="G3794" s="1" t="s">
        <v>13762</v>
      </c>
      <c r="H3794" s="17">
        <v>0.87243055555555604</v>
      </c>
      <c r="I3794" s="17">
        <v>1.3391203703704058E-2</v>
      </c>
      <c r="J3794" s="1" t="s">
        <v>13772</v>
      </c>
    </row>
    <row r="3795" spans="2:10">
      <c r="B3795" s="1" t="s">
        <v>18146</v>
      </c>
      <c r="C3795" s="1">
        <v>1</v>
      </c>
      <c r="D3795" s="1" t="s">
        <v>13753</v>
      </c>
      <c r="E3795" s="17">
        <v>0.87224537037036998</v>
      </c>
      <c r="F3795" s="1" t="s">
        <v>13800</v>
      </c>
      <c r="G3795" s="1" t="s">
        <v>3077</v>
      </c>
      <c r="H3795" s="17">
        <v>0.872615740740741</v>
      </c>
      <c r="I3795" s="17">
        <v>3.7037037037102039E-4</v>
      </c>
      <c r="J3795" s="1" t="s">
        <v>13756</v>
      </c>
    </row>
    <row r="3796" spans="2:10">
      <c r="B3796" s="1" t="s">
        <v>18138</v>
      </c>
      <c r="C3796" s="1">
        <v>1</v>
      </c>
      <c r="D3796" s="1" t="s">
        <v>13753</v>
      </c>
      <c r="E3796" s="17">
        <v>0.87119212962963</v>
      </c>
      <c r="F3796" s="1" t="s">
        <v>13800</v>
      </c>
      <c r="G3796" s="1" t="s">
        <v>13746</v>
      </c>
      <c r="H3796" s="17">
        <v>0.87274305555555598</v>
      </c>
      <c r="I3796" s="17">
        <v>1.5509259259259833E-3</v>
      </c>
      <c r="J3796" s="1" t="s">
        <v>13759</v>
      </c>
    </row>
    <row r="3797" spans="2:10">
      <c r="B3797" s="1" t="s">
        <v>18145</v>
      </c>
      <c r="C3797" s="1">
        <v>1</v>
      </c>
      <c r="D3797" s="1" t="s">
        <v>13753</v>
      </c>
      <c r="E3797" s="17">
        <v>0.87219907407407404</v>
      </c>
      <c r="F3797" s="1" t="s">
        <v>13800</v>
      </c>
      <c r="G3797" s="1" t="s">
        <v>3078</v>
      </c>
      <c r="H3797" s="17">
        <v>0.87276620370370395</v>
      </c>
      <c r="I3797" s="17">
        <v>5.6712962962990332E-4</v>
      </c>
      <c r="J3797" s="1" t="s">
        <v>13755</v>
      </c>
    </row>
    <row r="3798" spans="2:10">
      <c r="B3798" s="1" t="s">
        <v>18108</v>
      </c>
      <c r="C3798" s="1">
        <v>1</v>
      </c>
      <c r="D3798" s="1" t="s">
        <v>13760</v>
      </c>
      <c r="E3798" s="17">
        <v>0.867881944444444</v>
      </c>
      <c r="F3798" s="1" t="s">
        <v>13800</v>
      </c>
      <c r="G3798" s="1" t="s">
        <v>3095</v>
      </c>
      <c r="H3798" s="17">
        <v>0.87280092592592595</v>
      </c>
      <c r="I3798" s="17">
        <v>4.9189814814819544E-3</v>
      </c>
      <c r="J3798" s="1" t="s">
        <v>13761</v>
      </c>
    </row>
    <row r="3799" spans="2:10">
      <c r="B3799" s="1" t="s">
        <v>18147</v>
      </c>
      <c r="C3799" s="1">
        <v>1</v>
      </c>
      <c r="D3799" s="1" t="s">
        <v>13760</v>
      </c>
      <c r="E3799" s="17">
        <v>0.87253472222222195</v>
      </c>
      <c r="F3799" s="1" t="s">
        <v>13800</v>
      </c>
      <c r="G3799" s="1" t="s">
        <v>3095</v>
      </c>
      <c r="H3799" s="17">
        <v>0.87299768518518495</v>
      </c>
      <c r="I3799" s="17">
        <v>4.6296296296299833E-4</v>
      </c>
      <c r="J3799" s="1" t="s">
        <v>13761</v>
      </c>
    </row>
    <row r="3800" spans="2:10">
      <c r="B3800" s="1" t="s">
        <v>18121</v>
      </c>
      <c r="C3800" s="1">
        <v>2</v>
      </c>
      <c r="D3800" s="1" t="s">
        <v>13760</v>
      </c>
      <c r="E3800" s="17">
        <v>0.86945601851851895</v>
      </c>
      <c r="F3800" s="1" t="s">
        <v>13800</v>
      </c>
      <c r="G3800" s="1" t="s">
        <v>3078</v>
      </c>
      <c r="H3800" s="17">
        <v>0.87325231481481502</v>
      </c>
      <c r="I3800" s="17">
        <v>3.7962962962960756E-3</v>
      </c>
      <c r="J3800" s="1" t="s">
        <v>13768</v>
      </c>
    </row>
    <row r="3801" spans="2:10">
      <c r="B3801" s="1" t="s">
        <v>18144</v>
      </c>
      <c r="C3801" s="1">
        <v>1</v>
      </c>
      <c r="D3801" s="1" t="s">
        <v>13753</v>
      </c>
      <c r="E3801" s="17">
        <v>0.87217592592592597</v>
      </c>
      <c r="F3801" s="1" t="s">
        <v>13800</v>
      </c>
      <c r="G3801" s="1" t="s">
        <v>3078</v>
      </c>
      <c r="H3801" s="17">
        <v>0.873310185185185</v>
      </c>
      <c r="I3801" s="17">
        <v>1.1342592592590295E-3</v>
      </c>
      <c r="J3801" s="1" t="s">
        <v>13755</v>
      </c>
    </row>
    <row r="3802" spans="2:10">
      <c r="B3802" s="1" t="s">
        <v>18141</v>
      </c>
      <c r="C3802" s="1">
        <v>1</v>
      </c>
      <c r="D3802" s="1" t="s">
        <v>13760</v>
      </c>
      <c r="E3802" s="17">
        <v>0.87143518518518504</v>
      </c>
      <c r="F3802" s="1" t="s">
        <v>13800</v>
      </c>
      <c r="G3802" s="1" t="s">
        <v>3078</v>
      </c>
      <c r="H3802" s="17">
        <v>0.87340277777777797</v>
      </c>
      <c r="I3802" s="17">
        <v>1.9675925925929372E-3</v>
      </c>
      <c r="J3802" s="1" t="s">
        <v>13768</v>
      </c>
    </row>
    <row r="3803" spans="2:10">
      <c r="B3803" s="1" t="s">
        <v>18099</v>
      </c>
      <c r="C3803" s="1">
        <v>1</v>
      </c>
      <c r="D3803" s="1" t="s">
        <v>3076</v>
      </c>
      <c r="E3803" s="17">
        <v>0.86618055555555595</v>
      </c>
      <c r="F3803" s="1" t="s">
        <v>13800</v>
      </c>
      <c r="G3803" s="1" t="s">
        <v>3078</v>
      </c>
      <c r="H3803" s="17">
        <v>0.87348379629629602</v>
      </c>
      <c r="I3803" s="17">
        <v>7.303240740740069E-3</v>
      </c>
      <c r="J3803" s="1" t="s">
        <v>13769</v>
      </c>
    </row>
    <row r="3804" spans="2:10">
      <c r="B3804" s="1" t="s">
        <v>18143</v>
      </c>
      <c r="C3804" s="1">
        <v>1</v>
      </c>
      <c r="D3804" s="1" t="s">
        <v>13687</v>
      </c>
      <c r="E3804" s="17">
        <v>0.87209490740740703</v>
      </c>
      <c r="F3804" s="1" t="s">
        <v>13800</v>
      </c>
      <c r="G3804" s="1" t="s">
        <v>13746</v>
      </c>
      <c r="H3804" s="17">
        <v>0.87349537037036995</v>
      </c>
      <c r="I3804" s="17">
        <v>1.4004629629629228E-3</v>
      </c>
      <c r="J3804" s="1" t="s">
        <v>13771</v>
      </c>
    </row>
    <row r="3805" spans="2:10">
      <c r="B3805" s="1" t="s">
        <v>16779</v>
      </c>
      <c r="C3805" s="1">
        <v>2</v>
      </c>
      <c r="D3805" s="1" t="s">
        <v>13687</v>
      </c>
      <c r="E3805" s="17">
        <v>0.74456018518518496</v>
      </c>
      <c r="F3805" s="1" t="s">
        <v>11</v>
      </c>
      <c r="G3805" s="1" t="s">
        <v>3077</v>
      </c>
      <c r="H3805" s="17">
        <v>0.87373842592592599</v>
      </c>
      <c r="I3805" s="17">
        <v>0.12917824074074102</v>
      </c>
      <c r="J3805" s="1" t="s">
        <v>13770</v>
      </c>
    </row>
    <row r="3806" spans="2:10">
      <c r="B3806" s="1" t="s">
        <v>18090</v>
      </c>
      <c r="C3806" s="1">
        <v>1</v>
      </c>
      <c r="D3806" s="1" t="s">
        <v>13760</v>
      </c>
      <c r="E3806" s="17">
        <v>0.86543981481481502</v>
      </c>
      <c r="F3806" s="1" t="s">
        <v>13800</v>
      </c>
      <c r="G3806" s="1" t="s">
        <v>3078</v>
      </c>
      <c r="H3806" s="17">
        <v>0.87378472222222203</v>
      </c>
      <c r="I3806" s="17">
        <v>8.3449074074070095E-3</v>
      </c>
      <c r="J3806" s="1" t="s">
        <v>13768</v>
      </c>
    </row>
    <row r="3807" spans="2:10">
      <c r="B3807" s="1" t="s">
        <v>18153</v>
      </c>
      <c r="C3807" s="1">
        <v>1</v>
      </c>
      <c r="D3807" s="1" t="s">
        <v>13753</v>
      </c>
      <c r="E3807" s="17">
        <v>0.87328703703703703</v>
      </c>
      <c r="F3807" s="1" t="s">
        <v>13800</v>
      </c>
      <c r="G3807" s="1" t="s">
        <v>3078</v>
      </c>
      <c r="H3807" s="17">
        <v>0.87381944444444404</v>
      </c>
      <c r="I3807" s="17">
        <v>5.3240740740700954E-4</v>
      </c>
      <c r="J3807" s="1" t="s">
        <v>13755</v>
      </c>
    </row>
    <row r="3808" spans="2:10">
      <c r="B3808" s="1" t="s">
        <v>18157</v>
      </c>
      <c r="C3808" s="1">
        <v>1</v>
      </c>
      <c r="D3808" s="1" t="s">
        <v>13753</v>
      </c>
      <c r="E3808" s="17">
        <v>0.87348379629629602</v>
      </c>
      <c r="F3808" s="1" t="s">
        <v>13800</v>
      </c>
      <c r="G3808" s="1" t="s">
        <v>3078</v>
      </c>
      <c r="H3808" s="17">
        <v>0.87408564814814804</v>
      </c>
      <c r="I3808" s="17">
        <v>6.0185185185201995E-4</v>
      </c>
      <c r="J3808" s="1" t="s">
        <v>13755</v>
      </c>
    </row>
    <row r="3809" spans="2:10">
      <c r="B3809" s="1" t="s">
        <v>18151</v>
      </c>
      <c r="C3809" s="1">
        <v>1</v>
      </c>
      <c r="D3809" s="1" t="s">
        <v>13760</v>
      </c>
      <c r="E3809" s="17">
        <v>0.87319444444444405</v>
      </c>
      <c r="F3809" s="1" t="s">
        <v>13800</v>
      </c>
      <c r="G3809" s="1" t="s">
        <v>13746</v>
      </c>
      <c r="H3809" s="17">
        <v>0.87431712962963004</v>
      </c>
      <c r="I3809" s="17">
        <v>1.1226851851859898E-3</v>
      </c>
      <c r="J3809" s="1" t="s">
        <v>13764</v>
      </c>
    </row>
    <row r="3810" spans="2:10">
      <c r="B3810" s="1" t="s">
        <v>16996</v>
      </c>
      <c r="C3810" s="1">
        <v>1</v>
      </c>
      <c r="D3810" s="1" t="s">
        <v>13753</v>
      </c>
      <c r="E3810" s="17">
        <v>0.76672453703703702</v>
      </c>
      <c r="F3810" s="1" t="s">
        <v>13</v>
      </c>
      <c r="G3810" s="1" t="s">
        <v>3095</v>
      </c>
      <c r="H3810" s="17">
        <v>0.87439814814814798</v>
      </c>
      <c r="I3810" s="17">
        <v>0.10767361111111096</v>
      </c>
      <c r="J3810" s="1" t="s">
        <v>13758</v>
      </c>
    </row>
    <row r="3811" spans="2:10">
      <c r="B3811" s="1" t="s">
        <v>17098</v>
      </c>
      <c r="C3811" s="1">
        <v>1</v>
      </c>
      <c r="D3811" s="1" t="s">
        <v>13753</v>
      </c>
      <c r="E3811" s="17">
        <v>0.77472222222222198</v>
      </c>
      <c r="F3811" s="1" t="s">
        <v>14</v>
      </c>
      <c r="G3811" s="1" t="s">
        <v>3095</v>
      </c>
      <c r="H3811" s="17">
        <v>0.87447916666666703</v>
      </c>
      <c r="I3811" s="17">
        <v>9.975694444444505E-2</v>
      </c>
      <c r="J3811" s="1" t="s">
        <v>13758</v>
      </c>
    </row>
    <row r="3812" spans="2:10">
      <c r="B3812" s="1" t="s">
        <v>18165</v>
      </c>
      <c r="C3812" s="1">
        <v>1</v>
      </c>
      <c r="D3812" s="1" t="s">
        <v>13687</v>
      </c>
      <c r="E3812" s="17">
        <v>0.87447916666666703</v>
      </c>
      <c r="F3812" s="1" t="s">
        <v>13800</v>
      </c>
      <c r="G3812" s="1" t="s">
        <v>3095</v>
      </c>
      <c r="H3812" s="17">
        <v>0.87501157407407404</v>
      </c>
      <c r="I3812" s="17">
        <v>5.3240740740700954E-4</v>
      </c>
      <c r="J3812" s="1" t="s">
        <v>13757</v>
      </c>
    </row>
    <row r="3813" spans="2:10">
      <c r="B3813" s="1" t="s">
        <v>18166</v>
      </c>
      <c r="C3813" s="1">
        <v>1</v>
      </c>
      <c r="D3813" s="1" t="s">
        <v>13753</v>
      </c>
      <c r="E3813" s="17">
        <v>0.874537037037037</v>
      </c>
      <c r="F3813" s="1" t="s">
        <v>13800</v>
      </c>
      <c r="G3813" s="1" t="s">
        <v>3078</v>
      </c>
      <c r="H3813" s="17">
        <v>0.87515046296296295</v>
      </c>
      <c r="I3813" s="17">
        <v>6.134259259259478E-4</v>
      </c>
      <c r="J3813" s="1" t="s">
        <v>13755</v>
      </c>
    </row>
    <row r="3814" spans="2:10">
      <c r="B3814" s="1" t="s">
        <v>17848</v>
      </c>
      <c r="C3814" s="1">
        <v>2</v>
      </c>
      <c r="D3814" s="1" t="s">
        <v>13760</v>
      </c>
      <c r="E3814" s="17">
        <v>0.83942129629629603</v>
      </c>
      <c r="F3814" s="1" t="s">
        <v>13783</v>
      </c>
      <c r="G3814" s="1" t="s">
        <v>13746</v>
      </c>
      <c r="H3814" s="17">
        <v>0.87516203703703699</v>
      </c>
      <c r="I3814" s="17">
        <v>3.5740740740740962E-2</v>
      </c>
      <c r="J3814" s="1" t="s">
        <v>13764</v>
      </c>
    </row>
    <row r="3815" spans="2:10">
      <c r="B3815" s="1" t="s">
        <v>18167</v>
      </c>
      <c r="C3815" s="1">
        <v>1</v>
      </c>
      <c r="D3815" s="1" t="s">
        <v>13753</v>
      </c>
      <c r="E3815" s="17">
        <v>0.87459490740740697</v>
      </c>
      <c r="F3815" s="1" t="s">
        <v>13800</v>
      </c>
      <c r="G3815" s="1" t="s">
        <v>3078</v>
      </c>
      <c r="H3815" s="17">
        <v>0.87519675925925899</v>
      </c>
      <c r="I3815" s="17">
        <v>6.0185185185201995E-4</v>
      </c>
      <c r="J3815" s="1" t="s">
        <v>13755</v>
      </c>
    </row>
    <row r="3816" spans="2:10">
      <c r="B3816" s="1" t="s">
        <v>15138</v>
      </c>
      <c r="C3816" s="1">
        <v>1</v>
      </c>
      <c r="D3816" s="1" t="s">
        <v>13687</v>
      </c>
      <c r="E3816" s="17">
        <v>0.54313657407407401</v>
      </c>
      <c r="F3816" s="1" t="s">
        <v>56</v>
      </c>
      <c r="G3816" s="1" t="s">
        <v>13746</v>
      </c>
      <c r="H3816" s="17">
        <v>0.87524305555555604</v>
      </c>
      <c r="I3816" s="17">
        <v>0.33210648148148203</v>
      </c>
      <c r="J3816" s="1" t="s">
        <v>13771</v>
      </c>
    </row>
    <row r="3817" spans="2:10">
      <c r="B3817" s="1" t="s">
        <v>18129</v>
      </c>
      <c r="C3817" s="1">
        <v>1</v>
      </c>
      <c r="D3817" s="1" t="s">
        <v>13753</v>
      </c>
      <c r="E3817" s="17">
        <v>0.87040509259259302</v>
      </c>
      <c r="F3817" s="1" t="s">
        <v>13800</v>
      </c>
      <c r="G3817" s="1" t="s">
        <v>13746</v>
      </c>
      <c r="H3817" s="17">
        <v>0.87525462962962997</v>
      </c>
      <c r="I3817" s="17">
        <v>4.8495370370369439E-3</v>
      </c>
      <c r="J3817" s="1" t="s">
        <v>13759</v>
      </c>
    </row>
    <row r="3818" spans="2:10">
      <c r="B3818" s="1" t="s">
        <v>18170</v>
      </c>
      <c r="C3818" s="1">
        <v>1</v>
      </c>
      <c r="D3818" s="1" t="s">
        <v>13687</v>
      </c>
      <c r="E3818" s="17">
        <v>0.874733796296296</v>
      </c>
      <c r="F3818" s="1" t="s">
        <v>13800</v>
      </c>
      <c r="G3818" s="1" t="s">
        <v>3078</v>
      </c>
      <c r="H3818" s="17">
        <v>0.87563657407407403</v>
      </c>
      <c r="I3818" s="17">
        <v>9.0277777777802992E-4</v>
      </c>
      <c r="J3818" s="1" t="s">
        <v>13773</v>
      </c>
    </row>
    <row r="3819" spans="2:10">
      <c r="B3819" s="1" t="s">
        <v>18154</v>
      </c>
      <c r="C3819" s="1">
        <v>1</v>
      </c>
      <c r="D3819" s="1" t="s">
        <v>13753</v>
      </c>
      <c r="E3819" s="17">
        <v>0.87332175925925903</v>
      </c>
      <c r="F3819" s="1" t="s">
        <v>13800</v>
      </c>
      <c r="G3819" s="1" t="s">
        <v>3078</v>
      </c>
      <c r="H3819" s="17">
        <v>0.87567129629629603</v>
      </c>
      <c r="I3819" s="17">
        <v>2.3495370370369972E-3</v>
      </c>
      <c r="J3819" s="1" t="s">
        <v>13755</v>
      </c>
    </row>
    <row r="3820" spans="2:10">
      <c r="B3820" s="1" t="s">
        <v>18174</v>
      </c>
      <c r="C3820" s="1">
        <v>1</v>
      </c>
      <c r="D3820" s="1" t="s">
        <v>13760</v>
      </c>
      <c r="E3820" s="17">
        <v>0.87545138888888896</v>
      </c>
      <c r="F3820" s="1" t="s">
        <v>13786</v>
      </c>
      <c r="G3820" s="1" t="s">
        <v>3077</v>
      </c>
      <c r="H3820" s="17">
        <v>0.875729166666667</v>
      </c>
      <c r="I3820" s="17">
        <v>2.7777777777804324E-4</v>
      </c>
      <c r="J3820" s="1" t="s">
        <v>13765</v>
      </c>
    </row>
    <row r="3821" spans="2:10">
      <c r="B3821" s="1" t="s">
        <v>18175</v>
      </c>
      <c r="C3821" s="1">
        <v>1</v>
      </c>
      <c r="D3821" s="1" t="s">
        <v>13687</v>
      </c>
      <c r="E3821" s="17">
        <v>0.875462962962963</v>
      </c>
      <c r="F3821" s="1" t="s">
        <v>13786</v>
      </c>
      <c r="G3821" s="1" t="s">
        <v>3095</v>
      </c>
      <c r="H3821" s="17">
        <v>0.87586805555555602</v>
      </c>
      <c r="I3821" s="17">
        <v>4.0509259259302599E-4</v>
      </c>
      <c r="J3821" s="1" t="s">
        <v>13757</v>
      </c>
    </row>
    <row r="3822" spans="2:10">
      <c r="B3822" s="1" t="s">
        <v>18164</v>
      </c>
      <c r="C3822" s="1">
        <v>1</v>
      </c>
      <c r="D3822" s="1" t="s">
        <v>13753</v>
      </c>
      <c r="E3822" s="17">
        <v>0.87443287037036999</v>
      </c>
      <c r="F3822" s="1" t="s">
        <v>13800</v>
      </c>
      <c r="G3822" s="1" t="s">
        <v>3077</v>
      </c>
      <c r="H3822" s="17">
        <v>0.87590277777777803</v>
      </c>
      <c r="I3822" s="17">
        <v>1.4699074074080443E-3</v>
      </c>
      <c r="J3822" s="1" t="s">
        <v>13756</v>
      </c>
    </row>
    <row r="3823" spans="2:10">
      <c r="B3823" s="1" t="s">
        <v>18173</v>
      </c>
      <c r="C3823" s="1">
        <v>1</v>
      </c>
      <c r="D3823" s="1" t="s">
        <v>13753</v>
      </c>
      <c r="E3823" s="17">
        <v>0.87535879629629598</v>
      </c>
      <c r="F3823" s="1" t="s">
        <v>13786</v>
      </c>
      <c r="G3823" s="1" t="s">
        <v>3078</v>
      </c>
      <c r="H3823" s="17">
        <v>0.875925925925926</v>
      </c>
      <c r="I3823" s="17">
        <v>5.6712962963001434E-4</v>
      </c>
      <c r="J3823" s="1" t="s">
        <v>13755</v>
      </c>
    </row>
    <row r="3824" spans="2:10">
      <c r="B3824" s="1" t="s">
        <v>18171</v>
      </c>
      <c r="C3824" s="1">
        <v>1</v>
      </c>
      <c r="D3824" s="1" t="s">
        <v>13753</v>
      </c>
      <c r="E3824" s="17">
        <v>0.87494212962963003</v>
      </c>
      <c r="F3824" s="1" t="s">
        <v>13800</v>
      </c>
      <c r="G3824" s="1" t="s">
        <v>3078</v>
      </c>
      <c r="H3824" s="17">
        <v>0.87604166666666705</v>
      </c>
      <c r="I3824" s="17">
        <v>1.0995370370370239E-3</v>
      </c>
      <c r="J3824" s="1" t="s">
        <v>13755</v>
      </c>
    </row>
    <row r="3825" spans="2:10">
      <c r="B3825" s="1" t="s">
        <v>17947</v>
      </c>
      <c r="C3825" s="1">
        <v>1</v>
      </c>
      <c r="D3825" s="1" t="s">
        <v>13753</v>
      </c>
      <c r="E3825" s="17">
        <v>0.84791666666666698</v>
      </c>
      <c r="F3825" s="1" t="s">
        <v>13784</v>
      </c>
      <c r="G3825" s="1" t="s">
        <v>3078</v>
      </c>
      <c r="H3825" s="17">
        <v>0.87616898148148104</v>
      </c>
      <c r="I3825" s="17">
        <v>2.825231481481405E-2</v>
      </c>
      <c r="J3825" s="1" t="s">
        <v>13755</v>
      </c>
    </row>
    <row r="3826" spans="2:10">
      <c r="B3826" s="1" t="s">
        <v>18181</v>
      </c>
      <c r="C3826" s="1">
        <v>1</v>
      </c>
      <c r="D3826" s="1" t="s">
        <v>13753</v>
      </c>
      <c r="E3826" s="17">
        <v>0.87579861111111101</v>
      </c>
      <c r="F3826" s="1" t="s">
        <v>13786</v>
      </c>
      <c r="G3826" s="1" t="s">
        <v>3078</v>
      </c>
      <c r="H3826" s="17">
        <v>0.87653935185185206</v>
      </c>
      <c r="I3826" s="17">
        <v>7.4074074074104157E-4</v>
      </c>
      <c r="J3826" s="1" t="s">
        <v>13755</v>
      </c>
    </row>
    <row r="3827" spans="2:10">
      <c r="B3827" s="1" t="s">
        <v>18172</v>
      </c>
      <c r="C3827" s="1">
        <v>1</v>
      </c>
      <c r="D3827" s="1" t="s">
        <v>13753</v>
      </c>
      <c r="E3827" s="17">
        <v>0.875</v>
      </c>
      <c r="F3827" s="1" t="s">
        <v>13786</v>
      </c>
      <c r="G3827" s="1" t="s">
        <v>13746</v>
      </c>
      <c r="H3827" s="17">
        <v>0.87659722222222203</v>
      </c>
      <c r="I3827" s="17">
        <v>1.5972222222220278E-3</v>
      </c>
      <c r="J3827" s="1" t="s">
        <v>13759</v>
      </c>
    </row>
    <row r="3828" spans="2:10">
      <c r="B3828" s="1" t="s">
        <v>18183</v>
      </c>
      <c r="C3828" s="1">
        <v>1</v>
      </c>
      <c r="D3828" s="1" t="s">
        <v>13753</v>
      </c>
      <c r="E3828" s="17">
        <v>0.87594907407407396</v>
      </c>
      <c r="F3828" s="1" t="s">
        <v>13786</v>
      </c>
      <c r="G3828" s="1" t="s">
        <v>3078</v>
      </c>
      <c r="H3828" s="17">
        <v>0.87659722222222203</v>
      </c>
      <c r="I3828" s="17">
        <v>6.4814814814806443E-4</v>
      </c>
      <c r="J3828" s="1" t="s">
        <v>13755</v>
      </c>
    </row>
    <row r="3829" spans="2:10">
      <c r="B3829" s="1" t="s">
        <v>17651</v>
      </c>
      <c r="C3829" s="1">
        <v>1</v>
      </c>
      <c r="D3829" s="1" t="s">
        <v>13753</v>
      </c>
      <c r="E3829" s="17">
        <v>0.81716435185185199</v>
      </c>
      <c r="F3829" s="1" t="s">
        <v>13781</v>
      </c>
      <c r="G3829" s="1" t="s">
        <v>13746</v>
      </c>
      <c r="H3829" s="17">
        <v>0.87666666666666704</v>
      </c>
      <c r="I3829" s="17">
        <v>5.9502314814815049E-2</v>
      </c>
      <c r="J3829" s="1" t="s">
        <v>13759</v>
      </c>
    </row>
    <row r="3830" spans="2:10">
      <c r="B3830" s="1" t="s">
        <v>18178</v>
      </c>
      <c r="C3830" s="1">
        <v>1</v>
      </c>
      <c r="D3830" s="1" t="s">
        <v>13753</v>
      </c>
      <c r="E3830" s="17">
        <v>0.87556712962963001</v>
      </c>
      <c r="F3830" s="1" t="s">
        <v>13786</v>
      </c>
      <c r="G3830" s="1" t="s">
        <v>3078</v>
      </c>
      <c r="H3830" s="17">
        <v>0.87678240740740698</v>
      </c>
      <c r="I3830" s="17">
        <v>1.2152777777769685E-3</v>
      </c>
      <c r="J3830" s="1" t="s">
        <v>13755</v>
      </c>
    </row>
    <row r="3831" spans="2:10">
      <c r="B3831" s="1" t="s">
        <v>18185</v>
      </c>
      <c r="C3831" s="1">
        <v>1</v>
      </c>
      <c r="D3831" s="1" t="s">
        <v>13753</v>
      </c>
      <c r="E3831" s="17">
        <v>0.87598379629629597</v>
      </c>
      <c r="F3831" s="1" t="s">
        <v>13786</v>
      </c>
      <c r="G3831" s="1" t="s">
        <v>3078</v>
      </c>
      <c r="H3831" s="17">
        <v>0.87680555555555595</v>
      </c>
      <c r="I3831" s="17">
        <v>8.2175925925997984E-4</v>
      </c>
      <c r="J3831" s="1" t="s">
        <v>13755</v>
      </c>
    </row>
    <row r="3832" spans="2:10">
      <c r="B3832" s="1" t="s">
        <v>18193</v>
      </c>
      <c r="C3832" s="1">
        <v>1</v>
      </c>
      <c r="D3832" s="1" t="s">
        <v>13687</v>
      </c>
      <c r="E3832" s="17">
        <v>0.876689814814815</v>
      </c>
      <c r="F3832" s="1" t="s">
        <v>13786</v>
      </c>
      <c r="G3832" s="1" t="s">
        <v>3078</v>
      </c>
      <c r="H3832" s="17">
        <v>0.87684027777777795</v>
      </c>
      <c r="I3832" s="17">
        <v>1.5046296296294948E-4</v>
      </c>
      <c r="J3832" s="1" t="s">
        <v>13773</v>
      </c>
    </row>
    <row r="3833" spans="2:10">
      <c r="B3833" s="1" t="s">
        <v>18180</v>
      </c>
      <c r="C3833" s="1">
        <v>1</v>
      </c>
      <c r="D3833" s="1" t="s">
        <v>13753</v>
      </c>
      <c r="E3833" s="17">
        <v>0.87577546296296305</v>
      </c>
      <c r="F3833" s="1" t="s">
        <v>13786</v>
      </c>
      <c r="G3833" s="1" t="s">
        <v>3095</v>
      </c>
      <c r="H3833" s="17">
        <v>0.87699074074074101</v>
      </c>
      <c r="I3833" s="17">
        <v>1.2152777777779677E-3</v>
      </c>
      <c r="J3833" s="1" t="s">
        <v>13758</v>
      </c>
    </row>
    <row r="3834" spans="2:10">
      <c r="B3834" s="1" t="s">
        <v>18101</v>
      </c>
      <c r="C3834" s="1">
        <v>2</v>
      </c>
      <c r="D3834" s="1" t="s">
        <v>13753</v>
      </c>
      <c r="E3834" s="17">
        <v>0.86651620370370397</v>
      </c>
      <c r="F3834" s="1" t="s">
        <v>13800</v>
      </c>
      <c r="G3834" s="1" t="s">
        <v>3078</v>
      </c>
      <c r="H3834" s="17">
        <v>0.87710648148148196</v>
      </c>
      <c r="I3834" s="17">
        <v>1.059027777777799E-2</v>
      </c>
      <c r="J3834" s="1" t="s">
        <v>13755</v>
      </c>
    </row>
    <row r="3835" spans="2:10">
      <c r="B3835" s="1" t="s">
        <v>18188</v>
      </c>
      <c r="C3835" s="1">
        <v>1</v>
      </c>
      <c r="D3835" s="1" t="s">
        <v>13753</v>
      </c>
      <c r="E3835" s="17">
        <v>0.87644675925925897</v>
      </c>
      <c r="F3835" s="1" t="s">
        <v>13786</v>
      </c>
      <c r="G3835" s="1" t="s">
        <v>13746</v>
      </c>
      <c r="H3835" s="17">
        <v>0.87726851851851895</v>
      </c>
      <c r="I3835" s="17">
        <v>8.2175925925997984E-4</v>
      </c>
      <c r="J3835" s="1" t="s">
        <v>13759</v>
      </c>
    </row>
    <row r="3836" spans="2:10">
      <c r="B3836" s="1" t="s">
        <v>18187</v>
      </c>
      <c r="C3836" s="1">
        <v>1</v>
      </c>
      <c r="D3836" s="1" t="s">
        <v>13760</v>
      </c>
      <c r="E3836" s="17">
        <v>0.87630787037036995</v>
      </c>
      <c r="F3836" s="1" t="s">
        <v>13786</v>
      </c>
      <c r="G3836" s="1" t="s">
        <v>3095</v>
      </c>
      <c r="H3836" s="17">
        <v>0.87728009259259299</v>
      </c>
      <c r="I3836" s="17">
        <v>9.7222222222304033E-4</v>
      </c>
      <c r="J3836" s="1" t="s">
        <v>13761</v>
      </c>
    </row>
    <row r="3837" spans="2:10">
      <c r="B3837" s="1" t="s">
        <v>18184</v>
      </c>
      <c r="C3837" s="1">
        <v>1</v>
      </c>
      <c r="D3837" s="1" t="s">
        <v>3076</v>
      </c>
      <c r="E3837" s="17">
        <v>0.87594907407407396</v>
      </c>
      <c r="F3837" s="1" t="s">
        <v>13786</v>
      </c>
      <c r="G3837" s="1" t="s">
        <v>13746</v>
      </c>
      <c r="H3837" s="17">
        <v>0.87730324074074095</v>
      </c>
      <c r="I3837" s="17">
        <v>1.3541666666669894E-3</v>
      </c>
      <c r="J3837" s="1" t="s">
        <v>13766</v>
      </c>
    </row>
    <row r="3838" spans="2:10">
      <c r="B3838" s="1" t="s">
        <v>18176</v>
      </c>
      <c r="C3838" s="1">
        <v>1</v>
      </c>
      <c r="D3838" s="1" t="s">
        <v>13753</v>
      </c>
      <c r="E3838" s="17">
        <v>0.87547453703703704</v>
      </c>
      <c r="F3838" s="1" t="s">
        <v>13786</v>
      </c>
      <c r="G3838" s="1" t="s">
        <v>13762</v>
      </c>
      <c r="H3838" s="17">
        <v>0.87732638888888903</v>
      </c>
      <c r="I3838" s="17">
        <v>1.8518518518519933E-3</v>
      </c>
      <c r="J3838" s="1" t="s">
        <v>13772</v>
      </c>
    </row>
    <row r="3839" spans="2:10">
      <c r="B3839" s="1" t="s">
        <v>18190</v>
      </c>
      <c r="C3839" s="1">
        <v>1</v>
      </c>
      <c r="D3839" s="1" t="s">
        <v>13753</v>
      </c>
      <c r="E3839" s="17">
        <v>0.87655092592592598</v>
      </c>
      <c r="F3839" s="1" t="s">
        <v>13786</v>
      </c>
      <c r="G3839" s="1" t="s">
        <v>3078</v>
      </c>
      <c r="H3839" s="17">
        <v>0.877349537037037</v>
      </c>
      <c r="I3839" s="17">
        <v>7.986111111110139E-4</v>
      </c>
      <c r="J3839" s="1" t="s">
        <v>13755</v>
      </c>
    </row>
    <row r="3840" spans="2:10">
      <c r="B3840" s="1" t="s">
        <v>18156</v>
      </c>
      <c r="C3840" s="1">
        <v>1</v>
      </c>
      <c r="D3840" s="1" t="s">
        <v>13753</v>
      </c>
      <c r="E3840" s="17">
        <v>0.87341435185185201</v>
      </c>
      <c r="F3840" s="1" t="s">
        <v>13800</v>
      </c>
      <c r="G3840" s="1" t="s">
        <v>3095</v>
      </c>
      <c r="H3840" s="17">
        <v>0.87739583333333304</v>
      </c>
      <c r="I3840" s="17">
        <v>3.9814814814810306E-3</v>
      </c>
      <c r="J3840" s="1" t="s">
        <v>13758</v>
      </c>
    </row>
    <row r="3841" spans="2:10">
      <c r="B3841" s="1" t="s">
        <v>18168</v>
      </c>
      <c r="C3841" s="1">
        <v>1</v>
      </c>
      <c r="D3841" s="1" t="s">
        <v>13753</v>
      </c>
      <c r="E3841" s="17">
        <v>0.87464120370370402</v>
      </c>
      <c r="F3841" s="1" t="s">
        <v>13800</v>
      </c>
      <c r="G3841" s="1" t="s">
        <v>3078</v>
      </c>
      <c r="H3841" s="17">
        <v>0.87739583333333304</v>
      </c>
      <c r="I3841" s="17">
        <v>2.754629629629024E-3</v>
      </c>
      <c r="J3841" s="1" t="s">
        <v>13755</v>
      </c>
    </row>
    <row r="3842" spans="2:10">
      <c r="B3842" s="1" t="s">
        <v>17230</v>
      </c>
      <c r="C3842" s="1">
        <v>1</v>
      </c>
      <c r="D3842" s="1" t="s">
        <v>13760</v>
      </c>
      <c r="E3842" s="17">
        <v>0.78618055555555599</v>
      </c>
      <c r="F3842" s="1" t="s">
        <v>15</v>
      </c>
      <c r="G3842" s="1" t="s">
        <v>3095</v>
      </c>
      <c r="H3842" s="17">
        <v>0.87743055555555605</v>
      </c>
      <c r="I3842" s="17">
        <v>9.1250000000000053E-2</v>
      </c>
      <c r="J3842" s="1" t="s">
        <v>13761</v>
      </c>
    </row>
    <row r="3843" spans="2:10">
      <c r="B3843" s="1" t="s">
        <v>18189</v>
      </c>
      <c r="C3843" s="1">
        <v>1</v>
      </c>
      <c r="D3843" s="1" t="s">
        <v>13753</v>
      </c>
      <c r="E3843" s="17">
        <v>0.87650462962963005</v>
      </c>
      <c r="F3843" s="1" t="s">
        <v>13786</v>
      </c>
      <c r="G3843" s="1" t="s">
        <v>3078</v>
      </c>
      <c r="H3843" s="17">
        <v>0.87745370370370401</v>
      </c>
      <c r="I3843" s="17">
        <v>9.4907407407396338E-4</v>
      </c>
      <c r="J3843" s="1" t="s">
        <v>13755</v>
      </c>
    </row>
    <row r="3844" spans="2:10">
      <c r="B3844" s="1" t="s">
        <v>17146</v>
      </c>
      <c r="C3844" s="1">
        <v>1</v>
      </c>
      <c r="D3844" s="1" t="s">
        <v>3076</v>
      </c>
      <c r="E3844" s="17">
        <v>0.77853009259259298</v>
      </c>
      <c r="F3844" s="1" t="s">
        <v>14</v>
      </c>
      <c r="G3844" s="1" t="s">
        <v>3095</v>
      </c>
      <c r="H3844" s="17">
        <v>0.87748842592592602</v>
      </c>
      <c r="I3844" s="17">
        <v>9.8958333333333037E-2</v>
      </c>
      <c r="J3844" s="1" t="s">
        <v>13675</v>
      </c>
    </row>
    <row r="3845" spans="2:10">
      <c r="B3845" s="1" t="s">
        <v>18169</v>
      </c>
      <c r="C3845" s="1">
        <v>1</v>
      </c>
      <c r="D3845" s="1" t="s">
        <v>13753</v>
      </c>
      <c r="E3845" s="17">
        <v>0.87468749999999995</v>
      </c>
      <c r="F3845" s="1" t="s">
        <v>13800</v>
      </c>
      <c r="G3845" s="1" t="s">
        <v>13746</v>
      </c>
      <c r="H3845" s="17">
        <v>0.87769675925925905</v>
      </c>
      <c r="I3845" s="17">
        <v>3.0092592592591005E-3</v>
      </c>
      <c r="J3845" s="1" t="s">
        <v>13759</v>
      </c>
    </row>
    <row r="3846" spans="2:10">
      <c r="B3846" s="1" t="s">
        <v>18160</v>
      </c>
      <c r="C3846" s="1">
        <v>1</v>
      </c>
      <c r="D3846" s="1" t="s">
        <v>13753</v>
      </c>
      <c r="E3846" s="17">
        <v>0.87358796296296304</v>
      </c>
      <c r="F3846" s="1" t="s">
        <v>13800</v>
      </c>
      <c r="G3846" s="1" t="s">
        <v>13746</v>
      </c>
      <c r="H3846" s="17">
        <v>0.87773148148148195</v>
      </c>
      <c r="I3846" s="17">
        <v>4.1435185185189072E-3</v>
      </c>
      <c r="J3846" s="1" t="s">
        <v>13759</v>
      </c>
    </row>
    <row r="3847" spans="2:10">
      <c r="B3847" s="1" t="s">
        <v>18194</v>
      </c>
      <c r="C3847" s="1">
        <v>1</v>
      </c>
      <c r="D3847" s="1" t="s">
        <v>13753</v>
      </c>
      <c r="E3847" s="17">
        <v>0.87670138888888904</v>
      </c>
      <c r="F3847" s="1" t="s">
        <v>13786</v>
      </c>
      <c r="G3847" s="1" t="s">
        <v>3078</v>
      </c>
      <c r="H3847" s="17">
        <v>0.87776620370370395</v>
      </c>
      <c r="I3847" s="17">
        <v>1.0648148148149073E-3</v>
      </c>
      <c r="J3847" s="1" t="s">
        <v>13755</v>
      </c>
    </row>
    <row r="3848" spans="2:10">
      <c r="B3848" s="1" t="s">
        <v>18198</v>
      </c>
      <c r="C3848" s="1">
        <v>1</v>
      </c>
      <c r="D3848" s="1" t="s">
        <v>13753</v>
      </c>
      <c r="E3848" s="17">
        <v>0.87689814814814804</v>
      </c>
      <c r="F3848" s="1" t="s">
        <v>13786</v>
      </c>
      <c r="G3848" s="1" t="s">
        <v>3078</v>
      </c>
      <c r="H3848" s="17">
        <v>0.8778125</v>
      </c>
      <c r="I3848" s="17">
        <v>9.1435185185195778E-4</v>
      </c>
      <c r="J3848" s="1" t="s">
        <v>13755</v>
      </c>
    </row>
    <row r="3849" spans="2:10">
      <c r="B3849" s="1" t="s">
        <v>13841</v>
      </c>
      <c r="C3849" s="1">
        <v>1</v>
      </c>
      <c r="D3849" s="1" t="s">
        <v>3076</v>
      </c>
      <c r="E3849" s="17">
        <v>0.277673611111111</v>
      </c>
      <c r="F3849" s="1" t="s">
        <v>13777</v>
      </c>
      <c r="G3849" s="1" t="s">
        <v>3095</v>
      </c>
      <c r="H3849" s="17">
        <v>0.87791666666666701</v>
      </c>
      <c r="I3849" s="17">
        <v>0.60024305555555602</v>
      </c>
      <c r="J3849" s="1" t="s">
        <v>13675</v>
      </c>
    </row>
    <row r="3850" spans="2:10">
      <c r="B3850" s="1" t="s">
        <v>18201</v>
      </c>
      <c r="C3850" s="1">
        <v>1</v>
      </c>
      <c r="D3850" s="1" t="s">
        <v>13753</v>
      </c>
      <c r="E3850" s="17">
        <v>0.87706018518518503</v>
      </c>
      <c r="F3850" s="1" t="s">
        <v>13786</v>
      </c>
      <c r="G3850" s="1" t="s">
        <v>3078</v>
      </c>
      <c r="H3850" s="17">
        <v>0.87800925925925899</v>
      </c>
      <c r="I3850" s="17">
        <v>9.4907407407396338E-4</v>
      </c>
      <c r="J3850" s="1" t="s">
        <v>13755</v>
      </c>
    </row>
    <row r="3851" spans="2:10">
      <c r="B3851" s="1" t="s">
        <v>17666</v>
      </c>
      <c r="C3851" s="1">
        <v>1</v>
      </c>
      <c r="D3851" s="1" t="s">
        <v>13753</v>
      </c>
      <c r="E3851" s="17">
        <v>0.81879629629629602</v>
      </c>
      <c r="F3851" s="1" t="s">
        <v>13781</v>
      </c>
      <c r="G3851" s="1" t="s">
        <v>13746</v>
      </c>
      <c r="H3851" s="17">
        <v>0.87803240740740696</v>
      </c>
      <c r="I3851" s="17">
        <v>5.9236111111110934E-2</v>
      </c>
      <c r="J3851" s="1" t="s">
        <v>13759</v>
      </c>
    </row>
    <row r="3852" spans="2:10">
      <c r="B3852" s="1" t="s">
        <v>18196</v>
      </c>
      <c r="C3852" s="1">
        <v>1</v>
      </c>
      <c r="D3852" s="1" t="s">
        <v>13687</v>
      </c>
      <c r="E3852" s="17">
        <v>0.87684027777777795</v>
      </c>
      <c r="F3852" s="1" t="s">
        <v>13786</v>
      </c>
      <c r="G3852" s="1" t="s">
        <v>3077</v>
      </c>
      <c r="H3852" s="17">
        <v>0.87805555555555603</v>
      </c>
      <c r="I3852" s="17">
        <v>1.2152777777780788E-3</v>
      </c>
      <c r="J3852" s="1" t="s">
        <v>13770</v>
      </c>
    </row>
    <row r="3853" spans="2:10">
      <c r="B3853" s="1" t="s">
        <v>18191</v>
      </c>
      <c r="C3853" s="1">
        <v>1</v>
      </c>
      <c r="D3853" s="1" t="s">
        <v>13753</v>
      </c>
      <c r="E3853" s="17">
        <v>0.87658564814814799</v>
      </c>
      <c r="F3853" s="1" t="s">
        <v>13786</v>
      </c>
      <c r="G3853" s="1" t="s">
        <v>3077</v>
      </c>
      <c r="H3853" s="17">
        <v>0.87812500000000004</v>
      </c>
      <c r="I3853" s="17">
        <v>1.5393518518520555E-3</v>
      </c>
      <c r="J3853" s="1" t="s">
        <v>13756</v>
      </c>
    </row>
    <row r="3854" spans="2:10">
      <c r="B3854" s="1" t="s">
        <v>18207</v>
      </c>
      <c r="C3854" s="1">
        <v>1</v>
      </c>
      <c r="D3854" s="1" t="s">
        <v>13753</v>
      </c>
      <c r="E3854" s="17">
        <v>0.87783564814814796</v>
      </c>
      <c r="F3854" s="1" t="s">
        <v>13786</v>
      </c>
      <c r="G3854" s="1" t="s">
        <v>3077</v>
      </c>
      <c r="H3854" s="17">
        <v>0.87814814814814801</v>
      </c>
      <c r="I3854" s="17">
        <v>3.1250000000004885E-4</v>
      </c>
      <c r="J3854" s="1" t="s">
        <v>13756</v>
      </c>
    </row>
    <row r="3855" spans="2:10">
      <c r="B3855" s="1" t="s">
        <v>18204</v>
      </c>
      <c r="C3855" s="1">
        <v>5</v>
      </c>
      <c r="D3855" s="1" t="s">
        <v>13753</v>
      </c>
      <c r="E3855" s="17">
        <v>0.87754629629629599</v>
      </c>
      <c r="F3855" s="1" t="s">
        <v>13786</v>
      </c>
      <c r="G3855" s="1" t="s">
        <v>3078</v>
      </c>
      <c r="H3855" s="17">
        <v>0.87837962962963001</v>
      </c>
      <c r="I3855" s="17">
        <v>8.3333333333401871E-4</v>
      </c>
      <c r="J3855" s="1" t="s">
        <v>13755</v>
      </c>
    </row>
    <row r="3856" spans="2:10">
      <c r="B3856" s="1" t="s">
        <v>14661</v>
      </c>
      <c r="C3856" s="1">
        <v>1</v>
      </c>
      <c r="D3856" s="1" t="s">
        <v>13760</v>
      </c>
      <c r="E3856" s="17">
        <v>0.47412037037037003</v>
      </c>
      <c r="F3856" s="1" t="s">
        <v>49</v>
      </c>
      <c r="G3856" s="1" t="s">
        <v>13762</v>
      </c>
      <c r="H3856" s="17">
        <v>0.87843749999999998</v>
      </c>
      <c r="I3856" s="17">
        <v>0.40431712962962996</v>
      </c>
      <c r="J3856" s="1" t="s">
        <v>13763</v>
      </c>
    </row>
    <row r="3857" spans="2:10">
      <c r="B3857" s="1" t="s">
        <v>18199</v>
      </c>
      <c r="C3857" s="1">
        <v>1</v>
      </c>
      <c r="D3857" s="1" t="s">
        <v>13753</v>
      </c>
      <c r="E3857" s="17">
        <v>0.87693287037037004</v>
      </c>
      <c r="F3857" s="1" t="s">
        <v>13786</v>
      </c>
      <c r="G3857" s="1" t="s">
        <v>3095</v>
      </c>
      <c r="H3857" s="17">
        <v>0.87847222222222199</v>
      </c>
      <c r="I3857" s="17">
        <v>1.5393518518519445E-3</v>
      </c>
      <c r="J3857" s="1" t="s">
        <v>13758</v>
      </c>
    </row>
    <row r="3858" spans="2:10">
      <c r="B3858" s="1" t="s">
        <v>18208</v>
      </c>
      <c r="C3858" s="1">
        <v>1</v>
      </c>
      <c r="D3858" s="1" t="s">
        <v>13753</v>
      </c>
      <c r="E3858" s="17">
        <v>0.87787037037036997</v>
      </c>
      <c r="F3858" s="1" t="s">
        <v>13786</v>
      </c>
      <c r="G3858" s="1" t="s">
        <v>3078</v>
      </c>
      <c r="H3858" s="17">
        <v>0.87853009259259296</v>
      </c>
      <c r="I3858" s="17">
        <v>6.5972222222299148E-4</v>
      </c>
      <c r="J3858" s="1" t="s">
        <v>13755</v>
      </c>
    </row>
    <row r="3859" spans="2:10">
      <c r="B3859" s="1" t="s">
        <v>18130</v>
      </c>
      <c r="C3859" s="1">
        <v>1</v>
      </c>
      <c r="D3859" s="1" t="s">
        <v>13753</v>
      </c>
      <c r="E3859" s="17">
        <v>0.87046296296296299</v>
      </c>
      <c r="F3859" s="1" t="s">
        <v>13800</v>
      </c>
      <c r="G3859" s="1" t="s">
        <v>3078</v>
      </c>
      <c r="H3859" s="17">
        <v>0.879039351851852</v>
      </c>
      <c r="I3859" s="17">
        <v>8.5763888888890083E-3</v>
      </c>
      <c r="J3859" s="1" t="s">
        <v>13755</v>
      </c>
    </row>
    <row r="3860" spans="2:10">
      <c r="B3860" s="1" t="s">
        <v>18213</v>
      </c>
      <c r="C3860" s="1">
        <v>1</v>
      </c>
      <c r="D3860" s="1" t="s">
        <v>13753</v>
      </c>
      <c r="E3860" s="17">
        <v>0.87891203703703702</v>
      </c>
      <c r="F3860" s="1" t="s">
        <v>13786</v>
      </c>
      <c r="G3860" s="1" t="s">
        <v>13746</v>
      </c>
      <c r="H3860" s="17">
        <v>0.87908564814814805</v>
      </c>
      <c r="I3860" s="17">
        <v>1.7361111111102723E-4</v>
      </c>
      <c r="J3860" s="1" t="s">
        <v>13759</v>
      </c>
    </row>
    <row r="3861" spans="2:10">
      <c r="B3861" s="1" t="s">
        <v>18210</v>
      </c>
      <c r="C3861" s="1">
        <v>1</v>
      </c>
      <c r="D3861" s="1" t="s">
        <v>13753</v>
      </c>
      <c r="E3861" s="17">
        <v>0.87870370370370399</v>
      </c>
      <c r="F3861" s="1" t="s">
        <v>13786</v>
      </c>
      <c r="G3861" s="1" t="s">
        <v>3078</v>
      </c>
      <c r="H3861" s="17">
        <v>0.87916666666666698</v>
      </c>
      <c r="I3861" s="17">
        <v>4.6296296296299833E-4</v>
      </c>
      <c r="J3861" s="1" t="s">
        <v>13755</v>
      </c>
    </row>
    <row r="3862" spans="2:10">
      <c r="B3862" s="1" t="s">
        <v>17604</v>
      </c>
      <c r="C3862" s="1">
        <v>1</v>
      </c>
      <c r="D3862" s="1" t="s">
        <v>13753</v>
      </c>
      <c r="E3862" s="17">
        <v>0.81361111111111095</v>
      </c>
      <c r="F3862" s="1" t="s">
        <v>13781</v>
      </c>
      <c r="G3862" s="1" t="s">
        <v>3077</v>
      </c>
      <c r="H3862" s="17">
        <v>0.87918981481481495</v>
      </c>
      <c r="I3862" s="17">
        <v>6.5578703703704E-2</v>
      </c>
      <c r="J3862" s="1" t="s">
        <v>13756</v>
      </c>
    </row>
    <row r="3863" spans="2:10">
      <c r="B3863" s="1" t="s">
        <v>16572</v>
      </c>
      <c r="C3863" s="1">
        <v>1</v>
      </c>
      <c r="D3863" s="1" t="s">
        <v>13753</v>
      </c>
      <c r="E3863" s="17">
        <v>0.72015046296296303</v>
      </c>
      <c r="F3863" s="1" t="s">
        <v>9</v>
      </c>
      <c r="G3863" s="1" t="s">
        <v>3077</v>
      </c>
      <c r="H3863" s="17">
        <v>0.87922453703703696</v>
      </c>
      <c r="I3863" s="17">
        <v>0.15907407407407392</v>
      </c>
      <c r="J3863" s="1" t="s">
        <v>13756</v>
      </c>
    </row>
    <row r="3864" spans="2:10">
      <c r="B3864" s="1" t="s">
        <v>18124</v>
      </c>
      <c r="C3864" s="1">
        <v>1</v>
      </c>
      <c r="D3864" s="1" t="s">
        <v>13753</v>
      </c>
      <c r="E3864" s="17">
        <v>0.86982638888888897</v>
      </c>
      <c r="F3864" s="1" t="s">
        <v>13800</v>
      </c>
      <c r="G3864" s="1" t="s">
        <v>3078</v>
      </c>
      <c r="H3864" s="17">
        <v>0.87930555555555601</v>
      </c>
      <c r="I3864" s="17">
        <v>9.4791666666670382E-3</v>
      </c>
      <c r="J3864" s="1" t="s">
        <v>13755</v>
      </c>
    </row>
    <row r="3865" spans="2:10">
      <c r="B3865" s="1" t="s">
        <v>18211</v>
      </c>
      <c r="C3865" s="1">
        <v>1</v>
      </c>
      <c r="D3865" s="1" t="s">
        <v>13753</v>
      </c>
      <c r="E3865" s="17">
        <v>0.878773148148148</v>
      </c>
      <c r="F3865" s="1" t="s">
        <v>13786</v>
      </c>
      <c r="G3865" s="1" t="s">
        <v>3078</v>
      </c>
      <c r="H3865" s="17">
        <v>0.87938657407407395</v>
      </c>
      <c r="I3865" s="17">
        <v>6.134259259259478E-4</v>
      </c>
      <c r="J3865" s="1" t="s">
        <v>13755</v>
      </c>
    </row>
    <row r="3866" spans="2:10">
      <c r="B3866" s="1" t="s">
        <v>18200</v>
      </c>
      <c r="C3866" s="1">
        <v>1</v>
      </c>
      <c r="D3866" s="1" t="s">
        <v>13753</v>
      </c>
      <c r="E3866" s="17">
        <v>0.87699074074074101</v>
      </c>
      <c r="F3866" s="1" t="s">
        <v>13786</v>
      </c>
      <c r="G3866" s="1" t="s">
        <v>3077</v>
      </c>
      <c r="H3866" s="17">
        <v>0.87969907407407399</v>
      </c>
      <c r="I3866" s="17">
        <v>2.7083333333329795E-3</v>
      </c>
      <c r="J3866" s="1" t="s">
        <v>13756</v>
      </c>
    </row>
    <row r="3867" spans="2:10">
      <c r="B3867" s="1" t="s">
        <v>18216</v>
      </c>
      <c r="C3867" s="1">
        <v>1</v>
      </c>
      <c r="D3867" s="1" t="s">
        <v>13753</v>
      </c>
      <c r="E3867" s="17">
        <v>0.87932870370370397</v>
      </c>
      <c r="F3867" s="1" t="s">
        <v>13786</v>
      </c>
      <c r="G3867" s="1" t="s">
        <v>3078</v>
      </c>
      <c r="H3867" s="17">
        <v>0.87986111111111098</v>
      </c>
      <c r="I3867" s="17">
        <v>5.3240740740700954E-4</v>
      </c>
      <c r="J3867" s="1" t="s">
        <v>13755</v>
      </c>
    </row>
    <row r="3868" spans="2:10">
      <c r="B3868" s="1" t="s">
        <v>18212</v>
      </c>
      <c r="C3868" s="1">
        <v>1</v>
      </c>
      <c r="D3868" s="1" t="s">
        <v>13753</v>
      </c>
      <c r="E3868" s="17">
        <v>0.87886574074074097</v>
      </c>
      <c r="F3868" s="1" t="s">
        <v>13786</v>
      </c>
      <c r="G3868" s="1" t="s">
        <v>13746</v>
      </c>
      <c r="H3868" s="17">
        <v>0.88004629629629605</v>
      </c>
      <c r="I3868" s="17">
        <v>1.180555555555074E-3</v>
      </c>
      <c r="J3868" s="1" t="s">
        <v>13759</v>
      </c>
    </row>
    <row r="3869" spans="2:10">
      <c r="B3869" s="1" t="s">
        <v>18215</v>
      </c>
      <c r="C3869" s="1">
        <v>1</v>
      </c>
      <c r="D3869" s="1" t="s">
        <v>13760</v>
      </c>
      <c r="E3869" s="17">
        <v>0.87920138888888899</v>
      </c>
      <c r="F3869" s="1" t="s">
        <v>13786</v>
      </c>
      <c r="G3869" s="1" t="s">
        <v>3078</v>
      </c>
      <c r="H3869" s="17">
        <v>0.88006944444444402</v>
      </c>
      <c r="I3869" s="17">
        <v>8.6805555555502512E-4</v>
      </c>
      <c r="J3869" s="1" t="s">
        <v>13768</v>
      </c>
    </row>
    <row r="3870" spans="2:10">
      <c r="B3870" s="1" t="s">
        <v>18223</v>
      </c>
      <c r="C3870" s="1">
        <v>1</v>
      </c>
      <c r="D3870" s="1" t="s">
        <v>13753</v>
      </c>
      <c r="E3870" s="17">
        <v>0.87997685185185204</v>
      </c>
      <c r="F3870" s="1" t="s">
        <v>13786</v>
      </c>
      <c r="G3870" s="1" t="s">
        <v>13746</v>
      </c>
      <c r="H3870" s="17">
        <v>0.88009259259259298</v>
      </c>
      <c r="I3870" s="17">
        <v>1.1574074074094387E-4</v>
      </c>
      <c r="J3870" s="1" t="s">
        <v>13759</v>
      </c>
    </row>
    <row r="3871" spans="2:10">
      <c r="B3871" s="1" t="s">
        <v>16380</v>
      </c>
      <c r="C3871" s="1">
        <v>1</v>
      </c>
      <c r="D3871" s="1" t="s">
        <v>13753</v>
      </c>
      <c r="E3871" s="17">
        <v>0.69819444444444401</v>
      </c>
      <c r="F3871" s="1" t="s">
        <v>7</v>
      </c>
      <c r="G3871" s="1" t="s">
        <v>3077</v>
      </c>
      <c r="H3871" s="17">
        <v>0.88011574074074095</v>
      </c>
      <c r="I3871" s="17">
        <v>0.18192129629629694</v>
      </c>
      <c r="J3871" s="1" t="s">
        <v>13756</v>
      </c>
    </row>
    <row r="3872" spans="2:10">
      <c r="B3872" s="1" t="s">
        <v>18217</v>
      </c>
      <c r="C3872" s="1">
        <v>1</v>
      </c>
      <c r="D3872" s="1" t="s">
        <v>13753</v>
      </c>
      <c r="E3872" s="17">
        <v>0.879502314814815</v>
      </c>
      <c r="F3872" s="1" t="s">
        <v>13786</v>
      </c>
      <c r="G3872" s="1" t="s">
        <v>3078</v>
      </c>
      <c r="H3872" s="17">
        <v>0.88012731481481499</v>
      </c>
      <c r="I3872" s="17">
        <v>6.2499999999998668E-4</v>
      </c>
      <c r="J3872" s="1" t="s">
        <v>13755</v>
      </c>
    </row>
    <row r="3873" spans="2:10">
      <c r="B3873" s="1" t="s">
        <v>18221</v>
      </c>
      <c r="C3873" s="1">
        <v>1</v>
      </c>
      <c r="D3873" s="1" t="s">
        <v>13760</v>
      </c>
      <c r="E3873" s="17">
        <v>0.879768518518519</v>
      </c>
      <c r="F3873" s="1" t="s">
        <v>13786</v>
      </c>
      <c r="G3873" s="1" t="s">
        <v>3077</v>
      </c>
      <c r="H3873" s="17">
        <v>0.88015046296296295</v>
      </c>
      <c r="I3873" s="17">
        <v>3.8194444444394904E-4</v>
      </c>
      <c r="J3873" s="1" t="s">
        <v>13765</v>
      </c>
    </row>
    <row r="3874" spans="2:10">
      <c r="B3874" s="1" t="s">
        <v>18203</v>
      </c>
      <c r="C3874" s="1">
        <v>1</v>
      </c>
      <c r="D3874" s="1" t="s">
        <v>13753</v>
      </c>
      <c r="E3874" s="17">
        <v>0.87747685185185198</v>
      </c>
      <c r="F3874" s="1" t="s">
        <v>13786</v>
      </c>
      <c r="G3874" s="1" t="s">
        <v>3095</v>
      </c>
      <c r="H3874" s="17">
        <v>0.88021990740740697</v>
      </c>
      <c r="I3874" s="17">
        <v>2.7430555555549851E-3</v>
      </c>
      <c r="J3874" s="1" t="s">
        <v>13758</v>
      </c>
    </row>
    <row r="3875" spans="2:10">
      <c r="B3875" s="1" t="s">
        <v>18125</v>
      </c>
      <c r="C3875" s="1">
        <v>1</v>
      </c>
      <c r="D3875" s="1" t="s">
        <v>13753</v>
      </c>
      <c r="E3875" s="17">
        <v>0.86998842592592596</v>
      </c>
      <c r="F3875" s="1" t="s">
        <v>13800</v>
      </c>
      <c r="G3875" s="1" t="s">
        <v>3077</v>
      </c>
      <c r="H3875" s="17">
        <v>0.88033564814814802</v>
      </c>
      <c r="I3875" s="17">
        <v>1.0347222222222063E-2</v>
      </c>
      <c r="J3875" s="1" t="s">
        <v>13756</v>
      </c>
    </row>
    <row r="3876" spans="2:10">
      <c r="B3876" s="1" t="s">
        <v>17731</v>
      </c>
      <c r="C3876" s="1">
        <v>1</v>
      </c>
      <c r="D3876" s="1" t="s">
        <v>13687</v>
      </c>
      <c r="E3876" s="17">
        <v>0.82568287037037003</v>
      </c>
      <c r="F3876" s="1" t="s">
        <v>13782</v>
      </c>
      <c r="G3876" s="1" t="s">
        <v>3095</v>
      </c>
      <c r="H3876" s="17">
        <v>0.88035879629629599</v>
      </c>
      <c r="I3876" s="17">
        <v>5.4675925925925961E-2</v>
      </c>
      <c r="J3876" s="1" t="s">
        <v>13757</v>
      </c>
    </row>
    <row r="3877" spans="2:10">
      <c r="B3877" s="1" t="s">
        <v>18195</v>
      </c>
      <c r="C3877" s="1">
        <v>1</v>
      </c>
      <c r="D3877" s="1" t="s">
        <v>13753</v>
      </c>
      <c r="E3877" s="17">
        <v>0.87677083333333306</v>
      </c>
      <c r="F3877" s="1" t="s">
        <v>13786</v>
      </c>
      <c r="G3877" s="1" t="s">
        <v>13762</v>
      </c>
      <c r="H3877" s="17">
        <v>0.88041666666666696</v>
      </c>
      <c r="I3877" s="17">
        <v>3.6458333333339032E-3</v>
      </c>
      <c r="J3877" s="1" t="s">
        <v>13772</v>
      </c>
    </row>
    <row r="3878" spans="2:10">
      <c r="B3878" s="1" t="s">
        <v>18202</v>
      </c>
      <c r="C3878" s="1">
        <v>1</v>
      </c>
      <c r="D3878" s="1" t="s">
        <v>13753</v>
      </c>
      <c r="E3878" s="17">
        <v>0.87714120370370396</v>
      </c>
      <c r="F3878" s="1" t="s">
        <v>13786</v>
      </c>
      <c r="G3878" s="1" t="s">
        <v>3095</v>
      </c>
      <c r="H3878" s="17">
        <v>0.88056712962963002</v>
      </c>
      <c r="I3878" s="17">
        <v>3.4259259259260544E-3</v>
      </c>
      <c r="J3878" s="1" t="s">
        <v>13758</v>
      </c>
    </row>
    <row r="3879" spans="2:10">
      <c r="B3879" s="1" t="s">
        <v>18162</v>
      </c>
      <c r="C3879" s="1">
        <v>1</v>
      </c>
      <c r="D3879" s="1" t="s">
        <v>13753</v>
      </c>
      <c r="E3879" s="17">
        <v>0.87377314814814799</v>
      </c>
      <c r="F3879" s="1" t="s">
        <v>13800</v>
      </c>
      <c r="G3879" s="1" t="s">
        <v>3078</v>
      </c>
      <c r="H3879" s="17">
        <v>0.88067129629629604</v>
      </c>
      <c r="I3879" s="17">
        <v>6.8981481481480422E-3</v>
      </c>
      <c r="J3879" s="1" t="s">
        <v>13755</v>
      </c>
    </row>
    <row r="3880" spans="2:10">
      <c r="B3880" s="1" t="s">
        <v>18224</v>
      </c>
      <c r="C3880" s="1">
        <v>1</v>
      </c>
      <c r="D3880" s="1" t="s">
        <v>13753</v>
      </c>
      <c r="E3880" s="17">
        <v>0.88067129629629604</v>
      </c>
      <c r="F3880" s="1" t="s">
        <v>13786</v>
      </c>
      <c r="G3880" s="1" t="s">
        <v>13746</v>
      </c>
      <c r="H3880" s="17">
        <v>0.88070601851851804</v>
      </c>
      <c r="I3880" s="17">
        <v>3.4722222222005605E-5</v>
      </c>
      <c r="J3880" s="1" t="s">
        <v>13759</v>
      </c>
    </row>
    <row r="3881" spans="2:10">
      <c r="B3881" s="1" t="s">
        <v>14675</v>
      </c>
      <c r="C3881" s="1">
        <v>1</v>
      </c>
      <c r="D3881" s="1" t="s">
        <v>13760</v>
      </c>
      <c r="E3881" s="17">
        <v>0.47634259259259298</v>
      </c>
      <c r="F3881" s="1" t="s">
        <v>49</v>
      </c>
      <c r="G3881" s="1" t="s">
        <v>3095</v>
      </c>
      <c r="H3881" s="17">
        <v>0.88085648148148099</v>
      </c>
      <c r="I3881" s="17">
        <v>0.40451388888888801</v>
      </c>
      <c r="J3881" s="1" t="s">
        <v>13761</v>
      </c>
    </row>
    <row r="3882" spans="2:10">
      <c r="B3882" s="1" t="s">
        <v>18106</v>
      </c>
      <c r="C3882" s="1">
        <v>1</v>
      </c>
      <c r="D3882" s="1" t="s">
        <v>13760</v>
      </c>
      <c r="E3882" s="17">
        <v>0.86744212962962997</v>
      </c>
      <c r="F3882" s="1" t="s">
        <v>13800</v>
      </c>
      <c r="G3882" s="1" t="s">
        <v>13746</v>
      </c>
      <c r="H3882" s="17">
        <v>0.88121527777777797</v>
      </c>
      <c r="I3882" s="17">
        <v>1.3773148148148007E-2</v>
      </c>
      <c r="J3882" s="1" t="s">
        <v>13764</v>
      </c>
    </row>
    <row r="3883" spans="2:10">
      <c r="B3883" s="1" t="s">
        <v>18220</v>
      </c>
      <c r="C3883" s="1">
        <v>1</v>
      </c>
      <c r="D3883" s="1" t="s">
        <v>13753</v>
      </c>
      <c r="E3883" s="17">
        <v>0.879733796296296</v>
      </c>
      <c r="F3883" s="1" t="s">
        <v>13786</v>
      </c>
      <c r="G3883" s="1" t="s">
        <v>3078</v>
      </c>
      <c r="H3883" s="17">
        <v>0.88128472222222198</v>
      </c>
      <c r="I3883" s="17">
        <v>1.5509259259259833E-3</v>
      </c>
      <c r="J3883" s="1" t="s">
        <v>13755</v>
      </c>
    </row>
    <row r="3884" spans="2:10">
      <c r="B3884" s="1" t="s">
        <v>18214</v>
      </c>
      <c r="C3884" s="1">
        <v>1</v>
      </c>
      <c r="D3884" s="1" t="s">
        <v>13760</v>
      </c>
      <c r="E3884" s="17">
        <v>0.87893518518518499</v>
      </c>
      <c r="F3884" s="1" t="s">
        <v>13786</v>
      </c>
      <c r="G3884" s="1" t="s">
        <v>3095</v>
      </c>
      <c r="H3884" s="17">
        <v>0.88134259259259295</v>
      </c>
      <c r="I3884" s="17">
        <v>2.4074074074079688E-3</v>
      </c>
      <c r="J3884" s="1" t="s">
        <v>13761</v>
      </c>
    </row>
    <row r="3885" spans="2:10">
      <c r="B3885" s="1" t="s">
        <v>18158</v>
      </c>
      <c r="C3885" s="1">
        <v>1</v>
      </c>
      <c r="D3885" s="1" t="s">
        <v>13753</v>
      </c>
      <c r="E3885" s="17">
        <v>0.87354166666666699</v>
      </c>
      <c r="F3885" s="1" t="s">
        <v>13800</v>
      </c>
      <c r="G3885" s="1" t="s">
        <v>3078</v>
      </c>
      <c r="H3885" s="17">
        <v>0.88155092592592599</v>
      </c>
      <c r="I3885" s="17">
        <v>8.009259259258994E-3</v>
      </c>
      <c r="J3885" s="1" t="s">
        <v>13755</v>
      </c>
    </row>
    <row r="3886" spans="2:10">
      <c r="B3886" s="1" t="s">
        <v>18225</v>
      </c>
      <c r="C3886" s="1">
        <v>1</v>
      </c>
      <c r="D3886" s="1" t="s">
        <v>13753</v>
      </c>
      <c r="E3886" s="17">
        <v>0.88071759259259297</v>
      </c>
      <c r="F3886" s="1" t="s">
        <v>13786</v>
      </c>
      <c r="G3886" s="1" t="s">
        <v>13746</v>
      </c>
      <c r="H3886" s="17">
        <v>0.88175925925925902</v>
      </c>
      <c r="I3886" s="17">
        <v>1.0416666666660523E-3</v>
      </c>
      <c r="J3886" s="1" t="s">
        <v>13759</v>
      </c>
    </row>
    <row r="3887" spans="2:10">
      <c r="B3887" s="1" t="s">
        <v>18226</v>
      </c>
      <c r="C3887" s="1">
        <v>1</v>
      </c>
      <c r="D3887" s="1" t="s">
        <v>13753</v>
      </c>
      <c r="E3887" s="17">
        <v>0.88077546296296305</v>
      </c>
      <c r="F3887" s="1" t="s">
        <v>13786</v>
      </c>
      <c r="G3887" s="1" t="s">
        <v>13762</v>
      </c>
      <c r="H3887" s="17">
        <v>0.88177083333333295</v>
      </c>
      <c r="I3887" s="17">
        <v>9.9537037036989684E-4</v>
      </c>
      <c r="J3887" s="1" t="s">
        <v>13772</v>
      </c>
    </row>
    <row r="3888" spans="2:10">
      <c r="B3888" s="1" t="s">
        <v>17980</v>
      </c>
      <c r="C3888" s="1">
        <v>1</v>
      </c>
      <c r="D3888" s="1" t="s">
        <v>13753</v>
      </c>
      <c r="E3888" s="17">
        <v>0.85186342592592601</v>
      </c>
      <c r="F3888" s="1" t="s">
        <v>13784</v>
      </c>
      <c r="G3888" s="1" t="s">
        <v>13746</v>
      </c>
      <c r="H3888" s="17">
        <v>0.88203703703703695</v>
      </c>
      <c r="I3888" s="17">
        <v>3.0173611111110943E-2</v>
      </c>
      <c r="J3888" s="1" t="s">
        <v>13759</v>
      </c>
    </row>
    <row r="3889" spans="2:10">
      <c r="B3889" s="1" t="s">
        <v>18149</v>
      </c>
      <c r="C3889" s="1">
        <v>1</v>
      </c>
      <c r="D3889" s="1" t="s">
        <v>13753</v>
      </c>
      <c r="E3889" s="17">
        <v>0.87274305555555598</v>
      </c>
      <c r="F3889" s="1" t="s">
        <v>13800</v>
      </c>
      <c r="G3889" s="1" t="s">
        <v>13762</v>
      </c>
      <c r="H3889" s="17">
        <v>0.88214120370370397</v>
      </c>
      <c r="I3889" s="17">
        <v>9.3981481481479889E-3</v>
      </c>
      <c r="J3889" s="1" t="s">
        <v>13772</v>
      </c>
    </row>
    <row r="3890" spans="2:10">
      <c r="B3890" s="1" t="s">
        <v>18182</v>
      </c>
      <c r="C3890" s="1">
        <v>1</v>
      </c>
      <c r="D3890" s="1" t="s">
        <v>13753</v>
      </c>
      <c r="E3890" s="17">
        <v>0.87591435185185196</v>
      </c>
      <c r="F3890" s="1" t="s">
        <v>13786</v>
      </c>
      <c r="G3890" s="1" t="s">
        <v>3078</v>
      </c>
      <c r="H3890" s="17">
        <v>0.88222222222222202</v>
      </c>
      <c r="I3890" s="17">
        <v>6.3078703703700612E-3</v>
      </c>
      <c r="J3890" s="1" t="s">
        <v>13755</v>
      </c>
    </row>
    <row r="3891" spans="2:10">
      <c r="B3891" s="1" t="s">
        <v>18233</v>
      </c>
      <c r="C3891" s="1">
        <v>1</v>
      </c>
      <c r="D3891" s="1" t="s">
        <v>13753</v>
      </c>
      <c r="E3891" s="17">
        <v>0.88217592592592597</v>
      </c>
      <c r="F3891" s="1" t="s">
        <v>13786</v>
      </c>
      <c r="G3891" s="1" t="s">
        <v>13746</v>
      </c>
      <c r="H3891" s="17">
        <v>0.88237268518518497</v>
      </c>
      <c r="I3891" s="17">
        <v>1.9675925925899396E-4</v>
      </c>
      <c r="J3891" s="1" t="s">
        <v>13759</v>
      </c>
    </row>
    <row r="3892" spans="2:10">
      <c r="B3892" s="1" t="s">
        <v>14651</v>
      </c>
      <c r="C3892" s="1">
        <v>1</v>
      </c>
      <c r="D3892" s="1" t="s">
        <v>13687</v>
      </c>
      <c r="E3892" s="17">
        <v>0.47258101851851902</v>
      </c>
      <c r="F3892" s="1" t="s">
        <v>49</v>
      </c>
      <c r="G3892" s="1" t="s">
        <v>13762</v>
      </c>
      <c r="H3892" s="17">
        <v>0.88261574074074101</v>
      </c>
      <c r="I3892" s="17">
        <v>0.41003472222222198</v>
      </c>
      <c r="J3892" s="1" t="s">
        <v>13767</v>
      </c>
    </row>
    <row r="3893" spans="2:10">
      <c r="B3893" s="1" t="s">
        <v>17122</v>
      </c>
      <c r="C3893" s="1">
        <v>1</v>
      </c>
      <c r="D3893" s="1" t="s">
        <v>3076</v>
      </c>
      <c r="E3893" s="17">
        <v>0.77684027777777798</v>
      </c>
      <c r="F3893" s="1" t="s">
        <v>14</v>
      </c>
      <c r="G3893" s="1" t="s">
        <v>3095</v>
      </c>
      <c r="H3893" s="17">
        <v>0.88280092592592596</v>
      </c>
      <c r="I3893" s="17">
        <v>0.10596064814814798</v>
      </c>
      <c r="J3893" s="1" t="s">
        <v>13675</v>
      </c>
    </row>
    <row r="3894" spans="2:10">
      <c r="B3894" s="1" t="s">
        <v>18234</v>
      </c>
      <c r="C3894" s="1">
        <v>5</v>
      </c>
      <c r="D3894" s="1" t="s">
        <v>13753</v>
      </c>
      <c r="E3894" s="17">
        <v>0.88238425925925901</v>
      </c>
      <c r="F3894" s="1" t="s">
        <v>13786</v>
      </c>
      <c r="G3894" s="1" t="s">
        <v>3078</v>
      </c>
      <c r="H3894" s="17">
        <v>0.88298611111111103</v>
      </c>
      <c r="I3894" s="17">
        <v>6.0185185185201995E-4</v>
      </c>
      <c r="J3894" s="1" t="s">
        <v>13755</v>
      </c>
    </row>
    <row r="3895" spans="2:10">
      <c r="B3895" s="1" t="s">
        <v>17152</v>
      </c>
      <c r="C3895" s="1">
        <v>1</v>
      </c>
      <c r="D3895" s="1" t="s">
        <v>3076</v>
      </c>
      <c r="E3895" s="17">
        <v>0.77906249999999999</v>
      </c>
      <c r="F3895" s="1" t="s">
        <v>14</v>
      </c>
      <c r="G3895" s="1" t="s">
        <v>3095</v>
      </c>
      <c r="H3895" s="17">
        <v>0.88333333333333297</v>
      </c>
      <c r="I3895" s="17">
        <v>0.10427083333333298</v>
      </c>
      <c r="J3895" s="1" t="s">
        <v>13675</v>
      </c>
    </row>
    <row r="3896" spans="2:10">
      <c r="B3896" s="1" t="s">
        <v>18232</v>
      </c>
      <c r="C3896" s="1">
        <v>1</v>
      </c>
      <c r="D3896" s="1" t="s">
        <v>13753</v>
      </c>
      <c r="E3896" s="17">
        <v>0.88190972222222197</v>
      </c>
      <c r="F3896" s="1" t="s">
        <v>13786</v>
      </c>
      <c r="G3896" s="1" t="s">
        <v>13762</v>
      </c>
      <c r="H3896" s="17">
        <v>0.88340277777777798</v>
      </c>
      <c r="I3896" s="17">
        <v>1.493055555556011E-3</v>
      </c>
      <c r="J3896" s="1" t="s">
        <v>13772</v>
      </c>
    </row>
    <row r="3897" spans="2:10">
      <c r="B3897" s="1" t="s">
        <v>18177</v>
      </c>
      <c r="C3897" s="1">
        <v>2</v>
      </c>
      <c r="D3897" s="1" t="s">
        <v>13753</v>
      </c>
      <c r="E3897" s="17">
        <v>0.87553240740740701</v>
      </c>
      <c r="F3897" s="1" t="s">
        <v>13786</v>
      </c>
      <c r="G3897" s="1" t="s">
        <v>3095</v>
      </c>
      <c r="H3897" s="17">
        <v>0.88372685185185196</v>
      </c>
      <c r="I3897" s="17">
        <v>8.1944444444449482E-3</v>
      </c>
      <c r="J3897" s="1" t="s">
        <v>13758</v>
      </c>
    </row>
    <row r="3898" spans="2:10">
      <c r="B3898" s="1" t="s">
        <v>18227</v>
      </c>
      <c r="C3898" s="1">
        <v>1</v>
      </c>
      <c r="D3898" s="1" t="s">
        <v>13687</v>
      </c>
      <c r="E3898" s="17">
        <v>0.88081018518518495</v>
      </c>
      <c r="F3898" s="1" t="s">
        <v>13786</v>
      </c>
      <c r="G3898" s="1" t="s">
        <v>3095</v>
      </c>
      <c r="H3898" s="17">
        <v>0.88394675925925903</v>
      </c>
      <c r="I3898" s="17">
        <v>3.1365740740740833E-3</v>
      </c>
      <c r="J3898" s="1" t="s">
        <v>13757</v>
      </c>
    </row>
    <row r="3899" spans="2:10">
      <c r="B3899" s="1" t="s">
        <v>15802</v>
      </c>
      <c r="C3899" s="1">
        <v>1</v>
      </c>
      <c r="D3899" s="1" t="s">
        <v>13760</v>
      </c>
      <c r="E3899" s="17">
        <v>0.62902777777777796</v>
      </c>
      <c r="F3899" s="1" t="s">
        <v>0</v>
      </c>
      <c r="G3899" s="1" t="s">
        <v>13746</v>
      </c>
      <c r="H3899" s="17">
        <v>0.88427083333333301</v>
      </c>
      <c r="I3899" s="17">
        <v>0.25524305555555504</v>
      </c>
      <c r="J3899" s="1" t="s">
        <v>13764</v>
      </c>
    </row>
    <row r="3900" spans="2:10">
      <c r="B3900" s="1" t="s">
        <v>18205</v>
      </c>
      <c r="C3900" s="1">
        <v>1</v>
      </c>
      <c r="D3900" s="1" t="s">
        <v>13753</v>
      </c>
      <c r="E3900" s="17">
        <v>0.87768518518518501</v>
      </c>
      <c r="F3900" s="1" t="s">
        <v>13786</v>
      </c>
      <c r="G3900" s="1" t="s">
        <v>3078</v>
      </c>
      <c r="H3900" s="17">
        <v>0.88444444444444403</v>
      </c>
      <c r="I3900" s="17">
        <v>6.7592592592590206E-3</v>
      </c>
      <c r="J3900" s="1" t="s">
        <v>13755</v>
      </c>
    </row>
    <row r="3901" spans="2:10">
      <c r="B3901" s="1" t="s">
        <v>18242</v>
      </c>
      <c r="C3901" s="1">
        <v>1</v>
      </c>
      <c r="D3901" s="1" t="s">
        <v>13687</v>
      </c>
      <c r="E3901" s="17">
        <v>0.88366898148148099</v>
      </c>
      <c r="F3901" s="1" t="s">
        <v>13786</v>
      </c>
      <c r="G3901" s="1" t="s">
        <v>13746</v>
      </c>
      <c r="H3901" s="17">
        <v>0.884699074074074</v>
      </c>
      <c r="I3901" s="17">
        <v>1.0300925925930127E-3</v>
      </c>
      <c r="J3901" s="1" t="s">
        <v>13771</v>
      </c>
    </row>
    <row r="3902" spans="2:10">
      <c r="B3902" s="1" t="s">
        <v>18245</v>
      </c>
      <c r="C3902" s="1">
        <v>1</v>
      </c>
      <c r="D3902" s="1" t="s">
        <v>13760</v>
      </c>
      <c r="E3902" s="17">
        <v>0.88431712962963005</v>
      </c>
      <c r="F3902" s="1" t="s">
        <v>13786</v>
      </c>
      <c r="G3902" s="1" t="s">
        <v>3077</v>
      </c>
      <c r="H3902" s="17">
        <v>0.884733796296296</v>
      </c>
      <c r="I3902" s="17">
        <v>4.1666666666595464E-4</v>
      </c>
      <c r="J3902" s="1" t="s">
        <v>13765</v>
      </c>
    </row>
    <row r="3903" spans="2:10">
      <c r="B3903" s="1" t="s">
        <v>17260</v>
      </c>
      <c r="C3903" s="1">
        <v>1</v>
      </c>
      <c r="D3903" s="1" t="s">
        <v>13760</v>
      </c>
      <c r="E3903" s="17">
        <v>0.78909722222222201</v>
      </c>
      <c r="F3903" s="1" t="s">
        <v>15</v>
      </c>
      <c r="G3903" s="1" t="s">
        <v>13762</v>
      </c>
      <c r="H3903" s="17">
        <v>0.88482638888888898</v>
      </c>
      <c r="I3903" s="17">
        <v>9.5729166666666976E-2</v>
      </c>
      <c r="J3903" s="1" t="s">
        <v>13763</v>
      </c>
    </row>
    <row r="3904" spans="2:10">
      <c r="B3904" s="1" t="s">
        <v>18111</v>
      </c>
      <c r="C3904" s="1">
        <v>1</v>
      </c>
      <c r="D3904" s="1" t="s">
        <v>13753</v>
      </c>
      <c r="E3904" s="17">
        <v>0.86805555555555602</v>
      </c>
      <c r="F3904" s="1" t="s">
        <v>13800</v>
      </c>
      <c r="G3904" s="1" t="s">
        <v>13746</v>
      </c>
      <c r="H3904" s="17">
        <v>0.88535879629629599</v>
      </c>
      <c r="I3904" s="17">
        <v>1.7303240740739967E-2</v>
      </c>
      <c r="J3904" s="1" t="s">
        <v>13759</v>
      </c>
    </row>
    <row r="3905" spans="2:10">
      <c r="B3905" s="1" t="s">
        <v>18229</v>
      </c>
      <c r="C3905" s="1">
        <v>1</v>
      </c>
      <c r="D3905" s="1" t="s">
        <v>13687</v>
      </c>
      <c r="E3905" s="17">
        <v>0.88148148148148198</v>
      </c>
      <c r="F3905" s="1" t="s">
        <v>13786</v>
      </c>
      <c r="G3905" s="1" t="s">
        <v>3078</v>
      </c>
      <c r="H3905" s="17">
        <v>0.88535879629629599</v>
      </c>
      <c r="I3905" s="17">
        <v>3.8773148148140146E-3</v>
      </c>
      <c r="J3905" s="1" t="s">
        <v>13773</v>
      </c>
    </row>
    <row r="3906" spans="2:10">
      <c r="B3906" s="1" t="s">
        <v>18244</v>
      </c>
      <c r="C3906" s="1">
        <v>1</v>
      </c>
      <c r="D3906" s="1" t="s">
        <v>13753</v>
      </c>
      <c r="E3906" s="17">
        <v>0.88402777777777797</v>
      </c>
      <c r="F3906" s="1" t="s">
        <v>13786</v>
      </c>
      <c r="G3906" s="1" t="s">
        <v>3077</v>
      </c>
      <c r="H3906" s="17">
        <v>0.88537037037037003</v>
      </c>
      <c r="I3906" s="17">
        <v>1.3425925925920623E-3</v>
      </c>
      <c r="J3906" s="1" t="s">
        <v>13756</v>
      </c>
    </row>
    <row r="3907" spans="2:10">
      <c r="B3907" s="1" t="s">
        <v>14833</v>
      </c>
      <c r="C3907" s="1">
        <v>1</v>
      </c>
      <c r="D3907" s="1" t="s">
        <v>13687</v>
      </c>
      <c r="E3907" s="17">
        <v>0.50089120370370399</v>
      </c>
      <c r="F3907" s="1" t="s">
        <v>52</v>
      </c>
      <c r="G3907" s="1" t="s">
        <v>13762</v>
      </c>
      <c r="H3907" s="17">
        <v>0.88541666666666696</v>
      </c>
      <c r="I3907" s="17">
        <v>0.38452546296296297</v>
      </c>
      <c r="J3907" s="1" t="s">
        <v>13767</v>
      </c>
    </row>
    <row r="3908" spans="2:10">
      <c r="B3908" s="1" t="s">
        <v>18148</v>
      </c>
      <c r="C3908" s="1">
        <v>1</v>
      </c>
      <c r="D3908" s="1" t="s">
        <v>13753</v>
      </c>
      <c r="E3908" s="17">
        <v>0.87262731481481504</v>
      </c>
      <c r="F3908" s="1" t="s">
        <v>13800</v>
      </c>
      <c r="G3908" s="1" t="s">
        <v>13746</v>
      </c>
      <c r="H3908" s="17">
        <v>0.88543981481481504</v>
      </c>
      <c r="I3908" s="17">
        <v>1.2812500000000004E-2</v>
      </c>
      <c r="J3908" s="1" t="s">
        <v>13759</v>
      </c>
    </row>
    <row r="3909" spans="2:10">
      <c r="B3909" s="1" t="s">
        <v>18092</v>
      </c>
      <c r="C3909" s="1">
        <v>1</v>
      </c>
      <c r="D3909" s="1" t="s">
        <v>13753</v>
      </c>
      <c r="E3909" s="17">
        <v>0.86564814814814794</v>
      </c>
      <c r="F3909" s="1" t="s">
        <v>13800</v>
      </c>
      <c r="G3909" s="1" t="s">
        <v>13746</v>
      </c>
      <c r="H3909" s="17">
        <v>0.88570601851851805</v>
      </c>
      <c r="I3909" s="17">
        <v>2.0057870370370101E-2</v>
      </c>
      <c r="J3909" s="1" t="s">
        <v>13759</v>
      </c>
    </row>
    <row r="3910" spans="2:10">
      <c r="B3910" s="1" t="s">
        <v>18239</v>
      </c>
      <c r="C3910" s="1">
        <v>2</v>
      </c>
      <c r="D3910" s="1" t="s">
        <v>13753</v>
      </c>
      <c r="E3910" s="17">
        <v>0.88332175925925904</v>
      </c>
      <c r="F3910" s="1" t="s">
        <v>13786</v>
      </c>
      <c r="G3910" s="1" t="s">
        <v>3095</v>
      </c>
      <c r="H3910" s="17">
        <v>0.88576388888888902</v>
      </c>
      <c r="I3910" s="17">
        <v>2.4421296296299744E-3</v>
      </c>
      <c r="J3910" s="1" t="s">
        <v>13758</v>
      </c>
    </row>
    <row r="3911" spans="2:10">
      <c r="B3911" s="1" t="s">
        <v>17727</v>
      </c>
      <c r="C3911" s="1">
        <v>1</v>
      </c>
      <c r="D3911" s="1" t="s">
        <v>13753</v>
      </c>
      <c r="E3911" s="17">
        <v>0.82548611111111103</v>
      </c>
      <c r="F3911" s="1" t="s">
        <v>13782</v>
      </c>
      <c r="G3911" s="1" t="s">
        <v>3078</v>
      </c>
      <c r="H3911" s="17">
        <v>0.88616898148148104</v>
      </c>
      <c r="I3911" s="17">
        <v>6.0682870370370012E-2</v>
      </c>
      <c r="J3911" s="1" t="s">
        <v>13755</v>
      </c>
    </row>
    <row r="3912" spans="2:10">
      <c r="B3912" s="1" t="s">
        <v>18249</v>
      </c>
      <c r="C3912" s="1">
        <v>1</v>
      </c>
      <c r="D3912" s="1" t="s">
        <v>13753</v>
      </c>
      <c r="E3912" s="17">
        <v>0.88530092592592602</v>
      </c>
      <c r="F3912" s="1" t="s">
        <v>13786</v>
      </c>
      <c r="G3912" s="1" t="s">
        <v>13746</v>
      </c>
      <c r="H3912" s="17">
        <v>0.88618055555555597</v>
      </c>
      <c r="I3912" s="17">
        <v>8.7962962962995217E-4</v>
      </c>
      <c r="J3912" s="1" t="s">
        <v>13759</v>
      </c>
    </row>
    <row r="3913" spans="2:10">
      <c r="B3913" s="1" t="s">
        <v>18238</v>
      </c>
      <c r="C3913" s="1">
        <v>1</v>
      </c>
      <c r="D3913" s="1" t="s">
        <v>13753</v>
      </c>
      <c r="E3913" s="17">
        <v>0.88313657407407398</v>
      </c>
      <c r="F3913" s="1" t="s">
        <v>13786</v>
      </c>
      <c r="G3913" s="1" t="s">
        <v>13746</v>
      </c>
      <c r="H3913" s="17">
        <v>0.88622685185185202</v>
      </c>
      <c r="I3913" s="17">
        <v>3.0902777777780388E-3</v>
      </c>
      <c r="J3913" s="1" t="s">
        <v>13759</v>
      </c>
    </row>
    <row r="3914" spans="2:10">
      <c r="B3914" s="1" t="s">
        <v>18241</v>
      </c>
      <c r="C3914" s="1">
        <v>1</v>
      </c>
      <c r="D3914" s="1" t="s">
        <v>13753</v>
      </c>
      <c r="E3914" s="17">
        <v>0.88344907407407403</v>
      </c>
      <c r="F3914" s="1" t="s">
        <v>13786</v>
      </c>
      <c r="G3914" s="1" t="s">
        <v>13746</v>
      </c>
      <c r="H3914" s="17">
        <v>0.88633101851851803</v>
      </c>
      <c r="I3914" s="17">
        <v>2.8819444444440068E-3</v>
      </c>
      <c r="J3914" s="1" t="s">
        <v>13759</v>
      </c>
    </row>
    <row r="3915" spans="2:10">
      <c r="B3915" s="1" t="s">
        <v>18257</v>
      </c>
      <c r="C3915" s="1">
        <v>1</v>
      </c>
      <c r="D3915" s="1" t="s">
        <v>3076</v>
      </c>
      <c r="E3915" s="17">
        <v>0.88597222222222205</v>
      </c>
      <c r="F3915" s="1" t="s">
        <v>13787</v>
      </c>
      <c r="G3915" s="1" t="s">
        <v>3095</v>
      </c>
      <c r="H3915" s="17">
        <v>0.88633101851851803</v>
      </c>
      <c r="I3915" s="17">
        <v>3.5879629629598231E-4</v>
      </c>
      <c r="J3915" s="1" t="s">
        <v>13675</v>
      </c>
    </row>
    <row r="3916" spans="2:10">
      <c r="B3916" s="1" t="s">
        <v>18251</v>
      </c>
      <c r="C3916" s="1">
        <v>1</v>
      </c>
      <c r="D3916" s="1" t="s">
        <v>13753</v>
      </c>
      <c r="E3916" s="17">
        <v>0.88547453703703705</v>
      </c>
      <c r="F3916" s="1" t="s">
        <v>13787</v>
      </c>
      <c r="G3916" s="1" t="s">
        <v>3095</v>
      </c>
      <c r="H3916" s="17">
        <v>0.88666666666666705</v>
      </c>
      <c r="I3916" s="17">
        <v>1.192129629630001E-3</v>
      </c>
      <c r="J3916" s="1" t="s">
        <v>13758</v>
      </c>
    </row>
    <row r="3917" spans="2:10">
      <c r="B3917" s="1" t="s">
        <v>18256</v>
      </c>
      <c r="C3917" s="1">
        <v>1</v>
      </c>
      <c r="D3917" s="1" t="s">
        <v>13687</v>
      </c>
      <c r="E3917" s="17">
        <v>0.88572916666666701</v>
      </c>
      <c r="F3917" s="1" t="s">
        <v>13787</v>
      </c>
      <c r="G3917" s="1" t="s">
        <v>13746</v>
      </c>
      <c r="H3917" s="17">
        <v>0.88677083333333295</v>
      </c>
      <c r="I3917" s="17">
        <v>1.0416666666659413E-3</v>
      </c>
      <c r="J3917" s="1" t="s">
        <v>13771</v>
      </c>
    </row>
    <row r="3918" spans="2:10">
      <c r="B3918" s="1" t="s">
        <v>18254</v>
      </c>
      <c r="C3918" s="1">
        <v>1</v>
      </c>
      <c r="D3918" s="1" t="s">
        <v>13753</v>
      </c>
      <c r="E3918" s="17">
        <v>0.88557870370370395</v>
      </c>
      <c r="F3918" s="1" t="s">
        <v>13787</v>
      </c>
      <c r="G3918" s="1" t="s">
        <v>3077</v>
      </c>
      <c r="H3918" s="17">
        <v>0.88725694444444403</v>
      </c>
      <c r="I3918" s="17">
        <v>1.6782407407400779E-3</v>
      </c>
      <c r="J3918" s="1" t="s">
        <v>13756</v>
      </c>
    </row>
    <row r="3919" spans="2:10">
      <c r="B3919" s="1" t="s">
        <v>18258</v>
      </c>
      <c r="C3919" s="1">
        <v>1</v>
      </c>
      <c r="D3919" s="1" t="s">
        <v>13753</v>
      </c>
      <c r="E3919" s="17">
        <v>0.88663194444444404</v>
      </c>
      <c r="F3919" s="1" t="s">
        <v>13787</v>
      </c>
      <c r="G3919" s="1" t="s">
        <v>3078</v>
      </c>
      <c r="H3919" s="17">
        <v>0.88767361111111098</v>
      </c>
      <c r="I3919" s="17">
        <v>1.0416666666669405E-3</v>
      </c>
      <c r="J3919" s="1" t="s">
        <v>13755</v>
      </c>
    </row>
    <row r="3920" spans="2:10">
      <c r="B3920" s="1" t="s">
        <v>18264</v>
      </c>
      <c r="C3920" s="1">
        <v>1</v>
      </c>
      <c r="D3920" s="1" t="s">
        <v>13687</v>
      </c>
      <c r="E3920" s="17">
        <v>0.887581018518519</v>
      </c>
      <c r="F3920" s="1" t="s">
        <v>13787</v>
      </c>
      <c r="G3920" s="1" t="s">
        <v>13762</v>
      </c>
      <c r="H3920" s="17">
        <v>0.88769675925925895</v>
      </c>
      <c r="I3920" s="17">
        <v>1.1574074073994467E-4</v>
      </c>
      <c r="J3920" s="1" t="s">
        <v>13767</v>
      </c>
    </row>
    <row r="3921" spans="2:10">
      <c r="B3921" s="1" t="s">
        <v>14992</v>
      </c>
      <c r="C3921" s="1">
        <v>1</v>
      </c>
      <c r="D3921" s="1" t="s">
        <v>13760</v>
      </c>
      <c r="E3921" s="17">
        <v>0.52283564814814798</v>
      </c>
      <c r="F3921" s="1" t="s">
        <v>54</v>
      </c>
      <c r="G3921" s="1" t="s">
        <v>3095</v>
      </c>
      <c r="H3921" s="17">
        <v>0.88770833333333299</v>
      </c>
      <c r="I3921" s="17">
        <v>0.36487268518518501</v>
      </c>
      <c r="J3921" s="1" t="s">
        <v>13761</v>
      </c>
    </row>
    <row r="3922" spans="2:10">
      <c r="B3922" s="1" t="s">
        <v>18253</v>
      </c>
      <c r="C3922" s="1">
        <v>1</v>
      </c>
      <c r="D3922" s="1" t="s">
        <v>13760</v>
      </c>
      <c r="E3922" s="17">
        <v>0.88556712962963002</v>
      </c>
      <c r="F3922" s="1" t="s">
        <v>13787</v>
      </c>
      <c r="G3922" s="1" t="s">
        <v>13746</v>
      </c>
      <c r="H3922" s="17">
        <v>0.88802083333333304</v>
      </c>
      <c r="I3922" s="17">
        <v>2.453703703703014E-3</v>
      </c>
      <c r="J3922" s="1" t="s">
        <v>13764</v>
      </c>
    </row>
    <row r="3923" spans="2:10">
      <c r="B3923" s="1" t="s">
        <v>18268</v>
      </c>
      <c r="C3923" s="1">
        <v>1</v>
      </c>
      <c r="D3923" s="1" t="s">
        <v>13753</v>
      </c>
      <c r="E3923" s="17">
        <v>0.888043981481481</v>
      </c>
      <c r="F3923" s="1" t="s">
        <v>13787</v>
      </c>
      <c r="G3923" s="1" t="s">
        <v>13746</v>
      </c>
      <c r="H3923" s="17">
        <v>0.88818287037037003</v>
      </c>
      <c r="I3923" s="17">
        <v>1.3888888888902162E-4</v>
      </c>
      <c r="J3923" s="1" t="s">
        <v>13759</v>
      </c>
    </row>
    <row r="3924" spans="2:10">
      <c r="B3924" s="1" t="s">
        <v>16861</v>
      </c>
      <c r="C3924" s="1">
        <v>1</v>
      </c>
      <c r="D3924" s="1" t="s">
        <v>13760</v>
      </c>
      <c r="E3924" s="17">
        <v>0.75421296296296303</v>
      </c>
      <c r="F3924" s="1" t="s">
        <v>12</v>
      </c>
      <c r="G3924" s="1" t="s">
        <v>13762</v>
      </c>
      <c r="H3924" s="17">
        <v>0.88826388888888896</v>
      </c>
      <c r="I3924" s="17">
        <v>0.13405092592592593</v>
      </c>
      <c r="J3924" s="1" t="s">
        <v>13763</v>
      </c>
    </row>
    <row r="3925" spans="2:10">
      <c r="B3925" s="1" t="s">
        <v>18263</v>
      </c>
      <c r="C3925" s="1">
        <v>1</v>
      </c>
      <c r="D3925" s="1" t="s">
        <v>13753</v>
      </c>
      <c r="E3925" s="17">
        <v>0.88739583333333305</v>
      </c>
      <c r="F3925" s="1" t="s">
        <v>13787</v>
      </c>
      <c r="G3925" s="1" t="s">
        <v>3078</v>
      </c>
      <c r="H3925" s="17">
        <v>0.88841435185185202</v>
      </c>
      <c r="I3925" s="17">
        <v>1.0185185185189738E-3</v>
      </c>
      <c r="J3925" s="1" t="s">
        <v>13755</v>
      </c>
    </row>
    <row r="3926" spans="2:10">
      <c r="B3926" s="1" t="s">
        <v>18246</v>
      </c>
      <c r="C3926" s="1">
        <v>1</v>
      </c>
      <c r="D3926" s="1" t="s">
        <v>13760</v>
      </c>
      <c r="E3926" s="17">
        <v>0.88437500000000002</v>
      </c>
      <c r="F3926" s="1" t="s">
        <v>13786</v>
      </c>
      <c r="G3926" s="1" t="s">
        <v>3077</v>
      </c>
      <c r="H3926" s="17">
        <v>0.88871527777777803</v>
      </c>
      <c r="I3926" s="17">
        <v>4.3402777777780122E-3</v>
      </c>
      <c r="J3926" s="1" t="s">
        <v>13765</v>
      </c>
    </row>
    <row r="3927" spans="2:10">
      <c r="B3927" s="1" t="s">
        <v>18260</v>
      </c>
      <c r="C3927" s="1">
        <v>1</v>
      </c>
      <c r="D3927" s="1" t="s">
        <v>3076</v>
      </c>
      <c r="E3927" s="17">
        <v>0.88693287037037005</v>
      </c>
      <c r="F3927" s="1" t="s">
        <v>13787</v>
      </c>
      <c r="G3927" s="1" t="s">
        <v>13746</v>
      </c>
      <c r="H3927" s="17">
        <v>0.88871527777777803</v>
      </c>
      <c r="I3927" s="17">
        <v>1.7824074074079821E-3</v>
      </c>
      <c r="J3927" s="1" t="s">
        <v>13766</v>
      </c>
    </row>
    <row r="3928" spans="2:10">
      <c r="B3928" s="1" t="s">
        <v>18266</v>
      </c>
      <c r="C3928" s="1">
        <v>1</v>
      </c>
      <c r="D3928" s="1" t="s">
        <v>13753</v>
      </c>
      <c r="E3928" s="17">
        <v>0.88799768518518496</v>
      </c>
      <c r="F3928" s="1" t="s">
        <v>13787</v>
      </c>
      <c r="G3928" s="1" t="s">
        <v>3095</v>
      </c>
      <c r="H3928" s="17">
        <v>0.88885416666666694</v>
      </c>
      <c r="I3928" s="17">
        <v>8.5648148148198544E-4</v>
      </c>
      <c r="J3928" s="1" t="s">
        <v>13758</v>
      </c>
    </row>
    <row r="3929" spans="2:10">
      <c r="B3929" s="1" t="s">
        <v>18247</v>
      </c>
      <c r="C3929" s="1">
        <v>1</v>
      </c>
      <c r="D3929" s="1" t="s">
        <v>13753</v>
      </c>
      <c r="E3929" s="17">
        <v>0.885162037037037</v>
      </c>
      <c r="F3929" s="1" t="s">
        <v>13786</v>
      </c>
      <c r="G3929" s="1" t="s">
        <v>13746</v>
      </c>
      <c r="H3929" s="17">
        <v>0.88898148148148104</v>
      </c>
      <c r="I3929" s="17">
        <v>3.8194444444440423E-3</v>
      </c>
      <c r="J3929" s="1" t="s">
        <v>13759</v>
      </c>
    </row>
    <row r="3930" spans="2:10">
      <c r="B3930" s="1" t="s">
        <v>17649</v>
      </c>
      <c r="C3930" s="1">
        <v>1</v>
      </c>
      <c r="D3930" s="1" t="s">
        <v>13760</v>
      </c>
      <c r="E3930" s="17">
        <v>0.81707175925925901</v>
      </c>
      <c r="F3930" s="1" t="s">
        <v>13781</v>
      </c>
      <c r="G3930" s="1" t="s">
        <v>13746</v>
      </c>
      <c r="H3930" s="17">
        <v>0.88900462962963001</v>
      </c>
      <c r="I3930" s="17">
        <v>7.1932870370370994E-2</v>
      </c>
      <c r="J3930" s="1" t="s">
        <v>13764</v>
      </c>
    </row>
    <row r="3931" spans="2:10">
      <c r="B3931" s="1" t="s">
        <v>18261</v>
      </c>
      <c r="C3931" s="1">
        <v>1</v>
      </c>
      <c r="D3931" s="1" t="s">
        <v>13760</v>
      </c>
      <c r="E3931" s="17">
        <v>0.88697916666666698</v>
      </c>
      <c r="F3931" s="1" t="s">
        <v>13787</v>
      </c>
      <c r="G3931" s="1" t="s">
        <v>3095</v>
      </c>
      <c r="H3931" s="17">
        <v>0.88910879629629602</v>
      </c>
      <c r="I3931" s="17">
        <v>2.1296296296290373E-3</v>
      </c>
      <c r="J3931" s="1" t="s">
        <v>13761</v>
      </c>
    </row>
    <row r="3932" spans="2:10">
      <c r="B3932" s="1" t="s">
        <v>18271</v>
      </c>
      <c r="C3932" s="1">
        <v>1</v>
      </c>
      <c r="D3932" s="1" t="s">
        <v>13753</v>
      </c>
      <c r="E3932" s="17">
        <v>0.88880787037037001</v>
      </c>
      <c r="F3932" s="1" t="s">
        <v>13787</v>
      </c>
      <c r="G3932" s="1" t="s">
        <v>3078</v>
      </c>
      <c r="H3932" s="17">
        <v>0.88983796296296302</v>
      </c>
      <c r="I3932" s="17">
        <v>1.0300925925930127E-3</v>
      </c>
      <c r="J3932" s="1" t="s">
        <v>13755</v>
      </c>
    </row>
    <row r="3933" spans="2:10">
      <c r="B3933" s="1" t="s">
        <v>18272</v>
      </c>
      <c r="C3933" s="1">
        <v>1</v>
      </c>
      <c r="D3933" s="1" t="s">
        <v>3076</v>
      </c>
      <c r="E3933" s="17">
        <v>0.88886574074074098</v>
      </c>
      <c r="F3933" s="1" t="s">
        <v>13787</v>
      </c>
      <c r="G3933" s="1" t="s">
        <v>3078</v>
      </c>
      <c r="H3933" s="17">
        <v>0.88987268518518503</v>
      </c>
      <c r="I3933" s="17">
        <v>1.0069444444440467E-3</v>
      </c>
      <c r="J3933" s="1" t="s">
        <v>13769</v>
      </c>
    </row>
    <row r="3934" spans="2:10">
      <c r="B3934" s="1" t="s">
        <v>18279</v>
      </c>
      <c r="C3934" s="1">
        <v>1</v>
      </c>
      <c r="D3934" s="1" t="s">
        <v>13753</v>
      </c>
      <c r="E3934" s="17">
        <v>0.88990740740740704</v>
      </c>
      <c r="F3934" s="1" t="s">
        <v>13787</v>
      </c>
      <c r="G3934" s="1" t="s">
        <v>13746</v>
      </c>
      <c r="H3934" s="17">
        <v>0.89001157407407405</v>
      </c>
      <c r="I3934" s="17">
        <v>1.0416666666701602E-4</v>
      </c>
      <c r="J3934" s="1" t="s">
        <v>13759</v>
      </c>
    </row>
    <row r="3935" spans="2:10">
      <c r="B3935" s="1" t="s">
        <v>18269</v>
      </c>
      <c r="C3935" s="1">
        <v>1</v>
      </c>
      <c r="D3935" s="1" t="s">
        <v>13753</v>
      </c>
      <c r="E3935" s="17">
        <v>0.88865740740740695</v>
      </c>
      <c r="F3935" s="1" t="s">
        <v>13787</v>
      </c>
      <c r="G3935" s="1" t="s">
        <v>3077</v>
      </c>
      <c r="H3935" s="17">
        <v>0.89005787037036999</v>
      </c>
      <c r="I3935" s="17">
        <v>1.4004629629630339E-3</v>
      </c>
      <c r="J3935" s="1" t="s">
        <v>13756</v>
      </c>
    </row>
    <row r="3936" spans="2:10">
      <c r="B3936" s="1" t="s">
        <v>18255</v>
      </c>
      <c r="C3936" s="1">
        <v>1</v>
      </c>
      <c r="D3936" s="1" t="s">
        <v>13753</v>
      </c>
      <c r="E3936" s="17">
        <v>0.88567129629629604</v>
      </c>
      <c r="F3936" s="1" t="s">
        <v>13787</v>
      </c>
      <c r="G3936" s="1" t="s">
        <v>13746</v>
      </c>
      <c r="H3936" s="17">
        <v>0.89008101851851895</v>
      </c>
      <c r="I3936" s="17">
        <v>4.4097222222229115E-3</v>
      </c>
      <c r="J3936" s="1" t="s">
        <v>13759</v>
      </c>
    </row>
    <row r="3937" spans="2:10">
      <c r="B3937" s="1" t="s">
        <v>18265</v>
      </c>
      <c r="C3937" s="1">
        <v>1</v>
      </c>
      <c r="D3937" s="1" t="s">
        <v>13753</v>
      </c>
      <c r="E3937" s="17">
        <v>0.88784722222222201</v>
      </c>
      <c r="F3937" s="1" t="s">
        <v>13787</v>
      </c>
      <c r="G3937" s="1" t="s">
        <v>3095</v>
      </c>
      <c r="H3937" s="17">
        <v>0.89023148148148101</v>
      </c>
      <c r="I3937" s="17">
        <v>2.3842592592590028E-3</v>
      </c>
      <c r="J3937" s="1" t="s">
        <v>13758</v>
      </c>
    </row>
    <row r="3938" spans="2:10">
      <c r="B3938" s="1" t="s">
        <v>18278</v>
      </c>
      <c r="C3938" s="1">
        <v>1</v>
      </c>
      <c r="D3938" s="1" t="s">
        <v>3076</v>
      </c>
      <c r="E3938" s="17">
        <v>0.889895833333333</v>
      </c>
      <c r="F3938" s="1" t="s">
        <v>13787</v>
      </c>
      <c r="G3938" s="1" t="s">
        <v>3095</v>
      </c>
      <c r="H3938" s="17">
        <v>0.89026620370370402</v>
      </c>
      <c r="I3938" s="17">
        <v>3.7037037037102039E-4</v>
      </c>
      <c r="J3938" s="1" t="s">
        <v>13675</v>
      </c>
    </row>
    <row r="3939" spans="2:10">
      <c r="B3939" s="1" t="s">
        <v>18276</v>
      </c>
      <c r="C3939" s="1">
        <v>1</v>
      </c>
      <c r="D3939" s="1" t="s">
        <v>13753</v>
      </c>
      <c r="E3939" s="17">
        <v>0.88975694444444398</v>
      </c>
      <c r="F3939" s="1" t="s">
        <v>13787</v>
      </c>
      <c r="G3939" s="1" t="s">
        <v>3078</v>
      </c>
      <c r="H3939" s="17">
        <v>0.89027777777777795</v>
      </c>
      <c r="I3939" s="17">
        <v>5.2083333333396986E-4</v>
      </c>
      <c r="J3939" s="1" t="s">
        <v>13755</v>
      </c>
    </row>
    <row r="3940" spans="2:10">
      <c r="B3940" s="1" t="s">
        <v>18280</v>
      </c>
      <c r="C3940" s="1">
        <v>1</v>
      </c>
      <c r="D3940" s="1" t="s">
        <v>13753</v>
      </c>
      <c r="E3940" s="17">
        <v>0.88995370370370397</v>
      </c>
      <c r="F3940" s="1" t="s">
        <v>13787</v>
      </c>
      <c r="G3940" s="1" t="s">
        <v>3078</v>
      </c>
      <c r="H3940" s="17">
        <v>0.89065972222222201</v>
      </c>
      <c r="I3940" s="17">
        <v>7.0601851851803676E-4</v>
      </c>
      <c r="J3940" s="1" t="s">
        <v>13755</v>
      </c>
    </row>
    <row r="3941" spans="2:10">
      <c r="B3941" s="1" t="s">
        <v>18275</v>
      </c>
      <c r="C3941" s="1">
        <v>1</v>
      </c>
      <c r="D3941" s="1" t="s">
        <v>13753</v>
      </c>
      <c r="E3941" s="17">
        <v>0.88972222222222197</v>
      </c>
      <c r="F3941" s="1" t="s">
        <v>13787</v>
      </c>
      <c r="G3941" s="1" t="s">
        <v>13762</v>
      </c>
      <c r="H3941" s="17">
        <v>0.89076388888888902</v>
      </c>
      <c r="I3941" s="17">
        <v>1.0416666666670515E-3</v>
      </c>
      <c r="J3941" s="1" t="s">
        <v>13772</v>
      </c>
    </row>
    <row r="3942" spans="2:10">
      <c r="B3942" s="1" t="s">
        <v>18283</v>
      </c>
      <c r="C3942" s="1">
        <v>1</v>
      </c>
      <c r="D3942" s="1" t="s">
        <v>13753</v>
      </c>
      <c r="E3942" s="17">
        <v>0.89017361111111104</v>
      </c>
      <c r="F3942" s="1" t="s">
        <v>13787</v>
      </c>
      <c r="G3942" s="1" t="s">
        <v>3078</v>
      </c>
      <c r="H3942" s="17">
        <v>0.89083333333333303</v>
      </c>
      <c r="I3942" s="17">
        <v>6.5972222222199228E-4</v>
      </c>
      <c r="J3942" s="1" t="s">
        <v>13755</v>
      </c>
    </row>
    <row r="3943" spans="2:10">
      <c r="B3943" s="1" t="s">
        <v>18267</v>
      </c>
      <c r="C3943" s="1">
        <v>1</v>
      </c>
      <c r="D3943" s="1" t="s">
        <v>13760</v>
      </c>
      <c r="E3943" s="17">
        <v>0.888043981481481</v>
      </c>
      <c r="F3943" s="1" t="s">
        <v>13787</v>
      </c>
      <c r="G3943" s="1" t="s">
        <v>3095</v>
      </c>
      <c r="H3943" s="17">
        <v>0.89092592592592601</v>
      </c>
      <c r="I3943" s="17">
        <v>2.881944444445006E-3</v>
      </c>
      <c r="J3943" s="1" t="s">
        <v>13761</v>
      </c>
    </row>
    <row r="3944" spans="2:10">
      <c r="B3944" s="1" t="s">
        <v>18284</v>
      </c>
      <c r="C3944" s="1">
        <v>1</v>
      </c>
      <c r="D3944" s="1" t="s">
        <v>13687</v>
      </c>
      <c r="E3944" s="17">
        <v>0.89019675925925901</v>
      </c>
      <c r="F3944" s="1" t="s">
        <v>13787</v>
      </c>
      <c r="G3944" s="1" t="s">
        <v>13746</v>
      </c>
      <c r="H3944" s="17">
        <v>0.89142361111111101</v>
      </c>
      <c r="I3944" s="17">
        <v>1.2268518518520066E-3</v>
      </c>
      <c r="J3944" s="1" t="s">
        <v>13771</v>
      </c>
    </row>
    <row r="3945" spans="2:10">
      <c r="B3945" s="1" t="s">
        <v>18288</v>
      </c>
      <c r="C3945" s="1">
        <v>1</v>
      </c>
      <c r="D3945" s="1" t="s">
        <v>13753</v>
      </c>
      <c r="E3945" s="17">
        <v>0.89101851851851899</v>
      </c>
      <c r="F3945" s="1" t="s">
        <v>13787</v>
      </c>
      <c r="G3945" s="1" t="s">
        <v>3078</v>
      </c>
      <c r="H3945" s="17">
        <v>0.89143518518518505</v>
      </c>
      <c r="I3945" s="17">
        <v>4.1666666666606567E-4</v>
      </c>
      <c r="J3945" s="1" t="s">
        <v>13755</v>
      </c>
    </row>
    <row r="3946" spans="2:10">
      <c r="B3946" s="1" t="s">
        <v>18292</v>
      </c>
      <c r="C3946" s="1">
        <v>1</v>
      </c>
      <c r="D3946" s="1" t="s">
        <v>13687</v>
      </c>
      <c r="E3946" s="17">
        <v>0.89143518518518505</v>
      </c>
      <c r="F3946" s="1" t="s">
        <v>13787</v>
      </c>
      <c r="G3946" s="1" t="s">
        <v>13762</v>
      </c>
      <c r="H3946" s="17">
        <v>0.89160879629629597</v>
      </c>
      <c r="I3946" s="17">
        <v>1.7361111111091621E-4</v>
      </c>
      <c r="J3946" s="1" t="s">
        <v>13767</v>
      </c>
    </row>
    <row r="3947" spans="2:10">
      <c r="B3947" s="1" t="s">
        <v>18273</v>
      </c>
      <c r="C3947" s="1">
        <v>1</v>
      </c>
      <c r="D3947" s="1" t="s">
        <v>13753</v>
      </c>
      <c r="E3947" s="17">
        <v>0.88908564814814794</v>
      </c>
      <c r="F3947" s="1" t="s">
        <v>13787</v>
      </c>
      <c r="G3947" s="1" t="s">
        <v>13746</v>
      </c>
      <c r="H3947" s="17">
        <v>0.89174768518518499</v>
      </c>
      <c r="I3947" s="17">
        <v>2.6620370370370461E-3</v>
      </c>
      <c r="J3947" s="1" t="s">
        <v>13759</v>
      </c>
    </row>
    <row r="3948" spans="2:10">
      <c r="B3948" s="1" t="s">
        <v>18289</v>
      </c>
      <c r="C3948" s="1">
        <v>1</v>
      </c>
      <c r="D3948" s="1" t="s">
        <v>13687</v>
      </c>
      <c r="E3948" s="17">
        <v>0.89111111111111097</v>
      </c>
      <c r="F3948" s="1" t="s">
        <v>13787</v>
      </c>
      <c r="G3948" s="1" t="s">
        <v>3078</v>
      </c>
      <c r="H3948" s="17">
        <v>0.89202546296296303</v>
      </c>
      <c r="I3948" s="17">
        <v>9.143518518520688E-4</v>
      </c>
      <c r="J3948" s="1" t="s">
        <v>13773</v>
      </c>
    </row>
    <row r="3949" spans="2:10">
      <c r="B3949" s="1" t="s">
        <v>18296</v>
      </c>
      <c r="C3949" s="1">
        <v>1</v>
      </c>
      <c r="D3949" s="1" t="s">
        <v>13753</v>
      </c>
      <c r="E3949" s="17">
        <v>0.89181712962963</v>
      </c>
      <c r="F3949" s="1" t="s">
        <v>13787</v>
      </c>
      <c r="G3949" s="1" t="s">
        <v>3078</v>
      </c>
      <c r="H3949" s="17">
        <v>0.89252314814814804</v>
      </c>
      <c r="I3949" s="17">
        <v>7.0601851851803676E-4</v>
      </c>
      <c r="J3949" s="1" t="s">
        <v>13755</v>
      </c>
    </row>
    <row r="3950" spans="2:10">
      <c r="B3950" s="1" t="s">
        <v>18297</v>
      </c>
      <c r="C3950" s="1">
        <v>1</v>
      </c>
      <c r="D3950" s="1" t="s">
        <v>13753</v>
      </c>
      <c r="E3950" s="17">
        <v>0.89186342592592605</v>
      </c>
      <c r="F3950" s="1" t="s">
        <v>13787</v>
      </c>
      <c r="G3950" s="1" t="s">
        <v>13746</v>
      </c>
      <c r="H3950" s="17">
        <v>0.89255787037037004</v>
      </c>
      <c r="I3950" s="17">
        <v>6.9444444444399789E-4</v>
      </c>
      <c r="J3950" s="1" t="s">
        <v>13759</v>
      </c>
    </row>
    <row r="3951" spans="2:10">
      <c r="B3951" s="1" t="s">
        <v>18277</v>
      </c>
      <c r="C3951" s="1">
        <v>1</v>
      </c>
      <c r="D3951" s="1" t="s">
        <v>13753</v>
      </c>
      <c r="E3951" s="17">
        <v>0.88983796296296302</v>
      </c>
      <c r="F3951" s="1" t="s">
        <v>13787</v>
      </c>
      <c r="G3951" s="1" t="s">
        <v>13746</v>
      </c>
      <c r="H3951" s="17">
        <v>0.89266203703703695</v>
      </c>
      <c r="I3951" s="17">
        <v>2.8240740740739234E-3</v>
      </c>
      <c r="J3951" s="1" t="s">
        <v>13759</v>
      </c>
    </row>
    <row r="3952" spans="2:10">
      <c r="B3952" s="1" t="s">
        <v>18287</v>
      </c>
      <c r="C3952" s="1">
        <v>1</v>
      </c>
      <c r="D3952" s="1" t="s">
        <v>13753</v>
      </c>
      <c r="E3952" s="17">
        <v>0.89097222222222205</v>
      </c>
      <c r="F3952" s="1" t="s">
        <v>13787</v>
      </c>
      <c r="G3952" s="1" t="s">
        <v>13762</v>
      </c>
      <c r="H3952" s="17">
        <v>0.89288194444444402</v>
      </c>
      <c r="I3952" s="17">
        <v>1.9097222222219656E-3</v>
      </c>
      <c r="J3952" s="1" t="s">
        <v>13772</v>
      </c>
    </row>
    <row r="3953" spans="2:10">
      <c r="B3953" s="1" t="s">
        <v>18295</v>
      </c>
      <c r="C3953" s="1">
        <v>1</v>
      </c>
      <c r="D3953" s="1" t="s">
        <v>13687</v>
      </c>
      <c r="E3953" s="17">
        <v>0.89180555555555596</v>
      </c>
      <c r="F3953" s="1" t="s">
        <v>13787</v>
      </c>
      <c r="G3953" s="1" t="s">
        <v>3078</v>
      </c>
      <c r="H3953" s="17">
        <v>0.89293981481481499</v>
      </c>
      <c r="I3953" s="17">
        <v>1.1342592592590295E-3</v>
      </c>
      <c r="J3953" s="1" t="s">
        <v>13773</v>
      </c>
    </row>
    <row r="3954" spans="2:10">
      <c r="B3954" s="1" t="s">
        <v>18294</v>
      </c>
      <c r="C3954" s="1">
        <v>1</v>
      </c>
      <c r="D3954" s="1" t="s">
        <v>13753</v>
      </c>
      <c r="E3954" s="17">
        <v>0.89179398148148104</v>
      </c>
      <c r="F3954" s="1" t="s">
        <v>13787</v>
      </c>
      <c r="G3954" s="1" t="s">
        <v>13762</v>
      </c>
      <c r="H3954" s="17">
        <v>0.89295138888888903</v>
      </c>
      <c r="I3954" s="17">
        <v>1.1574074074079954E-3</v>
      </c>
      <c r="J3954" s="1" t="s">
        <v>13772</v>
      </c>
    </row>
    <row r="3955" spans="2:10">
      <c r="B3955" s="1" t="s">
        <v>18281</v>
      </c>
      <c r="C3955" s="1">
        <v>1</v>
      </c>
      <c r="D3955" s="1" t="s">
        <v>13753</v>
      </c>
      <c r="E3955" s="17">
        <v>0.89002314814814798</v>
      </c>
      <c r="F3955" s="1" t="s">
        <v>13787</v>
      </c>
      <c r="G3955" s="1" t="s">
        <v>3077</v>
      </c>
      <c r="H3955" s="17">
        <v>0.89305555555555605</v>
      </c>
      <c r="I3955" s="17">
        <v>3.0324074074080665E-3</v>
      </c>
      <c r="J3955" s="1" t="s">
        <v>13756</v>
      </c>
    </row>
    <row r="3956" spans="2:10">
      <c r="B3956" s="1" t="s">
        <v>18301</v>
      </c>
      <c r="C3956" s="1">
        <v>1</v>
      </c>
      <c r="D3956" s="1" t="s">
        <v>13687</v>
      </c>
      <c r="E3956" s="17">
        <v>0.89276620370370396</v>
      </c>
      <c r="F3956" s="1" t="s">
        <v>13787</v>
      </c>
      <c r="G3956" s="1" t="s">
        <v>13762</v>
      </c>
      <c r="H3956" s="17">
        <v>0.89305555555555605</v>
      </c>
      <c r="I3956" s="17">
        <v>2.8935185185208212E-4</v>
      </c>
      <c r="J3956" s="1" t="s">
        <v>13767</v>
      </c>
    </row>
    <row r="3957" spans="2:10">
      <c r="B3957" s="1" t="s">
        <v>18274</v>
      </c>
      <c r="C3957" s="1">
        <v>1</v>
      </c>
      <c r="D3957" s="1" t="s">
        <v>13760</v>
      </c>
      <c r="E3957" s="17">
        <v>0.88956018518518498</v>
      </c>
      <c r="F3957" s="1" t="s">
        <v>13787</v>
      </c>
      <c r="G3957" s="1" t="s">
        <v>3078</v>
      </c>
      <c r="H3957" s="17">
        <v>0.89333333333333298</v>
      </c>
      <c r="I3957" s="17">
        <v>3.7731481481479978E-3</v>
      </c>
      <c r="J3957" s="1" t="s">
        <v>13768</v>
      </c>
    </row>
    <row r="3958" spans="2:10">
      <c r="B3958" s="1" t="s">
        <v>17192</v>
      </c>
      <c r="C3958" s="1">
        <v>1</v>
      </c>
      <c r="D3958" s="1" t="s">
        <v>13753</v>
      </c>
      <c r="E3958" s="17">
        <v>0.78334490740740703</v>
      </c>
      <c r="F3958" s="1" t="s">
        <v>15</v>
      </c>
      <c r="G3958" s="1" t="s">
        <v>3095</v>
      </c>
      <c r="H3958" s="17">
        <v>0.89341435185185203</v>
      </c>
      <c r="I3958" s="17">
        <v>0.110069444444445</v>
      </c>
      <c r="J3958" s="1" t="s">
        <v>13758</v>
      </c>
    </row>
    <row r="3959" spans="2:10">
      <c r="B3959" s="1" t="s">
        <v>18303</v>
      </c>
      <c r="C3959" s="1">
        <v>1</v>
      </c>
      <c r="D3959" s="1" t="s">
        <v>3076</v>
      </c>
      <c r="E3959" s="17">
        <v>0.89285879629629605</v>
      </c>
      <c r="F3959" s="1" t="s">
        <v>13787</v>
      </c>
      <c r="G3959" s="1" t="s">
        <v>3077</v>
      </c>
      <c r="H3959" s="17">
        <v>0.89355324074074105</v>
      </c>
      <c r="I3959" s="17">
        <v>6.9444444444499709E-4</v>
      </c>
      <c r="J3959" s="1" t="s">
        <v>13774</v>
      </c>
    </row>
    <row r="3960" spans="2:10">
      <c r="B3960" s="1" t="s">
        <v>18285</v>
      </c>
      <c r="C3960" s="1">
        <v>1</v>
      </c>
      <c r="D3960" s="1" t="s">
        <v>13753</v>
      </c>
      <c r="E3960" s="17">
        <v>0.89087962962962997</v>
      </c>
      <c r="F3960" s="1" t="s">
        <v>13787</v>
      </c>
      <c r="G3960" s="1" t="s">
        <v>13746</v>
      </c>
      <c r="H3960" s="17">
        <v>0.89365740740740696</v>
      </c>
      <c r="I3960" s="17">
        <v>2.7777777777769908E-3</v>
      </c>
      <c r="J3960" s="1" t="s">
        <v>13759</v>
      </c>
    </row>
    <row r="3961" spans="2:10">
      <c r="B3961" s="1" t="s">
        <v>18291</v>
      </c>
      <c r="C3961" s="1">
        <v>1</v>
      </c>
      <c r="D3961" s="1" t="s">
        <v>13687</v>
      </c>
      <c r="E3961" s="17">
        <v>0.89114583333333297</v>
      </c>
      <c r="F3961" s="1" t="s">
        <v>13787</v>
      </c>
      <c r="G3961" s="1" t="s">
        <v>3078</v>
      </c>
      <c r="H3961" s="17">
        <v>0.89368055555555603</v>
      </c>
      <c r="I3961" s="17">
        <v>2.5347222222230625E-3</v>
      </c>
      <c r="J3961" s="1" t="s">
        <v>13773</v>
      </c>
    </row>
    <row r="3962" spans="2:10">
      <c r="B3962" s="1" t="s">
        <v>17214</v>
      </c>
      <c r="C3962" s="1">
        <v>1</v>
      </c>
      <c r="D3962" s="1" t="s">
        <v>13687</v>
      </c>
      <c r="E3962" s="17">
        <v>0.78500000000000003</v>
      </c>
      <c r="F3962" s="1" t="s">
        <v>15</v>
      </c>
      <c r="G3962" s="1" t="s">
        <v>13746</v>
      </c>
      <c r="H3962" s="17">
        <v>0.89369212962962996</v>
      </c>
      <c r="I3962" s="17">
        <v>0.10869212962962993</v>
      </c>
      <c r="J3962" s="1" t="s">
        <v>13771</v>
      </c>
    </row>
    <row r="3963" spans="2:10">
      <c r="B3963" s="1" t="s">
        <v>18300</v>
      </c>
      <c r="C3963" s="1">
        <v>1</v>
      </c>
      <c r="D3963" s="1" t="s">
        <v>13753</v>
      </c>
      <c r="E3963" s="17">
        <v>0.89253472222222197</v>
      </c>
      <c r="F3963" s="1" t="s">
        <v>13787</v>
      </c>
      <c r="G3963" s="1" t="s">
        <v>3078</v>
      </c>
      <c r="H3963" s="17">
        <v>0.89371527777777804</v>
      </c>
      <c r="I3963" s="17">
        <v>1.1805555555560732E-3</v>
      </c>
      <c r="J3963" s="1" t="s">
        <v>13755</v>
      </c>
    </row>
    <row r="3964" spans="2:10">
      <c r="B3964" s="1" t="s">
        <v>18259</v>
      </c>
      <c r="C3964" s="1">
        <v>1</v>
      </c>
      <c r="D3964" s="1" t="s">
        <v>13753</v>
      </c>
      <c r="E3964" s="17">
        <v>0.88678240740740699</v>
      </c>
      <c r="F3964" s="1" t="s">
        <v>13787</v>
      </c>
      <c r="G3964" s="1" t="s">
        <v>13746</v>
      </c>
      <c r="H3964" s="17">
        <v>0.89379629629629598</v>
      </c>
      <c r="I3964" s="17">
        <v>7.0138888888889861E-3</v>
      </c>
      <c r="J3964" s="1" t="s">
        <v>13759</v>
      </c>
    </row>
    <row r="3965" spans="2:10">
      <c r="B3965" s="1" t="s">
        <v>15808</v>
      </c>
      <c r="C3965" s="1">
        <v>1</v>
      </c>
      <c r="D3965" s="1" t="s">
        <v>13753</v>
      </c>
      <c r="E3965" s="17">
        <v>0.63</v>
      </c>
      <c r="F3965" s="1" t="s">
        <v>0</v>
      </c>
      <c r="G3965" s="1" t="s">
        <v>13746</v>
      </c>
      <c r="H3965" s="17">
        <v>0.89384259259259302</v>
      </c>
      <c r="I3965" s="17">
        <v>0.26384259259259302</v>
      </c>
      <c r="J3965" s="1" t="s">
        <v>13759</v>
      </c>
    </row>
    <row r="3966" spans="2:10">
      <c r="B3966" s="1" t="s">
        <v>18302</v>
      </c>
      <c r="C3966" s="1">
        <v>1</v>
      </c>
      <c r="D3966" s="1" t="s">
        <v>13753</v>
      </c>
      <c r="E3966" s="17">
        <v>0.89281250000000001</v>
      </c>
      <c r="F3966" s="1" t="s">
        <v>13787</v>
      </c>
      <c r="G3966" s="1" t="s">
        <v>3078</v>
      </c>
      <c r="H3966" s="17">
        <v>0.89392361111111096</v>
      </c>
      <c r="I3966" s="17">
        <v>1.1111111111109517E-3</v>
      </c>
      <c r="J3966" s="1" t="s">
        <v>13755</v>
      </c>
    </row>
    <row r="3967" spans="2:10">
      <c r="B3967" s="1" t="s">
        <v>18305</v>
      </c>
      <c r="C3967" s="1">
        <v>5</v>
      </c>
      <c r="D3967" s="1" t="s">
        <v>13753</v>
      </c>
      <c r="E3967" s="17">
        <v>0.89303240740740697</v>
      </c>
      <c r="F3967" s="1" t="s">
        <v>13787</v>
      </c>
      <c r="G3967" s="1" t="s">
        <v>3078</v>
      </c>
      <c r="H3967" s="17">
        <v>0.89398148148148104</v>
      </c>
      <c r="I3967" s="17">
        <v>9.490740740740744E-4</v>
      </c>
      <c r="J3967" s="1" t="s">
        <v>13755</v>
      </c>
    </row>
    <row r="3968" spans="2:10">
      <c r="B3968" s="1" t="s">
        <v>14332</v>
      </c>
      <c r="C3968" s="1">
        <v>1</v>
      </c>
      <c r="D3968" s="1" t="s">
        <v>13760</v>
      </c>
      <c r="E3968" s="17">
        <v>0.42122685185185199</v>
      </c>
      <c r="F3968" s="1" t="s">
        <v>44</v>
      </c>
      <c r="G3968" s="1" t="s">
        <v>3095</v>
      </c>
      <c r="H3968" s="17">
        <v>0.89437500000000003</v>
      </c>
      <c r="I3968" s="17">
        <v>0.47314814814814804</v>
      </c>
      <c r="J3968" s="1" t="s">
        <v>13761</v>
      </c>
    </row>
    <row r="3969" spans="2:10">
      <c r="B3969" s="1" t="s">
        <v>18304</v>
      </c>
      <c r="C3969" s="1">
        <v>1</v>
      </c>
      <c r="D3969" s="1" t="s">
        <v>13753</v>
      </c>
      <c r="E3969" s="17">
        <v>0.89288194444444402</v>
      </c>
      <c r="F3969" s="1" t="s">
        <v>13787</v>
      </c>
      <c r="G3969" s="1" t="s">
        <v>3078</v>
      </c>
      <c r="H3969" s="17">
        <v>0.89437500000000003</v>
      </c>
      <c r="I3969" s="17">
        <v>1.493055555556011E-3</v>
      </c>
      <c r="J3969" s="1" t="s">
        <v>13755</v>
      </c>
    </row>
    <row r="3970" spans="2:10">
      <c r="B3970" s="1" t="s">
        <v>18307</v>
      </c>
      <c r="C3970" s="1">
        <v>1</v>
      </c>
      <c r="D3970" s="1" t="s">
        <v>3076</v>
      </c>
      <c r="E3970" s="17">
        <v>0.89402777777777798</v>
      </c>
      <c r="F3970" s="1" t="s">
        <v>13787</v>
      </c>
      <c r="G3970" s="1" t="s">
        <v>3095</v>
      </c>
      <c r="H3970" s="17">
        <v>0.89447916666666705</v>
      </c>
      <c r="I3970" s="17">
        <v>4.5138888888907047E-4</v>
      </c>
      <c r="J3970" s="1" t="s">
        <v>13675</v>
      </c>
    </row>
    <row r="3971" spans="2:10">
      <c r="B3971" s="1" t="s">
        <v>18311</v>
      </c>
      <c r="C3971" s="1">
        <v>1</v>
      </c>
      <c r="D3971" s="1" t="s">
        <v>13753</v>
      </c>
      <c r="E3971" s="17">
        <v>0.89429398148148198</v>
      </c>
      <c r="F3971" s="1" t="s">
        <v>13787</v>
      </c>
      <c r="G3971" s="1" t="s">
        <v>13746</v>
      </c>
      <c r="H3971" s="17">
        <v>0.89447916666666705</v>
      </c>
      <c r="I3971" s="17">
        <v>1.851851851850661E-4</v>
      </c>
      <c r="J3971" s="1" t="s">
        <v>13759</v>
      </c>
    </row>
    <row r="3972" spans="2:10">
      <c r="B3972" s="1" t="s">
        <v>18163</v>
      </c>
      <c r="C3972" s="1">
        <v>2</v>
      </c>
      <c r="D3972" s="1" t="s">
        <v>13760</v>
      </c>
      <c r="E3972" s="17">
        <v>0.87398148148148103</v>
      </c>
      <c r="F3972" s="1" t="s">
        <v>13800</v>
      </c>
      <c r="G3972" s="1" t="s">
        <v>13746</v>
      </c>
      <c r="H3972" s="17">
        <v>0.89460648148148103</v>
      </c>
      <c r="I3972" s="17">
        <v>2.0625000000000004E-2</v>
      </c>
      <c r="J3972" s="1" t="s">
        <v>13764</v>
      </c>
    </row>
    <row r="3973" spans="2:10">
      <c r="B3973" s="1" t="s">
        <v>16744</v>
      </c>
      <c r="C3973" s="1">
        <v>1</v>
      </c>
      <c r="D3973" s="1" t="s">
        <v>3076</v>
      </c>
      <c r="E3973" s="17">
        <v>0.74011574074074105</v>
      </c>
      <c r="F3973" s="1" t="s">
        <v>11</v>
      </c>
      <c r="G3973" s="1" t="s">
        <v>3095</v>
      </c>
      <c r="H3973" s="17">
        <v>0.89464120370370404</v>
      </c>
      <c r="I3973" s="17">
        <v>0.15452546296296299</v>
      </c>
      <c r="J3973" s="1" t="s">
        <v>13675</v>
      </c>
    </row>
    <row r="3974" spans="2:10">
      <c r="B3974" s="1" t="s">
        <v>18306</v>
      </c>
      <c r="C3974" s="1">
        <v>1</v>
      </c>
      <c r="D3974" s="1" t="s">
        <v>3076</v>
      </c>
      <c r="E3974" s="17">
        <v>0.893668981481481</v>
      </c>
      <c r="F3974" s="1" t="s">
        <v>13787</v>
      </c>
      <c r="G3974" s="1" t="s">
        <v>3078</v>
      </c>
      <c r="H3974" s="17">
        <v>0.89475694444444398</v>
      </c>
      <c r="I3974" s="17">
        <v>1.087962962962985E-3</v>
      </c>
      <c r="J3974" s="1" t="s">
        <v>13769</v>
      </c>
    </row>
    <row r="3975" spans="2:10">
      <c r="B3975" s="1" t="s">
        <v>18293</v>
      </c>
      <c r="C3975" s="1">
        <v>1</v>
      </c>
      <c r="D3975" s="1" t="s">
        <v>13753</v>
      </c>
      <c r="E3975" s="17">
        <v>0.89173611111111095</v>
      </c>
      <c r="F3975" s="1" t="s">
        <v>13787</v>
      </c>
      <c r="G3975" s="1" t="s">
        <v>13746</v>
      </c>
      <c r="H3975" s="17">
        <v>0.89476851851851802</v>
      </c>
      <c r="I3975" s="17">
        <v>3.0324074074070673E-3</v>
      </c>
      <c r="J3975" s="1" t="s">
        <v>13759</v>
      </c>
    </row>
    <row r="3976" spans="2:10">
      <c r="B3976" s="1" t="s">
        <v>18250</v>
      </c>
      <c r="C3976" s="1">
        <v>1</v>
      </c>
      <c r="D3976" s="1" t="s">
        <v>13753</v>
      </c>
      <c r="E3976" s="17">
        <v>0.88541666666666696</v>
      </c>
      <c r="F3976" s="1" t="s">
        <v>13787</v>
      </c>
      <c r="G3976" s="1" t="s">
        <v>3078</v>
      </c>
      <c r="H3976" s="17">
        <v>0.89526620370370402</v>
      </c>
      <c r="I3976" s="17">
        <v>9.8495370370370594E-3</v>
      </c>
      <c r="J3976" s="1" t="s">
        <v>13755</v>
      </c>
    </row>
    <row r="3977" spans="2:10">
      <c r="B3977" s="1" t="s">
        <v>18314</v>
      </c>
      <c r="C3977" s="1">
        <v>1</v>
      </c>
      <c r="D3977" s="1" t="s">
        <v>13687</v>
      </c>
      <c r="E3977" s="17">
        <v>0.89523148148148102</v>
      </c>
      <c r="F3977" s="1" t="s">
        <v>13787</v>
      </c>
      <c r="G3977" s="1" t="s">
        <v>13762</v>
      </c>
      <c r="H3977" s="17">
        <v>0.89541666666666697</v>
      </c>
      <c r="I3977" s="17">
        <v>1.8518518518595428E-4</v>
      </c>
      <c r="J3977" s="1" t="s">
        <v>13767</v>
      </c>
    </row>
    <row r="3978" spans="2:10">
      <c r="B3978" s="1" t="s">
        <v>18262</v>
      </c>
      <c r="C3978" s="1">
        <v>1</v>
      </c>
      <c r="D3978" s="1" t="s">
        <v>13760</v>
      </c>
      <c r="E3978" s="17">
        <v>0.88709490740740704</v>
      </c>
      <c r="F3978" s="1" t="s">
        <v>13787</v>
      </c>
      <c r="G3978" s="1" t="s">
        <v>13746</v>
      </c>
      <c r="H3978" s="17">
        <v>0.89546296296296302</v>
      </c>
      <c r="I3978" s="17">
        <v>8.3680555555559755E-3</v>
      </c>
      <c r="J3978" s="1" t="s">
        <v>13764</v>
      </c>
    </row>
    <row r="3979" spans="2:10">
      <c r="B3979" s="1" t="s">
        <v>14084</v>
      </c>
      <c r="C3979" s="1">
        <v>1</v>
      </c>
      <c r="D3979" s="1" t="s">
        <v>13760</v>
      </c>
      <c r="E3979" s="17">
        <v>0.36476851851851799</v>
      </c>
      <c r="F3979" s="1" t="s">
        <v>39</v>
      </c>
      <c r="G3979" s="1" t="s">
        <v>3095</v>
      </c>
      <c r="H3979" s="17">
        <v>0.89552083333333299</v>
      </c>
      <c r="I3979" s="17">
        <v>0.530752314814815</v>
      </c>
      <c r="J3979" s="1" t="s">
        <v>13761</v>
      </c>
    </row>
    <row r="3980" spans="2:10">
      <c r="B3980" s="1" t="s">
        <v>18298</v>
      </c>
      <c r="C3980" s="1">
        <v>1</v>
      </c>
      <c r="D3980" s="1" t="s">
        <v>13753</v>
      </c>
      <c r="E3980" s="17">
        <v>0.89195601851851802</v>
      </c>
      <c r="F3980" s="1" t="s">
        <v>13787</v>
      </c>
      <c r="G3980" s="1" t="s">
        <v>3078</v>
      </c>
      <c r="H3980" s="17">
        <v>0.895590277777778</v>
      </c>
      <c r="I3980" s="17">
        <v>3.6342592592599754E-3</v>
      </c>
      <c r="J3980" s="1" t="s">
        <v>13755</v>
      </c>
    </row>
    <row r="3981" spans="2:10">
      <c r="B3981" s="1" t="s">
        <v>18159</v>
      </c>
      <c r="C3981" s="1">
        <v>1</v>
      </c>
      <c r="D3981" s="1" t="s">
        <v>13760</v>
      </c>
      <c r="E3981" s="17">
        <v>0.87356481481481496</v>
      </c>
      <c r="F3981" s="1" t="s">
        <v>13800</v>
      </c>
      <c r="G3981" s="1" t="s">
        <v>3078</v>
      </c>
      <c r="H3981" s="17">
        <v>0.89563657407407404</v>
      </c>
      <c r="I3981" s="17">
        <v>2.2071759259259083E-2</v>
      </c>
      <c r="J3981" s="1" t="s">
        <v>13768</v>
      </c>
    </row>
    <row r="3982" spans="2:10">
      <c r="B3982" s="1" t="s">
        <v>18312</v>
      </c>
      <c r="C3982" s="1">
        <v>1</v>
      </c>
      <c r="D3982" s="1" t="s">
        <v>13753</v>
      </c>
      <c r="E3982" s="17">
        <v>0.89443287037037</v>
      </c>
      <c r="F3982" s="1" t="s">
        <v>13787</v>
      </c>
      <c r="G3982" s="1" t="s">
        <v>3078</v>
      </c>
      <c r="H3982" s="17">
        <v>0.89568287037036998</v>
      </c>
      <c r="I3982" s="17">
        <v>1.2499999999999734E-3</v>
      </c>
      <c r="J3982" s="1" t="s">
        <v>13755</v>
      </c>
    </row>
    <row r="3983" spans="2:10">
      <c r="B3983" s="1" t="s">
        <v>18308</v>
      </c>
      <c r="C3983" s="1">
        <v>1</v>
      </c>
      <c r="D3983" s="1" t="s">
        <v>13753</v>
      </c>
      <c r="E3983" s="17">
        <v>0.89414351851851803</v>
      </c>
      <c r="F3983" s="1" t="s">
        <v>13787</v>
      </c>
      <c r="G3983" s="1" t="s">
        <v>3078</v>
      </c>
      <c r="H3983" s="17">
        <v>0.89571759259259298</v>
      </c>
      <c r="I3983" s="17">
        <v>1.5740740740749493E-3</v>
      </c>
      <c r="J3983" s="1" t="s">
        <v>13755</v>
      </c>
    </row>
    <row r="3984" spans="2:10">
      <c r="B3984" s="1" t="s">
        <v>17605</v>
      </c>
      <c r="C3984" s="1">
        <v>1</v>
      </c>
      <c r="D3984" s="1" t="s">
        <v>3076</v>
      </c>
      <c r="E3984" s="17">
        <v>0.813657407407407</v>
      </c>
      <c r="F3984" s="1" t="s">
        <v>13781</v>
      </c>
      <c r="G3984" s="1" t="s">
        <v>13762</v>
      </c>
      <c r="H3984" s="17">
        <v>0.89577546296296295</v>
      </c>
      <c r="I3984" s="17">
        <v>8.2118055555555958E-2</v>
      </c>
      <c r="J3984" s="1" t="s">
        <v>13775</v>
      </c>
    </row>
    <row r="3985" spans="2:10">
      <c r="B3985" s="1" t="s">
        <v>18206</v>
      </c>
      <c r="C3985" s="1">
        <v>1</v>
      </c>
      <c r="D3985" s="1" t="s">
        <v>13753</v>
      </c>
      <c r="E3985" s="17">
        <v>0.87769675925925905</v>
      </c>
      <c r="F3985" s="1" t="s">
        <v>13786</v>
      </c>
      <c r="G3985" s="1" t="s">
        <v>13746</v>
      </c>
      <c r="H3985" s="17">
        <v>0.89583333333333304</v>
      </c>
      <c r="I3985" s="17">
        <v>1.8136574074073986E-2</v>
      </c>
      <c r="J3985" s="1" t="s">
        <v>13759</v>
      </c>
    </row>
    <row r="3986" spans="2:10">
      <c r="B3986" s="1" t="s">
        <v>17645</v>
      </c>
      <c r="C3986" s="1">
        <v>1</v>
      </c>
      <c r="D3986" s="1" t="s">
        <v>13753</v>
      </c>
      <c r="E3986" s="17">
        <v>0.81680555555555601</v>
      </c>
      <c r="F3986" s="1" t="s">
        <v>13781</v>
      </c>
      <c r="G3986" s="1" t="s">
        <v>3078</v>
      </c>
      <c r="H3986" s="17">
        <v>0.89587962962962997</v>
      </c>
      <c r="I3986" s="17">
        <v>7.9074074074073963E-2</v>
      </c>
      <c r="J3986" s="1" t="s">
        <v>13755</v>
      </c>
    </row>
    <row r="3987" spans="2:10">
      <c r="B3987" s="1" t="s">
        <v>16927</v>
      </c>
      <c r="C3987" s="1">
        <v>1</v>
      </c>
      <c r="D3987" s="1" t="s">
        <v>13760</v>
      </c>
      <c r="E3987" s="17">
        <v>0.76030092592592602</v>
      </c>
      <c r="F3987" s="1" t="s">
        <v>12</v>
      </c>
      <c r="G3987" s="1" t="s">
        <v>3095</v>
      </c>
      <c r="H3987" s="17">
        <v>0.89604166666666696</v>
      </c>
      <c r="I3987" s="17">
        <v>0.13574074074074094</v>
      </c>
      <c r="J3987" s="1" t="s">
        <v>13761</v>
      </c>
    </row>
    <row r="3988" spans="2:10">
      <c r="B3988" s="1" t="s">
        <v>18309</v>
      </c>
      <c r="C3988" s="1">
        <v>1</v>
      </c>
      <c r="D3988" s="1" t="s">
        <v>13753</v>
      </c>
      <c r="E3988" s="17">
        <v>0.89417824074074104</v>
      </c>
      <c r="F3988" s="1" t="s">
        <v>13787</v>
      </c>
      <c r="G3988" s="1" t="s">
        <v>3077</v>
      </c>
      <c r="H3988" s="17">
        <v>0.89659722222222205</v>
      </c>
      <c r="I3988" s="17">
        <v>2.4189814814810084E-3</v>
      </c>
      <c r="J3988" s="1" t="s">
        <v>13756</v>
      </c>
    </row>
    <row r="3989" spans="2:10">
      <c r="B3989" s="1" t="s">
        <v>18318</v>
      </c>
      <c r="C3989" s="1">
        <v>1</v>
      </c>
      <c r="D3989" s="1" t="s">
        <v>13687</v>
      </c>
      <c r="E3989" s="17">
        <v>0.89612268518518501</v>
      </c>
      <c r="F3989" s="1" t="s">
        <v>13788</v>
      </c>
      <c r="G3989" s="1" t="s">
        <v>3095</v>
      </c>
      <c r="H3989" s="17">
        <v>0.89659722222222205</v>
      </c>
      <c r="I3989" s="17">
        <v>4.745370370370372E-4</v>
      </c>
      <c r="J3989" s="1" t="s">
        <v>13757</v>
      </c>
    </row>
    <row r="3990" spans="2:10">
      <c r="B3990" s="1" t="s">
        <v>16900</v>
      </c>
      <c r="C3990" s="1">
        <v>1</v>
      </c>
      <c r="D3990" s="1" t="s">
        <v>3076</v>
      </c>
      <c r="E3990" s="17">
        <v>0.75821759259259303</v>
      </c>
      <c r="F3990" s="1" t="s">
        <v>12</v>
      </c>
      <c r="G3990" s="1" t="s">
        <v>3095</v>
      </c>
      <c r="H3990" s="17">
        <v>0.89663194444444405</v>
      </c>
      <c r="I3990" s="17">
        <v>0.13841435185185103</v>
      </c>
      <c r="J3990" s="1" t="s">
        <v>13675</v>
      </c>
    </row>
    <row r="3991" spans="2:10">
      <c r="B3991" s="1" t="s">
        <v>18321</v>
      </c>
      <c r="C3991" s="1">
        <v>1</v>
      </c>
      <c r="D3991" s="1" t="s">
        <v>13760</v>
      </c>
      <c r="E3991" s="17">
        <v>0.89640046296296305</v>
      </c>
      <c r="F3991" s="1" t="s">
        <v>13788</v>
      </c>
      <c r="G3991" s="1" t="s">
        <v>3077</v>
      </c>
      <c r="H3991" s="17">
        <v>0.89675925925925903</v>
      </c>
      <c r="I3991" s="17">
        <v>3.5879629629598231E-4</v>
      </c>
      <c r="J3991" s="1" t="s">
        <v>13765</v>
      </c>
    </row>
    <row r="3992" spans="2:10">
      <c r="B3992" s="1" t="s">
        <v>18286</v>
      </c>
      <c r="C3992" s="1">
        <v>1</v>
      </c>
      <c r="D3992" s="1" t="s">
        <v>13753</v>
      </c>
      <c r="E3992" s="17">
        <v>0.89092592592592601</v>
      </c>
      <c r="F3992" s="1" t="s">
        <v>13787</v>
      </c>
      <c r="G3992" s="1" t="s">
        <v>13746</v>
      </c>
      <c r="H3992" s="17">
        <v>0.896782407407407</v>
      </c>
      <c r="I3992" s="17">
        <v>5.8564814814809907E-3</v>
      </c>
      <c r="J3992" s="1" t="s">
        <v>13759</v>
      </c>
    </row>
    <row r="3993" spans="2:10">
      <c r="B3993" s="1" t="s">
        <v>17941</v>
      </c>
      <c r="C3993" s="1">
        <v>1</v>
      </c>
      <c r="D3993" s="1" t="s">
        <v>13760</v>
      </c>
      <c r="E3993" s="17">
        <v>0.84738425925925898</v>
      </c>
      <c r="F3993" s="1" t="s">
        <v>13784</v>
      </c>
      <c r="G3993" s="1" t="s">
        <v>3077</v>
      </c>
      <c r="H3993" s="17">
        <v>0.89684027777777797</v>
      </c>
      <c r="I3993" s="17">
        <v>4.9456018518518996E-2</v>
      </c>
      <c r="J3993" s="1" t="s">
        <v>13765</v>
      </c>
    </row>
    <row r="3994" spans="2:10">
      <c r="B3994" s="1" t="s">
        <v>18218</v>
      </c>
      <c r="C3994" s="1">
        <v>1</v>
      </c>
      <c r="D3994" s="1" t="s">
        <v>13687</v>
      </c>
      <c r="E3994" s="17">
        <v>0.87954861111111104</v>
      </c>
      <c r="F3994" s="1" t="s">
        <v>13786</v>
      </c>
      <c r="G3994" s="1" t="s">
        <v>13746</v>
      </c>
      <c r="H3994" s="17">
        <v>0.89692129629629602</v>
      </c>
      <c r="I3994" s="17">
        <v>1.7372685185184977E-2</v>
      </c>
      <c r="J3994" s="1" t="s">
        <v>13771</v>
      </c>
    </row>
    <row r="3995" spans="2:10">
      <c r="B3995" s="1" t="s">
        <v>16817</v>
      </c>
      <c r="C3995" s="1">
        <v>1</v>
      </c>
      <c r="D3995" s="1" t="s">
        <v>13753</v>
      </c>
      <c r="E3995" s="17">
        <v>0.74989583333333298</v>
      </c>
      <c r="F3995" s="1" t="s">
        <v>11</v>
      </c>
      <c r="G3995" s="1" t="s">
        <v>13746</v>
      </c>
      <c r="H3995" s="17">
        <v>0.89745370370370403</v>
      </c>
      <c r="I3995" s="17">
        <v>0.14755787037037105</v>
      </c>
      <c r="J3995" s="1" t="s">
        <v>13759</v>
      </c>
    </row>
    <row r="3996" spans="2:10">
      <c r="B3996" s="1" t="s">
        <v>16695</v>
      </c>
      <c r="C3996" s="1">
        <v>1</v>
      </c>
      <c r="D3996" s="1" t="s">
        <v>13760</v>
      </c>
      <c r="E3996" s="17">
        <v>0.73520833333333302</v>
      </c>
      <c r="F3996" s="1" t="s">
        <v>10</v>
      </c>
      <c r="G3996" s="1" t="s">
        <v>13762</v>
      </c>
      <c r="H3996" s="17">
        <v>0.897511574074074</v>
      </c>
      <c r="I3996" s="17">
        <v>0.16230324074074098</v>
      </c>
      <c r="J3996" s="1" t="s">
        <v>13763</v>
      </c>
    </row>
    <row r="3997" spans="2:10">
      <c r="B3997" s="1" t="s">
        <v>18327</v>
      </c>
      <c r="C3997" s="1">
        <v>1</v>
      </c>
      <c r="D3997" s="1" t="s">
        <v>13687</v>
      </c>
      <c r="E3997" s="17">
        <v>0.89685185185185201</v>
      </c>
      <c r="F3997" s="1" t="s">
        <v>13788</v>
      </c>
      <c r="G3997" s="1" t="s">
        <v>3095</v>
      </c>
      <c r="H3997" s="17">
        <v>0.89753472222222197</v>
      </c>
      <c r="I3997" s="17">
        <v>6.8287037036995901E-4</v>
      </c>
      <c r="J3997" s="1" t="s">
        <v>13757</v>
      </c>
    </row>
    <row r="3998" spans="2:10">
      <c r="B3998" s="1" t="s">
        <v>17719</v>
      </c>
      <c r="C3998" s="1">
        <v>1</v>
      </c>
      <c r="D3998" s="1" t="s">
        <v>13753</v>
      </c>
      <c r="E3998" s="17">
        <v>0.82445601851851802</v>
      </c>
      <c r="F3998" s="1" t="s">
        <v>13782</v>
      </c>
      <c r="G3998" s="1" t="s">
        <v>3078</v>
      </c>
      <c r="H3998" s="17">
        <v>0.89769675925925896</v>
      </c>
      <c r="I3998" s="17">
        <v>7.3240740740740939E-2</v>
      </c>
      <c r="J3998" s="1" t="s">
        <v>13755</v>
      </c>
    </row>
    <row r="3999" spans="2:10">
      <c r="B3999" s="1" t="s">
        <v>18230</v>
      </c>
      <c r="C3999" s="1">
        <v>1</v>
      </c>
      <c r="D3999" s="1" t="s">
        <v>13760</v>
      </c>
      <c r="E3999" s="17">
        <v>0.88148148148148198</v>
      </c>
      <c r="F3999" s="1" t="s">
        <v>13786</v>
      </c>
      <c r="G3999" s="1" t="s">
        <v>13746</v>
      </c>
      <c r="H3999" s="17">
        <v>0.89777777777777801</v>
      </c>
      <c r="I3999" s="17">
        <v>1.6296296296296031E-2</v>
      </c>
      <c r="J3999" s="1" t="s">
        <v>13764</v>
      </c>
    </row>
    <row r="4000" spans="2:10">
      <c r="B4000" s="1" t="s">
        <v>18179</v>
      </c>
      <c r="C4000" s="1">
        <v>1</v>
      </c>
      <c r="D4000" s="1" t="s">
        <v>13753</v>
      </c>
      <c r="E4000" s="17">
        <v>0.875694444444444</v>
      </c>
      <c r="F4000" s="1" t="s">
        <v>13786</v>
      </c>
      <c r="G4000" s="1" t="s">
        <v>13746</v>
      </c>
      <c r="H4000" s="17">
        <v>0.89785879629629595</v>
      </c>
      <c r="I4000" s="17">
        <v>2.2164351851851949E-2</v>
      </c>
      <c r="J4000" s="1" t="s">
        <v>13759</v>
      </c>
    </row>
    <row r="4001" spans="2:10">
      <c r="B4001" s="1" t="s">
        <v>16855</v>
      </c>
      <c r="C4001" s="1">
        <v>1</v>
      </c>
      <c r="D4001" s="1" t="s">
        <v>13753</v>
      </c>
      <c r="E4001" s="17">
        <v>0.75353009259259296</v>
      </c>
      <c r="F4001" s="1" t="s">
        <v>12</v>
      </c>
      <c r="G4001" s="1" t="s">
        <v>3095</v>
      </c>
      <c r="H4001" s="17">
        <v>0.89788194444444402</v>
      </c>
      <c r="I4001" s="17">
        <v>0.14435185185185107</v>
      </c>
      <c r="J4001" s="1" t="s">
        <v>13758</v>
      </c>
    </row>
    <row r="4002" spans="2:10">
      <c r="B4002" s="1" t="s">
        <v>17856</v>
      </c>
      <c r="C4002" s="1">
        <v>2</v>
      </c>
      <c r="D4002" s="1" t="s">
        <v>13753</v>
      </c>
      <c r="E4002" s="17">
        <v>0.839976851851852</v>
      </c>
      <c r="F4002" s="1" t="s">
        <v>13783</v>
      </c>
      <c r="G4002" s="1" t="s">
        <v>3095</v>
      </c>
      <c r="H4002" s="17">
        <v>0.89791666666666703</v>
      </c>
      <c r="I4002" s="17">
        <v>5.7939814814815027E-2</v>
      </c>
      <c r="J4002" s="1" t="s">
        <v>13758</v>
      </c>
    </row>
    <row r="4003" spans="2:10">
      <c r="B4003" s="1" t="s">
        <v>18310</v>
      </c>
      <c r="C4003" s="1">
        <v>1</v>
      </c>
      <c r="D4003" s="1" t="s">
        <v>13760</v>
      </c>
      <c r="E4003" s="17">
        <v>0.89421296296296304</v>
      </c>
      <c r="F4003" s="1" t="s">
        <v>13787</v>
      </c>
      <c r="G4003" s="1" t="s">
        <v>13746</v>
      </c>
      <c r="H4003" s="17">
        <v>0.89813657407407399</v>
      </c>
      <c r="I4003" s="17">
        <v>3.9236111111109473E-3</v>
      </c>
      <c r="J4003" s="1" t="s">
        <v>13764</v>
      </c>
    </row>
    <row r="4004" spans="2:10">
      <c r="B4004" s="1" t="s">
        <v>18316</v>
      </c>
      <c r="C4004" s="1">
        <v>1</v>
      </c>
      <c r="D4004" s="1" t="s">
        <v>13753</v>
      </c>
      <c r="E4004" s="17">
        <v>0.89570601851851805</v>
      </c>
      <c r="F4004" s="1" t="s">
        <v>13787</v>
      </c>
      <c r="G4004" s="1" t="s">
        <v>3078</v>
      </c>
      <c r="H4004" s="17">
        <v>0.898206018518519</v>
      </c>
      <c r="I4004" s="17">
        <v>2.5000000000009459E-3</v>
      </c>
      <c r="J4004" s="1" t="s">
        <v>13755</v>
      </c>
    </row>
    <row r="4005" spans="2:10">
      <c r="B4005" s="1" t="s">
        <v>18330</v>
      </c>
      <c r="C4005" s="1">
        <v>1</v>
      </c>
      <c r="D4005" s="1" t="s">
        <v>13760</v>
      </c>
      <c r="E4005" s="17">
        <v>0.89800925925925901</v>
      </c>
      <c r="F4005" s="1" t="s">
        <v>13788</v>
      </c>
      <c r="G4005" s="1" t="s">
        <v>3077</v>
      </c>
      <c r="H4005" s="17">
        <v>0.89827546296296301</v>
      </c>
      <c r="I4005" s="17">
        <v>2.6620370370400437E-4</v>
      </c>
      <c r="J4005" s="1" t="s">
        <v>13765</v>
      </c>
    </row>
    <row r="4006" spans="2:10">
      <c r="B4006" s="1" t="s">
        <v>17714</v>
      </c>
      <c r="C4006" s="1">
        <v>1</v>
      </c>
      <c r="D4006" s="1" t="s">
        <v>13760</v>
      </c>
      <c r="E4006" s="17">
        <v>0.82347222222222205</v>
      </c>
      <c r="F4006" s="1" t="s">
        <v>13782</v>
      </c>
      <c r="G4006" s="1" t="s">
        <v>3095</v>
      </c>
      <c r="H4006" s="17">
        <v>0.89835648148148195</v>
      </c>
      <c r="I4006" s="17">
        <v>7.48842592592599E-2</v>
      </c>
      <c r="J4006" s="1" t="s">
        <v>13761</v>
      </c>
    </row>
    <row r="4007" spans="2:10">
      <c r="B4007" s="1" t="s">
        <v>16300</v>
      </c>
      <c r="C4007" s="1">
        <v>1</v>
      </c>
      <c r="D4007" s="1" t="s">
        <v>13753</v>
      </c>
      <c r="E4007" s="17">
        <v>0.68893518518518504</v>
      </c>
      <c r="F4007" s="1" t="s">
        <v>6</v>
      </c>
      <c r="G4007" s="1" t="s">
        <v>13746</v>
      </c>
      <c r="H4007" s="17">
        <v>0.8984375</v>
      </c>
      <c r="I4007" s="17">
        <v>0.20950231481481496</v>
      </c>
      <c r="J4007" s="1" t="s">
        <v>13759</v>
      </c>
    </row>
    <row r="4008" spans="2:10">
      <c r="B4008" s="1" t="s">
        <v>17036</v>
      </c>
      <c r="C4008" s="1">
        <v>1</v>
      </c>
      <c r="D4008" s="1" t="s">
        <v>13753</v>
      </c>
      <c r="E4008" s="17">
        <v>0.77045138888888898</v>
      </c>
      <c r="F4008" s="1" t="s">
        <v>13</v>
      </c>
      <c r="G4008" s="1" t="s">
        <v>13762</v>
      </c>
      <c r="H4008" s="17">
        <v>0.89854166666666702</v>
      </c>
      <c r="I4008" s="17">
        <v>0.12809027777777804</v>
      </c>
      <c r="J4008" s="1" t="s">
        <v>13772</v>
      </c>
    </row>
    <row r="4009" spans="2:10">
      <c r="B4009" s="1" t="s">
        <v>18336</v>
      </c>
      <c r="C4009" s="1">
        <v>1</v>
      </c>
      <c r="D4009" s="1" t="s">
        <v>13753</v>
      </c>
      <c r="E4009" s="17">
        <v>0.89846064814814797</v>
      </c>
      <c r="F4009" s="1" t="s">
        <v>13788</v>
      </c>
      <c r="G4009" s="1" t="s">
        <v>13746</v>
      </c>
      <c r="H4009" s="17">
        <v>0.89865740740740696</v>
      </c>
      <c r="I4009" s="17">
        <v>1.9675925925899396E-4</v>
      </c>
      <c r="J4009" s="1" t="s">
        <v>13759</v>
      </c>
    </row>
    <row r="4010" spans="2:10">
      <c r="B4010" s="1" t="s">
        <v>15829</v>
      </c>
      <c r="C4010" s="1">
        <v>2</v>
      </c>
      <c r="D4010" s="1" t="s">
        <v>13753</v>
      </c>
      <c r="E4010" s="17">
        <v>0.63246527777777795</v>
      </c>
      <c r="F4010" s="1" t="s">
        <v>0</v>
      </c>
      <c r="G4010" s="1" t="s">
        <v>3078</v>
      </c>
      <c r="H4010" s="17">
        <v>0.89868055555555604</v>
      </c>
      <c r="I4010" s="17">
        <v>0.26621527777777809</v>
      </c>
      <c r="J4010" s="1" t="s">
        <v>13755</v>
      </c>
    </row>
    <row r="4011" spans="2:10">
      <c r="B4011" s="1" t="s">
        <v>18329</v>
      </c>
      <c r="C4011" s="1">
        <v>1</v>
      </c>
      <c r="D4011" s="1" t="s">
        <v>13753</v>
      </c>
      <c r="E4011" s="17">
        <v>0.89714120370370398</v>
      </c>
      <c r="F4011" s="1" t="s">
        <v>13788</v>
      </c>
      <c r="G4011" s="1" t="s">
        <v>3078</v>
      </c>
      <c r="H4011" s="17">
        <v>0.89876157407407398</v>
      </c>
      <c r="I4011" s="17">
        <v>1.6203703703699945E-3</v>
      </c>
      <c r="J4011" s="1" t="s">
        <v>13755</v>
      </c>
    </row>
    <row r="4012" spans="2:10">
      <c r="B4012" s="1" t="s">
        <v>17055</v>
      </c>
      <c r="C4012" s="1">
        <v>1</v>
      </c>
      <c r="D4012" s="1" t="s">
        <v>13753</v>
      </c>
      <c r="E4012" s="17">
        <v>0.77219907407407395</v>
      </c>
      <c r="F4012" s="1" t="s">
        <v>14</v>
      </c>
      <c r="G4012" s="1" t="s">
        <v>3077</v>
      </c>
      <c r="H4012" s="17">
        <v>0.89880787037037002</v>
      </c>
      <c r="I4012" s="17">
        <v>0.12660879629629607</v>
      </c>
      <c r="J4012" s="1" t="s">
        <v>13756</v>
      </c>
    </row>
    <row r="4013" spans="2:10">
      <c r="B4013" s="1" t="s">
        <v>18134</v>
      </c>
      <c r="C4013" s="1">
        <v>1</v>
      </c>
      <c r="D4013" s="1" t="s">
        <v>13753</v>
      </c>
      <c r="E4013" s="17">
        <v>0.87064814814814795</v>
      </c>
      <c r="F4013" s="1" t="s">
        <v>13800</v>
      </c>
      <c r="G4013" s="1" t="s">
        <v>13746</v>
      </c>
      <c r="H4013" s="17">
        <v>0.89884259259259303</v>
      </c>
      <c r="I4013" s="17">
        <v>2.8194444444445077E-2</v>
      </c>
      <c r="J4013" s="1" t="s">
        <v>13759</v>
      </c>
    </row>
    <row r="4014" spans="2:10">
      <c r="B4014" s="1" t="s">
        <v>18331</v>
      </c>
      <c r="C4014" s="1">
        <v>1</v>
      </c>
      <c r="D4014" s="1" t="s">
        <v>13753</v>
      </c>
      <c r="E4014" s="17">
        <v>0.89800925925925901</v>
      </c>
      <c r="F4014" s="1" t="s">
        <v>13788</v>
      </c>
      <c r="G4014" s="1" t="s">
        <v>3078</v>
      </c>
      <c r="H4014" s="17">
        <v>0.89894675925925904</v>
      </c>
      <c r="I4014" s="17">
        <v>9.3750000000003553E-4</v>
      </c>
      <c r="J4014" s="1" t="s">
        <v>13755</v>
      </c>
    </row>
    <row r="4015" spans="2:10">
      <c r="B4015" s="1" t="s">
        <v>18333</v>
      </c>
      <c r="C4015" s="1">
        <v>1</v>
      </c>
      <c r="D4015" s="1" t="s">
        <v>13760</v>
      </c>
      <c r="E4015" s="17">
        <v>0.89825231481481504</v>
      </c>
      <c r="F4015" s="1" t="s">
        <v>13788</v>
      </c>
      <c r="G4015" s="1" t="s">
        <v>3095</v>
      </c>
      <c r="H4015" s="17">
        <v>0.89895833333333297</v>
      </c>
      <c r="I4015" s="17">
        <v>7.0601851851792574E-4</v>
      </c>
      <c r="J4015" s="1" t="s">
        <v>13761</v>
      </c>
    </row>
    <row r="4016" spans="2:10">
      <c r="B4016" s="1" t="s">
        <v>18320</v>
      </c>
      <c r="C4016" s="1">
        <v>1</v>
      </c>
      <c r="D4016" s="1" t="s">
        <v>13753</v>
      </c>
      <c r="E4016" s="17">
        <v>0.896319444444444</v>
      </c>
      <c r="F4016" s="1" t="s">
        <v>13788</v>
      </c>
      <c r="G4016" s="1" t="s">
        <v>3078</v>
      </c>
      <c r="H4016" s="17">
        <v>0.89909722222222199</v>
      </c>
      <c r="I4016" s="17">
        <v>2.77777777777799E-3</v>
      </c>
      <c r="J4016" s="1" t="s">
        <v>13755</v>
      </c>
    </row>
    <row r="4017" spans="2:10">
      <c r="B4017" s="1" t="s">
        <v>18341</v>
      </c>
      <c r="C4017" s="1">
        <v>1</v>
      </c>
      <c r="D4017" s="1" t="s">
        <v>13687</v>
      </c>
      <c r="E4017" s="17">
        <v>0.89903935185185202</v>
      </c>
      <c r="F4017" s="1" t="s">
        <v>13788</v>
      </c>
      <c r="G4017" s="1" t="s">
        <v>3078</v>
      </c>
      <c r="H4017" s="17">
        <v>0.89918981481481497</v>
      </c>
      <c r="I4017" s="17">
        <v>1.5046296296294948E-4</v>
      </c>
      <c r="J4017" s="1" t="s">
        <v>13773</v>
      </c>
    </row>
    <row r="4018" spans="2:10">
      <c r="B4018" s="1" t="s">
        <v>18334</v>
      </c>
      <c r="C4018" s="1">
        <v>1</v>
      </c>
      <c r="D4018" s="1" t="s">
        <v>13753</v>
      </c>
      <c r="E4018" s="17">
        <v>0.89833333333333298</v>
      </c>
      <c r="F4018" s="1" t="s">
        <v>13788</v>
      </c>
      <c r="G4018" s="1" t="s">
        <v>13746</v>
      </c>
      <c r="H4018" s="17">
        <v>0.89921296296296305</v>
      </c>
      <c r="I4018" s="17">
        <v>8.7962962963006319E-4</v>
      </c>
      <c r="J4018" s="1" t="s">
        <v>13759</v>
      </c>
    </row>
    <row r="4019" spans="2:10">
      <c r="B4019" s="1" t="s">
        <v>18337</v>
      </c>
      <c r="C4019" s="1">
        <v>1</v>
      </c>
      <c r="D4019" s="1" t="s">
        <v>13753</v>
      </c>
      <c r="E4019" s="17">
        <v>0.89854166666666702</v>
      </c>
      <c r="F4019" s="1" t="s">
        <v>13788</v>
      </c>
      <c r="G4019" s="1" t="s">
        <v>3078</v>
      </c>
      <c r="H4019" s="17">
        <v>0.89922453703703698</v>
      </c>
      <c r="I4019" s="17">
        <v>6.8287037036995901E-4</v>
      </c>
      <c r="J4019" s="1" t="s">
        <v>13755</v>
      </c>
    </row>
    <row r="4020" spans="2:10">
      <c r="B4020" s="1" t="s">
        <v>18248</v>
      </c>
      <c r="C4020" s="1">
        <v>1</v>
      </c>
      <c r="D4020" s="1" t="s">
        <v>13753</v>
      </c>
      <c r="E4020" s="17">
        <v>0.88523148148148101</v>
      </c>
      <c r="F4020" s="1" t="s">
        <v>13786</v>
      </c>
      <c r="G4020" s="1" t="s">
        <v>3077</v>
      </c>
      <c r="H4020" s="17">
        <v>0.89923611111111101</v>
      </c>
      <c r="I4020" s="17">
        <v>1.4004629629630005E-2</v>
      </c>
      <c r="J4020" s="1" t="s">
        <v>13756</v>
      </c>
    </row>
    <row r="4021" spans="2:10">
      <c r="B4021" s="1" t="s">
        <v>16978</v>
      </c>
      <c r="C4021" s="1">
        <v>1</v>
      </c>
      <c r="D4021" s="1" t="s">
        <v>13760</v>
      </c>
      <c r="E4021" s="17">
        <v>0.76488425925925896</v>
      </c>
      <c r="F4021" s="1" t="s">
        <v>13</v>
      </c>
      <c r="G4021" s="1" t="s">
        <v>3095</v>
      </c>
      <c r="H4021" s="17">
        <v>0.89944444444444405</v>
      </c>
      <c r="I4021" s="17">
        <v>0.13456018518518509</v>
      </c>
      <c r="J4021" s="1" t="s">
        <v>13761</v>
      </c>
    </row>
    <row r="4022" spans="2:10">
      <c r="B4022" s="1" t="s">
        <v>16285</v>
      </c>
      <c r="C4022" s="1">
        <v>1</v>
      </c>
      <c r="D4022" s="1" t="s">
        <v>13760</v>
      </c>
      <c r="E4022" s="17">
        <v>0.68570601851851898</v>
      </c>
      <c r="F4022" s="1" t="s">
        <v>5</v>
      </c>
      <c r="G4022" s="1" t="s">
        <v>3077</v>
      </c>
      <c r="H4022" s="17">
        <v>0.89968749999999997</v>
      </c>
      <c r="I4022" s="17">
        <v>0.213981481481481</v>
      </c>
      <c r="J4022" s="1" t="s">
        <v>13765</v>
      </c>
    </row>
    <row r="4023" spans="2:10">
      <c r="B4023" s="1" t="s">
        <v>18290</v>
      </c>
      <c r="C4023" s="1">
        <v>1</v>
      </c>
      <c r="D4023" s="1" t="s">
        <v>13753</v>
      </c>
      <c r="E4023" s="17">
        <v>0.89114583333333297</v>
      </c>
      <c r="F4023" s="1" t="s">
        <v>13787</v>
      </c>
      <c r="G4023" s="1" t="s">
        <v>3078</v>
      </c>
      <c r="H4023" s="17">
        <v>0.89972222222222198</v>
      </c>
      <c r="I4023" s="17">
        <v>8.5763888888890083E-3</v>
      </c>
      <c r="J4023" s="1" t="s">
        <v>13755</v>
      </c>
    </row>
    <row r="4024" spans="2:10">
      <c r="B4024" s="1" t="s">
        <v>17977</v>
      </c>
      <c r="C4024" s="1">
        <v>1</v>
      </c>
      <c r="D4024" s="1" t="s">
        <v>13753</v>
      </c>
      <c r="E4024" s="17">
        <v>0.85177083333333303</v>
      </c>
      <c r="F4024" s="1" t="s">
        <v>13784</v>
      </c>
      <c r="G4024" s="1" t="s">
        <v>3095</v>
      </c>
      <c r="H4024" s="17">
        <v>0.89989583333333301</v>
      </c>
      <c r="I4024" s="17">
        <v>4.8124999999999973E-2</v>
      </c>
      <c r="J4024" s="1" t="s">
        <v>13758</v>
      </c>
    </row>
    <row r="4025" spans="2:10">
      <c r="B4025" s="1" t="s">
        <v>18340</v>
      </c>
      <c r="C4025" s="1">
        <v>1</v>
      </c>
      <c r="D4025" s="1" t="s">
        <v>3076</v>
      </c>
      <c r="E4025" s="17">
        <v>0.89898148148148105</v>
      </c>
      <c r="F4025" s="1" t="s">
        <v>13788</v>
      </c>
      <c r="G4025" s="1" t="s">
        <v>13762</v>
      </c>
      <c r="H4025" s="17">
        <v>0.89994212962963005</v>
      </c>
      <c r="I4025" s="17">
        <v>9.6064814814900146E-4</v>
      </c>
      <c r="J4025" s="1" t="s">
        <v>13775</v>
      </c>
    </row>
    <row r="4026" spans="2:10">
      <c r="B4026" s="1" t="s">
        <v>18342</v>
      </c>
      <c r="C4026" s="1">
        <v>1</v>
      </c>
      <c r="D4026" s="1" t="s">
        <v>13753</v>
      </c>
      <c r="E4026" s="17">
        <v>0.89943287037037001</v>
      </c>
      <c r="F4026" s="1" t="s">
        <v>13788</v>
      </c>
      <c r="G4026" s="1" t="s">
        <v>3078</v>
      </c>
      <c r="H4026" s="17">
        <v>0.89998842592592598</v>
      </c>
      <c r="I4026" s="17">
        <v>5.5555555555597547E-4</v>
      </c>
      <c r="J4026" s="1" t="s">
        <v>13755</v>
      </c>
    </row>
    <row r="4027" spans="2:10">
      <c r="B4027" s="1" t="s">
        <v>18346</v>
      </c>
      <c r="C4027" s="1">
        <v>1</v>
      </c>
      <c r="D4027" s="1" t="s">
        <v>13760</v>
      </c>
      <c r="E4027" s="17">
        <v>0.89971064814814805</v>
      </c>
      <c r="F4027" s="1" t="s">
        <v>13788</v>
      </c>
      <c r="G4027" s="1" t="s">
        <v>3077</v>
      </c>
      <c r="H4027" s="17">
        <v>0.90008101851851896</v>
      </c>
      <c r="I4027" s="17">
        <v>3.7037037037090936E-4</v>
      </c>
      <c r="J4027" s="1" t="s">
        <v>13765</v>
      </c>
    </row>
    <row r="4028" spans="2:10">
      <c r="B4028" s="1" t="s">
        <v>18339</v>
      </c>
      <c r="C4028" s="1">
        <v>1</v>
      </c>
      <c r="D4028" s="1" t="s">
        <v>13753</v>
      </c>
      <c r="E4028" s="17">
        <v>0.89859953703703699</v>
      </c>
      <c r="F4028" s="1" t="s">
        <v>13788</v>
      </c>
      <c r="G4028" s="1" t="s">
        <v>13746</v>
      </c>
      <c r="H4028" s="17">
        <v>0.90038194444444397</v>
      </c>
      <c r="I4028" s="17">
        <v>1.7824074074069829E-3</v>
      </c>
      <c r="J4028" s="1" t="s">
        <v>13759</v>
      </c>
    </row>
    <row r="4029" spans="2:10">
      <c r="B4029" s="1" t="s">
        <v>18338</v>
      </c>
      <c r="C4029" s="1">
        <v>1</v>
      </c>
      <c r="D4029" s="1" t="s">
        <v>13753</v>
      </c>
      <c r="E4029" s="17">
        <v>0.89856481481481498</v>
      </c>
      <c r="F4029" s="1" t="s">
        <v>13788</v>
      </c>
      <c r="G4029" s="1" t="s">
        <v>13762</v>
      </c>
      <c r="H4029" s="17">
        <v>0.90057870370370396</v>
      </c>
      <c r="I4029" s="17">
        <v>2.0138888888889817E-3</v>
      </c>
      <c r="J4029" s="1" t="s">
        <v>13772</v>
      </c>
    </row>
    <row r="4030" spans="2:10">
      <c r="B4030" s="1" t="s">
        <v>18326</v>
      </c>
      <c r="C4030" s="1">
        <v>1</v>
      </c>
      <c r="D4030" s="1" t="s">
        <v>13760</v>
      </c>
      <c r="E4030" s="17">
        <v>0.89675925925925903</v>
      </c>
      <c r="F4030" s="1" t="s">
        <v>13788</v>
      </c>
      <c r="G4030" s="1" t="s">
        <v>3095</v>
      </c>
      <c r="H4030" s="17">
        <v>0.90069444444444402</v>
      </c>
      <c r="I4030" s="17">
        <v>3.9351851851849862E-3</v>
      </c>
      <c r="J4030" s="1" t="s">
        <v>13761</v>
      </c>
    </row>
    <row r="4031" spans="2:10">
      <c r="B4031" s="1" t="s">
        <v>18348</v>
      </c>
      <c r="C4031" s="1">
        <v>1</v>
      </c>
      <c r="D4031" s="1" t="s">
        <v>13753</v>
      </c>
      <c r="E4031" s="17">
        <v>0.89994212962963005</v>
      </c>
      <c r="F4031" s="1" t="s">
        <v>13788</v>
      </c>
      <c r="G4031" s="1" t="s">
        <v>3078</v>
      </c>
      <c r="H4031" s="17">
        <v>0.90086805555555605</v>
      </c>
      <c r="I4031" s="17">
        <v>9.2592592592599665E-4</v>
      </c>
      <c r="J4031" s="1" t="s">
        <v>13755</v>
      </c>
    </row>
    <row r="4032" spans="2:10">
      <c r="B4032" s="1" t="s">
        <v>17420</v>
      </c>
      <c r="C4032" s="1">
        <v>1</v>
      </c>
      <c r="D4032" s="1" t="s">
        <v>13753</v>
      </c>
      <c r="E4032" s="17">
        <v>0.80221064814814802</v>
      </c>
      <c r="F4032" s="1" t="s">
        <v>13780</v>
      </c>
      <c r="G4032" s="1" t="s">
        <v>3078</v>
      </c>
      <c r="H4032" s="17">
        <v>0.901018518518519</v>
      </c>
      <c r="I4032" s="17">
        <v>9.8807870370370976E-2</v>
      </c>
      <c r="J4032" s="1" t="s">
        <v>13755</v>
      </c>
    </row>
    <row r="4033" spans="2:10">
      <c r="B4033" s="1" t="s">
        <v>18349</v>
      </c>
      <c r="C4033" s="1">
        <v>1</v>
      </c>
      <c r="D4033" s="1" t="s">
        <v>3076</v>
      </c>
      <c r="E4033" s="17">
        <v>0.90006944444444403</v>
      </c>
      <c r="F4033" s="1" t="s">
        <v>13788</v>
      </c>
      <c r="G4033" s="1" t="s">
        <v>3095</v>
      </c>
      <c r="H4033" s="17">
        <v>0.90112268518518501</v>
      </c>
      <c r="I4033" s="17">
        <v>1.0532407407409794E-3</v>
      </c>
      <c r="J4033" s="1" t="s">
        <v>13675</v>
      </c>
    </row>
    <row r="4034" spans="2:10">
      <c r="B4034" s="1" t="s">
        <v>18357</v>
      </c>
      <c r="C4034" s="1">
        <v>5</v>
      </c>
      <c r="D4034" s="1" t="s">
        <v>13753</v>
      </c>
      <c r="E4034" s="17">
        <v>0.900555555555556</v>
      </c>
      <c r="F4034" s="1" t="s">
        <v>13788</v>
      </c>
      <c r="G4034" s="1" t="s">
        <v>3078</v>
      </c>
      <c r="H4034" s="17">
        <v>0.90112268518518501</v>
      </c>
      <c r="I4034" s="17">
        <v>5.6712962962901514E-4</v>
      </c>
      <c r="J4034" s="1" t="s">
        <v>13755</v>
      </c>
    </row>
    <row r="4035" spans="2:10">
      <c r="B4035" s="1" t="s">
        <v>18332</v>
      </c>
      <c r="C4035" s="1">
        <v>1</v>
      </c>
      <c r="D4035" s="1" t="s">
        <v>3076</v>
      </c>
      <c r="E4035" s="17">
        <v>0.89819444444444396</v>
      </c>
      <c r="F4035" s="1" t="s">
        <v>13788</v>
      </c>
      <c r="G4035" s="1" t="s">
        <v>3078</v>
      </c>
      <c r="H4035" s="17">
        <v>0.90129629629629604</v>
      </c>
      <c r="I4035" s="17">
        <v>3.1018518518520777E-3</v>
      </c>
      <c r="J4035" s="1" t="s">
        <v>13769</v>
      </c>
    </row>
    <row r="4036" spans="2:10">
      <c r="B4036" s="1" t="s">
        <v>18100</v>
      </c>
      <c r="C4036" s="1">
        <v>1</v>
      </c>
      <c r="D4036" s="1" t="s">
        <v>13687</v>
      </c>
      <c r="E4036" s="17">
        <v>0.86638888888888899</v>
      </c>
      <c r="F4036" s="1" t="s">
        <v>13800</v>
      </c>
      <c r="G4036" s="1" t="s">
        <v>3095</v>
      </c>
      <c r="H4036" s="17">
        <v>0.90145833333333303</v>
      </c>
      <c r="I4036" s="17">
        <v>3.5069444444444042E-2</v>
      </c>
      <c r="J4036" s="1" t="s">
        <v>13757</v>
      </c>
    </row>
    <row r="4037" spans="2:10">
      <c r="B4037" s="1" t="s">
        <v>18350</v>
      </c>
      <c r="C4037" s="1">
        <v>1</v>
      </c>
      <c r="D4037" s="1" t="s">
        <v>13753</v>
      </c>
      <c r="E4037" s="17">
        <v>0.90030092592592603</v>
      </c>
      <c r="F4037" s="1" t="s">
        <v>13788</v>
      </c>
      <c r="G4037" s="1" t="s">
        <v>3077</v>
      </c>
      <c r="H4037" s="17">
        <v>0.90155092592592601</v>
      </c>
      <c r="I4037" s="17">
        <v>1.2499999999999734E-3</v>
      </c>
      <c r="J4037" s="1" t="s">
        <v>13756</v>
      </c>
    </row>
    <row r="4038" spans="2:10">
      <c r="B4038" s="1" t="s">
        <v>18353</v>
      </c>
      <c r="C4038" s="1">
        <v>1</v>
      </c>
      <c r="D4038" s="1" t="s">
        <v>13760</v>
      </c>
      <c r="E4038" s="17">
        <v>0.90043981481481505</v>
      </c>
      <c r="F4038" s="1" t="s">
        <v>13788</v>
      </c>
      <c r="G4038" s="1" t="s">
        <v>13746</v>
      </c>
      <c r="H4038" s="17">
        <v>0.90162037037037002</v>
      </c>
      <c r="I4038" s="17">
        <v>1.1805555555549629E-3</v>
      </c>
      <c r="J4038" s="1" t="s">
        <v>13764</v>
      </c>
    </row>
    <row r="4039" spans="2:10">
      <c r="B4039" s="1" t="s">
        <v>18354</v>
      </c>
      <c r="C4039" s="1">
        <v>1</v>
      </c>
      <c r="D4039" s="1" t="s">
        <v>3076</v>
      </c>
      <c r="E4039" s="17">
        <v>0.90046296296296302</v>
      </c>
      <c r="F4039" s="1" t="s">
        <v>13788</v>
      </c>
      <c r="G4039" s="1" t="s">
        <v>3078</v>
      </c>
      <c r="H4039" s="17">
        <v>0.90181712962963001</v>
      </c>
      <c r="I4039" s="17">
        <v>1.3541666666669894E-3</v>
      </c>
      <c r="J4039" s="1" t="s">
        <v>13769</v>
      </c>
    </row>
    <row r="4040" spans="2:10">
      <c r="B4040" s="1" t="s">
        <v>18361</v>
      </c>
      <c r="C4040" s="1">
        <v>1</v>
      </c>
      <c r="D4040" s="1" t="s">
        <v>13753</v>
      </c>
      <c r="E4040" s="17">
        <v>0.90111111111111097</v>
      </c>
      <c r="F4040" s="1" t="s">
        <v>13788</v>
      </c>
      <c r="G4040" s="1" t="s">
        <v>3078</v>
      </c>
      <c r="H4040" s="17">
        <v>0.90185185185185202</v>
      </c>
      <c r="I4040" s="17">
        <v>7.4074074074104157E-4</v>
      </c>
      <c r="J4040" s="1" t="s">
        <v>13755</v>
      </c>
    </row>
    <row r="4041" spans="2:10">
      <c r="B4041" s="1" t="s">
        <v>18365</v>
      </c>
      <c r="C4041" s="1">
        <v>1</v>
      </c>
      <c r="D4041" s="1" t="s">
        <v>13687</v>
      </c>
      <c r="E4041" s="17">
        <v>0.90170138888888896</v>
      </c>
      <c r="F4041" s="1" t="s">
        <v>13788</v>
      </c>
      <c r="G4041" s="1" t="s">
        <v>3095</v>
      </c>
      <c r="H4041" s="17">
        <v>0.90217592592592599</v>
      </c>
      <c r="I4041" s="17">
        <v>4.745370370370372E-4</v>
      </c>
      <c r="J4041" s="1" t="s">
        <v>13757</v>
      </c>
    </row>
    <row r="4042" spans="2:10">
      <c r="B4042" s="1" t="s">
        <v>18299</v>
      </c>
      <c r="C4042" s="1">
        <v>1</v>
      </c>
      <c r="D4042" s="1" t="s">
        <v>13753</v>
      </c>
      <c r="E4042" s="17">
        <v>0.89217592592592598</v>
      </c>
      <c r="F4042" s="1" t="s">
        <v>13787</v>
      </c>
      <c r="G4042" s="1" t="s">
        <v>13746</v>
      </c>
      <c r="H4042" s="17">
        <v>0.90223379629629596</v>
      </c>
      <c r="I4042" s="17">
        <v>1.0057870370369981E-2</v>
      </c>
      <c r="J4042" s="1" t="s">
        <v>13759</v>
      </c>
    </row>
    <row r="4043" spans="2:10">
      <c r="B4043" s="1" t="s">
        <v>18356</v>
      </c>
      <c r="C4043" s="1">
        <v>1</v>
      </c>
      <c r="D4043" s="1" t="s">
        <v>13760</v>
      </c>
      <c r="E4043" s="17">
        <v>0.90050925925925895</v>
      </c>
      <c r="F4043" s="1" t="s">
        <v>13788</v>
      </c>
      <c r="G4043" s="1" t="s">
        <v>3095</v>
      </c>
      <c r="H4043" s="17">
        <v>0.90224537037037</v>
      </c>
      <c r="I4043" s="17">
        <v>1.7361111111110494E-3</v>
      </c>
      <c r="J4043" s="1" t="s">
        <v>13761</v>
      </c>
    </row>
    <row r="4044" spans="2:10">
      <c r="B4044" s="1" t="s">
        <v>18358</v>
      </c>
      <c r="C4044" s="1">
        <v>1</v>
      </c>
      <c r="D4044" s="1" t="s">
        <v>13687</v>
      </c>
      <c r="E4044" s="17">
        <v>0.900821759259259</v>
      </c>
      <c r="F4044" s="1" t="s">
        <v>13788</v>
      </c>
      <c r="G4044" s="1" t="s">
        <v>3078</v>
      </c>
      <c r="H4044" s="17">
        <v>0.90228009259259301</v>
      </c>
      <c r="I4044" s="17">
        <v>1.4583333333340054E-3</v>
      </c>
      <c r="J4044" s="1" t="s">
        <v>13773</v>
      </c>
    </row>
    <row r="4045" spans="2:10">
      <c r="B4045" s="1" t="s">
        <v>18366</v>
      </c>
      <c r="C4045" s="1">
        <v>1</v>
      </c>
      <c r="D4045" s="1" t="s">
        <v>13760</v>
      </c>
      <c r="E4045" s="17">
        <v>0.90180555555555597</v>
      </c>
      <c r="F4045" s="1" t="s">
        <v>13788</v>
      </c>
      <c r="G4045" s="1" t="s">
        <v>3095</v>
      </c>
      <c r="H4045" s="17">
        <v>0.90240740740740699</v>
      </c>
      <c r="I4045" s="17">
        <v>6.0185185185102075E-4</v>
      </c>
      <c r="J4045" s="1" t="s">
        <v>13761</v>
      </c>
    </row>
    <row r="4046" spans="2:10">
      <c r="B4046" s="1" t="s">
        <v>18364</v>
      </c>
      <c r="C4046" s="1">
        <v>1</v>
      </c>
      <c r="D4046" s="1" t="s">
        <v>13753</v>
      </c>
      <c r="E4046" s="17">
        <v>0.90138888888888902</v>
      </c>
      <c r="F4046" s="1" t="s">
        <v>13788</v>
      </c>
      <c r="G4046" s="1" t="s">
        <v>3095</v>
      </c>
      <c r="H4046" s="17">
        <v>0.90244212962963</v>
      </c>
      <c r="I4046" s="17">
        <v>1.0532407407409794E-3</v>
      </c>
      <c r="J4046" s="1" t="s">
        <v>13758</v>
      </c>
    </row>
    <row r="4047" spans="2:10">
      <c r="B4047" s="1" t="s">
        <v>18075</v>
      </c>
      <c r="C4047" s="1">
        <v>1</v>
      </c>
      <c r="D4047" s="1" t="s">
        <v>13753</v>
      </c>
      <c r="E4047" s="17">
        <v>0.86358796296296303</v>
      </c>
      <c r="F4047" s="1" t="s">
        <v>13785</v>
      </c>
      <c r="G4047" s="1" t="s">
        <v>3078</v>
      </c>
      <c r="H4047" s="17">
        <v>0.90269675925925896</v>
      </c>
      <c r="I4047" s="17">
        <v>3.9108796296295933E-2</v>
      </c>
      <c r="J4047" s="1" t="s">
        <v>13755</v>
      </c>
    </row>
    <row r="4048" spans="2:10">
      <c r="B4048" s="1" t="s">
        <v>15256</v>
      </c>
      <c r="C4048" s="1">
        <v>1</v>
      </c>
      <c r="D4048" s="1" t="s">
        <v>13753</v>
      </c>
      <c r="E4048" s="17">
        <v>0.55763888888888902</v>
      </c>
      <c r="F4048" s="1" t="s">
        <v>57</v>
      </c>
      <c r="G4048" s="1" t="s">
        <v>13746</v>
      </c>
      <c r="H4048" s="17">
        <v>0.90271990740740704</v>
      </c>
      <c r="I4048" s="17">
        <v>0.34508101851851802</v>
      </c>
      <c r="J4048" s="1" t="s">
        <v>13759</v>
      </c>
    </row>
    <row r="4049" spans="2:10">
      <c r="B4049" s="1" t="s">
        <v>18372</v>
      </c>
      <c r="C4049" s="1">
        <v>1</v>
      </c>
      <c r="D4049" s="1" t="s">
        <v>3076</v>
      </c>
      <c r="E4049" s="17">
        <v>0.90243055555555596</v>
      </c>
      <c r="F4049" s="1" t="s">
        <v>13788</v>
      </c>
      <c r="G4049" s="1" t="s">
        <v>3095</v>
      </c>
      <c r="H4049" s="17">
        <v>0.90280092592592598</v>
      </c>
      <c r="I4049" s="17">
        <v>3.7037037037002118E-4</v>
      </c>
      <c r="J4049" s="1" t="s">
        <v>13675</v>
      </c>
    </row>
    <row r="4050" spans="2:10">
      <c r="B4050" s="1" t="s">
        <v>18371</v>
      </c>
      <c r="C4050" s="1">
        <v>1</v>
      </c>
      <c r="D4050" s="1" t="s">
        <v>13687</v>
      </c>
      <c r="E4050" s="17">
        <v>0.90239583333333295</v>
      </c>
      <c r="F4050" s="1" t="s">
        <v>13788</v>
      </c>
      <c r="G4050" s="1" t="s">
        <v>3095</v>
      </c>
      <c r="H4050" s="17">
        <v>0.90288194444444403</v>
      </c>
      <c r="I4050" s="17">
        <v>4.8611111111107608E-4</v>
      </c>
      <c r="J4050" s="1" t="s">
        <v>13757</v>
      </c>
    </row>
    <row r="4051" spans="2:10">
      <c r="B4051" s="1" t="s">
        <v>18367</v>
      </c>
      <c r="C4051" s="1">
        <v>1</v>
      </c>
      <c r="D4051" s="1" t="s">
        <v>13687</v>
      </c>
      <c r="E4051" s="17">
        <v>0.90214120370370399</v>
      </c>
      <c r="F4051" s="1" t="s">
        <v>13788</v>
      </c>
      <c r="G4051" s="1" t="s">
        <v>3095</v>
      </c>
      <c r="H4051" s="17">
        <v>0.90322916666666697</v>
      </c>
      <c r="I4051" s="17">
        <v>1.087962962962985E-3</v>
      </c>
      <c r="J4051" s="1" t="s">
        <v>13757</v>
      </c>
    </row>
    <row r="4052" spans="2:10">
      <c r="B4052" s="1" t="s">
        <v>18343</v>
      </c>
      <c r="C4052" s="1">
        <v>1</v>
      </c>
      <c r="D4052" s="1" t="s">
        <v>13687</v>
      </c>
      <c r="E4052" s="17">
        <v>0.89947916666666705</v>
      </c>
      <c r="F4052" s="1" t="s">
        <v>13788</v>
      </c>
      <c r="G4052" s="1" t="s">
        <v>3095</v>
      </c>
      <c r="H4052" s="17">
        <v>0.90364583333333304</v>
      </c>
      <c r="I4052" s="17">
        <v>4.1666666666659857E-3</v>
      </c>
      <c r="J4052" s="1" t="s">
        <v>13757</v>
      </c>
    </row>
    <row r="4053" spans="2:10">
      <c r="B4053" s="1" t="s">
        <v>16698</v>
      </c>
      <c r="C4053" s="1">
        <v>1</v>
      </c>
      <c r="D4053" s="1" t="s">
        <v>13753</v>
      </c>
      <c r="E4053" s="17">
        <v>0.73584490740740705</v>
      </c>
      <c r="F4053" s="1" t="s">
        <v>10</v>
      </c>
      <c r="G4053" s="1" t="s">
        <v>3078</v>
      </c>
      <c r="H4053" s="17">
        <v>0.903668981481481</v>
      </c>
      <c r="I4053" s="17">
        <v>0.16782407407407396</v>
      </c>
      <c r="J4053" s="1" t="s">
        <v>13755</v>
      </c>
    </row>
    <row r="4054" spans="2:10">
      <c r="B4054" s="1" t="s">
        <v>18376</v>
      </c>
      <c r="C4054" s="1">
        <v>1</v>
      </c>
      <c r="D4054" s="1" t="s">
        <v>13753</v>
      </c>
      <c r="E4054" s="17">
        <v>0.90280092592592598</v>
      </c>
      <c r="F4054" s="1" t="s">
        <v>13788</v>
      </c>
      <c r="G4054" s="1" t="s">
        <v>3078</v>
      </c>
      <c r="H4054" s="17">
        <v>0.90370370370370401</v>
      </c>
      <c r="I4054" s="17">
        <v>9.0277777777802992E-4</v>
      </c>
      <c r="J4054" s="1" t="s">
        <v>13755</v>
      </c>
    </row>
    <row r="4055" spans="2:10">
      <c r="B4055" s="1" t="s">
        <v>17181</v>
      </c>
      <c r="C4055" s="1">
        <v>1</v>
      </c>
      <c r="D4055" s="1" t="s">
        <v>13753</v>
      </c>
      <c r="E4055" s="17">
        <v>0.78222222222222204</v>
      </c>
      <c r="F4055" s="1" t="s">
        <v>15</v>
      </c>
      <c r="G4055" s="1" t="s">
        <v>3077</v>
      </c>
      <c r="H4055" s="17">
        <v>0.90378472222222195</v>
      </c>
      <c r="I4055" s="17">
        <v>0.12156249999999991</v>
      </c>
      <c r="J4055" s="1" t="s">
        <v>13756</v>
      </c>
    </row>
    <row r="4056" spans="2:10">
      <c r="B4056" s="1" t="s">
        <v>17939</v>
      </c>
      <c r="C4056" s="1">
        <v>1</v>
      </c>
      <c r="D4056" s="1" t="s">
        <v>13760</v>
      </c>
      <c r="E4056" s="17">
        <v>0.84707175925925904</v>
      </c>
      <c r="F4056" s="1" t="s">
        <v>13784</v>
      </c>
      <c r="G4056" s="1" t="s">
        <v>3095</v>
      </c>
      <c r="H4056" s="17">
        <v>0.903865740740741</v>
      </c>
      <c r="I4056" s="17">
        <v>5.6793981481481959E-2</v>
      </c>
      <c r="J4056" s="1" t="s">
        <v>13761</v>
      </c>
    </row>
    <row r="4057" spans="2:10">
      <c r="B4057" s="1" t="s">
        <v>18382</v>
      </c>
      <c r="C4057" s="1">
        <v>1</v>
      </c>
      <c r="D4057" s="1" t="s">
        <v>13760</v>
      </c>
      <c r="E4057" s="17">
        <v>0.90361111111111103</v>
      </c>
      <c r="F4057" s="1" t="s">
        <v>13788</v>
      </c>
      <c r="G4057" s="1" t="s">
        <v>3095</v>
      </c>
      <c r="H4057" s="17">
        <v>0.90414351851851804</v>
      </c>
      <c r="I4057" s="17">
        <v>5.3240740740700954E-4</v>
      </c>
      <c r="J4057" s="1" t="s">
        <v>13761</v>
      </c>
    </row>
    <row r="4058" spans="2:10">
      <c r="B4058" s="1" t="s">
        <v>16102</v>
      </c>
      <c r="C4058" s="1">
        <v>1</v>
      </c>
      <c r="D4058" s="1" t="s">
        <v>3076</v>
      </c>
      <c r="E4058" s="17">
        <v>0.66418981481481498</v>
      </c>
      <c r="F4058" s="1" t="s">
        <v>3</v>
      </c>
      <c r="G4058" s="1" t="s">
        <v>3095</v>
      </c>
      <c r="H4058" s="17">
        <v>0.90431712962962996</v>
      </c>
      <c r="I4058" s="17">
        <v>0.24012731481481497</v>
      </c>
      <c r="J4058" s="1" t="s">
        <v>13675</v>
      </c>
    </row>
    <row r="4059" spans="2:10">
      <c r="B4059" s="1" t="s">
        <v>18355</v>
      </c>
      <c r="C4059" s="1">
        <v>1</v>
      </c>
      <c r="D4059" s="1" t="s">
        <v>13687</v>
      </c>
      <c r="E4059" s="17">
        <v>0.90048611111111099</v>
      </c>
      <c r="F4059" s="1" t="s">
        <v>13788</v>
      </c>
      <c r="G4059" s="1" t="s">
        <v>3078</v>
      </c>
      <c r="H4059" s="17">
        <v>0.90445601851851898</v>
      </c>
      <c r="I4059" s="17">
        <v>3.969907407407991E-3</v>
      </c>
      <c r="J4059" s="1" t="s">
        <v>13773</v>
      </c>
    </row>
    <row r="4060" spans="2:10">
      <c r="B4060" s="1" t="s">
        <v>18379</v>
      </c>
      <c r="C4060" s="1">
        <v>1</v>
      </c>
      <c r="D4060" s="1" t="s">
        <v>13753</v>
      </c>
      <c r="E4060" s="17">
        <v>0.90299768518518497</v>
      </c>
      <c r="F4060" s="1" t="s">
        <v>13788</v>
      </c>
      <c r="G4060" s="1" t="s">
        <v>3095</v>
      </c>
      <c r="H4060" s="17">
        <v>0.90445601851851898</v>
      </c>
      <c r="I4060" s="17">
        <v>1.4583333333340054E-3</v>
      </c>
      <c r="J4060" s="1" t="s">
        <v>13758</v>
      </c>
    </row>
    <row r="4061" spans="2:10">
      <c r="B4061" s="1" t="s">
        <v>18374</v>
      </c>
      <c r="C4061" s="1">
        <v>1</v>
      </c>
      <c r="D4061" s="1" t="s">
        <v>13753</v>
      </c>
      <c r="E4061" s="17">
        <v>0.902708333333333</v>
      </c>
      <c r="F4061" s="1" t="s">
        <v>13788</v>
      </c>
      <c r="G4061" s="1" t="s">
        <v>3078</v>
      </c>
      <c r="H4061" s="17">
        <v>0.904594907407407</v>
      </c>
      <c r="I4061" s="17">
        <v>1.8865740740739989E-3</v>
      </c>
      <c r="J4061" s="1" t="s">
        <v>13755</v>
      </c>
    </row>
    <row r="4062" spans="2:10">
      <c r="B4062" s="1" t="s">
        <v>18375</v>
      </c>
      <c r="C4062" s="1">
        <v>1</v>
      </c>
      <c r="D4062" s="1" t="s">
        <v>13753</v>
      </c>
      <c r="E4062" s="17">
        <v>0.90275462962963005</v>
      </c>
      <c r="F4062" s="1" t="s">
        <v>13788</v>
      </c>
      <c r="G4062" s="1" t="s">
        <v>13746</v>
      </c>
      <c r="H4062" s="17">
        <v>0.90462962962963001</v>
      </c>
      <c r="I4062" s="17">
        <v>1.87499999999996E-3</v>
      </c>
      <c r="J4062" s="1" t="s">
        <v>13759</v>
      </c>
    </row>
    <row r="4063" spans="2:10">
      <c r="B4063" s="1" t="s">
        <v>18384</v>
      </c>
      <c r="C4063" s="1">
        <v>1</v>
      </c>
      <c r="D4063" s="1" t="s">
        <v>13753</v>
      </c>
      <c r="E4063" s="17">
        <v>0.90370370370370401</v>
      </c>
      <c r="F4063" s="1" t="s">
        <v>13788</v>
      </c>
      <c r="G4063" s="1" t="s">
        <v>3078</v>
      </c>
      <c r="H4063" s="17">
        <v>0.90465277777777797</v>
      </c>
      <c r="I4063" s="17">
        <v>9.4907407407396338E-4</v>
      </c>
      <c r="J4063" s="1" t="s">
        <v>13755</v>
      </c>
    </row>
    <row r="4064" spans="2:10">
      <c r="B4064" s="1" t="s">
        <v>18345</v>
      </c>
      <c r="C4064" s="1">
        <v>1</v>
      </c>
      <c r="D4064" s="1" t="s">
        <v>13753</v>
      </c>
      <c r="E4064" s="17">
        <v>0.89957175925925903</v>
      </c>
      <c r="F4064" s="1" t="s">
        <v>13788</v>
      </c>
      <c r="G4064" s="1" t="s">
        <v>3095</v>
      </c>
      <c r="H4064" s="17">
        <v>0.90475694444444399</v>
      </c>
      <c r="I4064" s="17">
        <v>5.1851851851849595E-3</v>
      </c>
      <c r="J4064" s="1" t="s">
        <v>13758</v>
      </c>
    </row>
    <row r="4065" spans="2:10">
      <c r="B4065" s="1" t="s">
        <v>18370</v>
      </c>
      <c r="C4065" s="1">
        <v>1</v>
      </c>
      <c r="D4065" s="1" t="s">
        <v>3076</v>
      </c>
      <c r="E4065" s="17">
        <v>0.90224537037037</v>
      </c>
      <c r="F4065" s="1" t="s">
        <v>13788</v>
      </c>
      <c r="G4065" s="1" t="s">
        <v>13762</v>
      </c>
      <c r="H4065" s="17">
        <v>0.90479166666666699</v>
      </c>
      <c r="I4065" s="17">
        <v>2.5462962962969904E-3</v>
      </c>
      <c r="J4065" s="1" t="s">
        <v>13775</v>
      </c>
    </row>
    <row r="4066" spans="2:10">
      <c r="B4066" s="1" t="s">
        <v>18386</v>
      </c>
      <c r="C4066" s="1">
        <v>1</v>
      </c>
      <c r="D4066" s="1" t="s">
        <v>13753</v>
      </c>
      <c r="E4066" s="17">
        <v>0.90412037037036996</v>
      </c>
      <c r="F4066" s="1" t="s">
        <v>13788</v>
      </c>
      <c r="G4066" s="1" t="s">
        <v>3078</v>
      </c>
      <c r="H4066" s="17">
        <v>0.90489583333333301</v>
      </c>
      <c r="I4066" s="17">
        <v>7.7546296296304718E-4</v>
      </c>
      <c r="J4066" s="1" t="s">
        <v>13755</v>
      </c>
    </row>
    <row r="4067" spans="2:10">
      <c r="B4067" s="1" t="s">
        <v>18112</v>
      </c>
      <c r="C4067" s="1">
        <v>1</v>
      </c>
      <c r="D4067" s="1" t="s">
        <v>13753</v>
      </c>
      <c r="E4067" s="17">
        <v>0.86813657407407396</v>
      </c>
      <c r="F4067" s="1" t="s">
        <v>13800</v>
      </c>
      <c r="G4067" s="1" t="s">
        <v>3078</v>
      </c>
      <c r="H4067" s="17">
        <v>0.90495370370370398</v>
      </c>
      <c r="I4067" s="17">
        <v>3.6817129629630019E-2</v>
      </c>
      <c r="J4067" s="1" t="s">
        <v>13755</v>
      </c>
    </row>
    <row r="4068" spans="2:10">
      <c r="B4068" s="1" t="s">
        <v>17836</v>
      </c>
      <c r="C4068" s="1">
        <v>1</v>
      </c>
      <c r="D4068" s="1" t="s">
        <v>13753</v>
      </c>
      <c r="E4068" s="17">
        <v>0.83793981481481505</v>
      </c>
      <c r="F4068" s="1" t="s">
        <v>13783</v>
      </c>
      <c r="G4068" s="1" t="s">
        <v>3077</v>
      </c>
      <c r="H4068" s="17">
        <v>0.90505787037037</v>
      </c>
      <c r="I4068" s="17">
        <v>6.7118055555554945E-2</v>
      </c>
      <c r="J4068" s="1" t="s">
        <v>13756</v>
      </c>
    </row>
    <row r="4069" spans="2:10">
      <c r="B4069" s="1" t="s">
        <v>18282</v>
      </c>
      <c r="C4069" s="1">
        <v>1</v>
      </c>
      <c r="D4069" s="1" t="s">
        <v>13760</v>
      </c>
      <c r="E4069" s="17">
        <v>0.89008101851851895</v>
      </c>
      <c r="F4069" s="1" t="s">
        <v>13787</v>
      </c>
      <c r="G4069" s="1" t="s">
        <v>13746</v>
      </c>
      <c r="H4069" s="17">
        <v>0.90519675925925902</v>
      </c>
      <c r="I4069" s="17">
        <v>1.5115740740740069E-2</v>
      </c>
      <c r="J4069" s="1" t="s">
        <v>13764</v>
      </c>
    </row>
    <row r="4070" spans="2:10">
      <c r="B4070" s="1" t="s">
        <v>18388</v>
      </c>
      <c r="C4070" s="1">
        <v>1</v>
      </c>
      <c r="D4070" s="1" t="s">
        <v>13687</v>
      </c>
      <c r="E4070" s="17">
        <v>0.90453703703703703</v>
      </c>
      <c r="F4070" s="1" t="s">
        <v>13788</v>
      </c>
      <c r="G4070" s="1" t="s">
        <v>13746</v>
      </c>
      <c r="H4070" s="17">
        <v>0.90521990740740699</v>
      </c>
      <c r="I4070" s="17">
        <v>6.8287037036995901E-4</v>
      </c>
      <c r="J4070" s="1" t="s">
        <v>13771</v>
      </c>
    </row>
    <row r="4071" spans="2:10">
      <c r="B4071" s="1" t="s">
        <v>17035</v>
      </c>
      <c r="C4071" s="1">
        <v>1</v>
      </c>
      <c r="D4071" s="1" t="s">
        <v>13753</v>
      </c>
      <c r="E4071" s="17">
        <v>0.770358796296296</v>
      </c>
      <c r="F4071" s="1" t="s">
        <v>13</v>
      </c>
      <c r="G4071" s="1" t="s">
        <v>13746</v>
      </c>
      <c r="H4071" s="17">
        <v>0.90527777777777796</v>
      </c>
      <c r="I4071" s="17">
        <v>0.13491898148148196</v>
      </c>
      <c r="J4071" s="1" t="s">
        <v>13759</v>
      </c>
    </row>
    <row r="4072" spans="2:10">
      <c r="B4072" s="1" t="s">
        <v>15569</v>
      </c>
      <c r="C4072" s="1">
        <v>1</v>
      </c>
      <c r="D4072" s="1" t="s">
        <v>13753</v>
      </c>
      <c r="E4072" s="17">
        <v>0.59915509259259303</v>
      </c>
      <c r="F4072" s="1" t="s">
        <v>61</v>
      </c>
      <c r="G4072" s="1" t="s">
        <v>3095</v>
      </c>
      <c r="H4072" s="17">
        <v>0.905324074074074</v>
      </c>
      <c r="I4072" s="17">
        <v>0.30616898148148097</v>
      </c>
      <c r="J4072" s="1" t="s">
        <v>13758</v>
      </c>
    </row>
    <row r="4073" spans="2:10">
      <c r="B4073" s="1" t="s">
        <v>18392</v>
      </c>
      <c r="C4073" s="1">
        <v>1</v>
      </c>
      <c r="D4073" s="1" t="s">
        <v>13753</v>
      </c>
      <c r="E4073" s="17">
        <v>0.90476851851851803</v>
      </c>
      <c r="F4073" s="1" t="s">
        <v>13788</v>
      </c>
      <c r="G4073" s="1" t="s">
        <v>3078</v>
      </c>
      <c r="H4073" s="17">
        <v>0.90541666666666698</v>
      </c>
      <c r="I4073" s="17">
        <v>6.4814814814895261E-4</v>
      </c>
      <c r="J4073" s="1" t="s">
        <v>13755</v>
      </c>
    </row>
    <row r="4074" spans="2:10">
      <c r="B4074" s="1" t="s">
        <v>17865</v>
      </c>
      <c r="C4074" s="1">
        <v>1</v>
      </c>
      <c r="D4074" s="1" t="s">
        <v>3076</v>
      </c>
      <c r="E4074" s="17">
        <v>0.84094907407407404</v>
      </c>
      <c r="F4074" s="1" t="s">
        <v>13783</v>
      </c>
      <c r="G4074" s="1" t="s">
        <v>3095</v>
      </c>
      <c r="H4074" s="17">
        <v>0.90548611111111099</v>
      </c>
      <c r="I4074" s="17">
        <v>6.4537037037036948E-2</v>
      </c>
      <c r="J4074" s="1" t="s">
        <v>13675</v>
      </c>
    </row>
    <row r="4075" spans="2:10">
      <c r="B4075" s="1" t="s">
        <v>18383</v>
      </c>
      <c r="C4075" s="1">
        <v>1</v>
      </c>
      <c r="D4075" s="1" t="s">
        <v>3076</v>
      </c>
      <c r="E4075" s="17">
        <v>0.90364583333333304</v>
      </c>
      <c r="F4075" s="1" t="s">
        <v>13788</v>
      </c>
      <c r="G4075" s="1" t="s">
        <v>13746</v>
      </c>
      <c r="H4075" s="17">
        <v>0.90569444444444402</v>
      </c>
      <c r="I4075" s="17">
        <v>2.0486111111109873E-3</v>
      </c>
      <c r="J4075" s="1" t="s">
        <v>13766</v>
      </c>
    </row>
    <row r="4076" spans="2:10">
      <c r="B4076" s="1" t="s">
        <v>18393</v>
      </c>
      <c r="C4076" s="1">
        <v>1</v>
      </c>
      <c r="D4076" s="1" t="s">
        <v>13760</v>
      </c>
      <c r="E4076" s="17">
        <v>0.90490740740740705</v>
      </c>
      <c r="F4076" s="1" t="s">
        <v>13788</v>
      </c>
      <c r="G4076" s="1" t="s">
        <v>3095</v>
      </c>
      <c r="H4076" s="17">
        <v>0.905752314814815</v>
      </c>
      <c r="I4076" s="17">
        <v>8.4490740740794656E-4</v>
      </c>
      <c r="J4076" s="1" t="s">
        <v>13761</v>
      </c>
    </row>
    <row r="4077" spans="2:10">
      <c r="B4077" s="1" t="s">
        <v>18394</v>
      </c>
      <c r="C4077" s="1">
        <v>1</v>
      </c>
      <c r="D4077" s="1" t="s">
        <v>3076</v>
      </c>
      <c r="E4077" s="17">
        <v>0.90497685185185195</v>
      </c>
      <c r="F4077" s="1" t="s">
        <v>13788</v>
      </c>
      <c r="G4077" s="1" t="s">
        <v>13746</v>
      </c>
      <c r="H4077" s="17">
        <v>0.90581018518518497</v>
      </c>
      <c r="I4077" s="17">
        <v>8.3333333333301951E-4</v>
      </c>
      <c r="J4077" s="1" t="s">
        <v>13766</v>
      </c>
    </row>
    <row r="4078" spans="2:10">
      <c r="B4078" s="1" t="s">
        <v>18396</v>
      </c>
      <c r="C4078" s="1">
        <v>1</v>
      </c>
      <c r="D4078" s="1" t="s">
        <v>13753</v>
      </c>
      <c r="E4078" s="17">
        <v>0.90568287037036999</v>
      </c>
      <c r="F4078" s="1" t="s">
        <v>13788</v>
      </c>
      <c r="G4078" s="1" t="s">
        <v>13746</v>
      </c>
      <c r="H4078" s="17">
        <v>0.90586805555555605</v>
      </c>
      <c r="I4078" s="17">
        <v>1.851851851860653E-4</v>
      </c>
      <c r="J4078" s="1" t="s">
        <v>13759</v>
      </c>
    </row>
    <row r="4079" spans="2:10">
      <c r="B4079" s="1" t="s">
        <v>18389</v>
      </c>
      <c r="C4079" s="1">
        <v>1</v>
      </c>
      <c r="D4079" s="1" t="s">
        <v>13753</v>
      </c>
      <c r="E4079" s="17">
        <v>0.90461805555555597</v>
      </c>
      <c r="F4079" s="1" t="s">
        <v>13788</v>
      </c>
      <c r="G4079" s="1" t="s">
        <v>13762</v>
      </c>
      <c r="H4079" s="17">
        <v>0.90597222222222196</v>
      </c>
      <c r="I4079" s="17">
        <v>1.3541666666659902E-3</v>
      </c>
      <c r="J4079" s="1" t="s">
        <v>13772</v>
      </c>
    </row>
    <row r="4080" spans="2:10">
      <c r="B4080" s="1" t="s">
        <v>18119</v>
      </c>
      <c r="C4080" s="1">
        <v>1</v>
      </c>
      <c r="D4080" s="1" t="s">
        <v>3076</v>
      </c>
      <c r="E4080" s="17">
        <v>0.86894675925925902</v>
      </c>
      <c r="F4080" s="1" t="s">
        <v>13800</v>
      </c>
      <c r="G4080" s="1" t="s">
        <v>13762</v>
      </c>
      <c r="H4080" s="17">
        <v>0.906018518518519</v>
      </c>
      <c r="I4080" s="17">
        <v>3.7071759259259984E-2</v>
      </c>
      <c r="J4080" s="1" t="s">
        <v>13775</v>
      </c>
    </row>
    <row r="4081" spans="2:10">
      <c r="B4081" s="1" t="s">
        <v>17955</v>
      </c>
      <c r="C4081" s="1">
        <v>1</v>
      </c>
      <c r="D4081" s="1" t="s">
        <v>13753</v>
      </c>
      <c r="E4081" s="17">
        <v>0.84922453703703704</v>
      </c>
      <c r="F4081" s="1" t="s">
        <v>13784</v>
      </c>
      <c r="G4081" s="1" t="s">
        <v>3078</v>
      </c>
      <c r="H4081" s="17">
        <v>0.90609953703703705</v>
      </c>
      <c r="I4081" s="17">
        <v>5.6875000000000009E-2</v>
      </c>
      <c r="J4081" s="1" t="s">
        <v>13755</v>
      </c>
    </row>
    <row r="4082" spans="2:10">
      <c r="B4082" s="1" t="s">
        <v>16648</v>
      </c>
      <c r="C4082" s="1">
        <v>1</v>
      </c>
      <c r="D4082" s="1" t="s">
        <v>13753</v>
      </c>
      <c r="E4082" s="17">
        <v>0.72875000000000001</v>
      </c>
      <c r="F4082" s="1" t="s">
        <v>9</v>
      </c>
      <c r="G4082" s="1" t="s">
        <v>13746</v>
      </c>
      <c r="H4082" s="17">
        <v>0.90620370370370396</v>
      </c>
      <c r="I4082" s="17">
        <v>0.17745370370370395</v>
      </c>
      <c r="J4082" s="1" t="s">
        <v>13759</v>
      </c>
    </row>
    <row r="4083" spans="2:10">
      <c r="B4083" s="1" t="s">
        <v>18401</v>
      </c>
      <c r="C4083" s="1">
        <v>1</v>
      </c>
      <c r="D4083" s="1" t="s">
        <v>3076</v>
      </c>
      <c r="E4083" s="17">
        <v>0.90633101851851805</v>
      </c>
      <c r="F4083" s="1" t="s">
        <v>13789</v>
      </c>
      <c r="G4083" s="1" t="s">
        <v>3095</v>
      </c>
      <c r="H4083" s="17">
        <v>0.90670138888888896</v>
      </c>
      <c r="I4083" s="17">
        <v>3.7037037037090936E-4</v>
      </c>
      <c r="J4083" s="1" t="s">
        <v>13675</v>
      </c>
    </row>
    <row r="4084" spans="2:10">
      <c r="B4084" s="1" t="s">
        <v>18397</v>
      </c>
      <c r="C4084" s="1">
        <v>1</v>
      </c>
      <c r="D4084" s="1" t="s">
        <v>3076</v>
      </c>
      <c r="E4084" s="17">
        <v>0.90581018518518497</v>
      </c>
      <c r="F4084" s="1" t="s">
        <v>13788</v>
      </c>
      <c r="G4084" s="1" t="s">
        <v>13746</v>
      </c>
      <c r="H4084" s="17">
        <v>0.90673611111111097</v>
      </c>
      <c r="I4084" s="17">
        <v>9.2592592592599665E-4</v>
      </c>
      <c r="J4084" s="1" t="s">
        <v>13766</v>
      </c>
    </row>
    <row r="4085" spans="2:10">
      <c r="B4085" s="1" t="s">
        <v>18402</v>
      </c>
      <c r="C4085" s="1">
        <v>2</v>
      </c>
      <c r="D4085" s="1" t="s">
        <v>13760</v>
      </c>
      <c r="E4085" s="17">
        <v>0.90638888888888902</v>
      </c>
      <c r="F4085" s="1" t="s">
        <v>13789</v>
      </c>
      <c r="G4085" s="1" t="s">
        <v>3095</v>
      </c>
      <c r="H4085" s="17">
        <v>0.90679398148148105</v>
      </c>
      <c r="I4085" s="17">
        <v>4.0509259259202679E-4</v>
      </c>
      <c r="J4085" s="1" t="s">
        <v>13761</v>
      </c>
    </row>
    <row r="4086" spans="2:10">
      <c r="B4086" s="1" t="s">
        <v>15716</v>
      </c>
      <c r="C4086" s="1">
        <v>1</v>
      </c>
      <c r="D4086" s="1" t="s">
        <v>3076</v>
      </c>
      <c r="E4086" s="17">
        <v>0.61856481481481496</v>
      </c>
      <c r="F4086" s="1" t="s">
        <v>63</v>
      </c>
      <c r="G4086" s="1" t="s">
        <v>3095</v>
      </c>
      <c r="H4086" s="17">
        <v>0.90700231481481497</v>
      </c>
      <c r="I4086" s="17">
        <v>0.28843750000000001</v>
      </c>
      <c r="J4086" s="1" t="s">
        <v>13675</v>
      </c>
    </row>
    <row r="4087" spans="2:10">
      <c r="B4087" s="1" t="s">
        <v>16192</v>
      </c>
      <c r="C4087" s="1">
        <v>1</v>
      </c>
      <c r="D4087" s="1" t="s">
        <v>13760</v>
      </c>
      <c r="E4087" s="17">
        <v>0.67452546296296301</v>
      </c>
      <c r="F4087" s="1" t="s">
        <v>4</v>
      </c>
      <c r="G4087" s="1" t="s">
        <v>3095</v>
      </c>
      <c r="H4087" s="17">
        <v>0.90703703703703698</v>
      </c>
      <c r="I4087" s="17">
        <v>0.23251157407407397</v>
      </c>
      <c r="J4087" s="1" t="s">
        <v>13761</v>
      </c>
    </row>
    <row r="4088" spans="2:10">
      <c r="B4088" s="1" t="s">
        <v>18405</v>
      </c>
      <c r="C4088" s="1">
        <v>1</v>
      </c>
      <c r="D4088" s="1" t="s">
        <v>13760</v>
      </c>
      <c r="E4088" s="17">
        <v>0.90666666666666695</v>
      </c>
      <c r="F4088" s="1" t="s">
        <v>13789</v>
      </c>
      <c r="G4088" s="1" t="s">
        <v>3095</v>
      </c>
      <c r="H4088" s="17">
        <v>0.90709490740740695</v>
      </c>
      <c r="I4088" s="17">
        <v>4.2824074073999352E-4</v>
      </c>
      <c r="J4088" s="1" t="s">
        <v>13761</v>
      </c>
    </row>
    <row r="4089" spans="2:10">
      <c r="B4089" s="1" t="s">
        <v>18352</v>
      </c>
      <c r="C4089" s="1">
        <v>1</v>
      </c>
      <c r="D4089" s="1" t="s">
        <v>13753</v>
      </c>
      <c r="E4089" s="17">
        <v>0.90042824074074101</v>
      </c>
      <c r="F4089" s="1" t="s">
        <v>13788</v>
      </c>
      <c r="G4089" s="1" t="s">
        <v>3078</v>
      </c>
      <c r="H4089" s="17">
        <v>0.90746527777777797</v>
      </c>
      <c r="I4089" s="17">
        <v>7.0370370370369528E-3</v>
      </c>
      <c r="J4089" s="1" t="s">
        <v>13755</v>
      </c>
    </row>
    <row r="4090" spans="2:10">
      <c r="B4090" s="1" t="s">
        <v>18410</v>
      </c>
      <c r="C4090" s="1">
        <v>1</v>
      </c>
      <c r="D4090" s="1" t="s">
        <v>13753</v>
      </c>
      <c r="E4090" s="17">
        <v>0.90718750000000004</v>
      </c>
      <c r="F4090" s="1" t="s">
        <v>13789</v>
      </c>
      <c r="G4090" s="1" t="s">
        <v>13746</v>
      </c>
      <c r="H4090" s="17">
        <v>0.90748842592592605</v>
      </c>
      <c r="I4090" s="17">
        <v>3.0092592592600997E-4</v>
      </c>
      <c r="J4090" s="1" t="s">
        <v>13759</v>
      </c>
    </row>
    <row r="4091" spans="2:10">
      <c r="B4091" s="1" t="s">
        <v>18387</v>
      </c>
      <c r="C4091" s="1">
        <v>1</v>
      </c>
      <c r="D4091" s="1" t="s">
        <v>13753</v>
      </c>
      <c r="E4091" s="17">
        <v>0.90416666666666701</v>
      </c>
      <c r="F4091" s="1" t="s">
        <v>13788</v>
      </c>
      <c r="G4091" s="1" t="s">
        <v>13746</v>
      </c>
      <c r="H4091" s="17">
        <v>0.90756944444444398</v>
      </c>
      <c r="I4091" s="17">
        <v>3.4027777777769774E-3</v>
      </c>
      <c r="J4091" s="1" t="s">
        <v>13759</v>
      </c>
    </row>
    <row r="4092" spans="2:10">
      <c r="B4092" s="1" t="s">
        <v>18322</v>
      </c>
      <c r="C4092" s="1">
        <v>1</v>
      </c>
      <c r="D4092" s="1" t="s">
        <v>13760</v>
      </c>
      <c r="E4092" s="17">
        <v>0.89646990740740695</v>
      </c>
      <c r="F4092" s="1" t="s">
        <v>13788</v>
      </c>
      <c r="G4092" s="1" t="s">
        <v>13762</v>
      </c>
      <c r="H4092" s="17">
        <v>0.90782407407407395</v>
      </c>
      <c r="I4092" s="17">
        <v>1.1354166666666998E-2</v>
      </c>
      <c r="J4092" s="1" t="s">
        <v>13763</v>
      </c>
    </row>
    <row r="4093" spans="2:10">
      <c r="B4093" s="1" t="s">
        <v>18407</v>
      </c>
      <c r="C4093" s="1">
        <v>1</v>
      </c>
      <c r="D4093" s="1" t="s">
        <v>13687</v>
      </c>
      <c r="E4093" s="17">
        <v>0.90700231481481497</v>
      </c>
      <c r="F4093" s="1" t="s">
        <v>13789</v>
      </c>
      <c r="G4093" s="1" t="s">
        <v>3078</v>
      </c>
      <c r="H4093" s="17">
        <v>0.90784722222222203</v>
      </c>
      <c r="I4093" s="17">
        <v>8.4490740740705839E-4</v>
      </c>
      <c r="J4093" s="1" t="s">
        <v>13773</v>
      </c>
    </row>
    <row r="4094" spans="2:10">
      <c r="B4094" s="1" t="s">
        <v>18404</v>
      </c>
      <c r="C4094" s="1">
        <v>1</v>
      </c>
      <c r="D4094" s="1" t="s">
        <v>13687</v>
      </c>
      <c r="E4094" s="17">
        <v>0.906481481481481</v>
      </c>
      <c r="F4094" s="1" t="s">
        <v>13789</v>
      </c>
      <c r="G4094" s="1" t="s">
        <v>13746</v>
      </c>
      <c r="H4094" s="17">
        <v>0.908171296296296</v>
      </c>
      <c r="I4094" s="17">
        <v>1.689814814815005E-3</v>
      </c>
      <c r="J4094" s="1" t="s">
        <v>13771</v>
      </c>
    </row>
    <row r="4095" spans="2:10">
      <c r="B4095" s="1" t="s">
        <v>16531</v>
      </c>
      <c r="C4095" s="1">
        <v>1</v>
      </c>
      <c r="D4095" s="1" t="s">
        <v>3076</v>
      </c>
      <c r="E4095" s="17">
        <v>0.71490740740740699</v>
      </c>
      <c r="F4095" s="1" t="s">
        <v>8</v>
      </c>
      <c r="G4095" s="1" t="s">
        <v>3095</v>
      </c>
      <c r="H4095" s="17">
        <v>0.90826388888888898</v>
      </c>
      <c r="I4095" s="17">
        <v>0.19335648148148199</v>
      </c>
      <c r="J4095" s="1" t="s">
        <v>13675</v>
      </c>
    </row>
    <row r="4096" spans="2:10">
      <c r="B4096" s="1" t="s">
        <v>18409</v>
      </c>
      <c r="C4096" s="1">
        <v>1</v>
      </c>
      <c r="D4096" s="1" t="s">
        <v>3076</v>
      </c>
      <c r="E4096" s="17">
        <v>0.90709490740740695</v>
      </c>
      <c r="F4096" s="1" t="s">
        <v>13789</v>
      </c>
      <c r="G4096" s="1" t="s">
        <v>13762</v>
      </c>
      <c r="H4096" s="17">
        <v>0.908402777777778</v>
      </c>
      <c r="I4096" s="17">
        <v>1.3078703703710559E-3</v>
      </c>
      <c r="J4096" s="1" t="s">
        <v>13775</v>
      </c>
    </row>
    <row r="4097" spans="2:10">
      <c r="B4097" s="1" t="s">
        <v>18408</v>
      </c>
      <c r="C4097" s="1">
        <v>1</v>
      </c>
      <c r="D4097" s="1" t="s">
        <v>3076</v>
      </c>
      <c r="E4097" s="17">
        <v>0.90704861111111101</v>
      </c>
      <c r="F4097" s="1" t="s">
        <v>13789</v>
      </c>
      <c r="G4097" s="1" t="s">
        <v>3095</v>
      </c>
      <c r="H4097" s="17">
        <v>0.90843750000000001</v>
      </c>
      <c r="I4097" s="17">
        <v>1.388888888888995E-3</v>
      </c>
      <c r="J4097" s="1" t="s">
        <v>13675</v>
      </c>
    </row>
    <row r="4098" spans="2:10">
      <c r="B4098" s="1" t="s">
        <v>16764</v>
      </c>
      <c r="C4098" s="1">
        <v>1</v>
      </c>
      <c r="D4098" s="1" t="s">
        <v>13760</v>
      </c>
      <c r="E4098" s="17">
        <v>0.742453703703704</v>
      </c>
      <c r="F4098" s="1" t="s">
        <v>11</v>
      </c>
      <c r="G4098" s="1" t="s">
        <v>13762</v>
      </c>
      <c r="H4098" s="17">
        <v>0.908599537037037</v>
      </c>
      <c r="I4098" s="17">
        <v>0.16614583333333299</v>
      </c>
      <c r="J4098" s="1" t="s">
        <v>13763</v>
      </c>
    </row>
    <row r="4099" spans="2:10">
      <c r="B4099" s="1" t="s">
        <v>18411</v>
      </c>
      <c r="C4099" s="1">
        <v>1</v>
      </c>
      <c r="D4099" s="1" t="s">
        <v>13753</v>
      </c>
      <c r="E4099" s="17">
        <v>0.90726851851851897</v>
      </c>
      <c r="F4099" s="1" t="s">
        <v>13789</v>
      </c>
      <c r="G4099" s="1" t="s">
        <v>3095</v>
      </c>
      <c r="H4099" s="17">
        <v>0.90862268518518496</v>
      </c>
      <c r="I4099" s="17">
        <v>1.3541666666659902E-3</v>
      </c>
      <c r="J4099" s="1" t="s">
        <v>13758</v>
      </c>
    </row>
    <row r="4100" spans="2:10">
      <c r="B4100" s="1" t="s">
        <v>15980</v>
      </c>
      <c r="C4100" s="1">
        <v>1</v>
      </c>
      <c r="D4100" s="1" t="s">
        <v>13753</v>
      </c>
      <c r="E4100" s="17">
        <v>0.65064814814814798</v>
      </c>
      <c r="F4100" s="1" t="s">
        <v>2</v>
      </c>
      <c r="G4100" s="1" t="s">
        <v>3078</v>
      </c>
      <c r="H4100" s="17">
        <v>0.90864583333333304</v>
      </c>
      <c r="I4100" s="17">
        <v>0.25799768518518507</v>
      </c>
      <c r="J4100" s="1" t="s">
        <v>13755</v>
      </c>
    </row>
    <row r="4101" spans="2:10">
      <c r="B4101" s="1" t="s">
        <v>18416</v>
      </c>
      <c r="C4101" s="1">
        <v>5</v>
      </c>
      <c r="D4101" s="1" t="s">
        <v>13753</v>
      </c>
      <c r="E4101" s="17">
        <v>0.90819444444444397</v>
      </c>
      <c r="F4101" s="1" t="s">
        <v>13789</v>
      </c>
      <c r="G4101" s="1" t="s">
        <v>3078</v>
      </c>
      <c r="H4101" s="17">
        <v>0.90894675925925905</v>
      </c>
      <c r="I4101" s="17">
        <v>7.5231481481508045E-4</v>
      </c>
      <c r="J4101" s="1" t="s">
        <v>13755</v>
      </c>
    </row>
    <row r="4102" spans="2:10">
      <c r="B4102" s="1" t="s">
        <v>17044</v>
      </c>
      <c r="C4102" s="1">
        <v>1</v>
      </c>
      <c r="D4102" s="1" t="s">
        <v>13760</v>
      </c>
      <c r="E4102" s="17">
        <v>0.77140046296296305</v>
      </c>
      <c r="F4102" s="1" t="s">
        <v>14</v>
      </c>
      <c r="G4102" s="1" t="s">
        <v>3077</v>
      </c>
      <c r="H4102" s="17">
        <v>0.90895833333333298</v>
      </c>
      <c r="I4102" s="17">
        <v>0.13755787037036993</v>
      </c>
      <c r="J4102" s="1" t="s">
        <v>13765</v>
      </c>
    </row>
    <row r="4103" spans="2:10">
      <c r="B4103" s="1" t="s">
        <v>18414</v>
      </c>
      <c r="C4103" s="1">
        <v>2</v>
      </c>
      <c r="D4103" s="1" t="s">
        <v>13753</v>
      </c>
      <c r="E4103" s="17">
        <v>0.90780092592592598</v>
      </c>
      <c r="F4103" s="1" t="s">
        <v>13789</v>
      </c>
      <c r="G4103" s="1" t="s">
        <v>3078</v>
      </c>
      <c r="H4103" s="17">
        <v>0.90907407407407403</v>
      </c>
      <c r="I4103" s="17">
        <v>1.2731481481480511E-3</v>
      </c>
      <c r="J4103" s="1" t="s">
        <v>13755</v>
      </c>
    </row>
    <row r="4104" spans="2:10">
      <c r="B4104" s="1" t="s">
        <v>18142</v>
      </c>
      <c r="C4104" s="1">
        <v>1</v>
      </c>
      <c r="D4104" s="1" t="s">
        <v>13753</v>
      </c>
      <c r="E4104" s="17">
        <v>0.87174768518518497</v>
      </c>
      <c r="F4104" s="1" t="s">
        <v>13800</v>
      </c>
      <c r="G4104" s="1" t="s">
        <v>3078</v>
      </c>
      <c r="H4104" s="17">
        <v>0.90910879629629604</v>
      </c>
      <c r="I4104" s="17">
        <v>3.7361111111111067E-2</v>
      </c>
      <c r="J4104" s="1" t="s">
        <v>13755</v>
      </c>
    </row>
    <row r="4105" spans="2:10">
      <c r="B4105" s="1" t="s">
        <v>18418</v>
      </c>
      <c r="C4105" s="1">
        <v>1</v>
      </c>
      <c r="D4105" s="1" t="s">
        <v>13753</v>
      </c>
      <c r="E4105" s="17">
        <v>0.908402777777778</v>
      </c>
      <c r="F4105" s="1" t="s">
        <v>13789</v>
      </c>
      <c r="G4105" s="1" t="s">
        <v>3078</v>
      </c>
      <c r="H4105" s="17">
        <v>0.90914351851851805</v>
      </c>
      <c r="I4105" s="17">
        <v>7.4074074074004237E-4</v>
      </c>
      <c r="J4105" s="1" t="s">
        <v>13755</v>
      </c>
    </row>
    <row r="4106" spans="2:10">
      <c r="B4106" s="1" t="s">
        <v>18324</v>
      </c>
      <c r="C4106" s="1">
        <v>1</v>
      </c>
      <c r="D4106" s="1" t="s">
        <v>13753</v>
      </c>
      <c r="E4106" s="17">
        <v>0.89665509259259302</v>
      </c>
      <c r="F4106" s="1" t="s">
        <v>13788</v>
      </c>
      <c r="G4106" s="1" t="s">
        <v>3078</v>
      </c>
      <c r="H4106" s="17">
        <v>0.90916666666666701</v>
      </c>
      <c r="I4106" s="17">
        <v>1.2511574074073994E-2</v>
      </c>
      <c r="J4106" s="1" t="s">
        <v>13755</v>
      </c>
    </row>
    <row r="4107" spans="2:10">
      <c r="B4107" s="1" t="s">
        <v>13990</v>
      </c>
      <c r="C4107" s="1">
        <v>1</v>
      </c>
      <c r="D4107" s="1" t="s">
        <v>13760</v>
      </c>
      <c r="E4107" s="17">
        <v>0.33917824074074099</v>
      </c>
      <c r="F4107" s="1" t="s">
        <v>36</v>
      </c>
      <c r="G4107" s="1" t="s">
        <v>13762</v>
      </c>
      <c r="H4107" s="17">
        <v>0.90917824074074105</v>
      </c>
      <c r="I4107" s="17">
        <v>0.57000000000000006</v>
      </c>
      <c r="J4107" s="1" t="s">
        <v>13763</v>
      </c>
    </row>
    <row r="4108" spans="2:10">
      <c r="B4108" s="1" t="s">
        <v>18415</v>
      </c>
      <c r="C4108" s="1">
        <v>1</v>
      </c>
      <c r="D4108" s="1" t="s">
        <v>13753</v>
      </c>
      <c r="E4108" s="17">
        <v>0.90810185185185199</v>
      </c>
      <c r="F4108" s="1" t="s">
        <v>13789</v>
      </c>
      <c r="G4108" s="1" t="s">
        <v>13762</v>
      </c>
      <c r="H4108" s="17">
        <v>0.90924768518518495</v>
      </c>
      <c r="I4108" s="17">
        <v>1.1458333333329573E-3</v>
      </c>
      <c r="J4108" s="1" t="s">
        <v>13772</v>
      </c>
    </row>
    <row r="4109" spans="2:10">
      <c r="B4109" s="1" t="s">
        <v>16486</v>
      </c>
      <c r="C4109" s="1">
        <v>1</v>
      </c>
      <c r="D4109" s="1" t="s">
        <v>13753</v>
      </c>
      <c r="E4109" s="17">
        <v>0.70987268518518498</v>
      </c>
      <c r="F4109" s="1" t="s">
        <v>8</v>
      </c>
      <c r="G4109" s="1" t="s">
        <v>13762</v>
      </c>
      <c r="H4109" s="17">
        <v>0.90930555555555603</v>
      </c>
      <c r="I4109" s="17">
        <v>0.19943287037037105</v>
      </c>
      <c r="J4109" s="1" t="s">
        <v>13772</v>
      </c>
    </row>
    <row r="4110" spans="2:10">
      <c r="B4110" s="1" t="s">
        <v>18423</v>
      </c>
      <c r="C4110" s="1">
        <v>1</v>
      </c>
      <c r="D4110" s="1" t="s">
        <v>3076</v>
      </c>
      <c r="E4110" s="17">
        <v>0.90901620370370395</v>
      </c>
      <c r="F4110" s="1" t="s">
        <v>13789</v>
      </c>
      <c r="G4110" s="1" t="s">
        <v>3078</v>
      </c>
      <c r="H4110" s="17">
        <v>0.90949074074074099</v>
      </c>
      <c r="I4110" s="17">
        <v>4.745370370370372E-4</v>
      </c>
      <c r="J4110" s="1" t="s">
        <v>13769</v>
      </c>
    </row>
    <row r="4111" spans="2:10">
      <c r="B4111" s="1" t="s">
        <v>18398</v>
      </c>
      <c r="C4111" s="1">
        <v>5</v>
      </c>
      <c r="D4111" s="1" t="s">
        <v>13753</v>
      </c>
      <c r="E4111" s="17">
        <v>0.90585648148148101</v>
      </c>
      <c r="F4111" s="1" t="s">
        <v>13788</v>
      </c>
      <c r="G4111" s="1" t="s">
        <v>3078</v>
      </c>
      <c r="H4111" s="17">
        <v>0.90960648148148104</v>
      </c>
      <c r="I4111" s="17">
        <v>3.7500000000000311E-3</v>
      </c>
      <c r="J4111" s="1" t="s">
        <v>13755</v>
      </c>
    </row>
    <row r="4112" spans="2:10">
      <c r="B4112" s="1" t="s">
        <v>18419</v>
      </c>
      <c r="C4112" s="1">
        <v>1</v>
      </c>
      <c r="D4112" s="1" t="s">
        <v>13753</v>
      </c>
      <c r="E4112" s="17">
        <v>0.90844907407407405</v>
      </c>
      <c r="F4112" s="1" t="s">
        <v>13789</v>
      </c>
      <c r="G4112" s="1" t="s">
        <v>13746</v>
      </c>
      <c r="H4112" s="17">
        <v>0.90981481481481496</v>
      </c>
      <c r="I4112" s="17">
        <v>1.3657407407409172E-3</v>
      </c>
      <c r="J4112" s="1" t="s">
        <v>13759</v>
      </c>
    </row>
    <row r="4113" spans="2:10">
      <c r="B4113" s="1" t="s">
        <v>18368</v>
      </c>
      <c r="C4113" s="1">
        <v>2</v>
      </c>
      <c r="D4113" s="1" t="s">
        <v>13760</v>
      </c>
      <c r="E4113" s="17">
        <v>0.90222222222222204</v>
      </c>
      <c r="F4113" s="1" t="s">
        <v>13788</v>
      </c>
      <c r="G4113" s="1" t="s">
        <v>3095</v>
      </c>
      <c r="H4113" s="17">
        <v>0.90984953703703697</v>
      </c>
      <c r="I4113" s="17">
        <v>7.6273148148149339E-3</v>
      </c>
      <c r="J4113" s="1" t="s">
        <v>13761</v>
      </c>
    </row>
    <row r="4114" spans="2:10">
      <c r="B4114" s="1" t="s">
        <v>18420</v>
      </c>
      <c r="C4114" s="1">
        <v>1</v>
      </c>
      <c r="D4114" s="1" t="s">
        <v>13753</v>
      </c>
      <c r="E4114" s="17">
        <v>0.90865740740740697</v>
      </c>
      <c r="F4114" s="1" t="s">
        <v>13789</v>
      </c>
      <c r="G4114" s="1" t="s">
        <v>3078</v>
      </c>
      <c r="H4114" s="17">
        <v>0.90988425925925898</v>
      </c>
      <c r="I4114" s="17">
        <v>1.2268518518520066E-3</v>
      </c>
      <c r="J4114" s="1" t="s">
        <v>13755</v>
      </c>
    </row>
    <row r="4115" spans="2:10">
      <c r="B4115" s="1" t="s">
        <v>18421</v>
      </c>
      <c r="C4115" s="1">
        <v>1</v>
      </c>
      <c r="D4115" s="1" t="s">
        <v>13753</v>
      </c>
      <c r="E4115" s="17">
        <v>0.90870370370370401</v>
      </c>
      <c r="F4115" s="1" t="s">
        <v>13789</v>
      </c>
      <c r="G4115" s="1" t="s">
        <v>3078</v>
      </c>
      <c r="H4115" s="17">
        <v>0.90996527777777803</v>
      </c>
      <c r="I4115" s="17">
        <v>1.2615740740740122E-3</v>
      </c>
      <c r="J4115" s="1" t="s">
        <v>13755</v>
      </c>
    </row>
    <row r="4116" spans="2:10">
      <c r="B4116" s="1" t="s">
        <v>18399</v>
      </c>
      <c r="C4116" s="1">
        <v>1</v>
      </c>
      <c r="D4116" s="1" t="s">
        <v>13753</v>
      </c>
      <c r="E4116" s="17">
        <v>0.90618055555555599</v>
      </c>
      <c r="F4116" s="1" t="s">
        <v>13788</v>
      </c>
      <c r="G4116" s="1" t="s">
        <v>3078</v>
      </c>
      <c r="H4116" s="17">
        <v>0.910023148148148</v>
      </c>
      <c r="I4116" s="17">
        <v>3.842592592592009E-3</v>
      </c>
      <c r="J4116" s="1" t="s">
        <v>13755</v>
      </c>
    </row>
    <row r="4117" spans="2:10">
      <c r="B4117" s="1" t="s">
        <v>18422</v>
      </c>
      <c r="C4117" s="1">
        <v>1</v>
      </c>
      <c r="D4117" s="1" t="s">
        <v>13760</v>
      </c>
      <c r="E4117" s="17">
        <v>0.90879629629629599</v>
      </c>
      <c r="F4117" s="1" t="s">
        <v>13789</v>
      </c>
      <c r="G4117" s="1" t="s">
        <v>3095</v>
      </c>
      <c r="H4117" s="17">
        <v>0.91005787037037</v>
      </c>
      <c r="I4117" s="17">
        <v>1.2615740740740122E-3</v>
      </c>
      <c r="J4117" s="1" t="s">
        <v>13761</v>
      </c>
    </row>
    <row r="4118" spans="2:10">
      <c r="B4118" s="1" t="s">
        <v>18417</v>
      </c>
      <c r="C4118" s="1">
        <v>1</v>
      </c>
      <c r="D4118" s="1" t="s">
        <v>13753</v>
      </c>
      <c r="E4118" s="17">
        <v>0.90835648148148196</v>
      </c>
      <c r="F4118" s="1" t="s">
        <v>13789</v>
      </c>
      <c r="G4118" s="1" t="s">
        <v>3078</v>
      </c>
      <c r="H4118" s="17">
        <v>0.91006944444444404</v>
      </c>
      <c r="I4118" s="17">
        <v>1.7129629629620835E-3</v>
      </c>
      <c r="J4118" s="1" t="s">
        <v>13755</v>
      </c>
    </row>
    <row r="4119" spans="2:10">
      <c r="B4119" s="1" t="s">
        <v>18426</v>
      </c>
      <c r="C4119" s="1">
        <v>1</v>
      </c>
      <c r="D4119" s="1" t="s">
        <v>13687</v>
      </c>
      <c r="E4119" s="17">
        <v>0.90935185185185197</v>
      </c>
      <c r="F4119" s="1" t="s">
        <v>13789</v>
      </c>
      <c r="G4119" s="1" t="s">
        <v>13746</v>
      </c>
      <c r="H4119" s="17">
        <v>0.91041666666666698</v>
      </c>
      <c r="I4119" s="17">
        <v>1.0648148148150183E-3</v>
      </c>
      <c r="J4119" s="1" t="s">
        <v>13771</v>
      </c>
    </row>
    <row r="4120" spans="2:10">
      <c r="B4120" s="1" t="s">
        <v>17299</v>
      </c>
      <c r="C4120" s="1">
        <v>1</v>
      </c>
      <c r="D4120" s="1" t="s">
        <v>13753</v>
      </c>
      <c r="E4120" s="17">
        <v>0.79362268518518497</v>
      </c>
      <c r="F4120" s="1" t="s">
        <v>13779</v>
      </c>
      <c r="G4120" s="1" t="s">
        <v>3095</v>
      </c>
      <c r="H4120" s="17">
        <v>0.910486111111111</v>
      </c>
      <c r="I4120" s="17">
        <v>0.11686342592592602</v>
      </c>
      <c r="J4120" s="1" t="s">
        <v>13758</v>
      </c>
    </row>
    <row r="4121" spans="2:10">
      <c r="B4121" s="1" t="s">
        <v>18429</v>
      </c>
      <c r="C4121" s="1">
        <v>1</v>
      </c>
      <c r="D4121" s="1" t="s">
        <v>13753</v>
      </c>
      <c r="E4121" s="17">
        <v>0.910023148148148</v>
      </c>
      <c r="F4121" s="1" t="s">
        <v>13789</v>
      </c>
      <c r="G4121" s="1" t="s">
        <v>3078</v>
      </c>
      <c r="H4121" s="17">
        <v>0.91056712962963005</v>
      </c>
      <c r="I4121" s="17">
        <v>5.4398148148204761E-4</v>
      </c>
      <c r="J4121" s="1" t="s">
        <v>13755</v>
      </c>
    </row>
    <row r="4122" spans="2:10">
      <c r="B4122" s="1" t="s">
        <v>18400</v>
      </c>
      <c r="C4122" s="1">
        <v>1</v>
      </c>
      <c r="D4122" s="1" t="s">
        <v>13687</v>
      </c>
      <c r="E4122" s="17">
        <v>0.90626157407407404</v>
      </c>
      <c r="F4122" s="1" t="s">
        <v>13789</v>
      </c>
      <c r="G4122" s="1" t="s">
        <v>3095</v>
      </c>
      <c r="H4122" s="17">
        <v>0.910752314814815</v>
      </c>
      <c r="I4122" s="17">
        <v>4.4907407407409616E-3</v>
      </c>
      <c r="J4122" s="1" t="s">
        <v>13757</v>
      </c>
    </row>
    <row r="4123" spans="2:10">
      <c r="B4123" s="1" t="s">
        <v>18424</v>
      </c>
      <c r="C4123" s="1">
        <v>1</v>
      </c>
      <c r="D4123" s="1" t="s">
        <v>13753</v>
      </c>
      <c r="E4123" s="17">
        <v>0.90915509259259297</v>
      </c>
      <c r="F4123" s="1" t="s">
        <v>13789</v>
      </c>
      <c r="G4123" s="1" t="s">
        <v>3095</v>
      </c>
      <c r="H4123" s="17">
        <v>0.91089120370370402</v>
      </c>
      <c r="I4123" s="17">
        <v>1.7361111111110494E-3</v>
      </c>
      <c r="J4123" s="1" t="s">
        <v>13758</v>
      </c>
    </row>
    <row r="4124" spans="2:10">
      <c r="B4124" s="1" t="s">
        <v>17756</v>
      </c>
      <c r="C4124" s="1">
        <v>1</v>
      </c>
      <c r="D4124" s="1" t="s">
        <v>13753</v>
      </c>
      <c r="E4124" s="17">
        <v>0.82880787037036996</v>
      </c>
      <c r="F4124" s="1" t="s">
        <v>13782</v>
      </c>
      <c r="G4124" s="1" t="s">
        <v>13762</v>
      </c>
      <c r="H4124" s="17">
        <v>0.91092592592592603</v>
      </c>
      <c r="I4124" s="17">
        <v>8.2118055555556069E-2</v>
      </c>
      <c r="J4124" s="1" t="s">
        <v>13772</v>
      </c>
    </row>
    <row r="4125" spans="2:10">
      <c r="B4125" s="1" t="s">
        <v>17895</v>
      </c>
      <c r="C4125" s="1">
        <v>1</v>
      </c>
      <c r="D4125" s="1" t="s">
        <v>13760</v>
      </c>
      <c r="E4125" s="17">
        <v>0.84361111111111098</v>
      </c>
      <c r="F4125" s="1" t="s">
        <v>13783</v>
      </c>
      <c r="G4125" s="1" t="s">
        <v>3078</v>
      </c>
      <c r="H4125" s="17">
        <v>0.91092592592592603</v>
      </c>
      <c r="I4125" s="17">
        <v>6.7314814814815049E-2</v>
      </c>
      <c r="J4125" s="1" t="s">
        <v>13768</v>
      </c>
    </row>
    <row r="4126" spans="2:10">
      <c r="B4126" s="1" t="s">
        <v>18432</v>
      </c>
      <c r="C4126" s="1">
        <v>1</v>
      </c>
      <c r="D4126" s="1" t="s">
        <v>3076</v>
      </c>
      <c r="E4126" s="17">
        <v>0.91062500000000002</v>
      </c>
      <c r="F4126" s="1" t="s">
        <v>13789</v>
      </c>
      <c r="G4126" s="1" t="s">
        <v>3095</v>
      </c>
      <c r="H4126" s="17">
        <v>0.91096064814814803</v>
      </c>
      <c r="I4126" s="17">
        <v>3.3564814814801558E-4</v>
      </c>
      <c r="J4126" s="1" t="s">
        <v>13675</v>
      </c>
    </row>
    <row r="4127" spans="2:10">
      <c r="B4127" s="1" t="s">
        <v>18427</v>
      </c>
      <c r="C4127" s="1">
        <v>1</v>
      </c>
      <c r="D4127" s="1" t="s">
        <v>13753</v>
      </c>
      <c r="E4127" s="17">
        <v>0.90938657407407397</v>
      </c>
      <c r="F4127" s="1" t="s">
        <v>13789</v>
      </c>
      <c r="G4127" s="1" t="s">
        <v>3077</v>
      </c>
      <c r="H4127" s="17">
        <v>0.911018518518519</v>
      </c>
      <c r="I4127" s="17">
        <v>1.6319444444450326E-3</v>
      </c>
      <c r="J4127" s="1" t="s">
        <v>13756</v>
      </c>
    </row>
    <row r="4128" spans="2:10">
      <c r="B4128" s="1" t="s">
        <v>17753</v>
      </c>
      <c r="C4128" s="1">
        <v>1</v>
      </c>
      <c r="D4128" s="1" t="s">
        <v>3076</v>
      </c>
      <c r="E4128" s="17">
        <v>0.82782407407407399</v>
      </c>
      <c r="F4128" s="1" t="s">
        <v>13782</v>
      </c>
      <c r="G4128" s="1" t="s">
        <v>13746</v>
      </c>
      <c r="H4128" s="17">
        <v>0.91107638888888898</v>
      </c>
      <c r="I4128" s="17">
        <v>8.3252314814814987E-2</v>
      </c>
      <c r="J4128" s="1" t="s">
        <v>13766</v>
      </c>
    </row>
    <row r="4129" spans="2:10">
      <c r="B4129" s="1" t="s">
        <v>16943</v>
      </c>
      <c r="C4129" s="1">
        <v>1</v>
      </c>
      <c r="D4129" s="1" t="s">
        <v>13753</v>
      </c>
      <c r="E4129" s="17">
        <v>0.76140046296296304</v>
      </c>
      <c r="F4129" s="1" t="s">
        <v>13</v>
      </c>
      <c r="G4129" s="1" t="s">
        <v>13746</v>
      </c>
      <c r="H4129" s="17">
        <v>0.91128472222222201</v>
      </c>
      <c r="I4129" s="17">
        <v>0.14988425925925897</v>
      </c>
      <c r="J4129" s="1" t="s">
        <v>13759</v>
      </c>
    </row>
    <row r="4130" spans="2:10">
      <c r="B4130" s="1" t="s">
        <v>18431</v>
      </c>
      <c r="C4130" s="1">
        <v>1</v>
      </c>
      <c r="D4130" s="1" t="s">
        <v>13753</v>
      </c>
      <c r="E4130" s="17">
        <v>0.91062500000000002</v>
      </c>
      <c r="F4130" s="1" t="s">
        <v>13789</v>
      </c>
      <c r="G4130" s="1" t="s">
        <v>3078</v>
      </c>
      <c r="H4130" s="17">
        <v>0.91156250000000005</v>
      </c>
      <c r="I4130" s="17">
        <v>9.3750000000003553E-4</v>
      </c>
      <c r="J4130" s="1" t="s">
        <v>13755</v>
      </c>
    </row>
    <row r="4131" spans="2:10">
      <c r="B4131" s="1" t="s">
        <v>17089</v>
      </c>
      <c r="C4131" s="1">
        <v>1</v>
      </c>
      <c r="D4131" s="1" t="s">
        <v>13753</v>
      </c>
      <c r="E4131" s="17">
        <v>0.77422453703703698</v>
      </c>
      <c r="F4131" s="1" t="s">
        <v>14</v>
      </c>
      <c r="G4131" s="1" t="s">
        <v>13746</v>
      </c>
      <c r="H4131" s="17">
        <v>0.91162037037037003</v>
      </c>
      <c r="I4131" s="17">
        <v>0.13739583333333305</v>
      </c>
      <c r="J4131" s="1" t="s">
        <v>13759</v>
      </c>
    </row>
    <row r="4132" spans="2:10">
      <c r="B4132" s="1" t="s">
        <v>16449</v>
      </c>
      <c r="C4132" s="1">
        <v>1</v>
      </c>
      <c r="D4132" s="1" t="s">
        <v>13753</v>
      </c>
      <c r="E4132" s="17">
        <v>0.70545138888888903</v>
      </c>
      <c r="F4132" s="1" t="s">
        <v>7</v>
      </c>
      <c r="G4132" s="1" t="s">
        <v>3078</v>
      </c>
      <c r="H4132" s="17">
        <v>0.91208333333333302</v>
      </c>
      <c r="I4132" s="17">
        <v>0.20663194444444399</v>
      </c>
      <c r="J4132" s="1" t="s">
        <v>13755</v>
      </c>
    </row>
    <row r="4133" spans="2:10">
      <c r="B4133" s="1" t="s">
        <v>18438</v>
      </c>
      <c r="C4133" s="1">
        <v>1</v>
      </c>
      <c r="D4133" s="1" t="s">
        <v>13753</v>
      </c>
      <c r="E4133" s="17">
        <v>0.911446759259259</v>
      </c>
      <c r="F4133" s="1" t="s">
        <v>13789</v>
      </c>
      <c r="G4133" s="1" t="s">
        <v>3078</v>
      </c>
      <c r="H4133" s="17">
        <v>0.91222222222222205</v>
      </c>
      <c r="I4133" s="17">
        <v>7.7546296296304718E-4</v>
      </c>
      <c r="J4133" s="1" t="s">
        <v>13755</v>
      </c>
    </row>
    <row r="4134" spans="2:10">
      <c r="B4134" s="1" t="s">
        <v>18433</v>
      </c>
      <c r="C4134" s="1">
        <v>1</v>
      </c>
      <c r="D4134" s="1" t="s">
        <v>13753</v>
      </c>
      <c r="E4134" s="17">
        <v>0.91070601851851896</v>
      </c>
      <c r="F4134" s="1" t="s">
        <v>13789</v>
      </c>
      <c r="G4134" s="1" t="s">
        <v>3077</v>
      </c>
      <c r="H4134" s="17">
        <v>0.91233796296296299</v>
      </c>
      <c r="I4134" s="17">
        <v>1.6319444444440334E-3</v>
      </c>
      <c r="J4134" s="1" t="s">
        <v>13756</v>
      </c>
    </row>
    <row r="4135" spans="2:10">
      <c r="B4135" s="1" t="s">
        <v>15723</v>
      </c>
      <c r="C4135" s="1">
        <v>1</v>
      </c>
      <c r="D4135" s="1" t="s">
        <v>13753</v>
      </c>
      <c r="E4135" s="17">
        <v>0.62</v>
      </c>
      <c r="F4135" s="1" t="s">
        <v>63</v>
      </c>
      <c r="G4135" s="1" t="s">
        <v>13746</v>
      </c>
      <c r="H4135" s="17">
        <v>0.91252314814814794</v>
      </c>
      <c r="I4135" s="17">
        <v>0.29252314814814795</v>
      </c>
      <c r="J4135" s="1" t="s">
        <v>13759</v>
      </c>
    </row>
    <row r="4136" spans="2:10">
      <c r="B4136" s="1" t="s">
        <v>17923</v>
      </c>
      <c r="C4136" s="1">
        <v>1</v>
      </c>
      <c r="D4136" s="1" t="s">
        <v>3076</v>
      </c>
      <c r="E4136" s="17">
        <v>0.84585648148148196</v>
      </c>
      <c r="F4136" s="1" t="s">
        <v>13784</v>
      </c>
      <c r="G4136" s="1" t="s">
        <v>3095</v>
      </c>
      <c r="H4136" s="17">
        <v>0.91252314814814794</v>
      </c>
      <c r="I4136" s="17">
        <v>6.6666666666665986E-2</v>
      </c>
      <c r="J4136" s="1" t="s">
        <v>13675</v>
      </c>
    </row>
    <row r="4137" spans="2:10">
      <c r="B4137" s="1" t="s">
        <v>18437</v>
      </c>
      <c r="C4137" s="1">
        <v>1</v>
      </c>
      <c r="D4137" s="1" t="s">
        <v>3076</v>
      </c>
      <c r="E4137" s="17">
        <v>0.91133101851851805</v>
      </c>
      <c r="F4137" s="1" t="s">
        <v>13789</v>
      </c>
      <c r="G4137" s="1" t="s">
        <v>13746</v>
      </c>
      <c r="H4137" s="17">
        <v>0.91271990740740705</v>
      </c>
      <c r="I4137" s="17">
        <v>1.388888888888995E-3</v>
      </c>
      <c r="J4137" s="1" t="s">
        <v>13766</v>
      </c>
    </row>
    <row r="4138" spans="2:10">
      <c r="B4138" s="1" t="s">
        <v>18435</v>
      </c>
      <c r="C4138" s="1">
        <v>1</v>
      </c>
      <c r="D4138" s="1" t="s">
        <v>13760</v>
      </c>
      <c r="E4138" s="17">
        <v>0.91107638888888898</v>
      </c>
      <c r="F4138" s="1" t="s">
        <v>13789</v>
      </c>
      <c r="G4138" s="1" t="s">
        <v>13746</v>
      </c>
      <c r="H4138" s="17">
        <v>0.91275462962963005</v>
      </c>
      <c r="I4138" s="17">
        <v>1.6782407407410771E-3</v>
      </c>
      <c r="J4138" s="1" t="s">
        <v>13764</v>
      </c>
    </row>
    <row r="4139" spans="2:10">
      <c r="B4139" s="1" t="s">
        <v>16765</v>
      </c>
      <c r="C4139" s="1">
        <v>1</v>
      </c>
      <c r="D4139" s="1" t="s">
        <v>3076</v>
      </c>
      <c r="E4139" s="17">
        <v>0.742453703703704</v>
      </c>
      <c r="F4139" s="1" t="s">
        <v>11</v>
      </c>
      <c r="G4139" s="1" t="s">
        <v>3095</v>
      </c>
      <c r="H4139" s="17">
        <v>0.91282407407407395</v>
      </c>
      <c r="I4139" s="17">
        <v>0.17037037037036995</v>
      </c>
      <c r="J4139" s="1" t="s">
        <v>13675</v>
      </c>
    </row>
    <row r="4140" spans="2:10">
      <c r="B4140" s="1" t="s">
        <v>18344</v>
      </c>
      <c r="C4140" s="1">
        <v>4</v>
      </c>
      <c r="D4140" s="1" t="s">
        <v>13760</v>
      </c>
      <c r="E4140" s="17">
        <v>0.89949074074074098</v>
      </c>
      <c r="F4140" s="1" t="s">
        <v>13788</v>
      </c>
      <c r="G4140" s="1" t="s">
        <v>13762</v>
      </c>
      <c r="H4140" s="17">
        <v>0.91283564814814799</v>
      </c>
      <c r="I4140" s="17">
        <v>1.3344907407407014E-2</v>
      </c>
      <c r="J4140" s="1" t="s">
        <v>13763</v>
      </c>
    </row>
    <row r="4141" spans="2:10">
      <c r="B4141" s="1" t="s">
        <v>16688</v>
      </c>
      <c r="C4141" s="1">
        <v>1</v>
      </c>
      <c r="D4141" s="1" t="s">
        <v>13687</v>
      </c>
      <c r="E4141" s="17">
        <v>0.73442129629629604</v>
      </c>
      <c r="F4141" s="1" t="s">
        <v>10</v>
      </c>
      <c r="G4141" s="1" t="s">
        <v>13762</v>
      </c>
      <c r="H4141" s="17">
        <v>0.912905092592593</v>
      </c>
      <c r="I4141" s="17">
        <v>0.17848379629629696</v>
      </c>
      <c r="J4141" s="1" t="s">
        <v>13767</v>
      </c>
    </row>
    <row r="4142" spans="2:10">
      <c r="B4142" s="1" t="s">
        <v>18442</v>
      </c>
      <c r="C4142" s="1">
        <v>1</v>
      </c>
      <c r="D4142" s="1" t="s">
        <v>13753</v>
      </c>
      <c r="E4142" s="17">
        <v>0.91238425925925903</v>
      </c>
      <c r="F4142" s="1" t="s">
        <v>13789</v>
      </c>
      <c r="G4142" s="1" t="s">
        <v>3078</v>
      </c>
      <c r="H4142" s="17">
        <v>0.91302083333333295</v>
      </c>
      <c r="I4142" s="17">
        <v>6.3657407407391453E-4</v>
      </c>
      <c r="J4142" s="1" t="s">
        <v>13755</v>
      </c>
    </row>
    <row r="4143" spans="2:10">
      <c r="B4143" s="1" t="s">
        <v>15813</v>
      </c>
      <c r="C4143" s="1">
        <v>1</v>
      </c>
      <c r="D4143" s="1" t="s">
        <v>13760</v>
      </c>
      <c r="E4143" s="17">
        <v>0.63041666666666696</v>
      </c>
      <c r="F4143" s="1" t="s">
        <v>0</v>
      </c>
      <c r="G4143" s="1" t="s">
        <v>3095</v>
      </c>
      <c r="H4143" s="17">
        <v>0.91343750000000001</v>
      </c>
      <c r="I4143" s="17">
        <v>0.28302083333333306</v>
      </c>
      <c r="J4143" s="1" t="s">
        <v>13761</v>
      </c>
    </row>
    <row r="4144" spans="2:10">
      <c r="B4144" s="1" t="s">
        <v>18443</v>
      </c>
      <c r="C4144" s="1">
        <v>1</v>
      </c>
      <c r="D4144" s="1" t="s">
        <v>13753</v>
      </c>
      <c r="E4144" s="17">
        <v>0.91251157407407402</v>
      </c>
      <c r="F4144" s="1" t="s">
        <v>13789</v>
      </c>
      <c r="G4144" s="1" t="s">
        <v>3078</v>
      </c>
      <c r="H4144" s="17">
        <v>0.91351851851851895</v>
      </c>
      <c r="I4144" s="17">
        <v>1.0069444444449349E-3</v>
      </c>
      <c r="J4144" s="1" t="s">
        <v>13755</v>
      </c>
    </row>
    <row r="4145" spans="2:10">
      <c r="B4145" s="1" t="s">
        <v>18161</v>
      </c>
      <c r="C4145" s="1">
        <v>1</v>
      </c>
      <c r="D4145" s="1" t="s">
        <v>13753</v>
      </c>
      <c r="E4145" s="17">
        <v>0.87371527777777802</v>
      </c>
      <c r="F4145" s="1" t="s">
        <v>13800</v>
      </c>
      <c r="G4145" s="1" t="s">
        <v>3078</v>
      </c>
      <c r="H4145" s="17">
        <v>0.91369212962962998</v>
      </c>
      <c r="I4145" s="17">
        <v>3.9976851851851958E-2</v>
      </c>
      <c r="J4145" s="1" t="s">
        <v>13755</v>
      </c>
    </row>
    <row r="4146" spans="2:10">
      <c r="B4146" s="1" t="s">
        <v>18440</v>
      </c>
      <c r="C4146" s="1">
        <v>1</v>
      </c>
      <c r="D4146" s="1" t="s">
        <v>13760</v>
      </c>
      <c r="E4146" s="17">
        <v>0.91211805555555603</v>
      </c>
      <c r="F4146" s="1" t="s">
        <v>13789</v>
      </c>
      <c r="G4146" s="1" t="s">
        <v>13746</v>
      </c>
      <c r="H4146" s="17">
        <v>0.91369212962962998</v>
      </c>
      <c r="I4146" s="17">
        <v>1.5740740740739501E-3</v>
      </c>
      <c r="J4146" s="1" t="s">
        <v>13764</v>
      </c>
    </row>
    <row r="4147" spans="2:10">
      <c r="B4147" s="1" t="s">
        <v>16188</v>
      </c>
      <c r="C4147" s="1">
        <v>1</v>
      </c>
      <c r="D4147" s="1" t="s">
        <v>13760</v>
      </c>
      <c r="E4147" s="17">
        <v>0.67436342592592602</v>
      </c>
      <c r="F4147" s="1" t="s">
        <v>4</v>
      </c>
      <c r="G4147" s="1" t="s">
        <v>3077</v>
      </c>
      <c r="H4147" s="17">
        <v>0.91399305555555599</v>
      </c>
      <c r="I4147" s="17">
        <v>0.23962962962962997</v>
      </c>
      <c r="J4147" s="1" t="s">
        <v>13765</v>
      </c>
    </row>
    <row r="4148" spans="2:10">
      <c r="B4148" s="1" t="s">
        <v>18441</v>
      </c>
      <c r="C4148" s="1">
        <v>1</v>
      </c>
      <c r="D4148" s="1" t="s">
        <v>13753</v>
      </c>
      <c r="E4148" s="17">
        <v>0.91231481481481502</v>
      </c>
      <c r="F4148" s="1" t="s">
        <v>13789</v>
      </c>
      <c r="G4148" s="1" t="s">
        <v>13762</v>
      </c>
      <c r="H4148" s="17">
        <v>0.9140625</v>
      </c>
      <c r="I4148" s="17">
        <v>1.7476851851849773E-3</v>
      </c>
      <c r="J4148" s="1" t="s">
        <v>13772</v>
      </c>
    </row>
    <row r="4149" spans="2:10">
      <c r="B4149" s="1" t="s">
        <v>15170</v>
      </c>
      <c r="C4149" s="1">
        <v>1</v>
      </c>
      <c r="D4149" s="1" t="s">
        <v>13760</v>
      </c>
      <c r="E4149" s="17">
        <v>0.54667824074074101</v>
      </c>
      <c r="F4149" s="1" t="s">
        <v>56</v>
      </c>
      <c r="G4149" s="1" t="s">
        <v>13762</v>
      </c>
      <c r="H4149" s="17">
        <v>0.914293981481481</v>
      </c>
      <c r="I4149" s="17">
        <v>0.36761574074073999</v>
      </c>
      <c r="J4149" s="1" t="s">
        <v>13763</v>
      </c>
    </row>
    <row r="4150" spans="2:10">
      <c r="B4150" s="1" t="s">
        <v>16291</v>
      </c>
      <c r="C4150" s="1">
        <v>1</v>
      </c>
      <c r="D4150" s="1" t="s">
        <v>3076</v>
      </c>
      <c r="E4150" s="17">
        <v>0.68686342592592597</v>
      </c>
      <c r="F4150" s="1" t="s">
        <v>5</v>
      </c>
      <c r="G4150" s="1" t="s">
        <v>13746</v>
      </c>
      <c r="H4150" s="17">
        <v>0.91435185185185197</v>
      </c>
      <c r="I4150" s="17">
        <v>0.227488425925926</v>
      </c>
      <c r="J4150" s="1" t="s">
        <v>13766</v>
      </c>
    </row>
    <row r="4151" spans="2:10">
      <c r="B4151" s="1" t="s">
        <v>18434</v>
      </c>
      <c r="C4151" s="1">
        <v>1</v>
      </c>
      <c r="D4151" s="1" t="s">
        <v>3076</v>
      </c>
      <c r="E4151" s="17">
        <v>0.91094907407407399</v>
      </c>
      <c r="F4151" s="1" t="s">
        <v>13789</v>
      </c>
      <c r="G4151" s="1" t="s">
        <v>3078</v>
      </c>
      <c r="H4151" s="17">
        <v>0.91436342592592601</v>
      </c>
      <c r="I4151" s="17">
        <v>3.4143518518520155E-3</v>
      </c>
      <c r="J4151" s="1" t="s">
        <v>13769</v>
      </c>
    </row>
    <row r="4152" spans="2:10">
      <c r="B4152" s="1" t="s">
        <v>16937</v>
      </c>
      <c r="C4152" s="1">
        <v>1</v>
      </c>
      <c r="D4152" s="1" t="s">
        <v>13753</v>
      </c>
      <c r="E4152" s="17">
        <v>0.76118055555555597</v>
      </c>
      <c r="F4152" s="1" t="s">
        <v>13</v>
      </c>
      <c r="G4152" s="1" t="s">
        <v>3077</v>
      </c>
      <c r="H4152" s="17">
        <v>0.91446759259259303</v>
      </c>
      <c r="I4152" s="17">
        <v>0.15328703703703705</v>
      </c>
      <c r="J4152" s="1" t="s">
        <v>13756</v>
      </c>
    </row>
    <row r="4153" spans="2:10">
      <c r="B4153" s="1" t="s">
        <v>17665</v>
      </c>
      <c r="C4153" s="1">
        <v>1</v>
      </c>
      <c r="D4153" s="1" t="s">
        <v>13753</v>
      </c>
      <c r="E4153" s="17">
        <v>0.81873842592592605</v>
      </c>
      <c r="F4153" s="1" t="s">
        <v>13781</v>
      </c>
      <c r="G4153" s="1" t="s">
        <v>3078</v>
      </c>
      <c r="H4153" s="17">
        <v>0.91461805555555598</v>
      </c>
      <c r="I4153" s="17">
        <v>9.5879629629629926E-2</v>
      </c>
      <c r="J4153" s="1" t="s">
        <v>13755</v>
      </c>
    </row>
    <row r="4154" spans="2:10">
      <c r="B4154" s="1" t="s">
        <v>17690</v>
      </c>
      <c r="C4154" s="1">
        <v>1</v>
      </c>
      <c r="D4154" s="1" t="s">
        <v>13753</v>
      </c>
      <c r="E4154" s="17">
        <v>0.82035879629629604</v>
      </c>
      <c r="F4154" s="1" t="s">
        <v>13781</v>
      </c>
      <c r="G4154" s="1" t="s">
        <v>3095</v>
      </c>
      <c r="H4154" s="17">
        <v>0.91495370370370399</v>
      </c>
      <c r="I4154" s="17">
        <v>9.4594907407407947E-2</v>
      </c>
      <c r="J4154" s="1" t="s">
        <v>13758</v>
      </c>
    </row>
    <row r="4155" spans="2:10">
      <c r="B4155" s="1" t="s">
        <v>18450</v>
      </c>
      <c r="C4155" s="1">
        <v>1</v>
      </c>
      <c r="D4155" s="1" t="s">
        <v>13753</v>
      </c>
      <c r="E4155" s="17">
        <v>0.91410879629629604</v>
      </c>
      <c r="F4155" s="1" t="s">
        <v>13789</v>
      </c>
      <c r="G4155" s="1" t="s">
        <v>3095</v>
      </c>
      <c r="H4155" s="17">
        <v>0.91497685185185196</v>
      </c>
      <c r="I4155" s="17">
        <v>8.6805555555591329E-4</v>
      </c>
      <c r="J4155" s="1" t="s">
        <v>13758</v>
      </c>
    </row>
    <row r="4156" spans="2:10">
      <c r="B4156" s="1" t="s">
        <v>17479</v>
      </c>
      <c r="C4156" s="1">
        <v>1</v>
      </c>
      <c r="D4156" s="1" t="s">
        <v>13760</v>
      </c>
      <c r="E4156" s="17">
        <v>0.80496527777777804</v>
      </c>
      <c r="F4156" s="1" t="s">
        <v>13780</v>
      </c>
      <c r="G4156" s="1" t="s">
        <v>3078</v>
      </c>
      <c r="H4156" s="17">
        <v>0.914988425925926</v>
      </c>
      <c r="I4156" s="17">
        <v>0.11002314814814795</v>
      </c>
      <c r="J4156" s="1" t="s">
        <v>13768</v>
      </c>
    </row>
    <row r="4157" spans="2:10">
      <c r="B4157" s="1" t="s">
        <v>18461</v>
      </c>
      <c r="C4157" s="1">
        <v>1</v>
      </c>
      <c r="D4157" s="1" t="s">
        <v>13753</v>
      </c>
      <c r="E4157" s="17">
        <v>0.91482638888888901</v>
      </c>
      <c r="F4157" s="1" t="s">
        <v>13789</v>
      </c>
      <c r="G4157" s="1" t="s">
        <v>13746</v>
      </c>
      <c r="H4157" s="17">
        <v>0.91503472222222204</v>
      </c>
      <c r="I4157" s="17">
        <v>2.0833333333303283E-4</v>
      </c>
      <c r="J4157" s="1" t="s">
        <v>13759</v>
      </c>
    </row>
    <row r="4158" spans="2:10">
      <c r="B4158" s="1" t="s">
        <v>17699</v>
      </c>
      <c r="C4158" s="1">
        <v>5</v>
      </c>
      <c r="D4158" s="1" t="s">
        <v>13753</v>
      </c>
      <c r="E4158" s="17">
        <v>0.82175925925925897</v>
      </c>
      <c r="F4158" s="1" t="s">
        <v>13781</v>
      </c>
      <c r="G4158" s="1" t="s">
        <v>3078</v>
      </c>
      <c r="H4158" s="17">
        <v>0.91511574074074098</v>
      </c>
      <c r="I4158" s="17">
        <v>9.3356481481482012E-2</v>
      </c>
      <c r="J4158" s="1" t="s">
        <v>13755</v>
      </c>
    </row>
    <row r="4159" spans="2:10">
      <c r="B4159" s="1" t="s">
        <v>18209</v>
      </c>
      <c r="C4159" s="1">
        <v>1</v>
      </c>
      <c r="D4159" s="1" t="s">
        <v>13753</v>
      </c>
      <c r="E4159" s="17">
        <v>0.87851851851851803</v>
      </c>
      <c r="F4159" s="1" t="s">
        <v>13786</v>
      </c>
      <c r="G4159" s="1" t="s">
        <v>3095</v>
      </c>
      <c r="H4159" s="17">
        <v>0.91523148148148104</v>
      </c>
      <c r="I4159" s="17">
        <v>3.6712962962963003E-2</v>
      </c>
      <c r="J4159" s="1" t="s">
        <v>13758</v>
      </c>
    </row>
    <row r="4160" spans="2:10">
      <c r="B4160" s="1" t="s">
        <v>18447</v>
      </c>
      <c r="C4160" s="1">
        <v>1</v>
      </c>
      <c r="D4160" s="1" t="s">
        <v>13753</v>
      </c>
      <c r="E4160" s="17">
        <v>0.91357638888888903</v>
      </c>
      <c r="F4160" s="1" t="s">
        <v>13789</v>
      </c>
      <c r="G4160" s="1" t="s">
        <v>13746</v>
      </c>
      <c r="H4160" s="17">
        <v>0.91525462962963</v>
      </c>
      <c r="I4160" s="17">
        <v>1.6782407407409661E-3</v>
      </c>
      <c r="J4160" s="1" t="s">
        <v>13759</v>
      </c>
    </row>
    <row r="4161" spans="2:10">
      <c r="B4161" s="1" t="s">
        <v>18446</v>
      </c>
      <c r="C4161" s="1">
        <v>1</v>
      </c>
      <c r="D4161" s="1" t="s">
        <v>13753</v>
      </c>
      <c r="E4161" s="17">
        <v>0.91346064814814798</v>
      </c>
      <c r="F4161" s="1" t="s">
        <v>13789</v>
      </c>
      <c r="G4161" s="1" t="s">
        <v>3095</v>
      </c>
      <c r="H4161" s="17">
        <v>0.91531249999999997</v>
      </c>
      <c r="I4161" s="17">
        <v>1.8518518518519933E-3</v>
      </c>
      <c r="J4161" s="1" t="s">
        <v>13758</v>
      </c>
    </row>
    <row r="4162" spans="2:10">
      <c r="B4162" s="1" t="s">
        <v>18425</v>
      </c>
      <c r="C4162" s="1">
        <v>1</v>
      </c>
      <c r="D4162" s="1" t="s">
        <v>13753</v>
      </c>
      <c r="E4162" s="17">
        <v>0.90923611111111102</v>
      </c>
      <c r="F4162" s="1" t="s">
        <v>13789</v>
      </c>
      <c r="G4162" s="1" t="s">
        <v>3078</v>
      </c>
      <c r="H4162" s="17">
        <v>0.91546296296296303</v>
      </c>
      <c r="I4162" s="17">
        <v>6.2268518518520111E-3</v>
      </c>
      <c r="J4162" s="1" t="s">
        <v>13755</v>
      </c>
    </row>
    <row r="4163" spans="2:10">
      <c r="B4163" s="1" t="s">
        <v>18451</v>
      </c>
      <c r="C4163" s="1">
        <v>1</v>
      </c>
      <c r="D4163" s="1" t="s">
        <v>13753</v>
      </c>
      <c r="E4163" s="17">
        <v>0.91415509259259298</v>
      </c>
      <c r="F4163" s="1" t="s">
        <v>13789</v>
      </c>
      <c r="G4163" s="1" t="s">
        <v>13762</v>
      </c>
      <c r="H4163" s="17">
        <v>0.91565972222222203</v>
      </c>
      <c r="I4163" s="17">
        <v>1.5046296296290507E-3</v>
      </c>
      <c r="J4163" s="1" t="s">
        <v>13772</v>
      </c>
    </row>
    <row r="4164" spans="2:10">
      <c r="B4164" s="1" t="s">
        <v>18197</v>
      </c>
      <c r="C4164" s="1">
        <v>1</v>
      </c>
      <c r="D4164" s="1" t="s">
        <v>13753</v>
      </c>
      <c r="E4164" s="17">
        <v>0.87685185185185199</v>
      </c>
      <c r="F4164" s="1" t="s">
        <v>13786</v>
      </c>
      <c r="G4164" s="1" t="s">
        <v>13746</v>
      </c>
      <c r="H4164" s="17">
        <v>0.91584490740740698</v>
      </c>
      <c r="I4164" s="17">
        <v>3.899305555555499E-2</v>
      </c>
      <c r="J4164" s="1" t="s">
        <v>13759</v>
      </c>
    </row>
    <row r="4165" spans="2:10">
      <c r="B4165" s="1" t="s">
        <v>18025</v>
      </c>
      <c r="C4165" s="1">
        <v>1</v>
      </c>
      <c r="D4165" s="1" t="s">
        <v>13753</v>
      </c>
      <c r="E4165" s="17">
        <v>0.85767361111111096</v>
      </c>
      <c r="F4165" s="1" t="s">
        <v>13785</v>
      </c>
      <c r="G4165" s="1" t="s">
        <v>13746</v>
      </c>
      <c r="H4165" s="17">
        <v>0.91592592592592603</v>
      </c>
      <c r="I4165" s="17">
        <v>5.8252314814815076E-2</v>
      </c>
      <c r="J4165" s="1" t="s">
        <v>13759</v>
      </c>
    </row>
    <row r="4166" spans="2:10">
      <c r="B4166" s="1" t="s">
        <v>18448</v>
      </c>
      <c r="C4166" s="1">
        <v>1</v>
      </c>
      <c r="D4166" s="1" t="s">
        <v>13753</v>
      </c>
      <c r="E4166" s="17">
        <v>0.91370370370370402</v>
      </c>
      <c r="F4166" s="1" t="s">
        <v>13789</v>
      </c>
      <c r="G4166" s="1" t="s">
        <v>13746</v>
      </c>
      <c r="H4166" s="17">
        <v>0.91622685185185204</v>
      </c>
      <c r="I4166" s="17">
        <v>2.5231481481480245E-3</v>
      </c>
      <c r="J4166" s="1" t="s">
        <v>13759</v>
      </c>
    </row>
    <row r="4167" spans="2:10">
      <c r="B4167" s="1" t="s">
        <v>16283</v>
      </c>
      <c r="C4167" s="1">
        <v>1</v>
      </c>
      <c r="D4167" s="1" t="s">
        <v>13760</v>
      </c>
      <c r="E4167" s="17">
        <v>0.68540509259259297</v>
      </c>
      <c r="F4167" s="1" t="s">
        <v>5</v>
      </c>
      <c r="G4167" s="1" t="s">
        <v>3095</v>
      </c>
      <c r="H4167" s="17">
        <v>0.91631944444444402</v>
      </c>
      <c r="I4167" s="17">
        <v>0.23091435185185105</v>
      </c>
      <c r="J4167" s="1" t="s">
        <v>13761</v>
      </c>
    </row>
    <row r="4168" spans="2:10">
      <c r="B4168" s="1" t="s">
        <v>16201</v>
      </c>
      <c r="C4168" s="1">
        <v>1</v>
      </c>
      <c r="D4168" s="1" t="s">
        <v>13760</v>
      </c>
      <c r="E4168" s="17">
        <v>0.675648148148148</v>
      </c>
      <c r="F4168" s="1" t="s">
        <v>4</v>
      </c>
      <c r="G4168" s="1" t="s">
        <v>3095</v>
      </c>
      <c r="H4168" s="17">
        <v>0.91636574074074095</v>
      </c>
      <c r="I4168" s="17">
        <v>0.24071759259259295</v>
      </c>
      <c r="J4168" s="1" t="s">
        <v>13761</v>
      </c>
    </row>
    <row r="4169" spans="2:10">
      <c r="B4169" s="1" t="s">
        <v>18351</v>
      </c>
      <c r="C4169" s="1">
        <v>1</v>
      </c>
      <c r="D4169" s="1" t="s">
        <v>13753</v>
      </c>
      <c r="E4169" s="17">
        <v>0.90038194444444397</v>
      </c>
      <c r="F4169" s="1" t="s">
        <v>13788</v>
      </c>
      <c r="G4169" s="1" t="s">
        <v>13762</v>
      </c>
      <c r="H4169" s="17">
        <v>0.91659722222222195</v>
      </c>
      <c r="I4169" s="17">
        <v>1.6215277777777981E-2</v>
      </c>
      <c r="J4169" s="1" t="s">
        <v>13772</v>
      </c>
    </row>
    <row r="4170" spans="2:10">
      <c r="B4170" s="1" t="s">
        <v>18462</v>
      </c>
      <c r="C4170" s="1">
        <v>1</v>
      </c>
      <c r="D4170" s="1" t="s">
        <v>13753</v>
      </c>
      <c r="E4170" s="17">
        <v>0.91511574074074098</v>
      </c>
      <c r="F4170" s="1" t="s">
        <v>13789</v>
      </c>
      <c r="G4170" s="1" t="s">
        <v>13746</v>
      </c>
      <c r="H4170" s="17">
        <v>0.91659722222222195</v>
      </c>
      <c r="I4170" s="17">
        <v>1.4814814814809729E-3</v>
      </c>
      <c r="J4170" s="1" t="s">
        <v>13759</v>
      </c>
    </row>
    <row r="4171" spans="2:10">
      <c r="B4171" s="1" t="s">
        <v>15501</v>
      </c>
      <c r="C4171" s="1">
        <v>1</v>
      </c>
      <c r="D4171" s="1" t="s">
        <v>13753</v>
      </c>
      <c r="E4171" s="17">
        <v>0.59089120370370396</v>
      </c>
      <c r="F4171" s="1" t="s">
        <v>60</v>
      </c>
      <c r="G4171" s="1" t="s">
        <v>3095</v>
      </c>
      <c r="H4171" s="17">
        <v>0.91665509259259303</v>
      </c>
      <c r="I4171" s="17">
        <v>0.32576388888888907</v>
      </c>
      <c r="J4171" s="1" t="s">
        <v>13758</v>
      </c>
    </row>
    <row r="4172" spans="2:10">
      <c r="B4172" s="1" t="s">
        <v>16845</v>
      </c>
      <c r="C4172" s="1">
        <v>1</v>
      </c>
      <c r="D4172" s="1" t="s">
        <v>13760</v>
      </c>
      <c r="E4172" s="17">
        <v>0.75267361111111097</v>
      </c>
      <c r="F4172" s="1" t="s">
        <v>12</v>
      </c>
      <c r="G4172" s="1" t="s">
        <v>3095</v>
      </c>
      <c r="H4172" s="17">
        <v>0.91666666666666696</v>
      </c>
      <c r="I4172" s="17">
        <v>0.16399305555555599</v>
      </c>
      <c r="J4172" s="1" t="s">
        <v>13761</v>
      </c>
    </row>
    <row r="4173" spans="2:10">
      <c r="B4173" s="1" t="s">
        <v>17340</v>
      </c>
      <c r="C4173" s="1">
        <v>2</v>
      </c>
      <c r="D4173" s="1" t="s">
        <v>13753</v>
      </c>
      <c r="E4173" s="17">
        <v>0.79701388888888902</v>
      </c>
      <c r="F4173" s="1" t="s">
        <v>13779</v>
      </c>
      <c r="G4173" s="1" t="s">
        <v>13746</v>
      </c>
      <c r="H4173" s="17">
        <v>0.91666666666666696</v>
      </c>
      <c r="I4173" s="17">
        <v>0.11965277777777794</v>
      </c>
      <c r="J4173" s="1" t="s">
        <v>13759</v>
      </c>
    </row>
    <row r="4174" spans="2:10">
      <c r="B4174" s="1" t="s">
        <v>18464</v>
      </c>
      <c r="C4174" s="1">
        <v>1</v>
      </c>
      <c r="D4174" s="1" t="s">
        <v>13753</v>
      </c>
      <c r="E4174" s="17">
        <v>0.91577546296296297</v>
      </c>
      <c r="F4174" s="1" t="s">
        <v>13789</v>
      </c>
      <c r="G4174" s="1" t="s">
        <v>13746</v>
      </c>
      <c r="H4174" s="17">
        <v>0.91692129629629604</v>
      </c>
      <c r="I4174" s="17">
        <v>1.1458333333330684E-3</v>
      </c>
      <c r="J4174" s="1" t="s">
        <v>13759</v>
      </c>
    </row>
    <row r="4175" spans="2:10">
      <c r="B4175" s="1" t="s">
        <v>18468</v>
      </c>
      <c r="C4175" s="1">
        <v>1</v>
      </c>
      <c r="D4175" s="1" t="s">
        <v>13760</v>
      </c>
      <c r="E4175" s="17">
        <v>0.91608796296296302</v>
      </c>
      <c r="F4175" s="1" t="s">
        <v>13789</v>
      </c>
      <c r="G4175" s="1" t="s">
        <v>13762</v>
      </c>
      <c r="H4175" s="17">
        <v>0.91692129629629604</v>
      </c>
      <c r="I4175" s="17">
        <v>8.3333333333301951E-4</v>
      </c>
      <c r="J4175" s="1" t="s">
        <v>13763</v>
      </c>
    </row>
    <row r="4176" spans="2:10">
      <c r="B4176" s="1" t="s">
        <v>18476</v>
      </c>
      <c r="C4176" s="1">
        <v>1</v>
      </c>
      <c r="D4176" s="1" t="s">
        <v>13753</v>
      </c>
      <c r="E4176" s="17">
        <v>0.91681712962963002</v>
      </c>
      <c r="F4176" s="1" t="s">
        <v>13790</v>
      </c>
      <c r="G4176" s="1" t="s">
        <v>13746</v>
      </c>
      <c r="H4176" s="17">
        <v>0.91694444444444401</v>
      </c>
      <c r="I4176" s="17">
        <v>1.2731481481398355E-4</v>
      </c>
      <c r="J4176" s="1" t="s">
        <v>13759</v>
      </c>
    </row>
    <row r="4177" spans="2:10">
      <c r="B4177" s="1" t="s">
        <v>14472</v>
      </c>
      <c r="C4177" s="1">
        <v>1</v>
      </c>
      <c r="D4177" s="1" t="s">
        <v>13760</v>
      </c>
      <c r="E4177" s="17">
        <v>0.442465277777778</v>
      </c>
      <c r="F4177" s="1" t="s">
        <v>46</v>
      </c>
      <c r="G4177" s="1" t="s">
        <v>3095</v>
      </c>
      <c r="H4177" s="17">
        <v>0.91712962962962996</v>
      </c>
      <c r="I4177" s="17">
        <v>0.47466435185185196</v>
      </c>
      <c r="J4177" s="1" t="s">
        <v>13761</v>
      </c>
    </row>
    <row r="4178" spans="2:10">
      <c r="B4178" s="1" t="s">
        <v>18467</v>
      </c>
      <c r="C4178" s="1">
        <v>2</v>
      </c>
      <c r="D4178" s="1" t="s">
        <v>13753</v>
      </c>
      <c r="E4178" s="17">
        <v>0.91604166666666698</v>
      </c>
      <c r="F4178" s="1" t="s">
        <v>13789</v>
      </c>
      <c r="G4178" s="1" t="s">
        <v>13746</v>
      </c>
      <c r="H4178" s="17">
        <v>0.917141203703704</v>
      </c>
      <c r="I4178" s="17">
        <v>1.0995370370370239E-3</v>
      </c>
      <c r="J4178" s="1" t="s">
        <v>13759</v>
      </c>
    </row>
    <row r="4179" spans="2:10">
      <c r="B4179" s="1" t="s">
        <v>18466</v>
      </c>
      <c r="C4179" s="1">
        <v>1</v>
      </c>
      <c r="D4179" s="1" t="s">
        <v>13753</v>
      </c>
      <c r="E4179" s="17">
        <v>0.91581018518518498</v>
      </c>
      <c r="F4179" s="1" t="s">
        <v>13789</v>
      </c>
      <c r="G4179" s="1" t="s">
        <v>3077</v>
      </c>
      <c r="H4179" s="17">
        <v>0.91739583333333297</v>
      </c>
      <c r="I4179" s="17">
        <v>1.5856481481479889E-3</v>
      </c>
      <c r="J4179" s="1" t="s">
        <v>13756</v>
      </c>
    </row>
    <row r="4180" spans="2:10">
      <c r="B4180" s="1" t="s">
        <v>18475</v>
      </c>
      <c r="C4180" s="1">
        <v>1</v>
      </c>
      <c r="D4180" s="1" t="s">
        <v>13753</v>
      </c>
      <c r="E4180" s="17">
        <v>0.91677083333333298</v>
      </c>
      <c r="F4180" s="1" t="s">
        <v>13790</v>
      </c>
      <c r="G4180" s="1" t="s">
        <v>3078</v>
      </c>
      <c r="H4180" s="17">
        <v>0.91744212962963001</v>
      </c>
      <c r="I4180" s="17">
        <v>6.7129629629703036E-4</v>
      </c>
      <c r="J4180" s="1" t="s">
        <v>13755</v>
      </c>
    </row>
    <row r="4181" spans="2:10">
      <c r="B4181" s="1" t="s">
        <v>18449</v>
      </c>
      <c r="C4181" s="1">
        <v>1</v>
      </c>
      <c r="D4181" s="1" t="s">
        <v>13753</v>
      </c>
      <c r="E4181" s="17">
        <v>0.91408564814814797</v>
      </c>
      <c r="F4181" s="1" t="s">
        <v>13789</v>
      </c>
      <c r="G4181" s="1" t="s">
        <v>3095</v>
      </c>
      <c r="H4181" s="17">
        <v>0.91759259259259296</v>
      </c>
      <c r="I4181" s="17">
        <v>3.5069444444449926E-3</v>
      </c>
      <c r="J4181" s="1" t="s">
        <v>13758</v>
      </c>
    </row>
    <row r="4182" spans="2:10">
      <c r="B4182" s="1" t="s">
        <v>18473</v>
      </c>
      <c r="C4182" s="1">
        <v>1</v>
      </c>
      <c r="D4182" s="1" t="s">
        <v>3076</v>
      </c>
      <c r="E4182" s="17">
        <v>0.91649305555555605</v>
      </c>
      <c r="F4182" s="1" t="s">
        <v>13789</v>
      </c>
      <c r="G4182" s="1" t="s">
        <v>13746</v>
      </c>
      <c r="H4182" s="17">
        <v>0.91771990740740705</v>
      </c>
      <c r="I4182" s="17">
        <v>1.2268518518510074E-3</v>
      </c>
      <c r="J4182" s="1" t="s">
        <v>13766</v>
      </c>
    </row>
    <row r="4183" spans="2:10">
      <c r="B4183" s="1" t="s">
        <v>18470</v>
      </c>
      <c r="C4183" s="1">
        <v>1</v>
      </c>
      <c r="D4183" s="1" t="s">
        <v>13760</v>
      </c>
      <c r="E4183" s="17">
        <v>0.916412037037037</v>
      </c>
      <c r="F4183" s="1" t="s">
        <v>13789</v>
      </c>
      <c r="G4183" s="1" t="s">
        <v>13746</v>
      </c>
      <c r="H4183" s="17">
        <v>0.91780092592592599</v>
      </c>
      <c r="I4183" s="17">
        <v>1.388888888888995E-3</v>
      </c>
      <c r="J4183" s="1" t="s">
        <v>13764</v>
      </c>
    </row>
    <row r="4184" spans="2:10">
      <c r="B4184" s="1" t="s">
        <v>18469</v>
      </c>
      <c r="C4184" s="1">
        <v>1</v>
      </c>
      <c r="D4184" s="1" t="s">
        <v>13753</v>
      </c>
      <c r="E4184" s="17">
        <v>0.91611111111111099</v>
      </c>
      <c r="F4184" s="1" t="s">
        <v>13789</v>
      </c>
      <c r="G4184" s="1" t="s">
        <v>3078</v>
      </c>
      <c r="H4184" s="17">
        <v>0.91790509259259301</v>
      </c>
      <c r="I4184" s="17">
        <v>1.793981481482021E-3</v>
      </c>
      <c r="J4184" s="1" t="s">
        <v>13755</v>
      </c>
    </row>
    <row r="4185" spans="2:10">
      <c r="B4185" s="1" t="s">
        <v>18455</v>
      </c>
      <c r="C4185" s="1">
        <v>1</v>
      </c>
      <c r="D4185" s="1" t="s">
        <v>13753</v>
      </c>
      <c r="E4185" s="17">
        <v>0.914560185185185</v>
      </c>
      <c r="F4185" s="1" t="s">
        <v>13789</v>
      </c>
      <c r="G4185" s="1" t="s">
        <v>13746</v>
      </c>
      <c r="H4185" s="17">
        <v>0.91831018518518504</v>
      </c>
      <c r="I4185" s="17">
        <v>3.7500000000000311E-3</v>
      </c>
      <c r="J4185" s="1" t="s">
        <v>13759</v>
      </c>
    </row>
    <row r="4186" spans="2:10">
      <c r="B4186" s="1" t="s">
        <v>18474</v>
      </c>
      <c r="C4186" s="1">
        <v>1</v>
      </c>
      <c r="D4186" s="1" t="s">
        <v>13760</v>
      </c>
      <c r="E4186" s="17">
        <v>0.91671296296296301</v>
      </c>
      <c r="F4186" s="1" t="s">
        <v>13790</v>
      </c>
      <c r="G4186" s="1" t="s">
        <v>3077</v>
      </c>
      <c r="H4186" s="17">
        <v>0.91834490740740704</v>
      </c>
      <c r="I4186" s="17">
        <v>1.6319444444440334E-3</v>
      </c>
      <c r="J4186" s="1" t="s">
        <v>13765</v>
      </c>
    </row>
    <row r="4187" spans="2:10">
      <c r="B4187" s="1" t="s">
        <v>18481</v>
      </c>
      <c r="C4187" s="1">
        <v>1</v>
      </c>
      <c r="D4187" s="1" t="s">
        <v>13760</v>
      </c>
      <c r="E4187" s="17">
        <v>0.91736111111111096</v>
      </c>
      <c r="F4187" s="1" t="s">
        <v>13790</v>
      </c>
      <c r="G4187" s="1" t="s">
        <v>13746</v>
      </c>
      <c r="H4187" s="17">
        <v>0.91839120370370397</v>
      </c>
      <c r="I4187" s="17">
        <v>1.0300925925930127E-3</v>
      </c>
      <c r="J4187" s="1" t="s">
        <v>13764</v>
      </c>
    </row>
    <row r="4188" spans="2:10">
      <c r="B4188" s="1" t="s">
        <v>18390</v>
      </c>
      <c r="C4188" s="1">
        <v>1</v>
      </c>
      <c r="D4188" s="1" t="s">
        <v>13753</v>
      </c>
      <c r="E4188" s="17">
        <v>0.90466435185185201</v>
      </c>
      <c r="F4188" s="1" t="s">
        <v>13788</v>
      </c>
      <c r="G4188" s="1" t="s">
        <v>13746</v>
      </c>
      <c r="H4188" s="17">
        <v>0.91854166666666703</v>
      </c>
      <c r="I4188" s="17">
        <v>1.3877314814815023E-2</v>
      </c>
      <c r="J4188" s="1" t="s">
        <v>13759</v>
      </c>
    </row>
    <row r="4189" spans="2:10">
      <c r="B4189" s="1" t="s">
        <v>18033</v>
      </c>
      <c r="C4189" s="1">
        <v>1</v>
      </c>
      <c r="D4189" s="1" t="s">
        <v>13760</v>
      </c>
      <c r="E4189" s="17">
        <v>0.85877314814814798</v>
      </c>
      <c r="F4189" s="1" t="s">
        <v>13785</v>
      </c>
      <c r="G4189" s="1" t="s">
        <v>3077</v>
      </c>
      <c r="H4189" s="17">
        <v>0.91871527777777795</v>
      </c>
      <c r="I4189" s="17">
        <v>5.994212962962997E-2</v>
      </c>
      <c r="J4189" s="1" t="s">
        <v>13765</v>
      </c>
    </row>
    <row r="4190" spans="2:10">
      <c r="B4190" s="1" t="s">
        <v>17758</v>
      </c>
      <c r="C4190" s="1">
        <v>1</v>
      </c>
      <c r="D4190" s="1" t="s">
        <v>13753</v>
      </c>
      <c r="E4190" s="17">
        <v>0.82898148148148099</v>
      </c>
      <c r="F4190" s="1" t="s">
        <v>13782</v>
      </c>
      <c r="G4190" s="1" t="s">
        <v>3078</v>
      </c>
      <c r="H4190" s="17">
        <v>0.91872685185185199</v>
      </c>
      <c r="I4190" s="17">
        <v>8.9745370370371003E-2</v>
      </c>
      <c r="J4190" s="1" t="s">
        <v>13755</v>
      </c>
    </row>
    <row r="4191" spans="2:10">
      <c r="B4191" s="1" t="s">
        <v>18458</v>
      </c>
      <c r="C4191" s="1">
        <v>1</v>
      </c>
      <c r="D4191" s="1" t="s">
        <v>13753</v>
      </c>
      <c r="E4191" s="17">
        <v>0.91472222222222199</v>
      </c>
      <c r="F4191" s="1" t="s">
        <v>13789</v>
      </c>
      <c r="G4191" s="1" t="s">
        <v>13746</v>
      </c>
      <c r="H4191" s="17">
        <v>0.91890046296296302</v>
      </c>
      <c r="I4191" s="17">
        <v>4.1782407407410238E-3</v>
      </c>
      <c r="J4191" s="1" t="s">
        <v>13759</v>
      </c>
    </row>
    <row r="4192" spans="2:10">
      <c r="B4192" s="1" t="s">
        <v>18488</v>
      </c>
      <c r="C4192" s="1">
        <v>1</v>
      </c>
      <c r="D4192" s="1" t="s">
        <v>13753</v>
      </c>
      <c r="E4192" s="17">
        <v>0.91813657407407401</v>
      </c>
      <c r="F4192" s="1" t="s">
        <v>13790</v>
      </c>
      <c r="G4192" s="1" t="s">
        <v>3078</v>
      </c>
      <c r="H4192" s="17">
        <v>0.91894675925925895</v>
      </c>
      <c r="I4192" s="17">
        <v>8.1018518518494176E-4</v>
      </c>
      <c r="J4192" s="1" t="s">
        <v>13755</v>
      </c>
    </row>
    <row r="4193" spans="2:10">
      <c r="B4193" s="1" t="s">
        <v>18478</v>
      </c>
      <c r="C4193" s="1">
        <v>1</v>
      </c>
      <c r="D4193" s="1" t="s">
        <v>13753</v>
      </c>
      <c r="E4193" s="17">
        <v>0.91715277777777804</v>
      </c>
      <c r="F4193" s="1" t="s">
        <v>13790</v>
      </c>
      <c r="G4193" s="1" t="s">
        <v>3078</v>
      </c>
      <c r="H4193" s="17">
        <v>0.91901620370370396</v>
      </c>
      <c r="I4193" s="17">
        <v>1.8634259259259212E-3</v>
      </c>
      <c r="J4193" s="1" t="s">
        <v>13755</v>
      </c>
    </row>
    <row r="4194" spans="2:10">
      <c r="B4194" s="1" t="s">
        <v>18452</v>
      </c>
      <c r="C4194" s="1">
        <v>1</v>
      </c>
      <c r="D4194" s="1" t="s">
        <v>13753</v>
      </c>
      <c r="E4194" s="17">
        <v>0.91421296296296295</v>
      </c>
      <c r="F4194" s="1" t="s">
        <v>13789</v>
      </c>
      <c r="G4194" s="1" t="s">
        <v>3078</v>
      </c>
      <c r="H4194" s="17">
        <v>0.91907407407407404</v>
      </c>
      <c r="I4194" s="17">
        <v>4.8611111111110938E-3</v>
      </c>
      <c r="J4194" s="1" t="s">
        <v>13755</v>
      </c>
    </row>
    <row r="4195" spans="2:10">
      <c r="B4195" s="1" t="s">
        <v>18385</v>
      </c>
      <c r="C4195" s="1">
        <v>1</v>
      </c>
      <c r="D4195" s="1" t="s">
        <v>3076</v>
      </c>
      <c r="E4195" s="17">
        <v>0.90385416666666696</v>
      </c>
      <c r="F4195" s="1" t="s">
        <v>13788</v>
      </c>
      <c r="G4195" s="1" t="s">
        <v>3078</v>
      </c>
      <c r="H4195" s="17">
        <v>0.91924768518518496</v>
      </c>
      <c r="I4195" s="17">
        <v>1.5393518518518001E-2</v>
      </c>
      <c r="J4195" s="1" t="s">
        <v>13769</v>
      </c>
    </row>
    <row r="4196" spans="2:10">
      <c r="B4196" s="1" t="s">
        <v>17257</v>
      </c>
      <c r="C4196" s="1">
        <v>1</v>
      </c>
      <c r="D4196" s="1" t="s">
        <v>13753</v>
      </c>
      <c r="E4196" s="17">
        <v>0.78835648148148196</v>
      </c>
      <c r="F4196" s="1" t="s">
        <v>15</v>
      </c>
      <c r="G4196" s="1" t="s">
        <v>3078</v>
      </c>
      <c r="H4196" s="17">
        <v>0.91928240740740697</v>
      </c>
      <c r="I4196" s="17">
        <v>0.130925925925925</v>
      </c>
      <c r="J4196" s="1" t="s">
        <v>13755</v>
      </c>
    </row>
    <row r="4197" spans="2:10">
      <c r="B4197" s="1" t="s">
        <v>18487</v>
      </c>
      <c r="C4197" s="1">
        <v>1</v>
      </c>
      <c r="D4197" s="1" t="s">
        <v>13753</v>
      </c>
      <c r="E4197" s="17">
        <v>0.91809027777777796</v>
      </c>
      <c r="F4197" s="1" t="s">
        <v>13790</v>
      </c>
      <c r="G4197" s="1" t="s">
        <v>13762</v>
      </c>
      <c r="H4197" s="17">
        <v>0.91954861111111097</v>
      </c>
      <c r="I4197" s="17">
        <v>1.4583333333330062E-3</v>
      </c>
      <c r="J4197" s="1" t="s">
        <v>13772</v>
      </c>
    </row>
    <row r="4198" spans="2:10">
      <c r="B4198" s="1" t="s">
        <v>16548</v>
      </c>
      <c r="C4198" s="1">
        <v>1</v>
      </c>
      <c r="D4198" s="1" t="s">
        <v>13753</v>
      </c>
      <c r="E4198" s="17">
        <v>0.71792824074074102</v>
      </c>
      <c r="F4198" s="1" t="s">
        <v>8</v>
      </c>
      <c r="G4198" s="1" t="s">
        <v>13746</v>
      </c>
      <c r="H4198" s="17">
        <v>0.91958333333333298</v>
      </c>
      <c r="I4198" s="17">
        <v>0.20165509259259196</v>
      </c>
      <c r="J4198" s="1" t="s">
        <v>13759</v>
      </c>
    </row>
    <row r="4199" spans="2:10">
      <c r="B4199" s="1" t="s">
        <v>17964</v>
      </c>
      <c r="C4199" s="1">
        <v>1</v>
      </c>
      <c r="D4199" s="1" t="s">
        <v>3076</v>
      </c>
      <c r="E4199" s="17">
        <v>0.851064814814815</v>
      </c>
      <c r="F4199" s="1" t="s">
        <v>13784</v>
      </c>
      <c r="G4199" s="1" t="s">
        <v>13746</v>
      </c>
      <c r="H4199" s="17">
        <v>0.91966435185185202</v>
      </c>
      <c r="I4199" s="17">
        <v>6.8599537037037028E-2</v>
      </c>
      <c r="J4199" s="1" t="s">
        <v>13766</v>
      </c>
    </row>
    <row r="4200" spans="2:10">
      <c r="B4200" s="1" t="s">
        <v>18490</v>
      </c>
      <c r="C4200" s="1">
        <v>1</v>
      </c>
      <c r="D4200" s="1" t="s">
        <v>13760</v>
      </c>
      <c r="E4200" s="17">
        <v>0.91851851851851896</v>
      </c>
      <c r="F4200" s="1" t="s">
        <v>13790</v>
      </c>
      <c r="G4200" s="1" t="s">
        <v>13746</v>
      </c>
      <c r="H4200" s="17">
        <v>0.91968749999999999</v>
      </c>
      <c r="I4200" s="17">
        <v>1.1689814814810351E-3</v>
      </c>
      <c r="J4200" s="1" t="s">
        <v>13764</v>
      </c>
    </row>
    <row r="4201" spans="2:10">
      <c r="B4201" s="1" t="s">
        <v>18028</v>
      </c>
      <c r="C4201" s="1">
        <v>1</v>
      </c>
      <c r="D4201" s="1" t="s">
        <v>3076</v>
      </c>
      <c r="E4201" s="17">
        <v>0.85811342592592599</v>
      </c>
      <c r="F4201" s="1" t="s">
        <v>13785</v>
      </c>
      <c r="G4201" s="1" t="s">
        <v>3077</v>
      </c>
      <c r="H4201" s="17">
        <v>0.91971064814814796</v>
      </c>
      <c r="I4201" s="17">
        <v>6.159722222222197E-2</v>
      </c>
      <c r="J4201" s="1" t="s">
        <v>13774</v>
      </c>
    </row>
    <row r="4202" spans="2:10">
      <c r="B4202" s="1" t="s">
        <v>18492</v>
      </c>
      <c r="C4202" s="1">
        <v>1</v>
      </c>
      <c r="D4202" s="1" t="s">
        <v>13753</v>
      </c>
      <c r="E4202" s="17">
        <v>0.919027777777778</v>
      </c>
      <c r="F4202" s="1" t="s">
        <v>13790</v>
      </c>
      <c r="G4202" s="1" t="s">
        <v>3078</v>
      </c>
      <c r="H4202" s="17">
        <v>0.92006944444444405</v>
      </c>
      <c r="I4202" s="17">
        <v>1.0416666666660523E-3</v>
      </c>
      <c r="J4202" s="1" t="s">
        <v>13755</v>
      </c>
    </row>
    <row r="4203" spans="2:10">
      <c r="B4203" s="1" t="s">
        <v>18484</v>
      </c>
      <c r="C4203" s="1">
        <v>1</v>
      </c>
      <c r="D4203" s="1" t="s">
        <v>13753</v>
      </c>
      <c r="E4203" s="17">
        <v>0.91793981481481501</v>
      </c>
      <c r="F4203" s="1" t="s">
        <v>13790</v>
      </c>
      <c r="G4203" s="1" t="s">
        <v>3078</v>
      </c>
      <c r="H4203" s="17">
        <v>0.92030092592592605</v>
      </c>
      <c r="I4203" s="17">
        <v>2.3611111111110361E-3</v>
      </c>
      <c r="J4203" s="1" t="s">
        <v>13755</v>
      </c>
    </row>
    <row r="4204" spans="2:10">
      <c r="B4204" s="1" t="s">
        <v>18494</v>
      </c>
      <c r="C4204" s="1">
        <v>1</v>
      </c>
      <c r="D4204" s="1" t="s">
        <v>13753</v>
      </c>
      <c r="E4204" s="17">
        <v>0.91917824074074095</v>
      </c>
      <c r="F4204" s="1" t="s">
        <v>13790</v>
      </c>
      <c r="G4204" s="1" t="s">
        <v>3077</v>
      </c>
      <c r="H4204" s="17">
        <v>0.92042824074074103</v>
      </c>
      <c r="I4204" s="17">
        <v>1.2500000000000844E-3</v>
      </c>
      <c r="J4204" s="1" t="s">
        <v>13756</v>
      </c>
    </row>
    <row r="4205" spans="2:10">
      <c r="B4205" s="1" t="s">
        <v>15551</v>
      </c>
      <c r="C4205" s="1">
        <v>1</v>
      </c>
      <c r="D4205" s="1" t="s">
        <v>13760</v>
      </c>
      <c r="E4205" s="17">
        <v>0.59737268518518505</v>
      </c>
      <c r="F4205" s="1" t="s">
        <v>61</v>
      </c>
      <c r="G4205" s="1" t="s">
        <v>13762</v>
      </c>
      <c r="H4205" s="17">
        <v>0.92049768518518504</v>
      </c>
      <c r="I4205" s="17">
        <v>0.323125</v>
      </c>
      <c r="J4205" s="1" t="s">
        <v>13763</v>
      </c>
    </row>
    <row r="4206" spans="2:10">
      <c r="B4206" s="1" t="s">
        <v>18498</v>
      </c>
      <c r="C4206" s="1">
        <v>1</v>
      </c>
      <c r="D4206" s="1" t="s">
        <v>13753</v>
      </c>
      <c r="E4206" s="17">
        <v>0.91997685185185196</v>
      </c>
      <c r="F4206" s="1" t="s">
        <v>13790</v>
      </c>
      <c r="G4206" s="1" t="s">
        <v>3078</v>
      </c>
      <c r="H4206" s="17">
        <v>0.92068287037037</v>
      </c>
      <c r="I4206" s="17">
        <v>7.0601851851803676E-4</v>
      </c>
      <c r="J4206" s="1" t="s">
        <v>13755</v>
      </c>
    </row>
    <row r="4207" spans="2:10">
      <c r="B4207" s="1" t="s">
        <v>18495</v>
      </c>
      <c r="C4207" s="1">
        <v>1</v>
      </c>
      <c r="D4207" s="1" t="s">
        <v>13753</v>
      </c>
      <c r="E4207" s="17">
        <v>0.91923611111111103</v>
      </c>
      <c r="F4207" s="1" t="s">
        <v>13790</v>
      </c>
      <c r="G4207" s="1" t="s">
        <v>13762</v>
      </c>
      <c r="H4207" s="17">
        <v>0.92106481481481495</v>
      </c>
      <c r="I4207" s="17">
        <v>1.8287037037039156E-3</v>
      </c>
      <c r="J4207" s="1" t="s">
        <v>13772</v>
      </c>
    </row>
    <row r="4208" spans="2:10">
      <c r="B4208" s="1" t="s">
        <v>18499</v>
      </c>
      <c r="C4208" s="1">
        <v>1</v>
      </c>
      <c r="D4208" s="1" t="s">
        <v>3076</v>
      </c>
      <c r="E4208" s="17">
        <v>0.92013888888888895</v>
      </c>
      <c r="F4208" s="1" t="s">
        <v>13790</v>
      </c>
      <c r="G4208" s="1" t="s">
        <v>3095</v>
      </c>
      <c r="H4208" s="17">
        <v>0.92111111111111099</v>
      </c>
      <c r="I4208" s="17">
        <v>9.7222222222204113E-4</v>
      </c>
      <c r="J4208" s="1" t="s">
        <v>13675</v>
      </c>
    </row>
    <row r="4209" spans="2:10">
      <c r="B4209" s="1" t="s">
        <v>18192</v>
      </c>
      <c r="C4209" s="1">
        <v>1</v>
      </c>
      <c r="D4209" s="1" t="s">
        <v>13753</v>
      </c>
      <c r="E4209" s="17">
        <v>0.87662037037036999</v>
      </c>
      <c r="F4209" s="1" t="s">
        <v>13786</v>
      </c>
      <c r="G4209" s="1" t="s">
        <v>3078</v>
      </c>
      <c r="H4209" s="17">
        <v>0.92113425925925896</v>
      </c>
      <c r="I4209" s="17">
        <v>4.4513888888888964E-2</v>
      </c>
      <c r="J4209" s="1" t="s">
        <v>13755</v>
      </c>
    </row>
    <row r="4210" spans="2:10">
      <c r="B4210" s="1" t="s">
        <v>18477</v>
      </c>
      <c r="C4210" s="1">
        <v>1</v>
      </c>
      <c r="D4210" s="1" t="s">
        <v>13753</v>
      </c>
      <c r="E4210" s="17">
        <v>0.91700231481481498</v>
      </c>
      <c r="F4210" s="1" t="s">
        <v>13790</v>
      </c>
      <c r="G4210" s="1" t="s">
        <v>3077</v>
      </c>
      <c r="H4210" s="17">
        <v>0.921145833333333</v>
      </c>
      <c r="I4210" s="17">
        <v>4.143518518518019E-3</v>
      </c>
      <c r="J4210" s="1" t="s">
        <v>13756</v>
      </c>
    </row>
    <row r="4211" spans="2:10">
      <c r="B4211" s="1" t="s">
        <v>18362</v>
      </c>
      <c r="C4211" s="1">
        <v>1</v>
      </c>
      <c r="D4211" s="1" t="s">
        <v>13753</v>
      </c>
      <c r="E4211" s="17">
        <v>0.901284722222222</v>
      </c>
      <c r="F4211" s="1" t="s">
        <v>13788</v>
      </c>
      <c r="G4211" s="1" t="s">
        <v>3078</v>
      </c>
      <c r="H4211" s="17">
        <v>0.92131944444444402</v>
      </c>
      <c r="I4211" s="17">
        <v>2.0034722222222023E-2</v>
      </c>
      <c r="J4211" s="1" t="s">
        <v>13755</v>
      </c>
    </row>
    <row r="4212" spans="2:10">
      <c r="B4212" s="1" t="s">
        <v>15913</v>
      </c>
      <c r="C4212" s="1">
        <v>1</v>
      </c>
      <c r="D4212" s="1" t="s">
        <v>13753</v>
      </c>
      <c r="E4212" s="17">
        <v>0.64314814814814802</v>
      </c>
      <c r="F4212" s="1" t="s">
        <v>1</v>
      </c>
      <c r="G4212" s="1" t="s">
        <v>3078</v>
      </c>
      <c r="H4212" s="17">
        <v>0.92149305555555605</v>
      </c>
      <c r="I4212" s="17">
        <v>0.27834490740740803</v>
      </c>
      <c r="J4212" s="1" t="s">
        <v>13755</v>
      </c>
    </row>
    <row r="4213" spans="2:10">
      <c r="B4213" s="1" t="s">
        <v>17864</v>
      </c>
      <c r="C4213" s="1">
        <v>1</v>
      </c>
      <c r="D4213" s="1" t="s">
        <v>3076</v>
      </c>
      <c r="E4213" s="17">
        <v>0.84079861111111098</v>
      </c>
      <c r="F4213" s="1" t="s">
        <v>13783</v>
      </c>
      <c r="G4213" s="1" t="s">
        <v>3095</v>
      </c>
      <c r="H4213" s="17">
        <v>0.92165509259259304</v>
      </c>
      <c r="I4213" s="17">
        <v>8.0856481481482056E-2</v>
      </c>
      <c r="J4213" s="1" t="s">
        <v>13675</v>
      </c>
    </row>
    <row r="4214" spans="2:10">
      <c r="B4214" s="1" t="s">
        <v>18496</v>
      </c>
      <c r="C4214" s="1">
        <v>1</v>
      </c>
      <c r="D4214" s="1" t="s">
        <v>13760</v>
      </c>
      <c r="E4214" s="17">
        <v>0.91968749999999999</v>
      </c>
      <c r="F4214" s="1" t="s">
        <v>13790</v>
      </c>
      <c r="G4214" s="1" t="s">
        <v>3077</v>
      </c>
      <c r="H4214" s="17">
        <v>0.92171296296296301</v>
      </c>
      <c r="I4214" s="17">
        <v>2.0254629629630205E-3</v>
      </c>
      <c r="J4214" s="1" t="s">
        <v>13765</v>
      </c>
    </row>
    <row r="4215" spans="2:10">
      <c r="B4215" s="1" t="s">
        <v>18505</v>
      </c>
      <c r="C4215" s="1">
        <v>1</v>
      </c>
      <c r="D4215" s="1" t="s">
        <v>13753</v>
      </c>
      <c r="E4215" s="17">
        <v>0.92121527777777801</v>
      </c>
      <c r="F4215" s="1" t="s">
        <v>13790</v>
      </c>
      <c r="G4215" s="1" t="s">
        <v>3078</v>
      </c>
      <c r="H4215" s="17">
        <v>0.92180555555555599</v>
      </c>
      <c r="I4215" s="17">
        <v>5.9027777777798107E-4</v>
      </c>
      <c r="J4215" s="1" t="s">
        <v>13755</v>
      </c>
    </row>
    <row r="4216" spans="2:10">
      <c r="B4216" s="1" t="s">
        <v>17894</v>
      </c>
      <c r="C4216" s="1">
        <v>1</v>
      </c>
      <c r="D4216" s="1" t="s">
        <v>13753</v>
      </c>
      <c r="E4216" s="17">
        <v>0.84355324074074101</v>
      </c>
      <c r="F4216" s="1" t="s">
        <v>13783</v>
      </c>
      <c r="G4216" s="1" t="s">
        <v>3078</v>
      </c>
      <c r="H4216" s="17">
        <v>0.92195601851851805</v>
      </c>
      <c r="I4216" s="17">
        <v>7.8402777777777044E-2</v>
      </c>
      <c r="J4216" s="1" t="s">
        <v>13755</v>
      </c>
    </row>
    <row r="4217" spans="2:10">
      <c r="B4217" s="1" t="s">
        <v>18509</v>
      </c>
      <c r="C4217" s="1">
        <v>1</v>
      </c>
      <c r="D4217" s="1" t="s">
        <v>13760</v>
      </c>
      <c r="E4217" s="17">
        <v>0.92170138888888897</v>
      </c>
      <c r="F4217" s="1" t="s">
        <v>13790</v>
      </c>
      <c r="G4217" s="1" t="s">
        <v>3078</v>
      </c>
      <c r="H4217" s="17">
        <v>0.92241898148148105</v>
      </c>
      <c r="I4217" s="17">
        <v>7.1759259259207564E-4</v>
      </c>
      <c r="J4217" s="1" t="s">
        <v>13768</v>
      </c>
    </row>
    <row r="4218" spans="2:10">
      <c r="B4218" s="1" t="s">
        <v>16960</v>
      </c>
      <c r="C4218" s="1">
        <v>1</v>
      </c>
      <c r="D4218" s="1" t="s">
        <v>13760</v>
      </c>
      <c r="E4218" s="17">
        <v>0.76312500000000005</v>
      </c>
      <c r="F4218" s="1" t="s">
        <v>13</v>
      </c>
      <c r="G4218" s="1" t="s">
        <v>13762</v>
      </c>
      <c r="H4218" s="17">
        <v>0.92268518518518505</v>
      </c>
      <c r="I4218" s="17">
        <v>0.159560185185185</v>
      </c>
      <c r="J4218" s="1" t="s">
        <v>13763</v>
      </c>
    </row>
    <row r="4219" spans="2:10">
      <c r="B4219" s="1" t="s">
        <v>18510</v>
      </c>
      <c r="C4219" s="1">
        <v>5</v>
      </c>
      <c r="D4219" s="1" t="s">
        <v>13753</v>
      </c>
      <c r="E4219" s="17">
        <v>0.92177083333333298</v>
      </c>
      <c r="F4219" s="1" t="s">
        <v>13790</v>
      </c>
      <c r="G4219" s="1" t="s">
        <v>3078</v>
      </c>
      <c r="H4219" s="17">
        <v>0.92273148148148099</v>
      </c>
      <c r="I4219" s="17">
        <v>9.6064814814800226E-4</v>
      </c>
      <c r="J4219" s="1" t="s">
        <v>13755</v>
      </c>
    </row>
    <row r="4220" spans="2:10">
      <c r="B4220" s="1" t="s">
        <v>18511</v>
      </c>
      <c r="C4220" s="1">
        <v>1</v>
      </c>
      <c r="D4220" s="1" t="s">
        <v>13753</v>
      </c>
      <c r="E4220" s="17">
        <v>0.92185185185185203</v>
      </c>
      <c r="F4220" s="1" t="s">
        <v>13790</v>
      </c>
      <c r="G4220" s="1" t="s">
        <v>3078</v>
      </c>
      <c r="H4220" s="17">
        <v>0.92277777777777803</v>
      </c>
      <c r="I4220" s="17">
        <v>9.2592592592599665E-4</v>
      </c>
      <c r="J4220" s="1" t="s">
        <v>13755</v>
      </c>
    </row>
    <row r="4221" spans="2:10">
      <c r="B4221" s="1" t="s">
        <v>18512</v>
      </c>
      <c r="C4221" s="1">
        <v>1</v>
      </c>
      <c r="D4221" s="1" t="s">
        <v>13753</v>
      </c>
      <c r="E4221" s="17">
        <v>0.92202546296296295</v>
      </c>
      <c r="F4221" s="1" t="s">
        <v>13790</v>
      </c>
      <c r="G4221" s="1" t="s">
        <v>3078</v>
      </c>
      <c r="H4221" s="17">
        <v>0.922835648148148</v>
      </c>
      <c r="I4221" s="17">
        <v>8.1018518518505278E-4</v>
      </c>
      <c r="J4221" s="1" t="s">
        <v>13755</v>
      </c>
    </row>
    <row r="4222" spans="2:10">
      <c r="B4222" s="1" t="s">
        <v>15675</v>
      </c>
      <c r="C4222" s="1">
        <v>1</v>
      </c>
      <c r="D4222" s="1" t="s">
        <v>13753</v>
      </c>
      <c r="E4222" s="17">
        <v>0.61331018518518499</v>
      </c>
      <c r="F4222" s="1" t="s">
        <v>62</v>
      </c>
      <c r="G4222" s="1" t="s">
        <v>3095</v>
      </c>
      <c r="H4222" s="17">
        <v>0.92307870370370404</v>
      </c>
      <c r="I4222" s="17">
        <v>0.30976851851851905</v>
      </c>
      <c r="J4222" s="1" t="s">
        <v>13758</v>
      </c>
    </row>
    <row r="4223" spans="2:10">
      <c r="B4223" s="1" t="s">
        <v>18519</v>
      </c>
      <c r="C4223" s="1">
        <v>1</v>
      </c>
      <c r="D4223" s="1" t="s">
        <v>13753</v>
      </c>
      <c r="E4223" s="17">
        <v>0.92287037037037001</v>
      </c>
      <c r="F4223" s="1" t="s">
        <v>13790</v>
      </c>
      <c r="G4223" s="1" t="s">
        <v>13746</v>
      </c>
      <c r="H4223" s="17">
        <v>0.92313657407407401</v>
      </c>
      <c r="I4223" s="17">
        <v>2.6620370370400437E-4</v>
      </c>
      <c r="J4223" s="1" t="s">
        <v>13759</v>
      </c>
    </row>
    <row r="4224" spans="2:10">
      <c r="B4224" s="1" t="s">
        <v>18517</v>
      </c>
      <c r="C4224" s="1">
        <v>1</v>
      </c>
      <c r="D4224" s="1" t="s">
        <v>3076</v>
      </c>
      <c r="E4224" s="17">
        <v>0.92252314814814795</v>
      </c>
      <c r="F4224" s="1" t="s">
        <v>13790</v>
      </c>
      <c r="G4224" s="1" t="s">
        <v>3078</v>
      </c>
      <c r="H4224" s="17">
        <v>0.92320601851851802</v>
      </c>
      <c r="I4224" s="17">
        <v>6.8287037037007003E-4</v>
      </c>
      <c r="J4224" s="1" t="s">
        <v>13769</v>
      </c>
    </row>
    <row r="4225" spans="2:10">
      <c r="B4225" s="1" t="s">
        <v>14087</v>
      </c>
      <c r="C4225" s="1">
        <v>2</v>
      </c>
      <c r="D4225" s="1" t="s">
        <v>13753</v>
      </c>
      <c r="E4225" s="17">
        <v>0.365532407407407</v>
      </c>
      <c r="F4225" s="1" t="s">
        <v>39</v>
      </c>
      <c r="G4225" s="1" t="s">
        <v>13746</v>
      </c>
      <c r="H4225" s="17">
        <v>0.92344907407407395</v>
      </c>
      <c r="I4225" s="17">
        <v>0.55791666666666695</v>
      </c>
      <c r="J4225" s="1" t="s">
        <v>13759</v>
      </c>
    </row>
    <row r="4226" spans="2:10">
      <c r="B4226" s="1" t="s">
        <v>18500</v>
      </c>
      <c r="C4226" s="1">
        <v>1</v>
      </c>
      <c r="D4226" s="1" t="s">
        <v>13753</v>
      </c>
      <c r="E4226" s="17">
        <v>0.92030092592592605</v>
      </c>
      <c r="F4226" s="1" t="s">
        <v>13790</v>
      </c>
      <c r="G4226" s="1" t="s">
        <v>13746</v>
      </c>
      <c r="H4226" s="17">
        <v>0.92350694444444403</v>
      </c>
      <c r="I4226" s="17">
        <v>3.2060185185179835E-3</v>
      </c>
      <c r="J4226" s="1" t="s">
        <v>13759</v>
      </c>
    </row>
    <row r="4227" spans="2:10">
      <c r="B4227" s="1" t="s">
        <v>18456</v>
      </c>
      <c r="C4227" s="1">
        <v>1</v>
      </c>
      <c r="D4227" s="1" t="s">
        <v>13753</v>
      </c>
      <c r="E4227" s="17">
        <v>0.91461805555555598</v>
      </c>
      <c r="F4227" s="1" t="s">
        <v>13789</v>
      </c>
      <c r="G4227" s="1" t="s">
        <v>3078</v>
      </c>
      <c r="H4227" s="17">
        <v>0.92369212962962999</v>
      </c>
      <c r="I4227" s="17">
        <v>9.0740740740740122E-3</v>
      </c>
      <c r="J4227" s="1" t="s">
        <v>13755</v>
      </c>
    </row>
    <row r="4228" spans="2:10">
      <c r="B4228" s="1" t="s">
        <v>18515</v>
      </c>
      <c r="C4228" s="1">
        <v>1</v>
      </c>
      <c r="D4228" s="1" t="s">
        <v>3076</v>
      </c>
      <c r="E4228" s="17">
        <v>0.92219907407407398</v>
      </c>
      <c r="F4228" s="1" t="s">
        <v>13790</v>
      </c>
      <c r="G4228" s="1" t="s">
        <v>13746</v>
      </c>
      <c r="H4228" s="17">
        <v>0.92381944444444397</v>
      </c>
      <c r="I4228" s="17">
        <v>1.6203703703699945E-3</v>
      </c>
      <c r="J4228" s="1" t="s">
        <v>13766</v>
      </c>
    </row>
    <row r="4229" spans="2:10">
      <c r="B4229" s="1" t="s">
        <v>18522</v>
      </c>
      <c r="C4229" s="1">
        <v>1</v>
      </c>
      <c r="D4229" s="1" t="s">
        <v>13753</v>
      </c>
      <c r="E4229" s="17">
        <v>0.92336805555555601</v>
      </c>
      <c r="F4229" s="1" t="s">
        <v>13790</v>
      </c>
      <c r="G4229" s="1" t="s">
        <v>3078</v>
      </c>
      <c r="H4229" s="17">
        <v>0.92392361111111099</v>
      </c>
      <c r="I4229" s="17">
        <v>5.5555555555497627E-4</v>
      </c>
      <c r="J4229" s="1" t="s">
        <v>13755</v>
      </c>
    </row>
    <row r="4230" spans="2:10">
      <c r="B4230" s="1" t="s">
        <v>17804</v>
      </c>
      <c r="C4230" s="1">
        <v>1</v>
      </c>
      <c r="D4230" s="1" t="s">
        <v>13760</v>
      </c>
      <c r="E4230" s="17">
        <v>0.83494212962962999</v>
      </c>
      <c r="F4230" s="1" t="s">
        <v>13783</v>
      </c>
      <c r="G4230" s="1" t="s">
        <v>3078</v>
      </c>
      <c r="H4230" s="17">
        <v>0.92412037037036998</v>
      </c>
      <c r="I4230" s="17">
        <v>8.9178240740739989E-2</v>
      </c>
      <c r="J4230" s="1" t="s">
        <v>13768</v>
      </c>
    </row>
    <row r="4231" spans="2:10">
      <c r="B4231" s="1" t="s">
        <v>17228</v>
      </c>
      <c r="C4231" s="1">
        <v>1</v>
      </c>
      <c r="D4231" s="1" t="s">
        <v>13753</v>
      </c>
      <c r="E4231" s="17">
        <v>0.78577546296296297</v>
      </c>
      <c r="F4231" s="1" t="s">
        <v>15</v>
      </c>
      <c r="G4231" s="1" t="s">
        <v>3077</v>
      </c>
      <c r="H4231" s="17">
        <v>0.924259259259259</v>
      </c>
      <c r="I4231" s="17">
        <v>0.13848379629629604</v>
      </c>
      <c r="J4231" s="1" t="s">
        <v>13756</v>
      </c>
    </row>
    <row r="4232" spans="2:10">
      <c r="B4232" s="1" t="s">
        <v>17082</v>
      </c>
      <c r="C4232" s="1">
        <v>1</v>
      </c>
      <c r="D4232" s="1" t="s">
        <v>3076</v>
      </c>
      <c r="E4232" s="17">
        <v>0.77364583333333303</v>
      </c>
      <c r="F4232" s="1" t="s">
        <v>14</v>
      </c>
      <c r="G4232" s="1" t="s">
        <v>3078</v>
      </c>
      <c r="H4232" s="17">
        <v>0.92435185185185198</v>
      </c>
      <c r="I4232" s="17">
        <v>0.15070601851851895</v>
      </c>
      <c r="J4232" s="1" t="s">
        <v>13769</v>
      </c>
    </row>
    <row r="4233" spans="2:10">
      <c r="B4233" s="1" t="s">
        <v>18525</v>
      </c>
      <c r="C4233" s="1">
        <v>1</v>
      </c>
      <c r="D4233" s="1" t="s">
        <v>13760</v>
      </c>
      <c r="E4233" s="17">
        <v>0.92439814814814802</v>
      </c>
      <c r="F4233" s="1" t="s">
        <v>13790</v>
      </c>
      <c r="G4233" s="1" t="s">
        <v>3077</v>
      </c>
      <c r="H4233" s="17">
        <v>0.924722222222222</v>
      </c>
      <c r="I4233" s="17">
        <v>3.240740740739767E-4</v>
      </c>
      <c r="J4233" s="1" t="s">
        <v>13765</v>
      </c>
    </row>
    <row r="4234" spans="2:10">
      <c r="B4234" s="1" t="s">
        <v>18516</v>
      </c>
      <c r="C4234" s="1">
        <v>1</v>
      </c>
      <c r="D4234" s="1" t="s">
        <v>13753</v>
      </c>
      <c r="E4234" s="17">
        <v>0.92249999999999999</v>
      </c>
      <c r="F4234" s="1" t="s">
        <v>13790</v>
      </c>
      <c r="G4234" s="1" t="s">
        <v>3095</v>
      </c>
      <c r="H4234" s="17">
        <v>0.92523148148148104</v>
      </c>
      <c r="I4234" s="17">
        <v>2.7314814814810573E-3</v>
      </c>
      <c r="J4234" s="1" t="s">
        <v>13758</v>
      </c>
    </row>
    <row r="4235" spans="2:10">
      <c r="B4235" s="1" t="s">
        <v>18526</v>
      </c>
      <c r="C4235" s="1">
        <v>1</v>
      </c>
      <c r="D4235" s="1" t="s">
        <v>13753</v>
      </c>
      <c r="E4235" s="17">
        <v>0.92439814814814802</v>
      </c>
      <c r="F4235" s="1" t="s">
        <v>13790</v>
      </c>
      <c r="G4235" s="1" t="s">
        <v>3078</v>
      </c>
      <c r="H4235" s="17">
        <v>0.92534722222222199</v>
      </c>
      <c r="I4235" s="17">
        <v>9.4907407407396338E-4</v>
      </c>
      <c r="J4235" s="1" t="s">
        <v>13755</v>
      </c>
    </row>
    <row r="4236" spans="2:10">
      <c r="B4236" s="1" t="s">
        <v>15209</v>
      </c>
      <c r="C4236" s="1">
        <v>1</v>
      </c>
      <c r="D4236" s="1" t="s">
        <v>13753</v>
      </c>
      <c r="E4236" s="17">
        <v>0.55163194444444397</v>
      </c>
      <c r="F4236" s="1" t="s">
        <v>56</v>
      </c>
      <c r="G4236" s="1" t="s">
        <v>13746</v>
      </c>
      <c r="H4236" s="17">
        <v>0.92567129629629596</v>
      </c>
      <c r="I4236" s="17">
        <v>0.374039351851852</v>
      </c>
      <c r="J4236" s="1" t="s">
        <v>13759</v>
      </c>
    </row>
    <row r="4237" spans="2:10">
      <c r="B4237" s="1" t="s">
        <v>18530</v>
      </c>
      <c r="C4237" s="1">
        <v>1</v>
      </c>
      <c r="D4237" s="1" t="s">
        <v>3076</v>
      </c>
      <c r="E4237" s="17">
        <v>0.92460648148148195</v>
      </c>
      <c r="F4237" s="1" t="s">
        <v>13790</v>
      </c>
      <c r="G4237" s="1" t="s">
        <v>3078</v>
      </c>
      <c r="H4237" s="17">
        <v>0.92568287037037</v>
      </c>
      <c r="I4237" s="17">
        <v>1.0763888888880579E-3</v>
      </c>
      <c r="J4237" s="1" t="s">
        <v>13769</v>
      </c>
    </row>
    <row r="4238" spans="2:10">
      <c r="B4238" s="1" t="s">
        <v>18540</v>
      </c>
      <c r="C4238" s="1">
        <v>1</v>
      </c>
      <c r="D4238" s="1" t="s">
        <v>13760</v>
      </c>
      <c r="E4238" s="17">
        <v>0.92526620370370405</v>
      </c>
      <c r="F4238" s="1" t="s">
        <v>13790</v>
      </c>
      <c r="G4238" s="1" t="s">
        <v>3095</v>
      </c>
      <c r="H4238" s="17">
        <v>0.92575231481481501</v>
      </c>
      <c r="I4238" s="17">
        <v>4.8611111111096506E-4</v>
      </c>
      <c r="J4238" s="1" t="s">
        <v>13761</v>
      </c>
    </row>
    <row r="4239" spans="2:10">
      <c r="B4239" s="1" t="s">
        <v>18524</v>
      </c>
      <c r="C4239" s="1">
        <v>1</v>
      </c>
      <c r="D4239" s="1" t="s">
        <v>3076</v>
      </c>
      <c r="E4239" s="17">
        <v>0.92361111111111105</v>
      </c>
      <c r="F4239" s="1" t="s">
        <v>13790</v>
      </c>
      <c r="G4239" s="1" t="s">
        <v>13746</v>
      </c>
      <c r="H4239" s="17">
        <v>0.92576388888888905</v>
      </c>
      <c r="I4239" s="17">
        <v>2.1527777777780033E-3</v>
      </c>
      <c r="J4239" s="1" t="s">
        <v>13766</v>
      </c>
    </row>
    <row r="4240" spans="2:10">
      <c r="B4240" s="1" t="s">
        <v>18527</v>
      </c>
      <c r="C4240" s="1">
        <v>1</v>
      </c>
      <c r="D4240" s="1" t="s">
        <v>13760</v>
      </c>
      <c r="E4240" s="17">
        <v>0.92442129629629599</v>
      </c>
      <c r="F4240" s="1" t="s">
        <v>13790</v>
      </c>
      <c r="G4240" s="1" t="s">
        <v>13746</v>
      </c>
      <c r="H4240" s="17">
        <v>0.92585648148148103</v>
      </c>
      <c r="I4240" s="17">
        <v>1.4351851851850395E-3</v>
      </c>
      <c r="J4240" s="1" t="s">
        <v>13764</v>
      </c>
    </row>
    <row r="4241" spans="2:10">
      <c r="B4241" s="1" t="s">
        <v>18541</v>
      </c>
      <c r="C4241" s="1">
        <v>1</v>
      </c>
      <c r="D4241" s="1" t="s">
        <v>3076</v>
      </c>
      <c r="E4241" s="17">
        <v>0.92534722222222199</v>
      </c>
      <c r="F4241" s="1" t="s">
        <v>13790</v>
      </c>
      <c r="G4241" s="1" t="s">
        <v>3078</v>
      </c>
      <c r="H4241" s="17">
        <v>0.92623842592592598</v>
      </c>
      <c r="I4241" s="17">
        <v>8.9120370370399105E-4</v>
      </c>
      <c r="J4241" s="1" t="s">
        <v>13769</v>
      </c>
    </row>
    <row r="4242" spans="2:10">
      <c r="B4242" s="1" t="s">
        <v>17797</v>
      </c>
      <c r="C4242" s="1">
        <v>1</v>
      </c>
      <c r="D4242" s="1" t="s">
        <v>13753</v>
      </c>
      <c r="E4242" s="17">
        <v>0.83383101851851804</v>
      </c>
      <c r="F4242" s="1" t="s">
        <v>13783</v>
      </c>
      <c r="G4242" s="1" t="s">
        <v>13762</v>
      </c>
      <c r="H4242" s="17">
        <v>0.92627314814814798</v>
      </c>
      <c r="I4242" s="17">
        <v>9.2442129629629943E-2</v>
      </c>
      <c r="J4242" s="1" t="s">
        <v>13772</v>
      </c>
    </row>
    <row r="4243" spans="2:10">
      <c r="B4243" s="1" t="s">
        <v>17119</v>
      </c>
      <c r="C4243" s="1">
        <v>1</v>
      </c>
      <c r="D4243" s="1" t="s">
        <v>13760</v>
      </c>
      <c r="E4243" s="17">
        <v>0.77660879629629598</v>
      </c>
      <c r="F4243" s="1" t="s">
        <v>14</v>
      </c>
      <c r="G4243" s="1" t="s">
        <v>3095</v>
      </c>
      <c r="H4243" s="17">
        <v>0.92644675925925901</v>
      </c>
      <c r="I4243" s="17">
        <v>0.14983796296296303</v>
      </c>
      <c r="J4243" s="1" t="s">
        <v>13761</v>
      </c>
    </row>
    <row r="4244" spans="2:10">
      <c r="B4244" s="1" t="s">
        <v>18548</v>
      </c>
      <c r="C4244" s="1">
        <v>1</v>
      </c>
      <c r="D4244" s="1" t="s">
        <v>13687</v>
      </c>
      <c r="E4244" s="17">
        <v>0.92605324074074102</v>
      </c>
      <c r="F4244" s="1" t="s">
        <v>13790</v>
      </c>
      <c r="G4244" s="1" t="s">
        <v>3095</v>
      </c>
      <c r="H4244" s="17">
        <v>0.92658564814814803</v>
      </c>
      <c r="I4244" s="17">
        <v>5.3240740740700954E-4</v>
      </c>
      <c r="J4244" s="1" t="s">
        <v>13757</v>
      </c>
    </row>
    <row r="4245" spans="2:10">
      <c r="B4245" s="1" t="s">
        <v>18536</v>
      </c>
      <c r="C4245" s="1">
        <v>1</v>
      </c>
      <c r="D4245" s="1" t="s">
        <v>13753</v>
      </c>
      <c r="E4245" s="17">
        <v>0.92512731481481503</v>
      </c>
      <c r="F4245" s="1" t="s">
        <v>13790</v>
      </c>
      <c r="G4245" s="1" t="s">
        <v>13746</v>
      </c>
      <c r="H4245" s="17">
        <v>0.92670138888888898</v>
      </c>
      <c r="I4245" s="17">
        <v>1.5740740740739501E-3</v>
      </c>
      <c r="J4245" s="1" t="s">
        <v>13759</v>
      </c>
    </row>
    <row r="4246" spans="2:10">
      <c r="B4246" s="1" t="s">
        <v>18547</v>
      </c>
      <c r="C4246" s="1">
        <v>1</v>
      </c>
      <c r="D4246" s="1" t="s">
        <v>13687</v>
      </c>
      <c r="E4246" s="17">
        <v>0.92604166666666698</v>
      </c>
      <c r="F4246" s="1" t="s">
        <v>13790</v>
      </c>
      <c r="G4246" s="1" t="s">
        <v>3095</v>
      </c>
      <c r="H4246" s="17">
        <v>0.92682870370370396</v>
      </c>
      <c r="I4246" s="17">
        <v>7.8703703703697503E-4</v>
      </c>
      <c r="J4246" s="1" t="s">
        <v>13757</v>
      </c>
    </row>
    <row r="4247" spans="2:10">
      <c r="B4247" s="1" t="s">
        <v>18377</v>
      </c>
      <c r="C4247" s="1">
        <v>2</v>
      </c>
      <c r="D4247" s="1" t="s">
        <v>13753</v>
      </c>
      <c r="E4247" s="17">
        <v>0.90285879629629595</v>
      </c>
      <c r="F4247" s="1" t="s">
        <v>13788</v>
      </c>
      <c r="G4247" s="1" t="s">
        <v>3095</v>
      </c>
      <c r="H4247" s="17">
        <v>0.92693287037036998</v>
      </c>
      <c r="I4247" s="17">
        <v>2.4074074074074026E-2</v>
      </c>
      <c r="J4247" s="1" t="s">
        <v>13758</v>
      </c>
    </row>
    <row r="4248" spans="2:10">
      <c r="B4248" s="1" t="s">
        <v>16158</v>
      </c>
      <c r="C4248" s="1">
        <v>1</v>
      </c>
      <c r="D4248" s="1" t="s">
        <v>13760</v>
      </c>
      <c r="E4248" s="17">
        <v>0.670451388888889</v>
      </c>
      <c r="F4248" s="1" t="s">
        <v>4</v>
      </c>
      <c r="G4248" s="1" t="s">
        <v>13746</v>
      </c>
      <c r="H4248" s="17">
        <v>0.92708333333333304</v>
      </c>
      <c r="I4248" s="17">
        <v>0.25663194444444404</v>
      </c>
      <c r="J4248" s="1" t="s">
        <v>13764</v>
      </c>
    </row>
    <row r="4249" spans="2:10">
      <c r="B4249" s="1" t="s">
        <v>18485</v>
      </c>
      <c r="C4249" s="1">
        <v>4</v>
      </c>
      <c r="D4249" s="1" t="s">
        <v>13753</v>
      </c>
      <c r="E4249" s="17">
        <v>0.91797453703703702</v>
      </c>
      <c r="F4249" s="1" t="s">
        <v>13790</v>
      </c>
      <c r="G4249" s="1" t="s">
        <v>13746</v>
      </c>
      <c r="H4249" s="17">
        <v>0.92712962962962997</v>
      </c>
      <c r="I4249" s="17">
        <v>9.1550925925929505E-3</v>
      </c>
      <c r="J4249" s="1" t="s">
        <v>13759</v>
      </c>
    </row>
    <row r="4250" spans="2:10">
      <c r="B4250" s="1" t="s">
        <v>18545</v>
      </c>
      <c r="C4250" s="1">
        <v>1</v>
      </c>
      <c r="D4250" s="1" t="s">
        <v>3076</v>
      </c>
      <c r="E4250" s="17">
        <v>0.92577546296296298</v>
      </c>
      <c r="F4250" s="1" t="s">
        <v>13790</v>
      </c>
      <c r="G4250" s="1" t="s">
        <v>13746</v>
      </c>
      <c r="H4250" s="17">
        <v>0.92746527777777799</v>
      </c>
      <c r="I4250" s="17">
        <v>1.689814814815005E-3</v>
      </c>
      <c r="J4250" s="1" t="s">
        <v>13766</v>
      </c>
    </row>
    <row r="4251" spans="2:10">
      <c r="B4251" s="1" t="s">
        <v>18534</v>
      </c>
      <c r="C4251" s="1">
        <v>1</v>
      </c>
      <c r="D4251" s="1" t="s">
        <v>13687</v>
      </c>
      <c r="E4251" s="17">
        <v>0.92505787037037002</v>
      </c>
      <c r="F4251" s="1" t="s">
        <v>13790</v>
      </c>
      <c r="G4251" s="1" t="s">
        <v>13746</v>
      </c>
      <c r="H4251" s="17">
        <v>0.92752314814814796</v>
      </c>
      <c r="I4251" s="17">
        <v>2.4652777777779411E-3</v>
      </c>
      <c r="J4251" s="1" t="s">
        <v>13771</v>
      </c>
    </row>
    <row r="4252" spans="2:10">
      <c r="B4252" s="1" t="s">
        <v>17658</v>
      </c>
      <c r="C4252" s="1">
        <v>2</v>
      </c>
      <c r="D4252" s="1" t="s">
        <v>13760</v>
      </c>
      <c r="E4252" s="17">
        <v>0.81782407407407398</v>
      </c>
      <c r="F4252" s="1" t="s">
        <v>13781</v>
      </c>
      <c r="G4252" s="1" t="s">
        <v>3077</v>
      </c>
      <c r="H4252" s="17">
        <v>0.92769675925925899</v>
      </c>
      <c r="I4252" s="17">
        <v>0.109872685185185</v>
      </c>
      <c r="J4252" s="1" t="s">
        <v>13765</v>
      </c>
    </row>
    <row r="4253" spans="2:10">
      <c r="B4253" s="1" t="s">
        <v>17153</v>
      </c>
      <c r="C4253" s="1">
        <v>1</v>
      </c>
      <c r="D4253" s="1" t="s">
        <v>3076</v>
      </c>
      <c r="E4253" s="17">
        <v>0.77910879629629604</v>
      </c>
      <c r="F4253" s="1" t="s">
        <v>14</v>
      </c>
      <c r="G4253" s="1" t="s">
        <v>3077</v>
      </c>
      <c r="H4253" s="17">
        <v>0.92781250000000004</v>
      </c>
      <c r="I4253" s="17">
        <v>0.148703703703704</v>
      </c>
      <c r="J4253" s="1" t="s">
        <v>13774</v>
      </c>
    </row>
    <row r="4254" spans="2:10">
      <c r="B4254" s="1" t="s">
        <v>18551</v>
      </c>
      <c r="C4254" s="1">
        <v>1</v>
      </c>
      <c r="D4254" s="1" t="s">
        <v>13753</v>
      </c>
      <c r="E4254" s="17">
        <v>0.92694444444444402</v>
      </c>
      <c r="F4254" s="1" t="s">
        <v>13790</v>
      </c>
      <c r="G4254" s="1" t="s">
        <v>13746</v>
      </c>
      <c r="H4254" s="17">
        <v>0.92787037037037001</v>
      </c>
      <c r="I4254" s="17">
        <v>9.2592592592599665E-4</v>
      </c>
      <c r="J4254" s="1" t="s">
        <v>13759</v>
      </c>
    </row>
    <row r="4255" spans="2:10">
      <c r="B4255" s="1" t="s">
        <v>18506</v>
      </c>
      <c r="C4255" s="1">
        <v>1</v>
      </c>
      <c r="D4255" s="1" t="s">
        <v>13753</v>
      </c>
      <c r="E4255" s="17">
        <v>0.92131944444444402</v>
      </c>
      <c r="F4255" s="1" t="s">
        <v>13790</v>
      </c>
      <c r="G4255" s="1" t="s">
        <v>13762</v>
      </c>
      <c r="H4255" s="17">
        <v>0.92789351851851898</v>
      </c>
      <c r="I4255" s="17">
        <v>6.5740740740749537E-3</v>
      </c>
      <c r="J4255" s="1" t="s">
        <v>13772</v>
      </c>
    </row>
    <row r="4256" spans="2:10">
      <c r="B4256" s="1" t="s">
        <v>18533</v>
      </c>
      <c r="C4256" s="1">
        <v>1</v>
      </c>
      <c r="D4256" s="1" t="s">
        <v>13753</v>
      </c>
      <c r="E4256" s="17">
        <v>0.92502314814814801</v>
      </c>
      <c r="F4256" s="1" t="s">
        <v>13790</v>
      </c>
      <c r="G4256" s="1" t="s">
        <v>13746</v>
      </c>
      <c r="H4256" s="17">
        <v>0.92791666666666694</v>
      </c>
      <c r="I4256" s="17">
        <v>2.8935185185189338E-3</v>
      </c>
      <c r="J4256" s="1" t="s">
        <v>13759</v>
      </c>
    </row>
    <row r="4257" spans="2:10">
      <c r="B4257" s="1" t="s">
        <v>18553</v>
      </c>
      <c r="C4257" s="1">
        <v>1</v>
      </c>
      <c r="D4257" s="1" t="s">
        <v>13753</v>
      </c>
      <c r="E4257" s="17">
        <v>0.92714120370370401</v>
      </c>
      <c r="F4257" s="1" t="s">
        <v>13791</v>
      </c>
      <c r="G4257" s="1" t="s">
        <v>3078</v>
      </c>
      <c r="H4257" s="17">
        <v>0.92813657407407402</v>
      </c>
      <c r="I4257" s="17">
        <v>9.9537037037000786E-4</v>
      </c>
      <c r="J4257" s="1" t="s">
        <v>13755</v>
      </c>
    </row>
    <row r="4258" spans="2:10">
      <c r="B4258" s="1" t="s">
        <v>16931</v>
      </c>
      <c r="C4258" s="1">
        <v>1</v>
      </c>
      <c r="D4258" s="1" t="s">
        <v>13753</v>
      </c>
      <c r="E4258" s="17">
        <v>0.76069444444444401</v>
      </c>
      <c r="F4258" s="1" t="s">
        <v>13</v>
      </c>
      <c r="G4258" s="1" t="s">
        <v>3078</v>
      </c>
      <c r="H4258" s="17">
        <v>0.92818287037036995</v>
      </c>
      <c r="I4258" s="17">
        <v>0.16748842592592594</v>
      </c>
      <c r="J4258" s="1" t="s">
        <v>13755</v>
      </c>
    </row>
    <row r="4259" spans="2:10">
      <c r="B4259" s="1" t="s">
        <v>18528</v>
      </c>
      <c r="C4259" s="1">
        <v>1</v>
      </c>
      <c r="D4259" s="1" t="s">
        <v>13753</v>
      </c>
      <c r="E4259" s="17">
        <v>0.92447916666666696</v>
      </c>
      <c r="F4259" s="1" t="s">
        <v>13790</v>
      </c>
      <c r="G4259" s="1" t="s">
        <v>3078</v>
      </c>
      <c r="H4259" s="17">
        <v>0.92822916666666699</v>
      </c>
      <c r="I4259" s="17">
        <v>3.7500000000000311E-3</v>
      </c>
      <c r="J4259" s="1" t="s">
        <v>13755</v>
      </c>
    </row>
    <row r="4260" spans="2:10">
      <c r="B4260" s="1" t="s">
        <v>18325</v>
      </c>
      <c r="C4260" s="1">
        <v>3</v>
      </c>
      <c r="D4260" s="1" t="s">
        <v>13760</v>
      </c>
      <c r="E4260" s="17">
        <v>0.89667824074074098</v>
      </c>
      <c r="F4260" s="1" t="s">
        <v>13788</v>
      </c>
      <c r="G4260" s="1" t="s">
        <v>13746</v>
      </c>
      <c r="H4260" s="17">
        <v>0.92825231481481496</v>
      </c>
      <c r="I4260" s="17">
        <v>3.1574074074073977E-2</v>
      </c>
      <c r="J4260" s="1" t="s">
        <v>13764</v>
      </c>
    </row>
    <row r="4261" spans="2:10">
      <c r="B4261" s="1" t="s">
        <v>18555</v>
      </c>
      <c r="C4261" s="1">
        <v>1</v>
      </c>
      <c r="D4261" s="1" t="s">
        <v>13753</v>
      </c>
      <c r="E4261" s="17">
        <v>0.92732638888888896</v>
      </c>
      <c r="F4261" s="1" t="s">
        <v>13791</v>
      </c>
      <c r="G4261" s="1" t="s">
        <v>3078</v>
      </c>
      <c r="H4261" s="17">
        <v>0.92833333333333301</v>
      </c>
      <c r="I4261" s="17">
        <v>1.0069444444440467E-3</v>
      </c>
      <c r="J4261" s="1" t="s">
        <v>13755</v>
      </c>
    </row>
    <row r="4262" spans="2:10">
      <c r="B4262" s="1" t="s">
        <v>18557</v>
      </c>
      <c r="C4262" s="1">
        <v>1</v>
      </c>
      <c r="D4262" s="1" t="s">
        <v>3076</v>
      </c>
      <c r="E4262" s="17">
        <v>0.92804398148148104</v>
      </c>
      <c r="F4262" s="1" t="s">
        <v>13791</v>
      </c>
      <c r="G4262" s="1" t="s">
        <v>3095</v>
      </c>
      <c r="H4262" s="17">
        <v>0.92833333333333301</v>
      </c>
      <c r="I4262" s="17">
        <v>2.893518518519711E-4</v>
      </c>
      <c r="J4262" s="1" t="s">
        <v>13675</v>
      </c>
    </row>
    <row r="4263" spans="2:10">
      <c r="B4263" s="1" t="s">
        <v>18507</v>
      </c>
      <c r="C4263" s="1">
        <v>1</v>
      </c>
      <c r="D4263" s="1" t="s">
        <v>13753</v>
      </c>
      <c r="E4263" s="17">
        <v>0.921377314814815</v>
      </c>
      <c r="F4263" s="1" t="s">
        <v>13790</v>
      </c>
      <c r="G4263" s="1" t="s">
        <v>3078</v>
      </c>
      <c r="H4263" s="17">
        <v>0.92850694444444404</v>
      </c>
      <c r="I4263" s="17">
        <v>7.1296296296290418E-3</v>
      </c>
      <c r="J4263" s="1" t="s">
        <v>13755</v>
      </c>
    </row>
    <row r="4264" spans="2:10">
      <c r="B4264" s="1" t="s">
        <v>18024</v>
      </c>
      <c r="C4264" s="1">
        <v>1</v>
      </c>
      <c r="D4264" s="1" t="s">
        <v>3076</v>
      </c>
      <c r="E4264" s="17">
        <v>0.85758101851851898</v>
      </c>
      <c r="F4264" s="1" t="s">
        <v>13785</v>
      </c>
      <c r="G4264" s="1" t="s">
        <v>3078</v>
      </c>
      <c r="H4264" s="17">
        <v>0.92865740740740699</v>
      </c>
      <c r="I4264" s="17">
        <v>7.1076388888888009E-2</v>
      </c>
      <c r="J4264" s="1" t="s">
        <v>13769</v>
      </c>
    </row>
    <row r="4265" spans="2:10">
      <c r="B4265" s="1" t="s">
        <v>18559</v>
      </c>
      <c r="C4265" s="1">
        <v>1</v>
      </c>
      <c r="D4265" s="1" t="s">
        <v>13753</v>
      </c>
      <c r="E4265" s="17">
        <v>0.92829861111111101</v>
      </c>
      <c r="F4265" s="1" t="s">
        <v>13791</v>
      </c>
      <c r="G4265" s="1" t="s">
        <v>3078</v>
      </c>
      <c r="H4265" s="17">
        <v>0.92908564814814798</v>
      </c>
      <c r="I4265" s="17">
        <v>7.8703703703697503E-4</v>
      </c>
      <c r="J4265" s="1" t="s">
        <v>13755</v>
      </c>
    </row>
    <row r="4266" spans="2:10">
      <c r="B4266" s="1" t="s">
        <v>17309</v>
      </c>
      <c r="C4266" s="1">
        <v>1</v>
      </c>
      <c r="D4266" s="1" t="s">
        <v>3076</v>
      </c>
      <c r="E4266" s="17">
        <v>0.79446759259259303</v>
      </c>
      <c r="F4266" s="1" t="s">
        <v>13779</v>
      </c>
      <c r="G4266" s="1" t="s">
        <v>3095</v>
      </c>
      <c r="H4266" s="17">
        <v>0.92943287037037003</v>
      </c>
      <c r="I4266" s="17">
        <v>0.134965277777777</v>
      </c>
      <c r="J4266" s="1" t="s">
        <v>13675</v>
      </c>
    </row>
    <row r="4267" spans="2:10">
      <c r="B4267" s="1" t="s">
        <v>18564</v>
      </c>
      <c r="C4267" s="1">
        <v>5</v>
      </c>
      <c r="D4267" s="1" t="s">
        <v>13753</v>
      </c>
      <c r="E4267" s="17">
        <v>0.92900462962963004</v>
      </c>
      <c r="F4267" s="1" t="s">
        <v>13791</v>
      </c>
      <c r="G4267" s="1" t="s">
        <v>3078</v>
      </c>
      <c r="H4267" s="17">
        <v>0.92961805555555599</v>
      </c>
      <c r="I4267" s="17">
        <v>6.134259259259478E-4</v>
      </c>
      <c r="J4267" s="1" t="s">
        <v>13755</v>
      </c>
    </row>
    <row r="4268" spans="2:10">
      <c r="B4268" s="1" t="s">
        <v>18549</v>
      </c>
      <c r="C4268" s="1">
        <v>1</v>
      </c>
      <c r="D4268" s="1" t="s">
        <v>13753</v>
      </c>
      <c r="E4268" s="17">
        <v>0.92612268518518504</v>
      </c>
      <c r="F4268" s="1" t="s">
        <v>13790</v>
      </c>
      <c r="G4268" s="1" t="s">
        <v>3078</v>
      </c>
      <c r="H4268" s="17">
        <v>0.92983796296296295</v>
      </c>
      <c r="I4268" s="17">
        <v>3.7152777777779145E-3</v>
      </c>
      <c r="J4268" s="1" t="s">
        <v>13755</v>
      </c>
    </row>
    <row r="4269" spans="2:10">
      <c r="B4269" s="1" t="s">
        <v>18391</v>
      </c>
      <c r="C4269" s="1">
        <v>1</v>
      </c>
      <c r="D4269" s="1" t="s">
        <v>13753</v>
      </c>
      <c r="E4269" s="17">
        <v>0.90469907407407402</v>
      </c>
      <c r="F4269" s="1" t="s">
        <v>13788</v>
      </c>
      <c r="G4269" s="1" t="s">
        <v>13746</v>
      </c>
      <c r="H4269" s="17">
        <v>0.92987268518518496</v>
      </c>
      <c r="I4269" s="17">
        <v>2.5173611111110938E-2</v>
      </c>
      <c r="J4269" s="1" t="s">
        <v>13759</v>
      </c>
    </row>
    <row r="4270" spans="2:10">
      <c r="B4270" s="1" t="s">
        <v>18562</v>
      </c>
      <c r="C4270" s="1">
        <v>1</v>
      </c>
      <c r="D4270" s="1" t="s">
        <v>3076</v>
      </c>
      <c r="E4270" s="17">
        <v>0.92856481481481501</v>
      </c>
      <c r="F4270" s="1" t="s">
        <v>13791</v>
      </c>
      <c r="G4270" s="1" t="s">
        <v>13746</v>
      </c>
      <c r="H4270" s="17">
        <v>0.92990740740740696</v>
      </c>
      <c r="I4270" s="17">
        <v>1.3425925925919513E-3</v>
      </c>
      <c r="J4270" s="1" t="s">
        <v>13766</v>
      </c>
    </row>
    <row r="4271" spans="2:10">
      <c r="B4271" s="1" t="s">
        <v>18019</v>
      </c>
      <c r="C4271" s="1">
        <v>1</v>
      </c>
      <c r="D4271" s="1" t="s">
        <v>13753</v>
      </c>
      <c r="E4271" s="17">
        <v>0.85674768518518496</v>
      </c>
      <c r="F4271" s="1" t="s">
        <v>13785</v>
      </c>
      <c r="G4271" s="1" t="s">
        <v>3095</v>
      </c>
      <c r="H4271" s="17">
        <v>0.93002314814814802</v>
      </c>
      <c r="I4271" s="17">
        <v>7.3275462962963056E-2</v>
      </c>
      <c r="J4271" s="1" t="s">
        <v>13758</v>
      </c>
    </row>
    <row r="4272" spans="2:10">
      <c r="B4272" s="1" t="s">
        <v>18539</v>
      </c>
      <c r="C4272" s="1">
        <v>1</v>
      </c>
      <c r="D4272" s="1" t="s">
        <v>13753</v>
      </c>
      <c r="E4272" s="17">
        <v>0.92517361111111096</v>
      </c>
      <c r="F4272" s="1" t="s">
        <v>13790</v>
      </c>
      <c r="G4272" s="1" t="s">
        <v>13746</v>
      </c>
      <c r="H4272" s="17">
        <v>0.93025462962963001</v>
      </c>
      <c r="I4272" s="17">
        <v>5.0810185185190537E-3</v>
      </c>
      <c r="J4272" s="1" t="s">
        <v>13759</v>
      </c>
    </row>
    <row r="4273" spans="2:10">
      <c r="B4273" s="1" t="s">
        <v>16906</v>
      </c>
      <c r="C4273" s="1">
        <v>1</v>
      </c>
      <c r="D4273" s="1" t="s">
        <v>13753</v>
      </c>
      <c r="E4273" s="17">
        <v>0.75876157407407396</v>
      </c>
      <c r="F4273" s="1" t="s">
        <v>12</v>
      </c>
      <c r="G4273" s="1" t="s">
        <v>13746</v>
      </c>
      <c r="H4273" s="17">
        <v>0.93030092592592595</v>
      </c>
      <c r="I4273" s="17">
        <v>0.17153935185185198</v>
      </c>
      <c r="J4273" s="1" t="s">
        <v>13759</v>
      </c>
    </row>
    <row r="4274" spans="2:10">
      <c r="B4274" s="1" t="s">
        <v>18114</v>
      </c>
      <c r="C4274" s="1">
        <v>2</v>
      </c>
      <c r="D4274" s="1" t="s">
        <v>13753</v>
      </c>
      <c r="E4274" s="17">
        <v>0.868344907407407</v>
      </c>
      <c r="F4274" s="1" t="s">
        <v>13800</v>
      </c>
      <c r="G4274" s="1" t="s">
        <v>3095</v>
      </c>
      <c r="H4274" s="17">
        <v>0.93043981481481497</v>
      </c>
      <c r="I4274" s="17">
        <v>6.2094907407407973E-2</v>
      </c>
      <c r="J4274" s="1" t="s">
        <v>13758</v>
      </c>
    </row>
    <row r="4275" spans="2:10">
      <c r="B4275" s="1" t="s">
        <v>18565</v>
      </c>
      <c r="C4275" s="1">
        <v>1</v>
      </c>
      <c r="D4275" s="1" t="s">
        <v>13753</v>
      </c>
      <c r="E4275" s="17">
        <v>0.92906250000000001</v>
      </c>
      <c r="F4275" s="1" t="s">
        <v>13791</v>
      </c>
      <c r="G4275" s="1" t="s">
        <v>3077</v>
      </c>
      <c r="H4275" s="17">
        <v>0.93050925925925898</v>
      </c>
      <c r="I4275" s="17">
        <v>1.4467592592589673E-3</v>
      </c>
      <c r="J4275" s="1" t="s">
        <v>13756</v>
      </c>
    </row>
    <row r="4276" spans="2:10">
      <c r="B4276" s="1" t="s">
        <v>18566</v>
      </c>
      <c r="C4276" s="1">
        <v>1</v>
      </c>
      <c r="D4276" s="1" t="s">
        <v>3076</v>
      </c>
      <c r="E4276" s="17">
        <v>0.92947916666666697</v>
      </c>
      <c r="F4276" s="1" t="s">
        <v>13791</v>
      </c>
      <c r="G4276" s="1" t="s">
        <v>3078</v>
      </c>
      <c r="H4276" s="17">
        <v>0.93053240740740695</v>
      </c>
      <c r="I4276" s="17">
        <v>1.0532407407399802E-3</v>
      </c>
      <c r="J4276" s="1" t="s">
        <v>13769</v>
      </c>
    </row>
    <row r="4277" spans="2:10">
      <c r="B4277" s="1" t="s">
        <v>18568</v>
      </c>
      <c r="C4277" s="1">
        <v>1</v>
      </c>
      <c r="D4277" s="1" t="s">
        <v>13687</v>
      </c>
      <c r="E4277" s="17">
        <v>0.92953703703703705</v>
      </c>
      <c r="F4277" s="1" t="s">
        <v>13791</v>
      </c>
      <c r="G4277" s="1" t="s">
        <v>3078</v>
      </c>
      <c r="H4277" s="17">
        <v>0.93057870370370399</v>
      </c>
      <c r="I4277" s="17">
        <v>1.0416666666669405E-3</v>
      </c>
      <c r="J4277" s="1" t="s">
        <v>13773</v>
      </c>
    </row>
    <row r="4278" spans="2:10">
      <c r="B4278" s="1" t="s">
        <v>18575</v>
      </c>
      <c r="C4278" s="1">
        <v>1</v>
      </c>
      <c r="D4278" s="1" t="s">
        <v>13760</v>
      </c>
      <c r="E4278" s="17">
        <v>0.93013888888888896</v>
      </c>
      <c r="F4278" s="1" t="s">
        <v>13791</v>
      </c>
      <c r="G4278" s="1" t="s">
        <v>3095</v>
      </c>
      <c r="H4278" s="17">
        <v>0.930648148148148</v>
      </c>
      <c r="I4278" s="17">
        <v>5.0925925925904281E-4</v>
      </c>
      <c r="J4278" s="1" t="s">
        <v>13761</v>
      </c>
    </row>
    <row r="4279" spans="2:10">
      <c r="B4279" s="1" t="s">
        <v>18581</v>
      </c>
      <c r="C4279" s="1">
        <v>1</v>
      </c>
      <c r="D4279" s="1" t="s">
        <v>13753</v>
      </c>
      <c r="E4279" s="17">
        <v>0.93055555555555602</v>
      </c>
      <c r="F4279" s="1" t="s">
        <v>13791</v>
      </c>
      <c r="G4279" s="1" t="s">
        <v>13746</v>
      </c>
      <c r="H4279" s="17">
        <v>0.93075231481481502</v>
      </c>
      <c r="I4279" s="17">
        <v>1.9675925925899396E-4</v>
      </c>
      <c r="J4279" s="1" t="s">
        <v>13759</v>
      </c>
    </row>
    <row r="4280" spans="2:10">
      <c r="B4280" s="1" t="s">
        <v>18573</v>
      </c>
      <c r="C4280" s="1">
        <v>1</v>
      </c>
      <c r="D4280" s="1" t="s">
        <v>13753</v>
      </c>
      <c r="E4280" s="17">
        <v>0.93001157407407398</v>
      </c>
      <c r="F4280" s="1" t="s">
        <v>13791</v>
      </c>
      <c r="G4280" s="1" t="s">
        <v>3078</v>
      </c>
      <c r="H4280" s="17">
        <v>0.93077546296296299</v>
      </c>
      <c r="I4280" s="17">
        <v>7.638888888890083E-4</v>
      </c>
      <c r="J4280" s="1" t="s">
        <v>13755</v>
      </c>
    </row>
    <row r="4281" spans="2:10">
      <c r="B4281" s="1" t="s">
        <v>18576</v>
      </c>
      <c r="C4281" s="1">
        <v>1</v>
      </c>
      <c r="D4281" s="1" t="s">
        <v>13753</v>
      </c>
      <c r="E4281" s="17">
        <v>0.93016203703703704</v>
      </c>
      <c r="F4281" s="1" t="s">
        <v>13791</v>
      </c>
      <c r="G4281" s="1" t="s">
        <v>3078</v>
      </c>
      <c r="H4281" s="17">
        <v>0.93109953703703696</v>
      </c>
      <c r="I4281" s="17">
        <v>9.374999999999245E-4</v>
      </c>
      <c r="J4281" s="1" t="s">
        <v>13755</v>
      </c>
    </row>
    <row r="4282" spans="2:10">
      <c r="B4282" s="1" t="s">
        <v>18579</v>
      </c>
      <c r="C4282" s="1">
        <v>1</v>
      </c>
      <c r="D4282" s="1" t="s">
        <v>13753</v>
      </c>
      <c r="E4282" s="17">
        <v>0.93046296296296305</v>
      </c>
      <c r="F4282" s="1" t="s">
        <v>13791</v>
      </c>
      <c r="G4282" s="1" t="s">
        <v>3078</v>
      </c>
      <c r="H4282" s="17">
        <v>0.93113425925925897</v>
      </c>
      <c r="I4282" s="17">
        <v>6.7129629629592014E-4</v>
      </c>
      <c r="J4282" s="1" t="s">
        <v>13755</v>
      </c>
    </row>
    <row r="4283" spans="2:10">
      <c r="B4283" s="1" t="s">
        <v>18580</v>
      </c>
      <c r="C4283" s="1">
        <v>1</v>
      </c>
      <c r="D4283" s="1" t="s">
        <v>13753</v>
      </c>
      <c r="E4283" s="17">
        <v>0.93049768518518505</v>
      </c>
      <c r="F4283" s="1" t="s">
        <v>13791</v>
      </c>
      <c r="G4283" s="1" t="s">
        <v>3078</v>
      </c>
      <c r="H4283" s="17">
        <v>0.93115740740740705</v>
      </c>
      <c r="I4283" s="17">
        <v>6.5972222222199228E-4</v>
      </c>
      <c r="J4283" s="1" t="s">
        <v>13755</v>
      </c>
    </row>
    <row r="4284" spans="2:10">
      <c r="B4284" s="1" t="s">
        <v>18378</v>
      </c>
      <c r="C4284" s="1">
        <v>1</v>
      </c>
      <c r="D4284" s="1" t="s">
        <v>13753</v>
      </c>
      <c r="E4284" s="17">
        <v>0.90290509259259299</v>
      </c>
      <c r="F4284" s="1" t="s">
        <v>13788</v>
      </c>
      <c r="G4284" s="1" t="s">
        <v>13762</v>
      </c>
      <c r="H4284" s="17">
        <v>0.93122685185185206</v>
      </c>
      <c r="I4284" s="17">
        <v>2.8321759259259061E-2</v>
      </c>
      <c r="J4284" s="1" t="s">
        <v>13772</v>
      </c>
    </row>
    <row r="4285" spans="2:10">
      <c r="B4285" s="1" t="s">
        <v>18554</v>
      </c>
      <c r="C4285" s="1">
        <v>1</v>
      </c>
      <c r="D4285" s="1" t="s">
        <v>13753</v>
      </c>
      <c r="E4285" s="17">
        <v>0.92723379629629599</v>
      </c>
      <c r="F4285" s="1" t="s">
        <v>13791</v>
      </c>
      <c r="G4285" s="1" t="s">
        <v>13746</v>
      </c>
      <c r="H4285" s="17">
        <v>0.93136574074074097</v>
      </c>
      <c r="I4285" s="17">
        <v>4.1319444444449793E-3</v>
      </c>
      <c r="J4285" s="1" t="s">
        <v>13759</v>
      </c>
    </row>
    <row r="4286" spans="2:10">
      <c r="B4286" s="1" t="s">
        <v>18552</v>
      </c>
      <c r="C4286" s="1">
        <v>1</v>
      </c>
      <c r="D4286" s="1" t="s">
        <v>13753</v>
      </c>
      <c r="E4286" s="17">
        <v>0.92700231481481499</v>
      </c>
      <c r="F4286" s="1" t="s">
        <v>13790</v>
      </c>
      <c r="G4286" s="1" t="s">
        <v>3078</v>
      </c>
      <c r="H4286" s="17">
        <v>0.93140046296296297</v>
      </c>
      <c r="I4286" s="17">
        <v>4.3981481481479845E-3</v>
      </c>
      <c r="J4286" s="1" t="s">
        <v>13755</v>
      </c>
    </row>
    <row r="4287" spans="2:10">
      <c r="B4287" s="1" t="s">
        <v>18572</v>
      </c>
      <c r="C4287" s="1">
        <v>1</v>
      </c>
      <c r="D4287" s="1" t="s">
        <v>13753</v>
      </c>
      <c r="E4287" s="17">
        <v>0.929953703703704</v>
      </c>
      <c r="F4287" s="1" t="s">
        <v>13791</v>
      </c>
      <c r="G4287" s="1" t="s">
        <v>13746</v>
      </c>
      <c r="H4287" s="17">
        <v>0.93141203703703701</v>
      </c>
      <c r="I4287" s="17">
        <v>1.4583333333330062E-3</v>
      </c>
      <c r="J4287" s="1" t="s">
        <v>13759</v>
      </c>
    </row>
    <row r="4288" spans="2:10">
      <c r="B4288" s="1" t="s">
        <v>18577</v>
      </c>
      <c r="C4288" s="1">
        <v>1</v>
      </c>
      <c r="D4288" s="1" t="s">
        <v>13760</v>
      </c>
      <c r="E4288" s="17">
        <v>0.93027777777777798</v>
      </c>
      <c r="F4288" s="1" t="s">
        <v>13791</v>
      </c>
      <c r="G4288" s="1" t="s">
        <v>13762</v>
      </c>
      <c r="H4288" s="17">
        <v>0.93144675925925902</v>
      </c>
      <c r="I4288" s="17">
        <v>1.1689814814810351E-3</v>
      </c>
      <c r="J4288" s="1" t="s">
        <v>13763</v>
      </c>
    </row>
    <row r="4289" spans="2:10">
      <c r="B4289" s="1" t="s">
        <v>18578</v>
      </c>
      <c r="C4289" s="1">
        <v>1</v>
      </c>
      <c r="D4289" s="1" t="s">
        <v>13687</v>
      </c>
      <c r="E4289" s="17">
        <v>0.93045138888888901</v>
      </c>
      <c r="F4289" s="1" t="s">
        <v>13791</v>
      </c>
      <c r="G4289" s="1" t="s">
        <v>13746</v>
      </c>
      <c r="H4289" s="17">
        <v>0.93153935185185199</v>
      </c>
      <c r="I4289" s="17">
        <v>1.087962962962985E-3</v>
      </c>
      <c r="J4289" s="1" t="s">
        <v>13771</v>
      </c>
    </row>
    <row r="4290" spans="2:10">
      <c r="B4290" s="1" t="s">
        <v>18583</v>
      </c>
      <c r="C4290" s="1">
        <v>1</v>
      </c>
      <c r="D4290" s="1" t="s">
        <v>3076</v>
      </c>
      <c r="E4290" s="17">
        <v>0.93098379629629602</v>
      </c>
      <c r="F4290" s="1" t="s">
        <v>13791</v>
      </c>
      <c r="G4290" s="1" t="s">
        <v>13746</v>
      </c>
      <c r="H4290" s="17">
        <v>0.932037037037037</v>
      </c>
      <c r="I4290" s="17">
        <v>1.0532407407409794E-3</v>
      </c>
      <c r="J4290" s="1" t="s">
        <v>13766</v>
      </c>
    </row>
    <row r="4291" spans="2:10">
      <c r="B4291" s="1" t="s">
        <v>17769</v>
      </c>
      <c r="C4291" s="1">
        <v>1</v>
      </c>
      <c r="D4291" s="1" t="s">
        <v>13760</v>
      </c>
      <c r="E4291" s="17">
        <v>0.83048611111111104</v>
      </c>
      <c r="F4291" s="1" t="s">
        <v>13782</v>
      </c>
      <c r="G4291" s="1" t="s">
        <v>3077</v>
      </c>
      <c r="H4291" s="17">
        <v>0.93210648148148101</v>
      </c>
      <c r="I4291" s="17">
        <v>0.10162037037036997</v>
      </c>
      <c r="J4291" s="1" t="s">
        <v>13765</v>
      </c>
    </row>
    <row r="4292" spans="2:10">
      <c r="B4292" s="1" t="s">
        <v>18584</v>
      </c>
      <c r="C4292" s="1">
        <v>1</v>
      </c>
      <c r="D4292" s="1" t="s">
        <v>13753</v>
      </c>
      <c r="E4292" s="17">
        <v>0.93131944444444403</v>
      </c>
      <c r="F4292" s="1" t="s">
        <v>13791</v>
      </c>
      <c r="G4292" s="1" t="s">
        <v>3078</v>
      </c>
      <c r="H4292" s="17">
        <v>0.93238425925925905</v>
      </c>
      <c r="I4292" s="17">
        <v>1.0648148148150183E-3</v>
      </c>
      <c r="J4292" s="1" t="s">
        <v>13755</v>
      </c>
    </row>
    <row r="4293" spans="2:10">
      <c r="B4293" s="1" t="s">
        <v>18582</v>
      </c>
      <c r="C4293" s="1">
        <v>1</v>
      </c>
      <c r="D4293" s="1" t="s">
        <v>13760</v>
      </c>
      <c r="E4293" s="17">
        <v>0.93097222222222198</v>
      </c>
      <c r="F4293" s="1" t="s">
        <v>13791</v>
      </c>
      <c r="G4293" s="1" t="s">
        <v>3078</v>
      </c>
      <c r="H4293" s="17">
        <v>0.93258101851851805</v>
      </c>
      <c r="I4293" s="17">
        <v>1.6087962962960667E-3</v>
      </c>
      <c r="J4293" s="1" t="s">
        <v>13768</v>
      </c>
    </row>
    <row r="4294" spans="2:10">
      <c r="B4294" s="1" t="s">
        <v>18535</v>
      </c>
      <c r="C4294" s="1">
        <v>1</v>
      </c>
      <c r="D4294" s="1" t="s">
        <v>13753</v>
      </c>
      <c r="E4294" s="17">
        <v>0.92508101851851898</v>
      </c>
      <c r="F4294" s="1" t="s">
        <v>13790</v>
      </c>
      <c r="G4294" s="1" t="s">
        <v>3078</v>
      </c>
      <c r="H4294" s="17">
        <v>0.93271990740740696</v>
      </c>
      <c r="I4294" s="17">
        <v>7.6388888888879736E-3</v>
      </c>
      <c r="J4294" s="1" t="s">
        <v>13755</v>
      </c>
    </row>
    <row r="4295" spans="2:10">
      <c r="B4295" s="1" t="s">
        <v>18586</v>
      </c>
      <c r="C4295" s="1">
        <v>1</v>
      </c>
      <c r="D4295" s="1" t="s">
        <v>13753</v>
      </c>
      <c r="E4295" s="17">
        <v>0.93159722222222197</v>
      </c>
      <c r="F4295" s="1" t="s">
        <v>13791</v>
      </c>
      <c r="G4295" s="1" t="s">
        <v>13746</v>
      </c>
      <c r="H4295" s="17">
        <v>0.93292824074074099</v>
      </c>
      <c r="I4295" s="17">
        <v>1.3310185185190226E-3</v>
      </c>
      <c r="J4295" s="1" t="s">
        <v>13759</v>
      </c>
    </row>
    <row r="4296" spans="2:10">
      <c r="B4296" s="1" t="s">
        <v>18543</v>
      </c>
      <c r="C4296" s="1">
        <v>1</v>
      </c>
      <c r="D4296" s="1" t="s">
        <v>3076</v>
      </c>
      <c r="E4296" s="17">
        <v>0.92549768518518505</v>
      </c>
      <c r="F4296" s="1" t="s">
        <v>13790</v>
      </c>
      <c r="G4296" s="1" t="s">
        <v>13746</v>
      </c>
      <c r="H4296" s="17">
        <v>0.93297453703703703</v>
      </c>
      <c r="I4296" s="17">
        <v>7.4768518518519844E-3</v>
      </c>
      <c r="J4296" s="1" t="s">
        <v>13766</v>
      </c>
    </row>
    <row r="4297" spans="2:10">
      <c r="B4297" s="1" t="s">
        <v>18592</v>
      </c>
      <c r="C4297" s="1">
        <v>1</v>
      </c>
      <c r="D4297" s="1" t="s">
        <v>13753</v>
      </c>
      <c r="E4297" s="17">
        <v>0.93275462962962996</v>
      </c>
      <c r="F4297" s="1" t="s">
        <v>13791</v>
      </c>
      <c r="G4297" s="1" t="s">
        <v>3078</v>
      </c>
      <c r="H4297" s="17">
        <v>0.93339120370370399</v>
      </c>
      <c r="I4297" s="17">
        <v>6.3657407407402555E-4</v>
      </c>
      <c r="J4297" s="1" t="s">
        <v>13755</v>
      </c>
    </row>
    <row r="4298" spans="2:10">
      <c r="B4298" s="1" t="s">
        <v>18531</v>
      </c>
      <c r="C4298" s="1">
        <v>2</v>
      </c>
      <c r="D4298" s="1" t="s">
        <v>13760</v>
      </c>
      <c r="E4298" s="17">
        <v>0.924722222222222</v>
      </c>
      <c r="F4298" s="1" t="s">
        <v>13790</v>
      </c>
      <c r="G4298" s="1" t="s">
        <v>13762</v>
      </c>
      <c r="H4298" s="17">
        <v>0.93348379629629596</v>
      </c>
      <c r="I4298" s="17">
        <v>8.7615740740739634E-3</v>
      </c>
      <c r="J4298" s="1" t="s">
        <v>13763</v>
      </c>
    </row>
    <row r="4299" spans="2:10">
      <c r="B4299" s="1" t="s">
        <v>18595</v>
      </c>
      <c r="C4299" s="1">
        <v>1</v>
      </c>
      <c r="D4299" s="1" t="s">
        <v>13687</v>
      </c>
      <c r="E4299" s="17">
        <v>0.93325231481481496</v>
      </c>
      <c r="F4299" s="1" t="s">
        <v>13791</v>
      </c>
      <c r="G4299" s="1" t="s">
        <v>13762</v>
      </c>
      <c r="H4299" s="17">
        <v>0.93353009259259301</v>
      </c>
      <c r="I4299" s="17">
        <v>2.7777777777804324E-4</v>
      </c>
      <c r="J4299" s="1" t="s">
        <v>13767</v>
      </c>
    </row>
    <row r="4300" spans="2:10">
      <c r="B4300" s="1" t="s">
        <v>18550</v>
      </c>
      <c r="C4300" s="1">
        <v>1</v>
      </c>
      <c r="D4300" s="1" t="s">
        <v>13753</v>
      </c>
      <c r="E4300" s="17">
        <v>0.92663194444444397</v>
      </c>
      <c r="F4300" s="1" t="s">
        <v>13790</v>
      </c>
      <c r="G4300" s="1" t="s">
        <v>13746</v>
      </c>
      <c r="H4300" s="17">
        <v>0.93365740740740699</v>
      </c>
      <c r="I4300" s="17">
        <v>7.025462962963025E-3</v>
      </c>
      <c r="J4300" s="1" t="s">
        <v>13759</v>
      </c>
    </row>
    <row r="4301" spans="2:10">
      <c r="B4301" s="1" t="s">
        <v>18542</v>
      </c>
      <c r="C4301" s="1">
        <v>1</v>
      </c>
      <c r="D4301" s="1" t="s">
        <v>3076</v>
      </c>
      <c r="E4301" s="17">
        <v>0.92537037037036995</v>
      </c>
      <c r="F4301" s="1" t="s">
        <v>13790</v>
      </c>
      <c r="G4301" s="1" t="s">
        <v>3078</v>
      </c>
      <c r="H4301" s="17">
        <v>0.93386574074074102</v>
      </c>
      <c r="I4301" s="17">
        <v>8.4953703703710692E-3</v>
      </c>
      <c r="J4301" s="1" t="s">
        <v>13769</v>
      </c>
    </row>
    <row r="4302" spans="2:10">
      <c r="B4302" s="1" t="s">
        <v>18538</v>
      </c>
      <c r="C4302" s="1">
        <v>1</v>
      </c>
      <c r="D4302" s="1" t="s">
        <v>13760</v>
      </c>
      <c r="E4302" s="17">
        <v>0.92517361111111096</v>
      </c>
      <c r="F4302" s="1" t="s">
        <v>13790</v>
      </c>
      <c r="G4302" s="1" t="s">
        <v>13746</v>
      </c>
      <c r="H4302" s="17">
        <v>0.93400462962963005</v>
      </c>
      <c r="I4302" s="17">
        <v>8.8310185185190848E-3</v>
      </c>
      <c r="J4302" s="1" t="s">
        <v>13764</v>
      </c>
    </row>
    <row r="4303" spans="2:10">
      <c r="B4303" s="1" t="s">
        <v>18599</v>
      </c>
      <c r="C4303" s="1">
        <v>1</v>
      </c>
      <c r="D4303" s="1" t="s">
        <v>13753</v>
      </c>
      <c r="E4303" s="17">
        <v>0.93355324074074097</v>
      </c>
      <c r="F4303" s="1" t="s">
        <v>13791</v>
      </c>
      <c r="G4303" s="1" t="s">
        <v>3095</v>
      </c>
      <c r="H4303" s="17">
        <v>0.93443287037037004</v>
      </c>
      <c r="I4303" s="17">
        <v>8.7962962962906399E-4</v>
      </c>
      <c r="J4303" s="1" t="s">
        <v>13758</v>
      </c>
    </row>
    <row r="4304" spans="2:10">
      <c r="B4304" s="1" t="s">
        <v>18596</v>
      </c>
      <c r="C4304" s="1">
        <v>1</v>
      </c>
      <c r="D4304" s="1" t="s">
        <v>3076</v>
      </c>
      <c r="E4304" s="17">
        <v>0.93342592592592599</v>
      </c>
      <c r="F4304" s="1" t="s">
        <v>13791</v>
      </c>
      <c r="G4304" s="1" t="s">
        <v>13746</v>
      </c>
      <c r="H4304" s="17">
        <v>0.93453703703703705</v>
      </c>
      <c r="I4304" s="17">
        <v>1.1111111111110628E-3</v>
      </c>
      <c r="J4304" s="1" t="s">
        <v>13766</v>
      </c>
    </row>
    <row r="4305" spans="2:10">
      <c r="B4305" s="1" t="s">
        <v>18591</v>
      </c>
      <c r="C4305" s="1">
        <v>1</v>
      </c>
      <c r="D4305" s="1" t="s">
        <v>13753</v>
      </c>
      <c r="E4305" s="17">
        <v>0.93271990740740696</v>
      </c>
      <c r="F4305" s="1" t="s">
        <v>13791</v>
      </c>
      <c r="G4305" s="1" t="s">
        <v>13746</v>
      </c>
      <c r="H4305" s="17">
        <v>0.93461805555555599</v>
      </c>
      <c r="I4305" s="17">
        <v>1.898148148149037E-3</v>
      </c>
      <c r="J4305" s="1" t="s">
        <v>13759</v>
      </c>
    </row>
    <row r="4306" spans="2:10">
      <c r="B4306" s="1" t="s">
        <v>18601</v>
      </c>
      <c r="C4306" s="1">
        <v>1</v>
      </c>
      <c r="D4306" s="1" t="s">
        <v>13753</v>
      </c>
      <c r="E4306" s="17">
        <v>0.93376157407407401</v>
      </c>
      <c r="F4306" s="1" t="s">
        <v>13791</v>
      </c>
      <c r="G4306" s="1" t="s">
        <v>3077</v>
      </c>
      <c r="H4306" s="17">
        <v>0.93487268518518496</v>
      </c>
      <c r="I4306" s="17">
        <v>1.1111111111109517E-3</v>
      </c>
      <c r="J4306" s="1" t="s">
        <v>13756</v>
      </c>
    </row>
    <row r="4307" spans="2:10">
      <c r="B4307" s="1" t="s">
        <v>18270</v>
      </c>
      <c r="C4307" s="1">
        <v>1</v>
      </c>
      <c r="D4307" s="1" t="s">
        <v>13753</v>
      </c>
      <c r="E4307" s="17">
        <v>0.88876157407407397</v>
      </c>
      <c r="F4307" s="1" t="s">
        <v>13787</v>
      </c>
      <c r="G4307" s="1" t="s">
        <v>13746</v>
      </c>
      <c r="H4307" s="17">
        <v>0.93520833333333298</v>
      </c>
      <c r="I4307" s="17">
        <v>4.6446759259259007E-2</v>
      </c>
      <c r="J4307" s="1" t="s">
        <v>13759</v>
      </c>
    </row>
    <row r="4308" spans="2:10">
      <c r="B4308" s="1" t="s">
        <v>18567</v>
      </c>
      <c r="C4308" s="1">
        <v>1</v>
      </c>
      <c r="D4308" s="1" t="s">
        <v>13753</v>
      </c>
      <c r="E4308" s="17">
        <v>0.92949074074074101</v>
      </c>
      <c r="F4308" s="1" t="s">
        <v>13791</v>
      </c>
      <c r="G4308" s="1" t="s">
        <v>13746</v>
      </c>
      <c r="H4308" s="17">
        <v>0.93527777777777799</v>
      </c>
      <c r="I4308" s="17">
        <v>5.7870370370369795E-3</v>
      </c>
      <c r="J4308" s="1" t="s">
        <v>13759</v>
      </c>
    </row>
    <row r="4309" spans="2:10">
      <c r="B4309" s="1" t="s">
        <v>17018</v>
      </c>
      <c r="C4309" s="1">
        <v>1</v>
      </c>
      <c r="D4309" s="1" t="s">
        <v>13760</v>
      </c>
      <c r="E4309" s="17">
        <v>0.76901620370370405</v>
      </c>
      <c r="F4309" s="1" t="s">
        <v>13</v>
      </c>
      <c r="G4309" s="1" t="s">
        <v>13746</v>
      </c>
      <c r="H4309" s="17">
        <v>0.93596064814814794</v>
      </c>
      <c r="I4309" s="17">
        <v>0.1669444444444439</v>
      </c>
      <c r="J4309" s="1" t="s">
        <v>13764</v>
      </c>
    </row>
    <row r="4310" spans="2:10">
      <c r="B4310" s="1" t="s">
        <v>18598</v>
      </c>
      <c r="C4310" s="1">
        <v>1</v>
      </c>
      <c r="D4310" s="1" t="s">
        <v>13753</v>
      </c>
      <c r="E4310" s="17">
        <v>0.93349537037037</v>
      </c>
      <c r="F4310" s="1" t="s">
        <v>13791</v>
      </c>
      <c r="G4310" s="1" t="s">
        <v>3095</v>
      </c>
      <c r="H4310" s="17">
        <v>0.93601851851851803</v>
      </c>
      <c r="I4310" s="17">
        <v>2.5231481481480245E-3</v>
      </c>
      <c r="J4310" s="1" t="s">
        <v>13758</v>
      </c>
    </row>
    <row r="4311" spans="2:10">
      <c r="B4311" s="1" t="s">
        <v>18587</v>
      </c>
      <c r="C4311" s="1">
        <v>1</v>
      </c>
      <c r="D4311" s="1" t="s">
        <v>13753</v>
      </c>
      <c r="E4311" s="17">
        <v>0.93170138888888898</v>
      </c>
      <c r="F4311" s="1" t="s">
        <v>13791</v>
      </c>
      <c r="G4311" s="1" t="s">
        <v>13762</v>
      </c>
      <c r="H4311" s="17">
        <v>0.93622685185185195</v>
      </c>
      <c r="I4311" s="17">
        <v>4.5254629629629672E-3</v>
      </c>
      <c r="J4311" s="1" t="s">
        <v>13772</v>
      </c>
    </row>
    <row r="4312" spans="2:10">
      <c r="B4312" s="1" t="s">
        <v>18610</v>
      </c>
      <c r="C4312" s="1">
        <v>1</v>
      </c>
      <c r="D4312" s="1" t="s">
        <v>13753</v>
      </c>
      <c r="E4312" s="17">
        <v>0.93559027777777803</v>
      </c>
      <c r="F4312" s="1" t="s">
        <v>13791</v>
      </c>
      <c r="G4312" s="1" t="s">
        <v>3078</v>
      </c>
      <c r="H4312" s="17">
        <v>0.93633101851851896</v>
      </c>
      <c r="I4312" s="17">
        <v>7.4074074074093055E-4</v>
      </c>
      <c r="J4312" s="1" t="s">
        <v>13755</v>
      </c>
    </row>
    <row r="4313" spans="2:10">
      <c r="B4313" s="1" t="s">
        <v>18604</v>
      </c>
      <c r="C4313" s="1">
        <v>1</v>
      </c>
      <c r="D4313" s="1" t="s">
        <v>13687</v>
      </c>
      <c r="E4313" s="17">
        <v>0.93453703703703705</v>
      </c>
      <c r="F4313" s="1" t="s">
        <v>13791</v>
      </c>
      <c r="G4313" s="1" t="s">
        <v>13746</v>
      </c>
      <c r="H4313" s="17">
        <v>0.93641203703703701</v>
      </c>
      <c r="I4313" s="17">
        <v>1.87499999999996E-3</v>
      </c>
      <c r="J4313" s="1" t="s">
        <v>13771</v>
      </c>
    </row>
    <row r="4314" spans="2:10">
      <c r="B4314" s="1" t="s">
        <v>18611</v>
      </c>
      <c r="C4314" s="1">
        <v>1</v>
      </c>
      <c r="D4314" s="1" t="s">
        <v>13687</v>
      </c>
      <c r="E4314" s="17">
        <v>0.93559027777777803</v>
      </c>
      <c r="F4314" s="1" t="s">
        <v>13791</v>
      </c>
      <c r="G4314" s="1" t="s">
        <v>3095</v>
      </c>
      <c r="H4314" s="17">
        <v>0.93645833333333295</v>
      </c>
      <c r="I4314" s="17">
        <v>8.6805555555491409E-4</v>
      </c>
      <c r="J4314" s="1" t="s">
        <v>13757</v>
      </c>
    </row>
    <row r="4315" spans="2:10">
      <c r="B4315" s="1" t="s">
        <v>17301</v>
      </c>
      <c r="C4315" s="1">
        <v>1</v>
      </c>
      <c r="D4315" s="1" t="s">
        <v>3076</v>
      </c>
      <c r="E4315" s="17">
        <v>0.79374999999999996</v>
      </c>
      <c r="F4315" s="1" t="s">
        <v>13779</v>
      </c>
      <c r="G4315" s="1" t="s">
        <v>3095</v>
      </c>
      <c r="H4315" s="17">
        <v>0.93667824074074102</v>
      </c>
      <c r="I4315" s="17">
        <v>0.14292824074074106</v>
      </c>
      <c r="J4315" s="1" t="s">
        <v>13675</v>
      </c>
    </row>
    <row r="4316" spans="2:10">
      <c r="B4316" s="1" t="s">
        <v>18617</v>
      </c>
      <c r="C4316" s="1">
        <v>5</v>
      </c>
      <c r="D4316" s="1" t="s">
        <v>13753</v>
      </c>
      <c r="E4316" s="17">
        <v>0.93603009259259295</v>
      </c>
      <c r="F4316" s="1" t="s">
        <v>13791</v>
      </c>
      <c r="G4316" s="1" t="s">
        <v>3078</v>
      </c>
      <c r="H4316" s="17">
        <v>0.93667824074074102</v>
      </c>
      <c r="I4316" s="17">
        <v>6.4814814814806443E-4</v>
      </c>
      <c r="J4316" s="1" t="s">
        <v>13755</v>
      </c>
    </row>
    <row r="4317" spans="2:10">
      <c r="B4317" s="1" t="s">
        <v>18602</v>
      </c>
      <c r="C4317" s="1">
        <v>1</v>
      </c>
      <c r="D4317" s="1" t="s">
        <v>13687</v>
      </c>
      <c r="E4317" s="17">
        <v>0.93437499999999996</v>
      </c>
      <c r="F4317" s="1" t="s">
        <v>13791</v>
      </c>
      <c r="G4317" s="1" t="s">
        <v>3095</v>
      </c>
      <c r="H4317" s="17">
        <v>0.93675925925925896</v>
      </c>
      <c r="I4317" s="17">
        <v>2.3842592592590028E-3</v>
      </c>
      <c r="J4317" s="1" t="s">
        <v>13757</v>
      </c>
    </row>
    <row r="4318" spans="2:10">
      <c r="B4318" s="1" t="s">
        <v>16168</v>
      </c>
      <c r="C4318" s="1">
        <v>1</v>
      </c>
      <c r="D4318" s="1" t="s">
        <v>13753</v>
      </c>
      <c r="E4318" s="17">
        <v>0.672106481481481</v>
      </c>
      <c r="F4318" s="1" t="s">
        <v>4</v>
      </c>
      <c r="G4318" s="1" t="s">
        <v>3095</v>
      </c>
      <c r="H4318" s="17">
        <v>0.93681712962963004</v>
      </c>
      <c r="I4318" s="17">
        <v>0.26471064814814904</v>
      </c>
      <c r="J4318" s="1" t="s">
        <v>13758</v>
      </c>
    </row>
    <row r="4319" spans="2:10">
      <c r="B4319" s="1" t="s">
        <v>18603</v>
      </c>
      <c r="C4319" s="1">
        <v>1</v>
      </c>
      <c r="D4319" s="1" t="s">
        <v>13687</v>
      </c>
      <c r="E4319" s="17">
        <v>0.93440972222222196</v>
      </c>
      <c r="F4319" s="1" t="s">
        <v>13791</v>
      </c>
      <c r="G4319" s="1" t="s">
        <v>13746</v>
      </c>
      <c r="H4319" s="17">
        <v>0.93685185185185205</v>
      </c>
      <c r="I4319" s="17">
        <v>2.4421296296300854E-3</v>
      </c>
      <c r="J4319" s="1" t="s">
        <v>13771</v>
      </c>
    </row>
    <row r="4320" spans="2:10">
      <c r="B4320" s="1" t="s">
        <v>18359</v>
      </c>
      <c r="C4320" s="1">
        <v>1</v>
      </c>
      <c r="D4320" s="1" t="s">
        <v>3076</v>
      </c>
      <c r="E4320" s="17">
        <v>0.90084490740740697</v>
      </c>
      <c r="F4320" s="1" t="s">
        <v>13788</v>
      </c>
      <c r="G4320" s="1" t="s">
        <v>3077</v>
      </c>
      <c r="H4320" s="17">
        <v>0.93697916666666703</v>
      </c>
      <c r="I4320" s="17">
        <v>3.613425925926006E-2</v>
      </c>
      <c r="J4320" s="1" t="s">
        <v>13774</v>
      </c>
    </row>
    <row r="4321" spans="2:10">
      <c r="B4321" s="1" t="s">
        <v>18518</v>
      </c>
      <c r="C4321" s="1">
        <v>1</v>
      </c>
      <c r="D4321" s="1" t="s">
        <v>13753</v>
      </c>
      <c r="E4321" s="17">
        <v>0.92276620370370399</v>
      </c>
      <c r="F4321" s="1" t="s">
        <v>13790</v>
      </c>
      <c r="G4321" s="1" t="s">
        <v>13746</v>
      </c>
      <c r="H4321" s="17">
        <v>0.93717592592592602</v>
      </c>
      <c r="I4321" s="17">
        <v>1.4409722222222032E-2</v>
      </c>
      <c r="J4321" s="1" t="s">
        <v>13759</v>
      </c>
    </row>
    <row r="4322" spans="2:10">
      <c r="B4322" s="1" t="s">
        <v>18615</v>
      </c>
      <c r="C4322" s="1">
        <v>1</v>
      </c>
      <c r="D4322" s="1" t="s">
        <v>13753</v>
      </c>
      <c r="E4322" s="17">
        <v>0.93591435185185201</v>
      </c>
      <c r="F4322" s="1" t="s">
        <v>13791</v>
      </c>
      <c r="G4322" s="1" t="s">
        <v>3078</v>
      </c>
      <c r="H4322" s="17">
        <v>0.93721064814814803</v>
      </c>
      <c r="I4322" s="17">
        <v>1.2962962962960178E-3</v>
      </c>
      <c r="J4322" s="1" t="s">
        <v>13755</v>
      </c>
    </row>
    <row r="4323" spans="2:10">
      <c r="B4323" s="1" t="s">
        <v>18619</v>
      </c>
      <c r="C4323" s="1">
        <v>1</v>
      </c>
      <c r="D4323" s="1" t="s">
        <v>13753</v>
      </c>
      <c r="E4323" s="17">
        <v>0.93643518518518498</v>
      </c>
      <c r="F4323" s="1" t="s">
        <v>13791</v>
      </c>
      <c r="G4323" s="1" t="s">
        <v>13746</v>
      </c>
      <c r="H4323" s="17">
        <v>0.93740740740740702</v>
      </c>
      <c r="I4323" s="17">
        <v>9.7222222222204113E-4</v>
      </c>
      <c r="J4323" s="1" t="s">
        <v>13759</v>
      </c>
    </row>
    <row r="4324" spans="2:10">
      <c r="B4324" s="1" t="s">
        <v>18597</v>
      </c>
      <c r="C4324" s="1">
        <v>1</v>
      </c>
      <c r="D4324" s="1" t="s">
        <v>13760</v>
      </c>
      <c r="E4324" s="17">
        <v>0.93344907407407396</v>
      </c>
      <c r="F4324" s="1" t="s">
        <v>13791</v>
      </c>
      <c r="G4324" s="1" t="s">
        <v>3078</v>
      </c>
      <c r="H4324" s="17">
        <v>0.93755787037036997</v>
      </c>
      <c r="I4324" s="17">
        <v>4.1087962962960134E-3</v>
      </c>
      <c r="J4324" s="1" t="s">
        <v>13768</v>
      </c>
    </row>
    <row r="4325" spans="2:10">
      <c r="B4325" s="1" t="s">
        <v>17357</v>
      </c>
      <c r="C4325" s="1">
        <v>1</v>
      </c>
      <c r="D4325" s="1" t="s">
        <v>13753</v>
      </c>
      <c r="E4325" s="17">
        <v>0.79789351851851897</v>
      </c>
      <c r="F4325" s="1" t="s">
        <v>13779</v>
      </c>
      <c r="G4325" s="1" t="s">
        <v>3095</v>
      </c>
      <c r="H4325" s="17">
        <v>0.93761574074074105</v>
      </c>
      <c r="I4325" s="17">
        <v>0.13972222222222208</v>
      </c>
      <c r="J4325" s="1" t="s">
        <v>13758</v>
      </c>
    </row>
    <row r="4326" spans="2:10">
      <c r="B4326" s="1" t="s">
        <v>18621</v>
      </c>
      <c r="C4326" s="1">
        <v>1</v>
      </c>
      <c r="D4326" s="1" t="s">
        <v>13753</v>
      </c>
      <c r="E4326" s="17">
        <v>0.93686342592592597</v>
      </c>
      <c r="F4326" s="1" t="s">
        <v>13791</v>
      </c>
      <c r="G4326" s="1" t="s">
        <v>3078</v>
      </c>
      <c r="H4326" s="17">
        <v>0.93778935185185197</v>
      </c>
      <c r="I4326" s="17">
        <v>9.2592592592599665E-4</v>
      </c>
      <c r="J4326" s="1" t="s">
        <v>13755</v>
      </c>
    </row>
    <row r="4327" spans="2:10">
      <c r="B4327" s="1" t="s">
        <v>18627</v>
      </c>
      <c r="C4327" s="1">
        <v>1</v>
      </c>
      <c r="D4327" s="1" t="s">
        <v>13753</v>
      </c>
      <c r="E4327" s="17">
        <v>0.93740740740740702</v>
      </c>
      <c r="F4327" s="1" t="s">
        <v>13791</v>
      </c>
      <c r="G4327" s="1" t="s">
        <v>3078</v>
      </c>
      <c r="H4327" s="17">
        <v>0.937997685185185</v>
      </c>
      <c r="I4327" s="17">
        <v>5.9027777777798107E-4</v>
      </c>
      <c r="J4327" s="1" t="s">
        <v>13755</v>
      </c>
    </row>
    <row r="4328" spans="2:10">
      <c r="B4328" s="1" t="s">
        <v>17809</v>
      </c>
      <c r="C4328" s="1">
        <v>1</v>
      </c>
      <c r="D4328" s="1" t="s">
        <v>13760</v>
      </c>
      <c r="E4328" s="17">
        <v>0.835671296296296</v>
      </c>
      <c r="F4328" s="1" t="s">
        <v>13783</v>
      </c>
      <c r="G4328" s="1" t="s">
        <v>3078</v>
      </c>
      <c r="H4328" s="17">
        <v>0.93803240740740701</v>
      </c>
      <c r="I4328" s="17">
        <v>0.10236111111111101</v>
      </c>
      <c r="J4328" s="1" t="s">
        <v>13768</v>
      </c>
    </row>
    <row r="4329" spans="2:10">
      <c r="B4329" s="1" t="s">
        <v>18486</v>
      </c>
      <c r="C4329" s="1">
        <v>1</v>
      </c>
      <c r="D4329" s="1" t="s">
        <v>13753</v>
      </c>
      <c r="E4329" s="17">
        <v>0.91800925925925903</v>
      </c>
      <c r="F4329" s="1" t="s">
        <v>13790</v>
      </c>
      <c r="G4329" s="1" t="s">
        <v>3078</v>
      </c>
      <c r="H4329" s="17">
        <v>0.93835648148148099</v>
      </c>
      <c r="I4329" s="17">
        <v>2.0347222222221961E-2</v>
      </c>
      <c r="J4329" s="1" t="s">
        <v>13755</v>
      </c>
    </row>
    <row r="4330" spans="2:10">
      <c r="B4330" s="1" t="s">
        <v>18637</v>
      </c>
      <c r="C4330" s="1">
        <v>1</v>
      </c>
      <c r="D4330" s="1" t="s">
        <v>13753</v>
      </c>
      <c r="E4330" s="17">
        <v>0.93832175925925898</v>
      </c>
      <c r="F4330" s="1" t="s">
        <v>13792</v>
      </c>
      <c r="G4330" s="1" t="s">
        <v>13746</v>
      </c>
      <c r="H4330" s="17">
        <v>0.93840277777777803</v>
      </c>
      <c r="I4330" s="17">
        <v>8.1018518519049287E-5</v>
      </c>
      <c r="J4330" s="1" t="s">
        <v>13759</v>
      </c>
    </row>
    <row r="4331" spans="2:10">
      <c r="B4331" s="1" t="s">
        <v>18632</v>
      </c>
      <c r="C4331" s="1">
        <v>1</v>
      </c>
      <c r="D4331" s="1" t="s">
        <v>3076</v>
      </c>
      <c r="E4331" s="17">
        <v>0.93792824074074099</v>
      </c>
      <c r="F4331" s="1" t="s">
        <v>13792</v>
      </c>
      <c r="G4331" s="1" t="s">
        <v>3078</v>
      </c>
      <c r="H4331" s="17">
        <v>0.93847222222222204</v>
      </c>
      <c r="I4331" s="17">
        <v>5.4398148148104841E-4</v>
      </c>
      <c r="J4331" s="1" t="s">
        <v>13769</v>
      </c>
    </row>
    <row r="4332" spans="2:10">
      <c r="B4332" s="1" t="s">
        <v>18636</v>
      </c>
      <c r="C4332" s="1">
        <v>1</v>
      </c>
      <c r="D4332" s="1" t="s">
        <v>13760</v>
      </c>
      <c r="E4332" s="17">
        <v>0.93829861111111101</v>
      </c>
      <c r="F4332" s="1" t="s">
        <v>13792</v>
      </c>
      <c r="G4332" s="1" t="s">
        <v>3077</v>
      </c>
      <c r="H4332" s="17">
        <v>0.93864583333333296</v>
      </c>
      <c r="I4332" s="17">
        <v>3.4722222222194343E-4</v>
      </c>
      <c r="J4332" s="1" t="s">
        <v>13765</v>
      </c>
    </row>
    <row r="4333" spans="2:10">
      <c r="B4333" s="1" t="s">
        <v>18585</v>
      </c>
      <c r="C4333" s="1">
        <v>1</v>
      </c>
      <c r="D4333" s="1" t="s">
        <v>3076</v>
      </c>
      <c r="E4333" s="17">
        <v>0.93143518518518498</v>
      </c>
      <c r="F4333" s="1" t="s">
        <v>13791</v>
      </c>
      <c r="G4333" s="1" t="s">
        <v>13746</v>
      </c>
      <c r="H4333" s="17">
        <v>0.93872685185185201</v>
      </c>
      <c r="I4333" s="17">
        <v>7.2916666666670293E-3</v>
      </c>
      <c r="J4333" s="1" t="s">
        <v>13766</v>
      </c>
    </row>
    <row r="4334" spans="2:10">
      <c r="B4334" s="1" t="s">
        <v>18628</v>
      </c>
      <c r="C4334" s="1">
        <v>1</v>
      </c>
      <c r="D4334" s="1" t="s">
        <v>13687</v>
      </c>
      <c r="E4334" s="17">
        <v>0.93761574074074105</v>
      </c>
      <c r="F4334" s="1" t="s">
        <v>13792</v>
      </c>
      <c r="G4334" s="1" t="s">
        <v>13746</v>
      </c>
      <c r="H4334" s="17">
        <v>0.93876157407407401</v>
      </c>
      <c r="I4334" s="17">
        <v>1.1458333333329573E-3</v>
      </c>
      <c r="J4334" s="1" t="s">
        <v>13771</v>
      </c>
    </row>
    <row r="4335" spans="2:10">
      <c r="B4335" s="1" t="s">
        <v>18606</v>
      </c>
      <c r="C4335" s="1">
        <v>1</v>
      </c>
      <c r="D4335" s="1" t="s">
        <v>13753</v>
      </c>
      <c r="E4335" s="17">
        <v>0.93462962962963003</v>
      </c>
      <c r="F4335" s="1" t="s">
        <v>13791</v>
      </c>
      <c r="G4335" s="1" t="s">
        <v>3078</v>
      </c>
      <c r="H4335" s="17">
        <v>0.938923611111111</v>
      </c>
      <c r="I4335" s="17">
        <v>4.2939814814809685E-3</v>
      </c>
      <c r="J4335" s="1" t="s">
        <v>13755</v>
      </c>
    </row>
    <row r="4336" spans="2:10">
      <c r="B4336" s="1" t="s">
        <v>17567</v>
      </c>
      <c r="C4336" s="1">
        <v>1</v>
      </c>
      <c r="D4336" s="1" t="s">
        <v>13687</v>
      </c>
      <c r="E4336" s="17">
        <v>0.810844907407407</v>
      </c>
      <c r="F4336" s="1" t="s">
        <v>13780</v>
      </c>
      <c r="G4336" s="1" t="s">
        <v>3095</v>
      </c>
      <c r="H4336" s="17">
        <v>0.93893518518518504</v>
      </c>
      <c r="I4336" s="17">
        <v>0.12809027777777804</v>
      </c>
      <c r="J4336" s="1" t="s">
        <v>13757</v>
      </c>
    </row>
    <row r="4337" spans="2:10">
      <c r="B4337" s="1" t="s">
        <v>18237</v>
      </c>
      <c r="C4337" s="1">
        <v>1</v>
      </c>
      <c r="D4337" s="1" t="s">
        <v>13753</v>
      </c>
      <c r="E4337" s="17">
        <v>0.88292824074074105</v>
      </c>
      <c r="F4337" s="1" t="s">
        <v>13786</v>
      </c>
      <c r="G4337" s="1" t="s">
        <v>3078</v>
      </c>
      <c r="H4337" s="17">
        <v>0.93898148148148197</v>
      </c>
      <c r="I4337" s="17">
        <v>5.6053240740740917E-2</v>
      </c>
      <c r="J4337" s="1" t="s">
        <v>13755</v>
      </c>
    </row>
    <row r="4338" spans="2:10">
      <c r="B4338" s="1" t="s">
        <v>14281</v>
      </c>
      <c r="C4338" s="1">
        <v>1</v>
      </c>
      <c r="D4338" s="1" t="s">
        <v>13753</v>
      </c>
      <c r="E4338" s="17">
        <v>0.41016203703703702</v>
      </c>
      <c r="F4338" s="1" t="s">
        <v>43</v>
      </c>
      <c r="G4338" s="1" t="s">
        <v>3095</v>
      </c>
      <c r="H4338" s="17">
        <v>0.93908564814814799</v>
      </c>
      <c r="I4338" s="17">
        <v>0.52892361111111097</v>
      </c>
      <c r="J4338" s="1" t="s">
        <v>13758</v>
      </c>
    </row>
    <row r="4339" spans="2:10">
      <c r="B4339" s="1" t="s">
        <v>18624</v>
      </c>
      <c r="C4339" s="1">
        <v>1</v>
      </c>
      <c r="D4339" s="1" t="s">
        <v>13760</v>
      </c>
      <c r="E4339" s="17">
        <v>0.93704861111111104</v>
      </c>
      <c r="F4339" s="1" t="s">
        <v>13791</v>
      </c>
      <c r="G4339" s="1" t="s">
        <v>3078</v>
      </c>
      <c r="H4339" s="17">
        <v>0.93921296296296297</v>
      </c>
      <c r="I4339" s="17">
        <v>2.1643518518519311E-3</v>
      </c>
      <c r="J4339" s="1" t="s">
        <v>13768</v>
      </c>
    </row>
    <row r="4340" spans="2:10">
      <c r="B4340" s="1" t="s">
        <v>18626</v>
      </c>
      <c r="C4340" s="1">
        <v>1</v>
      </c>
      <c r="D4340" s="1" t="s">
        <v>13753</v>
      </c>
      <c r="E4340" s="17">
        <v>0.937233796296296</v>
      </c>
      <c r="F4340" s="1" t="s">
        <v>13791</v>
      </c>
      <c r="G4340" s="1" t="s">
        <v>13746</v>
      </c>
      <c r="H4340" s="17">
        <v>0.93925925925925902</v>
      </c>
      <c r="I4340" s="17">
        <v>2.0254629629630205E-3</v>
      </c>
      <c r="J4340" s="1" t="s">
        <v>13759</v>
      </c>
    </row>
    <row r="4341" spans="2:10">
      <c r="B4341" s="1" t="s">
        <v>18640</v>
      </c>
      <c r="C4341" s="1">
        <v>1</v>
      </c>
      <c r="D4341" s="1" t="s">
        <v>3076</v>
      </c>
      <c r="E4341" s="17">
        <v>0.93886574074074103</v>
      </c>
      <c r="F4341" s="1" t="s">
        <v>13792</v>
      </c>
      <c r="G4341" s="1" t="s">
        <v>3078</v>
      </c>
      <c r="H4341" s="17">
        <v>0.93939814814814804</v>
      </c>
      <c r="I4341" s="17">
        <v>5.3240740740700954E-4</v>
      </c>
      <c r="J4341" s="1" t="s">
        <v>13769</v>
      </c>
    </row>
    <row r="4342" spans="2:10">
      <c r="B4342" s="1" t="s">
        <v>18641</v>
      </c>
      <c r="C4342" s="1">
        <v>1</v>
      </c>
      <c r="D4342" s="1" t="s">
        <v>13753</v>
      </c>
      <c r="E4342" s="17">
        <v>0.93888888888888899</v>
      </c>
      <c r="F4342" s="1" t="s">
        <v>13792</v>
      </c>
      <c r="G4342" s="1" t="s">
        <v>3095</v>
      </c>
      <c r="H4342" s="17">
        <v>0.93939814814814804</v>
      </c>
      <c r="I4342" s="17">
        <v>5.0925925925904281E-4</v>
      </c>
      <c r="J4342" s="1" t="s">
        <v>13758</v>
      </c>
    </row>
    <row r="4343" spans="2:10">
      <c r="B4343" s="1" t="s">
        <v>17239</v>
      </c>
      <c r="C4343" s="1">
        <v>1</v>
      </c>
      <c r="D4343" s="1" t="s">
        <v>13760</v>
      </c>
      <c r="E4343" s="17">
        <v>0.78697916666666701</v>
      </c>
      <c r="F4343" s="1" t="s">
        <v>15</v>
      </c>
      <c r="G4343" s="1" t="s">
        <v>13762</v>
      </c>
      <c r="H4343" s="17">
        <v>0.93943287037037004</v>
      </c>
      <c r="I4343" s="17">
        <v>0.15245370370370304</v>
      </c>
      <c r="J4343" s="1" t="s">
        <v>13763</v>
      </c>
    </row>
    <row r="4344" spans="2:10">
      <c r="B4344" s="1" t="s">
        <v>16216</v>
      </c>
      <c r="C4344" s="1">
        <v>1</v>
      </c>
      <c r="D4344" s="1" t="s">
        <v>13753</v>
      </c>
      <c r="E4344" s="17">
        <v>0.676875</v>
      </c>
      <c r="F4344" s="1" t="s">
        <v>4</v>
      </c>
      <c r="G4344" s="1" t="s">
        <v>3095</v>
      </c>
      <c r="H4344" s="17">
        <v>0.93945601851851901</v>
      </c>
      <c r="I4344" s="17">
        <v>0.262581018518519</v>
      </c>
      <c r="J4344" s="1" t="s">
        <v>13758</v>
      </c>
    </row>
    <row r="4345" spans="2:10">
      <c r="B4345" s="1" t="s">
        <v>15333</v>
      </c>
      <c r="C4345" s="1">
        <v>1</v>
      </c>
      <c r="D4345" s="1" t="s">
        <v>13760</v>
      </c>
      <c r="E4345" s="17">
        <v>0.56704861111111104</v>
      </c>
      <c r="F4345" s="1" t="s">
        <v>58</v>
      </c>
      <c r="G4345" s="1" t="s">
        <v>13762</v>
      </c>
      <c r="H4345" s="17">
        <v>0.93947916666666698</v>
      </c>
      <c r="I4345" s="17">
        <v>0.37243055555555593</v>
      </c>
      <c r="J4345" s="1" t="s">
        <v>13763</v>
      </c>
    </row>
    <row r="4346" spans="2:10">
      <c r="B4346" s="1" t="s">
        <v>18620</v>
      </c>
      <c r="C4346" s="1">
        <v>1</v>
      </c>
      <c r="D4346" s="1" t="s">
        <v>13753</v>
      </c>
      <c r="E4346" s="17">
        <v>0.93667824074074102</v>
      </c>
      <c r="F4346" s="1" t="s">
        <v>13791</v>
      </c>
      <c r="G4346" s="1" t="s">
        <v>13746</v>
      </c>
      <c r="H4346" s="17">
        <v>0.93950231481481505</v>
      </c>
      <c r="I4346" s="17">
        <v>2.8240740740740344E-3</v>
      </c>
      <c r="J4346" s="1" t="s">
        <v>13759</v>
      </c>
    </row>
    <row r="4347" spans="2:10">
      <c r="B4347" s="1" t="s">
        <v>16599</v>
      </c>
      <c r="C4347" s="1">
        <v>1</v>
      </c>
      <c r="D4347" s="1" t="s">
        <v>13753</v>
      </c>
      <c r="E4347" s="17">
        <v>0.72335648148148102</v>
      </c>
      <c r="F4347" s="1" t="s">
        <v>9</v>
      </c>
      <c r="G4347" s="1" t="s">
        <v>3095</v>
      </c>
      <c r="H4347" s="17">
        <v>0.93957175925925895</v>
      </c>
      <c r="I4347" s="17">
        <v>0.21621527777777794</v>
      </c>
      <c r="J4347" s="1" t="s">
        <v>13758</v>
      </c>
    </row>
    <row r="4348" spans="2:10">
      <c r="B4348" s="1" t="s">
        <v>18625</v>
      </c>
      <c r="C4348" s="1">
        <v>1</v>
      </c>
      <c r="D4348" s="1" t="s">
        <v>13687</v>
      </c>
      <c r="E4348" s="17">
        <v>0.93712962962962998</v>
      </c>
      <c r="F4348" s="1" t="s">
        <v>13791</v>
      </c>
      <c r="G4348" s="1" t="s">
        <v>3095</v>
      </c>
      <c r="H4348" s="17">
        <v>0.93966435185185204</v>
      </c>
      <c r="I4348" s="17">
        <v>2.5347222222220633E-3</v>
      </c>
      <c r="J4348" s="1" t="s">
        <v>13757</v>
      </c>
    </row>
    <row r="4349" spans="2:10">
      <c r="B4349" s="1" t="s">
        <v>17242</v>
      </c>
      <c r="C4349" s="1">
        <v>1</v>
      </c>
      <c r="D4349" s="1" t="s">
        <v>13753</v>
      </c>
      <c r="E4349" s="17">
        <v>0.78732638888888895</v>
      </c>
      <c r="F4349" s="1" t="s">
        <v>15</v>
      </c>
      <c r="G4349" s="1" t="s">
        <v>13746</v>
      </c>
      <c r="H4349" s="17">
        <v>0.93973379629629605</v>
      </c>
      <c r="I4349" s="17">
        <v>0.1524074074074071</v>
      </c>
      <c r="J4349" s="1" t="s">
        <v>13759</v>
      </c>
    </row>
    <row r="4350" spans="2:10">
      <c r="B4350" s="1" t="s">
        <v>18633</v>
      </c>
      <c r="C4350" s="1">
        <v>1</v>
      </c>
      <c r="D4350" s="1" t="s">
        <v>13753</v>
      </c>
      <c r="E4350" s="17">
        <v>0.937962962962963</v>
      </c>
      <c r="F4350" s="1" t="s">
        <v>13792</v>
      </c>
      <c r="G4350" s="1" t="s">
        <v>3078</v>
      </c>
      <c r="H4350" s="17">
        <v>0.93975694444444402</v>
      </c>
      <c r="I4350" s="17">
        <v>1.7939814814810218E-3</v>
      </c>
      <c r="J4350" s="1" t="s">
        <v>13755</v>
      </c>
    </row>
    <row r="4351" spans="2:10">
      <c r="B4351" s="1" t="s">
        <v>18635</v>
      </c>
      <c r="C4351" s="1">
        <v>1</v>
      </c>
      <c r="D4351" s="1" t="s">
        <v>13753</v>
      </c>
      <c r="E4351" s="17">
        <v>0.93809027777777798</v>
      </c>
      <c r="F4351" s="1" t="s">
        <v>13792</v>
      </c>
      <c r="G4351" s="1" t="s">
        <v>13746</v>
      </c>
      <c r="H4351" s="17">
        <v>0.93986111111111104</v>
      </c>
      <c r="I4351" s="17">
        <v>1.770833333333055E-3</v>
      </c>
      <c r="J4351" s="1" t="s">
        <v>13759</v>
      </c>
    </row>
    <row r="4352" spans="2:10">
      <c r="B4352" s="1" t="s">
        <v>18629</v>
      </c>
      <c r="C4352" s="1">
        <v>1</v>
      </c>
      <c r="D4352" s="1" t="s">
        <v>13753</v>
      </c>
      <c r="E4352" s="17">
        <v>0.937766203703704</v>
      </c>
      <c r="F4352" s="1" t="s">
        <v>13792</v>
      </c>
      <c r="G4352" s="1" t="s">
        <v>13746</v>
      </c>
      <c r="H4352" s="17">
        <v>0.939884259259259</v>
      </c>
      <c r="I4352" s="17">
        <v>2.1180555555549985E-3</v>
      </c>
      <c r="J4352" s="1" t="s">
        <v>13759</v>
      </c>
    </row>
    <row r="4353" spans="2:10">
      <c r="B4353" s="1" t="s">
        <v>18501</v>
      </c>
      <c r="C4353" s="1">
        <v>1</v>
      </c>
      <c r="D4353" s="1" t="s">
        <v>13753</v>
      </c>
      <c r="E4353" s="17">
        <v>0.920451388888889</v>
      </c>
      <c r="F4353" s="1" t="s">
        <v>13790</v>
      </c>
      <c r="G4353" s="1" t="s">
        <v>3078</v>
      </c>
      <c r="H4353" s="17">
        <v>0.93996527777777805</v>
      </c>
      <c r="I4353" s="17">
        <v>1.9513888888889053E-2</v>
      </c>
      <c r="J4353" s="1" t="s">
        <v>13755</v>
      </c>
    </row>
    <row r="4354" spans="2:10">
      <c r="B4354" s="1" t="s">
        <v>18630</v>
      </c>
      <c r="C4354" s="1">
        <v>1</v>
      </c>
      <c r="D4354" s="1" t="s">
        <v>3076</v>
      </c>
      <c r="E4354" s="17">
        <v>0.93778935185185197</v>
      </c>
      <c r="F4354" s="1" t="s">
        <v>13792</v>
      </c>
      <c r="G4354" s="1" t="s">
        <v>13746</v>
      </c>
      <c r="H4354" s="17">
        <v>0.94004629629629599</v>
      </c>
      <c r="I4354" s="17">
        <v>2.2569444444440201E-3</v>
      </c>
      <c r="J4354" s="1" t="s">
        <v>13766</v>
      </c>
    </row>
    <row r="4355" spans="2:10">
      <c r="B4355" s="1" t="s">
        <v>17928</v>
      </c>
      <c r="C4355" s="1">
        <v>1</v>
      </c>
      <c r="D4355" s="1" t="s">
        <v>13687</v>
      </c>
      <c r="E4355" s="17">
        <v>0.84606481481481499</v>
      </c>
      <c r="F4355" s="1" t="s">
        <v>13784</v>
      </c>
      <c r="G4355" s="1" t="s">
        <v>3078</v>
      </c>
      <c r="H4355" s="17">
        <v>0.94018518518518501</v>
      </c>
      <c r="I4355" s="17">
        <v>9.4120370370370021E-2</v>
      </c>
      <c r="J4355" s="1" t="s">
        <v>13773</v>
      </c>
    </row>
    <row r="4356" spans="2:10">
      <c r="B4356" s="1" t="s">
        <v>17943</v>
      </c>
      <c r="C4356" s="1">
        <v>1</v>
      </c>
      <c r="D4356" s="1" t="s">
        <v>13753</v>
      </c>
      <c r="E4356" s="17">
        <v>0.84771990740740699</v>
      </c>
      <c r="F4356" s="1" t="s">
        <v>13784</v>
      </c>
      <c r="G4356" s="1" t="s">
        <v>3095</v>
      </c>
      <c r="H4356" s="17">
        <v>0.94019675925925905</v>
      </c>
      <c r="I4356" s="17">
        <v>9.247685185185206E-2</v>
      </c>
      <c r="J4356" s="1" t="s">
        <v>13758</v>
      </c>
    </row>
    <row r="4357" spans="2:10">
      <c r="B4357" s="1" t="s">
        <v>17227</v>
      </c>
      <c r="C4357" s="1">
        <v>1</v>
      </c>
      <c r="D4357" s="1" t="s">
        <v>13753</v>
      </c>
      <c r="E4357" s="17">
        <v>0.78570601851851896</v>
      </c>
      <c r="F4357" s="1" t="s">
        <v>15</v>
      </c>
      <c r="G4357" s="1" t="s">
        <v>13746</v>
      </c>
      <c r="H4357" s="17">
        <v>0.94043981481481498</v>
      </c>
      <c r="I4357" s="17">
        <v>0.15473379629629602</v>
      </c>
      <c r="J4357" s="1" t="s">
        <v>13759</v>
      </c>
    </row>
    <row r="4358" spans="2:10">
      <c r="B4358" s="1" t="s">
        <v>18574</v>
      </c>
      <c r="C4358" s="1">
        <v>1</v>
      </c>
      <c r="D4358" s="1" t="s">
        <v>13753</v>
      </c>
      <c r="E4358" s="17">
        <v>0.93009259259259303</v>
      </c>
      <c r="F4358" s="1" t="s">
        <v>13791</v>
      </c>
      <c r="G4358" s="1" t="s">
        <v>3095</v>
      </c>
      <c r="H4358" s="17">
        <v>0.94053240740740696</v>
      </c>
      <c r="I4358" s="17">
        <v>1.043981481481393E-2</v>
      </c>
      <c r="J4358" s="1" t="s">
        <v>13758</v>
      </c>
    </row>
    <row r="4359" spans="2:10">
      <c r="B4359" s="1" t="s">
        <v>17167</v>
      </c>
      <c r="C4359" s="1">
        <v>1</v>
      </c>
      <c r="D4359" s="1" t="s">
        <v>13760</v>
      </c>
      <c r="E4359" s="17">
        <v>0.78020833333333295</v>
      </c>
      <c r="F4359" s="1" t="s">
        <v>14</v>
      </c>
      <c r="G4359" s="1" t="s">
        <v>3095</v>
      </c>
      <c r="H4359" s="17">
        <v>0.94059027777777804</v>
      </c>
      <c r="I4359" s="17">
        <v>0.16038194444444509</v>
      </c>
      <c r="J4359" s="1" t="s">
        <v>13761</v>
      </c>
    </row>
    <row r="4360" spans="2:10">
      <c r="B4360" s="1" t="s">
        <v>18648</v>
      </c>
      <c r="C4360" s="1">
        <v>1</v>
      </c>
      <c r="D4360" s="1" t="s">
        <v>13753</v>
      </c>
      <c r="E4360" s="17">
        <v>0.93997685185185198</v>
      </c>
      <c r="F4360" s="1" t="s">
        <v>13792</v>
      </c>
      <c r="G4360" s="1" t="s">
        <v>3078</v>
      </c>
      <c r="H4360" s="17">
        <v>0.94077546296296299</v>
      </c>
      <c r="I4360" s="17">
        <v>7.986111111110139E-4</v>
      </c>
      <c r="J4360" s="1" t="s">
        <v>13755</v>
      </c>
    </row>
    <row r="4361" spans="2:10">
      <c r="B4361" s="1" t="s">
        <v>16803</v>
      </c>
      <c r="C4361" s="1">
        <v>1</v>
      </c>
      <c r="D4361" s="1" t="s">
        <v>13753</v>
      </c>
      <c r="E4361" s="17">
        <v>0.74762731481481504</v>
      </c>
      <c r="F4361" s="1" t="s">
        <v>11</v>
      </c>
      <c r="G4361" s="1" t="s">
        <v>3078</v>
      </c>
      <c r="H4361" s="17">
        <v>0.941041666666667</v>
      </c>
      <c r="I4361" s="17">
        <v>0.19341435185185196</v>
      </c>
      <c r="J4361" s="1" t="s">
        <v>13755</v>
      </c>
    </row>
    <row r="4362" spans="2:10">
      <c r="B4362" s="1" t="s">
        <v>18614</v>
      </c>
      <c r="C4362" s="1">
        <v>1</v>
      </c>
      <c r="D4362" s="1" t="s">
        <v>13753</v>
      </c>
      <c r="E4362" s="17">
        <v>0.935844907407407</v>
      </c>
      <c r="F4362" s="1" t="s">
        <v>13791</v>
      </c>
      <c r="G4362" s="1" t="s">
        <v>3095</v>
      </c>
      <c r="H4362" s="17">
        <v>0.94105324074074104</v>
      </c>
      <c r="I4362" s="17">
        <v>5.2083333333340365E-3</v>
      </c>
      <c r="J4362" s="1" t="s">
        <v>13758</v>
      </c>
    </row>
    <row r="4363" spans="2:10">
      <c r="B4363" s="1" t="s">
        <v>16834</v>
      </c>
      <c r="C4363" s="1">
        <v>1</v>
      </c>
      <c r="D4363" s="1" t="s">
        <v>3076</v>
      </c>
      <c r="E4363" s="17">
        <v>0.75178240740740698</v>
      </c>
      <c r="F4363" s="1" t="s">
        <v>12</v>
      </c>
      <c r="G4363" s="1" t="s">
        <v>3095</v>
      </c>
      <c r="H4363" s="17">
        <v>0.94116898148148198</v>
      </c>
      <c r="I4363" s="17">
        <v>0.189386574074075</v>
      </c>
      <c r="J4363" s="1" t="s">
        <v>13675</v>
      </c>
    </row>
    <row r="4364" spans="2:10">
      <c r="B4364" s="1" t="s">
        <v>16932</v>
      </c>
      <c r="C4364" s="1">
        <v>1</v>
      </c>
      <c r="D4364" s="1" t="s">
        <v>13753</v>
      </c>
      <c r="E4364" s="17">
        <v>0.76075231481481498</v>
      </c>
      <c r="F4364" s="1" t="s">
        <v>13</v>
      </c>
      <c r="G4364" s="1" t="s">
        <v>3078</v>
      </c>
      <c r="H4364" s="17">
        <v>0.94122685185185195</v>
      </c>
      <c r="I4364" s="17">
        <v>0.18047453703703698</v>
      </c>
      <c r="J4364" s="1" t="s">
        <v>13755</v>
      </c>
    </row>
    <row r="4365" spans="2:10">
      <c r="B4365" s="1" t="s">
        <v>18643</v>
      </c>
      <c r="C4365" s="1">
        <v>1</v>
      </c>
      <c r="D4365" s="1" t="s">
        <v>13753</v>
      </c>
      <c r="E4365" s="17">
        <v>0.93914351851851896</v>
      </c>
      <c r="F4365" s="1" t="s">
        <v>13792</v>
      </c>
      <c r="G4365" s="1" t="s">
        <v>3077</v>
      </c>
      <c r="H4365" s="17">
        <v>0.94122685185185195</v>
      </c>
      <c r="I4365" s="17">
        <v>2.0833333333329929E-3</v>
      </c>
      <c r="J4365" s="1" t="s">
        <v>13756</v>
      </c>
    </row>
    <row r="4366" spans="2:10">
      <c r="B4366" s="1" t="s">
        <v>18653</v>
      </c>
      <c r="C4366" s="1">
        <v>1</v>
      </c>
      <c r="D4366" s="1" t="s">
        <v>13753</v>
      </c>
      <c r="E4366" s="17">
        <v>0.94027777777777799</v>
      </c>
      <c r="F4366" s="1" t="s">
        <v>13792</v>
      </c>
      <c r="G4366" s="1" t="s">
        <v>13746</v>
      </c>
      <c r="H4366" s="17">
        <v>0.94149305555555596</v>
      </c>
      <c r="I4366" s="17">
        <v>1.2152777777779677E-3</v>
      </c>
      <c r="J4366" s="1" t="s">
        <v>13759</v>
      </c>
    </row>
    <row r="4367" spans="2:10">
      <c r="B4367" s="1" t="s">
        <v>16965</v>
      </c>
      <c r="C4367" s="1">
        <v>1</v>
      </c>
      <c r="D4367" s="1" t="s">
        <v>13760</v>
      </c>
      <c r="E4367" s="17">
        <v>0.76340277777777799</v>
      </c>
      <c r="F4367" s="1" t="s">
        <v>13</v>
      </c>
      <c r="G4367" s="1" t="s">
        <v>3095</v>
      </c>
      <c r="H4367" s="17">
        <v>0.94178240740740704</v>
      </c>
      <c r="I4367" s="17">
        <v>0.17837962962962906</v>
      </c>
      <c r="J4367" s="1" t="s">
        <v>13761</v>
      </c>
    </row>
    <row r="4368" spans="2:10">
      <c r="B4368" s="1" t="s">
        <v>18651</v>
      </c>
      <c r="C4368" s="1">
        <v>1</v>
      </c>
      <c r="D4368" s="1" t="s">
        <v>13753</v>
      </c>
      <c r="E4368" s="17">
        <v>0.94012731481481504</v>
      </c>
      <c r="F4368" s="1" t="s">
        <v>13792</v>
      </c>
      <c r="G4368" s="1" t="s">
        <v>3078</v>
      </c>
      <c r="H4368" s="17">
        <v>0.94179398148148197</v>
      </c>
      <c r="I4368" s="17">
        <v>1.6666666666669272E-3</v>
      </c>
      <c r="J4368" s="1" t="s">
        <v>13755</v>
      </c>
    </row>
    <row r="4369" spans="2:10">
      <c r="B4369" s="1" t="s">
        <v>18655</v>
      </c>
      <c r="C4369" s="1">
        <v>1</v>
      </c>
      <c r="D4369" s="1" t="s">
        <v>13760</v>
      </c>
      <c r="E4369" s="17">
        <v>0.940578703703704</v>
      </c>
      <c r="F4369" s="1" t="s">
        <v>13792</v>
      </c>
      <c r="G4369" s="1" t="s">
        <v>3078</v>
      </c>
      <c r="H4369" s="17">
        <v>0.94182870370370397</v>
      </c>
      <c r="I4369" s="17">
        <v>1.2499999999999734E-3</v>
      </c>
      <c r="J4369" s="1" t="s">
        <v>13768</v>
      </c>
    </row>
    <row r="4370" spans="2:10">
      <c r="B4370" s="1" t="s">
        <v>18656</v>
      </c>
      <c r="C4370" s="1">
        <v>1</v>
      </c>
      <c r="D4370" s="1" t="s">
        <v>3076</v>
      </c>
      <c r="E4370" s="17">
        <v>0.94060185185185197</v>
      </c>
      <c r="F4370" s="1" t="s">
        <v>13792</v>
      </c>
      <c r="G4370" s="1" t="s">
        <v>3078</v>
      </c>
      <c r="H4370" s="17">
        <v>0.94187500000000002</v>
      </c>
      <c r="I4370" s="17">
        <v>1.2731481481480511E-3</v>
      </c>
      <c r="J4370" s="1" t="s">
        <v>13769</v>
      </c>
    </row>
    <row r="4371" spans="2:10">
      <c r="B4371" s="1" t="s">
        <v>18654</v>
      </c>
      <c r="C4371" s="1">
        <v>1</v>
      </c>
      <c r="D4371" s="1" t="s">
        <v>13753</v>
      </c>
      <c r="E4371" s="17">
        <v>0.94032407407407403</v>
      </c>
      <c r="F4371" s="1" t="s">
        <v>13792</v>
      </c>
      <c r="G4371" s="1" t="s">
        <v>3095</v>
      </c>
      <c r="H4371" s="17">
        <v>0.94201388888888904</v>
      </c>
      <c r="I4371" s="17">
        <v>1.689814814815005E-3</v>
      </c>
      <c r="J4371" s="1" t="s">
        <v>13758</v>
      </c>
    </row>
    <row r="4372" spans="2:10">
      <c r="B4372" s="1" t="s">
        <v>18660</v>
      </c>
      <c r="C4372" s="1">
        <v>1</v>
      </c>
      <c r="D4372" s="1" t="s">
        <v>3076</v>
      </c>
      <c r="E4372" s="17">
        <v>0.94166666666666698</v>
      </c>
      <c r="F4372" s="1" t="s">
        <v>13792</v>
      </c>
      <c r="G4372" s="1" t="s">
        <v>3095</v>
      </c>
      <c r="H4372" s="17">
        <v>0.94209490740740698</v>
      </c>
      <c r="I4372" s="17">
        <v>4.2824074073999352E-4</v>
      </c>
      <c r="J4372" s="1" t="s">
        <v>13675</v>
      </c>
    </row>
    <row r="4373" spans="2:10">
      <c r="B4373" s="1" t="s">
        <v>17276</v>
      </c>
      <c r="C4373" s="1">
        <v>1</v>
      </c>
      <c r="D4373" s="1" t="s">
        <v>13760</v>
      </c>
      <c r="E4373" s="17">
        <v>0.79089120370370403</v>
      </c>
      <c r="F4373" s="1" t="s">
        <v>15</v>
      </c>
      <c r="G4373" s="1" t="s">
        <v>3095</v>
      </c>
      <c r="H4373" s="17">
        <v>0.94218749999999996</v>
      </c>
      <c r="I4373" s="17">
        <v>0.15129629629629593</v>
      </c>
      <c r="J4373" s="1" t="s">
        <v>13761</v>
      </c>
    </row>
    <row r="4374" spans="2:10">
      <c r="B4374" s="1" t="s">
        <v>18649</v>
      </c>
      <c r="C4374" s="1">
        <v>1</v>
      </c>
      <c r="D4374" s="1" t="s">
        <v>13687</v>
      </c>
      <c r="E4374" s="17">
        <v>0.94001157407407399</v>
      </c>
      <c r="F4374" s="1" t="s">
        <v>13792</v>
      </c>
      <c r="G4374" s="1" t="s">
        <v>13746</v>
      </c>
      <c r="H4374" s="17">
        <v>0.94221064814814803</v>
      </c>
      <c r="I4374" s="17">
        <v>2.1990740740740478E-3</v>
      </c>
      <c r="J4374" s="1" t="s">
        <v>13771</v>
      </c>
    </row>
    <row r="4375" spans="2:10">
      <c r="B4375" s="1" t="s">
        <v>18622</v>
      </c>
      <c r="C4375" s="1">
        <v>1</v>
      </c>
      <c r="D4375" s="1" t="s">
        <v>3076</v>
      </c>
      <c r="E4375" s="17">
        <v>0.93694444444444402</v>
      </c>
      <c r="F4375" s="1" t="s">
        <v>13791</v>
      </c>
      <c r="G4375" s="1" t="s">
        <v>3078</v>
      </c>
      <c r="H4375" s="17">
        <v>0.94239583333333299</v>
      </c>
      <c r="I4375" s="17">
        <v>5.4513888888889639E-3</v>
      </c>
      <c r="J4375" s="1" t="s">
        <v>13769</v>
      </c>
    </row>
    <row r="4376" spans="2:10">
      <c r="B4376" s="1" t="s">
        <v>17069</v>
      </c>
      <c r="C4376" s="1">
        <v>1</v>
      </c>
      <c r="D4376" s="1" t="s">
        <v>13753</v>
      </c>
      <c r="E4376" s="17">
        <v>0.772974537037037</v>
      </c>
      <c r="F4376" s="1" t="s">
        <v>14</v>
      </c>
      <c r="G4376" s="1" t="s">
        <v>13746</v>
      </c>
      <c r="H4376" s="17">
        <v>0.94251157407407404</v>
      </c>
      <c r="I4376" s="17">
        <v>0.16953703703703704</v>
      </c>
      <c r="J4376" s="1" t="s">
        <v>13759</v>
      </c>
    </row>
    <row r="4377" spans="2:10">
      <c r="B4377" s="1" t="s">
        <v>18650</v>
      </c>
      <c r="C4377" s="1">
        <v>1</v>
      </c>
      <c r="D4377" s="1" t="s">
        <v>13753</v>
      </c>
      <c r="E4377" s="17">
        <v>0.94003472222222195</v>
      </c>
      <c r="F4377" s="1" t="s">
        <v>13792</v>
      </c>
      <c r="G4377" s="1" t="s">
        <v>3078</v>
      </c>
      <c r="H4377" s="17">
        <v>0.94251157407407404</v>
      </c>
      <c r="I4377" s="17">
        <v>2.476851851852091E-3</v>
      </c>
      <c r="J4377" s="1" t="s">
        <v>13755</v>
      </c>
    </row>
    <row r="4378" spans="2:10">
      <c r="B4378" s="1" t="s">
        <v>17037</v>
      </c>
      <c r="C4378" s="1">
        <v>1</v>
      </c>
      <c r="D4378" s="1" t="s">
        <v>13760</v>
      </c>
      <c r="E4378" s="17">
        <v>0.77046296296296302</v>
      </c>
      <c r="F4378" s="1" t="s">
        <v>13</v>
      </c>
      <c r="G4378" s="1" t="s">
        <v>3095</v>
      </c>
      <c r="H4378" s="17">
        <v>0.94254629629629605</v>
      </c>
      <c r="I4378" s="17">
        <v>0.17208333333333303</v>
      </c>
      <c r="J4378" s="1" t="s">
        <v>13761</v>
      </c>
    </row>
    <row r="4379" spans="2:10">
      <c r="B4379" s="1" t="s">
        <v>18662</v>
      </c>
      <c r="C4379" s="1">
        <v>1</v>
      </c>
      <c r="D4379" s="1" t="s">
        <v>13753</v>
      </c>
      <c r="E4379" s="17">
        <v>0.94190972222222202</v>
      </c>
      <c r="F4379" s="1" t="s">
        <v>13792</v>
      </c>
      <c r="G4379" s="1" t="s">
        <v>3078</v>
      </c>
      <c r="H4379" s="17">
        <v>0.94256944444444402</v>
      </c>
      <c r="I4379" s="17">
        <v>6.5972222222199228E-4</v>
      </c>
      <c r="J4379" s="1" t="s">
        <v>13755</v>
      </c>
    </row>
    <row r="4380" spans="2:10">
      <c r="B4380" s="1" t="s">
        <v>18609</v>
      </c>
      <c r="C4380" s="1">
        <v>1</v>
      </c>
      <c r="D4380" s="1" t="s">
        <v>3076</v>
      </c>
      <c r="E4380" s="17">
        <v>0.93539351851851804</v>
      </c>
      <c r="F4380" s="1" t="s">
        <v>13791</v>
      </c>
      <c r="G4380" s="1" t="s">
        <v>3095</v>
      </c>
      <c r="H4380" s="17">
        <v>0.94270833333333304</v>
      </c>
      <c r="I4380" s="17">
        <v>7.3148148148149961E-3</v>
      </c>
      <c r="J4380" s="1" t="s">
        <v>13675</v>
      </c>
    </row>
    <row r="4381" spans="2:10">
      <c r="B4381" s="1" t="s">
        <v>17807</v>
      </c>
      <c r="C4381" s="1">
        <v>1</v>
      </c>
      <c r="D4381" s="1" t="s">
        <v>13760</v>
      </c>
      <c r="E4381" s="17">
        <v>0.83563657407407399</v>
      </c>
      <c r="F4381" s="1" t="s">
        <v>13783</v>
      </c>
      <c r="G4381" s="1" t="s">
        <v>3095</v>
      </c>
      <c r="H4381" s="17">
        <v>0.94276620370370401</v>
      </c>
      <c r="I4381" s="17">
        <v>0.10712962962963002</v>
      </c>
      <c r="J4381" s="1" t="s">
        <v>13761</v>
      </c>
    </row>
    <row r="4382" spans="2:10">
      <c r="B4382" s="1" t="s">
        <v>18667</v>
      </c>
      <c r="C4382" s="1">
        <v>1</v>
      </c>
      <c r="D4382" s="1" t="s">
        <v>13760</v>
      </c>
      <c r="E4382" s="17">
        <v>0.94254629629629605</v>
      </c>
      <c r="F4382" s="1" t="s">
        <v>13792</v>
      </c>
      <c r="G4382" s="1" t="s">
        <v>3077</v>
      </c>
      <c r="H4382" s="17">
        <v>0.94283564814814802</v>
      </c>
      <c r="I4382" s="17">
        <v>2.893518518519711E-4</v>
      </c>
      <c r="J4382" s="1" t="s">
        <v>13765</v>
      </c>
    </row>
    <row r="4383" spans="2:10">
      <c r="B4383" s="1" t="s">
        <v>16961</v>
      </c>
      <c r="C4383" s="1">
        <v>1</v>
      </c>
      <c r="D4383" s="1" t="s">
        <v>13760</v>
      </c>
      <c r="E4383" s="17">
        <v>0.76325231481481504</v>
      </c>
      <c r="F4383" s="1" t="s">
        <v>13</v>
      </c>
      <c r="G4383" s="1" t="s">
        <v>3078</v>
      </c>
      <c r="H4383" s="17">
        <v>0.94291666666666696</v>
      </c>
      <c r="I4383" s="17">
        <v>0.17966435185185192</v>
      </c>
      <c r="J4383" s="1" t="s">
        <v>13768</v>
      </c>
    </row>
    <row r="4384" spans="2:10">
      <c r="B4384" s="1" t="s">
        <v>17537</v>
      </c>
      <c r="C4384" s="1">
        <v>1</v>
      </c>
      <c r="D4384" s="1" t="s">
        <v>3076</v>
      </c>
      <c r="E4384" s="17">
        <v>0.80883101851851802</v>
      </c>
      <c r="F4384" s="1" t="s">
        <v>13780</v>
      </c>
      <c r="G4384" s="1" t="s">
        <v>3095</v>
      </c>
      <c r="H4384" s="17">
        <v>0.94293981481481504</v>
      </c>
      <c r="I4384" s="17">
        <v>0.13410879629629702</v>
      </c>
      <c r="J4384" s="1" t="s">
        <v>13675</v>
      </c>
    </row>
    <row r="4385" spans="2:10">
      <c r="B4385" s="1" t="s">
        <v>16759</v>
      </c>
      <c r="C4385" s="1">
        <v>1</v>
      </c>
      <c r="D4385" s="1" t="s">
        <v>13760</v>
      </c>
      <c r="E4385" s="17">
        <v>0.74209490740740702</v>
      </c>
      <c r="F4385" s="1" t="s">
        <v>11</v>
      </c>
      <c r="G4385" s="1" t="s">
        <v>3095</v>
      </c>
      <c r="H4385" s="17">
        <v>0.94297453703703704</v>
      </c>
      <c r="I4385" s="17">
        <v>0.20087962962963002</v>
      </c>
      <c r="J4385" s="1" t="s">
        <v>13761</v>
      </c>
    </row>
    <row r="4386" spans="2:10">
      <c r="B4386" s="1" t="s">
        <v>16918</v>
      </c>
      <c r="C4386" s="1">
        <v>1</v>
      </c>
      <c r="D4386" s="1" t="s">
        <v>13687</v>
      </c>
      <c r="E4386" s="17">
        <v>0.75990740740740703</v>
      </c>
      <c r="F4386" s="1" t="s">
        <v>12</v>
      </c>
      <c r="G4386" s="1" t="s">
        <v>13746</v>
      </c>
      <c r="H4386" s="17">
        <v>0.94302083333333298</v>
      </c>
      <c r="I4386" s="17">
        <v>0.18311342592592594</v>
      </c>
      <c r="J4386" s="1" t="s">
        <v>13771</v>
      </c>
    </row>
    <row r="4387" spans="2:10">
      <c r="B4387" s="1" t="s">
        <v>18328</v>
      </c>
      <c r="C4387" s="1">
        <v>1</v>
      </c>
      <c r="D4387" s="1" t="s">
        <v>13753</v>
      </c>
      <c r="E4387" s="17">
        <v>0.897013888888889</v>
      </c>
      <c r="F4387" s="1" t="s">
        <v>13788</v>
      </c>
      <c r="G4387" s="1" t="s">
        <v>3095</v>
      </c>
      <c r="H4387" s="17">
        <v>0.94324074074074105</v>
      </c>
      <c r="I4387" s="17">
        <v>4.6226851851852047E-2</v>
      </c>
      <c r="J4387" s="1" t="s">
        <v>13758</v>
      </c>
    </row>
    <row r="4388" spans="2:10">
      <c r="B4388" s="1" t="s">
        <v>17137</v>
      </c>
      <c r="C4388" s="1">
        <v>1</v>
      </c>
      <c r="D4388" s="1" t="s">
        <v>13760</v>
      </c>
      <c r="E4388" s="17">
        <v>0.77791666666666703</v>
      </c>
      <c r="F4388" s="1" t="s">
        <v>14</v>
      </c>
      <c r="G4388" s="1" t="s">
        <v>13762</v>
      </c>
      <c r="H4388" s="17">
        <v>0.94328703703703698</v>
      </c>
      <c r="I4388" s="17">
        <v>0.16537037037036995</v>
      </c>
      <c r="J4388" s="1" t="s">
        <v>13763</v>
      </c>
    </row>
    <row r="4389" spans="2:10">
      <c r="B4389" s="1" t="s">
        <v>16575</v>
      </c>
      <c r="C4389" s="1">
        <v>1</v>
      </c>
      <c r="D4389" s="1" t="s">
        <v>13760</v>
      </c>
      <c r="E4389" s="17">
        <v>0.72071759259259305</v>
      </c>
      <c r="F4389" s="1" t="s">
        <v>9</v>
      </c>
      <c r="G4389" s="1" t="s">
        <v>3095</v>
      </c>
      <c r="H4389" s="17">
        <v>0.94347222222222205</v>
      </c>
      <c r="I4389" s="17">
        <v>0.222754629629629</v>
      </c>
      <c r="J4389" s="1" t="s">
        <v>13761</v>
      </c>
    </row>
    <row r="4390" spans="2:10">
      <c r="B4390" s="1" t="s">
        <v>17367</v>
      </c>
      <c r="C4390" s="1">
        <v>1</v>
      </c>
      <c r="D4390" s="1" t="s">
        <v>13753</v>
      </c>
      <c r="E4390" s="17">
        <v>0.79878472222222197</v>
      </c>
      <c r="F4390" s="1" t="s">
        <v>13779</v>
      </c>
      <c r="G4390" s="1" t="s">
        <v>3078</v>
      </c>
      <c r="H4390" s="17">
        <v>0.94353009259259302</v>
      </c>
      <c r="I4390" s="17">
        <v>0.14474537037037105</v>
      </c>
      <c r="J4390" s="1" t="s">
        <v>13755</v>
      </c>
    </row>
    <row r="4391" spans="2:10">
      <c r="B4391" s="1" t="s">
        <v>17322</v>
      </c>
      <c r="C4391" s="1">
        <v>1</v>
      </c>
      <c r="D4391" s="1" t="s">
        <v>13753</v>
      </c>
      <c r="E4391" s="17">
        <v>0.79560185185185195</v>
      </c>
      <c r="F4391" s="1" t="s">
        <v>13779</v>
      </c>
      <c r="G4391" s="1" t="s">
        <v>3095</v>
      </c>
      <c r="H4391" s="17">
        <v>0.94358796296296299</v>
      </c>
      <c r="I4391" s="17">
        <v>0.14798611111111104</v>
      </c>
      <c r="J4391" s="1" t="s">
        <v>13758</v>
      </c>
    </row>
    <row r="4392" spans="2:10">
      <c r="B4392" s="1" t="s">
        <v>18657</v>
      </c>
      <c r="C4392" s="1">
        <v>1</v>
      </c>
      <c r="D4392" s="1" t="s">
        <v>13753</v>
      </c>
      <c r="E4392" s="17">
        <v>0.94115740740740705</v>
      </c>
      <c r="F4392" s="1" t="s">
        <v>13792</v>
      </c>
      <c r="G4392" s="1" t="s">
        <v>13746</v>
      </c>
      <c r="H4392" s="17">
        <v>0.94371527777777797</v>
      </c>
      <c r="I4392" s="17">
        <v>2.5578703703709182E-3</v>
      </c>
      <c r="J4392" s="1" t="s">
        <v>13759</v>
      </c>
    </row>
    <row r="4393" spans="2:10">
      <c r="B4393" s="1" t="s">
        <v>16846</v>
      </c>
      <c r="C4393" s="1">
        <v>1</v>
      </c>
      <c r="D4393" s="1" t="s">
        <v>3076</v>
      </c>
      <c r="E4393" s="17">
        <v>0.7528125</v>
      </c>
      <c r="F4393" s="1" t="s">
        <v>12</v>
      </c>
      <c r="G4393" s="1" t="s">
        <v>3095</v>
      </c>
      <c r="H4393" s="17">
        <v>0.94376157407407402</v>
      </c>
      <c r="I4393" s="17">
        <v>0.19094907407407402</v>
      </c>
      <c r="J4393" s="1" t="s">
        <v>13675</v>
      </c>
    </row>
    <row r="4394" spans="2:10">
      <c r="B4394" s="1" t="s">
        <v>17391</v>
      </c>
      <c r="C4394" s="1">
        <v>1</v>
      </c>
      <c r="D4394" s="1" t="s">
        <v>13753</v>
      </c>
      <c r="E4394" s="17">
        <v>0.80031249999999998</v>
      </c>
      <c r="F4394" s="1" t="s">
        <v>13779</v>
      </c>
      <c r="G4394" s="1" t="s">
        <v>3095</v>
      </c>
      <c r="H4394" s="17">
        <v>0.94379629629629602</v>
      </c>
      <c r="I4394" s="17">
        <v>0.14348379629629604</v>
      </c>
      <c r="J4394" s="1" t="s">
        <v>13758</v>
      </c>
    </row>
    <row r="4395" spans="2:10">
      <c r="B4395" s="1" t="s">
        <v>16871</v>
      </c>
      <c r="C4395" s="1">
        <v>1</v>
      </c>
      <c r="D4395" s="1" t="s">
        <v>13760</v>
      </c>
      <c r="E4395" s="17">
        <v>0.75504629629629605</v>
      </c>
      <c r="F4395" s="1" t="s">
        <v>12</v>
      </c>
      <c r="G4395" s="1" t="s">
        <v>3095</v>
      </c>
      <c r="H4395" s="17">
        <v>0.94385416666666699</v>
      </c>
      <c r="I4395" s="17">
        <v>0.18880787037037094</v>
      </c>
      <c r="J4395" s="1" t="s">
        <v>13761</v>
      </c>
    </row>
    <row r="4396" spans="2:10">
      <c r="B4396" s="1" t="s">
        <v>18607</v>
      </c>
      <c r="C4396" s="1">
        <v>1</v>
      </c>
      <c r="D4396" s="1" t="s">
        <v>13753</v>
      </c>
      <c r="E4396" s="17">
        <v>0.93480324074074095</v>
      </c>
      <c r="F4396" s="1" t="s">
        <v>13791</v>
      </c>
      <c r="G4396" s="1" t="s">
        <v>3095</v>
      </c>
      <c r="H4396" s="17">
        <v>0.94390046296296304</v>
      </c>
      <c r="I4396" s="17">
        <v>9.09722222222209E-3</v>
      </c>
      <c r="J4396" s="1" t="s">
        <v>13758</v>
      </c>
    </row>
    <row r="4397" spans="2:10">
      <c r="B4397" s="1" t="s">
        <v>18665</v>
      </c>
      <c r="C4397" s="1">
        <v>1</v>
      </c>
      <c r="D4397" s="1" t="s">
        <v>13753</v>
      </c>
      <c r="E4397" s="17">
        <v>0.94218749999999996</v>
      </c>
      <c r="F4397" s="1" t="s">
        <v>13792</v>
      </c>
      <c r="G4397" s="1" t="s">
        <v>3095</v>
      </c>
      <c r="H4397" s="17">
        <v>0.94408564814814799</v>
      </c>
      <c r="I4397" s="17">
        <v>1.8981481481480378E-3</v>
      </c>
      <c r="J4397" s="1" t="s">
        <v>13758</v>
      </c>
    </row>
    <row r="4398" spans="2:10">
      <c r="B4398" s="1" t="s">
        <v>18664</v>
      </c>
      <c r="C4398" s="1">
        <v>1</v>
      </c>
      <c r="D4398" s="1" t="s">
        <v>13687</v>
      </c>
      <c r="E4398" s="17">
        <v>0.94215277777777795</v>
      </c>
      <c r="F4398" s="1" t="s">
        <v>13792</v>
      </c>
      <c r="G4398" s="1" t="s">
        <v>3095</v>
      </c>
      <c r="H4398" s="17">
        <v>0.944155092592593</v>
      </c>
      <c r="I4398" s="17">
        <v>2.0023148148150538E-3</v>
      </c>
      <c r="J4398" s="1" t="s">
        <v>13757</v>
      </c>
    </row>
    <row r="4399" spans="2:10">
      <c r="B4399" s="1" t="s">
        <v>18676</v>
      </c>
      <c r="C4399" s="1">
        <v>1</v>
      </c>
      <c r="D4399" s="1" t="s">
        <v>13753</v>
      </c>
      <c r="E4399" s="17">
        <v>0.94359953703703703</v>
      </c>
      <c r="F4399" s="1" t="s">
        <v>13792</v>
      </c>
      <c r="G4399" s="1" t="s">
        <v>3078</v>
      </c>
      <c r="H4399" s="17">
        <v>0.94443287037037005</v>
      </c>
      <c r="I4399" s="17">
        <v>8.3333333333301951E-4</v>
      </c>
      <c r="J4399" s="1" t="s">
        <v>13755</v>
      </c>
    </row>
    <row r="4400" spans="2:10">
      <c r="B4400" s="1" t="s">
        <v>16898</v>
      </c>
      <c r="C4400" s="1">
        <v>1</v>
      </c>
      <c r="D4400" s="1" t="s">
        <v>13753</v>
      </c>
      <c r="E4400" s="17">
        <v>0.75818287037037002</v>
      </c>
      <c r="F4400" s="1" t="s">
        <v>12</v>
      </c>
      <c r="G4400" s="1" t="s">
        <v>13746</v>
      </c>
      <c r="H4400" s="17">
        <v>0.94444444444444398</v>
      </c>
      <c r="I4400" s="17">
        <v>0.18626157407407395</v>
      </c>
      <c r="J4400" s="1" t="s">
        <v>13759</v>
      </c>
    </row>
    <row r="4401" spans="2:10">
      <c r="B4401" s="1" t="s">
        <v>17269</v>
      </c>
      <c r="C4401" s="1">
        <v>1</v>
      </c>
      <c r="D4401" s="1" t="s">
        <v>13760</v>
      </c>
      <c r="E4401" s="17">
        <v>0.79011574074074098</v>
      </c>
      <c r="F4401" s="1" t="s">
        <v>15</v>
      </c>
      <c r="G4401" s="1" t="s">
        <v>3077</v>
      </c>
      <c r="H4401" s="17">
        <v>0.94445601851851901</v>
      </c>
      <c r="I4401" s="17">
        <v>0.15434027777777803</v>
      </c>
      <c r="J4401" s="1" t="s">
        <v>13765</v>
      </c>
    </row>
    <row r="4402" spans="2:10">
      <c r="B4402" s="1" t="s">
        <v>18674</v>
      </c>
      <c r="C4402" s="1">
        <v>1</v>
      </c>
      <c r="D4402" s="1" t="s">
        <v>13687</v>
      </c>
      <c r="E4402" s="17">
        <v>0.94348379629629597</v>
      </c>
      <c r="F4402" s="1" t="s">
        <v>13792</v>
      </c>
      <c r="G4402" s="1" t="s">
        <v>3078</v>
      </c>
      <c r="H4402" s="17">
        <v>0.94447916666666698</v>
      </c>
      <c r="I4402" s="17">
        <v>9.9537037037100706E-4</v>
      </c>
      <c r="J4402" s="1" t="s">
        <v>13773</v>
      </c>
    </row>
    <row r="4403" spans="2:10">
      <c r="B4403" s="1" t="s">
        <v>18673</v>
      </c>
      <c r="C4403" s="1">
        <v>1</v>
      </c>
      <c r="D4403" s="1" t="s">
        <v>13760</v>
      </c>
      <c r="E4403" s="17">
        <v>0.94347222222222205</v>
      </c>
      <c r="F4403" s="1" t="s">
        <v>13792</v>
      </c>
      <c r="G4403" s="1" t="s">
        <v>3095</v>
      </c>
      <c r="H4403" s="17">
        <v>0.94454861111111099</v>
      </c>
      <c r="I4403" s="17">
        <v>1.0763888888889461E-3</v>
      </c>
      <c r="J4403" s="1" t="s">
        <v>13761</v>
      </c>
    </row>
    <row r="4404" spans="2:10">
      <c r="B4404" s="1" t="s">
        <v>17721</v>
      </c>
      <c r="C4404" s="1">
        <v>1</v>
      </c>
      <c r="D4404" s="1" t="s">
        <v>13753</v>
      </c>
      <c r="E4404" s="17">
        <v>0.82459490740740704</v>
      </c>
      <c r="F4404" s="1" t="s">
        <v>13782</v>
      </c>
      <c r="G4404" s="1" t="s">
        <v>3078</v>
      </c>
      <c r="H4404" s="17">
        <v>0.944814814814815</v>
      </c>
      <c r="I4404" s="17">
        <v>0.12021990740740796</v>
      </c>
      <c r="J4404" s="1" t="s">
        <v>13755</v>
      </c>
    </row>
    <row r="4405" spans="2:10">
      <c r="B4405" s="1" t="s">
        <v>18678</v>
      </c>
      <c r="C4405" s="1">
        <v>1</v>
      </c>
      <c r="D4405" s="1" t="s">
        <v>13687</v>
      </c>
      <c r="E4405" s="17">
        <v>0.94366898148148104</v>
      </c>
      <c r="F4405" s="1" t="s">
        <v>13792</v>
      </c>
      <c r="G4405" s="1" t="s">
        <v>3095</v>
      </c>
      <c r="H4405" s="17">
        <v>0.94487268518518497</v>
      </c>
      <c r="I4405" s="17">
        <v>1.2037037037039289E-3</v>
      </c>
      <c r="J4405" s="1" t="s">
        <v>13757</v>
      </c>
    </row>
    <row r="4406" spans="2:10">
      <c r="B4406" s="1" t="s">
        <v>17140</v>
      </c>
      <c r="C4406" s="1">
        <v>1</v>
      </c>
      <c r="D4406" s="1" t="s">
        <v>13753</v>
      </c>
      <c r="E4406" s="17">
        <v>0.77812499999999996</v>
      </c>
      <c r="F4406" s="1" t="s">
        <v>14</v>
      </c>
      <c r="G4406" s="1" t="s">
        <v>13746</v>
      </c>
      <c r="H4406" s="17">
        <v>0.94506944444444396</v>
      </c>
      <c r="I4406" s="17">
        <v>0.16694444444444401</v>
      </c>
      <c r="J4406" s="1" t="s">
        <v>13759</v>
      </c>
    </row>
    <row r="4407" spans="2:10">
      <c r="B4407" s="1" t="s">
        <v>18054</v>
      </c>
      <c r="C4407" s="1">
        <v>1</v>
      </c>
      <c r="D4407" s="1" t="s">
        <v>13760</v>
      </c>
      <c r="E4407" s="17">
        <v>0.86112268518518498</v>
      </c>
      <c r="F4407" s="1" t="s">
        <v>13785</v>
      </c>
      <c r="G4407" s="1" t="s">
        <v>3095</v>
      </c>
      <c r="H4407" s="17">
        <v>0.94511574074074101</v>
      </c>
      <c r="I4407" s="17">
        <v>8.3993055555556029E-2</v>
      </c>
      <c r="J4407" s="1" t="s">
        <v>13761</v>
      </c>
    </row>
    <row r="4408" spans="2:10">
      <c r="B4408" s="1" t="s">
        <v>18504</v>
      </c>
      <c r="C4408" s="1">
        <v>2</v>
      </c>
      <c r="D4408" s="1" t="s">
        <v>13760</v>
      </c>
      <c r="E4408" s="17">
        <v>0.92065972222222203</v>
      </c>
      <c r="F4408" s="1" t="s">
        <v>13790</v>
      </c>
      <c r="G4408" s="1" t="s">
        <v>3095</v>
      </c>
      <c r="H4408" s="17">
        <v>0.94530092592592596</v>
      </c>
      <c r="I4408" s="17">
        <v>2.4641203703703929E-2</v>
      </c>
      <c r="J4408" s="1" t="s">
        <v>13761</v>
      </c>
    </row>
    <row r="4409" spans="2:10">
      <c r="B4409" s="1" t="s">
        <v>18588</v>
      </c>
      <c r="C4409" s="1">
        <v>1</v>
      </c>
      <c r="D4409" s="1" t="s">
        <v>13753</v>
      </c>
      <c r="E4409" s="17">
        <v>0.93225694444444396</v>
      </c>
      <c r="F4409" s="1" t="s">
        <v>13791</v>
      </c>
      <c r="G4409" s="1" t="s">
        <v>13746</v>
      </c>
      <c r="H4409" s="17">
        <v>0.94530092592592596</v>
      </c>
      <c r="I4409" s="17">
        <v>1.3043981481482003E-2</v>
      </c>
      <c r="J4409" s="1" t="s">
        <v>13759</v>
      </c>
    </row>
    <row r="4410" spans="2:10">
      <c r="B4410" s="1" t="s">
        <v>17549</v>
      </c>
      <c r="C4410" s="1">
        <v>1</v>
      </c>
      <c r="D4410" s="1" t="s">
        <v>13760</v>
      </c>
      <c r="E4410" s="17">
        <v>0.80966435185185204</v>
      </c>
      <c r="F4410" s="1" t="s">
        <v>13780</v>
      </c>
      <c r="G4410" s="1" t="s">
        <v>3095</v>
      </c>
      <c r="H4410" s="17">
        <v>0.94542824074074105</v>
      </c>
      <c r="I4410" s="17">
        <v>0.13576388888888902</v>
      </c>
      <c r="J4410" s="1" t="s">
        <v>13761</v>
      </c>
    </row>
    <row r="4411" spans="2:10">
      <c r="B4411" s="1" t="s">
        <v>16933</v>
      </c>
      <c r="C4411" s="1">
        <v>1</v>
      </c>
      <c r="D4411" s="1" t="s">
        <v>13760</v>
      </c>
      <c r="E4411" s="17">
        <v>0.76076388888888902</v>
      </c>
      <c r="F4411" s="1" t="s">
        <v>13</v>
      </c>
      <c r="G4411" s="1" t="s">
        <v>3095</v>
      </c>
      <c r="H4411" s="17">
        <v>0.94567129629629598</v>
      </c>
      <c r="I4411" s="17">
        <v>0.18490740740740697</v>
      </c>
      <c r="J4411" s="1" t="s">
        <v>13761</v>
      </c>
    </row>
    <row r="4412" spans="2:10">
      <c r="B4412" s="1" t="s">
        <v>16869</v>
      </c>
      <c r="C4412" s="1">
        <v>1</v>
      </c>
      <c r="D4412" s="1" t="s">
        <v>13753</v>
      </c>
      <c r="E4412" s="17">
        <v>0.75483796296296302</v>
      </c>
      <c r="F4412" s="1" t="s">
        <v>12</v>
      </c>
      <c r="G4412" s="1" t="s">
        <v>13746</v>
      </c>
      <c r="H4412" s="17">
        <v>0.94574074074074099</v>
      </c>
      <c r="I4412" s="17">
        <v>0.19090277777777798</v>
      </c>
      <c r="J4412" s="1" t="s">
        <v>13759</v>
      </c>
    </row>
    <row r="4413" spans="2:10">
      <c r="B4413" s="1" t="s">
        <v>18682</v>
      </c>
      <c r="C4413" s="1">
        <v>1</v>
      </c>
      <c r="D4413" s="1" t="s">
        <v>3076</v>
      </c>
      <c r="E4413" s="17">
        <v>0.94407407407407395</v>
      </c>
      <c r="F4413" s="1" t="s">
        <v>13792</v>
      </c>
      <c r="G4413" s="1" t="s">
        <v>13746</v>
      </c>
      <c r="H4413" s="17">
        <v>0.94576388888888896</v>
      </c>
      <c r="I4413" s="17">
        <v>1.689814814815005E-3</v>
      </c>
      <c r="J4413" s="1" t="s">
        <v>13766</v>
      </c>
    </row>
    <row r="4414" spans="2:10">
      <c r="B4414" s="1" t="s">
        <v>17243</v>
      </c>
      <c r="C4414" s="1">
        <v>1</v>
      </c>
      <c r="D4414" s="1" t="s">
        <v>13753</v>
      </c>
      <c r="E4414" s="17">
        <v>0.78734953703703703</v>
      </c>
      <c r="F4414" s="1" t="s">
        <v>15</v>
      </c>
      <c r="G4414" s="1" t="s">
        <v>13762</v>
      </c>
      <c r="H4414" s="17">
        <v>0.94583333333333297</v>
      </c>
      <c r="I4414" s="17">
        <v>0.15848379629629594</v>
      </c>
      <c r="J4414" s="1" t="s">
        <v>13772</v>
      </c>
    </row>
    <row r="4415" spans="2:10">
      <c r="B4415" s="1" t="s">
        <v>18589</v>
      </c>
      <c r="C4415" s="1">
        <v>1</v>
      </c>
      <c r="D4415" s="1" t="s">
        <v>3076</v>
      </c>
      <c r="E4415" s="17">
        <v>0.93243055555555598</v>
      </c>
      <c r="F4415" s="1" t="s">
        <v>13791</v>
      </c>
      <c r="G4415" s="1" t="s">
        <v>3095</v>
      </c>
      <c r="H4415" s="17">
        <v>0.94587962962963001</v>
      </c>
      <c r="I4415" s="17">
        <v>1.344907407407403E-2</v>
      </c>
      <c r="J4415" s="1" t="s">
        <v>13675</v>
      </c>
    </row>
    <row r="4416" spans="2:10">
      <c r="B4416" s="1" t="s">
        <v>18669</v>
      </c>
      <c r="C4416" s="1">
        <v>1</v>
      </c>
      <c r="D4416" s="1" t="s">
        <v>13753</v>
      </c>
      <c r="E4416" s="17">
        <v>0.942731481481481</v>
      </c>
      <c r="F4416" s="1" t="s">
        <v>13792</v>
      </c>
      <c r="G4416" s="1" t="s">
        <v>13746</v>
      </c>
      <c r="H4416" s="17">
        <v>0.94598379629629603</v>
      </c>
      <c r="I4416" s="17">
        <v>3.2523148148150272E-3</v>
      </c>
      <c r="J4416" s="1" t="s">
        <v>13759</v>
      </c>
    </row>
    <row r="4417" spans="2:10">
      <c r="B4417" s="1" t="s">
        <v>18693</v>
      </c>
      <c r="C4417" s="1">
        <v>1</v>
      </c>
      <c r="D4417" s="1" t="s">
        <v>13760</v>
      </c>
      <c r="E4417" s="17">
        <v>0.94540509259259298</v>
      </c>
      <c r="F4417" s="1" t="s">
        <v>13792</v>
      </c>
      <c r="G4417" s="1" t="s">
        <v>3095</v>
      </c>
      <c r="H4417" s="17">
        <v>0.94599537037036996</v>
      </c>
      <c r="I4417" s="17">
        <v>5.9027777777698187E-4</v>
      </c>
      <c r="J4417" s="1" t="s">
        <v>13761</v>
      </c>
    </row>
    <row r="4418" spans="2:10">
      <c r="B4418" s="1" t="s">
        <v>16684</v>
      </c>
      <c r="C4418" s="1">
        <v>1</v>
      </c>
      <c r="D4418" s="1" t="s">
        <v>13753</v>
      </c>
      <c r="E4418" s="17">
        <v>0.73403935185185198</v>
      </c>
      <c r="F4418" s="1" t="s">
        <v>10</v>
      </c>
      <c r="G4418" s="1" t="s">
        <v>13746</v>
      </c>
      <c r="H4418" s="17">
        <v>0.94614583333333302</v>
      </c>
      <c r="I4418" s="17">
        <v>0.21210648148148104</v>
      </c>
      <c r="J4418" s="1" t="s">
        <v>13759</v>
      </c>
    </row>
    <row r="4419" spans="2:10">
      <c r="B4419" s="1" t="s">
        <v>16480</v>
      </c>
      <c r="C4419" s="1">
        <v>1</v>
      </c>
      <c r="D4419" s="1" t="s">
        <v>13760</v>
      </c>
      <c r="E4419" s="17">
        <v>0.70896990740740695</v>
      </c>
      <c r="F4419" s="1" t="s">
        <v>8</v>
      </c>
      <c r="G4419" s="1" t="s">
        <v>13762</v>
      </c>
      <c r="H4419" s="17">
        <v>0.94619212962962995</v>
      </c>
      <c r="I4419" s="17">
        <v>0.237222222222223</v>
      </c>
      <c r="J4419" s="1" t="s">
        <v>13763</v>
      </c>
    </row>
    <row r="4420" spans="2:10">
      <c r="B4420" s="1" t="s">
        <v>17111</v>
      </c>
      <c r="C4420" s="1">
        <v>1</v>
      </c>
      <c r="D4420" s="1" t="s">
        <v>13760</v>
      </c>
      <c r="E4420" s="17">
        <v>0.77603009259259303</v>
      </c>
      <c r="F4420" s="1" t="s">
        <v>14</v>
      </c>
      <c r="G4420" s="1" t="s">
        <v>13762</v>
      </c>
      <c r="H4420" s="17">
        <v>0.946238425925926</v>
      </c>
      <c r="I4420" s="17">
        <v>0.17020833333333296</v>
      </c>
      <c r="J4420" s="1" t="s">
        <v>13763</v>
      </c>
    </row>
    <row r="4421" spans="2:10">
      <c r="B4421" s="1" t="s">
        <v>18109</v>
      </c>
      <c r="C4421" s="1">
        <v>1</v>
      </c>
      <c r="D4421" s="1" t="s">
        <v>13753</v>
      </c>
      <c r="E4421" s="17">
        <v>0.86792824074074104</v>
      </c>
      <c r="F4421" s="1" t="s">
        <v>13800</v>
      </c>
      <c r="G4421" s="1" t="s">
        <v>3078</v>
      </c>
      <c r="H4421" s="17">
        <v>0.94626157407407396</v>
      </c>
      <c r="I4421" s="17">
        <v>7.8333333333332922E-2</v>
      </c>
      <c r="J4421" s="1" t="s">
        <v>13755</v>
      </c>
    </row>
    <row r="4422" spans="2:10">
      <c r="B4422" s="1" t="s">
        <v>18663</v>
      </c>
      <c r="C4422" s="1">
        <v>1</v>
      </c>
      <c r="D4422" s="1" t="s">
        <v>13687</v>
      </c>
      <c r="E4422" s="17">
        <v>0.94211805555555495</v>
      </c>
      <c r="F4422" s="1" t="s">
        <v>13792</v>
      </c>
      <c r="G4422" s="1" t="s">
        <v>3095</v>
      </c>
      <c r="H4422" s="17">
        <v>0.94634259259259301</v>
      </c>
      <c r="I4422" s="17">
        <v>4.2245370370380675E-3</v>
      </c>
      <c r="J4422" s="1" t="s">
        <v>13757</v>
      </c>
    </row>
    <row r="4423" spans="2:10">
      <c r="B4423" s="1" t="s">
        <v>17023</v>
      </c>
      <c r="C4423" s="1">
        <v>1</v>
      </c>
      <c r="D4423" s="1" t="s">
        <v>13753</v>
      </c>
      <c r="E4423" s="17">
        <v>0.76937500000000003</v>
      </c>
      <c r="F4423" s="1" t="s">
        <v>13</v>
      </c>
      <c r="G4423" s="1" t="s">
        <v>13746</v>
      </c>
      <c r="H4423" s="17">
        <v>0.94657407407407401</v>
      </c>
      <c r="I4423" s="17">
        <v>0.17719907407407398</v>
      </c>
      <c r="J4423" s="1" t="s">
        <v>13759</v>
      </c>
    </row>
    <row r="4424" spans="2:10">
      <c r="B4424" s="1" t="s">
        <v>18695</v>
      </c>
      <c r="C4424" s="1">
        <v>1</v>
      </c>
      <c r="D4424" s="1" t="s">
        <v>13753</v>
      </c>
      <c r="E4424" s="17">
        <v>0.94567129629629598</v>
      </c>
      <c r="F4424" s="1" t="s">
        <v>13792</v>
      </c>
      <c r="G4424" s="1" t="s">
        <v>13746</v>
      </c>
      <c r="H4424" s="17">
        <v>0.94697916666666704</v>
      </c>
      <c r="I4424" s="17">
        <v>1.3078703703710559E-3</v>
      </c>
      <c r="J4424" s="1" t="s">
        <v>13759</v>
      </c>
    </row>
    <row r="4425" spans="2:10">
      <c r="B4425" s="1" t="s">
        <v>17363</v>
      </c>
      <c r="C4425" s="1">
        <v>1</v>
      </c>
      <c r="D4425" s="1" t="s">
        <v>13760</v>
      </c>
      <c r="E4425" s="17">
        <v>0.79843750000000002</v>
      </c>
      <c r="F4425" s="1" t="s">
        <v>13779</v>
      </c>
      <c r="G4425" s="1" t="s">
        <v>13762</v>
      </c>
      <c r="H4425" s="17">
        <v>0.94702546296296297</v>
      </c>
      <c r="I4425" s="17">
        <v>0.14858796296296295</v>
      </c>
      <c r="J4425" s="1" t="s">
        <v>13763</v>
      </c>
    </row>
    <row r="4426" spans="2:10">
      <c r="B4426" s="1" t="s">
        <v>18685</v>
      </c>
      <c r="C4426" s="1">
        <v>1</v>
      </c>
      <c r="D4426" s="1" t="s">
        <v>13753</v>
      </c>
      <c r="E4426" s="17">
        <v>0.94445601851851901</v>
      </c>
      <c r="F4426" s="1" t="s">
        <v>13792</v>
      </c>
      <c r="G4426" s="1" t="s">
        <v>3078</v>
      </c>
      <c r="H4426" s="17">
        <v>0.94703703703703701</v>
      </c>
      <c r="I4426" s="17">
        <v>2.5810185185179968E-3</v>
      </c>
      <c r="J4426" s="1" t="s">
        <v>13755</v>
      </c>
    </row>
    <row r="4427" spans="2:10">
      <c r="B4427" s="1" t="s">
        <v>17348</v>
      </c>
      <c r="C4427" s="1">
        <v>1</v>
      </c>
      <c r="D4427" s="1" t="s">
        <v>13760</v>
      </c>
      <c r="E4427" s="17">
        <v>0.79746527777777798</v>
      </c>
      <c r="F4427" s="1" t="s">
        <v>13779</v>
      </c>
      <c r="G4427" s="1" t="s">
        <v>13762</v>
      </c>
      <c r="H4427" s="17">
        <v>0.94707175925925902</v>
      </c>
      <c r="I4427" s="17">
        <v>0.14960648148148104</v>
      </c>
      <c r="J4427" s="1" t="s">
        <v>13763</v>
      </c>
    </row>
    <row r="4428" spans="2:10">
      <c r="B4428" s="1" t="s">
        <v>18698</v>
      </c>
      <c r="C4428" s="1">
        <v>5</v>
      </c>
      <c r="D4428" s="1" t="s">
        <v>13753</v>
      </c>
      <c r="E4428" s="17">
        <v>0.94655092592592605</v>
      </c>
      <c r="F4428" s="1" t="s">
        <v>13792</v>
      </c>
      <c r="G4428" s="1" t="s">
        <v>3078</v>
      </c>
      <c r="H4428" s="17">
        <v>0.94711805555555595</v>
      </c>
      <c r="I4428" s="17">
        <v>5.6712962962990332E-4</v>
      </c>
      <c r="J4428" s="1" t="s">
        <v>13755</v>
      </c>
    </row>
    <row r="4429" spans="2:10">
      <c r="B4429" s="1" t="s">
        <v>18688</v>
      </c>
      <c r="C4429" s="1">
        <v>1</v>
      </c>
      <c r="D4429" s="1" t="s">
        <v>13753</v>
      </c>
      <c r="E4429" s="17">
        <v>0.94475694444444402</v>
      </c>
      <c r="F4429" s="1" t="s">
        <v>13792</v>
      </c>
      <c r="G4429" s="1" t="s">
        <v>13762</v>
      </c>
      <c r="H4429" s="17">
        <v>0.94714120370370403</v>
      </c>
      <c r="I4429" s="17">
        <v>2.384259259260002E-3</v>
      </c>
      <c r="J4429" s="1" t="s">
        <v>13772</v>
      </c>
    </row>
    <row r="4430" spans="2:10">
      <c r="B4430" s="1" t="s">
        <v>18696</v>
      </c>
      <c r="C4430" s="1">
        <v>1</v>
      </c>
      <c r="D4430" s="1" t="s">
        <v>13753</v>
      </c>
      <c r="E4430" s="17">
        <v>0.945775462962963</v>
      </c>
      <c r="F4430" s="1" t="s">
        <v>13792</v>
      </c>
      <c r="G4430" s="1" t="s">
        <v>3078</v>
      </c>
      <c r="H4430" s="17">
        <v>0.94718749999999996</v>
      </c>
      <c r="I4430" s="17">
        <v>1.4120370370369617E-3</v>
      </c>
      <c r="J4430" s="1" t="s">
        <v>13755</v>
      </c>
    </row>
    <row r="4431" spans="2:10">
      <c r="B4431" s="1" t="s">
        <v>18692</v>
      </c>
      <c r="C4431" s="1">
        <v>1</v>
      </c>
      <c r="D4431" s="1" t="s">
        <v>13753</v>
      </c>
      <c r="E4431" s="17">
        <v>0.94540509259259298</v>
      </c>
      <c r="F4431" s="1" t="s">
        <v>13792</v>
      </c>
      <c r="G4431" s="1" t="s">
        <v>13762</v>
      </c>
      <c r="H4431" s="17">
        <v>0.947199074074074</v>
      </c>
      <c r="I4431" s="17">
        <v>1.7939814814810218E-3</v>
      </c>
      <c r="J4431" s="1" t="s">
        <v>13772</v>
      </c>
    </row>
    <row r="4432" spans="2:10">
      <c r="B4432" s="1" t="s">
        <v>18704</v>
      </c>
      <c r="C4432" s="1">
        <v>1</v>
      </c>
      <c r="D4432" s="1" t="s">
        <v>13753</v>
      </c>
      <c r="E4432" s="17">
        <v>0.94695601851851896</v>
      </c>
      <c r="F4432" s="1" t="s">
        <v>13792</v>
      </c>
      <c r="G4432" s="1" t="s">
        <v>13746</v>
      </c>
      <c r="H4432" s="17">
        <v>0.94726851851851901</v>
      </c>
      <c r="I4432" s="17">
        <v>3.1250000000004885E-4</v>
      </c>
      <c r="J4432" s="1" t="s">
        <v>13759</v>
      </c>
    </row>
    <row r="4433" spans="2:10">
      <c r="B4433" s="1" t="s">
        <v>16454</v>
      </c>
      <c r="C4433" s="1">
        <v>1</v>
      </c>
      <c r="D4433" s="1" t="s">
        <v>13760</v>
      </c>
      <c r="E4433" s="17">
        <v>0.70586805555555598</v>
      </c>
      <c r="F4433" s="1" t="s">
        <v>7</v>
      </c>
      <c r="G4433" s="1" t="s">
        <v>13762</v>
      </c>
      <c r="H4433" s="17">
        <v>0.94729166666666698</v>
      </c>
      <c r="I4433" s="17">
        <v>0.24142361111111099</v>
      </c>
      <c r="J4433" s="1" t="s">
        <v>13763</v>
      </c>
    </row>
    <row r="4434" spans="2:10">
      <c r="B4434" s="1" t="s">
        <v>18705</v>
      </c>
      <c r="C4434" s="1">
        <v>1</v>
      </c>
      <c r="D4434" s="1" t="s">
        <v>13753</v>
      </c>
      <c r="E4434" s="17">
        <v>0.94721064814814804</v>
      </c>
      <c r="F4434" s="1" t="s">
        <v>13792</v>
      </c>
      <c r="G4434" s="1" t="s">
        <v>13746</v>
      </c>
      <c r="H4434" s="17">
        <v>0.94734953703703695</v>
      </c>
      <c r="I4434" s="17">
        <v>1.388888888889106E-4</v>
      </c>
      <c r="J4434" s="1" t="s">
        <v>13759</v>
      </c>
    </row>
    <row r="4435" spans="2:10">
      <c r="B4435" s="1" t="s">
        <v>18702</v>
      </c>
      <c r="C4435" s="1">
        <v>1</v>
      </c>
      <c r="D4435" s="1" t="s">
        <v>13760</v>
      </c>
      <c r="E4435" s="17">
        <v>0.94684027777777802</v>
      </c>
      <c r="F4435" s="1" t="s">
        <v>13792</v>
      </c>
      <c r="G4435" s="1" t="s">
        <v>3095</v>
      </c>
      <c r="H4435" s="17">
        <v>0.94751157407407405</v>
      </c>
      <c r="I4435" s="17">
        <v>6.7129629629603116E-4</v>
      </c>
      <c r="J4435" s="1" t="s">
        <v>13761</v>
      </c>
    </row>
    <row r="4436" spans="2:10">
      <c r="B4436" s="1" t="s">
        <v>17919</v>
      </c>
      <c r="C4436" s="1">
        <v>1</v>
      </c>
      <c r="D4436" s="1" t="s">
        <v>13753</v>
      </c>
      <c r="E4436" s="17">
        <v>0.84564814814814804</v>
      </c>
      <c r="F4436" s="1" t="s">
        <v>13784</v>
      </c>
      <c r="G4436" s="1" t="s">
        <v>13746</v>
      </c>
      <c r="H4436" s="17">
        <v>0.94754629629629605</v>
      </c>
      <c r="I4436" s="17">
        <v>0.10189814814814802</v>
      </c>
      <c r="J4436" s="1" t="s">
        <v>13759</v>
      </c>
    </row>
    <row r="4437" spans="2:10">
      <c r="B4437" s="1" t="s">
        <v>18514</v>
      </c>
      <c r="C4437" s="1">
        <v>1</v>
      </c>
      <c r="D4437" s="1" t="s">
        <v>3076</v>
      </c>
      <c r="E4437" s="17">
        <v>0.92215277777777804</v>
      </c>
      <c r="F4437" s="1" t="s">
        <v>13790</v>
      </c>
      <c r="G4437" s="1" t="s">
        <v>13762</v>
      </c>
      <c r="H4437" s="17">
        <v>0.94755787037036998</v>
      </c>
      <c r="I4437" s="17">
        <v>2.5405092592591938E-2</v>
      </c>
      <c r="J4437" s="1" t="s">
        <v>13775</v>
      </c>
    </row>
    <row r="4438" spans="2:10">
      <c r="B4438" s="1" t="s">
        <v>18703</v>
      </c>
      <c r="C4438" s="1">
        <v>1</v>
      </c>
      <c r="D4438" s="1" t="s">
        <v>13753</v>
      </c>
      <c r="E4438" s="17">
        <v>0.94687500000000002</v>
      </c>
      <c r="F4438" s="1" t="s">
        <v>13792</v>
      </c>
      <c r="G4438" s="1" t="s">
        <v>3078</v>
      </c>
      <c r="H4438" s="17">
        <v>0.94778935185185198</v>
      </c>
      <c r="I4438" s="17">
        <v>9.1435185185195778E-4</v>
      </c>
      <c r="J4438" s="1" t="s">
        <v>13755</v>
      </c>
    </row>
    <row r="4439" spans="2:10">
      <c r="B4439" s="1" t="s">
        <v>17438</v>
      </c>
      <c r="C4439" s="1">
        <v>1</v>
      </c>
      <c r="D4439" s="1" t="s">
        <v>13753</v>
      </c>
      <c r="E4439" s="17">
        <v>0.80322916666666699</v>
      </c>
      <c r="F4439" s="1" t="s">
        <v>13780</v>
      </c>
      <c r="G4439" s="1" t="s">
        <v>13746</v>
      </c>
      <c r="H4439" s="17">
        <v>0.94784722222222195</v>
      </c>
      <c r="I4439" s="17">
        <v>0.14461805555555496</v>
      </c>
      <c r="J4439" s="1" t="s">
        <v>13759</v>
      </c>
    </row>
    <row r="4440" spans="2:10">
      <c r="B4440" s="1" t="s">
        <v>18658</v>
      </c>
      <c r="C4440" s="1">
        <v>1</v>
      </c>
      <c r="D4440" s="1" t="s">
        <v>13753</v>
      </c>
      <c r="E4440" s="17">
        <v>0.94120370370370399</v>
      </c>
      <c r="F4440" s="1" t="s">
        <v>13792</v>
      </c>
      <c r="G4440" s="1" t="s">
        <v>13746</v>
      </c>
      <c r="H4440" s="17">
        <v>0.947928240740741</v>
      </c>
      <c r="I4440" s="17">
        <v>6.724537037037015E-3</v>
      </c>
      <c r="J4440" s="1" t="s">
        <v>13759</v>
      </c>
    </row>
    <row r="4441" spans="2:10">
      <c r="B4441" s="1" t="s">
        <v>17236</v>
      </c>
      <c r="C4441" s="1">
        <v>1</v>
      </c>
      <c r="D4441" s="1" t="s">
        <v>3076</v>
      </c>
      <c r="E4441" s="17">
        <v>0.786909722222222</v>
      </c>
      <c r="F4441" s="1" t="s">
        <v>15</v>
      </c>
      <c r="G4441" s="1" t="s">
        <v>3095</v>
      </c>
      <c r="H4441" s="17">
        <v>0.94802083333333298</v>
      </c>
      <c r="I4441" s="17">
        <v>0.16111111111111098</v>
      </c>
      <c r="J4441" s="1" t="s">
        <v>13675</v>
      </c>
    </row>
    <row r="4442" spans="2:10">
      <c r="B4442" s="1" t="s">
        <v>16879</v>
      </c>
      <c r="C4442" s="1">
        <v>1</v>
      </c>
      <c r="D4442" s="1" t="s">
        <v>13760</v>
      </c>
      <c r="E4442" s="17">
        <v>0.755925925925926</v>
      </c>
      <c r="F4442" s="1" t="s">
        <v>12</v>
      </c>
      <c r="G4442" s="1" t="s">
        <v>3095</v>
      </c>
      <c r="H4442" s="17">
        <v>0.94807870370370395</v>
      </c>
      <c r="I4442" s="17">
        <v>0.19215277777777795</v>
      </c>
      <c r="J4442" s="1" t="s">
        <v>13761</v>
      </c>
    </row>
    <row r="4443" spans="2:10">
      <c r="B4443" s="1" t="s">
        <v>18618</v>
      </c>
      <c r="C4443" s="1">
        <v>1</v>
      </c>
      <c r="D4443" s="1" t="s">
        <v>13753</v>
      </c>
      <c r="E4443" s="17">
        <v>0.93608796296296304</v>
      </c>
      <c r="F4443" s="1" t="s">
        <v>13791</v>
      </c>
      <c r="G4443" s="1" t="s">
        <v>3095</v>
      </c>
      <c r="H4443" s="17">
        <v>0.948125</v>
      </c>
      <c r="I4443" s="17">
        <v>1.2037037037036957E-2</v>
      </c>
      <c r="J4443" s="1" t="s">
        <v>13758</v>
      </c>
    </row>
    <row r="4444" spans="2:10">
      <c r="B4444" s="1" t="s">
        <v>18711</v>
      </c>
      <c r="C4444" s="1">
        <v>1</v>
      </c>
      <c r="D4444" s="1" t="s">
        <v>13687</v>
      </c>
      <c r="E4444" s="17">
        <v>0.94798611111111097</v>
      </c>
      <c r="F4444" s="1" t="s">
        <v>13793</v>
      </c>
      <c r="G4444" s="1" t="s">
        <v>3077</v>
      </c>
      <c r="H4444" s="17">
        <v>0.94818287037036997</v>
      </c>
      <c r="I4444" s="17">
        <v>1.9675925925899396E-4</v>
      </c>
      <c r="J4444" s="1" t="s">
        <v>13770</v>
      </c>
    </row>
    <row r="4445" spans="2:10">
      <c r="B4445" s="1" t="s">
        <v>18710</v>
      </c>
      <c r="C4445" s="1">
        <v>1</v>
      </c>
      <c r="D4445" s="1" t="s">
        <v>3076</v>
      </c>
      <c r="E4445" s="17">
        <v>0.94774305555555605</v>
      </c>
      <c r="F4445" s="1" t="s">
        <v>13792</v>
      </c>
      <c r="G4445" s="1" t="s">
        <v>3095</v>
      </c>
      <c r="H4445" s="17">
        <v>0.94822916666666701</v>
      </c>
      <c r="I4445" s="17">
        <v>4.8611111111096506E-4</v>
      </c>
      <c r="J4445" s="1" t="s">
        <v>13675</v>
      </c>
    </row>
    <row r="4446" spans="2:10">
      <c r="B4446" s="1" t="s">
        <v>18701</v>
      </c>
      <c r="C4446" s="1">
        <v>1</v>
      </c>
      <c r="D4446" s="1" t="s">
        <v>13753</v>
      </c>
      <c r="E4446" s="17">
        <v>0.94681712962963005</v>
      </c>
      <c r="F4446" s="1" t="s">
        <v>13792</v>
      </c>
      <c r="G4446" s="1" t="s">
        <v>3077</v>
      </c>
      <c r="H4446" s="17">
        <v>0.94824074074074105</v>
      </c>
      <c r="I4446" s="17">
        <v>1.4236111111110006E-3</v>
      </c>
      <c r="J4446" s="1" t="s">
        <v>13756</v>
      </c>
    </row>
    <row r="4447" spans="2:10">
      <c r="B4447" s="1" t="s">
        <v>18644</v>
      </c>
      <c r="C4447" s="1">
        <v>4</v>
      </c>
      <c r="D4447" s="1" t="s">
        <v>13760</v>
      </c>
      <c r="E4447" s="17">
        <v>0.93920138888888904</v>
      </c>
      <c r="F4447" s="1" t="s">
        <v>13792</v>
      </c>
      <c r="G4447" s="1" t="s">
        <v>3095</v>
      </c>
      <c r="H4447" s="17">
        <v>0.94834490740740696</v>
      </c>
      <c r="I4447" s="17">
        <v>9.1435185185179124E-3</v>
      </c>
      <c r="J4447" s="1" t="s">
        <v>13761</v>
      </c>
    </row>
    <row r="4448" spans="2:10">
      <c r="B4448" s="1" t="s">
        <v>18706</v>
      </c>
      <c r="C4448" s="1">
        <v>1</v>
      </c>
      <c r="D4448" s="1" t="s">
        <v>3076</v>
      </c>
      <c r="E4448" s="17">
        <v>0.94730324074074101</v>
      </c>
      <c r="F4448" s="1" t="s">
        <v>13792</v>
      </c>
      <c r="G4448" s="1" t="s">
        <v>13746</v>
      </c>
      <c r="H4448" s="17">
        <v>0.94836805555555603</v>
      </c>
      <c r="I4448" s="17">
        <v>1.0648148148150183E-3</v>
      </c>
      <c r="J4448" s="1" t="s">
        <v>13766</v>
      </c>
    </row>
    <row r="4449" spans="2:10">
      <c r="B4449" s="1" t="s">
        <v>16929</v>
      </c>
      <c r="C4449" s="1">
        <v>1</v>
      </c>
      <c r="D4449" s="1" t="s">
        <v>13753</v>
      </c>
      <c r="E4449" s="17">
        <v>0.76043981481481504</v>
      </c>
      <c r="F4449" s="1" t="s">
        <v>13</v>
      </c>
      <c r="G4449" s="1" t="s">
        <v>3095</v>
      </c>
      <c r="H4449" s="17">
        <v>0.948391203703704</v>
      </c>
      <c r="I4449" s="17">
        <v>0.18795138888888896</v>
      </c>
      <c r="J4449" s="1" t="s">
        <v>13758</v>
      </c>
    </row>
    <row r="4450" spans="2:10">
      <c r="B4450" s="1" t="s">
        <v>16781</v>
      </c>
      <c r="C4450" s="1">
        <v>1</v>
      </c>
      <c r="D4450" s="1" t="s">
        <v>13760</v>
      </c>
      <c r="E4450" s="17">
        <v>0.74475694444444396</v>
      </c>
      <c r="F4450" s="1" t="s">
        <v>11</v>
      </c>
      <c r="G4450" s="1" t="s">
        <v>3095</v>
      </c>
      <c r="H4450" s="17">
        <v>0.94844907407407397</v>
      </c>
      <c r="I4450" s="17">
        <v>0.20369212962963001</v>
      </c>
      <c r="J4450" s="1" t="s">
        <v>13761</v>
      </c>
    </row>
    <row r="4451" spans="2:10">
      <c r="B4451" s="1" t="s">
        <v>18712</v>
      </c>
      <c r="C4451" s="1">
        <v>1</v>
      </c>
      <c r="D4451" s="1" t="s">
        <v>3076</v>
      </c>
      <c r="E4451" s="17">
        <v>0.94800925925925905</v>
      </c>
      <c r="F4451" s="1" t="s">
        <v>13793</v>
      </c>
      <c r="G4451" s="1" t="s">
        <v>3095</v>
      </c>
      <c r="H4451" s="17">
        <v>0.94848379629629598</v>
      </c>
      <c r="I4451" s="17">
        <v>4.7453703703692618E-4</v>
      </c>
      <c r="J4451" s="1" t="s">
        <v>13675</v>
      </c>
    </row>
    <row r="4452" spans="2:10">
      <c r="B4452" s="1" t="s">
        <v>18709</v>
      </c>
      <c r="C4452" s="1">
        <v>1</v>
      </c>
      <c r="D4452" s="1" t="s">
        <v>13687</v>
      </c>
      <c r="E4452" s="17">
        <v>0.94765046296296296</v>
      </c>
      <c r="F4452" s="1" t="s">
        <v>13792</v>
      </c>
      <c r="G4452" s="1" t="s">
        <v>3095</v>
      </c>
      <c r="H4452" s="17">
        <v>0.94851851851851898</v>
      </c>
      <c r="I4452" s="17">
        <v>8.6805555555602432E-4</v>
      </c>
      <c r="J4452" s="1" t="s">
        <v>13757</v>
      </c>
    </row>
    <row r="4453" spans="2:10">
      <c r="B4453" s="1" t="s">
        <v>17038</v>
      </c>
      <c r="C4453" s="1">
        <v>1</v>
      </c>
      <c r="D4453" s="1" t="s">
        <v>13760</v>
      </c>
      <c r="E4453" s="17">
        <v>0.77067129629629605</v>
      </c>
      <c r="F4453" s="1" t="s">
        <v>13</v>
      </c>
      <c r="G4453" s="1" t="s">
        <v>3095</v>
      </c>
      <c r="H4453" s="17">
        <v>0.94855324074074099</v>
      </c>
      <c r="I4453" s="17">
        <v>0.17788194444444494</v>
      </c>
      <c r="J4453" s="1" t="s">
        <v>13761</v>
      </c>
    </row>
    <row r="4454" spans="2:10">
      <c r="B4454" s="1" t="s">
        <v>16359</v>
      </c>
      <c r="C4454" s="1">
        <v>1</v>
      </c>
      <c r="D4454" s="1" t="s">
        <v>13753</v>
      </c>
      <c r="E4454" s="17">
        <v>0.69589120370370405</v>
      </c>
      <c r="F4454" s="1" t="s">
        <v>6</v>
      </c>
      <c r="G4454" s="1" t="s">
        <v>3095</v>
      </c>
      <c r="H4454" s="17">
        <v>0.94858796296296299</v>
      </c>
      <c r="I4454" s="17">
        <v>0.25269675925925894</v>
      </c>
      <c r="J4454" s="1" t="s">
        <v>13758</v>
      </c>
    </row>
    <row r="4455" spans="2:10">
      <c r="B4455" s="1" t="s">
        <v>18659</v>
      </c>
      <c r="C4455" s="1">
        <v>4</v>
      </c>
      <c r="D4455" s="1" t="s">
        <v>13760</v>
      </c>
      <c r="E4455" s="17">
        <v>0.94149305555555596</v>
      </c>
      <c r="F4455" s="1" t="s">
        <v>13792</v>
      </c>
      <c r="G4455" s="1" t="s">
        <v>13746</v>
      </c>
      <c r="H4455" s="17">
        <v>0.94861111111111096</v>
      </c>
      <c r="I4455" s="17">
        <v>7.1180555555550029E-3</v>
      </c>
      <c r="J4455" s="1" t="s">
        <v>13764</v>
      </c>
    </row>
    <row r="4456" spans="2:10">
      <c r="B4456" s="1" t="s">
        <v>18532</v>
      </c>
      <c r="C4456" s="1">
        <v>3</v>
      </c>
      <c r="D4456" s="1" t="s">
        <v>13753</v>
      </c>
      <c r="E4456" s="17">
        <v>0.92488425925925899</v>
      </c>
      <c r="F4456" s="1" t="s">
        <v>13790</v>
      </c>
      <c r="G4456" s="1" t="s">
        <v>13746</v>
      </c>
      <c r="H4456" s="17">
        <v>0.94880787037036995</v>
      </c>
      <c r="I4456" s="17">
        <v>2.3923611111110965E-2</v>
      </c>
      <c r="J4456" s="1" t="s">
        <v>13759</v>
      </c>
    </row>
    <row r="4457" spans="2:10">
      <c r="B4457" s="1" t="s">
        <v>16566</v>
      </c>
      <c r="C4457" s="1">
        <v>1</v>
      </c>
      <c r="D4457" s="1" t="s">
        <v>13760</v>
      </c>
      <c r="E4457" s="17">
        <v>0.71968750000000004</v>
      </c>
      <c r="F4457" s="1" t="s">
        <v>9</v>
      </c>
      <c r="G4457" s="1" t="s">
        <v>3095</v>
      </c>
      <c r="H4457" s="17">
        <v>0.94902777777777803</v>
      </c>
      <c r="I4457" s="17">
        <v>0.22934027777777799</v>
      </c>
      <c r="J4457" s="1" t="s">
        <v>13761</v>
      </c>
    </row>
    <row r="4458" spans="2:10">
      <c r="B4458" s="1" t="s">
        <v>16966</v>
      </c>
      <c r="C4458" s="1">
        <v>1</v>
      </c>
      <c r="D4458" s="1" t="s">
        <v>13760</v>
      </c>
      <c r="E4458" s="17">
        <v>0.76344907407407403</v>
      </c>
      <c r="F4458" s="1" t="s">
        <v>13</v>
      </c>
      <c r="G4458" s="1" t="s">
        <v>3095</v>
      </c>
      <c r="H4458" s="17">
        <v>0.949085648148148</v>
      </c>
      <c r="I4458" s="17">
        <v>0.18563657407407397</v>
      </c>
      <c r="J4458" s="1" t="s">
        <v>13761</v>
      </c>
    </row>
    <row r="4459" spans="2:10">
      <c r="B4459" s="1" t="s">
        <v>16888</v>
      </c>
      <c r="C4459" s="1">
        <v>1</v>
      </c>
      <c r="D4459" s="1" t="s">
        <v>13760</v>
      </c>
      <c r="E4459" s="17">
        <v>0.75762731481481504</v>
      </c>
      <c r="F4459" s="1" t="s">
        <v>12</v>
      </c>
      <c r="G4459" s="1" t="s">
        <v>3095</v>
      </c>
      <c r="H4459" s="17">
        <v>0.94964120370370397</v>
      </c>
      <c r="I4459" s="17">
        <v>0.19201388888888893</v>
      </c>
      <c r="J4459" s="1" t="s">
        <v>13761</v>
      </c>
    </row>
    <row r="4460" spans="2:10">
      <c r="B4460" s="1" t="s">
        <v>16926</v>
      </c>
      <c r="C4460" s="1">
        <v>1</v>
      </c>
      <c r="D4460" s="1" t="s">
        <v>13753</v>
      </c>
      <c r="E4460" s="17">
        <v>0.76025462962962997</v>
      </c>
      <c r="F4460" s="1" t="s">
        <v>12</v>
      </c>
      <c r="G4460" s="1" t="s">
        <v>13746</v>
      </c>
      <c r="H4460" s="17">
        <v>0.94974537037036999</v>
      </c>
      <c r="I4460" s="17">
        <v>0.18949074074074002</v>
      </c>
      <c r="J4460" s="1" t="s">
        <v>13759</v>
      </c>
    </row>
    <row r="4461" spans="2:10">
      <c r="B4461" s="1" t="s">
        <v>18713</v>
      </c>
      <c r="C4461" s="1">
        <v>1</v>
      </c>
      <c r="D4461" s="1" t="s">
        <v>13760</v>
      </c>
      <c r="E4461" s="17">
        <v>0.94814814814814796</v>
      </c>
      <c r="F4461" s="1" t="s">
        <v>13793</v>
      </c>
      <c r="G4461" s="1" t="s">
        <v>13746</v>
      </c>
      <c r="H4461" s="17">
        <v>0.94978009259259299</v>
      </c>
      <c r="I4461" s="17">
        <v>1.6319444444450326E-3</v>
      </c>
      <c r="J4461" s="1" t="s">
        <v>13764</v>
      </c>
    </row>
    <row r="4462" spans="2:10">
      <c r="B4462" s="1" t="s">
        <v>18721</v>
      </c>
      <c r="C4462" s="1">
        <v>1</v>
      </c>
      <c r="D4462" s="1" t="s">
        <v>3076</v>
      </c>
      <c r="E4462" s="17">
        <v>0.949085648148148</v>
      </c>
      <c r="F4462" s="1" t="s">
        <v>13793</v>
      </c>
      <c r="G4462" s="1" t="s">
        <v>3095</v>
      </c>
      <c r="H4462" s="17">
        <v>0.949814814814815</v>
      </c>
      <c r="I4462" s="17">
        <v>7.2916666666700269E-4</v>
      </c>
      <c r="J4462" s="1" t="s">
        <v>13675</v>
      </c>
    </row>
    <row r="4463" spans="2:10">
      <c r="B4463" s="1" t="s">
        <v>18036</v>
      </c>
      <c r="C4463" s="1">
        <v>1</v>
      </c>
      <c r="D4463" s="1" t="s">
        <v>13753</v>
      </c>
      <c r="E4463" s="17">
        <v>0.85912037037037003</v>
      </c>
      <c r="F4463" s="1" t="s">
        <v>13785</v>
      </c>
      <c r="G4463" s="1" t="s">
        <v>13746</v>
      </c>
      <c r="H4463" s="17">
        <v>0.94983796296296297</v>
      </c>
      <c r="I4463" s="17">
        <v>9.0717592592592933E-2</v>
      </c>
      <c r="J4463" s="1" t="s">
        <v>13759</v>
      </c>
    </row>
    <row r="4464" spans="2:10">
      <c r="B4464" s="1" t="s">
        <v>17940</v>
      </c>
      <c r="C4464" s="1">
        <v>1</v>
      </c>
      <c r="D4464" s="1" t="s">
        <v>3076</v>
      </c>
      <c r="E4464" s="17">
        <v>0.84711805555555597</v>
      </c>
      <c r="F4464" s="1" t="s">
        <v>13784</v>
      </c>
      <c r="G4464" s="1" t="s">
        <v>13746</v>
      </c>
      <c r="H4464" s="17">
        <v>0.94993055555555495</v>
      </c>
      <c r="I4464" s="17">
        <v>0.10281249999999897</v>
      </c>
      <c r="J4464" s="1" t="s">
        <v>13766</v>
      </c>
    </row>
    <row r="4465" spans="2:10">
      <c r="B4465" s="1" t="s">
        <v>18717</v>
      </c>
      <c r="C4465" s="1">
        <v>1</v>
      </c>
      <c r="D4465" s="1" t="s">
        <v>13687</v>
      </c>
      <c r="E4465" s="17">
        <v>0.94893518518518505</v>
      </c>
      <c r="F4465" s="1" t="s">
        <v>13793</v>
      </c>
      <c r="G4465" s="1" t="s">
        <v>3095</v>
      </c>
      <c r="H4465" s="17">
        <v>0.94993055555555495</v>
      </c>
      <c r="I4465" s="17">
        <v>9.9537037036989684E-4</v>
      </c>
      <c r="J4465" s="1" t="s">
        <v>13757</v>
      </c>
    </row>
    <row r="4466" spans="2:10">
      <c r="B4466" s="1" t="s">
        <v>18102</v>
      </c>
      <c r="C4466" s="1">
        <v>5</v>
      </c>
      <c r="D4466" s="1" t="s">
        <v>13753</v>
      </c>
      <c r="E4466" s="17">
        <v>0.86662037037036999</v>
      </c>
      <c r="F4466" s="1" t="s">
        <v>13800</v>
      </c>
      <c r="G4466" s="1" t="s">
        <v>13746</v>
      </c>
      <c r="H4466" s="17">
        <v>0.950046296296296</v>
      </c>
      <c r="I4466" s="17">
        <v>8.3425925925926014E-2</v>
      </c>
      <c r="J4466" s="1" t="s">
        <v>13759</v>
      </c>
    </row>
    <row r="4467" spans="2:10">
      <c r="B4467" s="1" t="s">
        <v>18715</v>
      </c>
      <c r="C4467" s="1">
        <v>1</v>
      </c>
      <c r="D4467" s="1" t="s">
        <v>13687</v>
      </c>
      <c r="E4467" s="17">
        <v>0.94864583333333297</v>
      </c>
      <c r="F4467" s="1" t="s">
        <v>13793</v>
      </c>
      <c r="G4467" s="1" t="s">
        <v>13746</v>
      </c>
      <c r="H4467" s="17">
        <v>0.95009259259259304</v>
      </c>
      <c r="I4467" s="17">
        <v>1.4467592592600775E-3</v>
      </c>
      <c r="J4467" s="1" t="s">
        <v>13771</v>
      </c>
    </row>
    <row r="4468" spans="2:10">
      <c r="B4468" s="1" t="s">
        <v>17398</v>
      </c>
      <c r="C4468" s="1">
        <v>1</v>
      </c>
      <c r="D4468" s="1" t="s">
        <v>13760</v>
      </c>
      <c r="E4468" s="17">
        <v>0.80057870370370399</v>
      </c>
      <c r="F4468" s="1" t="s">
        <v>13779</v>
      </c>
      <c r="G4468" s="1" t="s">
        <v>3095</v>
      </c>
      <c r="H4468" s="17">
        <v>0.95021990740740703</v>
      </c>
      <c r="I4468" s="17">
        <v>0.14964120370370304</v>
      </c>
      <c r="J4468" s="1" t="s">
        <v>13761</v>
      </c>
    </row>
    <row r="4469" spans="2:10">
      <c r="B4469" s="1" t="s">
        <v>17004</v>
      </c>
      <c r="C4469" s="1">
        <v>1</v>
      </c>
      <c r="D4469" s="1" t="s">
        <v>3076</v>
      </c>
      <c r="E4469" s="17">
        <v>0.76740740740740698</v>
      </c>
      <c r="F4469" s="1" t="s">
        <v>13</v>
      </c>
      <c r="G4469" s="1" t="s">
        <v>13746</v>
      </c>
      <c r="H4469" s="17">
        <v>0.95032407407407404</v>
      </c>
      <c r="I4469" s="17">
        <v>0.18291666666666706</v>
      </c>
      <c r="J4469" s="1" t="s">
        <v>13766</v>
      </c>
    </row>
    <row r="4470" spans="2:10">
      <c r="B4470" s="1" t="s">
        <v>18571</v>
      </c>
      <c r="C4470" s="1">
        <v>1</v>
      </c>
      <c r="D4470" s="1" t="s">
        <v>13760</v>
      </c>
      <c r="E4470" s="17">
        <v>0.92980324074074105</v>
      </c>
      <c r="F4470" s="1" t="s">
        <v>13791</v>
      </c>
      <c r="G4470" s="1" t="s">
        <v>13762</v>
      </c>
      <c r="H4470" s="17">
        <v>0.95041666666666702</v>
      </c>
      <c r="I4470" s="17">
        <v>2.0613425925925966E-2</v>
      </c>
      <c r="J4470" s="1" t="s">
        <v>13763</v>
      </c>
    </row>
    <row r="4471" spans="2:10">
      <c r="B4471" s="1" t="s">
        <v>18722</v>
      </c>
      <c r="C4471" s="1">
        <v>1</v>
      </c>
      <c r="D4471" s="1" t="s">
        <v>13760</v>
      </c>
      <c r="E4471" s="17">
        <v>0.94912037037037</v>
      </c>
      <c r="F4471" s="1" t="s">
        <v>13793</v>
      </c>
      <c r="G4471" s="1" t="s">
        <v>3078</v>
      </c>
      <c r="H4471" s="17">
        <v>0.95042824074074095</v>
      </c>
      <c r="I4471" s="17">
        <v>1.3078703703709449E-3</v>
      </c>
      <c r="J4471" s="1" t="s">
        <v>13768</v>
      </c>
    </row>
    <row r="4472" spans="2:10">
      <c r="B4472" s="1" t="s">
        <v>15955</v>
      </c>
      <c r="C4472" s="1">
        <v>1</v>
      </c>
      <c r="D4472" s="1" t="s">
        <v>3076</v>
      </c>
      <c r="E4472" s="17">
        <v>0.64768518518518503</v>
      </c>
      <c r="F4472" s="1" t="s">
        <v>2</v>
      </c>
      <c r="G4472" s="1" t="s">
        <v>3095</v>
      </c>
      <c r="H4472" s="17">
        <v>0.95047453703703699</v>
      </c>
      <c r="I4472" s="17">
        <v>0.30278935185185196</v>
      </c>
      <c r="J4472" s="1" t="s">
        <v>13675</v>
      </c>
    </row>
    <row r="4473" spans="2:10">
      <c r="B4473" s="1" t="s">
        <v>16784</v>
      </c>
      <c r="C4473" s="1">
        <v>1</v>
      </c>
      <c r="D4473" s="1" t="s">
        <v>13687</v>
      </c>
      <c r="E4473" s="17">
        <v>0.74528935185185197</v>
      </c>
      <c r="F4473" s="1" t="s">
        <v>11</v>
      </c>
      <c r="G4473" s="1" t="s">
        <v>3077</v>
      </c>
      <c r="H4473" s="17">
        <v>0.95060185185185198</v>
      </c>
      <c r="I4473" s="17">
        <v>0.20531250000000001</v>
      </c>
      <c r="J4473" s="1" t="s">
        <v>13770</v>
      </c>
    </row>
    <row r="4474" spans="2:10">
      <c r="B4474" s="1" t="s">
        <v>18347</v>
      </c>
      <c r="C4474" s="1">
        <v>5</v>
      </c>
      <c r="D4474" s="1" t="s">
        <v>13760</v>
      </c>
      <c r="E4474" s="17">
        <v>0.89981481481481496</v>
      </c>
      <c r="F4474" s="1" t="s">
        <v>13788</v>
      </c>
      <c r="G4474" s="1" t="s">
        <v>13746</v>
      </c>
      <c r="H4474" s="17">
        <v>0.95093749999999999</v>
      </c>
      <c r="I4474" s="17">
        <v>5.1122685185185035E-2</v>
      </c>
      <c r="J4474" s="1" t="s">
        <v>13764</v>
      </c>
    </row>
    <row r="4475" spans="2:10">
      <c r="B4475" s="1" t="s">
        <v>17382</v>
      </c>
      <c r="C4475" s="1">
        <v>1</v>
      </c>
      <c r="D4475" s="1" t="s">
        <v>13753</v>
      </c>
      <c r="E4475" s="17">
        <v>0.79976851851851805</v>
      </c>
      <c r="F4475" s="1" t="s">
        <v>13779</v>
      </c>
      <c r="G4475" s="1" t="s">
        <v>13746</v>
      </c>
      <c r="H4475" s="17">
        <v>0.951006944444444</v>
      </c>
      <c r="I4475" s="17">
        <v>0.15123842592592596</v>
      </c>
      <c r="J4475" s="1" t="s">
        <v>13759</v>
      </c>
    </row>
    <row r="4476" spans="2:10">
      <c r="B4476" s="1" t="s">
        <v>18520</v>
      </c>
      <c r="C4476" s="1">
        <v>1</v>
      </c>
      <c r="D4476" s="1" t="s">
        <v>13760</v>
      </c>
      <c r="E4476" s="17">
        <v>0.92325231481481496</v>
      </c>
      <c r="F4476" s="1" t="s">
        <v>13790</v>
      </c>
      <c r="G4476" s="1" t="s">
        <v>13762</v>
      </c>
      <c r="H4476" s="17">
        <v>0.951006944444444</v>
      </c>
      <c r="I4476" s="17">
        <v>2.7754629629629046E-2</v>
      </c>
      <c r="J4476" s="1" t="s">
        <v>13763</v>
      </c>
    </row>
    <row r="4477" spans="2:10">
      <c r="B4477" s="1" t="s">
        <v>18652</v>
      </c>
      <c r="C4477" s="1">
        <v>1</v>
      </c>
      <c r="D4477" s="1" t="s">
        <v>13753</v>
      </c>
      <c r="E4477" s="17">
        <v>0.94018518518518501</v>
      </c>
      <c r="F4477" s="1" t="s">
        <v>13792</v>
      </c>
      <c r="G4477" s="1" t="s">
        <v>13762</v>
      </c>
      <c r="H4477" s="17">
        <v>0.95106481481481497</v>
      </c>
      <c r="I4477" s="17">
        <v>1.0879629629629961E-2</v>
      </c>
      <c r="J4477" s="1" t="s">
        <v>13772</v>
      </c>
    </row>
    <row r="4478" spans="2:10">
      <c r="B4478" s="1" t="s">
        <v>18732</v>
      </c>
      <c r="C4478" s="1">
        <v>1</v>
      </c>
      <c r="D4478" s="1" t="s">
        <v>13753</v>
      </c>
      <c r="E4478" s="17">
        <v>0.95096064814814796</v>
      </c>
      <c r="F4478" s="1" t="s">
        <v>13793</v>
      </c>
      <c r="G4478" s="1" t="s">
        <v>13746</v>
      </c>
      <c r="H4478" s="17">
        <v>0.95113425925925899</v>
      </c>
      <c r="I4478" s="17">
        <v>1.7361111111102723E-4</v>
      </c>
      <c r="J4478" s="1" t="s">
        <v>13759</v>
      </c>
    </row>
    <row r="4479" spans="2:10">
      <c r="B4479" s="1" t="s">
        <v>16617</v>
      </c>
      <c r="C4479" s="1">
        <v>1</v>
      </c>
      <c r="D4479" s="1" t="s">
        <v>13760</v>
      </c>
      <c r="E4479" s="17">
        <v>0.72503472222222198</v>
      </c>
      <c r="F4479" s="1" t="s">
        <v>9</v>
      </c>
      <c r="G4479" s="1" t="s">
        <v>3095</v>
      </c>
      <c r="H4479" s="17">
        <v>0.951238425925926</v>
      </c>
      <c r="I4479" s="17">
        <v>0.22620370370370402</v>
      </c>
      <c r="J4479" s="1" t="s">
        <v>13761</v>
      </c>
    </row>
    <row r="4480" spans="2:10">
      <c r="B4480" s="1" t="s">
        <v>17397</v>
      </c>
      <c r="C4480" s="1">
        <v>1</v>
      </c>
      <c r="D4480" s="1" t="s">
        <v>13760</v>
      </c>
      <c r="E4480" s="17">
        <v>0.80053240740740705</v>
      </c>
      <c r="F4480" s="1" t="s">
        <v>13779</v>
      </c>
      <c r="G4480" s="1" t="s">
        <v>13762</v>
      </c>
      <c r="H4480" s="17">
        <v>0.95138888888888895</v>
      </c>
      <c r="I4480" s="17">
        <v>0.1508564814814819</v>
      </c>
      <c r="J4480" s="1" t="s">
        <v>13763</v>
      </c>
    </row>
    <row r="4481" spans="2:10">
      <c r="B4481" s="1" t="s">
        <v>16492</v>
      </c>
      <c r="C4481" s="1">
        <v>1</v>
      </c>
      <c r="D4481" s="1" t="s">
        <v>3076</v>
      </c>
      <c r="E4481" s="17">
        <v>0.71065972222222196</v>
      </c>
      <c r="F4481" s="1" t="s">
        <v>8</v>
      </c>
      <c r="G4481" s="1" t="s">
        <v>3095</v>
      </c>
      <c r="H4481" s="17">
        <v>0.95140046296296299</v>
      </c>
      <c r="I4481" s="17">
        <v>0.24074074074074103</v>
      </c>
      <c r="J4481" s="1" t="s">
        <v>13675</v>
      </c>
    </row>
    <row r="4482" spans="2:10">
      <c r="B4482" s="1" t="s">
        <v>18105</v>
      </c>
      <c r="C4482" s="1">
        <v>1</v>
      </c>
      <c r="D4482" s="1" t="s">
        <v>13753</v>
      </c>
      <c r="E4482" s="17">
        <v>0.86743055555555604</v>
      </c>
      <c r="F4482" s="1" t="s">
        <v>13800</v>
      </c>
      <c r="G4482" s="1" t="s">
        <v>13762</v>
      </c>
      <c r="H4482" s="17">
        <v>0.95153935185185201</v>
      </c>
      <c r="I4482" s="17">
        <v>8.4108796296295973E-2</v>
      </c>
      <c r="J4482" s="1" t="s">
        <v>13772</v>
      </c>
    </row>
    <row r="4483" spans="2:10">
      <c r="B4483" s="1" t="s">
        <v>18729</v>
      </c>
      <c r="C4483" s="1">
        <v>1</v>
      </c>
      <c r="D4483" s="1" t="s">
        <v>13687</v>
      </c>
      <c r="E4483" s="17">
        <v>0.95082175925925905</v>
      </c>
      <c r="F4483" s="1" t="s">
        <v>13793</v>
      </c>
      <c r="G4483" s="1" t="s">
        <v>3095</v>
      </c>
      <c r="H4483" s="17">
        <v>0.95171296296296304</v>
      </c>
      <c r="I4483" s="17">
        <v>8.9120370370399105E-4</v>
      </c>
      <c r="J4483" s="1" t="s">
        <v>13757</v>
      </c>
    </row>
    <row r="4484" spans="2:10">
      <c r="B4484" s="1" t="s">
        <v>18726</v>
      </c>
      <c r="C4484" s="1">
        <v>1</v>
      </c>
      <c r="D4484" s="1" t="s">
        <v>13753</v>
      </c>
      <c r="E4484" s="17">
        <v>0.95013888888888898</v>
      </c>
      <c r="F4484" s="1" t="s">
        <v>13793</v>
      </c>
      <c r="G4484" s="1" t="s">
        <v>13746</v>
      </c>
      <c r="H4484" s="17">
        <v>0.95173611111111101</v>
      </c>
      <c r="I4484" s="17">
        <v>1.5972222222220278E-3</v>
      </c>
      <c r="J4484" s="1" t="s">
        <v>13759</v>
      </c>
    </row>
    <row r="4485" spans="2:10">
      <c r="B4485" s="1" t="s">
        <v>18731</v>
      </c>
      <c r="C4485" s="1">
        <v>1</v>
      </c>
      <c r="D4485" s="1" t="s">
        <v>3076</v>
      </c>
      <c r="E4485" s="17">
        <v>0.95093749999999999</v>
      </c>
      <c r="F4485" s="1" t="s">
        <v>13793</v>
      </c>
      <c r="G4485" s="1" t="s">
        <v>3095</v>
      </c>
      <c r="H4485" s="17">
        <v>0.95179398148148198</v>
      </c>
      <c r="I4485" s="17">
        <v>8.5648148148198544E-4</v>
      </c>
      <c r="J4485" s="1" t="s">
        <v>13675</v>
      </c>
    </row>
    <row r="4486" spans="2:10">
      <c r="B4486" s="1" t="s">
        <v>17191</v>
      </c>
      <c r="C4486" s="1">
        <v>1</v>
      </c>
      <c r="D4486" s="1" t="s">
        <v>3076</v>
      </c>
      <c r="E4486" s="17">
        <v>0.78331018518518503</v>
      </c>
      <c r="F4486" s="1" t="s">
        <v>15</v>
      </c>
      <c r="G4486" s="1" t="s">
        <v>3095</v>
      </c>
      <c r="H4486" s="17">
        <v>0.95187500000000003</v>
      </c>
      <c r="I4486" s="17">
        <v>0.168564814814815</v>
      </c>
      <c r="J4486" s="1" t="s">
        <v>13675</v>
      </c>
    </row>
    <row r="4487" spans="2:10">
      <c r="B4487" s="1" t="s">
        <v>16374</v>
      </c>
      <c r="C4487" s="1">
        <v>1</v>
      </c>
      <c r="D4487" s="1" t="s">
        <v>13760</v>
      </c>
      <c r="E4487" s="17">
        <v>0.69762731481481499</v>
      </c>
      <c r="F4487" s="1" t="s">
        <v>6</v>
      </c>
      <c r="G4487" s="1" t="s">
        <v>13762</v>
      </c>
      <c r="H4487" s="17">
        <v>0.95188657407407395</v>
      </c>
      <c r="I4487" s="17">
        <v>0.25425925925925896</v>
      </c>
      <c r="J4487" s="1" t="s">
        <v>13763</v>
      </c>
    </row>
    <row r="4488" spans="2:10">
      <c r="B4488" s="1" t="s">
        <v>17005</v>
      </c>
      <c r="C4488" s="1">
        <v>1</v>
      </c>
      <c r="D4488" s="1" t="s">
        <v>13760</v>
      </c>
      <c r="E4488" s="17">
        <v>0.76747685185185199</v>
      </c>
      <c r="F4488" s="1" t="s">
        <v>13</v>
      </c>
      <c r="G4488" s="1" t="s">
        <v>3095</v>
      </c>
      <c r="H4488" s="17">
        <v>0.95197916666666704</v>
      </c>
      <c r="I4488" s="17">
        <v>0.18450231481481505</v>
      </c>
      <c r="J4488" s="1" t="s">
        <v>13761</v>
      </c>
    </row>
    <row r="4489" spans="2:10">
      <c r="B4489" s="1" t="s">
        <v>18691</v>
      </c>
      <c r="C4489" s="1">
        <v>1</v>
      </c>
      <c r="D4489" s="1" t="s">
        <v>13760</v>
      </c>
      <c r="E4489" s="17">
        <v>0.94506944444444396</v>
      </c>
      <c r="F4489" s="1" t="s">
        <v>13792</v>
      </c>
      <c r="G4489" s="1" t="s">
        <v>3095</v>
      </c>
      <c r="H4489" s="17">
        <v>0.95218749999999996</v>
      </c>
      <c r="I4489" s="17">
        <v>7.1180555555560021E-3</v>
      </c>
      <c r="J4489" s="1" t="s">
        <v>13761</v>
      </c>
    </row>
    <row r="4490" spans="2:10">
      <c r="B4490" s="1" t="s">
        <v>16391</v>
      </c>
      <c r="C4490" s="1">
        <v>1</v>
      </c>
      <c r="D4490" s="1" t="s">
        <v>13760</v>
      </c>
      <c r="E4490" s="17">
        <v>0.69951388888888899</v>
      </c>
      <c r="F4490" s="1" t="s">
        <v>7</v>
      </c>
      <c r="G4490" s="1" t="s">
        <v>13762</v>
      </c>
      <c r="H4490" s="17">
        <v>0.95223379629629601</v>
      </c>
      <c r="I4490" s="17">
        <v>0.25271990740740702</v>
      </c>
      <c r="J4490" s="1" t="s">
        <v>13763</v>
      </c>
    </row>
    <row r="4491" spans="2:10">
      <c r="B4491" s="1" t="s">
        <v>18740</v>
      </c>
      <c r="C4491" s="1">
        <v>1</v>
      </c>
      <c r="D4491" s="1" t="s">
        <v>13687</v>
      </c>
      <c r="E4491" s="17">
        <v>0.95172453703703697</v>
      </c>
      <c r="F4491" s="1" t="s">
        <v>13793</v>
      </c>
      <c r="G4491" s="1" t="s">
        <v>3078</v>
      </c>
      <c r="H4491" s="17">
        <v>0.95224537037037005</v>
      </c>
      <c r="I4491" s="17">
        <v>5.2083333333308168E-4</v>
      </c>
      <c r="J4491" s="1" t="s">
        <v>13773</v>
      </c>
    </row>
    <row r="4492" spans="2:10">
      <c r="B4492" s="1" t="s">
        <v>17443</v>
      </c>
      <c r="C4492" s="1">
        <v>1</v>
      </c>
      <c r="D4492" s="1" t="s">
        <v>3076</v>
      </c>
      <c r="E4492" s="17">
        <v>0.80349537037037</v>
      </c>
      <c r="F4492" s="1" t="s">
        <v>13780</v>
      </c>
      <c r="G4492" s="1" t="s">
        <v>3095</v>
      </c>
      <c r="H4492" s="17">
        <v>0.95233796296296302</v>
      </c>
      <c r="I4492" s="17">
        <v>0.14884259259259303</v>
      </c>
      <c r="J4492" s="1" t="s">
        <v>13675</v>
      </c>
    </row>
    <row r="4493" spans="2:10">
      <c r="B4493" s="1" t="s">
        <v>18508</v>
      </c>
      <c r="C4493" s="1">
        <v>1</v>
      </c>
      <c r="D4493" s="1" t="s">
        <v>13753</v>
      </c>
      <c r="E4493" s="17">
        <v>0.921608796296296</v>
      </c>
      <c r="F4493" s="1" t="s">
        <v>13790</v>
      </c>
      <c r="G4493" s="1" t="s">
        <v>3095</v>
      </c>
      <c r="H4493" s="17">
        <v>0.952395833333333</v>
      </c>
      <c r="I4493" s="17">
        <v>3.0787037037037002E-2</v>
      </c>
      <c r="J4493" s="1" t="s">
        <v>13758</v>
      </c>
    </row>
    <row r="4494" spans="2:10">
      <c r="B4494" s="1" t="s">
        <v>18739</v>
      </c>
      <c r="C4494" s="1">
        <v>1</v>
      </c>
      <c r="D4494" s="1" t="s">
        <v>13760</v>
      </c>
      <c r="E4494" s="17">
        <v>0.95148148148148104</v>
      </c>
      <c r="F4494" s="1" t="s">
        <v>13793</v>
      </c>
      <c r="G4494" s="1" t="s">
        <v>3095</v>
      </c>
      <c r="H4494" s="17">
        <v>0.95244212962963004</v>
      </c>
      <c r="I4494" s="17">
        <v>9.6064814814900146E-4</v>
      </c>
      <c r="J4494" s="1" t="s">
        <v>13761</v>
      </c>
    </row>
    <row r="4495" spans="2:10">
      <c r="B4495" s="1" t="s">
        <v>18718</v>
      </c>
      <c r="C4495" s="1">
        <v>4</v>
      </c>
      <c r="D4495" s="1" t="s">
        <v>13760</v>
      </c>
      <c r="E4495" s="17">
        <v>0.94893518518518505</v>
      </c>
      <c r="F4495" s="1" t="s">
        <v>13793</v>
      </c>
      <c r="G4495" s="1" t="s">
        <v>3078</v>
      </c>
      <c r="H4495" s="17">
        <v>0.95246527777777801</v>
      </c>
      <c r="I4495" s="17">
        <v>3.5300925925929594E-3</v>
      </c>
      <c r="J4495" s="1" t="s">
        <v>13768</v>
      </c>
    </row>
    <row r="4496" spans="2:10">
      <c r="B4496" s="1" t="s">
        <v>18463</v>
      </c>
      <c r="C4496" s="1">
        <v>1</v>
      </c>
      <c r="D4496" s="1" t="s">
        <v>13753</v>
      </c>
      <c r="E4496" s="17">
        <v>0.91530092592592605</v>
      </c>
      <c r="F4496" s="1" t="s">
        <v>13789</v>
      </c>
      <c r="G4496" s="1" t="s">
        <v>3095</v>
      </c>
      <c r="H4496" s="17">
        <v>0.95251157407407405</v>
      </c>
      <c r="I4496" s="17">
        <v>3.7210648148148007E-2</v>
      </c>
      <c r="J4496" s="1" t="s">
        <v>13758</v>
      </c>
    </row>
    <row r="4497" spans="2:10">
      <c r="B4497" s="1" t="s">
        <v>18011</v>
      </c>
      <c r="C4497" s="1">
        <v>1</v>
      </c>
      <c r="D4497" s="1" t="s">
        <v>13753</v>
      </c>
      <c r="E4497" s="17">
        <v>0.85575231481481495</v>
      </c>
      <c r="F4497" s="1" t="s">
        <v>13785</v>
      </c>
      <c r="G4497" s="1" t="s">
        <v>13762</v>
      </c>
      <c r="H4497" s="17">
        <v>0.95258101851851895</v>
      </c>
      <c r="I4497" s="17">
        <v>9.6828703703704E-2</v>
      </c>
      <c r="J4497" s="1" t="s">
        <v>13772</v>
      </c>
    </row>
    <row r="4498" spans="2:10">
      <c r="B4498" s="1" t="s">
        <v>18730</v>
      </c>
      <c r="C4498" s="1">
        <v>1</v>
      </c>
      <c r="D4498" s="1" t="s">
        <v>3076</v>
      </c>
      <c r="E4498" s="17">
        <v>0.95087962962963002</v>
      </c>
      <c r="F4498" s="1" t="s">
        <v>13793</v>
      </c>
      <c r="G4498" s="1" t="s">
        <v>3095</v>
      </c>
      <c r="H4498" s="17">
        <v>0.95274305555555605</v>
      </c>
      <c r="I4498" s="17">
        <v>1.8634259259260322E-3</v>
      </c>
      <c r="J4498" s="1" t="s">
        <v>13675</v>
      </c>
    </row>
    <row r="4499" spans="2:10">
      <c r="B4499" s="1" t="s">
        <v>17148</v>
      </c>
      <c r="C4499" s="1">
        <v>1</v>
      </c>
      <c r="D4499" s="1" t="s">
        <v>13760</v>
      </c>
      <c r="E4499" s="17">
        <v>0.77876157407407398</v>
      </c>
      <c r="F4499" s="1" t="s">
        <v>14</v>
      </c>
      <c r="G4499" s="1" t="s">
        <v>3095</v>
      </c>
      <c r="H4499" s="17">
        <v>0.95284722222222196</v>
      </c>
      <c r="I4499" s="17">
        <v>0.17408564814814798</v>
      </c>
      <c r="J4499" s="1" t="s">
        <v>13761</v>
      </c>
    </row>
    <row r="4500" spans="2:10">
      <c r="B4500" s="1" t="s">
        <v>18743</v>
      </c>
      <c r="C4500" s="1">
        <v>1</v>
      </c>
      <c r="D4500" s="1" t="s">
        <v>13753</v>
      </c>
      <c r="E4500" s="17">
        <v>0.95210648148148103</v>
      </c>
      <c r="F4500" s="1" t="s">
        <v>13793</v>
      </c>
      <c r="G4500" s="1" t="s">
        <v>13746</v>
      </c>
      <c r="H4500" s="17">
        <v>0.95284722222222196</v>
      </c>
      <c r="I4500" s="17">
        <v>7.4074074074093055E-4</v>
      </c>
      <c r="J4500" s="1" t="s">
        <v>13759</v>
      </c>
    </row>
    <row r="4501" spans="2:10">
      <c r="B4501" s="1" t="s">
        <v>18738</v>
      </c>
      <c r="C4501" s="1">
        <v>1</v>
      </c>
      <c r="D4501" s="1" t="s">
        <v>13687</v>
      </c>
      <c r="E4501" s="17">
        <v>0.951435185185185</v>
      </c>
      <c r="F4501" s="1" t="s">
        <v>13793</v>
      </c>
      <c r="G4501" s="1" t="s">
        <v>13746</v>
      </c>
      <c r="H4501" s="17">
        <v>0.95302083333333298</v>
      </c>
      <c r="I4501" s="17">
        <v>1.5856481481479889E-3</v>
      </c>
      <c r="J4501" s="1" t="s">
        <v>13771</v>
      </c>
    </row>
    <row r="4502" spans="2:10">
      <c r="B4502" s="1" t="s">
        <v>17225</v>
      </c>
      <c r="C4502" s="1">
        <v>1</v>
      </c>
      <c r="D4502" s="1" t="s">
        <v>13753</v>
      </c>
      <c r="E4502" s="17">
        <v>0.78560185185185205</v>
      </c>
      <c r="F4502" s="1" t="s">
        <v>15</v>
      </c>
      <c r="G4502" s="1" t="s">
        <v>13746</v>
      </c>
      <c r="H4502" s="17">
        <v>0.95309027777777799</v>
      </c>
      <c r="I4502" s="17">
        <v>0.16748842592592594</v>
      </c>
      <c r="J4502" s="1" t="s">
        <v>13759</v>
      </c>
    </row>
    <row r="4503" spans="2:10">
      <c r="B4503" s="1" t="s">
        <v>15655</v>
      </c>
      <c r="C4503" s="1">
        <v>1</v>
      </c>
      <c r="D4503" s="1" t="s">
        <v>13760</v>
      </c>
      <c r="E4503" s="17">
        <v>0.610335648148148</v>
      </c>
      <c r="F4503" s="1" t="s">
        <v>62</v>
      </c>
      <c r="G4503" s="1" t="s">
        <v>13762</v>
      </c>
      <c r="H4503" s="17">
        <v>0.95331018518518496</v>
      </c>
      <c r="I4503" s="17">
        <v>0.34297453703703695</v>
      </c>
      <c r="J4503" s="1" t="s">
        <v>13763</v>
      </c>
    </row>
    <row r="4504" spans="2:10">
      <c r="B4504" s="1" t="s">
        <v>18749</v>
      </c>
      <c r="C4504" s="1">
        <v>1</v>
      </c>
      <c r="D4504" s="1" t="s">
        <v>13760</v>
      </c>
      <c r="E4504" s="17">
        <v>0.95307870370370396</v>
      </c>
      <c r="F4504" s="1" t="s">
        <v>13793</v>
      </c>
      <c r="G4504" s="1" t="s">
        <v>3077</v>
      </c>
      <c r="H4504" s="17">
        <v>0.95336805555555604</v>
      </c>
      <c r="I4504" s="17">
        <v>2.8935185185208212E-4</v>
      </c>
      <c r="J4504" s="1" t="s">
        <v>13765</v>
      </c>
    </row>
    <row r="4505" spans="2:10">
      <c r="B4505" s="1" t="s">
        <v>16396</v>
      </c>
      <c r="C4505" s="1">
        <v>1</v>
      </c>
      <c r="D4505" s="1" t="s">
        <v>13760</v>
      </c>
      <c r="E4505" s="17">
        <v>0.7</v>
      </c>
      <c r="F4505" s="1" t="s">
        <v>7</v>
      </c>
      <c r="G4505" s="1" t="s">
        <v>13746</v>
      </c>
      <c r="H4505" s="17">
        <v>0.95344907407407398</v>
      </c>
      <c r="I4505" s="17">
        <v>0.25344907407407402</v>
      </c>
      <c r="J4505" s="1" t="s">
        <v>13764</v>
      </c>
    </row>
    <row r="4506" spans="2:10">
      <c r="B4506" s="1" t="s">
        <v>18748</v>
      </c>
      <c r="C4506" s="1">
        <v>1</v>
      </c>
      <c r="D4506" s="1" t="s">
        <v>13753</v>
      </c>
      <c r="E4506" s="17">
        <v>0.95306712962963003</v>
      </c>
      <c r="F4506" s="1" t="s">
        <v>13793</v>
      </c>
      <c r="G4506" s="1" t="s">
        <v>13746</v>
      </c>
      <c r="H4506" s="17">
        <v>0.95348379629629598</v>
      </c>
      <c r="I4506" s="17">
        <v>4.1666666666595464E-4</v>
      </c>
      <c r="J4506" s="1" t="s">
        <v>13759</v>
      </c>
    </row>
    <row r="4507" spans="2:10">
      <c r="B4507" s="1" t="s">
        <v>15331</v>
      </c>
      <c r="C4507" s="1">
        <v>1</v>
      </c>
      <c r="D4507" s="1" t="s">
        <v>13760</v>
      </c>
      <c r="E4507" s="17">
        <v>0.56696759259259299</v>
      </c>
      <c r="F4507" s="1" t="s">
        <v>58</v>
      </c>
      <c r="G4507" s="1" t="s">
        <v>3077</v>
      </c>
      <c r="H4507" s="17">
        <v>0.95354166666666695</v>
      </c>
      <c r="I4507" s="17">
        <v>0.38657407407407396</v>
      </c>
      <c r="J4507" s="1" t="s">
        <v>13765</v>
      </c>
    </row>
    <row r="4508" spans="2:10">
      <c r="B4508" s="1" t="s">
        <v>18747</v>
      </c>
      <c r="C4508" s="1">
        <v>1</v>
      </c>
      <c r="D4508" s="1" t="s">
        <v>13753</v>
      </c>
      <c r="E4508" s="17">
        <v>0.95302083333333298</v>
      </c>
      <c r="F4508" s="1" t="s">
        <v>13793</v>
      </c>
      <c r="G4508" s="1" t="s">
        <v>3078</v>
      </c>
      <c r="H4508" s="17">
        <v>0.95390046296296305</v>
      </c>
      <c r="I4508" s="17">
        <v>8.7962962963006319E-4</v>
      </c>
      <c r="J4508" s="1" t="s">
        <v>13755</v>
      </c>
    </row>
    <row r="4509" spans="2:10">
      <c r="B4509" s="1" t="s">
        <v>18613</v>
      </c>
      <c r="C4509" s="1">
        <v>1</v>
      </c>
      <c r="D4509" s="1" t="s">
        <v>13687</v>
      </c>
      <c r="E4509" s="17">
        <v>0.935844907407407</v>
      </c>
      <c r="F4509" s="1" t="s">
        <v>13791</v>
      </c>
      <c r="G4509" s="1" t="s">
        <v>3078</v>
      </c>
      <c r="H4509" s="17">
        <v>0.95400462962962995</v>
      </c>
      <c r="I4509" s="17">
        <v>1.8159722222222952E-2</v>
      </c>
      <c r="J4509" s="1" t="s">
        <v>13773</v>
      </c>
    </row>
    <row r="4510" spans="2:10">
      <c r="B4510" s="1" t="s">
        <v>18736</v>
      </c>
      <c r="C4510" s="1">
        <v>1</v>
      </c>
      <c r="D4510" s="1" t="s">
        <v>13760</v>
      </c>
      <c r="E4510" s="17">
        <v>0.95133101851851898</v>
      </c>
      <c r="F4510" s="1" t="s">
        <v>13793</v>
      </c>
      <c r="G4510" s="1" t="s">
        <v>3078</v>
      </c>
      <c r="H4510" s="17">
        <v>0.95416666666666705</v>
      </c>
      <c r="I4510" s="17">
        <v>2.8356481481480733E-3</v>
      </c>
      <c r="J4510" s="1" t="s">
        <v>13768</v>
      </c>
    </row>
    <row r="4511" spans="2:10">
      <c r="B4511" s="1" t="s">
        <v>18754</v>
      </c>
      <c r="C4511" s="1">
        <v>1</v>
      </c>
      <c r="D4511" s="1" t="s">
        <v>13687</v>
      </c>
      <c r="E4511" s="17">
        <v>0.95324074074074105</v>
      </c>
      <c r="F4511" s="1" t="s">
        <v>13793</v>
      </c>
      <c r="G4511" s="1" t="s">
        <v>13746</v>
      </c>
      <c r="H4511" s="17">
        <v>0.95427083333333296</v>
      </c>
      <c r="I4511" s="17">
        <v>1.0300925925919024E-3</v>
      </c>
      <c r="J4511" s="1" t="s">
        <v>13771</v>
      </c>
    </row>
    <row r="4512" spans="2:10">
      <c r="B4512" s="1" t="s">
        <v>18752</v>
      </c>
      <c r="C4512" s="1">
        <v>1</v>
      </c>
      <c r="D4512" s="1" t="s">
        <v>13760</v>
      </c>
      <c r="E4512" s="17">
        <v>0.95321759259259298</v>
      </c>
      <c r="F4512" s="1" t="s">
        <v>13793</v>
      </c>
      <c r="G4512" s="1" t="s">
        <v>13746</v>
      </c>
      <c r="H4512" s="17">
        <v>0.95432870370370404</v>
      </c>
      <c r="I4512" s="17">
        <v>1.1111111111110628E-3</v>
      </c>
      <c r="J4512" s="1" t="s">
        <v>13764</v>
      </c>
    </row>
    <row r="4513" spans="2:10">
      <c r="B4513" s="1" t="s">
        <v>17607</v>
      </c>
      <c r="C4513" s="1">
        <v>2</v>
      </c>
      <c r="D4513" s="1" t="s">
        <v>3076</v>
      </c>
      <c r="E4513" s="17">
        <v>0.81380787037036995</v>
      </c>
      <c r="F4513" s="1" t="s">
        <v>13781</v>
      </c>
      <c r="G4513" s="1" t="s">
        <v>3078</v>
      </c>
      <c r="H4513" s="17">
        <v>0.95460648148148197</v>
      </c>
      <c r="I4513" s="17">
        <v>0.14079861111111203</v>
      </c>
      <c r="J4513" s="1" t="s">
        <v>13769</v>
      </c>
    </row>
    <row r="4514" spans="2:10">
      <c r="B4514" s="1" t="s">
        <v>18560</v>
      </c>
      <c r="C4514" s="1">
        <v>4</v>
      </c>
      <c r="D4514" s="1" t="s">
        <v>13760</v>
      </c>
      <c r="E4514" s="17">
        <v>0.92854166666666704</v>
      </c>
      <c r="F4514" s="1" t="s">
        <v>13791</v>
      </c>
      <c r="G4514" s="1" t="s">
        <v>3095</v>
      </c>
      <c r="H4514" s="17">
        <v>0.95464120370370398</v>
      </c>
      <c r="I4514" s="17">
        <v>2.6099537037036935E-2</v>
      </c>
      <c r="J4514" s="1" t="s">
        <v>13761</v>
      </c>
    </row>
    <row r="4515" spans="2:10">
      <c r="B4515" s="1" t="s">
        <v>18750</v>
      </c>
      <c r="C4515" s="1">
        <v>1</v>
      </c>
      <c r="D4515" s="1" t="s">
        <v>13753</v>
      </c>
      <c r="E4515" s="17">
        <v>0.95314814814814797</v>
      </c>
      <c r="F4515" s="1" t="s">
        <v>13793</v>
      </c>
      <c r="G4515" s="1" t="s">
        <v>3077</v>
      </c>
      <c r="H4515" s="17">
        <v>0.95468750000000002</v>
      </c>
      <c r="I4515" s="17">
        <v>1.5393518518520555E-3</v>
      </c>
      <c r="J4515" s="1" t="s">
        <v>13756</v>
      </c>
    </row>
    <row r="4516" spans="2:10">
      <c r="B4516" s="1" t="s">
        <v>16343</v>
      </c>
      <c r="C4516" s="1">
        <v>1</v>
      </c>
      <c r="D4516" s="1" t="s">
        <v>13753</v>
      </c>
      <c r="E4516" s="17">
        <v>0.69452546296296302</v>
      </c>
      <c r="F4516" s="1" t="s">
        <v>6</v>
      </c>
      <c r="G4516" s="1" t="s">
        <v>3095</v>
      </c>
      <c r="H4516" s="17">
        <v>0.95469907407407395</v>
      </c>
      <c r="I4516" s="17">
        <v>0.26017361111111093</v>
      </c>
      <c r="J4516" s="1" t="s">
        <v>13758</v>
      </c>
    </row>
    <row r="4517" spans="2:10">
      <c r="B4517" s="1" t="s">
        <v>17606</v>
      </c>
      <c r="C4517" s="1">
        <v>2</v>
      </c>
      <c r="D4517" s="1" t="s">
        <v>13753</v>
      </c>
      <c r="E4517" s="17">
        <v>0.81374999999999997</v>
      </c>
      <c r="F4517" s="1" t="s">
        <v>13781</v>
      </c>
      <c r="G4517" s="1" t="s">
        <v>3095</v>
      </c>
      <c r="H4517" s="17">
        <v>0.95473379629629596</v>
      </c>
      <c r="I4517" s="17">
        <v>0.14098379629629598</v>
      </c>
      <c r="J4517" s="1" t="s">
        <v>13758</v>
      </c>
    </row>
    <row r="4518" spans="2:10">
      <c r="B4518" s="1" t="s">
        <v>14778</v>
      </c>
      <c r="C4518" s="1">
        <v>1</v>
      </c>
      <c r="D4518" s="1" t="s">
        <v>13760</v>
      </c>
      <c r="E4518" s="17">
        <v>0.491458333333333</v>
      </c>
      <c r="F4518" s="1" t="s">
        <v>51</v>
      </c>
      <c r="G4518" s="1" t="s">
        <v>13762</v>
      </c>
      <c r="H4518" s="17">
        <v>0.95475694444444403</v>
      </c>
      <c r="I4518" s="17">
        <v>0.46329861111111104</v>
      </c>
      <c r="J4518" s="1" t="s">
        <v>13763</v>
      </c>
    </row>
    <row r="4519" spans="2:10">
      <c r="B4519" s="1" t="s">
        <v>18720</v>
      </c>
      <c r="C4519" s="1">
        <v>1</v>
      </c>
      <c r="D4519" s="1" t="s">
        <v>3076</v>
      </c>
      <c r="E4519" s="17">
        <v>0.94900462962962995</v>
      </c>
      <c r="F4519" s="1" t="s">
        <v>13793</v>
      </c>
      <c r="G4519" s="1" t="s">
        <v>3078</v>
      </c>
      <c r="H4519" s="17">
        <v>0.95480324074074097</v>
      </c>
      <c r="I4519" s="17">
        <v>5.7986111111110183E-3</v>
      </c>
      <c r="J4519" s="1" t="s">
        <v>13769</v>
      </c>
    </row>
    <row r="4520" spans="2:10">
      <c r="B4520" s="1" t="s">
        <v>17365</v>
      </c>
      <c r="C4520" s="1">
        <v>1</v>
      </c>
      <c r="D4520" s="1" t="s">
        <v>13760</v>
      </c>
      <c r="E4520" s="17">
        <v>0.79869212962962999</v>
      </c>
      <c r="F4520" s="1" t="s">
        <v>13779</v>
      </c>
      <c r="G4520" s="1" t="s">
        <v>3095</v>
      </c>
      <c r="H4520" s="17">
        <v>0.95486111111111105</v>
      </c>
      <c r="I4520" s="17">
        <v>0.15616898148148106</v>
      </c>
      <c r="J4520" s="1" t="s">
        <v>13761</v>
      </c>
    </row>
    <row r="4521" spans="2:10">
      <c r="B4521" s="1" t="s">
        <v>18760</v>
      </c>
      <c r="C4521" s="1">
        <v>2</v>
      </c>
      <c r="D4521" s="1" t="s">
        <v>13760</v>
      </c>
      <c r="E4521" s="17">
        <v>0.95436342592592605</v>
      </c>
      <c r="F4521" s="1" t="s">
        <v>13793</v>
      </c>
      <c r="G4521" s="1" t="s">
        <v>3095</v>
      </c>
      <c r="H4521" s="17">
        <v>0.95489583333333306</v>
      </c>
      <c r="I4521" s="17">
        <v>5.3240740740700954E-4</v>
      </c>
      <c r="J4521" s="1" t="s">
        <v>13761</v>
      </c>
    </row>
    <row r="4522" spans="2:10">
      <c r="B4522" s="1" t="s">
        <v>17920</v>
      </c>
      <c r="C4522" s="1">
        <v>1</v>
      </c>
      <c r="D4522" s="1" t="s">
        <v>13760</v>
      </c>
      <c r="E4522" s="17">
        <v>0.84574074074074101</v>
      </c>
      <c r="F4522" s="1" t="s">
        <v>13784</v>
      </c>
      <c r="G4522" s="1" t="s">
        <v>3077</v>
      </c>
      <c r="H4522" s="17">
        <v>0.95497685185185199</v>
      </c>
      <c r="I4522" s="17">
        <v>0.10923611111111098</v>
      </c>
      <c r="J4522" s="1" t="s">
        <v>13765</v>
      </c>
    </row>
    <row r="4523" spans="2:10">
      <c r="B4523" s="1" t="s">
        <v>17268</v>
      </c>
      <c r="C4523" s="1">
        <v>1</v>
      </c>
      <c r="D4523" s="1" t="s">
        <v>3076</v>
      </c>
      <c r="E4523" s="17">
        <v>0.78996527777777803</v>
      </c>
      <c r="F4523" s="1" t="s">
        <v>15</v>
      </c>
      <c r="G4523" s="1" t="s">
        <v>3095</v>
      </c>
      <c r="H4523" s="17">
        <v>0.95502314814814804</v>
      </c>
      <c r="I4523" s="17">
        <v>0.16505787037037001</v>
      </c>
      <c r="J4523" s="1" t="s">
        <v>13675</v>
      </c>
    </row>
    <row r="4524" spans="2:10">
      <c r="B4524" s="1" t="s">
        <v>18759</v>
      </c>
      <c r="C4524" s="1">
        <v>1</v>
      </c>
      <c r="D4524" s="1" t="s">
        <v>13687</v>
      </c>
      <c r="E4524" s="17">
        <v>0.954282407407407</v>
      </c>
      <c r="F4524" s="1" t="s">
        <v>13793</v>
      </c>
      <c r="G4524" s="1" t="s">
        <v>13746</v>
      </c>
      <c r="H4524" s="17">
        <v>0.95502314814814804</v>
      </c>
      <c r="I4524" s="17">
        <v>7.4074074074104157E-4</v>
      </c>
      <c r="J4524" s="1" t="s">
        <v>13771</v>
      </c>
    </row>
    <row r="4525" spans="2:10">
      <c r="B4525" s="1" t="s">
        <v>18734</v>
      </c>
      <c r="C4525" s="1">
        <v>1</v>
      </c>
      <c r="D4525" s="1" t="s">
        <v>13753</v>
      </c>
      <c r="E4525" s="17">
        <v>0.951238425925926</v>
      </c>
      <c r="F4525" s="1" t="s">
        <v>13793</v>
      </c>
      <c r="G4525" s="1" t="s">
        <v>13746</v>
      </c>
      <c r="H4525" s="17">
        <v>0.95505787037037004</v>
      </c>
      <c r="I4525" s="17">
        <v>3.8194444444440423E-3</v>
      </c>
      <c r="J4525" s="1" t="s">
        <v>13759</v>
      </c>
    </row>
    <row r="4526" spans="2:10">
      <c r="B4526" s="1" t="s">
        <v>17676</v>
      </c>
      <c r="C4526" s="1">
        <v>2</v>
      </c>
      <c r="D4526" s="1" t="s">
        <v>13760</v>
      </c>
      <c r="E4526" s="17">
        <v>0.81959490740740704</v>
      </c>
      <c r="F4526" s="1" t="s">
        <v>13781</v>
      </c>
      <c r="G4526" s="1" t="s">
        <v>13746</v>
      </c>
      <c r="H4526" s="17">
        <v>0.95556712962962997</v>
      </c>
      <c r="I4526" s="17">
        <v>0.13597222222222294</v>
      </c>
      <c r="J4526" s="1" t="s">
        <v>13764</v>
      </c>
    </row>
    <row r="4527" spans="2:10">
      <c r="B4527" s="1" t="s">
        <v>16497</v>
      </c>
      <c r="C4527" s="1">
        <v>1</v>
      </c>
      <c r="D4527" s="1" t="s">
        <v>13760</v>
      </c>
      <c r="E4527" s="17">
        <v>0.71126157407407398</v>
      </c>
      <c r="F4527" s="1" t="s">
        <v>8</v>
      </c>
      <c r="G4527" s="1" t="s">
        <v>3077</v>
      </c>
      <c r="H4527" s="17">
        <v>0.95568287037037003</v>
      </c>
      <c r="I4527" s="17">
        <v>0.24442129629629605</v>
      </c>
      <c r="J4527" s="1" t="s">
        <v>13765</v>
      </c>
    </row>
    <row r="4528" spans="2:10">
      <c r="B4528" s="1" t="s">
        <v>18745</v>
      </c>
      <c r="C4528" s="1">
        <v>1</v>
      </c>
      <c r="D4528" s="1" t="s">
        <v>13753</v>
      </c>
      <c r="E4528" s="17">
        <v>0.95246527777777801</v>
      </c>
      <c r="F4528" s="1" t="s">
        <v>13793</v>
      </c>
      <c r="G4528" s="1" t="s">
        <v>3095</v>
      </c>
      <c r="H4528" s="17">
        <v>0.95569444444444396</v>
      </c>
      <c r="I4528" s="17">
        <v>3.2291666666659502E-3</v>
      </c>
      <c r="J4528" s="1" t="s">
        <v>13758</v>
      </c>
    </row>
    <row r="4529" spans="2:10">
      <c r="B4529" s="1" t="s">
        <v>18728</v>
      </c>
      <c r="C4529" s="1">
        <v>1</v>
      </c>
      <c r="D4529" s="1" t="s">
        <v>13760</v>
      </c>
      <c r="E4529" s="17">
        <v>0.95072916666666696</v>
      </c>
      <c r="F4529" s="1" t="s">
        <v>13793</v>
      </c>
      <c r="G4529" s="1" t="s">
        <v>3078</v>
      </c>
      <c r="H4529" s="17">
        <v>0.955706018518519</v>
      </c>
      <c r="I4529" s="17">
        <v>4.9768518518520377E-3</v>
      </c>
      <c r="J4529" s="1" t="s">
        <v>13768</v>
      </c>
    </row>
    <row r="4530" spans="2:10">
      <c r="B4530" s="1" t="s">
        <v>18679</v>
      </c>
      <c r="C4530" s="1">
        <v>1</v>
      </c>
      <c r="D4530" s="1" t="s">
        <v>13753</v>
      </c>
      <c r="E4530" s="17">
        <v>0.94368055555555597</v>
      </c>
      <c r="F4530" s="1" t="s">
        <v>13792</v>
      </c>
      <c r="G4530" s="1" t="s">
        <v>13746</v>
      </c>
      <c r="H4530" s="17">
        <v>0.95582175925925905</v>
      </c>
      <c r="I4530" s="17">
        <v>1.2141203703703085E-2</v>
      </c>
      <c r="J4530" s="1" t="s">
        <v>13759</v>
      </c>
    </row>
    <row r="4531" spans="2:10">
      <c r="B4531" s="1" t="s">
        <v>17668</v>
      </c>
      <c r="C4531" s="1">
        <v>1</v>
      </c>
      <c r="D4531" s="1" t="s">
        <v>13753</v>
      </c>
      <c r="E4531" s="17">
        <v>0.81891203703703697</v>
      </c>
      <c r="F4531" s="1" t="s">
        <v>13781</v>
      </c>
      <c r="G4531" s="1" t="s">
        <v>13746</v>
      </c>
      <c r="H4531" s="17">
        <v>0.95585648148148195</v>
      </c>
      <c r="I4531" s="17">
        <v>0.13694444444444498</v>
      </c>
      <c r="J4531" s="1" t="s">
        <v>13759</v>
      </c>
    </row>
    <row r="4532" spans="2:10">
      <c r="B4532" s="1" t="s">
        <v>18428</v>
      </c>
      <c r="C4532" s="1">
        <v>1</v>
      </c>
      <c r="D4532" s="1" t="s">
        <v>13753</v>
      </c>
      <c r="E4532" s="17">
        <v>0.90959490740740701</v>
      </c>
      <c r="F4532" s="1" t="s">
        <v>13789</v>
      </c>
      <c r="G4532" s="1" t="s">
        <v>3095</v>
      </c>
      <c r="H4532" s="17">
        <v>0.95594907407407403</v>
      </c>
      <c r="I4532" s="17">
        <v>4.6354166666667029E-2</v>
      </c>
      <c r="J4532" s="1" t="s">
        <v>13758</v>
      </c>
    </row>
    <row r="4533" spans="2:10">
      <c r="B4533" s="1" t="s">
        <v>18763</v>
      </c>
      <c r="C4533" s="1">
        <v>1</v>
      </c>
      <c r="D4533" s="1" t="s">
        <v>13687</v>
      </c>
      <c r="E4533" s="17">
        <v>0.95510416666666698</v>
      </c>
      <c r="F4533" s="1" t="s">
        <v>13793</v>
      </c>
      <c r="G4533" s="1" t="s">
        <v>3095</v>
      </c>
      <c r="H4533" s="17">
        <v>0.95598379629629604</v>
      </c>
      <c r="I4533" s="17">
        <v>8.7962962962906399E-4</v>
      </c>
      <c r="J4533" s="1" t="s">
        <v>13757</v>
      </c>
    </row>
    <row r="4534" spans="2:10">
      <c r="B4534" s="1" t="s">
        <v>14220</v>
      </c>
      <c r="C4534" s="1">
        <v>1</v>
      </c>
      <c r="D4534" s="1" t="s">
        <v>3076</v>
      </c>
      <c r="E4534" s="17">
        <v>0.39754629629629601</v>
      </c>
      <c r="F4534" s="1" t="s">
        <v>42</v>
      </c>
      <c r="G4534" s="1" t="s">
        <v>3095</v>
      </c>
      <c r="H4534" s="17">
        <v>0.95604166666666701</v>
      </c>
      <c r="I4534" s="17">
        <v>0.558495370370371</v>
      </c>
      <c r="J4534" s="1" t="s">
        <v>13675</v>
      </c>
    </row>
    <row r="4535" spans="2:10">
      <c r="B4535" s="1" t="s">
        <v>18758</v>
      </c>
      <c r="C4535" s="1">
        <v>1</v>
      </c>
      <c r="D4535" s="1" t="s">
        <v>13753</v>
      </c>
      <c r="E4535" s="17">
        <v>0.95427083333333296</v>
      </c>
      <c r="F4535" s="1" t="s">
        <v>13793</v>
      </c>
      <c r="G4535" s="1" t="s">
        <v>13762</v>
      </c>
      <c r="H4535" s="17">
        <v>0.95604166666666701</v>
      </c>
      <c r="I4535" s="17">
        <v>1.7708333333340542E-3</v>
      </c>
      <c r="J4535" s="1" t="s">
        <v>13772</v>
      </c>
    </row>
    <row r="4536" spans="2:10">
      <c r="B4536" s="1" t="s">
        <v>18755</v>
      </c>
      <c r="C4536" s="1">
        <v>1</v>
      </c>
      <c r="D4536" s="1" t="s">
        <v>13687</v>
      </c>
      <c r="E4536" s="17">
        <v>0.95365740740740701</v>
      </c>
      <c r="F4536" s="1" t="s">
        <v>13793</v>
      </c>
      <c r="G4536" s="1" t="s">
        <v>13746</v>
      </c>
      <c r="H4536" s="17">
        <v>0.95612268518518495</v>
      </c>
      <c r="I4536" s="17">
        <v>2.4652777777779411E-3</v>
      </c>
      <c r="J4536" s="1" t="s">
        <v>13771</v>
      </c>
    </row>
    <row r="4537" spans="2:10">
      <c r="B4537" s="1" t="s">
        <v>18770</v>
      </c>
      <c r="C4537" s="1">
        <v>1</v>
      </c>
      <c r="D4537" s="1" t="s">
        <v>3076</v>
      </c>
      <c r="E4537" s="17">
        <v>0.95563657407407399</v>
      </c>
      <c r="F4537" s="1" t="s">
        <v>13793</v>
      </c>
      <c r="G4537" s="1" t="s">
        <v>3095</v>
      </c>
      <c r="H4537" s="17">
        <v>0.95631944444444394</v>
      </c>
      <c r="I4537" s="17">
        <v>6.8287037036995901E-4</v>
      </c>
      <c r="J4537" s="1" t="s">
        <v>13675</v>
      </c>
    </row>
    <row r="4538" spans="2:10">
      <c r="B4538" s="1" t="s">
        <v>17368</v>
      </c>
      <c r="C4538" s="1">
        <v>1</v>
      </c>
      <c r="D4538" s="1" t="s">
        <v>13760</v>
      </c>
      <c r="E4538" s="17">
        <v>0.79884259259259305</v>
      </c>
      <c r="F4538" s="1" t="s">
        <v>13779</v>
      </c>
      <c r="G4538" s="1" t="s">
        <v>13762</v>
      </c>
      <c r="H4538" s="17">
        <v>0.95638888888888896</v>
      </c>
      <c r="I4538" s="17">
        <v>0.15754629629629591</v>
      </c>
      <c r="J4538" s="1" t="s">
        <v>13763</v>
      </c>
    </row>
    <row r="4539" spans="2:10">
      <c r="B4539" s="1" t="s">
        <v>18764</v>
      </c>
      <c r="C4539" s="1">
        <v>1</v>
      </c>
      <c r="D4539" s="1" t="s">
        <v>13753</v>
      </c>
      <c r="E4539" s="17">
        <v>0.95521990740740703</v>
      </c>
      <c r="F4539" s="1" t="s">
        <v>13793</v>
      </c>
      <c r="G4539" s="1" t="s">
        <v>3077</v>
      </c>
      <c r="H4539" s="17">
        <v>0.95642361111111096</v>
      </c>
      <c r="I4539" s="17">
        <v>1.2037037037039289E-3</v>
      </c>
      <c r="J4539" s="1" t="s">
        <v>13756</v>
      </c>
    </row>
    <row r="4540" spans="2:10">
      <c r="B4540" s="1" t="s">
        <v>18767</v>
      </c>
      <c r="C4540" s="1">
        <v>1</v>
      </c>
      <c r="D4540" s="1" t="s">
        <v>3076</v>
      </c>
      <c r="E4540" s="17">
        <v>0.95546296296296296</v>
      </c>
      <c r="F4540" s="1" t="s">
        <v>13793</v>
      </c>
      <c r="G4540" s="1" t="s">
        <v>13746</v>
      </c>
      <c r="H4540" s="17">
        <v>0.95653935185185202</v>
      </c>
      <c r="I4540" s="17">
        <v>1.0763888888890571E-3</v>
      </c>
      <c r="J4540" s="1" t="s">
        <v>13766</v>
      </c>
    </row>
    <row r="4541" spans="2:10">
      <c r="B4541" s="1" t="s">
        <v>18430</v>
      </c>
      <c r="C4541" s="1">
        <v>1</v>
      </c>
      <c r="D4541" s="1" t="s">
        <v>13753</v>
      </c>
      <c r="E4541" s="17">
        <v>0.91056712962963005</v>
      </c>
      <c r="F4541" s="1" t="s">
        <v>13789</v>
      </c>
      <c r="G4541" s="1" t="s">
        <v>3078</v>
      </c>
      <c r="H4541" s="17">
        <v>0.95675925925925898</v>
      </c>
      <c r="I4541" s="17">
        <v>4.6192129629628931E-2</v>
      </c>
      <c r="J4541" s="1" t="s">
        <v>13755</v>
      </c>
    </row>
    <row r="4542" spans="2:10">
      <c r="B4542" s="1" t="s">
        <v>18761</v>
      </c>
      <c r="C4542" s="1">
        <v>1</v>
      </c>
      <c r="D4542" s="1" t="s">
        <v>13753</v>
      </c>
      <c r="E4542" s="17">
        <v>0.95439814814814805</v>
      </c>
      <c r="F4542" s="1" t="s">
        <v>13793</v>
      </c>
      <c r="G4542" s="1" t="s">
        <v>13746</v>
      </c>
      <c r="H4542" s="17">
        <v>0.95680555555555602</v>
      </c>
      <c r="I4542" s="17">
        <v>2.4074074074079688E-3</v>
      </c>
      <c r="J4542" s="1" t="s">
        <v>13759</v>
      </c>
    </row>
    <row r="4543" spans="2:10">
      <c r="B4543" s="1" t="s">
        <v>18768</v>
      </c>
      <c r="C4543" s="1">
        <v>1</v>
      </c>
      <c r="D4543" s="1" t="s">
        <v>3076</v>
      </c>
      <c r="E4543" s="17">
        <v>0.95554398148148101</v>
      </c>
      <c r="F4543" s="1" t="s">
        <v>13793</v>
      </c>
      <c r="G4543" s="1" t="s">
        <v>13746</v>
      </c>
      <c r="H4543" s="17">
        <v>0.95684027777777803</v>
      </c>
      <c r="I4543" s="17">
        <v>1.296296296297017E-3</v>
      </c>
      <c r="J4543" s="1" t="s">
        <v>13766</v>
      </c>
    </row>
    <row r="4544" spans="2:10">
      <c r="B4544" s="1" t="s">
        <v>18774</v>
      </c>
      <c r="C4544" s="1">
        <v>1</v>
      </c>
      <c r="D4544" s="1" t="s">
        <v>13753</v>
      </c>
      <c r="E4544" s="17">
        <v>0.95586805555555598</v>
      </c>
      <c r="F4544" s="1" t="s">
        <v>13793</v>
      </c>
      <c r="G4544" s="1" t="s">
        <v>13746</v>
      </c>
      <c r="H4544" s="17">
        <v>0.95703703703703702</v>
      </c>
      <c r="I4544" s="17">
        <v>1.1689814814810351E-3</v>
      </c>
      <c r="J4544" s="1" t="s">
        <v>13759</v>
      </c>
    </row>
    <row r="4545" spans="2:10">
      <c r="B4545" s="1" t="s">
        <v>13909</v>
      </c>
      <c r="C4545" s="1">
        <v>1</v>
      </c>
      <c r="D4545" s="1" t="s">
        <v>13753</v>
      </c>
      <c r="E4545" s="17">
        <v>0.30653935185185199</v>
      </c>
      <c r="F4545" s="1" t="s">
        <v>33</v>
      </c>
      <c r="G4545" s="1" t="s">
        <v>13746</v>
      </c>
      <c r="H4545" s="17">
        <v>0.95712962962963</v>
      </c>
      <c r="I4545" s="17">
        <v>0.650590277777778</v>
      </c>
      <c r="J4545" s="1" t="s">
        <v>13759</v>
      </c>
    </row>
    <row r="4546" spans="2:10">
      <c r="B4546" s="1" t="s">
        <v>18773</v>
      </c>
      <c r="C4546" s="1">
        <v>1</v>
      </c>
      <c r="D4546" s="1" t="s">
        <v>13760</v>
      </c>
      <c r="E4546" s="17">
        <v>0.95585648148148195</v>
      </c>
      <c r="F4546" s="1" t="s">
        <v>13793</v>
      </c>
      <c r="G4546" s="1" t="s">
        <v>13746</v>
      </c>
      <c r="H4546" s="17">
        <v>0.95722222222222197</v>
      </c>
      <c r="I4546" s="17">
        <v>1.365740740740029E-3</v>
      </c>
      <c r="J4546" s="1" t="s">
        <v>13764</v>
      </c>
    </row>
    <row r="4547" spans="2:10">
      <c r="B4547" s="1" t="s">
        <v>18778</v>
      </c>
      <c r="C4547" s="1">
        <v>5</v>
      </c>
      <c r="D4547" s="1" t="s">
        <v>13753</v>
      </c>
      <c r="E4547" s="17">
        <v>0.95653935185185202</v>
      </c>
      <c r="F4547" s="1" t="s">
        <v>13793</v>
      </c>
      <c r="G4547" s="1" t="s">
        <v>3078</v>
      </c>
      <c r="H4547" s="17">
        <v>0.95726851851851802</v>
      </c>
      <c r="I4547" s="17">
        <v>7.2916666666600349E-4</v>
      </c>
      <c r="J4547" s="1" t="s">
        <v>13755</v>
      </c>
    </row>
    <row r="4548" spans="2:10">
      <c r="B4548" s="1" t="s">
        <v>18645</v>
      </c>
      <c r="C4548" s="1">
        <v>1</v>
      </c>
      <c r="D4548" s="1" t="s">
        <v>3076</v>
      </c>
      <c r="E4548" s="17">
        <v>0.93987268518518496</v>
      </c>
      <c r="F4548" s="1" t="s">
        <v>13792</v>
      </c>
      <c r="G4548" s="1" t="s">
        <v>3078</v>
      </c>
      <c r="H4548" s="17">
        <v>0.95731481481481495</v>
      </c>
      <c r="I4548" s="17">
        <v>1.7442129629629988E-2</v>
      </c>
      <c r="J4548" s="1" t="s">
        <v>13769</v>
      </c>
    </row>
    <row r="4549" spans="2:10">
      <c r="B4549" s="1" t="s">
        <v>18742</v>
      </c>
      <c r="C4549" s="1">
        <v>1</v>
      </c>
      <c r="D4549" s="1" t="s">
        <v>13753</v>
      </c>
      <c r="E4549" s="17">
        <v>0.95203703703703701</v>
      </c>
      <c r="F4549" s="1" t="s">
        <v>13793</v>
      </c>
      <c r="G4549" s="1" t="s">
        <v>3095</v>
      </c>
      <c r="H4549" s="17">
        <v>0.95734953703703696</v>
      </c>
      <c r="I4549" s="17">
        <v>5.3124999999999423E-3</v>
      </c>
      <c r="J4549" s="1" t="s">
        <v>13758</v>
      </c>
    </row>
    <row r="4550" spans="2:10">
      <c r="B4550" s="1" t="s">
        <v>18661</v>
      </c>
      <c r="C4550" s="1">
        <v>1</v>
      </c>
      <c r="D4550" s="1" t="s">
        <v>13760</v>
      </c>
      <c r="E4550" s="17">
        <v>0.94175925925925896</v>
      </c>
      <c r="F4550" s="1" t="s">
        <v>13792</v>
      </c>
      <c r="G4550" s="1" t="s">
        <v>13746</v>
      </c>
      <c r="H4550" s="17">
        <v>0.95738425925925896</v>
      </c>
      <c r="I4550" s="17">
        <v>1.5625E-2</v>
      </c>
      <c r="J4550" s="1" t="s">
        <v>13764</v>
      </c>
    </row>
    <row r="4551" spans="2:10">
      <c r="B4551" s="1" t="s">
        <v>18714</v>
      </c>
      <c r="C4551" s="1">
        <v>1</v>
      </c>
      <c r="D4551" s="1" t="s">
        <v>13753</v>
      </c>
      <c r="E4551" s="17">
        <v>0.948622685185185</v>
      </c>
      <c r="F4551" s="1" t="s">
        <v>13793</v>
      </c>
      <c r="G4551" s="1" t="s">
        <v>13746</v>
      </c>
      <c r="H4551" s="17">
        <v>0.95745370370370397</v>
      </c>
      <c r="I4551" s="17">
        <v>8.8310185185189738E-3</v>
      </c>
      <c r="J4551" s="1" t="s">
        <v>13759</v>
      </c>
    </row>
    <row r="4552" spans="2:10">
      <c r="B4552" s="1" t="s">
        <v>18785</v>
      </c>
      <c r="C4552" s="1">
        <v>1</v>
      </c>
      <c r="D4552" s="1" t="s">
        <v>13687</v>
      </c>
      <c r="E4552" s="17">
        <v>0.95729166666666698</v>
      </c>
      <c r="F4552" s="1" t="s">
        <v>13793</v>
      </c>
      <c r="G4552" s="1" t="s">
        <v>13762</v>
      </c>
      <c r="H4552" s="17">
        <v>0.95745370370370397</v>
      </c>
      <c r="I4552" s="17">
        <v>1.6203703703698835E-4</v>
      </c>
      <c r="J4552" s="1" t="s">
        <v>13767</v>
      </c>
    </row>
    <row r="4553" spans="2:10">
      <c r="B4553" s="1" t="s">
        <v>18782</v>
      </c>
      <c r="C4553" s="1">
        <v>1</v>
      </c>
      <c r="D4553" s="1" t="s">
        <v>13753</v>
      </c>
      <c r="E4553" s="17">
        <v>0.95673611111111101</v>
      </c>
      <c r="F4553" s="1" t="s">
        <v>13793</v>
      </c>
      <c r="G4553" s="1" t="s">
        <v>13746</v>
      </c>
      <c r="H4553" s="17">
        <v>0.95798611111111098</v>
      </c>
      <c r="I4553" s="17">
        <v>1.2499999999999734E-3</v>
      </c>
      <c r="J4553" s="1" t="s">
        <v>13759</v>
      </c>
    </row>
    <row r="4554" spans="2:10">
      <c r="B4554" s="1" t="s">
        <v>18781</v>
      </c>
      <c r="C4554" s="1">
        <v>1</v>
      </c>
      <c r="D4554" s="1" t="s">
        <v>13753</v>
      </c>
      <c r="E4554" s="17">
        <v>0.95665509259259296</v>
      </c>
      <c r="F4554" s="1" t="s">
        <v>13793</v>
      </c>
      <c r="G4554" s="1" t="s">
        <v>13762</v>
      </c>
      <c r="H4554" s="17">
        <v>0.95802083333333299</v>
      </c>
      <c r="I4554" s="17">
        <v>1.365740740740029E-3</v>
      </c>
      <c r="J4554" s="1" t="s">
        <v>13772</v>
      </c>
    </row>
    <row r="4555" spans="2:10">
      <c r="B4555" s="1" t="s">
        <v>18787</v>
      </c>
      <c r="C4555" s="1">
        <v>1</v>
      </c>
      <c r="D4555" s="1" t="s">
        <v>13753</v>
      </c>
      <c r="E4555" s="17">
        <v>0.95751157407407395</v>
      </c>
      <c r="F4555" s="1" t="s">
        <v>13793</v>
      </c>
      <c r="G4555" s="1" t="s">
        <v>3078</v>
      </c>
      <c r="H4555" s="17">
        <v>0.95802083333333299</v>
      </c>
      <c r="I4555" s="17">
        <v>5.0925925925904281E-4</v>
      </c>
      <c r="J4555" s="1" t="s">
        <v>13755</v>
      </c>
    </row>
    <row r="4556" spans="2:10">
      <c r="B4556" s="1" t="s">
        <v>18791</v>
      </c>
      <c r="C4556" s="1">
        <v>1</v>
      </c>
      <c r="D4556" s="1" t="s">
        <v>13753</v>
      </c>
      <c r="E4556" s="17">
        <v>0.957893518518519</v>
      </c>
      <c r="F4556" s="1" t="s">
        <v>13793</v>
      </c>
      <c r="G4556" s="1" t="s">
        <v>13762</v>
      </c>
      <c r="H4556" s="17">
        <v>0.95828703703703699</v>
      </c>
      <c r="I4556" s="17">
        <v>3.9351851851798791E-4</v>
      </c>
      <c r="J4556" s="1" t="s">
        <v>13772</v>
      </c>
    </row>
    <row r="4557" spans="2:10">
      <c r="B4557" s="1" t="s">
        <v>17460</v>
      </c>
      <c r="C4557" s="1">
        <v>1</v>
      </c>
      <c r="D4557" s="1" t="s">
        <v>13760</v>
      </c>
      <c r="E4557" s="17">
        <v>0.80428240740740697</v>
      </c>
      <c r="F4557" s="1" t="s">
        <v>13780</v>
      </c>
      <c r="G4557" s="1" t="s">
        <v>3078</v>
      </c>
      <c r="H4557" s="17">
        <v>0.95843750000000005</v>
      </c>
      <c r="I4557" s="17">
        <v>0.15415509259259308</v>
      </c>
      <c r="J4557" s="1" t="s">
        <v>13768</v>
      </c>
    </row>
    <row r="4558" spans="2:10">
      <c r="B4558" s="1" t="s">
        <v>18799</v>
      </c>
      <c r="C4558" s="1">
        <v>1</v>
      </c>
      <c r="D4558" s="1" t="s">
        <v>13760</v>
      </c>
      <c r="E4558" s="17">
        <v>0.95865740740740701</v>
      </c>
      <c r="F4558" s="1" t="s">
        <v>13794</v>
      </c>
      <c r="G4558" s="1" t="s">
        <v>3077</v>
      </c>
      <c r="H4558" s="17">
        <v>0.95891203703703698</v>
      </c>
      <c r="I4558" s="17">
        <v>2.5462962962996549E-4</v>
      </c>
      <c r="J4558" s="1" t="s">
        <v>13765</v>
      </c>
    </row>
    <row r="4559" spans="2:10">
      <c r="B4559" s="1" t="s">
        <v>18786</v>
      </c>
      <c r="C4559" s="1">
        <v>1</v>
      </c>
      <c r="D4559" s="1" t="s">
        <v>13687</v>
      </c>
      <c r="E4559" s="17">
        <v>0.95746527777777801</v>
      </c>
      <c r="F4559" s="1" t="s">
        <v>13793</v>
      </c>
      <c r="G4559" s="1" t="s">
        <v>13762</v>
      </c>
      <c r="H4559" s="17">
        <v>0.95908564814814801</v>
      </c>
      <c r="I4559" s="17">
        <v>1.6203703703699945E-3</v>
      </c>
      <c r="J4559" s="1" t="s">
        <v>13767</v>
      </c>
    </row>
    <row r="4560" spans="2:10">
      <c r="B4560" s="1" t="s">
        <v>18708</v>
      </c>
      <c r="C4560" s="1">
        <v>1</v>
      </c>
      <c r="D4560" s="1" t="s">
        <v>13687</v>
      </c>
      <c r="E4560" s="17">
        <v>0.94761574074074095</v>
      </c>
      <c r="F4560" s="1" t="s">
        <v>13792</v>
      </c>
      <c r="G4560" s="1" t="s">
        <v>13762</v>
      </c>
      <c r="H4560" s="17">
        <v>0.95925925925925903</v>
      </c>
      <c r="I4560" s="17">
        <v>1.1643518518518081E-2</v>
      </c>
      <c r="J4560" s="1" t="s">
        <v>13767</v>
      </c>
    </row>
    <row r="4561" spans="2:10">
      <c r="B4561" s="1" t="s">
        <v>18788</v>
      </c>
      <c r="C4561" s="1">
        <v>1</v>
      </c>
      <c r="D4561" s="1" t="s">
        <v>13753</v>
      </c>
      <c r="E4561" s="17">
        <v>0.95758101851851896</v>
      </c>
      <c r="F4561" s="1" t="s">
        <v>13793</v>
      </c>
      <c r="G4561" s="1" t="s">
        <v>3095</v>
      </c>
      <c r="H4561" s="17">
        <v>0.95929398148148104</v>
      </c>
      <c r="I4561" s="17">
        <v>1.7129629629620835E-3</v>
      </c>
      <c r="J4561" s="1" t="s">
        <v>13758</v>
      </c>
    </row>
    <row r="4562" spans="2:10">
      <c r="B4562" s="1" t="s">
        <v>18784</v>
      </c>
      <c r="C4562" s="1">
        <v>1</v>
      </c>
      <c r="D4562" s="1" t="s">
        <v>13753</v>
      </c>
      <c r="E4562" s="17">
        <v>0.95680555555555602</v>
      </c>
      <c r="F4562" s="1" t="s">
        <v>13793</v>
      </c>
      <c r="G4562" s="1" t="s">
        <v>3078</v>
      </c>
      <c r="H4562" s="17">
        <v>0.95935185185185201</v>
      </c>
      <c r="I4562" s="17">
        <v>2.5462962962959912E-3</v>
      </c>
      <c r="J4562" s="1" t="s">
        <v>13755</v>
      </c>
    </row>
    <row r="4563" spans="2:10">
      <c r="B4563" s="1" t="s">
        <v>18793</v>
      </c>
      <c r="C4563" s="1">
        <v>1</v>
      </c>
      <c r="D4563" s="1" t="s">
        <v>13753</v>
      </c>
      <c r="E4563" s="17">
        <v>0.95797453703703705</v>
      </c>
      <c r="F4563" s="1" t="s">
        <v>13793</v>
      </c>
      <c r="G4563" s="1" t="s">
        <v>13746</v>
      </c>
      <c r="H4563" s="17">
        <v>0.959513888888889</v>
      </c>
      <c r="I4563" s="17">
        <v>1.5393518518519445E-3</v>
      </c>
      <c r="J4563" s="1" t="s">
        <v>13759</v>
      </c>
    </row>
    <row r="4564" spans="2:10">
      <c r="B4564" s="1" t="s">
        <v>18798</v>
      </c>
      <c r="C4564" s="1">
        <v>1</v>
      </c>
      <c r="D4564" s="1" t="s">
        <v>13687</v>
      </c>
      <c r="E4564" s="17">
        <v>0.95815972222222201</v>
      </c>
      <c r="F4564" s="1" t="s">
        <v>13793</v>
      </c>
      <c r="G4564" s="1" t="s">
        <v>13746</v>
      </c>
      <c r="H4564" s="17">
        <v>0.95956018518518504</v>
      </c>
      <c r="I4564" s="17">
        <v>1.4004629629630339E-3</v>
      </c>
      <c r="J4564" s="1" t="s">
        <v>13771</v>
      </c>
    </row>
    <row r="4565" spans="2:10">
      <c r="B4565" s="1" t="s">
        <v>16389</v>
      </c>
      <c r="C4565" s="1">
        <v>1</v>
      </c>
      <c r="D4565" s="1" t="s">
        <v>13760</v>
      </c>
      <c r="E4565" s="17">
        <v>0.69917824074074097</v>
      </c>
      <c r="F4565" s="1" t="s">
        <v>7</v>
      </c>
      <c r="G4565" s="1" t="s">
        <v>13746</v>
      </c>
      <c r="H4565" s="17">
        <v>0.95959490740740705</v>
      </c>
      <c r="I4565" s="17">
        <v>0.26041666666666607</v>
      </c>
      <c r="J4565" s="1" t="s">
        <v>13764</v>
      </c>
    </row>
    <row r="4566" spans="2:10">
      <c r="B4566" s="1" t="s">
        <v>18792</v>
      </c>
      <c r="C4566" s="1">
        <v>1</v>
      </c>
      <c r="D4566" s="1" t="s">
        <v>13753</v>
      </c>
      <c r="E4566" s="17">
        <v>0.95792824074074101</v>
      </c>
      <c r="F4566" s="1" t="s">
        <v>13793</v>
      </c>
      <c r="G4566" s="1" t="s">
        <v>13762</v>
      </c>
      <c r="H4566" s="17">
        <v>0.95960648148148198</v>
      </c>
      <c r="I4566" s="17">
        <v>1.6782407407409661E-3</v>
      </c>
      <c r="J4566" s="1" t="s">
        <v>13772</v>
      </c>
    </row>
    <row r="4567" spans="2:10">
      <c r="B4567" s="1" t="s">
        <v>17383</v>
      </c>
      <c r="C4567" s="1">
        <v>2</v>
      </c>
      <c r="D4567" s="1" t="s">
        <v>3076</v>
      </c>
      <c r="E4567" s="17">
        <v>0.79981481481481498</v>
      </c>
      <c r="F4567" s="1" t="s">
        <v>13779</v>
      </c>
      <c r="G4567" s="1" t="s">
        <v>3078</v>
      </c>
      <c r="H4567" s="17">
        <v>0.95982638888888905</v>
      </c>
      <c r="I4567" s="17">
        <v>0.16001157407407407</v>
      </c>
      <c r="J4567" s="1" t="s">
        <v>13769</v>
      </c>
    </row>
    <row r="4568" spans="2:10">
      <c r="B4568" s="1" t="s">
        <v>17609</v>
      </c>
      <c r="C4568" s="1">
        <v>1</v>
      </c>
      <c r="D4568" s="1" t="s">
        <v>13760</v>
      </c>
      <c r="E4568" s="17">
        <v>0.81410879629629596</v>
      </c>
      <c r="F4568" s="1" t="s">
        <v>13781</v>
      </c>
      <c r="G4568" s="1" t="s">
        <v>3078</v>
      </c>
      <c r="H4568" s="17">
        <v>0.95984953703703701</v>
      </c>
      <c r="I4568" s="17">
        <v>0.14574074074074106</v>
      </c>
      <c r="J4568" s="1" t="s">
        <v>13768</v>
      </c>
    </row>
    <row r="4569" spans="2:10">
      <c r="B4569" s="1" t="s">
        <v>18707</v>
      </c>
      <c r="C4569" s="1">
        <v>1</v>
      </c>
      <c r="D4569" s="1" t="s">
        <v>3076</v>
      </c>
      <c r="E4569" s="17">
        <v>0.94734953703703695</v>
      </c>
      <c r="F4569" s="1" t="s">
        <v>13792</v>
      </c>
      <c r="G4569" s="1" t="s">
        <v>13746</v>
      </c>
      <c r="H4569" s="17">
        <v>0.95984953703703701</v>
      </c>
      <c r="I4569" s="17">
        <v>1.2500000000000067E-2</v>
      </c>
      <c r="J4569" s="1" t="s">
        <v>13766</v>
      </c>
    </row>
    <row r="4570" spans="2:10">
      <c r="B4570" s="1" t="s">
        <v>18800</v>
      </c>
      <c r="C4570" s="1">
        <v>1</v>
      </c>
      <c r="D4570" s="1" t="s">
        <v>13753</v>
      </c>
      <c r="E4570" s="17">
        <v>0.95871527777777799</v>
      </c>
      <c r="F4570" s="1" t="s">
        <v>13794</v>
      </c>
      <c r="G4570" s="1" t="s">
        <v>13762</v>
      </c>
      <c r="H4570" s="17">
        <v>0.95995370370370403</v>
      </c>
      <c r="I4570" s="17">
        <v>1.2384259259260455E-3</v>
      </c>
      <c r="J4570" s="1" t="s">
        <v>13772</v>
      </c>
    </row>
    <row r="4571" spans="2:10">
      <c r="B4571" s="1" t="s">
        <v>18802</v>
      </c>
      <c r="C4571" s="1">
        <v>1</v>
      </c>
      <c r="D4571" s="1" t="s">
        <v>13760</v>
      </c>
      <c r="E4571" s="17">
        <v>0.95874999999999999</v>
      </c>
      <c r="F4571" s="1" t="s">
        <v>13794</v>
      </c>
      <c r="G4571" s="1" t="s">
        <v>13746</v>
      </c>
      <c r="H4571" s="17">
        <v>0.960011574074074</v>
      </c>
      <c r="I4571" s="17">
        <v>1.2615740740740122E-3</v>
      </c>
      <c r="J4571" s="1" t="s">
        <v>13764</v>
      </c>
    </row>
    <row r="4572" spans="2:10">
      <c r="B4572" s="1" t="s">
        <v>18803</v>
      </c>
      <c r="C4572" s="1">
        <v>1</v>
      </c>
      <c r="D4572" s="1" t="s">
        <v>13753</v>
      </c>
      <c r="E4572" s="17">
        <v>0.95979166666666704</v>
      </c>
      <c r="F4572" s="1" t="s">
        <v>13794</v>
      </c>
      <c r="G4572" s="1" t="s">
        <v>13746</v>
      </c>
      <c r="H4572" s="17">
        <v>0.96033564814814798</v>
      </c>
      <c r="I4572" s="17">
        <v>5.4398148148093739E-4</v>
      </c>
      <c r="J4572" s="1" t="s">
        <v>13759</v>
      </c>
    </row>
    <row r="4573" spans="2:10">
      <c r="B4573" s="1" t="s">
        <v>18746</v>
      </c>
      <c r="C4573" s="1">
        <v>1</v>
      </c>
      <c r="D4573" s="1" t="s">
        <v>13753</v>
      </c>
      <c r="E4573" s="17">
        <v>0.95250000000000001</v>
      </c>
      <c r="F4573" s="1" t="s">
        <v>13793</v>
      </c>
      <c r="G4573" s="1" t="s">
        <v>3078</v>
      </c>
      <c r="H4573" s="17">
        <v>0.96039351851851895</v>
      </c>
      <c r="I4573" s="17">
        <v>7.8935185185189383E-3</v>
      </c>
      <c r="J4573" s="1" t="s">
        <v>13755</v>
      </c>
    </row>
    <row r="4574" spans="2:10">
      <c r="B4574" s="1" t="s">
        <v>17182</v>
      </c>
      <c r="C4574" s="1">
        <v>1</v>
      </c>
      <c r="D4574" s="1" t="s">
        <v>3076</v>
      </c>
      <c r="E4574" s="17">
        <v>0.78225694444444405</v>
      </c>
      <c r="F4574" s="1" t="s">
        <v>15</v>
      </c>
      <c r="G4574" s="1" t="s">
        <v>13762</v>
      </c>
      <c r="H4574" s="17">
        <v>0.96046296296296296</v>
      </c>
      <c r="I4574" s="17">
        <v>0.17820601851851892</v>
      </c>
      <c r="J4574" s="1" t="s">
        <v>13775</v>
      </c>
    </row>
    <row r="4575" spans="2:10">
      <c r="B4575" s="1" t="s">
        <v>18807</v>
      </c>
      <c r="C4575" s="1">
        <v>1</v>
      </c>
      <c r="D4575" s="1" t="s">
        <v>13753</v>
      </c>
      <c r="E4575" s="17">
        <v>0.95996527777777796</v>
      </c>
      <c r="F4575" s="1" t="s">
        <v>13794</v>
      </c>
      <c r="G4575" s="1" t="s">
        <v>13746</v>
      </c>
      <c r="H4575" s="17">
        <v>0.96064814814814803</v>
      </c>
      <c r="I4575" s="17">
        <v>6.8287037037007003E-4</v>
      </c>
      <c r="J4575" s="1" t="s">
        <v>13759</v>
      </c>
    </row>
    <row r="4576" spans="2:10">
      <c r="B4576" s="1" t="s">
        <v>18769</v>
      </c>
      <c r="C4576" s="1">
        <v>1</v>
      </c>
      <c r="D4576" s="1" t="s">
        <v>13753</v>
      </c>
      <c r="E4576" s="17">
        <v>0.95557870370370401</v>
      </c>
      <c r="F4576" s="1" t="s">
        <v>13793</v>
      </c>
      <c r="G4576" s="1" t="s">
        <v>13762</v>
      </c>
      <c r="H4576" s="17">
        <v>0.96075231481481504</v>
      </c>
      <c r="I4576" s="17">
        <v>5.1736111111110317E-3</v>
      </c>
      <c r="J4576" s="1" t="s">
        <v>13772</v>
      </c>
    </row>
    <row r="4577" spans="2:10">
      <c r="B4577" s="1" t="s">
        <v>18809</v>
      </c>
      <c r="C4577" s="1">
        <v>1</v>
      </c>
      <c r="D4577" s="1" t="s">
        <v>13753</v>
      </c>
      <c r="E4577" s="17">
        <v>0.96006944444444398</v>
      </c>
      <c r="F4577" s="1" t="s">
        <v>13794</v>
      </c>
      <c r="G4577" s="1" t="s">
        <v>3078</v>
      </c>
      <c r="H4577" s="17">
        <v>0.96092592592592596</v>
      </c>
      <c r="I4577" s="17">
        <v>8.5648148148198544E-4</v>
      </c>
      <c r="J4577" s="1" t="s">
        <v>13755</v>
      </c>
    </row>
    <row r="4578" spans="2:10">
      <c r="B4578" s="1" t="s">
        <v>18811</v>
      </c>
      <c r="C4578" s="1">
        <v>1</v>
      </c>
      <c r="D4578" s="1" t="s">
        <v>13753</v>
      </c>
      <c r="E4578" s="17">
        <v>0.96015046296296302</v>
      </c>
      <c r="F4578" s="1" t="s">
        <v>13794</v>
      </c>
      <c r="G4578" s="1" t="s">
        <v>3078</v>
      </c>
      <c r="H4578" s="17">
        <v>0.96094907407407404</v>
      </c>
      <c r="I4578" s="17">
        <v>7.986111111110139E-4</v>
      </c>
      <c r="J4578" s="1" t="s">
        <v>13755</v>
      </c>
    </row>
    <row r="4579" spans="2:10">
      <c r="B4579" s="1" t="s">
        <v>18766</v>
      </c>
      <c r="C4579" s="1">
        <v>1</v>
      </c>
      <c r="D4579" s="1" t="s">
        <v>13753</v>
      </c>
      <c r="E4579" s="17">
        <v>0.95543981481481499</v>
      </c>
      <c r="F4579" s="1" t="s">
        <v>13793</v>
      </c>
      <c r="G4579" s="1" t="s">
        <v>13746</v>
      </c>
      <c r="H4579" s="17">
        <v>0.96109953703703699</v>
      </c>
      <c r="I4579" s="17">
        <v>5.6597222222219967E-3</v>
      </c>
      <c r="J4579" s="1" t="s">
        <v>13759</v>
      </c>
    </row>
    <row r="4580" spans="2:10">
      <c r="B4580" s="1" t="s">
        <v>18795</v>
      </c>
      <c r="C4580" s="1">
        <v>1</v>
      </c>
      <c r="D4580" s="1" t="s">
        <v>13753</v>
      </c>
      <c r="E4580" s="17">
        <v>0.95802083333333299</v>
      </c>
      <c r="F4580" s="1" t="s">
        <v>13793</v>
      </c>
      <c r="G4580" s="1" t="s">
        <v>3078</v>
      </c>
      <c r="H4580" s="17">
        <v>0.96115740740740696</v>
      </c>
      <c r="I4580" s="17">
        <v>3.1365740740739723E-3</v>
      </c>
      <c r="J4580" s="1" t="s">
        <v>13755</v>
      </c>
    </row>
    <row r="4581" spans="2:10">
      <c r="B4581" s="1" t="s">
        <v>18797</v>
      </c>
      <c r="C4581" s="1">
        <v>1</v>
      </c>
      <c r="D4581" s="1" t="s">
        <v>13753</v>
      </c>
      <c r="E4581" s="17">
        <v>0.95810185185185204</v>
      </c>
      <c r="F4581" s="1" t="s">
        <v>13793</v>
      </c>
      <c r="G4581" s="1" t="s">
        <v>13746</v>
      </c>
      <c r="H4581" s="17">
        <v>0.961168981481481</v>
      </c>
      <c r="I4581" s="17">
        <v>3.0671296296289619E-3</v>
      </c>
      <c r="J4581" s="1" t="s">
        <v>13759</v>
      </c>
    </row>
    <row r="4582" spans="2:10">
      <c r="B4582" s="1" t="s">
        <v>18805</v>
      </c>
      <c r="C4582" s="1">
        <v>1</v>
      </c>
      <c r="D4582" s="1" t="s">
        <v>13753</v>
      </c>
      <c r="E4582" s="17">
        <v>0.95983796296296298</v>
      </c>
      <c r="F4582" s="1" t="s">
        <v>13794</v>
      </c>
      <c r="G4582" s="1" t="s">
        <v>3095</v>
      </c>
      <c r="H4582" s="17">
        <v>0.96118055555555604</v>
      </c>
      <c r="I4582" s="17">
        <v>1.3425925925930615E-3</v>
      </c>
      <c r="J4582" s="1" t="s">
        <v>13758</v>
      </c>
    </row>
    <row r="4583" spans="2:10">
      <c r="B4583" s="1" t="s">
        <v>18808</v>
      </c>
      <c r="C4583" s="1">
        <v>1</v>
      </c>
      <c r="D4583" s="1" t="s">
        <v>3076</v>
      </c>
      <c r="E4583" s="17">
        <v>0.95996527777777796</v>
      </c>
      <c r="F4583" s="1" t="s">
        <v>13794</v>
      </c>
      <c r="G4583" s="1" t="s">
        <v>13746</v>
      </c>
      <c r="H4583" s="17">
        <v>0.96119212962962997</v>
      </c>
      <c r="I4583" s="17">
        <v>1.2268518518520066E-3</v>
      </c>
      <c r="J4583" s="1" t="s">
        <v>13766</v>
      </c>
    </row>
    <row r="4584" spans="2:10">
      <c r="B4584" s="1" t="s">
        <v>18815</v>
      </c>
      <c r="C4584" s="1">
        <v>1</v>
      </c>
      <c r="D4584" s="1" t="s">
        <v>3076</v>
      </c>
      <c r="E4584" s="17">
        <v>0.96090277777777799</v>
      </c>
      <c r="F4584" s="1" t="s">
        <v>13794</v>
      </c>
      <c r="G4584" s="1" t="s">
        <v>3095</v>
      </c>
      <c r="H4584" s="17">
        <v>0.96122685185185197</v>
      </c>
      <c r="I4584" s="17">
        <v>3.240740740739767E-4</v>
      </c>
      <c r="J4584" s="1" t="s">
        <v>13675</v>
      </c>
    </row>
    <row r="4585" spans="2:10">
      <c r="B4585" s="1" t="s">
        <v>18801</v>
      </c>
      <c r="C4585" s="1">
        <v>1</v>
      </c>
      <c r="D4585" s="1" t="s">
        <v>13753</v>
      </c>
      <c r="E4585" s="17">
        <v>0.95874999999999999</v>
      </c>
      <c r="F4585" s="1" t="s">
        <v>13794</v>
      </c>
      <c r="G4585" s="1" t="s">
        <v>3078</v>
      </c>
      <c r="H4585" s="17">
        <v>0.96129629629629598</v>
      </c>
      <c r="I4585" s="17">
        <v>2.5462962962959912E-3</v>
      </c>
      <c r="J4585" s="1" t="s">
        <v>13755</v>
      </c>
    </row>
    <row r="4586" spans="2:10">
      <c r="B4586" s="1" t="s">
        <v>18820</v>
      </c>
      <c r="C4586" s="1">
        <v>1</v>
      </c>
      <c r="D4586" s="1" t="s">
        <v>3076</v>
      </c>
      <c r="E4586" s="17">
        <v>0.96119212962962997</v>
      </c>
      <c r="F4586" s="1" t="s">
        <v>13794</v>
      </c>
      <c r="G4586" s="1" t="s">
        <v>3095</v>
      </c>
      <c r="H4586" s="17">
        <v>0.96146990740740701</v>
      </c>
      <c r="I4586" s="17">
        <v>2.7777777777704404E-4</v>
      </c>
      <c r="J4586" s="1" t="s">
        <v>13675</v>
      </c>
    </row>
    <row r="4587" spans="2:10">
      <c r="B4587" s="1" t="s">
        <v>18812</v>
      </c>
      <c r="C4587" s="1">
        <v>1</v>
      </c>
      <c r="D4587" s="1" t="s">
        <v>13753</v>
      </c>
      <c r="E4587" s="17">
        <v>0.960208333333333</v>
      </c>
      <c r="F4587" s="1" t="s">
        <v>13794</v>
      </c>
      <c r="G4587" s="1" t="s">
        <v>13746</v>
      </c>
      <c r="H4587" s="17">
        <v>0.96151620370370405</v>
      </c>
      <c r="I4587" s="17">
        <v>1.3078703703710559E-3</v>
      </c>
      <c r="J4587" s="1" t="s">
        <v>13759</v>
      </c>
    </row>
    <row r="4588" spans="2:10">
      <c r="B4588" s="1" t="s">
        <v>18819</v>
      </c>
      <c r="C4588" s="1">
        <v>1</v>
      </c>
      <c r="D4588" s="1" t="s">
        <v>13753</v>
      </c>
      <c r="E4588" s="17">
        <v>0.96108796296296295</v>
      </c>
      <c r="F4588" s="1" t="s">
        <v>13794</v>
      </c>
      <c r="G4588" s="1" t="s">
        <v>3078</v>
      </c>
      <c r="H4588" s="17">
        <v>0.96178240740740695</v>
      </c>
      <c r="I4588" s="17">
        <v>6.9444444444399789E-4</v>
      </c>
      <c r="J4588" s="1" t="s">
        <v>13755</v>
      </c>
    </row>
    <row r="4589" spans="2:10">
      <c r="B4589" s="1" t="s">
        <v>18817</v>
      </c>
      <c r="C4589" s="1">
        <v>1</v>
      </c>
      <c r="D4589" s="1" t="s">
        <v>13753</v>
      </c>
      <c r="E4589" s="17">
        <v>0.96100694444444401</v>
      </c>
      <c r="F4589" s="1" t="s">
        <v>13794</v>
      </c>
      <c r="G4589" s="1" t="s">
        <v>13746</v>
      </c>
      <c r="H4589" s="17">
        <v>0.96187500000000004</v>
      </c>
      <c r="I4589" s="17">
        <v>8.6805555555602432E-4</v>
      </c>
      <c r="J4589" s="1" t="s">
        <v>13759</v>
      </c>
    </row>
    <row r="4590" spans="2:10">
      <c r="B4590" s="1" t="s">
        <v>18804</v>
      </c>
      <c r="C4590" s="1">
        <v>1</v>
      </c>
      <c r="D4590" s="1" t="s">
        <v>13760</v>
      </c>
      <c r="E4590" s="17">
        <v>0.95982638888888905</v>
      </c>
      <c r="F4590" s="1" t="s">
        <v>13794</v>
      </c>
      <c r="G4590" s="1" t="s">
        <v>3077</v>
      </c>
      <c r="H4590" s="17">
        <v>0.96202546296296299</v>
      </c>
      <c r="I4590" s="17">
        <v>2.1990740740739367E-3</v>
      </c>
      <c r="J4590" s="1" t="s">
        <v>13765</v>
      </c>
    </row>
    <row r="4591" spans="2:10">
      <c r="B4591" s="1" t="s">
        <v>18818</v>
      </c>
      <c r="C4591" s="1">
        <v>1</v>
      </c>
      <c r="D4591" s="1" t="s">
        <v>13753</v>
      </c>
      <c r="E4591" s="17">
        <v>0.96104166666666702</v>
      </c>
      <c r="F4591" s="1" t="s">
        <v>13794</v>
      </c>
      <c r="G4591" s="1" t="s">
        <v>13746</v>
      </c>
      <c r="H4591" s="17">
        <v>0.96222222222222198</v>
      </c>
      <c r="I4591" s="17">
        <v>1.1805555555549629E-3</v>
      </c>
      <c r="J4591" s="1" t="s">
        <v>13759</v>
      </c>
    </row>
    <row r="4592" spans="2:10">
      <c r="B4592" s="1" t="s">
        <v>18823</v>
      </c>
      <c r="C4592" s="1">
        <v>1</v>
      </c>
      <c r="D4592" s="1" t="s">
        <v>13753</v>
      </c>
      <c r="E4592" s="17">
        <v>0.96202546296296299</v>
      </c>
      <c r="F4592" s="1" t="s">
        <v>13794</v>
      </c>
      <c r="G4592" s="1" t="s">
        <v>3078</v>
      </c>
      <c r="H4592" s="17">
        <v>0.96281249999999996</v>
      </c>
      <c r="I4592" s="17">
        <v>7.8703703703697503E-4</v>
      </c>
      <c r="J4592" s="1" t="s">
        <v>13755</v>
      </c>
    </row>
    <row r="4593" spans="2:10">
      <c r="B4593" s="1" t="s">
        <v>18593</v>
      </c>
      <c r="C4593" s="1">
        <v>1</v>
      </c>
      <c r="D4593" s="1" t="s">
        <v>13760</v>
      </c>
      <c r="E4593" s="17">
        <v>0.932766203703704</v>
      </c>
      <c r="F4593" s="1" t="s">
        <v>13791</v>
      </c>
      <c r="G4593" s="1" t="s">
        <v>13762</v>
      </c>
      <c r="H4593" s="17">
        <v>0.96325231481481499</v>
      </c>
      <c r="I4593" s="17">
        <v>3.0486111111110992E-2</v>
      </c>
      <c r="J4593" s="1" t="s">
        <v>13763</v>
      </c>
    </row>
    <row r="4594" spans="2:10">
      <c r="B4594" s="1" t="s">
        <v>18822</v>
      </c>
      <c r="C4594" s="1">
        <v>1</v>
      </c>
      <c r="D4594" s="1" t="s">
        <v>13760</v>
      </c>
      <c r="E4594" s="17">
        <v>0.96200231481481502</v>
      </c>
      <c r="F4594" s="1" t="s">
        <v>13794</v>
      </c>
      <c r="G4594" s="1" t="s">
        <v>3078</v>
      </c>
      <c r="H4594" s="17">
        <v>0.96337962962962997</v>
      </c>
      <c r="I4594" s="17">
        <v>1.3773148148149561E-3</v>
      </c>
      <c r="J4594" s="1" t="s">
        <v>13768</v>
      </c>
    </row>
    <row r="4595" spans="2:10">
      <c r="B4595" s="1" t="s">
        <v>18631</v>
      </c>
      <c r="C4595" s="1">
        <v>1</v>
      </c>
      <c r="D4595" s="1" t="s">
        <v>13753</v>
      </c>
      <c r="E4595" s="17">
        <v>0.93789351851851899</v>
      </c>
      <c r="F4595" s="1" t="s">
        <v>13792</v>
      </c>
      <c r="G4595" s="1" t="s">
        <v>3078</v>
      </c>
      <c r="H4595" s="17">
        <v>0.96346064814814802</v>
      </c>
      <c r="I4595" s="17">
        <v>2.5567129629629037E-2</v>
      </c>
      <c r="J4595" s="1" t="s">
        <v>13755</v>
      </c>
    </row>
    <row r="4596" spans="2:10">
      <c r="B4596" s="1" t="s">
        <v>18813</v>
      </c>
      <c r="C4596" s="1">
        <v>1</v>
      </c>
      <c r="D4596" s="1" t="s">
        <v>13753</v>
      </c>
      <c r="E4596" s="17">
        <v>0.96076388888888897</v>
      </c>
      <c r="F4596" s="1" t="s">
        <v>13794</v>
      </c>
      <c r="G4596" s="1" t="s">
        <v>13746</v>
      </c>
      <c r="H4596" s="17">
        <v>0.963553240740741</v>
      </c>
      <c r="I4596" s="17">
        <v>2.7893518518520288E-3</v>
      </c>
      <c r="J4596" s="1" t="s">
        <v>13759</v>
      </c>
    </row>
    <row r="4597" spans="2:10">
      <c r="B4597" s="1" t="s">
        <v>18826</v>
      </c>
      <c r="C4597" s="1">
        <v>1</v>
      </c>
      <c r="D4597" s="1" t="s">
        <v>13753</v>
      </c>
      <c r="E4597" s="17">
        <v>0.96216435185185201</v>
      </c>
      <c r="F4597" s="1" t="s">
        <v>13794</v>
      </c>
      <c r="G4597" s="1" t="s">
        <v>3078</v>
      </c>
      <c r="H4597" s="17">
        <v>0.96357638888888897</v>
      </c>
      <c r="I4597" s="17">
        <v>1.4120370370369617E-3</v>
      </c>
      <c r="J4597" s="1" t="s">
        <v>13755</v>
      </c>
    </row>
    <row r="4598" spans="2:10">
      <c r="B4598" s="1" t="s">
        <v>18830</v>
      </c>
      <c r="C4598" s="1">
        <v>1</v>
      </c>
      <c r="D4598" s="1" t="s">
        <v>13753</v>
      </c>
      <c r="E4598" s="17">
        <v>0.96277777777777795</v>
      </c>
      <c r="F4598" s="1" t="s">
        <v>13794</v>
      </c>
      <c r="G4598" s="1" t="s">
        <v>3078</v>
      </c>
      <c r="H4598" s="17">
        <v>0.96363425925925905</v>
      </c>
      <c r="I4598" s="17">
        <v>8.5648148148109726E-4</v>
      </c>
      <c r="J4598" s="1" t="s">
        <v>13755</v>
      </c>
    </row>
    <row r="4599" spans="2:10">
      <c r="B4599" s="1" t="s">
        <v>18824</v>
      </c>
      <c r="C4599" s="1">
        <v>1</v>
      </c>
      <c r="D4599" s="1" t="s">
        <v>13753</v>
      </c>
      <c r="E4599" s="17">
        <v>0.96206018518518499</v>
      </c>
      <c r="F4599" s="1" t="s">
        <v>13794</v>
      </c>
      <c r="G4599" s="1" t="s">
        <v>13762</v>
      </c>
      <c r="H4599" s="17">
        <v>0.96379629629629604</v>
      </c>
      <c r="I4599" s="17">
        <v>1.7361111111110494E-3</v>
      </c>
      <c r="J4599" s="1" t="s">
        <v>13772</v>
      </c>
    </row>
    <row r="4600" spans="2:10">
      <c r="B4600" s="1" t="s">
        <v>18836</v>
      </c>
      <c r="C4600" s="1">
        <v>1</v>
      </c>
      <c r="D4600" s="1" t="s">
        <v>13753</v>
      </c>
      <c r="E4600" s="17">
        <v>0.96353009259259303</v>
      </c>
      <c r="F4600" s="1" t="s">
        <v>13794</v>
      </c>
      <c r="G4600" s="1" t="s">
        <v>3078</v>
      </c>
      <c r="H4600" s="17">
        <v>0.96421296296296299</v>
      </c>
      <c r="I4600" s="17">
        <v>6.8287037036995901E-4</v>
      </c>
      <c r="J4600" s="1" t="s">
        <v>13755</v>
      </c>
    </row>
    <row r="4601" spans="2:10">
      <c r="B4601" s="1" t="s">
        <v>18839</v>
      </c>
      <c r="C4601" s="1">
        <v>1</v>
      </c>
      <c r="D4601" s="1" t="s">
        <v>3076</v>
      </c>
      <c r="E4601" s="17">
        <v>0.96366898148148195</v>
      </c>
      <c r="F4601" s="1" t="s">
        <v>13794</v>
      </c>
      <c r="G4601" s="1" t="s">
        <v>3095</v>
      </c>
      <c r="H4601" s="17">
        <v>0.96423611111111096</v>
      </c>
      <c r="I4601" s="17">
        <v>5.6712962962901514E-4</v>
      </c>
      <c r="J4601" s="1" t="s">
        <v>13675</v>
      </c>
    </row>
    <row r="4602" spans="2:10">
      <c r="B4602" s="1" t="s">
        <v>18834</v>
      </c>
      <c r="C4602" s="1">
        <v>1</v>
      </c>
      <c r="D4602" s="1" t="s">
        <v>13753</v>
      </c>
      <c r="E4602" s="17">
        <v>0.96322916666666702</v>
      </c>
      <c r="F4602" s="1" t="s">
        <v>13794</v>
      </c>
      <c r="G4602" s="1" t="s">
        <v>3078</v>
      </c>
      <c r="H4602" s="17">
        <v>0.964247685185185</v>
      </c>
      <c r="I4602" s="17">
        <v>1.0185185185179746E-3</v>
      </c>
      <c r="J4602" s="1" t="s">
        <v>13755</v>
      </c>
    </row>
    <row r="4603" spans="2:10">
      <c r="B4603" s="1" t="s">
        <v>18845</v>
      </c>
      <c r="C4603" s="1">
        <v>1</v>
      </c>
      <c r="D4603" s="1" t="s">
        <v>13760</v>
      </c>
      <c r="E4603" s="17">
        <v>0.96449074074074104</v>
      </c>
      <c r="F4603" s="1" t="s">
        <v>13794</v>
      </c>
      <c r="G4603" s="1" t="s">
        <v>3077</v>
      </c>
      <c r="H4603" s="17">
        <v>0.96481481481481501</v>
      </c>
      <c r="I4603" s="17">
        <v>3.240740740739767E-4</v>
      </c>
      <c r="J4603" s="1" t="s">
        <v>13765</v>
      </c>
    </row>
    <row r="4604" spans="2:10">
      <c r="B4604" s="1" t="s">
        <v>18831</v>
      </c>
      <c r="C4604" s="1">
        <v>1</v>
      </c>
      <c r="D4604" s="1" t="s">
        <v>13760</v>
      </c>
      <c r="E4604" s="17">
        <v>0.963055555555556</v>
      </c>
      <c r="F4604" s="1" t="s">
        <v>13794</v>
      </c>
      <c r="G4604" s="1" t="s">
        <v>13746</v>
      </c>
      <c r="H4604" s="17">
        <v>0.96487268518518499</v>
      </c>
      <c r="I4604" s="17">
        <v>1.8171296296289885E-3</v>
      </c>
      <c r="J4604" s="1" t="s">
        <v>13764</v>
      </c>
    </row>
    <row r="4605" spans="2:10">
      <c r="B4605" s="1" t="s">
        <v>18841</v>
      </c>
      <c r="C4605" s="1">
        <v>5</v>
      </c>
      <c r="D4605" s="1" t="s">
        <v>13753</v>
      </c>
      <c r="E4605" s="17">
        <v>0.96406250000000004</v>
      </c>
      <c r="F4605" s="1" t="s">
        <v>13794</v>
      </c>
      <c r="G4605" s="1" t="s">
        <v>3078</v>
      </c>
      <c r="H4605" s="17">
        <v>0.96488425925925903</v>
      </c>
      <c r="I4605" s="17">
        <v>8.2175925925898063E-4</v>
      </c>
      <c r="J4605" s="1" t="s">
        <v>13755</v>
      </c>
    </row>
    <row r="4606" spans="2:10">
      <c r="B4606" s="1" t="s">
        <v>18827</v>
      </c>
      <c r="C4606" s="1">
        <v>1</v>
      </c>
      <c r="D4606" s="1" t="s">
        <v>13753</v>
      </c>
      <c r="E4606" s="17">
        <v>0.96231481481481496</v>
      </c>
      <c r="F4606" s="1" t="s">
        <v>13794</v>
      </c>
      <c r="G4606" s="1" t="s">
        <v>3078</v>
      </c>
      <c r="H4606" s="17">
        <v>0.96499999999999997</v>
      </c>
      <c r="I4606" s="17">
        <v>2.6851851851850128E-3</v>
      </c>
      <c r="J4606" s="1" t="s">
        <v>13755</v>
      </c>
    </row>
    <row r="4607" spans="2:10">
      <c r="B4607" s="1" t="s">
        <v>18235</v>
      </c>
      <c r="C4607" s="1">
        <v>1</v>
      </c>
      <c r="D4607" s="1" t="s">
        <v>3076</v>
      </c>
      <c r="E4607" s="17">
        <v>0.88239583333333305</v>
      </c>
      <c r="F4607" s="1" t="s">
        <v>13786</v>
      </c>
      <c r="G4607" s="1" t="s">
        <v>3095</v>
      </c>
      <c r="H4607" s="17">
        <v>0.96502314814814805</v>
      </c>
      <c r="I4607" s="17">
        <v>8.2627314814815001E-2</v>
      </c>
      <c r="J4607" s="1" t="s">
        <v>13675</v>
      </c>
    </row>
    <row r="4608" spans="2:10">
      <c r="B4608" s="1" t="s">
        <v>18844</v>
      </c>
      <c r="C4608" s="1">
        <v>1</v>
      </c>
      <c r="D4608" s="1" t="s">
        <v>13753</v>
      </c>
      <c r="E4608" s="17">
        <v>0.96449074074074104</v>
      </c>
      <c r="F4608" s="1" t="s">
        <v>13794</v>
      </c>
      <c r="G4608" s="1" t="s">
        <v>3078</v>
      </c>
      <c r="H4608" s="17">
        <v>0.96538194444444403</v>
      </c>
      <c r="I4608" s="17">
        <v>8.9120370370299185E-4</v>
      </c>
      <c r="J4608" s="1" t="s">
        <v>13755</v>
      </c>
    </row>
    <row r="4609" spans="2:10">
      <c r="B4609" s="1" t="s">
        <v>18835</v>
      </c>
      <c r="C4609" s="1">
        <v>1</v>
      </c>
      <c r="D4609" s="1" t="s">
        <v>13753</v>
      </c>
      <c r="E4609" s="17">
        <v>0.96327546296296296</v>
      </c>
      <c r="F4609" s="1" t="s">
        <v>13794</v>
      </c>
      <c r="G4609" s="1" t="s">
        <v>13746</v>
      </c>
      <c r="H4609" s="17">
        <v>0.96550925925925901</v>
      </c>
      <c r="I4609" s="17">
        <v>2.2337962962960534E-3</v>
      </c>
      <c r="J4609" s="1" t="s">
        <v>13759</v>
      </c>
    </row>
    <row r="4610" spans="2:10">
      <c r="B4610" s="1" t="s">
        <v>18838</v>
      </c>
      <c r="C4610" s="1">
        <v>1</v>
      </c>
      <c r="D4610" s="1" t="s">
        <v>13753</v>
      </c>
      <c r="E4610" s="17">
        <v>0.96364583333333298</v>
      </c>
      <c r="F4610" s="1" t="s">
        <v>13794</v>
      </c>
      <c r="G4610" s="1" t="s">
        <v>3077</v>
      </c>
      <c r="H4610" s="17">
        <v>0.96560185185185199</v>
      </c>
      <c r="I4610" s="17">
        <v>1.9560185185190093E-3</v>
      </c>
      <c r="J4610" s="1" t="s">
        <v>13756</v>
      </c>
    </row>
    <row r="4611" spans="2:10">
      <c r="B4611" s="1" t="s">
        <v>18231</v>
      </c>
      <c r="C4611" s="1">
        <v>1</v>
      </c>
      <c r="D4611" s="1" t="s">
        <v>13760</v>
      </c>
      <c r="E4611" s="17">
        <v>0.88187499999999996</v>
      </c>
      <c r="F4611" s="1" t="s">
        <v>13786</v>
      </c>
      <c r="G4611" s="1" t="s">
        <v>13762</v>
      </c>
      <c r="H4611" s="17">
        <v>0.96586805555555599</v>
      </c>
      <c r="I4611" s="17">
        <v>8.3993055555556029E-2</v>
      </c>
      <c r="J4611" s="1" t="s">
        <v>13763</v>
      </c>
    </row>
    <row r="4612" spans="2:10">
      <c r="B4612" s="1" t="s">
        <v>14229</v>
      </c>
      <c r="C4612" s="1">
        <v>1</v>
      </c>
      <c r="D4612" s="1" t="s">
        <v>3076</v>
      </c>
      <c r="E4612" s="17">
        <v>0.39896990740740701</v>
      </c>
      <c r="F4612" s="1" t="s">
        <v>42</v>
      </c>
      <c r="G4612" s="1" t="s">
        <v>13762</v>
      </c>
      <c r="H4612" s="17">
        <v>0.965902777777778</v>
      </c>
      <c r="I4612" s="17">
        <v>0.56693287037037099</v>
      </c>
      <c r="J4612" s="1" t="s">
        <v>13775</v>
      </c>
    </row>
    <row r="4613" spans="2:10">
      <c r="B4613" s="1" t="s">
        <v>18412</v>
      </c>
      <c r="C4613" s="1">
        <v>1</v>
      </c>
      <c r="D4613" s="1" t="s">
        <v>13753</v>
      </c>
      <c r="E4613" s="17">
        <v>0.90751157407407401</v>
      </c>
      <c r="F4613" s="1" t="s">
        <v>13789</v>
      </c>
      <c r="G4613" s="1" t="s">
        <v>13746</v>
      </c>
      <c r="H4613" s="17">
        <v>0.96591435185185204</v>
      </c>
      <c r="I4613" s="17">
        <v>5.8402777777778025E-2</v>
      </c>
      <c r="J4613" s="1" t="s">
        <v>13759</v>
      </c>
    </row>
    <row r="4614" spans="2:10">
      <c r="B4614" s="1" t="s">
        <v>18846</v>
      </c>
      <c r="C4614" s="1">
        <v>1</v>
      </c>
      <c r="D4614" s="1" t="s">
        <v>13753</v>
      </c>
      <c r="E4614" s="17">
        <v>0.96456018518518505</v>
      </c>
      <c r="F4614" s="1" t="s">
        <v>13794</v>
      </c>
      <c r="G4614" s="1" t="s">
        <v>3078</v>
      </c>
      <c r="H4614" s="17">
        <v>0.9659375</v>
      </c>
      <c r="I4614" s="17">
        <v>1.3773148148149561E-3</v>
      </c>
      <c r="J4614" s="1" t="s">
        <v>13755</v>
      </c>
    </row>
    <row r="4615" spans="2:10">
      <c r="B4615" s="1" t="s">
        <v>18684</v>
      </c>
      <c r="C4615" s="1">
        <v>1</v>
      </c>
      <c r="D4615" s="1" t="s">
        <v>13753</v>
      </c>
      <c r="E4615" s="17">
        <v>0.94443287037037005</v>
      </c>
      <c r="F4615" s="1" t="s">
        <v>13792</v>
      </c>
      <c r="G4615" s="1" t="s">
        <v>13746</v>
      </c>
      <c r="H4615" s="17">
        <v>0.96599537037036998</v>
      </c>
      <c r="I4615" s="17">
        <v>2.1562499999999929E-2</v>
      </c>
      <c r="J4615" s="1" t="s">
        <v>13759</v>
      </c>
    </row>
    <row r="4616" spans="2:10">
      <c r="B4616" s="1" t="s">
        <v>18856</v>
      </c>
      <c r="C4616" s="1">
        <v>1</v>
      </c>
      <c r="D4616" s="1" t="s">
        <v>13753</v>
      </c>
      <c r="E4616" s="17">
        <v>0.96587962962963003</v>
      </c>
      <c r="F4616" s="1" t="s">
        <v>13794</v>
      </c>
      <c r="G4616" s="1" t="s">
        <v>13746</v>
      </c>
      <c r="H4616" s="17">
        <v>0.96601851851851805</v>
      </c>
      <c r="I4616" s="17">
        <v>1.3888888888802242E-4</v>
      </c>
      <c r="J4616" s="1" t="s">
        <v>13759</v>
      </c>
    </row>
    <row r="4617" spans="2:10">
      <c r="B4617" s="1" t="s">
        <v>18848</v>
      </c>
      <c r="C4617" s="1">
        <v>1</v>
      </c>
      <c r="D4617" s="1" t="s">
        <v>3076</v>
      </c>
      <c r="E4617" s="17">
        <v>0.96478009259259301</v>
      </c>
      <c r="F4617" s="1" t="s">
        <v>13794</v>
      </c>
      <c r="G4617" s="1" t="s">
        <v>13746</v>
      </c>
      <c r="H4617" s="17">
        <v>0.96608796296296295</v>
      </c>
      <c r="I4617" s="17">
        <v>1.3078703703699457E-3</v>
      </c>
      <c r="J4617" s="1" t="s">
        <v>13766</v>
      </c>
    </row>
    <row r="4618" spans="2:10">
      <c r="B4618" s="1" t="s">
        <v>18837</v>
      </c>
      <c r="C4618" s="1">
        <v>1</v>
      </c>
      <c r="D4618" s="1" t="s">
        <v>13753</v>
      </c>
      <c r="E4618" s="17">
        <v>0.96358796296296301</v>
      </c>
      <c r="F4618" s="1" t="s">
        <v>13794</v>
      </c>
      <c r="G4618" s="1" t="s">
        <v>13746</v>
      </c>
      <c r="H4618" s="17">
        <v>0.96625000000000005</v>
      </c>
      <c r="I4618" s="17">
        <v>2.6620370370370461E-3</v>
      </c>
      <c r="J4618" s="1" t="s">
        <v>13759</v>
      </c>
    </row>
    <row r="4619" spans="2:10">
      <c r="B4619" s="1" t="s">
        <v>18716</v>
      </c>
      <c r="C4619" s="1">
        <v>1</v>
      </c>
      <c r="D4619" s="1" t="s">
        <v>13753</v>
      </c>
      <c r="E4619" s="17">
        <v>0.94869212962963001</v>
      </c>
      <c r="F4619" s="1" t="s">
        <v>13793</v>
      </c>
      <c r="G4619" s="1" t="s">
        <v>13746</v>
      </c>
      <c r="H4619" s="17">
        <v>0.96633101851851899</v>
      </c>
      <c r="I4619" s="17">
        <v>1.7638888888888982E-2</v>
      </c>
      <c r="J4619" s="1" t="s">
        <v>13759</v>
      </c>
    </row>
    <row r="4620" spans="2:10">
      <c r="B4620" s="1" t="s">
        <v>18851</v>
      </c>
      <c r="C4620" s="1">
        <v>4</v>
      </c>
      <c r="D4620" s="1" t="s">
        <v>13753</v>
      </c>
      <c r="E4620" s="17">
        <v>0.96548611111111104</v>
      </c>
      <c r="F4620" s="1" t="s">
        <v>13794</v>
      </c>
      <c r="G4620" s="1" t="s">
        <v>3077</v>
      </c>
      <c r="H4620" s="17">
        <v>0.96642361111111097</v>
      </c>
      <c r="I4620" s="17">
        <v>9.374999999999245E-4</v>
      </c>
      <c r="J4620" s="1" t="s">
        <v>13756</v>
      </c>
    </row>
    <row r="4621" spans="2:10">
      <c r="B4621" s="1" t="s">
        <v>18680</v>
      </c>
      <c r="C4621" s="1">
        <v>1</v>
      </c>
      <c r="D4621" s="1" t="s">
        <v>13753</v>
      </c>
      <c r="E4621" s="17">
        <v>0.94380787037036995</v>
      </c>
      <c r="F4621" s="1" t="s">
        <v>13792</v>
      </c>
      <c r="G4621" s="1" t="s">
        <v>13746</v>
      </c>
      <c r="H4621" s="17">
        <v>0.96648148148148105</v>
      </c>
      <c r="I4621" s="17">
        <v>2.2673611111111103E-2</v>
      </c>
      <c r="J4621" s="1" t="s">
        <v>13759</v>
      </c>
    </row>
    <row r="4622" spans="2:10">
      <c r="B4622" s="1" t="s">
        <v>18642</v>
      </c>
      <c r="C4622" s="1">
        <v>1</v>
      </c>
      <c r="D4622" s="1" t="s">
        <v>13753</v>
      </c>
      <c r="E4622" s="17">
        <v>0.938923611111111</v>
      </c>
      <c r="F4622" s="1" t="s">
        <v>13792</v>
      </c>
      <c r="G4622" s="1" t="s">
        <v>3078</v>
      </c>
      <c r="H4622" s="17">
        <v>0.96666666666666701</v>
      </c>
      <c r="I4622" s="17">
        <v>2.7743055555556007E-2</v>
      </c>
      <c r="J4622" s="1" t="s">
        <v>13755</v>
      </c>
    </row>
    <row r="4623" spans="2:10">
      <c r="B4623" s="1" t="s">
        <v>18833</v>
      </c>
      <c r="C4623" s="1">
        <v>1</v>
      </c>
      <c r="D4623" s="1" t="s">
        <v>13753</v>
      </c>
      <c r="E4623" s="17">
        <v>0.96318287037036998</v>
      </c>
      <c r="F4623" s="1" t="s">
        <v>13794</v>
      </c>
      <c r="G4623" s="1" t="s">
        <v>3095</v>
      </c>
      <c r="H4623" s="17">
        <v>0.96668981481481497</v>
      </c>
      <c r="I4623" s="17">
        <v>3.5069444444449926E-3</v>
      </c>
      <c r="J4623" s="1" t="s">
        <v>13758</v>
      </c>
    </row>
    <row r="4624" spans="2:10">
      <c r="B4624" s="1" t="s">
        <v>18806</v>
      </c>
      <c r="C4624" s="1">
        <v>1</v>
      </c>
      <c r="D4624" s="1" t="s">
        <v>13753</v>
      </c>
      <c r="E4624" s="17">
        <v>0.95989583333333295</v>
      </c>
      <c r="F4624" s="1" t="s">
        <v>13794</v>
      </c>
      <c r="G4624" s="1" t="s">
        <v>13746</v>
      </c>
      <c r="H4624" s="17">
        <v>0.96681712962962996</v>
      </c>
      <c r="I4624" s="17">
        <v>6.9212962962970082E-3</v>
      </c>
      <c r="J4624" s="1" t="s">
        <v>13759</v>
      </c>
    </row>
    <row r="4625" spans="2:10">
      <c r="B4625" s="1" t="s">
        <v>18860</v>
      </c>
      <c r="C4625" s="1">
        <v>1</v>
      </c>
      <c r="D4625" s="1" t="s">
        <v>13753</v>
      </c>
      <c r="E4625" s="17">
        <v>0.96673611111111102</v>
      </c>
      <c r="F4625" s="1" t="s">
        <v>13794</v>
      </c>
      <c r="G4625" s="1" t="s">
        <v>13746</v>
      </c>
      <c r="H4625" s="17">
        <v>0.96693287037037001</v>
      </c>
      <c r="I4625" s="17">
        <v>1.9675925925899396E-4</v>
      </c>
      <c r="J4625" s="1" t="s">
        <v>13759</v>
      </c>
    </row>
    <row r="4626" spans="2:10">
      <c r="B4626" s="1" t="s">
        <v>18814</v>
      </c>
      <c r="C4626" s="1">
        <v>1</v>
      </c>
      <c r="D4626" s="1" t="s">
        <v>13753</v>
      </c>
      <c r="E4626" s="17">
        <v>0.96081018518518502</v>
      </c>
      <c r="F4626" s="1" t="s">
        <v>13794</v>
      </c>
      <c r="G4626" s="1" t="s">
        <v>3095</v>
      </c>
      <c r="H4626" s="17">
        <v>0.96694444444444405</v>
      </c>
      <c r="I4626" s="17">
        <v>6.1342592592590339E-3</v>
      </c>
      <c r="J4626" s="1" t="s">
        <v>13758</v>
      </c>
    </row>
    <row r="4627" spans="2:10">
      <c r="B4627" s="1" t="s">
        <v>18503</v>
      </c>
      <c r="C4627" s="1">
        <v>1</v>
      </c>
      <c r="D4627" s="1" t="s">
        <v>13753</v>
      </c>
      <c r="E4627" s="17">
        <v>0.92052083333333301</v>
      </c>
      <c r="F4627" s="1" t="s">
        <v>13790</v>
      </c>
      <c r="G4627" s="1" t="s">
        <v>3078</v>
      </c>
      <c r="H4627" s="17">
        <v>0.96714120370370404</v>
      </c>
      <c r="I4627" s="17">
        <v>4.6620370370371034E-2</v>
      </c>
      <c r="J4627" s="1" t="s">
        <v>13755</v>
      </c>
    </row>
    <row r="4628" spans="2:10">
      <c r="B4628" s="1" t="s">
        <v>18789</v>
      </c>
      <c r="C4628" s="1">
        <v>1</v>
      </c>
      <c r="D4628" s="1" t="s">
        <v>13760</v>
      </c>
      <c r="E4628" s="17">
        <v>0.95766203703703701</v>
      </c>
      <c r="F4628" s="1" t="s">
        <v>13793</v>
      </c>
      <c r="G4628" s="1" t="s">
        <v>3078</v>
      </c>
      <c r="H4628" s="17">
        <v>0.96718749999999998</v>
      </c>
      <c r="I4628" s="17">
        <v>9.5254629629629717E-3</v>
      </c>
      <c r="J4628" s="1" t="s">
        <v>13768</v>
      </c>
    </row>
    <row r="4629" spans="2:10">
      <c r="B4629" s="1" t="s">
        <v>18335</v>
      </c>
      <c r="C4629" s="1">
        <v>1</v>
      </c>
      <c r="D4629" s="1" t="s">
        <v>13753</v>
      </c>
      <c r="E4629" s="17">
        <v>0.89836805555555599</v>
      </c>
      <c r="F4629" s="1" t="s">
        <v>13788</v>
      </c>
      <c r="G4629" s="1" t="s">
        <v>3077</v>
      </c>
      <c r="H4629" s="17">
        <v>0.96748842592592599</v>
      </c>
      <c r="I4629" s="17">
        <v>6.9120370370369999E-2</v>
      </c>
      <c r="J4629" s="1" t="s">
        <v>13756</v>
      </c>
    </row>
    <row r="4630" spans="2:10">
      <c r="B4630" s="1" t="s">
        <v>18858</v>
      </c>
      <c r="C4630" s="1">
        <v>1</v>
      </c>
      <c r="D4630" s="1" t="s">
        <v>3076</v>
      </c>
      <c r="E4630" s="17">
        <v>0.96621527777777805</v>
      </c>
      <c r="F4630" s="1" t="s">
        <v>13794</v>
      </c>
      <c r="G4630" s="1" t="s">
        <v>3095</v>
      </c>
      <c r="H4630" s="17">
        <v>0.96748842592592599</v>
      </c>
      <c r="I4630" s="17">
        <v>1.2731481481479401E-3</v>
      </c>
      <c r="J4630" s="1" t="s">
        <v>13675</v>
      </c>
    </row>
    <row r="4631" spans="2:10">
      <c r="B4631" s="1" t="s">
        <v>18859</v>
      </c>
      <c r="C4631" s="1">
        <v>1</v>
      </c>
      <c r="D4631" s="1" t="s">
        <v>13753</v>
      </c>
      <c r="E4631" s="17">
        <v>0.96630787037037003</v>
      </c>
      <c r="F4631" s="1" t="s">
        <v>13794</v>
      </c>
      <c r="G4631" s="1" t="s">
        <v>13762</v>
      </c>
      <c r="H4631" s="17">
        <v>0.96760416666666704</v>
      </c>
      <c r="I4631" s="17">
        <v>1.296296296297017E-3</v>
      </c>
      <c r="J4631" s="1" t="s">
        <v>13772</v>
      </c>
    </row>
    <row r="4632" spans="2:10">
      <c r="B4632" s="1" t="s">
        <v>18864</v>
      </c>
      <c r="C4632" s="1">
        <v>1</v>
      </c>
      <c r="D4632" s="1" t="s">
        <v>13687</v>
      </c>
      <c r="E4632" s="17">
        <v>0.96745370370370398</v>
      </c>
      <c r="F4632" s="1" t="s">
        <v>13794</v>
      </c>
      <c r="G4632" s="1" t="s">
        <v>3095</v>
      </c>
      <c r="H4632" s="17">
        <v>0.96760416666666704</v>
      </c>
      <c r="I4632" s="17">
        <v>1.504629629630605E-4</v>
      </c>
      <c r="J4632" s="1" t="s">
        <v>13757</v>
      </c>
    </row>
    <row r="4633" spans="2:10">
      <c r="B4633" s="1" t="s">
        <v>18790</v>
      </c>
      <c r="C4633" s="1">
        <v>1</v>
      </c>
      <c r="D4633" s="1" t="s">
        <v>13753</v>
      </c>
      <c r="E4633" s="17">
        <v>0.95775462962962998</v>
      </c>
      <c r="F4633" s="1" t="s">
        <v>13793</v>
      </c>
      <c r="G4633" s="1" t="s">
        <v>3095</v>
      </c>
      <c r="H4633" s="17">
        <v>0.96785879629629601</v>
      </c>
      <c r="I4633" s="17">
        <v>1.0104166666666026E-2</v>
      </c>
      <c r="J4633" s="1" t="s">
        <v>13758</v>
      </c>
    </row>
    <row r="4634" spans="2:10">
      <c r="B4634" s="1" t="s">
        <v>18849</v>
      </c>
      <c r="C4634" s="1">
        <v>1</v>
      </c>
      <c r="D4634" s="1" t="s">
        <v>13687</v>
      </c>
      <c r="E4634" s="17">
        <v>0.96530092592592598</v>
      </c>
      <c r="F4634" s="1" t="s">
        <v>13794</v>
      </c>
      <c r="G4634" s="1" t="s">
        <v>3095</v>
      </c>
      <c r="H4634" s="17">
        <v>0.96795138888888899</v>
      </c>
      <c r="I4634" s="17">
        <v>2.6504629629630072E-3</v>
      </c>
      <c r="J4634" s="1" t="s">
        <v>13757</v>
      </c>
    </row>
    <row r="4635" spans="2:10">
      <c r="B4635" s="1" t="s">
        <v>18186</v>
      </c>
      <c r="C4635" s="1">
        <v>2</v>
      </c>
      <c r="D4635" s="1" t="s">
        <v>13760</v>
      </c>
      <c r="E4635" s="17">
        <v>0.87606481481481502</v>
      </c>
      <c r="F4635" s="1" t="s">
        <v>13786</v>
      </c>
      <c r="G4635" s="1" t="s">
        <v>3095</v>
      </c>
      <c r="H4635" s="17">
        <v>0.96800925925925896</v>
      </c>
      <c r="I4635" s="17">
        <v>9.194444444444394E-2</v>
      </c>
      <c r="J4635" s="1" t="s">
        <v>13761</v>
      </c>
    </row>
    <row r="4636" spans="2:10">
      <c r="B4636" s="1" t="s">
        <v>18872</v>
      </c>
      <c r="C4636" s="1">
        <v>1</v>
      </c>
      <c r="D4636" s="1" t="s">
        <v>13753</v>
      </c>
      <c r="E4636" s="17">
        <v>0.96799768518518503</v>
      </c>
      <c r="F4636" s="1" t="s">
        <v>13794</v>
      </c>
      <c r="G4636" s="1" t="s">
        <v>13746</v>
      </c>
      <c r="H4636" s="17">
        <v>0.96811342592592597</v>
      </c>
      <c r="I4636" s="17">
        <v>1.1574074074094387E-4</v>
      </c>
      <c r="J4636" s="1" t="s">
        <v>13759</v>
      </c>
    </row>
    <row r="4637" spans="2:10">
      <c r="B4637" s="1" t="s">
        <v>18861</v>
      </c>
      <c r="C4637" s="1">
        <v>1</v>
      </c>
      <c r="D4637" s="1" t="s">
        <v>13753</v>
      </c>
      <c r="E4637" s="17">
        <v>0.96677083333333302</v>
      </c>
      <c r="F4637" s="1" t="s">
        <v>13794</v>
      </c>
      <c r="G4637" s="1" t="s">
        <v>3078</v>
      </c>
      <c r="H4637" s="17">
        <v>0.96821759259259299</v>
      </c>
      <c r="I4637" s="17">
        <v>1.4467592592599665E-3</v>
      </c>
      <c r="J4637" s="1" t="s">
        <v>13755</v>
      </c>
    </row>
    <row r="4638" spans="2:10">
      <c r="B4638" s="1" t="s">
        <v>18733</v>
      </c>
      <c r="C4638" s="1">
        <v>1</v>
      </c>
      <c r="D4638" s="1" t="s">
        <v>13753</v>
      </c>
      <c r="E4638" s="17">
        <v>0.95111111111111102</v>
      </c>
      <c r="F4638" s="1" t="s">
        <v>13793</v>
      </c>
      <c r="G4638" s="1" t="s">
        <v>13746</v>
      </c>
      <c r="H4638" s="17">
        <v>0.968287037037037</v>
      </c>
      <c r="I4638" s="17">
        <v>1.7175925925925983E-2</v>
      </c>
      <c r="J4638" s="1" t="s">
        <v>13759</v>
      </c>
    </row>
    <row r="4639" spans="2:10">
      <c r="B4639" s="1" t="s">
        <v>18719</v>
      </c>
      <c r="C4639" s="1">
        <v>1</v>
      </c>
      <c r="D4639" s="1" t="s">
        <v>13753</v>
      </c>
      <c r="E4639" s="17">
        <v>0.94893518518518505</v>
      </c>
      <c r="F4639" s="1" t="s">
        <v>13793</v>
      </c>
      <c r="G4639" s="1" t="s">
        <v>3095</v>
      </c>
      <c r="H4639" s="17">
        <v>0.96829861111111104</v>
      </c>
      <c r="I4639" s="17">
        <v>1.9363425925925992E-2</v>
      </c>
      <c r="J4639" s="1" t="s">
        <v>13758</v>
      </c>
    </row>
    <row r="4640" spans="2:10">
      <c r="B4640" s="1" t="s">
        <v>18870</v>
      </c>
      <c r="C4640" s="1">
        <v>1</v>
      </c>
      <c r="D4640" s="1" t="s">
        <v>13760</v>
      </c>
      <c r="E4640" s="17">
        <v>0.96792824074074102</v>
      </c>
      <c r="F4640" s="1" t="s">
        <v>13794</v>
      </c>
      <c r="G4640" s="1" t="s">
        <v>3077</v>
      </c>
      <c r="H4640" s="17">
        <v>0.96833333333333305</v>
      </c>
      <c r="I4640" s="17">
        <v>4.0509259259202679E-4</v>
      </c>
      <c r="J4640" s="1" t="s">
        <v>13765</v>
      </c>
    </row>
    <row r="4641" spans="2:10">
      <c r="B4641" s="1" t="s">
        <v>18623</v>
      </c>
      <c r="C4641" s="1">
        <v>2</v>
      </c>
      <c r="D4641" s="1" t="s">
        <v>13753</v>
      </c>
      <c r="E4641" s="17">
        <v>0.93696759259259299</v>
      </c>
      <c r="F4641" s="1" t="s">
        <v>13791</v>
      </c>
      <c r="G4641" s="1" t="s">
        <v>3095</v>
      </c>
      <c r="H4641" s="17">
        <v>0.96866898148148195</v>
      </c>
      <c r="I4641" s="17">
        <v>3.1701388888888959E-2</v>
      </c>
      <c r="J4641" s="1" t="s">
        <v>13758</v>
      </c>
    </row>
    <row r="4642" spans="2:10">
      <c r="B4642" s="1" t="s">
        <v>18828</v>
      </c>
      <c r="C4642" s="1">
        <v>1</v>
      </c>
      <c r="D4642" s="1" t="s">
        <v>13753</v>
      </c>
      <c r="E4642" s="17">
        <v>0.962592592592593</v>
      </c>
      <c r="F4642" s="1" t="s">
        <v>13794</v>
      </c>
      <c r="G4642" s="1" t="s">
        <v>3077</v>
      </c>
      <c r="H4642" s="17">
        <v>0.96894675925925899</v>
      </c>
      <c r="I4642" s="17">
        <v>6.3541666666659946E-3</v>
      </c>
      <c r="J4642" s="1" t="s">
        <v>13756</v>
      </c>
    </row>
    <row r="4643" spans="2:10">
      <c r="B4643" s="1" t="s">
        <v>18867</v>
      </c>
      <c r="C4643" s="1">
        <v>1</v>
      </c>
      <c r="D4643" s="1" t="s">
        <v>13753</v>
      </c>
      <c r="E4643" s="17">
        <v>0.96783564814814804</v>
      </c>
      <c r="F4643" s="1" t="s">
        <v>13794</v>
      </c>
      <c r="G4643" s="1" t="s">
        <v>3078</v>
      </c>
      <c r="H4643" s="17">
        <v>0.96899305555555604</v>
      </c>
      <c r="I4643" s="17">
        <v>1.1574074074079954E-3</v>
      </c>
      <c r="J4643" s="1" t="s">
        <v>13755</v>
      </c>
    </row>
    <row r="4644" spans="2:10">
      <c r="B4644" s="1" t="s">
        <v>18873</v>
      </c>
      <c r="C4644" s="1">
        <v>1</v>
      </c>
      <c r="D4644" s="1" t="s">
        <v>13687</v>
      </c>
      <c r="E4644" s="17">
        <v>0.96800925925925896</v>
      </c>
      <c r="F4644" s="1" t="s">
        <v>13794</v>
      </c>
      <c r="G4644" s="1" t="s">
        <v>3095</v>
      </c>
      <c r="H4644" s="17">
        <v>0.96900462962962997</v>
      </c>
      <c r="I4644" s="17">
        <v>9.9537037037100706E-4</v>
      </c>
      <c r="J4644" s="1" t="s">
        <v>13757</v>
      </c>
    </row>
    <row r="4645" spans="2:10">
      <c r="B4645" s="1" t="s">
        <v>18874</v>
      </c>
      <c r="C4645" s="1">
        <v>1</v>
      </c>
      <c r="D4645" s="1" t="s">
        <v>13753</v>
      </c>
      <c r="E4645" s="17">
        <v>0.96807870370370397</v>
      </c>
      <c r="F4645" s="1" t="s">
        <v>13794</v>
      </c>
      <c r="G4645" s="1" t="s">
        <v>3078</v>
      </c>
      <c r="H4645" s="17">
        <v>0.96910879629629598</v>
      </c>
      <c r="I4645" s="17">
        <v>1.0300925925920135E-3</v>
      </c>
      <c r="J4645" s="1" t="s">
        <v>13755</v>
      </c>
    </row>
    <row r="4646" spans="2:10">
      <c r="B4646" s="1" t="s">
        <v>18850</v>
      </c>
      <c r="C4646" s="1">
        <v>1</v>
      </c>
      <c r="D4646" s="1" t="s">
        <v>13753</v>
      </c>
      <c r="E4646" s="17">
        <v>0.965439814814815</v>
      </c>
      <c r="F4646" s="1" t="s">
        <v>13794</v>
      </c>
      <c r="G4646" s="1" t="s">
        <v>13762</v>
      </c>
      <c r="H4646" s="17">
        <v>0.96930555555555598</v>
      </c>
      <c r="I4646" s="17">
        <v>3.865740740740975E-3</v>
      </c>
      <c r="J4646" s="1" t="s">
        <v>13772</v>
      </c>
    </row>
    <row r="4647" spans="2:10">
      <c r="B4647" s="1" t="s">
        <v>18757</v>
      </c>
      <c r="C4647" s="1">
        <v>1</v>
      </c>
      <c r="D4647" s="1" t="s">
        <v>13753</v>
      </c>
      <c r="E4647" s="17">
        <v>0.95423611111111095</v>
      </c>
      <c r="F4647" s="1" t="s">
        <v>13793</v>
      </c>
      <c r="G4647" s="1" t="s">
        <v>3077</v>
      </c>
      <c r="H4647" s="17">
        <v>0.96932870370370405</v>
      </c>
      <c r="I4647" s="17">
        <v>1.5092592592593101E-2</v>
      </c>
      <c r="J4647" s="1" t="s">
        <v>13756</v>
      </c>
    </row>
    <row r="4648" spans="2:10">
      <c r="B4648" s="1" t="s">
        <v>18883</v>
      </c>
      <c r="C4648" s="1">
        <v>1</v>
      </c>
      <c r="D4648" s="1" t="s">
        <v>13753</v>
      </c>
      <c r="E4648" s="17">
        <v>0.96903935185185197</v>
      </c>
      <c r="F4648" s="1" t="s">
        <v>13795</v>
      </c>
      <c r="G4648" s="1" t="s">
        <v>3095</v>
      </c>
      <c r="H4648" s="17">
        <v>0.969479166666667</v>
      </c>
      <c r="I4648" s="17">
        <v>4.398148148150316E-4</v>
      </c>
      <c r="J4648" s="1" t="s">
        <v>13758</v>
      </c>
    </row>
    <row r="4649" spans="2:10">
      <c r="B4649" s="1" t="s">
        <v>18605</v>
      </c>
      <c r="C4649" s="1">
        <v>1</v>
      </c>
      <c r="D4649" s="1" t="s">
        <v>13753</v>
      </c>
      <c r="E4649" s="17">
        <v>0.93454861111111098</v>
      </c>
      <c r="F4649" s="1" t="s">
        <v>13791</v>
      </c>
      <c r="G4649" s="1" t="s">
        <v>3078</v>
      </c>
      <c r="H4649" s="17">
        <v>0.96949074074074104</v>
      </c>
      <c r="I4649" s="17">
        <v>3.4942129629630059E-2</v>
      </c>
      <c r="J4649" s="1" t="s">
        <v>13755</v>
      </c>
    </row>
    <row r="4650" spans="2:10">
      <c r="B4650" s="1" t="s">
        <v>18879</v>
      </c>
      <c r="C4650" s="1">
        <v>1</v>
      </c>
      <c r="D4650" s="1" t="s">
        <v>13760</v>
      </c>
      <c r="E4650" s="17">
        <v>0.96866898148148195</v>
      </c>
      <c r="F4650" s="1" t="s">
        <v>13794</v>
      </c>
      <c r="G4650" s="1" t="s">
        <v>3077</v>
      </c>
      <c r="H4650" s="17">
        <v>0.96954861111111101</v>
      </c>
      <c r="I4650" s="17">
        <v>8.7962962962906399E-4</v>
      </c>
      <c r="J4650" s="1" t="s">
        <v>13765</v>
      </c>
    </row>
    <row r="4651" spans="2:10">
      <c r="B4651" s="1" t="s">
        <v>18871</v>
      </c>
      <c r="C4651" s="1">
        <v>1</v>
      </c>
      <c r="D4651" s="1" t="s">
        <v>13753</v>
      </c>
      <c r="E4651" s="17">
        <v>0.96796296296296302</v>
      </c>
      <c r="F4651" s="1" t="s">
        <v>13794</v>
      </c>
      <c r="G4651" s="1" t="s">
        <v>3077</v>
      </c>
      <c r="H4651" s="17">
        <v>0.96957175925925898</v>
      </c>
      <c r="I4651" s="17">
        <v>1.6087962962959557E-3</v>
      </c>
      <c r="J4651" s="1" t="s">
        <v>13756</v>
      </c>
    </row>
    <row r="4652" spans="2:10">
      <c r="B4652" s="1" t="s">
        <v>18868</v>
      </c>
      <c r="C4652" s="1">
        <v>1</v>
      </c>
      <c r="D4652" s="1" t="s">
        <v>13753</v>
      </c>
      <c r="E4652" s="17">
        <v>0.96787037037037005</v>
      </c>
      <c r="F4652" s="1" t="s">
        <v>13794</v>
      </c>
      <c r="G4652" s="1" t="s">
        <v>3078</v>
      </c>
      <c r="H4652" s="17">
        <v>0.96962962962962995</v>
      </c>
      <c r="I4652" s="17">
        <v>1.7592592592599043E-3</v>
      </c>
      <c r="J4652" s="1" t="s">
        <v>13755</v>
      </c>
    </row>
    <row r="4653" spans="2:10">
      <c r="B4653" s="1" t="s">
        <v>18638</v>
      </c>
      <c r="C4653" s="1">
        <v>1</v>
      </c>
      <c r="D4653" s="1" t="s">
        <v>13760</v>
      </c>
      <c r="E4653" s="17">
        <v>0.93839120370370399</v>
      </c>
      <c r="F4653" s="1" t="s">
        <v>13792</v>
      </c>
      <c r="G4653" s="1" t="s">
        <v>13746</v>
      </c>
      <c r="H4653" s="17">
        <v>0.96972222222222204</v>
      </c>
      <c r="I4653" s="17">
        <v>3.133101851851805E-2</v>
      </c>
      <c r="J4653" s="1" t="s">
        <v>13764</v>
      </c>
    </row>
    <row r="4654" spans="2:10">
      <c r="B4654" s="1" t="s">
        <v>18887</v>
      </c>
      <c r="C4654" s="1">
        <v>1</v>
      </c>
      <c r="D4654" s="1" t="s">
        <v>13687</v>
      </c>
      <c r="E4654" s="17">
        <v>0.96959490740740695</v>
      </c>
      <c r="F4654" s="1" t="s">
        <v>13795</v>
      </c>
      <c r="G4654" s="1" t="s">
        <v>3095</v>
      </c>
      <c r="H4654" s="17">
        <v>0.96983796296296299</v>
      </c>
      <c r="I4654" s="17">
        <v>2.4305555555603764E-4</v>
      </c>
      <c r="J4654" s="1" t="s">
        <v>13757</v>
      </c>
    </row>
    <row r="4655" spans="2:10">
      <c r="B4655" s="1" t="s">
        <v>16573</v>
      </c>
      <c r="C4655" s="1">
        <v>1</v>
      </c>
      <c r="D4655" s="1" t="s">
        <v>13753</v>
      </c>
      <c r="E4655" s="17">
        <v>0.72034722222222203</v>
      </c>
      <c r="F4655" s="1" t="s">
        <v>9</v>
      </c>
      <c r="G4655" s="1" t="s">
        <v>3078</v>
      </c>
      <c r="H4655" s="17">
        <v>0.96996527777777797</v>
      </c>
      <c r="I4655" s="17">
        <v>0.24961805555555594</v>
      </c>
      <c r="J4655" s="1" t="s">
        <v>13755</v>
      </c>
    </row>
    <row r="4656" spans="2:10">
      <c r="B4656" s="1" t="s">
        <v>18865</v>
      </c>
      <c r="C4656" s="1">
        <v>1</v>
      </c>
      <c r="D4656" s="1" t="s">
        <v>13753</v>
      </c>
      <c r="E4656" s="17">
        <v>0.96775462962962999</v>
      </c>
      <c r="F4656" s="1" t="s">
        <v>13794</v>
      </c>
      <c r="G4656" s="1" t="s">
        <v>3078</v>
      </c>
      <c r="H4656" s="17">
        <v>0.97</v>
      </c>
      <c r="I4656" s="17">
        <v>2.2453703703699812E-3</v>
      </c>
      <c r="J4656" s="1" t="s">
        <v>13755</v>
      </c>
    </row>
    <row r="4657" spans="2:10">
      <c r="B4657" s="1" t="s">
        <v>18881</v>
      </c>
      <c r="C4657" s="1">
        <v>1</v>
      </c>
      <c r="D4657" s="1" t="s">
        <v>13753</v>
      </c>
      <c r="E4657" s="17">
        <v>0.96894675925925899</v>
      </c>
      <c r="F4657" s="1" t="s">
        <v>13795</v>
      </c>
      <c r="G4657" s="1" t="s">
        <v>3078</v>
      </c>
      <c r="H4657" s="17">
        <v>0.97006944444444398</v>
      </c>
      <c r="I4657" s="17">
        <v>1.1226851851849906E-3</v>
      </c>
      <c r="J4657" s="1" t="s">
        <v>13755</v>
      </c>
    </row>
    <row r="4658" spans="2:10">
      <c r="B4658" s="1" t="s">
        <v>18882</v>
      </c>
      <c r="C4658" s="1">
        <v>1</v>
      </c>
      <c r="D4658" s="1" t="s">
        <v>13753</v>
      </c>
      <c r="E4658" s="17">
        <v>0.96900462962962997</v>
      </c>
      <c r="F4658" s="1" t="s">
        <v>13795</v>
      </c>
      <c r="G4658" s="1" t="s">
        <v>3078</v>
      </c>
      <c r="H4658" s="17">
        <v>0.97013888888888899</v>
      </c>
      <c r="I4658" s="17">
        <v>1.1342592592590295E-3</v>
      </c>
      <c r="J4658" s="1" t="s">
        <v>13755</v>
      </c>
    </row>
    <row r="4659" spans="2:10">
      <c r="B4659" s="1" t="s">
        <v>16878</v>
      </c>
      <c r="C4659" s="1">
        <v>1</v>
      </c>
      <c r="D4659" s="1" t="s">
        <v>13753</v>
      </c>
      <c r="E4659" s="17">
        <v>0.755891203703704</v>
      </c>
      <c r="F4659" s="1" t="s">
        <v>12</v>
      </c>
      <c r="G4659" s="1" t="s">
        <v>3095</v>
      </c>
      <c r="H4659" s="17">
        <v>0.97018518518518504</v>
      </c>
      <c r="I4659" s="17">
        <v>0.21429398148148104</v>
      </c>
      <c r="J4659" s="1" t="s">
        <v>13758</v>
      </c>
    </row>
    <row r="4660" spans="2:10">
      <c r="B4660" s="1" t="s">
        <v>18052</v>
      </c>
      <c r="C4660" s="1">
        <v>2</v>
      </c>
      <c r="D4660" s="1" t="s">
        <v>13753</v>
      </c>
      <c r="E4660" s="17">
        <v>0.86099537037036999</v>
      </c>
      <c r="F4660" s="1" t="s">
        <v>13785</v>
      </c>
      <c r="G4660" s="1" t="s">
        <v>3078</v>
      </c>
      <c r="H4660" s="17">
        <v>0.97019675925925897</v>
      </c>
      <c r="I4660" s="17">
        <v>0.10920138888888897</v>
      </c>
      <c r="J4660" s="1" t="s">
        <v>13755</v>
      </c>
    </row>
    <row r="4661" spans="2:10">
      <c r="B4661" s="1" t="s">
        <v>18439</v>
      </c>
      <c r="C4661" s="1">
        <v>2</v>
      </c>
      <c r="D4661" s="1" t="s">
        <v>13760</v>
      </c>
      <c r="E4661" s="17">
        <v>0.91206018518518495</v>
      </c>
      <c r="F4661" s="1" t="s">
        <v>13789</v>
      </c>
      <c r="G4661" s="1" t="s">
        <v>13746</v>
      </c>
      <c r="H4661" s="17">
        <v>0.97019675925925897</v>
      </c>
      <c r="I4661" s="17">
        <v>5.8136574074074021E-2</v>
      </c>
      <c r="J4661" s="1" t="s">
        <v>13764</v>
      </c>
    </row>
    <row r="4662" spans="2:10">
      <c r="B4662" s="1" t="s">
        <v>18877</v>
      </c>
      <c r="C4662" s="1">
        <v>1</v>
      </c>
      <c r="D4662" s="1" t="s">
        <v>13753</v>
      </c>
      <c r="E4662" s="17">
        <v>0.96850694444444396</v>
      </c>
      <c r="F4662" s="1" t="s">
        <v>13794</v>
      </c>
      <c r="G4662" s="1" t="s">
        <v>3077</v>
      </c>
      <c r="H4662" s="17">
        <v>0.97026620370370398</v>
      </c>
      <c r="I4662" s="17">
        <v>1.7592592592600154E-3</v>
      </c>
      <c r="J4662" s="1" t="s">
        <v>13756</v>
      </c>
    </row>
    <row r="4663" spans="2:10">
      <c r="B4663" s="1" t="s">
        <v>18892</v>
      </c>
      <c r="C4663" s="1">
        <v>1</v>
      </c>
      <c r="D4663" s="1" t="s">
        <v>13753</v>
      </c>
      <c r="E4663" s="17">
        <v>0.96983796296296299</v>
      </c>
      <c r="F4663" s="1" t="s">
        <v>13795</v>
      </c>
      <c r="G4663" s="1" t="s">
        <v>13746</v>
      </c>
      <c r="H4663" s="17">
        <v>0.97031250000000002</v>
      </c>
      <c r="I4663" s="17">
        <v>4.745370370370372E-4</v>
      </c>
      <c r="J4663" s="1" t="s">
        <v>13759</v>
      </c>
    </row>
    <row r="4664" spans="2:10">
      <c r="B4664" s="1" t="s">
        <v>18880</v>
      </c>
      <c r="C4664" s="1">
        <v>1</v>
      </c>
      <c r="D4664" s="1" t="s">
        <v>13753</v>
      </c>
      <c r="E4664" s="17">
        <v>0.96891203703703699</v>
      </c>
      <c r="F4664" s="1" t="s">
        <v>13795</v>
      </c>
      <c r="G4664" s="1" t="s">
        <v>3078</v>
      </c>
      <c r="H4664" s="17">
        <v>0.97033564814814799</v>
      </c>
      <c r="I4664" s="17">
        <v>1.4236111111110006E-3</v>
      </c>
      <c r="J4664" s="1" t="s">
        <v>13755</v>
      </c>
    </row>
    <row r="4665" spans="2:10">
      <c r="B4665" s="1" t="s">
        <v>17709</v>
      </c>
      <c r="C4665" s="1">
        <v>1</v>
      </c>
      <c r="D4665" s="1" t="s">
        <v>13760</v>
      </c>
      <c r="E4665" s="17">
        <v>0.82283564814814802</v>
      </c>
      <c r="F4665" s="1" t="s">
        <v>13781</v>
      </c>
      <c r="G4665" s="1" t="s">
        <v>3077</v>
      </c>
      <c r="H4665" s="17">
        <v>0.97038194444444403</v>
      </c>
      <c r="I4665" s="17">
        <v>0.14754629629629601</v>
      </c>
      <c r="J4665" s="1" t="s">
        <v>13765</v>
      </c>
    </row>
    <row r="4666" spans="2:10">
      <c r="B4666" s="1" t="s">
        <v>18866</v>
      </c>
      <c r="C4666" s="1">
        <v>1</v>
      </c>
      <c r="D4666" s="1" t="s">
        <v>13760</v>
      </c>
      <c r="E4666" s="17">
        <v>0.967789351851852</v>
      </c>
      <c r="F4666" s="1" t="s">
        <v>13794</v>
      </c>
      <c r="G4666" s="1" t="s">
        <v>3077</v>
      </c>
      <c r="H4666" s="17">
        <v>0.970439814814815</v>
      </c>
      <c r="I4666" s="17">
        <v>2.6504629629630072E-3</v>
      </c>
      <c r="J4666" s="1" t="s">
        <v>13765</v>
      </c>
    </row>
    <row r="4667" spans="2:10">
      <c r="B4667" s="1" t="s">
        <v>18771</v>
      </c>
      <c r="C4667" s="1">
        <v>1</v>
      </c>
      <c r="D4667" s="1" t="s">
        <v>13760</v>
      </c>
      <c r="E4667" s="17">
        <v>0.95571759259259303</v>
      </c>
      <c r="F4667" s="1" t="s">
        <v>13793</v>
      </c>
      <c r="G4667" s="1" t="s">
        <v>3078</v>
      </c>
      <c r="H4667" s="17">
        <v>0.97047453703703701</v>
      </c>
      <c r="I4667" s="17">
        <v>1.4756944444443976E-2</v>
      </c>
      <c r="J4667" s="1" t="s">
        <v>13768</v>
      </c>
    </row>
    <row r="4668" spans="2:10">
      <c r="B4668" s="1" t="s">
        <v>18878</v>
      </c>
      <c r="C4668" s="1">
        <v>1</v>
      </c>
      <c r="D4668" s="1" t="s">
        <v>13753</v>
      </c>
      <c r="E4668" s="17">
        <v>0.96858796296296301</v>
      </c>
      <c r="F4668" s="1" t="s">
        <v>13794</v>
      </c>
      <c r="G4668" s="1" t="s">
        <v>3077</v>
      </c>
      <c r="H4668" s="17">
        <v>0.97048611111111105</v>
      </c>
      <c r="I4668" s="17">
        <v>1.8981481481480378E-3</v>
      </c>
      <c r="J4668" s="1" t="s">
        <v>13756</v>
      </c>
    </row>
    <row r="4669" spans="2:10">
      <c r="B4669" s="1" t="s">
        <v>18897</v>
      </c>
      <c r="C4669" s="1">
        <v>1</v>
      </c>
      <c r="D4669" s="1" t="s">
        <v>13687</v>
      </c>
      <c r="E4669" s="17">
        <v>0.97047453703703701</v>
      </c>
      <c r="F4669" s="1" t="s">
        <v>13795</v>
      </c>
      <c r="G4669" s="1" t="s">
        <v>3078</v>
      </c>
      <c r="H4669" s="17">
        <v>0.97075231481481505</v>
      </c>
      <c r="I4669" s="17">
        <v>2.7777777777804324E-4</v>
      </c>
      <c r="J4669" s="1" t="s">
        <v>13773</v>
      </c>
    </row>
    <row r="4670" spans="2:10">
      <c r="B4670" s="1" t="s">
        <v>18884</v>
      </c>
      <c r="C4670" s="1">
        <v>1</v>
      </c>
      <c r="D4670" s="1" t="s">
        <v>13753</v>
      </c>
      <c r="E4670" s="17">
        <v>0.96908564814814802</v>
      </c>
      <c r="F4670" s="1" t="s">
        <v>13795</v>
      </c>
      <c r="G4670" s="1" t="s">
        <v>3095</v>
      </c>
      <c r="H4670" s="17">
        <v>0.97094907407407405</v>
      </c>
      <c r="I4670" s="17">
        <v>1.8634259259260322E-3</v>
      </c>
      <c r="J4670" s="1" t="s">
        <v>13758</v>
      </c>
    </row>
    <row r="4671" spans="2:10">
      <c r="B4671" s="1" t="s">
        <v>18862</v>
      </c>
      <c r="C4671" s="1">
        <v>1</v>
      </c>
      <c r="D4671" s="1" t="s">
        <v>13760</v>
      </c>
      <c r="E4671" s="17">
        <v>0.96707175925925903</v>
      </c>
      <c r="F4671" s="1" t="s">
        <v>13794</v>
      </c>
      <c r="G4671" s="1" t="s">
        <v>3095</v>
      </c>
      <c r="H4671" s="17">
        <v>0.97104166666666702</v>
      </c>
      <c r="I4671" s="17">
        <v>3.969907407407991E-3</v>
      </c>
      <c r="J4671" s="1" t="s">
        <v>13761</v>
      </c>
    </row>
    <row r="4672" spans="2:10">
      <c r="B4672" s="1" t="s">
        <v>17710</v>
      </c>
      <c r="C4672" s="1">
        <v>1</v>
      </c>
      <c r="D4672" s="1" t="s">
        <v>13753</v>
      </c>
      <c r="E4672" s="17">
        <v>0.82325231481481498</v>
      </c>
      <c r="F4672" s="1" t="s">
        <v>13782</v>
      </c>
      <c r="G4672" s="1" t="s">
        <v>13746</v>
      </c>
      <c r="H4672" s="17">
        <v>0.97108796296296296</v>
      </c>
      <c r="I4672" s="17">
        <v>0.14783564814814798</v>
      </c>
      <c r="J4672" s="1" t="s">
        <v>13759</v>
      </c>
    </row>
    <row r="4673" spans="2:10">
      <c r="B4673" s="1" t="s">
        <v>18666</v>
      </c>
      <c r="C4673" s="1">
        <v>1</v>
      </c>
      <c r="D4673" s="1" t="s">
        <v>13753</v>
      </c>
      <c r="E4673" s="17">
        <v>0.94222222222222196</v>
      </c>
      <c r="F4673" s="1" t="s">
        <v>13792</v>
      </c>
      <c r="G4673" s="1" t="s">
        <v>3078</v>
      </c>
      <c r="H4673" s="17">
        <v>0.971099537037037</v>
      </c>
      <c r="I4673" s="17">
        <v>2.8877314814815036E-2</v>
      </c>
      <c r="J4673" s="1" t="s">
        <v>13755</v>
      </c>
    </row>
    <row r="4674" spans="2:10">
      <c r="B4674" s="1" t="s">
        <v>17221</v>
      </c>
      <c r="C4674" s="1">
        <v>1</v>
      </c>
      <c r="D4674" s="1" t="s">
        <v>13753</v>
      </c>
      <c r="E4674" s="17">
        <v>0.78535879629629601</v>
      </c>
      <c r="F4674" s="1" t="s">
        <v>15</v>
      </c>
      <c r="G4674" s="1" t="s">
        <v>3078</v>
      </c>
      <c r="H4674" s="17">
        <v>0.971331018518519</v>
      </c>
      <c r="I4674" s="17">
        <v>0.18597222222222298</v>
      </c>
      <c r="J4674" s="1" t="s">
        <v>13755</v>
      </c>
    </row>
    <row r="4675" spans="2:10">
      <c r="B4675" s="1" t="s">
        <v>18898</v>
      </c>
      <c r="C4675" s="1">
        <v>5</v>
      </c>
      <c r="D4675" s="1" t="s">
        <v>13753</v>
      </c>
      <c r="E4675" s="17">
        <v>0.97072916666666698</v>
      </c>
      <c r="F4675" s="1" t="s">
        <v>13795</v>
      </c>
      <c r="G4675" s="1" t="s">
        <v>3078</v>
      </c>
      <c r="H4675" s="17">
        <v>0.97138888888888897</v>
      </c>
      <c r="I4675" s="17">
        <v>6.5972222222199228E-4</v>
      </c>
      <c r="J4675" s="1" t="s">
        <v>13755</v>
      </c>
    </row>
    <row r="4676" spans="2:10">
      <c r="B4676" s="1" t="s">
        <v>17053</v>
      </c>
      <c r="C4676" s="1">
        <v>1</v>
      </c>
      <c r="D4676" s="1" t="s">
        <v>13753</v>
      </c>
      <c r="E4676" s="17">
        <v>0.77207175925925897</v>
      </c>
      <c r="F4676" s="1" t="s">
        <v>14</v>
      </c>
      <c r="G4676" s="1" t="s">
        <v>3095</v>
      </c>
      <c r="H4676" s="17">
        <v>0.97149305555555598</v>
      </c>
      <c r="I4676" s="17">
        <v>0.19942129629629701</v>
      </c>
      <c r="J4676" s="1" t="s">
        <v>13758</v>
      </c>
    </row>
    <row r="4677" spans="2:10">
      <c r="B4677" s="1" t="s">
        <v>17863</v>
      </c>
      <c r="C4677" s="1">
        <v>1</v>
      </c>
      <c r="D4677" s="1" t="s">
        <v>13753</v>
      </c>
      <c r="E4677" s="17">
        <v>0.84031250000000002</v>
      </c>
      <c r="F4677" s="1" t="s">
        <v>13783</v>
      </c>
      <c r="G4677" s="1" t="s">
        <v>3077</v>
      </c>
      <c r="H4677" s="17">
        <v>0.97149305555555598</v>
      </c>
      <c r="I4677" s="17">
        <v>0.13118055555555597</v>
      </c>
      <c r="J4677" s="1" t="s">
        <v>13756</v>
      </c>
    </row>
    <row r="4678" spans="2:10">
      <c r="B4678" s="1" t="s">
        <v>18899</v>
      </c>
      <c r="C4678" s="1">
        <v>1</v>
      </c>
      <c r="D4678" s="1" t="s">
        <v>13753</v>
      </c>
      <c r="E4678" s="17">
        <v>0.97079861111111099</v>
      </c>
      <c r="F4678" s="1" t="s">
        <v>13795</v>
      </c>
      <c r="G4678" s="1" t="s">
        <v>3078</v>
      </c>
      <c r="H4678" s="17">
        <v>0.97151620370370395</v>
      </c>
      <c r="I4678" s="17">
        <v>7.1759259259296382E-4</v>
      </c>
      <c r="J4678" s="1" t="s">
        <v>13755</v>
      </c>
    </row>
    <row r="4679" spans="2:10">
      <c r="B4679" s="1" t="s">
        <v>18847</v>
      </c>
      <c r="C4679" s="1">
        <v>1</v>
      </c>
      <c r="D4679" s="1" t="s">
        <v>3076</v>
      </c>
      <c r="E4679" s="17">
        <v>0.96465277777777803</v>
      </c>
      <c r="F4679" s="1" t="s">
        <v>13794</v>
      </c>
      <c r="G4679" s="1" t="s">
        <v>3095</v>
      </c>
      <c r="H4679" s="17">
        <v>0.97157407407407403</v>
      </c>
      <c r="I4679" s="17">
        <v>6.921296296296009E-3</v>
      </c>
      <c r="J4679" s="1" t="s">
        <v>13675</v>
      </c>
    </row>
    <row r="4680" spans="2:10">
      <c r="B4680" s="1" t="s">
        <v>18842</v>
      </c>
      <c r="C4680" s="1">
        <v>2</v>
      </c>
      <c r="D4680" s="1" t="s">
        <v>13753</v>
      </c>
      <c r="E4680" s="17">
        <v>0.96427083333333297</v>
      </c>
      <c r="F4680" s="1" t="s">
        <v>13794</v>
      </c>
      <c r="G4680" s="1" t="s">
        <v>3078</v>
      </c>
      <c r="H4680" s="17">
        <v>0.97162037037036997</v>
      </c>
      <c r="I4680" s="17">
        <v>7.3495370370370017E-3</v>
      </c>
      <c r="J4680" s="1" t="s">
        <v>13755</v>
      </c>
    </row>
    <row r="4681" spans="2:10">
      <c r="B4681" s="1" t="s">
        <v>18890</v>
      </c>
      <c r="C4681" s="1">
        <v>1</v>
      </c>
      <c r="D4681" s="1" t="s">
        <v>13753</v>
      </c>
      <c r="E4681" s="17">
        <v>0.96975694444444405</v>
      </c>
      <c r="F4681" s="1" t="s">
        <v>13795</v>
      </c>
      <c r="G4681" s="1" t="s">
        <v>13746</v>
      </c>
      <c r="H4681" s="17">
        <v>0.97168981481481498</v>
      </c>
      <c r="I4681" s="17">
        <v>1.9328703703709316E-3</v>
      </c>
      <c r="J4681" s="1" t="s">
        <v>13759</v>
      </c>
    </row>
    <row r="4682" spans="2:10">
      <c r="B4682" s="1" t="s">
        <v>18843</v>
      </c>
      <c r="C4682" s="1">
        <v>1</v>
      </c>
      <c r="D4682" s="1" t="s">
        <v>13753</v>
      </c>
      <c r="E4682" s="17">
        <v>0.96444444444444399</v>
      </c>
      <c r="F4682" s="1" t="s">
        <v>13794</v>
      </c>
      <c r="G4682" s="1" t="s">
        <v>13746</v>
      </c>
      <c r="H4682" s="17">
        <v>0.97190972222222205</v>
      </c>
      <c r="I4682" s="17">
        <v>7.4652777777780566E-3</v>
      </c>
      <c r="J4682" s="1" t="s">
        <v>13759</v>
      </c>
    </row>
    <row r="4683" spans="2:10">
      <c r="B4683" s="1" t="s">
        <v>18821</v>
      </c>
      <c r="C4683" s="1">
        <v>1</v>
      </c>
      <c r="D4683" s="1" t="s">
        <v>13753</v>
      </c>
      <c r="E4683" s="17">
        <v>0.96153935185185202</v>
      </c>
      <c r="F4683" s="1" t="s">
        <v>13794</v>
      </c>
      <c r="G4683" s="1" t="s">
        <v>13746</v>
      </c>
      <c r="H4683" s="17">
        <v>0.97200231481481503</v>
      </c>
      <c r="I4683" s="17">
        <v>1.0462962962963007E-2</v>
      </c>
      <c r="J4683" s="1" t="s">
        <v>13759</v>
      </c>
    </row>
    <row r="4684" spans="2:10">
      <c r="B4684" s="1" t="s">
        <v>18243</v>
      </c>
      <c r="C4684" s="1">
        <v>1</v>
      </c>
      <c r="D4684" s="1" t="s">
        <v>13753</v>
      </c>
      <c r="E4684" s="17">
        <v>0.88398148148148104</v>
      </c>
      <c r="F4684" s="1" t="s">
        <v>13786</v>
      </c>
      <c r="G4684" s="1" t="s">
        <v>3095</v>
      </c>
      <c r="H4684" s="17">
        <v>0.97210648148148104</v>
      </c>
      <c r="I4684" s="17">
        <v>8.8125000000000009E-2</v>
      </c>
      <c r="J4684" s="1" t="s">
        <v>13758</v>
      </c>
    </row>
    <row r="4685" spans="2:10">
      <c r="B4685" s="1" t="s">
        <v>18908</v>
      </c>
      <c r="C4685" s="1">
        <v>1</v>
      </c>
      <c r="D4685" s="1" t="s">
        <v>13753</v>
      </c>
      <c r="E4685" s="17">
        <v>0.97223379629629603</v>
      </c>
      <c r="F4685" s="1" t="s">
        <v>13795</v>
      </c>
      <c r="G4685" s="1" t="s">
        <v>13746</v>
      </c>
      <c r="H4685" s="17">
        <v>0.97238425925925898</v>
      </c>
      <c r="I4685" s="17">
        <v>1.5046296296294948E-4</v>
      </c>
      <c r="J4685" s="1" t="s">
        <v>13759</v>
      </c>
    </row>
    <row r="4686" spans="2:10">
      <c r="B4686" s="1" t="s">
        <v>18901</v>
      </c>
      <c r="C4686" s="1">
        <v>1</v>
      </c>
      <c r="D4686" s="1" t="s">
        <v>13753</v>
      </c>
      <c r="E4686" s="17">
        <v>0.97089120370370396</v>
      </c>
      <c r="F4686" s="1" t="s">
        <v>13795</v>
      </c>
      <c r="G4686" s="1" t="s">
        <v>3078</v>
      </c>
      <c r="H4686" s="17">
        <v>0.97256944444444404</v>
      </c>
      <c r="I4686" s="17">
        <v>1.6782407407400779E-3</v>
      </c>
      <c r="J4686" s="1" t="s">
        <v>13755</v>
      </c>
    </row>
    <row r="4687" spans="2:10">
      <c r="B4687" s="1" t="s">
        <v>17432</v>
      </c>
      <c r="C4687" s="1">
        <v>1</v>
      </c>
      <c r="D4687" s="1" t="s">
        <v>13760</v>
      </c>
      <c r="E4687" s="17">
        <v>0.80283564814814801</v>
      </c>
      <c r="F4687" s="1" t="s">
        <v>13780</v>
      </c>
      <c r="G4687" s="1" t="s">
        <v>3077</v>
      </c>
      <c r="H4687" s="17">
        <v>0.97268518518518499</v>
      </c>
      <c r="I4687" s="17">
        <v>0.16984953703703698</v>
      </c>
      <c r="J4687" s="1" t="s">
        <v>13765</v>
      </c>
    </row>
    <row r="4688" spans="2:10">
      <c r="B4688" s="1" t="s">
        <v>18893</v>
      </c>
      <c r="C4688" s="1">
        <v>1</v>
      </c>
      <c r="D4688" s="1" t="s">
        <v>13753</v>
      </c>
      <c r="E4688" s="17">
        <v>0.96986111111111095</v>
      </c>
      <c r="F4688" s="1" t="s">
        <v>13795</v>
      </c>
      <c r="G4688" s="1" t="s">
        <v>3078</v>
      </c>
      <c r="H4688" s="17">
        <v>0.97287037037037005</v>
      </c>
      <c r="I4688" s="17">
        <v>3.0092592592591005E-3</v>
      </c>
      <c r="J4688" s="1" t="s">
        <v>13755</v>
      </c>
    </row>
    <row r="4689" spans="2:10">
      <c r="B4689" s="1" t="s">
        <v>18907</v>
      </c>
      <c r="C4689" s="1">
        <v>1</v>
      </c>
      <c r="D4689" s="1" t="s">
        <v>13753</v>
      </c>
      <c r="E4689" s="17">
        <v>0.97212962962963001</v>
      </c>
      <c r="F4689" s="1" t="s">
        <v>13795</v>
      </c>
      <c r="G4689" s="1" t="s">
        <v>3095</v>
      </c>
      <c r="H4689" s="17">
        <v>0.97297453703703696</v>
      </c>
      <c r="I4689" s="17">
        <v>8.4490740740694736E-4</v>
      </c>
      <c r="J4689" s="1" t="s">
        <v>13758</v>
      </c>
    </row>
    <row r="4690" spans="2:10">
      <c r="B4690" s="1" t="s">
        <v>18724</v>
      </c>
      <c r="C4690" s="1">
        <v>1</v>
      </c>
      <c r="D4690" s="1" t="s">
        <v>13753</v>
      </c>
      <c r="E4690" s="17">
        <v>0.94972222222222202</v>
      </c>
      <c r="F4690" s="1" t="s">
        <v>13793</v>
      </c>
      <c r="G4690" s="1" t="s">
        <v>13746</v>
      </c>
      <c r="H4690" s="17">
        <v>0.97322916666666703</v>
      </c>
      <c r="I4690" s="17">
        <v>2.350694444444501E-2</v>
      </c>
      <c r="J4690" s="1" t="s">
        <v>13759</v>
      </c>
    </row>
    <row r="4691" spans="2:10">
      <c r="B4691" s="1" t="s">
        <v>18895</v>
      </c>
      <c r="C4691" s="1">
        <v>1</v>
      </c>
      <c r="D4691" s="1" t="s">
        <v>13760</v>
      </c>
      <c r="E4691" s="17">
        <v>0.97038194444444403</v>
      </c>
      <c r="F4691" s="1" t="s">
        <v>13795</v>
      </c>
      <c r="G4691" s="1" t="s">
        <v>3095</v>
      </c>
      <c r="H4691" s="17">
        <v>0.97334490740740698</v>
      </c>
      <c r="I4691" s="17">
        <v>2.962962962962945E-3</v>
      </c>
      <c r="J4691" s="1" t="s">
        <v>13761</v>
      </c>
    </row>
    <row r="4692" spans="2:10">
      <c r="B4692" s="1" t="s">
        <v>18894</v>
      </c>
      <c r="C4692" s="1">
        <v>1</v>
      </c>
      <c r="D4692" s="1" t="s">
        <v>3076</v>
      </c>
      <c r="E4692" s="17">
        <v>0.96996527777777797</v>
      </c>
      <c r="F4692" s="1" t="s">
        <v>13795</v>
      </c>
      <c r="G4692" s="1" t="s">
        <v>3077</v>
      </c>
      <c r="H4692" s="17">
        <v>0.97343749999999996</v>
      </c>
      <c r="I4692" s="17">
        <v>3.4722222222219878E-3</v>
      </c>
      <c r="J4692" s="1" t="s">
        <v>13774</v>
      </c>
    </row>
    <row r="4693" spans="2:10">
      <c r="B4693" s="1" t="s">
        <v>18912</v>
      </c>
      <c r="C4693" s="1">
        <v>1</v>
      </c>
      <c r="D4693" s="1" t="s">
        <v>13753</v>
      </c>
      <c r="E4693" s="17">
        <v>0.97378472222222201</v>
      </c>
      <c r="F4693" s="1" t="s">
        <v>13795</v>
      </c>
      <c r="G4693" s="1" t="s">
        <v>13746</v>
      </c>
      <c r="H4693" s="17">
        <v>0.97395833333333304</v>
      </c>
      <c r="I4693" s="17">
        <v>1.7361111111102723E-4</v>
      </c>
      <c r="J4693" s="1" t="s">
        <v>13759</v>
      </c>
    </row>
    <row r="4694" spans="2:10">
      <c r="B4694" s="1" t="s">
        <v>17535</v>
      </c>
      <c r="C4694" s="1">
        <v>1</v>
      </c>
      <c r="D4694" s="1" t="s">
        <v>13687</v>
      </c>
      <c r="E4694" s="17">
        <v>0.80870370370370404</v>
      </c>
      <c r="F4694" s="1" t="s">
        <v>13780</v>
      </c>
      <c r="G4694" s="1" t="s">
        <v>13746</v>
      </c>
      <c r="H4694" s="17">
        <v>0.974212962962963</v>
      </c>
      <c r="I4694" s="17">
        <v>0.16550925925925897</v>
      </c>
      <c r="J4694" s="1" t="s">
        <v>13771</v>
      </c>
    </row>
    <row r="4695" spans="2:10">
      <c r="B4695" s="1" t="s">
        <v>18903</v>
      </c>
      <c r="C4695" s="1">
        <v>1</v>
      </c>
      <c r="D4695" s="1" t="s">
        <v>13753</v>
      </c>
      <c r="E4695" s="17">
        <v>0.97105324074074095</v>
      </c>
      <c r="F4695" s="1" t="s">
        <v>13795</v>
      </c>
      <c r="G4695" s="1" t="s">
        <v>3077</v>
      </c>
      <c r="H4695" s="17">
        <v>0.97428240740740701</v>
      </c>
      <c r="I4695" s="17">
        <v>3.2291666666660612E-3</v>
      </c>
      <c r="J4695" s="1" t="s">
        <v>13756</v>
      </c>
    </row>
    <row r="4696" spans="2:10">
      <c r="B4696" s="1" t="s">
        <v>18896</v>
      </c>
      <c r="C4696" s="1">
        <v>1</v>
      </c>
      <c r="D4696" s="1" t="s">
        <v>3076</v>
      </c>
      <c r="E4696" s="17">
        <v>0.97041666666666704</v>
      </c>
      <c r="F4696" s="1" t="s">
        <v>13795</v>
      </c>
      <c r="G4696" s="1" t="s">
        <v>13746</v>
      </c>
      <c r="H4696" s="17">
        <v>0.97473379629629597</v>
      </c>
      <c r="I4696" s="17">
        <v>4.3171296296289352E-3</v>
      </c>
      <c r="J4696" s="1" t="s">
        <v>13766</v>
      </c>
    </row>
    <row r="4697" spans="2:10">
      <c r="B4697" s="1" t="s">
        <v>18686</v>
      </c>
      <c r="C4697" s="1">
        <v>1</v>
      </c>
      <c r="D4697" s="1" t="s">
        <v>13760</v>
      </c>
      <c r="E4697" s="17">
        <v>0.94451388888888899</v>
      </c>
      <c r="F4697" s="1" t="s">
        <v>13792</v>
      </c>
      <c r="G4697" s="1" t="s">
        <v>13762</v>
      </c>
      <c r="H4697" s="17">
        <v>0.97480324074074098</v>
      </c>
      <c r="I4697" s="17">
        <v>3.0289351851851998E-2</v>
      </c>
      <c r="J4697" s="1" t="s">
        <v>13763</v>
      </c>
    </row>
    <row r="4698" spans="2:10">
      <c r="B4698" s="1" t="s">
        <v>18906</v>
      </c>
      <c r="C4698" s="1">
        <v>1</v>
      </c>
      <c r="D4698" s="1" t="s">
        <v>3076</v>
      </c>
      <c r="E4698" s="17">
        <v>0.97195601851851898</v>
      </c>
      <c r="F4698" s="1" t="s">
        <v>13795</v>
      </c>
      <c r="G4698" s="1" t="s">
        <v>3077</v>
      </c>
      <c r="H4698" s="17">
        <v>0.974872685185185</v>
      </c>
      <c r="I4698" s="17">
        <v>2.9166666666660124E-3</v>
      </c>
      <c r="J4698" s="1" t="s">
        <v>13774</v>
      </c>
    </row>
    <row r="4699" spans="2:10">
      <c r="B4699" s="1" t="s">
        <v>17244</v>
      </c>
      <c r="C4699" s="1">
        <v>1</v>
      </c>
      <c r="D4699" s="1" t="s">
        <v>13760</v>
      </c>
      <c r="E4699" s="17">
        <v>0.787372685185185</v>
      </c>
      <c r="F4699" s="1" t="s">
        <v>15</v>
      </c>
      <c r="G4699" s="1" t="s">
        <v>3095</v>
      </c>
      <c r="H4699" s="17">
        <v>0.97501157407407402</v>
      </c>
      <c r="I4699" s="17">
        <v>0.18763888888888902</v>
      </c>
      <c r="J4699" s="1" t="s">
        <v>13761</v>
      </c>
    </row>
    <row r="4700" spans="2:10">
      <c r="B4700" s="1" t="s">
        <v>18909</v>
      </c>
      <c r="C4700" s="1">
        <v>1</v>
      </c>
      <c r="D4700" s="1" t="s">
        <v>13753</v>
      </c>
      <c r="E4700" s="17">
        <v>0.97304398148148197</v>
      </c>
      <c r="F4700" s="1" t="s">
        <v>13795</v>
      </c>
      <c r="G4700" s="1" t="s">
        <v>13762</v>
      </c>
      <c r="H4700" s="17">
        <v>0.97502314814814794</v>
      </c>
      <c r="I4700" s="17">
        <v>1.9791666666659768E-3</v>
      </c>
      <c r="J4700" s="1" t="s">
        <v>13772</v>
      </c>
    </row>
    <row r="4701" spans="2:10">
      <c r="B4701" s="1" t="s">
        <v>17522</v>
      </c>
      <c r="C4701" s="1">
        <v>1</v>
      </c>
      <c r="D4701" s="1" t="s">
        <v>3076</v>
      </c>
      <c r="E4701" s="17">
        <v>0.80787037037037002</v>
      </c>
      <c r="F4701" s="1" t="s">
        <v>13780</v>
      </c>
      <c r="G4701" s="1" t="s">
        <v>13762</v>
      </c>
      <c r="H4701" s="17">
        <v>0.97532407407407395</v>
      </c>
      <c r="I4701" s="17">
        <v>0.16745370370370394</v>
      </c>
      <c r="J4701" s="1" t="s">
        <v>13775</v>
      </c>
    </row>
    <row r="4702" spans="2:10">
      <c r="B4702" s="1" t="s">
        <v>17125</v>
      </c>
      <c r="C4702" s="1">
        <v>1</v>
      </c>
      <c r="D4702" s="1" t="s">
        <v>13760</v>
      </c>
      <c r="E4702" s="17">
        <v>0.77695601851851803</v>
      </c>
      <c r="F4702" s="1" t="s">
        <v>14</v>
      </c>
      <c r="G4702" s="1" t="s">
        <v>3095</v>
      </c>
      <c r="H4702" s="17">
        <v>0.97608796296296296</v>
      </c>
      <c r="I4702" s="17">
        <v>0.19913194444444493</v>
      </c>
      <c r="J4702" s="1" t="s">
        <v>13761</v>
      </c>
    </row>
    <row r="4703" spans="2:10">
      <c r="B4703" s="1" t="s">
        <v>17742</v>
      </c>
      <c r="C4703" s="1">
        <v>1</v>
      </c>
      <c r="D4703" s="1" t="s">
        <v>13760</v>
      </c>
      <c r="E4703" s="17">
        <v>0.82664351851851803</v>
      </c>
      <c r="F4703" s="1" t="s">
        <v>13782</v>
      </c>
      <c r="G4703" s="1" t="s">
        <v>3095</v>
      </c>
      <c r="H4703" s="17">
        <v>0.97612268518518497</v>
      </c>
      <c r="I4703" s="17">
        <v>0.14947916666666694</v>
      </c>
      <c r="J4703" s="1" t="s">
        <v>13761</v>
      </c>
    </row>
    <row r="4704" spans="2:10">
      <c r="B4704" s="1" t="s">
        <v>18911</v>
      </c>
      <c r="C4704" s="1">
        <v>1</v>
      </c>
      <c r="D4704" s="1" t="s">
        <v>13753</v>
      </c>
      <c r="E4704" s="17">
        <v>0.97317129629629595</v>
      </c>
      <c r="F4704" s="1" t="s">
        <v>13795</v>
      </c>
      <c r="G4704" s="1" t="s">
        <v>13762</v>
      </c>
      <c r="H4704" s="17">
        <v>0.97615740740740697</v>
      </c>
      <c r="I4704" s="17">
        <v>2.9861111111110228E-3</v>
      </c>
      <c r="J4704" s="1" t="s">
        <v>13772</v>
      </c>
    </row>
    <row r="4705" spans="2:10">
      <c r="B4705" s="1" t="s">
        <v>18902</v>
      </c>
      <c r="C4705" s="1">
        <v>1</v>
      </c>
      <c r="D4705" s="1" t="s">
        <v>13760</v>
      </c>
      <c r="E4705" s="17">
        <v>0.97100694444444402</v>
      </c>
      <c r="F4705" s="1" t="s">
        <v>13795</v>
      </c>
      <c r="G4705" s="1" t="s">
        <v>3095</v>
      </c>
      <c r="H4705" s="17">
        <v>0.97616898148148101</v>
      </c>
      <c r="I4705" s="17">
        <v>5.1620370370369928E-3</v>
      </c>
      <c r="J4705" s="1" t="s">
        <v>13761</v>
      </c>
    </row>
    <row r="4706" spans="2:10">
      <c r="B4706" s="1" t="s">
        <v>18914</v>
      </c>
      <c r="C4706" s="1">
        <v>1</v>
      </c>
      <c r="D4706" s="1" t="s">
        <v>13753</v>
      </c>
      <c r="E4706" s="17">
        <v>0.97457175925925899</v>
      </c>
      <c r="F4706" s="1" t="s">
        <v>13795</v>
      </c>
      <c r="G4706" s="1" t="s">
        <v>13746</v>
      </c>
      <c r="H4706" s="17">
        <v>0.97649305555555599</v>
      </c>
      <c r="I4706" s="17">
        <v>1.9212962962970037E-3</v>
      </c>
      <c r="J4706" s="1" t="s">
        <v>13759</v>
      </c>
    </row>
    <row r="4707" spans="2:10">
      <c r="B4707" s="1" t="s">
        <v>18910</v>
      </c>
      <c r="C4707" s="1">
        <v>1</v>
      </c>
      <c r="D4707" s="1" t="s">
        <v>13753</v>
      </c>
      <c r="E4707" s="17">
        <v>0.97312500000000002</v>
      </c>
      <c r="F4707" s="1" t="s">
        <v>13795</v>
      </c>
      <c r="G4707" s="1" t="s">
        <v>3078</v>
      </c>
      <c r="H4707" s="17">
        <v>0.97678240740740696</v>
      </c>
      <c r="I4707" s="17">
        <v>3.6574074074069429E-3</v>
      </c>
      <c r="J4707" s="1" t="s">
        <v>13755</v>
      </c>
    </row>
    <row r="4708" spans="2:10">
      <c r="B4708" s="1" t="s">
        <v>18922</v>
      </c>
      <c r="C4708" s="1">
        <v>5</v>
      </c>
      <c r="D4708" s="1" t="s">
        <v>13753</v>
      </c>
      <c r="E4708" s="17">
        <v>0.97635416666666697</v>
      </c>
      <c r="F4708" s="1" t="s">
        <v>13795</v>
      </c>
      <c r="G4708" s="1" t="s">
        <v>3078</v>
      </c>
      <c r="H4708" s="17">
        <v>0.976828703703704</v>
      </c>
      <c r="I4708" s="17">
        <v>4.745370370370372E-4</v>
      </c>
      <c r="J4708" s="1" t="s">
        <v>13755</v>
      </c>
    </row>
    <row r="4709" spans="2:10">
      <c r="B4709" s="1" t="s">
        <v>16458</v>
      </c>
      <c r="C4709" s="1">
        <v>1</v>
      </c>
      <c r="D4709" s="1" t="s">
        <v>13760</v>
      </c>
      <c r="E4709" s="17">
        <v>0.70665509259259296</v>
      </c>
      <c r="F4709" s="1" t="s">
        <v>7</v>
      </c>
      <c r="G4709" s="1" t="s">
        <v>3095</v>
      </c>
      <c r="H4709" s="17">
        <v>0.97733796296296305</v>
      </c>
      <c r="I4709" s="17">
        <v>0.27068287037037009</v>
      </c>
      <c r="J4709" s="1" t="s">
        <v>13761</v>
      </c>
    </row>
    <row r="4710" spans="2:10">
      <c r="B4710" s="1" t="s">
        <v>18779</v>
      </c>
      <c r="C4710" s="1">
        <v>1</v>
      </c>
      <c r="D4710" s="1" t="s">
        <v>13753</v>
      </c>
      <c r="E4710" s="17">
        <v>0.95662037037036995</v>
      </c>
      <c r="F4710" s="1" t="s">
        <v>13793</v>
      </c>
      <c r="G4710" s="1" t="s">
        <v>13746</v>
      </c>
      <c r="H4710" s="17">
        <v>0.97734953703703698</v>
      </c>
      <c r="I4710" s="17">
        <v>2.072916666666702E-2</v>
      </c>
      <c r="J4710" s="1" t="s">
        <v>13759</v>
      </c>
    </row>
    <row r="4711" spans="2:10">
      <c r="B4711" s="1" t="s">
        <v>17935</v>
      </c>
      <c r="C4711" s="1">
        <v>1</v>
      </c>
      <c r="D4711" s="1" t="s">
        <v>13753</v>
      </c>
      <c r="E4711" s="17">
        <v>0.84653935185185203</v>
      </c>
      <c r="F4711" s="1" t="s">
        <v>13784</v>
      </c>
      <c r="G4711" s="1" t="s">
        <v>3078</v>
      </c>
      <c r="H4711" s="17">
        <v>0.97737268518518505</v>
      </c>
      <c r="I4711" s="17">
        <v>0.13083333333333302</v>
      </c>
      <c r="J4711" s="1" t="s">
        <v>13755</v>
      </c>
    </row>
    <row r="4712" spans="2:10">
      <c r="B4712" s="1" t="s">
        <v>18921</v>
      </c>
      <c r="C4712" s="1">
        <v>1</v>
      </c>
      <c r="D4712" s="1" t="s">
        <v>13760</v>
      </c>
      <c r="E4712" s="17">
        <v>0.97581018518518503</v>
      </c>
      <c r="F4712" s="1" t="s">
        <v>13795</v>
      </c>
      <c r="G4712" s="1" t="s">
        <v>3095</v>
      </c>
      <c r="H4712" s="17">
        <v>0.97797453703703696</v>
      </c>
      <c r="I4712" s="17">
        <v>2.1643518518519311E-3</v>
      </c>
      <c r="J4712" s="1" t="s">
        <v>13761</v>
      </c>
    </row>
    <row r="4713" spans="2:10">
      <c r="B4713" s="1" t="s">
        <v>18855</v>
      </c>
      <c r="C4713" s="1">
        <v>1</v>
      </c>
      <c r="D4713" s="1" t="s">
        <v>13753</v>
      </c>
      <c r="E4713" s="17">
        <v>0.96576388888888898</v>
      </c>
      <c r="F4713" s="1" t="s">
        <v>13794</v>
      </c>
      <c r="G4713" s="1" t="s">
        <v>13746</v>
      </c>
      <c r="H4713" s="17">
        <v>0.97802083333333301</v>
      </c>
      <c r="I4713" s="17">
        <v>1.2256944444444029E-2</v>
      </c>
      <c r="J4713" s="1" t="s">
        <v>13759</v>
      </c>
    </row>
    <row r="4714" spans="2:10">
      <c r="B4714" s="1" t="s">
        <v>18926</v>
      </c>
      <c r="C4714" s="1">
        <v>1</v>
      </c>
      <c r="D4714" s="1" t="s">
        <v>3076</v>
      </c>
      <c r="E4714" s="17">
        <v>0.97723379629629603</v>
      </c>
      <c r="F4714" s="1" t="s">
        <v>13795</v>
      </c>
      <c r="G4714" s="1" t="s">
        <v>3078</v>
      </c>
      <c r="H4714" s="17">
        <v>0.97805555555555601</v>
      </c>
      <c r="I4714" s="17">
        <v>8.2175925925997984E-4</v>
      </c>
      <c r="J4714" s="1" t="s">
        <v>13769</v>
      </c>
    </row>
    <row r="4715" spans="2:10">
      <c r="B4715" s="1" t="s">
        <v>17065</v>
      </c>
      <c r="C4715" s="1">
        <v>1</v>
      </c>
      <c r="D4715" s="1" t="s">
        <v>13753</v>
      </c>
      <c r="E4715" s="17">
        <v>0.77269675925925896</v>
      </c>
      <c r="F4715" s="1" t="s">
        <v>14</v>
      </c>
      <c r="G4715" s="1" t="s">
        <v>3095</v>
      </c>
      <c r="H4715" s="17">
        <v>0.97813657407407395</v>
      </c>
      <c r="I4715" s="17">
        <v>0.20543981481481499</v>
      </c>
      <c r="J4715" s="1" t="s">
        <v>13758</v>
      </c>
    </row>
    <row r="4716" spans="2:10">
      <c r="B4716" s="1" t="s">
        <v>18913</v>
      </c>
      <c r="C4716" s="1">
        <v>1</v>
      </c>
      <c r="D4716" s="1" t="s">
        <v>13753</v>
      </c>
      <c r="E4716" s="17">
        <v>0.97453703703703698</v>
      </c>
      <c r="F4716" s="1" t="s">
        <v>13795</v>
      </c>
      <c r="G4716" s="1" t="s">
        <v>13746</v>
      </c>
      <c r="H4716" s="17">
        <v>0.97815972222222203</v>
      </c>
      <c r="I4716" s="17">
        <v>3.6226851851850483E-3</v>
      </c>
      <c r="J4716" s="1" t="s">
        <v>13759</v>
      </c>
    </row>
    <row r="4717" spans="2:10">
      <c r="B4717" s="1" t="s">
        <v>18852</v>
      </c>
      <c r="C4717" s="1">
        <v>1</v>
      </c>
      <c r="D4717" s="1" t="s">
        <v>13760</v>
      </c>
      <c r="E4717" s="17">
        <v>0.965706018518519</v>
      </c>
      <c r="F4717" s="1" t="s">
        <v>13794</v>
      </c>
      <c r="G4717" s="1" t="s">
        <v>13762</v>
      </c>
      <c r="H4717" s="17">
        <v>0.97829861111111105</v>
      </c>
      <c r="I4717" s="17">
        <v>1.2592592592592045E-2</v>
      </c>
      <c r="J4717" s="1" t="s">
        <v>13763</v>
      </c>
    </row>
    <row r="4718" spans="2:10">
      <c r="B4718" s="1" t="s">
        <v>18905</v>
      </c>
      <c r="C4718" s="1">
        <v>1</v>
      </c>
      <c r="D4718" s="1" t="s">
        <v>13687</v>
      </c>
      <c r="E4718" s="17">
        <v>0.97127314814814802</v>
      </c>
      <c r="F4718" s="1" t="s">
        <v>13795</v>
      </c>
      <c r="G4718" s="1" t="s">
        <v>13746</v>
      </c>
      <c r="H4718" s="17">
        <v>0.97835648148148102</v>
      </c>
      <c r="I4718" s="17">
        <v>7.0833333333329973E-3</v>
      </c>
      <c r="J4718" s="1" t="s">
        <v>13771</v>
      </c>
    </row>
    <row r="4719" spans="2:10">
      <c r="B4719" s="1" t="s">
        <v>18920</v>
      </c>
      <c r="C4719" s="1">
        <v>1</v>
      </c>
      <c r="D4719" s="1" t="s">
        <v>13753</v>
      </c>
      <c r="E4719" s="17">
        <v>0.97561342592592604</v>
      </c>
      <c r="F4719" s="1" t="s">
        <v>13795</v>
      </c>
      <c r="G4719" s="1" t="s">
        <v>13746</v>
      </c>
      <c r="H4719" s="17">
        <v>0.97866898148148196</v>
      </c>
      <c r="I4719" s="17">
        <v>3.0555555555559222E-3</v>
      </c>
      <c r="J4719" s="1" t="s">
        <v>13759</v>
      </c>
    </row>
    <row r="4720" spans="2:10">
      <c r="B4720" s="1" t="s">
        <v>18927</v>
      </c>
      <c r="C4720" s="1">
        <v>1</v>
      </c>
      <c r="D4720" s="1" t="s">
        <v>13753</v>
      </c>
      <c r="E4720" s="17">
        <v>0.97746527777777803</v>
      </c>
      <c r="F4720" s="1" t="s">
        <v>13795</v>
      </c>
      <c r="G4720" s="1" t="s">
        <v>3078</v>
      </c>
      <c r="H4720" s="17">
        <v>0.97887731481481499</v>
      </c>
      <c r="I4720" s="17">
        <v>1.4120370370369617E-3</v>
      </c>
      <c r="J4720" s="1" t="s">
        <v>13755</v>
      </c>
    </row>
    <row r="4721" spans="2:10">
      <c r="B4721" s="1" t="s">
        <v>18938</v>
      </c>
      <c r="C4721" s="1">
        <v>1</v>
      </c>
      <c r="D4721" s="1" t="s">
        <v>13753</v>
      </c>
      <c r="E4721" s="17">
        <v>0.97849537037037004</v>
      </c>
      <c r="F4721" s="1" t="s">
        <v>13795</v>
      </c>
      <c r="G4721" s="1" t="s">
        <v>3078</v>
      </c>
      <c r="H4721" s="17">
        <v>0.97913194444444396</v>
      </c>
      <c r="I4721" s="17">
        <v>6.3657407407391453E-4</v>
      </c>
      <c r="J4721" s="1" t="s">
        <v>13755</v>
      </c>
    </row>
    <row r="4722" spans="2:10">
      <c r="B4722" s="1" t="s">
        <v>18936</v>
      </c>
      <c r="C4722" s="1">
        <v>1</v>
      </c>
      <c r="D4722" s="1" t="s">
        <v>3076</v>
      </c>
      <c r="E4722" s="17">
        <v>0.978252314814815</v>
      </c>
      <c r="F4722" s="1" t="s">
        <v>13795</v>
      </c>
      <c r="G4722" s="1" t="s">
        <v>3078</v>
      </c>
      <c r="H4722" s="17">
        <v>0.97924768518518501</v>
      </c>
      <c r="I4722" s="17">
        <v>9.9537037037000786E-4</v>
      </c>
      <c r="J4722" s="1" t="s">
        <v>13769</v>
      </c>
    </row>
    <row r="4723" spans="2:10">
      <c r="B4723" s="1" t="s">
        <v>18590</v>
      </c>
      <c r="C4723" s="1">
        <v>1</v>
      </c>
      <c r="D4723" s="1" t="s">
        <v>13753</v>
      </c>
      <c r="E4723" s="17">
        <v>0.9325</v>
      </c>
      <c r="F4723" s="1" t="s">
        <v>13791</v>
      </c>
      <c r="G4723" s="1" t="s">
        <v>3078</v>
      </c>
      <c r="H4723" s="17">
        <v>0.97925925925925905</v>
      </c>
      <c r="I4723" s="17">
        <v>4.6759259259259056E-2</v>
      </c>
      <c r="J4723" s="1" t="s">
        <v>13755</v>
      </c>
    </row>
    <row r="4724" spans="2:10">
      <c r="B4724" s="1" t="s">
        <v>18937</v>
      </c>
      <c r="C4724" s="1">
        <v>1</v>
      </c>
      <c r="D4724" s="1" t="s">
        <v>13753</v>
      </c>
      <c r="E4724" s="17">
        <v>0.978449074074074</v>
      </c>
      <c r="F4724" s="1" t="s">
        <v>13795</v>
      </c>
      <c r="G4724" s="1" t="s">
        <v>3078</v>
      </c>
      <c r="H4724" s="17">
        <v>0.97929398148148195</v>
      </c>
      <c r="I4724" s="17">
        <v>8.4490740740794656E-4</v>
      </c>
      <c r="J4724" s="1" t="s">
        <v>13755</v>
      </c>
    </row>
    <row r="4725" spans="2:10">
      <c r="B4725" s="1" t="s">
        <v>17184</v>
      </c>
      <c r="C4725" s="1">
        <v>1</v>
      </c>
      <c r="D4725" s="1" t="s">
        <v>13753</v>
      </c>
      <c r="E4725" s="17">
        <v>0.78245370370370404</v>
      </c>
      <c r="F4725" s="1" t="s">
        <v>15</v>
      </c>
      <c r="G4725" s="1" t="s">
        <v>3095</v>
      </c>
      <c r="H4725" s="17">
        <v>0.97938657407407403</v>
      </c>
      <c r="I4725" s="17">
        <v>0.19693287037036999</v>
      </c>
      <c r="J4725" s="1" t="s">
        <v>13758</v>
      </c>
    </row>
    <row r="4726" spans="2:10">
      <c r="B4726" s="1" t="s">
        <v>18933</v>
      </c>
      <c r="C4726" s="1">
        <v>1</v>
      </c>
      <c r="D4726" s="1" t="s">
        <v>3076</v>
      </c>
      <c r="E4726" s="17">
        <v>0.97768518518518499</v>
      </c>
      <c r="F4726" s="1" t="s">
        <v>13795</v>
      </c>
      <c r="G4726" s="1" t="s">
        <v>13746</v>
      </c>
      <c r="H4726" s="17">
        <v>0.97939814814814796</v>
      </c>
      <c r="I4726" s="17">
        <v>1.7129629629629717E-3</v>
      </c>
      <c r="J4726" s="1" t="s">
        <v>13766</v>
      </c>
    </row>
    <row r="4727" spans="2:10">
      <c r="B4727" s="1" t="s">
        <v>18915</v>
      </c>
      <c r="C4727" s="1">
        <v>1</v>
      </c>
      <c r="D4727" s="1" t="s">
        <v>3076</v>
      </c>
      <c r="E4727" s="17">
        <v>0.97465277777777803</v>
      </c>
      <c r="F4727" s="1" t="s">
        <v>13795</v>
      </c>
      <c r="G4727" s="1" t="s">
        <v>13762</v>
      </c>
      <c r="H4727" s="17">
        <v>0.97943287037036997</v>
      </c>
      <c r="I4727" s="17">
        <v>4.7800925925919335E-3</v>
      </c>
      <c r="J4727" s="1" t="s">
        <v>13775</v>
      </c>
    </row>
    <row r="4728" spans="2:10">
      <c r="B4728" s="1" t="s">
        <v>18916</v>
      </c>
      <c r="C4728" s="1">
        <v>1</v>
      </c>
      <c r="D4728" s="1" t="s">
        <v>3076</v>
      </c>
      <c r="E4728" s="17">
        <v>0.97468750000000004</v>
      </c>
      <c r="F4728" s="1" t="s">
        <v>13795</v>
      </c>
      <c r="G4728" s="1" t="s">
        <v>13762</v>
      </c>
      <c r="H4728" s="17">
        <v>0.97949074074074105</v>
      </c>
      <c r="I4728" s="17">
        <v>4.8032407407410105E-3</v>
      </c>
      <c r="J4728" s="1" t="s">
        <v>13775</v>
      </c>
    </row>
    <row r="4729" spans="2:10">
      <c r="B4729" s="1" t="s">
        <v>18925</v>
      </c>
      <c r="C4729" s="1">
        <v>1</v>
      </c>
      <c r="D4729" s="1" t="s">
        <v>13753</v>
      </c>
      <c r="E4729" s="17">
        <v>0.97684027777777804</v>
      </c>
      <c r="F4729" s="1" t="s">
        <v>13795</v>
      </c>
      <c r="G4729" s="1" t="s">
        <v>13746</v>
      </c>
      <c r="H4729" s="17">
        <v>0.97986111111111096</v>
      </c>
      <c r="I4729" s="17">
        <v>3.0208333333329174E-3</v>
      </c>
      <c r="J4729" s="1" t="s">
        <v>13759</v>
      </c>
    </row>
    <row r="4730" spans="2:10">
      <c r="B4730" s="1" t="s">
        <v>17074</v>
      </c>
      <c r="C4730" s="1">
        <v>1</v>
      </c>
      <c r="D4730" s="1" t="s">
        <v>3076</v>
      </c>
      <c r="E4730" s="17">
        <v>0.77322916666666697</v>
      </c>
      <c r="F4730" s="1" t="s">
        <v>14</v>
      </c>
      <c r="G4730" s="1" t="s">
        <v>13762</v>
      </c>
      <c r="H4730" s="17">
        <v>0.98</v>
      </c>
      <c r="I4730" s="17">
        <v>0.20677083333333302</v>
      </c>
      <c r="J4730" s="1" t="s">
        <v>13775</v>
      </c>
    </row>
    <row r="4731" spans="2:10">
      <c r="B4731" s="1" t="s">
        <v>18931</v>
      </c>
      <c r="C4731" s="1">
        <v>1</v>
      </c>
      <c r="D4731" s="1" t="s">
        <v>13753</v>
      </c>
      <c r="E4731" s="17">
        <v>0.97760416666666705</v>
      </c>
      <c r="F4731" s="1" t="s">
        <v>13795</v>
      </c>
      <c r="G4731" s="1" t="s">
        <v>13762</v>
      </c>
      <c r="H4731" s="17">
        <v>0.98005787037036995</v>
      </c>
      <c r="I4731" s="17">
        <v>2.453703703702903E-3</v>
      </c>
      <c r="J4731" s="1" t="s">
        <v>13772</v>
      </c>
    </row>
    <row r="4732" spans="2:10">
      <c r="B4732" s="1" t="s">
        <v>18949</v>
      </c>
      <c r="C4732" s="1">
        <v>1</v>
      </c>
      <c r="D4732" s="1" t="s">
        <v>3076</v>
      </c>
      <c r="E4732" s="17">
        <v>0.97976851851851898</v>
      </c>
      <c r="F4732" s="1" t="s">
        <v>13796</v>
      </c>
      <c r="G4732" s="1" t="s">
        <v>3078</v>
      </c>
      <c r="H4732" s="17">
        <v>0.98027777777777803</v>
      </c>
      <c r="I4732" s="17">
        <v>5.0925925925904281E-4</v>
      </c>
      <c r="J4732" s="1" t="s">
        <v>13769</v>
      </c>
    </row>
    <row r="4733" spans="2:10">
      <c r="B4733" s="1" t="s">
        <v>18946</v>
      </c>
      <c r="C4733" s="1">
        <v>1</v>
      </c>
      <c r="D4733" s="1" t="s">
        <v>13753</v>
      </c>
      <c r="E4733" s="17">
        <v>0.97966435185185197</v>
      </c>
      <c r="F4733" s="1" t="s">
        <v>13796</v>
      </c>
      <c r="G4733" s="1" t="s">
        <v>3078</v>
      </c>
      <c r="H4733" s="17">
        <v>0.98043981481481501</v>
      </c>
      <c r="I4733" s="17">
        <v>7.7546296296304718E-4</v>
      </c>
      <c r="J4733" s="1" t="s">
        <v>13755</v>
      </c>
    </row>
    <row r="4734" spans="2:10">
      <c r="B4734" s="1" t="s">
        <v>18829</v>
      </c>
      <c r="C4734" s="1">
        <v>1</v>
      </c>
      <c r="D4734" s="1" t="s">
        <v>13753</v>
      </c>
      <c r="E4734" s="17">
        <v>0.96268518518518498</v>
      </c>
      <c r="F4734" s="1" t="s">
        <v>13794</v>
      </c>
      <c r="G4734" s="1" t="s">
        <v>13746</v>
      </c>
      <c r="H4734" s="17">
        <v>0.98047453703703702</v>
      </c>
      <c r="I4734" s="17">
        <v>1.7789351851852042E-2</v>
      </c>
      <c r="J4734" s="1" t="s">
        <v>13759</v>
      </c>
    </row>
    <row r="4735" spans="2:10">
      <c r="B4735" s="1" t="s">
        <v>18945</v>
      </c>
      <c r="C4735" s="1">
        <v>1</v>
      </c>
      <c r="D4735" s="1" t="s">
        <v>13753</v>
      </c>
      <c r="E4735" s="17">
        <v>0.979606481481481</v>
      </c>
      <c r="F4735" s="1" t="s">
        <v>13796</v>
      </c>
      <c r="G4735" s="1" t="s">
        <v>3078</v>
      </c>
      <c r="H4735" s="17">
        <v>0.980601851851852</v>
      </c>
      <c r="I4735" s="17">
        <v>9.9537037037100706E-4</v>
      </c>
      <c r="J4735" s="1" t="s">
        <v>13755</v>
      </c>
    </row>
    <row r="4736" spans="2:10">
      <c r="B4736" s="1" t="s">
        <v>18725</v>
      </c>
      <c r="C4736" s="1">
        <v>1</v>
      </c>
      <c r="D4736" s="1" t="s">
        <v>13753</v>
      </c>
      <c r="E4736" s="17">
        <v>0.94996527777777795</v>
      </c>
      <c r="F4736" s="1" t="s">
        <v>13793</v>
      </c>
      <c r="G4736" s="1" t="s">
        <v>3078</v>
      </c>
      <c r="H4736" s="17">
        <v>0.98070601851851802</v>
      </c>
      <c r="I4736" s="17">
        <v>3.0740740740740069E-2</v>
      </c>
      <c r="J4736" s="1" t="s">
        <v>13755</v>
      </c>
    </row>
    <row r="4737" spans="2:10">
      <c r="B4737" s="1" t="s">
        <v>17617</v>
      </c>
      <c r="C4737" s="1">
        <v>1</v>
      </c>
      <c r="D4737" s="1" t="s">
        <v>3076</v>
      </c>
      <c r="E4737" s="17">
        <v>0.81464120370370396</v>
      </c>
      <c r="F4737" s="1" t="s">
        <v>13781</v>
      </c>
      <c r="G4737" s="1" t="s">
        <v>3078</v>
      </c>
      <c r="H4737" s="17">
        <v>0.98074074074074102</v>
      </c>
      <c r="I4737" s="17">
        <v>0.16609953703703706</v>
      </c>
      <c r="J4737" s="1" t="s">
        <v>13769</v>
      </c>
    </row>
    <row r="4738" spans="2:10">
      <c r="B4738" s="1" t="s">
        <v>18948</v>
      </c>
      <c r="C4738" s="1">
        <v>1</v>
      </c>
      <c r="D4738" s="1" t="s">
        <v>13753</v>
      </c>
      <c r="E4738" s="17">
        <v>0.97972222222222205</v>
      </c>
      <c r="F4738" s="1" t="s">
        <v>13796</v>
      </c>
      <c r="G4738" s="1" t="s">
        <v>3078</v>
      </c>
      <c r="H4738" s="17">
        <v>0.981064814814815</v>
      </c>
      <c r="I4738" s="17">
        <v>1.3425925925929505E-3</v>
      </c>
      <c r="J4738" s="1" t="s">
        <v>13755</v>
      </c>
    </row>
    <row r="4739" spans="2:10">
      <c r="B4739" s="1" t="s">
        <v>18904</v>
      </c>
      <c r="C4739" s="1">
        <v>1</v>
      </c>
      <c r="D4739" s="1" t="s">
        <v>3076</v>
      </c>
      <c r="E4739" s="17">
        <v>0.97108796296296296</v>
      </c>
      <c r="F4739" s="1" t="s">
        <v>13795</v>
      </c>
      <c r="G4739" s="1" t="s">
        <v>3078</v>
      </c>
      <c r="H4739" s="17">
        <v>0.98109953703703701</v>
      </c>
      <c r="I4739" s="17">
        <v>1.0011574074074048E-2</v>
      </c>
      <c r="J4739" s="1" t="s">
        <v>13769</v>
      </c>
    </row>
    <row r="4740" spans="2:10">
      <c r="B4740" s="1" t="s">
        <v>18942</v>
      </c>
      <c r="C4740" s="1">
        <v>1</v>
      </c>
      <c r="D4740" s="1" t="s">
        <v>13753</v>
      </c>
      <c r="E4740" s="17">
        <v>0.97883101851851895</v>
      </c>
      <c r="F4740" s="1" t="s">
        <v>13795</v>
      </c>
      <c r="G4740" s="1" t="s">
        <v>3078</v>
      </c>
      <c r="H4740" s="17">
        <v>0.98114583333333305</v>
      </c>
      <c r="I4740" s="17">
        <v>2.3148148148141034E-3</v>
      </c>
      <c r="J4740" s="1" t="s">
        <v>13755</v>
      </c>
    </row>
    <row r="4741" spans="2:10">
      <c r="B4741" s="1" t="s">
        <v>18093</v>
      </c>
      <c r="C4741" s="1">
        <v>1</v>
      </c>
      <c r="D4741" s="1" t="s">
        <v>13687</v>
      </c>
      <c r="E4741" s="17">
        <v>0.86574074074074103</v>
      </c>
      <c r="F4741" s="1" t="s">
        <v>13800</v>
      </c>
      <c r="G4741" s="1" t="s">
        <v>3077</v>
      </c>
      <c r="H4741" s="17">
        <v>0.98118055555555495</v>
      </c>
      <c r="I4741" s="17">
        <v>0.11543981481481391</v>
      </c>
      <c r="J4741" s="1" t="s">
        <v>13770</v>
      </c>
    </row>
    <row r="4742" spans="2:10">
      <c r="B4742" s="1" t="s">
        <v>18958</v>
      </c>
      <c r="C4742" s="1">
        <v>1</v>
      </c>
      <c r="D4742" s="1" t="s">
        <v>13753</v>
      </c>
      <c r="E4742" s="17">
        <v>0.98087962962963005</v>
      </c>
      <c r="F4742" s="1" t="s">
        <v>13796</v>
      </c>
      <c r="G4742" s="1" t="s">
        <v>3078</v>
      </c>
      <c r="H4742" s="17">
        <v>0.98140046296296302</v>
      </c>
      <c r="I4742" s="17">
        <v>5.2083333333297066E-4</v>
      </c>
      <c r="J4742" s="1" t="s">
        <v>13755</v>
      </c>
    </row>
    <row r="4743" spans="2:10">
      <c r="B4743" s="1" t="s">
        <v>18947</v>
      </c>
      <c r="C4743" s="1">
        <v>1</v>
      </c>
      <c r="D4743" s="1" t="s">
        <v>13753</v>
      </c>
      <c r="E4743" s="17">
        <v>0.97966435185185197</v>
      </c>
      <c r="F4743" s="1" t="s">
        <v>13796</v>
      </c>
      <c r="G4743" s="1" t="s">
        <v>3095</v>
      </c>
      <c r="H4743" s="17">
        <v>0.98150462962963003</v>
      </c>
      <c r="I4743" s="17">
        <v>1.8402777777780654E-3</v>
      </c>
      <c r="J4743" s="1" t="s">
        <v>13758</v>
      </c>
    </row>
    <row r="4744" spans="2:10">
      <c r="B4744" s="1" t="s">
        <v>18954</v>
      </c>
      <c r="C4744" s="1">
        <v>1</v>
      </c>
      <c r="D4744" s="1" t="s">
        <v>13753</v>
      </c>
      <c r="E4744" s="17">
        <v>0.98008101851851803</v>
      </c>
      <c r="F4744" s="1" t="s">
        <v>13796</v>
      </c>
      <c r="G4744" s="1" t="s">
        <v>3078</v>
      </c>
      <c r="H4744" s="17">
        <v>0.98157407407407404</v>
      </c>
      <c r="I4744" s="17">
        <v>1.493055555556011E-3</v>
      </c>
      <c r="J4744" s="1" t="s">
        <v>13755</v>
      </c>
    </row>
    <row r="4745" spans="2:10">
      <c r="B4745" s="1" t="s">
        <v>18962</v>
      </c>
      <c r="C4745" s="1">
        <v>1</v>
      </c>
      <c r="D4745" s="1" t="s">
        <v>13760</v>
      </c>
      <c r="E4745" s="17">
        <v>0.98135416666666697</v>
      </c>
      <c r="F4745" s="1" t="s">
        <v>13796</v>
      </c>
      <c r="G4745" s="1" t="s">
        <v>3095</v>
      </c>
      <c r="H4745" s="17">
        <v>0.98204861111111097</v>
      </c>
      <c r="I4745" s="17">
        <v>6.9444444444399789E-4</v>
      </c>
      <c r="J4745" s="1" t="s">
        <v>13761</v>
      </c>
    </row>
    <row r="4746" spans="2:10">
      <c r="B4746" s="1" t="s">
        <v>18959</v>
      </c>
      <c r="C4746" s="1">
        <v>1</v>
      </c>
      <c r="D4746" s="1" t="s">
        <v>13753</v>
      </c>
      <c r="E4746" s="17">
        <v>0.981064814814815</v>
      </c>
      <c r="F4746" s="1" t="s">
        <v>13796</v>
      </c>
      <c r="G4746" s="1" t="s">
        <v>3078</v>
      </c>
      <c r="H4746" s="17">
        <v>0.98211805555555598</v>
      </c>
      <c r="I4746" s="17">
        <v>1.0532407407409794E-3</v>
      </c>
      <c r="J4746" s="1" t="s">
        <v>13755</v>
      </c>
    </row>
    <row r="4747" spans="2:10">
      <c r="B4747" s="1" t="s">
        <v>18961</v>
      </c>
      <c r="C4747" s="1">
        <v>1</v>
      </c>
      <c r="D4747" s="1" t="s">
        <v>13753</v>
      </c>
      <c r="E4747" s="17">
        <v>0.981296296296296</v>
      </c>
      <c r="F4747" s="1" t="s">
        <v>13796</v>
      </c>
      <c r="G4747" s="1" t="s">
        <v>3077</v>
      </c>
      <c r="H4747" s="17">
        <v>0.98214120370370395</v>
      </c>
      <c r="I4747" s="17">
        <v>8.4490740740794656E-4</v>
      </c>
      <c r="J4747" s="1" t="s">
        <v>13756</v>
      </c>
    </row>
    <row r="4748" spans="2:10">
      <c r="B4748" s="1" t="s">
        <v>18965</v>
      </c>
      <c r="C4748" s="1">
        <v>1</v>
      </c>
      <c r="D4748" s="1" t="s">
        <v>13760</v>
      </c>
      <c r="E4748" s="17">
        <v>0.98208333333333298</v>
      </c>
      <c r="F4748" s="1" t="s">
        <v>13796</v>
      </c>
      <c r="G4748" s="1" t="s">
        <v>13762</v>
      </c>
      <c r="H4748" s="17">
        <v>0.98244212962962996</v>
      </c>
      <c r="I4748" s="17">
        <v>3.5879629629698151E-4</v>
      </c>
      <c r="J4748" s="1" t="s">
        <v>13763</v>
      </c>
    </row>
    <row r="4749" spans="2:10">
      <c r="B4749" s="1" t="s">
        <v>18968</v>
      </c>
      <c r="C4749" s="1">
        <v>1</v>
      </c>
      <c r="D4749" s="1" t="s">
        <v>13753</v>
      </c>
      <c r="E4749" s="17">
        <v>0.98251157407407397</v>
      </c>
      <c r="F4749" s="1" t="s">
        <v>13796</v>
      </c>
      <c r="G4749" s="1" t="s">
        <v>13746</v>
      </c>
      <c r="H4749" s="17">
        <v>0.98260416666666694</v>
      </c>
      <c r="I4749" s="17">
        <v>9.2592592592977141E-5</v>
      </c>
      <c r="J4749" s="1" t="s">
        <v>13759</v>
      </c>
    </row>
    <row r="4750" spans="2:10">
      <c r="B4750" s="1" t="s">
        <v>18960</v>
      </c>
      <c r="C4750" s="1">
        <v>1</v>
      </c>
      <c r="D4750" s="1" t="s">
        <v>13753</v>
      </c>
      <c r="E4750" s="17">
        <v>0.98124999999999996</v>
      </c>
      <c r="F4750" s="1" t="s">
        <v>13796</v>
      </c>
      <c r="G4750" s="1" t="s">
        <v>13762</v>
      </c>
      <c r="H4750" s="17">
        <v>0.98290509259259295</v>
      </c>
      <c r="I4750" s="17">
        <v>1.6550925925929993E-3</v>
      </c>
      <c r="J4750" s="1" t="s">
        <v>13772</v>
      </c>
    </row>
    <row r="4751" spans="2:10">
      <c r="B4751" s="1" t="s">
        <v>18953</v>
      </c>
      <c r="C4751" s="1">
        <v>1</v>
      </c>
      <c r="D4751" s="1" t="s">
        <v>13753</v>
      </c>
      <c r="E4751" s="17">
        <v>0.98004629629629603</v>
      </c>
      <c r="F4751" s="1" t="s">
        <v>13796</v>
      </c>
      <c r="G4751" s="1" t="s">
        <v>3095</v>
      </c>
      <c r="H4751" s="17">
        <v>0.98312500000000003</v>
      </c>
      <c r="I4751" s="17">
        <v>3.0787037037039999E-3</v>
      </c>
      <c r="J4751" s="1" t="s">
        <v>13758</v>
      </c>
    </row>
    <row r="4752" spans="2:10">
      <c r="B4752" s="1" t="s">
        <v>18967</v>
      </c>
      <c r="C4752" s="1">
        <v>1</v>
      </c>
      <c r="D4752" s="1" t="s">
        <v>3076</v>
      </c>
      <c r="E4752" s="17">
        <v>0.98219907407407403</v>
      </c>
      <c r="F4752" s="1" t="s">
        <v>13796</v>
      </c>
      <c r="G4752" s="1" t="s">
        <v>13762</v>
      </c>
      <c r="H4752" s="17">
        <v>0.98349537037037005</v>
      </c>
      <c r="I4752" s="17">
        <v>1.2962962962960178E-3</v>
      </c>
      <c r="J4752" s="1" t="s">
        <v>13775</v>
      </c>
    </row>
    <row r="4753" spans="2:10">
      <c r="B4753" s="1" t="s">
        <v>18917</v>
      </c>
      <c r="C4753" s="1">
        <v>1</v>
      </c>
      <c r="D4753" s="1" t="s">
        <v>13687</v>
      </c>
      <c r="E4753" s="17">
        <v>0.975405092592593</v>
      </c>
      <c r="F4753" s="1" t="s">
        <v>13795</v>
      </c>
      <c r="G4753" s="1" t="s">
        <v>3078</v>
      </c>
      <c r="H4753" s="17">
        <v>0.98378472222222202</v>
      </c>
      <c r="I4753" s="17">
        <v>8.3796296296290151E-3</v>
      </c>
      <c r="J4753" s="1" t="s">
        <v>13773</v>
      </c>
    </row>
    <row r="4754" spans="2:10">
      <c r="B4754" s="1" t="s">
        <v>18969</v>
      </c>
      <c r="C4754" s="1">
        <v>1</v>
      </c>
      <c r="D4754" s="1" t="s">
        <v>3076</v>
      </c>
      <c r="E4754" s="17">
        <v>0.98298611111111101</v>
      </c>
      <c r="F4754" s="1" t="s">
        <v>13796</v>
      </c>
      <c r="G4754" s="1" t="s">
        <v>3095</v>
      </c>
      <c r="H4754" s="17">
        <v>0.98379629629629595</v>
      </c>
      <c r="I4754" s="17">
        <v>8.1018518518494176E-4</v>
      </c>
      <c r="J4754" s="1" t="s">
        <v>13675</v>
      </c>
    </row>
    <row r="4755" spans="2:10">
      <c r="B4755" s="1" t="s">
        <v>18932</v>
      </c>
      <c r="C4755" s="1">
        <v>1</v>
      </c>
      <c r="D4755" s="1" t="s">
        <v>13753</v>
      </c>
      <c r="E4755" s="17">
        <v>0.97765046296296299</v>
      </c>
      <c r="F4755" s="1" t="s">
        <v>13795</v>
      </c>
      <c r="G4755" s="1" t="s">
        <v>13746</v>
      </c>
      <c r="H4755" s="17">
        <v>0.98380787037036999</v>
      </c>
      <c r="I4755" s="17">
        <v>6.1574074074070007E-3</v>
      </c>
      <c r="J4755" s="1" t="s">
        <v>13759</v>
      </c>
    </row>
    <row r="4756" spans="2:10">
      <c r="B4756" s="1" t="s">
        <v>18963</v>
      </c>
      <c r="C4756" s="1">
        <v>2</v>
      </c>
      <c r="D4756" s="1" t="s">
        <v>13753</v>
      </c>
      <c r="E4756" s="17">
        <v>0.98151620370370396</v>
      </c>
      <c r="F4756" s="1" t="s">
        <v>13796</v>
      </c>
      <c r="G4756" s="1" t="s">
        <v>3078</v>
      </c>
      <c r="H4756" s="17">
        <v>0.98398148148148101</v>
      </c>
      <c r="I4756" s="17">
        <v>2.4652777777770529E-3</v>
      </c>
      <c r="J4756" s="1" t="s">
        <v>13755</v>
      </c>
    </row>
    <row r="4757" spans="2:10">
      <c r="B4757" s="1" t="s">
        <v>14666</v>
      </c>
      <c r="C4757" s="1">
        <v>1</v>
      </c>
      <c r="D4757" s="1" t="s">
        <v>3076</v>
      </c>
      <c r="E4757" s="17">
        <v>0.474444444444444</v>
      </c>
      <c r="F4757" s="1" t="s">
        <v>49</v>
      </c>
      <c r="G4757" s="1" t="s">
        <v>3095</v>
      </c>
      <c r="H4757" s="17">
        <v>0.98418981481481504</v>
      </c>
      <c r="I4757" s="17">
        <v>0.50974537037037104</v>
      </c>
      <c r="J4757" s="1" t="s">
        <v>13675</v>
      </c>
    </row>
    <row r="4758" spans="2:10">
      <c r="B4758" s="1" t="s">
        <v>16501</v>
      </c>
      <c r="C4758" s="1">
        <v>1</v>
      </c>
      <c r="D4758" s="1" t="s">
        <v>13760</v>
      </c>
      <c r="E4758" s="17">
        <v>0.71153935185185202</v>
      </c>
      <c r="F4758" s="1" t="s">
        <v>8</v>
      </c>
      <c r="G4758" s="1" t="s">
        <v>13762</v>
      </c>
      <c r="H4758" s="17">
        <v>0.98422453703703705</v>
      </c>
      <c r="I4758" s="17">
        <v>0.27268518518518503</v>
      </c>
      <c r="J4758" s="1" t="s">
        <v>13763</v>
      </c>
    </row>
    <row r="4759" spans="2:10">
      <c r="B4759" s="1" t="s">
        <v>17205</v>
      </c>
      <c r="C4759" s="1">
        <v>1</v>
      </c>
      <c r="D4759" s="1" t="s">
        <v>13753</v>
      </c>
      <c r="E4759" s="17">
        <v>0.78435185185185197</v>
      </c>
      <c r="F4759" s="1" t="s">
        <v>15</v>
      </c>
      <c r="G4759" s="1" t="s">
        <v>3095</v>
      </c>
      <c r="H4759" s="17">
        <v>0.98432870370370396</v>
      </c>
      <c r="I4759" s="17">
        <v>0.19997685185185199</v>
      </c>
      <c r="J4759" s="1" t="s">
        <v>13758</v>
      </c>
    </row>
    <row r="4760" spans="2:10">
      <c r="B4760" s="1" t="s">
        <v>18970</v>
      </c>
      <c r="C4760" s="1">
        <v>1</v>
      </c>
      <c r="D4760" s="1" t="s">
        <v>13753</v>
      </c>
      <c r="E4760" s="17">
        <v>0.98305555555555602</v>
      </c>
      <c r="F4760" s="1" t="s">
        <v>13796</v>
      </c>
      <c r="G4760" s="1" t="s">
        <v>3077</v>
      </c>
      <c r="H4760" s="17">
        <v>0.98452546296296295</v>
      </c>
      <c r="I4760" s="17">
        <v>1.469907407406934E-3</v>
      </c>
      <c r="J4760" s="1" t="s">
        <v>13756</v>
      </c>
    </row>
    <row r="4761" spans="2:10">
      <c r="B4761" s="1" t="s">
        <v>18863</v>
      </c>
      <c r="C4761" s="1">
        <v>1</v>
      </c>
      <c r="D4761" s="1" t="s">
        <v>3076</v>
      </c>
      <c r="E4761" s="17">
        <v>0.96711805555555597</v>
      </c>
      <c r="F4761" s="1" t="s">
        <v>13794</v>
      </c>
      <c r="G4761" s="1" t="s">
        <v>3078</v>
      </c>
      <c r="H4761" s="17">
        <v>0.98469907407407398</v>
      </c>
      <c r="I4761" s="17">
        <v>1.758101851851801E-2</v>
      </c>
      <c r="J4761" s="1" t="s">
        <v>13769</v>
      </c>
    </row>
    <row r="4762" spans="2:10">
      <c r="B4762" s="1" t="s">
        <v>18966</v>
      </c>
      <c r="C4762" s="1">
        <v>1</v>
      </c>
      <c r="D4762" s="1" t="s">
        <v>13753</v>
      </c>
      <c r="E4762" s="17">
        <v>0.98218749999999999</v>
      </c>
      <c r="F4762" s="1" t="s">
        <v>13796</v>
      </c>
      <c r="G4762" s="1" t="s">
        <v>13746</v>
      </c>
      <c r="H4762" s="17">
        <v>0.984837962962963</v>
      </c>
      <c r="I4762" s="17">
        <v>2.6504629629630072E-3</v>
      </c>
      <c r="J4762" s="1" t="s">
        <v>13759</v>
      </c>
    </row>
    <row r="4763" spans="2:10">
      <c r="B4763" s="1" t="s">
        <v>18974</v>
      </c>
      <c r="C4763" s="1">
        <v>1</v>
      </c>
      <c r="D4763" s="1" t="s">
        <v>13753</v>
      </c>
      <c r="E4763" s="17">
        <v>0.98408564814814803</v>
      </c>
      <c r="F4763" s="1" t="s">
        <v>13796</v>
      </c>
      <c r="G4763" s="1" t="s">
        <v>3078</v>
      </c>
      <c r="H4763" s="17">
        <v>0.984837962962963</v>
      </c>
      <c r="I4763" s="17">
        <v>7.5231481481496942E-4</v>
      </c>
      <c r="J4763" s="1" t="s">
        <v>13755</v>
      </c>
    </row>
    <row r="4764" spans="2:10">
      <c r="B4764" s="1" t="s">
        <v>18955</v>
      </c>
      <c r="C4764" s="1">
        <v>1</v>
      </c>
      <c r="D4764" s="1" t="s">
        <v>13753</v>
      </c>
      <c r="E4764" s="17">
        <v>0.98011574074074104</v>
      </c>
      <c r="F4764" s="1" t="s">
        <v>13796</v>
      </c>
      <c r="G4764" s="1" t="s">
        <v>13746</v>
      </c>
      <c r="H4764" s="17">
        <v>0.98509259259259296</v>
      </c>
      <c r="I4764" s="17">
        <v>4.9768518518519267E-3</v>
      </c>
      <c r="J4764" s="1" t="s">
        <v>13759</v>
      </c>
    </row>
    <row r="4765" spans="2:10">
      <c r="B4765" s="1" t="s">
        <v>18972</v>
      </c>
      <c r="C4765" s="1">
        <v>1</v>
      </c>
      <c r="D4765" s="1" t="s">
        <v>13760</v>
      </c>
      <c r="E4765" s="17">
        <v>0.98363425925925896</v>
      </c>
      <c r="F4765" s="1" t="s">
        <v>13796</v>
      </c>
      <c r="G4765" s="1" t="s">
        <v>13762</v>
      </c>
      <c r="H4765" s="17">
        <v>0.98511574074074104</v>
      </c>
      <c r="I4765" s="17">
        <v>1.4814814814820831E-3</v>
      </c>
      <c r="J4765" s="1" t="s">
        <v>13763</v>
      </c>
    </row>
    <row r="4766" spans="2:10">
      <c r="B4766" s="1" t="s">
        <v>18977</v>
      </c>
      <c r="C4766" s="1">
        <v>5</v>
      </c>
      <c r="D4766" s="1" t="s">
        <v>13753</v>
      </c>
      <c r="E4766" s="17">
        <v>0.98446759259259298</v>
      </c>
      <c r="F4766" s="1" t="s">
        <v>13796</v>
      </c>
      <c r="G4766" s="1" t="s">
        <v>3078</v>
      </c>
      <c r="H4766" s="17">
        <v>0.98511574074074104</v>
      </c>
      <c r="I4766" s="17">
        <v>6.4814814814806443E-4</v>
      </c>
      <c r="J4766" s="1" t="s">
        <v>13755</v>
      </c>
    </row>
    <row r="4767" spans="2:10">
      <c r="B4767" s="1" t="s">
        <v>15815</v>
      </c>
      <c r="C4767" s="1">
        <v>1</v>
      </c>
      <c r="D4767" s="1" t="s">
        <v>13687</v>
      </c>
      <c r="E4767" s="17">
        <v>0.63060185185185202</v>
      </c>
      <c r="F4767" s="1" t="s">
        <v>0</v>
      </c>
      <c r="G4767" s="1" t="s">
        <v>13762</v>
      </c>
      <c r="H4767" s="17">
        <v>0.98515046296296305</v>
      </c>
      <c r="I4767" s="17">
        <v>0.35454861111111102</v>
      </c>
      <c r="J4767" s="1" t="s">
        <v>13767</v>
      </c>
    </row>
    <row r="4768" spans="2:10">
      <c r="B4768" s="1" t="s">
        <v>18980</v>
      </c>
      <c r="C4768" s="1">
        <v>1</v>
      </c>
      <c r="D4768" s="1" t="s">
        <v>13753</v>
      </c>
      <c r="E4768" s="17">
        <v>0.984606481481481</v>
      </c>
      <c r="F4768" s="1" t="s">
        <v>13796</v>
      </c>
      <c r="G4768" s="1" t="s">
        <v>3078</v>
      </c>
      <c r="H4768" s="17">
        <v>0.98528935185185196</v>
      </c>
      <c r="I4768" s="17">
        <v>6.8287037037095821E-4</v>
      </c>
      <c r="J4768" s="1" t="s">
        <v>13755</v>
      </c>
    </row>
    <row r="4769" spans="2:10">
      <c r="B4769" s="1" t="s">
        <v>18984</v>
      </c>
      <c r="C4769" s="1">
        <v>1</v>
      </c>
      <c r="D4769" s="1" t="s">
        <v>13760</v>
      </c>
      <c r="E4769" s="17">
        <v>0.98505787037036996</v>
      </c>
      <c r="F4769" s="1" t="s">
        <v>13796</v>
      </c>
      <c r="G4769" s="1" t="s">
        <v>3077</v>
      </c>
      <c r="H4769" s="17">
        <v>0.98552083333333296</v>
      </c>
      <c r="I4769" s="17">
        <v>4.6296296296299833E-4</v>
      </c>
      <c r="J4769" s="1" t="s">
        <v>13765</v>
      </c>
    </row>
    <row r="4770" spans="2:10">
      <c r="B4770" s="1" t="s">
        <v>18976</v>
      </c>
      <c r="C4770" s="1">
        <v>1</v>
      </c>
      <c r="D4770" s="1" t="s">
        <v>13753</v>
      </c>
      <c r="E4770" s="17">
        <v>0.98429398148148195</v>
      </c>
      <c r="F4770" s="1" t="s">
        <v>13796</v>
      </c>
      <c r="G4770" s="1" t="s">
        <v>3095</v>
      </c>
      <c r="H4770" s="17">
        <v>0.98559027777777797</v>
      </c>
      <c r="I4770" s="17">
        <v>1.2962962962960178E-3</v>
      </c>
      <c r="J4770" s="1" t="s">
        <v>13758</v>
      </c>
    </row>
    <row r="4771" spans="2:10">
      <c r="B4771" s="1" t="s">
        <v>18978</v>
      </c>
      <c r="C4771" s="1">
        <v>1</v>
      </c>
      <c r="D4771" s="1" t="s">
        <v>13760</v>
      </c>
      <c r="E4771" s="17">
        <v>0.98453703703703699</v>
      </c>
      <c r="F4771" s="1" t="s">
        <v>13796</v>
      </c>
      <c r="G4771" s="1" t="s">
        <v>13746</v>
      </c>
      <c r="H4771" s="17">
        <v>0.98619212962962999</v>
      </c>
      <c r="I4771" s="17">
        <v>1.6550925925929993E-3</v>
      </c>
      <c r="J4771" s="1" t="s">
        <v>13764</v>
      </c>
    </row>
    <row r="4772" spans="2:10">
      <c r="B4772" s="1" t="s">
        <v>17738</v>
      </c>
      <c r="C4772" s="1">
        <v>2</v>
      </c>
      <c r="D4772" s="1" t="s">
        <v>13760</v>
      </c>
      <c r="E4772" s="17">
        <v>0.82656249999999998</v>
      </c>
      <c r="F4772" s="1" t="s">
        <v>13782</v>
      </c>
      <c r="G4772" s="1" t="s">
        <v>3078</v>
      </c>
      <c r="H4772" s="17">
        <v>0.98633101851851901</v>
      </c>
      <c r="I4772" s="17">
        <v>0.15976851851851903</v>
      </c>
      <c r="J4772" s="1" t="s">
        <v>13768</v>
      </c>
    </row>
    <row r="4773" spans="2:10">
      <c r="B4773" s="1" t="s">
        <v>17076</v>
      </c>
      <c r="C4773" s="1">
        <v>1</v>
      </c>
      <c r="D4773" s="1" t="s">
        <v>13687</v>
      </c>
      <c r="E4773" s="17">
        <v>0.77326388888888897</v>
      </c>
      <c r="F4773" s="1" t="s">
        <v>14</v>
      </c>
      <c r="G4773" s="1" t="s">
        <v>13762</v>
      </c>
      <c r="H4773" s="17">
        <v>0.986759259259259</v>
      </c>
      <c r="I4773" s="17">
        <v>0.21349537037037003</v>
      </c>
      <c r="J4773" s="1" t="s">
        <v>13767</v>
      </c>
    </row>
    <row r="4774" spans="2:10">
      <c r="B4774" s="1" t="s">
        <v>18990</v>
      </c>
      <c r="C4774" s="1">
        <v>1</v>
      </c>
      <c r="D4774" s="1" t="s">
        <v>13753</v>
      </c>
      <c r="E4774" s="17">
        <v>0.98646990740740703</v>
      </c>
      <c r="F4774" s="1" t="s">
        <v>13796</v>
      </c>
      <c r="G4774" s="1" t="s">
        <v>3078</v>
      </c>
      <c r="H4774" s="17">
        <v>0.98702546296296301</v>
      </c>
      <c r="I4774" s="17">
        <v>5.5555555555597547E-4</v>
      </c>
      <c r="J4774" s="1" t="s">
        <v>13755</v>
      </c>
    </row>
    <row r="4775" spans="2:10">
      <c r="B4775" s="1" t="s">
        <v>18675</v>
      </c>
      <c r="C4775" s="1">
        <v>1</v>
      </c>
      <c r="D4775" s="1" t="s">
        <v>13753</v>
      </c>
      <c r="E4775" s="17">
        <v>0.94357638888888895</v>
      </c>
      <c r="F4775" s="1" t="s">
        <v>13792</v>
      </c>
      <c r="G4775" s="1" t="s">
        <v>3078</v>
      </c>
      <c r="H4775" s="17">
        <v>0.9871875</v>
      </c>
      <c r="I4775" s="17">
        <v>4.3611111111111045E-2</v>
      </c>
      <c r="J4775" s="1" t="s">
        <v>13755</v>
      </c>
    </row>
    <row r="4776" spans="2:10">
      <c r="B4776" s="1" t="s">
        <v>18986</v>
      </c>
      <c r="C4776" s="1">
        <v>1</v>
      </c>
      <c r="D4776" s="1" t="s">
        <v>3076</v>
      </c>
      <c r="E4776" s="17">
        <v>0.98596064814814799</v>
      </c>
      <c r="F4776" s="1" t="s">
        <v>13796</v>
      </c>
      <c r="G4776" s="1" t="s">
        <v>13746</v>
      </c>
      <c r="H4776" s="17">
        <v>0.98728009259259297</v>
      </c>
      <c r="I4776" s="17">
        <v>1.3194444444449838E-3</v>
      </c>
      <c r="J4776" s="1" t="s">
        <v>13766</v>
      </c>
    </row>
    <row r="4777" spans="2:10">
      <c r="B4777" s="1" t="s">
        <v>18992</v>
      </c>
      <c r="C4777" s="1">
        <v>1</v>
      </c>
      <c r="D4777" s="1" t="s">
        <v>13753</v>
      </c>
      <c r="E4777" s="17">
        <v>0.98663194444444402</v>
      </c>
      <c r="F4777" s="1" t="s">
        <v>13796</v>
      </c>
      <c r="G4777" s="1" t="s">
        <v>3078</v>
      </c>
      <c r="H4777" s="17">
        <v>0.98729166666666701</v>
      </c>
      <c r="I4777" s="17">
        <v>6.5972222222299148E-4</v>
      </c>
      <c r="J4777" s="1" t="s">
        <v>13755</v>
      </c>
    </row>
    <row r="4778" spans="2:10">
      <c r="B4778" s="1" t="s">
        <v>18924</v>
      </c>
      <c r="C4778" s="1">
        <v>1</v>
      </c>
      <c r="D4778" s="1" t="s">
        <v>13753</v>
      </c>
      <c r="E4778" s="17">
        <v>0.97670138888888902</v>
      </c>
      <c r="F4778" s="1" t="s">
        <v>13795</v>
      </c>
      <c r="G4778" s="1" t="s">
        <v>3095</v>
      </c>
      <c r="H4778" s="17">
        <v>0.98731481481481498</v>
      </c>
      <c r="I4778" s="17">
        <v>1.0613425925925957E-2</v>
      </c>
      <c r="J4778" s="1" t="s">
        <v>13758</v>
      </c>
    </row>
    <row r="4779" spans="2:10">
      <c r="B4779" s="1" t="s">
        <v>16593</v>
      </c>
      <c r="C4779" s="1">
        <v>1</v>
      </c>
      <c r="D4779" s="1" t="s">
        <v>13753</v>
      </c>
      <c r="E4779" s="17">
        <v>0.72256944444444404</v>
      </c>
      <c r="F4779" s="1" t="s">
        <v>9</v>
      </c>
      <c r="G4779" s="1" t="s">
        <v>3095</v>
      </c>
      <c r="H4779" s="17">
        <v>0.987453703703704</v>
      </c>
      <c r="I4779" s="17">
        <v>0.26488425925925996</v>
      </c>
      <c r="J4779" s="1" t="s">
        <v>13758</v>
      </c>
    </row>
    <row r="4780" spans="2:10">
      <c r="B4780" s="1" t="s">
        <v>18973</v>
      </c>
      <c r="C4780" s="1">
        <v>1</v>
      </c>
      <c r="D4780" s="1" t="s">
        <v>3076</v>
      </c>
      <c r="E4780" s="17">
        <v>0.98372685185185205</v>
      </c>
      <c r="F4780" s="1" t="s">
        <v>13796</v>
      </c>
      <c r="G4780" s="1" t="s">
        <v>3095</v>
      </c>
      <c r="H4780" s="17">
        <v>0.98759259259259302</v>
      </c>
      <c r="I4780" s="17">
        <v>3.865740740740975E-3</v>
      </c>
      <c r="J4780" s="1" t="s">
        <v>13675</v>
      </c>
    </row>
    <row r="4781" spans="2:10">
      <c r="B4781" s="1" t="s">
        <v>18994</v>
      </c>
      <c r="C4781" s="1">
        <v>1</v>
      </c>
      <c r="D4781" s="1" t="s">
        <v>13753</v>
      </c>
      <c r="E4781" s="17">
        <v>0.98763888888888896</v>
      </c>
      <c r="F4781" s="1" t="s">
        <v>13796</v>
      </c>
      <c r="G4781" s="1" t="s">
        <v>13746</v>
      </c>
      <c r="H4781" s="17">
        <v>0.98776620370370405</v>
      </c>
      <c r="I4781" s="17">
        <v>1.2731481481509377E-4</v>
      </c>
      <c r="J4781" s="1" t="s">
        <v>13759</v>
      </c>
    </row>
    <row r="4782" spans="2:10">
      <c r="B4782" s="1" t="s">
        <v>18987</v>
      </c>
      <c r="C4782" s="1">
        <v>1</v>
      </c>
      <c r="D4782" s="1" t="s">
        <v>13753</v>
      </c>
      <c r="E4782" s="17">
        <v>0.98635416666666698</v>
      </c>
      <c r="F4782" s="1" t="s">
        <v>13796</v>
      </c>
      <c r="G4782" s="1" t="s">
        <v>3077</v>
      </c>
      <c r="H4782" s="17">
        <v>0.98781249999999998</v>
      </c>
      <c r="I4782" s="17">
        <v>1.4583333333330062E-3</v>
      </c>
      <c r="J4782" s="1" t="s">
        <v>13756</v>
      </c>
    </row>
    <row r="4783" spans="2:10">
      <c r="B4783" s="1" t="s">
        <v>18989</v>
      </c>
      <c r="C4783" s="1">
        <v>1</v>
      </c>
      <c r="D4783" s="1" t="s">
        <v>13753</v>
      </c>
      <c r="E4783" s="17">
        <v>0.98644675925925895</v>
      </c>
      <c r="F4783" s="1" t="s">
        <v>13796</v>
      </c>
      <c r="G4783" s="1" t="s">
        <v>3077</v>
      </c>
      <c r="H4783" s="17">
        <v>0.987916666666667</v>
      </c>
      <c r="I4783" s="17">
        <v>1.4699074074080443E-3</v>
      </c>
      <c r="J4783" s="1" t="s">
        <v>13756</v>
      </c>
    </row>
    <row r="4784" spans="2:10">
      <c r="B4784" s="1" t="s">
        <v>18988</v>
      </c>
      <c r="C4784" s="1">
        <v>1</v>
      </c>
      <c r="D4784" s="1" t="s">
        <v>13687</v>
      </c>
      <c r="E4784" s="17">
        <v>0.98643518518518503</v>
      </c>
      <c r="F4784" s="1" t="s">
        <v>13796</v>
      </c>
      <c r="G4784" s="1" t="s">
        <v>3078</v>
      </c>
      <c r="H4784" s="17">
        <v>0.98818287037037</v>
      </c>
      <c r="I4784" s="17">
        <v>1.7476851851849773E-3</v>
      </c>
      <c r="J4784" s="1" t="s">
        <v>13773</v>
      </c>
    </row>
    <row r="4785" spans="2:10">
      <c r="B4785" s="1" t="s">
        <v>18869</v>
      </c>
      <c r="C4785" s="1">
        <v>1</v>
      </c>
      <c r="D4785" s="1" t="s">
        <v>13753</v>
      </c>
      <c r="E4785" s="17">
        <v>0.96792824074074102</v>
      </c>
      <c r="F4785" s="1" t="s">
        <v>13794</v>
      </c>
      <c r="G4785" s="1" t="s">
        <v>13746</v>
      </c>
      <c r="H4785" s="17">
        <v>0.98865740740740704</v>
      </c>
      <c r="I4785" s="17">
        <v>2.0729166666666021E-2</v>
      </c>
      <c r="J4785" s="1" t="s">
        <v>13759</v>
      </c>
    </row>
    <row r="4786" spans="2:10">
      <c r="B4786" s="1" t="s">
        <v>18975</v>
      </c>
      <c r="C4786" s="1">
        <v>1</v>
      </c>
      <c r="D4786" s="1" t="s">
        <v>13753</v>
      </c>
      <c r="E4786" s="17">
        <v>0.98422453703703705</v>
      </c>
      <c r="F4786" s="1" t="s">
        <v>13796</v>
      </c>
      <c r="G4786" s="1" t="s">
        <v>13746</v>
      </c>
      <c r="H4786" s="17">
        <v>0.98878472222222202</v>
      </c>
      <c r="I4786" s="17">
        <v>4.5601851851849728E-3</v>
      </c>
      <c r="J4786" s="1" t="s">
        <v>13759</v>
      </c>
    </row>
    <row r="4787" spans="2:10">
      <c r="B4787" s="1" t="s">
        <v>18956</v>
      </c>
      <c r="C4787" s="1">
        <v>1</v>
      </c>
      <c r="D4787" s="1" t="s">
        <v>13753</v>
      </c>
      <c r="E4787" s="17">
        <v>0.98077546296296303</v>
      </c>
      <c r="F4787" s="1" t="s">
        <v>13796</v>
      </c>
      <c r="G4787" s="1" t="s">
        <v>13762</v>
      </c>
      <c r="H4787" s="17">
        <v>0.98880787037036999</v>
      </c>
      <c r="I4787" s="17">
        <v>8.0324074074069607E-3</v>
      </c>
      <c r="J4787" s="1" t="s">
        <v>13772</v>
      </c>
    </row>
    <row r="4788" spans="2:10">
      <c r="B4788" s="1" t="s">
        <v>18995</v>
      </c>
      <c r="C4788" s="1">
        <v>1</v>
      </c>
      <c r="D4788" s="1" t="s">
        <v>13753</v>
      </c>
      <c r="E4788" s="17">
        <v>0.98776620370370405</v>
      </c>
      <c r="F4788" s="1" t="s">
        <v>13796</v>
      </c>
      <c r="G4788" s="1" t="s">
        <v>3078</v>
      </c>
      <c r="H4788" s="17">
        <v>0.98880787037036999</v>
      </c>
      <c r="I4788" s="17">
        <v>1.0416666666659413E-3</v>
      </c>
      <c r="J4788" s="1" t="s">
        <v>13755</v>
      </c>
    </row>
    <row r="4789" spans="2:10">
      <c r="B4789" s="1" t="s">
        <v>18999</v>
      </c>
      <c r="C4789" s="1">
        <v>1</v>
      </c>
      <c r="D4789" s="1" t="s">
        <v>13687</v>
      </c>
      <c r="E4789" s="17">
        <v>0.98822916666666705</v>
      </c>
      <c r="F4789" s="1" t="s">
        <v>13796</v>
      </c>
      <c r="G4789" s="1" t="s">
        <v>13746</v>
      </c>
      <c r="H4789" s="17">
        <v>0.98949074074074095</v>
      </c>
      <c r="I4789" s="17">
        <v>1.2615740740739012E-3</v>
      </c>
      <c r="J4789" s="1" t="s">
        <v>13771</v>
      </c>
    </row>
    <row r="4790" spans="2:10">
      <c r="B4790" s="1" t="s">
        <v>18996</v>
      </c>
      <c r="C4790" s="1">
        <v>1</v>
      </c>
      <c r="D4790" s="1" t="s">
        <v>13753</v>
      </c>
      <c r="E4790" s="17">
        <v>0.98793981481481496</v>
      </c>
      <c r="F4790" s="1" t="s">
        <v>13796</v>
      </c>
      <c r="G4790" s="1" t="s">
        <v>3095</v>
      </c>
      <c r="H4790" s="17">
        <v>0.98959490740740697</v>
      </c>
      <c r="I4790" s="17">
        <v>1.6550925925920001E-3</v>
      </c>
      <c r="J4790" s="1" t="s">
        <v>13758</v>
      </c>
    </row>
    <row r="4791" spans="2:10">
      <c r="B4791" s="1" t="s">
        <v>13925</v>
      </c>
      <c r="C4791" s="1">
        <v>1</v>
      </c>
      <c r="D4791" s="1" t="s">
        <v>13753</v>
      </c>
      <c r="E4791" s="17">
        <v>0.312997685185185</v>
      </c>
      <c r="F4791" s="1" t="s">
        <v>34</v>
      </c>
      <c r="G4791" s="1" t="s">
        <v>3095</v>
      </c>
      <c r="H4791" s="17">
        <v>0.98961805555555604</v>
      </c>
      <c r="I4791" s="17">
        <v>0.67662037037037104</v>
      </c>
      <c r="J4791" s="1" t="s">
        <v>13758</v>
      </c>
    </row>
    <row r="4792" spans="2:10">
      <c r="B4792" s="1" t="s">
        <v>18697</v>
      </c>
      <c r="C4792" s="1">
        <v>1</v>
      </c>
      <c r="D4792" s="1" t="s">
        <v>13687</v>
      </c>
      <c r="E4792" s="17">
        <v>0.94634259259259301</v>
      </c>
      <c r="F4792" s="1" t="s">
        <v>13792</v>
      </c>
      <c r="G4792" s="1" t="s">
        <v>3095</v>
      </c>
      <c r="H4792" s="17">
        <v>0.98975694444444395</v>
      </c>
      <c r="I4792" s="17">
        <v>4.3414351851850941E-2</v>
      </c>
      <c r="J4792" s="1" t="s">
        <v>13757</v>
      </c>
    </row>
    <row r="4793" spans="2:10">
      <c r="B4793" s="1" t="s">
        <v>18997</v>
      </c>
      <c r="C4793" s="1">
        <v>1</v>
      </c>
      <c r="D4793" s="1" t="s">
        <v>13687</v>
      </c>
      <c r="E4793" s="17">
        <v>0.98807870370370399</v>
      </c>
      <c r="F4793" s="1" t="s">
        <v>13796</v>
      </c>
      <c r="G4793" s="1" t="s">
        <v>3078</v>
      </c>
      <c r="H4793" s="17">
        <v>0.99005787037036996</v>
      </c>
      <c r="I4793" s="17">
        <v>1.9791666666659768E-3</v>
      </c>
      <c r="J4793" s="1" t="s">
        <v>13773</v>
      </c>
    </row>
    <row r="4794" spans="2:10">
      <c r="B4794" s="1" t="s">
        <v>18993</v>
      </c>
      <c r="C4794" s="1">
        <v>1</v>
      </c>
      <c r="D4794" s="1" t="s">
        <v>13753</v>
      </c>
      <c r="E4794" s="17">
        <v>0.98680555555555605</v>
      </c>
      <c r="F4794" s="1" t="s">
        <v>13796</v>
      </c>
      <c r="G4794" s="1" t="s">
        <v>13746</v>
      </c>
      <c r="H4794" s="17">
        <v>0.99038194444444405</v>
      </c>
      <c r="I4794" s="17">
        <v>3.5763888888880047E-3</v>
      </c>
      <c r="J4794" s="1" t="s">
        <v>13759</v>
      </c>
    </row>
    <row r="4795" spans="2:10">
      <c r="B4795" s="1" t="s">
        <v>19003</v>
      </c>
      <c r="C4795" s="1">
        <v>1</v>
      </c>
      <c r="D4795" s="1" t="s">
        <v>13760</v>
      </c>
      <c r="E4795" s="17">
        <v>0.99012731481481497</v>
      </c>
      <c r="F4795" s="1" t="s">
        <v>13797</v>
      </c>
      <c r="G4795" s="1" t="s">
        <v>3078</v>
      </c>
      <c r="H4795" s="17">
        <v>0.99039351851851898</v>
      </c>
      <c r="I4795" s="17">
        <v>2.6620370370400437E-4</v>
      </c>
      <c r="J4795" s="1" t="s">
        <v>13768</v>
      </c>
    </row>
    <row r="4796" spans="2:10">
      <c r="B4796" s="1" t="s">
        <v>16938</v>
      </c>
      <c r="C4796" s="1">
        <v>1</v>
      </c>
      <c r="D4796" s="1" t="s">
        <v>13687</v>
      </c>
      <c r="E4796" s="17">
        <v>0.76121527777777798</v>
      </c>
      <c r="F4796" s="1" t="s">
        <v>13</v>
      </c>
      <c r="G4796" s="1" t="s">
        <v>13746</v>
      </c>
      <c r="H4796" s="17">
        <v>0.99097222222222203</v>
      </c>
      <c r="I4796" s="17">
        <v>0.22975694444444406</v>
      </c>
      <c r="J4796" s="1" t="s">
        <v>13771</v>
      </c>
    </row>
    <row r="4797" spans="2:10">
      <c r="B4797" s="1" t="s">
        <v>18482</v>
      </c>
      <c r="C4797" s="1">
        <v>1</v>
      </c>
      <c r="D4797" s="1" t="s">
        <v>3076</v>
      </c>
      <c r="E4797" s="17">
        <v>0.91751157407407402</v>
      </c>
      <c r="F4797" s="1" t="s">
        <v>13790</v>
      </c>
      <c r="G4797" s="1" t="s">
        <v>3078</v>
      </c>
      <c r="H4797" s="17">
        <v>0.99128472222222197</v>
      </c>
      <c r="I4797" s="17">
        <v>7.3773148148147949E-2</v>
      </c>
      <c r="J4797" s="1" t="s">
        <v>13769</v>
      </c>
    </row>
    <row r="4798" spans="2:10">
      <c r="B4798" s="1" t="s">
        <v>19007</v>
      </c>
      <c r="C4798" s="1">
        <v>1</v>
      </c>
      <c r="D4798" s="1" t="s">
        <v>13753</v>
      </c>
      <c r="E4798" s="17">
        <v>0.99113425925925902</v>
      </c>
      <c r="F4798" s="1" t="s">
        <v>13797</v>
      </c>
      <c r="G4798" s="1" t="s">
        <v>13762</v>
      </c>
      <c r="H4798" s="17">
        <v>0.99159722222222202</v>
      </c>
      <c r="I4798" s="17">
        <v>4.6296296296299833E-4</v>
      </c>
      <c r="J4798" s="1" t="s">
        <v>13772</v>
      </c>
    </row>
    <row r="4799" spans="2:10">
      <c r="B4799" s="1" t="s">
        <v>18919</v>
      </c>
      <c r="C4799" s="1">
        <v>1</v>
      </c>
      <c r="D4799" s="1" t="s">
        <v>13753</v>
      </c>
      <c r="E4799" s="17">
        <v>0.97556712962962999</v>
      </c>
      <c r="F4799" s="1" t="s">
        <v>13795</v>
      </c>
      <c r="G4799" s="1" t="s">
        <v>3078</v>
      </c>
      <c r="H4799" s="17">
        <v>0.99163194444444402</v>
      </c>
      <c r="I4799" s="17">
        <v>1.6064814814814032E-2</v>
      </c>
      <c r="J4799" s="1" t="s">
        <v>13755</v>
      </c>
    </row>
    <row r="4800" spans="2:10">
      <c r="B4800" s="1" t="s">
        <v>19000</v>
      </c>
      <c r="C4800" s="1">
        <v>1</v>
      </c>
      <c r="D4800" s="1" t="s">
        <v>13753</v>
      </c>
      <c r="E4800" s="17">
        <v>0.988414351851852</v>
      </c>
      <c r="F4800" s="1" t="s">
        <v>13796</v>
      </c>
      <c r="G4800" s="1" t="s">
        <v>3078</v>
      </c>
      <c r="H4800" s="17">
        <v>0.99171296296296296</v>
      </c>
      <c r="I4800" s="17">
        <v>3.2986111111109606E-3</v>
      </c>
      <c r="J4800" s="1" t="s">
        <v>13755</v>
      </c>
    </row>
    <row r="4801" spans="2:10">
      <c r="B4801" s="1" t="s">
        <v>18483</v>
      </c>
      <c r="C4801" s="1">
        <v>1</v>
      </c>
      <c r="D4801" s="1" t="s">
        <v>13753</v>
      </c>
      <c r="E4801" s="17">
        <v>0.91790509259259301</v>
      </c>
      <c r="F4801" s="1" t="s">
        <v>13790</v>
      </c>
      <c r="G4801" s="1" t="s">
        <v>3095</v>
      </c>
      <c r="H4801" s="17">
        <v>0.99225694444444401</v>
      </c>
      <c r="I4801" s="17">
        <v>7.4351851851851003E-2</v>
      </c>
      <c r="J4801" s="1" t="s">
        <v>13758</v>
      </c>
    </row>
    <row r="4802" spans="2:10">
      <c r="B4802" s="1" t="s">
        <v>18971</v>
      </c>
      <c r="C4802" s="1">
        <v>1</v>
      </c>
      <c r="D4802" s="1" t="s">
        <v>13753</v>
      </c>
      <c r="E4802" s="17">
        <v>0.98340277777777796</v>
      </c>
      <c r="F4802" s="1" t="s">
        <v>13796</v>
      </c>
      <c r="G4802" s="1" t="s">
        <v>3095</v>
      </c>
      <c r="H4802" s="17">
        <v>0.99231481481481498</v>
      </c>
      <c r="I4802" s="17">
        <v>8.9120370370370239E-3</v>
      </c>
      <c r="J4802" s="1" t="s">
        <v>13758</v>
      </c>
    </row>
    <row r="4803" spans="2:10">
      <c r="B4803" s="1" t="s">
        <v>19009</v>
      </c>
      <c r="C4803" s="1">
        <v>1</v>
      </c>
      <c r="D4803" s="1" t="s">
        <v>13760</v>
      </c>
      <c r="E4803" s="17">
        <v>0.99153935185185205</v>
      </c>
      <c r="F4803" s="1" t="s">
        <v>13797</v>
      </c>
      <c r="G4803" s="1" t="s">
        <v>3095</v>
      </c>
      <c r="H4803" s="17">
        <v>0.99237268518518496</v>
      </c>
      <c r="I4803" s="17">
        <v>8.3333333333290849E-4</v>
      </c>
      <c r="J4803" s="1" t="s">
        <v>13761</v>
      </c>
    </row>
    <row r="4804" spans="2:10">
      <c r="B4804" s="1" t="s">
        <v>19008</v>
      </c>
      <c r="C4804" s="1">
        <v>1</v>
      </c>
      <c r="D4804" s="1" t="s">
        <v>3076</v>
      </c>
      <c r="E4804" s="17">
        <v>0.991261574074074</v>
      </c>
      <c r="F4804" s="1" t="s">
        <v>13797</v>
      </c>
      <c r="G4804" s="1" t="s">
        <v>3095</v>
      </c>
      <c r="H4804" s="17">
        <v>0.99246527777777804</v>
      </c>
      <c r="I4804" s="17">
        <v>1.2037037037040399E-3</v>
      </c>
      <c r="J4804" s="1" t="s">
        <v>13675</v>
      </c>
    </row>
    <row r="4805" spans="2:10">
      <c r="B4805" s="1" t="s">
        <v>19011</v>
      </c>
      <c r="C4805" s="1">
        <v>1</v>
      </c>
      <c r="D4805" s="1" t="s">
        <v>13753</v>
      </c>
      <c r="E4805" s="17">
        <v>0.99173611111111104</v>
      </c>
      <c r="F4805" s="1" t="s">
        <v>13797</v>
      </c>
      <c r="G4805" s="1" t="s">
        <v>3078</v>
      </c>
      <c r="H4805" s="17">
        <v>0.99252314814814802</v>
      </c>
      <c r="I4805" s="17">
        <v>7.8703703703697503E-4</v>
      </c>
      <c r="J4805" s="1" t="s">
        <v>13755</v>
      </c>
    </row>
    <row r="4806" spans="2:10">
      <c r="B4806" s="1" t="s">
        <v>19012</v>
      </c>
      <c r="C4806" s="1">
        <v>5</v>
      </c>
      <c r="D4806" s="1" t="s">
        <v>13753</v>
      </c>
      <c r="E4806" s="17">
        <v>0.99211805555555599</v>
      </c>
      <c r="F4806" s="1" t="s">
        <v>13797</v>
      </c>
      <c r="G4806" s="1" t="s">
        <v>3078</v>
      </c>
      <c r="H4806" s="17">
        <v>0.99271990740740701</v>
      </c>
      <c r="I4806" s="17">
        <v>6.0185185185102075E-4</v>
      </c>
      <c r="J4806" s="1" t="s">
        <v>13755</v>
      </c>
    </row>
    <row r="4807" spans="2:10">
      <c r="B4807" s="1" t="s">
        <v>19010</v>
      </c>
      <c r="C4807" s="1">
        <v>1</v>
      </c>
      <c r="D4807" s="1" t="s">
        <v>13753</v>
      </c>
      <c r="E4807" s="17">
        <v>0.99166666666666703</v>
      </c>
      <c r="F4807" s="1" t="s">
        <v>13797</v>
      </c>
      <c r="G4807" s="1" t="s">
        <v>13746</v>
      </c>
      <c r="H4807" s="17">
        <v>0.99341435185185201</v>
      </c>
      <c r="I4807" s="17">
        <v>1.7476851851849773E-3</v>
      </c>
      <c r="J4807" s="1" t="s">
        <v>13759</v>
      </c>
    </row>
    <row r="4808" spans="2:10">
      <c r="B4808" s="1" t="s">
        <v>17050</v>
      </c>
      <c r="C4808" s="1">
        <v>1</v>
      </c>
      <c r="D4808" s="1" t="s">
        <v>3076</v>
      </c>
      <c r="E4808" s="17">
        <v>0.77170138888888895</v>
      </c>
      <c r="F4808" s="1" t="s">
        <v>14</v>
      </c>
      <c r="G4808" s="1" t="s">
        <v>3095</v>
      </c>
      <c r="H4808" s="17">
        <v>0.99378472222222203</v>
      </c>
      <c r="I4808" s="17">
        <v>0.22208333333333308</v>
      </c>
      <c r="J4808" s="1" t="s">
        <v>13675</v>
      </c>
    </row>
    <row r="4809" spans="2:10">
      <c r="B4809" s="1" t="s">
        <v>19016</v>
      </c>
      <c r="C4809" s="1">
        <v>1</v>
      </c>
      <c r="D4809" s="1" t="s">
        <v>13753</v>
      </c>
      <c r="E4809" s="17">
        <v>0.99324074074074098</v>
      </c>
      <c r="F4809" s="1" t="s">
        <v>13797</v>
      </c>
      <c r="G4809" s="1" t="s">
        <v>3078</v>
      </c>
      <c r="H4809" s="17">
        <v>0.99378472222222203</v>
      </c>
      <c r="I4809" s="17">
        <v>5.4398148148104841E-4</v>
      </c>
      <c r="J4809" s="1" t="s">
        <v>13755</v>
      </c>
    </row>
    <row r="4810" spans="2:10">
      <c r="B4810" s="1" t="s">
        <v>19001</v>
      </c>
      <c r="C4810" s="1">
        <v>1</v>
      </c>
      <c r="D4810" s="1" t="s">
        <v>13753</v>
      </c>
      <c r="E4810" s="17">
        <v>0.98895833333333305</v>
      </c>
      <c r="F4810" s="1" t="s">
        <v>13796</v>
      </c>
      <c r="G4810" s="1" t="s">
        <v>13746</v>
      </c>
      <c r="H4810" s="17">
        <v>0.99427083333333299</v>
      </c>
      <c r="I4810" s="17">
        <v>5.3124999999999423E-3</v>
      </c>
      <c r="J4810" s="1" t="s">
        <v>13759</v>
      </c>
    </row>
    <row r="4811" spans="2:10">
      <c r="B4811" s="1" t="s">
        <v>19014</v>
      </c>
      <c r="C4811" s="1">
        <v>1</v>
      </c>
      <c r="D4811" s="1" t="s">
        <v>13753</v>
      </c>
      <c r="E4811" s="17">
        <v>0.99270833333333297</v>
      </c>
      <c r="F4811" s="1" t="s">
        <v>13797</v>
      </c>
      <c r="G4811" s="1" t="s">
        <v>13746</v>
      </c>
      <c r="H4811" s="17">
        <v>0.994340277777778</v>
      </c>
      <c r="I4811" s="17">
        <v>1.6319444444450326E-3</v>
      </c>
      <c r="J4811" s="1" t="s">
        <v>13759</v>
      </c>
    </row>
    <row r="4812" spans="2:10">
      <c r="B4812" s="1" t="s">
        <v>18940</v>
      </c>
      <c r="C4812" s="1">
        <v>1</v>
      </c>
      <c r="D4812" s="1" t="s">
        <v>13760</v>
      </c>
      <c r="E4812" s="17">
        <v>0.97859953703703695</v>
      </c>
      <c r="F4812" s="1" t="s">
        <v>13795</v>
      </c>
      <c r="G4812" s="1" t="s">
        <v>3095</v>
      </c>
      <c r="H4812" s="17">
        <v>0.99468749999999995</v>
      </c>
      <c r="I4812" s="17">
        <v>1.6087962962962998E-2</v>
      </c>
      <c r="J4812" s="1" t="s">
        <v>13761</v>
      </c>
    </row>
    <row r="4813" spans="2:10">
      <c r="B4813" s="1" t="s">
        <v>18991</v>
      </c>
      <c r="C4813" s="1">
        <v>1</v>
      </c>
      <c r="D4813" s="1" t="s">
        <v>13753</v>
      </c>
      <c r="E4813" s="17">
        <v>0.986493055555556</v>
      </c>
      <c r="F4813" s="1" t="s">
        <v>13796</v>
      </c>
      <c r="G4813" s="1" t="s">
        <v>3095</v>
      </c>
      <c r="H4813" s="17">
        <v>0.99472222222222195</v>
      </c>
      <c r="I4813" s="17">
        <v>8.2291666666659546E-3</v>
      </c>
      <c r="J4813" s="1" t="s">
        <v>13758</v>
      </c>
    </row>
    <row r="4814" spans="2:10">
      <c r="B4814" s="1" t="s">
        <v>19026</v>
      </c>
      <c r="C4814" s="1">
        <v>1</v>
      </c>
      <c r="D4814" s="1" t="s">
        <v>13760</v>
      </c>
      <c r="E4814" s="17">
        <v>0.99428240740740703</v>
      </c>
      <c r="F4814" s="1" t="s">
        <v>13797</v>
      </c>
      <c r="G4814" s="1" t="s">
        <v>3077</v>
      </c>
      <c r="H4814" s="17">
        <v>0.99472222222222195</v>
      </c>
      <c r="I4814" s="17">
        <v>4.3981481481492057E-4</v>
      </c>
      <c r="J4814" s="1" t="s">
        <v>13765</v>
      </c>
    </row>
    <row r="4815" spans="2:10">
      <c r="B4815" s="1" t="s">
        <v>19018</v>
      </c>
      <c r="C4815" s="1">
        <v>1</v>
      </c>
      <c r="D4815" s="1" t="s">
        <v>13753</v>
      </c>
      <c r="E4815" s="17">
        <v>0.99364583333333301</v>
      </c>
      <c r="F4815" s="1" t="s">
        <v>13797</v>
      </c>
      <c r="G4815" s="1" t="s">
        <v>3077</v>
      </c>
      <c r="H4815" s="17">
        <v>0.994768518518519</v>
      </c>
      <c r="I4815" s="17">
        <v>1.1226851851859898E-3</v>
      </c>
      <c r="J4815" s="1" t="s">
        <v>13756</v>
      </c>
    </row>
    <row r="4816" spans="2:10">
      <c r="B4816" s="1" t="s">
        <v>19005</v>
      </c>
      <c r="C4816" s="1">
        <v>1</v>
      </c>
      <c r="D4816" s="1" t="s">
        <v>13753</v>
      </c>
      <c r="E4816" s="17">
        <v>0.99061342592592605</v>
      </c>
      <c r="F4816" s="1" t="s">
        <v>13797</v>
      </c>
      <c r="G4816" s="1" t="s">
        <v>3078</v>
      </c>
      <c r="H4816" s="17">
        <v>0.99490740740740702</v>
      </c>
      <c r="I4816" s="17">
        <v>4.2939814814809685E-3</v>
      </c>
      <c r="J4816" s="1" t="s">
        <v>13755</v>
      </c>
    </row>
    <row r="4817" spans="2:10">
      <c r="B4817" s="1" t="s">
        <v>15399</v>
      </c>
      <c r="C4817" s="1">
        <v>1</v>
      </c>
      <c r="D4817" s="1" t="s">
        <v>13753</v>
      </c>
      <c r="E4817" s="17">
        <v>0.57621527777777803</v>
      </c>
      <c r="F4817" s="1" t="s">
        <v>59</v>
      </c>
      <c r="G4817" s="1" t="s">
        <v>13762</v>
      </c>
      <c r="H4817" s="17">
        <v>0.99519675925925899</v>
      </c>
      <c r="I4817" s="17">
        <v>0.41898148148148096</v>
      </c>
      <c r="J4817" s="1" t="s">
        <v>13772</v>
      </c>
    </row>
    <row r="4818" spans="2:10">
      <c r="B4818" s="1" t="s">
        <v>18140</v>
      </c>
      <c r="C4818" s="1">
        <v>1</v>
      </c>
      <c r="D4818" s="1" t="s">
        <v>13753</v>
      </c>
      <c r="E4818" s="17">
        <v>0.87128472222222197</v>
      </c>
      <c r="F4818" s="1" t="s">
        <v>13800</v>
      </c>
      <c r="G4818" s="1" t="s">
        <v>13746</v>
      </c>
      <c r="H4818" s="17">
        <v>0.99521990740740696</v>
      </c>
      <c r="I4818" s="17">
        <v>0.12393518518518498</v>
      </c>
      <c r="J4818" s="1" t="s">
        <v>13759</v>
      </c>
    </row>
    <row r="4819" spans="2:10">
      <c r="B4819" s="1" t="s">
        <v>19006</v>
      </c>
      <c r="C4819" s="1">
        <v>1</v>
      </c>
      <c r="D4819" s="1" t="s">
        <v>13753</v>
      </c>
      <c r="E4819" s="17">
        <v>0.99108796296296298</v>
      </c>
      <c r="F4819" s="1" t="s">
        <v>13797</v>
      </c>
      <c r="G4819" s="1" t="s">
        <v>13746</v>
      </c>
      <c r="H4819" s="17">
        <v>0.99535879629629598</v>
      </c>
      <c r="I4819" s="17">
        <v>4.2708333333330017E-3</v>
      </c>
      <c r="J4819" s="1" t="s">
        <v>13759</v>
      </c>
    </row>
    <row r="4820" spans="2:10">
      <c r="B4820" s="1" t="s">
        <v>18900</v>
      </c>
      <c r="C4820" s="1">
        <v>1</v>
      </c>
      <c r="D4820" s="1" t="s">
        <v>13753</v>
      </c>
      <c r="E4820" s="17">
        <v>0.97084490740740703</v>
      </c>
      <c r="F4820" s="1" t="s">
        <v>13795</v>
      </c>
      <c r="G4820" s="1" t="s">
        <v>3078</v>
      </c>
      <c r="H4820" s="17">
        <v>0.99542824074074099</v>
      </c>
      <c r="I4820" s="17">
        <v>2.4583333333333957E-2</v>
      </c>
      <c r="J4820" s="1" t="s">
        <v>13755</v>
      </c>
    </row>
    <row r="4821" spans="2:10">
      <c r="B4821" s="1" t="s">
        <v>19027</v>
      </c>
      <c r="C4821" s="1">
        <v>1</v>
      </c>
      <c r="D4821" s="1" t="s">
        <v>13753</v>
      </c>
      <c r="E4821" s="17">
        <v>0.99456018518518496</v>
      </c>
      <c r="F4821" s="1" t="s">
        <v>13797</v>
      </c>
      <c r="G4821" s="1" t="s">
        <v>3078</v>
      </c>
      <c r="H4821" s="17">
        <v>0.99555555555555597</v>
      </c>
      <c r="I4821" s="17">
        <v>9.9537037037100706E-4</v>
      </c>
      <c r="J4821" s="1" t="s">
        <v>13755</v>
      </c>
    </row>
    <row r="4822" spans="2:10">
      <c r="B4822" s="1" t="s">
        <v>19030</v>
      </c>
      <c r="C4822" s="1">
        <v>1</v>
      </c>
      <c r="D4822" s="1" t="s">
        <v>13753</v>
      </c>
      <c r="E4822" s="17">
        <v>0.99504629629629604</v>
      </c>
      <c r="F4822" s="1" t="s">
        <v>13797</v>
      </c>
      <c r="G4822" s="1" t="s">
        <v>3078</v>
      </c>
      <c r="H4822" s="17">
        <v>0.99567129629629603</v>
      </c>
      <c r="I4822" s="17">
        <v>6.2499999999998668E-4</v>
      </c>
      <c r="J4822" s="1" t="s">
        <v>13755</v>
      </c>
    </row>
    <row r="4823" spans="2:10">
      <c r="B4823" s="1" t="s">
        <v>19013</v>
      </c>
      <c r="C4823" s="1">
        <v>1</v>
      </c>
      <c r="D4823" s="1" t="s">
        <v>13760</v>
      </c>
      <c r="E4823" s="17">
        <v>0.99217592592592596</v>
      </c>
      <c r="F4823" s="1" t="s">
        <v>13797</v>
      </c>
      <c r="G4823" s="1" t="s">
        <v>3078</v>
      </c>
      <c r="H4823" s="17">
        <v>0.99571759259259296</v>
      </c>
      <c r="I4823" s="17">
        <v>3.5416666666669983E-3</v>
      </c>
      <c r="J4823" s="1" t="s">
        <v>13768</v>
      </c>
    </row>
    <row r="4824" spans="2:10">
      <c r="B4824" s="1" t="s">
        <v>19031</v>
      </c>
      <c r="C4824" s="1">
        <v>1</v>
      </c>
      <c r="D4824" s="1" t="s">
        <v>13753</v>
      </c>
      <c r="E4824" s="17">
        <v>0.99512731481481498</v>
      </c>
      <c r="F4824" s="1" t="s">
        <v>13797</v>
      </c>
      <c r="G4824" s="1" t="s">
        <v>3078</v>
      </c>
      <c r="H4824" s="17">
        <v>0.99577546296296304</v>
      </c>
      <c r="I4824" s="17">
        <v>6.4814814814806443E-4</v>
      </c>
      <c r="J4824" s="1" t="s">
        <v>13755</v>
      </c>
    </row>
    <row r="4825" spans="2:10">
      <c r="B4825" s="1" t="s">
        <v>19029</v>
      </c>
      <c r="C4825" s="1">
        <v>1</v>
      </c>
      <c r="D4825" s="1" t="s">
        <v>13753</v>
      </c>
      <c r="E4825" s="17">
        <v>0.995</v>
      </c>
      <c r="F4825" s="1" t="s">
        <v>13797</v>
      </c>
      <c r="G4825" s="1" t="s">
        <v>3078</v>
      </c>
      <c r="H4825" s="17">
        <v>0.996226851851852</v>
      </c>
      <c r="I4825" s="17">
        <v>1.2268518518520066E-3</v>
      </c>
      <c r="J4825" s="1" t="s">
        <v>13755</v>
      </c>
    </row>
    <row r="4826" spans="2:10">
      <c r="B4826" s="1" t="s">
        <v>18228</v>
      </c>
      <c r="C4826" s="1">
        <v>1</v>
      </c>
      <c r="D4826" s="1" t="s">
        <v>3076</v>
      </c>
      <c r="E4826" s="17">
        <v>0.881122685185185</v>
      </c>
      <c r="F4826" s="1" t="s">
        <v>13786</v>
      </c>
      <c r="G4826" s="1" t="s">
        <v>3078</v>
      </c>
      <c r="H4826" s="17">
        <v>0.99635416666666698</v>
      </c>
      <c r="I4826" s="17">
        <v>0.11523148148148199</v>
      </c>
      <c r="J4826" s="1" t="s">
        <v>13769</v>
      </c>
    </row>
    <row r="4827" spans="2:10">
      <c r="B4827" s="1" t="s">
        <v>18957</v>
      </c>
      <c r="C4827" s="1">
        <v>1</v>
      </c>
      <c r="D4827" s="1" t="s">
        <v>13753</v>
      </c>
      <c r="E4827" s="17">
        <v>0.980833333333333</v>
      </c>
      <c r="F4827" s="1" t="s">
        <v>13796</v>
      </c>
      <c r="G4827" s="1" t="s">
        <v>3078</v>
      </c>
      <c r="H4827" s="17">
        <v>0.99657407407407395</v>
      </c>
      <c r="I4827" s="17">
        <v>1.5740740740740944E-2</v>
      </c>
      <c r="J4827" s="1" t="s">
        <v>13755</v>
      </c>
    </row>
    <row r="4828" spans="2:10">
      <c r="B4828" s="1" t="s">
        <v>16320</v>
      </c>
      <c r="C4828" s="1">
        <v>1</v>
      </c>
      <c r="D4828" s="1" t="s">
        <v>13753</v>
      </c>
      <c r="E4828" s="17">
        <v>0.69157407407407401</v>
      </c>
      <c r="F4828" s="1" t="s">
        <v>6</v>
      </c>
      <c r="G4828" s="1" t="s">
        <v>13762</v>
      </c>
      <c r="H4828" s="17">
        <v>0.99672453703703701</v>
      </c>
      <c r="I4828" s="17">
        <v>0.305150462962963</v>
      </c>
      <c r="J4828" s="1" t="s">
        <v>13772</v>
      </c>
    </row>
    <row r="4829" spans="2:10">
      <c r="B4829" s="1" t="s">
        <v>19028</v>
      </c>
      <c r="C4829" s="1">
        <v>1</v>
      </c>
      <c r="D4829" s="1" t="s">
        <v>13760</v>
      </c>
      <c r="E4829" s="17">
        <v>0.99475694444444396</v>
      </c>
      <c r="F4829" s="1" t="s">
        <v>13797</v>
      </c>
      <c r="G4829" s="1" t="s">
        <v>13746</v>
      </c>
      <c r="H4829" s="17">
        <v>0.99673611111111104</v>
      </c>
      <c r="I4829" s="17">
        <v>1.9791666666670871E-3</v>
      </c>
      <c r="J4829" s="1" t="s">
        <v>13764</v>
      </c>
    </row>
    <row r="4830" spans="2:10">
      <c r="B4830" s="1" t="s">
        <v>19017</v>
      </c>
      <c r="C4830" s="1">
        <v>1</v>
      </c>
      <c r="D4830" s="1" t="s">
        <v>13753</v>
      </c>
      <c r="E4830" s="17">
        <v>0.99328703703703702</v>
      </c>
      <c r="F4830" s="1" t="s">
        <v>13797</v>
      </c>
      <c r="G4830" s="1" t="s">
        <v>3077</v>
      </c>
      <c r="H4830" s="17">
        <v>0.99681712962962998</v>
      </c>
      <c r="I4830" s="17">
        <v>3.5300925925929594E-3</v>
      </c>
      <c r="J4830" s="1" t="s">
        <v>13756</v>
      </c>
    </row>
    <row r="4831" spans="2:10">
      <c r="B4831" s="1" t="s">
        <v>19024</v>
      </c>
      <c r="C4831" s="1">
        <v>1</v>
      </c>
      <c r="D4831" s="1" t="s">
        <v>3076</v>
      </c>
      <c r="E4831" s="17">
        <v>0.99417824074074101</v>
      </c>
      <c r="F4831" s="1" t="s">
        <v>13797</v>
      </c>
      <c r="G4831" s="1" t="s">
        <v>3078</v>
      </c>
      <c r="H4831" s="17">
        <v>0.99686342592592603</v>
      </c>
      <c r="I4831" s="17">
        <v>2.6851851851850128E-3</v>
      </c>
      <c r="J4831" s="1" t="s">
        <v>13769</v>
      </c>
    </row>
    <row r="4832" spans="2:10">
      <c r="B4832" s="1" t="s">
        <v>18840</v>
      </c>
      <c r="C4832" s="1">
        <v>1</v>
      </c>
      <c r="D4832" s="1" t="s">
        <v>13753</v>
      </c>
      <c r="E4832" s="17">
        <v>0.96402777777777804</v>
      </c>
      <c r="F4832" s="1" t="s">
        <v>13794</v>
      </c>
      <c r="G4832" s="1" t="s">
        <v>3077</v>
      </c>
      <c r="H4832" s="17">
        <v>0.99703703703703705</v>
      </c>
      <c r="I4832" s="17">
        <v>3.3009259259259016E-2</v>
      </c>
      <c r="J4832" s="1" t="s">
        <v>13756</v>
      </c>
    </row>
    <row r="4833" spans="2:10">
      <c r="B4833" s="1" t="s">
        <v>19040</v>
      </c>
      <c r="C4833" s="1">
        <v>1</v>
      </c>
      <c r="D4833" s="1" t="s">
        <v>13687</v>
      </c>
      <c r="E4833" s="17">
        <v>0.99726851851851805</v>
      </c>
      <c r="F4833" s="1" t="s">
        <v>13797</v>
      </c>
      <c r="G4833" s="1" t="s">
        <v>13762</v>
      </c>
      <c r="H4833" s="17">
        <v>0.99736111111111103</v>
      </c>
      <c r="I4833" s="17">
        <v>9.2592592592977141E-5</v>
      </c>
      <c r="J4833" s="1" t="s">
        <v>13767</v>
      </c>
    </row>
    <row r="4834" spans="2:10">
      <c r="B4834" s="1" t="s">
        <v>17274</v>
      </c>
      <c r="C4834" s="1">
        <v>1</v>
      </c>
      <c r="D4834" s="1" t="s">
        <v>13687</v>
      </c>
      <c r="E4834" s="17">
        <v>0.79047453703703696</v>
      </c>
      <c r="F4834" s="1" t="s">
        <v>15</v>
      </c>
      <c r="G4834" s="1" t="s">
        <v>3095</v>
      </c>
      <c r="H4834" s="17">
        <v>0.99746527777777805</v>
      </c>
      <c r="I4834" s="17">
        <v>0.20699074074074109</v>
      </c>
      <c r="J4834" s="1" t="s">
        <v>13757</v>
      </c>
    </row>
    <row r="4835" spans="2:10">
      <c r="B4835" s="1" t="s">
        <v>19015</v>
      </c>
      <c r="C4835" s="1">
        <v>1</v>
      </c>
      <c r="D4835" s="1" t="s">
        <v>13753</v>
      </c>
      <c r="E4835" s="17">
        <v>0.99287037037036996</v>
      </c>
      <c r="F4835" s="1" t="s">
        <v>13797</v>
      </c>
      <c r="G4835" s="1" t="s">
        <v>13746</v>
      </c>
      <c r="H4835" s="17">
        <v>0.99746527777777805</v>
      </c>
      <c r="I4835" s="17">
        <v>4.5949074074080887E-3</v>
      </c>
      <c r="J4835" s="1" t="s">
        <v>13759</v>
      </c>
    </row>
    <row r="4836" spans="2:10">
      <c r="B4836" s="1" t="s">
        <v>17541</v>
      </c>
      <c r="C4836" s="1">
        <v>1</v>
      </c>
      <c r="D4836" s="1" t="s">
        <v>13753</v>
      </c>
      <c r="E4836" s="17">
        <v>0.80905092592592598</v>
      </c>
      <c r="F4836" s="1" t="s">
        <v>13780</v>
      </c>
      <c r="G4836" s="1" t="s">
        <v>3095</v>
      </c>
      <c r="H4836" s="17">
        <v>0.99762731481481504</v>
      </c>
      <c r="I4836" s="17">
        <v>0.18857638888888906</v>
      </c>
      <c r="J4836" s="1" t="s">
        <v>13758</v>
      </c>
    </row>
    <row r="4837" spans="2:10">
      <c r="B4837" s="1" t="s">
        <v>19041</v>
      </c>
      <c r="C4837" s="1">
        <v>1</v>
      </c>
      <c r="D4837" s="1" t="s">
        <v>13753</v>
      </c>
      <c r="E4837" s="17">
        <v>0.99753472222222195</v>
      </c>
      <c r="F4837" s="1" t="s">
        <v>13797</v>
      </c>
      <c r="G4837" s="1" t="s">
        <v>13746</v>
      </c>
      <c r="H4837" s="17">
        <v>0.99773148148148105</v>
      </c>
      <c r="I4837" s="17">
        <v>1.9675925925910498E-4</v>
      </c>
      <c r="J4837" s="1" t="s">
        <v>13759</v>
      </c>
    </row>
    <row r="4838" spans="2:10">
      <c r="B4838" s="1" t="s">
        <v>19022</v>
      </c>
      <c r="C4838" s="1">
        <v>1</v>
      </c>
      <c r="D4838" s="1" t="s">
        <v>13753</v>
      </c>
      <c r="E4838" s="17">
        <v>0.99395833333333306</v>
      </c>
      <c r="F4838" s="1" t="s">
        <v>13797</v>
      </c>
      <c r="G4838" s="1" t="s">
        <v>3077</v>
      </c>
      <c r="H4838" s="17">
        <v>0.99776620370370395</v>
      </c>
      <c r="I4838" s="17">
        <v>3.8078703703708916E-3</v>
      </c>
      <c r="J4838" s="1" t="s">
        <v>13756</v>
      </c>
    </row>
    <row r="4839" spans="2:10">
      <c r="B4839" s="1" t="s">
        <v>17177</v>
      </c>
      <c r="C4839" s="1">
        <v>1</v>
      </c>
      <c r="D4839" s="1" t="s">
        <v>13753</v>
      </c>
      <c r="E4839" s="17">
        <v>0.78150462962962997</v>
      </c>
      <c r="F4839" s="1" t="s">
        <v>15</v>
      </c>
      <c r="G4839" s="1" t="s">
        <v>13762</v>
      </c>
      <c r="H4839" s="17">
        <v>0.997847222222222</v>
      </c>
      <c r="I4839" s="17">
        <v>0.21634259259259203</v>
      </c>
      <c r="J4839" s="1" t="s">
        <v>13772</v>
      </c>
    </row>
    <row r="4840" spans="2:10">
      <c r="B4840" s="1" t="s">
        <v>19002</v>
      </c>
      <c r="C4840" s="1">
        <v>1</v>
      </c>
      <c r="D4840" s="1" t="s">
        <v>3076</v>
      </c>
      <c r="E4840" s="17">
        <v>0.98940972222222201</v>
      </c>
      <c r="F4840" s="1" t="s">
        <v>13796</v>
      </c>
      <c r="G4840" s="1" t="s">
        <v>13746</v>
      </c>
      <c r="H4840" s="17">
        <v>0.997847222222222</v>
      </c>
      <c r="I4840" s="17">
        <v>8.4374999999999867E-3</v>
      </c>
      <c r="J4840" s="1" t="s">
        <v>13766</v>
      </c>
    </row>
    <row r="4841" spans="2:10">
      <c r="B4841" s="1" t="s">
        <v>19023</v>
      </c>
      <c r="C4841" s="1">
        <v>1</v>
      </c>
      <c r="D4841" s="1" t="s">
        <v>13753</v>
      </c>
      <c r="E4841" s="17">
        <v>0.99399305555555595</v>
      </c>
      <c r="F4841" s="1" t="s">
        <v>13797</v>
      </c>
      <c r="G4841" s="1" t="s">
        <v>13746</v>
      </c>
      <c r="H4841" s="17">
        <v>0.998310185185185</v>
      </c>
      <c r="I4841" s="17">
        <v>4.3171296296290462E-3</v>
      </c>
      <c r="J4841" s="1" t="s">
        <v>13759</v>
      </c>
    </row>
    <row r="4842" spans="2:10">
      <c r="B4842" s="1" t="s">
        <v>19046</v>
      </c>
      <c r="C4842" s="1">
        <v>1</v>
      </c>
      <c r="D4842" s="1" t="s">
        <v>13753</v>
      </c>
      <c r="E4842" s="17">
        <v>0.997847222222222</v>
      </c>
      <c r="F4842" s="1" t="s">
        <v>13797</v>
      </c>
      <c r="G4842" s="1" t="s">
        <v>3078</v>
      </c>
      <c r="H4842" s="17">
        <v>0.99856481481481496</v>
      </c>
      <c r="I4842" s="17">
        <v>7.1759259259296382E-4</v>
      </c>
      <c r="J4842" s="1" t="s">
        <v>13755</v>
      </c>
    </row>
    <row r="4843" spans="2:10">
      <c r="B4843" s="1" t="s">
        <v>17259</v>
      </c>
      <c r="C4843" s="1">
        <v>1</v>
      </c>
      <c r="D4843" s="1" t="s">
        <v>13753</v>
      </c>
      <c r="E4843" s="17">
        <v>0.78909722222222201</v>
      </c>
      <c r="F4843" s="1" t="s">
        <v>15</v>
      </c>
      <c r="G4843" s="1" t="s">
        <v>13746</v>
      </c>
      <c r="H4843" s="17">
        <v>0.99896990740740699</v>
      </c>
      <c r="I4843" s="17">
        <v>0.20987268518518498</v>
      </c>
      <c r="J4843" s="1" t="s">
        <v>13759</v>
      </c>
    </row>
    <row r="4844" spans="2:10">
      <c r="B4844" s="1" t="s">
        <v>15718</v>
      </c>
      <c r="C4844" s="1">
        <v>1</v>
      </c>
      <c r="D4844" s="1" t="s">
        <v>13753</v>
      </c>
      <c r="E4844" s="17">
        <v>0.61925925925925895</v>
      </c>
      <c r="F4844" s="1" t="s">
        <v>63</v>
      </c>
      <c r="G4844" s="1" t="s">
        <v>3095</v>
      </c>
      <c r="H4844" s="17">
        <v>0.99906249999999996</v>
      </c>
      <c r="I4844" s="17">
        <v>0.37980324074074101</v>
      </c>
      <c r="J4844" s="1" t="s">
        <v>13758</v>
      </c>
    </row>
    <row r="4845" spans="2:10">
      <c r="B4845" s="1" t="s">
        <v>19021</v>
      </c>
      <c r="C4845" s="1">
        <v>1</v>
      </c>
      <c r="D4845" s="1" t="s">
        <v>13753</v>
      </c>
      <c r="E4845" s="17">
        <v>0.99392361111111105</v>
      </c>
      <c r="F4845" s="1" t="s">
        <v>13797</v>
      </c>
      <c r="G4845" s="1" t="s">
        <v>3095</v>
      </c>
      <c r="H4845" s="17">
        <v>0.99931712962963004</v>
      </c>
      <c r="I4845" s="17">
        <v>5.3935185185189916E-3</v>
      </c>
      <c r="J4845" s="1" t="s">
        <v>13758</v>
      </c>
    </row>
    <row r="4846" spans="2:10">
      <c r="B4846" s="1" t="s">
        <v>18453</v>
      </c>
      <c r="C4846" s="1">
        <v>5</v>
      </c>
      <c r="D4846" s="1" t="s">
        <v>13753</v>
      </c>
      <c r="E4846" s="17">
        <v>0.914293981481481</v>
      </c>
      <c r="F4846" s="1" t="s">
        <v>13789</v>
      </c>
      <c r="G4846" s="1" t="s">
        <v>3078</v>
      </c>
      <c r="H4846" s="17">
        <v>0.99957175925925901</v>
      </c>
      <c r="I4846" s="17">
        <v>8.5277777777778008E-2</v>
      </c>
      <c r="J4846" s="1" t="s">
        <v>13755</v>
      </c>
    </row>
    <row r="4847" spans="2:10">
      <c r="B4847" s="1" t="s">
        <v>19048</v>
      </c>
      <c r="C4847" s="1">
        <v>1</v>
      </c>
      <c r="D4847" s="1" t="s">
        <v>13687</v>
      </c>
      <c r="E4847" s="17">
        <v>0.99853009259259295</v>
      </c>
      <c r="F4847" s="1" t="s">
        <v>13797</v>
      </c>
      <c r="G4847" s="1" t="s">
        <v>13746</v>
      </c>
      <c r="H4847" s="17">
        <v>0.99987268518518502</v>
      </c>
      <c r="I4847" s="17">
        <v>1.3425925925920623E-3</v>
      </c>
      <c r="J4847" s="1" t="s">
        <v>13771</v>
      </c>
    </row>
  </sheetData>
  <sheetProtection sheet="1" objects="1" scenarios="1" sort="0" autoFilter="0"/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C67CD-F1D0-4884-8B43-7E699AD3D062}">
  <sheetPr codeName="Sheet6"/>
  <dimension ref="B4:F10100"/>
  <sheetViews>
    <sheetView showGridLines="0" showRowColHeaders="0" zoomScale="85" zoomScaleNormal="85" workbookViewId="0">
      <pane xSplit="1" ySplit="10" topLeftCell="B11" activePane="bottomRight" state="frozenSplit"/>
      <selection pane="topRight" activeCell="B1" sqref="B1"/>
      <selection pane="bottomLeft" activeCell="A11" sqref="A11"/>
      <selection pane="bottomRight" activeCell="B11" sqref="B11"/>
    </sheetView>
  </sheetViews>
  <sheetFormatPr defaultColWidth="8.85546875" defaultRowHeight="15"/>
  <cols>
    <col min="1" max="1" width="10.140625" customWidth="1"/>
    <col min="2" max="2" width="11.42578125" style="2" customWidth="1"/>
    <col min="3" max="3" width="10.85546875" style="2" bestFit="1" customWidth="1"/>
    <col min="4" max="4" width="12.140625" style="2" customWidth="1"/>
    <col min="5" max="5" width="12.28515625" style="3" customWidth="1"/>
    <col min="6" max="6" width="13.7109375" bestFit="1" customWidth="1"/>
    <col min="9" max="9" width="10.28515625" bestFit="1" customWidth="1"/>
    <col min="15" max="15" width="10.28515625" bestFit="1" customWidth="1"/>
  </cols>
  <sheetData>
    <row r="4" spans="2:6" ht="21">
      <c r="B4" s="93" t="str">
        <f>'Matched Flows Matrix'!B4</f>
        <v>10325 - Waterloo - Saturday, 24th September 2022</v>
      </c>
    </row>
    <row r="5" spans="2:6">
      <c r="B5" s="110" t="s">
        <v>31</v>
      </c>
    </row>
    <row r="7" spans="2:6" ht="21">
      <c r="B7" s="111" t="s">
        <v>13742</v>
      </c>
    </row>
    <row r="10" spans="2:6">
      <c r="B10" s="1" t="s">
        <v>20</v>
      </c>
      <c r="C10" s="1" t="s">
        <v>21</v>
      </c>
      <c r="D10" s="1" t="s">
        <v>28</v>
      </c>
      <c r="E10" s="17" t="s">
        <v>29</v>
      </c>
      <c r="F10" s="1" t="s">
        <v>24</v>
      </c>
    </row>
    <row r="11" spans="2:6" ht="15" customHeight="1">
      <c r="B11" s="1" t="s">
        <v>13803</v>
      </c>
      <c r="C11" s="1">
        <v>1</v>
      </c>
      <c r="D11" s="1" t="s">
        <v>3077</v>
      </c>
      <c r="E11" s="17">
        <v>0.25028935185185203</v>
      </c>
      <c r="F11" s="1" t="s">
        <v>13798</v>
      </c>
    </row>
    <row r="12" spans="2:6">
      <c r="B12" s="1" t="s">
        <v>13804</v>
      </c>
      <c r="C12" s="1">
        <v>1</v>
      </c>
      <c r="D12" s="1" t="s">
        <v>13753</v>
      </c>
      <c r="E12" s="17">
        <v>0.253773148148148</v>
      </c>
      <c r="F12" s="1" t="s">
        <v>13798</v>
      </c>
    </row>
    <row r="13" spans="2:6">
      <c r="B13" s="1" t="s">
        <v>13805</v>
      </c>
      <c r="C13" s="1">
        <v>1</v>
      </c>
      <c r="D13" s="1" t="s">
        <v>13753</v>
      </c>
      <c r="E13" s="17">
        <v>0.25384259259259301</v>
      </c>
      <c r="F13" s="1" t="s">
        <v>13798</v>
      </c>
    </row>
    <row r="14" spans="2:6">
      <c r="B14" s="1" t="s">
        <v>13804</v>
      </c>
      <c r="C14" s="1">
        <v>1</v>
      </c>
      <c r="D14" s="1" t="s">
        <v>3078</v>
      </c>
      <c r="E14" s="17">
        <v>0.25425925925925902</v>
      </c>
      <c r="F14" s="1" t="s">
        <v>13798</v>
      </c>
    </row>
    <row r="15" spans="2:6">
      <c r="B15" s="1" t="s">
        <v>13805</v>
      </c>
      <c r="C15" s="1">
        <v>1</v>
      </c>
      <c r="D15" s="1" t="s">
        <v>13746</v>
      </c>
      <c r="E15" s="17">
        <v>0.25494212962962998</v>
      </c>
      <c r="F15" s="1" t="s">
        <v>13798</v>
      </c>
    </row>
    <row r="16" spans="2:6">
      <c r="B16" s="1" t="s">
        <v>13806</v>
      </c>
      <c r="C16" s="1">
        <v>1</v>
      </c>
      <c r="D16" s="1" t="s">
        <v>13753</v>
      </c>
      <c r="E16" s="17">
        <v>0.25555555555555598</v>
      </c>
      <c r="F16" s="1" t="s">
        <v>13798</v>
      </c>
    </row>
    <row r="17" spans="2:6">
      <c r="B17" s="1" t="s">
        <v>13807</v>
      </c>
      <c r="C17" s="1">
        <v>1</v>
      </c>
      <c r="D17" s="1" t="s">
        <v>13687</v>
      </c>
      <c r="E17" s="17">
        <v>0.25561342592592601</v>
      </c>
      <c r="F17" s="1" t="s">
        <v>13798</v>
      </c>
    </row>
    <row r="18" spans="2:6">
      <c r="B18" s="1" t="s">
        <v>13807</v>
      </c>
      <c r="C18" s="1">
        <v>1</v>
      </c>
      <c r="D18" s="1" t="s">
        <v>13762</v>
      </c>
      <c r="E18" s="17">
        <v>0.25571759259259302</v>
      </c>
      <c r="F18" s="1" t="s">
        <v>13798</v>
      </c>
    </row>
    <row r="19" spans="2:6">
      <c r="B19" s="1" t="s">
        <v>13808</v>
      </c>
      <c r="C19" s="1">
        <v>1</v>
      </c>
      <c r="D19" s="1" t="s">
        <v>3095</v>
      </c>
      <c r="E19" s="17">
        <v>0.25584490740740701</v>
      </c>
      <c r="F19" s="1" t="s">
        <v>13798</v>
      </c>
    </row>
    <row r="20" spans="2:6">
      <c r="B20" s="1" t="s">
        <v>13809</v>
      </c>
      <c r="C20" s="1">
        <v>5</v>
      </c>
      <c r="D20" s="1" t="s">
        <v>3078</v>
      </c>
      <c r="E20" s="17">
        <v>0.25648148148148098</v>
      </c>
      <c r="F20" s="1" t="s">
        <v>13798</v>
      </c>
    </row>
    <row r="21" spans="2:6">
      <c r="B21" s="1" t="s">
        <v>13806</v>
      </c>
      <c r="C21" s="1">
        <v>1</v>
      </c>
      <c r="D21" s="1" t="s">
        <v>13746</v>
      </c>
      <c r="E21" s="17">
        <v>0.25670138888888899</v>
      </c>
      <c r="F21" s="1" t="s">
        <v>13798</v>
      </c>
    </row>
    <row r="22" spans="2:6">
      <c r="B22" s="1" t="s">
        <v>13810</v>
      </c>
      <c r="C22" s="1">
        <v>1</v>
      </c>
      <c r="D22" s="1" t="s">
        <v>3076</v>
      </c>
      <c r="E22" s="17">
        <v>0.25748842592592602</v>
      </c>
      <c r="F22" s="1" t="s">
        <v>13798</v>
      </c>
    </row>
    <row r="23" spans="2:6">
      <c r="B23" s="1" t="s">
        <v>13810</v>
      </c>
      <c r="C23" s="1">
        <v>1</v>
      </c>
      <c r="D23" s="1" t="s">
        <v>3078</v>
      </c>
      <c r="E23" s="17">
        <v>0.25788194444444401</v>
      </c>
      <c r="F23" s="1" t="s">
        <v>13798</v>
      </c>
    </row>
    <row r="24" spans="2:6">
      <c r="B24" s="1" t="s">
        <v>13811</v>
      </c>
      <c r="C24" s="1">
        <v>1</v>
      </c>
      <c r="D24" s="1" t="s">
        <v>13753</v>
      </c>
      <c r="E24" s="17">
        <v>0.25791666666666702</v>
      </c>
      <c r="F24" s="1" t="s">
        <v>13798</v>
      </c>
    </row>
    <row r="25" spans="2:6">
      <c r="B25" s="1" t="s">
        <v>13812</v>
      </c>
      <c r="C25" s="1">
        <v>2</v>
      </c>
      <c r="D25" s="1" t="s">
        <v>13760</v>
      </c>
      <c r="E25" s="17">
        <v>0.25975694444444403</v>
      </c>
      <c r="F25" s="1" t="s">
        <v>13798</v>
      </c>
    </row>
    <row r="26" spans="2:6">
      <c r="B26" s="1" t="s">
        <v>13813</v>
      </c>
      <c r="C26" s="1">
        <v>1</v>
      </c>
      <c r="D26" s="1" t="s">
        <v>13687</v>
      </c>
      <c r="E26" s="17">
        <v>0.25978009259259299</v>
      </c>
      <c r="F26" s="1" t="s">
        <v>13798</v>
      </c>
    </row>
    <row r="27" spans="2:6">
      <c r="B27" s="1" t="s">
        <v>13814</v>
      </c>
      <c r="C27" s="1">
        <v>1</v>
      </c>
      <c r="D27" s="1" t="s">
        <v>13753</v>
      </c>
      <c r="E27" s="17">
        <v>0.260509259259259</v>
      </c>
      <c r="F27" s="1" t="s">
        <v>13799</v>
      </c>
    </row>
    <row r="28" spans="2:6">
      <c r="B28" s="1" t="s">
        <v>13815</v>
      </c>
      <c r="C28" s="1">
        <v>1</v>
      </c>
      <c r="D28" s="1" t="s">
        <v>13760</v>
      </c>
      <c r="E28" s="17">
        <v>0.26060185185185197</v>
      </c>
      <c r="F28" s="1" t="s">
        <v>13799</v>
      </c>
    </row>
    <row r="29" spans="2:6">
      <c r="B29" s="1" t="s">
        <v>13813</v>
      </c>
      <c r="C29" s="1">
        <v>1</v>
      </c>
      <c r="D29" s="1" t="s">
        <v>13746</v>
      </c>
      <c r="E29" s="17">
        <v>0.26063657407407398</v>
      </c>
      <c r="F29" s="1" t="s">
        <v>13799</v>
      </c>
    </row>
    <row r="30" spans="2:6">
      <c r="B30" s="1" t="s">
        <v>13814</v>
      </c>
      <c r="C30" s="1">
        <v>1</v>
      </c>
      <c r="D30" s="1" t="s">
        <v>3077</v>
      </c>
      <c r="E30" s="17">
        <v>0.26188657407407401</v>
      </c>
      <c r="F30" s="1" t="s">
        <v>13799</v>
      </c>
    </row>
    <row r="31" spans="2:6">
      <c r="B31" s="1" t="s">
        <v>13815</v>
      </c>
      <c r="C31" s="1">
        <v>1</v>
      </c>
      <c r="D31" s="1" t="s">
        <v>13746</v>
      </c>
      <c r="E31" s="17">
        <v>0.26189814814814799</v>
      </c>
      <c r="F31" s="1" t="s">
        <v>13799</v>
      </c>
    </row>
    <row r="32" spans="2:6">
      <c r="B32" s="1" t="s">
        <v>13812</v>
      </c>
      <c r="C32" s="1">
        <v>2</v>
      </c>
      <c r="D32" s="1" t="s">
        <v>3095</v>
      </c>
      <c r="E32" s="17">
        <v>0.26275462962962998</v>
      </c>
      <c r="F32" s="1" t="s">
        <v>13799</v>
      </c>
    </row>
    <row r="33" spans="2:6">
      <c r="B33" s="1" t="s">
        <v>13816</v>
      </c>
      <c r="C33" s="1">
        <v>1</v>
      </c>
      <c r="D33" s="1" t="s">
        <v>13687</v>
      </c>
      <c r="E33" s="17">
        <v>0.26313657407407398</v>
      </c>
      <c r="F33" s="1" t="s">
        <v>13799</v>
      </c>
    </row>
    <row r="34" spans="2:6">
      <c r="B34" s="1" t="s">
        <v>13817</v>
      </c>
      <c r="C34" s="1">
        <v>1</v>
      </c>
      <c r="D34" s="1" t="s">
        <v>13687</v>
      </c>
      <c r="E34" s="17">
        <v>0.26331018518518501</v>
      </c>
      <c r="F34" s="1" t="s">
        <v>13799</v>
      </c>
    </row>
    <row r="35" spans="2:6">
      <c r="B35" s="1" t="s">
        <v>13816</v>
      </c>
      <c r="C35" s="1">
        <v>1</v>
      </c>
      <c r="D35" s="1" t="s">
        <v>3095</v>
      </c>
      <c r="E35" s="17">
        <v>0.263472222222222</v>
      </c>
      <c r="F35" s="1" t="s">
        <v>13799</v>
      </c>
    </row>
    <row r="36" spans="2:6">
      <c r="B36" s="1" t="s">
        <v>13818</v>
      </c>
      <c r="C36" s="1">
        <v>1</v>
      </c>
      <c r="D36" s="1" t="s">
        <v>13760</v>
      </c>
      <c r="E36" s="17">
        <v>0.26398148148148098</v>
      </c>
      <c r="F36" s="1" t="s">
        <v>13799</v>
      </c>
    </row>
    <row r="37" spans="2:6">
      <c r="B37" s="1" t="s">
        <v>13819</v>
      </c>
      <c r="C37" s="1">
        <v>1</v>
      </c>
      <c r="D37" s="1" t="s">
        <v>13753</v>
      </c>
      <c r="E37" s="17">
        <v>0.264085648148148</v>
      </c>
      <c r="F37" s="1" t="s">
        <v>13799</v>
      </c>
    </row>
    <row r="38" spans="2:6">
      <c r="B38" s="1" t="s">
        <v>13820</v>
      </c>
      <c r="C38" s="1">
        <v>1</v>
      </c>
      <c r="D38" s="1" t="s">
        <v>3076</v>
      </c>
      <c r="E38" s="17">
        <v>0.26432870370370398</v>
      </c>
      <c r="F38" s="1" t="s">
        <v>13799</v>
      </c>
    </row>
    <row r="39" spans="2:6">
      <c r="B39" s="1" t="s">
        <v>13818</v>
      </c>
      <c r="C39" s="1">
        <v>1</v>
      </c>
      <c r="D39" s="1" t="s">
        <v>3095</v>
      </c>
      <c r="E39" s="17">
        <v>0.26445601851851902</v>
      </c>
      <c r="F39" s="1" t="s">
        <v>13799</v>
      </c>
    </row>
    <row r="40" spans="2:6">
      <c r="B40" s="1" t="s">
        <v>13821</v>
      </c>
      <c r="C40" s="1">
        <v>2</v>
      </c>
      <c r="D40" s="1" t="s">
        <v>13760</v>
      </c>
      <c r="E40" s="17">
        <v>0.26452546296296298</v>
      </c>
      <c r="F40" s="1" t="s">
        <v>13799</v>
      </c>
    </row>
    <row r="41" spans="2:6">
      <c r="B41" s="1" t="s">
        <v>13822</v>
      </c>
      <c r="C41" s="1">
        <v>1</v>
      </c>
      <c r="D41" s="1" t="s">
        <v>13760</v>
      </c>
      <c r="E41" s="17">
        <v>0.26645833333333302</v>
      </c>
      <c r="F41" s="1" t="s">
        <v>13799</v>
      </c>
    </row>
    <row r="42" spans="2:6">
      <c r="B42" s="1" t="s">
        <v>13823</v>
      </c>
      <c r="C42" s="1">
        <v>2</v>
      </c>
      <c r="D42" s="1" t="s">
        <v>3076</v>
      </c>
      <c r="E42" s="17">
        <v>0.26687499999999997</v>
      </c>
      <c r="F42" s="1" t="s">
        <v>13799</v>
      </c>
    </row>
    <row r="43" spans="2:6">
      <c r="B43" s="1" t="s">
        <v>13824</v>
      </c>
      <c r="C43" s="1">
        <v>1</v>
      </c>
      <c r="D43" s="1" t="s">
        <v>13760</v>
      </c>
      <c r="E43" s="17">
        <v>0.26696759259259301</v>
      </c>
      <c r="F43" s="1" t="s">
        <v>13799</v>
      </c>
    </row>
    <row r="44" spans="2:6">
      <c r="B44" s="1" t="s">
        <v>13819</v>
      </c>
      <c r="C44" s="1">
        <v>1</v>
      </c>
      <c r="D44" s="1" t="s">
        <v>13746</v>
      </c>
      <c r="E44" s="17">
        <v>0.26730324074074102</v>
      </c>
      <c r="F44" s="1" t="s">
        <v>13799</v>
      </c>
    </row>
    <row r="45" spans="2:6">
      <c r="B45" s="1" t="s">
        <v>13825</v>
      </c>
      <c r="C45" s="1">
        <v>2</v>
      </c>
      <c r="D45" s="1" t="s">
        <v>13753</v>
      </c>
      <c r="E45" s="17">
        <v>0.26841435185185197</v>
      </c>
      <c r="F45" s="1" t="s">
        <v>13799</v>
      </c>
    </row>
    <row r="46" spans="2:6">
      <c r="B46" s="1" t="s">
        <v>13826</v>
      </c>
      <c r="C46" s="1">
        <v>1</v>
      </c>
      <c r="D46" s="1" t="s">
        <v>13753</v>
      </c>
      <c r="E46" s="17">
        <v>0.268668981481481</v>
      </c>
      <c r="F46" s="1" t="s">
        <v>13799</v>
      </c>
    </row>
    <row r="47" spans="2:6">
      <c r="B47" s="1" t="s">
        <v>13827</v>
      </c>
      <c r="C47" s="1">
        <v>1</v>
      </c>
      <c r="D47" s="1" t="s">
        <v>13687</v>
      </c>
      <c r="E47" s="17">
        <v>0.26869212962963002</v>
      </c>
      <c r="F47" s="1" t="s">
        <v>13799</v>
      </c>
    </row>
    <row r="48" spans="2:6">
      <c r="B48" s="1" t="s">
        <v>13826</v>
      </c>
      <c r="C48" s="1">
        <v>1</v>
      </c>
      <c r="D48" s="1" t="s">
        <v>3078</v>
      </c>
      <c r="E48" s="17">
        <v>0.26929398148148098</v>
      </c>
      <c r="F48" s="1" t="s">
        <v>13799</v>
      </c>
    </row>
    <row r="49" spans="2:6">
      <c r="B49" s="1" t="s">
        <v>13827</v>
      </c>
      <c r="C49" s="1">
        <v>1</v>
      </c>
      <c r="D49" s="1" t="s">
        <v>13746</v>
      </c>
      <c r="E49" s="17">
        <v>0.269780092592593</v>
      </c>
      <c r="F49" s="1" t="s">
        <v>13799</v>
      </c>
    </row>
    <row r="50" spans="2:6">
      <c r="B50" s="1" t="s">
        <v>13828</v>
      </c>
      <c r="C50" s="1">
        <v>1</v>
      </c>
      <c r="D50" s="1" t="s">
        <v>3078</v>
      </c>
      <c r="E50" s="17">
        <v>0.26979166666666698</v>
      </c>
      <c r="F50" s="1" t="s">
        <v>13799</v>
      </c>
    </row>
    <row r="51" spans="2:6">
      <c r="B51" s="1" t="s">
        <v>13821</v>
      </c>
      <c r="C51" s="1">
        <v>2</v>
      </c>
      <c r="D51" s="1" t="s">
        <v>3078</v>
      </c>
      <c r="E51" s="17">
        <v>0.269976851851852</v>
      </c>
      <c r="F51" s="1" t="s">
        <v>13799</v>
      </c>
    </row>
    <row r="52" spans="2:6">
      <c r="B52" s="1" t="s">
        <v>13822</v>
      </c>
      <c r="C52" s="1">
        <v>1</v>
      </c>
      <c r="D52" s="1" t="s">
        <v>3077</v>
      </c>
      <c r="E52" s="17">
        <v>0.27079861111111098</v>
      </c>
      <c r="F52" s="1" t="s">
        <v>13799</v>
      </c>
    </row>
    <row r="53" spans="2:6">
      <c r="B53" s="1" t="s">
        <v>13829</v>
      </c>
      <c r="C53" s="1">
        <v>1</v>
      </c>
      <c r="D53" s="1" t="s">
        <v>13687</v>
      </c>
      <c r="E53" s="17">
        <v>0.27133101851851898</v>
      </c>
      <c r="F53" s="1" t="s">
        <v>13777</v>
      </c>
    </row>
    <row r="54" spans="2:6">
      <c r="B54" s="1" t="s">
        <v>13829</v>
      </c>
      <c r="C54" s="1">
        <v>1</v>
      </c>
      <c r="D54" s="1" t="s">
        <v>13762</v>
      </c>
      <c r="E54" s="17">
        <v>0.27144675925925899</v>
      </c>
      <c r="F54" s="1" t="s">
        <v>13777</v>
      </c>
    </row>
    <row r="55" spans="2:6">
      <c r="B55" s="1" t="s">
        <v>13830</v>
      </c>
      <c r="C55" s="1">
        <v>3</v>
      </c>
      <c r="D55" s="1" t="s">
        <v>13753</v>
      </c>
      <c r="E55" s="17">
        <v>0.271782407407407</v>
      </c>
      <c r="F55" s="1" t="s">
        <v>13777</v>
      </c>
    </row>
    <row r="56" spans="2:6">
      <c r="B56" s="1" t="s">
        <v>13831</v>
      </c>
      <c r="C56" s="1">
        <v>1</v>
      </c>
      <c r="D56" s="1" t="s">
        <v>3095</v>
      </c>
      <c r="E56" s="17">
        <v>0.27244212962962999</v>
      </c>
      <c r="F56" s="1" t="s">
        <v>13777</v>
      </c>
    </row>
    <row r="57" spans="2:6">
      <c r="B57" s="1" t="s">
        <v>13825</v>
      </c>
      <c r="C57" s="1">
        <v>2</v>
      </c>
      <c r="D57" s="1" t="s">
        <v>3078</v>
      </c>
      <c r="E57" s="17">
        <v>0.27335648148148201</v>
      </c>
      <c r="F57" s="1" t="s">
        <v>13777</v>
      </c>
    </row>
    <row r="58" spans="2:6">
      <c r="B58" s="1" t="s">
        <v>13823</v>
      </c>
      <c r="C58" s="1">
        <v>2</v>
      </c>
      <c r="D58" s="1" t="s">
        <v>3078</v>
      </c>
      <c r="E58" s="17">
        <v>0.27339120370370401</v>
      </c>
      <c r="F58" s="1" t="s">
        <v>13777</v>
      </c>
    </row>
    <row r="59" spans="2:6">
      <c r="B59" s="1" t="s">
        <v>13832</v>
      </c>
      <c r="C59" s="1">
        <v>1</v>
      </c>
      <c r="D59" s="1" t="s">
        <v>13687</v>
      </c>
      <c r="E59" s="17">
        <v>0.27373842592592601</v>
      </c>
      <c r="F59" s="1" t="s">
        <v>13777</v>
      </c>
    </row>
    <row r="60" spans="2:6">
      <c r="B60" s="1" t="s">
        <v>13833</v>
      </c>
      <c r="C60" s="1">
        <v>5</v>
      </c>
      <c r="D60" s="1" t="s">
        <v>13753</v>
      </c>
      <c r="E60" s="17">
        <v>0.27383101851851899</v>
      </c>
      <c r="F60" s="1" t="s">
        <v>13777</v>
      </c>
    </row>
    <row r="61" spans="2:6">
      <c r="B61" s="1" t="s">
        <v>13833</v>
      </c>
      <c r="C61" s="1">
        <v>5</v>
      </c>
      <c r="D61" s="1" t="s">
        <v>3078</v>
      </c>
      <c r="E61" s="17">
        <v>0.27437499999999998</v>
      </c>
      <c r="F61" s="1" t="s">
        <v>13777</v>
      </c>
    </row>
    <row r="62" spans="2:6">
      <c r="B62" s="1" t="s">
        <v>13834</v>
      </c>
      <c r="C62" s="1">
        <v>1</v>
      </c>
      <c r="D62" s="1" t="s">
        <v>3076</v>
      </c>
      <c r="E62" s="17">
        <v>0.27450231481481502</v>
      </c>
      <c r="F62" s="1" t="s">
        <v>13777</v>
      </c>
    </row>
    <row r="63" spans="2:6">
      <c r="B63" s="1" t="s">
        <v>13835</v>
      </c>
      <c r="C63" s="1">
        <v>3</v>
      </c>
      <c r="D63" s="1" t="s">
        <v>3078</v>
      </c>
      <c r="E63" s="17">
        <v>0.274594907407407</v>
      </c>
      <c r="F63" s="1" t="s">
        <v>13777</v>
      </c>
    </row>
    <row r="64" spans="2:6">
      <c r="B64" s="1" t="s">
        <v>13832</v>
      </c>
      <c r="C64" s="1">
        <v>1</v>
      </c>
      <c r="D64" s="1" t="s">
        <v>13746</v>
      </c>
      <c r="E64" s="17">
        <v>0.27469907407407401</v>
      </c>
      <c r="F64" s="1" t="s">
        <v>13777</v>
      </c>
    </row>
    <row r="65" spans="2:6">
      <c r="B65" s="1" t="s">
        <v>13820</v>
      </c>
      <c r="C65" s="1">
        <v>1</v>
      </c>
      <c r="D65" s="1" t="s">
        <v>3077</v>
      </c>
      <c r="E65" s="17">
        <v>0.27502314814814799</v>
      </c>
      <c r="F65" s="1" t="s">
        <v>13777</v>
      </c>
    </row>
    <row r="66" spans="2:6">
      <c r="B66" s="1" t="s">
        <v>13836</v>
      </c>
      <c r="C66" s="1">
        <v>2</v>
      </c>
      <c r="D66" s="1" t="s">
        <v>13760</v>
      </c>
      <c r="E66" s="17">
        <v>0.27504629629629601</v>
      </c>
      <c r="F66" s="1" t="s">
        <v>13777</v>
      </c>
    </row>
    <row r="67" spans="2:6">
      <c r="B67" s="1" t="s">
        <v>13837</v>
      </c>
      <c r="C67" s="1">
        <v>2</v>
      </c>
      <c r="D67" s="1" t="s">
        <v>13687</v>
      </c>
      <c r="E67" s="17">
        <v>0.275821759259259</v>
      </c>
      <c r="F67" s="1" t="s">
        <v>13777</v>
      </c>
    </row>
    <row r="68" spans="2:6">
      <c r="B68" s="1" t="s">
        <v>13838</v>
      </c>
      <c r="C68" s="1">
        <v>1</v>
      </c>
      <c r="D68" s="1" t="s">
        <v>13760</v>
      </c>
      <c r="E68" s="17">
        <v>0.27609953703703699</v>
      </c>
      <c r="F68" s="1" t="s">
        <v>13777</v>
      </c>
    </row>
    <row r="69" spans="2:6">
      <c r="B69" s="1" t="s">
        <v>13837</v>
      </c>
      <c r="C69" s="1">
        <v>2</v>
      </c>
      <c r="D69" s="1" t="s">
        <v>3077</v>
      </c>
      <c r="E69" s="17">
        <v>0.27620370370370401</v>
      </c>
      <c r="F69" s="1" t="s">
        <v>13777</v>
      </c>
    </row>
    <row r="70" spans="2:6">
      <c r="B70" s="1" t="s">
        <v>13839</v>
      </c>
      <c r="C70" s="1">
        <v>2</v>
      </c>
      <c r="D70" s="1" t="s">
        <v>13687</v>
      </c>
      <c r="E70" s="17">
        <v>0.277013888888889</v>
      </c>
      <c r="F70" s="1" t="s">
        <v>13777</v>
      </c>
    </row>
    <row r="71" spans="2:6">
      <c r="B71" s="1" t="s">
        <v>13834</v>
      </c>
      <c r="C71" s="1">
        <v>1</v>
      </c>
      <c r="D71" s="1" t="s">
        <v>3078</v>
      </c>
      <c r="E71" s="17">
        <v>0.27729166666666699</v>
      </c>
      <c r="F71" s="1" t="s">
        <v>13777</v>
      </c>
    </row>
    <row r="72" spans="2:6">
      <c r="B72" s="1" t="s">
        <v>13840</v>
      </c>
      <c r="C72" s="1">
        <v>2</v>
      </c>
      <c r="D72" s="1" t="s">
        <v>3095</v>
      </c>
      <c r="E72" s="17">
        <v>0.27734953703703702</v>
      </c>
      <c r="F72" s="1" t="s">
        <v>13777</v>
      </c>
    </row>
    <row r="73" spans="2:6">
      <c r="B73" s="1" t="s">
        <v>13841</v>
      </c>
      <c r="C73" s="1">
        <v>1</v>
      </c>
      <c r="D73" s="1" t="s">
        <v>3076</v>
      </c>
      <c r="E73" s="17">
        <v>0.277673611111111</v>
      </c>
      <c r="F73" s="1" t="s">
        <v>13777</v>
      </c>
    </row>
    <row r="74" spans="2:6">
      <c r="B74" s="1" t="s">
        <v>13842</v>
      </c>
      <c r="C74" s="1">
        <v>1</v>
      </c>
      <c r="D74" s="1" t="s">
        <v>3078</v>
      </c>
      <c r="E74" s="17">
        <v>0.27769675925925902</v>
      </c>
      <c r="F74" s="1" t="s">
        <v>13777</v>
      </c>
    </row>
    <row r="75" spans="2:6">
      <c r="B75" s="1" t="s">
        <v>13843</v>
      </c>
      <c r="C75" s="1">
        <v>1</v>
      </c>
      <c r="D75" s="1" t="s">
        <v>13687</v>
      </c>
      <c r="E75" s="17">
        <v>0.27902777777777799</v>
      </c>
      <c r="F75" s="1" t="s">
        <v>13777</v>
      </c>
    </row>
    <row r="76" spans="2:6">
      <c r="B76" s="1" t="s">
        <v>13844</v>
      </c>
      <c r="C76" s="1">
        <v>1</v>
      </c>
      <c r="D76" s="1" t="s">
        <v>13687</v>
      </c>
      <c r="E76" s="17">
        <v>0.27916666666666701</v>
      </c>
      <c r="F76" s="1" t="s">
        <v>13777</v>
      </c>
    </row>
    <row r="77" spans="2:6">
      <c r="B77" s="1" t="s">
        <v>13845</v>
      </c>
      <c r="C77" s="1">
        <v>1</v>
      </c>
      <c r="D77" s="1" t="s">
        <v>3078</v>
      </c>
      <c r="E77" s="17">
        <v>0.27916666666666701</v>
      </c>
      <c r="F77" s="1" t="s">
        <v>13777</v>
      </c>
    </row>
    <row r="78" spans="2:6">
      <c r="B78" s="1" t="s">
        <v>13846</v>
      </c>
      <c r="C78" s="1">
        <v>1</v>
      </c>
      <c r="D78" s="1" t="s">
        <v>3095</v>
      </c>
      <c r="E78" s="17">
        <v>0.27931712962963001</v>
      </c>
      <c r="F78" s="1" t="s">
        <v>13777</v>
      </c>
    </row>
    <row r="79" spans="2:6">
      <c r="B79" s="1" t="s">
        <v>13843</v>
      </c>
      <c r="C79" s="1">
        <v>1</v>
      </c>
      <c r="D79" s="1" t="s">
        <v>3095</v>
      </c>
      <c r="E79" s="17">
        <v>0.27945601851851898</v>
      </c>
      <c r="F79" s="1" t="s">
        <v>13777</v>
      </c>
    </row>
    <row r="80" spans="2:6">
      <c r="B80" s="1" t="s">
        <v>13844</v>
      </c>
      <c r="C80" s="1">
        <v>1</v>
      </c>
      <c r="D80" s="1" t="s">
        <v>3077</v>
      </c>
      <c r="E80" s="17">
        <v>0.27957175925925898</v>
      </c>
      <c r="F80" s="1" t="s">
        <v>13777</v>
      </c>
    </row>
    <row r="81" spans="2:6">
      <c r="B81" s="1" t="s">
        <v>13847</v>
      </c>
      <c r="C81" s="1">
        <v>1</v>
      </c>
      <c r="D81" s="1" t="s">
        <v>13687</v>
      </c>
      <c r="E81" s="17">
        <v>0.28023148148148103</v>
      </c>
      <c r="F81" s="1" t="s">
        <v>13777</v>
      </c>
    </row>
    <row r="82" spans="2:6">
      <c r="B82" s="1" t="s">
        <v>13848</v>
      </c>
      <c r="C82" s="1">
        <v>1</v>
      </c>
      <c r="D82" s="1" t="s">
        <v>13762</v>
      </c>
      <c r="E82" s="17">
        <v>0.28039351851851901</v>
      </c>
      <c r="F82" s="1" t="s">
        <v>13777</v>
      </c>
    </row>
    <row r="83" spans="2:6">
      <c r="B83" s="1" t="s">
        <v>13849</v>
      </c>
      <c r="C83" s="1">
        <v>3</v>
      </c>
      <c r="D83" s="1" t="s">
        <v>3078</v>
      </c>
      <c r="E83" s="17">
        <v>0.28179398148148099</v>
      </c>
      <c r="F83" s="1" t="s">
        <v>13778</v>
      </c>
    </row>
    <row r="84" spans="2:6">
      <c r="B84" s="1" t="s">
        <v>13850</v>
      </c>
      <c r="C84" s="1">
        <v>3</v>
      </c>
      <c r="D84" s="1" t="s">
        <v>13753</v>
      </c>
      <c r="E84" s="17">
        <v>0.28311342592592598</v>
      </c>
      <c r="F84" s="1" t="s">
        <v>13778</v>
      </c>
    </row>
    <row r="85" spans="2:6">
      <c r="B85" s="1" t="s">
        <v>13851</v>
      </c>
      <c r="C85" s="1">
        <v>1</v>
      </c>
      <c r="D85" s="1" t="s">
        <v>13687</v>
      </c>
      <c r="E85" s="17">
        <v>0.283136574074074</v>
      </c>
      <c r="F85" s="1" t="s">
        <v>13778</v>
      </c>
    </row>
    <row r="86" spans="2:6">
      <c r="B86" s="1" t="s">
        <v>13852</v>
      </c>
      <c r="C86" s="1">
        <v>1</v>
      </c>
      <c r="D86" s="1" t="s">
        <v>13687</v>
      </c>
      <c r="E86" s="17">
        <v>0.283831018518518</v>
      </c>
      <c r="F86" s="1" t="s">
        <v>13778</v>
      </c>
    </row>
    <row r="87" spans="2:6">
      <c r="B87" s="1" t="s">
        <v>13853</v>
      </c>
      <c r="C87" s="1">
        <v>1</v>
      </c>
      <c r="D87" s="1" t="s">
        <v>13762</v>
      </c>
      <c r="E87" s="17">
        <v>0.28393518518518501</v>
      </c>
      <c r="F87" s="1" t="s">
        <v>13778</v>
      </c>
    </row>
    <row r="88" spans="2:6">
      <c r="B88" s="1" t="s">
        <v>13854</v>
      </c>
      <c r="C88" s="1">
        <v>1</v>
      </c>
      <c r="D88" s="1" t="s">
        <v>13760</v>
      </c>
      <c r="E88" s="17">
        <v>0.28431712962963002</v>
      </c>
      <c r="F88" s="1" t="s">
        <v>13778</v>
      </c>
    </row>
    <row r="89" spans="2:6">
      <c r="B89" s="1" t="s">
        <v>13855</v>
      </c>
      <c r="C89" s="1">
        <v>5</v>
      </c>
      <c r="D89" s="1" t="s">
        <v>13753</v>
      </c>
      <c r="E89" s="17">
        <v>0.28523148148148098</v>
      </c>
      <c r="F89" s="1" t="s">
        <v>13778</v>
      </c>
    </row>
    <row r="90" spans="2:6">
      <c r="B90" s="1" t="s">
        <v>13856</v>
      </c>
      <c r="C90" s="1">
        <v>5</v>
      </c>
      <c r="D90" s="1" t="s">
        <v>3078</v>
      </c>
      <c r="E90" s="17">
        <v>0.28559027777777801</v>
      </c>
      <c r="F90" s="1" t="s">
        <v>13778</v>
      </c>
    </row>
    <row r="91" spans="2:6">
      <c r="B91" s="1" t="s">
        <v>13857</v>
      </c>
      <c r="C91" s="1">
        <v>1</v>
      </c>
      <c r="D91" s="1" t="s">
        <v>3095</v>
      </c>
      <c r="E91" s="17">
        <v>0.28574074074074102</v>
      </c>
      <c r="F91" s="1" t="s">
        <v>13778</v>
      </c>
    </row>
    <row r="92" spans="2:6">
      <c r="B92" s="1" t="s">
        <v>13858</v>
      </c>
      <c r="C92" s="1">
        <v>1</v>
      </c>
      <c r="D92" s="1" t="s">
        <v>13753</v>
      </c>
      <c r="E92" s="17">
        <v>0.28652777777777799</v>
      </c>
      <c r="F92" s="1" t="s">
        <v>13778</v>
      </c>
    </row>
    <row r="93" spans="2:6">
      <c r="B93" s="1" t="s">
        <v>13859</v>
      </c>
      <c r="C93" s="1">
        <v>2</v>
      </c>
      <c r="D93" s="1" t="s">
        <v>13753</v>
      </c>
      <c r="E93" s="17">
        <v>0.286944444444444</v>
      </c>
      <c r="F93" s="1" t="s">
        <v>13778</v>
      </c>
    </row>
    <row r="94" spans="2:6">
      <c r="B94" s="1" t="s">
        <v>13858</v>
      </c>
      <c r="C94" s="1">
        <v>1</v>
      </c>
      <c r="D94" s="1" t="s">
        <v>13746</v>
      </c>
      <c r="E94" s="17">
        <v>0.28731481481481502</v>
      </c>
      <c r="F94" s="1" t="s">
        <v>13778</v>
      </c>
    </row>
    <row r="95" spans="2:6">
      <c r="B95" s="1" t="s">
        <v>13860</v>
      </c>
      <c r="C95" s="1">
        <v>2</v>
      </c>
      <c r="D95" s="1" t="s">
        <v>13760</v>
      </c>
      <c r="E95" s="17">
        <v>0.28849537037036999</v>
      </c>
      <c r="F95" s="1" t="s">
        <v>13778</v>
      </c>
    </row>
    <row r="96" spans="2:6">
      <c r="B96" s="1" t="s">
        <v>13861</v>
      </c>
      <c r="C96" s="1">
        <v>2</v>
      </c>
      <c r="D96" s="1" t="s">
        <v>13760</v>
      </c>
      <c r="E96" s="17">
        <v>0.288715277777778</v>
      </c>
      <c r="F96" s="1" t="s">
        <v>13778</v>
      </c>
    </row>
    <row r="97" spans="2:6">
      <c r="B97" s="1" t="s">
        <v>13862</v>
      </c>
      <c r="C97" s="1">
        <v>4</v>
      </c>
      <c r="D97" s="1" t="s">
        <v>13760</v>
      </c>
      <c r="E97" s="17">
        <v>0.28873842592592602</v>
      </c>
      <c r="F97" s="1" t="s">
        <v>13778</v>
      </c>
    </row>
    <row r="98" spans="2:6">
      <c r="B98" s="1" t="s">
        <v>13863</v>
      </c>
      <c r="C98" s="1">
        <v>1</v>
      </c>
      <c r="D98" s="1" t="s">
        <v>13687</v>
      </c>
      <c r="E98" s="17">
        <v>0.28901620370370401</v>
      </c>
      <c r="F98" s="1" t="s">
        <v>13778</v>
      </c>
    </row>
    <row r="99" spans="2:6">
      <c r="B99" s="1" t="s">
        <v>13864</v>
      </c>
      <c r="C99" s="1">
        <v>1</v>
      </c>
      <c r="D99" s="1" t="s">
        <v>13746</v>
      </c>
      <c r="E99" s="17">
        <v>0.28918981481481498</v>
      </c>
      <c r="F99" s="1" t="s">
        <v>13778</v>
      </c>
    </row>
    <row r="100" spans="2:6">
      <c r="B100" s="1" t="s">
        <v>13863</v>
      </c>
      <c r="C100" s="1">
        <v>1</v>
      </c>
      <c r="D100" s="1" t="s">
        <v>13746</v>
      </c>
      <c r="E100" s="17">
        <v>0.289907407407407</v>
      </c>
      <c r="F100" s="1" t="s">
        <v>13778</v>
      </c>
    </row>
    <row r="101" spans="2:6">
      <c r="B101" s="1" t="s">
        <v>13865</v>
      </c>
      <c r="C101" s="1">
        <v>1</v>
      </c>
      <c r="D101" s="1" t="s">
        <v>13753</v>
      </c>
      <c r="E101" s="17">
        <v>0.29032407407407401</v>
      </c>
      <c r="F101" s="1" t="s">
        <v>13778</v>
      </c>
    </row>
    <row r="102" spans="2:6">
      <c r="B102" s="1" t="s">
        <v>13865</v>
      </c>
      <c r="C102" s="1">
        <v>1</v>
      </c>
      <c r="D102" s="1" t="s">
        <v>13746</v>
      </c>
      <c r="E102" s="17">
        <v>0.29049768518518498</v>
      </c>
      <c r="F102" s="1" t="s">
        <v>13778</v>
      </c>
    </row>
    <row r="103" spans="2:6">
      <c r="B103" s="1" t="s">
        <v>13866</v>
      </c>
      <c r="C103" s="1">
        <v>2</v>
      </c>
      <c r="D103" s="1" t="s">
        <v>13687</v>
      </c>
      <c r="E103" s="17">
        <v>0.29100694444444403</v>
      </c>
      <c r="F103" s="1" t="s">
        <v>13778</v>
      </c>
    </row>
    <row r="104" spans="2:6">
      <c r="B104" s="1" t="s">
        <v>13866</v>
      </c>
      <c r="C104" s="1">
        <v>2</v>
      </c>
      <c r="D104" s="1" t="s">
        <v>3095</v>
      </c>
      <c r="E104" s="17">
        <v>0.291331018518519</v>
      </c>
      <c r="F104" s="1" t="s">
        <v>13778</v>
      </c>
    </row>
    <row r="105" spans="2:6">
      <c r="B105" s="1" t="s">
        <v>13867</v>
      </c>
      <c r="C105" s="1">
        <v>2</v>
      </c>
      <c r="D105" s="1" t="s">
        <v>13760</v>
      </c>
      <c r="E105" s="17">
        <v>0.29136574074074101</v>
      </c>
      <c r="F105" s="1" t="s">
        <v>13778</v>
      </c>
    </row>
    <row r="106" spans="2:6">
      <c r="B106" s="1" t="s">
        <v>13868</v>
      </c>
      <c r="C106" s="1">
        <v>2</v>
      </c>
      <c r="D106" s="1" t="s">
        <v>13753</v>
      </c>
      <c r="E106" s="17">
        <v>0.29143518518518502</v>
      </c>
      <c r="F106" s="1" t="s">
        <v>13778</v>
      </c>
    </row>
    <row r="107" spans="2:6">
      <c r="B107" s="1" t="s">
        <v>13869</v>
      </c>
      <c r="C107" s="1">
        <v>1</v>
      </c>
      <c r="D107" s="1" t="s">
        <v>3076</v>
      </c>
      <c r="E107" s="17">
        <v>0.291527777777778</v>
      </c>
      <c r="F107" s="1" t="s">
        <v>13778</v>
      </c>
    </row>
    <row r="108" spans="2:6">
      <c r="B108" s="1" t="s">
        <v>13870</v>
      </c>
      <c r="C108" s="1">
        <v>1</v>
      </c>
      <c r="D108" s="1" t="s">
        <v>3076</v>
      </c>
      <c r="E108" s="17">
        <v>0.29197916666666701</v>
      </c>
      <c r="F108" s="1" t="s">
        <v>32</v>
      </c>
    </row>
    <row r="109" spans="2:6">
      <c r="B109" s="1" t="s">
        <v>13871</v>
      </c>
      <c r="C109" s="1">
        <v>2</v>
      </c>
      <c r="D109" s="1" t="s">
        <v>13753</v>
      </c>
      <c r="E109" s="17">
        <v>0.29207175925925899</v>
      </c>
      <c r="F109" s="1" t="s">
        <v>32</v>
      </c>
    </row>
    <row r="110" spans="2:6">
      <c r="B110" s="1" t="s">
        <v>13872</v>
      </c>
      <c r="C110" s="1">
        <v>1</v>
      </c>
      <c r="D110" s="1" t="s">
        <v>13753</v>
      </c>
      <c r="E110" s="17">
        <v>0.29230324074074099</v>
      </c>
      <c r="F110" s="1" t="s">
        <v>32</v>
      </c>
    </row>
    <row r="111" spans="2:6">
      <c r="B111" s="1" t="s">
        <v>13873</v>
      </c>
      <c r="C111" s="1">
        <v>1</v>
      </c>
      <c r="D111" s="1" t="s">
        <v>13687</v>
      </c>
      <c r="E111" s="17">
        <v>0.29230324074074099</v>
      </c>
      <c r="F111" s="1" t="s">
        <v>32</v>
      </c>
    </row>
    <row r="112" spans="2:6">
      <c r="B112" s="1" t="s">
        <v>13836</v>
      </c>
      <c r="C112" s="1">
        <v>2</v>
      </c>
      <c r="D112" s="1" t="s">
        <v>13746</v>
      </c>
      <c r="E112" s="17">
        <v>0.29244212962963001</v>
      </c>
      <c r="F112" s="1" t="s">
        <v>32</v>
      </c>
    </row>
    <row r="113" spans="2:6">
      <c r="B113" s="1" t="s">
        <v>13867</v>
      </c>
      <c r="C113" s="1">
        <v>2</v>
      </c>
      <c r="D113" s="1" t="s">
        <v>13746</v>
      </c>
      <c r="E113" s="17">
        <v>0.29247685185185202</v>
      </c>
      <c r="F113" s="1" t="s">
        <v>32</v>
      </c>
    </row>
    <row r="114" spans="2:6">
      <c r="B114" s="1" t="s">
        <v>13873</v>
      </c>
      <c r="C114" s="1">
        <v>1</v>
      </c>
      <c r="D114" s="1" t="s">
        <v>3095</v>
      </c>
      <c r="E114" s="17">
        <v>0.29278935185185201</v>
      </c>
      <c r="F114" s="1" t="s">
        <v>32</v>
      </c>
    </row>
    <row r="115" spans="2:6">
      <c r="B115" s="1" t="s">
        <v>13874</v>
      </c>
      <c r="C115" s="1">
        <v>2</v>
      </c>
      <c r="D115" s="1" t="s">
        <v>13687</v>
      </c>
      <c r="E115" s="17">
        <v>0.29290509259259301</v>
      </c>
      <c r="F115" s="1" t="s">
        <v>32</v>
      </c>
    </row>
    <row r="116" spans="2:6">
      <c r="B116" s="1" t="s">
        <v>13875</v>
      </c>
      <c r="C116" s="1">
        <v>1</v>
      </c>
      <c r="D116" s="1" t="s">
        <v>13760</v>
      </c>
      <c r="E116" s="17">
        <v>0.292951388888889</v>
      </c>
      <c r="F116" s="1" t="s">
        <v>32</v>
      </c>
    </row>
    <row r="117" spans="2:6">
      <c r="B117" s="1" t="s">
        <v>13868</v>
      </c>
      <c r="C117" s="1">
        <v>2</v>
      </c>
      <c r="D117" s="1" t="s">
        <v>3077</v>
      </c>
      <c r="E117" s="17">
        <v>0.29312500000000002</v>
      </c>
      <c r="F117" s="1" t="s">
        <v>32</v>
      </c>
    </row>
    <row r="118" spans="2:6">
      <c r="B118" s="1" t="s">
        <v>13876</v>
      </c>
      <c r="C118" s="1">
        <v>1</v>
      </c>
      <c r="D118" s="1" t="s">
        <v>13753</v>
      </c>
      <c r="E118" s="17">
        <v>0.29350694444444397</v>
      </c>
      <c r="F118" s="1" t="s">
        <v>32</v>
      </c>
    </row>
    <row r="119" spans="2:6">
      <c r="B119" s="1" t="s">
        <v>13877</v>
      </c>
      <c r="C119" s="1">
        <v>1</v>
      </c>
      <c r="D119" s="1" t="s">
        <v>13760</v>
      </c>
      <c r="E119" s="17">
        <v>0.29351851851851901</v>
      </c>
      <c r="F119" s="1" t="s">
        <v>32</v>
      </c>
    </row>
    <row r="120" spans="2:6">
      <c r="B120" s="1" t="s">
        <v>13871</v>
      </c>
      <c r="C120" s="1">
        <v>2</v>
      </c>
      <c r="D120" s="1" t="s">
        <v>13746</v>
      </c>
      <c r="E120" s="17">
        <v>0.29351851851851901</v>
      </c>
      <c r="F120" s="1" t="s">
        <v>32</v>
      </c>
    </row>
    <row r="121" spans="2:6">
      <c r="B121" s="1" t="s">
        <v>13878</v>
      </c>
      <c r="C121" s="1">
        <v>4</v>
      </c>
      <c r="D121" s="1" t="s">
        <v>13746</v>
      </c>
      <c r="E121" s="17">
        <v>0.29361111111111099</v>
      </c>
      <c r="F121" s="1" t="s">
        <v>32</v>
      </c>
    </row>
    <row r="122" spans="2:6">
      <c r="B122" s="1" t="s">
        <v>13879</v>
      </c>
      <c r="C122" s="1">
        <v>2</v>
      </c>
      <c r="D122" s="1" t="s">
        <v>13746</v>
      </c>
      <c r="E122" s="17">
        <v>0.29365740740740698</v>
      </c>
      <c r="F122" s="1" t="s">
        <v>32</v>
      </c>
    </row>
    <row r="123" spans="2:6">
      <c r="B123" s="1" t="s">
        <v>13880</v>
      </c>
      <c r="C123" s="1">
        <v>3</v>
      </c>
      <c r="D123" s="1" t="s">
        <v>13687</v>
      </c>
      <c r="E123" s="17">
        <v>0.29375000000000001</v>
      </c>
      <c r="F123" s="1" t="s">
        <v>32</v>
      </c>
    </row>
    <row r="124" spans="2:6">
      <c r="B124" s="1" t="s">
        <v>13874</v>
      </c>
      <c r="C124" s="1">
        <v>2</v>
      </c>
      <c r="D124" s="1" t="s">
        <v>13746</v>
      </c>
      <c r="E124" s="17">
        <v>0.29377314814814798</v>
      </c>
      <c r="F124" s="1" t="s">
        <v>32</v>
      </c>
    </row>
    <row r="125" spans="2:6">
      <c r="B125" s="1" t="s">
        <v>13860</v>
      </c>
      <c r="C125" s="1">
        <v>2</v>
      </c>
      <c r="D125" s="1" t="s">
        <v>3078</v>
      </c>
      <c r="E125" s="17">
        <v>0.2940625</v>
      </c>
      <c r="F125" s="1" t="s">
        <v>32</v>
      </c>
    </row>
    <row r="126" spans="2:6">
      <c r="B126" s="1" t="s">
        <v>13870</v>
      </c>
      <c r="C126" s="1">
        <v>1</v>
      </c>
      <c r="D126" s="1" t="s">
        <v>13746</v>
      </c>
      <c r="E126" s="17">
        <v>0.29413194444444402</v>
      </c>
      <c r="F126" s="1" t="s">
        <v>32</v>
      </c>
    </row>
    <row r="127" spans="2:6">
      <c r="B127" s="1" t="s">
        <v>13881</v>
      </c>
      <c r="C127" s="1">
        <v>1</v>
      </c>
      <c r="D127" s="1" t="s">
        <v>13753</v>
      </c>
      <c r="E127" s="17">
        <v>0.294259259259259</v>
      </c>
      <c r="F127" s="1" t="s">
        <v>32</v>
      </c>
    </row>
    <row r="128" spans="2:6">
      <c r="B128" s="1" t="s">
        <v>13881</v>
      </c>
      <c r="C128" s="1">
        <v>1</v>
      </c>
      <c r="D128" s="1" t="s">
        <v>13746</v>
      </c>
      <c r="E128" s="17">
        <v>0.29442129629629599</v>
      </c>
      <c r="F128" s="1" t="s">
        <v>32</v>
      </c>
    </row>
    <row r="129" spans="2:6">
      <c r="B129" s="1" t="s">
        <v>13882</v>
      </c>
      <c r="C129" s="1">
        <v>1</v>
      </c>
      <c r="D129" s="1" t="s">
        <v>13760</v>
      </c>
      <c r="E129" s="17">
        <v>0.29476851851851898</v>
      </c>
      <c r="F129" s="1" t="s">
        <v>32</v>
      </c>
    </row>
    <row r="130" spans="2:6">
      <c r="B130" s="1" t="s">
        <v>13872</v>
      </c>
      <c r="C130" s="1">
        <v>1</v>
      </c>
      <c r="D130" s="1" t="s">
        <v>13746</v>
      </c>
      <c r="E130" s="17">
        <v>0.29562500000000003</v>
      </c>
      <c r="F130" s="1" t="s">
        <v>32</v>
      </c>
    </row>
    <row r="131" spans="2:6">
      <c r="B131" s="1" t="s">
        <v>13883</v>
      </c>
      <c r="C131" s="1">
        <v>1</v>
      </c>
      <c r="D131" s="1" t="s">
        <v>13753</v>
      </c>
      <c r="E131" s="17">
        <v>0.29587962962962999</v>
      </c>
      <c r="F131" s="1" t="s">
        <v>32</v>
      </c>
    </row>
    <row r="132" spans="2:6">
      <c r="B132" s="1" t="s">
        <v>13850</v>
      </c>
      <c r="C132" s="1">
        <v>3</v>
      </c>
      <c r="D132" s="1" t="s">
        <v>3095</v>
      </c>
      <c r="E132" s="17">
        <v>0.29605324074074102</v>
      </c>
      <c r="F132" s="1" t="s">
        <v>32</v>
      </c>
    </row>
    <row r="133" spans="2:6">
      <c r="B133" s="1" t="s">
        <v>13884</v>
      </c>
      <c r="C133" s="1">
        <v>2</v>
      </c>
      <c r="D133" s="1" t="s">
        <v>13760</v>
      </c>
      <c r="E133" s="17">
        <v>0.29665509259259298</v>
      </c>
      <c r="F133" s="1" t="s">
        <v>32</v>
      </c>
    </row>
    <row r="134" spans="2:6">
      <c r="B134" s="1" t="s">
        <v>13885</v>
      </c>
      <c r="C134" s="1">
        <v>3</v>
      </c>
      <c r="D134" s="1" t="s">
        <v>13753</v>
      </c>
      <c r="E134" s="17">
        <v>0.29671296296296301</v>
      </c>
      <c r="F134" s="1" t="s">
        <v>32</v>
      </c>
    </row>
    <row r="135" spans="2:6">
      <c r="B135" s="1" t="s">
        <v>13876</v>
      </c>
      <c r="C135" s="1">
        <v>1</v>
      </c>
      <c r="D135" s="1" t="s">
        <v>3095</v>
      </c>
      <c r="E135" s="17">
        <v>0.29673611111111098</v>
      </c>
      <c r="F135" s="1" t="s">
        <v>32</v>
      </c>
    </row>
    <row r="136" spans="2:6">
      <c r="B136" s="1" t="s">
        <v>13886</v>
      </c>
      <c r="C136" s="1">
        <v>2</v>
      </c>
      <c r="D136" s="1" t="s">
        <v>3095</v>
      </c>
      <c r="E136" s="17">
        <v>0.29677083333333298</v>
      </c>
      <c r="F136" s="1" t="s">
        <v>32</v>
      </c>
    </row>
    <row r="137" spans="2:6">
      <c r="B137" s="1" t="s">
        <v>13887</v>
      </c>
      <c r="C137" s="1">
        <v>1</v>
      </c>
      <c r="D137" s="1" t="s">
        <v>13760</v>
      </c>
      <c r="E137" s="17">
        <v>0.29749999999999999</v>
      </c>
      <c r="F137" s="1" t="s">
        <v>32</v>
      </c>
    </row>
    <row r="138" spans="2:6">
      <c r="B138" s="1" t="s">
        <v>13888</v>
      </c>
      <c r="C138" s="1">
        <v>5</v>
      </c>
      <c r="D138" s="1" t="s">
        <v>13753</v>
      </c>
      <c r="E138" s="17">
        <v>0.29785879629629602</v>
      </c>
      <c r="F138" s="1" t="s">
        <v>32</v>
      </c>
    </row>
    <row r="139" spans="2:6">
      <c r="B139" s="1" t="s">
        <v>13889</v>
      </c>
      <c r="C139" s="1">
        <v>2</v>
      </c>
      <c r="D139" s="1" t="s">
        <v>13746</v>
      </c>
      <c r="E139" s="17">
        <v>0.29818287037037</v>
      </c>
      <c r="F139" s="1" t="s">
        <v>32</v>
      </c>
    </row>
    <row r="140" spans="2:6">
      <c r="B140" s="1" t="s">
        <v>13890</v>
      </c>
      <c r="C140" s="1">
        <v>1</v>
      </c>
      <c r="D140" s="1" t="s">
        <v>13687</v>
      </c>
      <c r="E140" s="17">
        <v>0.29857638888888899</v>
      </c>
      <c r="F140" s="1" t="s">
        <v>32</v>
      </c>
    </row>
    <row r="141" spans="2:6">
      <c r="B141" s="1" t="s">
        <v>13891</v>
      </c>
      <c r="C141" s="1">
        <v>2</v>
      </c>
      <c r="D141" s="1" t="s">
        <v>3076</v>
      </c>
      <c r="E141" s="17">
        <v>0.29883101851851901</v>
      </c>
      <c r="F141" s="1" t="s">
        <v>32</v>
      </c>
    </row>
    <row r="142" spans="2:6">
      <c r="B142" s="1" t="s">
        <v>13892</v>
      </c>
      <c r="C142" s="1">
        <v>3</v>
      </c>
      <c r="D142" s="1" t="s">
        <v>3076</v>
      </c>
      <c r="E142" s="17">
        <v>0.29894675925925901</v>
      </c>
      <c r="F142" s="1" t="s">
        <v>32</v>
      </c>
    </row>
    <row r="143" spans="2:6">
      <c r="B143" s="1" t="s">
        <v>13893</v>
      </c>
      <c r="C143" s="1">
        <v>5</v>
      </c>
      <c r="D143" s="1" t="s">
        <v>13753</v>
      </c>
      <c r="E143" s="17">
        <v>0.29986111111111102</v>
      </c>
      <c r="F143" s="1" t="s">
        <v>32</v>
      </c>
    </row>
    <row r="144" spans="2:6">
      <c r="B144" s="1" t="s">
        <v>13893</v>
      </c>
      <c r="C144" s="1">
        <v>5</v>
      </c>
      <c r="D144" s="1" t="s">
        <v>3078</v>
      </c>
      <c r="E144" s="17">
        <v>0.300451388888889</v>
      </c>
      <c r="F144" s="1" t="s">
        <v>32</v>
      </c>
    </row>
    <row r="145" spans="2:6">
      <c r="B145" s="1" t="s">
        <v>13894</v>
      </c>
      <c r="C145" s="1">
        <v>2</v>
      </c>
      <c r="D145" s="1" t="s">
        <v>13753</v>
      </c>
      <c r="E145" s="17">
        <v>0.30052083333333302</v>
      </c>
      <c r="F145" s="1" t="s">
        <v>32</v>
      </c>
    </row>
    <row r="146" spans="2:6">
      <c r="B146" s="1" t="s">
        <v>13854</v>
      </c>
      <c r="C146" s="1">
        <v>1</v>
      </c>
      <c r="D146" s="1" t="s">
        <v>13746</v>
      </c>
      <c r="E146" s="17">
        <v>0.30071759259259301</v>
      </c>
      <c r="F146" s="1" t="s">
        <v>32</v>
      </c>
    </row>
    <row r="147" spans="2:6">
      <c r="B147" s="1" t="s">
        <v>13895</v>
      </c>
      <c r="C147" s="1">
        <v>2</v>
      </c>
      <c r="D147" s="1" t="s">
        <v>13753</v>
      </c>
      <c r="E147" s="17">
        <v>0.30156250000000001</v>
      </c>
      <c r="F147" s="1" t="s">
        <v>32</v>
      </c>
    </row>
    <row r="148" spans="2:6">
      <c r="B148" s="1" t="s">
        <v>13896</v>
      </c>
      <c r="C148" s="1">
        <v>2</v>
      </c>
      <c r="D148" s="1" t="s">
        <v>13753</v>
      </c>
      <c r="E148" s="17">
        <v>0.30157407407407399</v>
      </c>
      <c r="F148" s="1" t="s">
        <v>32</v>
      </c>
    </row>
    <row r="149" spans="2:6">
      <c r="B149" s="1" t="s">
        <v>13897</v>
      </c>
      <c r="C149" s="1">
        <v>3</v>
      </c>
      <c r="D149" s="1" t="s">
        <v>13753</v>
      </c>
      <c r="E149" s="17">
        <v>0.30219907407407398</v>
      </c>
      <c r="F149" s="1" t="s">
        <v>33</v>
      </c>
    </row>
    <row r="150" spans="2:6">
      <c r="B150" s="1" t="s">
        <v>13898</v>
      </c>
      <c r="C150" s="1">
        <v>1</v>
      </c>
      <c r="D150" s="1" t="s">
        <v>13753</v>
      </c>
      <c r="E150" s="17">
        <v>0.30224537037037003</v>
      </c>
      <c r="F150" s="1" t="s">
        <v>33</v>
      </c>
    </row>
    <row r="151" spans="2:6">
      <c r="B151" s="1" t="s">
        <v>13899</v>
      </c>
      <c r="C151" s="1">
        <v>2</v>
      </c>
      <c r="D151" s="1" t="s">
        <v>13746</v>
      </c>
      <c r="E151" s="17">
        <v>0.302418981481481</v>
      </c>
      <c r="F151" s="1" t="s">
        <v>33</v>
      </c>
    </row>
    <row r="152" spans="2:6">
      <c r="B152" s="1" t="s">
        <v>13884</v>
      </c>
      <c r="C152" s="1">
        <v>2</v>
      </c>
      <c r="D152" s="1" t="s">
        <v>13746</v>
      </c>
      <c r="E152" s="17">
        <v>0.302453703703704</v>
      </c>
      <c r="F152" s="1" t="s">
        <v>33</v>
      </c>
    </row>
    <row r="153" spans="2:6">
      <c r="B153" s="1" t="s">
        <v>13900</v>
      </c>
      <c r="C153" s="1">
        <v>1</v>
      </c>
      <c r="D153" s="1" t="s">
        <v>13753</v>
      </c>
      <c r="E153" s="17">
        <v>0.30254629629629598</v>
      </c>
      <c r="F153" s="1" t="s">
        <v>33</v>
      </c>
    </row>
    <row r="154" spans="2:6">
      <c r="B154" s="1" t="s">
        <v>13883</v>
      </c>
      <c r="C154" s="1">
        <v>2</v>
      </c>
      <c r="D154" s="1" t="s">
        <v>13746</v>
      </c>
      <c r="E154" s="17">
        <v>0.30273148148148099</v>
      </c>
      <c r="F154" s="1" t="s">
        <v>33</v>
      </c>
    </row>
    <row r="155" spans="2:6">
      <c r="B155" s="1" t="s">
        <v>13901</v>
      </c>
      <c r="C155" s="1">
        <v>2</v>
      </c>
      <c r="D155" s="1" t="s">
        <v>13753</v>
      </c>
      <c r="E155" s="17">
        <v>0.302916666666667</v>
      </c>
      <c r="F155" s="1" t="s">
        <v>33</v>
      </c>
    </row>
    <row r="156" spans="2:6">
      <c r="B156" s="1" t="s">
        <v>13902</v>
      </c>
      <c r="C156" s="1">
        <v>1</v>
      </c>
      <c r="D156" s="1" t="s">
        <v>13687</v>
      </c>
      <c r="E156" s="17">
        <v>0.30292824074074098</v>
      </c>
      <c r="F156" s="1" t="s">
        <v>33</v>
      </c>
    </row>
    <row r="157" spans="2:6">
      <c r="B157" s="1" t="s">
        <v>13903</v>
      </c>
      <c r="C157" s="1">
        <v>1</v>
      </c>
      <c r="D157" s="1" t="s">
        <v>3078</v>
      </c>
      <c r="E157" s="17">
        <v>0.30298611111111101</v>
      </c>
      <c r="F157" s="1" t="s">
        <v>33</v>
      </c>
    </row>
    <row r="158" spans="2:6">
      <c r="B158" s="1" t="s">
        <v>13904</v>
      </c>
      <c r="C158" s="1">
        <v>2</v>
      </c>
      <c r="D158" s="1" t="s">
        <v>13753</v>
      </c>
      <c r="E158" s="17">
        <v>0.303263888888889</v>
      </c>
      <c r="F158" s="1" t="s">
        <v>33</v>
      </c>
    </row>
    <row r="159" spans="2:6">
      <c r="B159" s="1" t="s">
        <v>13900</v>
      </c>
      <c r="C159" s="1">
        <v>1</v>
      </c>
      <c r="D159" s="1" t="s">
        <v>3078</v>
      </c>
      <c r="E159" s="17">
        <v>0.30342592592592599</v>
      </c>
      <c r="F159" s="1" t="s">
        <v>33</v>
      </c>
    </row>
    <row r="160" spans="2:6">
      <c r="B160" s="1" t="s">
        <v>13905</v>
      </c>
      <c r="C160" s="1">
        <v>2</v>
      </c>
      <c r="D160" s="1" t="s">
        <v>13746</v>
      </c>
      <c r="E160" s="17">
        <v>0.30347222222222198</v>
      </c>
      <c r="F160" s="1" t="s">
        <v>33</v>
      </c>
    </row>
    <row r="161" spans="2:6">
      <c r="B161" s="1" t="s">
        <v>13906</v>
      </c>
      <c r="C161" s="1">
        <v>1</v>
      </c>
      <c r="D161" s="1" t="s">
        <v>3095</v>
      </c>
      <c r="E161" s="17">
        <v>0.30359953703703701</v>
      </c>
      <c r="F161" s="1" t="s">
        <v>33</v>
      </c>
    </row>
    <row r="162" spans="2:6">
      <c r="B162" s="1" t="s">
        <v>13902</v>
      </c>
      <c r="C162" s="1">
        <v>1</v>
      </c>
      <c r="D162" s="1" t="s">
        <v>13746</v>
      </c>
      <c r="E162" s="17">
        <v>0.30381944444444398</v>
      </c>
      <c r="F162" s="1" t="s">
        <v>33</v>
      </c>
    </row>
    <row r="163" spans="2:6">
      <c r="B163" s="1" t="s">
        <v>13888</v>
      </c>
      <c r="C163" s="1">
        <v>5</v>
      </c>
      <c r="D163" s="1" t="s">
        <v>3078</v>
      </c>
      <c r="E163" s="17">
        <v>0.303877314814815</v>
      </c>
      <c r="F163" s="1" t="s">
        <v>33</v>
      </c>
    </row>
    <row r="164" spans="2:6">
      <c r="B164" s="1" t="s">
        <v>13907</v>
      </c>
      <c r="C164" s="1">
        <v>1</v>
      </c>
      <c r="D164" s="1" t="s">
        <v>13687</v>
      </c>
      <c r="E164" s="17">
        <v>0.30402777777777801</v>
      </c>
      <c r="F164" s="1" t="s">
        <v>33</v>
      </c>
    </row>
    <row r="165" spans="2:6">
      <c r="B165" s="1" t="s">
        <v>13907</v>
      </c>
      <c r="C165" s="1">
        <v>1</v>
      </c>
      <c r="D165" s="1" t="s">
        <v>13746</v>
      </c>
      <c r="E165" s="17">
        <v>0.30504629629629598</v>
      </c>
      <c r="F165" s="1" t="s">
        <v>33</v>
      </c>
    </row>
    <row r="166" spans="2:6">
      <c r="B166" s="1" t="s">
        <v>13908</v>
      </c>
      <c r="C166" s="1">
        <v>2</v>
      </c>
      <c r="D166" s="1" t="s">
        <v>13760</v>
      </c>
      <c r="E166" s="17">
        <v>0.30593749999999997</v>
      </c>
      <c r="F166" s="1" t="s">
        <v>33</v>
      </c>
    </row>
    <row r="167" spans="2:6">
      <c r="B167" s="1" t="s">
        <v>13909</v>
      </c>
      <c r="C167" s="1">
        <v>1</v>
      </c>
      <c r="D167" s="1" t="s">
        <v>13753</v>
      </c>
      <c r="E167" s="17">
        <v>0.30653935185185199</v>
      </c>
      <c r="F167" s="1" t="s">
        <v>33</v>
      </c>
    </row>
    <row r="168" spans="2:6">
      <c r="B168" s="1" t="s">
        <v>13910</v>
      </c>
      <c r="C168" s="1">
        <v>2</v>
      </c>
      <c r="D168" s="1" t="s">
        <v>13753</v>
      </c>
      <c r="E168" s="17">
        <v>0.30659722222222202</v>
      </c>
      <c r="F168" s="1" t="s">
        <v>33</v>
      </c>
    </row>
    <row r="169" spans="2:6">
      <c r="B169" s="1" t="s">
        <v>13904</v>
      </c>
      <c r="C169" s="1">
        <v>2</v>
      </c>
      <c r="D169" s="1" t="s">
        <v>13762</v>
      </c>
      <c r="E169" s="17">
        <v>0.30659722222222202</v>
      </c>
      <c r="F169" s="1" t="s">
        <v>33</v>
      </c>
    </row>
    <row r="170" spans="2:6">
      <c r="B170" s="1" t="s">
        <v>13908</v>
      </c>
      <c r="C170" s="1">
        <v>2</v>
      </c>
      <c r="D170" s="1" t="s">
        <v>13746</v>
      </c>
      <c r="E170" s="17">
        <v>0.30709490740740703</v>
      </c>
      <c r="F170" s="1" t="s">
        <v>33</v>
      </c>
    </row>
    <row r="171" spans="2:6">
      <c r="B171" s="1" t="s">
        <v>13885</v>
      </c>
      <c r="C171" s="1">
        <v>2</v>
      </c>
      <c r="D171" s="1" t="s">
        <v>13746</v>
      </c>
      <c r="E171" s="17">
        <v>0.307152777777778</v>
      </c>
      <c r="F171" s="1" t="s">
        <v>33</v>
      </c>
    </row>
    <row r="172" spans="2:6">
      <c r="B172" s="1" t="s">
        <v>13911</v>
      </c>
      <c r="C172" s="1">
        <v>1</v>
      </c>
      <c r="D172" s="1" t="s">
        <v>13762</v>
      </c>
      <c r="E172" s="17">
        <v>0.30752314814814802</v>
      </c>
      <c r="F172" s="1" t="s">
        <v>33</v>
      </c>
    </row>
    <row r="173" spans="2:6">
      <c r="B173" s="1" t="s">
        <v>13897</v>
      </c>
      <c r="C173" s="1">
        <v>3</v>
      </c>
      <c r="D173" s="1" t="s">
        <v>3078</v>
      </c>
      <c r="E173" s="17">
        <v>0.307731481481481</v>
      </c>
      <c r="F173" s="1" t="s">
        <v>33</v>
      </c>
    </row>
    <row r="174" spans="2:6">
      <c r="B174" s="1" t="s">
        <v>13912</v>
      </c>
      <c r="C174" s="1">
        <v>2</v>
      </c>
      <c r="D174" s="1" t="s">
        <v>13753</v>
      </c>
      <c r="E174" s="17">
        <v>0.30780092592592601</v>
      </c>
      <c r="F174" s="1" t="s">
        <v>33</v>
      </c>
    </row>
    <row r="175" spans="2:6">
      <c r="B175" s="1" t="s">
        <v>13910</v>
      </c>
      <c r="C175" s="1">
        <v>2</v>
      </c>
      <c r="D175" s="1" t="s">
        <v>3095</v>
      </c>
      <c r="E175" s="17">
        <v>0.30835648148148098</v>
      </c>
      <c r="F175" s="1" t="s">
        <v>33</v>
      </c>
    </row>
    <row r="176" spans="2:6">
      <c r="B176" s="1" t="s">
        <v>13892</v>
      </c>
      <c r="C176" s="1">
        <v>3</v>
      </c>
      <c r="D176" s="1" t="s">
        <v>3095</v>
      </c>
      <c r="E176" s="17">
        <v>0.30853009259259301</v>
      </c>
      <c r="F176" s="1" t="s">
        <v>33</v>
      </c>
    </row>
    <row r="177" spans="2:6">
      <c r="B177" s="1" t="s">
        <v>13913</v>
      </c>
      <c r="C177" s="1">
        <v>3</v>
      </c>
      <c r="D177" s="1" t="s">
        <v>13753</v>
      </c>
      <c r="E177" s="17">
        <v>0.30876157407407401</v>
      </c>
      <c r="F177" s="1" t="s">
        <v>33</v>
      </c>
    </row>
    <row r="178" spans="2:6">
      <c r="B178" s="1" t="s">
        <v>13912</v>
      </c>
      <c r="C178" s="1">
        <v>2</v>
      </c>
      <c r="D178" s="1" t="s">
        <v>3077</v>
      </c>
      <c r="E178" s="17">
        <v>0.30887731481481501</v>
      </c>
      <c r="F178" s="1" t="s">
        <v>33</v>
      </c>
    </row>
    <row r="179" spans="2:6">
      <c r="B179" s="1" t="s">
        <v>13914</v>
      </c>
      <c r="C179" s="1">
        <v>1</v>
      </c>
      <c r="D179" s="1" t="s">
        <v>13760</v>
      </c>
      <c r="E179" s="17">
        <v>0.30922453703703701</v>
      </c>
      <c r="F179" s="1" t="s">
        <v>33</v>
      </c>
    </row>
    <row r="180" spans="2:6">
      <c r="B180" s="1" t="s">
        <v>13915</v>
      </c>
      <c r="C180" s="1">
        <v>2</v>
      </c>
      <c r="D180" s="1" t="s">
        <v>13687</v>
      </c>
      <c r="E180" s="17">
        <v>0.30931712962962998</v>
      </c>
      <c r="F180" s="1" t="s">
        <v>33</v>
      </c>
    </row>
    <row r="181" spans="2:6">
      <c r="B181" s="1" t="s">
        <v>13916</v>
      </c>
      <c r="C181" s="1">
        <v>2</v>
      </c>
      <c r="D181" s="1" t="s">
        <v>13746</v>
      </c>
      <c r="E181" s="17">
        <v>0.30935185185185199</v>
      </c>
      <c r="F181" s="1" t="s">
        <v>33</v>
      </c>
    </row>
    <row r="182" spans="2:6">
      <c r="B182" s="1" t="s">
        <v>13880</v>
      </c>
      <c r="C182" s="1">
        <v>3</v>
      </c>
      <c r="D182" s="1" t="s">
        <v>13746</v>
      </c>
      <c r="E182" s="17">
        <v>0.30936342592592603</v>
      </c>
      <c r="F182" s="1" t="s">
        <v>33</v>
      </c>
    </row>
    <row r="183" spans="2:6">
      <c r="B183" s="1" t="s">
        <v>13915</v>
      </c>
      <c r="C183" s="1">
        <v>2</v>
      </c>
      <c r="D183" s="1" t="s">
        <v>3095</v>
      </c>
      <c r="E183" s="17">
        <v>0.30972222222222201</v>
      </c>
      <c r="F183" s="1" t="s">
        <v>33</v>
      </c>
    </row>
    <row r="184" spans="2:6">
      <c r="B184" s="1" t="s">
        <v>13917</v>
      </c>
      <c r="C184" s="1">
        <v>3</v>
      </c>
      <c r="D184" s="1" t="s">
        <v>13746</v>
      </c>
      <c r="E184" s="17">
        <v>0.309768518518518</v>
      </c>
      <c r="F184" s="1" t="s">
        <v>33</v>
      </c>
    </row>
    <row r="185" spans="2:6">
      <c r="B185" s="1" t="s">
        <v>13914</v>
      </c>
      <c r="C185" s="1">
        <v>1</v>
      </c>
      <c r="D185" s="1" t="s">
        <v>13762</v>
      </c>
      <c r="E185" s="17">
        <v>0.31054398148148099</v>
      </c>
      <c r="F185" s="1" t="s">
        <v>33</v>
      </c>
    </row>
    <row r="186" spans="2:6">
      <c r="B186" s="1" t="s">
        <v>13918</v>
      </c>
      <c r="C186" s="1">
        <v>1</v>
      </c>
      <c r="D186" s="1" t="s">
        <v>13760</v>
      </c>
      <c r="E186" s="17">
        <v>0.31190972222222202</v>
      </c>
      <c r="F186" s="1" t="s">
        <v>33</v>
      </c>
    </row>
    <row r="187" spans="2:6">
      <c r="B187" s="1" t="s">
        <v>13919</v>
      </c>
      <c r="C187" s="1">
        <v>2</v>
      </c>
      <c r="D187" s="1" t="s">
        <v>13760</v>
      </c>
      <c r="E187" s="17">
        <v>0.31193287037036999</v>
      </c>
      <c r="F187" s="1" t="s">
        <v>33</v>
      </c>
    </row>
    <row r="188" spans="2:6">
      <c r="B188" s="1" t="s">
        <v>13920</v>
      </c>
      <c r="C188" s="1">
        <v>1</v>
      </c>
      <c r="D188" s="1" t="s">
        <v>13687</v>
      </c>
      <c r="E188" s="17">
        <v>0.31210648148148101</v>
      </c>
      <c r="F188" s="1" t="s">
        <v>33</v>
      </c>
    </row>
    <row r="189" spans="2:6">
      <c r="B189" s="1" t="s">
        <v>13921</v>
      </c>
      <c r="C189" s="1">
        <v>2</v>
      </c>
      <c r="D189" s="1" t="s">
        <v>3077</v>
      </c>
      <c r="E189" s="17">
        <v>0.31212962962962998</v>
      </c>
      <c r="F189" s="1" t="s">
        <v>33</v>
      </c>
    </row>
    <row r="190" spans="2:6">
      <c r="B190" s="1" t="s">
        <v>13922</v>
      </c>
      <c r="C190" s="1">
        <v>5</v>
      </c>
      <c r="D190" s="1" t="s">
        <v>13753</v>
      </c>
      <c r="E190" s="17">
        <v>0.31240740740740702</v>
      </c>
      <c r="F190" s="1" t="s">
        <v>33</v>
      </c>
    </row>
    <row r="191" spans="2:6">
      <c r="B191" s="1" t="s">
        <v>13923</v>
      </c>
      <c r="C191" s="1">
        <v>2</v>
      </c>
      <c r="D191" s="1" t="s">
        <v>13760</v>
      </c>
      <c r="E191" s="17">
        <v>0.31280092592592601</v>
      </c>
      <c r="F191" s="1" t="s">
        <v>34</v>
      </c>
    </row>
    <row r="192" spans="2:6">
      <c r="B192" s="1" t="s">
        <v>13924</v>
      </c>
      <c r="C192" s="1">
        <v>1</v>
      </c>
      <c r="D192" s="1" t="s">
        <v>13687</v>
      </c>
      <c r="E192" s="17">
        <v>0.31285879629629598</v>
      </c>
      <c r="F192" s="1" t="s">
        <v>34</v>
      </c>
    </row>
    <row r="193" spans="2:6">
      <c r="B193" s="1" t="s">
        <v>13922</v>
      </c>
      <c r="C193" s="1">
        <v>5</v>
      </c>
      <c r="D193" s="1" t="s">
        <v>3078</v>
      </c>
      <c r="E193" s="17">
        <v>0.31285879629629598</v>
      </c>
      <c r="F193" s="1" t="s">
        <v>34</v>
      </c>
    </row>
    <row r="194" spans="2:6">
      <c r="B194" s="1" t="s">
        <v>13920</v>
      </c>
      <c r="C194" s="1">
        <v>1</v>
      </c>
      <c r="D194" s="1" t="s">
        <v>13746</v>
      </c>
      <c r="E194" s="17">
        <v>0.312962962962963</v>
      </c>
      <c r="F194" s="1" t="s">
        <v>34</v>
      </c>
    </row>
    <row r="195" spans="2:6">
      <c r="B195" s="1" t="s">
        <v>13925</v>
      </c>
      <c r="C195" s="1">
        <v>1</v>
      </c>
      <c r="D195" s="1" t="s">
        <v>13753</v>
      </c>
      <c r="E195" s="17">
        <v>0.312997685185185</v>
      </c>
      <c r="F195" s="1" t="s">
        <v>34</v>
      </c>
    </row>
    <row r="196" spans="2:6">
      <c r="B196" s="1" t="s">
        <v>13926</v>
      </c>
      <c r="C196" s="1">
        <v>2</v>
      </c>
      <c r="D196" s="1" t="s">
        <v>3076</v>
      </c>
      <c r="E196" s="17">
        <v>0.31336805555555602</v>
      </c>
      <c r="F196" s="1" t="s">
        <v>34</v>
      </c>
    </row>
    <row r="197" spans="2:6">
      <c r="B197" s="1" t="s">
        <v>13924</v>
      </c>
      <c r="C197" s="1">
        <v>1</v>
      </c>
      <c r="D197" s="1" t="s">
        <v>13746</v>
      </c>
      <c r="E197" s="17">
        <v>0.31358796296296299</v>
      </c>
      <c r="F197" s="1" t="s">
        <v>34</v>
      </c>
    </row>
    <row r="198" spans="2:6">
      <c r="B198" s="1" t="s">
        <v>13927</v>
      </c>
      <c r="C198" s="1">
        <v>1</v>
      </c>
      <c r="D198" s="1" t="s">
        <v>3095</v>
      </c>
      <c r="E198" s="17">
        <v>0.31446759259259299</v>
      </c>
      <c r="F198" s="1" t="s">
        <v>34</v>
      </c>
    </row>
    <row r="199" spans="2:6">
      <c r="B199" s="1" t="s">
        <v>13919</v>
      </c>
      <c r="C199" s="1">
        <v>2</v>
      </c>
      <c r="D199" s="1" t="s">
        <v>3095</v>
      </c>
      <c r="E199" s="17">
        <v>0.31513888888888902</v>
      </c>
      <c r="F199" s="1" t="s">
        <v>34</v>
      </c>
    </row>
    <row r="200" spans="2:6">
      <c r="B200" s="1" t="s">
        <v>13928</v>
      </c>
      <c r="C200" s="1">
        <v>1</v>
      </c>
      <c r="D200" s="1" t="s">
        <v>13760</v>
      </c>
      <c r="E200" s="17">
        <v>0.31517361111111097</v>
      </c>
      <c r="F200" s="1" t="s">
        <v>34</v>
      </c>
    </row>
    <row r="201" spans="2:6">
      <c r="B201" s="1" t="s">
        <v>13929</v>
      </c>
      <c r="C201" s="1">
        <v>1</v>
      </c>
      <c r="D201" s="1" t="s">
        <v>13760</v>
      </c>
      <c r="E201" s="17">
        <v>0.315347222222222</v>
      </c>
      <c r="F201" s="1" t="s">
        <v>34</v>
      </c>
    </row>
    <row r="202" spans="2:6">
      <c r="B202" s="1" t="s">
        <v>13930</v>
      </c>
      <c r="C202" s="1">
        <v>1</v>
      </c>
      <c r="D202" s="1" t="s">
        <v>13753</v>
      </c>
      <c r="E202" s="17">
        <v>0.31541666666666701</v>
      </c>
      <c r="F202" s="1" t="s">
        <v>34</v>
      </c>
    </row>
    <row r="203" spans="2:6">
      <c r="B203" s="1" t="s">
        <v>13928</v>
      </c>
      <c r="C203" s="1">
        <v>1</v>
      </c>
      <c r="D203" s="1" t="s">
        <v>13746</v>
      </c>
      <c r="E203" s="17">
        <v>0.31579861111111102</v>
      </c>
      <c r="F203" s="1" t="s">
        <v>34</v>
      </c>
    </row>
    <row r="204" spans="2:6">
      <c r="B204" s="1" t="s">
        <v>13929</v>
      </c>
      <c r="C204" s="1">
        <v>1</v>
      </c>
      <c r="D204" s="1" t="s">
        <v>3095</v>
      </c>
      <c r="E204" s="17">
        <v>0.31603009259259301</v>
      </c>
      <c r="F204" s="1" t="s">
        <v>34</v>
      </c>
    </row>
    <row r="205" spans="2:6">
      <c r="B205" s="1" t="s">
        <v>13930</v>
      </c>
      <c r="C205" s="1">
        <v>1</v>
      </c>
      <c r="D205" s="1" t="s">
        <v>13762</v>
      </c>
      <c r="E205" s="17">
        <v>0.31649305555555601</v>
      </c>
      <c r="F205" s="1" t="s">
        <v>34</v>
      </c>
    </row>
    <row r="206" spans="2:6">
      <c r="B206" s="1" t="s">
        <v>13931</v>
      </c>
      <c r="C206" s="1">
        <v>1</v>
      </c>
      <c r="D206" s="1" t="s">
        <v>13760</v>
      </c>
      <c r="E206" s="17">
        <v>0.31695601851851901</v>
      </c>
      <c r="F206" s="1" t="s">
        <v>34</v>
      </c>
    </row>
    <row r="207" spans="2:6">
      <c r="B207" s="1" t="s">
        <v>13931</v>
      </c>
      <c r="C207" s="1">
        <v>1</v>
      </c>
      <c r="D207" s="1" t="s">
        <v>13746</v>
      </c>
      <c r="E207" s="17">
        <v>0.31829861111111102</v>
      </c>
      <c r="F207" s="1" t="s">
        <v>34</v>
      </c>
    </row>
    <row r="208" spans="2:6">
      <c r="B208" s="1" t="s">
        <v>13932</v>
      </c>
      <c r="C208" s="1">
        <v>2</v>
      </c>
      <c r="D208" s="1" t="s">
        <v>13753</v>
      </c>
      <c r="E208" s="17">
        <v>0.31856481481481502</v>
      </c>
      <c r="F208" s="1" t="s">
        <v>34</v>
      </c>
    </row>
    <row r="209" spans="2:6">
      <c r="B209" s="1" t="s">
        <v>13933</v>
      </c>
      <c r="C209" s="1">
        <v>2</v>
      </c>
      <c r="D209" s="1" t="s">
        <v>13760</v>
      </c>
      <c r="E209" s="17">
        <v>0.319270833333333</v>
      </c>
      <c r="F209" s="1" t="s">
        <v>34</v>
      </c>
    </row>
    <row r="210" spans="2:6">
      <c r="B210" s="1" t="s">
        <v>13934</v>
      </c>
      <c r="C210" s="1">
        <v>1</v>
      </c>
      <c r="D210" s="1" t="s">
        <v>13753</v>
      </c>
      <c r="E210" s="17">
        <v>0.31929398148148103</v>
      </c>
      <c r="F210" s="1" t="s">
        <v>34</v>
      </c>
    </row>
    <row r="211" spans="2:6">
      <c r="B211" s="1" t="s">
        <v>13933</v>
      </c>
      <c r="C211" s="1">
        <v>2</v>
      </c>
      <c r="D211" s="1" t="s">
        <v>3077</v>
      </c>
      <c r="E211" s="17">
        <v>0.319502314814815</v>
      </c>
      <c r="F211" s="1" t="s">
        <v>34</v>
      </c>
    </row>
    <row r="212" spans="2:6">
      <c r="B212" s="1" t="s">
        <v>13934</v>
      </c>
      <c r="C212" s="1">
        <v>1</v>
      </c>
      <c r="D212" s="1" t="s">
        <v>3078</v>
      </c>
      <c r="E212" s="17">
        <v>0.31986111111111099</v>
      </c>
      <c r="F212" s="1" t="s">
        <v>34</v>
      </c>
    </row>
    <row r="213" spans="2:6">
      <c r="B213" s="1" t="s">
        <v>13935</v>
      </c>
      <c r="C213" s="1">
        <v>1</v>
      </c>
      <c r="D213" s="1" t="s">
        <v>13760</v>
      </c>
      <c r="E213" s="17">
        <v>0.32106481481481502</v>
      </c>
      <c r="F213" s="1" t="s">
        <v>34</v>
      </c>
    </row>
    <row r="214" spans="2:6">
      <c r="B214" s="1" t="s">
        <v>13936</v>
      </c>
      <c r="C214" s="1">
        <v>1</v>
      </c>
      <c r="D214" s="1" t="s">
        <v>13687</v>
      </c>
      <c r="E214" s="17">
        <v>0.32108796296296299</v>
      </c>
      <c r="F214" s="1" t="s">
        <v>34</v>
      </c>
    </row>
    <row r="215" spans="2:6">
      <c r="B215" s="1" t="s">
        <v>13937</v>
      </c>
      <c r="C215" s="1">
        <v>1</v>
      </c>
      <c r="D215" s="1" t="s">
        <v>13687</v>
      </c>
      <c r="E215" s="17">
        <v>0.321469907407407</v>
      </c>
      <c r="F215" s="1" t="s">
        <v>34</v>
      </c>
    </row>
    <row r="216" spans="2:6">
      <c r="B216" s="1" t="s">
        <v>13926</v>
      </c>
      <c r="C216" s="1">
        <v>2</v>
      </c>
      <c r="D216" s="1" t="s">
        <v>3095</v>
      </c>
      <c r="E216" s="17">
        <v>0.32224537037036999</v>
      </c>
      <c r="F216" s="1" t="s">
        <v>34</v>
      </c>
    </row>
    <row r="217" spans="2:6">
      <c r="B217" s="1" t="s">
        <v>13938</v>
      </c>
      <c r="C217" s="1">
        <v>5</v>
      </c>
      <c r="D217" s="1" t="s">
        <v>13753</v>
      </c>
      <c r="E217" s="17">
        <v>0.32230324074074101</v>
      </c>
      <c r="F217" s="1" t="s">
        <v>34</v>
      </c>
    </row>
    <row r="218" spans="2:6">
      <c r="B218" s="1" t="s">
        <v>13939</v>
      </c>
      <c r="C218" s="1">
        <v>2</v>
      </c>
      <c r="D218" s="1" t="s">
        <v>13760</v>
      </c>
      <c r="E218" s="17">
        <v>0.32239583333333299</v>
      </c>
      <c r="F218" s="1" t="s">
        <v>34</v>
      </c>
    </row>
    <row r="219" spans="2:6">
      <c r="B219" s="1" t="s">
        <v>13940</v>
      </c>
      <c r="C219" s="1">
        <v>5</v>
      </c>
      <c r="D219" s="1" t="s">
        <v>3078</v>
      </c>
      <c r="E219" s="17">
        <v>0.32280092592592602</v>
      </c>
      <c r="F219" s="1" t="s">
        <v>34</v>
      </c>
    </row>
    <row r="220" spans="2:6">
      <c r="B220" s="1" t="s">
        <v>13941</v>
      </c>
      <c r="C220" s="1">
        <v>2</v>
      </c>
      <c r="D220" s="1" t="s">
        <v>13760</v>
      </c>
      <c r="E220" s="17">
        <v>0.32282407407407399</v>
      </c>
      <c r="F220" s="1" t="s">
        <v>34</v>
      </c>
    </row>
    <row r="221" spans="2:6">
      <c r="B221" s="1" t="s">
        <v>13942</v>
      </c>
      <c r="C221" s="1">
        <v>3</v>
      </c>
      <c r="D221" s="1" t="s">
        <v>13753</v>
      </c>
      <c r="E221" s="17">
        <v>0.32285879629629599</v>
      </c>
      <c r="F221" s="1" t="s">
        <v>34</v>
      </c>
    </row>
    <row r="222" spans="2:6">
      <c r="B222" s="1" t="s">
        <v>13943</v>
      </c>
      <c r="C222" s="1">
        <v>1</v>
      </c>
      <c r="D222" s="1" t="s">
        <v>13687</v>
      </c>
      <c r="E222" s="17">
        <v>0.32299768518518501</v>
      </c>
      <c r="F222" s="1" t="s">
        <v>35</v>
      </c>
    </row>
    <row r="223" spans="2:6">
      <c r="B223" s="1" t="s">
        <v>13936</v>
      </c>
      <c r="C223" s="1">
        <v>1</v>
      </c>
      <c r="D223" s="1" t="s">
        <v>3078</v>
      </c>
      <c r="E223" s="17">
        <v>0.32321759259259297</v>
      </c>
      <c r="F223" s="1" t="s">
        <v>35</v>
      </c>
    </row>
    <row r="224" spans="2:6">
      <c r="B224" s="1" t="s">
        <v>13943</v>
      </c>
      <c r="C224" s="1">
        <v>1</v>
      </c>
      <c r="D224" s="1" t="s">
        <v>13746</v>
      </c>
      <c r="E224" s="17">
        <v>0.32376157407407402</v>
      </c>
      <c r="F224" s="1" t="s">
        <v>35</v>
      </c>
    </row>
    <row r="225" spans="2:6">
      <c r="B225" s="1" t="s">
        <v>13937</v>
      </c>
      <c r="C225" s="1">
        <v>1</v>
      </c>
      <c r="D225" s="1" t="s">
        <v>3077</v>
      </c>
      <c r="E225" s="17">
        <v>0.32403935185185201</v>
      </c>
      <c r="F225" s="1" t="s">
        <v>35</v>
      </c>
    </row>
    <row r="226" spans="2:6">
      <c r="B226" s="1" t="s">
        <v>13944</v>
      </c>
      <c r="C226" s="1">
        <v>4</v>
      </c>
      <c r="D226" s="1" t="s">
        <v>13753</v>
      </c>
      <c r="E226" s="17">
        <v>0.32412037037037</v>
      </c>
      <c r="F226" s="1" t="s">
        <v>35</v>
      </c>
    </row>
    <row r="227" spans="2:6">
      <c r="B227" s="1" t="s">
        <v>13945</v>
      </c>
      <c r="C227" s="1">
        <v>1</v>
      </c>
      <c r="D227" s="1" t="s">
        <v>13753</v>
      </c>
      <c r="E227" s="17">
        <v>0.32418981481481501</v>
      </c>
      <c r="F227" s="1" t="s">
        <v>35</v>
      </c>
    </row>
    <row r="228" spans="2:6">
      <c r="B228" s="1" t="s">
        <v>13946</v>
      </c>
      <c r="C228" s="1">
        <v>1</v>
      </c>
      <c r="D228" s="1" t="s">
        <v>13753</v>
      </c>
      <c r="E228" s="17">
        <v>0.32457175925925902</v>
      </c>
      <c r="F228" s="1" t="s">
        <v>35</v>
      </c>
    </row>
    <row r="229" spans="2:6">
      <c r="B229" s="1" t="s">
        <v>13947</v>
      </c>
      <c r="C229" s="1">
        <v>1</v>
      </c>
      <c r="D229" s="1" t="s">
        <v>13760</v>
      </c>
      <c r="E229" s="17">
        <v>0.32465277777777801</v>
      </c>
      <c r="F229" s="1" t="s">
        <v>35</v>
      </c>
    </row>
    <row r="230" spans="2:6">
      <c r="B230" s="1" t="s">
        <v>13948</v>
      </c>
      <c r="C230" s="1">
        <v>3</v>
      </c>
      <c r="D230" s="1" t="s">
        <v>13760</v>
      </c>
      <c r="E230" s="17">
        <v>0.32468750000000002</v>
      </c>
      <c r="F230" s="1" t="s">
        <v>35</v>
      </c>
    </row>
    <row r="231" spans="2:6">
      <c r="B231" s="1" t="s">
        <v>13946</v>
      </c>
      <c r="C231" s="1">
        <v>1</v>
      </c>
      <c r="D231" s="1" t="s">
        <v>13746</v>
      </c>
      <c r="E231" s="17">
        <v>0.32479166666666698</v>
      </c>
      <c r="F231" s="1" t="s">
        <v>35</v>
      </c>
    </row>
    <row r="232" spans="2:6">
      <c r="B232" s="1" t="s">
        <v>13945</v>
      </c>
      <c r="C232" s="1">
        <v>1</v>
      </c>
      <c r="D232" s="1" t="s">
        <v>3078</v>
      </c>
      <c r="E232" s="17">
        <v>0.32498842592592603</v>
      </c>
      <c r="F232" s="1" t="s">
        <v>35</v>
      </c>
    </row>
    <row r="233" spans="2:6">
      <c r="B233" s="1" t="s">
        <v>13949</v>
      </c>
      <c r="C233" s="1">
        <v>2</v>
      </c>
      <c r="D233" s="1" t="s">
        <v>13687</v>
      </c>
      <c r="E233" s="17">
        <v>0.32506944444444402</v>
      </c>
      <c r="F233" s="1" t="s">
        <v>35</v>
      </c>
    </row>
    <row r="234" spans="2:6">
      <c r="B234" s="1" t="s">
        <v>13947</v>
      </c>
      <c r="C234" s="1">
        <v>1</v>
      </c>
      <c r="D234" s="1" t="s">
        <v>3095</v>
      </c>
      <c r="E234" s="17">
        <v>0.32538194444444402</v>
      </c>
      <c r="F234" s="1" t="s">
        <v>35</v>
      </c>
    </row>
    <row r="235" spans="2:6">
      <c r="B235" s="1" t="s">
        <v>13950</v>
      </c>
      <c r="C235" s="1">
        <v>2</v>
      </c>
      <c r="D235" s="1" t="s">
        <v>13753</v>
      </c>
      <c r="E235" s="17">
        <v>0.32552083333333298</v>
      </c>
      <c r="F235" s="1" t="s">
        <v>35</v>
      </c>
    </row>
    <row r="236" spans="2:6">
      <c r="B236" s="1" t="s">
        <v>13923</v>
      </c>
      <c r="C236" s="1">
        <v>2</v>
      </c>
      <c r="D236" s="1" t="s">
        <v>13762</v>
      </c>
      <c r="E236" s="17">
        <v>0.325625</v>
      </c>
      <c r="F236" s="1" t="s">
        <v>35</v>
      </c>
    </row>
    <row r="237" spans="2:6">
      <c r="B237" s="1" t="s">
        <v>13948</v>
      </c>
      <c r="C237" s="1">
        <v>3</v>
      </c>
      <c r="D237" s="1" t="s">
        <v>13746</v>
      </c>
      <c r="E237" s="17">
        <v>0.32583333333333298</v>
      </c>
      <c r="F237" s="1" t="s">
        <v>35</v>
      </c>
    </row>
    <row r="238" spans="2:6">
      <c r="B238" s="1" t="s">
        <v>13951</v>
      </c>
      <c r="C238" s="1">
        <v>3</v>
      </c>
      <c r="D238" s="1" t="s">
        <v>13753</v>
      </c>
      <c r="E238" s="17">
        <v>0.326435185185185</v>
      </c>
      <c r="F238" s="1" t="s">
        <v>35</v>
      </c>
    </row>
    <row r="239" spans="2:6">
      <c r="B239" s="1" t="s">
        <v>13952</v>
      </c>
      <c r="C239" s="1">
        <v>2</v>
      </c>
      <c r="D239" s="1" t="s">
        <v>13760</v>
      </c>
      <c r="E239" s="17">
        <v>0.32651620370370399</v>
      </c>
      <c r="F239" s="1" t="s">
        <v>35</v>
      </c>
    </row>
    <row r="240" spans="2:6">
      <c r="B240" s="1" t="s">
        <v>13953</v>
      </c>
      <c r="C240" s="1">
        <v>3</v>
      </c>
      <c r="D240" s="1" t="s">
        <v>13753</v>
      </c>
      <c r="E240" s="17">
        <v>0.32697916666666699</v>
      </c>
      <c r="F240" s="1" t="s">
        <v>35</v>
      </c>
    </row>
    <row r="241" spans="2:6">
      <c r="B241" s="1" t="s">
        <v>13954</v>
      </c>
      <c r="C241" s="1">
        <v>1</v>
      </c>
      <c r="D241" s="1" t="s">
        <v>3076</v>
      </c>
      <c r="E241" s="17">
        <v>0.327511574074074</v>
      </c>
      <c r="F241" s="1" t="s">
        <v>35</v>
      </c>
    </row>
    <row r="242" spans="2:6">
      <c r="B242" s="1" t="s">
        <v>13954</v>
      </c>
      <c r="C242" s="1">
        <v>1</v>
      </c>
      <c r="D242" s="1" t="s">
        <v>3078</v>
      </c>
      <c r="E242" s="17">
        <v>0.32795138888888897</v>
      </c>
      <c r="F242" s="1" t="s">
        <v>35</v>
      </c>
    </row>
    <row r="243" spans="2:6">
      <c r="B243" s="1" t="s">
        <v>13955</v>
      </c>
      <c r="C243" s="1">
        <v>2</v>
      </c>
      <c r="D243" s="1" t="s">
        <v>13760</v>
      </c>
      <c r="E243" s="17">
        <v>0.32796296296296301</v>
      </c>
      <c r="F243" s="1" t="s">
        <v>35</v>
      </c>
    </row>
    <row r="244" spans="2:6">
      <c r="B244" s="1" t="s">
        <v>13949</v>
      </c>
      <c r="C244" s="1">
        <v>2</v>
      </c>
      <c r="D244" s="1" t="s">
        <v>3095</v>
      </c>
      <c r="E244" s="17">
        <v>0.32807870370370401</v>
      </c>
      <c r="F244" s="1" t="s">
        <v>35</v>
      </c>
    </row>
    <row r="245" spans="2:6">
      <c r="B245" s="1" t="s">
        <v>13956</v>
      </c>
      <c r="C245" s="1">
        <v>1</v>
      </c>
      <c r="D245" s="1" t="s">
        <v>13687</v>
      </c>
      <c r="E245" s="17">
        <v>0.32864583333333303</v>
      </c>
      <c r="F245" s="1" t="s">
        <v>35</v>
      </c>
    </row>
    <row r="246" spans="2:6">
      <c r="B246" s="1" t="s">
        <v>13894</v>
      </c>
      <c r="C246" s="1">
        <v>2</v>
      </c>
      <c r="D246" s="1" t="s">
        <v>3078</v>
      </c>
      <c r="E246" s="17">
        <v>0.328738425925926</v>
      </c>
      <c r="F246" s="1" t="s">
        <v>35</v>
      </c>
    </row>
    <row r="247" spans="2:6">
      <c r="B247" s="1" t="s">
        <v>13955</v>
      </c>
      <c r="C247" s="1">
        <v>2</v>
      </c>
      <c r="D247" s="1" t="s">
        <v>13746</v>
      </c>
      <c r="E247" s="17">
        <v>0.32879629629629598</v>
      </c>
      <c r="F247" s="1" t="s">
        <v>35</v>
      </c>
    </row>
    <row r="248" spans="2:6">
      <c r="B248" s="1" t="s">
        <v>13957</v>
      </c>
      <c r="C248" s="1">
        <v>1</v>
      </c>
      <c r="D248" s="1" t="s">
        <v>13760</v>
      </c>
      <c r="E248" s="17">
        <v>0.32902777777777797</v>
      </c>
      <c r="F248" s="1" t="s">
        <v>35</v>
      </c>
    </row>
    <row r="249" spans="2:6">
      <c r="B249" s="1" t="s">
        <v>13958</v>
      </c>
      <c r="C249" s="1">
        <v>2</v>
      </c>
      <c r="D249" s="1" t="s">
        <v>13760</v>
      </c>
      <c r="E249" s="17">
        <v>0.32913194444444399</v>
      </c>
      <c r="F249" s="1" t="s">
        <v>35</v>
      </c>
    </row>
    <row r="250" spans="2:6">
      <c r="B250" s="1" t="s">
        <v>13959</v>
      </c>
      <c r="C250" s="1">
        <v>1</v>
      </c>
      <c r="D250" s="1" t="s">
        <v>3076</v>
      </c>
      <c r="E250" s="17">
        <v>0.329930555555556</v>
      </c>
      <c r="F250" s="1" t="s">
        <v>35</v>
      </c>
    </row>
    <row r="251" spans="2:6">
      <c r="B251" s="1" t="s">
        <v>13960</v>
      </c>
      <c r="C251" s="1">
        <v>2</v>
      </c>
      <c r="D251" s="1" t="s">
        <v>13753</v>
      </c>
      <c r="E251" s="17">
        <v>0.32995370370370403</v>
      </c>
      <c r="F251" s="1" t="s">
        <v>35</v>
      </c>
    </row>
    <row r="252" spans="2:6">
      <c r="B252" s="1" t="s">
        <v>13961</v>
      </c>
      <c r="C252" s="1">
        <v>1</v>
      </c>
      <c r="D252" s="1" t="s">
        <v>13753</v>
      </c>
      <c r="E252" s="17">
        <v>0.33006944444444403</v>
      </c>
      <c r="F252" s="1" t="s">
        <v>35</v>
      </c>
    </row>
    <row r="253" spans="2:6">
      <c r="B253" s="1" t="s">
        <v>13958</v>
      </c>
      <c r="C253" s="1">
        <v>2</v>
      </c>
      <c r="D253" s="1" t="s">
        <v>13746</v>
      </c>
      <c r="E253" s="17">
        <v>0.330162037037037</v>
      </c>
      <c r="F253" s="1" t="s">
        <v>35</v>
      </c>
    </row>
    <row r="254" spans="2:6">
      <c r="B254" s="1" t="s">
        <v>13962</v>
      </c>
      <c r="C254" s="1">
        <v>2</v>
      </c>
      <c r="D254" s="1" t="s">
        <v>13687</v>
      </c>
      <c r="E254" s="17">
        <v>0.33017361111111099</v>
      </c>
      <c r="F254" s="1" t="s">
        <v>35</v>
      </c>
    </row>
    <row r="255" spans="2:6">
      <c r="B255" s="1" t="s">
        <v>13959</v>
      </c>
      <c r="C255" s="1">
        <v>1</v>
      </c>
      <c r="D255" s="1" t="s">
        <v>3078</v>
      </c>
      <c r="E255" s="17">
        <v>0.33030092592592603</v>
      </c>
      <c r="F255" s="1" t="s">
        <v>35</v>
      </c>
    </row>
    <row r="256" spans="2:6">
      <c r="B256" s="1" t="s">
        <v>13963</v>
      </c>
      <c r="C256" s="1">
        <v>1</v>
      </c>
      <c r="D256" s="1" t="s">
        <v>13753</v>
      </c>
      <c r="E256" s="17">
        <v>0.33037037037036998</v>
      </c>
      <c r="F256" s="1" t="s">
        <v>35</v>
      </c>
    </row>
    <row r="257" spans="2:6">
      <c r="B257" s="1" t="s">
        <v>13961</v>
      </c>
      <c r="C257" s="1">
        <v>1</v>
      </c>
      <c r="D257" s="1" t="s">
        <v>3078</v>
      </c>
      <c r="E257" s="17">
        <v>0.33075231481481498</v>
      </c>
      <c r="F257" s="1" t="s">
        <v>35</v>
      </c>
    </row>
    <row r="258" spans="2:6">
      <c r="B258" s="1" t="s">
        <v>13942</v>
      </c>
      <c r="C258" s="1">
        <v>3</v>
      </c>
      <c r="D258" s="1" t="s">
        <v>13746</v>
      </c>
      <c r="E258" s="17">
        <v>0.33091435185185197</v>
      </c>
      <c r="F258" s="1" t="s">
        <v>35</v>
      </c>
    </row>
    <row r="259" spans="2:6">
      <c r="B259" s="1" t="s">
        <v>13964</v>
      </c>
      <c r="C259" s="1">
        <v>2</v>
      </c>
      <c r="D259" s="1" t="s">
        <v>13753</v>
      </c>
      <c r="E259" s="17">
        <v>0.331087962962963</v>
      </c>
      <c r="F259" s="1" t="s">
        <v>35</v>
      </c>
    </row>
    <row r="260" spans="2:6">
      <c r="B260" s="1" t="s">
        <v>13965</v>
      </c>
      <c r="C260" s="1">
        <v>1</v>
      </c>
      <c r="D260" s="1" t="s">
        <v>13687</v>
      </c>
      <c r="E260" s="17">
        <v>0.331203703703704</v>
      </c>
      <c r="F260" s="1" t="s">
        <v>35</v>
      </c>
    </row>
    <row r="261" spans="2:6">
      <c r="B261" s="1" t="s">
        <v>13963</v>
      </c>
      <c r="C261" s="1">
        <v>1</v>
      </c>
      <c r="D261" s="1" t="s">
        <v>3095</v>
      </c>
      <c r="E261" s="17">
        <v>0.33129629629629598</v>
      </c>
      <c r="F261" s="1" t="s">
        <v>35</v>
      </c>
    </row>
    <row r="262" spans="2:6">
      <c r="B262" s="1" t="s">
        <v>13966</v>
      </c>
      <c r="C262" s="1">
        <v>1</v>
      </c>
      <c r="D262" s="1" t="s">
        <v>13687</v>
      </c>
      <c r="E262" s="17">
        <v>0.33145833333333302</v>
      </c>
      <c r="F262" s="1" t="s">
        <v>35</v>
      </c>
    </row>
    <row r="263" spans="2:6">
      <c r="B263" s="1" t="s">
        <v>13967</v>
      </c>
      <c r="C263" s="1">
        <v>2</v>
      </c>
      <c r="D263" s="1" t="s">
        <v>13687</v>
      </c>
      <c r="E263" s="17">
        <v>0.33148148148148099</v>
      </c>
      <c r="F263" s="1" t="s">
        <v>35</v>
      </c>
    </row>
    <row r="264" spans="2:6">
      <c r="B264" s="1" t="s">
        <v>13965</v>
      </c>
      <c r="C264" s="1">
        <v>1</v>
      </c>
      <c r="D264" s="1" t="s">
        <v>3095</v>
      </c>
      <c r="E264" s="17">
        <v>0.33160879629629603</v>
      </c>
      <c r="F264" s="1" t="s">
        <v>35</v>
      </c>
    </row>
    <row r="265" spans="2:6">
      <c r="B265" s="1" t="s">
        <v>13862</v>
      </c>
      <c r="C265" s="1">
        <v>3</v>
      </c>
      <c r="D265" s="1" t="s">
        <v>13746</v>
      </c>
      <c r="E265" s="17">
        <v>0.33163194444444399</v>
      </c>
      <c r="F265" s="1" t="s">
        <v>35</v>
      </c>
    </row>
    <row r="266" spans="2:6">
      <c r="B266" s="1" t="s">
        <v>13968</v>
      </c>
      <c r="C266" s="1">
        <v>1</v>
      </c>
      <c r="D266" s="1" t="s">
        <v>13687</v>
      </c>
      <c r="E266" s="17">
        <v>0.33193287037037</v>
      </c>
      <c r="F266" s="1" t="s">
        <v>35</v>
      </c>
    </row>
    <row r="267" spans="2:6">
      <c r="B267" s="1" t="s">
        <v>13969</v>
      </c>
      <c r="C267" s="1">
        <v>1</v>
      </c>
      <c r="D267" s="1" t="s">
        <v>3095</v>
      </c>
      <c r="E267" s="17">
        <v>0.33206018518518499</v>
      </c>
      <c r="F267" s="1" t="s">
        <v>35</v>
      </c>
    </row>
    <row r="268" spans="2:6">
      <c r="B268" s="1" t="s">
        <v>13970</v>
      </c>
      <c r="C268" s="1">
        <v>2</v>
      </c>
      <c r="D268" s="1" t="s">
        <v>13753</v>
      </c>
      <c r="E268" s="17">
        <v>0.33212962962963</v>
      </c>
      <c r="F268" s="1" t="s">
        <v>35</v>
      </c>
    </row>
    <row r="269" spans="2:6">
      <c r="B269" s="1" t="s">
        <v>13971</v>
      </c>
      <c r="C269" s="1">
        <v>3</v>
      </c>
      <c r="D269" s="1" t="s">
        <v>3076</v>
      </c>
      <c r="E269" s="17">
        <v>0.33221064814814799</v>
      </c>
      <c r="F269" s="1" t="s">
        <v>35</v>
      </c>
    </row>
    <row r="270" spans="2:6">
      <c r="B270" s="1" t="s">
        <v>13932</v>
      </c>
      <c r="C270" s="1">
        <v>2</v>
      </c>
      <c r="D270" s="1" t="s">
        <v>3077</v>
      </c>
      <c r="E270" s="17">
        <v>0.33222222222222197</v>
      </c>
      <c r="F270" s="1" t="s">
        <v>35</v>
      </c>
    </row>
    <row r="271" spans="2:6">
      <c r="B271" s="1" t="s">
        <v>13964</v>
      </c>
      <c r="C271" s="1">
        <v>2</v>
      </c>
      <c r="D271" s="1" t="s">
        <v>3077</v>
      </c>
      <c r="E271" s="17">
        <v>0.33240740740740699</v>
      </c>
      <c r="F271" s="1" t="s">
        <v>35</v>
      </c>
    </row>
    <row r="272" spans="2:6">
      <c r="B272" s="1" t="s">
        <v>13972</v>
      </c>
      <c r="C272" s="1">
        <v>5</v>
      </c>
      <c r="D272" s="1" t="s">
        <v>13753</v>
      </c>
      <c r="E272" s="17">
        <v>0.33246527777777801</v>
      </c>
      <c r="F272" s="1" t="s">
        <v>35</v>
      </c>
    </row>
    <row r="273" spans="2:6">
      <c r="B273" s="1" t="s">
        <v>13968</v>
      </c>
      <c r="C273" s="1">
        <v>1</v>
      </c>
      <c r="D273" s="1" t="s">
        <v>13762</v>
      </c>
      <c r="E273" s="17">
        <v>0.332476851851852</v>
      </c>
      <c r="F273" s="1" t="s">
        <v>35</v>
      </c>
    </row>
    <row r="274" spans="2:6">
      <c r="B274" s="1" t="s">
        <v>13972</v>
      </c>
      <c r="C274" s="1">
        <v>5</v>
      </c>
      <c r="D274" s="1" t="s">
        <v>3078</v>
      </c>
      <c r="E274" s="17">
        <v>0.33295138888888898</v>
      </c>
      <c r="F274" s="1" t="s">
        <v>35</v>
      </c>
    </row>
    <row r="275" spans="2:6">
      <c r="B275" s="1" t="s">
        <v>13973</v>
      </c>
      <c r="C275" s="1">
        <v>2</v>
      </c>
      <c r="D275" s="1" t="s">
        <v>13753</v>
      </c>
      <c r="E275" s="17">
        <v>0.33302083333333299</v>
      </c>
      <c r="F275" s="1" t="s">
        <v>35</v>
      </c>
    </row>
    <row r="276" spans="2:6">
      <c r="B276" s="1" t="s">
        <v>13887</v>
      </c>
      <c r="C276" s="1">
        <v>1</v>
      </c>
      <c r="D276" s="1" t="s">
        <v>13762</v>
      </c>
      <c r="E276" s="17">
        <v>0.33313657407407399</v>
      </c>
      <c r="F276" s="1" t="s">
        <v>35</v>
      </c>
    </row>
    <row r="277" spans="2:6">
      <c r="B277" s="1" t="s">
        <v>13973</v>
      </c>
      <c r="C277" s="1">
        <v>2</v>
      </c>
      <c r="D277" s="1" t="s">
        <v>3077</v>
      </c>
      <c r="E277" s="17">
        <v>0.334016203703704</v>
      </c>
      <c r="F277" s="1" t="s">
        <v>36</v>
      </c>
    </row>
    <row r="278" spans="2:6">
      <c r="B278" s="1" t="s">
        <v>13974</v>
      </c>
      <c r="C278" s="1">
        <v>2</v>
      </c>
      <c r="D278" s="1" t="s">
        <v>13687</v>
      </c>
      <c r="E278" s="17">
        <v>0.33425925925925898</v>
      </c>
      <c r="F278" s="1" t="s">
        <v>36</v>
      </c>
    </row>
    <row r="279" spans="2:6">
      <c r="B279" s="1" t="s">
        <v>13975</v>
      </c>
      <c r="C279" s="1">
        <v>1</v>
      </c>
      <c r="D279" s="1" t="s">
        <v>13760</v>
      </c>
      <c r="E279" s="17">
        <v>0.33462962962963</v>
      </c>
      <c r="F279" s="1" t="s">
        <v>36</v>
      </c>
    </row>
    <row r="280" spans="2:6">
      <c r="B280" s="1" t="s">
        <v>13976</v>
      </c>
      <c r="C280" s="1">
        <v>1</v>
      </c>
      <c r="D280" s="1" t="s">
        <v>3095</v>
      </c>
      <c r="E280" s="17">
        <v>0.33468750000000003</v>
      </c>
      <c r="F280" s="1" t="s">
        <v>36</v>
      </c>
    </row>
    <row r="281" spans="2:6">
      <c r="B281" s="1" t="s">
        <v>13950</v>
      </c>
      <c r="C281" s="1">
        <v>2</v>
      </c>
      <c r="D281" s="1" t="s">
        <v>13746</v>
      </c>
      <c r="E281" s="17">
        <v>0.334861111111111</v>
      </c>
      <c r="F281" s="1" t="s">
        <v>36</v>
      </c>
    </row>
    <row r="282" spans="2:6">
      <c r="B282" s="1" t="s">
        <v>13977</v>
      </c>
      <c r="C282" s="1">
        <v>2</v>
      </c>
      <c r="D282" s="1" t="s">
        <v>13760</v>
      </c>
      <c r="E282" s="17">
        <v>0.33554398148148101</v>
      </c>
      <c r="F282" s="1" t="s">
        <v>36</v>
      </c>
    </row>
    <row r="283" spans="2:6">
      <c r="B283" s="1" t="s">
        <v>13978</v>
      </c>
      <c r="C283" s="1">
        <v>2</v>
      </c>
      <c r="D283" s="1" t="s">
        <v>13753</v>
      </c>
      <c r="E283" s="17">
        <v>0.336550925925926</v>
      </c>
      <c r="F283" s="1" t="s">
        <v>36</v>
      </c>
    </row>
    <row r="284" spans="2:6">
      <c r="B284" s="1" t="s">
        <v>13979</v>
      </c>
      <c r="C284" s="1">
        <v>2</v>
      </c>
      <c r="D284" s="1" t="s">
        <v>13753</v>
      </c>
      <c r="E284" s="17">
        <v>0.33667824074074099</v>
      </c>
      <c r="F284" s="1" t="s">
        <v>36</v>
      </c>
    </row>
    <row r="285" spans="2:6">
      <c r="B285" s="1" t="s">
        <v>13980</v>
      </c>
      <c r="C285" s="1">
        <v>1</v>
      </c>
      <c r="D285" s="1" t="s">
        <v>3076</v>
      </c>
      <c r="E285" s="17">
        <v>0.33690972222222199</v>
      </c>
      <c r="F285" s="1" t="s">
        <v>36</v>
      </c>
    </row>
    <row r="286" spans="2:6">
      <c r="B286" s="1" t="s">
        <v>13981</v>
      </c>
      <c r="C286" s="1">
        <v>3</v>
      </c>
      <c r="D286" s="1" t="s">
        <v>13753</v>
      </c>
      <c r="E286" s="17">
        <v>0.33703703703703702</v>
      </c>
      <c r="F286" s="1" t="s">
        <v>36</v>
      </c>
    </row>
    <row r="287" spans="2:6">
      <c r="B287" s="1" t="s">
        <v>13982</v>
      </c>
      <c r="C287" s="1">
        <v>1</v>
      </c>
      <c r="D287" s="1" t="s">
        <v>13760</v>
      </c>
      <c r="E287" s="17">
        <v>0.33715277777777802</v>
      </c>
      <c r="F287" s="1" t="s">
        <v>36</v>
      </c>
    </row>
    <row r="288" spans="2:6">
      <c r="B288" s="1" t="s">
        <v>13983</v>
      </c>
      <c r="C288" s="1">
        <v>4</v>
      </c>
      <c r="D288" s="1" t="s">
        <v>13753</v>
      </c>
      <c r="E288" s="17">
        <v>0.337210648148148</v>
      </c>
      <c r="F288" s="1" t="s">
        <v>36</v>
      </c>
    </row>
    <row r="289" spans="2:6">
      <c r="B289" s="1" t="s">
        <v>13941</v>
      </c>
      <c r="C289" s="1">
        <v>2</v>
      </c>
      <c r="D289" s="1" t="s">
        <v>3077</v>
      </c>
      <c r="E289" s="17">
        <v>0.33740740740740699</v>
      </c>
      <c r="F289" s="1" t="s">
        <v>36</v>
      </c>
    </row>
    <row r="290" spans="2:6">
      <c r="B290" s="1" t="s">
        <v>13984</v>
      </c>
      <c r="C290" s="1">
        <v>4</v>
      </c>
      <c r="D290" s="1" t="s">
        <v>13753</v>
      </c>
      <c r="E290" s="17">
        <v>0.337592592592593</v>
      </c>
      <c r="F290" s="1" t="s">
        <v>36</v>
      </c>
    </row>
    <row r="291" spans="2:6">
      <c r="B291" s="1" t="s">
        <v>13985</v>
      </c>
      <c r="C291" s="1">
        <v>1</v>
      </c>
      <c r="D291" s="1" t="s">
        <v>13753</v>
      </c>
      <c r="E291" s="17">
        <v>0.33763888888888899</v>
      </c>
      <c r="F291" s="1" t="s">
        <v>36</v>
      </c>
    </row>
    <row r="292" spans="2:6">
      <c r="B292" s="1" t="s">
        <v>13986</v>
      </c>
      <c r="C292" s="1">
        <v>2</v>
      </c>
      <c r="D292" s="1" t="s">
        <v>3076</v>
      </c>
      <c r="E292" s="17">
        <v>0.33766203703703701</v>
      </c>
      <c r="F292" s="1" t="s">
        <v>36</v>
      </c>
    </row>
    <row r="293" spans="2:6">
      <c r="B293" s="1" t="s">
        <v>13987</v>
      </c>
      <c r="C293" s="1">
        <v>1</v>
      </c>
      <c r="D293" s="1" t="s">
        <v>3076</v>
      </c>
      <c r="E293" s="17">
        <v>0.33769675925925902</v>
      </c>
      <c r="F293" s="1" t="s">
        <v>36</v>
      </c>
    </row>
    <row r="294" spans="2:6">
      <c r="B294" s="1" t="s">
        <v>13988</v>
      </c>
      <c r="C294" s="1">
        <v>1</v>
      </c>
      <c r="D294" s="1" t="s">
        <v>13760</v>
      </c>
      <c r="E294" s="17">
        <v>0.33773148148148102</v>
      </c>
      <c r="F294" s="1" t="s">
        <v>36</v>
      </c>
    </row>
    <row r="295" spans="2:6">
      <c r="B295" s="1" t="s">
        <v>13988</v>
      </c>
      <c r="C295" s="1">
        <v>1</v>
      </c>
      <c r="D295" s="1" t="s">
        <v>3077</v>
      </c>
      <c r="E295" s="17">
        <v>0.33800925925925901</v>
      </c>
      <c r="F295" s="1" t="s">
        <v>36</v>
      </c>
    </row>
    <row r="296" spans="2:6">
      <c r="B296" s="1" t="s">
        <v>13982</v>
      </c>
      <c r="C296" s="1">
        <v>1</v>
      </c>
      <c r="D296" s="1" t="s">
        <v>3095</v>
      </c>
      <c r="E296" s="17">
        <v>0.338055555555556</v>
      </c>
      <c r="F296" s="1" t="s">
        <v>36</v>
      </c>
    </row>
    <row r="297" spans="2:6">
      <c r="B297" s="1" t="s">
        <v>13985</v>
      </c>
      <c r="C297" s="1">
        <v>1</v>
      </c>
      <c r="D297" s="1" t="s">
        <v>13746</v>
      </c>
      <c r="E297" s="17">
        <v>0.33810185185185199</v>
      </c>
      <c r="F297" s="1" t="s">
        <v>36</v>
      </c>
    </row>
    <row r="298" spans="2:6">
      <c r="B298" s="1" t="s">
        <v>13989</v>
      </c>
      <c r="C298" s="1">
        <v>1</v>
      </c>
      <c r="D298" s="1" t="s">
        <v>13687</v>
      </c>
      <c r="E298" s="17">
        <v>0.33818287037036998</v>
      </c>
      <c r="F298" s="1" t="s">
        <v>36</v>
      </c>
    </row>
    <row r="299" spans="2:6">
      <c r="B299" s="1" t="s">
        <v>13989</v>
      </c>
      <c r="C299" s="1">
        <v>1</v>
      </c>
      <c r="D299" s="1" t="s">
        <v>13746</v>
      </c>
      <c r="E299" s="17">
        <v>0.33885416666666701</v>
      </c>
      <c r="F299" s="1" t="s">
        <v>36</v>
      </c>
    </row>
    <row r="300" spans="2:6">
      <c r="B300" s="1" t="s">
        <v>13990</v>
      </c>
      <c r="C300" s="1">
        <v>1</v>
      </c>
      <c r="D300" s="1" t="s">
        <v>13760</v>
      </c>
      <c r="E300" s="17">
        <v>0.33917824074074099</v>
      </c>
      <c r="F300" s="1" t="s">
        <v>36</v>
      </c>
    </row>
    <row r="301" spans="2:6">
      <c r="B301" s="1" t="s">
        <v>13991</v>
      </c>
      <c r="C301" s="1">
        <v>1</v>
      </c>
      <c r="D301" s="1" t="s">
        <v>13687</v>
      </c>
      <c r="E301" s="17">
        <v>0.33938657407407402</v>
      </c>
      <c r="F301" s="1" t="s">
        <v>36</v>
      </c>
    </row>
    <row r="302" spans="2:6">
      <c r="B302" s="1" t="s">
        <v>13952</v>
      </c>
      <c r="C302" s="1">
        <v>2</v>
      </c>
      <c r="D302" s="1" t="s">
        <v>3078</v>
      </c>
      <c r="E302" s="17">
        <v>0.33944444444444399</v>
      </c>
      <c r="F302" s="1" t="s">
        <v>36</v>
      </c>
    </row>
    <row r="303" spans="2:6">
      <c r="B303" s="1" t="s">
        <v>13939</v>
      </c>
      <c r="C303" s="1">
        <v>2</v>
      </c>
      <c r="D303" s="1" t="s">
        <v>3077</v>
      </c>
      <c r="E303" s="17">
        <v>0.339479166666667</v>
      </c>
      <c r="F303" s="1" t="s">
        <v>36</v>
      </c>
    </row>
    <row r="304" spans="2:6">
      <c r="B304" s="1" t="s">
        <v>13992</v>
      </c>
      <c r="C304" s="1">
        <v>2</v>
      </c>
      <c r="D304" s="1" t="s">
        <v>3076</v>
      </c>
      <c r="E304" s="17">
        <v>0.33957175925925898</v>
      </c>
      <c r="F304" s="1" t="s">
        <v>36</v>
      </c>
    </row>
    <row r="305" spans="2:6">
      <c r="B305" s="1" t="s">
        <v>13993</v>
      </c>
      <c r="C305" s="1">
        <v>2</v>
      </c>
      <c r="D305" s="1" t="s">
        <v>13687</v>
      </c>
      <c r="E305" s="17">
        <v>0.33960648148148098</v>
      </c>
      <c r="F305" s="1" t="s">
        <v>36</v>
      </c>
    </row>
    <row r="306" spans="2:6">
      <c r="B306" s="1" t="s">
        <v>13994</v>
      </c>
      <c r="C306" s="1">
        <v>2</v>
      </c>
      <c r="D306" s="1" t="s">
        <v>13760</v>
      </c>
      <c r="E306" s="17">
        <v>0.33996527777777802</v>
      </c>
      <c r="F306" s="1" t="s">
        <v>36</v>
      </c>
    </row>
    <row r="307" spans="2:6">
      <c r="B307" s="1" t="s">
        <v>13995</v>
      </c>
      <c r="C307" s="1">
        <v>1</v>
      </c>
      <c r="D307" s="1" t="s">
        <v>13753</v>
      </c>
      <c r="E307" s="17">
        <v>0.34</v>
      </c>
      <c r="F307" s="1" t="s">
        <v>36</v>
      </c>
    </row>
    <row r="308" spans="2:6">
      <c r="B308" s="1" t="s">
        <v>13991</v>
      </c>
      <c r="C308" s="1">
        <v>1</v>
      </c>
      <c r="D308" s="1" t="s">
        <v>13746</v>
      </c>
      <c r="E308" s="17">
        <v>0.340439814814815</v>
      </c>
      <c r="F308" s="1" t="s">
        <v>36</v>
      </c>
    </row>
    <row r="309" spans="2:6">
      <c r="B309" s="1" t="s">
        <v>13996</v>
      </c>
      <c r="C309" s="1">
        <v>1</v>
      </c>
      <c r="D309" s="1" t="s">
        <v>13687</v>
      </c>
      <c r="E309" s="17">
        <v>0.340520833333333</v>
      </c>
      <c r="F309" s="1" t="s">
        <v>36</v>
      </c>
    </row>
    <row r="310" spans="2:6">
      <c r="B310" s="1" t="s">
        <v>13997</v>
      </c>
      <c r="C310" s="1">
        <v>4</v>
      </c>
      <c r="D310" s="1" t="s">
        <v>13760</v>
      </c>
      <c r="E310" s="17">
        <v>0.34057870370370402</v>
      </c>
      <c r="F310" s="1" t="s">
        <v>36</v>
      </c>
    </row>
    <row r="311" spans="2:6">
      <c r="B311" s="1" t="s">
        <v>13977</v>
      </c>
      <c r="C311" s="1">
        <v>2</v>
      </c>
      <c r="D311" s="1" t="s">
        <v>3077</v>
      </c>
      <c r="E311" s="17">
        <v>0.34077546296296302</v>
      </c>
      <c r="F311" s="1" t="s">
        <v>36</v>
      </c>
    </row>
    <row r="312" spans="2:6">
      <c r="B312" s="1" t="s">
        <v>13998</v>
      </c>
      <c r="C312" s="1">
        <v>3</v>
      </c>
      <c r="D312" s="1" t="s">
        <v>13760</v>
      </c>
      <c r="E312" s="17">
        <v>0.34127314814814802</v>
      </c>
      <c r="F312" s="1" t="s">
        <v>36</v>
      </c>
    </row>
    <row r="313" spans="2:6">
      <c r="B313" s="1" t="s">
        <v>13978</v>
      </c>
      <c r="C313" s="1">
        <v>2</v>
      </c>
      <c r="D313" s="1" t="s">
        <v>3095</v>
      </c>
      <c r="E313" s="17">
        <v>0.34133101851851799</v>
      </c>
      <c r="F313" s="1" t="s">
        <v>36</v>
      </c>
    </row>
    <row r="314" spans="2:6">
      <c r="B314" s="1" t="s">
        <v>13996</v>
      </c>
      <c r="C314" s="1">
        <v>1</v>
      </c>
      <c r="D314" s="1" t="s">
        <v>13746</v>
      </c>
      <c r="E314" s="17">
        <v>0.34144675925925899</v>
      </c>
      <c r="F314" s="1" t="s">
        <v>36</v>
      </c>
    </row>
    <row r="315" spans="2:6">
      <c r="B315" s="1" t="s">
        <v>13994</v>
      </c>
      <c r="C315" s="1">
        <v>2</v>
      </c>
      <c r="D315" s="1" t="s">
        <v>13746</v>
      </c>
      <c r="E315" s="17">
        <v>0.34167824074074099</v>
      </c>
      <c r="F315" s="1" t="s">
        <v>36</v>
      </c>
    </row>
    <row r="316" spans="2:6">
      <c r="B316" s="1" t="s">
        <v>13999</v>
      </c>
      <c r="C316" s="1">
        <v>2</v>
      </c>
      <c r="D316" s="1" t="s">
        <v>13753</v>
      </c>
      <c r="E316" s="17">
        <v>0.341747685185185</v>
      </c>
      <c r="F316" s="1" t="s">
        <v>36</v>
      </c>
    </row>
    <row r="317" spans="2:6">
      <c r="B317" s="1" t="s">
        <v>13995</v>
      </c>
      <c r="C317" s="1">
        <v>1</v>
      </c>
      <c r="D317" s="1" t="s">
        <v>3077</v>
      </c>
      <c r="E317" s="17">
        <v>0.34196759259259302</v>
      </c>
      <c r="F317" s="1" t="s">
        <v>36</v>
      </c>
    </row>
    <row r="318" spans="2:6">
      <c r="B318" s="1" t="s">
        <v>14000</v>
      </c>
      <c r="C318" s="1">
        <v>2</v>
      </c>
      <c r="D318" s="1" t="s">
        <v>13753</v>
      </c>
      <c r="E318" s="17">
        <v>0.34234953703703702</v>
      </c>
      <c r="F318" s="1" t="s">
        <v>36</v>
      </c>
    </row>
    <row r="319" spans="2:6">
      <c r="B319" s="1" t="s">
        <v>14001</v>
      </c>
      <c r="C319" s="1">
        <v>1</v>
      </c>
      <c r="D319" s="1" t="s">
        <v>13753</v>
      </c>
      <c r="E319" s="17">
        <v>0.34234953703703702</v>
      </c>
      <c r="F319" s="1" t="s">
        <v>36</v>
      </c>
    </row>
    <row r="320" spans="2:6">
      <c r="B320" s="1" t="s">
        <v>14002</v>
      </c>
      <c r="C320" s="1">
        <v>2</v>
      </c>
      <c r="D320" s="1" t="s">
        <v>3076</v>
      </c>
      <c r="E320" s="17">
        <v>0.34291666666666698</v>
      </c>
      <c r="F320" s="1" t="s">
        <v>36</v>
      </c>
    </row>
    <row r="321" spans="2:6">
      <c r="B321" s="1" t="s">
        <v>13999</v>
      </c>
      <c r="C321" s="1">
        <v>2</v>
      </c>
      <c r="D321" s="1" t="s">
        <v>3077</v>
      </c>
      <c r="E321" s="17">
        <v>0.343252314814815</v>
      </c>
      <c r="F321" s="1" t="s">
        <v>36</v>
      </c>
    </row>
    <row r="322" spans="2:6">
      <c r="B322" s="1" t="s">
        <v>14002</v>
      </c>
      <c r="C322" s="1">
        <v>2</v>
      </c>
      <c r="D322" s="1" t="s">
        <v>3078</v>
      </c>
      <c r="E322" s="17">
        <v>0.34332175925925901</v>
      </c>
      <c r="F322" s="1" t="s">
        <v>36</v>
      </c>
    </row>
    <row r="323" spans="2:6">
      <c r="B323" s="1" t="s">
        <v>14003</v>
      </c>
      <c r="C323" s="1">
        <v>3</v>
      </c>
      <c r="D323" s="1" t="s">
        <v>13760</v>
      </c>
      <c r="E323" s="17">
        <v>0.34434027777777798</v>
      </c>
      <c r="F323" s="1" t="s">
        <v>37</v>
      </c>
    </row>
    <row r="324" spans="2:6">
      <c r="B324" s="1" t="s">
        <v>14004</v>
      </c>
      <c r="C324" s="1">
        <v>3</v>
      </c>
      <c r="D324" s="1" t="s">
        <v>13760</v>
      </c>
      <c r="E324" s="17">
        <v>0.34438657407407403</v>
      </c>
      <c r="F324" s="1" t="s">
        <v>37</v>
      </c>
    </row>
    <row r="325" spans="2:6">
      <c r="B325" s="1" t="s">
        <v>14005</v>
      </c>
      <c r="C325" s="1">
        <v>2</v>
      </c>
      <c r="D325" s="1" t="s">
        <v>13753</v>
      </c>
      <c r="E325" s="17">
        <v>0.34446759259259302</v>
      </c>
      <c r="F325" s="1" t="s">
        <v>37</v>
      </c>
    </row>
    <row r="326" spans="2:6">
      <c r="B326" s="1" t="s">
        <v>14006</v>
      </c>
      <c r="C326" s="1">
        <v>1</v>
      </c>
      <c r="D326" s="1" t="s">
        <v>13753</v>
      </c>
      <c r="E326" s="17">
        <v>0.34457175925925898</v>
      </c>
      <c r="F326" s="1" t="s">
        <v>37</v>
      </c>
    </row>
    <row r="327" spans="2:6">
      <c r="B327" s="1" t="s">
        <v>14007</v>
      </c>
      <c r="C327" s="1">
        <v>1</v>
      </c>
      <c r="D327" s="1" t="s">
        <v>13760</v>
      </c>
      <c r="E327" s="17">
        <v>0.344594907407407</v>
      </c>
      <c r="F327" s="1" t="s">
        <v>37</v>
      </c>
    </row>
    <row r="328" spans="2:6">
      <c r="B328" s="1" t="s">
        <v>14003</v>
      </c>
      <c r="C328" s="1">
        <v>3</v>
      </c>
      <c r="D328" s="1" t="s">
        <v>3077</v>
      </c>
      <c r="E328" s="17">
        <v>0.34461805555555602</v>
      </c>
      <c r="F328" s="1" t="s">
        <v>37</v>
      </c>
    </row>
    <row r="329" spans="2:6">
      <c r="B329" s="1" t="s">
        <v>14001</v>
      </c>
      <c r="C329" s="1">
        <v>1</v>
      </c>
      <c r="D329" s="1" t="s">
        <v>13762</v>
      </c>
      <c r="E329" s="17">
        <v>0.34466435185185201</v>
      </c>
      <c r="F329" s="1" t="s">
        <v>37</v>
      </c>
    </row>
    <row r="330" spans="2:6">
      <c r="B330" s="1" t="s">
        <v>14008</v>
      </c>
      <c r="C330" s="1">
        <v>1</v>
      </c>
      <c r="D330" s="1" t="s">
        <v>13753</v>
      </c>
      <c r="E330" s="17">
        <v>0.34473379629629602</v>
      </c>
      <c r="F330" s="1" t="s">
        <v>37</v>
      </c>
    </row>
    <row r="331" spans="2:6">
      <c r="B331" s="1" t="s">
        <v>14009</v>
      </c>
      <c r="C331" s="1">
        <v>1</v>
      </c>
      <c r="D331" s="1" t="s">
        <v>13753</v>
      </c>
      <c r="E331" s="17">
        <v>0.34474537037037001</v>
      </c>
      <c r="F331" s="1" t="s">
        <v>37</v>
      </c>
    </row>
    <row r="332" spans="2:6">
      <c r="B332" s="1" t="s">
        <v>13993</v>
      </c>
      <c r="C332" s="1">
        <v>2</v>
      </c>
      <c r="D332" s="1" t="s">
        <v>3078</v>
      </c>
      <c r="E332" s="17">
        <v>0.34484953703703702</v>
      </c>
      <c r="F332" s="1" t="s">
        <v>37</v>
      </c>
    </row>
    <row r="333" spans="2:6">
      <c r="B333" s="1" t="s">
        <v>14008</v>
      </c>
      <c r="C333" s="1">
        <v>1</v>
      </c>
      <c r="D333" s="1" t="s">
        <v>13746</v>
      </c>
      <c r="E333" s="17">
        <v>0.34484953703703702</v>
      </c>
      <c r="F333" s="1" t="s">
        <v>37</v>
      </c>
    </row>
    <row r="334" spans="2:6">
      <c r="B334" s="1" t="s">
        <v>14007</v>
      </c>
      <c r="C334" s="1">
        <v>1</v>
      </c>
      <c r="D334" s="1" t="s">
        <v>3077</v>
      </c>
      <c r="E334" s="17">
        <v>0.34487268518518499</v>
      </c>
      <c r="F334" s="1" t="s">
        <v>37</v>
      </c>
    </row>
    <row r="335" spans="2:6">
      <c r="B335" s="1" t="s">
        <v>14010</v>
      </c>
      <c r="C335" s="1">
        <v>1</v>
      </c>
      <c r="D335" s="1" t="s">
        <v>13760</v>
      </c>
      <c r="E335" s="17">
        <v>0.34497685185185201</v>
      </c>
      <c r="F335" s="1" t="s">
        <v>37</v>
      </c>
    </row>
    <row r="336" spans="2:6">
      <c r="B336" s="1" t="s">
        <v>14011</v>
      </c>
      <c r="C336" s="1">
        <v>1</v>
      </c>
      <c r="D336" s="1" t="s">
        <v>3078</v>
      </c>
      <c r="E336" s="17">
        <v>0.34510416666666699</v>
      </c>
      <c r="F336" s="1" t="s">
        <v>37</v>
      </c>
    </row>
    <row r="337" spans="2:6">
      <c r="B337" s="1" t="s">
        <v>14012</v>
      </c>
      <c r="C337" s="1">
        <v>2</v>
      </c>
      <c r="D337" s="1" t="s">
        <v>13687</v>
      </c>
      <c r="E337" s="17">
        <v>0.34531250000000002</v>
      </c>
      <c r="F337" s="1" t="s">
        <v>37</v>
      </c>
    </row>
    <row r="338" spans="2:6">
      <c r="B338" s="1" t="s">
        <v>14013</v>
      </c>
      <c r="C338" s="1">
        <v>3</v>
      </c>
      <c r="D338" s="1" t="s">
        <v>3076</v>
      </c>
      <c r="E338" s="17">
        <v>0.34545138888888899</v>
      </c>
      <c r="F338" s="1" t="s">
        <v>37</v>
      </c>
    </row>
    <row r="339" spans="2:6">
      <c r="B339" s="1" t="s">
        <v>14014</v>
      </c>
      <c r="C339" s="1">
        <v>1</v>
      </c>
      <c r="D339" s="1" t="s">
        <v>13687</v>
      </c>
      <c r="E339" s="17">
        <v>0.34564814814814798</v>
      </c>
      <c r="F339" s="1" t="s">
        <v>37</v>
      </c>
    </row>
    <row r="340" spans="2:6">
      <c r="B340" s="1" t="s">
        <v>14015</v>
      </c>
      <c r="C340" s="1">
        <v>3</v>
      </c>
      <c r="D340" s="1" t="s">
        <v>13687</v>
      </c>
      <c r="E340" s="17">
        <v>0.34592592592592603</v>
      </c>
      <c r="F340" s="1" t="s">
        <v>37</v>
      </c>
    </row>
    <row r="341" spans="2:6">
      <c r="B341" s="1" t="s">
        <v>14016</v>
      </c>
      <c r="C341" s="1">
        <v>1</v>
      </c>
      <c r="D341" s="1" t="s">
        <v>13753</v>
      </c>
      <c r="E341" s="17">
        <v>0.34597222222222201</v>
      </c>
      <c r="F341" s="1" t="s">
        <v>37</v>
      </c>
    </row>
    <row r="342" spans="2:6">
      <c r="B342" s="1" t="s">
        <v>14017</v>
      </c>
      <c r="C342" s="1">
        <v>1</v>
      </c>
      <c r="D342" s="1" t="s">
        <v>13687</v>
      </c>
      <c r="E342" s="17">
        <v>0.346099537037037</v>
      </c>
      <c r="F342" s="1" t="s">
        <v>37</v>
      </c>
    </row>
    <row r="343" spans="2:6">
      <c r="B343" s="1" t="s">
        <v>14014</v>
      </c>
      <c r="C343" s="1">
        <v>1</v>
      </c>
      <c r="D343" s="1" t="s">
        <v>13746</v>
      </c>
      <c r="E343" s="17">
        <v>0.34629629629629599</v>
      </c>
      <c r="F343" s="1" t="s">
        <v>37</v>
      </c>
    </row>
    <row r="344" spans="2:6">
      <c r="B344" s="1" t="s">
        <v>14018</v>
      </c>
      <c r="C344" s="1">
        <v>3</v>
      </c>
      <c r="D344" s="1" t="s">
        <v>13762</v>
      </c>
      <c r="E344" s="17">
        <v>0.34630787037036997</v>
      </c>
      <c r="F344" s="1" t="s">
        <v>37</v>
      </c>
    </row>
    <row r="345" spans="2:6">
      <c r="B345" s="1" t="s">
        <v>14019</v>
      </c>
      <c r="C345" s="1">
        <v>1</v>
      </c>
      <c r="D345" s="1" t="s">
        <v>3078</v>
      </c>
      <c r="E345" s="17">
        <v>0.34637731481481498</v>
      </c>
      <c r="F345" s="1" t="s">
        <v>37</v>
      </c>
    </row>
    <row r="346" spans="2:6">
      <c r="B346" s="1" t="s">
        <v>14020</v>
      </c>
      <c r="C346" s="1">
        <v>1</v>
      </c>
      <c r="D346" s="1" t="s">
        <v>13753</v>
      </c>
      <c r="E346" s="17">
        <v>0.34754629629629602</v>
      </c>
      <c r="F346" s="1" t="s">
        <v>37</v>
      </c>
    </row>
    <row r="347" spans="2:6">
      <c r="B347" s="1" t="s">
        <v>14021</v>
      </c>
      <c r="C347" s="1">
        <v>5</v>
      </c>
      <c r="D347" s="1" t="s">
        <v>13753</v>
      </c>
      <c r="E347" s="17">
        <v>0.34759259259259301</v>
      </c>
      <c r="F347" s="1" t="s">
        <v>37</v>
      </c>
    </row>
    <row r="348" spans="2:6">
      <c r="B348" s="1" t="s">
        <v>14022</v>
      </c>
      <c r="C348" s="1">
        <v>3</v>
      </c>
      <c r="D348" s="1" t="s">
        <v>13760</v>
      </c>
      <c r="E348" s="17">
        <v>0.34774305555555601</v>
      </c>
      <c r="F348" s="1" t="s">
        <v>37</v>
      </c>
    </row>
    <row r="349" spans="2:6">
      <c r="B349" s="1" t="s">
        <v>13953</v>
      </c>
      <c r="C349" s="1">
        <v>3</v>
      </c>
      <c r="D349" s="1" t="s">
        <v>13746</v>
      </c>
      <c r="E349" s="17">
        <v>0.34780092592592599</v>
      </c>
      <c r="F349" s="1" t="s">
        <v>37</v>
      </c>
    </row>
    <row r="350" spans="2:6">
      <c r="B350" s="1" t="s">
        <v>14023</v>
      </c>
      <c r="C350" s="1">
        <v>1</v>
      </c>
      <c r="D350" s="1" t="s">
        <v>13760</v>
      </c>
      <c r="E350" s="17">
        <v>0.34781250000000002</v>
      </c>
      <c r="F350" s="1" t="s">
        <v>37</v>
      </c>
    </row>
    <row r="351" spans="2:6">
      <c r="B351" s="1" t="s">
        <v>13896</v>
      </c>
      <c r="C351" s="1">
        <v>2</v>
      </c>
      <c r="D351" s="1" t="s">
        <v>3078</v>
      </c>
      <c r="E351" s="17">
        <v>0.34781250000000002</v>
      </c>
      <c r="F351" s="1" t="s">
        <v>37</v>
      </c>
    </row>
    <row r="352" spans="2:6">
      <c r="B352" s="1" t="s">
        <v>14024</v>
      </c>
      <c r="C352" s="1">
        <v>2</v>
      </c>
      <c r="D352" s="1" t="s">
        <v>13760</v>
      </c>
      <c r="E352" s="17">
        <v>0.34783564814814799</v>
      </c>
      <c r="F352" s="1" t="s">
        <v>37</v>
      </c>
    </row>
    <row r="353" spans="2:6">
      <c r="B353" s="1" t="s">
        <v>14021</v>
      </c>
      <c r="C353" s="1">
        <v>5</v>
      </c>
      <c r="D353" s="1" t="s">
        <v>3078</v>
      </c>
      <c r="E353" s="17">
        <v>0.34809027777777801</v>
      </c>
      <c r="F353" s="1" t="s">
        <v>37</v>
      </c>
    </row>
    <row r="354" spans="2:6">
      <c r="B354" s="1" t="s">
        <v>14025</v>
      </c>
      <c r="C354" s="1">
        <v>3</v>
      </c>
      <c r="D354" s="1" t="s">
        <v>13753</v>
      </c>
      <c r="E354" s="17">
        <v>0.34815972222222202</v>
      </c>
      <c r="F354" s="1" t="s">
        <v>37</v>
      </c>
    </row>
    <row r="355" spans="2:6">
      <c r="B355" s="1" t="s">
        <v>14026</v>
      </c>
      <c r="C355" s="1">
        <v>1</v>
      </c>
      <c r="D355" s="1" t="s">
        <v>13753</v>
      </c>
      <c r="E355" s="17">
        <v>0.34828703703703701</v>
      </c>
      <c r="F355" s="1" t="s">
        <v>37</v>
      </c>
    </row>
    <row r="356" spans="2:6">
      <c r="B356" s="1" t="s">
        <v>14017</v>
      </c>
      <c r="C356" s="1">
        <v>1</v>
      </c>
      <c r="D356" s="1" t="s">
        <v>13746</v>
      </c>
      <c r="E356" s="17">
        <v>0.34843750000000001</v>
      </c>
      <c r="F356" s="1" t="s">
        <v>37</v>
      </c>
    </row>
    <row r="357" spans="2:6">
      <c r="B357" s="1" t="s">
        <v>14027</v>
      </c>
      <c r="C357" s="1">
        <v>1</v>
      </c>
      <c r="D357" s="1" t="s">
        <v>13687</v>
      </c>
      <c r="E357" s="17">
        <v>0.34868055555555599</v>
      </c>
      <c r="F357" s="1" t="s">
        <v>37</v>
      </c>
    </row>
    <row r="358" spans="2:6">
      <c r="B358" s="1" t="s">
        <v>13992</v>
      </c>
      <c r="C358" s="1">
        <v>2</v>
      </c>
      <c r="D358" s="1" t="s">
        <v>3095</v>
      </c>
      <c r="E358" s="17">
        <v>0.34879629629629599</v>
      </c>
      <c r="F358" s="1" t="s">
        <v>37</v>
      </c>
    </row>
    <row r="359" spans="2:6">
      <c r="B359" s="1" t="s">
        <v>14028</v>
      </c>
      <c r="C359" s="1">
        <v>1</v>
      </c>
      <c r="D359" s="1" t="s">
        <v>13753</v>
      </c>
      <c r="E359" s="17">
        <v>0.3490625</v>
      </c>
      <c r="F359" s="1" t="s">
        <v>37</v>
      </c>
    </row>
    <row r="360" spans="2:6">
      <c r="B360" s="1" t="s">
        <v>14029</v>
      </c>
      <c r="C360" s="1">
        <v>1</v>
      </c>
      <c r="D360" s="1" t="s">
        <v>13753</v>
      </c>
      <c r="E360" s="17">
        <v>0.349097222222222</v>
      </c>
      <c r="F360" s="1" t="s">
        <v>37</v>
      </c>
    </row>
    <row r="361" spans="2:6">
      <c r="B361" s="1" t="s">
        <v>14027</v>
      </c>
      <c r="C361" s="1">
        <v>1</v>
      </c>
      <c r="D361" s="1" t="s">
        <v>3095</v>
      </c>
      <c r="E361" s="17">
        <v>0.349178240740741</v>
      </c>
      <c r="F361" s="1" t="s">
        <v>37</v>
      </c>
    </row>
    <row r="362" spans="2:6">
      <c r="B362" s="1" t="s">
        <v>14028</v>
      </c>
      <c r="C362" s="1">
        <v>1</v>
      </c>
      <c r="D362" s="1" t="s">
        <v>13746</v>
      </c>
      <c r="E362" s="17">
        <v>0.34918981481481498</v>
      </c>
      <c r="F362" s="1" t="s">
        <v>37</v>
      </c>
    </row>
    <row r="363" spans="2:6">
      <c r="B363" s="1" t="s">
        <v>14030</v>
      </c>
      <c r="C363" s="1">
        <v>1</v>
      </c>
      <c r="D363" s="1" t="s">
        <v>13753</v>
      </c>
      <c r="E363" s="17">
        <v>0.34923611111111103</v>
      </c>
      <c r="F363" s="1" t="s">
        <v>37</v>
      </c>
    </row>
    <row r="364" spans="2:6">
      <c r="B364" s="1" t="s">
        <v>14031</v>
      </c>
      <c r="C364" s="1">
        <v>2</v>
      </c>
      <c r="D364" s="1" t="s">
        <v>13753</v>
      </c>
      <c r="E364" s="17">
        <v>0.34945601851851898</v>
      </c>
      <c r="F364" s="1" t="s">
        <v>37</v>
      </c>
    </row>
    <row r="365" spans="2:6">
      <c r="B365" s="1" t="s">
        <v>14022</v>
      </c>
      <c r="C365" s="1">
        <v>3</v>
      </c>
      <c r="D365" s="1" t="s">
        <v>3077</v>
      </c>
      <c r="E365" s="17">
        <v>0.34945601851851898</v>
      </c>
      <c r="F365" s="1" t="s">
        <v>37</v>
      </c>
    </row>
    <row r="366" spans="2:6">
      <c r="B366" s="1" t="s">
        <v>13980</v>
      </c>
      <c r="C366" s="1">
        <v>1</v>
      </c>
      <c r="D366" s="1" t="s">
        <v>3078</v>
      </c>
      <c r="E366" s="17">
        <v>0.349641203703704</v>
      </c>
      <c r="F366" s="1" t="s">
        <v>37</v>
      </c>
    </row>
    <row r="367" spans="2:6">
      <c r="B367" s="1" t="s">
        <v>14026</v>
      </c>
      <c r="C367" s="1">
        <v>1</v>
      </c>
      <c r="D367" s="1" t="s">
        <v>3077</v>
      </c>
      <c r="E367" s="17">
        <v>0.34971064814814801</v>
      </c>
      <c r="F367" s="1" t="s">
        <v>37</v>
      </c>
    </row>
    <row r="368" spans="2:6">
      <c r="B368" s="1" t="s">
        <v>14032</v>
      </c>
      <c r="C368" s="1">
        <v>1</v>
      </c>
      <c r="D368" s="1" t="s">
        <v>13760</v>
      </c>
      <c r="E368" s="17">
        <v>0.35004629629629602</v>
      </c>
      <c r="F368" s="1" t="s">
        <v>37</v>
      </c>
    </row>
    <row r="369" spans="2:6">
      <c r="B369" s="1" t="s">
        <v>14033</v>
      </c>
      <c r="C369" s="1">
        <v>2</v>
      </c>
      <c r="D369" s="1" t="s">
        <v>13760</v>
      </c>
      <c r="E369" s="17">
        <v>0.35018518518518499</v>
      </c>
      <c r="F369" s="1" t="s">
        <v>37</v>
      </c>
    </row>
    <row r="370" spans="2:6">
      <c r="B370" s="1" t="s">
        <v>14023</v>
      </c>
      <c r="C370" s="1">
        <v>1</v>
      </c>
      <c r="D370" s="1" t="s">
        <v>13746</v>
      </c>
      <c r="E370" s="17">
        <v>0.35032407407407401</v>
      </c>
      <c r="F370" s="1" t="s">
        <v>37</v>
      </c>
    </row>
    <row r="371" spans="2:6">
      <c r="B371" s="1" t="s">
        <v>14005</v>
      </c>
      <c r="C371" s="1">
        <v>2</v>
      </c>
      <c r="D371" s="1" t="s">
        <v>13746</v>
      </c>
      <c r="E371" s="17">
        <v>0.350486111111111</v>
      </c>
      <c r="F371" s="1" t="s">
        <v>37</v>
      </c>
    </row>
    <row r="372" spans="2:6">
      <c r="B372" s="1" t="s">
        <v>14030</v>
      </c>
      <c r="C372" s="1">
        <v>1</v>
      </c>
      <c r="D372" s="1" t="s">
        <v>3078</v>
      </c>
      <c r="E372" s="17">
        <v>0.350486111111111</v>
      </c>
      <c r="F372" s="1" t="s">
        <v>37</v>
      </c>
    </row>
    <row r="373" spans="2:6">
      <c r="B373" s="1" t="s">
        <v>14034</v>
      </c>
      <c r="C373" s="1">
        <v>3</v>
      </c>
      <c r="D373" s="1" t="s">
        <v>13753</v>
      </c>
      <c r="E373" s="17">
        <v>0.35053240740740699</v>
      </c>
      <c r="F373" s="1" t="s">
        <v>37</v>
      </c>
    </row>
    <row r="374" spans="2:6">
      <c r="B374" s="1" t="s">
        <v>14029</v>
      </c>
      <c r="C374" s="1">
        <v>1</v>
      </c>
      <c r="D374" s="1" t="s">
        <v>3078</v>
      </c>
      <c r="E374" s="17">
        <v>0.35054398148148103</v>
      </c>
      <c r="F374" s="1" t="s">
        <v>37</v>
      </c>
    </row>
    <row r="375" spans="2:6">
      <c r="B375" s="1" t="s">
        <v>14032</v>
      </c>
      <c r="C375" s="1">
        <v>1</v>
      </c>
      <c r="D375" s="1" t="s">
        <v>3095</v>
      </c>
      <c r="E375" s="17">
        <v>0.35079861111111099</v>
      </c>
      <c r="F375" s="1" t="s">
        <v>37</v>
      </c>
    </row>
    <row r="376" spans="2:6">
      <c r="B376" s="1" t="s">
        <v>14035</v>
      </c>
      <c r="C376" s="1">
        <v>1</v>
      </c>
      <c r="D376" s="1" t="s">
        <v>3095</v>
      </c>
      <c r="E376" s="17">
        <v>0.35096064814814798</v>
      </c>
      <c r="F376" s="1" t="s">
        <v>37</v>
      </c>
    </row>
    <row r="377" spans="2:6">
      <c r="B377" s="1" t="s">
        <v>14036</v>
      </c>
      <c r="C377" s="1">
        <v>2</v>
      </c>
      <c r="D377" s="1" t="s">
        <v>3076</v>
      </c>
      <c r="E377" s="17">
        <v>0.35100694444444402</v>
      </c>
      <c r="F377" s="1" t="s">
        <v>37</v>
      </c>
    </row>
    <row r="378" spans="2:6">
      <c r="B378" s="1" t="s">
        <v>14037</v>
      </c>
      <c r="C378" s="1">
        <v>1</v>
      </c>
      <c r="D378" s="1" t="s">
        <v>13753</v>
      </c>
      <c r="E378" s="17">
        <v>0.35158564814814802</v>
      </c>
      <c r="F378" s="1" t="s">
        <v>37</v>
      </c>
    </row>
    <row r="379" spans="2:6">
      <c r="B379" s="1" t="s">
        <v>14012</v>
      </c>
      <c r="C379" s="1">
        <v>2</v>
      </c>
      <c r="D379" s="1" t="s">
        <v>13746</v>
      </c>
      <c r="E379" s="17">
        <v>0.35188657407407398</v>
      </c>
      <c r="F379" s="1" t="s">
        <v>37</v>
      </c>
    </row>
    <row r="380" spans="2:6">
      <c r="B380" s="1" t="s">
        <v>14038</v>
      </c>
      <c r="C380" s="1">
        <v>2</v>
      </c>
      <c r="D380" s="1" t="s">
        <v>13753</v>
      </c>
      <c r="E380" s="17">
        <v>0.35231481481481502</v>
      </c>
      <c r="F380" s="1" t="s">
        <v>37</v>
      </c>
    </row>
    <row r="381" spans="2:6">
      <c r="B381" s="1" t="s">
        <v>14039</v>
      </c>
      <c r="C381" s="1">
        <v>3</v>
      </c>
      <c r="D381" s="1" t="s">
        <v>13753</v>
      </c>
      <c r="E381" s="17">
        <v>0.35259259259259301</v>
      </c>
      <c r="F381" s="1" t="s">
        <v>37</v>
      </c>
    </row>
    <row r="382" spans="2:6">
      <c r="B382" s="1" t="s">
        <v>14040</v>
      </c>
      <c r="C382" s="1">
        <v>5</v>
      </c>
      <c r="D382" s="1" t="s">
        <v>13753</v>
      </c>
      <c r="E382" s="17">
        <v>0.35268518518518499</v>
      </c>
      <c r="F382" s="1" t="s">
        <v>37</v>
      </c>
    </row>
    <row r="383" spans="2:6">
      <c r="B383" s="1" t="s">
        <v>14041</v>
      </c>
      <c r="C383" s="1">
        <v>5</v>
      </c>
      <c r="D383" s="1" t="s">
        <v>13753</v>
      </c>
      <c r="E383" s="17">
        <v>0.35276620370370398</v>
      </c>
      <c r="F383" s="1" t="s">
        <v>37</v>
      </c>
    </row>
    <row r="384" spans="2:6">
      <c r="B384" s="1" t="s">
        <v>14042</v>
      </c>
      <c r="C384" s="1">
        <v>3</v>
      </c>
      <c r="D384" s="1" t="s">
        <v>13753</v>
      </c>
      <c r="E384" s="17">
        <v>0.35284722222222198</v>
      </c>
      <c r="F384" s="1" t="s">
        <v>37</v>
      </c>
    </row>
    <row r="385" spans="2:6">
      <c r="B385" s="1" t="s">
        <v>14043</v>
      </c>
      <c r="C385" s="1">
        <v>1</v>
      </c>
      <c r="D385" s="1" t="s">
        <v>13753</v>
      </c>
      <c r="E385" s="17">
        <v>0.35295138888888899</v>
      </c>
      <c r="F385" s="1" t="s">
        <v>37</v>
      </c>
    </row>
    <row r="386" spans="2:6">
      <c r="B386" s="1" t="s">
        <v>14038</v>
      </c>
      <c r="C386" s="1">
        <v>2</v>
      </c>
      <c r="D386" s="1" t="s">
        <v>3078</v>
      </c>
      <c r="E386" s="17">
        <v>0.35302083333333301</v>
      </c>
      <c r="F386" s="1" t="s">
        <v>37</v>
      </c>
    </row>
    <row r="387" spans="2:6">
      <c r="B387" s="1" t="s">
        <v>14015</v>
      </c>
      <c r="C387" s="1">
        <v>3</v>
      </c>
      <c r="D387" s="1" t="s">
        <v>3095</v>
      </c>
      <c r="E387" s="17">
        <v>0.35309027777777802</v>
      </c>
      <c r="F387" s="1" t="s">
        <v>37</v>
      </c>
    </row>
    <row r="388" spans="2:6">
      <c r="B388" s="1" t="s">
        <v>14044</v>
      </c>
      <c r="C388" s="1">
        <v>1</v>
      </c>
      <c r="D388" s="1" t="s">
        <v>13746</v>
      </c>
      <c r="E388" s="17">
        <v>0.35369212962962998</v>
      </c>
      <c r="F388" s="1" t="s">
        <v>37</v>
      </c>
    </row>
    <row r="389" spans="2:6">
      <c r="B389" s="1" t="s">
        <v>14045</v>
      </c>
      <c r="C389" s="1">
        <v>2</v>
      </c>
      <c r="D389" s="1" t="s">
        <v>3078</v>
      </c>
      <c r="E389" s="17">
        <v>0.35369212962962998</v>
      </c>
      <c r="F389" s="1" t="s">
        <v>37</v>
      </c>
    </row>
    <row r="390" spans="2:6">
      <c r="B390" s="1" t="s">
        <v>14046</v>
      </c>
      <c r="C390" s="1">
        <v>2</v>
      </c>
      <c r="D390" s="1" t="s">
        <v>13753</v>
      </c>
      <c r="E390" s="17">
        <v>0.35380787037036998</v>
      </c>
      <c r="F390" s="1" t="s">
        <v>37</v>
      </c>
    </row>
    <row r="391" spans="2:6">
      <c r="B391" s="1" t="s">
        <v>14047</v>
      </c>
      <c r="C391" s="1">
        <v>2</v>
      </c>
      <c r="D391" s="1" t="s">
        <v>13687</v>
      </c>
      <c r="E391" s="17">
        <v>0.35430555555555598</v>
      </c>
      <c r="F391" s="1" t="s">
        <v>38</v>
      </c>
    </row>
    <row r="392" spans="2:6">
      <c r="B392" s="1" t="s">
        <v>14048</v>
      </c>
      <c r="C392" s="1">
        <v>1</v>
      </c>
      <c r="D392" s="1" t="s">
        <v>13753</v>
      </c>
      <c r="E392" s="17">
        <v>0.35466435185185202</v>
      </c>
      <c r="F392" s="1" t="s">
        <v>38</v>
      </c>
    </row>
    <row r="393" spans="2:6">
      <c r="B393" s="1" t="s">
        <v>14039</v>
      </c>
      <c r="C393" s="1">
        <v>3</v>
      </c>
      <c r="D393" s="1" t="s">
        <v>13746</v>
      </c>
      <c r="E393" s="17">
        <v>0.35469907407407397</v>
      </c>
      <c r="F393" s="1" t="s">
        <v>38</v>
      </c>
    </row>
    <row r="394" spans="2:6">
      <c r="B394" s="1" t="s">
        <v>14010</v>
      </c>
      <c r="C394" s="1">
        <v>1</v>
      </c>
      <c r="D394" s="1" t="s">
        <v>13746</v>
      </c>
      <c r="E394" s="17">
        <v>0.35488425925925898</v>
      </c>
      <c r="F394" s="1" t="s">
        <v>38</v>
      </c>
    </row>
    <row r="395" spans="2:6">
      <c r="B395" s="1" t="s">
        <v>14049</v>
      </c>
      <c r="C395" s="1">
        <v>5</v>
      </c>
      <c r="D395" s="1" t="s">
        <v>13753</v>
      </c>
      <c r="E395" s="17">
        <v>0.35491898148148099</v>
      </c>
      <c r="F395" s="1" t="s">
        <v>38</v>
      </c>
    </row>
    <row r="396" spans="2:6">
      <c r="B396" s="1" t="s">
        <v>14050</v>
      </c>
      <c r="C396" s="1">
        <v>4</v>
      </c>
      <c r="D396" s="1" t="s">
        <v>13753</v>
      </c>
      <c r="E396" s="17">
        <v>0.35496527777777798</v>
      </c>
      <c r="F396" s="1" t="s">
        <v>38</v>
      </c>
    </row>
    <row r="397" spans="2:6">
      <c r="B397" s="1" t="s">
        <v>14051</v>
      </c>
      <c r="C397" s="1">
        <v>1</v>
      </c>
      <c r="D397" s="1" t="s">
        <v>13753</v>
      </c>
      <c r="E397" s="17">
        <v>0.35499999999999998</v>
      </c>
      <c r="F397" s="1" t="s">
        <v>38</v>
      </c>
    </row>
    <row r="398" spans="2:6">
      <c r="B398" s="1" t="s">
        <v>14047</v>
      </c>
      <c r="C398" s="1">
        <v>2</v>
      </c>
      <c r="D398" s="1" t="s">
        <v>13746</v>
      </c>
      <c r="E398" s="17">
        <v>0.35515046296296299</v>
      </c>
      <c r="F398" s="1" t="s">
        <v>38</v>
      </c>
    </row>
    <row r="399" spans="2:6">
      <c r="B399" s="1" t="s">
        <v>14048</v>
      </c>
      <c r="C399" s="1">
        <v>1</v>
      </c>
      <c r="D399" s="1" t="s">
        <v>3078</v>
      </c>
      <c r="E399" s="17">
        <v>0.35520833333333302</v>
      </c>
      <c r="F399" s="1" t="s">
        <v>38</v>
      </c>
    </row>
    <row r="400" spans="2:6">
      <c r="B400" s="1" t="s">
        <v>14052</v>
      </c>
      <c r="C400" s="1">
        <v>1</v>
      </c>
      <c r="D400" s="1" t="s">
        <v>13760</v>
      </c>
      <c r="E400" s="17">
        <v>0.35526620370370399</v>
      </c>
      <c r="F400" s="1" t="s">
        <v>38</v>
      </c>
    </row>
    <row r="401" spans="2:6">
      <c r="B401" s="1" t="s">
        <v>14049</v>
      </c>
      <c r="C401" s="1">
        <v>5</v>
      </c>
      <c r="D401" s="1" t="s">
        <v>3078</v>
      </c>
      <c r="E401" s="17">
        <v>0.35543981481481501</v>
      </c>
      <c r="F401" s="1" t="s">
        <v>38</v>
      </c>
    </row>
    <row r="402" spans="2:6">
      <c r="B402" s="1" t="s">
        <v>14053</v>
      </c>
      <c r="C402" s="1">
        <v>2</v>
      </c>
      <c r="D402" s="1" t="s">
        <v>13753</v>
      </c>
      <c r="E402" s="17">
        <v>0.35575231481481501</v>
      </c>
      <c r="F402" s="1" t="s">
        <v>38</v>
      </c>
    </row>
    <row r="403" spans="2:6">
      <c r="B403" s="1" t="s">
        <v>14054</v>
      </c>
      <c r="C403" s="1">
        <v>1</v>
      </c>
      <c r="D403" s="1" t="s">
        <v>3076</v>
      </c>
      <c r="E403" s="17">
        <v>0.35584490740740699</v>
      </c>
      <c r="F403" s="1" t="s">
        <v>38</v>
      </c>
    </row>
    <row r="404" spans="2:6">
      <c r="B404" s="1" t="s">
        <v>14054</v>
      </c>
      <c r="C404" s="1">
        <v>1</v>
      </c>
      <c r="D404" s="1" t="s">
        <v>3095</v>
      </c>
      <c r="E404" s="17">
        <v>0.35609953703703701</v>
      </c>
      <c r="F404" s="1" t="s">
        <v>38</v>
      </c>
    </row>
    <row r="405" spans="2:6">
      <c r="B405" s="1" t="s">
        <v>14051</v>
      </c>
      <c r="C405" s="1">
        <v>1</v>
      </c>
      <c r="D405" s="1" t="s">
        <v>13746</v>
      </c>
      <c r="E405" s="17">
        <v>0.35616898148148102</v>
      </c>
      <c r="F405" s="1" t="s">
        <v>38</v>
      </c>
    </row>
    <row r="406" spans="2:6">
      <c r="B406" s="1" t="s">
        <v>14055</v>
      </c>
      <c r="C406" s="1">
        <v>1</v>
      </c>
      <c r="D406" s="1" t="s">
        <v>3076</v>
      </c>
      <c r="E406" s="17">
        <v>0.356296296296296</v>
      </c>
      <c r="F406" s="1" t="s">
        <v>38</v>
      </c>
    </row>
    <row r="407" spans="2:6">
      <c r="B407" s="1" t="s">
        <v>14040</v>
      </c>
      <c r="C407" s="1">
        <v>5</v>
      </c>
      <c r="D407" s="1" t="s">
        <v>3078</v>
      </c>
      <c r="E407" s="17">
        <v>0.356412037037037</v>
      </c>
      <c r="F407" s="1" t="s">
        <v>38</v>
      </c>
    </row>
    <row r="408" spans="2:6">
      <c r="B408" s="1" t="s">
        <v>14056</v>
      </c>
      <c r="C408" s="1">
        <v>1</v>
      </c>
      <c r="D408" s="1" t="s">
        <v>13753</v>
      </c>
      <c r="E408" s="17">
        <v>0.356678240740741</v>
      </c>
      <c r="F408" s="1" t="s">
        <v>38</v>
      </c>
    </row>
    <row r="409" spans="2:6">
      <c r="B409" s="1" t="s">
        <v>14043</v>
      </c>
      <c r="C409" s="1">
        <v>2</v>
      </c>
      <c r="D409" s="1" t="s">
        <v>3095</v>
      </c>
      <c r="E409" s="17">
        <v>0.356759259259259</v>
      </c>
      <c r="F409" s="1" t="s">
        <v>38</v>
      </c>
    </row>
    <row r="410" spans="2:6">
      <c r="B410" s="1" t="s">
        <v>14013</v>
      </c>
      <c r="C410" s="1">
        <v>3</v>
      </c>
      <c r="D410" s="1" t="s">
        <v>13746</v>
      </c>
      <c r="E410" s="17">
        <v>0.35678240740740702</v>
      </c>
      <c r="F410" s="1" t="s">
        <v>38</v>
      </c>
    </row>
    <row r="411" spans="2:6">
      <c r="B411" s="1" t="s">
        <v>13986</v>
      </c>
      <c r="C411" s="1">
        <v>2</v>
      </c>
      <c r="D411" s="1" t="s">
        <v>3078</v>
      </c>
      <c r="E411" s="17">
        <v>0.35684027777777799</v>
      </c>
      <c r="F411" s="1" t="s">
        <v>38</v>
      </c>
    </row>
    <row r="412" spans="2:6">
      <c r="B412" s="1" t="s">
        <v>14024</v>
      </c>
      <c r="C412" s="1">
        <v>2</v>
      </c>
      <c r="D412" s="1" t="s">
        <v>3095</v>
      </c>
      <c r="E412" s="17">
        <v>0.35693287037037003</v>
      </c>
      <c r="F412" s="1" t="s">
        <v>38</v>
      </c>
    </row>
    <row r="413" spans="2:6">
      <c r="B413" s="1" t="s">
        <v>14053</v>
      </c>
      <c r="C413" s="1">
        <v>2</v>
      </c>
      <c r="D413" s="1" t="s">
        <v>3077</v>
      </c>
      <c r="E413" s="17">
        <v>0.35701388888888902</v>
      </c>
      <c r="F413" s="1" t="s">
        <v>38</v>
      </c>
    </row>
    <row r="414" spans="2:6">
      <c r="B414" s="1" t="s">
        <v>13974</v>
      </c>
      <c r="C414" s="1">
        <v>2</v>
      </c>
      <c r="D414" s="1" t="s">
        <v>3078</v>
      </c>
      <c r="E414" s="17">
        <v>0.357106481481481</v>
      </c>
      <c r="F414" s="1" t="s">
        <v>38</v>
      </c>
    </row>
    <row r="415" spans="2:6">
      <c r="B415" s="1" t="s">
        <v>14055</v>
      </c>
      <c r="C415" s="1">
        <v>1</v>
      </c>
      <c r="D415" s="1" t="s">
        <v>3078</v>
      </c>
      <c r="E415" s="17">
        <v>0.35731481481481497</v>
      </c>
      <c r="F415" s="1" t="s">
        <v>38</v>
      </c>
    </row>
    <row r="416" spans="2:6">
      <c r="B416" s="1" t="s">
        <v>14057</v>
      </c>
      <c r="C416" s="1">
        <v>2</v>
      </c>
      <c r="D416" s="1" t="s">
        <v>13687</v>
      </c>
      <c r="E416" s="17">
        <v>0.35777777777777803</v>
      </c>
      <c r="F416" s="1" t="s">
        <v>38</v>
      </c>
    </row>
    <row r="417" spans="2:6">
      <c r="B417" s="1" t="s">
        <v>14058</v>
      </c>
      <c r="C417" s="1">
        <v>2</v>
      </c>
      <c r="D417" s="1" t="s">
        <v>13753</v>
      </c>
      <c r="E417" s="17">
        <v>0.35784722222222198</v>
      </c>
      <c r="F417" s="1" t="s">
        <v>38</v>
      </c>
    </row>
    <row r="418" spans="2:6">
      <c r="B418" s="1" t="s">
        <v>14059</v>
      </c>
      <c r="C418" s="1">
        <v>3</v>
      </c>
      <c r="D418" s="1" t="s">
        <v>13753</v>
      </c>
      <c r="E418" s="17">
        <v>0.35792824074074098</v>
      </c>
      <c r="F418" s="1" t="s">
        <v>38</v>
      </c>
    </row>
    <row r="419" spans="2:6">
      <c r="B419" s="1" t="s">
        <v>14060</v>
      </c>
      <c r="C419" s="1">
        <v>1</v>
      </c>
      <c r="D419" s="1" t="s">
        <v>13753</v>
      </c>
      <c r="E419" s="17">
        <v>0.35802083333333301</v>
      </c>
      <c r="F419" s="1" t="s">
        <v>38</v>
      </c>
    </row>
    <row r="420" spans="2:6">
      <c r="B420" s="1" t="s">
        <v>14025</v>
      </c>
      <c r="C420" s="1">
        <v>3</v>
      </c>
      <c r="D420" s="1" t="s">
        <v>3077</v>
      </c>
      <c r="E420" s="17">
        <v>0.358680555555556</v>
      </c>
      <c r="F420" s="1" t="s">
        <v>38</v>
      </c>
    </row>
    <row r="421" spans="2:6">
      <c r="B421" s="1" t="s">
        <v>14061</v>
      </c>
      <c r="C421" s="1">
        <v>3</v>
      </c>
      <c r="D421" s="1" t="s">
        <v>13753</v>
      </c>
      <c r="E421" s="17">
        <v>0.35875000000000001</v>
      </c>
      <c r="F421" s="1" t="s">
        <v>38</v>
      </c>
    </row>
    <row r="422" spans="2:6">
      <c r="B422" s="1" t="s">
        <v>14062</v>
      </c>
      <c r="C422" s="1">
        <v>3</v>
      </c>
      <c r="D422" s="1" t="s">
        <v>13753</v>
      </c>
      <c r="E422" s="17">
        <v>0.35892361111111099</v>
      </c>
      <c r="F422" s="1" t="s">
        <v>38</v>
      </c>
    </row>
    <row r="423" spans="2:6">
      <c r="B423" s="1" t="s">
        <v>14060</v>
      </c>
      <c r="C423" s="1">
        <v>1</v>
      </c>
      <c r="D423" s="1" t="s">
        <v>13762</v>
      </c>
      <c r="E423" s="17">
        <v>0.35894675925925901</v>
      </c>
      <c r="F423" s="1" t="s">
        <v>38</v>
      </c>
    </row>
    <row r="424" spans="2:6">
      <c r="B424" s="1" t="s">
        <v>14063</v>
      </c>
      <c r="C424" s="1">
        <v>3</v>
      </c>
      <c r="D424" s="1" t="s">
        <v>13760</v>
      </c>
      <c r="E424" s="17">
        <v>0.35912037037036998</v>
      </c>
      <c r="F424" s="1" t="s">
        <v>38</v>
      </c>
    </row>
    <row r="425" spans="2:6">
      <c r="B425" s="1" t="s">
        <v>14064</v>
      </c>
      <c r="C425" s="1">
        <v>1</v>
      </c>
      <c r="D425" s="1" t="s">
        <v>13687</v>
      </c>
      <c r="E425" s="17">
        <v>0.35927083333333298</v>
      </c>
      <c r="F425" s="1" t="s">
        <v>38</v>
      </c>
    </row>
    <row r="426" spans="2:6">
      <c r="B426" s="1" t="s">
        <v>14061</v>
      </c>
      <c r="C426" s="1">
        <v>3</v>
      </c>
      <c r="D426" s="1" t="s">
        <v>13746</v>
      </c>
      <c r="E426" s="17">
        <v>0.35944444444444401</v>
      </c>
      <c r="F426" s="1" t="s">
        <v>38</v>
      </c>
    </row>
    <row r="427" spans="2:6">
      <c r="B427" s="1" t="s">
        <v>14064</v>
      </c>
      <c r="C427" s="1">
        <v>1</v>
      </c>
      <c r="D427" s="1" t="s">
        <v>3095</v>
      </c>
      <c r="E427" s="17">
        <v>0.35961805555555598</v>
      </c>
      <c r="F427" s="1" t="s">
        <v>38</v>
      </c>
    </row>
    <row r="428" spans="2:6">
      <c r="B428" s="1" t="s">
        <v>14065</v>
      </c>
      <c r="C428" s="1">
        <v>3</v>
      </c>
      <c r="D428" s="1" t="s">
        <v>13753</v>
      </c>
      <c r="E428" s="17">
        <v>0.36009259259259302</v>
      </c>
      <c r="F428" s="1" t="s">
        <v>38</v>
      </c>
    </row>
    <row r="429" spans="2:6">
      <c r="B429" s="1" t="s">
        <v>14057</v>
      </c>
      <c r="C429" s="1">
        <v>2</v>
      </c>
      <c r="D429" s="1" t="s">
        <v>3095</v>
      </c>
      <c r="E429" s="17">
        <v>0.36011574074074099</v>
      </c>
      <c r="F429" s="1" t="s">
        <v>38</v>
      </c>
    </row>
    <row r="430" spans="2:6">
      <c r="B430" s="1" t="s">
        <v>14066</v>
      </c>
      <c r="C430" s="1">
        <v>1</v>
      </c>
      <c r="D430" s="1" t="s">
        <v>13753</v>
      </c>
      <c r="E430" s="17">
        <v>0.36013888888888901</v>
      </c>
      <c r="F430" s="1" t="s">
        <v>38</v>
      </c>
    </row>
    <row r="431" spans="2:6">
      <c r="B431" s="1" t="s">
        <v>14067</v>
      </c>
      <c r="C431" s="1">
        <v>1</v>
      </c>
      <c r="D431" s="1" t="s">
        <v>13753</v>
      </c>
      <c r="E431" s="17">
        <v>0.36019675925925898</v>
      </c>
      <c r="F431" s="1" t="s">
        <v>38</v>
      </c>
    </row>
    <row r="432" spans="2:6">
      <c r="B432" s="1" t="s">
        <v>14031</v>
      </c>
      <c r="C432" s="1">
        <v>2</v>
      </c>
      <c r="D432" s="1" t="s">
        <v>13746</v>
      </c>
      <c r="E432" s="17">
        <v>0.36050925925925897</v>
      </c>
      <c r="F432" s="1" t="s">
        <v>38</v>
      </c>
    </row>
    <row r="433" spans="2:6">
      <c r="B433" s="1" t="s">
        <v>14067</v>
      </c>
      <c r="C433" s="1">
        <v>1</v>
      </c>
      <c r="D433" s="1" t="s">
        <v>3078</v>
      </c>
      <c r="E433" s="17">
        <v>0.36075231481481501</v>
      </c>
      <c r="F433" s="1" t="s">
        <v>38</v>
      </c>
    </row>
    <row r="434" spans="2:6">
      <c r="B434" s="1" t="s">
        <v>14068</v>
      </c>
      <c r="C434" s="1">
        <v>2</v>
      </c>
      <c r="D434" s="1" t="s">
        <v>3076</v>
      </c>
      <c r="E434" s="17">
        <v>0.36089120370370398</v>
      </c>
      <c r="F434" s="1" t="s">
        <v>38</v>
      </c>
    </row>
    <row r="435" spans="2:6">
      <c r="B435" s="1" t="s">
        <v>14041</v>
      </c>
      <c r="C435" s="1">
        <v>5</v>
      </c>
      <c r="D435" s="1" t="s">
        <v>3078</v>
      </c>
      <c r="E435" s="17">
        <v>0.36115740740740698</v>
      </c>
      <c r="F435" s="1" t="s">
        <v>38</v>
      </c>
    </row>
    <row r="436" spans="2:6">
      <c r="B436" s="1" t="s">
        <v>14069</v>
      </c>
      <c r="C436" s="1">
        <v>1</v>
      </c>
      <c r="D436" s="1" t="s">
        <v>13687</v>
      </c>
      <c r="E436" s="17">
        <v>0.36116898148148102</v>
      </c>
      <c r="F436" s="1" t="s">
        <v>38</v>
      </c>
    </row>
    <row r="437" spans="2:6">
      <c r="B437" s="1" t="s">
        <v>14063</v>
      </c>
      <c r="C437" s="1">
        <v>3</v>
      </c>
      <c r="D437" s="1" t="s">
        <v>3077</v>
      </c>
      <c r="E437" s="17">
        <v>0.36116898148148102</v>
      </c>
      <c r="F437" s="1" t="s">
        <v>38</v>
      </c>
    </row>
    <row r="438" spans="2:6">
      <c r="B438" s="1" t="s">
        <v>14070</v>
      </c>
      <c r="C438" s="1">
        <v>1</v>
      </c>
      <c r="D438" s="1" t="s">
        <v>13753</v>
      </c>
      <c r="E438" s="17">
        <v>0.36125000000000002</v>
      </c>
      <c r="F438" s="1" t="s">
        <v>38</v>
      </c>
    </row>
    <row r="439" spans="2:6">
      <c r="B439" s="1" t="s">
        <v>14069</v>
      </c>
      <c r="C439" s="1">
        <v>1</v>
      </c>
      <c r="D439" s="1" t="s">
        <v>3077</v>
      </c>
      <c r="E439" s="17">
        <v>0.36140046296296302</v>
      </c>
      <c r="F439" s="1" t="s">
        <v>38</v>
      </c>
    </row>
    <row r="440" spans="2:6">
      <c r="B440" s="1" t="s">
        <v>14071</v>
      </c>
      <c r="C440" s="1">
        <v>2</v>
      </c>
      <c r="D440" s="1" t="s">
        <v>3076</v>
      </c>
      <c r="E440" s="17">
        <v>0.36181712962962997</v>
      </c>
      <c r="F440" s="1" t="s">
        <v>38</v>
      </c>
    </row>
    <row r="441" spans="2:6">
      <c r="B441" s="1" t="s">
        <v>14072</v>
      </c>
      <c r="C441" s="1">
        <v>3</v>
      </c>
      <c r="D441" s="1" t="s">
        <v>13687</v>
      </c>
      <c r="E441" s="17">
        <v>0.36219907407407398</v>
      </c>
      <c r="F441" s="1" t="s">
        <v>38</v>
      </c>
    </row>
    <row r="442" spans="2:6">
      <c r="B442" s="1" t="s">
        <v>14073</v>
      </c>
      <c r="C442" s="1">
        <v>1</v>
      </c>
      <c r="D442" s="1" t="s">
        <v>13687</v>
      </c>
      <c r="E442" s="17">
        <v>0.36224537037037002</v>
      </c>
      <c r="F442" s="1" t="s">
        <v>38</v>
      </c>
    </row>
    <row r="443" spans="2:6">
      <c r="B443" s="1" t="s">
        <v>14074</v>
      </c>
      <c r="C443" s="1">
        <v>5</v>
      </c>
      <c r="D443" s="1" t="s">
        <v>13753</v>
      </c>
      <c r="E443" s="17">
        <v>0.36225694444444401</v>
      </c>
      <c r="F443" s="1" t="s">
        <v>38</v>
      </c>
    </row>
    <row r="444" spans="2:6">
      <c r="B444" s="1" t="s">
        <v>14071</v>
      </c>
      <c r="C444" s="1">
        <v>2</v>
      </c>
      <c r="D444" s="1" t="s">
        <v>3078</v>
      </c>
      <c r="E444" s="17">
        <v>0.36225694444444401</v>
      </c>
      <c r="F444" s="1" t="s">
        <v>38</v>
      </c>
    </row>
    <row r="445" spans="2:6">
      <c r="B445" s="1" t="s">
        <v>14072</v>
      </c>
      <c r="C445" s="1">
        <v>3</v>
      </c>
      <c r="D445" s="1" t="s">
        <v>13762</v>
      </c>
      <c r="E445" s="17">
        <v>0.36234953703703698</v>
      </c>
      <c r="F445" s="1" t="s">
        <v>38</v>
      </c>
    </row>
    <row r="446" spans="2:6">
      <c r="B446" s="1" t="s">
        <v>14073</v>
      </c>
      <c r="C446" s="1">
        <v>1</v>
      </c>
      <c r="D446" s="1" t="s">
        <v>3095</v>
      </c>
      <c r="E446" s="17">
        <v>0.36273148148148099</v>
      </c>
      <c r="F446" s="1" t="s">
        <v>38</v>
      </c>
    </row>
    <row r="447" spans="2:6">
      <c r="B447" s="1" t="s">
        <v>14068</v>
      </c>
      <c r="C447" s="1">
        <v>2</v>
      </c>
      <c r="D447" s="1" t="s">
        <v>3078</v>
      </c>
      <c r="E447" s="17">
        <v>0.363032407407407</v>
      </c>
      <c r="F447" s="1" t="s">
        <v>38</v>
      </c>
    </row>
    <row r="448" spans="2:6">
      <c r="B448" s="1" t="s">
        <v>14075</v>
      </c>
      <c r="C448" s="1">
        <v>1</v>
      </c>
      <c r="D448" s="1" t="s">
        <v>13746</v>
      </c>
      <c r="E448" s="17">
        <v>0.36306712962963</v>
      </c>
      <c r="F448" s="1" t="s">
        <v>38</v>
      </c>
    </row>
    <row r="449" spans="2:6">
      <c r="B449" s="1" t="s">
        <v>14076</v>
      </c>
      <c r="C449" s="1">
        <v>1</v>
      </c>
      <c r="D449" s="1" t="s">
        <v>13760</v>
      </c>
      <c r="E449" s="17">
        <v>0.36334490740740699</v>
      </c>
      <c r="F449" s="1" t="s">
        <v>38</v>
      </c>
    </row>
    <row r="450" spans="2:6">
      <c r="B450" s="1" t="s">
        <v>14077</v>
      </c>
      <c r="C450" s="1">
        <v>1</v>
      </c>
      <c r="D450" s="1" t="s">
        <v>13687</v>
      </c>
      <c r="E450" s="17">
        <v>0.36348379629629601</v>
      </c>
      <c r="F450" s="1" t="s">
        <v>38</v>
      </c>
    </row>
    <row r="451" spans="2:6">
      <c r="B451" s="1" t="s">
        <v>14078</v>
      </c>
      <c r="C451" s="1">
        <v>1</v>
      </c>
      <c r="D451" s="1" t="s">
        <v>13687</v>
      </c>
      <c r="E451" s="17">
        <v>0.36350694444444398</v>
      </c>
      <c r="F451" s="1" t="s">
        <v>38</v>
      </c>
    </row>
    <row r="452" spans="2:6">
      <c r="B452" s="1" t="s">
        <v>14076</v>
      </c>
      <c r="C452" s="1">
        <v>1</v>
      </c>
      <c r="D452" s="1" t="s">
        <v>13762</v>
      </c>
      <c r="E452" s="17">
        <v>0.36354166666666698</v>
      </c>
      <c r="F452" s="1" t="s">
        <v>38</v>
      </c>
    </row>
    <row r="453" spans="2:6">
      <c r="B453" s="1" t="s">
        <v>14079</v>
      </c>
      <c r="C453" s="1">
        <v>2</v>
      </c>
      <c r="D453" s="1" t="s">
        <v>13753</v>
      </c>
      <c r="E453" s="17">
        <v>0.36362268518518498</v>
      </c>
      <c r="F453" s="1" t="s">
        <v>38</v>
      </c>
    </row>
    <row r="454" spans="2:6">
      <c r="B454" s="1" t="s">
        <v>14080</v>
      </c>
      <c r="C454" s="1">
        <v>1</v>
      </c>
      <c r="D454" s="1" t="s">
        <v>13762</v>
      </c>
      <c r="E454" s="17">
        <v>0.36363425925925902</v>
      </c>
      <c r="F454" s="1" t="s">
        <v>38</v>
      </c>
    </row>
    <row r="455" spans="2:6">
      <c r="B455" s="1" t="s">
        <v>14081</v>
      </c>
      <c r="C455" s="1">
        <v>2</v>
      </c>
      <c r="D455" s="1" t="s">
        <v>13760</v>
      </c>
      <c r="E455" s="17">
        <v>0.364108796296296</v>
      </c>
      <c r="F455" s="1" t="s">
        <v>38</v>
      </c>
    </row>
    <row r="456" spans="2:6">
      <c r="B456" s="1" t="s">
        <v>13960</v>
      </c>
      <c r="C456" s="1">
        <v>2</v>
      </c>
      <c r="D456" s="1" t="s">
        <v>3095</v>
      </c>
      <c r="E456" s="17">
        <v>0.36430555555555599</v>
      </c>
      <c r="F456" s="1" t="s">
        <v>38</v>
      </c>
    </row>
    <row r="457" spans="2:6">
      <c r="B457" s="1" t="s">
        <v>14077</v>
      </c>
      <c r="C457" s="1">
        <v>1</v>
      </c>
      <c r="D457" s="1" t="s">
        <v>13746</v>
      </c>
      <c r="E457" s="17">
        <v>0.36444444444444402</v>
      </c>
      <c r="F457" s="1" t="s">
        <v>38</v>
      </c>
    </row>
    <row r="458" spans="2:6">
      <c r="B458" s="1" t="s">
        <v>14082</v>
      </c>
      <c r="C458" s="1">
        <v>1</v>
      </c>
      <c r="D458" s="1" t="s">
        <v>3076</v>
      </c>
      <c r="E458" s="17">
        <v>0.36454861111111098</v>
      </c>
      <c r="F458" s="1" t="s">
        <v>38</v>
      </c>
    </row>
    <row r="459" spans="2:6">
      <c r="B459" s="1" t="s">
        <v>13981</v>
      </c>
      <c r="C459" s="1">
        <v>4</v>
      </c>
      <c r="D459" s="1" t="s">
        <v>13762</v>
      </c>
      <c r="E459" s="17">
        <v>0.36456018518518502</v>
      </c>
      <c r="F459" s="1" t="s">
        <v>38</v>
      </c>
    </row>
    <row r="460" spans="2:6">
      <c r="B460" s="1" t="s">
        <v>14036</v>
      </c>
      <c r="C460" s="1">
        <v>2</v>
      </c>
      <c r="D460" s="1" t="s">
        <v>3095</v>
      </c>
      <c r="E460" s="17">
        <v>0.36469907407407398</v>
      </c>
      <c r="F460" s="1" t="s">
        <v>39</v>
      </c>
    </row>
    <row r="461" spans="2:6">
      <c r="B461" s="1" t="s">
        <v>14042</v>
      </c>
      <c r="C461" s="1">
        <v>3</v>
      </c>
      <c r="D461" s="1" t="s">
        <v>3077</v>
      </c>
      <c r="E461" s="17">
        <v>0.36469907407407398</v>
      </c>
      <c r="F461" s="1" t="s">
        <v>39</v>
      </c>
    </row>
    <row r="462" spans="2:6">
      <c r="B462" s="1" t="s">
        <v>14083</v>
      </c>
      <c r="C462" s="1">
        <v>5</v>
      </c>
      <c r="D462" s="1" t="s">
        <v>13753</v>
      </c>
      <c r="E462" s="17">
        <v>0.36475694444444401</v>
      </c>
      <c r="F462" s="1" t="s">
        <v>39</v>
      </c>
    </row>
    <row r="463" spans="2:6">
      <c r="B463" s="1" t="s">
        <v>14084</v>
      </c>
      <c r="C463" s="1">
        <v>1</v>
      </c>
      <c r="D463" s="1" t="s">
        <v>13760</v>
      </c>
      <c r="E463" s="17">
        <v>0.36476851851851799</v>
      </c>
      <c r="F463" s="1" t="s">
        <v>39</v>
      </c>
    </row>
    <row r="464" spans="2:6">
      <c r="B464" s="1" t="s">
        <v>14085</v>
      </c>
      <c r="C464" s="1">
        <v>2</v>
      </c>
      <c r="D464" s="1" t="s">
        <v>3076</v>
      </c>
      <c r="E464" s="17">
        <v>0.36499999999999999</v>
      </c>
      <c r="F464" s="1" t="s">
        <v>39</v>
      </c>
    </row>
    <row r="465" spans="2:6">
      <c r="B465" s="1" t="s">
        <v>14083</v>
      </c>
      <c r="C465" s="1">
        <v>5</v>
      </c>
      <c r="D465" s="1" t="s">
        <v>3078</v>
      </c>
      <c r="E465" s="17">
        <v>0.36523148148148099</v>
      </c>
      <c r="F465" s="1" t="s">
        <v>39</v>
      </c>
    </row>
    <row r="466" spans="2:6">
      <c r="B466" s="1" t="s">
        <v>14086</v>
      </c>
      <c r="C466" s="1">
        <v>2</v>
      </c>
      <c r="D466" s="1" t="s">
        <v>13753</v>
      </c>
      <c r="E466" s="17">
        <v>0.36547453703703697</v>
      </c>
      <c r="F466" s="1" t="s">
        <v>39</v>
      </c>
    </row>
    <row r="467" spans="2:6">
      <c r="B467" s="1" t="s">
        <v>14087</v>
      </c>
      <c r="C467" s="1">
        <v>2</v>
      </c>
      <c r="D467" s="1" t="s">
        <v>13753</v>
      </c>
      <c r="E467" s="17">
        <v>0.365532407407407</v>
      </c>
      <c r="F467" s="1" t="s">
        <v>39</v>
      </c>
    </row>
    <row r="468" spans="2:6">
      <c r="B468" s="1" t="s">
        <v>14088</v>
      </c>
      <c r="C468" s="1">
        <v>1</v>
      </c>
      <c r="D468" s="1" t="s">
        <v>13753</v>
      </c>
      <c r="E468" s="17">
        <v>0.36562499999999998</v>
      </c>
      <c r="F468" s="1" t="s">
        <v>39</v>
      </c>
    </row>
    <row r="469" spans="2:6">
      <c r="B469" s="1" t="s">
        <v>14089</v>
      </c>
      <c r="C469" s="1">
        <v>5</v>
      </c>
      <c r="D469" s="1" t="s">
        <v>13753</v>
      </c>
      <c r="E469" s="17">
        <v>0.36593750000000003</v>
      </c>
      <c r="F469" s="1" t="s">
        <v>39</v>
      </c>
    </row>
    <row r="470" spans="2:6">
      <c r="B470" s="1" t="s">
        <v>13855</v>
      </c>
      <c r="C470" s="1">
        <v>5</v>
      </c>
      <c r="D470" s="1" t="s">
        <v>3078</v>
      </c>
      <c r="E470" s="17">
        <v>0.36642361111111099</v>
      </c>
      <c r="F470" s="1" t="s">
        <v>39</v>
      </c>
    </row>
    <row r="471" spans="2:6">
      <c r="B471" s="1" t="s">
        <v>14090</v>
      </c>
      <c r="C471" s="1">
        <v>2</v>
      </c>
      <c r="D471" s="1" t="s">
        <v>3076</v>
      </c>
      <c r="E471" s="17">
        <v>0.36646990740740698</v>
      </c>
      <c r="F471" s="1" t="s">
        <v>39</v>
      </c>
    </row>
    <row r="472" spans="2:6">
      <c r="B472" s="1" t="s">
        <v>14070</v>
      </c>
      <c r="C472" s="1">
        <v>1</v>
      </c>
      <c r="D472" s="1" t="s">
        <v>13746</v>
      </c>
      <c r="E472" s="17">
        <v>0.36646990740740698</v>
      </c>
      <c r="F472" s="1" t="s">
        <v>39</v>
      </c>
    </row>
    <row r="473" spans="2:6">
      <c r="B473" s="1" t="s">
        <v>13944</v>
      </c>
      <c r="C473" s="1">
        <v>2</v>
      </c>
      <c r="D473" s="1" t="s">
        <v>13746</v>
      </c>
      <c r="E473" s="17">
        <v>0.366493055555556</v>
      </c>
      <c r="F473" s="1" t="s">
        <v>39</v>
      </c>
    </row>
    <row r="474" spans="2:6">
      <c r="B474" s="1" t="s">
        <v>14091</v>
      </c>
      <c r="C474" s="1">
        <v>5</v>
      </c>
      <c r="D474" s="1" t="s">
        <v>13753</v>
      </c>
      <c r="E474" s="17">
        <v>0.36666666666666697</v>
      </c>
      <c r="F474" s="1" t="s">
        <v>39</v>
      </c>
    </row>
    <row r="475" spans="2:6">
      <c r="B475" s="1" t="s">
        <v>14092</v>
      </c>
      <c r="C475" s="1">
        <v>1</v>
      </c>
      <c r="D475" s="1" t="s">
        <v>13753</v>
      </c>
      <c r="E475" s="17">
        <v>0.36688657407407399</v>
      </c>
      <c r="F475" s="1" t="s">
        <v>39</v>
      </c>
    </row>
    <row r="476" spans="2:6">
      <c r="B476" s="1" t="s">
        <v>14093</v>
      </c>
      <c r="C476" s="1">
        <v>1</v>
      </c>
      <c r="D476" s="1" t="s">
        <v>13687</v>
      </c>
      <c r="E476" s="17">
        <v>0.366956018518519</v>
      </c>
      <c r="F476" s="1" t="s">
        <v>39</v>
      </c>
    </row>
    <row r="477" spans="2:6">
      <c r="B477" s="1" t="s">
        <v>14094</v>
      </c>
      <c r="C477" s="1">
        <v>3</v>
      </c>
      <c r="D477" s="1" t="s">
        <v>13746</v>
      </c>
      <c r="E477" s="17">
        <v>0.36714120370370401</v>
      </c>
      <c r="F477" s="1" t="s">
        <v>39</v>
      </c>
    </row>
    <row r="478" spans="2:6">
      <c r="B478" s="1" t="s">
        <v>14095</v>
      </c>
      <c r="C478" s="1">
        <v>1</v>
      </c>
      <c r="D478" s="1" t="s">
        <v>13687</v>
      </c>
      <c r="E478" s="17">
        <v>0.36715277777777799</v>
      </c>
      <c r="F478" s="1" t="s">
        <v>39</v>
      </c>
    </row>
    <row r="479" spans="2:6">
      <c r="B479" s="1" t="s">
        <v>14095</v>
      </c>
      <c r="C479" s="1">
        <v>1</v>
      </c>
      <c r="D479" s="1" t="s">
        <v>13762</v>
      </c>
      <c r="E479" s="17">
        <v>0.36725694444444401</v>
      </c>
      <c r="F479" s="1" t="s">
        <v>39</v>
      </c>
    </row>
    <row r="480" spans="2:6">
      <c r="B480" s="1" t="s">
        <v>14092</v>
      </c>
      <c r="C480" s="1">
        <v>1</v>
      </c>
      <c r="D480" s="1" t="s">
        <v>3078</v>
      </c>
      <c r="E480" s="17">
        <v>0.36734953703703699</v>
      </c>
      <c r="F480" s="1" t="s">
        <v>39</v>
      </c>
    </row>
    <row r="481" spans="2:6">
      <c r="B481" s="1" t="s">
        <v>14088</v>
      </c>
      <c r="C481" s="1">
        <v>1</v>
      </c>
      <c r="D481" s="1" t="s">
        <v>3095</v>
      </c>
      <c r="E481" s="17">
        <v>0.36739583333333298</v>
      </c>
      <c r="F481" s="1" t="s">
        <v>39</v>
      </c>
    </row>
    <row r="482" spans="2:6">
      <c r="B482" s="1" t="s">
        <v>14096</v>
      </c>
      <c r="C482" s="1">
        <v>1</v>
      </c>
      <c r="D482" s="1" t="s">
        <v>13760</v>
      </c>
      <c r="E482" s="17">
        <v>0.36748842592592601</v>
      </c>
      <c r="F482" s="1" t="s">
        <v>39</v>
      </c>
    </row>
    <row r="483" spans="2:6">
      <c r="B483" s="1" t="s">
        <v>14097</v>
      </c>
      <c r="C483" s="1">
        <v>2</v>
      </c>
      <c r="D483" s="1" t="s">
        <v>13760</v>
      </c>
      <c r="E483" s="17">
        <v>0.36761574074074099</v>
      </c>
      <c r="F483" s="1" t="s">
        <v>39</v>
      </c>
    </row>
    <row r="484" spans="2:6">
      <c r="B484" s="1" t="s">
        <v>14093</v>
      </c>
      <c r="C484" s="1">
        <v>1</v>
      </c>
      <c r="D484" s="1" t="s">
        <v>13746</v>
      </c>
      <c r="E484" s="17">
        <v>0.36771990740740701</v>
      </c>
      <c r="F484" s="1" t="s">
        <v>39</v>
      </c>
    </row>
    <row r="485" spans="2:6">
      <c r="B485" s="1" t="s">
        <v>14098</v>
      </c>
      <c r="C485" s="1">
        <v>1</v>
      </c>
      <c r="D485" s="1" t="s">
        <v>13753</v>
      </c>
      <c r="E485" s="17">
        <v>0.36781249999999999</v>
      </c>
      <c r="F485" s="1" t="s">
        <v>39</v>
      </c>
    </row>
    <row r="486" spans="2:6">
      <c r="B486" s="1" t="s">
        <v>14099</v>
      </c>
      <c r="C486" s="1">
        <v>1</v>
      </c>
      <c r="D486" s="1" t="s">
        <v>13753</v>
      </c>
      <c r="E486" s="17">
        <v>0.36806712962963001</v>
      </c>
      <c r="F486" s="1" t="s">
        <v>39</v>
      </c>
    </row>
    <row r="487" spans="2:6">
      <c r="B487" s="1" t="s">
        <v>14100</v>
      </c>
      <c r="C487" s="1">
        <v>1</v>
      </c>
      <c r="D487" s="1" t="s">
        <v>13753</v>
      </c>
      <c r="E487" s="17">
        <v>0.36817129629629602</v>
      </c>
      <c r="F487" s="1" t="s">
        <v>39</v>
      </c>
    </row>
    <row r="488" spans="2:6">
      <c r="B488" s="1" t="s">
        <v>14074</v>
      </c>
      <c r="C488" s="1">
        <v>5</v>
      </c>
      <c r="D488" s="1" t="s">
        <v>3078</v>
      </c>
      <c r="E488" s="17">
        <v>0.36825231481481502</v>
      </c>
      <c r="F488" s="1" t="s">
        <v>39</v>
      </c>
    </row>
    <row r="489" spans="2:6">
      <c r="B489" s="1" t="s">
        <v>14099</v>
      </c>
      <c r="C489" s="1">
        <v>1</v>
      </c>
      <c r="D489" s="1" t="s">
        <v>13746</v>
      </c>
      <c r="E489" s="17">
        <v>0.36833333333333301</v>
      </c>
      <c r="F489" s="1" t="s">
        <v>39</v>
      </c>
    </row>
    <row r="490" spans="2:6">
      <c r="B490" s="1" t="s">
        <v>14101</v>
      </c>
      <c r="C490" s="1">
        <v>1</v>
      </c>
      <c r="D490" s="1" t="s">
        <v>13687</v>
      </c>
      <c r="E490" s="17">
        <v>0.36840277777777802</v>
      </c>
      <c r="F490" s="1" t="s">
        <v>39</v>
      </c>
    </row>
    <row r="491" spans="2:6">
      <c r="B491" s="1" t="s">
        <v>14102</v>
      </c>
      <c r="C491" s="1">
        <v>1</v>
      </c>
      <c r="D491" s="1" t="s">
        <v>13687</v>
      </c>
      <c r="E491" s="17">
        <v>0.36842592592592599</v>
      </c>
      <c r="F491" s="1" t="s">
        <v>39</v>
      </c>
    </row>
    <row r="492" spans="2:6">
      <c r="B492" s="1" t="s">
        <v>14096</v>
      </c>
      <c r="C492" s="1">
        <v>1</v>
      </c>
      <c r="D492" s="1" t="s">
        <v>3078</v>
      </c>
      <c r="E492" s="17">
        <v>0.368460648148148</v>
      </c>
      <c r="F492" s="1" t="s">
        <v>39</v>
      </c>
    </row>
    <row r="493" spans="2:6">
      <c r="B493" s="1" t="s">
        <v>14091</v>
      </c>
      <c r="C493" s="1">
        <v>5</v>
      </c>
      <c r="D493" s="1" t="s">
        <v>3078</v>
      </c>
      <c r="E493" s="17">
        <v>0.368726851851852</v>
      </c>
      <c r="F493" s="1" t="s">
        <v>39</v>
      </c>
    </row>
    <row r="494" spans="2:6">
      <c r="B494" s="1" t="s">
        <v>14103</v>
      </c>
      <c r="C494" s="1">
        <v>2</v>
      </c>
      <c r="D494" s="1" t="s">
        <v>13753</v>
      </c>
      <c r="E494" s="17">
        <v>0.36876157407407401</v>
      </c>
      <c r="F494" s="1" t="s">
        <v>39</v>
      </c>
    </row>
    <row r="495" spans="2:6">
      <c r="B495" s="1" t="s">
        <v>14101</v>
      </c>
      <c r="C495" s="1">
        <v>1</v>
      </c>
      <c r="D495" s="1" t="s">
        <v>3095</v>
      </c>
      <c r="E495" s="17">
        <v>0.36880787037036999</v>
      </c>
      <c r="F495" s="1" t="s">
        <v>39</v>
      </c>
    </row>
    <row r="496" spans="2:6">
      <c r="B496" s="1" t="s">
        <v>14104</v>
      </c>
      <c r="C496" s="1">
        <v>5</v>
      </c>
      <c r="D496" s="1" t="s">
        <v>13753</v>
      </c>
      <c r="E496" s="17">
        <v>0.36898148148148102</v>
      </c>
      <c r="F496" s="1" t="s">
        <v>39</v>
      </c>
    </row>
    <row r="497" spans="2:6">
      <c r="B497" s="1" t="s">
        <v>14100</v>
      </c>
      <c r="C497" s="1">
        <v>1</v>
      </c>
      <c r="D497" s="1" t="s">
        <v>13762</v>
      </c>
      <c r="E497" s="17">
        <v>0.36912037037036999</v>
      </c>
      <c r="F497" s="1" t="s">
        <v>39</v>
      </c>
    </row>
    <row r="498" spans="2:6">
      <c r="B498" s="1" t="s">
        <v>14105</v>
      </c>
      <c r="C498" s="1">
        <v>3</v>
      </c>
      <c r="D498" s="1" t="s">
        <v>13753</v>
      </c>
      <c r="E498" s="17">
        <v>0.36914351851851901</v>
      </c>
      <c r="F498" s="1" t="s">
        <v>39</v>
      </c>
    </row>
    <row r="499" spans="2:6">
      <c r="B499" s="1" t="s">
        <v>14106</v>
      </c>
      <c r="C499" s="1">
        <v>1</v>
      </c>
      <c r="D499" s="1" t="s">
        <v>3095</v>
      </c>
      <c r="E499" s="17">
        <v>0.36916666666666698</v>
      </c>
      <c r="F499" s="1" t="s">
        <v>39</v>
      </c>
    </row>
    <row r="500" spans="2:6">
      <c r="B500" s="1" t="s">
        <v>14107</v>
      </c>
      <c r="C500" s="1">
        <v>2</v>
      </c>
      <c r="D500" s="1" t="s">
        <v>13753</v>
      </c>
      <c r="E500" s="17">
        <v>0.36993055555555598</v>
      </c>
      <c r="F500" s="1" t="s">
        <v>39</v>
      </c>
    </row>
    <row r="501" spans="2:6">
      <c r="B501" s="1" t="s">
        <v>14108</v>
      </c>
      <c r="C501" s="1">
        <v>1</v>
      </c>
      <c r="D501" s="1" t="s">
        <v>13687</v>
      </c>
      <c r="E501" s="17">
        <v>0.36993055555555598</v>
      </c>
      <c r="F501" s="1" t="s">
        <v>39</v>
      </c>
    </row>
    <row r="502" spans="2:6">
      <c r="B502" s="1" t="s">
        <v>14109</v>
      </c>
      <c r="C502" s="1">
        <v>1</v>
      </c>
      <c r="D502" s="1" t="s">
        <v>13760</v>
      </c>
      <c r="E502" s="17">
        <v>0.36998842592592601</v>
      </c>
      <c r="F502" s="1" t="s">
        <v>39</v>
      </c>
    </row>
    <row r="503" spans="2:6">
      <c r="B503" s="1" t="s">
        <v>14110</v>
      </c>
      <c r="C503" s="1">
        <v>1</v>
      </c>
      <c r="D503" s="1" t="s">
        <v>13753</v>
      </c>
      <c r="E503" s="17">
        <v>0.37010416666666701</v>
      </c>
      <c r="F503" s="1" t="s">
        <v>39</v>
      </c>
    </row>
    <row r="504" spans="2:6">
      <c r="B504" s="1" t="s">
        <v>14108</v>
      </c>
      <c r="C504" s="1">
        <v>1</v>
      </c>
      <c r="D504" s="1" t="s">
        <v>3095</v>
      </c>
      <c r="E504" s="17">
        <v>0.37030092592592601</v>
      </c>
      <c r="F504" s="1" t="s">
        <v>39</v>
      </c>
    </row>
    <row r="505" spans="2:6">
      <c r="B505" s="1" t="s">
        <v>14111</v>
      </c>
      <c r="C505" s="1">
        <v>1</v>
      </c>
      <c r="D505" s="1" t="s">
        <v>13753</v>
      </c>
      <c r="E505" s="17">
        <v>0.37040509259259302</v>
      </c>
      <c r="F505" s="1" t="s">
        <v>39</v>
      </c>
    </row>
    <row r="506" spans="2:6">
      <c r="B506" s="1" t="s">
        <v>14112</v>
      </c>
      <c r="C506" s="1">
        <v>1</v>
      </c>
      <c r="D506" s="1" t="s">
        <v>13687</v>
      </c>
      <c r="E506" s="17">
        <v>0.37056712962963001</v>
      </c>
      <c r="F506" s="1" t="s">
        <v>39</v>
      </c>
    </row>
    <row r="507" spans="2:6">
      <c r="B507" s="1" t="s">
        <v>14097</v>
      </c>
      <c r="C507" s="1">
        <v>2</v>
      </c>
      <c r="D507" s="1" t="s">
        <v>3077</v>
      </c>
      <c r="E507" s="17">
        <v>0.37071759259259301</v>
      </c>
      <c r="F507" s="1" t="s">
        <v>39</v>
      </c>
    </row>
    <row r="508" spans="2:6">
      <c r="B508" s="1" t="s">
        <v>14109</v>
      </c>
      <c r="C508" s="1">
        <v>1</v>
      </c>
      <c r="D508" s="1" t="s">
        <v>3095</v>
      </c>
      <c r="E508" s="17">
        <v>0.370729166666667</v>
      </c>
      <c r="F508" s="1" t="s">
        <v>39</v>
      </c>
    </row>
    <row r="509" spans="2:6">
      <c r="B509" s="1" t="s">
        <v>14113</v>
      </c>
      <c r="C509" s="1">
        <v>2</v>
      </c>
      <c r="D509" s="1" t="s">
        <v>13760</v>
      </c>
      <c r="E509" s="17">
        <v>0.37091435185185201</v>
      </c>
      <c r="F509" s="1" t="s">
        <v>39</v>
      </c>
    </row>
    <row r="510" spans="2:6">
      <c r="B510" s="1" t="s">
        <v>14114</v>
      </c>
      <c r="C510" s="1">
        <v>1</v>
      </c>
      <c r="D510" s="1" t="s">
        <v>13687</v>
      </c>
      <c r="E510" s="17">
        <v>0.37128472222222197</v>
      </c>
      <c r="F510" s="1" t="s">
        <v>39</v>
      </c>
    </row>
    <row r="511" spans="2:6">
      <c r="B511" s="1" t="s">
        <v>14112</v>
      </c>
      <c r="C511" s="1">
        <v>1</v>
      </c>
      <c r="D511" s="1" t="s">
        <v>13746</v>
      </c>
      <c r="E511" s="17">
        <v>0.37143518518518498</v>
      </c>
      <c r="F511" s="1" t="s">
        <v>39</v>
      </c>
    </row>
    <row r="512" spans="2:6">
      <c r="B512" s="1" t="s">
        <v>14113</v>
      </c>
      <c r="C512" s="1">
        <v>2</v>
      </c>
      <c r="D512" s="1" t="s">
        <v>3077</v>
      </c>
      <c r="E512" s="17">
        <v>0.37199074074074101</v>
      </c>
      <c r="F512" s="1" t="s">
        <v>39</v>
      </c>
    </row>
    <row r="513" spans="2:6">
      <c r="B513" s="1" t="s">
        <v>14000</v>
      </c>
      <c r="C513" s="1">
        <v>2</v>
      </c>
      <c r="D513" s="1" t="s">
        <v>3077</v>
      </c>
      <c r="E513" s="17">
        <v>0.37201388888888898</v>
      </c>
      <c r="F513" s="1" t="s">
        <v>39</v>
      </c>
    </row>
    <row r="514" spans="2:6">
      <c r="B514" s="1" t="s">
        <v>14115</v>
      </c>
      <c r="C514" s="1">
        <v>1</v>
      </c>
      <c r="D514" s="1" t="s">
        <v>13753</v>
      </c>
      <c r="E514" s="17">
        <v>0.372037037037037</v>
      </c>
      <c r="F514" s="1" t="s">
        <v>39</v>
      </c>
    </row>
    <row r="515" spans="2:6">
      <c r="B515" s="1" t="s">
        <v>14116</v>
      </c>
      <c r="C515" s="1">
        <v>1</v>
      </c>
      <c r="D515" s="1" t="s">
        <v>13753</v>
      </c>
      <c r="E515" s="17">
        <v>0.37216435185185198</v>
      </c>
      <c r="F515" s="1" t="s">
        <v>39</v>
      </c>
    </row>
    <row r="516" spans="2:6">
      <c r="B516" s="1" t="s">
        <v>14081</v>
      </c>
      <c r="C516" s="1">
        <v>2</v>
      </c>
      <c r="D516" s="1" t="s">
        <v>3095</v>
      </c>
      <c r="E516" s="17">
        <v>0.37225694444444402</v>
      </c>
      <c r="F516" s="1" t="s">
        <v>39</v>
      </c>
    </row>
    <row r="517" spans="2:6">
      <c r="B517" s="1" t="s">
        <v>14110</v>
      </c>
      <c r="C517" s="1">
        <v>1</v>
      </c>
      <c r="D517" s="1" t="s">
        <v>13746</v>
      </c>
      <c r="E517" s="17">
        <v>0.37244212962963003</v>
      </c>
      <c r="F517" s="1" t="s">
        <v>39</v>
      </c>
    </row>
    <row r="518" spans="2:6">
      <c r="B518" s="1" t="s">
        <v>14117</v>
      </c>
      <c r="C518" s="1">
        <v>2</v>
      </c>
      <c r="D518" s="1" t="s">
        <v>13687</v>
      </c>
      <c r="E518" s="17">
        <v>0.37245370370370401</v>
      </c>
      <c r="F518" s="1" t="s">
        <v>39</v>
      </c>
    </row>
    <row r="519" spans="2:6">
      <c r="B519" s="1" t="s">
        <v>14118</v>
      </c>
      <c r="C519" s="1">
        <v>1</v>
      </c>
      <c r="D519" s="1" t="s">
        <v>13760</v>
      </c>
      <c r="E519" s="17">
        <v>0.37270833333333298</v>
      </c>
      <c r="F519" s="1" t="s">
        <v>39</v>
      </c>
    </row>
    <row r="520" spans="2:6">
      <c r="B520" s="1" t="s">
        <v>14119</v>
      </c>
      <c r="C520" s="1">
        <v>1</v>
      </c>
      <c r="D520" s="1" t="s">
        <v>13687</v>
      </c>
      <c r="E520" s="17">
        <v>0.37291666666666701</v>
      </c>
      <c r="F520" s="1" t="s">
        <v>39</v>
      </c>
    </row>
    <row r="521" spans="2:6">
      <c r="B521" s="1" t="s">
        <v>14120</v>
      </c>
      <c r="C521" s="1">
        <v>1</v>
      </c>
      <c r="D521" s="1" t="s">
        <v>3076</v>
      </c>
      <c r="E521" s="17">
        <v>0.373078703703704</v>
      </c>
      <c r="F521" s="1" t="s">
        <v>39</v>
      </c>
    </row>
    <row r="522" spans="2:6">
      <c r="B522" s="1" t="s">
        <v>14121</v>
      </c>
      <c r="C522" s="1">
        <v>2</v>
      </c>
      <c r="D522" s="1" t="s">
        <v>13760</v>
      </c>
      <c r="E522" s="17">
        <v>0.37314814814814801</v>
      </c>
      <c r="F522" s="1" t="s">
        <v>39</v>
      </c>
    </row>
    <row r="523" spans="2:6">
      <c r="B523" s="1" t="s">
        <v>14122</v>
      </c>
      <c r="C523" s="1">
        <v>1</v>
      </c>
      <c r="D523" s="1" t="s">
        <v>13753</v>
      </c>
      <c r="E523" s="17">
        <v>0.37321759259259302</v>
      </c>
      <c r="F523" s="1" t="s">
        <v>39</v>
      </c>
    </row>
    <row r="524" spans="2:6">
      <c r="B524" s="1" t="s">
        <v>14123</v>
      </c>
      <c r="C524" s="1">
        <v>1</v>
      </c>
      <c r="D524" s="1" t="s">
        <v>13753</v>
      </c>
      <c r="E524" s="17">
        <v>0.37326388888888901</v>
      </c>
      <c r="F524" s="1" t="s">
        <v>39</v>
      </c>
    </row>
    <row r="525" spans="2:6">
      <c r="B525" s="1" t="s">
        <v>14124</v>
      </c>
      <c r="C525" s="1">
        <v>1</v>
      </c>
      <c r="D525" s="1" t="s">
        <v>13753</v>
      </c>
      <c r="E525" s="17">
        <v>0.373310185185185</v>
      </c>
      <c r="F525" s="1" t="s">
        <v>39</v>
      </c>
    </row>
    <row r="526" spans="2:6">
      <c r="B526" s="1" t="s">
        <v>14125</v>
      </c>
      <c r="C526" s="1">
        <v>1</v>
      </c>
      <c r="D526" s="1" t="s">
        <v>13753</v>
      </c>
      <c r="E526" s="17">
        <v>0.37333333333333302</v>
      </c>
      <c r="F526" s="1" t="s">
        <v>39</v>
      </c>
    </row>
    <row r="527" spans="2:6">
      <c r="B527" s="1" t="s">
        <v>14126</v>
      </c>
      <c r="C527" s="1">
        <v>1</v>
      </c>
      <c r="D527" s="1" t="s">
        <v>13687</v>
      </c>
      <c r="E527" s="17">
        <v>0.37342592592592599</v>
      </c>
      <c r="F527" s="1" t="s">
        <v>39</v>
      </c>
    </row>
    <row r="528" spans="2:6">
      <c r="B528" s="1" t="s">
        <v>14118</v>
      </c>
      <c r="C528" s="1">
        <v>1</v>
      </c>
      <c r="D528" s="1" t="s">
        <v>3077</v>
      </c>
      <c r="E528" s="17">
        <v>0.37355324074074098</v>
      </c>
      <c r="F528" s="1" t="s">
        <v>39</v>
      </c>
    </row>
    <row r="529" spans="2:6">
      <c r="B529" s="1" t="s">
        <v>14127</v>
      </c>
      <c r="C529" s="1">
        <v>5</v>
      </c>
      <c r="D529" s="1" t="s">
        <v>13753</v>
      </c>
      <c r="E529" s="17">
        <v>0.37370370370370398</v>
      </c>
      <c r="F529" s="1" t="s">
        <v>39</v>
      </c>
    </row>
    <row r="530" spans="2:6">
      <c r="B530" s="1" t="s">
        <v>14128</v>
      </c>
      <c r="C530" s="1">
        <v>1</v>
      </c>
      <c r="D530" s="1" t="s">
        <v>3076</v>
      </c>
      <c r="E530" s="17">
        <v>0.373958333333333</v>
      </c>
      <c r="F530" s="1" t="s">
        <v>39</v>
      </c>
    </row>
    <row r="531" spans="2:6">
      <c r="B531" s="1" t="s">
        <v>14129</v>
      </c>
      <c r="C531" s="1">
        <v>1</v>
      </c>
      <c r="D531" s="1" t="s">
        <v>13687</v>
      </c>
      <c r="E531" s="17">
        <v>0.37400462962962999</v>
      </c>
      <c r="F531" s="1" t="s">
        <v>39</v>
      </c>
    </row>
    <row r="532" spans="2:6">
      <c r="B532" s="1" t="s">
        <v>14130</v>
      </c>
      <c r="C532" s="1">
        <v>1</v>
      </c>
      <c r="D532" s="1" t="s">
        <v>13687</v>
      </c>
      <c r="E532" s="17">
        <v>0.37405092592592598</v>
      </c>
      <c r="F532" s="1" t="s">
        <v>39</v>
      </c>
    </row>
    <row r="533" spans="2:6">
      <c r="B533" s="1" t="s">
        <v>14124</v>
      </c>
      <c r="C533" s="1">
        <v>1</v>
      </c>
      <c r="D533" s="1" t="s">
        <v>13746</v>
      </c>
      <c r="E533" s="17">
        <v>0.37424768518518498</v>
      </c>
      <c r="F533" s="1" t="s">
        <v>39</v>
      </c>
    </row>
    <row r="534" spans="2:6">
      <c r="B534" s="1" t="s">
        <v>14127</v>
      </c>
      <c r="C534" s="1">
        <v>5</v>
      </c>
      <c r="D534" s="1" t="s">
        <v>3078</v>
      </c>
      <c r="E534" s="17">
        <v>0.37431712962962999</v>
      </c>
      <c r="F534" s="1" t="s">
        <v>39</v>
      </c>
    </row>
    <row r="535" spans="2:6">
      <c r="B535" s="1" t="s">
        <v>14131</v>
      </c>
      <c r="C535" s="1">
        <v>1</v>
      </c>
      <c r="D535" s="1" t="s">
        <v>13753</v>
      </c>
      <c r="E535" s="17">
        <v>0.37437500000000001</v>
      </c>
      <c r="F535" s="1" t="s">
        <v>39</v>
      </c>
    </row>
    <row r="536" spans="2:6">
      <c r="B536" s="1" t="s">
        <v>14132</v>
      </c>
      <c r="C536" s="1">
        <v>1</v>
      </c>
      <c r="D536" s="1" t="s">
        <v>13753</v>
      </c>
      <c r="E536" s="17">
        <v>0.37443287037036999</v>
      </c>
      <c r="F536" s="1" t="s">
        <v>39</v>
      </c>
    </row>
    <row r="537" spans="2:6">
      <c r="B537" s="1" t="s">
        <v>14129</v>
      </c>
      <c r="C537" s="1">
        <v>1</v>
      </c>
      <c r="D537" s="1" t="s">
        <v>13746</v>
      </c>
      <c r="E537" s="17">
        <v>0.37490740740740702</v>
      </c>
      <c r="F537" s="1" t="s">
        <v>39</v>
      </c>
    </row>
    <row r="538" spans="2:6">
      <c r="B538" s="1" t="s">
        <v>14131</v>
      </c>
      <c r="C538" s="1">
        <v>1</v>
      </c>
      <c r="D538" s="1" t="s">
        <v>3078</v>
      </c>
      <c r="E538" s="17">
        <v>0.375115740740741</v>
      </c>
      <c r="F538" s="1" t="s">
        <v>40</v>
      </c>
    </row>
    <row r="539" spans="2:6">
      <c r="B539" s="1" t="s">
        <v>14132</v>
      </c>
      <c r="C539" s="1">
        <v>1</v>
      </c>
      <c r="D539" s="1" t="s">
        <v>3101</v>
      </c>
      <c r="E539" s="17">
        <v>0.37547453703703698</v>
      </c>
      <c r="F539" s="1" t="s">
        <v>40</v>
      </c>
    </row>
    <row r="540" spans="2:6">
      <c r="B540" s="1" t="s">
        <v>14133</v>
      </c>
      <c r="C540" s="1">
        <v>2</v>
      </c>
      <c r="D540" s="1" t="s">
        <v>13753</v>
      </c>
      <c r="E540" s="17">
        <v>0.37556712962963001</v>
      </c>
      <c r="F540" s="1" t="s">
        <v>40</v>
      </c>
    </row>
    <row r="541" spans="2:6">
      <c r="B541" s="1" t="s">
        <v>14134</v>
      </c>
      <c r="C541" s="1">
        <v>5</v>
      </c>
      <c r="D541" s="1" t="s">
        <v>13753</v>
      </c>
      <c r="E541" s="17">
        <v>0.375729166666667</v>
      </c>
      <c r="F541" s="1" t="s">
        <v>40</v>
      </c>
    </row>
    <row r="542" spans="2:6">
      <c r="B542" s="1" t="s">
        <v>14135</v>
      </c>
      <c r="C542" s="1">
        <v>2</v>
      </c>
      <c r="D542" s="1" t="s">
        <v>13753</v>
      </c>
      <c r="E542" s="17">
        <v>0.37583333333333302</v>
      </c>
      <c r="F542" s="1" t="s">
        <v>40</v>
      </c>
    </row>
    <row r="543" spans="2:6">
      <c r="B543" s="1" t="s">
        <v>14136</v>
      </c>
      <c r="C543" s="1">
        <v>4</v>
      </c>
      <c r="D543" s="1" t="s">
        <v>13753</v>
      </c>
      <c r="E543" s="17">
        <v>0.37641203703703702</v>
      </c>
      <c r="F543" s="1" t="s">
        <v>40</v>
      </c>
    </row>
    <row r="544" spans="2:6">
      <c r="B544" s="1" t="s">
        <v>14137</v>
      </c>
      <c r="C544" s="1">
        <v>1</v>
      </c>
      <c r="D544" s="1" t="s">
        <v>13760</v>
      </c>
      <c r="E544" s="17">
        <v>0.37646990740740699</v>
      </c>
      <c r="F544" s="1" t="s">
        <v>40</v>
      </c>
    </row>
    <row r="545" spans="2:6">
      <c r="B545" s="1" t="s">
        <v>14138</v>
      </c>
      <c r="C545" s="1">
        <v>1</v>
      </c>
      <c r="D545" s="1" t="s">
        <v>13753</v>
      </c>
      <c r="E545" s="17">
        <v>0.37659722222222197</v>
      </c>
      <c r="F545" s="1" t="s">
        <v>40</v>
      </c>
    </row>
    <row r="546" spans="2:6">
      <c r="B546" s="1" t="s">
        <v>14138</v>
      </c>
      <c r="C546" s="1">
        <v>1</v>
      </c>
      <c r="D546" s="1" t="s">
        <v>3078</v>
      </c>
      <c r="E546" s="17">
        <v>0.37707175925925901</v>
      </c>
      <c r="F546" s="1" t="s">
        <v>40</v>
      </c>
    </row>
    <row r="547" spans="2:6">
      <c r="B547" s="1" t="s">
        <v>14125</v>
      </c>
      <c r="C547" s="1">
        <v>2</v>
      </c>
      <c r="D547" s="1" t="s">
        <v>3078</v>
      </c>
      <c r="E547" s="17">
        <v>0.37724537037036998</v>
      </c>
      <c r="F547" s="1" t="s">
        <v>40</v>
      </c>
    </row>
    <row r="548" spans="2:6">
      <c r="B548" s="1" t="s">
        <v>14137</v>
      </c>
      <c r="C548" s="1">
        <v>1</v>
      </c>
      <c r="D548" s="1" t="s">
        <v>3078</v>
      </c>
      <c r="E548" s="17">
        <v>0.37762731481481498</v>
      </c>
      <c r="F548" s="1" t="s">
        <v>40</v>
      </c>
    </row>
    <row r="549" spans="2:6">
      <c r="B549" s="1" t="s">
        <v>14115</v>
      </c>
      <c r="C549" s="1">
        <v>1</v>
      </c>
      <c r="D549" s="1" t="s">
        <v>3078</v>
      </c>
      <c r="E549" s="17">
        <v>0.37803240740740701</v>
      </c>
      <c r="F549" s="1" t="s">
        <v>40</v>
      </c>
    </row>
    <row r="550" spans="2:6">
      <c r="B550" s="1" t="s">
        <v>14139</v>
      </c>
      <c r="C550" s="1">
        <v>1</v>
      </c>
      <c r="D550" s="1" t="s">
        <v>13687</v>
      </c>
      <c r="E550" s="17">
        <v>0.37829861111111102</v>
      </c>
      <c r="F550" s="1" t="s">
        <v>40</v>
      </c>
    </row>
    <row r="551" spans="2:6">
      <c r="B551" s="1" t="s">
        <v>14140</v>
      </c>
      <c r="C551" s="1">
        <v>1</v>
      </c>
      <c r="D551" s="1" t="s">
        <v>13753</v>
      </c>
      <c r="E551" s="17">
        <v>0.37837962962963001</v>
      </c>
      <c r="F551" s="1" t="s">
        <v>40</v>
      </c>
    </row>
    <row r="552" spans="2:6">
      <c r="B552" s="1" t="s">
        <v>14141</v>
      </c>
      <c r="C552" s="1">
        <v>1</v>
      </c>
      <c r="D552" s="1" t="s">
        <v>13760</v>
      </c>
      <c r="E552" s="17">
        <v>0.37837962962963001</v>
      </c>
      <c r="F552" s="1" t="s">
        <v>40</v>
      </c>
    </row>
    <row r="553" spans="2:6">
      <c r="B553" s="1" t="s">
        <v>14142</v>
      </c>
      <c r="C553" s="1">
        <v>1</v>
      </c>
      <c r="D553" s="1" t="s">
        <v>3076</v>
      </c>
      <c r="E553" s="17">
        <v>0.37847222222222199</v>
      </c>
      <c r="F553" s="1" t="s">
        <v>40</v>
      </c>
    </row>
    <row r="554" spans="2:6">
      <c r="B554" s="1" t="s">
        <v>14143</v>
      </c>
      <c r="C554" s="1">
        <v>1</v>
      </c>
      <c r="D554" s="1" t="s">
        <v>3076</v>
      </c>
      <c r="E554" s="17">
        <v>0.37858796296296299</v>
      </c>
      <c r="F554" s="1" t="s">
        <v>40</v>
      </c>
    </row>
    <row r="555" spans="2:6">
      <c r="B555" s="1" t="s">
        <v>14144</v>
      </c>
      <c r="C555" s="1">
        <v>1</v>
      </c>
      <c r="D555" s="1" t="s">
        <v>13687</v>
      </c>
      <c r="E555" s="17">
        <v>0.379039351851852</v>
      </c>
      <c r="F555" s="1" t="s">
        <v>40</v>
      </c>
    </row>
    <row r="556" spans="2:6">
      <c r="B556" s="1" t="s">
        <v>14139</v>
      </c>
      <c r="C556" s="1">
        <v>1</v>
      </c>
      <c r="D556" s="1" t="s">
        <v>13746</v>
      </c>
      <c r="E556" s="17">
        <v>0.379236111111111</v>
      </c>
      <c r="F556" s="1" t="s">
        <v>40</v>
      </c>
    </row>
    <row r="557" spans="2:6">
      <c r="B557" s="1" t="s">
        <v>14145</v>
      </c>
      <c r="C557" s="1">
        <v>2</v>
      </c>
      <c r="D557" s="1" t="s">
        <v>13687</v>
      </c>
      <c r="E557" s="17">
        <v>0.37934027777777801</v>
      </c>
      <c r="F557" s="1" t="s">
        <v>40</v>
      </c>
    </row>
    <row r="558" spans="2:6">
      <c r="B558" s="1" t="s">
        <v>14143</v>
      </c>
      <c r="C558" s="1">
        <v>1</v>
      </c>
      <c r="D558" s="1" t="s">
        <v>3078</v>
      </c>
      <c r="E558" s="17">
        <v>0.37936342592592598</v>
      </c>
      <c r="F558" s="1" t="s">
        <v>40</v>
      </c>
    </row>
    <row r="559" spans="2:6">
      <c r="B559" s="1" t="s">
        <v>14145</v>
      </c>
      <c r="C559" s="1">
        <v>2</v>
      </c>
      <c r="D559" s="1" t="s">
        <v>13762</v>
      </c>
      <c r="E559" s="17">
        <v>0.37943287037036999</v>
      </c>
      <c r="F559" s="1" t="s">
        <v>40</v>
      </c>
    </row>
    <row r="560" spans="2:6">
      <c r="B560" s="1" t="s">
        <v>14146</v>
      </c>
      <c r="C560" s="1">
        <v>1</v>
      </c>
      <c r="D560" s="1" t="s">
        <v>13687</v>
      </c>
      <c r="E560" s="17">
        <v>0.37960648148148102</v>
      </c>
      <c r="F560" s="1" t="s">
        <v>40</v>
      </c>
    </row>
    <row r="561" spans="2:6">
      <c r="B561" s="1" t="s">
        <v>14141</v>
      </c>
      <c r="C561" s="1">
        <v>1</v>
      </c>
      <c r="D561" s="1" t="s">
        <v>3095</v>
      </c>
      <c r="E561" s="17">
        <v>0.379618055555556</v>
      </c>
      <c r="F561" s="1" t="s">
        <v>40</v>
      </c>
    </row>
    <row r="562" spans="2:6">
      <c r="B562" s="1" t="s">
        <v>14147</v>
      </c>
      <c r="C562" s="1">
        <v>2</v>
      </c>
      <c r="D562" s="1" t="s">
        <v>13760</v>
      </c>
      <c r="E562" s="17">
        <v>0.37965277777777801</v>
      </c>
      <c r="F562" s="1" t="s">
        <v>40</v>
      </c>
    </row>
    <row r="563" spans="2:6">
      <c r="B563" s="1" t="s">
        <v>14142</v>
      </c>
      <c r="C563" s="1">
        <v>1</v>
      </c>
      <c r="D563" s="1" t="s">
        <v>3078</v>
      </c>
      <c r="E563" s="17">
        <v>0.37975694444444402</v>
      </c>
      <c r="F563" s="1" t="s">
        <v>40</v>
      </c>
    </row>
    <row r="564" spans="2:6">
      <c r="B564" s="1" t="s">
        <v>14148</v>
      </c>
      <c r="C564" s="1">
        <v>1</v>
      </c>
      <c r="D564" s="1" t="s">
        <v>13687</v>
      </c>
      <c r="E564" s="17">
        <v>0.37980324074074101</v>
      </c>
      <c r="F564" s="1" t="s">
        <v>40</v>
      </c>
    </row>
    <row r="565" spans="2:6">
      <c r="B565" s="1" t="s">
        <v>14149</v>
      </c>
      <c r="C565" s="1">
        <v>5</v>
      </c>
      <c r="D565" s="1" t="s">
        <v>13753</v>
      </c>
      <c r="E565" s="17">
        <v>0.37981481481481499</v>
      </c>
      <c r="F565" s="1" t="s">
        <v>40</v>
      </c>
    </row>
    <row r="566" spans="2:6">
      <c r="B566" s="1" t="s">
        <v>14116</v>
      </c>
      <c r="C566" s="1">
        <v>1</v>
      </c>
      <c r="D566" s="1" t="s">
        <v>13746</v>
      </c>
      <c r="E566" s="17">
        <v>0.38001157407407399</v>
      </c>
      <c r="F566" s="1" t="s">
        <v>40</v>
      </c>
    </row>
    <row r="567" spans="2:6">
      <c r="B567" s="1" t="s">
        <v>14146</v>
      </c>
      <c r="C567" s="1">
        <v>1</v>
      </c>
      <c r="D567" s="1" t="s">
        <v>13746</v>
      </c>
      <c r="E567" s="17">
        <v>0.38030092592592601</v>
      </c>
      <c r="F567" s="1" t="s">
        <v>40</v>
      </c>
    </row>
    <row r="568" spans="2:6">
      <c r="B568" s="1" t="s">
        <v>14150</v>
      </c>
      <c r="C568" s="1">
        <v>1</v>
      </c>
      <c r="D568" s="1" t="s">
        <v>13760</v>
      </c>
      <c r="E568" s="17">
        <v>0.38032407407407398</v>
      </c>
      <c r="F568" s="1" t="s">
        <v>40</v>
      </c>
    </row>
    <row r="569" spans="2:6">
      <c r="B569" s="1" t="s">
        <v>14151</v>
      </c>
      <c r="C569" s="1">
        <v>1</v>
      </c>
      <c r="D569" s="1" t="s">
        <v>13753</v>
      </c>
      <c r="E569" s="17">
        <v>0.38037037037037003</v>
      </c>
      <c r="F569" s="1" t="s">
        <v>40</v>
      </c>
    </row>
    <row r="570" spans="2:6">
      <c r="B570" s="1" t="s">
        <v>14152</v>
      </c>
      <c r="C570" s="1">
        <v>1</v>
      </c>
      <c r="D570" s="1" t="s">
        <v>3076</v>
      </c>
      <c r="E570" s="17">
        <v>0.38048611111111103</v>
      </c>
      <c r="F570" s="1" t="s">
        <v>40</v>
      </c>
    </row>
    <row r="571" spans="2:6">
      <c r="B571" s="1" t="s">
        <v>14111</v>
      </c>
      <c r="C571" s="1">
        <v>1</v>
      </c>
      <c r="D571" s="1" t="s">
        <v>13762</v>
      </c>
      <c r="E571" s="17">
        <v>0.380543981481481</v>
      </c>
      <c r="F571" s="1" t="s">
        <v>40</v>
      </c>
    </row>
    <row r="572" spans="2:6">
      <c r="B572" s="1" t="s">
        <v>14153</v>
      </c>
      <c r="C572" s="1">
        <v>1</v>
      </c>
      <c r="D572" s="1" t="s">
        <v>13746</v>
      </c>
      <c r="E572" s="17">
        <v>0.38074074074074099</v>
      </c>
      <c r="F572" s="1" t="s">
        <v>40</v>
      </c>
    </row>
    <row r="573" spans="2:6">
      <c r="B573" s="1" t="s">
        <v>14148</v>
      </c>
      <c r="C573" s="1">
        <v>1</v>
      </c>
      <c r="D573" s="1" t="s">
        <v>13746</v>
      </c>
      <c r="E573" s="17">
        <v>0.38079861111111102</v>
      </c>
      <c r="F573" s="1" t="s">
        <v>40</v>
      </c>
    </row>
    <row r="574" spans="2:6">
      <c r="B574" s="1" t="s">
        <v>14103</v>
      </c>
      <c r="C574" s="1">
        <v>2</v>
      </c>
      <c r="D574" s="1" t="s">
        <v>3095</v>
      </c>
      <c r="E574" s="17">
        <v>0.38119212962963001</v>
      </c>
      <c r="F574" s="1" t="s">
        <v>40</v>
      </c>
    </row>
    <row r="575" spans="2:6">
      <c r="B575" s="1" t="s">
        <v>14154</v>
      </c>
      <c r="C575" s="1">
        <v>1</v>
      </c>
      <c r="D575" s="1" t="s">
        <v>13753</v>
      </c>
      <c r="E575" s="17">
        <v>0.38124999999999998</v>
      </c>
      <c r="F575" s="1" t="s">
        <v>40</v>
      </c>
    </row>
    <row r="576" spans="2:6">
      <c r="B576" s="1" t="s">
        <v>14155</v>
      </c>
      <c r="C576" s="1">
        <v>1</v>
      </c>
      <c r="D576" s="1" t="s">
        <v>13760</v>
      </c>
      <c r="E576" s="17">
        <v>0.381273148148148</v>
      </c>
      <c r="F576" s="1" t="s">
        <v>40</v>
      </c>
    </row>
    <row r="577" spans="2:6">
      <c r="B577" s="1" t="s">
        <v>14156</v>
      </c>
      <c r="C577" s="1">
        <v>1</v>
      </c>
      <c r="D577" s="1" t="s">
        <v>13687</v>
      </c>
      <c r="E577" s="17">
        <v>0.38135416666666699</v>
      </c>
      <c r="F577" s="1" t="s">
        <v>40</v>
      </c>
    </row>
    <row r="578" spans="2:6">
      <c r="B578" s="1" t="s">
        <v>14133</v>
      </c>
      <c r="C578" s="1">
        <v>2</v>
      </c>
      <c r="D578" s="1" t="s">
        <v>3078</v>
      </c>
      <c r="E578" s="17">
        <v>0.38137731481481502</v>
      </c>
      <c r="F578" s="1" t="s">
        <v>40</v>
      </c>
    </row>
    <row r="579" spans="2:6">
      <c r="B579" s="1" t="s">
        <v>14157</v>
      </c>
      <c r="C579" s="1">
        <v>2</v>
      </c>
      <c r="D579" s="1" t="s">
        <v>13760</v>
      </c>
      <c r="E579" s="17">
        <v>0.38158564814814799</v>
      </c>
      <c r="F579" s="1" t="s">
        <v>40</v>
      </c>
    </row>
    <row r="580" spans="2:6">
      <c r="B580" s="1" t="s">
        <v>14158</v>
      </c>
      <c r="C580" s="1">
        <v>5</v>
      </c>
      <c r="D580" s="1" t="s">
        <v>13753</v>
      </c>
      <c r="E580" s="17">
        <v>0.38225694444444402</v>
      </c>
      <c r="F580" s="1" t="s">
        <v>40</v>
      </c>
    </row>
    <row r="581" spans="2:6">
      <c r="B581" s="1" t="s">
        <v>14155</v>
      </c>
      <c r="C581" s="1">
        <v>1</v>
      </c>
      <c r="D581" s="1" t="s">
        <v>3095</v>
      </c>
      <c r="E581" s="17">
        <v>0.38233796296296302</v>
      </c>
      <c r="F581" s="1" t="s">
        <v>40</v>
      </c>
    </row>
    <row r="582" spans="2:6">
      <c r="B582" s="1" t="s">
        <v>14159</v>
      </c>
      <c r="C582" s="1">
        <v>1</v>
      </c>
      <c r="D582" s="1" t="s">
        <v>13753</v>
      </c>
      <c r="E582" s="17">
        <v>0.38247685185185198</v>
      </c>
      <c r="F582" s="1" t="s">
        <v>40</v>
      </c>
    </row>
    <row r="583" spans="2:6">
      <c r="B583" s="1" t="s">
        <v>14160</v>
      </c>
      <c r="C583" s="1">
        <v>1</v>
      </c>
      <c r="D583" s="1" t="s">
        <v>13746</v>
      </c>
      <c r="E583" s="17">
        <v>0.38248842592592602</v>
      </c>
      <c r="F583" s="1" t="s">
        <v>40</v>
      </c>
    </row>
    <row r="584" spans="2:6">
      <c r="B584" s="1" t="s">
        <v>14161</v>
      </c>
      <c r="C584" s="1">
        <v>1</v>
      </c>
      <c r="D584" s="1" t="s">
        <v>13753</v>
      </c>
      <c r="E584" s="17">
        <v>0.38255787037036998</v>
      </c>
      <c r="F584" s="1" t="s">
        <v>40</v>
      </c>
    </row>
    <row r="585" spans="2:6">
      <c r="B585" s="1" t="s">
        <v>14157</v>
      </c>
      <c r="C585" s="1">
        <v>2</v>
      </c>
      <c r="D585" s="1" t="s">
        <v>3077</v>
      </c>
      <c r="E585" s="17">
        <v>0.38263888888888897</v>
      </c>
      <c r="F585" s="1" t="s">
        <v>40</v>
      </c>
    </row>
    <row r="586" spans="2:6">
      <c r="B586" s="1" t="s">
        <v>14162</v>
      </c>
      <c r="C586" s="1">
        <v>1</v>
      </c>
      <c r="D586" s="1" t="s">
        <v>13760</v>
      </c>
      <c r="E586" s="17">
        <v>0.38265046296296301</v>
      </c>
      <c r="F586" s="1" t="s">
        <v>40</v>
      </c>
    </row>
    <row r="587" spans="2:6">
      <c r="B587" s="1" t="s">
        <v>14149</v>
      </c>
      <c r="C587" s="1">
        <v>5</v>
      </c>
      <c r="D587" s="1" t="s">
        <v>3078</v>
      </c>
      <c r="E587" s="17">
        <v>0.38274305555555599</v>
      </c>
      <c r="F587" s="1" t="s">
        <v>40</v>
      </c>
    </row>
    <row r="588" spans="2:6">
      <c r="B588" s="1" t="s">
        <v>14158</v>
      </c>
      <c r="C588" s="1">
        <v>5</v>
      </c>
      <c r="D588" s="1" t="s">
        <v>3078</v>
      </c>
      <c r="E588" s="17">
        <v>0.38287037037036997</v>
      </c>
      <c r="F588" s="1" t="s">
        <v>40</v>
      </c>
    </row>
    <row r="589" spans="2:6">
      <c r="B589" s="1" t="s">
        <v>14121</v>
      </c>
      <c r="C589" s="1">
        <v>2</v>
      </c>
      <c r="D589" s="1" t="s">
        <v>13746</v>
      </c>
      <c r="E589" s="17">
        <v>0.383043981481481</v>
      </c>
      <c r="F589" s="1" t="s">
        <v>40</v>
      </c>
    </row>
    <row r="590" spans="2:6">
      <c r="B590" s="1" t="s">
        <v>14090</v>
      </c>
      <c r="C590" s="1">
        <v>2</v>
      </c>
      <c r="D590" s="1" t="s">
        <v>13746</v>
      </c>
      <c r="E590" s="17">
        <v>0.383159722222222</v>
      </c>
      <c r="F590" s="1" t="s">
        <v>40</v>
      </c>
    </row>
    <row r="591" spans="2:6">
      <c r="B591" s="1" t="s">
        <v>14156</v>
      </c>
      <c r="C591" s="1">
        <v>1</v>
      </c>
      <c r="D591" s="1" t="s">
        <v>13746</v>
      </c>
      <c r="E591" s="17">
        <v>0.38322916666666701</v>
      </c>
      <c r="F591" s="1" t="s">
        <v>40</v>
      </c>
    </row>
    <row r="592" spans="2:6">
      <c r="B592" s="1" t="s">
        <v>14163</v>
      </c>
      <c r="C592" s="1">
        <v>5</v>
      </c>
      <c r="D592" s="1" t="s">
        <v>13753</v>
      </c>
      <c r="E592" s="17">
        <v>0.38333333333333303</v>
      </c>
      <c r="F592" s="1" t="s">
        <v>40</v>
      </c>
    </row>
    <row r="593" spans="2:6">
      <c r="B593" s="1" t="s">
        <v>14164</v>
      </c>
      <c r="C593" s="1">
        <v>5</v>
      </c>
      <c r="D593" s="1" t="s">
        <v>13753</v>
      </c>
      <c r="E593" s="17">
        <v>0.38358796296296299</v>
      </c>
      <c r="F593" s="1" t="s">
        <v>40</v>
      </c>
    </row>
    <row r="594" spans="2:6">
      <c r="B594" s="1" t="s">
        <v>14165</v>
      </c>
      <c r="C594" s="1">
        <v>1</v>
      </c>
      <c r="D594" s="1" t="s">
        <v>13753</v>
      </c>
      <c r="E594" s="17">
        <v>0.38368055555555602</v>
      </c>
      <c r="F594" s="1" t="s">
        <v>40</v>
      </c>
    </row>
    <row r="595" spans="2:6">
      <c r="B595" s="1" t="s">
        <v>14161</v>
      </c>
      <c r="C595" s="1">
        <v>1</v>
      </c>
      <c r="D595" s="1" t="s">
        <v>3078</v>
      </c>
      <c r="E595" s="17">
        <v>0.38372685185185201</v>
      </c>
      <c r="F595" s="1" t="s">
        <v>40</v>
      </c>
    </row>
    <row r="596" spans="2:6">
      <c r="B596" s="1" t="s">
        <v>14166</v>
      </c>
      <c r="C596" s="1">
        <v>1</v>
      </c>
      <c r="D596" s="1" t="s">
        <v>13753</v>
      </c>
      <c r="E596" s="17">
        <v>0.383773148148148</v>
      </c>
      <c r="F596" s="1" t="s">
        <v>40</v>
      </c>
    </row>
    <row r="597" spans="2:6">
      <c r="B597" s="1" t="s">
        <v>14167</v>
      </c>
      <c r="C597" s="1">
        <v>1</v>
      </c>
      <c r="D597" s="1" t="s">
        <v>13760</v>
      </c>
      <c r="E597" s="17">
        <v>0.38386574074074098</v>
      </c>
      <c r="F597" s="1" t="s">
        <v>40</v>
      </c>
    </row>
    <row r="598" spans="2:6">
      <c r="B598" s="1" t="s">
        <v>14168</v>
      </c>
      <c r="C598" s="1">
        <v>1</v>
      </c>
      <c r="D598" s="1" t="s">
        <v>13687</v>
      </c>
      <c r="E598" s="17">
        <v>0.38437500000000002</v>
      </c>
      <c r="F598" s="1" t="s">
        <v>40</v>
      </c>
    </row>
    <row r="599" spans="2:6">
      <c r="B599" s="1" t="s">
        <v>14169</v>
      </c>
      <c r="C599" s="1">
        <v>2</v>
      </c>
      <c r="D599" s="1" t="s">
        <v>13753</v>
      </c>
      <c r="E599" s="17">
        <v>0.38442129629629601</v>
      </c>
      <c r="F599" s="1" t="s">
        <v>40</v>
      </c>
    </row>
    <row r="600" spans="2:6">
      <c r="B600" s="1" t="s">
        <v>14170</v>
      </c>
      <c r="C600" s="1">
        <v>1</v>
      </c>
      <c r="D600" s="1" t="s">
        <v>13687</v>
      </c>
      <c r="E600" s="17">
        <v>0.38442129629629601</v>
      </c>
      <c r="F600" s="1" t="s">
        <v>40</v>
      </c>
    </row>
    <row r="601" spans="2:6">
      <c r="B601" s="1" t="s">
        <v>13951</v>
      </c>
      <c r="C601" s="1">
        <v>3</v>
      </c>
      <c r="D601" s="1" t="s">
        <v>3078</v>
      </c>
      <c r="E601" s="17">
        <v>0.38475694444444403</v>
      </c>
      <c r="F601" s="1" t="s">
        <v>40</v>
      </c>
    </row>
    <row r="602" spans="2:6">
      <c r="B602" s="1" t="s">
        <v>14171</v>
      </c>
      <c r="C602" s="1">
        <v>1</v>
      </c>
      <c r="D602" s="1" t="s">
        <v>13753</v>
      </c>
      <c r="E602" s="17">
        <v>0.38497685185185199</v>
      </c>
      <c r="F602" s="1" t="s">
        <v>40</v>
      </c>
    </row>
    <row r="603" spans="2:6">
      <c r="B603" s="1" t="s">
        <v>14172</v>
      </c>
      <c r="C603" s="1">
        <v>2</v>
      </c>
      <c r="D603" s="1" t="s">
        <v>13760</v>
      </c>
      <c r="E603" s="17">
        <v>0.38500000000000001</v>
      </c>
      <c r="F603" s="1" t="s">
        <v>40</v>
      </c>
    </row>
    <row r="604" spans="2:6">
      <c r="B604" s="1" t="s">
        <v>14058</v>
      </c>
      <c r="C604" s="1">
        <v>2</v>
      </c>
      <c r="D604" s="1" t="s">
        <v>3078</v>
      </c>
      <c r="E604" s="17">
        <v>0.38528935185185198</v>
      </c>
      <c r="F604" s="1" t="s">
        <v>40</v>
      </c>
    </row>
    <row r="605" spans="2:6">
      <c r="B605" s="1" t="s">
        <v>14168</v>
      </c>
      <c r="C605" s="1">
        <v>1</v>
      </c>
      <c r="D605" s="1" t="s">
        <v>13746</v>
      </c>
      <c r="E605" s="17">
        <v>0.38534722222222201</v>
      </c>
      <c r="F605" s="1" t="s">
        <v>40</v>
      </c>
    </row>
    <row r="606" spans="2:6">
      <c r="B606" s="1" t="s">
        <v>14170</v>
      </c>
      <c r="C606" s="1">
        <v>1</v>
      </c>
      <c r="D606" s="1" t="s">
        <v>13746</v>
      </c>
      <c r="E606" s="17">
        <v>0.385393518518518</v>
      </c>
      <c r="F606" s="1" t="s">
        <v>40</v>
      </c>
    </row>
    <row r="607" spans="2:6">
      <c r="B607" s="1" t="s">
        <v>14173</v>
      </c>
      <c r="C607" s="1">
        <v>2</v>
      </c>
      <c r="D607" s="1" t="s">
        <v>13753</v>
      </c>
      <c r="E607" s="17">
        <v>0.385659722222222</v>
      </c>
      <c r="F607" s="1" t="s">
        <v>41</v>
      </c>
    </row>
    <row r="608" spans="2:6">
      <c r="B608" s="1" t="s">
        <v>14171</v>
      </c>
      <c r="C608" s="1">
        <v>1</v>
      </c>
      <c r="D608" s="1" t="s">
        <v>13762</v>
      </c>
      <c r="E608" s="17">
        <v>0.38586805555555598</v>
      </c>
      <c r="F608" s="1" t="s">
        <v>41</v>
      </c>
    </row>
    <row r="609" spans="2:6">
      <c r="B609" s="1" t="s">
        <v>13998</v>
      </c>
      <c r="C609" s="1">
        <v>3</v>
      </c>
      <c r="D609" s="1" t="s">
        <v>3077</v>
      </c>
      <c r="E609" s="17">
        <v>0.386006944444444</v>
      </c>
      <c r="F609" s="1" t="s">
        <v>41</v>
      </c>
    </row>
    <row r="610" spans="2:6">
      <c r="B610" s="1" t="s">
        <v>14174</v>
      </c>
      <c r="C610" s="1">
        <v>3</v>
      </c>
      <c r="D610" s="1" t="s">
        <v>3076</v>
      </c>
      <c r="E610" s="17">
        <v>0.38607638888888901</v>
      </c>
      <c r="F610" s="1" t="s">
        <v>41</v>
      </c>
    </row>
    <row r="611" spans="2:6">
      <c r="B611" s="1" t="s">
        <v>14164</v>
      </c>
      <c r="C611" s="1">
        <v>5</v>
      </c>
      <c r="D611" s="1" t="s">
        <v>3078</v>
      </c>
      <c r="E611" s="17">
        <v>0.38607638888888901</v>
      </c>
      <c r="F611" s="1" t="s">
        <v>41</v>
      </c>
    </row>
    <row r="612" spans="2:6">
      <c r="B612" s="1" t="s">
        <v>14123</v>
      </c>
      <c r="C612" s="1">
        <v>1</v>
      </c>
      <c r="D612" s="1" t="s">
        <v>3078</v>
      </c>
      <c r="E612" s="17">
        <v>0.38613425925925898</v>
      </c>
      <c r="F612" s="1" t="s">
        <v>41</v>
      </c>
    </row>
    <row r="613" spans="2:6">
      <c r="B613" s="1" t="s">
        <v>14175</v>
      </c>
      <c r="C613" s="1">
        <v>1</v>
      </c>
      <c r="D613" s="1" t="s">
        <v>13753</v>
      </c>
      <c r="E613" s="17">
        <v>0.386388888888889</v>
      </c>
      <c r="F613" s="1" t="s">
        <v>41</v>
      </c>
    </row>
    <row r="614" spans="2:6">
      <c r="B614" s="1" t="s">
        <v>14176</v>
      </c>
      <c r="C614" s="1">
        <v>1</v>
      </c>
      <c r="D614" s="1" t="s">
        <v>13753</v>
      </c>
      <c r="E614" s="17">
        <v>0.38667824074074097</v>
      </c>
      <c r="F614" s="1" t="s">
        <v>41</v>
      </c>
    </row>
    <row r="615" spans="2:6">
      <c r="B615" s="1" t="s">
        <v>14177</v>
      </c>
      <c r="C615" s="1">
        <v>1</v>
      </c>
      <c r="D615" s="1" t="s">
        <v>13753</v>
      </c>
      <c r="E615" s="17">
        <v>0.38756944444444402</v>
      </c>
      <c r="F615" s="1" t="s">
        <v>41</v>
      </c>
    </row>
    <row r="616" spans="2:6">
      <c r="B616" s="1" t="s">
        <v>14178</v>
      </c>
      <c r="C616" s="1">
        <v>1</v>
      </c>
      <c r="D616" s="1" t="s">
        <v>13753</v>
      </c>
      <c r="E616" s="17">
        <v>0.38813657407407398</v>
      </c>
      <c r="F616" s="1" t="s">
        <v>41</v>
      </c>
    </row>
    <row r="617" spans="2:6">
      <c r="B617" s="1" t="s">
        <v>14179</v>
      </c>
      <c r="C617" s="1">
        <v>2</v>
      </c>
      <c r="D617" s="1" t="s">
        <v>13753</v>
      </c>
      <c r="E617" s="17">
        <v>0.38826388888888902</v>
      </c>
      <c r="F617" s="1" t="s">
        <v>41</v>
      </c>
    </row>
    <row r="618" spans="2:6">
      <c r="B618" s="1" t="s">
        <v>14180</v>
      </c>
      <c r="C618" s="1">
        <v>1</v>
      </c>
      <c r="D618" s="1" t="s">
        <v>13760</v>
      </c>
      <c r="E618" s="17">
        <v>0.388275462962963</v>
      </c>
      <c r="F618" s="1" t="s">
        <v>41</v>
      </c>
    </row>
    <row r="619" spans="2:6">
      <c r="B619" s="1" t="s">
        <v>14176</v>
      </c>
      <c r="C619" s="1">
        <v>1</v>
      </c>
      <c r="D619" s="1" t="s">
        <v>3095</v>
      </c>
      <c r="E619" s="17">
        <v>0.38840277777777799</v>
      </c>
      <c r="F619" s="1" t="s">
        <v>41</v>
      </c>
    </row>
    <row r="620" spans="2:6">
      <c r="B620" s="1" t="s">
        <v>14181</v>
      </c>
      <c r="C620" s="1">
        <v>1</v>
      </c>
      <c r="D620" s="1" t="s">
        <v>13760</v>
      </c>
      <c r="E620" s="17">
        <v>0.388472222222222</v>
      </c>
      <c r="F620" s="1" t="s">
        <v>41</v>
      </c>
    </row>
    <row r="621" spans="2:6">
      <c r="B621" s="1" t="s">
        <v>14182</v>
      </c>
      <c r="C621" s="1">
        <v>1</v>
      </c>
      <c r="D621" s="1" t="s">
        <v>13753</v>
      </c>
      <c r="E621" s="17">
        <v>0.38859953703703698</v>
      </c>
      <c r="F621" s="1" t="s">
        <v>41</v>
      </c>
    </row>
    <row r="622" spans="2:6">
      <c r="B622" s="1" t="s">
        <v>14183</v>
      </c>
      <c r="C622" s="1">
        <v>1</v>
      </c>
      <c r="D622" s="1" t="s">
        <v>13753</v>
      </c>
      <c r="E622" s="17">
        <v>0.38874999999999998</v>
      </c>
      <c r="F622" s="1" t="s">
        <v>41</v>
      </c>
    </row>
    <row r="623" spans="2:6">
      <c r="B623" s="1" t="s">
        <v>14180</v>
      </c>
      <c r="C623" s="1">
        <v>1</v>
      </c>
      <c r="D623" s="1" t="s">
        <v>3095</v>
      </c>
      <c r="E623" s="17">
        <v>0.38877314814814801</v>
      </c>
      <c r="F623" s="1" t="s">
        <v>41</v>
      </c>
    </row>
    <row r="624" spans="2:6">
      <c r="B624" s="1" t="s">
        <v>14104</v>
      </c>
      <c r="C624" s="1">
        <v>5</v>
      </c>
      <c r="D624" s="1" t="s">
        <v>3078</v>
      </c>
      <c r="E624" s="17">
        <v>0.38892361111111101</v>
      </c>
      <c r="F624" s="1" t="s">
        <v>41</v>
      </c>
    </row>
    <row r="625" spans="2:6">
      <c r="B625" s="1" t="s">
        <v>14134</v>
      </c>
      <c r="C625" s="1">
        <v>5</v>
      </c>
      <c r="D625" s="1" t="s">
        <v>3078</v>
      </c>
      <c r="E625" s="17">
        <v>0.38902777777777803</v>
      </c>
      <c r="F625" s="1" t="s">
        <v>41</v>
      </c>
    </row>
    <row r="626" spans="2:6">
      <c r="B626" s="1" t="s">
        <v>14184</v>
      </c>
      <c r="C626" s="1">
        <v>2</v>
      </c>
      <c r="D626" s="1" t="s">
        <v>13760</v>
      </c>
      <c r="E626" s="17">
        <v>0.389780092592593</v>
      </c>
      <c r="F626" s="1" t="s">
        <v>41</v>
      </c>
    </row>
    <row r="627" spans="2:6">
      <c r="B627" s="1" t="s">
        <v>14034</v>
      </c>
      <c r="C627" s="1">
        <v>3</v>
      </c>
      <c r="D627" s="1" t="s">
        <v>3078</v>
      </c>
      <c r="E627" s="17">
        <v>0.38980324074074102</v>
      </c>
      <c r="F627" s="1" t="s">
        <v>41</v>
      </c>
    </row>
    <row r="628" spans="2:6">
      <c r="B628" s="1" t="s">
        <v>14185</v>
      </c>
      <c r="C628" s="1">
        <v>2</v>
      </c>
      <c r="D628" s="1" t="s">
        <v>13687</v>
      </c>
      <c r="E628" s="17">
        <v>0.39005787037036999</v>
      </c>
      <c r="F628" s="1" t="s">
        <v>41</v>
      </c>
    </row>
    <row r="629" spans="2:6">
      <c r="B629" s="1" t="s">
        <v>14178</v>
      </c>
      <c r="C629" s="1">
        <v>1</v>
      </c>
      <c r="D629" s="1" t="s">
        <v>13746</v>
      </c>
      <c r="E629" s="17">
        <v>0.39032407407407399</v>
      </c>
      <c r="F629" s="1" t="s">
        <v>41</v>
      </c>
    </row>
    <row r="630" spans="2:6">
      <c r="B630" s="1" t="s">
        <v>14186</v>
      </c>
      <c r="C630" s="1">
        <v>5</v>
      </c>
      <c r="D630" s="1" t="s">
        <v>13753</v>
      </c>
      <c r="E630" s="17">
        <v>0.39048611111111098</v>
      </c>
      <c r="F630" s="1" t="s">
        <v>41</v>
      </c>
    </row>
    <row r="631" spans="2:6">
      <c r="B631" s="1" t="s">
        <v>14187</v>
      </c>
      <c r="C631" s="1">
        <v>1</v>
      </c>
      <c r="D631" s="1" t="s">
        <v>13753</v>
      </c>
      <c r="E631" s="17">
        <v>0.39055555555555599</v>
      </c>
      <c r="F631" s="1" t="s">
        <v>41</v>
      </c>
    </row>
    <row r="632" spans="2:6">
      <c r="B632" s="1" t="s">
        <v>14188</v>
      </c>
      <c r="C632" s="1">
        <v>1</v>
      </c>
      <c r="D632" s="1" t="s">
        <v>3076</v>
      </c>
      <c r="E632" s="17">
        <v>0.39055555555555599</v>
      </c>
      <c r="F632" s="1" t="s">
        <v>41</v>
      </c>
    </row>
    <row r="633" spans="2:6">
      <c r="B633" s="1" t="s">
        <v>14181</v>
      </c>
      <c r="C633" s="1">
        <v>1</v>
      </c>
      <c r="D633" s="1" t="s">
        <v>3078</v>
      </c>
      <c r="E633" s="17">
        <v>0.39056712962963003</v>
      </c>
      <c r="F633" s="1" t="s">
        <v>41</v>
      </c>
    </row>
    <row r="634" spans="2:6">
      <c r="B634" s="1" t="s">
        <v>14189</v>
      </c>
      <c r="C634" s="1">
        <v>2</v>
      </c>
      <c r="D634" s="1" t="s">
        <v>13760</v>
      </c>
      <c r="E634" s="17">
        <v>0.390625</v>
      </c>
      <c r="F634" s="1" t="s">
        <v>41</v>
      </c>
    </row>
    <row r="635" spans="2:6">
      <c r="B635" s="1" t="s">
        <v>14189</v>
      </c>
      <c r="C635" s="1">
        <v>2</v>
      </c>
      <c r="D635" s="1" t="s">
        <v>3077</v>
      </c>
      <c r="E635" s="17">
        <v>0.390972222222222</v>
      </c>
      <c r="F635" s="1" t="s">
        <v>41</v>
      </c>
    </row>
    <row r="636" spans="2:6">
      <c r="B636" s="1" t="s">
        <v>14185</v>
      </c>
      <c r="C636" s="1">
        <v>2</v>
      </c>
      <c r="D636" s="1" t="s">
        <v>13746</v>
      </c>
      <c r="E636" s="17">
        <v>0.39114583333333303</v>
      </c>
      <c r="F636" s="1" t="s">
        <v>41</v>
      </c>
    </row>
    <row r="637" spans="2:6">
      <c r="B637" s="1" t="s">
        <v>14187</v>
      </c>
      <c r="C637" s="1">
        <v>1</v>
      </c>
      <c r="D637" s="1" t="s">
        <v>3078</v>
      </c>
      <c r="E637" s="17">
        <v>0.39122685185185202</v>
      </c>
      <c r="F637" s="1" t="s">
        <v>41</v>
      </c>
    </row>
    <row r="638" spans="2:6">
      <c r="B638" s="1" t="s">
        <v>14190</v>
      </c>
      <c r="C638" s="1">
        <v>4</v>
      </c>
      <c r="D638" s="1" t="s">
        <v>13760</v>
      </c>
      <c r="E638" s="17">
        <v>0.391238425925926</v>
      </c>
      <c r="F638" s="1" t="s">
        <v>41</v>
      </c>
    </row>
    <row r="639" spans="2:6">
      <c r="B639" s="1" t="s">
        <v>14183</v>
      </c>
      <c r="C639" s="1">
        <v>1</v>
      </c>
      <c r="D639" s="1" t="s">
        <v>3078</v>
      </c>
      <c r="E639" s="17">
        <v>0.39185185185185201</v>
      </c>
      <c r="F639" s="1" t="s">
        <v>41</v>
      </c>
    </row>
    <row r="640" spans="2:6">
      <c r="B640" s="1" t="s">
        <v>14166</v>
      </c>
      <c r="C640" s="1">
        <v>1</v>
      </c>
      <c r="D640" s="1" t="s">
        <v>13746</v>
      </c>
      <c r="E640" s="17">
        <v>0.39193287037037</v>
      </c>
      <c r="F640" s="1" t="s">
        <v>41</v>
      </c>
    </row>
    <row r="641" spans="2:6">
      <c r="B641" s="1" t="s">
        <v>14191</v>
      </c>
      <c r="C641" s="1">
        <v>1</v>
      </c>
      <c r="D641" s="1" t="s">
        <v>13760</v>
      </c>
      <c r="E641" s="17">
        <v>0.39196759259259301</v>
      </c>
      <c r="F641" s="1" t="s">
        <v>41</v>
      </c>
    </row>
    <row r="642" spans="2:6">
      <c r="B642" s="1" t="s">
        <v>14192</v>
      </c>
      <c r="C642" s="1">
        <v>1</v>
      </c>
      <c r="D642" s="1" t="s">
        <v>13753</v>
      </c>
      <c r="E642" s="17">
        <v>0.39245370370370403</v>
      </c>
      <c r="F642" s="1" t="s">
        <v>41</v>
      </c>
    </row>
    <row r="643" spans="2:6">
      <c r="B643" s="1" t="s">
        <v>14193</v>
      </c>
      <c r="C643" s="1">
        <v>1</v>
      </c>
      <c r="D643" s="1" t="s">
        <v>13687</v>
      </c>
      <c r="E643" s="17">
        <v>0.39245370370370403</v>
      </c>
      <c r="F643" s="1" t="s">
        <v>41</v>
      </c>
    </row>
    <row r="644" spans="2:6">
      <c r="B644" s="1" t="s">
        <v>14194</v>
      </c>
      <c r="C644" s="1">
        <v>2</v>
      </c>
      <c r="D644" s="1" t="s">
        <v>13687</v>
      </c>
      <c r="E644" s="17">
        <v>0.392511574074074</v>
      </c>
      <c r="F644" s="1" t="s">
        <v>41</v>
      </c>
    </row>
    <row r="645" spans="2:6">
      <c r="B645" s="1" t="s">
        <v>14191</v>
      </c>
      <c r="C645" s="1">
        <v>1</v>
      </c>
      <c r="D645" s="1" t="s">
        <v>3077</v>
      </c>
      <c r="E645" s="17">
        <v>0.392511574074074</v>
      </c>
      <c r="F645" s="1" t="s">
        <v>41</v>
      </c>
    </row>
    <row r="646" spans="2:6">
      <c r="B646" s="1" t="s">
        <v>14195</v>
      </c>
      <c r="C646" s="1">
        <v>1</v>
      </c>
      <c r="D646" s="1" t="s">
        <v>13687</v>
      </c>
      <c r="E646" s="17">
        <v>0.392546296296296</v>
      </c>
      <c r="F646" s="1" t="s">
        <v>41</v>
      </c>
    </row>
    <row r="647" spans="2:6">
      <c r="B647" s="1" t="s">
        <v>14196</v>
      </c>
      <c r="C647" s="1">
        <v>2</v>
      </c>
      <c r="D647" s="1" t="s">
        <v>13687</v>
      </c>
      <c r="E647" s="17">
        <v>0.392627314814815</v>
      </c>
      <c r="F647" s="1" t="s">
        <v>41</v>
      </c>
    </row>
    <row r="648" spans="2:6">
      <c r="B648" s="1" t="s">
        <v>14196</v>
      </c>
      <c r="C648" s="1">
        <v>1</v>
      </c>
      <c r="D648" s="1" t="s">
        <v>13762</v>
      </c>
      <c r="E648" s="17">
        <v>0.39283564814814798</v>
      </c>
      <c r="F648" s="1" t="s">
        <v>41</v>
      </c>
    </row>
    <row r="649" spans="2:6">
      <c r="B649" s="1" t="s">
        <v>14197</v>
      </c>
      <c r="C649" s="1">
        <v>1</v>
      </c>
      <c r="D649" s="1" t="s">
        <v>13687</v>
      </c>
      <c r="E649" s="17">
        <v>0.39284722222222201</v>
      </c>
      <c r="F649" s="1" t="s">
        <v>41</v>
      </c>
    </row>
    <row r="650" spans="2:6">
      <c r="B650" s="1" t="s">
        <v>14192</v>
      </c>
      <c r="C650" s="1">
        <v>1</v>
      </c>
      <c r="D650" s="1" t="s">
        <v>3078</v>
      </c>
      <c r="E650" s="17">
        <v>0.393090277777778</v>
      </c>
      <c r="F650" s="1" t="s">
        <v>41</v>
      </c>
    </row>
    <row r="651" spans="2:6">
      <c r="B651" s="1" t="s">
        <v>14195</v>
      </c>
      <c r="C651" s="1">
        <v>1</v>
      </c>
      <c r="D651" s="1" t="s">
        <v>3095</v>
      </c>
      <c r="E651" s="17">
        <v>0.393125</v>
      </c>
      <c r="F651" s="1" t="s">
        <v>41</v>
      </c>
    </row>
    <row r="652" spans="2:6">
      <c r="B652" s="1" t="s">
        <v>14198</v>
      </c>
      <c r="C652" s="1">
        <v>1</v>
      </c>
      <c r="D652" s="1" t="s">
        <v>13760</v>
      </c>
      <c r="E652" s="17">
        <v>0.393206018518518</v>
      </c>
      <c r="F652" s="1" t="s">
        <v>41</v>
      </c>
    </row>
    <row r="653" spans="2:6">
      <c r="B653" s="1" t="s">
        <v>14199</v>
      </c>
      <c r="C653" s="1">
        <v>5</v>
      </c>
      <c r="D653" s="1" t="s">
        <v>13753</v>
      </c>
      <c r="E653" s="17">
        <v>0.39346064814814802</v>
      </c>
      <c r="F653" s="1" t="s">
        <v>41</v>
      </c>
    </row>
    <row r="654" spans="2:6">
      <c r="B654" s="1" t="s">
        <v>14200</v>
      </c>
      <c r="C654" s="1">
        <v>2</v>
      </c>
      <c r="D654" s="1" t="s">
        <v>13760</v>
      </c>
      <c r="E654" s="17">
        <v>0.39348379629629598</v>
      </c>
      <c r="F654" s="1" t="s">
        <v>41</v>
      </c>
    </row>
    <row r="655" spans="2:6">
      <c r="B655" s="1" t="s">
        <v>14201</v>
      </c>
      <c r="C655" s="1">
        <v>5</v>
      </c>
      <c r="D655" s="1" t="s">
        <v>13753</v>
      </c>
      <c r="E655" s="17">
        <v>0.39351851851851899</v>
      </c>
      <c r="F655" s="1" t="s">
        <v>41</v>
      </c>
    </row>
    <row r="656" spans="2:6">
      <c r="B656" s="1" t="s">
        <v>14193</v>
      </c>
      <c r="C656" s="1">
        <v>1</v>
      </c>
      <c r="D656" s="1" t="s">
        <v>13746</v>
      </c>
      <c r="E656" s="17">
        <v>0.393587962962963</v>
      </c>
      <c r="F656" s="1" t="s">
        <v>41</v>
      </c>
    </row>
    <row r="657" spans="2:6">
      <c r="B657" s="1" t="s">
        <v>14202</v>
      </c>
      <c r="C657" s="1">
        <v>5</v>
      </c>
      <c r="D657" s="1" t="s">
        <v>13753</v>
      </c>
      <c r="E657" s="17">
        <v>0.39362268518518501</v>
      </c>
      <c r="F657" s="1" t="s">
        <v>41</v>
      </c>
    </row>
    <row r="658" spans="2:6">
      <c r="B658" s="1" t="s">
        <v>14197</v>
      </c>
      <c r="C658" s="1">
        <v>1</v>
      </c>
      <c r="D658" s="1" t="s">
        <v>13746</v>
      </c>
      <c r="E658" s="17">
        <v>0.39363425925925899</v>
      </c>
      <c r="F658" s="1" t="s">
        <v>41</v>
      </c>
    </row>
    <row r="659" spans="2:6">
      <c r="B659" s="1" t="s">
        <v>14203</v>
      </c>
      <c r="C659" s="1">
        <v>2</v>
      </c>
      <c r="D659" s="1" t="s">
        <v>13760</v>
      </c>
      <c r="E659" s="17">
        <v>0.39395833333333302</v>
      </c>
      <c r="F659" s="1" t="s">
        <v>41</v>
      </c>
    </row>
    <row r="660" spans="2:6">
      <c r="B660" s="1" t="s">
        <v>14165</v>
      </c>
      <c r="C660" s="1">
        <v>1</v>
      </c>
      <c r="D660" s="1" t="s">
        <v>13746</v>
      </c>
      <c r="E660" s="17">
        <v>0.39395833333333302</v>
      </c>
      <c r="F660" s="1" t="s">
        <v>41</v>
      </c>
    </row>
    <row r="661" spans="2:6">
      <c r="B661" s="1" t="s">
        <v>14204</v>
      </c>
      <c r="C661" s="1">
        <v>1</v>
      </c>
      <c r="D661" s="1" t="s">
        <v>13687</v>
      </c>
      <c r="E661" s="17">
        <v>0.39410879629629603</v>
      </c>
      <c r="F661" s="1" t="s">
        <v>41</v>
      </c>
    </row>
    <row r="662" spans="2:6">
      <c r="B662" s="1" t="s">
        <v>14205</v>
      </c>
      <c r="C662" s="1">
        <v>2</v>
      </c>
      <c r="D662" s="1" t="s">
        <v>13753</v>
      </c>
      <c r="E662" s="17">
        <v>0.39434027777777803</v>
      </c>
      <c r="F662" s="1" t="s">
        <v>41</v>
      </c>
    </row>
    <row r="663" spans="2:6">
      <c r="B663" s="1" t="s">
        <v>14179</v>
      </c>
      <c r="C663" s="1">
        <v>1</v>
      </c>
      <c r="D663" s="1" t="s">
        <v>13762</v>
      </c>
      <c r="E663" s="17">
        <v>0.394780092592593</v>
      </c>
      <c r="F663" s="1" t="s">
        <v>41</v>
      </c>
    </row>
    <row r="664" spans="2:6">
      <c r="B664" s="1" t="s">
        <v>14204</v>
      </c>
      <c r="C664" s="1">
        <v>1</v>
      </c>
      <c r="D664" s="1" t="s">
        <v>3095</v>
      </c>
      <c r="E664" s="17">
        <v>0.39482638888888899</v>
      </c>
      <c r="F664" s="1" t="s">
        <v>41</v>
      </c>
    </row>
    <row r="665" spans="2:6">
      <c r="B665" s="1" t="s">
        <v>14206</v>
      </c>
      <c r="C665" s="1">
        <v>5</v>
      </c>
      <c r="D665" s="1" t="s">
        <v>13753</v>
      </c>
      <c r="E665" s="17">
        <v>0.39496527777777801</v>
      </c>
      <c r="F665" s="1" t="s">
        <v>41</v>
      </c>
    </row>
    <row r="666" spans="2:6">
      <c r="B666" s="1" t="s">
        <v>14207</v>
      </c>
      <c r="C666" s="1">
        <v>5</v>
      </c>
      <c r="D666" s="1" t="s">
        <v>13753</v>
      </c>
      <c r="E666" s="17">
        <v>0.39530092592592603</v>
      </c>
      <c r="F666" s="1" t="s">
        <v>41</v>
      </c>
    </row>
    <row r="667" spans="2:6">
      <c r="B667" s="1" t="s">
        <v>14208</v>
      </c>
      <c r="C667" s="1">
        <v>5</v>
      </c>
      <c r="D667" s="1" t="s">
        <v>13753</v>
      </c>
      <c r="E667" s="17">
        <v>0.39537037037036998</v>
      </c>
      <c r="F667" s="1" t="s">
        <v>41</v>
      </c>
    </row>
    <row r="668" spans="2:6">
      <c r="B668" s="1" t="s">
        <v>14209</v>
      </c>
      <c r="C668" s="1">
        <v>1</v>
      </c>
      <c r="D668" s="1" t="s">
        <v>13687</v>
      </c>
      <c r="E668" s="17">
        <v>0.39540509259259299</v>
      </c>
      <c r="F668" s="1" t="s">
        <v>41</v>
      </c>
    </row>
    <row r="669" spans="2:6">
      <c r="B669" s="1" t="s">
        <v>14210</v>
      </c>
      <c r="C669" s="1">
        <v>1</v>
      </c>
      <c r="D669" s="1" t="s">
        <v>13753</v>
      </c>
      <c r="E669" s="17">
        <v>0.39554398148148101</v>
      </c>
      <c r="F669" s="1" t="s">
        <v>41</v>
      </c>
    </row>
    <row r="670" spans="2:6">
      <c r="B670" s="1" t="s">
        <v>14209</v>
      </c>
      <c r="C670" s="1">
        <v>1</v>
      </c>
      <c r="D670" s="1" t="s">
        <v>13762</v>
      </c>
      <c r="E670" s="17">
        <v>0.39568287037036998</v>
      </c>
      <c r="F670" s="1" t="s">
        <v>41</v>
      </c>
    </row>
    <row r="671" spans="2:6">
      <c r="B671" s="1" t="s">
        <v>14107</v>
      </c>
      <c r="C671" s="1">
        <v>2</v>
      </c>
      <c r="D671" s="1" t="s">
        <v>3095</v>
      </c>
      <c r="E671" s="17">
        <v>0.39594907407407398</v>
      </c>
      <c r="F671" s="1" t="s">
        <v>42</v>
      </c>
    </row>
    <row r="672" spans="2:6">
      <c r="B672" s="1" t="s">
        <v>14211</v>
      </c>
      <c r="C672" s="1">
        <v>2</v>
      </c>
      <c r="D672" s="1" t="s">
        <v>13753</v>
      </c>
      <c r="E672" s="17">
        <v>0.39603009259259297</v>
      </c>
      <c r="F672" s="1" t="s">
        <v>42</v>
      </c>
    </row>
    <row r="673" spans="2:6">
      <c r="B673" s="1" t="s">
        <v>14212</v>
      </c>
      <c r="C673" s="1">
        <v>2</v>
      </c>
      <c r="D673" s="1" t="s">
        <v>3076</v>
      </c>
      <c r="E673" s="17">
        <v>0.39606481481481498</v>
      </c>
      <c r="F673" s="1" t="s">
        <v>42</v>
      </c>
    </row>
    <row r="674" spans="2:6">
      <c r="B674" s="1" t="s">
        <v>14201</v>
      </c>
      <c r="C674" s="1">
        <v>5</v>
      </c>
      <c r="D674" s="1" t="s">
        <v>3078</v>
      </c>
      <c r="E674" s="17">
        <v>0.39615740740740701</v>
      </c>
      <c r="F674" s="1" t="s">
        <v>42</v>
      </c>
    </row>
    <row r="675" spans="2:6">
      <c r="B675" s="1" t="s">
        <v>14213</v>
      </c>
      <c r="C675" s="1">
        <v>1</v>
      </c>
      <c r="D675" s="1" t="s">
        <v>13753</v>
      </c>
      <c r="E675" s="17">
        <v>0.39646990740740701</v>
      </c>
      <c r="F675" s="1" t="s">
        <v>42</v>
      </c>
    </row>
    <row r="676" spans="2:6">
      <c r="B676" s="1" t="s">
        <v>14214</v>
      </c>
      <c r="C676" s="1">
        <v>1</v>
      </c>
      <c r="D676" s="1" t="s">
        <v>13687</v>
      </c>
      <c r="E676" s="17">
        <v>0.39667824074074098</v>
      </c>
      <c r="F676" s="1" t="s">
        <v>42</v>
      </c>
    </row>
    <row r="677" spans="2:6">
      <c r="B677" s="1" t="s">
        <v>14212</v>
      </c>
      <c r="C677" s="1">
        <v>2</v>
      </c>
      <c r="D677" s="1" t="s">
        <v>3078</v>
      </c>
      <c r="E677" s="17">
        <v>0.39667824074074098</v>
      </c>
      <c r="F677" s="1" t="s">
        <v>42</v>
      </c>
    </row>
    <row r="678" spans="2:6">
      <c r="B678" s="1" t="s">
        <v>14186</v>
      </c>
      <c r="C678" s="1">
        <v>5</v>
      </c>
      <c r="D678" s="1" t="s">
        <v>3078</v>
      </c>
      <c r="E678" s="17">
        <v>0.396782407407407</v>
      </c>
      <c r="F678" s="1" t="s">
        <v>42</v>
      </c>
    </row>
    <row r="679" spans="2:6">
      <c r="B679" s="1" t="s">
        <v>14215</v>
      </c>
      <c r="C679" s="1">
        <v>5</v>
      </c>
      <c r="D679" s="1" t="s">
        <v>13753</v>
      </c>
      <c r="E679" s="17">
        <v>0.39679398148148098</v>
      </c>
      <c r="F679" s="1" t="s">
        <v>42</v>
      </c>
    </row>
    <row r="680" spans="2:6">
      <c r="B680" s="1" t="s">
        <v>14210</v>
      </c>
      <c r="C680" s="1">
        <v>1</v>
      </c>
      <c r="D680" s="1" t="s">
        <v>13762</v>
      </c>
      <c r="E680" s="17">
        <v>0.39679398148148098</v>
      </c>
      <c r="F680" s="1" t="s">
        <v>42</v>
      </c>
    </row>
    <row r="681" spans="2:6">
      <c r="B681" s="1" t="s">
        <v>14214</v>
      </c>
      <c r="C681" s="1">
        <v>1</v>
      </c>
      <c r="D681" s="1" t="s">
        <v>13762</v>
      </c>
      <c r="E681" s="17">
        <v>0.39688657407407402</v>
      </c>
      <c r="F681" s="1" t="s">
        <v>42</v>
      </c>
    </row>
    <row r="682" spans="2:6">
      <c r="B682" s="1" t="s">
        <v>14216</v>
      </c>
      <c r="C682" s="1">
        <v>1</v>
      </c>
      <c r="D682" s="1" t="s">
        <v>13760</v>
      </c>
      <c r="E682" s="17">
        <v>0.397013888888889</v>
      </c>
      <c r="F682" s="1" t="s">
        <v>42</v>
      </c>
    </row>
    <row r="683" spans="2:6">
      <c r="B683" s="1" t="s">
        <v>14217</v>
      </c>
      <c r="C683" s="1">
        <v>1</v>
      </c>
      <c r="D683" s="1" t="s">
        <v>13687</v>
      </c>
      <c r="E683" s="17">
        <v>0.39726851851851902</v>
      </c>
      <c r="F683" s="1" t="s">
        <v>42</v>
      </c>
    </row>
    <row r="684" spans="2:6">
      <c r="B684" s="1" t="s">
        <v>14218</v>
      </c>
      <c r="C684" s="1">
        <v>2</v>
      </c>
      <c r="D684" s="1" t="s">
        <v>13687</v>
      </c>
      <c r="E684" s="17">
        <v>0.39732638888888899</v>
      </c>
      <c r="F684" s="1" t="s">
        <v>42</v>
      </c>
    </row>
    <row r="685" spans="2:6">
      <c r="B685" s="1" t="s">
        <v>14219</v>
      </c>
      <c r="C685" s="1">
        <v>5</v>
      </c>
      <c r="D685" s="1" t="s">
        <v>13753</v>
      </c>
      <c r="E685" s="17">
        <v>0.39753472222222203</v>
      </c>
      <c r="F685" s="1" t="s">
        <v>42</v>
      </c>
    </row>
    <row r="686" spans="2:6">
      <c r="B686" s="1" t="s">
        <v>14220</v>
      </c>
      <c r="C686" s="1">
        <v>1</v>
      </c>
      <c r="D686" s="1" t="s">
        <v>3076</v>
      </c>
      <c r="E686" s="17">
        <v>0.39754629629629601</v>
      </c>
      <c r="F686" s="1" t="s">
        <v>42</v>
      </c>
    </row>
    <row r="687" spans="2:6">
      <c r="B687" s="1" t="s">
        <v>14221</v>
      </c>
      <c r="C687" s="1">
        <v>5</v>
      </c>
      <c r="D687" s="1" t="s">
        <v>3078</v>
      </c>
      <c r="E687" s="17">
        <v>0.398055555555556</v>
      </c>
      <c r="F687" s="1" t="s">
        <v>42</v>
      </c>
    </row>
    <row r="688" spans="2:6">
      <c r="B688" s="1" t="s">
        <v>14222</v>
      </c>
      <c r="C688" s="1">
        <v>1</v>
      </c>
      <c r="D688" s="1" t="s">
        <v>13753</v>
      </c>
      <c r="E688" s="17">
        <v>0.39811342592592602</v>
      </c>
      <c r="F688" s="1" t="s">
        <v>42</v>
      </c>
    </row>
    <row r="689" spans="2:6">
      <c r="B689" s="1" t="s">
        <v>14223</v>
      </c>
      <c r="C689" s="1">
        <v>1</v>
      </c>
      <c r="D689" s="1" t="s">
        <v>13753</v>
      </c>
      <c r="E689" s="17">
        <v>0.39818287037036998</v>
      </c>
      <c r="F689" s="1" t="s">
        <v>42</v>
      </c>
    </row>
    <row r="690" spans="2:6">
      <c r="B690" s="1" t="s">
        <v>14224</v>
      </c>
      <c r="C690" s="1">
        <v>2</v>
      </c>
      <c r="D690" s="1" t="s">
        <v>13760</v>
      </c>
      <c r="E690" s="17">
        <v>0.39819444444444402</v>
      </c>
      <c r="F690" s="1" t="s">
        <v>42</v>
      </c>
    </row>
    <row r="691" spans="2:6">
      <c r="B691" s="1" t="s">
        <v>14225</v>
      </c>
      <c r="C691" s="1">
        <v>1</v>
      </c>
      <c r="D691" s="1" t="s">
        <v>13760</v>
      </c>
      <c r="E691" s="17">
        <v>0.398287037037037</v>
      </c>
      <c r="F691" s="1" t="s">
        <v>42</v>
      </c>
    </row>
    <row r="692" spans="2:6">
      <c r="B692" s="1" t="s">
        <v>14226</v>
      </c>
      <c r="C692" s="1">
        <v>1</v>
      </c>
      <c r="D692" s="1" t="s">
        <v>13753</v>
      </c>
      <c r="E692" s="17">
        <v>0.39842592592592602</v>
      </c>
      <c r="F692" s="1" t="s">
        <v>42</v>
      </c>
    </row>
    <row r="693" spans="2:6">
      <c r="B693" s="1" t="s">
        <v>14222</v>
      </c>
      <c r="C693" s="1">
        <v>1</v>
      </c>
      <c r="D693" s="1" t="s">
        <v>3078</v>
      </c>
      <c r="E693" s="17">
        <v>0.398553240740741</v>
      </c>
      <c r="F693" s="1" t="s">
        <v>42</v>
      </c>
    </row>
    <row r="694" spans="2:6">
      <c r="B694" s="1" t="s">
        <v>14227</v>
      </c>
      <c r="C694" s="1">
        <v>5</v>
      </c>
      <c r="D694" s="1" t="s">
        <v>13753</v>
      </c>
      <c r="E694" s="17">
        <v>0.39884259259259303</v>
      </c>
      <c r="F694" s="1" t="s">
        <v>42</v>
      </c>
    </row>
    <row r="695" spans="2:6">
      <c r="B695" s="1" t="s">
        <v>14228</v>
      </c>
      <c r="C695" s="1">
        <v>5</v>
      </c>
      <c r="D695" s="1" t="s">
        <v>13753</v>
      </c>
      <c r="E695" s="17">
        <v>0.398935185185185</v>
      </c>
      <c r="F695" s="1" t="s">
        <v>42</v>
      </c>
    </row>
    <row r="696" spans="2:6">
      <c r="B696" s="1" t="s">
        <v>14229</v>
      </c>
      <c r="C696" s="1">
        <v>1</v>
      </c>
      <c r="D696" s="1" t="s">
        <v>3076</v>
      </c>
      <c r="E696" s="17">
        <v>0.39896990740740701</v>
      </c>
      <c r="F696" s="1" t="s">
        <v>42</v>
      </c>
    </row>
    <row r="697" spans="2:6">
      <c r="B697" s="1" t="s">
        <v>14230</v>
      </c>
      <c r="C697" s="1">
        <v>4</v>
      </c>
      <c r="D697" s="1" t="s">
        <v>13760</v>
      </c>
      <c r="E697" s="17">
        <v>0.39900462962963001</v>
      </c>
      <c r="F697" s="1" t="s">
        <v>42</v>
      </c>
    </row>
    <row r="698" spans="2:6">
      <c r="B698" s="1" t="s">
        <v>14224</v>
      </c>
      <c r="C698" s="1">
        <v>2</v>
      </c>
      <c r="D698" s="1" t="s">
        <v>13746</v>
      </c>
      <c r="E698" s="17">
        <v>0.39923611111111101</v>
      </c>
      <c r="F698" s="1" t="s">
        <v>42</v>
      </c>
    </row>
    <row r="699" spans="2:6">
      <c r="B699" s="1" t="s">
        <v>14231</v>
      </c>
      <c r="C699" s="1">
        <v>1</v>
      </c>
      <c r="D699" s="1" t="s">
        <v>3076</v>
      </c>
      <c r="E699" s="17">
        <v>0.39931712962963001</v>
      </c>
      <c r="F699" s="1" t="s">
        <v>42</v>
      </c>
    </row>
    <row r="700" spans="2:6">
      <c r="B700" s="1" t="s">
        <v>14203</v>
      </c>
      <c r="C700" s="1">
        <v>2</v>
      </c>
      <c r="D700" s="1" t="s">
        <v>13746</v>
      </c>
      <c r="E700" s="17">
        <v>0.39931712962963001</v>
      </c>
      <c r="F700" s="1" t="s">
        <v>42</v>
      </c>
    </row>
    <row r="701" spans="2:6">
      <c r="B701" s="1" t="s">
        <v>14232</v>
      </c>
      <c r="C701" s="1">
        <v>1</v>
      </c>
      <c r="D701" s="1" t="s">
        <v>3076</v>
      </c>
      <c r="E701" s="17">
        <v>0.39969907407407401</v>
      </c>
      <c r="F701" s="1" t="s">
        <v>42</v>
      </c>
    </row>
    <row r="702" spans="2:6">
      <c r="B702" s="1" t="s">
        <v>14206</v>
      </c>
      <c r="C702" s="1">
        <v>5</v>
      </c>
      <c r="D702" s="1" t="s">
        <v>3078</v>
      </c>
      <c r="E702" s="17">
        <v>0.39979166666666699</v>
      </c>
      <c r="F702" s="1" t="s">
        <v>42</v>
      </c>
    </row>
    <row r="703" spans="2:6">
      <c r="B703" s="1" t="s">
        <v>14233</v>
      </c>
      <c r="C703" s="1">
        <v>1</v>
      </c>
      <c r="D703" s="1" t="s">
        <v>3076</v>
      </c>
      <c r="E703" s="17">
        <v>0.39996527777777802</v>
      </c>
      <c r="F703" s="1" t="s">
        <v>42</v>
      </c>
    </row>
    <row r="704" spans="2:6">
      <c r="B704" s="1" t="s">
        <v>14226</v>
      </c>
      <c r="C704" s="1">
        <v>1</v>
      </c>
      <c r="D704" s="1" t="s">
        <v>3078</v>
      </c>
      <c r="E704" s="17">
        <v>0.40005787037036999</v>
      </c>
      <c r="F704" s="1" t="s">
        <v>42</v>
      </c>
    </row>
    <row r="705" spans="2:6">
      <c r="B705" s="1" t="s">
        <v>14207</v>
      </c>
      <c r="C705" s="1">
        <v>5</v>
      </c>
      <c r="D705" s="1" t="s">
        <v>3077</v>
      </c>
      <c r="E705" s="17">
        <v>0.40013888888888899</v>
      </c>
      <c r="F705" s="1" t="s">
        <v>42</v>
      </c>
    </row>
    <row r="706" spans="2:6">
      <c r="B706" s="1" t="s">
        <v>14213</v>
      </c>
      <c r="C706" s="1">
        <v>1</v>
      </c>
      <c r="D706" s="1" t="s">
        <v>13746</v>
      </c>
      <c r="E706" s="17">
        <v>0.40015046296296303</v>
      </c>
      <c r="F706" s="1" t="s">
        <v>42</v>
      </c>
    </row>
    <row r="707" spans="2:6">
      <c r="B707" s="1" t="s">
        <v>14234</v>
      </c>
      <c r="C707" s="1">
        <v>1</v>
      </c>
      <c r="D707" s="1" t="s">
        <v>13753</v>
      </c>
      <c r="E707" s="17">
        <v>0.40023148148148102</v>
      </c>
      <c r="F707" s="1" t="s">
        <v>42</v>
      </c>
    </row>
    <row r="708" spans="2:6">
      <c r="B708" s="1" t="s">
        <v>14235</v>
      </c>
      <c r="C708" s="1">
        <v>1</v>
      </c>
      <c r="D708" s="1" t="s">
        <v>13760</v>
      </c>
      <c r="E708" s="17">
        <v>0.40033564814814798</v>
      </c>
      <c r="F708" s="1" t="s">
        <v>42</v>
      </c>
    </row>
    <row r="709" spans="2:6">
      <c r="B709" s="1" t="s">
        <v>14223</v>
      </c>
      <c r="C709" s="1">
        <v>1</v>
      </c>
      <c r="D709" s="1" t="s">
        <v>13746</v>
      </c>
      <c r="E709" s="17">
        <v>0.40033564814814798</v>
      </c>
      <c r="F709" s="1" t="s">
        <v>42</v>
      </c>
    </row>
    <row r="710" spans="2:6">
      <c r="B710" s="1" t="s">
        <v>14236</v>
      </c>
      <c r="C710" s="1">
        <v>1</v>
      </c>
      <c r="D710" s="1" t="s">
        <v>13760</v>
      </c>
      <c r="E710" s="17">
        <v>0.400590277777778</v>
      </c>
      <c r="F710" s="1" t="s">
        <v>42</v>
      </c>
    </row>
    <row r="711" spans="2:6">
      <c r="B711" s="1" t="s">
        <v>14237</v>
      </c>
      <c r="C711" s="1">
        <v>1</v>
      </c>
      <c r="D711" s="1" t="s">
        <v>13687</v>
      </c>
      <c r="E711" s="17">
        <v>0.40065972222222201</v>
      </c>
      <c r="F711" s="1" t="s">
        <v>42</v>
      </c>
    </row>
    <row r="712" spans="2:6">
      <c r="B712" s="1" t="s">
        <v>14234</v>
      </c>
      <c r="C712" s="1">
        <v>1</v>
      </c>
      <c r="D712" s="1" t="s">
        <v>13746</v>
      </c>
      <c r="E712" s="17">
        <v>0.4009375</v>
      </c>
      <c r="F712" s="1" t="s">
        <v>42</v>
      </c>
    </row>
    <row r="713" spans="2:6">
      <c r="B713" s="1" t="s">
        <v>14238</v>
      </c>
      <c r="C713" s="1">
        <v>1</v>
      </c>
      <c r="D713" s="1" t="s">
        <v>13687</v>
      </c>
      <c r="E713" s="17">
        <v>0.40099537037036997</v>
      </c>
      <c r="F713" s="1" t="s">
        <v>42</v>
      </c>
    </row>
    <row r="714" spans="2:6">
      <c r="B714" s="1" t="s">
        <v>14239</v>
      </c>
      <c r="C714" s="1">
        <v>5</v>
      </c>
      <c r="D714" s="1" t="s">
        <v>13753</v>
      </c>
      <c r="E714" s="17">
        <v>0.40135416666666701</v>
      </c>
      <c r="F714" s="1" t="s">
        <v>42</v>
      </c>
    </row>
    <row r="715" spans="2:6">
      <c r="B715" s="1" t="s">
        <v>14240</v>
      </c>
      <c r="C715" s="1">
        <v>2</v>
      </c>
      <c r="D715" s="1" t="s">
        <v>13760</v>
      </c>
      <c r="E715" s="17">
        <v>0.40146990740740701</v>
      </c>
      <c r="F715" s="1" t="s">
        <v>42</v>
      </c>
    </row>
    <row r="716" spans="2:6">
      <c r="B716" s="1" t="s">
        <v>14238</v>
      </c>
      <c r="C716" s="1">
        <v>1</v>
      </c>
      <c r="D716" s="1" t="s">
        <v>3095</v>
      </c>
      <c r="E716" s="17">
        <v>0.40181712962963001</v>
      </c>
      <c r="F716" s="1" t="s">
        <v>42</v>
      </c>
    </row>
    <row r="717" spans="2:6">
      <c r="B717" s="1" t="s">
        <v>14163</v>
      </c>
      <c r="C717" s="1">
        <v>5</v>
      </c>
      <c r="D717" s="1" t="s">
        <v>3078</v>
      </c>
      <c r="E717" s="17">
        <v>0.40187499999999998</v>
      </c>
      <c r="F717" s="1" t="s">
        <v>42</v>
      </c>
    </row>
    <row r="718" spans="2:6">
      <c r="B718" s="1" t="s">
        <v>14227</v>
      </c>
      <c r="C718" s="1">
        <v>5</v>
      </c>
      <c r="D718" s="1" t="s">
        <v>3078</v>
      </c>
      <c r="E718" s="17">
        <v>0.40194444444444399</v>
      </c>
      <c r="F718" s="1" t="s">
        <v>42</v>
      </c>
    </row>
    <row r="719" spans="2:6">
      <c r="B719" s="1" t="s">
        <v>14240</v>
      </c>
      <c r="C719" s="1">
        <v>2</v>
      </c>
      <c r="D719" s="1" t="s">
        <v>3078</v>
      </c>
      <c r="E719" s="17">
        <v>0.40216435185185201</v>
      </c>
      <c r="F719" s="1" t="s">
        <v>42</v>
      </c>
    </row>
    <row r="720" spans="2:6">
      <c r="B720" s="1" t="s">
        <v>14241</v>
      </c>
      <c r="C720" s="1">
        <v>1</v>
      </c>
      <c r="D720" s="1" t="s">
        <v>13753</v>
      </c>
      <c r="E720" s="17">
        <v>0.40248842592592599</v>
      </c>
      <c r="F720" s="1" t="s">
        <v>42</v>
      </c>
    </row>
    <row r="721" spans="2:6">
      <c r="B721" s="1" t="s">
        <v>14174</v>
      </c>
      <c r="C721" s="1">
        <v>3</v>
      </c>
      <c r="D721" s="1" t="s">
        <v>13746</v>
      </c>
      <c r="E721" s="17">
        <v>0.40283564814814798</v>
      </c>
      <c r="F721" s="1" t="s">
        <v>42</v>
      </c>
    </row>
    <row r="722" spans="2:6">
      <c r="B722" s="1" t="s">
        <v>14232</v>
      </c>
      <c r="C722" s="1">
        <v>1</v>
      </c>
      <c r="D722" s="1" t="s">
        <v>13746</v>
      </c>
      <c r="E722" s="17">
        <v>0.40285879629629601</v>
      </c>
      <c r="F722" s="1" t="s">
        <v>42</v>
      </c>
    </row>
    <row r="723" spans="2:6">
      <c r="B723" s="1" t="s">
        <v>14242</v>
      </c>
      <c r="C723" s="1">
        <v>1</v>
      </c>
      <c r="D723" s="1" t="s">
        <v>13746</v>
      </c>
      <c r="E723" s="17">
        <v>0.40290509259259299</v>
      </c>
      <c r="F723" s="1" t="s">
        <v>42</v>
      </c>
    </row>
    <row r="724" spans="2:6">
      <c r="B724" s="1" t="s">
        <v>14228</v>
      </c>
      <c r="C724" s="1">
        <v>5</v>
      </c>
      <c r="D724" s="1" t="s">
        <v>3078</v>
      </c>
      <c r="E724" s="17">
        <v>0.403171296296296</v>
      </c>
      <c r="F724" s="1" t="s">
        <v>42</v>
      </c>
    </row>
    <row r="725" spans="2:6">
      <c r="B725" s="1" t="s">
        <v>14243</v>
      </c>
      <c r="C725" s="1">
        <v>1</v>
      </c>
      <c r="D725" s="1" t="s">
        <v>13760</v>
      </c>
      <c r="E725" s="17">
        <v>0.40321759259259299</v>
      </c>
      <c r="F725" s="1" t="s">
        <v>42</v>
      </c>
    </row>
    <row r="726" spans="2:6">
      <c r="B726" s="1" t="s">
        <v>14244</v>
      </c>
      <c r="C726" s="1">
        <v>1</v>
      </c>
      <c r="D726" s="1" t="s">
        <v>13760</v>
      </c>
      <c r="E726" s="17">
        <v>0.403518518518518</v>
      </c>
      <c r="F726" s="1" t="s">
        <v>42</v>
      </c>
    </row>
    <row r="727" spans="2:6">
      <c r="B727" s="1" t="s">
        <v>14245</v>
      </c>
      <c r="C727" s="1">
        <v>1</v>
      </c>
      <c r="D727" s="1" t="s">
        <v>13760</v>
      </c>
      <c r="E727" s="17">
        <v>0.40354166666666702</v>
      </c>
      <c r="F727" s="1" t="s">
        <v>42</v>
      </c>
    </row>
    <row r="728" spans="2:6">
      <c r="B728" s="1" t="s">
        <v>14243</v>
      </c>
      <c r="C728" s="1">
        <v>1</v>
      </c>
      <c r="D728" s="1" t="s">
        <v>3077</v>
      </c>
      <c r="E728" s="17">
        <v>0.40354166666666702</v>
      </c>
      <c r="F728" s="1" t="s">
        <v>42</v>
      </c>
    </row>
    <row r="729" spans="2:6">
      <c r="B729" s="1" t="s">
        <v>14246</v>
      </c>
      <c r="C729" s="1">
        <v>1</v>
      </c>
      <c r="D729" s="1" t="s">
        <v>13687</v>
      </c>
      <c r="E729" s="17">
        <v>0.403553240740741</v>
      </c>
      <c r="F729" s="1" t="s">
        <v>42</v>
      </c>
    </row>
    <row r="730" spans="2:6">
      <c r="B730" s="1" t="s">
        <v>14247</v>
      </c>
      <c r="C730" s="1">
        <v>1</v>
      </c>
      <c r="D730" s="1" t="s">
        <v>13687</v>
      </c>
      <c r="E730" s="17">
        <v>0.40357638888888903</v>
      </c>
      <c r="F730" s="1" t="s">
        <v>42</v>
      </c>
    </row>
    <row r="731" spans="2:6">
      <c r="B731" s="1" t="s">
        <v>14248</v>
      </c>
      <c r="C731" s="1">
        <v>5</v>
      </c>
      <c r="D731" s="1" t="s">
        <v>13687</v>
      </c>
      <c r="E731" s="17">
        <v>0.40373842592592601</v>
      </c>
      <c r="F731" s="1" t="s">
        <v>42</v>
      </c>
    </row>
    <row r="732" spans="2:6">
      <c r="B732" s="1" t="s">
        <v>14244</v>
      </c>
      <c r="C732" s="1">
        <v>1</v>
      </c>
      <c r="D732" s="1" t="s">
        <v>13762</v>
      </c>
      <c r="E732" s="17">
        <v>0.40407407407407397</v>
      </c>
      <c r="F732" s="1" t="s">
        <v>42</v>
      </c>
    </row>
    <row r="733" spans="2:6">
      <c r="B733" s="1" t="s">
        <v>14249</v>
      </c>
      <c r="C733" s="1">
        <v>1</v>
      </c>
      <c r="D733" s="1" t="s">
        <v>13760</v>
      </c>
      <c r="E733" s="17">
        <v>0.40431712962963001</v>
      </c>
      <c r="F733" s="1" t="s">
        <v>42</v>
      </c>
    </row>
    <row r="734" spans="2:6">
      <c r="B734" s="1" t="s">
        <v>14250</v>
      </c>
      <c r="C734" s="1">
        <v>1</v>
      </c>
      <c r="D734" s="1" t="s">
        <v>13753</v>
      </c>
      <c r="E734" s="17">
        <v>0.404328703703704</v>
      </c>
      <c r="F734" s="1" t="s">
        <v>42</v>
      </c>
    </row>
    <row r="735" spans="2:6">
      <c r="B735" s="1" t="s">
        <v>14082</v>
      </c>
      <c r="C735" s="1">
        <v>1</v>
      </c>
      <c r="D735" s="1" t="s">
        <v>3095</v>
      </c>
      <c r="E735" s="17">
        <v>0.40434027777777798</v>
      </c>
      <c r="F735" s="1" t="s">
        <v>42</v>
      </c>
    </row>
    <row r="736" spans="2:6">
      <c r="B736" s="1" t="s">
        <v>14245</v>
      </c>
      <c r="C736" s="1">
        <v>1</v>
      </c>
      <c r="D736" s="1" t="s">
        <v>3078</v>
      </c>
      <c r="E736" s="17">
        <v>0.40438657407407402</v>
      </c>
      <c r="F736" s="1" t="s">
        <v>42</v>
      </c>
    </row>
    <row r="737" spans="2:6">
      <c r="B737" s="1" t="s">
        <v>14251</v>
      </c>
      <c r="C737" s="1">
        <v>1</v>
      </c>
      <c r="D737" s="1" t="s">
        <v>13753</v>
      </c>
      <c r="E737" s="17">
        <v>0.40442129629629597</v>
      </c>
      <c r="F737" s="1" t="s">
        <v>42</v>
      </c>
    </row>
    <row r="738" spans="2:6">
      <c r="B738" s="1" t="s">
        <v>14248</v>
      </c>
      <c r="C738" s="1">
        <v>5</v>
      </c>
      <c r="D738" s="1" t="s">
        <v>3095</v>
      </c>
      <c r="E738" s="17">
        <v>0.40457175925925898</v>
      </c>
      <c r="F738" s="1" t="s">
        <v>42</v>
      </c>
    </row>
    <row r="739" spans="2:6">
      <c r="B739" s="1" t="s">
        <v>14252</v>
      </c>
      <c r="C739" s="1">
        <v>1</v>
      </c>
      <c r="D739" s="1" t="s">
        <v>13753</v>
      </c>
      <c r="E739" s="17">
        <v>0.40458333333333302</v>
      </c>
      <c r="F739" s="1" t="s">
        <v>42</v>
      </c>
    </row>
    <row r="740" spans="2:6">
      <c r="B740" s="1" t="s">
        <v>14246</v>
      </c>
      <c r="C740" s="1">
        <v>1</v>
      </c>
      <c r="D740" s="1" t="s">
        <v>13746</v>
      </c>
      <c r="E740" s="17">
        <v>0.40464120370370399</v>
      </c>
      <c r="F740" s="1" t="s">
        <v>42</v>
      </c>
    </row>
    <row r="741" spans="2:6">
      <c r="B741" s="1" t="s">
        <v>14169</v>
      </c>
      <c r="C741" s="1">
        <v>2</v>
      </c>
      <c r="D741" s="1" t="s">
        <v>13746</v>
      </c>
      <c r="E741" s="17">
        <v>0.40465277777777803</v>
      </c>
      <c r="F741" s="1" t="s">
        <v>42</v>
      </c>
    </row>
    <row r="742" spans="2:6">
      <c r="B742" s="1" t="s">
        <v>14247</v>
      </c>
      <c r="C742" s="1">
        <v>1</v>
      </c>
      <c r="D742" s="1" t="s">
        <v>13746</v>
      </c>
      <c r="E742" s="17">
        <v>0.40469907407407402</v>
      </c>
      <c r="F742" s="1" t="s">
        <v>42</v>
      </c>
    </row>
    <row r="743" spans="2:6">
      <c r="B743" s="1" t="s">
        <v>14059</v>
      </c>
      <c r="C743" s="1">
        <v>2</v>
      </c>
      <c r="D743" s="1" t="s">
        <v>13746</v>
      </c>
      <c r="E743" s="17">
        <v>0.40484953703703702</v>
      </c>
      <c r="F743" s="1" t="s">
        <v>42</v>
      </c>
    </row>
    <row r="744" spans="2:6">
      <c r="B744" s="1" t="s">
        <v>14205</v>
      </c>
      <c r="C744" s="1">
        <v>2</v>
      </c>
      <c r="D744" s="1" t="s">
        <v>3078</v>
      </c>
      <c r="E744" s="17">
        <v>0.40508101851851902</v>
      </c>
      <c r="F744" s="1" t="s">
        <v>42</v>
      </c>
    </row>
    <row r="745" spans="2:6">
      <c r="B745" s="1" t="s">
        <v>14253</v>
      </c>
      <c r="C745" s="1">
        <v>1</v>
      </c>
      <c r="D745" s="1" t="s">
        <v>13753</v>
      </c>
      <c r="E745" s="17">
        <v>0.40518518518518498</v>
      </c>
      <c r="F745" s="1" t="s">
        <v>42</v>
      </c>
    </row>
    <row r="746" spans="2:6">
      <c r="B746" s="1" t="s">
        <v>14254</v>
      </c>
      <c r="C746" s="1">
        <v>5</v>
      </c>
      <c r="D746" s="1" t="s">
        <v>13753</v>
      </c>
      <c r="E746" s="17">
        <v>0.40526620370370398</v>
      </c>
      <c r="F746" s="1" t="s">
        <v>42</v>
      </c>
    </row>
    <row r="747" spans="2:6">
      <c r="B747" s="1" t="s">
        <v>14255</v>
      </c>
      <c r="C747" s="1">
        <v>1</v>
      </c>
      <c r="D747" s="1" t="s">
        <v>13753</v>
      </c>
      <c r="E747" s="17">
        <v>0.40533564814814799</v>
      </c>
      <c r="F747" s="1" t="s">
        <v>42</v>
      </c>
    </row>
    <row r="748" spans="2:6">
      <c r="B748" s="1" t="s">
        <v>14256</v>
      </c>
      <c r="C748" s="1">
        <v>1</v>
      </c>
      <c r="D748" s="1" t="s">
        <v>13753</v>
      </c>
      <c r="E748" s="17">
        <v>0.40538194444444398</v>
      </c>
      <c r="F748" s="1" t="s">
        <v>42</v>
      </c>
    </row>
    <row r="749" spans="2:6">
      <c r="B749" s="1" t="s">
        <v>14257</v>
      </c>
      <c r="C749" s="1">
        <v>1</v>
      </c>
      <c r="D749" s="1" t="s">
        <v>13753</v>
      </c>
      <c r="E749" s="17">
        <v>0.40547453703703701</v>
      </c>
      <c r="F749" s="1" t="s">
        <v>42</v>
      </c>
    </row>
    <row r="750" spans="2:6">
      <c r="B750" s="1" t="s">
        <v>14258</v>
      </c>
      <c r="C750" s="1">
        <v>1</v>
      </c>
      <c r="D750" s="1" t="s">
        <v>13760</v>
      </c>
      <c r="E750" s="17">
        <v>0.405520833333333</v>
      </c>
      <c r="F750" s="1" t="s">
        <v>42</v>
      </c>
    </row>
    <row r="751" spans="2:6">
      <c r="B751" s="1" t="s">
        <v>14259</v>
      </c>
      <c r="C751" s="1">
        <v>2</v>
      </c>
      <c r="D751" s="1" t="s">
        <v>13753</v>
      </c>
      <c r="E751" s="17">
        <v>0.40556712962962999</v>
      </c>
      <c r="F751" s="1" t="s">
        <v>42</v>
      </c>
    </row>
    <row r="752" spans="2:6">
      <c r="B752" s="1" t="s">
        <v>14260</v>
      </c>
      <c r="C752" s="1">
        <v>2</v>
      </c>
      <c r="D752" s="1" t="s">
        <v>13687</v>
      </c>
      <c r="E752" s="17">
        <v>0.40576388888888898</v>
      </c>
      <c r="F752" s="1" t="s">
        <v>42</v>
      </c>
    </row>
    <row r="753" spans="2:6">
      <c r="B753" s="1" t="s">
        <v>14254</v>
      </c>
      <c r="C753" s="1">
        <v>5</v>
      </c>
      <c r="D753" s="1" t="s">
        <v>3078</v>
      </c>
      <c r="E753" s="17">
        <v>0.40577546296296302</v>
      </c>
      <c r="F753" s="1" t="s">
        <v>42</v>
      </c>
    </row>
    <row r="754" spans="2:6">
      <c r="B754" s="1" t="s">
        <v>14257</v>
      </c>
      <c r="C754" s="1">
        <v>1</v>
      </c>
      <c r="D754" s="1" t="s">
        <v>3078</v>
      </c>
      <c r="E754" s="17">
        <v>0.40596064814814797</v>
      </c>
      <c r="F754" s="1" t="s">
        <v>42</v>
      </c>
    </row>
    <row r="755" spans="2:6">
      <c r="B755" s="1" t="s">
        <v>14218</v>
      </c>
      <c r="C755" s="1">
        <v>2</v>
      </c>
      <c r="D755" s="1" t="s">
        <v>13746</v>
      </c>
      <c r="E755" s="17">
        <v>0.40597222222222201</v>
      </c>
      <c r="F755" s="1" t="s">
        <v>42</v>
      </c>
    </row>
    <row r="756" spans="2:6">
      <c r="B756" s="1" t="s">
        <v>14086</v>
      </c>
      <c r="C756" s="1">
        <v>2</v>
      </c>
      <c r="D756" s="1" t="s">
        <v>13762</v>
      </c>
      <c r="E756" s="17">
        <v>0.40605324074074101</v>
      </c>
      <c r="F756" s="1" t="s">
        <v>42</v>
      </c>
    </row>
    <row r="757" spans="2:6">
      <c r="B757" s="1" t="s">
        <v>14252</v>
      </c>
      <c r="C757" s="1">
        <v>1</v>
      </c>
      <c r="D757" s="1" t="s">
        <v>3078</v>
      </c>
      <c r="E757" s="17">
        <v>0.40626157407407398</v>
      </c>
      <c r="F757" s="1" t="s">
        <v>43</v>
      </c>
    </row>
    <row r="758" spans="2:6">
      <c r="B758" s="1" t="s">
        <v>14237</v>
      </c>
      <c r="C758" s="1">
        <v>1</v>
      </c>
      <c r="D758" s="1" t="s">
        <v>3077</v>
      </c>
      <c r="E758" s="17">
        <v>0.40633101851851799</v>
      </c>
      <c r="F758" s="1" t="s">
        <v>43</v>
      </c>
    </row>
    <row r="759" spans="2:6">
      <c r="B759" s="1" t="s">
        <v>14261</v>
      </c>
      <c r="C759" s="1">
        <v>1</v>
      </c>
      <c r="D759" s="1" t="s">
        <v>13753</v>
      </c>
      <c r="E759" s="17">
        <v>0.40638888888888902</v>
      </c>
      <c r="F759" s="1" t="s">
        <v>43</v>
      </c>
    </row>
    <row r="760" spans="2:6">
      <c r="B760" s="1" t="s">
        <v>14262</v>
      </c>
      <c r="C760" s="1">
        <v>2</v>
      </c>
      <c r="D760" s="1" t="s">
        <v>13687</v>
      </c>
      <c r="E760" s="17">
        <v>0.40641203703703699</v>
      </c>
      <c r="F760" s="1" t="s">
        <v>43</v>
      </c>
    </row>
    <row r="761" spans="2:6">
      <c r="B761" s="1" t="s">
        <v>14263</v>
      </c>
      <c r="C761" s="1">
        <v>2</v>
      </c>
      <c r="D761" s="1" t="s">
        <v>13753</v>
      </c>
      <c r="E761" s="17">
        <v>0.406481481481481</v>
      </c>
      <c r="F761" s="1" t="s">
        <v>43</v>
      </c>
    </row>
    <row r="762" spans="2:6">
      <c r="B762" s="1" t="s">
        <v>14177</v>
      </c>
      <c r="C762" s="1">
        <v>2</v>
      </c>
      <c r="D762" s="1" t="s">
        <v>13746</v>
      </c>
      <c r="E762" s="17">
        <v>0.40660879629629598</v>
      </c>
      <c r="F762" s="1" t="s">
        <v>43</v>
      </c>
    </row>
    <row r="763" spans="2:6">
      <c r="B763" s="1" t="s">
        <v>14264</v>
      </c>
      <c r="C763" s="1">
        <v>2</v>
      </c>
      <c r="D763" s="1" t="s">
        <v>13760</v>
      </c>
      <c r="E763" s="17">
        <v>0.40666666666666701</v>
      </c>
      <c r="F763" s="1" t="s">
        <v>43</v>
      </c>
    </row>
    <row r="764" spans="2:6">
      <c r="B764" s="1" t="s">
        <v>14130</v>
      </c>
      <c r="C764" s="1">
        <v>1</v>
      </c>
      <c r="D764" s="1" t="s">
        <v>13746</v>
      </c>
      <c r="E764" s="17">
        <v>0.40670138888888901</v>
      </c>
      <c r="F764" s="1" t="s">
        <v>43</v>
      </c>
    </row>
    <row r="765" spans="2:6">
      <c r="B765" s="1" t="s">
        <v>14265</v>
      </c>
      <c r="C765" s="1">
        <v>2</v>
      </c>
      <c r="D765" s="1" t="s">
        <v>3076</v>
      </c>
      <c r="E765" s="17">
        <v>0.40679398148148099</v>
      </c>
      <c r="F765" s="1" t="s">
        <v>43</v>
      </c>
    </row>
    <row r="766" spans="2:6">
      <c r="B766" s="1" t="s">
        <v>14020</v>
      </c>
      <c r="C766" s="1">
        <v>1</v>
      </c>
      <c r="D766" s="1" t="s">
        <v>13746</v>
      </c>
      <c r="E766" s="17">
        <v>0.40692129629629598</v>
      </c>
      <c r="F766" s="1" t="s">
        <v>43</v>
      </c>
    </row>
    <row r="767" spans="2:6">
      <c r="B767" s="1" t="s">
        <v>14262</v>
      </c>
      <c r="C767" s="1">
        <v>2</v>
      </c>
      <c r="D767" s="1" t="s">
        <v>13746</v>
      </c>
      <c r="E767" s="17">
        <v>0.40708333333333302</v>
      </c>
      <c r="F767" s="1" t="s">
        <v>43</v>
      </c>
    </row>
    <row r="768" spans="2:6">
      <c r="B768" s="1" t="s">
        <v>14266</v>
      </c>
      <c r="C768" s="1">
        <v>1</v>
      </c>
      <c r="D768" s="1" t="s">
        <v>13687</v>
      </c>
      <c r="E768" s="17">
        <v>0.40738425925925897</v>
      </c>
      <c r="F768" s="1" t="s">
        <v>43</v>
      </c>
    </row>
    <row r="769" spans="2:6">
      <c r="B769" s="1" t="s">
        <v>14258</v>
      </c>
      <c r="C769" s="1">
        <v>1</v>
      </c>
      <c r="D769" s="1" t="s">
        <v>13746</v>
      </c>
      <c r="E769" s="17">
        <v>0.40788194444444398</v>
      </c>
      <c r="F769" s="1" t="s">
        <v>43</v>
      </c>
    </row>
    <row r="770" spans="2:6">
      <c r="B770" s="1" t="s">
        <v>14267</v>
      </c>
      <c r="C770" s="1">
        <v>5</v>
      </c>
      <c r="D770" s="1" t="s">
        <v>13753</v>
      </c>
      <c r="E770" s="17">
        <v>0.40799768518518498</v>
      </c>
      <c r="F770" s="1" t="s">
        <v>43</v>
      </c>
    </row>
    <row r="771" spans="2:6">
      <c r="B771" s="1" t="s">
        <v>14264</v>
      </c>
      <c r="C771" s="1">
        <v>2</v>
      </c>
      <c r="D771" s="1" t="s">
        <v>3077</v>
      </c>
      <c r="E771" s="17">
        <v>0.408020833333333</v>
      </c>
      <c r="F771" s="1" t="s">
        <v>43</v>
      </c>
    </row>
    <row r="772" spans="2:6">
      <c r="B772" s="1" t="s">
        <v>14268</v>
      </c>
      <c r="C772" s="1">
        <v>1</v>
      </c>
      <c r="D772" s="1" t="s">
        <v>13760</v>
      </c>
      <c r="E772" s="17">
        <v>0.40814814814814798</v>
      </c>
      <c r="F772" s="1" t="s">
        <v>43</v>
      </c>
    </row>
    <row r="773" spans="2:6">
      <c r="B773" s="1" t="s">
        <v>14269</v>
      </c>
      <c r="C773" s="1">
        <v>1</v>
      </c>
      <c r="D773" s="1" t="s">
        <v>13687</v>
      </c>
      <c r="E773" s="17">
        <v>0.40831018518518503</v>
      </c>
      <c r="F773" s="1" t="s">
        <v>43</v>
      </c>
    </row>
    <row r="774" spans="2:6">
      <c r="B774" s="1" t="s">
        <v>14270</v>
      </c>
      <c r="C774" s="1">
        <v>2</v>
      </c>
      <c r="D774" s="1" t="s">
        <v>3076</v>
      </c>
      <c r="E774" s="17">
        <v>0.40834490740740698</v>
      </c>
      <c r="F774" s="1" t="s">
        <v>43</v>
      </c>
    </row>
    <row r="775" spans="2:6">
      <c r="B775" s="1" t="s">
        <v>14266</v>
      </c>
      <c r="C775" s="1">
        <v>1</v>
      </c>
      <c r="D775" s="1" t="s">
        <v>13746</v>
      </c>
      <c r="E775" s="17">
        <v>0.408402777777778</v>
      </c>
      <c r="F775" s="1" t="s">
        <v>43</v>
      </c>
    </row>
    <row r="776" spans="2:6">
      <c r="B776" s="1" t="s">
        <v>14269</v>
      </c>
      <c r="C776" s="1">
        <v>1</v>
      </c>
      <c r="D776" s="1" t="s">
        <v>13762</v>
      </c>
      <c r="E776" s="17">
        <v>0.40850694444444402</v>
      </c>
      <c r="F776" s="1" t="s">
        <v>43</v>
      </c>
    </row>
    <row r="777" spans="2:6">
      <c r="B777" s="1" t="s">
        <v>14271</v>
      </c>
      <c r="C777" s="1">
        <v>1</v>
      </c>
      <c r="D777" s="1" t="s">
        <v>13760</v>
      </c>
      <c r="E777" s="17">
        <v>0.40888888888888902</v>
      </c>
      <c r="F777" s="1" t="s">
        <v>43</v>
      </c>
    </row>
    <row r="778" spans="2:6">
      <c r="B778" s="1" t="s">
        <v>14239</v>
      </c>
      <c r="C778" s="1">
        <v>5</v>
      </c>
      <c r="D778" s="1" t="s">
        <v>3078</v>
      </c>
      <c r="E778" s="17">
        <v>0.40893518518518501</v>
      </c>
      <c r="F778" s="1" t="s">
        <v>43</v>
      </c>
    </row>
    <row r="779" spans="2:6">
      <c r="B779" s="1" t="s">
        <v>14272</v>
      </c>
      <c r="C779" s="1">
        <v>1</v>
      </c>
      <c r="D779" s="1" t="s">
        <v>13760</v>
      </c>
      <c r="E779" s="17">
        <v>0.40902777777777799</v>
      </c>
      <c r="F779" s="1" t="s">
        <v>43</v>
      </c>
    </row>
    <row r="780" spans="2:6">
      <c r="B780" s="1" t="s">
        <v>14052</v>
      </c>
      <c r="C780" s="1">
        <v>1</v>
      </c>
      <c r="D780" s="1" t="s">
        <v>3095</v>
      </c>
      <c r="E780" s="17">
        <v>0.40910879629629598</v>
      </c>
      <c r="F780" s="1" t="s">
        <v>43</v>
      </c>
    </row>
    <row r="781" spans="2:6">
      <c r="B781" s="1" t="s">
        <v>14273</v>
      </c>
      <c r="C781" s="1">
        <v>2</v>
      </c>
      <c r="D781" s="1" t="s">
        <v>3076</v>
      </c>
      <c r="E781" s="17">
        <v>0.40916666666666701</v>
      </c>
      <c r="F781" s="1" t="s">
        <v>43</v>
      </c>
    </row>
    <row r="782" spans="2:6">
      <c r="B782" s="1" t="s">
        <v>14274</v>
      </c>
      <c r="C782" s="1">
        <v>5</v>
      </c>
      <c r="D782" s="1" t="s">
        <v>3078</v>
      </c>
      <c r="E782" s="17">
        <v>0.40923611111111102</v>
      </c>
      <c r="F782" s="1" t="s">
        <v>43</v>
      </c>
    </row>
    <row r="783" spans="2:6">
      <c r="B783" s="1" t="s">
        <v>14275</v>
      </c>
      <c r="C783" s="1">
        <v>2</v>
      </c>
      <c r="D783" s="1" t="s">
        <v>13753</v>
      </c>
      <c r="E783" s="17">
        <v>0.40925925925925899</v>
      </c>
      <c r="F783" s="1" t="s">
        <v>43</v>
      </c>
    </row>
    <row r="784" spans="2:6">
      <c r="B784" s="1" t="s">
        <v>14276</v>
      </c>
      <c r="C784" s="1">
        <v>1</v>
      </c>
      <c r="D784" s="1" t="s">
        <v>13760</v>
      </c>
      <c r="E784" s="17">
        <v>0.40968749999999998</v>
      </c>
      <c r="F784" s="1" t="s">
        <v>43</v>
      </c>
    </row>
    <row r="785" spans="2:6">
      <c r="B785" s="1" t="s">
        <v>14275</v>
      </c>
      <c r="C785" s="1">
        <v>2</v>
      </c>
      <c r="D785" s="1" t="s">
        <v>3078</v>
      </c>
      <c r="E785" s="17">
        <v>0.40974537037037001</v>
      </c>
      <c r="F785" s="1" t="s">
        <v>43</v>
      </c>
    </row>
    <row r="786" spans="2:6">
      <c r="B786" s="1" t="s">
        <v>14277</v>
      </c>
      <c r="C786" s="1">
        <v>1</v>
      </c>
      <c r="D786" s="1" t="s">
        <v>13687</v>
      </c>
      <c r="E786" s="17">
        <v>0.409826388888889</v>
      </c>
      <c r="F786" s="1" t="s">
        <v>43</v>
      </c>
    </row>
    <row r="787" spans="2:6">
      <c r="B787" s="1" t="s">
        <v>14278</v>
      </c>
      <c r="C787" s="1">
        <v>1</v>
      </c>
      <c r="D787" s="1" t="s">
        <v>13687</v>
      </c>
      <c r="E787" s="17">
        <v>0.40987268518518499</v>
      </c>
      <c r="F787" s="1" t="s">
        <v>43</v>
      </c>
    </row>
    <row r="788" spans="2:6">
      <c r="B788" s="1" t="s">
        <v>14279</v>
      </c>
      <c r="C788" s="1">
        <v>1</v>
      </c>
      <c r="D788" s="1" t="s">
        <v>13753</v>
      </c>
      <c r="E788" s="17">
        <v>0.40991898148148098</v>
      </c>
      <c r="F788" s="1" t="s">
        <v>43</v>
      </c>
    </row>
    <row r="789" spans="2:6">
      <c r="B789" s="1" t="s">
        <v>14280</v>
      </c>
      <c r="C789" s="1">
        <v>1</v>
      </c>
      <c r="D789" s="1" t="s">
        <v>13753</v>
      </c>
      <c r="E789" s="17">
        <v>0.40995370370370399</v>
      </c>
      <c r="F789" s="1" t="s">
        <v>43</v>
      </c>
    </row>
    <row r="790" spans="2:6">
      <c r="B790" s="1" t="s">
        <v>14277</v>
      </c>
      <c r="C790" s="1">
        <v>1</v>
      </c>
      <c r="D790" s="1" t="s">
        <v>13762</v>
      </c>
      <c r="E790" s="17">
        <v>0.41001157407407401</v>
      </c>
      <c r="F790" s="1" t="s">
        <v>43</v>
      </c>
    </row>
    <row r="791" spans="2:6">
      <c r="B791" s="1" t="s">
        <v>14281</v>
      </c>
      <c r="C791" s="1">
        <v>1</v>
      </c>
      <c r="D791" s="1" t="s">
        <v>13753</v>
      </c>
      <c r="E791" s="17">
        <v>0.41016203703703702</v>
      </c>
      <c r="F791" s="1" t="s">
        <v>43</v>
      </c>
    </row>
    <row r="792" spans="2:6">
      <c r="B792" s="1" t="s">
        <v>14282</v>
      </c>
      <c r="C792" s="1">
        <v>1</v>
      </c>
      <c r="D792" s="1" t="s">
        <v>13753</v>
      </c>
      <c r="E792" s="17">
        <v>0.41032407407407401</v>
      </c>
      <c r="F792" s="1" t="s">
        <v>43</v>
      </c>
    </row>
    <row r="793" spans="2:6">
      <c r="B793" s="1" t="s">
        <v>14283</v>
      </c>
      <c r="C793" s="1">
        <v>2</v>
      </c>
      <c r="D793" s="1" t="s">
        <v>13753</v>
      </c>
      <c r="E793" s="17">
        <v>0.41039351851851902</v>
      </c>
      <c r="F793" s="1" t="s">
        <v>43</v>
      </c>
    </row>
    <row r="794" spans="2:6">
      <c r="B794" s="1" t="s">
        <v>14225</v>
      </c>
      <c r="C794" s="1">
        <v>1</v>
      </c>
      <c r="D794" s="1" t="s">
        <v>13762</v>
      </c>
      <c r="E794" s="17">
        <v>0.410601851851852</v>
      </c>
      <c r="F794" s="1" t="s">
        <v>43</v>
      </c>
    </row>
    <row r="795" spans="2:6">
      <c r="B795" s="1" t="s">
        <v>14283</v>
      </c>
      <c r="C795" s="1">
        <v>2</v>
      </c>
      <c r="D795" s="1" t="s">
        <v>13746</v>
      </c>
      <c r="E795" s="17">
        <v>0.41065972222222202</v>
      </c>
      <c r="F795" s="1" t="s">
        <v>43</v>
      </c>
    </row>
    <row r="796" spans="2:6">
      <c r="B796" s="1" t="s">
        <v>14278</v>
      </c>
      <c r="C796" s="1">
        <v>1</v>
      </c>
      <c r="D796" s="1" t="s">
        <v>13746</v>
      </c>
      <c r="E796" s="17">
        <v>0.41069444444444397</v>
      </c>
      <c r="F796" s="1" t="s">
        <v>43</v>
      </c>
    </row>
    <row r="797" spans="2:6">
      <c r="B797" s="1" t="s">
        <v>14284</v>
      </c>
      <c r="C797" s="1">
        <v>1</v>
      </c>
      <c r="D797" s="1" t="s">
        <v>13687</v>
      </c>
      <c r="E797" s="17">
        <v>0.41078703703703701</v>
      </c>
      <c r="F797" s="1" t="s">
        <v>43</v>
      </c>
    </row>
    <row r="798" spans="2:6">
      <c r="B798" s="1" t="s">
        <v>14255</v>
      </c>
      <c r="C798" s="1">
        <v>1</v>
      </c>
      <c r="D798" s="1" t="s">
        <v>3078</v>
      </c>
      <c r="E798" s="17">
        <v>0.41085648148148102</v>
      </c>
      <c r="F798" s="1" t="s">
        <v>43</v>
      </c>
    </row>
    <row r="799" spans="2:6">
      <c r="B799" s="1" t="s">
        <v>14276</v>
      </c>
      <c r="C799" s="1">
        <v>1</v>
      </c>
      <c r="D799" s="1" t="s">
        <v>3078</v>
      </c>
      <c r="E799" s="17">
        <v>0.41091435185185199</v>
      </c>
      <c r="F799" s="1" t="s">
        <v>43</v>
      </c>
    </row>
    <row r="800" spans="2:6">
      <c r="B800" s="1" t="s">
        <v>14285</v>
      </c>
      <c r="C800" s="1">
        <v>1</v>
      </c>
      <c r="D800" s="1" t="s">
        <v>13753</v>
      </c>
      <c r="E800" s="17">
        <v>0.41104166666666703</v>
      </c>
      <c r="F800" s="1" t="s">
        <v>43</v>
      </c>
    </row>
    <row r="801" spans="2:6">
      <c r="B801" s="1" t="s">
        <v>14286</v>
      </c>
      <c r="C801" s="1">
        <v>1</v>
      </c>
      <c r="D801" s="1" t="s">
        <v>13753</v>
      </c>
      <c r="E801" s="17">
        <v>0.411331018518518</v>
      </c>
      <c r="F801" s="1" t="s">
        <v>43</v>
      </c>
    </row>
    <row r="802" spans="2:6">
      <c r="B802" s="1" t="s">
        <v>14280</v>
      </c>
      <c r="C802" s="1">
        <v>1</v>
      </c>
      <c r="D802" s="1" t="s">
        <v>13762</v>
      </c>
      <c r="E802" s="17">
        <v>0.411365740740741</v>
      </c>
      <c r="F802" s="1" t="s">
        <v>43</v>
      </c>
    </row>
    <row r="803" spans="2:6">
      <c r="B803" s="1" t="s">
        <v>14282</v>
      </c>
      <c r="C803" s="1">
        <v>1</v>
      </c>
      <c r="D803" s="1" t="s">
        <v>13762</v>
      </c>
      <c r="E803" s="17">
        <v>0.41152777777777799</v>
      </c>
      <c r="F803" s="1" t="s">
        <v>43</v>
      </c>
    </row>
    <row r="804" spans="2:6">
      <c r="B804" s="1" t="s">
        <v>14287</v>
      </c>
      <c r="C804" s="1">
        <v>1</v>
      </c>
      <c r="D804" s="1" t="s">
        <v>3078</v>
      </c>
      <c r="E804" s="17">
        <v>0.411597222222222</v>
      </c>
      <c r="F804" s="1" t="s">
        <v>43</v>
      </c>
    </row>
    <row r="805" spans="2:6">
      <c r="B805" s="1" t="s">
        <v>14284</v>
      </c>
      <c r="C805" s="1">
        <v>1</v>
      </c>
      <c r="D805" s="1" t="s">
        <v>13746</v>
      </c>
      <c r="E805" s="17">
        <v>0.41164351851851799</v>
      </c>
      <c r="F805" s="1" t="s">
        <v>43</v>
      </c>
    </row>
    <row r="806" spans="2:6">
      <c r="B806" s="1" t="s">
        <v>14286</v>
      </c>
      <c r="C806" s="1">
        <v>1</v>
      </c>
      <c r="D806" s="1" t="s">
        <v>13746</v>
      </c>
      <c r="E806" s="17">
        <v>0.41195601851851898</v>
      </c>
      <c r="F806" s="1" t="s">
        <v>43</v>
      </c>
    </row>
    <row r="807" spans="2:6">
      <c r="B807" s="1" t="s">
        <v>14288</v>
      </c>
      <c r="C807" s="1">
        <v>1</v>
      </c>
      <c r="D807" s="1" t="s">
        <v>13753</v>
      </c>
      <c r="E807" s="17">
        <v>0.412025462962963</v>
      </c>
      <c r="F807" s="1" t="s">
        <v>43</v>
      </c>
    </row>
    <row r="808" spans="2:6">
      <c r="B808" s="1" t="s">
        <v>14289</v>
      </c>
      <c r="C808" s="1">
        <v>1</v>
      </c>
      <c r="D808" s="1" t="s">
        <v>13753</v>
      </c>
      <c r="E808" s="17">
        <v>0.41211805555555597</v>
      </c>
      <c r="F808" s="1" t="s">
        <v>43</v>
      </c>
    </row>
    <row r="809" spans="2:6">
      <c r="B809" s="1" t="s">
        <v>14290</v>
      </c>
      <c r="C809" s="1">
        <v>5</v>
      </c>
      <c r="D809" s="1" t="s">
        <v>13753</v>
      </c>
      <c r="E809" s="17">
        <v>0.41249999999999998</v>
      </c>
      <c r="F809" s="1" t="s">
        <v>43</v>
      </c>
    </row>
    <row r="810" spans="2:6">
      <c r="B810" s="1" t="s">
        <v>14291</v>
      </c>
      <c r="C810" s="1">
        <v>1</v>
      </c>
      <c r="D810" s="1" t="s">
        <v>13687</v>
      </c>
      <c r="E810" s="17">
        <v>0.412523148148148</v>
      </c>
      <c r="F810" s="1" t="s">
        <v>43</v>
      </c>
    </row>
    <row r="811" spans="2:6">
      <c r="B811" s="1" t="s">
        <v>14292</v>
      </c>
      <c r="C811" s="1">
        <v>2</v>
      </c>
      <c r="D811" s="1" t="s">
        <v>13687</v>
      </c>
      <c r="E811" s="17">
        <v>0.41258101851851903</v>
      </c>
      <c r="F811" s="1" t="s">
        <v>43</v>
      </c>
    </row>
    <row r="812" spans="2:6">
      <c r="B812" s="1" t="s">
        <v>14265</v>
      </c>
      <c r="C812" s="1">
        <v>2</v>
      </c>
      <c r="D812" s="1" t="s">
        <v>13762</v>
      </c>
      <c r="E812" s="17">
        <v>0.41268518518518499</v>
      </c>
      <c r="F812" s="1" t="s">
        <v>43</v>
      </c>
    </row>
    <row r="813" spans="2:6">
      <c r="B813" s="1" t="s">
        <v>14293</v>
      </c>
      <c r="C813" s="1">
        <v>1</v>
      </c>
      <c r="D813" s="1" t="s">
        <v>3076</v>
      </c>
      <c r="E813" s="17">
        <v>0.412789351851852</v>
      </c>
      <c r="F813" s="1" t="s">
        <v>43</v>
      </c>
    </row>
    <row r="814" spans="2:6">
      <c r="B814" s="1" t="s">
        <v>14294</v>
      </c>
      <c r="C814" s="1">
        <v>5</v>
      </c>
      <c r="D814" s="1" t="s">
        <v>13753</v>
      </c>
      <c r="E814" s="17">
        <v>0.41281250000000003</v>
      </c>
      <c r="F814" s="1" t="s">
        <v>43</v>
      </c>
    </row>
    <row r="815" spans="2:6">
      <c r="B815" s="1" t="s">
        <v>14295</v>
      </c>
      <c r="C815" s="1">
        <v>1</v>
      </c>
      <c r="D815" s="1" t="s">
        <v>13753</v>
      </c>
      <c r="E815" s="17">
        <v>0.41297453703703701</v>
      </c>
      <c r="F815" s="1" t="s">
        <v>43</v>
      </c>
    </row>
    <row r="816" spans="2:6">
      <c r="B816" s="1" t="s">
        <v>14288</v>
      </c>
      <c r="C816" s="1">
        <v>1</v>
      </c>
      <c r="D816" s="1" t="s">
        <v>13746</v>
      </c>
      <c r="E816" s="17">
        <v>0.41306712962962999</v>
      </c>
      <c r="F816" s="1" t="s">
        <v>43</v>
      </c>
    </row>
    <row r="817" spans="2:6">
      <c r="B817" s="1" t="s">
        <v>14291</v>
      </c>
      <c r="C817" s="1">
        <v>1</v>
      </c>
      <c r="D817" s="1" t="s">
        <v>3095</v>
      </c>
      <c r="E817" s="17">
        <v>0.41306712962962999</v>
      </c>
      <c r="F817" s="1" t="s">
        <v>43</v>
      </c>
    </row>
    <row r="818" spans="2:6">
      <c r="B818" s="1" t="s">
        <v>14289</v>
      </c>
      <c r="C818" s="1">
        <v>1</v>
      </c>
      <c r="D818" s="1" t="s">
        <v>13746</v>
      </c>
      <c r="E818" s="17">
        <v>0.41314814814814799</v>
      </c>
      <c r="F818" s="1" t="s">
        <v>43</v>
      </c>
    </row>
    <row r="819" spans="2:6">
      <c r="B819" s="1" t="s">
        <v>14296</v>
      </c>
      <c r="C819" s="1">
        <v>1</v>
      </c>
      <c r="D819" s="1" t="s">
        <v>13753</v>
      </c>
      <c r="E819" s="17">
        <v>0.41331018518518498</v>
      </c>
      <c r="F819" s="1" t="s">
        <v>43</v>
      </c>
    </row>
    <row r="820" spans="2:6">
      <c r="B820" s="1" t="s">
        <v>14297</v>
      </c>
      <c r="C820" s="1">
        <v>1</v>
      </c>
      <c r="D820" s="1" t="s">
        <v>13753</v>
      </c>
      <c r="E820" s="17">
        <v>0.41343750000000001</v>
      </c>
      <c r="F820" s="1" t="s">
        <v>43</v>
      </c>
    </row>
    <row r="821" spans="2:6">
      <c r="B821" s="1" t="s">
        <v>13891</v>
      </c>
      <c r="C821" s="1">
        <v>2</v>
      </c>
      <c r="D821" s="1" t="s">
        <v>13746</v>
      </c>
      <c r="E821" s="17">
        <v>0.41347222222222202</v>
      </c>
      <c r="F821" s="1" t="s">
        <v>43</v>
      </c>
    </row>
    <row r="822" spans="2:6">
      <c r="B822" s="1" t="s">
        <v>14259</v>
      </c>
      <c r="C822" s="1">
        <v>2</v>
      </c>
      <c r="D822" s="1" t="s">
        <v>3078</v>
      </c>
      <c r="E822" s="17">
        <v>0.41366898148148101</v>
      </c>
      <c r="F822" s="1" t="s">
        <v>43</v>
      </c>
    </row>
    <row r="823" spans="2:6">
      <c r="B823" s="1" t="s">
        <v>14202</v>
      </c>
      <c r="C823" s="1">
        <v>5</v>
      </c>
      <c r="D823" s="1" t="s">
        <v>3078</v>
      </c>
      <c r="E823" s="17">
        <v>0.41396990740740702</v>
      </c>
      <c r="F823" s="1" t="s">
        <v>43</v>
      </c>
    </row>
    <row r="824" spans="2:6">
      <c r="B824" s="1" t="s">
        <v>14140</v>
      </c>
      <c r="C824" s="1">
        <v>1</v>
      </c>
      <c r="D824" s="1" t="s">
        <v>13746</v>
      </c>
      <c r="E824" s="17">
        <v>0.41407407407407398</v>
      </c>
      <c r="F824" s="1" t="s">
        <v>43</v>
      </c>
    </row>
    <row r="825" spans="2:6">
      <c r="B825" s="1" t="s">
        <v>14298</v>
      </c>
      <c r="C825" s="1">
        <v>2</v>
      </c>
      <c r="D825" s="1" t="s">
        <v>13760</v>
      </c>
      <c r="E825" s="17">
        <v>0.41413194444444401</v>
      </c>
      <c r="F825" s="1" t="s">
        <v>43</v>
      </c>
    </row>
    <row r="826" spans="2:6">
      <c r="B826" s="1" t="s">
        <v>14273</v>
      </c>
      <c r="C826" s="1">
        <v>2</v>
      </c>
      <c r="D826" s="1" t="s">
        <v>3078</v>
      </c>
      <c r="E826" s="17">
        <v>0.414293981481481</v>
      </c>
      <c r="F826" s="1" t="s">
        <v>43</v>
      </c>
    </row>
    <row r="827" spans="2:6">
      <c r="B827" s="1" t="s">
        <v>14297</v>
      </c>
      <c r="C827" s="1">
        <v>1</v>
      </c>
      <c r="D827" s="1" t="s">
        <v>3095</v>
      </c>
      <c r="E827" s="17">
        <v>0.41434027777777799</v>
      </c>
      <c r="F827" s="1" t="s">
        <v>43</v>
      </c>
    </row>
    <row r="828" spans="2:6">
      <c r="B828" s="1" t="s">
        <v>14299</v>
      </c>
      <c r="C828" s="1">
        <v>1</v>
      </c>
      <c r="D828" s="1" t="s">
        <v>13753</v>
      </c>
      <c r="E828" s="17">
        <v>0.41435185185185203</v>
      </c>
      <c r="F828" s="1" t="s">
        <v>43</v>
      </c>
    </row>
    <row r="829" spans="2:6">
      <c r="B829" s="1" t="s">
        <v>14300</v>
      </c>
      <c r="C829" s="1">
        <v>1</v>
      </c>
      <c r="D829" s="1" t="s">
        <v>13753</v>
      </c>
      <c r="E829" s="17">
        <v>0.414444444444444</v>
      </c>
      <c r="F829" s="1" t="s">
        <v>43</v>
      </c>
    </row>
    <row r="830" spans="2:6">
      <c r="B830" s="1" t="s">
        <v>14301</v>
      </c>
      <c r="C830" s="1">
        <v>1</v>
      </c>
      <c r="D830" s="1" t="s">
        <v>13753</v>
      </c>
      <c r="E830" s="17">
        <v>0.41453703703703698</v>
      </c>
      <c r="F830" s="1" t="s">
        <v>43</v>
      </c>
    </row>
    <row r="831" spans="2:6">
      <c r="B831" s="1" t="s">
        <v>13997</v>
      </c>
      <c r="C831" s="1">
        <v>4</v>
      </c>
      <c r="D831" s="1" t="s">
        <v>13762</v>
      </c>
      <c r="E831" s="17">
        <v>0.41495370370370399</v>
      </c>
      <c r="F831" s="1" t="s">
        <v>43</v>
      </c>
    </row>
    <row r="832" spans="2:6">
      <c r="B832" s="1" t="s">
        <v>14294</v>
      </c>
      <c r="C832" s="1">
        <v>5</v>
      </c>
      <c r="D832" s="1" t="s">
        <v>3078</v>
      </c>
      <c r="E832" s="17">
        <v>0.41538194444444398</v>
      </c>
      <c r="F832" s="1" t="s">
        <v>43</v>
      </c>
    </row>
    <row r="833" spans="2:6">
      <c r="B833" s="1" t="s">
        <v>14302</v>
      </c>
      <c r="C833" s="1">
        <v>2</v>
      </c>
      <c r="D833" s="1" t="s">
        <v>13753</v>
      </c>
      <c r="E833" s="17">
        <v>0.41545138888888899</v>
      </c>
      <c r="F833" s="1" t="s">
        <v>43</v>
      </c>
    </row>
    <row r="834" spans="2:6">
      <c r="B834" s="1" t="s">
        <v>14303</v>
      </c>
      <c r="C834" s="1">
        <v>2</v>
      </c>
      <c r="D834" s="1" t="s">
        <v>13753</v>
      </c>
      <c r="E834" s="17">
        <v>0.41552083333333301</v>
      </c>
      <c r="F834" s="1" t="s">
        <v>43</v>
      </c>
    </row>
    <row r="835" spans="2:6">
      <c r="B835" s="1" t="s">
        <v>14299</v>
      </c>
      <c r="C835" s="1">
        <v>1</v>
      </c>
      <c r="D835" s="1" t="s">
        <v>3077</v>
      </c>
      <c r="E835" s="17">
        <v>0.415601851851852</v>
      </c>
      <c r="F835" s="1" t="s">
        <v>43</v>
      </c>
    </row>
    <row r="836" spans="2:6">
      <c r="B836" s="1" t="s">
        <v>14304</v>
      </c>
      <c r="C836" s="1">
        <v>2</v>
      </c>
      <c r="D836" s="1" t="s">
        <v>3076</v>
      </c>
      <c r="E836" s="17">
        <v>0.41562500000000002</v>
      </c>
      <c r="F836" s="1" t="s">
        <v>43</v>
      </c>
    </row>
    <row r="837" spans="2:6">
      <c r="B837" s="1" t="s">
        <v>14305</v>
      </c>
      <c r="C837" s="1">
        <v>2</v>
      </c>
      <c r="D837" s="1" t="s">
        <v>13753</v>
      </c>
      <c r="E837" s="17">
        <v>0.41568287037036999</v>
      </c>
      <c r="F837" s="1" t="s">
        <v>43</v>
      </c>
    </row>
    <row r="838" spans="2:6">
      <c r="B838" s="1" t="s">
        <v>14296</v>
      </c>
      <c r="C838" s="1">
        <v>1</v>
      </c>
      <c r="D838" s="1" t="s">
        <v>3095</v>
      </c>
      <c r="E838" s="17">
        <v>0.41589120370370403</v>
      </c>
      <c r="F838" s="1" t="s">
        <v>43</v>
      </c>
    </row>
    <row r="839" spans="2:6">
      <c r="B839" s="1" t="s">
        <v>14119</v>
      </c>
      <c r="C839" s="1">
        <v>2</v>
      </c>
      <c r="D839" s="1" t="s">
        <v>3077</v>
      </c>
      <c r="E839" s="17">
        <v>0.41636574074074101</v>
      </c>
      <c r="F839" s="1" t="s">
        <v>43</v>
      </c>
    </row>
    <row r="840" spans="2:6">
      <c r="B840" s="1" t="s">
        <v>14306</v>
      </c>
      <c r="C840" s="1">
        <v>1</v>
      </c>
      <c r="D840" s="1" t="s">
        <v>13760</v>
      </c>
      <c r="E840" s="17">
        <v>0.41642361111111098</v>
      </c>
      <c r="F840" s="1" t="s">
        <v>43</v>
      </c>
    </row>
    <row r="841" spans="2:6">
      <c r="B841" s="1" t="s">
        <v>14307</v>
      </c>
      <c r="C841" s="1">
        <v>5</v>
      </c>
      <c r="D841" s="1" t="s">
        <v>13753</v>
      </c>
      <c r="E841" s="17">
        <v>0.41648148148148201</v>
      </c>
      <c r="F841" s="1" t="s">
        <v>43</v>
      </c>
    </row>
    <row r="842" spans="2:6">
      <c r="B842" s="1" t="s">
        <v>14308</v>
      </c>
      <c r="C842" s="1">
        <v>1</v>
      </c>
      <c r="D842" s="1" t="s">
        <v>3078</v>
      </c>
      <c r="E842" s="17">
        <v>0.41648148148148201</v>
      </c>
      <c r="F842" s="1" t="s">
        <v>43</v>
      </c>
    </row>
    <row r="843" spans="2:6">
      <c r="B843" s="1" t="s">
        <v>14309</v>
      </c>
      <c r="C843" s="1">
        <v>1</v>
      </c>
      <c r="D843" s="1" t="s">
        <v>13760</v>
      </c>
      <c r="E843" s="17">
        <v>0.41649305555555599</v>
      </c>
      <c r="F843" s="1" t="s">
        <v>43</v>
      </c>
    </row>
    <row r="844" spans="2:6">
      <c r="B844" s="1" t="s">
        <v>14310</v>
      </c>
      <c r="C844" s="1">
        <v>2</v>
      </c>
      <c r="D844" s="1" t="s">
        <v>13753</v>
      </c>
      <c r="E844" s="17">
        <v>0.41657407407407399</v>
      </c>
      <c r="F844" s="1" t="s">
        <v>43</v>
      </c>
    </row>
    <row r="845" spans="2:6">
      <c r="B845" s="1" t="s">
        <v>14311</v>
      </c>
      <c r="C845" s="1">
        <v>1</v>
      </c>
      <c r="D845" s="1" t="s">
        <v>13753</v>
      </c>
      <c r="E845" s="17">
        <v>0.41660879629629599</v>
      </c>
      <c r="F845" s="1" t="s">
        <v>43</v>
      </c>
    </row>
    <row r="846" spans="2:6">
      <c r="B846" s="1" t="s">
        <v>14312</v>
      </c>
      <c r="C846" s="1">
        <v>5</v>
      </c>
      <c r="D846" s="1" t="s">
        <v>13753</v>
      </c>
      <c r="E846" s="17">
        <v>0.41666666666666702</v>
      </c>
      <c r="F846" s="1" t="s">
        <v>44</v>
      </c>
    </row>
    <row r="847" spans="2:6">
      <c r="B847" s="1" t="s">
        <v>14313</v>
      </c>
      <c r="C847" s="1">
        <v>1</v>
      </c>
      <c r="D847" s="1" t="s">
        <v>13753</v>
      </c>
      <c r="E847" s="17">
        <v>0.41694444444444401</v>
      </c>
      <c r="F847" s="1" t="s">
        <v>44</v>
      </c>
    </row>
    <row r="848" spans="2:6">
      <c r="B848" s="1" t="s">
        <v>14312</v>
      </c>
      <c r="C848" s="1">
        <v>5</v>
      </c>
      <c r="D848" s="1" t="s">
        <v>3078</v>
      </c>
      <c r="E848" s="17">
        <v>0.41699074074074099</v>
      </c>
      <c r="F848" s="1" t="s">
        <v>44</v>
      </c>
    </row>
    <row r="849" spans="2:6">
      <c r="B849" s="1" t="s">
        <v>14314</v>
      </c>
      <c r="C849" s="1">
        <v>1</v>
      </c>
      <c r="D849" s="1" t="s">
        <v>13687</v>
      </c>
      <c r="E849" s="17">
        <v>0.41708333333333297</v>
      </c>
      <c r="F849" s="1" t="s">
        <v>44</v>
      </c>
    </row>
    <row r="850" spans="2:6">
      <c r="B850" s="1" t="s">
        <v>14306</v>
      </c>
      <c r="C850" s="1">
        <v>1</v>
      </c>
      <c r="D850" s="1" t="s">
        <v>3095</v>
      </c>
      <c r="E850" s="17">
        <v>0.41709490740740701</v>
      </c>
      <c r="F850" s="1" t="s">
        <v>44</v>
      </c>
    </row>
    <row r="851" spans="2:6">
      <c r="B851" s="1" t="s">
        <v>14311</v>
      </c>
      <c r="C851" s="1">
        <v>1</v>
      </c>
      <c r="D851" s="1" t="s">
        <v>3078</v>
      </c>
      <c r="E851" s="17">
        <v>0.41723379629629598</v>
      </c>
      <c r="F851" s="1" t="s">
        <v>44</v>
      </c>
    </row>
    <row r="852" spans="2:6">
      <c r="B852" s="1" t="s">
        <v>14313</v>
      </c>
      <c r="C852" s="1">
        <v>1</v>
      </c>
      <c r="D852" s="1" t="s">
        <v>13746</v>
      </c>
      <c r="E852" s="17">
        <v>0.41800925925925903</v>
      </c>
      <c r="F852" s="1" t="s">
        <v>44</v>
      </c>
    </row>
    <row r="853" spans="2:6">
      <c r="B853" s="1" t="s">
        <v>14315</v>
      </c>
      <c r="C853" s="1">
        <v>1</v>
      </c>
      <c r="D853" s="1" t="s">
        <v>13687</v>
      </c>
      <c r="E853" s="17">
        <v>0.41812500000000002</v>
      </c>
      <c r="F853" s="1" t="s">
        <v>44</v>
      </c>
    </row>
    <row r="854" spans="2:6">
      <c r="B854" s="1" t="s">
        <v>14316</v>
      </c>
      <c r="C854" s="1">
        <v>1</v>
      </c>
      <c r="D854" s="1" t="s">
        <v>13760</v>
      </c>
      <c r="E854" s="17">
        <v>0.41819444444444398</v>
      </c>
      <c r="F854" s="1" t="s">
        <v>44</v>
      </c>
    </row>
    <row r="855" spans="2:6">
      <c r="B855" s="1" t="s">
        <v>14314</v>
      </c>
      <c r="C855" s="1">
        <v>1</v>
      </c>
      <c r="D855" s="1" t="s">
        <v>3078</v>
      </c>
      <c r="E855" s="17">
        <v>0.41820601851851902</v>
      </c>
      <c r="F855" s="1" t="s">
        <v>44</v>
      </c>
    </row>
    <row r="856" spans="2:6">
      <c r="B856" s="1" t="s">
        <v>14317</v>
      </c>
      <c r="C856" s="1">
        <v>1</v>
      </c>
      <c r="D856" s="1" t="s">
        <v>3076</v>
      </c>
      <c r="E856" s="17">
        <v>0.418217592592593</v>
      </c>
      <c r="F856" s="1" t="s">
        <v>44</v>
      </c>
    </row>
    <row r="857" spans="2:6">
      <c r="B857" s="1" t="s">
        <v>14215</v>
      </c>
      <c r="C857" s="1">
        <v>5</v>
      </c>
      <c r="D857" s="1" t="s">
        <v>3078</v>
      </c>
      <c r="E857" s="17">
        <v>0.41837962962962999</v>
      </c>
      <c r="F857" s="1" t="s">
        <v>44</v>
      </c>
    </row>
    <row r="858" spans="2:6">
      <c r="B858" s="1" t="s">
        <v>14318</v>
      </c>
      <c r="C858" s="1">
        <v>2</v>
      </c>
      <c r="D858" s="1" t="s">
        <v>13760</v>
      </c>
      <c r="E858" s="17">
        <v>0.41840277777777801</v>
      </c>
      <c r="F858" s="1" t="s">
        <v>44</v>
      </c>
    </row>
    <row r="859" spans="2:6">
      <c r="B859" s="1" t="s">
        <v>14319</v>
      </c>
      <c r="C859" s="1">
        <v>1</v>
      </c>
      <c r="D859" s="1" t="s">
        <v>13753</v>
      </c>
      <c r="E859" s="17">
        <v>0.41858796296296302</v>
      </c>
      <c r="F859" s="1" t="s">
        <v>44</v>
      </c>
    </row>
    <row r="860" spans="2:6">
      <c r="B860" s="1" t="s">
        <v>14320</v>
      </c>
      <c r="C860" s="1">
        <v>1</v>
      </c>
      <c r="D860" s="1" t="s">
        <v>13762</v>
      </c>
      <c r="E860" s="17">
        <v>0.41862268518518497</v>
      </c>
      <c r="F860" s="1" t="s">
        <v>44</v>
      </c>
    </row>
    <row r="861" spans="2:6">
      <c r="B861" s="1" t="s">
        <v>14321</v>
      </c>
      <c r="C861" s="1">
        <v>1</v>
      </c>
      <c r="D861" s="1" t="s">
        <v>13687</v>
      </c>
      <c r="E861" s="17">
        <v>0.41866898148148102</v>
      </c>
      <c r="F861" s="1" t="s">
        <v>44</v>
      </c>
    </row>
    <row r="862" spans="2:6">
      <c r="B862" s="1" t="s">
        <v>14309</v>
      </c>
      <c r="C862" s="1">
        <v>1</v>
      </c>
      <c r="D862" s="1" t="s">
        <v>13746</v>
      </c>
      <c r="E862" s="17">
        <v>0.41869212962962998</v>
      </c>
      <c r="F862" s="1" t="s">
        <v>44</v>
      </c>
    </row>
    <row r="863" spans="2:6">
      <c r="B863" s="1" t="s">
        <v>14315</v>
      </c>
      <c r="C863" s="1">
        <v>1</v>
      </c>
      <c r="D863" s="1" t="s">
        <v>13746</v>
      </c>
      <c r="E863" s="17">
        <v>0.41893518518518502</v>
      </c>
      <c r="F863" s="1" t="s">
        <v>44</v>
      </c>
    </row>
    <row r="864" spans="2:6">
      <c r="B864" s="1" t="s">
        <v>14322</v>
      </c>
      <c r="C864" s="1">
        <v>2</v>
      </c>
      <c r="D864" s="1" t="s">
        <v>13687</v>
      </c>
      <c r="E864" s="17">
        <v>0.41905092592592602</v>
      </c>
      <c r="F864" s="1" t="s">
        <v>44</v>
      </c>
    </row>
    <row r="865" spans="2:6">
      <c r="B865" s="1" t="s">
        <v>14321</v>
      </c>
      <c r="C865" s="1">
        <v>1</v>
      </c>
      <c r="D865" s="1" t="s">
        <v>3095</v>
      </c>
      <c r="E865" s="17">
        <v>0.41910879629629599</v>
      </c>
      <c r="F865" s="1" t="s">
        <v>44</v>
      </c>
    </row>
    <row r="866" spans="2:6">
      <c r="B866" s="1" t="s">
        <v>14267</v>
      </c>
      <c r="C866" s="1">
        <v>5</v>
      </c>
      <c r="D866" s="1" t="s">
        <v>3078</v>
      </c>
      <c r="E866" s="17">
        <v>0.41916666666666702</v>
      </c>
      <c r="F866" s="1" t="s">
        <v>44</v>
      </c>
    </row>
    <row r="867" spans="2:6">
      <c r="B867" s="1" t="s">
        <v>14305</v>
      </c>
      <c r="C867" s="1">
        <v>2</v>
      </c>
      <c r="D867" s="1" t="s">
        <v>3078</v>
      </c>
      <c r="E867" s="17">
        <v>0.41935185185185198</v>
      </c>
      <c r="F867" s="1" t="s">
        <v>44</v>
      </c>
    </row>
    <row r="868" spans="2:6">
      <c r="B868" s="1" t="s">
        <v>14323</v>
      </c>
      <c r="C868" s="1">
        <v>1</v>
      </c>
      <c r="D868" s="1" t="s">
        <v>13687</v>
      </c>
      <c r="E868" s="17">
        <v>0.41965277777777799</v>
      </c>
      <c r="F868" s="1" t="s">
        <v>44</v>
      </c>
    </row>
    <row r="869" spans="2:6">
      <c r="B869" s="1" t="s">
        <v>14293</v>
      </c>
      <c r="C869" s="1">
        <v>1</v>
      </c>
      <c r="D869" s="1" t="s">
        <v>13746</v>
      </c>
      <c r="E869" s="17">
        <v>0.41979166666666701</v>
      </c>
      <c r="F869" s="1" t="s">
        <v>44</v>
      </c>
    </row>
    <row r="870" spans="2:6">
      <c r="B870" s="1" t="s">
        <v>14324</v>
      </c>
      <c r="C870" s="1">
        <v>1</v>
      </c>
      <c r="D870" s="1" t="s">
        <v>13753</v>
      </c>
      <c r="E870" s="17">
        <v>0.41990740740740701</v>
      </c>
      <c r="F870" s="1" t="s">
        <v>44</v>
      </c>
    </row>
    <row r="871" spans="2:6">
      <c r="B871" s="1" t="s">
        <v>14325</v>
      </c>
      <c r="C871" s="1">
        <v>1</v>
      </c>
      <c r="D871" s="1" t="s">
        <v>13753</v>
      </c>
      <c r="E871" s="17">
        <v>0.41993055555555597</v>
      </c>
      <c r="F871" s="1" t="s">
        <v>44</v>
      </c>
    </row>
    <row r="872" spans="2:6">
      <c r="B872" s="1" t="s">
        <v>14326</v>
      </c>
      <c r="C872" s="1">
        <v>2</v>
      </c>
      <c r="D872" s="1" t="s">
        <v>13753</v>
      </c>
      <c r="E872" s="17">
        <v>0.41996527777777798</v>
      </c>
      <c r="F872" s="1" t="s">
        <v>44</v>
      </c>
    </row>
    <row r="873" spans="2:6">
      <c r="B873" s="1" t="s">
        <v>14327</v>
      </c>
      <c r="C873" s="1">
        <v>1</v>
      </c>
      <c r="D873" s="1" t="s">
        <v>13760</v>
      </c>
      <c r="E873" s="17">
        <v>0.42025462962963001</v>
      </c>
      <c r="F873" s="1" t="s">
        <v>44</v>
      </c>
    </row>
    <row r="874" spans="2:6">
      <c r="B874" s="1" t="s">
        <v>14328</v>
      </c>
      <c r="C874" s="1">
        <v>3</v>
      </c>
      <c r="D874" s="1" t="s">
        <v>13760</v>
      </c>
      <c r="E874" s="17">
        <v>0.42084490740740699</v>
      </c>
      <c r="F874" s="1" t="s">
        <v>44</v>
      </c>
    </row>
    <row r="875" spans="2:6">
      <c r="B875" s="1" t="s">
        <v>14329</v>
      </c>
      <c r="C875" s="1">
        <v>1</v>
      </c>
      <c r="D875" s="1" t="s">
        <v>13760</v>
      </c>
      <c r="E875" s="17">
        <v>0.42100694444444398</v>
      </c>
      <c r="F875" s="1" t="s">
        <v>44</v>
      </c>
    </row>
    <row r="876" spans="2:6">
      <c r="B876" s="1" t="s">
        <v>14330</v>
      </c>
      <c r="C876" s="1">
        <v>5</v>
      </c>
      <c r="D876" s="1" t="s">
        <v>13753</v>
      </c>
      <c r="E876" s="17">
        <v>0.421064814814815</v>
      </c>
      <c r="F876" s="1" t="s">
        <v>44</v>
      </c>
    </row>
    <row r="877" spans="2:6">
      <c r="B877" s="1" t="s">
        <v>14331</v>
      </c>
      <c r="C877" s="1">
        <v>3</v>
      </c>
      <c r="D877" s="1" t="s">
        <v>13760</v>
      </c>
      <c r="E877" s="17">
        <v>0.42107638888888899</v>
      </c>
      <c r="F877" s="1" t="s">
        <v>44</v>
      </c>
    </row>
    <row r="878" spans="2:6">
      <c r="B878" s="1" t="s">
        <v>14332</v>
      </c>
      <c r="C878" s="1">
        <v>1</v>
      </c>
      <c r="D878" s="1" t="s">
        <v>13760</v>
      </c>
      <c r="E878" s="17">
        <v>0.42122685185185199</v>
      </c>
      <c r="F878" s="1" t="s">
        <v>44</v>
      </c>
    </row>
    <row r="879" spans="2:6">
      <c r="B879" s="1" t="s">
        <v>14333</v>
      </c>
      <c r="C879" s="1">
        <v>1</v>
      </c>
      <c r="D879" s="1" t="s">
        <v>13753</v>
      </c>
      <c r="E879" s="17">
        <v>0.42135416666666697</v>
      </c>
      <c r="F879" s="1" t="s">
        <v>44</v>
      </c>
    </row>
    <row r="880" spans="2:6">
      <c r="B880" s="1" t="s">
        <v>14330</v>
      </c>
      <c r="C880" s="1">
        <v>5</v>
      </c>
      <c r="D880" s="1" t="s">
        <v>3078</v>
      </c>
      <c r="E880" s="17">
        <v>0.421724537037037</v>
      </c>
      <c r="F880" s="1" t="s">
        <v>44</v>
      </c>
    </row>
    <row r="881" spans="2:6">
      <c r="B881" s="1" t="s">
        <v>14251</v>
      </c>
      <c r="C881" s="1">
        <v>3</v>
      </c>
      <c r="D881" s="1" t="s">
        <v>13746</v>
      </c>
      <c r="E881" s="17">
        <v>0.42178240740740702</v>
      </c>
      <c r="F881" s="1" t="s">
        <v>44</v>
      </c>
    </row>
    <row r="882" spans="2:6">
      <c r="B882" s="1" t="s">
        <v>14333</v>
      </c>
      <c r="C882" s="1">
        <v>1</v>
      </c>
      <c r="D882" s="1" t="s">
        <v>3078</v>
      </c>
      <c r="E882" s="17">
        <v>0.42189814814814802</v>
      </c>
      <c r="F882" s="1" t="s">
        <v>44</v>
      </c>
    </row>
    <row r="883" spans="2:6">
      <c r="B883" s="1" t="s">
        <v>14334</v>
      </c>
      <c r="C883" s="1">
        <v>1</v>
      </c>
      <c r="D883" s="1" t="s">
        <v>13753</v>
      </c>
      <c r="E883" s="17">
        <v>0.42194444444444401</v>
      </c>
      <c r="F883" s="1" t="s">
        <v>44</v>
      </c>
    </row>
    <row r="884" spans="2:6">
      <c r="B884" s="1" t="s">
        <v>14335</v>
      </c>
      <c r="C884" s="1">
        <v>1</v>
      </c>
      <c r="D884" s="1" t="s">
        <v>13753</v>
      </c>
      <c r="E884" s="17">
        <v>0.42200231481481498</v>
      </c>
      <c r="F884" s="1" t="s">
        <v>44</v>
      </c>
    </row>
    <row r="885" spans="2:6">
      <c r="B885" s="1" t="s">
        <v>14336</v>
      </c>
      <c r="C885" s="1">
        <v>1</v>
      </c>
      <c r="D885" s="1" t="s">
        <v>13753</v>
      </c>
      <c r="E885" s="17">
        <v>0.42203703703703699</v>
      </c>
      <c r="F885" s="1" t="s">
        <v>44</v>
      </c>
    </row>
    <row r="886" spans="2:6">
      <c r="B886" s="1" t="s">
        <v>14337</v>
      </c>
      <c r="C886" s="1">
        <v>1</v>
      </c>
      <c r="D886" s="1" t="s">
        <v>13753</v>
      </c>
      <c r="E886" s="17">
        <v>0.42223379629629598</v>
      </c>
      <c r="F886" s="1" t="s">
        <v>44</v>
      </c>
    </row>
    <row r="887" spans="2:6">
      <c r="B887" s="1" t="s">
        <v>14338</v>
      </c>
      <c r="C887" s="1">
        <v>1</v>
      </c>
      <c r="D887" s="1" t="s">
        <v>13753</v>
      </c>
      <c r="E887" s="17">
        <v>0.42228009259259303</v>
      </c>
      <c r="F887" s="1" t="s">
        <v>44</v>
      </c>
    </row>
    <row r="888" spans="2:6">
      <c r="B888" s="1" t="s">
        <v>14329</v>
      </c>
      <c r="C888" s="1">
        <v>1</v>
      </c>
      <c r="D888" s="1" t="s">
        <v>13746</v>
      </c>
      <c r="E888" s="17">
        <v>0.42228009259259303</v>
      </c>
      <c r="F888" s="1" t="s">
        <v>44</v>
      </c>
    </row>
    <row r="889" spans="2:6">
      <c r="B889" s="1" t="s">
        <v>14339</v>
      </c>
      <c r="C889" s="1">
        <v>1</v>
      </c>
      <c r="D889" s="1" t="s">
        <v>13687</v>
      </c>
      <c r="E889" s="17">
        <v>0.42246527777777798</v>
      </c>
      <c r="F889" s="1" t="s">
        <v>44</v>
      </c>
    </row>
    <row r="890" spans="2:6">
      <c r="B890" s="1" t="s">
        <v>14340</v>
      </c>
      <c r="C890" s="1">
        <v>1</v>
      </c>
      <c r="D890" s="1" t="s">
        <v>13760</v>
      </c>
      <c r="E890" s="17">
        <v>0.42253472222222199</v>
      </c>
      <c r="F890" s="1" t="s">
        <v>44</v>
      </c>
    </row>
    <row r="891" spans="2:6">
      <c r="B891" s="1" t="s">
        <v>14341</v>
      </c>
      <c r="C891" s="1">
        <v>1</v>
      </c>
      <c r="D891" s="1" t="s">
        <v>3076</v>
      </c>
      <c r="E891" s="17">
        <v>0.42262731481481502</v>
      </c>
      <c r="F891" s="1" t="s">
        <v>44</v>
      </c>
    </row>
    <row r="892" spans="2:6">
      <c r="B892" s="1" t="s">
        <v>14338</v>
      </c>
      <c r="C892" s="1">
        <v>1</v>
      </c>
      <c r="D892" s="1" t="s">
        <v>3078</v>
      </c>
      <c r="E892" s="17">
        <v>0.42269675925925898</v>
      </c>
      <c r="F892" s="1" t="s">
        <v>44</v>
      </c>
    </row>
    <row r="893" spans="2:6">
      <c r="B893" s="1" t="s">
        <v>14342</v>
      </c>
      <c r="C893" s="1">
        <v>2</v>
      </c>
      <c r="D893" s="1" t="s">
        <v>13760</v>
      </c>
      <c r="E893" s="17">
        <v>0.42281249999999998</v>
      </c>
      <c r="F893" s="1" t="s">
        <v>44</v>
      </c>
    </row>
    <row r="894" spans="2:6">
      <c r="B894" s="1" t="s">
        <v>14336</v>
      </c>
      <c r="C894" s="1">
        <v>1</v>
      </c>
      <c r="D894" s="1" t="s">
        <v>13746</v>
      </c>
      <c r="E894" s="17">
        <v>0.42319444444444398</v>
      </c>
      <c r="F894" s="1" t="s">
        <v>44</v>
      </c>
    </row>
    <row r="895" spans="2:6">
      <c r="B895" s="1" t="s">
        <v>14298</v>
      </c>
      <c r="C895" s="1">
        <v>3</v>
      </c>
      <c r="D895" s="1" t="s">
        <v>13746</v>
      </c>
      <c r="E895" s="17">
        <v>0.42325231481481501</v>
      </c>
      <c r="F895" s="1" t="s">
        <v>44</v>
      </c>
    </row>
    <row r="896" spans="2:6">
      <c r="B896" s="1" t="s">
        <v>14343</v>
      </c>
      <c r="C896" s="1">
        <v>1</v>
      </c>
      <c r="D896" s="1" t="s">
        <v>13753</v>
      </c>
      <c r="E896" s="17">
        <v>0.42326388888888899</v>
      </c>
      <c r="F896" s="1" t="s">
        <v>44</v>
      </c>
    </row>
    <row r="897" spans="2:6">
      <c r="B897" s="1" t="s">
        <v>14334</v>
      </c>
      <c r="C897" s="1">
        <v>1</v>
      </c>
      <c r="D897" s="1" t="s">
        <v>3077</v>
      </c>
      <c r="E897" s="17">
        <v>0.42334490740740699</v>
      </c>
      <c r="F897" s="1" t="s">
        <v>44</v>
      </c>
    </row>
    <row r="898" spans="2:6">
      <c r="B898" s="1" t="s">
        <v>14335</v>
      </c>
      <c r="C898" s="1">
        <v>1</v>
      </c>
      <c r="D898" s="1" t="s">
        <v>3077</v>
      </c>
      <c r="E898" s="17">
        <v>0.42337962962962999</v>
      </c>
      <c r="F898" s="1" t="s">
        <v>44</v>
      </c>
    </row>
    <row r="899" spans="2:6">
      <c r="B899" s="1" t="s">
        <v>14344</v>
      </c>
      <c r="C899" s="1">
        <v>1</v>
      </c>
      <c r="D899" s="1" t="s">
        <v>13753</v>
      </c>
      <c r="E899" s="17">
        <v>0.42351851851851902</v>
      </c>
      <c r="F899" s="1" t="s">
        <v>44</v>
      </c>
    </row>
    <row r="900" spans="2:6">
      <c r="B900" s="1" t="s">
        <v>14337</v>
      </c>
      <c r="C900" s="1">
        <v>1</v>
      </c>
      <c r="D900" s="1" t="s">
        <v>3078</v>
      </c>
      <c r="E900" s="17">
        <v>0.42355324074074102</v>
      </c>
      <c r="F900" s="1" t="s">
        <v>44</v>
      </c>
    </row>
    <row r="901" spans="2:6">
      <c r="B901" s="1" t="s">
        <v>14345</v>
      </c>
      <c r="C901" s="1">
        <v>1</v>
      </c>
      <c r="D901" s="1" t="s">
        <v>13760</v>
      </c>
      <c r="E901" s="17">
        <v>0.42362268518518498</v>
      </c>
      <c r="F901" s="1" t="s">
        <v>44</v>
      </c>
    </row>
    <row r="902" spans="2:6">
      <c r="B902" s="1" t="s">
        <v>14346</v>
      </c>
      <c r="C902" s="1">
        <v>1</v>
      </c>
      <c r="D902" s="1" t="s">
        <v>13753</v>
      </c>
      <c r="E902" s="17">
        <v>0.423645833333333</v>
      </c>
      <c r="F902" s="1" t="s">
        <v>44</v>
      </c>
    </row>
    <row r="903" spans="2:6">
      <c r="B903" s="1" t="s">
        <v>14200</v>
      </c>
      <c r="C903" s="1">
        <v>2</v>
      </c>
      <c r="D903" s="1" t="s">
        <v>3078</v>
      </c>
      <c r="E903" s="17">
        <v>0.423680555555556</v>
      </c>
      <c r="F903" s="1" t="s">
        <v>44</v>
      </c>
    </row>
    <row r="904" spans="2:6">
      <c r="B904" s="1" t="s">
        <v>13971</v>
      </c>
      <c r="C904" s="1">
        <v>3</v>
      </c>
      <c r="D904" s="1" t="s">
        <v>3095</v>
      </c>
      <c r="E904" s="17">
        <v>0.42370370370370403</v>
      </c>
      <c r="F904" s="1" t="s">
        <v>44</v>
      </c>
    </row>
    <row r="905" spans="2:6">
      <c r="B905" s="1" t="s">
        <v>14346</v>
      </c>
      <c r="C905" s="1">
        <v>1</v>
      </c>
      <c r="D905" s="1" t="s">
        <v>13746</v>
      </c>
      <c r="E905" s="17">
        <v>0.423761574074074</v>
      </c>
      <c r="F905" s="1" t="s">
        <v>44</v>
      </c>
    </row>
    <row r="906" spans="2:6">
      <c r="B906" s="1" t="s">
        <v>14347</v>
      </c>
      <c r="C906" s="1">
        <v>1</v>
      </c>
      <c r="D906" s="1" t="s">
        <v>13762</v>
      </c>
      <c r="E906" s="17">
        <v>0.42377314814814798</v>
      </c>
      <c r="F906" s="1" t="s">
        <v>44</v>
      </c>
    </row>
    <row r="907" spans="2:6">
      <c r="B907" s="1" t="s">
        <v>14343</v>
      </c>
      <c r="C907" s="1">
        <v>1</v>
      </c>
      <c r="D907" s="1" t="s">
        <v>3078</v>
      </c>
      <c r="E907" s="17">
        <v>0.42378472222222202</v>
      </c>
      <c r="F907" s="1" t="s">
        <v>44</v>
      </c>
    </row>
    <row r="908" spans="2:6">
      <c r="B908" s="1" t="s">
        <v>14348</v>
      </c>
      <c r="C908" s="1">
        <v>1</v>
      </c>
      <c r="D908" s="1" t="s">
        <v>13687</v>
      </c>
      <c r="E908" s="17">
        <v>0.42388888888888898</v>
      </c>
      <c r="F908" s="1" t="s">
        <v>44</v>
      </c>
    </row>
    <row r="909" spans="2:6">
      <c r="B909" s="1" t="s">
        <v>14349</v>
      </c>
      <c r="C909" s="1">
        <v>1</v>
      </c>
      <c r="D909" s="1" t="s">
        <v>13753</v>
      </c>
      <c r="E909" s="17">
        <v>0.42401620370370402</v>
      </c>
      <c r="F909" s="1" t="s">
        <v>44</v>
      </c>
    </row>
    <row r="910" spans="2:6">
      <c r="B910" s="1" t="s">
        <v>14350</v>
      </c>
      <c r="C910" s="1">
        <v>1</v>
      </c>
      <c r="D910" s="1" t="s">
        <v>13753</v>
      </c>
      <c r="E910" s="17">
        <v>0.42405092592592603</v>
      </c>
      <c r="F910" s="1" t="s">
        <v>44</v>
      </c>
    </row>
    <row r="911" spans="2:6">
      <c r="B911" s="1" t="s">
        <v>14351</v>
      </c>
      <c r="C911" s="1">
        <v>2</v>
      </c>
      <c r="D911" s="1" t="s">
        <v>13760</v>
      </c>
      <c r="E911" s="17">
        <v>0.42409722222222201</v>
      </c>
      <c r="F911" s="1" t="s">
        <v>44</v>
      </c>
    </row>
    <row r="912" spans="2:6">
      <c r="B912" s="1" t="s">
        <v>14352</v>
      </c>
      <c r="C912" s="1">
        <v>1</v>
      </c>
      <c r="D912" s="1" t="s">
        <v>13760</v>
      </c>
      <c r="E912" s="17">
        <v>0.42412037037036998</v>
      </c>
      <c r="F912" s="1" t="s">
        <v>44</v>
      </c>
    </row>
    <row r="913" spans="2:6">
      <c r="B913" s="1" t="s">
        <v>14350</v>
      </c>
      <c r="C913" s="1">
        <v>1</v>
      </c>
      <c r="D913" s="1" t="s">
        <v>13746</v>
      </c>
      <c r="E913" s="17">
        <v>0.42413194444444402</v>
      </c>
      <c r="F913" s="1" t="s">
        <v>44</v>
      </c>
    </row>
    <row r="914" spans="2:6">
      <c r="B914" s="1" t="s">
        <v>14342</v>
      </c>
      <c r="C914" s="1">
        <v>2</v>
      </c>
      <c r="D914" s="1" t="s">
        <v>13746</v>
      </c>
      <c r="E914" s="17">
        <v>0.42417824074074101</v>
      </c>
      <c r="F914" s="1" t="s">
        <v>44</v>
      </c>
    </row>
    <row r="915" spans="2:6">
      <c r="B915" s="1" t="s">
        <v>14331</v>
      </c>
      <c r="C915" s="1">
        <v>3</v>
      </c>
      <c r="D915" s="1" t="s">
        <v>3095</v>
      </c>
      <c r="E915" s="17">
        <v>0.424224537037037</v>
      </c>
      <c r="F915" s="1" t="s">
        <v>44</v>
      </c>
    </row>
    <row r="916" spans="2:6">
      <c r="B916" s="1" t="s">
        <v>14353</v>
      </c>
      <c r="C916" s="1">
        <v>1</v>
      </c>
      <c r="D916" s="1" t="s">
        <v>3076</v>
      </c>
      <c r="E916" s="17">
        <v>0.42430555555555599</v>
      </c>
      <c r="F916" s="1" t="s">
        <v>44</v>
      </c>
    </row>
    <row r="917" spans="2:6">
      <c r="B917" s="1" t="s">
        <v>14172</v>
      </c>
      <c r="C917" s="1">
        <v>2</v>
      </c>
      <c r="D917" s="1" t="s">
        <v>13762</v>
      </c>
      <c r="E917" s="17">
        <v>0.424490740740741</v>
      </c>
      <c r="F917" s="1" t="s">
        <v>44</v>
      </c>
    </row>
    <row r="918" spans="2:6">
      <c r="B918" s="1" t="s">
        <v>14354</v>
      </c>
      <c r="C918" s="1">
        <v>1</v>
      </c>
      <c r="D918" s="1" t="s">
        <v>13753</v>
      </c>
      <c r="E918" s="17">
        <v>0.42466435185185197</v>
      </c>
      <c r="F918" s="1" t="s">
        <v>44</v>
      </c>
    </row>
    <row r="919" spans="2:6">
      <c r="B919" s="1" t="s">
        <v>14348</v>
      </c>
      <c r="C919" s="1">
        <v>1</v>
      </c>
      <c r="D919" s="1" t="s">
        <v>13746</v>
      </c>
      <c r="E919" s="17">
        <v>0.42471064814814802</v>
      </c>
      <c r="F919" s="1" t="s">
        <v>44</v>
      </c>
    </row>
    <row r="920" spans="2:6">
      <c r="B920" s="1" t="s">
        <v>14355</v>
      </c>
      <c r="C920" s="1">
        <v>2</v>
      </c>
      <c r="D920" s="1" t="s">
        <v>13753</v>
      </c>
      <c r="E920" s="17">
        <v>0.42481481481481498</v>
      </c>
      <c r="F920" s="1" t="s">
        <v>44</v>
      </c>
    </row>
    <row r="921" spans="2:6">
      <c r="B921" s="1" t="s">
        <v>14349</v>
      </c>
      <c r="C921" s="1">
        <v>1</v>
      </c>
      <c r="D921" s="1" t="s">
        <v>3095</v>
      </c>
      <c r="E921" s="17">
        <v>0.42488425925925899</v>
      </c>
      <c r="F921" s="1" t="s">
        <v>44</v>
      </c>
    </row>
    <row r="922" spans="2:6">
      <c r="B922" s="1" t="s">
        <v>14356</v>
      </c>
      <c r="C922" s="1">
        <v>2</v>
      </c>
      <c r="D922" s="1" t="s">
        <v>13760</v>
      </c>
      <c r="E922" s="17">
        <v>0.42493055555555598</v>
      </c>
      <c r="F922" s="1" t="s">
        <v>44</v>
      </c>
    </row>
    <row r="923" spans="2:6">
      <c r="B923" s="1" t="s">
        <v>14114</v>
      </c>
      <c r="C923" s="1">
        <v>1</v>
      </c>
      <c r="D923" s="1" t="s">
        <v>13746</v>
      </c>
      <c r="E923" s="17">
        <v>0.42502314814814801</v>
      </c>
      <c r="F923" s="1" t="s">
        <v>44</v>
      </c>
    </row>
    <row r="924" spans="2:6">
      <c r="B924" s="1" t="s">
        <v>14310</v>
      </c>
      <c r="C924" s="1">
        <v>2</v>
      </c>
      <c r="D924" s="1" t="s">
        <v>13762</v>
      </c>
      <c r="E924" s="17">
        <v>0.42502314814814801</v>
      </c>
      <c r="F924" s="1" t="s">
        <v>44</v>
      </c>
    </row>
    <row r="925" spans="2:6">
      <c r="B925" s="1" t="s">
        <v>14345</v>
      </c>
      <c r="C925" s="1">
        <v>1</v>
      </c>
      <c r="D925" s="1" t="s">
        <v>13746</v>
      </c>
      <c r="E925" s="17">
        <v>0.425069444444444</v>
      </c>
      <c r="F925" s="1" t="s">
        <v>44</v>
      </c>
    </row>
    <row r="926" spans="2:6">
      <c r="B926" s="1" t="s">
        <v>14353</v>
      </c>
      <c r="C926" s="1">
        <v>1</v>
      </c>
      <c r="D926" s="1" t="s">
        <v>13746</v>
      </c>
      <c r="E926" s="17">
        <v>0.42511574074074099</v>
      </c>
      <c r="F926" s="1" t="s">
        <v>44</v>
      </c>
    </row>
    <row r="927" spans="2:6">
      <c r="B927" s="1" t="s">
        <v>14357</v>
      </c>
      <c r="C927" s="1">
        <v>1</v>
      </c>
      <c r="D927" s="1" t="s">
        <v>13760</v>
      </c>
      <c r="E927" s="17">
        <v>0.42528935185185202</v>
      </c>
      <c r="F927" s="1" t="s">
        <v>44</v>
      </c>
    </row>
    <row r="928" spans="2:6">
      <c r="B928" s="1" t="s">
        <v>14358</v>
      </c>
      <c r="C928" s="1">
        <v>1</v>
      </c>
      <c r="D928" s="1" t="s">
        <v>13687</v>
      </c>
      <c r="E928" s="17">
        <v>0.42535879629629603</v>
      </c>
      <c r="F928" s="1" t="s">
        <v>44</v>
      </c>
    </row>
    <row r="929" spans="2:6">
      <c r="B929" s="1" t="s">
        <v>14355</v>
      </c>
      <c r="C929" s="1">
        <v>2</v>
      </c>
      <c r="D929" s="1" t="s">
        <v>13746</v>
      </c>
      <c r="E929" s="17">
        <v>0.42540509259259301</v>
      </c>
      <c r="F929" s="1" t="s">
        <v>44</v>
      </c>
    </row>
    <row r="930" spans="2:6">
      <c r="B930" s="1" t="s">
        <v>14359</v>
      </c>
      <c r="C930" s="1">
        <v>3</v>
      </c>
      <c r="D930" s="1" t="s">
        <v>13753</v>
      </c>
      <c r="E930" s="17">
        <v>0.42542824074074098</v>
      </c>
      <c r="F930" s="1" t="s">
        <v>44</v>
      </c>
    </row>
    <row r="931" spans="2:6">
      <c r="B931" s="1" t="s">
        <v>14360</v>
      </c>
      <c r="C931" s="1">
        <v>2</v>
      </c>
      <c r="D931" s="1" t="s">
        <v>13746</v>
      </c>
      <c r="E931" s="17">
        <v>0.42543981481481502</v>
      </c>
      <c r="F931" s="1" t="s">
        <v>44</v>
      </c>
    </row>
    <row r="932" spans="2:6">
      <c r="B932" s="1" t="s">
        <v>13983</v>
      </c>
      <c r="C932" s="1">
        <v>5</v>
      </c>
      <c r="D932" s="1" t="s">
        <v>3078</v>
      </c>
      <c r="E932" s="17">
        <v>0.425451388888889</v>
      </c>
      <c r="F932" s="1" t="s">
        <v>44</v>
      </c>
    </row>
    <row r="933" spans="2:6">
      <c r="B933" s="1" t="s">
        <v>14361</v>
      </c>
      <c r="C933" s="1">
        <v>1</v>
      </c>
      <c r="D933" s="1" t="s">
        <v>3078</v>
      </c>
      <c r="E933" s="17">
        <v>0.425532407407407</v>
      </c>
      <c r="F933" s="1" t="s">
        <v>44</v>
      </c>
    </row>
    <row r="934" spans="2:6">
      <c r="B934" s="1" t="s">
        <v>14362</v>
      </c>
      <c r="C934" s="1">
        <v>5</v>
      </c>
      <c r="D934" s="1" t="s">
        <v>13753</v>
      </c>
      <c r="E934" s="17">
        <v>0.42559027777777803</v>
      </c>
      <c r="F934" s="1" t="s">
        <v>44</v>
      </c>
    </row>
    <row r="935" spans="2:6">
      <c r="B935" s="1" t="s">
        <v>14363</v>
      </c>
      <c r="C935" s="1">
        <v>3</v>
      </c>
      <c r="D935" s="1" t="s">
        <v>13760</v>
      </c>
      <c r="E935" s="17">
        <v>0.42582175925925903</v>
      </c>
      <c r="F935" s="1" t="s">
        <v>44</v>
      </c>
    </row>
    <row r="936" spans="2:6">
      <c r="B936" s="1" t="s">
        <v>14364</v>
      </c>
      <c r="C936" s="1">
        <v>1</v>
      </c>
      <c r="D936" s="1" t="s">
        <v>3076</v>
      </c>
      <c r="E936" s="17">
        <v>0.42593750000000002</v>
      </c>
      <c r="F936" s="1" t="s">
        <v>44</v>
      </c>
    </row>
    <row r="937" spans="2:6">
      <c r="B937" s="1" t="s">
        <v>14359</v>
      </c>
      <c r="C937" s="1">
        <v>3</v>
      </c>
      <c r="D937" s="1" t="s">
        <v>3078</v>
      </c>
      <c r="E937" s="17">
        <v>0.42597222222222197</v>
      </c>
      <c r="F937" s="1" t="s">
        <v>44</v>
      </c>
    </row>
    <row r="938" spans="2:6">
      <c r="B938" s="1" t="s">
        <v>14363</v>
      </c>
      <c r="C938" s="1">
        <v>3</v>
      </c>
      <c r="D938" s="1" t="s">
        <v>3077</v>
      </c>
      <c r="E938" s="17">
        <v>0.42620370370370397</v>
      </c>
      <c r="F938" s="1" t="s">
        <v>44</v>
      </c>
    </row>
    <row r="939" spans="2:6">
      <c r="B939" s="1" t="s">
        <v>14365</v>
      </c>
      <c r="C939" s="1">
        <v>1</v>
      </c>
      <c r="D939" s="1" t="s">
        <v>13762</v>
      </c>
      <c r="E939" s="17">
        <v>0.426226851851852</v>
      </c>
      <c r="F939" s="1" t="s">
        <v>44</v>
      </c>
    </row>
    <row r="940" spans="2:6">
      <c r="B940" s="1" t="s">
        <v>14292</v>
      </c>
      <c r="C940" s="1">
        <v>2</v>
      </c>
      <c r="D940" s="1" t="s">
        <v>13746</v>
      </c>
      <c r="E940" s="17">
        <v>0.42629629629629601</v>
      </c>
      <c r="F940" s="1" t="s">
        <v>44</v>
      </c>
    </row>
    <row r="941" spans="2:6">
      <c r="B941" s="1" t="s">
        <v>14366</v>
      </c>
      <c r="C941" s="1">
        <v>2</v>
      </c>
      <c r="D941" s="1" t="s">
        <v>13746</v>
      </c>
      <c r="E941" s="17">
        <v>0.42658564814814798</v>
      </c>
      <c r="F941" s="1" t="s">
        <v>44</v>
      </c>
    </row>
    <row r="942" spans="2:6">
      <c r="B942" s="1" t="s">
        <v>14367</v>
      </c>
      <c r="C942" s="1">
        <v>1</v>
      </c>
      <c r="D942" s="1" t="s">
        <v>13762</v>
      </c>
      <c r="E942" s="17">
        <v>0.42668981481481499</v>
      </c>
      <c r="F942" s="1" t="s">
        <v>44</v>
      </c>
    </row>
    <row r="943" spans="2:6">
      <c r="B943" s="1" t="s">
        <v>14368</v>
      </c>
      <c r="C943" s="1">
        <v>5</v>
      </c>
      <c r="D943" s="1" t="s">
        <v>13753</v>
      </c>
      <c r="E943" s="17">
        <v>0.42680555555555599</v>
      </c>
      <c r="F943" s="1" t="s">
        <v>44</v>
      </c>
    </row>
    <row r="944" spans="2:6">
      <c r="B944" s="1" t="s">
        <v>14369</v>
      </c>
      <c r="C944" s="1">
        <v>1</v>
      </c>
      <c r="D944" s="1" t="s">
        <v>13746</v>
      </c>
      <c r="E944" s="17">
        <v>0.427071759259259</v>
      </c>
      <c r="F944" s="1" t="s">
        <v>44</v>
      </c>
    </row>
    <row r="945" spans="2:6">
      <c r="B945" s="1" t="s">
        <v>14370</v>
      </c>
      <c r="C945" s="1">
        <v>2</v>
      </c>
      <c r="D945" s="1" t="s">
        <v>3076</v>
      </c>
      <c r="E945" s="17">
        <v>0.42715277777777799</v>
      </c>
      <c r="F945" s="1" t="s">
        <v>45</v>
      </c>
    </row>
    <row r="946" spans="2:6">
      <c r="B946" s="1" t="s">
        <v>14364</v>
      </c>
      <c r="C946" s="1">
        <v>1</v>
      </c>
      <c r="D946" s="1" t="s">
        <v>13746</v>
      </c>
      <c r="E946" s="17">
        <v>0.42724537037037003</v>
      </c>
      <c r="F946" s="1" t="s">
        <v>45</v>
      </c>
    </row>
    <row r="947" spans="2:6">
      <c r="B947" s="1" t="s">
        <v>14371</v>
      </c>
      <c r="C947" s="1">
        <v>2</v>
      </c>
      <c r="D947" s="1" t="s">
        <v>3076</v>
      </c>
      <c r="E947" s="17">
        <v>0.42729166666666701</v>
      </c>
      <c r="F947" s="1" t="s">
        <v>45</v>
      </c>
    </row>
    <row r="948" spans="2:6">
      <c r="B948" s="1" t="s">
        <v>14372</v>
      </c>
      <c r="C948" s="1">
        <v>2</v>
      </c>
      <c r="D948" s="1" t="s">
        <v>13760</v>
      </c>
      <c r="E948" s="17">
        <v>0.42761574074074099</v>
      </c>
      <c r="F948" s="1" t="s">
        <v>45</v>
      </c>
    </row>
    <row r="949" spans="2:6">
      <c r="B949" s="1" t="s">
        <v>14373</v>
      </c>
      <c r="C949" s="1">
        <v>1</v>
      </c>
      <c r="D949" s="1" t="s">
        <v>13753</v>
      </c>
      <c r="E949" s="17">
        <v>0.42762731481481497</v>
      </c>
      <c r="F949" s="1" t="s">
        <v>45</v>
      </c>
    </row>
    <row r="950" spans="2:6">
      <c r="B950" s="1" t="s">
        <v>14374</v>
      </c>
      <c r="C950" s="1">
        <v>5</v>
      </c>
      <c r="D950" s="1" t="s">
        <v>13753</v>
      </c>
      <c r="E950" s="17">
        <v>0.42778935185185202</v>
      </c>
      <c r="F950" s="1" t="s">
        <v>45</v>
      </c>
    </row>
    <row r="951" spans="2:6">
      <c r="B951" s="1" t="s">
        <v>14357</v>
      </c>
      <c r="C951" s="1">
        <v>1</v>
      </c>
      <c r="D951" s="1" t="s">
        <v>3077</v>
      </c>
      <c r="E951" s="17">
        <v>0.42793981481481502</v>
      </c>
      <c r="F951" s="1" t="s">
        <v>45</v>
      </c>
    </row>
    <row r="952" spans="2:6">
      <c r="B952" s="1" t="s">
        <v>14375</v>
      </c>
      <c r="C952" s="1">
        <v>5</v>
      </c>
      <c r="D952" s="1" t="s">
        <v>13753</v>
      </c>
      <c r="E952" s="17">
        <v>0.42804398148148098</v>
      </c>
      <c r="F952" s="1" t="s">
        <v>45</v>
      </c>
    </row>
    <row r="953" spans="2:6">
      <c r="B953" s="1" t="s">
        <v>14376</v>
      </c>
      <c r="C953" s="1">
        <v>1</v>
      </c>
      <c r="D953" s="1" t="s">
        <v>13760</v>
      </c>
      <c r="E953" s="17">
        <v>0.42855324074074103</v>
      </c>
      <c r="F953" s="1" t="s">
        <v>45</v>
      </c>
    </row>
    <row r="954" spans="2:6">
      <c r="B954" s="1" t="s">
        <v>14377</v>
      </c>
      <c r="C954" s="1">
        <v>1</v>
      </c>
      <c r="D954" s="1" t="s">
        <v>13687</v>
      </c>
      <c r="E954" s="17">
        <v>0.42856481481481501</v>
      </c>
      <c r="F954" s="1" t="s">
        <v>45</v>
      </c>
    </row>
    <row r="955" spans="2:6">
      <c r="B955" s="1" t="s">
        <v>14378</v>
      </c>
      <c r="C955" s="1">
        <v>1</v>
      </c>
      <c r="D955" s="1" t="s">
        <v>13753</v>
      </c>
      <c r="E955" s="17">
        <v>0.428611111111111</v>
      </c>
      <c r="F955" s="1" t="s">
        <v>45</v>
      </c>
    </row>
    <row r="956" spans="2:6">
      <c r="B956" s="1" t="s">
        <v>14379</v>
      </c>
      <c r="C956" s="1">
        <v>1</v>
      </c>
      <c r="D956" s="1" t="s">
        <v>13753</v>
      </c>
      <c r="E956" s="17">
        <v>0.42866898148148103</v>
      </c>
      <c r="F956" s="1" t="s">
        <v>45</v>
      </c>
    </row>
    <row r="957" spans="2:6">
      <c r="B957" s="1" t="s">
        <v>14373</v>
      </c>
      <c r="C957" s="1">
        <v>1</v>
      </c>
      <c r="D957" s="1" t="s">
        <v>13746</v>
      </c>
      <c r="E957" s="17">
        <v>0.42866898148148103</v>
      </c>
      <c r="F957" s="1" t="s">
        <v>45</v>
      </c>
    </row>
    <row r="958" spans="2:6">
      <c r="B958" s="1" t="s">
        <v>14380</v>
      </c>
      <c r="C958" s="1">
        <v>1</v>
      </c>
      <c r="D958" s="1" t="s">
        <v>13746</v>
      </c>
      <c r="E958" s="17">
        <v>0.42886574074074102</v>
      </c>
      <c r="F958" s="1" t="s">
        <v>45</v>
      </c>
    </row>
    <row r="959" spans="2:6">
      <c r="B959" s="1" t="s">
        <v>14381</v>
      </c>
      <c r="C959" s="1">
        <v>1</v>
      </c>
      <c r="D959" s="1" t="s">
        <v>3095</v>
      </c>
      <c r="E959" s="17">
        <v>0.42891203703703701</v>
      </c>
      <c r="F959" s="1" t="s">
        <v>45</v>
      </c>
    </row>
    <row r="960" spans="2:6">
      <c r="B960" s="1" t="s">
        <v>14376</v>
      </c>
      <c r="C960" s="1">
        <v>1</v>
      </c>
      <c r="D960" s="1" t="s">
        <v>3095</v>
      </c>
      <c r="E960" s="17">
        <v>0.42921296296296302</v>
      </c>
      <c r="F960" s="1" t="s">
        <v>45</v>
      </c>
    </row>
    <row r="961" spans="2:6">
      <c r="B961" s="1" t="s">
        <v>14085</v>
      </c>
      <c r="C961" s="1">
        <v>3</v>
      </c>
      <c r="D961" s="1" t="s">
        <v>13746</v>
      </c>
      <c r="E961" s="17">
        <v>0.42927083333333299</v>
      </c>
      <c r="F961" s="1" t="s">
        <v>45</v>
      </c>
    </row>
    <row r="962" spans="2:6">
      <c r="B962" s="1" t="s">
        <v>14382</v>
      </c>
      <c r="C962" s="1">
        <v>1</v>
      </c>
      <c r="D962" s="1" t="s">
        <v>13753</v>
      </c>
      <c r="E962" s="17">
        <v>0.42971064814814802</v>
      </c>
      <c r="F962" s="1" t="s">
        <v>45</v>
      </c>
    </row>
    <row r="963" spans="2:6">
      <c r="B963" s="1" t="s">
        <v>14379</v>
      </c>
      <c r="C963" s="1">
        <v>1</v>
      </c>
      <c r="D963" s="1" t="s">
        <v>3077</v>
      </c>
      <c r="E963" s="17">
        <v>0.429837962962963</v>
      </c>
      <c r="F963" s="1" t="s">
        <v>45</v>
      </c>
    </row>
    <row r="964" spans="2:6">
      <c r="B964" s="1" t="s">
        <v>14368</v>
      </c>
      <c r="C964" s="1">
        <v>5</v>
      </c>
      <c r="D964" s="1" t="s">
        <v>3078</v>
      </c>
      <c r="E964" s="17">
        <v>0.43008101851851899</v>
      </c>
      <c r="F964" s="1" t="s">
        <v>45</v>
      </c>
    </row>
    <row r="965" spans="2:6">
      <c r="B965" s="1" t="s">
        <v>14383</v>
      </c>
      <c r="C965" s="1">
        <v>5</v>
      </c>
      <c r="D965" s="1" t="s">
        <v>13753</v>
      </c>
      <c r="E965" s="17">
        <v>0.43017361111111102</v>
      </c>
      <c r="F965" s="1" t="s">
        <v>45</v>
      </c>
    </row>
    <row r="966" spans="2:6">
      <c r="B966" s="1" t="s">
        <v>14316</v>
      </c>
      <c r="C966" s="1">
        <v>1</v>
      </c>
      <c r="D966" s="1" t="s">
        <v>13746</v>
      </c>
      <c r="E966" s="17">
        <v>0.43017361111111102</v>
      </c>
      <c r="F966" s="1" t="s">
        <v>45</v>
      </c>
    </row>
    <row r="967" spans="2:6">
      <c r="B967" s="1" t="s">
        <v>14384</v>
      </c>
      <c r="C967" s="1">
        <v>2</v>
      </c>
      <c r="D967" s="1" t="s">
        <v>13753</v>
      </c>
      <c r="E967" s="17">
        <v>0.43027777777777798</v>
      </c>
      <c r="F967" s="1" t="s">
        <v>45</v>
      </c>
    </row>
    <row r="968" spans="2:6">
      <c r="B968" s="1" t="s">
        <v>14370</v>
      </c>
      <c r="C968" s="1">
        <v>2</v>
      </c>
      <c r="D968" s="1" t="s">
        <v>3095</v>
      </c>
      <c r="E968" s="17">
        <v>0.43052083333333302</v>
      </c>
      <c r="F968" s="1" t="s">
        <v>45</v>
      </c>
    </row>
    <row r="969" spans="2:6">
      <c r="B969" s="1" t="s">
        <v>14385</v>
      </c>
      <c r="C969" s="1">
        <v>5</v>
      </c>
      <c r="D969" s="1" t="s">
        <v>3078</v>
      </c>
      <c r="E969" s="17">
        <v>0.43083333333333301</v>
      </c>
      <c r="F969" s="1" t="s">
        <v>45</v>
      </c>
    </row>
    <row r="970" spans="2:6">
      <c r="B970" s="1" t="s">
        <v>14386</v>
      </c>
      <c r="C970" s="1">
        <v>5</v>
      </c>
      <c r="D970" s="1" t="s">
        <v>13753</v>
      </c>
      <c r="E970" s="17">
        <v>0.43100694444444398</v>
      </c>
      <c r="F970" s="1" t="s">
        <v>45</v>
      </c>
    </row>
    <row r="971" spans="2:6">
      <c r="B971" s="1" t="s">
        <v>14387</v>
      </c>
      <c r="C971" s="1">
        <v>1</v>
      </c>
      <c r="D971" s="1" t="s">
        <v>13687</v>
      </c>
      <c r="E971" s="17">
        <v>0.43112268518518498</v>
      </c>
      <c r="F971" s="1" t="s">
        <v>45</v>
      </c>
    </row>
    <row r="972" spans="2:6">
      <c r="B972" s="1" t="s">
        <v>14388</v>
      </c>
      <c r="C972" s="1">
        <v>1</v>
      </c>
      <c r="D972" s="1" t="s">
        <v>13746</v>
      </c>
      <c r="E972" s="17">
        <v>0.431226851851852</v>
      </c>
      <c r="F972" s="1" t="s">
        <v>45</v>
      </c>
    </row>
    <row r="973" spans="2:6">
      <c r="B973" s="1" t="s">
        <v>14389</v>
      </c>
      <c r="C973" s="1">
        <v>1</v>
      </c>
      <c r="D973" s="1" t="s">
        <v>13753</v>
      </c>
      <c r="E973" s="17">
        <v>0.43127314814814799</v>
      </c>
      <c r="F973" s="1" t="s">
        <v>45</v>
      </c>
    </row>
    <row r="974" spans="2:6">
      <c r="B974" s="1" t="s">
        <v>14390</v>
      </c>
      <c r="C974" s="1">
        <v>1</v>
      </c>
      <c r="D974" s="1" t="s">
        <v>13753</v>
      </c>
      <c r="E974" s="17">
        <v>0.43135416666666698</v>
      </c>
      <c r="F974" s="1" t="s">
        <v>45</v>
      </c>
    </row>
    <row r="975" spans="2:6">
      <c r="B975" s="1" t="s">
        <v>14270</v>
      </c>
      <c r="C975" s="1">
        <v>2</v>
      </c>
      <c r="D975" s="1" t="s">
        <v>13746</v>
      </c>
      <c r="E975" s="17">
        <v>0.43153935185185199</v>
      </c>
      <c r="F975" s="1" t="s">
        <v>45</v>
      </c>
    </row>
    <row r="976" spans="2:6">
      <c r="B976" s="1" t="s">
        <v>14391</v>
      </c>
      <c r="C976" s="1">
        <v>1</v>
      </c>
      <c r="D976" s="1" t="s">
        <v>13687</v>
      </c>
      <c r="E976" s="17">
        <v>0.431574074074074</v>
      </c>
      <c r="F976" s="1" t="s">
        <v>45</v>
      </c>
    </row>
    <row r="977" spans="2:6">
      <c r="B977" s="1" t="s">
        <v>14387</v>
      </c>
      <c r="C977" s="1">
        <v>1</v>
      </c>
      <c r="D977" s="1" t="s">
        <v>3095</v>
      </c>
      <c r="E977" s="17">
        <v>0.43159722222222202</v>
      </c>
      <c r="F977" s="1" t="s">
        <v>45</v>
      </c>
    </row>
    <row r="978" spans="2:6">
      <c r="B978" s="1" t="s">
        <v>14392</v>
      </c>
      <c r="C978" s="1">
        <v>1</v>
      </c>
      <c r="D978" s="1" t="s">
        <v>13687</v>
      </c>
      <c r="E978" s="17">
        <v>0.43165509259259299</v>
      </c>
      <c r="F978" s="1" t="s">
        <v>45</v>
      </c>
    </row>
    <row r="979" spans="2:6">
      <c r="B979" s="1" t="s">
        <v>14393</v>
      </c>
      <c r="C979" s="1">
        <v>1</v>
      </c>
      <c r="D979" s="1" t="s">
        <v>13760</v>
      </c>
      <c r="E979" s="17">
        <v>0.43173611111111099</v>
      </c>
      <c r="F979" s="1" t="s">
        <v>45</v>
      </c>
    </row>
    <row r="980" spans="2:6">
      <c r="B980" s="1" t="s">
        <v>14394</v>
      </c>
      <c r="C980" s="1">
        <v>1</v>
      </c>
      <c r="D980" s="1" t="s">
        <v>13687</v>
      </c>
      <c r="E980" s="17">
        <v>0.43185185185185199</v>
      </c>
      <c r="F980" s="1" t="s">
        <v>45</v>
      </c>
    </row>
    <row r="981" spans="2:6">
      <c r="B981" s="1" t="s">
        <v>14395</v>
      </c>
      <c r="C981" s="1">
        <v>1</v>
      </c>
      <c r="D981" s="1" t="s">
        <v>3095</v>
      </c>
      <c r="E981" s="17">
        <v>0.43194444444444402</v>
      </c>
      <c r="F981" s="1" t="s">
        <v>45</v>
      </c>
    </row>
    <row r="982" spans="2:6">
      <c r="B982" s="1" t="s">
        <v>14386</v>
      </c>
      <c r="C982" s="1">
        <v>5</v>
      </c>
      <c r="D982" s="1" t="s">
        <v>3078</v>
      </c>
      <c r="E982" s="17">
        <v>0.43194444444444402</v>
      </c>
      <c r="F982" s="1" t="s">
        <v>45</v>
      </c>
    </row>
    <row r="983" spans="2:6">
      <c r="B983" s="1" t="s">
        <v>14396</v>
      </c>
      <c r="C983" s="1">
        <v>1</v>
      </c>
      <c r="D983" s="1" t="s">
        <v>13687</v>
      </c>
      <c r="E983" s="17">
        <v>0.43196759259259299</v>
      </c>
      <c r="F983" s="1" t="s">
        <v>45</v>
      </c>
    </row>
    <row r="984" spans="2:6">
      <c r="B984" s="1" t="s">
        <v>14390</v>
      </c>
      <c r="C984" s="1">
        <v>1</v>
      </c>
      <c r="D984" s="1" t="s">
        <v>3078</v>
      </c>
      <c r="E984" s="17">
        <v>0.43196759259259299</v>
      </c>
      <c r="F984" s="1" t="s">
        <v>45</v>
      </c>
    </row>
    <row r="985" spans="2:6">
      <c r="B985" s="1" t="s">
        <v>14397</v>
      </c>
      <c r="C985" s="1">
        <v>1</v>
      </c>
      <c r="D985" s="1" t="s">
        <v>13753</v>
      </c>
      <c r="E985" s="17">
        <v>0.43202546296296301</v>
      </c>
      <c r="F985" s="1" t="s">
        <v>45</v>
      </c>
    </row>
    <row r="986" spans="2:6">
      <c r="B986" s="1" t="s">
        <v>14398</v>
      </c>
      <c r="C986" s="1">
        <v>1</v>
      </c>
      <c r="D986" s="1" t="s">
        <v>13753</v>
      </c>
      <c r="E986" s="17">
        <v>0.432152777777778</v>
      </c>
      <c r="F986" s="1" t="s">
        <v>45</v>
      </c>
    </row>
    <row r="987" spans="2:6">
      <c r="B987" s="1" t="s">
        <v>14399</v>
      </c>
      <c r="C987" s="1">
        <v>5</v>
      </c>
      <c r="D987" s="1" t="s">
        <v>13753</v>
      </c>
      <c r="E987" s="17">
        <v>0.43222222222222201</v>
      </c>
      <c r="F987" s="1" t="s">
        <v>45</v>
      </c>
    </row>
    <row r="988" spans="2:6">
      <c r="B988" s="1" t="s">
        <v>14400</v>
      </c>
      <c r="C988" s="1">
        <v>2</v>
      </c>
      <c r="D988" s="1" t="s">
        <v>13753</v>
      </c>
      <c r="E988" s="17">
        <v>0.43232638888888902</v>
      </c>
      <c r="F988" s="1" t="s">
        <v>45</v>
      </c>
    </row>
    <row r="989" spans="2:6">
      <c r="B989" s="1" t="s">
        <v>14375</v>
      </c>
      <c r="C989" s="1">
        <v>5</v>
      </c>
      <c r="D989" s="1" t="s">
        <v>3078</v>
      </c>
      <c r="E989" s="17">
        <v>0.43234953703703699</v>
      </c>
      <c r="F989" s="1" t="s">
        <v>45</v>
      </c>
    </row>
    <row r="990" spans="2:6">
      <c r="B990" s="1" t="s">
        <v>14401</v>
      </c>
      <c r="C990" s="1">
        <v>1</v>
      </c>
      <c r="D990" s="1" t="s">
        <v>13760</v>
      </c>
      <c r="E990" s="17">
        <v>0.43237268518518501</v>
      </c>
      <c r="F990" s="1" t="s">
        <v>45</v>
      </c>
    </row>
    <row r="991" spans="2:6">
      <c r="B991" s="1" t="s">
        <v>14396</v>
      </c>
      <c r="C991" s="1">
        <v>1</v>
      </c>
      <c r="D991" s="1" t="s">
        <v>3095</v>
      </c>
      <c r="E991" s="17">
        <v>0.43237268518518501</v>
      </c>
      <c r="F991" s="1" t="s">
        <v>45</v>
      </c>
    </row>
    <row r="992" spans="2:6">
      <c r="B992" s="1" t="s">
        <v>14402</v>
      </c>
      <c r="C992" s="1">
        <v>1</v>
      </c>
      <c r="D992" s="1" t="s">
        <v>13760</v>
      </c>
      <c r="E992" s="17">
        <v>0.432418981481482</v>
      </c>
      <c r="F992" s="1" t="s">
        <v>45</v>
      </c>
    </row>
    <row r="993" spans="2:6">
      <c r="B993" s="1" t="s">
        <v>14403</v>
      </c>
      <c r="C993" s="1">
        <v>1</v>
      </c>
      <c r="D993" s="1" t="s">
        <v>13760</v>
      </c>
      <c r="E993" s="17">
        <v>0.43246527777777799</v>
      </c>
      <c r="F993" s="1" t="s">
        <v>45</v>
      </c>
    </row>
    <row r="994" spans="2:6">
      <c r="B994" s="1" t="s">
        <v>14062</v>
      </c>
      <c r="C994" s="1">
        <v>2</v>
      </c>
      <c r="D994" s="1" t="s">
        <v>3077</v>
      </c>
      <c r="E994" s="17">
        <v>0.43252314814814802</v>
      </c>
      <c r="F994" s="1" t="s">
        <v>45</v>
      </c>
    </row>
    <row r="995" spans="2:6">
      <c r="B995" s="1" t="s">
        <v>14404</v>
      </c>
      <c r="C995" s="1">
        <v>1</v>
      </c>
      <c r="D995" s="1" t="s">
        <v>13687</v>
      </c>
      <c r="E995" s="17">
        <v>0.43278935185185202</v>
      </c>
      <c r="F995" s="1" t="s">
        <v>45</v>
      </c>
    </row>
    <row r="996" spans="2:6">
      <c r="B996" s="1" t="s">
        <v>14405</v>
      </c>
      <c r="C996" s="1">
        <v>1</v>
      </c>
      <c r="D996" s="1" t="s">
        <v>3095</v>
      </c>
      <c r="E996" s="17">
        <v>0.43280092592592601</v>
      </c>
      <c r="F996" s="1" t="s">
        <v>45</v>
      </c>
    </row>
    <row r="997" spans="2:6">
      <c r="B997" s="1" t="s">
        <v>14402</v>
      </c>
      <c r="C997" s="1">
        <v>1</v>
      </c>
      <c r="D997" s="1" t="s">
        <v>3077</v>
      </c>
      <c r="E997" s="17">
        <v>0.43285879629629598</v>
      </c>
      <c r="F997" s="1" t="s">
        <v>45</v>
      </c>
    </row>
    <row r="998" spans="2:6">
      <c r="B998" s="1" t="s">
        <v>14406</v>
      </c>
      <c r="C998" s="1">
        <v>1</v>
      </c>
      <c r="D998" s="1" t="s">
        <v>13753</v>
      </c>
      <c r="E998" s="17">
        <v>0.43292824074074099</v>
      </c>
      <c r="F998" s="1" t="s">
        <v>45</v>
      </c>
    </row>
    <row r="999" spans="2:6">
      <c r="B999" s="1" t="s">
        <v>14407</v>
      </c>
      <c r="C999" s="1">
        <v>1</v>
      </c>
      <c r="D999" s="1" t="s">
        <v>3078</v>
      </c>
      <c r="E999" s="17">
        <v>0.43292824074074099</v>
      </c>
      <c r="F999" s="1" t="s">
        <v>45</v>
      </c>
    </row>
    <row r="1000" spans="2:6">
      <c r="B1000" s="1" t="s">
        <v>14408</v>
      </c>
      <c r="C1000" s="1">
        <v>1</v>
      </c>
      <c r="D1000" s="1" t="s">
        <v>13753</v>
      </c>
      <c r="E1000" s="17">
        <v>0.43297453703703698</v>
      </c>
      <c r="F1000" s="1" t="s">
        <v>45</v>
      </c>
    </row>
    <row r="1001" spans="2:6">
      <c r="B1001" s="1" t="s">
        <v>14409</v>
      </c>
      <c r="C1001" s="1">
        <v>1</v>
      </c>
      <c r="D1001" s="1" t="s">
        <v>13760</v>
      </c>
      <c r="E1001" s="17">
        <v>0.43307870370370399</v>
      </c>
      <c r="F1001" s="1" t="s">
        <v>45</v>
      </c>
    </row>
    <row r="1002" spans="2:6">
      <c r="B1002" s="1" t="s">
        <v>14408</v>
      </c>
      <c r="C1002" s="1">
        <v>1</v>
      </c>
      <c r="D1002" s="1" t="s">
        <v>13762</v>
      </c>
      <c r="E1002" s="17">
        <v>0.43313657407407402</v>
      </c>
      <c r="F1002" s="1" t="s">
        <v>45</v>
      </c>
    </row>
    <row r="1003" spans="2:6">
      <c r="B1003" s="1" t="s">
        <v>14410</v>
      </c>
      <c r="C1003" s="1">
        <v>1</v>
      </c>
      <c r="D1003" s="1" t="s">
        <v>13753</v>
      </c>
      <c r="E1003" s="17">
        <v>0.43317129629629603</v>
      </c>
      <c r="F1003" s="1" t="s">
        <v>45</v>
      </c>
    </row>
    <row r="1004" spans="2:6">
      <c r="B1004" s="1" t="s">
        <v>14411</v>
      </c>
      <c r="C1004" s="1">
        <v>1</v>
      </c>
      <c r="D1004" s="1" t="s">
        <v>13753</v>
      </c>
      <c r="E1004" s="17">
        <v>0.43320601851851898</v>
      </c>
      <c r="F1004" s="1" t="s">
        <v>45</v>
      </c>
    </row>
    <row r="1005" spans="2:6">
      <c r="B1005" s="1" t="s">
        <v>14400</v>
      </c>
      <c r="C1005" s="1">
        <v>2</v>
      </c>
      <c r="D1005" s="1" t="s">
        <v>3078</v>
      </c>
      <c r="E1005" s="17">
        <v>0.433229166666667</v>
      </c>
      <c r="F1005" s="1" t="s">
        <v>45</v>
      </c>
    </row>
    <row r="1006" spans="2:6">
      <c r="B1006" s="1" t="s">
        <v>14412</v>
      </c>
      <c r="C1006" s="1">
        <v>1</v>
      </c>
      <c r="D1006" s="1" t="s">
        <v>13687</v>
      </c>
      <c r="E1006" s="17">
        <v>0.43325231481481502</v>
      </c>
      <c r="F1006" s="1" t="s">
        <v>45</v>
      </c>
    </row>
    <row r="1007" spans="2:6">
      <c r="B1007" s="1" t="s">
        <v>14413</v>
      </c>
      <c r="C1007" s="1">
        <v>1</v>
      </c>
      <c r="D1007" s="1" t="s">
        <v>13753</v>
      </c>
      <c r="E1007" s="17">
        <v>0.43331018518518499</v>
      </c>
      <c r="F1007" s="1" t="s">
        <v>45</v>
      </c>
    </row>
    <row r="1008" spans="2:6">
      <c r="B1008" s="1" t="s">
        <v>14411</v>
      </c>
      <c r="C1008" s="1">
        <v>1</v>
      </c>
      <c r="D1008" s="1" t="s">
        <v>13746</v>
      </c>
      <c r="E1008" s="17">
        <v>0.43332175925925898</v>
      </c>
      <c r="F1008" s="1" t="s">
        <v>45</v>
      </c>
    </row>
    <row r="1009" spans="2:6">
      <c r="B1009" s="1" t="s">
        <v>14393</v>
      </c>
      <c r="C1009" s="1">
        <v>1</v>
      </c>
      <c r="D1009" s="1" t="s">
        <v>3078</v>
      </c>
      <c r="E1009" s="17">
        <v>0.433344907407407</v>
      </c>
      <c r="F1009" s="1" t="s">
        <v>45</v>
      </c>
    </row>
    <row r="1010" spans="2:6">
      <c r="B1010" s="1" t="s">
        <v>14302</v>
      </c>
      <c r="C1010" s="1">
        <v>2</v>
      </c>
      <c r="D1010" s="1" t="s">
        <v>3095</v>
      </c>
      <c r="E1010" s="17">
        <v>0.43341435185185201</v>
      </c>
      <c r="F1010" s="1" t="s">
        <v>45</v>
      </c>
    </row>
    <row r="1011" spans="2:6">
      <c r="B1011" s="1" t="s">
        <v>14188</v>
      </c>
      <c r="C1011" s="1">
        <v>1</v>
      </c>
      <c r="D1011" s="1" t="s">
        <v>13746</v>
      </c>
      <c r="E1011" s="17">
        <v>0.43343749999999998</v>
      </c>
      <c r="F1011" s="1" t="s">
        <v>45</v>
      </c>
    </row>
    <row r="1012" spans="2:6">
      <c r="B1012" s="1" t="s">
        <v>14392</v>
      </c>
      <c r="C1012" s="1">
        <v>1</v>
      </c>
      <c r="D1012" s="1" t="s">
        <v>13746</v>
      </c>
      <c r="E1012" s="17">
        <v>0.433460648148148</v>
      </c>
      <c r="F1012" s="1" t="s">
        <v>45</v>
      </c>
    </row>
    <row r="1013" spans="2:6">
      <c r="B1013" s="1" t="s">
        <v>14394</v>
      </c>
      <c r="C1013" s="1">
        <v>1</v>
      </c>
      <c r="D1013" s="1" t="s">
        <v>13746</v>
      </c>
      <c r="E1013" s="17">
        <v>0.43348379629629602</v>
      </c>
      <c r="F1013" s="1" t="s">
        <v>45</v>
      </c>
    </row>
    <row r="1014" spans="2:6">
      <c r="B1014" s="1" t="s">
        <v>14414</v>
      </c>
      <c r="C1014" s="1">
        <v>1</v>
      </c>
      <c r="D1014" s="1" t="s">
        <v>13753</v>
      </c>
      <c r="E1014" s="17">
        <v>0.43356481481481501</v>
      </c>
      <c r="F1014" s="1" t="s">
        <v>45</v>
      </c>
    </row>
    <row r="1015" spans="2:6">
      <c r="B1015" s="1" t="s">
        <v>14415</v>
      </c>
      <c r="C1015" s="1">
        <v>1</v>
      </c>
      <c r="D1015" s="1" t="s">
        <v>13760</v>
      </c>
      <c r="E1015" s="17">
        <v>0.433958333333333</v>
      </c>
      <c r="F1015" s="1" t="s">
        <v>45</v>
      </c>
    </row>
    <row r="1016" spans="2:6">
      <c r="B1016" s="1" t="s">
        <v>14416</v>
      </c>
      <c r="C1016" s="1">
        <v>1</v>
      </c>
      <c r="D1016" s="1" t="s">
        <v>13687</v>
      </c>
      <c r="E1016" s="17">
        <v>0.433958333333333</v>
      </c>
      <c r="F1016" s="1" t="s">
        <v>45</v>
      </c>
    </row>
    <row r="1017" spans="2:6">
      <c r="B1017" s="1" t="s">
        <v>14409</v>
      </c>
      <c r="C1017" s="1">
        <v>1</v>
      </c>
      <c r="D1017" s="1" t="s">
        <v>3078</v>
      </c>
      <c r="E1017" s="17">
        <v>0.43412037037036999</v>
      </c>
      <c r="F1017" s="1" t="s">
        <v>45</v>
      </c>
    </row>
    <row r="1018" spans="2:6">
      <c r="B1018" s="1" t="s">
        <v>14417</v>
      </c>
      <c r="C1018" s="1">
        <v>1</v>
      </c>
      <c r="D1018" s="1" t="s">
        <v>13687</v>
      </c>
      <c r="E1018" s="17">
        <v>0.43413194444444397</v>
      </c>
      <c r="F1018" s="1" t="s">
        <v>45</v>
      </c>
    </row>
    <row r="1019" spans="2:6">
      <c r="B1019" s="1" t="s">
        <v>14414</v>
      </c>
      <c r="C1019" s="1">
        <v>1</v>
      </c>
      <c r="D1019" s="1" t="s">
        <v>3078</v>
      </c>
      <c r="E1019" s="17">
        <v>0.43417824074074102</v>
      </c>
      <c r="F1019" s="1" t="s">
        <v>45</v>
      </c>
    </row>
    <row r="1020" spans="2:6">
      <c r="B1020" s="1" t="s">
        <v>14418</v>
      </c>
      <c r="C1020" s="1">
        <v>1</v>
      </c>
      <c r="D1020" s="1" t="s">
        <v>13753</v>
      </c>
      <c r="E1020" s="17">
        <v>0.43425925925925901</v>
      </c>
      <c r="F1020" s="1" t="s">
        <v>45</v>
      </c>
    </row>
    <row r="1021" spans="2:6">
      <c r="B1021" s="1" t="s">
        <v>14419</v>
      </c>
      <c r="C1021" s="1">
        <v>1</v>
      </c>
      <c r="D1021" s="1" t="s">
        <v>13753</v>
      </c>
      <c r="E1021" s="17">
        <v>0.434305555555556</v>
      </c>
      <c r="F1021" s="1" t="s">
        <v>45</v>
      </c>
    </row>
    <row r="1022" spans="2:6">
      <c r="B1022" s="1" t="s">
        <v>14413</v>
      </c>
      <c r="C1022" s="1">
        <v>1</v>
      </c>
      <c r="D1022" s="1" t="s">
        <v>3078</v>
      </c>
      <c r="E1022" s="17">
        <v>0.43431712962962998</v>
      </c>
      <c r="F1022" s="1" t="s">
        <v>45</v>
      </c>
    </row>
    <row r="1023" spans="2:6">
      <c r="B1023" s="1" t="s">
        <v>14420</v>
      </c>
      <c r="C1023" s="1">
        <v>2</v>
      </c>
      <c r="D1023" s="1" t="s">
        <v>13760</v>
      </c>
      <c r="E1023" s="17">
        <v>0.43444444444444402</v>
      </c>
      <c r="F1023" s="1" t="s">
        <v>45</v>
      </c>
    </row>
    <row r="1024" spans="2:6">
      <c r="B1024" s="1" t="s">
        <v>14421</v>
      </c>
      <c r="C1024" s="1">
        <v>1</v>
      </c>
      <c r="D1024" s="1" t="s">
        <v>13760</v>
      </c>
      <c r="E1024" s="17">
        <v>0.43451388888888898</v>
      </c>
      <c r="F1024" s="1" t="s">
        <v>45</v>
      </c>
    </row>
    <row r="1025" spans="2:6">
      <c r="B1025" s="1" t="s">
        <v>14422</v>
      </c>
      <c r="C1025" s="1">
        <v>2</v>
      </c>
      <c r="D1025" s="1" t="s">
        <v>13753</v>
      </c>
      <c r="E1025" s="17">
        <v>0.43454861111111098</v>
      </c>
      <c r="F1025" s="1" t="s">
        <v>45</v>
      </c>
    </row>
    <row r="1026" spans="2:6">
      <c r="B1026" s="1" t="s">
        <v>14423</v>
      </c>
      <c r="C1026" s="1">
        <v>1</v>
      </c>
      <c r="D1026" s="1" t="s">
        <v>13753</v>
      </c>
      <c r="E1026" s="17">
        <v>0.434652777777778</v>
      </c>
      <c r="F1026" s="1" t="s">
        <v>45</v>
      </c>
    </row>
    <row r="1027" spans="2:6">
      <c r="B1027" s="1" t="s">
        <v>14424</v>
      </c>
      <c r="C1027" s="1">
        <v>1</v>
      </c>
      <c r="D1027" s="1" t="s">
        <v>13753</v>
      </c>
      <c r="E1027" s="17">
        <v>0.43469907407407399</v>
      </c>
      <c r="F1027" s="1" t="s">
        <v>45</v>
      </c>
    </row>
    <row r="1028" spans="2:6">
      <c r="B1028" s="1" t="s">
        <v>14417</v>
      </c>
      <c r="C1028" s="1">
        <v>1</v>
      </c>
      <c r="D1028" s="1" t="s">
        <v>3078</v>
      </c>
      <c r="E1028" s="17">
        <v>0.43482638888888903</v>
      </c>
      <c r="F1028" s="1" t="s">
        <v>45</v>
      </c>
    </row>
    <row r="1029" spans="2:6">
      <c r="B1029" s="1" t="s">
        <v>14412</v>
      </c>
      <c r="C1029" s="1">
        <v>1</v>
      </c>
      <c r="D1029" s="1" t="s">
        <v>13746</v>
      </c>
      <c r="E1029" s="17">
        <v>0.43495370370370401</v>
      </c>
      <c r="F1029" s="1" t="s">
        <v>45</v>
      </c>
    </row>
    <row r="1030" spans="2:6">
      <c r="B1030" s="1" t="s">
        <v>14425</v>
      </c>
      <c r="C1030" s="1">
        <v>1</v>
      </c>
      <c r="D1030" s="1" t="s">
        <v>13760</v>
      </c>
      <c r="E1030" s="17">
        <v>0.435</v>
      </c>
      <c r="F1030" s="1" t="s">
        <v>45</v>
      </c>
    </row>
    <row r="1031" spans="2:6">
      <c r="B1031" s="1" t="s">
        <v>14406</v>
      </c>
      <c r="C1031" s="1">
        <v>1</v>
      </c>
      <c r="D1031" s="1" t="s">
        <v>13746</v>
      </c>
      <c r="E1031" s="17">
        <v>0.435034722222222</v>
      </c>
      <c r="F1031" s="1" t="s">
        <v>45</v>
      </c>
    </row>
    <row r="1032" spans="2:6">
      <c r="B1032" s="1" t="s">
        <v>14326</v>
      </c>
      <c r="C1032" s="1">
        <v>2</v>
      </c>
      <c r="D1032" s="1" t="s">
        <v>13762</v>
      </c>
      <c r="E1032" s="17">
        <v>0.43518518518518501</v>
      </c>
      <c r="F1032" s="1" t="s">
        <v>45</v>
      </c>
    </row>
    <row r="1033" spans="2:6">
      <c r="B1033" s="1" t="s">
        <v>14384</v>
      </c>
      <c r="C1033" s="1">
        <v>2</v>
      </c>
      <c r="D1033" s="1" t="s">
        <v>13746</v>
      </c>
      <c r="E1033" s="17">
        <v>0.43518518518518501</v>
      </c>
      <c r="F1033" s="1" t="s">
        <v>45</v>
      </c>
    </row>
    <row r="1034" spans="2:6">
      <c r="B1034" s="1" t="s">
        <v>14426</v>
      </c>
      <c r="C1034" s="1">
        <v>2</v>
      </c>
      <c r="D1034" s="1" t="s">
        <v>3076</v>
      </c>
      <c r="E1034" s="17">
        <v>0.43519675925925899</v>
      </c>
      <c r="F1034" s="1" t="s">
        <v>45</v>
      </c>
    </row>
    <row r="1035" spans="2:6">
      <c r="B1035" s="1" t="s">
        <v>14418</v>
      </c>
      <c r="C1035" s="1">
        <v>1</v>
      </c>
      <c r="D1035" s="1" t="s">
        <v>13746</v>
      </c>
      <c r="E1035" s="17">
        <v>0.43520833333333298</v>
      </c>
      <c r="F1035" s="1" t="s">
        <v>45</v>
      </c>
    </row>
    <row r="1036" spans="2:6">
      <c r="B1036" s="1" t="s">
        <v>14327</v>
      </c>
      <c r="C1036" s="1">
        <v>1</v>
      </c>
      <c r="D1036" s="1" t="s">
        <v>13746</v>
      </c>
      <c r="E1036" s="17">
        <v>0.43525462962963002</v>
      </c>
      <c r="F1036" s="1" t="s">
        <v>45</v>
      </c>
    </row>
    <row r="1037" spans="2:6">
      <c r="B1037" s="1" t="s">
        <v>14427</v>
      </c>
      <c r="C1037" s="1">
        <v>5</v>
      </c>
      <c r="D1037" s="1" t="s">
        <v>13753</v>
      </c>
      <c r="E1037" s="17">
        <v>0.43532407407407397</v>
      </c>
      <c r="F1037" s="1" t="s">
        <v>45</v>
      </c>
    </row>
    <row r="1038" spans="2:6">
      <c r="B1038" s="1" t="s">
        <v>14378</v>
      </c>
      <c r="C1038" s="1">
        <v>2</v>
      </c>
      <c r="D1038" s="1" t="s">
        <v>13746</v>
      </c>
      <c r="E1038" s="17">
        <v>0.435347222222222</v>
      </c>
      <c r="F1038" s="1" t="s">
        <v>45</v>
      </c>
    </row>
    <row r="1039" spans="2:6">
      <c r="B1039" s="1" t="s">
        <v>14425</v>
      </c>
      <c r="C1039" s="1">
        <v>1</v>
      </c>
      <c r="D1039" s="1" t="s">
        <v>3077</v>
      </c>
      <c r="E1039" s="17">
        <v>0.43537037037037002</v>
      </c>
      <c r="F1039" s="1" t="s">
        <v>45</v>
      </c>
    </row>
    <row r="1040" spans="2:6">
      <c r="B1040" s="1" t="s">
        <v>14428</v>
      </c>
      <c r="C1040" s="1">
        <v>1</v>
      </c>
      <c r="D1040" s="1" t="s">
        <v>13687</v>
      </c>
      <c r="E1040" s="17">
        <v>0.43542824074074099</v>
      </c>
      <c r="F1040" s="1" t="s">
        <v>45</v>
      </c>
    </row>
    <row r="1041" spans="2:6">
      <c r="B1041" s="1" t="s">
        <v>14410</v>
      </c>
      <c r="C1041" s="1">
        <v>1</v>
      </c>
      <c r="D1041" s="1" t="s">
        <v>13746</v>
      </c>
      <c r="E1041" s="17">
        <v>0.43543981481481497</v>
      </c>
      <c r="F1041" s="1" t="s">
        <v>45</v>
      </c>
    </row>
    <row r="1042" spans="2:6">
      <c r="B1042" s="1" t="s">
        <v>14429</v>
      </c>
      <c r="C1042" s="1">
        <v>1</v>
      </c>
      <c r="D1042" s="1" t="s">
        <v>13753</v>
      </c>
      <c r="E1042" s="17">
        <v>0.43547453703703698</v>
      </c>
      <c r="F1042" s="1" t="s">
        <v>45</v>
      </c>
    </row>
    <row r="1043" spans="2:6">
      <c r="B1043" s="1" t="s">
        <v>14430</v>
      </c>
      <c r="C1043" s="1">
        <v>1</v>
      </c>
      <c r="D1043" s="1" t="s">
        <v>13760</v>
      </c>
      <c r="E1043" s="17">
        <v>0.435613425925926</v>
      </c>
      <c r="F1043" s="1" t="s">
        <v>45</v>
      </c>
    </row>
    <row r="1044" spans="2:6">
      <c r="B1044" s="1" t="s">
        <v>14431</v>
      </c>
      <c r="C1044" s="1">
        <v>1</v>
      </c>
      <c r="D1044" s="1" t="s">
        <v>13746</v>
      </c>
      <c r="E1044" s="17">
        <v>0.43576388888888901</v>
      </c>
      <c r="F1044" s="1" t="s">
        <v>45</v>
      </c>
    </row>
    <row r="1045" spans="2:6">
      <c r="B1045" s="1" t="s">
        <v>14432</v>
      </c>
      <c r="C1045" s="1">
        <v>1</v>
      </c>
      <c r="D1045" s="1" t="s">
        <v>13687</v>
      </c>
      <c r="E1045" s="17">
        <v>0.43578703703703697</v>
      </c>
      <c r="F1045" s="1" t="s">
        <v>45</v>
      </c>
    </row>
    <row r="1046" spans="2:6">
      <c r="B1046" s="1" t="s">
        <v>14433</v>
      </c>
      <c r="C1046" s="1">
        <v>1</v>
      </c>
      <c r="D1046" s="1" t="s">
        <v>3076</v>
      </c>
      <c r="E1046" s="17">
        <v>0.43587962962963001</v>
      </c>
      <c r="F1046" s="1" t="s">
        <v>45</v>
      </c>
    </row>
    <row r="1047" spans="2:6">
      <c r="B1047" s="1" t="s">
        <v>14434</v>
      </c>
      <c r="C1047" s="1">
        <v>5</v>
      </c>
      <c r="D1047" s="1" t="s">
        <v>13753</v>
      </c>
      <c r="E1047" s="17">
        <v>0.43591435185185201</v>
      </c>
      <c r="F1047" s="1" t="s">
        <v>45</v>
      </c>
    </row>
    <row r="1048" spans="2:6">
      <c r="B1048" s="1" t="s">
        <v>14424</v>
      </c>
      <c r="C1048" s="1">
        <v>1</v>
      </c>
      <c r="D1048" s="1" t="s">
        <v>3077</v>
      </c>
      <c r="E1048" s="17">
        <v>0.43605324074074098</v>
      </c>
      <c r="F1048" s="1" t="s">
        <v>45</v>
      </c>
    </row>
    <row r="1049" spans="2:6">
      <c r="B1049" s="1" t="s">
        <v>14427</v>
      </c>
      <c r="C1049" s="1">
        <v>5</v>
      </c>
      <c r="D1049" s="1" t="s">
        <v>3078</v>
      </c>
      <c r="E1049" s="17">
        <v>0.43605324074074098</v>
      </c>
      <c r="F1049" s="1" t="s">
        <v>45</v>
      </c>
    </row>
    <row r="1050" spans="2:6">
      <c r="B1050" s="1" t="s">
        <v>14435</v>
      </c>
      <c r="C1050" s="1">
        <v>1</v>
      </c>
      <c r="D1050" s="1" t="s">
        <v>3076</v>
      </c>
      <c r="E1050" s="17">
        <v>0.43611111111111101</v>
      </c>
      <c r="F1050" s="1" t="s">
        <v>45</v>
      </c>
    </row>
    <row r="1051" spans="2:6">
      <c r="B1051" s="1" t="s">
        <v>14078</v>
      </c>
      <c r="C1051" s="1">
        <v>1</v>
      </c>
      <c r="D1051" s="1" t="s">
        <v>3095</v>
      </c>
      <c r="E1051" s="17">
        <v>0.43612268518518499</v>
      </c>
      <c r="F1051" s="1" t="s">
        <v>45</v>
      </c>
    </row>
    <row r="1052" spans="2:6">
      <c r="B1052" s="1" t="s">
        <v>14432</v>
      </c>
      <c r="C1052" s="1">
        <v>1</v>
      </c>
      <c r="D1052" s="1" t="s">
        <v>3095</v>
      </c>
      <c r="E1052" s="17">
        <v>0.43618055555555602</v>
      </c>
      <c r="F1052" s="1" t="s">
        <v>45</v>
      </c>
    </row>
    <row r="1053" spans="2:6">
      <c r="B1053" s="1" t="s">
        <v>14436</v>
      </c>
      <c r="C1053" s="1">
        <v>2</v>
      </c>
      <c r="D1053" s="1" t="s">
        <v>13760</v>
      </c>
      <c r="E1053" s="17">
        <v>0.43625000000000003</v>
      </c>
      <c r="F1053" s="1" t="s">
        <v>45</v>
      </c>
    </row>
    <row r="1054" spans="2:6">
      <c r="B1054" s="1" t="s">
        <v>14421</v>
      </c>
      <c r="C1054" s="1">
        <v>1</v>
      </c>
      <c r="D1054" s="1" t="s">
        <v>13746</v>
      </c>
      <c r="E1054" s="17">
        <v>0.43630787037037</v>
      </c>
      <c r="F1054" s="1" t="s">
        <v>45</v>
      </c>
    </row>
    <row r="1055" spans="2:6">
      <c r="B1055" s="1" t="s">
        <v>14437</v>
      </c>
      <c r="C1055" s="1">
        <v>2</v>
      </c>
      <c r="D1055" s="1" t="s">
        <v>13753</v>
      </c>
      <c r="E1055" s="17">
        <v>0.436423611111111</v>
      </c>
      <c r="F1055" s="1" t="s">
        <v>45</v>
      </c>
    </row>
    <row r="1056" spans="2:6">
      <c r="B1056" s="1" t="s">
        <v>13859</v>
      </c>
      <c r="C1056" s="1">
        <v>1</v>
      </c>
      <c r="D1056" s="1" t="s">
        <v>13762</v>
      </c>
      <c r="E1056" s="17">
        <v>0.43649305555555601</v>
      </c>
      <c r="F1056" s="1" t="s">
        <v>45</v>
      </c>
    </row>
    <row r="1057" spans="2:6">
      <c r="B1057" s="1" t="s">
        <v>14419</v>
      </c>
      <c r="C1057" s="1">
        <v>1</v>
      </c>
      <c r="D1057" s="1" t="s">
        <v>3078</v>
      </c>
      <c r="E1057" s="17">
        <v>0.43651620370370398</v>
      </c>
      <c r="F1057" s="1" t="s">
        <v>45</v>
      </c>
    </row>
    <row r="1058" spans="2:6">
      <c r="B1058" s="1" t="s">
        <v>14433</v>
      </c>
      <c r="C1058" s="1">
        <v>1</v>
      </c>
      <c r="D1058" s="1" t="s">
        <v>3078</v>
      </c>
      <c r="E1058" s="17">
        <v>0.43684027777777801</v>
      </c>
      <c r="F1058" s="1" t="s">
        <v>45</v>
      </c>
    </row>
    <row r="1059" spans="2:6">
      <c r="B1059" s="1" t="s">
        <v>14438</v>
      </c>
      <c r="C1059" s="1">
        <v>1</v>
      </c>
      <c r="D1059" s="1" t="s">
        <v>13760</v>
      </c>
      <c r="E1059" s="17">
        <v>0.43696759259259299</v>
      </c>
      <c r="F1059" s="1" t="s">
        <v>45</v>
      </c>
    </row>
    <row r="1060" spans="2:6">
      <c r="B1060" s="1" t="s">
        <v>13970</v>
      </c>
      <c r="C1060" s="1">
        <v>2</v>
      </c>
      <c r="D1060" s="1" t="s">
        <v>3095</v>
      </c>
      <c r="E1060" s="17">
        <v>0.43709490740740697</v>
      </c>
      <c r="F1060" s="1" t="s">
        <v>45</v>
      </c>
    </row>
    <row r="1061" spans="2:6">
      <c r="B1061" s="1" t="s">
        <v>14439</v>
      </c>
      <c r="C1061" s="1">
        <v>1</v>
      </c>
      <c r="D1061" s="1" t="s">
        <v>13687</v>
      </c>
      <c r="E1061" s="17">
        <v>0.43712962962962998</v>
      </c>
      <c r="F1061" s="1" t="s">
        <v>45</v>
      </c>
    </row>
    <row r="1062" spans="2:6">
      <c r="B1062" s="1" t="s">
        <v>14434</v>
      </c>
      <c r="C1062" s="1">
        <v>5</v>
      </c>
      <c r="D1062" s="1" t="s">
        <v>3095</v>
      </c>
      <c r="E1062" s="17">
        <v>0.43733796296296301</v>
      </c>
      <c r="F1062" s="1" t="s">
        <v>45</v>
      </c>
    </row>
    <row r="1063" spans="2:6">
      <c r="B1063" s="1" t="s">
        <v>14440</v>
      </c>
      <c r="C1063" s="1">
        <v>5</v>
      </c>
      <c r="D1063" s="1" t="s">
        <v>13753</v>
      </c>
      <c r="E1063" s="17">
        <v>0.43758101851851799</v>
      </c>
      <c r="F1063" s="1" t="s">
        <v>46</v>
      </c>
    </row>
    <row r="1064" spans="2:6">
      <c r="B1064" s="1" t="s">
        <v>14372</v>
      </c>
      <c r="C1064" s="1">
        <v>2</v>
      </c>
      <c r="D1064" s="1" t="s">
        <v>3095</v>
      </c>
      <c r="E1064" s="17">
        <v>0.43758101851851799</v>
      </c>
      <c r="F1064" s="1" t="s">
        <v>46</v>
      </c>
    </row>
    <row r="1065" spans="2:6">
      <c r="B1065" s="1" t="s">
        <v>14435</v>
      </c>
      <c r="C1065" s="1">
        <v>1</v>
      </c>
      <c r="D1065" s="1" t="s">
        <v>13746</v>
      </c>
      <c r="E1065" s="17">
        <v>0.43759259259259298</v>
      </c>
      <c r="F1065" s="1" t="s">
        <v>46</v>
      </c>
    </row>
    <row r="1066" spans="2:6">
      <c r="B1066" s="1" t="s">
        <v>14441</v>
      </c>
      <c r="C1066" s="1">
        <v>5</v>
      </c>
      <c r="D1066" s="1" t="s">
        <v>13753</v>
      </c>
      <c r="E1066" s="17">
        <v>0.43778935185185203</v>
      </c>
      <c r="F1066" s="1" t="s">
        <v>46</v>
      </c>
    </row>
    <row r="1067" spans="2:6">
      <c r="B1067" s="1" t="s">
        <v>14437</v>
      </c>
      <c r="C1067" s="1">
        <v>2</v>
      </c>
      <c r="D1067" s="1" t="s">
        <v>3077</v>
      </c>
      <c r="E1067" s="17">
        <v>0.438078703703704</v>
      </c>
      <c r="F1067" s="1" t="s">
        <v>46</v>
      </c>
    </row>
    <row r="1068" spans="2:6">
      <c r="B1068" s="1" t="s">
        <v>14442</v>
      </c>
      <c r="C1068" s="1">
        <v>1</v>
      </c>
      <c r="D1068" s="1" t="s">
        <v>13687</v>
      </c>
      <c r="E1068" s="17">
        <v>0.43809027777777798</v>
      </c>
      <c r="F1068" s="1" t="s">
        <v>46</v>
      </c>
    </row>
    <row r="1069" spans="2:6">
      <c r="B1069" s="1" t="s">
        <v>14422</v>
      </c>
      <c r="C1069" s="1">
        <v>2</v>
      </c>
      <c r="D1069" s="1" t="s">
        <v>13746</v>
      </c>
      <c r="E1069" s="17">
        <v>0.43824074074074099</v>
      </c>
      <c r="F1069" s="1" t="s">
        <v>46</v>
      </c>
    </row>
    <row r="1070" spans="2:6">
      <c r="B1070" s="1" t="s">
        <v>14423</v>
      </c>
      <c r="C1070" s="1">
        <v>1</v>
      </c>
      <c r="D1070" s="1" t="s">
        <v>13746</v>
      </c>
      <c r="E1070" s="17">
        <v>0.438344907407407</v>
      </c>
      <c r="F1070" s="1" t="s">
        <v>46</v>
      </c>
    </row>
    <row r="1071" spans="2:6">
      <c r="B1071" s="1" t="s">
        <v>14383</v>
      </c>
      <c r="C1071" s="1">
        <v>5</v>
      </c>
      <c r="D1071" s="1" t="s">
        <v>3078</v>
      </c>
      <c r="E1071" s="17">
        <v>0.43841435185185201</v>
      </c>
      <c r="F1071" s="1" t="s">
        <v>46</v>
      </c>
    </row>
    <row r="1072" spans="2:6">
      <c r="B1072" s="1" t="s">
        <v>14443</v>
      </c>
      <c r="C1072" s="1">
        <v>2</v>
      </c>
      <c r="D1072" s="1" t="s">
        <v>13753</v>
      </c>
      <c r="E1072" s="17">
        <v>0.43873842592592599</v>
      </c>
      <c r="F1072" s="1" t="s">
        <v>46</v>
      </c>
    </row>
    <row r="1073" spans="2:6">
      <c r="B1073" s="1" t="s">
        <v>14444</v>
      </c>
      <c r="C1073" s="1">
        <v>1</v>
      </c>
      <c r="D1073" s="1" t="s">
        <v>13753</v>
      </c>
      <c r="E1073" s="17">
        <v>0.43878472222222198</v>
      </c>
      <c r="F1073" s="1" t="s">
        <v>46</v>
      </c>
    </row>
    <row r="1074" spans="2:6">
      <c r="B1074" s="1" t="s">
        <v>14445</v>
      </c>
      <c r="C1074" s="1">
        <v>1</v>
      </c>
      <c r="D1074" s="1" t="s">
        <v>13753</v>
      </c>
      <c r="E1074" s="17">
        <v>0.43880787037037</v>
      </c>
      <c r="F1074" s="1" t="s">
        <v>46</v>
      </c>
    </row>
    <row r="1075" spans="2:6">
      <c r="B1075" s="1" t="s">
        <v>14446</v>
      </c>
      <c r="C1075" s="1">
        <v>1</v>
      </c>
      <c r="D1075" s="1" t="s">
        <v>13753</v>
      </c>
      <c r="E1075" s="17">
        <v>0.43898148148148097</v>
      </c>
      <c r="F1075" s="1" t="s">
        <v>46</v>
      </c>
    </row>
    <row r="1076" spans="2:6">
      <c r="B1076" s="1" t="s">
        <v>14447</v>
      </c>
      <c r="C1076" s="1">
        <v>1</v>
      </c>
      <c r="D1076" s="1" t="s">
        <v>13753</v>
      </c>
      <c r="E1076" s="17">
        <v>0.43920138888888899</v>
      </c>
      <c r="F1076" s="1" t="s">
        <v>46</v>
      </c>
    </row>
    <row r="1077" spans="2:6">
      <c r="B1077" s="1" t="s">
        <v>14442</v>
      </c>
      <c r="C1077" s="1">
        <v>1</v>
      </c>
      <c r="D1077" s="1" t="s">
        <v>13746</v>
      </c>
      <c r="E1077" s="17">
        <v>0.43929398148148102</v>
      </c>
      <c r="F1077" s="1" t="s">
        <v>46</v>
      </c>
    </row>
    <row r="1078" spans="2:6">
      <c r="B1078" s="1" t="s">
        <v>14447</v>
      </c>
      <c r="C1078" s="1">
        <v>1</v>
      </c>
      <c r="D1078" s="1" t="s">
        <v>13746</v>
      </c>
      <c r="E1078" s="17">
        <v>0.43932870370370403</v>
      </c>
      <c r="F1078" s="1" t="s">
        <v>46</v>
      </c>
    </row>
    <row r="1079" spans="2:6">
      <c r="B1079" s="1" t="s">
        <v>14426</v>
      </c>
      <c r="C1079" s="1">
        <v>1</v>
      </c>
      <c r="D1079" s="1" t="s">
        <v>13746</v>
      </c>
      <c r="E1079" s="17">
        <v>0.43936342592592598</v>
      </c>
      <c r="F1079" s="1" t="s">
        <v>46</v>
      </c>
    </row>
    <row r="1080" spans="2:6">
      <c r="B1080" s="1" t="s">
        <v>14374</v>
      </c>
      <c r="C1080" s="1">
        <v>5</v>
      </c>
      <c r="D1080" s="1" t="s">
        <v>3078</v>
      </c>
      <c r="E1080" s="17">
        <v>0.43945601851851901</v>
      </c>
      <c r="F1080" s="1" t="s">
        <v>46</v>
      </c>
    </row>
    <row r="1081" spans="2:6">
      <c r="B1081" s="1" t="s">
        <v>14448</v>
      </c>
      <c r="C1081" s="1">
        <v>5</v>
      </c>
      <c r="D1081" s="1" t="s">
        <v>13753</v>
      </c>
      <c r="E1081" s="17">
        <v>0.439733796296296</v>
      </c>
      <c r="F1081" s="1" t="s">
        <v>46</v>
      </c>
    </row>
    <row r="1082" spans="2:6">
      <c r="B1082" s="1" t="s">
        <v>14446</v>
      </c>
      <c r="C1082" s="1">
        <v>1</v>
      </c>
      <c r="D1082" s="1" t="s">
        <v>3078</v>
      </c>
      <c r="E1082" s="17">
        <v>0.43974537037036998</v>
      </c>
      <c r="F1082" s="1" t="s">
        <v>46</v>
      </c>
    </row>
    <row r="1083" spans="2:6">
      <c r="B1083" s="1" t="s">
        <v>14449</v>
      </c>
      <c r="C1083" s="1">
        <v>1</v>
      </c>
      <c r="D1083" s="1" t="s">
        <v>13753</v>
      </c>
      <c r="E1083" s="17">
        <v>0.43979166666666702</v>
      </c>
      <c r="F1083" s="1" t="s">
        <v>46</v>
      </c>
    </row>
    <row r="1084" spans="2:6">
      <c r="B1084" s="1" t="s">
        <v>14450</v>
      </c>
      <c r="C1084" s="1">
        <v>1</v>
      </c>
      <c r="D1084" s="1" t="s">
        <v>13753</v>
      </c>
      <c r="E1084" s="17">
        <v>0.43987268518518502</v>
      </c>
      <c r="F1084" s="1" t="s">
        <v>46</v>
      </c>
    </row>
    <row r="1085" spans="2:6">
      <c r="B1085" s="1" t="s">
        <v>14451</v>
      </c>
      <c r="C1085" s="1">
        <v>2</v>
      </c>
      <c r="D1085" s="1" t="s">
        <v>13753</v>
      </c>
      <c r="E1085" s="17">
        <v>0.44001157407407399</v>
      </c>
      <c r="F1085" s="1" t="s">
        <v>46</v>
      </c>
    </row>
    <row r="1086" spans="2:6">
      <c r="B1086" s="1" t="s">
        <v>14439</v>
      </c>
      <c r="C1086" s="1">
        <v>1</v>
      </c>
      <c r="D1086" s="1" t="s">
        <v>3077</v>
      </c>
      <c r="E1086" s="17">
        <v>0.44020833333333298</v>
      </c>
      <c r="F1086" s="1" t="s">
        <v>46</v>
      </c>
    </row>
    <row r="1087" spans="2:6">
      <c r="B1087" s="1" t="s">
        <v>14448</v>
      </c>
      <c r="C1087" s="1">
        <v>5</v>
      </c>
      <c r="D1087" s="1" t="s">
        <v>3078</v>
      </c>
      <c r="E1087" s="17">
        <v>0.44021990740740702</v>
      </c>
      <c r="F1087" s="1" t="s">
        <v>46</v>
      </c>
    </row>
    <row r="1088" spans="2:6">
      <c r="B1088" s="1" t="s">
        <v>14452</v>
      </c>
      <c r="C1088" s="1">
        <v>2</v>
      </c>
      <c r="D1088" s="1" t="s">
        <v>3076</v>
      </c>
      <c r="E1088" s="17">
        <v>0.44026620370370401</v>
      </c>
      <c r="F1088" s="1" t="s">
        <v>46</v>
      </c>
    </row>
    <row r="1089" spans="2:6">
      <c r="B1089" s="1" t="s">
        <v>14136</v>
      </c>
      <c r="C1089" s="1">
        <v>4</v>
      </c>
      <c r="D1089" s="1" t="s">
        <v>13762</v>
      </c>
      <c r="E1089" s="17">
        <v>0.44039351851851899</v>
      </c>
      <c r="F1089" s="1" t="s">
        <v>46</v>
      </c>
    </row>
    <row r="1090" spans="2:6">
      <c r="B1090" s="1" t="s">
        <v>14445</v>
      </c>
      <c r="C1090" s="1">
        <v>1</v>
      </c>
      <c r="D1090" s="1" t="s">
        <v>3095</v>
      </c>
      <c r="E1090" s="17">
        <v>0.44041666666666701</v>
      </c>
      <c r="F1090" s="1" t="s">
        <v>46</v>
      </c>
    </row>
    <row r="1091" spans="2:6">
      <c r="B1091" s="1" t="s">
        <v>14453</v>
      </c>
      <c r="C1091" s="1">
        <v>1</v>
      </c>
      <c r="D1091" s="1" t="s">
        <v>3076</v>
      </c>
      <c r="E1091" s="17">
        <v>0.44052083333333297</v>
      </c>
      <c r="F1091" s="1" t="s">
        <v>46</v>
      </c>
    </row>
    <row r="1092" spans="2:6">
      <c r="B1092" s="1" t="s">
        <v>14449</v>
      </c>
      <c r="C1092" s="1">
        <v>1</v>
      </c>
      <c r="D1092" s="1" t="s">
        <v>13746</v>
      </c>
      <c r="E1092" s="17">
        <v>0.44053240740740701</v>
      </c>
      <c r="F1092" s="1" t="s">
        <v>46</v>
      </c>
    </row>
    <row r="1093" spans="2:6">
      <c r="B1093" s="1" t="s">
        <v>14450</v>
      </c>
      <c r="C1093" s="1">
        <v>1</v>
      </c>
      <c r="D1093" s="1" t="s">
        <v>13762</v>
      </c>
      <c r="E1093" s="17">
        <v>0.440543981481481</v>
      </c>
      <c r="F1093" s="1" t="s">
        <v>46</v>
      </c>
    </row>
    <row r="1094" spans="2:6">
      <c r="B1094" s="1" t="s">
        <v>14454</v>
      </c>
      <c r="C1094" s="1">
        <v>1</v>
      </c>
      <c r="D1094" s="1" t="s">
        <v>3076</v>
      </c>
      <c r="E1094" s="17">
        <v>0.440578703703704</v>
      </c>
      <c r="F1094" s="1" t="s">
        <v>46</v>
      </c>
    </row>
    <row r="1095" spans="2:6">
      <c r="B1095" s="1" t="s">
        <v>14455</v>
      </c>
      <c r="C1095" s="1">
        <v>1</v>
      </c>
      <c r="D1095" s="1" t="s">
        <v>3095</v>
      </c>
      <c r="E1095" s="17">
        <v>0.44064814814814801</v>
      </c>
      <c r="F1095" s="1" t="s">
        <v>46</v>
      </c>
    </row>
    <row r="1096" spans="2:6">
      <c r="B1096" s="1" t="s">
        <v>14456</v>
      </c>
      <c r="C1096" s="1">
        <v>1</v>
      </c>
      <c r="D1096" s="1" t="s">
        <v>13753</v>
      </c>
      <c r="E1096" s="17">
        <v>0.44089120370370399</v>
      </c>
      <c r="F1096" s="1" t="s">
        <v>46</v>
      </c>
    </row>
    <row r="1097" spans="2:6">
      <c r="B1097" s="1" t="s">
        <v>14457</v>
      </c>
      <c r="C1097" s="1">
        <v>1</v>
      </c>
      <c r="D1097" s="1" t="s">
        <v>13753</v>
      </c>
      <c r="E1097" s="17">
        <v>0.44093749999999998</v>
      </c>
      <c r="F1097" s="1" t="s">
        <v>46</v>
      </c>
    </row>
    <row r="1098" spans="2:6">
      <c r="B1098" s="1" t="s">
        <v>14458</v>
      </c>
      <c r="C1098" s="1">
        <v>5</v>
      </c>
      <c r="D1098" s="1" t="s">
        <v>13753</v>
      </c>
      <c r="E1098" s="17">
        <v>0.44105324074074098</v>
      </c>
      <c r="F1098" s="1" t="s">
        <v>46</v>
      </c>
    </row>
    <row r="1099" spans="2:6">
      <c r="B1099" s="1" t="s">
        <v>14459</v>
      </c>
      <c r="C1099" s="1">
        <v>2</v>
      </c>
      <c r="D1099" s="1" t="s">
        <v>13753</v>
      </c>
      <c r="E1099" s="17">
        <v>0.44118055555555602</v>
      </c>
      <c r="F1099" s="1" t="s">
        <v>46</v>
      </c>
    </row>
    <row r="1100" spans="2:6">
      <c r="B1100" s="1" t="s">
        <v>14460</v>
      </c>
      <c r="C1100" s="1">
        <v>1</v>
      </c>
      <c r="D1100" s="1" t="s">
        <v>13753</v>
      </c>
      <c r="E1100" s="17">
        <v>0.44131944444444399</v>
      </c>
      <c r="F1100" s="1" t="s">
        <v>46</v>
      </c>
    </row>
    <row r="1101" spans="2:6">
      <c r="B1101" s="1" t="s">
        <v>14371</v>
      </c>
      <c r="C1101" s="1">
        <v>2</v>
      </c>
      <c r="D1101" s="1" t="s">
        <v>13746</v>
      </c>
      <c r="E1101" s="17">
        <v>0.44135416666666699</v>
      </c>
      <c r="F1101" s="1" t="s">
        <v>46</v>
      </c>
    </row>
    <row r="1102" spans="2:6">
      <c r="B1102" s="1" t="s">
        <v>14461</v>
      </c>
      <c r="C1102" s="1">
        <v>2</v>
      </c>
      <c r="D1102" s="1" t="s">
        <v>3077</v>
      </c>
      <c r="E1102" s="17">
        <v>0.441423611111111</v>
      </c>
      <c r="F1102" s="1" t="s">
        <v>46</v>
      </c>
    </row>
    <row r="1103" spans="2:6">
      <c r="B1103" s="1" t="s">
        <v>14462</v>
      </c>
      <c r="C1103" s="1">
        <v>1</v>
      </c>
      <c r="D1103" s="1" t="s">
        <v>13760</v>
      </c>
      <c r="E1103" s="17">
        <v>0.44144675925925903</v>
      </c>
      <c r="F1103" s="1" t="s">
        <v>46</v>
      </c>
    </row>
    <row r="1104" spans="2:6">
      <c r="B1104" s="1" t="s">
        <v>14463</v>
      </c>
      <c r="C1104" s="1">
        <v>1</v>
      </c>
      <c r="D1104" s="1" t="s">
        <v>13760</v>
      </c>
      <c r="E1104" s="17">
        <v>0.44149305555555601</v>
      </c>
      <c r="F1104" s="1" t="s">
        <v>46</v>
      </c>
    </row>
    <row r="1105" spans="2:6">
      <c r="B1105" s="1" t="s">
        <v>14464</v>
      </c>
      <c r="C1105" s="1">
        <v>1</v>
      </c>
      <c r="D1105" s="1" t="s">
        <v>13760</v>
      </c>
      <c r="E1105" s="17">
        <v>0.44164351851851902</v>
      </c>
      <c r="F1105" s="1" t="s">
        <v>46</v>
      </c>
    </row>
    <row r="1106" spans="2:6">
      <c r="B1106" s="1" t="s">
        <v>14460</v>
      </c>
      <c r="C1106" s="1">
        <v>1</v>
      </c>
      <c r="D1106" s="1" t="s">
        <v>13746</v>
      </c>
      <c r="E1106" s="17">
        <v>0.441736111111111</v>
      </c>
      <c r="F1106" s="1" t="s">
        <v>46</v>
      </c>
    </row>
    <row r="1107" spans="2:6">
      <c r="B1107" s="1" t="s">
        <v>14441</v>
      </c>
      <c r="C1107" s="1">
        <v>5</v>
      </c>
      <c r="D1107" s="1" t="s">
        <v>3078</v>
      </c>
      <c r="E1107" s="17">
        <v>0.44175925925925902</v>
      </c>
      <c r="F1107" s="1" t="s">
        <v>46</v>
      </c>
    </row>
    <row r="1108" spans="2:6">
      <c r="B1108" s="1" t="s">
        <v>14465</v>
      </c>
      <c r="C1108" s="1">
        <v>1</v>
      </c>
      <c r="D1108" s="1" t="s">
        <v>13753</v>
      </c>
      <c r="E1108" s="17">
        <v>0.44195601851851901</v>
      </c>
      <c r="F1108" s="1" t="s">
        <v>46</v>
      </c>
    </row>
    <row r="1109" spans="2:6">
      <c r="B1109" s="1" t="s">
        <v>14466</v>
      </c>
      <c r="C1109" s="1">
        <v>2</v>
      </c>
      <c r="D1109" s="1" t="s">
        <v>3095</v>
      </c>
      <c r="E1109" s="17">
        <v>0.44197916666666698</v>
      </c>
      <c r="F1109" s="1" t="s">
        <v>46</v>
      </c>
    </row>
    <row r="1110" spans="2:6">
      <c r="B1110" s="1" t="s">
        <v>14467</v>
      </c>
      <c r="C1110" s="1">
        <v>1</v>
      </c>
      <c r="D1110" s="1" t="s">
        <v>13753</v>
      </c>
      <c r="E1110" s="17">
        <v>0.44201388888888898</v>
      </c>
      <c r="F1110" s="1" t="s">
        <v>46</v>
      </c>
    </row>
    <row r="1111" spans="2:6">
      <c r="B1111" s="1" t="s">
        <v>14457</v>
      </c>
      <c r="C1111" s="1">
        <v>1</v>
      </c>
      <c r="D1111" s="1" t="s">
        <v>3078</v>
      </c>
      <c r="E1111" s="17">
        <v>0.44203703703703701</v>
      </c>
      <c r="F1111" s="1" t="s">
        <v>46</v>
      </c>
    </row>
    <row r="1112" spans="2:6">
      <c r="B1112" s="1" t="s">
        <v>14468</v>
      </c>
      <c r="C1112" s="1">
        <v>1</v>
      </c>
      <c r="D1112" s="1" t="s">
        <v>13753</v>
      </c>
      <c r="E1112" s="17">
        <v>0.442083333333333</v>
      </c>
      <c r="F1112" s="1" t="s">
        <v>46</v>
      </c>
    </row>
    <row r="1113" spans="2:6">
      <c r="B1113" s="1" t="s">
        <v>14459</v>
      </c>
      <c r="C1113" s="1">
        <v>2</v>
      </c>
      <c r="D1113" s="1" t="s">
        <v>3078</v>
      </c>
      <c r="E1113" s="17">
        <v>0.44210648148148102</v>
      </c>
      <c r="F1113" s="1" t="s">
        <v>46</v>
      </c>
    </row>
    <row r="1114" spans="2:6">
      <c r="B1114" s="1" t="s">
        <v>14453</v>
      </c>
      <c r="C1114" s="1">
        <v>1</v>
      </c>
      <c r="D1114" s="1" t="s">
        <v>13746</v>
      </c>
      <c r="E1114" s="17">
        <v>0.44212962962962998</v>
      </c>
      <c r="F1114" s="1" t="s">
        <v>46</v>
      </c>
    </row>
    <row r="1115" spans="2:6">
      <c r="B1115" s="1" t="s">
        <v>14469</v>
      </c>
      <c r="C1115" s="1">
        <v>1</v>
      </c>
      <c r="D1115" s="1" t="s">
        <v>13753</v>
      </c>
      <c r="E1115" s="17">
        <v>0.44231481481481499</v>
      </c>
      <c r="F1115" s="1" t="s">
        <v>46</v>
      </c>
    </row>
    <row r="1116" spans="2:6">
      <c r="B1116" s="1" t="s">
        <v>14470</v>
      </c>
      <c r="C1116" s="1">
        <v>1</v>
      </c>
      <c r="D1116" s="1" t="s">
        <v>13760</v>
      </c>
      <c r="E1116" s="17">
        <v>0.44233796296296302</v>
      </c>
      <c r="F1116" s="1" t="s">
        <v>46</v>
      </c>
    </row>
    <row r="1117" spans="2:6">
      <c r="B1117" s="1" t="s">
        <v>14463</v>
      </c>
      <c r="C1117" s="1">
        <v>1</v>
      </c>
      <c r="D1117" s="1" t="s">
        <v>3077</v>
      </c>
      <c r="E1117" s="17">
        <v>0.44233796296296302</v>
      </c>
      <c r="F1117" s="1" t="s">
        <v>46</v>
      </c>
    </row>
    <row r="1118" spans="2:6">
      <c r="B1118" s="1" t="s">
        <v>14471</v>
      </c>
      <c r="C1118" s="1">
        <v>1</v>
      </c>
      <c r="D1118" s="1" t="s">
        <v>13753</v>
      </c>
      <c r="E1118" s="17">
        <v>0.44245370370370402</v>
      </c>
      <c r="F1118" s="1" t="s">
        <v>46</v>
      </c>
    </row>
    <row r="1119" spans="2:6">
      <c r="B1119" s="1" t="s">
        <v>14465</v>
      </c>
      <c r="C1119" s="1">
        <v>1</v>
      </c>
      <c r="D1119" s="1" t="s">
        <v>3078</v>
      </c>
      <c r="E1119" s="17">
        <v>0.44245370370370402</v>
      </c>
      <c r="F1119" s="1" t="s">
        <v>46</v>
      </c>
    </row>
    <row r="1120" spans="2:6">
      <c r="B1120" s="1" t="s">
        <v>14472</v>
      </c>
      <c r="C1120" s="1">
        <v>1</v>
      </c>
      <c r="D1120" s="1" t="s">
        <v>13760</v>
      </c>
      <c r="E1120" s="17">
        <v>0.442465277777778</v>
      </c>
      <c r="F1120" s="1" t="s">
        <v>46</v>
      </c>
    </row>
    <row r="1121" spans="2:6">
      <c r="B1121" s="1" t="s">
        <v>14471</v>
      </c>
      <c r="C1121" s="1">
        <v>1</v>
      </c>
      <c r="D1121" s="1" t="s">
        <v>13746</v>
      </c>
      <c r="E1121" s="17">
        <v>0.44262731481481499</v>
      </c>
      <c r="F1121" s="1" t="s">
        <v>46</v>
      </c>
    </row>
    <row r="1122" spans="2:6">
      <c r="B1122" s="1" t="s">
        <v>14473</v>
      </c>
      <c r="C1122" s="1">
        <v>1</v>
      </c>
      <c r="D1122" s="1" t="s">
        <v>13687</v>
      </c>
      <c r="E1122" s="17">
        <v>0.44271990740740702</v>
      </c>
      <c r="F1122" s="1" t="s">
        <v>46</v>
      </c>
    </row>
    <row r="1123" spans="2:6">
      <c r="B1123" s="1" t="s">
        <v>14474</v>
      </c>
      <c r="C1123" s="1">
        <v>5</v>
      </c>
      <c r="D1123" s="1" t="s">
        <v>13753</v>
      </c>
      <c r="E1123" s="17">
        <v>0.44283564814814802</v>
      </c>
      <c r="F1123" s="1" t="s">
        <v>46</v>
      </c>
    </row>
    <row r="1124" spans="2:6">
      <c r="B1124" s="1" t="s">
        <v>14475</v>
      </c>
      <c r="C1124" s="1">
        <v>1</v>
      </c>
      <c r="D1124" s="1" t="s">
        <v>13762</v>
      </c>
      <c r="E1124" s="17">
        <v>0.44300925925925899</v>
      </c>
      <c r="F1124" s="1" t="s">
        <v>46</v>
      </c>
    </row>
    <row r="1125" spans="2:6">
      <c r="B1125" s="1" t="s">
        <v>14458</v>
      </c>
      <c r="C1125" s="1">
        <v>5</v>
      </c>
      <c r="D1125" s="1" t="s">
        <v>3078</v>
      </c>
      <c r="E1125" s="17">
        <v>0.44309027777777799</v>
      </c>
      <c r="F1125" s="1" t="s">
        <v>46</v>
      </c>
    </row>
    <row r="1126" spans="2:6">
      <c r="B1126" s="1" t="s">
        <v>14469</v>
      </c>
      <c r="C1126" s="1">
        <v>1</v>
      </c>
      <c r="D1126" s="1" t="s">
        <v>3077</v>
      </c>
      <c r="E1126" s="17">
        <v>0.44325231481481497</v>
      </c>
      <c r="F1126" s="1" t="s">
        <v>46</v>
      </c>
    </row>
    <row r="1127" spans="2:6">
      <c r="B1127" s="1" t="s">
        <v>14476</v>
      </c>
      <c r="C1127" s="1">
        <v>1</v>
      </c>
      <c r="D1127" s="1" t="s">
        <v>13753</v>
      </c>
      <c r="E1127" s="17">
        <v>0.44346064814814801</v>
      </c>
      <c r="F1127" s="1" t="s">
        <v>46</v>
      </c>
    </row>
    <row r="1128" spans="2:6">
      <c r="B1128" s="1" t="s">
        <v>14440</v>
      </c>
      <c r="C1128" s="1">
        <v>5</v>
      </c>
      <c r="D1128" s="1" t="s">
        <v>3078</v>
      </c>
      <c r="E1128" s="17">
        <v>0.44355324074074098</v>
      </c>
      <c r="F1128" s="1" t="s">
        <v>46</v>
      </c>
    </row>
    <row r="1129" spans="2:6">
      <c r="B1129" s="1" t="s">
        <v>14476</v>
      </c>
      <c r="C1129" s="1">
        <v>1</v>
      </c>
      <c r="D1129" s="1" t="s">
        <v>13746</v>
      </c>
      <c r="E1129" s="17">
        <v>0.44356481481481502</v>
      </c>
      <c r="F1129" s="1" t="s">
        <v>46</v>
      </c>
    </row>
    <row r="1130" spans="2:6">
      <c r="B1130" s="1" t="s">
        <v>14477</v>
      </c>
      <c r="C1130" s="1">
        <v>1</v>
      </c>
      <c r="D1130" s="1" t="s">
        <v>13687</v>
      </c>
      <c r="E1130" s="17">
        <v>0.44364583333333302</v>
      </c>
      <c r="F1130" s="1" t="s">
        <v>46</v>
      </c>
    </row>
    <row r="1131" spans="2:6">
      <c r="B1131" s="1" t="s">
        <v>14477</v>
      </c>
      <c r="C1131" s="1">
        <v>1</v>
      </c>
      <c r="D1131" s="1" t="s">
        <v>3095</v>
      </c>
      <c r="E1131" s="17">
        <v>0.44409722222222198</v>
      </c>
      <c r="F1131" s="1" t="s">
        <v>46</v>
      </c>
    </row>
    <row r="1132" spans="2:6">
      <c r="B1132" s="1" t="s">
        <v>14478</v>
      </c>
      <c r="C1132" s="1">
        <v>1</v>
      </c>
      <c r="D1132" s="1" t="s">
        <v>13760</v>
      </c>
      <c r="E1132" s="17">
        <v>0.44417824074074103</v>
      </c>
      <c r="F1132" s="1" t="s">
        <v>46</v>
      </c>
    </row>
    <row r="1133" spans="2:6">
      <c r="B1133" s="1" t="s">
        <v>14451</v>
      </c>
      <c r="C1133" s="1">
        <v>2</v>
      </c>
      <c r="D1133" s="1" t="s">
        <v>13746</v>
      </c>
      <c r="E1133" s="17">
        <v>0.44425925925925902</v>
      </c>
      <c r="F1133" s="1" t="s">
        <v>46</v>
      </c>
    </row>
    <row r="1134" spans="2:6">
      <c r="B1134" s="1" t="s">
        <v>14479</v>
      </c>
      <c r="C1134" s="1">
        <v>1</v>
      </c>
      <c r="D1134" s="1" t="s">
        <v>13753</v>
      </c>
      <c r="E1134" s="17">
        <v>0.44444444444444398</v>
      </c>
      <c r="F1134" s="1" t="s">
        <v>46</v>
      </c>
    </row>
    <row r="1135" spans="2:6">
      <c r="B1135" s="1" t="s">
        <v>14480</v>
      </c>
      <c r="C1135" s="1">
        <v>1</v>
      </c>
      <c r="D1135" s="1" t="s">
        <v>13753</v>
      </c>
      <c r="E1135" s="17">
        <v>0.444502314814815</v>
      </c>
      <c r="F1135" s="1" t="s">
        <v>46</v>
      </c>
    </row>
    <row r="1136" spans="2:6">
      <c r="B1136" s="1" t="s">
        <v>14322</v>
      </c>
      <c r="C1136" s="1">
        <v>2</v>
      </c>
      <c r="D1136" s="1" t="s">
        <v>3078</v>
      </c>
      <c r="E1136" s="17">
        <v>0.44451388888888899</v>
      </c>
      <c r="F1136" s="1" t="s">
        <v>46</v>
      </c>
    </row>
    <row r="1137" spans="2:6">
      <c r="B1137" s="1" t="s">
        <v>14481</v>
      </c>
      <c r="C1137" s="1">
        <v>1</v>
      </c>
      <c r="D1137" s="1" t="s">
        <v>13753</v>
      </c>
      <c r="E1137" s="17">
        <v>0.44459490740740698</v>
      </c>
      <c r="F1137" s="1" t="s">
        <v>46</v>
      </c>
    </row>
    <row r="1138" spans="2:6">
      <c r="B1138" s="1" t="s">
        <v>14482</v>
      </c>
      <c r="C1138" s="1">
        <v>5</v>
      </c>
      <c r="D1138" s="1" t="s">
        <v>13753</v>
      </c>
      <c r="E1138" s="17">
        <v>0.44479166666666697</v>
      </c>
      <c r="F1138" s="1" t="s">
        <v>46</v>
      </c>
    </row>
    <row r="1139" spans="2:6">
      <c r="B1139" s="1" t="s">
        <v>14478</v>
      </c>
      <c r="C1139" s="1">
        <v>1</v>
      </c>
      <c r="D1139" s="1" t="s">
        <v>3095</v>
      </c>
      <c r="E1139" s="17">
        <v>0.44491898148148101</v>
      </c>
      <c r="F1139" s="1" t="s">
        <v>46</v>
      </c>
    </row>
    <row r="1140" spans="2:6">
      <c r="B1140" s="1" t="s">
        <v>14483</v>
      </c>
      <c r="C1140" s="1">
        <v>1</v>
      </c>
      <c r="D1140" s="1" t="s">
        <v>3078</v>
      </c>
      <c r="E1140" s="17">
        <v>0.44498842592592602</v>
      </c>
      <c r="F1140" s="1" t="s">
        <v>46</v>
      </c>
    </row>
    <row r="1141" spans="2:6">
      <c r="B1141" s="1" t="s">
        <v>14484</v>
      </c>
      <c r="C1141" s="1">
        <v>1</v>
      </c>
      <c r="D1141" s="1" t="s">
        <v>3076</v>
      </c>
      <c r="E1141" s="17">
        <v>0.44506944444444402</v>
      </c>
      <c r="F1141" s="1" t="s">
        <v>46</v>
      </c>
    </row>
    <row r="1142" spans="2:6">
      <c r="B1142" s="1" t="s">
        <v>14485</v>
      </c>
      <c r="C1142" s="1">
        <v>1</v>
      </c>
      <c r="D1142" s="1" t="s">
        <v>3076</v>
      </c>
      <c r="E1142" s="17">
        <v>0.44517361111111098</v>
      </c>
      <c r="F1142" s="1" t="s">
        <v>46</v>
      </c>
    </row>
    <row r="1143" spans="2:6">
      <c r="B1143" s="1" t="s">
        <v>14480</v>
      </c>
      <c r="C1143" s="1">
        <v>1</v>
      </c>
      <c r="D1143" s="1" t="s">
        <v>13746</v>
      </c>
      <c r="E1143" s="17">
        <v>0.445196759259259</v>
      </c>
      <c r="F1143" s="1" t="s">
        <v>46</v>
      </c>
    </row>
    <row r="1144" spans="2:6">
      <c r="B1144" s="1" t="s">
        <v>14481</v>
      </c>
      <c r="C1144" s="1">
        <v>1</v>
      </c>
      <c r="D1144" s="1" t="s">
        <v>13746</v>
      </c>
      <c r="E1144" s="17">
        <v>0.44521990740740702</v>
      </c>
      <c r="F1144" s="1" t="s">
        <v>46</v>
      </c>
    </row>
    <row r="1145" spans="2:6">
      <c r="B1145" s="1" t="s">
        <v>14428</v>
      </c>
      <c r="C1145" s="1">
        <v>2</v>
      </c>
      <c r="D1145" s="1" t="s">
        <v>3095</v>
      </c>
      <c r="E1145" s="17">
        <v>0.44524305555555599</v>
      </c>
      <c r="F1145" s="1" t="s">
        <v>46</v>
      </c>
    </row>
    <row r="1146" spans="2:6">
      <c r="B1146" s="1" t="s">
        <v>14479</v>
      </c>
      <c r="C1146" s="1">
        <v>1</v>
      </c>
      <c r="D1146" s="1" t="s">
        <v>3078</v>
      </c>
      <c r="E1146" s="17">
        <v>0.44524305555555599</v>
      </c>
      <c r="F1146" s="1" t="s">
        <v>46</v>
      </c>
    </row>
    <row r="1147" spans="2:6">
      <c r="B1147" s="1" t="s">
        <v>14356</v>
      </c>
      <c r="C1147" s="1">
        <v>2</v>
      </c>
      <c r="D1147" s="1" t="s">
        <v>13762</v>
      </c>
      <c r="E1147" s="17">
        <v>0.445462962962963</v>
      </c>
      <c r="F1147" s="1" t="s">
        <v>46</v>
      </c>
    </row>
    <row r="1148" spans="2:6">
      <c r="B1148" s="1" t="s">
        <v>14486</v>
      </c>
      <c r="C1148" s="1">
        <v>5</v>
      </c>
      <c r="D1148" s="1" t="s">
        <v>13753</v>
      </c>
      <c r="E1148" s="17">
        <v>0.44563657407407398</v>
      </c>
      <c r="F1148" s="1" t="s">
        <v>46</v>
      </c>
    </row>
    <row r="1149" spans="2:6">
      <c r="B1149" s="1" t="s">
        <v>14487</v>
      </c>
      <c r="C1149" s="1">
        <v>1</v>
      </c>
      <c r="D1149" s="1" t="s">
        <v>13760</v>
      </c>
      <c r="E1149" s="17">
        <v>0.44567129629629598</v>
      </c>
      <c r="F1149" s="1" t="s">
        <v>46</v>
      </c>
    </row>
    <row r="1150" spans="2:6">
      <c r="B1150" s="1" t="s">
        <v>14488</v>
      </c>
      <c r="C1150" s="1">
        <v>1</v>
      </c>
      <c r="D1150" s="1" t="s">
        <v>13753</v>
      </c>
      <c r="E1150" s="17">
        <v>0.44585648148148099</v>
      </c>
      <c r="F1150" s="1" t="s">
        <v>46</v>
      </c>
    </row>
    <row r="1151" spans="2:6">
      <c r="B1151" s="1" t="s">
        <v>14489</v>
      </c>
      <c r="C1151" s="1">
        <v>1</v>
      </c>
      <c r="D1151" s="1" t="s">
        <v>13762</v>
      </c>
      <c r="E1151" s="17">
        <v>0.44596064814814801</v>
      </c>
      <c r="F1151" s="1" t="s">
        <v>46</v>
      </c>
    </row>
    <row r="1152" spans="2:6">
      <c r="B1152" s="1" t="s">
        <v>14303</v>
      </c>
      <c r="C1152" s="1">
        <v>2</v>
      </c>
      <c r="D1152" s="1" t="s">
        <v>3078</v>
      </c>
      <c r="E1152" s="17">
        <v>0.44601851851851898</v>
      </c>
      <c r="F1152" s="1" t="s">
        <v>46</v>
      </c>
    </row>
    <row r="1153" spans="2:6">
      <c r="B1153" s="1" t="s">
        <v>14484</v>
      </c>
      <c r="C1153" s="1">
        <v>1</v>
      </c>
      <c r="D1153" s="1" t="s">
        <v>13746</v>
      </c>
      <c r="E1153" s="17">
        <v>0.44611111111111101</v>
      </c>
      <c r="F1153" s="1" t="s">
        <v>46</v>
      </c>
    </row>
    <row r="1154" spans="2:6">
      <c r="B1154" s="1" t="s">
        <v>14490</v>
      </c>
      <c r="C1154" s="1">
        <v>3</v>
      </c>
      <c r="D1154" s="1" t="s">
        <v>13760</v>
      </c>
      <c r="E1154" s="17">
        <v>0.446157407407407</v>
      </c>
      <c r="F1154" s="1" t="s">
        <v>46</v>
      </c>
    </row>
    <row r="1155" spans="2:6">
      <c r="B1155" s="1" t="s">
        <v>14491</v>
      </c>
      <c r="C1155" s="1">
        <v>1</v>
      </c>
      <c r="D1155" s="1" t="s">
        <v>13687</v>
      </c>
      <c r="E1155" s="17">
        <v>0.44631944444444399</v>
      </c>
      <c r="F1155" s="1" t="s">
        <v>46</v>
      </c>
    </row>
    <row r="1156" spans="2:6">
      <c r="B1156" s="1" t="s">
        <v>14443</v>
      </c>
      <c r="C1156" s="1">
        <v>2</v>
      </c>
      <c r="D1156" s="1" t="s">
        <v>3078</v>
      </c>
      <c r="E1156" s="17">
        <v>0.446354166666667</v>
      </c>
      <c r="F1156" s="1" t="s">
        <v>46</v>
      </c>
    </row>
    <row r="1157" spans="2:6">
      <c r="B1157" s="1" t="s">
        <v>14492</v>
      </c>
      <c r="C1157" s="1">
        <v>1</v>
      </c>
      <c r="D1157" s="1" t="s">
        <v>13687</v>
      </c>
      <c r="E1157" s="17">
        <v>0.44640046296296299</v>
      </c>
      <c r="F1157" s="1" t="s">
        <v>46</v>
      </c>
    </row>
    <row r="1158" spans="2:6">
      <c r="B1158" s="1" t="s">
        <v>14485</v>
      </c>
      <c r="C1158" s="1">
        <v>1</v>
      </c>
      <c r="D1158" s="1" t="s">
        <v>13746</v>
      </c>
      <c r="E1158" s="17">
        <v>0.44641203703703702</v>
      </c>
      <c r="F1158" s="1" t="s">
        <v>46</v>
      </c>
    </row>
    <row r="1159" spans="2:6">
      <c r="B1159" s="1" t="s">
        <v>14482</v>
      </c>
      <c r="C1159" s="1">
        <v>5</v>
      </c>
      <c r="D1159" s="1" t="s">
        <v>3078</v>
      </c>
      <c r="E1159" s="17">
        <v>0.44655092592592599</v>
      </c>
      <c r="F1159" s="1" t="s">
        <v>46</v>
      </c>
    </row>
    <row r="1160" spans="2:6">
      <c r="B1160" s="1" t="s">
        <v>14493</v>
      </c>
      <c r="C1160" s="1">
        <v>5</v>
      </c>
      <c r="D1160" s="1" t="s">
        <v>13753</v>
      </c>
      <c r="E1160" s="17">
        <v>0.44659722222222198</v>
      </c>
      <c r="F1160" s="1" t="s">
        <v>46</v>
      </c>
    </row>
    <row r="1161" spans="2:6">
      <c r="B1161" s="1" t="s">
        <v>14494</v>
      </c>
      <c r="C1161" s="1">
        <v>1</v>
      </c>
      <c r="D1161" s="1" t="s">
        <v>13753</v>
      </c>
      <c r="E1161" s="17">
        <v>0.44665509259259301</v>
      </c>
      <c r="F1161" s="1" t="s">
        <v>46</v>
      </c>
    </row>
    <row r="1162" spans="2:6">
      <c r="B1162" s="1" t="s">
        <v>14495</v>
      </c>
      <c r="C1162" s="1">
        <v>1</v>
      </c>
      <c r="D1162" s="1" t="s">
        <v>13753</v>
      </c>
      <c r="E1162" s="17">
        <v>0.446851851851852</v>
      </c>
      <c r="F1162" s="1" t="s">
        <v>46</v>
      </c>
    </row>
    <row r="1163" spans="2:6">
      <c r="B1163" s="1" t="s">
        <v>14496</v>
      </c>
      <c r="C1163" s="1">
        <v>1</v>
      </c>
      <c r="D1163" s="1" t="s">
        <v>13753</v>
      </c>
      <c r="E1163" s="17">
        <v>0.44687500000000002</v>
      </c>
      <c r="F1163" s="1" t="s">
        <v>46</v>
      </c>
    </row>
    <row r="1164" spans="2:6">
      <c r="B1164" s="1" t="s">
        <v>14488</v>
      </c>
      <c r="C1164" s="1">
        <v>1</v>
      </c>
      <c r="D1164" s="1" t="s">
        <v>13746</v>
      </c>
      <c r="E1164" s="17">
        <v>0.44709490740740698</v>
      </c>
      <c r="F1164" s="1" t="s">
        <v>46</v>
      </c>
    </row>
    <row r="1165" spans="2:6">
      <c r="B1165" s="1" t="s">
        <v>14493</v>
      </c>
      <c r="C1165" s="1">
        <v>5</v>
      </c>
      <c r="D1165" s="1" t="s">
        <v>3078</v>
      </c>
      <c r="E1165" s="17">
        <v>0.44721064814814798</v>
      </c>
      <c r="F1165" s="1" t="s">
        <v>46</v>
      </c>
    </row>
    <row r="1166" spans="2:6">
      <c r="B1166" s="1" t="s">
        <v>13984</v>
      </c>
      <c r="C1166" s="1">
        <v>5</v>
      </c>
      <c r="D1166" s="1" t="s">
        <v>3078</v>
      </c>
      <c r="E1166" s="17">
        <v>0.44738425925925901</v>
      </c>
      <c r="F1166" s="1" t="s">
        <v>46</v>
      </c>
    </row>
    <row r="1167" spans="2:6">
      <c r="B1167" s="1" t="s">
        <v>14495</v>
      </c>
      <c r="C1167" s="1">
        <v>1</v>
      </c>
      <c r="D1167" s="1" t="s">
        <v>13746</v>
      </c>
      <c r="E1167" s="17">
        <v>0.44744212962962998</v>
      </c>
      <c r="F1167" s="1" t="s">
        <v>46</v>
      </c>
    </row>
    <row r="1168" spans="2:6">
      <c r="B1168" s="1" t="s">
        <v>14496</v>
      </c>
      <c r="C1168" s="1">
        <v>1</v>
      </c>
      <c r="D1168" s="1" t="s">
        <v>13746</v>
      </c>
      <c r="E1168" s="17">
        <v>0.44756944444444402</v>
      </c>
      <c r="F1168" s="1" t="s">
        <v>46</v>
      </c>
    </row>
    <row r="1169" spans="2:6">
      <c r="B1169" s="1" t="s">
        <v>14491</v>
      </c>
      <c r="C1169" s="1">
        <v>1</v>
      </c>
      <c r="D1169" s="1" t="s">
        <v>13746</v>
      </c>
      <c r="E1169" s="17">
        <v>0.44763888888888897</v>
      </c>
      <c r="F1169" s="1" t="s">
        <v>46</v>
      </c>
    </row>
    <row r="1170" spans="2:6">
      <c r="B1170" s="1" t="s">
        <v>14492</v>
      </c>
      <c r="C1170" s="1">
        <v>1</v>
      </c>
      <c r="D1170" s="1" t="s">
        <v>13746</v>
      </c>
      <c r="E1170" s="17">
        <v>0.44767361111111098</v>
      </c>
      <c r="F1170" s="1" t="s">
        <v>46</v>
      </c>
    </row>
    <row r="1171" spans="2:6">
      <c r="B1171" s="1" t="s">
        <v>14497</v>
      </c>
      <c r="C1171" s="1">
        <v>3</v>
      </c>
      <c r="D1171" s="1" t="s">
        <v>13753</v>
      </c>
      <c r="E1171" s="17">
        <v>0.44773148148148201</v>
      </c>
      <c r="F1171" s="1" t="s">
        <v>46</v>
      </c>
    </row>
    <row r="1172" spans="2:6">
      <c r="B1172" s="1" t="s">
        <v>14498</v>
      </c>
      <c r="C1172" s="1">
        <v>1</v>
      </c>
      <c r="D1172" s="1" t="s">
        <v>13687</v>
      </c>
      <c r="E1172" s="17">
        <v>0.4478125</v>
      </c>
      <c r="F1172" s="1" t="s">
        <v>46</v>
      </c>
    </row>
    <row r="1173" spans="2:6">
      <c r="B1173" s="1" t="s">
        <v>14499</v>
      </c>
      <c r="C1173" s="1">
        <v>1</v>
      </c>
      <c r="D1173" s="1" t="s">
        <v>13760</v>
      </c>
      <c r="E1173" s="17">
        <v>0.44798611111111097</v>
      </c>
      <c r="F1173" s="1" t="s">
        <v>47</v>
      </c>
    </row>
    <row r="1174" spans="2:6">
      <c r="B1174" s="1" t="s">
        <v>14500</v>
      </c>
      <c r="C1174" s="1">
        <v>1</v>
      </c>
      <c r="D1174" s="1" t="s">
        <v>13753</v>
      </c>
      <c r="E1174" s="17">
        <v>0.44805555555555598</v>
      </c>
      <c r="F1174" s="1" t="s">
        <v>47</v>
      </c>
    </row>
    <row r="1175" spans="2:6">
      <c r="B1175" s="1" t="s">
        <v>14501</v>
      </c>
      <c r="C1175" s="1">
        <v>1</v>
      </c>
      <c r="D1175" s="1" t="s">
        <v>13753</v>
      </c>
      <c r="E1175" s="17">
        <v>0.44843749999999999</v>
      </c>
      <c r="F1175" s="1" t="s">
        <v>47</v>
      </c>
    </row>
    <row r="1176" spans="2:6">
      <c r="B1176" s="1" t="s">
        <v>14502</v>
      </c>
      <c r="C1176" s="1">
        <v>1</v>
      </c>
      <c r="D1176" s="1" t="s">
        <v>13687</v>
      </c>
      <c r="E1176" s="17">
        <v>0.44856481481481503</v>
      </c>
      <c r="F1176" s="1" t="s">
        <v>47</v>
      </c>
    </row>
    <row r="1177" spans="2:6">
      <c r="B1177" s="1" t="s">
        <v>14494</v>
      </c>
      <c r="C1177" s="1">
        <v>1</v>
      </c>
      <c r="D1177" s="1" t="s">
        <v>13746</v>
      </c>
      <c r="E1177" s="17">
        <v>0.44856481481481503</v>
      </c>
      <c r="F1177" s="1" t="s">
        <v>47</v>
      </c>
    </row>
    <row r="1178" spans="2:6">
      <c r="B1178" s="1" t="s">
        <v>14499</v>
      </c>
      <c r="C1178" s="1">
        <v>1</v>
      </c>
      <c r="D1178" s="1" t="s">
        <v>3095</v>
      </c>
      <c r="E1178" s="17">
        <v>0.44856481481481503</v>
      </c>
      <c r="F1178" s="1" t="s">
        <v>47</v>
      </c>
    </row>
    <row r="1179" spans="2:6">
      <c r="B1179" s="1" t="s">
        <v>14503</v>
      </c>
      <c r="C1179" s="1">
        <v>2</v>
      </c>
      <c r="D1179" s="1" t="s">
        <v>13687</v>
      </c>
      <c r="E1179" s="17">
        <v>0.448622685185185</v>
      </c>
      <c r="F1179" s="1" t="s">
        <v>47</v>
      </c>
    </row>
    <row r="1180" spans="2:6">
      <c r="B1180" s="1" t="s">
        <v>14504</v>
      </c>
      <c r="C1180" s="1">
        <v>1</v>
      </c>
      <c r="D1180" s="1" t="s">
        <v>13760</v>
      </c>
      <c r="E1180" s="17">
        <v>0.44865740740740701</v>
      </c>
      <c r="F1180" s="1" t="s">
        <v>47</v>
      </c>
    </row>
    <row r="1181" spans="2:6">
      <c r="B1181" s="1" t="s">
        <v>14505</v>
      </c>
      <c r="C1181" s="1">
        <v>1</v>
      </c>
      <c r="D1181" s="1" t="s">
        <v>13753</v>
      </c>
      <c r="E1181" s="17">
        <v>0.448773148148148</v>
      </c>
      <c r="F1181" s="1" t="s">
        <v>47</v>
      </c>
    </row>
    <row r="1182" spans="2:6">
      <c r="B1182" s="1" t="s">
        <v>13901</v>
      </c>
      <c r="C1182" s="1">
        <v>1</v>
      </c>
      <c r="D1182" s="1" t="s">
        <v>13746</v>
      </c>
      <c r="E1182" s="17">
        <v>0.44879629629629603</v>
      </c>
      <c r="F1182" s="1" t="s">
        <v>47</v>
      </c>
    </row>
    <row r="1183" spans="2:6">
      <c r="B1183" s="1" t="s">
        <v>14506</v>
      </c>
      <c r="C1183" s="1">
        <v>1</v>
      </c>
      <c r="D1183" s="1" t="s">
        <v>13753</v>
      </c>
      <c r="E1183" s="17">
        <v>0.44899305555555602</v>
      </c>
      <c r="F1183" s="1" t="s">
        <v>47</v>
      </c>
    </row>
    <row r="1184" spans="2:6">
      <c r="B1184" s="1" t="s">
        <v>14502</v>
      </c>
      <c r="C1184" s="1">
        <v>1</v>
      </c>
      <c r="D1184" s="1" t="s">
        <v>3095</v>
      </c>
      <c r="E1184" s="17">
        <v>0.44905092592592599</v>
      </c>
      <c r="F1184" s="1" t="s">
        <v>47</v>
      </c>
    </row>
    <row r="1185" spans="2:6">
      <c r="B1185" s="1" t="s">
        <v>14507</v>
      </c>
      <c r="C1185" s="1">
        <v>2</v>
      </c>
      <c r="D1185" s="1" t="s">
        <v>3076</v>
      </c>
      <c r="E1185" s="17">
        <v>0.44907407407407401</v>
      </c>
      <c r="F1185" s="1" t="s">
        <v>47</v>
      </c>
    </row>
    <row r="1186" spans="2:6">
      <c r="B1186" s="1" t="s">
        <v>14504</v>
      </c>
      <c r="C1186" s="1">
        <v>1</v>
      </c>
      <c r="D1186" s="1" t="s">
        <v>3095</v>
      </c>
      <c r="E1186" s="17">
        <v>0.44925925925925903</v>
      </c>
      <c r="F1186" s="1" t="s">
        <v>47</v>
      </c>
    </row>
    <row r="1187" spans="2:6">
      <c r="B1187" s="1" t="s">
        <v>14498</v>
      </c>
      <c r="C1187" s="1">
        <v>1</v>
      </c>
      <c r="D1187" s="1" t="s">
        <v>13746</v>
      </c>
      <c r="E1187" s="17">
        <v>0.44975694444444397</v>
      </c>
      <c r="F1187" s="1" t="s">
        <v>47</v>
      </c>
    </row>
    <row r="1188" spans="2:6">
      <c r="B1188" s="1" t="s">
        <v>14508</v>
      </c>
      <c r="C1188" s="1">
        <v>1</v>
      </c>
      <c r="D1188" s="1" t="s">
        <v>13760</v>
      </c>
      <c r="E1188" s="17">
        <v>0.44978009259259299</v>
      </c>
      <c r="F1188" s="1" t="s">
        <v>47</v>
      </c>
    </row>
    <row r="1189" spans="2:6">
      <c r="B1189" s="1" t="s">
        <v>14509</v>
      </c>
      <c r="C1189" s="1">
        <v>3</v>
      </c>
      <c r="D1189" s="1" t="s">
        <v>13753</v>
      </c>
      <c r="E1189" s="17">
        <v>0.44988425925925901</v>
      </c>
      <c r="F1189" s="1" t="s">
        <v>47</v>
      </c>
    </row>
    <row r="1190" spans="2:6">
      <c r="B1190" s="1" t="s">
        <v>14510</v>
      </c>
      <c r="C1190" s="1">
        <v>1</v>
      </c>
      <c r="D1190" s="1" t="s">
        <v>13753</v>
      </c>
      <c r="E1190" s="17">
        <v>0.44998842592592603</v>
      </c>
      <c r="F1190" s="1" t="s">
        <v>47</v>
      </c>
    </row>
    <row r="1191" spans="2:6">
      <c r="B1191" s="1" t="s">
        <v>14511</v>
      </c>
      <c r="C1191" s="1">
        <v>1</v>
      </c>
      <c r="D1191" s="1" t="s">
        <v>13753</v>
      </c>
      <c r="E1191" s="17">
        <v>0.44998842592592603</v>
      </c>
      <c r="F1191" s="1" t="s">
        <v>47</v>
      </c>
    </row>
    <row r="1192" spans="2:6">
      <c r="B1192" s="1" t="s">
        <v>14512</v>
      </c>
      <c r="C1192" s="1">
        <v>2</v>
      </c>
      <c r="D1192" s="1" t="s">
        <v>13753</v>
      </c>
      <c r="E1192" s="17">
        <v>0.45019675925925901</v>
      </c>
      <c r="F1192" s="1" t="s">
        <v>47</v>
      </c>
    </row>
    <row r="1193" spans="2:6">
      <c r="B1193" s="1" t="s">
        <v>14513</v>
      </c>
      <c r="C1193" s="1">
        <v>1</v>
      </c>
      <c r="D1193" s="1" t="s">
        <v>13753</v>
      </c>
      <c r="E1193" s="17">
        <v>0.450277777777778</v>
      </c>
      <c r="F1193" s="1" t="s">
        <v>47</v>
      </c>
    </row>
    <row r="1194" spans="2:6">
      <c r="B1194" s="1" t="s">
        <v>14514</v>
      </c>
      <c r="C1194" s="1">
        <v>1</v>
      </c>
      <c r="D1194" s="1" t="s">
        <v>13687</v>
      </c>
      <c r="E1194" s="17">
        <v>0.45028935185185198</v>
      </c>
      <c r="F1194" s="1" t="s">
        <v>47</v>
      </c>
    </row>
    <row r="1195" spans="2:6">
      <c r="B1195" s="1" t="s">
        <v>14515</v>
      </c>
      <c r="C1195" s="1">
        <v>1</v>
      </c>
      <c r="D1195" s="1" t="s">
        <v>13753</v>
      </c>
      <c r="E1195" s="17">
        <v>0.45033564814814803</v>
      </c>
      <c r="F1195" s="1" t="s">
        <v>47</v>
      </c>
    </row>
    <row r="1196" spans="2:6">
      <c r="B1196" s="1" t="s">
        <v>14506</v>
      </c>
      <c r="C1196" s="1">
        <v>1</v>
      </c>
      <c r="D1196" s="1" t="s">
        <v>13746</v>
      </c>
      <c r="E1196" s="17">
        <v>0.45033564814814803</v>
      </c>
      <c r="F1196" s="1" t="s">
        <v>47</v>
      </c>
    </row>
    <row r="1197" spans="2:6">
      <c r="B1197" s="1" t="s">
        <v>14516</v>
      </c>
      <c r="C1197" s="1">
        <v>1</v>
      </c>
      <c r="D1197" s="1" t="s">
        <v>13753</v>
      </c>
      <c r="E1197" s="17">
        <v>0.450393518518518</v>
      </c>
      <c r="F1197" s="1" t="s">
        <v>47</v>
      </c>
    </row>
    <row r="1198" spans="2:6">
      <c r="B1198" s="1" t="s">
        <v>14517</v>
      </c>
      <c r="C1198" s="1">
        <v>2</v>
      </c>
      <c r="D1198" s="1" t="s">
        <v>13687</v>
      </c>
      <c r="E1198" s="17">
        <v>0.45049768518518502</v>
      </c>
      <c r="F1198" s="1" t="s">
        <v>47</v>
      </c>
    </row>
    <row r="1199" spans="2:6">
      <c r="B1199" s="1" t="s">
        <v>14518</v>
      </c>
      <c r="C1199" s="1">
        <v>1</v>
      </c>
      <c r="D1199" s="1" t="s">
        <v>13760</v>
      </c>
      <c r="E1199" s="17">
        <v>0.45056712962963003</v>
      </c>
      <c r="F1199" s="1" t="s">
        <v>47</v>
      </c>
    </row>
    <row r="1200" spans="2:6">
      <c r="B1200" s="1" t="s">
        <v>14510</v>
      </c>
      <c r="C1200" s="1">
        <v>1</v>
      </c>
      <c r="D1200" s="1" t="s">
        <v>13746</v>
      </c>
      <c r="E1200" s="17">
        <v>0.45068287037037003</v>
      </c>
      <c r="F1200" s="1" t="s">
        <v>47</v>
      </c>
    </row>
    <row r="1201" spans="2:6">
      <c r="B1201" s="1" t="s">
        <v>14486</v>
      </c>
      <c r="C1201" s="1">
        <v>5</v>
      </c>
      <c r="D1201" s="1" t="s">
        <v>3078</v>
      </c>
      <c r="E1201" s="17">
        <v>0.45069444444444401</v>
      </c>
      <c r="F1201" s="1" t="s">
        <v>47</v>
      </c>
    </row>
    <row r="1202" spans="2:6">
      <c r="B1202" s="1" t="s">
        <v>14512</v>
      </c>
      <c r="C1202" s="1">
        <v>3</v>
      </c>
      <c r="D1202" s="1" t="s">
        <v>3078</v>
      </c>
      <c r="E1202" s="17">
        <v>0.450856481481481</v>
      </c>
      <c r="F1202" s="1" t="s">
        <v>47</v>
      </c>
    </row>
    <row r="1203" spans="2:6">
      <c r="B1203" s="1" t="s">
        <v>14519</v>
      </c>
      <c r="C1203" s="1">
        <v>1</v>
      </c>
      <c r="D1203" s="1" t="s">
        <v>13753</v>
      </c>
      <c r="E1203" s="17">
        <v>0.45093749999999999</v>
      </c>
      <c r="F1203" s="1" t="s">
        <v>47</v>
      </c>
    </row>
    <row r="1204" spans="2:6">
      <c r="B1204" s="1" t="s">
        <v>14233</v>
      </c>
      <c r="C1204" s="1">
        <v>1</v>
      </c>
      <c r="D1204" s="1" t="s">
        <v>3095</v>
      </c>
      <c r="E1204" s="17">
        <v>0.45101851851851898</v>
      </c>
      <c r="F1204" s="1" t="s">
        <v>47</v>
      </c>
    </row>
    <row r="1205" spans="2:6">
      <c r="B1205" s="1" t="s">
        <v>14520</v>
      </c>
      <c r="C1205" s="1">
        <v>5</v>
      </c>
      <c r="D1205" s="1" t="s">
        <v>13753</v>
      </c>
      <c r="E1205" s="17">
        <v>0.45107638888888901</v>
      </c>
      <c r="F1205" s="1" t="s">
        <v>47</v>
      </c>
    </row>
    <row r="1206" spans="2:6">
      <c r="B1206" s="1" t="s">
        <v>14500</v>
      </c>
      <c r="C1206" s="1">
        <v>1</v>
      </c>
      <c r="D1206" s="1" t="s">
        <v>13746</v>
      </c>
      <c r="E1206" s="17">
        <v>0.45109953703703698</v>
      </c>
      <c r="F1206" s="1" t="s">
        <v>47</v>
      </c>
    </row>
    <row r="1207" spans="2:6">
      <c r="B1207" s="1" t="s">
        <v>14521</v>
      </c>
      <c r="C1207" s="1">
        <v>1</v>
      </c>
      <c r="D1207" s="1" t="s">
        <v>13753</v>
      </c>
      <c r="E1207" s="17">
        <v>0.45121527777777798</v>
      </c>
      <c r="F1207" s="1" t="s">
        <v>47</v>
      </c>
    </row>
    <row r="1208" spans="2:6">
      <c r="B1208" s="1" t="s">
        <v>14522</v>
      </c>
      <c r="C1208" s="1">
        <v>1</v>
      </c>
      <c r="D1208" s="1" t="s">
        <v>13753</v>
      </c>
      <c r="E1208" s="17">
        <v>0.45137731481481502</v>
      </c>
      <c r="F1208" s="1" t="s">
        <v>47</v>
      </c>
    </row>
    <row r="1209" spans="2:6">
      <c r="B1209" s="1" t="s">
        <v>14523</v>
      </c>
      <c r="C1209" s="1">
        <v>1</v>
      </c>
      <c r="D1209" s="1" t="s">
        <v>13687</v>
      </c>
      <c r="E1209" s="17">
        <v>0.45142361111111101</v>
      </c>
      <c r="F1209" s="1" t="s">
        <v>47</v>
      </c>
    </row>
    <row r="1210" spans="2:6">
      <c r="B1210" s="1" t="s">
        <v>14508</v>
      </c>
      <c r="C1210" s="1">
        <v>1</v>
      </c>
      <c r="D1210" s="1" t="s">
        <v>13746</v>
      </c>
      <c r="E1210" s="17">
        <v>0.45156249999999998</v>
      </c>
      <c r="F1210" s="1" t="s">
        <v>47</v>
      </c>
    </row>
    <row r="1211" spans="2:6">
      <c r="B1211" s="1" t="s">
        <v>14514</v>
      </c>
      <c r="C1211" s="1">
        <v>1</v>
      </c>
      <c r="D1211" s="1" t="s">
        <v>13746</v>
      </c>
      <c r="E1211" s="17">
        <v>0.45159722222222198</v>
      </c>
      <c r="F1211" s="1" t="s">
        <v>47</v>
      </c>
    </row>
    <row r="1212" spans="2:6">
      <c r="B1212" s="1" t="s">
        <v>14515</v>
      </c>
      <c r="C1212" s="1">
        <v>1</v>
      </c>
      <c r="D1212" s="1" t="s">
        <v>3095</v>
      </c>
      <c r="E1212" s="17">
        <v>0.451701388888889</v>
      </c>
      <c r="F1212" s="1" t="s">
        <v>47</v>
      </c>
    </row>
    <row r="1213" spans="2:6">
      <c r="B1213" s="1" t="s">
        <v>14524</v>
      </c>
      <c r="C1213" s="1">
        <v>2</v>
      </c>
      <c r="D1213" s="1" t="s">
        <v>13687</v>
      </c>
      <c r="E1213" s="17">
        <v>0.45184027777777802</v>
      </c>
      <c r="F1213" s="1" t="s">
        <v>47</v>
      </c>
    </row>
    <row r="1214" spans="2:6">
      <c r="B1214" s="1" t="s">
        <v>14525</v>
      </c>
      <c r="C1214" s="1">
        <v>1</v>
      </c>
      <c r="D1214" s="1" t="s">
        <v>13760</v>
      </c>
      <c r="E1214" s="17">
        <v>0.45188657407407401</v>
      </c>
      <c r="F1214" s="1" t="s">
        <v>47</v>
      </c>
    </row>
    <row r="1215" spans="2:6">
      <c r="B1215" s="1" t="s">
        <v>14526</v>
      </c>
      <c r="C1215" s="1">
        <v>1</v>
      </c>
      <c r="D1215" s="1" t="s">
        <v>13753</v>
      </c>
      <c r="E1215" s="17">
        <v>0.45189814814814799</v>
      </c>
      <c r="F1215" s="1" t="s">
        <v>47</v>
      </c>
    </row>
    <row r="1216" spans="2:6">
      <c r="B1216" s="1" t="s">
        <v>14199</v>
      </c>
      <c r="C1216" s="1">
        <v>5</v>
      </c>
      <c r="D1216" s="1" t="s">
        <v>3078</v>
      </c>
      <c r="E1216" s="17">
        <v>0.45199074074074103</v>
      </c>
      <c r="F1216" s="1" t="s">
        <v>47</v>
      </c>
    </row>
    <row r="1217" spans="2:6">
      <c r="B1217" s="1" t="s">
        <v>14527</v>
      </c>
      <c r="C1217" s="1">
        <v>1</v>
      </c>
      <c r="D1217" s="1" t="s">
        <v>13753</v>
      </c>
      <c r="E1217" s="17">
        <v>0.45200231481481501</v>
      </c>
      <c r="F1217" s="1" t="s">
        <v>47</v>
      </c>
    </row>
    <row r="1218" spans="2:6">
      <c r="B1218" s="1" t="s">
        <v>14521</v>
      </c>
      <c r="C1218" s="1">
        <v>1</v>
      </c>
      <c r="D1218" s="1" t="s">
        <v>13746</v>
      </c>
      <c r="E1218" s="17">
        <v>0.45206018518518498</v>
      </c>
      <c r="F1218" s="1" t="s">
        <v>47</v>
      </c>
    </row>
    <row r="1219" spans="2:6">
      <c r="B1219" s="1" t="s">
        <v>14528</v>
      </c>
      <c r="C1219" s="1">
        <v>1</v>
      </c>
      <c r="D1219" s="1" t="s">
        <v>13760</v>
      </c>
      <c r="E1219" s="17">
        <v>0.45221064814814799</v>
      </c>
      <c r="F1219" s="1" t="s">
        <v>47</v>
      </c>
    </row>
    <row r="1220" spans="2:6">
      <c r="B1220" s="1" t="s">
        <v>14522</v>
      </c>
      <c r="C1220" s="1">
        <v>1</v>
      </c>
      <c r="D1220" s="1" t="s">
        <v>3077</v>
      </c>
      <c r="E1220" s="17">
        <v>0.45223379629629601</v>
      </c>
      <c r="F1220" s="1" t="s">
        <v>47</v>
      </c>
    </row>
    <row r="1221" spans="2:6">
      <c r="B1221" s="1" t="s">
        <v>14529</v>
      </c>
      <c r="C1221" s="1">
        <v>1</v>
      </c>
      <c r="D1221" s="1" t="s">
        <v>13753</v>
      </c>
      <c r="E1221" s="17">
        <v>0.452280092592593</v>
      </c>
      <c r="F1221" s="1" t="s">
        <v>47</v>
      </c>
    </row>
    <row r="1222" spans="2:6">
      <c r="B1222" s="1" t="s">
        <v>14501</v>
      </c>
      <c r="C1222" s="1">
        <v>1</v>
      </c>
      <c r="D1222" s="1" t="s">
        <v>3095</v>
      </c>
      <c r="E1222" s="17">
        <v>0.45229166666666698</v>
      </c>
      <c r="F1222" s="1" t="s">
        <v>47</v>
      </c>
    </row>
    <row r="1223" spans="2:6">
      <c r="B1223" s="1" t="s">
        <v>14519</v>
      </c>
      <c r="C1223" s="1">
        <v>1</v>
      </c>
      <c r="D1223" s="1" t="s">
        <v>3077</v>
      </c>
      <c r="E1223" s="17">
        <v>0.45232638888888899</v>
      </c>
      <c r="F1223" s="1" t="s">
        <v>47</v>
      </c>
    </row>
    <row r="1224" spans="2:6">
      <c r="B1224" s="1" t="s">
        <v>14530</v>
      </c>
      <c r="C1224" s="1">
        <v>5</v>
      </c>
      <c r="D1224" s="1" t="s">
        <v>13753</v>
      </c>
      <c r="E1224" s="17">
        <v>0.45240740740740698</v>
      </c>
      <c r="F1224" s="1" t="s">
        <v>47</v>
      </c>
    </row>
    <row r="1225" spans="2:6">
      <c r="B1225" s="1" t="s">
        <v>14531</v>
      </c>
      <c r="C1225" s="1">
        <v>5</v>
      </c>
      <c r="D1225" s="1" t="s">
        <v>13753</v>
      </c>
      <c r="E1225" s="17">
        <v>0.45261574074074101</v>
      </c>
      <c r="F1225" s="1" t="s">
        <v>47</v>
      </c>
    </row>
    <row r="1226" spans="2:6">
      <c r="B1226" s="1" t="s">
        <v>14511</v>
      </c>
      <c r="C1226" s="1">
        <v>1</v>
      </c>
      <c r="D1226" s="1" t="s">
        <v>3078</v>
      </c>
      <c r="E1226" s="17">
        <v>0.45267361111111099</v>
      </c>
      <c r="F1226" s="1" t="s">
        <v>47</v>
      </c>
    </row>
    <row r="1227" spans="2:6">
      <c r="B1227" s="1" t="s">
        <v>14526</v>
      </c>
      <c r="C1227" s="1">
        <v>1</v>
      </c>
      <c r="D1227" s="1" t="s">
        <v>13746</v>
      </c>
      <c r="E1227" s="17">
        <v>0.45270833333333299</v>
      </c>
      <c r="F1227" s="1" t="s">
        <v>47</v>
      </c>
    </row>
    <row r="1228" spans="2:6">
      <c r="B1228" s="1" t="s">
        <v>14527</v>
      </c>
      <c r="C1228" s="1">
        <v>1</v>
      </c>
      <c r="D1228" s="1" t="s">
        <v>3078</v>
      </c>
      <c r="E1228" s="17">
        <v>0.45271990740740697</v>
      </c>
      <c r="F1228" s="1" t="s">
        <v>47</v>
      </c>
    </row>
    <row r="1229" spans="2:6">
      <c r="B1229" s="1" t="s">
        <v>14532</v>
      </c>
      <c r="C1229" s="1">
        <v>1</v>
      </c>
      <c r="D1229" s="1" t="s">
        <v>13687</v>
      </c>
      <c r="E1229" s="17">
        <v>0.452777777777778</v>
      </c>
      <c r="F1229" s="1" t="s">
        <v>47</v>
      </c>
    </row>
    <row r="1230" spans="2:6">
      <c r="B1230" s="1" t="s">
        <v>14523</v>
      </c>
      <c r="C1230" s="1">
        <v>1</v>
      </c>
      <c r="D1230" s="1" t="s">
        <v>13746</v>
      </c>
      <c r="E1230" s="17">
        <v>0.452858796296296</v>
      </c>
      <c r="F1230" s="1" t="s">
        <v>47</v>
      </c>
    </row>
    <row r="1231" spans="2:6">
      <c r="B1231" s="1" t="s">
        <v>14530</v>
      </c>
      <c r="C1231" s="1">
        <v>5</v>
      </c>
      <c r="D1231" s="1" t="s">
        <v>3078</v>
      </c>
      <c r="E1231" s="17">
        <v>0.453125</v>
      </c>
      <c r="F1231" s="1" t="s">
        <v>47</v>
      </c>
    </row>
    <row r="1232" spans="2:6">
      <c r="B1232" s="1" t="s">
        <v>14318</v>
      </c>
      <c r="C1232" s="1">
        <v>2</v>
      </c>
      <c r="D1232" s="1" t="s">
        <v>3095</v>
      </c>
      <c r="E1232" s="17">
        <v>0.453391203703704</v>
      </c>
      <c r="F1232" s="1" t="s">
        <v>47</v>
      </c>
    </row>
    <row r="1233" spans="2:6">
      <c r="B1233" s="1" t="s">
        <v>14533</v>
      </c>
      <c r="C1233" s="1">
        <v>1</v>
      </c>
      <c r="D1233" s="1" t="s">
        <v>13753</v>
      </c>
      <c r="E1233" s="17">
        <v>0.45343749999999999</v>
      </c>
      <c r="F1233" s="1" t="s">
        <v>47</v>
      </c>
    </row>
    <row r="1234" spans="2:6">
      <c r="B1234" s="1" t="s">
        <v>14403</v>
      </c>
      <c r="C1234" s="1">
        <v>1</v>
      </c>
      <c r="D1234" s="1" t="s">
        <v>13762</v>
      </c>
      <c r="E1234" s="17">
        <v>0.45351851851851899</v>
      </c>
      <c r="F1234" s="1" t="s">
        <v>47</v>
      </c>
    </row>
    <row r="1235" spans="2:6">
      <c r="B1235" s="1" t="s">
        <v>14534</v>
      </c>
      <c r="C1235" s="1">
        <v>1</v>
      </c>
      <c r="D1235" s="1" t="s">
        <v>13687</v>
      </c>
      <c r="E1235" s="17">
        <v>0.45356481481481498</v>
      </c>
      <c r="F1235" s="1" t="s">
        <v>47</v>
      </c>
    </row>
    <row r="1236" spans="2:6">
      <c r="B1236" s="1" t="s">
        <v>14529</v>
      </c>
      <c r="C1236" s="1">
        <v>1</v>
      </c>
      <c r="D1236" s="1" t="s">
        <v>3077</v>
      </c>
      <c r="E1236" s="17">
        <v>0.45366898148148099</v>
      </c>
      <c r="F1236" s="1" t="s">
        <v>47</v>
      </c>
    </row>
    <row r="1237" spans="2:6">
      <c r="B1237" s="1" t="s">
        <v>14532</v>
      </c>
      <c r="C1237" s="1">
        <v>1</v>
      </c>
      <c r="D1237" s="1" t="s">
        <v>3078</v>
      </c>
      <c r="E1237" s="17">
        <v>0.453703703703704</v>
      </c>
      <c r="F1237" s="1" t="s">
        <v>47</v>
      </c>
    </row>
    <row r="1238" spans="2:6">
      <c r="B1238" s="1" t="s">
        <v>14474</v>
      </c>
      <c r="C1238" s="1">
        <v>5</v>
      </c>
      <c r="D1238" s="1" t="s">
        <v>3078</v>
      </c>
      <c r="E1238" s="17">
        <v>0.45392361111111101</v>
      </c>
      <c r="F1238" s="1" t="s">
        <v>47</v>
      </c>
    </row>
    <row r="1239" spans="2:6">
      <c r="B1239" s="1" t="s">
        <v>14328</v>
      </c>
      <c r="C1239" s="1">
        <v>3</v>
      </c>
      <c r="D1239" s="1" t="s">
        <v>13762</v>
      </c>
      <c r="E1239" s="17">
        <v>0.454050925925926</v>
      </c>
      <c r="F1239" s="1" t="s">
        <v>47</v>
      </c>
    </row>
    <row r="1240" spans="2:6">
      <c r="B1240" s="1" t="s">
        <v>14535</v>
      </c>
      <c r="C1240" s="1">
        <v>1</v>
      </c>
      <c r="D1240" s="1" t="s">
        <v>13760</v>
      </c>
      <c r="E1240" s="17">
        <v>0.45432870370370398</v>
      </c>
      <c r="F1240" s="1" t="s">
        <v>47</v>
      </c>
    </row>
    <row r="1241" spans="2:6">
      <c r="B1241" s="1" t="s">
        <v>14536</v>
      </c>
      <c r="C1241" s="1">
        <v>1</v>
      </c>
      <c r="D1241" s="1" t="s">
        <v>13753</v>
      </c>
      <c r="E1241" s="17">
        <v>0.45435185185185201</v>
      </c>
      <c r="F1241" s="1" t="s">
        <v>47</v>
      </c>
    </row>
    <row r="1242" spans="2:6">
      <c r="B1242" s="1" t="s">
        <v>14533</v>
      </c>
      <c r="C1242" s="1">
        <v>1</v>
      </c>
      <c r="D1242" s="1" t="s">
        <v>13746</v>
      </c>
      <c r="E1242" s="17">
        <v>0.45456018518518498</v>
      </c>
      <c r="F1242" s="1" t="s">
        <v>47</v>
      </c>
    </row>
    <row r="1243" spans="2:6">
      <c r="B1243" s="1" t="s">
        <v>14537</v>
      </c>
      <c r="C1243" s="1">
        <v>2</v>
      </c>
      <c r="D1243" s="1" t="s">
        <v>13687</v>
      </c>
      <c r="E1243" s="17">
        <v>0.45465277777777802</v>
      </c>
      <c r="F1243" s="1" t="s">
        <v>47</v>
      </c>
    </row>
    <row r="1244" spans="2:6">
      <c r="B1244" s="1" t="s">
        <v>14538</v>
      </c>
      <c r="C1244" s="1">
        <v>5</v>
      </c>
      <c r="D1244" s="1" t="s">
        <v>13753</v>
      </c>
      <c r="E1244" s="17">
        <v>0.45473379629629601</v>
      </c>
      <c r="F1244" s="1" t="s">
        <v>47</v>
      </c>
    </row>
    <row r="1245" spans="2:6">
      <c r="B1245" s="1" t="s">
        <v>14534</v>
      </c>
      <c r="C1245" s="1">
        <v>1</v>
      </c>
      <c r="D1245" s="1" t="s">
        <v>13746</v>
      </c>
      <c r="E1245" s="17">
        <v>0.455011574074074</v>
      </c>
      <c r="F1245" s="1" t="s">
        <v>47</v>
      </c>
    </row>
    <row r="1246" spans="2:6">
      <c r="B1246" s="1" t="s">
        <v>14535</v>
      </c>
      <c r="C1246" s="1">
        <v>1</v>
      </c>
      <c r="D1246" s="1" t="s">
        <v>3078</v>
      </c>
      <c r="E1246" s="17">
        <v>0.45513888888888898</v>
      </c>
      <c r="F1246" s="1" t="s">
        <v>47</v>
      </c>
    </row>
    <row r="1247" spans="2:6">
      <c r="B1247" s="1" t="s">
        <v>14539</v>
      </c>
      <c r="C1247" s="1">
        <v>2</v>
      </c>
      <c r="D1247" s="1" t="s">
        <v>13753</v>
      </c>
      <c r="E1247" s="17">
        <v>0.45540509259259299</v>
      </c>
      <c r="F1247" s="1" t="s">
        <v>47</v>
      </c>
    </row>
    <row r="1248" spans="2:6">
      <c r="B1248" s="1" t="s">
        <v>14540</v>
      </c>
      <c r="C1248" s="1">
        <v>1</v>
      </c>
      <c r="D1248" s="1" t="s">
        <v>13753</v>
      </c>
      <c r="E1248" s="17">
        <v>0.45541666666666702</v>
      </c>
      <c r="F1248" s="1" t="s">
        <v>47</v>
      </c>
    </row>
    <row r="1249" spans="2:6">
      <c r="B1249" s="1" t="s">
        <v>14541</v>
      </c>
      <c r="C1249" s="1">
        <v>2</v>
      </c>
      <c r="D1249" s="1" t="s">
        <v>13753</v>
      </c>
      <c r="E1249" s="17">
        <v>0.45546296296296301</v>
      </c>
      <c r="F1249" s="1" t="s">
        <v>47</v>
      </c>
    </row>
    <row r="1250" spans="2:6">
      <c r="B1250" s="1" t="s">
        <v>14542</v>
      </c>
      <c r="C1250" s="1">
        <v>1</v>
      </c>
      <c r="D1250" s="1" t="s">
        <v>13762</v>
      </c>
      <c r="E1250" s="17">
        <v>0.45548611111111098</v>
      </c>
      <c r="F1250" s="1" t="s">
        <v>47</v>
      </c>
    </row>
    <row r="1251" spans="2:6">
      <c r="B1251" s="1" t="s">
        <v>14543</v>
      </c>
      <c r="C1251" s="1">
        <v>1</v>
      </c>
      <c r="D1251" s="1" t="s">
        <v>13753</v>
      </c>
      <c r="E1251" s="17">
        <v>0.45552083333333299</v>
      </c>
      <c r="F1251" s="1" t="s">
        <v>47</v>
      </c>
    </row>
    <row r="1252" spans="2:6">
      <c r="B1252" s="1" t="s">
        <v>14544</v>
      </c>
      <c r="C1252" s="1">
        <v>1</v>
      </c>
      <c r="D1252" s="1" t="s">
        <v>13760</v>
      </c>
      <c r="E1252" s="17">
        <v>0.45556712962962997</v>
      </c>
      <c r="F1252" s="1" t="s">
        <v>47</v>
      </c>
    </row>
    <row r="1253" spans="2:6">
      <c r="B1253" s="1" t="s">
        <v>14545</v>
      </c>
      <c r="C1253" s="1">
        <v>1</v>
      </c>
      <c r="D1253" s="1" t="s">
        <v>13753</v>
      </c>
      <c r="E1253" s="17">
        <v>0.45563657407407399</v>
      </c>
      <c r="F1253" s="1" t="s">
        <v>47</v>
      </c>
    </row>
    <row r="1254" spans="2:6">
      <c r="B1254" s="1" t="s">
        <v>14546</v>
      </c>
      <c r="C1254" s="1">
        <v>1</v>
      </c>
      <c r="D1254" s="1" t="s">
        <v>3076</v>
      </c>
      <c r="E1254" s="17">
        <v>0.45572916666666702</v>
      </c>
      <c r="F1254" s="1" t="s">
        <v>47</v>
      </c>
    </row>
    <row r="1255" spans="2:6">
      <c r="B1255" s="1" t="s">
        <v>14505</v>
      </c>
      <c r="C1255" s="1">
        <v>2</v>
      </c>
      <c r="D1255" s="1" t="s">
        <v>3077</v>
      </c>
      <c r="E1255" s="17">
        <v>0.45575231481481498</v>
      </c>
      <c r="F1255" s="1" t="s">
        <v>47</v>
      </c>
    </row>
    <row r="1256" spans="2:6">
      <c r="B1256" s="1" t="s">
        <v>14547</v>
      </c>
      <c r="C1256" s="1">
        <v>1</v>
      </c>
      <c r="D1256" s="1" t="s">
        <v>13687</v>
      </c>
      <c r="E1256" s="17">
        <v>0.45604166666666701</v>
      </c>
      <c r="F1256" s="1" t="s">
        <v>47</v>
      </c>
    </row>
    <row r="1257" spans="2:6">
      <c r="B1257" s="1" t="s">
        <v>14545</v>
      </c>
      <c r="C1257" s="1">
        <v>1</v>
      </c>
      <c r="D1257" s="1" t="s">
        <v>3078</v>
      </c>
      <c r="E1257" s="17">
        <v>0.45612268518518501</v>
      </c>
      <c r="F1257" s="1" t="s">
        <v>47</v>
      </c>
    </row>
    <row r="1258" spans="2:6">
      <c r="B1258" s="1" t="s">
        <v>14540</v>
      </c>
      <c r="C1258" s="1">
        <v>1</v>
      </c>
      <c r="D1258" s="1" t="s">
        <v>3077</v>
      </c>
      <c r="E1258" s="17">
        <v>0.45644675925925898</v>
      </c>
      <c r="F1258" s="1" t="s">
        <v>47</v>
      </c>
    </row>
    <row r="1259" spans="2:6">
      <c r="B1259" s="1" t="s">
        <v>14548</v>
      </c>
      <c r="C1259" s="1">
        <v>1</v>
      </c>
      <c r="D1259" s="1" t="s">
        <v>13753</v>
      </c>
      <c r="E1259" s="17">
        <v>0.45653935185185202</v>
      </c>
      <c r="F1259" s="1" t="s">
        <v>47</v>
      </c>
    </row>
    <row r="1260" spans="2:6">
      <c r="B1260" s="1" t="s">
        <v>14549</v>
      </c>
      <c r="C1260" s="1">
        <v>1</v>
      </c>
      <c r="D1260" s="1" t="s">
        <v>13753</v>
      </c>
      <c r="E1260" s="17">
        <v>0.45660879629629603</v>
      </c>
      <c r="F1260" s="1" t="s">
        <v>47</v>
      </c>
    </row>
    <row r="1261" spans="2:6">
      <c r="B1261" s="1" t="s">
        <v>14538</v>
      </c>
      <c r="C1261" s="1">
        <v>5</v>
      </c>
      <c r="D1261" s="1" t="s">
        <v>3078</v>
      </c>
      <c r="E1261" s="17">
        <v>0.45662037037037001</v>
      </c>
      <c r="F1261" s="1" t="s">
        <v>47</v>
      </c>
    </row>
    <row r="1262" spans="2:6">
      <c r="B1262" s="1" t="s">
        <v>14509</v>
      </c>
      <c r="C1262" s="1">
        <v>2</v>
      </c>
      <c r="D1262" s="1" t="s">
        <v>13746</v>
      </c>
      <c r="E1262" s="17">
        <v>0.45664351851851898</v>
      </c>
      <c r="F1262" s="1" t="s">
        <v>47</v>
      </c>
    </row>
    <row r="1263" spans="2:6">
      <c r="B1263" s="1" t="s">
        <v>14541</v>
      </c>
      <c r="C1263" s="1">
        <v>2</v>
      </c>
      <c r="D1263" s="1" t="s">
        <v>3077</v>
      </c>
      <c r="E1263" s="17">
        <v>0.45664351851851898</v>
      </c>
      <c r="F1263" s="1" t="s">
        <v>47</v>
      </c>
    </row>
    <row r="1264" spans="2:6">
      <c r="B1264" s="1" t="s">
        <v>14550</v>
      </c>
      <c r="C1264" s="1">
        <v>1</v>
      </c>
      <c r="D1264" s="1" t="s">
        <v>13753</v>
      </c>
      <c r="E1264" s="17">
        <v>0.456666666666667</v>
      </c>
      <c r="F1264" s="1" t="s">
        <v>47</v>
      </c>
    </row>
    <row r="1265" spans="2:6">
      <c r="B1265" s="1" t="s">
        <v>14551</v>
      </c>
      <c r="C1265" s="1">
        <v>2</v>
      </c>
      <c r="D1265" s="1" t="s">
        <v>13753</v>
      </c>
      <c r="E1265" s="17">
        <v>0.456701388888889</v>
      </c>
      <c r="F1265" s="1" t="s">
        <v>47</v>
      </c>
    </row>
    <row r="1266" spans="2:6">
      <c r="B1266" s="1" t="s">
        <v>14547</v>
      </c>
      <c r="C1266" s="1">
        <v>1</v>
      </c>
      <c r="D1266" s="1" t="s">
        <v>13746</v>
      </c>
      <c r="E1266" s="17">
        <v>0.45671296296296299</v>
      </c>
      <c r="F1266" s="1" t="s">
        <v>47</v>
      </c>
    </row>
    <row r="1267" spans="2:6">
      <c r="B1267" s="1" t="s">
        <v>14552</v>
      </c>
      <c r="C1267" s="1">
        <v>1</v>
      </c>
      <c r="D1267" s="1" t="s">
        <v>13753</v>
      </c>
      <c r="E1267" s="17">
        <v>0.45674768518518499</v>
      </c>
      <c r="F1267" s="1" t="s">
        <v>47</v>
      </c>
    </row>
    <row r="1268" spans="2:6">
      <c r="B1268" s="1" t="s">
        <v>14553</v>
      </c>
      <c r="C1268" s="1">
        <v>2</v>
      </c>
      <c r="D1268" s="1" t="s">
        <v>3076</v>
      </c>
      <c r="E1268" s="17">
        <v>0.45681712962963</v>
      </c>
      <c r="F1268" s="1" t="s">
        <v>47</v>
      </c>
    </row>
    <row r="1269" spans="2:6">
      <c r="B1269" s="1" t="s">
        <v>14102</v>
      </c>
      <c r="C1269" s="1">
        <v>1</v>
      </c>
      <c r="D1269" s="1" t="s">
        <v>3095</v>
      </c>
      <c r="E1269" s="17">
        <v>0.456898148148148</v>
      </c>
      <c r="F1269" s="1" t="s">
        <v>47</v>
      </c>
    </row>
    <row r="1270" spans="2:6">
      <c r="B1270" s="1" t="s">
        <v>14554</v>
      </c>
      <c r="C1270" s="1">
        <v>1</v>
      </c>
      <c r="D1270" s="1" t="s">
        <v>13687</v>
      </c>
      <c r="E1270" s="17">
        <v>0.457280092592593</v>
      </c>
      <c r="F1270" s="1" t="s">
        <v>47</v>
      </c>
    </row>
    <row r="1271" spans="2:6">
      <c r="B1271" s="1" t="s">
        <v>14555</v>
      </c>
      <c r="C1271" s="1">
        <v>1</v>
      </c>
      <c r="D1271" s="1" t="s">
        <v>13760</v>
      </c>
      <c r="E1271" s="17">
        <v>0.45738425925925902</v>
      </c>
      <c r="F1271" s="1" t="s">
        <v>47</v>
      </c>
    </row>
    <row r="1272" spans="2:6">
      <c r="B1272" s="1" t="s">
        <v>14549</v>
      </c>
      <c r="C1272" s="1">
        <v>1</v>
      </c>
      <c r="D1272" s="1" t="s">
        <v>3078</v>
      </c>
      <c r="E1272" s="17">
        <v>0.45741898148148102</v>
      </c>
      <c r="F1272" s="1" t="s">
        <v>47</v>
      </c>
    </row>
    <row r="1273" spans="2:6">
      <c r="B1273" s="1" t="s">
        <v>14548</v>
      </c>
      <c r="C1273" s="1">
        <v>1</v>
      </c>
      <c r="D1273" s="1" t="s">
        <v>3078</v>
      </c>
      <c r="E1273" s="17">
        <v>0.45745370370370397</v>
      </c>
      <c r="F1273" s="1" t="s">
        <v>47</v>
      </c>
    </row>
    <row r="1274" spans="2:6">
      <c r="B1274" s="1" t="s">
        <v>14122</v>
      </c>
      <c r="C1274" s="1">
        <v>1</v>
      </c>
      <c r="D1274" s="1" t="s">
        <v>13746</v>
      </c>
      <c r="E1274" s="17">
        <v>0.457476851851852</v>
      </c>
      <c r="F1274" s="1" t="s">
        <v>47</v>
      </c>
    </row>
    <row r="1275" spans="2:6">
      <c r="B1275" s="1" t="s">
        <v>14556</v>
      </c>
      <c r="C1275" s="1">
        <v>2</v>
      </c>
      <c r="D1275" s="1" t="s">
        <v>13762</v>
      </c>
      <c r="E1275" s="17">
        <v>0.45760416666666698</v>
      </c>
      <c r="F1275" s="1" t="s">
        <v>47</v>
      </c>
    </row>
    <row r="1276" spans="2:6">
      <c r="B1276" s="1" t="s">
        <v>14557</v>
      </c>
      <c r="C1276" s="1">
        <v>1</v>
      </c>
      <c r="D1276" s="1" t="s">
        <v>13753</v>
      </c>
      <c r="E1276" s="17">
        <v>0.45767361111111099</v>
      </c>
      <c r="F1276" s="1" t="s">
        <v>47</v>
      </c>
    </row>
    <row r="1277" spans="2:6">
      <c r="B1277" s="1" t="s">
        <v>14558</v>
      </c>
      <c r="C1277" s="1">
        <v>5</v>
      </c>
      <c r="D1277" s="1" t="s">
        <v>13753</v>
      </c>
      <c r="E1277" s="17">
        <v>0.45769675925925901</v>
      </c>
      <c r="F1277" s="1" t="s">
        <v>47</v>
      </c>
    </row>
    <row r="1278" spans="2:6">
      <c r="B1278" s="1" t="s">
        <v>14559</v>
      </c>
      <c r="C1278" s="1">
        <v>1</v>
      </c>
      <c r="D1278" s="1" t="s">
        <v>3095</v>
      </c>
      <c r="E1278" s="17">
        <v>0.45776620370370402</v>
      </c>
      <c r="F1278" s="1" t="s">
        <v>47</v>
      </c>
    </row>
    <row r="1279" spans="2:6">
      <c r="B1279" s="1" t="s">
        <v>14560</v>
      </c>
      <c r="C1279" s="1">
        <v>5</v>
      </c>
      <c r="D1279" s="1" t="s">
        <v>13753</v>
      </c>
      <c r="E1279" s="17">
        <v>0.45778935185185199</v>
      </c>
      <c r="F1279" s="1" t="s">
        <v>47</v>
      </c>
    </row>
    <row r="1280" spans="2:6">
      <c r="B1280" s="1" t="s">
        <v>14552</v>
      </c>
      <c r="C1280" s="1">
        <v>1</v>
      </c>
      <c r="D1280" s="1" t="s">
        <v>3078</v>
      </c>
      <c r="E1280" s="17">
        <v>0.457858796296296</v>
      </c>
      <c r="F1280" s="1" t="s">
        <v>47</v>
      </c>
    </row>
    <row r="1281" spans="2:6">
      <c r="B1281" s="1" t="s">
        <v>14561</v>
      </c>
      <c r="C1281" s="1">
        <v>1</v>
      </c>
      <c r="D1281" s="1" t="s">
        <v>13760</v>
      </c>
      <c r="E1281" s="17">
        <v>0.45790509259259299</v>
      </c>
      <c r="F1281" s="1" t="s">
        <v>47</v>
      </c>
    </row>
    <row r="1282" spans="2:6">
      <c r="B1282" s="1" t="s">
        <v>14517</v>
      </c>
      <c r="C1282" s="1">
        <v>2</v>
      </c>
      <c r="D1282" s="1" t="s">
        <v>3078</v>
      </c>
      <c r="E1282" s="17">
        <v>0.45796296296296302</v>
      </c>
      <c r="F1282" s="1" t="s">
        <v>47</v>
      </c>
    </row>
    <row r="1283" spans="2:6">
      <c r="B1283" s="1" t="s">
        <v>14562</v>
      </c>
      <c r="C1283" s="1">
        <v>1</v>
      </c>
      <c r="D1283" s="1" t="s">
        <v>13753</v>
      </c>
      <c r="E1283" s="17">
        <v>0.45798611111111098</v>
      </c>
      <c r="F1283" s="1" t="s">
        <v>47</v>
      </c>
    </row>
    <row r="1284" spans="2:6">
      <c r="B1284" s="1" t="s">
        <v>14563</v>
      </c>
      <c r="C1284" s="1">
        <v>1</v>
      </c>
      <c r="D1284" s="1" t="s">
        <v>13760</v>
      </c>
      <c r="E1284" s="17">
        <v>0.45802083333333299</v>
      </c>
      <c r="F1284" s="1" t="s">
        <v>47</v>
      </c>
    </row>
    <row r="1285" spans="2:6">
      <c r="B1285" s="1" t="s">
        <v>14564</v>
      </c>
      <c r="C1285" s="1">
        <v>1</v>
      </c>
      <c r="D1285" s="1" t="s">
        <v>13760</v>
      </c>
      <c r="E1285" s="17">
        <v>0.45819444444444402</v>
      </c>
      <c r="F1285" s="1" t="s">
        <v>47</v>
      </c>
    </row>
    <row r="1286" spans="2:6">
      <c r="B1286" s="1" t="s">
        <v>14105</v>
      </c>
      <c r="C1286" s="1">
        <v>3</v>
      </c>
      <c r="D1286" s="1" t="s">
        <v>13746</v>
      </c>
      <c r="E1286" s="17">
        <v>0.45826388888888903</v>
      </c>
      <c r="F1286" s="1" t="s">
        <v>47</v>
      </c>
    </row>
    <row r="1287" spans="2:6">
      <c r="B1287" s="1" t="s">
        <v>14561</v>
      </c>
      <c r="C1287" s="1">
        <v>1</v>
      </c>
      <c r="D1287" s="1" t="s">
        <v>3095</v>
      </c>
      <c r="E1287" s="17">
        <v>0.45827546296296301</v>
      </c>
      <c r="F1287" s="1" t="s">
        <v>47</v>
      </c>
    </row>
    <row r="1288" spans="2:6">
      <c r="B1288" s="1" t="s">
        <v>14507</v>
      </c>
      <c r="C1288" s="1">
        <v>2</v>
      </c>
      <c r="D1288" s="1" t="s">
        <v>3078</v>
      </c>
      <c r="E1288" s="17">
        <v>0.45828703703703699</v>
      </c>
      <c r="F1288" s="1" t="s">
        <v>47</v>
      </c>
    </row>
    <row r="1289" spans="2:6">
      <c r="B1289" s="1" t="s">
        <v>14550</v>
      </c>
      <c r="C1289" s="1">
        <v>1</v>
      </c>
      <c r="D1289" s="1" t="s">
        <v>3078</v>
      </c>
      <c r="E1289" s="17">
        <v>0.458472222222222</v>
      </c>
      <c r="F1289" s="1" t="s">
        <v>48</v>
      </c>
    </row>
    <row r="1290" spans="2:6">
      <c r="B1290" s="1" t="s">
        <v>14565</v>
      </c>
      <c r="C1290" s="1">
        <v>1</v>
      </c>
      <c r="D1290" s="1" t="s">
        <v>13753</v>
      </c>
      <c r="E1290" s="17">
        <v>0.45848379629629599</v>
      </c>
      <c r="F1290" s="1" t="s">
        <v>48</v>
      </c>
    </row>
    <row r="1291" spans="2:6">
      <c r="B1291" s="1" t="s">
        <v>14558</v>
      </c>
      <c r="C1291" s="1">
        <v>5</v>
      </c>
      <c r="D1291" s="1" t="s">
        <v>3078</v>
      </c>
      <c r="E1291" s="17">
        <v>0.45851851851851799</v>
      </c>
      <c r="F1291" s="1" t="s">
        <v>48</v>
      </c>
    </row>
    <row r="1292" spans="2:6">
      <c r="B1292" s="1" t="s">
        <v>14564</v>
      </c>
      <c r="C1292" s="1">
        <v>1</v>
      </c>
      <c r="D1292" s="1" t="s">
        <v>3077</v>
      </c>
      <c r="E1292" s="17">
        <v>0.45851851851851799</v>
      </c>
      <c r="F1292" s="1" t="s">
        <v>48</v>
      </c>
    </row>
    <row r="1293" spans="2:6">
      <c r="B1293" s="1" t="s">
        <v>14566</v>
      </c>
      <c r="C1293" s="1">
        <v>2</v>
      </c>
      <c r="D1293" s="1" t="s">
        <v>13687</v>
      </c>
      <c r="E1293" s="17">
        <v>0.45854166666666701</v>
      </c>
      <c r="F1293" s="1" t="s">
        <v>48</v>
      </c>
    </row>
    <row r="1294" spans="2:6">
      <c r="B1294" s="1" t="s">
        <v>14524</v>
      </c>
      <c r="C1294" s="1">
        <v>2</v>
      </c>
      <c r="D1294" s="1" t="s">
        <v>3078</v>
      </c>
      <c r="E1294" s="17">
        <v>0.458587962962963</v>
      </c>
      <c r="F1294" s="1" t="s">
        <v>48</v>
      </c>
    </row>
    <row r="1295" spans="2:6">
      <c r="B1295" s="1" t="s">
        <v>14567</v>
      </c>
      <c r="C1295" s="1">
        <v>1</v>
      </c>
      <c r="D1295" s="1" t="s">
        <v>13687</v>
      </c>
      <c r="E1295" s="17">
        <v>0.45861111111111103</v>
      </c>
      <c r="F1295" s="1" t="s">
        <v>48</v>
      </c>
    </row>
    <row r="1296" spans="2:6">
      <c r="B1296" s="1" t="s">
        <v>14568</v>
      </c>
      <c r="C1296" s="1">
        <v>1</v>
      </c>
      <c r="D1296" s="1" t="s">
        <v>13753</v>
      </c>
      <c r="E1296" s="17">
        <v>0.45862268518518501</v>
      </c>
      <c r="F1296" s="1" t="s">
        <v>48</v>
      </c>
    </row>
    <row r="1297" spans="2:6">
      <c r="B1297" s="1" t="s">
        <v>14554</v>
      </c>
      <c r="C1297" s="1">
        <v>1</v>
      </c>
      <c r="D1297" s="1" t="s">
        <v>13746</v>
      </c>
      <c r="E1297" s="17">
        <v>0.45872685185185202</v>
      </c>
      <c r="F1297" s="1" t="s">
        <v>48</v>
      </c>
    </row>
    <row r="1298" spans="2:6">
      <c r="B1298" s="1" t="s">
        <v>14569</v>
      </c>
      <c r="C1298" s="1">
        <v>2</v>
      </c>
      <c r="D1298" s="1" t="s">
        <v>13753</v>
      </c>
      <c r="E1298" s="17">
        <v>0.45892361111111102</v>
      </c>
      <c r="F1298" s="1" t="s">
        <v>48</v>
      </c>
    </row>
    <row r="1299" spans="2:6">
      <c r="B1299" s="1" t="s">
        <v>14520</v>
      </c>
      <c r="C1299" s="1">
        <v>5</v>
      </c>
      <c r="D1299" s="1" t="s">
        <v>3078</v>
      </c>
      <c r="E1299" s="17">
        <v>0.45896990740740701</v>
      </c>
      <c r="F1299" s="1" t="s">
        <v>48</v>
      </c>
    </row>
    <row r="1300" spans="2:6">
      <c r="B1300" s="1" t="s">
        <v>14570</v>
      </c>
      <c r="C1300" s="1">
        <v>2</v>
      </c>
      <c r="D1300" s="1" t="s">
        <v>13753</v>
      </c>
      <c r="E1300" s="17">
        <v>0.45899305555555597</v>
      </c>
      <c r="F1300" s="1" t="s">
        <v>48</v>
      </c>
    </row>
    <row r="1301" spans="2:6">
      <c r="B1301" s="1" t="s">
        <v>14571</v>
      </c>
      <c r="C1301" s="1">
        <v>1</v>
      </c>
      <c r="D1301" s="1" t="s">
        <v>13760</v>
      </c>
      <c r="E1301" s="17">
        <v>0.45909722222222199</v>
      </c>
      <c r="F1301" s="1" t="s">
        <v>48</v>
      </c>
    </row>
    <row r="1302" spans="2:6">
      <c r="B1302" s="1" t="s">
        <v>14565</v>
      </c>
      <c r="C1302" s="1">
        <v>1</v>
      </c>
      <c r="D1302" s="1" t="s">
        <v>3078</v>
      </c>
      <c r="E1302" s="17">
        <v>0.459166666666667</v>
      </c>
      <c r="F1302" s="1" t="s">
        <v>48</v>
      </c>
    </row>
    <row r="1303" spans="2:6">
      <c r="B1303" s="1" t="s">
        <v>14543</v>
      </c>
      <c r="C1303" s="1">
        <v>1</v>
      </c>
      <c r="D1303" s="1" t="s">
        <v>13746</v>
      </c>
      <c r="E1303" s="17">
        <v>0.45932870370370399</v>
      </c>
      <c r="F1303" s="1" t="s">
        <v>48</v>
      </c>
    </row>
    <row r="1304" spans="2:6">
      <c r="B1304" s="1" t="s">
        <v>14572</v>
      </c>
      <c r="C1304" s="1">
        <v>1</v>
      </c>
      <c r="D1304" s="1" t="s">
        <v>13687</v>
      </c>
      <c r="E1304" s="17">
        <v>0.45971064814814799</v>
      </c>
      <c r="F1304" s="1" t="s">
        <v>48</v>
      </c>
    </row>
    <row r="1305" spans="2:6">
      <c r="B1305" s="1" t="s">
        <v>14573</v>
      </c>
      <c r="C1305" s="1">
        <v>5</v>
      </c>
      <c r="D1305" s="1" t="s">
        <v>13753</v>
      </c>
      <c r="E1305" s="17">
        <v>0.45994212962962999</v>
      </c>
      <c r="F1305" s="1" t="s">
        <v>48</v>
      </c>
    </row>
    <row r="1306" spans="2:6">
      <c r="B1306" s="1" t="s">
        <v>14574</v>
      </c>
      <c r="C1306" s="1">
        <v>1</v>
      </c>
      <c r="D1306" s="1" t="s">
        <v>13760</v>
      </c>
      <c r="E1306" s="17">
        <v>0.46002314814814799</v>
      </c>
      <c r="F1306" s="1" t="s">
        <v>48</v>
      </c>
    </row>
    <row r="1307" spans="2:6">
      <c r="B1307" s="1" t="s">
        <v>14575</v>
      </c>
      <c r="C1307" s="1">
        <v>1</v>
      </c>
      <c r="D1307" s="1" t="s">
        <v>13753</v>
      </c>
      <c r="E1307" s="17">
        <v>0.46003472222222203</v>
      </c>
      <c r="F1307" s="1" t="s">
        <v>48</v>
      </c>
    </row>
    <row r="1308" spans="2:6">
      <c r="B1308" s="1" t="s">
        <v>14576</v>
      </c>
      <c r="C1308" s="1">
        <v>1</v>
      </c>
      <c r="D1308" s="1" t="s">
        <v>13753</v>
      </c>
      <c r="E1308" s="17">
        <v>0.46008101851851901</v>
      </c>
      <c r="F1308" s="1" t="s">
        <v>48</v>
      </c>
    </row>
    <row r="1309" spans="2:6">
      <c r="B1309" s="1" t="s">
        <v>14577</v>
      </c>
      <c r="C1309" s="1">
        <v>1</v>
      </c>
      <c r="D1309" s="1" t="s">
        <v>13753</v>
      </c>
      <c r="E1309" s="17">
        <v>0.46013888888888899</v>
      </c>
      <c r="F1309" s="1" t="s">
        <v>48</v>
      </c>
    </row>
    <row r="1310" spans="2:6">
      <c r="B1310" s="1" t="s">
        <v>14576</v>
      </c>
      <c r="C1310" s="1">
        <v>1</v>
      </c>
      <c r="D1310" s="1" t="s">
        <v>13746</v>
      </c>
      <c r="E1310" s="17">
        <v>0.46023148148148102</v>
      </c>
      <c r="F1310" s="1" t="s">
        <v>48</v>
      </c>
    </row>
    <row r="1311" spans="2:6">
      <c r="B1311" s="1" t="s">
        <v>14578</v>
      </c>
      <c r="C1311" s="1">
        <v>1</v>
      </c>
      <c r="D1311" s="1" t="s">
        <v>13760</v>
      </c>
      <c r="E1311" s="17">
        <v>0.46027777777777801</v>
      </c>
      <c r="F1311" s="1" t="s">
        <v>48</v>
      </c>
    </row>
    <row r="1312" spans="2:6">
      <c r="B1312" s="1" t="s">
        <v>14579</v>
      </c>
      <c r="C1312" s="1">
        <v>1</v>
      </c>
      <c r="D1312" s="1" t="s">
        <v>13753</v>
      </c>
      <c r="E1312" s="17">
        <v>0.46060185185185198</v>
      </c>
      <c r="F1312" s="1" t="s">
        <v>48</v>
      </c>
    </row>
    <row r="1313" spans="2:6">
      <c r="B1313" s="1" t="s">
        <v>14580</v>
      </c>
      <c r="C1313" s="1">
        <v>1</v>
      </c>
      <c r="D1313" s="1" t="s">
        <v>13753</v>
      </c>
      <c r="E1313" s="17">
        <v>0.46063657407407399</v>
      </c>
      <c r="F1313" s="1" t="s">
        <v>48</v>
      </c>
    </row>
    <row r="1314" spans="2:6">
      <c r="B1314" s="1" t="s">
        <v>14572</v>
      </c>
      <c r="C1314" s="1">
        <v>1</v>
      </c>
      <c r="D1314" s="1" t="s">
        <v>13746</v>
      </c>
      <c r="E1314" s="17">
        <v>0.46063657407407399</v>
      </c>
      <c r="F1314" s="1" t="s">
        <v>48</v>
      </c>
    </row>
    <row r="1315" spans="2:6">
      <c r="B1315" s="1" t="s">
        <v>14579</v>
      </c>
      <c r="C1315" s="1">
        <v>1</v>
      </c>
      <c r="D1315" s="1" t="s">
        <v>13746</v>
      </c>
      <c r="E1315" s="17">
        <v>0.460706018518519</v>
      </c>
      <c r="F1315" s="1" t="s">
        <v>48</v>
      </c>
    </row>
    <row r="1316" spans="2:6">
      <c r="B1316" s="1" t="s">
        <v>14581</v>
      </c>
      <c r="C1316" s="1">
        <v>1</v>
      </c>
      <c r="D1316" s="1" t="s">
        <v>13753</v>
      </c>
      <c r="E1316" s="17">
        <v>0.46071759259259298</v>
      </c>
      <c r="F1316" s="1" t="s">
        <v>48</v>
      </c>
    </row>
    <row r="1317" spans="2:6">
      <c r="B1317" s="1" t="s">
        <v>14582</v>
      </c>
      <c r="C1317" s="1">
        <v>1</v>
      </c>
      <c r="D1317" s="1" t="s">
        <v>13753</v>
      </c>
      <c r="E1317" s="17">
        <v>0.46079861111111098</v>
      </c>
      <c r="F1317" s="1" t="s">
        <v>48</v>
      </c>
    </row>
    <row r="1318" spans="2:6">
      <c r="B1318" s="1" t="s">
        <v>14531</v>
      </c>
      <c r="C1318" s="1">
        <v>5</v>
      </c>
      <c r="D1318" s="1" t="s">
        <v>3095</v>
      </c>
      <c r="E1318" s="17">
        <v>0.46091435185185198</v>
      </c>
      <c r="F1318" s="1" t="s">
        <v>48</v>
      </c>
    </row>
    <row r="1319" spans="2:6">
      <c r="B1319" s="1" t="s">
        <v>14567</v>
      </c>
      <c r="C1319" s="1">
        <v>1</v>
      </c>
      <c r="D1319" s="1" t="s">
        <v>3078</v>
      </c>
      <c r="E1319" s="17">
        <v>0.46100694444444401</v>
      </c>
      <c r="F1319" s="1" t="s">
        <v>48</v>
      </c>
    </row>
    <row r="1320" spans="2:6">
      <c r="B1320" s="1" t="s">
        <v>14578</v>
      </c>
      <c r="C1320" s="1">
        <v>1</v>
      </c>
      <c r="D1320" s="1" t="s">
        <v>3095</v>
      </c>
      <c r="E1320" s="17">
        <v>0.46100694444444401</v>
      </c>
      <c r="F1320" s="1" t="s">
        <v>48</v>
      </c>
    </row>
    <row r="1321" spans="2:6">
      <c r="B1321" s="1" t="s">
        <v>14583</v>
      </c>
      <c r="C1321" s="1">
        <v>1</v>
      </c>
      <c r="D1321" s="1" t="s">
        <v>13753</v>
      </c>
      <c r="E1321" s="17">
        <v>0.46104166666666702</v>
      </c>
      <c r="F1321" s="1" t="s">
        <v>48</v>
      </c>
    </row>
    <row r="1322" spans="2:6">
      <c r="B1322" s="1" t="s">
        <v>14574</v>
      </c>
      <c r="C1322" s="1">
        <v>1</v>
      </c>
      <c r="D1322" s="1" t="s">
        <v>13746</v>
      </c>
      <c r="E1322" s="17">
        <v>0.46106481481481498</v>
      </c>
      <c r="F1322" s="1" t="s">
        <v>48</v>
      </c>
    </row>
    <row r="1323" spans="2:6">
      <c r="B1323" s="1" t="s">
        <v>14581</v>
      </c>
      <c r="C1323" s="1">
        <v>1</v>
      </c>
      <c r="D1323" s="1" t="s">
        <v>13746</v>
      </c>
      <c r="E1323" s="17">
        <v>0.46111111111111103</v>
      </c>
      <c r="F1323" s="1" t="s">
        <v>48</v>
      </c>
    </row>
    <row r="1324" spans="2:6">
      <c r="B1324" s="1" t="s">
        <v>14580</v>
      </c>
      <c r="C1324" s="1">
        <v>1</v>
      </c>
      <c r="D1324" s="1" t="s">
        <v>3078</v>
      </c>
      <c r="E1324" s="17">
        <v>0.46112268518518501</v>
      </c>
      <c r="F1324" s="1" t="s">
        <v>48</v>
      </c>
    </row>
    <row r="1325" spans="2:6">
      <c r="B1325" s="1" t="s">
        <v>14562</v>
      </c>
      <c r="C1325" s="1">
        <v>1</v>
      </c>
      <c r="D1325" s="1" t="s">
        <v>3095</v>
      </c>
      <c r="E1325" s="17">
        <v>0.461168981481481</v>
      </c>
      <c r="F1325" s="1" t="s">
        <v>48</v>
      </c>
    </row>
    <row r="1326" spans="2:6">
      <c r="B1326" s="1" t="s">
        <v>14584</v>
      </c>
      <c r="C1326" s="1">
        <v>2</v>
      </c>
      <c r="D1326" s="1" t="s">
        <v>13753</v>
      </c>
      <c r="E1326" s="17">
        <v>0.46122685185185203</v>
      </c>
      <c r="F1326" s="1" t="s">
        <v>48</v>
      </c>
    </row>
    <row r="1327" spans="2:6">
      <c r="B1327" s="1" t="s">
        <v>14575</v>
      </c>
      <c r="C1327" s="1">
        <v>1</v>
      </c>
      <c r="D1327" s="1" t="s">
        <v>3095</v>
      </c>
      <c r="E1327" s="17">
        <v>0.46123842592592601</v>
      </c>
      <c r="F1327" s="1" t="s">
        <v>48</v>
      </c>
    </row>
    <row r="1328" spans="2:6">
      <c r="B1328" s="1" t="s">
        <v>14577</v>
      </c>
      <c r="C1328" s="1">
        <v>1</v>
      </c>
      <c r="D1328" s="1" t="s">
        <v>3095</v>
      </c>
      <c r="E1328" s="17">
        <v>0.46146990740740701</v>
      </c>
      <c r="F1328" s="1" t="s">
        <v>48</v>
      </c>
    </row>
    <row r="1329" spans="2:6">
      <c r="B1329" s="1" t="s">
        <v>14583</v>
      </c>
      <c r="C1329" s="1">
        <v>1</v>
      </c>
      <c r="D1329" s="1" t="s">
        <v>13746</v>
      </c>
      <c r="E1329" s="17">
        <v>0.461550925925926</v>
      </c>
      <c r="F1329" s="1" t="s">
        <v>48</v>
      </c>
    </row>
    <row r="1330" spans="2:6">
      <c r="B1330" s="1" t="s">
        <v>14585</v>
      </c>
      <c r="C1330" s="1">
        <v>1</v>
      </c>
      <c r="D1330" s="1" t="s">
        <v>13753</v>
      </c>
      <c r="E1330" s="17">
        <v>0.46170138888888901</v>
      </c>
      <c r="F1330" s="1" t="s">
        <v>48</v>
      </c>
    </row>
    <row r="1331" spans="2:6">
      <c r="B1331" s="1" t="s">
        <v>14560</v>
      </c>
      <c r="C1331" s="1">
        <v>5</v>
      </c>
      <c r="D1331" s="1" t="s">
        <v>3078</v>
      </c>
      <c r="E1331" s="17">
        <v>0.46173611111111101</v>
      </c>
      <c r="F1331" s="1" t="s">
        <v>48</v>
      </c>
    </row>
    <row r="1332" spans="2:6">
      <c r="B1332" s="1" t="s">
        <v>14586</v>
      </c>
      <c r="C1332" s="1">
        <v>4</v>
      </c>
      <c r="D1332" s="1" t="s">
        <v>13760</v>
      </c>
      <c r="E1332" s="17">
        <v>0.461782407407407</v>
      </c>
      <c r="F1332" s="1" t="s">
        <v>48</v>
      </c>
    </row>
    <row r="1333" spans="2:6">
      <c r="B1333" s="1" t="s">
        <v>14587</v>
      </c>
      <c r="C1333" s="1">
        <v>1</v>
      </c>
      <c r="D1333" s="1" t="s">
        <v>13753</v>
      </c>
      <c r="E1333" s="17">
        <v>0.461782407407407</v>
      </c>
      <c r="F1333" s="1" t="s">
        <v>48</v>
      </c>
    </row>
    <row r="1334" spans="2:6">
      <c r="B1334" s="1" t="s">
        <v>13956</v>
      </c>
      <c r="C1334" s="1">
        <v>2</v>
      </c>
      <c r="D1334" s="1" t="s">
        <v>3078</v>
      </c>
      <c r="E1334" s="17">
        <v>0.46192129629629602</v>
      </c>
      <c r="F1334" s="1" t="s">
        <v>48</v>
      </c>
    </row>
    <row r="1335" spans="2:6">
      <c r="B1335" s="1" t="s">
        <v>14497</v>
      </c>
      <c r="C1335" s="1">
        <v>3</v>
      </c>
      <c r="D1335" s="1" t="s">
        <v>3078</v>
      </c>
      <c r="E1335" s="17">
        <v>0.46196759259259301</v>
      </c>
      <c r="F1335" s="1" t="s">
        <v>48</v>
      </c>
    </row>
    <row r="1336" spans="2:6">
      <c r="B1336" s="1" t="s">
        <v>14582</v>
      </c>
      <c r="C1336" s="1">
        <v>1</v>
      </c>
      <c r="D1336" s="1" t="s">
        <v>3095</v>
      </c>
      <c r="E1336" s="17">
        <v>0.46203703703703702</v>
      </c>
      <c r="F1336" s="1" t="s">
        <v>48</v>
      </c>
    </row>
    <row r="1337" spans="2:6">
      <c r="B1337" s="1" t="s">
        <v>14470</v>
      </c>
      <c r="C1337" s="1">
        <v>1</v>
      </c>
      <c r="D1337" s="1" t="s">
        <v>3078</v>
      </c>
      <c r="E1337" s="17">
        <v>0.46208333333333301</v>
      </c>
      <c r="F1337" s="1" t="s">
        <v>48</v>
      </c>
    </row>
    <row r="1338" spans="2:6">
      <c r="B1338" s="1" t="s">
        <v>14588</v>
      </c>
      <c r="C1338" s="1">
        <v>1</v>
      </c>
      <c r="D1338" s="1" t="s">
        <v>13687</v>
      </c>
      <c r="E1338" s="17">
        <v>0.46219907407407401</v>
      </c>
      <c r="F1338" s="1" t="s">
        <v>48</v>
      </c>
    </row>
    <row r="1339" spans="2:6">
      <c r="B1339" s="1" t="s">
        <v>14589</v>
      </c>
      <c r="C1339" s="1">
        <v>1</v>
      </c>
      <c r="D1339" s="1" t="s">
        <v>13753</v>
      </c>
      <c r="E1339" s="17">
        <v>0.46228009259259301</v>
      </c>
      <c r="F1339" s="1" t="s">
        <v>48</v>
      </c>
    </row>
    <row r="1340" spans="2:6">
      <c r="B1340" s="1" t="s">
        <v>14117</v>
      </c>
      <c r="C1340" s="1">
        <v>2</v>
      </c>
      <c r="D1340" s="1" t="s">
        <v>3078</v>
      </c>
      <c r="E1340" s="17">
        <v>0.462476851851852</v>
      </c>
      <c r="F1340" s="1" t="s">
        <v>48</v>
      </c>
    </row>
    <row r="1341" spans="2:6">
      <c r="B1341" s="1" t="s">
        <v>14590</v>
      </c>
      <c r="C1341" s="1">
        <v>1</v>
      </c>
      <c r="D1341" s="1" t="s">
        <v>13753</v>
      </c>
      <c r="E1341" s="17">
        <v>0.46253472222222197</v>
      </c>
      <c r="F1341" s="1" t="s">
        <v>48</v>
      </c>
    </row>
    <row r="1342" spans="2:6">
      <c r="B1342" s="1" t="s">
        <v>14591</v>
      </c>
      <c r="C1342" s="1">
        <v>1</v>
      </c>
      <c r="D1342" s="1" t="s">
        <v>3076</v>
      </c>
      <c r="E1342" s="17">
        <v>0.46273148148148102</v>
      </c>
      <c r="F1342" s="1" t="s">
        <v>48</v>
      </c>
    </row>
    <row r="1343" spans="2:6">
      <c r="B1343" s="1" t="s">
        <v>14592</v>
      </c>
      <c r="C1343" s="1">
        <v>1</v>
      </c>
      <c r="D1343" s="1" t="s">
        <v>13687</v>
      </c>
      <c r="E1343" s="17">
        <v>0.46276620370370403</v>
      </c>
      <c r="F1343" s="1" t="s">
        <v>48</v>
      </c>
    </row>
    <row r="1344" spans="2:6">
      <c r="B1344" s="1" t="s">
        <v>14593</v>
      </c>
      <c r="C1344" s="1">
        <v>1</v>
      </c>
      <c r="D1344" s="1" t="s">
        <v>13753</v>
      </c>
      <c r="E1344" s="17">
        <v>0.46280092592592598</v>
      </c>
      <c r="F1344" s="1" t="s">
        <v>48</v>
      </c>
    </row>
    <row r="1345" spans="2:6">
      <c r="B1345" s="1" t="s">
        <v>14594</v>
      </c>
      <c r="C1345" s="1">
        <v>1</v>
      </c>
      <c r="D1345" s="1" t="s">
        <v>13753</v>
      </c>
      <c r="E1345" s="17">
        <v>0.462858796296296</v>
      </c>
      <c r="F1345" s="1" t="s">
        <v>48</v>
      </c>
    </row>
    <row r="1346" spans="2:6">
      <c r="B1346" s="1" t="s">
        <v>14301</v>
      </c>
      <c r="C1346" s="1">
        <v>1</v>
      </c>
      <c r="D1346" s="1" t="s">
        <v>3077</v>
      </c>
      <c r="E1346" s="17">
        <v>0.46318287037036998</v>
      </c>
      <c r="F1346" s="1" t="s">
        <v>48</v>
      </c>
    </row>
    <row r="1347" spans="2:6">
      <c r="B1347" s="1" t="s">
        <v>14595</v>
      </c>
      <c r="C1347" s="1">
        <v>5</v>
      </c>
      <c r="D1347" s="1" t="s">
        <v>13753</v>
      </c>
      <c r="E1347" s="17">
        <v>0.46322916666666702</v>
      </c>
      <c r="F1347" s="1" t="s">
        <v>48</v>
      </c>
    </row>
    <row r="1348" spans="2:6">
      <c r="B1348" s="1" t="s">
        <v>14594</v>
      </c>
      <c r="C1348" s="1">
        <v>1</v>
      </c>
      <c r="D1348" s="1" t="s">
        <v>3078</v>
      </c>
      <c r="E1348" s="17">
        <v>0.46353009259259298</v>
      </c>
      <c r="F1348" s="1" t="s">
        <v>48</v>
      </c>
    </row>
    <row r="1349" spans="2:6">
      <c r="B1349" s="1" t="s">
        <v>14596</v>
      </c>
      <c r="C1349" s="1">
        <v>1</v>
      </c>
      <c r="D1349" s="1" t="s">
        <v>13687</v>
      </c>
      <c r="E1349" s="17">
        <v>0.46357638888888902</v>
      </c>
      <c r="F1349" s="1" t="s">
        <v>48</v>
      </c>
    </row>
    <row r="1350" spans="2:6">
      <c r="B1350" s="1" t="s">
        <v>14597</v>
      </c>
      <c r="C1350" s="1">
        <v>2</v>
      </c>
      <c r="D1350" s="1" t="s">
        <v>13753</v>
      </c>
      <c r="E1350" s="17">
        <v>0.463668981481482</v>
      </c>
      <c r="F1350" s="1" t="s">
        <v>48</v>
      </c>
    </row>
    <row r="1351" spans="2:6">
      <c r="B1351" s="1" t="s">
        <v>14598</v>
      </c>
      <c r="C1351" s="1">
        <v>2</v>
      </c>
      <c r="D1351" s="1" t="s">
        <v>13753</v>
      </c>
      <c r="E1351" s="17">
        <v>0.464247685185185</v>
      </c>
      <c r="F1351" s="1" t="s">
        <v>48</v>
      </c>
    </row>
    <row r="1352" spans="2:6">
      <c r="B1352" s="1" t="s">
        <v>14585</v>
      </c>
      <c r="C1352" s="1">
        <v>1</v>
      </c>
      <c r="D1352" s="1" t="s">
        <v>3078</v>
      </c>
      <c r="E1352" s="17">
        <v>0.46438657407407402</v>
      </c>
      <c r="F1352" s="1" t="s">
        <v>48</v>
      </c>
    </row>
    <row r="1353" spans="2:6">
      <c r="B1353" s="1" t="s">
        <v>14599</v>
      </c>
      <c r="C1353" s="1">
        <v>2</v>
      </c>
      <c r="D1353" s="1" t="s">
        <v>13760</v>
      </c>
      <c r="E1353" s="17">
        <v>0.46440972222222199</v>
      </c>
      <c r="F1353" s="1" t="s">
        <v>48</v>
      </c>
    </row>
    <row r="1354" spans="2:6">
      <c r="B1354" s="1" t="s">
        <v>14600</v>
      </c>
      <c r="C1354" s="1">
        <v>1</v>
      </c>
      <c r="D1354" s="1" t="s">
        <v>13753</v>
      </c>
      <c r="E1354" s="17">
        <v>0.46444444444444399</v>
      </c>
      <c r="F1354" s="1" t="s">
        <v>48</v>
      </c>
    </row>
    <row r="1355" spans="2:6">
      <c r="B1355" s="1" t="s">
        <v>14601</v>
      </c>
      <c r="C1355" s="1">
        <v>1</v>
      </c>
      <c r="D1355" s="1" t="s">
        <v>13753</v>
      </c>
      <c r="E1355" s="17">
        <v>0.46450231481481502</v>
      </c>
      <c r="F1355" s="1" t="s">
        <v>48</v>
      </c>
    </row>
    <row r="1356" spans="2:6">
      <c r="B1356" s="1" t="s">
        <v>14588</v>
      </c>
      <c r="C1356" s="1">
        <v>1</v>
      </c>
      <c r="D1356" s="1" t="s">
        <v>13746</v>
      </c>
      <c r="E1356" s="17">
        <v>0.46484953703703702</v>
      </c>
      <c r="F1356" s="1" t="s">
        <v>48</v>
      </c>
    </row>
    <row r="1357" spans="2:6">
      <c r="B1357" s="1" t="s">
        <v>14602</v>
      </c>
      <c r="C1357" s="1">
        <v>1</v>
      </c>
      <c r="D1357" s="1" t="s">
        <v>13687</v>
      </c>
      <c r="E1357" s="17">
        <v>0.46495370370370398</v>
      </c>
      <c r="F1357" s="1" t="s">
        <v>48</v>
      </c>
    </row>
    <row r="1358" spans="2:6">
      <c r="B1358" s="1" t="s">
        <v>14601</v>
      </c>
      <c r="C1358" s="1">
        <v>1</v>
      </c>
      <c r="D1358" s="1" t="s">
        <v>13746</v>
      </c>
      <c r="E1358" s="17">
        <v>0.46510416666666698</v>
      </c>
      <c r="F1358" s="1" t="s">
        <v>48</v>
      </c>
    </row>
    <row r="1359" spans="2:6">
      <c r="B1359" s="1" t="s">
        <v>14592</v>
      </c>
      <c r="C1359" s="1">
        <v>1</v>
      </c>
      <c r="D1359" s="1" t="s">
        <v>13746</v>
      </c>
      <c r="E1359" s="17">
        <v>0.46512731481481501</v>
      </c>
      <c r="F1359" s="1" t="s">
        <v>48</v>
      </c>
    </row>
    <row r="1360" spans="2:6">
      <c r="B1360" s="1" t="s">
        <v>14596</v>
      </c>
      <c r="C1360" s="1">
        <v>1</v>
      </c>
      <c r="D1360" s="1" t="s">
        <v>13746</v>
      </c>
      <c r="E1360" s="17">
        <v>0.46523148148148102</v>
      </c>
      <c r="F1360" s="1" t="s">
        <v>48</v>
      </c>
    </row>
    <row r="1361" spans="2:6">
      <c r="B1361" s="1" t="s">
        <v>14598</v>
      </c>
      <c r="C1361" s="1">
        <v>2</v>
      </c>
      <c r="D1361" s="1" t="s">
        <v>3077</v>
      </c>
      <c r="E1361" s="17">
        <v>0.46535879629629601</v>
      </c>
      <c r="F1361" s="1" t="s">
        <v>48</v>
      </c>
    </row>
    <row r="1362" spans="2:6">
      <c r="B1362" s="1" t="s">
        <v>14603</v>
      </c>
      <c r="C1362" s="1">
        <v>1</v>
      </c>
      <c r="D1362" s="1" t="s">
        <v>13760</v>
      </c>
      <c r="E1362" s="17">
        <v>0.465439814814815</v>
      </c>
      <c r="F1362" s="1" t="s">
        <v>48</v>
      </c>
    </row>
    <row r="1363" spans="2:6">
      <c r="B1363" s="1" t="s">
        <v>14604</v>
      </c>
      <c r="C1363" s="1">
        <v>1</v>
      </c>
      <c r="D1363" s="1" t="s">
        <v>13753</v>
      </c>
      <c r="E1363" s="17">
        <v>0.46545138888888898</v>
      </c>
      <c r="F1363" s="1" t="s">
        <v>48</v>
      </c>
    </row>
    <row r="1364" spans="2:6">
      <c r="B1364" s="1" t="s">
        <v>14605</v>
      </c>
      <c r="C1364" s="1">
        <v>1</v>
      </c>
      <c r="D1364" s="1" t="s">
        <v>13753</v>
      </c>
      <c r="E1364" s="17">
        <v>0.46560185185185199</v>
      </c>
      <c r="F1364" s="1" t="s">
        <v>48</v>
      </c>
    </row>
    <row r="1365" spans="2:6">
      <c r="B1365" s="1" t="s">
        <v>14606</v>
      </c>
      <c r="C1365" s="1">
        <v>2</v>
      </c>
      <c r="D1365" s="1" t="s">
        <v>13760</v>
      </c>
      <c r="E1365" s="17">
        <v>0.46576388888888898</v>
      </c>
      <c r="F1365" s="1" t="s">
        <v>48</v>
      </c>
    </row>
    <row r="1366" spans="2:6">
      <c r="B1366" s="1" t="s">
        <v>14600</v>
      </c>
      <c r="C1366" s="1">
        <v>1</v>
      </c>
      <c r="D1366" s="1" t="s">
        <v>13762</v>
      </c>
      <c r="E1366" s="17">
        <v>0.46594907407407399</v>
      </c>
      <c r="F1366" s="1" t="s">
        <v>48</v>
      </c>
    </row>
    <row r="1367" spans="2:6">
      <c r="B1367" s="1" t="s">
        <v>14602</v>
      </c>
      <c r="C1367" s="1">
        <v>1</v>
      </c>
      <c r="D1367" s="1" t="s">
        <v>13746</v>
      </c>
      <c r="E1367" s="17">
        <v>0.46604166666666702</v>
      </c>
      <c r="F1367" s="1" t="s">
        <v>48</v>
      </c>
    </row>
    <row r="1368" spans="2:6">
      <c r="B1368" s="1" t="s">
        <v>14607</v>
      </c>
      <c r="C1368" s="1">
        <v>2</v>
      </c>
      <c r="D1368" s="1" t="s">
        <v>13687</v>
      </c>
      <c r="E1368" s="17">
        <v>0.46625</v>
      </c>
      <c r="F1368" s="1" t="s">
        <v>48</v>
      </c>
    </row>
    <row r="1369" spans="2:6">
      <c r="B1369" s="1" t="s">
        <v>14608</v>
      </c>
      <c r="C1369" s="1">
        <v>1</v>
      </c>
      <c r="D1369" s="1" t="s">
        <v>13687</v>
      </c>
      <c r="E1369" s="17">
        <v>0.46629629629629599</v>
      </c>
      <c r="F1369" s="1" t="s">
        <v>48</v>
      </c>
    </row>
    <row r="1370" spans="2:6">
      <c r="B1370" s="1" t="s">
        <v>14609</v>
      </c>
      <c r="C1370" s="1">
        <v>1</v>
      </c>
      <c r="D1370" s="1" t="s">
        <v>13753</v>
      </c>
      <c r="E1370" s="17">
        <v>0.46642361111111103</v>
      </c>
      <c r="F1370" s="1" t="s">
        <v>48</v>
      </c>
    </row>
    <row r="1371" spans="2:6">
      <c r="B1371" s="1" t="s">
        <v>14610</v>
      </c>
      <c r="C1371" s="1">
        <v>2</v>
      </c>
      <c r="D1371" s="1" t="s">
        <v>13760</v>
      </c>
      <c r="E1371" s="17">
        <v>0.46650462962963002</v>
      </c>
      <c r="F1371" s="1" t="s">
        <v>48</v>
      </c>
    </row>
    <row r="1372" spans="2:6">
      <c r="B1372" s="1" t="s">
        <v>14611</v>
      </c>
      <c r="C1372" s="1">
        <v>5</v>
      </c>
      <c r="D1372" s="1" t="s">
        <v>13753</v>
      </c>
      <c r="E1372" s="17">
        <v>0.466516203703704</v>
      </c>
      <c r="F1372" s="1" t="s">
        <v>48</v>
      </c>
    </row>
    <row r="1373" spans="2:6">
      <c r="B1373" s="1" t="s">
        <v>14612</v>
      </c>
      <c r="C1373" s="1">
        <v>1</v>
      </c>
      <c r="D1373" s="1" t="s">
        <v>13753</v>
      </c>
      <c r="E1373" s="17">
        <v>0.466712962962963</v>
      </c>
      <c r="F1373" s="1" t="s">
        <v>48</v>
      </c>
    </row>
    <row r="1374" spans="2:6">
      <c r="B1374" s="1" t="s">
        <v>14604</v>
      </c>
      <c r="C1374" s="1">
        <v>1</v>
      </c>
      <c r="D1374" s="1" t="s">
        <v>13746</v>
      </c>
      <c r="E1374" s="17">
        <v>0.46672453703703698</v>
      </c>
      <c r="F1374" s="1" t="s">
        <v>48</v>
      </c>
    </row>
    <row r="1375" spans="2:6">
      <c r="B1375" s="1" t="s">
        <v>14452</v>
      </c>
      <c r="C1375" s="1">
        <v>2</v>
      </c>
      <c r="D1375" s="1" t="s">
        <v>3078</v>
      </c>
      <c r="E1375" s="17">
        <v>0.46681712962963001</v>
      </c>
      <c r="F1375" s="1" t="s">
        <v>48</v>
      </c>
    </row>
    <row r="1376" spans="2:6">
      <c r="B1376" s="1" t="s">
        <v>14613</v>
      </c>
      <c r="C1376" s="1">
        <v>3</v>
      </c>
      <c r="D1376" s="1" t="s">
        <v>13687</v>
      </c>
      <c r="E1376" s="17">
        <v>0.46690972222222199</v>
      </c>
      <c r="F1376" s="1" t="s">
        <v>48</v>
      </c>
    </row>
    <row r="1377" spans="2:6">
      <c r="B1377" s="1" t="s">
        <v>14595</v>
      </c>
      <c r="C1377" s="1">
        <v>5</v>
      </c>
      <c r="D1377" s="1" t="s">
        <v>3078</v>
      </c>
      <c r="E1377" s="17">
        <v>0.46693287037037001</v>
      </c>
      <c r="F1377" s="1" t="s">
        <v>48</v>
      </c>
    </row>
    <row r="1378" spans="2:6">
      <c r="B1378" s="1" t="s">
        <v>14614</v>
      </c>
      <c r="C1378" s="1">
        <v>1</v>
      </c>
      <c r="D1378" s="1" t="s">
        <v>13753</v>
      </c>
      <c r="E1378" s="17">
        <v>0.466944444444444</v>
      </c>
      <c r="F1378" s="1" t="s">
        <v>48</v>
      </c>
    </row>
    <row r="1379" spans="2:6">
      <c r="B1379" s="1" t="s">
        <v>14593</v>
      </c>
      <c r="C1379" s="1">
        <v>1</v>
      </c>
      <c r="D1379" s="1" t="s">
        <v>3078</v>
      </c>
      <c r="E1379" s="17">
        <v>0.46701388888888901</v>
      </c>
      <c r="F1379" s="1" t="s">
        <v>48</v>
      </c>
    </row>
    <row r="1380" spans="2:6">
      <c r="B1380" s="1" t="s">
        <v>14612</v>
      </c>
      <c r="C1380" s="1">
        <v>1</v>
      </c>
      <c r="D1380" s="1" t="s">
        <v>13746</v>
      </c>
      <c r="E1380" s="17">
        <v>0.46703703703703697</v>
      </c>
      <c r="F1380" s="1" t="s">
        <v>48</v>
      </c>
    </row>
    <row r="1381" spans="2:6">
      <c r="B1381" s="1" t="s">
        <v>14611</v>
      </c>
      <c r="C1381" s="1">
        <v>5</v>
      </c>
      <c r="D1381" s="1" t="s">
        <v>3078</v>
      </c>
      <c r="E1381" s="17">
        <v>0.46724537037037001</v>
      </c>
      <c r="F1381" s="1" t="s">
        <v>48</v>
      </c>
    </row>
    <row r="1382" spans="2:6">
      <c r="B1382" s="1" t="s">
        <v>14615</v>
      </c>
      <c r="C1382" s="1">
        <v>2</v>
      </c>
      <c r="D1382" s="1" t="s">
        <v>3076</v>
      </c>
      <c r="E1382" s="17">
        <v>0.46730324074074098</v>
      </c>
      <c r="F1382" s="1" t="s">
        <v>48</v>
      </c>
    </row>
    <row r="1383" spans="2:6">
      <c r="B1383" s="1" t="s">
        <v>14616</v>
      </c>
      <c r="C1383" s="1">
        <v>1</v>
      </c>
      <c r="D1383" s="1" t="s">
        <v>13753</v>
      </c>
      <c r="E1383" s="17">
        <v>0.46751157407407401</v>
      </c>
      <c r="F1383" s="1" t="s">
        <v>48</v>
      </c>
    </row>
    <row r="1384" spans="2:6">
      <c r="B1384" s="1" t="s">
        <v>14608</v>
      </c>
      <c r="C1384" s="1">
        <v>1</v>
      </c>
      <c r="D1384" s="1" t="s">
        <v>13762</v>
      </c>
      <c r="E1384" s="17">
        <v>0.46753472222222198</v>
      </c>
      <c r="F1384" s="1" t="s">
        <v>48</v>
      </c>
    </row>
    <row r="1385" spans="2:6">
      <c r="B1385" s="1" t="s">
        <v>14617</v>
      </c>
      <c r="C1385" s="1">
        <v>5</v>
      </c>
      <c r="D1385" s="1" t="s">
        <v>13753</v>
      </c>
      <c r="E1385" s="17">
        <v>0.46756944444444398</v>
      </c>
      <c r="F1385" s="1" t="s">
        <v>48</v>
      </c>
    </row>
    <row r="1386" spans="2:6">
      <c r="B1386" s="1" t="s">
        <v>14609</v>
      </c>
      <c r="C1386" s="1">
        <v>1</v>
      </c>
      <c r="D1386" s="1" t="s">
        <v>3095</v>
      </c>
      <c r="E1386" s="17">
        <v>0.46763888888888899</v>
      </c>
      <c r="F1386" s="1" t="s">
        <v>48</v>
      </c>
    </row>
    <row r="1387" spans="2:6">
      <c r="B1387" s="1" t="s">
        <v>14618</v>
      </c>
      <c r="C1387" s="1">
        <v>2</v>
      </c>
      <c r="D1387" s="1" t="s">
        <v>13753</v>
      </c>
      <c r="E1387" s="17">
        <v>0.46769675925925902</v>
      </c>
      <c r="F1387" s="1" t="s">
        <v>48</v>
      </c>
    </row>
    <row r="1388" spans="2:6">
      <c r="B1388" s="1" t="s">
        <v>14614</v>
      </c>
      <c r="C1388" s="1">
        <v>1</v>
      </c>
      <c r="D1388" s="1" t="s">
        <v>3078</v>
      </c>
      <c r="E1388" s="17">
        <v>0.46775462962962999</v>
      </c>
      <c r="F1388" s="1" t="s">
        <v>48</v>
      </c>
    </row>
    <row r="1389" spans="2:6">
      <c r="B1389" s="1" t="s">
        <v>14619</v>
      </c>
      <c r="C1389" s="1">
        <v>2</v>
      </c>
      <c r="D1389" s="1" t="s">
        <v>13687</v>
      </c>
      <c r="E1389" s="17">
        <v>0.46776620370370398</v>
      </c>
      <c r="F1389" s="1" t="s">
        <v>48</v>
      </c>
    </row>
    <row r="1390" spans="2:6">
      <c r="B1390" s="1" t="s">
        <v>14184</v>
      </c>
      <c r="C1390" s="1">
        <v>2</v>
      </c>
      <c r="D1390" s="1" t="s">
        <v>3077</v>
      </c>
      <c r="E1390" s="17">
        <v>0.46783564814814799</v>
      </c>
      <c r="F1390" s="1" t="s">
        <v>48</v>
      </c>
    </row>
    <row r="1391" spans="2:6">
      <c r="B1391" s="1" t="s">
        <v>14597</v>
      </c>
      <c r="C1391" s="1">
        <v>2</v>
      </c>
      <c r="D1391" s="1" t="s">
        <v>3077</v>
      </c>
      <c r="E1391" s="17">
        <v>0.46789351851851901</v>
      </c>
      <c r="F1391" s="1" t="s">
        <v>48</v>
      </c>
    </row>
    <row r="1392" spans="2:6">
      <c r="B1392" s="1" t="s">
        <v>14537</v>
      </c>
      <c r="C1392" s="1">
        <v>2</v>
      </c>
      <c r="D1392" s="1" t="s">
        <v>3095</v>
      </c>
      <c r="E1392" s="17">
        <v>0.46798611111111099</v>
      </c>
      <c r="F1392" s="1" t="s">
        <v>48</v>
      </c>
    </row>
    <row r="1393" spans="2:6">
      <c r="B1393" s="1" t="s">
        <v>14607</v>
      </c>
      <c r="C1393" s="1">
        <v>2</v>
      </c>
      <c r="D1393" s="1" t="s">
        <v>3095</v>
      </c>
      <c r="E1393" s="17">
        <v>0.46806712962962999</v>
      </c>
      <c r="F1393" s="1" t="s">
        <v>48</v>
      </c>
    </row>
    <row r="1394" spans="2:6">
      <c r="B1394" s="1" t="s">
        <v>14620</v>
      </c>
      <c r="C1394" s="1">
        <v>1</v>
      </c>
      <c r="D1394" s="1" t="s">
        <v>13760</v>
      </c>
      <c r="E1394" s="17">
        <v>0.46812500000000001</v>
      </c>
      <c r="F1394" s="1" t="s">
        <v>48</v>
      </c>
    </row>
    <row r="1395" spans="2:6">
      <c r="B1395" s="1" t="s">
        <v>14613</v>
      </c>
      <c r="C1395" s="1">
        <v>3</v>
      </c>
      <c r="D1395" s="1" t="s">
        <v>3095</v>
      </c>
      <c r="E1395" s="17">
        <v>0.468136574074074</v>
      </c>
      <c r="F1395" s="1" t="s">
        <v>48</v>
      </c>
    </row>
    <row r="1396" spans="2:6">
      <c r="B1396" s="1" t="s">
        <v>14621</v>
      </c>
      <c r="C1396" s="1">
        <v>1</v>
      </c>
      <c r="D1396" s="1" t="s">
        <v>13687</v>
      </c>
      <c r="E1396" s="17">
        <v>0.46826388888888898</v>
      </c>
      <c r="F1396" s="1" t="s">
        <v>48</v>
      </c>
    </row>
    <row r="1397" spans="2:6">
      <c r="B1397" s="1" t="s">
        <v>14622</v>
      </c>
      <c r="C1397" s="1">
        <v>1</v>
      </c>
      <c r="D1397" s="1" t="s">
        <v>13760</v>
      </c>
      <c r="E1397" s="17">
        <v>0.46842592592592602</v>
      </c>
      <c r="F1397" s="1" t="s">
        <v>48</v>
      </c>
    </row>
    <row r="1398" spans="2:6">
      <c r="B1398" s="1" t="s">
        <v>14605</v>
      </c>
      <c r="C1398" s="1">
        <v>1</v>
      </c>
      <c r="D1398" s="1" t="s">
        <v>13762</v>
      </c>
      <c r="E1398" s="17">
        <v>0.46847222222222201</v>
      </c>
      <c r="F1398" s="1" t="s">
        <v>48</v>
      </c>
    </row>
    <row r="1399" spans="2:6">
      <c r="B1399" s="1" t="s">
        <v>14623</v>
      </c>
      <c r="C1399" s="1">
        <v>1</v>
      </c>
      <c r="D1399" s="1" t="s">
        <v>3077</v>
      </c>
      <c r="E1399" s="17">
        <v>0.46849537037036998</v>
      </c>
      <c r="F1399" s="1" t="s">
        <v>48</v>
      </c>
    </row>
    <row r="1400" spans="2:6">
      <c r="B1400" s="1" t="s">
        <v>14624</v>
      </c>
      <c r="C1400" s="1">
        <v>2</v>
      </c>
      <c r="D1400" s="1" t="s">
        <v>13760</v>
      </c>
      <c r="E1400" s="17">
        <v>0.46856481481481499</v>
      </c>
      <c r="F1400" s="1" t="s">
        <v>48</v>
      </c>
    </row>
    <row r="1401" spans="2:6">
      <c r="B1401" s="1" t="s">
        <v>14625</v>
      </c>
      <c r="C1401" s="1">
        <v>1</v>
      </c>
      <c r="D1401" s="1" t="s">
        <v>13760</v>
      </c>
      <c r="E1401" s="17">
        <v>0.468599537037037</v>
      </c>
      <c r="F1401" s="1" t="s">
        <v>48</v>
      </c>
    </row>
    <row r="1402" spans="2:6">
      <c r="B1402" s="1" t="s">
        <v>14626</v>
      </c>
      <c r="C1402" s="1">
        <v>1</v>
      </c>
      <c r="D1402" s="1" t="s">
        <v>3078</v>
      </c>
      <c r="E1402" s="17">
        <v>0.468634259259259</v>
      </c>
      <c r="F1402" s="1" t="s">
        <v>48</v>
      </c>
    </row>
    <row r="1403" spans="2:6">
      <c r="B1403" s="1" t="s">
        <v>14621</v>
      </c>
      <c r="C1403" s="1">
        <v>1</v>
      </c>
      <c r="D1403" s="1" t="s">
        <v>3095</v>
      </c>
      <c r="E1403" s="17">
        <v>0.468634259259259</v>
      </c>
      <c r="F1403" s="1" t="s">
        <v>48</v>
      </c>
    </row>
    <row r="1404" spans="2:6">
      <c r="B1404" s="1" t="s">
        <v>14627</v>
      </c>
      <c r="C1404" s="1">
        <v>1</v>
      </c>
      <c r="D1404" s="1" t="s">
        <v>13687</v>
      </c>
      <c r="E1404" s="17">
        <v>0.46895833333333298</v>
      </c>
      <c r="F1404" s="1" t="s">
        <v>49</v>
      </c>
    </row>
    <row r="1405" spans="2:6">
      <c r="B1405" s="1" t="s">
        <v>14628</v>
      </c>
      <c r="C1405" s="1">
        <v>1</v>
      </c>
      <c r="D1405" s="1" t="s">
        <v>13753</v>
      </c>
      <c r="E1405" s="17">
        <v>0.469016203703704</v>
      </c>
      <c r="F1405" s="1" t="s">
        <v>49</v>
      </c>
    </row>
    <row r="1406" spans="2:6">
      <c r="B1406" s="1" t="s">
        <v>14629</v>
      </c>
      <c r="C1406" s="1">
        <v>1</v>
      </c>
      <c r="D1406" s="1" t="s">
        <v>13760</v>
      </c>
      <c r="E1406" s="17">
        <v>0.46962962962963001</v>
      </c>
      <c r="F1406" s="1" t="s">
        <v>49</v>
      </c>
    </row>
    <row r="1407" spans="2:6">
      <c r="B1407" s="1" t="s">
        <v>14630</v>
      </c>
      <c r="C1407" s="1">
        <v>5</v>
      </c>
      <c r="D1407" s="1" t="s">
        <v>13753</v>
      </c>
      <c r="E1407" s="17">
        <v>0.46973379629629602</v>
      </c>
      <c r="F1407" s="1" t="s">
        <v>49</v>
      </c>
    </row>
    <row r="1408" spans="2:6">
      <c r="B1408" s="1" t="s">
        <v>14625</v>
      </c>
      <c r="C1408" s="1">
        <v>1</v>
      </c>
      <c r="D1408" s="1" t="s">
        <v>3078</v>
      </c>
      <c r="E1408" s="17">
        <v>0.46975694444444399</v>
      </c>
      <c r="F1408" s="1" t="s">
        <v>49</v>
      </c>
    </row>
    <row r="1409" spans="2:6">
      <c r="B1409" s="1" t="s">
        <v>14631</v>
      </c>
      <c r="C1409" s="1">
        <v>1</v>
      </c>
      <c r="D1409" s="1" t="s">
        <v>13762</v>
      </c>
      <c r="E1409" s="17">
        <v>0.46996527777777802</v>
      </c>
      <c r="F1409" s="1" t="s">
        <v>49</v>
      </c>
    </row>
    <row r="1410" spans="2:6">
      <c r="B1410" s="1" t="s">
        <v>14632</v>
      </c>
      <c r="C1410" s="1">
        <v>1</v>
      </c>
      <c r="D1410" s="1" t="s">
        <v>13753</v>
      </c>
      <c r="E1410" s="17">
        <v>0.47001157407407401</v>
      </c>
      <c r="F1410" s="1" t="s">
        <v>49</v>
      </c>
    </row>
    <row r="1411" spans="2:6">
      <c r="B1411" s="1" t="s">
        <v>14632</v>
      </c>
      <c r="C1411" s="1">
        <v>1</v>
      </c>
      <c r="D1411" s="1" t="s">
        <v>13746</v>
      </c>
      <c r="E1411" s="17">
        <v>0.470173611111111</v>
      </c>
      <c r="F1411" s="1" t="s">
        <v>49</v>
      </c>
    </row>
    <row r="1412" spans="2:6">
      <c r="B1412" s="1" t="s">
        <v>14627</v>
      </c>
      <c r="C1412" s="1">
        <v>1</v>
      </c>
      <c r="D1412" s="1" t="s">
        <v>13746</v>
      </c>
      <c r="E1412" s="17">
        <v>0.47026620370370398</v>
      </c>
      <c r="F1412" s="1" t="s">
        <v>49</v>
      </c>
    </row>
    <row r="1413" spans="2:6">
      <c r="B1413" s="1" t="s">
        <v>14628</v>
      </c>
      <c r="C1413" s="1">
        <v>1</v>
      </c>
      <c r="D1413" s="1" t="s">
        <v>13746</v>
      </c>
      <c r="E1413" s="17">
        <v>0.47030092592592598</v>
      </c>
      <c r="F1413" s="1" t="s">
        <v>49</v>
      </c>
    </row>
    <row r="1414" spans="2:6">
      <c r="B1414" s="1" t="s">
        <v>14633</v>
      </c>
      <c r="C1414" s="1">
        <v>2</v>
      </c>
      <c r="D1414" s="1" t="s">
        <v>3076</v>
      </c>
      <c r="E1414" s="17">
        <v>0.47048611111111099</v>
      </c>
      <c r="F1414" s="1" t="s">
        <v>49</v>
      </c>
    </row>
    <row r="1415" spans="2:6">
      <c r="B1415" s="1" t="s">
        <v>14569</v>
      </c>
      <c r="C1415" s="1">
        <v>2</v>
      </c>
      <c r="D1415" s="1" t="s">
        <v>3095</v>
      </c>
      <c r="E1415" s="17">
        <v>0.47050925925925902</v>
      </c>
      <c r="F1415" s="1" t="s">
        <v>49</v>
      </c>
    </row>
    <row r="1416" spans="2:6">
      <c r="B1416" s="1" t="s">
        <v>14634</v>
      </c>
      <c r="C1416" s="1">
        <v>5</v>
      </c>
      <c r="D1416" s="1" t="s">
        <v>13753</v>
      </c>
      <c r="E1416" s="17">
        <v>0.47083333333333299</v>
      </c>
      <c r="F1416" s="1" t="s">
        <v>49</v>
      </c>
    </row>
    <row r="1417" spans="2:6">
      <c r="B1417" s="1" t="s">
        <v>14635</v>
      </c>
      <c r="C1417" s="1">
        <v>5</v>
      </c>
      <c r="D1417" s="1" t="s">
        <v>13753</v>
      </c>
      <c r="E1417" s="17">
        <v>0.471018518518519</v>
      </c>
      <c r="F1417" s="1" t="s">
        <v>49</v>
      </c>
    </row>
    <row r="1418" spans="2:6">
      <c r="B1418" s="1" t="s">
        <v>14636</v>
      </c>
      <c r="C1418" s="1">
        <v>3</v>
      </c>
      <c r="D1418" s="1" t="s">
        <v>13753</v>
      </c>
      <c r="E1418" s="17">
        <v>0.47106481481481499</v>
      </c>
      <c r="F1418" s="1" t="s">
        <v>49</v>
      </c>
    </row>
    <row r="1419" spans="2:6">
      <c r="B1419" s="1" t="s">
        <v>14637</v>
      </c>
      <c r="C1419" s="1">
        <v>1</v>
      </c>
      <c r="D1419" s="1" t="s">
        <v>13753</v>
      </c>
      <c r="E1419" s="17">
        <v>0.47123842592592602</v>
      </c>
      <c r="F1419" s="1" t="s">
        <v>49</v>
      </c>
    </row>
    <row r="1420" spans="2:6">
      <c r="B1420" s="1" t="s">
        <v>14638</v>
      </c>
      <c r="C1420" s="1">
        <v>1</v>
      </c>
      <c r="D1420" s="1" t="s">
        <v>13687</v>
      </c>
      <c r="E1420" s="17">
        <v>0.47123842592592602</v>
      </c>
      <c r="F1420" s="1" t="s">
        <v>49</v>
      </c>
    </row>
    <row r="1421" spans="2:6">
      <c r="B1421" s="1" t="s">
        <v>14639</v>
      </c>
      <c r="C1421" s="1">
        <v>2</v>
      </c>
      <c r="D1421" s="1" t="s">
        <v>13753</v>
      </c>
      <c r="E1421" s="17">
        <v>0.47129629629629599</v>
      </c>
      <c r="F1421" s="1" t="s">
        <v>49</v>
      </c>
    </row>
    <row r="1422" spans="2:6">
      <c r="B1422" s="1" t="s">
        <v>14640</v>
      </c>
      <c r="C1422" s="1">
        <v>1</v>
      </c>
      <c r="D1422" s="1" t="s">
        <v>13753</v>
      </c>
      <c r="E1422" s="17">
        <v>0.471365740740741</v>
      </c>
      <c r="F1422" s="1" t="s">
        <v>49</v>
      </c>
    </row>
    <row r="1423" spans="2:6">
      <c r="B1423" s="1" t="s">
        <v>14641</v>
      </c>
      <c r="C1423" s="1">
        <v>1</v>
      </c>
      <c r="D1423" s="1" t="s">
        <v>13753</v>
      </c>
      <c r="E1423" s="17">
        <v>0.47150462962963002</v>
      </c>
      <c r="F1423" s="1" t="s">
        <v>49</v>
      </c>
    </row>
    <row r="1424" spans="2:6">
      <c r="B1424" s="1" t="s">
        <v>14584</v>
      </c>
      <c r="C1424" s="1">
        <v>2</v>
      </c>
      <c r="D1424" s="1" t="s">
        <v>13746</v>
      </c>
      <c r="E1424" s="17">
        <v>0.47158564814814802</v>
      </c>
      <c r="F1424" s="1" t="s">
        <v>49</v>
      </c>
    </row>
    <row r="1425" spans="2:6">
      <c r="B1425" s="1" t="s">
        <v>14642</v>
      </c>
      <c r="C1425" s="1">
        <v>1</v>
      </c>
      <c r="D1425" s="1" t="s">
        <v>13753</v>
      </c>
      <c r="E1425" s="17">
        <v>0.47173611111111113</v>
      </c>
      <c r="F1425" s="1" t="s">
        <v>49</v>
      </c>
    </row>
    <row r="1426" spans="2:6">
      <c r="B1426" s="1" t="s">
        <v>14643</v>
      </c>
      <c r="C1426" s="1">
        <v>1</v>
      </c>
      <c r="D1426" s="1" t="s">
        <v>3076</v>
      </c>
      <c r="E1426" s="17">
        <v>0.47175925925925899</v>
      </c>
      <c r="F1426" s="1" t="s">
        <v>49</v>
      </c>
    </row>
    <row r="1427" spans="2:6">
      <c r="B1427" s="1" t="s">
        <v>14638</v>
      </c>
      <c r="C1427" s="1">
        <v>1</v>
      </c>
      <c r="D1427" s="1" t="s">
        <v>3095</v>
      </c>
      <c r="E1427" s="17">
        <v>0.471793981481481</v>
      </c>
      <c r="F1427" s="1" t="s">
        <v>49</v>
      </c>
    </row>
    <row r="1428" spans="2:6">
      <c r="B1428" s="1" t="s">
        <v>14644</v>
      </c>
      <c r="C1428" s="1">
        <v>1</v>
      </c>
      <c r="D1428" s="1" t="s">
        <v>13687</v>
      </c>
      <c r="E1428" s="17">
        <v>0.47184027777777798</v>
      </c>
      <c r="F1428" s="1" t="s">
        <v>49</v>
      </c>
    </row>
    <row r="1429" spans="2:6">
      <c r="B1429" s="1" t="s">
        <v>14642</v>
      </c>
      <c r="C1429" s="1">
        <v>1</v>
      </c>
      <c r="D1429" s="1" t="s">
        <v>13746</v>
      </c>
      <c r="E1429" s="17">
        <v>0.47186342592592601</v>
      </c>
      <c r="F1429" s="1" t="s">
        <v>49</v>
      </c>
    </row>
    <row r="1430" spans="2:6">
      <c r="B1430" s="1" t="s">
        <v>14645</v>
      </c>
      <c r="C1430" s="1">
        <v>1</v>
      </c>
      <c r="D1430" s="1" t="s">
        <v>13687</v>
      </c>
      <c r="E1430" s="17">
        <v>0.47200231481481503</v>
      </c>
      <c r="F1430" s="1" t="s">
        <v>49</v>
      </c>
    </row>
    <row r="1431" spans="2:6">
      <c r="B1431" s="1" t="s">
        <v>14646</v>
      </c>
      <c r="C1431" s="1">
        <v>1</v>
      </c>
      <c r="D1431" s="1" t="s">
        <v>13760</v>
      </c>
      <c r="E1431" s="17">
        <v>0.47203703703703698</v>
      </c>
      <c r="F1431" s="1" t="s">
        <v>49</v>
      </c>
    </row>
    <row r="1432" spans="2:6">
      <c r="B1432" s="1" t="s">
        <v>14647</v>
      </c>
      <c r="C1432" s="1">
        <v>1</v>
      </c>
      <c r="D1432" s="1" t="s">
        <v>13753</v>
      </c>
      <c r="E1432" s="17">
        <v>0.47209490740740701</v>
      </c>
      <c r="F1432" s="1" t="s">
        <v>49</v>
      </c>
    </row>
    <row r="1433" spans="2:6">
      <c r="B1433" s="1" t="s">
        <v>14615</v>
      </c>
      <c r="C1433" s="1">
        <v>2</v>
      </c>
      <c r="D1433" s="1" t="s">
        <v>3095</v>
      </c>
      <c r="E1433" s="17">
        <v>0.47222222222222199</v>
      </c>
      <c r="F1433" s="1" t="s">
        <v>49</v>
      </c>
    </row>
    <row r="1434" spans="2:6">
      <c r="B1434" s="1" t="s">
        <v>14640</v>
      </c>
      <c r="C1434" s="1">
        <v>1</v>
      </c>
      <c r="D1434" s="1" t="s">
        <v>3078</v>
      </c>
      <c r="E1434" s="17">
        <v>0.472291666666667</v>
      </c>
      <c r="F1434" s="1" t="s">
        <v>49</v>
      </c>
    </row>
    <row r="1435" spans="2:6">
      <c r="B1435" s="1" t="s">
        <v>14648</v>
      </c>
      <c r="C1435" s="1">
        <v>2</v>
      </c>
      <c r="D1435" s="1" t="s">
        <v>3076</v>
      </c>
      <c r="E1435" s="17">
        <v>0.47238425925925898</v>
      </c>
      <c r="F1435" s="1" t="s">
        <v>49</v>
      </c>
    </row>
    <row r="1436" spans="2:6">
      <c r="B1436" s="1" t="s">
        <v>14649</v>
      </c>
      <c r="C1436" s="1">
        <v>1</v>
      </c>
      <c r="D1436" s="1" t="s">
        <v>13687</v>
      </c>
      <c r="E1436" s="17">
        <v>0.47246527777777803</v>
      </c>
      <c r="F1436" s="1" t="s">
        <v>49</v>
      </c>
    </row>
    <row r="1437" spans="2:6">
      <c r="B1437" s="1" t="s">
        <v>14650</v>
      </c>
      <c r="C1437" s="1">
        <v>5</v>
      </c>
      <c r="D1437" s="1" t="s">
        <v>13753</v>
      </c>
      <c r="E1437" s="17">
        <v>0.47249999999999998</v>
      </c>
      <c r="F1437" s="1" t="s">
        <v>49</v>
      </c>
    </row>
    <row r="1438" spans="2:6">
      <c r="B1438" s="1" t="s">
        <v>14646</v>
      </c>
      <c r="C1438" s="1">
        <v>1</v>
      </c>
      <c r="D1438" s="1" t="s">
        <v>3077</v>
      </c>
      <c r="E1438" s="17">
        <v>0.47251157407407401</v>
      </c>
      <c r="F1438" s="1" t="s">
        <v>49</v>
      </c>
    </row>
    <row r="1439" spans="2:6">
      <c r="B1439" s="1" t="s">
        <v>14651</v>
      </c>
      <c r="C1439" s="1">
        <v>1</v>
      </c>
      <c r="D1439" s="1" t="s">
        <v>13687</v>
      </c>
      <c r="E1439" s="17">
        <v>0.47258101851851902</v>
      </c>
      <c r="F1439" s="1" t="s">
        <v>49</v>
      </c>
    </row>
    <row r="1440" spans="2:6">
      <c r="B1440" s="1" t="s">
        <v>14643</v>
      </c>
      <c r="C1440" s="1">
        <v>1</v>
      </c>
      <c r="D1440" s="1" t="s">
        <v>13762</v>
      </c>
      <c r="E1440" s="17">
        <v>0.472638888888889</v>
      </c>
      <c r="F1440" s="1" t="s">
        <v>49</v>
      </c>
    </row>
    <row r="1441" spans="2:6">
      <c r="B1441" s="1" t="s">
        <v>14630</v>
      </c>
      <c r="C1441" s="1">
        <v>5</v>
      </c>
      <c r="D1441" s="1" t="s">
        <v>3078</v>
      </c>
      <c r="E1441" s="17">
        <v>0.47280092592592599</v>
      </c>
      <c r="F1441" s="1" t="s">
        <v>49</v>
      </c>
    </row>
    <row r="1442" spans="2:6">
      <c r="B1442" s="1" t="s">
        <v>14652</v>
      </c>
      <c r="C1442" s="1">
        <v>2</v>
      </c>
      <c r="D1442" s="1" t="s">
        <v>3095</v>
      </c>
      <c r="E1442" s="17">
        <v>0.47292824074074102</v>
      </c>
      <c r="F1442" s="1" t="s">
        <v>49</v>
      </c>
    </row>
    <row r="1443" spans="2:6">
      <c r="B1443" s="1" t="s">
        <v>14351</v>
      </c>
      <c r="C1443" s="1">
        <v>2</v>
      </c>
      <c r="D1443" s="1" t="s">
        <v>3077</v>
      </c>
      <c r="E1443" s="17">
        <v>0.47292824074074102</v>
      </c>
      <c r="F1443" s="1" t="s">
        <v>49</v>
      </c>
    </row>
    <row r="1444" spans="2:6">
      <c r="B1444" s="1" t="s">
        <v>14653</v>
      </c>
      <c r="C1444" s="1">
        <v>1</v>
      </c>
      <c r="D1444" s="1" t="s">
        <v>13687</v>
      </c>
      <c r="E1444" s="17">
        <v>0.473020833333333</v>
      </c>
      <c r="F1444" s="1" t="s">
        <v>49</v>
      </c>
    </row>
    <row r="1445" spans="2:6">
      <c r="B1445" s="1" t="s">
        <v>14654</v>
      </c>
      <c r="C1445" s="1">
        <v>2</v>
      </c>
      <c r="D1445" s="1" t="s">
        <v>3076</v>
      </c>
      <c r="E1445" s="17">
        <v>0.47304398148148102</v>
      </c>
      <c r="F1445" s="1" t="s">
        <v>49</v>
      </c>
    </row>
    <row r="1446" spans="2:6">
      <c r="B1446" s="1" t="s">
        <v>14263</v>
      </c>
      <c r="C1446" s="1">
        <v>1</v>
      </c>
      <c r="D1446" s="1" t="s">
        <v>3078</v>
      </c>
      <c r="E1446" s="17">
        <v>0.473101851851852</v>
      </c>
      <c r="F1446" s="1" t="s">
        <v>49</v>
      </c>
    </row>
    <row r="1447" spans="2:6">
      <c r="B1447" s="1" t="s">
        <v>14655</v>
      </c>
      <c r="C1447" s="1">
        <v>1</v>
      </c>
      <c r="D1447" s="1" t="s">
        <v>13760</v>
      </c>
      <c r="E1447" s="17">
        <v>0.47322916666666698</v>
      </c>
      <c r="F1447" s="1" t="s">
        <v>49</v>
      </c>
    </row>
    <row r="1448" spans="2:6">
      <c r="B1448" s="1" t="s">
        <v>14637</v>
      </c>
      <c r="C1448" s="1">
        <v>1</v>
      </c>
      <c r="D1448" s="1" t="s">
        <v>13746</v>
      </c>
      <c r="E1448" s="17">
        <v>0.473252314814815</v>
      </c>
      <c r="F1448" s="1" t="s">
        <v>49</v>
      </c>
    </row>
    <row r="1449" spans="2:6">
      <c r="B1449" s="1" t="s">
        <v>14654</v>
      </c>
      <c r="C1449" s="1">
        <v>2</v>
      </c>
      <c r="D1449" s="1" t="s">
        <v>3095</v>
      </c>
      <c r="E1449" s="17">
        <v>0.47332175925925901</v>
      </c>
      <c r="F1449" s="1" t="s">
        <v>49</v>
      </c>
    </row>
    <row r="1450" spans="2:6">
      <c r="B1450" s="1" t="s">
        <v>14644</v>
      </c>
      <c r="C1450" s="1">
        <v>1</v>
      </c>
      <c r="D1450" s="1" t="s">
        <v>13746</v>
      </c>
      <c r="E1450" s="17">
        <v>0.47339120370370402</v>
      </c>
      <c r="F1450" s="1" t="s">
        <v>49</v>
      </c>
    </row>
    <row r="1451" spans="2:6">
      <c r="B1451" s="1" t="s">
        <v>14656</v>
      </c>
      <c r="C1451" s="1">
        <v>1</v>
      </c>
      <c r="D1451" s="1" t="s">
        <v>13753</v>
      </c>
      <c r="E1451" s="17">
        <v>0.47342592592592603</v>
      </c>
      <c r="F1451" s="1" t="s">
        <v>49</v>
      </c>
    </row>
    <row r="1452" spans="2:6">
      <c r="B1452" s="1" t="s">
        <v>14657</v>
      </c>
      <c r="C1452" s="1">
        <v>1</v>
      </c>
      <c r="D1452" s="1" t="s">
        <v>3076</v>
      </c>
      <c r="E1452" s="17">
        <v>0.47344907407407399</v>
      </c>
      <c r="F1452" s="1" t="s">
        <v>49</v>
      </c>
    </row>
    <row r="1453" spans="2:6">
      <c r="B1453" s="1" t="s">
        <v>14645</v>
      </c>
      <c r="C1453" s="1">
        <v>1</v>
      </c>
      <c r="D1453" s="1" t="s">
        <v>13746</v>
      </c>
      <c r="E1453" s="17">
        <v>0.47346064814814798</v>
      </c>
      <c r="F1453" s="1" t="s">
        <v>49</v>
      </c>
    </row>
    <row r="1454" spans="2:6">
      <c r="B1454" s="1" t="s">
        <v>14619</v>
      </c>
      <c r="C1454" s="1">
        <v>2</v>
      </c>
      <c r="D1454" s="1" t="s">
        <v>13746</v>
      </c>
      <c r="E1454" s="17">
        <v>0.473518518518519</v>
      </c>
      <c r="F1454" s="1" t="s">
        <v>49</v>
      </c>
    </row>
    <row r="1455" spans="2:6">
      <c r="B1455" s="1" t="s">
        <v>14647</v>
      </c>
      <c r="C1455" s="1">
        <v>1</v>
      </c>
      <c r="D1455" s="1" t="s">
        <v>13746</v>
      </c>
      <c r="E1455" s="17">
        <v>0.47357638888888898</v>
      </c>
      <c r="F1455" s="1" t="s">
        <v>49</v>
      </c>
    </row>
    <row r="1456" spans="2:6">
      <c r="B1456" s="1" t="s">
        <v>14658</v>
      </c>
      <c r="C1456" s="1">
        <v>1</v>
      </c>
      <c r="D1456" s="1" t="s">
        <v>13760</v>
      </c>
      <c r="E1456" s="17">
        <v>0.47363425925925901</v>
      </c>
      <c r="F1456" s="1" t="s">
        <v>49</v>
      </c>
    </row>
    <row r="1457" spans="2:6">
      <c r="B1457" s="1" t="s">
        <v>14659</v>
      </c>
      <c r="C1457" s="1">
        <v>1</v>
      </c>
      <c r="D1457" s="1" t="s">
        <v>13753</v>
      </c>
      <c r="E1457" s="17">
        <v>0.47369212962962998</v>
      </c>
      <c r="F1457" s="1" t="s">
        <v>49</v>
      </c>
    </row>
    <row r="1458" spans="2:6">
      <c r="B1458" s="1" t="s">
        <v>14660</v>
      </c>
      <c r="C1458" s="1">
        <v>1</v>
      </c>
      <c r="D1458" s="1" t="s">
        <v>13687</v>
      </c>
      <c r="E1458" s="17">
        <v>0.47387731481481499</v>
      </c>
      <c r="F1458" s="1" t="s">
        <v>49</v>
      </c>
    </row>
    <row r="1459" spans="2:6">
      <c r="B1459" s="1" t="s">
        <v>14648</v>
      </c>
      <c r="C1459" s="1">
        <v>2</v>
      </c>
      <c r="D1459" s="1" t="s">
        <v>13762</v>
      </c>
      <c r="E1459" s="17">
        <v>0.47391203703703699</v>
      </c>
      <c r="F1459" s="1" t="s">
        <v>49</v>
      </c>
    </row>
    <row r="1460" spans="2:6">
      <c r="B1460" s="1" t="s">
        <v>14661</v>
      </c>
      <c r="C1460" s="1">
        <v>1</v>
      </c>
      <c r="D1460" s="1" t="s">
        <v>13760</v>
      </c>
      <c r="E1460" s="17">
        <v>0.47412037037037003</v>
      </c>
      <c r="F1460" s="1" t="s">
        <v>49</v>
      </c>
    </row>
    <row r="1461" spans="2:6">
      <c r="B1461" s="1" t="s">
        <v>14662</v>
      </c>
      <c r="C1461" s="1">
        <v>2</v>
      </c>
      <c r="D1461" s="1" t="s">
        <v>3076</v>
      </c>
      <c r="E1461" s="17">
        <v>0.47418981481481498</v>
      </c>
      <c r="F1461" s="1" t="s">
        <v>49</v>
      </c>
    </row>
    <row r="1462" spans="2:6">
      <c r="B1462" s="1" t="s">
        <v>14659</v>
      </c>
      <c r="C1462" s="1">
        <v>1</v>
      </c>
      <c r="D1462" s="1" t="s">
        <v>13762</v>
      </c>
      <c r="E1462" s="17">
        <v>0.47428240740740701</v>
      </c>
      <c r="F1462" s="1" t="s">
        <v>49</v>
      </c>
    </row>
    <row r="1463" spans="2:6">
      <c r="B1463" s="1" t="s">
        <v>14663</v>
      </c>
      <c r="C1463" s="1">
        <v>2</v>
      </c>
      <c r="D1463" s="1" t="s">
        <v>3076</v>
      </c>
      <c r="E1463" s="17">
        <v>0.47435185185185202</v>
      </c>
      <c r="F1463" s="1" t="s">
        <v>49</v>
      </c>
    </row>
    <row r="1464" spans="2:6">
      <c r="B1464" s="1" t="s">
        <v>14664</v>
      </c>
      <c r="C1464" s="1">
        <v>1</v>
      </c>
      <c r="D1464" s="1" t="s">
        <v>13753</v>
      </c>
      <c r="E1464" s="17">
        <v>0.47435185185185202</v>
      </c>
      <c r="F1464" s="1" t="s">
        <v>49</v>
      </c>
    </row>
    <row r="1465" spans="2:6">
      <c r="B1465" s="1" t="s">
        <v>14665</v>
      </c>
      <c r="C1465" s="1">
        <v>1</v>
      </c>
      <c r="D1465" s="1" t="s">
        <v>13753</v>
      </c>
      <c r="E1465" s="17">
        <v>0.47439814814814801</v>
      </c>
      <c r="F1465" s="1" t="s">
        <v>49</v>
      </c>
    </row>
    <row r="1466" spans="2:6">
      <c r="B1466" s="1" t="s">
        <v>14666</v>
      </c>
      <c r="C1466" s="1">
        <v>1</v>
      </c>
      <c r="D1466" s="1" t="s">
        <v>3076</v>
      </c>
      <c r="E1466" s="17">
        <v>0.474444444444444</v>
      </c>
      <c r="F1466" s="1" t="s">
        <v>49</v>
      </c>
    </row>
    <row r="1467" spans="2:6">
      <c r="B1467" s="1" t="s">
        <v>14667</v>
      </c>
      <c r="C1467" s="1">
        <v>1</v>
      </c>
      <c r="D1467" s="1" t="s">
        <v>13760</v>
      </c>
      <c r="E1467" s="17">
        <v>0.47447916666666701</v>
      </c>
      <c r="F1467" s="1" t="s">
        <v>49</v>
      </c>
    </row>
    <row r="1468" spans="2:6">
      <c r="B1468" s="1" t="s">
        <v>14641</v>
      </c>
      <c r="C1468" s="1">
        <v>1</v>
      </c>
      <c r="D1468" s="1" t="s">
        <v>3078</v>
      </c>
      <c r="E1468" s="17">
        <v>0.47451388888888901</v>
      </c>
      <c r="F1468" s="1" t="s">
        <v>49</v>
      </c>
    </row>
    <row r="1469" spans="2:6">
      <c r="B1469" s="1" t="s">
        <v>14668</v>
      </c>
      <c r="C1469" s="1">
        <v>2</v>
      </c>
      <c r="D1469" s="1" t="s">
        <v>13760</v>
      </c>
      <c r="E1469" s="17">
        <v>0.47454861111111102</v>
      </c>
      <c r="F1469" s="1" t="s">
        <v>49</v>
      </c>
    </row>
    <row r="1470" spans="2:6">
      <c r="B1470" s="1" t="s">
        <v>14669</v>
      </c>
      <c r="C1470" s="1">
        <v>1</v>
      </c>
      <c r="D1470" s="1" t="s">
        <v>13753</v>
      </c>
      <c r="E1470" s="17">
        <v>0.47454861111111102</v>
      </c>
      <c r="F1470" s="1" t="s">
        <v>49</v>
      </c>
    </row>
    <row r="1471" spans="2:6">
      <c r="B1471" s="1" t="s">
        <v>14664</v>
      </c>
      <c r="C1471" s="1">
        <v>1</v>
      </c>
      <c r="D1471" s="1" t="s">
        <v>13746</v>
      </c>
      <c r="E1471" s="17">
        <v>0.474641203703704</v>
      </c>
      <c r="F1471" s="1" t="s">
        <v>49</v>
      </c>
    </row>
    <row r="1472" spans="2:6">
      <c r="B1472" s="1" t="s">
        <v>14669</v>
      </c>
      <c r="C1472" s="1">
        <v>1</v>
      </c>
      <c r="D1472" s="1" t="s">
        <v>13746</v>
      </c>
      <c r="E1472" s="17">
        <v>0.47468749999999998</v>
      </c>
      <c r="F1472" s="1" t="s">
        <v>49</v>
      </c>
    </row>
    <row r="1473" spans="2:6">
      <c r="B1473" s="1" t="s">
        <v>14656</v>
      </c>
      <c r="C1473" s="1">
        <v>1</v>
      </c>
      <c r="D1473" s="1" t="s">
        <v>3078</v>
      </c>
      <c r="E1473" s="17">
        <v>0.47471064814814801</v>
      </c>
      <c r="F1473" s="1" t="s">
        <v>49</v>
      </c>
    </row>
    <row r="1474" spans="2:6">
      <c r="B1474" s="1" t="s">
        <v>14670</v>
      </c>
      <c r="C1474" s="1">
        <v>2</v>
      </c>
      <c r="D1474" s="1" t="s">
        <v>13746</v>
      </c>
      <c r="E1474" s="17">
        <v>0.47472222222222199</v>
      </c>
      <c r="F1474" s="1" t="s">
        <v>49</v>
      </c>
    </row>
    <row r="1475" spans="2:6">
      <c r="B1475" s="1" t="s">
        <v>14662</v>
      </c>
      <c r="C1475" s="1">
        <v>2</v>
      </c>
      <c r="D1475" s="1" t="s">
        <v>3095</v>
      </c>
      <c r="E1475" s="17">
        <v>0.47474537037037001</v>
      </c>
      <c r="F1475" s="1" t="s">
        <v>49</v>
      </c>
    </row>
    <row r="1476" spans="2:6">
      <c r="B1476" s="1" t="s">
        <v>14671</v>
      </c>
      <c r="C1476" s="1">
        <v>5</v>
      </c>
      <c r="D1476" s="1" t="s">
        <v>13753</v>
      </c>
      <c r="E1476" s="17">
        <v>0.474756944444444</v>
      </c>
      <c r="F1476" s="1" t="s">
        <v>49</v>
      </c>
    </row>
    <row r="1477" spans="2:6">
      <c r="B1477" s="1" t="s">
        <v>14667</v>
      </c>
      <c r="C1477" s="1">
        <v>1</v>
      </c>
      <c r="D1477" s="1" t="s">
        <v>3077</v>
      </c>
      <c r="E1477" s="17">
        <v>0.47478009259259302</v>
      </c>
      <c r="F1477" s="1" t="s">
        <v>49</v>
      </c>
    </row>
    <row r="1478" spans="2:6">
      <c r="B1478" s="1" t="s">
        <v>14653</v>
      </c>
      <c r="C1478" s="1">
        <v>1</v>
      </c>
      <c r="D1478" s="1" t="s">
        <v>13746</v>
      </c>
      <c r="E1478" s="17">
        <v>0.47493055555555602</v>
      </c>
      <c r="F1478" s="1" t="s">
        <v>49</v>
      </c>
    </row>
    <row r="1479" spans="2:6">
      <c r="B1479" s="1" t="s">
        <v>14655</v>
      </c>
      <c r="C1479" s="1">
        <v>1</v>
      </c>
      <c r="D1479" s="1" t="s">
        <v>3077</v>
      </c>
      <c r="E1479" s="17">
        <v>0.47506944444444399</v>
      </c>
      <c r="F1479" s="1" t="s">
        <v>49</v>
      </c>
    </row>
    <row r="1480" spans="2:6">
      <c r="B1480" s="1" t="s">
        <v>14634</v>
      </c>
      <c r="C1480" s="1">
        <v>5</v>
      </c>
      <c r="D1480" s="1" t="s">
        <v>3078</v>
      </c>
      <c r="E1480" s="17">
        <v>0.47547453703703701</v>
      </c>
      <c r="F1480" s="1" t="s">
        <v>49</v>
      </c>
    </row>
    <row r="1481" spans="2:6">
      <c r="B1481" s="1" t="s">
        <v>14660</v>
      </c>
      <c r="C1481" s="1">
        <v>1</v>
      </c>
      <c r="D1481" s="1" t="s">
        <v>13746</v>
      </c>
      <c r="E1481" s="17">
        <v>0.47547453703703701</v>
      </c>
      <c r="F1481" s="1" t="s">
        <v>49</v>
      </c>
    </row>
    <row r="1482" spans="2:6">
      <c r="B1482" s="1" t="s">
        <v>14672</v>
      </c>
      <c r="C1482" s="1">
        <v>5</v>
      </c>
      <c r="D1482" s="1" t="s">
        <v>13753</v>
      </c>
      <c r="E1482" s="17">
        <v>0.47549768518518498</v>
      </c>
      <c r="F1482" s="1" t="s">
        <v>49</v>
      </c>
    </row>
    <row r="1483" spans="2:6">
      <c r="B1483" s="1" t="s">
        <v>14673</v>
      </c>
      <c r="C1483" s="1">
        <v>1</v>
      </c>
      <c r="D1483" s="1" t="s">
        <v>13753</v>
      </c>
      <c r="E1483" s="17">
        <v>0.475601851851852</v>
      </c>
      <c r="F1483" s="1" t="s">
        <v>49</v>
      </c>
    </row>
    <row r="1484" spans="2:6">
      <c r="B1484" s="1" t="s">
        <v>14657</v>
      </c>
      <c r="C1484" s="1">
        <v>1</v>
      </c>
      <c r="D1484" s="1" t="s">
        <v>13746</v>
      </c>
      <c r="E1484" s="17">
        <v>0.47576388888888899</v>
      </c>
      <c r="F1484" s="1" t="s">
        <v>49</v>
      </c>
    </row>
    <row r="1485" spans="2:6">
      <c r="B1485" s="1" t="s">
        <v>14674</v>
      </c>
      <c r="C1485" s="1">
        <v>1</v>
      </c>
      <c r="D1485" s="1" t="s">
        <v>13753</v>
      </c>
      <c r="E1485" s="17">
        <v>0.47581018518518498</v>
      </c>
      <c r="F1485" s="1" t="s">
        <v>49</v>
      </c>
    </row>
    <row r="1486" spans="2:6">
      <c r="B1486" s="1" t="s">
        <v>14673</v>
      </c>
      <c r="C1486" s="1">
        <v>1</v>
      </c>
      <c r="D1486" s="1" t="s">
        <v>13746</v>
      </c>
      <c r="E1486" s="17">
        <v>0.47590277777777801</v>
      </c>
      <c r="F1486" s="1" t="s">
        <v>49</v>
      </c>
    </row>
    <row r="1487" spans="2:6">
      <c r="B1487" s="1" t="s">
        <v>14668</v>
      </c>
      <c r="C1487" s="1">
        <v>2</v>
      </c>
      <c r="D1487" s="1" t="s">
        <v>13746</v>
      </c>
      <c r="E1487" s="17">
        <v>0.476064814814815</v>
      </c>
      <c r="F1487" s="1" t="s">
        <v>49</v>
      </c>
    </row>
    <row r="1488" spans="2:6">
      <c r="B1488" s="1" t="s">
        <v>14635</v>
      </c>
      <c r="C1488" s="1">
        <v>5</v>
      </c>
      <c r="D1488" s="1" t="s">
        <v>3078</v>
      </c>
      <c r="E1488" s="17">
        <v>0.47620370370370402</v>
      </c>
      <c r="F1488" s="1" t="s">
        <v>49</v>
      </c>
    </row>
    <row r="1489" spans="2:6">
      <c r="B1489" s="1" t="s">
        <v>14649</v>
      </c>
      <c r="C1489" s="1">
        <v>1</v>
      </c>
      <c r="D1489" s="1" t="s">
        <v>3078</v>
      </c>
      <c r="E1489" s="17">
        <v>0.47627314814814797</v>
      </c>
      <c r="F1489" s="1" t="s">
        <v>49</v>
      </c>
    </row>
    <row r="1490" spans="2:6">
      <c r="B1490" s="1" t="s">
        <v>14675</v>
      </c>
      <c r="C1490" s="1">
        <v>1</v>
      </c>
      <c r="D1490" s="1" t="s">
        <v>13760</v>
      </c>
      <c r="E1490" s="17">
        <v>0.47634259259259298</v>
      </c>
      <c r="F1490" s="1" t="s">
        <v>49</v>
      </c>
    </row>
    <row r="1491" spans="2:6">
      <c r="B1491" s="1" t="s">
        <v>14674</v>
      </c>
      <c r="C1491" s="1">
        <v>1</v>
      </c>
      <c r="D1491" s="1" t="s">
        <v>3078</v>
      </c>
      <c r="E1491" s="17">
        <v>0.47643518518518502</v>
      </c>
      <c r="F1491" s="1" t="s">
        <v>49</v>
      </c>
    </row>
    <row r="1492" spans="2:6">
      <c r="B1492" s="1" t="s">
        <v>14676</v>
      </c>
      <c r="C1492" s="1">
        <v>1</v>
      </c>
      <c r="D1492" s="1" t="s">
        <v>13746</v>
      </c>
      <c r="E1492" s="17">
        <v>0.47657407407407398</v>
      </c>
      <c r="F1492" s="1" t="s">
        <v>49</v>
      </c>
    </row>
    <row r="1493" spans="2:6">
      <c r="B1493" s="1" t="s">
        <v>14677</v>
      </c>
      <c r="C1493" s="1">
        <v>5</v>
      </c>
      <c r="D1493" s="1" t="s">
        <v>13753</v>
      </c>
      <c r="E1493" s="17">
        <v>0.47664351851851799</v>
      </c>
      <c r="F1493" s="1" t="s">
        <v>49</v>
      </c>
    </row>
    <row r="1494" spans="2:6">
      <c r="B1494" s="1" t="s">
        <v>14678</v>
      </c>
      <c r="C1494" s="1">
        <v>1</v>
      </c>
      <c r="D1494" s="1" t="s">
        <v>13753</v>
      </c>
      <c r="E1494" s="17">
        <v>0.47677083333333298</v>
      </c>
      <c r="F1494" s="1" t="s">
        <v>49</v>
      </c>
    </row>
    <row r="1495" spans="2:6">
      <c r="B1495" s="1" t="s">
        <v>14679</v>
      </c>
      <c r="C1495" s="1">
        <v>2</v>
      </c>
      <c r="D1495" s="1" t="s">
        <v>13753</v>
      </c>
      <c r="E1495" s="17">
        <v>0.47686342592592601</v>
      </c>
      <c r="F1495" s="1" t="s">
        <v>49</v>
      </c>
    </row>
    <row r="1496" spans="2:6">
      <c r="B1496" s="1" t="s">
        <v>14617</v>
      </c>
      <c r="C1496" s="1">
        <v>5</v>
      </c>
      <c r="D1496" s="1" t="s">
        <v>3078</v>
      </c>
      <c r="E1496" s="17">
        <v>0.47693287037037002</v>
      </c>
      <c r="F1496" s="1" t="s">
        <v>49</v>
      </c>
    </row>
    <row r="1497" spans="2:6">
      <c r="B1497" s="1" t="s">
        <v>14680</v>
      </c>
      <c r="C1497" s="1">
        <v>2</v>
      </c>
      <c r="D1497" s="1" t="s">
        <v>13753</v>
      </c>
      <c r="E1497" s="17">
        <v>0.47701388888888901</v>
      </c>
      <c r="F1497" s="1" t="s">
        <v>49</v>
      </c>
    </row>
    <row r="1498" spans="2:6">
      <c r="B1498" s="1" t="s">
        <v>14677</v>
      </c>
      <c r="C1498" s="1">
        <v>5</v>
      </c>
      <c r="D1498" s="1" t="s">
        <v>3078</v>
      </c>
      <c r="E1498" s="17">
        <v>0.47718749999999999</v>
      </c>
      <c r="F1498" s="1" t="s">
        <v>49</v>
      </c>
    </row>
    <row r="1499" spans="2:6">
      <c r="B1499" s="1" t="s">
        <v>14663</v>
      </c>
      <c r="C1499" s="1">
        <v>2</v>
      </c>
      <c r="D1499" s="1" t="s">
        <v>3095</v>
      </c>
      <c r="E1499" s="17">
        <v>0.47721064814814801</v>
      </c>
      <c r="F1499" s="1" t="s">
        <v>49</v>
      </c>
    </row>
    <row r="1500" spans="2:6">
      <c r="B1500" s="1" t="s">
        <v>14681</v>
      </c>
      <c r="C1500" s="1">
        <v>1</v>
      </c>
      <c r="D1500" s="1" t="s">
        <v>13687</v>
      </c>
      <c r="E1500" s="17">
        <v>0.47743055555555602</v>
      </c>
      <c r="F1500" s="1" t="s">
        <v>49</v>
      </c>
    </row>
    <row r="1501" spans="2:6">
      <c r="B1501" s="1" t="s">
        <v>14590</v>
      </c>
      <c r="C1501" s="1">
        <v>1</v>
      </c>
      <c r="D1501" s="1" t="s">
        <v>3078</v>
      </c>
      <c r="E1501" s="17">
        <v>0.47747685185185201</v>
      </c>
      <c r="F1501" s="1" t="s">
        <v>49</v>
      </c>
    </row>
    <row r="1502" spans="2:6">
      <c r="B1502" s="1" t="s">
        <v>14682</v>
      </c>
      <c r="C1502" s="1">
        <v>1</v>
      </c>
      <c r="D1502" s="1" t="s">
        <v>13753</v>
      </c>
      <c r="E1502" s="17">
        <v>0.47759259259259301</v>
      </c>
      <c r="F1502" s="1" t="s">
        <v>49</v>
      </c>
    </row>
    <row r="1503" spans="2:6">
      <c r="B1503" s="1" t="s">
        <v>14679</v>
      </c>
      <c r="C1503" s="1">
        <v>2</v>
      </c>
      <c r="D1503" s="1" t="s">
        <v>3078</v>
      </c>
      <c r="E1503" s="17">
        <v>0.477638888888889</v>
      </c>
      <c r="F1503" s="1" t="s">
        <v>49</v>
      </c>
    </row>
    <row r="1504" spans="2:6">
      <c r="B1504" s="1" t="s">
        <v>14683</v>
      </c>
      <c r="C1504" s="1">
        <v>1</v>
      </c>
      <c r="D1504" s="1" t="s">
        <v>13753</v>
      </c>
      <c r="E1504" s="17">
        <v>0.47767361111111101</v>
      </c>
      <c r="F1504" s="1" t="s">
        <v>49</v>
      </c>
    </row>
    <row r="1505" spans="2:6">
      <c r="B1505" s="1" t="s">
        <v>14684</v>
      </c>
      <c r="C1505" s="1">
        <v>1</v>
      </c>
      <c r="D1505" s="1" t="s">
        <v>13687</v>
      </c>
      <c r="E1505" s="17">
        <v>0.47774305555555602</v>
      </c>
      <c r="F1505" s="1" t="s">
        <v>49</v>
      </c>
    </row>
    <row r="1506" spans="2:6">
      <c r="B1506" s="1" t="s">
        <v>14685</v>
      </c>
      <c r="C1506" s="1">
        <v>1</v>
      </c>
      <c r="D1506" s="1" t="s">
        <v>13753</v>
      </c>
      <c r="E1506" s="17">
        <v>0.47793981481481501</v>
      </c>
      <c r="F1506" s="1" t="s">
        <v>49</v>
      </c>
    </row>
    <row r="1507" spans="2:6">
      <c r="B1507" s="1" t="s">
        <v>14686</v>
      </c>
      <c r="C1507" s="1">
        <v>1</v>
      </c>
      <c r="D1507" s="1" t="s">
        <v>13687</v>
      </c>
      <c r="E1507" s="17">
        <v>0.47807870370370398</v>
      </c>
      <c r="F1507" s="1" t="s">
        <v>49</v>
      </c>
    </row>
    <row r="1508" spans="2:6">
      <c r="B1508" s="1" t="s">
        <v>14683</v>
      </c>
      <c r="C1508" s="1">
        <v>1</v>
      </c>
      <c r="D1508" s="1" t="s">
        <v>3078</v>
      </c>
      <c r="E1508" s="17">
        <v>0.478217592592593</v>
      </c>
      <c r="F1508" s="1" t="s">
        <v>49</v>
      </c>
    </row>
    <row r="1509" spans="2:6">
      <c r="B1509" s="1" t="s">
        <v>14553</v>
      </c>
      <c r="C1509" s="1">
        <v>2</v>
      </c>
      <c r="D1509" s="1" t="s">
        <v>3077</v>
      </c>
      <c r="E1509" s="17">
        <v>0.47835648148148102</v>
      </c>
      <c r="F1509" s="1" t="s">
        <v>49</v>
      </c>
    </row>
    <row r="1510" spans="2:6">
      <c r="B1510" s="1" t="s">
        <v>14687</v>
      </c>
      <c r="C1510" s="1">
        <v>2</v>
      </c>
      <c r="D1510" s="1" t="s">
        <v>13760</v>
      </c>
      <c r="E1510" s="17">
        <v>0.478368055555556</v>
      </c>
      <c r="F1510" s="1" t="s">
        <v>49</v>
      </c>
    </row>
    <row r="1511" spans="2:6">
      <c r="B1511" s="1" t="s">
        <v>14681</v>
      </c>
      <c r="C1511" s="1">
        <v>1</v>
      </c>
      <c r="D1511" s="1" t="s">
        <v>3095</v>
      </c>
      <c r="E1511" s="17">
        <v>0.47842592592592598</v>
      </c>
      <c r="F1511" s="1" t="s">
        <v>49</v>
      </c>
    </row>
    <row r="1512" spans="2:6">
      <c r="B1512" s="1" t="s">
        <v>14682</v>
      </c>
      <c r="C1512" s="1">
        <v>1</v>
      </c>
      <c r="D1512" s="1" t="s">
        <v>13746</v>
      </c>
      <c r="E1512" s="17">
        <v>0.47847222222222202</v>
      </c>
      <c r="F1512" s="1" t="s">
        <v>49</v>
      </c>
    </row>
    <row r="1513" spans="2:6">
      <c r="B1513" s="1" t="s">
        <v>14688</v>
      </c>
      <c r="C1513" s="1">
        <v>1</v>
      </c>
      <c r="D1513" s="1" t="s">
        <v>13760</v>
      </c>
      <c r="E1513" s="17">
        <v>0.478483796296296</v>
      </c>
      <c r="F1513" s="1" t="s">
        <v>49</v>
      </c>
    </row>
    <row r="1514" spans="2:6">
      <c r="B1514" s="1" t="s">
        <v>14599</v>
      </c>
      <c r="C1514" s="1">
        <v>2</v>
      </c>
      <c r="D1514" s="1" t="s">
        <v>3095</v>
      </c>
      <c r="E1514" s="17">
        <v>0.478483796296296</v>
      </c>
      <c r="F1514" s="1" t="s">
        <v>49</v>
      </c>
    </row>
    <row r="1515" spans="2:6">
      <c r="B1515" s="1" t="s">
        <v>14606</v>
      </c>
      <c r="C1515" s="1">
        <v>2</v>
      </c>
      <c r="D1515" s="1" t="s">
        <v>3095</v>
      </c>
      <c r="E1515" s="17">
        <v>0.47855324074074101</v>
      </c>
      <c r="F1515" s="1" t="s">
        <v>49</v>
      </c>
    </row>
    <row r="1516" spans="2:6">
      <c r="B1516" s="1" t="s">
        <v>14689</v>
      </c>
      <c r="C1516" s="1">
        <v>1</v>
      </c>
      <c r="D1516" s="1" t="s">
        <v>13760</v>
      </c>
      <c r="E1516" s="17">
        <v>0.47858796296296302</v>
      </c>
      <c r="F1516" s="1" t="s">
        <v>49</v>
      </c>
    </row>
    <row r="1517" spans="2:6">
      <c r="B1517" s="1" t="s">
        <v>14690</v>
      </c>
      <c r="C1517" s="1">
        <v>5</v>
      </c>
      <c r="D1517" s="1" t="s">
        <v>13753</v>
      </c>
      <c r="E1517" s="17">
        <v>0.47880787037036998</v>
      </c>
      <c r="F1517" s="1" t="s">
        <v>49</v>
      </c>
    </row>
    <row r="1518" spans="2:6">
      <c r="B1518" s="1" t="s">
        <v>14685</v>
      </c>
      <c r="C1518" s="1">
        <v>1</v>
      </c>
      <c r="D1518" s="1" t="s">
        <v>13746</v>
      </c>
      <c r="E1518" s="17">
        <v>0.47881944444444402</v>
      </c>
      <c r="F1518" s="1" t="s">
        <v>49</v>
      </c>
    </row>
    <row r="1519" spans="2:6">
      <c r="B1519" s="1" t="s">
        <v>14684</v>
      </c>
      <c r="C1519" s="1">
        <v>1</v>
      </c>
      <c r="D1519" s="1" t="s">
        <v>13746</v>
      </c>
      <c r="E1519" s="17">
        <v>0.47888888888888897</v>
      </c>
      <c r="F1519" s="1" t="s">
        <v>49</v>
      </c>
    </row>
    <row r="1520" spans="2:6">
      <c r="B1520" s="1" t="s">
        <v>14686</v>
      </c>
      <c r="C1520" s="1">
        <v>1</v>
      </c>
      <c r="D1520" s="1" t="s">
        <v>13746</v>
      </c>
      <c r="E1520" s="17">
        <v>0.478912037037037</v>
      </c>
      <c r="F1520" s="1" t="s">
        <v>49</v>
      </c>
    </row>
    <row r="1521" spans="2:6">
      <c r="B1521" s="1" t="s">
        <v>14691</v>
      </c>
      <c r="C1521" s="1">
        <v>1</v>
      </c>
      <c r="D1521" s="1" t="s">
        <v>13753</v>
      </c>
      <c r="E1521" s="17">
        <v>0.47893518518518502</v>
      </c>
      <c r="F1521" s="1" t="s">
        <v>49</v>
      </c>
    </row>
    <row r="1522" spans="2:6">
      <c r="B1522" s="1" t="s">
        <v>14692</v>
      </c>
      <c r="C1522" s="1">
        <v>1</v>
      </c>
      <c r="D1522" s="1" t="s">
        <v>13753</v>
      </c>
      <c r="E1522" s="17">
        <v>0.47899305555555599</v>
      </c>
      <c r="F1522" s="1" t="s">
        <v>49</v>
      </c>
    </row>
    <row r="1523" spans="2:6">
      <c r="B1523" s="1" t="s">
        <v>14693</v>
      </c>
      <c r="C1523" s="1">
        <v>1</v>
      </c>
      <c r="D1523" s="1" t="s">
        <v>3076</v>
      </c>
      <c r="E1523" s="17">
        <v>0.47901620370370401</v>
      </c>
      <c r="F1523" s="1" t="s">
        <v>49</v>
      </c>
    </row>
    <row r="1524" spans="2:6">
      <c r="B1524" s="1" t="s">
        <v>14694</v>
      </c>
      <c r="C1524" s="1">
        <v>1</v>
      </c>
      <c r="D1524" s="1" t="s">
        <v>13753</v>
      </c>
      <c r="E1524" s="17">
        <v>0.47912037037036997</v>
      </c>
      <c r="F1524" s="1" t="s">
        <v>49</v>
      </c>
    </row>
    <row r="1525" spans="2:6">
      <c r="B1525" s="1" t="s">
        <v>14695</v>
      </c>
      <c r="C1525" s="1">
        <v>1</v>
      </c>
      <c r="D1525" s="1" t="s">
        <v>13753</v>
      </c>
      <c r="E1525" s="17">
        <v>0.47912037037036997</v>
      </c>
      <c r="F1525" s="1" t="s">
        <v>49</v>
      </c>
    </row>
    <row r="1526" spans="2:6">
      <c r="B1526" s="1" t="s">
        <v>14696</v>
      </c>
      <c r="C1526" s="1">
        <v>1</v>
      </c>
      <c r="D1526" s="1" t="s">
        <v>13753</v>
      </c>
      <c r="E1526" s="17">
        <v>0.479178240740741</v>
      </c>
      <c r="F1526" s="1" t="s">
        <v>50</v>
      </c>
    </row>
    <row r="1527" spans="2:6">
      <c r="B1527" s="1" t="s">
        <v>14697</v>
      </c>
      <c r="C1527" s="1">
        <v>1</v>
      </c>
      <c r="D1527" s="1" t="s">
        <v>3076</v>
      </c>
      <c r="E1527" s="17">
        <v>0.47920138888888902</v>
      </c>
      <c r="F1527" s="1" t="s">
        <v>50</v>
      </c>
    </row>
    <row r="1528" spans="2:6">
      <c r="B1528" s="1" t="s">
        <v>14691</v>
      </c>
      <c r="C1528" s="1">
        <v>1</v>
      </c>
      <c r="D1528" s="1" t="s">
        <v>3095</v>
      </c>
      <c r="E1528" s="17">
        <v>0.47958333333333297</v>
      </c>
      <c r="F1528" s="1" t="s">
        <v>50</v>
      </c>
    </row>
    <row r="1529" spans="2:6">
      <c r="B1529" s="1" t="s">
        <v>14694</v>
      </c>
      <c r="C1529" s="1">
        <v>1</v>
      </c>
      <c r="D1529" s="1" t="s">
        <v>3078</v>
      </c>
      <c r="E1529" s="17">
        <v>0.47976851851851898</v>
      </c>
      <c r="F1529" s="1" t="s">
        <v>50</v>
      </c>
    </row>
    <row r="1530" spans="2:6">
      <c r="B1530" s="1" t="s">
        <v>14692</v>
      </c>
      <c r="C1530" s="1">
        <v>1</v>
      </c>
      <c r="D1530" s="1" t="s">
        <v>3078</v>
      </c>
      <c r="E1530" s="17">
        <v>0.47980324074074099</v>
      </c>
      <c r="F1530" s="1" t="s">
        <v>50</v>
      </c>
    </row>
    <row r="1531" spans="2:6">
      <c r="B1531" s="1" t="s">
        <v>14698</v>
      </c>
      <c r="C1531" s="1">
        <v>1</v>
      </c>
      <c r="D1531" s="1" t="s">
        <v>13753</v>
      </c>
      <c r="E1531" s="17">
        <v>0.47994212962963001</v>
      </c>
      <c r="F1531" s="1" t="s">
        <v>50</v>
      </c>
    </row>
    <row r="1532" spans="2:6">
      <c r="B1532" s="1" t="s">
        <v>14699</v>
      </c>
      <c r="C1532" s="1">
        <v>1</v>
      </c>
      <c r="D1532" s="1" t="s">
        <v>13753</v>
      </c>
      <c r="E1532" s="17">
        <v>0.47994212962963001</v>
      </c>
      <c r="F1532" s="1" t="s">
        <v>50</v>
      </c>
    </row>
    <row r="1533" spans="2:6">
      <c r="B1533" s="1" t="s">
        <v>14700</v>
      </c>
      <c r="C1533" s="1">
        <v>1</v>
      </c>
      <c r="D1533" s="1" t="s">
        <v>13753</v>
      </c>
      <c r="E1533" s="17">
        <v>0.48017361111111101</v>
      </c>
      <c r="F1533" s="1" t="s">
        <v>50</v>
      </c>
    </row>
    <row r="1534" spans="2:6">
      <c r="B1534" s="1" t="s">
        <v>14698</v>
      </c>
      <c r="C1534" s="1">
        <v>1</v>
      </c>
      <c r="D1534" s="1" t="s">
        <v>13746</v>
      </c>
      <c r="E1534" s="17">
        <v>0.48017361111111101</v>
      </c>
      <c r="F1534" s="1" t="s">
        <v>50</v>
      </c>
    </row>
    <row r="1535" spans="2:6">
      <c r="B1535" s="1" t="s">
        <v>14144</v>
      </c>
      <c r="C1535" s="1">
        <v>1</v>
      </c>
      <c r="D1535" s="1" t="s">
        <v>13746</v>
      </c>
      <c r="E1535" s="17">
        <v>0.480219907407407</v>
      </c>
      <c r="F1535" s="1" t="s">
        <v>50</v>
      </c>
    </row>
    <row r="1536" spans="2:6">
      <c r="B1536" s="1" t="s">
        <v>14696</v>
      </c>
      <c r="C1536" s="1">
        <v>1</v>
      </c>
      <c r="D1536" s="1" t="s">
        <v>13746</v>
      </c>
      <c r="E1536" s="17">
        <v>0.48024305555555602</v>
      </c>
      <c r="F1536" s="1" t="s">
        <v>50</v>
      </c>
    </row>
    <row r="1537" spans="2:6">
      <c r="B1537" s="1" t="s">
        <v>14701</v>
      </c>
      <c r="C1537" s="1">
        <v>1</v>
      </c>
      <c r="D1537" s="1" t="s">
        <v>13753</v>
      </c>
      <c r="E1537" s="17">
        <v>0.48032407407407401</v>
      </c>
      <c r="F1537" s="1" t="s">
        <v>50</v>
      </c>
    </row>
    <row r="1538" spans="2:6">
      <c r="B1538" s="1" t="s">
        <v>14702</v>
      </c>
      <c r="C1538" s="1">
        <v>1</v>
      </c>
      <c r="D1538" s="1" t="s">
        <v>3076</v>
      </c>
      <c r="E1538" s="17">
        <v>0.48035879629629602</v>
      </c>
      <c r="F1538" s="1" t="s">
        <v>50</v>
      </c>
    </row>
    <row r="1539" spans="2:6">
      <c r="B1539" s="1" t="s">
        <v>14650</v>
      </c>
      <c r="C1539" s="1">
        <v>5</v>
      </c>
      <c r="D1539" s="1" t="s">
        <v>3078</v>
      </c>
      <c r="E1539" s="17">
        <v>0.48042824074074097</v>
      </c>
      <c r="F1539" s="1" t="s">
        <v>50</v>
      </c>
    </row>
    <row r="1540" spans="2:6">
      <c r="B1540" s="1" t="s">
        <v>14703</v>
      </c>
      <c r="C1540" s="1">
        <v>1</v>
      </c>
      <c r="D1540" s="1" t="s">
        <v>13760</v>
      </c>
      <c r="E1540" s="17">
        <v>0.48046296296296298</v>
      </c>
      <c r="F1540" s="1" t="s">
        <v>50</v>
      </c>
    </row>
    <row r="1541" spans="2:6">
      <c r="B1541" s="1" t="s">
        <v>14704</v>
      </c>
      <c r="C1541" s="1">
        <v>1</v>
      </c>
      <c r="D1541" s="1" t="s">
        <v>13687</v>
      </c>
      <c r="E1541" s="17">
        <v>0.48054398148148098</v>
      </c>
      <c r="F1541" s="1" t="s">
        <v>50</v>
      </c>
    </row>
    <row r="1542" spans="2:6">
      <c r="B1542" s="1" t="s">
        <v>14701</v>
      </c>
      <c r="C1542" s="1">
        <v>1</v>
      </c>
      <c r="D1542" s="1" t="s">
        <v>13746</v>
      </c>
      <c r="E1542" s="17">
        <v>0.48054398148148098</v>
      </c>
      <c r="F1542" s="1" t="s">
        <v>50</v>
      </c>
    </row>
    <row r="1543" spans="2:6">
      <c r="B1543" s="1" t="s">
        <v>14705</v>
      </c>
      <c r="C1543" s="1">
        <v>1</v>
      </c>
      <c r="D1543" s="1" t="s">
        <v>13687</v>
      </c>
      <c r="E1543" s="17">
        <v>0.48062500000000002</v>
      </c>
      <c r="F1543" s="1" t="s">
        <v>50</v>
      </c>
    </row>
    <row r="1544" spans="2:6">
      <c r="B1544" s="1" t="s">
        <v>14700</v>
      </c>
      <c r="C1544" s="1">
        <v>1</v>
      </c>
      <c r="D1544" s="1" t="s">
        <v>13746</v>
      </c>
      <c r="E1544" s="17">
        <v>0.48075231481481501</v>
      </c>
      <c r="F1544" s="1" t="s">
        <v>50</v>
      </c>
    </row>
    <row r="1545" spans="2:6">
      <c r="B1545" s="1" t="s">
        <v>14706</v>
      </c>
      <c r="C1545" s="1">
        <v>3</v>
      </c>
      <c r="D1545" s="1" t="s">
        <v>13753</v>
      </c>
      <c r="E1545" s="17">
        <v>0.48078703703703701</v>
      </c>
      <c r="F1545" s="1" t="s">
        <v>50</v>
      </c>
    </row>
    <row r="1546" spans="2:6">
      <c r="B1546" s="1" t="s">
        <v>14707</v>
      </c>
      <c r="C1546" s="1">
        <v>1</v>
      </c>
      <c r="D1546" s="1" t="s">
        <v>13753</v>
      </c>
      <c r="E1546" s="17">
        <v>0.480914351851852</v>
      </c>
      <c r="F1546" s="1" t="s">
        <v>50</v>
      </c>
    </row>
    <row r="1547" spans="2:6">
      <c r="B1547" s="1" t="s">
        <v>14708</v>
      </c>
      <c r="C1547" s="1">
        <v>1</v>
      </c>
      <c r="D1547" s="1" t="s">
        <v>13760</v>
      </c>
      <c r="E1547" s="17">
        <v>0.48119212962962998</v>
      </c>
      <c r="F1547" s="1" t="s">
        <v>50</v>
      </c>
    </row>
    <row r="1548" spans="2:6">
      <c r="B1548" s="1" t="s">
        <v>14695</v>
      </c>
      <c r="C1548" s="1">
        <v>1</v>
      </c>
      <c r="D1548" s="1" t="s">
        <v>3078</v>
      </c>
      <c r="E1548" s="17">
        <v>0.48120370370370402</v>
      </c>
      <c r="F1548" s="1" t="s">
        <v>50</v>
      </c>
    </row>
    <row r="1549" spans="2:6">
      <c r="B1549" s="1" t="s">
        <v>14709</v>
      </c>
      <c r="C1549" s="1">
        <v>5</v>
      </c>
      <c r="D1549" s="1" t="s">
        <v>13753</v>
      </c>
      <c r="E1549" s="17">
        <v>0.48122685185185199</v>
      </c>
      <c r="F1549" s="1" t="s">
        <v>50</v>
      </c>
    </row>
    <row r="1550" spans="2:6">
      <c r="B1550" s="1" t="s">
        <v>14710</v>
      </c>
      <c r="C1550" s="1">
        <v>2</v>
      </c>
      <c r="D1550" s="1" t="s">
        <v>13760</v>
      </c>
      <c r="E1550" s="17">
        <v>0.48122685185185199</v>
      </c>
      <c r="F1550" s="1" t="s">
        <v>50</v>
      </c>
    </row>
    <row r="1551" spans="2:6">
      <c r="B1551" s="1" t="s">
        <v>14711</v>
      </c>
      <c r="C1551" s="1">
        <v>1</v>
      </c>
      <c r="D1551" s="1" t="s">
        <v>13760</v>
      </c>
      <c r="E1551" s="17">
        <v>0.48128472222222202</v>
      </c>
      <c r="F1551" s="1" t="s">
        <v>50</v>
      </c>
    </row>
    <row r="1552" spans="2:6">
      <c r="B1552" s="1" t="s">
        <v>14712</v>
      </c>
      <c r="C1552" s="1">
        <v>2</v>
      </c>
      <c r="D1552" s="1" t="s">
        <v>13753</v>
      </c>
      <c r="E1552" s="17">
        <v>0.48130787037036998</v>
      </c>
      <c r="F1552" s="1" t="s">
        <v>50</v>
      </c>
    </row>
    <row r="1553" spans="2:6">
      <c r="B1553" s="1" t="s">
        <v>14713</v>
      </c>
      <c r="C1553" s="1">
        <v>2</v>
      </c>
      <c r="D1553" s="1" t="s">
        <v>13687</v>
      </c>
      <c r="E1553" s="17">
        <v>0.48140046296296302</v>
      </c>
      <c r="F1553" s="1" t="s">
        <v>50</v>
      </c>
    </row>
    <row r="1554" spans="2:6">
      <c r="B1554" s="1" t="s">
        <v>14714</v>
      </c>
      <c r="C1554" s="1">
        <v>2</v>
      </c>
      <c r="D1554" s="1" t="s">
        <v>13687</v>
      </c>
      <c r="E1554" s="17">
        <v>0.48144675925925901</v>
      </c>
      <c r="F1554" s="1" t="s">
        <v>50</v>
      </c>
    </row>
    <row r="1555" spans="2:6">
      <c r="B1555" s="1" t="s">
        <v>14715</v>
      </c>
      <c r="C1555" s="1">
        <v>1</v>
      </c>
      <c r="D1555" s="1" t="s">
        <v>13753</v>
      </c>
      <c r="E1555" s="17">
        <v>0.48146990740740703</v>
      </c>
      <c r="F1555" s="1" t="s">
        <v>50</v>
      </c>
    </row>
    <row r="1556" spans="2:6">
      <c r="B1556" s="1" t="s">
        <v>14706</v>
      </c>
      <c r="C1556" s="1">
        <v>3</v>
      </c>
      <c r="D1556" s="1" t="s">
        <v>3078</v>
      </c>
      <c r="E1556" s="17">
        <v>0.48148148148148101</v>
      </c>
      <c r="F1556" s="1" t="s">
        <v>50</v>
      </c>
    </row>
    <row r="1557" spans="2:6">
      <c r="B1557" s="1" t="s">
        <v>14707</v>
      </c>
      <c r="C1557" s="1">
        <v>1</v>
      </c>
      <c r="D1557" s="1" t="s">
        <v>3078</v>
      </c>
      <c r="E1557" s="17">
        <v>0.4815625</v>
      </c>
      <c r="F1557" s="1" t="s">
        <v>50</v>
      </c>
    </row>
    <row r="1558" spans="2:6">
      <c r="B1558" s="1" t="s">
        <v>14716</v>
      </c>
      <c r="C1558" s="1">
        <v>1</v>
      </c>
      <c r="D1558" s="1" t="s">
        <v>13753</v>
      </c>
      <c r="E1558" s="17">
        <v>0.48158564814814803</v>
      </c>
      <c r="F1558" s="1" t="s">
        <v>50</v>
      </c>
    </row>
    <row r="1559" spans="2:6">
      <c r="B1559" s="1" t="s">
        <v>14712</v>
      </c>
      <c r="C1559" s="1">
        <v>2</v>
      </c>
      <c r="D1559" s="1" t="s">
        <v>13746</v>
      </c>
      <c r="E1559" s="17">
        <v>0.48160879629629599</v>
      </c>
      <c r="F1559" s="1" t="s">
        <v>50</v>
      </c>
    </row>
    <row r="1560" spans="2:6">
      <c r="B1560" s="1" t="s">
        <v>14716</v>
      </c>
      <c r="C1560" s="1">
        <v>1</v>
      </c>
      <c r="D1560" s="1" t="s">
        <v>13746</v>
      </c>
      <c r="E1560" s="17">
        <v>0.48172453703703699</v>
      </c>
      <c r="F1560" s="1" t="s">
        <v>50</v>
      </c>
    </row>
    <row r="1561" spans="2:6">
      <c r="B1561" s="1" t="s">
        <v>14717</v>
      </c>
      <c r="C1561" s="1">
        <v>2</v>
      </c>
      <c r="D1561" s="1" t="s">
        <v>13753</v>
      </c>
      <c r="E1561" s="17">
        <v>0.48189814814814802</v>
      </c>
      <c r="F1561" s="1" t="s">
        <v>50</v>
      </c>
    </row>
    <row r="1562" spans="2:6">
      <c r="B1562" s="1" t="s">
        <v>14718</v>
      </c>
      <c r="C1562" s="1">
        <v>1</v>
      </c>
      <c r="D1562" s="1" t="s">
        <v>13753</v>
      </c>
      <c r="E1562" s="17">
        <v>0.48195601851851799</v>
      </c>
      <c r="F1562" s="1" t="s">
        <v>50</v>
      </c>
    </row>
    <row r="1563" spans="2:6">
      <c r="B1563" s="1" t="s">
        <v>14079</v>
      </c>
      <c r="C1563" s="1">
        <v>2</v>
      </c>
      <c r="D1563" s="1" t="s">
        <v>3077</v>
      </c>
      <c r="E1563" s="17">
        <v>0.48196759259259297</v>
      </c>
      <c r="F1563" s="1" t="s">
        <v>50</v>
      </c>
    </row>
    <row r="1564" spans="2:6">
      <c r="B1564" s="1" t="s">
        <v>14719</v>
      </c>
      <c r="C1564" s="1">
        <v>1</v>
      </c>
      <c r="D1564" s="1" t="s">
        <v>13753</v>
      </c>
      <c r="E1564" s="17">
        <v>0.48200231481481498</v>
      </c>
      <c r="F1564" s="1" t="s">
        <v>50</v>
      </c>
    </row>
    <row r="1565" spans="2:6">
      <c r="B1565" s="1" t="s">
        <v>14720</v>
      </c>
      <c r="C1565" s="1">
        <v>1</v>
      </c>
      <c r="D1565" s="1" t="s">
        <v>13746</v>
      </c>
      <c r="E1565" s="17">
        <v>0.48204861111111103</v>
      </c>
      <c r="F1565" s="1" t="s">
        <v>50</v>
      </c>
    </row>
    <row r="1566" spans="2:6">
      <c r="B1566" s="1" t="s">
        <v>14713</v>
      </c>
      <c r="C1566" s="1">
        <v>2</v>
      </c>
      <c r="D1566" s="1" t="s">
        <v>3095</v>
      </c>
      <c r="E1566" s="17">
        <v>0.48206018518518501</v>
      </c>
      <c r="F1566" s="1" t="s">
        <v>50</v>
      </c>
    </row>
    <row r="1567" spans="2:6">
      <c r="B1567" s="1" t="s">
        <v>14721</v>
      </c>
      <c r="C1567" s="1">
        <v>1</v>
      </c>
      <c r="D1567" s="1" t="s">
        <v>13753</v>
      </c>
      <c r="E1567" s="17">
        <v>0.48209490740740701</v>
      </c>
      <c r="F1567" s="1" t="s">
        <v>50</v>
      </c>
    </row>
    <row r="1568" spans="2:6">
      <c r="B1568" s="1" t="s">
        <v>14722</v>
      </c>
      <c r="C1568" s="1">
        <v>1</v>
      </c>
      <c r="D1568" s="1" t="s">
        <v>13753</v>
      </c>
      <c r="E1568" s="17">
        <v>0.48221064814814801</v>
      </c>
      <c r="F1568" s="1" t="s">
        <v>50</v>
      </c>
    </row>
    <row r="1569" spans="2:6">
      <c r="B1569" s="1" t="s">
        <v>14704</v>
      </c>
      <c r="C1569" s="1">
        <v>1</v>
      </c>
      <c r="D1569" s="1" t="s">
        <v>13746</v>
      </c>
      <c r="E1569" s="17">
        <v>0.48228009259259302</v>
      </c>
      <c r="F1569" s="1" t="s">
        <v>50</v>
      </c>
    </row>
    <row r="1570" spans="2:6">
      <c r="B1570" s="1" t="s">
        <v>14723</v>
      </c>
      <c r="C1570" s="1">
        <v>1</v>
      </c>
      <c r="D1570" s="1" t="s">
        <v>13760</v>
      </c>
      <c r="E1570" s="17">
        <v>0.48229166666666701</v>
      </c>
      <c r="F1570" s="1" t="s">
        <v>50</v>
      </c>
    </row>
    <row r="1571" spans="2:6">
      <c r="B1571" s="1" t="s">
        <v>14230</v>
      </c>
      <c r="C1571" s="1">
        <v>4</v>
      </c>
      <c r="D1571" s="1" t="s">
        <v>13762</v>
      </c>
      <c r="E1571" s="17">
        <v>0.48267361111111101</v>
      </c>
      <c r="F1571" s="1" t="s">
        <v>50</v>
      </c>
    </row>
    <row r="1572" spans="2:6">
      <c r="B1572" s="1" t="s">
        <v>14718</v>
      </c>
      <c r="C1572" s="1">
        <v>1</v>
      </c>
      <c r="D1572" s="1" t="s">
        <v>3078</v>
      </c>
      <c r="E1572" s="17">
        <v>0.48278935185185201</v>
      </c>
      <c r="F1572" s="1" t="s">
        <v>50</v>
      </c>
    </row>
    <row r="1573" spans="2:6">
      <c r="B1573" s="1" t="s">
        <v>14658</v>
      </c>
      <c r="C1573" s="1">
        <v>1</v>
      </c>
      <c r="D1573" s="1" t="s">
        <v>13746</v>
      </c>
      <c r="E1573" s="17">
        <v>0.48282407407407402</v>
      </c>
      <c r="F1573" s="1" t="s">
        <v>50</v>
      </c>
    </row>
    <row r="1574" spans="2:6">
      <c r="B1574" s="1" t="s">
        <v>14715</v>
      </c>
      <c r="C1574" s="1">
        <v>1</v>
      </c>
      <c r="D1574" s="1" t="s">
        <v>3078</v>
      </c>
      <c r="E1574" s="17">
        <v>0.48319444444444398</v>
      </c>
      <c r="F1574" s="1" t="s">
        <v>50</v>
      </c>
    </row>
    <row r="1575" spans="2:6">
      <c r="B1575" s="1" t="s">
        <v>14722</v>
      </c>
      <c r="C1575" s="1">
        <v>1</v>
      </c>
      <c r="D1575" s="1" t="s">
        <v>13746</v>
      </c>
      <c r="E1575" s="17">
        <v>0.48320601851851902</v>
      </c>
      <c r="F1575" s="1" t="s">
        <v>50</v>
      </c>
    </row>
    <row r="1576" spans="2:6">
      <c r="B1576" s="1" t="s">
        <v>14721</v>
      </c>
      <c r="C1576" s="1">
        <v>1</v>
      </c>
      <c r="D1576" s="1" t="s">
        <v>3078</v>
      </c>
      <c r="E1576" s="17">
        <v>0.48322916666666699</v>
      </c>
      <c r="F1576" s="1" t="s">
        <v>50</v>
      </c>
    </row>
    <row r="1577" spans="2:6">
      <c r="B1577" s="1" t="s">
        <v>14705</v>
      </c>
      <c r="C1577" s="1">
        <v>1</v>
      </c>
      <c r="D1577" s="1" t="s">
        <v>13746</v>
      </c>
      <c r="E1577" s="17">
        <v>0.48325231481481501</v>
      </c>
      <c r="F1577" s="1" t="s">
        <v>50</v>
      </c>
    </row>
    <row r="1578" spans="2:6">
      <c r="B1578" s="1" t="s">
        <v>14724</v>
      </c>
      <c r="C1578" s="1">
        <v>1</v>
      </c>
      <c r="D1578" s="1" t="s">
        <v>3076</v>
      </c>
      <c r="E1578" s="17">
        <v>0.48334490740740699</v>
      </c>
      <c r="F1578" s="1" t="s">
        <v>50</v>
      </c>
    </row>
    <row r="1579" spans="2:6">
      <c r="B1579" s="1" t="s">
        <v>14665</v>
      </c>
      <c r="C1579" s="1">
        <v>1</v>
      </c>
      <c r="D1579" s="1" t="s">
        <v>13746</v>
      </c>
      <c r="E1579" s="17">
        <v>0.48334490740740699</v>
      </c>
      <c r="F1579" s="1" t="s">
        <v>50</v>
      </c>
    </row>
    <row r="1580" spans="2:6">
      <c r="B1580" s="1" t="s">
        <v>14725</v>
      </c>
      <c r="C1580" s="1">
        <v>1</v>
      </c>
      <c r="D1580" s="1" t="s">
        <v>13753</v>
      </c>
      <c r="E1580" s="17">
        <v>0.48336805555555601</v>
      </c>
      <c r="F1580" s="1" t="s">
        <v>50</v>
      </c>
    </row>
    <row r="1581" spans="2:6">
      <c r="B1581" s="1" t="s">
        <v>14717</v>
      </c>
      <c r="C1581" s="1">
        <v>2</v>
      </c>
      <c r="D1581" s="1" t="s">
        <v>13762</v>
      </c>
      <c r="E1581" s="17">
        <v>0.48361111111111099</v>
      </c>
      <c r="F1581" s="1" t="s">
        <v>50</v>
      </c>
    </row>
    <row r="1582" spans="2:6">
      <c r="B1582" s="1" t="s">
        <v>14726</v>
      </c>
      <c r="C1582" s="1">
        <v>1</v>
      </c>
      <c r="D1582" s="1" t="s">
        <v>13687</v>
      </c>
      <c r="E1582" s="17">
        <v>0.48383101851851901</v>
      </c>
      <c r="F1582" s="1" t="s">
        <v>50</v>
      </c>
    </row>
    <row r="1583" spans="2:6">
      <c r="B1583" s="1" t="s">
        <v>14726</v>
      </c>
      <c r="C1583" s="1">
        <v>1</v>
      </c>
      <c r="D1583" s="1" t="s">
        <v>13762</v>
      </c>
      <c r="E1583" s="17">
        <v>0.48398148148148101</v>
      </c>
      <c r="F1583" s="1" t="s">
        <v>50</v>
      </c>
    </row>
    <row r="1584" spans="2:6">
      <c r="B1584" s="1" t="s">
        <v>14724</v>
      </c>
      <c r="C1584" s="1">
        <v>1</v>
      </c>
      <c r="D1584" s="1" t="s">
        <v>3077</v>
      </c>
      <c r="E1584" s="17">
        <v>0.48401620370370402</v>
      </c>
      <c r="F1584" s="1" t="s">
        <v>50</v>
      </c>
    </row>
    <row r="1585" spans="2:6">
      <c r="B1585" s="1" t="s">
        <v>14727</v>
      </c>
      <c r="C1585" s="1">
        <v>1</v>
      </c>
      <c r="D1585" s="1" t="s">
        <v>3076</v>
      </c>
      <c r="E1585" s="17">
        <v>0.48405092592592602</v>
      </c>
      <c r="F1585" s="1" t="s">
        <v>50</v>
      </c>
    </row>
    <row r="1586" spans="2:6">
      <c r="B1586" s="1" t="s">
        <v>14680</v>
      </c>
      <c r="C1586" s="1">
        <v>1</v>
      </c>
      <c r="D1586" s="1" t="s">
        <v>3095</v>
      </c>
      <c r="E1586" s="17">
        <v>0.48436342592592602</v>
      </c>
      <c r="F1586" s="1" t="s">
        <v>50</v>
      </c>
    </row>
    <row r="1587" spans="2:6">
      <c r="B1587" s="1" t="s">
        <v>14728</v>
      </c>
      <c r="C1587" s="1">
        <v>1</v>
      </c>
      <c r="D1587" s="1" t="s">
        <v>13753</v>
      </c>
      <c r="E1587" s="17">
        <v>0.48440972222222201</v>
      </c>
      <c r="F1587" s="1" t="s">
        <v>50</v>
      </c>
    </row>
    <row r="1588" spans="2:6">
      <c r="B1588" s="1" t="s">
        <v>14729</v>
      </c>
      <c r="C1588" s="1">
        <v>1</v>
      </c>
      <c r="D1588" s="1" t="s">
        <v>13753</v>
      </c>
      <c r="E1588" s="17">
        <v>0.48445601851851799</v>
      </c>
      <c r="F1588" s="1" t="s">
        <v>50</v>
      </c>
    </row>
    <row r="1589" spans="2:6">
      <c r="B1589" s="1" t="s">
        <v>14730</v>
      </c>
      <c r="C1589" s="1">
        <v>1</v>
      </c>
      <c r="D1589" s="1" t="s">
        <v>13753</v>
      </c>
      <c r="E1589" s="17">
        <v>0.484490740740741</v>
      </c>
      <c r="F1589" s="1" t="s">
        <v>50</v>
      </c>
    </row>
    <row r="1590" spans="2:6">
      <c r="B1590" s="1" t="s">
        <v>14725</v>
      </c>
      <c r="C1590" s="1">
        <v>1</v>
      </c>
      <c r="D1590" s="1" t="s">
        <v>3078</v>
      </c>
      <c r="E1590" s="17">
        <v>0.484490740740741</v>
      </c>
      <c r="F1590" s="1" t="s">
        <v>50</v>
      </c>
    </row>
    <row r="1591" spans="2:6">
      <c r="B1591" s="1" t="s">
        <v>14731</v>
      </c>
      <c r="C1591" s="1">
        <v>1</v>
      </c>
      <c r="D1591" s="1" t="s">
        <v>13753</v>
      </c>
      <c r="E1591" s="17">
        <v>0.484525462962963</v>
      </c>
      <c r="F1591" s="1" t="s">
        <v>50</v>
      </c>
    </row>
    <row r="1592" spans="2:6">
      <c r="B1592" s="1" t="s">
        <v>14727</v>
      </c>
      <c r="C1592" s="1">
        <v>1</v>
      </c>
      <c r="D1592" s="1" t="s">
        <v>3078</v>
      </c>
      <c r="E1592" s="17">
        <v>0.48454861111111103</v>
      </c>
      <c r="F1592" s="1" t="s">
        <v>50</v>
      </c>
    </row>
    <row r="1593" spans="2:6">
      <c r="B1593" s="1" t="s">
        <v>14732</v>
      </c>
      <c r="C1593" s="1">
        <v>1</v>
      </c>
      <c r="D1593" s="1" t="s">
        <v>13753</v>
      </c>
      <c r="E1593" s="17">
        <v>0.48456018518518501</v>
      </c>
      <c r="F1593" s="1" t="s">
        <v>50</v>
      </c>
    </row>
    <row r="1594" spans="2:6">
      <c r="B1594" s="1" t="s">
        <v>14733</v>
      </c>
      <c r="C1594" s="1">
        <v>1</v>
      </c>
      <c r="D1594" s="1" t="s">
        <v>13687</v>
      </c>
      <c r="E1594" s="17">
        <v>0.48459490740740702</v>
      </c>
      <c r="F1594" s="1" t="s">
        <v>50</v>
      </c>
    </row>
    <row r="1595" spans="2:6">
      <c r="B1595" s="1" t="s">
        <v>14734</v>
      </c>
      <c r="C1595" s="1">
        <v>5</v>
      </c>
      <c r="D1595" s="1" t="s">
        <v>13753</v>
      </c>
      <c r="E1595" s="17">
        <v>0.48466435185185203</v>
      </c>
      <c r="F1595" s="1" t="s">
        <v>50</v>
      </c>
    </row>
    <row r="1596" spans="2:6">
      <c r="B1596" s="1" t="s">
        <v>14735</v>
      </c>
      <c r="C1596" s="1">
        <v>1</v>
      </c>
      <c r="D1596" s="1" t="s">
        <v>13687</v>
      </c>
      <c r="E1596" s="17">
        <v>0.48501157407407403</v>
      </c>
      <c r="F1596" s="1" t="s">
        <v>50</v>
      </c>
    </row>
    <row r="1597" spans="2:6">
      <c r="B1597" s="1" t="s">
        <v>14730</v>
      </c>
      <c r="C1597" s="1">
        <v>1</v>
      </c>
      <c r="D1597" s="1" t="s">
        <v>13746</v>
      </c>
      <c r="E1597" s="17">
        <v>0.48511574074074099</v>
      </c>
      <c r="F1597" s="1" t="s">
        <v>50</v>
      </c>
    </row>
    <row r="1598" spans="2:6">
      <c r="B1598" s="1" t="s">
        <v>14736</v>
      </c>
      <c r="C1598" s="1">
        <v>1</v>
      </c>
      <c r="D1598" s="1" t="s">
        <v>13760</v>
      </c>
      <c r="E1598" s="17">
        <v>0.48517361111111101</v>
      </c>
      <c r="F1598" s="1" t="s">
        <v>50</v>
      </c>
    </row>
    <row r="1599" spans="2:6">
      <c r="B1599" s="1" t="s">
        <v>14729</v>
      </c>
      <c r="C1599" s="1">
        <v>1</v>
      </c>
      <c r="D1599" s="1" t="s">
        <v>3078</v>
      </c>
      <c r="E1599" s="17">
        <v>0.485185185185185</v>
      </c>
      <c r="F1599" s="1" t="s">
        <v>50</v>
      </c>
    </row>
    <row r="1600" spans="2:6">
      <c r="B1600" s="1" t="s">
        <v>14731</v>
      </c>
      <c r="C1600" s="1">
        <v>1</v>
      </c>
      <c r="D1600" s="1" t="s">
        <v>3078</v>
      </c>
      <c r="E1600" s="17">
        <v>0.48526620370370399</v>
      </c>
      <c r="F1600" s="1" t="s">
        <v>50</v>
      </c>
    </row>
    <row r="1601" spans="2:6">
      <c r="B1601" s="1" t="s">
        <v>14737</v>
      </c>
      <c r="C1601" s="1">
        <v>2</v>
      </c>
      <c r="D1601" s="1" t="s">
        <v>13753</v>
      </c>
      <c r="E1601" s="17">
        <v>0.48532407407407402</v>
      </c>
      <c r="F1601" s="1" t="s">
        <v>50</v>
      </c>
    </row>
    <row r="1602" spans="2:6">
      <c r="B1602" s="1" t="s">
        <v>14738</v>
      </c>
      <c r="C1602" s="1">
        <v>1</v>
      </c>
      <c r="D1602" s="1" t="s">
        <v>13753</v>
      </c>
      <c r="E1602" s="17">
        <v>0.48539351851851897</v>
      </c>
      <c r="F1602" s="1" t="s">
        <v>50</v>
      </c>
    </row>
    <row r="1603" spans="2:6">
      <c r="B1603" s="1" t="s">
        <v>14739</v>
      </c>
      <c r="C1603" s="1">
        <v>1</v>
      </c>
      <c r="D1603" s="1" t="s">
        <v>13753</v>
      </c>
      <c r="E1603" s="17">
        <v>0.48543981481481502</v>
      </c>
      <c r="F1603" s="1" t="s">
        <v>50</v>
      </c>
    </row>
    <row r="1604" spans="2:6">
      <c r="B1604" s="1" t="s">
        <v>14473</v>
      </c>
      <c r="C1604" s="1">
        <v>1</v>
      </c>
      <c r="D1604" s="1" t="s">
        <v>3095</v>
      </c>
      <c r="E1604" s="17">
        <v>0.48547453703703702</v>
      </c>
      <c r="F1604" s="1" t="s">
        <v>50</v>
      </c>
    </row>
    <row r="1605" spans="2:6">
      <c r="B1605" s="1" t="s">
        <v>14740</v>
      </c>
      <c r="C1605" s="1">
        <v>1</v>
      </c>
      <c r="D1605" s="1" t="s">
        <v>13753</v>
      </c>
      <c r="E1605" s="17">
        <v>0.48549768518518499</v>
      </c>
      <c r="F1605" s="1" t="s">
        <v>50</v>
      </c>
    </row>
    <row r="1606" spans="2:6">
      <c r="B1606" s="1" t="s">
        <v>14741</v>
      </c>
      <c r="C1606" s="1">
        <v>1</v>
      </c>
      <c r="D1606" s="1" t="s">
        <v>13687</v>
      </c>
      <c r="E1606" s="17">
        <v>0.48552083333333301</v>
      </c>
      <c r="F1606" s="1" t="s">
        <v>50</v>
      </c>
    </row>
    <row r="1607" spans="2:6">
      <c r="B1607" s="1" t="s">
        <v>14719</v>
      </c>
      <c r="C1607" s="1">
        <v>1</v>
      </c>
      <c r="D1607" s="1" t="s">
        <v>13746</v>
      </c>
      <c r="E1607" s="17">
        <v>0.48555555555555602</v>
      </c>
      <c r="F1607" s="1" t="s">
        <v>50</v>
      </c>
    </row>
    <row r="1608" spans="2:6">
      <c r="B1608" s="1" t="s">
        <v>14272</v>
      </c>
      <c r="C1608" s="1">
        <v>1</v>
      </c>
      <c r="D1608" s="1" t="s">
        <v>13762</v>
      </c>
      <c r="E1608" s="17">
        <v>0.48556712962963</v>
      </c>
      <c r="F1608" s="1" t="s">
        <v>50</v>
      </c>
    </row>
    <row r="1609" spans="2:6">
      <c r="B1609" s="1" t="s">
        <v>14742</v>
      </c>
      <c r="C1609" s="1">
        <v>1</v>
      </c>
      <c r="D1609" s="1" t="s">
        <v>13753</v>
      </c>
      <c r="E1609" s="17">
        <v>0.48569444444444398</v>
      </c>
      <c r="F1609" s="1" t="s">
        <v>50</v>
      </c>
    </row>
    <row r="1610" spans="2:6">
      <c r="B1610" s="1" t="s">
        <v>14733</v>
      </c>
      <c r="C1610" s="1">
        <v>1</v>
      </c>
      <c r="D1610" s="1" t="s">
        <v>13746</v>
      </c>
      <c r="E1610" s="17">
        <v>0.48577546296296298</v>
      </c>
      <c r="F1610" s="1" t="s">
        <v>50</v>
      </c>
    </row>
    <row r="1611" spans="2:6">
      <c r="B1611" s="1" t="s">
        <v>14743</v>
      </c>
      <c r="C1611" s="1">
        <v>1</v>
      </c>
      <c r="D1611" s="1" t="s">
        <v>13753</v>
      </c>
      <c r="E1611" s="17">
        <v>0.485798611111111</v>
      </c>
      <c r="F1611" s="1" t="s">
        <v>50</v>
      </c>
    </row>
    <row r="1612" spans="2:6">
      <c r="B1612" s="1" t="s">
        <v>14735</v>
      </c>
      <c r="C1612" s="1">
        <v>1</v>
      </c>
      <c r="D1612" s="1" t="s">
        <v>13746</v>
      </c>
      <c r="E1612" s="17">
        <v>0.48593750000000002</v>
      </c>
      <c r="F1612" s="1" t="s">
        <v>50</v>
      </c>
    </row>
    <row r="1613" spans="2:6">
      <c r="B1613" s="1" t="s">
        <v>14738</v>
      </c>
      <c r="C1613" s="1">
        <v>1</v>
      </c>
      <c r="D1613" s="1" t="s">
        <v>3078</v>
      </c>
      <c r="E1613" s="17">
        <v>0.486064814814815</v>
      </c>
      <c r="F1613" s="1" t="s">
        <v>50</v>
      </c>
    </row>
    <row r="1614" spans="2:6">
      <c r="B1614" s="1" t="s">
        <v>14744</v>
      </c>
      <c r="C1614" s="1">
        <v>1</v>
      </c>
      <c r="D1614" s="1" t="s">
        <v>13760</v>
      </c>
      <c r="E1614" s="17">
        <v>0.48613425925925902</v>
      </c>
      <c r="F1614" s="1" t="s">
        <v>50</v>
      </c>
    </row>
    <row r="1615" spans="2:6">
      <c r="B1615" s="1" t="s">
        <v>14687</v>
      </c>
      <c r="C1615" s="1">
        <v>2</v>
      </c>
      <c r="D1615" s="1" t="s">
        <v>13762</v>
      </c>
      <c r="E1615" s="17">
        <v>0.48620370370370403</v>
      </c>
      <c r="F1615" s="1" t="s">
        <v>50</v>
      </c>
    </row>
    <row r="1616" spans="2:6">
      <c r="B1616" s="1" t="s">
        <v>14742</v>
      </c>
      <c r="C1616" s="1">
        <v>1</v>
      </c>
      <c r="D1616" s="1" t="s">
        <v>13746</v>
      </c>
      <c r="E1616" s="17">
        <v>0.48622685185185199</v>
      </c>
      <c r="F1616" s="1" t="s">
        <v>50</v>
      </c>
    </row>
    <row r="1617" spans="2:6">
      <c r="B1617" s="1" t="s">
        <v>14739</v>
      </c>
      <c r="C1617" s="1">
        <v>1</v>
      </c>
      <c r="D1617" s="1" t="s">
        <v>3078</v>
      </c>
      <c r="E1617" s="17">
        <v>0.48628472222222202</v>
      </c>
      <c r="F1617" s="1" t="s">
        <v>50</v>
      </c>
    </row>
    <row r="1618" spans="2:6">
      <c r="B1618" s="1" t="s">
        <v>14732</v>
      </c>
      <c r="C1618" s="1">
        <v>1</v>
      </c>
      <c r="D1618" s="1" t="s">
        <v>13746</v>
      </c>
      <c r="E1618" s="17">
        <v>0.48640046296296302</v>
      </c>
      <c r="F1618" s="1" t="s">
        <v>50</v>
      </c>
    </row>
    <row r="1619" spans="2:6">
      <c r="B1619" s="1" t="s">
        <v>14744</v>
      </c>
      <c r="C1619" s="1">
        <v>1</v>
      </c>
      <c r="D1619" s="1" t="s">
        <v>3077</v>
      </c>
      <c r="E1619" s="17">
        <v>0.48642361111111099</v>
      </c>
      <c r="F1619" s="1" t="s">
        <v>50</v>
      </c>
    </row>
    <row r="1620" spans="2:6">
      <c r="B1620" s="1" t="s">
        <v>14728</v>
      </c>
      <c r="C1620" s="1">
        <v>1</v>
      </c>
      <c r="D1620" s="1" t="s">
        <v>13746</v>
      </c>
      <c r="E1620" s="17">
        <v>0.48644675925925901</v>
      </c>
      <c r="F1620" s="1" t="s">
        <v>50</v>
      </c>
    </row>
    <row r="1621" spans="2:6">
      <c r="B1621" s="1" t="s">
        <v>14098</v>
      </c>
      <c r="C1621" s="1">
        <v>1</v>
      </c>
      <c r="D1621" s="1" t="s">
        <v>3077</v>
      </c>
      <c r="E1621" s="17">
        <v>0.48662037037036998</v>
      </c>
      <c r="F1621" s="1" t="s">
        <v>50</v>
      </c>
    </row>
    <row r="1622" spans="2:6">
      <c r="B1622" s="1" t="s">
        <v>14745</v>
      </c>
      <c r="C1622" s="1">
        <v>2</v>
      </c>
      <c r="D1622" s="1" t="s">
        <v>13760</v>
      </c>
      <c r="E1622" s="17">
        <v>0.48674768518518502</v>
      </c>
      <c r="F1622" s="1" t="s">
        <v>50</v>
      </c>
    </row>
    <row r="1623" spans="2:6">
      <c r="B1623" s="1" t="s">
        <v>14743</v>
      </c>
      <c r="C1623" s="1">
        <v>1</v>
      </c>
      <c r="D1623" s="1" t="s">
        <v>13746</v>
      </c>
      <c r="E1623" s="17">
        <v>0.48678240740740703</v>
      </c>
      <c r="F1623" s="1" t="s">
        <v>50</v>
      </c>
    </row>
    <row r="1624" spans="2:6">
      <c r="B1624" s="1" t="s">
        <v>14746</v>
      </c>
      <c r="C1624" s="1">
        <v>1</v>
      </c>
      <c r="D1624" s="1" t="s">
        <v>13753</v>
      </c>
      <c r="E1624" s="17">
        <v>0.48681712962962997</v>
      </c>
      <c r="F1624" s="1" t="s">
        <v>50</v>
      </c>
    </row>
    <row r="1625" spans="2:6">
      <c r="B1625" s="1" t="s">
        <v>14747</v>
      </c>
      <c r="C1625" s="1">
        <v>1</v>
      </c>
      <c r="D1625" s="1" t="s">
        <v>13760</v>
      </c>
      <c r="E1625" s="17">
        <v>0.48689814814814802</v>
      </c>
      <c r="F1625" s="1" t="s">
        <v>50</v>
      </c>
    </row>
    <row r="1626" spans="2:6">
      <c r="B1626" s="1" t="s">
        <v>14748</v>
      </c>
      <c r="C1626" s="1">
        <v>1</v>
      </c>
      <c r="D1626" s="1" t="s">
        <v>13753</v>
      </c>
      <c r="E1626" s="17">
        <v>0.48692129629629599</v>
      </c>
      <c r="F1626" s="1" t="s">
        <v>50</v>
      </c>
    </row>
    <row r="1627" spans="2:6">
      <c r="B1627" s="1" t="s">
        <v>14749</v>
      </c>
      <c r="C1627" s="1">
        <v>1</v>
      </c>
      <c r="D1627" s="1" t="s">
        <v>13753</v>
      </c>
      <c r="E1627" s="17">
        <v>0.48696759259259298</v>
      </c>
      <c r="F1627" s="1" t="s">
        <v>50</v>
      </c>
    </row>
    <row r="1628" spans="2:6">
      <c r="B1628" s="1" t="s">
        <v>14690</v>
      </c>
      <c r="C1628" s="1">
        <v>5</v>
      </c>
      <c r="D1628" s="1" t="s">
        <v>3078</v>
      </c>
      <c r="E1628" s="17">
        <v>0.487071759259259</v>
      </c>
      <c r="F1628" s="1" t="s">
        <v>50</v>
      </c>
    </row>
    <row r="1629" spans="2:6">
      <c r="B1629" s="1" t="s">
        <v>14750</v>
      </c>
      <c r="C1629" s="1">
        <v>1</v>
      </c>
      <c r="D1629" s="1" t="s">
        <v>13760</v>
      </c>
      <c r="E1629" s="17">
        <v>0.48716435185185197</v>
      </c>
      <c r="F1629" s="1" t="s">
        <v>50</v>
      </c>
    </row>
    <row r="1630" spans="2:6">
      <c r="B1630" s="1" t="s">
        <v>14734</v>
      </c>
      <c r="C1630" s="1">
        <v>5</v>
      </c>
      <c r="D1630" s="1" t="s">
        <v>3078</v>
      </c>
      <c r="E1630" s="17">
        <v>0.48723379629629598</v>
      </c>
      <c r="F1630" s="1" t="s">
        <v>50</v>
      </c>
    </row>
    <row r="1631" spans="2:6">
      <c r="B1631" s="1" t="s">
        <v>14610</v>
      </c>
      <c r="C1631" s="1">
        <v>2</v>
      </c>
      <c r="D1631" s="1" t="s">
        <v>3095</v>
      </c>
      <c r="E1631" s="17">
        <v>0.487337962962963</v>
      </c>
      <c r="F1631" s="1" t="s">
        <v>50</v>
      </c>
    </row>
    <row r="1632" spans="2:6">
      <c r="B1632" s="1" t="s">
        <v>14740</v>
      </c>
      <c r="C1632" s="1">
        <v>1</v>
      </c>
      <c r="D1632" s="1" t="s">
        <v>13746</v>
      </c>
      <c r="E1632" s="17">
        <v>0.48739583333333297</v>
      </c>
      <c r="F1632" s="1" t="s">
        <v>50</v>
      </c>
    </row>
    <row r="1633" spans="2:6">
      <c r="B1633" s="1" t="s">
        <v>14750</v>
      </c>
      <c r="C1633" s="1">
        <v>1</v>
      </c>
      <c r="D1633" s="1" t="s">
        <v>3077</v>
      </c>
      <c r="E1633" s="17">
        <v>0.48744212962963002</v>
      </c>
      <c r="F1633" s="1" t="s">
        <v>50</v>
      </c>
    </row>
    <row r="1634" spans="2:6">
      <c r="B1634" s="1" t="s">
        <v>14697</v>
      </c>
      <c r="C1634" s="1">
        <v>1</v>
      </c>
      <c r="D1634" s="1" t="s">
        <v>13746</v>
      </c>
      <c r="E1634" s="17">
        <v>0.487453703703704</v>
      </c>
      <c r="F1634" s="1" t="s">
        <v>50</v>
      </c>
    </row>
    <row r="1635" spans="2:6">
      <c r="B1635" s="1" t="s">
        <v>14490</v>
      </c>
      <c r="C1635" s="1">
        <v>3</v>
      </c>
      <c r="D1635" s="1" t="s">
        <v>3077</v>
      </c>
      <c r="E1635" s="17">
        <v>0.48754629629629598</v>
      </c>
      <c r="F1635" s="1" t="s">
        <v>50</v>
      </c>
    </row>
    <row r="1636" spans="2:6">
      <c r="B1636" s="1" t="s">
        <v>14751</v>
      </c>
      <c r="C1636" s="1">
        <v>1</v>
      </c>
      <c r="D1636" s="1" t="s">
        <v>13760</v>
      </c>
      <c r="E1636" s="17">
        <v>0.48762731481481503</v>
      </c>
      <c r="F1636" s="1" t="s">
        <v>50</v>
      </c>
    </row>
    <row r="1637" spans="2:6">
      <c r="B1637" s="1" t="s">
        <v>14752</v>
      </c>
      <c r="C1637" s="1">
        <v>2</v>
      </c>
      <c r="D1637" s="1" t="s">
        <v>13760</v>
      </c>
      <c r="E1637" s="17">
        <v>0.48766203703703698</v>
      </c>
      <c r="F1637" s="1" t="s">
        <v>50</v>
      </c>
    </row>
    <row r="1638" spans="2:6">
      <c r="B1638" s="1" t="s">
        <v>14749</v>
      </c>
      <c r="C1638" s="1">
        <v>1</v>
      </c>
      <c r="D1638" s="1" t="s">
        <v>3078</v>
      </c>
      <c r="E1638" s="17">
        <v>0.487685185185185</v>
      </c>
      <c r="F1638" s="1" t="s">
        <v>50</v>
      </c>
    </row>
    <row r="1639" spans="2:6">
      <c r="B1639" s="1" t="s">
        <v>14753</v>
      </c>
      <c r="C1639" s="1">
        <v>5</v>
      </c>
      <c r="D1639" s="1" t="s">
        <v>13753</v>
      </c>
      <c r="E1639" s="17">
        <v>0.48777777777777798</v>
      </c>
      <c r="F1639" s="1" t="s">
        <v>50</v>
      </c>
    </row>
    <row r="1640" spans="2:6">
      <c r="B1640" s="1" t="s">
        <v>14754</v>
      </c>
      <c r="C1640" s="1">
        <v>5</v>
      </c>
      <c r="D1640" s="1" t="s">
        <v>13753</v>
      </c>
      <c r="E1640" s="17">
        <v>0.48785879629629603</v>
      </c>
      <c r="F1640" s="1" t="s">
        <v>50</v>
      </c>
    </row>
    <row r="1641" spans="2:6">
      <c r="B1641" s="1" t="s">
        <v>14755</v>
      </c>
      <c r="C1641" s="1">
        <v>5</v>
      </c>
      <c r="D1641" s="1" t="s">
        <v>13753</v>
      </c>
      <c r="E1641" s="17">
        <v>0.48793981481481502</v>
      </c>
      <c r="F1641" s="1" t="s">
        <v>50</v>
      </c>
    </row>
    <row r="1642" spans="2:6">
      <c r="B1642" s="1" t="s">
        <v>14756</v>
      </c>
      <c r="C1642" s="1">
        <v>1</v>
      </c>
      <c r="D1642" s="1" t="s">
        <v>13753</v>
      </c>
      <c r="E1642" s="17">
        <v>0.48813657407407401</v>
      </c>
      <c r="F1642" s="1" t="s">
        <v>50</v>
      </c>
    </row>
    <row r="1643" spans="2:6">
      <c r="B1643" s="1" t="s">
        <v>14710</v>
      </c>
      <c r="C1643" s="1">
        <v>2</v>
      </c>
      <c r="D1643" s="1" t="s">
        <v>3095</v>
      </c>
      <c r="E1643" s="17">
        <v>0.48825231481481501</v>
      </c>
      <c r="F1643" s="1" t="s">
        <v>50</v>
      </c>
    </row>
    <row r="1644" spans="2:6">
      <c r="B1644" s="1" t="s">
        <v>14747</v>
      </c>
      <c r="C1644" s="1">
        <v>1</v>
      </c>
      <c r="D1644" s="1" t="s">
        <v>13746</v>
      </c>
      <c r="E1644" s="17">
        <v>0.48847222222222197</v>
      </c>
      <c r="F1644" s="1" t="s">
        <v>50</v>
      </c>
    </row>
    <row r="1645" spans="2:6">
      <c r="B1645" s="1" t="s">
        <v>14757</v>
      </c>
      <c r="C1645" s="1">
        <v>1</v>
      </c>
      <c r="D1645" s="1" t="s">
        <v>3076</v>
      </c>
      <c r="E1645" s="17">
        <v>0.488645833333333</v>
      </c>
      <c r="F1645" s="1" t="s">
        <v>50</v>
      </c>
    </row>
    <row r="1646" spans="2:6">
      <c r="B1646" s="1" t="s">
        <v>14758</v>
      </c>
      <c r="C1646" s="1">
        <v>1</v>
      </c>
      <c r="D1646" s="1" t="s">
        <v>13753</v>
      </c>
      <c r="E1646" s="17">
        <v>0.48869212962962999</v>
      </c>
      <c r="F1646" s="1" t="s">
        <v>50</v>
      </c>
    </row>
    <row r="1647" spans="2:6">
      <c r="B1647" s="1" t="s">
        <v>14746</v>
      </c>
      <c r="C1647" s="1">
        <v>1</v>
      </c>
      <c r="D1647" s="1" t="s">
        <v>13746</v>
      </c>
      <c r="E1647" s="17">
        <v>0.48873842592592598</v>
      </c>
      <c r="F1647" s="1" t="s">
        <v>50</v>
      </c>
    </row>
    <row r="1648" spans="2:6">
      <c r="B1648" s="1" t="s">
        <v>14754</v>
      </c>
      <c r="C1648" s="1">
        <v>5</v>
      </c>
      <c r="D1648" s="1" t="s">
        <v>3078</v>
      </c>
      <c r="E1648" s="17">
        <v>0.488761574074074</v>
      </c>
      <c r="F1648" s="1" t="s">
        <v>50</v>
      </c>
    </row>
    <row r="1649" spans="2:6">
      <c r="B1649" s="1" t="s">
        <v>14759</v>
      </c>
      <c r="C1649" s="1">
        <v>1</v>
      </c>
      <c r="D1649" s="1" t="s">
        <v>13760</v>
      </c>
      <c r="E1649" s="17">
        <v>0.48884259259259299</v>
      </c>
      <c r="F1649" s="1" t="s">
        <v>50</v>
      </c>
    </row>
    <row r="1650" spans="2:6">
      <c r="B1650" s="1" t="s">
        <v>14211</v>
      </c>
      <c r="C1650" s="1">
        <v>2</v>
      </c>
      <c r="D1650" s="1" t="s">
        <v>3095</v>
      </c>
      <c r="E1650" s="17">
        <v>0.48917824074074101</v>
      </c>
      <c r="F1650" s="1" t="s">
        <v>50</v>
      </c>
    </row>
    <row r="1651" spans="2:6">
      <c r="B1651" s="1" t="s">
        <v>14748</v>
      </c>
      <c r="C1651" s="1">
        <v>1</v>
      </c>
      <c r="D1651" s="1" t="s">
        <v>3095</v>
      </c>
      <c r="E1651" s="17">
        <v>0.48917824074074101</v>
      </c>
      <c r="F1651" s="1" t="s">
        <v>50</v>
      </c>
    </row>
    <row r="1652" spans="2:6">
      <c r="B1652" s="1" t="s">
        <v>14760</v>
      </c>
      <c r="C1652" s="1">
        <v>1</v>
      </c>
      <c r="D1652" s="1" t="s">
        <v>13687</v>
      </c>
      <c r="E1652" s="17">
        <v>0.48928240740740703</v>
      </c>
      <c r="F1652" s="1" t="s">
        <v>50</v>
      </c>
    </row>
    <row r="1653" spans="2:6">
      <c r="B1653" s="1" t="s">
        <v>14755</v>
      </c>
      <c r="C1653" s="1">
        <v>5</v>
      </c>
      <c r="D1653" s="1" t="s">
        <v>3078</v>
      </c>
      <c r="E1653" s="17">
        <v>0.48942129629629599</v>
      </c>
      <c r="F1653" s="1" t="s">
        <v>50</v>
      </c>
    </row>
    <row r="1654" spans="2:6">
      <c r="B1654" s="1" t="s">
        <v>14761</v>
      </c>
      <c r="C1654" s="1">
        <v>1</v>
      </c>
      <c r="D1654" s="1" t="s">
        <v>13687</v>
      </c>
      <c r="E1654" s="17">
        <v>0.48946759259259298</v>
      </c>
      <c r="F1654" s="1" t="s">
        <v>50</v>
      </c>
    </row>
    <row r="1655" spans="2:6">
      <c r="B1655" s="1" t="s">
        <v>14762</v>
      </c>
      <c r="C1655" s="1">
        <v>1</v>
      </c>
      <c r="D1655" s="1" t="s">
        <v>13760</v>
      </c>
      <c r="E1655" s="17">
        <v>0.48958333333333298</v>
      </c>
      <c r="F1655" s="1" t="s">
        <v>51</v>
      </c>
    </row>
    <row r="1656" spans="2:6">
      <c r="B1656" s="1" t="s">
        <v>14763</v>
      </c>
      <c r="C1656" s="1">
        <v>1</v>
      </c>
      <c r="D1656" s="1" t="s">
        <v>13760</v>
      </c>
      <c r="E1656" s="17">
        <v>0.489606481481482</v>
      </c>
      <c r="F1656" s="1" t="s">
        <v>51</v>
      </c>
    </row>
    <row r="1657" spans="2:6">
      <c r="B1657" s="1" t="s">
        <v>14760</v>
      </c>
      <c r="C1657" s="1">
        <v>1</v>
      </c>
      <c r="D1657" s="1" t="s">
        <v>3095</v>
      </c>
      <c r="E1657" s="17">
        <v>0.48961805555555599</v>
      </c>
      <c r="F1657" s="1" t="s">
        <v>51</v>
      </c>
    </row>
    <row r="1658" spans="2:6">
      <c r="B1658" s="1" t="s">
        <v>14764</v>
      </c>
      <c r="C1658" s="1">
        <v>1</v>
      </c>
      <c r="D1658" s="1" t="s">
        <v>13760</v>
      </c>
      <c r="E1658" s="17">
        <v>0.48982638888888902</v>
      </c>
      <c r="F1658" s="1" t="s">
        <v>51</v>
      </c>
    </row>
    <row r="1659" spans="2:6">
      <c r="B1659" s="1" t="s">
        <v>14762</v>
      </c>
      <c r="C1659" s="1">
        <v>1</v>
      </c>
      <c r="D1659" s="1" t="s">
        <v>3077</v>
      </c>
      <c r="E1659" s="17">
        <v>0.48990740740740701</v>
      </c>
      <c r="F1659" s="1" t="s">
        <v>51</v>
      </c>
    </row>
    <row r="1660" spans="2:6">
      <c r="B1660" s="1" t="s">
        <v>14765</v>
      </c>
      <c r="C1660" s="1">
        <v>1</v>
      </c>
      <c r="D1660" s="1" t="s">
        <v>13753</v>
      </c>
      <c r="E1660" s="17">
        <v>0.49002314814814801</v>
      </c>
      <c r="F1660" s="1" t="s">
        <v>51</v>
      </c>
    </row>
    <row r="1661" spans="2:6">
      <c r="B1661" s="1" t="s">
        <v>14764</v>
      </c>
      <c r="C1661" s="1">
        <v>1</v>
      </c>
      <c r="D1661" s="1" t="s">
        <v>3077</v>
      </c>
      <c r="E1661" s="17">
        <v>0.49013888888888901</v>
      </c>
      <c r="F1661" s="1" t="s">
        <v>51</v>
      </c>
    </row>
    <row r="1662" spans="2:6">
      <c r="B1662" s="1" t="s">
        <v>14271</v>
      </c>
      <c r="C1662" s="1">
        <v>1</v>
      </c>
      <c r="D1662" s="1" t="s">
        <v>3077</v>
      </c>
      <c r="E1662" s="17">
        <v>0.490185185185185</v>
      </c>
      <c r="F1662" s="1" t="s">
        <v>51</v>
      </c>
    </row>
    <row r="1663" spans="2:6">
      <c r="B1663" s="1" t="s">
        <v>14765</v>
      </c>
      <c r="C1663" s="1">
        <v>1</v>
      </c>
      <c r="D1663" s="1" t="s">
        <v>13746</v>
      </c>
      <c r="E1663" s="17">
        <v>0.49019675925925899</v>
      </c>
      <c r="F1663" s="1" t="s">
        <v>51</v>
      </c>
    </row>
    <row r="1664" spans="2:6">
      <c r="B1664" s="1" t="s">
        <v>14766</v>
      </c>
      <c r="C1664" s="1">
        <v>2</v>
      </c>
      <c r="D1664" s="1" t="s">
        <v>3076</v>
      </c>
      <c r="E1664" s="17">
        <v>0.49020833333333302</v>
      </c>
      <c r="F1664" s="1" t="s">
        <v>51</v>
      </c>
    </row>
    <row r="1665" spans="2:6">
      <c r="B1665" s="1" t="s">
        <v>14767</v>
      </c>
      <c r="C1665" s="1">
        <v>1</v>
      </c>
      <c r="D1665" s="1" t="s">
        <v>13760</v>
      </c>
      <c r="E1665" s="17">
        <v>0.49020833333333302</v>
      </c>
      <c r="F1665" s="1" t="s">
        <v>51</v>
      </c>
    </row>
    <row r="1666" spans="2:6">
      <c r="B1666" s="1" t="s">
        <v>14768</v>
      </c>
      <c r="C1666" s="1">
        <v>2</v>
      </c>
      <c r="D1666" s="1" t="s">
        <v>13687</v>
      </c>
      <c r="E1666" s="17">
        <v>0.49034722222222199</v>
      </c>
      <c r="F1666" s="1" t="s">
        <v>51</v>
      </c>
    </row>
    <row r="1667" spans="2:6">
      <c r="B1667" s="1" t="s">
        <v>14769</v>
      </c>
      <c r="C1667" s="1">
        <v>1</v>
      </c>
      <c r="D1667" s="1" t="s">
        <v>13687</v>
      </c>
      <c r="E1667" s="17">
        <v>0.49035879629629597</v>
      </c>
      <c r="F1667" s="1" t="s">
        <v>51</v>
      </c>
    </row>
    <row r="1668" spans="2:6">
      <c r="B1668" s="1" t="s">
        <v>14672</v>
      </c>
      <c r="C1668" s="1">
        <v>5</v>
      </c>
      <c r="D1668" s="1" t="s">
        <v>3078</v>
      </c>
      <c r="E1668" s="17">
        <v>0.49035879629629597</v>
      </c>
      <c r="F1668" s="1" t="s">
        <v>51</v>
      </c>
    </row>
    <row r="1669" spans="2:6">
      <c r="B1669" s="1" t="s">
        <v>14768</v>
      </c>
      <c r="C1669" s="1">
        <v>2</v>
      </c>
      <c r="D1669" s="1" t="s">
        <v>13762</v>
      </c>
      <c r="E1669" s="17">
        <v>0.49050925925925898</v>
      </c>
      <c r="F1669" s="1" t="s">
        <v>51</v>
      </c>
    </row>
    <row r="1670" spans="2:6">
      <c r="B1670" s="1" t="s">
        <v>14767</v>
      </c>
      <c r="C1670" s="1">
        <v>1</v>
      </c>
      <c r="D1670" s="1" t="s">
        <v>3077</v>
      </c>
      <c r="E1670" s="17">
        <v>0.49055555555555602</v>
      </c>
      <c r="F1670" s="1" t="s">
        <v>51</v>
      </c>
    </row>
    <row r="1671" spans="2:6">
      <c r="B1671" s="1" t="s">
        <v>14756</v>
      </c>
      <c r="C1671" s="1">
        <v>1</v>
      </c>
      <c r="D1671" s="1" t="s">
        <v>13746</v>
      </c>
      <c r="E1671" s="17">
        <v>0.49062499999999998</v>
      </c>
      <c r="F1671" s="1" t="s">
        <v>51</v>
      </c>
    </row>
    <row r="1672" spans="2:6">
      <c r="B1672" s="1" t="s">
        <v>14770</v>
      </c>
      <c r="C1672" s="1">
        <v>1</v>
      </c>
      <c r="D1672" s="1" t="s">
        <v>13687</v>
      </c>
      <c r="E1672" s="17">
        <v>0.49065972222222198</v>
      </c>
      <c r="F1672" s="1" t="s">
        <v>51</v>
      </c>
    </row>
    <row r="1673" spans="2:6">
      <c r="B1673" s="1" t="s">
        <v>14771</v>
      </c>
      <c r="C1673" s="1">
        <v>1</v>
      </c>
      <c r="D1673" s="1" t="s">
        <v>3076</v>
      </c>
      <c r="E1673" s="17">
        <v>0.49068287037037001</v>
      </c>
      <c r="F1673" s="1" t="s">
        <v>51</v>
      </c>
    </row>
    <row r="1674" spans="2:6">
      <c r="B1674" s="1" t="s">
        <v>14772</v>
      </c>
      <c r="C1674" s="1">
        <v>1</v>
      </c>
      <c r="D1674" s="1" t="s">
        <v>13760</v>
      </c>
      <c r="E1674" s="17">
        <v>0.49081018518518499</v>
      </c>
      <c r="F1674" s="1" t="s">
        <v>51</v>
      </c>
    </row>
    <row r="1675" spans="2:6">
      <c r="B1675" s="1" t="s">
        <v>14737</v>
      </c>
      <c r="C1675" s="1">
        <v>2</v>
      </c>
      <c r="D1675" s="1" t="s">
        <v>13762</v>
      </c>
      <c r="E1675" s="17">
        <v>0.49085648148148098</v>
      </c>
      <c r="F1675" s="1" t="s">
        <v>51</v>
      </c>
    </row>
    <row r="1676" spans="2:6">
      <c r="B1676" s="1" t="s">
        <v>14773</v>
      </c>
      <c r="C1676" s="1">
        <v>5</v>
      </c>
      <c r="D1676" s="1" t="s">
        <v>13753</v>
      </c>
      <c r="E1676" s="17">
        <v>0.49087962962963</v>
      </c>
      <c r="F1676" s="1" t="s">
        <v>51</v>
      </c>
    </row>
    <row r="1677" spans="2:6">
      <c r="B1677" s="1" t="s">
        <v>14774</v>
      </c>
      <c r="C1677" s="1">
        <v>2</v>
      </c>
      <c r="D1677" s="1" t="s">
        <v>13687</v>
      </c>
      <c r="E1677" s="17">
        <v>0.49090277777777802</v>
      </c>
      <c r="F1677" s="1" t="s">
        <v>51</v>
      </c>
    </row>
    <row r="1678" spans="2:6">
      <c r="B1678" s="1" t="s">
        <v>14775</v>
      </c>
      <c r="C1678" s="1">
        <v>1</v>
      </c>
      <c r="D1678" s="1" t="s">
        <v>13753</v>
      </c>
      <c r="E1678" s="17">
        <v>0.49104166666666699</v>
      </c>
      <c r="F1678" s="1" t="s">
        <v>51</v>
      </c>
    </row>
    <row r="1679" spans="2:6">
      <c r="B1679" s="1" t="s">
        <v>14770</v>
      </c>
      <c r="C1679" s="1">
        <v>1</v>
      </c>
      <c r="D1679" s="1" t="s">
        <v>3095</v>
      </c>
      <c r="E1679" s="17">
        <v>0.49107638888888899</v>
      </c>
      <c r="F1679" s="1" t="s">
        <v>51</v>
      </c>
    </row>
    <row r="1680" spans="2:6">
      <c r="B1680" s="1" t="s">
        <v>14776</v>
      </c>
      <c r="C1680" s="1">
        <v>1</v>
      </c>
      <c r="D1680" s="1" t="s">
        <v>13687</v>
      </c>
      <c r="E1680" s="17">
        <v>0.491111111111111</v>
      </c>
      <c r="F1680" s="1" t="s">
        <v>51</v>
      </c>
    </row>
    <row r="1681" spans="2:6">
      <c r="B1681" s="1" t="s">
        <v>14777</v>
      </c>
      <c r="C1681" s="1">
        <v>1</v>
      </c>
      <c r="D1681" s="1" t="s">
        <v>13687</v>
      </c>
      <c r="E1681" s="17">
        <v>0.49116898148148103</v>
      </c>
      <c r="F1681" s="1" t="s">
        <v>51</v>
      </c>
    </row>
    <row r="1682" spans="2:6">
      <c r="B1682" s="1" t="s">
        <v>14759</v>
      </c>
      <c r="C1682" s="1">
        <v>1</v>
      </c>
      <c r="D1682" s="1" t="s">
        <v>3095</v>
      </c>
      <c r="E1682" s="17">
        <v>0.49123842592592598</v>
      </c>
      <c r="F1682" s="1" t="s">
        <v>51</v>
      </c>
    </row>
    <row r="1683" spans="2:6">
      <c r="B1683" s="1" t="s">
        <v>14775</v>
      </c>
      <c r="C1683" s="1">
        <v>1</v>
      </c>
      <c r="D1683" s="1" t="s">
        <v>13746</v>
      </c>
      <c r="E1683" s="17">
        <v>0.49142361111111099</v>
      </c>
      <c r="F1683" s="1" t="s">
        <v>51</v>
      </c>
    </row>
    <row r="1684" spans="2:6">
      <c r="B1684" s="1" t="s">
        <v>14778</v>
      </c>
      <c r="C1684" s="1">
        <v>1</v>
      </c>
      <c r="D1684" s="1" t="s">
        <v>13760</v>
      </c>
      <c r="E1684" s="17">
        <v>0.491458333333333</v>
      </c>
      <c r="F1684" s="1" t="s">
        <v>51</v>
      </c>
    </row>
    <row r="1685" spans="2:6">
      <c r="B1685" s="1" t="s">
        <v>14761</v>
      </c>
      <c r="C1685" s="1">
        <v>1</v>
      </c>
      <c r="D1685" s="1" t="s">
        <v>13746</v>
      </c>
      <c r="E1685" s="17">
        <v>0.49150462962962999</v>
      </c>
      <c r="F1685" s="1" t="s">
        <v>51</v>
      </c>
    </row>
    <row r="1686" spans="2:6">
      <c r="B1686" s="1" t="s">
        <v>14769</v>
      </c>
      <c r="C1686" s="1">
        <v>1</v>
      </c>
      <c r="D1686" s="1" t="s">
        <v>13746</v>
      </c>
      <c r="E1686" s="17">
        <v>0.491574074074074</v>
      </c>
      <c r="F1686" s="1" t="s">
        <v>51</v>
      </c>
    </row>
    <row r="1687" spans="2:6">
      <c r="B1687" s="1" t="s">
        <v>14779</v>
      </c>
      <c r="C1687" s="1">
        <v>1</v>
      </c>
      <c r="D1687" s="1" t="s">
        <v>13760</v>
      </c>
      <c r="E1687" s="17">
        <v>0.49165509259259299</v>
      </c>
      <c r="F1687" s="1" t="s">
        <v>51</v>
      </c>
    </row>
    <row r="1688" spans="2:6">
      <c r="B1688" s="1" t="s">
        <v>14780</v>
      </c>
      <c r="C1688" s="1">
        <v>1</v>
      </c>
      <c r="D1688" s="1" t="s">
        <v>3078</v>
      </c>
      <c r="E1688" s="17">
        <v>0.49187500000000001</v>
      </c>
      <c r="F1688" s="1" t="s">
        <v>51</v>
      </c>
    </row>
    <row r="1689" spans="2:6">
      <c r="B1689" s="1" t="s">
        <v>14774</v>
      </c>
      <c r="C1689" s="1">
        <v>2</v>
      </c>
      <c r="D1689" s="1" t="s">
        <v>13746</v>
      </c>
      <c r="E1689" s="17">
        <v>0.49190972222222201</v>
      </c>
      <c r="F1689" s="1" t="s">
        <v>51</v>
      </c>
    </row>
    <row r="1690" spans="2:6">
      <c r="B1690" s="1" t="s">
        <v>14763</v>
      </c>
      <c r="C1690" s="1">
        <v>1</v>
      </c>
      <c r="D1690" s="1" t="s">
        <v>13746</v>
      </c>
      <c r="E1690" s="17">
        <v>0.49214120370370401</v>
      </c>
      <c r="F1690" s="1" t="s">
        <v>51</v>
      </c>
    </row>
    <row r="1691" spans="2:6">
      <c r="B1691" s="1" t="s">
        <v>14777</v>
      </c>
      <c r="C1691" s="1">
        <v>1</v>
      </c>
      <c r="D1691" s="1" t="s">
        <v>13746</v>
      </c>
      <c r="E1691" s="17">
        <v>0.49231481481481498</v>
      </c>
      <c r="F1691" s="1" t="s">
        <v>51</v>
      </c>
    </row>
    <row r="1692" spans="2:6">
      <c r="B1692" s="1" t="s">
        <v>14781</v>
      </c>
      <c r="C1692" s="1">
        <v>1</v>
      </c>
      <c r="D1692" s="1" t="s">
        <v>13753</v>
      </c>
      <c r="E1692" s="17">
        <v>0.49244212962963002</v>
      </c>
      <c r="F1692" s="1" t="s">
        <v>51</v>
      </c>
    </row>
    <row r="1693" spans="2:6">
      <c r="B1693" s="1" t="s">
        <v>14776</v>
      </c>
      <c r="C1693" s="1">
        <v>2</v>
      </c>
      <c r="D1693" s="1" t="s">
        <v>3095</v>
      </c>
      <c r="E1693" s="17">
        <v>0.49244212962963002</v>
      </c>
      <c r="F1693" s="1" t="s">
        <v>51</v>
      </c>
    </row>
    <row r="1694" spans="2:6">
      <c r="B1694" s="1" t="s">
        <v>14782</v>
      </c>
      <c r="C1694" s="1">
        <v>1</v>
      </c>
      <c r="D1694" s="1" t="s">
        <v>13753</v>
      </c>
      <c r="E1694" s="17">
        <v>0.49254629629629598</v>
      </c>
      <c r="F1694" s="1" t="s">
        <v>51</v>
      </c>
    </row>
    <row r="1695" spans="2:6">
      <c r="B1695" s="1" t="s">
        <v>14783</v>
      </c>
      <c r="C1695" s="1">
        <v>1</v>
      </c>
      <c r="D1695" s="1" t="s">
        <v>13687</v>
      </c>
      <c r="E1695" s="17">
        <v>0.49260416666666701</v>
      </c>
      <c r="F1695" s="1" t="s">
        <v>51</v>
      </c>
    </row>
    <row r="1696" spans="2:6">
      <c r="B1696" s="1" t="s">
        <v>14753</v>
      </c>
      <c r="C1696" s="1">
        <v>5</v>
      </c>
      <c r="D1696" s="1" t="s">
        <v>3078</v>
      </c>
      <c r="E1696" s="17">
        <v>0.49266203703703698</v>
      </c>
      <c r="F1696" s="1" t="s">
        <v>51</v>
      </c>
    </row>
    <row r="1697" spans="2:6">
      <c r="B1697" s="1" t="s">
        <v>14779</v>
      </c>
      <c r="C1697" s="1">
        <v>1</v>
      </c>
      <c r="D1697" s="1" t="s">
        <v>3095</v>
      </c>
      <c r="E1697" s="17">
        <v>0.49282407407407403</v>
      </c>
      <c r="F1697" s="1" t="s">
        <v>51</v>
      </c>
    </row>
    <row r="1698" spans="2:6">
      <c r="B1698" s="1" t="s">
        <v>14784</v>
      </c>
      <c r="C1698" s="1">
        <v>1</v>
      </c>
      <c r="D1698" s="1" t="s">
        <v>13687</v>
      </c>
      <c r="E1698" s="17">
        <v>0.49284722222222199</v>
      </c>
      <c r="F1698" s="1" t="s">
        <v>51</v>
      </c>
    </row>
    <row r="1699" spans="2:6">
      <c r="B1699" s="1" t="s">
        <v>14785</v>
      </c>
      <c r="C1699" s="1">
        <v>1</v>
      </c>
      <c r="D1699" s="1" t="s">
        <v>13687</v>
      </c>
      <c r="E1699" s="17">
        <v>0.49306712962963001</v>
      </c>
      <c r="F1699" s="1" t="s">
        <v>51</v>
      </c>
    </row>
    <row r="1700" spans="2:6">
      <c r="B1700" s="1" t="s">
        <v>14786</v>
      </c>
      <c r="C1700" s="1">
        <v>1</v>
      </c>
      <c r="D1700" s="1" t="s">
        <v>13753</v>
      </c>
      <c r="E1700" s="17">
        <v>0.49321759259259301</v>
      </c>
      <c r="F1700" s="1" t="s">
        <v>51</v>
      </c>
    </row>
    <row r="1701" spans="2:6">
      <c r="B1701" s="1" t="s">
        <v>14787</v>
      </c>
      <c r="C1701" s="1">
        <v>1</v>
      </c>
      <c r="D1701" s="1" t="s">
        <v>13753</v>
      </c>
      <c r="E1701" s="17">
        <v>0.49325231481481502</v>
      </c>
      <c r="F1701" s="1" t="s">
        <v>51</v>
      </c>
    </row>
    <row r="1702" spans="2:6">
      <c r="B1702" s="1" t="s">
        <v>14788</v>
      </c>
      <c r="C1702" s="1">
        <v>1</v>
      </c>
      <c r="D1702" s="1" t="s">
        <v>13760</v>
      </c>
      <c r="E1702" s="17">
        <v>0.49325231481481502</v>
      </c>
      <c r="F1702" s="1" t="s">
        <v>51</v>
      </c>
    </row>
    <row r="1703" spans="2:6">
      <c r="B1703" s="1" t="s">
        <v>14789</v>
      </c>
      <c r="C1703" s="1">
        <v>1</v>
      </c>
      <c r="D1703" s="1" t="s">
        <v>3076</v>
      </c>
      <c r="E1703" s="17">
        <v>0.493263888888889</v>
      </c>
      <c r="F1703" s="1" t="s">
        <v>51</v>
      </c>
    </row>
    <row r="1704" spans="2:6">
      <c r="B1704" s="1" t="s">
        <v>14790</v>
      </c>
      <c r="C1704" s="1">
        <v>1</v>
      </c>
      <c r="D1704" s="1" t="s">
        <v>3076</v>
      </c>
      <c r="E1704" s="17">
        <v>0.49329861111111101</v>
      </c>
      <c r="F1704" s="1" t="s">
        <v>51</v>
      </c>
    </row>
    <row r="1705" spans="2:6">
      <c r="B1705" s="1" t="s">
        <v>14791</v>
      </c>
      <c r="C1705" s="1">
        <v>1</v>
      </c>
      <c r="D1705" s="1" t="s">
        <v>13753</v>
      </c>
      <c r="E1705" s="17">
        <v>0.49337962962963</v>
      </c>
      <c r="F1705" s="1" t="s">
        <v>51</v>
      </c>
    </row>
    <row r="1706" spans="2:6">
      <c r="B1706" s="1" t="s">
        <v>14159</v>
      </c>
      <c r="C1706" s="1">
        <v>1</v>
      </c>
      <c r="D1706" s="1" t="s">
        <v>13746</v>
      </c>
      <c r="E1706" s="17">
        <v>0.49343749999999997</v>
      </c>
      <c r="F1706" s="1" t="s">
        <v>51</v>
      </c>
    </row>
    <row r="1707" spans="2:6">
      <c r="B1707" s="1" t="s">
        <v>14792</v>
      </c>
      <c r="C1707" s="1">
        <v>1</v>
      </c>
      <c r="D1707" s="1" t="s">
        <v>13753</v>
      </c>
      <c r="E1707" s="17">
        <v>0.49359953703703702</v>
      </c>
      <c r="F1707" s="1" t="s">
        <v>51</v>
      </c>
    </row>
    <row r="1708" spans="2:6">
      <c r="B1708" s="1" t="s">
        <v>14793</v>
      </c>
      <c r="C1708" s="1">
        <v>1</v>
      </c>
      <c r="D1708" s="1" t="s">
        <v>13753</v>
      </c>
      <c r="E1708" s="17">
        <v>0.49364583333333301</v>
      </c>
      <c r="F1708" s="1" t="s">
        <v>51</v>
      </c>
    </row>
    <row r="1709" spans="2:6">
      <c r="B1709" s="1" t="s">
        <v>14794</v>
      </c>
      <c r="C1709" s="1">
        <v>1</v>
      </c>
      <c r="D1709" s="1" t="s">
        <v>13753</v>
      </c>
      <c r="E1709" s="17">
        <v>0.49373842592592598</v>
      </c>
      <c r="F1709" s="1" t="s">
        <v>51</v>
      </c>
    </row>
    <row r="1710" spans="2:6">
      <c r="B1710" s="1" t="s">
        <v>14757</v>
      </c>
      <c r="C1710" s="1">
        <v>1</v>
      </c>
      <c r="D1710" s="1" t="s">
        <v>3095</v>
      </c>
      <c r="E1710" s="17">
        <v>0.49375000000000002</v>
      </c>
      <c r="F1710" s="1" t="s">
        <v>51</v>
      </c>
    </row>
    <row r="1711" spans="2:6">
      <c r="B1711" s="1" t="s">
        <v>14788</v>
      </c>
      <c r="C1711" s="1">
        <v>1</v>
      </c>
      <c r="D1711" s="1" t="s">
        <v>3077</v>
      </c>
      <c r="E1711" s="17">
        <v>0.49376157407407401</v>
      </c>
      <c r="F1711" s="1" t="s">
        <v>51</v>
      </c>
    </row>
    <row r="1712" spans="2:6">
      <c r="B1712" s="1" t="s">
        <v>14795</v>
      </c>
      <c r="C1712" s="1">
        <v>5</v>
      </c>
      <c r="D1712" s="1" t="s">
        <v>13753</v>
      </c>
      <c r="E1712" s="17">
        <v>0.49385416666666698</v>
      </c>
      <c r="F1712" s="1" t="s">
        <v>51</v>
      </c>
    </row>
    <row r="1713" spans="2:6">
      <c r="B1713" s="1" t="s">
        <v>14771</v>
      </c>
      <c r="C1713" s="1">
        <v>1</v>
      </c>
      <c r="D1713" s="1" t="s">
        <v>3077</v>
      </c>
      <c r="E1713" s="17">
        <v>0.493993055555556</v>
      </c>
      <c r="F1713" s="1" t="s">
        <v>51</v>
      </c>
    </row>
    <row r="1714" spans="2:6">
      <c r="B1714" s="1" t="s">
        <v>14796</v>
      </c>
      <c r="C1714" s="1">
        <v>1</v>
      </c>
      <c r="D1714" s="1" t="s">
        <v>13753</v>
      </c>
      <c r="E1714" s="17">
        <v>0.49403935185185199</v>
      </c>
      <c r="F1714" s="1" t="s">
        <v>51</v>
      </c>
    </row>
    <row r="1715" spans="2:6">
      <c r="B1715" s="1" t="s">
        <v>14789</v>
      </c>
      <c r="C1715" s="1">
        <v>1</v>
      </c>
      <c r="D1715" s="1" t="s">
        <v>3078</v>
      </c>
      <c r="E1715" s="17">
        <v>0.494074074074074</v>
      </c>
      <c r="F1715" s="1" t="s">
        <v>51</v>
      </c>
    </row>
    <row r="1716" spans="2:6">
      <c r="B1716" s="1" t="s">
        <v>14797</v>
      </c>
      <c r="C1716" s="1">
        <v>1</v>
      </c>
      <c r="D1716" s="1" t="s">
        <v>13687</v>
      </c>
      <c r="E1716" s="17">
        <v>0.494108796296296</v>
      </c>
      <c r="F1716" s="1" t="s">
        <v>51</v>
      </c>
    </row>
    <row r="1717" spans="2:6">
      <c r="B1717" s="1" t="s">
        <v>14798</v>
      </c>
      <c r="C1717" s="1">
        <v>1</v>
      </c>
      <c r="D1717" s="1" t="s">
        <v>13687</v>
      </c>
      <c r="E1717" s="17">
        <v>0.49414351851851901</v>
      </c>
      <c r="F1717" s="1" t="s">
        <v>51</v>
      </c>
    </row>
    <row r="1718" spans="2:6">
      <c r="B1718" s="1" t="s">
        <v>14781</v>
      </c>
      <c r="C1718" s="1">
        <v>1</v>
      </c>
      <c r="D1718" s="1" t="s">
        <v>13762</v>
      </c>
      <c r="E1718" s="17">
        <v>0.49421296296296302</v>
      </c>
      <c r="F1718" s="1" t="s">
        <v>51</v>
      </c>
    </row>
    <row r="1719" spans="2:6">
      <c r="B1719" s="1" t="s">
        <v>14787</v>
      </c>
      <c r="C1719" s="1">
        <v>1</v>
      </c>
      <c r="D1719" s="1" t="s">
        <v>13746</v>
      </c>
      <c r="E1719" s="17">
        <v>0.494340277777778</v>
      </c>
      <c r="F1719" s="1" t="s">
        <v>51</v>
      </c>
    </row>
    <row r="1720" spans="2:6">
      <c r="B1720" s="1" t="s">
        <v>14784</v>
      </c>
      <c r="C1720" s="1">
        <v>1</v>
      </c>
      <c r="D1720" s="1" t="s">
        <v>13746</v>
      </c>
      <c r="E1720" s="17">
        <v>0.49439814814814798</v>
      </c>
      <c r="F1720" s="1" t="s">
        <v>51</v>
      </c>
    </row>
    <row r="1721" spans="2:6">
      <c r="B1721" s="1" t="s">
        <v>14785</v>
      </c>
      <c r="C1721" s="1">
        <v>1</v>
      </c>
      <c r="D1721" s="1" t="s">
        <v>13746</v>
      </c>
      <c r="E1721" s="17">
        <v>0.494421296296296</v>
      </c>
      <c r="F1721" s="1" t="s">
        <v>51</v>
      </c>
    </row>
    <row r="1722" spans="2:6">
      <c r="B1722" s="1" t="s">
        <v>14792</v>
      </c>
      <c r="C1722" s="1">
        <v>1</v>
      </c>
      <c r="D1722" s="1" t="s">
        <v>13746</v>
      </c>
      <c r="E1722" s="17">
        <v>0.49446759259259299</v>
      </c>
      <c r="F1722" s="1" t="s">
        <v>51</v>
      </c>
    </row>
    <row r="1723" spans="2:6">
      <c r="B1723" s="1" t="s">
        <v>14793</v>
      </c>
      <c r="C1723" s="1">
        <v>1</v>
      </c>
      <c r="D1723" s="1" t="s">
        <v>3078</v>
      </c>
      <c r="E1723" s="17">
        <v>0.49451388888888897</v>
      </c>
      <c r="F1723" s="1" t="s">
        <v>51</v>
      </c>
    </row>
    <row r="1724" spans="2:6">
      <c r="B1724" s="1" t="s">
        <v>14783</v>
      </c>
      <c r="C1724" s="1">
        <v>1</v>
      </c>
      <c r="D1724" s="1" t="s">
        <v>13746</v>
      </c>
      <c r="E1724" s="17">
        <v>0.49459490740740703</v>
      </c>
      <c r="F1724" s="1" t="s">
        <v>51</v>
      </c>
    </row>
    <row r="1725" spans="2:6">
      <c r="B1725" s="1" t="s">
        <v>14799</v>
      </c>
      <c r="C1725" s="1">
        <v>5</v>
      </c>
      <c r="D1725" s="1" t="s">
        <v>13753</v>
      </c>
      <c r="E1725" s="17">
        <v>0.49462962962962997</v>
      </c>
      <c r="F1725" s="1" t="s">
        <v>51</v>
      </c>
    </row>
    <row r="1726" spans="2:6">
      <c r="B1726" s="1" t="s">
        <v>14633</v>
      </c>
      <c r="C1726" s="1">
        <v>2</v>
      </c>
      <c r="D1726" s="1" t="s">
        <v>3077</v>
      </c>
      <c r="E1726" s="17">
        <v>0.49474537037036997</v>
      </c>
      <c r="F1726" s="1" t="s">
        <v>51</v>
      </c>
    </row>
    <row r="1727" spans="2:6">
      <c r="B1727" s="1" t="s">
        <v>14794</v>
      </c>
      <c r="C1727" s="1">
        <v>1</v>
      </c>
      <c r="D1727" s="1" t="s">
        <v>3078</v>
      </c>
      <c r="E1727" s="17">
        <v>0.49478009259259298</v>
      </c>
      <c r="F1727" s="1" t="s">
        <v>51</v>
      </c>
    </row>
    <row r="1728" spans="2:6">
      <c r="B1728" s="1" t="s">
        <v>14791</v>
      </c>
      <c r="C1728" s="1">
        <v>1</v>
      </c>
      <c r="D1728" s="1" t="s">
        <v>3077</v>
      </c>
      <c r="E1728" s="17">
        <v>0.494803240740741</v>
      </c>
      <c r="F1728" s="1" t="s">
        <v>51</v>
      </c>
    </row>
    <row r="1729" spans="2:6">
      <c r="B1729" s="1" t="s">
        <v>14797</v>
      </c>
      <c r="C1729" s="1">
        <v>1</v>
      </c>
      <c r="D1729" s="1" t="s">
        <v>3078</v>
      </c>
      <c r="E1729" s="17">
        <v>0.494918981481482</v>
      </c>
      <c r="F1729" s="1" t="s">
        <v>51</v>
      </c>
    </row>
    <row r="1730" spans="2:6">
      <c r="B1730" s="1" t="s">
        <v>14800</v>
      </c>
      <c r="C1730" s="1">
        <v>1</v>
      </c>
      <c r="D1730" s="1" t="s">
        <v>13760</v>
      </c>
      <c r="E1730" s="17">
        <v>0.49509259259259297</v>
      </c>
      <c r="F1730" s="1" t="s">
        <v>51</v>
      </c>
    </row>
    <row r="1731" spans="2:6">
      <c r="B1731" s="1" t="s">
        <v>14801</v>
      </c>
      <c r="C1731" s="1">
        <v>1</v>
      </c>
      <c r="D1731" s="1" t="s">
        <v>13753</v>
      </c>
      <c r="E1731" s="17">
        <v>0.495150462962963</v>
      </c>
      <c r="F1731" s="1" t="s">
        <v>51</v>
      </c>
    </row>
    <row r="1732" spans="2:6">
      <c r="B1732" s="1" t="s">
        <v>14802</v>
      </c>
      <c r="C1732" s="1">
        <v>2</v>
      </c>
      <c r="D1732" s="1" t="s">
        <v>13753</v>
      </c>
      <c r="E1732" s="17">
        <v>0.49516203703703698</v>
      </c>
      <c r="F1732" s="1" t="s">
        <v>51</v>
      </c>
    </row>
    <row r="1733" spans="2:6">
      <c r="B1733" s="1" t="s">
        <v>14803</v>
      </c>
      <c r="C1733" s="1">
        <v>2</v>
      </c>
      <c r="D1733" s="1" t="s">
        <v>13687</v>
      </c>
      <c r="E1733" s="17">
        <v>0.49519675925925899</v>
      </c>
      <c r="F1733" s="1" t="s">
        <v>51</v>
      </c>
    </row>
    <row r="1734" spans="2:6">
      <c r="B1734" s="1" t="s">
        <v>14804</v>
      </c>
      <c r="C1734" s="1">
        <v>1</v>
      </c>
      <c r="D1734" s="1" t="s">
        <v>3076</v>
      </c>
      <c r="E1734" s="17">
        <v>0.49527777777777798</v>
      </c>
      <c r="F1734" s="1" t="s">
        <v>51</v>
      </c>
    </row>
    <row r="1735" spans="2:6">
      <c r="B1735" s="1" t="s">
        <v>14798</v>
      </c>
      <c r="C1735" s="1">
        <v>1</v>
      </c>
      <c r="D1735" s="1" t="s">
        <v>3095</v>
      </c>
      <c r="E1735" s="17">
        <v>0.49532407407407397</v>
      </c>
      <c r="F1735" s="1" t="s">
        <v>51</v>
      </c>
    </row>
    <row r="1736" spans="2:6">
      <c r="B1736" s="1" t="s">
        <v>14805</v>
      </c>
      <c r="C1736" s="1">
        <v>1</v>
      </c>
      <c r="D1736" s="1" t="s">
        <v>13687</v>
      </c>
      <c r="E1736" s="17">
        <v>0.49537037037037002</v>
      </c>
      <c r="F1736" s="1" t="s">
        <v>51</v>
      </c>
    </row>
    <row r="1737" spans="2:6">
      <c r="B1737" s="1" t="s">
        <v>14806</v>
      </c>
      <c r="C1737" s="1">
        <v>5</v>
      </c>
      <c r="D1737" s="1" t="s">
        <v>13753</v>
      </c>
      <c r="E1737" s="17">
        <v>0.49540509259259302</v>
      </c>
      <c r="F1737" s="1" t="s">
        <v>51</v>
      </c>
    </row>
    <row r="1738" spans="2:6">
      <c r="B1738" s="1" t="s">
        <v>14807</v>
      </c>
      <c r="C1738" s="1">
        <v>1</v>
      </c>
      <c r="D1738" s="1" t="s">
        <v>13753</v>
      </c>
      <c r="E1738" s="17">
        <v>0.49581018518518499</v>
      </c>
      <c r="F1738" s="1" t="s">
        <v>51</v>
      </c>
    </row>
    <row r="1739" spans="2:6">
      <c r="B1739" s="1" t="s">
        <v>14801</v>
      </c>
      <c r="C1739" s="1">
        <v>1</v>
      </c>
      <c r="D1739" s="1" t="s">
        <v>13746</v>
      </c>
      <c r="E1739" s="17">
        <v>0.495844907407407</v>
      </c>
      <c r="F1739" s="1" t="s">
        <v>51</v>
      </c>
    </row>
    <row r="1740" spans="2:6">
      <c r="B1740" s="1" t="s">
        <v>14804</v>
      </c>
      <c r="C1740" s="1">
        <v>1</v>
      </c>
      <c r="D1740" s="1" t="s">
        <v>3095</v>
      </c>
      <c r="E1740" s="17">
        <v>0.49585648148148098</v>
      </c>
      <c r="F1740" s="1" t="s">
        <v>51</v>
      </c>
    </row>
    <row r="1741" spans="2:6">
      <c r="B1741" s="1" t="s">
        <v>14808</v>
      </c>
      <c r="C1741" s="1">
        <v>2</v>
      </c>
      <c r="D1741" s="1" t="s">
        <v>13760</v>
      </c>
      <c r="E1741" s="17">
        <v>0.49589120370370399</v>
      </c>
      <c r="F1741" s="1" t="s">
        <v>51</v>
      </c>
    </row>
    <row r="1742" spans="2:6">
      <c r="B1742" s="1" t="s">
        <v>14809</v>
      </c>
      <c r="C1742" s="1">
        <v>1</v>
      </c>
      <c r="D1742" s="1" t="s">
        <v>13753</v>
      </c>
      <c r="E1742" s="17">
        <v>0.49591435185185201</v>
      </c>
      <c r="F1742" s="1" t="s">
        <v>51</v>
      </c>
    </row>
    <row r="1743" spans="2:6">
      <c r="B1743" s="1" t="s">
        <v>14766</v>
      </c>
      <c r="C1743" s="1">
        <v>2</v>
      </c>
      <c r="D1743" s="1" t="s">
        <v>3095</v>
      </c>
      <c r="E1743" s="17">
        <v>0.49609953703703702</v>
      </c>
      <c r="F1743" s="1" t="s">
        <v>51</v>
      </c>
    </row>
    <row r="1744" spans="2:6">
      <c r="B1744" s="1" t="s">
        <v>14810</v>
      </c>
      <c r="C1744" s="1">
        <v>2</v>
      </c>
      <c r="D1744" s="1" t="s">
        <v>3076</v>
      </c>
      <c r="E1744" s="17">
        <v>0.49614583333333301</v>
      </c>
      <c r="F1744" s="1" t="s">
        <v>51</v>
      </c>
    </row>
    <row r="1745" spans="2:6">
      <c r="B1745" s="1" t="s">
        <v>14809</v>
      </c>
      <c r="C1745" s="1">
        <v>1</v>
      </c>
      <c r="D1745" s="1" t="s">
        <v>3078</v>
      </c>
      <c r="E1745" s="17">
        <v>0.49616898148148098</v>
      </c>
      <c r="F1745" s="1" t="s">
        <v>51</v>
      </c>
    </row>
    <row r="1746" spans="2:6">
      <c r="B1746" s="1" t="s">
        <v>14811</v>
      </c>
      <c r="C1746" s="1">
        <v>5</v>
      </c>
      <c r="D1746" s="1" t="s">
        <v>13753</v>
      </c>
      <c r="E1746" s="17">
        <v>0.49640046296296297</v>
      </c>
      <c r="F1746" s="1" t="s">
        <v>51</v>
      </c>
    </row>
    <row r="1747" spans="2:6">
      <c r="B1747" s="1" t="s">
        <v>14812</v>
      </c>
      <c r="C1747" s="1">
        <v>1</v>
      </c>
      <c r="D1747" s="1" t="s">
        <v>13753</v>
      </c>
      <c r="E1747" s="17">
        <v>0.49649305555555601</v>
      </c>
      <c r="F1747" s="1" t="s">
        <v>51</v>
      </c>
    </row>
    <row r="1748" spans="2:6">
      <c r="B1748" s="1" t="s">
        <v>14810</v>
      </c>
      <c r="C1748" s="1">
        <v>2</v>
      </c>
      <c r="D1748" s="1" t="s">
        <v>3078</v>
      </c>
      <c r="E1748" s="17">
        <v>0.496689814814815</v>
      </c>
      <c r="F1748" s="1" t="s">
        <v>51</v>
      </c>
    </row>
    <row r="1749" spans="2:6">
      <c r="B1749" s="1" t="s">
        <v>14671</v>
      </c>
      <c r="C1749" s="1">
        <v>5</v>
      </c>
      <c r="D1749" s="1" t="s">
        <v>3095</v>
      </c>
      <c r="E1749" s="17">
        <v>0.49673611111111099</v>
      </c>
      <c r="F1749" s="1" t="s">
        <v>51</v>
      </c>
    </row>
    <row r="1750" spans="2:6">
      <c r="B1750" s="1" t="s">
        <v>14813</v>
      </c>
      <c r="C1750" s="1">
        <v>5</v>
      </c>
      <c r="D1750" s="1" t="s">
        <v>13753</v>
      </c>
      <c r="E1750" s="17">
        <v>0.49682870370370402</v>
      </c>
      <c r="F1750" s="1" t="s">
        <v>51</v>
      </c>
    </row>
    <row r="1751" spans="2:6">
      <c r="B1751" s="1" t="s">
        <v>14618</v>
      </c>
      <c r="C1751" s="1">
        <v>1</v>
      </c>
      <c r="D1751" s="1" t="s">
        <v>13746</v>
      </c>
      <c r="E1751" s="17">
        <v>0.496956018518519</v>
      </c>
      <c r="F1751" s="1" t="s">
        <v>51</v>
      </c>
    </row>
    <row r="1752" spans="2:6">
      <c r="B1752" s="1" t="s">
        <v>14814</v>
      </c>
      <c r="C1752" s="1">
        <v>1</v>
      </c>
      <c r="D1752" s="1" t="s">
        <v>13753</v>
      </c>
      <c r="E1752" s="17">
        <v>0.49697916666666703</v>
      </c>
      <c r="F1752" s="1" t="s">
        <v>51</v>
      </c>
    </row>
    <row r="1753" spans="2:6">
      <c r="B1753" s="1" t="s">
        <v>14815</v>
      </c>
      <c r="C1753" s="1">
        <v>1</v>
      </c>
      <c r="D1753" s="1" t="s">
        <v>13753</v>
      </c>
      <c r="E1753" s="17">
        <v>0.497037037037037</v>
      </c>
      <c r="F1753" s="1" t="s">
        <v>51</v>
      </c>
    </row>
    <row r="1754" spans="2:6">
      <c r="B1754" s="1" t="s">
        <v>14816</v>
      </c>
      <c r="C1754" s="1">
        <v>1</v>
      </c>
      <c r="D1754" s="1" t="s">
        <v>13753</v>
      </c>
      <c r="E1754" s="17">
        <v>0.497152777777778</v>
      </c>
      <c r="F1754" s="1" t="s">
        <v>51</v>
      </c>
    </row>
    <row r="1755" spans="2:6">
      <c r="B1755" s="1" t="s">
        <v>14817</v>
      </c>
      <c r="C1755" s="1">
        <v>1</v>
      </c>
      <c r="D1755" s="1" t="s">
        <v>13687</v>
      </c>
      <c r="E1755" s="17">
        <v>0.497152777777778</v>
      </c>
      <c r="F1755" s="1" t="s">
        <v>51</v>
      </c>
    </row>
    <row r="1756" spans="2:6">
      <c r="B1756" s="1" t="s">
        <v>14818</v>
      </c>
      <c r="C1756" s="1">
        <v>1</v>
      </c>
      <c r="D1756" s="1" t="s">
        <v>13687</v>
      </c>
      <c r="E1756" s="17">
        <v>0.49722222222222201</v>
      </c>
      <c r="F1756" s="1" t="s">
        <v>51</v>
      </c>
    </row>
    <row r="1757" spans="2:6">
      <c r="B1757" s="1" t="s">
        <v>14817</v>
      </c>
      <c r="C1757" s="1">
        <v>1</v>
      </c>
      <c r="D1757" s="1" t="s">
        <v>13762</v>
      </c>
      <c r="E1757" s="17">
        <v>0.49733796296296301</v>
      </c>
      <c r="F1757" s="1" t="s">
        <v>51</v>
      </c>
    </row>
    <row r="1758" spans="2:6">
      <c r="B1758" s="1" t="s">
        <v>14818</v>
      </c>
      <c r="C1758" s="1">
        <v>1</v>
      </c>
      <c r="D1758" s="1" t="s">
        <v>13762</v>
      </c>
      <c r="E1758" s="17">
        <v>0.497418981481482</v>
      </c>
      <c r="F1758" s="1" t="s">
        <v>51</v>
      </c>
    </row>
    <row r="1759" spans="2:6">
      <c r="B1759" s="1" t="s">
        <v>14796</v>
      </c>
      <c r="C1759" s="1">
        <v>1</v>
      </c>
      <c r="D1759" s="1" t="s">
        <v>3095</v>
      </c>
      <c r="E1759" s="17">
        <v>0.49747685185185198</v>
      </c>
      <c r="F1759" s="1" t="s">
        <v>51</v>
      </c>
    </row>
    <row r="1760" spans="2:6">
      <c r="B1760" s="1" t="s">
        <v>14790</v>
      </c>
      <c r="C1760" s="1">
        <v>1</v>
      </c>
      <c r="D1760" s="1" t="s">
        <v>13746</v>
      </c>
      <c r="E1760" s="17">
        <v>0.4975</v>
      </c>
      <c r="F1760" s="1" t="s">
        <v>51</v>
      </c>
    </row>
    <row r="1761" spans="2:6">
      <c r="B1761" s="1" t="s">
        <v>14819</v>
      </c>
      <c r="C1761" s="1">
        <v>1</v>
      </c>
      <c r="D1761" s="1" t="s">
        <v>13753</v>
      </c>
      <c r="E1761" s="17">
        <v>0.49767361111111103</v>
      </c>
      <c r="F1761" s="1" t="s">
        <v>51</v>
      </c>
    </row>
    <row r="1762" spans="2:6">
      <c r="B1762" s="1" t="s">
        <v>14208</v>
      </c>
      <c r="C1762" s="1">
        <v>5</v>
      </c>
      <c r="D1762" s="1" t="s">
        <v>3078</v>
      </c>
      <c r="E1762" s="17">
        <v>0.49780092592592601</v>
      </c>
      <c r="F1762" s="1" t="s">
        <v>51</v>
      </c>
    </row>
    <row r="1763" spans="2:6">
      <c r="B1763" s="1" t="s">
        <v>14814</v>
      </c>
      <c r="C1763" s="1">
        <v>1</v>
      </c>
      <c r="D1763" s="1" t="s">
        <v>3078</v>
      </c>
      <c r="E1763" s="17">
        <v>0.497881944444444</v>
      </c>
      <c r="F1763" s="1" t="s">
        <v>51</v>
      </c>
    </row>
    <row r="1764" spans="2:6">
      <c r="B1764" s="1" t="s">
        <v>14812</v>
      </c>
      <c r="C1764" s="1">
        <v>1</v>
      </c>
      <c r="D1764" s="1" t="s">
        <v>3095</v>
      </c>
      <c r="E1764" s="17">
        <v>0.49802083333333302</v>
      </c>
      <c r="F1764" s="1" t="s">
        <v>51</v>
      </c>
    </row>
    <row r="1765" spans="2:6">
      <c r="B1765" s="1" t="s">
        <v>14820</v>
      </c>
      <c r="C1765" s="1">
        <v>5</v>
      </c>
      <c r="D1765" s="1" t="s">
        <v>13753</v>
      </c>
      <c r="E1765" s="17">
        <v>0.49824074074074098</v>
      </c>
      <c r="F1765" s="1" t="s">
        <v>51</v>
      </c>
    </row>
    <row r="1766" spans="2:6">
      <c r="B1766" s="1" t="s">
        <v>14799</v>
      </c>
      <c r="C1766" s="1">
        <v>5</v>
      </c>
      <c r="D1766" s="1" t="s">
        <v>3078</v>
      </c>
      <c r="E1766" s="17">
        <v>0.49837962962963001</v>
      </c>
      <c r="F1766" s="1" t="s">
        <v>51</v>
      </c>
    </row>
    <row r="1767" spans="2:6">
      <c r="B1767" s="1" t="s">
        <v>14795</v>
      </c>
      <c r="C1767" s="1">
        <v>5</v>
      </c>
      <c r="D1767" s="1" t="s">
        <v>3078</v>
      </c>
      <c r="E1767" s="17">
        <v>0.49844907407407402</v>
      </c>
      <c r="F1767" s="1" t="s">
        <v>51</v>
      </c>
    </row>
    <row r="1768" spans="2:6">
      <c r="B1768" s="1" t="s">
        <v>14803</v>
      </c>
      <c r="C1768" s="1">
        <v>2</v>
      </c>
      <c r="D1768" s="1" t="s">
        <v>13762</v>
      </c>
      <c r="E1768" s="17">
        <v>0.49880787037037</v>
      </c>
      <c r="F1768" s="1" t="s">
        <v>51</v>
      </c>
    </row>
    <row r="1769" spans="2:6">
      <c r="B1769" s="1" t="s">
        <v>14821</v>
      </c>
      <c r="C1769" s="1">
        <v>1</v>
      </c>
      <c r="D1769" s="1" t="s">
        <v>13687</v>
      </c>
      <c r="E1769" s="17">
        <v>0.49899305555555601</v>
      </c>
      <c r="F1769" s="1" t="s">
        <v>51</v>
      </c>
    </row>
    <row r="1770" spans="2:6">
      <c r="B1770" s="1" t="s">
        <v>14822</v>
      </c>
      <c r="C1770" s="1">
        <v>1</v>
      </c>
      <c r="D1770" s="1" t="s">
        <v>13760</v>
      </c>
      <c r="E1770" s="17">
        <v>0.49913194444444398</v>
      </c>
      <c r="F1770" s="1" t="s">
        <v>51</v>
      </c>
    </row>
    <row r="1771" spans="2:6">
      <c r="B1771" s="1" t="s">
        <v>14816</v>
      </c>
      <c r="C1771" s="1">
        <v>1</v>
      </c>
      <c r="D1771" s="1" t="s">
        <v>13746</v>
      </c>
      <c r="E1771" s="17">
        <v>0.49916666666666698</v>
      </c>
      <c r="F1771" s="1" t="s">
        <v>51</v>
      </c>
    </row>
    <row r="1772" spans="2:6">
      <c r="B1772" s="1" t="s">
        <v>14823</v>
      </c>
      <c r="C1772" s="1">
        <v>1</v>
      </c>
      <c r="D1772" s="1" t="s">
        <v>13753</v>
      </c>
      <c r="E1772" s="17">
        <v>0.49937500000000001</v>
      </c>
      <c r="F1772" s="1" t="s">
        <v>51</v>
      </c>
    </row>
    <row r="1773" spans="2:6">
      <c r="B1773" s="1" t="s">
        <v>14821</v>
      </c>
      <c r="C1773" s="1">
        <v>1</v>
      </c>
      <c r="D1773" s="1" t="s">
        <v>3095</v>
      </c>
      <c r="E1773" s="17">
        <v>0.49937500000000001</v>
      </c>
      <c r="F1773" s="1" t="s">
        <v>51</v>
      </c>
    </row>
    <row r="1774" spans="2:6">
      <c r="B1774" s="1" t="s">
        <v>14824</v>
      </c>
      <c r="C1774" s="1">
        <v>1</v>
      </c>
      <c r="D1774" s="1" t="s">
        <v>3076</v>
      </c>
      <c r="E1774" s="17">
        <v>0.499386574074074</v>
      </c>
      <c r="F1774" s="1" t="s">
        <v>51</v>
      </c>
    </row>
    <row r="1775" spans="2:6">
      <c r="B1775" s="1" t="s">
        <v>14825</v>
      </c>
      <c r="C1775" s="1">
        <v>1</v>
      </c>
      <c r="D1775" s="1" t="s">
        <v>3078</v>
      </c>
      <c r="E1775" s="17">
        <v>0.49957175925925901</v>
      </c>
      <c r="F1775" s="1" t="s">
        <v>51</v>
      </c>
    </row>
    <row r="1776" spans="2:6">
      <c r="B1776" s="1" t="s">
        <v>14826</v>
      </c>
      <c r="C1776" s="1">
        <v>1</v>
      </c>
      <c r="D1776" s="1" t="s">
        <v>13753</v>
      </c>
      <c r="E1776" s="17">
        <v>0.49987268518518502</v>
      </c>
      <c r="F1776" s="1" t="s">
        <v>51</v>
      </c>
    </row>
    <row r="1777" spans="2:6">
      <c r="B1777" s="1" t="s">
        <v>14827</v>
      </c>
      <c r="C1777" s="1">
        <v>2</v>
      </c>
      <c r="D1777" s="1" t="s">
        <v>13753</v>
      </c>
      <c r="E1777" s="17">
        <v>0.50010416666666702</v>
      </c>
      <c r="F1777" s="1" t="s">
        <v>52</v>
      </c>
    </row>
    <row r="1778" spans="2:6">
      <c r="B1778" s="1" t="s">
        <v>14828</v>
      </c>
      <c r="C1778" s="1">
        <v>1</v>
      </c>
      <c r="D1778" s="1" t="s">
        <v>13753</v>
      </c>
      <c r="E1778" s="17">
        <v>0.50028935185185197</v>
      </c>
      <c r="F1778" s="1" t="s">
        <v>52</v>
      </c>
    </row>
    <row r="1779" spans="2:6">
      <c r="B1779" s="1" t="s">
        <v>14805</v>
      </c>
      <c r="C1779" s="1">
        <v>1</v>
      </c>
      <c r="D1779" s="1" t="s">
        <v>13746</v>
      </c>
      <c r="E1779" s="17">
        <v>0.50031250000000005</v>
      </c>
      <c r="F1779" s="1" t="s">
        <v>52</v>
      </c>
    </row>
    <row r="1780" spans="2:6">
      <c r="B1780" s="1" t="s">
        <v>14829</v>
      </c>
      <c r="C1780" s="1">
        <v>1</v>
      </c>
      <c r="D1780" s="1" t="s">
        <v>13753</v>
      </c>
      <c r="E1780" s="17">
        <v>0.50040509259259303</v>
      </c>
      <c r="F1780" s="1" t="s">
        <v>52</v>
      </c>
    </row>
    <row r="1781" spans="2:6">
      <c r="B1781" s="1" t="s">
        <v>14828</v>
      </c>
      <c r="C1781" s="1">
        <v>1</v>
      </c>
      <c r="D1781" s="1" t="s">
        <v>13746</v>
      </c>
      <c r="E1781" s="17">
        <v>0.50045138888888896</v>
      </c>
      <c r="F1781" s="1" t="s">
        <v>52</v>
      </c>
    </row>
    <row r="1782" spans="2:6">
      <c r="B1782" s="1" t="s">
        <v>14830</v>
      </c>
      <c r="C1782" s="1">
        <v>1</v>
      </c>
      <c r="D1782" s="1" t="s">
        <v>13687</v>
      </c>
      <c r="E1782" s="17">
        <v>0.50059027777777798</v>
      </c>
      <c r="F1782" s="1" t="s">
        <v>52</v>
      </c>
    </row>
    <row r="1783" spans="2:6">
      <c r="B1783" s="1" t="s">
        <v>14831</v>
      </c>
      <c r="C1783" s="1">
        <v>1</v>
      </c>
      <c r="D1783" s="1" t="s">
        <v>3076</v>
      </c>
      <c r="E1783" s="17">
        <v>0.50067129629629603</v>
      </c>
      <c r="F1783" s="1" t="s">
        <v>52</v>
      </c>
    </row>
    <row r="1784" spans="2:6">
      <c r="B1784" s="1" t="s">
        <v>14832</v>
      </c>
      <c r="C1784" s="1">
        <v>1</v>
      </c>
      <c r="D1784" s="1" t="s">
        <v>13760</v>
      </c>
      <c r="E1784" s="17">
        <v>0.500694444444444</v>
      </c>
      <c r="F1784" s="1" t="s">
        <v>52</v>
      </c>
    </row>
    <row r="1785" spans="2:6">
      <c r="B1785" s="1" t="s">
        <v>14819</v>
      </c>
      <c r="C1785" s="1">
        <v>1</v>
      </c>
      <c r="D1785" s="1" t="s">
        <v>13746</v>
      </c>
      <c r="E1785" s="17">
        <v>0.50075231481481497</v>
      </c>
      <c r="F1785" s="1" t="s">
        <v>52</v>
      </c>
    </row>
    <row r="1786" spans="2:6">
      <c r="B1786" s="1" t="s">
        <v>14752</v>
      </c>
      <c r="C1786" s="1">
        <v>2</v>
      </c>
      <c r="D1786" s="1" t="s">
        <v>3078</v>
      </c>
      <c r="E1786" s="17">
        <v>0.50082175925925898</v>
      </c>
      <c r="F1786" s="1" t="s">
        <v>52</v>
      </c>
    </row>
    <row r="1787" spans="2:6">
      <c r="B1787" s="1" t="s">
        <v>14833</v>
      </c>
      <c r="C1787" s="1">
        <v>1</v>
      </c>
      <c r="D1787" s="1" t="s">
        <v>13687</v>
      </c>
      <c r="E1787" s="17">
        <v>0.50089120370370399</v>
      </c>
      <c r="F1787" s="1" t="s">
        <v>52</v>
      </c>
    </row>
    <row r="1788" spans="2:6">
      <c r="B1788" s="1" t="s">
        <v>14834</v>
      </c>
      <c r="C1788" s="1">
        <v>1</v>
      </c>
      <c r="D1788" s="1" t="s">
        <v>13753</v>
      </c>
      <c r="E1788" s="17">
        <v>0.50098379629629597</v>
      </c>
      <c r="F1788" s="1" t="s">
        <v>52</v>
      </c>
    </row>
    <row r="1789" spans="2:6">
      <c r="B1789" s="1" t="s">
        <v>14835</v>
      </c>
      <c r="C1789" s="1">
        <v>5</v>
      </c>
      <c r="D1789" s="1" t="s">
        <v>13753</v>
      </c>
      <c r="E1789" s="17">
        <v>0.50105324074074098</v>
      </c>
      <c r="F1789" s="1" t="s">
        <v>52</v>
      </c>
    </row>
    <row r="1790" spans="2:6">
      <c r="B1790" s="1" t="s">
        <v>14811</v>
      </c>
      <c r="C1790" s="1">
        <v>5</v>
      </c>
      <c r="D1790" s="1" t="s">
        <v>3078</v>
      </c>
      <c r="E1790" s="17">
        <v>0.50106481481481502</v>
      </c>
      <c r="F1790" s="1" t="s">
        <v>52</v>
      </c>
    </row>
    <row r="1791" spans="2:6">
      <c r="B1791" s="1" t="s">
        <v>14827</v>
      </c>
      <c r="C1791" s="1">
        <v>2</v>
      </c>
      <c r="D1791" s="1" t="s">
        <v>13762</v>
      </c>
      <c r="E1791" s="17">
        <v>0.50109953703703702</v>
      </c>
      <c r="F1791" s="1" t="s">
        <v>52</v>
      </c>
    </row>
    <row r="1792" spans="2:6">
      <c r="B1792" s="1" t="s">
        <v>14826</v>
      </c>
      <c r="C1792" s="1">
        <v>1</v>
      </c>
      <c r="D1792" s="1" t="s">
        <v>3077</v>
      </c>
      <c r="E1792" s="17">
        <v>0.50121527777777797</v>
      </c>
      <c r="F1792" s="1" t="s">
        <v>52</v>
      </c>
    </row>
    <row r="1793" spans="2:6">
      <c r="B1793" s="1" t="s">
        <v>14836</v>
      </c>
      <c r="C1793" s="1">
        <v>1</v>
      </c>
      <c r="D1793" s="1" t="s">
        <v>13753</v>
      </c>
      <c r="E1793" s="17">
        <v>0.50134259259259295</v>
      </c>
      <c r="F1793" s="1" t="s">
        <v>52</v>
      </c>
    </row>
    <row r="1794" spans="2:6">
      <c r="B1794" s="1" t="s">
        <v>14832</v>
      </c>
      <c r="C1794" s="1">
        <v>1</v>
      </c>
      <c r="D1794" s="1" t="s">
        <v>3095</v>
      </c>
      <c r="E1794" s="17">
        <v>0.50137731481481496</v>
      </c>
      <c r="F1794" s="1" t="s">
        <v>52</v>
      </c>
    </row>
    <row r="1795" spans="2:6">
      <c r="B1795" s="1" t="s">
        <v>14837</v>
      </c>
      <c r="C1795" s="1">
        <v>1</v>
      </c>
      <c r="D1795" s="1" t="s">
        <v>13753</v>
      </c>
      <c r="E1795" s="17">
        <v>0.50148148148148197</v>
      </c>
      <c r="F1795" s="1" t="s">
        <v>52</v>
      </c>
    </row>
    <row r="1796" spans="2:6">
      <c r="B1796" s="1" t="s">
        <v>14830</v>
      </c>
      <c r="C1796" s="1">
        <v>1</v>
      </c>
      <c r="D1796" s="1" t="s">
        <v>13746</v>
      </c>
      <c r="E1796" s="17">
        <v>0.50149305555555601</v>
      </c>
      <c r="F1796" s="1" t="s">
        <v>52</v>
      </c>
    </row>
    <row r="1797" spans="2:6">
      <c r="B1797" s="1" t="s">
        <v>14773</v>
      </c>
      <c r="C1797" s="1">
        <v>5</v>
      </c>
      <c r="D1797" s="1" t="s">
        <v>3078</v>
      </c>
      <c r="E1797" s="17">
        <v>0.50151620370370398</v>
      </c>
      <c r="F1797" s="1" t="s">
        <v>52</v>
      </c>
    </row>
    <row r="1798" spans="2:6">
      <c r="B1798" s="1" t="s">
        <v>14838</v>
      </c>
      <c r="C1798" s="1">
        <v>1</v>
      </c>
      <c r="D1798" s="1" t="s">
        <v>13753</v>
      </c>
      <c r="E1798" s="17">
        <v>0.50155092592592598</v>
      </c>
      <c r="F1798" s="1" t="s">
        <v>52</v>
      </c>
    </row>
    <row r="1799" spans="2:6">
      <c r="B1799" s="1" t="s">
        <v>14839</v>
      </c>
      <c r="C1799" s="1">
        <v>1</v>
      </c>
      <c r="D1799" s="1" t="s">
        <v>13760</v>
      </c>
      <c r="E1799" s="17">
        <v>0.50156250000000002</v>
      </c>
      <c r="F1799" s="1" t="s">
        <v>52</v>
      </c>
    </row>
    <row r="1800" spans="2:6">
      <c r="B1800" s="1" t="s">
        <v>14782</v>
      </c>
      <c r="C1800" s="1">
        <v>1</v>
      </c>
      <c r="D1800" s="1" t="s">
        <v>3078</v>
      </c>
      <c r="E1800" s="17">
        <v>0.50159722222222203</v>
      </c>
      <c r="F1800" s="1" t="s">
        <v>52</v>
      </c>
    </row>
    <row r="1801" spans="2:6">
      <c r="B1801" s="1" t="s">
        <v>14840</v>
      </c>
      <c r="C1801" s="1">
        <v>1</v>
      </c>
      <c r="D1801" s="1" t="s">
        <v>13753</v>
      </c>
      <c r="E1801" s="17">
        <v>0.50160879629629596</v>
      </c>
      <c r="F1801" s="1" t="s">
        <v>52</v>
      </c>
    </row>
    <row r="1802" spans="2:6">
      <c r="B1802" s="1" t="s">
        <v>14834</v>
      </c>
      <c r="C1802" s="1">
        <v>1</v>
      </c>
      <c r="D1802" s="1" t="s">
        <v>3078</v>
      </c>
      <c r="E1802" s="17">
        <v>0.50164351851851896</v>
      </c>
      <c r="F1802" s="1" t="s">
        <v>52</v>
      </c>
    </row>
    <row r="1803" spans="2:6">
      <c r="B1803" s="1" t="s">
        <v>14566</v>
      </c>
      <c r="C1803" s="1">
        <v>2</v>
      </c>
      <c r="D1803" s="1" t="s">
        <v>13762</v>
      </c>
      <c r="E1803" s="17">
        <v>0.501689814814815</v>
      </c>
      <c r="F1803" s="1" t="s">
        <v>52</v>
      </c>
    </row>
    <row r="1804" spans="2:6">
      <c r="B1804" s="1" t="s">
        <v>14829</v>
      </c>
      <c r="C1804" s="1">
        <v>1</v>
      </c>
      <c r="D1804" s="1" t="s">
        <v>3078</v>
      </c>
      <c r="E1804" s="17">
        <v>0.50170138888888904</v>
      </c>
      <c r="F1804" s="1" t="s">
        <v>52</v>
      </c>
    </row>
    <row r="1805" spans="2:6">
      <c r="B1805" s="1" t="s">
        <v>14831</v>
      </c>
      <c r="C1805" s="1">
        <v>1</v>
      </c>
      <c r="D1805" s="1" t="s">
        <v>3077</v>
      </c>
      <c r="E1805" s="17">
        <v>0.50207175925925895</v>
      </c>
      <c r="F1805" s="1" t="s">
        <v>52</v>
      </c>
    </row>
    <row r="1806" spans="2:6">
      <c r="B1806" s="1" t="s">
        <v>14841</v>
      </c>
      <c r="C1806" s="1">
        <v>1</v>
      </c>
      <c r="D1806" s="1" t="s">
        <v>13753</v>
      </c>
      <c r="E1806" s="17">
        <v>0.50210648148148196</v>
      </c>
      <c r="F1806" s="1" t="s">
        <v>52</v>
      </c>
    </row>
    <row r="1807" spans="2:6">
      <c r="B1807" s="1" t="s">
        <v>14842</v>
      </c>
      <c r="C1807" s="1">
        <v>2</v>
      </c>
      <c r="D1807" s="1" t="s">
        <v>13753</v>
      </c>
      <c r="E1807" s="17">
        <v>0.502349537037037</v>
      </c>
      <c r="F1807" s="1" t="s">
        <v>52</v>
      </c>
    </row>
    <row r="1808" spans="2:6">
      <c r="B1808" s="1" t="s">
        <v>14843</v>
      </c>
      <c r="C1808" s="1">
        <v>1</v>
      </c>
      <c r="D1808" s="1" t="s">
        <v>13753</v>
      </c>
      <c r="E1808" s="17">
        <v>0.50243055555555605</v>
      </c>
      <c r="F1808" s="1" t="s">
        <v>52</v>
      </c>
    </row>
    <row r="1809" spans="2:6">
      <c r="B1809" s="1" t="s">
        <v>14844</v>
      </c>
      <c r="C1809" s="1">
        <v>1</v>
      </c>
      <c r="D1809" s="1" t="s">
        <v>13753</v>
      </c>
      <c r="E1809" s="17">
        <v>0.50244212962962997</v>
      </c>
      <c r="F1809" s="1" t="s">
        <v>52</v>
      </c>
    </row>
    <row r="1810" spans="2:6">
      <c r="B1810" s="1" t="s">
        <v>14845</v>
      </c>
      <c r="C1810" s="1">
        <v>1</v>
      </c>
      <c r="D1810" s="1" t="s">
        <v>13753</v>
      </c>
      <c r="E1810" s="17">
        <v>0.50248842592592602</v>
      </c>
      <c r="F1810" s="1" t="s">
        <v>52</v>
      </c>
    </row>
    <row r="1811" spans="2:6">
      <c r="B1811" s="1" t="s">
        <v>14836</v>
      </c>
      <c r="C1811" s="1">
        <v>1</v>
      </c>
      <c r="D1811" s="1" t="s">
        <v>13746</v>
      </c>
      <c r="E1811" s="17">
        <v>0.50289351851851805</v>
      </c>
      <c r="F1811" s="1" t="s">
        <v>52</v>
      </c>
    </row>
    <row r="1812" spans="2:6">
      <c r="B1812" s="1" t="s">
        <v>14846</v>
      </c>
      <c r="C1812" s="1">
        <v>1</v>
      </c>
      <c r="D1812" s="1" t="s">
        <v>13753</v>
      </c>
      <c r="E1812" s="17">
        <v>0.50303240740740696</v>
      </c>
      <c r="F1812" s="1" t="s">
        <v>52</v>
      </c>
    </row>
    <row r="1813" spans="2:6">
      <c r="B1813" s="1" t="s">
        <v>14847</v>
      </c>
      <c r="C1813" s="1">
        <v>1</v>
      </c>
      <c r="D1813" s="1" t="s">
        <v>13753</v>
      </c>
      <c r="E1813" s="17">
        <v>0.50306712962962996</v>
      </c>
      <c r="F1813" s="1" t="s">
        <v>52</v>
      </c>
    </row>
    <row r="1814" spans="2:6">
      <c r="B1814" s="1" t="s">
        <v>14848</v>
      </c>
      <c r="C1814" s="1">
        <v>1</v>
      </c>
      <c r="D1814" s="1" t="s">
        <v>3095</v>
      </c>
      <c r="E1814" s="17">
        <v>0.50310185185185197</v>
      </c>
      <c r="F1814" s="1" t="s">
        <v>52</v>
      </c>
    </row>
    <row r="1815" spans="2:6">
      <c r="B1815" s="1" t="s">
        <v>14849</v>
      </c>
      <c r="C1815" s="1">
        <v>1</v>
      </c>
      <c r="D1815" s="1" t="s">
        <v>13753</v>
      </c>
      <c r="E1815" s="17">
        <v>0.50318287037037002</v>
      </c>
      <c r="F1815" s="1" t="s">
        <v>52</v>
      </c>
    </row>
    <row r="1816" spans="2:6">
      <c r="B1816" s="1" t="s">
        <v>14850</v>
      </c>
      <c r="C1816" s="1">
        <v>2</v>
      </c>
      <c r="D1816" s="1" t="s">
        <v>13760</v>
      </c>
      <c r="E1816" s="17">
        <v>0.50320601851851898</v>
      </c>
      <c r="F1816" s="1" t="s">
        <v>52</v>
      </c>
    </row>
    <row r="1817" spans="2:6">
      <c r="B1817" s="1" t="s">
        <v>14851</v>
      </c>
      <c r="C1817" s="1">
        <v>1</v>
      </c>
      <c r="D1817" s="1" t="s">
        <v>13687</v>
      </c>
      <c r="E1817" s="17">
        <v>0.50322916666666695</v>
      </c>
      <c r="F1817" s="1" t="s">
        <v>52</v>
      </c>
    </row>
    <row r="1818" spans="2:6">
      <c r="B1818" s="1" t="s">
        <v>14852</v>
      </c>
      <c r="C1818" s="1">
        <v>1</v>
      </c>
      <c r="D1818" s="1" t="s">
        <v>13760</v>
      </c>
      <c r="E1818" s="17">
        <v>0.50329861111111096</v>
      </c>
      <c r="F1818" s="1" t="s">
        <v>52</v>
      </c>
    </row>
    <row r="1819" spans="2:6">
      <c r="B1819" s="1" t="s">
        <v>14853</v>
      </c>
      <c r="C1819" s="1">
        <v>1</v>
      </c>
      <c r="D1819" s="1" t="s">
        <v>13760</v>
      </c>
      <c r="E1819" s="17">
        <v>0.50333333333333297</v>
      </c>
      <c r="F1819" s="1" t="s">
        <v>52</v>
      </c>
    </row>
    <row r="1820" spans="2:6">
      <c r="B1820" s="1" t="s">
        <v>14624</v>
      </c>
      <c r="C1820" s="1">
        <v>2</v>
      </c>
      <c r="D1820" s="1" t="s">
        <v>3095</v>
      </c>
      <c r="E1820" s="17">
        <v>0.50335648148148104</v>
      </c>
      <c r="F1820" s="1" t="s">
        <v>52</v>
      </c>
    </row>
    <row r="1821" spans="2:6">
      <c r="B1821" s="1" t="s">
        <v>14854</v>
      </c>
      <c r="C1821" s="1">
        <v>1</v>
      </c>
      <c r="D1821" s="1" t="s">
        <v>13753</v>
      </c>
      <c r="E1821" s="17">
        <v>0.50341435185185202</v>
      </c>
      <c r="F1821" s="1" t="s">
        <v>52</v>
      </c>
    </row>
    <row r="1822" spans="2:6">
      <c r="B1822" s="1" t="s">
        <v>14850</v>
      </c>
      <c r="C1822" s="1">
        <v>2</v>
      </c>
      <c r="D1822" s="1" t="s">
        <v>3077</v>
      </c>
      <c r="E1822" s="17">
        <v>0.50359953703703697</v>
      </c>
      <c r="F1822" s="1" t="s">
        <v>52</v>
      </c>
    </row>
    <row r="1823" spans="2:6">
      <c r="B1823" s="1" t="s">
        <v>14855</v>
      </c>
      <c r="C1823" s="1">
        <v>5</v>
      </c>
      <c r="D1823" s="1" t="s">
        <v>13753</v>
      </c>
      <c r="E1823" s="17">
        <v>0.50372685185185195</v>
      </c>
      <c r="F1823" s="1" t="s">
        <v>52</v>
      </c>
    </row>
    <row r="1824" spans="2:6">
      <c r="B1824" s="1" t="s">
        <v>14845</v>
      </c>
      <c r="C1824" s="1">
        <v>1</v>
      </c>
      <c r="D1824" s="1" t="s">
        <v>3077</v>
      </c>
      <c r="E1824" s="17">
        <v>0.503773148148148</v>
      </c>
      <c r="F1824" s="1" t="s">
        <v>52</v>
      </c>
    </row>
    <row r="1825" spans="2:6">
      <c r="B1825" s="1" t="s">
        <v>14849</v>
      </c>
      <c r="C1825" s="1">
        <v>1</v>
      </c>
      <c r="D1825" s="1" t="s">
        <v>3078</v>
      </c>
      <c r="E1825" s="17">
        <v>0.50388888888888905</v>
      </c>
      <c r="F1825" s="1" t="s">
        <v>52</v>
      </c>
    </row>
    <row r="1826" spans="2:6">
      <c r="B1826" s="1" t="s">
        <v>14851</v>
      </c>
      <c r="C1826" s="1">
        <v>1</v>
      </c>
      <c r="D1826" s="1" t="s">
        <v>13746</v>
      </c>
      <c r="E1826" s="17">
        <v>0.50417824074074102</v>
      </c>
      <c r="F1826" s="1" t="s">
        <v>52</v>
      </c>
    </row>
    <row r="1827" spans="2:6">
      <c r="B1827" s="1" t="s">
        <v>14856</v>
      </c>
      <c r="C1827" s="1">
        <v>1</v>
      </c>
      <c r="D1827" s="1" t="s">
        <v>13753</v>
      </c>
      <c r="E1827" s="17">
        <v>0.50425925925925896</v>
      </c>
      <c r="F1827" s="1" t="s">
        <v>52</v>
      </c>
    </row>
    <row r="1828" spans="2:6">
      <c r="B1828" s="1" t="s">
        <v>14857</v>
      </c>
      <c r="C1828" s="1">
        <v>1</v>
      </c>
      <c r="D1828" s="1" t="s">
        <v>13753</v>
      </c>
      <c r="E1828" s="17">
        <v>0.50461805555555606</v>
      </c>
      <c r="F1828" s="1" t="s">
        <v>52</v>
      </c>
    </row>
    <row r="1829" spans="2:6">
      <c r="B1829" s="1" t="s">
        <v>14856</v>
      </c>
      <c r="C1829" s="1">
        <v>1</v>
      </c>
      <c r="D1829" s="1" t="s">
        <v>3078</v>
      </c>
      <c r="E1829" s="17">
        <v>0.50474537037037004</v>
      </c>
      <c r="F1829" s="1" t="s">
        <v>52</v>
      </c>
    </row>
    <row r="1830" spans="2:6">
      <c r="B1830" s="1" t="s">
        <v>14854</v>
      </c>
      <c r="C1830" s="1">
        <v>1</v>
      </c>
      <c r="D1830" s="1" t="s">
        <v>13746</v>
      </c>
      <c r="E1830" s="17">
        <v>0.50481481481481505</v>
      </c>
      <c r="F1830" s="1" t="s">
        <v>52</v>
      </c>
    </row>
    <row r="1831" spans="2:6">
      <c r="B1831" s="1" t="s">
        <v>14858</v>
      </c>
      <c r="C1831" s="1">
        <v>1</v>
      </c>
      <c r="D1831" s="1" t="s">
        <v>3076</v>
      </c>
      <c r="E1831" s="17">
        <v>0.50490740740740703</v>
      </c>
      <c r="F1831" s="1" t="s">
        <v>52</v>
      </c>
    </row>
    <row r="1832" spans="2:6">
      <c r="B1832" s="1" t="s">
        <v>14853</v>
      </c>
      <c r="C1832" s="1">
        <v>1</v>
      </c>
      <c r="D1832" s="1" t="s">
        <v>13762</v>
      </c>
      <c r="E1832" s="17">
        <v>0.504965277777778</v>
      </c>
      <c r="F1832" s="1" t="s">
        <v>52</v>
      </c>
    </row>
    <row r="1833" spans="2:6">
      <c r="B1833" s="1" t="s">
        <v>14858</v>
      </c>
      <c r="C1833" s="1">
        <v>1</v>
      </c>
      <c r="D1833" s="1" t="s">
        <v>3078</v>
      </c>
      <c r="E1833" s="17">
        <v>0.50538194444444395</v>
      </c>
      <c r="F1833" s="1" t="s">
        <v>52</v>
      </c>
    </row>
    <row r="1834" spans="2:6">
      <c r="B1834" s="1" t="s">
        <v>14859</v>
      </c>
      <c r="C1834" s="1">
        <v>1</v>
      </c>
      <c r="D1834" s="1" t="s">
        <v>13760</v>
      </c>
      <c r="E1834" s="17">
        <v>0.50568287037036996</v>
      </c>
      <c r="F1834" s="1" t="s">
        <v>52</v>
      </c>
    </row>
    <row r="1835" spans="2:6">
      <c r="B1835" s="1" t="s">
        <v>14860</v>
      </c>
      <c r="C1835" s="1">
        <v>1</v>
      </c>
      <c r="D1835" s="1" t="s">
        <v>13753</v>
      </c>
      <c r="E1835" s="17">
        <v>0.50568287037036996</v>
      </c>
      <c r="F1835" s="1" t="s">
        <v>52</v>
      </c>
    </row>
    <row r="1836" spans="2:6">
      <c r="B1836" s="1" t="s">
        <v>14861</v>
      </c>
      <c r="C1836" s="1">
        <v>1</v>
      </c>
      <c r="D1836" s="1" t="s">
        <v>13753</v>
      </c>
      <c r="E1836" s="17">
        <v>0.50572916666666701</v>
      </c>
      <c r="F1836" s="1" t="s">
        <v>52</v>
      </c>
    </row>
    <row r="1837" spans="2:6">
      <c r="B1837" s="1" t="s">
        <v>14862</v>
      </c>
      <c r="C1837" s="1">
        <v>1</v>
      </c>
      <c r="D1837" s="1" t="s">
        <v>13753</v>
      </c>
      <c r="E1837" s="17">
        <v>0.50575231481481497</v>
      </c>
      <c r="F1837" s="1" t="s">
        <v>52</v>
      </c>
    </row>
    <row r="1838" spans="2:6">
      <c r="B1838" s="1" t="s">
        <v>14863</v>
      </c>
      <c r="C1838" s="1">
        <v>1</v>
      </c>
      <c r="D1838" s="1" t="s">
        <v>3076</v>
      </c>
      <c r="E1838" s="17">
        <v>0.50585648148148099</v>
      </c>
      <c r="F1838" s="1" t="s">
        <v>52</v>
      </c>
    </row>
    <row r="1839" spans="2:6">
      <c r="B1839" s="1" t="s">
        <v>14864</v>
      </c>
      <c r="C1839" s="1">
        <v>1</v>
      </c>
      <c r="D1839" s="1" t="s">
        <v>13687</v>
      </c>
      <c r="E1839" s="17">
        <v>0.50599537037037001</v>
      </c>
      <c r="F1839" s="1" t="s">
        <v>52</v>
      </c>
    </row>
    <row r="1840" spans="2:6">
      <c r="B1840" s="1" t="s">
        <v>14865</v>
      </c>
      <c r="C1840" s="1">
        <v>1</v>
      </c>
      <c r="D1840" s="1" t="s">
        <v>13760</v>
      </c>
      <c r="E1840" s="17">
        <v>0.50613425925925903</v>
      </c>
      <c r="F1840" s="1" t="s">
        <v>52</v>
      </c>
    </row>
    <row r="1841" spans="2:6">
      <c r="B1841" s="1" t="s">
        <v>14863</v>
      </c>
      <c r="C1841" s="1">
        <v>1</v>
      </c>
      <c r="D1841" s="1" t="s">
        <v>3095</v>
      </c>
      <c r="E1841" s="17">
        <v>0.50620370370370404</v>
      </c>
      <c r="F1841" s="1" t="s">
        <v>52</v>
      </c>
    </row>
    <row r="1842" spans="2:6">
      <c r="B1842" s="1" t="s">
        <v>14838</v>
      </c>
      <c r="C1842" s="1">
        <v>1</v>
      </c>
      <c r="D1842" s="1" t="s">
        <v>3077</v>
      </c>
      <c r="E1842" s="17">
        <v>0.50626157407407402</v>
      </c>
      <c r="F1842" s="1" t="s">
        <v>52</v>
      </c>
    </row>
    <row r="1843" spans="2:6">
      <c r="B1843" s="1" t="s">
        <v>14866</v>
      </c>
      <c r="C1843" s="1">
        <v>1</v>
      </c>
      <c r="D1843" s="1" t="s">
        <v>3076</v>
      </c>
      <c r="E1843" s="17">
        <v>0.50631944444444399</v>
      </c>
      <c r="F1843" s="1" t="s">
        <v>52</v>
      </c>
    </row>
    <row r="1844" spans="2:6">
      <c r="B1844" s="1" t="s">
        <v>14867</v>
      </c>
      <c r="C1844" s="1">
        <v>2</v>
      </c>
      <c r="D1844" s="1" t="s">
        <v>13760</v>
      </c>
      <c r="E1844" s="17">
        <v>0.50636574074074103</v>
      </c>
      <c r="F1844" s="1" t="s">
        <v>52</v>
      </c>
    </row>
    <row r="1845" spans="2:6">
      <c r="B1845" s="1" t="s">
        <v>14868</v>
      </c>
      <c r="C1845" s="1">
        <v>1</v>
      </c>
      <c r="D1845" s="1" t="s">
        <v>13687</v>
      </c>
      <c r="E1845" s="17">
        <v>0.50656250000000003</v>
      </c>
      <c r="F1845" s="1" t="s">
        <v>52</v>
      </c>
    </row>
    <row r="1846" spans="2:6">
      <c r="B1846" s="1" t="s">
        <v>14869</v>
      </c>
      <c r="C1846" s="1">
        <v>1</v>
      </c>
      <c r="D1846" s="1" t="s">
        <v>13753</v>
      </c>
      <c r="E1846" s="17">
        <v>0.50659722222222203</v>
      </c>
      <c r="F1846" s="1" t="s">
        <v>52</v>
      </c>
    </row>
    <row r="1847" spans="2:6">
      <c r="B1847" s="1" t="s">
        <v>14865</v>
      </c>
      <c r="C1847" s="1">
        <v>1</v>
      </c>
      <c r="D1847" s="1" t="s">
        <v>3077</v>
      </c>
      <c r="E1847" s="17">
        <v>0.50662037037037</v>
      </c>
      <c r="F1847" s="1" t="s">
        <v>52</v>
      </c>
    </row>
    <row r="1848" spans="2:6">
      <c r="B1848" s="1" t="s">
        <v>14841</v>
      </c>
      <c r="C1848" s="1">
        <v>1</v>
      </c>
      <c r="D1848" s="1" t="s">
        <v>3078</v>
      </c>
      <c r="E1848" s="17">
        <v>0.50675925925925902</v>
      </c>
      <c r="F1848" s="1" t="s">
        <v>52</v>
      </c>
    </row>
    <row r="1849" spans="2:6">
      <c r="B1849" s="1" t="s">
        <v>14066</v>
      </c>
      <c r="C1849" s="1">
        <v>1</v>
      </c>
      <c r="D1849" s="1" t="s">
        <v>13762</v>
      </c>
      <c r="E1849" s="17">
        <v>0.50681712962962999</v>
      </c>
      <c r="F1849" s="1" t="s">
        <v>52</v>
      </c>
    </row>
    <row r="1850" spans="2:6">
      <c r="B1850" s="1" t="s">
        <v>14867</v>
      </c>
      <c r="C1850" s="1">
        <v>2</v>
      </c>
      <c r="D1850" s="1" t="s">
        <v>3095</v>
      </c>
      <c r="E1850" s="17">
        <v>0.50681712962962999</v>
      </c>
      <c r="F1850" s="1" t="s">
        <v>52</v>
      </c>
    </row>
    <row r="1851" spans="2:6">
      <c r="B1851" s="1" t="s">
        <v>14857</v>
      </c>
      <c r="C1851" s="1">
        <v>1</v>
      </c>
      <c r="D1851" s="1" t="s">
        <v>3078</v>
      </c>
      <c r="E1851" s="17">
        <v>0.50682870370370403</v>
      </c>
      <c r="F1851" s="1" t="s">
        <v>52</v>
      </c>
    </row>
    <row r="1852" spans="2:6">
      <c r="B1852" s="1" t="s">
        <v>14864</v>
      </c>
      <c r="C1852" s="1">
        <v>1</v>
      </c>
      <c r="D1852" s="1" t="s">
        <v>13746</v>
      </c>
      <c r="E1852" s="17">
        <v>0.50702546296296302</v>
      </c>
      <c r="F1852" s="1" t="s">
        <v>52</v>
      </c>
    </row>
    <row r="1853" spans="2:6">
      <c r="B1853" s="1" t="s">
        <v>14870</v>
      </c>
      <c r="C1853" s="1">
        <v>2</v>
      </c>
      <c r="D1853" s="1" t="s">
        <v>13760</v>
      </c>
      <c r="E1853" s="17">
        <v>0.50723379629629595</v>
      </c>
      <c r="F1853" s="1" t="s">
        <v>52</v>
      </c>
    </row>
    <row r="1854" spans="2:6">
      <c r="B1854" s="1" t="s">
        <v>14871</v>
      </c>
      <c r="C1854" s="1">
        <v>1</v>
      </c>
      <c r="D1854" s="1" t="s">
        <v>13687</v>
      </c>
      <c r="E1854" s="17">
        <v>0.50746527777777795</v>
      </c>
      <c r="F1854" s="1" t="s">
        <v>52</v>
      </c>
    </row>
    <row r="1855" spans="2:6">
      <c r="B1855" s="1" t="s">
        <v>14872</v>
      </c>
      <c r="C1855" s="1">
        <v>1</v>
      </c>
      <c r="D1855" s="1" t="s">
        <v>13760</v>
      </c>
      <c r="E1855" s="17">
        <v>0.50748842592592602</v>
      </c>
      <c r="F1855" s="1" t="s">
        <v>52</v>
      </c>
    </row>
    <row r="1856" spans="2:6">
      <c r="B1856" s="1" t="s">
        <v>14873</v>
      </c>
      <c r="C1856" s="1">
        <v>1</v>
      </c>
      <c r="D1856" s="1" t="s">
        <v>13687</v>
      </c>
      <c r="E1856" s="17">
        <v>0.50748842592592602</v>
      </c>
      <c r="F1856" s="1" t="s">
        <v>52</v>
      </c>
    </row>
    <row r="1857" spans="2:6">
      <c r="B1857" s="1" t="s">
        <v>14874</v>
      </c>
      <c r="C1857" s="1">
        <v>1</v>
      </c>
      <c r="D1857" s="1" t="s">
        <v>13760</v>
      </c>
      <c r="E1857" s="17">
        <v>0.50752314814814803</v>
      </c>
      <c r="F1857" s="1" t="s">
        <v>52</v>
      </c>
    </row>
    <row r="1858" spans="2:6">
      <c r="B1858" s="1" t="s">
        <v>14875</v>
      </c>
      <c r="C1858" s="1">
        <v>5</v>
      </c>
      <c r="D1858" s="1" t="s">
        <v>13753</v>
      </c>
      <c r="E1858" s="17">
        <v>0.50756944444444396</v>
      </c>
      <c r="F1858" s="1" t="s">
        <v>52</v>
      </c>
    </row>
    <row r="1859" spans="2:6">
      <c r="B1859" s="1" t="s">
        <v>14876</v>
      </c>
      <c r="C1859" s="1">
        <v>1</v>
      </c>
      <c r="D1859" s="1" t="s">
        <v>13760</v>
      </c>
      <c r="E1859" s="17">
        <v>0.50765046296296301</v>
      </c>
      <c r="F1859" s="1" t="s">
        <v>52</v>
      </c>
    </row>
    <row r="1860" spans="2:6">
      <c r="B1860" s="1" t="s">
        <v>14847</v>
      </c>
      <c r="C1860" s="1">
        <v>1</v>
      </c>
      <c r="D1860" s="1" t="s">
        <v>13746</v>
      </c>
      <c r="E1860" s="17">
        <v>0.50765046296296301</v>
      </c>
      <c r="F1860" s="1" t="s">
        <v>52</v>
      </c>
    </row>
    <row r="1861" spans="2:6">
      <c r="B1861" s="1" t="s">
        <v>14620</v>
      </c>
      <c r="C1861" s="1">
        <v>1</v>
      </c>
      <c r="D1861" s="1" t="s">
        <v>3095</v>
      </c>
      <c r="E1861" s="17">
        <v>0.50766203703703705</v>
      </c>
      <c r="F1861" s="1" t="s">
        <v>52</v>
      </c>
    </row>
    <row r="1862" spans="2:6">
      <c r="B1862" s="1" t="s">
        <v>14877</v>
      </c>
      <c r="C1862" s="1">
        <v>1</v>
      </c>
      <c r="D1862" s="1" t="s">
        <v>13753</v>
      </c>
      <c r="E1862" s="17">
        <v>0.50767361111111098</v>
      </c>
      <c r="F1862" s="1" t="s">
        <v>52</v>
      </c>
    </row>
    <row r="1863" spans="2:6">
      <c r="B1863" s="1" t="s">
        <v>14878</v>
      </c>
      <c r="C1863" s="1">
        <v>1</v>
      </c>
      <c r="D1863" s="1" t="s">
        <v>13753</v>
      </c>
      <c r="E1863" s="17">
        <v>0.50773148148148195</v>
      </c>
      <c r="F1863" s="1" t="s">
        <v>52</v>
      </c>
    </row>
    <row r="1864" spans="2:6">
      <c r="B1864" s="1" t="s">
        <v>14862</v>
      </c>
      <c r="C1864" s="1">
        <v>1</v>
      </c>
      <c r="D1864" s="1" t="s">
        <v>3095</v>
      </c>
      <c r="E1864" s="17">
        <v>0.50777777777777799</v>
      </c>
      <c r="F1864" s="1" t="s">
        <v>52</v>
      </c>
    </row>
    <row r="1865" spans="2:6">
      <c r="B1865" s="1" t="s">
        <v>14879</v>
      </c>
      <c r="C1865" s="1">
        <v>1</v>
      </c>
      <c r="D1865" s="1" t="s">
        <v>13753</v>
      </c>
      <c r="E1865" s="17">
        <v>0.50782407407407404</v>
      </c>
      <c r="F1865" s="1" t="s">
        <v>52</v>
      </c>
    </row>
    <row r="1866" spans="2:6">
      <c r="B1866" s="1" t="s">
        <v>14872</v>
      </c>
      <c r="C1866" s="1">
        <v>1</v>
      </c>
      <c r="D1866" s="1" t="s">
        <v>13762</v>
      </c>
      <c r="E1866" s="17">
        <v>0.50783564814814797</v>
      </c>
      <c r="F1866" s="1" t="s">
        <v>52</v>
      </c>
    </row>
    <row r="1867" spans="2:6">
      <c r="B1867" s="1" t="s">
        <v>14880</v>
      </c>
      <c r="C1867" s="1">
        <v>1</v>
      </c>
      <c r="D1867" s="1" t="s">
        <v>13753</v>
      </c>
      <c r="E1867" s="17">
        <v>0.50788194444444401</v>
      </c>
      <c r="F1867" s="1" t="s">
        <v>52</v>
      </c>
    </row>
    <row r="1868" spans="2:6">
      <c r="B1868" s="1" t="s">
        <v>14861</v>
      </c>
      <c r="C1868" s="1">
        <v>1</v>
      </c>
      <c r="D1868" s="1" t="s">
        <v>3095</v>
      </c>
      <c r="E1868" s="17">
        <v>0.50791666666666702</v>
      </c>
      <c r="F1868" s="1" t="s">
        <v>52</v>
      </c>
    </row>
    <row r="1869" spans="2:6">
      <c r="B1869" s="1" t="s">
        <v>14874</v>
      </c>
      <c r="C1869" s="1">
        <v>1</v>
      </c>
      <c r="D1869" s="1" t="s">
        <v>3095</v>
      </c>
      <c r="E1869" s="17">
        <v>0.50795138888888902</v>
      </c>
      <c r="F1869" s="1" t="s">
        <v>52</v>
      </c>
    </row>
    <row r="1870" spans="2:6">
      <c r="B1870" s="1" t="s">
        <v>14881</v>
      </c>
      <c r="C1870" s="1">
        <v>1</v>
      </c>
      <c r="D1870" s="1" t="s">
        <v>13760</v>
      </c>
      <c r="E1870" s="17">
        <v>0.50799768518518496</v>
      </c>
      <c r="F1870" s="1" t="s">
        <v>52</v>
      </c>
    </row>
    <row r="1871" spans="2:6">
      <c r="B1871" s="1" t="s">
        <v>14882</v>
      </c>
      <c r="C1871" s="1">
        <v>2</v>
      </c>
      <c r="D1871" s="1" t="s">
        <v>13687</v>
      </c>
      <c r="E1871" s="17">
        <v>0.508043981481481</v>
      </c>
      <c r="F1871" s="1" t="s">
        <v>52</v>
      </c>
    </row>
    <row r="1872" spans="2:6">
      <c r="B1872" s="1" t="s">
        <v>14860</v>
      </c>
      <c r="C1872" s="1">
        <v>1</v>
      </c>
      <c r="D1872" s="1" t="s">
        <v>3078</v>
      </c>
      <c r="E1872" s="17">
        <v>0.508078703703704</v>
      </c>
      <c r="F1872" s="1" t="s">
        <v>52</v>
      </c>
    </row>
    <row r="1873" spans="2:6">
      <c r="B1873" s="1" t="s">
        <v>14866</v>
      </c>
      <c r="C1873" s="1">
        <v>1</v>
      </c>
      <c r="D1873" s="1" t="s">
        <v>3078</v>
      </c>
      <c r="E1873" s="17">
        <v>0.50811342592592601</v>
      </c>
      <c r="F1873" s="1" t="s">
        <v>52</v>
      </c>
    </row>
    <row r="1874" spans="2:6">
      <c r="B1874" s="1" t="s">
        <v>14882</v>
      </c>
      <c r="C1874" s="1">
        <v>2</v>
      </c>
      <c r="D1874" s="1" t="s">
        <v>13762</v>
      </c>
      <c r="E1874" s="17">
        <v>0.50817129629629598</v>
      </c>
      <c r="F1874" s="1" t="s">
        <v>52</v>
      </c>
    </row>
    <row r="1875" spans="2:6">
      <c r="B1875" s="1" t="s">
        <v>14880</v>
      </c>
      <c r="C1875" s="1">
        <v>1</v>
      </c>
      <c r="D1875" s="1" t="s">
        <v>13746</v>
      </c>
      <c r="E1875" s="17">
        <v>0.50825231481481503</v>
      </c>
      <c r="F1875" s="1" t="s">
        <v>52</v>
      </c>
    </row>
    <row r="1876" spans="2:6">
      <c r="B1876" s="1" t="s">
        <v>14616</v>
      </c>
      <c r="C1876" s="1">
        <v>1</v>
      </c>
      <c r="D1876" s="1" t="s">
        <v>13746</v>
      </c>
      <c r="E1876" s="17">
        <v>0.50843749999999999</v>
      </c>
      <c r="F1876" s="1" t="s">
        <v>52</v>
      </c>
    </row>
    <row r="1877" spans="2:6">
      <c r="B1877" s="1" t="s">
        <v>14855</v>
      </c>
      <c r="C1877" s="1">
        <v>5</v>
      </c>
      <c r="D1877" s="1" t="s">
        <v>3078</v>
      </c>
      <c r="E1877" s="17">
        <v>0.50851851851851804</v>
      </c>
      <c r="F1877" s="1" t="s">
        <v>52</v>
      </c>
    </row>
    <row r="1878" spans="2:6">
      <c r="B1878" s="1" t="s">
        <v>14876</v>
      </c>
      <c r="C1878" s="1">
        <v>1</v>
      </c>
      <c r="D1878" s="1" t="s">
        <v>13746</v>
      </c>
      <c r="E1878" s="17">
        <v>0.50875000000000004</v>
      </c>
      <c r="F1878" s="1" t="s">
        <v>52</v>
      </c>
    </row>
    <row r="1879" spans="2:6">
      <c r="B1879" s="1" t="s">
        <v>14194</v>
      </c>
      <c r="C1879" s="1">
        <v>2</v>
      </c>
      <c r="D1879" s="1" t="s">
        <v>3095</v>
      </c>
      <c r="E1879" s="17">
        <v>0.50876157407407396</v>
      </c>
      <c r="F1879" s="1" t="s">
        <v>52</v>
      </c>
    </row>
    <row r="1880" spans="2:6">
      <c r="B1880" s="1" t="s">
        <v>14883</v>
      </c>
      <c r="C1880" s="1">
        <v>1</v>
      </c>
      <c r="D1880" s="1" t="s">
        <v>13753</v>
      </c>
      <c r="E1880" s="17">
        <v>0.50884259259259301</v>
      </c>
      <c r="F1880" s="1" t="s">
        <v>52</v>
      </c>
    </row>
    <row r="1881" spans="2:6">
      <c r="B1881" s="1" t="s">
        <v>14802</v>
      </c>
      <c r="C1881" s="1">
        <v>2</v>
      </c>
      <c r="D1881" s="1" t="s">
        <v>3078</v>
      </c>
      <c r="E1881" s="17">
        <v>0.50884259259259301</v>
      </c>
      <c r="F1881" s="1" t="s">
        <v>52</v>
      </c>
    </row>
    <row r="1882" spans="2:6">
      <c r="B1882" s="1" t="s">
        <v>14884</v>
      </c>
      <c r="C1882" s="1">
        <v>1</v>
      </c>
      <c r="D1882" s="1" t="s">
        <v>13753</v>
      </c>
      <c r="E1882" s="17">
        <v>0.50887731481481502</v>
      </c>
      <c r="F1882" s="1" t="s">
        <v>52</v>
      </c>
    </row>
    <row r="1883" spans="2:6">
      <c r="B1883" s="1" t="s">
        <v>14878</v>
      </c>
      <c r="C1883" s="1">
        <v>1</v>
      </c>
      <c r="D1883" s="1" t="s">
        <v>3077</v>
      </c>
      <c r="E1883" s="17">
        <v>0.508969907407407</v>
      </c>
      <c r="F1883" s="1" t="s">
        <v>52</v>
      </c>
    </row>
    <row r="1884" spans="2:6">
      <c r="B1884" s="1" t="s">
        <v>14879</v>
      </c>
      <c r="C1884" s="1">
        <v>1</v>
      </c>
      <c r="D1884" s="1" t="s">
        <v>3078</v>
      </c>
      <c r="E1884" s="17">
        <v>0.50899305555555596</v>
      </c>
      <c r="F1884" s="1" t="s">
        <v>52</v>
      </c>
    </row>
    <row r="1885" spans="2:6">
      <c r="B1885" s="1" t="s">
        <v>14885</v>
      </c>
      <c r="C1885" s="1">
        <v>2</v>
      </c>
      <c r="D1885" s="1" t="s">
        <v>3076</v>
      </c>
      <c r="E1885" s="17">
        <v>0.50910879629629602</v>
      </c>
      <c r="F1885" s="1" t="s">
        <v>52</v>
      </c>
    </row>
    <row r="1886" spans="2:6">
      <c r="B1886" s="1" t="s">
        <v>14886</v>
      </c>
      <c r="C1886" s="1">
        <v>1</v>
      </c>
      <c r="D1886" s="1" t="s">
        <v>13753</v>
      </c>
      <c r="E1886" s="17">
        <v>0.50912037037036995</v>
      </c>
      <c r="F1886" s="1" t="s">
        <v>52</v>
      </c>
    </row>
    <row r="1887" spans="2:6">
      <c r="B1887" s="1" t="s">
        <v>14868</v>
      </c>
      <c r="C1887" s="1">
        <v>1</v>
      </c>
      <c r="D1887" s="1" t="s">
        <v>13746</v>
      </c>
      <c r="E1887" s="17">
        <v>0.50915509259259295</v>
      </c>
      <c r="F1887" s="1" t="s">
        <v>52</v>
      </c>
    </row>
    <row r="1888" spans="2:6">
      <c r="B1888" s="1" t="s">
        <v>14887</v>
      </c>
      <c r="C1888" s="1">
        <v>1</v>
      </c>
      <c r="D1888" s="1" t="s">
        <v>13687</v>
      </c>
      <c r="E1888" s="17">
        <v>0.50921296296296303</v>
      </c>
      <c r="F1888" s="1" t="s">
        <v>52</v>
      </c>
    </row>
    <row r="1889" spans="2:6">
      <c r="B1889" s="1" t="s">
        <v>14877</v>
      </c>
      <c r="C1889" s="1">
        <v>1</v>
      </c>
      <c r="D1889" s="1" t="s">
        <v>3078</v>
      </c>
      <c r="E1889" s="17">
        <v>0.50922453703703696</v>
      </c>
      <c r="F1889" s="1" t="s">
        <v>52</v>
      </c>
    </row>
    <row r="1890" spans="2:6">
      <c r="B1890" s="1" t="s">
        <v>14888</v>
      </c>
      <c r="C1890" s="1">
        <v>1</v>
      </c>
      <c r="D1890" s="1" t="s">
        <v>13753</v>
      </c>
      <c r="E1890" s="17">
        <v>0.50937500000000002</v>
      </c>
      <c r="F1890" s="1" t="s">
        <v>52</v>
      </c>
    </row>
    <row r="1891" spans="2:6">
      <c r="B1891" s="1" t="s">
        <v>14889</v>
      </c>
      <c r="C1891" s="1">
        <v>1</v>
      </c>
      <c r="D1891" s="1" t="s">
        <v>13760</v>
      </c>
      <c r="E1891" s="17">
        <v>0.50939814814814799</v>
      </c>
      <c r="F1891" s="1" t="s">
        <v>52</v>
      </c>
    </row>
    <row r="1892" spans="2:6">
      <c r="B1892" s="1" t="s">
        <v>14890</v>
      </c>
      <c r="C1892" s="1">
        <v>1</v>
      </c>
      <c r="D1892" s="1" t="s">
        <v>13760</v>
      </c>
      <c r="E1892" s="17">
        <v>0.50944444444444403</v>
      </c>
      <c r="F1892" s="1" t="s">
        <v>52</v>
      </c>
    </row>
    <row r="1893" spans="2:6">
      <c r="B1893" s="1" t="s">
        <v>14891</v>
      </c>
      <c r="C1893" s="1">
        <v>1</v>
      </c>
      <c r="D1893" s="1" t="s">
        <v>13687</v>
      </c>
      <c r="E1893" s="17">
        <v>0.509699074074074</v>
      </c>
      <c r="F1893" s="1" t="s">
        <v>52</v>
      </c>
    </row>
    <row r="1894" spans="2:6">
      <c r="B1894" s="1" t="s">
        <v>14883</v>
      </c>
      <c r="C1894" s="1">
        <v>1</v>
      </c>
      <c r="D1894" s="1" t="s">
        <v>13746</v>
      </c>
      <c r="E1894" s="17">
        <v>0.50979166666666698</v>
      </c>
      <c r="F1894" s="1" t="s">
        <v>52</v>
      </c>
    </row>
    <row r="1895" spans="2:6">
      <c r="B1895" s="1" t="s">
        <v>14840</v>
      </c>
      <c r="C1895" s="1">
        <v>1</v>
      </c>
      <c r="D1895" s="1" t="s">
        <v>3078</v>
      </c>
      <c r="E1895" s="17">
        <v>0.51005787037036998</v>
      </c>
      <c r="F1895" s="1" t="s">
        <v>52</v>
      </c>
    </row>
    <row r="1896" spans="2:6">
      <c r="B1896" s="1" t="s">
        <v>14889</v>
      </c>
      <c r="C1896" s="1">
        <v>1</v>
      </c>
      <c r="D1896" s="1" t="s">
        <v>3095</v>
      </c>
      <c r="E1896" s="17">
        <v>0.51005787037036998</v>
      </c>
      <c r="F1896" s="1" t="s">
        <v>52</v>
      </c>
    </row>
    <row r="1897" spans="2:6">
      <c r="B1897" s="1" t="s">
        <v>14892</v>
      </c>
      <c r="C1897" s="1">
        <v>1</v>
      </c>
      <c r="D1897" s="1" t="s">
        <v>13753</v>
      </c>
      <c r="E1897" s="17">
        <v>0.51010416666666702</v>
      </c>
      <c r="F1897" s="1" t="s">
        <v>52</v>
      </c>
    </row>
    <row r="1898" spans="2:6">
      <c r="B1898" s="1" t="s">
        <v>14808</v>
      </c>
      <c r="C1898" s="1">
        <v>2</v>
      </c>
      <c r="D1898" s="1" t="s">
        <v>3095</v>
      </c>
      <c r="E1898" s="17">
        <v>0.51011574074074095</v>
      </c>
      <c r="F1898" s="1" t="s">
        <v>52</v>
      </c>
    </row>
    <row r="1899" spans="2:6">
      <c r="B1899" s="1" t="s">
        <v>14893</v>
      </c>
      <c r="C1899" s="1">
        <v>5</v>
      </c>
      <c r="D1899" s="1" t="s">
        <v>13753</v>
      </c>
      <c r="E1899" s="17">
        <v>0.51027777777777805</v>
      </c>
      <c r="F1899" s="1" t="s">
        <v>52</v>
      </c>
    </row>
    <row r="1900" spans="2:6">
      <c r="B1900" s="1" t="s">
        <v>14894</v>
      </c>
      <c r="C1900" s="1">
        <v>5</v>
      </c>
      <c r="D1900" s="1" t="s">
        <v>13753</v>
      </c>
      <c r="E1900" s="17">
        <v>0.510393518518519</v>
      </c>
      <c r="F1900" s="1" t="s">
        <v>52</v>
      </c>
    </row>
    <row r="1901" spans="2:6">
      <c r="B1901" s="1" t="s">
        <v>14886</v>
      </c>
      <c r="C1901" s="1">
        <v>1</v>
      </c>
      <c r="D1901" s="1" t="s">
        <v>13746</v>
      </c>
      <c r="E1901" s="17">
        <v>0.51069444444444401</v>
      </c>
      <c r="F1901" s="1" t="s">
        <v>53</v>
      </c>
    </row>
    <row r="1902" spans="2:6">
      <c r="B1902" s="1" t="s">
        <v>14895</v>
      </c>
      <c r="C1902" s="1">
        <v>1</v>
      </c>
      <c r="D1902" s="1" t="s">
        <v>13687</v>
      </c>
      <c r="E1902" s="17">
        <v>0.51072916666666701</v>
      </c>
      <c r="F1902" s="1" t="s">
        <v>53</v>
      </c>
    </row>
    <row r="1903" spans="2:6">
      <c r="B1903" s="1" t="s">
        <v>14896</v>
      </c>
      <c r="C1903" s="1">
        <v>5</v>
      </c>
      <c r="D1903" s="1" t="s">
        <v>13753</v>
      </c>
      <c r="E1903" s="17">
        <v>0.51077546296296295</v>
      </c>
      <c r="F1903" s="1" t="s">
        <v>53</v>
      </c>
    </row>
    <row r="1904" spans="2:6">
      <c r="B1904" s="1" t="s">
        <v>14897</v>
      </c>
      <c r="C1904" s="1">
        <v>1</v>
      </c>
      <c r="D1904" s="1" t="s">
        <v>13687</v>
      </c>
      <c r="E1904" s="17">
        <v>0.51077546296296295</v>
      </c>
      <c r="F1904" s="1" t="s">
        <v>53</v>
      </c>
    </row>
    <row r="1905" spans="2:6">
      <c r="B1905" s="1" t="s">
        <v>14898</v>
      </c>
      <c r="C1905" s="1">
        <v>1</v>
      </c>
      <c r="D1905" s="1" t="s">
        <v>13753</v>
      </c>
      <c r="E1905" s="17">
        <v>0.51083333333333303</v>
      </c>
      <c r="F1905" s="1" t="s">
        <v>53</v>
      </c>
    </row>
    <row r="1906" spans="2:6">
      <c r="B1906" s="1" t="s">
        <v>14884</v>
      </c>
      <c r="C1906" s="1">
        <v>1</v>
      </c>
      <c r="D1906" s="1" t="s">
        <v>13746</v>
      </c>
      <c r="E1906" s="17">
        <v>0.510856481481481</v>
      </c>
      <c r="F1906" s="1" t="s">
        <v>53</v>
      </c>
    </row>
    <row r="1907" spans="2:6">
      <c r="B1907" s="1" t="s">
        <v>14899</v>
      </c>
      <c r="C1907" s="1">
        <v>1</v>
      </c>
      <c r="D1907" s="1" t="s">
        <v>13753</v>
      </c>
      <c r="E1907" s="17">
        <v>0.51108796296296299</v>
      </c>
      <c r="F1907" s="1" t="s">
        <v>53</v>
      </c>
    </row>
    <row r="1908" spans="2:6">
      <c r="B1908" s="1" t="s">
        <v>14873</v>
      </c>
      <c r="C1908" s="1">
        <v>1</v>
      </c>
      <c r="D1908" s="1" t="s">
        <v>13746</v>
      </c>
      <c r="E1908" s="17">
        <v>0.51113425925925904</v>
      </c>
      <c r="F1908" s="1" t="s">
        <v>53</v>
      </c>
    </row>
    <row r="1909" spans="2:6">
      <c r="B1909" s="1" t="s">
        <v>14900</v>
      </c>
      <c r="C1909" s="1">
        <v>3</v>
      </c>
      <c r="D1909" s="1" t="s">
        <v>13753</v>
      </c>
      <c r="E1909" s="17">
        <v>0.51122685185185202</v>
      </c>
      <c r="F1909" s="1" t="s">
        <v>53</v>
      </c>
    </row>
    <row r="1910" spans="2:6">
      <c r="B1910" s="1" t="s">
        <v>13938</v>
      </c>
      <c r="C1910" s="1">
        <v>5</v>
      </c>
      <c r="D1910" s="1" t="s">
        <v>3078</v>
      </c>
      <c r="E1910" s="17">
        <v>0.51128472222222199</v>
      </c>
      <c r="F1910" s="1" t="s">
        <v>53</v>
      </c>
    </row>
    <row r="1911" spans="2:6">
      <c r="B1911" s="1" t="s">
        <v>14901</v>
      </c>
      <c r="C1911" s="1">
        <v>2</v>
      </c>
      <c r="D1911" s="1" t="s">
        <v>13760</v>
      </c>
      <c r="E1911" s="17">
        <v>0.51131944444444399</v>
      </c>
      <c r="F1911" s="1" t="s">
        <v>53</v>
      </c>
    </row>
    <row r="1912" spans="2:6">
      <c r="B1912" s="1" t="s">
        <v>14902</v>
      </c>
      <c r="C1912" s="1">
        <v>1</v>
      </c>
      <c r="D1912" s="1" t="s">
        <v>13687</v>
      </c>
      <c r="E1912" s="17">
        <v>0.51143518518518505</v>
      </c>
      <c r="F1912" s="1" t="s">
        <v>53</v>
      </c>
    </row>
    <row r="1913" spans="2:6">
      <c r="B1913" s="1" t="s">
        <v>14903</v>
      </c>
      <c r="C1913" s="1">
        <v>1</v>
      </c>
      <c r="D1913" s="1" t="s">
        <v>13760</v>
      </c>
      <c r="E1913" s="17">
        <v>0.51144675925925898</v>
      </c>
      <c r="F1913" s="1" t="s">
        <v>53</v>
      </c>
    </row>
    <row r="1914" spans="2:6">
      <c r="B1914" s="1" t="s">
        <v>14902</v>
      </c>
      <c r="C1914" s="1">
        <v>1</v>
      </c>
      <c r="D1914" s="1" t="s">
        <v>13762</v>
      </c>
      <c r="E1914" s="17">
        <v>0.51152777777777803</v>
      </c>
      <c r="F1914" s="1" t="s">
        <v>53</v>
      </c>
    </row>
    <row r="1915" spans="2:6">
      <c r="B1915" s="1" t="s">
        <v>14904</v>
      </c>
      <c r="C1915" s="1">
        <v>1</v>
      </c>
      <c r="D1915" s="1" t="s">
        <v>13687</v>
      </c>
      <c r="E1915" s="17">
        <v>0.51165509259259301</v>
      </c>
      <c r="F1915" s="1" t="s">
        <v>53</v>
      </c>
    </row>
    <row r="1916" spans="2:6">
      <c r="B1916" s="1" t="s">
        <v>14905</v>
      </c>
      <c r="C1916" s="1">
        <v>1</v>
      </c>
      <c r="D1916" s="1" t="s">
        <v>13687</v>
      </c>
      <c r="E1916" s="17">
        <v>0.51170138888888905</v>
      </c>
      <c r="F1916" s="1" t="s">
        <v>53</v>
      </c>
    </row>
    <row r="1917" spans="2:6">
      <c r="B1917" s="1" t="s">
        <v>14898</v>
      </c>
      <c r="C1917" s="1">
        <v>1</v>
      </c>
      <c r="D1917" s="1" t="s">
        <v>3078</v>
      </c>
      <c r="E1917" s="17">
        <v>0.51173611111111095</v>
      </c>
      <c r="F1917" s="1" t="s">
        <v>53</v>
      </c>
    </row>
    <row r="1918" spans="2:6">
      <c r="B1918" s="1" t="s">
        <v>14906</v>
      </c>
      <c r="C1918" s="1">
        <v>2</v>
      </c>
      <c r="D1918" s="1" t="s">
        <v>13687</v>
      </c>
      <c r="E1918" s="17">
        <v>0.51190972222222197</v>
      </c>
      <c r="F1918" s="1" t="s">
        <v>53</v>
      </c>
    </row>
    <row r="1919" spans="2:6">
      <c r="B1919" s="1" t="s">
        <v>14907</v>
      </c>
      <c r="C1919" s="1">
        <v>1</v>
      </c>
      <c r="D1919" s="1" t="s">
        <v>13687</v>
      </c>
      <c r="E1919" s="17">
        <v>0.51196759259259295</v>
      </c>
      <c r="F1919" s="1" t="s">
        <v>53</v>
      </c>
    </row>
    <row r="1920" spans="2:6">
      <c r="B1920" s="1" t="s">
        <v>14908</v>
      </c>
      <c r="C1920" s="1">
        <v>2</v>
      </c>
      <c r="D1920" s="1" t="s">
        <v>13746</v>
      </c>
      <c r="E1920" s="17">
        <v>0.51196759259259295</v>
      </c>
      <c r="F1920" s="1" t="s">
        <v>53</v>
      </c>
    </row>
    <row r="1921" spans="2:6">
      <c r="B1921" s="1" t="s">
        <v>14895</v>
      </c>
      <c r="C1921" s="1">
        <v>1</v>
      </c>
      <c r="D1921" s="1" t="s">
        <v>13746</v>
      </c>
      <c r="E1921" s="17">
        <v>0.51200231481481495</v>
      </c>
      <c r="F1921" s="1" t="s">
        <v>53</v>
      </c>
    </row>
    <row r="1922" spans="2:6">
      <c r="B1922" s="1" t="s">
        <v>14893</v>
      </c>
      <c r="C1922" s="1">
        <v>5</v>
      </c>
      <c r="D1922" s="1" t="s">
        <v>3078</v>
      </c>
      <c r="E1922" s="17">
        <v>0.51206018518518504</v>
      </c>
      <c r="F1922" s="1" t="s">
        <v>53</v>
      </c>
    </row>
    <row r="1923" spans="2:6">
      <c r="B1923" s="1" t="s">
        <v>14909</v>
      </c>
      <c r="C1923" s="1">
        <v>1</v>
      </c>
      <c r="D1923" s="1" t="s">
        <v>13753</v>
      </c>
      <c r="E1923" s="17">
        <v>0.51209490740740704</v>
      </c>
      <c r="F1923" s="1" t="s">
        <v>53</v>
      </c>
    </row>
    <row r="1924" spans="2:6">
      <c r="B1924" s="1" t="s">
        <v>14910</v>
      </c>
      <c r="C1924" s="1">
        <v>3</v>
      </c>
      <c r="D1924" s="1" t="s">
        <v>13687</v>
      </c>
      <c r="E1924" s="17">
        <v>0.51216435185185205</v>
      </c>
      <c r="F1924" s="1" t="s">
        <v>53</v>
      </c>
    </row>
    <row r="1925" spans="2:6">
      <c r="B1925" s="1" t="s">
        <v>14911</v>
      </c>
      <c r="C1925" s="1">
        <v>1</v>
      </c>
      <c r="D1925" s="1" t="s">
        <v>13687</v>
      </c>
      <c r="E1925" s="17">
        <v>0.51218750000000002</v>
      </c>
      <c r="F1925" s="1" t="s">
        <v>53</v>
      </c>
    </row>
    <row r="1926" spans="2:6">
      <c r="B1926" s="1" t="s">
        <v>14912</v>
      </c>
      <c r="C1926" s="1">
        <v>1</v>
      </c>
      <c r="D1926" s="1" t="s">
        <v>13753</v>
      </c>
      <c r="E1926" s="17">
        <v>0.51219907407407395</v>
      </c>
      <c r="F1926" s="1" t="s">
        <v>53</v>
      </c>
    </row>
    <row r="1927" spans="2:6">
      <c r="B1927" s="1" t="s">
        <v>14897</v>
      </c>
      <c r="C1927" s="1">
        <v>1</v>
      </c>
      <c r="D1927" s="1" t="s">
        <v>3095</v>
      </c>
      <c r="E1927" s="17">
        <v>0.51222222222222202</v>
      </c>
      <c r="F1927" s="1" t="s">
        <v>53</v>
      </c>
    </row>
    <row r="1928" spans="2:6">
      <c r="B1928" s="1" t="s">
        <v>14913</v>
      </c>
      <c r="C1928" s="1">
        <v>1</v>
      </c>
      <c r="D1928" s="1" t="s">
        <v>13753</v>
      </c>
      <c r="E1928" s="17">
        <v>0.51226851851851896</v>
      </c>
      <c r="F1928" s="1" t="s">
        <v>53</v>
      </c>
    </row>
    <row r="1929" spans="2:6">
      <c r="B1929" s="1" t="s">
        <v>14914</v>
      </c>
      <c r="C1929" s="1">
        <v>1</v>
      </c>
      <c r="D1929" s="1" t="s">
        <v>3076</v>
      </c>
      <c r="E1929" s="17">
        <v>0.51238425925925901</v>
      </c>
      <c r="F1929" s="1" t="s">
        <v>53</v>
      </c>
    </row>
    <row r="1930" spans="2:6">
      <c r="B1930" s="1" t="s">
        <v>14807</v>
      </c>
      <c r="C1930" s="1">
        <v>2</v>
      </c>
      <c r="D1930" s="1" t="s">
        <v>3095</v>
      </c>
      <c r="E1930" s="17">
        <v>0.51243055555555606</v>
      </c>
      <c r="F1930" s="1" t="s">
        <v>53</v>
      </c>
    </row>
    <row r="1931" spans="2:6">
      <c r="B1931" s="1" t="s">
        <v>14915</v>
      </c>
      <c r="C1931" s="1">
        <v>1</v>
      </c>
      <c r="D1931" s="1" t="s">
        <v>13687</v>
      </c>
      <c r="E1931" s="17">
        <v>0.51248842592592603</v>
      </c>
      <c r="F1931" s="1" t="s">
        <v>53</v>
      </c>
    </row>
    <row r="1932" spans="2:6">
      <c r="B1932" s="1" t="s">
        <v>14916</v>
      </c>
      <c r="C1932" s="1">
        <v>1</v>
      </c>
      <c r="D1932" s="1" t="s">
        <v>13753</v>
      </c>
      <c r="E1932" s="17">
        <v>0.51265046296296302</v>
      </c>
      <c r="F1932" s="1" t="s">
        <v>53</v>
      </c>
    </row>
    <row r="1933" spans="2:6">
      <c r="B1933" s="1" t="s">
        <v>14917</v>
      </c>
      <c r="C1933" s="1">
        <v>1</v>
      </c>
      <c r="D1933" s="1" t="s">
        <v>13760</v>
      </c>
      <c r="E1933" s="17">
        <v>0.51268518518518502</v>
      </c>
      <c r="F1933" s="1" t="s">
        <v>53</v>
      </c>
    </row>
    <row r="1934" spans="2:6">
      <c r="B1934" s="1" t="s">
        <v>14900</v>
      </c>
      <c r="C1934" s="1">
        <v>3</v>
      </c>
      <c r="D1934" s="1" t="s">
        <v>3095</v>
      </c>
      <c r="E1934" s="17">
        <v>0.51287037037036998</v>
      </c>
      <c r="F1934" s="1" t="s">
        <v>53</v>
      </c>
    </row>
    <row r="1935" spans="2:6">
      <c r="B1935" s="1" t="s">
        <v>14918</v>
      </c>
      <c r="C1935" s="1">
        <v>1</v>
      </c>
      <c r="D1935" s="1" t="s">
        <v>13687</v>
      </c>
      <c r="E1935" s="17">
        <v>0.51293981481481499</v>
      </c>
      <c r="F1935" s="1" t="s">
        <v>53</v>
      </c>
    </row>
    <row r="1936" spans="2:6">
      <c r="B1936" s="1" t="s">
        <v>14904</v>
      </c>
      <c r="C1936" s="1">
        <v>1</v>
      </c>
      <c r="D1936" s="1" t="s">
        <v>13746</v>
      </c>
      <c r="E1936" s="17">
        <v>0.51295138888888903</v>
      </c>
      <c r="F1936" s="1" t="s">
        <v>53</v>
      </c>
    </row>
    <row r="1937" spans="2:6">
      <c r="B1937" s="1" t="s">
        <v>14891</v>
      </c>
      <c r="C1937" s="1">
        <v>1</v>
      </c>
      <c r="D1937" s="1" t="s">
        <v>3095</v>
      </c>
      <c r="E1937" s="17">
        <v>0.51298611111111103</v>
      </c>
      <c r="F1937" s="1" t="s">
        <v>53</v>
      </c>
    </row>
    <row r="1938" spans="2:6">
      <c r="B1938" s="1" t="s">
        <v>14919</v>
      </c>
      <c r="C1938" s="1">
        <v>1</v>
      </c>
      <c r="D1938" s="1" t="s">
        <v>13760</v>
      </c>
      <c r="E1938" s="17">
        <v>0.51303240740740697</v>
      </c>
      <c r="F1938" s="1" t="s">
        <v>53</v>
      </c>
    </row>
    <row r="1939" spans="2:6">
      <c r="B1939" s="1" t="s">
        <v>14892</v>
      </c>
      <c r="C1939" s="1">
        <v>1</v>
      </c>
      <c r="D1939" s="1" t="s">
        <v>3095</v>
      </c>
      <c r="E1939" s="17">
        <v>0.51306712962962997</v>
      </c>
      <c r="F1939" s="1" t="s">
        <v>53</v>
      </c>
    </row>
    <row r="1940" spans="2:6">
      <c r="B1940" s="1" t="s">
        <v>14050</v>
      </c>
      <c r="C1940" s="1">
        <v>5</v>
      </c>
      <c r="D1940" s="1" t="s">
        <v>3078</v>
      </c>
      <c r="E1940" s="17">
        <v>0.51319444444444395</v>
      </c>
      <c r="F1940" s="1" t="s">
        <v>53</v>
      </c>
    </row>
    <row r="1941" spans="2:6">
      <c r="B1941" s="1" t="s">
        <v>14916</v>
      </c>
      <c r="C1941" s="1">
        <v>1</v>
      </c>
      <c r="D1941" s="1" t="s">
        <v>3078</v>
      </c>
      <c r="E1941" s="17">
        <v>0.51344907407407403</v>
      </c>
      <c r="F1941" s="1" t="s">
        <v>53</v>
      </c>
    </row>
    <row r="1942" spans="2:6">
      <c r="B1942" s="1" t="s">
        <v>14920</v>
      </c>
      <c r="C1942" s="1">
        <v>1</v>
      </c>
      <c r="D1942" s="1" t="s">
        <v>13753</v>
      </c>
      <c r="E1942" s="17">
        <v>0.51354166666666701</v>
      </c>
      <c r="F1942" s="1" t="s">
        <v>53</v>
      </c>
    </row>
    <row r="1943" spans="2:6">
      <c r="B1943" s="1" t="s">
        <v>14921</v>
      </c>
      <c r="C1943" s="1">
        <v>2</v>
      </c>
      <c r="D1943" s="1" t="s">
        <v>13760</v>
      </c>
      <c r="E1943" s="17">
        <v>0.51362268518518495</v>
      </c>
      <c r="F1943" s="1" t="s">
        <v>53</v>
      </c>
    </row>
    <row r="1944" spans="2:6">
      <c r="B1944" s="1" t="s">
        <v>14922</v>
      </c>
      <c r="C1944" s="1">
        <v>1</v>
      </c>
      <c r="D1944" s="1" t="s">
        <v>13687</v>
      </c>
      <c r="E1944" s="17">
        <v>0.51375000000000004</v>
      </c>
      <c r="F1944" s="1" t="s">
        <v>53</v>
      </c>
    </row>
    <row r="1945" spans="2:6">
      <c r="B1945" s="1" t="s">
        <v>14912</v>
      </c>
      <c r="C1945" s="1">
        <v>1</v>
      </c>
      <c r="D1945" s="1" t="s">
        <v>3077</v>
      </c>
      <c r="E1945" s="17">
        <v>0.51379629629629597</v>
      </c>
      <c r="F1945" s="1" t="s">
        <v>53</v>
      </c>
    </row>
    <row r="1946" spans="2:6">
      <c r="B1946" s="1" t="s">
        <v>14901</v>
      </c>
      <c r="C1946" s="1">
        <v>3</v>
      </c>
      <c r="D1946" s="1" t="s">
        <v>13746</v>
      </c>
      <c r="E1946" s="17">
        <v>0.51383101851851898</v>
      </c>
      <c r="F1946" s="1" t="s">
        <v>53</v>
      </c>
    </row>
    <row r="1947" spans="2:6">
      <c r="B1947" s="1" t="s">
        <v>14909</v>
      </c>
      <c r="C1947" s="1">
        <v>1</v>
      </c>
      <c r="D1947" s="1" t="s">
        <v>3077</v>
      </c>
      <c r="E1947" s="17">
        <v>0.51388888888888895</v>
      </c>
      <c r="F1947" s="1" t="s">
        <v>53</v>
      </c>
    </row>
    <row r="1948" spans="2:6">
      <c r="B1948" s="1" t="s">
        <v>14920</v>
      </c>
      <c r="C1948" s="1">
        <v>1</v>
      </c>
      <c r="D1948" s="1" t="s">
        <v>13746</v>
      </c>
      <c r="E1948" s="17">
        <v>0.51388888888888895</v>
      </c>
      <c r="F1948" s="1" t="s">
        <v>53</v>
      </c>
    </row>
    <row r="1949" spans="2:6">
      <c r="B1949" s="1" t="s">
        <v>14913</v>
      </c>
      <c r="C1949" s="1">
        <v>1</v>
      </c>
      <c r="D1949" s="1" t="s">
        <v>3095</v>
      </c>
      <c r="E1949" s="17">
        <v>0.51391203703703703</v>
      </c>
      <c r="F1949" s="1" t="s">
        <v>53</v>
      </c>
    </row>
    <row r="1950" spans="2:6">
      <c r="B1950" s="1" t="s">
        <v>14869</v>
      </c>
      <c r="C1950" s="1">
        <v>1</v>
      </c>
      <c r="D1950" s="1" t="s">
        <v>3095</v>
      </c>
      <c r="E1950" s="17">
        <v>0.51395833333333296</v>
      </c>
      <c r="F1950" s="1" t="s">
        <v>53</v>
      </c>
    </row>
    <row r="1951" spans="2:6">
      <c r="B1951" s="1" t="s">
        <v>14923</v>
      </c>
      <c r="C1951" s="1">
        <v>1</v>
      </c>
      <c r="D1951" s="1" t="s">
        <v>13760</v>
      </c>
      <c r="E1951" s="17">
        <v>0.51399305555555597</v>
      </c>
      <c r="F1951" s="1" t="s">
        <v>53</v>
      </c>
    </row>
    <row r="1952" spans="2:6">
      <c r="B1952" s="1" t="s">
        <v>14924</v>
      </c>
      <c r="C1952" s="1">
        <v>1</v>
      </c>
      <c r="D1952" s="1" t="s">
        <v>13760</v>
      </c>
      <c r="E1952" s="17">
        <v>0.51402777777777797</v>
      </c>
      <c r="F1952" s="1" t="s">
        <v>53</v>
      </c>
    </row>
    <row r="1953" spans="2:6">
      <c r="B1953" s="1" t="s">
        <v>14911</v>
      </c>
      <c r="C1953" s="1">
        <v>1</v>
      </c>
      <c r="D1953" s="1" t="s">
        <v>13746</v>
      </c>
      <c r="E1953" s="17">
        <v>0.51417824074074103</v>
      </c>
      <c r="F1953" s="1" t="s">
        <v>53</v>
      </c>
    </row>
    <row r="1954" spans="2:6">
      <c r="B1954" s="1" t="s">
        <v>14907</v>
      </c>
      <c r="C1954" s="1">
        <v>1</v>
      </c>
      <c r="D1954" s="1" t="s">
        <v>13746</v>
      </c>
      <c r="E1954" s="17">
        <v>0.514201388888889</v>
      </c>
      <c r="F1954" s="1" t="s">
        <v>53</v>
      </c>
    </row>
    <row r="1955" spans="2:6">
      <c r="B1955" s="1" t="s">
        <v>14918</v>
      </c>
      <c r="C1955" s="1">
        <v>1</v>
      </c>
      <c r="D1955" s="1" t="s">
        <v>13746</v>
      </c>
      <c r="E1955" s="17">
        <v>0.51428240740740705</v>
      </c>
      <c r="F1955" s="1" t="s">
        <v>53</v>
      </c>
    </row>
    <row r="1956" spans="2:6">
      <c r="B1956" s="1" t="s">
        <v>14925</v>
      </c>
      <c r="C1956" s="1">
        <v>1</v>
      </c>
      <c r="D1956" s="1" t="s">
        <v>13687</v>
      </c>
      <c r="E1956" s="17">
        <v>0.51434027777777802</v>
      </c>
      <c r="F1956" s="1" t="s">
        <v>53</v>
      </c>
    </row>
    <row r="1957" spans="2:6">
      <c r="B1957" s="1" t="s">
        <v>14917</v>
      </c>
      <c r="C1957" s="1">
        <v>1</v>
      </c>
      <c r="D1957" s="1" t="s">
        <v>13746</v>
      </c>
      <c r="E1957" s="17">
        <v>0.51434027777777802</v>
      </c>
      <c r="F1957" s="1" t="s">
        <v>53</v>
      </c>
    </row>
    <row r="1958" spans="2:6">
      <c r="B1958" s="1" t="s">
        <v>14926</v>
      </c>
      <c r="C1958" s="1">
        <v>1</v>
      </c>
      <c r="D1958" s="1" t="s">
        <v>13753</v>
      </c>
      <c r="E1958" s="17">
        <v>0.51443287037037</v>
      </c>
      <c r="F1958" s="1" t="s">
        <v>53</v>
      </c>
    </row>
    <row r="1959" spans="2:6">
      <c r="B1959" s="1" t="s">
        <v>14927</v>
      </c>
      <c r="C1959" s="1">
        <v>1</v>
      </c>
      <c r="D1959" s="1" t="s">
        <v>13753</v>
      </c>
      <c r="E1959" s="17">
        <v>0.51459490740740699</v>
      </c>
      <c r="F1959" s="1" t="s">
        <v>53</v>
      </c>
    </row>
    <row r="1960" spans="2:6">
      <c r="B1960" s="1" t="s">
        <v>14925</v>
      </c>
      <c r="C1960" s="1">
        <v>1</v>
      </c>
      <c r="D1960" s="1" t="s">
        <v>13762</v>
      </c>
      <c r="E1960" s="17">
        <v>0.51459490740740699</v>
      </c>
      <c r="F1960" s="1" t="s">
        <v>53</v>
      </c>
    </row>
    <row r="1961" spans="2:6">
      <c r="B1961" s="1" t="s">
        <v>14926</v>
      </c>
      <c r="C1961" s="1">
        <v>1</v>
      </c>
      <c r="D1961" s="1" t="s">
        <v>13746</v>
      </c>
      <c r="E1961" s="17">
        <v>0.514664351851852</v>
      </c>
      <c r="F1961" s="1" t="s">
        <v>53</v>
      </c>
    </row>
    <row r="1962" spans="2:6">
      <c r="B1962" s="1" t="s">
        <v>14910</v>
      </c>
      <c r="C1962" s="1">
        <v>3</v>
      </c>
      <c r="D1962" s="1" t="s">
        <v>13762</v>
      </c>
      <c r="E1962" s="17">
        <v>0.51482638888888899</v>
      </c>
      <c r="F1962" s="1" t="s">
        <v>53</v>
      </c>
    </row>
    <row r="1963" spans="2:6">
      <c r="B1963" s="1" t="s">
        <v>14928</v>
      </c>
      <c r="C1963" s="1">
        <v>1</v>
      </c>
      <c r="D1963" s="1" t="s">
        <v>13753</v>
      </c>
      <c r="E1963" s="17">
        <v>0.51486111111111099</v>
      </c>
      <c r="F1963" s="1" t="s">
        <v>53</v>
      </c>
    </row>
    <row r="1964" spans="2:6">
      <c r="B1964" s="1" t="s">
        <v>14922</v>
      </c>
      <c r="C1964" s="1">
        <v>1</v>
      </c>
      <c r="D1964" s="1" t="s">
        <v>13746</v>
      </c>
      <c r="E1964" s="17">
        <v>0.514895833333333</v>
      </c>
      <c r="F1964" s="1" t="s">
        <v>53</v>
      </c>
    </row>
    <row r="1965" spans="2:6">
      <c r="B1965" s="1" t="s">
        <v>14929</v>
      </c>
      <c r="C1965" s="1">
        <v>1</v>
      </c>
      <c r="D1965" s="1" t="s">
        <v>13753</v>
      </c>
      <c r="E1965" s="17">
        <v>0.51495370370370397</v>
      </c>
      <c r="F1965" s="1" t="s">
        <v>53</v>
      </c>
    </row>
    <row r="1966" spans="2:6">
      <c r="B1966" s="1" t="s">
        <v>14923</v>
      </c>
      <c r="C1966" s="1">
        <v>1</v>
      </c>
      <c r="D1966" s="1" t="s">
        <v>13762</v>
      </c>
      <c r="E1966" s="17">
        <v>0.51504629629629595</v>
      </c>
      <c r="F1966" s="1" t="s">
        <v>53</v>
      </c>
    </row>
    <row r="1967" spans="2:6">
      <c r="B1967" s="1" t="s">
        <v>14930</v>
      </c>
      <c r="C1967" s="1">
        <v>5</v>
      </c>
      <c r="D1967" s="1" t="s">
        <v>13753</v>
      </c>
      <c r="E1967" s="17">
        <v>0.51510416666666703</v>
      </c>
      <c r="F1967" s="1" t="s">
        <v>53</v>
      </c>
    </row>
    <row r="1968" spans="2:6">
      <c r="B1968" s="1" t="s">
        <v>14931</v>
      </c>
      <c r="C1968" s="1">
        <v>1</v>
      </c>
      <c r="D1968" s="1" t="s">
        <v>13753</v>
      </c>
      <c r="E1968" s="17">
        <v>0.515162037037037</v>
      </c>
      <c r="F1968" s="1" t="s">
        <v>53</v>
      </c>
    </row>
    <row r="1969" spans="2:6">
      <c r="B1969" s="1" t="s">
        <v>14928</v>
      </c>
      <c r="C1969" s="1">
        <v>1</v>
      </c>
      <c r="D1969" s="1" t="s">
        <v>13746</v>
      </c>
      <c r="E1969" s="17">
        <v>0.51518518518518497</v>
      </c>
      <c r="F1969" s="1" t="s">
        <v>53</v>
      </c>
    </row>
    <row r="1970" spans="2:6">
      <c r="B1970" s="1" t="s">
        <v>14899</v>
      </c>
      <c r="C1970" s="1">
        <v>1</v>
      </c>
      <c r="D1970" s="1" t="s">
        <v>3095</v>
      </c>
      <c r="E1970" s="17">
        <v>0.515358796296296</v>
      </c>
      <c r="F1970" s="1" t="s">
        <v>53</v>
      </c>
    </row>
    <row r="1971" spans="2:6">
      <c r="B1971" s="1" t="s">
        <v>14924</v>
      </c>
      <c r="C1971" s="1">
        <v>1</v>
      </c>
      <c r="D1971" s="1" t="s">
        <v>13762</v>
      </c>
      <c r="E1971" s="17">
        <v>0.51546296296296301</v>
      </c>
      <c r="F1971" s="1" t="s">
        <v>53</v>
      </c>
    </row>
    <row r="1972" spans="2:6">
      <c r="B1972" s="1" t="s">
        <v>14932</v>
      </c>
      <c r="C1972" s="1">
        <v>1</v>
      </c>
      <c r="D1972" s="1" t="s">
        <v>13753</v>
      </c>
      <c r="E1972" s="17">
        <v>0.51547453703703705</v>
      </c>
      <c r="F1972" s="1" t="s">
        <v>53</v>
      </c>
    </row>
    <row r="1973" spans="2:6">
      <c r="B1973" s="1" t="s">
        <v>14933</v>
      </c>
      <c r="C1973" s="1">
        <v>1</v>
      </c>
      <c r="D1973" s="1" t="s">
        <v>3076</v>
      </c>
      <c r="E1973" s="17">
        <v>0.51554398148148195</v>
      </c>
      <c r="F1973" s="1" t="s">
        <v>53</v>
      </c>
    </row>
    <row r="1974" spans="2:6">
      <c r="B1974" s="1" t="s">
        <v>14934</v>
      </c>
      <c r="C1974" s="1">
        <v>1</v>
      </c>
      <c r="D1974" s="1" t="s">
        <v>13753</v>
      </c>
      <c r="E1974" s="17">
        <v>0.51556712962963003</v>
      </c>
      <c r="F1974" s="1" t="s">
        <v>53</v>
      </c>
    </row>
    <row r="1975" spans="2:6">
      <c r="B1975" s="1" t="s">
        <v>14935</v>
      </c>
      <c r="C1975" s="1">
        <v>1</v>
      </c>
      <c r="D1975" s="1" t="s">
        <v>13746</v>
      </c>
      <c r="E1975" s="17">
        <v>0.51559027777777799</v>
      </c>
      <c r="F1975" s="1" t="s">
        <v>53</v>
      </c>
    </row>
    <row r="1976" spans="2:6">
      <c r="B1976" s="1" t="s">
        <v>14936</v>
      </c>
      <c r="C1976" s="1">
        <v>1</v>
      </c>
      <c r="D1976" s="1" t="s">
        <v>13760</v>
      </c>
      <c r="E1976" s="17">
        <v>0.51575231481481498</v>
      </c>
      <c r="F1976" s="1" t="s">
        <v>53</v>
      </c>
    </row>
    <row r="1977" spans="2:6">
      <c r="B1977" s="1" t="s">
        <v>14927</v>
      </c>
      <c r="C1977" s="1">
        <v>1</v>
      </c>
      <c r="D1977" s="1" t="s">
        <v>3077</v>
      </c>
      <c r="E1977" s="17">
        <v>0.51575231481481498</v>
      </c>
      <c r="F1977" s="1" t="s">
        <v>53</v>
      </c>
    </row>
    <row r="1978" spans="2:6">
      <c r="B1978" s="1" t="s">
        <v>14937</v>
      </c>
      <c r="C1978" s="1">
        <v>1</v>
      </c>
      <c r="D1978" s="1" t="s">
        <v>13760</v>
      </c>
      <c r="E1978" s="17">
        <v>0.51583333333333303</v>
      </c>
      <c r="F1978" s="1" t="s">
        <v>53</v>
      </c>
    </row>
    <row r="1979" spans="2:6">
      <c r="B1979" s="1" t="s">
        <v>14219</v>
      </c>
      <c r="C1979" s="1">
        <v>5</v>
      </c>
      <c r="D1979" s="1" t="s">
        <v>3078</v>
      </c>
      <c r="E1979" s="17">
        <v>0.51594907407407398</v>
      </c>
      <c r="F1979" s="1" t="s">
        <v>53</v>
      </c>
    </row>
    <row r="1980" spans="2:6">
      <c r="B1980" s="1" t="s">
        <v>14938</v>
      </c>
      <c r="C1980" s="1">
        <v>1</v>
      </c>
      <c r="D1980" s="1" t="s">
        <v>13753</v>
      </c>
      <c r="E1980" s="17">
        <v>0.51596064814814802</v>
      </c>
      <c r="F1980" s="1" t="s">
        <v>53</v>
      </c>
    </row>
    <row r="1981" spans="2:6">
      <c r="B1981" s="1" t="s">
        <v>14905</v>
      </c>
      <c r="C1981" s="1">
        <v>1</v>
      </c>
      <c r="D1981" s="1" t="s">
        <v>13746</v>
      </c>
      <c r="E1981" s="17">
        <v>0.51606481481481503</v>
      </c>
      <c r="F1981" s="1" t="s">
        <v>53</v>
      </c>
    </row>
    <row r="1982" spans="2:6">
      <c r="B1982" s="1" t="s">
        <v>14929</v>
      </c>
      <c r="C1982" s="1">
        <v>1</v>
      </c>
      <c r="D1982" s="1" t="s">
        <v>13746</v>
      </c>
      <c r="E1982" s="17">
        <v>0.51620370370370405</v>
      </c>
      <c r="F1982" s="1" t="s">
        <v>53</v>
      </c>
    </row>
    <row r="1983" spans="2:6">
      <c r="B1983" s="1" t="s">
        <v>14939</v>
      </c>
      <c r="C1983" s="1">
        <v>1</v>
      </c>
      <c r="D1983" s="1" t="s">
        <v>13760</v>
      </c>
      <c r="E1983" s="17">
        <v>0.51650462962962995</v>
      </c>
      <c r="F1983" s="1" t="s">
        <v>53</v>
      </c>
    </row>
    <row r="1984" spans="2:6">
      <c r="B1984" s="1" t="s">
        <v>14940</v>
      </c>
      <c r="C1984" s="1">
        <v>3</v>
      </c>
      <c r="D1984" s="1" t="s">
        <v>13753</v>
      </c>
      <c r="E1984" s="17">
        <v>0.51673611111111095</v>
      </c>
      <c r="F1984" s="1" t="s">
        <v>53</v>
      </c>
    </row>
    <row r="1985" spans="2:6">
      <c r="B1985" s="1" t="s">
        <v>14939</v>
      </c>
      <c r="C1985" s="1">
        <v>1</v>
      </c>
      <c r="D1985" s="1" t="s">
        <v>3077</v>
      </c>
      <c r="E1985" s="17">
        <v>0.51685185185185201</v>
      </c>
      <c r="F1985" s="1" t="s">
        <v>53</v>
      </c>
    </row>
    <row r="1986" spans="2:6">
      <c r="B1986" s="1" t="s">
        <v>14941</v>
      </c>
      <c r="C1986" s="1">
        <v>1</v>
      </c>
      <c r="D1986" s="1" t="s">
        <v>13753</v>
      </c>
      <c r="E1986" s="17">
        <v>0.51696759259259295</v>
      </c>
      <c r="F1986" s="1" t="s">
        <v>53</v>
      </c>
    </row>
    <row r="1987" spans="2:6">
      <c r="B1987" s="1" t="s">
        <v>14903</v>
      </c>
      <c r="C1987" s="1">
        <v>1</v>
      </c>
      <c r="D1987" s="1" t="s">
        <v>13746</v>
      </c>
      <c r="E1987" s="17">
        <v>0.51700231481481496</v>
      </c>
      <c r="F1987" s="1" t="s">
        <v>53</v>
      </c>
    </row>
    <row r="1988" spans="2:6">
      <c r="B1988" s="1" t="s">
        <v>14870</v>
      </c>
      <c r="C1988" s="1">
        <v>2</v>
      </c>
      <c r="D1988" s="1" t="s">
        <v>13746</v>
      </c>
      <c r="E1988" s="17">
        <v>0.51703703703703696</v>
      </c>
      <c r="F1988" s="1" t="s">
        <v>53</v>
      </c>
    </row>
    <row r="1989" spans="2:6">
      <c r="B1989" s="1" t="s">
        <v>14942</v>
      </c>
      <c r="C1989" s="1">
        <v>1</v>
      </c>
      <c r="D1989" s="1" t="s">
        <v>3076</v>
      </c>
      <c r="E1989" s="17">
        <v>0.51734953703703701</v>
      </c>
      <c r="F1989" s="1" t="s">
        <v>53</v>
      </c>
    </row>
    <row r="1990" spans="2:6">
      <c r="B1990" s="1" t="s">
        <v>14943</v>
      </c>
      <c r="C1990" s="1">
        <v>1</v>
      </c>
      <c r="D1990" s="1" t="s">
        <v>13687</v>
      </c>
      <c r="E1990" s="17">
        <v>0.51736111111111105</v>
      </c>
      <c r="F1990" s="1" t="s">
        <v>53</v>
      </c>
    </row>
    <row r="1991" spans="2:6">
      <c r="B1991" s="1" t="s">
        <v>14944</v>
      </c>
      <c r="C1991" s="1">
        <v>2</v>
      </c>
      <c r="D1991" s="1" t="s">
        <v>3076</v>
      </c>
      <c r="E1991" s="17">
        <v>0.51740740740740698</v>
      </c>
      <c r="F1991" s="1" t="s">
        <v>53</v>
      </c>
    </row>
    <row r="1992" spans="2:6">
      <c r="B1992" s="1" t="s">
        <v>14938</v>
      </c>
      <c r="C1992" s="1">
        <v>1</v>
      </c>
      <c r="D1992" s="1" t="s">
        <v>3095</v>
      </c>
      <c r="E1992" s="17">
        <v>0.51745370370370403</v>
      </c>
      <c r="F1992" s="1" t="s">
        <v>53</v>
      </c>
    </row>
    <row r="1993" spans="2:6">
      <c r="B1993" s="1" t="s">
        <v>14945</v>
      </c>
      <c r="C1993" s="1">
        <v>1</v>
      </c>
      <c r="D1993" s="1" t="s">
        <v>13760</v>
      </c>
      <c r="E1993" s="17">
        <v>0.51753472222222197</v>
      </c>
      <c r="F1993" s="1" t="s">
        <v>53</v>
      </c>
    </row>
    <row r="1994" spans="2:6">
      <c r="B1994" s="1" t="s">
        <v>14946</v>
      </c>
      <c r="C1994" s="1">
        <v>1</v>
      </c>
      <c r="D1994" s="1" t="s">
        <v>13687</v>
      </c>
      <c r="E1994" s="17">
        <v>0.51755787037037004</v>
      </c>
      <c r="F1994" s="1" t="s">
        <v>53</v>
      </c>
    </row>
    <row r="1995" spans="2:6">
      <c r="B1995" s="1" t="s">
        <v>13895</v>
      </c>
      <c r="C1995" s="1">
        <v>1</v>
      </c>
      <c r="D1995" s="1" t="s">
        <v>13746</v>
      </c>
      <c r="E1995" s="17">
        <v>0.51756944444444397</v>
      </c>
      <c r="F1995" s="1" t="s">
        <v>53</v>
      </c>
    </row>
    <row r="1996" spans="2:6">
      <c r="B1996" s="1" t="s">
        <v>14906</v>
      </c>
      <c r="C1996" s="1">
        <v>2</v>
      </c>
      <c r="D1996" s="1" t="s">
        <v>3077</v>
      </c>
      <c r="E1996" s="17">
        <v>0.51766203703703695</v>
      </c>
      <c r="F1996" s="1" t="s">
        <v>53</v>
      </c>
    </row>
    <row r="1997" spans="2:6">
      <c r="B1997" s="1" t="s">
        <v>14947</v>
      </c>
      <c r="C1997" s="1">
        <v>5</v>
      </c>
      <c r="D1997" s="1" t="s">
        <v>13753</v>
      </c>
      <c r="E1997" s="17">
        <v>0.51775462962963004</v>
      </c>
      <c r="F1997" s="1" t="s">
        <v>53</v>
      </c>
    </row>
    <row r="1998" spans="2:6">
      <c r="B1998" s="1" t="s">
        <v>14948</v>
      </c>
      <c r="C1998" s="1">
        <v>1</v>
      </c>
      <c r="D1998" s="1" t="s">
        <v>3095</v>
      </c>
      <c r="E1998" s="17">
        <v>0.51778935185185204</v>
      </c>
      <c r="F1998" s="1" t="s">
        <v>53</v>
      </c>
    </row>
    <row r="1999" spans="2:6">
      <c r="B1999" s="1" t="s">
        <v>14941</v>
      </c>
      <c r="C1999" s="1">
        <v>1</v>
      </c>
      <c r="D1999" s="1" t="s">
        <v>3078</v>
      </c>
      <c r="E1999" s="17">
        <v>0.51789351851851895</v>
      </c>
      <c r="F1999" s="1" t="s">
        <v>53</v>
      </c>
    </row>
    <row r="2000" spans="2:6">
      <c r="B2000" s="1" t="s">
        <v>14945</v>
      </c>
      <c r="C2000" s="1">
        <v>1</v>
      </c>
      <c r="D2000" s="1" t="s">
        <v>3077</v>
      </c>
      <c r="E2000" s="17">
        <v>0.51792824074074095</v>
      </c>
      <c r="F2000" s="1" t="s">
        <v>53</v>
      </c>
    </row>
    <row r="2001" spans="2:6">
      <c r="B2001" s="1" t="s">
        <v>14949</v>
      </c>
      <c r="C2001" s="1">
        <v>1</v>
      </c>
      <c r="D2001" s="1" t="s">
        <v>13687</v>
      </c>
      <c r="E2001" s="17">
        <v>0.51798611111111104</v>
      </c>
      <c r="F2001" s="1" t="s">
        <v>53</v>
      </c>
    </row>
    <row r="2002" spans="2:6">
      <c r="B2002" s="1" t="s">
        <v>14871</v>
      </c>
      <c r="C2002" s="1">
        <v>1</v>
      </c>
      <c r="D2002" s="1" t="s">
        <v>13762</v>
      </c>
      <c r="E2002" s="17">
        <v>0.51798611111111104</v>
      </c>
      <c r="F2002" s="1" t="s">
        <v>53</v>
      </c>
    </row>
    <row r="2003" spans="2:6">
      <c r="B2003" s="1" t="s">
        <v>14950</v>
      </c>
      <c r="C2003" s="1">
        <v>3</v>
      </c>
      <c r="D2003" s="1" t="s">
        <v>13753</v>
      </c>
      <c r="E2003" s="17">
        <v>0.51809027777777805</v>
      </c>
      <c r="F2003" s="1" t="s">
        <v>53</v>
      </c>
    </row>
    <row r="2004" spans="2:6">
      <c r="B2004" s="1" t="s">
        <v>14951</v>
      </c>
      <c r="C2004" s="1">
        <v>1</v>
      </c>
      <c r="D2004" s="1" t="s">
        <v>13687</v>
      </c>
      <c r="E2004" s="17">
        <v>0.51821759259259303</v>
      </c>
      <c r="F2004" s="1" t="s">
        <v>53</v>
      </c>
    </row>
    <row r="2005" spans="2:6">
      <c r="B2005" s="1" t="s">
        <v>14952</v>
      </c>
      <c r="C2005" s="1">
        <v>1</v>
      </c>
      <c r="D2005" s="1" t="s">
        <v>13753</v>
      </c>
      <c r="E2005" s="17">
        <v>0.51822916666666696</v>
      </c>
      <c r="F2005" s="1" t="s">
        <v>53</v>
      </c>
    </row>
    <row r="2006" spans="2:6">
      <c r="B2006" s="1" t="s">
        <v>14953</v>
      </c>
      <c r="C2006" s="1">
        <v>1</v>
      </c>
      <c r="D2006" s="1" t="s">
        <v>13753</v>
      </c>
      <c r="E2006" s="17">
        <v>0.51828703703703705</v>
      </c>
      <c r="F2006" s="1" t="s">
        <v>53</v>
      </c>
    </row>
    <row r="2007" spans="2:6">
      <c r="B2007" s="1" t="s">
        <v>14954</v>
      </c>
      <c r="C2007" s="1">
        <v>1</v>
      </c>
      <c r="D2007" s="1" t="s">
        <v>13760</v>
      </c>
      <c r="E2007" s="17">
        <v>0.51829861111111097</v>
      </c>
      <c r="F2007" s="1" t="s">
        <v>53</v>
      </c>
    </row>
    <row r="2008" spans="2:6">
      <c r="B2008" s="1" t="s">
        <v>14955</v>
      </c>
      <c r="C2008" s="1">
        <v>1</v>
      </c>
      <c r="D2008" s="1" t="s">
        <v>13753</v>
      </c>
      <c r="E2008" s="17">
        <v>0.51836805555555598</v>
      </c>
      <c r="F2008" s="1" t="s">
        <v>53</v>
      </c>
    </row>
    <row r="2009" spans="2:6">
      <c r="B2009" s="1" t="s">
        <v>14956</v>
      </c>
      <c r="C2009" s="1">
        <v>1</v>
      </c>
      <c r="D2009" s="1" t="s">
        <v>3076</v>
      </c>
      <c r="E2009" s="17">
        <v>0.51848379629629604</v>
      </c>
      <c r="F2009" s="1" t="s">
        <v>53</v>
      </c>
    </row>
    <row r="2010" spans="2:6">
      <c r="B2010" s="1" t="s">
        <v>14953</v>
      </c>
      <c r="C2010" s="1">
        <v>1</v>
      </c>
      <c r="D2010" s="1" t="s">
        <v>13746</v>
      </c>
      <c r="E2010" s="17">
        <v>0.51856481481481498</v>
      </c>
      <c r="F2010" s="1" t="s">
        <v>53</v>
      </c>
    </row>
    <row r="2011" spans="2:6">
      <c r="B2011" s="1" t="s">
        <v>14951</v>
      </c>
      <c r="C2011" s="1">
        <v>1</v>
      </c>
      <c r="D2011" s="1" t="s">
        <v>3095</v>
      </c>
      <c r="E2011" s="17">
        <v>0.518668981481481</v>
      </c>
      <c r="F2011" s="1" t="s">
        <v>53</v>
      </c>
    </row>
    <row r="2012" spans="2:6">
      <c r="B2012" s="1" t="s">
        <v>14875</v>
      </c>
      <c r="C2012" s="1">
        <v>5</v>
      </c>
      <c r="D2012" s="1" t="s">
        <v>3078</v>
      </c>
      <c r="E2012" s="17">
        <v>0.51871527777777804</v>
      </c>
      <c r="F2012" s="1" t="s">
        <v>53</v>
      </c>
    </row>
    <row r="2013" spans="2:6">
      <c r="B2013" s="1" t="s">
        <v>14952</v>
      </c>
      <c r="C2013" s="1">
        <v>1</v>
      </c>
      <c r="D2013" s="1" t="s">
        <v>3077</v>
      </c>
      <c r="E2013" s="17">
        <v>0.51877314814814801</v>
      </c>
      <c r="F2013" s="1" t="s">
        <v>53</v>
      </c>
    </row>
    <row r="2014" spans="2:6">
      <c r="B2014" s="1" t="s">
        <v>14921</v>
      </c>
      <c r="C2014" s="1">
        <v>2</v>
      </c>
      <c r="D2014" s="1" t="s">
        <v>13746</v>
      </c>
      <c r="E2014" s="17">
        <v>0.51879629629629598</v>
      </c>
      <c r="F2014" s="1" t="s">
        <v>53</v>
      </c>
    </row>
    <row r="2015" spans="2:6">
      <c r="B2015" s="1" t="s">
        <v>14933</v>
      </c>
      <c r="C2015" s="1">
        <v>1</v>
      </c>
      <c r="D2015" s="1" t="s">
        <v>13746</v>
      </c>
      <c r="E2015" s="17">
        <v>0.51900462962963001</v>
      </c>
      <c r="F2015" s="1" t="s">
        <v>53</v>
      </c>
    </row>
    <row r="2016" spans="2:6">
      <c r="B2016" s="1" t="s">
        <v>14957</v>
      </c>
      <c r="C2016" s="1">
        <v>1</v>
      </c>
      <c r="D2016" s="1" t="s">
        <v>13753</v>
      </c>
      <c r="E2016" s="17">
        <v>0.51908564814814795</v>
      </c>
      <c r="F2016" s="1" t="s">
        <v>53</v>
      </c>
    </row>
    <row r="2017" spans="2:6">
      <c r="B2017" s="1" t="s">
        <v>14956</v>
      </c>
      <c r="C2017" s="1">
        <v>1</v>
      </c>
      <c r="D2017" s="1" t="s">
        <v>3077</v>
      </c>
      <c r="E2017" s="17">
        <v>0.51912037037036995</v>
      </c>
      <c r="F2017" s="1" t="s">
        <v>53</v>
      </c>
    </row>
    <row r="2018" spans="2:6">
      <c r="B2018" s="1" t="s">
        <v>14958</v>
      </c>
      <c r="C2018" s="1">
        <v>1</v>
      </c>
      <c r="D2018" s="1" t="s">
        <v>13753</v>
      </c>
      <c r="E2018" s="17">
        <v>0.519201388888889</v>
      </c>
      <c r="F2018" s="1" t="s">
        <v>53</v>
      </c>
    </row>
    <row r="2019" spans="2:6">
      <c r="B2019" s="1" t="s">
        <v>14894</v>
      </c>
      <c r="C2019" s="1">
        <v>5</v>
      </c>
      <c r="D2019" s="1" t="s">
        <v>3078</v>
      </c>
      <c r="E2019" s="17">
        <v>0.51922453703703697</v>
      </c>
      <c r="F2019" s="1" t="s">
        <v>53</v>
      </c>
    </row>
    <row r="2020" spans="2:6">
      <c r="B2020" s="1" t="s">
        <v>14959</v>
      </c>
      <c r="C2020" s="1">
        <v>1</v>
      </c>
      <c r="D2020" s="1" t="s">
        <v>13753</v>
      </c>
      <c r="E2020" s="17">
        <v>0.51927083333333302</v>
      </c>
      <c r="F2020" s="1" t="s">
        <v>53</v>
      </c>
    </row>
    <row r="2021" spans="2:6">
      <c r="B2021" s="1" t="s">
        <v>14955</v>
      </c>
      <c r="C2021" s="1">
        <v>1</v>
      </c>
      <c r="D2021" s="1" t="s">
        <v>3078</v>
      </c>
      <c r="E2021" s="17">
        <v>0.51929398148148198</v>
      </c>
      <c r="F2021" s="1" t="s">
        <v>53</v>
      </c>
    </row>
    <row r="2022" spans="2:6">
      <c r="B2022" s="1" t="s">
        <v>14960</v>
      </c>
      <c r="C2022" s="1">
        <v>1</v>
      </c>
      <c r="D2022" s="1" t="s">
        <v>13753</v>
      </c>
      <c r="E2022" s="17">
        <v>0.51935185185185195</v>
      </c>
      <c r="F2022" s="1" t="s">
        <v>53</v>
      </c>
    </row>
    <row r="2023" spans="2:6">
      <c r="B2023" s="1" t="s">
        <v>14961</v>
      </c>
      <c r="C2023" s="1">
        <v>1</v>
      </c>
      <c r="D2023" s="1" t="s">
        <v>13760</v>
      </c>
      <c r="E2023" s="17">
        <v>0.51936342592592599</v>
      </c>
      <c r="F2023" s="1" t="s">
        <v>53</v>
      </c>
    </row>
    <row r="2024" spans="2:6">
      <c r="B2024" s="1" t="s">
        <v>14962</v>
      </c>
      <c r="C2024" s="1">
        <v>5</v>
      </c>
      <c r="D2024" s="1" t="s">
        <v>13753</v>
      </c>
      <c r="E2024" s="17">
        <v>0.51940972222222204</v>
      </c>
      <c r="F2024" s="1" t="s">
        <v>53</v>
      </c>
    </row>
    <row r="2025" spans="2:6">
      <c r="B2025" s="1" t="s">
        <v>14949</v>
      </c>
      <c r="C2025" s="1">
        <v>1</v>
      </c>
      <c r="D2025" s="1" t="s">
        <v>13746</v>
      </c>
      <c r="E2025" s="17">
        <v>0.51956018518518499</v>
      </c>
      <c r="F2025" s="1" t="s">
        <v>53</v>
      </c>
    </row>
    <row r="2026" spans="2:6">
      <c r="B2026" s="1" t="s">
        <v>14454</v>
      </c>
      <c r="C2026" s="1">
        <v>1</v>
      </c>
      <c r="D2026" s="1" t="s">
        <v>3078</v>
      </c>
      <c r="E2026" s="17">
        <v>0.51959490740740699</v>
      </c>
      <c r="F2026" s="1" t="s">
        <v>53</v>
      </c>
    </row>
    <row r="2027" spans="2:6">
      <c r="B2027" s="1" t="s">
        <v>14957</v>
      </c>
      <c r="C2027" s="1">
        <v>1</v>
      </c>
      <c r="D2027" s="1" t="s">
        <v>13746</v>
      </c>
      <c r="E2027" s="17">
        <v>0.51964120370370404</v>
      </c>
      <c r="F2027" s="1" t="s">
        <v>53</v>
      </c>
    </row>
    <row r="2028" spans="2:6">
      <c r="B2028" s="1" t="s">
        <v>14963</v>
      </c>
      <c r="C2028" s="1">
        <v>2</v>
      </c>
      <c r="D2028" s="1" t="s">
        <v>13753</v>
      </c>
      <c r="E2028" s="17">
        <v>0.51995370370370397</v>
      </c>
      <c r="F2028" s="1" t="s">
        <v>53</v>
      </c>
    </row>
    <row r="2029" spans="2:6">
      <c r="B2029" s="1" t="s">
        <v>14964</v>
      </c>
      <c r="C2029" s="1">
        <v>1</v>
      </c>
      <c r="D2029" s="1" t="s">
        <v>13687</v>
      </c>
      <c r="E2029" s="17">
        <v>0.51996527777777801</v>
      </c>
      <c r="F2029" s="1" t="s">
        <v>53</v>
      </c>
    </row>
    <row r="2030" spans="2:6">
      <c r="B2030" s="1" t="s">
        <v>14965</v>
      </c>
      <c r="C2030" s="1">
        <v>1</v>
      </c>
      <c r="D2030" s="1" t="s">
        <v>13687</v>
      </c>
      <c r="E2030" s="17">
        <v>0.52</v>
      </c>
      <c r="F2030" s="1" t="s">
        <v>53</v>
      </c>
    </row>
    <row r="2031" spans="2:6">
      <c r="B2031" s="1" t="s">
        <v>14966</v>
      </c>
      <c r="C2031" s="1">
        <v>1</v>
      </c>
      <c r="D2031" s="1" t="s">
        <v>13753</v>
      </c>
      <c r="E2031" s="17">
        <v>0.52001157407407395</v>
      </c>
      <c r="F2031" s="1" t="s">
        <v>53</v>
      </c>
    </row>
    <row r="2032" spans="2:6">
      <c r="B2032" s="1" t="s">
        <v>14967</v>
      </c>
      <c r="C2032" s="1">
        <v>1</v>
      </c>
      <c r="D2032" s="1" t="s">
        <v>13687</v>
      </c>
      <c r="E2032" s="17">
        <v>0.52005787037036999</v>
      </c>
      <c r="F2032" s="1" t="s">
        <v>53</v>
      </c>
    </row>
    <row r="2033" spans="2:6">
      <c r="B2033" s="1" t="s">
        <v>14968</v>
      </c>
      <c r="C2033" s="1">
        <v>1</v>
      </c>
      <c r="D2033" s="1" t="s">
        <v>13760</v>
      </c>
      <c r="E2033" s="17">
        <v>0.52013888888888904</v>
      </c>
      <c r="F2033" s="1" t="s">
        <v>53</v>
      </c>
    </row>
    <row r="2034" spans="2:6">
      <c r="B2034" s="1" t="s">
        <v>14969</v>
      </c>
      <c r="C2034" s="1">
        <v>1</v>
      </c>
      <c r="D2034" s="1" t="s">
        <v>13753</v>
      </c>
      <c r="E2034" s="17">
        <v>0.52016203703703701</v>
      </c>
      <c r="F2034" s="1" t="s">
        <v>53</v>
      </c>
    </row>
    <row r="2035" spans="2:6">
      <c r="B2035" s="1" t="s">
        <v>14970</v>
      </c>
      <c r="C2035" s="1">
        <v>1</v>
      </c>
      <c r="D2035" s="1" t="s">
        <v>13753</v>
      </c>
      <c r="E2035" s="17">
        <v>0.52019675925925901</v>
      </c>
      <c r="F2035" s="1" t="s">
        <v>53</v>
      </c>
    </row>
    <row r="2036" spans="2:6">
      <c r="B2036" s="1" t="s">
        <v>14971</v>
      </c>
      <c r="C2036" s="1">
        <v>1</v>
      </c>
      <c r="D2036" s="1" t="s">
        <v>13753</v>
      </c>
      <c r="E2036" s="17">
        <v>0.52027777777777795</v>
      </c>
      <c r="F2036" s="1" t="s">
        <v>53</v>
      </c>
    </row>
    <row r="2037" spans="2:6">
      <c r="B2037" s="1" t="s">
        <v>14959</v>
      </c>
      <c r="C2037" s="1">
        <v>1</v>
      </c>
      <c r="D2037" s="1" t="s">
        <v>13762</v>
      </c>
      <c r="E2037" s="17">
        <v>0.520358796296296</v>
      </c>
      <c r="F2037" s="1" t="s">
        <v>53</v>
      </c>
    </row>
    <row r="2038" spans="2:6">
      <c r="B2038" s="1" t="s">
        <v>14972</v>
      </c>
      <c r="C2038" s="1">
        <v>2</v>
      </c>
      <c r="D2038" s="1" t="s">
        <v>13753</v>
      </c>
      <c r="E2038" s="17">
        <v>0.52037037037037004</v>
      </c>
      <c r="F2038" s="1" t="s">
        <v>53</v>
      </c>
    </row>
    <row r="2039" spans="2:6">
      <c r="B2039" s="1" t="s">
        <v>14973</v>
      </c>
      <c r="C2039" s="1">
        <v>1</v>
      </c>
      <c r="D2039" s="1" t="s">
        <v>13760</v>
      </c>
      <c r="E2039" s="17">
        <v>0.520590277777778</v>
      </c>
      <c r="F2039" s="1" t="s">
        <v>53</v>
      </c>
    </row>
    <row r="2040" spans="2:6">
      <c r="B2040" s="1" t="s">
        <v>14946</v>
      </c>
      <c r="C2040" s="1">
        <v>1</v>
      </c>
      <c r="D2040" s="1" t="s">
        <v>13746</v>
      </c>
      <c r="E2040" s="17">
        <v>0.520590277777778</v>
      </c>
      <c r="F2040" s="1" t="s">
        <v>53</v>
      </c>
    </row>
    <row r="2041" spans="2:6">
      <c r="B2041" s="1" t="s">
        <v>14967</v>
      </c>
      <c r="C2041" s="1">
        <v>1</v>
      </c>
      <c r="D2041" s="1" t="s">
        <v>3095</v>
      </c>
      <c r="E2041" s="17">
        <v>0.520625</v>
      </c>
      <c r="F2041" s="1" t="s">
        <v>53</v>
      </c>
    </row>
    <row r="2042" spans="2:6">
      <c r="B2042" s="1" t="s">
        <v>14973</v>
      </c>
      <c r="C2042" s="1">
        <v>1</v>
      </c>
      <c r="D2042" s="1" t="s">
        <v>3077</v>
      </c>
      <c r="E2042" s="17">
        <v>0.52086805555555604</v>
      </c>
      <c r="F2042" s="1" t="s">
        <v>54</v>
      </c>
    </row>
    <row r="2043" spans="2:6">
      <c r="B2043" s="1" t="s">
        <v>14966</v>
      </c>
      <c r="C2043" s="1">
        <v>1</v>
      </c>
      <c r="D2043" s="1" t="s">
        <v>3078</v>
      </c>
      <c r="E2043" s="17">
        <v>0.52087962962962997</v>
      </c>
      <c r="F2043" s="1" t="s">
        <v>54</v>
      </c>
    </row>
    <row r="2044" spans="2:6">
      <c r="B2044" s="1" t="s">
        <v>14958</v>
      </c>
      <c r="C2044" s="1">
        <v>1</v>
      </c>
      <c r="D2044" s="1" t="s">
        <v>3095</v>
      </c>
      <c r="E2044" s="17">
        <v>0.52101851851851899</v>
      </c>
      <c r="F2044" s="1" t="s">
        <v>54</v>
      </c>
    </row>
    <row r="2045" spans="2:6">
      <c r="B2045" s="1" t="s">
        <v>14974</v>
      </c>
      <c r="C2045" s="1">
        <v>1</v>
      </c>
      <c r="D2045" s="1" t="s">
        <v>13753</v>
      </c>
      <c r="E2045" s="17">
        <v>0.52103009259259303</v>
      </c>
      <c r="F2045" s="1" t="s">
        <v>54</v>
      </c>
    </row>
    <row r="2046" spans="2:6">
      <c r="B2046" s="1" t="s">
        <v>14975</v>
      </c>
      <c r="C2046" s="1">
        <v>1</v>
      </c>
      <c r="D2046" s="1" t="s">
        <v>13687</v>
      </c>
      <c r="E2046" s="17">
        <v>0.52104166666666696</v>
      </c>
      <c r="F2046" s="1" t="s">
        <v>54</v>
      </c>
    </row>
    <row r="2047" spans="2:6">
      <c r="B2047" s="1" t="s">
        <v>14976</v>
      </c>
      <c r="C2047" s="1">
        <v>5</v>
      </c>
      <c r="D2047" s="1" t="s">
        <v>13753</v>
      </c>
      <c r="E2047" s="17">
        <v>0.52115740740740701</v>
      </c>
      <c r="F2047" s="1" t="s">
        <v>54</v>
      </c>
    </row>
    <row r="2048" spans="2:6">
      <c r="B2048" s="1" t="s">
        <v>14969</v>
      </c>
      <c r="C2048" s="1">
        <v>1</v>
      </c>
      <c r="D2048" s="1" t="s">
        <v>3078</v>
      </c>
      <c r="E2048" s="17">
        <v>0.52123842592592595</v>
      </c>
      <c r="F2048" s="1" t="s">
        <v>54</v>
      </c>
    </row>
    <row r="2049" spans="2:6">
      <c r="B2049" s="1" t="s">
        <v>14977</v>
      </c>
      <c r="C2049" s="1">
        <v>1</v>
      </c>
      <c r="D2049" s="1" t="s">
        <v>13760</v>
      </c>
      <c r="E2049" s="17">
        <v>0.52129629629629604</v>
      </c>
      <c r="F2049" s="1" t="s">
        <v>54</v>
      </c>
    </row>
    <row r="2050" spans="2:6">
      <c r="B2050" s="1" t="s">
        <v>14589</v>
      </c>
      <c r="C2050" s="1">
        <v>1</v>
      </c>
      <c r="D2050" s="1" t="s">
        <v>13746</v>
      </c>
      <c r="E2050" s="17">
        <v>0.52138888888888901</v>
      </c>
      <c r="F2050" s="1" t="s">
        <v>54</v>
      </c>
    </row>
    <row r="2051" spans="2:6">
      <c r="B2051" s="1" t="s">
        <v>14942</v>
      </c>
      <c r="C2051" s="1">
        <v>1</v>
      </c>
      <c r="D2051" s="1" t="s">
        <v>13746</v>
      </c>
      <c r="E2051" s="17">
        <v>0.52159722222222205</v>
      </c>
      <c r="F2051" s="1" t="s">
        <v>54</v>
      </c>
    </row>
    <row r="2052" spans="2:6">
      <c r="B2052" s="1" t="s">
        <v>14978</v>
      </c>
      <c r="C2052" s="1">
        <v>1</v>
      </c>
      <c r="D2052" s="1" t="s">
        <v>13753</v>
      </c>
      <c r="E2052" s="17">
        <v>0.52163194444444405</v>
      </c>
      <c r="F2052" s="1" t="s">
        <v>54</v>
      </c>
    </row>
    <row r="2053" spans="2:6">
      <c r="B2053" s="1" t="s">
        <v>14979</v>
      </c>
      <c r="C2053" s="1">
        <v>1</v>
      </c>
      <c r="D2053" s="1" t="s">
        <v>13687</v>
      </c>
      <c r="E2053" s="17">
        <v>0.52175925925925903</v>
      </c>
      <c r="F2053" s="1" t="s">
        <v>54</v>
      </c>
    </row>
    <row r="2054" spans="2:6">
      <c r="B2054" s="1" t="s">
        <v>14980</v>
      </c>
      <c r="C2054" s="1">
        <v>1</v>
      </c>
      <c r="D2054" s="1" t="s">
        <v>13687</v>
      </c>
      <c r="E2054" s="17">
        <v>0.52179398148148104</v>
      </c>
      <c r="F2054" s="1" t="s">
        <v>54</v>
      </c>
    </row>
    <row r="2055" spans="2:6">
      <c r="B2055" s="1" t="s">
        <v>14981</v>
      </c>
      <c r="C2055" s="1">
        <v>2</v>
      </c>
      <c r="D2055" s="1" t="s">
        <v>13687</v>
      </c>
      <c r="E2055" s="17">
        <v>0.52182870370370404</v>
      </c>
      <c r="F2055" s="1" t="s">
        <v>54</v>
      </c>
    </row>
    <row r="2056" spans="2:6">
      <c r="B2056" s="1" t="s">
        <v>14972</v>
      </c>
      <c r="C2056" s="1">
        <v>1</v>
      </c>
      <c r="D2056" s="1" t="s">
        <v>3077</v>
      </c>
      <c r="E2056" s="17">
        <v>0.52192129629629602</v>
      </c>
      <c r="F2056" s="1" t="s">
        <v>54</v>
      </c>
    </row>
    <row r="2057" spans="2:6">
      <c r="B2057" s="1" t="s">
        <v>14979</v>
      </c>
      <c r="C2057" s="1">
        <v>1</v>
      </c>
      <c r="D2057" s="1" t="s">
        <v>13762</v>
      </c>
      <c r="E2057" s="17">
        <v>0.52195601851851803</v>
      </c>
      <c r="F2057" s="1" t="s">
        <v>54</v>
      </c>
    </row>
    <row r="2058" spans="2:6">
      <c r="B2058" s="1" t="s">
        <v>14982</v>
      </c>
      <c r="C2058" s="1">
        <v>1</v>
      </c>
      <c r="D2058" s="1" t="s">
        <v>13753</v>
      </c>
      <c r="E2058" s="17">
        <v>0.52196759259259295</v>
      </c>
      <c r="F2058" s="1" t="s">
        <v>54</v>
      </c>
    </row>
    <row r="2059" spans="2:6">
      <c r="B2059" s="1" t="s">
        <v>14983</v>
      </c>
      <c r="C2059" s="1">
        <v>1</v>
      </c>
      <c r="D2059" s="1" t="s">
        <v>3076</v>
      </c>
      <c r="E2059" s="17">
        <v>0.52206018518518504</v>
      </c>
      <c r="F2059" s="1" t="s">
        <v>54</v>
      </c>
    </row>
    <row r="2060" spans="2:6">
      <c r="B2060" s="1" t="s">
        <v>14984</v>
      </c>
      <c r="C2060" s="1">
        <v>1</v>
      </c>
      <c r="D2060" s="1" t="s">
        <v>13753</v>
      </c>
      <c r="E2060" s="17">
        <v>0.52210648148148198</v>
      </c>
      <c r="F2060" s="1" t="s">
        <v>54</v>
      </c>
    </row>
    <row r="2061" spans="2:6">
      <c r="B2061" s="1" t="s">
        <v>14985</v>
      </c>
      <c r="C2061" s="1">
        <v>1</v>
      </c>
      <c r="D2061" s="1" t="s">
        <v>3076</v>
      </c>
      <c r="E2061" s="17">
        <v>0.52211805555555602</v>
      </c>
      <c r="F2061" s="1" t="s">
        <v>54</v>
      </c>
    </row>
    <row r="2062" spans="2:6">
      <c r="B2062" s="1" t="s">
        <v>14986</v>
      </c>
      <c r="C2062" s="1">
        <v>1</v>
      </c>
      <c r="D2062" s="1" t="s">
        <v>13760</v>
      </c>
      <c r="E2062" s="17">
        <v>0.52221064814814799</v>
      </c>
      <c r="F2062" s="1" t="s">
        <v>54</v>
      </c>
    </row>
    <row r="2063" spans="2:6">
      <c r="B2063" s="1" t="s">
        <v>14987</v>
      </c>
      <c r="C2063" s="1">
        <v>1</v>
      </c>
      <c r="D2063" s="1" t="s">
        <v>3076</v>
      </c>
      <c r="E2063" s="17">
        <v>0.52223379629629596</v>
      </c>
      <c r="F2063" s="1" t="s">
        <v>54</v>
      </c>
    </row>
    <row r="2064" spans="2:6">
      <c r="B2064" s="1" t="s">
        <v>14279</v>
      </c>
      <c r="C2064" s="1">
        <v>1</v>
      </c>
      <c r="D2064" s="1" t="s">
        <v>13746</v>
      </c>
      <c r="E2064" s="17">
        <v>0.52226851851851896</v>
      </c>
      <c r="F2064" s="1" t="s">
        <v>54</v>
      </c>
    </row>
    <row r="2065" spans="2:6">
      <c r="B2065" s="1" t="s">
        <v>14962</v>
      </c>
      <c r="C2065" s="1">
        <v>5</v>
      </c>
      <c r="D2065" s="1" t="s">
        <v>3078</v>
      </c>
      <c r="E2065" s="17">
        <v>0.52226851851851896</v>
      </c>
      <c r="F2065" s="1" t="s">
        <v>54</v>
      </c>
    </row>
    <row r="2066" spans="2:6">
      <c r="B2066" s="1" t="s">
        <v>14988</v>
      </c>
      <c r="C2066" s="1">
        <v>1</v>
      </c>
      <c r="D2066" s="1" t="s">
        <v>13753</v>
      </c>
      <c r="E2066" s="17">
        <v>0.522280092592593</v>
      </c>
      <c r="F2066" s="1" t="s">
        <v>54</v>
      </c>
    </row>
    <row r="2067" spans="2:6">
      <c r="B2067" s="1" t="s">
        <v>14989</v>
      </c>
      <c r="C2067" s="1">
        <v>1</v>
      </c>
      <c r="D2067" s="1" t="s">
        <v>13760</v>
      </c>
      <c r="E2067" s="17">
        <v>0.52230324074074097</v>
      </c>
      <c r="F2067" s="1" t="s">
        <v>54</v>
      </c>
    </row>
    <row r="2068" spans="2:6">
      <c r="B2068" s="1" t="s">
        <v>14960</v>
      </c>
      <c r="C2068" s="1">
        <v>1</v>
      </c>
      <c r="D2068" s="1" t="s">
        <v>13746</v>
      </c>
      <c r="E2068" s="17">
        <v>0.52231481481481501</v>
      </c>
      <c r="F2068" s="1" t="s">
        <v>54</v>
      </c>
    </row>
    <row r="2069" spans="2:6">
      <c r="B2069" s="1" t="s">
        <v>14990</v>
      </c>
      <c r="C2069" s="1">
        <v>1</v>
      </c>
      <c r="D2069" s="1" t="s">
        <v>13753</v>
      </c>
      <c r="E2069" s="17">
        <v>0.52238425925925902</v>
      </c>
      <c r="F2069" s="1" t="s">
        <v>54</v>
      </c>
    </row>
    <row r="2070" spans="2:6">
      <c r="B2070" s="1" t="s">
        <v>14932</v>
      </c>
      <c r="C2070" s="1">
        <v>1</v>
      </c>
      <c r="D2070" s="1" t="s">
        <v>13762</v>
      </c>
      <c r="E2070" s="17">
        <v>0.52244212962962999</v>
      </c>
      <c r="F2070" s="1" t="s">
        <v>54</v>
      </c>
    </row>
    <row r="2071" spans="2:6">
      <c r="B2071" s="1" t="s">
        <v>14991</v>
      </c>
      <c r="C2071" s="1">
        <v>1</v>
      </c>
      <c r="D2071" s="1" t="s">
        <v>13753</v>
      </c>
      <c r="E2071" s="17">
        <v>0.52248842592592604</v>
      </c>
      <c r="F2071" s="1" t="s">
        <v>54</v>
      </c>
    </row>
    <row r="2072" spans="2:6">
      <c r="B2072" s="1" t="s">
        <v>14970</v>
      </c>
      <c r="C2072" s="1">
        <v>1</v>
      </c>
      <c r="D2072" s="1" t="s">
        <v>3078</v>
      </c>
      <c r="E2072" s="17">
        <v>0.52268518518518503</v>
      </c>
      <c r="F2072" s="1" t="s">
        <v>54</v>
      </c>
    </row>
    <row r="2073" spans="2:6">
      <c r="B2073" s="1" t="s">
        <v>14971</v>
      </c>
      <c r="C2073" s="1">
        <v>2</v>
      </c>
      <c r="D2073" s="1" t="s">
        <v>13746</v>
      </c>
      <c r="E2073" s="17">
        <v>0.52273148148148196</v>
      </c>
      <c r="F2073" s="1" t="s">
        <v>54</v>
      </c>
    </row>
    <row r="2074" spans="2:6">
      <c r="B2074" s="1" t="s">
        <v>14992</v>
      </c>
      <c r="C2074" s="1">
        <v>1</v>
      </c>
      <c r="D2074" s="1" t="s">
        <v>13760</v>
      </c>
      <c r="E2074" s="17">
        <v>0.52283564814814798</v>
      </c>
      <c r="F2074" s="1" t="s">
        <v>54</v>
      </c>
    </row>
    <row r="2075" spans="2:6">
      <c r="B2075" s="1" t="s">
        <v>14993</v>
      </c>
      <c r="C2075" s="1">
        <v>1</v>
      </c>
      <c r="D2075" s="1" t="s">
        <v>13746</v>
      </c>
      <c r="E2075" s="17">
        <v>0.52288194444444402</v>
      </c>
      <c r="F2075" s="1" t="s">
        <v>54</v>
      </c>
    </row>
    <row r="2076" spans="2:6">
      <c r="B2076" s="1" t="s">
        <v>14994</v>
      </c>
      <c r="C2076" s="1">
        <v>1</v>
      </c>
      <c r="D2076" s="1" t="s">
        <v>13760</v>
      </c>
      <c r="E2076" s="17">
        <v>0.52292824074074096</v>
      </c>
      <c r="F2076" s="1" t="s">
        <v>54</v>
      </c>
    </row>
    <row r="2077" spans="2:6">
      <c r="B2077" s="1" t="s">
        <v>14420</v>
      </c>
      <c r="C2077" s="1">
        <v>2</v>
      </c>
      <c r="D2077" s="1" t="s">
        <v>3095</v>
      </c>
      <c r="E2077" s="17">
        <v>0.52314814814814803</v>
      </c>
      <c r="F2077" s="1" t="s">
        <v>54</v>
      </c>
    </row>
    <row r="2078" spans="2:6">
      <c r="B2078" s="1" t="s">
        <v>14974</v>
      </c>
      <c r="C2078" s="1">
        <v>1</v>
      </c>
      <c r="D2078" s="1" t="s">
        <v>3077</v>
      </c>
      <c r="E2078" s="17">
        <v>0.523206018518519</v>
      </c>
      <c r="F2078" s="1" t="s">
        <v>54</v>
      </c>
    </row>
    <row r="2079" spans="2:6">
      <c r="B2079" s="1" t="s">
        <v>14984</v>
      </c>
      <c r="C2079" s="1">
        <v>1</v>
      </c>
      <c r="D2079" s="1" t="s">
        <v>3078</v>
      </c>
      <c r="E2079" s="17">
        <v>0.52322916666666697</v>
      </c>
      <c r="F2079" s="1" t="s">
        <v>54</v>
      </c>
    </row>
    <row r="2080" spans="2:6">
      <c r="B2080" s="1" t="s">
        <v>14995</v>
      </c>
      <c r="C2080" s="1">
        <v>5</v>
      </c>
      <c r="D2080" s="1" t="s">
        <v>13753</v>
      </c>
      <c r="E2080" s="17">
        <v>0.52324074074074101</v>
      </c>
      <c r="F2080" s="1" t="s">
        <v>54</v>
      </c>
    </row>
    <row r="2081" spans="2:6">
      <c r="B2081" s="1" t="s">
        <v>14988</v>
      </c>
      <c r="C2081" s="1">
        <v>1</v>
      </c>
      <c r="D2081" s="1" t="s">
        <v>3078</v>
      </c>
      <c r="E2081" s="17">
        <v>0.52328703703703705</v>
      </c>
      <c r="F2081" s="1" t="s">
        <v>54</v>
      </c>
    </row>
    <row r="2082" spans="2:6">
      <c r="B2082" s="1" t="s">
        <v>14996</v>
      </c>
      <c r="C2082" s="1">
        <v>1</v>
      </c>
      <c r="D2082" s="1" t="s">
        <v>13753</v>
      </c>
      <c r="E2082" s="17">
        <v>0.52332175925925895</v>
      </c>
      <c r="F2082" s="1" t="s">
        <v>54</v>
      </c>
    </row>
    <row r="2083" spans="2:6">
      <c r="B2083" s="1" t="s">
        <v>14997</v>
      </c>
      <c r="C2083" s="1">
        <v>1</v>
      </c>
      <c r="D2083" s="1" t="s">
        <v>13753</v>
      </c>
      <c r="E2083" s="17">
        <v>0.52335648148148195</v>
      </c>
      <c r="F2083" s="1" t="s">
        <v>54</v>
      </c>
    </row>
    <row r="2084" spans="2:6">
      <c r="B2084" s="1" t="s">
        <v>14989</v>
      </c>
      <c r="C2084" s="1">
        <v>1</v>
      </c>
      <c r="D2084" s="1" t="s">
        <v>13746</v>
      </c>
      <c r="E2084" s="17">
        <v>0.52362268518518496</v>
      </c>
      <c r="F2084" s="1" t="s">
        <v>54</v>
      </c>
    </row>
    <row r="2085" spans="2:6">
      <c r="B2085" s="1" t="s">
        <v>14998</v>
      </c>
      <c r="C2085" s="1">
        <v>1</v>
      </c>
      <c r="D2085" s="1" t="s">
        <v>13753</v>
      </c>
      <c r="E2085" s="17">
        <v>0.523703703703704</v>
      </c>
      <c r="F2085" s="1" t="s">
        <v>54</v>
      </c>
    </row>
    <row r="2086" spans="2:6">
      <c r="B2086" s="1" t="s">
        <v>14999</v>
      </c>
      <c r="C2086" s="1">
        <v>1</v>
      </c>
      <c r="D2086" s="1" t="s">
        <v>13687</v>
      </c>
      <c r="E2086" s="17">
        <v>0.52376157407407398</v>
      </c>
      <c r="F2086" s="1" t="s">
        <v>54</v>
      </c>
    </row>
    <row r="2087" spans="2:6">
      <c r="B2087" s="1" t="s">
        <v>15000</v>
      </c>
      <c r="C2087" s="1">
        <v>1</v>
      </c>
      <c r="D2087" s="1" t="s">
        <v>13753</v>
      </c>
      <c r="E2087" s="17">
        <v>0.52377314814814802</v>
      </c>
      <c r="F2087" s="1" t="s">
        <v>54</v>
      </c>
    </row>
    <row r="2088" spans="2:6">
      <c r="B2088" s="1" t="s">
        <v>15001</v>
      </c>
      <c r="C2088" s="1">
        <v>1</v>
      </c>
      <c r="D2088" s="1" t="s">
        <v>13753</v>
      </c>
      <c r="E2088" s="17">
        <v>0.52385416666666695</v>
      </c>
      <c r="F2088" s="1" t="s">
        <v>54</v>
      </c>
    </row>
    <row r="2089" spans="2:6">
      <c r="B2089" s="1" t="s">
        <v>14980</v>
      </c>
      <c r="C2089" s="1">
        <v>1</v>
      </c>
      <c r="D2089" s="1" t="s">
        <v>13746</v>
      </c>
      <c r="E2089" s="17">
        <v>0.52407407407407403</v>
      </c>
      <c r="F2089" s="1" t="s">
        <v>54</v>
      </c>
    </row>
    <row r="2090" spans="2:6">
      <c r="B2090" s="1" t="s">
        <v>15002</v>
      </c>
      <c r="C2090" s="1">
        <v>1</v>
      </c>
      <c r="D2090" s="1" t="s">
        <v>13760</v>
      </c>
      <c r="E2090" s="17">
        <v>0.52417824074074104</v>
      </c>
      <c r="F2090" s="1" t="s">
        <v>54</v>
      </c>
    </row>
    <row r="2091" spans="2:6">
      <c r="B2091" s="1" t="s">
        <v>15003</v>
      </c>
      <c r="C2091" s="1">
        <v>1</v>
      </c>
      <c r="D2091" s="1" t="s">
        <v>13760</v>
      </c>
      <c r="E2091" s="17">
        <v>0.52422453703703698</v>
      </c>
      <c r="F2091" s="1" t="s">
        <v>54</v>
      </c>
    </row>
    <row r="2092" spans="2:6">
      <c r="B2092" s="1" t="s">
        <v>14544</v>
      </c>
      <c r="C2092" s="1">
        <v>1</v>
      </c>
      <c r="D2092" s="1" t="s">
        <v>13746</v>
      </c>
      <c r="E2092" s="17">
        <v>0.52424768518518505</v>
      </c>
      <c r="F2092" s="1" t="s">
        <v>54</v>
      </c>
    </row>
    <row r="2093" spans="2:6">
      <c r="B2093" s="1" t="s">
        <v>15004</v>
      </c>
      <c r="C2093" s="1">
        <v>2</v>
      </c>
      <c r="D2093" s="1" t="s">
        <v>13762</v>
      </c>
      <c r="E2093" s="17">
        <v>0.52425925925925898</v>
      </c>
      <c r="F2093" s="1" t="s">
        <v>54</v>
      </c>
    </row>
    <row r="2094" spans="2:6">
      <c r="B2094" s="1" t="s">
        <v>14983</v>
      </c>
      <c r="C2094" s="1">
        <v>1</v>
      </c>
      <c r="D2094" s="1" t="s">
        <v>3095</v>
      </c>
      <c r="E2094" s="17">
        <v>0.52425925925925898</v>
      </c>
      <c r="F2094" s="1" t="s">
        <v>54</v>
      </c>
    </row>
    <row r="2095" spans="2:6">
      <c r="B2095" s="1" t="s">
        <v>14998</v>
      </c>
      <c r="C2095" s="1">
        <v>1</v>
      </c>
      <c r="D2095" s="1" t="s">
        <v>13746</v>
      </c>
      <c r="E2095" s="17">
        <v>0.52440972222222204</v>
      </c>
      <c r="F2095" s="1" t="s">
        <v>54</v>
      </c>
    </row>
    <row r="2096" spans="2:6">
      <c r="B2096" s="1" t="s">
        <v>15005</v>
      </c>
      <c r="C2096" s="1">
        <v>1</v>
      </c>
      <c r="D2096" s="1" t="s">
        <v>13753</v>
      </c>
      <c r="E2096" s="17">
        <v>0.52443287037037001</v>
      </c>
      <c r="F2096" s="1" t="s">
        <v>54</v>
      </c>
    </row>
    <row r="2097" spans="2:6">
      <c r="B2097" s="1" t="s">
        <v>15006</v>
      </c>
      <c r="C2097" s="1">
        <v>1</v>
      </c>
      <c r="D2097" s="1" t="s">
        <v>13753</v>
      </c>
      <c r="E2097" s="17">
        <v>0.52446759259259301</v>
      </c>
      <c r="F2097" s="1" t="s">
        <v>54</v>
      </c>
    </row>
    <row r="2098" spans="2:6">
      <c r="B2098" s="1" t="s">
        <v>15005</v>
      </c>
      <c r="C2098" s="1">
        <v>1</v>
      </c>
      <c r="D2098" s="1" t="s">
        <v>13746</v>
      </c>
      <c r="E2098" s="17">
        <v>0.52454861111111095</v>
      </c>
      <c r="F2098" s="1" t="s">
        <v>54</v>
      </c>
    </row>
    <row r="2099" spans="2:6">
      <c r="B2099" s="1" t="s">
        <v>14982</v>
      </c>
      <c r="C2099" s="1">
        <v>1</v>
      </c>
      <c r="D2099" s="1" t="s">
        <v>3077</v>
      </c>
      <c r="E2099" s="17">
        <v>0.52456018518518499</v>
      </c>
      <c r="F2099" s="1" t="s">
        <v>54</v>
      </c>
    </row>
    <row r="2100" spans="2:6">
      <c r="B2100" s="1" t="s">
        <v>14689</v>
      </c>
      <c r="C2100" s="1">
        <v>1</v>
      </c>
      <c r="D2100" s="1" t="s">
        <v>3095</v>
      </c>
      <c r="E2100" s="17">
        <v>0.52458333333333296</v>
      </c>
      <c r="F2100" s="1" t="s">
        <v>54</v>
      </c>
    </row>
    <row r="2101" spans="2:6">
      <c r="B2101" s="1" t="s">
        <v>15007</v>
      </c>
      <c r="C2101" s="1">
        <v>1</v>
      </c>
      <c r="D2101" s="1" t="s">
        <v>13753</v>
      </c>
      <c r="E2101" s="17">
        <v>0.52465277777777797</v>
      </c>
      <c r="F2101" s="1" t="s">
        <v>54</v>
      </c>
    </row>
    <row r="2102" spans="2:6">
      <c r="B2102" s="1" t="s">
        <v>15008</v>
      </c>
      <c r="C2102" s="1">
        <v>1</v>
      </c>
      <c r="D2102" s="1" t="s">
        <v>13687</v>
      </c>
      <c r="E2102" s="17">
        <v>0.52476851851851802</v>
      </c>
      <c r="F2102" s="1" t="s">
        <v>54</v>
      </c>
    </row>
    <row r="2103" spans="2:6">
      <c r="B2103" s="1" t="s">
        <v>15009</v>
      </c>
      <c r="C2103" s="1">
        <v>1</v>
      </c>
      <c r="D2103" s="1" t="s">
        <v>13753</v>
      </c>
      <c r="E2103" s="17">
        <v>0.52476851851851802</v>
      </c>
      <c r="F2103" s="1" t="s">
        <v>54</v>
      </c>
    </row>
    <row r="2104" spans="2:6">
      <c r="B2104" s="1" t="s">
        <v>15010</v>
      </c>
      <c r="C2104" s="1">
        <v>1</v>
      </c>
      <c r="D2104" s="1" t="s">
        <v>13687</v>
      </c>
      <c r="E2104" s="17">
        <v>0.52489583333333301</v>
      </c>
      <c r="F2104" s="1" t="s">
        <v>54</v>
      </c>
    </row>
    <row r="2105" spans="2:6">
      <c r="B2105" s="1" t="s">
        <v>15011</v>
      </c>
      <c r="C2105" s="1">
        <v>1</v>
      </c>
      <c r="D2105" s="1" t="s">
        <v>13753</v>
      </c>
      <c r="E2105" s="17">
        <v>0.52490740740740705</v>
      </c>
      <c r="F2105" s="1" t="s">
        <v>54</v>
      </c>
    </row>
    <row r="2106" spans="2:6">
      <c r="B2106" s="1" t="s">
        <v>15012</v>
      </c>
      <c r="C2106" s="1">
        <v>1</v>
      </c>
      <c r="D2106" s="1" t="s">
        <v>13753</v>
      </c>
      <c r="E2106" s="17">
        <v>0.52496527777777802</v>
      </c>
      <c r="F2106" s="1" t="s">
        <v>54</v>
      </c>
    </row>
    <row r="2107" spans="2:6">
      <c r="B2107" s="1" t="s">
        <v>13851</v>
      </c>
      <c r="C2107" s="1">
        <v>1</v>
      </c>
      <c r="D2107" s="1" t="s">
        <v>3095</v>
      </c>
      <c r="E2107" s="17">
        <v>0.52505787037036999</v>
      </c>
      <c r="F2107" s="1" t="s">
        <v>54</v>
      </c>
    </row>
    <row r="2108" spans="2:6">
      <c r="B2108" s="1" t="s">
        <v>15013</v>
      </c>
      <c r="C2108" s="1">
        <v>1</v>
      </c>
      <c r="D2108" s="1" t="s">
        <v>13760</v>
      </c>
      <c r="E2108" s="17">
        <v>0.525092592592593</v>
      </c>
      <c r="F2108" s="1" t="s">
        <v>54</v>
      </c>
    </row>
    <row r="2109" spans="2:6">
      <c r="B2109" s="1" t="s">
        <v>14999</v>
      </c>
      <c r="C2109" s="1">
        <v>1</v>
      </c>
      <c r="D2109" s="1" t="s">
        <v>13746</v>
      </c>
      <c r="E2109" s="17">
        <v>0.52516203703703701</v>
      </c>
      <c r="F2109" s="1" t="s">
        <v>54</v>
      </c>
    </row>
    <row r="2110" spans="2:6">
      <c r="B2110" s="1" t="s">
        <v>14896</v>
      </c>
      <c r="C2110" s="1">
        <v>5</v>
      </c>
      <c r="D2110" s="1" t="s">
        <v>3078</v>
      </c>
      <c r="E2110" s="17">
        <v>0.52524305555555595</v>
      </c>
      <c r="F2110" s="1" t="s">
        <v>54</v>
      </c>
    </row>
    <row r="2111" spans="2:6">
      <c r="B2111" s="1" t="s">
        <v>14996</v>
      </c>
      <c r="C2111" s="1">
        <v>1</v>
      </c>
      <c r="D2111" s="1" t="s">
        <v>13746</v>
      </c>
      <c r="E2111" s="17">
        <v>0.52546296296296302</v>
      </c>
      <c r="F2111" s="1" t="s">
        <v>54</v>
      </c>
    </row>
    <row r="2112" spans="2:6">
      <c r="B2112" s="1" t="s">
        <v>15010</v>
      </c>
      <c r="C2112" s="1">
        <v>1</v>
      </c>
      <c r="D2112" s="1" t="s">
        <v>3095</v>
      </c>
      <c r="E2112" s="17">
        <v>0.52546296296296302</v>
      </c>
      <c r="F2112" s="1" t="s">
        <v>54</v>
      </c>
    </row>
    <row r="2113" spans="2:6">
      <c r="B2113" s="1" t="s">
        <v>15014</v>
      </c>
      <c r="C2113" s="1">
        <v>1</v>
      </c>
      <c r="D2113" s="1" t="s">
        <v>13753</v>
      </c>
      <c r="E2113" s="17">
        <v>0.52548611111111099</v>
      </c>
      <c r="F2113" s="1" t="s">
        <v>54</v>
      </c>
    </row>
    <row r="2114" spans="2:6">
      <c r="B2114" s="1" t="s">
        <v>14986</v>
      </c>
      <c r="C2114" s="1">
        <v>1</v>
      </c>
      <c r="D2114" s="1" t="s">
        <v>3077</v>
      </c>
      <c r="E2114" s="17">
        <v>0.52556712962963004</v>
      </c>
      <c r="F2114" s="1" t="s">
        <v>54</v>
      </c>
    </row>
    <row r="2115" spans="2:6">
      <c r="B2115" s="1" t="s">
        <v>15015</v>
      </c>
      <c r="C2115" s="1">
        <v>5</v>
      </c>
      <c r="D2115" s="1" t="s">
        <v>13753</v>
      </c>
      <c r="E2115" s="17">
        <v>0.52565972222222201</v>
      </c>
      <c r="F2115" s="1" t="s">
        <v>54</v>
      </c>
    </row>
    <row r="2116" spans="2:6">
      <c r="B2116" s="1" t="s">
        <v>13935</v>
      </c>
      <c r="C2116" s="1">
        <v>1</v>
      </c>
      <c r="D2116" s="1" t="s">
        <v>3077</v>
      </c>
      <c r="E2116" s="17">
        <v>0.52567129629629605</v>
      </c>
      <c r="F2116" s="1" t="s">
        <v>54</v>
      </c>
    </row>
    <row r="2117" spans="2:6">
      <c r="B2117" s="1" t="s">
        <v>15016</v>
      </c>
      <c r="C2117" s="1">
        <v>1</v>
      </c>
      <c r="D2117" s="1" t="s">
        <v>13753</v>
      </c>
      <c r="E2117" s="17">
        <v>0.52571759259259299</v>
      </c>
      <c r="F2117" s="1" t="s">
        <v>54</v>
      </c>
    </row>
    <row r="2118" spans="2:6">
      <c r="B2118" s="1" t="s">
        <v>14978</v>
      </c>
      <c r="C2118" s="1">
        <v>1</v>
      </c>
      <c r="D2118" s="1" t="s">
        <v>3095</v>
      </c>
      <c r="E2118" s="17">
        <v>0.52572916666666702</v>
      </c>
      <c r="F2118" s="1" t="s">
        <v>54</v>
      </c>
    </row>
    <row r="2119" spans="2:6">
      <c r="B2119" s="1" t="s">
        <v>14981</v>
      </c>
      <c r="C2119" s="1">
        <v>2</v>
      </c>
      <c r="D2119" s="1" t="s">
        <v>3077</v>
      </c>
      <c r="E2119" s="17">
        <v>0.52572916666666702</v>
      </c>
      <c r="F2119" s="1" t="s">
        <v>54</v>
      </c>
    </row>
    <row r="2120" spans="2:6">
      <c r="B2120" s="1" t="s">
        <v>15017</v>
      </c>
      <c r="C2120" s="1">
        <v>1</v>
      </c>
      <c r="D2120" s="1" t="s">
        <v>13753</v>
      </c>
      <c r="E2120" s="17">
        <v>0.52574074074074095</v>
      </c>
      <c r="F2120" s="1" t="s">
        <v>54</v>
      </c>
    </row>
    <row r="2121" spans="2:6">
      <c r="B2121" s="1" t="s">
        <v>15011</v>
      </c>
      <c r="C2121" s="1">
        <v>1</v>
      </c>
      <c r="D2121" s="1" t="s">
        <v>3078</v>
      </c>
      <c r="E2121" s="17">
        <v>0.52575231481481499</v>
      </c>
      <c r="F2121" s="1" t="s">
        <v>54</v>
      </c>
    </row>
    <row r="2122" spans="2:6">
      <c r="B2122" s="1" t="s">
        <v>15018</v>
      </c>
      <c r="C2122" s="1">
        <v>1</v>
      </c>
      <c r="D2122" s="1" t="s">
        <v>13753</v>
      </c>
      <c r="E2122" s="17">
        <v>0.52586805555555605</v>
      </c>
      <c r="F2122" s="1" t="s">
        <v>54</v>
      </c>
    </row>
    <row r="2123" spans="2:6">
      <c r="B2123" s="1" t="s">
        <v>15019</v>
      </c>
      <c r="C2123" s="1">
        <v>2</v>
      </c>
      <c r="D2123" s="1" t="s">
        <v>13687</v>
      </c>
      <c r="E2123" s="17">
        <v>0.52596064814814802</v>
      </c>
      <c r="F2123" s="1" t="s">
        <v>54</v>
      </c>
    </row>
    <row r="2124" spans="2:6">
      <c r="B2124" s="1" t="s">
        <v>15020</v>
      </c>
      <c r="C2124" s="1">
        <v>1</v>
      </c>
      <c r="D2124" s="1" t="s">
        <v>13753</v>
      </c>
      <c r="E2124" s="17">
        <v>0.52599537037037003</v>
      </c>
      <c r="F2124" s="1" t="s">
        <v>54</v>
      </c>
    </row>
    <row r="2125" spans="2:6">
      <c r="B2125" s="1" t="s">
        <v>15015</v>
      </c>
      <c r="C2125" s="1">
        <v>5</v>
      </c>
      <c r="D2125" s="1" t="s">
        <v>13746</v>
      </c>
      <c r="E2125" s="17">
        <v>0.526053240740741</v>
      </c>
      <c r="F2125" s="1" t="s">
        <v>54</v>
      </c>
    </row>
    <row r="2126" spans="2:6">
      <c r="B2126" s="1" t="s">
        <v>14997</v>
      </c>
      <c r="C2126" s="1">
        <v>1</v>
      </c>
      <c r="D2126" s="1" t="s">
        <v>13746</v>
      </c>
      <c r="E2126" s="17">
        <v>0.52611111111111097</v>
      </c>
      <c r="F2126" s="1" t="s">
        <v>54</v>
      </c>
    </row>
    <row r="2127" spans="2:6">
      <c r="B2127" s="1" t="s">
        <v>15019</v>
      </c>
      <c r="C2127" s="1">
        <v>2</v>
      </c>
      <c r="D2127" s="1" t="s">
        <v>13762</v>
      </c>
      <c r="E2127" s="17">
        <v>0.52619212962963002</v>
      </c>
      <c r="F2127" s="1" t="s">
        <v>54</v>
      </c>
    </row>
    <row r="2128" spans="2:6">
      <c r="B2128" s="1" t="s">
        <v>15001</v>
      </c>
      <c r="C2128" s="1">
        <v>1</v>
      </c>
      <c r="D2128" s="1" t="s">
        <v>13762</v>
      </c>
      <c r="E2128" s="17">
        <v>0.52621527777777799</v>
      </c>
      <c r="F2128" s="1" t="s">
        <v>54</v>
      </c>
    </row>
    <row r="2129" spans="2:6">
      <c r="B2129" s="1" t="s">
        <v>14990</v>
      </c>
      <c r="C2129" s="1">
        <v>1</v>
      </c>
      <c r="D2129" s="1" t="s">
        <v>3077</v>
      </c>
      <c r="E2129" s="17">
        <v>0.52626157407407403</v>
      </c>
      <c r="F2129" s="1" t="s">
        <v>54</v>
      </c>
    </row>
    <row r="2130" spans="2:6">
      <c r="B2130" s="1" t="s">
        <v>15006</v>
      </c>
      <c r="C2130" s="1">
        <v>1</v>
      </c>
      <c r="D2130" s="1" t="s">
        <v>3077</v>
      </c>
      <c r="E2130" s="17">
        <v>0.52630787037036997</v>
      </c>
      <c r="F2130" s="1" t="s">
        <v>54</v>
      </c>
    </row>
    <row r="2131" spans="2:6">
      <c r="B2131" s="1" t="s">
        <v>15016</v>
      </c>
      <c r="C2131" s="1">
        <v>1</v>
      </c>
      <c r="D2131" s="1" t="s">
        <v>3078</v>
      </c>
      <c r="E2131" s="17">
        <v>0.52634259259259297</v>
      </c>
      <c r="F2131" s="1" t="s">
        <v>54</v>
      </c>
    </row>
    <row r="2132" spans="2:6">
      <c r="B2132" s="1" t="s">
        <v>15021</v>
      </c>
      <c r="C2132" s="1">
        <v>2</v>
      </c>
      <c r="D2132" s="1" t="s">
        <v>13746</v>
      </c>
      <c r="E2132" s="17">
        <v>0.52643518518518495</v>
      </c>
      <c r="F2132" s="1" t="s">
        <v>54</v>
      </c>
    </row>
    <row r="2133" spans="2:6">
      <c r="B2133" s="1" t="s">
        <v>14965</v>
      </c>
      <c r="C2133" s="1">
        <v>1</v>
      </c>
      <c r="D2133" s="1" t="s">
        <v>3077</v>
      </c>
      <c r="E2133" s="17">
        <v>0.52658564814814801</v>
      </c>
      <c r="F2133" s="1" t="s">
        <v>54</v>
      </c>
    </row>
    <row r="2134" spans="2:6">
      <c r="B2134" s="1" t="s">
        <v>15018</v>
      </c>
      <c r="C2134" s="1">
        <v>1</v>
      </c>
      <c r="D2134" s="1" t="s">
        <v>13746</v>
      </c>
      <c r="E2134" s="17">
        <v>0.52668981481481503</v>
      </c>
      <c r="F2134" s="1" t="s">
        <v>54</v>
      </c>
    </row>
    <row r="2135" spans="2:6">
      <c r="B2135" s="1" t="s">
        <v>15022</v>
      </c>
      <c r="C2135" s="1">
        <v>1</v>
      </c>
      <c r="D2135" s="1" t="s">
        <v>13753</v>
      </c>
      <c r="E2135" s="17">
        <v>0.52671296296296299</v>
      </c>
      <c r="F2135" s="1" t="s">
        <v>54</v>
      </c>
    </row>
    <row r="2136" spans="2:6">
      <c r="B2136" s="1" t="s">
        <v>15023</v>
      </c>
      <c r="C2136" s="1">
        <v>1</v>
      </c>
      <c r="D2136" s="1" t="s">
        <v>13760</v>
      </c>
      <c r="E2136" s="17">
        <v>0.52681712962963001</v>
      </c>
      <c r="F2136" s="1" t="s">
        <v>54</v>
      </c>
    </row>
    <row r="2137" spans="2:6">
      <c r="B2137" s="1" t="s">
        <v>15024</v>
      </c>
      <c r="C2137" s="1">
        <v>1</v>
      </c>
      <c r="D2137" s="1" t="s">
        <v>13687</v>
      </c>
      <c r="E2137" s="17">
        <v>0.52685185185185202</v>
      </c>
      <c r="F2137" s="1" t="s">
        <v>54</v>
      </c>
    </row>
    <row r="2138" spans="2:6">
      <c r="B2138" s="1" t="s">
        <v>15025</v>
      </c>
      <c r="C2138" s="1">
        <v>1</v>
      </c>
      <c r="D2138" s="1" t="s">
        <v>13687</v>
      </c>
      <c r="E2138" s="17">
        <v>0.52688657407407402</v>
      </c>
      <c r="F2138" s="1" t="s">
        <v>54</v>
      </c>
    </row>
    <row r="2139" spans="2:6">
      <c r="B2139" s="1" t="s">
        <v>14944</v>
      </c>
      <c r="C2139" s="1">
        <v>1</v>
      </c>
      <c r="D2139" s="1" t="s">
        <v>3095</v>
      </c>
      <c r="E2139" s="17">
        <v>0.52690972222222199</v>
      </c>
      <c r="F2139" s="1" t="s">
        <v>54</v>
      </c>
    </row>
    <row r="2140" spans="2:6">
      <c r="B2140" s="1" t="s">
        <v>15026</v>
      </c>
      <c r="C2140" s="1">
        <v>1</v>
      </c>
      <c r="D2140" s="1" t="s">
        <v>13760</v>
      </c>
      <c r="E2140" s="17">
        <v>0.52694444444444399</v>
      </c>
      <c r="F2140" s="1" t="s">
        <v>54</v>
      </c>
    </row>
    <row r="2141" spans="2:6">
      <c r="B2141" s="1" t="s">
        <v>15027</v>
      </c>
      <c r="C2141" s="1">
        <v>1</v>
      </c>
      <c r="D2141" s="1" t="s">
        <v>13753</v>
      </c>
      <c r="E2141" s="17">
        <v>0.52707175925925898</v>
      </c>
      <c r="F2141" s="1" t="s">
        <v>54</v>
      </c>
    </row>
    <row r="2142" spans="2:6">
      <c r="B2142" s="1" t="s">
        <v>15017</v>
      </c>
      <c r="C2142" s="1">
        <v>1</v>
      </c>
      <c r="D2142" s="1" t="s">
        <v>3077</v>
      </c>
      <c r="E2142" s="17">
        <v>0.52708333333333302</v>
      </c>
      <c r="F2142" s="1" t="s">
        <v>54</v>
      </c>
    </row>
    <row r="2143" spans="2:6">
      <c r="B2143" s="1" t="s">
        <v>15014</v>
      </c>
      <c r="C2143" s="1">
        <v>1</v>
      </c>
      <c r="D2143" s="1" t="s">
        <v>3095</v>
      </c>
      <c r="E2143" s="17">
        <v>0.52710648148148198</v>
      </c>
      <c r="F2143" s="1" t="s">
        <v>54</v>
      </c>
    </row>
    <row r="2144" spans="2:6">
      <c r="B2144" s="1" t="s">
        <v>15028</v>
      </c>
      <c r="C2144" s="1">
        <v>1</v>
      </c>
      <c r="D2144" s="1" t="s">
        <v>13753</v>
      </c>
      <c r="E2144" s="17">
        <v>0.52711805555555602</v>
      </c>
      <c r="F2144" s="1" t="s">
        <v>54</v>
      </c>
    </row>
    <row r="2145" spans="2:6">
      <c r="B2145" s="1" t="s">
        <v>15029</v>
      </c>
      <c r="C2145" s="1">
        <v>1</v>
      </c>
      <c r="D2145" s="1" t="s">
        <v>13687</v>
      </c>
      <c r="E2145" s="17">
        <v>0.52738425925925903</v>
      </c>
      <c r="F2145" s="1" t="s">
        <v>54</v>
      </c>
    </row>
    <row r="2146" spans="2:6">
      <c r="B2146" s="1" t="s">
        <v>14975</v>
      </c>
      <c r="C2146" s="1">
        <v>1</v>
      </c>
      <c r="D2146" s="1" t="s">
        <v>3095</v>
      </c>
      <c r="E2146" s="17">
        <v>0.527476851851852</v>
      </c>
      <c r="F2146" s="1" t="s">
        <v>54</v>
      </c>
    </row>
    <row r="2147" spans="2:6">
      <c r="B2147" s="1" t="s">
        <v>15030</v>
      </c>
      <c r="C2147" s="1">
        <v>1</v>
      </c>
      <c r="D2147" s="1" t="s">
        <v>13760</v>
      </c>
      <c r="E2147" s="17">
        <v>0.52759259259259295</v>
      </c>
      <c r="F2147" s="1" t="s">
        <v>54</v>
      </c>
    </row>
    <row r="2148" spans="2:6">
      <c r="B2148" s="1" t="s">
        <v>15031</v>
      </c>
      <c r="C2148" s="1">
        <v>5</v>
      </c>
      <c r="D2148" s="1" t="s">
        <v>13753</v>
      </c>
      <c r="E2148" s="17">
        <v>0.527708333333333</v>
      </c>
      <c r="F2148" s="1" t="s">
        <v>54</v>
      </c>
    </row>
    <row r="2149" spans="2:6">
      <c r="B2149" s="1" t="s">
        <v>15032</v>
      </c>
      <c r="C2149" s="1">
        <v>1</v>
      </c>
      <c r="D2149" s="1" t="s">
        <v>13753</v>
      </c>
      <c r="E2149" s="17">
        <v>0.52782407407407395</v>
      </c>
      <c r="F2149" s="1" t="s">
        <v>54</v>
      </c>
    </row>
    <row r="2150" spans="2:6">
      <c r="B2150" s="1" t="s">
        <v>15033</v>
      </c>
      <c r="C2150" s="1">
        <v>5</v>
      </c>
      <c r="D2150" s="1" t="s">
        <v>13753</v>
      </c>
      <c r="E2150" s="17">
        <v>0.52795138888888904</v>
      </c>
      <c r="F2150" s="1" t="s">
        <v>54</v>
      </c>
    </row>
    <row r="2151" spans="2:6">
      <c r="B2151" s="1" t="s">
        <v>15025</v>
      </c>
      <c r="C2151" s="1">
        <v>1</v>
      </c>
      <c r="D2151" s="1" t="s">
        <v>13746</v>
      </c>
      <c r="E2151" s="17">
        <v>0.52799768518518497</v>
      </c>
      <c r="F2151" s="1" t="s">
        <v>54</v>
      </c>
    </row>
    <row r="2152" spans="2:6">
      <c r="B2152" s="1" t="s">
        <v>15034</v>
      </c>
      <c r="C2152" s="1">
        <v>1</v>
      </c>
      <c r="D2152" s="1" t="s">
        <v>13687</v>
      </c>
      <c r="E2152" s="17">
        <v>0.52809027777777795</v>
      </c>
      <c r="F2152" s="1" t="s">
        <v>54</v>
      </c>
    </row>
    <row r="2153" spans="2:6">
      <c r="B2153" s="1" t="s">
        <v>15035</v>
      </c>
      <c r="C2153" s="1">
        <v>1</v>
      </c>
      <c r="D2153" s="1" t="s">
        <v>13753</v>
      </c>
      <c r="E2153" s="17">
        <v>0.52813657407407399</v>
      </c>
      <c r="F2153" s="1" t="s">
        <v>54</v>
      </c>
    </row>
    <row r="2154" spans="2:6">
      <c r="B2154" s="1" t="s">
        <v>15033</v>
      </c>
      <c r="C2154" s="1">
        <v>5</v>
      </c>
      <c r="D2154" s="1" t="s">
        <v>3078</v>
      </c>
      <c r="E2154" s="17">
        <v>0.528206018518519</v>
      </c>
      <c r="F2154" s="1" t="s">
        <v>54</v>
      </c>
    </row>
    <row r="2155" spans="2:6">
      <c r="B2155" s="1" t="s">
        <v>15036</v>
      </c>
      <c r="C2155" s="1">
        <v>1</v>
      </c>
      <c r="D2155" s="1" t="s">
        <v>13687</v>
      </c>
      <c r="E2155" s="17">
        <v>0.52833333333333299</v>
      </c>
      <c r="F2155" s="1" t="s">
        <v>54</v>
      </c>
    </row>
    <row r="2156" spans="2:6">
      <c r="B2156" s="1" t="s">
        <v>15024</v>
      </c>
      <c r="C2156" s="1">
        <v>1</v>
      </c>
      <c r="D2156" s="1" t="s">
        <v>3078</v>
      </c>
      <c r="E2156" s="17">
        <v>0.52834490740740703</v>
      </c>
      <c r="F2156" s="1" t="s">
        <v>54</v>
      </c>
    </row>
    <row r="2157" spans="2:6">
      <c r="B2157" s="1" t="s">
        <v>15034</v>
      </c>
      <c r="C2157" s="1">
        <v>1</v>
      </c>
      <c r="D2157" s="1" t="s">
        <v>13762</v>
      </c>
      <c r="E2157" s="17">
        <v>0.52835648148148195</v>
      </c>
      <c r="F2157" s="1" t="s">
        <v>54</v>
      </c>
    </row>
    <row r="2158" spans="2:6">
      <c r="B2158" s="1" t="s">
        <v>14820</v>
      </c>
      <c r="C2158" s="1">
        <v>5</v>
      </c>
      <c r="D2158" s="1" t="s">
        <v>3095</v>
      </c>
      <c r="E2158" s="17">
        <v>0.528402777777778</v>
      </c>
      <c r="F2158" s="1" t="s">
        <v>54</v>
      </c>
    </row>
    <row r="2159" spans="2:6">
      <c r="B2159" s="1" t="s">
        <v>15037</v>
      </c>
      <c r="C2159" s="1">
        <v>1</v>
      </c>
      <c r="D2159" s="1" t="s">
        <v>13753</v>
      </c>
      <c r="E2159" s="17">
        <v>0.52842592592592597</v>
      </c>
      <c r="F2159" s="1" t="s">
        <v>54</v>
      </c>
    </row>
    <row r="2160" spans="2:6">
      <c r="B2160" s="1" t="s">
        <v>15031</v>
      </c>
      <c r="C2160" s="1">
        <v>5</v>
      </c>
      <c r="D2160" s="1" t="s">
        <v>3078</v>
      </c>
      <c r="E2160" s="17">
        <v>0.52844907407407404</v>
      </c>
      <c r="F2160" s="1" t="s">
        <v>54</v>
      </c>
    </row>
    <row r="2161" spans="2:6">
      <c r="B2161" s="1" t="s">
        <v>15037</v>
      </c>
      <c r="C2161" s="1">
        <v>1</v>
      </c>
      <c r="D2161" s="1" t="s">
        <v>13746</v>
      </c>
      <c r="E2161" s="17">
        <v>0.52854166666666702</v>
      </c>
      <c r="F2161" s="1" t="s">
        <v>54</v>
      </c>
    </row>
    <row r="2162" spans="2:6">
      <c r="B2162" s="1" t="s">
        <v>15038</v>
      </c>
      <c r="C2162" s="1">
        <v>1</v>
      </c>
      <c r="D2162" s="1" t="s">
        <v>13760</v>
      </c>
      <c r="E2162" s="17">
        <v>0.52862268518518496</v>
      </c>
      <c r="F2162" s="1" t="s">
        <v>54</v>
      </c>
    </row>
    <row r="2163" spans="2:6">
      <c r="B2163" s="1" t="s">
        <v>15039</v>
      </c>
      <c r="C2163" s="1">
        <v>1</v>
      </c>
      <c r="D2163" s="1" t="s">
        <v>13753</v>
      </c>
      <c r="E2163" s="17">
        <v>0.52862268518518496</v>
      </c>
      <c r="F2163" s="1" t="s">
        <v>54</v>
      </c>
    </row>
    <row r="2164" spans="2:6">
      <c r="B2164" s="1" t="s">
        <v>15040</v>
      </c>
      <c r="C2164" s="1">
        <v>1</v>
      </c>
      <c r="D2164" s="1" t="s">
        <v>13753</v>
      </c>
      <c r="E2164" s="17">
        <v>0.52864583333333304</v>
      </c>
      <c r="F2164" s="1" t="s">
        <v>54</v>
      </c>
    </row>
    <row r="2165" spans="2:6">
      <c r="B2165" s="1" t="s">
        <v>15041</v>
      </c>
      <c r="C2165" s="1">
        <v>1</v>
      </c>
      <c r="D2165" s="1" t="s">
        <v>13753</v>
      </c>
      <c r="E2165" s="17">
        <v>0.52875000000000005</v>
      </c>
      <c r="F2165" s="1" t="s">
        <v>54</v>
      </c>
    </row>
    <row r="2166" spans="2:6">
      <c r="B2166" s="1" t="s">
        <v>15042</v>
      </c>
      <c r="C2166" s="1">
        <v>1</v>
      </c>
      <c r="D2166" s="1" t="s">
        <v>13760</v>
      </c>
      <c r="E2166" s="17">
        <v>0.52881944444444395</v>
      </c>
      <c r="F2166" s="1" t="s">
        <v>54</v>
      </c>
    </row>
    <row r="2167" spans="2:6">
      <c r="B2167" s="1" t="s">
        <v>15043</v>
      </c>
      <c r="C2167" s="1">
        <v>1</v>
      </c>
      <c r="D2167" s="1" t="s">
        <v>13753</v>
      </c>
      <c r="E2167" s="17">
        <v>0.52915509259259297</v>
      </c>
      <c r="F2167" s="1" t="s">
        <v>54</v>
      </c>
    </row>
    <row r="2168" spans="2:6">
      <c r="B2168" s="1" t="s">
        <v>15044</v>
      </c>
      <c r="C2168" s="1">
        <v>1</v>
      </c>
      <c r="D2168" s="1" t="s">
        <v>13753</v>
      </c>
      <c r="E2168" s="17">
        <v>0.52917824074074105</v>
      </c>
      <c r="F2168" s="1" t="s">
        <v>54</v>
      </c>
    </row>
    <row r="2169" spans="2:6">
      <c r="B2169" s="1" t="s">
        <v>15028</v>
      </c>
      <c r="C2169" s="1">
        <v>1</v>
      </c>
      <c r="D2169" s="1" t="s">
        <v>3078</v>
      </c>
      <c r="E2169" s="17">
        <v>0.52917824074074105</v>
      </c>
      <c r="F2169" s="1" t="s">
        <v>54</v>
      </c>
    </row>
    <row r="2170" spans="2:6">
      <c r="B2170" s="1" t="s">
        <v>15026</v>
      </c>
      <c r="C2170" s="1">
        <v>1</v>
      </c>
      <c r="D2170" s="1" t="s">
        <v>13746</v>
      </c>
      <c r="E2170" s="17">
        <v>0.52918981481481497</v>
      </c>
      <c r="F2170" s="1" t="s">
        <v>54</v>
      </c>
    </row>
    <row r="2171" spans="2:6">
      <c r="B2171" s="1" t="s">
        <v>15039</v>
      </c>
      <c r="C2171" s="1">
        <v>1</v>
      </c>
      <c r="D2171" s="1" t="s">
        <v>3078</v>
      </c>
      <c r="E2171" s="17">
        <v>0.52923611111111102</v>
      </c>
      <c r="F2171" s="1" t="s">
        <v>54</v>
      </c>
    </row>
    <row r="2172" spans="2:6">
      <c r="B2172" s="1" t="s">
        <v>15020</v>
      </c>
      <c r="C2172" s="1">
        <v>1</v>
      </c>
      <c r="D2172" s="1" t="s">
        <v>13746</v>
      </c>
      <c r="E2172" s="17">
        <v>0.52930555555555603</v>
      </c>
      <c r="F2172" s="1" t="s">
        <v>54</v>
      </c>
    </row>
    <row r="2173" spans="2:6">
      <c r="B2173" s="1" t="s">
        <v>15045</v>
      </c>
      <c r="C2173" s="1">
        <v>1</v>
      </c>
      <c r="D2173" s="1" t="s">
        <v>13687</v>
      </c>
      <c r="E2173" s="17">
        <v>0.52952546296296299</v>
      </c>
      <c r="F2173" s="1" t="s">
        <v>54</v>
      </c>
    </row>
    <row r="2174" spans="2:6">
      <c r="B2174" s="1" t="s">
        <v>15046</v>
      </c>
      <c r="C2174" s="1">
        <v>1</v>
      </c>
      <c r="D2174" s="1" t="s">
        <v>13687</v>
      </c>
      <c r="E2174" s="17">
        <v>0.529560185185185</v>
      </c>
      <c r="F2174" s="1" t="s">
        <v>54</v>
      </c>
    </row>
    <row r="2175" spans="2:6">
      <c r="B2175" s="1" t="s">
        <v>15047</v>
      </c>
      <c r="C2175" s="1">
        <v>1</v>
      </c>
      <c r="D2175" s="1" t="s">
        <v>13687</v>
      </c>
      <c r="E2175" s="17">
        <v>0.529594907407407</v>
      </c>
      <c r="F2175" s="1" t="s">
        <v>54</v>
      </c>
    </row>
    <row r="2176" spans="2:6">
      <c r="B2176" s="1" t="s">
        <v>14586</v>
      </c>
      <c r="C2176" s="1">
        <v>5</v>
      </c>
      <c r="D2176" s="1" t="s">
        <v>3078</v>
      </c>
      <c r="E2176" s="17">
        <v>0.52973379629629602</v>
      </c>
      <c r="F2176" s="1" t="s">
        <v>54</v>
      </c>
    </row>
    <row r="2177" spans="2:6">
      <c r="B2177" s="1" t="s">
        <v>15047</v>
      </c>
      <c r="C2177" s="1">
        <v>1</v>
      </c>
      <c r="D2177" s="1" t="s">
        <v>13762</v>
      </c>
      <c r="E2177" s="17">
        <v>0.52973379629629602</v>
      </c>
      <c r="F2177" s="1" t="s">
        <v>54</v>
      </c>
    </row>
    <row r="2178" spans="2:6">
      <c r="B2178" s="1" t="s">
        <v>15048</v>
      </c>
      <c r="C2178" s="1">
        <v>1</v>
      </c>
      <c r="D2178" s="1" t="s">
        <v>13753</v>
      </c>
      <c r="E2178" s="17">
        <v>0.52991898148148198</v>
      </c>
      <c r="F2178" s="1" t="s">
        <v>54</v>
      </c>
    </row>
    <row r="2179" spans="2:6">
      <c r="B2179" s="1" t="s">
        <v>15022</v>
      </c>
      <c r="C2179" s="1">
        <v>1</v>
      </c>
      <c r="D2179" s="1" t="s">
        <v>13746</v>
      </c>
      <c r="E2179" s="17">
        <v>0.52994212962963005</v>
      </c>
      <c r="F2179" s="1" t="s">
        <v>54</v>
      </c>
    </row>
    <row r="2180" spans="2:6">
      <c r="B2180" s="1" t="s">
        <v>15032</v>
      </c>
      <c r="C2180" s="1">
        <v>1</v>
      </c>
      <c r="D2180" s="1" t="s">
        <v>3077</v>
      </c>
      <c r="E2180" s="17">
        <v>0.52994212962963005</v>
      </c>
      <c r="F2180" s="1" t="s">
        <v>54</v>
      </c>
    </row>
    <row r="2181" spans="2:6">
      <c r="B2181" s="1" t="s">
        <v>15045</v>
      </c>
      <c r="C2181" s="1">
        <v>1</v>
      </c>
      <c r="D2181" s="1" t="s">
        <v>3095</v>
      </c>
      <c r="E2181" s="17">
        <v>0.52995370370370398</v>
      </c>
      <c r="F2181" s="1" t="s">
        <v>54</v>
      </c>
    </row>
    <row r="2182" spans="2:6">
      <c r="B2182" s="1" t="s">
        <v>15046</v>
      </c>
      <c r="C2182" s="1">
        <v>1</v>
      </c>
      <c r="D2182" s="1" t="s">
        <v>3095</v>
      </c>
      <c r="E2182" s="17">
        <v>0.53</v>
      </c>
      <c r="F2182" s="1" t="s">
        <v>54</v>
      </c>
    </row>
    <row r="2183" spans="2:6">
      <c r="B2183" s="1" t="s">
        <v>15036</v>
      </c>
      <c r="C2183" s="1">
        <v>1</v>
      </c>
      <c r="D2183" s="1" t="s">
        <v>13746</v>
      </c>
      <c r="E2183" s="17">
        <v>0.53003472222222203</v>
      </c>
      <c r="F2183" s="1" t="s">
        <v>54</v>
      </c>
    </row>
    <row r="2184" spans="2:6">
      <c r="B2184" s="1" t="s">
        <v>15049</v>
      </c>
      <c r="C2184" s="1">
        <v>5</v>
      </c>
      <c r="D2184" s="1" t="s">
        <v>13753</v>
      </c>
      <c r="E2184" s="17">
        <v>0.530092592592593</v>
      </c>
      <c r="F2184" s="1" t="s">
        <v>54</v>
      </c>
    </row>
    <row r="2185" spans="2:6">
      <c r="B2185" s="1" t="s">
        <v>15050</v>
      </c>
      <c r="C2185" s="1">
        <v>1</v>
      </c>
      <c r="D2185" s="1" t="s">
        <v>13753</v>
      </c>
      <c r="E2185" s="17">
        <v>0.53023148148148103</v>
      </c>
      <c r="F2185" s="1" t="s">
        <v>54</v>
      </c>
    </row>
    <row r="2186" spans="2:6">
      <c r="B2186" s="1" t="s">
        <v>15051</v>
      </c>
      <c r="C2186" s="1">
        <v>2</v>
      </c>
      <c r="D2186" s="1" t="s">
        <v>13760</v>
      </c>
      <c r="E2186" s="17">
        <v>0.53024305555555595</v>
      </c>
      <c r="F2186" s="1" t="s">
        <v>54</v>
      </c>
    </row>
    <row r="2187" spans="2:6">
      <c r="B2187" s="1" t="s">
        <v>15052</v>
      </c>
      <c r="C2187" s="1">
        <v>5</v>
      </c>
      <c r="D2187" s="1" t="s">
        <v>13753</v>
      </c>
      <c r="E2187" s="17">
        <v>0.530324074074074</v>
      </c>
      <c r="F2187" s="1" t="s">
        <v>54</v>
      </c>
    </row>
    <row r="2188" spans="2:6">
      <c r="B2188" s="1" t="s">
        <v>15053</v>
      </c>
      <c r="C2188" s="1">
        <v>1</v>
      </c>
      <c r="D2188" s="1" t="s">
        <v>13753</v>
      </c>
      <c r="E2188" s="17">
        <v>0.53045138888888899</v>
      </c>
      <c r="F2188" s="1" t="s">
        <v>54</v>
      </c>
    </row>
    <row r="2189" spans="2:6">
      <c r="B2189" s="1" t="s">
        <v>15054</v>
      </c>
      <c r="C2189" s="1">
        <v>1</v>
      </c>
      <c r="D2189" s="1" t="s">
        <v>13753</v>
      </c>
      <c r="E2189" s="17">
        <v>0.53050925925925896</v>
      </c>
      <c r="F2189" s="1" t="s">
        <v>54</v>
      </c>
    </row>
    <row r="2190" spans="2:6">
      <c r="B2190" s="1" t="s">
        <v>15042</v>
      </c>
      <c r="C2190" s="1">
        <v>1</v>
      </c>
      <c r="D2190" s="1" t="s">
        <v>13746</v>
      </c>
      <c r="E2190" s="17">
        <v>0.53053240740740704</v>
      </c>
      <c r="F2190" s="1" t="s">
        <v>54</v>
      </c>
    </row>
    <row r="2191" spans="2:6">
      <c r="B2191" s="1" t="s">
        <v>15050</v>
      </c>
      <c r="C2191" s="1">
        <v>1</v>
      </c>
      <c r="D2191" s="1" t="s">
        <v>13746</v>
      </c>
      <c r="E2191" s="17">
        <v>0.53083333333333305</v>
      </c>
      <c r="F2191" s="1" t="s">
        <v>54</v>
      </c>
    </row>
    <row r="2192" spans="2:6">
      <c r="B2192" s="1" t="s">
        <v>15055</v>
      </c>
      <c r="C2192" s="1">
        <v>1</v>
      </c>
      <c r="D2192" s="1" t="s">
        <v>13753</v>
      </c>
      <c r="E2192" s="17">
        <v>0.53096064814814803</v>
      </c>
      <c r="F2192" s="1" t="s">
        <v>54</v>
      </c>
    </row>
    <row r="2193" spans="2:6">
      <c r="B2193" s="1" t="s">
        <v>15056</v>
      </c>
      <c r="C2193" s="1">
        <v>5</v>
      </c>
      <c r="D2193" s="1" t="s">
        <v>13753</v>
      </c>
      <c r="E2193" s="17">
        <v>0.53100694444444396</v>
      </c>
      <c r="F2193" s="1" t="s">
        <v>54</v>
      </c>
    </row>
    <row r="2194" spans="2:6">
      <c r="B2194" s="1" t="s">
        <v>14985</v>
      </c>
      <c r="C2194" s="1">
        <v>1</v>
      </c>
      <c r="D2194" s="1" t="s">
        <v>3095</v>
      </c>
      <c r="E2194" s="17">
        <v>0.53123842592592596</v>
      </c>
      <c r="F2194" s="1" t="s">
        <v>54</v>
      </c>
    </row>
    <row r="2195" spans="2:6">
      <c r="B2195" s="1" t="s">
        <v>15057</v>
      </c>
      <c r="C2195" s="1">
        <v>1</v>
      </c>
      <c r="D2195" s="1" t="s">
        <v>13753</v>
      </c>
      <c r="E2195" s="17">
        <v>0.53127314814814797</v>
      </c>
      <c r="F2195" s="1" t="s">
        <v>55</v>
      </c>
    </row>
    <row r="2196" spans="2:6">
      <c r="B2196" s="1" t="s">
        <v>15058</v>
      </c>
      <c r="C2196" s="1">
        <v>2</v>
      </c>
      <c r="D2196" s="1" t="s">
        <v>13753</v>
      </c>
      <c r="E2196" s="17">
        <v>0.53131944444444401</v>
      </c>
      <c r="F2196" s="1" t="s">
        <v>55</v>
      </c>
    </row>
    <row r="2197" spans="2:6">
      <c r="B2197" s="1" t="s">
        <v>15059</v>
      </c>
      <c r="C2197" s="1">
        <v>1</v>
      </c>
      <c r="D2197" s="1" t="s">
        <v>13760</v>
      </c>
      <c r="E2197" s="17">
        <v>0.53131944444444401</v>
      </c>
      <c r="F2197" s="1" t="s">
        <v>55</v>
      </c>
    </row>
    <row r="2198" spans="2:6">
      <c r="B2198" s="1" t="s">
        <v>15052</v>
      </c>
      <c r="C2198" s="1">
        <v>5</v>
      </c>
      <c r="D2198" s="1" t="s">
        <v>3078</v>
      </c>
      <c r="E2198" s="17">
        <v>0.53149305555555604</v>
      </c>
      <c r="F2198" s="1" t="s">
        <v>55</v>
      </c>
    </row>
    <row r="2199" spans="2:6">
      <c r="B2199" s="1" t="s">
        <v>15060</v>
      </c>
      <c r="C2199" s="1">
        <v>1</v>
      </c>
      <c r="D2199" s="1" t="s">
        <v>13760</v>
      </c>
      <c r="E2199" s="17">
        <v>0.53153935185185197</v>
      </c>
      <c r="F2199" s="1" t="s">
        <v>55</v>
      </c>
    </row>
    <row r="2200" spans="2:6">
      <c r="B2200" s="1" t="s">
        <v>15035</v>
      </c>
      <c r="C2200" s="1">
        <v>1</v>
      </c>
      <c r="D2200" s="1" t="s">
        <v>13762</v>
      </c>
      <c r="E2200" s="17">
        <v>0.53155092592592601</v>
      </c>
      <c r="F2200" s="1" t="s">
        <v>55</v>
      </c>
    </row>
    <row r="2201" spans="2:6">
      <c r="B2201" s="1" t="s">
        <v>15029</v>
      </c>
      <c r="C2201" s="1">
        <v>1</v>
      </c>
      <c r="D2201" s="1" t="s">
        <v>13762</v>
      </c>
      <c r="E2201" s="17">
        <v>0.53160879629629598</v>
      </c>
      <c r="F2201" s="1" t="s">
        <v>55</v>
      </c>
    </row>
    <row r="2202" spans="2:6">
      <c r="B2202" s="1" t="s">
        <v>15061</v>
      </c>
      <c r="C2202" s="1">
        <v>1</v>
      </c>
      <c r="D2202" s="1" t="s">
        <v>13687</v>
      </c>
      <c r="E2202" s="17">
        <v>0.53165509259259303</v>
      </c>
      <c r="F2202" s="1" t="s">
        <v>55</v>
      </c>
    </row>
    <row r="2203" spans="2:6">
      <c r="B2203" s="1" t="s">
        <v>15062</v>
      </c>
      <c r="C2203" s="1">
        <v>1</v>
      </c>
      <c r="D2203" s="1" t="s">
        <v>13753</v>
      </c>
      <c r="E2203" s="17">
        <v>0.53180555555555598</v>
      </c>
      <c r="F2203" s="1" t="s">
        <v>55</v>
      </c>
    </row>
    <row r="2204" spans="2:6">
      <c r="B2204" s="1" t="s">
        <v>14963</v>
      </c>
      <c r="C2204" s="1">
        <v>3</v>
      </c>
      <c r="D2204" s="1" t="s">
        <v>3095</v>
      </c>
      <c r="E2204" s="17">
        <v>0.53182870370370405</v>
      </c>
      <c r="F2204" s="1" t="s">
        <v>55</v>
      </c>
    </row>
    <row r="2205" spans="2:6">
      <c r="B2205" s="1" t="s">
        <v>15063</v>
      </c>
      <c r="C2205" s="1">
        <v>1</v>
      </c>
      <c r="D2205" s="1" t="s">
        <v>13753</v>
      </c>
      <c r="E2205" s="17">
        <v>0.53192129629629603</v>
      </c>
      <c r="F2205" s="1" t="s">
        <v>55</v>
      </c>
    </row>
    <row r="2206" spans="2:6">
      <c r="B2206" s="1" t="s">
        <v>14307</v>
      </c>
      <c r="C2206" s="1">
        <v>5</v>
      </c>
      <c r="D2206" s="1" t="s">
        <v>3078</v>
      </c>
      <c r="E2206" s="17">
        <v>0.53215277777777803</v>
      </c>
      <c r="F2206" s="1" t="s">
        <v>55</v>
      </c>
    </row>
    <row r="2207" spans="2:6">
      <c r="B2207" s="1" t="s">
        <v>15064</v>
      </c>
      <c r="C2207" s="1">
        <v>1</v>
      </c>
      <c r="D2207" s="1" t="s">
        <v>13760</v>
      </c>
      <c r="E2207" s="17">
        <v>0.53228009259259301</v>
      </c>
      <c r="F2207" s="1" t="s">
        <v>55</v>
      </c>
    </row>
    <row r="2208" spans="2:6">
      <c r="B2208" s="1" t="s">
        <v>15062</v>
      </c>
      <c r="C2208" s="1">
        <v>1</v>
      </c>
      <c r="D2208" s="1" t="s">
        <v>3078</v>
      </c>
      <c r="E2208" s="17">
        <v>0.53245370370370404</v>
      </c>
      <c r="F2208" s="1" t="s">
        <v>55</v>
      </c>
    </row>
    <row r="2209" spans="2:6">
      <c r="B2209" s="1" t="s">
        <v>14991</v>
      </c>
      <c r="C2209" s="1">
        <v>1</v>
      </c>
      <c r="D2209" s="1" t="s">
        <v>3095</v>
      </c>
      <c r="E2209" s="17">
        <v>0.53262731481481496</v>
      </c>
      <c r="F2209" s="1" t="s">
        <v>55</v>
      </c>
    </row>
    <row r="2210" spans="2:6">
      <c r="B2210" s="1" t="s">
        <v>15054</v>
      </c>
      <c r="C2210" s="1">
        <v>1</v>
      </c>
      <c r="D2210" s="1" t="s">
        <v>3078</v>
      </c>
      <c r="E2210" s="17">
        <v>0.53263888888888899</v>
      </c>
      <c r="F2210" s="1" t="s">
        <v>55</v>
      </c>
    </row>
    <row r="2211" spans="2:6">
      <c r="B2211" s="1" t="s">
        <v>15065</v>
      </c>
      <c r="C2211" s="1">
        <v>3</v>
      </c>
      <c r="D2211" s="1" t="s">
        <v>13687</v>
      </c>
      <c r="E2211" s="17">
        <v>0.53275462962963005</v>
      </c>
      <c r="F2211" s="1" t="s">
        <v>55</v>
      </c>
    </row>
    <row r="2212" spans="2:6">
      <c r="B2212" s="1" t="s">
        <v>15040</v>
      </c>
      <c r="C2212" s="1">
        <v>1</v>
      </c>
      <c r="D2212" s="1" t="s">
        <v>3095</v>
      </c>
      <c r="E2212" s="17">
        <v>0.53282407407407395</v>
      </c>
      <c r="F2212" s="1" t="s">
        <v>55</v>
      </c>
    </row>
    <row r="2213" spans="2:6">
      <c r="B2213" s="1" t="s">
        <v>15066</v>
      </c>
      <c r="C2213" s="1">
        <v>1</v>
      </c>
      <c r="D2213" s="1" t="s">
        <v>13760</v>
      </c>
      <c r="E2213" s="17">
        <v>0.53311342592592603</v>
      </c>
      <c r="F2213" s="1" t="s">
        <v>55</v>
      </c>
    </row>
    <row r="2214" spans="2:6">
      <c r="B2214" s="1" t="s">
        <v>15067</v>
      </c>
      <c r="C2214" s="1">
        <v>2</v>
      </c>
      <c r="D2214" s="1" t="s">
        <v>3076</v>
      </c>
      <c r="E2214" s="17">
        <v>0.53321759259259305</v>
      </c>
      <c r="F2214" s="1" t="s">
        <v>55</v>
      </c>
    </row>
    <row r="2215" spans="2:6">
      <c r="B2215" s="1" t="s">
        <v>15068</v>
      </c>
      <c r="C2215" s="1">
        <v>5</v>
      </c>
      <c r="D2215" s="1" t="s">
        <v>13753</v>
      </c>
      <c r="E2215" s="17">
        <v>0.53322916666666698</v>
      </c>
      <c r="F2215" s="1" t="s">
        <v>55</v>
      </c>
    </row>
    <row r="2216" spans="2:6">
      <c r="B2216" s="1" t="s">
        <v>15065</v>
      </c>
      <c r="C2216" s="1">
        <v>3</v>
      </c>
      <c r="D2216" s="1" t="s">
        <v>3095</v>
      </c>
      <c r="E2216" s="17">
        <v>0.53327546296296302</v>
      </c>
      <c r="F2216" s="1" t="s">
        <v>55</v>
      </c>
    </row>
    <row r="2217" spans="2:6">
      <c r="B2217" s="1" t="s">
        <v>15069</v>
      </c>
      <c r="C2217" s="1">
        <v>1</v>
      </c>
      <c r="D2217" s="1" t="s">
        <v>13753</v>
      </c>
      <c r="E2217" s="17">
        <v>0.53331018518518503</v>
      </c>
      <c r="F2217" s="1" t="s">
        <v>55</v>
      </c>
    </row>
    <row r="2218" spans="2:6">
      <c r="B2218" s="1" t="s">
        <v>15063</v>
      </c>
      <c r="C2218" s="1">
        <v>1</v>
      </c>
      <c r="D2218" s="1" t="s">
        <v>3077</v>
      </c>
      <c r="E2218" s="17">
        <v>0.53333333333333299</v>
      </c>
      <c r="F2218" s="1" t="s">
        <v>55</v>
      </c>
    </row>
    <row r="2219" spans="2:6">
      <c r="B2219" s="1" t="s">
        <v>15070</v>
      </c>
      <c r="C2219" s="1">
        <v>2</v>
      </c>
      <c r="D2219" s="1" t="s">
        <v>13760</v>
      </c>
      <c r="E2219" s="17">
        <v>0.53347222222222201</v>
      </c>
      <c r="F2219" s="1" t="s">
        <v>55</v>
      </c>
    </row>
    <row r="2220" spans="2:6">
      <c r="B2220" s="1" t="s">
        <v>15071</v>
      </c>
      <c r="C2220" s="1">
        <v>5</v>
      </c>
      <c r="D2220" s="1" t="s">
        <v>13753</v>
      </c>
      <c r="E2220" s="17">
        <v>0.53351851851851895</v>
      </c>
      <c r="F2220" s="1" t="s">
        <v>55</v>
      </c>
    </row>
    <row r="2221" spans="2:6">
      <c r="B2221" s="1" t="s">
        <v>15049</v>
      </c>
      <c r="C2221" s="1">
        <v>5</v>
      </c>
      <c r="D2221" s="1" t="s">
        <v>3078</v>
      </c>
      <c r="E2221" s="17">
        <v>0.533599537037037</v>
      </c>
      <c r="F2221" s="1" t="s">
        <v>55</v>
      </c>
    </row>
    <row r="2222" spans="2:6">
      <c r="B2222" s="1" t="s">
        <v>15072</v>
      </c>
      <c r="C2222" s="1">
        <v>1</v>
      </c>
      <c r="D2222" s="1" t="s">
        <v>13753</v>
      </c>
      <c r="E2222" s="17">
        <v>0.53372685185185198</v>
      </c>
      <c r="F2222" s="1" t="s">
        <v>55</v>
      </c>
    </row>
    <row r="2223" spans="2:6">
      <c r="B2223" s="1" t="s">
        <v>15073</v>
      </c>
      <c r="C2223" s="1">
        <v>2</v>
      </c>
      <c r="D2223" s="1" t="s">
        <v>13753</v>
      </c>
      <c r="E2223" s="17">
        <v>0.53373842592592602</v>
      </c>
      <c r="F2223" s="1" t="s">
        <v>55</v>
      </c>
    </row>
    <row r="2224" spans="2:6">
      <c r="B2224" s="1" t="s">
        <v>15070</v>
      </c>
      <c r="C2224" s="1">
        <v>2</v>
      </c>
      <c r="D2224" s="1" t="s">
        <v>3077</v>
      </c>
      <c r="E2224" s="17">
        <v>0.53376157407407399</v>
      </c>
      <c r="F2224" s="1" t="s">
        <v>55</v>
      </c>
    </row>
    <row r="2225" spans="2:6">
      <c r="B2225" s="1" t="s">
        <v>15074</v>
      </c>
      <c r="C2225" s="1">
        <v>1</v>
      </c>
      <c r="D2225" s="1" t="s">
        <v>13687</v>
      </c>
      <c r="E2225" s="17">
        <v>0.53385416666666696</v>
      </c>
      <c r="F2225" s="1" t="s">
        <v>55</v>
      </c>
    </row>
    <row r="2226" spans="2:6">
      <c r="B2226" s="1" t="s">
        <v>15075</v>
      </c>
      <c r="C2226" s="1">
        <v>1</v>
      </c>
      <c r="D2226" s="1" t="s">
        <v>13760</v>
      </c>
      <c r="E2226" s="17">
        <v>0.53399305555555598</v>
      </c>
      <c r="F2226" s="1" t="s">
        <v>55</v>
      </c>
    </row>
    <row r="2227" spans="2:6">
      <c r="B2227" s="1" t="s">
        <v>13913</v>
      </c>
      <c r="C2227" s="1">
        <v>2</v>
      </c>
      <c r="D2227" s="1" t="s">
        <v>3078</v>
      </c>
      <c r="E2227" s="17">
        <v>0.53403935185185203</v>
      </c>
      <c r="F2227" s="1" t="s">
        <v>55</v>
      </c>
    </row>
    <row r="2228" spans="2:6">
      <c r="B2228" s="1" t="s">
        <v>15076</v>
      </c>
      <c r="C2228" s="1">
        <v>1</v>
      </c>
      <c r="D2228" s="1" t="s">
        <v>13760</v>
      </c>
      <c r="E2228" s="17">
        <v>0.5340625</v>
      </c>
      <c r="F2228" s="1" t="s">
        <v>55</v>
      </c>
    </row>
    <row r="2229" spans="2:6">
      <c r="B2229" s="1" t="s">
        <v>15077</v>
      </c>
      <c r="C2229" s="1">
        <v>1</v>
      </c>
      <c r="D2229" s="1" t="s">
        <v>13753</v>
      </c>
      <c r="E2229" s="17">
        <v>0.53420138888888902</v>
      </c>
      <c r="F2229" s="1" t="s">
        <v>55</v>
      </c>
    </row>
    <row r="2230" spans="2:6">
      <c r="B2230" s="1" t="s">
        <v>15078</v>
      </c>
      <c r="C2230" s="1">
        <v>1</v>
      </c>
      <c r="D2230" s="1" t="s">
        <v>13753</v>
      </c>
      <c r="E2230" s="17">
        <v>0.53430555555555603</v>
      </c>
      <c r="F2230" s="1" t="s">
        <v>55</v>
      </c>
    </row>
    <row r="2231" spans="2:6">
      <c r="B2231" s="1" t="s">
        <v>15055</v>
      </c>
      <c r="C2231" s="1">
        <v>1</v>
      </c>
      <c r="D2231" s="1" t="s">
        <v>3077</v>
      </c>
      <c r="E2231" s="17">
        <v>0.53443287037037002</v>
      </c>
      <c r="F2231" s="1" t="s">
        <v>55</v>
      </c>
    </row>
    <row r="2232" spans="2:6">
      <c r="B2232" s="1" t="s">
        <v>15076</v>
      </c>
      <c r="C2232" s="1">
        <v>1</v>
      </c>
      <c r="D2232" s="1" t="s">
        <v>3095</v>
      </c>
      <c r="E2232" s="17">
        <v>0.53452546296296299</v>
      </c>
      <c r="F2232" s="1" t="s">
        <v>55</v>
      </c>
    </row>
    <row r="2233" spans="2:6">
      <c r="B2233" s="1" t="s">
        <v>15079</v>
      </c>
      <c r="C2233" s="1">
        <v>1</v>
      </c>
      <c r="D2233" s="1" t="s">
        <v>13687</v>
      </c>
      <c r="E2233" s="17">
        <v>0.53465277777777798</v>
      </c>
      <c r="F2233" s="1" t="s">
        <v>55</v>
      </c>
    </row>
    <row r="2234" spans="2:6">
      <c r="B2234" s="1" t="s">
        <v>15080</v>
      </c>
      <c r="C2234" s="1">
        <v>1</v>
      </c>
      <c r="D2234" s="1" t="s">
        <v>3076</v>
      </c>
      <c r="E2234" s="17">
        <v>0.53473379629629603</v>
      </c>
      <c r="F2234" s="1" t="s">
        <v>55</v>
      </c>
    </row>
    <row r="2235" spans="2:6">
      <c r="B2235" s="1" t="s">
        <v>15081</v>
      </c>
      <c r="C2235" s="1">
        <v>1</v>
      </c>
      <c r="D2235" s="1" t="s">
        <v>13753</v>
      </c>
      <c r="E2235" s="17">
        <v>0.53481481481481496</v>
      </c>
      <c r="F2235" s="1" t="s">
        <v>55</v>
      </c>
    </row>
    <row r="2236" spans="2:6">
      <c r="B2236" s="1" t="s">
        <v>15072</v>
      </c>
      <c r="C2236" s="1">
        <v>1</v>
      </c>
      <c r="D2236" s="1" t="s">
        <v>13762</v>
      </c>
      <c r="E2236" s="17">
        <v>0.53484953703703697</v>
      </c>
      <c r="F2236" s="1" t="s">
        <v>55</v>
      </c>
    </row>
    <row r="2237" spans="2:6">
      <c r="B2237" s="1" t="s">
        <v>15082</v>
      </c>
      <c r="C2237" s="1">
        <v>1</v>
      </c>
      <c r="D2237" s="1" t="s">
        <v>3076</v>
      </c>
      <c r="E2237" s="17">
        <v>0.53505787037037</v>
      </c>
      <c r="F2237" s="1" t="s">
        <v>55</v>
      </c>
    </row>
    <row r="2238" spans="2:6">
      <c r="B2238" s="1" t="s">
        <v>14888</v>
      </c>
      <c r="C2238" s="1">
        <v>1</v>
      </c>
      <c r="D2238" s="1" t="s">
        <v>3078</v>
      </c>
      <c r="E2238" s="17">
        <v>0.53510416666666705</v>
      </c>
      <c r="F2238" s="1" t="s">
        <v>55</v>
      </c>
    </row>
    <row r="2239" spans="2:6">
      <c r="B2239" s="1" t="s">
        <v>15083</v>
      </c>
      <c r="C2239" s="1">
        <v>1</v>
      </c>
      <c r="D2239" s="1" t="s">
        <v>13760</v>
      </c>
      <c r="E2239" s="17">
        <v>0.53520833333333295</v>
      </c>
      <c r="F2239" s="1" t="s">
        <v>55</v>
      </c>
    </row>
    <row r="2240" spans="2:6">
      <c r="B2240" s="1" t="s">
        <v>15084</v>
      </c>
      <c r="C2240" s="1">
        <v>1</v>
      </c>
      <c r="D2240" s="1" t="s">
        <v>13753</v>
      </c>
      <c r="E2240" s="17">
        <v>0.53535879629629601</v>
      </c>
      <c r="F2240" s="1" t="s">
        <v>55</v>
      </c>
    </row>
    <row r="2241" spans="2:6">
      <c r="B2241" s="1" t="s">
        <v>15071</v>
      </c>
      <c r="C2241" s="1">
        <v>5</v>
      </c>
      <c r="D2241" s="1" t="s">
        <v>3095</v>
      </c>
      <c r="E2241" s="17">
        <v>0.53538194444444398</v>
      </c>
      <c r="F2241" s="1" t="s">
        <v>55</v>
      </c>
    </row>
    <row r="2242" spans="2:6">
      <c r="B2242" s="1" t="s">
        <v>15085</v>
      </c>
      <c r="C2242" s="1">
        <v>1</v>
      </c>
      <c r="D2242" s="1" t="s">
        <v>13753</v>
      </c>
      <c r="E2242" s="17">
        <v>0.53541666666666698</v>
      </c>
      <c r="F2242" s="1" t="s">
        <v>55</v>
      </c>
    </row>
    <row r="2243" spans="2:6">
      <c r="B2243" s="1" t="s">
        <v>15064</v>
      </c>
      <c r="C2243" s="1">
        <v>1</v>
      </c>
      <c r="D2243" s="1" t="s">
        <v>3078</v>
      </c>
      <c r="E2243" s="17">
        <v>0.53543981481481495</v>
      </c>
      <c r="F2243" s="1" t="s">
        <v>55</v>
      </c>
    </row>
    <row r="2244" spans="2:6">
      <c r="B2244" s="1" t="s">
        <v>15078</v>
      </c>
      <c r="C2244" s="1">
        <v>1</v>
      </c>
      <c r="D2244" s="1" t="s">
        <v>3095</v>
      </c>
      <c r="E2244" s="17">
        <v>0.53547453703703696</v>
      </c>
      <c r="F2244" s="1" t="s">
        <v>55</v>
      </c>
    </row>
    <row r="2245" spans="2:6">
      <c r="B2245" s="1" t="s">
        <v>15086</v>
      </c>
      <c r="C2245" s="1">
        <v>1</v>
      </c>
      <c r="D2245" s="1" t="s">
        <v>13753</v>
      </c>
      <c r="E2245" s="17">
        <v>0.53562500000000002</v>
      </c>
      <c r="F2245" s="1" t="s">
        <v>55</v>
      </c>
    </row>
    <row r="2246" spans="2:6">
      <c r="B2246" s="1" t="s">
        <v>15077</v>
      </c>
      <c r="C2246" s="1">
        <v>1</v>
      </c>
      <c r="D2246" s="1" t="s">
        <v>13746</v>
      </c>
      <c r="E2246" s="17">
        <v>0.53562500000000002</v>
      </c>
      <c r="F2246" s="1" t="s">
        <v>55</v>
      </c>
    </row>
    <row r="2247" spans="2:6">
      <c r="B2247" s="1" t="s">
        <v>15087</v>
      </c>
      <c r="C2247" s="1">
        <v>1</v>
      </c>
      <c r="D2247" s="1" t="s">
        <v>13760</v>
      </c>
      <c r="E2247" s="17">
        <v>0.53567129629629595</v>
      </c>
      <c r="F2247" s="1" t="s">
        <v>55</v>
      </c>
    </row>
    <row r="2248" spans="2:6">
      <c r="B2248" s="1" t="s">
        <v>15079</v>
      </c>
      <c r="C2248" s="1">
        <v>1</v>
      </c>
      <c r="D2248" s="1" t="s">
        <v>13762</v>
      </c>
      <c r="E2248" s="17">
        <v>0.53576388888888904</v>
      </c>
      <c r="F2248" s="1" t="s">
        <v>55</v>
      </c>
    </row>
    <row r="2249" spans="2:6">
      <c r="B2249" s="1" t="s">
        <v>14930</v>
      </c>
      <c r="C2249" s="1">
        <v>5</v>
      </c>
      <c r="D2249" s="1" t="s">
        <v>3078</v>
      </c>
      <c r="E2249" s="17">
        <v>0.53583333333333305</v>
      </c>
      <c r="F2249" s="1" t="s">
        <v>55</v>
      </c>
    </row>
    <row r="2250" spans="2:6">
      <c r="B2250" s="1" t="s">
        <v>15088</v>
      </c>
      <c r="C2250" s="1">
        <v>1</v>
      </c>
      <c r="D2250" s="1" t="s">
        <v>3076</v>
      </c>
      <c r="E2250" s="17">
        <v>0.53594907407407399</v>
      </c>
      <c r="F2250" s="1" t="s">
        <v>55</v>
      </c>
    </row>
    <row r="2251" spans="2:6">
      <c r="B2251" s="1" t="s">
        <v>15087</v>
      </c>
      <c r="C2251" s="1">
        <v>1</v>
      </c>
      <c r="D2251" s="1" t="s">
        <v>3077</v>
      </c>
      <c r="E2251" s="17">
        <v>0.53596064814814803</v>
      </c>
      <c r="F2251" s="1" t="s">
        <v>55</v>
      </c>
    </row>
    <row r="2252" spans="2:6">
      <c r="B2252" s="1" t="s">
        <v>15089</v>
      </c>
      <c r="C2252" s="1">
        <v>1</v>
      </c>
      <c r="D2252" s="1" t="s">
        <v>13753</v>
      </c>
      <c r="E2252" s="17">
        <v>0.53607638888888898</v>
      </c>
      <c r="F2252" s="1" t="s">
        <v>55</v>
      </c>
    </row>
    <row r="2253" spans="2:6">
      <c r="B2253" s="1" t="s">
        <v>15081</v>
      </c>
      <c r="C2253" s="1">
        <v>1</v>
      </c>
      <c r="D2253" s="1" t="s">
        <v>3078</v>
      </c>
      <c r="E2253" s="17">
        <v>0.53607638888888898</v>
      </c>
      <c r="F2253" s="1" t="s">
        <v>55</v>
      </c>
    </row>
    <row r="2254" spans="2:6">
      <c r="B2254" s="1" t="s">
        <v>15090</v>
      </c>
      <c r="C2254" s="1">
        <v>1</v>
      </c>
      <c r="D2254" s="1" t="s">
        <v>13753</v>
      </c>
      <c r="E2254" s="17">
        <v>0.53627314814814797</v>
      </c>
      <c r="F2254" s="1" t="s">
        <v>55</v>
      </c>
    </row>
    <row r="2255" spans="2:6">
      <c r="B2255" s="1" t="s">
        <v>15086</v>
      </c>
      <c r="C2255" s="1">
        <v>1</v>
      </c>
      <c r="D2255" s="1" t="s">
        <v>3078</v>
      </c>
      <c r="E2255" s="17">
        <v>0.53633101851851805</v>
      </c>
      <c r="F2255" s="1" t="s">
        <v>55</v>
      </c>
    </row>
    <row r="2256" spans="2:6">
      <c r="B2256" s="1" t="s">
        <v>15091</v>
      </c>
      <c r="C2256" s="1">
        <v>1</v>
      </c>
      <c r="D2256" s="1" t="s">
        <v>13753</v>
      </c>
      <c r="E2256" s="17">
        <v>0.536481481481481</v>
      </c>
      <c r="F2256" s="1" t="s">
        <v>55</v>
      </c>
    </row>
    <row r="2257" spans="2:6">
      <c r="B2257" s="1" t="s">
        <v>15092</v>
      </c>
      <c r="C2257" s="1">
        <v>1</v>
      </c>
      <c r="D2257" s="1" t="s">
        <v>13760</v>
      </c>
      <c r="E2257" s="17">
        <v>0.53657407407407398</v>
      </c>
      <c r="F2257" s="1" t="s">
        <v>55</v>
      </c>
    </row>
    <row r="2258" spans="2:6">
      <c r="B2258" s="1" t="s">
        <v>15093</v>
      </c>
      <c r="C2258" s="1">
        <v>1</v>
      </c>
      <c r="D2258" s="1" t="s">
        <v>13753</v>
      </c>
      <c r="E2258" s="17">
        <v>0.53657407407407398</v>
      </c>
      <c r="F2258" s="1" t="s">
        <v>55</v>
      </c>
    </row>
    <row r="2259" spans="2:6">
      <c r="B2259" s="1" t="s">
        <v>15094</v>
      </c>
      <c r="C2259" s="1">
        <v>5</v>
      </c>
      <c r="D2259" s="1" t="s">
        <v>13753</v>
      </c>
      <c r="E2259" s="17">
        <v>0.53666666666666696</v>
      </c>
      <c r="F2259" s="1" t="s">
        <v>55</v>
      </c>
    </row>
    <row r="2260" spans="2:6">
      <c r="B2260" s="1" t="s">
        <v>15084</v>
      </c>
      <c r="C2260" s="1">
        <v>1</v>
      </c>
      <c r="D2260" s="1" t="s">
        <v>3077</v>
      </c>
      <c r="E2260" s="17">
        <v>0.53670138888888896</v>
      </c>
      <c r="F2260" s="1" t="s">
        <v>55</v>
      </c>
    </row>
    <row r="2261" spans="2:6">
      <c r="B2261" s="1" t="s">
        <v>15095</v>
      </c>
      <c r="C2261" s="1">
        <v>1</v>
      </c>
      <c r="D2261" s="1" t="s">
        <v>3076</v>
      </c>
      <c r="E2261" s="17">
        <v>0.53675925925925905</v>
      </c>
      <c r="F2261" s="1" t="s">
        <v>55</v>
      </c>
    </row>
    <row r="2262" spans="2:6">
      <c r="B2262" s="1" t="s">
        <v>15090</v>
      </c>
      <c r="C2262" s="1">
        <v>1</v>
      </c>
      <c r="D2262" s="1" t="s">
        <v>3078</v>
      </c>
      <c r="E2262" s="17">
        <v>0.53685185185185202</v>
      </c>
      <c r="F2262" s="1" t="s">
        <v>55</v>
      </c>
    </row>
    <row r="2263" spans="2:6">
      <c r="B2263" s="1" t="s">
        <v>15096</v>
      </c>
      <c r="C2263" s="1">
        <v>1</v>
      </c>
      <c r="D2263" s="1" t="s">
        <v>13753</v>
      </c>
      <c r="E2263" s="17">
        <v>0.536909722222222</v>
      </c>
      <c r="F2263" s="1" t="s">
        <v>55</v>
      </c>
    </row>
    <row r="2264" spans="2:6">
      <c r="B2264" s="1" t="s">
        <v>15097</v>
      </c>
      <c r="C2264" s="1">
        <v>5</v>
      </c>
      <c r="D2264" s="1" t="s">
        <v>13753</v>
      </c>
      <c r="E2264" s="17">
        <v>0.53692129629629604</v>
      </c>
      <c r="F2264" s="1" t="s">
        <v>55</v>
      </c>
    </row>
    <row r="2265" spans="2:6">
      <c r="B2265" s="1" t="s">
        <v>15089</v>
      </c>
      <c r="C2265" s="1">
        <v>1</v>
      </c>
      <c r="D2265" s="1" t="s">
        <v>13746</v>
      </c>
      <c r="E2265" s="17">
        <v>0.53693287037036996</v>
      </c>
      <c r="F2265" s="1" t="s">
        <v>55</v>
      </c>
    </row>
    <row r="2266" spans="2:6">
      <c r="B2266" s="1" t="s">
        <v>15098</v>
      </c>
      <c r="C2266" s="1">
        <v>1</v>
      </c>
      <c r="D2266" s="1" t="s">
        <v>13753</v>
      </c>
      <c r="E2266" s="17">
        <v>0.53710648148148099</v>
      </c>
      <c r="F2266" s="1" t="s">
        <v>55</v>
      </c>
    </row>
    <row r="2267" spans="2:6">
      <c r="B2267" s="1" t="s">
        <v>15099</v>
      </c>
      <c r="C2267" s="1">
        <v>1</v>
      </c>
      <c r="D2267" s="1" t="s">
        <v>13760</v>
      </c>
      <c r="E2267" s="17">
        <v>0.53718750000000004</v>
      </c>
      <c r="F2267" s="1" t="s">
        <v>55</v>
      </c>
    </row>
    <row r="2268" spans="2:6">
      <c r="B2268" s="1" t="s">
        <v>15100</v>
      </c>
      <c r="C2268" s="1">
        <v>1</v>
      </c>
      <c r="D2268" s="1" t="s">
        <v>13687</v>
      </c>
      <c r="E2268" s="17">
        <v>0.53719907407407397</v>
      </c>
      <c r="F2268" s="1" t="s">
        <v>55</v>
      </c>
    </row>
    <row r="2269" spans="2:6">
      <c r="B2269" s="1" t="s">
        <v>15101</v>
      </c>
      <c r="C2269" s="1">
        <v>1</v>
      </c>
      <c r="D2269" s="1" t="s">
        <v>13687</v>
      </c>
      <c r="E2269" s="17">
        <v>0.53726851851851898</v>
      </c>
      <c r="F2269" s="1" t="s">
        <v>55</v>
      </c>
    </row>
    <row r="2270" spans="2:6">
      <c r="B2270" s="1" t="s">
        <v>15091</v>
      </c>
      <c r="C2270" s="1">
        <v>1</v>
      </c>
      <c r="D2270" s="1" t="s">
        <v>3078</v>
      </c>
      <c r="E2270" s="17">
        <v>0.53728009259259302</v>
      </c>
      <c r="F2270" s="1" t="s">
        <v>55</v>
      </c>
    </row>
    <row r="2271" spans="2:6">
      <c r="B2271" s="1" t="s">
        <v>15102</v>
      </c>
      <c r="C2271" s="1">
        <v>1</v>
      </c>
      <c r="D2271" s="1" t="s">
        <v>13760</v>
      </c>
      <c r="E2271" s="17">
        <v>0.53729166666666694</v>
      </c>
      <c r="F2271" s="1" t="s">
        <v>55</v>
      </c>
    </row>
    <row r="2272" spans="2:6">
      <c r="B2272" s="1" t="s">
        <v>15088</v>
      </c>
      <c r="C2272" s="1">
        <v>1</v>
      </c>
      <c r="D2272" s="1" t="s">
        <v>13746</v>
      </c>
      <c r="E2272" s="17">
        <v>0.53731481481481502</v>
      </c>
      <c r="F2272" s="1" t="s">
        <v>55</v>
      </c>
    </row>
    <row r="2273" spans="2:6">
      <c r="B2273" s="1" t="s">
        <v>15103</v>
      </c>
      <c r="C2273" s="1">
        <v>1</v>
      </c>
      <c r="D2273" s="1" t="s">
        <v>3076</v>
      </c>
      <c r="E2273" s="17">
        <v>0.53733796296296299</v>
      </c>
      <c r="F2273" s="1" t="s">
        <v>55</v>
      </c>
    </row>
    <row r="2274" spans="2:6">
      <c r="B2274" s="1" t="s">
        <v>14837</v>
      </c>
      <c r="C2274" s="1">
        <v>2</v>
      </c>
      <c r="D2274" s="1" t="s">
        <v>3095</v>
      </c>
      <c r="E2274" s="17">
        <v>0.53749999999999998</v>
      </c>
      <c r="F2274" s="1" t="s">
        <v>55</v>
      </c>
    </row>
    <row r="2275" spans="2:6">
      <c r="B2275" s="1" t="s">
        <v>15104</v>
      </c>
      <c r="C2275" s="1">
        <v>2</v>
      </c>
      <c r="D2275" s="1" t="s">
        <v>13760</v>
      </c>
      <c r="E2275" s="17">
        <v>0.53751157407407402</v>
      </c>
      <c r="F2275" s="1" t="s">
        <v>55</v>
      </c>
    </row>
    <row r="2276" spans="2:6">
      <c r="B2276" s="1" t="s">
        <v>15075</v>
      </c>
      <c r="C2276" s="1">
        <v>1</v>
      </c>
      <c r="D2276" s="1" t="s">
        <v>13746</v>
      </c>
      <c r="E2276" s="17">
        <v>0.53752314814814794</v>
      </c>
      <c r="F2276" s="1" t="s">
        <v>55</v>
      </c>
    </row>
    <row r="2277" spans="2:6">
      <c r="B2277" s="1" t="s">
        <v>15100</v>
      </c>
      <c r="C2277" s="1">
        <v>1</v>
      </c>
      <c r="D2277" s="1" t="s">
        <v>3095</v>
      </c>
      <c r="E2277" s="17">
        <v>0.53762731481481496</v>
      </c>
      <c r="F2277" s="1" t="s">
        <v>55</v>
      </c>
    </row>
    <row r="2278" spans="2:6">
      <c r="B2278" s="1" t="s">
        <v>15080</v>
      </c>
      <c r="C2278" s="1">
        <v>1</v>
      </c>
      <c r="D2278" s="1" t="s">
        <v>13762</v>
      </c>
      <c r="E2278" s="17">
        <v>0.53771990740740705</v>
      </c>
      <c r="F2278" s="1" t="s">
        <v>55</v>
      </c>
    </row>
    <row r="2279" spans="2:6">
      <c r="B2279" s="1" t="s">
        <v>15044</v>
      </c>
      <c r="C2279" s="1">
        <v>1</v>
      </c>
      <c r="D2279" s="1" t="s">
        <v>13746</v>
      </c>
      <c r="E2279" s="17">
        <v>0.53773148148148198</v>
      </c>
      <c r="F2279" s="1" t="s">
        <v>55</v>
      </c>
    </row>
    <row r="2280" spans="2:6">
      <c r="B2280" s="1" t="s">
        <v>15092</v>
      </c>
      <c r="C2280" s="1">
        <v>1</v>
      </c>
      <c r="D2280" s="1" t="s">
        <v>13762</v>
      </c>
      <c r="E2280" s="17">
        <v>0.53777777777777802</v>
      </c>
      <c r="F2280" s="1" t="s">
        <v>55</v>
      </c>
    </row>
    <row r="2281" spans="2:6">
      <c r="B2281" s="1" t="s">
        <v>15105</v>
      </c>
      <c r="C2281" s="1">
        <v>1</v>
      </c>
      <c r="D2281" s="1" t="s">
        <v>13753</v>
      </c>
      <c r="E2281" s="17">
        <v>0.53787037037037</v>
      </c>
      <c r="F2281" s="1" t="s">
        <v>55</v>
      </c>
    </row>
    <row r="2282" spans="2:6">
      <c r="B2282" s="1" t="s">
        <v>15096</v>
      </c>
      <c r="C2282" s="1">
        <v>1</v>
      </c>
      <c r="D2282" s="1" t="s">
        <v>3078</v>
      </c>
      <c r="E2282" s="17">
        <v>0.53793981481481501</v>
      </c>
      <c r="F2282" s="1" t="s">
        <v>55</v>
      </c>
    </row>
    <row r="2283" spans="2:6">
      <c r="B2283" s="1" t="s">
        <v>15106</v>
      </c>
      <c r="C2283" s="1">
        <v>1</v>
      </c>
      <c r="D2283" s="1" t="s">
        <v>13753</v>
      </c>
      <c r="E2283" s="17">
        <v>0.53804398148148103</v>
      </c>
      <c r="F2283" s="1" t="s">
        <v>55</v>
      </c>
    </row>
    <row r="2284" spans="2:6">
      <c r="B2284" s="1" t="s">
        <v>15107</v>
      </c>
      <c r="C2284" s="1">
        <v>1</v>
      </c>
      <c r="D2284" s="1" t="s">
        <v>13687</v>
      </c>
      <c r="E2284" s="17">
        <v>0.53805555555555595</v>
      </c>
      <c r="F2284" s="1" t="s">
        <v>55</v>
      </c>
    </row>
    <row r="2285" spans="2:6">
      <c r="B2285" s="1" t="s">
        <v>15101</v>
      </c>
      <c r="C2285" s="1">
        <v>1</v>
      </c>
      <c r="D2285" s="1" t="s">
        <v>13746</v>
      </c>
      <c r="E2285" s="17">
        <v>0.538101851851852</v>
      </c>
      <c r="F2285" s="1" t="s">
        <v>55</v>
      </c>
    </row>
    <row r="2286" spans="2:6">
      <c r="B2286" s="1" t="s">
        <v>15108</v>
      </c>
      <c r="C2286" s="1">
        <v>1</v>
      </c>
      <c r="D2286" s="1" t="s">
        <v>13687</v>
      </c>
      <c r="E2286" s="17">
        <v>0.53814814814814804</v>
      </c>
      <c r="F2286" s="1" t="s">
        <v>55</v>
      </c>
    </row>
    <row r="2287" spans="2:6">
      <c r="B2287" s="1" t="s">
        <v>15098</v>
      </c>
      <c r="C2287" s="1">
        <v>1</v>
      </c>
      <c r="D2287" s="1" t="s">
        <v>3077</v>
      </c>
      <c r="E2287" s="17">
        <v>0.53818287037037005</v>
      </c>
      <c r="F2287" s="1" t="s">
        <v>55</v>
      </c>
    </row>
    <row r="2288" spans="2:6">
      <c r="B2288" s="1" t="s">
        <v>15106</v>
      </c>
      <c r="C2288" s="1">
        <v>1</v>
      </c>
      <c r="D2288" s="1" t="s">
        <v>13746</v>
      </c>
      <c r="E2288" s="17">
        <v>0.53825231481481495</v>
      </c>
      <c r="F2288" s="1" t="s">
        <v>55</v>
      </c>
    </row>
    <row r="2289" spans="2:6">
      <c r="B2289" s="1" t="s">
        <v>15105</v>
      </c>
      <c r="C2289" s="1">
        <v>1</v>
      </c>
      <c r="D2289" s="1" t="s">
        <v>3078</v>
      </c>
      <c r="E2289" s="17">
        <v>0.53846064814814798</v>
      </c>
      <c r="F2289" s="1" t="s">
        <v>55</v>
      </c>
    </row>
    <row r="2290" spans="2:6">
      <c r="B2290" s="1" t="s">
        <v>15043</v>
      </c>
      <c r="C2290" s="1">
        <v>1</v>
      </c>
      <c r="D2290" s="1" t="s">
        <v>3095</v>
      </c>
      <c r="E2290" s="17">
        <v>0.53869212962962998</v>
      </c>
      <c r="F2290" s="1" t="s">
        <v>55</v>
      </c>
    </row>
    <row r="2291" spans="2:6">
      <c r="B2291" s="1" t="s">
        <v>15109</v>
      </c>
      <c r="C2291" s="1">
        <v>1</v>
      </c>
      <c r="D2291" s="1" t="s">
        <v>13760</v>
      </c>
      <c r="E2291" s="17">
        <v>0.53877314814814803</v>
      </c>
      <c r="F2291" s="1" t="s">
        <v>55</v>
      </c>
    </row>
    <row r="2292" spans="2:6">
      <c r="B2292" s="1" t="s">
        <v>15012</v>
      </c>
      <c r="C2292" s="1">
        <v>1</v>
      </c>
      <c r="D2292" s="1" t="s">
        <v>13762</v>
      </c>
      <c r="E2292" s="17">
        <v>0.53884259259259304</v>
      </c>
      <c r="F2292" s="1" t="s">
        <v>55</v>
      </c>
    </row>
    <row r="2293" spans="2:6">
      <c r="B2293" s="1" t="s">
        <v>15110</v>
      </c>
      <c r="C2293" s="1">
        <v>1</v>
      </c>
      <c r="D2293" s="1" t="s">
        <v>13753</v>
      </c>
      <c r="E2293" s="17">
        <v>0.53901620370370396</v>
      </c>
      <c r="F2293" s="1" t="s">
        <v>55</v>
      </c>
    </row>
    <row r="2294" spans="2:6">
      <c r="B2294" s="1" t="s">
        <v>15111</v>
      </c>
      <c r="C2294" s="1">
        <v>1</v>
      </c>
      <c r="D2294" s="1" t="s">
        <v>13753</v>
      </c>
      <c r="E2294" s="17">
        <v>0.5390625</v>
      </c>
      <c r="F2294" s="1" t="s">
        <v>55</v>
      </c>
    </row>
    <row r="2295" spans="2:6">
      <c r="B2295" s="1" t="s">
        <v>15112</v>
      </c>
      <c r="C2295" s="1">
        <v>1</v>
      </c>
      <c r="D2295" s="1" t="s">
        <v>13753</v>
      </c>
      <c r="E2295" s="17">
        <v>0.53913194444444401</v>
      </c>
      <c r="F2295" s="1" t="s">
        <v>55</v>
      </c>
    </row>
    <row r="2296" spans="2:6">
      <c r="B2296" s="1" t="s">
        <v>15113</v>
      </c>
      <c r="C2296" s="1">
        <v>1</v>
      </c>
      <c r="D2296" s="1" t="s">
        <v>13753</v>
      </c>
      <c r="E2296" s="17">
        <v>0.53927083333333303</v>
      </c>
      <c r="F2296" s="1" t="s">
        <v>55</v>
      </c>
    </row>
    <row r="2297" spans="2:6">
      <c r="B2297" s="1" t="s">
        <v>15114</v>
      </c>
      <c r="C2297" s="1">
        <v>1</v>
      </c>
      <c r="D2297" s="1" t="s">
        <v>13753</v>
      </c>
      <c r="E2297" s="17">
        <v>0.53934027777777804</v>
      </c>
      <c r="F2297" s="1" t="s">
        <v>55</v>
      </c>
    </row>
    <row r="2298" spans="2:6">
      <c r="B2298" s="1" t="s">
        <v>15085</v>
      </c>
      <c r="C2298" s="1">
        <v>1</v>
      </c>
      <c r="D2298" s="1" t="s">
        <v>13746</v>
      </c>
      <c r="E2298" s="17">
        <v>0.53944444444444395</v>
      </c>
      <c r="F2298" s="1" t="s">
        <v>55</v>
      </c>
    </row>
    <row r="2299" spans="2:6">
      <c r="B2299" s="1" t="s">
        <v>15115</v>
      </c>
      <c r="C2299" s="1">
        <v>1</v>
      </c>
      <c r="D2299" s="1" t="s">
        <v>3076</v>
      </c>
      <c r="E2299" s="17">
        <v>0.53967592592592595</v>
      </c>
      <c r="F2299" s="1" t="s">
        <v>55</v>
      </c>
    </row>
    <row r="2300" spans="2:6">
      <c r="B2300" s="1" t="s">
        <v>15116</v>
      </c>
      <c r="C2300" s="1">
        <v>1</v>
      </c>
      <c r="D2300" s="1" t="s">
        <v>13687</v>
      </c>
      <c r="E2300" s="17">
        <v>0.53978009259259296</v>
      </c>
      <c r="F2300" s="1" t="s">
        <v>55</v>
      </c>
    </row>
    <row r="2301" spans="2:6">
      <c r="B2301" s="1" t="s">
        <v>15117</v>
      </c>
      <c r="C2301" s="1">
        <v>1</v>
      </c>
      <c r="D2301" s="1" t="s">
        <v>13760</v>
      </c>
      <c r="E2301" s="17">
        <v>0.53986111111111101</v>
      </c>
      <c r="F2301" s="1" t="s">
        <v>55</v>
      </c>
    </row>
    <row r="2302" spans="2:6">
      <c r="B2302" s="1" t="s">
        <v>15118</v>
      </c>
      <c r="C2302" s="1">
        <v>2</v>
      </c>
      <c r="D2302" s="1" t="s">
        <v>13753</v>
      </c>
      <c r="E2302" s="17">
        <v>0.53989583333333302</v>
      </c>
      <c r="F2302" s="1" t="s">
        <v>55</v>
      </c>
    </row>
    <row r="2303" spans="2:6">
      <c r="B2303" s="1" t="s">
        <v>15113</v>
      </c>
      <c r="C2303" s="1">
        <v>1</v>
      </c>
      <c r="D2303" s="1" t="s">
        <v>3077</v>
      </c>
      <c r="E2303" s="17">
        <v>0.54010416666666705</v>
      </c>
      <c r="F2303" s="1" t="s">
        <v>55</v>
      </c>
    </row>
    <row r="2304" spans="2:6">
      <c r="B2304" s="1" t="s">
        <v>15061</v>
      </c>
      <c r="C2304" s="1">
        <v>2</v>
      </c>
      <c r="D2304" s="1" t="s">
        <v>13746</v>
      </c>
      <c r="E2304" s="17">
        <v>0.54020833333333296</v>
      </c>
      <c r="F2304" s="1" t="s">
        <v>55</v>
      </c>
    </row>
    <row r="2305" spans="2:6">
      <c r="B2305" s="1" t="s">
        <v>15069</v>
      </c>
      <c r="C2305" s="1">
        <v>1</v>
      </c>
      <c r="D2305" s="1" t="s">
        <v>3095</v>
      </c>
      <c r="E2305" s="17">
        <v>0.54025462962963</v>
      </c>
      <c r="F2305" s="1" t="s">
        <v>55</v>
      </c>
    </row>
    <row r="2306" spans="2:6">
      <c r="B2306" s="1" t="s">
        <v>15119</v>
      </c>
      <c r="C2306" s="1">
        <v>1</v>
      </c>
      <c r="D2306" s="1" t="s">
        <v>13753</v>
      </c>
      <c r="E2306" s="17">
        <v>0.54033564814814805</v>
      </c>
      <c r="F2306" s="1" t="s">
        <v>55</v>
      </c>
    </row>
    <row r="2307" spans="2:6">
      <c r="B2307" s="1" t="s">
        <v>15120</v>
      </c>
      <c r="C2307" s="1">
        <v>1</v>
      </c>
      <c r="D2307" s="1" t="s">
        <v>13760</v>
      </c>
      <c r="E2307" s="17">
        <v>0.54063657407407395</v>
      </c>
      <c r="F2307" s="1" t="s">
        <v>55</v>
      </c>
    </row>
    <row r="2308" spans="2:6">
      <c r="B2308" s="1" t="s">
        <v>15121</v>
      </c>
      <c r="C2308" s="1">
        <v>1</v>
      </c>
      <c r="D2308" s="1" t="s">
        <v>13753</v>
      </c>
      <c r="E2308" s="17">
        <v>0.540752314814815</v>
      </c>
      <c r="F2308" s="1" t="s">
        <v>55</v>
      </c>
    </row>
    <row r="2309" spans="2:6">
      <c r="B2309" s="1" t="s">
        <v>15122</v>
      </c>
      <c r="C2309" s="1">
        <v>1</v>
      </c>
      <c r="D2309" s="1" t="s">
        <v>13753</v>
      </c>
      <c r="E2309" s="17">
        <v>0.54077546296296297</v>
      </c>
      <c r="F2309" s="1" t="s">
        <v>55</v>
      </c>
    </row>
    <row r="2310" spans="2:6">
      <c r="B2310" s="1" t="s">
        <v>15121</v>
      </c>
      <c r="C2310" s="1">
        <v>1</v>
      </c>
      <c r="D2310" s="1" t="s">
        <v>13746</v>
      </c>
      <c r="E2310" s="17">
        <v>0.54090277777777795</v>
      </c>
      <c r="F2310" s="1" t="s">
        <v>55</v>
      </c>
    </row>
    <row r="2311" spans="2:6">
      <c r="B2311" s="1" t="s">
        <v>15123</v>
      </c>
      <c r="C2311" s="1">
        <v>1</v>
      </c>
      <c r="D2311" s="1" t="s">
        <v>13687</v>
      </c>
      <c r="E2311" s="17">
        <v>0.54091435185185199</v>
      </c>
      <c r="F2311" s="1" t="s">
        <v>55</v>
      </c>
    </row>
    <row r="2312" spans="2:6">
      <c r="B2312" s="1" t="s">
        <v>15066</v>
      </c>
      <c r="C2312" s="1">
        <v>1</v>
      </c>
      <c r="D2312" s="1" t="s">
        <v>13762</v>
      </c>
      <c r="E2312" s="17">
        <v>0.54096064814814804</v>
      </c>
      <c r="F2312" s="1" t="s">
        <v>55</v>
      </c>
    </row>
    <row r="2313" spans="2:6">
      <c r="B2313" s="1" t="s">
        <v>15124</v>
      </c>
      <c r="C2313" s="1">
        <v>5</v>
      </c>
      <c r="D2313" s="1" t="s">
        <v>13753</v>
      </c>
      <c r="E2313" s="17">
        <v>0.54105324074074101</v>
      </c>
      <c r="F2313" s="1" t="s">
        <v>55</v>
      </c>
    </row>
    <row r="2314" spans="2:6">
      <c r="B2314" s="1" t="s">
        <v>15125</v>
      </c>
      <c r="C2314" s="1">
        <v>1</v>
      </c>
      <c r="D2314" s="1" t="s">
        <v>13753</v>
      </c>
      <c r="E2314" s="17">
        <v>0.54122685185185204</v>
      </c>
      <c r="F2314" s="1" t="s">
        <v>55</v>
      </c>
    </row>
    <row r="2315" spans="2:6">
      <c r="B2315" s="1" t="s">
        <v>15097</v>
      </c>
      <c r="C2315" s="1">
        <v>5</v>
      </c>
      <c r="D2315" s="1" t="s">
        <v>3078</v>
      </c>
      <c r="E2315" s="17">
        <v>0.54122685185185204</v>
      </c>
      <c r="F2315" s="1" t="s">
        <v>55</v>
      </c>
    </row>
    <row r="2316" spans="2:6">
      <c r="B2316" s="1" t="s">
        <v>15126</v>
      </c>
      <c r="C2316" s="1">
        <v>1</v>
      </c>
      <c r="D2316" s="1" t="s">
        <v>13762</v>
      </c>
      <c r="E2316" s="17">
        <v>0.54131944444444402</v>
      </c>
      <c r="F2316" s="1" t="s">
        <v>55</v>
      </c>
    </row>
    <row r="2317" spans="2:6">
      <c r="B2317" s="1" t="s">
        <v>15127</v>
      </c>
      <c r="C2317" s="1">
        <v>1</v>
      </c>
      <c r="D2317" s="1" t="s">
        <v>13687</v>
      </c>
      <c r="E2317" s="17">
        <v>0.54135416666666702</v>
      </c>
      <c r="F2317" s="1" t="s">
        <v>55</v>
      </c>
    </row>
    <row r="2318" spans="2:6">
      <c r="B2318" s="1" t="s">
        <v>15093</v>
      </c>
      <c r="C2318" s="1">
        <v>1</v>
      </c>
      <c r="D2318" s="1" t="s">
        <v>3078</v>
      </c>
      <c r="E2318" s="17">
        <v>0.54142361111111104</v>
      </c>
      <c r="F2318" s="1" t="s">
        <v>55</v>
      </c>
    </row>
    <row r="2319" spans="2:6">
      <c r="B2319" s="1" t="s">
        <v>15128</v>
      </c>
      <c r="C2319" s="1">
        <v>1</v>
      </c>
      <c r="D2319" s="1" t="s">
        <v>13753</v>
      </c>
      <c r="E2319" s="17">
        <v>0.54159722222222195</v>
      </c>
      <c r="F2319" s="1" t="s">
        <v>55</v>
      </c>
    </row>
    <row r="2320" spans="2:6">
      <c r="B2320" s="1" t="s">
        <v>15124</v>
      </c>
      <c r="C2320" s="1">
        <v>5</v>
      </c>
      <c r="D2320" s="1" t="s">
        <v>3078</v>
      </c>
      <c r="E2320" s="17">
        <v>0.54163194444444396</v>
      </c>
      <c r="F2320" s="1" t="s">
        <v>55</v>
      </c>
    </row>
    <row r="2321" spans="2:6">
      <c r="B2321" s="1" t="s">
        <v>15129</v>
      </c>
      <c r="C2321" s="1">
        <v>1</v>
      </c>
      <c r="D2321" s="1" t="s">
        <v>3076</v>
      </c>
      <c r="E2321" s="17">
        <v>0.541643518518519</v>
      </c>
      <c r="F2321" s="1" t="s">
        <v>55</v>
      </c>
    </row>
    <row r="2322" spans="2:6">
      <c r="B2322" s="1" t="s">
        <v>15130</v>
      </c>
      <c r="C2322" s="1">
        <v>1</v>
      </c>
      <c r="D2322" s="1" t="s">
        <v>13687</v>
      </c>
      <c r="E2322" s="17">
        <v>0.54184027777777799</v>
      </c>
      <c r="F2322" s="1" t="s">
        <v>56</v>
      </c>
    </row>
    <row r="2323" spans="2:6">
      <c r="B2323" s="1" t="s">
        <v>15131</v>
      </c>
      <c r="C2323" s="1">
        <v>1</v>
      </c>
      <c r="D2323" s="1" t="s">
        <v>13753</v>
      </c>
      <c r="E2323" s="17">
        <v>0.54185185185185203</v>
      </c>
      <c r="F2323" s="1" t="s">
        <v>56</v>
      </c>
    </row>
    <row r="2324" spans="2:6">
      <c r="B2324" s="1" t="s">
        <v>15120</v>
      </c>
      <c r="C2324" s="1">
        <v>1</v>
      </c>
      <c r="D2324" s="1" t="s">
        <v>3095</v>
      </c>
      <c r="E2324" s="17">
        <v>0.54192129629629604</v>
      </c>
      <c r="F2324" s="1" t="s">
        <v>56</v>
      </c>
    </row>
    <row r="2325" spans="2:6">
      <c r="B2325" s="1" t="s">
        <v>15130</v>
      </c>
      <c r="C2325" s="1">
        <v>1</v>
      </c>
      <c r="D2325" s="1" t="s">
        <v>13762</v>
      </c>
      <c r="E2325" s="17">
        <v>0.54196759259259297</v>
      </c>
      <c r="F2325" s="1" t="s">
        <v>56</v>
      </c>
    </row>
    <row r="2326" spans="2:6">
      <c r="B2326" s="1" t="s">
        <v>15132</v>
      </c>
      <c r="C2326" s="1">
        <v>1</v>
      </c>
      <c r="D2326" s="1" t="s">
        <v>13687</v>
      </c>
      <c r="E2326" s="17">
        <v>0.54218750000000004</v>
      </c>
      <c r="F2326" s="1" t="s">
        <v>56</v>
      </c>
    </row>
    <row r="2327" spans="2:6">
      <c r="B2327" s="1" t="s">
        <v>15094</v>
      </c>
      <c r="C2327" s="1">
        <v>5</v>
      </c>
      <c r="D2327" s="1" t="s">
        <v>3078</v>
      </c>
      <c r="E2327" s="17">
        <v>0.54225694444444394</v>
      </c>
      <c r="F2327" s="1" t="s">
        <v>56</v>
      </c>
    </row>
    <row r="2328" spans="2:6">
      <c r="B2328" s="1" t="s">
        <v>15127</v>
      </c>
      <c r="C2328" s="1">
        <v>1</v>
      </c>
      <c r="D2328" s="1" t="s">
        <v>13746</v>
      </c>
      <c r="E2328" s="17">
        <v>0.54236111111111096</v>
      </c>
      <c r="F2328" s="1" t="s">
        <v>56</v>
      </c>
    </row>
    <row r="2329" spans="2:6">
      <c r="B2329" s="1" t="s">
        <v>15133</v>
      </c>
      <c r="C2329" s="1">
        <v>1</v>
      </c>
      <c r="D2329" s="1" t="s">
        <v>13753</v>
      </c>
      <c r="E2329" s="17">
        <v>0.54241898148148104</v>
      </c>
      <c r="F2329" s="1" t="s">
        <v>56</v>
      </c>
    </row>
    <row r="2330" spans="2:6">
      <c r="B2330" s="1" t="s">
        <v>15134</v>
      </c>
      <c r="C2330" s="1">
        <v>1</v>
      </c>
      <c r="D2330" s="1" t="s">
        <v>13753</v>
      </c>
      <c r="E2330" s="17">
        <v>0.54246527777777798</v>
      </c>
      <c r="F2330" s="1" t="s">
        <v>56</v>
      </c>
    </row>
    <row r="2331" spans="2:6">
      <c r="B2331" s="1" t="s">
        <v>15111</v>
      </c>
      <c r="C2331" s="1">
        <v>1</v>
      </c>
      <c r="D2331" s="1" t="s">
        <v>3078</v>
      </c>
      <c r="E2331" s="17">
        <v>0.54261574074074104</v>
      </c>
      <c r="F2331" s="1" t="s">
        <v>56</v>
      </c>
    </row>
    <row r="2332" spans="2:6">
      <c r="B2332" s="1" t="s">
        <v>15135</v>
      </c>
      <c r="C2332" s="1">
        <v>1</v>
      </c>
      <c r="D2332" s="1" t="s">
        <v>13753</v>
      </c>
      <c r="E2332" s="17">
        <v>0.54262731481481496</v>
      </c>
      <c r="F2332" s="1" t="s">
        <v>56</v>
      </c>
    </row>
    <row r="2333" spans="2:6">
      <c r="B2333" s="1" t="s">
        <v>15132</v>
      </c>
      <c r="C2333" s="1">
        <v>1</v>
      </c>
      <c r="D2333" s="1" t="s">
        <v>3095</v>
      </c>
      <c r="E2333" s="17">
        <v>0.54265046296296304</v>
      </c>
      <c r="F2333" s="1" t="s">
        <v>56</v>
      </c>
    </row>
    <row r="2334" spans="2:6">
      <c r="B2334" s="1" t="s">
        <v>15136</v>
      </c>
      <c r="C2334" s="1">
        <v>1</v>
      </c>
      <c r="D2334" s="1" t="s">
        <v>13760</v>
      </c>
      <c r="E2334" s="17">
        <v>0.54274305555555602</v>
      </c>
      <c r="F2334" s="1" t="s">
        <v>56</v>
      </c>
    </row>
    <row r="2335" spans="2:6">
      <c r="B2335" s="1" t="s">
        <v>14444</v>
      </c>
      <c r="C2335" s="1">
        <v>1</v>
      </c>
      <c r="D2335" s="1" t="s">
        <v>13762</v>
      </c>
      <c r="E2335" s="17">
        <v>0.54278935185185195</v>
      </c>
      <c r="F2335" s="1" t="s">
        <v>56</v>
      </c>
    </row>
    <row r="2336" spans="2:6">
      <c r="B2336" s="1" t="s">
        <v>15137</v>
      </c>
      <c r="C2336" s="1">
        <v>1</v>
      </c>
      <c r="D2336" s="1" t="s">
        <v>13687</v>
      </c>
      <c r="E2336" s="17">
        <v>0.54285879629629596</v>
      </c>
      <c r="F2336" s="1" t="s">
        <v>56</v>
      </c>
    </row>
    <row r="2337" spans="2:6">
      <c r="B2337" s="1" t="s">
        <v>15068</v>
      </c>
      <c r="C2337" s="1">
        <v>5</v>
      </c>
      <c r="D2337" s="1" t="s">
        <v>3078</v>
      </c>
      <c r="E2337" s="17">
        <v>0.54291666666666705</v>
      </c>
      <c r="F2337" s="1" t="s">
        <v>56</v>
      </c>
    </row>
    <row r="2338" spans="2:6">
      <c r="B2338" s="1" t="s">
        <v>14943</v>
      </c>
      <c r="C2338" s="1">
        <v>1</v>
      </c>
      <c r="D2338" s="1" t="s">
        <v>13762</v>
      </c>
      <c r="E2338" s="17">
        <v>0.54298611111111095</v>
      </c>
      <c r="F2338" s="1" t="s">
        <v>56</v>
      </c>
    </row>
    <row r="2339" spans="2:6">
      <c r="B2339" s="1" t="s">
        <v>15125</v>
      </c>
      <c r="C2339" s="1">
        <v>1</v>
      </c>
      <c r="D2339" s="1" t="s">
        <v>3078</v>
      </c>
      <c r="E2339" s="17">
        <v>0.54302083333333295</v>
      </c>
      <c r="F2339" s="1" t="s">
        <v>56</v>
      </c>
    </row>
    <row r="2340" spans="2:6">
      <c r="B2340" s="1" t="s">
        <v>15131</v>
      </c>
      <c r="C2340" s="1">
        <v>1</v>
      </c>
      <c r="D2340" s="1" t="s">
        <v>13746</v>
      </c>
      <c r="E2340" s="17">
        <v>0.54305555555555596</v>
      </c>
      <c r="F2340" s="1" t="s">
        <v>56</v>
      </c>
    </row>
    <row r="2341" spans="2:6">
      <c r="B2341" s="1" t="s">
        <v>15123</v>
      </c>
      <c r="C2341" s="1">
        <v>1</v>
      </c>
      <c r="D2341" s="1" t="s">
        <v>3078</v>
      </c>
      <c r="E2341" s="17">
        <v>0.54307870370370404</v>
      </c>
      <c r="F2341" s="1" t="s">
        <v>56</v>
      </c>
    </row>
    <row r="2342" spans="2:6">
      <c r="B2342" s="1" t="s">
        <v>15138</v>
      </c>
      <c r="C2342" s="1">
        <v>1</v>
      </c>
      <c r="D2342" s="1" t="s">
        <v>13687</v>
      </c>
      <c r="E2342" s="17">
        <v>0.54313657407407401</v>
      </c>
      <c r="F2342" s="1" t="s">
        <v>56</v>
      </c>
    </row>
    <row r="2343" spans="2:6">
      <c r="B2343" s="1" t="s">
        <v>15139</v>
      </c>
      <c r="C2343" s="1">
        <v>2</v>
      </c>
      <c r="D2343" s="1" t="s">
        <v>13753</v>
      </c>
      <c r="E2343" s="17">
        <v>0.54325231481481495</v>
      </c>
      <c r="F2343" s="1" t="s">
        <v>56</v>
      </c>
    </row>
    <row r="2344" spans="2:6">
      <c r="B2344" s="1" t="s">
        <v>15140</v>
      </c>
      <c r="C2344" s="1">
        <v>1</v>
      </c>
      <c r="D2344" s="1" t="s">
        <v>3076</v>
      </c>
      <c r="E2344" s="17">
        <v>0.54327546296296303</v>
      </c>
      <c r="F2344" s="1" t="s">
        <v>56</v>
      </c>
    </row>
    <row r="2345" spans="2:6">
      <c r="B2345" s="1" t="s">
        <v>15110</v>
      </c>
      <c r="C2345" s="1">
        <v>1</v>
      </c>
      <c r="D2345" s="1" t="s">
        <v>13746</v>
      </c>
      <c r="E2345" s="17">
        <v>0.54340277777777801</v>
      </c>
      <c r="F2345" s="1" t="s">
        <v>56</v>
      </c>
    </row>
    <row r="2346" spans="2:6">
      <c r="B2346" s="1" t="s">
        <v>15000</v>
      </c>
      <c r="C2346" s="1">
        <v>1</v>
      </c>
      <c r="D2346" s="1" t="s">
        <v>3095</v>
      </c>
      <c r="E2346" s="17">
        <v>0.54349537037036999</v>
      </c>
      <c r="F2346" s="1" t="s">
        <v>56</v>
      </c>
    </row>
    <row r="2347" spans="2:6">
      <c r="B2347" s="1" t="s">
        <v>15141</v>
      </c>
      <c r="C2347" s="1">
        <v>1</v>
      </c>
      <c r="D2347" s="1" t="s">
        <v>13746</v>
      </c>
      <c r="E2347" s="17">
        <v>0.54353009259259299</v>
      </c>
      <c r="F2347" s="1" t="s">
        <v>56</v>
      </c>
    </row>
    <row r="2348" spans="2:6">
      <c r="B2348" s="1" t="s">
        <v>15142</v>
      </c>
      <c r="C2348" s="1">
        <v>1</v>
      </c>
      <c r="D2348" s="1" t="s">
        <v>13687</v>
      </c>
      <c r="E2348" s="17">
        <v>0.54355324074074096</v>
      </c>
      <c r="F2348" s="1" t="s">
        <v>56</v>
      </c>
    </row>
    <row r="2349" spans="2:6">
      <c r="B2349" s="1" t="s">
        <v>15108</v>
      </c>
      <c r="C2349" s="1">
        <v>1</v>
      </c>
      <c r="D2349" s="1" t="s">
        <v>3077</v>
      </c>
      <c r="E2349" s="17">
        <v>0.543564814814815</v>
      </c>
      <c r="F2349" s="1" t="s">
        <v>56</v>
      </c>
    </row>
    <row r="2350" spans="2:6">
      <c r="B2350" s="1" t="s">
        <v>15143</v>
      </c>
      <c r="C2350" s="1">
        <v>1</v>
      </c>
      <c r="D2350" s="1" t="s">
        <v>13753</v>
      </c>
      <c r="E2350" s="17">
        <v>0.54361111111111104</v>
      </c>
      <c r="F2350" s="1" t="s">
        <v>56</v>
      </c>
    </row>
    <row r="2351" spans="2:6">
      <c r="B2351" s="1" t="s">
        <v>15144</v>
      </c>
      <c r="C2351" s="1">
        <v>1</v>
      </c>
      <c r="D2351" s="1" t="s">
        <v>13687</v>
      </c>
      <c r="E2351" s="17">
        <v>0.54363425925925901</v>
      </c>
      <c r="F2351" s="1" t="s">
        <v>56</v>
      </c>
    </row>
    <row r="2352" spans="2:6">
      <c r="B2352" s="1" t="s">
        <v>15145</v>
      </c>
      <c r="C2352" s="1">
        <v>1</v>
      </c>
      <c r="D2352" s="1" t="s">
        <v>13753</v>
      </c>
      <c r="E2352" s="17">
        <v>0.54373842592592603</v>
      </c>
      <c r="F2352" s="1" t="s">
        <v>56</v>
      </c>
    </row>
    <row r="2353" spans="2:6">
      <c r="B2353" s="1" t="s">
        <v>15115</v>
      </c>
      <c r="C2353" s="1">
        <v>1</v>
      </c>
      <c r="D2353" s="1" t="s">
        <v>3095</v>
      </c>
      <c r="E2353" s="17">
        <v>0.54374999999999996</v>
      </c>
      <c r="F2353" s="1" t="s">
        <v>56</v>
      </c>
    </row>
    <row r="2354" spans="2:6">
      <c r="B2354" s="1" t="s">
        <v>15146</v>
      </c>
      <c r="C2354" s="1">
        <v>1</v>
      </c>
      <c r="D2354" s="1" t="s">
        <v>13753</v>
      </c>
      <c r="E2354" s="17">
        <v>0.543796296296296</v>
      </c>
      <c r="F2354" s="1" t="s">
        <v>56</v>
      </c>
    </row>
    <row r="2355" spans="2:6">
      <c r="B2355" s="1" t="s">
        <v>15136</v>
      </c>
      <c r="C2355" s="1">
        <v>1</v>
      </c>
      <c r="D2355" s="1" t="s">
        <v>3095</v>
      </c>
      <c r="E2355" s="17">
        <v>0.54381944444444397</v>
      </c>
      <c r="F2355" s="1" t="s">
        <v>56</v>
      </c>
    </row>
    <row r="2356" spans="2:6">
      <c r="B2356" s="1" t="s">
        <v>15147</v>
      </c>
      <c r="C2356" s="1">
        <v>3</v>
      </c>
      <c r="D2356" s="1" t="s">
        <v>13760</v>
      </c>
      <c r="E2356" s="17">
        <v>0.54394675925925895</v>
      </c>
      <c r="F2356" s="1" t="s">
        <v>56</v>
      </c>
    </row>
    <row r="2357" spans="2:6">
      <c r="B2357" s="1" t="s">
        <v>15148</v>
      </c>
      <c r="C2357" s="1">
        <v>1</v>
      </c>
      <c r="D2357" s="1" t="s">
        <v>13753</v>
      </c>
      <c r="E2357" s="17">
        <v>0.54409722222222201</v>
      </c>
      <c r="F2357" s="1" t="s">
        <v>56</v>
      </c>
    </row>
    <row r="2358" spans="2:6">
      <c r="B2358" s="1" t="s">
        <v>15149</v>
      </c>
      <c r="C2358" s="1">
        <v>2</v>
      </c>
      <c r="D2358" s="1" t="s">
        <v>13753</v>
      </c>
      <c r="E2358" s="17">
        <v>0.54430555555555604</v>
      </c>
      <c r="F2358" s="1" t="s">
        <v>56</v>
      </c>
    </row>
    <row r="2359" spans="2:6">
      <c r="B2359" s="1" t="s">
        <v>15150</v>
      </c>
      <c r="C2359" s="1">
        <v>1</v>
      </c>
      <c r="D2359" s="1" t="s">
        <v>13687</v>
      </c>
      <c r="E2359" s="17">
        <v>0.54437500000000005</v>
      </c>
      <c r="F2359" s="1" t="s">
        <v>56</v>
      </c>
    </row>
    <row r="2360" spans="2:6">
      <c r="B2360" s="1" t="s">
        <v>15112</v>
      </c>
      <c r="C2360" s="1">
        <v>1</v>
      </c>
      <c r="D2360" s="1" t="s">
        <v>13746</v>
      </c>
      <c r="E2360" s="17">
        <v>0.54437500000000005</v>
      </c>
      <c r="F2360" s="1" t="s">
        <v>56</v>
      </c>
    </row>
    <row r="2361" spans="2:6">
      <c r="B2361" s="1" t="s">
        <v>15151</v>
      </c>
      <c r="C2361" s="1">
        <v>1</v>
      </c>
      <c r="D2361" s="1" t="s">
        <v>13753</v>
      </c>
      <c r="E2361" s="17">
        <v>0.54459490740740701</v>
      </c>
      <c r="F2361" s="1" t="s">
        <v>56</v>
      </c>
    </row>
    <row r="2362" spans="2:6">
      <c r="B2362" s="1" t="s">
        <v>15143</v>
      </c>
      <c r="C2362" s="1">
        <v>1</v>
      </c>
      <c r="D2362" s="1" t="s">
        <v>3078</v>
      </c>
      <c r="E2362" s="17">
        <v>0.54473379629629604</v>
      </c>
      <c r="F2362" s="1" t="s">
        <v>56</v>
      </c>
    </row>
    <row r="2363" spans="2:6">
      <c r="B2363" s="1" t="s">
        <v>15152</v>
      </c>
      <c r="C2363" s="1">
        <v>1</v>
      </c>
      <c r="D2363" s="1" t="s">
        <v>3076</v>
      </c>
      <c r="E2363" s="17">
        <v>0.54476851851851804</v>
      </c>
      <c r="F2363" s="1" t="s">
        <v>56</v>
      </c>
    </row>
    <row r="2364" spans="2:6">
      <c r="B2364" s="1" t="s">
        <v>15153</v>
      </c>
      <c r="C2364" s="1">
        <v>2</v>
      </c>
      <c r="D2364" s="1" t="s">
        <v>13753</v>
      </c>
      <c r="E2364" s="17">
        <v>0.54483796296296305</v>
      </c>
      <c r="F2364" s="1" t="s">
        <v>56</v>
      </c>
    </row>
    <row r="2365" spans="2:6">
      <c r="B2365" s="1" t="s">
        <v>15154</v>
      </c>
      <c r="C2365" s="1">
        <v>1</v>
      </c>
      <c r="D2365" s="1" t="s">
        <v>13687</v>
      </c>
      <c r="E2365" s="17">
        <v>0.54484953703703698</v>
      </c>
      <c r="F2365" s="1" t="s">
        <v>56</v>
      </c>
    </row>
    <row r="2366" spans="2:6">
      <c r="B2366" s="1" t="s">
        <v>15148</v>
      </c>
      <c r="C2366" s="1">
        <v>1</v>
      </c>
      <c r="D2366" s="1" t="s">
        <v>13746</v>
      </c>
      <c r="E2366" s="17">
        <v>0.54488425925925899</v>
      </c>
      <c r="F2366" s="1" t="s">
        <v>56</v>
      </c>
    </row>
    <row r="2367" spans="2:6">
      <c r="B2367" s="1" t="s">
        <v>15155</v>
      </c>
      <c r="C2367" s="1">
        <v>1</v>
      </c>
      <c r="D2367" s="1" t="s">
        <v>13753</v>
      </c>
      <c r="E2367" s="17">
        <v>0.54490740740740695</v>
      </c>
      <c r="F2367" s="1" t="s">
        <v>56</v>
      </c>
    </row>
    <row r="2368" spans="2:6">
      <c r="B2368" s="1" t="s">
        <v>15156</v>
      </c>
      <c r="C2368" s="1">
        <v>1</v>
      </c>
      <c r="D2368" s="1" t="s">
        <v>3078</v>
      </c>
      <c r="E2368" s="17">
        <v>0.54490740740740695</v>
      </c>
      <c r="F2368" s="1" t="s">
        <v>56</v>
      </c>
    </row>
    <row r="2369" spans="2:6">
      <c r="B2369" s="1" t="s">
        <v>15142</v>
      </c>
      <c r="C2369" s="1">
        <v>1</v>
      </c>
      <c r="D2369" s="1" t="s">
        <v>13746</v>
      </c>
      <c r="E2369" s="17">
        <v>0.54490740740740695</v>
      </c>
      <c r="F2369" s="1" t="s">
        <v>56</v>
      </c>
    </row>
    <row r="2370" spans="2:6">
      <c r="B2370" s="1" t="s">
        <v>15157</v>
      </c>
      <c r="C2370" s="1">
        <v>1</v>
      </c>
      <c r="D2370" s="1" t="s">
        <v>13753</v>
      </c>
      <c r="E2370" s="17">
        <v>0.54496527777777803</v>
      </c>
      <c r="F2370" s="1" t="s">
        <v>56</v>
      </c>
    </row>
    <row r="2371" spans="2:6">
      <c r="B2371" s="1" t="s">
        <v>15135</v>
      </c>
      <c r="C2371" s="1">
        <v>1</v>
      </c>
      <c r="D2371" s="1" t="s">
        <v>3077</v>
      </c>
      <c r="E2371" s="17">
        <v>0.54504629629629597</v>
      </c>
      <c r="F2371" s="1" t="s">
        <v>56</v>
      </c>
    </row>
    <row r="2372" spans="2:6">
      <c r="B2372" s="1" t="s">
        <v>15158</v>
      </c>
      <c r="C2372" s="1">
        <v>1</v>
      </c>
      <c r="D2372" s="1" t="s">
        <v>13753</v>
      </c>
      <c r="E2372" s="17">
        <v>0.54509259259259302</v>
      </c>
      <c r="F2372" s="1" t="s">
        <v>56</v>
      </c>
    </row>
    <row r="2373" spans="2:6">
      <c r="B2373" s="1" t="s">
        <v>15159</v>
      </c>
      <c r="C2373" s="1">
        <v>1</v>
      </c>
      <c r="D2373" s="1" t="s">
        <v>13760</v>
      </c>
      <c r="E2373" s="17">
        <v>0.54510416666666694</v>
      </c>
      <c r="F2373" s="1" t="s">
        <v>56</v>
      </c>
    </row>
    <row r="2374" spans="2:6">
      <c r="B2374" s="1" t="s">
        <v>15160</v>
      </c>
      <c r="C2374" s="1">
        <v>1</v>
      </c>
      <c r="D2374" s="1" t="s">
        <v>13746</v>
      </c>
      <c r="E2374" s="17">
        <v>0.54512731481481502</v>
      </c>
      <c r="F2374" s="1" t="s">
        <v>56</v>
      </c>
    </row>
    <row r="2375" spans="2:6">
      <c r="B2375" s="1" t="s">
        <v>15153</v>
      </c>
      <c r="C2375" s="1">
        <v>2</v>
      </c>
      <c r="D2375" s="1" t="s">
        <v>13746</v>
      </c>
      <c r="E2375" s="17">
        <v>0.54512731481481502</v>
      </c>
      <c r="F2375" s="1" t="s">
        <v>56</v>
      </c>
    </row>
    <row r="2376" spans="2:6">
      <c r="B2376" s="1" t="s">
        <v>15155</v>
      </c>
      <c r="C2376" s="1">
        <v>1</v>
      </c>
      <c r="D2376" s="1" t="s">
        <v>13746</v>
      </c>
      <c r="E2376" s="17">
        <v>0.54519675925925903</v>
      </c>
      <c r="F2376" s="1" t="s">
        <v>56</v>
      </c>
    </row>
    <row r="2377" spans="2:6">
      <c r="B2377" s="1" t="s">
        <v>15161</v>
      </c>
      <c r="C2377" s="1">
        <v>1</v>
      </c>
      <c r="D2377" s="1" t="s">
        <v>3076</v>
      </c>
      <c r="E2377" s="17">
        <v>0.54527777777777797</v>
      </c>
      <c r="F2377" s="1" t="s">
        <v>56</v>
      </c>
    </row>
    <row r="2378" spans="2:6">
      <c r="B2378" s="1" t="s">
        <v>14887</v>
      </c>
      <c r="C2378" s="1">
        <v>1</v>
      </c>
      <c r="D2378" s="1" t="s">
        <v>3077</v>
      </c>
      <c r="E2378" s="17">
        <v>0.54532407407407402</v>
      </c>
      <c r="F2378" s="1" t="s">
        <v>56</v>
      </c>
    </row>
    <row r="2379" spans="2:6">
      <c r="B2379" s="1" t="s">
        <v>15159</v>
      </c>
      <c r="C2379" s="1">
        <v>1</v>
      </c>
      <c r="D2379" s="1" t="s">
        <v>3077</v>
      </c>
      <c r="E2379" s="17">
        <v>0.54535879629629602</v>
      </c>
      <c r="F2379" s="1" t="s">
        <v>56</v>
      </c>
    </row>
    <row r="2380" spans="2:6">
      <c r="B2380" s="1" t="s">
        <v>15162</v>
      </c>
      <c r="C2380" s="1">
        <v>2</v>
      </c>
      <c r="D2380" s="1" t="s">
        <v>3076</v>
      </c>
      <c r="E2380" s="17">
        <v>0.54554398148148198</v>
      </c>
      <c r="F2380" s="1" t="s">
        <v>56</v>
      </c>
    </row>
    <row r="2381" spans="2:6">
      <c r="B2381" s="1" t="s">
        <v>15163</v>
      </c>
      <c r="C2381" s="1">
        <v>1</v>
      </c>
      <c r="D2381" s="1" t="s">
        <v>13687</v>
      </c>
      <c r="E2381" s="17">
        <v>0.54556712962963005</v>
      </c>
      <c r="F2381" s="1" t="s">
        <v>56</v>
      </c>
    </row>
    <row r="2382" spans="2:6">
      <c r="B2382" s="1" t="s">
        <v>15145</v>
      </c>
      <c r="C2382" s="1">
        <v>2</v>
      </c>
      <c r="D2382" s="1" t="s">
        <v>13746</v>
      </c>
      <c r="E2382" s="17">
        <v>0.54569444444444404</v>
      </c>
      <c r="F2382" s="1" t="s">
        <v>56</v>
      </c>
    </row>
    <row r="2383" spans="2:6">
      <c r="B2383" s="1" t="s">
        <v>15164</v>
      </c>
      <c r="C2383" s="1">
        <v>1</v>
      </c>
      <c r="D2383" s="1" t="s">
        <v>13753</v>
      </c>
      <c r="E2383" s="17">
        <v>0.54584490740740699</v>
      </c>
      <c r="F2383" s="1" t="s">
        <v>56</v>
      </c>
    </row>
    <row r="2384" spans="2:6">
      <c r="B2384" s="1" t="s">
        <v>15165</v>
      </c>
      <c r="C2384" s="1">
        <v>2</v>
      </c>
      <c r="D2384" s="1" t="s">
        <v>13760</v>
      </c>
      <c r="E2384" s="17">
        <v>0.54607638888888899</v>
      </c>
      <c r="F2384" s="1" t="s">
        <v>56</v>
      </c>
    </row>
    <row r="2385" spans="2:6">
      <c r="B2385" s="1" t="s">
        <v>15166</v>
      </c>
      <c r="C2385" s="1">
        <v>1</v>
      </c>
      <c r="D2385" s="1" t="s">
        <v>3076</v>
      </c>
      <c r="E2385" s="17">
        <v>0.54608796296296302</v>
      </c>
      <c r="F2385" s="1" t="s">
        <v>56</v>
      </c>
    </row>
    <row r="2386" spans="2:6">
      <c r="B2386" s="1" t="s">
        <v>15167</v>
      </c>
      <c r="C2386" s="1">
        <v>1</v>
      </c>
      <c r="D2386" s="1" t="s">
        <v>13760</v>
      </c>
      <c r="E2386" s="17">
        <v>0.54612268518518503</v>
      </c>
      <c r="F2386" s="1" t="s">
        <v>56</v>
      </c>
    </row>
    <row r="2387" spans="2:6">
      <c r="B2387" s="1" t="s">
        <v>15128</v>
      </c>
      <c r="C2387" s="1">
        <v>1</v>
      </c>
      <c r="D2387" s="1" t="s">
        <v>13746</v>
      </c>
      <c r="E2387" s="17">
        <v>0.546145833333333</v>
      </c>
      <c r="F2387" s="1" t="s">
        <v>56</v>
      </c>
    </row>
    <row r="2388" spans="2:6">
      <c r="B2388" s="1" t="s">
        <v>15168</v>
      </c>
      <c r="C2388" s="1">
        <v>1</v>
      </c>
      <c r="D2388" s="1" t="s">
        <v>3076</v>
      </c>
      <c r="E2388" s="17">
        <v>0.54616898148148196</v>
      </c>
      <c r="F2388" s="1" t="s">
        <v>56</v>
      </c>
    </row>
    <row r="2389" spans="2:6">
      <c r="B2389" s="1" t="s">
        <v>13967</v>
      </c>
      <c r="C2389" s="1">
        <v>2</v>
      </c>
      <c r="D2389" s="1" t="s">
        <v>3077</v>
      </c>
      <c r="E2389" s="17">
        <v>0.54625000000000001</v>
      </c>
      <c r="F2389" s="1" t="s">
        <v>56</v>
      </c>
    </row>
    <row r="2390" spans="2:6">
      <c r="B2390" s="1" t="s">
        <v>15140</v>
      </c>
      <c r="C2390" s="1">
        <v>1</v>
      </c>
      <c r="D2390" s="1" t="s">
        <v>13746</v>
      </c>
      <c r="E2390" s="17">
        <v>0.54625000000000001</v>
      </c>
      <c r="F2390" s="1" t="s">
        <v>56</v>
      </c>
    </row>
    <row r="2391" spans="2:6">
      <c r="B2391" s="1" t="s">
        <v>15157</v>
      </c>
      <c r="C2391" s="1">
        <v>1</v>
      </c>
      <c r="D2391" s="1" t="s">
        <v>3078</v>
      </c>
      <c r="E2391" s="17">
        <v>0.54625000000000001</v>
      </c>
      <c r="F2391" s="1" t="s">
        <v>56</v>
      </c>
    </row>
    <row r="2392" spans="2:6">
      <c r="B2392" s="1" t="s">
        <v>15154</v>
      </c>
      <c r="C2392" s="1">
        <v>1</v>
      </c>
      <c r="D2392" s="1" t="s">
        <v>13746</v>
      </c>
      <c r="E2392" s="17">
        <v>0.54640046296296296</v>
      </c>
      <c r="F2392" s="1" t="s">
        <v>56</v>
      </c>
    </row>
    <row r="2393" spans="2:6">
      <c r="B2393" s="1" t="s">
        <v>15169</v>
      </c>
      <c r="C2393" s="1">
        <v>2</v>
      </c>
      <c r="D2393" s="1" t="s">
        <v>13753</v>
      </c>
      <c r="E2393" s="17">
        <v>0.54662037037037003</v>
      </c>
      <c r="F2393" s="1" t="s">
        <v>56</v>
      </c>
    </row>
    <row r="2394" spans="2:6">
      <c r="B2394" s="1" t="s">
        <v>15170</v>
      </c>
      <c r="C2394" s="1">
        <v>1</v>
      </c>
      <c r="D2394" s="1" t="s">
        <v>13760</v>
      </c>
      <c r="E2394" s="17">
        <v>0.54667824074074101</v>
      </c>
      <c r="F2394" s="1" t="s">
        <v>56</v>
      </c>
    </row>
    <row r="2395" spans="2:6">
      <c r="B2395" s="1" t="s">
        <v>15171</v>
      </c>
      <c r="C2395" s="1">
        <v>1</v>
      </c>
      <c r="D2395" s="1" t="s">
        <v>13753</v>
      </c>
      <c r="E2395" s="17">
        <v>0.54670138888888897</v>
      </c>
      <c r="F2395" s="1" t="s">
        <v>56</v>
      </c>
    </row>
    <row r="2396" spans="2:6">
      <c r="B2396" s="1" t="s">
        <v>15172</v>
      </c>
      <c r="C2396" s="1">
        <v>1</v>
      </c>
      <c r="D2396" s="1" t="s">
        <v>13753</v>
      </c>
      <c r="E2396" s="17">
        <v>0.54675925925925895</v>
      </c>
      <c r="F2396" s="1" t="s">
        <v>56</v>
      </c>
    </row>
    <row r="2397" spans="2:6">
      <c r="B2397" s="1" t="s">
        <v>15151</v>
      </c>
      <c r="C2397" s="1">
        <v>1</v>
      </c>
      <c r="D2397" s="1" t="s">
        <v>3095</v>
      </c>
      <c r="E2397" s="17">
        <v>0.54677083333333298</v>
      </c>
      <c r="F2397" s="1" t="s">
        <v>56</v>
      </c>
    </row>
    <row r="2398" spans="2:6">
      <c r="B2398" s="1" t="s">
        <v>15173</v>
      </c>
      <c r="C2398" s="1">
        <v>1</v>
      </c>
      <c r="D2398" s="1" t="s">
        <v>13753</v>
      </c>
      <c r="E2398" s="17">
        <v>0.54681712962963003</v>
      </c>
      <c r="F2398" s="1" t="s">
        <v>56</v>
      </c>
    </row>
    <row r="2399" spans="2:6">
      <c r="B2399" s="1" t="s">
        <v>15174</v>
      </c>
      <c r="C2399" s="1">
        <v>1</v>
      </c>
      <c r="D2399" s="1" t="s">
        <v>13753</v>
      </c>
      <c r="E2399" s="17">
        <v>0.546875</v>
      </c>
      <c r="F2399" s="1" t="s">
        <v>56</v>
      </c>
    </row>
    <row r="2400" spans="2:6">
      <c r="B2400" s="1" t="s">
        <v>15133</v>
      </c>
      <c r="C2400" s="1">
        <v>1</v>
      </c>
      <c r="D2400" s="1" t="s">
        <v>13762</v>
      </c>
      <c r="E2400" s="17">
        <v>0.54692129629629604</v>
      </c>
      <c r="F2400" s="1" t="s">
        <v>56</v>
      </c>
    </row>
    <row r="2401" spans="2:6">
      <c r="B2401" s="1" t="s">
        <v>15134</v>
      </c>
      <c r="C2401" s="1">
        <v>1</v>
      </c>
      <c r="D2401" s="1" t="s">
        <v>3078</v>
      </c>
      <c r="E2401" s="17">
        <v>0.54701388888888902</v>
      </c>
      <c r="F2401" s="1" t="s">
        <v>56</v>
      </c>
    </row>
    <row r="2402" spans="2:6">
      <c r="B2402" s="1" t="s">
        <v>15175</v>
      </c>
      <c r="C2402" s="1">
        <v>1</v>
      </c>
      <c r="D2402" s="1" t="s">
        <v>13753</v>
      </c>
      <c r="E2402" s="17">
        <v>0.54703703703703699</v>
      </c>
      <c r="F2402" s="1" t="s">
        <v>56</v>
      </c>
    </row>
    <row r="2403" spans="2:6">
      <c r="B2403" s="1" t="s">
        <v>15163</v>
      </c>
      <c r="C2403" s="1">
        <v>1</v>
      </c>
      <c r="D2403" s="1" t="s">
        <v>3095</v>
      </c>
      <c r="E2403" s="17">
        <v>0.54703703703703699</v>
      </c>
      <c r="F2403" s="1" t="s">
        <v>56</v>
      </c>
    </row>
    <row r="2404" spans="2:6">
      <c r="B2404" s="1" t="s">
        <v>15057</v>
      </c>
      <c r="C2404" s="1">
        <v>1</v>
      </c>
      <c r="D2404" s="1" t="s">
        <v>13746</v>
      </c>
      <c r="E2404" s="17">
        <v>0.547141203703704</v>
      </c>
      <c r="F2404" s="1" t="s">
        <v>56</v>
      </c>
    </row>
    <row r="2405" spans="2:6">
      <c r="B2405" s="1" t="s">
        <v>15058</v>
      </c>
      <c r="C2405" s="1">
        <v>2</v>
      </c>
      <c r="D2405" s="1" t="s">
        <v>3095</v>
      </c>
      <c r="E2405" s="17">
        <v>0.54728009259259303</v>
      </c>
      <c r="F2405" s="1" t="s">
        <v>56</v>
      </c>
    </row>
    <row r="2406" spans="2:6">
      <c r="B2406" s="1" t="s">
        <v>14568</v>
      </c>
      <c r="C2406" s="1">
        <v>1</v>
      </c>
      <c r="D2406" s="1" t="s">
        <v>3078</v>
      </c>
      <c r="E2406" s="17">
        <v>0.54729166666666695</v>
      </c>
      <c r="F2406" s="1" t="s">
        <v>56</v>
      </c>
    </row>
    <row r="2407" spans="2:6">
      <c r="B2407" s="1" t="s">
        <v>15173</v>
      </c>
      <c r="C2407" s="1">
        <v>1</v>
      </c>
      <c r="D2407" s="1" t="s">
        <v>3078</v>
      </c>
      <c r="E2407" s="17">
        <v>0.54741898148148105</v>
      </c>
      <c r="F2407" s="1" t="s">
        <v>56</v>
      </c>
    </row>
    <row r="2408" spans="2:6">
      <c r="B2408" s="1" t="s">
        <v>15176</v>
      </c>
      <c r="C2408" s="1">
        <v>1</v>
      </c>
      <c r="D2408" s="1" t="s">
        <v>13753</v>
      </c>
      <c r="E2408" s="17">
        <v>0.54746527777777798</v>
      </c>
      <c r="F2408" s="1" t="s">
        <v>56</v>
      </c>
    </row>
    <row r="2409" spans="2:6">
      <c r="B2409" s="1" t="s">
        <v>15177</v>
      </c>
      <c r="C2409" s="1">
        <v>1</v>
      </c>
      <c r="D2409" s="1" t="s">
        <v>13687</v>
      </c>
      <c r="E2409" s="17">
        <v>0.54770833333333302</v>
      </c>
      <c r="F2409" s="1" t="s">
        <v>56</v>
      </c>
    </row>
    <row r="2410" spans="2:6">
      <c r="B2410" s="1" t="s">
        <v>15178</v>
      </c>
      <c r="C2410" s="1">
        <v>5</v>
      </c>
      <c r="D2410" s="1" t="s">
        <v>13753</v>
      </c>
      <c r="E2410" s="17">
        <v>0.54774305555555602</v>
      </c>
      <c r="F2410" s="1" t="s">
        <v>56</v>
      </c>
    </row>
    <row r="2411" spans="2:6">
      <c r="B2411" s="1" t="s">
        <v>15179</v>
      </c>
      <c r="C2411" s="1">
        <v>1</v>
      </c>
      <c r="D2411" s="1" t="s">
        <v>13753</v>
      </c>
      <c r="E2411" s="17">
        <v>0.54785879629629597</v>
      </c>
      <c r="F2411" s="1" t="s">
        <v>56</v>
      </c>
    </row>
    <row r="2412" spans="2:6">
      <c r="B2412" s="1" t="s">
        <v>15180</v>
      </c>
      <c r="C2412" s="1">
        <v>1</v>
      </c>
      <c r="D2412" s="1" t="s">
        <v>3076</v>
      </c>
      <c r="E2412" s="17">
        <v>0.54793981481481502</v>
      </c>
      <c r="F2412" s="1" t="s">
        <v>56</v>
      </c>
    </row>
    <row r="2413" spans="2:6">
      <c r="B2413" s="1" t="s">
        <v>15181</v>
      </c>
      <c r="C2413" s="1">
        <v>1</v>
      </c>
      <c r="D2413" s="1" t="s">
        <v>13687</v>
      </c>
      <c r="E2413" s="17">
        <v>0.54795138888888895</v>
      </c>
      <c r="F2413" s="1" t="s">
        <v>56</v>
      </c>
    </row>
    <row r="2414" spans="2:6">
      <c r="B2414" s="1" t="s">
        <v>15182</v>
      </c>
      <c r="C2414" s="1">
        <v>1</v>
      </c>
      <c r="D2414" s="1" t="s">
        <v>13753</v>
      </c>
      <c r="E2414" s="17">
        <v>0.54811342592592605</v>
      </c>
      <c r="F2414" s="1" t="s">
        <v>56</v>
      </c>
    </row>
    <row r="2415" spans="2:6">
      <c r="B2415" s="1" t="s">
        <v>15172</v>
      </c>
      <c r="C2415" s="1">
        <v>1</v>
      </c>
      <c r="D2415" s="1" t="s">
        <v>3077</v>
      </c>
      <c r="E2415" s="17">
        <v>0.54811342592592605</v>
      </c>
      <c r="F2415" s="1" t="s">
        <v>56</v>
      </c>
    </row>
    <row r="2416" spans="2:6">
      <c r="B2416" s="1" t="s">
        <v>15181</v>
      </c>
      <c r="C2416" s="1">
        <v>1</v>
      </c>
      <c r="D2416" s="1" t="s">
        <v>13762</v>
      </c>
      <c r="E2416" s="17">
        <v>0.54820601851851802</v>
      </c>
      <c r="F2416" s="1" t="s">
        <v>56</v>
      </c>
    </row>
    <row r="2417" spans="2:6">
      <c r="B2417" s="1" t="s">
        <v>15183</v>
      </c>
      <c r="C2417" s="1">
        <v>1</v>
      </c>
      <c r="D2417" s="1" t="s">
        <v>13746</v>
      </c>
      <c r="E2417" s="17">
        <v>0.54821759259259295</v>
      </c>
      <c r="F2417" s="1" t="s">
        <v>56</v>
      </c>
    </row>
    <row r="2418" spans="2:6">
      <c r="B2418" s="1" t="s">
        <v>15184</v>
      </c>
      <c r="C2418" s="1">
        <v>1</v>
      </c>
      <c r="D2418" s="1" t="s">
        <v>13760</v>
      </c>
      <c r="E2418" s="17">
        <v>0.54835648148148197</v>
      </c>
      <c r="F2418" s="1" t="s">
        <v>56</v>
      </c>
    </row>
    <row r="2419" spans="2:6">
      <c r="B2419" s="1" t="s">
        <v>15177</v>
      </c>
      <c r="C2419" s="1">
        <v>1</v>
      </c>
      <c r="D2419" s="1" t="s">
        <v>3078</v>
      </c>
      <c r="E2419" s="17">
        <v>0.548530092592593</v>
      </c>
      <c r="F2419" s="1" t="s">
        <v>56</v>
      </c>
    </row>
    <row r="2420" spans="2:6">
      <c r="B2420" s="1" t="s">
        <v>15171</v>
      </c>
      <c r="C2420" s="1">
        <v>1</v>
      </c>
      <c r="D2420" s="1" t="s">
        <v>3077</v>
      </c>
      <c r="E2420" s="17">
        <v>0.54858796296296297</v>
      </c>
      <c r="F2420" s="1" t="s">
        <v>56</v>
      </c>
    </row>
    <row r="2421" spans="2:6">
      <c r="B2421" s="1" t="s">
        <v>15185</v>
      </c>
      <c r="C2421" s="1">
        <v>5</v>
      </c>
      <c r="D2421" s="1" t="s">
        <v>13753</v>
      </c>
      <c r="E2421" s="17">
        <v>0.54874999999999996</v>
      </c>
      <c r="F2421" s="1" t="s">
        <v>56</v>
      </c>
    </row>
    <row r="2422" spans="2:6">
      <c r="B2422" s="1" t="s">
        <v>15180</v>
      </c>
      <c r="C2422" s="1">
        <v>1</v>
      </c>
      <c r="D2422" s="1" t="s">
        <v>13746</v>
      </c>
      <c r="E2422" s="17">
        <v>0.548761574074074</v>
      </c>
      <c r="F2422" s="1" t="s">
        <v>56</v>
      </c>
    </row>
    <row r="2423" spans="2:6">
      <c r="B2423" s="1" t="s">
        <v>15186</v>
      </c>
      <c r="C2423" s="1">
        <v>5</v>
      </c>
      <c r="D2423" s="1" t="s">
        <v>13753</v>
      </c>
      <c r="E2423" s="17">
        <v>0.54883101851851901</v>
      </c>
      <c r="F2423" s="1" t="s">
        <v>56</v>
      </c>
    </row>
    <row r="2424" spans="2:6">
      <c r="B2424" s="1" t="s">
        <v>15187</v>
      </c>
      <c r="C2424" s="1">
        <v>1</v>
      </c>
      <c r="D2424" s="1" t="s">
        <v>13753</v>
      </c>
      <c r="E2424" s="17">
        <v>0.54888888888888898</v>
      </c>
      <c r="F2424" s="1" t="s">
        <v>56</v>
      </c>
    </row>
    <row r="2425" spans="2:6">
      <c r="B2425" s="1" t="s">
        <v>15188</v>
      </c>
      <c r="C2425" s="1">
        <v>1</v>
      </c>
      <c r="D2425" s="1" t="s">
        <v>13753</v>
      </c>
      <c r="E2425" s="17">
        <v>0.54891203703703695</v>
      </c>
      <c r="F2425" s="1" t="s">
        <v>56</v>
      </c>
    </row>
    <row r="2426" spans="2:6">
      <c r="B2426" s="1" t="s">
        <v>15176</v>
      </c>
      <c r="C2426" s="1">
        <v>1</v>
      </c>
      <c r="D2426" s="1" t="s">
        <v>13762</v>
      </c>
      <c r="E2426" s="17">
        <v>0.54892361111111099</v>
      </c>
      <c r="F2426" s="1" t="s">
        <v>56</v>
      </c>
    </row>
    <row r="2427" spans="2:6">
      <c r="B2427" s="1" t="s">
        <v>15189</v>
      </c>
      <c r="C2427" s="1">
        <v>1</v>
      </c>
      <c r="D2427" s="1" t="s">
        <v>13753</v>
      </c>
      <c r="E2427" s="17">
        <v>0.549027777777778</v>
      </c>
      <c r="F2427" s="1" t="s">
        <v>56</v>
      </c>
    </row>
    <row r="2428" spans="2:6">
      <c r="B2428" s="1" t="s">
        <v>15190</v>
      </c>
      <c r="C2428" s="1">
        <v>1</v>
      </c>
      <c r="D2428" s="1" t="s">
        <v>13753</v>
      </c>
      <c r="E2428" s="17">
        <v>0.54910879629629605</v>
      </c>
      <c r="F2428" s="1" t="s">
        <v>56</v>
      </c>
    </row>
    <row r="2429" spans="2:6">
      <c r="B2429" s="1" t="s">
        <v>15191</v>
      </c>
      <c r="C2429" s="1">
        <v>1</v>
      </c>
      <c r="D2429" s="1" t="s">
        <v>13753</v>
      </c>
      <c r="E2429" s="17">
        <v>0.54913194444444402</v>
      </c>
      <c r="F2429" s="1" t="s">
        <v>56</v>
      </c>
    </row>
    <row r="2430" spans="2:6">
      <c r="B2430" s="1" t="s">
        <v>15175</v>
      </c>
      <c r="C2430" s="1">
        <v>1</v>
      </c>
      <c r="D2430" s="1" t="s">
        <v>3078</v>
      </c>
      <c r="E2430" s="17">
        <v>0.54918981481481499</v>
      </c>
      <c r="F2430" s="1" t="s">
        <v>56</v>
      </c>
    </row>
    <row r="2431" spans="2:6">
      <c r="B2431" s="1" t="s">
        <v>15192</v>
      </c>
      <c r="C2431" s="1">
        <v>1</v>
      </c>
      <c r="D2431" s="1" t="s">
        <v>3076</v>
      </c>
      <c r="E2431" s="17">
        <v>0.549456018518519</v>
      </c>
      <c r="F2431" s="1" t="s">
        <v>56</v>
      </c>
    </row>
    <row r="2432" spans="2:6">
      <c r="B2432" s="1" t="s">
        <v>15185</v>
      </c>
      <c r="C2432" s="1">
        <v>5</v>
      </c>
      <c r="D2432" s="1" t="s">
        <v>3078</v>
      </c>
      <c r="E2432" s="17">
        <v>0.549456018518519</v>
      </c>
      <c r="F2432" s="1" t="s">
        <v>56</v>
      </c>
    </row>
    <row r="2433" spans="2:6">
      <c r="B2433" s="1" t="s">
        <v>15193</v>
      </c>
      <c r="C2433" s="1">
        <v>1</v>
      </c>
      <c r="D2433" s="1" t="s">
        <v>13687</v>
      </c>
      <c r="E2433" s="17">
        <v>0.54960648148148195</v>
      </c>
      <c r="F2433" s="1" t="s">
        <v>56</v>
      </c>
    </row>
    <row r="2434" spans="2:6">
      <c r="B2434" s="1" t="s">
        <v>15182</v>
      </c>
      <c r="C2434" s="1">
        <v>1</v>
      </c>
      <c r="D2434" s="1" t="s">
        <v>13746</v>
      </c>
      <c r="E2434" s="17">
        <v>0.54971064814814796</v>
      </c>
      <c r="F2434" s="1" t="s">
        <v>56</v>
      </c>
    </row>
    <row r="2435" spans="2:6">
      <c r="B2435" s="1" t="s">
        <v>15150</v>
      </c>
      <c r="C2435" s="1">
        <v>1</v>
      </c>
      <c r="D2435" s="1" t="s">
        <v>3077</v>
      </c>
      <c r="E2435" s="17">
        <v>0.54981481481481498</v>
      </c>
      <c r="F2435" s="1" t="s">
        <v>56</v>
      </c>
    </row>
    <row r="2436" spans="2:6">
      <c r="B2436" s="1" t="s">
        <v>15194</v>
      </c>
      <c r="C2436" s="1">
        <v>1</v>
      </c>
      <c r="D2436" s="1" t="s">
        <v>3076</v>
      </c>
      <c r="E2436" s="17">
        <v>0.54982638888888902</v>
      </c>
      <c r="F2436" s="1" t="s">
        <v>56</v>
      </c>
    </row>
    <row r="2437" spans="2:6">
      <c r="B2437" s="1" t="s">
        <v>15187</v>
      </c>
      <c r="C2437" s="1">
        <v>1</v>
      </c>
      <c r="D2437" s="1" t="s">
        <v>13746</v>
      </c>
      <c r="E2437" s="17">
        <v>0.54993055555555603</v>
      </c>
      <c r="F2437" s="1" t="s">
        <v>56</v>
      </c>
    </row>
    <row r="2438" spans="2:6">
      <c r="B2438" s="1" t="s">
        <v>15195</v>
      </c>
      <c r="C2438" s="1">
        <v>2</v>
      </c>
      <c r="D2438" s="1" t="s">
        <v>13746</v>
      </c>
      <c r="E2438" s="17">
        <v>0.54997685185185197</v>
      </c>
      <c r="F2438" s="1" t="s">
        <v>56</v>
      </c>
    </row>
    <row r="2439" spans="2:6">
      <c r="B2439" s="1" t="s">
        <v>15196</v>
      </c>
      <c r="C2439" s="1">
        <v>1</v>
      </c>
      <c r="D2439" s="1" t="s">
        <v>13753</v>
      </c>
      <c r="E2439" s="17">
        <v>0.55005787037037002</v>
      </c>
      <c r="F2439" s="1" t="s">
        <v>56</v>
      </c>
    </row>
    <row r="2440" spans="2:6">
      <c r="B2440" s="1" t="s">
        <v>15197</v>
      </c>
      <c r="C2440" s="1">
        <v>5</v>
      </c>
      <c r="D2440" s="1" t="s">
        <v>13753</v>
      </c>
      <c r="E2440" s="17">
        <v>0.55019675925925904</v>
      </c>
      <c r="F2440" s="1" t="s">
        <v>56</v>
      </c>
    </row>
    <row r="2441" spans="2:6">
      <c r="B2441" s="1" t="s">
        <v>15198</v>
      </c>
      <c r="C2441" s="1">
        <v>1</v>
      </c>
      <c r="D2441" s="1" t="s">
        <v>13760</v>
      </c>
      <c r="E2441" s="17">
        <v>0.55048611111111101</v>
      </c>
      <c r="F2441" s="1" t="s">
        <v>56</v>
      </c>
    </row>
    <row r="2442" spans="2:6">
      <c r="B2442" s="1" t="s">
        <v>15199</v>
      </c>
      <c r="C2442" s="1">
        <v>1</v>
      </c>
      <c r="D2442" s="1" t="s">
        <v>13760</v>
      </c>
      <c r="E2442" s="17">
        <v>0.55062500000000003</v>
      </c>
      <c r="F2442" s="1" t="s">
        <v>56</v>
      </c>
    </row>
    <row r="2443" spans="2:6">
      <c r="B2443" s="1" t="s">
        <v>15200</v>
      </c>
      <c r="C2443" s="1">
        <v>1</v>
      </c>
      <c r="D2443" s="1" t="s">
        <v>13687</v>
      </c>
      <c r="E2443" s="17">
        <v>0.55068287037037</v>
      </c>
      <c r="F2443" s="1" t="s">
        <v>56</v>
      </c>
    </row>
    <row r="2444" spans="2:6">
      <c r="B2444" s="1" t="s">
        <v>15161</v>
      </c>
      <c r="C2444" s="1">
        <v>1</v>
      </c>
      <c r="D2444" s="1" t="s">
        <v>3077</v>
      </c>
      <c r="E2444" s="17">
        <v>0.55070601851851897</v>
      </c>
      <c r="F2444" s="1" t="s">
        <v>56</v>
      </c>
    </row>
    <row r="2445" spans="2:6">
      <c r="B2445" s="1" t="s">
        <v>15201</v>
      </c>
      <c r="C2445" s="1">
        <v>1</v>
      </c>
      <c r="D2445" s="1" t="s">
        <v>13687</v>
      </c>
      <c r="E2445" s="17">
        <v>0.55071759259259301</v>
      </c>
      <c r="F2445" s="1" t="s">
        <v>56</v>
      </c>
    </row>
    <row r="2446" spans="2:6">
      <c r="B2446" s="1" t="s">
        <v>14539</v>
      </c>
      <c r="C2446" s="1">
        <v>1</v>
      </c>
      <c r="D2446" s="1" t="s">
        <v>3077</v>
      </c>
      <c r="E2446" s="17">
        <v>0.55077546296296298</v>
      </c>
      <c r="F2446" s="1" t="s">
        <v>56</v>
      </c>
    </row>
    <row r="2447" spans="2:6">
      <c r="B2447" s="1" t="s">
        <v>14391</v>
      </c>
      <c r="C2447" s="1">
        <v>1</v>
      </c>
      <c r="D2447" s="1" t="s">
        <v>13746</v>
      </c>
      <c r="E2447" s="17">
        <v>0.55081018518518499</v>
      </c>
      <c r="F2447" s="1" t="s">
        <v>56</v>
      </c>
    </row>
    <row r="2448" spans="2:6">
      <c r="B2448" s="1" t="s">
        <v>15198</v>
      </c>
      <c r="C2448" s="1">
        <v>1</v>
      </c>
      <c r="D2448" s="1" t="s">
        <v>3077</v>
      </c>
      <c r="E2448" s="17">
        <v>0.55081018518518499</v>
      </c>
      <c r="F2448" s="1" t="s">
        <v>56</v>
      </c>
    </row>
    <row r="2449" spans="2:6">
      <c r="B2449" s="1" t="s">
        <v>15194</v>
      </c>
      <c r="C2449" s="1">
        <v>1</v>
      </c>
      <c r="D2449" s="1" t="s">
        <v>3077</v>
      </c>
      <c r="E2449" s="17">
        <v>0.55085648148148103</v>
      </c>
      <c r="F2449" s="1" t="s">
        <v>56</v>
      </c>
    </row>
    <row r="2450" spans="2:6">
      <c r="B2450" s="1" t="s">
        <v>15202</v>
      </c>
      <c r="C2450" s="1">
        <v>1</v>
      </c>
      <c r="D2450" s="1" t="s">
        <v>13687</v>
      </c>
      <c r="E2450" s="17">
        <v>0.55086805555555596</v>
      </c>
      <c r="F2450" s="1" t="s">
        <v>56</v>
      </c>
    </row>
    <row r="2451" spans="2:6">
      <c r="B2451" s="1" t="s">
        <v>15203</v>
      </c>
      <c r="C2451" s="1">
        <v>1</v>
      </c>
      <c r="D2451" s="1" t="s">
        <v>13760</v>
      </c>
      <c r="E2451" s="17">
        <v>0.55090277777777796</v>
      </c>
      <c r="F2451" s="1" t="s">
        <v>56</v>
      </c>
    </row>
    <row r="2452" spans="2:6">
      <c r="B2452" s="1" t="s">
        <v>15204</v>
      </c>
      <c r="C2452" s="1">
        <v>2</v>
      </c>
      <c r="D2452" s="1" t="s">
        <v>13687</v>
      </c>
      <c r="E2452" s="17">
        <v>0.55098379629629601</v>
      </c>
      <c r="F2452" s="1" t="s">
        <v>56</v>
      </c>
    </row>
    <row r="2453" spans="2:6">
      <c r="B2453" s="1" t="s">
        <v>14823</v>
      </c>
      <c r="C2453" s="1">
        <v>1</v>
      </c>
      <c r="D2453" s="1" t="s">
        <v>13746</v>
      </c>
      <c r="E2453" s="17">
        <v>0.55100694444444398</v>
      </c>
      <c r="F2453" s="1" t="s">
        <v>56</v>
      </c>
    </row>
    <row r="2454" spans="2:6">
      <c r="B2454" s="1" t="s">
        <v>15104</v>
      </c>
      <c r="C2454" s="1">
        <v>2</v>
      </c>
      <c r="D2454" s="1" t="s">
        <v>13746</v>
      </c>
      <c r="E2454" s="17">
        <v>0.55108796296296303</v>
      </c>
      <c r="F2454" s="1" t="s">
        <v>56</v>
      </c>
    </row>
    <row r="2455" spans="2:6">
      <c r="B2455" s="1" t="s">
        <v>15205</v>
      </c>
      <c r="C2455" s="1">
        <v>1</v>
      </c>
      <c r="D2455" s="1" t="s">
        <v>13753</v>
      </c>
      <c r="E2455" s="17">
        <v>0.551111111111111</v>
      </c>
      <c r="F2455" s="1" t="s">
        <v>56</v>
      </c>
    </row>
    <row r="2456" spans="2:6">
      <c r="B2456" s="1" t="s">
        <v>15178</v>
      </c>
      <c r="C2456" s="1">
        <v>5</v>
      </c>
      <c r="D2456" s="1" t="s">
        <v>3078</v>
      </c>
      <c r="E2456" s="17">
        <v>0.551111111111111</v>
      </c>
      <c r="F2456" s="1" t="s">
        <v>56</v>
      </c>
    </row>
    <row r="2457" spans="2:6">
      <c r="B2457" s="1" t="s">
        <v>15206</v>
      </c>
      <c r="C2457" s="1">
        <v>1</v>
      </c>
      <c r="D2457" s="1" t="s">
        <v>13753</v>
      </c>
      <c r="E2457" s="17">
        <v>0.551145833333333</v>
      </c>
      <c r="F2457" s="1" t="s">
        <v>56</v>
      </c>
    </row>
    <row r="2458" spans="2:6">
      <c r="B2458" s="1" t="s">
        <v>15207</v>
      </c>
      <c r="C2458" s="1">
        <v>1</v>
      </c>
      <c r="D2458" s="1" t="s">
        <v>13753</v>
      </c>
      <c r="E2458" s="17">
        <v>0.55128472222222202</v>
      </c>
      <c r="F2458" s="1" t="s">
        <v>56</v>
      </c>
    </row>
    <row r="2459" spans="2:6">
      <c r="B2459" s="1" t="s">
        <v>15208</v>
      </c>
      <c r="C2459" s="1">
        <v>1</v>
      </c>
      <c r="D2459" s="1" t="s">
        <v>13753</v>
      </c>
      <c r="E2459" s="17">
        <v>0.55152777777777795</v>
      </c>
      <c r="F2459" s="1" t="s">
        <v>56</v>
      </c>
    </row>
    <row r="2460" spans="2:6">
      <c r="B2460" s="1" t="s">
        <v>15209</v>
      </c>
      <c r="C2460" s="1">
        <v>1</v>
      </c>
      <c r="D2460" s="1" t="s">
        <v>13753</v>
      </c>
      <c r="E2460" s="17">
        <v>0.55163194444444397</v>
      </c>
      <c r="F2460" s="1" t="s">
        <v>56</v>
      </c>
    </row>
    <row r="2461" spans="2:6">
      <c r="B2461" s="1" t="s">
        <v>15210</v>
      </c>
      <c r="C2461" s="1">
        <v>1</v>
      </c>
      <c r="D2461" s="1" t="s">
        <v>3076</v>
      </c>
      <c r="E2461" s="17">
        <v>0.55172453703703705</v>
      </c>
      <c r="F2461" s="1" t="s">
        <v>56</v>
      </c>
    </row>
    <row r="2462" spans="2:6">
      <c r="B2462" s="1" t="s">
        <v>15208</v>
      </c>
      <c r="C2462" s="1">
        <v>1</v>
      </c>
      <c r="D2462" s="1" t="s">
        <v>13746</v>
      </c>
      <c r="E2462" s="17">
        <v>0.55172453703703705</v>
      </c>
      <c r="F2462" s="1" t="s">
        <v>56</v>
      </c>
    </row>
    <row r="2463" spans="2:6">
      <c r="B2463" s="1" t="s">
        <v>15211</v>
      </c>
      <c r="C2463" s="1">
        <v>1</v>
      </c>
      <c r="D2463" s="1" t="s">
        <v>13760</v>
      </c>
      <c r="E2463" s="17">
        <v>0.55185185185185204</v>
      </c>
      <c r="F2463" s="1" t="s">
        <v>56</v>
      </c>
    </row>
    <row r="2464" spans="2:6">
      <c r="B2464" s="1" t="s">
        <v>15212</v>
      </c>
      <c r="C2464" s="1">
        <v>1</v>
      </c>
      <c r="D2464" s="1" t="s">
        <v>13760</v>
      </c>
      <c r="E2464" s="17">
        <v>0.55188657407407404</v>
      </c>
      <c r="F2464" s="1" t="s">
        <v>56</v>
      </c>
    </row>
    <row r="2465" spans="2:6">
      <c r="B2465" s="1" t="s">
        <v>15200</v>
      </c>
      <c r="C2465" s="1">
        <v>1</v>
      </c>
      <c r="D2465" s="1" t="s">
        <v>13746</v>
      </c>
      <c r="E2465" s="17">
        <v>0.55197916666666702</v>
      </c>
      <c r="F2465" s="1" t="s">
        <v>56</v>
      </c>
    </row>
    <row r="2466" spans="2:6">
      <c r="B2466" s="1" t="s">
        <v>15188</v>
      </c>
      <c r="C2466" s="1">
        <v>1</v>
      </c>
      <c r="D2466" s="1" t="s">
        <v>13746</v>
      </c>
      <c r="E2466" s="17">
        <v>0.55206018518518496</v>
      </c>
      <c r="F2466" s="1" t="s">
        <v>56</v>
      </c>
    </row>
    <row r="2467" spans="2:6">
      <c r="B2467" s="1" t="s">
        <v>15213</v>
      </c>
      <c r="C2467" s="1">
        <v>1</v>
      </c>
      <c r="D2467" s="1" t="s">
        <v>13687</v>
      </c>
      <c r="E2467" s="17">
        <v>0.552071759259259</v>
      </c>
      <c r="F2467" s="1" t="s">
        <v>56</v>
      </c>
    </row>
    <row r="2468" spans="2:6">
      <c r="B2468" s="1" t="s">
        <v>15202</v>
      </c>
      <c r="C2468" s="1">
        <v>1</v>
      </c>
      <c r="D2468" s="1" t="s">
        <v>13746</v>
      </c>
      <c r="E2468" s="17">
        <v>0.55208333333333304</v>
      </c>
      <c r="F2468" s="1" t="s">
        <v>57</v>
      </c>
    </row>
    <row r="2469" spans="2:6">
      <c r="B2469" s="1" t="s">
        <v>15214</v>
      </c>
      <c r="C2469" s="1">
        <v>1</v>
      </c>
      <c r="D2469" s="1" t="s">
        <v>13753</v>
      </c>
      <c r="E2469" s="17">
        <v>0.55209490740740697</v>
      </c>
      <c r="F2469" s="1" t="s">
        <v>57</v>
      </c>
    </row>
    <row r="2470" spans="2:6">
      <c r="B2470" s="1" t="s">
        <v>15102</v>
      </c>
      <c r="C2470" s="1">
        <v>1</v>
      </c>
      <c r="D2470" s="1" t="s">
        <v>13762</v>
      </c>
      <c r="E2470" s="17">
        <v>0.55209490740740697</v>
      </c>
      <c r="F2470" s="1" t="s">
        <v>57</v>
      </c>
    </row>
    <row r="2471" spans="2:6">
      <c r="B2471" s="1" t="s">
        <v>15215</v>
      </c>
      <c r="C2471" s="1">
        <v>1</v>
      </c>
      <c r="D2471" s="1" t="s">
        <v>13753</v>
      </c>
      <c r="E2471" s="17">
        <v>0.55222222222222195</v>
      </c>
      <c r="F2471" s="1" t="s">
        <v>57</v>
      </c>
    </row>
    <row r="2472" spans="2:6">
      <c r="B2472" s="1" t="s">
        <v>15216</v>
      </c>
      <c r="C2472" s="1">
        <v>1</v>
      </c>
      <c r="D2472" s="1" t="s">
        <v>13760</v>
      </c>
      <c r="E2472" s="17">
        <v>0.55224537037037003</v>
      </c>
      <c r="F2472" s="1" t="s">
        <v>57</v>
      </c>
    </row>
    <row r="2473" spans="2:6">
      <c r="B2473" s="1" t="s">
        <v>15217</v>
      </c>
      <c r="C2473" s="1">
        <v>1</v>
      </c>
      <c r="D2473" s="1" t="s">
        <v>13753</v>
      </c>
      <c r="E2473" s="17">
        <v>0.55228009259259303</v>
      </c>
      <c r="F2473" s="1" t="s">
        <v>57</v>
      </c>
    </row>
    <row r="2474" spans="2:6">
      <c r="B2474" s="1" t="s">
        <v>14815</v>
      </c>
      <c r="C2474" s="1">
        <v>2</v>
      </c>
      <c r="D2474" s="1" t="s">
        <v>13746</v>
      </c>
      <c r="E2474" s="17">
        <v>0.55232638888888896</v>
      </c>
      <c r="F2474" s="1" t="s">
        <v>57</v>
      </c>
    </row>
    <row r="2475" spans="2:6">
      <c r="B2475" s="1" t="s">
        <v>15210</v>
      </c>
      <c r="C2475" s="1">
        <v>1</v>
      </c>
      <c r="D2475" s="1" t="s">
        <v>3077</v>
      </c>
      <c r="E2475" s="17">
        <v>0.55236111111111097</v>
      </c>
      <c r="F2475" s="1" t="s">
        <v>57</v>
      </c>
    </row>
    <row r="2476" spans="2:6">
      <c r="B2476" s="1" t="s">
        <v>15218</v>
      </c>
      <c r="C2476" s="1">
        <v>1</v>
      </c>
      <c r="D2476" s="1" t="s">
        <v>13687</v>
      </c>
      <c r="E2476" s="17">
        <v>0.55240740740740701</v>
      </c>
      <c r="F2476" s="1" t="s">
        <v>57</v>
      </c>
    </row>
    <row r="2477" spans="2:6">
      <c r="B2477" s="1" t="s">
        <v>15213</v>
      </c>
      <c r="C2477" s="1">
        <v>1</v>
      </c>
      <c r="D2477" s="1" t="s">
        <v>3095</v>
      </c>
      <c r="E2477" s="17">
        <v>0.55246527777777799</v>
      </c>
      <c r="F2477" s="1" t="s">
        <v>57</v>
      </c>
    </row>
    <row r="2478" spans="2:6">
      <c r="B2478" s="1" t="s">
        <v>15219</v>
      </c>
      <c r="C2478" s="1">
        <v>5</v>
      </c>
      <c r="D2478" s="1" t="s">
        <v>13753</v>
      </c>
      <c r="E2478" s="17">
        <v>0.55248842592592595</v>
      </c>
      <c r="F2478" s="1" t="s">
        <v>57</v>
      </c>
    </row>
    <row r="2479" spans="2:6">
      <c r="B2479" s="1" t="s">
        <v>15214</v>
      </c>
      <c r="C2479" s="1">
        <v>1</v>
      </c>
      <c r="D2479" s="1" t="s">
        <v>3078</v>
      </c>
      <c r="E2479" s="17">
        <v>0.55260416666666701</v>
      </c>
      <c r="F2479" s="1" t="s">
        <v>57</v>
      </c>
    </row>
    <row r="2480" spans="2:6">
      <c r="B2480" s="1" t="s">
        <v>15205</v>
      </c>
      <c r="C2480" s="1">
        <v>1</v>
      </c>
      <c r="D2480" s="1" t="s">
        <v>3095</v>
      </c>
      <c r="E2480" s="17">
        <v>0.55268518518518495</v>
      </c>
      <c r="F2480" s="1" t="s">
        <v>57</v>
      </c>
    </row>
    <row r="2481" spans="2:6">
      <c r="B2481" s="1" t="s">
        <v>15220</v>
      </c>
      <c r="C2481" s="1">
        <v>1</v>
      </c>
      <c r="D2481" s="1" t="s">
        <v>13760</v>
      </c>
      <c r="E2481" s="17">
        <v>0.55287037037037001</v>
      </c>
      <c r="F2481" s="1" t="s">
        <v>57</v>
      </c>
    </row>
    <row r="2482" spans="2:6">
      <c r="B2482" s="1" t="s">
        <v>15221</v>
      </c>
      <c r="C2482" s="1">
        <v>1</v>
      </c>
      <c r="D2482" s="1" t="s">
        <v>13687</v>
      </c>
      <c r="E2482" s="17">
        <v>0.55318287037036995</v>
      </c>
      <c r="F2482" s="1" t="s">
        <v>57</v>
      </c>
    </row>
    <row r="2483" spans="2:6">
      <c r="B2483" s="1" t="s">
        <v>15222</v>
      </c>
      <c r="C2483" s="1">
        <v>2</v>
      </c>
      <c r="D2483" s="1" t="s">
        <v>13760</v>
      </c>
      <c r="E2483" s="17">
        <v>0.55321759259259295</v>
      </c>
      <c r="F2483" s="1" t="s">
        <v>57</v>
      </c>
    </row>
    <row r="2484" spans="2:6">
      <c r="B2484" s="1" t="s">
        <v>15220</v>
      </c>
      <c r="C2484" s="1">
        <v>1</v>
      </c>
      <c r="D2484" s="1" t="s">
        <v>13762</v>
      </c>
      <c r="E2484" s="17">
        <v>0.55331018518518504</v>
      </c>
      <c r="F2484" s="1" t="s">
        <v>57</v>
      </c>
    </row>
    <row r="2485" spans="2:6">
      <c r="B2485" s="1" t="s">
        <v>15217</v>
      </c>
      <c r="C2485" s="1">
        <v>1</v>
      </c>
      <c r="D2485" s="1" t="s">
        <v>3078</v>
      </c>
      <c r="E2485" s="17">
        <v>0.55346064814814799</v>
      </c>
      <c r="F2485" s="1" t="s">
        <v>57</v>
      </c>
    </row>
    <row r="2486" spans="2:6">
      <c r="B2486" s="1" t="s">
        <v>15223</v>
      </c>
      <c r="C2486" s="1">
        <v>5</v>
      </c>
      <c r="D2486" s="1" t="s">
        <v>13753</v>
      </c>
      <c r="E2486" s="17">
        <v>0.55349537037037</v>
      </c>
      <c r="F2486" s="1" t="s">
        <v>57</v>
      </c>
    </row>
    <row r="2487" spans="2:6">
      <c r="B2487" s="1" t="s">
        <v>15224</v>
      </c>
      <c r="C2487" s="1">
        <v>1</v>
      </c>
      <c r="D2487" s="1" t="s">
        <v>13687</v>
      </c>
      <c r="E2487" s="17">
        <v>0.55351851851851896</v>
      </c>
      <c r="F2487" s="1" t="s">
        <v>57</v>
      </c>
    </row>
    <row r="2488" spans="2:6">
      <c r="B2488" s="1" t="s">
        <v>15225</v>
      </c>
      <c r="C2488" s="1">
        <v>2</v>
      </c>
      <c r="D2488" s="1" t="s">
        <v>13753</v>
      </c>
      <c r="E2488" s="17">
        <v>0.55361111111111105</v>
      </c>
      <c r="F2488" s="1" t="s">
        <v>57</v>
      </c>
    </row>
    <row r="2489" spans="2:6">
      <c r="B2489" s="1" t="s">
        <v>15149</v>
      </c>
      <c r="C2489" s="1">
        <v>2</v>
      </c>
      <c r="D2489" s="1" t="s">
        <v>13762</v>
      </c>
      <c r="E2489" s="17">
        <v>0.55381944444444398</v>
      </c>
      <c r="F2489" s="1" t="s">
        <v>57</v>
      </c>
    </row>
    <row r="2490" spans="2:6">
      <c r="B2490" s="1" t="s">
        <v>14399</v>
      </c>
      <c r="C2490" s="1">
        <v>5</v>
      </c>
      <c r="D2490" s="1" t="s">
        <v>3078</v>
      </c>
      <c r="E2490" s="17">
        <v>0.55384259259259305</v>
      </c>
      <c r="F2490" s="1" t="s">
        <v>57</v>
      </c>
    </row>
    <row r="2491" spans="2:6">
      <c r="B2491" s="1" t="s">
        <v>15226</v>
      </c>
      <c r="C2491" s="1">
        <v>1</v>
      </c>
      <c r="D2491" s="1" t="s">
        <v>13753</v>
      </c>
      <c r="E2491" s="17">
        <v>0.55390046296296302</v>
      </c>
      <c r="F2491" s="1" t="s">
        <v>57</v>
      </c>
    </row>
    <row r="2492" spans="2:6">
      <c r="B2492" s="1" t="s">
        <v>15227</v>
      </c>
      <c r="C2492" s="1">
        <v>2</v>
      </c>
      <c r="D2492" s="1" t="s">
        <v>13753</v>
      </c>
      <c r="E2492" s="17">
        <v>0.55393518518518503</v>
      </c>
      <c r="F2492" s="1" t="s">
        <v>57</v>
      </c>
    </row>
    <row r="2493" spans="2:6">
      <c r="B2493" s="1" t="s">
        <v>15228</v>
      </c>
      <c r="C2493" s="1">
        <v>1</v>
      </c>
      <c r="D2493" s="1" t="s">
        <v>13687</v>
      </c>
      <c r="E2493" s="17">
        <v>0.55393518518518503</v>
      </c>
      <c r="F2493" s="1" t="s">
        <v>57</v>
      </c>
    </row>
    <row r="2494" spans="2:6">
      <c r="B2494" s="1" t="s">
        <v>15229</v>
      </c>
      <c r="C2494" s="1">
        <v>1</v>
      </c>
      <c r="D2494" s="1" t="s">
        <v>13753</v>
      </c>
      <c r="E2494" s="17">
        <v>0.553958333333333</v>
      </c>
      <c r="F2494" s="1" t="s">
        <v>57</v>
      </c>
    </row>
    <row r="2495" spans="2:6">
      <c r="B2495" s="1" t="s">
        <v>15230</v>
      </c>
      <c r="C2495" s="1">
        <v>1</v>
      </c>
      <c r="D2495" s="1" t="s">
        <v>13753</v>
      </c>
      <c r="E2495" s="17">
        <v>0.553958333333333</v>
      </c>
      <c r="F2495" s="1" t="s">
        <v>57</v>
      </c>
    </row>
    <row r="2496" spans="2:6">
      <c r="B2496" s="1" t="s">
        <v>15211</v>
      </c>
      <c r="C2496" s="1">
        <v>1</v>
      </c>
      <c r="D2496" s="1" t="s">
        <v>13746</v>
      </c>
      <c r="E2496" s="17">
        <v>0.553958333333333</v>
      </c>
      <c r="F2496" s="1" t="s">
        <v>57</v>
      </c>
    </row>
    <row r="2497" spans="2:6">
      <c r="B2497" s="1" t="s">
        <v>15199</v>
      </c>
      <c r="C2497" s="1">
        <v>1</v>
      </c>
      <c r="D2497" s="1" t="s">
        <v>13746</v>
      </c>
      <c r="E2497" s="17">
        <v>0.55401620370370397</v>
      </c>
      <c r="F2497" s="1" t="s">
        <v>57</v>
      </c>
    </row>
    <row r="2498" spans="2:6">
      <c r="B2498" s="1" t="s">
        <v>15231</v>
      </c>
      <c r="C2498" s="1">
        <v>1</v>
      </c>
      <c r="D2498" s="1" t="s">
        <v>13760</v>
      </c>
      <c r="E2498" s="17">
        <v>0.55402777777777801</v>
      </c>
      <c r="F2498" s="1" t="s">
        <v>57</v>
      </c>
    </row>
    <row r="2499" spans="2:6">
      <c r="B2499" s="1" t="s">
        <v>15232</v>
      </c>
      <c r="C2499" s="1">
        <v>1</v>
      </c>
      <c r="D2499" s="1" t="s">
        <v>13753</v>
      </c>
      <c r="E2499" s="17">
        <v>0.55405092592592597</v>
      </c>
      <c r="F2499" s="1" t="s">
        <v>57</v>
      </c>
    </row>
    <row r="2500" spans="2:6">
      <c r="B2500" s="1" t="s">
        <v>15233</v>
      </c>
      <c r="C2500" s="1">
        <v>1</v>
      </c>
      <c r="D2500" s="1" t="s">
        <v>13760</v>
      </c>
      <c r="E2500" s="17">
        <v>0.55407407407407405</v>
      </c>
      <c r="F2500" s="1" t="s">
        <v>57</v>
      </c>
    </row>
    <row r="2501" spans="2:6">
      <c r="B2501" s="1" t="s">
        <v>15234</v>
      </c>
      <c r="C2501" s="1">
        <v>5</v>
      </c>
      <c r="D2501" s="1" t="s">
        <v>13753</v>
      </c>
      <c r="E2501" s="17">
        <v>0.55414351851851895</v>
      </c>
      <c r="F2501" s="1" t="s">
        <v>57</v>
      </c>
    </row>
    <row r="2502" spans="2:6">
      <c r="B2502" s="1" t="s">
        <v>15174</v>
      </c>
      <c r="C2502" s="1">
        <v>1</v>
      </c>
      <c r="D2502" s="1" t="s">
        <v>13746</v>
      </c>
      <c r="E2502" s="17">
        <v>0.55416666666666703</v>
      </c>
      <c r="F2502" s="1" t="s">
        <v>57</v>
      </c>
    </row>
    <row r="2503" spans="2:6">
      <c r="B2503" s="1" t="s">
        <v>15235</v>
      </c>
      <c r="C2503" s="1">
        <v>1</v>
      </c>
      <c r="D2503" s="1" t="s">
        <v>3076</v>
      </c>
      <c r="E2503" s="17">
        <v>0.55453703703703705</v>
      </c>
      <c r="F2503" s="1" t="s">
        <v>57</v>
      </c>
    </row>
    <row r="2504" spans="2:6">
      <c r="B2504" s="1" t="s">
        <v>15236</v>
      </c>
      <c r="C2504" s="1">
        <v>1</v>
      </c>
      <c r="D2504" s="1" t="s">
        <v>13753</v>
      </c>
      <c r="E2504" s="17">
        <v>0.55459490740740702</v>
      </c>
      <c r="F2504" s="1" t="s">
        <v>57</v>
      </c>
    </row>
    <row r="2505" spans="2:6">
      <c r="B2505" s="1" t="s">
        <v>15196</v>
      </c>
      <c r="C2505" s="1">
        <v>1</v>
      </c>
      <c r="D2505" s="1" t="s">
        <v>3095</v>
      </c>
      <c r="E2505" s="17">
        <v>0.55459490740740702</v>
      </c>
      <c r="F2505" s="1" t="s">
        <v>57</v>
      </c>
    </row>
    <row r="2506" spans="2:6">
      <c r="B2506" s="1" t="s">
        <v>15237</v>
      </c>
      <c r="C2506" s="1">
        <v>1</v>
      </c>
      <c r="D2506" s="1" t="s">
        <v>13753</v>
      </c>
      <c r="E2506" s="17">
        <v>0.55462962962963003</v>
      </c>
      <c r="F2506" s="1" t="s">
        <v>57</v>
      </c>
    </row>
    <row r="2507" spans="2:6">
      <c r="B2507" s="1" t="s">
        <v>15238</v>
      </c>
      <c r="C2507" s="1">
        <v>1</v>
      </c>
      <c r="D2507" s="1" t="s">
        <v>13753</v>
      </c>
      <c r="E2507" s="17">
        <v>0.55473379629629604</v>
      </c>
      <c r="F2507" s="1" t="s">
        <v>57</v>
      </c>
    </row>
    <row r="2508" spans="2:6">
      <c r="B2508" s="1" t="s">
        <v>14236</v>
      </c>
      <c r="C2508" s="1">
        <v>1</v>
      </c>
      <c r="D2508" s="1" t="s">
        <v>13762</v>
      </c>
      <c r="E2508" s="17">
        <v>0.55481481481481498</v>
      </c>
      <c r="F2508" s="1" t="s">
        <v>57</v>
      </c>
    </row>
    <row r="2509" spans="2:6">
      <c r="B2509" s="1" t="s">
        <v>15239</v>
      </c>
      <c r="C2509" s="1">
        <v>1</v>
      </c>
      <c r="D2509" s="1" t="s">
        <v>13687</v>
      </c>
      <c r="E2509" s="17">
        <v>0.55483796296296295</v>
      </c>
      <c r="F2509" s="1" t="s">
        <v>57</v>
      </c>
    </row>
    <row r="2510" spans="2:6">
      <c r="B2510" s="1" t="s">
        <v>15226</v>
      </c>
      <c r="C2510" s="1">
        <v>1</v>
      </c>
      <c r="D2510" s="1" t="s">
        <v>13746</v>
      </c>
      <c r="E2510" s="17">
        <v>0.55494212962962997</v>
      </c>
      <c r="F2510" s="1" t="s">
        <v>57</v>
      </c>
    </row>
    <row r="2511" spans="2:6">
      <c r="B2511" s="1" t="s">
        <v>15240</v>
      </c>
      <c r="C2511" s="1">
        <v>1</v>
      </c>
      <c r="D2511" s="1" t="s">
        <v>13753</v>
      </c>
      <c r="E2511" s="17">
        <v>0.55497685185185197</v>
      </c>
      <c r="F2511" s="1" t="s">
        <v>57</v>
      </c>
    </row>
    <row r="2512" spans="2:6">
      <c r="B2512" s="1" t="s">
        <v>15238</v>
      </c>
      <c r="C2512" s="1">
        <v>1</v>
      </c>
      <c r="D2512" s="1" t="s">
        <v>13746</v>
      </c>
      <c r="E2512" s="17">
        <v>0.55503472222222205</v>
      </c>
      <c r="F2512" s="1" t="s">
        <v>57</v>
      </c>
    </row>
    <row r="2513" spans="2:6">
      <c r="B2513" s="1" t="s">
        <v>14398</v>
      </c>
      <c r="C2513" s="1">
        <v>1</v>
      </c>
      <c r="D2513" s="1" t="s">
        <v>13746</v>
      </c>
      <c r="E2513" s="17">
        <v>0.55506944444444395</v>
      </c>
      <c r="F2513" s="1" t="s">
        <v>57</v>
      </c>
    </row>
    <row r="2514" spans="2:6">
      <c r="B2514" s="1" t="s">
        <v>15224</v>
      </c>
      <c r="C2514" s="1">
        <v>1</v>
      </c>
      <c r="D2514" s="1" t="s">
        <v>13746</v>
      </c>
      <c r="E2514" s="17">
        <v>0.55509259259259303</v>
      </c>
      <c r="F2514" s="1" t="s">
        <v>57</v>
      </c>
    </row>
    <row r="2515" spans="2:6">
      <c r="B2515" s="1" t="s">
        <v>15240</v>
      </c>
      <c r="C2515" s="1">
        <v>1</v>
      </c>
      <c r="D2515" s="1" t="s">
        <v>13746</v>
      </c>
      <c r="E2515" s="17">
        <v>0.55519675925925904</v>
      </c>
      <c r="F2515" s="1" t="s">
        <v>57</v>
      </c>
    </row>
    <row r="2516" spans="2:6">
      <c r="B2516" s="1" t="s">
        <v>15229</v>
      </c>
      <c r="C2516" s="1">
        <v>1</v>
      </c>
      <c r="D2516" s="1" t="s">
        <v>3078</v>
      </c>
      <c r="E2516" s="17">
        <v>0.55521990740740701</v>
      </c>
      <c r="F2516" s="1" t="s">
        <v>57</v>
      </c>
    </row>
    <row r="2517" spans="2:6">
      <c r="B2517" s="1" t="s">
        <v>15206</v>
      </c>
      <c r="C2517" s="1">
        <v>1</v>
      </c>
      <c r="D2517" s="1" t="s">
        <v>3077</v>
      </c>
      <c r="E2517" s="17">
        <v>0.55524305555555598</v>
      </c>
      <c r="F2517" s="1" t="s">
        <v>57</v>
      </c>
    </row>
    <row r="2518" spans="2:6">
      <c r="B2518" s="1" t="s">
        <v>15241</v>
      </c>
      <c r="C2518" s="1">
        <v>1</v>
      </c>
      <c r="D2518" s="1" t="s">
        <v>13753</v>
      </c>
      <c r="E2518" s="17">
        <v>0.55540509259259296</v>
      </c>
      <c r="F2518" s="1" t="s">
        <v>57</v>
      </c>
    </row>
    <row r="2519" spans="2:6">
      <c r="B2519" s="1" t="s">
        <v>15242</v>
      </c>
      <c r="C2519" s="1">
        <v>1</v>
      </c>
      <c r="D2519" s="1" t="s">
        <v>13753</v>
      </c>
      <c r="E2519" s="17">
        <v>0.55547453703703698</v>
      </c>
      <c r="F2519" s="1" t="s">
        <v>57</v>
      </c>
    </row>
    <row r="2520" spans="2:6">
      <c r="B2520" s="1" t="s">
        <v>15118</v>
      </c>
      <c r="C2520" s="1">
        <v>1</v>
      </c>
      <c r="D2520" s="1" t="s">
        <v>3095</v>
      </c>
      <c r="E2520" s="17">
        <v>0.55547453703703698</v>
      </c>
      <c r="F2520" s="1" t="s">
        <v>57</v>
      </c>
    </row>
    <row r="2521" spans="2:6">
      <c r="B2521" s="1" t="s">
        <v>15243</v>
      </c>
      <c r="C2521" s="1">
        <v>1</v>
      </c>
      <c r="D2521" s="1" t="s">
        <v>13753</v>
      </c>
      <c r="E2521" s="17">
        <v>0.55554398148148099</v>
      </c>
      <c r="F2521" s="1" t="s">
        <v>57</v>
      </c>
    </row>
    <row r="2522" spans="2:6">
      <c r="B2522" s="1" t="s">
        <v>13861</v>
      </c>
      <c r="C2522" s="1">
        <v>2</v>
      </c>
      <c r="D2522" s="1" t="s">
        <v>13762</v>
      </c>
      <c r="E2522" s="17">
        <v>0.55583333333333296</v>
      </c>
      <c r="F2522" s="1" t="s">
        <v>57</v>
      </c>
    </row>
    <row r="2523" spans="2:6">
      <c r="B2523" s="1" t="s">
        <v>15244</v>
      </c>
      <c r="C2523" s="1">
        <v>1</v>
      </c>
      <c r="D2523" s="1" t="s">
        <v>13687</v>
      </c>
      <c r="E2523" s="17">
        <v>0.55596064814814805</v>
      </c>
      <c r="F2523" s="1" t="s">
        <v>57</v>
      </c>
    </row>
    <row r="2524" spans="2:6">
      <c r="B2524" s="1" t="s">
        <v>15241</v>
      </c>
      <c r="C2524" s="1">
        <v>1</v>
      </c>
      <c r="D2524" s="1" t="s">
        <v>13746</v>
      </c>
      <c r="E2524" s="17">
        <v>0.55597222222222198</v>
      </c>
      <c r="F2524" s="1" t="s">
        <v>57</v>
      </c>
    </row>
    <row r="2525" spans="2:6">
      <c r="B2525" s="1" t="s">
        <v>15245</v>
      </c>
      <c r="C2525" s="1">
        <v>1</v>
      </c>
      <c r="D2525" s="1" t="s">
        <v>13687</v>
      </c>
      <c r="E2525" s="17">
        <v>0.55609953703703696</v>
      </c>
      <c r="F2525" s="1" t="s">
        <v>57</v>
      </c>
    </row>
    <row r="2526" spans="2:6">
      <c r="B2526" s="1" t="s">
        <v>15228</v>
      </c>
      <c r="C2526" s="1">
        <v>1</v>
      </c>
      <c r="D2526" s="1" t="s">
        <v>3077</v>
      </c>
      <c r="E2526" s="17">
        <v>0.55623842592592598</v>
      </c>
      <c r="F2526" s="1" t="s">
        <v>57</v>
      </c>
    </row>
    <row r="2527" spans="2:6">
      <c r="B2527" s="1" t="s">
        <v>15246</v>
      </c>
      <c r="C2527" s="1">
        <v>1</v>
      </c>
      <c r="D2527" s="1" t="s">
        <v>13753</v>
      </c>
      <c r="E2527" s="17">
        <v>0.55627314814814799</v>
      </c>
      <c r="F2527" s="1" t="s">
        <v>57</v>
      </c>
    </row>
    <row r="2528" spans="2:6">
      <c r="B2528" s="1" t="s">
        <v>15169</v>
      </c>
      <c r="C2528" s="1">
        <v>2</v>
      </c>
      <c r="D2528" s="1" t="s">
        <v>3078</v>
      </c>
      <c r="E2528" s="17">
        <v>0.55630787037036999</v>
      </c>
      <c r="F2528" s="1" t="s">
        <v>57</v>
      </c>
    </row>
    <row r="2529" spans="2:6">
      <c r="B2529" s="1" t="s">
        <v>15247</v>
      </c>
      <c r="C2529" s="1">
        <v>1</v>
      </c>
      <c r="D2529" s="1" t="s">
        <v>13687</v>
      </c>
      <c r="E2529" s="17">
        <v>0.55631944444444403</v>
      </c>
      <c r="F2529" s="1" t="s">
        <v>57</v>
      </c>
    </row>
    <row r="2530" spans="2:6">
      <c r="B2530" s="1" t="s">
        <v>15221</v>
      </c>
      <c r="C2530" s="1">
        <v>1</v>
      </c>
      <c r="D2530" s="1" t="s">
        <v>13746</v>
      </c>
      <c r="E2530" s="17">
        <v>0.55633101851851896</v>
      </c>
      <c r="F2530" s="1" t="s">
        <v>57</v>
      </c>
    </row>
    <row r="2531" spans="2:6">
      <c r="B2531" s="1" t="s">
        <v>15244</v>
      </c>
      <c r="C2531" s="1">
        <v>1</v>
      </c>
      <c r="D2531" s="1" t="s">
        <v>3095</v>
      </c>
      <c r="E2531" s="17">
        <v>0.556377314814815</v>
      </c>
      <c r="F2531" s="1" t="s">
        <v>57</v>
      </c>
    </row>
    <row r="2532" spans="2:6">
      <c r="B2532" s="1" t="s">
        <v>15246</v>
      </c>
      <c r="C2532" s="1">
        <v>1</v>
      </c>
      <c r="D2532" s="1" t="s">
        <v>13746</v>
      </c>
      <c r="E2532" s="17">
        <v>0.55642361111111105</v>
      </c>
      <c r="F2532" s="1" t="s">
        <v>57</v>
      </c>
    </row>
    <row r="2533" spans="2:6">
      <c r="B2533" s="1" t="s">
        <v>15027</v>
      </c>
      <c r="C2533" s="1">
        <v>1</v>
      </c>
      <c r="D2533" s="1" t="s">
        <v>13762</v>
      </c>
      <c r="E2533" s="17">
        <v>0.55670138888888898</v>
      </c>
      <c r="F2533" s="1" t="s">
        <v>57</v>
      </c>
    </row>
    <row r="2534" spans="2:6">
      <c r="B2534" s="1" t="s">
        <v>15234</v>
      </c>
      <c r="C2534" s="1">
        <v>5</v>
      </c>
      <c r="D2534" s="1" t="s">
        <v>3078</v>
      </c>
      <c r="E2534" s="17">
        <v>0.55673611111111099</v>
      </c>
      <c r="F2534" s="1" t="s">
        <v>57</v>
      </c>
    </row>
    <row r="2535" spans="2:6">
      <c r="B2535" s="1" t="s">
        <v>15218</v>
      </c>
      <c r="C2535" s="1">
        <v>1</v>
      </c>
      <c r="D2535" s="1" t="s">
        <v>3077</v>
      </c>
      <c r="E2535" s="17">
        <v>0.55674768518518503</v>
      </c>
      <c r="F2535" s="1" t="s">
        <v>57</v>
      </c>
    </row>
    <row r="2536" spans="2:6">
      <c r="B2536" s="1" t="s">
        <v>15247</v>
      </c>
      <c r="C2536" s="1">
        <v>1</v>
      </c>
      <c r="D2536" s="1" t="s">
        <v>3095</v>
      </c>
      <c r="E2536" s="17">
        <v>0.55678240740740703</v>
      </c>
      <c r="F2536" s="1" t="s">
        <v>57</v>
      </c>
    </row>
    <row r="2537" spans="2:6">
      <c r="B2537" s="1" t="s">
        <v>15235</v>
      </c>
      <c r="C2537" s="1">
        <v>1</v>
      </c>
      <c r="D2537" s="1" t="s">
        <v>13746</v>
      </c>
      <c r="E2537" s="17">
        <v>0.556805555555556</v>
      </c>
      <c r="F2537" s="1" t="s">
        <v>57</v>
      </c>
    </row>
    <row r="2538" spans="2:6">
      <c r="B2538" s="1" t="s">
        <v>14126</v>
      </c>
      <c r="C2538" s="1">
        <v>1</v>
      </c>
      <c r="D2538" s="1" t="s">
        <v>3077</v>
      </c>
      <c r="E2538" s="17">
        <v>0.55681712962963004</v>
      </c>
      <c r="F2538" s="1" t="s">
        <v>57</v>
      </c>
    </row>
    <row r="2539" spans="2:6">
      <c r="B2539" s="1" t="s">
        <v>15248</v>
      </c>
      <c r="C2539" s="1">
        <v>3</v>
      </c>
      <c r="D2539" s="1" t="s">
        <v>3076</v>
      </c>
      <c r="E2539" s="17">
        <v>0.556840277777778</v>
      </c>
      <c r="F2539" s="1" t="s">
        <v>57</v>
      </c>
    </row>
    <row r="2540" spans="2:6">
      <c r="B2540" s="1" t="s">
        <v>15041</v>
      </c>
      <c r="C2540" s="1">
        <v>1</v>
      </c>
      <c r="D2540" s="1" t="s">
        <v>13746</v>
      </c>
      <c r="E2540" s="17">
        <v>0.55700231481481499</v>
      </c>
      <c r="F2540" s="1" t="s">
        <v>57</v>
      </c>
    </row>
    <row r="2541" spans="2:6">
      <c r="B2541" s="1" t="s">
        <v>15249</v>
      </c>
      <c r="C2541" s="1">
        <v>1</v>
      </c>
      <c r="D2541" s="1" t="s">
        <v>13753</v>
      </c>
      <c r="E2541" s="17">
        <v>0.55701388888888903</v>
      </c>
      <c r="F2541" s="1" t="s">
        <v>57</v>
      </c>
    </row>
    <row r="2542" spans="2:6">
      <c r="B2542" s="1" t="s">
        <v>15233</v>
      </c>
      <c r="C2542" s="1">
        <v>1</v>
      </c>
      <c r="D2542" s="1" t="s">
        <v>13746</v>
      </c>
      <c r="E2542" s="17">
        <v>0.55704861111111104</v>
      </c>
      <c r="F2542" s="1" t="s">
        <v>57</v>
      </c>
    </row>
    <row r="2543" spans="2:6">
      <c r="B2543" s="1" t="s">
        <v>15207</v>
      </c>
      <c r="C2543" s="1">
        <v>1</v>
      </c>
      <c r="D2543" s="1" t="s">
        <v>13746</v>
      </c>
      <c r="E2543" s="17">
        <v>0.55710648148148101</v>
      </c>
      <c r="F2543" s="1" t="s">
        <v>57</v>
      </c>
    </row>
    <row r="2544" spans="2:6">
      <c r="B2544" s="1" t="s">
        <v>15250</v>
      </c>
      <c r="C2544" s="1">
        <v>1</v>
      </c>
      <c r="D2544" s="1" t="s">
        <v>13760</v>
      </c>
      <c r="E2544" s="17">
        <v>0.55715277777777805</v>
      </c>
      <c r="F2544" s="1" t="s">
        <v>57</v>
      </c>
    </row>
    <row r="2545" spans="2:6">
      <c r="B2545" s="1" t="s">
        <v>15251</v>
      </c>
      <c r="C2545" s="1">
        <v>1</v>
      </c>
      <c r="D2545" s="1" t="s">
        <v>13753</v>
      </c>
      <c r="E2545" s="17">
        <v>0.55731481481481504</v>
      </c>
      <c r="F2545" s="1" t="s">
        <v>57</v>
      </c>
    </row>
    <row r="2546" spans="2:6">
      <c r="B2546" s="1" t="s">
        <v>15252</v>
      </c>
      <c r="C2546" s="1">
        <v>2</v>
      </c>
      <c r="D2546" s="1" t="s">
        <v>3076</v>
      </c>
      <c r="E2546" s="17">
        <v>0.55743055555555598</v>
      </c>
      <c r="F2546" s="1" t="s">
        <v>57</v>
      </c>
    </row>
    <row r="2547" spans="2:6">
      <c r="B2547" s="1" t="s">
        <v>15219</v>
      </c>
      <c r="C2547" s="1">
        <v>5</v>
      </c>
      <c r="D2547" s="1" t="s">
        <v>3078</v>
      </c>
      <c r="E2547" s="17">
        <v>0.55743055555555598</v>
      </c>
      <c r="F2547" s="1" t="s">
        <v>57</v>
      </c>
    </row>
    <row r="2548" spans="2:6">
      <c r="B2548" s="1" t="s">
        <v>15250</v>
      </c>
      <c r="C2548" s="1">
        <v>1</v>
      </c>
      <c r="D2548" s="1" t="s">
        <v>3077</v>
      </c>
      <c r="E2548" s="17">
        <v>0.5575</v>
      </c>
      <c r="F2548" s="1" t="s">
        <v>57</v>
      </c>
    </row>
    <row r="2549" spans="2:6">
      <c r="B2549" s="1" t="s">
        <v>15253</v>
      </c>
      <c r="C2549" s="1">
        <v>1</v>
      </c>
      <c r="D2549" s="1" t="s">
        <v>13753</v>
      </c>
      <c r="E2549" s="17">
        <v>0.55755787037036997</v>
      </c>
      <c r="F2549" s="1" t="s">
        <v>57</v>
      </c>
    </row>
    <row r="2550" spans="2:6">
      <c r="B2550" s="1" t="s">
        <v>15254</v>
      </c>
      <c r="C2550" s="1">
        <v>1</v>
      </c>
      <c r="D2550" s="1" t="s">
        <v>13753</v>
      </c>
      <c r="E2550" s="17">
        <v>0.55761574074074105</v>
      </c>
      <c r="F2550" s="1" t="s">
        <v>57</v>
      </c>
    </row>
    <row r="2551" spans="2:6">
      <c r="B2551" s="1" t="s">
        <v>15255</v>
      </c>
      <c r="C2551" s="1">
        <v>1</v>
      </c>
      <c r="D2551" s="1" t="s">
        <v>13687</v>
      </c>
      <c r="E2551" s="17">
        <v>0.55762731481481498</v>
      </c>
      <c r="F2551" s="1" t="s">
        <v>57</v>
      </c>
    </row>
    <row r="2552" spans="2:6">
      <c r="B2552" s="1" t="s">
        <v>15256</v>
      </c>
      <c r="C2552" s="1">
        <v>1</v>
      </c>
      <c r="D2552" s="1" t="s">
        <v>13753</v>
      </c>
      <c r="E2552" s="17">
        <v>0.55763888888888902</v>
      </c>
      <c r="F2552" s="1" t="s">
        <v>57</v>
      </c>
    </row>
    <row r="2553" spans="2:6">
      <c r="B2553" s="1" t="s">
        <v>15257</v>
      </c>
      <c r="C2553" s="1">
        <v>1</v>
      </c>
      <c r="D2553" s="1" t="s">
        <v>13753</v>
      </c>
      <c r="E2553" s="17">
        <v>0.55769675925925899</v>
      </c>
      <c r="F2553" s="1" t="s">
        <v>57</v>
      </c>
    </row>
    <row r="2554" spans="2:6">
      <c r="B2554" s="1" t="s">
        <v>15258</v>
      </c>
      <c r="C2554" s="1">
        <v>1</v>
      </c>
      <c r="D2554" s="1" t="s">
        <v>3076</v>
      </c>
      <c r="E2554" s="17">
        <v>0.55770833333333303</v>
      </c>
      <c r="F2554" s="1" t="s">
        <v>57</v>
      </c>
    </row>
    <row r="2555" spans="2:6">
      <c r="B2555" s="1" t="s">
        <v>15245</v>
      </c>
      <c r="C2555" s="1">
        <v>1</v>
      </c>
      <c r="D2555" s="1" t="s">
        <v>13746</v>
      </c>
      <c r="E2555" s="17">
        <v>0.55775462962962996</v>
      </c>
      <c r="F2555" s="1" t="s">
        <v>57</v>
      </c>
    </row>
    <row r="2556" spans="2:6">
      <c r="B2556" s="1" t="s">
        <v>15259</v>
      </c>
      <c r="C2556" s="1">
        <v>1</v>
      </c>
      <c r="D2556" s="1" t="s">
        <v>13753</v>
      </c>
      <c r="E2556" s="17">
        <v>0.55778935185185197</v>
      </c>
      <c r="F2556" s="1" t="s">
        <v>57</v>
      </c>
    </row>
    <row r="2557" spans="2:6">
      <c r="B2557" s="1" t="s">
        <v>15197</v>
      </c>
      <c r="C2557" s="1">
        <v>5</v>
      </c>
      <c r="D2557" s="1" t="s">
        <v>3078</v>
      </c>
      <c r="E2557" s="17">
        <v>0.55785879629629598</v>
      </c>
      <c r="F2557" s="1" t="s">
        <v>57</v>
      </c>
    </row>
    <row r="2558" spans="2:6">
      <c r="B2558" s="1" t="s">
        <v>15060</v>
      </c>
      <c r="C2558" s="1">
        <v>1</v>
      </c>
      <c r="D2558" s="1" t="s">
        <v>13746</v>
      </c>
      <c r="E2558" s="17">
        <v>0.55789351851851898</v>
      </c>
      <c r="F2558" s="1" t="s">
        <v>57</v>
      </c>
    </row>
    <row r="2559" spans="2:6">
      <c r="B2559" s="1" t="s">
        <v>15223</v>
      </c>
      <c r="C2559" s="1">
        <v>5</v>
      </c>
      <c r="D2559" s="1" t="s">
        <v>3078</v>
      </c>
      <c r="E2559" s="17">
        <v>0.55805555555555597</v>
      </c>
      <c r="F2559" s="1" t="s">
        <v>57</v>
      </c>
    </row>
    <row r="2560" spans="2:6">
      <c r="B2560" s="1" t="s">
        <v>15260</v>
      </c>
      <c r="C2560" s="1">
        <v>5</v>
      </c>
      <c r="D2560" s="1" t="s">
        <v>13753</v>
      </c>
      <c r="E2560" s="17">
        <v>0.55813657407407402</v>
      </c>
      <c r="F2560" s="1" t="s">
        <v>57</v>
      </c>
    </row>
    <row r="2561" spans="2:6">
      <c r="B2561" s="1" t="s">
        <v>14806</v>
      </c>
      <c r="C2561" s="1">
        <v>5</v>
      </c>
      <c r="D2561" s="1" t="s">
        <v>3095</v>
      </c>
      <c r="E2561" s="17">
        <v>0.55858796296296298</v>
      </c>
      <c r="F2561" s="1" t="s">
        <v>57</v>
      </c>
    </row>
    <row r="2562" spans="2:6">
      <c r="B2562" s="1" t="s">
        <v>15261</v>
      </c>
      <c r="C2562" s="1">
        <v>2</v>
      </c>
      <c r="D2562" s="1" t="s">
        <v>13753</v>
      </c>
      <c r="E2562" s="17">
        <v>0.55863425925925903</v>
      </c>
      <c r="F2562" s="1" t="s">
        <v>57</v>
      </c>
    </row>
    <row r="2563" spans="2:6">
      <c r="B2563" s="1" t="s">
        <v>15257</v>
      </c>
      <c r="C2563" s="1">
        <v>1</v>
      </c>
      <c r="D2563" s="1" t="s">
        <v>13746</v>
      </c>
      <c r="E2563" s="17">
        <v>0.55866898148148103</v>
      </c>
      <c r="F2563" s="1" t="s">
        <v>57</v>
      </c>
    </row>
    <row r="2564" spans="2:6">
      <c r="B2564" s="1" t="s">
        <v>15262</v>
      </c>
      <c r="C2564" s="1">
        <v>1</v>
      </c>
      <c r="D2564" s="1" t="s">
        <v>13760</v>
      </c>
      <c r="E2564" s="17">
        <v>0.55881944444444398</v>
      </c>
      <c r="F2564" s="1" t="s">
        <v>57</v>
      </c>
    </row>
    <row r="2565" spans="2:6">
      <c r="B2565" s="1" t="s">
        <v>15263</v>
      </c>
      <c r="C2565" s="1">
        <v>1</v>
      </c>
      <c r="D2565" s="1" t="s">
        <v>13753</v>
      </c>
      <c r="E2565" s="17">
        <v>0.55881944444444398</v>
      </c>
      <c r="F2565" s="1" t="s">
        <v>57</v>
      </c>
    </row>
    <row r="2566" spans="2:6">
      <c r="B2566" s="1" t="s">
        <v>15255</v>
      </c>
      <c r="C2566" s="1">
        <v>1</v>
      </c>
      <c r="D2566" s="1" t="s">
        <v>13746</v>
      </c>
      <c r="E2566" s="17">
        <v>0.55887731481481495</v>
      </c>
      <c r="F2566" s="1" t="s">
        <v>57</v>
      </c>
    </row>
    <row r="2567" spans="2:6">
      <c r="B2567" s="1" t="s">
        <v>15264</v>
      </c>
      <c r="C2567" s="1">
        <v>2</v>
      </c>
      <c r="D2567" s="1" t="s">
        <v>13753</v>
      </c>
      <c r="E2567" s="17">
        <v>0.55888888888888899</v>
      </c>
      <c r="F2567" s="1" t="s">
        <v>57</v>
      </c>
    </row>
    <row r="2568" spans="2:6">
      <c r="B2568" s="1" t="s">
        <v>15265</v>
      </c>
      <c r="C2568" s="1">
        <v>1</v>
      </c>
      <c r="D2568" s="1" t="s">
        <v>13687</v>
      </c>
      <c r="E2568" s="17">
        <v>0.55907407407407395</v>
      </c>
      <c r="F2568" s="1" t="s">
        <v>57</v>
      </c>
    </row>
    <row r="2569" spans="2:6">
      <c r="B2569" s="1" t="s">
        <v>15266</v>
      </c>
      <c r="C2569" s="1">
        <v>1</v>
      </c>
      <c r="D2569" s="1" t="s">
        <v>3076</v>
      </c>
      <c r="E2569" s="17">
        <v>0.55923611111111104</v>
      </c>
      <c r="F2569" s="1" t="s">
        <v>57</v>
      </c>
    </row>
    <row r="2570" spans="2:6">
      <c r="B2570" s="1" t="s">
        <v>15267</v>
      </c>
      <c r="C2570" s="1">
        <v>1</v>
      </c>
      <c r="D2570" s="1" t="s">
        <v>13753</v>
      </c>
      <c r="E2570" s="17">
        <v>0.55928240740740698</v>
      </c>
      <c r="F2570" s="1" t="s">
        <v>57</v>
      </c>
    </row>
    <row r="2571" spans="2:6">
      <c r="B2571" s="1" t="s">
        <v>15259</v>
      </c>
      <c r="C2571" s="1">
        <v>1</v>
      </c>
      <c r="D2571" s="1" t="s">
        <v>3078</v>
      </c>
      <c r="E2571" s="17">
        <v>0.55954861111111098</v>
      </c>
      <c r="F2571" s="1" t="s">
        <v>57</v>
      </c>
    </row>
    <row r="2572" spans="2:6">
      <c r="B2572" s="1" t="s">
        <v>15162</v>
      </c>
      <c r="C2572" s="1">
        <v>1</v>
      </c>
      <c r="D2572" s="1" t="s">
        <v>3095</v>
      </c>
      <c r="E2572" s="17">
        <v>0.55960648148148195</v>
      </c>
      <c r="F2572" s="1" t="s">
        <v>57</v>
      </c>
    </row>
    <row r="2573" spans="2:6">
      <c r="B2573" s="1" t="s">
        <v>15013</v>
      </c>
      <c r="C2573" s="1">
        <v>2</v>
      </c>
      <c r="D2573" s="1" t="s">
        <v>3095</v>
      </c>
      <c r="E2573" s="17">
        <v>0.559652777777778</v>
      </c>
      <c r="F2573" s="1" t="s">
        <v>57</v>
      </c>
    </row>
    <row r="2574" spans="2:6">
      <c r="B2574" s="1" t="s">
        <v>15266</v>
      </c>
      <c r="C2574" s="1">
        <v>1</v>
      </c>
      <c r="D2574" s="1" t="s">
        <v>3078</v>
      </c>
      <c r="E2574" s="17">
        <v>0.55972222222222201</v>
      </c>
      <c r="F2574" s="1" t="s">
        <v>57</v>
      </c>
    </row>
    <row r="2575" spans="2:6">
      <c r="B2575" s="1" t="s">
        <v>15265</v>
      </c>
      <c r="C2575" s="1">
        <v>1</v>
      </c>
      <c r="D2575" s="1" t="s">
        <v>3078</v>
      </c>
      <c r="E2575" s="17">
        <v>0.55974537037036998</v>
      </c>
      <c r="F2575" s="1" t="s">
        <v>57</v>
      </c>
    </row>
    <row r="2576" spans="2:6">
      <c r="B2576" s="1" t="s">
        <v>15268</v>
      </c>
      <c r="C2576" s="1">
        <v>1</v>
      </c>
      <c r="D2576" s="1" t="s">
        <v>13753</v>
      </c>
      <c r="E2576" s="17">
        <v>0.56004629629629599</v>
      </c>
      <c r="F2576" s="1" t="s">
        <v>57</v>
      </c>
    </row>
    <row r="2577" spans="2:6">
      <c r="B2577" s="1" t="s">
        <v>15269</v>
      </c>
      <c r="C2577" s="1">
        <v>1</v>
      </c>
      <c r="D2577" s="1" t="s">
        <v>13760</v>
      </c>
      <c r="E2577" s="17">
        <v>0.56019675925925905</v>
      </c>
      <c r="F2577" s="1" t="s">
        <v>57</v>
      </c>
    </row>
    <row r="2578" spans="2:6">
      <c r="B2578" s="1" t="s">
        <v>15270</v>
      </c>
      <c r="C2578" s="1">
        <v>1</v>
      </c>
      <c r="D2578" s="1" t="s">
        <v>13760</v>
      </c>
      <c r="E2578" s="17">
        <v>0.56023148148148105</v>
      </c>
      <c r="F2578" s="1" t="s">
        <v>57</v>
      </c>
    </row>
    <row r="2579" spans="2:6">
      <c r="B2579" s="1" t="s">
        <v>15271</v>
      </c>
      <c r="C2579" s="1">
        <v>1</v>
      </c>
      <c r="D2579" s="1" t="s">
        <v>13753</v>
      </c>
      <c r="E2579" s="17">
        <v>0.56023148148148105</v>
      </c>
      <c r="F2579" s="1" t="s">
        <v>57</v>
      </c>
    </row>
    <row r="2580" spans="2:6">
      <c r="B2580" s="1" t="s">
        <v>15272</v>
      </c>
      <c r="C2580" s="1">
        <v>1</v>
      </c>
      <c r="D2580" s="1" t="s">
        <v>13760</v>
      </c>
      <c r="E2580" s="17">
        <v>0.56032407407407403</v>
      </c>
      <c r="F2580" s="1" t="s">
        <v>57</v>
      </c>
    </row>
    <row r="2581" spans="2:6">
      <c r="B2581" s="1" t="s">
        <v>15225</v>
      </c>
      <c r="C2581" s="1">
        <v>2</v>
      </c>
      <c r="D2581" s="1" t="s">
        <v>3077</v>
      </c>
      <c r="E2581" s="17">
        <v>0.56035879629629604</v>
      </c>
      <c r="F2581" s="1" t="s">
        <v>57</v>
      </c>
    </row>
    <row r="2582" spans="2:6">
      <c r="B2582" s="1" t="s">
        <v>15263</v>
      </c>
      <c r="C2582" s="1">
        <v>1</v>
      </c>
      <c r="D2582" s="1" t="s">
        <v>3078</v>
      </c>
      <c r="E2582" s="17">
        <v>0.56037037037036996</v>
      </c>
      <c r="F2582" s="1" t="s">
        <v>57</v>
      </c>
    </row>
    <row r="2583" spans="2:6">
      <c r="B2583" s="1" t="s">
        <v>15249</v>
      </c>
      <c r="C2583" s="1">
        <v>1</v>
      </c>
      <c r="D2583" s="1" t="s">
        <v>3078</v>
      </c>
      <c r="E2583" s="17">
        <v>0.56045138888888901</v>
      </c>
      <c r="F2583" s="1" t="s">
        <v>57</v>
      </c>
    </row>
    <row r="2584" spans="2:6">
      <c r="B2584" s="1" t="s">
        <v>15165</v>
      </c>
      <c r="C2584" s="1">
        <v>2</v>
      </c>
      <c r="D2584" s="1" t="s">
        <v>3077</v>
      </c>
      <c r="E2584" s="17">
        <v>0.56048611111111102</v>
      </c>
      <c r="F2584" s="1" t="s">
        <v>57</v>
      </c>
    </row>
    <row r="2585" spans="2:6">
      <c r="B2585" s="1" t="s">
        <v>15273</v>
      </c>
      <c r="C2585" s="1">
        <v>5</v>
      </c>
      <c r="D2585" s="1" t="s">
        <v>13753</v>
      </c>
      <c r="E2585" s="17">
        <v>0.56049768518518495</v>
      </c>
      <c r="F2585" s="1" t="s">
        <v>57</v>
      </c>
    </row>
    <row r="2586" spans="2:6">
      <c r="B2586" s="1" t="s">
        <v>14964</v>
      </c>
      <c r="C2586" s="1">
        <v>2</v>
      </c>
      <c r="D2586" s="1" t="s">
        <v>3078</v>
      </c>
      <c r="E2586" s="17">
        <v>0.56052083333333302</v>
      </c>
      <c r="F2586" s="1" t="s">
        <v>57</v>
      </c>
    </row>
    <row r="2587" spans="2:6">
      <c r="B2587" s="1" t="s">
        <v>15269</v>
      </c>
      <c r="C2587" s="1">
        <v>1</v>
      </c>
      <c r="D2587" s="1" t="s">
        <v>3077</v>
      </c>
      <c r="E2587" s="17">
        <v>0.56054398148148099</v>
      </c>
      <c r="F2587" s="1" t="s">
        <v>57</v>
      </c>
    </row>
    <row r="2588" spans="2:6">
      <c r="B2588" s="1" t="s">
        <v>15274</v>
      </c>
      <c r="C2588" s="1">
        <v>1</v>
      </c>
      <c r="D2588" s="1" t="s">
        <v>3076</v>
      </c>
      <c r="E2588" s="17">
        <v>0.560578703703704</v>
      </c>
      <c r="F2588" s="1" t="s">
        <v>57</v>
      </c>
    </row>
    <row r="2589" spans="2:6">
      <c r="B2589" s="1" t="s">
        <v>15267</v>
      </c>
      <c r="C2589" s="1">
        <v>1</v>
      </c>
      <c r="D2589" s="1" t="s">
        <v>3078</v>
      </c>
      <c r="E2589" s="17">
        <v>0.56068287037037001</v>
      </c>
      <c r="F2589" s="1" t="s">
        <v>57</v>
      </c>
    </row>
    <row r="2590" spans="2:6">
      <c r="B2590" s="1" t="s">
        <v>15275</v>
      </c>
      <c r="C2590" s="1">
        <v>1</v>
      </c>
      <c r="D2590" s="1" t="s">
        <v>3076</v>
      </c>
      <c r="E2590" s="17">
        <v>0.56069444444444405</v>
      </c>
      <c r="F2590" s="1" t="s">
        <v>57</v>
      </c>
    </row>
    <row r="2591" spans="2:6">
      <c r="B2591" s="1" t="s">
        <v>15276</v>
      </c>
      <c r="C2591" s="1">
        <v>1</v>
      </c>
      <c r="D2591" s="1" t="s">
        <v>13753</v>
      </c>
      <c r="E2591" s="17">
        <v>0.56078703703703703</v>
      </c>
      <c r="F2591" s="1" t="s">
        <v>57</v>
      </c>
    </row>
    <row r="2592" spans="2:6">
      <c r="B2592" s="1" t="s">
        <v>15270</v>
      </c>
      <c r="C2592" s="1">
        <v>1</v>
      </c>
      <c r="D2592" s="1" t="s">
        <v>3095</v>
      </c>
      <c r="E2592" s="17">
        <v>0.560810185185185</v>
      </c>
      <c r="F2592" s="1" t="s">
        <v>57</v>
      </c>
    </row>
    <row r="2593" spans="2:6">
      <c r="B2593" s="1" t="s">
        <v>15230</v>
      </c>
      <c r="C2593" s="1">
        <v>1</v>
      </c>
      <c r="D2593" s="1" t="s">
        <v>3077</v>
      </c>
      <c r="E2593" s="17">
        <v>0.56089120370370404</v>
      </c>
      <c r="F2593" s="1" t="s">
        <v>57</v>
      </c>
    </row>
    <row r="2594" spans="2:6">
      <c r="B2594" s="1" t="s">
        <v>15277</v>
      </c>
      <c r="C2594" s="1">
        <v>1</v>
      </c>
      <c r="D2594" s="1" t="s">
        <v>3076</v>
      </c>
      <c r="E2594" s="17">
        <v>0.56099537037036995</v>
      </c>
      <c r="F2594" s="1" t="s">
        <v>57</v>
      </c>
    </row>
    <row r="2595" spans="2:6">
      <c r="B2595" s="1" t="s">
        <v>15278</v>
      </c>
      <c r="C2595" s="1">
        <v>1</v>
      </c>
      <c r="D2595" s="1" t="s">
        <v>13753</v>
      </c>
      <c r="E2595" s="17">
        <v>0.56099537037036995</v>
      </c>
      <c r="F2595" s="1" t="s">
        <v>57</v>
      </c>
    </row>
    <row r="2596" spans="2:6">
      <c r="B2596" s="1" t="s">
        <v>15279</v>
      </c>
      <c r="C2596" s="1">
        <v>1</v>
      </c>
      <c r="D2596" s="1" t="s">
        <v>3076</v>
      </c>
      <c r="E2596" s="17">
        <v>0.56112268518518504</v>
      </c>
      <c r="F2596" s="1" t="s">
        <v>57</v>
      </c>
    </row>
    <row r="2597" spans="2:6">
      <c r="B2597" s="1" t="s">
        <v>15280</v>
      </c>
      <c r="C2597" s="1">
        <v>5</v>
      </c>
      <c r="D2597" s="1" t="s">
        <v>13753</v>
      </c>
      <c r="E2597" s="17">
        <v>0.56116898148148198</v>
      </c>
      <c r="F2597" s="1" t="s">
        <v>57</v>
      </c>
    </row>
    <row r="2598" spans="2:6">
      <c r="B2598" s="1" t="s">
        <v>15242</v>
      </c>
      <c r="C2598" s="1">
        <v>1</v>
      </c>
      <c r="D2598" s="1" t="s">
        <v>3077</v>
      </c>
      <c r="E2598" s="17">
        <v>0.56116898148148198</v>
      </c>
      <c r="F2598" s="1" t="s">
        <v>57</v>
      </c>
    </row>
    <row r="2599" spans="2:6">
      <c r="B2599" s="1" t="s">
        <v>15227</v>
      </c>
      <c r="C2599" s="1">
        <v>2</v>
      </c>
      <c r="D2599" s="1" t="s">
        <v>13762</v>
      </c>
      <c r="E2599" s="17">
        <v>0.56125000000000003</v>
      </c>
      <c r="F2599" s="1" t="s">
        <v>57</v>
      </c>
    </row>
    <row r="2600" spans="2:6">
      <c r="B2600" s="1" t="s">
        <v>15281</v>
      </c>
      <c r="C2600" s="1">
        <v>1</v>
      </c>
      <c r="D2600" s="1" t="s">
        <v>13753</v>
      </c>
      <c r="E2600" s="17">
        <v>0.56151620370370403</v>
      </c>
      <c r="F2600" s="1" t="s">
        <v>57</v>
      </c>
    </row>
    <row r="2601" spans="2:6">
      <c r="B2601" s="1" t="s">
        <v>15282</v>
      </c>
      <c r="C2601" s="1">
        <v>1</v>
      </c>
      <c r="D2601" s="1" t="s">
        <v>13753</v>
      </c>
      <c r="E2601" s="17">
        <v>0.56156249999999996</v>
      </c>
      <c r="F2601" s="1" t="s">
        <v>57</v>
      </c>
    </row>
    <row r="2602" spans="2:6">
      <c r="B2602" s="1" t="s">
        <v>15239</v>
      </c>
      <c r="C2602" s="1">
        <v>1</v>
      </c>
      <c r="D2602" s="1" t="s">
        <v>13746</v>
      </c>
      <c r="E2602" s="17">
        <v>0.56156249999999996</v>
      </c>
      <c r="F2602" s="1" t="s">
        <v>57</v>
      </c>
    </row>
    <row r="2603" spans="2:6">
      <c r="B2603" s="1" t="s">
        <v>15283</v>
      </c>
      <c r="C2603" s="1">
        <v>1</v>
      </c>
      <c r="D2603" s="1" t="s">
        <v>13687</v>
      </c>
      <c r="E2603" s="17">
        <v>0.56172453703703695</v>
      </c>
      <c r="F2603" s="1" t="s">
        <v>57</v>
      </c>
    </row>
    <row r="2604" spans="2:6">
      <c r="B2604" s="1" t="s">
        <v>15284</v>
      </c>
      <c r="C2604" s="1">
        <v>2</v>
      </c>
      <c r="D2604" s="1" t="s">
        <v>13753</v>
      </c>
      <c r="E2604" s="17">
        <v>0.56172453703703695</v>
      </c>
      <c r="F2604" s="1" t="s">
        <v>57</v>
      </c>
    </row>
    <row r="2605" spans="2:6">
      <c r="B2605" s="1" t="s">
        <v>15285</v>
      </c>
      <c r="C2605" s="1">
        <v>1</v>
      </c>
      <c r="D2605" s="1" t="s">
        <v>3076</v>
      </c>
      <c r="E2605" s="17">
        <v>0.56188657407407405</v>
      </c>
      <c r="F2605" s="1" t="s">
        <v>57</v>
      </c>
    </row>
    <row r="2606" spans="2:6">
      <c r="B2606" s="1" t="s">
        <v>14758</v>
      </c>
      <c r="C2606" s="1">
        <v>1</v>
      </c>
      <c r="D2606" s="1" t="s">
        <v>13746</v>
      </c>
      <c r="E2606" s="17">
        <v>0.56193287037036999</v>
      </c>
      <c r="F2606" s="1" t="s">
        <v>57</v>
      </c>
    </row>
    <row r="2607" spans="2:6">
      <c r="B2607" s="1" t="s">
        <v>15286</v>
      </c>
      <c r="C2607" s="1">
        <v>5</v>
      </c>
      <c r="D2607" s="1" t="s">
        <v>13753</v>
      </c>
      <c r="E2607" s="17">
        <v>0.56195601851851895</v>
      </c>
      <c r="F2607" s="1" t="s">
        <v>57</v>
      </c>
    </row>
    <row r="2608" spans="2:6">
      <c r="B2608" s="1" t="s">
        <v>15287</v>
      </c>
      <c r="C2608" s="1">
        <v>1</v>
      </c>
      <c r="D2608" s="1" t="s">
        <v>13753</v>
      </c>
      <c r="E2608" s="17">
        <v>0.56207175925925901</v>
      </c>
      <c r="F2608" s="1" t="s">
        <v>57</v>
      </c>
    </row>
    <row r="2609" spans="2:6">
      <c r="B2609" s="1" t="s">
        <v>15271</v>
      </c>
      <c r="C2609" s="1">
        <v>1</v>
      </c>
      <c r="D2609" s="1" t="s">
        <v>3077</v>
      </c>
      <c r="E2609" s="17">
        <v>0.56210648148148101</v>
      </c>
      <c r="F2609" s="1" t="s">
        <v>57</v>
      </c>
    </row>
    <row r="2610" spans="2:6">
      <c r="B2610" s="1" t="s">
        <v>15222</v>
      </c>
      <c r="C2610" s="1">
        <v>2</v>
      </c>
      <c r="D2610" s="1" t="s">
        <v>3095</v>
      </c>
      <c r="E2610" s="17">
        <v>0.56212962962962998</v>
      </c>
      <c r="F2610" s="1" t="s">
        <v>57</v>
      </c>
    </row>
    <row r="2611" spans="2:6">
      <c r="B2611" s="1" t="s">
        <v>15288</v>
      </c>
      <c r="C2611" s="1">
        <v>1</v>
      </c>
      <c r="D2611" s="1" t="s">
        <v>13753</v>
      </c>
      <c r="E2611" s="17">
        <v>0.56222222222222196</v>
      </c>
      <c r="F2611" s="1" t="s">
        <v>57</v>
      </c>
    </row>
    <row r="2612" spans="2:6">
      <c r="B2612" s="1" t="s">
        <v>15289</v>
      </c>
      <c r="C2612" s="1">
        <v>1</v>
      </c>
      <c r="D2612" s="1" t="s">
        <v>13753</v>
      </c>
      <c r="E2612" s="17">
        <v>0.56224537037037003</v>
      </c>
      <c r="F2612" s="1" t="s">
        <v>57</v>
      </c>
    </row>
    <row r="2613" spans="2:6">
      <c r="B2613" s="1" t="s">
        <v>15290</v>
      </c>
      <c r="C2613" s="1">
        <v>1</v>
      </c>
      <c r="D2613" s="1" t="s">
        <v>13753</v>
      </c>
      <c r="E2613" s="17">
        <v>0.56225694444444396</v>
      </c>
      <c r="F2613" s="1" t="s">
        <v>57</v>
      </c>
    </row>
    <row r="2614" spans="2:6">
      <c r="B2614" s="1" t="s">
        <v>15291</v>
      </c>
      <c r="C2614" s="1">
        <v>1</v>
      </c>
      <c r="D2614" s="1" t="s">
        <v>13753</v>
      </c>
      <c r="E2614" s="17">
        <v>0.56236111111111098</v>
      </c>
      <c r="F2614" s="1" t="s">
        <v>57</v>
      </c>
    </row>
    <row r="2615" spans="2:6">
      <c r="B2615" s="1" t="s">
        <v>14842</v>
      </c>
      <c r="C2615" s="1">
        <v>2</v>
      </c>
      <c r="D2615" s="1" t="s">
        <v>3095</v>
      </c>
      <c r="E2615" s="17">
        <v>0.56239583333333298</v>
      </c>
      <c r="F2615" s="1" t="s">
        <v>57</v>
      </c>
    </row>
    <row r="2616" spans="2:6">
      <c r="B2616" s="1" t="s">
        <v>15292</v>
      </c>
      <c r="C2616" s="1">
        <v>1</v>
      </c>
      <c r="D2616" s="1" t="s">
        <v>13687</v>
      </c>
      <c r="E2616" s="17">
        <v>0.56240740740740702</v>
      </c>
      <c r="F2616" s="1" t="s">
        <v>57</v>
      </c>
    </row>
    <row r="2617" spans="2:6">
      <c r="B2617" s="1" t="s">
        <v>15293</v>
      </c>
      <c r="C2617" s="1">
        <v>5</v>
      </c>
      <c r="D2617" s="1" t="s">
        <v>13753</v>
      </c>
      <c r="E2617" s="17">
        <v>0.56244212962963003</v>
      </c>
      <c r="F2617" s="1" t="s">
        <v>57</v>
      </c>
    </row>
    <row r="2618" spans="2:6">
      <c r="B2618" s="1" t="s">
        <v>15294</v>
      </c>
      <c r="C2618" s="1">
        <v>1</v>
      </c>
      <c r="D2618" s="1" t="s">
        <v>3076</v>
      </c>
      <c r="E2618" s="17">
        <v>0.56259259259259298</v>
      </c>
      <c r="F2618" s="1" t="s">
        <v>58</v>
      </c>
    </row>
    <row r="2619" spans="2:6">
      <c r="B2619" s="1" t="s">
        <v>15295</v>
      </c>
      <c r="C2619" s="1">
        <v>1</v>
      </c>
      <c r="D2619" s="1" t="s">
        <v>13687</v>
      </c>
      <c r="E2619" s="17">
        <v>0.56262731481481498</v>
      </c>
      <c r="F2619" s="1" t="s">
        <v>58</v>
      </c>
    </row>
    <row r="2620" spans="2:6">
      <c r="B2620" s="1" t="s">
        <v>15296</v>
      </c>
      <c r="C2620" s="1">
        <v>1</v>
      </c>
      <c r="D2620" s="1" t="s">
        <v>13753</v>
      </c>
      <c r="E2620" s="17">
        <v>0.56266203703703699</v>
      </c>
      <c r="F2620" s="1" t="s">
        <v>58</v>
      </c>
    </row>
    <row r="2621" spans="2:6">
      <c r="B2621" s="1" t="s">
        <v>15286</v>
      </c>
      <c r="C2621" s="1">
        <v>5</v>
      </c>
      <c r="D2621" s="1" t="s">
        <v>3078</v>
      </c>
      <c r="E2621" s="17">
        <v>0.56277777777777804</v>
      </c>
      <c r="F2621" s="1" t="s">
        <v>58</v>
      </c>
    </row>
    <row r="2622" spans="2:6">
      <c r="B2622" s="1" t="s">
        <v>15297</v>
      </c>
      <c r="C2622" s="1">
        <v>1</v>
      </c>
      <c r="D2622" s="1" t="s">
        <v>13753</v>
      </c>
      <c r="E2622" s="17">
        <v>0.56278935185185197</v>
      </c>
      <c r="F2622" s="1" t="s">
        <v>58</v>
      </c>
    </row>
    <row r="2623" spans="2:6">
      <c r="B2623" s="1" t="s">
        <v>15277</v>
      </c>
      <c r="C2623" s="1">
        <v>1</v>
      </c>
      <c r="D2623" s="1" t="s">
        <v>3095</v>
      </c>
      <c r="E2623" s="17">
        <v>0.56278935185185197</v>
      </c>
      <c r="F2623" s="1" t="s">
        <v>58</v>
      </c>
    </row>
    <row r="2624" spans="2:6">
      <c r="B2624" s="1" t="s">
        <v>15287</v>
      </c>
      <c r="C2624" s="1">
        <v>1</v>
      </c>
      <c r="D2624" s="1" t="s">
        <v>3078</v>
      </c>
      <c r="E2624" s="17">
        <v>0.56281250000000005</v>
      </c>
      <c r="F2624" s="1" t="s">
        <v>58</v>
      </c>
    </row>
    <row r="2625" spans="2:6">
      <c r="B2625" s="1" t="s">
        <v>15298</v>
      </c>
      <c r="C2625" s="1">
        <v>1</v>
      </c>
      <c r="D2625" s="1" t="s">
        <v>13753</v>
      </c>
      <c r="E2625" s="17">
        <v>0.56283564814814802</v>
      </c>
      <c r="F2625" s="1" t="s">
        <v>58</v>
      </c>
    </row>
    <row r="2626" spans="2:6">
      <c r="B2626" s="1" t="s">
        <v>15289</v>
      </c>
      <c r="C2626" s="1">
        <v>1</v>
      </c>
      <c r="D2626" s="1" t="s">
        <v>3078</v>
      </c>
      <c r="E2626" s="17">
        <v>0.56283564814814802</v>
      </c>
      <c r="F2626" s="1" t="s">
        <v>58</v>
      </c>
    </row>
    <row r="2627" spans="2:6">
      <c r="B2627" s="1" t="s">
        <v>15299</v>
      </c>
      <c r="C2627" s="1">
        <v>1</v>
      </c>
      <c r="D2627" s="1" t="s">
        <v>13753</v>
      </c>
      <c r="E2627" s="17">
        <v>0.56285879629629598</v>
      </c>
      <c r="F2627" s="1" t="s">
        <v>58</v>
      </c>
    </row>
    <row r="2628" spans="2:6">
      <c r="B2628" s="1" t="s">
        <v>15300</v>
      </c>
      <c r="C2628" s="1">
        <v>1</v>
      </c>
      <c r="D2628" s="1" t="s">
        <v>13760</v>
      </c>
      <c r="E2628" s="17">
        <v>0.56292824074074099</v>
      </c>
      <c r="F2628" s="1" t="s">
        <v>58</v>
      </c>
    </row>
    <row r="2629" spans="2:6">
      <c r="B2629" s="1" t="s">
        <v>15301</v>
      </c>
      <c r="C2629" s="1">
        <v>1</v>
      </c>
      <c r="D2629" s="1" t="s">
        <v>13760</v>
      </c>
      <c r="E2629" s="17">
        <v>0.562997685185185</v>
      </c>
      <c r="F2629" s="1" t="s">
        <v>58</v>
      </c>
    </row>
    <row r="2630" spans="2:6">
      <c r="B2630" s="1" t="s">
        <v>15260</v>
      </c>
      <c r="C2630" s="1">
        <v>5</v>
      </c>
      <c r="D2630" s="1" t="s">
        <v>3078</v>
      </c>
      <c r="E2630" s="17">
        <v>0.562997685185185</v>
      </c>
      <c r="F2630" s="1" t="s">
        <v>58</v>
      </c>
    </row>
    <row r="2631" spans="2:6">
      <c r="B2631" s="1" t="s">
        <v>15299</v>
      </c>
      <c r="C2631" s="1">
        <v>1</v>
      </c>
      <c r="D2631" s="1" t="s">
        <v>13746</v>
      </c>
      <c r="E2631" s="17">
        <v>0.56305555555555598</v>
      </c>
      <c r="F2631" s="1" t="s">
        <v>58</v>
      </c>
    </row>
    <row r="2632" spans="2:6">
      <c r="B2632" s="1" t="s">
        <v>15285</v>
      </c>
      <c r="C2632" s="1">
        <v>1</v>
      </c>
      <c r="D2632" s="1" t="s">
        <v>3078</v>
      </c>
      <c r="E2632" s="17">
        <v>0.56310185185185202</v>
      </c>
      <c r="F2632" s="1" t="s">
        <v>58</v>
      </c>
    </row>
    <row r="2633" spans="2:6">
      <c r="B2633" s="1" t="s">
        <v>15282</v>
      </c>
      <c r="C2633" s="1">
        <v>1</v>
      </c>
      <c r="D2633" s="1" t="s">
        <v>3077</v>
      </c>
      <c r="E2633" s="17">
        <v>0.56314814814814795</v>
      </c>
      <c r="F2633" s="1" t="s">
        <v>58</v>
      </c>
    </row>
    <row r="2634" spans="2:6">
      <c r="B2634" s="1" t="s">
        <v>14629</v>
      </c>
      <c r="C2634" s="1">
        <v>1</v>
      </c>
      <c r="D2634" s="1" t="s">
        <v>13762</v>
      </c>
      <c r="E2634" s="17">
        <v>0.56317129629629603</v>
      </c>
      <c r="F2634" s="1" t="s">
        <v>58</v>
      </c>
    </row>
    <row r="2635" spans="2:6">
      <c r="B2635" s="1" t="s">
        <v>15291</v>
      </c>
      <c r="C2635" s="1">
        <v>1</v>
      </c>
      <c r="D2635" s="1" t="s">
        <v>3078</v>
      </c>
      <c r="E2635" s="17">
        <v>0.563229166666667</v>
      </c>
      <c r="F2635" s="1" t="s">
        <v>58</v>
      </c>
    </row>
    <row r="2636" spans="2:6">
      <c r="B2636" s="1" t="s">
        <v>15302</v>
      </c>
      <c r="C2636" s="1">
        <v>1</v>
      </c>
      <c r="D2636" s="1" t="s">
        <v>13753</v>
      </c>
      <c r="E2636" s="17">
        <v>0.56326388888888901</v>
      </c>
      <c r="F2636" s="1" t="s">
        <v>58</v>
      </c>
    </row>
    <row r="2637" spans="2:6">
      <c r="B2637" s="1" t="s">
        <v>15293</v>
      </c>
      <c r="C2637" s="1">
        <v>5</v>
      </c>
      <c r="D2637" s="1" t="s">
        <v>3078</v>
      </c>
      <c r="E2637" s="17">
        <v>0.56332175925925898</v>
      </c>
      <c r="F2637" s="1" t="s">
        <v>58</v>
      </c>
    </row>
    <row r="2638" spans="2:6">
      <c r="B2638" s="1" t="s">
        <v>15298</v>
      </c>
      <c r="C2638" s="1">
        <v>1</v>
      </c>
      <c r="D2638" s="1" t="s">
        <v>3078</v>
      </c>
      <c r="E2638" s="17">
        <v>0.56336805555555602</v>
      </c>
      <c r="F2638" s="1" t="s">
        <v>58</v>
      </c>
    </row>
    <row r="2639" spans="2:6">
      <c r="B2639" s="1" t="s">
        <v>15302</v>
      </c>
      <c r="C2639" s="1">
        <v>1</v>
      </c>
      <c r="D2639" s="1" t="s">
        <v>13746</v>
      </c>
      <c r="E2639" s="17">
        <v>0.56336805555555602</v>
      </c>
      <c r="F2639" s="1" t="s">
        <v>58</v>
      </c>
    </row>
    <row r="2640" spans="2:6">
      <c r="B2640" s="1" t="s">
        <v>15303</v>
      </c>
      <c r="C2640" s="1">
        <v>1</v>
      </c>
      <c r="D2640" s="1" t="s">
        <v>13687</v>
      </c>
      <c r="E2640" s="17">
        <v>0.56337962962962995</v>
      </c>
      <c r="F2640" s="1" t="s">
        <v>58</v>
      </c>
    </row>
    <row r="2641" spans="2:6">
      <c r="B2641" s="1" t="s">
        <v>15164</v>
      </c>
      <c r="C2641" s="1">
        <v>1</v>
      </c>
      <c r="D2641" s="1" t="s">
        <v>13746</v>
      </c>
      <c r="E2641" s="17">
        <v>0.56343750000000004</v>
      </c>
      <c r="F2641" s="1" t="s">
        <v>58</v>
      </c>
    </row>
    <row r="2642" spans="2:6">
      <c r="B2642" s="1" t="s">
        <v>15304</v>
      </c>
      <c r="C2642" s="1">
        <v>1</v>
      </c>
      <c r="D2642" s="1" t="s">
        <v>13753</v>
      </c>
      <c r="E2642" s="17">
        <v>0.56347222222222204</v>
      </c>
      <c r="F2642" s="1" t="s">
        <v>58</v>
      </c>
    </row>
    <row r="2643" spans="2:6">
      <c r="B2643" s="1" t="s">
        <v>15305</v>
      </c>
      <c r="C2643" s="1">
        <v>1</v>
      </c>
      <c r="D2643" s="1" t="s">
        <v>13687</v>
      </c>
      <c r="E2643" s="17">
        <v>0.56349537037037001</v>
      </c>
      <c r="F2643" s="1" t="s">
        <v>58</v>
      </c>
    </row>
    <row r="2644" spans="2:6">
      <c r="B2644" s="1" t="s">
        <v>15288</v>
      </c>
      <c r="C2644" s="1">
        <v>1</v>
      </c>
      <c r="D2644" s="1" t="s">
        <v>13746</v>
      </c>
      <c r="E2644" s="17">
        <v>0.56350694444444405</v>
      </c>
      <c r="F2644" s="1" t="s">
        <v>58</v>
      </c>
    </row>
    <row r="2645" spans="2:6">
      <c r="B2645" s="1" t="s">
        <v>15304</v>
      </c>
      <c r="C2645" s="1">
        <v>1</v>
      </c>
      <c r="D2645" s="1" t="s">
        <v>13746</v>
      </c>
      <c r="E2645" s="17">
        <v>0.56356481481481502</v>
      </c>
      <c r="F2645" s="1" t="s">
        <v>58</v>
      </c>
    </row>
    <row r="2646" spans="2:6">
      <c r="B2646" s="1" t="s">
        <v>15306</v>
      </c>
      <c r="C2646" s="1">
        <v>1</v>
      </c>
      <c r="D2646" s="1" t="s">
        <v>13753</v>
      </c>
      <c r="E2646" s="17">
        <v>0.56357638888888895</v>
      </c>
      <c r="F2646" s="1" t="s">
        <v>58</v>
      </c>
    </row>
    <row r="2647" spans="2:6">
      <c r="B2647" s="1" t="s">
        <v>15303</v>
      </c>
      <c r="C2647" s="1">
        <v>1</v>
      </c>
      <c r="D2647" s="1" t="s">
        <v>13762</v>
      </c>
      <c r="E2647" s="17">
        <v>0.56363425925925903</v>
      </c>
      <c r="F2647" s="1" t="s">
        <v>58</v>
      </c>
    </row>
    <row r="2648" spans="2:6">
      <c r="B2648" s="1" t="s">
        <v>15189</v>
      </c>
      <c r="C2648" s="1">
        <v>1</v>
      </c>
      <c r="D2648" s="1" t="s">
        <v>3077</v>
      </c>
      <c r="E2648" s="17">
        <v>0.56364583333333296</v>
      </c>
      <c r="F2648" s="1" t="s">
        <v>58</v>
      </c>
    </row>
    <row r="2649" spans="2:6">
      <c r="B2649" s="1" t="s">
        <v>15283</v>
      </c>
      <c r="C2649" s="1">
        <v>1</v>
      </c>
      <c r="D2649" s="1" t="s">
        <v>13746</v>
      </c>
      <c r="E2649" s="17">
        <v>0.56373842592592605</v>
      </c>
      <c r="F2649" s="1" t="s">
        <v>58</v>
      </c>
    </row>
    <row r="2650" spans="2:6">
      <c r="B2650" s="1" t="s">
        <v>15307</v>
      </c>
      <c r="C2650" s="1">
        <v>1</v>
      </c>
      <c r="D2650" s="1" t="s">
        <v>13753</v>
      </c>
      <c r="E2650" s="17">
        <v>0.56379629629629602</v>
      </c>
      <c r="F2650" s="1" t="s">
        <v>58</v>
      </c>
    </row>
    <row r="2651" spans="2:6">
      <c r="B2651" s="1" t="s">
        <v>15190</v>
      </c>
      <c r="C2651" s="1">
        <v>1</v>
      </c>
      <c r="D2651" s="1" t="s">
        <v>13746</v>
      </c>
      <c r="E2651" s="17">
        <v>0.56423611111111105</v>
      </c>
      <c r="F2651" s="1" t="s">
        <v>58</v>
      </c>
    </row>
    <row r="2652" spans="2:6">
      <c r="B2652" s="1" t="s">
        <v>15308</v>
      </c>
      <c r="C2652" s="1">
        <v>1</v>
      </c>
      <c r="D2652" s="1" t="s">
        <v>13687</v>
      </c>
      <c r="E2652" s="17">
        <v>0.56431712962962999</v>
      </c>
      <c r="F2652" s="1" t="s">
        <v>58</v>
      </c>
    </row>
    <row r="2653" spans="2:6">
      <c r="B2653" s="1" t="s">
        <v>15144</v>
      </c>
      <c r="C2653" s="1">
        <v>1</v>
      </c>
      <c r="D2653" s="1" t="s">
        <v>13746</v>
      </c>
      <c r="E2653" s="17">
        <v>0.56431712962962999</v>
      </c>
      <c r="F2653" s="1" t="s">
        <v>58</v>
      </c>
    </row>
    <row r="2654" spans="2:6">
      <c r="B2654" s="1" t="s">
        <v>15281</v>
      </c>
      <c r="C2654" s="1">
        <v>1</v>
      </c>
      <c r="D2654" s="1" t="s">
        <v>3077</v>
      </c>
      <c r="E2654" s="17">
        <v>0.564421296296296</v>
      </c>
      <c r="F2654" s="1" t="s">
        <v>58</v>
      </c>
    </row>
    <row r="2655" spans="2:6">
      <c r="B2655" s="1" t="s">
        <v>15309</v>
      </c>
      <c r="C2655" s="1">
        <v>5</v>
      </c>
      <c r="D2655" s="1" t="s">
        <v>13753</v>
      </c>
      <c r="E2655" s="17">
        <v>0.56449074074074101</v>
      </c>
      <c r="F2655" s="1" t="s">
        <v>58</v>
      </c>
    </row>
    <row r="2656" spans="2:6">
      <c r="B2656" s="1" t="s">
        <v>15305</v>
      </c>
      <c r="C2656" s="1">
        <v>1</v>
      </c>
      <c r="D2656" s="1" t="s">
        <v>3078</v>
      </c>
      <c r="E2656" s="17">
        <v>0.56452546296296302</v>
      </c>
      <c r="F2656" s="1" t="s">
        <v>58</v>
      </c>
    </row>
    <row r="2657" spans="2:6">
      <c r="B2657" s="1" t="s">
        <v>15310</v>
      </c>
      <c r="C2657" s="1">
        <v>1</v>
      </c>
      <c r="D2657" s="1" t="s">
        <v>13753</v>
      </c>
      <c r="E2657" s="17">
        <v>0.56454861111111099</v>
      </c>
      <c r="F2657" s="1" t="s">
        <v>58</v>
      </c>
    </row>
    <row r="2658" spans="2:6">
      <c r="B2658" s="1" t="s">
        <v>15311</v>
      </c>
      <c r="C2658" s="1">
        <v>1</v>
      </c>
      <c r="D2658" s="1" t="s">
        <v>13753</v>
      </c>
      <c r="E2658" s="17">
        <v>0.56459490740740703</v>
      </c>
      <c r="F2658" s="1" t="s">
        <v>58</v>
      </c>
    </row>
    <row r="2659" spans="2:6">
      <c r="B2659" s="1" t="s">
        <v>15308</v>
      </c>
      <c r="C2659" s="1">
        <v>1</v>
      </c>
      <c r="D2659" s="1" t="s">
        <v>3095</v>
      </c>
      <c r="E2659" s="17">
        <v>0.56467592592592597</v>
      </c>
      <c r="F2659" s="1" t="s">
        <v>58</v>
      </c>
    </row>
    <row r="2660" spans="2:6">
      <c r="B2660" s="1" t="s">
        <v>14467</v>
      </c>
      <c r="C2660" s="1">
        <v>1</v>
      </c>
      <c r="D2660" s="1" t="s">
        <v>3078</v>
      </c>
      <c r="E2660" s="17">
        <v>0.56476851851851895</v>
      </c>
      <c r="F2660" s="1" t="s">
        <v>58</v>
      </c>
    </row>
    <row r="2661" spans="2:6">
      <c r="B2661" s="1" t="s">
        <v>15067</v>
      </c>
      <c r="C2661" s="1">
        <v>2</v>
      </c>
      <c r="D2661" s="1" t="s">
        <v>13746</v>
      </c>
      <c r="E2661" s="17">
        <v>0.56491898148148101</v>
      </c>
      <c r="F2661" s="1" t="s">
        <v>58</v>
      </c>
    </row>
    <row r="2662" spans="2:6">
      <c r="B2662" s="1" t="s">
        <v>15312</v>
      </c>
      <c r="C2662" s="1">
        <v>5</v>
      </c>
      <c r="D2662" s="1" t="s">
        <v>13753</v>
      </c>
      <c r="E2662" s="17">
        <v>0.56495370370370401</v>
      </c>
      <c r="F2662" s="1" t="s">
        <v>58</v>
      </c>
    </row>
    <row r="2663" spans="2:6">
      <c r="B2663" s="1" t="s">
        <v>14636</v>
      </c>
      <c r="C2663" s="1">
        <v>3</v>
      </c>
      <c r="D2663" s="1" t="s">
        <v>13746</v>
      </c>
      <c r="E2663" s="17">
        <v>0.565115740740741</v>
      </c>
      <c r="F2663" s="1" t="s">
        <v>58</v>
      </c>
    </row>
    <row r="2664" spans="2:6">
      <c r="B2664" s="1" t="s">
        <v>15313</v>
      </c>
      <c r="C2664" s="1">
        <v>1</v>
      </c>
      <c r="D2664" s="1" t="s">
        <v>13687</v>
      </c>
      <c r="E2664" s="17">
        <v>0.56516203703703705</v>
      </c>
      <c r="F2664" s="1" t="s">
        <v>58</v>
      </c>
    </row>
    <row r="2665" spans="2:6">
      <c r="B2665" s="1" t="s">
        <v>15314</v>
      </c>
      <c r="C2665" s="1">
        <v>1</v>
      </c>
      <c r="D2665" s="1" t="s">
        <v>13753</v>
      </c>
      <c r="E2665" s="17">
        <v>0.56525462962963002</v>
      </c>
      <c r="F2665" s="1" t="s">
        <v>58</v>
      </c>
    </row>
    <row r="2666" spans="2:6">
      <c r="B2666" s="1" t="s">
        <v>15315</v>
      </c>
      <c r="C2666" s="1">
        <v>2</v>
      </c>
      <c r="D2666" s="1" t="s">
        <v>3076</v>
      </c>
      <c r="E2666" s="17">
        <v>0.5653125</v>
      </c>
      <c r="F2666" s="1" t="s">
        <v>58</v>
      </c>
    </row>
    <row r="2667" spans="2:6">
      <c r="B2667" s="1" t="s">
        <v>15301</v>
      </c>
      <c r="C2667" s="1">
        <v>1</v>
      </c>
      <c r="D2667" s="1" t="s">
        <v>13746</v>
      </c>
      <c r="E2667" s="17">
        <v>0.56533564814814796</v>
      </c>
      <c r="F2667" s="1" t="s">
        <v>58</v>
      </c>
    </row>
    <row r="2668" spans="2:6">
      <c r="B2668" s="1" t="s">
        <v>15316</v>
      </c>
      <c r="C2668" s="1">
        <v>1</v>
      </c>
      <c r="D2668" s="1" t="s">
        <v>13760</v>
      </c>
      <c r="E2668" s="17">
        <v>0.565347222222222</v>
      </c>
      <c r="F2668" s="1" t="s">
        <v>58</v>
      </c>
    </row>
    <row r="2669" spans="2:6">
      <c r="B2669" s="1" t="s">
        <v>15313</v>
      </c>
      <c r="C2669" s="1">
        <v>1</v>
      </c>
      <c r="D2669" s="1" t="s">
        <v>13762</v>
      </c>
      <c r="E2669" s="17">
        <v>0.56542824074074105</v>
      </c>
      <c r="F2669" s="1" t="s">
        <v>58</v>
      </c>
    </row>
    <row r="2670" spans="2:6">
      <c r="B2670" s="1" t="s">
        <v>15317</v>
      </c>
      <c r="C2670" s="1">
        <v>1</v>
      </c>
      <c r="D2670" s="1" t="s">
        <v>13753</v>
      </c>
      <c r="E2670" s="17">
        <v>0.56553240740740696</v>
      </c>
      <c r="F2670" s="1" t="s">
        <v>58</v>
      </c>
    </row>
    <row r="2671" spans="2:6">
      <c r="B2671" s="1" t="s">
        <v>15318</v>
      </c>
      <c r="C2671" s="1">
        <v>1</v>
      </c>
      <c r="D2671" s="1" t="s">
        <v>13760</v>
      </c>
      <c r="E2671" s="17">
        <v>0.56556712962962996</v>
      </c>
      <c r="F2671" s="1" t="s">
        <v>58</v>
      </c>
    </row>
    <row r="2672" spans="2:6">
      <c r="B2672" s="1" t="s">
        <v>15319</v>
      </c>
      <c r="C2672" s="1">
        <v>1</v>
      </c>
      <c r="D2672" s="1" t="s">
        <v>3076</v>
      </c>
      <c r="E2672" s="17">
        <v>0.56556712962962996</v>
      </c>
      <c r="F2672" s="1" t="s">
        <v>58</v>
      </c>
    </row>
    <row r="2673" spans="2:6">
      <c r="B2673" s="1" t="s">
        <v>15320</v>
      </c>
      <c r="C2673" s="1">
        <v>2</v>
      </c>
      <c r="D2673" s="1" t="s">
        <v>13753</v>
      </c>
      <c r="E2673" s="17">
        <v>0.56564814814814801</v>
      </c>
      <c r="F2673" s="1" t="s">
        <v>58</v>
      </c>
    </row>
    <row r="2674" spans="2:6">
      <c r="B2674" s="1" t="s">
        <v>15253</v>
      </c>
      <c r="C2674" s="1">
        <v>1</v>
      </c>
      <c r="D2674" s="1" t="s">
        <v>3078</v>
      </c>
      <c r="E2674" s="17">
        <v>0.56568287037037002</v>
      </c>
      <c r="F2674" s="1" t="s">
        <v>58</v>
      </c>
    </row>
    <row r="2675" spans="2:6">
      <c r="B2675" s="1" t="s">
        <v>15321</v>
      </c>
      <c r="C2675" s="1">
        <v>1</v>
      </c>
      <c r="D2675" s="1" t="s">
        <v>13753</v>
      </c>
      <c r="E2675" s="17">
        <v>0.56571759259259302</v>
      </c>
      <c r="F2675" s="1" t="s">
        <v>58</v>
      </c>
    </row>
    <row r="2676" spans="2:6">
      <c r="B2676" s="1" t="s">
        <v>15322</v>
      </c>
      <c r="C2676" s="1">
        <v>1</v>
      </c>
      <c r="D2676" s="1" t="s">
        <v>13760</v>
      </c>
      <c r="E2676" s="17">
        <v>0.56586805555555597</v>
      </c>
      <c r="F2676" s="1" t="s">
        <v>58</v>
      </c>
    </row>
    <row r="2677" spans="2:6">
      <c r="B2677" s="1" t="s">
        <v>15307</v>
      </c>
      <c r="C2677" s="1">
        <v>1</v>
      </c>
      <c r="D2677" s="1" t="s">
        <v>13762</v>
      </c>
      <c r="E2677" s="17">
        <v>0.56596064814814795</v>
      </c>
      <c r="F2677" s="1" t="s">
        <v>58</v>
      </c>
    </row>
    <row r="2678" spans="2:6">
      <c r="B2678" s="1" t="s">
        <v>15323</v>
      </c>
      <c r="C2678" s="1">
        <v>1</v>
      </c>
      <c r="D2678" s="1" t="s">
        <v>13687</v>
      </c>
      <c r="E2678" s="17">
        <v>0.566041666666667</v>
      </c>
      <c r="F2678" s="1" t="s">
        <v>58</v>
      </c>
    </row>
    <row r="2679" spans="2:6">
      <c r="B2679" s="1" t="s">
        <v>15324</v>
      </c>
      <c r="C2679" s="1">
        <v>1</v>
      </c>
      <c r="D2679" s="1" t="s">
        <v>13753</v>
      </c>
      <c r="E2679" s="17">
        <v>0.566076388888889</v>
      </c>
      <c r="F2679" s="1" t="s">
        <v>58</v>
      </c>
    </row>
    <row r="2680" spans="2:6">
      <c r="B2680" s="1" t="s">
        <v>15325</v>
      </c>
      <c r="C2680" s="1">
        <v>1</v>
      </c>
      <c r="D2680" s="1" t="s">
        <v>13753</v>
      </c>
      <c r="E2680" s="17">
        <v>0.56611111111111101</v>
      </c>
      <c r="F2680" s="1" t="s">
        <v>58</v>
      </c>
    </row>
    <row r="2681" spans="2:6">
      <c r="B2681" s="1" t="s">
        <v>15311</v>
      </c>
      <c r="C2681" s="1">
        <v>1</v>
      </c>
      <c r="D2681" s="1" t="s">
        <v>3095</v>
      </c>
      <c r="E2681" s="17">
        <v>0.56613425925925898</v>
      </c>
      <c r="F2681" s="1" t="s">
        <v>58</v>
      </c>
    </row>
    <row r="2682" spans="2:6">
      <c r="B2682" s="1" t="s">
        <v>15314</v>
      </c>
      <c r="C2682" s="1">
        <v>1</v>
      </c>
      <c r="D2682" s="1" t="s">
        <v>13762</v>
      </c>
      <c r="E2682" s="17">
        <v>0.56637731481481501</v>
      </c>
      <c r="F2682" s="1" t="s">
        <v>58</v>
      </c>
    </row>
    <row r="2683" spans="2:6">
      <c r="B2683" s="1" t="s">
        <v>15319</v>
      </c>
      <c r="C2683" s="1">
        <v>1</v>
      </c>
      <c r="D2683" s="1" t="s">
        <v>3078</v>
      </c>
      <c r="E2683" s="17">
        <v>0.56637731481481501</v>
      </c>
      <c r="F2683" s="1" t="s">
        <v>58</v>
      </c>
    </row>
    <row r="2684" spans="2:6">
      <c r="B2684" s="1" t="s">
        <v>15321</v>
      </c>
      <c r="C2684" s="1">
        <v>1</v>
      </c>
      <c r="D2684" s="1" t="s">
        <v>3078</v>
      </c>
      <c r="E2684" s="17">
        <v>0.56640046296296298</v>
      </c>
      <c r="F2684" s="1" t="s">
        <v>58</v>
      </c>
    </row>
    <row r="2685" spans="2:6">
      <c r="B2685" s="1" t="s">
        <v>15326</v>
      </c>
      <c r="C2685" s="1">
        <v>1</v>
      </c>
      <c r="D2685" s="1" t="s">
        <v>13753</v>
      </c>
      <c r="E2685" s="17">
        <v>0.56672453703703696</v>
      </c>
      <c r="F2685" s="1" t="s">
        <v>58</v>
      </c>
    </row>
    <row r="2686" spans="2:6">
      <c r="B2686" s="1" t="s">
        <v>15327</v>
      </c>
      <c r="C2686" s="1">
        <v>1</v>
      </c>
      <c r="D2686" s="1" t="s">
        <v>13687</v>
      </c>
      <c r="E2686" s="17">
        <v>0.56674768518518504</v>
      </c>
      <c r="F2686" s="1" t="s">
        <v>58</v>
      </c>
    </row>
    <row r="2687" spans="2:6">
      <c r="B2687" s="1" t="s">
        <v>15328</v>
      </c>
      <c r="C2687" s="1">
        <v>1</v>
      </c>
      <c r="D2687" s="1" t="s">
        <v>13753</v>
      </c>
      <c r="E2687" s="17">
        <v>0.56675925925925896</v>
      </c>
      <c r="F2687" s="1" t="s">
        <v>58</v>
      </c>
    </row>
    <row r="2688" spans="2:6">
      <c r="B2688" s="1" t="s">
        <v>15317</v>
      </c>
      <c r="C2688" s="1">
        <v>1</v>
      </c>
      <c r="D2688" s="1" t="s">
        <v>3077</v>
      </c>
      <c r="E2688" s="17">
        <v>0.56678240740740704</v>
      </c>
      <c r="F2688" s="1" t="s">
        <v>58</v>
      </c>
    </row>
    <row r="2689" spans="2:6">
      <c r="B2689" s="1" t="s">
        <v>14260</v>
      </c>
      <c r="C2689" s="1">
        <v>1</v>
      </c>
      <c r="D2689" s="1" t="s">
        <v>3078</v>
      </c>
      <c r="E2689" s="17">
        <v>0.56682870370370397</v>
      </c>
      <c r="F2689" s="1" t="s">
        <v>58</v>
      </c>
    </row>
    <row r="2690" spans="2:6">
      <c r="B2690" s="1" t="s">
        <v>14217</v>
      </c>
      <c r="C2690" s="1">
        <v>1</v>
      </c>
      <c r="D2690" s="1" t="s">
        <v>3078</v>
      </c>
      <c r="E2690" s="17">
        <v>0.56686342592592598</v>
      </c>
      <c r="F2690" s="1" t="s">
        <v>58</v>
      </c>
    </row>
    <row r="2691" spans="2:6">
      <c r="B2691" s="1" t="s">
        <v>15329</v>
      </c>
      <c r="C2691" s="1">
        <v>1</v>
      </c>
      <c r="D2691" s="1" t="s">
        <v>13753</v>
      </c>
      <c r="E2691" s="17">
        <v>0.56687500000000002</v>
      </c>
      <c r="F2691" s="1" t="s">
        <v>58</v>
      </c>
    </row>
    <row r="2692" spans="2:6">
      <c r="B2692" s="1" t="s">
        <v>15330</v>
      </c>
      <c r="C2692" s="1">
        <v>1</v>
      </c>
      <c r="D2692" s="1" t="s">
        <v>13753</v>
      </c>
      <c r="E2692" s="17">
        <v>0.56694444444444403</v>
      </c>
      <c r="F2692" s="1" t="s">
        <v>58</v>
      </c>
    </row>
    <row r="2693" spans="2:6">
      <c r="B2693" s="1" t="s">
        <v>15331</v>
      </c>
      <c r="C2693" s="1">
        <v>1</v>
      </c>
      <c r="D2693" s="1" t="s">
        <v>13760</v>
      </c>
      <c r="E2693" s="17">
        <v>0.56696759259259299</v>
      </c>
      <c r="F2693" s="1" t="s">
        <v>58</v>
      </c>
    </row>
    <row r="2694" spans="2:6">
      <c r="B2694" s="1" t="s">
        <v>15332</v>
      </c>
      <c r="C2694" s="1">
        <v>1</v>
      </c>
      <c r="D2694" s="1" t="s">
        <v>13760</v>
      </c>
      <c r="E2694" s="17">
        <v>0.56701388888888904</v>
      </c>
      <c r="F2694" s="1" t="s">
        <v>58</v>
      </c>
    </row>
    <row r="2695" spans="2:6">
      <c r="B2695" s="1" t="s">
        <v>15333</v>
      </c>
      <c r="C2695" s="1">
        <v>1</v>
      </c>
      <c r="D2695" s="1" t="s">
        <v>13760</v>
      </c>
      <c r="E2695" s="17">
        <v>0.56704861111111104</v>
      </c>
      <c r="F2695" s="1" t="s">
        <v>58</v>
      </c>
    </row>
    <row r="2696" spans="2:6">
      <c r="B2696" s="1" t="s">
        <v>15320</v>
      </c>
      <c r="C2696" s="1">
        <v>2</v>
      </c>
      <c r="D2696" s="1" t="s">
        <v>3077</v>
      </c>
      <c r="E2696" s="17">
        <v>0.56706018518518497</v>
      </c>
      <c r="F2696" s="1" t="s">
        <v>58</v>
      </c>
    </row>
    <row r="2697" spans="2:6">
      <c r="B2697" s="1" t="s">
        <v>15334</v>
      </c>
      <c r="C2697" s="1">
        <v>2</v>
      </c>
      <c r="D2697" s="1" t="s">
        <v>13753</v>
      </c>
      <c r="E2697" s="17">
        <v>0.56708333333333305</v>
      </c>
      <c r="F2697" s="1" t="s">
        <v>58</v>
      </c>
    </row>
    <row r="2698" spans="2:6">
      <c r="B2698" s="1" t="s">
        <v>15335</v>
      </c>
      <c r="C2698" s="1">
        <v>1</v>
      </c>
      <c r="D2698" s="1" t="s">
        <v>13760</v>
      </c>
      <c r="E2698" s="17">
        <v>0.56709490740740698</v>
      </c>
      <c r="F2698" s="1" t="s">
        <v>58</v>
      </c>
    </row>
    <row r="2699" spans="2:6">
      <c r="B2699" s="1" t="s">
        <v>15316</v>
      </c>
      <c r="C2699" s="1">
        <v>1</v>
      </c>
      <c r="D2699" s="1" t="s">
        <v>13746</v>
      </c>
      <c r="E2699" s="17">
        <v>0.56711805555555606</v>
      </c>
      <c r="F2699" s="1" t="s">
        <v>58</v>
      </c>
    </row>
    <row r="2700" spans="2:6">
      <c r="B2700" s="1" t="s">
        <v>15336</v>
      </c>
      <c r="C2700" s="1">
        <v>1</v>
      </c>
      <c r="D2700" s="1" t="s">
        <v>13687</v>
      </c>
      <c r="E2700" s="17">
        <v>0.56717592592592603</v>
      </c>
      <c r="F2700" s="1" t="s">
        <v>58</v>
      </c>
    </row>
    <row r="2701" spans="2:6">
      <c r="B2701" s="1" t="s">
        <v>15337</v>
      </c>
      <c r="C2701" s="1">
        <v>1</v>
      </c>
      <c r="D2701" s="1" t="s">
        <v>13687</v>
      </c>
      <c r="E2701" s="17">
        <v>0.56747685185185204</v>
      </c>
      <c r="F2701" s="1" t="s">
        <v>58</v>
      </c>
    </row>
    <row r="2702" spans="2:6">
      <c r="B2702" s="1" t="s">
        <v>15338</v>
      </c>
      <c r="C2702" s="1">
        <v>1</v>
      </c>
      <c r="D2702" s="1" t="s">
        <v>13760</v>
      </c>
      <c r="E2702" s="17">
        <v>0.56751157407407404</v>
      </c>
      <c r="F2702" s="1" t="s">
        <v>58</v>
      </c>
    </row>
    <row r="2703" spans="2:6">
      <c r="B2703" s="1" t="s">
        <v>15339</v>
      </c>
      <c r="C2703" s="1">
        <v>1</v>
      </c>
      <c r="D2703" s="1" t="s">
        <v>13760</v>
      </c>
      <c r="E2703" s="17">
        <v>0.56755787037036998</v>
      </c>
      <c r="F2703" s="1" t="s">
        <v>58</v>
      </c>
    </row>
    <row r="2704" spans="2:6">
      <c r="B2704" s="1" t="s">
        <v>15312</v>
      </c>
      <c r="C2704" s="1">
        <v>5</v>
      </c>
      <c r="D2704" s="1" t="s">
        <v>3078</v>
      </c>
      <c r="E2704" s="17">
        <v>0.56755787037036998</v>
      </c>
      <c r="F2704" s="1" t="s">
        <v>58</v>
      </c>
    </row>
    <row r="2705" spans="2:6">
      <c r="B2705" s="1" t="s">
        <v>15276</v>
      </c>
      <c r="C2705" s="1">
        <v>1</v>
      </c>
      <c r="D2705" s="1" t="s">
        <v>13746</v>
      </c>
      <c r="E2705" s="17">
        <v>0.56763888888888903</v>
      </c>
      <c r="F2705" s="1" t="s">
        <v>58</v>
      </c>
    </row>
    <row r="2706" spans="2:6">
      <c r="B2706" s="1" t="s">
        <v>15340</v>
      </c>
      <c r="C2706" s="1">
        <v>1</v>
      </c>
      <c r="D2706" s="1" t="s">
        <v>13760</v>
      </c>
      <c r="E2706" s="17">
        <v>0.56776620370370401</v>
      </c>
      <c r="F2706" s="1" t="s">
        <v>58</v>
      </c>
    </row>
    <row r="2707" spans="2:6">
      <c r="B2707" s="1" t="s">
        <v>15341</v>
      </c>
      <c r="C2707" s="1">
        <v>1</v>
      </c>
      <c r="D2707" s="1" t="s">
        <v>13753</v>
      </c>
      <c r="E2707" s="17">
        <v>0.56783564814814802</v>
      </c>
      <c r="F2707" s="1" t="s">
        <v>58</v>
      </c>
    </row>
    <row r="2708" spans="2:6">
      <c r="B2708" s="1" t="s">
        <v>15342</v>
      </c>
      <c r="C2708" s="1">
        <v>1</v>
      </c>
      <c r="D2708" s="1" t="s">
        <v>13753</v>
      </c>
      <c r="E2708" s="17">
        <v>0.56788194444444395</v>
      </c>
      <c r="F2708" s="1" t="s">
        <v>58</v>
      </c>
    </row>
    <row r="2709" spans="2:6">
      <c r="B2709" s="1" t="s">
        <v>15325</v>
      </c>
      <c r="C2709" s="1">
        <v>1</v>
      </c>
      <c r="D2709" s="1" t="s">
        <v>13746</v>
      </c>
      <c r="E2709" s="17">
        <v>0.56789351851851899</v>
      </c>
      <c r="F2709" s="1" t="s">
        <v>58</v>
      </c>
    </row>
    <row r="2710" spans="2:6">
      <c r="B2710" s="1" t="s">
        <v>15310</v>
      </c>
      <c r="C2710" s="1">
        <v>1</v>
      </c>
      <c r="D2710" s="1" t="s">
        <v>13746</v>
      </c>
      <c r="E2710" s="17">
        <v>0.56805555555555598</v>
      </c>
      <c r="F2710" s="1" t="s">
        <v>58</v>
      </c>
    </row>
    <row r="2711" spans="2:6">
      <c r="B2711" s="1" t="s">
        <v>15343</v>
      </c>
      <c r="C2711" s="1">
        <v>1</v>
      </c>
      <c r="D2711" s="1" t="s">
        <v>13753</v>
      </c>
      <c r="E2711" s="17">
        <v>0.56807870370370395</v>
      </c>
      <c r="F2711" s="1" t="s">
        <v>58</v>
      </c>
    </row>
    <row r="2712" spans="2:6">
      <c r="B2712" s="1" t="s">
        <v>15327</v>
      </c>
      <c r="C2712" s="1">
        <v>1</v>
      </c>
      <c r="D2712" s="1" t="s">
        <v>13746</v>
      </c>
      <c r="E2712" s="17">
        <v>0.56809027777777799</v>
      </c>
      <c r="F2712" s="1" t="s">
        <v>58</v>
      </c>
    </row>
    <row r="2713" spans="2:6">
      <c r="B2713" s="1" t="s">
        <v>15344</v>
      </c>
      <c r="C2713" s="1">
        <v>1</v>
      </c>
      <c r="D2713" s="1" t="s">
        <v>13753</v>
      </c>
      <c r="E2713" s="17">
        <v>0.56820601851851804</v>
      </c>
      <c r="F2713" s="1" t="s">
        <v>58</v>
      </c>
    </row>
    <row r="2714" spans="2:6">
      <c r="B2714" s="1" t="s">
        <v>15340</v>
      </c>
      <c r="C2714" s="1">
        <v>1</v>
      </c>
      <c r="D2714" s="1" t="s">
        <v>3077</v>
      </c>
      <c r="E2714" s="17">
        <v>0.56821759259259297</v>
      </c>
      <c r="F2714" s="1" t="s">
        <v>58</v>
      </c>
    </row>
    <row r="2715" spans="2:6">
      <c r="B2715" s="1" t="s">
        <v>15329</v>
      </c>
      <c r="C2715" s="1">
        <v>1</v>
      </c>
      <c r="D2715" s="1" t="s">
        <v>13762</v>
      </c>
      <c r="E2715" s="17">
        <v>0.56828703703703698</v>
      </c>
      <c r="F2715" s="1" t="s">
        <v>58</v>
      </c>
    </row>
    <row r="2716" spans="2:6">
      <c r="B2716" s="1" t="s">
        <v>15345</v>
      </c>
      <c r="C2716" s="1">
        <v>3</v>
      </c>
      <c r="D2716" s="1" t="s">
        <v>13753</v>
      </c>
      <c r="E2716" s="17">
        <v>0.56831018518518495</v>
      </c>
      <c r="F2716" s="1" t="s">
        <v>58</v>
      </c>
    </row>
    <row r="2717" spans="2:6">
      <c r="B2717" s="1" t="s">
        <v>14152</v>
      </c>
      <c r="C2717" s="1">
        <v>1</v>
      </c>
      <c r="D2717" s="1" t="s">
        <v>3077</v>
      </c>
      <c r="E2717" s="17">
        <v>0.56832175925925899</v>
      </c>
      <c r="F2717" s="1" t="s">
        <v>58</v>
      </c>
    </row>
    <row r="2718" spans="2:6">
      <c r="B2718" s="1" t="s">
        <v>15346</v>
      </c>
      <c r="C2718" s="1">
        <v>1</v>
      </c>
      <c r="D2718" s="1" t="s">
        <v>13753</v>
      </c>
      <c r="E2718" s="17">
        <v>0.56840277777777803</v>
      </c>
      <c r="F2718" s="1" t="s">
        <v>58</v>
      </c>
    </row>
    <row r="2719" spans="2:6">
      <c r="B2719" s="1" t="s">
        <v>15347</v>
      </c>
      <c r="C2719" s="1">
        <v>2</v>
      </c>
      <c r="D2719" s="1" t="s">
        <v>13760</v>
      </c>
      <c r="E2719" s="17">
        <v>0.56847222222222205</v>
      </c>
      <c r="F2719" s="1" t="s">
        <v>58</v>
      </c>
    </row>
    <row r="2720" spans="2:6">
      <c r="B2720" s="1" t="s">
        <v>15348</v>
      </c>
      <c r="C2720" s="1">
        <v>1</v>
      </c>
      <c r="D2720" s="1" t="s">
        <v>13687</v>
      </c>
      <c r="E2720" s="17">
        <v>0.56858796296296299</v>
      </c>
      <c r="F2720" s="1" t="s">
        <v>58</v>
      </c>
    </row>
    <row r="2721" spans="2:6">
      <c r="B2721" s="1" t="s">
        <v>15324</v>
      </c>
      <c r="C2721" s="1">
        <v>1</v>
      </c>
      <c r="D2721" s="1" t="s">
        <v>3078</v>
      </c>
      <c r="E2721" s="17">
        <v>0.56869212962963001</v>
      </c>
      <c r="F2721" s="1" t="s">
        <v>58</v>
      </c>
    </row>
    <row r="2722" spans="2:6">
      <c r="B2722" s="1" t="s">
        <v>15342</v>
      </c>
      <c r="C2722" s="1">
        <v>1</v>
      </c>
      <c r="D2722" s="1" t="s">
        <v>3078</v>
      </c>
      <c r="E2722" s="17">
        <v>0.56872685185185201</v>
      </c>
      <c r="F2722" s="1" t="s">
        <v>58</v>
      </c>
    </row>
    <row r="2723" spans="2:6">
      <c r="B2723" s="1" t="s">
        <v>14464</v>
      </c>
      <c r="C2723" s="1">
        <v>1</v>
      </c>
      <c r="D2723" s="1" t="s">
        <v>3095</v>
      </c>
      <c r="E2723" s="17">
        <v>0.56902777777777802</v>
      </c>
      <c r="F2723" s="1" t="s">
        <v>58</v>
      </c>
    </row>
    <row r="2724" spans="2:6">
      <c r="B2724" s="1" t="s">
        <v>14518</v>
      </c>
      <c r="C2724" s="1">
        <v>1</v>
      </c>
      <c r="D2724" s="1" t="s">
        <v>13762</v>
      </c>
      <c r="E2724" s="17">
        <v>0.56902777777777802</v>
      </c>
      <c r="F2724" s="1" t="s">
        <v>58</v>
      </c>
    </row>
    <row r="2725" spans="2:6">
      <c r="B2725" s="1" t="s">
        <v>15345</v>
      </c>
      <c r="C2725" s="1">
        <v>3</v>
      </c>
      <c r="D2725" s="1" t="s">
        <v>13746</v>
      </c>
      <c r="E2725" s="17">
        <v>0.56905092592592599</v>
      </c>
      <c r="F2725" s="1" t="s">
        <v>58</v>
      </c>
    </row>
    <row r="2726" spans="2:6">
      <c r="B2726" s="1" t="s">
        <v>15278</v>
      </c>
      <c r="C2726" s="1">
        <v>1</v>
      </c>
      <c r="D2726" s="1" t="s">
        <v>3077</v>
      </c>
      <c r="E2726" s="17">
        <v>0.56906250000000003</v>
      </c>
      <c r="F2726" s="1" t="s">
        <v>58</v>
      </c>
    </row>
    <row r="2727" spans="2:6">
      <c r="B2727" s="1" t="s">
        <v>15349</v>
      </c>
      <c r="C2727" s="1">
        <v>1</v>
      </c>
      <c r="D2727" s="1" t="s">
        <v>13753</v>
      </c>
      <c r="E2727" s="17">
        <v>0.56910879629629596</v>
      </c>
      <c r="F2727" s="1" t="s">
        <v>58</v>
      </c>
    </row>
    <row r="2728" spans="2:6">
      <c r="B2728" s="1" t="s">
        <v>15350</v>
      </c>
      <c r="C2728" s="1">
        <v>1</v>
      </c>
      <c r="D2728" s="1" t="s">
        <v>13753</v>
      </c>
      <c r="E2728" s="17">
        <v>0.569155092592593</v>
      </c>
      <c r="F2728" s="1" t="s">
        <v>58</v>
      </c>
    </row>
    <row r="2729" spans="2:6">
      <c r="B2729" s="1" t="s">
        <v>15337</v>
      </c>
      <c r="C2729" s="1">
        <v>1</v>
      </c>
      <c r="D2729" s="1" t="s">
        <v>13746</v>
      </c>
      <c r="E2729" s="17">
        <v>0.56916666666666704</v>
      </c>
      <c r="F2729" s="1" t="s">
        <v>58</v>
      </c>
    </row>
    <row r="2730" spans="2:6">
      <c r="B2730" s="1" t="s">
        <v>15323</v>
      </c>
      <c r="C2730" s="1">
        <v>1</v>
      </c>
      <c r="D2730" s="1" t="s">
        <v>3077</v>
      </c>
      <c r="E2730" s="17">
        <v>0.56920138888888905</v>
      </c>
      <c r="F2730" s="1" t="s">
        <v>58</v>
      </c>
    </row>
    <row r="2731" spans="2:6">
      <c r="B2731" s="1" t="s">
        <v>15280</v>
      </c>
      <c r="C2731" s="1">
        <v>5</v>
      </c>
      <c r="D2731" s="1" t="s">
        <v>3078</v>
      </c>
      <c r="E2731" s="17">
        <v>0.569386574074074</v>
      </c>
      <c r="F2731" s="1" t="s">
        <v>58</v>
      </c>
    </row>
    <row r="2732" spans="2:6">
      <c r="B2732" s="1" t="s">
        <v>15351</v>
      </c>
      <c r="C2732" s="1">
        <v>1</v>
      </c>
      <c r="D2732" s="1" t="s">
        <v>13753</v>
      </c>
      <c r="E2732" s="17">
        <v>0.56945601851851901</v>
      </c>
      <c r="F2732" s="1" t="s">
        <v>58</v>
      </c>
    </row>
    <row r="2733" spans="2:6">
      <c r="B2733" s="1" t="s">
        <v>15322</v>
      </c>
      <c r="C2733" s="1">
        <v>1</v>
      </c>
      <c r="D2733" s="1" t="s">
        <v>3078</v>
      </c>
      <c r="E2733" s="17">
        <v>0.56945601851851901</v>
      </c>
      <c r="F2733" s="1" t="s">
        <v>58</v>
      </c>
    </row>
    <row r="2734" spans="2:6">
      <c r="B2734" s="1" t="s">
        <v>15315</v>
      </c>
      <c r="C2734" s="1">
        <v>2</v>
      </c>
      <c r="D2734" s="1" t="s">
        <v>13762</v>
      </c>
      <c r="E2734" s="17">
        <v>0.56953703703703695</v>
      </c>
      <c r="F2734" s="1" t="s">
        <v>58</v>
      </c>
    </row>
    <row r="2735" spans="2:6">
      <c r="B2735" s="1" t="s">
        <v>15273</v>
      </c>
      <c r="C2735" s="1">
        <v>5</v>
      </c>
      <c r="D2735" s="1" t="s">
        <v>3078</v>
      </c>
      <c r="E2735" s="17">
        <v>0.56959490740740704</v>
      </c>
      <c r="F2735" s="1" t="s">
        <v>58</v>
      </c>
    </row>
    <row r="2736" spans="2:6">
      <c r="B2736" s="1" t="s">
        <v>15336</v>
      </c>
      <c r="C2736" s="1">
        <v>1</v>
      </c>
      <c r="D2736" s="1" t="s">
        <v>13746</v>
      </c>
      <c r="E2736" s="17">
        <v>0.569618055555556</v>
      </c>
      <c r="F2736" s="1" t="s">
        <v>58</v>
      </c>
    </row>
    <row r="2737" spans="2:6">
      <c r="B2737" s="1" t="s">
        <v>15341</v>
      </c>
      <c r="C2737" s="1">
        <v>1</v>
      </c>
      <c r="D2737" s="1" t="s">
        <v>13762</v>
      </c>
      <c r="E2737" s="17">
        <v>0.56965277777777801</v>
      </c>
      <c r="F2737" s="1" t="s">
        <v>58</v>
      </c>
    </row>
    <row r="2738" spans="2:6">
      <c r="B2738" s="1" t="s">
        <v>15330</v>
      </c>
      <c r="C2738" s="1">
        <v>1</v>
      </c>
      <c r="D2738" s="1" t="s">
        <v>13746</v>
      </c>
      <c r="E2738" s="17">
        <v>0.56966435185185205</v>
      </c>
      <c r="F2738" s="1" t="s">
        <v>58</v>
      </c>
    </row>
    <row r="2739" spans="2:6">
      <c r="B2739" s="1" t="s">
        <v>15346</v>
      </c>
      <c r="C2739" s="1">
        <v>1</v>
      </c>
      <c r="D2739" s="1" t="s">
        <v>13746</v>
      </c>
      <c r="E2739" s="17">
        <v>0.56972222222222202</v>
      </c>
      <c r="F2739" s="1" t="s">
        <v>58</v>
      </c>
    </row>
    <row r="2740" spans="2:6">
      <c r="B2740" s="1" t="s">
        <v>15334</v>
      </c>
      <c r="C2740" s="1">
        <v>2</v>
      </c>
      <c r="D2740" s="1" t="s">
        <v>3078</v>
      </c>
      <c r="E2740" s="17">
        <v>0.56979166666666703</v>
      </c>
      <c r="F2740" s="1" t="s">
        <v>58</v>
      </c>
    </row>
    <row r="2741" spans="2:6">
      <c r="B2741" s="1" t="s">
        <v>15352</v>
      </c>
      <c r="C2741" s="1">
        <v>1</v>
      </c>
      <c r="D2741" s="1" t="s">
        <v>13753</v>
      </c>
      <c r="E2741" s="17">
        <v>0.56997685185185198</v>
      </c>
      <c r="F2741" s="1" t="s">
        <v>58</v>
      </c>
    </row>
    <row r="2742" spans="2:6">
      <c r="B2742" s="1" t="s">
        <v>15353</v>
      </c>
      <c r="C2742" s="1">
        <v>1</v>
      </c>
      <c r="D2742" s="1" t="s">
        <v>13753</v>
      </c>
      <c r="E2742" s="17">
        <v>0.570081018518519</v>
      </c>
      <c r="F2742" s="1" t="s">
        <v>58</v>
      </c>
    </row>
    <row r="2743" spans="2:6">
      <c r="B2743" s="1" t="s">
        <v>15344</v>
      </c>
      <c r="C2743" s="1">
        <v>1</v>
      </c>
      <c r="D2743" s="1" t="s">
        <v>3077</v>
      </c>
      <c r="E2743" s="17">
        <v>0.57009259259259304</v>
      </c>
      <c r="F2743" s="1" t="s">
        <v>58</v>
      </c>
    </row>
    <row r="2744" spans="2:6">
      <c r="B2744" s="1" t="s">
        <v>15354</v>
      </c>
      <c r="C2744" s="1">
        <v>5</v>
      </c>
      <c r="D2744" s="1" t="s">
        <v>13753</v>
      </c>
      <c r="E2744" s="17">
        <v>0.57011574074074101</v>
      </c>
      <c r="F2744" s="1" t="s">
        <v>58</v>
      </c>
    </row>
    <row r="2745" spans="2:6">
      <c r="B2745" s="1" t="s">
        <v>15355</v>
      </c>
      <c r="C2745" s="1">
        <v>1</v>
      </c>
      <c r="D2745" s="1" t="s">
        <v>13760</v>
      </c>
      <c r="E2745" s="17">
        <v>0.57011574074074101</v>
      </c>
      <c r="F2745" s="1" t="s">
        <v>58</v>
      </c>
    </row>
    <row r="2746" spans="2:6">
      <c r="B2746" s="1" t="s">
        <v>15356</v>
      </c>
      <c r="C2746" s="1">
        <v>1</v>
      </c>
      <c r="D2746" s="1" t="s">
        <v>13687</v>
      </c>
      <c r="E2746" s="17">
        <v>0.57015046296296301</v>
      </c>
      <c r="F2746" s="1" t="s">
        <v>58</v>
      </c>
    </row>
    <row r="2747" spans="2:6">
      <c r="B2747" s="1" t="s">
        <v>15357</v>
      </c>
      <c r="C2747" s="1">
        <v>1</v>
      </c>
      <c r="D2747" s="1" t="s">
        <v>13760</v>
      </c>
      <c r="E2747" s="17">
        <v>0.5703125</v>
      </c>
      <c r="F2747" s="1" t="s">
        <v>58</v>
      </c>
    </row>
    <row r="2748" spans="2:6">
      <c r="B2748" s="1" t="s">
        <v>15358</v>
      </c>
      <c r="C2748" s="1">
        <v>1</v>
      </c>
      <c r="D2748" s="1" t="s">
        <v>13760</v>
      </c>
      <c r="E2748" s="17">
        <v>0.57052083333333303</v>
      </c>
      <c r="F2748" s="1" t="s">
        <v>58</v>
      </c>
    </row>
    <row r="2749" spans="2:6">
      <c r="B2749" s="1" t="s">
        <v>15359</v>
      </c>
      <c r="C2749" s="1">
        <v>1</v>
      </c>
      <c r="D2749" s="1" t="s">
        <v>13687</v>
      </c>
      <c r="E2749" s="17">
        <v>0.57059027777777804</v>
      </c>
      <c r="F2749" s="1" t="s">
        <v>58</v>
      </c>
    </row>
    <row r="2750" spans="2:6">
      <c r="B2750" s="1" t="s">
        <v>15300</v>
      </c>
      <c r="C2750" s="1">
        <v>1</v>
      </c>
      <c r="D2750" s="1" t="s">
        <v>13746</v>
      </c>
      <c r="E2750" s="17">
        <v>0.57062500000000005</v>
      </c>
      <c r="F2750" s="1" t="s">
        <v>58</v>
      </c>
    </row>
    <row r="2751" spans="2:6">
      <c r="B2751" s="1" t="s">
        <v>15252</v>
      </c>
      <c r="C2751" s="1">
        <v>2</v>
      </c>
      <c r="D2751" s="1" t="s">
        <v>3077</v>
      </c>
      <c r="E2751" s="17">
        <v>0.57069444444444395</v>
      </c>
      <c r="F2751" s="1" t="s">
        <v>58</v>
      </c>
    </row>
    <row r="2752" spans="2:6">
      <c r="B2752" s="1" t="s">
        <v>15295</v>
      </c>
      <c r="C2752" s="1">
        <v>1</v>
      </c>
      <c r="D2752" s="1" t="s">
        <v>13746</v>
      </c>
      <c r="E2752" s="17">
        <v>0.57075231481481503</v>
      </c>
      <c r="F2752" s="1" t="s">
        <v>58</v>
      </c>
    </row>
    <row r="2753" spans="2:6">
      <c r="B2753" s="1" t="s">
        <v>15359</v>
      </c>
      <c r="C2753" s="1">
        <v>1</v>
      </c>
      <c r="D2753" s="1" t="s">
        <v>13762</v>
      </c>
      <c r="E2753" s="17">
        <v>0.57091435185185202</v>
      </c>
      <c r="F2753" s="1" t="s">
        <v>58</v>
      </c>
    </row>
    <row r="2754" spans="2:6">
      <c r="B2754" s="1" t="s">
        <v>14004</v>
      </c>
      <c r="C2754" s="1">
        <v>2</v>
      </c>
      <c r="D2754" s="1" t="s">
        <v>13746</v>
      </c>
      <c r="E2754" s="17">
        <v>0.57111111111111101</v>
      </c>
      <c r="F2754" s="1" t="s">
        <v>58</v>
      </c>
    </row>
    <row r="2755" spans="2:6">
      <c r="B2755" s="1" t="s">
        <v>15360</v>
      </c>
      <c r="C2755" s="1">
        <v>1</v>
      </c>
      <c r="D2755" s="1" t="s">
        <v>13753</v>
      </c>
      <c r="E2755" s="17">
        <v>0.57112268518518505</v>
      </c>
      <c r="F2755" s="1" t="s">
        <v>58</v>
      </c>
    </row>
    <row r="2756" spans="2:6">
      <c r="B2756" s="1" t="s">
        <v>15361</v>
      </c>
      <c r="C2756" s="1">
        <v>1</v>
      </c>
      <c r="D2756" s="1" t="s">
        <v>13753</v>
      </c>
      <c r="E2756" s="17">
        <v>0.57126157407407396</v>
      </c>
      <c r="F2756" s="1" t="s">
        <v>58</v>
      </c>
    </row>
    <row r="2757" spans="2:6">
      <c r="B2757" s="1" t="s">
        <v>15349</v>
      </c>
      <c r="C2757" s="1">
        <v>1</v>
      </c>
      <c r="D2757" s="1" t="s">
        <v>3077</v>
      </c>
      <c r="E2757" s="17">
        <v>0.57134259259259301</v>
      </c>
      <c r="F2757" s="1" t="s">
        <v>58</v>
      </c>
    </row>
    <row r="2758" spans="2:6">
      <c r="B2758" s="1" t="s">
        <v>15362</v>
      </c>
      <c r="C2758" s="1">
        <v>1</v>
      </c>
      <c r="D2758" s="1" t="s">
        <v>13687</v>
      </c>
      <c r="E2758" s="17">
        <v>0.57151620370370404</v>
      </c>
      <c r="F2758" s="1" t="s">
        <v>58</v>
      </c>
    </row>
    <row r="2759" spans="2:6">
      <c r="B2759" s="1" t="s">
        <v>15363</v>
      </c>
      <c r="C2759" s="1">
        <v>1</v>
      </c>
      <c r="D2759" s="1" t="s">
        <v>13753</v>
      </c>
      <c r="E2759" s="17">
        <v>0.57159722222222198</v>
      </c>
      <c r="F2759" s="1" t="s">
        <v>58</v>
      </c>
    </row>
    <row r="2760" spans="2:6">
      <c r="B2760" s="1" t="s">
        <v>15350</v>
      </c>
      <c r="C2760" s="1">
        <v>1</v>
      </c>
      <c r="D2760" s="1" t="s">
        <v>3078</v>
      </c>
      <c r="E2760" s="17">
        <v>0.57175925925925897</v>
      </c>
      <c r="F2760" s="1" t="s">
        <v>58</v>
      </c>
    </row>
    <row r="2761" spans="2:6">
      <c r="B2761" s="1" t="s">
        <v>15338</v>
      </c>
      <c r="C2761" s="1">
        <v>1</v>
      </c>
      <c r="D2761" s="1" t="s">
        <v>13746</v>
      </c>
      <c r="E2761" s="17">
        <v>0.57186342592592598</v>
      </c>
      <c r="F2761" s="1" t="s">
        <v>58</v>
      </c>
    </row>
    <row r="2762" spans="2:6">
      <c r="B2762" s="1" t="s">
        <v>15363</v>
      </c>
      <c r="C2762" s="1">
        <v>1</v>
      </c>
      <c r="D2762" s="1" t="s">
        <v>13746</v>
      </c>
      <c r="E2762" s="17">
        <v>0.57190972222222203</v>
      </c>
      <c r="F2762" s="1" t="s">
        <v>58</v>
      </c>
    </row>
    <row r="2763" spans="2:6">
      <c r="B2763" s="1" t="s">
        <v>15364</v>
      </c>
      <c r="C2763" s="1">
        <v>1</v>
      </c>
      <c r="D2763" s="1" t="s">
        <v>13760</v>
      </c>
      <c r="E2763" s="17">
        <v>0.571967592592593</v>
      </c>
      <c r="F2763" s="1" t="s">
        <v>58</v>
      </c>
    </row>
    <row r="2764" spans="2:6">
      <c r="B2764" s="1" t="s">
        <v>15365</v>
      </c>
      <c r="C2764" s="1">
        <v>1</v>
      </c>
      <c r="D2764" s="1" t="s">
        <v>13760</v>
      </c>
      <c r="E2764" s="17">
        <v>0.57212962962962999</v>
      </c>
      <c r="F2764" s="1" t="s">
        <v>58</v>
      </c>
    </row>
    <row r="2765" spans="2:6">
      <c r="B2765" s="1" t="s">
        <v>15357</v>
      </c>
      <c r="C2765" s="1">
        <v>1</v>
      </c>
      <c r="D2765" s="1" t="s">
        <v>3095</v>
      </c>
      <c r="E2765" s="17">
        <v>0.57214120370370403</v>
      </c>
      <c r="F2765" s="1" t="s">
        <v>58</v>
      </c>
    </row>
    <row r="2766" spans="2:6">
      <c r="B2766" s="1" t="s">
        <v>15236</v>
      </c>
      <c r="C2766" s="1">
        <v>1</v>
      </c>
      <c r="D2766" s="1" t="s">
        <v>3078</v>
      </c>
      <c r="E2766" s="17">
        <v>0.572199074074074</v>
      </c>
      <c r="F2766" s="1" t="s">
        <v>58</v>
      </c>
    </row>
    <row r="2767" spans="2:6">
      <c r="B2767" s="1" t="s">
        <v>15360</v>
      </c>
      <c r="C2767" s="1">
        <v>1</v>
      </c>
      <c r="D2767" s="1" t="s">
        <v>3077</v>
      </c>
      <c r="E2767" s="17">
        <v>0.572233796296296</v>
      </c>
      <c r="F2767" s="1" t="s">
        <v>58</v>
      </c>
    </row>
    <row r="2768" spans="2:6">
      <c r="B2768" s="1" t="s">
        <v>15366</v>
      </c>
      <c r="C2768" s="1">
        <v>5</v>
      </c>
      <c r="D2768" s="1" t="s">
        <v>13753</v>
      </c>
      <c r="E2768" s="17">
        <v>0.57240740740740703</v>
      </c>
      <c r="F2768" s="1" t="s">
        <v>58</v>
      </c>
    </row>
    <row r="2769" spans="2:6">
      <c r="B2769" s="1" t="s">
        <v>15367</v>
      </c>
      <c r="C2769" s="1">
        <v>1</v>
      </c>
      <c r="D2769" s="1" t="s">
        <v>13753</v>
      </c>
      <c r="E2769" s="17">
        <v>0.57244212962963004</v>
      </c>
      <c r="F2769" s="1" t="s">
        <v>58</v>
      </c>
    </row>
    <row r="2770" spans="2:6">
      <c r="B2770" s="1" t="s">
        <v>15368</v>
      </c>
      <c r="C2770" s="1">
        <v>1</v>
      </c>
      <c r="D2770" s="1" t="s">
        <v>13753</v>
      </c>
      <c r="E2770" s="17">
        <v>0.57248842592592597</v>
      </c>
      <c r="F2770" s="1" t="s">
        <v>58</v>
      </c>
    </row>
    <row r="2771" spans="2:6">
      <c r="B2771" s="1" t="s">
        <v>15353</v>
      </c>
      <c r="C2771" s="1">
        <v>1</v>
      </c>
      <c r="D2771" s="1" t="s">
        <v>13746</v>
      </c>
      <c r="E2771" s="17">
        <v>0.57261574074074095</v>
      </c>
      <c r="F2771" s="1" t="s">
        <v>58</v>
      </c>
    </row>
    <row r="2772" spans="2:6">
      <c r="B2772" s="1" t="s">
        <v>15369</v>
      </c>
      <c r="C2772" s="1">
        <v>1</v>
      </c>
      <c r="D2772" s="1" t="s">
        <v>13753</v>
      </c>
      <c r="E2772" s="17">
        <v>0.57262731481481499</v>
      </c>
      <c r="F2772" s="1" t="s">
        <v>58</v>
      </c>
    </row>
    <row r="2773" spans="2:6">
      <c r="B2773" s="1" t="s">
        <v>15370</v>
      </c>
      <c r="C2773" s="1">
        <v>1</v>
      </c>
      <c r="D2773" s="1" t="s">
        <v>13753</v>
      </c>
      <c r="E2773" s="17">
        <v>0.57271990740740697</v>
      </c>
      <c r="F2773" s="1" t="s">
        <v>58</v>
      </c>
    </row>
    <row r="2774" spans="2:6">
      <c r="B2774" s="1" t="s">
        <v>15371</v>
      </c>
      <c r="C2774" s="1">
        <v>1</v>
      </c>
      <c r="D2774" s="1" t="s">
        <v>13760</v>
      </c>
      <c r="E2774" s="17">
        <v>0.57298611111111097</v>
      </c>
      <c r="F2774" s="1" t="s">
        <v>59</v>
      </c>
    </row>
    <row r="2775" spans="2:6">
      <c r="B2775" s="1" t="s">
        <v>15365</v>
      </c>
      <c r="C2775" s="1">
        <v>1</v>
      </c>
      <c r="D2775" s="1" t="s">
        <v>3078</v>
      </c>
      <c r="E2775" s="17">
        <v>0.57302083333333298</v>
      </c>
      <c r="F2775" s="1" t="s">
        <v>59</v>
      </c>
    </row>
    <row r="2776" spans="2:6">
      <c r="B2776" s="1" t="s">
        <v>15370</v>
      </c>
      <c r="C2776" s="1">
        <v>1</v>
      </c>
      <c r="D2776" s="1" t="s">
        <v>13746</v>
      </c>
      <c r="E2776" s="17">
        <v>0.57302083333333298</v>
      </c>
      <c r="F2776" s="1" t="s">
        <v>59</v>
      </c>
    </row>
    <row r="2777" spans="2:6">
      <c r="B2777" s="1" t="s">
        <v>15372</v>
      </c>
      <c r="C2777" s="1">
        <v>1</v>
      </c>
      <c r="D2777" s="1" t="s">
        <v>13760</v>
      </c>
      <c r="E2777" s="17">
        <v>0.57303240740740702</v>
      </c>
      <c r="F2777" s="1" t="s">
        <v>59</v>
      </c>
    </row>
    <row r="2778" spans="2:6">
      <c r="B2778" s="1" t="s">
        <v>15361</v>
      </c>
      <c r="C2778" s="1">
        <v>1</v>
      </c>
      <c r="D2778" s="1" t="s">
        <v>13746</v>
      </c>
      <c r="E2778" s="17">
        <v>0.57305555555555598</v>
      </c>
      <c r="F2778" s="1" t="s">
        <v>59</v>
      </c>
    </row>
    <row r="2779" spans="2:6">
      <c r="B2779" s="1" t="s">
        <v>15309</v>
      </c>
      <c r="C2779" s="1">
        <v>5</v>
      </c>
      <c r="D2779" s="1" t="s">
        <v>3078</v>
      </c>
      <c r="E2779" s="17">
        <v>0.57322916666666701</v>
      </c>
      <c r="F2779" s="1" t="s">
        <v>59</v>
      </c>
    </row>
    <row r="2780" spans="2:6">
      <c r="B2780" s="1" t="s">
        <v>15373</v>
      </c>
      <c r="C2780" s="1">
        <v>2</v>
      </c>
      <c r="D2780" s="1" t="s">
        <v>3076</v>
      </c>
      <c r="E2780" s="17">
        <v>0.57324074074074105</v>
      </c>
      <c r="F2780" s="1" t="s">
        <v>59</v>
      </c>
    </row>
    <row r="2781" spans="2:6">
      <c r="B2781" s="1" t="s">
        <v>15374</v>
      </c>
      <c r="C2781" s="1">
        <v>1</v>
      </c>
      <c r="D2781" s="1" t="s">
        <v>13760</v>
      </c>
      <c r="E2781" s="17">
        <v>0.57333333333333303</v>
      </c>
      <c r="F2781" s="1" t="s">
        <v>59</v>
      </c>
    </row>
    <row r="2782" spans="2:6">
      <c r="B2782" s="1" t="s">
        <v>15375</v>
      </c>
      <c r="C2782" s="1">
        <v>2</v>
      </c>
      <c r="D2782" s="1" t="s">
        <v>3076</v>
      </c>
      <c r="E2782" s="17">
        <v>0.573391203703704</v>
      </c>
      <c r="F2782" s="1" t="s">
        <v>59</v>
      </c>
    </row>
    <row r="2783" spans="2:6">
      <c r="B2783" s="1" t="s">
        <v>15376</v>
      </c>
      <c r="C2783" s="1">
        <v>1</v>
      </c>
      <c r="D2783" s="1" t="s">
        <v>13753</v>
      </c>
      <c r="E2783" s="17">
        <v>0.57353009259259302</v>
      </c>
      <c r="F2783" s="1" t="s">
        <v>59</v>
      </c>
    </row>
    <row r="2784" spans="2:6">
      <c r="B2784" s="1" t="s">
        <v>15377</v>
      </c>
      <c r="C2784" s="1">
        <v>1</v>
      </c>
      <c r="D2784" s="1" t="s">
        <v>13753</v>
      </c>
      <c r="E2784" s="17">
        <v>0.57361111111111096</v>
      </c>
      <c r="F2784" s="1" t="s">
        <v>59</v>
      </c>
    </row>
    <row r="2785" spans="2:6">
      <c r="B2785" s="1" t="s">
        <v>15378</v>
      </c>
      <c r="C2785" s="1">
        <v>1</v>
      </c>
      <c r="D2785" s="1" t="s">
        <v>13753</v>
      </c>
      <c r="E2785" s="17">
        <v>0.57363425925925904</v>
      </c>
      <c r="F2785" s="1" t="s">
        <v>59</v>
      </c>
    </row>
    <row r="2786" spans="2:6">
      <c r="B2786" s="1" t="s">
        <v>15375</v>
      </c>
      <c r="C2786" s="1">
        <v>2</v>
      </c>
      <c r="D2786" s="1" t="s">
        <v>3095</v>
      </c>
      <c r="E2786" s="17">
        <v>0.57364583333333297</v>
      </c>
      <c r="F2786" s="1" t="s">
        <v>59</v>
      </c>
    </row>
    <row r="2787" spans="2:6">
      <c r="B2787" s="1" t="s">
        <v>15366</v>
      </c>
      <c r="C2787" s="1">
        <v>5</v>
      </c>
      <c r="D2787" s="1" t="s">
        <v>3078</v>
      </c>
      <c r="E2787" s="17">
        <v>0.57369212962963001</v>
      </c>
      <c r="F2787" s="1" t="s">
        <v>59</v>
      </c>
    </row>
    <row r="2788" spans="2:6">
      <c r="B2788" s="1" t="s">
        <v>15374</v>
      </c>
      <c r="C2788" s="1">
        <v>1</v>
      </c>
      <c r="D2788" s="1" t="s">
        <v>3077</v>
      </c>
      <c r="E2788" s="17">
        <v>0.57374999999999998</v>
      </c>
      <c r="F2788" s="1" t="s">
        <v>59</v>
      </c>
    </row>
    <row r="2789" spans="2:6">
      <c r="B2789" s="1" t="s">
        <v>15379</v>
      </c>
      <c r="C2789" s="1">
        <v>1</v>
      </c>
      <c r="D2789" s="1" t="s">
        <v>13760</v>
      </c>
      <c r="E2789" s="17">
        <v>0.57380787037036995</v>
      </c>
      <c r="F2789" s="1" t="s">
        <v>59</v>
      </c>
    </row>
    <row r="2790" spans="2:6">
      <c r="B2790" s="1" t="s">
        <v>15368</v>
      </c>
      <c r="C2790" s="1">
        <v>1</v>
      </c>
      <c r="D2790" s="1" t="s">
        <v>13746</v>
      </c>
      <c r="E2790" s="17">
        <v>0.57381944444444399</v>
      </c>
      <c r="F2790" s="1" t="s">
        <v>59</v>
      </c>
    </row>
    <row r="2791" spans="2:6">
      <c r="B2791" s="1" t="s">
        <v>15373</v>
      </c>
      <c r="C2791" s="1">
        <v>2</v>
      </c>
      <c r="D2791" s="1" t="s">
        <v>3077</v>
      </c>
      <c r="E2791" s="17">
        <v>0.57386574074074104</v>
      </c>
      <c r="F2791" s="1" t="s">
        <v>59</v>
      </c>
    </row>
    <row r="2792" spans="2:6">
      <c r="B2792" s="1" t="s">
        <v>15380</v>
      </c>
      <c r="C2792" s="1">
        <v>1</v>
      </c>
      <c r="D2792" s="1" t="s">
        <v>13753</v>
      </c>
      <c r="E2792" s="17">
        <v>0.57387731481481496</v>
      </c>
      <c r="F2792" s="1" t="s">
        <v>59</v>
      </c>
    </row>
    <row r="2793" spans="2:6">
      <c r="B2793" s="1" t="s">
        <v>15352</v>
      </c>
      <c r="C2793" s="1">
        <v>1</v>
      </c>
      <c r="D2793" s="1" t="s">
        <v>13762</v>
      </c>
      <c r="E2793" s="17">
        <v>0.57402777777777803</v>
      </c>
      <c r="F2793" s="1" t="s">
        <v>59</v>
      </c>
    </row>
    <row r="2794" spans="2:6">
      <c r="B2794" s="1" t="s">
        <v>15381</v>
      </c>
      <c r="C2794" s="1">
        <v>2</v>
      </c>
      <c r="D2794" s="1" t="s">
        <v>3076</v>
      </c>
      <c r="E2794" s="17">
        <v>0.57417824074074097</v>
      </c>
      <c r="F2794" s="1" t="s">
        <v>59</v>
      </c>
    </row>
    <row r="2795" spans="2:6">
      <c r="B2795" s="1" t="s">
        <v>15379</v>
      </c>
      <c r="C2795" s="1">
        <v>1</v>
      </c>
      <c r="D2795" s="1" t="s">
        <v>3077</v>
      </c>
      <c r="E2795" s="17">
        <v>0.57420138888888905</v>
      </c>
      <c r="F2795" s="1" t="s">
        <v>59</v>
      </c>
    </row>
    <row r="2796" spans="2:6">
      <c r="B2796" s="1" t="s">
        <v>15382</v>
      </c>
      <c r="C2796" s="1">
        <v>1</v>
      </c>
      <c r="D2796" s="1" t="s">
        <v>13753</v>
      </c>
      <c r="E2796" s="17">
        <v>0.57445601851851802</v>
      </c>
      <c r="F2796" s="1" t="s">
        <v>59</v>
      </c>
    </row>
    <row r="2797" spans="2:6">
      <c r="B2797" s="1" t="s">
        <v>15383</v>
      </c>
      <c r="C2797" s="1">
        <v>1</v>
      </c>
      <c r="D2797" s="1" t="s">
        <v>13753</v>
      </c>
      <c r="E2797" s="17">
        <v>0.57447916666666698</v>
      </c>
      <c r="F2797" s="1" t="s">
        <v>59</v>
      </c>
    </row>
    <row r="2798" spans="2:6">
      <c r="B2798" s="1" t="s">
        <v>15326</v>
      </c>
      <c r="C2798" s="1">
        <v>1</v>
      </c>
      <c r="D2798" s="1" t="s">
        <v>13746</v>
      </c>
      <c r="E2798" s="17">
        <v>0.57447916666666698</v>
      </c>
      <c r="F2798" s="1" t="s">
        <v>59</v>
      </c>
    </row>
    <row r="2799" spans="2:6">
      <c r="B2799" s="1" t="s">
        <v>15367</v>
      </c>
      <c r="C2799" s="1">
        <v>1</v>
      </c>
      <c r="D2799" s="1" t="s">
        <v>13746</v>
      </c>
      <c r="E2799" s="17">
        <v>0.57456018518518504</v>
      </c>
      <c r="F2799" s="1" t="s">
        <v>59</v>
      </c>
    </row>
    <row r="2800" spans="2:6">
      <c r="B2800" s="1" t="s">
        <v>15384</v>
      </c>
      <c r="C2800" s="1">
        <v>5</v>
      </c>
      <c r="D2800" s="1" t="s">
        <v>13753</v>
      </c>
      <c r="E2800" s="17">
        <v>0.57459490740740704</v>
      </c>
      <c r="F2800" s="1" t="s">
        <v>59</v>
      </c>
    </row>
    <row r="2801" spans="2:6">
      <c r="B2801" s="1" t="s">
        <v>15376</v>
      </c>
      <c r="C2801" s="1">
        <v>1</v>
      </c>
      <c r="D2801" s="1" t="s">
        <v>3095</v>
      </c>
      <c r="E2801" s="17">
        <v>0.57462962962963005</v>
      </c>
      <c r="F2801" s="1" t="s">
        <v>59</v>
      </c>
    </row>
    <row r="2802" spans="2:6">
      <c r="B2802" s="1" t="s">
        <v>15377</v>
      </c>
      <c r="C2802" s="1">
        <v>1</v>
      </c>
      <c r="D2802" s="1" t="s">
        <v>3078</v>
      </c>
      <c r="E2802" s="17">
        <v>0.57462962962963005</v>
      </c>
      <c r="F2802" s="1" t="s">
        <v>59</v>
      </c>
    </row>
    <row r="2803" spans="2:6">
      <c r="B2803" s="1" t="s">
        <v>15378</v>
      </c>
      <c r="C2803" s="1">
        <v>1</v>
      </c>
      <c r="D2803" s="1" t="s">
        <v>3078</v>
      </c>
      <c r="E2803" s="17">
        <v>0.57466435185185205</v>
      </c>
      <c r="F2803" s="1" t="s">
        <v>59</v>
      </c>
    </row>
    <row r="2804" spans="2:6">
      <c r="B2804" s="1" t="s">
        <v>15385</v>
      </c>
      <c r="C2804" s="1">
        <v>1</v>
      </c>
      <c r="D2804" s="1" t="s">
        <v>13753</v>
      </c>
      <c r="E2804" s="17">
        <v>0.57467592592592598</v>
      </c>
      <c r="F2804" s="1" t="s">
        <v>59</v>
      </c>
    </row>
    <row r="2805" spans="2:6">
      <c r="B2805" s="1" t="s">
        <v>15386</v>
      </c>
      <c r="C2805" s="1">
        <v>1</v>
      </c>
      <c r="D2805" s="1" t="s">
        <v>13687</v>
      </c>
      <c r="E2805" s="17">
        <v>0.57467592592592598</v>
      </c>
      <c r="F2805" s="1" t="s">
        <v>59</v>
      </c>
    </row>
    <row r="2806" spans="2:6">
      <c r="B2806" s="1" t="s">
        <v>15328</v>
      </c>
      <c r="C2806" s="1">
        <v>1</v>
      </c>
      <c r="D2806" s="1" t="s">
        <v>3077</v>
      </c>
      <c r="E2806" s="17">
        <v>0.57473379629629595</v>
      </c>
      <c r="F2806" s="1" t="s">
        <v>59</v>
      </c>
    </row>
    <row r="2807" spans="2:6">
      <c r="B2807" s="1" t="s">
        <v>15387</v>
      </c>
      <c r="C2807" s="1">
        <v>1</v>
      </c>
      <c r="D2807" s="1" t="s">
        <v>13760</v>
      </c>
      <c r="E2807" s="17">
        <v>0.57478009259259299</v>
      </c>
      <c r="F2807" s="1" t="s">
        <v>59</v>
      </c>
    </row>
    <row r="2808" spans="2:6">
      <c r="B2808" s="1" t="s">
        <v>15388</v>
      </c>
      <c r="C2808" s="1">
        <v>1</v>
      </c>
      <c r="D2808" s="1" t="s">
        <v>3076</v>
      </c>
      <c r="E2808" s="17">
        <v>0.57486111111111104</v>
      </c>
      <c r="F2808" s="1" t="s">
        <v>59</v>
      </c>
    </row>
    <row r="2809" spans="2:6">
      <c r="B2809" s="1" t="s">
        <v>15385</v>
      </c>
      <c r="C2809" s="1">
        <v>1</v>
      </c>
      <c r="D2809" s="1" t="s">
        <v>13746</v>
      </c>
      <c r="E2809" s="17">
        <v>0.57495370370370402</v>
      </c>
      <c r="F2809" s="1" t="s">
        <v>59</v>
      </c>
    </row>
    <row r="2810" spans="2:6">
      <c r="B2810" s="1" t="s">
        <v>15372</v>
      </c>
      <c r="C2810" s="1">
        <v>1</v>
      </c>
      <c r="D2810" s="1" t="s">
        <v>13746</v>
      </c>
      <c r="E2810" s="17">
        <v>0.57497685185185199</v>
      </c>
      <c r="F2810" s="1" t="s">
        <v>59</v>
      </c>
    </row>
    <row r="2811" spans="2:6">
      <c r="B2811" s="1" t="s">
        <v>15389</v>
      </c>
      <c r="C2811" s="1">
        <v>1</v>
      </c>
      <c r="D2811" s="1" t="s">
        <v>13760</v>
      </c>
      <c r="E2811" s="17">
        <v>0.57506944444444397</v>
      </c>
      <c r="F2811" s="1" t="s">
        <v>59</v>
      </c>
    </row>
    <row r="2812" spans="2:6">
      <c r="B2812" s="1" t="s">
        <v>15380</v>
      </c>
      <c r="C2812" s="1">
        <v>1</v>
      </c>
      <c r="D2812" s="1" t="s">
        <v>3095</v>
      </c>
      <c r="E2812" s="17">
        <v>0.57511574074074101</v>
      </c>
      <c r="F2812" s="1" t="s">
        <v>59</v>
      </c>
    </row>
    <row r="2813" spans="2:6">
      <c r="B2813" s="1" t="s">
        <v>15381</v>
      </c>
      <c r="C2813" s="1">
        <v>2</v>
      </c>
      <c r="D2813" s="1" t="s">
        <v>13746</v>
      </c>
      <c r="E2813" s="17">
        <v>0.57512731481481505</v>
      </c>
      <c r="F2813" s="1" t="s">
        <v>59</v>
      </c>
    </row>
    <row r="2814" spans="2:6">
      <c r="B2814" s="1" t="s">
        <v>15383</v>
      </c>
      <c r="C2814" s="1">
        <v>1</v>
      </c>
      <c r="D2814" s="1" t="s">
        <v>13746</v>
      </c>
      <c r="E2814" s="17">
        <v>0.57519675925925895</v>
      </c>
      <c r="F2814" s="1" t="s">
        <v>59</v>
      </c>
    </row>
    <row r="2815" spans="2:6">
      <c r="B2815" s="1" t="s">
        <v>15390</v>
      </c>
      <c r="C2815" s="1">
        <v>2</v>
      </c>
      <c r="D2815" s="1" t="s">
        <v>13753</v>
      </c>
      <c r="E2815" s="17">
        <v>0.57530092592592597</v>
      </c>
      <c r="F2815" s="1" t="s">
        <v>59</v>
      </c>
    </row>
    <row r="2816" spans="2:6">
      <c r="B2816" s="1" t="s">
        <v>15348</v>
      </c>
      <c r="C2816" s="1">
        <v>1</v>
      </c>
      <c r="D2816" s="1" t="s">
        <v>3095</v>
      </c>
      <c r="E2816" s="17">
        <v>0.57553240740740697</v>
      </c>
      <c r="F2816" s="1" t="s">
        <v>59</v>
      </c>
    </row>
    <row r="2817" spans="2:6">
      <c r="B2817" s="1" t="s">
        <v>15347</v>
      </c>
      <c r="C2817" s="1">
        <v>2</v>
      </c>
      <c r="D2817" s="1" t="s">
        <v>3077</v>
      </c>
      <c r="E2817" s="17">
        <v>0.57559027777777805</v>
      </c>
      <c r="F2817" s="1" t="s">
        <v>59</v>
      </c>
    </row>
    <row r="2818" spans="2:6">
      <c r="B2818" s="1" t="s">
        <v>15391</v>
      </c>
      <c r="C2818" s="1">
        <v>1</v>
      </c>
      <c r="D2818" s="1" t="s">
        <v>13753</v>
      </c>
      <c r="E2818" s="17">
        <v>0.57563657407407398</v>
      </c>
      <c r="F2818" s="1" t="s">
        <v>59</v>
      </c>
    </row>
    <row r="2819" spans="2:6">
      <c r="B2819" s="1" t="s">
        <v>15392</v>
      </c>
      <c r="C2819" s="1">
        <v>1</v>
      </c>
      <c r="D2819" s="1" t="s">
        <v>13753</v>
      </c>
      <c r="E2819" s="17">
        <v>0.57568287037037003</v>
      </c>
      <c r="F2819" s="1" t="s">
        <v>59</v>
      </c>
    </row>
    <row r="2820" spans="2:6">
      <c r="B2820" s="1" t="s">
        <v>15393</v>
      </c>
      <c r="C2820" s="1">
        <v>1</v>
      </c>
      <c r="D2820" s="1" t="s">
        <v>3078</v>
      </c>
      <c r="E2820" s="17">
        <v>0.57572916666666696</v>
      </c>
      <c r="F2820" s="1" t="s">
        <v>59</v>
      </c>
    </row>
    <row r="2821" spans="2:6">
      <c r="B2821" s="1" t="s">
        <v>15394</v>
      </c>
      <c r="C2821" s="1">
        <v>1</v>
      </c>
      <c r="D2821" s="1" t="s">
        <v>13687</v>
      </c>
      <c r="E2821" s="17">
        <v>0.575740740740741</v>
      </c>
      <c r="F2821" s="1" t="s">
        <v>59</v>
      </c>
    </row>
    <row r="2822" spans="2:6">
      <c r="B2822" s="1" t="s">
        <v>15395</v>
      </c>
      <c r="C2822" s="1">
        <v>1</v>
      </c>
      <c r="D2822" s="1" t="s">
        <v>13753</v>
      </c>
      <c r="E2822" s="17">
        <v>0.575775462962963</v>
      </c>
      <c r="F2822" s="1" t="s">
        <v>59</v>
      </c>
    </row>
    <row r="2823" spans="2:6">
      <c r="B2823" s="1" t="s">
        <v>15396</v>
      </c>
      <c r="C2823" s="1">
        <v>1</v>
      </c>
      <c r="D2823" s="1" t="s">
        <v>13753</v>
      </c>
      <c r="E2823" s="17">
        <v>0.57585648148148105</v>
      </c>
      <c r="F2823" s="1" t="s">
        <v>59</v>
      </c>
    </row>
    <row r="2824" spans="2:6">
      <c r="B2824" s="1" t="s">
        <v>15397</v>
      </c>
      <c r="C2824" s="1">
        <v>1</v>
      </c>
      <c r="D2824" s="1" t="s">
        <v>13687</v>
      </c>
      <c r="E2824" s="17">
        <v>0.57585648148148105</v>
      </c>
      <c r="F2824" s="1" t="s">
        <v>59</v>
      </c>
    </row>
    <row r="2825" spans="2:6">
      <c r="B2825" s="1" t="s">
        <v>15398</v>
      </c>
      <c r="C2825" s="1">
        <v>1</v>
      </c>
      <c r="D2825" s="1" t="s">
        <v>13760</v>
      </c>
      <c r="E2825" s="17">
        <v>0.57587962962963002</v>
      </c>
      <c r="F2825" s="1" t="s">
        <v>59</v>
      </c>
    </row>
    <row r="2826" spans="2:6">
      <c r="B2826" s="1" t="s">
        <v>15355</v>
      </c>
      <c r="C2826" s="1">
        <v>1</v>
      </c>
      <c r="D2826" s="1" t="s">
        <v>3095</v>
      </c>
      <c r="E2826" s="17">
        <v>0.57590277777777799</v>
      </c>
      <c r="F2826" s="1" t="s">
        <v>59</v>
      </c>
    </row>
    <row r="2827" spans="2:6">
      <c r="B2827" s="1" t="s">
        <v>15387</v>
      </c>
      <c r="C2827" s="1">
        <v>1</v>
      </c>
      <c r="D2827" s="1" t="s">
        <v>3077</v>
      </c>
      <c r="E2827" s="17">
        <v>0.57594907407407403</v>
      </c>
      <c r="F2827" s="1" t="s">
        <v>59</v>
      </c>
    </row>
    <row r="2828" spans="2:6">
      <c r="B2828" s="1" t="s">
        <v>15396</v>
      </c>
      <c r="C2828" s="1">
        <v>1</v>
      </c>
      <c r="D2828" s="1" t="s">
        <v>13762</v>
      </c>
      <c r="E2828" s="17">
        <v>0.57601851851851804</v>
      </c>
      <c r="F2828" s="1" t="s">
        <v>59</v>
      </c>
    </row>
    <row r="2829" spans="2:6">
      <c r="B2829" s="1" t="s">
        <v>15399</v>
      </c>
      <c r="C2829" s="1">
        <v>1</v>
      </c>
      <c r="D2829" s="1" t="s">
        <v>13753</v>
      </c>
      <c r="E2829" s="17">
        <v>0.57621527777777803</v>
      </c>
      <c r="F2829" s="1" t="s">
        <v>59</v>
      </c>
    </row>
    <row r="2830" spans="2:6">
      <c r="B2830" s="1" t="s">
        <v>15400</v>
      </c>
      <c r="C2830" s="1">
        <v>1</v>
      </c>
      <c r="D2830" s="1" t="s">
        <v>3076</v>
      </c>
      <c r="E2830" s="17">
        <v>0.57629629629629597</v>
      </c>
      <c r="F2830" s="1" t="s">
        <v>59</v>
      </c>
    </row>
    <row r="2831" spans="2:6">
      <c r="B2831" s="1" t="s">
        <v>15356</v>
      </c>
      <c r="C2831" s="1">
        <v>1</v>
      </c>
      <c r="D2831" s="1" t="s">
        <v>13746</v>
      </c>
      <c r="E2831" s="17">
        <v>0.57634259259259302</v>
      </c>
      <c r="F2831" s="1" t="s">
        <v>59</v>
      </c>
    </row>
    <row r="2832" spans="2:6">
      <c r="B2832" s="1" t="s">
        <v>15401</v>
      </c>
      <c r="C2832" s="1">
        <v>1</v>
      </c>
      <c r="D2832" s="1" t="s">
        <v>3076</v>
      </c>
      <c r="E2832" s="17">
        <v>0.57641203703703703</v>
      </c>
      <c r="F2832" s="1" t="s">
        <v>59</v>
      </c>
    </row>
    <row r="2833" spans="2:6">
      <c r="B2833" s="1" t="s">
        <v>15402</v>
      </c>
      <c r="C2833" s="1">
        <v>1</v>
      </c>
      <c r="D2833" s="1" t="s">
        <v>13687</v>
      </c>
      <c r="E2833" s="17">
        <v>0.57648148148148104</v>
      </c>
      <c r="F2833" s="1" t="s">
        <v>59</v>
      </c>
    </row>
    <row r="2834" spans="2:6">
      <c r="B2834" s="1" t="s">
        <v>14976</v>
      </c>
      <c r="C2834" s="1">
        <v>5</v>
      </c>
      <c r="D2834" s="1" t="s">
        <v>3078</v>
      </c>
      <c r="E2834" s="17">
        <v>0.57648148148148104</v>
      </c>
      <c r="F2834" s="1" t="s">
        <v>59</v>
      </c>
    </row>
    <row r="2835" spans="2:6">
      <c r="B2835" s="1" t="s">
        <v>15237</v>
      </c>
      <c r="C2835" s="1">
        <v>1</v>
      </c>
      <c r="D2835" s="1" t="s">
        <v>3078</v>
      </c>
      <c r="E2835" s="17">
        <v>0.57680555555555602</v>
      </c>
      <c r="F2835" s="1" t="s">
        <v>59</v>
      </c>
    </row>
    <row r="2836" spans="2:6">
      <c r="B2836" s="1" t="s">
        <v>15403</v>
      </c>
      <c r="C2836" s="1">
        <v>1</v>
      </c>
      <c r="D2836" s="1" t="s">
        <v>13753</v>
      </c>
      <c r="E2836" s="17">
        <v>0.57685185185185195</v>
      </c>
      <c r="F2836" s="1" t="s">
        <v>59</v>
      </c>
    </row>
    <row r="2837" spans="2:6">
      <c r="B2837" s="1" t="s">
        <v>15386</v>
      </c>
      <c r="C2837" s="1">
        <v>1</v>
      </c>
      <c r="D2837" s="1" t="s">
        <v>3078</v>
      </c>
      <c r="E2837" s="17">
        <v>0.57690972222222203</v>
      </c>
      <c r="F2837" s="1" t="s">
        <v>59</v>
      </c>
    </row>
    <row r="2838" spans="2:6">
      <c r="B2838" s="1" t="s">
        <v>15389</v>
      </c>
      <c r="C2838" s="1">
        <v>1</v>
      </c>
      <c r="D2838" s="1" t="s">
        <v>13746</v>
      </c>
      <c r="E2838" s="17">
        <v>0.57695601851851896</v>
      </c>
      <c r="F2838" s="1" t="s">
        <v>59</v>
      </c>
    </row>
    <row r="2839" spans="2:6">
      <c r="B2839" s="1" t="s">
        <v>15404</v>
      </c>
      <c r="C2839" s="1">
        <v>1</v>
      </c>
      <c r="D2839" s="1" t="s">
        <v>13687</v>
      </c>
      <c r="E2839" s="17">
        <v>0.57699074074074097</v>
      </c>
      <c r="F2839" s="1" t="s">
        <v>59</v>
      </c>
    </row>
    <row r="2840" spans="2:6">
      <c r="B2840" s="1" t="s">
        <v>15405</v>
      </c>
      <c r="C2840" s="1">
        <v>1</v>
      </c>
      <c r="D2840" s="1" t="s">
        <v>13753</v>
      </c>
      <c r="E2840" s="17">
        <v>0.57701388888888905</v>
      </c>
      <c r="F2840" s="1" t="s">
        <v>59</v>
      </c>
    </row>
    <row r="2841" spans="2:6">
      <c r="B2841" s="1" t="s">
        <v>15243</v>
      </c>
      <c r="C2841" s="1">
        <v>1</v>
      </c>
      <c r="D2841" s="1" t="s">
        <v>3078</v>
      </c>
      <c r="E2841" s="17">
        <v>0.57703703703703701</v>
      </c>
      <c r="F2841" s="1" t="s">
        <v>59</v>
      </c>
    </row>
    <row r="2842" spans="2:6">
      <c r="B2842" s="1" t="s">
        <v>15406</v>
      </c>
      <c r="C2842" s="1">
        <v>5</v>
      </c>
      <c r="D2842" s="1" t="s">
        <v>13753</v>
      </c>
      <c r="E2842" s="17">
        <v>0.57711805555555595</v>
      </c>
      <c r="F2842" s="1" t="s">
        <v>59</v>
      </c>
    </row>
    <row r="2843" spans="2:6">
      <c r="B2843" s="1" t="s">
        <v>15402</v>
      </c>
      <c r="C2843" s="1">
        <v>1</v>
      </c>
      <c r="D2843" s="1" t="s">
        <v>3095</v>
      </c>
      <c r="E2843" s="17">
        <v>0.57712962962962999</v>
      </c>
      <c r="F2843" s="1" t="s">
        <v>59</v>
      </c>
    </row>
    <row r="2844" spans="2:6">
      <c r="B2844" s="1" t="s">
        <v>15296</v>
      </c>
      <c r="C2844" s="1">
        <v>1</v>
      </c>
      <c r="D2844" s="1" t="s">
        <v>13762</v>
      </c>
      <c r="E2844" s="17">
        <v>0.577199074074074</v>
      </c>
      <c r="F2844" s="1" t="s">
        <v>59</v>
      </c>
    </row>
    <row r="2845" spans="2:6">
      <c r="B2845" s="1" t="s">
        <v>15297</v>
      </c>
      <c r="C2845" s="1">
        <v>1</v>
      </c>
      <c r="D2845" s="1" t="s">
        <v>13762</v>
      </c>
      <c r="E2845" s="17">
        <v>0.57738425925925896</v>
      </c>
      <c r="F2845" s="1" t="s">
        <v>59</v>
      </c>
    </row>
    <row r="2846" spans="2:6">
      <c r="B2846" s="1" t="s">
        <v>15407</v>
      </c>
      <c r="C2846" s="1">
        <v>1</v>
      </c>
      <c r="D2846" s="1" t="s">
        <v>3076</v>
      </c>
      <c r="E2846" s="17">
        <v>0.57755787037036999</v>
      </c>
      <c r="F2846" s="1" t="s">
        <v>59</v>
      </c>
    </row>
    <row r="2847" spans="2:6">
      <c r="B2847" s="1" t="s">
        <v>15408</v>
      </c>
      <c r="C2847" s="1">
        <v>3</v>
      </c>
      <c r="D2847" s="1" t="s">
        <v>13746</v>
      </c>
      <c r="E2847" s="17">
        <v>0.57759259259259299</v>
      </c>
      <c r="F2847" s="1" t="s">
        <v>59</v>
      </c>
    </row>
    <row r="2848" spans="2:6">
      <c r="B2848" s="1" t="s">
        <v>15409</v>
      </c>
      <c r="C2848" s="1">
        <v>1</v>
      </c>
      <c r="D2848" s="1" t="s">
        <v>13687</v>
      </c>
      <c r="E2848" s="17">
        <v>0.57760416666666703</v>
      </c>
      <c r="F2848" s="1" t="s">
        <v>59</v>
      </c>
    </row>
    <row r="2849" spans="2:6">
      <c r="B2849" s="1" t="s">
        <v>15410</v>
      </c>
      <c r="C2849" s="1">
        <v>1</v>
      </c>
      <c r="D2849" s="1" t="s">
        <v>13753</v>
      </c>
      <c r="E2849" s="17">
        <v>0.57771990740740697</v>
      </c>
      <c r="F2849" s="1" t="s">
        <v>59</v>
      </c>
    </row>
    <row r="2850" spans="2:6">
      <c r="B2850" s="1" t="s">
        <v>15411</v>
      </c>
      <c r="C2850" s="1">
        <v>1</v>
      </c>
      <c r="D2850" s="1" t="s">
        <v>13746</v>
      </c>
      <c r="E2850" s="17">
        <v>0.57774305555555605</v>
      </c>
      <c r="F2850" s="1" t="s">
        <v>59</v>
      </c>
    </row>
    <row r="2851" spans="2:6">
      <c r="B2851" s="1" t="s">
        <v>15412</v>
      </c>
      <c r="C2851" s="1">
        <v>1</v>
      </c>
      <c r="D2851" s="1" t="s">
        <v>13753</v>
      </c>
      <c r="E2851" s="17">
        <v>0.57777777777777795</v>
      </c>
      <c r="F2851" s="1" t="s">
        <v>59</v>
      </c>
    </row>
    <row r="2852" spans="2:6">
      <c r="B2852" s="1" t="s">
        <v>15397</v>
      </c>
      <c r="C2852" s="1">
        <v>1</v>
      </c>
      <c r="D2852" s="1" t="s">
        <v>13746</v>
      </c>
      <c r="E2852" s="17">
        <v>0.57777777777777795</v>
      </c>
      <c r="F2852" s="1" t="s">
        <v>59</v>
      </c>
    </row>
    <row r="2853" spans="2:6">
      <c r="B2853" s="1" t="s">
        <v>14813</v>
      </c>
      <c r="C2853" s="1">
        <v>5</v>
      </c>
      <c r="D2853" s="1" t="s">
        <v>3078</v>
      </c>
      <c r="E2853" s="17">
        <v>0.57781249999999995</v>
      </c>
      <c r="F2853" s="1" t="s">
        <v>59</v>
      </c>
    </row>
    <row r="2854" spans="2:6">
      <c r="B2854" s="1" t="s">
        <v>15413</v>
      </c>
      <c r="C2854" s="1">
        <v>1</v>
      </c>
      <c r="D2854" s="1" t="s">
        <v>13753</v>
      </c>
      <c r="E2854" s="17">
        <v>0.57787037037037003</v>
      </c>
      <c r="F2854" s="1" t="s">
        <v>59</v>
      </c>
    </row>
    <row r="2855" spans="2:6">
      <c r="B2855" s="1" t="s">
        <v>15414</v>
      </c>
      <c r="C2855" s="1">
        <v>1</v>
      </c>
      <c r="D2855" s="1" t="s">
        <v>13760</v>
      </c>
      <c r="E2855" s="17">
        <v>0.577893518518519</v>
      </c>
      <c r="F2855" s="1" t="s">
        <v>59</v>
      </c>
    </row>
    <row r="2856" spans="2:6">
      <c r="B2856" s="1" t="s">
        <v>15415</v>
      </c>
      <c r="C2856" s="1">
        <v>1</v>
      </c>
      <c r="D2856" s="1" t="s">
        <v>13687</v>
      </c>
      <c r="E2856" s="17">
        <v>0.57797453703703705</v>
      </c>
      <c r="F2856" s="1" t="s">
        <v>59</v>
      </c>
    </row>
    <row r="2857" spans="2:6">
      <c r="B2857" s="1" t="s">
        <v>15416</v>
      </c>
      <c r="C2857" s="1">
        <v>1</v>
      </c>
      <c r="D2857" s="1" t="s">
        <v>13760</v>
      </c>
      <c r="E2857" s="17">
        <v>0.57813657407407404</v>
      </c>
      <c r="F2857" s="1" t="s">
        <v>59</v>
      </c>
    </row>
    <row r="2858" spans="2:6">
      <c r="B2858" s="1" t="s">
        <v>15403</v>
      </c>
      <c r="C2858" s="1">
        <v>1</v>
      </c>
      <c r="D2858" s="1" t="s">
        <v>3078</v>
      </c>
      <c r="E2858" s="17">
        <v>0.57820601851851805</v>
      </c>
      <c r="F2858" s="1" t="s">
        <v>59</v>
      </c>
    </row>
    <row r="2859" spans="2:6">
      <c r="B2859" s="1" t="s">
        <v>15417</v>
      </c>
      <c r="C2859" s="1">
        <v>1</v>
      </c>
      <c r="D2859" s="1" t="s">
        <v>13760</v>
      </c>
      <c r="E2859" s="17">
        <v>0.578356481481481</v>
      </c>
      <c r="F2859" s="1" t="s">
        <v>59</v>
      </c>
    </row>
    <row r="2860" spans="2:6">
      <c r="B2860" s="1" t="s">
        <v>15418</v>
      </c>
      <c r="C2860" s="1">
        <v>1</v>
      </c>
      <c r="D2860" s="1" t="s">
        <v>13753</v>
      </c>
      <c r="E2860" s="17">
        <v>0.578356481481481</v>
      </c>
      <c r="F2860" s="1" t="s">
        <v>59</v>
      </c>
    </row>
    <row r="2861" spans="2:6">
      <c r="B2861" s="1" t="s">
        <v>15419</v>
      </c>
      <c r="C2861" s="1">
        <v>5</v>
      </c>
      <c r="D2861" s="1" t="s">
        <v>13760</v>
      </c>
      <c r="E2861" s="17">
        <v>0.57849537037037002</v>
      </c>
      <c r="F2861" s="1" t="s">
        <v>59</v>
      </c>
    </row>
    <row r="2862" spans="2:6">
      <c r="B2862" s="1" t="s">
        <v>15405</v>
      </c>
      <c r="C2862" s="1">
        <v>1</v>
      </c>
      <c r="D2862" s="1" t="s">
        <v>3077</v>
      </c>
      <c r="E2862" s="17">
        <v>0.57853009259259303</v>
      </c>
      <c r="F2862" s="1" t="s">
        <v>59</v>
      </c>
    </row>
    <row r="2863" spans="2:6">
      <c r="B2863" s="1" t="s">
        <v>15404</v>
      </c>
      <c r="C2863" s="1">
        <v>1</v>
      </c>
      <c r="D2863" s="1" t="s">
        <v>3077</v>
      </c>
      <c r="E2863" s="17">
        <v>0.578587962962963</v>
      </c>
      <c r="F2863" s="1" t="s">
        <v>59</v>
      </c>
    </row>
    <row r="2864" spans="2:6">
      <c r="B2864" s="1" t="s">
        <v>15409</v>
      </c>
      <c r="C2864" s="1">
        <v>1</v>
      </c>
      <c r="D2864" s="1" t="s">
        <v>13746</v>
      </c>
      <c r="E2864" s="17">
        <v>0.57861111111111097</v>
      </c>
      <c r="F2864" s="1" t="s">
        <v>59</v>
      </c>
    </row>
    <row r="2865" spans="2:6">
      <c r="B2865" s="1" t="s">
        <v>15420</v>
      </c>
      <c r="C2865" s="1">
        <v>1</v>
      </c>
      <c r="D2865" s="1" t="s">
        <v>13687</v>
      </c>
      <c r="E2865" s="17">
        <v>0.57868055555555598</v>
      </c>
      <c r="F2865" s="1" t="s">
        <v>59</v>
      </c>
    </row>
    <row r="2866" spans="2:6">
      <c r="B2866" s="1" t="s">
        <v>15351</v>
      </c>
      <c r="C2866" s="1">
        <v>1</v>
      </c>
      <c r="D2866" s="1" t="s">
        <v>13746</v>
      </c>
      <c r="E2866" s="17">
        <v>0.57868055555555598</v>
      </c>
      <c r="F2866" s="1" t="s">
        <v>59</v>
      </c>
    </row>
    <row r="2867" spans="2:6">
      <c r="B2867" s="1" t="s">
        <v>15392</v>
      </c>
      <c r="C2867" s="1">
        <v>1</v>
      </c>
      <c r="D2867" s="1" t="s">
        <v>3077</v>
      </c>
      <c r="E2867" s="17">
        <v>0.57870370370370405</v>
      </c>
      <c r="F2867" s="1" t="s">
        <v>59</v>
      </c>
    </row>
    <row r="2868" spans="2:6">
      <c r="B2868" s="1" t="s">
        <v>15421</v>
      </c>
      <c r="C2868" s="1">
        <v>1</v>
      </c>
      <c r="D2868" s="1" t="s">
        <v>13753</v>
      </c>
      <c r="E2868" s="17">
        <v>0.578819444444444</v>
      </c>
      <c r="F2868" s="1" t="s">
        <v>59</v>
      </c>
    </row>
    <row r="2869" spans="2:6">
      <c r="B2869" s="1" t="s">
        <v>15422</v>
      </c>
      <c r="C2869" s="1">
        <v>1</v>
      </c>
      <c r="D2869" s="1" t="s">
        <v>3077</v>
      </c>
      <c r="E2869" s="17">
        <v>0.57884259259259296</v>
      </c>
      <c r="F2869" s="1" t="s">
        <v>59</v>
      </c>
    </row>
    <row r="2870" spans="2:6">
      <c r="B2870" s="1" t="s">
        <v>15423</v>
      </c>
      <c r="C2870" s="1">
        <v>1</v>
      </c>
      <c r="D2870" s="1" t="s">
        <v>13753</v>
      </c>
      <c r="E2870" s="17">
        <v>0.57887731481481497</v>
      </c>
      <c r="F2870" s="1" t="s">
        <v>59</v>
      </c>
    </row>
    <row r="2871" spans="2:6">
      <c r="B2871" s="1" t="s">
        <v>15424</v>
      </c>
      <c r="C2871" s="1">
        <v>1</v>
      </c>
      <c r="D2871" s="1" t="s">
        <v>13687</v>
      </c>
      <c r="E2871" s="17">
        <v>0.57893518518518505</v>
      </c>
      <c r="F2871" s="1" t="s">
        <v>59</v>
      </c>
    </row>
    <row r="2872" spans="2:6">
      <c r="B2872" s="1" t="s">
        <v>15420</v>
      </c>
      <c r="C2872" s="1">
        <v>1</v>
      </c>
      <c r="D2872" s="1" t="s">
        <v>13762</v>
      </c>
      <c r="E2872" s="17">
        <v>0.57909722222222204</v>
      </c>
      <c r="F2872" s="1" t="s">
        <v>59</v>
      </c>
    </row>
    <row r="2873" spans="2:6">
      <c r="B2873" s="1" t="s">
        <v>15425</v>
      </c>
      <c r="C2873" s="1">
        <v>5</v>
      </c>
      <c r="D2873" s="1" t="s">
        <v>13753</v>
      </c>
      <c r="E2873" s="17">
        <v>0.57915509259259301</v>
      </c>
      <c r="F2873" s="1" t="s">
        <v>59</v>
      </c>
    </row>
    <row r="2874" spans="2:6">
      <c r="B2874" s="1" t="s">
        <v>14741</v>
      </c>
      <c r="C2874" s="1">
        <v>1</v>
      </c>
      <c r="D2874" s="1" t="s">
        <v>13762</v>
      </c>
      <c r="E2874" s="17">
        <v>0.57940972222222198</v>
      </c>
      <c r="F2874" s="1" t="s">
        <v>59</v>
      </c>
    </row>
    <row r="2875" spans="2:6">
      <c r="B2875" s="1" t="s">
        <v>15426</v>
      </c>
      <c r="C2875" s="1">
        <v>1</v>
      </c>
      <c r="D2875" s="1" t="s">
        <v>13760</v>
      </c>
      <c r="E2875" s="17">
        <v>0.57979166666666704</v>
      </c>
      <c r="F2875" s="1" t="s">
        <v>59</v>
      </c>
    </row>
    <row r="2876" spans="2:6">
      <c r="B2876" s="1" t="s">
        <v>15427</v>
      </c>
      <c r="C2876" s="1">
        <v>2</v>
      </c>
      <c r="D2876" s="1" t="s">
        <v>13753</v>
      </c>
      <c r="E2876" s="17">
        <v>0.57987268518518498</v>
      </c>
      <c r="F2876" s="1" t="s">
        <v>59</v>
      </c>
    </row>
    <row r="2877" spans="2:6">
      <c r="B2877" s="1" t="s">
        <v>15413</v>
      </c>
      <c r="C2877" s="1">
        <v>1</v>
      </c>
      <c r="D2877" s="1" t="s">
        <v>3095</v>
      </c>
      <c r="E2877" s="17">
        <v>0.57990740740740698</v>
      </c>
      <c r="F2877" s="1" t="s">
        <v>59</v>
      </c>
    </row>
    <row r="2878" spans="2:6">
      <c r="B2878" s="1" t="s">
        <v>15425</v>
      </c>
      <c r="C2878" s="1">
        <v>5</v>
      </c>
      <c r="D2878" s="1" t="s">
        <v>3078</v>
      </c>
      <c r="E2878" s="17">
        <v>0.57990740740740698</v>
      </c>
      <c r="F2878" s="1" t="s">
        <v>59</v>
      </c>
    </row>
    <row r="2879" spans="2:6">
      <c r="B2879" s="1" t="s">
        <v>15415</v>
      </c>
      <c r="C2879" s="1">
        <v>1</v>
      </c>
      <c r="D2879" s="1" t="s">
        <v>13746</v>
      </c>
      <c r="E2879" s="17">
        <v>0.57991898148148102</v>
      </c>
      <c r="F2879" s="1" t="s">
        <v>59</v>
      </c>
    </row>
    <row r="2880" spans="2:6">
      <c r="B2880" s="1" t="s">
        <v>15428</v>
      </c>
      <c r="C2880" s="1">
        <v>1</v>
      </c>
      <c r="D2880" s="1" t="s">
        <v>13753</v>
      </c>
      <c r="E2880" s="17">
        <v>0.57994212962962999</v>
      </c>
      <c r="F2880" s="1" t="s">
        <v>59</v>
      </c>
    </row>
    <row r="2881" spans="2:6">
      <c r="B2881" s="1" t="s">
        <v>15426</v>
      </c>
      <c r="C2881" s="1">
        <v>1</v>
      </c>
      <c r="D2881" s="1" t="s">
        <v>3077</v>
      </c>
      <c r="E2881" s="17">
        <v>0.58006944444444397</v>
      </c>
      <c r="F2881" s="1" t="s">
        <v>59</v>
      </c>
    </row>
    <row r="2882" spans="2:6">
      <c r="B2882" s="1" t="s">
        <v>15424</v>
      </c>
      <c r="C2882" s="1">
        <v>1</v>
      </c>
      <c r="D2882" s="1" t="s">
        <v>13746</v>
      </c>
      <c r="E2882" s="17">
        <v>0.58013888888888898</v>
      </c>
      <c r="F2882" s="1" t="s">
        <v>59</v>
      </c>
    </row>
    <row r="2883" spans="2:6">
      <c r="B2883" s="1" t="s">
        <v>15429</v>
      </c>
      <c r="C2883" s="1">
        <v>2</v>
      </c>
      <c r="D2883" s="1" t="s">
        <v>13687</v>
      </c>
      <c r="E2883" s="17">
        <v>0.58015046296296302</v>
      </c>
      <c r="F2883" s="1" t="s">
        <v>59</v>
      </c>
    </row>
    <row r="2884" spans="2:6">
      <c r="B2884" s="1" t="s">
        <v>15430</v>
      </c>
      <c r="C2884" s="1">
        <v>5</v>
      </c>
      <c r="D2884" s="1" t="s">
        <v>13753</v>
      </c>
      <c r="E2884" s="17">
        <v>0.58021990740740703</v>
      </c>
      <c r="F2884" s="1" t="s">
        <v>59</v>
      </c>
    </row>
    <row r="2885" spans="2:6">
      <c r="B2885" s="1" t="s">
        <v>15431</v>
      </c>
      <c r="C2885" s="1">
        <v>1</v>
      </c>
      <c r="D2885" s="1" t="s">
        <v>3076</v>
      </c>
      <c r="E2885" s="17">
        <v>0.58031250000000001</v>
      </c>
      <c r="F2885" s="1" t="s">
        <v>59</v>
      </c>
    </row>
    <row r="2886" spans="2:6">
      <c r="B2886" s="1" t="s">
        <v>15416</v>
      </c>
      <c r="C2886" s="1">
        <v>1</v>
      </c>
      <c r="D2886" s="1" t="s">
        <v>13746</v>
      </c>
      <c r="E2886" s="17">
        <v>0.58038194444444402</v>
      </c>
      <c r="F2886" s="1" t="s">
        <v>59</v>
      </c>
    </row>
    <row r="2887" spans="2:6">
      <c r="B2887" s="1" t="s">
        <v>15421</v>
      </c>
      <c r="C2887" s="1">
        <v>1</v>
      </c>
      <c r="D2887" s="1" t="s">
        <v>3095</v>
      </c>
      <c r="E2887" s="17">
        <v>0.58039351851851895</v>
      </c>
      <c r="F2887" s="1" t="s">
        <v>59</v>
      </c>
    </row>
    <row r="2888" spans="2:6">
      <c r="B2888" s="1" t="s">
        <v>15432</v>
      </c>
      <c r="C2888" s="1">
        <v>1</v>
      </c>
      <c r="D2888" s="1" t="s">
        <v>13687</v>
      </c>
      <c r="E2888" s="17">
        <v>0.58042824074074095</v>
      </c>
      <c r="F2888" s="1" t="s">
        <v>59</v>
      </c>
    </row>
    <row r="2889" spans="2:6">
      <c r="B2889" s="1" t="s">
        <v>15423</v>
      </c>
      <c r="C2889" s="1">
        <v>1</v>
      </c>
      <c r="D2889" s="1" t="s">
        <v>3095</v>
      </c>
      <c r="E2889" s="17">
        <v>0.58048611111111104</v>
      </c>
      <c r="F2889" s="1" t="s">
        <v>59</v>
      </c>
    </row>
    <row r="2890" spans="2:6">
      <c r="B2890" s="1" t="s">
        <v>15433</v>
      </c>
      <c r="C2890" s="1">
        <v>1</v>
      </c>
      <c r="D2890" s="1" t="s">
        <v>13760</v>
      </c>
      <c r="E2890" s="17">
        <v>0.58057870370370401</v>
      </c>
      <c r="F2890" s="1" t="s">
        <v>59</v>
      </c>
    </row>
    <row r="2891" spans="2:6">
      <c r="B2891" s="1" t="s">
        <v>15434</v>
      </c>
      <c r="C2891" s="1">
        <v>1</v>
      </c>
      <c r="D2891" s="1" t="s">
        <v>13753</v>
      </c>
      <c r="E2891" s="17">
        <v>0.58085648148148195</v>
      </c>
      <c r="F2891" s="1" t="s">
        <v>59</v>
      </c>
    </row>
    <row r="2892" spans="2:6">
      <c r="B2892" s="1" t="s">
        <v>15433</v>
      </c>
      <c r="C2892" s="1">
        <v>1</v>
      </c>
      <c r="D2892" s="1" t="s">
        <v>3077</v>
      </c>
      <c r="E2892" s="17">
        <v>0.58090277777777799</v>
      </c>
      <c r="F2892" s="1" t="s">
        <v>59</v>
      </c>
    </row>
    <row r="2893" spans="2:6">
      <c r="B2893" s="1" t="s">
        <v>15435</v>
      </c>
      <c r="C2893" s="1">
        <v>1</v>
      </c>
      <c r="D2893" s="1" t="s">
        <v>13753</v>
      </c>
      <c r="E2893" s="17">
        <v>0.5809375</v>
      </c>
      <c r="F2893" s="1" t="s">
        <v>59</v>
      </c>
    </row>
    <row r="2894" spans="2:6">
      <c r="B2894" s="1" t="s">
        <v>15436</v>
      </c>
      <c r="C2894" s="1">
        <v>1</v>
      </c>
      <c r="D2894" s="1" t="s">
        <v>13760</v>
      </c>
      <c r="E2894" s="17">
        <v>0.581203703703704</v>
      </c>
      <c r="F2894" s="1" t="s">
        <v>59</v>
      </c>
    </row>
    <row r="2895" spans="2:6">
      <c r="B2895" s="1" t="s">
        <v>15437</v>
      </c>
      <c r="C2895" s="1">
        <v>1</v>
      </c>
      <c r="D2895" s="1" t="s">
        <v>13760</v>
      </c>
      <c r="E2895" s="17">
        <v>0.58126157407407397</v>
      </c>
      <c r="F2895" s="1" t="s">
        <v>59</v>
      </c>
    </row>
    <row r="2896" spans="2:6">
      <c r="B2896" s="1" t="s">
        <v>15438</v>
      </c>
      <c r="C2896" s="1">
        <v>1</v>
      </c>
      <c r="D2896" s="1" t="s">
        <v>3076</v>
      </c>
      <c r="E2896" s="17">
        <v>0.58128472222222205</v>
      </c>
      <c r="F2896" s="1" t="s">
        <v>59</v>
      </c>
    </row>
    <row r="2897" spans="2:6">
      <c r="B2897" s="1" t="s">
        <v>15439</v>
      </c>
      <c r="C2897" s="1">
        <v>1</v>
      </c>
      <c r="D2897" s="1" t="s">
        <v>13760</v>
      </c>
      <c r="E2897" s="17">
        <v>0.58140046296296299</v>
      </c>
      <c r="F2897" s="1" t="s">
        <v>59</v>
      </c>
    </row>
    <row r="2898" spans="2:6">
      <c r="B2898" s="1" t="s">
        <v>15440</v>
      </c>
      <c r="C2898" s="1">
        <v>1</v>
      </c>
      <c r="D2898" s="1" t="s">
        <v>13760</v>
      </c>
      <c r="E2898" s="17">
        <v>0.58153935185185202</v>
      </c>
      <c r="F2898" s="1" t="s">
        <v>59</v>
      </c>
    </row>
    <row r="2899" spans="2:6">
      <c r="B2899" s="1" t="s">
        <v>15441</v>
      </c>
      <c r="C2899" s="1">
        <v>1</v>
      </c>
      <c r="D2899" s="1" t="s">
        <v>13762</v>
      </c>
      <c r="E2899" s="17">
        <v>0.58160879629629603</v>
      </c>
      <c r="F2899" s="1" t="s">
        <v>59</v>
      </c>
    </row>
    <row r="2900" spans="2:6">
      <c r="B2900" s="1" t="s">
        <v>15442</v>
      </c>
      <c r="C2900" s="1">
        <v>1</v>
      </c>
      <c r="D2900" s="1" t="s">
        <v>13687</v>
      </c>
      <c r="E2900" s="17">
        <v>0.58167824074074104</v>
      </c>
      <c r="F2900" s="1" t="s">
        <v>59</v>
      </c>
    </row>
    <row r="2901" spans="2:6">
      <c r="B2901" s="1" t="s">
        <v>15440</v>
      </c>
      <c r="C2901" s="1">
        <v>1</v>
      </c>
      <c r="D2901" s="1" t="s">
        <v>13762</v>
      </c>
      <c r="E2901" s="17">
        <v>0.58174768518518505</v>
      </c>
      <c r="F2901" s="1" t="s">
        <v>59</v>
      </c>
    </row>
    <row r="2902" spans="2:6">
      <c r="B2902" s="1" t="s">
        <v>15443</v>
      </c>
      <c r="C2902" s="1">
        <v>1</v>
      </c>
      <c r="D2902" s="1" t="s">
        <v>3076</v>
      </c>
      <c r="E2902" s="17">
        <v>0.58181712962962995</v>
      </c>
      <c r="F2902" s="1" t="s">
        <v>59</v>
      </c>
    </row>
    <row r="2903" spans="2:6">
      <c r="B2903" s="1" t="s">
        <v>15444</v>
      </c>
      <c r="C2903" s="1">
        <v>1</v>
      </c>
      <c r="D2903" s="1" t="s">
        <v>13760</v>
      </c>
      <c r="E2903" s="17">
        <v>0.58208333333333295</v>
      </c>
      <c r="F2903" s="1" t="s">
        <v>59</v>
      </c>
    </row>
    <row r="2904" spans="2:6">
      <c r="B2904" s="1" t="s">
        <v>15445</v>
      </c>
      <c r="C2904" s="1">
        <v>1</v>
      </c>
      <c r="D2904" s="1" t="s">
        <v>13762</v>
      </c>
      <c r="E2904" s="17">
        <v>0.58214120370370404</v>
      </c>
      <c r="F2904" s="1" t="s">
        <v>59</v>
      </c>
    </row>
    <row r="2905" spans="2:6">
      <c r="B2905" s="1" t="s">
        <v>15430</v>
      </c>
      <c r="C2905" s="1">
        <v>5</v>
      </c>
      <c r="D2905" s="1" t="s">
        <v>3078</v>
      </c>
      <c r="E2905" s="17">
        <v>0.58221064814814805</v>
      </c>
      <c r="F2905" s="1" t="s">
        <v>59</v>
      </c>
    </row>
    <row r="2906" spans="2:6">
      <c r="B2906" s="1" t="s">
        <v>15446</v>
      </c>
      <c r="C2906" s="1">
        <v>1</v>
      </c>
      <c r="D2906" s="1" t="s">
        <v>13753</v>
      </c>
      <c r="E2906" s="17">
        <v>0.58223379629629601</v>
      </c>
      <c r="F2906" s="1" t="s">
        <v>59</v>
      </c>
    </row>
    <row r="2907" spans="2:6">
      <c r="B2907" s="1" t="s">
        <v>15447</v>
      </c>
      <c r="C2907" s="1">
        <v>1</v>
      </c>
      <c r="D2907" s="1" t="s">
        <v>13753</v>
      </c>
      <c r="E2907" s="17">
        <v>0.58225694444444398</v>
      </c>
      <c r="F2907" s="1" t="s">
        <v>59</v>
      </c>
    </row>
    <row r="2908" spans="2:6">
      <c r="B2908" s="1" t="s">
        <v>15431</v>
      </c>
      <c r="C2908" s="1">
        <v>1</v>
      </c>
      <c r="D2908" s="1" t="s">
        <v>13746</v>
      </c>
      <c r="E2908" s="17">
        <v>0.58245370370370397</v>
      </c>
      <c r="F2908" s="1" t="s">
        <v>59</v>
      </c>
    </row>
    <row r="2909" spans="2:6">
      <c r="B2909" s="1" t="s">
        <v>15444</v>
      </c>
      <c r="C2909" s="1">
        <v>1</v>
      </c>
      <c r="D2909" s="1" t="s">
        <v>3077</v>
      </c>
      <c r="E2909" s="17">
        <v>0.58247685185185205</v>
      </c>
      <c r="F2909" s="1" t="s">
        <v>59</v>
      </c>
    </row>
    <row r="2910" spans="2:6">
      <c r="B2910" s="1" t="s">
        <v>15432</v>
      </c>
      <c r="C2910" s="1">
        <v>1</v>
      </c>
      <c r="D2910" s="1" t="s">
        <v>13746</v>
      </c>
      <c r="E2910" s="17">
        <v>0.58258101851851896</v>
      </c>
      <c r="F2910" s="1" t="s">
        <v>59</v>
      </c>
    </row>
    <row r="2911" spans="2:6">
      <c r="B2911" s="1" t="s">
        <v>15261</v>
      </c>
      <c r="C2911" s="1">
        <v>2</v>
      </c>
      <c r="D2911" s="1" t="s">
        <v>13746</v>
      </c>
      <c r="E2911" s="17">
        <v>0.58274305555555606</v>
      </c>
      <c r="F2911" s="1" t="s">
        <v>59</v>
      </c>
    </row>
    <row r="2912" spans="2:6">
      <c r="B2912" s="1" t="s">
        <v>15394</v>
      </c>
      <c r="C2912" s="1">
        <v>1</v>
      </c>
      <c r="D2912" s="1" t="s">
        <v>13746</v>
      </c>
      <c r="E2912" s="17">
        <v>0.582893518518519</v>
      </c>
      <c r="F2912" s="1" t="s">
        <v>59</v>
      </c>
    </row>
    <row r="2913" spans="2:6">
      <c r="B2913" s="1" t="s">
        <v>15388</v>
      </c>
      <c r="C2913" s="1">
        <v>1</v>
      </c>
      <c r="D2913" s="1" t="s">
        <v>3095</v>
      </c>
      <c r="E2913" s="17">
        <v>0.58293981481481505</v>
      </c>
      <c r="F2913" s="1" t="s">
        <v>59</v>
      </c>
    </row>
    <row r="2914" spans="2:6">
      <c r="B2914" s="1" t="s">
        <v>15438</v>
      </c>
      <c r="C2914" s="1">
        <v>1</v>
      </c>
      <c r="D2914" s="1" t="s">
        <v>13746</v>
      </c>
      <c r="E2914" s="17">
        <v>0.58299768518518502</v>
      </c>
      <c r="F2914" s="1" t="s">
        <v>59</v>
      </c>
    </row>
    <row r="2915" spans="2:6">
      <c r="B2915" s="1" t="s">
        <v>14995</v>
      </c>
      <c r="C2915" s="1">
        <v>5</v>
      </c>
      <c r="D2915" s="1" t="s">
        <v>3078</v>
      </c>
      <c r="E2915" s="17">
        <v>0.58305555555555599</v>
      </c>
      <c r="F2915" s="1" t="s">
        <v>59</v>
      </c>
    </row>
    <row r="2916" spans="2:6">
      <c r="B2916" s="1" t="s">
        <v>15448</v>
      </c>
      <c r="C2916" s="1">
        <v>1</v>
      </c>
      <c r="D2916" s="1" t="s">
        <v>3076</v>
      </c>
      <c r="E2916" s="17">
        <v>0.58311342592592597</v>
      </c>
      <c r="F2916" s="1" t="s">
        <v>59</v>
      </c>
    </row>
    <row r="2917" spans="2:6">
      <c r="B2917" s="1" t="s">
        <v>15449</v>
      </c>
      <c r="C2917" s="1">
        <v>1</v>
      </c>
      <c r="D2917" s="1" t="s">
        <v>13760</v>
      </c>
      <c r="E2917" s="17">
        <v>0.58319444444444402</v>
      </c>
      <c r="F2917" s="1" t="s">
        <v>59</v>
      </c>
    </row>
    <row r="2918" spans="2:6">
      <c r="B2918" s="1" t="s">
        <v>15450</v>
      </c>
      <c r="C2918" s="1">
        <v>1</v>
      </c>
      <c r="D2918" s="1" t="s">
        <v>3076</v>
      </c>
      <c r="E2918" s="17">
        <v>0.58320601851851805</v>
      </c>
      <c r="F2918" s="1" t="s">
        <v>59</v>
      </c>
    </row>
    <row r="2919" spans="2:6">
      <c r="B2919" s="1" t="s">
        <v>15451</v>
      </c>
      <c r="C2919" s="1">
        <v>2</v>
      </c>
      <c r="D2919" s="1" t="s">
        <v>13760</v>
      </c>
      <c r="E2919" s="17">
        <v>0.58325231481481499</v>
      </c>
      <c r="F2919" s="1" t="s">
        <v>59</v>
      </c>
    </row>
    <row r="2920" spans="2:6">
      <c r="B2920" s="1" t="s">
        <v>15452</v>
      </c>
      <c r="C2920" s="1">
        <v>1</v>
      </c>
      <c r="D2920" s="1" t="s">
        <v>3077</v>
      </c>
      <c r="E2920" s="17">
        <v>0.58328703703703699</v>
      </c>
      <c r="F2920" s="1" t="s">
        <v>59</v>
      </c>
    </row>
    <row r="2921" spans="2:6">
      <c r="B2921" s="1" t="s">
        <v>15439</v>
      </c>
      <c r="C2921" s="1">
        <v>1</v>
      </c>
      <c r="D2921" s="1" t="s">
        <v>13746</v>
      </c>
      <c r="E2921" s="17">
        <v>0.58339120370370401</v>
      </c>
      <c r="F2921" s="1" t="s">
        <v>60</v>
      </c>
    </row>
    <row r="2922" spans="2:6">
      <c r="B2922" s="1" t="s">
        <v>14678</v>
      </c>
      <c r="C2922" s="1">
        <v>1</v>
      </c>
      <c r="D2922" s="1" t="s">
        <v>13746</v>
      </c>
      <c r="E2922" s="17">
        <v>0.58343750000000005</v>
      </c>
      <c r="F2922" s="1" t="s">
        <v>60</v>
      </c>
    </row>
    <row r="2923" spans="2:6">
      <c r="B2923" s="1" t="s">
        <v>15448</v>
      </c>
      <c r="C2923" s="1">
        <v>1</v>
      </c>
      <c r="D2923" s="1" t="s">
        <v>3095</v>
      </c>
      <c r="E2923" s="17">
        <v>0.58349537037037003</v>
      </c>
      <c r="F2923" s="1" t="s">
        <v>60</v>
      </c>
    </row>
    <row r="2924" spans="2:6">
      <c r="B2924" s="1" t="s">
        <v>15453</v>
      </c>
      <c r="C2924" s="1">
        <v>2</v>
      </c>
      <c r="D2924" s="1" t="s">
        <v>13753</v>
      </c>
      <c r="E2924" s="17">
        <v>0.58371527777777799</v>
      </c>
      <c r="F2924" s="1" t="s">
        <v>60</v>
      </c>
    </row>
    <row r="2925" spans="2:6">
      <c r="B2925" s="1" t="s">
        <v>15454</v>
      </c>
      <c r="C2925" s="1">
        <v>1</v>
      </c>
      <c r="D2925" s="1" t="s">
        <v>13687</v>
      </c>
      <c r="E2925" s="17">
        <v>0.584016203703704</v>
      </c>
      <c r="F2925" s="1" t="s">
        <v>60</v>
      </c>
    </row>
    <row r="2926" spans="2:6">
      <c r="B2926" s="1" t="s">
        <v>15455</v>
      </c>
      <c r="C2926" s="1">
        <v>1</v>
      </c>
      <c r="D2926" s="1" t="s">
        <v>13760</v>
      </c>
      <c r="E2926" s="17">
        <v>0.58410879629629597</v>
      </c>
      <c r="F2926" s="1" t="s">
        <v>60</v>
      </c>
    </row>
    <row r="2927" spans="2:6">
      <c r="B2927" s="1" t="s">
        <v>15442</v>
      </c>
      <c r="C2927" s="1">
        <v>1</v>
      </c>
      <c r="D2927" s="1" t="s">
        <v>3077</v>
      </c>
      <c r="E2927" s="17">
        <v>0.58432870370370404</v>
      </c>
      <c r="F2927" s="1" t="s">
        <v>60</v>
      </c>
    </row>
    <row r="2928" spans="2:6">
      <c r="B2928" s="1" t="s">
        <v>15456</v>
      </c>
      <c r="C2928" s="1">
        <v>5</v>
      </c>
      <c r="D2928" s="1" t="s">
        <v>13753</v>
      </c>
      <c r="E2928" s="17">
        <v>0.58435185185185201</v>
      </c>
      <c r="F2928" s="1" t="s">
        <v>60</v>
      </c>
    </row>
    <row r="2929" spans="2:6">
      <c r="B2929" s="1" t="s">
        <v>15457</v>
      </c>
      <c r="C2929" s="1">
        <v>1</v>
      </c>
      <c r="D2929" s="1" t="s">
        <v>13753</v>
      </c>
      <c r="E2929" s="17">
        <v>0.58444444444444399</v>
      </c>
      <c r="F2929" s="1" t="s">
        <v>60</v>
      </c>
    </row>
    <row r="2930" spans="2:6">
      <c r="B2930" s="1" t="s">
        <v>15434</v>
      </c>
      <c r="C2930" s="1">
        <v>1</v>
      </c>
      <c r="D2930" s="1" t="s">
        <v>13746</v>
      </c>
      <c r="E2930" s="17">
        <v>0.58444444444444399</v>
      </c>
      <c r="F2930" s="1" t="s">
        <v>60</v>
      </c>
    </row>
    <row r="2931" spans="2:6">
      <c r="B2931" s="1" t="s">
        <v>15458</v>
      </c>
      <c r="C2931" s="1">
        <v>1</v>
      </c>
      <c r="D2931" s="1" t="s">
        <v>13753</v>
      </c>
      <c r="E2931" s="17">
        <v>0.584513888888889</v>
      </c>
      <c r="F2931" s="1" t="s">
        <v>60</v>
      </c>
    </row>
    <row r="2932" spans="2:6">
      <c r="B2932" s="1" t="s">
        <v>15459</v>
      </c>
      <c r="C2932" s="1">
        <v>1</v>
      </c>
      <c r="D2932" s="1" t="s">
        <v>13753</v>
      </c>
      <c r="E2932" s="17">
        <v>0.58457175925925897</v>
      </c>
      <c r="F2932" s="1" t="s">
        <v>60</v>
      </c>
    </row>
    <row r="2933" spans="2:6">
      <c r="B2933" s="1" t="s">
        <v>15460</v>
      </c>
      <c r="C2933" s="1">
        <v>1</v>
      </c>
      <c r="D2933" s="1" t="s">
        <v>13753</v>
      </c>
      <c r="E2933" s="17">
        <v>0.58472222222222203</v>
      </c>
      <c r="F2933" s="1" t="s">
        <v>60</v>
      </c>
    </row>
    <row r="2934" spans="2:6">
      <c r="B2934" s="1" t="s">
        <v>15384</v>
      </c>
      <c r="C2934" s="1">
        <v>5</v>
      </c>
      <c r="D2934" s="1" t="s">
        <v>3078</v>
      </c>
      <c r="E2934" s="17">
        <v>0.58479166666666704</v>
      </c>
      <c r="F2934" s="1" t="s">
        <v>60</v>
      </c>
    </row>
    <row r="2935" spans="2:6">
      <c r="B2935" s="1" t="s">
        <v>15453</v>
      </c>
      <c r="C2935" s="1">
        <v>2</v>
      </c>
      <c r="D2935" s="1" t="s">
        <v>3078</v>
      </c>
      <c r="E2935" s="17">
        <v>0.58486111111111105</v>
      </c>
      <c r="F2935" s="1" t="s">
        <v>60</v>
      </c>
    </row>
    <row r="2936" spans="2:6">
      <c r="B2936" s="1" t="s">
        <v>15461</v>
      </c>
      <c r="C2936" s="1">
        <v>1</v>
      </c>
      <c r="D2936" s="1" t="s">
        <v>3076</v>
      </c>
      <c r="E2936" s="17">
        <v>0.58494212962962999</v>
      </c>
      <c r="F2936" s="1" t="s">
        <v>60</v>
      </c>
    </row>
    <row r="2937" spans="2:6">
      <c r="B2937" s="1" t="s">
        <v>15462</v>
      </c>
      <c r="C2937" s="1">
        <v>1</v>
      </c>
      <c r="D2937" s="1" t="s">
        <v>13753</v>
      </c>
      <c r="E2937" s="17">
        <v>0.58496527777777796</v>
      </c>
      <c r="F2937" s="1" t="s">
        <v>60</v>
      </c>
    </row>
    <row r="2938" spans="2:6">
      <c r="B2938" s="1" t="s">
        <v>14711</v>
      </c>
      <c r="C2938" s="1">
        <v>2</v>
      </c>
      <c r="D2938" s="1" t="s">
        <v>3077</v>
      </c>
      <c r="E2938" s="17">
        <v>0.58502314814814804</v>
      </c>
      <c r="F2938" s="1" t="s">
        <v>60</v>
      </c>
    </row>
    <row r="2939" spans="2:6">
      <c r="B2939" s="1" t="s">
        <v>15450</v>
      </c>
      <c r="C2939" s="1">
        <v>1</v>
      </c>
      <c r="D2939" s="1" t="s">
        <v>13762</v>
      </c>
      <c r="E2939" s="17">
        <v>0.58526620370370397</v>
      </c>
      <c r="F2939" s="1" t="s">
        <v>60</v>
      </c>
    </row>
    <row r="2940" spans="2:6">
      <c r="B2940" s="1" t="s">
        <v>15454</v>
      </c>
      <c r="C2940" s="1">
        <v>1</v>
      </c>
      <c r="D2940" s="1" t="s">
        <v>13746</v>
      </c>
      <c r="E2940" s="17">
        <v>0.58531250000000001</v>
      </c>
      <c r="F2940" s="1" t="s">
        <v>60</v>
      </c>
    </row>
    <row r="2941" spans="2:6">
      <c r="B2941" s="1" t="s">
        <v>14987</v>
      </c>
      <c r="C2941" s="1">
        <v>1</v>
      </c>
      <c r="D2941" s="1" t="s">
        <v>3095</v>
      </c>
      <c r="E2941" s="17">
        <v>0.58537037037036999</v>
      </c>
      <c r="F2941" s="1" t="s">
        <v>60</v>
      </c>
    </row>
    <row r="2942" spans="2:6">
      <c r="B2942" s="1" t="s">
        <v>15458</v>
      </c>
      <c r="C2942" s="1">
        <v>1</v>
      </c>
      <c r="D2942" s="1" t="s">
        <v>13746</v>
      </c>
      <c r="E2942" s="17">
        <v>0.58538194444444402</v>
      </c>
      <c r="F2942" s="1" t="s">
        <v>60</v>
      </c>
    </row>
    <row r="2943" spans="2:6">
      <c r="B2943" s="1" t="s">
        <v>15463</v>
      </c>
      <c r="C2943" s="1">
        <v>1</v>
      </c>
      <c r="D2943" s="1" t="s">
        <v>13687</v>
      </c>
      <c r="E2943" s="17">
        <v>0.58540509259259299</v>
      </c>
      <c r="F2943" s="1" t="s">
        <v>60</v>
      </c>
    </row>
    <row r="2944" spans="2:6">
      <c r="B2944" s="1" t="s">
        <v>13882</v>
      </c>
      <c r="C2944" s="1">
        <v>1</v>
      </c>
      <c r="D2944" s="1" t="s">
        <v>3095</v>
      </c>
      <c r="E2944" s="17">
        <v>0.58549768518518497</v>
      </c>
      <c r="F2944" s="1" t="s">
        <v>60</v>
      </c>
    </row>
    <row r="2945" spans="2:6">
      <c r="B2945" s="1" t="s">
        <v>15446</v>
      </c>
      <c r="C2945" s="1">
        <v>1</v>
      </c>
      <c r="D2945" s="1" t="s">
        <v>3078</v>
      </c>
      <c r="E2945" s="17">
        <v>0.58550925925925901</v>
      </c>
      <c r="F2945" s="1" t="s">
        <v>60</v>
      </c>
    </row>
    <row r="2946" spans="2:6">
      <c r="B2946" s="1" t="s">
        <v>15464</v>
      </c>
      <c r="C2946" s="1">
        <v>1</v>
      </c>
      <c r="D2946" s="1" t="s">
        <v>13687</v>
      </c>
      <c r="E2946" s="17">
        <v>0.58579861111111098</v>
      </c>
      <c r="F2946" s="1" t="s">
        <v>60</v>
      </c>
    </row>
    <row r="2947" spans="2:6">
      <c r="B2947" s="1" t="s">
        <v>15465</v>
      </c>
      <c r="C2947" s="1">
        <v>1</v>
      </c>
      <c r="D2947" s="1" t="s">
        <v>3076</v>
      </c>
      <c r="E2947" s="17">
        <v>0.58607638888888902</v>
      </c>
      <c r="F2947" s="1" t="s">
        <v>60</v>
      </c>
    </row>
    <row r="2948" spans="2:6">
      <c r="B2948" s="1" t="s">
        <v>15457</v>
      </c>
      <c r="C2948" s="1">
        <v>1</v>
      </c>
      <c r="D2948" s="1" t="s">
        <v>13746</v>
      </c>
      <c r="E2948" s="17">
        <v>0.586168981481481</v>
      </c>
      <c r="F2948" s="1" t="s">
        <v>60</v>
      </c>
    </row>
    <row r="2949" spans="2:6">
      <c r="B2949" s="1" t="s">
        <v>15464</v>
      </c>
      <c r="C2949" s="1">
        <v>1</v>
      </c>
      <c r="D2949" s="1" t="s">
        <v>3095</v>
      </c>
      <c r="E2949" s="17">
        <v>0.58621527777777804</v>
      </c>
      <c r="F2949" s="1" t="s">
        <v>60</v>
      </c>
    </row>
    <row r="2950" spans="2:6">
      <c r="B2950" s="1" t="s">
        <v>15466</v>
      </c>
      <c r="C2950" s="1">
        <v>1</v>
      </c>
      <c r="D2950" s="1" t="s">
        <v>13753</v>
      </c>
      <c r="E2950" s="17">
        <v>0.58630787037037002</v>
      </c>
      <c r="F2950" s="1" t="s">
        <v>60</v>
      </c>
    </row>
    <row r="2951" spans="2:6">
      <c r="B2951" s="1" t="s">
        <v>15455</v>
      </c>
      <c r="C2951" s="1">
        <v>1</v>
      </c>
      <c r="D2951" s="1" t="s">
        <v>13746</v>
      </c>
      <c r="E2951" s="17">
        <v>0.58631944444444395</v>
      </c>
      <c r="F2951" s="1" t="s">
        <v>60</v>
      </c>
    </row>
    <row r="2952" spans="2:6">
      <c r="B2952" s="1" t="s">
        <v>15467</v>
      </c>
      <c r="C2952" s="1">
        <v>1</v>
      </c>
      <c r="D2952" s="1" t="s">
        <v>13753</v>
      </c>
      <c r="E2952" s="17">
        <v>0.586400462962963</v>
      </c>
      <c r="F2952" s="1" t="s">
        <v>60</v>
      </c>
    </row>
    <row r="2953" spans="2:6">
      <c r="B2953" s="1" t="s">
        <v>15460</v>
      </c>
      <c r="C2953" s="1">
        <v>1</v>
      </c>
      <c r="D2953" s="1" t="s">
        <v>3077</v>
      </c>
      <c r="E2953" s="17">
        <v>0.586400462962963</v>
      </c>
      <c r="F2953" s="1" t="s">
        <v>60</v>
      </c>
    </row>
    <row r="2954" spans="2:6">
      <c r="B2954" s="1" t="s">
        <v>14344</v>
      </c>
      <c r="C2954" s="1">
        <v>1</v>
      </c>
      <c r="D2954" s="1" t="s">
        <v>3095</v>
      </c>
      <c r="E2954" s="17">
        <v>0.586435185185185</v>
      </c>
      <c r="F2954" s="1" t="s">
        <v>60</v>
      </c>
    </row>
    <row r="2955" spans="2:6">
      <c r="B2955" s="1" t="s">
        <v>15264</v>
      </c>
      <c r="C2955" s="1">
        <v>2</v>
      </c>
      <c r="D2955" s="1" t="s">
        <v>13762</v>
      </c>
      <c r="E2955" s="17">
        <v>0.58649305555555598</v>
      </c>
      <c r="F2955" s="1" t="s">
        <v>60</v>
      </c>
    </row>
    <row r="2956" spans="2:6">
      <c r="B2956" s="1" t="s">
        <v>15468</v>
      </c>
      <c r="C2956" s="1">
        <v>2</v>
      </c>
      <c r="D2956" s="1" t="s">
        <v>13753</v>
      </c>
      <c r="E2956" s="17">
        <v>0.58652777777777798</v>
      </c>
      <c r="F2956" s="1" t="s">
        <v>60</v>
      </c>
    </row>
    <row r="2957" spans="2:6">
      <c r="B2957" s="1" t="s">
        <v>15412</v>
      </c>
      <c r="C2957" s="1">
        <v>1</v>
      </c>
      <c r="D2957" s="1" t="s">
        <v>13762</v>
      </c>
      <c r="E2957" s="17">
        <v>0.58656249999999999</v>
      </c>
      <c r="F2957" s="1" t="s">
        <v>60</v>
      </c>
    </row>
    <row r="2958" spans="2:6">
      <c r="B2958" s="1" t="s">
        <v>15469</v>
      </c>
      <c r="C2958" s="1">
        <v>1</v>
      </c>
      <c r="D2958" s="1" t="s">
        <v>13687</v>
      </c>
      <c r="E2958" s="17">
        <v>0.58678240740740695</v>
      </c>
      <c r="F2958" s="1" t="s">
        <v>60</v>
      </c>
    </row>
    <row r="2959" spans="2:6">
      <c r="B2959" s="1" t="s">
        <v>15470</v>
      </c>
      <c r="C2959" s="1">
        <v>1</v>
      </c>
      <c r="D2959" s="1" t="s">
        <v>13760</v>
      </c>
      <c r="E2959" s="17">
        <v>0.58693287037037001</v>
      </c>
      <c r="F2959" s="1" t="s">
        <v>60</v>
      </c>
    </row>
    <row r="2960" spans="2:6">
      <c r="B2960" s="1" t="s">
        <v>15471</v>
      </c>
      <c r="C2960" s="1">
        <v>1</v>
      </c>
      <c r="D2960" s="1" t="s">
        <v>13753</v>
      </c>
      <c r="E2960" s="17">
        <v>0.58693287037037001</v>
      </c>
      <c r="F2960" s="1" t="s">
        <v>60</v>
      </c>
    </row>
    <row r="2961" spans="2:6">
      <c r="B2961" s="1" t="s">
        <v>15472</v>
      </c>
      <c r="C2961" s="1">
        <v>1</v>
      </c>
      <c r="D2961" s="1" t="s">
        <v>13753</v>
      </c>
      <c r="E2961" s="17">
        <v>0.58700231481481502</v>
      </c>
      <c r="F2961" s="1" t="s">
        <v>60</v>
      </c>
    </row>
    <row r="2962" spans="2:6">
      <c r="B2962" s="1" t="s">
        <v>15473</v>
      </c>
      <c r="C2962" s="1">
        <v>2</v>
      </c>
      <c r="D2962" s="1" t="s">
        <v>13753</v>
      </c>
      <c r="E2962" s="17">
        <v>0.58706018518518499</v>
      </c>
      <c r="F2962" s="1" t="s">
        <v>60</v>
      </c>
    </row>
    <row r="2963" spans="2:6">
      <c r="B2963" s="1" t="s">
        <v>15474</v>
      </c>
      <c r="C2963" s="1">
        <v>1</v>
      </c>
      <c r="D2963" s="1" t="s">
        <v>13753</v>
      </c>
      <c r="E2963" s="17">
        <v>0.58712962962963</v>
      </c>
      <c r="F2963" s="1" t="s">
        <v>60</v>
      </c>
    </row>
    <row r="2964" spans="2:6">
      <c r="B2964" s="1" t="s">
        <v>15447</v>
      </c>
      <c r="C2964" s="1">
        <v>1</v>
      </c>
      <c r="D2964" s="1" t="s">
        <v>3095</v>
      </c>
      <c r="E2964" s="17">
        <v>0.58719907407407401</v>
      </c>
      <c r="F2964" s="1" t="s">
        <v>60</v>
      </c>
    </row>
    <row r="2965" spans="2:6">
      <c r="B2965" s="1" t="s">
        <v>15475</v>
      </c>
      <c r="C2965" s="1">
        <v>1</v>
      </c>
      <c r="D2965" s="1" t="s">
        <v>13687</v>
      </c>
      <c r="E2965" s="17">
        <v>0.58734953703703696</v>
      </c>
      <c r="F2965" s="1" t="s">
        <v>60</v>
      </c>
    </row>
    <row r="2966" spans="2:6">
      <c r="B2966" s="1" t="s">
        <v>15184</v>
      </c>
      <c r="C2966" s="1">
        <v>1</v>
      </c>
      <c r="D2966" s="1" t="s">
        <v>3078</v>
      </c>
      <c r="E2966" s="17">
        <v>0.58737268518518504</v>
      </c>
      <c r="F2966" s="1" t="s">
        <v>60</v>
      </c>
    </row>
    <row r="2967" spans="2:6">
      <c r="B2967" s="1" t="s">
        <v>15476</v>
      </c>
      <c r="C2967" s="1">
        <v>5</v>
      </c>
      <c r="D2967" s="1" t="s">
        <v>13753</v>
      </c>
      <c r="E2967" s="17">
        <v>0.58739583333333301</v>
      </c>
      <c r="F2967" s="1" t="s">
        <v>60</v>
      </c>
    </row>
    <row r="2968" spans="2:6">
      <c r="B2968" s="1" t="s">
        <v>15466</v>
      </c>
      <c r="C2968" s="1">
        <v>1</v>
      </c>
      <c r="D2968" s="1" t="s">
        <v>3078</v>
      </c>
      <c r="E2968" s="17">
        <v>0.58744212962963005</v>
      </c>
      <c r="F2968" s="1" t="s">
        <v>60</v>
      </c>
    </row>
    <row r="2969" spans="2:6">
      <c r="B2969" s="1" t="s">
        <v>15468</v>
      </c>
      <c r="C2969" s="1">
        <v>2</v>
      </c>
      <c r="D2969" s="1" t="s">
        <v>3078</v>
      </c>
      <c r="E2969" s="17">
        <v>0.58746527777777802</v>
      </c>
      <c r="F2969" s="1" t="s">
        <v>60</v>
      </c>
    </row>
    <row r="2970" spans="2:6">
      <c r="B2970" s="1" t="s">
        <v>15477</v>
      </c>
      <c r="C2970" s="1">
        <v>1</v>
      </c>
      <c r="D2970" s="1" t="s">
        <v>13760</v>
      </c>
      <c r="E2970" s="17">
        <v>0.58781249999999996</v>
      </c>
      <c r="F2970" s="1" t="s">
        <v>60</v>
      </c>
    </row>
    <row r="2971" spans="2:6">
      <c r="B2971" s="1" t="s">
        <v>15469</v>
      </c>
      <c r="C2971" s="1">
        <v>1</v>
      </c>
      <c r="D2971" s="1" t="s">
        <v>13746</v>
      </c>
      <c r="E2971" s="17">
        <v>0.58793981481481505</v>
      </c>
      <c r="F2971" s="1" t="s">
        <v>60</v>
      </c>
    </row>
    <row r="2972" spans="2:6">
      <c r="B2972" s="1" t="s">
        <v>15478</v>
      </c>
      <c r="C2972" s="1">
        <v>1</v>
      </c>
      <c r="D2972" s="1" t="s">
        <v>13760</v>
      </c>
      <c r="E2972" s="17">
        <v>0.58797453703703695</v>
      </c>
      <c r="F2972" s="1" t="s">
        <v>60</v>
      </c>
    </row>
    <row r="2973" spans="2:6">
      <c r="B2973" s="1" t="s">
        <v>15479</v>
      </c>
      <c r="C2973" s="1">
        <v>1</v>
      </c>
      <c r="D2973" s="1" t="s">
        <v>13753</v>
      </c>
      <c r="E2973" s="17">
        <v>0.58800925925925895</v>
      </c>
      <c r="F2973" s="1" t="s">
        <v>60</v>
      </c>
    </row>
    <row r="2974" spans="2:6">
      <c r="B2974" s="1" t="s">
        <v>15480</v>
      </c>
      <c r="C2974" s="1">
        <v>1</v>
      </c>
      <c r="D2974" s="1" t="s">
        <v>13753</v>
      </c>
      <c r="E2974" s="17">
        <v>0.58806712962963004</v>
      </c>
      <c r="F2974" s="1" t="s">
        <v>60</v>
      </c>
    </row>
    <row r="2975" spans="2:6">
      <c r="B2975" s="1" t="s">
        <v>15481</v>
      </c>
      <c r="C2975" s="1">
        <v>1</v>
      </c>
      <c r="D2975" s="1" t="s">
        <v>13687</v>
      </c>
      <c r="E2975" s="17">
        <v>0.58814814814814798</v>
      </c>
      <c r="F2975" s="1" t="s">
        <v>60</v>
      </c>
    </row>
    <row r="2976" spans="2:6">
      <c r="B2976" s="1" t="s">
        <v>15482</v>
      </c>
      <c r="C2976" s="1">
        <v>1</v>
      </c>
      <c r="D2976" s="1" t="s">
        <v>13753</v>
      </c>
      <c r="E2976" s="17">
        <v>0.588287037037037</v>
      </c>
      <c r="F2976" s="1" t="s">
        <v>60</v>
      </c>
    </row>
    <row r="2977" spans="2:6">
      <c r="B2977" s="1" t="s">
        <v>15462</v>
      </c>
      <c r="C2977" s="1">
        <v>1</v>
      </c>
      <c r="D2977" s="1" t="s">
        <v>3078</v>
      </c>
      <c r="E2977" s="17">
        <v>0.58831018518518496</v>
      </c>
      <c r="F2977" s="1" t="s">
        <v>60</v>
      </c>
    </row>
    <row r="2978" spans="2:6">
      <c r="B2978" s="1" t="s">
        <v>15472</v>
      </c>
      <c r="C2978" s="1">
        <v>1</v>
      </c>
      <c r="D2978" s="1" t="s">
        <v>3077</v>
      </c>
      <c r="E2978" s="17">
        <v>0.58846064814814802</v>
      </c>
      <c r="F2978" s="1" t="s">
        <v>60</v>
      </c>
    </row>
    <row r="2979" spans="2:6">
      <c r="B2979" s="1" t="s">
        <v>15435</v>
      </c>
      <c r="C2979" s="1">
        <v>1</v>
      </c>
      <c r="D2979" s="1" t="s">
        <v>13746</v>
      </c>
      <c r="E2979" s="17">
        <v>0.58853009259259303</v>
      </c>
      <c r="F2979" s="1" t="s">
        <v>60</v>
      </c>
    </row>
    <row r="2980" spans="2:6">
      <c r="B2980" s="1" t="s">
        <v>15471</v>
      </c>
      <c r="C2980" s="1">
        <v>1</v>
      </c>
      <c r="D2980" s="1" t="s">
        <v>13746</v>
      </c>
      <c r="E2980" s="17">
        <v>0.58880787037036997</v>
      </c>
      <c r="F2980" s="1" t="s">
        <v>60</v>
      </c>
    </row>
    <row r="2981" spans="2:6">
      <c r="B2981" s="1" t="s">
        <v>15461</v>
      </c>
      <c r="C2981" s="1">
        <v>1</v>
      </c>
      <c r="D2981" s="1" t="s">
        <v>13746</v>
      </c>
      <c r="E2981" s="17">
        <v>0.58885416666666701</v>
      </c>
      <c r="F2981" s="1" t="s">
        <v>60</v>
      </c>
    </row>
    <row r="2982" spans="2:6">
      <c r="B2982" s="1" t="s">
        <v>15482</v>
      </c>
      <c r="C2982" s="1">
        <v>1</v>
      </c>
      <c r="D2982" s="1" t="s">
        <v>3078</v>
      </c>
      <c r="E2982" s="17">
        <v>0.58893518518518495</v>
      </c>
      <c r="F2982" s="1" t="s">
        <v>60</v>
      </c>
    </row>
    <row r="2983" spans="2:6">
      <c r="B2983" s="1" t="s">
        <v>15483</v>
      </c>
      <c r="C2983" s="1">
        <v>1</v>
      </c>
      <c r="D2983" s="1" t="s">
        <v>13687</v>
      </c>
      <c r="E2983" s="17">
        <v>0.58900462962962996</v>
      </c>
      <c r="F2983" s="1" t="s">
        <v>60</v>
      </c>
    </row>
    <row r="2984" spans="2:6">
      <c r="B2984" s="1" t="s">
        <v>15459</v>
      </c>
      <c r="C2984" s="1">
        <v>1</v>
      </c>
      <c r="D2984" s="1" t="s">
        <v>13746</v>
      </c>
      <c r="E2984" s="17">
        <v>0.58900462962962996</v>
      </c>
      <c r="F2984" s="1" t="s">
        <v>60</v>
      </c>
    </row>
    <row r="2985" spans="2:6">
      <c r="B2985" s="1" t="s">
        <v>15484</v>
      </c>
      <c r="C2985" s="1">
        <v>2</v>
      </c>
      <c r="D2985" s="1" t="s">
        <v>3076</v>
      </c>
      <c r="E2985" s="17">
        <v>0.58909722222222205</v>
      </c>
      <c r="F2985" s="1" t="s">
        <v>60</v>
      </c>
    </row>
    <row r="2986" spans="2:6">
      <c r="B2986" s="1" t="s">
        <v>15485</v>
      </c>
      <c r="C2986" s="1">
        <v>1</v>
      </c>
      <c r="D2986" s="1" t="s">
        <v>13687</v>
      </c>
      <c r="E2986" s="17">
        <v>0.58914351851851898</v>
      </c>
      <c r="F2986" s="1" t="s">
        <v>60</v>
      </c>
    </row>
    <row r="2987" spans="2:6">
      <c r="B2987" s="1" t="s">
        <v>15485</v>
      </c>
      <c r="C2987" s="1">
        <v>1</v>
      </c>
      <c r="D2987" s="1" t="s">
        <v>13762</v>
      </c>
      <c r="E2987" s="17">
        <v>0.58921296296296299</v>
      </c>
      <c r="F2987" s="1" t="s">
        <v>60</v>
      </c>
    </row>
    <row r="2988" spans="2:6">
      <c r="B2988" s="1" t="s">
        <v>15486</v>
      </c>
      <c r="C2988" s="1">
        <v>1</v>
      </c>
      <c r="D2988" s="1" t="s">
        <v>13753</v>
      </c>
      <c r="E2988" s="17">
        <v>0.58928240740740701</v>
      </c>
      <c r="F2988" s="1" t="s">
        <v>60</v>
      </c>
    </row>
    <row r="2989" spans="2:6">
      <c r="B2989" s="1" t="s">
        <v>15487</v>
      </c>
      <c r="C2989" s="1">
        <v>1</v>
      </c>
      <c r="D2989" s="1" t="s">
        <v>13687</v>
      </c>
      <c r="E2989" s="17">
        <v>0.58940972222222199</v>
      </c>
      <c r="F2989" s="1" t="s">
        <v>60</v>
      </c>
    </row>
    <row r="2990" spans="2:6">
      <c r="B2990" s="1" t="s">
        <v>15488</v>
      </c>
      <c r="C2990" s="1">
        <v>1</v>
      </c>
      <c r="D2990" s="1" t="s">
        <v>13687</v>
      </c>
      <c r="E2990" s="17">
        <v>0.58944444444444399</v>
      </c>
      <c r="F2990" s="1" t="s">
        <v>60</v>
      </c>
    </row>
    <row r="2991" spans="2:6">
      <c r="B2991" s="1" t="s">
        <v>15489</v>
      </c>
      <c r="C2991" s="1">
        <v>1</v>
      </c>
      <c r="D2991" s="1" t="s">
        <v>13687</v>
      </c>
      <c r="E2991" s="17">
        <v>0.58946759259259296</v>
      </c>
      <c r="F2991" s="1" t="s">
        <v>60</v>
      </c>
    </row>
    <row r="2992" spans="2:6">
      <c r="B2992" s="1" t="s">
        <v>15490</v>
      </c>
      <c r="C2992" s="1">
        <v>1</v>
      </c>
      <c r="D2992" s="1" t="s">
        <v>3076</v>
      </c>
      <c r="E2992" s="17">
        <v>0.589710648148148</v>
      </c>
      <c r="F2992" s="1" t="s">
        <v>60</v>
      </c>
    </row>
    <row r="2993" spans="2:6">
      <c r="B2993" s="1" t="s">
        <v>15478</v>
      </c>
      <c r="C2993" s="1">
        <v>1</v>
      </c>
      <c r="D2993" s="1" t="s">
        <v>13746</v>
      </c>
      <c r="E2993" s="17">
        <v>0.58972222222222204</v>
      </c>
      <c r="F2993" s="1" t="s">
        <v>60</v>
      </c>
    </row>
    <row r="2994" spans="2:6">
      <c r="B2994" s="1" t="s">
        <v>15491</v>
      </c>
      <c r="C2994" s="1">
        <v>1</v>
      </c>
      <c r="D2994" s="1" t="s">
        <v>13760</v>
      </c>
      <c r="E2994" s="17">
        <v>0.58983796296296298</v>
      </c>
      <c r="F2994" s="1" t="s">
        <v>60</v>
      </c>
    </row>
    <row r="2995" spans="2:6">
      <c r="B2995" s="1" t="s">
        <v>15488</v>
      </c>
      <c r="C2995" s="1">
        <v>1</v>
      </c>
      <c r="D2995" s="1" t="s">
        <v>3095</v>
      </c>
      <c r="E2995" s="17">
        <v>0.58989583333333295</v>
      </c>
      <c r="F2995" s="1" t="s">
        <v>60</v>
      </c>
    </row>
    <row r="2996" spans="2:6">
      <c r="B2996" s="1" t="s">
        <v>15492</v>
      </c>
      <c r="C2996" s="1">
        <v>1</v>
      </c>
      <c r="D2996" s="1" t="s">
        <v>13753</v>
      </c>
      <c r="E2996" s="17">
        <v>0.58990740740740699</v>
      </c>
      <c r="F2996" s="1" t="s">
        <v>60</v>
      </c>
    </row>
    <row r="2997" spans="2:6">
      <c r="B2997" s="1" t="s">
        <v>15493</v>
      </c>
      <c r="C2997" s="1">
        <v>2</v>
      </c>
      <c r="D2997" s="1" t="s">
        <v>13753</v>
      </c>
      <c r="E2997" s="17">
        <v>0.58995370370370404</v>
      </c>
      <c r="F2997" s="1" t="s">
        <v>60</v>
      </c>
    </row>
    <row r="2998" spans="2:6">
      <c r="B2998" s="1" t="s">
        <v>15494</v>
      </c>
      <c r="C2998" s="1">
        <v>1</v>
      </c>
      <c r="D2998" s="1" t="s">
        <v>13753</v>
      </c>
      <c r="E2998" s="17">
        <v>0.59012731481481495</v>
      </c>
      <c r="F2998" s="1" t="s">
        <v>60</v>
      </c>
    </row>
    <row r="2999" spans="2:6">
      <c r="B2999" s="1" t="s">
        <v>15474</v>
      </c>
      <c r="C2999" s="1">
        <v>1</v>
      </c>
      <c r="D2999" s="1" t="s">
        <v>3078</v>
      </c>
      <c r="E2999" s="17">
        <v>0.59015046296296303</v>
      </c>
      <c r="F2999" s="1" t="s">
        <v>60</v>
      </c>
    </row>
    <row r="3000" spans="2:6">
      <c r="B3000" s="1" t="s">
        <v>15495</v>
      </c>
      <c r="C3000" s="1">
        <v>1</v>
      </c>
      <c r="D3000" s="1" t="s">
        <v>13687</v>
      </c>
      <c r="E3000" s="17">
        <v>0.59025462962963005</v>
      </c>
      <c r="F3000" s="1" t="s">
        <v>60</v>
      </c>
    </row>
    <row r="3001" spans="2:6">
      <c r="B3001" s="1" t="s">
        <v>15496</v>
      </c>
      <c r="C3001" s="1">
        <v>1</v>
      </c>
      <c r="D3001" s="1" t="s">
        <v>13753</v>
      </c>
      <c r="E3001" s="17">
        <v>0.59028935185185205</v>
      </c>
      <c r="F3001" s="1" t="s">
        <v>60</v>
      </c>
    </row>
    <row r="3002" spans="2:6">
      <c r="B3002" s="1" t="s">
        <v>15487</v>
      </c>
      <c r="C3002" s="1">
        <v>1</v>
      </c>
      <c r="D3002" s="1" t="s">
        <v>13746</v>
      </c>
      <c r="E3002" s="17">
        <v>0.59032407407407395</v>
      </c>
      <c r="F3002" s="1" t="s">
        <v>60</v>
      </c>
    </row>
    <row r="3003" spans="2:6">
      <c r="B3003" s="1" t="s">
        <v>15481</v>
      </c>
      <c r="C3003" s="1">
        <v>1</v>
      </c>
      <c r="D3003" s="1" t="s">
        <v>13746</v>
      </c>
      <c r="E3003" s="17">
        <v>0.59049768518518497</v>
      </c>
      <c r="F3003" s="1" t="s">
        <v>60</v>
      </c>
    </row>
    <row r="3004" spans="2:6">
      <c r="B3004" s="1" t="s">
        <v>15497</v>
      </c>
      <c r="C3004" s="1">
        <v>1</v>
      </c>
      <c r="D3004" s="1" t="s">
        <v>13753</v>
      </c>
      <c r="E3004" s="17">
        <v>0.59052083333333305</v>
      </c>
      <c r="F3004" s="1" t="s">
        <v>60</v>
      </c>
    </row>
    <row r="3005" spans="2:6">
      <c r="B3005" s="1" t="s">
        <v>15498</v>
      </c>
      <c r="C3005" s="1">
        <v>1</v>
      </c>
      <c r="D3005" s="1" t="s">
        <v>13753</v>
      </c>
      <c r="E3005" s="17">
        <v>0.59081018518518502</v>
      </c>
      <c r="F3005" s="1" t="s">
        <v>60</v>
      </c>
    </row>
    <row r="3006" spans="2:6">
      <c r="B3006" s="1" t="s">
        <v>15484</v>
      </c>
      <c r="C3006" s="1">
        <v>2</v>
      </c>
      <c r="D3006" s="1" t="s">
        <v>3095</v>
      </c>
      <c r="E3006" s="17">
        <v>0.59082175925925895</v>
      </c>
      <c r="F3006" s="1" t="s">
        <v>60</v>
      </c>
    </row>
    <row r="3007" spans="2:6">
      <c r="B3007" s="1" t="s">
        <v>15499</v>
      </c>
      <c r="C3007" s="1">
        <v>1</v>
      </c>
      <c r="D3007" s="1" t="s">
        <v>13753</v>
      </c>
      <c r="E3007" s="17">
        <v>0.59085648148148195</v>
      </c>
      <c r="F3007" s="1" t="s">
        <v>60</v>
      </c>
    </row>
    <row r="3008" spans="2:6">
      <c r="B3008" s="1" t="s">
        <v>15500</v>
      </c>
      <c r="C3008" s="1">
        <v>1</v>
      </c>
      <c r="D3008" s="1" t="s">
        <v>13760</v>
      </c>
      <c r="E3008" s="17">
        <v>0.59087962962963003</v>
      </c>
      <c r="F3008" s="1" t="s">
        <v>60</v>
      </c>
    </row>
    <row r="3009" spans="2:6">
      <c r="B3009" s="1" t="s">
        <v>15501</v>
      </c>
      <c r="C3009" s="1">
        <v>1</v>
      </c>
      <c r="D3009" s="1" t="s">
        <v>13753</v>
      </c>
      <c r="E3009" s="17">
        <v>0.59089120370370396</v>
      </c>
      <c r="F3009" s="1" t="s">
        <v>60</v>
      </c>
    </row>
    <row r="3010" spans="2:6">
      <c r="B3010" s="1" t="s">
        <v>15502</v>
      </c>
      <c r="C3010" s="1">
        <v>2</v>
      </c>
      <c r="D3010" s="1" t="s">
        <v>13753</v>
      </c>
      <c r="E3010" s="17">
        <v>0.5909375</v>
      </c>
      <c r="F3010" s="1" t="s">
        <v>60</v>
      </c>
    </row>
    <row r="3011" spans="2:6">
      <c r="B3011" s="1" t="s">
        <v>15503</v>
      </c>
      <c r="C3011" s="1">
        <v>1</v>
      </c>
      <c r="D3011" s="1" t="s">
        <v>13753</v>
      </c>
      <c r="E3011" s="17">
        <v>0.59101851851851805</v>
      </c>
      <c r="F3011" s="1" t="s">
        <v>60</v>
      </c>
    </row>
    <row r="3012" spans="2:6">
      <c r="B3012" s="1" t="s">
        <v>15504</v>
      </c>
      <c r="C3012" s="1">
        <v>1</v>
      </c>
      <c r="D3012" s="1" t="s">
        <v>13753</v>
      </c>
      <c r="E3012" s="17">
        <v>0.59111111111111103</v>
      </c>
      <c r="F3012" s="1" t="s">
        <v>60</v>
      </c>
    </row>
    <row r="3013" spans="2:6">
      <c r="B3013" s="1" t="s">
        <v>15492</v>
      </c>
      <c r="C3013" s="1">
        <v>2</v>
      </c>
      <c r="D3013" s="1" t="s">
        <v>3078</v>
      </c>
      <c r="E3013" s="17">
        <v>0.59111111111111103</v>
      </c>
      <c r="F3013" s="1" t="s">
        <v>60</v>
      </c>
    </row>
    <row r="3014" spans="2:6">
      <c r="B3014" s="1" t="s">
        <v>15480</v>
      </c>
      <c r="C3014" s="1">
        <v>1</v>
      </c>
      <c r="D3014" s="1" t="s">
        <v>3077</v>
      </c>
      <c r="E3014" s="17">
        <v>0.59114583333333304</v>
      </c>
      <c r="F3014" s="1" t="s">
        <v>60</v>
      </c>
    </row>
    <row r="3015" spans="2:6">
      <c r="B3015" s="1" t="s">
        <v>15505</v>
      </c>
      <c r="C3015" s="1">
        <v>1</v>
      </c>
      <c r="D3015" s="1" t="s">
        <v>13753</v>
      </c>
      <c r="E3015" s="17">
        <v>0.59115740740740697</v>
      </c>
      <c r="F3015" s="1" t="s">
        <v>60</v>
      </c>
    </row>
    <row r="3016" spans="2:6">
      <c r="B3016" s="1" t="s">
        <v>15506</v>
      </c>
      <c r="C3016" s="1">
        <v>5</v>
      </c>
      <c r="D3016" s="1" t="s">
        <v>13753</v>
      </c>
      <c r="E3016" s="17">
        <v>0.59121527777777805</v>
      </c>
      <c r="F3016" s="1" t="s">
        <v>60</v>
      </c>
    </row>
    <row r="3017" spans="2:6">
      <c r="B3017" s="1" t="s">
        <v>15456</v>
      </c>
      <c r="C3017" s="1">
        <v>5</v>
      </c>
      <c r="D3017" s="1" t="s">
        <v>3078</v>
      </c>
      <c r="E3017" s="17">
        <v>0.59150462962963002</v>
      </c>
      <c r="F3017" s="1" t="s">
        <v>60</v>
      </c>
    </row>
    <row r="3018" spans="2:6">
      <c r="B3018" s="1" t="s">
        <v>15507</v>
      </c>
      <c r="C3018" s="1">
        <v>1</v>
      </c>
      <c r="D3018" s="1" t="s">
        <v>13687</v>
      </c>
      <c r="E3018" s="17">
        <v>0.59152777777777799</v>
      </c>
      <c r="F3018" s="1" t="s">
        <v>60</v>
      </c>
    </row>
    <row r="3019" spans="2:6">
      <c r="B3019" s="1" t="s">
        <v>15486</v>
      </c>
      <c r="C3019" s="1">
        <v>1</v>
      </c>
      <c r="D3019" s="1" t="s">
        <v>13746</v>
      </c>
      <c r="E3019" s="17">
        <v>0.59158564814814796</v>
      </c>
      <c r="F3019" s="1" t="s">
        <v>60</v>
      </c>
    </row>
    <row r="3020" spans="2:6">
      <c r="B3020" s="1" t="s">
        <v>15508</v>
      </c>
      <c r="C3020" s="1">
        <v>1</v>
      </c>
      <c r="D3020" s="1" t="s">
        <v>13746</v>
      </c>
      <c r="E3020" s="17">
        <v>0.59162037037036996</v>
      </c>
      <c r="F3020" s="1" t="s">
        <v>60</v>
      </c>
    </row>
    <row r="3021" spans="2:6">
      <c r="B3021" s="1" t="s">
        <v>15483</v>
      </c>
      <c r="C3021" s="1">
        <v>1</v>
      </c>
      <c r="D3021" s="1" t="s">
        <v>13762</v>
      </c>
      <c r="E3021" s="17">
        <v>0.591631944444444</v>
      </c>
      <c r="F3021" s="1" t="s">
        <v>60</v>
      </c>
    </row>
    <row r="3022" spans="2:6">
      <c r="B3022" s="1" t="s">
        <v>15509</v>
      </c>
      <c r="C3022" s="1">
        <v>1</v>
      </c>
      <c r="D3022" s="1" t="s">
        <v>13753</v>
      </c>
      <c r="E3022" s="17">
        <v>0.59167824074074105</v>
      </c>
      <c r="F3022" s="1" t="s">
        <v>60</v>
      </c>
    </row>
    <row r="3023" spans="2:6">
      <c r="B3023" s="1" t="s">
        <v>15510</v>
      </c>
      <c r="C3023" s="1">
        <v>1</v>
      </c>
      <c r="D3023" s="1" t="s">
        <v>13760</v>
      </c>
      <c r="E3023" s="17">
        <v>0.59168981481481497</v>
      </c>
      <c r="F3023" s="1" t="s">
        <v>60</v>
      </c>
    </row>
    <row r="3024" spans="2:6">
      <c r="B3024" s="1" t="s">
        <v>15479</v>
      </c>
      <c r="C3024" s="1">
        <v>1</v>
      </c>
      <c r="D3024" s="1" t="s">
        <v>13746</v>
      </c>
      <c r="E3024" s="17">
        <v>0.591828703703704</v>
      </c>
      <c r="F3024" s="1" t="s">
        <v>60</v>
      </c>
    </row>
    <row r="3025" spans="2:6">
      <c r="B3025" s="1" t="s">
        <v>14456</v>
      </c>
      <c r="C3025" s="1">
        <v>1</v>
      </c>
      <c r="D3025" s="1" t="s">
        <v>3095</v>
      </c>
      <c r="E3025" s="17">
        <v>0.59187500000000004</v>
      </c>
      <c r="F3025" s="1" t="s">
        <v>60</v>
      </c>
    </row>
    <row r="3026" spans="2:6">
      <c r="B3026" s="1" t="s">
        <v>15511</v>
      </c>
      <c r="C3026" s="1">
        <v>1</v>
      </c>
      <c r="D3026" s="1" t="s">
        <v>13687</v>
      </c>
      <c r="E3026" s="17">
        <v>0.59195601851851898</v>
      </c>
      <c r="F3026" s="1" t="s">
        <v>60</v>
      </c>
    </row>
    <row r="3027" spans="2:6">
      <c r="B3027" s="1" t="s">
        <v>15498</v>
      </c>
      <c r="C3027" s="1">
        <v>1</v>
      </c>
      <c r="D3027" s="1" t="s">
        <v>13746</v>
      </c>
      <c r="E3027" s="17">
        <v>0.59195601851851898</v>
      </c>
      <c r="F3027" s="1" t="s">
        <v>60</v>
      </c>
    </row>
    <row r="3028" spans="2:6">
      <c r="B3028" s="1" t="s">
        <v>15504</v>
      </c>
      <c r="C3028" s="1">
        <v>1</v>
      </c>
      <c r="D3028" s="1" t="s">
        <v>3078</v>
      </c>
      <c r="E3028" s="17">
        <v>0.59195601851851898</v>
      </c>
      <c r="F3028" s="1" t="s">
        <v>60</v>
      </c>
    </row>
    <row r="3029" spans="2:6">
      <c r="B3029" s="1" t="s">
        <v>15512</v>
      </c>
      <c r="C3029" s="1">
        <v>5</v>
      </c>
      <c r="D3029" s="1" t="s">
        <v>13753</v>
      </c>
      <c r="E3029" s="17">
        <v>0.59211805555555597</v>
      </c>
      <c r="F3029" s="1" t="s">
        <v>60</v>
      </c>
    </row>
    <row r="3030" spans="2:6">
      <c r="B3030" s="1" t="s">
        <v>15513</v>
      </c>
      <c r="C3030" s="1">
        <v>1</v>
      </c>
      <c r="D3030" s="1" t="s">
        <v>13687</v>
      </c>
      <c r="E3030" s="17">
        <v>0.59217592592592605</v>
      </c>
      <c r="F3030" s="1" t="s">
        <v>60</v>
      </c>
    </row>
    <row r="3031" spans="2:6">
      <c r="B3031" s="1" t="s">
        <v>15499</v>
      </c>
      <c r="C3031" s="1">
        <v>1</v>
      </c>
      <c r="D3031" s="1" t="s">
        <v>13762</v>
      </c>
      <c r="E3031" s="17">
        <v>0.59221064814814794</v>
      </c>
      <c r="F3031" s="1" t="s">
        <v>60</v>
      </c>
    </row>
    <row r="3032" spans="2:6">
      <c r="B3032" s="1" t="s">
        <v>15514</v>
      </c>
      <c r="C3032" s="1">
        <v>1</v>
      </c>
      <c r="D3032" s="1" t="s">
        <v>3078</v>
      </c>
      <c r="E3032" s="17">
        <v>0.59223379629629602</v>
      </c>
      <c r="F3032" s="1" t="s">
        <v>60</v>
      </c>
    </row>
    <row r="3033" spans="2:6">
      <c r="B3033" s="1" t="s">
        <v>15515</v>
      </c>
      <c r="C3033" s="1">
        <v>5</v>
      </c>
      <c r="D3033" s="1" t="s">
        <v>13753</v>
      </c>
      <c r="E3033" s="17">
        <v>0.59225694444444399</v>
      </c>
      <c r="F3033" s="1" t="s">
        <v>60</v>
      </c>
    </row>
    <row r="3034" spans="2:6">
      <c r="B3034" s="1" t="s">
        <v>15516</v>
      </c>
      <c r="C3034" s="1">
        <v>1</v>
      </c>
      <c r="D3034" s="1" t="s">
        <v>13687</v>
      </c>
      <c r="E3034" s="17">
        <v>0.59225694444444399</v>
      </c>
      <c r="F3034" s="1" t="s">
        <v>60</v>
      </c>
    </row>
    <row r="3035" spans="2:6">
      <c r="B3035" s="1" t="s">
        <v>15490</v>
      </c>
      <c r="C3035" s="1">
        <v>1</v>
      </c>
      <c r="D3035" s="1" t="s">
        <v>3095</v>
      </c>
      <c r="E3035" s="17">
        <v>0.59231481481481496</v>
      </c>
      <c r="F3035" s="1" t="s">
        <v>60</v>
      </c>
    </row>
    <row r="3036" spans="2:6">
      <c r="B3036" s="1" t="s">
        <v>15497</v>
      </c>
      <c r="C3036" s="1">
        <v>1</v>
      </c>
      <c r="D3036" s="1" t="s">
        <v>3078</v>
      </c>
      <c r="E3036" s="17">
        <v>0.59240740740740705</v>
      </c>
      <c r="F3036" s="1" t="s">
        <v>60</v>
      </c>
    </row>
    <row r="3037" spans="2:6">
      <c r="B3037" s="1" t="s">
        <v>15517</v>
      </c>
      <c r="C3037" s="1">
        <v>5</v>
      </c>
      <c r="D3037" s="1" t="s">
        <v>13753</v>
      </c>
      <c r="E3037" s="17">
        <v>0.59241898148148198</v>
      </c>
      <c r="F3037" s="1" t="s">
        <v>60</v>
      </c>
    </row>
    <row r="3038" spans="2:6">
      <c r="B3038" s="1" t="s">
        <v>15495</v>
      </c>
      <c r="C3038" s="1">
        <v>1</v>
      </c>
      <c r="D3038" s="1" t="s">
        <v>13746</v>
      </c>
      <c r="E3038" s="17">
        <v>0.59265046296296298</v>
      </c>
      <c r="F3038" s="1" t="s">
        <v>60</v>
      </c>
    </row>
    <row r="3039" spans="2:6">
      <c r="B3039" s="1" t="s">
        <v>15496</v>
      </c>
      <c r="C3039" s="1">
        <v>1</v>
      </c>
      <c r="D3039" s="1" t="s">
        <v>13746</v>
      </c>
      <c r="E3039" s="17">
        <v>0.59281249999999996</v>
      </c>
      <c r="F3039" s="1" t="s">
        <v>60</v>
      </c>
    </row>
    <row r="3040" spans="2:6">
      <c r="B3040" s="1" t="s">
        <v>14089</v>
      </c>
      <c r="C3040" s="1">
        <v>5</v>
      </c>
      <c r="D3040" s="1" t="s">
        <v>3078</v>
      </c>
      <c r="E3040" s="17">
        <v>0.59288194444444398</v>
      </c>
      <c r="F3040" s="1" t="s">
        <v>60</v>
      </c>
    </row>
    <row r="3041" spans="2:6">
      <c r="B3041" s="1" t="s">
        <v>15463</v>
      </c>
      <c r="C3041" s="1">
        <v>1</v>
      </c>
      <c r="D3041" s="1" t="s">
        <v>3095</v>
      </c>
      <c r="E3041" s="17">
        <v>0.59290509259259305</v>
      </c>
      <c r="F3041" s="1" t="s">
        <v>60</v>
      </c>
    </row>
    <row r="3042" spans="2:6">
      <c r="B3042" s="1" t="s">
        <v>15518</v>
      </c>
      <c r="C3042" s="1">
        <v>1</v>
      </c>
      <c r="D3042" s="1" t="s">
        <v>3076</v>
      </c>
      <c r="E3042" s="17">
        <v>0.59329861111111104</v>
      </c>
      <c r="F3042" s="1" t="s">
        <v>60</v>
      </c>
    </row>
    <row r="3043" spans="2:6">
      <c r="B3043" s="1" t="s">
        <v>15517</v>
      </c>
      <c r="C3043" s="1">
        <v>5</v>
      </c>
      <c r="D3043" s="1" t="s">
        <v>3078</v>
      </c>
      <c r="E3043" s="17">
        <v>0.59334490740740697</v>
      </c>
      <c r="F3043" s="1" t="s">
        <v>60</v>
      </c>
    </row>
    <row r="3044" spans="2:6">
      <c r="B3044" s="1" t="s">
        <v>15494</v>
      </c>
      <c r="C3044" s="1">
        <v>1</v>
      </c>
      <c r="D3044" s="1" t="s">
        <v>3077</v>
      </c>
      <c r="E3044" s="17">
        <v>0.59335648148148101</v>
      </c>
      <c r="F3044" s="1" t="s">
        <v>60</v>
      </c>
    </row>
    <row r="3045" spans="2:6">
      <c r="B3045" s="1" t="s">
        <v>15519</v>
      </c>
      <c r="C3045" s="1">
        <v>1</v>
      </c>
      <c r="D3045" s="1" t="s">
        <v>13753</v>
      </c>
      <c r="E3045" s="17">
        <v>0.59340277777777795</v>
      </c>
      <c r="F3045" s="1" t="s">
        <v>60</v>
      </c>
    </row>
    <row r="3046" spans="2:6">
      <c r="B3046" s="1" t="s">
        <v>15520</v>
      </c>
      <c r="C3046" s="1">
        <v>1</v>
      </c>
      <c r="D3046" s="1" t="s">
        <v>13687</v>
      </c>
      <c r="E3046" s="17">
        <v>0.59340277777777795</v>
      </c>
      <c r="F3046" s="1" t="s">
        <v>60</v>
      </c>
    </row>
    <row r="3047" spans="2:6">
      <c r="B3047" s="1" t="s">
        <v>15510</v>
      </c>
      <c r="C3047" s="1">
        <v>1</v>
      </c>
      <c r="D3047" s="1" t="s">
        <v>3095</v>
      </c>
      <c r="E3047" s="17">
        <v>0.59342592592592602</v>
      </c>
      <c r="F3047" s="1" t="s">
        <v>60</v>
      </c>
    </row>
    <row r="3048" spans="2:6">
      <c r="B3048" s="1" t="s">
        <v>15513</v>
      </c>
      <c r="C3048" s="1">
        <v>1</v>
      </c>
      <c r="D3048" s="1" t="s">
        <v>13746</v>
      </c>
      <c r="E3048" s="17">
        <v>0.59347222222222196</v>
      </c>
      <c r="F3048" s="1" t="s">
        <v>60</v>
      </c>
    </row>
    <row r="3049" spans="2:6">
      <c r="B3049" s="1" t="s">
        <v>15521</v>
      </c>
      <c r="C3049" s="1">
        <v>1</v>
      </c>
      <c r="D3049" s="1" t="s">
        <v>13687</v>
      </c>
      <c r="E3049" s="17">
        <v>0.59362268518518502</v>
      </c>
      <c r="F3049" s="1" t="s">
        <v>60</v>
      </c>
    </row>
    <row r="3050" spans="2:6">
      <c r="B3050" s="1" t="s">
        <v>15522</v>
      </c>
      <c r="C3050" s="1">
        <v>1</v>
      </c>
      <c r="D3050" s="1" t="s">
        <v>13753</v>
      </c>
      <c r="E3050" s="17">
        <v>0.59369212962963003</v>
      </c>
      <c r="F3050" s="1" t="s">
        <v>60</v>
      </c>
    </row>
    <row r="3051" spans="2:6">
      <c r="B3051" s="1" t="s">
        <v>15523</v>
      </c>
      <c r="C3051" s="1">
        <v>1</v>
      </c>
      <c r="D3051" s="1" t="s">
        <v>13760</v>
      </c>
      <c r="E3051" s="17">
        <v>0.59375</v>
      </c>
      <c r="F3051" s="1" t="s">
        <v>61</v>
      </c>
    </row>
    <row r="3052" spans="2:6">
      <c r="B3052" s="1" t="s">
        <v>15524</v>
      </c>
      <c r="C3052" s="1">
        <v>1</v>
      </c>
      <c r="D3052" s="1" t="s">
        <v>13753</v>
      </c>
      <c r="E3052" s="17">
        <v>0.59375</v>
      </c>
      <c r="F3052" s="1" t="s">
        <v>61</v>
      </c>
    </row>
    <row r="3053" spans="2:6">
      <c r="B3053" s="1" t="s">
        <v>15521</v>
      </c>
      <c r="C3053" s="1">
        <v>1</v>
      </c>
      <c r="D3053" s="1" t="s">
        <v>13762</v>
      </c>
      <c r="E3053" s="17">
        <v>0.59383101851851805</v>
      </c>
      <c r="F3053" s="1" t="s">
        <v>61</v>
      </c>
    </row>
    <row r="3054" spans="2:6">
      <c r="B3054" s="1" t="s">
        <v>15511</v>
      </c>
      <c r="C3054" s="1">
        <v>1</v>
      </c>
      <c r="D3054" s="1" t="s">
        <v>3078</v>
      </c>
      <c r="E3054" s="17">
        <v>0.59402777777777804</v>
      </c>
      <c r="F3054" s="1" t="s">
        <v>61</v>
      </c>
    </row>
    <row r="3055" spans="2:6">
      <c r="B3055" s="1" t="s">
        <v>15505</v>
      </c>
      <c r="C3055" s="1">
        <v>1</v>
      </c>
      <c r="D3055" s="1" t="s">
        <v>3078</v>
      </c>
      <c r="E3055" s="17">
        <v>0.59408564814814802</v>
      </c>
      <c r="F3055" s="1" t="s">
        <v>61</v>
      </c>
    </row>
    <row r="3056" spans="2:6">
      <c r="B3056" s="1" t="s">
        <v>15502</v>
      </c>
      <c r="C3056" s="1">
        <v>2</v>
      </c>
      <c r="D3056" s="1" t="s">
        <v>3095</v>
      </c>
      <c r="E3056" s="17">
        <v>0.59416666666666695</v>
      </c>
      <c r="F3056" s="1" t="s">
        <v>61</v>
      </c>
    </row>
    <row r="3057" spans="2:6">
      <c r="B3057" s="1" t="s">
        <v>15522</v>
      </c>
      <c r="C3057" s="1">
        <v>1</v>
      </c>
      <c r="D3057" s="1" t="s">
        <v>3078</v>
      </c>
      <c r="E3057" s="17">
        <v>0.59427083333333297</v>
      </c>
      <c r="F3057" s="1" t="s">
        <v>61</v>
      </c>
    </row>
    <row r="3058" spans="2:6">
      <c r="B3058" s="1" t="s">
        <v>15518</v>
      </c>
      <c r="C3058" s="1">
        <v>1</v>
      </c>
      <c r="D3058" s="1" t="s">
        <v>3078</v>
      </c>
      <c r="E3058" s="17">
        <v>0.59430555555555598</v>
      </c>
      <c r="F3058" s="1" t="s">
        <v>61</v>
      </c>
    </row>
    <row r="3059" spans="2:6">
      <c r="B3059" s="1" t="s">
        <v>15520</v>
      </c>
      <c r="C3059" s="1">
        <v>1</v>
      </c>
      <c r="D3059" s="1" t="s">
        <v>13746</v>
      </c>
      <c r="E3059" s="17">
        <v>0.59439814814814795</v>
      </c>
      <c r="F3059" s="1" t="s">
        <v>61</v>
      </c>
    </row>
    <row r="3060" spans="2:6">
      <c r="B3060" s="1" t="s">
        <v>15525</v>
      </c>
      <c r="C3060" s="1">
        <v>1</v>
      </c>
      <c r="D3060" s="1" t="s">
        <v>13753</v>
      </c>
      <c r="E3060" s="17">
        <v>0.59442129629629603</v>
      </c>
      <c r="F3060" s="1" t="s">
        <v>61</v>
      </c>
    </row>
    <row r="3061" spans="2:6">
      <c r="B3061" s="1" t="s">
        <v>15526</v>
      </c>
      <c r="C3061" s="1">
        <v>2</v>
      </c>
      <c r="D3061" s="1" t="s">
        <v>13760</v>
      </c>
      <c r="E3061" s="17">
        <v>0.594444444444444</v>
      </c>
      <c r="F3061" s="1" t="s">
        <v>61</v>
      </c>
    </row>
    <row r="3062" spans="2:6">
      <c r="B3062" s="1" t="s">
        <v>15503</v>
      </c>
      <c r="C3062" s="1">
        <v>1</v>
      </c>
      <c r="D3062" s="1" t="s">
        <v>3095</v>
      </c>
      <c r="E3062" s="17">
        <v>0.594444444444444</v>
      </c>
      <c r="F3062" s="1" t="s">
        <v>61</v>
      </c>
    </row>
    <row r="3063" spans="2:6">
      <c r="B3063" s="1" t="s">
        <v>15527</v>
      </c>
      <c r="C3063" s="1">
        <v>2</v>
      </c>
      <c r="D3063" s="1" t="s">
        <v>13753</v>
      </c>
      <c r="E3063" s="17">
        <v>0.59446759259259296</v>
      </c>
      <c r="F3063" s="1" t="s">
        <v>61</v>
      </c>
    </row>
    <row r="3064" spans="2:6">
      <c r="B3064" s="1" t="s">
        <v>15528</v>
      </c>
      <c r="C3064" s="1">
        <v>1</v>
      </c>
      <c r="D3064" s="1" t="s">
        <v>13687</v>
      </c>
      <c r="E3064" s="17">
        <v>0.59459490740740695</v>
      </c>
      <c r="F3064" s="1" t="s">
        <v>61</v>
      </c>
    </row>
    <row r="3065" spans="2:6">
      <c r="B3065" s="1" t="s">
        <v>15529</v>
      </c>
      <c r="C3065" s="1">
        <v>1</v>
      </c>
      <c r="D3065" s="1" t="s">
        <v>13753</v>
      </c>
      <c r="E3065" s="17">
        <v>0.59461805555555602</v>
      </c>
      <c r="F3065" s="1" t="s">
        <v>61</v>
      </c>
    </row>
    <row r="3066" spans="2:6">
      <c r="B3066" s="1" t="s">
        <v>15530</v>
      </c>
      <c r="C3066" s="1">
        <v>1</v>
      </c>
      <c r="D3066" s="1" t="s">
        <v>13753</v>
      </c>
      <c r="E3066" s="17">
        <v>0.59476851851851897</v>
      </c>
      <c r="F3066" s="1" t="s">
        <v>61</v>
      </c>
    </row>
    <row r="3067" spans="2:6">
      <c r="B3067" s="1" t="s">
        <v>15531</v>
      </c>
      <c r="C3067" s="1">
        <v>1</v>
      </c>
      <c r="D3067" s="1" t="s">
        <v>13753</v>
      </c>
      <c r="E3067" s="17">
        <v>0.59482638888888895</v>
      </c>
      <c r="F3067" s="1" t="s">
        <v>61</v>
      </c>
    </row>
    <row r="3068" spans="2:6">
      <c r="B3068" s="1" t="s">
        <v>15532</v>
      </c>
      <c r="C3068" s="1">
        <v>1</v>
      </c>
      <c r="D3068" s="1" t="s">
        <v>3076</v>
      </c>
      <c r="E3068" s="17">
        <v>0.59483796296296299</v>
      </c>
      <c r="F3068" s="1" t="s">
        <v>61</v>
      </c>
    </row>
    <row r="3069" spans="2:6">
      <c r="B3069" s="1" t="s">
        <v>15533</v>
      </c>
      <c r="C3069" s="1">
        <v>1</v>
      </c>
      <c r="D3069" s="1" t="s">
        <v>13760</v>
      </c>
      <c r="E3069" s="17">
        <v>0.59528935185185206</v>
      </c>
      <c r="F3069" s="1" t="s">
        <v>61</v>
      </c>
    </row>
    <row r="3070" spans="2:6">
      <c r="B3070" s="1" t="s">
        <v>15534</v>
      </c>
      <c r="C3070" s="1">
        <v>1</v>
      </c>
      <c r="D3070" s="1" t="s">
        <v>13753</v>
      </c>
      <c r="E3070" s="17">
        <v>0.595405092592593</v>
      </c>
      <c r="F3070" s="1" t="s">
        <v>61</v>
      </c>
    </row>
    <row r="3071" spans="2:6">
      <c r="B3071" s="1" t="s">
        <v>15530</v>
      </c>
      <c r="C3071" s="1">
        <v>1</v>
      </c>
      <c r="D3071" s="1" t="s">
        <v>3078</v>
      </c>
      <c r="E3071" s="17">
        <v>0.59547453703703701</v>
      </c>
      <c r="F3071" s="1" t="s">
        <v>61</v>
      </c>
    </row>
    <row r="3072" spans="2:6">
      <c r="B3072" s="1" t="s">
        <v>15519</v>
      </c>
      <c r="C3072" s="1">
        <v>1</v>
      </c>
      <c r="D3072" s="1" t="s">
        <v>3077</v>
      </c>
      <c r="E3072" s="17">
        <v>0.59550925925925902</v>
      </c>
      <c r="F3072" s="1" t="s">
        <v>61</v>
      </c>
    </row>
    <row r="3073" spans="2:6">
      <c r="B3073" s="1" t="s">
        <v>15533</v>
      </c>
      <c r="C3073" s="1">
        <v>1</v>
      </c>
      <c r="D3073" s="1" t="s">
        <v>13762</v>
      </c>
      <c r="E3073" s="17">
        <v>0.59560185185185199</v>
      </c>
      <c r="F3073" s="1" t="s">
        <v>61</v>
      </c>
    </row>
    <row r="3074" spans="2:6">
      <c r="B3074" s="1" t="s">
        <v>15535</v>
      </c>
      <c r="C3074" s="1">
        <v>1</v>
      </c>
      <c r="D3074" s="1" t="s">
        <v>3076</v>
      </c>
      <c r="E3074" s="17">
        <v>0.59561342592592603</v>
      </c>
      <c r="F3074" s="1" t="s">
        <v>61</v>
      </c>
    </row>
    <row r="3075" spans="2:6">
      <c r="B3075" s="1" t="s">
        <v>15507</v>
      </c>
      <c r="C3075" s="1">
        <v>1</v>
      </c>
      <c r="D3075" s="1" t="s">
        <v>3095</v>
      </c>
      <c r="E3075" s="17">
        <v>0.59561342592592603</v>
      </c>
      <c r="F3075" s="1" t="s">
        <v>61</v>
      </c>
    </row>
    <row r="3076" spans="2:6">
      <c r="B3076" s="1" t="s">
        <v>15536</v>
      </c>
      <c r="C3076" s="1">
        <v>1</v>
      </c>
      <c r="D3076" s="1" t="s">
        <v>13753</v>
      </c>
      <c r="E3076" s="17">
        <v>0.595671296296296</v>
      </c>
      <c r="F3076" s="1" t="s">
        <v>61</v>
      </c>
    </row>
    <row r="3077" spans="2:6">
      <c r="B3077" s="1" t="s">
        <v>15528</v>
      </c>
      <c r="C3077" s="1">
        <v>1</v>
      </c>
      <c r="D3077" s="1" t="s">
        <v>13746</v>
      </c>
      <c r="E3077" s="17">
        <v>0.59569444444444397</v>
      </c>
      <c r="F3077" s="1" t="s">
        <v>61</v>
      </c>
    </row>
    <row r="3078" spans="2:6">
      <c r="B3078" s="1" t="s">
        <v>15537</v>
      </c>
      <c r="C3078" s="1">
        <v>1</v>
      </c>
      <c r="D3078" s="1" t="s">
        <v>13753</v>
      </c>
      <c r="E3078" s="17">
        <v>0.59575231481481505</v>
      </c>
      <c r="F3078" s="1" t="s">
        <v>61</v>
      </c>
    </row>
    <row r="3079" spans="2:6">
      <c r="B3079" s="1" t="s">
        <v>15538</v>
      </c>
      <c r="C3079" s="1">
        <v>1</v>
      </c>
      <c r="D3079" s="1" t="s">
        <v>13753</v>
      </c>
      <c r="E3079" s="17">
        <v>0.59585648148148196</v>
      </c>
      <c r="F3079" s="1" t="s">
        <v>61</v>
      </c>
    </row>
    <row r="3080" spans="2:6">
      <c r="B3080" s="1" t="s">
        <v>15535</v>
      </c>
      <c r="C3080" s="1">
        <v>1</v>
      </c>
      <c r="D3080" s="1" t="s">
        <v>3095</v>
      </c>
      <c r="E3080" s="17">
        <v>0.595868055555556</v>
      </c>
      <c r="F3080" s="1" t="s">
        <v>61</v>
      </c>
    </row>
    <row r="3081" spans="2:6">
      <c r="B3081" s="1" t="s">
        <v>15053</v>
      </c>
      <c r="C3081" s="1">
        <v>1</v>
      </c>
      <c r="D3081" s="1" t="s">
        <v>13762</v>
      </c>
      <c r="E3081" s="17">
        <v>0.59593750000000001</v>
      </c>
      <c r="F3081" s="1" t="s">
        <v>61</v>
      </c>
    </row>
    <row r="3082" spans="2:6">
      <c r="B3082" s="1" t="s">
        <v>15406</v>
      </c>
      <c r="C3082" s="1">
        <v>5</v>
      </c>
      <c r="D3082" s="1" t="s">
        <v>3078</v>
      </c>
      <c r="E3082" s="17">
        <v>0.59596064814814798</v>
      </c>
      <c r="F3082" s="1" t="s">
        <v>61</v>
      </c>
    </row>
    <row r="3083" spans="2:6">
      <c r="B3083" s="1" t="s">
        <v>15534</v>
      </c>
      <c r="C3083" s="1">
        <v>1</v>
      </c>
      <c r="D3083" s="1" t="s">
        <v>3078</v>
      </c>
      <c r="E3083" s="17">
        <v>0.59599537037036998</v>
      </c>
      <c r="F3083" s="1" t="s">
        <v>61</v>
      </c>
    </row>
    <row r="3084" spans="2:6">
      <c r="B3084" s="1" t="s">
        <v>15539</v>
      </c>
      <c r="C3084" s="1">
        <v>1</v>
      </c>
      <c r="D3084" s="1" t="s">
        <v>13753</v>
      </c>
      <c r="E3084" s="17">
        <v>0.59605324074074095</v>
      </c>
      <c r="F3084" s="1" t="s">
        <v>61</v>
      </c>
    </row>
    <row r="3085" spans="2:6">
      <c r="B3085" s="1" t="s">
        <v>15540</v>
      </c>
      <c r="C3085" s="1">
        <v>1</v>
      </c>
      <c r="D3085" s="1" t="s">
        <v>13687</v>
      </c>
      <c r="E3085" s="17">
        <v>0.596099537037037</v>
      </c>
      <c r="F3085" s="1" t="s">
        <v>61</v>
      </c>
    </row>
    <row r="3086" spans="2:6">
      <c r="B3086" s="1" t="s">
        <v>15541</v>
      </c>
      <c r="C3086" s="1">
        <v>1</v>
      </c>
      <c r="D3086" s="1" t="s">
        <v>13753</v>
      </c>
      <c r="E3086" s="17">
        <v>0.59612268518518496</v>
      </c>
      <c r="F3086" s="1" t="s">
        <v>61</v>
      </c>
    </row>
    <row r="3087" spans="2:6">
      <c r="B3087" s="1" t="s">
        <v>15524</v>
      </c>
      <c r="C3087" s="1">
        <v>1</v>
      </c>
      <c r="D3087" s="1" t="s">
        <v>13746</v>
      </c>
      <c r="E3087" s="17">
        <v>0.59623842592592602</v>
      </c>
      <c r="F3087" s="1" t="s">
        <v>61</v>
      </c>
    </row>
    <row r="3088" spans="2:6">
      <c r="B3088" s="1" t="s">
        <v>15538</v>
      </c>
      <c r="C3088" s="1">
        <v>1</v>
      </c>
      <c r="D3088" s="1" t="s">
        <v>13746</v>
      </c>
      <c r="E3088" s="17">
        <v>0.59628472222222195</v>
      </c>
      <c r="F3088" s="1" t="s">
        <v>61</v>
      </c>
    </row>
    <row r="3089" spans="2:6">
      <c r="B3089" s="1" t="s">
        <v>15531</v>
      </c>
      <c r="C3089" s="1">
        <v>1</v>
      </c>
      <c r="D3089" s="1" t="s">
        <v>13746</v>
      </c>
      <c r="E3089" s="17">
        <v>0.59629629629629599</v>
      </c>
      <c r="F3089" s="1" t="s">
        <v>61</v>
      </c>
    </row>
    <row r="3090" spans="2:6">
      <c r="B3090" s="1" t="s">
        <v>15542</v>
      </c>
      <c r="C3090" s="1">
        <v>1</v>
      </c>
      <c r="D3090" s="1" t="s">
        <v>13760</v>
      </c>
      <c r="E3090" s="17">
        <v>0.59641203703703705</v>
      </c>
      <c r="F3090" s="1" t="s">
        <v>61</v>
      </c>
    </row>
    <row r="3091" spans="2:6">
      <c r="B3091" s="1" t="s">
        <v>15543</v>
      </c>
      <c r="C3091" s="1">
        <v>1</v>
      </c>
      <c r="D3091" s="1" t="s">
        <v>13753</v>
      </c>
      <c r="E3091" s="17">
        <v>0.59645833333333298</v>
      </c>
      <c r="F3091" s="1" t="s">
        <v>61</v>
      </c>
    </row>
    <row r="3092" spans="2:6">
      <c r="B3092" s="1" t="s">
        <v>15544</v>
      </c>
      <c r="C3092" s="1">
        <v>1</v>
      </c>
      <c r="D3092" s="1" t="s">
        <v>13753</v>
      </c>
      <c r="E3092" s="17">
        <v>0.596597222222222</v>
      </c>
      <c r="F3092" s="1" t="s">
        <v>61</v>
      </c>
    </row>
    <row r="3093" spans="2:6">
      <c r="B3093" s="1" t="s">
        <v>15545</v>
      </c>
      <c r="C3093" s="1">
        <v>1</v>
      </c>
      <c r="D3093" s="1" t="s">
        <v>13753</v>
      </c>
      <c r="E3093" s="17">
        <v>0.59664351851851805</v>
      </c>
      <c r="F3093" s="1" t="s">
        <v>61</v>
      </c>
    </row>
    <row r="3094" spans="2:6">
      <c r="B3094" s="1" t="s">
        <v>15542</v>
      </c>
      <c r="C3094" s="1">
        <v>1</v>
      </c>
      <c r="D3094" s="1" t="s">
        <v>3077</v>
      </c>
      <c r="E3094" s="17">
        <v>0.59674768518518495</v>
      </c>
      <c r="F3094" s="1" t="s">
        <v>61</v>
      </c>
    </row>
    <row r="3095" spans="2:6">
      <c r="B3095" s="1" t="s">
        <v>15546</v>
      </c>
      <c r="C3095" s="1">
        <v>1</v>
      </c>
      <c r="D3095" s="1" t="s">
        <v>13753</v>
      </c>
      <c r="E3095" s="17">
        <v>0.59678240740740696</v>
      </c>
      <c r="F3095" s="1" t="s">
        <v>61</v>
      </c>
    </row>
    <row r="3096" spans="2:6">
      <c r="B3096" s="1" t="s">
        <v>15536</v>
      </c>
      <c r="C3096" s="1">
        <v>1</v>
      </c>
      <c r="D3096" s="1" t="s">
        <v>3078</v>
      </c>
      <c r="E3096" s="17">
        <v>0.59686342592592601</v>
      </c>
      <c r="F3096" s="1" t="s">
        <v>61</v>
      </c>
    </row>
    <row r="3097" spans="2:6">
      <c r="B3097" s="1" t="s">
        <v>15547</v>
      </c>
      <c r="C3097" s="1">
        <v>1</v>
      </c>
      <c r="D3097" s="1" t="s">
        <v>13753</v>
      </c>
      <c r="E3097" s="17">
        <v>0.59689814814814801</v>
      </c>
      <c r="F3097" s="1" t="s">
        <v>61</v>
      </c>
    </row>
    <row r="3098" spans="2:6">
      <c r="B3098" s="1" t="s">
        <v>15543</v>
      </c>
      <c r="C3098" s="1">
        <v>1</v>
      </c>
      <c r="D3098" s="1" t="s">
        <v>3078</v>
      </c>
      <c r="E3098" s="17">
        <v>0.59694444444444394</v>
      </c>
      <c r="F3098" s="1" t="s">
        <v>61</v>
      </c>
    </row>
    <row r="3099" spans="2:6">
      <c r="B3099" s="1" t="s">
        <v>15548</v>
      </c>
      <c r="C3099" s="1">
        <v>1</v>
      </c>
      <c r="D3099" s="1" t="s">
        <v>13753</v>
      </c>
      <c r="E3099" s="17">
        <v>0.59695601851851898</v>
      </c>
      <c r="F3099" s="1" t="s">
        <v>61</v>
      </c>
    </row>
    <row r="3100" spans="2:6">
      <c r="B3100" s="1" t="s">
        <v>15549</v>
      </c>
      <c r="C3100" s="1">
        <v>1</v>
      </c>
      <c r="D3100" s="1" t="s">
        <v>3076</v>
      </c>
      <c r="E3100" s="17">
        <v>0.59700231481481503</v>
      </c>
      <c r="F3100" s="1" t="s">
        <v>61</v>
      </c>
    </row>
    <row r="3101" spans="2:6">
      <c r="B3101" s="1" t="s">
        <v>15550</v>
      </c>
      <c r="C3101" s="1">
        <v>1</v>
      </c>
      <c r="D3101" s="1" t="s">
        <v>13760</v>
      </c>
      <c r="E3101" s="17">
        <v>0.59722222222222199</v>
      </c>
      <c r="F3101" s="1" t="s">
        <v>61</v>
      </c>
    </row>
    <row r="3102" spans="2:6">
      <c r="B3102" s="1" t="s">
        <v>15551</v>
      </c>
      <c r="C3102" s="1">
        <v>1</v>
      </c>
      <c r="D3102" s="1" t="s">
        <v>13760</v>
      </c>
      <c r="E3102" s="17">
        <v>0.59737268518518505</v>
      </c>
      <c r="F3102" s="1" t="s">
        <v>61</v>
      </c>
    </row>
    <row r="3103" spans="2:6">
      <c r="B3103" s="1" t="s">
        <v>15516</v>
      </c>
      <c r="C3103" s="1">
        <v>1</v>
      </c>
      <c r="D3103" s="1" t="s">
        <v>13746</v>
      </c>
      <c r="E3103" s="17">
        <v>0.59748842592592599</v>
      </c>
      <c r="F3103" s="1" t="s">
        <v>61</v>
      </c>
    </row>
    <row r="3104" spans="2:6">
      <c r="B3104" s="1" t="s">
        <v>15137</v>
      </c>
      <c r="C3104" s="1">
        <v>1</v>
      </c>
      <c r="D3104" s="1" t="s">
        <v>3077</v>
      </c>
      <c r="E3104" s="17">
        <v>0.59753472222222204</v>
      </c>
      <c r="F3104" s="1" t="s">
        <v>61</v>
      </c>
    </row>
    <row r="3105" spans="2:6">
      <c r="B3105" s="1" t="s">
        <v>15552</v>
      </c>
      <c r="C3105" s="1">
        <v>1</v>
      </c>
      <c r="D3105" s="1" t="s">
        <v>13753</v>
      </c>
      <c r="E3105" s="17">
        <v>0.59754629629629596</v>
      </c>
      <c r="F3105" s="1" t="s">
        <v>61</v>
      </c>
    </row>
    <row r="3106" spans="2:6">
      <c r="B3106" s="1" t="s">
        <v>15549</v>
      </c>
      <c r="C3106" s="1">
        <v>1</v>
      </c>
      <c r="D3106" s="1" t="s">
        <v>3078</v>
      </c>
      <c r="E3106" s="17">
        <v>0.59754629629629596</v>
      </c>
      <c r="F3106" s="1" t="s">
        <v>61</v>
      </c>
    </row>
    <row r="3107" spans="2:6">
      <c r="B3107" s="1" t="s">
        <v>15553</v>
      </c>
      <c r="C3107" s="1">
        <v>1</v>
      </c>
      <c r="D3107" s="1" t="s">
        <v>13753</v>
      </c>
      <c r="E3107" s="17">
        <v>0.59762731481481501</v>
      </c>
      <c r="F3107" s="1" t="s">
        <v>61</v>
      </c>
    </row>
    <row r="3108" spans="2:6">
      <c r="B3108" s="1" t="s">
        <v>15554</v>
      </c>
      <c r="C3108" s="1">
        <v>1</v>
      </c>
      <c r="D3108" s="1" t="s">
        <v>13687</v>
      </c>
      <c r="E3108" s="17">
        <v>0.59767361111111095</v>
      </c>
      <c r="F3108" s="1" t="s">
        <v>61</v>
      </c>
    </row>
    <row r="3109" spans="2:6">
      <c r="B3109" s="1" t="s">
        <v>15512</v>
      </c>
      <c r="C3109" s="1">
        <v>5</v>
      </c>
      <c r="D3109" s="1" t="s">
        <v>3078</v>
      </c>
      <c r="E3109" s="17">
        <v>0.59771990740740699</v>
      </c>
      <c r="F3109" s="1" t="s">
        <v>61</v>
      </c>
    </row>
    <row r="3110" spans="2:6">
      <c r="B3110" s="1" t="s">
        <v>15544</v>
      </c>
      <c r="C3110" s="1">
        <v>2</v>
      </c>
      <c r="D3110" s="1" t="s">
        <v>3077</v>
      </c>
      <c r="E3110" s="17">
        <v>0.59775462962963</v>
      </c>
      <c r="F3110" s="1" t="s">
        <v>61</v>
      </c>
    </row>
    <row r="3111" spans="2:6">
      <c r="B3111" s="1" t="s">
        <v>15545</v>
      </c>
      <c r="C3111" s="1">
        <v>1</v>
      </c>
      <c r="D3111" s="1" t="s">
        <v>3077</v>
      </c>
      <c r="E3111" s="17">
        <v>0.59777777777777796</v>
      </c>
      <c r="F3111" s="1" t="s">
        <v>61</v>
      </c>
    </row>
    <row r="3112" spans="2:6">
      <c r="B3112" s="1" t="s">
        <v>15555</v>
      </c>
      <c r="C3112" s="1">
        <v>1</v>
      </c>
      <c r="D3112" s="1" t="s">
        <v>3076</v>
      </c>
      <c r="E3112" s="17">
        <v>0.597986111111111</v>
      </c>
      <c r="F3112" s="1" t="s">
        <v>61</v>
      </c>
    </row>
    <row r="3113" spans="2:6">
      <c r="B3113" s="1" t="s">
        <v>15556</v>
      </c>
      <c r="C3113" s="1">
        <v>1</v>
      </c>
      <c r="D3113" s="1" t="s">
        <v>13753</v>
      </c>
      <c r="E3113" s="17">
        <v>0.59803240740740704</v>
      </c>
      <c r="F3113" s="1" t="s">
        <v>61</v>
      </c>
    </row>
    <row r="3114" spans="2:6">
      <c r="B3114" s="1" t="s">
        <v>15557</v>
      </c>
      <c r="C3114" s="1">
        <v>1</v>
      </c>
      <c r="D3114" s="1" t="s">
        <v>13760</v>
      </c>
      <c r="E3114" s="17">
        <v>0.59805555555555601</v>
      </c>
      <c r="F3114" s="1" t="s">
        <v>61</v>
      </c>
    </row>
    <row r="3115" spans="2:6">
      <c r="B3115" s="1" t="s">
        <v>15558</v>
      </c>
      <c r="C3115" s="1">
        <v>2</v>
      </c>
      <c r="D3115" s="1" t="s">
        <v>13753</v>
      </c>
      <c r="E3115" s="17">
        <v>0.59806712962963005</v>
      </c>
      <c r="F3115" s="1" t="s">
        <v>61</v>
      </c>
    </row>
    <row r="3116" spans="2:6">
      <c r="B3116" s="1" t="s">
        <v>14570</v>
      </c>
      <c r="C3116" s="1">
        <v>2</v>
      </c>
      <c r="D3116" s="1" t="s">
        <v>3077</v>
      </c>
      <c r="E3116" s="17">
        <v>0.59813657407407395</v>
      </c>
      <c r="F3116" s="1" t="s">
        <v>61</v>
      </c>
    </row>
    <row r="3117" spans="2:6">
      <c r="B3117" s="1" t="s">
        <v>15559</v>
      </c>
      <c r="C3117" s="1">
        <v>1</v>
      </c>
      <c r="D3117" s="1" t="s">
        <v>13753</v>
      </c>
      <c r="E3117" s="17">
        <v>0.59819444444444403</v>
      </c>
      <c r="F3117" s="1" t="s">
        <v>61</v>
      </c>
    </row>
    <row r="3118" spans="2:6">
      <c r="B3118" s="1" t="s">
        <v>15560</v>
      </c>
      <c r="C3118" s="1">
        <v>5</v>
      </c>
      <c r="D3118" s="1" t="s">
        <v>13753</v>
      </c>
      <c r="E3118" s="17">
        <v>0.59824074074074096</v>
      </c>
      <c r="F3118" s="1" t="s">
        <v>61</v>
      </c>
    </row>
    <row r="3119" spans="2:6">
      <c r="B3119" s="1" t="s">
        <v>15147</v>
      </c>
      <c r="C3119" s="1">
        <v>2</v>
      </c>
      <c r="D3119" s="1" t="s">
        <v>3077</v>
      </c>
      <c r="E3119" s="17">
        <v>0.59834490740740698</v>
      </c>
      <c r="F3119" s="1" t="s">
        <v>61</v>
      </c>
    </row>
    <row r="3120" spans="2:6">
      <c r="B3120" s="1" t="s">
        <v>15561</v>
      </c>
      <c r="C3120" s="1">
        <v>1</v>
      </c>
      <c r="D3120" s="1" t="s">
        <v>13753</v>
      </c>
      <c r="E3120" s="17">
        <v>0.59839120370370402</v>
      </c>
      <c r="F3120" s="1" t="s">
        <v>61</v>
      </c>
    </row>
    <row r="3121" spans="2:6">
      <c r="B3121" s="1" t="s">
        <v>15562</v>
      </c>
      <c r="C3121" s="1">
        <v>1</v>
      </c>
      <c r="D3121" s="1" t="s">
        <v>13687</v>
      </c>
      <c r="E3121" s="17">
        <v>0.59840277777777795</v>
      </c>
      <c r="F3121" s="1" t="s">
        <v>61</v>
      </c>
    </row>
    <row r="3122" spans="2:6">
      <c r="B3122" s="1" t="s">
        <v>15548</v>
      </c>
      <c r="C3122" s="1">
        <v>1</v>
      </c>
      <c r="D3122" s="1" t="s">
        <v>3077</v>
      </c>
      <c r="E3122" s="17">
        <v>0.59840277777777795</v>
      </c>
      <c r="F3122" s="1" t="s">
        <v>61</v>
      </c>
    </row>
    <row r="3123" spans="2:6">
      <c r="B3123" s="1" t="s">
        <v>15563</v>
      </c>
      <c r="C3123" s="1">
        <v>1</v>
      </c>
      <c r="D3123" s="1" t="s">
        <v>13753</v>
      </c>
      <c r="E3123" s="17">
        <v>0.598483796296296</v>
      </c>
      <c r="F3123" s="1" t="s">
        <v>61</v>
      </c>
    </row>
    <row r="3124" spans="2:6">
      <c r="B3124" s="1" t="s">
        <v>15564</v>
      </c>
      <c r="C3124" s="1">
        <v>2</v>
      </c>
      <c r="D3124" s="1" t="s">
        <v>13753</v>
      </c>
      <c r="E3124" s="17">
        <v>0.59873842592592597</v>
      </c>
      <c r="F3124" s="1" t="s">
        <v>61</v>
      </c>
    </row>
    <row r="3125" spans="2:6">
      <c r="B3125" s="1" t="s">
        <v>15565</v>
      </c>
      <c r="C3125" s="1">
        <v>1</v>
      </c>
      <c r="D3125" s="1" t="s">
        <v>13753</v>
      </c>
      <c r="E3125" s="17">
        <v>0.59878472222222201</v>
      </c>
      <c r="F3125" s="1" t="s">
        <v>61</v>
      </c>
    </row>
    <row r="3126" spans="2:6">
      <c r="B3126" s="1" t="s">
        <v>15562</v>
      </c>
      <c r="C3126" s="1">
        <v>1</v>
      </c>
      <c r="D3126" s="1" t="s">
        <v>3095</v>
      </c>
      <c r="E3126" s="17">
        <v>0.59884259259259298</v>
      </c>
      <c r="F3126" s="1" t="s">
        <v>61</v>
      </c>
    </row>
    <row r="3127" spans="2:6">
      <c r="B3127" s="1" t="s">
        <v>15566</v>
      </c>
      <c r="C3127" s="1">
        <v>1</v>
      </c>
      <c r="D3127" s="1" t="s">
        <v>13753</v>
      </c>
      <c r="E3127" s="17">
        <v>0.59885416666666702</v>
      </c>
      <c r="F3127" s="1" t="s">
        <v>61</v>
      </c>
    </row>
    <row r="3128" spans="2:6">
      <c r="B3128" s="1" t="s">
        <v>15567</v>
      </c>
      <c r="C3128" s="1">
        <v>1</v>
      </c>
      <c r="D3128" s="1" t="s">
        <v>13753</v>
      </c>
      <c r="E3128" s="17">
        <v>0.59887731481481499</v>
      </c>
      <c r="F3128" s="1" t="s">
        <v>61</v>
      </c>
    </row>
    <row r="3129" spans="2:6">
      <c r="B3129" s="1" t="s">
        <v>15558</v>
      </c>
      <c r="C3129" s="1">
        <v>2</v>
      </c>
      <c r="D3129" s="1" t="s">
        <v>3078</v>
      </c>
      <c r="E3129" s="17">
        <v>0.59892361111111103</v>
      </c>
      <c r="F3129" s="1" t="s">
        <v>61</v>
      </c>
    </row>
    <row r="3130" spans="2:6">
      <c r="B3130" s="1" t="s">
        <v>15527</v>
      </c>
      <c r="C3130" s="1">
        <v>2</v>
      </c>
      <c r="D3130" s="1" t="s">
        <v>3078</v>
      </c>
      <c r="E3130" s="17">
        <v>0.59893518518518496</v>
      </c>
      <c r="F3130" s="1" t="s">
        <v>61</v>
      </c>
    </row>
    <row r="3131" spans="2:6">
      <c r="B3131" s="1" t="s">
        <v>15559</v>
      </c>
      <c r="C3131" s="1">
        <v>1</v>
      </c>
      <c r="D3131" s="1" t="s">
        <v>13746</v>
      </c>
      <c r="E3131" s="17">
        <v>0.59899305555555604</v>
      </c>
      <c r="F3131" s="1" t="s">
        <v>61</v>
      </c>
    </row>
    <row r="3132" spans="2:6">
      <c r="B3132" s="1" t="s">
        <v>15568</v>
      </c>
      <c r="C3132" s="1">
        <v>1</v>
      </c>
      <c r="D3132" s="1" t="s">
        <v>13753</v>
      </c>
      <c r="E3132" s="17">
        <v>0.59905092592592601</v>
      </c>
      <c r="F3132" s="1" t="s">
        <v>61</v>
      </c>
    </row>
    <row r="3133" spans="2:6">
      <c r="B3133" s="1" t="s">
        <v>15569</v>
      </c>
      <c r="C3133" s="1">
        <v>1</v>
      </c>
      <c r="D3133" s="1" t="s">
        <v>13753</v>
      </c>
      <c r="E3133" s="17">
        <v>0.59915509259259303</v>
      </c>
      <c r="F3133" s="1" t="s">
        <v>61</v>
      </c>
    </row>
    <row r="3134" spans="2:6">
      <c r="B3134" s="1" t="s">
        <v>15476</v>
      </c>
      <c r="C3134" s="1">
        <v>5</v>
      </c>
      <c r="D3134" s="1" t="s">
        <v>3078</v>
      </c>
      <c r="E3134" s="17">
        <v>0.59918981481481504</v>
      </c>
      <c r="F3134" s="1" t="s">
        <v>61</v>
      </c>
    </row>
    <row r="3135" spans="2:6">
      <c r="B3135" s="1" t="s">
        <v>15550</v>
      </c>
      <c r="C3135" s="1">
        <v>1</v>
      </c>
      <c r="D3135" s="1" t="s">
        <v>13746</v>
      </c>
      <c r="E3135" s="17">
        <v>0.59918981481481504</v>
      </c>
      <c r="F3135" s="1" t="s">
        <v>61</v>
      </c>
    </row>
    <row r="3136" spans="2:6">
      <c r="B3136" s="1" t="s">
        <v>15570</v>
      </c>
      <c r="C3136" s="1">
        <v>1</v>
      </c>
      <c r="D3136" s="1" t="s">
        <v>13753</v>
      </c>
      <c r="E3136" s="17">
        <v>0.599212962962963</v>
      </c>
      <c r="F3136" s="1" t="s">
        <v>61</v>
      </c>
    </row>
    <row r="3137" spans="2:6">
      <c r="B3137" s="1" t="s">
        <v>15193</v>
      </c>
      <c r="C3137" s="1">
        <v>1</v>
      </c>
      <c r="D3137" s="1" t="s">
        <v>13746</v>
      </c>
      <c r="E3137" s="17">
        <v>0.599212962962963</v>
      </c>
      <c r="F3137" s="1" t="s">
        <v>61</v>
      </c>
    </row>
    <row r="3138" spans="2:6">
      <c r="B3138" s="1" t="s">
        <v>15547</v>
      </c>
      <c r="C3138" s="1">
        <v>1</v>
      </c>
      <c r="D3138" s="1" t="s">
        <v>13762</v>
      </c>
      <c r="E3138" s="17">
        <v>0.599212962962963</v>
      </c>
      <c r="F3138" s="1" t="s">
        <v>61</v>
      </c>
    </row>
    <row r="3139" spans="2:6">
      <c r="B3139" s="1" t="s">
        <v>15571</v>
      </c>
      <c r="C3139" s="1">
        <v>1</v>
      </c>
      <c r="D3139" s="1" t="s">
        <v>13687</v>
      </c>
      <c r="E3139" s="17">
        <v>0.59924768518518501</v>
      </c>
      <c r="F3139" s="1" t="s">
        <v>61</v>
      </c>
    </row>
    <row r="3140" spans="2:6">
      <c r="B3140" s="1" t="s">
        <v>15572</v>
      </c>
      <c r="C3140" s="1">
        <v>1</v>
      </c>
      <c r="D3140" s="1" t="s">
        <v>13753</v>
      </c>
      <c r="E3140" s="17">
        <v>0.59927083333333298</v>
      </c>
      <c r="F3140" s="1" t="s">
        <v>61</v>
      </c>
    </row>
    <row r="3141" spans="2:6">
      <c r="B3141" s="1" t="s">
        <v>15555</v>
      </c>
      <c r="C3141" s="1">
        <v>1</v>
      </c>
      <c r="D3141" s="1" t="s">
        <v>13746</v>
      </c>
      <c r="E3141" s="17">
        <v>0.59929398148148105</v>
      </c>
      <c r="F3141" s="1" t="s">
        <v>61</v>
      </c>
    </row>
    <row r="3142" spans="2:6">
      <c r="B3142" s="1" t="s">
        <v>15561</v>
      </c>
      <c r="C3142" s="1">
        <v>1</v>
      </c>
      <c r="D3142" s="1" t="s">
        <v>3078</v>
      </c>
      <c r="E3142" s="17">
        <v>0.59929398148148105</v>
      </c>
      <c r="F3142" s="1" t="s">
        <v>61</v>
      </c>
    </row>
    <row r="3143" spans="2:6">
      <c r="B3143" s="1" t="s">
        <v>15573</v>
      </c>
      <c r="C3143" s="1">
        <v>1</v>
      </c>
      <c r="D3143" s="1" t="s">
        <v>13753</v>
      </c>
      <c r="E3143" s="17">
        <v>0.59930555555555598</v>
      </c>
      <c r="F3143" s="1" t="s">
        <v>61</v>
      </c>
    </row>
    <row r="3144" spans="2:6">
      <c r="B3144" s="1" t="s">
        <v>15525</v>
      </c>
      <c r="C3144" s="1">
        <v>1</v>
      </c>
      <c r="D3144" s="1" t="s">
        <v>13746</v>
      </c>
      <c r="E3144" s="17">
        <v>0.59949074074074105</v>
      </c>
      <c r="F3144" s="1" t="s">
        <v>61</v>
      </c>
    </row>
    <row r="3145" spans="2:6">
      <c r="B3145" s="1" t="s">
        <v>15574</v>
      </c>
      <c r="C3145" s="1">
        <v>2</v>
      </c>
      <c r="D3145" s="1" t="s">
        <v>13753</v>
      </c>
      <c r="E3145" s="17">
        <v>0.59957175925925899</v>
      </c>
      <c r="F3145" s="1" t="s">
        <v>61</v>
      </c>
    </row>
    <row r="3146" spans="2:6">
      <c r="B3146" s="1" t="s">
        <v>15557</v>
      </c>
      <c r="C3146" s="1">
        <v>1</v>
      </c>
      <c r="D3146" s="1" t="s">
        <v>3078</v>
      </c>
      <c r="E3146" s="17">
        <v>0.59960648148148099</v>
      </c>
      <c r="F3146" s="1" t="s">
        <v>61</v>
      </c>
    </row>
    <row r="3147" spans="2:6">
      <c r="B3147" s="1" t="s">
        <v>15537</v>
      </c>
      <c r="C3147" s="1">
        <v>1</v>
      </c>
      <c r="D3147" s="1" t="s">
        <v>3095</v>
      </c>
      <c r="E3147" s="17">
        <v>0.59968750000000004</v>
      </c>
      <c r="F3147" s="1" t="s">
        <v>61</v>
      </c>
    </row>
    <row r="3148" spans="2:6">
      <c r="B3148" s="1" t="s">
        <v>15564</v>
      </c>
      <c r="C3148" s="1">
        <v>1</v>
      </c>
      <c r="D3148" s="1" t="s">
        <v>13746</v>
      </c>
      <c r="E3148" s="17">
        <v>0.59969907407407397</v>
      </c>
      <c r="F3148" s="1" t="s">
        <v>61</v>
      </c>
    </row>
    <row r="3149" spans="2:6">
      <c r="B3149" s="1" t="s">
        <v>15566</v>
      </c>
      <c r="C3149" s="1">
        <v>1</v>
      </c>
      <c r="D3149" s="1" t="s">
        <v>3078</v>
      </c>
      <c r="E3149" s="17">
        <v>0.59971064814814801</v>
      </c>
      <c r="F3149" s="1" t="s">
        <v>61</v>
      </c>
    </row>
    <row r="3150" spans="2:6">
      <c r="B3150" s="1" t="s">
        <v>15575</v>
      </c>
      <c r="C3150" s="1">
        <v>1</v>
      </c>
      <c r="D3150" s="1" t="s">
        <v>13753</v>
      </c>
      <c r="E3150" s="17">
        <v>0.6</v>
      </c>
      <c r="F3150" s="1" t="s">
        <v>61</v>
      </c>
    </row>
    <row r="3151" spans="2:6">
      <c r="B3151" s="1" t="s">
        <v>15576</v>
      </c>
      <c r="C3151" s="1">
        <v>1</v>
      </c>
      <c r="D3151" s="1" t="s">
        <v>13753</v>
      </c>
      <c r="E3151" s="17">
        <v>0.60003472222222198</v>
      </c>
      <c r="F3151" s="1" t="s">
        <v>61</v>
      </c>
    </row>
    <row r="3152" spans="2:6">
      <c r="B3152" s="1" t="s">
        <v>15577</v>
      </c>
      <c r="C3152" s="1">
        <v>1</v>
      </c>
      <c r="D3152" s="1" t="s">
        <v>13753</v>
      </c>
      <c r="E3152" s="17">
        <v>0.60010416666666699</v>
      </c>
      <c r="F3152" s="1" t="s">
        <v>61</v>
      </c>
    </row>
    <row r="3153" spans="2:6">
      <c r="B3153" s="1" t="s">
        <v>15578</v>
      </c>
      <c r="C3153" s="1">
        <v>1</v>
      </c>
      <c r="D3153" s="1" t="s">
        <v>13753</v>
      </c>
      <c r="E3153" s="17">
        <v>0.60020833333333301</v>
      </c>
      <c r="F3153" s="1" t="s">
        <v>61</v>
      </c>
    </row>
    <row r="3154" spans="2:6">
      <c r="B3154" s="1" t="s">
        <v>15572</v>
      </c>
      <c r="C3154" s="1">
        <v>1</v>
      </c>
      <c r="D3154" s="1" t="s">
        <v>13746</v>
      </c>
      <c r="E3154" s="17">
        <v>0.60023148148148198</v>
      </c>
      <c r="F3154" s="1" t="s">
        <v>61</v>
      </c>
    </row>
    <row r="3155" spans="2:6">
      <c r="B3155" s="1" t="s">
        <v>15570</v>
      </c>
      <c r="C3155" s="1">
        <v>1</v>
      </c>
      <c r="D3155" s="1" t="s">
        <v>13746</v>
      </c>
      <c r="E3155" s="17">
        <v>0.60027777777777802</v>
      </c>
      <c r="F3155" s="1" t="s">
        <v>61</v>
      </c>
    </row>
    <row r="3156" spans="2:6">
      <c r="B3156" s="1" t="s">
        <v>15579</v>
      </c>
      <c r="C3156" s="1">
        <v>1</v>
      </c>
      <c r="D3156" s="1" t="s">
        <v>13753</v>
      </c>
      <c r="E3156" s="17">
        <v>0.60028935185185195</v>
      </c>
      <c r="F3156" s="1" t="s">
        <v>61</v>
      </c>
    </row>
    <row r="3157" spans="2:6">
      <c r="B3157" s="1" t="s">
        <v>14844</v>
      </c>
      <c r="C3157" s="1">
        <v>1</v>
      </c>
      <c r="D3157" s="1" t="s">
        <v>3095</v>
      </c>
      <c r="E3157" s="17">
        <v>0.60028935185185195</v>
      </c>
      <c r="F3157" s="1" t="s">
        <v>61</v>
      </c>
    </row>
    <row r="3158" spans="2:6">
      <c r="B3158" s="1" t="s">
        <v>15580</v>
      </c>
      <c r="C3158" s="1">
        <v>1</v>
      </c>
      <c r="D3158" s="1" t="s">
        <v>13753</v>
      </c>
      <c r="E3158" s="17">
        <v>0.60032407407407395</v>
      </c>
      <c r="F3158" s="1" t="s">
        <v>61</v>
      </c>
    </row>
    <row r="3159" spans="2:6">
      <c r="B3159" s="1" t="s">
        <v>15540</v>
      </c>
      <c r="C3159" s="1">
        <v>1</v>
      </c>
      <c r="D3159" s="1" t="s">
        <v>13746</v>
      </c>
      <c r="E3159" s="17">
        <v>0.60037037037037</v>
      </c>
      <c r="F3159" s="1" t="s">
        <v>61</v>
      </c>
    </row>
    <row r="3160" spans="2:6">
      <c r="B3160" s="1" t="s">
        <v>15573</v>
      </c>
      <c r="C3160" s="1">
        <v>1</v>
      </c>
      <c r="D3160" s="1" t="s">
        <v>3078</v>
      </c>
      <c r="E3160" s="17">
        <v>0.60039351851851896</v>
      </c>
      <c r="F3160" s="1" t="s">
        <v>61</v>
      </c>
    </row>
    <row r="3161" spans="2:6">
      <c r="B3161" s="1" t="s">
        <v>15581</v>
      </c>
      <c r="C3161" s="1">
        <v>1</v>
      </c>
      <c r="D3161" s="1" t="s">
        <v>13753</v>
      </c>
      <c r="E3161" s="17">
        <v>0.600405092592593</v>
      </c>
      <c r="F3161" s="1" t="s">
        <v>61</v>
      </c>
    </row>
    <row r="3162" spans="2:6">
      <c r="B3162" s="1" t="s">
        <v>15565</v>
      </c>
      <c r="C3162" s="1">
        <v>1</v>
      </c>
      <c r="D3162" s="1" t="s">
        <v>3077</v>
      </c>
      <c r="E3162" s="17">
        <v>0.60045138888888905</v>
      </c>
      <c r="F3162" s="1" t="s">
        <v>61</v>
      </c>
    </row>
    <row r="3163" spans="2:6">
      <c r="B3163" s="1" t="s">
        <v>15563</v>
      </c>
      <c r="C3163" s="1">
        <v>1</v>
      </c>
      <c r="D3163" s="1" t="s">
        <v>3078</v>
      </c>
      <c r="E3163" s="17">
        <v>0.60048611111111105</v>
      </c>
      <c r="F3163" s="1" t="s">
        <v>61</v>
      </c>
    </row>
    <row r="3164" spans="2:6">
      <c r="B3164" s="1" t="s">
        <v>15576</v>
      </c>
      <c r="C3164" s="1">
        <v>1</v>
      </c>
      <c r="D3164" s="1" t="s">
        <v>3078</v>
      </c>
      <c r="E3164" s="17">
        <v>0.60059027777777796</v>
      </c>
      <c r="F3164" s="1" t="s">
        <v>61</v>
      </c>
    </row>
    <row r="3165" spans="2:6">
      <c r="B3165" s="1" t="s">
        <v>14056</v>
      </c>
      <c r="C3165" s="1">
        <v>1</v>
      </c>
      <c r="D3165" s="1" t="s">
        <v>13746</v>
      </c>
      <c r="E3165" s="17">
        <v>0.60065972222222197</v>
      </c>
      <c r="F3165" s="1" t="s">
        <v>61</v>
      </c>
    </row>
    <row r="3166" spans="2:6">
      <c r="B3166" s="1" t="s">
        <v>15571</v>
      </c>
      <c r="C3166" s="1">
        <v>1</v>
      </c>
      <c r="D3166" s="1" t="s">
        <v>13746</v>
      </c>
      <c r="E3166" s="17">
        <v>0.60067129629629601</v>
      </c>
      <c r="F3166" s="1" t="s">
        <v>61</v>
      </c>
    </row>
    <row r="3167" spans="2:6">
      <c r="B3167" s="1" t="s">
        <v>15568</v>
      </c>
      <c r="C3167" s="1">
        <v>1</v>
      </c>
      <c r="D3167" s="1" t="s">
        <v>3077</v>
      </c>
      <c r="E3167" s="17">
        <v>0.60071759259259305</v>
      </c>
      <c r="F3167" s="1" t="s">
        <v>61</v>
      </c>
    </row>
    <row r="3168" spans="2:6">
      <c r="B3168" s="1" t="s">
        <v>15582</v>
      </c>
      <c r="C3168" s="1">
        <v>5</v>
      </c>
      <c r="D3168" s="1" t="s">
        <v>13753</v>
      </c>
      <c r="E3168" s="17">
        <v>0.60076388888888899</v>
      </c>
      <c r="F3168" s="1" t="s">
        <v>61</v>
      </c>
    </row>
    <row r="3169" spans="2:6">
      <c r="B3169" s="1" t="s">
        <v>15491</v>
      </c>
      <c r="C3169" s="1">
        <v>1</v>
      </c>
      <c r="D3169" s="1" t="s">
        <v>13746</v>
      </c>
      <c r="E3169" s="17">
        <v>0.60081018518518503</v>
      </c>
      <c r="F3169" s="1" t="s">
        <v>61</v>
      </c>
    </row>
    <row r="3170" spans="2:6">
      <c r="B3170" s="1" t="s">
        <v>15583</v>
      </c>
      <c r="C3170" s="1">
        <v>1</v>
      </c>
      <c r="D3170" s="1" t="s">
        <v>13760</v>
      </c>
      <c r="E3170" s="17">
        <v>0.60082175925925896</v>
      </c>
      <c r="F3170" s="1" t="s">
        <v>61</v>
      </c>
    </row>
    <row r="3171" spans="2:6">
      <c r="B3171" s="1" t="s">
        <v>14852</v>
      </c>
      <c r="C3171" s="1">
        <v>1</v>
      </c>
      <c r="D3171" s="1" t="s">
        <v>3077</v>
      </c>
      <c r="E3171" s="17">
        <v>0.60094907407407405</v>
      </c>
      <c r="F3171" s="1" t="s">
        <v>61</v>
      </c>
    </row>
    <row r="3172" spans="2:6">
      <c r="B3172" s="1" t="s">
        <v>15584</v>
      </c>
      <c r="C3172" s="1">
        <v>1</v>
      </c>
      <c r="D3172" s="1" t="s">
        <v>13753</v>
      </c>
      <c r="E3172" s="17">
        <v>0.60096064814814798</v>
      </c>
      <c r="F3172" s="1" t="s">
        <v>61</v>
      </c>
    </row>
    <row r="3173" spans="2:6">
      <c r="B3173" s="1" t="s">
        <v>15451</v>
      </c>
      <c r="C3173" s="1">
        <v>2</v>
      </c>
      <c r="D3173" s="1" t="s">
        <v>3077</v>
      </c>
      <c r="E3173" s="17">
        <v>0.60100694444444402</v>
      </c>
      <c r="F3173" s="1" t="s">
        <v>61</v>
      </c>
    </row>
    <row r="3174" spans="2:6">
      <c r="B3174" s="1" t="s">
        <v>15585</v>
      </c>
      <c r="C3174" s="1">
        <v>1</v>
      </c>
      <c r="D3174" s="1" t="s">
        <v>13753</v>
      </c>
      <c r="E3174" s="17">
        <v>0.60103009259259299</v>
      </c>
      <c r="F3174" s="1" t="s">
        <v>61</v>
      </c>
    </row>
    <row r="3175" spans="2:6">
      <c r="B3175" s="1" t="s">
        <v>15586</v>
      </c>
      <c r="C3175" s="1">
        <v>2</v>
      </c>
      <c r="D3175" s="1" t="s">
        <v>3076</v>
      </c>
      <c r="E3175" s="17">
        <v>0.60107638888888903</v>
      </c>
      <c r="F3175" s="1" t="s">
        <v>61</v>
      </c>
    </row>
    <row r="3176" spans="2:6">
      <c r="B3176" s="1" t="s">
        <v>15587</v>
      </c>
      <c r="C3176" s="1">
        <v>1</v>
      </c>
      <c r="D3176" s="1" t="s">
        <v>13753</v>
      </c>
      <c r="E3176" s="17">
        <v>0.601099537037037</v>
      </c>
      <c r="F3176" s="1" t="s">
        <v>61</v>
      </c>
    </row>
    <row r="3177" spans="2:6">
      <c r="B3177" s="1" t="s">
        <v>15577</v>
      </c>
      <c r="C3177" s="1">
        <v>1</v>
      </c>
      <c r="D3177" s="1" t="s">
        <v>3078</v>
      </c>
      <c r="E3177" s="17">
        <v>0.601099537037037</v>
      </c>
      <c r="F3177" s="1" t="s">
        <v>61</v>
      </c>
    </row>
    <row r="3178" spans="2:6">
      <c r="B3178" s="1" t="s">
        <v>15588</v>
      </c>
      <c r="C3178" s="1">
        <v>3</v>
      </c>
      <c r="D3178" s="1" t="s">
        <v>3077</v>
      </c>
      <c r="E3178" s="17">
        <v>0.60112268518518497</v>
      </c>
      <c r="F3178" s="1" t="s">
        <v>61</v>
      </c>
    </row>
    <row r="3179" spans="2:6">
      <c r="B3179" s="1" t="s">
        <v>15589</v>
      </c>
      <c r="C3179" s="1">
        <v>5</v>
      </c>
      <c r="D3179" s="1" t="s">
        <v>13753</v>
      </c>
      <c r="E3179" s="17">
        <v>0.60124999999999995</v>
      </c>
      <c r="F3179" s="1" t="s">
        <v>61</v>
      </c>
    </row>
    <row r="3180" spans="2:6">
      <c r="B3180" s="1" t="s">
        <v>15581</v>
      </c>
      <c r="C3180" s="1">
        <v>1</v>
      </c>
      <c r="D3180" s="1" t="s">
        <v>3078</v>
      </c>
      <c r="E3180" s="17">
        <v>0.60135416666666697</v>
      </c>
      <c r="F3180" s="1" t="s">
        <v>61</v>
      </c>
    </row>
    <row r="3181" spans="2:6">
      <c r="B3181" s="1" t="s">
        <v>15590</v>
      </c>
      <c r="C3181" s="1">
        <v>1</v>
      </c>
      <c r="D3181" s="1" t="s">
        <v>13753</v>
      </c>
      <c r="E3181" s="17">
        <v>0.60141203703703705</v>
      </c>
      <c r="F3181" s="1" t="s">
        <v>61</v>
      </c>
    </row>
    <row r="3182" spans="2:6">
      <c r="B3182" s="1" t="s">
        <v>15591</v>
      </c>
      <c r="C3182" s="1">
        <v>1</v>
      </c>
      <c r="D3182" s="1" t="s">
        <v>13687</v>
      </c>
      <c r="E3182" s="17">
        <v>0.60141203703703705</v>
      </c>
      <c r="F3182" s="1" t="s">
        <v>61</v>
      </c>
    </row>
    <row r="3183" spans="2:6">
      <c r="B3183" s="1" t="s">
        <v>15592</v>
      </c>
      <c r="C3183" s="1">
        <v>1</v>
      </c>
      <c r="D3183" s="1" t="s">
        <v>13753</v>
      </c>
      <c r="E3183" s="17">
        <v>0.60145833333333298</v>
      </c>
      <c r="F3183" s="1" t="s">
        <v>61</v>
      </c>
    </row>
    <row r="3184" spans="2:6">
      <c r="B3184" s="1" t="s">
        <v>15579</v>
      </c>
      <c r="C3184" s="1">
        <v>1</v>
      </c>
      <c r="D3184" s="1" t="s">
        <v>13746</v>
      </c>
      <c r="E3184" s="17">
        <v>0.60145833333333298</v>
      </c>
      <c r="F3184" s="1" t="s">
        <v>61</v>
      </c>
    </row>
    <row r="3185" spans="2:6">
      <c r="B3185" s="1" t="s">
        <v>15593</v>
      </c>
      <c r="C3185" s="1">
        <v>2</v>
      </c>
      <c r="D3185" s="1" t="s">
        <v>13760</v>
      </c>
      <c r="E3185" s="17">
        <v>0.60165509259259298</v>
      </c>
      <c r="F3185" s="1" t="s">
        <v>61</v>
      </c>
    </row>
    <row r="3186" spans="2:6">
      <c r="B3186" s="1" t="s">
        <v>15582</v>
      </c>
      <c r="C3186" s="1">
        <v>5</v>
      </c>
      <c r="D3186" s="1" t="s">
        <v>3078</v>
      </c>
      <c r="E3186" s="17">
        <v>0.60166666666666702</v>
      </c>
      <c r="F3186" s="1" t="s">
        <v>61</v>
      </c>
    </row>
    <row r="3187" spans="2:6">
      <c r="B3187" s="1" t="s">
        <v>15587</v>
      </c>
      <c r="C3187" s="1">
        <v>1</v>
      </c>
      <c r="D3187" s="1" t="s">
        <v>13746</v>
      </c>
      <c r="E3187" s="17">
        <v>0.60181712962962997</v>
      </c>
      <c r="F3187" s="1" t="s">
        <v>61</v>
      </c>
    </row>
    <row r="3188" spans="2:6">
      <c r="B3188" s="1" t="s">
        <v>15584</v>
      </c>
      <c r="C3188" s="1">
        <v>1</v>
      </c>
      <c r="D3188" s="1" t="s">
        <v>3078</v>
      </c>
      <c r="E3188" s="17">
        <v>0.60188657407407398</v>
      </c>
      <c r="F3188" s="1" t="s">
        <v>61</v>
      </c>
    </row>
    <row r="3189" spans="2:6">
      <c r="B3189" s="1" t="s">
        <v>15580</v>
      </c>
      <c r="C3189" s="1">
        <v>1</v>
      </c>
      <c r="D3189" s="1" t="s">
        <v>3078</v>
      </c>
      <c r="E3189" s="17">
        <v>0.60192129629629598</v>
      </c>
      <c r="F3189" s="1" t="s">
        <v>61</v>
      </c>
    </row>
    <row r="3190" spans="2:6">
      <c r="B3190" s="1" t="s">
        <v>15594</v>
      </c>
      <c r="C3190" s="1">
        <v>1</v>
      </c>
      <c r="D3190" s="1" t="s">
        <v>13753</v>
      </c>
      <c r="E3190" s="17">
        <v>0.60196759259259303</v>
      </c>
      <c r="F3190" s="1" t="s">
        <v>61</v>
      </c>
    </row>
    <row r="3191" spans="2:6">
      <c r="B3191" s="1" t="s">
        <v>15529</v>
      </c>
      <c r="C3191" s="1">
        <v>1</v>
      </c>
      <c r="D3191" s="1" t="s">
        <v>13762</v>
      </c>
      <c r="E3191" s="17">
        <v>0.60201388888888896</v>
      </c>
      <c r="F3191" s="1" t="s">
        <v>61</v>
      </c>
    </row>
    <row r="3192" spans="2:6">
      <c r="B3192" s="1" t="s">
        <v>15595</v>
      </c>
      <c r="C3192" s="1">
        <v>1</v>
      </c>
      <c r="D3192" s="1" t="s">
        <v>13687</v>
      </c>
      <c r="E3192" s="17">
        <v>0.60209490740740701</v>
      </c>
      <c r="F3192" s="1" t="s">
        <v>61</v>
      </c>
    </row>
    <row r="3193" spans="2:6">
      <c r="B3193" s="1" t="s">
        <v>15596</v>
      </c>
      <c r="C3193" s="1">
        <v>1</v>
      </c>
      <c r="D3193" s="1" t="s">
        <v>13753</v>
      </c>
      <c r="E3193" s="17">
        <v>0.60211805555555598</v>
      </c>
      <c r="F3193" s="1" t="s">
        <v>61</v>
      </c>
    </row>
    <row r="3194" spans="2:6">
      <c r="B3194" s="1" t="s">
        <v>15593</v>
      </c>
      <c r="C3194" s="1">
        <v>2</v>
      </c>
      <c r="D3194" s="1" t="s">
        <v>3095</v>
      </c>
      <c r="E3194" s="17">
        <v>0.60223379629629603</v>
      </c>
      <c r="F3194" s="1" t="s">
        <v>61</v>
      </c>
    </row>
    <row r="3195" spans="2:6">
      <c r="B3195" s="1" t="s">
        <v>15567</v>
      </c>
      <c r="C3195" s="1">
        <v>2</v>
      </c>
      <c r="D3195" s="1" t="s">
        <v>3077</v>
      </c>
      <c r="E3195" s="17">
        <v>0.60224537037036996</v>
      </c>
      <c r="F3195" s="1" t="s">
        <v>61</v>
      </c>
    </row>
    <row r="3196" spans="2:6">
      <c r="B3196" s="1" t="s">
        <v>15449</v>
      </c>
      <c r="C3196" s="1">
        <v>1</v>
      </c>
      <c r="D3196" s="1" t="s">
        <v>3078</v>
      </c>
      <c r="E3196" s="17">
        <v>0.60231481481481497</v>
      </c>
      <c r="F3196" s="1" t="s">
        <v>61</v>
      </c>
    </row>
    <row r="3197" spans="2:6">
      <c r="B3197" s="1" t="s">
        <v>15575</v>
      </c>
      <c r="C3197" s="1">
        <v>1</v>
      </c>
      <c r="D3197" s="1" t="s">
        <v>3077</v>
      </c>
      <c r="E3197" s="17">
        <v>0.60241898148148099</v>
      </c>
      <c r="F3197" s="1" t="s">
        <v>61</v>
      </c>
    </row>
    <row r="3198" spans="2:6">
      <c r="B3198" s="1" t="s">
        <v>15597</v>
      </c>
      <c r="C3198" s="1">
        <v>1</v>
      </c>
      <c r="D3198" s="1" t="s">
        <v>13753</v>
      </c>
      <c r="E3198" s="17">
        <v>0.60265046296296299</v>
      </c>
      <c r="F3198" s="1" t="s">
        <v>61</v>
      </c>
    </row>
    <row r="3199" spans="2:6">
      <c r="B3199" s="1" t="s">
        <v>15073</v>
      </c>
      <c r="C3199" s="1">
        <v>2</v>
      </c>
      <c r="D3199" s="1" t="s">
        <v>13746</v>
      </c>
      <c r="E3199" s="17">
        <v>0.60270833333333296</v>
      </c>
      <c r="F3199" s="1" t="s">
        <v>61</v>
      </c>
    </row>
    <row r="3200" spans="2:6">
      <c r="B3200" s="1" t="s">
        <v>15591</v>
      </c>
      <c r="C3200" s="1">
        <v>1</v>
      </c>
      <c r="D3200" s="1" t="s">
        <v>13746</v>
      </c>
      <c r="E3200" s="17">
        <v>0.60275462962963</v>
      </c>
      <c r="F3200" s="1" t="s">
        <v>61</v>
      </c>
    </row>
    <row r="3201" spans="2:6">
      <c r="B3201" s="1" t="s">
        <v>15598</v>
      </c>
      <c r="C3201" s="1">
        <v>1</v>
      </c>
      <c r="D3201" s="1" t="s">
        <v>13760</v>
      </c>
      <c r="E3201" s="17">
        <v>0.60289351851851802</v>
      </c>
      <c r="F3201" s="1" t="s">
        <v>61</v>
      </c>
    </row>
    <row r="3202" spans="2:6">
      <c r="B3202" s="1" t="s">
        <v>15599</v>
      </c>
      <c r="C3202" s="1">
        <v>1</v>
      </c>
      <c r="D3202" s="1" t="s">
        <v>13687</v>
      </c>
      <c r="E3202" s="17">
        <v>0.60290509259259295</v>
      </c>
      <c r="F3202" s="1" t="s">
        <v>61</v>
      </c>
    </row>
    <row r="3203" spans="2:6">
      <c r="B3203" s="1" t="s">
        <v>15599</v>
      </c>
      <c r="C3203" s="1">
        <v>1</v>
      </c>
      <c r="D3203" s="1" t="s">
        <v>13762</v>
      </c>
      <c r="E3203" s="17">
        <v>0.60307870370370398</v>
      </c>
      <c r="F3203" s="1" t="s">
        <v>61</v>
      </c>
    </row>
    <row r="3204" spans="2:6">
      <c r="B3204" s="1" t="s">
        <v>15595</v>
      </c>
      <c r="C3204" s="1">
        <v>1</v>
      </c>
      <c r="D3204" s="1" t="s">
        <v>13746</v>
      </c>
      <c r="E3204" s="17">
        <v>0.60317129629629596</v>
      </c>
      <c r="F3204" s="1" t="s">
        <v>61</v>
      </c>
    </row>
    <row r="3205" spans="2:6">
      <c r="B3205" s="1" t="s">
        <v>15600</v>
      </c>
      <c r="C3205" s="1">
        <v>1</v>
      </c>
      <c r="D3205" s="1" t="s">
        <v>13753</v>
      </c>
      <c r="E3205" s="17">
        <v>0.603217592592593</v>
      </c>
      <c r="F3205" s="1" t="s">
        <v>61</v>
      </c>
    </row>
    <row r="3206" spans="2:6">
      <c r="B3206" s="1" t="s">
        <v>15601</v>
      </c>
      <c r="C3206" s="1">
        <v>1</v>
      </c>
      <c r="D3206" s="1" t="s">
        <v>13753</v>
      </c>
      <c r="E3206" s="17">
        <v>0.60328703703703701</v>
      </c>
      <c r="F3206" s="1" t="s">
        <v>61</v>
      </c>
    </row>
    <row r="3207" spans="2:6">
      <c r="B3207" s="1" t="s">
        <v>15602</v>
      </c>
      <c r="C3207" s="1">
        <v>1</v>
      </c>
      <c r="D3207" s="1" t="s">
        <v>13687</v>
      </c>
      <c r="E3207" s="17">
        <v>0.60339120370370403</v>
      </c>
      <c r="F3207" s="1" t="s">
        <v>61</v>
      </c>
    </row>
    <row r="3208" spans="2:6">
      <c r="B3208" s="1" t="s">
        <v>15597</v>
      </c>
      <c r="C3208" s="1">
        <v>1</v>
      </c>
      <c r="D3208" s="1" t="s">
        <v>13746</v>
      </c>
      <c r="E3208" s="17">
        <v>0.60434027777777799</v>
      </c>
      <c r="F3208" s="1" t="s">
        <v>62</v>
      </c>
    </row>
    <row r="3209" spans="2:6">
      <c r="B3209" s="1" t="s">
        <v>15585</v>
      </c>
      <c r="C3209" s="1">
        <v>1</v>
      </c>
      <c r="D3209" s="1" t="s">
        <v>3078</v>
      </c>
      <c r="E3209" s="17">
        <v>0.60436342592592596</v>
      </c>
      <c r="F3209" s="1" t="s">
        <v>62</v>
      </c>
    </row>
    <row r="3210" spans="2:6">
      <c r="B3210" s="1" t="s">
        <v>15603</v>
      </c>
      <c r="C3210" s="1">
        <v>1</v>
      </c>
      <c r="D3210" s="1" t="s">
        <v>13753</v>
      </c>
      <c r="E3210" s="17">
        <v>0.60438657407407403</v>
      </c>
      <c r="F3210" s="1" t="s">
        <v>62</v>
      </c>
    </row>
    <row r="3211" spans="2:6">
      <c r="B3211" s="1" t="s">
        <v>15604</v>
      </c>
      <c r="C3211" s="1">
        <v>1</v>
      </c>
      <c r="D3211" s="1" t="s">
        <v>13753</v>
      </c>
      <c r="E3211" s="17">
        <v>0.60439814814814796</v>
      </c>
      <c r="F3211" s="1" t="s">
        <v>62</v>
      </c>
    </row>
    <row r="3212" spans="2:6">
      <c r="B3212" s="1" t="s">
        <v>15605</v>
      </c>
      <c r="C3212" s="1">
        <v>1</v>
      </c>
      <c r="D3212" s="1" t="s">
        <v>13753</v>
      </c>
      <c r="E3212" s="17">
        <v>0.60446759259259297</v>
      </c>
      <c r="F3212" s="1" t="s">
        <v>62</v>
      </c>
    </row>
    <row r="3213" spans="2:6">
      <c r="B3213" s="1" t="s">
        <v>15606</v>
      </c>
      <c r="C3213" s="1">
        <v>1</v>
      </c>
      <c r="D3213" s="1" t="s">
        <v>13687</v>
      </c>
      <c r="E3213" s="17">
        <v>0.60450231481481498</v>
      </c>
      <c r="F3213" s="1" t="s">
        <v>62</v>
      </c>
    </row>
    <row r="3214" spans="2:6">
      <c r="B3214" s="1" t="s">
        <v>15594</v>
      </c>
      <c r="C3214" s="1">
        <v>1</v>
      </c>
      <c r="D3214" s="1" t="s">
        <v>13746</v>
      </c>
      <c r="E3214" s="17">
        <v>0.60451388888888902</v>
      </c>
      <c r="F3214" s="1" t="s">
        <v>62</v>
      </c>
    </row>
    <row r="3215" spans="2:6">
      <c r="B3215" s="1" t="s">
        <v>15560</v>
      </c>
      <c r="C3215" s="1">
        <v>5</v>
      </c>
      <c r="D3215" s="1" t="s">
        <v>3078</v>
      </c>
      <c r="E3215" s="17">
        <v>0.60452546296296295</v>
      </c>
      <c r="F3215" s="1" t="s">
        <v>62</v>
      </c>
    </row>
    <row r="3216" spans="2:6">
      <c r="B3216" s="1" t="s">
        <v>15607</v>
      </c>
      <c r="C3216" s="1">
        <v>1</v>
      </c>
      <c r="D3216" s="1" t="s">
        <v>13760</v>
      </c>
      <c r="E3216" s="17">
        <v>0.60472222222222205</v>
      </c>
      <c r="F3216" s="1" t="s">
        <v>62</v>
      </c>
    </row>
    <row r="3217" spans="2:6">
      <c r="B3217" s="1" t="s">
        <v>15608</v>
      </c>
      <c r="C3217" s="1">
        <v>1</v>
      </c>
      <c r="D3217" s="1" t="s">
        <v>13760</v>
      </c>
      <c r="E3217" s="17">
        <v>0.60475694444444394</v>
      </c>
      <c r="F3217" s="1" t="s">
        <v>62</v>
      </c>
    </row>
    <row r="3218" spans="2:6">
      <c r="B3218" s="1" t="s">
        <v>15609</v>
      </c>
      <c r="C3218" s="1">
        <v>2</v>
      </c>
      <c r="D3218" s="1" t="s">
        <v>13753</v>
      </c>
      <c r="E3218" s="17">
        <v>0.60491898148148104</v>
      </c>
      <c r="F3218" s="1" t="s">
        <v>62</v>
      </c>
    </row>
    <row r="3219" spans="2:6">
      <c r="B3219" s="1" t="s">
        <v>15601</v>
      </c>
      <c r="C3219" s="1">
        <v>1</v>
      </c>
      <c r="D3219" s="1" t="s">
        <v>3077</v>
      </c>
      <c r="E3219" s="17">
        <v>0.60498842592592605</v>
      </c>
      <c r="F3219" s="1" t="s">
        <v>62</v>
      </c>
    </row>
    <row r="3220" spans="2:6">
      <c r="B3220" s="1" t="s">
        <v>13962</v>
      </c>
      <c r="C3220" s="1">
        <v>2</v>
      </c>
      <c r="D3220" s="1" t="s">
        <v>13746</v>
      </c>
      <c r="E3220" s="17">
        <v>0.60503472222222199</v>
      </c>
      <c r="F3220" s="1" t="s">
        <v>62</v>
      </c>
    </row>
    <row r="3221" spans="2:6">
      <c r="B3221" s="1" t="s">
        <v>14703</v>
      </c>
      <c r="C3221" s="1">
        <v>1</v>
      </c>
      <c r="D3221" s="1" t="s">
        <v>3077</v>
      </c>
      <c r="E3221" s="17">
        <v>0.60505787037036995</v>
      </c>
      <c r="F3221" s="1" t="s">
        <v>62</v>
      </c>
    </row>
    <row r="3222" spans="2:6">
      <c r="B3222" s="1" t="s">
        <v>15605</v>
      </c>
      <c r="C3222" s="1">
        <v>1</v>
      </c>
      <c r="D3222" s="1" t="s">
        <v>3078</v>
      </c>
      <c r="E3222" s="17">
        <v>0.60511574074074104</v>
      </c>
      <c r="F3222" s="1" t="s">
        <v>62</v>
      </c>
    </row>
    <row r="3223" spans="2:6">
      <c r="B3223" s="1" t="s">
        <v>15610</v>
      </c>
      <c r="C3223" s="1">
        <v>1</v>
      </c>
      <c r="D3223" s="1" t="s">
        <v>13687</v>
      </c>
      <c r="E3223" s="17">
        <v>0.60512731481481496</v>
      </c>
      <c r="F3223" s="1" t="s">
        <v>62</v>
      </c>
    </row>
    <row r="3224" spans="2:6">
      <c r="B3224" s="1" t="s">
        <v>15611</v>
      </c>
      <c r="C3224" s="1">
        <v>1</v>
      </c>
      <c r="D3224" s="1" t="s">
        <v>13687</v>
      </c>
      <c r="E3224" s="17">
        <v>0.60534722222222204</v>
      </c>
      <c r="F3224" s="1" t="s">
        <v>62</v>
      </c>
    </row>
    <row r="3225" spans="2:6">
      <c r="B3225" s="1" t="s">
        <v>15612</v>
      </c>
      <c r="C3225" s="1">
        <v>5</v>
      </c>
      <c r="D3225" s="1" t="s">
        <v>13753</v>
      </c>
      <c r="E3225" s="17">
        <v>0.60543981481481501</v>
      </c>
      <c r="F3225" s="1" t="s">
        <v>62</v>
      </c>
    </row>
    <row r="3226" spans="2:6">
      <c r="B3226" s="1" t="s">
        <v>15613</v>
      </c>
      <c r="C3226" s="1">
        <v>2</v>
      </c>
      <c r="D3226" s="1" t="s">
        <v>13760</v>
      </c>
      <c r="E3226" s="17">
        <v>0.60545138888888905</v>
      </c>
      <c r="F3226" s="1" t="s">
        <v>62</v>
      </c>
    </row>
    <row r="3227" spans="2:6">
      <c r="B3227" s="1" t="s">
        <v>15614</v>
      </c>
      <c r="C3227" s="1">
        <v>1</v>
      </c>
      <c r="D3227" s="1" t="s">
        <v>13687</v>
      </c>
      <c r="E3227" s="17">
        <v>0.60545138888888905</v>
      </c>
      <c r="F3227" s="1" t="s">
        <v>62</v>
      </c>
    </row>
    <row r="3228" spans="2:6">
      <c r="B3228" s="1" t="s">
        <v>15615</v>
      </c>
      <c r="C3228" s="1">
        <v>1</v>
      </c>
      <c r="D3228" s="1" t="s">
        <v>13687</v>
      </c>
      <c r="E3228" s="17">
        <v>0.60549768518518499</v>
      </c>
      <c r="F3228" s="1" t="s">
        <v>62</v>
      </c>
    </row>
    <row r="3229" spans="2:6">
      <c r="B3229" s="1" t="s">
        <v>15616</v>
      </c>
      <c r="C3229" s="1">
        <v>1</v>
      </c>
      <c r="D3229" s="1" t="s">
        <v>13760</v>
      </c>
      <c r="E3229" s="17">
        <v>0.60557870370370404</v>
      </c>
      <c r="F3229" s="1" t="s">
        <v>62</v>
      </c>
    </row>
    <row r="3230" spans="2:6">
      <c r="B3230" s="1" t="s">
        <v>15610</v>
      </c>
      <c r="C3230" s="1">
        <v>1</v>
      </c>
      <c r="D3230" s="1" t="s">
        <v>13762</v>
      </c>
      <c r="E3230" s="17">
        <v>0.60557870370370404</v>
      </c>
      <c r="F3230" s="1" t="s">
        <v>62</v>
      </c>
    </row>
    <row r="3231" spans="2:6">
      <c r="B3231" s="1" t="s">
        <v>15617</v>
      </c>
      <c r="C3231" s="1">
        <v>1</v>
      </c>
      <c r="D3231" s="1" t="s">
        <v>13687</v>
      </c>
      <c r="E3231" s="17">
        <v>0.60575231481481495</v>
      </c>
      <c r="F3231" s="1" t="s">
        <v>62</v>
      </c>
    </row>
    <row r="3232" spans="2:6">
      <c r="B3232" s="1" t="s">
        <v>15618</v>
      </c>
      <c r="C3232" s="1">
        <v>5</v>
      </c>
      <c r="D3232" s="1" t="s">
        <v>13753</v>
      </c>
      <c r="E3232" s="17">
        <v>0.60576388888888899</v>
      </c>
      <c r="F3232" s="1" t="s">
        <v>62</v>
      </c>
    </row>
    <row r="3233" spans="2:6">
      <c r="B3233" s="1" t="s">
        <v>15603</v>
      </c>
      <c r="C3233" s="1">
        <v>1</v>
      </c>
      <c r="D3233" s="1" t="s">
        <v>13746</v>
      </c>
      <c r="E3233" s="17">
        <v>0.60581018518518504</v>
      </c>
      <c r="F3233" s="1" t="s">
        <v>62</v>
      </c>
    </row>
    <row r="3234" spans="2:6">
      <c r="B3234" s="1" t="s">
        <v>15619</v>
      </c>
      <c r="C3234" s="1">
        <v>1</v>
      </c>
      <c r="D3234" s="1" t="s">
        <v>13687</v>
      </c>
      <c r="E3234" s="17">
        <v>0.60603009259259299</v>
      </c>
      <c r="F3234" s="1" t="s">
        <v>62</v>
      </c>
    </row>
    <row r="3235" spans="2:6">
      <c r="B3235" s="1" t="s">
        <v>15608</v>
      </c>
      <c r="C3235" s="1">
        <v>1</v>
      </c>
      <c r="D3235" s="1" t="s">
        <v>3078</v>
      </c>
      <c r="E3235" s="17">
        <v>0.60609953703703701</v>
      </c>
      <c r="F3235" s="1" t="s">
        <v>62</v>
      </c>
    </row>
    <row r="3236" spans="2:6">
      <c r="B3236" s="1" t="s">
        <v>15596</v>
      </c>
      <c r="C3236" s="1">
        <v>1</v>
      </c>
      <c r="D3236" s="1" t="s">
        <v>13746</v>
      </c>
      <c r="E3236" s="17">
        <v>0.60613425925925901</v>
      </c>
      <c r="F3236" s="1" t="s">
        <v>62</v>
      </c>
    </row>
    <row r="3237" spans="2:6">
      <c r="B3237" s="1" t="s">
        <v>15590</v>
      </c>
      <c r="C3237" s="1">
        <v>1</v>
      </c>
      <c r="D3237" s="1" t="s">
        <v>13746</v>
      </c>
      <c r="E3237" s="17">
        <v>0.60620370370370402</v>
      </c>
      <c r="F3237" s="1" t="s">
        <v>62</v>
      </c>
    </row>
    <row r="3238" spans="2:6">
      <c r="B3238" s="1" t="s">
        <v>15606</v>
      </c>
      <c r="C3238" s="1">
        <v>1</v>
      </c>
      <c r="D3238" s="1" t="s">
        <v>13746</v>
      </c>
      <c r="E3238" s="17">
        <v>0.60622685185185199</v>
      </c>
      <c r="F3238" s="1" t="s">
        <v>62</v>
      </c>
    </row>
    <row r="3239" spans="2:6">
      <c r="B3239" s="1" t="s">
        <v>15612</v>
      </c>
      <c r="C3239" s="1">
        <v>5</v>
      </c>
      <c r="D3239" s="1" t="s">
        <v>3078</v>
      </c>
      <c r="E3239" s="17">
        <v>0.60637731481481505</v>
      </c>
      <c r="F3239" s="1" t="s">
        <v>62</v>
      </c>
    </row>
    <row r="3240" spans="2:6">
      <c r="B3240" s="1" t="s">
        <v>15620</v>
      </c>
      <c r="C3240" s="1">
        <v>1</v>
      </c>
      <c r="D3240" s="1" t="s">
        <v>3076</v>
      </c>
      <c r="E3240" s="17">
        <v>0.60650462962963003</v>
      </c>
      <c r="F3240" s="1" t="s">
        <v>62</v>
      </c>
    </row>
    <row r="3241" spans="2:6">
      <c r="B3241" s="1" t="s">
        <v>15621</v>
      </c>
      <c r="C3241" s="1">
        <v>1</v>
      </c>
      <c r="D3241" s="1" t="s">
        <v>13753</v>
      </c>
      <c r="E3241" s="17">
        <v>0.60651620370370396</v>
      </c>
      <c r="F3241" s="1" t="s">
        <v>62</v>
      </c>
    </row>
    <row r="3242" spans="2:6">
      <c r="B3242" s="1" t="s">
        <v>15622</v>
      </c>
      <c r="C3242" s="1">
        <v>1</v>
      </c>
      <c r="D3242" s="1" t="s">
        <v>13753</v>
      </c>
      <c r="E3242" s="17">
        <v>0.60657407407407404</v>
      </c>
      <c r="F3242" s="1" t="s">
        <v>62</v>
      </c>
    </row>
    <row r="3243" spans="2:6">
      <c r="B3243" s="1" t="s">
        <v>15623</v>
      </c>
      <c r="C3243" s="1">
        <v>1</v>
      </c>
      <c r="D3243" s="1" t="s">
        <v>13753</v>
      </c>
      <c r="E3243" s="17">
        <v>0.60664351851851805</v>
      </c>
      <c r="F3243" s="1" t="s">
        <v>62</v>
      </c>
    </row>
    <row r="3244" spans="2:6">
      <c r="B3244" s="1" t="s">
        <v>15624</v>
      </c>
      <c r="C3244" s="1">
        <v>1</v>
      </c>
      <c r="D3244" s="1" t="s">
        <v>13753</v>
      </c>
      <c r="E3244" s="17">
        <v>0.60670138888888903</v>
      </c>
      <c r="F3244" s="1" t="s">
        <v>62</v>
      </c>
    </row>
    <row r="3245" spans="2:6">
      <c r="B3245" s="1" t="s">
        <v>15625</v>
      </c>
      <c r="C3245" s="1">
        <v>1</v>
      </c>
      <c r="D3245" s="1" t="s">
        <v>13687</v>
      </c>
      <c r="E3245" s="17">
        <v>0.60677083333333304</v>
      </c>
      <c r="F3245" s="1" t="s">
        <v>62</v>
      </c>
    </row>
    <row r="3246" spans="2:6">
      <c r="B3246" s="1" t="s">
        <v>15626</v>
      </c>
      <c r="C3246" s="1">
        <v>1</v>
      </c>
      <c r="D3246" s="1" t="s">
        <v>13753</v>
      </c>
      <c r="E3246" s="17">
        <v>0.60684027777777805</v>
      </c>
      <c r="F3246" s="1" t="s">
        <v>62</v>
      </c>
    </row>
    <row r="3247" spans="2:6">
      <c r="B3247" s="1" t="s">
        <v>15627</v>
      </c>
      <c r="C3247" s="1">
        <v>1</v>
      </c>
      <c r="D3247" s="1" t="s">
        <v>13753</v>
      </c>
      <c r="E3247" s="17">
        <v>0.60689814814814802</v>
      </c>
      <c r="F3247" s="1" t="s">
        <v>62</v>
      </c>
    </row>
    <row r="3248" spans="2:6">
      <c r="B3248" s="1" t="s">
        <v>15628</v>
      </c>
      <c r="C3248" s="1">
        <v>1</v>
      </c>
      <c r="D3248" s="1" t="s">
        <v>13753</v>
      </c>
      <c r="E3248" s="17">
        <v>0.60693287037037003</v>
      </c>
      <c r="F3248" s="1" t="s">
        <v>62</v>
      </c>
    </row>
    <row r="3249" spans="2:6">
      <c r="B3249" s="1" t="s">
        <v>15629</v>
      </c>
      <c r="C3249" s="1">
        <v>1</v>
      </c>
      <c r="D3249" s="1" t="s">
        <v>13687</v>
      </c>
      <c r="E3249" s="17">
        <v>0.606990740740741</v>
      </c>
      <c r="F3249" s="1" t="s">
        <v>62</v>
      </c>
    </row>
    <row r="3250" spans="2:6">
      <c r="B3250" s="1" t="s">
        <v>15617</v>
      </c>
      <c r="C3250" s="1">
        <v>1</v>
      </c>
      <c r="D3250" s="1" t="s">
        <v>3078</v>
      </c>
      <c r="E3250" s="17">
        <v>0.60707175925925905</v>
      </c>
      <c r="F3250" s="1" t="s">
        <v>62</v>
      </c>
    </row>
    <row r="3251" spans="2:6">
      <c r="B3251" s="1" t="s">
        <v>15615</v>
      </c>
      <c r="C3251" s="1">
        <v>1</v>
      </c>
      <c r="D3251" s="1" t="s">
        <v>13746</v>
      </c>
      <c r="E3251" s="17">
        <v>0.60711805555555598</v>
      </c>
      <c r="F3251" s="1" t="s">
        <v>62</v>
      </c>
    </row>
    <row r="3252" spans="2:6">
      <c r="B3252" s="1" t="s">
        <v>15574</v>
      </c>
      <c r="C3252" s="1">
        <v>2</v>
      </c>
      <c r="D3252" s="1" t="s">
        <v>3078</v>
      </c>
      <c r="E3252" s="17">
        <v>0.60719907407407403</v>
      </c>
      <c r="F3252" s="1" t="s">
        <v>62</v>
      </c>
    </row>
    <row r="3253" spans="2:6">
      <c r="B3253" s="1" t="s">
        <v>15619</v>
      </c>
      <c r="C3253" s="1">
        <v>1</v>
      </c>
      <c r="D3253" s="1" t="s">
        <v>13746</v>
      </c>
      <c r="E3253" s="17">
        <v>0.60721064814814796</v>
      </c>
      <c r="F3253" s="1" t="s">
        <v>62</v>
      </c>
    </row>
    <row r="3254" spans="2:6">
      <c r="B3254" s="1" t="s">
        <v>15630</v>
      </c>
      <c r="C3254" s="1">
        <v>1</v>
      </c>
      <c r="D3254" s="1" t="s">
        <v>13760</v>
      </c>
      <c r="E3254" s="17">
        <v>0.60723379629629604</v>
      </c>
      <c r="F3254" s="1" t="s">
        <v>62</v>
      </c>
    </row>
    <row r="3255" spans="2:6">
      <c r="B3255" s="1" t="s">
        <v>15622</v>
      </c>
      <c r="C3255" s="1">
        <v>1</v>
      </c>
      <c r="D3255" s="1" t="s">
        <v>13746</v>
      </c>
      <c r="E3255" s="17">
        <v>0.60724537037036996</v>
      </c>
      <c r="F3255" s="1" t="s">
        <v>62</v>
      </c>
    </row>
    <row r="3256" spans="2:6">
      <c r="B3256" s="1" t="s">
        <v>15631</v>
      </c>
      <c r="C3256" s="1">
        <v>2</v>
      </c>
      <c r="D3256" s="1" t="s">
        <v>3102</v>
      </c>
      <c r="E3256" s="17">
        <v>0.607453703703704</v>
      </c>
      <c r="F3256" s="1" t="s">
        <v>62</v>
      </c>
    </row>
    <row r="3257" spans="2:6">
      <c r="B3257" s="1" t="s">
        <v>15632</v>
      </c>
      <c r="C3257" s="1">
        <v>1</v>
      </c>
      <c r="D3257" s="1" t="s">
        <v>13760</v>
      </c>
      <c r="E3257" s="17">
        <v>0.60754629629629597</v>
      </c>
      <c r="F3257" s="1" t="s">
        <v>62</v>
      </c>
    </row>
    <row r="3258" spans="2:6">
      <c r="B3258" s="1" t="s">
        <v>15630</v>
      </c>
      <c r="C3258" s="1">
        <v>1</v>
      </c>
      <c r="D3258" s="1" t="s">
        <v>3077</v>
      </c>
      <c r="E3258" s="17">
        <v>0.60755787037037001</v>
      </c>
      <c r="F3258" s="1" t="s">
        <v>62</v>
      </c>
    </row>
    <row r="3259" spans="2:6">
      <c r="B3259" s="1" t="s">
        <v>15620</v>
      </c>
      <c r="C3259" s="1">
        <v>1</v>
      </c>
      <c r="D3259" s="1" t="s">
        <v>13746</v>
      </c>
      <c r="E3259" s="17">
        <v>0.60758101851851898</v>
      </c>
      <c r="F3259" s="1" t="s">
        <v>62</v>
      </c>
    </row>
    <row r="3260" spans="2:6">
      <c r="B3260" s="1" t="s">
        <v>15633</v>
      </c>
      <c r="C3260" s="1">
        <v>2</v>
      </c>
      <c r="D3260" s="1" t="s">
        <v>13687</v>
      </c>
      <c r="E3260" s="17">
        <v>0.60761574074074098</v>
      </c>
      <c r="F3260" s="1" t="s">
        <v>62</v>
      </c>
    </row>
    <row r="3261" spans="2:6">
      <c r="B3261" s="1" t="s">
        <v>15634</v>
      </c>
      <c r="C3261" s="1">
        <v>1</v>
      </c>
      <c r="D3261" s="1" t="s">
        <v>13753</v>
      </c>
      <c r="E3261" s="17">
        <v>0.60762731481481502</v>
      </c>
      <c r="F3261" s="1" t="s">
        <v>62</v>
      </c>
    </row>
    <row r="3262" spans="2:6">
      <c r="B3262" s="1" t="s">
        <v>15635</v>
      </c>
      <c r="C3262" s="1">
        <v>1</v>
      </c>
      <c r="D3262" s="1" t="s">
        <v>13687</v>
      </c>
      <c r="E3262" s="17">
        <v>0.60767361111111096</v>
      </c>
      <c r="F3262" s="1" t="s">
        <v>62</v>
      </c>
    </row>
    <row r="3263" spans="2:6">
      <c r="B3263" s="1" t="s">
        <v>15636</v>
      </c>
      <c r="C3263" s="1">
        <v>1</v>
      </c>
      <c r="D3263" s="1" t="s">
        <v>13753</v>
      </c>
      <c r="E3263" s="17">
        <v>0.60769675925925903</v>
      </c>
      <c r="F3263" s="1" t="s">
        <v>62</v>
      </c>
    </row>
    <row r="3264" spans="2:6">
      <c r="B3264" s="1" t="s">
        <v>15637</v>
      </c>
      <c r="C3264" s="1">
        <v>1</v>
      </c>
      <c r="D3264" s="1" t="s">
        <v>13753</v>
      </c>
      <c r="E3264" s="17">
        <v>0.60780092592592605</v>
      </c>
      <c r="F3264" s="1" t="s">
        <v>62</v>
      </c>
    </row>
    <row r="3265" spans="2:6">
      <c r="B3265" s="1" t="s">
        <v>15638</v>
      </c>
      <c r="C3265" s="1">
        <v>1</v>
      </c>
      <c r="D3265" s="1" t="s">
        <v>13753</v>
      </c>
      <c r="E3265" s="17">
        <v>0.60785879629629602</v>
      </c>
      <c r="F3265" s="1" t="s">
        <v>62</v>
      </c>
    </row>
    <row r="3266" spans="2:6">
      <c r="B3266" s="1" t="s">
        <v>15539</v>
      </c>
      <c r="C3266" s="1">
        <v>1</v>
      </c>
      <c r="D3266" s="1" t="s">
        <v>3078</v>
      </c>
      <c r="E3266" s="17">
        <v>0.60785879629629602</v>
      </c>
      <c r="F3266" s="1" t="s">
        <v>62</v>
      </c>
    </row>
    <row r="3267" spans="2:6">
      <c r="B3267" s="1" t="s">
        <v>14253</v>
      </c>
      <c r="C3267" s="1">
        <v>1</v>
      </c>
      <c r="D3267" s="1" t="s">
        <v>13746</v>
      </c>
      <c r="E3267" s="17">
        <v>0.607951388888889</v>
      </c>
      <c r="F3267" s="1" t="s">
        <v>62</v>
      </c>
    </row>
    <row r="3268" spans="2:6">
      <c r="B3268" s="1" t="s">
        <v>15636</v>
      </c>
      <c r="C3268" s="1">
        <v>1</v>
      </c>
      <c r="D3268" s="1" t="s">
        <v>3077</v>
      </c>
      <c r="E3268" s="17">
        <v>0.607951388888889</v>
      </c>
      <c r="F3268" s="1" t="s">
        <v>62</v>
      </c>
    </row>
    <row r="3269" spans="2:6">
      <c r="B3269" s="1" t="s">
        <v>15639</v>
      </c>
      <c r="C3269" s="1">
        <v>5</v>
      </c>
      <c r="D3269" s="1" t="s">
        <v>13753</v>
      </c>
      <c r="E3269" s="17">
        <v>0.60800925925925897</v>
      </c>
      <c r="F3269" s="1" t="s">
        <v>62</v>
      </c>
    </row>
    <row r="3270" spans="2:6">
      <c r="B3270" s="1" t="s">
        <v>15640</v>
      </c>
      <c r="C3270" s="1">
        <v>1</v>
      </c>
      <c r="D3270" s="1" t="s">
        <v>3076</v>
      </c>
      <c r="E3270" s="17">
        <v>0.60817129629629596</v>
      </c>
      <c r="F3270" s="1" t="s">
        <v>62</v>
      </c>
    </row>
    <row r="3271" spans="2:6">
      <c r="B3271" s="1" t="s">
        <v>15641</v>
      </c>
      <c r="C3271" s="1">
        <v>5</v>
      </c>
      <c r="D3271" s="1" t="s">
        <v>13753</v>
      </c>
      <c r="E3271" s="17">
        <v>0.60819444444444404</v>
      </c>
      <c r="F3271" s="1" t="s">
        <v>62</v>
      </c>
    </row>
    <row r="3272" spans="2:6">
      <c r="B3272" s="1" t="s">
        <v>15642</v>
      </c>
      <c r="C3272" s="1">
        <v>1</v>
      </c>
      <c r="D3272" s="1" t="s">
        <v>13687</v>
      </c>
      <c r="E3272" s="17">
        <v>0.60819444444444404</v>
      </c>
      <c r="F3272" s="1" t="s">
        <v>62</v>
      </c>
    </row>
    <row r="3273" spans="2:6">
      <c r="B3273" s="1" t="s">
        <v>15614</v>
      </c>
      <c r="C3273" s="1">
        <v>1</v>
      </c>
      <c r="D3273" s="1" t="s">
        <v>3078</v>
      </c>
      <c r="E3273" s="17">
        <v>0.60831018518518498</v>
      </c>
      <c r="F3273" s="1" t="s">
        <v>62</v>
      </c>
    </row>
    <row r="3274" spans="2:6">
      <c r="B3274" s="1" t="s">
        <v>15493</v>
      </c>
      <c r="C3274" s="1">
        <v>2</v>
      </c>
      <c r="D3274" s="1" t="s">
        <v>3095</v>
      </c>
      <c r="E3274" s="17">
        <v>0.60833333333333295</v>
      </c>
      <c r="F3274" s="1" t="s">
        <v>62</v>
      </c>
    </row>
    <row r="3275" spans="2:6">
      <c r="B3275" s="1" t="s">
        <v>15477</v>
      </c>
      <c r="C3275" s="1">
        <v>1</v>
      </c>
      <c r="D3275" s="1" t="s">
        <v>13746</v>
      </c>
      <c r="E3275" s="17">
        <v>0.60839120370370403</v>
      </c>
      <c r="F3275" s="1" t="s">
        <v>62</v>
      </c>
    </row>
    <row r="3276" spans="2:6">
      <c r="B3276" s="1" t="s">
        <v>15631</v>
      </c>
      <c r="C3276" s="1">
        <v>2</v>
      </c>
      <c r="D3276" s="1" t="s">
        <v>13746</v>
      </c>
      <c r="E3276" s="17">
        <v>0.60843749999999996</v>
      </c>
      <c r="F3276" s="1" t="s">
        <v>62</v>
      </c>
    </row>
    <row r="3277" spans="2:6">
      <c r="B3277" s="1" t="s">
        <v>15627</v>
      </c>
      <c r="C3277" s="1">
        <v>1</v>
      </c>
      <c r="D3277" s="1" t="s">
        <v>3095</v>
      </c>
      <c r="E3277" s="17">
        <v>0.60846064814814804</v>
      </c>
      <c r="F3277" s="1" t="s">
        <v>62</v>
      </c>
    </row>
    <row r="3278" spans="2:6">
      <c r="B3278" s="1" t="s">
        <v>15629</v>
      </c>
      <c r="C3278" s="1">
        <v>1</v>
      </c>
      <c r="D3278" s="1" t="s">
        <v>13746</v>
      </c>
      <c r="E3278" s="17">
        <v>0.60858796296296302</v>
      </c>
      <c r="F3278" s="1" t="s">
        <v>62</v>
      </c>
    </row>
    <row r="3279" spans="2:6">
      <c r="B3279" s="1" t="s">
        <v>15643</v>
      </c>
      <c r="C3279" s="1">
        <v>1</v>
      </c>
      <c r="D3279" s="1" t="s">
        <v>13753</v>
      </c>
      <c r="E3279" s="17">
        <v>0.608645833333333</v>
      </c>
      <c r="F3279" s="1" t="s">
        <v>62</v>
      </c>
    </row>
    <row r="3280" spans="2:6">
      <c r="B3280" s="1" t="s">
        <v>15644</v>
      </c>
      <c r="C3280" s="1">
        <v>1</v>
      </c>
      <c r="D3280" s="1" t="s">
        <v>13687</v>
      </c>
      <c r="E3280" s="17">
        <v>0.60872685185185205</v>
      </c>
      <c r="F3280" s="1" t="s">
        <v>62</v>
      </c>
    </row>
    <row r="3281" spans="2:6">
      <c r="B3281" s="1" t="s">
        <v>15645</v>
      </c>
      <c r="C3281" s="1">
        <v>1</v>
      </c>
      <c r="D3281" s="1" t="s">
        <v>13687</v>
      </c>
      <c r="E3281" s="17">
        <v>0.60876157407407405</v>
      </c>
      <c r="F3281" s="1" t="s">
        <v>62</v>
      </c>
    </row>
    <row r="3282" spans="2:6">
      <c r="B3282" s="1" t="s">
        <v>15646</v>
      </c>
      <c r="C3282" s="1">
        <v>1</v>
      </c>
      <c r="D3282" s="1" t="s">
        <v>13753</v>
      </c>
      <c r="E3282" s="17">
        <v>0.60903935185185198</v>
      </c>
      <c r="F3282" s="1" t="s">
        <v>62</v>
      </c>
    </row>
    <row r="3283" spans="2:6">
      <c r="B3283" s="1" t="s">
        <v>15625</v>
      </c>
      <c r="C3283" s="1">
        <v>1</v>
      </c>
      <c r="D3283" s="1" t="s">
        <v>13746</v>
      </c>
      <c r="E3283" s="17">
        <v>0.60907407407407399</v>
      </c>
      <c r="F3283" s="1" t="s">
        <v>62</v>
      </c>
    </row>
    <row r="3284" spans="2:6">
      <c r="B3284" s="1" t="s">
        <v>15647</v>
      </c>
      <c r="C3284" s="1">
        <v>1</v>
      </c>
      <c r="D3284" s="1" t="s">
        <v>13753</v>
      </c>
      <c r="E3284" s="17">
        <v>0.60908564814814803</v>
      </c>
      <c r="F3284" s="1" t="s">
        <v>62</v>
      </c>
    </row>
    <row r="3285" spans="2:6">
      <c r="B3285" s="1" t="s">
        <v>15609</v>
      </c>
      <c r="C3285" s="1">
        <v>2</v>
      </c>
      <c r="D3285" s="1" t="s">
        <v>13762</v>
      </c>
      <c r="E3285" s="17">
        <v>0.609108796296296</v>
      </c>
      <c r="F3285" s="1" t="s">
        <v>62</v>
      </c>
    </row>
    <row r="3286" spans="2:6">
      <c r="B3286" s="1" t="s">
        <v>15648</v>
      </c>
      <c r="C3286" s="1">
        <v>1</v>
      </c>
      <c r="D3286" s="1" t="s">
        <v>13753</v>
      </c>
      <c r="E3286" s="17">
        <v>0.60915509259259304</v>
      </c>
      <c r="F3286" s="1" t="s">
        <v>62</v>
      </c>
    </row>
    <row r="3287" spans="2:6">
      <c r="B3287" s="1" t="s">
        <v>15637</v>
      </c>
      <c r="C3287" s="1">
        <v>1</v>
      </c>
      <c r="D3287" s="1" t="s">
        <v>3077</v>
      </c>
      <c r="E3287" s="17">
        <v>0.60925925925925895</v>
      </c>
      <c r="F3287" s="1" t="s">
        <v>62</v>
      </c>
    </row>
    <row r="3288" spans="2:6">
      <c r="B3288" s="1" t="s">
        <v>15649</v>
      </c>
      <c r="C3288" s="1">
        <v>1</v>
      </c>
      <c r="D3288" s="1" t="s">
        <v>13753</v>
      </c>
      <c r="E3288" s="17">
        <v>0.60927083333333298</v>
      </c>
      <c r="F3288" s="1" t="s">
        <v>62</v>
      </c>
    </row>
    <row r="3289" spans="2:6">
      <c r="B3289" s="1" t="s">
        <v>15650</v>
      </c>
      <c r="C3289" s="1">
        <v>1</v>
      </c>
      <c r="D3289" s="1" t="s">
        <v>13760</v>
      </c>
      <c r="E3289" s="17">
        <v>0.60949074074074105</v>
      </c>
      <c r="F3289" s="1" t="s">
        <v>62</v>
      </c>
    </row>
    <row r="3290" spans="2:6">
      <c r="B3290" s="1" t="s">
        <v>15645</v>
      </c>
      <c r="C3290" s="1">
        <v>1</v>
      </c>
      <c r="D3290" s="1" t="s">
        <v>3078</v>
      </c>
      <c r="E3290" s="17">
        <v>0.60958333333333303</v>
      </c>
      <c r="F3290" s="1" t="s">
        <v>62</v>
      </c>
    </row>
    <row r="3291" spans="2:6">
      <c r="B3291" s="1" t="s">
        <v>15647</v>
      </c>
      <c r="C3291" s="1">
        <v>1</v>
      </c>
      <c r="D3291" s="1" t="s">
        <v>3078</v>
      </c>
      <c r="E3291" s="17">
        <v>0.60961805555555604</v>
      </c>
      <c r="F3291" s="1" t="s">
        <v>62</v>
      </c>
    </row>
    <row r="3292" spans="2:6">
      <c r="B3292" s="1" t="s">
        <v>15646</v>
      </c>
      <c r="C3292" s="1">
        <v>1</v>
      </c>
      <c r="D3292" s="1" t="s">
        <v>13746</v>
      </c>
      <c r="E3292" s="17">
        <v>0.60965277777777804</v>
      </c>
      <c r="F3292" s="1" t="s">
        <v>62</v>
      </c>
    </row>
    <row r="3293" spans="2:6">
      <c r="B3293" s="1" t="s">
        <v>15648</v>
      </c>
      <c r="C3293" s="1">
        <v>1</v>
      </c>
      <c r="D3293" s="1" t="s">
        <v>3078</v>
      </c>
      <c r="E3293" s="17">
        <v>0.60966435185185197</v>
      </c>
      <c r="F3293" s="1" t="s">
        <v>62</v>
      </c>
    </row>
    <row r="3294" spans="2:6">
      <c r="B3294" s="1" t="s">
        <v>15623</v>
      </c>
      <c r="C3294" s="1">
        <v>1</v>
      </c>
      <c r="D3294" s="1" t="s">
        <v>3077</v>
      </c>
      <c r="E3294" s="17">
        <v>0.60971064814814802</v>
      </c>
      <c r="F3294" s="1" t="s">
        <v>62</v>
      </c>
    </row>
    <row r="3295" spans="2:6">
      <c r="B3295" s="1" t="s">
        <v>15651</v>
      </c>
      <c r="C3295" s="1">
        <v>1</v>
      </c>
      <c r="D3295" s="1" t="s">
        <v>3076</v>
      </c>
      <c r="E3295" s="17">
        <v>0.609837962962963</v>
      </c>
      <c r="F3295" s="1" t="s">
        <v>62</v>
      </c>
    </row>
    <row r="3296" spans="2:6">
      <c r="B3296" s="1" t="s">
        <v>15652</v>
      </c>
      <c r="C3296" s="1">
        <v>1</v>
      </c>
      <c r="D3296" s="1" t="s">
        <v>13753</v>
      </c>
      <c r="E3296" s="17">
        <v>0.60989583333333297</v>
      </c>
      <c r="F3296" s="1" t="s">
        <v>62</v>
      </c>
    </row>
    <row r="3297" spans="2:6">
      <c r="B3297" s="1" t="s">
        <v>15641</v>
      </c>
      <c r="C3297" s="1">
        <v>5</v>
      </c>
      <c r="D3297" s="1" t="s">
        <v>3078</v>
      </c>
      <c r="E3297" s="17">
        <v>0.60995370370370405</v>
      </c>
      <c r="F3297" s="1" t="s">
        <v>62</v>
      </c>
    </row>
    <row r="3298" spans="2:6">
      <c r="B3298" s="1" t="s">
        <v>15653</v>
      </c>
      <c r="C3298" s="1">
        <v>1</v>
      </c>
      <c r="D3298" s="1" t="s">
        <v>13753</v>
      </c>
      <c r="E3298" s="17">
        <v>0.61013888888888901</v>
      </c>
      <c r="F3298" s="1" t="s">
        <v>62</v>
      </c>
    </row>
    <row r="3299" spans="2:6">
      <c r="B3299" s="1" t="s">
        <v>15654</v>
      </c>
      <c r="C3299" s="1">
        <v>1</v>
      </c>
      <c r="D3299" s="1" t="s">
        <v>3076</v>
      </c>
      <c r="E3299" s="17">
        <v>0.61016203703703698</v>
      </c>
      <c r="F3299" s="1" t="s">
        <v>62</v>
      </c>
    </row>
    <row r="3300" spans="2:6">
      <c r="B3300" s="1" t="s">
        <v>15638</v>
      </c>
      <c r="C3300" s="1">
        <v>1</v>
      </c>
      <c r="D3300" s="1" t="s">
        <v>3078</v>
      </c>
      <c r="E3300" s="17">
        <v>0.61031250000000004</v>
      </c>
      <c r="F3300" s="1" t="s">
        <v>62</v>
      </c>
    </row>
    <row r="3301" spans="2:6">
      <c r="B3301" s="1" t="s">
        <v>15655</v>
      </c>
      <c r="C3301" s="1">
        <v>1</v>
      </c>
      <c r="D3301" s="1" t="s">
        <v>13760</v>
      </c>
      <c r="E3301" s="17">
        <v>0.610335648148148</v>
      </c>
      <c r="F3301" s="1" t="s">
        <v>62</v>
      </c>
    </row>
    <row r="3302" spans="2:6">
      <c r="B3302" s="1" t="s">
        <v>15656</v>
      </c>
      <c r="C3302" s="1">
        <v>1</v>
      </c>
      <c r="D3302" s="1" t="s">
        <v>13687</v>
      </c>
      <c r="E3302" s="17">
        <v>0.61037037037037001</v>
      </c>
      <c r="F3302" s="1" t="s">
        <v>62</v>
      </c>
    </row>
    <row r="3303" spans="2:6">
      <c r="B3303" s="1" t="s">
        <v>15657</v>
      </c>
      <c r="C3303" s="1">
        <v>1</v>
      </c>
      <c r="D3303" s="1" t="s">
        <v>13760</v>
      </c>
      <c r="E3303" s="17">
        <v>0.61055555555555596</v>
      </c>
      <c r="F3303" s="1" t="s">
        <v>62</v>
      </c>
    </row>
    <row r="3304" spans="2:6">
      <c r="B3304" s="1" t="s">
        <v>15651</v>
      </c>
      <c r="C3304" s="1">
        <v>1</v>
      </c>
      <c r="D3304" s="1" t="s">
        <v>3078</v>
      </c>
      <c r="E3304" s="17">
        <v>0.61065972222222198</v>
      </c>
      <c r="F3304" s="1" t="s">
        <v>62</v>
      </c>
    </row>
    <row r="3305" spans="2:6">
      <c r="B3305" s="1" t="s">
        <v>15658</v>
      </c>
      <c r="C3305" s="1">
        <v>1</v>
      </c>
      <c r="D3305" s="1" t="s">
        <v>13760</v>
      </c>
      <c r="E3305" s="17">
        <v>0.61087962962963005</v>
      </c>
      <c r="F3305" s="1" t="s">
        <v>62</v>
      </c>
    </row>
    <row r="3306" spans="2:6">
      <c r="B3306" s="1" t="s">
        <v>15659</v>
      </c>
      <c r="C3306" s="1">
        <v>1</v>
      </c>
      <c r="D3306" s="1" t="s">
        <v>13760</v>
      </c>
      <c r="E3306" s="17">
        <v>0.61091435185185206</v>
      </c>
      <c r="F3306" s="1" t="s">
        <v>62</v>
      </c>
    </row>
    <row r="3307" spans="2:6">
      <c r="B3307" s="1" t="s">
        <v>15660</v>
      </c>
      <c r="C3307" s="1">
        <v>5</v>
      </c>
      <c r="D3307" s="1" t="s">
        <v>13753</v>
      </c>
      <c r="E3307" s="17">
        <v>0.61092592592592598</v>
      </c>
      <c r="F3307" s="1" t="s">
        <v>62</v>
      </c>
    </row>
    <row r="3308" spans="2:6">
      <c r="B3308" s="1" t="s">
        <v>15653</v>
      </c>
      <c r="C3308" s="1">
        <v>1</v>
      </c>
      <c r="D3308" s="1" t="s">
        <v>3078</v>
      </c>
      <c r="E3308" s="17">
        <v>0.61099537037036999</v>
      </c>
      <c r="F3308" s="1" t="s">
        <v>62</v>
      </c>
    </row>
    <row r="3309" spans="2:6">
      <c r="B3309" s="1" t="s">
        <v>15649</v>
      </c>
      <c r="C3309" s="1">
        <v>1</v>
      </c>
      <c r="D3309" s="1" t="s">
        <v>13746</v>
      </c>
      <c r="E3309" s="17">
        <v>0.61107638888888904</v>
      </c>
      <c r="F3309" s="1" t="s">
        <v>62</v>
      </c>
    </row>
    <row r="3310" spans="2:6">
      <c r="B3310" s="1" t="s">
        <v>15661</v>
      </c>
      <c r="C3310" s="1">
        <v>5</v>
      </c>
      <c r="D3310" s="1" t="s">
        <v>13753</v>
      </c>
      <c r="E3310" s="17">
        <v>0.61114583333333306</v>
      </c>
      <c r="F3310" s="1" t="s">
        <v>62</v>
      </c>
    </row>
    <row r="3311" spans="2:6">
      <c r="B3311" s="1" t="s">
        <v>15662</v>
      </c>
      <c r="C3311" s="1">
        <v>1</v>
      </c>
      <c r="D3311" s="1" t="s">
        <v>13753</v>
      </c>
      <c r="E3311" s="17">
        <v>0.61122685185185199</v>
      </c>
      <c r="F3311" s="1" t="s">
        <v>62</v>
      </c>
    </row>
    <row r="3312" spans="2:6">
      <c r="B3312" s="1" t="s">
        <v>15650</v>
      </c>
      <c r="C3312" s="1">
        <v>1</v>
      </c>
      <c r="D3312" s="1" t="s">
        <v>3095</v>
      </c>
      <c r="E3312" s="17">
        <v>0.61124999999999996</v>
      </c>
      <c r="F3312" s="1" t="s">
        <v>62</v>
      </c>
    </row>
    <row r="3313" spans="2:6">
      <c r="B3313" s="1" t="s">
        <v>15663</v>
      </c>
      <c r="C3313" s="1">
        <v>1</v>
      </c>
      <c r="D3313" s="1" t="s">
        <v>13753</v>
      </c>
      <c r="E3313" s="17">
        <v>0.61130787037037004</v>
      </c>
      <c r="F3313" s="1" t="s">
        <v>62</v>
      </c>
    </row>
    <row r="3314" spans="2:6">
      <c r="B3314" s="1" t="s">
        <v>15654</v>
      </c>
      <c r="C3314" s="1">
        <v>1</v>
      </c>
      <c r="D3314" s="1" t="s">
        <v>13746</v>
      </c>
      <c r="E3314" s="17">
        <v>0.61143518518518503</v>
      </c>
      <c r="F3314" s="1" t="s">
        <v>62</v>
      </c>
    </row>
    <row r="3315" spans="2:6">
      <c r="B3315" s="1" t="s">
        <v>15600</v>
      </c>
      <c r="C3315" s="1">
        <v>1</v>
      </c>
      <c r="D3315" s="1" t="s">
        <v>3077</v>
      </c>
      <c r="E3315" s="17">
        <v>0.61144675925925895</v>
      </c>
      <c r="F3315" s="1" t="s">
        <v>62</v>
      </c>
    </row>
    <row r="3316" spans="2:6">
      <c r="B3316" s="1" t="s">
        <v>15663</v>
      </c>
      <c r="C3316" s="1">
        <v>1</v>
      </c>
      <c r="D3316" s="1" t="s">
        <v>13746</v>
      </c>
      <c r="E3316" s="17">
        <v>0.61148148148148196</v>
      </c>
      <c r="F3316" s="1" t="s">
        <v>62</v>
      </c>
    </row>
    <row r="3317" spans="2:6">
      <c r="B3317" s="1" t="s">
        <v>15657</v>
      </c>
      <c r="C3317" s="1">
        <v>1</v>
      </c>
      <c r="D3317" s="1" t="s">
        <v>3078</v>
      </c>
      <c r="E3317" s="17">
        <v>0.61150462962963004</v>
      </c>
      <c r="F3317" s="1" t="s">
        <v>62</v>
      </c>
    </row>
    <row r="3318" spans="2:6">
      <c r="B3318" s="1" t="s">
        <v>15664</v>
      </c>
      <c r="C3318" s="1">
        <v>2</v>
      </c>
      <c r="D3318" s="1" t="s">
        <v>13753</v>
      </c>
      <c r="E3318" s="17">
        <v>0.61156250000000001</v>
      </c>
      <c r="F3318" s="1" t="s">
        <v>62</v>
      </c>
    </row>
    <row r="3319" spans="2:6">
      <c r="B3319" s="1" t="s">
        <v>15660</v>
      </c>
      <c r="C3319" s="1">
        <v>5</v>
      </c>
      <c r="D3319" s="1" t="s">
        <v>3078</v>
      </c>
      <c r="E3319" s="17">
        <v>0.61162037037036998</v>
      </c>
      <c r="F3319" s="1" t="s">
        <v>62</v>
      </c>
    </row>
    <row r="3320" spans="2:6">
      <c r="B3320" s="1" t="s">
        <v>15665</v>
      </c>
      <c r="C3320" s="1">
        <v>1</v>
      </c>
      <c r="D3320" s="1" t="s">
        <v>13753</v>
      </c>
      <c r="E3320" s="17">
        <v>0.611759259259259</v>
      </c>
      <c r="F3320" s="1" t="s">
        <v>62</v>
      </c>
    </row>
    <row r="3321" spans="2:6">
      <c r="B3321" s="1" t="s">
        <v>15644</v>
      </c>
      <c r="C3321" s="1">
        <v>1</v>
      </c>
      <c r="D3321" s="1" t="s">
        <v>13746</v>
      </c>
      <c r="E3321" s="17">
        <v>0.61179398148148101</v>
      </c>
      <c r="F3321" s="1" t="s">
        <v>62</v>
      </c>
    </row>
    <row r="3322" spans="2:6">
      <c r="B3322" s="1" t="s">
        <v>15666</v>
      </c>
      <c r="C3322" s="1">
        <v>1</v>
      </c>
      <c r="D3322" s="1" t="s">
        <v>3076</v>
      </c>
      <c r="E3322" s="17">
        <v>0.61186342592592602</v>
      </c>
      <c r="F3322" s="1" t="s">
        <v>62</v>
      </c>
    </row>
    <row r="3323" spans="2:6">
      <c r="B3323" s="1" t="s">
        <v>15665</v>
      </c>
      <c r="C3323" s="1">
        <v>1</v>
      </c>
      <c r="D3323" s="1" t="s">
        <v>13746</v>
      </c>
      <c r="E3323" s="17">
        <v>0.61193287037037003</v>
      </c>
      <c r="F3323" s="1" t="s">
        <v>62</v>
      </c>
    </row>
    <row r="3324" spans="2:6">
      <c r="B3324" s="1" t="s">
        <v>15667</v>
      </c>
      <c r="C3324" s="1">
        <v>1</v>
      </c>
      <c r="D3324" s="1" t="s">
        <v>13753</v>
      </c>
      <c r="E3324" s="17">
        <v>0.61194444444444396</v>
      </c>
      <c r="F3324" s="1" t="s">
        <v>62</v>
      </c>
    </row>
    <row r="3325" spans="2:6">
      <c r="B3325" s="1" t="s">
        <v>15656</v>
      </c>
      <c r="C3325" s="1">
        <v>1</v>
      </c>
      <c r="D3325" s="1" t="s">
        <v>13746</v>
      </c>
      <c r="E3325" s="17">
        <v>0.61196759259259303</v>
      </c>
      <c r="F3325" s="1" t="s">
        <v>62</v>
      </c>
    </row>
    <row r="3326" spans="2:6">
      <c r="B3326" s="1" t="s">
        <v>15635</v>
      </c>
      <c r="C3326" s="1">
        <v>1</v>
      </c>
      <c r="D3326" s="1" t="s">
        <v>13762</v>
      </c>
      <c r="E3326" s="17">
        <v>0.61197916666666696</v>
      </c>
      <c r="F3326" s="1" t="s">
        <v>62</v>
      </c>
    </row>
    <row r="3327" spans="2:6">
      <c r="B3327" s="1" t="s">
        <v>15652</v>
      </c>
      <c r="C3327" s="1">
        <v>1</v>
      </c>
      <c r="D3327" s="1" t="s">
        <v>13746</v>
      </c>
      <c r="E3327" s="17">
        <v>0.61200231481481504</v>
      </c>
      <c r="F3327" s="1" t="s">
        <v>62</v>
      </c>
    </row>
    <row r="3328" spans="2:6">
      <c r="B3328" s="1" t="s">
        <v>15668</v>
      </c>
      <c r="C3328" s="1">
        <v>1</v>
      </c>
      <c r="D3328" s="1" t="s">
        <v>13753</v>
      </c>
      <c r="E3328" s="17">
        <v>0.61201388888888897</v>
      </c>
      <c r="F3328" s="1" t="s">
        <v>62</v>
      </c>
    </row>
    <row r="3329" spans="2:6">
      <c r="B3329" s="1" t="s">
        <v>15669</v>
      </c>
      <c r="C3329" s="1">
        <v>1</v>
      </c>
      <c r="D3329" s="1" t="s">
        <v>13753</v>
      </c>
      <c r="E3329" s="17">
        <v>0.61252314814814801</v>
      </c>
      <c r="F3329" s="1" t="s">
        <v>62</v>
      </c>
    </row>
    <row r="3330" spans="2:6">
      <c r="B3330" s="1" t="s">
        <v>15670</v>
      </c>
      <c r="C3330" s="1">
        <v>1</v>
      </c>
      <c r="D3330" s="1" t="s">
        <v>13753</v>
      </c>
      <c r="E3330" s="17">
        <v>0.61252314814814801</v>
      </c>
      <c r="F3330" s="1" t="s">
        <v>62</v>
      </c>
    </row>
    <row r="3331" spans="2:6">
      <c r="B3331" s="1" t="s">
        <v>14377</v>
      </c>
      <c r="C3331" s="1">
        <v>1</v>
      </c>
      <c r="D3331" s="1" t="s">
        <v>3077</v>
      </c>
      <c r="E3331" s="17">
        <v>0.61260416666666695</v>
      </c>
      <c r="F3331" s="1" t="s">
        <v>62</v>
      </c>
    </row>
    <row r="3332" spans="2:6">
      <c r="B3332" s="1" t="s">
        <v>15658</v>
      </c>
      <c r="C3332" s="1">
        <v>1</v>
      </c>
      <c r="D3332" s="1" t="s">
        <v>3078</v>
      </c>
      <c r="E3332" s="17">
        <v>0.61266203703703703</v>
      </c>
      <c r="F3332" s="1" t="s">
        <v>62</v>
      </c>
    </row>
    <row r="3333" spans="2:6">
      <c r="B3333" s="1" t="s">
        <v>15668</v>
      </c>
      <c r="C3333" s="1">
        <v>1</v>
      </c>
      <c r="D3333" s="1" t="s">
        <v>3078</v>
      </c>
      <c r="E3333" s="17">
        <v>0.61269675925925904</v>
      </c>
      <c r="F3333" s="1" t="s">
        <v>62</v>
      </c>
    </row>
    <row r="3334" spans="2:6">
      <c r="B3334" s="1" t="s">
        <v>15671</v>
      </c>
      <c r="C3334" s="1">
        <v>1</v>
      </c>
      <c r="D3334" s="1" t="s">
        <v>13760</v>
      </c>
      <c r="E3334" s="17">
        <v>0.61283564814814795</v>
      </c>
      <c r="F3334" s="1" t="s">
        <v>62</v>
      </c>
    </row>
    <row r="3335" spans="2:6">
      <c r="B3335" s="1" t="s">
        <v>15672</v>
      </c>
      <c r="C3335" s="1">
        <v>1</v>
      </c>
      <c r="D3335" s="1" t="s">
        <v>13753</v>
      </c>
      <c r="E3335" s="17">
        <v>0.61305555555555602</v>
      </c>
      <c r="F3335" s="1" t="s">
        <v>62</v>
      </c>
    </row>
    <row r="3336" spans="2:6">
      <c r="B3336" s="1" t="s">
        <v>15673</v>
      </c>
      <c r="C3336" s="1">
        <v>1</v>
      </c>
      <c r="D3336" s="1" t="s">
        <v>13753</v>
      </c>
      <c r="E3336" s="17">
        <v>0.61321759259259301</v>
      </c>
      <c r="F3336" s="1" t="s">
        <v>62</v>
      </c>
    </row>
    <row r="3337" spans="2:6">
      <c r="B3337" s="1" t="s">
        <v>15589</v>
      </c>
      <c r="C3337" s="1">
        <v>5</v>
      </c>
      <c r="D3337" s="1" t="s">
        <v>3078</v>
      </c>
      <c r="E3337" s="17">
        <v>0.61325231481481501</v>
      </c>
      <c r="F3337" s="1" t="s">
        <v>62</v>
      </c>
    </row>
    <row r="3338" spans="2:6">
      <c r="B3338" s="1" t="s">
        <v>15674</v>
      </c>
      <c r="C3338" s="1">
        <v>1</v>
      </c>
      <c r="D3338" s="1" t="s">
        <v>13753</v>
      </c>
      <c r="E3338" s="17">
        <v>0.61327546296296298</v>
      </c>
      <c r="F3338" s="1" t="s">
        <v>62</v>
      </c>
    </row>
    <row r="3339" spans="2:6">
      <c r="B3339" s="1" t="s">
        <v>15675</v>
      </c>
      <c r="C3339" s="1">
        <v>1</v>
      </c>
      <c r="D3339" s="1" t="s">
        <v>13753</v>
      </c>
      <c r="E3339" s="17">
        <v>0.61331018518518499</v>
      </c>
      <c r="F3339" s="1" t="s">
        <v>62</v>
      </c>
    </row>
    <row r="3340" spans="2:6">
      <c r="B3340" s="1" t="s">
        <v>15676</v>
      </c>
      <c r="C3340" s="1">
        <v>1</v>
      </c>
      <c r="D3340" s="1" t="s">
        <v>13687</v>
      </c>
      <c r="E3340" s="17">
        <v>0.61335648148148103</v>
      </c>
      <c r="F3340" s="1" t="s">
        <v>62</v>
      </c>
    </row>
    <row r="3341" spans="2:6">
      <c r="B3341" s="1" t="s">
        <v>14835</v>
      </c>
      <c r="C3341" s="1">
        <v>5</v>
      </c>
      <c r="D3341" s="1" t="s">
        <v>3078</v>
      </c>
      <c r="E3341" s="17">
        <v>0.61335648148148103</v>
      </c>
      <c r="F3341" s="1" t="s">
        <v>62</v>
      </c>
    </row>
    <row r="3342" spans="2:6">
      <c r="B3342" s="1" t="s">
        <v>15677</v>
      </c>
      <c r="C3342" s="1">
        <v>1</v>
      </c>
      <c r="D3342" s="1" t="s">
        <v>13687</v>
      </c>
      <c r="E3342" s="17">
        <v>0.61339120370370404</v>
      </c>
      <c r="F3342" s="1" t="s">
        <v>62</v>
      </c>
    </row>
    <row r="3343" spans="2:6">
      <c r="B3343" s="1" t="s">
        <v>15678</v>
      </c>
      <c r="C3343" s="1">
        <v>1</v>
      </c>
      <c r="D3343" s="1" t="s">
        <v>3076</v>
      </c>
      <c r="E3343" s="17">
        <v>0.61340277777777796</v>
      </c>
      <c r="F3343" s="1" t="s">
        <v>62</v>
      </c>
    </row>
    <row r="3344" spans="2:6">
      <c r="B3344" s="1" t="s">
        <v>15679</v>
      </c>
      <c r="C3344" s="1">
        <v>1</v>
      </c>
      <c r="D3344" s="1" t="s">
        <v>13753</v>
      </c>
      <c r="E3344" s="17">
        <v>0.61354166666666698</v>
      </c>
      <c r="F3344" s="1" t="s">
        <v>62</v>
      </c>
    </row>
    <row r="3345" spans="2:6">
      <c r="B3345" s="1" t="s">
        <v>15680</v>
      </c>
      <c r="C3345" s="1">
        <v>1</v>
      </c>
      <c r="D3345" s="1" t="s">
        <v>13753</v>
      </c>
      <c r="E3345" s="17">
        <v>0.613645833333333</v>
      </c>
      <c r="F3345" s="1" t="s">
        <v>62</v>
      </c>
    </row>
    <row r="3346" spans="2:6">
      <c r="B3346" s="1" t="s">
        <v>15681</v>
      </c>
      <c r="C3346" s="1">
        <v>1</v>
      </c>
      <c r="D3346" s="1" t="s">
        <v>13687</v>
      </c>
      <c r="E3346" s="17">
        <v>0.61375000000000002</v>
      </c>
      <c r="F3346" s="1" t="s">
        <v>62</v>
      </c>
    </row>
    <row r="3347" spans="2:6">
      <c r="B3347" s="1" t="s">
        <v>15682</v>
      </c>
      <c r="C3347" s="1">
        <v>1</v>
      </c>
      <c r="D3347" s="1" t="s">
        <v>3076</v>
      </c>
      <c r="E3347" s="17">
        <v>0.61386574074074096</v>
      </c>
      <c r="F3347" s="1" t="s">
        <v>62</v>
      </c>
    </row>
    <row r="3348" spans="2:6">
      <c r="B3348" s="1" t="s">
        <v>15669</v>
      </c>
      <c r="C3348" s="1">
        <v>1</v>
      </c>
      <c r="D3348" s="1" t="s">
        <v>13746</v>
      </c>
      <c r="E3348" s="17">
        <v>0.61386574074074096</v>
      </c>
      <c r="F3348" s="1" t="s">
        <v>62</v>
      </c>
    </row>
    <row r="3349" spans="2:6">
      <c r="B3349" s="1" t="s">
        <v>15683</v>
      </c>
      <c r="C3349" s="1">
        <v>1</v>
      </c>
      <c r="D3349" s="1" t="s">
        <v>13753</v>
      </c>
      <c r="E3349" s="17">
        <v>0.61401620370370402</v>
      </c>
      <c r="F3349" s="1" t="s">
        <v>62</v>
      </c>
    </row>
    <row r="3350" spans="2:6">
      <c r="B3350" s="1" t="s">
        <v>15678</v>
      </c>
      <c r="C3350" s="1">
        <v>1</v>
      </c>
      <c r="D3350" s="1" t="s">
        <v>3077</v>
      </c>
      <c r="E3350" s="17">
        <v>0.61408564814814803</v>
      </c>
      <c r="F3350" s="1" t="s">
        <v>62</v>
      </c>
    </row>
    <row r="3351" spans="2:6">
      <c r="B3351" s="1" t="s">
        <v>15684</v>
      </c>
      <c r="C3351" s="1">
        <v>1</v>
      </c>
      <c r="D3351" s="1" t="s">
        <v>13687</v>
      </c>
      <c r="E3351" s="17">
        <v>0.61427083333333299</v>
      </c>
      <c r="F3351" s="1" t="s">
        <v>62</v>
      </c>
    </row>
    <row r="3352" spans="2:6">
      <c r="B3352" s="1" t="s">
        <v>15670</v>
      </c>
      <c r="C3352" s="1">
        <v>1</v>
      </c>
      <c r="D3352" s="1" t="s">
        <v>13762</v>
      </c>
      <c r="E3352" s="17">
        <v>0.61428240740740703</v>
      </c>
      <c r="F3352" s="1" t="s">
        <v>62</v>
      </c>
    </row>
    <row r="3353" spans="2:6">
      <c r="B3353" s="1" t="s">
        <v>15685</v>
      </c>
      <c r="C3353" s="1">
        <v>1</v>
      </c>
      <c r="D3353" s="1" t="s">
        <v>13753</v>
      </c>
      <c r="E3353" s="17">
        <v>0.61431712962963003</v>
      </c>
      <c r="F3353" s="1" t="s">
        <v>62</v>
      </c>
    </row>
    <row r="3354" spans="2:6">
      <c r="B3354" s="1" t="s">
        <v>15532</v>
      </c>
      <c r="C3354" s="1">
        <v>1</v>
      </c>
      <c r="D3354" s="1" t="s">
        <v>13746</v>
      </c>
      <c r="E3354" s="17">
        <v>0.614340277777778</v>
      </c>
      <c r="F3354" s="1" t="s">
        <v>62</v>
      </c>
    </row>
    <row r="3355" spans="2:6">
      <c r="B3355" s="1" t="s">
        <v>15685</v>
      </c>
      <c r="C3355" s="1">
        <v>1</v>
      </c>
      <c r="D3355" s="1" t="s">
        <v>3077</v>
      </c>
      <c r="E3355" s="17">
        <v>0.61449074074074095</v>
      </c>
      <c r="F3355" s="1" t="s">
        <v>62</v>
      </c>
    </row>
    <row r="3356" spans="2:6">
      <c r="B3356" s="1" t="s">
        <v>15672</v>
      </c>
      <c r="C3356" s="1">
        <v>1</v>
      </c>
      <c r="D3356" s="1" t="s">
        <v>3077</v>
      </c>
      <c r="E3356" s="17">
        <v>0.61451388888888903</v>
      </c>
      <c r="F3356" s="1" t="s">
        <v>62</v>
      </c>
    </row>
    <row r="3357" spans="2:6">
      <c r="B3357" s="1" t="s">
        <v>15684</v>
      </c>
      <c r="C3357" s="1">
        <v>1</v>
      </c>
      <c r="D3357" s="1" t="s">
        <v>13762</v>
      </c>
      <c r="E3357" s="17">
        <v>0.61453703703703699</v>
      </c>
      <c r="F3357" s="1" t="s">
        <v>62</v>
      </c>
    </row>
    <row r="3358" spans="2:6">
      <c r="B3358" s="1" t="s">
        <v>15686</v>
      </c>
      <c r="C3358" s="1">
        <v>1</v>
      </c>
      <c r="D3358" s="1" t="s">
        <v>3076</v>
      </c>
      <c r="E3358" s="17">
        <v>0.61466435185185198</v>
      </c>
      <c r="F3358" s="1" t="s">
        <v>63</v>
      </c>
    </row>
    <row r="3359" spans="2:6">
      <c r="B3359" s="1" t="s">
        <v>15687</v>
      </c>
      <c r="C3359" s="1">
        <v>1</v>
      </c>
      <c r="D3359" s="1" t="s">
        <v>13760</v>
      </c>
      <c r="E3359" s="17">
        <v>0.61467592592592601</v>
      </c>
      <c r="F3359" s="1" t="s">
        <v>63</v>
      </c>
    </row>
    <row r="3360" spans="2:6">
      <c r="B3360" s="1" t="s">
        <v>15667</v>
      </c>
      <c r="C3360" s="1">
        <v>1</v>
      </c>
      <c r="D3360" s="1" t="s">
        <v>3078</v>
      </c>
      <c r="E3360" s="17">
        <v>0.61468750000000005</v>
      </c>
      <c r="F3360" s="1" t="s">
        <v>63</v>
      </c>
    </row>
    <row r="3361" spans="2:6">
      <c r="B3361" s="1" t="s">
        <v>15683</v>
      </c>
      <c r="C3361" s="1">
        <v>1</v>
      </c>
      <c r="D3361" s="1" t="s">
        <v>3078</v>
      </c>
      <c r="E3361" s="17">
        <v>0.61472222222222195</v>
      </c>
      <c r="F3361" s="1" t="s">
        <v>63</v>
      </c>
    </row>
    <row r="3362" spans="2:6">
      <c r="B3362" s="1" t="s">
        <v>15674</v>
      </c>
      <c r="C3362" s="1">
        <v>1</v>
      </c>
      <c r="D3362" s="1" t="s">
        <v>3077</v>
      </c>
      <c r="E3362" s="17">
        <v>0.61476851851851899</v>
      </c>
      <c r="F3362" s="1" t="s">
        <v>63</v>
      </c>
    </row>
    <row r="3363" spans="2:6">
      <c r="B3363" s="1" t="s">
        <v>15602</v>
      </c>
      <c r="C3363" s="1">
        <v>1</v>
      </c>
      <c r="D3363" s="1" t="s">
        <v>3077</v>
      </c>
      <c r="E3363" s="17">
        <v>0.61486111111111097</v>
      </c>
      <c r="F3363" s="1" t="s">
        <v>63</v>
      </c>
    </row>
    <row r="3364" spans="2:6">
      <c r="B3364" s="1" t="s">
        <v>15676</v>
      </c>
      <c r="C3364" s="1">
        <v>1</v>
      </c>
      <c r="D3364" s="1" t="s">
        <v>13746</v>
      </c>
      <c r="E3364" s="17">
        <v>0.615069444444444</v>
      </c>
      <c r="F3364" s="1" t="s">
        <v>63</v>
      </c>
    </row>
    <row r="3365" spans="2:6">
      <c r="B3365" s="1" t="s">
        <v>15688</v>
      </c>
      <c r="C3365" s="1">
        <v>1</v>
      </c>
      <c r="D3365" s="1" t="s">
        <v>13760</v>
      </c>
      <c r="E3365" s="17">
        <v>0.61509259259259297</v>
      </c>
      <c r="F3365" s="1" t="s">
        <v>63</v>
      </c>
    </row>
    <row r="3366" spans="2:6">
      <c r="B3366" s="1" t="s">
        <v>15689</v>
      </c>
      <c r="C3366" s="1">
        <v>1</v>
      </c>
      <c r="D3366" s="1" t="s">
        <v>13760</v>
      </c>
      <c r="E3366" s="17">
        <v>0.61513888888888901</v>
      </c>
      <c r="F3366" s="1" t="s">
        <v>63</v>
      </c>
    </row>
    <row r="3367" spans="2:6">
      <c r="B3367" s="1" t="s">
        <v>15592</v>
      </c>
      <c r="C3367" s="1">
        <v>1</v>
      </c>
      <c r="D3367" s="1" t="s">
        <v>13746</v>
      </c>
      <c r="E3367" s="17">
        <v>0.61513888888888901</v>
      </c>
      <c r="F3367" s="1" t="s">
        <v>63</v>
      </c>
    </row>
    <row r="3368" spans="2:6">
      <c r="B3368" s="1" t="s">
        <v>15604</v>
      </c>
      <c r="C3368" s="1">
        <v>1</v>
      </c>
      <c r="D3368" s="1" t="s">
        <v>13746</v>
      </c>
      <c r="E3368" s="17">
        <v>0.61517361111111102</v>
      </c>
      <c r="F3368" s="1" t="s">
        <v>63</v>
      </c>
    </row>
    <row r="3369" spans="2:6">
      <c r="B3369" s="1" t="s">
        <v>15690</v>
      </c>
      <c r="C3369" s="1">
        <v>2</v>
      </c>
      <c r="D3369" s="1" t="s">
        <v>13760</v>
      </c>
      <c r="E3369" s="17">
        <v>0.61521990740740695</v>
      </c>
      <c r="F3369" s="1" t="s">
        <v>63</v>
      </c>
    </row>
    <row r="3370" spans="2:6">
      <c r="B3370" s="1" t="s">
        <v>15691</v>
      </c>
      <c r="C3370" s="1">
        <v>1</v>
      </c>
      <c r="D3370" s="1" t="s">
        <v>13753</v>
      </c>
      <c r="E3370" s="17">
        <v>0.61542824074074098</v>
      </c>
      <c r="F3370" s="1" t="s">
        <v>63</v>
      </c>
    </row>
    <row r="3371" spans="2:6">
      <c r="B3371" s="1" t="s">
        <v>15692</v>
      </c>
      <c r="C3371" s="1">
        <v>1</v>
      </c>
      <c r="D3371" s="1" t="s">
        <v>13760</v>
      </c>
      <c r="E3371" s="17">
        <v>0.61543981481481502</v>
      </c>
      <c r="F3371" s="1" t="s">
        <v>63</v>
      </c>
    </row>
    <row r="3372" spans="2:6">
      <c r="B3372" s="1" t="s">
        <v>15693</v>
      </c>
      <c r="C3372" s="1">
        <v>1</v>
      </c>
      <c r="D3372" s="1" t="s">
        <v>13753</v>
      </c>
      <c r="E3372" s="17">
        <v>0.61546296296296299</v>
      </c>
      <c r="F3372" s="1" t="s">
        <v>63</v>
      </c>
    </row>
    <row r="3373" spans="2:6">
      <c r="B3373" s="1" t="s">
        <v>15694</v>
      </c>
      <c r="C3373" s="1">
        <v>1</v>
      </c>
      <c r="D3373" s="1" t="s">
        <v>13760</v>
      </c>
      <c r="E3373" s="17">
        <v>0.61550925925925903</v>
      </c>
      <c r="F3373" s="1" t="s">
        <v>63</v>
      </c>
    </row>
    <row r="3374" spans="2:6">
      <c r="B3374" s="1" t="s">
        <v>15673</v>
      </c>
      <c r="C3374" s="1">
        <v>1</v>
      </c>
      <c r="D3374" s="1" t="s">
        <v>13746</v>
      </c>
      <c r="E3374" s="17">
        <v>0.61555555555555597</v>
      </c>
      <c r="F3374" s="1" t="s">
        <v>63</v>
      </c>
    </row>
    <row r="3375" spans="2:6">
      <c r="B3375" s="1" t="s">
        <v>15248</v>
      </c>
      <c r="C3375" s="1">
        <v>1</v>
      </c>
      <c r="D3375" s="1" t="s">
        <v>13746</v>
      </c>
      <c r="E3375" s="17">
        <v>0.61556712962963001</v>
      </c>
      <c r="F3375" s="1" t="s">
        <v>63</v>
      </c>
    </row>
    <row r="3376" spans="2:6">
      <c r="B3376" s="1" t="s">
        <v>15695</v>
      </c>
      <c r="C3376" s="1">
        <v>1</v>
      </c>
      <c r="D3376" s="1" t="s">
        <v>13687</v>
      </c>
      <c r="E3376" s="17">
        <v>0.61563657407407402</v>
      </c>
      <c r="F3376" s="1" t="s">
        <v>63</v>
      </c>
    </row>
    <row r="3377" spans="2:6">
      <c r="B3377" s="1" t="s">
        <v>15696</v>
      </c>
      <c r="C3377" s="1">
        <v>1</v>
      </c>
      <c r="D3377" s="1" t="s">
        <v>13753</v>
      </c>
      <c r="E3377" s="17">
        <v>0.61570601851851803</v>
      </c>
      <c r="F3377" s="1" t="s">
        <v>63</v>
      </c>
    </row>
    <row r="3378" spans="2:6">
      <c r="B3378" s="1" t="s">
        <v>15697</v>
      </c>
      <c r="C3378" s="1">
        <v>1</v>
      </c>
      <c r="D3378" s="1" t="s">
        <v>13753</v>
      </c>
      <c r="E3378" s="17">
        <v>0.61578703703703697</v>
      </c>
      <c r="F3378" s="1" t="s">
        <v>63</v>
      </c>
    </row>
    <row r="3379" spans="2:6">
      <c r="B3379" s="1" t="s">
        <v>15698</v>
      </c>
      <c r="C3379" s="1">
        <v>1</v>
      </c>
      <c r="D3379" s="1" t="s">
        <v>13687</v>
      </c>
      <c r="E3379" s="17">
        <v>0.61581018518518504</v>
      </c>
      <c r="F3379" s="1" t="s">
        <v>63</v>
      </c>
    </row>
    <row r="3380" spans="2:6">
      <c r="B3380" s="1" t="s">
        <v>15692</v>
      </c>
      <c r="C3380" s="1">
        <v>1</v>
      </c>
      <c r="D3380" s="1" t="s">
        <v>3077</v>
      </c>
      <c r="E3380" s="17">
        <v>0.61587962962963005</v>
      </c>
      <c r="F3380" s="1" t="s">
        <v>63</v>
      </c>
    </row>
    <row r="3381" spans="2:6">
      <c r="B3381" s="1" t="s">
        <v>15699</v>
      </c>
      <c r="C3381" s="1">
        <v>5</v>
      </c>
      <c r="D3381" s="1" t="s">
        <v>13753</v>
      </c>
      <c r="E3381" s="17">
        <v>0.61589120370370398</v>
      </c>
      <c r="F3381" s="1" t="s">
        <v>63</v>
      </c>
    </row>
    <row r="3382" spans="2:6">
      <c r="B3382" s="1" t="s">
        <v>15700</v>
      </c>
      <c r="C3382" s="1">
        <v>1</v>
      </c>
      <c r="D3382" s="1" t="s">
        <v>13753</v>
      </c>
      <c r="E3382" s="17">
        <v>0.61613425925925902</v>
      </c>
      <c r="F3382" s="1" t="s">
        <v>63</v>
      </c>
    </row>
    <row r="3383" spans="2:6">
      <c r="B3383" s="1" t="s">
        <v>15693</v>
      </c>
      <c r="C3383" s="1">
        <v>1</v>
      </c>
      <c r="D3383" s="1" t="s">
        <v>3078</v>
      </c>
      <c r="E3383" s="17">
        <v>0.61615740740740699</v>
      </c>
      <c r="F3383" s="1" t="s">
        <v>63</v>
      </c>
    </row>
    <row r="3384" spans="2:6">
      <c r="B3384" s="1" t="s">
        <v>15701</v>
      </c>
      <c r="C3384" s="1">
        <v>1</v>
      </c>
      <c r="D3384" s="1" t="s">
        <v>13753</v>
      </c>
      <c r="E3384" s="17">
        <v>0.61620370370370403</v>
      </c>
      <c r="F3384" s="1" t="s">
        <v>63</v>
      </c>
    </row>
    <row r="3385" spans="2:6">
      <c r="B3385" s="1" t="s">
        <v>15686</v>
      </c>
      <c r="C3385" s="1">
        <v>1</v>
      </c>
      <c r="D3385" s="1" t="s">
        <v>13746</v>
      </c>
      <c r="E3385" s="17">
        <v>0.616226851851852</v>
      </c>
      <c r="F3385" s="1" t="s">
        <v>63</v>
      </c>
    </row>
    <row r="3386" spans="2:6">
      <c r="B3386" s="1" t="s">
        <v>15702</v>
      </c>
      <c r="C3386" s="1">
        <v>2</v>
      </c>
      <c r="D3386" s="1" t="s">
        <v>13753</v>
      </c>
      <c r="E3386" s="17">
        <v>0.616261574074074</v>
      </c>
      <c r="F3386" s="1" t="s">
        <v>63</v>
      </c>
    </row>
    <row r="3387" spans="2:6">
      <c r="B3387" s="1" t="s">
        <v>15695</v>
      </c>
      <c r="C3387" s="1">
        <v>1</v>
      </c>
      <c r="D3387" s="1" t="s">
        <v>13762</v>
      </c>
      <c r="E3387" s="17">
        <v>0.61629629629629601</v>
      </c>
      <c r="F3387" s="1" t="s">
        <v>63</v>
      </c>
    </row>
    <row r="3388" spans="2:6">
      <c r="B3388" s="1" t="s">
        <v>15677</v>
      </c>
      <c r="C3388" s="1">
        <v>1</v>
      </c>
      <c r="D3388" s="1" t="s">
        <v>13746</v>
      </c>
      <c r="E3388" s="17">
        <v>0.61630787037037005</v>
      </c>
      <c r="F3388" s="1" t="s">
        <v>63</v>
      </c>
    </row>
    <row r="3389" spans="2:6">
      <c r="B3389" s="1" t="s">
        <v>14563</v>
      </c>
      <c r="C3389" s="1">
        <v>1</v>
      </c>
      <c r="D3389" s="1" t="s">
        <v>3095</v>
      </c>
      <c r="E3389" s="17">
        <v>0.61641203703703695</v>
      </c>
      <c r="F3389" s="1" t="s">
        <v>63</v>
      </c>
    </row>
    <row r="3390" spans="2:6">
      <c r="B3390" s="1" t="s">
        <v>15703</v>
      </c>
      <c r="C3390" s="1">
        <v>1</v>
      </c>
      <c r="D3390" s="1" t="s">
        <v>13687</v>
      </c>
      <c r="E3390" s="17">
        <v>0.61664351851851895</v>
      </c>
      <c r="F3390" s="1" t="s">
        <v>63</v>
      </c>
    </row>
    <row r="3391" spans="2:6">
      <c r="B3391" s="1" t="s">
        <v>15633</v>
      </c>
      <c r="C3391" s="1">
        <v>2</v>
      </c>
      <c r="D3391" s="1" t="s">
        <v>3078</v>
      </c>
      <c r="E3391" s="17">
        <v>0.61664351851851895</v>
      </c>
      <c r="F3391" s="1" t="s">
        <v>63</v>
      </c>
    </row>
    <row r="3392" spans="2:6">
      <c r="B3392" s="1" t="s">
        <v>15704</v>
      </c>
      <c r="C3392" s="1">
        <v>1</v>
      </c>
      <c r="D3392" s="1" t="s">
        <v>13753</v>
      </c>
      <c r="E3392" s="17">
        <v>0.61666666666666703</v>
      </c>
      <c r="F3392" s="1" t="s">
        <v>63</v>
      </c>
    </row>
    <row r="3393" spans="2:6">
      <c r="B3393" s="1" t="s">
        <v>15691</v>
      </c>
      <c r="C3393" s="1">
        <v>1</v>
      </c>
      <c r="D3393" s="1" t="s">
        <v>3077</v>
      </c>
      <c r="E3393" s="17">
        <v>0.616921296296296</v>
      </c>
      <c r="F3393" s="1" t="s">
        <v>63</v>
      </c>
    </row>
    <row r="3394" spans="2:6">
      <c r="B3394" s="1" t="s">
        <v>15705</v>
      </c>
      <c r="C3394" s="1">
        <v>1</v>
      </c>
      <c r="D3394" s="1" t="s">
        <v>13753</v>
      </c>
      <c r="E3394" s="17">
        <v>0.616956018518519</v>
      </c>
      <c r="F3394" s="1" t="s">
        <v>63</v>
      </c>
    </row>
    <row r="3395" spans="2:6">
      <c r="B3395" s="1" t="s">
        <v>15661</v>
      </c>
      <c r="C3395" s="1">
        <v>5</v>
      </c>
      <c r="D3395" s="1" t="s">
        <v>3078</v>
      </c>
      <c r="E3395" s="17">
        <v>0.616956018518519</v>
      </c>
      <c r="F3395" s="1" t="s">
        <v>63</v>
      </c>
    </row>
    <row r="3396" spans="2:6">
      <c r="B3396" s="1" t="s">
        <v>15624</v>
      </c>
      <c r="C3396" s="1">
        <v>1</v>
      </c>
      <c r="D3396" s="1" t="s">
        <v>3077</v>
      </c>
      <c r="E3396" s="17">
        <v>0.61700231481481504</v>
      </c>
      <c r="F3396" s="1" t="s">
        <v>63</v>
      </c>
    </row>
    <row r="3397" spans="2:6">
      <c r="B3397" s="1" t="s">
        <v>15706</v>
      </c>
      <c r="C3397" s="1">
        <v>1</v>
      </c>
      <c r="D3397" s="1" t="s">
        <v>3076</v>
      </c>
      <c r="E3397" s="17">
        <v>0.61707175925925895</v>
      </c>
      <c r="F3397" s="1" t="s">
        <v>63</v>
      </c>
    </row>
    <row r="3398" spans="2:6">
      <c r="B3398" s="1" t="s">
        <v>14154</v>
      </c>
      <c r="C3398" s="1">
        <v>1</v>
      </c>
      <c r="D3398" s="1" t="s">
        <v>13746</v>
      </c>
      <c r="E3398" s="17">
        <v>0.61707175925925895</v>
      </c>
      <c r="F3398" s="1" t="s">
        <v>63</v>
      </c>
    </row>
    <row r="3399" spans="2:6">
      <c r="B3399" s="1" t="s">
        <v>15703</v>
      </c>
      <c r="C3399" s="1">
        <v>1</v>
      </c>
      <c r="D3399" s="1" t="s">
        <v>13746</v>
      </c>
      <c r="E3399" s="17">
        <v>0.61709490740740702</v>
      </c>
      <c r="F3399" s="1" t="s">
        <v>63</v>
      </c>
    </row>
    <row r="3400" spans="2:6">
      <c r="B3400" s="1" t="s">
        <v>15697</v>
      </c>
      <c r="C3400" s="1">
        <v>1</v>
      </c>
      <c r="D3400" s="1" t="s">
        <v>3078</v>
      </c>
      <c r="E3400" s="17">
        <v>0.61721064814814797</v>
      </c>
      <c r="F3400" s="1" t="s">
        <v>63</v>
      </c>
    </row>
    <row r="3401" spans="2:6">
      <c r="B3401" s="1" t="s">
        <v>15694</v>
      </c>
      <c r="C3401" s="1">
        <v>1</v>
      </c>
      <c r="D3401" s="1" t="s">
        <v>13746</v>
      </c>
      <c r="E3401" s="17">
        <v>0.61730324074074105</v>
      </c>
      <c r="F3401" s="1" t="s">
        <v>63</v>
      </c>
    </row>
    <row r="3402" spans="2:6">
      <c r="B3402" s="1" t="s">
        <v>15707</v>
      </c>
      <c r="C3402" s="1">
        <v>1</v>
      </c>
      <c r="D3402" s="1" t="s">
        <v>3076</v>
      </c>
      <c r="E3402" s="17">
        <v>0.61744212962962997</v>
      </c>
      <c r="F3402" s="1" t="s">
        <v>63</v>
      </c>
    </row>
    <row r="3403" spans="2:6">
      <c r="B3403" s="1" t="s">
        <v>15708</v>
      </c>
      <c r="C3403" s="1">
        <v>1</v>
      </c>
      <c r="D3403" s="1" t="s">
        <v>13760</v>
      </c>
      <c r="E3403" s="17">
        <v>0.61748842592592601</v>
      </c>
      <c r="F3403" s="1" t="s">
        <v>63</v>
      </c>
    </row>
    <row r="3404" spans="2:6">
      <c r="B3404" s="1" t="s">
        <v>15702</v>
      </c>
      <c r="C3404" s="1">
        <v>2</v>
      </c>
      <c r="D3404" s="1" t="s">
        <v>3078</v>
      </c>
      <c r="E3404" s="17">
        <v>0.61755787037037002</v>
      </c>
      <c r="F3404" s="1" t="s">
        <v>63</v>
      </c>
    </row>
    <row r="3405" spans="2:6">
      <c r="B3405" s="1" t="s">
        <v>15709</v>
      </c>
      <c r="C3405" s="1">
        <v>1</v>
      </c>
      <c r="D3405" s="1" t="s">
        <v>13753</v>
      </c>
      <c r="E3405" s="17">
        <v>0.61756944444444395</v>
      </c>
      <c r="F3405" s="1" t="s">
        <v>63</v>
      </c>
    </row>
    <row r="3406" spans="2:6">
      <c r="B3406" s="1" t="s">
        <v>15710</v>
      </c>
      <c r="C3406" s="1">
        <v>1</v>
      </c>
      <c r="D3406" s="1" t="s">
        <v>13753</v>
      </c>
      <c r="E3406" s="17">
        <v>0.61778935185185202</v>
      </c>
      <c r="F3406" s="1" t="s">
        <v>63</v>
      </c>
    </row>
    <row r="3407" spans="2:6">
      <c r="B3407" s="1" t="s">
        <v>15711</v>
      </c>
      <c r="C3407" s="1">
        <v>1</v>
      </c>
      <c r="D3407" s="1" t="s">
        <v>13753</v>
      </c>
      <c r="E3407" s="17">
        <v>0.61783564814814795</v>
      </c>
      <c r="F3407" s="1" t="s">
        <v>63</v>
      </c>
    </row>
    <row r="3408" spans="2:6">
      <c r="B3408" s="1" t="s">
        <v>15712</v>
      </c>
      <c r="C3408" s="1">
        <v>1</v>
      </c>
      <c r="D3408" s="1" t="s">
        <v>13753</v>
      </c>
      <c r="E3408" s="17">
        <v>0.61790509259259296</v>
      </c>
      <c r="F3408" s="1" t="s">
        <v>63</v>
      </c>
    </row>
    <row r="3409" spans="2:6">
      <c r="B3409" s="1" t="s">
        <v>15713</v>
      </c>
      <c r="C3409" s="1">
        <v>5</v>
      </c>
      <c r="D3409" s="1" t="s">
        <v>13753</v>
      </c>
      <c r="E3409" s="17">
        <v>0.61800925925925898</v>
      </c>
      <c r="F3409" s="1" t="s">
        <v>63</v>
      </c>
    </row>
    <row r="3410" spans="2:6">
      <c r="B3410" s="1" t="s">
        <v>15714</v>
      </c>
      <c r="C3410" s="1">
        <v>1</v>
      </c>
      <c r="D3410" s="1" t="s">
        <v>13687</v>
      </c>
      <c r="E3410" s="17">
        <v>0.61804398148148099</v>
      </c>
      <c r="F3410" s="1" t="s">
        <v>63</v>
      </c>
    </row>
    <row r="3411" spans="2:6">
      <c r="B3411" s="1" t="s">
        <v>15709</v>
      </c>
      <c r="C3411" s="1">
        <v>1</v>
      </c>
      <c r="D3411" s="1" t="s">
        <v>3078</v>
      </c>
      <c r="E3411" s="17">
        <v>0.61813657407407396</v>
      </c>
      <c r="F3411" s="1" t="s">
        <v>63</v>
      </c>
    </row>
    <row r="3412" spans="2:6">
      <c r="B3412" s="1" t="s">
        <v>15715</v>
      </c>
      <c r="C3412" s="1">
        <v>5</v>
      </c>
      <c r="D3412" s="1" t="s">
        <v>13753</v>
      </c>
      <c r="E3412" s="17">
        <v>0.61815972222222204</v>
      </c>
      <c r="F3412" s="1" t="s">
        <v>63</v>
      </c>
    </row>
    <row r="3413" spans="2:6">
      <c r="B3413" s="1" t="s">
        <v>15659</v>
      </c>
      <c r="C3413" s="1">
        <v>1</v>
      </c>
      <c r="D3413" s="1" t="s">
        <v>3077</v>
      </c>
      <c r="E3413" s="17">
        <v>0.61820601851851897</v>
      </c>
      <c r="F3413" s="1" t="s">
        <v>63</v>
      </c>
    </row>
    <row r="3414" spans="2:6">
      <c r="B3414" s="1" t="s">
        <v>15714</v>
      </c>
      <c r="C3414" s="1">
        <v>1</v>
      </c>
      <c r="D3414" s="1" t="s">
        <v>13746</v>
      </c>
      <c r="E3414" s="17">
        <v>0.61850694444444398</v>
      </c>
      <c r="F3414" s="1" t="s">
        <v>63</v>
      </c>
    </row>
    <row r="3415" spans="2:6">
      <c r="B3415" s="1" t="s">
        <v>15716</v>
      </c>
      <c r="C3415" s="1">
        <v>1</v>
      </c>
      <c r="D3415" s="1" t="s">
        <v>3076</v>
      </c>
      <c r="E3415" s="17">
        <v>0.61856481481481496</v>
      </c>
      <c r="F3415" s="1" t="s">
        <v>63</v>
      </c>
    </row>
    <row r="3416" spans="2:6">
      <c r="B3416" s="1" t="s">
        <v>15717</v>
      </c>
      <c r="C3416" s="1">
        <v>1</v>
      </c>
      <c r="D3416" s="1" t="s">
        <v>13753</v>
      </c>
      <c r="E3416" s="17">
        <v>0.61923611111111099</v>
      </c>
      <c r="F3416" s="1" t="s">
        <v>63</v>
      </c>
    </row>
    <row r="3417" spans="2:6">
      <c r="B3417" s="1" t="s">
        <v>15718</v>
      </c>
      <c r="C3417" s="1">
        <v>1</v>
      </c>
      <c r="D3417" s="1" t="s">
        <v>13753</v>
      </c>
      <c r="E3417" s="17">
        <v>0.61925925925925895</v>
      </c>
      <c r="F3417" s="1" t="s">
        <v>63</v>
      </c>
    </row>
    <row r="3418" spans="2:6">
      <c r="B3418" s="1" t="s">
        <v>15698</v>
      </c>
      <c r="C3418" s="1">
        <v>1</v>
      </c>
      <c r="D3418" s="1" t="s">
        <v>13746</v>
      </c>
      <c r="E3418" s="17">
        <v>0.619305555555556</v>
      </c>
      <c r="F3418" s="1" t="s">
        <v>63</v>
      </c>
    </row>
    <row r="3419" spans="2:6">
      <c r="B3419" s="1" t="s">
        <v>15700</v>
      </c>
      <c r="C3419" s="1">
        <v>1</v>
      </c>
      <c r="D3419" s="1" t="s">
        <v>3078</v>
      </c>
      <c r="E3419" s="17">
        <v>0.619305555555556</v>
      </c>
      <c r="F3419" s="1" t="s">
        <v>63</v>
      </c>
    </row>
    <row r="3420" spans="2:6">
      <c r="B3420" s="1" t="s">
        <v>15719</v>
      </c>
      <c r="C3420" s="1">
        <v>5</v>
      </c>
      <c r="D3420" s="1" t="s">
        <v>13753</v>
      </c>
      <c r="E3420" s="17">
        <v>0.61932870370370396</v>
      </c>
      <c r="F3420" s="1" t="s">
        <v>63</v>
      </c>
    </row>
    <row r="3421" spans="2:6">
      <c r="B3421" s="1" t="s">
        <v>15712</v>
      </c>
      <c r="C3421" s="1">
        <v>1</v>
      </c>
      <c r="D3421" s="1" t="s">
        <v>3077</v>
      </c>
      <c r="E3421" s="17">
        <v>0.61939814814814798</v>
      </c>
      <c r="F3421" s="1" t="s">
        <v>63</v>
      </c>
    </row>
    <row r="3422" spans="2:6">
      <c r="B3422" s="1" t="s">
        <v>15720</v>
      </c>
      <c r="C3422" s="1">
        <v>1</v>
      </c>
      <c r="D3422" s="1" t="s">
        <v>13753</v>
      </c>
      <c r="E3422" s="17">
        <v>0.61958333333333304</v>
      </c>
      <c r="F3422" s="1" t="s">
        <v>63</v>
      </c>
    </row>
    <row r="3423" spans="2:6">
      <c r="B3423" s="1" t="s">
        <v>15721</v>
      </c>
      <c r="C3423" s="1">
        <v>1</v>
      </c>
      <c r="D3423" s="1" t="s">
        <v>13753</v>
      </c>
      <c r="E3423" s="17">
        <v>0.61964120370370401</v>
      </c>
      <c r="F3423" s="1" t="s">
        <v>63</v>
      </c>
    </row>
    <row r="3424" spans="2:6">
      <c r="B3424" s="1" t="s">
        <v>15705</v>
      </c>
      <c r="C3424" s="1">
        <v>1</v>
      </c>
      <c r="D3424" s="1" t="s">
        <v>3078</v>
      </c>
      <c r="E3424" s="17">
        <v>0.61964120370370401</v>
      </c>
      <c r="F3424" s="1" t="s">
        <v>63</v>
      </c>
    </row>
    <row r="3425" spans="2:6">
      <c r="B3425" s="1" t="s">
        <v>15722</v>
      </c>
      <c r="C3425" s="1">
        <v>1</v>
      </c>
      <c r="D3425" s="1" t="s">
        <v>13753</v>
      </c>
      <c r="E3425" s="17">
        <v>0.61996527777777799</v>
      </c>
      <c r="F3425" s="1" t="s">
        <v>63</v>
      </c>
    </row>
    <row r="3426" spans="2:6">
      <c r="B3426" s="1" t="s">
        <v>15706</v>
      </c>
      <c r="C3426" s="1">
        <v>1</v>
      </c>
      <c r="D3426" s="1" t="s">
        <v>3095</v>
      </c>
      <c r="E3426" s="17">
        <v>0.61998842592592596</v>
      </c>
      <c r="F3426" s="1" t="s">
        <v>63</v>
      </c>
    </row>
    <row r="3427" spans="2:6">
      <c r="B3427" s="1" t="s">
        <v>15723</v>
      </c>
      <c r="C3427" s="1">
        <v>1</v>
      </c>
      <c r="D3427" s="1" t="s">
        <v>13753</v>
      </c>
      <c r="E3427" s="17">
        <v>0.62</v>
      </c>
      <c r="F3427" s="1" t="s">
        <v>63</v>
      </c>
    </row>
    <row r="3428" spans="2:6">
      <c r="B3428" s="1" t="s">
        <v>15724</v>
      </c>
      <c r="C3428" s="1">
        <v>2</v>
      </c>
      <c r="D3428" s="1" t="s">
        <v>13753</v>
      </c>
      <c r="E3428" s="17">
        <v>0.62004629629629604</v>
      </c>
      <c r="F3428" s="1" t="s">
        <v>63</v>
      </c>
    </row>
    <row r="3429" spans="2:6">
      <c r="B3429" s="1" t="s">
        <v>15710</v>
      </c>
      <c r="C3429" s="1">
        <v>1</v>
      </c>
      <c r="D3429" s="1" t="s">
        <v>13762</v>
      </c>
      <c r="E3429" s="17">
        <v>0.62005787037036997</v>
      </c>
      <c r="F3429" s="1" t="s">
        <v>63</v>
      </c>
    </row>
    <row r="3430" spans="2:6">
      <c r="B3430" s="1" t="s">
        <v>15725</v>
      </c>
      <c r="C3430" s="1">
        <v>1</v>
      </c>
      <c r="D3430" s="1" t="s">
        <v>13753</v>
      </c>
      <c r="E3430" s="17">
        <v>0.62008101851851805</v>
      </c>
      <c r="F3430" s="1" t="s">
        <v>63</v>
      </c>
    </row>
    <row r="3431" spans="2:6">
      <c r="B3431" s="1" t="s">
        <v>15726</v>
      </c>
      <c r="C3431" s="1">
        <v>1</v>
      </c>
      <c r="D3431" s="1" t="s">
        <v>13753</v>
      </c>
      <c r="E3431" s="17">
        <v>0.62017361111111102</v>
      </c>
      <c r="F3431" s="1" t="s">
        <v>63</v>
      </c>
    </row>
    <row r="3432" spans="2:6">
      <c r="B3432" s="1" t="s">
        <v>15711</v>
      </c>
      <c r="C3432" s="1">
        <v>1</v>
      </c>
      <c r="D3432" s="1" t="s">
        <v>3078</v>
      </c>
      <c r="E3432" s="17">
        <v>0.62017361111111102</v>
      </c>
      <c r="F3432" s="1" t="s">
        <v>63</v>
      </c>
    </row>
    <row r="3433" spans="2:6">
      <c r="B3433" s="1" t="s">
        <v>15727</v>
      </c>
      <c r="C3433" s="1">
        <v>1</v>
      </c>
      <c r="D3433" s="1" t="s">
        <v>13753</v>
      </c>
      <c r="E3433" s="17">
        <v>0.62019675925925899</v>
      </c>
      <c r="F3433" s="1" t="s">
        <v>63</v>
      </c>
    </row>
    <row r="3434" spans="2:6">
      <c r="B3434" s="1" t="s">
        <v>15728</v>
      </c>
      <c r="C3434" s="1">
        <v>2</v>
      </c>
      <c r="D3434" s="1" t="s">
        <v>13753</v>
      </c>
      <c r="E3434" s="17">
        <v>0.62021990740740696</v>
      </c>
      <c r="F3434" s="1" t="s">
        <v>63</v>
      </c>
    </row>
    <row r="3435" spans="2:6">
      <c r="B3435" s="1" t="s">
        <v>15726</v>
      </c>
      <c r="C3435" s="1">
        <v>1</v>
      </c>
      <c r="D3435" s="1" t="s">
        <v>13746</v>
      </c>
      <c r="E3435" s="17">
        <v>0.62027777777777804</v>
      </c>
      <c r="F3435" s="1" t="s">
        <v>63</v>
      </c>
    </row>
    <row r="3436" spans="2:6">
      <c r="B3436" s="1" t="s">
        <v>15729</v>
      </c>
      <c r="C3436" s="1">
        <v>1</v>
      </c>
      <c r="D3436" s="1" t="s">
        <v>13760</v>
      </c>
      <c r="E3436" s="17">
        <v>0.62031250000000004</v>
      </c>
      <c r="F3436" s="1" t="s">
        <v>63</v>
      </c>
    </row>
    <row r="3437" spans="2:6">
      <c r="B3437" s="1" t="s">
        <v>15730</v>
      </c>
      <c r="C3437" s="1">
        <v>1</v>
      </c>
      <c r="D3437" s="1" t="s">
        <v>13753</v>
      </c>
      <c r="E3437" s="17">
        <v>0.62034722222222205</v>
      </c>
      <c r="F3437" s="1" t="s">
        <v>63</v>
      </c>
    </row>
    <row r="3438" spans="2:6">
      <c r="B3438" s="1" t="s">
        <v>15731</v>
      </c>
      <c r="C3438" s="1">
        <v>1</v>
      </c>
      <c r="D3438" s="1" t="s">
        <v>13753</v>
      </c>
      <c r="E3438" s="17">
        <v>0.62046296296296299</v>
      </c>
      <c r="F3438" s="1" t="s">
        <v>63</v>
      </c>
    </row>
    <row r="3439" spans="2:6">
      <c r="B3439" s="1" t="s">
        <v>15708</v>
      </c>
      <c r="C3439" s="1">
        <v>1</v>
      </c>
      <c r="D3439" s="1" t="s">
        <v>3078</v>
      </c>
      <c r="E3439" s="17">
        <v>0.620497685185185</v>
      </c>
      <c r="F3439" s="1" t="s">
        <v>63</v>
      </c>
    </row>
    <row r="3440" spans="2:6">
      <c r="B3440" s="1" t="s">
        <v>15732</v>
      </c>
      <c r="C3440" s="1">
        <v>1</v>
      </c>
      <c r="D3440" s="1" t="s">
        <v>13753</v>
      </c>
      <c r="E3440" s="17">
        <v>0.62084490740740705</v>
      </c>
      <c r="F3440" s="1" t="s">
        <v>63</v>
      </c>
    </row>
    <row r="3441" spans="2:6">
      <c r="B3441" s="1" t="s">
        <v>15725</v>
      </c>
      <c r="C3441" s="1">
        <v>1</v>
      </c>
      <c r="D3441" s="1" t="s">
        <v>3078</v>
      </c>
      <c r="E3441" s="17">
        <v>0.62090277777777803</v>
      </c>
      <c r="F3441" s="1" t="s">
        <v>63</v>
      </c>
    </row>
    <row r="3442" spans="2:6">
      <c r="B3442" s="1" t="s">
        <v>15728</v>
      </c>
      <c r="C3442" s="1">
        <v>2</v>
      </c>
      <c r="D3442" s="1" t="s">
        <v>3078</v>
      </c>
      <c r="E3442" s="17">
        <v>0.62093750000000003</v>
      </c>
      <c r="F3442" s="1" t="s">
        <v>63</v>
      </c>
    </row>
    <row r="3443" spans="2:6">
      <c r="B3443" s="1" t="s">
        <v>15733</v>
      </c>
      <c r="C3443" s="1">
        <v>1</v>
      </c>
      <c r="D3443" s="1" t="s">
        <v>13753</v>
      </c>
      <c r="E3443" s="17">
        <v>0.62097222222222204</v>
      </c>
      <c r="F3443" s="1" t="s">
        <v>63</v>
      </c>
    </row>
    <row r="3444" spans="2:6">
      <c r="B3444" s="1" t="s">
        <v>15734</v>
      </c>
      <c r="C3444" s="1">
        <v>1</v>
      </c>
      <c r="D3444" s="1" t="s">
        <v>13760</v>
      </c>
      <c r="E3444" s="17">
        <v>0.62101851851851897</v>
      </c>
      <c r="F3444" s="1" t="s">
        <v>63</v>
      </c>
    </row>
    <row r="3445" spans="2:6">
      <c r="B3445" s="1" t="s">
        <v>15735</v>
      </c>
      <c r="C3445" s="1">
        <v>5</v>
      </c>
      <c r="D3445" s="1" t="s">
        <v>13753</v>
      </c>
      <c r="E3445" s="17">
        <v>0.62104166666666705</v>
      </c>
      <c r="F3445" s="1" t="s">
        <v>63</v>
      </c>
    </row>
    <row r="3446" spans="2:6">
      <c r="B3446" s="1" t="s">
        <v>15679</v>
      </c>
      <c r="C3446" s="1">
        <v>1</v>
      </c>
      <c r="D3446" s="1" t="s">
        <v>13762</v>
      </c>
      <c r="E3446" s="17">
        <v>0.62107638888888905</v>
      </c>
      <c r="F3446" s="1" t="s">
        <v>63</v>
      </c>
    </row>
    <row r="3447" spans="2:6">
      <c r="B3447" s="1" t="s">
        <v>15736</v>
      </c>
      <c r="C3447" s="1">
        <v>2</v>
      </c>
      <c r="D3447" s="1" t="s">
        <v>3076</v>
      </c>
      <c r="E3447" s="17">
        <v>0.62113425925925903</v>
      </c>
      <c r="F3447" s="1" t="s">
        <v>63</v>
      </c>
    </row>
    <row r="3448" spans="2:6">
      <c r="B3448" s="1" t="s">
        <v>15737</v>
      </c>
      <c r="C3448" s="1">
        <v>1</v>
      </c>
      <c r="D3448" s="1" t="s">
        <v>13687</v>
      </c>
      <c r="E3448" s="17">
        <v>0.621226851851852</v>
      </c>
      <c r="F3448" s="1" t="s">
        <v>63</v>
      </c>
    </row>
    <row r="3449" spans="2:6">
      <c r="B3449" s="1" t="s">
        <v>15738</v>
      </c>
      <c r="C3449" s="1">
        <v>1</v>
      </c>
      <c r="D3449" s="1" t="s">
        <v>13687</v>
      </c>
      <c r="E3449" s="17">
        <v>0.62127314814814805</v>
      </c>
      <c r="F3449" s="1" t="s">
        <v>63</v>
      </c>
    </row>
    <row r="3450" spans="2:6">
      <c r="B3450" s="1" t="s">
        <v>15739</v>
      </c>
      <c r="C3450" s="1">
        <v>1</v>
      </c>
      <c r="D3450" s="1" t="s">
        <v>13753</v>
      </c>
      <c r="E3450" s="17">
        <v>0.62128472222222197</v>
      </c>
      <c r="F3450" s="1" t="s">
        <v>63</v>
      </c>
    </row>
    <row r="3451" spans="2:6">
      <c r="B3451" s="1" t="s">
        <v>15740</v>
      </c>
      <c r="C3451" s="1">
        <v>1</v>
      </c>
      <c r="D3451" s="1" t="s">
        <v>13687</v>
      </c>
      <c r="E3451" s="17">
        <v>0.62130787037037005</v>
      </c>
      <c r="F3451" s="1" t="s">
        <v>63</v>
      </c>
    </row>
    <row r="3452" spans="2:6">
      <c r="B3452" s="1" t="s">
        <v>15720</v>
      </c>
      <c r="C3452" s="1">
        <v>1</v>
      </c>
      <c r="D3452" s="1" t="s">
        <v>3077</v>
      </c>
      <c r="E3452" s="17">
        <v>0.62156250000000002</v>
      </c>
      <c r="F3452" s="1" t="s">
        <v>63</v>
      </c>
    </row>
    <row r="3453" spans="2:6">
      <c r="B3453" s="1" t="s">
        <v>15741</v>
      </c>
      <c r="C3453" s="1">
        <v>1</v>
      </c>
      <c r="D3453" s="1" t="s">
        <v>13753</v>
      </c>
      <c r="E3453" s="17">
        <v>0.62163194444444403</v>
      </c>
      <c r="F3453" s="1" t="s">
        <v>63</v>
      </c>
    </row>
    <row r="3454" spans="2:6">
      <c r="B3454" s="1" t="s">
        <v>15740</v>
      </c>
      <c r="C3454" s="1">
        <v>1</v>
      </c>
      <c r="D3454" s="1" t="s">
        <v>13762</v>
      </c>
      <c r="E3454" s="17">
        <v>0.62172453703703701</v>
      </c>
      <c r="F3454" s="1" t="s">
        <v>63</v>
      </c>
    </row>
    <row r="3455" spans="2:6">
      <c r="B3455" s="1" t="s">
        <v>15722</v>
      </c>
      <c r="C3455" s="1">
        <v>1</v>
      </c>
      <c r="D3455" s="1" t="s">
        <v>13762</v>
      </c>
      <c r="E3455" s="17">
        <v>0.62179398148148102</v>
      </c>
      <c r="F3455" s="1" t="s">
        <v>63</v>
      </c>
    </row>
    <row r="3456" spans="2:6">
      <c r="B3456" s="1" t="s">
        <v>15713</v>
      </c>
      <c r="C3456" s="1">
        <v>5</v>
      </c>
      <c r="D3456" s="1" t="s">
        <v>3078</v>
      </c>
      <c r="E3456" s="17">
        <v>0.62186342592592603</v>
      </c>
      <c r="F3456" s="1" t="s">
        <v>63</v>
      </c>
    </row>
    <row r="3457" spans="2:6">
      <c r="B3457" s="1" t="s">
        <v>15721</v>
      </c>
      <c r="C3457" s="1">
        <v>1</v>
      </c>
      <c r="D3457" s="1" t="s">
        <v>13746</v>
      </c>
      <c r="E3457" s="17">
        <v>0.62188657407407399</v>
      </c>
      <c r="F3457" s="1" t="s">
        <v>63</v>
      </c>
    </row>
    <row r="3458" spans="2:6">
      <c r="B3458" s="1" t="s">
        <v>15742</v>
      </c>
      <c r="C3458" s="1">
        <v>5</v>
      </c>
      <c r="D3458" s="1" t="s">
        <v>13753</v>
      </c>
      <c r="E3458" s="17">
        <v>0.621956018518519</v>
      </c>
      <c r="F3458" s="1" t="s">
        <v>63</v>
      </c>
    </row>
    <row r="3459" spans="2:6">
      <c r="B3459" s="1" t="s">
        <v>15704</v>
      </c>
      <c r="C3459" s="1">
        <v>1</v>
      </c>
      <c r="D3459" s="1" t="s">
        <v>13746</v>
      </c>
      <c r="E3459" s="17">
        <v>0.621956018518519</v>
      </c>
      <c r="F3459" s="1" t="s">
        <v>63</v>
      </c>
    </row>
    <row r="3460" spans="2:6">
      <c r="B3460" s="1" t="s">
        <v>15699</v>
      </c>
      <c r="C3460" s="1">
        <v>5</v>
      </c>
      <c r="D3460" s="1" t="s">
        <v>3078</v>
      </c>
      <c r="E3460" s="17">
        <v>0.62202546296296302</v>
      </c>
      <c r="F3460" s="1" t="s">
        <v>63</v>
      </c>
    </row>
    <row r="3461" spans="2:6">
      <c r="B3461" s="1" t="s">
        <v>15739</v>
      </c>
      <c r="C3461" s="1">
        <v>1</v>
      </c>
      <c r="D3461" s="1" t="s">
        <v>3078</v>
      </c>
      <c r="E3461" s="17">
        <v>0.62208333333333299</v>
      </c>
      <c r="F3461" s="1" t="s">
        <v>63</v>
      </c>
    </row>
    <row r="3462" spans="2:6">
      <c r="B3462" s="1" t="s">
        <v>15586</v>
      </c>
      <c r="C3462" s="1">
        <v>2</v>
      </c>
      <c r="D3462" s="1" t="s">
        <v>3095</v>
      </c>
      <c r="E3462" s="17">
        <v>0.62211805555555599</v>
      </c>
      <c r="F3462" s="1" t="s">
        <v>63</v>
      </c>
    </row>
    <row r="3463" spans="2:6">
      <c r="B3463" s="1" t="s">
        <v>15743</v>
      </c>
      <c r="C3463" s="1">
        <v>1</v>
      </c>
      <c r="D3463" s="1" t="s">
        <v>13760</v>
      </c>
      <c r="E3463" s="17">
        <v>0.622152777777778</v>
      </c>
      <c r="F3463" s="1" t="s">
        <v>63</v>
      </c>
    </row>
    <row r="3464" spans="2:6">
      <c r="B3464" s="1" t="s">
        <v>15744</v>
      </c>
      <c r="C3464" s="1">
        <v>1</v>
      </c>
      <c r="D3464" s="1" t="s">
        <v>13753</v>
      </c>
      <c r="E3464" s="17">
        <v>0.622152777777778</v>
      </c>
      <c r="F3464" s="1" t="s">
        <v>63</v>
      </c>
    </row>
    <row r="3465" spans="2:6">
      <c r="B3465" s="1" t="s">
        <v>15682</v>
      </c>
      <c r="C3465" s="1">
        <v>1</v>
      </c>
      <c r="D3465" s="1" t="s">
        <v>3078</v>
      </c>
      <c r="E3465" s="17">
        <v>0.6221875</v>
      </c>
      <c r="F3465" s="1" t="s">
        <v>63</v>
      </c>
    </row>
    <row r="3466" spans="2:6">
      <c r="B3466" s="1" t="s">
        <v>15745</v>
      </c>
      <c r="C3466" s="1">
        <v>1</v>
      </c>
      <c r="D3466" s="1" t="s">
        <v>13760</v>
      </c>
      <c r="E3466" s="17">
        <v>0.62221064814814797</v>
      </c>
      <c r="F3466" s="1" t="s">
        <v>63</v>
      </c>
    </row>
    <row r="3467" spans="2:6">
      <c r="B3467" s="1" t="s">
        <v>15628</v>
      </c>
      <c r="C3467" s="1">
        <v>1</v>
      </c>
      <c r="D3467" s="1" t="s">
        <v>3078</v>
      </c>
      <c r="E3467" s="17">
        <v>0.62223379629629605</v>
      </c>
      <c r="F3467" s="1" t="s">
        <v>63</v>
      </c>
    </row>
    <row r="3468" spans="2:6">
      <c r="B3468" s="1" t="s">
        <v>15746</v>
      </c>
      <c r="C3468" s="1">
        <v>1</v>
      </c>
      <c r="D3468" s="1" t="s">
        <v>13753</v>
      </c>
      <c r="E3468" s="17">
        <v>0.62228009259259298</v>
      </c>
      <c r="F3468" s="1" t="s">
        <v>63</v>
      </c>
    </row>
    <row r="3469" spans="2:6">
      <c r="B3469" s="1" t="s">
        <v>15743</v>
      </c>
      <c r="C3469" s="1">
        <v>1</v>
      </c>
      <c r="D3469" s="1" t="s">
        <v>3077</v>
      </c>
      <c r="E3469" s="17">
        <v>0.62243055555555604</v>
      </c>
      <c r="F3469" s="1" t="s">
        <v>63</v>
      </c>
    </row>
    <row r="3470" spans="2:6">
      <c r="B3470" s="1" t="s">
        <v>15747</v>
      </c>
      <c r="C3470" s="1">
        <v>1</v>
      </c>
      <c r="D3470" s="1" t="s">
        <v>13753</v>
      </c>
      <c r="E3470" s="17">
        <v>0.62254629629629599</v>
      </c>
      <c r="F3470" s="1" t="s">
        <v>63</v>
      </c>
    </row>
    <row r="3471" spans="2:6">
      <c r="B3471" s="1" t="s">
        <v>15748</v>
      </c>
      <c r="C3471" s="1">
        <v>1</v>
      </c>
      <c r="D3471" s="1" t="s">
        <v>13687</v>
      </c>
      <c r="E3471" s="17">
        <v>0.62258101851851899</v>
      </c>
      <c r="F3471" s="1" t="s">
        <v>63</v>
      </c>
    </row>
    <row r="3472" spans="2:6">
      <c r="B3472" s="1" t="s">
        <v>15727</v>
      </c>
      <c r="C3472" s="1">
        <v>1</v>
      </c>
      <c r="D3472" s="1" t="s">
        <v>13762</v>
      </c>
      <c r="E3472" s="17">
        <v>0.62258101851851899</v>
      </c>
      <c r="F3472" s="1" t="s">
        <v>63</v>
      </c>
    </row>
    <row r="3473" spans="2:6">
      <c r="B3473" s="1" t="s">
        <v>15671</v>
      </c>
      <c r="C3473" s="1">
        <v>1</v>
      </c>
      <c r="D3473" s="1" t="s">
        <v>3078</v>
      </c>
      <c r="E3473" s="17">
        <v>0.62263888888888896</v>
      </c>
      <c r="F3473" s="1" t="s">
        <v>63</v>
      </c>
    </row>
    <row r="3474" spans="2:6">
      <c r="B3474" s="1" t="s">
        <v>15749</v>
      </c>
      <c r="C3474" s="1">
        <v>1</v>
      </c>
      <c r="D3474" s="1" t="s">
        <v>13760</v>
      </c>
      <c r="E3474" s="17">
        <v>0.62269675925925905</v>
      </c>
      <c r="F3474" s="1" t="s">
        <v>63</v>
      </c>
    </row>
    <row r="3475" spans="2:6">
      <c r="B3475" s="1" t="s">
        <v>15747</v>
      </c>
      <c r="C3475" s="1">
        <v>1</v>
      </c>
      <c r="D3475" s="1" t="s">
        <v>13746</v>
      </c>
      <c r="E3475" s="17">
        <v>0.62273148148148105</v>
      </c>
      <c r="F3475" s="1" t="s">
        <v>63</v>
      </c>
    </row>
    <row r="3476" spans="2:6">
      <c r="B3476" s="1" t="s">
        <v>15741</v>
      </c>
      <c r="C3476" s="1">
        <v>1</v>
      </c>
      <c r="D3476" s="1" t="s">
        <v>3078</v>
      </c>
      <c r="E3476" s="17">
        <v>0.62278935185185202</v>
      </c>
      <c r="F3476" s="1" t="s">
        <v>63</v>
      </c>
    </row>
    <row r="3477" spans="2:6">
      <c r="B3477" s="1" t="s">
        <v>15730</v>
      </c>
      <c r="C3477" s="1">
        <v>1</v>
      </c>
      <c r="D3477" s="1" t="s">
        <v>3077</v>
      </c>
      <c r="E3477" s="17">
        <v>0.62281249999999999</v>
      </c>
      <c r="F3477" s="1" t="s">
        <v>63</v>
      </c>
    </row>
    <row r="3478" spans="2:6">
      <c r="B3478" s="1" t="s">
        <v>15746</v>
      </c>
      <c r="C3478" s="1">
        <v>1</v>
      </c>
      <c r="D3478" s="1" t="s">
        <v>13746</v>
      </c>
      <c r="E3478" s="17">
        <v>0.62281249999999999</v>
      </c>
      <c r="F3478" s="1" t="s">
        <v>63</v>
      </c>
    </row>
    <row r="3479" spans="2:6">
      <c r="B3479" s="1" t="s">
        <v>15742</v>
      </c>
      <c r="C3479" s="1">
        <v>5</v>
      </c>
      <c r="D3479" s="1" t="s">
        <v>3078</v>
      </c>
      <c r="E3479" s="17">
        <v>0.62285879629629604</v>
      </c>
      <c r="F3479" s="1" t="s">
        <v>63</v>
      </c>
    </row>
    <row r="3480" spans="2:6">
      <c r="B3480" s="1" t="s">
        <v>15737</v>
      </c>
      <c r="C3480" s="1">
        <v>1</v>
      </c>
      <c r="D3480" s="1" t="s">
        <v>13746</v>
      </c>
      <c r="E3480" s="17">
        <v>0.62289351851851804</v>
      </c>
      <c r="F3480" s="1" t="s">
        <v>63</v>
      </c>
    </row>
    <row r="3481" spans="2:6">
      <c r="B3481" s="1" t="s">
        <v>15744</v>
      </c>
      <c r="C3481" s="1">
        <v>1</v>
      </c>
      <c r="D3481" s="1" t="s">
        <v>3078</v>
      </c>
      <c r="E3481" s="17">
        <v>0.62291666666666701</v>
      </c>
      <c r="F3481" s="1" t="s">
        <v>63</v>
      </c>
    </row>
    <row r="3482" spans="2:6">
      <c r="B3482" s="1" t="s">
        <v>15750</v>
      </c>
      <c r="C3482" s="1">
        <v>1</v>
      </c>
      <c r="D3482" s="1" t="s">
        <v>3076</v>
      </c>
      <c r="E3482" s="17">
        <v>0.62295138888888901</v>
      </c>
      <c r="F3482" s="1" t="s">
        <v>63</v>
      </c>
    </row>
    <row r="3483" spans="2:6">
      <c r="B3483" s="1" t="s">
        <v>15748</v>
      </c>
      <c r="C3483" s="1">
        <v>1</v>
      </c>
      <c r="D3483" s="1" t="s">
        <v>3095</v>
      </c>
      <c r="E3483" s="17">
        <v>0.62296296296296305</v>
      </c>
      <c r="F3483" s="1" t="s">
        <v>63</v>
      </c>
    </row>
    <row r="3484" spans="2:6">
      <c r="B3484" s="1" t="s">
        <v>15751</v>
      </c>
      <c r="C3484" s="1">
        <v>1</v>
      </c>
      <c r="D3484" s="1" t="s">
        <v>13760</v>
      </c>
      <c r="E3484" s="17">
        <v>0.62297453703703698</v>
      </c>
      <c r="F3484" s="1" t="s">
        <v>63</v>
      </c>
    </row>
    <row r="3485" spans="2:6">
      <c r="B3485" s="1" t="s">
        <v>15752</v>
      </c>
      <c r="C3485" s="1">
        <v>1</v>
      </c>
      <c r="D3485" s="1" t="s">
        <v>13753</v>
      </c>
      <c r="E3485" s="17">
        <v>0.62322916666666694</v>
      </c>
      <c r="F3485" s="1" t="s">
        <v>63</v>
      </c>
    </row>
    <row r="3486" spans="2:6">
      <c r="B3486" s="1" t="s">
        <v>15753</v>
      </c>
      <c r="C3486" s="1">
        <v>1</v>
      </c>
      <c r="D3486" s="1" t="s">
        <v>13760</v>
      </c>
      <c r="E3486" s="17">
        <v>0.62329861111111096</v>
      </c>
      <c r="F3486" s="1" t="s">
        <v>63</v>
      </c>
    </row>
    <row r="3487" spans="2:6">
      <c r="B3487" s="1" t="s">
        <v>15754</v>
      </c>
      <c r="C3487" s="1">
        <v>5</v>
      </c>
      <c r="D3487" s="1" t="s">
        <v>13753</v>
      </c>
      <c r="E3487" s="17">
        <v>0.62336805555555597</v>
      </c>
      <c r="F3487" s="1" t="s">
        <v>63</v>
      </c>
    </row>
    <row r="3488" spans="2:6">
      <c r="B3488" s="1" t="s">
        <v>15755</v>
      </c>
      <c r="C3488" s="1">
        <v>1</v>
      </c>
      <c r="D3488" s="1" t="s">
        <v>13760</v>
      </c>
      <c r="E3488" s="17">
        <v>0.62336805555555597</v>
      </c>
      <c r="F3488" s="1" t="s">
        <v>63</v>
      </c>
    </row>
    <row r="3489" spans="2:6">
      <c r="B3489" s="1" t="s">
        <v>15751</v>
      </c>
      <c r="C3489" s="1">
        <v>1</v>
      </c>
      <c r="D3489" s="1" t="s">
        <v>3077</v>
      </c>
      <c r="E3489" s="17">
        <v>0.62337962962963001</v>
      </c>
      <c r="F3489" s="1" t="s">
        <v>63</v>
      </c>
    </row>
    <row r="3490" spans="2:6">
      <c r="B3490" s="1" t="s">
        <v>15756</v>
      </c>
      <c r="C3490" s="1">
        <v>1</v>
      </c>
      <c r="D3490" s="1" t="s">
        <v>13753</v>
      </c>
      <c r="E3490" s="17">
        <v>0.62340277777777797</v>
      </c>
      <c r="F3490" s="1" t="s">
        <v>63</v>
      </c>
    </row>
    <row r="3491" spans="2:6">
      <c r="B3491" s="1" t="s">
        <v>15757</v>
      </c>
      <c r="C3491" s="1">
        <v>1</v>
      </c>
      <c r="D3491" s="1" t="s">
        <v>13760</v>
      </c>
      <c r="E3491" s="17">
        <v>0.62340277777777797</v>
      </c>
      <c r="F3491" s="1" t="s">
        <v>63</v>
      </c>
    </row>
    <row r="3492" spans="2:6">
      <c r="B3492" s="1" t="s">
        <v>15758</v>
      </c>
      <c r="C3492" s="1">
        <v>1</v>
      </c>
      <c r="D3492" s="1" t="s">
        <v>13753</v>
      </c>
      <c r="E3492" s="17">
        <v>0.62347222222222198</v>
      </c>
      <c r="F3492" s="1" t="s">
        <v>63</v>
      </c>
    </row>
    <row r="3493" spans="2:6">
      <c r="B3493" s="1" t="s">
        <v>15759</v>
      </c>
      <c r="C3493" s="1">
        <v>1</v>
      </c>
      <c r="D3493" s="1" t="s">
        <v>13753</v>
      </c>
      <c r="E3493" s="17">
        <v>0.62359953703703697</v>
      </c>
      <c r="F3493" s="1" t="s">
        <v>63</v>
      </c>
    </row>
    <row r="3494" spans="2:6">
      <c r="B3494" s="1" t="s">
        <v>15733</v>
      </c>
      <c r="C3494" s="1">
        <v>1</v>
      </c>
      <c r="D3494" s="1" t="s">
        <v>3077</v>
      </c>
      <c r="E3494" s="17">
        <v>0.62366898148148198</v>
      </c>
      <c r="F3494" s="1" t="s">
        <v>63</v>
      </c>
    </row>
    <row r="3495" spans="2:6">
      <c r="B3495" s="1" t="s">
        <v>15760</v>
      </c>
      <c r="C3495" s="1">
        <v>1</v>
      </c>
      <c r="D3495" s="1" t="s">
        <v>13687</v>
      </c>
      <c r="E3495" s="17">
        <v>0.62375000000000003</v>
      </c>
      <c r="F3495" s="1" t="s">
        <v>63</v>
      </c>
    </row>
    <row r="3496" spans="2:6">
      <c r="B3496" s="1" t="s">
        <v>15752</v>
      </c>
      <c r="C3496" s="1">
        <v>1</v>
      </c>
      <c r="D3496" s="1" t="s">
        <v>13762</v>
      </c>
      <c r="E3496" s="17">
        <v>0.62379629629629596</v>
      </c>
      <c r="F3496" s="1" t="s">
        <v>63</v>
      </c>
    </row>
    <row r="3497" spans="2:6">
      <c r="B3497" s="1" t="s">
        <v>15095</v>
      </c>
      <c r="C3497" s="1">
        <v>1</v>
      </c>
      <c r="D3497" s="1" t="s">
        <v>13762</v>
      </c>
      <c r="E3497" s="17">
        <v>0.62396990740740699</v>
      </c>
      <c r="F3497" s="1" t="s">
        <v>63</v>
      </c>
    </row>
    <row r="3498" spans="2:6">
      <c r="B3498" s="1" t="s">
        <v>15634</v>
      </c>
      <c r="C3498" s="1">
        <v>1</v>
      </c>
      <c r="D3498" s="1" t="s">
        <v>13746</v>
      </c>
      <c r="E3498" s="17">
        <v>0.62399305555555595</v>
      </c>
      <c r="F3498" s="1" t="s">
        <v>63</v>
      </c>
    </row>
    <row r="3499" spans="2:6">
      <c r="B3499" s="1" t="s">
        <v>15761</v>
      </c>
      <c r="C3499" s="1">
        <v>1</v>
      </c>
      <c r="D3499" s="1" t="s">
        <v>13687</v>
      </c>
      <c r="E3499" s="17">
        <v>0.62409722222222197</v>
      </c>
      <c r="F3499" s="1" t="s">
        <v>63</v>
      </c>
    </row>
    <row r="3500" spans="2:6">
      <c r="B3500" s="1" t="s">
        <v>15762</v>
      </c>
      <c r="C3500" s="1">
        <v>1</v>
      </c>
      <c r="D3500" s="1" t="s">
        <v>13760</v>
      </c>
      <c r="E3500" s="17">
        <v>0.62417824074074102</v>
      </c>
      <c r="F3500" s="1" t="s">
        <v>63</v>
      </c>
    </row>
    <row r="3501" spans="2:6">
      <c r="B3501" s="1" t="s">
        <v>14304</v>
      </c>
      <c r="C3501" s="1">
        <v>2</v>
      </c>
      <c r="D3501" s="1" t="s">
        <v>13746</v>
      </c>
      <c r="E3501" s="17">
        <v>0.62420138888888899</v>
      </c>
      <c r="F3501" s="1" t="s">
        <v>63</v>
      </c>
    </row>
    <row r="3502" spans="2:6">
      <c r="B3502" s="1" t="s">
        <v>15763</v>
      </c>
      <c r="C3502" s="1">
        <v>1</v>
      </c>
      <c r="D3502" s="1" t="s">
        <v>13753</v>
      </c>
      <c r="E3502" s="17">
        <v>0.62424768518518503</v>
      </c>
      <c r="F3502" s="1" t="s">
        <v>63</v>
      </c>
    </row>
    <row r="3503" spans="2:6">
      <c r="B3503" s="1" t="s">
        <v>15761</v>
      </c>
      <c r="C3503" s="1">
        <v>1</v>
      </c>
      <c r="D3503" s="1" t="s">
        <v>13762</v>
      </c>
      <c r="E3503" s="17">
        <v>0.62424768518518503</v>
      </c>
      <c r="F3503" s="1" t="s">
        <v>63</v>
      </c>
    </row>
    <row r="3504" spans="2:6">
      <c r="B3504" s="1" t="s">
        <v>15764</v>
      </c>
      <c r="C3504" s="1">
        <v>1</v>
      </c>
      <c r="D3504" s="1" t="s">
        <v>13687</v>
      </c>
      <c r="E3504" s="17">
        <v>0.62429398148148196</v>
      </c>
      <c r="F3504" s="1" t="s">
        <v>63</v>
      </c>
    </row>
    <row r="3505" spans="2:6">
      <c r="B3505" s="1" t="s">
        <v>15765</v>
      </c>
      <c r="C3505" s="1">
        <v>1</v>
      </c>
      <c r="D3505" s="1" t="s">
        <v>13687</v>
      </c>
      <c r="E3505" s="17">
        <v>0.62431712962963004</v>
      </c>
      <c r="F3505" s="1" t="s">
        <v>63</v>
      </c>
    </row>
    <row r="3506" spans="2:6">
      <c r="B3506" s="1" t="s">
        <v>15766</v>
      </c>
      <c r="C3506" s="1">
        <v>1</v>
      </c>
      <c r="D3506" s="1" t="s">
        <v>13687</v>
      </c>
      <c r="E3506" s="17">
        <v>0.62435185185185205</v>
      </c>
      <c r="F3506" s="1" t="s">
        <v>63</v>
      </c>
    </row>
    <row r="3507" spans="2:6">
      <c r="B3507" s="1" t="s">
        <v>15767</v>
      </c>
      <c r="C3507" s="1">
        <v>1</v>
      </c>
      <c r="D3507" s="1" t="s">
        <v>13687</v>
      </c>
      <c r="E3507" s="17">
        <v>0.62439814814814798</v>
      </c>
      <c r="F3507" s="1" t="s">
        <v>63</v>
      </c>
    </row>
    <row r="3508" spans="2:6">
      <c r="B3508" s="1" t="s">
        <v>15764</v>
      </c>
      <c r="C3508" s="1">
        <v>1</v>
      </c>
      <c r="D3508" s="1" t="s">
        <v>13762</v>
      </c>
      <c r="E3508" s="17">
        <v>0.62447916666666703</v>
      </c>
      <c r="F3508" s="1" t="s">
        <v>63</v>
      </c>
    </row>
    <row r="3509" spans="2:6">
      <c r="B3509" s="1" t="s">
        <v>15731</v>
      </c>
      <c r="C3509" s="1">
        <v>1</v>
      </c>
      <c r="D3509" s="1" t="s">
        <v>13746</v>
      </c>
      <c r="E3509" s="17">
        <v>0.62456018518518497</v>
      </c>
      <c r="F3509" s="1" t="s">
        <v>63</v>
      </c>
    </row>
    <row r="3510" spans="2:6">
      <c r="B3510" s="1" t="s">
        <v>15768</v>
      </c>
      <c r="C3510" s="1">
        <v>5</v>
      </c>
      <c r="D3510" s="1" t="s">
        <v>13753</v>
      </c>
      <c r="E3510" s="17">
        <v>0.62467592592592602</v>
      </c>
      <c r="F3510" s="1" t="s">
        <v>63</v>
      </c>
    </row>
    <row r="3511" spans="2:6">
      <c r="B3511" s="1" t="s">
        <v>15760</v>
      </c>
      <c r="C3511" s="1">
        <v>1</v>
      </c>
      <c r="D3511" s="1" t="s">
        <v>3078</v>
      </c>
      <c r="E3511" s="17">
        <v>0.62478009259259304</v>
      </c>
      <c r="F3511" s="1" t="s">
        <v>63</v>
      </c>
    </row>
    <row r="3512" spans="2:6">
      <c r="B3512" s="1" t="s">
        <v>15734</v>
      </c>
      <c r="C3512" s="1">
        <v>1</v>
      </c>
      <c r="D3512" s="1" t="s">
        <v>3077</v>
      </c>
      <c r="E3512" s="17">
        <v>0.62479166666666697</v>
      </c>
      <c r="F3512" s="1" t="s">
        <v>63</v>
      </c>
    </row>
    <row r="3513" spans="2:6">
      <c r="B3513" s="1" t="s">
        <v>15754</v>
      </c>
      <c r="C3513" s="1">
        <v>5</v>
      </c>
      <c r="D3513" s="1" t="s">
        <v>3078</v>
      </c>
      <c r="E3513" s="17">
        <v>0.62486111111111098</v>
      </c>
      <c r="F3513" s="1" t="s">
        <v>63</v>
      </c>
    </row>
    <row r="3514" spans="2:6">
      <c r="B3514" s="1" t="s">
        <v>15769</v>
      </c>
      <c r="C3514" s="1">
        <v>1</v>
      </c>
      <c r="D3514" s="1" t="s">
        <v>13753</v>
      </c>
      <c r="E3514" s="17">
        <v>0.62487268518518502</v>
      </c>
      <c r="F3514" s="1" t="s">
        <v>63</v>
      </c>
    </row>
    <row r="3515" spans="2:6">
      <c r="B3515" s="1" t="s">
        <v>15770</v>
      </c>
      <c r="C3515" s="1">
        <v>1</v>
      </c>
      <c r="D3515" s="1" t="s">
        <v>13753</v>
      </c>
      <c r="E3515" s="17">
        <v>0.62494212962963003</v>
      </c>
      <c r="F3515" s="1" t="s">
        <v>63</v>
      </c>
    </row>
    <row r="3516" spans="2:6">
      <c r="B3516" s="1" t="s">
        <v>15771</v>
      </c>
      <c r="C3516" s="1">
        <v>1</v>
      </c>
      <c r="D3516" s="1" t="s">
        <v>13753</v>
      </c>
      <c r="E3516" s="17">
        <v>0.625</v>
      </c>
      <c r="F3516" s="1" t="s">
        <v>0</v>
      </c>
    </row>
    <row r="3517" spans="2:6">
      <c r="B3517" s="1" t="s">
        <v>15772</v>
      </c>
      <c r="C3517" s="1">
        <v>1</v>
      </c>
      <c r="D3517" s="1" t="s">
        <v>13760</v>
      </c>
      <c r="E3517" s="17">
        <v>0.62505787037036997</v>
      </c>
      <c r="F3517" s="1" t="s">
        <v>0</v>
      </c>
    </row>
    <row r="3518" spans="2:6">
      <c r="B3518" s="1" t="s">
        <v>15773</v>
      </c>
      <c r="C3518" s="1">
        <v>1</v>
      </c>
      <c r="D3518" s="1" t="s">
        <v>13753</v>
      </c>
      <c r="E3518" s="17">
        <v>0.62511574074074105</v>
      </c>
      <c r="F3518" s="1" t="s">
        <v>0</v>
      </c>
    </row>
    <row r="3519" spans="2:6">
      <c r="B3519" s="1" t="s">
        <v>15774</v>
      </c>
      <c r="C3519" s="1">
        <v>1</v>
      </c>
      <c r="D3519" s="1" t="s">
        <v>13760</v>
      </c>
      <c r="E3519" s="17">
        <v>0.62527777777777804</v>
      </c>
      <c r="F3519" s="1" t="s">
        <v>0</v>
      </c>
    </row>
    <row r="3520" spans="2:6">
      <c r="B3520" s="1" t="s">
        <v>15775</v>
      </c>
      <c r="C3520" s="1">
        <v>1</v>
      </c>
      <c r="D3520" s="1" t="s">
        <v>13753</v>
      </c>
      <c r="E3520" s="17">
        <v>0.62531250000000005</v>
      </c>
      <c r="F3520" s="1" t="s">
        <v>0</v>
      </c>
    </row>
    <row r="3521" spans="2:6">
      <c r="B3521" s="1" t="s">
        <v>15776</v>
      </c>
      <c r="C3521" s="1">
        <v>1</v>
      </c>
      <c r="D3521" s="1" t="s">
        <v>13753</v>
      </c>
      <c r="E3521" s="17">
        <v>0.62537037037037002</v>
      </c>
      <c r="F3521" s="1" t="s">
        <v>0</v>
      </c>
    </row>
    <row r="3522" spans="2:6">
      <c r="B3522" s="1" t="s">
        <v>15757</v>
      </c>
      <c r="C3522" s="1">
        <v>1</v>
      </c>
      <c r="D3522" s="1" t="s">
        <v>13746</v>
      </c>
      <c r="E3522" s="17">
        <v>0.62541666666666695</v>
      </c>
      <c r="F3522" s="1" t="s">
        <v>0</v>
      </c>
    </row>
    <row r="3523" spans="2:6">
      <c r="B3523" s="1" t="s">
        <v>15777</v>
      </c>
      <c r="C3523" s="1">
        <v>1</v>
      </c>
      <c r="D3523" s="1" t="s">
        <v>13753</v>
      </c>
      <c r="E3523" s="17">
        <v>0.62542824074074099</v>
      </c>
      <c r="F3523" s="1" t="s">
        <v>0</v>
      </c>
    </row>
    <row r="3524" spans="2:6">
      <c r="B3524" s="1" t="s">
        <v>15732</v>
      </c>
      <c r="C3524" s="1">
        <v>1</v>
      </c>
      <c r="D3524" s="1" t="s">
        <v>3095</v>
      </c>
      <c r="E3524" s="17">
        <v>0.62545138888888896</v>
      </c>
      <c r="F3524" s="1" t="s">
        <v>0</v>
      </c>
    </row>
    <row r="3525" spans="2:6">
      <c r="B3525" s="1" t="s">
        <v>15755</v>
      </c>
      <c r="C3525" s="1">
        <v>1</v>
      </c>
      <c r="D3525" s="1" t="s">
        <v>13746</v>
      </c>
      <c r="E3525" s="17">
        <v>0.62557870370370405</v>
      </c>
      <c r="F3525" s="1" t="s">
        <v>0</v>
      </c>
    </row>
    <row r="3526" spans="2:6">
      <c r="B3526" s="1" t="s">
        <v>15769</v>
      </c>
      <c r="C3526" s="1">
        <v>1</v>
      </c>
      <c r="D3526" s="1" t="s">
        <v>3078</v>
      </c>
      <c r="E3526" s="17">
        <v>0.62561342592592595</v>
      </c>
      <c r="F3526" s="1" t="s">
        <v>0</v>
      </c>
    </row>
    <row r="3527" spans="2:6">
      <c r="B3527" s="1" t="s">
        <v>15775</v>
      </c>
      <c r="C3527" s="1">
        <v>1</v>
      </c>
      <c r="D3527" s="1" t="s">
        <v>13746</v>
      </c>
      <c r="E3527" s="17">
        <v>0.625694444444444</v>
      </c>
      <c r="F3527" s="1" t="s">
        <v>0</v>
      </c>
    </row>
    <row r="3528" spans="2:6">
      <c r="B3528" s="1" t="s">
        <v>15778</v>
      </c>
      <c r="C3528" s="1">
        <v>5</v>
      </c>
      <c r="D3528" s="1" t="s">
        <v>13753</v>
      </c>
      <c r="E3528" s="17">
        <v>0.62579861111111101</v>
      </c>
      <c r="F3528" s="1" t="s">
        <v>0</v>
      </c>
    </row>
    <row r="3529" spans="2:6">
      <c r="B3529" s="1" t="s">
        <v>15765</v>
      </c>
      <c r="C3529" s="1">
        <v>1</v>
      </c>
      <c r="D3529" s="1" t="s">
        <v>13746</v>
      </c>
      <c r="E3529" s="17">
        <v>0.62585648148148099</v>
      </c>
      <c r="F3529" s="1" t="s">
        <v>0</v>
      </c>
    </row>
    <row r="3530" spans="2:6">
      <c r="B3530" s="1" t="s">
        <v>15777</v>
      </c>
      <c r="C3530" s="1">
        <v>1</v>
      </c>
      <c r="D3530" s="1" t="s">
        <v>13746</v>
      </c>
      <c r="E3530" s="17">
        <v>0.62591435185185196</v>
      </c>
      <c r="F3530" s="1" t="s">
        <v>0</v>
      </c>
    </row>
    <row r="3531" spans="2:6">
      <c r="B3531" s="1" t="s">
        <v>15618</v>
      </c>
      <c r="C3531" s="1">
        <v>5</v>
      </c>
      <c r="D3531" s="1" t="s">
        <v>3078</v>
      </c>
      <c r="E3531" s="17">
        <v>0.62594907407407396</v>
      </c>
      <c r="F3531" s="1" t="s">
        <v>0</v>
      </c>
    </row>
    <row r="3532" spans="2:6">
      <c r="B3532" s="1" t="s">
        <v>15779</v>
      </c>
      <c r="C3532" s="1">
        <v>1</v>
      </c>
      <c r="D3532" s="1" t="s">
        <v>13753</v>
      </c>
      <c r="E3532" s="17">
        <v>0.62603009259259301</v>
      </c>
      <c r="F3532" s="1" t="s">
        <v>0</v>
      </c>
    </row>
    <row r="3533" spans="2:6">
      <c r="B3533" s="1" t="s">
        <v>15780</v>
      </c>
      <c r="C3533" s="1">
        <v>1</v>
      </c>
      <c r="D3533" s="1" t="s">
        <v>13753</v>
      </c>
      <c r="E3533" s="17">
        <v>0.62618055555555596</v>
      </c>
      <c r="F3533" s="1" t="s">
        <v>0</v>
      </c>
    </row>
    <row r="3534" spans="2:6">
      <c r="B3534" s="1" t="s">
        <v>15779</v>
      </c>
      <c r="C3534" s="1">
        <v>1</v>
      </c>
      <c r="D3534" s="1" t="s">
        <v>13746</v>
      </c>
      <c r="E3534" s="17">
        <v>0.62619212962963</v>
      </c>
      <c r="F3534" s="1" t="s">
        <v>0</v>
      </c>
    </row>
    <row r="3535" spans="2:6">
      <c r="B3535" s="1" t="s">
        <v>15766</v>
      </c>
      <c r="C3535" s="1">
        <v>1</v>
      </c>
      <c r="D3535" s="1" t="s">
        <v>13746</v>
      </c>
      <c r="E3535" s="17">
        <v>0.62622685185185201</v>
      </c>
      <c r="F3535" s="1" t="s">
        <v>0</v>
      </c>
    </row>
    <row r="3536" spans="2:6">
      <c r="B3536" s="1" t="s">
        <v>15767</v>
      </c>
      <c r="C3536" s="1">
        <v>1</v>
      </c>
      <c r="D3536" s="1" t="s">
        <v>13746</v>
      </c>
      <c r="E3536" s="17">
        <v>0.62626157407407401</v>
      </c>
      <c r="F3536" s="1" t="s">
        <v>0</v>
      </c>
    </row>
    <row r="3537" spans="2:6">
      <c r="B3537" s="1" t="s">
        <v>15756</v>
      </c>
      <c r="C3537" s="1">
        <v>1</v>
      </c>
      <c r="D3537" s="1" t="s">
        <v>13746</v>
      </c>
      <c r="E3537" s="17">
        <v>0.62631944444444398</v>
      </c>
      <c r="F3537" s="1" t="s">
        <v>0</v>
      </c>
    </row>
    <row r="3538" spans="2:6">
      <c r="B3538" s="1" t="s">
        <v>15763</v>
      </c>
      <c r="C3538" s="1">
        <v>1</v>
      </c>
      <c r="D3538" s="1" t="s">
        <v>13762</v>
      </c>
      <c r="E3538" s="17">
        <v>0.62631944444444398</v>
      </c>
      <c r="F3538" s="1" t="s">
        <v>0</v>
      </c>
    </row>
    <row r="3539" spans="2:6">
      <c r="B3539" s="1" t="s">
        <v>15781</v>
      </c>
      <c r="C3539" s="1">
        <v>2</v>
      </c>
      <c r="D3539" s="1" t="s">
        <v>3076</v>
      </c>
      <c r="E3539" s="17">
        <v>0.62672453703703701</v>
      </c>
      <c r="F3539" s="1" t="s">
        <v>0</v>
      </c>
    </row>
    <row r="3540" spans="2:6">
      <c r="B3540" s="1" t="s">
        <v>15782</v>
      </c>
      <c r="C3540" s="1">
        <v>1</v>
      </c>
      <c r="D3540" s="1" t="s">
        <v>13753</v>
      </c>
      <c r="E3540" s="17">
        <v>0.62677083333333306</v>
      </c>
      <c r="F3540" s="1" t="s">
        <v>0</v>
      </c>
    </row>
    <row r="3541" spans="2:6">
      <c r="B3541" s="1" t="s">
        <v>15738</v>
      </c>
      <c r="C3541" s="1">
        <v>1</v>
      </c>
      <c r="D3541" s="1" t="s">
        <v>13746</v>
      </c>
      <c r="E3541" s="17">
        <v>0.62693287037037004</v>
      </c>
      <c r="F3541" s="1" t="s">
        <v>0</v>
      </c>
    </row>
    <row r="3542" spans="2:6">
      <c r="B3542" s="1" t="s">
        <v>15783</v>
      </c>
      <c r="C3542" s="1">
        <v>1</v>
      </c>
      <c r="D3542" s="1" t="s">
        <v>13760</v>
      </c>
      <c r="E3542" s="17">
        <v>0.62694444444444397</v>
      </c>
      <c r="F3542" s="1" t="s">
        <v>0</v>
      </c>
    </row>
    <row r="3543" spans="2:6">
      <c r="B3543" s="1" t="s">
        <v>15758</v>
      </c>
      <c r="C3543" s="1">
        <v>1</v>
      </c>
      <c r="D3543" s="1" t="s">
        <v>3077</v>
      </c>
      <c r="E3543" s="17">
        <v>0.62694444444444397</v>
      </c>
      <c r="F3543" s="1" t="s">
        <v>0</v>
      </c>
    </row>
    <row r="3544" spans="2:6">
      <c r="B3544" s="1" t="s">
        <v>15784</v>
      </c>
      <c r="C3544" s="1">
        <v>1</v>
      </c>
      <c r="D3544" s="1" t="s">
        <v>13753</v>
      </c>
      <c r="E3544" s="17">
        <v>0.62716435185185204</v>
      </c>
      <c r="F3544" s="1" t="s">
        <v>0</v>
      </c>
    </row>
    <row r="3545" spans="2:6">
      <c r="B3545" s="1" t="s">
        <v>15785</v>
      </c>
      <c r="C3545" s="1">
        <v>1</v>
      </c>
      <c r="D3545" s="1" t="s">
        <v>3095</v>
      </c>
      <c r="E3545" s="17">
        <v>0.62716435185185204</v>
      </c>
      <c r="F3545" s="1" t="s">
        <v>0</v>
      </c>
    </row>
    <row r="3546" spans="2:6">
      <c r="B3546" s="1" t="s">
        <v>15783</v>
      </c>
      <c r="C3546" s="1">
        <v>1</v>
      </c>
      <c r="D3546" s="1" t="s">
        <v>3077</v>
      </c>
      <c r="E3546" s="17">
        <v>0.62719907407407405</v>
      </c>
      <c r="F3546" s="1" t="s">
        <v>0</v>
      </c>
    </row>
    <row r="3547" spans="2:6">
      <c r="B3547" s="1" t="s">
        <v>15786</v>
      </c>
      <c r="C3547" s="1">
        <v>1</v>
      </c>
      <c r="D3547" s="1" t="s">
        <v>13687</v>
      </c>
      <c r="E3547" s="17">
        <v>0.62722222222222201</v>
      </c>
      <c r="F3547" s="1" t="s">
        <v>0</v>
      </c>
    </row>
    <row r="3548" spans="2:6">
      <c r="B3548" s="1" t="s">
        <v>15771</v>
      </c>
      <c r="C3548" s="1">
        <v>1</v>
      </c>
      <c r="D3548" s="1" t="s">
        <v>3078</v>
      </c>
      <c r="E3548" s="17">
        <v>0.62726851851851895</v>
      </c>
      <c r="F3548" s="1" t="s">
        <v>0</v>
      </c>
    </row>
    <row r="3549" spans="2:6">
      <c r="B3549" s="1" t="s">
        <v>15786</v>
      </c>
      <c r="C3549" s="1">
        <v>1</v>
      </c>
      <c r="D3549" s="1" t="s">
        <v>13762</v>
      </c>
      <c r="E3549" s="17">
        <v>0.62732638888888903</v>
      </c>
      <c r="F3549" s="1" t="s">
        <v>0</v>
      </c>
    </row>
    <row r="3550" spans="2:6">
      <c r="B3550" s="1" t="s">
        <v>14340</v>
      </c>
      <c r="C3550" s="1">
        <v>1</v>
      </c>
      <c r="D3550" s="1" t="s">
        <v>13746</v>
      </c>
      <c r="E3550" s="17">
        <v>0.62736111111111104</v>
      </c>
      <c r="F3550" s="1" t="s">
        <v>0</v>
      </c>
    </row>
    <row r="3551" spans="2:6">
      <c r="B3551" s="1" t="s">
        <v>15736</v>
      </c>
      <c r="C3551" s="1">
        <v>2</v>
      </c>
      <c r="D3551" s="1" t="s">
        <v>3095</v>
      </c>
      <c r="E3551" s="17">
        <v>0.62762731481481504</v>
      </c>
      <c r="F3551" s="1" t="s">
        <v>0</v>
      </c>
    </row>
    <row r="3552" spans="2:6">
      <c r="B3552" s="1" t="s">
        <v>15787</v>
      </c>
      <c r="C3552" s="1">
        <v>1</v>
      </c>
      <c r="D3552" s="1" t="s">
        <v>13753</v>
      </c>
      <c r="E3552" s="17">
        <v>0.62767361111111097</v>
      </c>
      <c r="F3552" s="1" t="s">
        <v>0</v>
      </c>
    </row>
    <row r="3553" spans="2:6">
      <c r="B3553" s="1" t="s">
        <v>15788</v>
      </c>
      <c r="C3553" s="1">
        <v>1</v>
      </c>
      <c r="D3553" s="1" t="s">
        <v>13753</v>
      </c>
      <c r="E3553" s="17">
        <v>0.62780092592592596</v>
      </c>
      <c r="F3553" s="1" t="s">
        <v>0</v>
      </c>
    </row>
    <row r="3554" spans="2:6">
      <c r="B3554" s="1" t="s">
        <v>15642</v>
      </c>
      <c r="C3554" s="1">
        <v>1</v>
      </c>
      <c r="D3554" s="1" t="s">
        <v>13746</v>
      </c>
      <c r="E3554" s="17">
        <v>0.62782407407407403</v>
      </c>
      <c r="F3554" s="1" t="s">
        <v>0</v>
      </c>
    </row>
    <row r="3555" spans="2:6">
      <c r="B3555" s="1" t="s">
        <v>15773</v>
      </c>
      <c r="C3555" s="1">
        <v>1</v>
      </c>
      <c r="D3555" s="1" t="s">
        <v>3078</v>
      </c>
      <c r="E3555" s="17">
        <v>0.62785879629629604</v>
      </c>
      <c r="F3555" s="1" t="s">
        <v>0</v>
      </c>
    </row>
    <row r="3556" spans="2:6">
      <c r="B3556" s="1" t="s">
        <v>15789</v>
      </c>
      <c r="C3556" s="1">
        <v>1</v>
      </c>
      <c r="D3556" s="1" t="s">
        <v>13753</v>
      </c>
      <c r="E3556" s="17">
        <v>0.62787037037036997</v>
      </c>
      <c r="F3556" s="1" t="s">
        <v>0</v>
      </c>
    </row>
    <row r="3557" spans="2:6">
      <c r="B3557" s="1" t="s">
        <v>15790</v>
      </c>
      <c r="C3557" s="1">
        <v>1</v>
      </c>
      <c r="D3557" s="1" t="s">
        <v>13753</v>
      </c>
      <c r="E3557" s="17">
        <v>0.62793981481481498</v>
      </c>
      <c r="F3557" s="1" t="s">
        <v>0</v>
      </c>
    </row>
    <row r="3558" spans="2:6">
      <c r="B3558" s="1" t="s">
        <v>15791</v>
      </c>
      <c r="C3558" s="1">
        <v>1</v>
      </c>
      <c r="D3558" s="1" t="s">
        <v>13760</v>
      </c>
      <c r="E3558" s="17">
        <v>0.62795138888888902</v>
      </c>
      <c r="F3558" s="1" t="s">
        <v>0</v>
      </c>
    </row>
    <row r="3559" spans="2:6">
      <c r="B3559" s="1" t="s">
        <v>15792</v>
      </c>
      <c r="C3559" s="1">
        <v>1</v>
      </c>
      <c r="D3559" s="1" t="s">
        <v>13753</v>
      </c>
      <c r="E3559" s="17">
        <v>0.62798611111111102</v>
      </c>
      <c r="F3559" s="1" t="s">
        <v>0</v>
      </c>
    </row>
    <row r="3560" spans="2:6">
      <c r="B3560" s="1" t="s">
        <v>15793</v>
      </c>
      <c r="C3560" s="1">
        <v>1</v>
      </c>
      <c r="D3560" s="1" t="s">
        <v>13753</v>
      </c>
      <c r="E3560" s="17">
        <v>0.62809027777777804</v>
      </c>
      <c r="F3560" s="1" t="s">
        <v>0</v>
      </c>
    </row>
    <row r="3561" spans="2:6">
      <c r="B3561" s="1" t="s">
        <v>15794</v>
      </c>
      <c r="C3561" s="1">
        <v>1</v>
      </c>
      <c r="D3561" s="1" t="s">
        <v>13687</v>
      </c>
      <c r="E3561" s="17">
        <v>0.62820601851851898</v>
      </c>
      <c r="F3561" s="1" t="s">
        <v>0</v>
      </c>
    </row>
    <row r="3562" spans="2:6">
      <c r="B3562" s="1" t="s">
        <v>15795</v>
      </c>
      <c r="C3562" s="1">
        <v>2</v>
      </c>
      <c r="D3562" s="1" t="s">
        <v>13753</v>
      </c>
      <c r="E3562" s="17">
        <v>0.62837962962963001</v>
      </c>
      <c r="F3562" s="1" t="s">
        <v>0</v>
      </c>
    </row>
    <row r="3563" spans="2:6">
      <c r="B3563" s="1" t="s">
        <v>15796</v>
      </c>
      <c r="C3563" s="1">
        <v>5</v>
      </c>
      <c r="D3563" s="1" t="s">
        <v>13753</v>
      </c>
      <c r="E3563" s="17">
        <v>0.62837962962963001</v>
      </c>
      <c r="F3563" s="1" t="s">
        <v>0</v>
      </c>
    </row>
    <row r="3564" spans="2:6">
      <c r="B3564" s="1" t="s">
        <v>15797</v>
      </c>
      <c r="C3564" s="1">
        <v>1</v>
      </c>
      <c r="D3564" s="1" t="s">
        <v>13753</v>
      </c>
      <c r="E3564" s="17">
        <v>0.62849537037036995</v>
      </c>
      <c r="F3564" s="1" t="s">
        <v>0</v>
      </c>
    </row>
    <row r="3565" spans="2:6">
      <c r="B3565" s="1" t="s">
        <v>14947</v>
      </c>
      <c r="C3565" s="1">
        <v>5</v>
      </c>
      <c r="D3565" s="1" t="s">
        <v>3078</v>
      </c>
      <c r="E3565" s="17">
        <v>0.62866898148148198</v>
      </c>
      <c r="F3565" s="1" t="s">
        <v>0</v>
      </c>
    </row>
    <row r="3566" spans="2:6">
      <c r="B3566" s="1" t="s">
        <v>15798</v>
      </c>
      <c r="C3566" s="1">
        <v>1</v>
      </c>
      <c r="D3566" s="1" t="s">
        <v>13753</v>
      </c>
      <c r="E3566" s="17">
        <v>0.62878472222222204</v>
      </c>
      <c r="F3566" s="1" t="s">
        <v>0</v>
      </c>
    </row>
    <row r="3567" spans="2:6">
      <c r="B3567" s="1" t="s">
        <v>15799</v>
      </c>
      <c r="C3567" s="1">
        <v>4</v>
      </c>
      <c r="D3567" s="1" t="s">
        <v>13760</v>
      </c>
      <c r="E3567" s="17">
        <v>0.62884259259259301</v>
      </c>
      <c r="F3567" s="1" t="s">
        <v>0</v>
      </c>
    </row>
    <row r="3568" spans="2:6">
      <c r="B3568" s="1" t="s">
        <v>15800</v>
      </c>
      <c r="C3568" s="1">
        <v>1</v>
      </c>
      <c r="D3568" s="1" t="s">
        <v>13753</v>
      </c>
      <c r="E3568" s="17">
        <v>0.62884259259259301</v>
      </c>
      <c r="F3568" s="1" t="s">
        <v>0</v>
      </c>
    </row>
    <row r="3569" spans="2:6">
      <c r="B3569" s="1" t="s">
        <v>15776</v>
      </c>
      <c r="C3569" s="1">
        <v>1</v>
      </c>
      <c r="D3569" s="1" t="s">
        <v>13746</v>
      </c>
      <c r="E3569" s="17">
        <v>0.62887731481481501</v>
      </c>
      <c r="F3569" s="1" t="s">
        <v>0</v>
      </c>
    </row>
    <row r="3570" spans="2:6">
      <c r="B3570" s="1" t="s">
        <v>15801</v>
      </c>
      <c r="C3570" s="1">
        <v>1</v>
      </c>
      <c r="D3570" s="1" t="s">
        <v>13753</v>
      </c>
      <c r="E3570" s="17">
        <v>0.62895833333333295</v>
      </c>
      <c r="F3570" s="1" t="s">
        <v>0</v>
      </c>
    </row>
    <row r="3571" spans="2:6">
      <c r="B3571" s="1" t="s">
        <v>15802</v>
      </c>
      <c r="C3571" s="1">
        <v>1</v>
      </c>
      <c r="D3571" s="1" t="s">
        <v>13760</v>
      </c>
      <c r="E3571" s="17">
        <v>0.62902777777777796</v>
      </c>
      <c r="F3571" s="1" t="s">
        <v>0</v>
      </c>
    </row>
    <row r="3572" spans="2:6">
      <c r="B3572" s="1" t="s">
        <v>15803</v>
      </c>
      <c r="C3572" s="1">
        <v>1</v>
      </c>
      <c r="D3572" s="1" t="s">
        <v>13760</v>
      </c>
      <c r="E3572" s="17">
        <v>0.62907407407407401</v>
      </c>
      <c r="F3572" s="1" t="s">
        <v>0</v>
      </c>
    </row>
    <row r="3573" spans="2:6">
      <c r="B3573" s="1" t="s">
        <v>15788</v>
      </c>
      <c r="C3573" s="1">
        <v>1</v>
      </c>
      <c r="D3573" s="1" t="s">
        <v>3078</v>
      </c>
      <c r="E3573" s="17">
        <v>0.62912037037037005</v>
      </c>
      <c r="F3573" s="1" t="s">
        <v>0</v>
      </c>
    </row>
    <row r="3574" spans="2:6">
      <c r="B3574" s="1" t="s">
        <v>15789</v>
      </c>
      <c r="C3574" s="1">
        <v>1</v>
      </c>
      <c r="D3574" s="1" t="s">
        <v>3078</v>
      </c>
      <c r="E3574" s="17">
        <v>0.62916666666666698</v>
      </c>
      <c r="F3574" s="1" t="s">
        <v>0</v>
      </c>
    </row>
    <row r="3575" spans="2:6">
      <c r="B3575" s="1" t="s">
        <v>15790</v>
      </c>
      <c r="C3575" s="1">
        <v>1</v>
      </c>
      <c r="D3575" s="1" t="s">
        <v>3078</v>
      </c>
      <c r="E3575" s="17">
        <v>0.62921296296296303</v>
      </c>
      <c r="F3575" s="1" t="s">
        <v>0</v>
      </c>
    </row>
    <row r="3576" spans="2:6">
      <c r="B3576" s="1" t="s">
        <v>15465</v>
      </c>
      <c r="C3576" s="1">
        <v>1</v>
      </c>
      <c r="D3576" s="1" t="s">
        <v>3095</v>
      </c>
      <c r="E3576" s="17">
        <v>0.62938657407407395</v>
      </c>
      <c r="F3576" s="1" t="s">
        <v>0</v>
      </c>
    </row>
    <row r="3577" spans="2:6">
      <c r="B3577" s="1" t="s">
        <v>15735</v>
      </c>
      <c r="C3577" s="1">
        <v>5</v>
      </c>
      <c r="D3577" s="1" t="s">
        <v>3078</v>
      </c>
      <c r="E3577" s="17">
        <v>0.62938657407407395</v>
      </c>
      <c r="F3577" s="1" t="s">
        <v>0</v>
      </c>
    </row>
    <row r="3578" spans="2:6">
      <c r="B3578" s="1" t="s">
        <v>15797</v>
      </c>
      <c r="C3578" s="1">
        <v>1</v>
      </c>
      <c r="D3578" s="1" t="s">
        <v>13746</v>
      </c>
      <c r="E3578" s="17">
        <v>0.62939814814814798</v>
      </c>
      <c r="F3578" s="1" t="s">
        <v>0</v>
      </c>
    </row>
    <row r="3579" spans="2:6">
      <c r="B3579" s="1" t="s">
        <v>14135</v>
      </c>
      <c r="C3579" s="1">
        <v>2</v>
      </c>
      <c r="D3579" s="1" t="s">
        <v>3078</v>
      </c>
      <c r="E3579" s="17">
        <v>0.62960648148148102</v>
      </c>
      <c r="F3579" s="1" t="s">
        <v>0</v>
      </c>
    </row>
    <row r="3580" spans="2:6">
      <c r="B3580" s="1" t="s">
        <v>15804</v>
      </c>
      <c r="C3580" s="1">
        <v>1</v>
      </c>
      <c r="D3580" s="1" t="s">
        <v>13753</v>
      </c>
      <c r="E3580" s="17">
        <v>0.62962962962962998</v>
      </c>
      <c r="F3580" s="1" t="s">
        <v>0</v>
      </c>
    </row>
    <row r="3581" spans="2:6">
      <c r="B3581" s="1" t="s">
        <v>15805</v>
      </c>
      <c r="C3581" s="1">
        <v>1</v>
      </c>
      <c r="D3581" s="1" t="s">
        <v>13760</v>
      </c>
      <c r="E3581" s="17">
        <v>0.62965277777777795</v>
      </c>
      <c r="F3581" s="1" t="s">
        <v>0</v>
      </c>
    </row>
    <row r="3582" spans="2:6">
      <c r="B3582" s="1" t="s">
        <v>15796</v>
      </c>
      <c r="C3582" s="1">
        <v>5</v>
      </c>
      <c r="D3582" s="1" t="s">
        <v>3078</v>
      </c>
      <c r="E3582" s="17">
        <v>0.62966435185185199</v>
      </c>
      <c r="F3582" s="1" t="s">
        <v>0</v>
      </c>
    </row>
    <row r="3583" spans="2:6">
      <c r="B3583" s="1" t="s">
        <v>15806</v>
      </c>
      <c r="C3583" s="1">
        <v>1</v>
      </c>
      <c r="D3583" s="1" t="s">
        <v>13687</v>
      </c>
      <c r="E3583" s="17">
        <v>0.62974537037037004</v>
      </c>
      <c r="F3583" s="1" t="s">
        <v>0</v>
      </c>
    </row>
    <row r="3584" spans="2:6">
      <c r="B3584" s="1" t="s">
        <v>15782</v>
      </c>
      <c r="C3584" s="1">
        <v>1</v>
      </c>
      <c r="D3584" s="1" t="s">
        <v>3078</v>
      </c>
      <c r="E3584" s="17">
        <v>0.62982638888888898</v>
      </c>
      <c r="F3584" s="1" t="s">
        <v>0</v>
      </c>
    </row>
    <row r="3585" spans="2:6">
      <c r="B3585" s="1" t="s">
        <v>15772</v>
      </c>
      <c r="C3585" s="1">
        <v>1</v>
      </c>
      <c r="D3585" s="1" t="s">
        <v>3078</v>
      </c>
      <c r="E3585" s="17">
        <v>0.62988425925925895</v>
      </c>
      <c r="F3585" s="1" t="s">
        <v>0</v>
      </c>
    </row>
    <row r="3586" spans="2:6">
      <c r="B3586" s="1" t="s">
        <v>15807</v>
      </c>
      <c r="C3586" s="1">
        <v>1</v>
      </c>
      <c r="D3586" s="1" t="s">
        <v>13760</v>
      </c>
      <c r="E3586" s="17">
        <v>0.62990740740740703</v>
      </c>
      <c r="F3586" s="1" t="s">
        <v>0</v>
      </c>
    </row>
    <row r="3587" spans="2:6">
      <c r="B3587" s="1" t="s">
        <v>15804</v>
      </c>
      <c r="C3587" s="1">
        <v>1</v>
      </c>
      <c r="D3587" s="1" t="s">
        <v>13746</v>
      </c>
      <c r="E3587" s="17">
        <v>0.62990740740740703</v>
      </c>
      <c r="F3587" s="1" t="s">
        <v>0</v>
      </c>
    </row>
    <row r="3588" spans="2:6">
      <c r="B3588" s="1" t="s">
        <v>15794</v>
      </c>
      <c r="C3588" s="1">
        <v>1</v>
      </c>
      <c r="D3588" s="1" t="s">
        <v>13746</v>
      </c>
      <c r="E3588" s="17">
        <v>0.629965277777778</v>
      </c>
      <c r="F3588" s="1" t="s">
        <v>0</v>
      </c>
    </row>
    <row r="3589" spans="2:6">
      <c r="B3589" s="1" t="s">
        <v>15808</v>
      </c>
      <c r="C3589" s="1">
        <v>1</v>
      </c>
      <c r="D3589" s="1" t="s">
        <v>13753</v>
      </c>
      <c r="E3589" s="17">
        <v>0.63</v>
      </c>
      <c r="F3589" s="1" t="s">
        <v>0</v>
      </c>
    </row>
    <row r="3590" spans="2:6">
      <c r="B3590" s="1" t="s">
        <v>15809</v>
      </c>
      <c r="C3590" s="1">
        <v>1</v>
      </c>
      <c r="D3590" s="1" t="s">
        <v>13753</v>
      </c>
      <c r="E3590" s="17">
        <v>0.63006944444444402</v>
      </c>
      <c r="F3590" s="1" t="s">
        <v>0</v>
      </c>
    </row>
    <row r="3591" spans="2:6">
      <c r="B3591" s="1" t="s">
        <v>15810</v>
      </c>
      <c r="C3591" s="1">
        <v>1</v>
      </c>
      <c r="D3591" s="1" t="s">
        <v>13687</v>
      </c>
      <c r="E3591" s="17">
        <v>0.63013888888888903</v>
      </c>
      <c r="F3591" s="1" t="s">
        <v>0</v>
      </c>
    </row>
    <row r="3592" spans="2:6">
      <c r="B3592" s="1" t="s">
        <v>15664</v>
      </c>
      <c r="C3592" s="1">
        <v>3</v>
      </c>
      <c r="D3592" s="1" t="s">
        <v>13746</v>
      </c>
      <c r="E3592" s="17">
        <v>0.63017361111111103</v>
      </c>
      <c r="F3592" s="1" t="s">
        <v>0</v>
      </c>
    </row>
    <row r="3593" spans="2:6">
      <c r="B3593" s="1" t="s">
        <v>15811</v>
      </c>
      <c r="C3593" s="1">
        <v>1</v>
      </c>
      <c r="D3593" s="1" t="s">
        <v>13753</v>
      </c>
      <c r="E3593" s="17">
        <v>0.630196759259259</v>
      </c>
      <c r="F3593" s="1" t="s">
        <v>0</v>
      </c>
    </row>
    <row r="3594" spans="2:6">
      <c r="B3594" s="1" t="s">
        <v>15762</v>
      </c>
      <c r="C3594" s="1">
        <v>1</v>
      </c>
      <c r="D3594" s="1" t="s">
        <v>13746</v>
      </c>
      <c r="E3594" s="17">
        <v>0.630231481481481</v>
      </c>
      <c r="F3594" s="1" t="s">
        <v>0</v>
      </c>
    </row>
    <row r="3595" spans="2:6">
      <c r="B3595" s="1" t="s">
        <v>15793</v>
      </c>
      <c r="C3595" s="1">
        <v>1</v>
      </c>
      <c r="D3595" s="1" t="s">
        <v>3095</v>
      </c>
      <c r="E3595" s="17">
        <v>0.63025462962962997</v>
      </c>
      <c r="F3595" s="1" t="s">
        <v>0</v>
      </c>
    </row>
    <row r="3596" spans="2:6">
      <c r="B3596" s="1" t="s">
        <v>15506</v>
      </c>
      <c r="C3596" s="1">
        <v>5</v>
      </c>
      <c r="D3596" s="1" t="s">
        <v>3078</v>
      </c>
      <c r="E3596" s="17">
        <v>0.63027777777777805</v>
      </c>
      <c r="F3596" s="1" t="s">
        <v>0</v>
      </c>
    </row>
    <row r="3597" spans="2:6">
      <c r="B3597" s="1" t="s">
        <v>15812</v>
      </c>
      <c r="C3597" s="1">
        <v>1</v>
      </c>
      <c r="D3597" s="1" t="s">
        <v>13687</v>
      </c>
      <c r="E3597" s="17">
        <v>0.63031250000000005</v>
      </c>
      <c r="F3597" s="1" t="s">
        <v>0</v>
      </c>
    </row>
    <row r="3598" spans="2:6">
      <c r="B3598" s="1" t="s">
        <v>15813</v>
      </c>
      <c r="C3598" s="1">
        <v>1</v>
      </c>
      <c r="D3598" s="1" t="s">
        <v>13760</v>
      </c>
      <c r="E3598" s="17">
        <v>0.63041666666666696</v>
      </c>
      <c r="F3598" s="1" t="s">
        <v>0</v>
      </c>
    </row>
    <row r="3599" spans="2:6">
      <c r="B3599" s="1" t="s">
        <v>15780</v>
      </c>
      <c r="C3599" s="1">
        <v>1</v>
      </c>
      <c r="D3599" s="1" t="s">
        <v>3078</v>
      </c>
      <c r="E3599" s="17">
        <v>0.630428240740741</v>
      </c>
      <c r="F3599" s="1" t="s">
        <v>0</v>
      </c>
    </row>
    <row r="3600" spans="2:6">
      <c r="B3600" s="1" t="s">
        <v>15814</v>
      </c>
      <c r="C3600" s="1">
        <v>2</v>
      </c>
      <c r="D3600" s="1" t="s">
        <v>13760</v>
      </c>
      <c r="E3600" s="17">
        <v>0.63053240740740701</v>
      </c>
      <c r="F3600" s="1" t="s">
        <v>0</v>
      </c>
    </row>
    <row r="3601" spans="2:6">
      <c r="B3601" s="1" t="s">
        <v>15807</v>
      </c>
      <c r="C3601" s="1">
        <v>1</v>
      </c>
      <c r="D3601" s="1" t="s">
        <v>3095</v>
      </c>
      <c r="E3601" s="17">
        <v>0.63054398148148105</v>
      </c>
      <c r="F3601" s="1" t="s">
        <v>0</v>
      </c>
    </row>
    <row r="3602" spans="2:6">
      <c r="B3602" s="1" t="s">
        <v>15815</v>
      </c>
      <c r="C3602" s="1">
        <v>1</v>
      </c>
      <c r="D3602" s="1" t="s">
        <v>13687</v>
      </c>
      <c r="E3602" s="17">
        <v>0.63060185185185202</v>
      </c>
      <c r="F3602" s="1" t="s">
        <v>0</v>
      </c>
    </row>
    <row r="3603" spans="2:6">
      <c r="B3603" s="1" t="s">
        <v>15816</v>
      </c>
      <c r="C3603" s="1">
        <v>1</v>
      </c>
      <c r="D3603" s="1" t="s">
        <v>13753</v>
      </c>
      <c r="E3603" s="17">
        <v>0.63064814814814796</v>
      </c>
      <c r="F3603" s="1" t="s">
        <v>0</v>
      </c>
    </row>
    <row r="3604" spans="2:6">
      <c r="B3604" s="1" t="s">
        <v>15817</v>
      </c>
      <c r="C3604" s="1">
        <v>1</v>
      </c>
      <c r="D3604" s="1" t="s">
        <v>13753</v>
      </c>
      <c r="E3604" s="17">
        <v>0.63071759259259297</v>
      </c>
      <c r="F3604" s="1" t="s">
        <v>0</v>
      </c>
    </row>
    <row r="3605" spans="2:6">
      <c r="B3605" s="1" t="s">
        <v>15799</v>
      </c>
      <c r="C3605" s="1">
        <v>1</v>
      </c>
      <c r="D3605" s="1" t="s">
        <v>3078</v>
      </c>
      <c r="E3605" s="17">
        <v>0.63072916666666701</v>
      </c>
      <c r="F3605" s="1" t="s">
        <v>0</v>
      </c>
    </row>
    <row r="3606" spans="2:6">
      <c r="B3606" s="1" t="s">
        <v>15798</v>
      </c>
      <c r="C3606" s="1">
        <v>1</v>
      </c>
      <c r="D3606" s="1" t="s">
        <v>3078</v>
      </c>
      <c r="E3606" s="17">
        <v>0.63078703703703698</v>
      </c>
      <c r="F3606" s="1" t="s">
        <v>0</v>
      </c>
    </row>
    <row r="3607" spans="2:6">
      <c r="B3607" s="1" t="s">
        <v>15818</v>
      </c>
      <c r="C3607" s="1">
        <v>1</v>
      </c>
      <c r="D3607" s="1" t="s">
        <v>13753</v>
      </c>
      <c r="E3607" s="17">
        <v>0.630925925925926</v>
      </c>
      <c r="F3607" s="1" t="s">
        <v>0</v>
      </c>
    </row>
    <row r="3608" spans="2:6">
      <c r="B3608" s="1" t="s">
        <v>15819</v>
      </c>
      <c r="C3608" s="1">
        <v>1</v>
      </c>
      <c r="D3608" s="1" t="s">
        <v>13753</v>
      </c>
      <c r="E3608" s="17">
        <v>0.63098379629629597</v>
      </c>
      <c r="F3608" s="1" t="s">
        <v>0</v>
      </c>
    </row>
    <row r="3609" spans="2:6">
      <c r="B3609" s="1" t="s">
        <v>15820</v>
      </c>
      <c r="C3609" s="1">
        <v>1</v>
      </c>
      <c r="D3609" s="1" t="s">
        <v>13687</v>
      </c>
      <c r="E3609" s="17">
        <v>0.63098379629629597</v>
      </c>
      <c r="F3609" s="1" t="s">
        <v>0</v>
      </c>
    </row>
    <row r="3610" spans="2:6">
      <c r="B3610" s="1" t="s">
        <v>15800</v>
      </c>
      <c r="C3610" s="1">
        <v>1</v>
      </c>
      <c r="D3610" s="1" t="s">
        <v>3078</v>
      </c>
      <c r="E3610" s="17">
        <v>0.63100694444444405</v>
      </c>
      <c r="F3610" s="1" t="s">
        <v>0</v>
      </c>
    </row>
    <row r="3611" spans="2:6">
      <c r="B3611" s="1" t="s">
        <v>15821</v>
      </c>
      <c r="C3611" s="1">
        <v>2</v>
      </c>
      <c r="D3611" s="1" t="s">
        <v>13753</v>
      </c>
      <c r="E3611" s="17">
        <v>0.63116898148148104</v>
      </c>
      <c r="F3611" s="1" t="s">
        <v>0</v>
      </c>
    </row>
    <row r="3612" spans="2:6">
      <c r="B3612" s="1" t="s">
        <v>15745</v>
      </c>
      <c r="C3612" s="1">
        <v>1</v>
      </c>
      <c r="D3612" s="1" t="s">
        <v>13746</v>
      </c>
      <c r="E3612" s="17">
        <v>0.63116898148148104</v>
      </c>
      <c r="F3612" s="1" t="s">
        <v>0</v>
      </c>
    </row>
    <row r="3613" spans="2:6">
      <c r="B3613" s="1" t="s">
        <v>15822</v>
      </c>
      <c r="C3613" s="1">
        <v>1</v>
      </c>
      <c r="D3613" s="1" t="s">
        <v>13687</v>
      </c>
      <c r="E3613" s="17">
        <v>0.63131944444444399</v>
      </c>
      <c r="F3613" s="1" t="s">
        <v>0</v>
      </c>
    </row>
    <row r="3614" spans="2:6">
      <c r="B3614" s="1" t="s">
        <v>15810</v>
      </c>
      <c r="C3614" s="1">
        <v>1</v>
      </c>
      <c r="D3614" s="1" t="s">
        <v>13746</v>
      </c>
      <c r="E3614" s="17">
        <v>0.63148148148148198</v>
      </c>
      <c r="F3614" s="1" t="s">
        <v>0</v>
      </c>
    </row>
    <row r="3615" spans="2:6">
      <c r="B3615" s="1" t="s">
        <v>15823</v>
      </c>
      <c r="C3615" s="1">
        <v>5</v>
      </c>
      <c r="D3615" s="1" t="s">
        <v>13753</v>
      </c>
      <c r="E3615" s="17">
        <v>0.63156250000000003</v>
      </c>
      <c r="F3615" s="1" t="s">
        <v>0</v>
      </c>
    </row>
    <row r="3616" spans="2:6">
      <c r="B3616" s="1" t="s">
        <v>15750</v>
      </c>
      <c r="C3616" s="1">
        <v>1</v>
      </c>
      <c r="D3616" s="1" t="s">
        <v>3077</v>
      </c>
      <c r="E3616" s="17">
        <v>0.63164351851851896</v>
      </c>
      <c r="F3616" s="1" t="s">
        <v>0</v>
      </c>
    </row>
    <row r="3617" spans="2:6">
      <c r="B3617" s="1" t="s">
        <v>15824</v>
      </c>
      <c r="C3617" s="1">
        <v>1</v>
      </c>
      <c r="D3617" s="1" t="s">
        <v>13760</v>
      </c>
      <c r="E3617" s="17">
        <v>0.63170138888888905</v>
      </c>
      <c r="F3617" s="1" t="s">
        <v>0</v>
      </c>
    </row>
    <row r="3618" spans="2:6">
      <c r="B3618" s="1" t="s">
        <v>15809</v>
      </c>
      <c r="C3618" s="1">
        <v>1</v>
      </c>
      <c r="D3618" s="1" t="s">
        <v>3077</v>
      </c>
      <c r="E3618" s="17">
        <v>0.63172453703703701</v>
      </c>
      <c r="F3618" s="1" t="s">
        <v>0</v>
      </c>
    </row>
    <row r="3619" spans="2:6">
      <c r="B3619" s="1" t="s">
        <v>15825</v>
      </c>
      <c r="C3619" s="1">
        <v>1</v>
      </c>
      <c r="D3619" s="1" t="s">
        <v>13753</v>
      </c>
      <c r="E3619" s="17">
        <v>0.63177083333333295</v>
      </c>
      <c r="F3619" s="1" t="s">
        <v>0</v>
      </c>
    </row>
    <row r="3620" spans="2:6">
      <c r="B3620" s="1" t="s">
        <v>15811</v>
      </c>
      <c r="C3620" s="1">
        <v>1</v>
      </c>
      <c r="D3620" s="1" t="s">
        <v>3078</v>
      </c>
      <c r="E3620" s="17">
        <v>0.631886574074074</v>
      </c>
      <c r="F3620" s="1" t="s">
        <v>0</v>
      </c>
    </row>
    <row r="3621" spans="2:6">
      <c r="B3621" s="1" t="s">
        <v>15787</v>
      </c>
      <c r="C3621" s="1">
        <v>1</v>
      </c>
      <c r="D3621" s="1" t="s">
        <v>3078</v>
      </c>
      <c r="E3621" s="17">
        <v>0.63203703703703695</v>
      </c>
      <c r="F3621" s="1" t="s">
        <v>0</v>
      </c>
    </row>
    <row r="3622" spans="2:6">
      <c r="B3622" s="1" t="s">
        <v>15826</v>
      </c>
      <c r="C3622" s="1">
        <v>1</v>
      </c>
      <c r="D3622" s="1" t="s">
        <v>13687</v>
      </c>
      <c r="E3622" s="17">
        <v>0.632083333333333</v>
      </c>
      <c r="F3622" s="1" t="s">
        <v>0</v>
      </c>
    </row>
    <row r="3623" spans="2:6">
      <c r="B3623" s="1" t="s">
        <v>15801</v>
      </c>
      <c r="C3623" s="1">
        <v>1</v>
      </c>
      <c r="D3623" s="1" t="s">
        <v>3078</v>
      </c>
      <c r="E3623" s="17">
        <v>0.63209490740740704</v>
      </c>
      <c r="F3623" s="1" t="s">
        <v>0</v>
      </c>
    </row>
    <row r="3624" spans="2:6">
      <c r="B3624" s="1" t="s">
        <v>15827</v>
      </c>
      <c r="C3624" s="1">
        <v>1</v>
      </c>
      <c r="D3624" s="1" t="s">
        <v>13753</v>
      </c>
      <c r="E3624" s="17">
        <v>0.63237268518518497</v>
      </c>
      <c r="F3624" s="1" t="s">
        <v>0</v>
      </c>
    </row>
    <row r="3625" spans="2:6">
      <c r="B3625" s="1" t="s">
        <v>15828</v>
      </c>
      <c r="C3625" s="1">
        <v>1</v>
      </c>
      <c r="D3625" s="1" t="s">
        <v>13753</v>
      </c>
      <c r="E3625" s="17">
        <v>0.63241898148148101</v>
      </c>
      <c r="F3625" s="1" t="s">
        <v>0</v>
      </c>
    </row>
    <row r="3626" spans="2:6">
      <c r="B3626" s="1" t="s">
        <v>15829</v>
      </c>
      <c r="C3626" s="1">
        <v>2</v>
      </c>
      <c r="D3626" s="1" t="s">
        <v>13753</v>
      </c>
      <c r="E3626" s="17">
        <v>0.63246527777777795</v>
      </c>
      <c r="F3626" s="1" t="s">
        <v>0</v>
      </c>
    </row>
    <row r="3627" spans="2:6">
      <c r="B3627" s="1" t="s">
        <v>15354</v>
      </c>
      <c r="C3627" s="1">
        <v>5</v>
      </c>
      <c r="D3627" s="1" t="s">
        <v>3078</v>
      </c>
      <c r="E3627" s="17">
        <v>0.63259259259259304</v>
      </c>
      <c r="F3627" s="1" t="s">
        <v>0</v>
      </c>
    </row>
    <row r="3628" spans="2:6">
      <c r="B3628" s="1" t="s">
        <v>15830</v>
      </c>
      <c r="C3628" s="1">
        <v>1</v>
      </c>
      <c r="D3628" s="1" t="s">
        <v>13753</v>
      </c>
      <c r="E3628" s="17">
        <v>0.63260416666666697</v>
      </c>
      <c r="F3628" s="1" t="s">
        <v>0</v>
      </c>
    </row>
    <row r="3629" spans="2:6">
      <c r="B3629" s="1" t="s">
        <v>15831</v>
      </c>
      <c r="C3629" s="1">
        <v>1</v>
      </c>
      <c r="D3629" s="1" t="s">
        <v>13687</v>
      </c>
      <c r="E3629" s="17">
        <v>0.63263888888888897</v>
      </c>
      <c r="F3629" s="1" t="s">
        <v>0</v>
      </c>
    </row>
    <row r="3630" spans="2:6">
      <c r="B3630" s="1" t="s">
        <v>14250</v>
      </c>
      <c r="C3630" s="1">
        <v>1</v>
      </c>
      <c r="D3630" s="1" t="s">
        <v>3095</v>
      </c>
      <c r="E3630" s="17">
        <v>0.63266203703703705</v>
      </c>
      <c r="F3630" s="1" t="s">
        <v>0</v>
      </c>
    </row>
    <row r="3631" spans="2:6">
      <c r="B3631" s="1" t="s">
        <v>15818</v>
      </c>
      <c r="C3631" s="1">
        <v>1</v>
      </c>
      <c r="D3631" s="1" t="s">
        <v>13762</v>
      </c>
      <c r="E3631" s="17">
        <v>0.63288194444444401</v>
      </c>
      <c r="F3631" s="1" t="s">
        <v>0</v>
      </c>
    </row>
    <row r="3632" spans="2:6">
      <c r="B3632" s="1" t="s">
        <v>15822</v>
      </c>
      <c r="C3632" s="1">
        <v>1</v>
      </c>
      <c r="D3632" s="1" t="s">
        <v>13746</v>
      </c>
      <c r="E3632" s="17">
        <v>0.63292824074074105</v>
      </c>
      <c r="F3632" s="1" t="s">
        <v>0</v>
      </c>
    </row>
    <row r="3633" spans="2:6">
      <c r="B3633" s="1" t="s">
        <v>15832</v>
      </c>
      <c r="C3633" s="1">
        <v>1</v>
      </c>
      <c r="D3633" s="1" t="s">
        <v>13687</v>
      </c>
      <c r="E3633" s="17">
        <v>0.63298611111111103</v>
      </c>
      <c r="F3633" s="1" t="s">
        <v>0</v>
      </c>
    </row>
    <row r="3634" spans="2:6">
      <c r="B3634" s="1" t="s">
        <v>15817</v>
      </c>
      <c r="C3634" s="1">
        <v>1</v>
      </c>
      <c r="D3634" s="1" t="s">
        <v>3095</v>
      </c>
      <c r="E3634" s="17">
        <v>0.633043981481481</v>
      </c>
      <c r="F3634" s="1" t="s">
        <v>0</v>
      </c>
    </row>
    <row r="3635" spans="2:6">
      <c r="B3635" s="1" t="s">
        <v>15833</v>
      </c>
      <c r="C3635" s="1">
        <v>1</v>
      </c>
      <c r="D3635" s="1" t="s">
        <v>13753</v>
      </c>
      <c r="E3635" s="17">
        <v>0.63314814814814802</v>
      </c>
      <c r="F3635" s="1" t="s">
        <v>0</v>
      </c>
    </row>
    <row r="3636" spans="2:6">
      <c r="B3636" s="1" t="s">
        <v>15812</v>
      </c>
      <c r="C3636" s="1">
        <v>1</v>
      </c>
      <c r="D3636" s="1" t="s">
        <v>13762</v>
      </c>
      <c r="E3636" s="17">
        <v>0.63319444444444395</v>
      </c>
      <c r="F3636" s="1" t="s">
        <v>0</v>
      </c>
    </row>
    <row r="3637" spans="2:6">
      <c r="B3637" s="1" t="s">
        <v>15834</v>
      </c>
      <c r="C3637" s="1">
        <v>1</v>
      </c>
      <c r="D3637" s="1" t="s">
        <v>13753</v>
      </c>
      <c r="E3637" s="17">
        <v>0.63321759259259303</v>
      </c>
      <c r="F3637" s="1" t="s">
        <v>0</v>
      </c>
    </row>
    <row r="3638" spans="2:6">
      <c r="B3638" s="1" t="s">
        <v>15835</v>
      </c>
      <c r="C3638" s="1">
        <v>1</v>
      </c>
      <c r="D3638" s="1" t="s">
        <v>13753</v>
      </c>
      <c r="E3638" s="17">
        <v>0.63325231481481503</v>
      </c>
      <c r="F3638" s="1" t="s">
        <v>0</v>
      </c>
    </row>
    <row r="3639" spans="2:6">
      <c r="B3639" s="1" t="s">
        <v>15836</v>
      </c>
      <c r="C3639" s="1">
        <v>1</v>
      </c>
      <c r="D3639" s="1" t="s">
        <v>13753</v>
      </c>
      <c r="E3639" s="17">
        <v>0.63339120370370405</v>
      </c>
      <c r="F3639" s="1" t="s">
        <v>0</v>
      </c>
    </row>
    <row r="3640" spans="2:6">
      <c r="B3640" s="1" t="s">
        <v>15826</v>
      </c>
      <c r="C3640" s="1">
        <v>1</v>
      </c>
      <c r="D3640" s="1" t="s">
        <v>13746</v>
      </c>
      <c r="E3640" s="17">
        <v>0.63341435185185202</v>
      </c>
      <c r="F3640" s="1" t="s">
        <v>0</v>
      </c>
    </row>
    <row r="3641" spans="2:6">
      <c r="B3641" s="1" t="s">
        <v>15837</v>
      </c>
      <c r="C3641" s="1">
        <v>1</v>
      </c>
      <c r="D3641" s="1" t="s">
        <v>13687</v>
      </c>
      <c r="E3641" s="17">
        <v>0.63343749999999999</v>
      </c>
      <c r="F3641" s="1" t="s">
        <v>0</v>
      </c>
    </row>
    <row r="3642" spans="2:6">
      <c r="B3642" s="1" t="s">
        <v>15838</v>
      </c>
      <c r="C3642" s="1">
        <v>1</v>
      </c>
      <c r="D3642" s="1" t="s">
        <v>13760</v>
      </c>
      <c r="E3642" s="17">
        <v>0.63349537037036996</v>
      </c>
      <c r="F3642" s="1" t="s">
        <v>0</v>
      </c>
    </row>
    <row r="3643" spans="2:6">
      <c r="B3643" s="1" t="s">
        <v>15832</v>
      </c>
      <c r="C3643" s="1">
        <v>1</v>
      </c>
      <c r="D3643" s="1" t="s">
        <v>3095</v>
      </c>
      <c r="E3643" s="17">
        <v>0.633541666666667</v>
      </c>
      <c r="F3643" s="1" t="s">
        <v>0</v>
      </c>
    </row>
    <row r="3644" spans="2:6">
      <c r="B3644" s="1" t="s">
        <v>15839</v>
      </c>
      <c r="C3644" s="1">
        <v>1</v>
      </c>
      <c r="D3644" s="1" t="s">
        <v>13760</v>
      </c>
      <c r="E3644" s="17">
        <v>0.63378472222222204</v>
      </c>
      <c r="F3644" s="1" t="s">
        <v>0</v>
      </c>
    </row>
    <row r="3645" spans="2:6">
      <c r="B3645" s="1" t="s">
        <v>15838</v>
      </c>
      <c r="C3645" s="1">
        <v>1</v>
      </c>
      <c r="D3645" s="1" t="s">
        <v>3077</v>
      </c>
      <c r="E3645" s="17">
        <v>0.63378472222222204</v>
      </c>
      <c r="F3645" s="1" t="s">
        <v>0</v>
      </c>
    </row>
    <row r="3646" spans="2:6">
      <c r="B3646" s="1" t="s">
        <v>15831</v>
      </c>
      <c r="C3646" s="1">
        <v>1</v>
      </c>
      <c r="D3646" s="1" t="s">
        <v>13746</v>
      </c>
      <c r="E3646" s="17">
        <v>0.63391203703703702</v>
      </c>
      <c r="F3646" s="1" t="s">
        <v>0</v>
      </c>
    </row>
    <row r="3647" spans="2:6">
      <c r="B3647" s="1" t="s">
        <v>15840</v>
      </c>
      <c r="C3647" s="1">
        <v>1</v>
      </c>
      <c r="D3647" s="1" t="s">
        <v>13687</v>
      </c>
      <c r="E3647" s="17">
        <v>0.63392361111111095</v>
      </c>
      <c r="F3647" s="1" t="s">
        <v>0</v>
      </c>
    </row>
    <row r="3648" spans="2:6">
      <c r="B3648" s="1" t="s">
        <v>13966</v>
      </c>
      <c r="C3648" s="1">
        <v>1</v>
      </c>
      <c r="D3648" s="1" t="s">
        <v>3077</v>
      </c>
      <c r="E3648" s="17">
        <v>0.63392361111111095</v>
      </c>
      <c r="F3648" s="1" t="s">
        <v>0</v>
      </c>
    </row>
    <row r="3649" spans="2:6">
      <c r="B3649" s="1" t="s">
        <v>15841</v>
      </c>
      <c r="C3649" s="1">
        <v>1</v>
      </c>
      <c r="D3649" s="1" t="s">
        <v>13753</v>
      </c>
      <c r="E3649" s="17">
        <v>0.63409722222222198</v>
      </c>
      <c r="F3649" s="1" t="s">
        <v>0</v>
      </c>
    </row>
    <row r="3650" spans="2:6">
      <c r="B3650" s="1" t="s">
        <v>15837</v>
      </c>
      <c r="C3650" s="1">
        <v>1</v>
      </c>
      <c r="D3650" s="1" t="s">
        <v>3078</v>
      </c>
      <c r="E3650" s="17">
        <v>0.634236111111111</v>
      </c>
      <c r="F3650" s="1" t="s">
        <v>0</v>
      </c>
    </row>
    <row r="3651" spans="2:6">
      <c r="B3651" s="1" t="s">
        <v>15842</v>
      </c>
      <c r="C3651" s="1">
        <v>1</v>
      </c>
      <c r="D3651" s="1" t="s">
        <v>13760</v>
      </c>
      <c r="E3651" s="17">
        <v>0.63436342592592598</v>
      </c>
      <c r="F3651" s="1" t="s">
        <v>0</v>
      </c>
    </row>
    <row r="3652" spans="2:6">
      <c r="B3652" s="1" t="s">
        <v>15843</v>
      </c>
      <c r="C3652" s="1">
        <v>2</v>
      </c>
      <c r="D3652" s="1" t="s">
        <v>13753</v>
      </c>
      <c r="E3652" s="17">
        <v>0.63451388888888904</v>
      </c>
      <c r="F3652" s="1" t="s">
        <v>0</v>
      </c>
    </row>
    <row r="3653" spans="2:6">
      <c r="B3653" s="1" t="s">
        <v>15844</v>
      </c>
      <c r="C3653" s="1">
        <v>1</v>
      </c>
      <c r="D3653" s="1" t="s">
        <v>3076</v>
      </c>
      <c r="E3653" s="17">
        <v>0.63456018518518498</v>
      </c>
      <c r="F3653" s="1" t="s">
        <v>0</v>
      </c>
    </row>
    <row r="3654" spans="2:6">
      <c r="B3654" s="1" t="s">
        <v>15845</v>
      </c>
      <c r="C3654" s="1">
        <v>5</v>
      </c>
      <c r="D3654" s="1" t="s">
        <v>13753</v>
      </c>
      <c r="E3654" s="17">
        <v>0.63459490740740698</v>
      </c>
      <c r="F3654" s="1" t="s">
        <v>0</v>
      </c>
    </row>
    <row r="3655" spans="2:6">
      <c r="B3655" s="1" t="s">
        <v>15819</v>
      </c>
      <c r="C3655" s="1">
        <v>1</v>
      </c>
      <c r="D3655" s="1" t="s">
        <v>13746</v>
      </c>
      <c r="E3655" s="17">
        <v>0.63460648148148102</v>
      </c>
      <c r="F3655" s="1" t="s">
        <v>0</v>
      </c>
    </row>
    <row r="3656" spans="2:6">
      <c r="B3656" s="1" t="s">
        <v>15846</v>
      </c>
      <c r="C3656" s="1">
        <v>1</v>
      </c>
      <c r="D3656" s="1" t="s">
        <v>13753</v>
      </c>
      <c r="E3656" s="17">
        <v>0.63483796296296302</v>
      </c>
      <c r="F3656" s="1" t="s">
        <v>0</v>
      </c>
    </row>
    <row r="3657" spans="2:6">
      <c r="B3657" s="1" t="s">
        <v>15554</v>
      </c>
      <c r="C3657" s="1">
        <v>1</v>
      </c>
      <c r="D3657" s="1" t="s">
        <v>13746</v>
      </c>
      <c r="E3657" s="17">
        <v>0.634930555555556</v>
      </c>
      <c r="F3657" s="1" t="s">
        <v>0</v>
      </c>
    </row>
    <row r="3658" spans="2:6">
      <c r="B3658" s="1" t="s">
        <v>15847</v>
      </c>
      <c r="C3658" s="1">
        <v>1</v>
      </c>
      <c r="D3658" s="1" t="s">
        <v>13753</v>
      </c>
      <c r="E3658" s="17">
        <v>0.63497685185185204</v>
      </c>
      <c r="F3658" s="1" t="s">
        <v>0</v>
      </c>
    </row>
    <row r="3659" spans="2:6">
      <c r="B3659" s="1" t="s">
        <v>15820</v>
      </c>
      <c r="C3659" s="1">
        <v>1</v>
      </c>
      <c r="D3659" s="1" t="s">
        <v>3095</v>
      </c>
      <c r="E3659" s="17">
        <v>0.63501157407407405</v>
      </c>
      <c r="F3659" s="1" t="s">
        <v>0</v>
      </c>
    </row>
    <row r="3660" spans="2:6">
      <c r="B3660" s="1" t="s">
        <v>15848</v>
      </c>
      <c r="C3660" s="1">
        <v>1</v>
      </c>
      <c r="D3660" s="1" t="s">
        <v>3076</v>
      </c>
      <c r="E3660" s="17">
        <v>0.63504629629629605</v>
      </c>
      <c r="F3660" s="1" t="s">
        <v>0</v>
      </c>
    </row>
    <row r="3661" spans="2:6">
      <c r="B3661" s="1" t="s">
        <v>15849</v>
      </c>
      <c r="C3661" s="1">
        <v>1</v>
      </c>
      <c r="D3661" s="1" t="s">
        <v>13687</v>
      </c>
      <c r="E3661" s="17">
        <v>0.63512731481481499</v>
      </c>
      <c r="F3661" s="1" t="s">
        <v>0</v>
      </c>
    </row>
    <row r="3662" spans="2:6">
      <c r="B3662" s="1" t="s">
        <v>15850</v>
      </c>
      <c r="C3662" s="1">
        <v>1</v>
      </c>
      <c r="D3662" s="1" t="s">
        <v>3076</v>
      </c>
      <c r="E3662" s="17">
        <v>0.63513888888888903</v>
      </c>
      <c r="F3662" s="1" t="s">
        <v>0</v>
      </c>
    </row>
    <row r="3663" spans="2:6">
      <c r="B3663" s="1" t="s">
        <v>15841</v>
      </c>
      <c r="C3663" s="1">
        <v>1</v>
      </c>
      <c r="D3663" s="1" t="s">
        <v>3078</v>
      </c>
      <c r="E3663" s="17">
        <v>0.63517361111111104</v>
      </c>
      <c r="F3663" s="1" t="s">
        <v>0</v>
      </c>
    </row>
    <row r="3664" spans="2:6">
      <c r="B3664" s="1" t="s">
        <v>15834</v>
      </c>
      <c r="C3664" s="1">
        <v>1</v>
      </c>
      <c r="D3664" s="1" t="s">
        <v>13746</v>
      </c>
      <c r="E3664" s="17">
        <v>0.63546296296296301</v>
      </c>
      <c r="F3664" s="1" t="s">
        <v>1</v>
      </c>
    </row>
    <row r="3665" spans="2:6">
      <c r="B3665" s="1" t="s">
        <v>15851</v>
      </c>
      <c r="C3665" s="1">
        <v>1</v>
      </c>
      <c r="D3665" s="1" t="s">
        <v>13753</v>
      </c>
      <c r="E3665" s="17">
        <v>0.63547453703703705</v>
      </c>
      <c r="F3665" s="1" t="s">
        <v>1</v>
      </c>
    </row>
    <row r="3666" spans="2:6">
      <c r="B3666" s="1" t="s">
        <v>15048</v>
      </c>
      <c r="C3666" s="1">
        <v>1</v>
      </c>
      <c r="D3666" s="1" t="s">
        <v>3078</v>
      </c>
      <c r="E3666" s="17">
        <v>0.63549768518518501</v>
      </c>
      <c r="F3666" s="1" t="s">
        <v>1</v>
      </c>
    </row>
    <row r="3667" spans="2:6">
      <c r="B3667" s="1" t="s">
        <v>15836</v>
      </c>
      <c r="C3667" s="1">
        <v>1</v>
      </c>
      <c r="D3667" s="1" t="s">
        <v>3095</v>
      </c>
      <c r="E3667" s="17">
        <v>0.63549768518518501</v>
      </c>
      <c r="F3667" s="1" t="s">
        <v>1</v>
      </c>
    </row>
    <row r="3668" spans="2:6">
      <c r="B3668" s="1" t="s">
        <v>15852</v>
      </c>
      <c r="C3668" s="1">
        <v>1</v>
      </c>
      <c r="D3668" s="1" t="s">
        <v>13753</v>
      </c>
      <c r="E3668" s="17">
        <v>0.63550925925925905</v>
      </c>
      <c r="F3668" s="1" t="s">
        <v>1</v>
      </c>
    </row>
    <row r="3669" spans="2:6">
      <c r="B3669" s="1" t="s">
        <v>15853</v>
      </c>
      <c r="C3669" s="1">
        <v>1</v>
      </c>
      <c r="D3669" s="1" t="s">
        <v>13687</v>
      </c>
      <c r="E3669" s="17">
        <v>0.63550925925925905</v>
      </c>
      <c r="F3669" s="1" t="s">
        <v>1</v>
      </c>
    </row>
    <row r="3670" spans="2:6">
      <c r="B3670" s="1" t="s">
        <v>15854</v>
      </c>
      <c r="C3670" s="1">
        <v>1</v>
      </c>
      <c r="D3670" s="1" t="s">
        <v>13760</v>
      </c>
      <c r="E3670" s="17">
        <v>0.63553240740740702</v>
      </c>
      <c r="F3670" s="1" t="s">
        <v>1</v>
      </c>
    </row>
    <row r="3671" spans="2:6">
      <c r="B3671" s="1" t="s">
        <v>15835</v>
      </c>
      <c r="C3671" s="1">
        <v>1</v>
      </c>
      <c r="D3671" s="1" t="s">
        <v>13762</v>
      </c>
      <c r="E3671" s="17">
        <v>0.63582175925925899</v>
      </c>
      <c r="F3671" s="1" t="s">
        <v>1</v>
      </c>
    </row>
    <row r="3672" spans="2:6">
      <c r="B3672" s="1" t="s">
        <v>15850</v>
      </c>
      <c r="C3672" s="1">
        <v>1</v>
      </c>
      <c r="D3672" s="1" t="s">
        <v>3095</v>
      </c>
      <c r="E3672" s="17">
        <v>0.63582175925925899</v>
      </c>
      <c r="F3672" s="1" t="s">
        <v>1</v>
      </c>
    </row>
    <row r="3673" spans="2:6">
      <c r="B3673" s="1" t="s">
        <v>15844</v>
      </c>
      <c r="C3673" s="1">
        <v>1</v>
      </c>
      <c r="D3673" s="1" t="s">
        <v>13746</v>
      </c>
      <c r="E3673" s="17">
        <v>0.63587962962962996</v>
      </c>
      <c r="F3673" s="1" t="s">
        <v>1</v>
      </c>
    </row>
    <row r="3674" spans="2:6">
      <c r="B3674" s="1" t="s">
        <v>15847</v>
      </c>
      <c r="C3674" s="1">
        <v>1</v>
      </c>
      <c r="D3674" s="1" t="s">
        <v>3078</v>
      </c>
      <c r="E3674" s="17">
        <v>0.63593750000000004</v>
      </c>
      <c r="F3674" s="1" t="s">
        <v>1</v>
      </c>
    </row>
    <row r="3675" spans="2:6">
      <c r="B3675" s="1" t="s">
        <v>15855</v>
      </c>
      <c r="C3675" s="1">
        <v>1</v>
      </c>
      <c r="D3675" s="1" t="s">
        <v>13753</v>
      </c>
      <c r="E3675" s="17">
        <v>0.63596064814814801</v>
      </c>
      <c r="F3675" s="1" t="s">
        <v>1</v>
      </c>
    </row>
    <row r="3676" spans="2:6">
      <c r="B3676" s="1" t="s">
        <v>15856</v>
      </c>
      <c r="C3676" s="1">
        <v>1</v>
      </c>
      <c r="D3676" s="1" t="s">
        <v>13753</v>
      </c>
      <c r="E3676" s="17">
        <v>0.63607638888888896</v>
      </c>
      <c r="F3676" s="1" t="s">
        <v>1</v>
      </c>
    </row>
    <row r="3677" spans="2:6">
      <c r="B3677" s="1" t="s">
        <v>15845</v>
      </c>
      <c r="C3677" s="1">
        <v>5</v>
      </c>
      <c r="D3677" s="1" t="s">
        <v>3095</v>
      </c>
      <c r="E3677" s="17">
        <v>0.63615740740740701</v>
      </c>
      <c r="F3677" s="1" t="s">
        <v>1</v>
      </c>
    </row>
    <row r="3678" spans="2:6">
      <c r="B3678" s="1" t="s">
        <v>15848</v>
      </c>
      <c r="C3678" s="1">
        <v>1</v>
      </c>
      <c r="D3678" s="1" t="s">
        <v>3078</v>
      </c>
      <c r="E3678" s="17">
        <v>0.63623842592592605</v>
      </c>
      <c r="F3678" s="1" t="s">
        <v>1</v>
      </c>
    </row>
    <row r="3679" spans="2:6">
      <c r="B3679" s="1" t="s">
        <v>15830</v>
      </c>
      <c r="C3679" s="1">
        <v>1</v>
      </c>
      <c r="D3679" s="1" t="s">
        <v>13762</v>
      </c>
      <c r="E3679" s="17">
        <v>0.636388888888889</v>
      </c>
      <c r="F3679" s="1" t="s">
        <v>1</v>
      </c>
    </row>
    <row r="3680" spans="2:6">
      <c r="B3680" s="1" t="s">
        <v>15851</v>
      </c>
      <c r="C3680" s="1">
        <v>1</v>
      </c>
      <c r="D3680" s="1" t="s">
        <v>3078</v>
      </c>
      <c r="E3680" s="17">
        <v>0.63640046296296304</v>
      </c>
      <c r="F3680" s="1" t="s">
        <v>1</v>
      </c>
    </row>
    <row r="3681" spans="2:6">
      <c r="B3681" s="1" t="s">
        <v>15753</v>
      </c>
      <c r="C3681" s="1">
        <v>1</v>
      </c>
      <c r="D3681" s="1" t="s">
        <v>13762</v>
      </c>
      <c r="E3681" s="17">
        <v>0.63655092592592599</v>
      </c>
      <c r="F3681" s="1" t="s">
        <v>1</v>
      </c>
    </row>
    <row r="3682" spans="2:6">
      <c r="B3682" s="1" t="s">
        <v>15846</v>
      </c>
      <c r="C3682" s="1">
        <v>1</v>
      </c>
      <c r="D3682" s="1" t="s">
        <v>3078</v>
      </c>
      <c r="E3682" s="17">
        <v>0.63655092592592599</v>
      </c>
      <c r="F3682" s="1" t="s">
        <v>1</v>
      </c>
    </row>
    <row r="3683" spans="2:6">
      <c r="B3683" s="1" t="s">
        <v>15857</v>
      </c>
      <c r="C3683" s="1">
        <v>5</v>
      </c>
      <c r="D3683" s="1" t="s">
        <v>13753</v>
      </c>
      <c r="E3683" s="17">
        <v>0.63670138888888905</v>
      </c>
      <c r="F3683" s="1" t="s">
        <v>1</v>
      </c>
    </row>
    <row r="3684" spans="2:6">
      <c r="B3684" s="1" t="s">
        <v>15803</v>
      </c>
      <c r="C3684" s="1">
        <v>2</v>
      </c>
      <c r="D3684" s="1" t="s">
        <v>3095</v>
      </c>
      <c r="E3684" s="17">
        <v>0.63670138888888905</v>
      </c>
      <c r="F3684" s="1" t="s">
        <v>1</v>
      </c>
    </row>
    <row r="3685" spans="2:6">
      <c r="B3685" s="1" t="s">
        <v>15806</v>
      </c>
      <c r="C3685" s="1">
        <v>1</v>
      </c>
      <c r="D3685" s="1" t="s">
        <v>13746</v>
      </c>
      <c r="E3685" s="17">
        <v>0.63674768518518499</v>
      </c>
      <c r="F3685" s="1" t="s">
        <v>1</v>
      </c>
    </row>
    <row r="3686" spans="2:6">
      <c r="B3686" s="1" t="s">
        <v>15858</v>
      </c>
      <c r="C3686" s="1">
        <v>1</v>
      </c>
      <c r="D3686" s="1" t="s">
        <v>13753</v>
      </c>
      <c r="E3686" s="17">
        <v>0.63680555555555596</v>
      </c>
      <c r="F3686" s="1" t="s">
        <v>1</v>
      </c>
    </row>
    <row r="3687" spans="2:6">
      <c r="B3687" s="1" t="s">
        <v>15859</v>
      </c>
      <c r="C3687" s="1">
        <v>1</v>
      </c>
      <c r="D3687" s="1" t="s">
        <v>13687</v>
      </c>
      <c r="E3687" s="17">
        <v>0.63680555555555596</v>
      </c>
      <c r="F3687" s="1" t="s">
        <v>1</v>
      </c>
    </row>
    <row r="3688" spans="2:6">
      <c r="B3688" s="1" t="s">
        <v>15860</v>
      </c>
      <c r="C3688" s="1">
        <v>1</v>
      </c>
      <c r="D3688" s="1" t="s">
        <v>3076</v>
      </c>
      <c r="E3688" s="17">
        <v>0.63688657407407401</v>
      </c>
      <c r="F3688" s="1" t="s">
        <v>1</v>
      </c>
    </row>
    <row r="3689" spans="2:6">
      <c r="B3689" s="1" t="s">
        <v>15861</v>
      </c>
      <c r="C3689" s="1">
        <v>5</v>
      </c>
      <c r="D3689" s="1" t="s">
        <v>13753</v>
      </c>
      <c r="E3689" s="17">
        <v>0.63695601851851802</v>
      </c>
      <c r="F3689" s="1" t="s">
        <v>1</v>
      </c>
    </row>
    <row r="3690" spans="2:6">
      <c r="B3690" s="1" t="s">
        <v>15852</v>
      </c>
      <c r="C3690" s="1">
        <v>1</v>
      </c>
      <c r="D3690" s="1" t="s">
        <v>13762</v>
      </c>
      <c r="E3690" s="17">
        <v>0.63697916666666698</v>
      </c>
      <c r="F3690" s="1" t="s">
        <v>1</v>
      </c>
    </row>
    <row r="3691" spans="2:6">
      <c r="B3691" s="1" t="s">
        <v>15862</v>
      </c>
      <c r="C3691" s="1">
        <v>1</v>
      </c>
      <c r="D3691" s="1" t="s">
        <v>3076</v>
      </c>
      <c r="E3691" s="17">
        <v>0.63701388888888899</v>
      </c>
      <c r="F3691" s="1" t="s">
        <v>1</v>
      </c>
    </row>
    <row r="3692" spans="2:6">
      <c r="B3692" s="1" t="s">
        <v>15863</v>
      </c>
      <c r="C3692" s="1">
        <v>1</v>
      </c>
      <c r="D3692" s="1" t="s">
        <v>13753</v>
      </c>
      <c r="E3692" s="17">
        <v>0.63709490740740704</v>
      </c>
      <c r="F3692" s="1" t="s">
        <v>1</v>
      </c>
    </row>
    <row r="3693" spans="2:6">
      <c r="B3693" s="1" t="s">
        <v>15864</v>
      </c>
      <c r="C3693" s="1">
        <v>1</v>
      </c>
      <c r="D3693" s="1" t="s">
        <v>13760</v>
      </c>
      <c r="E3693" s="17">
        <v>0.63710648148148197</v>
      </c>
      <c r="F3693" s="1" t="s">
        <v>1</v>
      </c>
    </row>
    <row r="3694" spans="2:6">
      <c r="B3694" s="1" t="s">
        <v>15865</v>
      </c>
      <c r="C3694" s="1">
        <v>1</v>
      </c>
      <c r="D3694" s="1" t="s">
        <v>13687</v>
      </c>
      <c r="E3694" s="17">
        <v>0.63715277777777801</v>
      </c>
      <c r="F3694" s="1" t="s">
        <v>1</v>
      </c>
    </row>
    <row r="3695" spans="2:6">
      <c r="B3695" s="1" t="s">
        <v>15866</v>
      </c>
      <c r="C3695" s="1">
        <v>1</v>
      </c>
      <c r="D3695" s="1" t="s">
        <v>13760</v>
      </c>
      <c r="E3695" s="17">
        <v>0.63717592592592598</v>
      </c>
      <c r="F3695" s="1" t="s">
        <v>1</v>
      </c>
    </row>
    <row r="3696" spans="2:6">
      <c r="B3696" s="1" t="s">
        <v>15867</v>
      </c>
      <c r="C3696" s="1">
        <v>1</v>
      </c>
      <c r="D3696" s="1" t="s">
        <v>13753</v>
      </c>
      <c r="E3696" s="17">
        <v>0.63724537037036999</v>
      </c>
      <c r="F3696" s="1" t="s">
        <v>1</v>
      </c>
    </row>
    <row r="3697" spans="2:6">
      <c r="B3697" s="1" t="s">
        <v>15868</v>
      </c>
      <c r="C3697" s="1">
        <v>1</v>
      </c>
      <c r="D3697" s="1" t="s">
        <v>13753</v>
      </c>
      <c r="E3697" s="17">
        <v>0.63728009259259299</v>
      </c>
      <c r="F3697" s="1" t="s">
        <v>1</v>
      </c>
    </row>
    <row r="3698" spans="2:6">
      <c r="B3698" s="1" t="s">
        <v>15869</v>
      </c>
      <c r="C3698" s="1">
        <v>1</v>
      </c>
      <c r="D3698" s="1" t="s">
        <v>13753</v>
      </c>
      <c r="E3698" s="17">
        <v>0.63733796296296297</v>
      </c>
      <c r="F3698" s="1" t="s">
        <v>1</v>
      </c>
    </row>
    <row r="3699" spans="2:6">
      <c r="B3699" s="1" t="s">
        <v>15849</v>
      </c>
      <c r="C3699" s="1">
        <v>1</v>
      </c>
      <c r="D3699" s="1" t="s">
        <v>13746</v>
      </c>
      <c r="E3699" s="17">
        <v>0.63734953703703701</v>
      </c>
      <c r="F3699" s="1" t="s">
        <v>1</v>
      </c>
    </row>
    <row r="3700" spans="2:6">
      <c r="B3700" s="1" t="s">
        <v>15784</v>
      </c>
      <c r="C3700" s="1">
        <v>1</v>
      </c>
      <c r="D3700" s="1" t="s">
        <v>3078</v>
      </c>
      <c r="E3700" s="17">
        <v>0.63737268518518497</v>
      </c>
      <c r="F3700" s="1" t="s">
        <v>1</v>
      </c>
    </row>
    <row r="3701" spans="2:6">
      <c r="B3701" s="1" t="s">
        <v>15781</v>
      </c>
      <c r="C3701" s="1">
        <v>2</v>
      </c>
      <c r="D3701" s="1" t="s">
        <v>3078</v>
      </c>
      <c r="E3701" s="17">
        <v>0.63743055555555606</v>
      </c>
      <c r="F3701" s="1" t="s">
        <v>1</v>
      </c>
    </row>
    <row r="3702" spans="2:6">
      <c r="B3702" s="1" t="s">
        <v>15833</v>
      </c>
      <c r="C3702" s="1">
        <v>1</v>
      </c>
      <c r="D3702" s="1" t="s">
        <v>3078</v>
      </c>
      <c r="E3702" s="17">
        <v>0.63746527777777795</v>
      </c>
      <c r="F3702" s="1" t="s">
        <v>1</v>
      </c>
    </row>
    <row r="3703" spans="2:6">
      <c r="B3703" s="1" t="s">
        <v>15853</v>
      </c>
      <c r="C3703" s="1">
        <v>1</v>
      </c>
      <c r="D3703" s="1" t="s">
        <v>13746</v>
      </c>
      <c r="E3703" s="17">
        <v>0.63760416666666697</v>
      </c>
      <c r="F3703" s="1" t="s">
        <v>1</v>
      </c>
    </row>
    <row r="3704" spans="2:6">
      <c r="B3704" s="1" t="s">
        <v>15857</v>
      </c>
      <c r="C3704" s="1">
        <v>5</v>
      </c>
      <c r="D3704" s="1" t="s">
        <v>3078</v>
      </c>
      <c r="E3704" s="17">
        <v>0.63760416666666697</v>
      </c>
      <c r="F3704" s="1" t="s">
        <v>1</v>
      </c>
    </row>
    <row r="3705" spans="2:6">
      <c r="B3705" s="1" t="s">
        <v>15870</v>
      </c>
      <c r="C3705" s="1">
        <v>2</v>
      </c>
      <c r="D3705" s="1" t="s">
        <v>13753</v>
      </c>
      <c r="E3705" s="17">
        <v>0.63774305555555599</v>
      </c>
      <c r="F3705" s="1" t="s">
        <v>1</v>
      </c>
    </row>
    <row r="3706" spans="2:6">
      <c r="B3706" s="1" t="s">
        <v>15871</v>
      </c>
      <c r="C3706" s="1">
        <v>1</v>
      </c>
      <c r="D3706" s="1" t="s">
        <v>13753</v>
      </c>
      <c r="E3706" s="17">
        <v>0.63782407407407404</v>
      </c>
      <c r="F3706" s="1" t="s">
        <v>1</v>
      </c>
    </row>
    <row r="3707" spans="2:6">
      <c r="B3707" s="1" t="s">
        <v>15872</v>
      </c>
      <c r="C3707" s="1">
        <v>1</v>
      </c>
      <c r="D3707" s="1" t="s">
        <v>13753</v>
      </c>
      <c r="E3707" s="17">
        <v>0.63785879629629605</v>
      </c>
      <c r="F3707" s="1" t="s">
        <v>1</v>
      </c>
    </row>
    <row r="3708" spans="2:6">
      <c r="B3708" s="1" t="s">
        <v>14994</v>
      </c>
      <c r="C3708" s="1">
        <v>1</v>
      </c>
      <c r="D3708" s="1" t="s">
        <v>3095</v>
      </c>
      <c r="E3708" s="17">
        <v>0.63789351851851805</v>
      </c>
      <c r="F3708" s="1" t="s">
        <v>1</v>
      </c>
    </row>
    <row r="3709" spans="2:6">
      <c r="B3709" s="1" t="s">
        <v>15873</v>
      </c>
      <c r="C3709" s="1">
        <v>1</v>
      </c>
      <c r="D3709" s="1" t="s">
        <v>13753</v>
      </c>
      <c r="E3709" s="17">
        <v>0.63799768518518496</v>
      </c>
      <c r="F3709" s="1" t="s">
        <v>1</v>
      </c>
    </row>
    <row r="3710" spans="2:6">
      <c r="B3710" s="1" t="s">
        <v>15859</v>
      </c>
      <c r="C3710" s="1">
        <v>1</v>
      </c>
      <c r="D3710" s="1" t="s">
        <v>13746</v>
      </c>
      <c r="E3710" s="17">
        <v>0.638009259259259</v>
      </c>
      <c r="F3710" s="1" t="s">
        <v>1</v>
      </c>
    </row>
    <row r="3711" spans="2:6">
      <c r="B3711" s="1" t="s">
        <v>15701</v>
      </c>
      <c r="C3711" s="1">
        <v>1</v>
      </c>
      <c r="D3711" s="1" t="s">
        <v>3078</v>
      </c>
      <c r="E3711" s="17">
        <v>0.63803240740740697</v>
      </c>
      <c r="F3711" s="1" t="s">
        <v>1</v>
      </c>
    </row>
    <row r="3712" spans="2:6">
      <c r="B3712" s="1" t="s">
        <v>15874</v>
      </c>
      <c r="C3712" s="1">
        <v>1</v>
      </c>
      <c r="D3712" s="1" t="s">
        <v>13687</v>
      </c>
      <c r="E3712" s="17">
        <v>0.63805555555555604</v>
      </c>
      <c r="F3712" s="1" t="s">
        <v>1</v>
      </c>
    </row>
    <row r="3713" spans="2:6">
      <c r="B3713" s="1" t="s">
        <v>14940</v>
      </c>
      <c r="C3713" s="1">
        <v>1</v>
      </c>
      <c r="D3713" s="1" t="s">
        <v>3078</v>
      </c>
      <c r="E3713" s="17">
        <v>0.63826388888888896</v>
      </c>
      <c r="F3713" s="1" t="s">
        <v>1</v>
      </c>
    </row>
    <row r="3714" spans="2:6">
      <c r="B3714" s="1" t="s">
        <v>15875</v>
      </c>
      <c r="C3714" s="1">
        <v>5</v>
      </c>
      <c r="D3714" s="1" t="s">
        <v>13753</v>
      </c>
      <c r="E3714" s="17">
        <v>0.638275462962963</v>
      </c>
      <c r="F3714" s="1" t="s">
        <v>1</v>
      </c>
    </row>
    <row r="3715" spans="2:6">
      <c r="B3715" s="1" t="s">
        <v>15876</v>
      </c>
      <c r="C3715" s="1">
        <v>1</v>
      </c>
      <c r="D3715" s="1" t="s">
        <v>13687</v>
      </c>
      <c r="E3715" s="17">
        <v>0.638275462962963</v>
      </c>
      <c r="F3715" s="1" t="s">
        <v>1</v>
      </c>
    </row>
    <row r="3716" spans="2:6">
      <c r="B3716" s="1" t="s">
        <v>15877</v>
      </c>
      <c r="C3716" s="1">
        <v>1</v>
      </c>
      <c r="D3716" s="1" t="s">
        <v>13687</v>
      </c>
      <c r="E3716" s="17">
        <v>0.63831018518518501</v>
      </c>
      <c r="F3716" s="1" t="s">
        <v>1</v>
      </c>
    </row>
    <row r="3717" spans="2:6">
      <c r="B3717" s="1" t="s">
        <v>15855</v>
      </c>
      <c r="C3717" s="1">
        <v>1</v>
      </c>
      <c r="D3717" s="1" t="s">
        <v>13746</v>
      </c>
      <c r="E3717" s="17">
        <v>0.63851851851851804</v>
      </c>
      <c r="F3717" s="1" t="s">
        <v>1</v>
      </c>
    </row>
    <row r="3718" spans="2:6">
      <c r="B3718" s="1" t="s">
        <v>15878</v>
      </c>
      <c r="C3718" s="1">
        <v>1</v>
      </c>
      <c r="D3718" s="1" t="s">
        <v>13753</v>
      </c>
      <c r="E3718" s="17">
        <v>0.63853009259259297</v>
      </c>
      <c r="F3718" s="1" t="s">
        <v>1</v>
      </c>
    </row>
    <row r="3719" spans="2:6">
      <c r="B3719" s="1" t="s">
        <v>15879</v>
      </c>
      <c r="C3719" s="1">
        <v>1</v>
      </c>
      <c r="D3719" s="1" t="s">
        <v>3076</v>
      </c>
      <c r="E3719" s="17">
        <v>0.638703703703704</v>
      </c>
      <c r="F3719" s="1" t="s">
        <v>1</v>
      </c>
    </row>
    <row r="3720" spans="2:6">
      <c r="B3720" s="1" t="s">
        <v>15880</v>
      </c>
      <c r="C3720" s="1">
        <v>1</v>
      </c>
      <c r="D3720" s="1" t="s">
        <v>13687</v>
      </c>
      <c r="E3720" s="17">
        <v>0.63877314814814801</v>
      </c>
      <c r="F3720" s="1" t="s">
        <v>1</v>
      </c>
    </row>
    <row r="3721" spans="2:6">
      <c r="B3721" s="1" t="s">
        <v>15869</v>
      </c>
      <c r="C3721" s="1">
        <v>1</v>
      </c>
      <c r="D3721" s="1" t="s">
        <v>13746</v>
      </c>
      <c r="E3721" s="17">
        <v>0.63880787037037001</v>
      </c>
      <c r="F3721" s="1" t="s">
        <v>1</v>
      </c>
    </row>
    <row r="3722" spans="2:6">
      <c r="B3722" s="1" t="s">
        <v>15881</v>
      </c>
      <c r="C3722" s="1">
        <v>1</v>
      </c>
      <c r="D3722" s="1" t="s">
        <v>13753</v>
      </c>
      <c r="E3722" s="17">
        <v>0.63883101851851898</v>
      </c>
      <c r="F3722" s="1" t="s">
        <v>1</v>
      </c>
    </row>
    <row r="3723" spans="2:6">
      <c r="B3723" s="1" t="s">
        <v>15882</v>
      </c>
      <c r="C3723" s="1">
        <v>1</v>
      </c>
      <c r="D3723" s="1" t="s">
        <v>13753</v>
      </c>
      <c r="E3723" s="17">
        <v>0.638935185185185</v>
      </c>
      <c r="F3723" s="1" t="s">
        <v>1</v>
      </c>
    </row>
    <row r="3724" spans="2:6">
      <c r="B3724" s="1" t="s">
        <v>15613</v>
      </c>
      <c r="C3724" s="1">
        <v>2</v>
      </c>
      <c r="D3724" s="1" t="s">
        <v>13762</v>
      </c>
      <c r="E3724" s="17">
        <v>0.63895833333333296</v>
      </c>
      <c r="F3724" s="1" t="s">
        <v>1</v>
      </c>
    </row>
    <row r="3725" spans="2:6">
      <c r="B3725" s="1" t="s">
        <v>15883</v>
      </c>
      <c r="C3725" s="1">
        <v>1</v>
      </c>
      <c r="D3725" s="1" t="s">
        <v>13753</v>
      </c>
      <c r="E3725" s="17">
        <v>0.63899305555555597</v>
      </c>
      <c r="F3725" s="1" t="s">
        <v>1</v>
      </c>
    </row>
    <row r="3726" spans="2:6">
      <c r="B3726" s="1" t="s">
        <v>15858</v>
      </c>
      <c r="C3726" s="1">
        <v>1</v>
      </c>
      <c r="D3726" s="1" t="s">
        <v>13762</v>
      </c>
      <c r="E3726" s="17">
        <v>0.63901620370370404</v>
      </c>
      <c r="F3726" s="1" t="s">
        <v>1</v>
      </c>
    </row>
    <row r="3727" spans="2:6">
      <c r="B3727" s="1" t="s">
        <v>15884</v>
      </c>
      <c r="C3727" s="1">
        <v>1</v>
      </c>
      <c r="D3727" s="1" t="s">
        <v>3076</v>
      </c>
      <c r="E3727" s="17">
        <v>0.63903935185185201</v>
      </c>
      <c r="F3727" s="1" t="s">
        <v>1</v>
      </c>
    </row>
    <row r="3728" spans="2:6">
      <c r="B3728" s="1" t="s">
        <v>15863</v>
      </c>
      <c r="C3728" s="1">
        <v>1</v>
      </c>
      <c r="D3728" s="1" t="s">
        <v>13762</v>
      </c>
      <c r="E3728" s="17">
        <v>0.63905092592592605</v>
      </c>
      <c r="F3728" s="1" t="s">
        <v>1</v>
      </c>
    </row>
    <row r="3729" spans="2:6">
      <c r="B3729" s="1" t="s">
        <v>15875</v>
      </c>
      <c r="C3729" s="1">
        <v>5</v>
      </c>
      <c r="D3729" s="1" t="s">
        <v>3078</v>
      </c>
      <c r="E3729" s="17">
        <v>0.63905092592592605</v>
      </c>
      <c r="F3729" s="1" t="s">
        <v>1</v>
      </c>
    </row>
    <row r="3730" spans="2:6">
      <c r="B3730" s="1" t="s">
        <v>15864</v>
      </c>
      <c r="C3730" s="1">
        <v>1</v>
      </c>
      <c r="D3730" s="1" t="s">
        <v>13746</v>
      </c>
      <c r="E3730" s="17">
        <v>0.63912037037036995</v>
      </c>
      <c r="F3730" s="1" t="s">
        <v>1</v>
      </c>
    </row>
    <row r="3731" spans="2:6">
      <c r="B3731" s="1" t="s">
        <v>15868</v>
      </c>
      <c r="C3731" s="1">
        <v>1</v>
      </c>
      <c r="D3731" s="1" t="s">
        <v>13746</v>
      </c>
      <c r="E3731" s="17">
        <v>0.63915509259259295</v>
      </c>
      <c r="F3731" s="1" t="s">
        <v>1</v>
      </c>
    </row>
    <row r="3732" spans="2:6">
      <c r="B3732" s="1" t="s">
        <v>15874</v>
      </c>
      <c r="C3732" s="1">
        <v>1</v>
      </c>
      <c r="D3732" s="1" t="s">
        <v>3078</v>
      </c>
      <c r="E3732" s="17">
        <v>0.63915509259259295</v>
      </c>
      <c r="F3732" s="1" t="s">
        <v>1</v>
      </c>
    </row>
    <row r="3733" spans="2:6">
      <c r="B3733" s="1" t="s">
        <v>15885</v>
      </c>
      <c r="C3733" s="1">
        <v>5</v>
      </c>
      <c r="D3733" s="1" t="s">
        <v>13753</v>
      </c>
      <c r="E3733" s="17">
        <v>0.63930555555555602</v>
      </c>
      <c r="F3733" s="1" t="s">
        <v>1</v>
      </c>
    </row>
    <row r="3734" spans="2:6">
      <c r="B3734" s="1" t="s">
        <v>15871</v>
      </c>
      <c r="C3734" s="1">
        <v>1</v>
      </c>
      <c r="D3734" s="1" t="s">
        <v>3095</v>
      </c>
      <c r="E3734" s="17">
        <v>0.63930555555555602</v>
      </c>
      <c r="F3734" s="1" t="s">
        <v>1</v>
      </c>
    </row>
    <row r="3735" spans="2:6">
      <c r="B3735" s="1" t="s">
        <v>15861</v>
      </c>
      <c r="C3735" s="1">
        <v>5</v>
      </c>
      <c r="D3735" s="1" t="s">
        <v>3078</v>
      </c>
      <c r="E3735" s="17">
        <v>0.63937500000000003</v>
      </c>
      <c r="F3735" s="1" t="s">
        <v>1</v>
      </c>
    </row>
    <row r="3736" spans="2:6">
      <c r="B3736" s="1" t="s">
        <v>15268</v>
      </c>
      <c r="C3736" s="1">
        <v>1</v>
      </c>
      <c r="D3736" s="1" t="s">
        <v>13746</v>
      </c>
      <c r="E3736" s="17">
        <v>0.63942129629629596</v>
      </c>
      <c r="F3736" s="1" t="s">
        <v>1</v>
      </c>
    </row>
    <row r="3737" spans="2:6">
      <c r="B3737" s="1" t="s">
        <v>15872</v>
      </c>
      <c r="C3737" s="1">
        <v>1</v>
      </c>
      <c r="D3737" s="1" t="s">
        <v>3078</v>
      </c>
      <c r="E3737" s="17">
        <v>0.63944444444444404</v>
      </c>
      <c r="F3737" s="1" t="s">
        <v>1</v>
      </c>
    </row>
    <row r="3738" spans="2:6">
      <c r="B3738" s="1" t="s">
        <v>15886</v>
      </c>
      <c r="C3738" s="1">
        <v>1</v>
      </c>
      <c r="D3738" s="1" t="s">
        <v>13753</v>
      </c>
      <c r="E3738" s="17">
        <v>0.63947916666666704</v>
      </c>
      <c r="F3738" s="1" t="s">
        <v>1</v>
      </c>
    </row>
    <row r="3739" spans="2:6">
      <c r="B3739" s="1" t="s">
        <v>15873</v>
      </c>
      <c r="C3739" s="1">
        <v>1</v>
      </c>
      <c r="D3739" s="1" t="s">
        <v>3078</v>
      </c>
      <c r="E3739" s="17">
        <v>0.63950231481481501</v>
      </c>
      <c r="F3739" s="1" t="s">
        <v>1</v>
      </c>
    </row>
    <row r="3740" spans="2:6">
      <c r="B3740" s="1" t="s">
        <v>15887</v>
      </c>
      <c r="C3740" s="1">
        <v>5</v>
      </c>
      <c r="D3740" s="1" t="s">
        <v>13753</v>
      </c>
      <c r="E3740" s="17">
        <v>0.63951388888888905</v>
      </c>
      <c r="F3740" s="1" t="s">
        <v>1</v>
      </c>
    </row>
    <row r="3741" spans="2:6">
      <c r="B3741" s="1" t="s">
        <v>15888</v>
      </c>
      <c r="C3741" s="1">
        <v>1</v>
      </c>
      <c r="D3741" s="1" t="s">
        <v>13746</v>
      </c>
      <c r="E3741" s="17">
        <v>0.63958333333333295</v>
      </c>
      <c r="F3741" s="1" t="s">
        <v>1</v>
      </c>
    </row>
    <row r="3742" spans="2:6">
      <c r="B3742" s="1" t="s">
        <v>15889</v>
      </c>
      <c r="C3742" s="1">
        <v>2</v>
      </c>
      <c r="D3742" s="1" t="s">
        <v>13753</v>
      </c>
      <c r="E3742" s="17">
        <v>0.63972222222222197</v>
      </c>
      <c r="F3742" s="1" t="s">
        <v>1</v>
      </c>
    </row>
    <row r="3743" spans="2:6">
      <c r="B3743" s="1" t="s">
        <v>15890</v>
      </c>
      <c r="C3743" s="1">
        <v>1</v>
      </c>
      <c r="D3743" s="1" t="s">
        <v>13753</v>
      </c>
      <c r="E3743" s="17">
        <v>0.63974537037037005</v>
      </c>
      <c r="F3743" s="1" t="s">
        <v>1</v>
      </c>
    </row>
    <row r="3744" spans="2:6">
      <c r="B3744" s="1" t="s">
        <v>15891</v>
      </c>
      <c r="C3744" s="1">
        <v>1</v>
      </c>
      <c r="D3744" s="1" t="s">
        <v>13753</v>
      </c>
      <c r="E3744" s="17">
        <v>0.63975694444444398</v>
      </c>
      <c r="F3744" s="1" t="s">
        <v>1</v>
      </c>
    </row>
    <row r="3745" spans="2:6">
      <c r="B3745" s="1" t="s">
        <v>15892</v>
      </c>
      <c r="C3745" s="1">
        <v>1</v>
      </c>
      <c r="D3745" s="1" t="s">
        <v>13753</v>
      </c>
      <c r="E3745" s="17">
        <v>0.63980324074074102</v>
      </c>
      <c r="F3745" s="1" t="s">
        <v>1</v>
      </c>
    </row>
    <row r="3746" spans="2:6">
      <c r="B3746" s="1" t="s">
        <v>15876</v>
      </c>
      <c r="C3746" s="1">
        <v>1</v>
      </c>
      <c r="D3746" s="1" t="s">
        <v>13746</v>
      </c>
      <c r="E3746" s="17">
        <v>0.63980324074074102</v>
      </c>
      <c r="F3746" s="1" t="s">
        <v>1</v>
      </c>
    </row>
    <row r="3747" spans="2:6">
      <c r="B3747" s="1" t="s">
        <v>15893</v>
      </c>
      <c r="C3747" s="1">
        <v>1</v>
      </c>
      <c r="D3747" s="1" t="s">
        <v>13760</v>
      </c>
      <c r="E3747" s="17">
        <v>0.63988425925925896</v>
      </c>
      <c r="F3747" s="1" t="s">
        <v>1</v>
      </c>
    </row>
    <row r="3748" spans="2:6">
      <c r="B3748" s="1" t="s">
        <v>15843</v>
      </c>
      <c r="C3748" s="1">
        <v>2</v>
      </c>
      <c r="D3748" s="1" t="s">
        <v>13746</v>
      </c>
      <c r="E3748" s="17">
        <v>0.640127314814815</v>
      </c>
      <c r="F3748" s="1" t="s">
        <v>1</v>
      </c>
    </row>
    <row r="3749" spans="2:6">
      <c r="B3749" s="1" t="s">
        <v>15893</v>
      </c>
      <c r="C3749" s="1">
        <v>1</v>
      </c>
      <c r="D3749" s="1" t="s">
        <v>3077</v>
      </c>
      <c r="E3749" s="17">
        <v>0.64021990740740697</v>
      </c>
      <c r="F3749" s="1" t="s">
        <v>1</v>
      </c>
    </row>
    <row r="3750" spans="2:6">
      <c r="B3750" s="1" t="s">
        <v>15894</v>
      </c>
      <c r="C3750" s="1">
        <v>1</v>
      </c>
      <c r="D3750" s="1" t="s">
        <v>3076</v>
      </c>
      <c r="E3750" s="17">
        <v>0.64024305555555605</v>
      </c>
      <c r="F3750" s="1" t="s">
        <v>1</v>
      </c>
    </row>
    <row r="3751" spans="2:6">
      <c r="B3751" s="1" t="s">
        <v>15895</v>
      </c>
      <c r="C3751" s="1">
        <v>1</v>
      </c>
      <c r="D3751" s="1" t="s">
        <v>13753</v>
      </c>
      <c r="E3751" s="17">
        <v>0.64033564814814803</v>
      </c>
      <c r="F3751" s="1" t="s">
        <v>1</v>
      </c>
    </row>
    <row r="3752" spans="2:6">
      <c r="B3752" s="1" t="s">
        <v>15884</v>
      </c>
      <c r="C3752" s="1">
        <v>1</v>
      </c>
      <c r="D3752" s="1" t="s">
        <v>13746</v>
      </c>
      <c r="E3752" s="17">
        <v>0.64037037037037003</v>
      </c>
      <c r="F3752" s="1" t="s">
        <v>1</v>
      </c>
    </row>
    <row r="3753" spans="2:6">
      <c r="B3753" s="1" t="s">
        <v>15866</v>
      </c>
      <c r="C3753" s="1">
        <v>1</v>
      </c>
      <c r="D3753" s="1" t="s">
        <v>3095</v>
      </c>
      <c r="E3753" s="17">
        <v>0.64040509259259304</v>
      </c>
      <c r="F3753" s="1" t="s">
        <v>1</v>
      </c>
    </row>
    <row r="3754" spans="2:6">
      <c r="B3754" s="1" t="s">
        <v>15880</v>
      </c>
      <c r="C3754" s="1">
        <v>1</v>
      </c>
      <c r="D3754" s="1" t="s">
        <v>13746</v>
      </c>
      <c r="E3754" s="17">
        <v>0.64041666666666697</v>
      </c>
      <c r="F3754" s="1" t="s">
        <v>1</v>
      </c>
    </row>
    <row r="3755" spans="2:6">
      <c r="B3755" s="1" t="s">
        <v>15882</v>
      </c>
      <c r="C3755" s="1">
        <v>1</v>
      </c>
      <c r="D3755" s="1" t="s">
        <v>3077</v>
      </c>
      <c r="E3755" s="17">
        <v>0.64041666666666697</v>
      </c>
      <c r="F3755" s="1" t="s">
        <v>1</v>
      </c>
    </row>
    <row r="3756" spans="2:6">
      <c r="B3756" s="1" t="s">
        <v>15895</v>
      </c>
      <c r="C3756" s="1">
        <v>1</v>
      </c>
      <c r="D3756" s="1" t="s">
        <v>13746</v>
      </c>
      <c r="E3756" s="17">
        <v>0.64045138888888897</v>
      </c>
      <c r="F3756" s="1" t="s">
        <v>1</v>
      </c>
    </row>
    <row r="3757" spans="2:6">
      <c r="B3757" s="1" t="s">
        <v>14362</v>
      </c>
      <c r="C3757" s="1">
        <v>5</v>
      </c>
      <c r="D3757" s="1" t="s">
        <v>3078</v>
      </c>
      <c r="E3757" s="17">
        <v>0.64053240740740702</v>
      </c>
      <c r="F3757" s="1" t="s">
        <v>1</v>
      </c>
    </row>
    <row r="3758" spans="2:6">
      <c r="B3758" s="1" t="s">
        <v>15883</v>
      </c>
      <c r="C3758" s="1">
        <v>1</v>
      </c>
      <c r="D3758" s="1" t="s">
        <v>3077</v>
      </c>
      <c r="E3758" s="17">
        <v>0.64053240740740702</v>
      </c>
      <c r="F3758" s="1" t="s">
        <v>1</v>
      </c>
    </row>
    <row r="3759" spans="2:6">
      <c r="B3759" s="1" t="s">
        <v>15690</v>
      </c>
      <c r="C3759" s="1">
        <v>2</v>
      </c>
      <c r="D3759" s="1" t="s">
        <v>3095</v>
      </c>
      <c r="E3759" s="17">
        <v>0.64056712962963003</v>
      </c>
      <c r="F3759" s="1" t="s">
        <v>1</v>
      </c>
    </row>
    <row r="3760" spans="2:6">
      <c r="B3760" s="1" t="s">
        <v>15856</v>
      </c>
      <c r="C3760" s="1">
        <v>1</v>
      </c>
      <c r="D3760" s="1" t="s">
        <v>13746</v>
      </c>
      <c r="E3760" s="17">
        <v>0.64063657407407404</v>
      </c>
      <c r="F3760" s="1" t="s">
        <v>1</v>
      </c>
    </row>
    <row r="3761" spans="2:6">
      <c r="B3761" s="1" t="s">
        <v>15896</v>
      </c>
      <c r="C3761" s="1">
        <v>1</v>
      </c>
      <c r="D3761" s="1" t="s">
        <v>3076</v>
      </c>
      <c r="E3761" s="17">
        <v>0.64065972222222201</v>
      </c>
      <c r="F3761" s="1" t="s">
        <v>1</v>
      </c>
    </row>
    <row r="3762" spans="2:6">
      <c r="B3762" s="1" t="s">
        <v>15030</v>
      </c>
      <c r="C3762" s="1">
        <v>1</v>
      </c>
      <c r="D3762" s="1" t="s">
        <v>3078</v>
      </c>
      <c r="E3762" s="17">
        <v>0.64071759259259298</v>
      </c>
      <c r="F3762" s="1" t="s">
        <v>1</v>
      </c>
    </row>
    <row r="3763" spans="2:6">
      <c r="B3763" s="1" t="s">
        <v>15897</v>
      </c>
      <c r="C3763" s="1">
        <v>1</v>
      </c>
      <c r="D3763" s="1" t="s">
        <v>13753</v>
      </c>
      <c r="E3763" s="17">
        <v>0.64074074074074105</v>
      </c>
      <c r="F3763" s="1" t="s">
        <v>1</v>
      </c>
    </row>
    <row r="3764" spans="2:6">
      <c r="B3764" s="1" t="s">
        <v>15898</v>
      </c>
      <c r="C3764" s="1">
        <v>1</v>
      </c>
      <c r="D3764" s="1" t="s">
        <v>13753</v>
      </c>
      <c r="E3764" s="17">
        <v>0.64077546296296295</v>
      </c>
      <c r="F3764" s="1" t="s">
        <v>1</v>
      </c>
    </row>
    <row r="3765" spans="2:6">
      <c r="B3765" s="1" t="s">
        <v>15860</v>
      </c>
      <c r="C3765" s="1">
        <v>1</v>
      </c>
      <c r="D3765" s="1" t="s">
        <v>3095</v>
      </c>
      <c r="E3765" s="17">
        <v>0.64111111111111097</v>
      </c>
      <c r="F3765" s="1" t="s">
        <v>1</v>
      </c>
    </row>
    <row r="3766" spans="2:6">
      <c r="B3766" s="1" t="s">
        <v>15899</v>
      </c>
      <c r="C3766" s="1">
        <v>1</v>
      </c>
      <c r="D3766" s="1" t="s">
        <v>13753</v>
      </c>
      <c r="E3766" s="17">
        <v>0.64115740740740701</v>
      </c>
      <c r="F3766" s="1" t="s">
        <v>1</v>
      </c>
    </row>
    <row r="3767" spans="2:6">
      <c r="B3767" s="1" t="s">
        <v>15894</v>
      </c>
      <c r="C3767" s="1">
        <v>1</v>
      </c>
      <c r="D3767" s="1" t="s">
        <v>13746</v>
      </c>
      <c r="E3767" s="17">
        <v>0.641319444444444</v>
      </c>
      <c r="F3767" s="1" t="s">
        <v>1</v>
      </c>
    </row>
    <row r="3768" spans="2:6">
      <c r="B3768" s="1" t="s">
        <v>15828</v>
      </c>
      <c r="C3768" s="1">
        <v>1</v>
      </c>
      <c r="D3768" s="1" t="s">
        <v>13746</v>
      </c>
      <c r="E3768" s="17">
        <v>0.64151620370370399</v>
      </c>
      <c r="F3768" s="1" t="s">
        <v>1</v>
      </c>
    </row>
    <row r="3769" spans="2:6">
      <c r="B3769" s="1" t="s">
        <v>15900</v>
      </c>
      <c r="C3769" s="1">
        <v>1</v>
      </c>
      <c r="D3769" s="1" t="s">
        <v>13687</v>
      </c>
      <c r="E3769" s="17">
        <v>0.64156250000000004</v>
      </c>
      <c r="F3769" s="1" t="s">
        <v>1</v>
      </c>
    </row>
    <row r="3770" spans="2:6">
      <c r="B3770" s="1" t="s">
        <v>15890</v>
      </c>
      <c r="C3770" s="1">
        <v>1</v>
      </c>
      <c r="D3770" s="1" t="s">
        <v>3077</v>
      </c>
      <c r="E3770" s="17">
        <v>0.64156250000000004</v>
      </c>
      <c r="F3770" s="1" t="s">
        <v>1</v>
      </c>
    </row>
    <row r="3771" spans="2:6">
      <c r="B3771" s="1" t="s">
        <v>15901</v>
      </c>
      <c r="C3771" s="1">
        <v>1</v>
      </c>
      <c r="D3771" s="1" t="s">
        <v>13753</v>
      </c>
      <c r="E3771" s="17">
        <v>0.641585648148148</v>
      </c>
      <c r="F3771" s="1" t="s">
        <v>1</v>
      </c>
    </row>
    <row r="3772" spans="2:6">
      <c r="B3772" s="1" t="s">
        <v>15902</v>
      </c>
      <c r="C3772" s="1">
        <v>1</v>
      </c>
      <c r="D3772" s="1" t="s">
        <v>13753</v>
      </c>
      <c r="E3772" s="17">
        <v>0.64182870370370404</v>
      </c>
      <c r="F3772" s="1" t="s">
        <v>1</v>
      </c>
    </row>
    <row r="3773" spans="2:6">
      <c r="B3773" s="1" t="s">
        <v>15862</v>
      </c>
      <c r="C3773" s="1">
        <v>1</v>
      </c>
      <c r="D3773" s="1" t="s">
        <v>3077</v>
      </c>
      <c r="E3773" s="17">
        <v>0.64202546296296303</v>
      </c>
      <c r="F3773" s="1" t="s">
        <v>1</v>
      </c>
    </row>
    <row r="3774" spans="2:6">
      <c r="B3774" s="1" t="s">
        <v>15903</v>
      </c>
      <c r="C3774" s="1">
        <v>1</v>
      </c>
      <c r="D3774" s="1" t="s">
        <v>13753</v>
      </c>
      <c r="E3774" s="17">
        <v>0.64211805555555601</v>
      </c>
      <c r="F3774" s="1" t="s">
        <v>1</v>
      </c>
    </row>
    <row r="3775" spans="2:6">
      <c r="B3775" s="1" t="s">
        <v>15904</v>
      </c>
      <c r="C3775" s="1">
        <v>1</v>
      </c>
      <c r="D3775" s="1" t="s">
        <v>13753</v>
      </c>
      <c r="E3775" s="17">
        <v>0.64218750000000002</v>
      </c>
      <c r="F3775" s="1" t="s">
        <v>1</v>
      </c>
    </row>
    <row r="3776" spans="2:6">
      <c r="B3776" s="1" t="s">
        <v>15905</v>
      </c>
      <c r="C3776" s="1">
        <v>5</v>
      </c>
      <c r="D3776" s="1" t="s">
        <v>13753</v>
      </c>
      <c r="E3776" s="17">
        <v>0.64225694444444403</v>
      </c>
      <c r="F3776" s="1" t="s">
        <v>1</v>
      </c>
    </row>
    <row r="3777" spans="2:6">
      <c r="B3777" s="1" t="s">
        <v>15899</v>
      </c>
      <c r="C3777" s="1">
        <v>1</v>
      </c>
      <c r="D3777" s="1" t="s">
        <v>3078</v>
      </c>
      <c r="E3777" s="17">
        <v>0.64226851851851896</v>
      </c>
      <c r="F3777" s="1" t="s">
        <v>1</v>
      </c>
    </row>
    <row r="3778" spans="2:6">
      <c r="B3778" s="1" t="s">
        <v>15906</v>
      </c>
      <c r="C3778" s="1">
        <v>1</v>
      </c>
      <c r="D3778" s="1" t="s">
        <v>13753</v>
      </c>
      <c r="E3778" s="17">
        <v>0.64233796296296297</v>
      </c>
      <c r="F3778" s="1" t="s">
        <v>1</v>
      </c>
    </row>
    <row r="3779" spans="2:6">
      <c r="B3779" s="1" t="s">
        <v>15877</v>
      </c>
      <c r="C3779" s="1">
        <v>1</v>
      </c>
      <c r="D3779" s="1" t="s">
        <v>3077</v>
      </c>
      <c r="E3779" s="17">
        <v>0.64233796296296297</v>
      </c>
      <c r="F3779" s="1" t="s">
        <v>1</v>
      </c>
    </row>
    <row r="3780" spans="2:6">
      <c r="B3780" s="1" t="s">
        <v>15897</v>
      </c>
      <c r="C3780" s="1">
        <v>1</v>
      </c>
      <c r="D3780" s="1" t="s">
        <v>3078</v>
      </c>
      <c r="E3780" s="17">
        <v>0.64234953703703701</v>
      </c>
      <c r="F3780" s="1" t="s">
        <v>1</v>
      </c>
    </row>
    <row r="3781" spans="2:6">
      <c r="B3781" s="1" t="s">
        <v>15907</v>
      </c>
      <c r="C3781" s="1">
        <v>2</v>
      </c>
      <c r="D3781" s="1" t="s">
        <v>13753</v>
      </c>
      <c r="E3781" s="17">
        <v>0.64240740740740698</v>
      </c>
      <c r="F3781" s="1" t="s">
        <v>1</v>
      </c>
    </row>
    <row r="3782" spans="2:6">
      <c r="B3782" s="1" t="s">
        <v>15908</v>
      </c>
      <c r="C3782" s="1">
        <v>1</v>
      </c>
      <c r="D3782" s="1" t="s">
        <v>13753</v>
      </c>
      <c r="E3782" s="17">
        <v>0.64245370370370403</v>
      </c>
      <c r="F3782" s="1" t="s">
        <v>1</v>
      </c>
    </row>
    <row r="3783" spans="2:6">
      <c r="B3783" s="1" t="s">
        <v>15909</v>
      </c>
      <c r="C3783" s="1">
        <v>1</v>
      </c>
      <c r="D3783" s="1" t="s">
        <v>13753</v>
      </c>
      <c r="E3783" s="17">
        <v>0.64247685185185199</v>
      </c>
      <c r="F3783" s="1" t="s">
        <v>1</v>
      </c>
    </row>
    <row r="3784" spans="2:6">
      <c r="B3784" s="1" t="s">
        <v>15910</v>
      </c>
      <c r="C3784" s="1">
        <v>1</v>
      </c>
      <c r="D3784" s="1" t="s">
        <v>13753</v>
      </c>
      <c r="E3784" s="17">
        <v>0.64256944444444397</v>
      </c>
      <c r="F3784" s="1" t="s">
        <v>1</v>
      </c>
    </row>
    <row r="3785" spans="2:6">
      <c r="B3785" s="1" t="s">
        <v>15335</v>
      </c>
      <c r="C3785" s="1">
        <v>1</v>
      </c>
      <c r="D3785" s="1" t="s">
        <v>13762</v>
      </c>
      <c r="E3785" s="17">
        <v>0.64258101851851901</v>
      </c>
      <c r="F3785" s="1" t="s">
        <v>1</v>
      </c>
    </row>
    <row r="3786" spans="2:6">
      <c r="B3786" s="1" t="s">
        <v>15902</v>
      </c>
      <c r="C3786" s="1">
        <v>1</v>
      </c>
      <c r="D3786" s="1" t="s">
        <v>13746</v>
      </c>
      <c r="E3786" s="17">
        <v>0.64267361111111099</v>
      </c>
      <c r="F3786" s="1" t="s">
        <v>1</v>
      </c>
    </row>
    <row r="3787" spans="2:6">
      <c r="B3787" s="1" t="s">
        <v>15891</v>
      </c>
      <c r="C3787" s="1">
        <v>1</v>
      </c>
      <c r="D3787" s="1" t="s">
        <v>13746</v>
      </c>
      <c r="E3787" s="17">
        <v>0.64289351851851895</v>
      </c>
      <c r="F3787" s="1" t="s">
        <v>1</v>
      </c>
    </row>
    <row r="3788" spans="2:6">
      <c r="B3788" s="1" t="s">
        <v>15901</v>
      </c>
      <c r="C3788" s="1">
        <v>1</v>
      </c>
      <c r="D3788" s="1" t="s">
        <v>3078</v>
      </c>
      <c r="E3788" s="17">
        <v>0.64291666666666702</v>
      </c>
      <c r="F3788" s="1" t="s">
        <v>1</v>
      </c>
    </row>
    <row r="3789" spans="2:6">
      <c r="B3789" s="1" t="s">
        <v>15878</v>
      </c>
      <c r="C3789" s="1">
        <v>1</v>
      </c>
      <c r="D3789" s="1" t="s">
        <v>13746</v>
      </c>
      <c r="E3789" s="17">
        <v>0.64292824074074095</v>
      </c>
      <c r="F3789" s="1" t="s">
        <v>1</v>
      </c>
    </row>
    <row r="3790" spans="2:6">
      <c r="B3790" s="1" t="s">
        <v>15911</v>
      </c>
      <c r="C3790" s="1">
        <v>1</v>
      </c>
      <c r="D3790" s="1" t="s">
        <v>13753</v>
      </c>
      <c r="E3790" s="17">
        <v>0.64302083333333304</v>
      </c>
      <c r="F3790" s="1" t="s">
        <v>1</v>
      </c>
    </row>
    <row r="3791" spans="2:6">
      <c r="B3791" s="1" t="s">
        <v>15912</v>
      </c>
      <c r="C3791" s="1">
        <v>1</v>
      </c>
      <c r="D3791" s="1" t="s">
        <v>13753</v>
      </c>
      <c r="E3791" s="17">
        <v>0.64305555555555605</v>
      </c>
      <c r="F3791" s="1" t="s">
        <v>1</v>
      </c>
    </row>
    <row r="3792" spans="2:6">
      <c r="B3792" s="1" t="s">
        <v>15905</v>
      </c>
      <c r="C3792" s="1">
        <v>5</v>
      </c>
      <c r="D3792" s="1" t="s">
        <v>3078</v>
      </c>
      <c r="E3792" s="17">
        <v>0.64312499999999995</v>
      </c>
      <c r="F3792" s="1" t="s">
        <v>1</v>
      </c>
    </row>
    <row r="3793" spans="2:6">
      <c r="B3793" s="1" t="s">
        <v>15913</v>
      </c>
      <c r="C3793" s="1">
        <v>1</v>
      </c>
      <c r="D3793" s="1" t="s">
        <v>13753</v>
      </c>
      <c r="E3793" s="17">
        <v>0.64314814814814802</v>
      </c>
      <c r="F3793" s="1" t="s">
        <v>1</v>
      </c>
    </row>
    <row r="3794" spans="2:6">
      <c r="B3794" s="1" t="s">
        <v>15904</v>
      </c>
      <c r="C3794" s="1">
        <v>1</v>
      </c>
      <c r="D3794" s="1" t="s">
        <v>13746</v>
      </c>
      <c r="E3794" s="17">
        <v>0.64314814814814802</v>
      </c>
      <c r="F3794" s="1" t="s">
        <v>1</v>
      </c>
    </row>
    <row r="3795" spans="2:6">
      <c r="B3795" s="1" t="s">
        <v>15914</v>
      </c>
      <c r="C3795" s="1">
        <v>2</v>
      </c>
      <c r="D3795" s="1" t="s">
        <v>13760</v>
      </c>
      <c r="E3795" s="17">
        <v>0.64315972222222195</v>
      </c>
      <c r="F3795" s="1" t="s">
        <v>1</v>
      </c>
    </row>
    <row r="3796" spans="2:6">
      <c r="B3796" s="1" t="s">
        <v>14339</v>
      </c>
      <c r="C3796" s="1">
        <v>1</v>
      </c>
      <c r="D3796" s="1" t="s">
        <v>3078</v>
      </c>
      <c r="E3796" s="17">
        <v>0.64318287037037003</v>
      </c>
      <c r="F3796" s="1" t="s">
        <v>1</v>
      </c>
    </row>
    <row r="3797" spans="2:6">
      <c r="B3797" s="1" t="s">
        <v>15915</v>
      </c>
      <c r="C3797" s="1">
        <v>1</v>
      </c>
      <c r="D3797" s="1" t="s">
        <v>13753</v>
      </c>
      <c r="E3797" s="17">
        <v>0.64322916666666696</v>
      </c>
      <c r="F3797" s="1" t="s">
        <v>1</v>
      </c>
    </row>
    <row r="3798" spans="2:6">
      <c r="B3798" s="1" t="s">
        <v>15908</v>
      </c>
      <c r="C3798" s="1">
        <v>1</v>
      </c>
      <c r="D3798" s="1" t="s">
        <v>3078</v>
      </c>
      <c r="E3798" s="17">
        <v>0.64322916666666696</v>
      </c>
      <c r="F3798" s="1" t="s">
        <v>1</v>
      </c>
    </row>
    <row r="3799" spans="2:6">
      <c r="B3799" s="1" t="s">
        <v>15916</v>
      </c>
      <c r="C3799" s="1">
        <v>1</v>
      </c>
      <c r="D3799" s="1" t="s">
        <v>13687</v>
      </c>
      <c r="E3799" s="17">
        <v>0.64325231481481504</v>
      </c>
      <c r="F3799" s="1" t="s">
        <v>1</v>
      </c>
    </row>
    <row r="3800" spans="2:6">
      <c r="B3800" s="1" t="s">
        <v>15917</v>
      </c>
      <c r="C3800" s="1">
        <v>2</v>
      </c>
      <c r="D3800" s="1" t="s">
        <v>13753</v>
      </c>
      <c r="E3800" s="17">
        <v>0.64346064814814796</v>
      </c>
      <c r="F3800" s="1" t="s">
        <v>1</v>
      </c>
    </row>
    <row r="3801" spans="2:6">
      <c r="B3801" s="1" t="s">
        <v>15900</v>
      </c>
      <c r="C3801" s="1">
        <v>1</v>
      </c>
      <c r="D3801" s="1" t="s">
        <v>3078</v>
      </c>
      <c r="E3801" s="17">
        <v>0.64351851851851805</v>
      </c>
      <c r="F3801" s="1" t="s">
        <v>1</v>
      </c>
    </row>
    <row r="3802" spans="2:6">
      <c r="B3802" s="1" t="s">
        <v>15918</v>
      </c>
      <c r="C3802" s="1">
        <v>1</v>
      </c>
      <c r="D3802" s="1" t="s">
        <v>13753</v>
      </c>
      <c r="E3802" s="17">
        <v>0.64354166666666701</v>
      </c>
      <c r="F3802" s="1" t="s">
        <v>1</v>
      </c>
    </row>
    <row r="3803" spans="2:6">
      <c r="B3803" s="1" t="s">
        <v>15919</v>
      </c>
      <c r="C3803" s="1">
        <v>1</v>
      </c>
      <c r="D3803" s="1" t="s">
        <v>13687</v>
      </c>
      <c r="E3803" s="17">
        <v>0.64355324074074105</v>
      </c>
      <c r="F3803" s="1" t="s">
        <v>1</v>
      </c>
    </row>
    <row r="3804" spans="2:6">
      <c r="B3804" s="1" t="s">
        <v>15892</v>
      </c>
      <c r="C3804" s="1">
        <v>1</v>
      </c>
      <c r="D3804" s="1" t="s">
        <v>13746</v>
      </c>
      <c r="E3804" s="17">
        <v>0.64357638888888902</v>
      </c>
      <c r="F3804" s="1" t="s">
        <v>1</v>
      </c>
    </row>
    <row r="3805" spans="2:6">
      <c r="B3805" s="1" t="s">
        <v>15920</v>
      </c>
      <c r="C3805" s="1">
        <v>1</v>
      </c>
      <c r="D3805" s="1" t="s">
        <v>13753</v>
      </c>
      <c r="E3805" s="17">
        <v>0.64358796296296295</v>
      </c>
      <c r="F3805" s="1" t="s">
        <v>1</v>
      </c>
    </row>
    <row r="3806" spans="2:6">
      <c r="B3806" s="1" t="s">
        <v>15912</v>
      </c>
      <c r="C3806" s="1">
        <v>1</v>
      </c>
      <c r="D3806" s="1" t="s">
        <v>3078</v>
      </c>
      <c r="E3806" s="17">
        <v>0.64358796296296295</v>
      </c>
      <c r="F3806" s="1" t="s">
        <v>1</v>
      </c>
    </row>
    <row r="3807" spans="2:6">
      <c r="B3807" s="1" t="s">
        <v>15921</v>
      </c>
      <c r="C3807" s="1">
        <v>1</v>
      </c>
      <c r="D3807" s="1" t="s">
        <v>13753</v>
      </c>
      <c r="E3807" s="17">
        <v>0.64364583333333303</v>
      </c>
      <c r="F3807" s="1" t="s">
        <v>1</v>
      </c>
    </row>
    <row r="3808" spans="2:6">
      <c r="B3808" s="1" t="s">
        <v>15903</v>
      </c>
      <c r="C3808" s="1">
        <v>1</v>
      </c>
      <c r="D3808" s="1" t="s">
        <v>3078</v>
      </c>
      <c r="E3808" s="17">
        <v>0.64376157407407397</v>
      </c>
      <c r="F3808" s="1" t="s">
        <v>1</v>
      </c>
    </row>
    <row r="3809" spans="2:6">
      <c r="B3809" s="1" t="s">
        <v>15922</v>
      </c>
      <c r="C3809" s="1">
        <v>1</v>
      </c>
      <c r="D3809" s="1" t="s">
        <v>13753</v>
      </c>
      <c r="E3809" s="17">
        <v>0.64383101851851898</v>
      </c>
      <c r="F3809" s="1" t="s">
        <v>1</v>
      </c>
    </row>
    <row r="3810" spans="2:6">
      <c r="B3810" s="1" t="s">
        <v>15923</v>
      </c>
      <c r="C3810" s="1">
        <v>1</v>
      </c>
      <c r="D3810" s="1" t="s">
        <v>13760</v>
      </c>
      <c r="E3810" s="17">
        <v>0.64402777777777798</v>
      </c>
      <c r="F3810" s="1" t="s">
        <v>1</v>
      </c>
    </row>
    <row r="3811" spans="2:6">
      <c r="B3811" s="1" t="s">
        <v>15915</v>
      </c>
      <c r="C3811" s="1">
        <v>1</v>
      </c>
      <c r="D3811" s="1" t="s">
        <v>3078</v>
      </c>
      <c r="E3811" s="17">
        <v>0.64409722222222199</v>
      </c>
      <c r="F3811" s="1" t="s">
        <v>1</v>
      </c>
    </row>
    <row r="3812" spans="2:6">
      <c r="B3812" s="1" t="s">
        <v>15553</v>
      </c>
      <c r="C3812" s="1">
        <v>1</v>
      </c>
      <c r="D3812" s="1" t="s">
        <v>13746</v>
      </c>
      <c r="E3812" s="17">
        <v>0.64410879629629603</v>
      </c>
      <c r="F3812" s="1" t="s">
        <v>1</v>
      </c>
    </row>
    <row r="3813" spans="2:6">
      <c r="B3813" s="1" t="s">
        <v>15920</v>
      </c>
      <c r="C3813" s="1">
        <v>1</v>
      </c>
      <c r="D3813" s="1" t="s">
        <v>13746</v>
      </c>
      <c r="E3813" s="17">
        <v>0.64418981481481496</v>
      </c>
      <c r="F3813" s="1" t="s">
        <v>1</v>
      </c>
    </row>
    <row r="3814" spans="2:6">
      <c r="B3814" s="1" t="s">
        <v>15916</v>
      </c>
      <c r="C3814" s="1">
        <v>1</v>
      </c>
      <c r="D3814" s="1" t="s">
        <v>3095</v>
      </c>
      <c r="E3814" s="17">
        <v>0.64428240740740705</v>
      </c>
      <c r="F3814" s="1" t="s">
        <v>1</v>
      </c>
    </row>
    <row r="3815" spans="2:6">
      <c r="B3815" s="1" t="s">
        <v>15918</v>
      </c>
      <c r="C3815" s="1">
        <v>1</v>
      </c>
      <c r="D3815" s="1" t="s">
        <v>3078</v>
      </c>
      <c r="E3815" s="17">
        <v>0.64428240740740705</v>
      </c>
      <c r="F3815" s="1" t="s">
        <v>1</v>
      </c>
    </row>
    <row r="3816" spans="2:6">
      <c r="B3816" s="1" t="s">
        <v>15924</v>
      </c>
      <c r="C3816" s="1">
        <v>1</v>
      </c>
      <c r="D3816" s="1" t="s">
        <v>13753</v>
      </c>
      <c r="E3816" s="17">
        <v>0.64436342592592599</v>
      </c>
      <c r="F3816" s="1" t="s">
        <v>1</v>
      </c>
    </row>
    <row r="3817" spans="2:6">
      <c r="B3817" s="1" t="s">
        <v>15925</v>
      </c>
      <c r="C3817" s="1">
        <v>1</v>
      </c>
      <c r="D3817" s="1" t="s">
        <v>13753</v>
      </c>
      <c r="E3817" s="17">
        <v>0.64444444444444404</v>
      </c>
      <c r="F3817" s="1" t="s">
        <v>1</v>
      </c>
    </row>
    <row r="3818" spans="2:6">
      <c r="B3818" s="1" t="s">
        <v>15821</v>
      </c>
      <c r="C3818" s="1">
        <v>2</v>
      </c>
      <c r="D3818" s="1" t="s">
        <v>3077</v>
      </c>
      <c r="E3818" s="17">
        <v>0.64449074074074097</v>
      </c>
      <c r="F3818" s="1" t="s">
        <v>1</v>
      </c>
    </row>
    <row r="3819" spans="2:6">
      <c r="B3819" s="1" t="s">
        <v>15911</v>
      </c>
      <c r="C3819" s="1">
        <v>1</v>
      </c>
      <c r="D3819" s="1" t="s">
        <v>13746</v>
      </c>
      <c r="E3819" s="17">
        <v>0.64449074074074097</v>
      </c>
      <c r="F3819" s="1" t="s">
        <v>1</v>
      </c>
    </row>
    <row r="3820" spans="2:6">
      <c r="B3820" s="1" t="s">
        <v>15926</v>
      </c>
      <c r="C3820" s="1">
        <v>1</v>
      </c>
      <c r="D3820" s="1" t="s">
        <v>13753</v>
      </c>
      <c r="E3820" s="17">
        <v>0.64450231481481501</v>
      </c>
      <c r="F3820" s="1" t="s">
        <v>1</v>
      </c>
    </row>
    <row r="3821" spans="2:6">
      <c r="B3821" s="1" t="s">
        <v>15927</v>
      </c>
      <c r="C3821" s="1">
        <v>1</v>
      </c>
      <c r="D3821" s="1" t="s">
        <v>13753</v>
      </c>
      <c r="E3821" s="17">
        <v>0.64462962962963</v>
      </c>
      <c r="F3821" s="1" t="s">
        <v>1</v>
      </c>
    </row>
    <row r="3822" spans="2:6">
      <c r="B3822" s="1" t="s">
        <v>15928</v>
      </c>
      <c r="C3822" s="1">
        <v>1</v>
      </c>
      <c r="D3822" s="1" t="s">
        <v>13760</v>
      </c>
      <c r="E3822" s="17">
        <v>0.644664351851852</v>
      </c>
      <c r="F3822" s="1" t="s">
        <v>1</v>
      </c>
    </row>
    <row r="3823" spans="2:6">
      <c r="B3823" s="1" t="s">
        <v>15929</v>
      </c>
      <c r="C3823" s="1">
        <v>1</v>
      </c>
      <c r="D3823" s="1" t="s">
        <v>13760</v>
      </c>
      <c r="E3823" s="17">
        <v>0.64474537037037005</v>
      </c>
      <c r="F3823" s="1" t="s">
        <v>1</v>
      </c>
    </row>
    <row r="3824" spans="2:6">
      <c r="B3824" s="1" t="s">
        <v>15922</v>
      </c>
      <c r="C3824" s="1">
        <v>1</v>
      </c>
      <c r="D3824" s="1" t="s">
        <v>13746</v>
      </c>
      <c r="E3824" s="17">
        <v>0.64484953703703696</v>
      </c>
      <c r="F3824" s="1" t="s">
        <v>1</v>
      </c>
    </row>
    <row r="3825" spans="2:6">
      <c r="B3825" s="1" t="s">
        <v>15930</v>
      </c>
      <c r="C3825" s="1">
        <v>1</v>
      </c>
      <c r="D3825" s="1" t="s">
        <v>13753</v>
      </c>
      <c r="E3825" s="17">
        <v>0.64487268518518504</v>
      </c>
      <c r="F3825" s="1" t="s">
        <v>1</v>
      </c>
    </row>
    <row r="3826" spans="2:6">
      <c r="B3826" s="1" t="s">
        <v>15931</v>
      </c>
      <c r="C3826" s="1">
        <v>1</v>
      </c>
      <c r="D3826" s="1" t="s">
        <v>13687</v>
      </c>
      <c r="E3826" s="17">
        <v>0.64511574074074096</v>
      </c>
      <c r="F3826" s="1" t="s">
        <v>1</v>
      </c>
    </row>
    <row r="3827" spans="2:6">
      <c r="B3827" s="1" t="s">
        <v>15909</v>
      </c>
      <c r="C3827" s="1">
        <v>1</v>
      </c>
      <c r="D3827" s="1" t="s">
        <v>3095</v>
      </c>
      <c r="E3827" s="17">
        <v>0.64520833333333305</v>
      </c>
      <c r="F3827" s="1" t="s">
        <v>1</v>
      </c>
    </row>
    <row r="3828" spans="2:6">
      <c r="B3828" s="1" t="s">
        <v>15929</v>
      </c>
      <c r="C3828" s="1">
        <v>1</v>
      </c>
      <c r="D3828" s="1" t="s">
        <v>3077</v>
      </c>
      <c r="E3828" s="17">
        <v>0.64528935185185199</v>
      </c>
      <c r="F3828" s="1" t="s">
        <v>1</v>
      </c>
    </row>
    <row r="3829" spans="2:6">
      <c r="B3829" s="1" t="s">
        <v>15932</v>
      </c>
      <c r="C3829" s="1">
        <v>1</v>
      </c>
      <c r="D3829" s="1" t="s">
        <v>3076</v>
      </c>
      <c r="E3829" s="17">
        <v>0.64530092592592603</v>
      </c>
      <c r="F3829" s="1" t="s">
        <v>1</v>
      </c>
    </row>
    <row r="3830" spans="2:6">
      <c r="B3830" s="1" t="s">
        <v>15928</v>
      </c>
      <c r="C3830" s="1">
        <v>1</v>
      </c>
      <c r="D3830" s="1" t="s">
        <v>13746</v>
      </c>
      <c r="E3830" s="17">
        <v>0.64537037037037004</v>
      </c>
      <c r="F3830" s="1" t="s">
        <v>1</v>
      </c>
    </row>
    <row r="3831" spans="2:6">
      <c r="B3831" s="1" t="s">
        <v>15917</v>
      </c>
      <c r="C3831" s="1">
        <v>2</v>
      </c>
      <c r="D3831" s="1" t="s">
        <v>3078</v>
      </c>
      <c r="E3831" s="17">
        <v>0.64540509259259304</v>
      </c>
      <c r="F3831" s="1" t="s">
        <v>1</v>
      </c>
    </row>
    <row r="3832" spans="2:6">
      <c r="B3832" s="1" t="s">
        <v>15933</v>
      </c>
      <c r="C3832" s="1">
        <v>1</v>
      </c>
      <c r="D3832" s="1" t="s">
        <v>13753</v>
      </c>
      <c r="E3832" s="17">
        <v>0.64543981481481505</v>
      </c>
      <c r="F3832" s="1" t="s">
        <v>1</v>
      </c>
    </row>
    <row r="3833" spans="2:6">
      <c r="B3833" s="1" t="s">
        <v>15926</v>
      </c>
      <c r="C3833" s="1">
        <v>1</v>
      </c>
      <c r="D3833" s="1" t="s">
        <v>13746</v>
      </c>
      <c r="E3833" s="17">
        <v>0.64556712962963003</v>
      </c>
      <c r="F3833" s="1" t="s">
        <v>1</v>
      </c>
    </row>
    <row r="3834" spans="2:6">
      <c r="B3834" s="1" t="s">
        <v>15927</v>
      </c>
      <c r="C3834" s="1">
        <v>1</v>
      </c>
      <c r="D3834" s="1" t="s">
        <v>3078</v>
      </c>
      <c r="E3834" s="17">
        <v>0.64556712962963003</v>
      </c>
      <c r="F3834" s="1" t="s">
        <v>1</v>
      </c>
    </row>
    <row r="3835" spans="2:6">
      <c r="B3835" s="1" t="s">
        <v>15934</v>
      </c>
      <c r="C3835" s="1">
        <v>1</v>
      </c>
      <c r="D3835" s="1" t="s">
        <v>13760</v>
      </c>
      <c r="E3835" s="17">
        <v>0.64557870370370396</v>
      </c>
      <c r="F3835" s="1" t="s">
        <v>1</v>
      </c>
    </row>
    <row r="3836" spans="2:6">
      <c r="B3836" s="1" t="s">
        <v>15724</v>
      </c>
      <c r="C3836" s="1">
        <v>2</v>
      </c>
      <c r="D3836" s="1" t="s">
        <v>3078</v>
      </c>
      <c r="E3836" s="17">
        <v>0.64561342592592597</v>
      </c>
      <c r="F3836" s="1" t="s">
        <v>1</v>
      </c>
    </row>
    <row r="3837" spans="2:6">
      <c r="B3837" s="1" t="s">
        <v>15935</v>
      </c>
      <c r="C3837" s="1">
        <v>5</v>
      </c>
      <c r="D3837" s="1" t="s">
        <v>13753</v>
      </c>
      <c r="E3837" s="17">
        <v>0.64565972222222201</v>
      </c>
      <c r="F3837" s="1" t="s">
        <v>1</v>
      </c>
    </row>
    <row r="3838" spans="2:6">
      <c r="B3838" s="1" t="s">
        <v>15936</v>
      </c>
      <c r="C3838" s="1">
        <v>1</v>
      </c>
      <c r="D3838" s="1" t="s">
        <v>13753</v>
      </c>
      <c r="E3838" s="17">
        <v>0.64572916666666702</v>
      </c>
      <c r="F3838" s="1" t="s">
        <v>1</v>
      </c>
    </row>
    <row r="3839" spans="2:6">
      <c r="B3839" s="1" t="s">
        <v>15887</v>
      </c>
      <c r="C3839" s="1">
        <v>5</v>
      </c>
      <c r="D3839" s="1" t="s">
        <v>3078</v>
      </c>
      <c r="E3839" s="17">
        <v>0.64578703703703699</v>
      </c>
      <c r="F3839" s="1" t="s">
        <v>1</v>
      </c>
    </row>
    <row r="3840" spans="2:6">
      <c r="B3840" s="1" t="s">
        <v>15937</v>
      </c>
      <c r="C3840" s="1">
        <v>1</v>
      </c>
      <c r="D3840" s="1" t="s">
        <v>13753</v>
      </c>
      <c r="E3840" s="17">
        <v>0.64590277777777805</v>
      </c>
      <c r="F3840" s="1" t="s">
        <v>2</v>
      </c>
    </row>
    <row r="3841" spans="2:6">
      <c r="B3841" s="1" t="s">
        <v>15936</v>
      </c>
      <c r="C3841" s="1">
        <v>1</v>
      </c>
      <c r="D3841" s="1" t="s">
        <v>13746</v>
      </c>
      <c r="E3841" s="17">
        <v>0.64594907407407398</v>
      </c>
      <c r="F3841" s="1" t="s">
        <v>2</v>
      </c>
    </row>
    <row r="3842" spans="2:6">
      <c r="B3842" s="1" t="s">
        <v>15938</v>
      </c>
      <c r="C3842" s="1">
        <v>1</v>
      </c>
      <c r="D3842" s="1" t="s">
        <v>13753</v>
      </c>
      <c r="E3842" s="17">
        <v>0.64596064814814802</v>
      </c>
      <c r="F3842" s="1" t="s">
        <v>2</v>
      </c>
    </row>
    <row r="3843" spans="2:6">
      <c r="B3843" s="1" t="s">
        <v>15932</v>
      </c>
      <c r="C3843" s="1">
        <v>1</v>
      </c>
      <c r="D3843" s="1" t="s">
        <v>3078</v>
      </c>
      <c r="E3843" s="17">
        <v>0.64596064814814802</v>
      </c>
      <c r="F3843" s="1" t="s">
        <v>2</v>
      </c>
    </row>
    <row r="3844" spans="2:6">
      <c r="B3844" s="1" t="s">
        <v>15933</v>
      </c>
      <c r="C3844" s="1">
        <v>1</v>
      </c>
      <c r="D3844" s="1" t="s">
        <v>3078</v>
      </c>
      <c r="E3844" s="17">
        <v>0.64599537037037003</v>
      </c>
      <c r="F3844" s="1" t="s">
        <v>2</v>
      </c>
    </row>
    <row r="3845" spans="2:6">
      <c r="B3845" s="1" t="s">
        <v>15939</v>
      </c>
      <c r="C3845" s="1">
        <v>1</v>
      </c>
      <c r="D3845" s="1" t="s">
        <v>13687</v>
      </c>
      <c r="E3845" s="17">
        <v>0.64604166666666696</v>
      </c>
      <c r="F3845" s="1" t="s">
        <v>2</v>
      </c>
    </row>
    <row r="3846" spans="2:6">
      <c r="B3846" s="1" t="s">
        <v>15940</v>
      </c>
      <c r="C3846" s="1">
        <v>1</v>
      </c>
      <c r="D3846" s="1" t="s">
        <v>13753</v>
      </c>
      <c r="E3846" s="17">
        <v>0.646087962962963</v>
      </c>
      <c r="F3846" s="1" t="s">
        <v>2</v>
      </c>
    </row>
    <row r="3847" spans="2:6">
      <c r="B3847" s="1" t="s">
        <v>15925</v>
      </c>
      <c r="C3847" s="1">
        <v>1</v>
      </c>
      <c r="D3847" s="1" t="s">
        <v>3078</v>
      </c>
      <c r="E3847" s="17">
        <v>0.64611111111111097</v>
      </c>
      <c r="F3847" s="1" t="s">
        <v>2</v>
      </c>
    </row>
    <row r="3848" spans="2:6">
      <c r="B3848" s="1" t="s">
        <v>15930</v>
      </c>
      <c r="C3848" s="1">
        <v>1</v>
      </c>
      <c r="D3848" s="1" t="s">
        <v>13746</v>
      </c>
      <c r="E3848" s="17">
        <v>0.64613425925925905</v>
      </c>
      <c r="F3848" s="1" t="s">
        <v>2</v>
      </c>
    </row>
    <row r="3849" spans="2:6">
      <c r="B3849" s="1" t="s">
        <v>15941</v>
      </c>
      <c r="C3849" s="1">
        <v>1</v>
      </c>
      <c r="D3849" s="1" t="s">
        <v>13753</v>
      </c>
      <c r="E3849" s="17">
        <v>0.64627314814814796</v>
      </c>
      <c r="F3849" s="1" t="s">
        <v>2</v>
      </c>
    </row>
    <row r="3850" spans="2:6">
      <c r="B3850" s="1" t="s">
        <v>15919</v>
      </c>
      <c r="C3850" s="1">
        <v>1</v>
      </c>
      <c r="D3850" s="1" t="s">
        <v>13746</v>
      </c>
      <c r="E3850" s="17">
        <v>0.64629629629629604</v>
      </c>
      <c r="F3850" s="1" t="s">
        <v>2</v>
      </c>
    </row>
    <row r="3851" spans="2:6">
      <c r="B3851" s="1" t="s">
        <v>15939</v>
      </c>
      <c r="C3851" s="1">
        <v>1</v>
      </c>
      <c r="D3851" s="1" t="s">
        <v>13762</v>
      </c>
      <c r="E3851" s="17">
        <v>0.64636574074074105</v>
      </c>
      <c r="F3851" s="1" t="s">
        <v>2</v>
      </c>
    </row>
    <row r="3852" spans="2:6">
      <c r="B3852" s="1" t="s">
        <v>15942</v>
      </c>
      <c r="C3852" s="1">
        <v>1</v>
      </c>
      <c r="D3852" s="1" t="s">
        <v>13687</v>
      </c>
      <c r="E3852" s="17">
        <v>0.64641203703703698</v>
      </c>
      <c r="F3852" s="1" t="s">
        <v>2</v>
      </c>
    </row>
    <row r="3853" spans="2:6">
      <c r="B3853" s="1" t="s">
        <v>15885</v>
      </c>
      <c r="C3853" s="1">
        <v>5</v>
      </c>
      <c r="D3853" s="1" t="s">
        <v>3078</v>
      </c>
      <c r="E3853" s="17">
        <v>0.64644675925925899</v>
      </c>
      <c r="F3853" s="1" t="s">
        <v>2</v>
      </c>
    </row>
    <row r="3854" spans="2:6">
      <c r="B3854" s="1" t="s">
        <v>15943</v>
      </c>
      <c r="C3854" s="1">
        <v>1</v>
      </c>
      <c r="D3854" s="1" t="s">
        <v>13687</v>
      </c>
      <c r="E3854" s="17">
        <v>0.64648148148148099</v>
      </c>
      <c r="F3854" s="1" t="s">
        <v>2</v>
      </c>
    </row>
    <row r="3855" spans="2:6">
      <c r="B3855" s="1" t="s">
        <v>15944</v>
      </c>
      <c r="C3855" s="1">
        <v>1</v>
      </c>
      <c r="D3855" s="1" t="s">
        <v>13753</v>
      </c>
      <c r="E3855" s="17">
        <v>0.64657407407407397</v>
      </c>
      <c r="F3855" s="1" t="s">
        <v>2</v>
      </c>
    </row>
    <row r="3856" spans="2:6">
      <c r="B3856" s="1" t="s">
        <v>15898</v>
      </c>
      <c r="C3856" s="1">
        <v>1</v>
      </c>
      <c r="D3856" s="1" t="s">
        <v>13746</v>
      </c>
      <c r="E3856" s="17">
        <v>0.64663194444444405</v>
      </c>
      <c r="F3856" s="1" t="s">
        <v>2</v>
      </c>
    </row>
    <row r="3857" spans="2:6">
      <c r="B3857" s="1" t="s">
        <v>15945</v>
      </c>
      <c r="C3857" s="1">
        <v>1</v>
      </c>
      <c r="D3857" s="1" t="s">
        <v>13753</v>
      </c>
      <c r="E3857" s="17">
        <v>0.64670138888888895</v>
      </c>
      <c r="F3857" s="1" t="s">
        <v>2</v>
      </c>
    </row>
    <row r="3858" spans="2:6">
      <c r="B3858" s="1" t="s">
        <v>15937</v>
      </c>
      <c r="C3858" s="1">
        <v>1</v>
      </c>
      <c r="D3858" s="1" t="s">
        <v>3078</v>
      </c>
      <c r="E3858" s="17">
        <v>0.64671296296296299</v>
      </c>
      <c r="F3858" s="1" t="s">
        <v>2</v>
      </c>
    </row>
    <row r="3859" spans="2:6">
      <c r="B3859" s="1" t="s">
        <v>15931</v>
      </c>
      <c r="C3859" s="1">
        <v>1</v>
      </c>
      <c r="D3859" s="1" t="s">
        <v>13746</v>
      </c>
      <c r="E3859" s="17">
        <v>0.64681712962963001</v>
      </c>
      <c r="F3859" s="1" t="s">
        <v>2</v>
      </c>
    </row>
    <row r="3860" spans="2:6">
      <c r="B3860" s="1" t="s">
        <v>15946</v>
      </c>
      <c r="C3860" s="1">
        <v>1</v>
      </c>
      <c r="D3860" s="1" t="s">
        <v>13753</v>
      </c>
      <c r="E3860" s="17">
        <v>0.64682870370370404</v>
      </c>
      <c r="F3860" s="1" t="s">
        <v>2</v>
      </c>
    </row>
    <row r="3861" spans="2:6">
      <c r="B3861" s="1" t="s">
        <v>15947</v>
      </c>
      <c r="C3861" s="1">
        <v>1</v>
      </c>
      <c r="D3861" s="1" t="s">
        <v>13687</v>
      </c>
      <c r="E3861" s="17">
        <v>0.64690972222222198</v>
      </c>
      <c r="F3861" s="1" t="s">
        <v>2</v>
      </c>
    </row>
    <row r="3862" spans="2:6">
      <c r="B3862" s="1" t="s">
        <v>15948</v>
      </c>
      <c r="C3862" s="1">
        <v>1</v>
      </c>
      <c r="D3862" s="1" t="s">
        <v>13753</v>
      </c>
      <c r="E3862" s="17">
        <v>0.64696759259259295</v>
      </c>
      <c r="F3862" s="1" t="s">
        <v>2</v>
      </c>
    </row>
    <row r="3863" spans="2:6">
      <c r="B3863" s="1" t="s">
        <v>15949</v>
      </c>
      <c r="C3863" s="1">
        <v>1</v>
      </c>
      <c r="D3863" s="1" t="s">
        <v>13753</v>
      </c>
      <c r="E3863" s="17">
        <v>0.64700231481481496</v>
      </c>
      <c r="F3863" s="1" t="s">
        <v>2</v>
      </c>
    </row>
    <row r="3864" spans="2:6">
      <c r="B3864" s="1" t="s">
        <v>15950</v>
      </c>
      <c r="C3864" s="1">
        <v>1</v>
      </c>
      <c r="D3864" s="1" t="s">
        <v>3076</v>
      </c>
      <c r="E3864" s="17">
        <v>0.64702546296296304</v>
      </c>
      <c r="F3864" s="1" t="s">
        <v>2</v>
      </c>
    </row>
    <row r="3865" spans="2:6">
      <c r="B3865" s="1" t="s">
        <v>15951</v>
      </c>
      <c r="C3865" s="1">
        <v>1</v>
      </c>
      <c r="D3865" s="1" t="s">
        <v>13760</v>
      </c>
      <c r="E3865" s="17">
        <v>0.64708333333333301</v>
      </c>
      <c r="F3865" s="1" t="s">
        <v>2</v>
      </c>
    </row>
    <row r="3866" spans="2:6">
      <c r="B3866" s="1" t="s">
        <v>15707</v>
      </c>
      <c r="C3866" s="1">
        <v>1</v>
      </c>
      <c r="D3866" s="1" t="s">
        <v>13746</v>
      </c>
      <c r="E3866" s="17">
        <v>0.64717592592592599</v>
      </c>
      <c r="F3866" s="1" t="s">
        <v>2</v>
      </c>
    </row>
    <row r="3867" spans="2:6">
      <c r="B3867" s="1" t="s">
        <v>15942</v>
      </c>
      <c r="C3867" s="1">
        <v>1</v>
      </c>
      <c r="D3867" s="1" t="s">
        <v>3078</v>
      </c>
      <c r="E3867" s="17">
        <v>0.64733796296296298</v>
      </c>
      <c r="F3867" s="1" t="s">
        <v>2</v>
      </c>
    </row>
    <row r="3868" spans="2:6">
      <c r="B3868" s="1" t="s">
        <v>15952</v>
      </c>
      <c r="C3868" s="1">
        <v>1</v>
      </c>
      <c r="D3868" s="1" t="s">
        <v>13753</v>
      </c>
      <c r="E3868" s="17">
        <v>0.64745370370370403</v>
      </c>
      <c r="F3868" s="1" t="s">
        <v>2</v>
      </c>
    </row>
    <row r="3869" spans="2:6">
      <c r="B3869" s="1" t="s">
        <v>15953</v>
      </c>
      <c r="C3869" s="1">
        <v>1</v>
      </c>
      <c r="D3869" s="1" t="s">
        <v>13753</v>
      </c>
      <c r="E3869" s="17">
        <v>0.64748842592592604</v>
      </c>
      <c r="F3869" s="1" t="s">
        <v>2</v>
      </c>
    </row>
    <row r="3870" spans="2:6">
      <c r="B3870" s="1" t="s">
        <v>15954</v>
      </c>
      <c r="C3870" s="1">
        <v>2</v>
      </c>
      <c r="D3870" s="1" t="s">
        <v>13753</v>
      </c>
      <c r="E3870" s="17">
        <v>0.64768518518518503</v>
      </c>
      <c r="F3870" s="1" t="s">
        <v>2</v>
      </c>
    </row>
    <row r="3871" spans="2:6">
      <c r="B3871" s="1" t="s">
        <v>15955</v>
      </c>
      <c r="C3871" s="1">
        <v>1</v>
      </c>
      <c r="D3871" s="1" t="s">
        <v>3076</v>
      </c>
      <c r="E3871" s="17">
        <v>0.64768518518518503</v>
      </c>
      <c r="F3871" s="1" t="s">
        <v>2</v>
      </c>
    </row>
    <row r="3872" spans="2:6">
      <c r="B3872" s="1" t="s">
        <v>15938</v>
      </c>
      <c r="C3872" s="1">
        <v>1</v>
      </c>
      <c r="D3872" s="1" t="s">
        <v>3078</v>
      </c>
      <c r="E3872" s="17">
        <v>0.64775462962963004</v>
      </c>
      <c r="F3872" s="1" t="s">
        <v>2</v>
      </c>
    </row>
    <row r="3873" spans="2:6">
      <c r="B3873" s="1" t="s">
        <v>15941</v>
      </c>
      <c r="C3873" s="1">
        <v>1</v>
      </c>
      <c r="D3873" s="1" t="s">
        <v>3078</v>
      </c>
      <c r="E3873" s="17">
        <v>0.64781250000000001</v>
      </c>
      <c r="F3873" s="1" t="s">
        <v>2</v>
      </c>
    </row>
    <row r="3874" spans="2:6">
      <c r="B3874" s="1" t="s">
        <v>15943</v>
      </c>
      <c r="C3874" s="1">
        <v>1</v>
      </c>
      <c r="D3874" s="1" t="s">
        <v>13746</v>
      </c>
      <c r="E3874" s="17">
        <v>0.64783564814814798</v>
      </c>
      <c r="F3874" s="1" t="s">
        <v>2</v>
      </c>
    </row>
    <row r="3875" spans="2:6">
      <c r="B3875" s="1" t="s">
        <v>15956</v>
      </c>
      <c r="C3875" s="1">
        <v>1</v>
      </c>
      <c r="D3875" s="1" t="s">
        <v>13753</v>
      </c>
      <c r="E3875" s="17">
        <v>0.64788194444444402</v>
      </c>
      <c r="F3875" s="1" t="s">
        <v>2</v>
      </c>
    </row>
    <row r="3876" spans="2:6">
      <c r="B3876" s="1" t="s">
        <v>15957</v>
      </c>
      <c r="C3876" s="1">
        <v>1</v>
      </c>
      <c r="D3876" s="1" t="s">
        <v>13687</v>
      </c>
      <c r="E3876" s="17">
        <v>0.64814814814814803</v>
      </c>
      <c r="F3876" s="1" t="s">
        <v>2</v>
      </c>
    </row>
    <row r="3877" spans="2:6">
      <c r="B3877" s="1" t="s">
        <v>15958</v>
      </c>
      <c r="C3877" s="1">
        <v>1</v>
      </c>
      <c r="D3877" s="1" t="s">
        <v>13753</v>
      </c>
      <c r="E3877" s="17">
        <v>0.648206018518519</v>
      </c>
      <c r="F3877" s="1" t="s">
        <v>2</v>
      </c>
    </row>
    <row r="3878" spans="2:6">
      <c r="B3878" s="1" t="s">
        <v>15959</v>
      </c>
      <c r="C3878" s="1">
        <v>1</v>
      </c>
      <c r="D3878" s="1" t="s">
        <v>13753</v>
      </c>
      <c r="E3878" s="17">
        <v>0.64825231481481504</v>
      </c>
      <c r="F3878" s="1" t="s">
        <v>2</v>
      </c>
    </row>
    <row r="3879" spans="2:6">
      <c r="B3879" s="1" t="s">
        <v>15960</v>
      </c>
      <c r="C3879" s="1">
        <v>1</v>
      </c>
      <c r="D3879" s="1" t="s">
        <v>13753</v>
      </c>
      <c r="E3879" s="17">
        <v>0.64829861111111098</v>
      </c>
      <c r="F3879" s="1" t="s">
        <v>2</v>
      </c>
    </row>
    <row r="3880" spans="2:6">
      <c r="B3880" s="1" t="s">
        <v>15924</v>
      </c>
      <c r="C3880" s="1">
        <v>1</v>
      </c>
      <c r="D3880" s="1" t="s">
        <v>13746</v>
      </c>
      <c r="E3880" s="17">
        <v>0.64835648148148195</v>
      </c>
      <c r="F3880" s="1" t="s">
        <v>2</v>
      </c>
    </row>
    <row r="3881" spans="2:6">
      <c r="B3881" s="1" t="s">
        <v>15961</v>
      </c>
      <c r="C3881" s="1">
        <v>5</v>
      </c>
      <c r="D3881" s="1" t="s">
        <v>13753</v>
      </c>
      <c r="E3881" s="17">
        <v>0.64836805555555599</v>
      </c>
      <c r="F3881" s="1" t="s">
        <v>2</v>
      </c>
    </row>
    <row r="3882" spans="2:6">
      <c r="B3882" s="1" t="s">
        <v>15962</v>
      </c>
      <c r="C3882" s="1">
        <v>1</v>
      </c>
      <c r="D3882" s="1" t="s">
        <v>13753</v>
      </c>
      <c r="E3882" s="17">
        <v>0.64844907407407404</v>
      </c>
      <c r="F3882" s="1" t="s">
        <v>2</v>
      </c>
    </row>
    <row r="3883" spans="2:6">
      <c r="B3883" s="1" t="s">
        <v>15953</v>
      </c>
      <c r="C3883" s="1">
        <v>1</v>
      </c>
      <c r="D3883" s="1" t="s">
        <v>3078</v>
      </c>
      <c r="E3883" s="17">
        <v>0.64849537037036997</v>
      </c>
      <c r="F3883" s="1" t="s">
        <v>2</v>
      </c>
    </row>
    <row r="3884" spans="2:6">
      <c r="B3884" s="1" t="s">
        <v>15944</v>
      </c>
      <c r="C3884" s="1">
        <v>1</v>
      </c>
      <c r="D3884" s="1" t="s">
        <v>13746</v>
      </c>
      <c r="E3884" s="17">
        <v>0.64877314814814802</v>
      </c>
      <c r="F3884" s="1" t="s">
        <v>2</v>
      </c>
    </row>
    <row r="3885" spans="2:6">
      <c r="B3885" s="1" t="s">
        <v>15945</v>
      </c>
      <c r="C3885" s="1">
        <v>1</v>
      </c>
      <c r="D3885" s="1" t="s">
        <v>13762</v>
      </c>
      <c r="E3885" s="17">
        <v>0.64879629629629598</v>
      </c>
      <c r="F3885" s="1" t="s">
        <v>2</v>
      </c>
    </row>
    <row r="3886" spans="2:6">
      <c r="B3886" s="1" t="s">
        <v>15963</v>
      </c>
      <c r="C3886" s="1">
        <v>1</v>
      </c>
      <c r="D3886" s="1" t="s">
        <v>13753</v>
      </c>
      <c r="E3886" s="17">
        <v>0.64885416666666695</v>
      </c>
      <c r="F3886" s="1" t="s">
        <v>2</v>
      </c>
    </row>
    <row r="3887" spans="2:6">
      <c r="B3887" s="1" t="s">
        <v>15598</v>
      </c>
      <c r="C3887" s="1">
        <v>1</v>
      </c>
      <c r="D3887" s="1" t="s">
        <v>13762</v>
      </c>
      <c r="E3887" s="17">
        <v>0.64886574074074099</v>
      </c>
      <c r="F3887" s="1" t="s">
        <v>2</v>
      </c>
    </row>
    <row r="3888" spans="2:6">
      <c r="B3888" s="1" t="s">
        <v>15964</v>
      </c>
      <c r="C3888" s="1">
        <v>1</v>
      </c>
      <c r="D3888" s="1" t="s">
        <v>13753</v>
      </c>
      <c r="E3888" s="17">
        <v>0.648900462962963</v>
      </c>
      <c r="F3888" s="1" t="s">
        <v>2</v>
      </c>
    </row>
    <row r="3889" spans="2:6">
      <c r="B3889" s="1" t="s">
        <v>15965</v>
      </c>
      <c r="C3889" s="1">
        <v>1</v>
      </c>
      <c r="D3889" s="1" t="s">
        <v>3076</v>
      </c>
      <c r="E3889" s="17">
        <v>0.64894675925925904</v>
      </c>
      <c r="F3889" s="1" t="s">
        <v>2</v>
      </c>
    </row>
    <row r="3890" spans="2:6">
      <c r="B3890" s="1" t="s">
        <v>15966</v>
      </c>
      <c r="C3890" s="1">
        <v>1</v>
      </c>
      <c r="D3890" s="1" t="s">
        <v>13687</v>
      </c>
      <c r="E3890" s="17">
        <v>0.64894675925925904</v>
      </c>
      <c r="F3890" s="1" t="s">
        <v>2</v>
      </c>
    </row>
    <row r="3891" spans="2:6">
      <c r="B3891" s="1" t="s">
        <v>15949</v>
      </c>
      <c r="C3891" s="1">
        <v>1</v>
      </c>
      <c r="D3891" s="1" t="s">
        <v>3078</v>
      </c>
      <c r="E3891" s="17">
        <v>0.64895833333333297</v>
      </c>
      <c r="F3891" s="1" t="s">
        <v>2</v>
      </c>
    </row>
    <row r="3892" spans="2:6">
      <c r="B3892" s="1" t="s">
        <v>15934</v>
      </c>
      <c r="C3892" s="1">
        <v>1</v>
      </c>
      <c r="D3892" s="1" t="s">
        <v>13762</v>
      </c>
      <c r="E3892" s="17">
        <v>0.64918981481481497</v>
      </c>
      <c r="F3892" s="1" t="s">
        <v>2</v>
      </c>
    </row>
    <row r="3893" spans="2:6">
      <c r="B3893" s="1" t="s">
        <v>15967</v>
      </c>
      <c r="C3893" s="1">
        <v>1</v>
      </c>
      <c r="D3893" s="1" t="s">
        <v>13687</v>
      </c>
      <c r="E3893" s="17">
        <v>0.64925925925925898</v>
      </c>
      <c r="F3893" s="1" t="s">
        <v>2</v>
      </c>
    </row>
    <row r="3894" spans="2:6">
      <c r="B3894" s="1" t="s">
        <v>15940</v>
      </c>
      <c r="C3894" s="1">
        <v>1</v>
      </c>
      <c r="D3894" s="1" t="s">
        <v>3078</v>
      </c>
      <c r="E3894" s="17">
        <v>0.64925925925925898</v>
      </c>
      <c r="F3894" s="1" t="s">
        <v>2</v>
      </c>
    </row>
    <row r="3895" spans="2:6">
      <c r="B3895" s="1" t="s">
        <v>15948</v>
      </c>
      <c r="C3895" s="1">
        <v>1</v>
      </c>
      <c r="D3895" s="1" t="s">
        <v>3077</v>
      </c>
      <c r="E3895" s="17">
        <v>0.649398148148148</v>
      </c>
      <c r="F3895" s="1" t="s">
        <v>2</v>
      </c>
    </row>
    <row r="3896" spans="2:6">
      <c r="B3896" s="1" t="s">
        <v>15967</v>
      </c>
      <c r="C3896" s="1">
        <v>1</v>
      </c>
      <c r="D3896" s="1" t="s">
        <v>13762</v>
      </c>
      <c r="E3896" s="17">
        <v>0.649398148148148</v>
      </c>
      <c r="F3896" s="1" t="s">
        <v>2</v>
      </c>
    </row>
    <row r="3897" spans="2:6">
      <c r="B3897" s="1" t="s">
        <v>15968</v>
      </c>
      <c r="C3897" s="1">
        <v>1</v>
      </c>
      <c r="D3897" s="1" t="s">
        <v>13687</v>
      </c>
      <c r="E3897" s="17">
        <v>0.64943287037037001</v>
      </c>
      <c r="F3897" s="1" t="s">
        <v>2</v>
      </c>
    </row>
    <row r="3898" spans="2:6">
      <c r="B3898" s="1" t="s">
        <v>15946</v>
      </c>
      <c r="C3898" s="1">
        <v>1</v>
      </c>
      <c r="D3898" s="1" t="s">
        <v>3078</v>
      </c>
      <c r="E3898" s="17">
        <v>0.64945601851851897</v>
      </c>
      <c r="F3898" s="1" t="s">
        <v>2</v>
      </c>
    </row>
    <row r="3899" spans="2:6">
      <c r="B3899" s="1" t="s">
        <v>15825</v>
      </c>
      <c r="C3899" s="1">
        <v>1</v>
      </c>
      <c r="D3899" s="1" t="s">
        <v>13746</v>
      </c>
      <c r="E3899" s="17">
        <v>0.64949074074074098</v>
      </c>
      <c r="F3899" s="1" t="s">
        <v>2</v>
      </c>
    </row>
    <row r="3900" spans="2:6">
      <c r="B3900" s="1" t="s">
        <v>15956</v>
      </c>
      <c r="C3900" s="1">
        <v>1</v>
      </c>
      <c r="D3900" s="1" t="s">
        <v>13746</v>
      </c>
      <c r="E3900" s="17">
        <v>0.64951388888888895</v>
      </c>
      <c r="F3900" s="1" t="s">
        <v>2</v>
      </c>
    </row>
    <row r="3901" spans="2:6">
      <c r="B3901" s="1" t="s">
        <v>15964</v>
      </c>
      <c r="C3901" s="1">
        <v>1</v>
      </c>
      <c r="D3901" s="1" t="s">
        <v>3078</v>
      </c>
      <c r="E3901" s="17">
        <v>0.649594907407407</v>
      </c>
      <c r="F3901" s="1" t="s">
        <v>2</v>
      </c>
    </row>
    <row r="3902" spans="2:6">
      <c r="B3902" s="1" t="s">
        <v>15969</v>
      </c>
      <c r="C3902" s="1">
        <v>1</v>
      </c>
      <c r="D3902" s="1" t="s">
        <v>13753</v>
      </c>
      <c r="E3902" s="17">
        <v>0.64968749999999997</v>
      </c>
      <c r="F3902" s="1" t="s">
        <v>2</v>
      </c>
    </row>
    <row r="3903" spans="2:6">
      <c r="B3903" s="1" t="s">
        <v>14688</v>
      </c>
      <c r="C3903" s="1">
        <v>1</v>
      </c>
      <c r="D3903" s="1" t="s">
        <v>13762</v>
      </c>
      <c r="E3903" s="17">
        <v>0.64968749999999997</v>
      </c>
      <c r="F3903" s="1" t="s">
        <v>2</v>
      </c>
    </row>
    <row r="3904" spans="2:6">
      <c r="B3904" s="1" t="s">
        <v>15907</v>
      </c>
      <c r="C3904" s="1">
        <v>2</v>
      </c>
      <c r="D3904" s="1" t="s">
        <v>3078</v>
      </c>
      <c r="E3904" s="17">
        <v>0.64969907407407401</v>
      </c>
      <c r="F3904" s="1" t="s">
        <v>2</v>
      </c>
    </row>
    <row r="3905" spans="2:6">
      <c r="B3905" s="1" t="s">
        <v>15962</v>
      </c>
      <c r="C3905" s="1">
        <v>1</v>
      </c>
      <c r="D3905" s="1" t="s">
        <v>3095</v>
      </c>
      <c r="E3905" s="17">
        <v>0.64971064814814805</v>
      </c>
      <c r="F3905" s="1" t="s">
        <v>2</v>
      </c>
    </row>
    <row r="3906" spans="2:6">
      <c r="B3906" s="1" t="s">
        <v>15970</v>
      </c>
      <c r="C3906" s="1">
        <v>5</v>
      </c>
      <c r="D3906" s="1" t="s">
        <v>13753</v>
      </c>
      <c r="E3906" s="17">
        <v>0.64973379629629602</v>
      </c>
      <c r="F3906" s="1" t="s">
        <v>2</v>
      </c>
    </row>
    <row r="3907" spans="2:6">
      <c r="B3907" s="1" t="s">
        <v>15971</v>
      </c>
      <c r="C3907" s="1">
        <v>1</v>
      </c>
      <c r="D3907" s="1" t="s">
        <v>3076</v>
      </c>
      <c r="E3907" s="17">
        <v>0.64989583333333301</v>
      </c>
      <c r="F3907" s="1" t="s">
        <v>2</v>
      </c>
    </row>
    <row r="3908" spans="2:6">
      <c r="B3908" s="1" t="s">
        <v>15972</v>
      </c>
      <c r="C3908" s="1">
        <v>1</v>
      </c>
      <c r="D3908" s="1" t="s">
        <v>13753</v>
      </c>
      <c r="E3908" s="17">
        <v>0.65004629629629596</v>
      </c>
      <c r="F3908" s="1" t="s">
        <v>2</v>
      </c>
    </row>
    <row r="3909" spans="2:6">
      <c r="B3909" s="1" t="s">
        <v>15973</v>
      </c>
      <c r="C3909" s="1">
        <v>1</v>
      </c>
      <c r="D3909" s="1" t="s">
        <v>13753</v>
      </c>
      <c r="E3909" s="17">
        <v>0.65006944444444403</v>
      </c>
      <c r="F3909" s="1" t="s">
        <v>2</v>
      </c>
    </row>
    <row r="3910" spans="2:6">
      <c r="B3910" s="1" t="s">
        <v>15972</v>
      </c>
      <c r="C3910" s="1">
        <v>1</v>
      </c>
      <c r="D3910" s="1" t="s">
        <v>13746</v>
      </c>
      <c r="E3910" s="17">
        <v>0.65033564814814804</v>
      </c>
      <c r="F3910" s="1" t="s">
        <v>2</v>
      </c>
    </row>
    <row r="3911" spans="2:6">
      <c r="B3911" s="1" t="s">
        <v>15974</v>
      </c>
      <c r="C3911" s="1">
        <v>1</v>
      </c>
      <c r="D3911" s="1" t="s">
        <v>3076</v>
      </c>
      <c r="E3911" s="17">
        <v>0.65038194444444397</v>
      </c>
      <c r="F3911" s="1" t="s">
        <v>2</v>
      </c>
    </row>
    <row r="3912" spans="2:6">
      <c r="B3912" s="1" t="s">
        <v>15975</v>
      </c>
      <c r="C3912" s="1">
        <v>1</v>
      </c>
      <c r="D3912" s="1" t="s">
        <v>13753</v>
      </c>
      <c r="E3912" s="17">
        <v>0.65041666666666698</v>
      </c>
      <c r="F3912" s="1" t="s">
        <v>2</v>
      </c>
    </row>
    <row r="3913" spans="2:6">
      <c r="B3913" s="1" t="s">
        <v>15976</v>
      </c>
      <c r="C3913" s="1">
        <v>1</v>
      </c>
      <c r="D3913" s="1" t="s">
        <v>13687</v>
      </c>
      <c r="E3913" s="17">
        <v>0.65043981481481505</v>
      </c>
      <c r="F3913" s="1" t="s">
        <v>2</v>
      </c>
    </row>
    <row r="3914" spans="2:6">
      <c r="B3914" s="1" t="s">
        <v>15977</v>
      </c>
      <c r="C3914" s="1">
        <v>1</v>
      </c>
      <c r="D3914" s="1" t="s">
        <v>13760</v>
      </c>
      <c r="E3914" s="17">
        <v>0.65052083333333299</v>
      </c>
      <c r="F3914" s="1" t="s">
        <v>2</v>
      </c>
    </row>
    <row r="3915" spans="2:6">
      <c r="B3915" s="1" t="s">
        <v>15978</v>
      </c>
      <c r="C3915" s="1">
        <v>1</v>
      </c>
      <c r="D3915" s="1" t="s">
        <v>13687</v>
      </c>
      <c r="E3915" s="17">
        <v>0.65061342592592597</v>
      </c>
      <c r="F3915" s="1" t="s">
        <v>2</v>
      </c>
    </row>
    <row r="3916" spans="2:6">
      <c r="B3916" s="1" t="s">
        <v>15979</v>
      </c>
      <c r="C3916" s="1">
        <v>1</v>
      </c>
      <c r="D3916" s="1" t="s">
        <v>13746</v>
      </c>
      <c r="E3916" s="17">
        <v>0.65063657407407405</v>
      </c>
      <c r="F3916" s="1" t="s">
        <v>2</v>
      </c>
    </row>
    <row r="3917" spans="2:6">
      <c r="B3917" s="1" t="s">
        <v>15980</v>
      </c>
      <c r="C3917" s="1">
        <v>1</v>
      </c>
      <c r="D3917" s="1" t="s">
        <v>13753</v>
      </c>
      <c r="E3917" s="17">
        <v>0.65064814814814798</v>
      </c>
      <c r="F3917" s="1" t="s">
        <v>2</v>
      </c>
    </row>
    <row r="3918" spans="2:6">
      <c r="B3918" s="1" t="s">
        <v>15981</v>
      </c>
      <c r="C3918" s="1">
        <v>1</v>
      </c>
      <c r="D3918" s="1" t="s">
        <v>13687</v>
      </c>
      <c r="E3918" s="17">
        <v>0.65067129629629605</v>
      </c>
      <c r="F3918" s="1" t="s">
        <v>2</v>
      </c>
    </row>
    <row r="3919" spans="2:6">
      <c r="B3919" s="1" t="s">
        <v>15840</v>
      </c>
      <c r="C3919" s="1">
        <v>1</v>
      </c>
      <c r="D3919" s="1" t="s">
        <v>13746</v>
      </c>
      <c r="E3919" s="17">
        <v>0.65071759259259299</v>
      </c>
      <c r="F3919" s="1" t="s">
        <v>2</v>
      </c>
    </row>
    <row r="3920" spans="2:6">
      <c r="B3920" s="1" t="s">
        <v>15982</v>
      </c>
      <c r="C3920" s="1">
        <v>1</v>
      </c>
      <c r="D3920" s="1" t="s">
        <v>13687</v>
      </c>
      <c r="E3920" s="17">
        <v>0.65074074074074095</v>
      </c>
      <c r="F3920" s="1" t="s">
        <v>2</v>
      </c>
    </row>
    <row r="3921" spans="2:6">
      <c r="B3921" s="1" t="s">
        <v>15961</v>
      </c>
      <c r="C3921" s="1">
        <v>5</v>
      </c>
      <c r="D3921" s="1" t="s">
        <v>3078</v>
      </c>
      <c r="E3921" s="17">
        <v>0.65074074074074095</v>
      </c>
      <c r="F3921" s="1" t="s">
        <v>2</v>
      </c>
    </row>
    <row r="3922" spans="2:6">
      <c r="B3922" s="1" t="s">
        <v>15977</v>
      </c>
      <c r="C3922" s="1">
        <v>1</v>
      </c>
      <c r="D3922" s="1" t="s">
        <v>13762</v>
      </c>
      <c r="E3922" s="17">
        <v>0.65074074074074095</v>
      </c>
      <c r="F3922" s="1" t="s">
        <v>2</v>
      </c>
    </row>
    <row r="3923" spans="2:6">
      <c r="B3923" s="1" t="s">
        <v>15906</v>
      </c>
      <c r="C3923" s="1">
        <v>1</v>
      </c>
      <c r="D3923" s="1" t="s">
        <v>13746</v>
      </c>
      <c r="E3923" s="17">
        <v>0.65075231481481499</v>
      </c>
      <c r="F3923" s="1" t="s">
        <v>2</v>
      </c>
    </row>
    <row r="3924" spans="2:6">
      <c r="B3924" s="1" t="s">
        <v>15983</v>
      </c>
      <c r="C3924" s="1">
        <v>5</v>
      </c>
      <c r="D3924" s="1" t="s">
        <v>13753</v>
      </c>
      <c r="E3924" s="17">
        <v>0.65079861111111104</v>
      </c>
      <c r="F3924" s="1" t="s">
        <v>2</v>
      </c>
    </row>
    <row r="3925" spans="2:6">
      <c r="B3925" s="1" t="s">
        <v>15921</v>
      </c>
      <c r="C3925" s="1">
        <v>1</v>
      </c>
      <c r="D3925" s="1" t="s">
        <v>13746</v>
      </c>
      <c r="E3925" s="17">
        <v>0.65091435185185198</v>
      </c>
      <c r="F3925" s="1" t="s">
        <v>2</v>
      </c>
    </row>
    <row r="3926" spans="2:6">
      <c r="B3926" s="1" t="s">
        <v>15984</v>
      </c>
      <c r="C3926" s="1">
        <v>2</v>
      </c>
      <c r="D3926" s="1" t="s">
        <v>13753</v>
      </c>
      <c r="E3926" s="17">
        <v>0.65109953703703705</v>
      </c>
      <c r="F3926" s="1" t="s">
        <v>2</v>
      </c>
    </row>
    <row r="3927" spans="2:6">
      <c r="B3927" s="1" t="s">
        <v>15963</v>
      </c>
      <c r="C3927" s="1">
        <v>1</v>
      </c>
      <c r="D3927" s="1" t="s">
        <v>3095</v>
      </c>
      <c r="E3927" s="17">
        <v>0.65114583333333298</v>
      </c>
      <c r="F3927" s="1" t="s">
        <v>2</v>
      </c>
    </row>
    <row r="3928" spans="2:6">
      <c r="B3928" s="1" t="s">
        <v>15985</v>
      </c>
      <c r="C3928" s="1">
        <v>1</v>
      </c>
      <c r="D3928" s="1" t="s">
        <v>13687</v>
      </c>
      <c r="E3928" s="17">
        <v>0.65118055555555598</v>
      </c>
      <c r="F3928" s="1" t="s">
        <v>2</v>
      </c>
    </row>
    <row r="3929" spans="2:6">
      <c r="B3929" s="1" t="s">
        <v>15960</v>
      </c>
      <c r="C3929" s="1">
        <v>1</v>
      </c>
      <c r="D3929" s="1" t="s">
        <v>13746</v>
      </c>
      <c r="E3929" s="17">
        <v>0.65118055555555598</v>
      </c>
      <c r="F3929" s="1" t="s">
        <v>2</v>
      </c>
    </row>
    <row r="3930" spans="2:6">
      <c r="B3930" s="1" t="s">
        <v>15986</v>
      </c>
      <c r="C3930" s="1">
        <v>1</v>
      </c>
      <c r="D3930" s="1" t="s">
        <v>13753</v>
      </c>
      <c r="E3930" s="17">
        <v>0.65120370370370395</v>
      </c>
      <c r="F3930" s="1" t="s">
        <v>2</v>
      </c>
    </row>
    <row r="3931" spans="2:6">
      <c r="B3931" s="1" t="s">
        <v>15987</v>
      </c>
      <c r="C3931" s="1">
        <v>1</v>
      </c>
      <c r="D3931" s="1" t="s">
        <v>13753</v>
      </c>
      <c r="E3931" s="17">
        <v>0.65126157407407403</v>
      </c>
      <c r="F3931" s="1" t="s">
        <v>2</v>
      </c>
    </row>
    <row r="3932" spans="2:6">
      <c r="B3932" s="1" t="s">
        <v>15988</v>
      </c>
      <c r="C3932" s="1">
        <v>1</v>
      </c>
      <c r="D3932" s="1" t="s">
        <v>3095</v>
      </c>
      <c r="E3932" s="17">
        <v>0.65127314814814796</v>
      </c>
      <c r="F3932" s="1" t="s">
        <v>2</v>
      </c>
    </row>
    <row r="3933" spans="2:6">
      <c r="B3933" s="1" t="s">
        <v>15989</v>
      </c>
      <c r="C3933" s="1">
        <v>1</v>
      </c>
      <c r="D3933" s="1" t="s">
        <v>13753</v>
      </c>
      <c r="E3933" s="17">
        <v>0.65131944444444401</v>
      </c>
      <c r="F3933" s="1" t="s">
        <v>2</v>
      </c>
    </row>
    <row r="3934" spans="2:6">
      <c r="B3934" s="1" t="s">
        <v>15959</v>
      </c>
      <c r="C3934" s="1">
        <v>1</v>
      </c>
      <c r="D3934" s="1" t="s">
        <v>13746</v>
      </c>
      <c r="E3934" s="17">
        <v>0.65131944444444401</v>
      </c>
      <c r="F3934" s="1" t="s">
        <v>2</v>
      </c>
    </row>
    <row r="3935" spans="2:6">
      <c r="B3935" s="1" t="s">
        <v>15990</v>
      </c>
      <c r="C3935" s="1">
        <v>1</v>
      </c>
      <c r="D3935" s="1" t="s">
        <v>13753</v>
      </c>
      <c r="E3935" s="17">
        <v>0.65143518518518495</v>
      </c>
      <c r="F3935" s="1" t="s">
        <v>2</v>
      </c>
    </row>
    <row r="3936" spans="2:6">
      <c r="B3936" s="1" t="s">
        <v>15991</v>
      </c>
      <c r="C3936" s="1">
        <v>1</v>
      </c>
      <c r="D3936" s="1" t="s">
        <v>13753</v>
      </c>
      <c r="E3936" s="17">
        <v>0.651481481481481</v>
      </c>
      <c r="F3936" s="1" t="s">
        <v>2</v>
      </c>
    </row>
    <row r="3937" spans="2:6">
      <c r="B3937" s="1" t="s">
        <v>15975</v>
      </c>
      <c r="C3937" s="1">
        <v>1</v>
      </c>
      <c r="D3937" s="1" t="s">
        <v>3078</v>
      </c>
      <c r="E3937" s="17">
        <v>0.65150462962962996</v>
      </c>
      <c r="F3937" s="1" t="s">
        <v>2</v>
      </c>
    </row>
    <row r="3938" spans="2:6">
      <c r="B3938" s="1" t="s">
        <v>15992</v>
      </c>
      <c r="C3938" s="1">
        <v>5</v>
      </c>
      <c r="D3938" s="1" t="s">
        <v>13753</v>
      </c>
      <c r="E3938" s="17">
        <v>0.65157407407407397</v>
      </c>
      <c r="F3938" s="1" t="s">
        <v>2</v>
      </c>
    </row>
    <row r="3939" spans="2:6">
      <c r="B3939" s="1" t="s">
        <v>15993</v>
      </c>
      <c r="C3939" s="1">
        <v>2</v>
      </c>
      <c r="D3939" s="1" t="s">
        <v>13687</v>
      </c>
      <c r="E3939" s="17">
        <v>0.65159722222222205</v>
      </c>
      <c r="F3939" s="1" t="s">
        <v>2</v>
      </c>
    </row>
    <row r="3940" spans="2:6">
      <c r="B3940" s="1" t="s">
        <v>15952</v>
      </c>
      <c r="C3940" s="1">
        <v>1</v>
      </c>
      <c r="D3940" s="1" t="s">
        <v>3078</v>
      </c>
      <c r="E3940" s="17">
        <v>0.65159722222222205</v>
      </c>
      <c r="F3940" s="1" t="s">
        <v>2</v>
      </c>
    </row>
    <row r="3941" spans="2:6">
      <c r="B3941" s="1" t="s">
        <v>15994</v>
      </c>
      <c r="C3941" s="1">
        <v>1</v>
      </c>
      <c r="D3941" s="1" t="s">
        <v>13687</v>
      </c>
      <c r="E3941" s="17">
        <v>0.65162037037037002</v>
      </c>
      <c r="F3941" s="1" t="s">
        <v>2</v>
      </c>
    </row>
    <row r="3942" spans="2:6">
      <c r="B3942" s="1" t="s">
        <v>15995</v>
      </c>
      <c r="C3942" s="1">
        <v>1</v>
      </c>
      <c r="D3942" s="1" t="s">
        <v>13687</v>
      </c>
      <c r="E3942" s="17">
        <v>0.65167824074074099</v>
      </c>
      <c r="F3942" s="1" t="s">
        <v>2</v>
      </c>
    </row>
    <row r="3943" spans="2:6">
      <c r="B3943" s="1" t="s">
        <v>15935</v>
      </c>
      <c r="C3943" s="1">
        <v>5</v>
      </c>
      <c r="D3943" s="1" t="s">
        <v>3078</v>
      </c>
      <c r="E3943" s="17">
        <v>0.65167824074074099</v>
      </c>
      <c r="F3943" s="1" t="s">
        <v>2</v>
      </c>
    </row>
    <row r="3944" spans="2:6">
      <c r="B3944" s="1" t="s">
        <v>15993</v>
      </c>
      <c r="C3944" s="1">
        <v>1</v>
      </c>
      <c r="D3944" s="1" t="s">
        <v>13762</v>
      </c>
      <c r="E3944" s="17">
        <v>0.65168981481481503</v>
      </c>
      <c r="F3944" s="1" t="s">
        <v>2</v>
      </c>
    </row>
    <row r="3945" spans="2:6">
      <c r="B3945" s="1" t="s">
        <v>15996</v>
      </c>
      <c r="C3945" s="1">
        <v>5</v>
      </c>
      <c r="D3945" s="1" t="s">
        <v>13753</v>
      </c>
      <c r="E3945" s="17">
        <v>0.65172453703703703</v>
      </c>
      <c r="F3945" s="1" t="s">
        <v>2</v>
      </c>
    </row>
    <row r="3946" spans="2:6">
      <c r="B3946" s="1" t="s">
        <v>15997</v>
      </c>
      <c r="C3946" s="1">
        <v>1</v>
      </c>
      <c r="D3946" s="1" t="s">
        <v>13687</v>
      </c>
      <c r="E3946" s="17">
        <v>0.65172453703703703</v>
      </c>
      <c r="F3946" s="1" t="s">
        <v>2</v>
      </c>
    </row>
    <row r="3947" spans="2:6">
      <c r="B3947" s="1" t="s">
        <v>15989</v>
      </c>
      <c r="C3947" s="1">
        <v>1</v>
      </c>
      <c r="D3947" s="1" t="s">
        <v>3077</v>
      </c>
      <c r="E3947" s="17">
        <v>0.65179398148148104</v>
      </c>
      <c r="F3947" s="1" t="s">
        <v>2</v>
      </c>
    </row>
    <row r="3948" spans="2:6">
      <c r="B3948" s="1" t="s">
        <v>15971</v>
      </c>
      <c r="C3948" s="1">
        <v>1</v>
      </c>
      <c r="D3948" s="1" t="s">
        <v>3095</v>
      </c>
      <c r="E3948" s="17">
        <v>0.65180555555555597</v>
      </c>
      <c r="F3948" s="1" t="s">
        <v>2</v>
      </c>
    </row>
    <row r="3949" spans="2:6">
      <c r="B3949" s="1" t="s">
        <v>15995</v>
      </c>
      <c r="C3949" s="1">
        <v>1</v>
      </c>
      <c r="D3949" s="1" t="s">
        <v>13762</v>
      </c>
      <c r="E3949" s="17">
        <v>0.65185185185185202</v>
      </c>
      <c r="F3949" s="1" t="s">
        <v>2</v>
      </c>
    </row>
    <row r="3950" spans="2:6">
      <c r="B3950" s="1" t="s">
        <v>15994</v>
      </c>
      <c r="C3950" s="1">
        <v>1</v>
      </c>
      <c r="D3950" s="1" t="s">
        <v>3095</v>
      </c>
      <c r="E3950" s="17">
        <v>0.65202546296296304</v>
      </c>
      <c r="F3950" s="1" t="s">
        <v>2</v>
      </c>
    </row>
    <row r="3951" spans="2:6">
      <c r="B3951" s="1" t="s">
        <v>15998</v>
      </c>
      <c r="C3951" s="1">
        <v>1</v>
      </c>
      <c r="D3951" s="1" t="s">
        <v>13760</v>
      </c>
      <c r="E3951" s="17">
        <v>0.65204861111111101</v>
      </c>
      <c r="F3951" s="1" t="s">
        <v>2</v>
      </c>
    </row>
    <row r="3952" spans="2:6">
      <c r="B3952" s="1" t="s">
        <v>15999</v>
      </c>
      <c r="C3952" s="1">
        <v>1</v>
      </c>
      <c r="D3952" s="1" t="s">
        <v>13760</v>
      </c>
      <c r="E3952" s="17">
        <v>0.65209490740740705</v>
      </c>
      <c r="F3952" s="1" t="s">
        <v>2</v>
      </c>
    </row>
    <row r="3953" spans="2:6">
      <c r="B3953" s="1" t="s">
        <v>15473</v>
      </c>
      <c r="C3953" s="1">
        <v>2</v>
      </c>
      <c r="D3953" s="1" t="s">
        <v>13746</v>
      </c>
      <c r="E3953" s="17">
        <v>0.65216435185185195</v>
      </c>
      <c r="F3953" s="1" t="s">
        <v>2</v>
      </c>
    </row>
    <row r="3954" spans="2:6">
      <c r="B3954" s="1" t="s">
        <v>15824</v>
      </c>
      <c r="C3954" s="1">
        <v>1</v>
      </c>
      <c r="D3954" s="1" t="s">
        <v>13762</v>
      </c>
      <c r="E3954" s="17">
        <v>0.65218750000000003</v>
      </c>
      <c r="F3954" s="1" t="s">
        <v>2</v>
      </c>
    </row>
    <row r="3955" spans="2:6">
      <c r="B3955" s="1" t="s">
        <v>15973</v>
      </c>
      <c r="C3955" s="1">
        <v>1</v>
      </c>
      <c r="D3955" s="1" t="s">
        <v>13762</v>
      </c>
      <c r="E3955" s="17">
        <v>0.65223379629629596</v>
      </c>
      <c r="F3955" s="1" t="s">
        <v>2</v>
      </c>
    </row>
    <row r="3956" spans="2:6">
      <c r="B3956" s="1" t="s">
        <v>16000</v>
      </c>
      <c r="C3956" s="1">
        <v>1</v>
      </c>
      <c r="D3956" s="1" t="s">
        <v>13687</v>
      </c>
      <c r="E3956" s="17">
        <v>0.65226851851851897</v>
      </c>
      <c r="F3956" s="1" t="s">
        <v>2</v>
      </c>
    </row>
    <row r="3957" spans="2:6">
      <c r="B3957" s="1" t="s">
        <v>15023</v>
      </c>
      <c r="C3957" s="1">
        <v>1</v>
      </c>
      <c r="D3957" s="1" t="s">
        <v>13762</v>
      </c>
      <c r="E3957" s="17">
        <v>0.65230324074074097</v>
      </c>
      <c r="F3957" s="1" t="s">
        <v>2</v>
      </c>
    </row>
    <row r="3958" spans="2:6">
      <c r="B3958" s="1" t="s">
        <v>15983</v>
      </c>
      <c r="C3958" s="1">
        <v>5</v>
      </c>
      <c r="D3958" s="1" t="s">
        <v>3078</v>
      </c>
      <c r="E3958" s="17">
        <v>0.65239583333333295</v>
      </c>
      <c r="F3958" s="1" t="s">
        <v>2</v>
      </c>
    </row>
    <row r="3959" spans="2:6">
      <c r="B3959" s="1" t="s">
        <v>16001</v>
      </c>
      <c r="C3959" s="1">
        <v>1</v>
      </c>
      <c r="D3959" s="1" t="s">
        <v>13753</v>
      </c>
      <c r="E3959" s="17">
        <v>0.65240740740740699</v>
      </c>
      <c r="F3959" s="1" t="s">
        <v>2</v>
      </c>
    </row>
    <row r="3960" spans="2:6">
      <c r="B3960" s="1" t="s">
        <v>16002</v>
      </c>
      <c r="C3960" s="1">
        <v>1</v>
      </c>
      <c r="D3960" s="1" t="s">
        <v>13753</v>
      </c>
      <c r="E3960" s="17">
        <v>0.65244212962963</v>
      </c>
      <c r="F3960" s="1" t="s">
        <v>2</v>
      </c>
    </row>
    <row r="3961" spans="2:6">
      <c r="B3961" s="1" t="s">
        <v>15987</v>
      </c>
      <c r="C3961" s="1">
        <v>1</v>
      </c>
      <c r="D3961" s="1" t="s">
        <v>13746</v>
      </c>
      <c r="E3961" s="17">
        <v>0.652476851851852</v>
      </c>
      <c r="F3961" s="1" t="s">
        <v>2</v>
      </c>
    </row>
    <row r="3962" spans="2:6">
      <c r="B3962" s="1" t="s">
        <v>16003</v>
      </c>
      <c r="C3962" s="1">
        <v>1</v>
      </c>
      <c r="D3962" s="1" t="s">
        <v>13753</v>
      </c>
      <c r="E3962" s="17">
        <v>0.65249999999999997</v>
      </c>
      <c r="F3962" s="1" t="s">
        <v>2</v>
      </c>
    </row>
    <row r="3963" spans="2:6">
      <c r="B3963" s="1" t="s">
        <v>15436</v>
      </c>
      <c r="C3963" s="1">
        <v>1</v>
      </c>
      <c r="D3963" s="1" t="s">
        <v>13746</v>
      </c>
      <c r="E3963" s="17">
        <v>0.65253472222222197</v>
      </c>
      <c r="F3963" s="1" t="s">
        <v>2</v>
      </c>
    </row>
    <row r="3964" spans="2:6">
      <c r="B3964" s="1" t="s">
        <v>16000</v>
      </c>
      <c r="C3964" s="1">
        <v>1</v>
      </c>
      <c r="D3964" s="1" t="s">
        <v>13762</v>
      </c>
      <c r="E3964" s="17">
        <v>0.65253472222222197</v>
      </c>
      <c r="F3964" s="1" t="s">
        <v>2</v>
      </c>
    </row>
    <row r="3965" spans="2:6">
      <c r="B3965" s="1" t="s">
        <v>16004</v>
      </c>
      <c r="C3965" s="1">
        <v>1</v>
      </c>
      <c r="D3965" s="1" t="s">
        <v>13753</v>
      </c>
      <c r="E3965" s="17">
        <v>0.65261574074074102</v>
      </c>
      <c r="F3965" s="1" t="s">
        <v>2</v>
      </c>
    </row>
    <row r="3966" spans="2:6">
      <c r="B3966" s="1" t="s">
        <v>15999</v>
      </c>
      <c r="C3966" s="1">
        <v>1</v>
      </c>
      <c r="D3966" s="1" t="s">
        <v>13762</v>
      </c>
      <c r="E3966" s="17">
        <v>0.65265046296296303</v>
      </c>
      <c r="F3966" s="1" t="s">
        <v>2</v>
      </c>
    </row>
    <row r="3967" spans="2:6">
      <c r="B3967" s="1" t="s">
        <v>15914</v>
      </c>
      <c r="C3967" s="1">
        <v>2</v>
      </c>
      <c r="D3967" s="1" t="s">
        <v>3077</v>
      </c>
      <c r="E3967" s="17">
        <v>0.65281250000000002</v>
      </c>
      <c r="F3967" s="1" t="s">
        <v>2</v>
      </c>
    </row>
    <row r="3968" spans="2:6">
      <c r="B3968" s="1" t="s">
        <v>15985</v>
      </c>
      <c r="C3968" s="1">
        <v>1</v>
      </c>
      <c r="D3968" s="1" t="s">
        <v>13762</v>
      </c>
      <c r="E3968" s="17">
        <v>0.65283564814814798</v>
      </c>
      <c r="F3968" s="1" t="s">
        <v>2</v>
      </c>
    </row>
    <row r="3969" spans="2:6">
      <c r="B3969" s="1" t="s">
        <v>16005</v>
      </c>
      <c r="C3969" s="1">
        <v>5</v>
      </c>
      <c r="D3969" s="1" t="s">
        <v>13753</v>
      </c>
      <c r="E3969" s="17">
        <v>0.65290509259259299</v>
      </c>
      <c r="F3969" s="1" t="s">
        <v>2</v>
      </c>
    </row>
    <row r="3970" spans="2:6">
      <c r="B3970" s="1" t="s">
        <v>15990</v>
      </c>
      <c r="C3970" s="1">
        <v>1</v>
      </c>
      <c r="D3970" s="1" t="s">
        <v>3078</v>
      </c>
      <c r="E3970" s="17">
        <v>0.65290509259259299</v>
      </c>
      <c r="F3970" s="1" t="s">
        <v>2</v>
      </c>
    </row>
    <row r="3971" spans="2:6">
      <c r="B3971" s="1" t="s">
        <v>16006</v>
      </c>
      <c r="C3971" s="1">
        <v>2</v>
      </c>
      <c r="D3971" s="1" t="s">
        <v>13687</v>
      </c>
      <c r="E3971" s="17">
        <v>0.65292824074074096</v>
      </c>
      <c r="F3971" s="1" t="s">
        <v>2</v>
      </c>
    </row>
    <row r="3972" spans="2:6">
      <c r="B3972" s="1" t="s">
        <v>15984</v>
      </c>
      <c r="C3972" s="1">
        <v>2</v>
      </c>
      <c r="D3972" s="1" t="s">
        <v>3095</v>
      </c>
      <c r="E3972" s="17">
        <v>0.652939814814815</v>
      </c>
      <c r="F3972" s="1" t="s">
        <v>2</v>
      </c>
    </row>
    <row r="3973" spans="2:6">
      <c r="B3973" s="1" t="s">
        <v>15991</v>
      </c>
      <c r="C3973" s="1">
        <v>1</v>
      </c>
      <c r="D3973" s="1" t="s">
        <v>3078</v>
      </c>
      <c r="E3973" s="17">
        <v>0.65296296296296297</v>
      </c>
      <c r="F3973" s="1" t="s">
        <v>2</v>
      </c>
    </row>
    <row r="3974" spans="2:6">
      <c r="B3974" s="1" t="s">
        <v>15974</v>
      </c>
      <c r="C3974" s="1">
        <v>1</v>
      </c>
      <c r="D3974" s="1" t="s">
        <v>3095</v>
      </c>
      <c r="E3974" s="17">
        <v>0.65298611111111104</v>
      </c>
      <c r="F3974" s="1" t="s">
        <v>2</v>
      </c>
    </row>
    <row r="3975" spans="2:6">
      <c r="B3975" s="1" t="s">
        <v>16007</v>
      </c>
      <c r="C3975" s="1">
        <v>1</v>
      </c>
      <c r="D3975" s="1" t="s">
        <v>13687</v>
      </c>
      <c r="E3975" s="17">
        <v>0.65302083333333305</v>
      </c>
      <c r="F3975" s="1" t="s">
        <v>2</v>
      </c>
    </row>
    <row r="3976" spans="2:6">
      <c r="B3976" s="1" t="s">
        <v>16008</v>
      </c>
      <c r="C3976" s="1">
        <v>1</v>
      </c>
      <c r="D3976" s="1" t="s">
        <v>13687</v>
      </c>
      <c r="E3976" s="17">
        <v>0.65305555555555606</v>
      </c>
      <c r="F3976" s="1" t="s">
        <v>2</v>
      </c>
    </row>
    <row r="3977" spans="2:6">
      <c r="B3977" s="1" t="s">
        <v>15201</v>
      </c>
      <c r="C3977" s="1">
        <v>1</v>
      </c>
      <c r="D3977" s="1" t="s">
        <v>13746</v>
      </c>
      <c r="E3977" s="17">
        <v>0.65315972222222196</v>
      </c>
      <c r="F3977" s="1" t="s">
        <v>2</v>
      </c>
    </row>
    <row r="3978" spans="2:6">
      <c r="B3978" s="1" t="s">
        <v>16008</v>
      </c>
      <c r="C3978" s="1">
        <v>1</v>
      </c>
      <c r="D3978" s="1" t="s">
        <v>13762</v>
      </c>
      <c r="E3978" s="17">
        <v>0.65321759259259304</v>
      </c>
      <c r="F3978" s="1" t="s">
        <v>2</v>
      </c>
    </row>
    <row r="3979" spans="2:6">
      <c r="B3979" s="1" t="s">
        <v>16009</v>
      </c>
      <c r="C3979" s="1">
        <v>1</v>
      </c>
      <c r="D3979" s="1" t="s">
        <v>13753</v>
      </c>
      <c r="E3979" s="17">
        <v>0.65322916666666697</v>
      </c>
      <c r="F3979" s="1" t="s">
        <v>2</v>
      </c>
    </row>
    <row r="3980" spans="2:6">
      <c r="B3980" s="1" t="s">
        <v>15056</v>
      </c>
      <c r="C3980" s="1">
        <v>5</v>
      </c>
      <c r="D3980" s="1" t="s">
        <v>3078</v>
      </c>
      <c r="E3980" s="17">
        <v>0.65325231481481505</v>
      </c>
      <c r="F3980" s="1" t="s">
        <v>2</v>
      </c>
    </row>
    <row r="3981" spans="2:6">
      <c r="B3981" s="1" t="s">
        <v>16010</v>
      </c>
      <c r="C3981" s="1">
        <v>1</v>
      </c>
      <c r="D3981" s="1" t="s">
        <v>13753</v>
      </c>
      <c r="E3981" s="17">
        <v>0.65336805555555599</v>
      </c>
      <c r="F3981" s="1" t="s">
        <v>2</v>
      </c>
    </row>
    <row r="3982" spans="2:6">
      <c r="B3982" s="1" t="s">
        <v>15982</v>
      </c>
      <c r="C3982" s="1">
        <v>1</v>
      </c>
      <c r="D3982" s="1" t="s">
        <v>13746</v>
      </c>
      <c r="E3982" s="17">
        <v>0.65337962962963003</v>
      </c>
      <c r="F3982" s="1" t="s">
        <v>2</v>
      </c>
    </row>
    <row r="3983" spans="2:6">
      <c r="B3983" s="1" t="s">
        <v>16011</v>
      </c>
      <c r="C3983" s="1">
        <v>1</v>
      </c>
      <c r="D3983" s="1" t="s">
        <v>13760</v>
      </c>
      <c r="E3983" s="17">
        <v>0.65339120370370396</v>
      </c>
      <c r="F3983" s="1" t="s">
        <v>2</v>
      </c>
    </row>
    <row r="3984" spans="2:6">
      <c r="B3984" s="1" t="s">
        <v>16012</v>
      </c>
      <c r="C3984" s="1">
        <v>1</v>
      </c>
      <c r="D3984" s="1" t="s">
        <v>13753</v>
      </c>
      <c r="E3984" s="17">
        <v>0.65342592592592597</v>
      </c>
      <c r="F3984" s="1" t="s">
        <v>2</v>
      </c>
    </row>
    <row r="3985" spans="2:6">
      <c r="B3985" s="1" t="s">
        <v>16013</v>
      </c>
      <c r="C3985" s="1">
        <v>1</v>
      </c>
      <c r="D3985" s="1" t="s">
        <v>13746</v>
      </c>
      <c r="E3985" s="17">
        <v>0.65342592592592597</v>
      </c>
      <c r="F3985" s="1" t="s">
        <v>2</v>
      </c>
    </row>
    <row r="3986" spans="2:6">
      <c r="B3986" s="1" t="s">
        <v>16014</v>
      </c>
      <c r="C3986" s="1">
        <v>2</v>
      </c>
      <c r="D3986" s="1" t="s">
        <v>13753</v>
      </c>
      <c r="E3986" s="17">
        <v>0.65348379629629605</v>
      </c>
      <c r="F3986" s="1" t="s">
        <v>2</v>
      </c>
    </row>
    <row r="3987" spans="2:6">
      <c r="B3987" s="1" t="s">
        <v>15978</v>
      </c>
      <c r="C3987" s="1">
        <v>1</v>
      </c>
      <c r="D3987" s="1" t="s">
        <v>13746</v>
      </c>
      <c r="E3987" s="17">
        <v>0.65348379629629605</v>
      </c>
      <c r="F3987" s="1" t="s">
        <v>2</v>
      </c>
    </row>
    <row r="3988" spans="2:6">
      <c r="B3988" s="1" t="s">
        <v>14937</v>
      </c>
      <c r="C3988" s="1">
        <v>1</v>
      </c>
      <c r="D3988" s="1" t="s">
        <v>3095</v>
      </c>
      <c r="E3988" s="17">
        <v>0.65354166666666702</v>
      </c>
      <c r="F3988" s="1" t="s">
        <v>2</v>
      </c>
    </row>
    <row r="3989" spans="2:6">
      <c r="B3989" s="1" t="s">
        <v>16015</v>
      </c>
      <c r="C3989" s="1">
        <v>1</v>
      </c>
      <c r="D3989" s="1" t="s">
        <v>13753</v>
      </c>
      <c r="E3989" s="17">
        <v>0.65355324074074095</v>
      </c>
      <c r="F3989" s="1" t="s">
        <v>2</v>
      </c>
    </row>
    <row r="3990" spans="2:6">
      <c r="B3990" s="1" t="s">
        <v>16006</v>
      </c>
      <c r="C3990" s="1">
        <v>2</v>
      </c>
      <c r="D3990" s="1" t="s">
        <v>13762</v>
      </c>
      <c r="E3990" s="17">
        <v>0.65358796296296295</v>
      </c>
      <c r="F3990" s="1" t="s">
        <v>2</v>
      </c>
    </row>
    <row r="3991" spans="2:6">
      <c r="B3991" s="1" t="s">
        <v>16016</v>
      </c>
      <c r="C3991" s="1">
        <v>1</v>
      </c>
      <c r="D3991" s="1" t="s">
        <v>13753</v>
      </c>
      <c r="E3991" s="17">
        <v>0.65362268518518496</v>
      </c>
      <c r="F3991" s="1" t="s">
        <v>2</v>
      </c>
    </row>
    <row r="3992" spans="2:6">
      <c r="B3992" s="1" t="s">
        <v>16017</v>
      </c>
      <c r="C3992" s="1">
        <v>1</v>
      </c>
      <c r="D3992" s="1" t="s">
        <v>13687</v>
      </c>
      <c r="E3992" s="17">
        <v>0.65362268518518496</v>
      </c>
      <c r="F3992" s="1" t="s">
        <v>2</v>
      </c>
    </row>
    <row r="3993" spans="2:6">
      <c r="B3993" s="1" t="s">
        <v>15997</v>
      </c>
      <c r="C3993" s="1">
        <v>1</v>
      </c>
      <c r="D3993" s="1" t="s">
        <v>13746</v>
      </c>
      <c r="E3993" s="17">
        <v>0.65362268518518496</v>
      </c>
      <c r="F3993" s="1" t="s">
        <v>2</v>
      </c>
    </row>
    <row r="3994" spans="2:6">
      <c r="B3994" s="1" t="s">
        <v>16018</v>
      </c>
      <c r="C3994" s="1">
        <v>1</v>
      </c>
      <c r="D3994" s="1" t="s">
        <v>13753</v>
      </c>
      <c r="E3994" s="17">
        <v>0.65372685185185198</v>
      </c>
      <c r="F3994" s="1" t="s">
        <v>2</v>
      </c>
    </row>
    <row r="3995" spans="2:6">
      <c r="B3995" s="1" t="s">
        <v>15981</v>
      </c>
      <c r="C3995" s="1">
        <v>1</v>
      </c>
      <c r="D3995" s="1" t="s">
        <v>13746</v>
      </c>
      <c r="E3995" s="17">
        <v>0.65375000000000005</v>
      </c>
      <c r="F3995" s="1" t="s">
        <v>2</v>
      </c>
    </row>
    <row r="3996" spans="2:6">
      <c r="B3996" s="1" t="s">
        <v>16019</v>
      </c>
      <c r="C3996" s="1">
        <v>1</v>
      </c>
      <c r="D3996" s="1" t="s">
        <v>13687</v>
      </c>
      <c r="E3996" s="17">
        <v>0.65400462962963002</v>
      </c>
      <c r="F3996" s="1" t="s">
        <v>2</v>
      </c>
    </row>
    <row r="3997" spans="2:6">
      <c r="B3997" s="1" t="s">
        <v>16001</v>
      </c>
      <c r="C3997" s="1">
        <v>1</v>
      </c>
      <c r="D3997" s="1" t="s">
        <v>3078</v>
      </c>
      <c r="E3997" s="17">
        <v>0.65400462962963002</v>
      </c>
      <c r="F3997" s="1" t="s">
        <v>2</v>
      </c>
    </row>
    <row r="3998" spans="2:6">
      <c r="B3998" s="1" t="s">
        <v>16020</v>
      </c>
      <c r="C3998" s="1">
        <v>1</v>
      </c>
      <c r="D3998" s="1" t="s">
        <v>13760</v>
      </c>
      <c r="E3998" s="17">
        <v>0.65405092592592595</v>
      </c>
      <c r="F3998" s="1" t="s">
        <v>2</v>
      </c>
    </row>
    <row r="3999" spans="2:6">
      <c r="B3999" s="1" t="s">
        <v>16017</v>
      </c>
      <c r="C3999" s="1">
        <v>1</v>
      </c>
      <c r="D3999" s="1" t="s">
        <v>3095</v>
      </c>
      <c r="E3999" s="17">
        <v>0.65415509259259297</v>
      </c>
      <c r="F3999" s="1" t="s">
        <v>2</v>
      </c>
    </row>
    <row r="4000" spans="2:6">
      <c r="B4000" s="1" t="s">
        <v>16005</v>
      </c>
      <c r="C4000" s="1">
        <v>5</v>
      </c>
      <c r="D4000" s="1" t="s">
        <v>3078</v>
      </c>
      <c r="E4000" s="17">
        <v>0.65417824074074105</v>
      </c>
      <c r="F4000" s="1" t="s">
        <v>2</v>
      </c>
    </row>
    <row r="4001" spans="2:6">
      <c r="B4001" s="1" t="s">
        <v>16021</v>
      </c>
      <c r="C4001" s="1">
        <v>1</v>
      </c>
      <c r="D4001" s="1" t="s">
        <v>13753</v>
      </c>
      <c r="E4001" s="17">
        <v>0.65418981481481497</v>
      </c>
      <c r="F4001" s="1" t="s">
        <v>2</v>
      </c>
    </row>
    <row r="4002" spans="2:6">
      <c r="B4002" s="1" t="s">
        <v>16022</v>
      </c>
      <c r="C4002" s="1">
        <v>1</v>
      </c>
      <c r="D4002" s="1" t="s">
        <v>13753</v>
      </c>
      <c r="E4002" s="17">
        <v>0.65421296296296305</v>
      </c>
      <c r="F4002" s="1" t="s">
        <v>2</v>
      </c>
    </row>
    <row r="4003" spans="2:6">
      <c r="B4003" s="1" t="s">
        <v>16023</v>
      </c>
      <c r="C4003" s="1">
        <v>1</v>
      </c>
      <c r="D4003" s="1" t="s">
        <v>13687</v>
      </c>
      <c r="E4003" s="17">
        <v>0.65421296296296305</v>
      </c>
      <c r="F4003" s="1" t="s">
        <v>2</v>
      </c>
    </row>
    <row r="4004" spans="2:6">
      <c r="B4004" s="1" t="s">
        <v>16018</v>
      </c>
      <c r="C4004" s="1">
        <v>1</v>
      </c>
      <c r="D4004" s="1" t="s">
        <v>13746</v>
      </c>
      <c r="E4004" s="17">
        <v>0.65423611111111102</v>
      </c>
      <c r="F4004" s="1" t="s">
        <v>2</v>
      </c>
    </row>
    <row r="4005" spans="2:6">
      <c r="B4005" s="1" t="s">
        <v>16024</v>
      </c>
      <c r="C4005" s="1">
        <v>1</v>
      </c>
      <c r="D4005" s="1" t="s">
        <v>13753</v>
      </c>
      <c r="E4005" s="17">
        <v>0.65424768518518495</v>
      </c>
      <c r="F4005" s="1" t="s">
        <v>2</v>
      </c>
    </row>
    <row r="4006" spans="2:6">
      <c r="B4006" s="1" t="s">
        <v>16025</v>
      </c>
      <c r="C4006" s="1">
        <v>1</v>
      </c>
      <c r="D4006" s="1" t="s">
        <v>13753</v>
      </c>
      <c r="E4006" s="17">
        <v>0.65428240740740695</v>
      </c>
      <c r="F4006" s="1" t="s">
        <v>2</v>
      </c>
    </row>
    <row r="4007" spans="2:6">
      <c r="B4007" s="1" t="s">
        <v>16026</v>
      </c>
      <c r="C4007" s="1">
        <v>1</v>
      </c>
      <c r="D4007" s="1" t="s">
        <v>13753</v>
      </c>
      <c r="E4007" s="17">
        <v>0.65442129629629597</v>
      </c>
      <c r="F4007" s="1" t="s">
        <v>2</v>
      </c>
    </row>
    <row r="4008" spans="2:6">
      <c r="B4008" s="1" t="s">
        <v>16002</v>
      </c>
      <c r="C4008" s="1">
        <v>1</v>
      </c>
      <c r="D4008" s="1" t="s">
        <v>13762</v>
      </c>
      <c r="E4008" s="17">
        <v>0.65443287037037001</v>
      </c>
      <c r="F4008" s="1" t="s">
        <v>2</v>
      </c>
    </row>
    <row r="4009" spans="2:6">
      <c r="B4009" s="1" t="s">
        <v>16027</v>
      </c>
      <c r="C4009" s="1">
        <v>1</v>
      </c>
      <c r="D4009" s="1" t="s">
        <v>13753</v>
      </c>
      <c r="E4009" s="17">
        <v>0.65451388888888895</v>
      </c>
      <c r="F4009" s="1" t="s">
        <v>2</v>
      </c>
    </row>
    <row r="4010" spans="2:6">
      <c r="B4010" s="1" t="s">
        <v>16004</v>
      </c>
      <c r="C4010" s="1">
        <v>1</v>
      </c>
      <c r="D4010" s="1" t="s">
        <v>3077</v>
      </c>
      <c r="E4010" s="17">
        <v>0.65460648148148104</v>
      </c>
      <c r="F4010" s="1" t="s">
        <v>2</v>
      </c>
    </row>
    <row r="4011" spans="2:6">
      <c r="B4011" s="1" t="s">
        <v>16003</v>
      </c>
      <c r="C4011" s="1">
        <v>1</v>
      </c>
      <c r="D4011" s="1" t="s">
        <v>3078</v>
      </c>
      <c r="E4011" s="17">
        <v>0.65466435185185201</v>
      </c>
      <c r="F4011" s="1" t="s">
        <v>2</v>
      </c>
    </row>
    <row r="4012" spans="2:6">
      <c r="B4012" s="1" t="s">
        <v>16028</v>
      </c>
      <c r="C4012" s="1">
        <v>2</v>
      </c>
      <c r="D4012" s="1" t="s">
        <v>13760</v>
      </c>
      <c r="E4012" s="17">
        <v>0.65469907407407402</v>
      </c>
      <c r="F4012" s="1" t="s">
        <v>2</v>
      </c>
    </row>
    <row r="4013" spans="2:6">
      <c r="B4013" s="1" t="s">
        <v>15954</v>
      </c>
      <c r="C4013" s="1">
        <v>2</v>
      </c>
      <c r="D4013" s="1" t="s">
        <v>3078</v>
      </c>
      <c r="E4013" s="17">
        <v>0.65471064814814794</v>
      </c>
      <c r="F4013" s="1" t="s">
        <v>2</v>
      </c>
    </row>
    <row r="4014" spans="2:6">
      <c r="B4014" s="1" t="s">
        <v>16012</v>
      </c>
      <c r="C4014" s="1">
        <v>1</v>
      </c>
      <c r="D4014" s="1" t="s">
        <v>3078</v>
      </c>
      <c r="E4014" s="17">
        <v>0.65476851851851803</v>
      </c>
      <c r="F4014" s="1" t="s">
        <v>2</v>
      </c>
    </row>
    <row r="4015" spans="2:6">
      <c r="B4015" s="1" t="s">
        <v>16021</v>
      </c>
      <c r="C4015" s="1">
        <v>1</v>
      </c>
      <c r="D4015" s="1" t="s">
        <v>3078</v>
      </c>
      <c r="E4015" s="17">
        <v>0.65486111111111101</v>
      </c>
      <c r="F4015" s="1" t="s">
        <v>2</v>
      </c>
    </row>
    <row r="4016" spans="2:6">
      <c r="B4016" s="1" t="s">
        <v>14736</v>
      </c>
      <c r="C4016" s="1">
        <v>1</v>
      </c>
      <c r="D4016" s="1" t="s">
        <v>3077</v>
      </c>
      <c r="E4016" s="17">
        <v>0.65493055555555602</v>
      </c>
      <c r="F4016" s="1" t="s">
        <v>2</v>
      </c>
    </row>
    <row r="4017" spans="2:6">
      <c r="B4017" s="1" t="s">
        <v>16029</v>
      </c>
      <c r="C4017" s="1">
        <v>1</v>
      </c>
      <c r="D4017" s="1" t="s">
        <v>13687</v>
      </c>
      <c r="E4017" s="17">
        <v>0.65501157407407395</v>
      </c>
      <c r="F4017" s="1" t="s">
        <v>2</v>
      </c>
    </row>
    <row r="4018" spans="2:6">
      <c r="B4018" s="1" t="s">
        <v>15343</v>
      </c>
      <c r="C4018" s="1">
        <v>1</v>
      </c>
      <c r="D4018" s="1" t="s">
        <v>3095</v>
      </c>
      <c r="E4018" s="17">
        <v>0.65512731481481501</v>
      </c>
      <c r="F4018" s="1" t="s">
        <v>2</v>
      </c>
    </row>
    <row r="4019" spans="2:6">
      <c r="B4019" s="1" t="s">
        <v>16024</v>
      </c>
      <c r="C4019" s="1">
        <v>1</v>
      </c>
      <c r="D4019" s="1" t="s">
        <v>3078</v>
      </c>
      <c r="E4019" s="17">
        <v>0.65518518518518498</v>
      </c>
      <c r="F4019" s="1" t="s">
        <v>2</v>
      </c>
    </row>
    <row r="4020" spans="2:6">
      <c r="B4020" s="1" t="s">
        <v>16007</v>
      </c>
      <c r="C4020" s="1">
        <v>1</v>
      </c>
      <c r="D4020" s="1" t="s">
        <v>13762</v>
      </c>
      <c r="E4020" s="17">
        <v>0.65521990740740699</v>
      </c>
      <c r="F4020" s="1" t="s">
        <v>2</v>
      </c>
    </row>
    <row r="4021" spans="2:6">
      <c r="B4021" s="1" t="s">
        <v>16027</v>
      </c>
      <c r="C4021" s="1">
        <v>1</v>
      </c>
      <c r="D4021" s="1" t="s">
        <v>3078</v>
      </c>
      <c r="E4021" s="17">
        <v>0.65534722222222197</v>
      </c>
      <c r="F4021" s="1" t="s">
        <v>2</v>
      </c>
    </row>
    <row r="4022" spans="2:6">
      <c r="B4022" s="1" t="s">
        <v>16030</v>
      </c>
      <c r="C4022" s="1">
        <v>1</v>
      </c>
      <c r="D4022" s="1" t="s">
        <v>13753</v>
      </c>
      <c r="E4022" s="17">
        <v>0.65541666666666698</v>
      </c>
      <c r="F4022" s="1" t="s">
        <v>2</v>
      </c>
    </row>
    <row r="4023" spans="2:6">
      <c r="B4023" s="1" t="s">
        <v>16031</v>
      </c>
      <c r="C4023" s="1">
        <v>1</v>
      </c>
      <c r="D4023" s="1" t="s">
        <v>13753</v>
      </c>
      <c r="E4023" s="17">
        <v>0.65547453703703695</v>
      </c>
      <c r="F4023" s="1" t="s">
        <v>2</v>
      </c>
    </row>
    <row r="4024" spans="2:6">
      <c r="B4024" s="1" t="s">
        <v>16029</v>
      </c>
      <c r="C4024" s="1">
        <v>1</v>
      </c>
      <c r="D4024" s="1" t="s">
        <v>13762</v>
      </c>
      <c r="E4024" s="17">
        <v>0.65550925925925896</v>
      </c>
      <c r="F4024" s="1" t="s">
        <v>2</v>
      </c>
    </row>
    <row r="4025" spans="2:6">
      <c r="B4025" s="1" t="s">
        <v>16032</v>
      </c>
      <c r="C4025" s="1">
        <v>1</v>
      </c>
      <c r="D4025" s="1" t="s">
        <v>13760</v>
      </c>
      <c r="E4025" s="17">
        <v>0.65560185185185205</v>
      </c>
      <c r="F4025" s="1" t="s">
        <v>2</v>
      </c>
    </row>
    <row r="4026" spans="2:6">
      <c r="B4026" s="1" t="s">
        <v>16016</v>
      </c>
      <c r="C4026" s="1">
        <v>1</v>
      </c>
      <c r="D4026" s="1" t="s">
        <v>13746</v>
      </c>
      <c r="E4026" s="17">
        <v>0.65560185185185205</v>
      </c>
      <c r="F4026" s="1" t="s">
        <v>2</v>
      </c>
    </row>
    <row r="4027" spans="2:6">
      <c r="B4027" s="1" t="s">
        <v>16023</v>
      </c>
      <c r="C4027" s="1">
        <v>1</v>
      </c>
      <c r="D4027" s="1" t="s">
        <v>13746</v>
      </c>
      <c r="E4027" s="17">
        <v>0.65568287037036999</v>
      </c>
      <c r="F4027" s="1" t="s">
        <v>2</v>
      </c>
    </row>
    <row r="4028" spans="2:6">
      <c r="B4028" s="1" t="s">
        <v>15976</v>
      </c>
      <c r="C4028" s="1">
        <v>1</v>
      </c>
      <c r="D4028" s="1" t="s">
        <v>3077</v>
      </c>
      <c r="E4028" s="17">
        <v>0.65571759259259299</v>
      </c>
      <c r="F4028" s="1" t="s">
        <v>2</v>
      </c>
    </row>
    <row r="4029" spans="2:6">
      <c r="B4029" s="1" t="s">
        <v>15965</v>
      </c>
      <c r="C4029" s="1">
        <v>1</v>
      </c>
      <c r="D4029" s="1" t="s">
        <v>3077</v>
      </c>
      <c r="E4029" s="17">
        <v>0.65576388888888903</v>
      </c>
      <c r="F4029" s="1" t="s">
        <v>2</v>
      </c>
    </row>
    <row r="4030" spans="2:6">
      <c r="B4030" s="1" t="s">
        <v>16022</v>
      </c>
      <c r="C4030" s="1">
        <v>1</v>
      </c>
      <c r="D4030" s="1" t="s">
        <v>3077</v>
      </c>
      <c r="E4030" s="17">
        <v>0.65583333333333305</v>
      </c>
      <c r="F4030" s="1" t="s">
        <v>2</v>
      </c>
    </row>
    <row r="4031" spans="2:6">
      <c r="B4031" s="1" t="s">
        <v>16033</v>
      </c>
      <c r="C4031" s="1">
        <v>1</v>
      </c>
      <c r="D4031" s="1" t="s">
        <v>13687</v>
      </c>
      <c r="E4031" s="17">
        <v>0.65589120370370402</v>
      </c>
      <c r="F4031" s="1" t="s">
        <v>2</v>
      </c>
    </row>
    <row r="4032" spans="2:6">
      <c r="B4032" s="1" t="s">
        <v>16034</v>
      </c>
      <c r="C4032" s="1">
        <v>1</v>
      </c>
      <c r="D4032" s="1" t="s">
        <v>13753</v>
      </c>
      <c r="E4032" s="17">
        <v>0.65597222222222196</v>
      </c>
      <c r="F4032" s="1" t="s">
        <v>2</v>
      </c>
    </row>
    <row r="4033" spans="2:6">
      <c r="B4033" s="1" t="s">
        <v>14319</v>
      </c>
      <c r="C4033" s="1">
        <v>2</v>
      </c>
      <c r="D4033" s="1" t="s">
        <v>3095</v>
      </c>
      <c r="E4033" s="17">
        <v>0.65603009259259304</v>
      </c>
      <c r="F4033" s="1" t="s">
        <v>2</v>
      </c>
    </row>
    <row r="4034" spans="2:6">
      <c r="B4034" s="1" t="s">
        <v>16026</v>
      </c>
      <c r="C4034" s="1">
        <v>1</v>
      </c>
      <c r="D4034" s="1" t="s">
        <v>3077</v>
      </c>
      <c r="E4034" s="17">
        <v>0.65603009259259304</v>
      </c>
      <c r="F4034" s="1" t="s">
        <v>2</v>
      </c>
    </row>
    <row r="4035" spans="2:6">
      <c r="B4035" s="1" t="s">
        <v>16035</v>
      </c>
      <c r="C4035" s="1">
        <v>1</v>
      </c>
      <c r="D4035" s="1" t="s">
        <v>13687</v>
      </c>
      <c r="E4035" s="17">
        <v>0.65614583333333298</v>
      </c>
      <c r="F4035" s="1" t="s">
        <v>2</v>
      </c>
    </row>
    <row r="4036" spans="2:6">
      <c r="B4036" s="1" t="s">
        <v>16036</v>
      </c>
      <c r="C4036" s="1">
        <v>1</v>
      </c>
      <c r="D4036" s="1" t="s">
        <v>13760</v>
      </c>
      <c r="E4036" s="17">
        <v>0.65620370370370396</v>
      </c>
      <c r="F4036" s="1" t="s">
        <v>2</v>
      </c>
    </row>
    <row r="4037" spans="2:6">
      <c r="B4037" s="1" t="s">
        <v>15966</v>
      </c>
      <c r="C4037" s="1">
        <v>1</v>
      </c>
      <c r="D4037" s="1" t="s">
        <v>3078</v>
      </c>
      <c r="E4037" s="17">
        <v>0.65620370370370396</v>
      </c>
      <c r="F4037" s="1" t="s">
        <v>2</v>
      </c>
    </row>
    <row r="4038" spans="2:6">
      <c r="B4038" s="1" t="s">
        <v>16025</v>
      </c>
      <c r="C4038" s="1">
        <v>1</v>
      </c>
      <c r="D4038" s="1" t="s">
        <v>3078</v>
      </c>
      <c r="E4038" s="17">
        <v>0.65626157407407404</v>
      </c>
      <c r="F4038" s="1" t="s">
        <v>3</v>
      </c>
    </row>
    <row r="4039" spans="2:6">
      <c r="B4039" s="1" t="s">
        <v>16037</v>
      </c>
      <c r="C4039" s="1">
        <v>1</v>
      </c>
      <c r="D4039" s="1" t="s">
        <v>3076</v>
      </c>
      <c r="E4039" s="17">
        <v>0.65630787037036997</v>
      </c>
      <c r="F4039" s="1" t="s">
        <v>3</v>
      </c>
    </row>
    <row r="4040" spans="2:6">
      <c r="B4040" s="1" t="s">
        <v>16038</v>
      </c>
      <c r="C4040" s="1">
        <v>2</v>
      </c>
      <c r="D4040" s="1" t="s">
        <v>13753</v>
      </c>
      <c r="E4040" s="17">
        <v>0.65634259259259298</v>
      </c>
      <c r="F4040" s="1" t="s">
        <v>3</v>
      </c>
    </row>
    <row r="4041" spans="2:6">
      <c r="B4041" s="1" t="s">
        <v>16014</v>
      </c>
      <c r="C4041" s="1">
        <v>1</v>
      </c>
      <c r="D4041" s="1" t="s">
        <v>3095</v>
      </c>
      <c r="E4041" s="17">
        <v>0.65645833333333303</v>
      </c>
      <c r="F4041" s="1" t="s">
        <v>3</v>
      </c>
    </row>
    <row r="4042" spans="2:6">
      <c r="B4042" s="1" t="s">
        <v>15970</v>
      </c>
      <c r="C4042" s="1">
        <v>5</v>
      </c>
      <c r="D4042" s="1" t="s">
        <v>3078</v>
      </c>
      <c r="E4042" s="17">
        <v>0.656516203703704</v>
      </c>
      <c r="F4042" s="1" t="s">
        <v>3</v>
      </c>
    </row>
    <row r="4043" spans="2:6">
      <c r="B4043" s="1" t="s">
        <v>16036</v>
      </c>
      <c r="C4043" s="1">
        <v>1</v>
      </c>
      <c r="D4043" s="1" t="s">
        <v>3077</v>
      </c>
      <c r="E4043" s="17">
        <v>0.656516203703704</v>
      </c>
      <c r="F4043" s="1" t="s">
        <v>3</v>
      </c>
    </row>
    <row r="4044" spans="2:6">
      <c r="B4044" s="1" t="s">
        <v>16039</v>
      </c>
      <c r="C4044" s="1">
        <v>5</v>
      </c>
      <c r="D4044" s="1" t="s">
        <v>13753</v>
      </c>
      <c r="E4044" s="17">
        <v>0.65652777777777804</v>
      </c>
      <c r="F4044" s="1" t="s">
        <v>3</v>
      </c>
    </row>
    <row r="4045" spans="2:6">
      <c r="B4045" s="1" t="s">
        <v>16035</v>
      </c>
      <c r="C4045" s="1">
        <v>1</v>
      </c>
      <c r="D4045" s="1" t="s">
        <v>3095</v>
      </c>
      <c r="E4045" s="17">
        <v>0.65667824074074099</v>
      </c>
      <c r="F4045" s="1" t="s">
        <v>3</v>
      </c>
    </row>
    <row r="4046" spans="2:6">
      <c r="B4046" s="1" t="s">
        <v>16040</v>
      </c>
      <c r="C4046" s="1">
        <v>1</v>
      </c>
      <c r="D4046" s="1" t="s">
        <v>13760</v>
      </c>
      <c r="E4046" s="17">
        <v>0.65678240740740701</v>
      </c>
      <c r="F4046" s="1" t="s">
        <v>3</v>
      </c>
    </row>
    <row r="4047" spans="2:6">
      <c r="B4047" s="1" t="s">
        <v>16041</v>
      </c>
      <c r="C4047" s="1">
        <v>1</v>
      </c>
      <c r="D4047" s="1" t="s">
        <v>13687</v>
      </c>
      <c r="E4047" s="17">
        <v>0.65688657407407403</v>
      </c>
      <c r="F4047" s="1" t="s">
        <v>3</v>
      </c>
    </row>
    <row r="4048" spans="2:6">
      <c r="B4048" s="1" t="s">
        <v>16030</v>
      </c>
      <c r="C4048" s="1">
        <v>1</v>
      </c>
      <c r="D4048" s="1" t="s">
        <v>3077</v>
      </c>
      <c r="E4048" s="17">
        <v>0.65688657407407403</v>
      </c>
      <c r="F4048" s="1" t="s">
        <v>3</v>
      </c>
    </row>
    <row r="4049" spans="2:6">
      <c r="B4049" s="1" t="s">
        <v>16042</v>
      </c>
      <c r="C4049" s="1">
        <v>1</v>
      </c>
      <c r="D4049" s="1" t="s">
        <v>13753</v>
      </c>
      <c r="E4049" s="17">
        <v>0.65692129629629603</v>
      </c>
      <c r="F4049" s="1" t="s">
        <v>3</v>
      </c>
    </row>
    <row r="4050" spans="2:6">
      <c r="B4050" s="1" t="s">
        <v>15158</v>
      </c>
      <c r="C4050" s="1">
        <v>1</v>
      </c>
      <c r="D4050" s="1" t="s">
        <v>3077</v>
      </c>
      <c r="E4050" s="17">
        <v>0.65701388888888901</v>
      </c>
      <c r="F4050" s="1" t="s">
        <v>3</v>
      </c>
    </row>
    <row r="4051" spans="2:6">
      <c r="B4051" s="1" t="s">
        <v>16019</v>
      </c>
      <c r="C4051" s="1">
        <v>1</v>
      </c>
      <c r="D4051" s="1" t="s">
        <v>13746</v>
      </c>
      <c r="E4051" s="17">
        <v>0.65708333333333302</v>
      </c>
      <c r="F4051" s="1" t="s">
        <v>3</v>
      </c>
    </row>
    <row r="4052" spans="2:6">
      <c r="B4052" s="1" t="s">
        <v>16043</v>
      </c>
      <c r="C4052" s="1">
        <v>1</v>
      </c>
      <c r="D4052" s="1" t="s">
        <v>13687</v>
      </c>
      <c r="E4052" s="17">
        <v>0.657210648148148</v>
      </c>
      <c r="F4052" s="1" t="s">
        <v>3</v>
      </c>
    </row>
    <row r="4053" spans="2:6">
      <c r="B4053" s="1" t="s">
        <v>15212</v>
      </c>
      <c r="C4053" s="1">
        <v>1</v>
      </c>
      <c r="D4053" s="1" t="s">
        <v>3095</v>
      </c>
      <c r="E4053" s="17">
        <v>0.65722222222222204</v>
      </c>
      <c r="F4053" s="1" t="s">
        <v>3</v>
      </c>
    </row>
    <row r="4054" spans="2:6">
      <c r="B4054" s="1" t="s">
        <v>15910</v>
      </c>
      <c r="C4054" s="1">
        <v>1</v>
      </c>
      <c r="D4054" s="1" t="s">
        <v>3095</v>
      </c>
      <c r="E4054" s="17">
        <v>0.65746527777777797</v>
      </c>
      <c r="F4054" s="1" t="s">
        <v>3</v>
      </c>
    </row>
    <row r="4055" spans="2:6">
      <c r="B4055" s="1" t="s">
        <v>16044</v>
      </c>
      <c r="C4055" s="1">
        <v>1</v>
      </c>
      <c r="D4055" s="1" t="s">
        <v>13753</v>
      </c>
      <c r="E4055" s="17">
        <v>0.65747685185185201</v>
      </c>
      <c r="F4055" s="1" t="s">
        <v>3</v>
      </c>
    </row>
    <row r="4056" spans="2:6">
      <c r="B4056" s="1" t="s">
        <v>16045</v>
      </c>
      <c r="C4056" s="1">
        <v>1</v>
      </c>
      <c r="D4056" s="1" t="s">
        <v>13753</v>
      </c>
      <c r="E4056" s="17">
        <v>0.65756944444444398</v>
      </c>
      <c r="F4056" s="1" t="s">
        <v>3</v>
      </c>
    </row>
    <row r="4057" spans="2:6">
      <c r="B4057" s="1" t="s">
        <v>16046</v>
      </c>
      <c r="C4057" s="1">
        <v>1</v>
      </c>
      <c r="D4057" s="1" t="s">
        <v>13687</v>
      </c>
      <c r="E4057" s="17">
        <v>0.65759259259259295</v>
      </c>
      <c r="F4057" s="1" t="s">
        <v>3</v>
      </c>
    </row>
    <row r="4058" spans="2:6">
      <c r="B4058" s="1" t="s">
        <v>16047</v>
      </c>
      <c r="C4058" s="1">
        <v>1</v>
      </c>
      <c r="D4058" s="1" t="s">
        <v>13687</v>
      </c>
      <c r="E4058" s="17">
        <v>0.65771990740740705</v>
      </c>
      <c r="F4058" s="1" t="s">
        <v>3</v>
      </c>
    </row>
    <row r="4059" spans="2:6">
      <c r="B4059" s="1" t="s">
        <v>16048</v>
      </c>
      <c r="C4059" s="1">
        <v>1</v>
      </c>
      <c r="D4059" s="1" t="s">
        <v>13753</v>
      </c>
      <c r="E4059" s="17">
        <v>0.65774305555555601</v>
      </c>
      <c r="F4059" s="1" t="s">
        <v>3</v>
      </c>
    </row>
    <row r="4060" spans="2:6">
      <c r="B4060" s="1" t="s">
        <v>16034</v>
      </c>
      <c r="C4060" s="1">
        <v>1</v>
      </c>
      <c r="D4060" s="1" t="s">
        <v>3078</v>
      </c>
      <c r="E4060" s="17">
        <v>0.65777777777777802</v>
      </c>
      <c r="F4060" s="1" t="s">
        <v>3</v>
      </c>
    </row>
    <row r="4061" spans="2:6">
      <c r="B4061" s="1" t="s">
        <v>16049</v>
      </c>
      <c r="C4061" s="1">
        <v>1</v>
      </c>
      <c r="D4061" s="1" t="s">
        <v>13687</v>
      </c>
      <c r="E4061" s="17">
        <v>0.65782407407407395</v>
      </c>
      <c r="F4061" s="1" t="s">
        <v>3</v>
      </c>
    </row>
    <row r="4062" spans="2:6">
      <c r="B4062" s="1" t="s">
        <v>16050</v>
      </c>
      <c r="C4062" s="1">
        <v>5</v>
      </c>
      <c r="D4062" s="1" t="s">
        <v>13753</v>
      </c>
      <c r="E4062" s="17">
        <v>0.65795138888888904</v>
      </c>
      <c r="F4062" s="1" t="s">
        <v>3</v>
      </c>
    </row>
    <row r="4063" spans="2:6">
      <c r="B4063" s="1" t="s">
        <v>13852</v>
      </c>
      <c r="C4063" s="1">
        <v>1</v>
      </c>
      <c r="D4063" s="1" t="s">
        <v>13762</v>
      </c>
      <c r="E4063" s="17">
        <v>0.65797453703703701</v>
      </c>
      <c r="F4063" s="1" t="s">
        <v>3</v>
      </c>
    </row>
    <row r="4064" spans="2:6">
      <c r="B4064" s="1" t="s">
        <v>16051</v>
      </c>
      <c r="C4064" s="1">
        <v>2</v>
      </c>
      <c r="D4064" s="1" t="s">
        <v>13687</v>
      </c>
      <c r="E4064" s="17">
        <v>0.65810185185185199</v>
      </c>
      <c r="F4064" s="1" t="s">
        <v>3</v>
      </c>
    </row>
    <row r="4065" spans="2:6">
      <c r="B4065" s="1" t="s">
        <v>16047</v>
      </c>
      <c r="C4065" s="1">
        <v>1</v>
      </c>
      <c r="D4065" s="1" t="s">
        <v>3095</v>
      </c>
      <c r="E4065" s="17">
        <v>0.65815972222222197</v>
      </c>
      <c r="F4065" s="1" t="s">
        <v>3</v>
      </c>
    </row>
    <row r="4066" spans="2:6">
      <c r="B4066" s="1" t="s">
        <v>16052</v>
      </c>
      <c r="C4066" s="1">
        <v>1</v>
      </c>
      <c r="D4066" s="1" t="s">
        <v>13753</v>
      </c>
      <c r="E4066" s="17">
        <v>0.65821759259259305</v>
      </c>
      <c r="F4066" s="1" t="s">
        <v>3</v>
      </c>
    </row>
    <row r="4067" spans="2:6">
      <c r="B4067" s="1" t="s">
        <v>16051</v>
      </c>
      <c r="C4067" s="1">
        <v>2</v>
      </c>
      <c r="D4067" s="1" t="s">
        <v>13762</v>
      </c>
      <c r="E4067" s="17">
        <v>0.65829861111111099</v>
      </c>
      <c r="F4067" s="1" t="s">
        <v>3</v>
      </c>
    </row>
    <row r="4068" spans="2:6">
      <c r="B4068" s="1" t="s">
        <v>16053</v>
      </c>
      <c r="C4068" s="1">
        <v>1</v>
      </c>
      <c r="D4068" s="1" t="s">
        <v>13760</v>
      </c>
      <c r="E4068" s="17">
        <v>0.65842592592592597</v>
      </c>
      <c r="F4068" s="1" t="s">
        <v>3</v>
      </c>
    </row>
    <row r="4069" spans="2:6">
      <c r="B4069" s="1" t="s">
        <v>16032</v>
      </c>
      <c r="C4069" s="1">
        <v>1</v>
      </c>
      <c r="D4069" s="1" t="s">
        <v>3078</v>
      </c>
      <c r="E4069" s="17">
        <v>0.65868055555555605</v>
      </c>
      <c r="F4069" s="1" t="s">
        <v>3</v>
      </c>
    </row>
    <row r="4070" spans="2:6">
      <c r="B4070" s="1" t="s">
        <v>16054</v>
      </c>
      <c r="C4070" s="1">
        <v>1</v>
      </c>
      <c r="D4070" s="1" t="s">
        <v>13687</v>
      </c>
      <c r="E4070" s="17">
        <v>0.65873842592592602</v>
      </c>
      <c r="F4070" s="1" t="s">
        <v>3</v>
      </c>
    </row>
    <row r="4071" spans="2:6">
      <c r="B4071" s="1" t="s">
        <v>16055</v>
      </c>
      <c r="C4071" s="1">
        <v>1</v>
      </c>
      <c r="D4071" s="1" t="s">
        <v>13687</v>
      </c>
      <c r="E4071" s="17">
        <v>0.65874999999999995</v>
      </c>
      <c r="F4071" s="1" t="s">
        <v>3</v>
      </c>
    </row>
    <row r="4072" spans="2:6">
      <c r="B4072" s="1" t="s">
        <v>16044</v>
      </c>
      <c r="C4072" s="1">
        <v>1</v>
      </c>
      <c r="D4072" s="1" t="s">
        <v>13746</v>
      </c>
      <c r="E4072" s="17">
        <v>0.65874999999999995</v>
      </c>
      <c r="F4072" s="1" t="s">
        <v>3</v>
      </c>
    </row>
    <row r="4073" spans="2:6">
      <c r="B4073" s="1" t="s">
        <v>16056</v>
      </c>
      <c r="C4073" s="1">
        <v>1</v>
      </c>
      <c r="D4073" s="1" t="s">
        <v>13687</v>
      </c>
      <c r="E4073" s="17">
        <v>0.65879629629629599</v>
      </c>
      <c r="F4073" s="1" t="s">
        <v>3</v>
      </c>
    </row>
    <row r="4074" spans="2:6">
      <c r="B4074" s="1" t="s">
        <v>16045</v>
      </c>
      <c r="C4074" s="1">
        <v>1</v>
      </c>
      <c r="D4074" s="1" t="s">
        <v>3078</v>
      </c>
      <c r="E4074" s="17">
        <v>0.65880787037037003</v>
      </c>
      <c r="F4074" s="1" t="s">
        <v>3</v>
      </c>
    </row>
    <row r="4075" spans="2:6">
      <c r="B4075" s="1" t="s">
        <v>16046</v>
      </c>
      <c r="C4075" s="1">
        <v>1</v>
      </c>
      <c r="D4075" s="1" t="s">
        <v>13746</v>
      </c>
      <c r="E4075" s="17">
        <v>0.65880787037037003</v>
      </c>
      <c r="F4075" s="1" t="s">
        <v>3</v>
      </c>
    </row>
    <row r="4076" spans="2:6">
      <c r="B4076" s="1" t="s">
        <v>16057</v>
      </c>
      <c r="C4076" s="1">
        <v>1</v>
      </c>
      <c r="D4076" s="1" t="s">
        <v>13687</v>
      </c>
      <c r="E4076" s="17">
        <v>0.65884259259259303</v>
      </c>
      <c r="F4076" s="1" t="s">
        <v>3</v>
      </c>
    </row>
    <row r="4077" spans="2:6">
      <c r="B4077" s="1" t="s">
        <v>16058</v>
      </c>
      <c r="C4077" s="1">
        <v>1</v>
      </c>
      <c r="D4077" s="1" t="s">
        <v>13753</v>
      </c>
      <c r="E4077" s="17">
        <v>0.65893518518518501</v>
      </c>
      <c r="F4077" s="1" t="s">
        <v>3</v>
      </c>
    </row>
    <row r="4078" spans="2:6">
      <c r="B4078" s="1" t="s">
        <v>16041</v>
      </c>
      <c r="C4078" s="1">
        <v>1</v>
      </c>
      <c r="D4078" s="1" t="s">
        <v>13746</v>
      </c>
      <c r="E4078" s="17">
        <v>0.65896990740740702</v>
      </c>
      <c r="F4078" s="1" t="s">
        <v>3</v>
      </c>
    </row>
    <row r="4079" spans="2:6">
      <c r="B4079" s="1" t="s">
        <v>16059</v>
      </c>
      <c r="C4079" s="1">
        <v>1</v>
      </c>
      <c r="D4079" s="1" t="s">
        <v>13687</v>
      </c>
      <c r="E4079" s="17">
        <v>0.659097222222222</v>
      </c>
      <c r="F4079" s="1" t="s">
        <v>3</v>
      </c>
    </row>
    <row r="4080" spans="2:6">
      <c r="B4080" s="1" t="s">
        <v>16060</v>
      </c>
      <c r="C4080" s="1">
        <v>1</v>
      </c>
      <c r="D4080" s="1" t="s">
        <v>13687</v>
      </c>
      <c r="E4080" s="17">
        <v>0.65917824074074105</v>
      </c>
      <c r="F4080" s="1" t="s">
        <v>3</v>
      </c>
    </row>
    <row r="4081" spans="2:6">
      <c r="B4081" s="1" t="s">
        <v>14317</v>
      </c>
      <c r="C4081" s="1">
        <v>1</v>
      </c>
      <c r="D4081" s="1" t="s">
        <v>3095</v>
      </c>
      <c r="E4081" s="17">
        <v>0.659293981481481</v>
      </c>
      <c r="F4081" s="1" t="s">
        <v>3</v>
      </c>
    </row>
    <row r="4082" spans="2:6">
      <c r="B4082" s="1" t="s">
        <v>16061</v>
      </c>
      <c r="C4082" s="1">
        <v>1</v>
      </c>
      <c r="D4082" s="1" t="s">
        <v>3076</v>
      </c>
      <c r="E4082" s="17">
        <v>0.65931712962962996</v>
      </c>
      <c r="F4082" s="1" t="s">
        <v>3</v>
      </c>
    </row>
    <row r="4083" spans="2:6">
      <c r="B4083" s="1" t="s">
        <v>16009</v>
      </c>
      <c r="C4083" s="1">
        <v>1</v>
      </c>
      <c r="D4083" s="1" t="s">
        <v>13746</v>
      </c>
      <c r="E4083" s="17">
        <v>0.65942129629629598</v>
      </c>
      <c r="F4083" s="1" t="s">
        <v>3</v>
      </c>
    </row>
    <row r="4084" spans="2:6">
      <c r="B4084" s="1" t="s">
        <v>16055</v>
      </c>
      <c r="C4084" s="1">
        <v>1</v>
      </c>
      <c r="D4084" s="1" t="s">
        <v>3078</v>
      </c>
      <c r="E4084" s="17">
        <v>0.65944444444444394</v>
      </c>
      <c r="F4084" s="1" t="s">
        <v>3</v>
      </c>
    </row>
    <row r="4085" spans="2:6">
      <c r="B4085" s="1" t="s">
        <v>16043</v>
      </c>
      <c r="C4085" s="1">
        <v>1</v>
      </c>
      <c r="D4085" s="1" t="s">
        <v>3095</v>
      </c>
      <c r="E4085" s="17">
        <v>0.65959490740740701</v>
      </c>
      <c r="F4085" s="1" t="s">
        <v>3</v>
      </c>
    </row>
    <row r="4086" spans="2:6">
      <c r="B4086" s="1" t="s">
        <v>16060</v>
      </c>
      <c r="C4086" s="1">
        <v>1</v>
      </c>
      <c r="D4086" s="1" t="s">
        <v>3095</v>
      </c>
      <c r="E4086" s="17">
        <v>0.65965277777777798</v>
      </c>
      <c r="F4086" s="1" t="s">
        <v>3</v>
      </c>
    </row>
    <row r="4087" spans="2:6">
      <c r="B4087" s="1" t="s">
        <v>16048</v>
      </c>
      <c r="C4087" s="1">
        <v>1</v>
      </c>
      <c r="D4087" s="1" t="s">
        <v>13762</v>
      </c>
      <c r="E4087" s="17">
        <v>0.65973379629629603</v>
      </c>
      <c r="F4087" s="1" t="s">
        <v>3</v>
      </c>
    </row>
    <row r="4088" spans="2:6">
      <c r="B4088" s="1" t="s">
        <v>16054</v>
      </c>
      <c r="C4088" s="1">
        <v>1</v>
      </c>
      <c r="D4088" s="1" t="s">
        <v>13746</v>
      </c>
      <c r="E4088" s="17">
        <v>0.65994212962962995</v>
      </c>
      <c r="F4088" s="1" t="s">
        <v>3</v>
      </c>
    </row>
    <row r="4089" spans="2:6">
      <c r="B4089" s="1" t="s">
        <v>16062</v>
      </c>
      <c r="C4089" s="1">
        <v>5</v>
      </c>
      <c r="D4089" s="1" t="s">
        <v>13753</v>
      </c>
      <c r="E4089" s="17">
        <v>0.65995370370370399</v>
      </c>
      <c r="F4089" s="1" t="s">
        <v>3</v>
      </c>
    </row>
    <row r="4090" spans="2:6">
      <c r="B4090" s="1" t="s">
        <v>16063</v>
      </c>
      <c r="C4090" s="1">
        <v>1</v>
      </c>
      <c r="D4090" s="1" t="s">
        <v>3076</v>
      </c>
      <c r="E4090" s="17">
        <v>0.65996527777777803</v>
      </c>
      <c r="F4090" s="1" t="s">
        <v>3</v>
      </c>
    </row>
    <row r="4091" spans="2:6">
      <c r="B4091" s="1" t="s">
        <v>16064</v>
      </c>
      <c r="C4091" s="1">
        <v>1</v>
      </c>
      <c r="D4091" s="1" t="s">
        <v>13760</v>
      </c>
      <c r="E4091" s="17">
        <v>0.65997685185185195</v>
      </c>
      <c r="F4091" s="1" t="s">
        <v>3</v>
      </c>
    </row>
    <row r="4092" spans="2:6">
      <c r="B4092" s="1" t="s">
        <v>16056</v>
      </c>
      <c r="C4092" s="1">
        <v>1</v>
      </c>
      <c r="D4092" s="1" t="s">
        <v>13746</v>
      </c>
      <c r="E4092" s="17">
        <v>0.66</v>
      </c>
      <c r="F4092" s="1" t="s">
        <v>3</v>
      </c>
    </row>
    <row r="4093" spans="2:6">
      <c r="B4093" s="1" t="s">
        <v>16037</v>
      </c>
      <c r="C4093" s="1">
        <v>1</v>
      </c>
      <c r="D4093" s="1" t="s">
        <v>13746</v>
      </c>
      <c r="E4093" s="17">
        <v>0.660023148148148</v>
      </c>
      <c r="F4093" s="1" t="s">
        <v>3</v>
      </c>
    </row>
    <row r="4094" spans="2:6">
      <c r="B4094" s="1" t="s">
        <v>16065</v>
      </c>
      <c r="C4094" s="1">
        <v>1</v>
      </c>
      <c r="D4094" s="1" t="s">
        <v>13753</v>
      </c>
      <c r="E4094" s="17">
        <v>0.66004629629629596</v>
      </c>
      <c r="F4094" s="1" t="s">
        <v>3</v>
      </c>
    </row>
    <row r="4095" spans="2:6">
      <c r="B4095" s="1" t="s">
        <v>16015</v>
      </c>
      <c r="C4095" s="1">
        <v>1</v>
      </c>
      <c r="D4095" s="1" t="s">
        <v>3077</v>
      </c>
      <c r="E4095" s="17">
        <v>0.66008101851851897</v>
      </c>
      <c r="F4095" s="1" t="s">
        <v>3</v>
      </c>
    </row>
    <row r="4096" spans="2:6">
      <c r="B4096" s="1" t="s">
        <v>16066</v>
      </c>
      <c r="C4096" s="1">
        <v>1</v>
      </c>
      <c r="D4096" s="1" t="s">
        <v>13753</v>
      </c>
      <c r="E4096" s="17">
        <v>0.66009259259259301</v>
      </c>
      <c r="F4096" s="1" t="s">
        <v>3</v>
      </c>
    </row>
    <row r="4097" spans="2:6">
      <c r="B4097" s="1" t="s">
        <v>16067</v>
      </c>
      <c r="C4097" s="1">
        <v>1</v>
      </c>
      <c r="D4097" s="1" t="s">
        <v>13753</v>
      </c>
      <c r="E4097" s="17">
        <v>0.66021990740740699</v>
      </c>
      <c r="F4097" s="1" t="s">
        <v>3</v>
      </c>
    </row>
    <row r="4098" spans="2:6">
      <c r="B4098" s="1" t="s">
        <v>16068</v>
      </c>
      <c r="C4098" s="1">
        <v>1</v>
      </c>
      <c r="D4098" s="1" t="s">
        <v>13753</v>
      </c>
      <c r="E4098" s="17">
        <v>0.66024305555555596</v>
      </c>
      <c r="F4098" s="1" t="s">
        <v>3</v>
      </c>
    </row>
    <row r="4099" spans="2:6">
      <c r="B4099" s="1" t="s">
        <v>16069</v>
      </c>
      <c r="C4099" s="1">
        <v>1</v>
      </c>
      <c r="D4099" s="1" t="s">
        <v>13753</v>
      </c>
      <c r="E4099" s="17">
        <v>0.66030092592592604</v>
      </c>
      <c r="F4099" s="1" t="s">
        <v>3</v>
      </c>
    </row>
    <row r="4100" spans="2:6">
      <c r="B4100" s="1" t="s">
        <v>16070</v>
      </c>
      <c r="C4100" s="1">
        <v>1</v>
      </c>
      <c r="D4100" s="1" t="s">
        <v>13753</v>
      </c>
      <c r="E4100" s="17">
        <v>0.66033564814814805</v>
      </c>
      <c r="F4100" s="1" t="s">
        <v>3</v>
      </c>
    </row>
    <row r="4101" spans="2:6">
      <c r="B4101" s="1" t="s">
        <v>16071</v>
      </c>
      <c r="C4101" s="1">
        <v>1</v>
      </c>
      <c r="D4101" s="1" t="s">
        <v>13753</v>
      </c>
      <c r="E4101" s="17">
        <v>0.66037037037037005</v>
      </c>
      <c r="F4101" s="1" t="s">
        <v>3</v>
      </c>
    </row>
    <row r="4102" spans="2:6">
      <c r="B4102" s="1" t="s">
        <v>16072</v>
      </c>
      <c r="C4102" s="1">
        <v>5</v>
      </c>
      <c r="D4102" s="1" t="s">
        <v>13753</v>
      </c>
      <c r="E4102" s="17">
        <v>0.66042824074074102</v>
      </c>
      <c r="F4102" s="1" t="s">
        <v>3</v>
      </c>
    </row>
    <row r="4103" spans="2:6">
      <c r="B4103" s="1" t="s">
        <v>16073</v>
      </c>
      <c r="C4103" s="1">
        <v>1</v>
      </c>
      <c r="D4103" s="1" t="s">
        <v>13760</v>
      </c>
      <c r="E4103" s="17">
        <v>0.66065972222222202</v>
      </c>
      <c r="F4103" s="1" t="s">
        <v>3</v>
      </c>
    </row>
    <row r="4104" spans="2:6">
      <c r="B4104" s="1" t="s">
        <v>16074</v>
      </c>
      <c r="C4104" s="1">
        <v>5</v>
      </c>
      <c r="D4104" s="1" t="s">
        <v>13753</v>
      </c>
      <c r="E4104" s="17">
        <v>0.66077546296296297</v>
      </c>
      <c r="F4104" s="1" t="s">
        <v>3</v>
      </c>
    </row>
    <row r="4105" spans="2:6">
      <c r="B4105" s="1" t="s">
        <v>16075</v>
      </c>
      <c r="C4105" s="1">
        <v>1</v>
      </c>
      <c r="D4105" s="1" t="s">
        <v>13687</v>
      </c>
      <c r="E4105" s="17">
        <v>0.66079861111111104</v>
      </c>
      <c r="F4105" s="1" t="s">
        <v>3</v>
      </c>
    </row>
    <row r="4106" spans="2:6">
      <c r="B4106" s="1" t="s">
        <v>15107</v>
      </c>
      <c r="C4106" s="1">
        <v>1</v>
      </c>
      <c r="D4106" s="1" t="s">
        <v>3078</v>
      </c>
      <c r="E4106" s="17">
        <v>0.66082175925925901</v>
      </c>
      <c r="F4106" s="1" t="s">
        <v>3</v>
      </c>
    </row>
    <row r="4107" spans="2:6">
      <c r="B4107" s="1" t="s">
        <v>16066</v>
      </c>
      <c r="C4107" s="1">
        <v>1</v>
      </c>
      <c r="D4107" s="1" t="s">
        <v>3078</v>
      </c>
      <c r="E4107" s="17">
        <v>0.660983796296296</v>
      </c>
      <c r="F4107" s="1" t="s">
        <v>3</v>
      </c>
    </row>
    <row r="4108" spans="2:6">
      <c r="B4108" s="1" t="s">
        <v>16076</v>
      </c>
      <c r="C4108" s="1">
        <v>5</v>
      </c>
      <c r="D4108" s="1" t="s">
        <v>13753</v>
      </c>
      <c r="E4108" s="17">
        <v>0.66106481481481505</v>
      </c>
      <c r="F4108" s="1" t="s">
        <v>3</v>
      </c>
    </row>
    <row r="4109" spans="2:6">
      <c r="B4109" s="1" t="s">
        <v>16077</v>
      </c>
      <c r="C4109" s="1">
        <v>1</v>
      </c>
      <c r="D4109" s="1" t="s">
        <v>13753</v>
      </c>
      <c r="E4109" s="17">
        <v>0.66113425925925895</v>
      </c>
      <c r="F4109" s="1" t="s">
        <v>3</v>
      </c>
    </row>
    <row r="4110" spans="2:6">
      <c r="B4110" s="1" t="s">
        <v>16078</v>
      </c>
      <c r="C4110" s="1">
        <v>1</v>
      </c>
      <c r="D4110" s="1" t="s">
        <v>13687</v>
      </c>
      <c r="E4110" s="17">
        <v>0.66116898148148195</v>
      </c>
      <c r="F4110" s="1" t="s">
        <v>3</v>
      </c>
    </row>
    <row r="4111" spans="2:6">
      <c r="B4111" s="1" t="s">
        <v>16067</v>
      </c>
      <c r="C4111" s="1">
        <v>1</v>
      </c>
      <c r="D4111" s="1" t="s">
        <v>3078</v>
      </c>
      <c r="E4111" s="17">
        <v>0.66119212962963003</v>
      </c>
      <c r="F4111" s="1" t="s">
        <v>3</v>
      </c>
    </row>
    <row r="4112" spans="2:6">
      <c r="B4112" s="1" t="s">
        <v>16053</v>
      </c>
      <c r="C4112" s="1">
        <v>1</v>
      </c>
      <c r="D4112" s="1" t="s">
        <v>3077</v>
      </c>
      <c r="E4112" s="17">
        <v>0.66120370370370396</v>
      </c>
      <c r="F4112" s="1" t="s">
        <v>3</v>
      </c>
    </row>
    <row r="4113" spans="2:6">
      <c r="B4113" s="1" t="s">
        <v>16079</v>
      </c>
      <c r="C4113" s="1">
        <v>1</v>
      </c>
      <c r="D4113" s="1" t="s">
        <v>13753</v>
      </c>
      <c r="E4113" s="17">
        <v>0.661215277777778</v>
      </c>
      <c r="F4113" s="1" t="s">
        <v>3</v>
      </c>
    </row>
    <row r="4114" spans="2:6">
      <c r="B4114" s="1" t="s">
        <v>15008</v>
      </c>
      <c r="C4114" s="1">
        <v>1</v>
      </c>
      <c r="D4114" s="1" t="s">
        <v>13746</v>
      </c>
      <c r="E4114" s="17">
        <v>0.66122685185185204</v>
      </c>
      <c r="F4114" s="1" t="s">
        <v>3</v>
      </c>
    </row>
    <row r="4115" spans="2:6">
      <c r="B4115" s="1" t="s">
        <v>16068</v>
      </c>
      <c r="C4115" s="1">
        <v>1</v>
      </c>
      <c r="D4115" s="1" t="s">
        <v>3095</v>
      </c>
      <c r="E4115" s="17">
        <v>0.66133101851851805</v>
      </c>
      <c r="F4115" s="1" t="s">
        <v>3</v>
      </c>
    </row>
    <row r="4116" spans="2:6">
      <c r="B4116" s="1" t="s">
        <v>16080</v>
      </c>
      <c r="C4116" s="1">
        <v>1</v>
      </c>
      <c r="D4116" s="1" t="s">
        <v>13687</v>
      </c>
      <c r="E4116" s="17">
        <v>0.66150462962962997</v>
      </c>
      <c r="F4116" s="1" t="s">
        <v>3</v>
      </c>
    </row>
    <row r="4117" spans="2:6">
      <c r="B4117" s="1" t="s">
        <v>16081</v>
      </c>
      <c r="C4117" s="1">
        <v>1</v>
      </c>
      <c r="D4117" s="1" t="s">
        <v>13687</v>
      </c>
      <c r="E4117" s="17">
        <v>0.66153935185185198</v>
      </c>
      <c r="F4117" s="1" t="s">
        <v>3</v>
      </c>
    </row>
    <row r="4118" spans="2:6">
      <c r="B4118" s="1" t="s">
        <v>16082</v>
      </c>
      <c r="C4118" s="1">
        <v>1</v>
      </c>
      <c r="D4118" s="1" t="s">
        <v>13687</v>
      </c>
      <c r="E4118" s="17">
        <v>0.66179398148148105</v>
      </c>
      <c r="F4118" s="1" t="s">
        <v>3</v>
      </c>
    </row>
    <row r="4119" spans="2:6">
      <c r="B4119" s="1" t="s">
        <v>16076</v>
      </c>
      <c r="C4119" s="1">
        <v>5</v>
      </c>
      <c r="D4119" s="1" t="s">
        <v>3078</v>
      </c>
      <c r="E4119" s="17">
        <v>0.66180555555555598</v>
      </c>
      <c r="F4119" s="1" t="s">
        <v>3</v>
      </c>
    </row>
    <row r="4120" spans="2:6">
      <c r="B4120" s="1" t="s">
        <v>16065</v>
      </c>
      <c r="C4120" s="1">
        <v>1</v>
      </c>
      <c r="D4120" s="1" t="s">
        <v>3095</v>
      </c>
      <c r="E4120" s="17">
        <v>0.66196759259259297</v>
      </c>
      <c r="F4120" s="1" t="s">
        <v>3</v>
      </c>
    </row>
    <row r="4121" spans="2:6">
      <c r="B4121" s="1" t="s">
        <v>16083</v>
      </c>
      <c r="C4121" s="1">
        <v>1</v>
      </c>
      <c r="D4121" s="1" t="s">
        <v>13687</v>
      </c>
      <c r="E4121" s="17">
        <v>0.66206018518518495</v>
      </c>
      <c r="F4121" s="1" t="s">
        <v>3</v>
      </c>
    </row>
    <row r="4122" spans="2:6">
      <c r="B4122" s="1" t="s">
        <v>16084</v>
      </c>
      <c r="C4122" s="1">
        <v>1</v>
      </c>
      <c r="D4122" s="1" t="s">
        <v>13760</v>
      </c>
      <c r="E4122" s="17">
        <v>0.66212962962962996</v>
      </c>
      <c r="F4122" s="1" t="s">
        <v>3</v>
      </c>
    </row>
    <row r="4123" spans="2:6">
      <c r="B4123" s="1" t="s">
        <v>16070</v>
      </c>
      <c r="C4123" s="1">
        <v>1</v>
      </c>
      <c r="D4123" s="1" t="s">
        <v>3078</v>
      </c>
      <c r="E4123" s="17">
        <v>0.66212962962962996</v>
      </c>
      <c r="F4123" s="1" t="s">
        <v>3</v>
      </c>
    </row>
    <row r="4124" spans="2:6">
      <c r="B4124" s="1" t="s">
        <v>16085</v>
      </c>
      <c r="C4124" s="1">
        <v>1</v>
      </c>
      <c r="D4124" s="1" t="s">
        <v>13753</v>
      </c>
      <c r="E4124" s="17">
        <v>0.66215277777777803</v>
      </c>
      <c r="F4124" s="1" t="s">
        <v>3</v>
      </c>
    </row>
    <row r="4125" spans="2:6">
      <c r="B4125" s="1" t="s">
        <v>16086</v>
      </c>
      <c r="C4125" s="1">
        <v>1</v>
      </c>
      <c r="D4125" s="1" t="s">
        <v>13753</v>
      </c>
      <c r="E4125" s="17">
        <v>0.66219907407407397</v>
      </c>
      <c r="F4125" s="1" t="s">
        <v>3</v>
      </c>
    </row>
    <row r="4126" spans="2:6">
      <c r="B4126" s="1" t="s">
        <v>16087</v>
      </c>
      <c r="C4126" s="1">
        <v>1</v>
      </c>
      <c r="D4126" s="1" t="s">
        <v>13753</v>
      </c>
      <c r="E4126" s="17">
        <v>0.66224537037037001</v>
      </c>
      <c r="F4126" s="1" t="s">
        <v>3</v>
      </c>
    </row>
    <row r="4127" spans="2:6">
      <c r="B4127" s="1" t="s">
        <v>16088</v>
      </c>
      <c r="C4127" s="1">
        <v>1</v>
      </c>
      <c r="D4127" s="1" t="s">
        <v>13753</v>
      </c>
      <c r="E4127" s="17">
        <v>0.66232638888888895</v>
      </c>
      <c r="F4127" s="1" t="s">
        <v>3</v>
      </c>
    </row>
    <row r="4128" spans="2:6">
      <c r="B4128" s="1" t="s">
        <v>16071</v>
      </c>
      <c r="C4128" s="1">
        <v>1</v>
      </c>
      <c r="D4128" s="1" t="s">
        <v>3078</v>
      </c>
      <c r="E4128" s="17">
        <v>0.66233796296296299</v>
      </c>
      <c r="F4128" s="1" t="s">
        <v>3</v>
      </c>
    </row>
    <row r="4129" spans="2:6">
      <c r="B4129" s="1" t="s">
        <v>16089</v>
      </c>
      <c r="C4129" s="1">
        <v>1</v>
      </c>
      <c r="D4129" s="1" t="s">
        <v>13687</v>
      </c>
      <c r="E4129" s="17">
        <v>0.66247685185185201</v>
      </c>
      <c r="F4129" s="1" t="s">
        <v>3</v>
      </c>
    </row>
    <row r="4130" spans="2:6">
      <c r="B4130" s="1" t="s">
        <v>16090</v>
      </c>
      <c r="C4130" s="1">
        <v>1</v>
      </c>
      <c r="D4130" s="1" t="s">
        <v>13753</v>
      </c>
      <c r="E4130" s="17">
        <v>0.66247685185185201</v>
      </c>
      <c r="F4130" s="1" t="s">
        <v>3</v>
      </c>
    </row>
    <row r="4131" spans="2:6">
      <c r="B4131" s="1" t="s">
        <v>14389</v>
      </c>
      <c r="C4131" s="1">
        <v>1</v>
      </c>
      <c r="D4131" s="1" t="s">
        <v>13762</v>
      </c>
      <c r="E4131" s="17">
        <v>0.66258101851851803</v>
      </c>
      <c r="F4131" s="1" t="s">
        <v>3</v>
      </c>
    </row>
    <row r="4132" spans="2:6">
      <c r="B4132" s="1" t="s">
        <v>16091</v>
      </c>
      <c r="C4132" s="1">
        <v>1</v>
      </c>
      <c r="D4132" s="1" t="s">
        <v>13687</v>
      </c>
      <c r="E4132" s="17">
        <v>0.66268518518518504</v>
      </c>
      <c r="F4132" s="1" t="s">
        <v>3</v>
      </c>
    </row>
    <row r="4133" spans="2:6">
      <c r="B4133" s="1" t="s">
        <v>16073</v>
      </c>
      <c r="C4133" s="1">
        <v>1</v>
      </c>
      <c r="D4133" s="1" t="s">
        <v>3095</v>
      </c>
      <c r="E4133" s="17">
        <v>0.66268518518518504</v>
      </c>
      <c r="F4133" s="1" t="s">
        <v>3</v>
      </c>
    </row>
    <row r="4134" spans="2:6">
      <c r="B4134" s="1" t="s">
        <v>16092</v>
      </c>
      <c r="C4134" s="1">
        <v>5</v>
      </c>
      <c r="D4134" s="1" t="s">
        <v>13753</v>
      </c>
      <c r="E4134" s="17">
        <v>0.66275462962963005</v>
      </c>
      <c r="F4134" s="1" t="s">
        <v>3</v>
      </c>
    </row>
    <row r="4135" spans="2:6">
      <c r="B4135" s="1" t="s">
        <v>16077</v>
      </c>
      <c r="C4135" s="1">
        <v>1</v>
      </c>
      <c r="D4135" s="1" t="s">
        <v>13746</v>
      </c>
      <c r="E4135" s="17">
        <v>0.66283564814814799</v>
      </c>
      <c r="F4135" s="1" t="s">
        <v>3</v>
      </c>
    </row>
    <row r="4136" spans="2:6">
      <c r="B4136" s="1" t="s">
        <v>16083</v>
      </c>
      <c r="C4136" s="1">
        <v>1</v>
      </c>
      <c r="D4136" s="1" t="s">
        <v>3078</v>
      </c>
      <c r="E4136" s="17">
        <v>0.662905092592593</v>
      </c>
      <c r="F4136" s="1" t="s">
        <v>3</v>
      </c>
    </row>
    <row r="4137" spans="2:6">
      <c r="B4137" s="1" t="s">
        <v>16093</v>
      </c>
      <c r="C4137" s="1">
        <v>2</v>
      </c>
      <c r="D4137" s="1" t="s">
        <v>13753</v>
      </c>
      <c r="E4137" s="17">
        <v>0.66302083333333295</v>
      </c>
      <c r="F4137" s="1" t="s">
        <v>3</v>
      </c>
    </row>
    <row r="4138" spans="2:6">
      <c r="B4138" s="1" t="s">
        <v>13918</v>
      </c>
      <c r="C4138" s="1">
        <v>1</v>
      </c>
      <c r="D4138" s="1" t="s">
        <v>13762</v>
      </c>
      <c r="E4138" s="17">
        <v>0.66304398148148103</v>
      </c>
      <c r="F4138" s="1" t="s">
        <v>3</v>
      </c>
    </row>
    <row r="4139" spans="2:6">
      <c r="B4139" s="1" t="s">
        <v>16094</v>
      </c>
      <c r="C4139" s="1">
        <v>1</v>
      </c>
      <c r="D4139" s="1" t="s">
        <v>13687</v>
      </c>
      <c r="E4139" s="17">
        <v>0.66305555555555595</v>
      </c>
      <c r="F4139" s="1" t="s">
        <v>3</v>
      </c>
    </row>
    <row r="4140" spans="2:6">
      <c r="B4140" s="1" t="s">
        <v>16039</v>
      </c>
      <c r="C4140" s="1">
        <v>5</v>
      </c>
      <c r="D4140" s="1" t="s">
        <v>3078</v>
      </c>
      <c r="E4140" s="17">
        <v>0.66315972222222197</v>
      </c>
      <c r="F4140" s="1" t="s">
        <v>3</v>
      </c>
    </row>
    <row r="4141" spans="2:6">
      <c r="B4141" s="1" t="s">
        <v>14430</v>
      </c>
      <c r="C4141" s="1">
        <v>1</v>
      </c>
      <c r="D4141" s="1" t="s">
        <v>13746</v>
      </c>
      <c r="E4141" s="17">
        <v>0.66324074074074102</v>
      </c>
      <c r="F4141" s="1" t="s">
        <v>3</v>
      </c>
    </row>
    <row r="4142" spans="2:6">
      <c r="B4142" s="1" t="s">
        <v>16081</v>
      </c>
      <c r="C4142" s="1">
        <v>1</v>
      </c>
      <c r="D4142" s="1" t="s">
        <v>13746</v>
      </c>
      <c r="E4142" s="17">
        <v>0.66327546296296302</v>
      </c>
      <c r="F4142" s="1" t="s">
        <v>3</v>
      </c>
    </row>
    <row r="4143" spans="2:6">
      <c r="B4143" s="1" t="s">
        <v>16095</v>
      </c>
      <c r="C4143" s="1">
        <v>1</v>
      </c>
      <c r="D4143" s="1" t="s">
        <v>13753</v>
      </c>
      <c r="E4143" s="17">
        <v>0.66334490740740704</v>
      </c>
      <c r="F4143" s="1" t="s">
        <v>3</v>
      </c>
    </row>
    <row r="4144" spans="2:6">
      <c r="B4144" s="1" t="s">
        <v>15867</v>
      </c>
      <c r="C4144" s="1">
        <v>1</v>
      </c>
      <c r="D4144" s="1" t="s">
        <v>13746</v>
      </c>
      <c r="E4144" s="17">
        <v>0.66339120370370397</v>
      </c>
      <c r="F4144" s="1" t="s">
        <v>3</v>
      </c>
    </row>
    <row r="4145" spans="2:6">
      <c r="B4145" s="1" t="s">
        <v>16064</v>
      </c>
      <c r="C4145" s="1">
        <v>1</v>
      </c>
      <c r="D4145" s="1" t="s">
        <v>3095</v>
      </c>
      <c r="E4145" s="17">
        <v>0.66342592592592597</v>
      </c>
      <c r="F4145" s="1" t="s">
        <v>3</v>
      </c>
    </row>
    <row r="4146" spans="2:6">
      <c r="B4146" s="1" t="s">
        <v>16096</v>
      </c>
      <c r="C4146" s="1">
        <v>1</v>
      </c>
      <c r="D4146" s="1" t="s">
        <v>13753</v>
      </c>
      <c r="E4146" s="17">
        <v>0.66354166666666703</v>
      </c>
      <c r="F4146" s="1" t="s">
        <v>3</v>
      </c>
    </row>
    <row r="4147" spans="2:6">
      <c r="B4147" s="1" t="s">
        <v>16058</v>
      </c>
      <c r="C4147" s="1">
        <v>1</v>
      </c>
      <c r="D4147" s="1" t="s">
        <v>13762</v>
      </c>
      <c r="E4147" s="17">
        <v>0.66354166666666703</v>
      </c>
      <c r="F4147" s="1" t="s">
        <v>3</v>
      </c>
    </row>
    <row r="4148" spans="2:6">
      <c r="B4148" s="1" t="s">
        <v>16097</v>
      </c>
      <c r="C4148" s="1">
        <v>1</v>
      </c>
      <c r="D4148" s="1" t="s">
        <v>13753</v>
      </c>
      <c r="E4148" s="17">
        <v>0.66363425925925901</v>
      </c>
      <c r="F4148" s="1" t="s">
        <v>3</v>
      </c>
    </row>
    <row r="4149" spans="2:6">
      <c r="B4149" s="1" t="s">
        <v>16059</v>
      </c>
      <c r="C4149" s="1">
        <v>1</v>
      </c>
      <c r="D4149" s="1" t="s">
        <v>13746</v>
      </c>
      <c r="E4149" s="17">
        <v>0.66369212962962998</v>
      </c>
      <c r="F4149" s="1" t="s">
        <v>3</v>
      </c>
    </row>
    <row r="4150" spans="2:6">
      <c r="B4150" s="1" t="s">
        <v>16098</v>
      </c>
      <c r="C4150" s="1">
        <v>1</v>
      </c>
      <c r="D4150" s="1" t="s">
        <v>13753</v>
      </c>
      <c r="E4150" s="17">
        <v>0.66372685185185198</v>
      </c>
      <c r="F4150" s="1" t="s">
        <v>3</v>
      </c>
    </row>
    <row r="4151" spans="2:6">
      <c r="B4151" s="1" t="s">
        <v>16097</v>
      </c>
      <c r="C4151" s="1">
        <v>1</v>
      </c>
      <c r="D4151" s="1" t="s">
        <v>13746</v>
      </c>
      <c r="E4151" s="17">
        <v>0.66373842592592602</v>
      </c>
      <c r="F4151" s="1" t="s">
        <v>3</v>
      </c>
    </row>
    <row r="4152" spans="2:6">
      <c r="B4152" s="1" t="s">
        <v>16082</v>
      </c>
      <c r="C4152" s="1">
        <v>1</v>
      </c>
      <c r="D4152" s="1" t="s">
        <v>13746</v>
      </c>
      <c r="E4152" s="17">
        <v>0.66384259259259304</v>
      </c>
      <c r="F4152" s="1" t="s">
        <v>3</v>
      </c>
    </row>
    <row r="4153" spans="2:6">
      <c r="B4153" s="1" t="s">
        <v>16075</v>
      </c>
      <c r="C4153" s="1">
        <v>1</v>
      </c>
      <c r="D4153" s="1" t="s">
        <v>13746</v>
      </c>
      <c r="E4153" s="17">
        <v>0.66390046296296301</v>
      </c>
      <c r="F4153" s="1" t="s">
        <v>3</v>
      </c>
    </row>
    <row r="4154" spans="2:6">
      <c r="B4154" s="1" t="s">
        <v>16099</v>
      </c>
      <c r="C4154" s="1">
        <v>1</v>
      </c>
      <c r="D4154" s="1" t="s">
        <v>13760</v>
      </c>
      <c r="E4154" s="17">
        <v>0.66391203703703705</v>
      </c>
      <c r="F4154" s="1" t="s">
        <v>3</v>
      </c>
    </row>
    <row r="4155" spans="2:6">
      <c r="B4155" s="1" t="s">
        <v>16100</v>
      </c>
      <c r="C4155" s="1">
        <v>1</v>
      </c>
      <c r="D4155" s="1" t="s">
        <v>13760</v>
      </c>
      <c r="E4155" s="17">
        <v>0.66398148148148195</v>
      </c>
      <c r="F4155" s="1" t="s">
        <v>3</v>
      </c>
    </row>
    <row r="4156" spans="2:6">
      <c r="B4156" s="1" t="s">
        <v>16085</v>
      </c>
      <c r="C4156" s="1">
        <v>1</v>
      </c>
      <c r="D4156" s="1" t="s">
        <v>3077</v>
      </c>
      <c r="E4156" s="17">
        <v>0.66401620370370396</v>
      </c>
      <c r="F4156" s="1" t="s">
        <v>3</v>
      </c>
    </row>
    <row r="4157" spans="2:6">
      <c r="B4157" s="1" t="s">
        <v>16101</v>
      </c>
      <c r="C4157" s="1">
        <v>1</v>
      </c>
      <c r="D4157" s="1" t="s">
        <v>3076</v>
      </c>
      <c r="E4157" s="17">
        <v>0.66407407407407404</v>
      </c>
      <c r="F4157" s="1" t="s">
        <v>3</v>
      </c>
    </row>
    <row r="4158" spans="2:6">
      <c r="B4158" s="1" t="s">
        <v>16080</v>
      </c>
      <c r="C4158" s="1">
        <v>1</v>
      </c>
      <c r="D4158" s="1" t="s">
        <v>13746</v>
      </c>
      <c r="E4158" s="17">
        <v>0.66407407407407404</v>
      </c>
      <c r="F4158" s="1" t="s">
        <v>3</v>
      </c>
    </row>
    <row r="4159" spans="2:6">
      <c r="B4159" s="1" t="s">
        <v>16102</v>
      </c>
      <c r="C4159" s="1">
        <v>1</v>
      </c>
      <c r="D4159" s="1" t="s">
        <v>3076</v>
      </c>
      <c r="E4159" s="17">
        <v>0.66418981481481498</v>
      </c>
      <c r="F4159" s="1" t="s">
        <v>3</v>
      </c>
    </row>
    <row r="4160" spans="2:6">
      <c r="B4160" s="1" t="s">
        <v>16103</v>
      </c>
      <c r="C4160" s="1">
        <v>1</v>
      </c>
      <c r="D4160" s="1" t="s">
        <v>13687</v>
      </c>
      <c r="E4160" s="17">
        <v>0.66425925925925899</v>
      </c>
      <c r="F4160" s="1" t="s">
        <v>3</v>
      </c>
    </row>
    <row r="4161" spans="2:6">
      <c r="B4161" s="1" t="s">
        <v>16090</v>
      </c>
      <c r="C4161" s="1">
        <v>1</v>
      </c>
      <c r="D4161" s="1" t="s">
        <v>3078</v>
      </c>
      <c r="E4161" s="17">
        <v>0.664293981481481</v>
      </c>
      <c r="F4161" s="1" t="s">
        <v>3</v>
      </c>
    </row>
    <row r="4162" spans="2:6">
      <c r="B4162" s="1" t="s">
        <v>16104</v>
      </c>
      <c r="C4162" s="1">
        <v>1</v>
      </c>
      <c r="D4162" s="1" t="s">
        <v>13753</v>
      </c>
      <c r="E4162" s="17">
        <v>0.66430555555555604</v>
      </c>
      <c r="F4162" s="1" t="s">
        <v>3</v>
      </c>
    </row>
    <row r="4163" spans="2:6">
      <c r="B4163" s="1" t="s">
        <v>16091</v>
      </c>
      <c r="C4163" s="1">
        <v>1</v>
      </c>
      <c r="D4163" s="1" t="s">
        <v>13746</v>
      </c>
      <c r="E4163" s="17">
        <v>0.66435185185185197</v>
      </c>
      <c r="F4163" s="1" t="s">
        <v>3</v>
      </c>
    </row>
    <row r="4164" spans="2:6">
      <c r="B4164" s="1" t="s">
        <v>16105</v>
      </c>
      <c r="C4164" s="1">
        <v>1</v>
      </c>
      <c r="D4164" s="1" t="s">
        <v>13753</v>
      </c>
      <c r="E4164" s="17">
        <v>0.66438657407407398</v>
      </c>
      <c r="F4164" s="1" t="s">
        <v>3</v>
      </c>
    </row>
    <row r="4165" spans="2:6">
      <c r="B4165" s="1" t="s">
        <v>16106</v>
      </c>
      <c r="C4165" s="1">
        <v>1</v>
      </c>
      <c r="D4165" s="1" t="s">
        <v>13753</v>
      </c>
      <c r="E4165" s="17">
        <v>0.66444444444444395</v>
      </c>
      <c r="F4165" s="1" t="s">
        <v>3</v>
      </c>
    </row>
    <row r="4166" spans="2:6">
      <c r="B4166" s="1" t="s">
        <v>16101</v>
      </c>
      <c r="C4166" s="1">
        <v>1</v>
      </c>
      <c r="D4166" s="1" t="s">
        <v>3095</v>
      </c>
      <c r="E4166" s="17">
        <v>0.66446759259259303</v>
      </c>
      <c r="F4166" s="1" t="s">
        <v>3</v>
      </c>
    </row>
    <row r="4167" spans="2:6">
      <c r="B4167" s="1" t="s">
        <v>16100</v>
      </c>
      <c r="C4167" s="1">
        <v>1</v>
      </c>
      <c r="D4167" s="1" t="s">
        <v>3095</v>
      </c>
      <c r="E4167" s="17">
        <v>0.66451388888888896</v>
      </c>
      <c r="F4167" s="1" t="s">
        <v>3</v>
      </c>
    </row>
    <row r="4168" spans="2:6">
      <c r="B4168" s="1" t="s">
        <v>16096</v>
      </c>
      <c r="C4168" s="1">
        <v>1</v>
      </c>
      <c r="D4168" s="1" t="s">
        <v>3078</v>
      </c>
      <c r="E4168" s="17">
        <v>0.664525462962963</v>
      </c>
      <c r="F4168" s="1" t="s">
        <v>3</v>
      </c>
    </row>
    <row r="4169" spans="2:6">
      <c r="B4169" s="1" t="s">
        <v>16107</v>
      </c>
      <c r="C4169" s="1">
        <v>1</v>
      </c>
      <c r="D4169" s="1" t="s">
        <v>13753</v>
      </c>
      <c r="E4169" s="17">
        <v>0.66459490740740701</v>
      </c>
      <c r="F4169" s="1" t="s">
        <v>3</v>
      </c>
    </row>
    <row r="4170" spans="2:6">
      <c r="B4170" s="1" t="s">
        <v>16108</v>
      </c>
      <c r="C4170" s="1">
        <v>1</v>
      </c>
      <c r="D4170" s="1" t="s">
        <v>13753</v>
      </c>
      <c r="E4170" s="17">
        <v>0.66465277777777798</v>
      </c>
      <c r="F4170" s="1" t="s">
        <v>3</v>
      </c>
    </row>
    <row r="4171" spans="2:6">
      <c r="B4171" s="1" t="s">
        <v>16109</v>
      </c>
      <c r="C4171" s="1">
        <v>1</v>
      </c>
      <c r="D4171" s="1" t="s">
        <v>13753</v>
      </c>
      <c r="E4171" s="17">
        <v>0.66468749999999999</v>
      </c>
      <c r="F4171" s="1" t="s">
        <v>3</v>
      </c>
    </row>
    <row r="4172" spans="2:6">
      <c r="B4172" s="1" t="s">
        <v>16095</v>
      </c>
      <c r="C4172" s="1">
        <v>1</v>
      </c>
      <c r="D4172" s="1" t="s">
        <v>3078</v>
      </c>
      <c r="E4172" s="17">
        <v>0.66473379629629603</v>
      </c>
      <c r="F4172" s="1" t="s">
        <v>3</v>
      </c>
    </row>
    <row r="4173" spans="2:6">
      <c r="B4173" s="1" t="s">
        <v>16079</v>
      </c>
      <c r="C4173" s="1">
        <v>1</v>
      </c>
      <c r="D4173" s="1" t="s">
        <v>3078</v>
      </c>
      <c r="E4173" s="17">
        <v>0.66476851851851804</v>
      </c>
      <c r="F4173" s="1" t="s">
        <v>3</v>
      </c>
    </row>
    <row r="4174" spans="2:6">
      <c r="B4174" s="1" t="s">
        <v>16042</v>
      </c>
      <c r="C4174" s="1">
        <v>1</v>
      </c>
      <c r="D4174" s="1" t="s">
        <v>3078</v>
      </c>
      <c r="E4174" s="17">
        <v>0.66480324074074104</v>
      </c>
      <c r="F4174" s="1" t="s">
        <v>3</v>
      </c>
    </row>
    <row r="4175" spans="2:6">
      <c r="B4175" s="1" t="s">
        <v>16110</v>
      </c>
      <c r="C4175" s="1">
        <v>1</v>
      </c>
      <c r="D4175" s="1" t="s">
        <v>13753</v>
      </c>
      <c r="E4175" s="17">
        <v>0.66493055555555602</v>
      </c>
      <c r="F4175" s="1" t="s">
        <v>3</v>
      </c>
    </row>
    <row r="4176" spans="2:6">
      <c r="B4176" s="1" t="s">
        <v>16111</v>
      </c>
      <c r="C4176" s="1">
        <v>1</v>
      </c>
      <c r="D4176" s="1" t="s">
        <v>13760</v>
      </c>
      <c r="E4176" s="17">
        <v>0.66494212962962995</v>
      </c>
      <c r="F4176" s="1" t="s">
        <v>3</v>
      </c>
    </row>
    <row r="4177" spans="2:6">
      <c r="B4177" s="1" t="s">
        <v>16112</v>
      </c>
      <c r="C4177" s="1">
        <v>1</v>
      </c>
      <c r="D4177" s="1" t="s">
        <v>13753</v>
      </c>
      <c r="E4177" s="17">
        <v>0.66496527777777803</v>
      </c>
      <c r="F4177" s="1" t="s">
        <v>3</v>
      </c>
    </row>
    <row r="4178" spans="2:6">
      <c r="B4178" s="1" t="s">
        <v>16113</v>
      </c>
      <c r="C4178" s="1">
        <v>1</v>
      </c>
      <c r="D4178" s="1" t="s">
        <v>13687</v>
      </c>
      <c r="E4178" s="17">
        <v>0.66506944444444405</v>
      </c>
      <c r="F4178" s="1" t="s">
        <v>3</v>
      </c>
    </row>
    <row r="4179" spans="2:6">
      <c r="B4179" s="1" t="s">
        <v>16114</v>
      </c>
      <c r="C4179" s="1">
        <v>1</v>
      </c>
      <c r="D4179" s="1" t="s">
        <v>13753</v>
      </c>
      <c r="E4179" s="17">
        <v>0.66506944444444405</v>
      </c>
      <c r="F4179" s="1" t="s">
        <v>3</v>
      </c>
    </row>
    <row r="4180" spans="2:6">
      <c r="B4180" s="1" t="s">
        <v>16094</v>
      </c>
      <c r="C4180" s="1">
        <v>1</v>
      </c>
      <c r="D4180" s="1" t="s">
        <v>13746</v>
      </c>
      <c r="E4180" s="17">
        <v>0.66516203703703702</v>
      </c>
      <c r="F4180" s="1" t="s">
        <v>3</v>
      </c>
    </row>
    <row r="4181" spans="2:6">
      <c r="B4181" s="1" t="s">
        <v>16092</v>
      </c>
      <c r="C4181" s="1">
        <v>5</v>
      </c>
      <c r="D4181" s="1" t="s">
        <v>3078</v>
      </c>
      <c r="E4181" s="17">
        <v>0.66525462962963</v>
      </c>
      <c r="F4181" s="1" t="s">
        <v>3</v>
      </c>
    </row>
    <row r="4182" spans="2:6">
      <c r="B4182" s="1" t="s">
        <v>16115</v>
      </c>
      <c r="C4182" s="1">
        <v>1</v>
      </c>
      <c r="D4182" s="1" t="s">
        <v>3076</v>
      </c>
      <c r="E4182" s="17">
        <v>0.66527777777777797</v>
      </c>
      <c r="F4182" s="1" t="s">
        <v>3</v>
      </c>
    </row>
    <row r="4183" spans="2:6">
      <c r="B4183" s="1" t="s">
        <v>16116</v>
      </c>
      <c r="C4183" s="1">
        <v>5</v>
      </c>
      <c r="D4183" s="1" t="s">
        <v>13753</v>
      </c>
      <c r="E4183" s="17">
        <v>0.66543981481481496</v>
      </c>
      <c r="F4183" s="1" t="s">
        <v>3</v>
      </c>
    </row>
    <row r="4184" spans="2:6">
      <c r="B4184" s="1" t="s">
        <v>16117</v>
      </c>
      <c r="C4184" s="1">
        <v>1</v>
      </c>
      <c r="D4184" s="1" t="s">
        <v>13760</v>
      </c>
      <c r="E4184" s="17">
        <v>0.66547453703703696</v>
      </c>
      <c r="F4184" s="1" t="s">
        <v>3</v>
      </c>
    </row>
    <row r="4185" spans="2:6">
      <c r="B4185" s="1" t="s">
        <v>15146</v>
      </c>
      <c r="C4185" s="1">
        <v>1</v>
      </c>
      <c r="D4185" s="1" t="s">
        <v>3078</v>
      </c>
      <c r="E4185" s="17">
        <v>0.66553240740740705</v>
      </c>
      <c r="F4185" s="1" t="s">
        <v>3</v>
      </c>
    </row>
    <row r="4186" spans="2:6">
      <c r="B4186" s="1" t="s">
        <v>16072</v>
      </c>
      <c r="C4186" s="1">
        <v>5</v>
      </c>
      <c r="D4186" s="1" t="s">
        <v>3078</v>
      </c>
      <c r="E4186" s="17">
        <v>0.66559027777777802</v>
      </c>
      <c r="F4186" s="1" t="s">
        <v>3</v>
      </c>
    </row>
    <row r="4187" spans="2:6">
      <c r="B4187" s="1" t="s">
        <v>16118</v>
      </c>
      <c r="C4187" s="1">
        <v>2</v>
      </c>
      <c r="D4187" s="1" t="s">
        <v>3076</v>
      </c>
      <c r="E4187" s="17">
        <v>0.66560185185185206</v>
      </c>
      <c r="F4187" s="1" t="s">
        <v>3</v>
      </c>
    </row>
    <row r="4188" spans="2:6">
      <c r="B4188" s="1" t="s">
        <v>16106</v>
      </c>
      <c r="C4188" s="1">
        <v>1</v>
      </c>
      <c r="D4188" s="1" t="s">
        <v>3078</v>
      </c>
      <c r="E4188" s="17">
        <v>0.66563657407407395</v>
      </c>
      <c r="F4188" s="1" t="s">
        <v>3</v>
      </c>
    </row>
    <row r="4189" spans="2:6">
      <c r="B4189" s="1" t="s">
        <v>16119</v>
      </c>
      <c r="C4189" s="1">
        <v>1</v>
      </c>
      <c r="D4189" s="1" t="s">
        <v>13753</v>
      </c>
      <c r="E4189" s="17">
        <v>0.665752314814815</v>
      </c>
      <c r="F4189" s="1" t="s">
        <v>3</v>
      </c>
    </row>
    <row r="4190" spans="2:6">
      <c r="B4190" s="1" t="s">
        <v>16110</v>
      </c>
      <c r="C4190" s="1">
        <v>1</v>
      </c>
      <c r="D4190" s="1" t="s">
        <v>3078</v>
      </c>
      <c r="E4190" s="17">
        <v>0.66576388888888904</v>
      </c>
      <c r="F4190" s="1" t="s">
        <v>3</v>
      </c>
    </row>
    <row r="4191" spans="2:6">
      <c r="B4191" s="1" t="s">
        <v>16120</v>
      </c>
      <c r="C4191" s="1">
        <v>1</v>
      </c>
      <c r="D4191" s="1" t="s">
        <v>13753</v>
      </c>
      <c r="E4191" s="17">
        <v>0.66579861111111105</v>
      </c>
      <c r="F4191" s="1" t="s">
        <v>3</v>
      </c>
    </row>
    <row r="4192" spans="2:6">
      <c r="B4192" s="1" t="s">
        <v>16111</v>
      </c>
      <c r="C4192" s="1">
        <v>1</v>
      </c>
      <c r="D4192" s="1" t="s">
        <v>3078</v>
      </c>
      <c r="E4192" s="17">
        <v>0.66579861111111105</v>
      </c>
      <c r="F4192" s="1" t="s">
        <v>3</v>
      </c>
    </row>
    <row r="4193" spans="2:6">
      <c r="B4193" s="1" t="s">
        <v>16115</v>
      </c>
      <c r="C4193" s="1">
        <v>1</v>
      </c>
      <c r="D4193" s="1" t="s">
        <v>3077</v>
      </c>
      <c r="E4193" s="17">
        <v>0.66586805555555595</v>
      </c>
      <c r="F4193" s="1" t="s">
        <v>3</v>
      </c>
    </row>
    <row r="4194" spans="2:6">
      <c r="B4194" s="1" t="s">
        <v>16121</v>
      </c>
      <c r="C4194" s="1">
        <v>1</v>
      </c>
      <c r="D4194" s="1" t="s">
        <v>13760</v>
      </c>
      <c r="E4194" s="17">
        <v>0.66587962962962999</v>
      </c>
      <c r="F4194" s="1" t="s">
        <v>3</v>
      </c>
    </row>
    <row r="4195" spans="2:6">
      <c r="B4195" s="1" t="s">
        <v>14503</v>
      </c>
      <c r="C4195" s="1">
        <v>2</v>
      </c>
      <c r="D4195" s="1" t="s">
        <v>3078</v>
      </c>
      <c r="E4195" s="17">
        <v>0.66587962962962999</v>
      </c>
      <c r="F4195" s="1" t="s">
        <v>3</v>
      </c>
    </row>
    <row r="4196" spans="2:6">
      <c r="B4196" s="1" t="s">
        <v>16107</v>
      </c>
      <c r="C4196" s="1">
        <v>1</v>
      </c>
      <c r="D4196" s="1" t="s">
        <v>3078</v>
      </c>
      <c r="E4196" s="17">
        <v>0.66589120370370403</v>
      </c>
      <c r="F4196" s="1" t="s">
        <v>3</v>
      </c>
    </row>
    <row r="4197" spans="2:6">
      <c r="B4197" s="1" t="s">
        <v>16122</v>
      </c>
      <c r="C4197" s="1">
        <v>1</v>
      </c>
      <c r="D4197" s="1" t="s">
        <v>13760</v>
      </c>
      <c r="E4197" s="17">
        <v>0.66591435185185199</v>
      </c>
      <c r="F4197" s="1" t="s">
        <v>3</v>
      </c>
    </row>
    <row r="4198" spans="2:6">
      <c r="B4198" s="1" t="s">
        <v>16120</v>
      </c>
      <c r="C4198" s="1">
        <v>1</v>
      </c>
      <c r="D4198" s="1" t="s">
        <v>13746</v>
      </c>
      <c r="E4198" s="17">
        <v>0.66593749999999996</v>
      </c>
      <c r="F4198" s="1" t="s">
        <v>3</v>
      </c>
    </row>
    <row r="4199" spans="2:6">
      <c r="B4199" s="1" t="s">
        <v>16123</v>
      </c>
      <c r="C4199" s="1">
        <v>1</v>
      </c>
      <c r="D4199" s="1" t="s">
        <v>13760</v>
      </c>
      <c r="E4199" s="17">
        <v>0.665949074074074</v>
      </c>
      <c r="F4199" s="1" t="s">
        <v>3</v>
      </c>
    </row>
    <row r="4200" spans="2:6">
      <c r="B4200" s="1" t="s">
        <v>16117</v>
      </c>
      <c r="C4200" s="1">
        <v>1</v>
      </c>
      <c r="D4200" s="1" t="s">
        <v>13762</v>
      </c>
      <c r="E4200" s="17">
        <v>0.66603009259259305</v>
      </c>
      <c r="F4200" s="1" t="s">
        <v>3</v>
      </c>
    </row>
    <row r="4201" spans="2:6">
      <c r="B4201" s="1" t="s">
        <v>16109</v>
      </c>
      <c r="C4201" s="1">
        <v>1</v>
      </c>
      <c r="D4201" s="1" t="s">
        <v>3078</v>
      </c>
      <c r="E4201" s="17">
        <v>0.66606481481481505</v>
      </c>
      <c r="F4201" s="1" t="s">
        <v>3</v>
      </c>
    </row>
    <row r="4202" spans="2:6">
      <c r="B4202" s="1" t="s">
        <v>16112</v>
      </c>
      <c r="C4202" s="1">
        <v>1</v>
      </c>
      <c r="D4202" s="1" t="s">
        <v>3095</v>
      </c>
      <c r="E4202" s="17">
        <v>0.66607638888888898</v>
      </c>
      <c r="F4202" s="1" t="s">
        <v>3</v>
      </c>
    </row>
    <row r="4203" spans="2:6">
      <c r="B4203" s="1" t="s">
        <v>16087</v>
      </c>
      <c r="C4203" s="1">
        <v>1</v>
      </c>
      <c r="D4203" s="1" t="s">
        <v>3078</v>
      </c>
      <c r="E4203" s="17">
        <v>0.66612268518518503</v>
      </c>
      <c r="F4203" s="1" t="s">
        <v>3</v>
      </c>
    </row>
    <row r="4204" spans="2:6">
      <c r="B4204" s="1" t="s">
        <v>16086</v>
      </c>
      <c r="C4204" s="1">
        <v>1</v>
      </c>
      <c r="D4204" s="1" t="s">
        <v>3077</v>
      </c>
      <c r="E4204" s="17">
        <v>0.66626157407407405</v>
      </c>
      <c r="F4204" s="1" t="s">
        <v>3</v>
      </c>
    </row>
    <row r="4205" spans="2:6">
      <c r="B4205" s="1" t="s">
        <v>16105</v>
      </c>
      <c r="C4205" s="1">
        <v>1</v>
      </c>
      <c r="D4205" s="1" t="s">
        <v>3077</v>
      </c>
      <c r="E4205" s="17">
        <v>0.66628472222222201</v>
      </c>
      <c r="F4205" s="1" t="s">
        <v>3</v>
      </c>
    </row>
    <row r="4206" spans="2:6">
      <c r="B4206" s="1" t="s">
        <v>16124</v>
      </c>
      <c r="C4206" s="1">
        <v>1</v>
      </c>
      <c r="D4206" s="1" t="s">
        <v>13753</v>
      </c>
      <c r="E4206" s="17">
        <v>0.66662037037037003</v>
      </c>
      <c r="F4206" s="1" t="s">
        <v>3</v>
      </c>
    </row>
    <row r="4207" spans="2:6">
      <c r="B4207" s="1" t="s">
        <v>16125</v>
      </c>
      <c r="C4207" s="1">
        <v>1</v>
      </c>
      <c r="D4207" s="1" t="s">
        <v>13687</v>
      </c>
      <c r="E4207" s="17">
        <v>0.66665509259259303</v>
      </c>
      <c r="F4207" s="1" t="s">
        <v>3</v>
      </c>
    </row>
    <row r="4208" spans="2:6">
      <c r="B4208" s="1" t="s">
        <v>16126</v>
      </c>
      <c r="C4208" s="1">
        <v>1</v>
      </c>
      <c r="D4208" s="1" t="s">
        <v>13753</v>
      </c>
      <c r="E4208" s="17">
        <v>0.666678240740741</v>
      </c>
      <c r="F4208" s="1" t="s">
        <v>4</v>
      </c>
    </row>
    <row r="4209" spans="2:6">
      <c r="B4209" s="1" t="s">
        <v>16104</v>
      </c>
      <c r="C4209" s="1">
        <v>1</v>
      </c>
      <c r="D4209" s="1" t="s">
        <v>3078</v>
      </c>
      <c r="E4209" s="17">
        <v>0.666678240740741</v>
      </c>
      <c r="F4209" s="1" t="s">
        <v>4</v>
      </c>
    </row>
    <row r="4210" spans="2:6">
      <c r="B4210" s="1" t="s">
        <v>16127</v>
      </c>
      <c r="C4210" s="1">
        <v>1</v>
      </c>
      <c r="D4210" s="1" t="s">
        <v>3076</v>
      </c>
      <c r="E4210" s="17">
        <v>0.66670138888888897</v>
      </c>
      <c r="F4210" s="1" t="s">
        <v>4</v>
      </c>
    </row>
    <row r="4211" spans="2:6">
      <c r="B4211" s="1" t="s">
        <v>16128</v>
      </c>
      <c r="C4211" s="1">
        <v>1</v>
      </c>
      <c r="D4211" s="1" t="s">
        <v>13753</v>
      </c>
      <c r="E4211" s="17">
        <v>0.66677083333333298</v>
      </c>
      <c r="F4211" s="1" t="s">
        <v>4</v>
      </c>
    </row>
    <row r="4212" spans="2:6">
      <c r="B4212" s="1" t="s">
        <v>16116</v>
      </c>
      <c r="C4212" s="1">
        <v>5</v>
      </c>
      <c r="D4212" s="1" t="s">
        <v>3078</v>
      </c>
      <c r="E4212" s="17">
        <v>0.66677083333333298</v>
      </c>
      <c r="F4212" s="1" t="s">
        <v>4</v>
      </c>
    </row>
    <row r="4213" spans="2:6">
      <c r="B4213" s="1" t="s">
        <v>16028</v>
      </c>
      <c r="C4213" s="1">
        <v>2</v>
      </c>
      <c r="D4213" s="1" t="s">
        <v>3078</v>
      </c>
      <c r="E4213" s="17">
        <v>0.66689814814814796</v>
      </c>
      <c r="F4213" s="1" t="s">
        <v>4</v>
      </c>
    </row>
    <row r="4214" spans="2:6">
      <c r="B4214" s="1" t="s">
        <v>16129</v>
      </c>
      <c r="C4214" s="1">
        <v>1</v>
      </c>
      <c r="D4214" s="1" t="s">
        <v>13760</v>
      </c>
      <c r="E4214" s="17">
        <v>0.66697916666666701</v>
      </c>
      <c r="F4214" s="1" t="s">
        <v>4</v>
      </c>
    </row>
    <row r="4215" spans="2:6">
      <c r="B4215" s="1" t="s">
        <v>16130</v>
      </c>
      <c r="C4215" s="1">
        <v>1</v>
      </c>
      <c r="D4215" s="1" t="s">
        <v>13753</v>
      </c>
      <c r="E4215" s="17">
        <v>0.66699074074074105</v>
      </c>
      <c r="F4215" s="1" t="s">
        <v>4</v>
      </c>
    </row>
    <row r="4216" spans="2:6">
      <c r="B4216" s="1" t="s">
        <v>16113</v>
      </c>
      <c r="C4216" s="1">
        <v>1</v>
      </c>
      <c r="D4216" s="1" t="s">
        <v>13746</v>
      </c>
      <c r="E4216" s="17">
        <v>0.66702546296296295</v>
      </c>
      <c r="F4216" s="1" t="s">
        <v>4</v>
      </c>
    </row>
    <row r="4217" spans="2:6">
      <c r="B4217" s="1" t="s">
        <v>16131</v>
      </c>
      <c r="C4217" s="1">
        <v>1</v>
      </c>
      <c r="D4217" s="1" t="s">
        <v>13753</v>
      </c>
      <c r="E4217" s="17">
        <v>0.66706018518518495</v>
      </c>
      <c r="F4217" s="1" t="s">
        <v>4</v>
      </c>
    </row>
    <row r="4218" spans="2:6">
      <c r="B4218" s="1" t="s">
        <v>16132</v>
      </c>
      <c r="C4218" s="1">
        <v>1</v>
      </c>
      <c r="D4218" s="1" t="s">
        <v>13753</v>
      </c>
      <c r="E4218" s="17">
        <v>0.667141203703704</v>
      </c>
      <c r="F4218" s="1" t="s">
        <v>4</v>
      </c>
    </row>
    <row r="4219" spans="2:6">
      <c r="B4219" s="1" t="s">
        <v>16133</v>
      </c>
      <c r="C4219" s="1">
        <v>1</v>
      </c>
      <c r="D4219" s="1" t="s">
        <v>13753</v>
      </c>
      <c r="E4219" s="17">
        <v>0.66723379629629598</v>
      </c>
      <c r="F4219" s="1" t="s">
        <v>4</v>
      </c>
    </row>
    <row r="4220" spans="2:6">
      <c r="B4220" s="1" t="s">
        <v>16130</v>
      </c>
      <c r="C4220" s="1">
        <v>1</v>
      </c>
      <c r="D4220" s="1" t="s">
        <v>13746</v>
      </c>
      <c r="E4220" s="17">
        <v>0.66723379629629598</v>
      </c>
      <c r="F4220" s="1" t="s">
        <v>4</v>
      </c>
    </row>
    <row r="4221" spans="2:6">
      <c r="B4221" s="1" t="s">
        <v>16134</v>
      </c>
      <c r="C4221" s="1">
        <v>1</v>
      </c>
      <c r="D4221" s="1" t="s">
        <v>13687</v>
      </c>
      <c r="E4221" s="17">
        <v>0.66726851851851898</v>
      </c>
      <c r="F4221" s="1" t="s">
        <v>4</v>
      </c>
    </row>
    <row r="4222" spans="2:6">
      <c r="B4222" s="1" t="s">
        <v>16119</v>
      </c>
      <c r="C4222" s="1">
        <v>1</v>
      </c>
      <c r="D4222" s="1" t="s">
        <v>13746</v>
      </c>
      <c r="E4222" s="17">
        <v>0.66731481481481503</v>
      </c>
      <c r="F4222" s="1" t="s">
        <v>4</v>
      </c>
    </row>
    <row r="4223" spans="2:6">
      <c r="B4223" s="1" t="s">
        <v>16131</v>
      </c>
      <c r="C4223" s="1">
        <v>1</v>
      </c>
      <c r="D4223" s="1" t="s">
        <v>13746</v>
      </c>
      <c r="E4223" s="17">
        <v>0.66731481481481503</v>
      </c>
      <c r="F4223" s="1" t="s">
        <v>4</v>
      </c>
    </row>
    <row r="4224" spans="2:6">
      <c r="B4224" s="1" t="s">
        <v>16135</v>
      </c>
      <c r="C4224" s="1">
        <v>1</v>
      </c>
      <c r="D4224" s="1" t="s">
        <v>13687</v>
      </c>
      <c r="E4224" s="17">
        <v>0.66732638888888896</v>
      </c>
      <c r="F4224" s="1" t="s">
        <v>4</v>
      </c>
    </row>
    <row r="4225" spans="2:6">
      <c r="B4225" s="1" t="s">
        <v>16136</v>
      </c>
      <c r="C4225" s="1">
        <v>1</v>
      </c>
      <c r="D4225" s="1" t="s">
        <v>13753</v>
      </c>
      <c r="E4225" s="17">
        <v>0.667638888888889</v>
      </c>
      <c r="F4225" s="1" t="s">
        <v>4</v>
      </c>
    </row>
    <row r="4226" spans="2:6">
      <c r="B4226" s="1" t="s">
        <v>16069</v>
      </c>
      <c r="C4226" s="1">
        <v>1</v>
      </c>
      <c r="D4226" s="1" t="s">
        <v>3078</v>
      </c>
      <c r="E4226" s="17">
        <v>0.66765046296296304</v>
      </c>
      <c r="F4226" s="1" t="s">
        <v>4</v>
      </c>
    </row>
    <row r="4227" spans="2:6">
      <c r="B4227" s="1" t="s">
        <v>16062</v>
      </c>
      <c r="C4227" s="1">
        <v>5</v>
      </c>
      <c r="D4227" s="1" t="s">
        <v>3078</v>
      </c>
      <c r="E4227" s="17">
        <v>0.66771990740740705</v>
      </c>
      <c r="F4227" s="1" t="s">
        <v>4</v>
      </c>
    </row>
    <row r="4228" spans="2:6">
      <c r="B4228" s="1" t="s">
        <v>15992</v>
      </c>
      <c r="C4228" s="1">
        <v>5</v>
      </c>
      <c r="D4228" s="1" t="s">
        <v>3078</v>
      </c>
      <c r="E4228" s="17">
        <v>0.66778935185185195</v>
      </c>
      <c r="F4228" s="1" t="s">
        <v>4</v>
      </c>
    </row>
    <row r="4229" spans="2:6">
      <c r="B4229" s="1" t="s">
        <v>16136</v>
      </c>
      <c r="C4229" s="1">
        <v>1</v>
      </c>
      <c r="D4229" s="1" t="s">
        <v>13746</v>
      </c>
      <c r="E4229" s="17">
        <v>0.66778935185185195</v>
      </c>
      <c r="F4229" s="1" t="s">
        <v>4</v>
      </c>
    </row>
    <row r="4230" spans="2:6">
      <c r="B4230" s="1" t="s">
        <v>16084</v>
      </c>
      <c r="C4230" s="1">
        <v>1</v>
      </c>
      <c r="D4230" s="1" t="s">
        <v>13762</v>
      </c>
      <c r="E4230" s="17">
        <v>0.667835648148148</v>
      </c>
      <c r="F4230" s="1" t="s">
        <v>4</v>
      </c>
    </row>
    <row r="4231" spans="2:6">
      <c r="B4231" s="1" t="s">
        <v>16137</v>
      </c>
      <c r="C4231" s="1">
        <v>1</v>
      </c>
      <c r="D4231" s="1" t="s">
        <v>13687</v>
      </c>
      <c r="E4231" s="17">
        <v>0.66791666666666705</v>
      </c>
      <c r="F4231" s="1" t="s">
        <v>4</v>
      </c>
    </row>
    <row r="4232" spans="2:6">
      <c r="B4232" s="1" t="s">
        <v>16122</v>
      </c>
      <c r="C4232" s="1">
        <v>1</v>
      </c>
      <c r="D4232" s="1" t="s">
        <v>3095</v>
      </c>
      <c r="E4232" s="17">
        <v>0.66805555555555596</v>
      </c>
      <c r="F4232" s="1" t="s">
        <v>4</v>
      </c>
    </row>
    <row r="4233" spans="2:6">
      <c r="B4233" s="1" t="s">
        <v>16138</v>
      </c>
      <c r="C4233" s="1">
        <v>1</v>
      </c>
      <c r="D4233" s="1" t="s">
        <v>13753</v>
      </c>
      <c r="E4233" s="17">
        <v>0.66809027777777796</v>
      </c>
      <c r="F4233" s="1" t="s">
        <v>4</v>
      </c>
    </row>
    <row r="4234" spans="2:6">
      <c r="B4234" s="1" t="s">
        <v>16134</v>
      </c>
      <c r="C4234" s="1">
        <v>1</v>
      </c>
      <c r="D4234" s="1" t="s">
        <v>3078</v>
      </c>
      <c r="E4234" s="17">
        <v>0.66809027777777796</v>
      </c>
      <c r="F4234" s="1" t="s">
        <v>4</v>
      </c>
    </row>
    <row r="4235" spans="2:6">
      <c r="B4235" s="1" t="s">
        <v>16123</v>
      </c>
      <c r="C4235" s="1">
        <v>1</v>
      </c>
      <c r="D4235" s="1" t="s">
        <v>13746</v>
      </c>
      <c r="E4235" s="17">
        <v>0.66813657407407401</v>
      </c>
      <c r="F4235" s="1" t="s">
        <v>4</v>
      </c>
    </row>
    <row r="4236" spans="2:6">
      <c r="B4236" s="1" t="s">
        <v>16137</v>
      </c>
      <c r="C4236" s="1">
        <v>1</v>
      </c>
      <c r="D4236" s="1" t="s">
        <v>13762</v>
      </c>
      <c r="E4236" s="17">
        <v>0.66817129629629601</v>
      </c>
      <c r="F4236" s="1" t="s">
        <v>4</v>
      </c>
    </row>
    <row r="4237" spans="2:6">
      <c r="B4237" s="1" t="s">
        <v>16127</v>
      </c>
      <c r="C4237" s="1">
        <v>1</v>
      </c>
      <c r="D4237" s="1" t="s">
        <v>3077</v>
      </c>
      <c r="E4237" s="17">
        <v>0.66819444444444398</v>
      </c>
      <c r="F4237" s="1" t="s">
        <v>4</v>
      </c>
    </row>
    <row r="4238" spans="2:6">
      <c r="B4238" s="1" t="s">
        <v>16139</v>
      </c>
      <c r="C4238" s="1">
        <v>1</v>
      </c>
      <c r="D4238" s="1" t="s">
        <v>13760</v>
      </c>
      <c r="E4238" s="17">
        <v>0.66826388888888899</v>
      </c>
      <c r="F4238" s="1" t="s">
        <v>4</v>
      </c>
    </row>
    <row r="4239" spans="2:6">
      <c r="B4239" s="1" t="s">
        <v>16140</v>
      </c>
      <c r="C4239" s="1">
        <v>1</v>
      </c>
      <c r="D4239" s="1" t="s">
        <v>13760</v>
      </c>
      <c r="E4239" s="17">
        <v>0.66828703703703696</v>
      </c>
      <c r="F4239" s="1" t="s">
        <v>4</v>
      </c>
    </row>
    <row r="4240" spans="2:6">
      <c r="B4240" s="1" t="s">
        <v>16141</v>
      </c>
      <c r="C4240" s="1">
        <v>1</v>
      </c>
      <c r="D4240" s="1" t="s">
        <v>13760</v>
      </c>
      <c r="E4240" s="17">
        <v>0.66836805555555601</v>
      </c>
      <c r="F4240" s="1" t="s">
        <v>4</v>
      </c>
    </row>
    <row r="4241" spans="2:6">
      <c r="B4241" s="1" t="s">
        <v>14954</v>
      </c>
      <c r="C4241" s="1">
        <v>1</v>
      </c>
      <c r="D4241" s="1" t="s">
        <v>3095</v>
      </c>
      <c r="E4241" s="17">
        <v>0.66839120370370397</v>
      </c>
      <c r="F4241" s="1" t="s">
        <v>4</v>
      </c>
    </row>
    <row r="4242" spans="2:6">
      <c r="B4242" s="1" t="s">
        <v>16057</v>
      </c>
      <c r="C4242" s="1">
        <v>1</v>
      </c>
      <c r="D4242" s="1" t="s">
        <v>13746</v>
      </c>
      <c r="E4242" s="17">
        <v>0.66839120370370397</v>
      </c>
      <c r="F4242" s="1" t="s">
        <v>4</v>
      </c>
    </row>
    <row r="4243" spans="2:6">
      <c r="B4243" s="1" t="s">
        <v>16108</v>
      </c>
      <c r="C4243" s="1">
        <v>1</v>
      </c>
      <c r="D4243" s="1" t="s">
        <v>3078</v>
      </c>
      <c r="E4243" s="17">
        <v>0.66848379629629595</v>
      </c>
      <c r="F4243" s="1" t="s">
        <v>4</v>
      </c>
    </row>
    <row r="4244" spans="2:6">
      <c r="B4244" s="1" t="s">
        <v>16126</v>
      </c>
      <c r="C4244" s="1">
        <v>1</v>
      </c>
      <c r="D4244" s="1" t="s">
        <v>3095</v>
      </c>
      <c r="E4244" s="17">
        <v>0.66853009259259299</v>
      </c>
      <c r="F4244" s="1" t="s">
        <v>4</v>
      </c>
    </row>
    <row r="4245" spans="2:6">
      <c r="B4245" s="1" t="s">
        <v>16142</v>
      </c>
      <c r="C4245" s="1">
        <v>2</v>
      </c>
      <c r="D4245" s="1" t="s">
        <v>13760</v>
      </c>
      <c r="E4245" s="17">
        <v>0.66857638888888904</v>
      </c>
      <c r="F4245" s="1" t="s">
        <v>4</v>
      </c>
    </row>
    <row r="4246" spans="2:6">
      <c r="B4246" s="1" t="s">
        <v>16132</v>
      </c>
      <c r="C4246" s="1">
        <v>1</v>
      </c>
      <c r="D4246" s="1" t="s">
        <v>3095</v>
      </c>
      <c r="E4246" s="17">
        <v>0.66858796296296297</v>
      </c>
      <c r="F4246" s="1" t="s">
        <v>4</v>
      </c>
    </row>
    <row r="4247" spans="2:6">
      <c r="B4247" s="1" t="s">
        <v>16143</v>
      </c>
      <c r="C4247" s="1">
        <v>2</v>
      </c>
      <c r="D4247" s="1" t="s">
        <v>3076</v>
      </c>
      <c r="E4247" s="17">
        <v>0.66876157407407399</v>
      </c>
      <c r="F4247" s="1" t="s">
        <v>4</v>
      </c>
    </row>
    <row r="4248" spans="2:6">
      <c r="B4248" s="1" t="s">
        <v>16144</v>
      </c>
      <c r="C4248" s="1">
        <v>1</v>
      </c>
      <c r="D4248" s="1" t="s">
        <v>13753</v>
      </c>
      <c r="E4248" s="17">
        <v>0.66876157407407399</v>
      </c>
      <c r="F4248" s="1" t="s">
        <v>4</v>
      </c>
    </row>
    <row r="4249" spans="2:6">
      <c r="B4249" s="1" t="s">
        <v>15854</v>
      </c>
      <c r="C4249" s="1">
        <v>1</v>
      </c>
      <c r="D4249" s="1" t="s">
        <v>13746</v>
      </c>
      <c r="E4249" s="17">
        <v>0.668796296296296</v>
      </c>
      <c r="F4249" s="1" t="s">
        <v>4</v>
      </c>
    </row>
    <row r="4250" spans="2:6">
      <c r="B4250" s="1" t="s">
        <v>16124</v>
      </c>
      <c r="C4250" s="1">
        <v>1</v>
      </c>
      <c r="D4250" s="1" t="s">
        <v>13762</v>
      </c>
      <c r="E4250" s="17">
        <v>0.66881944444444397</v>
      </c>
      <c r="F4250" s="1" t="s">
        <v>4</v>
      </c>
    </row>
    <row r="4251" spans="2:6">
      <c r="B4251" s="1" t="s">
        <v>16145</v>
      </c>
      <c r="C4251" s="1">
        <v>1</v>
      </c>
      <c r="D4251" s="1" t="s">
        <v>13687</v>
      </c>
      <c r="E4251" s="17">
        <v>0.668831018518519</v>
      </c>
      <c r="F4251" s="1" t="s">
        <v>4</v>
      </c>
    </row>
    <row r="4252" spans="2:6">
      <c r="B4252" s="1" t="s">
        <v>16146</v>
      </c>
      <c r="C4252" s="1">
        <v>1</v>
      </c>
      <c r="D4252" s="1" t="s">
        <v>13753</v>
      </c>
      <c r="E4252" s="17">
        <v>0.66885416666666697</v>
      </c>
      <c r="F4252" s="1" t="s">
        <v>4</v>
      </c>
    </row>
    <row r="4253" spans="2:6">
      <c r="B4253" s="1" t="s">
        <v>16147</v>
      </c>
      <c r="C4253" s="1">
        <v>1</v>
      </c>
      <c r="D4253" s="1" t="s">
        <v>13753</v>
      </c>
      <c r="E4253" s="17">
        <v>0.66893518518518502</v>
      </c>
      <c r="F4253" s="1" t="s">
        <v>4</v>
      </c>
    </row>
    <row r="4254" spans="2:6">
      <c r="B4254" s="1" t="s">
        <v>16148</v>
      </c>
      <c r="C4254" s="1">
        <v>1</v>
      </c>
      <c r="D4254" s="1" t="s">
        <v>13760</v>
      </c>
      <c r="E4254" s="17">
        <v>0.669027777777778</v>
      </c>
      <c r="F4254" s="1" t="s">
        <v>4</v>
      </c>
    </row>
    <row r="4255" spans="2:6">
      <c r="B4255" s="1" t="s">
        <v>16149</v>
      </c>
      <c r="C4255" s="1">
        <v>1</v>
      </c>
      <c r="D4255" s="1" t="s">
        <v>13760</v>
      </c>
      <c r="E4255" s="17">
        <v>0.66908564814814797</v>
      </c>
      <c r="F4255" s="1" t="s">
        <v>4</v>
      </c>
    </row>
    <row r="4256" spans="2:6">
      <c r="B4256" s="1" t="s">
        <v>16150</v>
      </c>
      <c r="C4256" s="1">
        <v>1</v>
      </c>
      <c r="D4256" s="1" t="s">
        <v>13753</v>
      </c>
      <c r="E4256" s="17">
        <v>0.66909722222222201</v>
      </c>
      <c r="F4256" s="1" t="s">
        <v>4</v>
      </c>
    </row>
    <row r="4257" spans="2:6">
      <c r="B4257" s="1" t="s">
        <v>16150</v>
      </c>
      <c r="C4257" s="1">
        <v>1</v>
      </c>
      <c r="D4257" s="1" t="s">
        <v>13746</v>
      </c>
      <c r="E4257" s="17">
        <v>0.66924768518518496</v>
      </c>
      <c r="F4257" s="1" t="s">
        <v>4</v>
      </c>
    </row>
    <row r="4258" spans="2:6">
      <c r="B4258" s="1" t="s">
        <v>16128</v>
      </c>
      <c r="C4258" s="1">
        <v>1</v>
      </c>
      <c r="D4258" s="1" t="s">
        <v>3095</v>
      </c>
      <c r="E4258" s="17">
        <v>0.66930555555555604</v>
      </c>
      <c r="F4258" s="1" t="s">
        <v>4</v>
      </c>
    </row>
    <row r="4259" spans="2:6">
      <c r="B4259" s="1" t="s">
        <v>14358</v>
      </c>
      <c r="C4259" s="1">
        <v>1</v>
      </c>
      <c r="D4259" s="1" t="s">
        <v>3095</v>
      </c>
      <c r="E4259" s="17">
        <v>0.66935185185185198</v>
      </c>
      <c r="F4259" s="1" t="s">
        <v>4</v>
      </c>
    </row>
    <row r="4260" spans="2:6">
      <c r="B4260" s="1" t="s">
        <v>16146</v>
      </c>
      <c r="C4260" s="1">
        <v>1</v>
      </c>
      <c r="D4260" s="1" t="s">
        <v>13746</v>
      </c>
      <c r="E4260" s="17">
        <v>0.66940972222222195</v>
      </c>
      <c r="F4260" s="1" t="s">
        <v>4</v>
      </c>
    </row>
    <row r="4261" spans="2:6">
      <c r="B4261" s="1" t="s">
        <v>15215</v>
      </c>
      <c r="C4261" s="1">
        <v>1</v>
      </c>
      <c r="D4261" s="1" t="s">
        <v>3095</v>
      </c>
      <c r="E4261" s="17">
        <v>0.669525462962963</v>
      </c>
      <c r="F4261" s="1" t="s">
        <v>4</v>
      </c>
    </row>
    <row r="4262" spans="2:6">
      <c r="B4262" s="1" t="s">
        <v>16144</v>
      </c>
      <c r="C4262" s="1">
        <v>1</v>
      </c>
      <c r="D4262" s="1" t="s">
        <v>13746</v>
      </c>
      <c r="E4262" s="17">
        <v>0.66956018518518501</v>
      </c>
      <c r="F4262" s="1" t="s">
        <v>4</v>
      </c>
    </row>
    <row r="4263" spans="2:6">
      <c r="B4263" s="1" t="s">
        <v>16151</v>
      </c>
      <c r="C4263" s="1">
        <v>2</v>
      </c>
      <c r="D4263" s="1" t="s">
        <v>13760</v>
      </c>
      <c r="E4263" s="17">
        <v>0.66960648148148105</v>
      </c>
      <c r="F4263" s="1" t="s">
        <v>4</v>
      </c>
    </row>
    <row r="4264" spans="2:6">
      <c r="B4264" s="1" t="s">
        <v>16133</v>
      </c>
      <c r="C4264" s="1">
        <v>1</v>
      </c>
      <c r="D4264" s="1" t="s">
        <v>13746</v>
      </c>
      <c r="E4264" s="17">
        <v>0.67001157407407397</v>
      </c>
      <c r="F4264" s="1" t="s">
        <v>4</v>
      </c>
    </row>
    <row r="4265" spans="2:6">
      <c r="B4265" s="1" t="s">
        <v>16152</v>
      </c>
      <c r="C4265" s="1">
        <v>1</v>
      </c>
      <c r="D4265" s="1" t="s">
        <v>13753</v>
      </c>
      <c r="E4265" s="17">
        <v>0.67003472222222205</v>
      </c>
      <c r="F4265" s="1" t="s">
        <v>4</v>
      </c>
    </row>
    <row r="4266" spans="2:6">
      <c r="B4266" s="1" t="s">
        <v>16138</v>
      </c>
      <c r="C4266" s="1">
        <v>1</v>
      </c>
      <c r="D4266" s="1" t="s">
        <v>3077</v>
      </c>
      <c r="E4266" s="17">
        <v>0.67004629629629597</v>
      </c>
      <c r="F4266" s="1" t="s">
        <v>4</v>
      </c>
    </row>
    <row r="4267" spans="2:6">
      <c r="B4267" s="1" t="s">
        <v>16153</v>
      </c>
      <c r="C4267" s="1">
        <v>2</v>
      </c>
      <c r="D4267" s="1" t="s">
        <v>13687</v>
      </c>
      <c r="E4267" s="17">
        <v>0.67012731481481502</v>
      </c>
      <c r="F4267" s="1" t="s">
        <v>4</v>
      </c>
    </row>
    <row r="4268" spans="2:6">
      <c r="B4268" s="1" t="s">
        <v>16154</v>
      </c>
      <c r="C4268" s="1">
        <v>1</v>
      </c>
      <c r="D4268" s="1" t="s">
        <v>3076</v>
      </c>
      <c r="E4268" s="17">
        <v>0.67019675925925903</v>
      </c>
      <c r="F4268" s="1" t="s">
        <v>4</v>
      </c>
    </row>
    <row r="4269" spans="2:6">
      <c r="B4269" s="1" t="s">
        <v>16155</v>
      </c>
      <c r="C4269" s="1">
        <v>5</v>
      </c>
      <c r="D4269" s="1" t="s">
        <v>13753</v>
      </c>
      <c r="E4269" s="17">
        <v>0.67026620370370404</v>
      </c>
      <c r="F4269" s="1" t="s">
        <v>4</v>
      </c>
    </row>
    <row r="4270" spans="2:6">
      <c r="B4270" s="1" t="s">
        <v>16156</v>
      </c>
      <c r="C4270" s="1">
        <v>2</v>
      </c>
      <c r="D4270" s="1" t="s">
        <v>13687</v>
      </c>
      <c r="E4270" s="17">
        <v>0.67033564814814794</v>
      </c>
      <c r="F4270" s="1" t="s">
        <v>4</v>
      </c>
    </row>
    <row r="4271" spans="2:6">
      <c r="B4271" s="1" t="s">
        <v>16157</v>
      </c>
      <c r="C4271" s="1">
        <v>1</v>
      </c>
      <c r="D4271" s="1" t="s">
        <v>3076</v>
      </c>
      <c r="E4271" s="17">
        <v>0.67033564814814794</v>
      </c>
      <c r="F4271" s="1" t="s">
        <v>4</v>
      </c>
    </row>
    <row r="4272" spans="2:6">
      <c r="B4272" s="1" t="s">
        <v>14709</v>
      </c>
      <c r="C4272" s="1">
        <v>5</v>
      </c>
      <c r="D4272" s="1" t="s">
        <v>3095</v>
      </c>
      <c r="E4272" s="17">
        <v>0.67038194444444399</v>
      </c>
      <c r="F4272" s="1" t="s">
        <v>4</v>
      </c>
    </row>
    <row r="4273" spans="2:6">
      <c r="B4273" s="1" t="s">
        <v>16114</v>
      </c>
      <c r="C4273" s="1">
        <v>1</v>
      </c>
      <c r="D4273" s="1" t="s">
        <v>3077</v>
      </c>
      <c r="E4273" s="17">
        <v>0.67042824074074103</v>
      </c>
      <c r="F4273" s="1" t="s">
        <v>4</v>
      </c>
    </row>
    <row r="4274" spans="2:6">
      <c r="B4274" s="1" t="s">
        <v>16158</v>
      </c>
      <c r="C4274" s="1">
        <v>1</v>
      </c>
      <c r="D4274" s="1" t="s">
        <v>13760</v>
      </c>
      <c r="E4274" s="17">
        <v>0.670451388888889</v>
      </c>
      <c r="F4274" s="1" t="s">
        <v>4</v>
      </c>
    </row>
    <row r="4275" spans="2:6">
      <c r="B4275" s="1" t="s">
        <v>16145</v>
      </c>
      <c r="C4275" s="1">
        <v>1</v>
      </c>
      <c r="D4275" s="1" t="s">
        <v>3077</v>
      </c>
      <c r="E4275" s="17">
        <v>0.67062500000000003</v>
      </c>
      <c r="F4275" s="1" t="s">
        <v>4</v>
      </c>
    </row>
    <row r="4276" spans="2:6">
      <c r="B4276" s="1" t="s">
        <v>14914</v>
      </c>
      <c r="C4276" s="1">
        <v>1</v>
      </c>
      <c r="D4276" s="1" t="s">
        <v>13762</v>
      </c>
      <c r="E4276" s="17">
        <v>0.67087962962962999</v>
      </c>
      <c r="F4276" s="1" t="s">
        <v>4</v>
      </c>
    </row>
    <row r="4277" spans="2:6">
      <c r="B4277" s="1" t="s">
        <v>16159</v>
      </c>
      <c r="C4277" s="1">
        <v>1</v>
      </c>
      <c r="D4277" s="1" t="s">
        <v>13753</v>
      </c>
      <c r="E4277" s="17">
        <v>0.67096064814814804</v>
      </c>
      <c r="F4277" s="1" t="s">
        <v>4</v>
      </c>
    </row>
    <row r="4278" spans="2:6">
      <c r="B4278" s="1" t="s">
        <v>16160</v>
      </c>
      <c r="C4278" s="1">
        <v>1</v>
      </c>
      <c r="D4278" s="1" t="s">
        <v>13753</v>
      </c>
      <c r="E4278" s="17">
        <v>0.67101851851851901</v>
      </c>
      <c r="F4278" s="1" t="s">
        <v>4</v>
      </c>
    </row>
    <row r="4279" spans="2:6">
      <c r="B4279" s="1" t="s">
        <v>16161</v>
      </c>
      <c r="C4279" s="1">
        <v>1</v>
      </c>
      <c r="D4279" s="1" t="s">
        <v>13753</v>
      </c>
      <c r="E4279" s="17">
        <v>0.67103009259259305</v>
      </c>
      <c r="F4279" s="1" t="s">
        <v>4</v>
      </c>
    </row>
    <row r="4280" spans="2:6">
      <c r="B4280" s="1" t="s">
        <v>16155</v>
      </c>
      <c r="C4280" s="1">
        <v>5</v>
      </c>
      <c r="D4280" s="1" t="s">
        <v>3078</v>
      </c>
      <c r="E4280" s="17">
        <v>0.67108796296296302</v>
      </c>
      <c r="F4280" s="1" t="s">
        <v>4</v>
      </c>
    </row>
    <row r="4281" spans="2:6">
      <c r="B4281" s="1" t="s">
        <v>16143</v>
      </c>
      <c r="C4281" s="1">
        <v>2</v>
      </c>
      <c r="D4281" s="1" t="s">
        <v>3095</v>
      </c>
      <c r="E4281" s="17">
        <v>0.67112268518518503</v>
      </c>
      <c r="F4281" s="1" t="s">
        <v>4</v>
      </c>
    </row>
    <row r="4282" spans="2:6">
      <c r="B4282" s="1" t="s">
        <v>16162</v>
      </c>
      <c r="C4282" s="1">
        <v>1</v>
      </c>
      <c r="D4282" s="1" t="s">
        <v>13753</v>
      </c>
      <c r="E4282" s="17">
        <v>0.67115740740740704</v>
      </c>
      <c r="F4282" s="1" t="s">
        <v>4</v>
      </c>
    </row>
    <row r="4283" spans="2:6">
      <c r="B4283" s="1" t="s">
        <v>16163</v>
      </c>
      <c r="C4283" s="1">
        <v>1</v>
      </c>
      <c r="D4283" s="1" t="s">
        <v>13753</v>
      </c>
      <c r="E4283" s="17">
        <v>0.67120370370370397</v>
      </c>
      <c r="F4283" s="1" t="s">
        <v>4</v>
      </c>
    </row>
    <row r="4284" spans="2:6">
      <c r="B4284" s="1" t="s">
        <v>16164</v>
      </c>
      <c r="C4284" s="1">
        <v>1</v>
      </c>
      <c r="D4284" s="1" t="s">
        <v>13753</v>
      </c>
      <c r="E4284" s="17">
        <v>0.67122685185185205</v>
      </c>
      <c r="F4284" s="1" t="s">
        <v>4</v>
      </c>
    </row>
    <row r="4285" spans="2:6">
      <c r="B4285" s="1" t="s">
        <v>16147</v>
      </c>
      <c r="C4285" s="1">
        <v>1</v>
      </c>
      <c r="D4285" s="1" t="s">
        <v>13762</v>
      </c>
      <c r="E4285" s="17">
        <v>0.67123842592592597</v>
      </c>
      <c r="F4285" s="1" t="s">
        <v>4</v>
      </c>
    </row>
    <row r="4286" spans="2:6">
      <c r="B4286" s="1" t="s">
        <v>16165</v>
      </c>
      <c r="C4286" s="1">
        <v>1</v>
      </c>
      <c r="D4286" s="1" t="s">
        <v>3076</v>
      </c>
      <c r="E4286" s="17">
        <v>0.67129629629629595</v>
      </c>
      <c r="F4286" s="1" t="s">
        <v>4</v>
      </c>
    </row>
    <row r="4287" spans="2:6">
      <c r="B4287" s="1" t="s">
        <v>16156</v>
      </c>
      <c r="C4287" s="1">
        <v>2</v>
      </c>
      <c r="D4287" s="1" t="s">
        <v>3095</v>
      </c>
      <c r="E4287" s="17">
        <v>0.671377314814815</v>
      </c>
      <c r="F4287" s="1" t="s">
        <v>4</v>
      </c>
    </row>
    <row r="4288" spans="2:6">
      <c r="B4288" s="1" t="s">
        <v>16157</v>
      </c>
      <c r="C4288" s="1">
        <v>1</v>
      </c>
      <c r="D4288" s="1" t="s">
        <v>13762</v>
      </c>
      <c r="E4288" s="17">
        <v>0.67142361111111104</v>
      </c>
      <c r="F4288" s="1" t="s">
        <v>4</v>
      </c>
    </row>
    <row r="4289" spans="2:6">
      <c r="B4289" s="1" t="s">
        <v>16166</v>
      </c>
      <c r="C4289" s="1">
        <v>2</v>
      </c>
      <c r="D4289" s="1" t="s">
        <v>3076</v>
      </c>
      <c r="E4289" s="17">
        <v>0.67146990740740697</v>
      </c>
      <c r="F4289" s="1" t="s">
        <v>4</v>
      </c>
    </row>
    <row r="4290" spans="2:6">
      <c r="B4290" s="1" t="s">
        <v>16149</v>
      </c>
      <c r="C4290" s="1">
        <v>1</v>
      </c>
      <c r="D4290" s="1" t="s">
        <v>13746</v>
      </c>
      <c r="E4290" s="17">
        <v>0.67155092592592602</v>
      </c>
      <c r="F4290" s="1" t="s">
        <v>4</v>
      </c>
    </row>
    <row r="4291" spans="2:6">
      <c r="B4291" s="1" t="s">
        <v>16152</v>
      </c>
      <c r="C4291" s="1">
        <v>1</v>
      </c>
      <c r="D4291" s="1" t="s">
        <v>3095</v>
      </c>
      <c r="E4291" s="17">
        <v>0.67177083333333298</v>
      </c>
      <c r="F4291" s="1" t="s">
        <v>4</v>
      </c>
    </row>
    <row r="4292" spans="2:6">
      <c r="B4292" s="1" t="s">
        <v>16167</v>
      </c>
      <c r="C4292" s="1">
        <v>5</v>
      </c>
      <c r="D4292" s="1" t="s">
        <v>13753</v>
      </c>
      <c r="E4292" s="17">
        <v>0.67180555555555599</v>
      </c>
      <c r="F4292" s="1" t="s">
        <v>4</v>
      </c>
    </row>
    <row r="4293" spans="2:6">
      <c r="B4293" s="1" t="s">
        <v>16159</v>
      </c>
      <c r="C4293" s="1">
        <v>1</v>
      </c>
      <c r="D4293" s="1" t="s">
        <v>3078</v>
      </c>
      <c r="E4293" s="17">
        <v>0.67180555555555599</v>
      </c>
      <c r="F4293" s="1" t="s">
        <v>4</v>
      </c>
    </row>
    <row r="4294" spans="2:6">
      <c r="B4294" s="1" t="s">
        <v>16033</v>
      </c>
      <c r="C4294" s="1">
        <v>2</v>
      </c>
      <c r="D4294" s="1" t="s">
        <v>3077</v>
      </c>
      <c r="E4294" s="17">
        <v>0.67193287037036997</v>
      </c>
      <c r="F4294" s="1" t="s">
        <v>4</v>
      </c>
    </row>
    <row r="4295" spans="2:6">
      <c r="B4295" s="1" t="s">
        <v>16168</v>
      </c>
      <c r="C4295" s="1">
        <v>1</v>
      </c>
      <c r="D4295" s="1" t="s">
        <v>13753</v>
      </c>
      <c r="E4295" s="17">
        <v>0.672106481481481</v>
      </c>
      <c r="F4295" s="1" t="s">
        <v>4</v>
      </c>
    </row>
    <row r="4296" spans="2:6">
      <c r="B4296" s="1" t="s">
        <v>16169</v>
      </c>
      <c r="C4296" s="1">
        <v>2</v>
      </c>
      <c r="D4296" s="1" t="s">
        <v>13753</v>
      </c>
      <c r="E4296" s="17">
        <v>0.67221064814814802</v>
      </c>
      <c r="F4296" s="1" t="s">
        <v>4</v>
      </c>
    </row>
    <row r="4297" spans="2:6">
      <c r="B4297" s="1" t="s">
        <v>16170</v>
      </c>
      <c r="C4297" s="1">
        <v>1</v>
      </c>
      <c r="D4297" s="1" t="s">
        <v>13753</v>
      </c>
      <c r="E4297" s="17">
        <v>0.67225694444444395</v>
      </c>
      <c r="F4297" s="1" t="s">
        <v>4</v>
      </c>
    </row>
    <row r="4298" spans="2:6">
      <c r="B4298" s="1" t="s">
        <v>16171</v>
      </c>
      <c r="C4298" s="1">
        <v>1</v>
      </c>
      <c r="D4298" s="1" t="s">
        <v>3076</v>
      </c>
      <c r="E4298" s="17">
        <v>0.67232638888888896</v>
      </c>
      <c r="F4298" s="1" t="s">
        <v>4</v>
      </c>
    </row>
    <row r="4299" spans="2:6">
      <c r="B4299" s="1" t="s">
        <v>16093</v>
      </c>
      <c r="C4299" s="1">
        <v>2</v>
      </c>
      <c r="D4299" s="1" t="s">
        <v>13746</v>
      </c>
      <c r="E4299" s="17">
        <v>0.67232638888888896</v>
      </c>
      <c r="F4299" s="1" t="s">
        <v>4</v>
      </c>
    </row>
    <row r="4300" spans="2:6">
      <c r="B4300" s="1" t="s">
        <v>16154</v>
      </c>
      <c r="C4300" s="1">
        <v>1</v>
      </c>
      <c r="D4300" s="1" t="s">
        <v>3095</v>
      </c>
      <c r="E4300" s="17">
        <v>0.672372685185185</v>
      </c>
      <c r="F4300" s="1" t="s">
        <v>4</v>
      </c>
    </row>
    <row r="4301" spans="2:6">
      <c r="B4301" s="1" t="s">
        <v>16160</v>
      </c>
      <c r="C4301" s="1">
        <v>1</v>
      </c>
      <c r="D4301" s="1" t="s">
        <v>3077</v>
      </c>
      <c r="E4301" s="17">
        <v>0.67238425925925904</v>
      </c>
      <c r="F4301" s="1" t="s">
        <v>4</v>
      </c>
    </row>
    <row r="4302" spans="2:6">
      <c r="B4302" s="1" t="s">
        <v>16172</v>
      </c>
      <c r="C4302" s="1">
        <v>5</v>
      </c>
      <c r="D4302" s="1" t="s">
        <v>13753</v>
      </c>
      <c r="E4302" s="17">
        <v>0.67244212962963001</v>
      </c>
      <c r="F4302" s="1" t="s">
        <v>4</v>
      </c>
    </row>
    <row r="4303" spans="2:6">
      <c r="B4303" s="1" t="s">
        <v>16165</v>
      </c>
      <c r="C4303" s="1">
        <v>1</v>
      </c>
      <c r="D4303" s="1" t="s">
        <v>3078</v>
      </c>
      <c r="E4303" s="17">
        <v>0.67246527777777798</v>
      </c>
      <c r="F4303" s="1" t="s">
        <v>4</v>
      </c>
    </row>
    <row r="4304" spans="2:6">
      <c r="B4304" s="1" t="s">
        <v>16169</v>
      </c>
      <c r="C4304" s="1">
        <v>2</v>
      </c>
      <c r="D4304" s="1" t="s">
        <v>13746</v>
      </c>
      <c r="E4304" s="17">
        <v>0.67246527777777798</v>
      </c>
      <c r="F4304" s="1" t="s">
        <v>4</v>
      </c>
    </row>
    <row r="4305" spans="2:6">
      <c r="B4305" s="1" t="s">
        <v>16173</v>
      </c>
      <c r="C4305" s="1">
        <v>1</v>
      </c>
      <c r="D4305" s="1" t="s">
        <v>13760</v>
      </c>
      <c r="E4305" s="17">
        <v>0.67247685185185202</v>
      </c>
      <c r="F4305" s="1" t="s">
        <v>4</v>
      </c>
    </row>
    <row r="4306" spans="2:6">
      <c r="B4306" s="1" t="s">
        <v>16163</v>
      </c>
      <c r="C4306" s="1">
        <v>1</v>
      </c>
      <c r="D4306" s="1" t="s">
        <v>3077</v>
      </c>
      <c r="E4306" s="17">
        <v>0.67248842592592595</v>
      </c>
      <c r="F4306" s="1" t="s">
        <v>4</v>
      </c>
    </row>
    <row r="4307" spans="2:6">
      <c r="B4307" s="1" t="s">
        <v>16174</v>
      </c>
      <c r="C4307" s="1">
        <v>2</v>
      </c>
      <c r="D4307" s="1" t="s">
        <v>13760</v>
      </c>
      <c r="E4307" s="17">
        <v>0.67254629629629603</v>
      </c>
      <c r="F4307" s="1" t="s">
        <v>4</v>
      </c>
    </row>
    <row r="4308" spans="2:6">
      <c r="B4308" s="1" t="s">
        <v>16175</v>
      </c>
      <c r="C4308" s="1">
        <v>1</v>
      </c>
      <c r="D4308" s="1" t="s">
        <v>13753</v>
      </c>
      <c r="E4308" s="17">
        <v>0.67269675925925898</v>
      </c>
      <c r="F4308" s="1" t="s">
        <v>4</v>
      </c>
    </row>
    <row r="4309" spans="2:6">
      <c r="B4309" s="1" t="s">
        <v>16173</v>
      </c>
      <c r="C4309" s="1">
        <v>1</v>
      </c>
      <c r="D4309" s="1" t="s">
        <v>3077</v>
      </c>
      <c r="E4309" s="17">
        <v>0.67273148148148099</v>
      </c>
      <c r="F4309" s="1" t="s">
        <v>4</v>
      </c>
    </row>
    <row r="4310" spans="2:6">
      <c r="B4310" s="1" t="s">
        <v>16176</v>
      </c>
      <c r="C4310" s="1">
        <v>4</v>
      </c>
      <c r="D4310" s="1" t="s">
        <v>13762</v>
      </c>
      <c r="E4310" s="17">
        <v>0.67290509259259301</v>
      </c>
      <c r="F4310" s="1" t="s">
        <v>4</v>
      </c>
    </row>
    <row r="4311" spans="2:6">
      <c r="B4311" s="1" t="s">
        <v>16177</v>
      </c>
      <c r="C4311" s="1">
        <v>1</v>
      </c>
      <c r="D4311" s="1" t="s">
        <v>13687</v>
      </c>
      <c r="E4311" s="17">
        <v>0.67305555555555596</v>
      </c>
      <c r="F4311" s="1" t="s">
        <v>4</v>
      </c>
    </row>
    <row r="4312" spans="2:6">
      <c r="B4312" s="1" t="s">
        <v>16164</v>
      </c>
      <c r="C4312" s="1">
        <v>1</v>
      </c>
      <c r="D4312" s="1" t="s">
        <v>3077</v>
      </c>
      <c r="E4312" s="17">
        <v>0.67313657407407401</v>
      </c>
      <c r="F4312" s="1" t="s">
        <v>4</v>
      </c>
    </row>
    <row r="4313" spans="2:6">
      <c r="B4313" s="1" t="s">
        <v>16178</v>
      </c>
      <c r="C4313" s="1">
        <v>1</v>
      </c>
      <c r="D4313" s="1" t="s">
        <v>13687</v>
      </c>
      <c r="E4313" s="17">
        <v>0.67318287037036995</v>
      </c>
      <c r="F4313" s="1" t="s">
        <v>4</v>
      </c>
    </row>
    <row r="4314" spans="2:6">
      <c r="B4314" s="1" t="s">
        <v>15546</v>
      </c>
      <c r="C4314" s="1">
        <v>1</v>
      </c>
      <c r="D4314" s="1" t="s">
        <v>3077</v>
      </c>
      <c r="E4314" s="17">
        <v>0.67324074074074103</v>
      </c>
      <c r="F4314" s="1" t="s">
        <v>4</v>
      </c>
    </row>
    <row r="4315" spans="2:6">
      <c r="B4315" s="1" t="s">
        <v>16179</v>
      </c>
      <c r="C4315" s="1">
        <v>5</v>
      </c>
      <c r="D4315" s="1" t="s">
        <v>13753</v>
      </c>
      <c r="E4315" s="17">
        <v>0.67325231481481496</v>
      </c>
      <c r="F4315" s="1" t="s">
        <v>4</v>
      </c>
    </row>
    <row r="4316" spans="2:6">
      <c r="B4316" s="1" t="s">
        <v>16180</v>
      </c>
      <c r="C4316" s="1">
        <v>1</v>
      </c>
      <c r="D4316" s="1" t="s">
        <v>13753</v>
      </c>
      <c r="E4316" s="17">
        <v>0.67337962962963005</v>
      </c>
      <c r="F4316" s="1" t="s">
        <v>4</v>
      </c>
    </row>
    <row r="4317" spans="2:6">
      <c r="B4317" s="1" t="s">
        <v>15792</v>
      </c>
      <c r="C4317" s="1">
        <v>1</v>
      </c>
      <c r="D4317" s="1" t="s">
        <v>13762</v>
      </c>
      <c r="E4317" s="17">
        <v>0.67348379629629596</v>
      </c>
      <c r="F4317" s="1" t="s">
        <v>4</v>
      </c>
    </row>
    <row r="4318" spans="2:6">
      <c r="B4318" s="1" t="s">
        <v>16181</v>
      </c>
      <c r="C4318" s="1">
        <v>1</v>
      </c>
      <c r="D4318" s="1" t="s">
        <v>13760</v>
      </c>
      <c r="E4318" s="17">
        <v>0.67371527777777795</v>
      </c>
      <c r="F4318" s="1" t="s">
        <v>4</v>
      </c>
    </row>
    <row r="4319" spans="2:6">
      <c r="B4319" s="1" t="s">
        <v>16170</v>
      </c>
      <c r="C4319" s="1">
        <v>1</v>
      </c>
      <c r="D4319" s="1" t="s">
        <v>3077</v>
      </c>
      <c r="E4319" s="17">
        <v>0.67377314814814804</v>
      </c>
      <c r="F4319" s="1" t="s">
        <v>4</v>
      </c>
    </row>
    <row r="4320" spans="2:6">
      <c r="B4320" s="1" t="s">
        <v>16182</v>
      </c>
      <c r="C4320" s="1">
        <v>1</v>
      </c>
      <c r="D4320" s="1" t="s">
        <v>13753</v>
      </c>
      <c r="E4320" s="17">
        <v>0.67380787037037004</v>
      </c>
      <c r="F4320" s="1" t="s">
        <v>4</v>
      </c>
    </row>
    <row r="4321" spans="2:6">
      <c r="B4321" s="1" t="s">
        <v>16175</v>
      </c>
      <c r="C4321" s="1">
        <v>1</v>
      </c>
      <c r="D4321" s="1" t="s">
        <v>13746</v>
      </c>
      <c r="E4321" s="17">
        <v>0.67380787037037004</v>
      </c>
      <c r="F4321" s="1" t="s">
        <v>4</v>
      </c>
    </row>
    <row r="4322" spans="2:6">
      <c r="B4322" s="1" t="s">
        <v>16183</v>
      </c>
      <c r="C4322" s="1">
        <v>1</v>
      </c>
      <c r="D4322" s="1" t="s">
        <v>13753</v>
      </c>
      <c r="E4322" s="17">
        <v>0.67388888888888898</v>
      </c>
      <c r="F4322" s="1" t="s">
        <v>4</v>
      </c>
    </row>
    <row r="4323" spans="2:6">
      <c r="B4323" s="1" t="s">
        <v>16184</v>
      </c>
      <c r="C4323" s="1">
        <v>1</v>
      </c>
      <c r="D4323" s="1" t="s">
        <v>3076</v>
      </c>
      <c r="E4323" s="17">
        <v>0.67391203703703695</v>
      </c>
      <c r="F4323" s="1" t="s">
        <v>4</v>
      </c>
    </row>
    <row r="4324" spans="2:6">
      <c r="B4324" s="1" t="s">
        <v>15839</v>
      </c>
      <c r="C4324" s="1">
        <v>1</v>
      </c>
      <c r="D4324" s="1" t="s">
        <v>3095</v>
      </c>
      <c r="E4324" s="17">
        <v>0.67409722222222201</v>
      </c>
      <c r="F4324" s="1" t="s">
        <v>4</v>
      </c>
    </row>
    <row r="4325" spans="2:6">
      <c r="B4325" s="1" t="s">
        <v>16181</v>
      </c>
      <c r="C4325" s="1">
        <v>1</v>
      </c>
      <c r="D4325" s="1" t="s">
        <v>3095</v>
      </c>
      <c r="E4325" s="17">
        <v>0.67414351851851895</v>
      </c>
      <c r="F4325" s="1" t="s">
        <v>4</v>
      </c>
    </row>
    <row r="4326" spans="2:6">
      <c r="B4326" s="1" t="s">
        <v>16185</v>
      </c>
      <c r="C4326" s="1">
        <v>1</v>
      </c>
      <c r="D4326" s="1" t="s">
        <v>13687</v>
      </c>
      <c r="E4326" s="17">
        <v>0.67418981481481499</v>
      </c>
      <c r="F4326" s="1" t="s">
        <v>4</v>
      </c>
    </row>
    <row r="4327" spans="2:6">
      <c r="B4327" s="1" t="s">
        <v>16186</v>
      </c>
      <c r="C4327" s="1">
        <v>1</v>
      </c>
      <c r="D4327" s="1" t="s">
        <v>13760</v>
      </c>
      <c r="E4327" s="17">
        <v>0.67418981481481499</v>
      </c>
      <c r="F4327" s="1" t="s">
        <v>4</v>
      </c>
    </row>
    <row r="4328" spans="2:6">
      <c r="B4328" s="1" t="s">
        <v>15889</v>
      </c>
      <c r="C4328" s="1">
        <v>2</v>
      </c>
      <c r="D4328" s="1" t="s">
        <v>3095</v>
      </c>
      <c r="E4328" s="17">
        <v>0.67418981481481499</v>
      </c>
      <c r="F4328" s="1" t="s">
        <v>4</v>
      </c>
    </row>
    <row r="4329" spans="2:6">
      <c r="B4329" s="1" t="s">
        <v>16187</v>
      </c>
      <c r="C4329" s="1">
        <v>5</v>
      </c>
      <c r="D4329" s="1" t="s">
        <v>13753</v>
      </c>
      <c r="E4329" s="17">
        <v>0.67430555555555605</v>
      </c>
      <c r="F4329" s="1" t="s">
        <v>4</v>
      </c>
    </row>
    <row r="4330" spans="2:6">
      <c r="B4330" s="1" t="s">
        <v>16174</v>
      </c>
      <c r="C4330" s="1">
        <v>2</v>
      </c>
      <c r="D4330" s="1" t="s">
        <v>13746</v>
      </c>
      <c r="E4330" s="17">
        <v>0.67432870370370401</v>
      </c>
      <c r="F4330" s="1" t="s">
        <v>4</v>
      </c>
    </row>
    <row r="4331" spans="2:6">
      <c r="B4331" s="1" t="s">
        <v>16188</v>
      </c>
      <c r="C4331" s="1">
        <v>1</v>
      </c>
      <c r="D4331" s="1" t="s">
        <v>13760</v>
      </c>
      <c r="E4331" s="17">
        <v>0.67436342592592602</v>
      </c>
      <c r="F4331" s="1" t="s">
        <v>4</v>
      </c>
    </row>
    <row r="4332" spans="2:6">
      <c r="B4332" s="1" t="s">
        <v>16189</v>
      </c>
      <c r="C4332" s="1">
        <v>1</v>
      </c>
      <c r="D4332" s="1" t="s">
        <v>13687</v>
      </c>
      <c r="E4332" s="17">
        <v>0.67438657407407399</v>
      </c>
      <c r="F4332" s="1" t="s">
        <v>4</v>
      </c>
    </row>
    <row r="4333" spans="2:6">
      <c r="B4333" s="1" t="s">
        <v>16190</v>
      </c>
      <c r="C4333" s="1">
        <v>1</v>
      </c>
      <c r="D4333" s="1" t="s">
        <v>13753</v>
      </c>
      <c r="E4333" s="17">
        <v>0.67440972222222195</v>
      </c>
      <c r="F4333" s="1" t="s">
        <v>4</v>
      </c>
    </row>
    <row r="4334" spans="2:6">
      <c r="B4334" s="1" t="s">
        <v>16191</v>
      </c>
      <c r="C4334" s="1">
        <v>1</v>
      </c>
      <c r="D4334" s="1" t="s">
        <v>3076</v>
      </c>
      <c r="E4334" s="17">
        <v>0.67442129629629599</v>
      </c>
      <c r="F4334" s="1" t="s">
        <v>4</v>
      </c>
    </row>
    <row r="4335" spans="2:6">
      <c r="B4335" s="1" t="s">
        <v>16192</v>
      </c>
      <c r="C4335" s="1">
        <v>1</v>
      </c>
      <c r="D4335" s="1" t="s">
        <v>13760</v>
      </c>
      <c r="E4335" s="17">
        <v>0.67452546296296301</v>
      </c>
      <c r="F4335" s="1" t="s">
        <v>4</v>
      </c>
    </row>
    <row r="4336" spans="2:6">
      <c r="B4336" s="1" t="s">
        <v>16186</v>
      </c>
      <c r="C4336" s="1">
        <v>1</v>
      </c>
      <c r="D4336" s="1" t="s">
        <v>3095</v>
      </c>
      <c r="E4336" s="17">
        <v>0.67471064814814796</v>
      </c>
      <c r="F4336" s="1" t="s">
        <v>4</v>
      </c>
    </row>
    <row r="4337" spans="2:6">
      <c r="B4337" s="1" t="s">
        <v>16193</v>
      </c>
      <c r="C4337" s="1">
        <v>1</v>
      </c>
      <c r="D4337" s="1" t="s">
        <v>13687</v>
      </c>
      <c r="E4337" s="17">
        <v>0.67474537037036997</v>
      </c>
      <c r="F4337" s="1" t="s">
        <v>4</v>
      </c>
    </row>
    <row r="4338" spans="2:6">
      <c r="B4338" s="1" t="s">
        <v>16191</v>
      </c>
      <c r="C4338" s="1">
        <v>1</v>
      </c>
      <c r="D4338" s="1" t="s">
        <v>3095</v>
      </c>
      <c r="E4338" s="17">
        <v>0.67480324074074105</v>
      </c>
      <c r="F4338" s="1" t="s">
        <v>4</v>
      </c>
    </row>
    <row r="4339" spans="2:6">
      <c r="B4339" s="1" t="s">
        <v>16185</v>
      </c>
      <c r="C4339" s="1">
        <v>1</v>
      </c>
      <c r="D4339" s="1" t="s">
        <v>3095</v>
      </c>
      <c r="E4339" s="17">
        <v>0.67488425925925899</v>
      </c>
      <c r="F4339" s="1" t="s">
        <v>4</v>
      </c>
    </row>
    <row r="4340" spans="2:6">
      <c r="B4340" s="1" t="s">
        <v>16194</v>
      </c>
      <c r="C4340" s="1">
        <v>1</v>
      </c>
      <c r="D4340" s="1" t="s">
        <v>3076</v>
      </c>
      <c r="E4340" s="17">
        <v>0.67489583333333303</v>
      </c>
      <c r="F4340" s="1" t="s">
        <v>4</v>
      </c>
    </row>
    <row r="4341" spans="2:6">
      <c r="B4341" s="1" t="s">
        <v>16195</v>
      </c>
      <c r="C4341" s="1">
        <v>1</v>
      </c>
      <c r="D4341" s="1" t="s">
        <v>3076</v>
      </c>
      <c r="E4341" s="17">
        <v>0.67494212962962996</v>
      </c>
      <c r="F4341" s="1" t="s">
        <v>4</v>
      </c>
    </row>
    <row r="4342" spans="2:6">
      <c r="B4342" s="1" t="s">
        <v>16167</v>
      </c>
      <c r="C4342" s="1">
        <v>5</v>
      </c>
      <c r="D4342" s="1" t="s">
        <v>3078</v>
      </c>
      <c r="E4342" s="17">
        <v>0.67512731481481503</v>
      </c>
      <c r="F4342" s="1" t="s">
        <v>4</v>
      </c>
    </row>
    <row r="4343" spans="2:6">
      <c r="B4343" s="1" t="s">
        <v>16194</v>
      </c>
      <c r="C4343" s="1">
        <v>1</v>
      </c>
      <c r="D4343" s="1" t="s">
        <v>3095</v>
      </c>
      <c r="E4343" s="17">
        <v>0.67523148148148104</v>
      </c>
      <c r="F4343" s="1" t="s">
        <v>4</v>
      </c>
    </row>
    <row r="4344" spans="2:6">
      <c r="B4344" s="1" t="s">
        <v>16135</v>
      </c>
      <c r="C4344" s="1">
        <v>1</v>
      </c>
      <c r="D4344" s="1" t="s">
        <v>13746</v>
      </c>
      <c r="E4344" s="17">
        <v>0.67525462962963001</v>
      </c>
      <c r="F4344" s="1" t="s">
        <v>4</v>
      </c>
    </row>
    <row r="4345" spans="2:6">
      <c r="B4345" s="1" t="s">
        <v>16196</v>
      </c>
      <c r="C4345" s="1">
        <v>1</v>
      </c>
      <c r="D4345" s="1" t="s">
        <v>13760</v>
      </c>
      <c r="E4345" s="17">
        <v>0.67528935185185202</v>
      </c>
      <c r="F4345" s="1" t="s">
        <v>4</v>
      </c>
    </row>
    <row r="4346" spans="2:6">
      <c r="B4346" s="1" t="s">
        <v>16118</v>
      </c>
      <c r="C4346" s="1">
        <v>2</v>
      </c>
      <c r="D4346" s="1" t="s">
        <v>3078</v>
      </c>
      <c r="E4346" s="17">
        <v>0.67533564814814795</v>
      </c>
      <c r="F4346" s="1" t="s">
        <v>4</v>
      </c>
    </row>
    <row r="4347" spans="2:6">
      <c r="B4347" s="1" t="s">
        <v>16098</v>
      </c>
      <c r="C4347" s="1">
        <v>1</v>
      </c>
      <c r="D4347" s="1" t="s">
        <v>3078</v>
      </c>
      <c r="E4347" s="17">
        <v>0.67535879629629603</v>
      </c>
      <c r="F4347" s="1" t="s">
        <v>4</v>
      </c>
    </row>
    <row r="4348" spans="2:6">
      <c r="B4348" s="1" t="s">
        <v>16189</v>
      </c>
      <c r="C4348" s="1">
        <v>1</v>
      </c>
      <c r="D4348" s="1" t="s">
        <v>13762</v>
      </c>
      <c r="E4348" s="17">
        <v>0.67535879629629603</v>
      </c>
      <c r="F4348" s="1" t="s">
        <v>4</v>
      </c>
    </row>
    <row r="4349" spans="2:6">
      <c r="B4349" s="1" t="s">
        <v>16197</v>
      </c>
      <c r="C4349" s="1">
        <v>1</v>
      </c>
      <c r="D4349" s="1" t="s">
        <v>13753</v>
      </c>
      <c r="E4349" s="17">
        <v>0.67538194444444399</v>
      </c>
      <c r="F4349" s="1" t="s">
        <v>4</v>
      </c>
    </row>
    <row r="4350" spans="2:6">
      <c r="B4350" s="1" t="s">
        <v>16198</v>
      </c>
      <c r="C4350" s="1">
        <v>1</v>
      </c>
      <c r="D4350" s="1" t="s">
        <v>13753</v>
      </c>
      <c r="E4350" s="17">
        <v>0.675416666666667</v>
      </c>
      <c r="F4350" s="1" t="s">
        <v>4</v>
      </c>
    </row>
    <row r="4351" spans="2:6">
      <c r="B4351" s="1" t="s">
        <v>16199</v>
      </c>
      <c r="C4351" s="1">
        <v>1</v>
      </c>
      <c r="D4351" s="1" t="s">
        <v>13753</v>
      </c>
      <c r="E4351" s="17">
        <v>0.67559027777777803</v>
      </c>
      <c r="F4351" s="1" t="s">
        <v>4</v>
      </c>
    </row>
    <row r="4352" spans="2:6">
      <c r="B4352" s="1" t="s">
        <v>16182</v>
      </c>
      <c r="C4352" s="1">
        <v>1</v>
      </c>
      <c r="D4352" s="1" t="s">
        <v>3095</v>
      </c>
      <c r="E4352" s="17">
        <v>0.67559027777777803</v>
      </c>
      <c r="F4352" s="1" t="s">
        <v>4</v>
      </c>
    </row>
    <row r="4353" spans="2:6">
      <c r="B4353" s="1" t="s">
        <v>16141</v>
      </c>
      <c r="C4353" s="1">
        <v>1</v>
      </c>
      <c r="D4353" s="1" t="s">
        <v>3078</v>
      </c>
      <c r="E4353" s="17">
        <v>0.67562500000000003</v>
      </c>
      <c r="F4353" s="1" t="s">
        <v>4</v>
      </c>
    </row>
    <row r="4354" spans="2:6">
      <c r="B4354" s="1" t="s">
        <v>16200</v>
      </c>
      <c r="C4354" s="1">
        <v>1</v>
      </c>
      <c r="D4354" s="1" t="s">
        <v>3077</v>
      </c>
      <c r="E4354" s="17">
        <v>0.67563657407407396</v>
      </c>
      <c r="F4354" s="1" t="s">
        <v>4</v>
      </c>
    </row>
    <row r="4355" spans="2:6">
      <c r="B4355" s="1" t="s">
        <v>16201</v>
      </c>
      <c r="C4355" s="1">
        <v>1</v>
      </c>
      <c r="D4355" s="1" t="s">
        <v>13760</v>
      </c>
      <c r="E4355" s="17">
        <v>0.675648148148148</v>
      </c>
      <c r="F4355" s="1" t="s">
        <v>4</v>
      </c>
    </row>
    <row r="4356" spans="2:6">
      <c r="B4356" s="1" t="s">
        <v>16202</v>
      </c>
      <c r="C4356" s="1">
        <v>1</v>
      </c>
      <c r="D4356" s="1" t="s">
        <v>13753</v>
      </c>
      <c r="E4356" s="17">
        <v>0.67567129629629596</v>
      </c>
      <c r="F4356" s="1" t="s">
        <v>4</v>
      </c>
    </row>
    <row r="4357" spans="2:6">
      <c r="B4357" s="1" t="s">
        <v>16203</v>
      </c>
      <c r="C4357" s="1">
        <v>1</v>
      </c>
      <c r="D4357" s="1" t="s">
        <v>13760</v>
      </c>
      <c r="E4357" s="17">
        <v>0.67571759259259301</v>
      </c>
      <c r="F4357" s="1" t="s">
        <v>4</v>
      </c>
    </row>
    <row r="4358" spans="2:6">
      <c r="B4358" s="1" t="s">
        <v>16204</v>
      </c>
      <c r="C4358" s="1">
        <v>1</v>
      </c>
      <c r="D4358" s="1" t="s">
        <v>13687</v>
      </c>
      <c r="E4358" s="17">
        <v>0.67572916666666705</v>
      </c>
      <c r="F4358" s="1" t="s">
        <v>4</v>
      </c>
    </row>
    <row r="4359" spans="2:6">
      <c r="B4359" s="1" t="s">
        <v>16195</v>
      </c>
      <c r="C4359" s="1">
        <v>1</v>
      </c>
      <c r="D4359" s="1" t="s">
        <v>13746</v>
      </c>
      <c r="E4359" s="17">
        <v>0.67574074074074097</v>
      </c>
      <c r="F4359" s="1" t="s">
        <v>4</v>
      </c>
    </row>
    <row r="4360" spans="2:6">
      <c r="B4360" s="1" t="s">
        <v>16205</v>
      </c>
      <c r="C4360" s="1">
        <v>1</v>
      </c>
      <c r="D4360" s="1" t="s">
        <v>13760</v>
      </c>
      <c r="E4360" s="17">
        <v>0.67579861111111095</v>
      </c>
      <c r="F4360" s="1" t="s">
        <v>4</v>
      </c>
    </row>
    <row r="4361" spans="2:6">
      <c r="B4361" s="1" t="s">
        <v>16206</v>
      </c>
      <c r="C4361" s="1">
        <v>1</v>
      </c>
      <c r="D4361" s="1" t="s">
        <v>13753</v>
      </c>
      <c r="E4361" s="17">
        <v>0.67585648148148103</v>
      </c>
      <c r="F4361" s="1" t="s">
        <v>4</v>
      </c>
    </row>
    <row r="4362" spans="2:6">
      <c r="B4362" s="1" t="s">
        <v>16204</v>
      </c>
      <c r="C4362" s="1">
        <v>1</v>
      </c>
      <c r="D4362" s="1" t="s">
        <v>13746</v>
      </c>
      <c r="E4362" s="17">
        <v>0.67586805555555596</v>
      </c>
      <c r="F4362" s="1" t="s">
        <v>4</v>
      </c>
    </row>
    <row r="4363" spans="2:6">
      <c r="B4363" s="1" t="s">
        <v>16190</v>
      </c>
      <c r="C4363" s="1">
        <v>1</v>
      </c>
      <c r="D4363" s="1" t="s">
        <v>3095</v>
      </c>
      <c r="E4363" s="17">
        <v>0.67587962962963</v>
      </c>
      <c r="F4363" s="1" t="s">
        <v>4</v>
      </c>
    </row>
    <row r="4364" spans="2:6">
      <c r="B4364" s="1" t="s">
        <v>16177</v>
      </c>
      <c r="C4364" s="1">
        <v>1</v>
      </c>
      <c r="D4364" s="1" t="s">
        <v>3077</v>
      </c>
      <c r="E4364" s="17">
        <v>0.67592592592592604</v>
      </c>
      <c r="F4364" s="1" t="s">
        <v>4</v>
      </c>
    </row>
    <row r="4365" spans="2:6">
      <c r="B4365" s="1" t="s">
        <v>16207</v>
      </c>
      <c r="C4365" s="1">
        <v>1</v>
      </c>
      <c r="D4365" s="1" t="s">
        <v>13760</v>
      </c>
      <c r="E4365" s="17">
        <v>0.67601851851851802</v>
      </c>
      <c r="F4365" s="1" t="s">
        <v>4</v>
      </c>
    </row>
    <row r="4366" spans="2:6">
      <c r="B4366" s="1" t="s">
        <v>16208</v>
      </c>
      <c r="C4366" s="1">
        <v>1</v>
      </c>
      <c r="D4366" s="1" t="s">
        <v>13753</v>
      </c>
      <c r="E4366" s="17">
        <v>0.67620370370370397</v>
      </c>
      <c r="F4366" s="1" t="s">
        <v>4</v>
      </c>
    </row>
    <row r="4367" spans="2:6">
      <c r="B4367" s="1" t="s">
        <v>16209</v>
      </c>
      <c r="C4367" s="1">
        <v>1</v>
      </c>
      <c r="D4367" s="1" t="s">
        <v>13760</v>
      </c>
      <c r="E4367" s="17">
        <v>0.67621527777777801</v>
      </c>
      <c r="F4367" s="1" t="s">
        <v>4</v>
      </c>
    </row>
    <row r="4368" spans="2:6">
      <c r="B4368" s="1" t="s">
        <v>16178</v>
      </c>
      <c r="C4368" s="1">
        <v>1</v>
      </c>
      <c r="D4368" s="1" t="s">
        <v>3078</v>
      </c>
      <c r="E4368" s="17">
        <v>0.67628472222222202</v>
      </c>
      <c r="F4368" s="1" t="s">
        <v>4</v>
      </c>
    </row>
    <row r="4369" spans="2:6">
      <c r="B4369" s="1" t="s">
        <v>16210</v>
      </c>
      <c r="C4369" s="1">
        <v>2</v>
      </c>
      <c r="D4369" s="1" t="s">
        <v>13760</v>
      </c>
      <c r="E4369" s="17">
        <v>0.67630787037036999</v>
      </c>
      <c r="F4369" s="1" t="s">
        <v>4</v>
      </c>
    </row>
    <row r="4370" spans="2:6">
      <c r="B4370" s="1" t="s">
        <v>16161</v>
      </c>
      <c r="C4370" s="1">
        <v>1</v>
      </c>
      <c r="D4370" s="1" t="s">
        <v>13762</v>
      </c>
      <c r="E4370" s="17">
        <v>0.67640046296296297</v>
      </c>
      <c r="F4370" s="1" t="s">
        <v>4</v>
      </c>
    </row>
    <row r="4371" spans="2:6">
      <c r="B4371" s="1" t="s">
        <v>16211</v>
      </c>
      <c r="C4371" s="1">
        <v>1</v>
      </c>
      <c r="D4371" s="1" t="s">
        <v>13753</v>
      </c>
      <c r="E4371" s="17">
        <v>0.67653935185185199</v>
      </c>
      <c r="F4371" s="1" t="s">
        <v>4</v>
      </c>
    </row>
    <row r="4372" spans="2:6">
      <c r="B4372" s="1" t="s">
        <v>16180</v>
      </c>
      <c r="C4372" s="1">
        <v>1</v>
      </c>
      <c r="D4372" s="1" t="s">
        <v>3077</v>
      </c>
      <c r="E4372" s="17">
        <v>0.67657407407407399</v>
      </c>
      <c r="F4372" s="1" t="s">
        <v>4</v>
      </c>
    </row>
    <row r="4373" spans="2:6">
      <c r="B4373" s="1" t="s">
        <v>16212</v>
      </c>
      <c r="C4373" s="1">
        <v>1</v>
      </c>
      <c r="D4373" s="1" t="s">
        <v>3076</v>
      </c>
      <c r="E4373" s="17">
        <v>0.67665509259259304</v>
      </c>
      <c r="F4373" s="1" t="s">
        <v>4</v>
      </c>
    </row>
    <row r="4374" spans="2:6">
      <c r="B4374" s="1" t="s">
        <v>16213</v>
      </c>
      <c r="C4374" s="1">
        <v>1</v>
      </c>
      <c r="D4374" s="1" t="s">
        <v>13753</v>
      </c>
      <c r="E4374" s="17">
        <v>0.67666666666666697</v>
      </c>
      <c r="F4374" s="1" t="s">
        <v>4</v>
      </c>
    </row>
    <row r="4375" spans="2:6">
      <c r="B4375" s="1" t="s">
        <v>16214</v>
      </c>
      <c r="C4375" s="1">
        <v>1</v>
      </c>
      <c r="D4375" s="1" t="s">
        <v>13753</v>
      </c>
      <c r="E4375" s="17">
        <v>0.67672453703703705</v>
      </c>
      <c r="F4375" s="1" t="s">
        <v>4</v>
      </c>
    </row>
    <row r="4376" spans="2:6">
      <c r="B4376" s="1" t="s">
        <v>16215</v>
      </c>
      <c r="C4376" s="1">
        <v>1</v>
      </c>
      <c r="D4376" s="1" t="s">
        <v>13753</v>
      </c>
      <c r="E4376" s="17">
        <v>0.67678240740740703</v>
      </c>
      <c r="F4376" s="1" t="s">
        <v>4</v>
      </c>
    </row>
    <row r="4377" spans="2:6">
      <c r="B4377" s="1" t="s">
        <v>16031</v>
      </c>
      <c r="C4377" s="1">
        <v>1</v>
      </c>
      <c r="D4377" s="1" t="s">
        <v>3078</v>
      </c>
      <c r="E4377" s="17">
        <v>0.67679398148148195</v>
      </c>
      <c r="F4377" s="1" t="s">
        <v>4</v>
      </c>
    </row>
    <row r="4378" spans="2:6">
      <c r="B4378" s="1" t="s">
        <v>16216</v>
      </c>
      <c r="C4378" s="1">
        <v>1</v>
      </c>
      <c r="D4378" s="1" t="s">
        <v>13753</v>
      </c>
      <c r="E4378" s="17">
        <v>0.676875</v>
      </c>
      <c r="F4378" s="1" t="s">
        <v>4</v>
      </c>
    </row>
    <row r="4379" spans="2:6">
      <c r="B4379" s="1" t="s">
        <v>16217</v>
      </c>
      <c r="C4379" s="1">
        <v>1</v>
      </c>
      <c r="D4379" s="1" t="s">
        <v>13753</v>
      </c>
      <c r="E4379" s="17">
        <v>0.67694444444444402</v>
      </c>
      <c r="F4379" s="1" t="s">
        <v>4</v>
      </c>
    </row>
    <row r="4380" spans="2:6">
      <c r="B4380" s="1" t="s">
        <v>16193</v>
      </c>
      <c r="C4380" s="1">
        <v>1</v>
      </c>
      <c r="D4380" s="1" t="s">
        <v>3077</v>
      </c>
      <c r="E4380" s="17">
        <v>0.67709490740740697</v>
      </c>
      <c r="F4380" s="1" t="s">
        <v>5</v>
      </c>
    </row>
    <row r="4381" spans="2:6">
      <c r="B4381" s="1" t="s">
        <v>16202</v>
      </c>
      <c r="C4381" s="1">
        <v>1</v>
      </c>
      <c r="D4381" s="1" t="s">
        <v>13746</v>
      </c>
      <c r="E4381" s="17">
        <v>0.67716435185185198</v>
      </c>
      <c r="F4381" s="1" t="s">
        <v>5</v>
      </c>
    </row>
    <row r="4382" spans="2:6">
      <c r="B4382" s="1" t="s">
        <v>16218</v>
      </c>
      <c r="C4382" s="1">
        <v>1</v>
      </c>
      <c r="D4382" s="1" t="s">
        <v>13687</v>
      </c>
      <c r="E4382" s="17">
        <v>0.67732638888888896</v>
      </c>
      <c r="F4382" s="1" t="s">
        <v>5</v>
      </c>
    </row>
    <row r="4383" spans="2:6">
      <c r="B4383" s="1" t="s">
        <v>16219</v>
      </c>
      <c r="C4383" s="1">
        <v>2</v>
      </c>
      <c r="D4383" s="1" t="s">
        <v>13753</v>
      </c>
      <c r="E4383" s="17">
        <v>0.67741898148148105</v>
      </c>
      <c r="F4383" s="1" t="s">
        <v>5</v>
      </c>
    </row>
    <row r="4384" spans="2:6">
      <c r="B4384" s="1" t="s">
        <v>16220</v>
      </c>
      <c r="C4384" s="1">
        <v>1</v>
      </c>
      <c r="D4384" s="1" t="s">
        <v>13753</v>
      </c>
      <c r="E4384" s="17">
        <v>0.67754629629629604</v>
      </c>
      <c r="F4384" s="1" t="s">
        <v>5</v>
      </c>
    </row>
    <row r="4385" spans="2:6">
      <c r="B4385" s="1" t="s">
        <v>16221</v>
      </c>
      <c r="C4385" s="1">
        <v>5</v>
      </c>
      <c r="D4385" s="1" t="s">
        <v>13753</v>
      </c>
      <c r="E4385" s="17">
        <v>0.67758101851851804</v>
      </c>
      <c r="F4385" s="1" t="s">
        <v>5</v>
      </c>
    </row>
    <row r="4386" spans="2:6">
      <c r="B4386" s="1" t="s">
        <v>16222</v>
      </c>
      <c r="C4386" s="1">
        <v>1</v>
      </c>
      <c r="D4386" s="1" t="s">
        <v>3076</v>
      </c>
      <c r="E4386" s="17">
        <v>0.67766203703703698</v>
      </c>
      <c r="F4386" s="1" t="s">
        <v>5</v>
      </c>
    </row>
    <row r="4387" spans="2:6">
      <c r="B4387" s="1" t="s">
        <v>14462</v>
      </c>
      <c r="C4387" s="1">
        <v>1</v>
      </c>
      <c r="D4387" s="1" t="s">
        <v>3095</v>
      </c>
      <c r="E4387" s="17">
        <v>0.67769675925925899</v>
      </c>
      <c r="F4387" s="1" t="s">
        <v>5</v>
      </c>
    </row>
    <row r="4388" spans="2:6">
      <c r="B4388" s="1" t="s">
        <v>16223</v>
      </c>
      <c r="C4388" s="1">
        <v>1</v>
      </c>
      <c r="D4388" s="1" t="s">
        <v>13687</v>
      </c>
      <c r="E4388" s="17">
        <v>0.67778935185185196</v>
      </c>
      <c r="F4388" s="1" t="s">
        <v>5</v>
      </c>
    </row>
    <row r="4389" spans="2:6">
      <c r="B4389" s="1" t="s">
        <v>16198</v>
      </c>
      <c r="C4389" s="1">
        <v>1</v>
      </c>
      <c r="D4389" s="1" t="s">
        <v>3095</v>
      </c>
      <c r="E4389" s="17">
        <v>0.677800925925926</v>
      </c>
      <c r="F4389" s="1" t="s">
        <v>5</v>
      </c>
    </row>
    <row r="4390" spans="2:6">
      <c r="B4390" s="1" t="s">
        <v>16224</v>
      </c>
      <c r="C4390" s="1">
        <v>1</v>
      </c>
      <c r="D4390" s="1" t="s">
        <v>13753</v>
      </c>
      <c r="E4390" s="17">
        <v>0.67795138888888895</v>
      </c>
      <c r="F4390" s="1" t="s">
        <v>5</v>
      </c>
    </row>
    <row r="4391" spans="2:6">
      <c r="B4391" s="1" t="s">
        <v>16225</v>
      </c>
      <c r="C4391" s="1">
        <v>1</v>
      </c>
      <c r="D4391" s="1" t="s">
        <v>13753</v>
      </c>
      <c r="E4391" s="17">
        <v>0.67809027777777797</v>
      </c>
      <c r="F4391" s="1" t="s">
        <v>5</v>
      </c>
    </row>
    <row r="4392" spans="2:6">
      <c r="B4392" s="1" t="s">
        <v>16226</v>
      </c>
      <c r="C4392" s="1">
        <v>1</v>
      </c>
      <c r="D4392" s="1" t="s">
        <v>13760</v>
      </c>
      <c r="E4392" s="17">
        <v>0.67817129629629602</v>
      </c>
      <c r="F4392" s="1" t="s">
        <v>5</v>
      </c>
    </row>
    <row r="4393" spans="2:6">
      <c r="B4393" s="1" t="s">
        <v>16227</v>
      </c>
      <c r="C4393" s="1">
        <v>1</v>
      </c>
      <c r="D4393" s="1" t="s">
        <v>13753</v>
      </c>
      <c r="E4393" s="17">
        <v>0.67817129629629602</v>
      </c>
      <c r="F4393" s="1" t="s">
        <v>5</v>
      </c>
    </row>
    <row r="4394" spans="2:6">
      <c r="B4394" s="1" t="s">
        <v>16228</v>
      </c>
      <c r="C4394" s="1">
        <v>1</v>
      </c>
      <c r="D4394" s="1" t="s">
        <v>13753</v>
      </c>
      <c r="E4394" s="17">
        <v>0.67818287037036995</v>
      </c>
      <c r="F4394" s="1" t="s">
        <v>5</v>
      </c>
    </row>
    <row r="4395" spans="2:6">
      <c r="B4395" s="1" t="s">
        <v>16103</v>
      </c>
      <c r="C4395" s="1">
        <v>1</v>
      </c>
      <c r="D4395" s="1" t="s">
        <v>13746</v>
      </c>
      <c r="E4395" s="17">
        <v>0.67820601851851803</v>
      </c>
      <c r="F4395" s="1" t="s">
        <v>5</v>
      </c>
    </row>
    <row r="4396" spans="2:6">
      <c r="B4396" s="1" t="s">
        <v>16213</v>
      </c>
      <c r="C4396" s="1">
        <v>1</v>
      </c>
      <c r="D4396" s="1" t="s">
        <v>13746</v>
      </c>
      <c r="E4396" s="17">
        <v>0.67824074074074103</v>
      </c>
      <c r="F4396" s="1" t="s">
        <v>5</v>
      </c>
    </row>
    <row r="4397" spans="2:6">
      <c r="B4397" s="1" t="s">
        <v>14516</v>
      </c>
      <c r="C4397" s="1">
        <v>1</v>
      </c>
      <c r="D4397" s="1" t="s">
        <v>13762</v>
      </c>
      <c r="E4397" s="17">
        <v>0.67831018518518504</v>
      </c>
      <c r="F4397" s="1" t="s">
        <v>5</v>
      </c>
    </row>
    <row r="4398" spans="2:6">
      <c r="B4398" s="1" t="s">
        <v>16218</v>
      </c>
      <c r="C4398" s="1">
        <v>1</v>
      </c>
      <c r="D4398" s="1" t="s">
        <v>13746</v>
      </c>
      <c r="E4398" s="17">
        <v>0.67832175925925897</v>
      </c>
      <c r="F4398" s="1" t="s">
        <v>5</v>
      </c>
    </row>
    <row r="4399" spans="2:6">
      <c r="B4399" s="1" t="s">
        <v>16229</v>
      </c>
      <c r="C4399" s="1">
        <v>1</v>
      </c>
      <c r="D4399" s="1" t="s">
        <v>13687</v>
      </c>
      <c r="E4399" s="17">
        <v>0.67836805555555602</v>
      </c>
      <c r="F4399" s="1" t="s">
        <v>5</v>
      </c>
    </row>
    <row r="4400" spans="2:6">
      <c r="B4400" s="1" t="s">
        <v>16212</v>
      </c>
      <c r="C4400" s="1">
        <v>1</v>
      </c>
      <c r="D4400" s="1" t="s">
        <v>13746</v>
      </c>
      <c r="E4400" s="17">
        <v>0.67854166666666704</v>
      </c>
      <c r="F4400" s="1" t="s">
        <v>5</v>
      </c>
    </row>
    <row r="4401" spans="2:6">
      <c r="B4401" s="1" t="s">
        <v>16229</v>
      </c>
      <c r="C4401" s="1">
        <v>1</v>
      </c>
      <c r="D4401" s="1" t="s">
        <v>13746</v>
      </c>
      <c r="E4401" s="17">
        <v>0.67858796296296298</v>
      </c>
      <c r="F4401" s="1" t="s">
        <v>5</v>
      </c>
    </row>
    <row r="4402" spans="2:6">
      <c r="B4402" s="1" t="s">
        <v>16230</v>
      </c>
      <c r="C4402" s="1">
        <v>1</v>
      </c>
      <c r="D4402" s="1" t="s">
        <v>13687</v>
      </c>
      <c r="E4402" s="17">
        <v>0.67866898148148103</v>
      </c>
      <c r="F4402" s="1" t="s">
        <v>5</v>
      </c>
    </row>
    <row r="4403" spans="2:6">
      <c r="B4403" s="1" t="s">
        <v>16162</v>
      </c>
      <c r="C4403" s="1">
        <v>1</v>
      </c>
      <c r="D4403" s="1" t="s">
        <v>3077</v>
      </c>
      <c r="E4403" s="17">
        <v>0.67879629629629601</v>
      </c>
      <c r="F4403" s="1" t="s">
        <v>5</v>
      </c>
    </row>
    <row r="4404" spans="2:6">
      <c r="B4404" s="1" t="s">
        <v>16230</v>
      </c>
      <c r="C4404" s="1">
        <v>1</v>
      </c>
      <c r="D4404" s="1" t="s">
        <v>3077</v>
      </c>
      <c r="E4404" s="17">
        <v>0.67884259259259305</v>
      </c>
      <c r="F4404" s="1" t="s">
        <v>5</v>
      </c>
    </row>
    <row r="4405" spans="2:6">
      <c r="B4405" s="1" t="s">
        <v>16231</v>
      </c>
      <c r="C4405" s="1">
        <v>1</v>
      </c>
      <c r="D4405" s="1" t="s">
        <v>13753</v>
      </c>
      <c r="E4405" s="17">
        <v>0.67894675925925896</v>
      </c>
      <c r="F4405" s="1" t="s">
        <v>5</v>
      </c>
    </row>
    <row r="4406" spans="2:6">
      <c r="B4406" s="1" t="s">
        <v>16232</v>
      </c>
      <c r="C4406" s="1">
        <v>1</v>
      </c>
      <c r="D4406" s="1" t="s">
        <v>13687</v>
      </c>
      <c r="E4406" s="17">
        <v>0.678958333333333</v>
      </c>
      <c r="F4406" s="1" t="s">
        <v>5</v>
      </c>
    </row>
    <row r="4407" spans="2:6">
      <c r="B4407" s="1" t="s">
        <v>16214</v>
      </c>
      <c r="C4407" s="1">
        <v>1</v>
      </c>
      <c r="D4407" s="1" t="s">
        <v>13746</v>
      </c>
      <c r="E4407" s="17">
        <v>0.67896990740740704</v>
      </c>
      <c r="F4407" s="1" t="s">
        <v>5</v>
      </c>
    </row>
    <row r="4408" spans="2:6">
      <c r="B4408" s="1" t="s">
        <v>16233</v>
      </c>
      <c r="C4408" s="1">
        <v>1</v>
      </c>
      <c r="D4408" s="1" t="s">
        <v>13746</v>
      </c>
      <c r="E4408" s="17">
        <v>0.67902777777777801</v>
      </c>
      <c r="F4408" s="1" t="s">
        <v>5</v>
      </c>
    </row>
    <row r="4409" spans="2:6">
      <c r="B4409" s="1" t="s">
        <v>16217</v>
      </c>
      <c r="C4409" s="1">
        <v>1</v>
      </c>
      <c r="D4409" s="1" t="s">
        <v>13746</v>
      </c>
      <c r="E4409" s="17">
        <v>0.67902777777777801</v>
      </c>
      <c r="F4409" s="1" t="s">
        <v>5</v>
      </c>
    </row>
    <row r="4410" spans="2:6">
      <c r="B4410" s="1" t="s">
        <v>16234</v>
      </c>
      <c r="C4410" s="1">
        <v>2</v>
      </c>
      <c r="D4410" s="1" t="s">
        <v>13753</v>
      </c>
      <c r="E4410" s="17">
        <v>0.67903935185185205</v>
      </c>
      <c r="F4410" s="1" t="s">
        <v>5</v>
      </c>
    </row>
    <row r="4411" spans="2:6">
      <c r="B4411" s="1" t="s">
        <v>16179</v>
      </c>
      <c r="C4411" s="1">
        <v>5</v>
      </c>
      <c r="D4411" s="1" t="s">
        <v>3078</v>
      </c>
      <c r="E4411" s="17">
        <v>0.67916666666666703</v>
      </c>
      <c r="F4411" s="1" t="s">
        <v>5</v>
      </c>
    </row>
    <row r="4412" spans="2:6">
      <c r="B4412" s="1" t="s">
        <v>16088</v>
      </c>
      <c r="C4412" s="1">
        <v>1</v>
      </c>
      <c r="D4412" s="1" t="s">
        <v>13762</v>
      </c>
      <c r="E4412" s="17">
        <v>0.67924768518518497</v>
      </c>
      <c r="F4412" s="1" t="s">
        <v>5</v>
      </c>
    </row>
    <row r="4413" spans="2:6">
      <c r="B4413" s="1" t="s">
        <v>16235</v>
      </c>
      <c r="C4413" s="1">
        <v>1</v>
      </c>
      <c r="D4413" s="1" t="s">
        <v>13753</v>
      </c>
      <c r="E4413" s="17">
        <v>0.67927083333333305</v>
      </c>
      <c r="F4413" s="1" t="s">
        <v>5</v>
      </c>
    </row>
    <row r="4414" spans="2:6">
      <c r="B4414" s="1" t="s">
        <v>16125</v>
      </c>
      <c r="C4414" s="1">
        <v>1</v>
      </c>
      <c r="D4414" s="1" t="s">
        <v>3078</v>
      </c>
      <c r="E4414" s="17">
        <v>0.67929398148148101</v>
      </c>
      <c r="F4414" s="1" t="s">
        <v>5</v>
      </c>
    </row>
    <row r="4415" spans="2:6">
      <c r="B4415" s="1" t="s">
        <v>16236</v>
      </c>
      <c r="C4415" s="1">
        <v>1</v>
      </c>
      <c r="D4415" s="1" t="s">
        <v>13753</v>
      </c>
      <c r="E4415" s="17">
        <v>0.67932870370370402</v>
      </c>
      <c r="F4415" s="1" t="s">
        <v>5</v>
      </c>
    </row>
    <row r="4416" spans="2:6">
      <c r="B4416" s="1" t="s">
        <v>16184</v>
      </c>
      <c r="C4416" s="1">
        <v>1</v>
      </c>
      <c r="D4416" s="1" t="s">
        <v>3078</v>
      </c>
      <c r="E4416" s="17">
        <v>0.67932870370370402</v>
      </c>
      <c r="F4416" s="1" t="s">
        <v>5</v>
      </c>
    </row>
    <row r="4417" spans="2:6">
      <c r="B4417" s="1" t="s">
        <v>16237</v>
      </c>
      <c r="C4417" s="1">
        <v>2</v>
      </c>
      <c r="D4417" s="1" t="s">
        <v>13760</v>
      </c>
      <c r="E4417" s="17">
        <v>0.679456018518519</v>
      </c>
      <c r="F4417" s="1" t="s">
        <v>5</v>
      </c>
    </row>
    <row r="4418" spans="2:6">
      <c r="B4418" s="1" t="s">
        <v>16208</v>
      </c>
      <c r="C4418" s="1">
        <v>1</v>
      </c>
      <c r="D4418" s="1" t="s">
        <v>13746</v>
      </c>
      <c r="E4418" s="17">
        <v>0.67972222222222201</v>
      </c>
      <c r="F4418" s="1" t="s">
        <v>5</v>
      </c>
    </row>
    <row r="4419" spans="2:6">
      <c r="B4419" s="1" t="s">
        <v>16238</v>
      </c>
      <c r="C4419" s="1">
        <v>1</v>
      </c>
      <c r="D4419" s="1" t="s">
        <v>13687</v>
      </c>
      <c r="E4419" s="17">
        <v>0.67981481481481498</v>
      </c>
      <c r="F4419" s="1" t="s">
        <v>5</v>
      </c>
    </row>
    <row r="4420" spans="2:6">
      <c r="B4420" s="1" t="s">
        <v>16239</v>
      </c>
      <c r="C4420" s="1">
        <v>5</v>
      </c>
      <c r="D4420" s="1" t="s">
        <v>13753</v>
      </c>
      <c r="E4420" s="17">
        <v>0.67989583333333303</v>
      </c>
      <c r="F4420" s="1" t="s">
        <v>5</v>
      </c>
    </row>
    <row r="4421" spans="2:6">
      <c r="B4421" s="1" t="s">
        <v>14382</v>
      </c>
      <c r="C4421" s="1">
        <v>1</v>
      </c>
      <c r="D4421" s="1" t="s">
        <v>3077</v>
      </c>
      <c r="E4421" s="17">
        <v>0.679918981481481</v>
      </c>
      <c r="F4421" s="1" t="s">
        <v>5</v>
      </c>
    </row>
    <row r="4422" spans="2:6">
      <c r="B4422" s="1" t="s">
        <v>16063</v>
      </c>
      <c r="C4422" s="1">
        <v>1</v>
      </c>
      <c r="D4422" s="1" t="s">
        <v>13746</v>
      </c>
      <c r="E4422" s="17">
        <v>0.679918981481481</v>
      </c>
      <c r="F4422" s="1" t="s">
        <v>5</v>
      </c>
    </row>
    <row r="4423" spans="2:6">
      <c r="B4423" s="1" t="s">
        <v>16215</v>
      </c>
      <c r="C4423" s="1">
        <v>1</v>
      </c>
      <c r="D4423" s="1" t="s">
        <v>3077</v>
      </c>
      <c r="E4423" s="17">
        <v>0.67996527777777804</v>
      </c>
      <c r="F4423" s="1" t="s">
        <v>5</v>
      </c>
    </row>
    <row r="4424" spans="2:6">
      <c r="B4424" s="1" t="s">
        <v>16240</v>
      </c>
      <c r="C4424" s="1">
        <v>1</v>
      </c>
      <c r="D4424" s="1" t="s">
        <v>13753</v>
      </c>
      <c r="E4424" s="17">
        <v>0.68009259259259303</v>
      </c>
      <c r="F4424" s="1" t="s">
        <v>5</v>
      </c>
    </row>
    <row r="4425" spans="2:6">
      <c r="B4425" s="1" t="s">
        <v>16226</v>
      </c>
      <c r="C4425" s="1">
        <v>1</v>
      </c>
      <c r="D4425" s="1" t="s">
        <v>3077</v>
      </c>
      <c r="E4425" s="17">
        <v>0.68017361111111097</v>
      </c>
      <c r="F4425" s="1" t="s">
        <v>5</v>
      </c>
    </row>
    <row r="4426" spans="2:6">
      <c r="B4426" s="1" t="s">
        <v>16238</v>
      </c>
      <c r="C4426" s="1">
        <v>1</v>
      </c>
      <c r="D4426" s="1" t="s">
        <v>3095</v>
      </c>
      <c r="E4426" s="17">
        <v>0.68031249999999999</v>
      </c>
      <c r="F4426" s="1" t="s">
        <v>5</v>
      </c>
    </row>
    <row r="4427" spans="2:6">
      <c r="B4427" s="1" t="s">
        <v>16227</v>
      </c>
      <c r="C4427" s="1">
        <v>1</v>
      </c>
      <c r="D4427" s="1" t="s">
        <v>3078</v>
      </c>
      <c r="E4427" s="17">
        <v>0.68033564814814795</v>
      </c>
      <c r="F4427" s="1" t="s">
        <v>5</v>
      </c>
    </row>
    <row r="4428" spans="2:6">
      <c r="B4428" s="1" t="s">
        <v>16241</v>
      </c>
      <c r="C4428" s="1">
        <v>1</v>
      </c>
      <c r="D4428" s="1" t="s">
        <v>13753</v>
      </c>
      <c r="E4428" s="17">
        <v>0.68045138888888901</v>
      </c>
      <c r="F4428" s="1" t="s">
        <v>5</v>
      </c>
    </row>
    <row r="4429" spans="2:6">
      <c r="B4429" s="1" t="s">
        <v>16242</v>
      </c>
      <c r="C4429" s="1">
        <v>1</v>
      </c>
      <c r="D4429" s="1" t="s">
        <v>3076</v>
      </c>
      <c r="E4429" s="17">
        <v>0.68045138888888901</v>
      </c>
      <c r="F4429" s="1" t="s">
        <v>5</v>
      </c>
    </row>
    <row r="4430" spans="2:6">
      <c r="B4430" s="1" t="s">
        <v>16231</v>
      </c>
      <c r="C4430" s="1">
        <v>1</v>
      </c>
      <c r="D4430" s="1" t="s">
        <v>3078</v>
      </c>
      <c r="E4430" s="17">
        <v>0.68047453703703698</v>
      </c>
      <c r="F4430" s="1" t="s">
        <v>5</v>
      </c>
    </row>
    <row r="4431" spans="2:6">
      <c r="B4431" s="1" t="s">
        <v>16239</v>
      </c>
      <c r="C4431" s="1">
        <v>5</v>
      </c>
      <c r="D4431" s="1" t="s">
        <v>3078</v>
      </c>
      <c r="E4431" s="17">
        <v>0.68056712962962995</v>
      </c>
      <c r="F4431" s="1" t="s">
        <v>5</v>
      </c>
    </row>
    <row r="4432" spans="2:6">
      <c r="B4432" s="1" t="s">
        <v>16243</v>
      </c>
      <c r="C4432" s="1">
        <v>1</v>
      </c>
      <c r="D4432" s="1" t="s">
        <v>13753</v>
      </c>
      <c r="E4432" s="17">
        <v>0.68065972222222204</v>
      </c>
      <c r="F4432" s="1" t="s">
        <v>5</v>
      </c>
    </row>
    <row r="4433" spans="2:6">
      <c r="B4433" s="1" t="s">
        <v>16244</v>
      </c>
      <c r="C4433" s="1">
        <v>1</v>
      </c>
      <c r="D4433" s="1" t="s">
        <v>13753</v>
      </c>
      <c r="E4433" s="17">
        <v>0.68069444444444405</v>
      </c>
      <c r="F4433" s="1" t="s">
        <v>5</v>
      </c>
    </row>
    <row r="4434" spans="2:6">
      <c r="B4434" s="1" t="s">
        <v>16245</v>
      </c>
      <c r="C4434" s="1">
        <v>1</v>
      </c>
      <c r="D4434" s="1" t="s">
        <v>13760</v>
      </c>
      <c r="E4434" s="17">
        <v>0.68100694444444398</v>
      </c>
      <c r="F4434" s="1" t="s">
        <v>5</v>
      </c>
    </row>
    <row r="4435" spans="2:6">
      <c r="B4435" s="1" t="s">
        <v>16246</v>
      </c>
      <c r="C4435" s="1">
        <v>1</v>
      </c>
      <c r="D4435" s="1" t="s">
        <v>13753</v>
      </c>
      <c r="E4435" s="17">
        <v>0.68104166666666699</v>
      </c>
      <c r="F4435" s="1" t="s">
        <v>5</v>
      </c>
    </row>
    <row r="4436" spans="2:6">
      <c r="B4436" s="1" t="s">
        <v>16247</v>
      </c>
      <c r="C4436" s="1">
        <v>1</v>
      </c>
      <c r="D4436" s="1" t="s">
        <v>3076</v>
      </c>
      <c r="E4436" s="17">
        <v>0.68107638888888899</v>
      </c>
      <c r="F4436" s="1" t="s">
        <v>5</v>
      </c>
    </row>
    <row r="4437" spans="2:6">
      <c r="B4437" s="1" t="s">
        <v>16187</v>
      </c>
      <c r="C4437" s="1">
        <v>5</v>
      </c>
      <c r="D4437" s="1" t="s">
        <v>3078</v>
      </c>
      <c r="E4437" s="17">
        <v>0.68107638888888899</v>
      </c>
      <c r="F4437" s="1" t="s">
        <v>5</v>
      </c>
    </row>
    <row r="4438" spans="2:6">
      <c r="B4438" s="1" t="s">
        <v>16248</v>
      </c>
      <c r="C4438" s="1">
        <v>1</v>
      </c>
      <c r="D4438" s="1" t="s">
        <v>3076</v>
      </c>
      <c r="E4438" s="17">
        <v>0.68112268518518504</v>
      </c>
      <c r="F4438" s="1" t="s">
        <v>5</v>
      </c>
    </row>
    <row r="4439" spans="2:6">
      <c r="B4439" s="1" t="s">
        <v>16241</v>
      </c>
      <c r="C4439" s="1">
        <v>1</v>
      </c>
      <c r="D4439" s="1" t="s">
        <v>3078</v>
      </c>
      <c r="E4439" s="17">
        <v>0.68114583333333301</v>
      </c>
      <c r="F4439" s="1" t="s">
        <v>5</v>
      </c>
    </row>
    <row r="4440" spans="2:6">
      <c r="B4440" s="1" t="s">
        <v>16249</v>
      </c>
      <c r="C4440" s="1">
        <v>1</v>
      </c>
      <c r="D4440" s="1" t="s">
        <v>3077</v>
      </c>
      <c r="E4440" s="17">
        <v>0.68115740740740705</v>
      </c>
      <c r="F4440" s="1" t="s">
        <v>5</v>
      </c>
    </row>
    <row r="4441" spans="2:6">
      <c r="B4441" s="1" t="s">
        <v>16250</v>
      </c>
      <c r="C4441" s="1">
        <v>1</v>
      </c>
      <c r="D4441" s="1" t="s">
        <v>13753</v>
      </c>
      <c r="E4441" s="17">
        <v>0.68116898148148197</v>
      </c>
      <c r="F4441" s="1" t="s">
        <v>5</v>
      </c>
    </row>
    <row r="4442" spans="2:6">
      <c r="B4442" s="1" t="s">
        <v>16242</v>
      </c>
      <c r="C4442" s="1">
        <v>1</v>
      </c>
      <c r="D4442" s="1" t="s">
        <v>13762</v>
      </c>
      <c r="E4442" s="17">
        <v>0.68120370370370398</v>
      </c>
      <c r="F4442" s="1" t="s">
        <v>5</v>
      </c>
    </row>
    <row r="4443" spans="2:6">
      <c r="B4443" s="1" t="s">
        <v>16251</v>
      </c>
      <c r="C4443" s="1">
        <v>1</v>
      </c>
      <c r="D4443" s="1" t="s">
        <v>13753</v>
      </c>
      <c r="E4443" s="17">
        <v>0.68122685185185206</v>
      </c>
      <c r="F4443" s="1" t="s">
        <v>5</v>
      </c>
    </row>
    <row r="4444" spans="2:6">
      <c r="B4444" s="1" t="s">
        <v>16252</v>
      </c>
      <c r="C4444" s="1">
        <v>1</v>
      </c>
      <c r="D4444" s="1" t="s">
        <v>13753</v>
      </c>
      <c r="E4444" s="17">
        <v>0.68128472222222203</v>
      </c>
      <c r="F4444" s="1" t="s">
        <v>5</v>
      </c>
    </row>
    <row r="4445" spans="2:6">
      <c r="B4445" s="1" t="s">
        <v>16253</v>
      </c>
      <c r="C4445" s="1">
        <v>1</v>
      </c>
      <c r="D4445" s="1" t="s">
        <v>13753</v>
      </c>
      <c r="E4445" s="17">
        <v>0.681342592592593</v>
      </c>
      <c r="F4445" s="1" t="s">
        <v>5</v>
      </c>
    </row>
    <row r="4446" spans="2:6">
      <c r="B4446" s="1" t="s">
        <v>16252</v>
      </c>
      <c r="C4446" s="1">
        <v>1</v>
      </c>
      <c r="D4446" s="1" t="s">
        <v>13746</v>
      </c>
      <c r="E4446" s="17">
        <v>0.68156249999999996</v>
      </c>
      <c r="F4446" s="1" t="s">
        <v>5</v>
      </c>
    </row>
    <row r="4447" spans="2:6">
      <c r="B4447" s="1" t="s">
        <v>16236</v>
      </c>
      <c r="C4447" s="1">
        <v>1</v>
      </c>
      <c r="D4447" s="1" t="s">
        <v>3078</v>
      </c>
      <c r="E4447" s="17">
        <v>0.681608796296296</v>
      </c>
      <c r="F4447" s="1" t="s">
        <v>5</v>
      </c>
    </row>
    <row r="4448" spans="2:6">
      <c r="B4448" s="1" t="s">
        <v>16254</v>
      </c>
      <c r="C4448" s="1">
        <v>2</v>
      </c>
      <c r="D4448" s="1" t="s">
        <v>3077</v>
      </c>
      <c r="E4448" s="17">
        <v>0.681840277777778</v>
      </c>
      <c r="F4448" s="1" t="s">
        <v>5</v>
      </c>
    </row>
    <row r="4449" spans="2:6">
      <c r="B4449" s="1" t="s">
        <v>16255</v>
      </c>
      <c r="C4449" s="1">
        <v>1</v>
      </c>
      <c r="D4449" s="1" t="s">
        <v>13760</v>
      </c>
      <c r="E4449" s="17">
        <v>0.68200231481481499</v>
      </c>
      <c r="F4449" s="1" t="s">
        <v>5</v>
      </c>
    </row>
    <row r="4450" spans="2:6">
      <c r="B4450" s="1" t="s">
        <v>16243</v>
      </c>
      <c r="C4450" s="1">
        <v>1</v>
      </c>
      <c r="D4450" s="1" t="s">
        <v>3095</v>
      </c>
      <c r="E4450" s="17">
        <v>0.68200231481481499</v>
      </c>
      <c r="F4450" s="1" t="s">
        <v>5</v>
      </c>
    </row>
    <row r="4451" spans="2:6">
      <c r="B4451" s="1" t="s">
        <v>16256</v>
      </c>
      <c r="C4451" s="1">
        <v>2</v>
      </c>
      <c r="D4451" s="1" t="s">
        <v>13753</v>
      </c>
      <c r="E4451" s="17">
        <v>0.68210648148148101</v>
      </c>
      <c r="F4451" s="1" t="s">
        <v>5</v>
      </c>
    </row>
    <row r="4452" spans="2:6">
      <c r="B4452" s="1" t="s">
        <v>16248</v>
      </c>
      <c r="C4452" s="1">
        <v>1</v>
      </c>
      <c r="D4452" s="1" t="s">
        <v>3095</v>
      </c>
      <c r="E4452" s="17">
        <v>0.68214120370370401</v>
      </c>
      <c r="F4452" s="1" t="s">
        <v>5</v>
      </c>
    </row>
    <row r="4453" spans="2:6">
      <c r="B4453" s="1" t="s">
        <v>14961</v>
      </c>
      <c r="C4453" s="1">
        <v>1</v>
      </c>
      <c r="D4453" s="1" t="s">
        <v>3095</v>
      </c>
      <c r="E4453" s="17">
        <v>0.68225694444444396</v>
      </c>
      <c r="F4453" s="1" t="s">
        <v>5</v>
      </c>
    </row>
    <row r="4454" spans="2:6">
      <c r="B4454" s="1" t="s">
        <v>16246</v>
      </c>
      <c r="C4454" s="1">
        <v>1</v>
      </c>
      <c r="D4454" s="1" t="s">
        <v>3077</v>
      </c>
      <c r="E4454" s="17">
        <v>0.68239583333333298</v>
      </c>
      <c r="F4454" s="1" t="s">
        <v>5</v>
      </c>
    </row>
    <row r="4455" spans="2:6">
      <c r="B4455" s="1" t="s">
        <v>16257</v>
      </c>
      <c r="C4455" s="1">
        <v>1</v>
      </c>
      <c r="D4455" s="1" t="s">
        <v>13687</v>
      </c>
      <c r="E4455" s="17">
        <v>0.68246527777777799</v>
      </c>
      <c r="F4455" s="1" t="s">
        <v>5</v>
      </c>
    </row>
    <row r="4456" spans="2:6">
      <c r="B4456" s="1" t="s">
        <v>14397</v>
      </c>
      <c r="C4456" s="1">
        <v>1</v>
      </c>
      <c r="D4456" s="1" t="s">
        <v>13746</v>
      </c>
      <c r="E4456" s="17">
        <v>0.6825</v>
      </c>
      <c r="F4456" s="1" t="s">
        <v>5</v>
      </c>
    </row>
    <row r="4457" spans="2:6">
      <c r="B4457" s="1" t="s">
        <v>16258</v>
      </c>
      <c r="C4457" s="1">
        <v>1</v>
      </c>
      <c r="D4457" s="1" t="s">
        <v>13760</v>
      </c>
      <c r="E4457" s="17">
        <v>0.68255787037036997</v>
      </c>
      <c r="F4457" s="1" t="s">
        <v>5</v>
      </c>
    </row>
    <row r="4458" spans="2:6">
      <c r="B4458" s="1" t="s">
        <v>16253</v>
      </c>
      <c r="C4458" s="1">
        <v>1</v>
      </c>
      <c r="D4458" s="1" t="s">
        <v>3095</v>
      </c>
      <c r="E4458" s="17">
        <v>0.68270833333333303</v>
      </c>
      <c r="F4458" s="1" t="s">
        <v>5</v>
      </c>
    </row>
    <row r="4459" spans="2:6">
      <c r="B4459" s="1" t="s">
        <v>16221</v>
      </c>
      <c r="C4459" s="1">
        <v>5</v>
      </c>
      <c r="D4459" s="1" t="s">
        <v>3078</v>
      </c>
      <c r="E4459" s="17">
        <v>0.682731481481481</v>
      </c>
      <c r="F4459" s="1" t="s">
        <v>5</v>
      </c>
    </row>
    <row r="4460" spans="2:6">
      <c r="B4460" s="1" t="s">
        <v>16255</v>
      </c>
      <c r="C4460" s="1">
        <v>1</v>
      </c>
      <c r="D4460" s="1" t="s">
        <v>3078</v>
      </c>
      <c r="E4460" s="17">
        <v>0.68289351851851898</v>
      </c>
      <c r="F4460" s="1" t="s">
        <v>5</v>
      </c>
    </row>
    <row r="4461" spans="2:6">
      <c r="B4461" s="1" t="s">
        <v>16259</v>
      </c>
      <c r="C4461" s="1">
        <v>1</v>
      </c>
      <c r="D4461" s="1" t="s">
        <v>13753</v>
      </c>
      <c r="E4461" s="17">
        <v>0.68305555555555597</v>
      </c>
      <c r="F4461" s="1" t="s">
        <v>5</v>
      </c>
    </row>
    <row r="4462" spans="2:6">
      <c r="B4462" s="1" t="s">
        <v>16250</v>
      </c>
      <c r="C4462" s="1">
        <v>1</v>
      </c>
      <c r="D4462" s="1" t="s">
        <v>3078</v>
      </c>
      <c r="E4462" s="17">
        <v>0.68312499999999998</v>
      </c>
      <c r="F4462" s="1" t="s">
        <v>5</v>
      </c>
    </row>
    <row r="4463" spans="2:6">
      <c r="B4463" s="1" t="s">
        <v>16260</v>
      </c>
      <c r="C4463" s="1">
        <v>1</v>
      </c>
      <c r="D4463" s="1" t="s">
        <v>3076</v>
      </c>
      <c r="E4463" s="17">
        <v>0.68313657407407402</v>
      </c>
      <c r="F4463" s="1" t="s">
        <v>5</v>
      </c>
    </row>
    <row r="4464" spans="2:6">
      <c r="B4464" s="1" t="s">
        <v>16261</v>
      </c>
      <c r="C4464" s="1">
        <v>1</v>
      </c>
      <c r="D4464" s="1" t="s">
        <v>13753</v>
      </c>
      <c r="E4464" s="17">
        <v>0.683263888888889</v>
      </c>
      <c r="F4464" s="1" t="s">
        <v>5</v>
      </c>
    </row>
    <row r="4465" spans="2:6">
      <c r="B4465" s="1" t="s">
        <v>16262</v>
      </c>
      <c r="C4465" s="1">
        <v>1</v>
      </c>
      <c r="D4465" s="1" t="s">
        <v>13687</v>
      </c>
      <c r="E4465" s="17">
        <v>0.68327546296296304</v>
      </c>
      <c r="F4465" s="1" t="s">
        <v>5</v>
      </c>
    </row>
    <row r="4466" spans="2:6">
      <c r="B4466" s="1" t="s">
        <v>16263</v>
      </c>
      <c r="C4466" s="1">
        <v>1</v>
      </c>
      <c r="D4466" s="1" t="s">
        <v>3076</v>
      </c>
      <c r="E4466" s="17">
        <v>0.68328703703703697</v>
      </c>
      <c r="F4466" s="1" t="s">
        <v>5</v>
      </c>
    </row>
    <row r="4467" spans="2:6">
      <c r="B4467" s="1" t="s">
        <v>16264</v>
      </c>
      <c r="C4467" s="1">
        <v>1</v>
      </c>
      <c r="D4467" s="1" t="s">
        <v>3076</v>
      </c>
      <c r="E4467" s="17">
        <v>0.68334490740740705</v>
      </c>
      <c r="F4467" s="1" t="s">
        <v>5</v>
      </c>
    </row>
    <row r="4468" spans="2:6">
      <c r="B4468" s="1" t="s">
        <v>16265</v>
      </c>
      <c r="C4468" s="1">
        <v>1</v>
      </c>
      <c r="D4468" s="1" t="s">
        <v>13753</v>
      </c>
      <c r="E4468" s="17">
        <v>0.68337962962962995</v>
      </c>
      <c r="F4468" s="1" t="s">
        <v>5</v>
      </c>
    </row>
    <row r="4469" spans="2:6">
      <c r="B4469" s="1" t="s">
        <v>16266</v>
      </c>
      <c r="C4469" s="1">
        <v>1</v>
      </c>
      <c r="D4469" s="1" t="s">
        <v>13753</v>
      </c>
      <c r="E4469" s="17">
        <v>0.683460648148148</v>
      </c>
      <c r="F4469" s="1" t="s">
        <v>5</v>
      </c>
    </row>
    <row r="4470" spans="2:6">
      <c r="B4470" s="1" t="s">
        <v>16267</v>
      </c>
      <c r="C4470" s="1">
        <v>2</v>
      </c>
      <c r="D4470" s="1" t="s">
        <v>13687</v>
      </c>
      <c r="E4470" s="17">
        <v>0.68349537037037</v>
      </c>
      <c r="F4470" s="1" t="s">
        <v>5</v>
      </c>
    </row>
    <row r="4471" spans="2:6">
      <c r="B4471" s="1" t="s">
        <v>16268</v>
      </c>
      <c r="C4471" s="1">
        <v>2</v>
      </c>
      <c r="D4471" s="1" t="s">
        <v>13687</v>
      </c>
      <c r="E4471" s="17">
        <v>0.68358796296296298</v>
      </c>
      <c r="F4471" s="1" t="s">
        <v>5</v>
      </c>
    </row>
    <row r="4472" spans="2:6">
      <c r="B4472" s="1" t="s">
        <v>16247</v>
      </c>
      <c r="C4472" s="1">
        <v>1</v>
      </c>
      <c r="D4472" s="1" t="s">
        <v>3095</v>
      </c>
      <c r="E4472" s="17">
        <v>0.68358796296296298</v>
      </c>
      <c r="F4472" s="1" t="s">
        <v>5</v>
      </c>
    </row>
    <row r="4473" spans="2:6">
      <c r="B4473" s="1" t="s">
        <v>16269</v>
      </c>
      <c r="C4473" s="1">
        <v>1</v>
      </c>
      <c r="D4473" s="1" t="s">
        <v>13753</v>
      </c>
      <c r="E4473" s="17">
        <v>0.68370370370370404</v>
      </c>
      <c r="F4473" s="1" t="s">
        <v>5</v>
      </c>
    </row>
    <row r="4474" spans="2:6">
      <c r="B4474" s="1" t="s">
        <v>15958</v>
      </c>
      <c r="C4474" s="1">
        <v>1</v>
      </c>
      <c r="D4474" s="1" t="s">
        <v>13746</v>
      </c>
      <c r="E4474" s="17">
        <v>0.68370370370370404</v>
      </c>
      <c r="F4474" s="1" t="s">
        <v>5</v>
      </c>
    </row>
    <row r="4475" spans="2:6">
      <c r="B4475" s="1" t="s">
        <v>16263</v>
      </c>
      <c r="C4475" s="1">
        <v>1</v>
      </c>
      <c r="D4475" s="1" t="s">
        <v>3078</v>
      </c>
      <c r="E4475" s="17">
        <v>0.683923611111111</v>
      </c>
      <c r="F4475" s="1" t="s">
        <v>5</v>
      </c>
    </row>
    <row r="4476" spans="2:6">
      <c r="B4476" s="1" t="s">
        <v>16264</v>
      </c>
      <c r="C4476" s="1">
        <v>1</v>
      </c>
      <c r="D4476" s="1" t="s">
        <v>3078</v>
      </c>
      <c r="E4476" s="17">
        <v>0.68400462962963005</v>
      </c>
      <c r="F4476" s="1" t="s">
        <v>5</v>
      </c>
    </row>
    <row r="4477" spans="2:6">
      <c r="B4477" s="1" t="s">
        <v>16258</v>
      </c>
      <c r="C4477" s="1">
        <v>1</v>
      </c>
      <c r="D4477" s="1" t="s">
        <v>13762</v>
      </c>
      <c r="E4477" s="17">
        <v>0.68401620370370397</v>
      </c>
      <c r="F4477" s="1" t="s">
        <v>5</v>
      </c>
    </row>
    <row r="4478" spans="2:6">
      <c r="B4478" s="1" t="s">
        <v>16210</v>
      </c>
      <c r="C4478" s="1">
        <v>2</v>
      </c>
      <c r="D4478" s="1" t="s">
        <v>3095</v>
      </c>
      <c r="E4478" s="17">
        <v>0.68405092592592598</v>
      </c>
      <c r="F4478" s="1" t="s">
        <v>5</v>
      </c>
    </row>
    <row r="4479" spans="2:6">
      <c r="B4479" s="1" t="s">
        <v>16270</v>
      </c>
      <c r="C4479" s="1">
        <v>1</v>
      </c>
      <c r="D4479" s="1" t="s">
        <v>3076</v>
      </c>
      <c r="E4479" s="17">
        <v>0.68412037037036999</v>
      </c>
      <c r="F4479" s="1" t="s">
        <v>5</v>
      </c>
    </row>
    <row r="4480" spans="2:6">
      <c r="B4480" s="1" t="s">
        <v>16271</v>
      </c>
      <c r="C4480" s="1">
        <v>1</v>
      </c>
      <c r="D4480" s="1" t="s">
        <v>13687</v>
      </c>
      <c r="E4480" s="17">
        <v>0.68413194444444403</v>
      </c>
      <c r="F4480" s="1" t="s">
        <v>5</v>
      </c>
    </row>
    <row r="4481" spans="2:6">
      <c r="B4481" s="1" t="s">
        <v>16272</v>
      </c>
      <c r="C4481" s="1">
        <v>1</v>
      </c>
      <c r="D4481" s="1" t="s">
        <v>13687</v>
      </c>
      <c r="E4481" s="17">
        <v>0.68427083333333305</v>
      </c>
      <c r="F4481" s="1" t="s">
        <v>5</v>
      </c>
    </row>
    <row r="4482" spans="2:6">
      <c r="B4482" s="1" t="s">
        <v>16273</v>
      </c>
      <c r="C4482" s="1">
        <v>1</v>
      </c>
      <c r="D4482" s="1" t="s">
        <v>13760</v>
      </c>
      <c r="E4482" s="17">
        <v>0.68427083333333305</v>
      </c>
      <c r="F4482" s="1" t="s">
        <v>5</v>
      </c>
    </row>
    <row r="4483" spans="2:6">
      <c r="B4483" s="1" t="s">
        <v>16257</v>
      </c>
      <c r="C4483" s="1">
        <v>1</v>
      </c>
      <c r="D4483" s="1" t="s">
        <v>3078</v>
      </c>
      <c r="E4483" s="17">
        <v>0.68428240740740698</v>
      </c>
      <c r="F4483" s="1" t="s">
        <v>5</v>
      </c>
    </row>
    <row r="4484" spans="2:6">
      <c r="B4484" s="1" t="s">
        <v>16261</v>
      </c>
      <c r="C4484" s="1">
        <v>1</v>
      </c>
      <c r="D4484" s="1" t="s">
        <v>13746</v>
      </c>
      <c r="E4484" s="17">
        <v>0.68431712962962998</v>
      </c>
      <c r="F4484" s="1" t="s">
        <v>5</v>
      </c>
    </row>
    <row r="4485" spans="2:6">
      <c r="B4485" s="1" t="s">
        <v>16240</v>
      </c>
      <c r="C4485" s="1">
        <v>1</v>
      </c>
      <c r="D4485" s="1" t="s">
        <v>13746</v>
      </c>
      <c r="E4485" s="17">
        <v>0.68435185185185199</v>
      </c>
      <c r="F4485" s="1" t="s">
        <v>5</v>
      </c>
    </row>
    <row r="4486" spans="2:6">
      <c r="B4486" s="1" t="s">
        <v>16274</v>
      </c>
      <c r="C4486" s="1">
        <v>1</v>
      </c>
      <c r="D4486" s="1" t="s">
        <v>13753</v>
      </c>
      <c r="E4486" s="17">
        <v>0.68438657407407399</v>
      </c>
      <c r="F4486" s="1" t="s">
        <v>5</v>
      </c>
    </row>
    <row r="4487" spans="2:6">
      <c r="B4487" s="1" t="s">
        <v>16203</v>
      </c>
      <c r="C4487" s="1">
        <v>1</v>
      </c>
      <c r="D4487" s="1" t="s">
        <v>13746</v>
      </c>
      <c r="E4487" s="17">
        <v>0.68438657407407399</v>
      </c>
      <c r="F4487" s="1" t="s">
        <v>5</v>
      </c>
    </row>
    <row r="4488" spans="2:6">
      <c r="B4488" s="1" t="s">
        <v>15279</v>
      </c>
      <c r="C4488" s="1">
        <v>1</v>
      </c>
      <c r="D4488" s="1" t="s">
        <v>3077</v>
      </c>
      <c r="E4488" s="17">
        <v>0.68440972222222196</v>
      </c>
      <c r="F4488" s="1" t="s">
        <v>5</v>
      </c>
    </row>
    <row r="4489" spans="2:6">
      <c r="B4489" s="1" t="s">
        <v>16275</v>
      </c>
      <c r="C4489" s="1">
        <v>1</v>
      </c>
      <c r="D4489" s="1" t="s">
        <v>13753</v>
      </c>
      <c r="E4489" s="17">
        <v>0.68443287037037004</v>
      </c>
      <c r="F4489" s="1" t="s">
        <v>5</v>
      </c>
    </row>
    <row r="4490" spans="2:6">
      <c r="B4490" s="1" t="s">
        <v>16251</v>
      </c>
      <c r="C4490" s="1">
        <v>1</v>
      </c>
      <c r="D4490" s="1" t="s">
        <v>3077</v>
      </c>
      <c r="E4490" s="17">
        <v>0.684456018518519</v>
      </c>
      <c r="F4490" s="1" t="s">
        <v>5</v>
      </c>
    </row>
    <row r="4491" spans="2:6">
      <c r="B4491" s="1" t="s">
        <v>15179</v>
      </c>
      <c r="C4491" s="1">
        <v>1</v>
      </c>
      <c r="D4491" s="1" t="s">
        <v>13762</v>
      </c>
      <c r="E4491" s="17">
        <v>0.68461805555555599</v>
      </c>
      <c r="F4491" s="1" t="s">
        <v>5</v>
      </c>
    </row>
    <row r="4492" spans="2:6">
      <c r="B4492" s="1" t="s">
        <v>16276</v>
      </c>
      <c r="C4492" s="1">
        <v>1</v>
      </c>
      <c r="D4492" s="1" t="s">
        <v>13753</v>
      </c>
      <c r="E4492" s="17">
        <v>0.68471064814814797</v>
      </c>
      <c r="F4492" s="1" t="s">
        <v>5</v>
      </c>
    </row>
    <row r="4493" spans="2:6">
      <c r="B4493" s="1" t="s">
        <v>16277</v>
      </c>
      <c r="C4493" s="1">
        <v>1</v>
      </c>
      <c r="D4493" s="1" t="s">
        <v>13687</v>
      </c>
      <c r="E4493" s="17">
        <v>0.68481481481481499</v>
      </c>
      <c r="F4493" s="1" t="s">
        <v>5</v>
      </c>
    </row>
    <row r="4494" spans="2:6">
      <c r="B4494" s="1" t="s">
        <v>16259</v>
      </c>
      <c r="C4494" s="1">
        <v>1</v>
      </c>
      <c r="D4494" s="1" t="s">
        <v>3095</v>
      </c>
      <c r="E4494" s="17">
        <v>0.68484953703703699</v>
      </c>
      <c r="F4494" s="1" t="s">
        <v>5</v>
      </c>
    </row>
    <row r="4495" spans="2:6">
      <c r="B4495" s="1" t="s">
        <v>16278</v>
      </c>
      <c r="C4495" s="1">
        <v>1</v>
      </c>
      <c r="D4495" s="1" t="s">
        <v>13753</v>
      </c>
      <c r="E4495" s="17">
        <v>0.68489583333333304</v>
      </c>
      <c r="F4495" s="1" t="s">
        <v>5</v>
      </c>
    </row>
    <row r="4496" spans="2:6">
      <c r="B4496" s="1" t="s">
        <v>16272</v>
      </c>
      <c r="C4496" s="1">
        <v>1</v>
      </c>
      <c r="D4496" s="1" t="s">
        <v>3095</v>
      </c>
      <c r="E4496" s="17">
        <v>0.68489583333333304</v>
      </c>
      <c r="F4496" s="1" t="s">
        <v>5</v>
      </c>
    </row>
    <row r="4497" spans="2:6">
      <c r="B4497" s="1" t="s">
        <v>16279</v>
      </c>
      <c r="C4497" s="1">
        <v>1</v>
      </c>
      <c r="D4497" s="1" t="s">
        <v>13760</v>
      </c>
      <c r="E4497" s="17">
        <v>0.68496527777777805</v>
      </c>
      <c r="F4497" s="1" t="s">
        <v>5</v>
      </c>
    </row>
    <row r="4498" spans="2:6">
      <c r="B4498" s="1" t="s">
        <v>16280</v>
      </c>
      <c r="C4498" s="1">
        <v>1</v>
      </c>
      <c r="D4498" s="1" t="s">
        <v>13687</v>
      </c>
      <c r="E4498" s="17">
        <v>0.68498842592592601</v>
      </c>
      <c r="F4498" s="1" t="s">
        <v>5</v>
      </c>
    </row>
    <row r="4499" spans="2:6">
      <c r="B4499" s="1" t="s">
        <v>16271</v>
      </c>
      <c r="C4499" s="1">
        <v>1</v>
      </c>
      <c r="D4499" s="1" t="s">
        <v>3095</v>
      </c>
      <c r="E4499" s="17">
        <v>0.68500000000000005</v>
      </c>
      <c r="F4499" s="1" t="s">
        <v>5</v>
      </c>
    </row>
    <row r="4500" spans="2:6">
      <c r="B4500" s="1" t="s">
        <v>16281</v>
      </c>
      <c r="C4500" s="1">
        <v>1</v>
      </c>
      <c r="D4500" s="1" t="s">
        <v>3076</v>
      </c>
      <c r="E4500" s="17">
        <v>0.68509259259259303</v>
      </c>
      <c r="F4500" s="1" t="s">
        <v>5</v>
      </c>
    </row>
    <row r="4501" spans="2:6">
      <c r="B4501" s="1" t="s">
        <v>16282</v>
      </c>
      <c r="C4501" s="1">
        <v>2</v>
      </c>
      <c r="D4501" s="1" t="s">
        <v>13687</v>
      </c>
      <c r="E4501" s="17">
        <v>0.685150462962963</v>
      </c>
      <c r="F4501" s="1" t="s">
        <v>5</v>
      </c>
    </row>
    <row r="4502" spans="2:6">
      <c r="B4502" s="1" t="s">
        <v>16283</v>
      </c>
      <c r="C4502" s="1">
        <v>1</v>
      </c>
      <c r="D4502" s="1" t="s">
        <v>13760</v>
      </c>
      <c r="E4502" s="17">
        <v>0.68540509259259297</v>
      </c>
      <c r="F4502" s="1" t="s">
        <v>5</v>
      </c>
    </row>
    <row r="4503" spans="2:6">
      <c r="B4503" s="1" t="s">
        <v>16280</v>
      </c>
      <c r="C4503" s="1">
        <v>1</v>
      </c>
      <c r="D4503" s="1" t="s">
        <v>3095</v>
      </c>
      <c r="E4503" s="17">
        <v>0.68543981481481497</v>
      </c>
      <c r="F4503" s="1" t="s">
        <v>5</v>
      </c>
    </row>
    <row r="4504" spans="2:6">
      <c r="B4504" s="1" t="s">
        <v>16284</v>
      </c>
      <c r="C4504" s="1">
        <v>1</v>
      </c>
      <c r="D4504" s="1" t="s">
        <v>13753</v>
      </c>
      <c r="E4504" s="17">
        <v>0.68547453703703698</v>
      </c>
      <c r="F4504" s="1" t="s">
        <v>5</v>
      </c>
    </row>
    <row r="4505" spans="2:6">
      <c r="B4505" s="1" t="s">
        <v>16268</v>
      </c>
      <c r="C4505" s="1">
        <v>2</v>
      </c>
      <c r="D4505" s="1" t="s">
        <v>13746</v>
      </c>
      <c r="E4505" s="17">
        <v>0.68547453703703698</v>
      </c>
      <c r="F4505" s="1" t="s">
        <v>5</v>
      </c>
    </row>
    <row r="4506" spans="2:6">
      <c r="B4506" s="1" t="s">
        <v>16237</v>
      </c>
      <c r="C4506" s="1">
        <v>2</v>
      </c>
      <c r="D4506" s="1" t="s">
        <v>13746</v>
      </c>
      <c r="E4506" s="17">
        <v>0.685578703703704</v>
      </c>
      <c r="F4506" s="1" t="s">
        <v>5</v>
      </c>
    </row>
    <row r="4507" spans="2:6">
      <c r="B4507" s="1" t="s">
        <v>16285</v>
      </c>
      <c r="C4507" s="1">
        <v>1</v>
      </c>
      <c r="D4507" s="1" t="s">
        <v>13760</v>
      </c>
      <c r="E4507" s="17">
        <v>0.68570601851851898</v>
      </c>
      <c r="F4507" s="1" t="s">
        <v>5</v>
      </c>
    </row>
    <row r="4508" spans="2:6">
      <c r="B4508" s="1" t="s">
        <v>16284</v>
      </c>
      <c r="C4508" s="1">
        <v>1</v>
      </c>
      <c r="D4508" s="1" t="s">
        <v>13746</v>
      </c>
      <c r="E4508" s="17">
        <v>0.68571759259259302</v>
      </c>
      <c r="F4508" s="1" t="s">
        <v>5</v>
      </c>
    </row>
    <row r="4509" spans="2:6">
      <c r="B4509" s="1" t="s">
        <v>16273</v>
      </c>
      <c r="C4509" s="1">
        <v>1</v>
      </c>
      <c r="D4509" s="1" t="s">
        <v>13762</v>
      </c>
      <c r="E4509" s="17">
        <v>0.68575231481481502</v>
      </c>
      <c r="F4509" s="1" t="s">
        <v>5</v>
      </c>
    </row>
    <row r="4510" spans="2:6">
      <c r="B4510" s="1" t="s">
        <v>16286</v>
      </c>
      <c r="C4510" s="1">
        <v>1</v>
      </c>
      <c r="D4510" s="1" t="s">
        <v>13753</v>
      </c>
      <c r="E4510" s="17">
        <v>0.68594907407407402</v>
      </c>
      <c r="F4510" s="1" t="s">
        <v>5</v>
      </c>
    </row>
    <row r="4511" spans="2:6">
      <c r="B4511" s="1" t="s">
        <v>16262</v>
      </c>
      <c r="C4511" s="1">
        <v>1</v>
      </c>
      <c r="D4511" s="1" t="s">
        <v>13746</v>
      </c>
      <c r="E4511" s="17">
        <v>0.68600694444444399</v>
      </c>
      <c r="F4511" s="1" t="s">
        <v>5</v>
      </c>
    </row>
    <row r="4512" spans="2:6">
      <c r="B4512" s="1" t="s">
        <v>16287</v>
      </c>
      <c r="C4512" s="1">
        <v>1</v>
      </c>
      <c r="D4512" s="1" t="s">
        <v>13753</v>
      </c>
      <c r="E4512" s="17">
        <v>0.68601851851851803</v>
      </c>
      <c r="F4512" s="1" t="s">
        <v>5</v>
      </c>
    </row>
    <row r="4513" spans="2:6">
      <c r="B4513" s="1" t="s">
        <v>16244</v>
      </c>
      <c r="C4513" s="1">
        <v>1</v>
      </c>
      <c r="D4513" s="1" t="s">
        <v>13746</v>
      </c>
      <c r="E4513" s="17">
        <v>0.68604166666666699</v>
      </c>
      <c r="F4513" s="1" t="s">
        <v>5</v>
      </c>
    </row>
    <row r="4514" spans="2:6">
      <c r="B4514" s="1" t="s">
        <v>16234</v>
      </c>
      <c r="C4514" s="1">
        <v>1</v>
      </c>
      <c r="D4514" s="1" t="s">
        <v>13746</v>
      </c>
      <c r="E4514" s="17">
        <v>0.68614583333333301</v>
      </c>
      <c r="F4514" s="1" t="s">
        <v>5</v>
      </c>
    </row>
    <row r="4515" spans="2:6">
      <c r="B4515" s="1" t="s">
        <v>15074</v>
      </c>
      <c r="C4515" s="1">
        <v>1</v>
      </c>
      <c r="D4515" s="1" t="s">
        <v>3077</v>
      </c>
      <c r="E4515" s="17">
        <v>0.68626157407407395</v>
      </c>
      <c r="F4515" s="1" t="s">
        <v>5</v>
      </c>
    </row>
    <row r="4516" spans="2:6">
      <c r="B4516" s="1" t="s">
        <v>16172</v>
      </c>
      <c r="C4516" s="1">
        <v>5</v>
      </c>
      <c r="D4516" s="1" t="s">
        <v>3078</v>
      </c>
      <c r="E4516" s="17">
        <v>0.68627314814814799</v>
      </c>
      <c r="F4516" s="1" t="s">
        <v>5</v>
      </c>
    </row>
    <row r="4517" spans="2:6">
      <c r="B4517" s="1" t="s">
        <v>16277</v>
      </c>
      <c r="C4517" s="1">
        <v>1</v>
      </c>
      <c r="D4517" s="1" t="s">
        <v>13746</v>
      </c>
      <c r="E4517" s="17">
        <v>0.68644675925925902</v>
      </c>
      <c r="F4517" s="1" t="s">
        <v>5</v>
      </c>
    </row>
    <row r="4518" spans="2:6">
      <c r="B4518" s="1" t="s">
        <v>16270</v>
      </c>
      <c r="C4518" s="1">
        <v>1</v>
      </c>
      <c r="D4518" s="1" t="s">
        <v>13746</v>
      </c>
      <c r="E4518" s="17">
        <v>0.68649305555555595</v>
      </c>
      <c r="F4518" s="1" t="s">
        <v>5</v>
      </c>
    </row>
    <row r="4519" spans="2:6">
      <c r="B4519" s="1" t="s">
        <v>16278</v>
      </c>
      <c r="C4519" s="1">
        <v>1</v>
      </c>
      <c r="D4519" s="1" t="s">
        <v>3078</v>
      </c>
      <c r="E4519" s="17">
        <v>0.686539351851852</v>
      </c>
      <c r="F4519" s="1" t="s">
        <v>5</v>
      </c>
    </row>
    <row r="4520" spans="2:6">
      <c r="B4520" s="1" t="s">
        <v>16288</v>
      </c>
      <c r="C4520" s="1">
        <v>5</v>
      </c>
      <c r="D4520" s="1" t="s">
        <v>13753</v>
      </c>
      <c r="E4520" s="17">
        <v>0.68666666666666698</v>
      </c>
      <c r="F4520" s="1" t="s">
        <v>5</v>
      </c>
    </row>
    <row r="4521" spans="2:6">
      <c r="B4521" s="1" t="s">
        <v>14714</v>
      </c>
      <c r="C4521" s="1">
        <v>2</v>
      </c>
      <c r="D4521" s="1" t="s">
        <v>13762</v>
      </c>
      <c r="E4521" s="17">
        <v>0.68674768518518503</v>
      </c>
      <c r="F4521" s="1" t="s">
        <v>5</v>
      </c>
    </row>
    <row r="4522" spans="2:6">
      <c r="B4522" s="1" t="s">
        <v>16289</v>
      </c>
      <c r="C4522" s="1">
        <v>1</v>
      </c>
      <c r="D4522" s="1" t="s">
        <v>13753</v>
      </c>
      <c r="E4522" s="17">
        <v>0.68675925925925896</v>
      </c>
      <c r="F4522" s="1" t="s">
        <v>5</v>
      </c>
    </row>
    <row r="4523" spans="2:6">
      <c r="B4523" s="1" t="s">
        <v>16290</v>
      </c>
      <c r="C4523" s="1">
        <v>1</v>
      </c>
      <c r="D4523" s="1" t="s">
        <v>13753</v>
      </c>
      <c r="E4523" s="17">
        <v>0.68681712962963004</v>
      </c>
      <c r="F4523" s="1" t="s">
        <v>5</v>
      </c>
    </row>
    <row r="4524" spans="2:6">
      <c r="B4524" s="1" t="s">
        <v>16291</v>
      </c>
      <c r="C4524" s="1">
        <v>1</v>
      </c>
      <c r="D4524" s="1" t="s">
        <v>3076</v>
      </c>
      <c r="E4524" s="17">
        <v>0.68686342592592597</v>
      </c>
      <c r="F4524" s="1" t="s">
        <v>5</v>
      </c>
    </row>
    <row r="4525" spans="2:6">
      <c r="B4525" s="1" t="s">
        <v>16286</v>
      </c>
      <c r="C4525" s="1">
        <v>1</v>
      </c>
      <c r="D4525" s="1" t="s">
        <v>3078</v>
      </c>
      <c r="E4525" s="17">
        <v>0.68688657407407405</v>
      </c>
      <c r="F4525" s="1" t="s">
        <v>5</v>
      </c>
    </row>
    <row r="4526" spans="2:6">
      <c r="B4526" s="1" t="s">
        <v>16260</v>
      </c>
      <c r="C4526" s="1">
        <v>1</v>
      </c>
      <c r="D4526" s="1" t="s">
        <v>3077</v>
      </c>
      <c r="E4526" s="17">
        <v>0.68701388888888903</v>
      </c>
      <c r="F4526" s="1" t="s">
        <v>5</v>
      </c>
    </row>
    <row r="4527" spans="2:6">
      <c r="B4527" s="1" t="s">
        <v>16292</v>
      </c>
      <c r="C4527" s="1">
        <v>1</v>
      </c>
      <c r="D4527" s="1" t="s">
        <v>13753</v>
      </c>
      <c r="E4527" s="17">
        <v>0.68704861111111104</v>
      </c>
      <c r="F4527" s="1" t="s">
        <v>5</v>
      </c>
    </row>
    <row r="4528" spans="2:6">
      <c r="B4528" s="1" t="s">
        <v>16266</v>
      </c>
      <c r="C4528" s="1">
        <v>1</v>
      </c>
      <c r="D4528" s="1" t="s">
        <v>13746</v>
      </c>
      <c r="E4528" s="17">
        <v>0.68734953703703705</v>
      </c>
      <c r="F4528" s="1" t="s">
        <v>5</v>
      </c>
    </row>
    <row r="4529" spans="2:6">
      <c r="B4529" s="1" t="s">
        <v>16274</v>
      </c>
      <c r="C4529" s="1">
        <v>1</v>
      </c>
      <c r="D4529" s="1" t="s">
        <v>3078</v>
      </c>
      <c r="E4529" s="17">
        <v>0.68743055555555599</v>
      </c>
      <c r="F4529" s="1" t="s">
        <v>5</v>
      </c>
    </row>
    <row r="4530" spans="2:6">
      <c r="B4530" s="1" t="s">
        <v>16293</v>
      </c>
      <c r="C4530" s="1">
        <v>1</v>
      </c>
      <c r="D4530" s="1" t="s">
        <v>13753</v>
      </c>
      <c r="E4530" s="17">
        <v>0.6875</v>
      </c>
      <c r="F4530" s="1" t="s">
        <v>6</v>
      </c>
    </row>
    <row r="4531" spans="2:6">
      <c r="B4531" s="1" t="s">
        <v>14046</v>
      </c>
      <c r="C4531" s="1">
        <v>2</v>
      </c>
      <c r="D4531" s="1" t="s">
        <v>13746</v>
      </c>
      <c r="E4531" s="17">
        <v>0.68761574074074105</v>
      </c>
      <c r="F4531" s="1" t="s">
        <v>6</v>
      </c>
    </row>
    <row r="4532" spans="2:6">
      <c r="B4532" s="1" t="s">
        <v>16294</v>
      </c>
      <c r="C4532" s="1">
        <v>1</v>
      </c>
      <c r="D4532" s="1" t="s">
        <v>3077</v>
      </c>
      <c r="E4532" s="17">
        <v>0.68765046296296295</v>
      </c>
      <c r="F4532" s="1" t="s">
        <v>6</v>
      </c>
    </row>
    <row r="4533" spans="2:6">
      <c r="B4533" s="1" t="s">
        <v>16289</v>
      </c>
      <c r="C4533" s="1">
        <v>1</v>
      </c>
      <c r="D4533" s="1" t="s">
        <v>13746</v>
      </c>
      <c r="E4533" s="17">
        <v>0.68765046296296295</v>
      </c>
      <c r="F4533" s="1" t="s">
        <v>6</v>
      </c>
    </row>
    <row r="4534" spans="2:6">
      <c r="B4534" s="1" t="s">
        <v>16288</v>
      </c>
      <c r="C4534" s="1">
        <v>5</v>
      </c>
      <c r="D4534" s="1" t="s">
        <v>3078</v>
      </c>
      <c r="E4534" s="17">
        <v>0.68767361111111103</v>
      </c>
      <c r="F4534" s="1" t="s">
        <v>6</v>
      </c>
    </row>
    <row r="4535" spans="2:6">
      <c r="B4535" s="1" t="s">
        <v>16295</v>
      </c>
      <c r="C4535" s="1">
        <v>1</v>
      </c>
      <c r="D4535" s="1" t="s">
        <v>13753</v>
      </c>
      <c r="E4535" s="17">
        <v>0.68771990740740696</v>
      </c>
      <c r="F4535" s="1" t="s">
        <v>6</v>
      </c>
    </row>
    <row r="4536" spans="2:6">
      <c r="B4536" s="1" t="s">
        <v>16296</v>
      </c>
      <c r="C4536" s="1">
        <v>1</v>
      </c>
      <c r="D4536" s="1" t="s">
        <v>13753</v>
      </c>
      <c r="E4536" s="17">
        <v>0.68775462962962997</v>
      </c>
      <c r="F4536" s="1" t="s">
        <v>6</v>
      </c>
    </row>
    <row r="4537" spans="2:6">
      <c r="B4537" s="1" t="s">
        <v>16297</v>
      </c>
      <c r="C4537" s="1">
        <v>2</v>
      </c>
      <c r="D4537" s="1" t="s">
        <v>3076</v>
      </c>
      <c r="E4537" s="17">
        <v>0.68788194444444395</v>
      </c>
      <c r="F4537" s="1" t="s">
        <v>6</v>
      </c>
    </row>
    <row r="4538" spans="2:6">
      <c r="B4538" s="1" t="s">
        <v>16296</v>
      </c>
      <c r="C4538" s="1">
        <v>1</v>
      </c>
      <c r="D4538" s="1" t="s">
        <v>13746</v>
      </c>
      <c r="E4538" s="17">
        <v>0.68789351851851899</v>
      </c>
      <c r="F4538" s="1" t="s">
        <v>6</v>
      </c>
    </row>
    <row r="4539" spans="2:6">
      <c r="B4539" s="1" t="s">
        <v>16269</v>
      </c>
      <c r="C4539" s="1">
        <v>1</v>
      </c>
      <c r="D4539" s="1" t="s">
        <v>13746</v>
      </c>
      <c r="E4539" s="17">
        <v>0.68795138888888896</v>
      </c>
      <c r="F4539" s="1" t="s">
        <v>6</v>
      </c>
    </row>
    <row r="4540" spans="2:6">
      <c r="B4540" s="1" t="s">
        <v>16298</v>
      </c>
      <c r="C4540" s="1">
        <v>2</v>
      </c>
      <c r="D4540" s="1" t="s">
        <v>13687</v>
      </c>
      <c r="E4540" s="17">
        <v>0.68825231481481497</v>
      </c>
      <c r="F4540" s="1" t="s">
        <v>6</v>
      </c>
    </row>
    <row r="4541" spans="2:6">
      <c r="B4541" s="1" t="s">
        <v>16299</v>
      </c>
      <c r="C4541" s="1">
        <v>1</v>
      </c>
      <c r="D4541" s="1" t="s">
        <v>3076</v>
      </c>
      <c r="E4541" s="17">
        <v>0.68831018518518505</v>
      </c>
      <c r="F4541" s="1" t="s">
        <v>6</v>
      </c>
    </row>
    <row r="4542" spans="2:6">
      <c r="B4542" s="1" t="s">
        <v>16140</v>
      </c>
      <c r="C4542" s="1">
        <v>1</v>
      </c>
      <c r="D4542" s="1" t="s">
        <v>3077</v>
      </c>
      <c r="E4542" s="17">
        <v>0.68841435185185196</v>
      </c>
      <c r="F4542" s="1" t="s">
        <v>6</v>
      </c>
    </row>
    <row r="4543" spans="2:6">
      <c r="B4543" s="1" t="s">
        <v>16295</v>
      </c>
      <c r="C4543" s="1">
        <v>1</v>
      </c>
      <c r="D4543" s="1" t="s">
        <v>3078</v>
      </c>
      <c r="E4543" s="17">
        <v>0.68848379629629597</v>
      </c>
      <c r="F4543" s="1" t="s">
        <v>6</v>
      </c>
    </row>
    <row r="4544" spans="2:6">
      <c r="B4544" s="1" t="s">
        <v>16292</v>
      </c>
      <c r="C4544" s="1">
        <v>1</v>
      </c>
      <c r="D4544" s="1" t="s">
        <v>3077</v>
      </c>
      <c r="E4544" s="17">
        <v>0.68855324074074098</v>
      </c>
      <c r="F4544" s="1" t="s">
        <v>6</v>
      </c>
    </row>
    <row r="4545" spans="2:6">
      <c r="B4545" s="1" t="s">
        <v>16293</v>
      </c>
      <c r="C4545" s="1">
        <v>1</v>
      </c>
      <c r="D4545" s="1" t="s">
        <v>13746</v>
      </c>
      <c r="E4545" s="17">
        <v>0.68871527777777797</v>
      </c>
      <c r="F4545" s="1" t="s">
        <v>6</v>
      </c>
    </row>
    <row r="4546" spans="2:6">
      <c r="B4546" s="1" t="s">
        <v>15719</v>
      </c>
      <c r="C4546" s="1">
        <v>5</v>
      </c>
      <c r="D4546" s="1" t="s">
        <v>3078</v>
      </c>
      <c r="E4546" s="17">
        <v>0.68890046296296303</v>
      </c>
      <c r="F4546" s="1" t="s">
        <v>6</v>
      </c>
    </row>
    <row r="4547" spans="2:6">
      <c r="B4547" s="1" t="s">
        <v>16300</v>
      </c>
      <c r="C4547" s="1">
        <v>1</v>
      </c>
      <c r="D4547" s="1" t="s">
        <v>13753</v>
      </c>
      <c r="E4547" s="17">
        <v>0.68893518518518504</v>
      </c>
      <c r="F4547" s="1" t="s">
        <v>6</v>
      </c>
    </row>
    <row r="4548" spans="2:6">
      <c r="B4548" s="1" t="s">
        <v>16298</v>
      </c>
      <c r="C4548" s="1">
        <v>2</v>
      </c>
      <c r="D4548" s="1" t="s">
        <v>3095</v>
      </c>
      <c r="E4548" s="17">
        <v>0.68894675925925897</v>
      </c>
      <c r="F4548" s="1" t="s">
        <v>6</v>
      </c>
    </row>
    <row r="4549" spans="2:6">
      <c r="B4549" s="1" t="s">
        <v>16038</v>
      </c>
      <c r="C4549" s="1">
        <v>2</v>
      </c>
      <c r="D4549" s="1" t="s">
        <v>3077</v>
      </c>
      <c r="E4549" s="17">
        <v>0.68895833333333301</v>
      </c>
      <c r="F4549" s="1" t="s">
        <v>6</v>
      </c>
    </row>
    <row r="4550" spans="2:6">
      <c r="B4550" s="1" t="s">
        <v>15827</v>
      </c>
      <c r="C4550" s="1">
        <v>1</v>
      </c>
      <c r="D4550" s="1" t="s">
        <v>13746</v>
      </c>
      <c r="E4550" s="17">
        <v>0.68910879629629596</v>
      </c>
      <c r="F4550" s="1" t="s">
        <v>6</v>
      </c>
    </row>
    <row r="4551" spans="2:6">
      <c r="B4551" s="1" t="s">
        <v>16301</v>
      </c>
      <c r="C4551" s="1">
        <v>1</v>
      </c>
      <c r="D4551" s="1" t="s">
        <v>13753</v>
      </c>
      <c r="E4551" s="17">
        <v>0.68912037037036999</v>
      </c>
      <c r="F4551" s="1" t="s">
        <v>6</v>
      </c>
    </row>
    <row r="4552" spans="2:6">
      <c r="B4552" s="1" t="s">
        <v>15114</v>
      </c>
      <c r="C4552" s="1">
        <v>1</v>
      </c>
      <c r="D4552" s="1" t="s">
        <v>3077</v>
      </c>
      <c r="E4552" s="17">
        <v>0.689189814814815</v>
      </c>
      <c r="F4552" s="1" t="s">
        <v>6</v>
      </c>
    </row>
    <row r="4553" spans="2:6">
      <c r="B4553" s="1" t="s">
        <v>16302</v>
      </c>
      <c r="C4553" s="1">
        <v>1</v>
      </c>
      <c r="D4553" s="1" t="s">
        <v>13687</v>
      </c>
      <c r="E4553" s="17">
        <v>0.68930555555555595</v>
      </c>
      <c r="F4553" s="1" t="s">
        <v>6</v>
      </c>
    </row>
    <row r="4554" spans="2:6">
      <c r="B4554" s="1" t="s">
        <v>16303</v>
      </c>
      <c r="C4554" s="1">
        <v>1</v>
      </c>
      <c r="D4554" s="1" t="s">
        <v>13687</v>
      </c>
      <c r="E4554" s="17">
        <v>0.68936342592592603</v>
      </c>
      <c r="F4554" s="1" t="s">
        <v>6</v>
      </c>
    </row>
    <row r="4555" spans="2:6">
      <c r="B4555" s="1" t="s">
        <v>16220</v>
      </c>
      <c r="C4555" s="1">
        <v>1</v>
      </c>
      <c r="D4555" s="1" t="s">
        <v>13746</v>
      </c>
      <c r="E4555" s="17">
        <v>0.68945601851851901</v>
      </c>
      <c r="F4555" s="1" t="s">
        <v>6</v>
      </c>
    </row>
    <row r="4556" spans="2:6">
      <c r="B4556" s="1" t="s">
        <v>16304</v>
      </c>
      <c r="C4556" s="1">
        <v>1</v>
      </c>
      <c r="D4556" s="1" t="s">
        <v>13753</v>
      </c>
      <c r="E4556" s="17">
        <v>0.68969907407407405</v>
      </c>
      <c r="F4556" s="1" t="s">
        <v>6</v>
      </c>
    </row>
    <row r="4557" spans="2:6">
      <c r="B4557" s="1" t="s">
        <v>16305</v>
      </c>
      <c r="C4557" s="1">
        <v>1</v>
      </c>
      <c r="D4557" s="1" t="s">
        <v>3077</v>
      </c>
      <c r="E4557" s="17">
        <v>0.68973379629629605</v>
      </c>
      <c r="F4557" s="1" t="s">
        <v>6</v>
      </c>
    </row>
    <row r="4558" spans="2:6">
      <c r="B4558" s="1" t="s">
        <v>16297</v>
      </c>
      <c r="C4558" s="1">
        <v>1</v>
      </c>
      <c r="D4558" s="1" t="s">
        <v>3078</v>
      </c>
      <c r="E4558" s="17">
        <v>0.68974537037036998</v>
      </c>
      <c r="F4558" s="1" t="s">
        <v>6</v>
      </c>
    </row>
    <row r="4559" spans="2:6">
      <c r="B4559" s="1" t="s">
        <v>16306</v>
      </c>
      <c r="C4559" s="1">
        <v>1</v>
      </c>
      <c r="D4559" s="1" t="s">
        <v>13687</v>
      </c>
      <c r="E4559" s="17">
        <v>0.68978009259259299</v>
      </c>
      <c r="F4559" s="1" t="s">
        <v>6</v>
      </c>
    </row>
    <row r="4560" spans="2:6">
      <c r="B4560" s="1" t="s">
        <v>15117</v>
      </c>
      <c r="C4560" s="1">
        <v>1</v>
      </c>
      <c r="D4560" s="1" t="s">
        <v>3077</v>
      </c>
      <c r="E4560" s="17">
        <v>0.68980324074074095</v>
      </c>
      <c r="F4560" s="1" t="s">
        <v>6</v>
      </c>
    </row>
    <row r="4561" spans="2:6">
      <c r="B4561" s="1" t="s">
        <v>16040</v>
      </c>
      <c r="C4561" s="1">
        <v>1</v>
      </c>
      <c r="D4561" s="1" t="s">
        <v>13746</v>
      </c>
      <c r="E4561" s="17">
        <v>0.68982638888888903</v>
      </c>
      <c r="F4561" s="1" t="s">
        <v>6</v>
      </c>
    </row>
    <row r="4562" spans="2:6">
      <c r="B4562" s="1" t="s">
        <v>16307</v>
      </c>
      <c r="C4562" s="1">
        <v>1</v>
      </c>
      <c r="D4562" s="1" t="s">
        <v>13687</v>
      </c>
      <c r="E4562" s="17">
        <v>0.689849537037037</v>
      </c>
      <c r="F4562" s="1" t="s">
        <v>6</v>
      </c>
    </row>
    <row r="4563" spans="2:6">
      <c r="B4563" s="1" t="s">
        <v>16308</v>
      </c>
      <c r="C4563" s="1">
        <v>1</v>
      </c>
      <c r="D4563" s="1" t="s">
        <v>13753</v>
      </c>
      <c r="E4563" s="17">
        <v>0.68990740740740697</v>
      </c>
      <c r="F4563" s="1" t="s">
        <v>6</v>
      </c>
    </row>
    <row r="4564" spans="2:6">
      <c r="B4564" s="1" t="s">
        <v>16299</v>
      </c>
      <c r="C4564" s="1">
        <v>1</v>
      </c>
      <c r="D4564" s="1" t="s">
        <v>3078</v>
      </c>
      <c r="E4564" s="17">
        <v>0.68995370370370401</v>
      </c>
      <c r="F4564" s="1" t="s">
        <v>6</v>
      </c>
    </row>
    <row r="4565" spans="2:6">
      <c r="B4565" s="1" t="s">
        <v>16309</v>
      </c>
      <c r="C4565" s="1">
        <v>1</v>
      </c>
      <c r="D4565" s="1" t="s">
        <v>13753</v>
      </c>
      <c r="E4565" s="17">
        <v>0.68997685185185198</v>
      </c>
      <c r="F4565" s="1" t="s">
        <v>6</v>
      </c>
    </row>
    <row r="4566" spans="2:6">
      <c r="B4566" s="1" t="s">
        <v>16310</v>
      </c>
      <c r="C4566" s="1">
        <v>1</v>
      </c>
      <c r="D4566" s="1" t="s">
        <v>13753</v>
      </c>
      <c r="E4566" s="17">
        <v>0.69001157407407399</v>
      </c>
      <c r="F4566" s="1" t="s">
        <v>6</v>
      </c>
    </row>
    <row r="4567" spans="2:6">
      <c r="B4567" s="1" t="s">
        <v>16311</v>
      </c>
      <c r="C4567" s="1">
        <v>5</v>
      </c>
      <c r="D4567" s="1" t="s">
        <v>13753</v>
      </c>
      <c r="E4567" s="17">
        <v>0.690347222222222</v>
      </c>
      <c r="F4567" s="1" t="s">
        <v>6</v>
      </c>
    </row>
    <row r="4568" spans="2:6">
      <c r="B4568" s="1" t="s">
        <v>16312</v>
      </c>
      <c r="C4568" s="1">
        <v>1</v>
      </c>
      <c r="D4568" s="1" t="s">
        <v>13753</v>
      </c>
      <c r="E4568" s="17">
        <v>0.69040509259259297</v>
      </c>
      <c r="F4568" s="1" t="s">
        <v>6</v>
      </c>
    </row>
    <row r="4569" spans="2:6">
      <c r="B4569" s="1" t="s">
        <v>16313</v>
      </c>
      <c r="C4569" s="1">
        <v>1</v>
      </c>
      <c r="D4569" s="1" t="s">
        <v>13753</v>
      </c>
      <c r="E4569" s="17">
        <v>0.69040509259259297</v>
      </c>
      <c r="F4569" s="1" t="s">
        <v>6</v>
      </c>
    </row>
    <row r="4570" spans="2:6">
      <c r="B4570" s="1" t="s">
        <v>16279</v>
      </c>
      <c r="C4570" s="1">
        <v>1</v>
      </c>
      <c r="D4570" s="1" t="s">
        <v>3095</v>
      </c>
      <c r="E4570" s="17">
        <v>0.69045138888888902</v>
      </c>
      <c r="F4570" s="1" t="s">
        <v>6</v>
      </c>
    </row>
    <row r="4571" spans="2:6">
      <c r="B4571" s="1" t="s">
        <v>16314</v>
      </c>
      <c r="C4571" s="1">
        <v>1</v>
      </c>
      <c r="D4571" s="1" t="s">
        <v>13687</v>
      </c>
      <c r="E4571" s="17">
        <v>0.69052083333333303</v>
      </c>
      <c r="F4571" s="1" t="s">
        <v>6</v>
      </c>
    </row>
    <row r="4572" spans="2:6">
      <c r="B4572" s="1" t="s">
        <v>15791</v>
      </c>
      <c r="C4572" s="1">
        <v>1</v>
      </c>
      <c r="D4572" s="1" t="s">
        <v>3095</v>
      </c>
      <c r="E4572" s="17">
        <v>0.69070601851851898</v>
      </c>
      <c r="F4572" s="1" t="s">
        <v>6</v>
      </c>
    </row>
    <row r="4573" spans="2:6">
      <c r="B4573" s="1" t="s">
        <v>16308</v>
      </c>
      <c r="C4573" s="1">
        <v>1</v>
      </c>
      <c r="D4573" s="1" t="s">
        <v>13746</v>
      </c>
      <c r="E4573" s="17">
        <v>0.69074074074074099</v>
      </c>
      <c r="F4573" s="1" t="s">
        <v>6</v>
      </c>
    </row>
    <row r="4574" spans="2:6">
      <c r="B4574" s="1" t="s">
        <v>16302</v>
      </c>
      <c r="C4574" s="1">
        <v>1</v>
      </c>
      <c r="D4574" s="1" t="s">
        <v>13746</v>
      </c>
      <c r="E4574" s="17">
        <v>0.69076388888888896</v>
      </c>
      <c r="F4574" s="1" t="s">
        <v>6</v>
      </c>
    </row>
    <row r="4575" spans="2:6">
      <c r="B4575" s="1" t="s">
        <v>16287</v>
      </c>
      <c r="C4575" s="1">
        <v>1</v>
      </c>
      <c r="D4575" s="1" t="s">
        <v>3095</v>
      </c>
      <c r="E4575" s="17">
        <v>0.69086805555555597</v>
      </c>
      <c r="F4575" s="1" t="s">
        <v>6</v>
      </c>
    </row>
    <row r="4576" spans="2:6">
      <c r="B4576" s="1" t="s">
        <v>16301</v>
      </c>
      <c r="C4576" s="1">
        <v>1</v>
      </c>
      <c r="D4576" s="1" t="s">
        <v>3078</v>
      </c>
      <c r="E4576" s="17">
        <v>0.69091435185185202</v>
      </c>
      <c r="F4576" s="1" t="s">
        <v>6</v>
      </c>
    </row>
    <row r="4577" spans="2:6">
      <c r="B4577" s="1" t="s">
        <v>16315</v>
      </c>
      <c r="C4577" s="1">
        <v>1</v>
      </c>
      <c r="D4577" s="1" t="s">
        <v>13687</v>
      </c>
      <c r="E4577" s="17">
        <v>0.69094907407407402</v>
      </c>
      <c r="F4577" s="1" t="s">
        <v>6</v>
      </c>
    </row>
    <row r="4578" spans="2:6">
      <c r="B4578" s="1" t="s">
        <v>16303</v>
      </c>
      <c r="C4578" s="1">
        <v>1</v>
      </c>
      <c r="D4578" s="1" t="s">
        <v>13746</v>
      </c>
      <c r="E4578" s="17">
        <v>0.69094907407407402</v>
      </c>
      <c r="F4578" s="1" t="s">
        <v>6</v>
      </c>
    </row>
    <row r="4579" spans="2:6">
      <c r="B4579" s="1" t="s">
        <v>16309</v>
      </c>
      <c r="C4579" s="1">
        <v>1</v>
      </c>
      <c r="D4579" s="1" t="s">
        <v>3078</v>
      </c>
      <c r="E4579" s="17">
        <v>0.69094907407407402</v>
      </c>
      <c r="F4579" s="1" t="s">
        <v>6</v>
      </c>
    </row>
    <row r="4580" spans="2:6">
      <c r="B4580" s="1" t="s">
        <v>16316</v>
      </c>
      <c r="C4580" s="1">
        <v>1</v>
      </c>
      <c r="D4580" s="1" t="s">
        <v>13753</v>
      </c>
      <c r="E4580" s="17">
        <v>0.69098379629629603</v>
      </c>
      <c r="F4580" s="1" t="s">
        <v>6</v>
      </c>
    </row>
    <row r="4581" spans="2:6">
      <c r="B4581" s="1" t="s">
        <v>16317</v>
      </c>
      <c r="C4581" s="1">
        <v>1</v>
      </c>
      <c r="D4581" s="1" t="s">
        <v>13753</v>
      </c>
      <c r="E4581" s="17">
        <v>0.69106481481481496</v>
      </c>
      <c r="F4581" s="1" t="s">
        <v>6</v>
      </c>
    </row>
    <row r="4582" spans="2:6">
      <c r="B4582" s="1" t="s">
        <v>16318</v>
      </c>
      <c r="C4582" s="1">
        <v>1</v>
      </c>
      <c r="D4582" s="1" t="s">
        <v>13753</v>
      </c>
      <c r="E4582" s="17">
        <v>0.69118055555555602</v>
      </c>
      <c r="F4582" s="1" t="s">
        <v>6</v>
      </c>
    </row>
    <row r="4583" spans="2:6">
      <c r="B4583" s="1" t="s">
        <v>16281</v>
      </c>
      <c r="C4583" s="1">
        <v>1</v>
      </c>
      <c r="D4583" s="1" t="s">
        <v>3078</v>
      </c>
      <c r="E4583" s="17">
        <v>0.69125000000000003</v>
      </c>
      <c r="F4583" s="1" t="s">
        <v>6</v>
      </c>
    </row>
    <row r="4584" spans="2:6">
      <c r="B4584" s="1" t="s">
        <v>16319</v>
      </c>
      <c r="C4584" s="1">
        <v>1</v>
      </c>
      <c r="D4584" s="1" t="s">
        <v>13753</v>
      </c>
      <c r="E4584" s="17">
        <v>0.69126157407407396</v>
      </c>
      <c r="F4584" s="1" t="s">
        <v>6</v>
      </c>
    </row>
    <row r="4585" spans="2:6">
      <c r="B4585" s="1" t="s">
        <v>15191</v>
      </c>
      <c r="C4585" s="1">
        <v>2</v>
      </c>
      <c r="D4585" s="1" t="s">
        <v>13762</v>
      </c>
      <c r="E4585" s="17">
        <v>0.69135416666666705</v>
      </c>
      <c r="F4585" s="1" t="s">
        <v>6</v>
      </c>
    </row>
    <row r="4586" spans="2:6">
      <c r="B4586" s="1" t="s">
        <v>16290</v>
      </c>
      <c r="C4586" s="1">
        <v>1</v>
      </c>
      <c r="D4586" s="1" t="s">
        <v>13746</v>
      </c>
      <c r="E4586" s="17">
        <v>0.69149305555555596</v>
      </c>
      <c r="F4586" s="1" t="s">
        <v>6</v>
      </c>
    </row>
    <row r="4587" spans="2:6">
      <c r="B4587" s="1" t="s">
        <v>16310</v>
      </c>
      <c r="C4587" s="1">
        <v>1</v>
      </c>
      <c r="D4587" s="1" t="s">
        <v>3078</v>
      </c>
      <c r="E4587" s="17">
        <v>0.69151620370370404</v>
      </c>
      <c r="F4587" s="1" t="s">
        <v>6</v>
      </c>
    </row>
    <row r="4588" spans="2:6">
      <c r="B4588" s="1" t="s">
        <v>16320</v>
      </c>
      <c r="C4588" s="1">
        <v>1</v>
      </c>
      <c r="D4588" s="1" t="s">
        <v>13753</v>
      </c>
      <c r="E4588" s="17">
        <v>0.69157407407407401</v>
      </c>
      <c r="F4588" s="1" t="s">
        <v>6</v>
      </c>
    </row>
    <row r="4589" spans="2:6">
      <c r="B4589" s="1" t="s">
        <v>16321</v>
      </c>
      <c r="C4589" s="1">
        <v>1</v>
      </c>
      <c r="D4589" s="1" t="s">
        <v>13753</v>
      </c>
      <c r="E4589" s="17">
        <v>0.69164351851851802</v>
      </c>
      <c r="F4589" s="1" t="s">
        <v>6</v>
      </c>
    </row>
    <row r="4590" spans="2:6">
      <c r="B4590" s="1" t="s">
        <v>16322</v>
      </c>
      <c r="C4590" s="1">
        <v>1</v>
      </c>
      <c r="D4590" s="1" t="s">
        <v>13687</v>
      </c>
      <c r="E4590" s="17">
        <v>0.69170138888888899</v>
      </c>
      <c r="F4590" s="1" t="s">
        <v>6</v>
      </c>
    </row>
    <row r="4591" spans="2:6">
      <c r="B4591" s="1" t="s">
        <v>16317</v>
      </c>
      <c r="C4591" s="1">
        <v>1</v>
      </c>
      <c r="D4591" s="1" t="s">
        <v>3078</v>
      </c>
      <c r="E4591" s="17">
        <v>0.69172453703703696</v>
      </c>
      <c r="F4591" s="1" t="s">
        <v>6</v>
      </c>
    </row>
    <row r="4592" spans="2:6">
      <c r="B4592" s="1" t="s">
        <v>16323</v>
      </c>
      <c r="C4592" s="1">
        <v>1</v>
      </c>
      <c r="D4592" s="1" t="s">
        <v>13760</v>
      </c>
      <c r="E4592" s="17">
        <v>0.69174768518518504</v>
      </c>
      <c r="F4592" s="1" t="s">
        <v>6</v>
      </c>
    </row>
    <row r="4593" spans="2:6">
      <c r="B4593" s="1" t="s">
        <v>15870</v>
      </c>
      <c r="C4593" s="1">
        <v>2</v>
      </c>
      <c r="D4593" s="1" t="s">
        <v>3095</v>
      </c>
      <c r="E4593" s="17">
        <v>0.691770833333333</v>
      </c>
      <c r="F4593" s="1" t="s">
        <v>6</v>
      </c>
    </row>
    <row r="4594" spans="2:6">
      <c r="B4594" s="1" t="s">
        <v>13987</v>
      </c>
      <c r="C4594" s="1">
        <v>1</v>
      </c>
      <c r="D4594" s="1" t="s">
        <v>3095</v>
      </c>
      <c r="E4594" s="17">
        <v>0.69182870370370397</v>
      </c>
      <c r="F4594" s="1" t="s">
        <v>6</v>
      </c>
    </row>
    <row r="4595" spans="2:6">
      <c r="B4595" s="1" t="s">
        <v>16324</v>
      </c>
      <c r="C4595" s="1">
        <v>1</v>
      </c>
      <c r="D4595" s="1" t="s">
        <v>13753</v>
      </c>
      <c r="E4595" s="17">
        <v>0.69185185185185205</v>
      </c>
      <c r="F4595" s="1" t="s">
        <v>6</v>
      </c>
    </row>
    <row r="4596" spans="2:6">
      <c r="B4596" s="1" t="s">
        <v>16324</v>
      </c>
      <c r="C4596" s="1">
        <v>1</v>
      </c>
      <c r="D4596" s="1" t="s">
        <v>13746</v>
      </c>
      <c r="E4596" s="17">
        <v>0.69201388888888904</v>
      </c>
      <c r="F4596" s="1" t="s">
        <v>6</v>
      </c>
    </row>
    <row r="4597" spans="2:6">
      <c r="B4597" s="1" t="s">
        <v>16325</v>
      </c>
      <c r="C4597" s="1">
        <v>1</v>
      </c>
      <c r="D4597" s="1" t="s">
        <v>13753</v>
      </c>
      <c r="E4597" s="17">
        <v>0.69210648148148102</v>
      </c>
      <c r="F4597" s="1" t="s">
        <v>6</v>
      </c>
    </row>
    <row r="4598" spans="2:6">
      <c r="B4598" s="1" t="s">
        <v>16326</v>
      </c>
      <c r="C4598" s="1">
        <v>1</v>
      </c>
      <c r="D4598" s="1" t="s">
        <v>13753</v>
      </c>
      <c r="E4598" s="17">
        <v>0.69221064814814803</v>
      </c>
      <c r="F4598" s="1" t="s">
        <v>6</v>
      </c>
    </row>
    <row r="4599" spans="2:6">
      <c r="B4599" s="1" t="s">
        <v>16327</v>
      </c>
      <c r="C4599" s="1">
        <v>1</v>
      </c>
      <c r="D4599" s="1" t="s">
        <v>13753</v>
      </c>
      <c r="E4599" s="17">
        <v>0.69225694444444397</v>
      </c>
      <c r="F4599" s="1" t="s">
        <v>6</v>
      </c>
    </row>
    <row r="4600" spans="2:6">
      <c r="B4600" s="1" t="s">
        <v>16328</v>
      </c>
      <c r="C4600" s="1">
        <v>1</v>
      </c>
      <c r="D4600" s="1" t="s">
        <v>13753</v>
      </c>
      <c r="E4600" s="17">
        <v>0.69228009259259304</v>
      </c>
      <c r="F4600" s="1" t="s">
        <v>6</v>
      </c>
    </row>
    <row r="4601" spans="2:6">
      <c r="B4601" s="1" t="s">
        <v>16329</v>
      </c>
      <c r="C4601" s="1">
        <v>1</v>
      </c>
      <c r="D4601" s="1" t="s">
        <v>13687</v>
      </c>
      <c r="E4601" s="17">
        <v>0.69233796296296302</v>
      </c>
      <c r="F4601" s="1" t="s">
        <v>6</v>
      </c>
    </row>
    <row r="4602" spans="2:6">
      <c r="B4602" s="1" t="s">
        <v>16330</v>
      </c>
      <c r="C4602" s="1">
        <v>1</v>
      </c>
      <c r="D4602" s="1" t="s">
        <v>3076</v>
      </c>
      <c r="E4602" s="17">
        <v>0.69234953703703705</v>
      </c>
      <c r="F4602" s="1" t="s">
        <v>6</v>
      </c>
    </row>
    <row r="4603" spans="2:6">
      <c r="B4603" s="1" t="s">
        <v>16328</v>
      </c>
      <c r="C4603" s="1">
        <v>1</v>
      </c>
      <c r="D4603" s="1" t="s">
        <v>13746</v>
      </c>
      <c r="E4603" s="17">
        <v>0.69243055555555599</v>
      </c>
      <c r="F4603" s="1" t="s">
        <v>6</v>
      </c>
    </row>
    <row r="4604" spans="2:6">
      <c r="B4604" s="1" t="s">
        <v>16331</v>
      </c>
      <c r="C4604" s="1">
        <v>1</v>
      </c>
      <c r="D4604" s="1" t="s">
        <v>13753</v>
      </c>
      <c r="E4604" s="17">
        <v>0.692465277777778</v>
      </c>
      <c r="F4604" s="1" t="s">
        <v>6</v>
      </c>
    </row>
    <row r="4605" spans="2:6">
      <c r="B4605" s="1" t="s">
        <v>16332</v>
      </c>
      <c r="C4605" s="1">
        <v>1</v>
      </c>
      <c r="D4605" s="1" t="s">
        <v>13753</v>
      </c>
      <c r="E4605" s="17">
        <v>0.69247685185185204</v>
      </c>
      <c r="F4605" s="1" t="s">
        <v>6</v>
      </c>
    </row>
    <row r="4606" spans="2:6">
      <c r="B4606" s="1" t="s">
        <v>16333</v>
      </c>
      <c r="C4606" s="1">
        <v>1</v>
      </c>
      <c r="D4606" s="1" t="s">
        <v>13760</v>
      </c>
      <c r="E4606" s="17">
        <v>0.6925</v>
      </c>
      <c r="F4606" s="1" t="s">
        <v>6</v>
      </c>
    </row>
    <row r="4607" spans="2:6">
      <c r="B4607" s="1" t="s">
        <v>16306</v>
      </c>
      <c r="C4607" s="1">
        <v>1</v>
      </c>
      <c r="D4607" s="1" t="s">
        <v>13746</v>
      </c>
      <c r="E4607" s="17">
        <v>0.69260416666666702</v>
      </c>
      <c r="F4607" s="1" t="s">
        <v>6</v>
      </c>
    </row>
    <row r="4608" spans="2:6">
      <c r="B4608" s="1" t="s">
        <v>15616</v>
      </c>
      <c r="C4608" s="1">
        <v>1</v>
      </c>
      <c r="D4608" s="1" t="s">
        <v>3095</v>
      </c>
      <c r="E4608" s="17">
        <v>0.69261574074074095</v>
      </c>
      <c r="F4608" s="1" t="s">
        <v>6</v>
      </c>
    </row>
    <row r="4609" spans="2:6">
      <c r="B4609" s="1" t="s">
        <v>16334</v>
      </c>
      <c r="C4609" s="1">
        <v>1</v>
      </c>
      <c r="D4609" s="1" t="s">
        <v>13760</v>
      </c>
      <c r="E4609" s="17">
        <v>0.69266203703703699</v>
      </c>
      <c r="F4609" s="1" t="s">
        <v>6</v>
      </c>
    </row>
    <row r="4610" spans="2:6">
      <c r="B4610" s="1" t="s">
        <v>16332</v>
      </c>
      <c r="C4610" s="1">
        <v>1</v>
      </c>
      <c r="D4610" s="1" t="s">
        <v>13762</v>
      </c>
      <c r="E4610" s="17">
        <v>0.69276620370370401</v>
      </c>
      <c r="F4610" s="1" t="s">
        <v>6</v>
      </c>
    </row>
    <row r="4611" spans="2:6">
      <c r="B4611" s="1" t="s">
        <v>16327</v>
      </c>
      <c r="C4611" s="1">
        <v>1</v>
      </c>
      <c r="D4611" s="1" t="s">
        <v>13746</v>
      </c>
      <c r="E4611" s="17">
        <v>0.69280092592592601</v>
      </c>
      <c r="F4611" s="1" t="s">
        <v>6</v>
      </c>
    </row>
    <row r="4612" spans="2:6">
      <c r="B4612" s="1" t="s">
        <v>16333</v>
      </c>
      <c r="C4612" s="1">
        <v>1</v>
      </c>
      <c r="D4612" s="1" t="s">
        <v>3077</v>
      </c>
      <c r="E4612" s="17">
        <v>0.69281250000000005</v>
      </c>
      <c r="F4612" s="1" t="s">
        <v>6</v>
      </c>
    </row>
    <row r="4613" spans="2:6">
      <c r="B4613" s="1" t="s">
        <v>16335</v>
      </c>
      <c r="C4613" s="1">
        <v>1</v>
      </c>
      <c r="D4613" s="1" t="s">
        <v>13687</v>
      </c>
      <c r="E4613" s="17">
        <v>0.69285879629629599</v>
      </c>
      <c r="F4613" s="1" t="s">
        <v>6</v>
      </c>
    </row>
    <row r="4614" spans="2:6">
      <c r="B4614" s="1" t="s">
        <v>16334</v>
      </c>
      <c r="C4614" s="1">
        <v>1</v>
      </c>
      <c r="D4614" s="1" t="s">
        <v>13762</v>
      </c>
      <c r="E4614" s="17">
        <v>0.69285879629629599</v>
      </c>
      <c r="F4614" s="1" t="s">
        <v>6</v>
      </c>
    </row>
    <row r="4615" spans="2:6">
      <c r="B4615" s="1" t="s">
        <v>16315</v>
      </c>
      <c r="C4615" s="1">
        <v>1</v>
      </c>
      <c r="D4615" s="1" t="s">
        <v>13746</v>
      </c>
      <c r="E4615" s="17">
        <v>0.69291666666666696</v>
      </c>
      <c r="F4615" s="1" t="s">
        <v>6</v>
      </c>
    </row>
    <row r="4616" spans="2:6">
      <c r="B4616" s="1" t="s">
        <v>16336</v>
      </c>
      <c r="C4616" s="1">
        <v>1</v>
      </c>
      <c r="D4616" s="1" t="s">
        <v>13687</v>
      </c>
      <c r="E4616" s="17">
        <v>0.69297453703703704</v>
      </c>
      <c r="F4616" s="1" t="s">
        <v>6</v>
      </c>
    </row>
    <row r="4617" spans="2:6">
      <c r="B4617" s="1" t="s">
        <v>16335</v>
      </c>
      <c r="C4617" s="1">
        <v>1</v>
      </c>
      <c r="D4617" s="1" t="s">
        <v>13746</v>
      </c>
      <c r="E4617" s="17">
        <v>0.69298611111111097</v>
      </c>
      <c r="F4617" s="1" t="s">
        <v>6</v>
      </c>
    </row>
    <row r="4618" spans="2:6">
      <c r="B4618" s="1" t="s">
        <v>16330</v>
      </c>
      <c r="C4618" s="1">
        <v>1</v>
      </c>
      <c r="D4618" s="1" t="s">
        <v>3078</v>
      </c>
      <c r="E4618" s="17">
        <v>0.69310185185185202</v>
      </c>
      <c r="F4618" s="1" t="s">
        <v>6</v>
      </c>
    </row>
    <row r="4619" spans="2:6">
      <c r="B4619" s="1" t="s">
        <v>14573</v>
      </c>
      <c r="C4619" s="1">
        <v>5</v>
      </c>
      <c r="D4619" s="1" t="s">
        <v>3095</v>
      </c>
      <c r="E4619" s="17">
        <v>0.69312499999999999</v>
      </c>
      <c r="F4619" s="1" t="s">
        <v>6</v>
      </c>
    </row>
    <row r="4620" spans="2:6">
      <c r="B4620" s="1" t="s">
        <v>16312</v>
      </c>
      <c r="C4620" s="1">
        <v>1</v>
      </c>
      <c r="D4620" s="1" t="s">
        <v>3078</v>
      </c>
      <c r="E4620" s="17">
        <v>0.69324074074074105</v>
      </c>
      <c r="F4620" s="1" t="s">
        <v>6</v>
      </c>
    </row>
    <row r="4621" spans="2:6">
      <c r="B4621" s="1" t="s">
        <v>16337</v>
      </c>
      <c r="C4621" s="1">
        <v>1</v>
      </c>
      <c r="D4621" s="1" t="s">
        <v>13753</v>
      </c>
      <c r="E4621" s="17">
        <v>0.69325231481481497</v>
      </c>
      <c r="F4621" s="1" t="s">
        <v>6</v>
      </c>
    </row>
    <row r="4622" spans="2:6">
      <c r="B4622" s="1" t="s">
        <v>16322</v>
      </c>
      <c r="C4622" s="1">
        <v>1</v>
      </c>
      <c r="D4622" s="1" t="s">
        <v>3095</v>
      </c>
      <c r="E4622" s="17">
        <v>0.69340277777777803</v>
      </c>
      <c r="F4622" s="1" t="s">
        <v>6</v>
      </c>
    </row>
    <row r="4623" spans="2:6">
      <c r="B4623" s="1" t="s">
        <v>16338</v>
      </c>
      <c r="C4623" s="1">
        <v>1</v>
      </c>
      <c r="D4623" s="1" t="s">
        <v>3076</v>
      </c>
      <c r="E4623" s="17">
        <v>0.69341435185185196</v>
      </c>
      <c r="F4623" s="1" t="s">
        <v>6</v>
      </c>
    </row>
    <row r="4624" spans="2:6">
      <c r="B4624" s="1" t="s">
        <v>16313</v>
      </c>
      <c r="C4624" s="1">
        <v>1</v>
      </c>
      <c r="D4624" s="1" t="s">
        <v>3078</v>
      </c>
      <c r="E4624" s="17">
        <v>0.69346064814814801</v>
      </c>
      <c r="F4624" s="1" t="s">
        <v>6</v>
      </c>
    </row>
    <row r="4625" spans="2:6">
      <c r="B4625" s="1" t="s">
        <v>14822</v>
      </c>
      <c r="C4625" s="1">
        <v>1</v>
      </c>
      <c r="D4625" s="1" t="s">
        <v>3095</v>
      </c>
      <c r="E4625" s="17">
        <v>0.69347222222222205</v>
      </c>
      <c r="F4625" s="1" t="s">
        <v>6</v>
      </c>
    </row>
    <row r="4626" spans="2:6">
      <c r="B4626" s="1" t="s">
        <v>16339</v>
      </c>
      <c r="C4626" s="1">
        <v>2</v>
      </c>
      <c r="D4626" s="1" t="s">
        <v>13760</v>
      </c>
      <c r="E4626" s="17">
        <v>0.69350694444444405</v>
      </c>
      <c r="F4626" s="1" t="s">
        <v>6</v>
      </c>
    </row>
    <row r="4627" spans="2:6">
      <c r="B4627" s="1" t="s">
        <v>15947</v>
      </c>
      <c r="C4627" s="1">
        <v>1</v>
      </c>
      <c r="D4627" s="1" t="s">
        <v>3095</v>
      </c>
      <c r="E4627" s="17">
        <v>0.69351851851851898</v>
      </c>
      <c r="F4627" s="1" t="s">
        <v>6</v>
      </c>
    </row>
    <row r="4628" spans="2:6">
      <c r="B4628" s="1" t="s">
        <v>16331</v>
      </c>
      <c r="C4628" s="1">
        <v>1</v>
      </c>
      <c r="D4628" s="1" t="s">
        <v>3078</v>
      </c>
      <c r="E4628" s="17">
        <v>0.69355324074074098</v>
      </c>
      <c r="F4628" s="1" t="s">
        <v>6</v>
      </c>
    </row>
    <row r="4629" spans="2:6">
      <c r="B4629" s="1" t="s">
        <v>16223</v>
      </c>
      <c r="C4629" s="1">
        <v>1</v>
      </c>
      <c r="D4629" s="1" t="s">
        <v>13746</v>
      </c>
      <c r="E4629" s="17">
        <v>0.69357638888888895</v>
      </c>
      <c r="F4629" s="1" t="s">
        <v>6</v>
      </c>
    </row>
    <row r="4630" spans="2:6">
      <c r="B4630" s="1" t="s">
        <v>16340</v>
      </c>
      <c r="C4630" s="1">
        <v>1</v>
      </c>
      <c r="D4630" s="1" t="s">
        <v>13753</v>
      </c>
      <c r="E4630" s="17">
        <v>0.69384259259259295</v>
      </c>
      <c r="F4630" s="1" t="s">
        <v>6</v>
      </c>
    </row>
    <row r="4631" spans="2:6">
      <c r="B4631" s="1" t="s">
        <v>16224</v>
      </c>
      <c r="C4631" s="1">
        <v>1</v>
      </c>
      <c r="D4631" s="1" t="s">
        <v>13746</v>
      </c>
      <c r="E4631" s="17">
        <v>0.69384259259259295</v>
      </c>
      <c r="F4631" s="1" t="s">
        <v>6</v>
      </c>
    </row>
    <row r="4632" spans="2:6">
      <c r="B4632" s="1" t="s">
        <v>16340</v>
      </c>
      <c r="C4632" s="1">
        <v>1</v>
      </c>
      <c r="D4632" s="1" t="s">
        <v>13746</v>
      </c>
      <c r="E4632" s="17">
        <v>0.69394675925925897</v>
      </c>
      <c r="F4632" s="1" t="s">
        <v>6</v>
      </c>
    </row>
    <row r="4633" spans="2:6">
      <c r="B4633" s="1" t="s">
        <v>16089</v>
      </c>
      <c r="C4633" s="1">
        <v>1</v>
      </c>
      <c r="D4633" s="1" t="s">
        <v>13746</v>
      </c>
      <c r="E4633" s="17">
        <v>0.69401620370370398</v>
      </c>
      <c r="F4633" s="1" t="s">
        <v>6</v>
      </c>
    </row>
    <row r="4634" spans="2:6">
      <c r="B4634" s="1" t="s">
        <v>14846</v>
      </c>
      <c r="C4634" s="1">
        <v>1</v>
      </c>
      <c r="D4634" s="1" t="s">
        <v>13746</v>
      </c>
      <c r="E4634" s="17">
        <v>0.69413194444444404</v>
      </c>
      <c r="F4634" s="1" t="s">
        <v>6</v>
      </c>
    </row>
    <row r="4635" spans="2:6">
      <c r="B4635" s="1" t="s">
        <v>16337</v>
      </c>
      <c r="C4635" s="1">
        <v>1</v>
      </c>
      <c r="D4635" s="1" t="s">
        <v>3078</v>
      </c>
      <c r="E4635" s="17">
        <v>0.69416666666666704</v>
      </c>
      <c r="F4635" s="1" t="s">
        <v>6</v>
      </c>
    </row>
    <row r="4636" spans="2:6">
      <c r="B4636" s="1" t="s">
        <v>16341</v>
      </c>
      <c r="C4636" s="1">
        <v>1</v>
      </c>
      <c r="D4636" s="1" t="s">
        <v>3076</v>
      </c>
      <c r="E4636" s="17">
        <v>0.69423611111111105</v>
      </c>
      <c r="F4636" s="1" t="s">
        <v>6</v>
      </c>
    </row>
    <row r="4637" spans="2:6">
      <c r="B4637" s="1" t="s">
        <v>16171</v>
      </c>
      <c r="C4637" s="1">
        <v>1</v>
      </c>
      <c r="D4637" s="1" t="s">
        <v>3078</v>
      </c>
      <c r="E4637" s="17">
        <v>0.69428240740740699</v>
      </c>
      <c r="F4637" s="1" t="s">
        <v>6</v>
      </c>
    </row>
    <row r="4638" spans="2:6">
      <c r="B4638" s="1" t="s">
        <v>16342</v>
      </c>
      <c r="C4638" s="1">
        <v>1</v>
      </c>
      <c r="D4638" s="1" t="s">
        <v>13753</v>
      </c>
      <c r="E4638" s="17">
        <v>0.69436342592592604</v>
      </c>
      <c r="F4638" s="1" t="s">
        <v>6</v>
      </c>
    </row>
    <row r="4639" spans="2:6">
      <c r="B4639" s="1" t="s">
        <v>16343</v>
      </c>
      <c r="C4639" s="1">
        <v>1</v>
      </c>
      <c r="D4639" s="1" t="s">
        <v>13753</v>
      </c>
      <c r="E4639" s="17">
        <v>0.69452546296296302</v>
      </c>
      <c r="F4639" s="1" t="s">
        <v>6</v>
      </c>
    </row>
    <row r="4640" spans="2:6">
      <c r="B4640" s="1" t="s">
        <v>16011</v>
      </c>
      <c r="C4640" s="1">
        <v>1</v>
      </c>
      <c r="D4640" s="1" t="s">
        <v>3095</v>
      </c>
      <c r="E4640" s="17">
        <v>0.69453703703703695</v>
      </c>
      <c r="F4640" s="1" t="s">
        <v>6</v>
      </c>
    </row>
    <row r="4641" spans="2:6">
      <c r="B4641" s="1" t="s">
        <v>16323</v>
      </c>
      <c r="C4641" s="1">
        <v>1</v>
      </c>
      <c r="D4641" s="1" t="s">
        <v>13762</v>
      </c>
      <c r="E4641" s="17">
        <v>0.69460648148148196</v>
      </c>
      <c r="F4641" s="1" t="s">
        <v>6</v>
      </c>
    </row>
    <row r="4642" spans="2:6">
      <c r="B4642" s="1" t="s">
        <v>16344</v>
      </c>
      <c r="C4642" s="1">
        <v>1</v>
      </c>
      <c r="D4642" s="1" t="s">
        <v>13687</v>
      </c>
      <c r="E4642" s="17">
        <v>0.69462962962963004</v>
      </c>
      <c r="F4642" s="1" t="s">
        <v>6</v>
      </c>
    </row>
    <row r="4643" spans="2:6">
      <c r="B4643" s="1" t="s">
        <v>16345</v>
      </c>
      <c r="C4643" s="1">
        <v>5</v>
      </c>
      <c r="D4643" s="1" t="s">
        <v>13753</v>
      </c>
      <c r="E4643" s="17">
        <v>0.69466435185185205</v>
      </c>
      <c r="F4643" s="1" t="s">
        <v>6</v>
      </c>
    </row>
    <row r="4644" spans="2:6">
      <c r="B4644" s="1" t="s">
        <v>16346</v>
      </c>
      <c r="C4644" s="1">
        <v>1</v>
      </c>
      <c r="D4644" s="1" t="s">
        <v>13753</v>
      </c>
      <c r="E4644" s="17">
        <v>0.69480324074074096</v>
      </c>
      <c r="F4644" s="1" t="s">
        <v>6</v>
      </c>
    </row>
    <row r="4645" spans="2:6">
      <c r="B4645" s="1" t="s">
        <v>16347</v>
      </c>
      <c r="C4645" s="1">
        <v>1</v>
      </c>
      <c r="D4645" s="1" t="s">
        <v>13687</v>
      </c>
      <c r="E4645" s="17">
        <v>0.69512731481481504</v>
      </c>
      <c r="F4645" s="1" t="s">
        <v>6</v>
      </c>
    </row>
    <row r="4646" spans="2:6">
      <c r="B4646" s="1" t="s">
        <v>16348</v>
      </c>
      <c r="C4646" s="1">
        <v>1</v>
      </c>
      <c r="D4646" s="1" t="s">
        <v>3076</v>
      </c>
      <c r="E4646" s="17">
        <v>0.69516203703703705</v>
      </c>
      <c r="F4646" s="1" t="s">
        <v>6</v>
      </c>
    </row>
    <row r="4647" spans="2:6">
      <c r="B4647" s="1" t="s">
        <v>16349</v>
      </c>
      <c r="C4647" s="1">
        <v>1</v>
      </c>
      <c r="D4647" s="1" t="s">
        <v>13760</v>
      </c>
      <c r="E4647" s="17">
        <v>0.69516203703703705</v>
      </c>
      <c r="F4647" s="1" t="s">
        <v>6</v>
      </c>
    </row>
    <row r="4648" spans="2:6">
      <c r="B4648" s="1" t="s">
        <v>16350</v>
      </c>
      <c r="C4648" s="1">
        <v>1</v>
      </c>
      <c r="D4648" s="1" t="s">
        <v>13687</v>
      </c>
      <c r="E4648" s="17">
        <v>0.69520833333333298</v>
      </c>
      <c r="F4648" s="1" t="s">
        <v>6</v>
      </c>
    </row>
    <row r="4649" spans="2:6">
      <c r="B4649" s="1" t="s">
        <v>14950</v>
      </c>
      <c r="C4649" s="1">
        <v>2</v>
      </c>
      <c r="D4649" s="1" t="s">
        <v>13746</v>
      </c>
      <c r="E4649" s="17">
        <v>0.69530092592592596</v>
      </c>
      <c r="F4649" s="1" t="s">
        <v>6</v>
      </c>
    </row>
    <row r="4650" spans="2:6">
      <c r="B4650" s="1" t="s">
        <v>16351</v>
      </c>
      <c r="C4650" s="1">
        <v>1</v>
      </c>
      <c r="D4650" s="1" t="s">
        <v>3076</v>
      </c>
      <c r="E4650" s="17">
        <v>0.69533564814814797</v>
      </c>
      <c r="F4650" s="1" t="s">
        <v>6</v>
      </c>
    </row>
    <row r="4651" spans="2:6">
      <c r="B4651" s="1" t="s">
        <v>14175</v>
      </c>
      <c r="C4651" s="1">
        <v>1</v>
      </c>
      <c r="D4651" s="1" t="s">
        <v>3078</v>
      </c>
      <c r="E4651" s="17">
        <v>0.69537037037036997</v>
      </c>
      <c r="F4651" s="1" t="s">
        <v>6</v>
      </c>
    </row>
    <row r="4652" spans="2:6">
      <c r="B4652" s="1" t="s">
        <v>16352</v>
      </c>
      <c r="C4652" s="1">
        <v>1</v>
      </c>
      <c r="D4652" s="1" t="s">
        <v>13760</v>
      </c>
      <c r="E4652" s="17">
        <v>0.69540509259259298</v>
      </c>
      <c r="F4652" s="1" t="s">
        <v>6</v>
      </c>
    </row>
    <row r="4653" spans="2:6">
      <c r="B4653" s="1" t="s">
        <v>16353</v>
      </c>
      <c r="C4653" s="1">
        <v>1</v>
      </c>
      <c r="D4653" s="1" t="s">
        <v>13753</v>
      </c>
      <c r="E4653" s="17">
        <v>0.69541666666666702</v>
      </c>
      <c r="F4653" s="1" t="s">
        <v>6</v>
      </c>
    </row>
    <row r="4654" spans="2:6">
      <c r="B4654" s="1" t="s">
        <v>16354</v>
      </c>
      <c r="C4654" s="1">
        <v>1</v>
      </c>
      <c r="D4654" s="1" t="s">
        <v>13753</v>
      </c>
      <c r="E4654" s="17">
        <v>0.69546296296296295</v>
      </c>
      <c r="F4654" s="1" t="s">
        <v>6</v>
      </c>
    </row>
    <row r="4655" spans="2:6">
      <c r="B4655" s="1" t="s">
        <v>16341</v>
      </c>
      <c r="C4655" s="1">
        <v>1</v>
      </c>
      <c r="D4655" s="1" t="s">
        <v>13746</v>
      </c>
      <c r="E4655" s="17">
        <v>0.69547453703703699</v>
      </c>
      <c r="F4655" s="1" t="s">
        <v>6</v>
      </c>
    </row>
    <row r="4656" spans="2:6">
      <c r="B4656" s="1" t="s">
        <v>16344</v>
      </c>
      <c r="C4656" s="1">
        <v>1</v>
      </c>
      <c r="D4656" s="1" t="s">
        <v>13762</v>
      </c>
      <c r="E4656" s="17">
        <v>0.69547453703703699</v>
      </c>
      <c r="F4656" s="1" t="s">
        <v>6</v>
      </c>
    </row>
    <row r="4657" spans="2:6">
      <c r="B4657" s="1" t="s">
        <v>16338</v>
      </c>
      <c r="C4657" s="1">
        <v>1</v>
      </c>
      <c r="D4657" s="1" t="s">
        <v>13746</v>
      </c>
      <c r="E4657" s="17">
        <v>0.69550925925925899</v>
      </c>
      <c r="F4657" s="1" t="s">
        <v>6</v>
      </c>
    </row>
    <row r="4658" spans="2:6">
      <c r="B4658" s="1" t="s">
        <v>16355</v>
      </c>
      <c r="C4658" s="1">
        <v>5</v>
      </c>
      <c r="D4658" s="1" t="s">
        <v>13753</v>
      </c>
      <c r="E4658" s="17">
        <v>0.69552083333333303</v>
      </c>
      <c r="F4658" s="1" t="s">
        <v>6</v>
      </c>
    </row>
    <row r="4659" spans="2:6">
      <c r="B4659" s="1" t="s">
        <v>15814</v>
      </c>
      <c r="C4659" s="1">
        <v>2</v>
      </c>
      <c r="D4659" s="1" t="s">
        <v>3077</v>
      </c>
      <c r="E4659" s="17">
        <v>0.695543981481481</v>
      </c>
      <c r="F4659" s="1" t="s">
        <v>6</v>
      </c>
    </row>
    <row r="4660" spans="2:6">
      <c r="B4660" s="1" t="s">
        <v>16325</v>
      </c>
      <c r="C4660" s="1">
        <v>1</v>
      </c>
      <c r="D4660" s="1" t="s">
        <v>3095</v>
      </c>
      <c r="E4660" s="17">
        <v>0.69556712962962997</v>
      </c>
      <c r="F4660" s="1" t="s">
        <v>6</v>
      </c>
    </row>
    <row r="4661" spans="2:6">
      <c r="B4661" s="1" t="s">
        <v>15339</v>
      </c>
      <c r="C4661" s="1">
        <v>1</v>
      </c>
      <c r="D4661" s="1" t="s">
        <v>3077</v>
      </c>
      <c r="E4661" s="17">
        <v>0.69568287037037002</v>
      </c>
      <c r="F4661" s="1" t="s">
        <v>6</v>
      </c>
    </row>
    <row r="4662" spans="2:6">
      <c r="B4662" s="1" t="s">
        <v>16356</v>
      </c>
      <c r="C4662" s="1">
        <v>1</v>
      </c>
      <c r="D4662" s="1" t="s">
        <v>13753</v>
      </c>
      <c r="E4662" s="17">
        <v>0.69575231481481503</v>
      </c>
      <c r="F4662" s="1" t="s">
        <v>6</v>
      </c>
    </row>
    <row r="4663" spans="2:6">
      <c r="B4663" s="1" t="s">
        <v>16357</v>
      </c>
      <c r="C4663" s="1">
        <v>1</v>
      </c>
      <c r="D4663" s="1" t="s">
        <v>13753</v>
      </c>
      <c r="E4663" s="17">
        <v>0.69579861111111097</v>
      </c>
      <c r="F4663" s="1" t="s">
        <v>6</v>
      </c>
    </row>
    <row r="4664" spans="2:6">
      <c r="B4664" s="1" t="s">
        <v>16349</v>
      </c>
      <c r="C4664" s="1">
        <v>1</v>
      </c>
      <c r="D4664" s="1" t="s">
        <v>3095</v>
      </c>
      <c r="E4664" s="17">
        <v>0.69582175925925904</v>
      </c>
      <c r="F4664" s="1" t="s">
        <v>6</v>
      </c>
    </row>
    <row r="4665" spans="2:6">
      <c r="B4665" s="1" t="s">
        <v>16358</v>
      </c>
      <c r="C4665" s="1">
        <v>1</v>
      </c>
      <c r="D4665" s="1" t="s">
        <v>13753</v>
      </c>
      <c r="E4665" s="17">
        <v>0.69585648148148105</v>
      </c>
      <c r="F4665" s="1" t="s">
        <v>6</v>
      </c>
    </row>
    <row r="4666" spans="2:6">
      <c r="B4666" s="1" t="s">
        <v>16359</v>
      </c>
      <c r="C4666" s="1">
        <v>1</v>
      </c>
      <c r="D4666" s="1" t="s">
        <v>13753</v>
      </c>
      <c r="E4666" s="17">
        <v>0.69589120370370405</v>
      </c>
      <c r="F4666" s="1" t="s">
        <v>6</v>
      </c>
    </row>
    <row r="4667" spans="2:6">
      <c r="B4667" s="1" t="s">
        <v>16360</v>
      </c>
      <c r="C4667" s="1">
        <v>1</v>
      </c>
      <c r="D4667" s="1" t="s">
        <v>13753</v>
      </c>
      <c r="E4667" s="17">
        <v>0.69594907407407403</v>
      </c>
      <c r="F4667" s="1" t="s">
        <v>6</v>
      </c>
    </row>
    <row r="4668" spans="2:6">
      <c r="B4668" s="1" t="s">
        <v>16361</v>
      </c>
      <c r="C4668" s="1">
        <v>1</v>
      </c>
      <c r="D4668" s="1" t="s">
        <v>13687</v>
      </c>
      <c r="E4668" s="17">
        <v>0.69599537037036996</v>
      </c>
      <c r="F4668" s="1" t="s">
        <v>6</v>
      </c>
    </row>
    <row r="4669" spans="2:6">
      <c r="B4669" s="1" t="s">
        <v>16211</v>
      </c>
      <c r="C4669" s="1">
        <v>1</v>
      </c>
      <c r="D4669" s="1" t="s">
        <v>3078</v>
      </c>
      <c r="E4669" s="17">
        <v>0.696006944444444</v>
      </c>
      <c r="F4669" s="1" t="s">
        <v>6</v>
      </c>
    </row>
    <row r="4670" spans="2:6">
      <c r="B4670" s="1" t="s">
        <v>16351</v>
      </c>
      <c r="C4670" s="1">
        <v>1</v>
      </c>
      <c r="D4670" s="1" t="s">
        <v>3078</v>
      </c>
      <c r="E4670" s="17">
        <v>0.69620370370370399</v>
      </c>
      <c r="F4670" s="1" t="s">
        <v>6</v>
      </c>
    </row>
    <row r="4671" spans="2:6">
      <c r="B4671" s="1" t="s">
        <v>16282</v>
      </c>
      <c r="C4671" s="1">
        <v>2</v>
      </c>
      <c r="D4671" s="1" t="s">
        <v>3095</v>
      </c>
      <c r="E4671" s="17">
        <v>0.696238425925926</v>
      </c>
      <c r="F4671" s="1" t="s">
        <v>6</v>
      </c>
    </row>
    <row r="4672" spans="2:6">
      <c r="B4672" s="1" t="s">
        <v>16362</v>
      </c>
      <c r="C4672" s="1">
        <v>1</v>
      </c>
      <c r="D4672" s="1" t="s">
        <v>13760</v>
      </c>
      <c r="E4672" s="17">
        <v>0.69629629629629597</v>
      </c>
      <c r="F4672" s="1" t="s">
        <v>6</v>
      </c>
    </row>
    <row r="4673" spans="2:6">
      <c r="B4673" s="1" t="s">
        <v>15467</v>
      </c>
      <c r="C4673" s="1">
        <v>1</v>
      </c>
      <c r="D4673" s="1" t="s">
        <v>3077</v>
      </c>
      <c r="E4673" s="17">
        <v>0.69630787037037001</v>
      </c>
      <c r="F4673" s="1" t="s">
        <v>6</v>
      </c>
    </row>
    <row r="4674" spans="2:6">
      <c r="B4674" s="1" t="s">
        <v>15879</v>
      </c>
      <c r="C4674" s="1">
        <v>1</v>
      </c>
      <c r="D4674" s="1" t="s">
        <v>13746</v>
      </c>
      <c r="E4674" s="17">
        <v>0.69641203703703702</v>
      </c>
      <c r="F4674" s="1" t="s">
        <v>6</v>
      </c>
    </row>
    <row r="4675" spans="2:6">
      <c r="B4675" s="1" t="s">
        <v>16363</v>
      </c>
      <c r="C4675" s="1">
        <v>5</v>
      </c>
      <c r="D4675" s="1" t="s">
        <v>13753</v>
      </c>
      <c r="E4675" s="17">
        <v>0.69642361111111095</v>
      </c>
      <c r="F4675" s="1" t="s">
        <v>6</v>
      </c>
    </row>
    <row r="4676" spans="2:6">
      <c r="B4676" s="1" t="s">
        <v>16361</v>
      </c>
      <c r="C4676" s="1">
        <v>1</v>
      </c>
      <c r="D4676" s="1" t="s">
        <v>3095</v>
      </c>
      <c r="E4676" s="17">
        <v>0.69649305555555596</v>
      </c>
      <c r="F4676" s="1" t="s">
        <v>6</v>
      </c>
    </row>
    <row r="4677" spans="2:6">
      <c r="B4677" s="1" t="s">
        <v>16364</v>
      </c>
      <c r="C4677" s="1">
        <v>5</v>
      </c>
      <c r="D4677" s="1" t="s">
        <v>13753</v>
      </c>
      <c r="E4677" s="17">
        <v>0.69651620370370404</v>
      </c>
      <c r="F4677" s="1" t="s">
        <v>6</v>
      </c>
    </row>
    <row r="4678" spans="2:6">
      <c r="B4678" s="1" t="s">
        <v>15417</v>
      </c>
      <c r="C4678" s="1">
        <v>1</v>
      </c>
      <c r="D4678" s="1" t="s">
        <v>13746</v>
      </c>
      <c r="E4678" s="17">
        <v>0.69659722222222198</v>
      </c>
      <c r="F4678" s="1" t="s">
        <v>6</v>
      </c>
    </row>
    <row r="4679" spans="2:6">
      <c r="B4679" s="1" t="s">
        <v>16365</v>
      </c>
      <c r="C4679" s="1">
        <v>1</v>
      </c>
      <c r="D4679" s="1" t="s">
        <v>13753</v>
      </c>
      <c r="E4679" s="17">
        <v>0.69662037037036995</v>
      </c>
      <c r="F4679" s="1" t="s">
        <v>6</v>
      </c>
    </row>
    <row r="4680" spans="2:6">
      <c r="B4680" s="1" t="s">
        <v>16362</v>
      </c>
      <c r="C4680" s="1">
        <v>1</v>
      </c>
      <c r="D4680" s="1" t="s">
        <v>3077</v>
      </c>
      <c r="E4680" s="17">
        <v>0.69663194444444398</v>
      </c>
      <c r="F4680" s="1" t="s">
        <v>6</v>
      </c>
    </row>
    <row r="4681" spans="2:6">
      <c r="B4681" s="1" t="s">
        <v>16366</v>
      </c>
      <c r="C4681" s="1">
        <v>1</v>
      </c>
      <c r="D4681" s="1" t="s">
        <v>13753</v>
      </c>
      <c r="E4681" s="17">
        <v>0.69665509259259295</v>
      </c>
      <c r="F4681" s="1" t="s">
        <v>6</v>
      </c>
    </row>
    <row r="4682" spans="2:6">
      <c r="B4682" s="1" t="s">
        <v>16356</v>
      </c>
      <c r="C4682" s="1">
        <v>1</v>
      </c>
      <c r="D4682" s="1" t="s">
        <v>3078</v>
      </c>
      <c r="E4682" s="17">
        <v>0.69667824074074103</v>
      </c>
      <c r="F4682" s="1" t="s">
        <v>6</v>
      </c>
    </row>
    <row r="4683" spans="2:6">
      <c r="B4683" s="1" t="s">
        <v>16367</v>
      </c>
      <c r="C4683" s="1">
        <v>1</v>
      </c>
      <c r="D4683" s="1" t="s">
        <v>13753</v>
      </c>
      <c r="E4683" s="17">
        <v>0.69668981481481496</v>
      </c>
      <c r="F4683" s="1" t="s">
        <v>6</v>
      </c>
    </row>
    <row r="4684" spans="2:6">
      <c r="B4684" s="1" t="s">
        <v>16346</v>
      </c>
      <c r="C4684" s="1">
        <v>1</v>
      </c>
      <c r="D4684" s="1" t="s">
        <v>3078</v>
      </c>
      <c r="E4684" s="17">
        <v>0.69672453703703696</v>
      </c>
      <c r="F4684" s="1" t="s">
        <v>6</v>
      </c>
    </row>
    <row r="4685" spans="2:6">
      <c r="B4685" s="1" t="s">
        <v>14885</v>
      </c>
      <c r="C4685" s="1">
        <v>1</v>
      </c>
      <c r="D4685" s="1" t="s">
        <v>3078</v>
      </c>
      <c r="E4685" s="17">
        <v>0.69678240740740705</v>
      </c>
      <c r="F4685" s="1" t="s">
        <v>6</v>
      </c>
    </row>
    <row r="4686" spans="2:6">
      <c r="B4686" s="1" t="s">
        <v>16368</v>
      </c>
      <c r="C4686" s="1">
        <v>1</v>
      </c>
      <c r="D4686" s="1" t="s">
        <v>13753</v>
      </c>
      <c r="E4686" s="17">
        <v>0.69681712962963005</v>
      </c>
      <c r="F4686" s="1" t="s">
        <v>6</v>
      </c>
    </row>
    <row r="4687" spans="2:6">
      <c r="B4687" s="1" t="s">
        <v>16369</v>
      </c>
      <c r="C4687" s="1">
        <v>2</v>
      </c>
      <c r="D4687" s="1" t="s">
        <v>3076</v>
      </c>
      <c r="E4687" s="17">
        <v>0.69699074074074097</v>
      </c>
      <c r="F4687" s="1" t="s">
        <v>6</v>
      </c>
    </row>
    <row r="4688" spans="2:6">
      <c r="B4688" s="1" t="s">
        <v>16370</v>
      </c>
      <c r="C4688" s="1">
        <v>1</v>
      </c>
      <c r="D4688" s="1" t="s">
        <v>13687</v>
      </c>
      <c r="E4688" s="17">
        <v>0.69699074074074097</v>
      </c>
      <c r="F4688" s="1" t="s">
        <v>6</v>
      </c>
    </row>
    <row r="4689" spans="2:6">
      <c r="B4689" s="1" t="s">
        <v>16371</v>
      </c>
      <c r="C4689" s="1">
        <v>1</v>
      </c>
      <c r="D4689" s="1" t="s">
        <v>13687</v>
      </c>
      <c r="E4689" s="17">
        <v>0.69711805555555595</v>
      </c>
      <c r="F4689" s="1" t="s">
        <v>6</v>
      </c>
    </row>
    <row r="4690" spans="2:6">
      <c r="B4690" s="1" t="s">
        <v>16372</v>
      </c>
      <c r="C4690" s="1">
        <v>1</v>
      </c>
      <c r="D4690" s="1" t="s">
        <v>13753</v>
      </c>
      <c r="E4690" s="17">
        <v>0.69738425925925895</v>
      </c>
      <c r="F4690" s="1" t="s">
        <v>6</v>
      </c>
    </row>
    <row r="4691" spans="2:6">
      <c r="B4691" s="1" t="s">
        <v>15666</v>
      </c>
      <c r="C4691" s="1">
        <v>1</v>
      </c>
      <c r="D4691" s="1" t="s">
        <v>3095</v>
      </c>
      <c r="E4691" s="17">
        <v>0.69740740740740703</v>
      </c>
      <c r="F4691" s="1" t="s">
        <v>6</v>
      </c>
    </row>
    <row r="4692" spans="2:6">
      <c r="B4692" s="1" t="s">
        <v>16373</v>
      </c>
      <c r="C4692" s="1">
        <v>5</v>
      </c>
      <c r="D4692" s="1" t="s">
        <v>13753</v>
      </c>
      <c r="E4692" s="17">
        <v>0.69750000000000001</v>
      </c>
      <c r="F4692" s="1" t="s">
        <v>6</v>
      </c>
    </row>
    <row r="4693" spans="2:6">
      <c r="B4693" s="1" t="s">
        <v>16353</v>
      </c>
      <c r="C4693" s="1">
        <v>1</v>
      </c>
      <c r="D4693" s="1" t="s">
        <v>13762</v>
      </c>
      <c r="E4693" s="17">
        <v>0.69750000000000001</v>
      </c>
      <c r="F4693" s="1" t="s">
        <v>6</v>
      </c>
    </row>
    <row r="4694" spans="2:6">
      <c r="B4694" s="1" t="s">
        <v>16316</v>
      </c>
      <c r="C4694" s="1">
        <v>1</v>
      </c>
      <c r="D4694" s="1" t="s">
        <v>3078</v>
      </c>
      <c r="E4694" s="17">
        <v>0.69755787037036998</v>
      </c>
      <c r="F4694" s="1" t="s">
        <v>6</v>
      </c>
    </row>
    <row r="4695" spans="2:6">
      <c r="B4695" s="1" t="s">
        <v>16374</v>
      </c>
      <c r="C4695" s="1">
        <v>1</v>
      </c>
      <c r="D4695" s="1" t="s">
        <v>13760</v>
      </c>
      <c r="E4695" s="17">
        <v>0.69762731481481499</v>
      </c>
      <c r="F4695" s="1" t="s">
        <v>6</v>
      </c>
    </row>
    <row r="4696" spans="2:6">
      <c r="B4696" s="1" t="s">
        <v>14231</v>
      </c>
      <c r="C4696" s="1">
        <v>1</v>
      </c>
      <c r="D4696" s="1" t="s">
        <v>3095</v>
      </c>
      <c r="E4696" s="17">
        <v>0.69762731481481499</v>
      </c>
      <c r="F4696" s="1" t="s">
        <v>6</v>
      </c>
    </row>
    <row r="4697" spans="2:6">
      <c r="B4697" s="1" t="s">
        <v>16364</v>
      </c>
      <c r="C4697" s="1">
        <v>5</v>
      </c>
      <c r="D4697" s="1" t="s">
        <v>3078</v>
      </c>
      <c r="E4697" s="17">
        <v>0.69763888888888903</v>
      </c>
      <c r="F4697" s="1" t="s">
        <v>6</v>
      </c>
    </row>
    <row r="4698" spans="2:6">
      <c r="B4698" s="1" t="s">
        <v>16375</v>
      </c>
      <c r="C4698" s="1">
        <v>1</v>
      </c>
      <c r="D4698" s="1" t="s">
        <v>13753</v>
      </c>
      <c r="E4698" s="17">
        <v>0.69765046296296296</v>
      </c>
      <c r="F4698" s="1" t="s">
        <v>6</v>
      </c>
    </row>
    <row r="4699" spans="2:6">
      <c r="B4699" s="1" t="s">
        <v>16314</v>
      </c>
      <c r="C4699" s="1">
        <v>1</v>
      </c>
      <c r="D4699" s="1" t="s">
        <v>13746</v>
      </c>
      <c r="E4699" s="17">
        <v>0.69767361111111104</v>
      </c>
      <c r="F4699" s="1" t="s">
        <v>6</v>
      </c>
    </row>
    <row r="4700" spans="2:6">
      <c r="B4700" s="1" t="s">
        <v>16376</v>
      </c>
      <c r="C4700" s="1">
        <v>1</v>
      </c>
      <c r="D4700" s="1" t="s">
        <v>13753</v>
      </c>
      <c r="E4700" s="17">
        <v>0.69773148148148101</v>
      </c>
      <c r="F4700" s="1" t="s">
        <v>6</v>
      </c>
    </row>
    <row r="4701" spans="2:6">
      <c r="B4701" s="1" t="s">
        <v>15715</v>
      </c>
      <c r="C4701" s="1">
        <v>5</v>
      </c>
      <c r="D4701" s="1" t="s">
        <v>3078</v>
      </c>
      <c r="E4701" s="17">
        <v>0.69787037037037003</v>
      </c>
      <c r="F4701" s="1" t="s">
        <v>6</v>
      </c>
    </row>
    <row r="4702" spans="2:6">
      <c r="B4702" s="1" t="s">
        <v>16377</v>
      </c>
      <c r="C4702" s="1">
        <v>1</v>
      </c>
      <c r="D4702" s="1" t="s">
        <v>13753</v>
      </c>
      <c r="E4702" s="17">
        <v>0.69796296296296301</v>
      </c>
      <c r="F4702" s="1" t="s">
        <v>7</v>
      </c>
    </row>
    <row r="4703" spans="2:6">
      <c r="B4703" s="1" t="s">
        <v>15865</v>
      </c>
      <c r="C4703" s="1">
        <v>1</v>
      </c>
      <c r="D4703" s="1" t="s">
        <v>3078</v>
      </c>
      <c r="E4703" s="17">
        <v>0.69798611111111097</v>
      </c>
      <c r="F4703" s="1" t="s">
        <v>7</v>
      </c>
    </row>
    <row r="4704" spans="2:6">
      <c r="B4704" s="1" t="s">
        <v>16378</v>
      </c>
      <c r="C4704" s="1">
        <v>1</v>
      </c>
      <c r="D4704" s="1" t="s">
        <v>3076</v>
      </c>
      <c r="E4704" s="17">
        <v>0.69802083333333298</v>
      </c>
      <c r="F4704" s="1" t="s">
        <v>7</v>
      </c>
    </row>
    <row r="4705" spans="2:6">
      <c r="B4705" s="1" t="s">
        <v>16379</v>
      </c>
      <c r="C4705" s="1">
        <v>1</v>
      </c>
      <c r="D4705" s="1" t="s">
        <v>13753</v>
      </c>
      <c r="E4705" s="17">
        <v>0.69803240740740702</v>
      </c>
      <c r="F4705" s="1" t="s">
        <v>7</v>
      </c>
    </row>
    <row r="4706" spans="2:6">
      <c r="B4706" s="1" t="s">
        <v>16367</v>
      </c>
      <c r="C4706" s="1">
        <v>1</v>
      </c>
      <c r="D4706" s="1" t="s">
        <v>3095</v>
      </c>
      <c r="E4706" s="17">
        <v>0.69804398148148195</v>
      </c>
      <c r="F4706" s="1" t="s">
        <v>7</v>
      </c>
    </row>
    <row r="4707" spans="2:6">
      <c r="B4707" s="1" t="s">
        <v>16380</v>
      </c>
      <c r="C4707" s="1">
        <v>1</v>
      </c>
      <c r="D4707" s="1" t="s">
        <v>13753</v>
      </c>
      <c r="E4707" s="17">
        <v>0.69819444444444401</v>
      </c>
      <c r="F4707" s="1" t="s">
        <v>7</v>
      </c>
    </row>
    <row r="4708" spans="2:6">
      <c r="B4708" s="1" t="s">
        <v>16381</v>
      </c>
      <c r="C4708" s="1">
        <v>1</v>
      </c>
      <c r="D4708" s="1" t="s">
        <v>13760</v>
      </c>
      <c r="E4708" s="17">
        <v>0.69841435185185197</v>
      </c>
      <c r="F4708" s="1" t="s">
        <v>7</v>
      </c>
    </row>
    <row r="4709" spans="2:6">
      <c r="B4709" s="1" t="s">
        <v>16348</v>
      </c>
      <c r="C4709" s="1">
        <v>1</v>
      </c>
      <c r="D4709" s="1" t="s">
        <v>13746</v>
      </c>
      <c r="E4709" s="17">
        <v>0.69848379629629598</v>
      </c>
      <c r="F4709" s="1" t="s">
        <v>7</v>
      </c>
    </row>
    <row r="4710" spans="2:6">
      <c r="B4710" s="1" t="s">
        <v>16372</v>
      </c>
      <c r="C4710" s="1">
        <v>1</v>
      </c>
      <c r="D4710" s="1" t="s">
        <v>3078</v>
      </c>
      <c r="E4710" s="17">
        <v>0.69856481481481503</v>
      </c>
      <c r="F4710" s="1" t="s">
        <v>7</v>
      </c>
    </row>
    <row r="4711" spans="2:6">
      <c r="B4711" s="1" t="s">
        <v>16371</v>
      </c>
      <c r="C4711" s="1">
        <v>1</v>
      </c>
      <c r="D4711" s="1" t="s">
        <v>3078</v>
      </c>
      <c r="E4711" s="17">
        <v>0.69861111111111096</v>
      </c>
      <c r="F4711" s="1" t="s">
        <v>7</v>
      </c>
    </row>
    <row r="4712" spans="2:6">
      <c r="B4712" s="1" t="s">
        <v>16382</v>
      </c>
      <c r="C4712" s="1">
        <v>1</v>
      </c>
      <c r="D4712" s="1" t="s">
        <v>13753</v>
      </c>
      <c r="E4712" s="17">
        <v>0.69873842592592605</v>
      </c>
      <c r="F4712" s="1" t="s">
        <v>7</v>
      </c>
    </row>
    <row r="4713" spans="2:6">
      <c r="B4713" s="1" t="s">
        <v>16357</v>
      </c>
      <c r="C4713" s="1">
        <v>1</v>
      </c>
      <c r="D4713" s="1" t="s">
        <v>3077</v>
      </c>
      <c r="E4713" s="17">
        <v>0.69880787037036995</v>
      </c>
      <c r="F4713" s="1" t="s">
        <v>7</v>
      </c>
    </row>
    <row r="4714" spans="2:6">
      <c r="B4714" s="1" t="s">
        <v>16383</v>
      </c>
      <c r="C4714" s="1">
        <v>1</v>
      </c>
      <c r="D4714" s="1" t="s">
        <v>3076</v>
      </c>
      <c r="E4714" s="17">
        <v>0.69891203703703697</v>
      </c>
      <c r="F4714" s="1" t="s">
        <v>7</v>
      </c>
    </row>
    <row r="4715" spans="2:6">
      <c r="B4715" s="1" t="s">
        <v>16384</v>
      </c>
      <c r="C4715" s="1">
        <v>1</v>
      </c>
      <c r="D4715" s="1" t="s">
        <v>13687</v>
      </c>
      <c r="E4715" s="17">
        <v>0.69892361111111101</v>
      </c>
      <c r="F4715" s="1" t="s">
        <v>7</v>
      </c>
    </row>
    <row r="4716" spans="2:6">
      <c r="B4716" s="1" t="s">
        <v>16385</v>
      </c>
      <c r="C4716" s="1">
        <v>1</v>
      </c>
      <c r="D4716" s="1" t="s">
        <v>3076</v>
      </c>
      <c r="E4716" s="17">
        <v>0.69894675925925898</v>
      </c>
      <c r="F4716" s="1" t="s">
        <v>7</v>
      </c>
    </row>
    <row r="4717" spans="2:6">
      <c r="B4717" s="1" t="s">
        <v>16386</v>
      </c>
      <c r="C4717" s="1">
        <v>1</v>
      </c>
      <c r="D4717" s="1" t="s">
        <v>13687</v>
      </c>
      <c r="E4717" s="17">
        <v>0.69895833333333302</v>
      </c>
      <c r="F4717" s="1" t="s">
        <v>7</v>
      </c>
    </row>
    <row r="4718" spans="2:6">
      <c r="B4718" s="1" t="s">
        <v>16387</v>
      </c>
      <c r="C4718" s="1">
        <v>2</v>
      </c>
      <c r="D4718" s="1" t="s">
        <v>13753</v>
      </c>
      <c r="E4718" s="17">
        <v>0.69906250000000003</v>
      </c>
      <c r="F4718" s="1" t="s">
        <v>7</v>
      </c>
    </row>
    <row r="4719" spans="2:6">
      <c r="B4719" s="1" t="s">
        <v>15689</v>
      </c>
      <c r="C4719" s="1">
        <v>1</v>
      </c>
      <c r="D4719" s="1" t="s">
        <v>13746</v>
      </c>
      <c r="E4719" s="17">
        <v>0.69909722222222204</v>
      </c>
      <c r="F4719" s="1" t="s">
        <v>7</v>
      </c>
    </row>
    <row r="4720" spans="2:6">
      <c r="B4720" s="1" t="s">
        <v>16388</v>
      </c>
      <c r="C4720" s="1">
        <v>1</v>
      </c>
      <c r="D4720" s="1" t="s">
        <v>13687</v>
      </c>
      <c r="E4720" s="17">
        <v>0.69913194444444404</v>
      </c>
      <c r="F4720" s="1" t="s">
        <v>7</v>
      </c>
    </row>
    <row r="4721" spans="2:6">
      <c r="B4721" s="1" t="s">
        <v>16375</v>
      </c>
      <c r="C4721" s="1">
        <v>1</v>
      </c>
      <c r="D4721" s="1" t="s">
        <v>3078</v>
      </c>
      <c r="E4721" s="17">
        <v>0.69915509259259301</v>
      </c>
      <c r="F4721" s="1" t="s">
        <v>7</v>
      </c>
    </row>
    <row r="4722" spans="2:6">
      <c r="B4722" s="1" t="s">
        <v>16389</v>
      </c>
      <c r="C4722" s="1">
        <v>1</v>
      </c>
      <c r="D4722" s="1" t="s">
        <v>13760</v>
      </c>
      <c r="E4722" s="17">
        <v>0.69917824074074097</v>
      </c>
      <c r="F4722" s="1" t="s">
        <v>7</v>
      </c>
    </row>
    <row r="4723" spans="2:6">
      <c r="B4723" s="1" t="s">
        <v>16390</v>
      </c>
      <c r="C4723" s="1">
        <v>1</v>
      </c>
      <c r="D4723" s="1" t="s">
        <v>13760</v>
      </c>
      <c r="E4723" s="17">
        <v>0.69929398148148103</v>
      </c>
      <c r="F4723" s="1" t="s">
        <v>7</v>
      </c>
    </row>
    <row r="4724" spans="2:6">
      <c r="B4724" s="1" t="s">
        <v>16383</v>
      </c>
      <c r="C4724" s="1">
        <v>1</v>
      </c>
      <c r="D4724" s="1" t="s">
        <v>3078</v>
      </c>
      <c r="E4724" s="17">
        <v>0.69942129629629601</v>
      </c>
      <c r="F4724" s="1" t="s">
        <v>7</v>
      </c>
    </row>
    <row r="4725" spans="2:6">
      <c r="B4725" s="1" t="s">
        <v>16391</v>
      </c>
      <c r="C4725" s="1">
        <v>1</v>
      </c>
      <c r="D4725" s="1" t="s">
        <v>13760</v>
      </c>
      <c r="E4725" s="17">
        <v>0.69951388888888899</v>
      </c>
      <c r="F4725" s="1" t="s">
        <v>7</v>
      </c>
    </row>
    <row r="4726" spans="2:6">
      <c r="B4726" s="1" t="s">
        <v>16392</v>
      </c>
      <c r="C4726" s="1">
        <v>1</v>
      </c>
      <c r="D4726" s="1" t="s">
        <v>13753</v>
      </c>
      <c r="E4726" s="17">
        <v>0.69971064814814798</v>
      </c>
      <c r="F4726" s="1" t="s">
        <v>7</v>
      </c>
    </row>
    <row r="4727" spans="2:6">
      <c r="B4727" s="1" t="s">
        <v>16393</v>
      </c>
      <c r="C4727" s="1">
        <v>1</v>
      </c>
      <c r="D4727" s="1" t="s">
        <v>13753</v>
      </c>
      <c r="E4727" s="17">
        <v>0.69975694444444403</v>
      </c>
      <c r="F4727" s="1" t="s">
        <v>7</v>
      </c>
    </row>
    <row r="4728" spans="2:6">
      <c r="B4728" s="1" t="s">
        <v>16394</v>
      </c>
      <c r="C4728" s="1">
        <v>5</v>
      </c>
      <c r="D4728" s="1" t="s">
        <v>13753</v>
      </c>
      <c r="E4728" s="17">
        <v>0.69983796296296297</v>
      </c>
      <c r="F4728" s="1" t="s">
        <v>7</v>
      </c>
    </row>
    <row r="4729" spans="2:6">
      <c r="B4729" s="1" t="s">
        <v>16373</v>
      </c>
      <c r="C4729" s="1">
        <v>5</v>
      </c>
      <c r="D4729" s="1" t="s">
        <v>3078</v>
      </c>
      <c r="E4729" s="17">
        <v>0.69987268518518497</v>
      </c>
      <c r="F4729" s="1" t="s">
        <v>7</v>
      </c>
    </row>
    <row r="4730" spans="2:6">
      <c r="B4730" s="1" t="s">
        <v>16395</v>
      </c>
      <c r="C4730" s="1">
        <v>1</v>
      </c>
      <c r="D4730" s="1" t="s">
        <v>13760</v>
      </c>
      <c r="E4730" s="17">
        <v>0.69995370370370402</v>
      </c>
      <c r="F4730" s="1" t="s">
        <v>7</v>
      </c>
    </row>
    <row r="4731" spans="2:6">
      <c r="B4731" s="1" t="s">
        <v>16396</v>
      </c>
      <c r="C4731" s="1">
        <v>1</v>
      </c>
      <c r="D4731" s="1" t="s">
        <v>13760</v>
      </c>
      <c r="E4731" s="17">
        <v>0.7</v>
      </c>
      <c r="F4731" s="1" t="s">
        <v>7</v>
      </c>
    </row>
    <row r="4732" spans="2:6">
      <c r="B4732" s="1" t="s">
        <v>16397</v>
      </c>
      <c r="C4732" s="1">
        <v>1</v>
      </c>
      <c r="D4732" s="1" t="s">
        <v>13753</v>
      </c>
      <c r="E4732" s="17">
        <v>0.70001157407407399</v>
      </c>
      <c r="F4732" s="1" t="s">
        <v>7</v>
      </c>
    </row>
    <row r="4733" spans="2:6">
      <c r="B4733" s="1" t="s">
        <v>16398</v>
      </c>
      <c r="C4733" s="1">
        <v>2</v>
      </c>
      <c r="D4733" s="1" t="s">
        <v>13687</v>
      </c>
      <c r="E4733" s="17">
        <v>0.70006944444444397</v>
      </c>
      <c r="F4733" s="1" t="s">
        <v>7</v>
      </c>
    </row>
    <row r="4734" spans="2:6">
      <c r="B4734" s="1" t="s">
        <v>16399</v>
      </c>
      <c r="C4734" s="1">
        <v>1</v>
      </c>
      <c r="D4734" s="1" t="s">
        <v>13753</v>
      </c>
      <c r="E4734" s="17">
        <v>0.700081018518519</v>
      </c>
      <c r="F4734" s="1" t="s">
        <v>7</v>
      </c>
    </row>
    <row r="4735" spans="2:6">
      <c r="B4735" s="1" t="s">
        <v>16387</v>
      </c>
      <c r="C4735" s="1">
        <v>2</v>
      </c>
      <c r="D4735" s="1" t="s">
        <v>3078</v>
      </c>
      <c r="E4735" s="17">
        <v>0.70016203703703705</v>
      </c>
      <c r="F4735" s="1" t="s">
        <v>7</v>
      </c>
    </row>
    <row r="4736" spans="2:6">
      <c r="B4736" s="1" t="s">
        <v>16400</v>
      </c>
      <c r="C4736" s="1">
        <v>1</v>
      </c>
      <c r="D4736" s="1" t="s">
        <v>13760</v>
      </c>
      <c r="E4736" s="17">
        <v>0.70020833333333299</v>
      </c>
      <c r="F4736" s="1" t="s">
        <v>7</v>
      </c>
    </row>
    <row r="4737" spans="2:6">
      <c r="B4737" s="1" t="s">
        <v>16395</v>
      </c>
      <c r="C4737" s="1">
        <v>1</v>
      </c>
      <c r="D4737" s="1" t="s">
        <v>3077</v>
      </c>
      <c r="E4737" s="17">
        <v>0.70030092592592597</v>
      </c>
      <c r="F4737" s="1" t="s">
        <v>7</v>
      </c>
    </row>
    <row r="4738" spans="2:6">
      <c r="B4738" s="1" t="s">
        <v>16376</v>
      </c>
      <c r="C4738" s="1">
        <v>1</v>
      </c>
      <c r="D4738" s="1" t="s">
        <v>3077</v>
      </c>
      <c r="E4738" s="17">
        <v>0.70034722222222201</v>
      </c>
      <c r="F4738" s="1" t="s">
        <v>7</v>
      </c>
    </row>
    <row r="4739" spans="2:6">
      <c r="B4739" s="1" t="s">
        <v>16401</v>
      </c>
      <c r="C4739" s="1">
        <v>1</v>
      </c>
      <c r="D4739" s="1" t="s">
        <v>13753</v>
      </c>
      <c r="E4739" s="17">
        <v>0.70037037037036998</v>
      </c>
      <c r="F4739" s="1" t="s">
        <v>7</v>
      </c>
    </row>
    <row r="4740" spans="2:6">
      <c r="B4740" s="1" t="s">
        <v>16384</v>
      </c>
      <c r="C4740" s="1">
        <v>1</v>
      </c>
      <c r="D4740" s="1" t="s">
        <v>3095</v>
      </c>
      <c r="E4740" s="17">
        <v>0.70045138888888903</v>
      </c>
      <c r="F4740" s="1" t="s">
        <v>7</v>
      </c>
    </row>
    <row r="4741" spans="2:6">
      <c r="B4741" s="1" t="s">
        <v>16402</v>
      </c>
      <c r="C4741" s="1">
        <v>1</v>
      </c>
      <c r="D4741" s="1" t="s">
        <v>13760</v>
      </c>
      <c r="E4741" s="17">
        <v>0.70047453703703699</v>
      </c>
      <c r="F4741" s="1" t="s">
        <v>7</v>
      </c>
    </row>
    <row r="4742" spans="2:6">
      <c r="B4742" s="1" t="s">
        <v>14268</v>
      </c>
      <c r="C4742" s="1">
        <v>1</v>
      </c>
      <c r="D4742" s="1" t="s">
        <v>3095</v>
      </c>
      <c r="E4742" s="17">
        <v>0.700543981481481</v>
      </c>
      <c r="F4742" s="1" t="s">
        <v>7</v>
      </c>
    </row>
    <row r="4743" spans="2:6">
      <c r="B4743" s="1" t="s">
        <v>16386</v>
      </c>
      <c r="C4743" s="1">
        <v>1</v>
      </c>
      <c r="D4743" s="1" t="s">
        <v>13746</v>
      </c>
      <c r="E4743" s="17">
        <v>0.70057870370370401</v>
      </c>
      <c r="F4743" s="1" t="s">
        <v>7</v>
      </c>
    </row>
    <row r="4744" spans="2:6">
      <c r="B4744" s="1" t="s">
        <v>16403</v>
      </c>
      <c r="C4744" s="1">
        <v>5</v>
      </c>
      <c r="D4744" s="1" t="s">
        <v>13753</v>
      </c>
      <c r="E4744" s="17">
        <v>0.70061342592592601</v>
      </c>
      <c r="F4744" s="1" t="s">
        <v>7</v>
      </c>
    </row>
    <row r="4745" spans="2:6">
      <c r="B4745" s="1" t="s">
        <v>16400</v>
      </c>
      <c r="C4745" s="1">
        <v>1</v>
      </c>
      <c r="D4745" s="1" t="s">
        <v>3077</v>
      </c>
      <c r="E4745" s="17">
        <v>0.70068287037037003</v>
      </c>
      <c r="F4745" s="1" t="s">
        <v>7</v>
      </c>
    </row>
    <row r="4746" spans="2:6">
      <c r="B4746" s="1" t="s">
        <v>16393</v>
      </c>
      <c r="C4746" s="1">
        <v>1</v>
      </c>
      <c r="D4746" s="1" t="s">
        <v>3078</v>
      </c>
      <c r="E4746" s="17">
        <v>0.70076388888888896</v>
      </c>
      <c r="F4746" s="1" t="s">
        <v>7</v>
      </c>
    </row>
    <row r="4747" spans="2:6">
      <c r="B4747" s="1" t="s">
        <v>16404</v>
      </c>
      <c r="C4747" s="1">
        <v>1</v>
      </c>
      <c r="D4747" s="1" t="s">
        <v>13687</v>
      </c>
      <c r="E4747" s="17">
        <v>0.700775462962963</v>
      </c>
      <c r="F4747" s="1" t="s">
        <v>7</v>
      </c>
    </row>
    <row r="4748" spans="2:6">
      <c r="B4748" s="1" t="s">
        <v>16405</v>
      </c>
      <c r="C4748" s="1">
        <v>1</v>
      </c>
      <c r="D4748" s="1" t="s">
        <v>13753</v>
      </c>
      <c r="E4748" s="17">
        <v>0.70081018518518501</v>
      </c>
      <c r="F4748" s="1" t="s">
        <v>7</v>
      </c>
    </row>
    <row r="4749" spans="2:6">
      <c r="B4749" s="1" t="s">
        <v>16197</v>
      </c>
      <c r="C4749" s="1">
        <v>1</v>
      </c>
      <c r="D4749" s="1" t="s">
        <v>13746</v>
      </c>
      <c r="E4749" s="17">
        <v>0.70085648148148105</v>
      </c>
      <c r="F4749" s="1" t="s">
        <v>7</v>
      </c>
    </row>
    <row r="4750" spans="2:6">
      <c r="B4750" s="1" t="s">
        <v>16385</v>
      </c>
      <c r="C4750" s="1">
        <v>1</v>
      </c>
      <c r="D4750" s="1" t="s">
        <v>13746</v>
      </c>
      <c r="E4750" s="17">
        <v>0.70087962962963002</v>
      </c>
      <c r="F4750" s="1" t="s">
        <v>7</v>
      </c>
    </row>
    <row r="4751" spans="2:6">
      <c r="B4751" s="1" t="s">
        <v>16406</v>
      </c>
      <c r="C4751" s="1">
        <v>1</v>
      </c>
      <c r="D4751" s="1" t="s">
        <v>3076</v>
      </c>
      <c r="E4751" s="17">
        <v>0.70089120370370395</v>
      </c>
      <c r="F4751" s="1" t="s">
        <v>7</v>
      </c>
    </row>
    <row r="4752" spans="2:6">
      <c r="B4752" s="1" t="s">
        <v>16326</v>
      </c>
      <c r="C4752" s="1">
        <v>1</v>
      </c>
      <c r="D4752" s="1" t="s">
        <v>3078</v>
      </c>
      <c r="E4752" s="17">
        <v>0.70089120370370395</v>
      </c>
      <c r="F4752" s="1" t="s">
        <v>7</v>
      </c>
    </row>
    <row r="4753" spans="2:6">
      <c r="B4753" s="1" t="s">
        <v>16404</v>
      </c>
      <c r="C4753" s="1">
        <v>1</v>
      </c>
      <c r="D4753" s="1" t="s">
        <v>13762</v>
      </c>
      <c r="E4753" s="17">
        <v>0.70090277777777799</v>
      </c>
      <c r="F4753" s="1" t="s">
        <v>7</v>
      </c>
    </row>
    <row r="4754" spans="2:6">
      <c r="B4754" s="1" t="s">
        <v>16407</v>
      </c>
      <c r="C4754" s="1">
        <v>1</v>
      </c>
      <c r="D4754" s="1" t="s">
        <v>13753</v>
      </c>
      <c r="E4754" s="17">
        <v>0.70103009259259297</v>
      </c>
      <c r="F4754" s="1" t="s">
        <v>7</v>
      </c>
    </row>
    <row r="4755" spans="2:6">
      <c r="B4755" s="1" t="s">
        <v>16408</v>
      </c>
      <c r="C4755" s="1">
        <v>1</v>
      </c>
      <c r="D4755" s="1" t="s">
        <v>13687</v>
      </c>
      <c r="E4755" s="17">
        <v>0.70104166666666701</v>
      </c>
      <c r="F4755" s="1" t="s">
        <v>7</v>
      </c>
    </row>
    <row r="4756" spans="2:6">
      <c r="B4756" s="1" t="s">
        <v>16379</v>
      </c>
      <c r="C4756" s="1">
        <v>1</v>
      </c>
      <c r="D4756" s="1" t="s">
        <v>3077</v>
      </c>
      <c r="E4756" s="17">
        <v>0.70104166666666701</v>
      </c>
      <c r="F4756" s="1" t="s">
        <v>7</v>
      </c>
    </row>
    <row r="4757" spans="2:6">
      <c r="B4757" s="1" t="s">
        <v>16409</v>
      </c>
      <c r="C4757" s="1">
        <v>2</v>
      </c>
      <c r="D4757" s="1" t="s">
        <v>13753</v>
      </c>
      <c r="E4757" s="17">
        <v>0.70116898148148099</v>
      </c>
      <c r="F4757" s="1" t="s">
        <v>7</v>
      </c>
    </row>
    <row r="4758" spans="2:6">
      <c r="B4758" s="1" t="s">
        <v>16410</v>
      </c>
      <c r="C4758" s="1">
        <v>2</v>
      </c>
      <c r="D4758" s="1" t="s">
        <v>13760</v>
      </c>
      <c r="E4758" s="17">
        <v>0.701203703703704</v>
      </c>
      <c r="F4758" s="1" t="s">
        <v>7</v>
      </c>
    </row>
    <row r="4759" spans="2:6">
      <c r="B4759" s="1" t="s">
        <v>16411</v>
      </c>
      <c r="C4759" s="1">
        <v>1</v>
      </c>
      <c r="D4759" s="1" t="s">
        <v>13753</v>
      </c>
      <c r="E4759" s="17">
        <v>0.70128472222222205</v>
      </c>
      <c r="F4759" s="1" t="s">
        <v>7</v>
      </c>
    </row>
    <row r="4760" spans="2:6">
      <c r="B4760" s="1" t="s">
        <v>16392</v>
      </c>
      <c r="C4760" s="1">
        <v>1</v>
      </c>
      <c r="D4760" s="1" t="s">
        <v>3077</v>
      </c>
      <c r="E4760" s="17">
        <v>0.70137731481481502</v>
      </c>
      <c r="F4760" s="1" t="s">
        <v>7</v>
      </c>
    </row>
    <row r="4761" spans="2:6">
      <c r="B4761" s="1" t="s">
        <v>16402</v>
      </c>
      <c r="C4761" s="1">
        <v>1</v>
      </c>
      <c r="D4761" s="1" t="s">
        <v>3078</v>
      </c>
      <c r="E4761" s="17">
        <v>0.70145833333333296</v>
      </c>
      <c r="F4761" s="1" t="s">
        <v>7</v>
      </c>
    </row>
    <row r="4762" spans="2:6">
      <c r="B4762" s="1" t="s">
        <v>16412</v>
      </c>
      <c r="C4762" s="1">
        <v>1</v>
      </c>
      <c r="D4762" s="1" t="s">
        <v>13753</v>
      </c>
      <c r="E4762" s="17">
        <v>0.70153935185185201</v>
      </c>
      <c r="F4762" s="1" t="s">
        <v>7</v>
      </c>
    </row>
    <row r="4763" spans="2:6">
      <c r="B4763" s="1" t="s">
        <v>16377</v>
      </c>
      <c r="C4763" s="1">
        <v>1</v>
      </c>
      <c r="D4763" s="1" t="s">
        <v>13746</v>
      </c>
      <c r="E4763" s="17">
        <v>0.70167824074074103</v>
      </c>
      <c r="F4763" s="1" t="s">
        <v>7</v>
      </c>
    </row>
    <row r="4764" spans="2:6">
      <c r="B4764" s="1" t="s">
        <v>16405</v>
      </c>
      <c r="C4764" s="1">
        <v>1</v>
      </c>
      <c r="D4764" s="1" t="s">
        <v>3078</v>
      </c>
      <c r="E4764" s="17">
        <v>0.70167824074074103</v>
      </c>
      <c r="F4764" s="1" t="s">
        <v>7</v>
      </c>
    </row>
    <row r="4765" spans="2:6">
      <c r="B4765" s="1" t="s">
        <v>16408</v>
      </c>
      <c r="C4765" s="1">
        <v>1</v>
      </c>
      <c r="D4765" s="1" t="s">
        <v>3078</v>
      </c>
      <c r="E4765" s="17">
        <v>0.701701388888889</v>
      </c>
      <c r="F4765" s="1" t="s">
        <v>7</v>
      </c>
    </row>
    <row r="4766" spans="2:6">
      <c r="B4766" s="1" t="s">
        <v>16394</v>
      </c>
      <c r="C4766" s="1">
        <v>5</v>
      </c>
      <c r="D4766" s="1" t="s">
        <v>3078</v>
      </c>
      <c r="E4766" s="17">
        <v>0.70173611111111101</v>
      </c>
      <c r="F4766" s="1" t="s">
        <v>7</v>
      </c>
    </row>
    <row r="4767" spans="2:6">
      <c r="B4767" s="1" t="s">
        <v>16412</v>
      </c>
      <c r="C4767" s="1">
        <v>1</v>
      </c>
      <c r="D4767" s="1" t="s">
        <v>13746</v>
      </c>
      <c r="E4767" s="17">
        <v>0.70173611111111101</v>
      </c>
      <c r="F4767" s="1" t="s">
        <v>7</v>
      </c>
    </row>
    <row r="4768" spans="2:6">
      <c r="B4768" s="1" t="s">
        <v>16413</v>
      </c>
      <c r="C4768" s="1">
        <v>1</v>
      </c>
      <c r="D4768" s="1" t="s">
        <v>13753</v>
      </c>
      <c r="E4768" s="17">
        <v>0.70177083333333301</v>
      </c>
      <c r="F4768" s="1" t="s">
        <v>7</v>
      </c>
    </row>
    <row r="4769" spans="2:6">
      <c r="B4769" s="1" t="s">
        <v>16414</v>
      </c>
      <c r="C4769" s="1">
        <v>1</v>
      </c>
      <c r="D4769" s="1" t="s">
        <v>13687</v>
      </c>
      <c r="E4769" s="17">
        <v>0.70182870370370398</v>
      </c>
      <c r="F4769" s="1" t="s">
        <v>7</v>
      </c>
    </row>
    <row r="4770" spans="2:6">
      <c r="B4770" s="1" t="s">
        <v>16407</v>
      </c>
      <c r="C4770" s="1">
        <v>1</v>
      </c>
      <c r="D4770" s="1" t="s">
        <v>3078</v>
      </c>
      <c r="E4770" s="17">
        <v>0.70190972222222203</v>
      </c>
      <c r="F4770" s="1" t="s">
        <v>7</v>
      </c>
    </row>
    <row r="4771" spans="2:6">
      <c r="B4771" s="1" t="s">
        <v>16415</v>
      </c>
      <c r="C4771" s="1">
        <v>1</v>
      </c>
      <c r="D4771" s="1" t="s">
        <v>13753</v>
      </c>
      <c r="E4771" s="17">
        <v>0.70200231481481501</v>
      </c>
      <c r="F4771" s="1" t="s">
        <v>7</v>
      </c>
    </row>
    <row r="4772" spans="2:6">
      <c r="B4772" s="1" t="s">
        <v>16416</v>
      </c>
      <c r="C4772" s="1">
        <v>1</v>
      </c>
      <c r="D4772" s="1" t="s">
        <v>13753</v>
      </c>
      <c r="E4772" s="17">
        <v>0.70208333333333295</v>
      </c>
      <c r="F4772" s="1" t="s">
        <v>7</v>
      </c>
    </row>
    <row r="4773" spans="2:6">
      <c r="B4773" s="1" t="s">
        <v>16417</v>
      </c>
      <c r="C4773" s="1">
        <v>1</v>
      </c>
      <c r="D4773" s="1" t="s">
        <v>13753</v>
      </c>
      <c r="E4773" s="17">
        <v>0.70214120370370403</v>
      </c>
      <c r="F4773" s="1" t="s">
        <v>7</v>
      </c>
    </row>
    <row r="4774" spans="2:6">
      <c r="B4774" s="1" t="s">
        <v>16418</v>
      </c>
      <c r="C4774" s="1">
        <v>1</v>
      </c>
      <c r="D4774" s="1" t="s">
        <v>13760</v>
      </c>
      <c r="E4774" s="17">
        <v>0.70217592592592604</v>
      </c>
      <c r="F4774" s="1" t="s">
        <v>7</v>
      </c>
    </row>
    <row r="4775" spans="2:6">
      <c r="B4775" s="1" t="s">
        <v>16419</v>
      </c>
      <c r="C4775" s="1">
        <v>1</v>
      </c>
      <c r="D4775" s="1" t="s">
        <v>13760</v>
      </c>
      <c r="E4775" s="17">
        <v>0.70228009259259305</v>
      </c>
      <c r="F4775" s="1" t="s">
        <v>7</v>
      </c>
    </row>
    <row r="4776" spans="2:6">
      <c r="B4776" s="1" t="s">
        <v>16420</v>
      </c>
      <c r="C4776" s="1">
        <v>1</v>
      </c>
      <c r="D4776" s="1" t="s">
        <v>13687</v>
      </c>
      <c r="E4776" s="17">
        <v>0.70234953703703695</v>
      </c>
      <c r="F4776" s="1" t="s">
        <v>7</v>
      </c>
    </row>
    <row r="4777" spans="2:6">
      <c r="B4777" s="1" t="s">
        <v>15275</v>
      </c>
      <c r="C4777" s="1">
        <v>1</v>
      </c>
      <c r="D4777" s="1" t="s">
        <v>3095</v>
      </c>
      <c r="E4777" s="17">
        <v>0.70238425925925896</v>
      </c>
      <c r="F4777" s="1" t="s">
        <v>7</v>
      </c>
    </row>
    <row r="4778" spans="2:6">
      <c r="B4778" s="1" t="s">
        <v>16421</v>
      </c>
      <c r="C4778" s="1">
        <v>1</v>
      </c>
      <c r="D4778" s="1" t="s">
        <v>13760</v>
      </c>
      <c r="E4778" s="17">
        <v>0.702395833333333</v>
      </c>
      <c r="F4778" s="1" t="s">
        <v>7</v>
      </c>
    </row>
    <row r="4779" spans="2:6">
      <c r="B4779" s="1" t="s">
        <v>15274</v>
      </c>
      <c r="C4779" s="1">
        <v>1</v>
      </c>
      <c r="D4779" s="1" t="s">
        <v>3095</v>
      </c>
      <c r="E4779" s="17">
        <v>0.70240740740740704</v>
      </c>
      <c r="F4779" s="1" t="s">
        <v>7</v>
      </c>
    </row>
    <row r="4780" spans="2:6">
      <c r="B4780" s="1" t="s">
        <v>16401</v>
      </c>
      <c r="C4780" s="1">
        <v>1</v>
      </c>
      <c r="D4780" s="1" t="s">
        <v>3078</v>
      </c>
      <c r="E4780" s="17">
        <v>0.70251157407407405</v>
      </c>
      <c r="F4780" s="1" t="s">
        <v>7</v>
      </c>
    </row>
    <row r="4781" spans="2:6">
      <c r="B4781" s="1" t="s">
        <v>16418</v>
      </c>
      <c r="C4781" s="1">
        <v>1</v>
      </c>
      <c r="D4781" s="1" t="s">
        <v>3077</v>
      </c>
      <c r="E4781" s="17">
        <v>0.70258101851851895</v>
      </c>
      <c r="F4781" s="1" t="s">
        <v>7</v>
      </c>
    </row>
    <row r="4782" spans="2:6">
      <c r="B4782" s="1" t="s">
        <v>16422</v>
      </c>
      <c r="C4782" s="1">
        <v>1</v>
      </c>
      <c r="D4782" s="1" t="s">
        <v>13760</v>
      </c>
      <c r="E4782" s="17">
        <v>0.70261574074074096</v>
      </c>
      <c r="F4782" s="1" t="s">
        <v>7</v>
      </c>
    </row>
    <row r="4783" spans="2:6">
      <c r="B4783" s="1" t="s">
        <v>16423</v>
      </c>
      <c r="C4783" s="1">
        <v>1</v>
      </c>
      <c r="D4783" s="1" t="s">
        <v>13687</v>
      </c>
      <c r="E4783" s="17">
        <v>0.70261574074074096</v>
      </c>
      <c r="F4783" s="1" t="s">
        <v>7</v>
      </c>
    </row>
    <row r="4784" spans="2:6">
      <c r="B4784" s="1" t="s">
        <v>16424</v>
      </c>
      <c r="C4784" s="1">
        <v>1</v>
      </c>
      <c r="D4784" s="1" t="s">
        <v>13760</v>
      </c>
      <c r="E4784" s="17">
        <v>0.70270833333333305</v>
      </c>
      <c r="F4784" s="1" t="s">
        <v>7</v>
      </c>
    </row>
    <row r="4785" spans="2:6">
      <c r="B4785" s="1" t="s">
        <v>16398</v>
      </c>
      <c r="C4785" s="1">
        <v>2</v>
      </c>
      <c r="D4785" s="1" t="s">
        <v>13746</v>
      </c>
      <c r="E4785" s="17">
        <v>0.70291666666666697</v>
      </c>
      <c r="F4785" s="1" t="s">
        <v>7</v>
      </c>
    </row>
    <row r="4786" spans="2:6">
      <c r="B4786" s="1" t="s">
        <v>16425</v>
      </c>
      <c r="C4786" s="1">
        <v>5</v>
      </c>
      <c r="D4786" s="1" t="s">
        <v>13753</v>
      </c>
      <c r="E4786" s="17">
        <v>0.70298611111111098</v>
      </c>
      <c r="F4786" s="1" t="s">
        <v>7</v>
      </c>
    </row>
    <row r="4787" spans="2:6">
      <c r="B4787" s="1" t="s">
        <v>16426</v>
      </c>
      <c r="C4787" s="1">
        <v>1</v>
      </c>
      <c r="D4787" s="1" t="s">
        <v>13753</v>
      </c>
      <c r="E4787" s="17">
        <v>0.70304398148148195</v>
      </c>
      <c r="F4787" s="1" t="s">
        <v>7</v>
      </c>
    </row>
    <row r="4788" spans="2:6">
      <c r="B4788" s="1" t="s">
        <v>16050</v>
      </c>
      <c r="C4788" s="1">
        <v>5</v>
      </c>
      <c r="D4788" s="1" t="s">
        <v>3078</v>
      </c>
      <c r="E4788" s="17">
        <v>0.70304398148148195</v>
      </c>
      <c r="F4788" s="1" t="s">
        <v>7</v>
      </c>
    </row>
    <row r="4789" spans="2:6">
      <c r="B4789" s="1" t="s">
        <v>16410</v>
      </c>
      <c r="C4789" s="1">
        <v>2</v>
      </c>
      <c r="D4789" s="1" t="s">
        <v>13746</v>
      </c>
      <c r="E4789" s="17">
        <v>0.70306712962963003</v>
      </c>
      <c r="F4789" s="1" t="s">
        <v>7</v>
      </c>
    </row>
    <row r="4790" spans="2:6">
      <c r="B4790" s="1" t="s">
        <v>16414</v>
      </c>
      <c r="C4790" s="1">
        <v>1</v>
      </c>
      <c r="D4790" s="1" t="s">
        <v>13746</v>
      </c>
      <c r="E4790" s="17">
        <v>0.70310185185185203</v>
      </c>
      <c r="F4790" s="1" t="s">
        <v>7</v>
      </c>
    </row>
    <row r="4791" spans="2:6">
      <c r="B4791" s="1" t="s">
        <v>16427</v>
      </c>
      <c r="C4791" s="1">
        <v>1</v>
      </c>
      <c r="D4791" s="1" t="s">
        <v>13753</v>
      </c>
      <c r="E4791" s="17">
        <v>0.703125</v>
      </c>
      <c r="F4791" s="1" t="s">
        <v>7</v>
      </c>
    </row>
    <row r="4792" spans="2:6">
      <c r="B4792" s="1" t="s">
        <v>16428</v>
      </c>
      <c r="C4792" s="1">
        <v>1</v>
      </c>
      <c r="D4792" s="1" t="s">
        <v>13753</v>
      </c>
      <c r="E4792" s="17">
        <v>0.70313657407407404</v>
      </c>
      <c r="F4792" s="1" t="s">
        <v>7</v>
      </c>
    </row>
    <row r="4793" spans="2:6">
      <c r="B4793" s="1" t="s">
        <v>16429</v>
      </c>
      <c r="C4793" s="1">
        <v>1</v>
      </c>
      <c r="D4793" s="1" t="s">
        <v>3076</v>
      </c>
      <c r="E4793" s="17">
        <v>0.70314814814814797</v>
      </c>
      <c r="F4793" s="1" t="s">
        <v>7</v>
      </c>
    </row>
    <row r="4794" spans="2:6">
      <c r="B4794" s="1" t="s">
        <v>16430</v>
      </c>
      <c r="C4794" s="1">
        <v>1</v>
      </c>
      <c r="D4794" s="1" t="s">
        <v>13753</v>
      </c>
      <c r="E4794" s="17">
        <v>0.70320601851851805</v>
      </c>
      <c r="F4794" s="1" t="s">
        <v>7</v>
      </c>
    </row>
    <row r="4795" spans="2:6">
      <c r="B4795" s="1" t="s">
        <v>16431</v>
      </c>
      <c r="C4795" s="1">
        <v>1</v>
      </c>
      <c r="D4795" s="1" t="s">
        <v>13687</v>
      </c>
      <c r="E4795" s="17">
        <v>0.70332175925925899</v>
      </c>
      <c r="F4795" s="1" t="s">
        <v>7</v>
      </c>
    </row>
    <row r="4796" spans="2:6">
      <c r="B4796" s="1" t="s">
        <v>16432</v>
      </c>
      <c r="C4796" s="1">
        <v>1</v>
      </c>
      <c r="D4796" s="1" t="s">
        <v>13687</v>
      </c>
      <c r="E4796" s="17">
        <v>0.70347222222222205</v>
      </c>
      <c r="F4796" s="1" t="s">
        <v>7</v>
      </c>
    </row>
    <row r="4797" spans="2:6">
      <c r="B4797" s="1" t="s">
        <v>16433</v>
      </c>
      <c r="C4797" s="1">
        <v>1</v>
      </c>
      <c r="D4797" s="1" t="s">
        <v>13753</v>
      </c>
      <c r="E4797" s="17">
        <v>0.70355324074074099</v>
      </c>
      <c r="F4797" s="1" t="s">
        <v>7</v>
      </c>
    </row>
    <row r="4798" spans="2:6">
      <c r="B4798" s="1" t="s">
        <v>16360</v>
      </c>
      <c r="C4798" s="1">
        <v>1</v>
      </c>
      <c r="D4798" s="1" t="s">
        <v>13746</v>
      </c>
      <c r="E4798" s="17">
        <v>0.70361111111111097</v>
      </c>
      <c r="F4798" s="1" t="s">
        <v>7</v>
      </c>
    </row>
    <row r="4799" spans="2:6">
      <c r="B4799" s="1" t="s">
        <v>16429</v>
      </c>
      <c r="C4799" s="1">
        <v>1</v>
      </c>
      <c r="D4799" s="1" t="s">
        <v>3078</v>
      </c>
      <c r="E4799" s="17">
        <v>0.70369212962963001</v>
      </c>
      <c r="F4799" s="1" t="s">
        <v>7</v>
      </c>
    </row>
    <row r="4800" spans="2:6">
      <c r="B4800" s="1" t="s">
        <v>16434</v>
      </c>
      <c r="C4800" s="1">
        <v>1</v>
      </c>
      <c r="D4800" s="1" t="s">
        <v>13753</v>
      </c>
      <c r="E4800" s="17">
        <v>0.70377314814814795</v>
      </c>
      <c r="F4800" s="1" t="s">
        <v>7</v>
      </c>
    </row>
    <row r="4801" spans="2:6">
      <c r="B4801" s="1" t="s">
        <v>16435</v>
      </c>
      <c r="C4801" s="1">
        <v>1</v>
      </c>
      <c r="D4801" s="1" t="s">
        <v>13753</v>
      </c>
      <c r="E4801" s="17">
        <v>0.70383101851851804</v>
      </c>
      <c r="F4801" s="1" t="s">
        <v>7</v>
      </c>
    </row>
    <row r="4802" spans="2:6">
      <c r="B4802" s="1" t="s">
        <v>16420</v>
      </c>
      <c r="C4802" s="1">
        <v>1</v>
      </c>
      <c r="D4802" s="1" t="s">
        <v>13746</v>
      </c>
      <c r="E4802" s="17">
        <v>0.70384259259259296</v>
      </c>
      <c r="F4802" s="1" t="s">
        <v>7</v>
      </c>
    </row>
    <row r="4803" spans="2:6">
      <c r="B4803" s="1" t="s">
        <v>16388</v>
      </c>
      <c r="C4803" s="1">
        <v>1</v>
      </c>
      <c r="D4803" s="1" t="s">
        <v>13746</v>
      </c>
      <c r="E4803" s="17">
        <v>0.70388888888888901</v>
      </c>
      <c r="F4803" s="1" t="s">
        <v>7</v>
      </c>
    </row>
    <row r="4804" spans="2:6">
      <c r="B4804" s="1" t="s">
        <v>16436</v>
      </c>
      <c r="C4804" s="1">
        <v>1</v>
      </c>
      <c r="D4804" s="1" t="s">
        <v>13753</v>
      </c>
      <c r="E4804" s="17">
        <v>0.70390046296296305</v>
      </c>
      <c r="F4804" s="1" t="s">
        <v>7</v>
      </c>
    </row>
    <row r="4805" spans="2:6">
      <c r="B4805" s="1" t="s">
        <v>16437</v>
      </c>
      <c r="C4805" s="1">
        <v>1</v>
      </c>
      <c r="D4805" s="1" t="s">
        <v>13687</v>
      </c>
      <c r="E4805" s="17">
        <v>0.70392361111111101</v>
      </c>
      <c r="F4805" s="1" t="s">
        <v>7</v>
      </c>
    </row>
    <row r="4806" spans="2:6">
      <c r="B4806" s="1" t="s">
        <v>16432</v>
      </c>
      <c r="C4806" s="1">
        <v>1</v>
      </c>
      <c r="D4806" s="1" t="s">
        <v>13762</v>
      </c>
      <c r="E4806" s="17">
        <v>0.70392361111111101</v>
      </c>
      <c r="F4806" s="1" t="s">
        <v>7</v>
      </c>
    </row>
    <row r="4807" spans="2:6">
      <c r="B4807" s="1" t="s">
        <v>16438</v>
      </c>
      <c r="C4807" s="1">
        <v>5</v>
      </c>
      <c r="D4807" s="1" t="s">
        <v>13753</v>
      </c>
      <c r="E4807" s="17">
        <v>0.70395833333333302</v>
      </c>
      <c r="F4807" s="1" t="s">
        <v>7</v>
      </c>
    </row>
    <row r="4808" spans="2:6">
      <c r="B4808" s="1" t="s">
        <v>16378</v>
      </c>
      <c r="C4808" s="1">
        <v>1</v>
      </c>
      <c r="D4808" s="1" t="s">
        <v>3078</v>
      </c>
      <c r="E4808" s="17">
        <v>0.70402777777777803</v>
      </c>
      <c r="F4808" s="1" t="s">
        <v>7</v>
      </c>
    </row>
    <row r="4809" spans="2:6">
      <c r="B4809" s="1" t="s">
        <v>16416</v>
      </c>
      <c r="C4809" s="1">
        <v>1</v>
      </c>
      <c r="D4809" s="1" t="s">
        <v>13746</v>
      </c>
      <c r="E4809" s="17">
        <v>0.70403935185185196</v>
      </c>
      <c r="F4809" s="1" t="s">
        <v>7</v>
      </c>
    </row>
    <row r="4810" spans="2:6">
      <c r="B4810" s="1" t="s">
        <v>16355</v>
      </c>
      <c r="C4810" s="1">
        <v>5</v>
      </c>
      <c r="D4810" s="1" t="s">
        <v>3078</v>
      </c>
      <c r="E4810" s="17">
        <v>0.70414351851851897</v>
      </c>
      <c r="F4810" s="1" t="s">
        <v>7</v>
      </c>
    </row>
    <row r="4811" spans="2:6">
      <c r="B4811" s="1" t="s">
        <v>16439</v>
      </c>
      <c r="C4811" s="1">
        <v>1</v>
      </c>
      <c r="D4811" s="1" t="s">
        <v>13753</v>
      </c>
      <c r="E4811" s="17">
        <v>0.70416666666666705</v>
      </c>
      <c r="F4811" s="1" t="s">
        <v>7</v>
      </c>
    </row>
    <row r="4812" spans="2:6">
      <c r="B4812" s="1" t="s">
        <v>16440</v>
      </c>
      <c r="C4812" s="1">
        <v>1</v>
      </c>
      <c r="D4812" s="1" t="s">
        <v>13753</v>
      </c>
      <c r="E4812" s="17">
        <v>0.70421296296296299</v>
      </c>
      <c r="F4812" s="1" t="s">
        <v>7</v>
      </c>
    </row>
    <row r="4813" spans="2:6">
      <c r="B4813" s="1" t="s">
        <v>16437</v>
      </c>
      <c r="C4813" s="1">
        <v>1</v>
      </c>
      <c r="D4813" s="1" t="s">
        <v>3095</v>
      </c>
      <c r="E4813" s="17">
        <v>0.70440972222222198</v>
      </c>
      <c r="F4813" s="1" t="s">
        <v>7</v>
      </c>
    </row>
    <row r="4814" spans="2:6">
      <c r="B4814" s="1" t="s">
        <v>16370</v>
      </c>
      <c r="C4814" s="1">
        <v>1</v>
      </c>
      <c r="D4814" s="1" t="s">
        <v>13746</v>
      </c>
      <c r="E4814" s="17">
        <v>0.70444444444444398</v>
      </c>
      <c r="F4814" s="1" t="s">
        <v>7</v>
      </c>
    </row>
    <row r="4815" spans="2:6">
      <c r="B4815" s="1" t="s">
        <v>15414</v>
      </c>
      <c r="C4815" s="1">
        <v>1</v>
      </c>
      <c r="D4815" s="1" t="s">
        <v>13762</v>
      </c>
      <c r="E4815" s="17">
        <v>0.70458333333333301</v>
      </c>
      <c r="F4815" s="1" t="s">
        <v>7</v>
      </c>
    </row>
    <row r="4816" spans="2:6">
      <c r="B4816" s="1" t="s">
        <v>16423</v>
      </c>
      <c r="C4816" s="1">
        <v>1</v>
      </c>
      <c r="D4816" s="1" t="s">
        <v>3077</v>
      </c>
      <c r="E4816" s="17">
        <v>0.70458333333333301</v>
      </c>
      <c r="F4816" s="1" t="s">
        <v>7</v>
      </c>
    </row>
    <row r="4817" spans="2:6">
      <c r="B4817" s="1" t="s">
        <v>16441</v>
      </c>
      <c r="C4817" s="1">
        <v>1</v>
      </c>
      <c r="D4817" s="1" t="s">
        <v>13753</v>
      </c>
      <c r="E4817" s="17">
        <v>0.70466435185185206</v>
      </c>
      <c r="F4817" s="1" t="s">
        <v>7</v>
      </c>
    </row>
    <row r="4818" spans="2:6">
      <c r="B4818" s="1" t="s">
        <v>15996</v>
      </c>
      <c r="C4818" s="1">
        <v>5</v>
      </c>
      <c r="D4818" s="1" t="s">
        <v>3078</v>
      </c>
      <c r="E4818" s="17">
        <v>0.70467592592592598</v>
      </c>
      <c r="F4818" s="1" t="s">
        <v>7</v>
      </c>
    </row>
    <row r="4819" spans="2:6">
      <c r="B4819" s="1" t="s">
        <v>16442</v>
      </c>
      <c r="C4819" s="1">
        <v>1</v>
      </c>
      <c r="D4819" s="1" t="s">
        <v>13753</v>
      </c>
      <c r="E4819" s="17">
        <v>0.70473379629629596</v>
      </c>
      <c r="F4819" s="1" t="s">
        <v>7</v>
      </c>
    </row>
    <row r="4820" spans="2:6">
      <c r="B4820" s="1" t="s">
        <v>16403</v>
      </c>
      <c r="C4820" s="1">
        <v>5</v>
      </c>
      <c r="D4820" s="1" t="s">
        <v>3078</v>
      </c>
      <c r="E4820" s="17">
        <v>0.70475694444444403</v>
      </c>
      <c r="F4820" s="1" t="s">
        <v>7</v>
      </c>
    </row>
    <row r="4821" spans="2:6">
      <c r="B4821" s="1" t="s">
        <v>16443</v>
      </c>
      <c r="C4821" s="1">
        <v>1</v>
      </c>
      <c r="D4821" s="1" t="s">
        <v>13753</v>
      </c>
      <c r="E4821" s="17">
        <v>0.704780092592593</v>
      </c>
      <c r="F4821" s="1" t="s">
        <v>7</v>
      </c>
    </row>
    <row r="4822" spans="2:6">
      <c r="B4822" s="1" t="s">
        <v>16426</v>
      </c>
      <c r="C4822" s="1">
        <v>1</v>
      </c>
      <c r="D4822" s="1" t="s">
        <v>3078</v>
      </c>
      <c r="E4822" s="17">
        <v>0.704814814814815</v>
      </c>
      <c r="F4822" s="1" t="s">
        <v>7</v>
      </c>
    </row>
    <row r="4823" spans="2:6">
      <c r="B4823" s="1" t="s">
        <v>16444</v>
      </c>
      <c r="C4823" s="1">
        <v>1</v>
      </c>
      <c r="D4823" s="1" t="s">
        <v>13760</v>
      </c>
      <c r="E4823" s="17">
        <v>0.70482638888888904</v>
      </c>
      <c r="F4823" s="1" t="s">
        <v>7</v>
      </c>
    </row>
    <row r="4824" spans="2:6">
      <c r="B4824" s="1" t="s">
        <v>15116</v>
      </c>
      <c r="C4824" s="1">
        <v>1</v>
      </c>
      <c r="D4824" s="1" t="s">
        <v>3078</v>
      </c>
      <c r="E4824" s="17">
        <v>0.70487268518518498</v>
      </c>
      <c r="F4824" s="1" t="s">
        <v>7</v>
      </c>
    </row>
    <row r="4825" spans="2:6">
      <c r="B4825" s="1" t="s">
        <v>16445</v>
      </c>
      <c r="C4825" s="1">
        <v>1</v>
      </c>
      <c r="D4825" s="1" t="s">
        <v>13760</v>
      </c>
      <c r="E4825" s="17">
        <v>0.70495370370370403</v>
      </c>
      <c r="F4825" s="1" t="s">
        <v>7</v>
      </c>
    </row>
    <row r="4826" spans="2:6">
      <c r="B4826" s="1" t="s">
        <v>16413</v>
      </c>
      <c r="C4826" s="1">
        <v>1</v>
      </c>
      <c r="D4826" s="1" t="s">
        <v>3078</v>
      </c>
      <c r="E4826" s="17">
        <v>0.705011574074074</v>
      </c>
      <c r="F4826" s="1" t="s">
        <v>7</v>
      </c>
    </row>
    <row r="4827" spans="2:6">
      <c r="B4827" s="1" t="s">
        <v>16415</v>
      </c>
      <c r="C4827" s="1">
        <v>1</v>
      </c>
      <c r="D4827" s="1" t="s">
        <v>13762</v>
      </c>
      <c r="E4827" s="17">
        <v>0.70512731481481505</v>
      </c>
      <c r="F4827" s="1" t="s">
        <v>7</v>
      </c>
    </row>
    <row r="4828" spans="2:6">
      <c r="B4828" s="1" t="s">
        <v>15139</v>
      </c>
      <c r="C4828" s="1">
        <v>1</v>
      </c>
      <c r="D4828" s="1" t="s">
        <v>3095</v>
      </c>
      <c r="E4828" s="17">
        <v>0.70520833333333299</v>
      </c>
      <c r="F4828" s="1" t="s">
        <v>7</v>
      </c>
    </row>
    <row r="4829" spans="2:6">
      <c r="B4829" s="1" t="s">
        <v>16446</v>
      </c>
      <c r="C4829" s="1">
        <v>1</v>
      </c>
      <c r="D4829" s="1" t="s">
        <v>13753</v>
      </c>
      <c r="E4829" s="17">
        <v>0.70528935185185204</v>
      </c>
      <c r="F4829" s="1" t="s">
        <v>7</v>
      </c>
    </row>
    <row r="4830" spans="2:6">
      <c r="B4830" s="1" t="s">
        <v>16447</v>
      </c>
      <c r="C4830" s="1">
        <v>1</v>
      </c>
      <c r="D4830" s="1" t="s">
        <v>3076</v>
      </c>
      <c r="E4830" s="17">
        <v>0.70533564814814798</v>
      </c>
      <c r="F4830" s="1" t="s">
        <v>7</v>
      </c>
    </row>
    <row r="4831" spans="2:6">
      <c r="B4831" s="1" t="s">
        <v>16448</v>
      </c>
      <c r="C4831" s="1">
        <v>1</v>
      </c>
      <c r="D4831" s="1" t="s">
        <v>13687</v>
      </c>
      <c r="E4831" s="17">
        <v>0.70539351851851895</v>
      </c>
      <c r="F4831" s="1" t="s">
        <v>7</v>
      </c>
    </row>
    <row r="4832" spans="2:6">
      <c r="B4832" s="1" t="s">
        <v>16449</v>
      </c>
      <c r="C4832" s="1">
        <v>1</v>
      </c>
      <c r="D4832" s="1" t="s">
        <v>13753</v>
      </c>
      <c r="E4832" s="17">
        <v>0.70545138888888903</v>
      </c>
      <c r="F4832" s="1" t="s">
        <v>7</v>
      </c>
    </row>
    <row r="4833" spans="2:6">
      <c r="B4833" s="1" t="s">
        <v>16450</v>
      </c>
      <c r="C4833" s="1">
        <v>1</v>
      </c>
      <c r="D4833" s="1" t="s">
        <v>13753</v>
      </c>
      <c r="E4833" s="17">
        <v>0.70545138888888903</v>
      </c>
      <c r="F4833" s="1" t="s">
        <v>7</v>
      </c>
    </row>
    <row r="4834" spans="2:6">
      <c r="B4834" s="1" t="s">
        <v>16451</v>
      </c>
      <c r="C4834" s="1">
        <v>1</v>
      </c>
      <c r="D4834" s="1" t="s">
        <v>13687</v>
      </c>
      <c r="E4834" s="17">
        <v>0.70554398148148101</v>
      </c>
      <c r="F4834" s="1" t="s">
        <v>7</v>
      </c>
    </row>
    <row r="4835" spans="2:6">
      <c r="B4835" s="1" t="s">
        <v>16452</v>
      </c>
      <c r="C4835" s="1">
        <v>1</v>
      </c>
      <c r="D4835" s="1" t="s">
        <v>13753</v>
      </c>
      <c r="E4835" s="17">
        <v>0.70563657407407399</v>
      </c>
      <c r="F4835" s="1" t="s">
        <v>7</v>
      </c>
    </row>
    <row r="4836" spans="2:6">
      <c r="B4836" s="1" t="s">
        <v>16078</v>
      </c>
      <c r="C4836" s="1">
        <v>1</v>
      </c>
      <c r="D4836" s="1" t="s">
        <v>3095</v>
      </c>
      <c r="E4836" s="17">
        <v>0.70564814814814802</v>
      </c>
      <c r="F4836" s="1" t="s">
        <v>7</v>
      </c>
    </row>
    <row r="4837" spans="2:6">
      <c r="B4837" s="1" t="s">
        <v>16419</v>
      </c>
      <c r="C4837" s="1">
        <v>1</v>
      </c>
      <c r="D4837" s="1" t="s">
        <v>3078</v>
      </c>
      <c r="E4837" s="17">
        <v>0.70564814814814802</v>
      </c>
      <c r="F4837" s="1" t="s">
        <v>7</v>
      </c>
    </row>
    <row r="4838" spans="2:6">
      <c r="B4838" s="1" t="s">
        <v>16411</v>
      </c>
      <c r="C4838" s="1">
        <v>1</v>
      </c>
      <c r="D4838" s="1" t="s">
        <v>13746</v>
      </c>
      <c r="E4838" s="17">
        <v>0.705706018518519</v>
      </c>
      <c r="F4838" s="1" t="s">
        <v>7</v>
      </c>
    </row>
    <row r="4839" spans="2:6">
      <c r="B4839" s="1" t="s">
        <v>16445</v>
      </c>
      <c r="C4839" s="1">
        <v>1</v>
      </c>
      <c r="D4839" s="1" t="s">
        <v>3078</v>
      </c>
      <c r="E4839" s="17">
        <v>0.70572916666666696</v>
      </c>
      <c r="F4839" s="1" t="s">
        <v>7</v>
      </c>
    </row>
    <row r="4840" spans="2:6">
      <c r="B4840" s="1" t="s">
        <v>16428</v>
      </c>
      <c r="C4840" s="1">
        <v>1</v>
      </c>
      <c r="D4840" s="1" t="s">
        <v>3078</v>
      </c>
      <c r="E4840" s="17">
        <v>0.70578703703703705</v>
      </c>
      <c r="F4840" s="1" t="s">
        <v>7</v>
      </c>
    </row>
    <row r="4841" spans="2:6">
      <c r="B4841" s="1" t="s">
        <v>16430</v>
      </c>
      <c r="C4841" s="1">
        <v>1</v>
      </c>
      <c r="D4841" s="1" t="s">
        <v>3095</v>
      </c>
      <c r="E4841" s="17">
        <v>0.70578703703703705</v>
      </c>
      <c r="F4841" s="1" t="s">
        <v>7</v>
      </c>
    </row>
    <row r="4842" spans="2:6">
      <c r="B4842" s="1" t="s">
        <v>16453</v>
      </c>
      <c r="C4842" s="1">
        <v>1</v>
      </c>
      <c r="D4842" s="1" t="s">
        <v>13760</v>
      </c>
      <c r="E4842" s="17">
        <v>0.70582175925925905</v>
      </c>
      <c r="F4842" s="1" t="s">
        <v>7</v>
      </c>
    </row>
    <row r="4843" spans="2:6">
      <c r="B4843" s="1" t="s">
        <v>16454</v>
      </c>
      <c r="C4843" s="1">
        <v>1</v>
      </c>
      <c r="D4843" s="1" t="s">
        <v>13760</v>
      </c>
      <c r="E4843" s="17">
        <v>0.70586805555555598</v>
      </c>
      <c r="F4843" s="1" t="s">
        <v>7</v>
      </c>
    </row>
    <row r="4844" spans="2:6">
      <c r="B4844" s="1" t="s">
        <v>16446</v>
      </c>
      <c r="C4844" s="1">
        <v>1</v>
      </c>
      <c r="D4844" s="1" t="s">
        <v>13746</v>
      </c>
      <c r="E4844" s="17">
        <v>0.70601851851851805</v>
      </c>
      <c r="F4844" s="1" t="s">
        <v>7</v>
      </c>
    </row>
    <row r="4845" spans="2:6">
      <c r="B4845" s="1" t="s">
        <v>16455</v>
      </c>
      <c r="C4845" s="1">
        <v>2</v>
      </c>
      <c r="D4845" s="1" t="s">
        <v>3076</v>
      </c>
      <c r="E4845" s="17">
        <v>0.70608796296296295</v>
      </c>
      <c r="F4845" s="1" t="s">
        <v>7</v>
      </c>
    </row>
    <row r="4846" spans="2:6">
      <c r="B4846" s="1" t="s">
        <v>16397</v>
      </c>
      <c r="C4846" s="1">
        <v>1</v>
      </c>
      <c r="D4846" s="1" t="s">
        <v>3095</v>
      </c>
      <c r="E4846" s="17">
        <v>0.70615740740740696</v>
      </c>
      <c r="F4846" s="1" t="s">
        <v>7</v>
      </c>
    </row>
    <row r="4847" spans="2:6">
      <c r="B4847" s="1" t="s">
        <v>15231</v>
      </c>
      <c r="C4847" s="1">
        <v>1</v>
      </c>
      <c r="D4847" s="1" t="s">
        <v>3095</v>
      </c>
      <c r="E4847" s="17">
        <v>0.70623842592592601</v>
      </c>
      <c r="F4847" s="1" t="s">
        <v>7</v>
      </c>
    </row>
    <row r="4848" spans="2:6">
      <c r="B4848" s="1" t="s">
        <v>16444</v>
      </c>
      <c r="C4848" s="1">
        <v>1</v>
      </c>
      <c r="D4848" s="1" t="s">
        <v>13746</v>
      </c>
      <c r="E4848" s="17">
        <v>0.70625000000000004</v>
      </c>
      <c r="F4848" s="1" t="s">
        <v>7</v>
      </c>
    </row>
    <row r="4849" spans="2:6">
      <c r="B4849" s="1" t="s">
        <v>16406</v>
      </c>
      <c r="C4849" s="1">
        <v>1</v>
      </c>
      <c r="D4849" s="1" t="s">
        <v>13746</v>
      </c>
      <c r="E4849" s="17">
        <v>0.70628472222222205</v>
      </c>
      <c r="F4849" s="1" t="s">
        <v>7</v>
      </c>
    </row>
    <row r="4850" spans="2:6">
      <c r="B4850" s="1" t="s">
        <v>16456</v>
      </c>
      <c r="C4850" s="1">
        <v>1</v>
      </c>
      <c r="D4850" s="1" t="s">
        <v>13753</v>
      </c>
      <c r="E4850" s="17">
        <v>0.70629629629629598</v>
      </c>
      <c r="F4850" s="1" t="s">
        <v>7</v>
      </c>
    </row>
    <row r="4851" spans="2:6">
      <c r="B4851" s="1" t="s">
        <v>16347</v>
      </c>
      <c r="C4851" s="1">
        <v>1</v>
      </c>
      <c r="D4851" s="1" t="s">
        <v>13746</v>
      </c>
      <c r="E4851" s="17">
        <v>0.70629629629629598</v>
      </c>
      <c r="F4851" s="1" t="s">
        <v>7</v>
      </c>
    </row>
    <row r="4852" spans="2:6">
      <c r="B4852" s="1" t="s">
        <v>16457</v>
      </c>
      <c r="C4852" s="1">
        <v>1</v>
      </c>
      <c r="D4852" s="1" t="s">
        <v>13753</v>
      </c>
      <c r="E4852" s="17">
        <v>0.70656249999999998</v>
      </c>
      <c r="F4852" s="1" t="s">
        <v>7</v>
      </c>
    </row>
    <row r="4853" spans="2:6">
      <c r="B4853" s="1" t="s">
        <v>16458</v>
      </c>
      <c r="C4853" s="1">
        <v>1</v>
      </c>
      <c r="D4853" s="1" t="s">
        <v>13760</v>
      </c>
      <c r="E4853" s="17">
        <v>0.70665509259259296</v>
      </c>
      <c r="F4853" s="1" t="s">
        <v>7</v>
      </c>
    </row>
    <row r="4854" spans="2:6">
      <c r="B4854" s="1" t="s">
        <v>16459</v>
      </c>
      <c r="C4854" s="1">
        <v>1</v>
      </c>
      <c r="D4854" s="1" t="s">
        <v>13753</v>
      </c>
      <c r="E4854" s="17">
        <v>0.70672453703703697</v>
      </c>
      <c r="F4854" s="1" t="s">
        <v>7</v>
      </c>
    </row>
    <row r="4855" spans="2:6">
      <c r="B4855" s="1" t="s">
        <v>16448</v>
      </c>
      <c r="C4855" s="1">
        <v>1</v>
      </c>
      <c r="D4855" s="1" t="s">
        <v>3078</v>
      </c>
      <c r="E4855" s="17">
        <v>0.70673611111111101</v>
      </c>
      <c r="F4855" s="1" t="s">
        <v>7</v>
      </c>
    </row>
    <row r="4856" spans="2:6">
      <c r="B4856" s="1" t="s">
        <v>16451</v>
      </c>
      <c r="C4856" s="1">
        <v>1</v>
      </c>
      <c r="D4856" s="1" t="s">
        <v>3078</v>
      </c>
      <c r="E4856" s="17">
        <v>0.70680555555555602</v>
      </c>
      <c r="F4856" s="1" t="s">
        <v>7</v>
      </c>
    </row>
    <row r="4857" spans="2:6">
      <c r="B4857" s="1" t="s">
        <v>16452</v>
      </c>
      <c r="C4857" s="1">
        <v>1</v>
      </c>
      <c r="D4857" s="1" t="s">
        <v>3078</v>
      </c>
      <c r="E4857" s="17">
        <v>0.70686342592592599</v>
      </c>
      <c r="F4857" s="1" t="s">
        <v>7</v>
      </c>
    </row>
    <row r="4858" spans="2:6">
      <c r="B4858" s="1" t="s">
        <v>16440</v>
      </c>
      <c r="C4858" s="1">
        <v>1</v>
      </c>
      <c r="D4858" s="1" t="s">
        <v>3078</v>
      </c>
      <c r="E4858" s="17">
        <v>0.706898148148148</v>
      </c>
      <c r="F4858" s="1" t="s">
        <v>7</v>
      </c>
    </row>
    <row r="4859" spans="2:6">
      <c r="B4859" s="1" t="s">
        <v>16460</v>
      </c>
      <c r="C4859" s="1">
        <v>1</v>
      </c>
      <c r="D4859" s="1" t="s">
        <v>13753</v>
      </c>
      <c r="E4859" s="17">
        <v>0.70694444444444404</v>
      </c>
      <c r="F4859" s="1" t="s">
        <v>7</v>
      </c>
    </row>
    <row r="4860" spans="2:6">
      <c r="B4860" s="1" t="s">
        <v>16456</v>
      </c>
      <c r="C4860" s="1">
        <v>1</v>
      </c>
      <c r="D4860" s="1" t="s">
        <v>3078</v>
      </c>
      <c r="E4860" s="17">
        <v>0.70695601851851897</v>
      </c>
      <c r="F4860" s="1" t="s">
        <v>7</v>
      </c>
    </row>
    <row r="4861" spans="2:6">
      <c r="B4861" s="1" t="s">
        <v>16461</v>
      </c>
      <c r="C4861" s="1">
        <v>1</v>
      </c>
      <c r="D4861" s="1" t="s">
        <v>13687</v>
      </c>
      <c r="E4861" s="17">
        <v>0.70707175925925903</v>
      </c>
      <c r="F4861" s="1" t="s">
        <v>7</v>
      </c>
    </row>
    <row r="4862" spans="2:6">
      <c r="B4862" s="1" t="s">
        <v>16350</v>
      </c>
      <c r="C4862" s="1">
        <v>1</v>
      </c>
      <c r="D4862" s="1" t="s">
        <v>13762</v>
      </c>
      <c r="E4862" s="17">
        <v>0.70710648148148103</v>
      </c>
      <c r="F4862" s="1" t="s">
        <v>7</v>
      </c>
    </row>
    <row r="4863" spans="2:6">
      <c r="B4863" s="1" t="s">
        <v>16443</v>
      </c>
      <c r="C4863" s="1">
        <v>1</v>
      </c>
      <c r="D4863" s="1" t="s">
        <v>3078</v>
      </c>
      <c r="E4863" s="17">
        <v>0.707164351851852</v>
      </c>
      <c r="F4863" s="1" t="s">
        <v>7</v>
      </c>
    </row>
    <row r="4864" spans="2:6">
      <c r="B4864" s="1" t="s">
        <v>16431</v>
      </c>
      <c r="C4864" s="1">
        <v>1</v>
      </c>
      <c r="D4864" s="1" t="s">
        <v>13762</v>
      </c>
      <c r="E4864" s="17">
        <v>0.70717592592592604</v>
      </c>
      <c r="F4864" s="1" t="s">
        <v>7</v>
      </c>
    </row>
    <row r="4865" spans="2:6">
      <c r="B4865" s="1" t="s">
        <v>16424</v>
      </c>
      <c r="C4865" s="1">
        <v>1</v>
      </c>
      <c r="D4865" s="1" t="s">
        <v>3078</v>
      </c>
      <c r="E4865" s="17">
        <v>0.70722222222222197</v>
      </c>
      <c r="F4865" s="1" t="s">
        <v>7</v>
      </c>
    </row>
    <row r="4866" spans="2:6">
      <c r="B4866" s="1" t="s">
        <v>16442</v>
      </c>
      <c r="C4866" s="1">
        <v>1</v>
      </c>
      <c r="D4866" s="1" t="s">
        <v>3077</v>
      </c>
      <c r="E4866" s="17">
        <v>0.70732638888888899</v>
      </c>
      <c r="F4866" s="1" t="s">
        <v>7</v>
      </c>
    </row>
    <row r="4867" spans="2:6">
      <c r="B4867" s="1" t="s">
        <v>16462</v>
      </c>
      <c r="C4867" s="1">
        <v>1</v>
      </c>
      <c r="D4867" s="1" t="s">
        <v>3076</v>
      </c>
      <c r="E4867" s="17">
        <v>0.70733796296296303</v>
      </c>
      <c r="F4867" s="1" t="s">
        <v>7</v>
      </c>
    </row>
    <row r="4868" spans="2:6">
      <c r="B4868" s="1" t="s">
        <v>16463</v>
      </c>
      <c r="C4868" s="1">
        <v>1</v>
      </c>
      <c r="D4868" s="1" t="s">
        <v>13760</v>
      </c>
      <c r="E4868" s="17">
        <v>0.70744212962963005</v>
      </c>
      <c r="F4868" s="1" t="s">
        <v>7</v>
      </c>
    </row>
    <row r="4869" spans="2:6">
      <c r="B4869" s="1" t="s">
        <v>16464</v>
      </c>
      <c r="C4869" s="1">
        <v>1</v>
      </c>
      <c r="D4869" s="1" t="s">
        <v>13760</v>
      </c>
      <c r="E4869" s="17">
        <v>0.70752314814814798</v>
      </c>
      <c r="F4869" s="1" t="s">
        <v>7</v>
      </c>
    </row>
    <row r="4870" spans="2:6">
      <c r="B4870" s="1" t="s">
        <v>16465</v>
      </c>
      <c r="C4870" s="1">
        <v>1</v>
      </c>
      <c r="D4870" s="1" t="s">
        <v>13753</v>
      </c>
      <c r="E4870" s="17">
        <v>0.70756944444444403</v>
      </c>
      <c r="F4870" s="1" t="s">
        <v>7</v>
      </c>
    </row>
    <row r="4871" spans="2:6">
      <c r="B4871" s="1" t="s">
        <v>16466</v>
      </c>
      <c r="C4871" s="1">
        <v>1</v>
      </c>
      <c r="D4871" s="1" t="s">
        <v>13753</v>
      </c>
      <c r="E4871" s="17">
        <v>0.70761574074074096</v>
      </c>
      <c r="F4871" s="1" t="s">
        <v>7</v>
      </c>
    </row>
    <row r="4872" spans="2:6">
      <c r="B4872" s="1" t="s">
        <v>16467</v>
      </c>
      <c r="C4872" s="1">
        <v>1</v>
      </c>
      <c r="D4872" s="1" t="s">
        <v>13753</v>
      </c>
      <c r="E4872" s="17">
        <v>0.70768518518518497</v>
      </c>
      <c r="F4872" s="1" t="s">
        <v>7</v>
      </c>
    </row>
    <row r="4873" spans="2:6">
      <c r="B4873" s="1" t="s">
        <v>15523</v>
      </c>
      <c r="C4873" s="1">
        <v>1</v>
      </c>
      <c r="D4873" s="1" t="s">
        <v>3078</v>
      </c>
      <c r="E4873" s="17">
        <v>0.70773148148148102</v>
      </c>
      <c r="F4873" s="1" t="s">
        <v>7</v>
      </c>
    </row>
    <row r="4874" spans="2:6">
      <c r="B4874" s="1" t="s">
        <v>16468</v>
      </c>
      <c r="C4874" s="1">
        <v>1</v>
      </c>
      <c r="D4874" s="1" t="s">
        <v>13753</v>
      </c>
      <c r="E4874" s="17">
        <v>0.70788194444444397</v>
      </c>
      <c r="F4874" s="1" t="s">
        <v>7</v>
      </c>
    </row>
    <row r="4875" spans="2:6">
      <c r="B4875" s="1" t="s">
        <v>16469</v>
      </c>
      <c r="C4875" s="1">
        <v>1</v>
      </c>
      <c r="D4875" s="1" t="s">
        <v>13760</v>
      </c>
      <c r="E4875" s="17">
        <v>0.70792824074074101</v>
      </c>
      <c r="F4875" s="1" t="s">
        <v>7</v>
      </c>
    </row>
    <row r="4876" spans="2:6">
      <c r="B4876" s="1" t="s">
        <v>16470</v>
      </c>
      <c r="C4876" s="1">
        <v>2</v>
      </c>
      <c r="D4876" s="1" t="s">
        <v>13760</v>
      </c>
      <c r="E4876" s="17">
        <v>0.70797453703703705</v>
      </c>
      <c r="F4876" s="1" t="s">
        <v>7</v>
      </c>
    </row>
    <row r="4877" spans="2:6">
      <c r="B4877" s="1" t="s">
        <v>16471</v>
      </c>
      <c r="C4877" s="1">
        <v>1</v>
      </c>
      <c r="D4877" s="1" t="s">
        <v>13753</v>
      </c>
      <c r="E4877" s="17">
        <v>0.70803240740740703</v>
      </c>
      <c r="F4877" s="1" t="s">
        <v>7</v>
      </c>
    </row>
    <row r="4878" spans="2:6">
      <c r="B4878" s="1" t="s">
        <v>14890</v>
      </c>
      <c r="C4878" s="1">
        <v>1</v>
      </c>
      <c r="D4878" s="1" t="s">
        <v>3077</v>
      </c>
      <c r="E4878" s="17">
        <v>0.70803240740740703</v>
      </c>
      <c r="F4878" s="1" t="s">
        <v>7</v>
      </c>
    </row>
    <row r="4879" spans="2:6">
      <c r="B4879" s="1" t="s">
        <v>16453</v>
      </c>
      <c r="C4879" s="1">
        <v>1</v>
      </c>
      <c r="D4879" s="1" t="s">
        <v>13762</v>
      </c>
      <c r="E4879" s="17">
        <v>0.70804398148148195</v>
      </c>
      <c r="F4879" s="1" t="s">
        <v>7</v>
      </c>
    </row>
    <row r="4880" spans="2:6">
      <c r="B4880" s="1" t="s">
        <v>16450</v>
      </c>
      <c r="C4880" s="1">
        <v>1</v>
      </c>
      <c r="D4880" s="1" t="s">
        <v>3077</v>
      </c>
      <c r="E4880" s="17">
        <v>0.70805555555555599</v>
      </c>
      <c r="F4880" s="1" t="s">
        <v>7</v>
      </c>
    </row>
    <row r="4881" spans="2:6">
      <c r="B4881" s="1" t="s">
        <v>16311</v>
      </c>
      <c r="C4881" s="1">
        <v>5</v>
      </c>
      <c r="D4881" s="1" t="s">
        <v>3078</v>
      </c>
      <c r="E4881" s="17">
        <v>0.70810185185185204</v>
      </c>
      <c r="F4881" s="1" t="s">
        <v>7</v>
      </c>
    </row>
    <row r="4882" spans="2:6">
      <c r="B4882" s="1" t="s">
        <v>16472</v>
      </c>
      <c r="C4882" s="1">
        <v>1</v>
      </c>
      <c r="D4882" s="1" t="s">
        <v>13760</v>
      </c>
      <c r="E4882" s="17">
        <v>0.70825231481481499</v>
      </c>
      <c r="F4882" s="1" t="s">
        <v>7</v>
      </c>
    </row>
    <row r="4883" spans="2:6">
      <c r="B4883" s="1" t="s">
        <v>16473</v>
      </c>
      <c r="C4883" s="1">
        <v>1</v>
      </c>
      <c r="D4883" s="1" t="s">
        <v>13753</v>
      </c>
      <c r="E4883" s="17">
        <v>0.70826388888888903</v>
      </c>
      <c r="F4883" s="1" t="s">
        <v>7</v>
      </c>
    </row>
    <row r="4884" spans="2:6">
      <c r="B4884" s="1" t="s">
        <v>16460</v>
      </c>
      <c r="C4884" s="1">
        <v>1</v>
      </c>
      <c r="D4884" s="1" t="s">
        <v>13746</v>
      </c>
      <c r="E4884" s="17">
        <v>0.70831018518518496</v>
      </c>
      <c r="F4884" s="1" t="s">
        <v>7</v>
      </c>
    </row>
    <row r="4885" spans="2:6">
      <c r="B4885" s="1" t="s">
        <v>16461</v>
      </c>
      <c r="C4885" s="1">
        <v>1</v>
      </c>
      <c r="D4885" s="1" t="s">
        <v>13746</v>
      </c>
      <c r="E4885" s="17">
        <v>0.70833333333333304</v>
      </c>
      <c r="F4885" s="1" t="s">
        <v>8</v>
      </c>
    </row>
    <row r="4886" spans="2:6">
      <c r="B4886" s="1" t="s">
        <v>16422</v>
      </c>
      <c r="C4886" s="1">
        <v>1</v>
      </c>
      <c r="D4886" s="1" t="s">
        <v>3095</v>
      </c>
      <c r="E4886" s="17">
        <v>0.70844907407407398</v>
      </c>
      <c r="F4886" s="1" t="s">
        <v>8</v>
      </c>
    </row>
    <row r="4887" spans="2:6">
      <c r="B4887" s="1" t="s">
        <v>16473</v>
      </c>
      <c r="C4887" s="1">
        <v>1</v>
      </c>
      <c r="D4887" s="1" t="s">
        <v>13746</v>
      </c>
      <c r="E4887" s="17">
        <v>0.70846064814814802</v>
      </c>
      <c r="F4887" s="1" t="s">
        <v>8</v>
      </c>
    </row>
    <row r="4888" spans="2:6">
      <c r="B4888" s="1" t="s">
        <v>16472</v>
      </c>
      <c r="C4888" s="1">
        <v>1</v>
      </c>
      <c r="D4888" s="1" t="s">
        <v>3077</v>
      </c>
      <c r="E4888" s="17">
        <v>0.70854166666666696</v>
      </c>
      <c r="F4888" s="1" t="s">
        <v>8</v>
      </c>
    </row>
    <row r="4889" spans="2:6">
      <c r="B4889" s="1" t="s">
        <v>16474</v>
      </c>
      <c r="C4889" s="1">
        <v>1</v>
      </c>
      <c r="D4889" s="1" t="s">
        <v>13753</v>
      </c>
      <c r="E4889" s="17">
        <v>0.708587962962963</v>
      </c>
      <c r="F4889" s="1" t="s">
        <v>8</v>
      </c>
    </row>
    <row r="4890" spans="2:6">
      <c r="B4890" s="1" t="s">
        <v>16475</v>
      </c>
      <c r="C4890" s="1">
        <v>1</v>
      </c>
      <c r="D4890" s="1" t="s">
        <v>13760</v>
      </c>
      <c r="E4890" s="17">
        <v>0.708587962962963</v>
      </c>
      <c r="F4890" s="1" t="s">
        <v>8</v>
      </c>
    </row>
    <row r="4891" spans="2:6">
      <c r="B4891" s="1" t="s">
        <v>16476</v>
      </c>
      <c r="C4891" s="1">
        <v>1</v>
      </c>
      <c r="D4891" s="1" t="s">
        <v>13753</v>
      </c>
      <c r="E4891" s="17">
        <v>0.70864583333333298</v>
      </c>
      <c r="F4891" s="1" t="s">
        <v>8</v>
      </c>
    </row>
    <row r="4892" spans="2:6">
      <c r="B4892" s="1" t="s">
        <v>14290</v>
      </c>
      <c r="C4892" s="1">
        <v>5</v>
      </c>
      <c r="D4892" s="1" t="s">
        <v>3078</v>
      </c>
      <c r="E4892" s="17">
        <v>0.70864583333333298</v>
      </c>
      <c r="F4892" s="1" t="s">
        <v>8</v>
      </c>
    </row>
    <row r="4893" spans="2:6">
      <c r="B4893" s="1" t="s">
        <v>16459</v>
      </c>
      <c r="C4893" s="1">
        <v>1</v>
      </c>
      <c r="D4893" s="1" t="s">
        <v>3095</v>
      </c>
      <c r="E4893" s="17">
        <v>0.70864583333333298</v>
      </c>
      <c r="F4893" s="1" t="s">
        <v>8</v>
      </c>
    </row>
    <row r="4894" spans="2:6">
      <c r="B4894" s="1" t="s">
        <v>16477</v>
      </c>
      <c r="C4894" s="1">
        <v>1</v>
      </c>
      <c r="D4894" s="1" t="s">
        <v>13753</v>
      </c>
      <c r="E4894" s="17">
        <v>0.70870370370370395</v>
      </c>
      <c r="F4894" s="1" t="s">
        <v>8</v>
      </c>
    </row>
    <row r="4895" spans="2:6">
      <c r="B4895" s="1" t="s">
        <v>16478</v>
      </c>
      <c r="C4895" s="1">
        <v>1</v>
      </c>
      <c r="D4895" s="1" t="s">
        <v>13753</v>
      </c>
      <c r="E4895" s="17">
        <v>0.70883101851851804</v>
      </c>
      <c r="F4895" s="1" t="s">
        <v>8</v>
      </c>
    </row>
    <row r="4896" spans="2:6">
      <c r="B4896" s="1" t="s">
        <v>16479</v>
      </c>
      <c r="C4896" s="1">
        <v>1</v>
      </c>
      <c r="D4896" s="1" t="s">
        <v>3078</v>
      </c>
      <c r="E4896" s="17">
        <v>0.70883101851851804</v>
      </c>
      <c r="F4896" s="1" t="s">
        <v>8</v>
      </c>
    </row>
    <row r="4897" spans="2:6">
      <c r="B4897" s="1" t="s">
        <v>16480</v>
      </c>
      <c r="C4897" s="1">
        <v>1</v>
      </c>
      <c r="D4897" s="1" t="s">
        <v>13760</v>
      </c>
      <c r="E4897" s="17">
        <v>0.70896990740740695</v>
      </c>
      <c r="F4897" s="1" t="s">
        <v>8</v>
      </c>
    </row>
    <row r="4898" spans="2:6">
      <c r="B4898" s="1" t="s">
        <v>15816</v>
      </c>
      <c r="C4898" s="1">
        <v>1</v>
      </c>
      <c r="D4898" s="1" t="s">
        <v>3095</v>
      </c>
      <c r="E4898" s="17">
        <v>0.70896990740740695</v>
      </c>
      <c r="F4898" s="1" t="s">
        <v>8</v>
      </c>
    </row>
    <row r="4899" spans="2:6">
      <c r="B4899" s="1" t="s">
        <v>16475</v>
      </c>
      <c r="C4899" s="1">
        <v>1</v>
      </c>
      <c r="D4899" s="1" t="s">
        <v>3077</v>
      </c>
      <c r="E4899" s="17">
        <v>0.70896990740740695</v>
      </c>
      <c r="F4899" s="1" t="s">
        <v>8</v>
      </c>
    </row>
    <row r="4900" spans="2:6">
      <c r="B4900" s="1" t="s">
        <v>16366</v>
      </c>
      <c r="C4900" s="1">
        <v>1</v>
      </c>
      <c r="D4900" s="1" t="s">
        <v>3095</v>
      </c>
      <c r="E4900" s="17">
        <v>0.70902777777777803</v>
      </c>
      <c r="F4900" s="1" t="s">
        <v>8</v>
      </c>
    </row>
    <row r="4901" spans="2:6">
      <c r="B4901" s="1" t="s">
        <v>16465</v>
      </c>
      <c r="C4901" s="1">
        <v>1</v>
      </c>
      <c r="D4901" s="1" t="s">
        <v>3077</v>
      </c>
      <c r="E4901" s="17">
        <v>0.70903935185185196</v>
      </c>
      <c r="F4901" s="1" t="s">
        <v>8</v>
      </c>
    </row>
    <row r="4902" spans="2:6">
      <c r="B4902" s="1" t="s">
        <v>16481</v>
      </c>
      <c r="C4902" s="1">
        <v>5</v>
      </c>
      <c r="D4902" s="1" t="s">
        <v>13753</v>
      </c>
      <c r="E4902" s="17">
        <v>0.70909722222222205</v>
      </c>
      <c r="F4902" s="1" t="s">
        <v>8</v>
      </c>
    </row>
    <row r="4903" spans="2:6">
      <c r="B4903" s="1" t="s">
        <v>16482</v>
      </c>
      <c r="C4903" s="1">
        <v>2</v>
      </c>
      <c r="D4903" s="1" t="s">
        <v>3076</v>
      </c>
      <c r="E4903" s="17">
        <v>0.70914351851851898</v>
      </c>
      <c r="F4903" s="1" t="s">
        <v>8</v>
      </c>
    </row>
    <row r="4904" spans="2:6">
      <c r="B4904" s="1" t="s">
        <v>16483</v>
      </c>
      <c r="C4904" s="1">
        <v>1</v>
      </c>
      <c r="D4904" s="1" t="s">
        <v>13687</v>
      </c>
      <c r="E4904" s="17">
        <v>0.70946759259259295</v>
      </c>
      <c r="F4904" s="1" t="s">
        <v>8</v>
      </c>
    </row>
    <row r="4905" spans="2:6">
      <c r="B4905" s="1" t="s">
        <v>16399</v>
      </c>
      <c r="C4905" s="1">
        <v>2</v>
      </c>
      <c r="D4905" s="1" t="s">
        <v>13762</v>
      </c>
      <c r="E4905" s="17">
        <v>0.70947916666666699</v>
      </c>
      <c r="F4905" s="1" t="s">
        <v>8</v>
      </c>
    </row>
    <row r="4906" spans="2:6">
      <c r="B4906" s="1" t="s">
        <v>16484</v>
      </c>
      <c r="C4906" s="1">
        <v>1</v>
      </c>
      <c r="D4906" s="1" t="s">
        <v>13760</v>
      </c>
      <c r="E4906" s="17">
        <v>0.70957175925925897</v>
      </c>
      <c r="F4906" s="1" t="s">
        <v>8</v>
      </c>
    </row>
    <row r="4907" spans="2:6">
      <c r="B4907" s="1" t="s">
        <v>16477</v>
      </c>
      <c r="C4907" s="1">
        <v>1</v>
      </c>
      <c r="D4907" s="1" t="s">
        <v>3078</v>
      </c>
      <c r="E4907" s="17">
        <v>0.70961805555555602</v>
      </c>
      <c r="F4907" s="1" t="s">
        <v>8</v>
      </c>
    </row>
    <row r="4908" spans="2:6">
      <c r="B4908" s="1" t="s">
        <v>15515</v>
      </c>
      <c r="C4908" s="1">
        <v>5</v>
      </c>
      <c r="D4908" s="1" t="s">
        <v>3095</v>
      </c>
      <c r="E4908" s="17">
        <v>0.70965277777777802</v>
      </c>
      <c r="F4908" s="1" t="s">
        <v>8</v>
      </c>
    </row>
    <row r="4909" spans="2:6">
      <c r="B4909" s="1" t="s">
        <v>16417</v>
      </c>
      <c r="C4909" s="1">
        <v>1</v>
      </c>
      <c r="D4909" s="1" t="s">
        <v>13746</v>
      </c>
      <c r="E4909" s="17">
        <v>0.70965277777777802</v>
      </c>
      <c r="F4909" s="1" t="s">
        <v>8</v>
      </c>
    </row>
    <row r="4910" spans="2:6">
      <c r="B4910" s="1" t="s">
        <v>15437</v>
      </c>
      <c r="C4910" s="1">
        <v>1</v>
      </c>
      <c r="D4910" s="1" t="s">
        <v>13762</v>
      </c>
      <c r="E4910" s="17">
        <v>0.70966435185185195</v>
      </c>
      <c r="F4910" s="1" t="s">
        <v>8</v>
      </c>
    </row>
    <row r="4911" spans="2:6">
      <c r="B4911" s="1" t="s">
        <v>16457</v>
      </c>
      <c r="C4911" s="1">
        <v>1</v>
      </c>
      <c r="D4911" s="1" t="s">
        <v>13746</v>
      </c>
      <c r="E4911" s="17">
        <v>0.70972222222222203</v>
      </c>
      <c r="F4911" s="1" t="s">
        <v>8</v>
      </c>
    </row>
    <row r="4912" spans="2:6">
      <c r="B4912" s="1" t="s">
        <v>16342</v>
      </c>
      <c r="C4912" s="1">
        <v>1</v>
      </c>
      <c r="D4912" s="1" t="s">
        <v>3095</v>
      </c>
      <c r="E4912" s="17">
        <v>0.70981481481481501</v>
      </c>
      <c r="F4912" s="1" t="s">
        <v>8</v>
      </c>
    </row>
    <row r="4913" spans="2:6">
      <c r="B4913" s="1" t="s">
        <v>16485</v>
      </c>
      <c r="C4913" s="1">
        <v>1</v>
      </c>
      <c r="D4913" s="1" t="s">
        <v>13687</v>
      </c>
      <c r="E4913" s="17">
        <v>0.70983796296296298</v>
      </c>
      <c r="F4913" s="1" t="s">
        <v>8</v>
      </c>
    </row>
    <row r="4914" spans="2:6">
      <c r="B4914" s="1" t="s">
        <v>16486</v>
      </c>
      <c r="C4914" s="1">
        <v>1</v>
      </c>
      <c r="D4914" s="1" t="s">
        <v>13753</v>
      </c>
      <c r="E4914" s="17">
        <v>0.70987268518518498</v>
      </c>
      <c r="F4914" s="1" t="s">
        <v>8</v>
      </c>
    </row>
    <row r="4915" spans="2:6">
      <c r="B4915" s="1" t="s">
        <v>16487</v>
      </c>
      <c r="C4915" s="1">
        <v>1</v>
      </c>
      <c r="D4915" s="1" t="s">
        <v>13687</v>
      </c>
      <c r="E4915" s="17">
        <v>0.70988425925925902</v>
      </c>
      <c r="F4915" s="1" t="s">
        <v>8</v>
      </c>
    </row>
    <row r="4916" spans="2:6">
      <c r="B4916" s="1" t="s">
        <v>16488</v>
      </c>
      <c r="C4916" s="1">
        <v>1</v>
      </c>
      <c r="D4916" s="1" t="s">
        <v>13753</v>
      </c>
      <c r="E4916" s="17">
        <v>0.70994212962962999</v>
      </c>
      <c r="F4916" s="1" t="s">
        <v>8</v>
      </c>
    </row>
    <row r="4917" spans="2:6">
      <c r="B4917" s="1" t="s">
        <v>16489</v>
      </c>
      <c r="C4917" s="1">
        <v>1</v>
      </c>
      <c r="D4917" s="1" t="s">
        <v>13753</v>
      </c>
      <c r="E4917" s="17">
        <v>0.710011574074074</v>
      </c>
      <c r="F4917" s="1" t="s">
        <v>8</v>
      </c>
    </row>
    <row r="4918" spans="2:6">
      <c r="B4918" s="1" t="s">
        <v>16485</v>
      </c>
      <c r="C4918" s="1">
        <v>1</v>
      </c>
      <c r="D4918" s="1" t="s">
        <v>3095</v>
      </c>
      <c r="E4918" s="17">
        <v>0.71032407407407405</v>
      </c>
      <c r="F4918" s="1" t="s">
        <v>8</v>
      </c>
    </row>
    <row r="4919" spans="2:6">
      <c r="B4919" s="1" t="s">
        <v>16490</v>
      </c>
      <c r="C4919" s="1">
        <v>1</v>
      </c>
      <c r="D4919" s="1" t="s">
        <v>13687</v>
      </c>
      <c r="E4919" s="17">
        <v>0.71033564814814798</v>
      </c>
      <c r="F4919" s="1" t="s">
        <v>8</v>
      </c>
    </row>
    <row r="4920" spans="2:6">
      <c r="B4920" s="1" t="s">
        <v>15204</v>
      </c>
      <c r="C4920" s="1">
        <v>1</v>
      </c>
      <c r="D4920" s="1" t="s">
        <v>13746</v>
      </c>
      <c r="E4920" s="17">
        <v>0.71052083333333305</v>
      </c>
      <c r="F4920" s="1" t="s">
        <v>8</v>
      </c>
    </row>
    <row r="4921" spans="2:6">
      <c r="B4921" s="1" t="s">
        <v>16491</v>
      </c>
      <c r="C4921" s="1">
        <v>1</v>
      </c>
      <c r="D4921" s="1" t="s">
        <v>13760</v>
      </c>
      <c r="E4921" s="17">
        <v>0.71057870370370402</v>
      </c>
      <c r="F4921" s="1" t="s">
        <v>8</v>
      </c>
    </row>
    <row r="4922" spans="2:6">
      <c r="B4922" s="1" t="s">
        <v>16492</v>
      </c>
      <c r="C4922" s="1">
        <v>1</v>
      </c>
      <c r="D4922" s="1" t="s">
        <v>3076</v>
      </c>
      <c r="E4922" s="17">
        <v>0.71065972222222196</v>
      </c>
      <c r="F4922" s="1" t="s">
        <v>8</v>
      </c>
    </row>
    <row r="4923" spans="2:6">
      <c r="B4923" s="1" t="s">
        <v>14786</v>
      </c>
      <c r="C4923" s="1">
        <v>1</v>
      </c>
      <c r="D4923" s="1" t="s">
        <v>3095</v>
      </c>
      <c r="E4923" s="17">
        <v>0.71092592592592596</v>
      </c>
      <c r="F4923" s="1" t="s">
        <v>8</v>
      </c>
    </row>
    <row r="4924" spans="2:6">
      <c r="B4924" s="1" t="s">
        <v>16493</v>
      </c>
      <c r="C4924" s="1">
        <v>1</v>
      </c>
      <c r="D4924" s="1" t="s">
        <v>13687</v>
      </c>
      <c r="E4924" s="17">
        <v>0.71094907407407404</v>
      </c>
      <c r="F4924" s="1" t="s">
        <v>8</v>
      </c>
    </row>
    <row r="4925" spans="2:6">
      <c r="B4925" s="1" t="s">
        <v>16491</v>
      </c>
      <c r="C4925" s="1">
        <v>1</v>
      </c>
      <c r="D4925" s="1" t="s">
        <v>3077</v>
      </c>
      <c r="E4925" s="17">
        <v>0.71098379629629604</v>
      </c>
      <c r="F4925" s="1" t="s">
        <v>8</v>
      </c>
    </row>
    <row r="4926" spans="2:6">
      <c r="B4926" s="1" t="s">
        <v>16494</v>
      </c>
      <c r="C4926" s="1">
        <v>1</v>
      </c>
      <c r="D4926" s="1" t="s">
        <v>13687</v>
      </c>
      <c r="E4926" s="17">
        <v>0.71099537037036997</v>
      </c>
      <c r="F4926" s="1" t="s">
        <v>8</v>
      </c>
    </row>
    <row r="4927" spans="2:6">
      <c r="B4927" s="1" t="s">
        <v>16483</v>
      </c>
      <c r="C4927" s="1">
        <v>1</v>
      </c>
      <c r="D4927" s="1" t="s">
        <v>3077</v>
      </c>
      <c r="E4927" s="17">
        <v>0.71101851851851805</v>
      </c>
      <c r="F4927" s="1" t="s">
        <v>8</v>
      </c>
    </row>
    <row r="4928" spans="2:6">
      <c r="B4928" s="1" t="s">
        <v>16468</v>
      </c>
      <c r="C4928" s="1">
        <v>1</v>
      </c>
      <c r="D4928" s="1" t="s">
        <v>3078</v>
      </c>
      <c r="E4928" s="17">
        <v>0.71105324074074105</v>
      </c>
      <c r="F4928" s="1" t="s">
        <v>8</v>
      </c>
    </row>
    <row r="4929" spans="2:6">
      <c r="B4929" s="1" t="s">
        <v>16495</v>
      </c>
      <c r="C4929" s="1">
        <v>1</v>
      </c>
      <c r="D4929" s="1" t="s">
        <v>13753</v>
      </c>
      <c r="E4929" s="17">
        <v>0.71107638888888902</v>
      </c>
      <c r="F4929" s="1" t="s">
        <v>8</v>
      </c>
    </row>
    <row r="4930" spans="2:6">
      <c r="B4930" s="1" t="s">
        <v>16496</v>
      </c>
      <c r="C4930" s="1">
        <v>1</v>
      </c>
      <c r="D4930" s="1" t="s">
        <v>13753</v>
      </c>
      <c r="E4930" s="17">
        <v>0.71112268518518496</v>
      </c>
      <c r="F4930" s="1" t="s">
        <v>8</v>
      </c>
    </row>
    <row r="4931" spans="2:6">
      <c r="B4931" s="1" t="s">
        <v>16493</v>
      </c>
      <c r="C4931" s="1">
        <v>1</v>
      </c>
      <c r="D4931" s="1" t="s">
        <v>13762</v>
      </c>
      <c r="E4931" s="17">
        <v>0.71114583333333303</v>
      </c>
      <c r="F4931" s="1" t="s">
        <v>8</v>
      </c>
    </row>
    <row r="4932" spans="2:6">
      <c r="B4932" s="1" t="s">
        <v>16497</v>
      </c>
      <c r="C4932" s="1">
        <v>1</v>
      </c>
      <c r="D4932" s="1" t="s">
        <v>13760</v>
      </c>
      <c r="E4932" s="17">
        <v>0.71126157407407398</v>
      </c>
      <c r="F4932" s="1" t="s">
        <v>8</v>
      </c>
    </row>
    <row r="4933" spans="2:6">
      <c r="B4933" s="1" t="s">
        <v>16498</v>
      </c>
      <c r="C4933" s="1">
        <v>5</v>
      </c>
      <c r="D4933" s="1" t="s">
        <v>13753</v>
      </c>
      <c r="E4933" s="17">
        <v>0.71127314814814802</v>
      </c>
      <c r="F4933" s="1" t="s">
        <v>8</v>
      </c>
    </row>
    <row r="4934" spans="2:6">
      <c r="B4934" s="1" t="s">
        <v>16499</v>
      </c>
      <c r="C4934" s="1">
        <v>1</v>
      </c>
      <c r="D4934" s="1" t="s">
        <v>13760</v>
      </c>
      <c r="E4934" s="17">
        <v>0.71130787037037002</v>
      </c>
      <c r="F4934" s="1" t="s">
        <v>8</v>
      </c>
    </row>
    <row r="4935" spans="2:6">
      <c r="B4935" s="1" t="s">
        <v>16500</v>
      </c>
      <c r="C4935" s="1">
        <v>1</v>
      </c>
      <c r="D4935" s="1" t="s">
        <v>13753</v>
      </c>
      <c r="E4935" s="17">
        <v>0.71141203703703704</v>
      </c>
      <c r="F4935" s="1" t="s">
        <v>8</v>
      </c>
    </row>
    <row r="4936" spans="2:6">
      <c r="B4936" s="1" t="s">
        <v>16501</v>
      </c>
      <c r="C4936" s="1">
        <v>1</v>
      </c>
      <c r="D4936" s="1" t="s">
        <v>13760</v>
      </c>
      <c r="E4936" s="17">
        <v>0.71153935185185202</v>
      </c>
      <c r="F4936" s="1" t="s">
        <v>8</v>
      </c>
    </row>
    <row r="4937" spans="2:6">
      <c r="B4937" s="1" t="s">
        <v>16502</v>
      </c>
      <c r="C4937" s="1">
        <v>1</v>
      </c>
      <c r="D4937" s="1" t="s">
        <v>13687</v>
      </c>
      <c r="E4937" s="17">
        <v>0.71160879629629603</v>
      </c>
      <c r="F4937" s="1" t="s">
        <v>8</v>
      </c>
    </row>
    <row r="4938" spans="2:6">
      <c r="B4938" s="1" t="s">
        <v>16489</v>
      </c>
      <c r="C4938" s="1">
        <v>1</v>
      </c>
      <c r="D4938" s="1" t="s">
        <v>3078</v>
      </c>
      <c r="E4938" s="17">
        <v>0.71175925925925898</v>
      </c>
      <c r="F4938" s="1" t="s">
        <v>8</v>
      </c>
    </row>
    <row r="4939" spans="2:6">
      <c r="B4939" s="1" t="s">
        <v>16503</v>
      </c>
      <c r="C4939" s="1">
        <v>1</v>
      </c>
      <c r="D4939" s="1" t="s">
        <v>13753</v>
      </c>
      <c r="E4939" s="17">
        <v>0.71180555555555602</v>
      </c>
      <c r="F4939" s="1" t="s">
        <v>8</v>
      </c>
    </row>
    <row r="4940" spans="2:6">
      <c r="B4940" s="1" t="s">
        <v>16441</v>
      </c>
      <c r="C4940" s="1">
        <v>1</v>
      </c>
      <c r="D4940" s="1" t="s">
        <v>13762</v>
      </c>
      <c r="E4940" s="17">
        <v>0.71180555555555602</v>
      </c>
      <c r="F4940" s="1" t="s">
        <v>8</v>
      </c>
    </row>
    <row r="4941" spans="2:6">
      <c r="B4941" s="1" t="s">
        <v>16498</v>
      </c>
      <c r="C4941" s="1">
        <v>5</v>
      </c>
      <c r="D4941" s="1" t="s">
        <v>3078</v>
      </c>
      <c r="E4941" s="17">
        <v>0.71181712962962995</v>
      </c>
      <c r="F4941" s="1" t="s">
        <v>8</v>
      </c>
    </row>
    <row r="4942" spans="2:6">
      <c r="B4942" s="1" t="s">
        <v>15470</v>
      </c>
      <c r="C4942" s="1">
        <v>1</v>
      </c>
      <c r="D4942" s="1" t="s">
        <v>13746</v>
      </c>
      <c r="E4942" s="17">
        <v>0.71184027777777803</v>
      </c>
      <c r="F4942" s="1" t="s">
        <v>8</v>
      </c>
    </row>
    <row r="4943" spans="2:6">
      <c r="B4943" s="1" t="s">
        <v>16487</v>
      </c>
      <c r="C4943" s="1">
        <v>1</v>
      </c>
      <c r="D4943" s="1" t="s">
        <v>13746</v>
      </c>
      <c r="E4943" s="17">
        <v>0.71188657407407396</v>
      </c>
      <c r="F4943" s="1" t="s">
        <v>8</v>
      </c>
    </row>
    <row r="4944" spans="2:6">
      <c r="B4944" s="1" t="s">
        <v>16504</v>
      </c>
      <c r="C4944" s="1">
        <v>1</v>
      </c>
      <c r="D4944" s="1" t="s">
        <v>3076</v>
      </c>
      <c r="E4944" s="17">
        <v>0.71192129629629597</v>
      </c>
      <c r="F4944" s="1" t="s">
        <v>8</v>
      </c>
    </row>
    <row r="4945" spans="2:6">
      <c r="B4945" s="1" t="s">
        <v>16476</v>
      </c>
      <c r="C4945" s="1">
        <v>1</v>
      </c>
      <c r="D4945" s="1" t="s">
        <v>13762</v>
      </c>
      <c r="E4945" s="17">
        <v>0.71192129629629597</v>
      </c>
      <c r="F4945" s="1" t="s">
        <v>8</v>
      </c>
    </row>
    <row r="4946" spans="2:6">
      <c r="B4946" s="1" t="s">
        <v>16505</v>
      </c>
      <c r="C4946" s="1">
        <v>1</v>
      </c>
      <c r="D4946" s="1" t="s">
        <v>13753</v>
      </c>
      <c r="E4946" s="17">
        <v>0.71202546296296299</v>
      </c>
      <c r="F4946" s="1" t="s">
        <v>8</v>
      </c>
    </row>
    <row r="4947" spans="2:6">
      <c r="B4947" s="1" t="s">
        <v>16506</v>
      </c>
      <c r="C4947" s="1">
        <v>1</v>
      </c>
      <c r="D4947" s="1" t="s">
        <v>13760</v>
      </c>
      <c r="E4947" s="17">
        <v>0.71214120370370404</v>
      </c>
      <c r="F4947" s="1" t="s">
        <v>8</v>
      </c>
    </row>
    <row r="4948" spans="2:6">
      <c r="B4948" s="1" t="s">
        <v>16507</v>
      </c>
      <c r="C4948" s="1">
        <v>5</v>
      </c>
      <c r="D4948" s="1" t="s">
        <v>13753</v>
      </c>
      <c r="E4948" s="17">
        <v>0.71217592592592605</v>
      </c>
      <c r="F4948" s="1" t="s">
        <v>8</v>
      </c>
    </row>
    <row r="4949" spans="2:6">
      <c r="B4949" s="1" t="s">
        <v>16508</v>
      </c>
      <c r="C4949" s="1">
        <v>1</v>
      </c>
      <c r="D4949" s="1" t="s">
        <v>13687</v>
      </c>
      <c r="E4949" s="17">
        <v>0.71219907407407401</v>
      </c>
      <c r="F4949" s="1" t="s">
        <v>8</v>
      </c>
    </row>
    <row r="4950" spans="2:6">
      <c r="B4950" s="1" t="s">
        <v>16503</v>
      </c>
      <c r="C4950" s="1">
        <v>1</v>
      </c>
      <c r="D4950" s="1" t="s">
        <v>13746</v>
      </c>
      <c r="E4950" s="17">
        <v>0.71219907407407401</v>
      </c>
      <c r="F4950" s="1" t="s">
        <v>8</v>
      </c>
    </row>
    <row r="4951" spans="2:6">
      <c r="B4951" s="1" t="s">
        <v>14587</v>
      </c>
      <c r="C4951" s="1">
        <v>1</v>
      </c>
      <c r="D4951" s="1" t="s">
        <v>13746</v>
      </c>
      <c r="E4951" s="17">
        <v>0.71223379629629602</v>
      </c>
      <c r="F4951" s="1" t="s">
        <v>8</v>
      </c>
    </row>
    <row r="4952" spans="2:6">
      <c r="B4952" s="1" t="s">
        <v>15768</v>
      </c>
      <c r="C4952" s="1">
        <v>5</v>
      </c>
      <c r="D4952" s="1" t="s">
        <v>3078</v>
      </c>
      <c r="E4952" s="17">
        <v>0.71234953703703696</v>
      </c>
      <c r="F4952" s="1" t="s">
        <v>8</v>
      </c>
    </row>
    <row r="4953" spans="2:6">
      <c r="B4953" s="1" t="s">
        <v>16504</v>
      </c>
      <c r="C4953" s="1">
        <v>1</v>
      </c>
      <c r="D4953" s="1" t="s">
        <v>3095</v>
      </c>
      <c r="E4953" s="17">
        <v>0.71234953703703696</v>
      </c>
      <c r="F4953" s="1" t="s">
        <v>8</v>
      </c>
    </row>
    <row r="4954" spans="2:6">
      <c r="B4954" s="1" t="s">
        <v>16490</v>
      </c>
      <c r="C4954" s="1">
        <v>1</v>
      </c>
      <c r="D4954" s="1" t="s">
        <v>13746</v>
      </c>
      <c r="E4954" s="17">
        <v>0.71243055555555601</v>
      </c>
      <c r="F4954" s="1" t="s">
        <v>8</v>
      </c>
    </row>
    <row r="4955" spans="2:6">
      <c r="B4955" s="1" t="s">
        <v>16509</v>
      </c>
      <c r="C4955" s="1">
        <v>1</v>
      </c>
      <c r="D4955" s="1" t="s">
        <v>13753</v>
      </c>
      <c r="E4955" s="17">
        <v>0.71244212962963005</v>
      </c>
      <c r="F4955" s="1" t="s">
        <v>8</v>
      </c>
    </row>
    <row r="4956" spans="2:6">
      <c r="B4956" s="1" t="s">
        <v>16510</v>
      </c>
      <c r="C4956" s="1">
        <v>5</v>
      </c>
      <c r="D4956" s="1" t="s">
        <v>13753</v>
      </c>
      <c r="E4956" s="17">
        <v>0.71247685185185206</v>
      </c>
      <c r="F4956" s="1" t="s">
        <v>8</v>
      </c>
    </row>
    <row r="4957" spans="2:6">
      <c r="B4957" s="1" t="s">
        <v>16511</v>
      </c>
      <c r="C4957" s="1">
        <v>1</v>
      </c>
      <c r="D4957" s="1" t="s">
        <v>13760</v>
      </c>
      <c r="E4957" s="17">
        <v>0.71248842592592598</v>
      </c>
      <c r="F4957" s="1" t="s">
        <v>8</v>
      </c>
    </row>
    <row r="4958" spans="2:6">
      <c r="B4958" s="1" t="s">
        <v>16466</v>
      </c>
      <c r="C4958" s="1">
        <v>1</v>
      </c>
      <c r="D4958" s="1" t="s">
        <v>3078</v>
      </c>
      <c r="E4958" s="17">
        <v>0.71256944444444403</v>
      </c>
      <c r="F4958" s="1" t="s">
        <v>8</v>
      </c>
    </row>
    <row r="4959" spans="2:6">
      <c r="B4959" s="1" t="s">
        <v>16512</v>
      </c>
      <c r="C4959" s="1">
        <v>1</v>
      </c>
      <c r="D4959" s="1" t="s">
        <v>13753</v>
      </c>
      <c r="E4959" s="17">
        <v>0.71258101851851896</v>
      </c>
      <c r="F4959" s="1" t="s">
        <v>8</v>
      </c>
    </row>
    <row r="4960" spans="2:6">
      <c r="B4960" s="1" t="s">
        <v>16496</v>
      </c>
      <c r="C4960" s="1">
        <v>1</v>
      </c>
      <c r="D4960" s="1" t="s">
        <v>13746</v>
      </c>
      <c r="E4960" s="17">
        <v>0.71267361111111105</v>
      </c>
      <c r="F4960" s="1" t="s">
        <v>8</v>
      </c>
    </row>
    <row r="4961" spans="2:6">
      <c r="B4961" s="1" t="s">
        <v>16513</v>
      </c>
      <c r="C4961" s="1">
        <v>2</v>
      </c>
      <c r="D4961" s="1" t="s">
        <v>13687</v>
      </c>
      <c r="E4961" s="17">
        <v>0.71271990740740698</v>
      </c>
      <c r="F4961" s="1" t="s">
        <v>8</v>
      </c>
    </row>
    <row r="4962" spans="2:6">
      <c r="B4962" s="1" t="s">
        <v>16514</v>
      </c>
      <c r="C4962" s="1">
        <v>1</v>
      </c>
      <c r="D4962" s="1" t="s">
        <v>13753</v>
      </c>
      <c r="E4962" s="17">
        <v>0.71276620370370403</v>
      </c>
      <c r="F4962" s="1" t="s">
        <v>8</v>
      </c>
    </row>
    <row r="4963" spans="2:6">
      <c r="B4963" s="1" t="s">
        <v>16514</v>
      </c>
      <c r="C4963" s="1">
        <v>1</v>
      </c>
      <c r="D4963" s="1" t="s">
        <v>3078</v>
      </c>
      <c r="E4963" s="17">
        <v>0.71292824074074101</v>
      </c>
      <c r="F4963" s="1" t="s">
        <v>8</v>
      </c>
    </row>
    <row r="4964" spans="2:6">
      <c r="B4964" s="1" t="s">
        <v>16515</v>
      </c>
      <c r="C4964" s="1">
        <v>1</v>
      </c>
      <c r="D4964" s="1" t="s">
        <v>13753</v>
      </c>
      <c r="E4964" s="17">
        <v>0.71295138888888898</v>
      </c>
      <c r="F4964" s="1" t="s">
        <v>8</v>
      </c>
    </row>
    <row r="4965" spans="2:6">
      <c r="B4965" s="1" t="s">
        <v>16484</v>
      </c>
      <c r="C4965" s="1">
        <v>1</v>
      </c>
      <c r="D4965" s="1" t="s">
        <v>3095</v>
      </c>
      <c r="E4965" s="17">
        <v>0.71295138888888898</v>
      </c>
      <c r="F4965" s="1" t="s">
        <v>8</v>
      </c>
    </row>
    <row r="4966" spans="2:6">
      <c r="B4966" s="1" t="s">
        <v>16421</v>
      </c>
      <c r="C4966" s="1">
        <v>1</v>
      </c>
      <c r="D4966" s="1" t="s">
        <v>3077</v>
      </c>
      <c r="E4966" s="17">
        <v>0.71307870370370396</v>
      </c>
      <c r="F4966" s="1" t="s">
        <v>8</v>
      </c>
    </row>
    <row r="4967" spans="2:6">
      <c r="B4967" s="1" t="s">
        <v>16516</v>
      </c>
      <c r="C4967" s="1">
        <v>1</v>
      </c>
      <c r="D4967" s="1" t="s">
        <v>13760</v>
      </c>
      <c r="E4967" s="17">
        <v>0.71311342592592597</v>
      </c>
      <c r="F4967" s="1" t="s">
        <v>8</v>
      </c>
    </row>
    <row r="4968" spans="2:6">
      <c r="B4968" s="1" t="s">
        <v>16517</v>
      </c>
      <c r="C4968" s="1">
        <v>1</v>
      </c>
      <c r="D4968" s="1" t="s">
        <v>13687</v>
      </c>
      <c r="E4968" s="17">
        <v>0.71312500000000001</v>
      </c>
      <c r="F4968" s="1" t="s">
        <v>8</v>
      </c>
    </row>
    <row r="4969" spans="2:6">
      <c r="B4969" s="1" t="s">
        <v>16513</v>
      </c>
      <c r="C4969" s="1">
        <v>1</v>
      </c>
      <c r="D4969" s="1" t="s">
        <v>3095</v>
      </c>
      <c r="E4969" s="17">
        <v>0.71312500000000001</v>
      </c>
      <c r="F4969" s="1" t="s">
        <v>8</v>
      </c>
    </row>
    <row r="4970" spans="2:6">
      <c r="B4970" s="1" t="s">
        <v>16474</v>
      </c>
      <c r="C4970" s="1">
        <v>1</v>
      </c>
      <c r="D4970" s="1" t="s">
        <v>3078</v>
      </c>
      <c r="E4970" s="17">
        <v>0.71321759259259299</v>
      </c>
      <c r="F4970" s="1" t="s">
        <v>8</v>
      </c>
    </row>
    <row r="4971" spans="2:6">
      <c r="B4971" s="1" t="s">
        <v>16518</v>
      </c>
      <c r="C4971" s="1">
        <v>1</v>
      </c>
      <c r="D4971" s="1" t="s">
        <v>13760</v>
      </c>
      <c r="E4971" s="17">
        <v>0.713287037037037</v>
      </c>
      <c r="F4971" s="1" t="s">
        <v>8</v>
      </c>
    </row>
    <row r="4972" spans="2:6">
      <c r="B4972" s="1" t="s">
        <v>16519</v>
      </c>
      <c r="C4972" s="1">
        <v>1</v>
      </c>
      <c r="D4972" s="1" t="s">
        <v>13753</v>
      </c>
      <c r="E4972" s="17">
        <v>0.71343749999999995</v>
      </c>
      <c r="F4972" s="1" t="s">
        <v>8</v>
      </c>
    </row>
    <row r="4973" spans="2:6">
      <c r="B4973" s="1" t="s">
        <v>16520</v>
      </c>
      <c r="C4973" s="1">
        <v>1</v>
      </c>
      <c r="D4973" s="1" t="s">
        <v>13753</v>
      </c>
      <c r="E4973" s="17">
        <v>0.713553240740741</v>
      </c>
      <c r="F4973" s="1" t="s">
        <v>8</v>
      </c>
    </row>
    <row r="4974" spans="2:6">
      <c r="B4974" s="1" t="s">
        <v>16521</v>
      </c>
      <c r="C4974" s="1">
        <v>1</v>
      </c>
      <c r="D4974" s="1" t="s">
        <v>13687</v>
      </c>
      <c r="E4974" s="17">
        <v>0.71357638888888897</v>
      </c>
      <c r="F4974" s="1" t="s">
        <v>8</v>
      </c>
    </row>
    <row r="4975" spans="2:6">
      <c r="B4975" s="1" t="s">
        <v>16488</v>
      </c>
      <c r="C4975" s="1">
        <v>1</v>
      </c>
      <c r="D4975" s="1" t="s">
        <v>13746</v>
      </c>
      <c r="E4975" s="17">
        <v>0.71363425925925905</v>
      </c>
      <c r="F4975" s="1" t="s">
        <v>8</v>
      </c>
    </row>
    <row r="4976" spans="2:6">
      <c r="B4976" s="1" t="s">
        <v>16505</v>
      </c>
      <c r="C4976" s="1">
        <v>1</v>
      </c>
      <c r="D4976" s="1" t="s">
        <v>3078</v>
      </c>
      <c r="E4976" s="17">
        <v>0.71363425925925905</v>
      </c>
      <c r="F4976" s="1" t="s">
        <v>8</v>
      </c>
    </row>
    <row r="4977" spans="2:6">
      <c r="B4977" s="1" t="s">
        <v>16522</v>
      </c>
      <c r="C4977" s="1">
        <v>1</v>
      </c>
      <c r="D4977" s="1" t="s">
        <v>13687</v>
      </c>
      <c r="E4977" s="17">
        <v>0.71365740740740702</v>
      </c>
      <c r="F4977" s="1" t="s">
        <v>8</v>
      </c>
    </row>
    <row r="4978" spans="2:6">
      <c r="B4978" s="1" t="s">
        <v>16508</v>
      </c>
      <c r="C4978" s="1">
        <v>1</v>
      </c>
      <c r="D4978" s="1" t="s">
        <v>13746</v>
      </c>
      <c r="E4978" s="17">
        <v>0.71368055555555598</v>
      </c>
      <c r="F4978" s="1" t="s">
        <v>8</v>
      </c>
    </row>
    <row r="4979" spans="2:6">
      <c r="B4979" s="1" t="s">
        <v>14931</v>
      </c>
      <c r="C4979" s="1">
        <v>1</v>
      </c>
      <c r="D4979" s="1" t="s">
        <v>13762</v>
      </c>
      <c r="E4979" s="17">
        <v>0.71373842592592596</v>
      </c>
      <c r="F4979" s="1" t="s">
        <v>8</v>
      </c>
    </row>
    <row r="4980" spans="2:6">
      <c r="B4980" s="1" t="s">
        <v>16523</v>
      </c>
      <c r="C4980" s="1">
        <v>1</v>
      </c>
      <c r="D4980" s="1" t="s">
        <v>13753</v>
      </c>
      <c r="E4980" s="17">
        <v>0.71375</v>
      </c>
      <c r="F4980" s="1" t="s">
        <v>8</v>
      </c>
    </row>
    <row r="4981" spans="2:6">
      <c r="B4981" s="1" t="s">
        <v>16499</v>
      </c>
      <c r="C4981" s="1">
        <v>1</v>
      </c>
      <c r="D4981" s="1" t="s">
        <v>3078</v>
      </c>
      <c r="E4981" s="17">
        <v>0.713981481481481</v>
      </c>
      <c r="F4981" s="1" t="s">
        <v>8</v>
      </c>
    </row>
    <row r="4982" spans="2:6">
      <c r="B4982" s="1" t="s">
        <v>16382</v>
      </c>
      <c r="C4982" s="1">
        <v>1</v>
      </c>
      <c r="D4982" s="1" t="s">
        <v>3078</v>
      </c>
      <c r="E4982" s="17">
        <v>0.71406250000000004</v>
      </c>
      <c r="F4982" s="1" t="s">
        <v>8</v>
      </c>
    </row>
    <row r="4983" spans="2:6">
      <c r="B4983" s="1" t="s">
        <v>16523</v>
      </c>
      <c r="C4983" s="1">
        <v>1</v>
      </c>
      <c r="D4983" s="1" t="s">
        <v>13746</v>
      </c>
      <c r="E4983" s="17">
        <v>0.71407407407407397</v>
      </c>
      <c r="F4983" s="1" t="s">
        <v>8</v>
      </c>
    </row>
    <row r="4984" spans="2:6">
      <c r="B4984" s="1" t="s">
        <v>16478</v>
      </c>
      <c r="C4984" s="1">
        <v>1</v>
      </c>
      <c r="D4984" s="1" t="s">
        <v>3095</v>
      </c>
      <c r="E4984" s="17">
        <v>0.71416666666666695</v>
      </c>
      <c r="F4984" s="1" t="s">
        <v>8</v>
      </c>
    </row>
    <row r="4985" spans="2:6">
      <c r="B4985" s="1" t="s">
        <v>16519</v>
      </c>
      <c r="C4985" s="1">
        <v>1</v>
      </c>
      <c r="D4985" s="1" t="s">
        <v>13746</v>
      </c>
      <c r="E4985" s="17">
        <v>0.71421296296296299</v>
      </c>
      <c r="F4985" s="1" t="s">
        <v>8</v>
      </c>
    </row>
    <row r="4986" spans="2:6">
      <c r="B4986" s="1" t="s">
        <v>16515</v>
      </c>
      <c r="C4986" s="1">
        <v>1</v>
      </c>
      <c r="D4986" s="1" t="s">
        <v>3078</v>
      </c>
      <c r="E4986" s="17">
        <v>0.71443287037036995</v>
      </c>
      <c r="F4986" s="1" t="s">
        <v>8</v>
      </c>
    </row>
    <row r="4987" spans="2:6">
      <c r="B4987" s="1" t="s">
        <v>16524</v>
      </c>
      <c r="C4987" s="1">
        <v>1</v>
      </c>
      <c r="D4987" s="1" t="s">
        <v>13753</v>
      </c>
      <c r="E4987" s="17">
        <v>0.714479166666667</v>
      </c>
      <c r="F4987" s="1" t="s">
        <v>8</v>
      </c>
    </row>
    <row r="4988" spans="2:6">
      <c r="B4988" s="1" t="s">
        <v>16495</v>
      </c>
      <c r="C4988" s="1">
        <v>1</v>
      </c>
      <c r="D4988" s="1" t="s">
        <v>13762</v>
      </c>
      <c r="E4988" s="17">
        <v>0.71453703703703697</v>
      </c>
      <c r="F4988" s="1" t="s">
        <v>8</v>
      </c>
    </row>
    <row r="4989" spans="2:6">
      <c r="B4989" s="1" t="s">
        <v>16522</v>
      </c>
      <c r="C4989" s="1">
        <v>1</v>
      </c>
      <c r="D4989" s="1" t="s">
        <v>3078</v>
      </c>
      <c r="E4989" s="17">
        <v>0.71459490740740705</v>
      </c>
      <c r="F4989" s="1" t="s">
        <v>8</v>
      </c>
    </row>
    <row r="4990" spans="2:6">
      <c r="B4990" s="1" t="s">
        <v>16525</v>
      </c>
      <c r="C4990" s="1">
        <v>1</v>
      </c>
      <c r="D4990" s="1" t="s">
        <v>13687</v>
      </c>
      <c r="E4990" s="17">
        <v>0.71468750000000003</v>
      </c>
      <c r="F4990" s="1" t="s">
        <v>8</v>
      </c>
    </row>
    <row r="4991" spans="2:6">
      <c r="B4991" s="1" t="s">
        <v>16526</v>
      </c>
      <c r="C4991" s="1">
        <v>1</v>
      </c>
      <c r="D4991" s="1" t="s">
        <v>3076</v>
      </c>
      <c r="E4991" s="17">
        <v>0.71469907407407396</v>
      </c>
      <c r="F4991" s="1" t="s">
        <v>8</v>
      </c>
    </row>
    <row r="4992" spans="2:6">
      <c r="B4992" s="1" t="s">
        <v>16527</v>
      </c>
      <c r="C4992" s="1">
        <v>1</v>
      </c>
      <c r="D4992" s="1" t="s">
        <v>13753</v>
      </c>
      <c r="E4992" s="17">
        <v>0.71469907407407396</v>
      </c>
      <c r="F4992" s="1" t="s">
        <v>8</v>
      </c>
    </row>
    <row r="4993" spans="2:6">
      <c r="B4993" s="1" t="s">
        <v>16507</v>
      </c>
      <c r="C4993" s="1">
        <v>5</v>
      </c>
      <c r="D4993" s="1" t="s">
        <v>3078</v>
      </c>
      <c r="E4993" s="17">
        <v>0.71469907407407396</v>
      </c>
      <c r="F4993" s="1" t="s">
        <v>8</v>
      </c>
    </row>
    <row r="4994" spans="2:6">
      <c r="B4994" s="1" t="s">
        <v>16528</v>
      </c>
      <c r="C4994" s="1">
        <v>1</v>
      </c>
      <c r="D4994" s="1" t="s">
        <v>13760</v>
      </c>
      <c r="E4994" s="17">
        <v>0.71472222222222204</v>
      </c>
      <c r="F4994" s="1" t="s">
        <v>8</v>
      </c>
    </row>
    <row r="4995" spans="2:6">
      <c r="B4995" s="1" t="s">
        <v>16500</v>
      </c>
      <c r="C4995" s="1">
        <v>1</v>
      </c>
      <c r="D4995" s="1" t="s">
        <v>3077</v>
      </c>
      <c r="E4995" s="17">
        <v>0.71473379629629596</v>
      </c>
      <c r="F4995" s="1" t="s">
        <v>8</v>
      </c>
    </row>
    <row r="4996" spans="2:6">
      <c r="B4996" s="1" t="s">
        <v>16511</v>
      </c>
      <c r="C4996" s="1">
        <v>1</v>
      </c>
      <c r="D4996" s="1" t="s">
        <v>13746</v>
      </c>
      <c r="E4996" s="17">
        <v>0.71476851851851897</v>
      </c>
      <c r="F4996" s="1" t="s">
        <v>8</v>
      </c>
    </row>
    <row r="4997" spans="2:6">
      <c r="B4997" s="1" t="s">
        <v>16512</v>
      </c>
      <c r="C4997" s="1">
        <v>1</v>
      </c>
      <c r="D4997" s="1" t="s">
        <v>3078</v>
      </c>
      <c r="E4997" s="17">
        <v>0.71476851851851897</v>
      </c>
      <c r="F4997" s="1" t="s">
        <v>8</v>
      </c>
    </row>
    <row r="4998" spans="2:6">
      <c r="B4998" s="1" t="s">
        <v>16502</v>
      </c>
      <c r="C4998" s="1">
        <v>1</v>
      </c>
      <c r="D4998" s="1" t="s">
        <v>13746</v>
      </c>
      <c r="E4998" s="17">
        <v>0.71480324074074097</v>
      </c>
      <c r="F4998" s="1" t="s">
        <v>8</v>
      </c>
    </row>
    <row r="4999" spans="2:6">
      <c r="B4999" s="1" t="s">
        <v>16529</v>
      </c>
      <c r="C4999" s="1">
        <v>1</v>
      </c>
      <c r="D4999" s="1" t="s">
        <v>13753</v>
      </c>
      <c r="E4999" s="17">
        <v>0.71484953703703702</v>
      </c>
      <c r="F4999" s="1" t="s">
        <v>8</v>
      </c>
    </row>
    <row r="5000" spans="2:6">
      <c r="B5000" s="1" t="s">
        <v>15192</v>
      </c>
      <c r="C5000" s="1">
        <v>1</v>
      </c>
      <c r="D5000" s="1" t="s">
        <v>3095</v>
      </c>
      <c r="E5000" s="17">
        <v>0.71487268518518499</v>
      </c>
      <c r="F5000" s="1" t="s">
        <v>8</v>
      </c>
    </row>
    <row r="5001" spans="2:6">
      <c r="B5001" s="1" t="s">
        <v>16530</v>
      </c>
      <c r="C5001" s="1">
        <v>1</v>
      </c>
      <c r="D5001" s="1" t="s">
        <v>13753</v>
      </c>
      <c r="E5001" s="17">
        <v>0.71488425925925903</v>
      </c>
      <c r="F5001" s="1" t="s">
        <v>8</v>
      </c>
    </row>
    <row r="5002" spans="2:6">
      <c r="B5002" s="1" t="s">
        <v>16531</v>
      </c>
      <c r="C5002" s="1">
        <v>1</v>
      </c>
      <c r="D5002" s="1" t="s">
        <v>3076</v>
      </c>
      <c r="E5002" s="17">
        <v>0.71490740740740699</v>
      </c>
      <c r="F5002" s="1" t="s">
        <v>8</v>
      </c>
    </row>
    <row r="5003" spans="2:6">
      <c r="B5003" s="1" t="s">
        <v>16520</v>
      </c>
      <c r="C5003" s="1">
        <v>1</v>
      </c>
      <c r="D5003" s="1" t="s">
        <v>3095</v>
      </c>
      <c r="E5003" s="17">
        <v>0.71505787037037005</v>
      </c>
      <c r="F5003" s="1" t="s">
        <v>8</v>
      </c>
    </row>
    <row r="5004" spans="2:6">
      <c r="B5004" s="1" t="s">
        <v>16528</v>
      </c>
      <c r="C5004" s="1">
        <v>1</v>
      </c>
      <c r="D5004" s="1" t="s">
        <v>3077</v>
      </c>
      <c r="E5004" s="17">
        <v>0.71508101851851802</v>
      </c>
      <c r="F5004" s="1" t="s">
        <v>8</v>
      </c>
    </row>
    <row r="5005" spans="2:6">
      <c r="B5005" s="1" t="s">
        <v>16509</v>
      </c>
      <c r="C5005" s="1">
        <v>1</v>
      </c>
      <c r="D5005" s="1" t="s">
        <v>3095</v>
      </c>
      <c r="E5005" s="17">
        <v>0.71511574074074102</v>
      </c>
      <c r="F5005" s="1" t="s">
        <v>8</v>
      </c>
    </row>
    <row r="5006" spans="2:6">
      <c r="B5006" s="1" t="s">
        <v>16532</v>
      </c>
      <c r="C5006" s="1">
        <v>1</v>
      </c>
      <c r="D5006" s="1" t="s">
        <v>13753</v>
      </c>
      <c r="E5006" s="17">
        <v>0.715173611111111</v>
      </c>
      <c r="F5006" s="1" t="s">
        <v>8</v>
      </c>
    </row>
    <row r="5007" spans="2:6">
      <c r="B5007" s="1" t="s">
        <v>16533</v>
      </c>
      <c r="C5007" s="1">
        <v>5</v>
      </c>
      <c r="D5007" s="1" t="s">
        <v>13753</v>
      </c>
      <c r="E5007" s="17">
        <v>0.71525462962963005</v>
      </c>
      <c r="F5007" s="1" t="s">
        <v>8</v>
      </c>
    </row>
    <row r="5008" spans="2:6">
      <c r="B5008" s="1" t="s">
        <v>16534</v>
      </c>
      <c r="C5008" s="1">
        <v>1</v>
      </c>
      <c r="D5008" s="1" t="s">
        <v>13753</v>
      </c>
      <c r="E5008" s="17">
        <v>0.71532407407407395</v>
      </c>
      <c r="F5008" s="1" t="s">
        <v>8</v>
      </c>
    </row>
    <row r="5009" spans="2:6">
      <c r="B5009" s="1" t="s">
        <v>16521</v>
      </c>
      <c r="C5009" s="1">
        <v>1</v>
      </c>
      <c r="D5009" s="1" t="s">
        <v>13746</v>
      </c>
      <c r="E5009" s="17">
        <v>0.71534722222222202</v>
      </c>
      <c r="F5009" s="1" t="s">
        <v>8</v>
      </c>
    </row>
    <row r="5010" spans="2:6">
      <c r="B5010" s="1" t="s">
        <v>16510</v>
      </c>
      <c r="C5010" s="1">
        <v>5</v>
      </c>
      <c r="D5010" s="1" t="s">
        <v>3078</v>
      </c>
      <c r="E5010" s="17">
        <v>0.71538194444444403</v>
      </c>
      <c r="F5010" s="1" t="s">
        <v>8</v>
      </c>
    </row>
    <row r="5011" spans="2:6">
      <c r="B5011" s="1" t="s">
        <v>16517</v>
      </c>
      <c r="C5011" s="1">
        <v>1</v>
      </c>
      <c r="D5011" s="1" t="s">
        <v>13746</v>
      </c>
      <c r="E5011" s="17">
        <v>0.71540509259259299</v>
      </c>
      <c r="F5011" s="1" t="s">
        <v>8</v>
      </c>
    </row>
    <row r="5012" spans="2:6">
      <c r="B5012" s="1" t="s">
        <v>16535</v>
      </c>
      <c r="C5012" s="1">
        <v>1</v>
      </c>
      <c r="D5012" s="1" t="s">
        <v>13753</v>
      </c>
      <c r="E5012" s="17">
        <v>0.71541666666666703</v>
      </c>
      <c r="F5012" s="1" t="s">
        <v>8</v>
      </c>
    </row>
    <row r="5013" spans="2:6">
      <c r="B5013" s="1" t="s">
        <v>16536</v>
      </c>
      <c r="C5013" s="1">
        <v>1</v>
      </c>
      <c r="D5013" s="1" t="s">
        <v>3076</v>
      </c>
      <c r="E5013" s="17">
        <v>0.71560185185185199</v>
      </c>
      <c r="F5013" s="1" t="s">
        <v>8</v>
      </c>
    </row>
    <row r="5014" spans="2:6">
      <c r="B5014" s="1" t="s">
        <v>16537</v>
      </c>
      <c r="C5014" s="1">
        <v>1</v>
      </c>
      <c r="D5014" s="1" t="s">
        <v>13753</v>
      </c>
      <c r="E5014" s="17">
        <v>0.71561342592592603</v>
      </c>
      <c r="F5014" s="1" t="s">
        <v>8</v>
      </c>
    </row>
    <row r="5015" spans="2:6">
      <c r="B5015" s="1" t="s">
        <v>16529</v>
      </c>
      <c r="C5015" s="1">
        <v>1</v>
      </c>
      <c r="D5015" s="1" t="s">
        <v>13746</v>
      </c>
      <c r="E5015" s="17">
        <v>0.71568287037037004</v>
      </c>
      <c r="F5015" s="1" t="s">
        <v>8</v>
      </c>
    </row>
    <row r="5016" spans="2:6">
      <c r="B5016" s="1" t="s">
        <v>16538</v>
      </c>
      <c r="C5016" s="1">
        <v>1</v>
      </c>
      <c r="D5016" s="1" t="s">
        <v>13753</v>
      </c>
      <c r="E5016" s="17">
        <v>0.71574074074074101</v>
      </c>
      <c r="F5016" s="1" t="s">
        <v>8</v>
      </c>
    </row>
    <row r="5017" spans="2:6">
      <c r="B5017" s="1" t="s">
        <v>16530</v>
      </c>
      <c r="C5017" s="1">
        <v>1</v>
      </c>
      <c r="D5017" s="1" t="s">
        <v>3078</v>
      </c>
      <c r="E5017" s="17">
        <v>0.71575231481481505</v>
      </c>
      <c r="F5017" s="1" t="s">
        <v>8</v>
      </c>
    </row>
    <row r="5018" spans="2:6">
      <c r="B5018" s="1" t="s">
        <v>16539</v>
      </c>
      <c r="C5018" s="1">
        <v>1</v>
      </c>
      <c r="D5018" s="1" t="s">
        <v>13753</v>
      </c>
      <c r="E5018" s="17">
        <v>0.71587962962963003</v>
      </c>
      <c r="F5018" s="1" t="s">
        <v>8</v>
      </c>
    </row>
    <row r="5019" spans="2:6">
      <c r="B5019" s="1" t="s">
        <v>16533</v>
      </c>
      <c r="C5019" s="1">
        <v>5</v>
      </c>
      <c r="D5019" s="1" t="s">
        <v>3078</v>
      </c>
      <c r="E5019" s="17">
        <v>0.71600694444444402</v>
      </c>
      <c r="F5019" s="1" t="s">
        <v>8</v>
      </c>
    </row>
    <row r="5020" spans="2:6">
      <c r="B5020" s="1" t="s">
        <v>15290</v>
      </c>
      <c r="C5020" s="1">
        <v>1</v>
      </c>
      <c r="D5020" s="1" t="s">
        <v>3095</v>
      </c>
      <c r="E5020" s="17">
        <v>0.716134259259259</v>
      </c>
      <c r="F5020" s="1" t="s">
        <v>8</v>
      </c>
    </row>
    <row r="5021" spans="2:6">
      <c r="B5021" s="1" t="s">
        <v>16534</v>
      </c>
      <c r="C5021" s="1">
        <v>1</v>
      </c>
      <c r="D5021" s="1" t="s">
        <v>3078</v>
      </c>
      <c r="E5021" s="17">
        <v>0.71618055555555604</v>
      </c>
      <c r="F5021" s="1" t="s">
        <v>8</v>
      </c>
    </row>
    <row r="5022" spans="2:6">
      <c r="B5022" s="1" t="s">
        <v>16516</v>
      </c>
      <c r="C5022" s="1">
        <v>1</v>
      </c>
      <c r="D5022" s="1" t="s">
        <v>3077</v>
      </c>
      <c r="E5022" s="17">
        <v>0.71625000000000005</v>
      </c>
      <c r="F5022" s="1" t="s">
        <v>8</v>
      </c>
    </row>
    <row r="5023" spans="2:6">
      <c r="B5023" s="1" t="s">
        <v>16524</v>
      </c>
      <c r="C5023" s="1">
        <v>1</v>
      </c>
      <c r="D5023" s="1" t="s">
        <v>3077</v>
      </c>
      <c r="E5023" s="17">
        <v>0.71629629629629599</v>
      </c>
      <c r="F5023" s="1" t="s">
        <v>8</v>
      </c>
    </row>
    <row r="5024" spans="2:6">
      <c r="B5024" s="1" t="s">
        <v>16526</v>
      </c>
      <c r="C5024" s="1">
        <v>1</v>
      </c>
      <c r="D5024" s="1" t="s">
        <v>13746</v>
      </c>
      <c r="E5024" s="17">
        <v>0.71629629629629599</v>
      </c>
      <c r="F5024" s="1" t="s">
        <v>8</v>
      </c>
    </row>
    <row r="5025" spans="2:6">
      <c r="B5025" s="1" t="s">
        <v>16525</v>
      </c>
      <c r="C5025" s="1">
        <v>1</v>
      </c>
      <c r="D5025" s="1" t="s">
        <v>13746</v>
      </c>
      <c r="E5025" s="17">
        <v>0.71643518518518501</v>
      </c>
      <c r="F5025" s="1" t="s">
        <v>8</v>
      </c>
    </row>
    <row r="5026" spans="2:6">
      <c r="B5026" s="1" t="s">
        <v>16540</v>
      </c>
      <c r="C5026" s="1">
        <v>1</v>
      </c>
      <c r="D5026" s="1" t="s">
        <v>3076</v>
      </c>
      <c r="E5026" s="17">
        <v>0.71649305555555598</v>
      </c>
      <c r="F5026" s="1" t="s">
        <v>8</v>
      </c>
    </row>
    <row r="5027" spans="2:6">
      <c r="B5027" s="1" t="s">
        <v>16536</v>
      </c>
      <c r="C5027" s="1">
        <v>1</v>
      </c>
      <c r="D5027" s="1" t="s">
        <v>3078</v>
      </c>
      <c r="E5027" s="17">
        <v>0.71653935185185202</v>
      </c>
      <c r="F5027" s="1" t="s">
        <v>8</v>
      </c>
    </row>
    <row r="5028" spans="2:6">
      <c r="B5028" s="1" t="s">
        <v>16541</v>
      </c>
      <c r="C5028" s="1">
        <v>1</v>
      </c>
      <c r="D5028" s="1" t="s">
        <v>13753</v>
      </c>
      <c r="E5028" s="17">
        <v>0.71657407407407403</v>
      </c>
      <c r="F5028" s="1" t="s">
        <v>8</v>
      </c>
    </row>
    <row r="5029" spans="2:6">
      <c r="B5029" s="1" t="s">
        <v>16542</v>
      </c>
      <c r="C5029" s="1">
        <v>1</v>
      </c>
      <c r="D5029" s="1" t="s">
        <v>13687</v>
      </c>
      <c r="E5029" s="17">
        <v>0.71657407407407403</v>
      </c>
      <c r="F5029" s="1" t="s">
        <v>8</v>
      </c>
    </row>
    <row r="5030" spans="2:6">
      <c r="B5030" s="1" t="s">
        <v>16358</v>
      </c>
      <c r="C5030" s="1">
        <v>1</v>
      </c>
      <c r="D5030" s="1" t="s">
        <v>13746</v>
      </c>
      <c r="E5030" s="17">
        <v>0.71657407407407403</v>
      </c>
      <c r="F5030" s="1" t="s">
        <v>8</v>
      </c>
    </row>
    <row r="5031" spans="2:6">
      <c r="B5031" s="1" t="s">
        <v>16463</v>
      </c>
      <c r="C5031" s="1">
        <v>1</v>
      </c>
      <c r="D5031" s="1" t="s">
        <v>13746</v>
      </c>
      <c r="E5031" s="17">
        <v>0.71664351851851804</v>
      </c>
      <c r="F5031" s="1" t="s">
        <v>8</v>
      </c>
    </row>
    <row r="5032" spans="2:6">
      <c r="B5032" s="1" t="s">
        <v>16542</v>
      </c>
      <c r="C5032" s="1">
        <v>1</v>
      </c>
      <c r="D5032" s="1" t="s">
        <v>13762</v>
      </c>
      <c r="E5032" s="17">
        <v>0.71666666666666701</v>
      </c>
      <c r="F5032" s="1" t="s">
        <v>8</v>
      </c>
    </row>
    <row r="5033" spans="2:6">
      <c r="B5033" s="1" t="s">
        <v>15251</v>
      </c>
      <c r="C5033" s="1">
        <v>1</v>
      </c>
      <c r="D5033" s="1" t="s">
        <v>13762</v>
      </c>
      <c r="E5033" s="17">
        <v>0.71685185185185196</v>
      </c>
      <c r="F5033" s="1" t="s">
        <v>8</v>
      </c>
    </row>
    <row r="5034" spans="2:6">
      <c r="B5034" s="1" t="s">
        <v>16532</v>
      </c>
      <c r="C5034" s="1">
        <v>1</v>
      </c>
      <c r="D5034" s="1" t="s">
        <v>13746</v>
      </c>
      <c r="E5034" s="17">
        <v>0.71699074074074098</v>
      </c>
      <c r="F5034" s="1" t="s">
        <v>8</v>
      </c>
    </row>
    <row r="5035" spans="2:6">
      <c r="B5035" s="1" t="s">
        <v>15167</v>
      </c>
      <c r="C5035" s="1">
        <v>1</v>
      </c>
      <c r="D5035" s="1" t="s">
        <v>13762</v>
      </c>
      <c r="E5035" s="17">
        <v>0.71704861111111096</v>
      </c>
      <c r="F5035" s="1" t="s">
        <v>8</v>
      </c>
    </row>
    <row r="5036" spans="2:6">
      <c r="B5036" s="1" t="s">
        <v>16543</v>
      </c>
      <c r="C5036" s="1">
        <v>5</v>
      </c>
      <c r="D5036" s="1" t="s">
        <v>13753</v>
      </c>
      <c r="E5036" s="17">
        <v>0.71716435185185201</v>
      </c>
      <c r="F5036" s="1" t="s">
        <v>8</v>
      </c>
    </row>
    <row r="5037" spans="2:6">
      <c r="B5037" s="1" t="s">
        <v>16129</v>
      </c>
      <c r="C5037" s="1">
        <v>1</v>
      </c>
      <c r="D5037" s="1" t="s">
        <v>3077</v>
      </c>
      <c r="E5037" s="17">
        <v>0.71752314814814799</v>
      </c>
      <c r="F5037" s="1" t="s">
        <v>8</v>
      </c>
    </row>
    <row r="5038" spans="2:6">
      <c r="B5038" s="1" t="s">
        <v>16539</v>
      </c>
      <c r="C5038" s="1">
        <v>1</v>
      </c>
      <c r="D5038" s="1" t="s">
        <v>3078</v>
      </c>
      <c r="E5038" s="17">
        <v>0.71766203703703701</v>
      </c>
      <c r="F5038" s="1" t="s">
        <v>8</v>
      </c>
    </row>
    <row r="5039" spans="2:6">
      <c r="B5039" s="1" t="s">
        <v>16544</v>
      </c>
      <c r="C5039" s="1">
        <v>1</v>
      </c>
      <c r="D5039" s="1" t="s">
        <v>13753</v>
      </c>
      <c r="E5039" s="17">
        <v>0.71768518518518498</v>
      </c>
      <c r="F5039" s="1" t="s">
        <v>8</v>
      </c>
    </row>
    <row r="5040" spans="2:6">
      <c r="B5040" s="1" t="s">
        <v>16541</v>
      </c>
      <c r="C5040" s="1">
        <v>1</v>
      </c>
      <c r="D5040" s="1" t="s">
        <v>13746</v>
      </c>
      <c r="E5040" s="17">
        <v>0.71773148148148103</v>
      </c>
      <c r="F5040" s="1" t="s">
        <v>8</v>
      </c>
    </row>
    <row r="5041" spans="2:6">
      <c r="B5041" s="1" t="s">
        <v>16545</v>
      </c>
      <c r="C5041" s="1">
        <v>1</v>
      </c>
      <c r="D5041" s="1" t="s">
        <v>13753</v>
      </c>
      <c r="E5041" s="17">
        <v>0.71774305555555595</v>
      </c>
      <c r="F5041" s="1" t="s">
        <v>8</v>
      </c>
    </row>
    <row r="5042" spans="2:6">
      <c r="B5042" s="1" t="s">
        <v>16546</v>
      </c>
      <c r="C5042" s="1">
        <v>1</v>
      </c>
      <c r="D5042" s="1" t="s">
        <v>13753</v>
      </c>
      <c r="E5042" s="17">
        <v>0.717789351851852</v>
      </c>
      <c r="F5042" s="1" t="s">
        <v>8</v>
      </c>
    </row>
    <row r="5043" spans="2:6">
      <c r="B5043" s="1" t="s">
        <v>16538</v>
      </c>
      <c r="C5043" s="1">
        <v>1</v>
      </c>
      <c r="D5043" s="1" t="s">
        <v>3078</v>
      </c>
      <c r="E5043" s="17">
        <v>0.717789351851852</v>
      </c>
      <c r="F5043" s="1" t="s">
        <v>8</v>
      </c>
    </row>
    <row r="5044" spans="2:6">
      <c r="B5044" s="1" t="s">
        <v>14341</v>
      </c>
      <c r="C5044" s="1">
        <v>1</v>
      </c>
      <c r="D5044" s="1" t="s">
        <v>13762</v>
      </c>
      <c r="E5044" s="17">
        <v>0.717824074074074</v>
      </c>
      <c r="F5044" s="1" t="s">
        <v>8</v>
      </c>
    </row>
    <row r="5045" spans="2:6">
      <c r="B5045" s="1" t="s">
        <v>16547</v>
      </c>
      <c r="C5045" s="1">
        <v>1</v>
      </c>
      <c r="D5045" s="1" t="s">
        <v>13687</v>
      </c>
      <c r="E5045" s="17">
        <v>0.71783564814814804</v>
      </c>
      <c r="F5045" s="1" t="s">
        <v>8</v>
      </c>
    </row>
    <row r="5046" spans="2:6">
      <c r="B5046" s="1" t="s">
        <v>16548</v>
      </c>
      <c r="C5046" s="1">
        <v>1</v>
      </c>
      <c r="D5046" s="1" t="s">
        <v>13753</v>
      </c>
      <c r="E5046" s="17">
        <v>0.71792824074074102</v>
      </c>
      <c r="F5046" s="1" t="s">
        <v>8</v>
      </c>
    </row>
    <row r="5047" spans="2:6">
      <c r="B5047" s="1" t="s">
        <v>16482</v>
      </c>
      <c r="C5047" s="1">
        <v>2</v>
      </c>
      <c r="D5047" s="1" t="s">
        <v>3078</v>
      </c>
      <c r="E5047" s="17">
        <v>0.71795138888888899</v>
      </c>
      <c r="F5047" s="1" t="s">
        <v>8</v>
      </c>
    </row>
    <row r="5048" spans="2:6">
      <c r="B5048" s="1" t="s">
        <v>16549</v>
      </c>
      <c r="C5048" s="1">
        <v>1</v>
      </c>
      <c r="D5048" s="1" t="s">
        <v>13753</v>
      </c>
      <c r="E5048" s="17">
        <v>0.71796296296296302</v>
      </c>
      <c r="F5048" s="1" t="s">
        <v>8</v>
      </c>
    </row>
    <row r="5049" spans="2:6">
      <c r="B5049" s="1" t="s">
        <v>16467</v>
      </c>
      <c r="C5049" s="1">
        <v>1</v>
      </c>
      <c r="D5049" s="1" t="s">
        <v>3078</v>
      </c>
      <c r="E5049" s="17">
        <v>0.71809027777777801</v>
      </c>
      <c r="F5049" s="1" t="s">
        <v>8</v>
      </c>
    </row>
    <row r="5050" spans="2:6">
      <c r="B5050" s="1" t="s">
        <v>16550</v>
      </c>
      <c r="C5050" s="1">
        <v>5</v>
      </c>
      <c r="D5050" s="1" t="s">
        <v>13753</v>
      </c>
      <c r="E5050" s="17">
        <v>0.71811342592592597</v>
      </c>
      <c r="F5050" s="1" t="s">
        <v>8</v>
      </c>
    </row>
    <row r="5051" spans="2:6">
      <c r="B5051" s="1" t="s">
        <v>15003</v>
      </c>
      <c r="C5051" s="1">
        <v>1</v>
      </c>
      <c r="D5051" s="1" t="s">
        <v>13746</v>
      </c>
      <c r="E5051" s="17">
        <v>0.71813657407407405</v>
      </c>
      <c r="F5051" s="1" t="s">
        <v>8</v>
      </c>
    </row>
    <row r="5052" spans="2:6">
      <c r="B5052" s="1" t="s">
        <v>16551</v>
      </c>
      <c r="C5052" s="1">
        <v>1</v>
      </c>
      <c r="D5052" s="1" t="s">
        <v>13753</v>
      </c>
      <c r="E5052" s="17">
        <v>0.71837962962962998</v>
      </c>
      <c r="F5052" s="1" t="s">
        <v>8</v>
      </c>
    </row>
    <row r="5053" spans="2:6">
      <c r="B5053" s="1" t="s">
        <v>16549</v>
      </c>
      <c r="C5053" s="1">
        <v>1</v>
      </c>
      <c r="D5053" s="1" t="s">
        <v>13746</v>
      </c>
      <c r="E5053" s="17">
        <v>0.71839120370370402</v>
      </c>
      <c r="F5053" s="1" t="s">
        <v>8</v>
      </c>
    </row>
    <row r="5054" spans="2:6">
      <c r="B5054" s="1" t="s">
        <v>16552</v>
      </c>
      <c r="C5054" s="1">
        <v>1</v>
      </c>
      <c r="D5054" s="1" t="s">
        <v>13753</v>
      </c>
      <c r="E5054" s="17">
        <v>0.71844907407407399</v>
      </c>
      <c r="F5054" s="1" t="s">
        <v>8</v>
      </c>
    </row>
    <row r="5055" spans="2:6">
      <c r="B5055" s="1" t="s">
        <v>16425</v>
      </c>
      <c r="C5055" s="1">
        <v>2</v>
      </c>
      <c r="D5055" s="1" t="s">
        <v>13746</v>
      </c>
      <c r="E5055" s="17">
        <v>0.71847222222222196</v>
      </c>
      <c r="F5055" s="1" t="s">
        <v>8</v>
      </c>
    </row>
    <row r="5056" spans="2:6">
      <c r="B5056" s="1" t="s">
        <v>16553</v>
      </c>
      <c r="C5056" s="1">
        <v>1</v>
      </c>
      <c r="D5056" s="1" t="s">
        <v>13753</v>
      </c>
      <c r="E5056" s="17">
        <v>0.718483796296296</v>
      </c>
      <c r="F5056" s="1" t="s">
        <v>8</v>
      </c>
    </row>
    <row r="5057" spans="2:6">
      <c r="B5057" s="1" t="s">
        <v>16551</v>
      </c>
      <c r="C5057" s="1">
        <v>1</v>
      </c>
      <c r="D5057" s="1" t="s">
        <v>13746</v>
      </c>
      <c r="E5057" s="17">
        <v>0.71854166666666697</v>
      </c>
      <c r="F5057" s="1" t="s">
        <v>8</v>
      </c>
    </row>
    <row r="5058" spans="2:6">
      <c r="B5058" s="1" t="s">
        <v>16554</v>
      </c>
      <c r="C5058" s="1">
        <v>2</v>
      </c>
      <c r="D5058" s="1" t="s">
        <v>13760</v>
      </c>
      <c r="E5058" s="17">
        <v>0.71864583333333298</v>
      </c>
      <c r="F5058" s="1" t="s">
        <v>8</v>
      </c>
    </row>
    <row r="5059" spans="2:6">
      <c r="B5059" s="1" t="s">
        <v>15258</v>
      </c>
      <c r="C5059" s="1">
        <v>1</v>
      </c>
      <c r="D5059" s="1" t="s">
        <v>13762</v>
      </c>
      <c r="E5059" s="17">
        <v>0.71869212962963003</v>
      </c>
      <c r="F5059" s="1" t="s">
        <v>8</v>
      </c>
    </row>
    <row r="5060" spans="2:6">
      <c r="B5060" s="1" t="s">
        <v>16555</v>
      </c>
      <c r="C5060" s="1">
        <v>1</v>
      </c>
      <c r="D5060" s="1" t="s">
        <v>13687</v>
      </c>
      <c r="E5060" s="17">
        <v>0.71873842592592596</v>
      </c>
      <c r="F5060" s="1" t="s">
        <v>8</v>
      </c>
    </row>
    <row r="5061" spans="2:6">
      <c r="B5061" s="1" t="s">
        <v>16553</v>
      </c>
      <c r="C5061" s="1">
        <v>1</v>
      </c>
      <c r="D5061" s="1" t="s">
        <v>13746</v>
      </c>
      <c r="E5061" s="17">
        <v>0.71875</v>
      </c>
      <c r="F5061" s="1" t="s">
        <v>9</v>
      </c>
    </row>
    <row r="5062" spans="2:6">
      <c r="B5062" s="1" t="s">
        <v>16556</v>
      </c>
      <c r="C5062" s="1">
        <v>1</v>
      </c>
      <c r="D5062" s="1" t="s">
        <v>3095</v>
      </c>
      <c r="E5062" s="17">
        <v>0.71877314814814797</v>
      </c>
      <c r="F5062" s="1" t="s">
        <v>9</v>
      </c>
    </row>
    <row r="5063" spans="2:6">
      <c r="B5063" s="1" t="s">
        <v>16540</v>
      </c>
      <c r="C5063" s="1">
        <v>1</v>
      </c>
      <c r="D5063" s="1" t="s">
        <v>13746</v>
      </c>
      <c r="E5063" s="17">
        <v>0.71883101851851805</v>
      </c>
      <c r="F5063" s="1" t="s">
        <v>9</v>
      </c>
    </row>
    <row r="5064" spans="2:6">
      <c r="B5064" s="1" t="s">
        <v>16557</v>
      </c>
      <c r="C5064" s="1">
        <v>1</v>
      </c>
      <c r="D5064" s="1" t="s">
        <v>13687</v>
      </c>
      <c r="E5064" s="17">
        <v>0.71884259259259298</v>
      </c>
      <c r="F5064" s="1" t="s">
        <v>9</v>
      </c>
    </row>
    <row r="5065" spans="2:6">
      <c r="B5065" s="1" t="s">
        <v>16558</v>
      </c>
      <c r="C5065" s="1">
        <v>1</v>
      </c>
      <c r="D5065" s="1" t="s">
        <v>13753</v>
      </c>
      <c r="E5065" s="17">
        <v>0.71887731481481498</v>
      </c>
      <c r="F5065" s="1" t="s">
        <v>9</v>
      </c>
    </row>
    <row r="5066" spans="2:6">
      <c r="B5066" s="1" t="s">
        <v>16462</v>
      </c>
      <c r="C5066" s="1">
        <v>1</v>
      </c>
      <c r="D5066" s="1" t="s">
        <v>3095</v>
      </c>
      <c r="E5066" s="17">
        <v>0.71890046296296295</v>
      </c>
      <c r="F5066" s="1" t="s">
        <v>9</v>
      </c>
    </row>
    <row r="5067" spans="2:6">
      <c r="B5067" s="1" t="s">
        <v>16559</v>
      </c>
      <c r="C5067" s="1">
        <v>1</v>
      </c>
      <c r="D5067" s="1" t="s">
        <v>13753</v>
      </c>
      <c r="E5067" s="17">
        <v>0.71893518518518496</v>
      </c>
      <c r="F5067" s="1" t="s">
        <v>9</v>
      </c>
    </row>
    <row r="5068" spans="2:6">
      <c r="B5068" s="1" t="s">
        <v>16543</v>
      </c>
      <c r="C5068" s="1">
        <v>5</v>
      </c>
      <c r="D5068" s="1" t="s">
        <v>3078</v>
      </c>
      <c r="E5068" s="17">
        <v>0.71900462962962997</v>
      </c>
      <c r="F5068" s="1" t="s">
        <v>9</v>
      </c>
    </row>
    <row r="5069" spans="2:6">
      <c r="B5069" s="1" t="s">
        <v>16560</v>
      </c>
      <c r="C5069" s="1">
        <v>1</v>
      </c>
      <c r="D5069" s="1" t="s">
        <v>13753</v>
      </c>
      <c r="E5069" s="17">
        <v>0.719016203703704</v>
      </c>
      <c r="F5069" s="1" t="s">
        <v>9</v>
      </c>
    </row>
    <row r="5070" spans="2:6">
      <c r="B5070" s="1" t="s">
        <v>16547</v>
      </c>
      <c r="C5070" s="1">
        <v>1</v>
      </c>
      <c r="D5070" s="1" t="s">
        <v>13746</v>
      </c>
      <c r="E5070" s="17">
        <v>0.71906250000000005</v>
      </c>
      <c r="F5070" s="1" t="s">
        <v>9</v>
      </c>
    </row>
    <row r="5071" spans="2:6">
      <c r="B5071" s="1" t="s">
        <v>16550</v>
      </c>
      <c r="C5071" s="1">
        <v>5</v>
      </c>
      <c r="D5071" s="1" t="s">
        <v>3078</v>
      </c>
      <c r="E5071" s="17">
        <v>0.71915509259259303</v>
      </c>
      <c r="F5071" s="1" t="s">
        <v>9</v>
      </c>
    </row>
    <row r="5072" spans="2:6">
      <c r="B5072" s="1" t="s">
        <v>16561</v>
      </c>
      <c r="C5072" s="1">
        <v>1</v>
      </c>
      <c r="D5072" s="1" t="s">
        <v>13753</v>
      </c>
      <c r="E5072" s="17">
        <v>0.71925925925925904</v>
      </c>
      <c r="F5072" s="1" t="s">
        <v>9</v>
      </c>
    </row>
    <row r="5073" spans="2:6">
      <c r="B5073" s="1" t="s">
        <v>16562</v>
      </c>
      <c r="C5073" s="1">
        <v>1</v>
      </c>
      <c r="D5073" s="1" t="s">
        <v>13687</v>
      </c>
      <c r="E5073" s="17">
        <v>0.71932870370370405</v>
      </c>
      <c r="F5073" s="1" t="s">
        <v>9</v>
      </c>
    </row>
    <row r="5074" spans="2:6">
      <c r="B5074" s="1" t="s">
        <v>16563</v>
      </c>
      <c r="C5074" s="1">
        <v>1</v>
      </c>
      <c r="D5074" s="1" t="s">
        <v>3076</v>
      </c>
      <c r="E5074" s="17">
        <v>0.71934027777777798</v>
      </c>
      <c r="F5074" s="1" t="s">
        <v>9</v>
      </c>
    </row>
    <row r="5075" spans="2:6">
      <c r="B5075" s="1" t="s">
        <v>16564</v>
      </c>
      <c r="C5075" s="1">
        <v>1</v>
      </c>
      <c r="D5075" s="1" t="s">
        <v>13753</v>
      </c>
      <c r="E5075" s="17">
        <v>0.71936342592592595</v>
      </c>
      <c r="F5075" s="1" t="s">
        <v>9</v>
      </c>
    </row>
    <row r="5076" spans="2:6">
      <c r="B5076" s="1" t="s">
        <v>16565</v>
      </c>
      <c r="C5076" s="1">
        <v>1</v>
      </c>
      <c r="D5076" s="1" t="s">
        <v>3076</v>
      </c>
      <c r="E5076" s="17">
        <v>0.71945601851851804</v>
      </c>
      <c r="F5076" s="1" t="s">
        <v>9</v>
      </c>
    </row>
    <row r="5077" spans="2:6">
      <c r="B5077" s="1" t="s">
        <v>16566</v>
      </c>
      <c r="C5077" s="1">
        <v>1</v>
      </c>
      <c r="D5077" s="1" t="s">
        <v>13760</v>
      </c>
      <c r="E5077" s="17">
        <v>0.71968750000000004</v>
      </c>
      <c r="F5077" s="1" t="s">
        <v>9</v>
      </c>
    </row>
    <row r="5078" spans="2:6">
      <c r="B5078" s="1" t="s">
        <v>16567</v>
      </c>
      <c r="C5078" s="1">
        <v>1</v>
      </c>
      <c r="D5078" s="1" t="s">
        <v>13753</v>
      </c>
      <c r="E5078" s="17">
        <v>0.71972222222222204</v>
      </c>
      <c r="F5078" s="1" t="s">
        <v>9</v>
      </c>
    </row>
    <row r="5079" spans="2:6">
      <c r="B5079" s="1" t="s">
        <v>16557</v>
      </c>
      <c r="C5079" s="1">
        <v>1</v>
      </c>
      <c r="D5079" s="1" t="s">
        <v>3078</v>
      </c>
      <c r="E5079" s="17">
        <v>0.71979166666666705</v>
      </c>
      <c r="F5079" s="1" t="s">
        <v>9</v>
      </c>
    </row>
    <row r="5080" spans="2:6">
      <c r="B5080" s="1" t="s">
        <v>16568</v>
      </c>
      <c r="C5080" s="1">
        <v>1</v>
      </c>
      <c r="D5080" s="1" t="s">
        <v>13753</v>
      </c>
      <c r="E5080" s="17">
        <v>0.71987268518518499</v>
      </c>
      <c r="F5080" s="1" t="s">
        <v>9</v>
      </c>
    </row>
    <row r="5081" spans="2:6">
      <c r="B5081" s="1" t="s">
        <v>16569</v>
      </c>
      <c r="C5081" s="1">
        <v>1</v>
      </c>
      <c r="D5081" s="1" t="s">
        <v>13753</v>
      </c>
      <c r="E5081" s="17">
        <v>0.71991898148148104</v>
      </c>
      <c r="F5081" s="1" t="s">
        <v>9</v>
      </c>
    </row>
    <row r="5082" spans="2:6">
      <c r="B5082" s="1" t="s">
        <v>16570</v>
      </c>
      <c r="C5082" s="1">
        <v>1</v>
      </c>
      <c r="D5082" s="1" t="s">
        <v>13687</v>
      </c>
      <c r="E5082" s="17">
        <v>0.72003472222222198</v>
      </c>
      <c r="F5082" s="1" t="s">
        <v>9</v>
      </c>
    </row>
    <row r="5083" spans="2:6">
      <c r="B5083" s="1" t="s">
        <v>16546</v>
      </c>
      <c r="C5083" s="1">
        <v>1</v>
      </c>
      <c r="D5083" s="1" t="s">
        <v>13762</v>
      </c>
      <c r="E5083" s="17">
        <v>0.72005787037036995</v>
      </c>
      <c r="F5083" s="1" t="s">
        <v>9</v>
      </c>
    </row>
    <row r="5084" spans="2:6">
      <c r="B5084" s="1" t="s">
        <v>15216</v>
      </c>
      <c r="C5084" s="1">
        <v>1</v>
      </c>
      <c r="D5084" s="1" t="s">
        <v>13746</v>
      </c>
      <c r="E5084" s="17">
        <v>0.72011574074074103</v>
      </c>
      <c r="F5084" s="1" t="s">
        <v>9</v>
      </c>
    </row>
    <row r="5085" spans="2:6">
      <c r="B5085" s="1" t="s">
        <v>16571</v>
      </c>
      <c r="C5085" s="1">
        <v>2</v>
      </c>
      <c r="D5085" s="1" t="s">
        <v>13760</v>
      </c>
      <c r="E5085" s="17">
        <v>0.72015046296296303</v>
      </c>
      <c r="F5085" s="1" t="s">
        <v>9</v>
      </c>
    </row>
    <row r="5086" spans="2:6">
      <c r="B5086" s="1" t="s">
        <v>16572</v>
      </c>
      <c r="C5086" s="1">
        <v>1</v>
      </c>
      <c r="D5086" s="1" t="s">
        <v>13753</v>
      </c>
      <c r="E5086" s="17">
        <v>0.72015046296296303</v>
      </c>
      <c r="F5086" s="1" t="s">
        <v>9</v>
      </c>
    </row>
    <row r="5087" spans="2:6">
      <c r="B5087" s="1" t="s">
        <v>16567</v>
      </c>
      <c r="C5087" s="1">
        <v>1</v>
      </c>
      <c r="D5087" s="1" t="s">
        <v>13746</v>
      </c>
      <c r="E5087" s="17">
        <v>0.72015046296296303</v>
      </c>
      <c r="F5087" s="1" t="s">
        <v>9</v>
      </c>
    </row>
    <row r="5088" spans="2:6">
      <c r="B5088" s="1" t="s">
        <v>16555</v>
      </c>
      <c r="C5088" s="1">
        <v>1</v>
      </c>
      <c r="D5088" s="1" t="s">
        <v>13746</v>
      </c>
      <c r="E5088" s="17">
        <v>0.72016203703703696</v>
      </c>
      <c r="F5088" s="1" t="s">
        <v>9</v>
      </c>
    </row>
    <row r="5089" spans="2:6">
      <c r="B5089" s="1" t="s">
        <v>16573</v>
      </c>
      <c r="C5089" s="1">
        <v>1</v>
      </c>
      <c r="D5089" s="1" t="s">
        <v>13753</v>
      </c>
      <c r="E5089" s="17">
        <v>0.72034722222222203</v>
      </c>
      <c r="F5089" s="1" t="s">
        <v>9</v>
      </c>
    </row>
    <row r="5090" spans="2:6">
      <c r="B5090" s="1" t="s">
        <v>16565</v>
      </c>
      <c r="C5090" s="1">
        <v>1</v>
      </c>
      <c r="D5090" s="1" t="s">
        <v>3078</v>
      </c>
      <c r="E5090" s="17">
        <v>0.720439814814815</v>
      </c>
      <c r="F5090" s="1" t="s">
        <v>9</v>
      </c>
    </row>
    <row r="5091" spans="2:6">
      <c r="B5091" s="1" t="s">
        <v>16558</v>
      </c>
      <c r="C5091" s="1">
        <v>1</v>
      </c>
      <c r="D5091" s="1" t="s">
        <v>3078</v>
      </c>
      <c r="E5091" s="17">
        <v>0.72048611111111105</v>
      </c>
      <c r="F5091" s="1" t="s">
        <v>9</v>
      </c>
    </row>
    <row r="5092" spans="2:6">
      <c r="B5092" s="1" t="s">
        <v>16574</v>
      </c>
      <c r="C5092" s="1">
        <v>1</v>
      </c>
      <c r="D5092" s="1" t="s">
        <v>13760</v>
      </c>
      <c r="E5092" s="17">
        <v>0.72052083333333306</v>
      </c>
      <c r="F5092" s="1" t="s">
        <v>9</v>
      </c>
    </row>
    <row r="5093" spans="2:6">
      <c r="B5093" s="1" t="s">
        <v>16564</v>
      </c>
      <c r="C5093" s="1">
        <v>1</v>
      </c>
      <c r="D5093" s="1" t="s">
        <v>13746</v>
      </c>
      <c r="E5093" s="17">
        <v>0.72054398148148102</v>
      </c>
      <c r="F5093" s="1" t="s">
        <v>9</v>
      </c>
    </row>
    <row r="5094" spans="2:6">
      <c r="B5094" s="1" t="s">
        <v>16569</v>
      </c>
      <c r="C5094" s="1">
        <v>1</v>
      </c>
      <c r="D5094" s="1" t="s">
        <v>3078</v>
      </c>
      <c r="E5094" s="17">
        <v>0.72057870370370403</v>
      </c>
      <c r="F5094" s="1" t="s">
        <v>9</v>
      </c>
    </row>
    <row r="5095" spans="2:6">
      <c r="B5095" s="1" t="s">
        <v>16575</v>
      </c>
      <c r="C5095" s="1">
        <v>1</v>
      </c>
      <c r="D5095" s="1" t="s">
        <v>13760</v>
      </c>
      <c r="E5095" s="17">
        <v>0.72071759259259305</v>
      </c>
      <c r="F5095" s="1" t="s">
        <v>9</v>
      </c>
    </row>
    <row r="5096" spans="2:6">
      <c r="B5096" s="1" t="s">
        <v>16563</v>
      </c>
      <c r="C5096" s="1">
        <v>1</v>
      </c>
      <c r="D5096" s="1" t="s">
        <v>3078</v>
      </c>
      <c r="E5096" s="17">
        <v>0.72074074074074101</v>
      </c>
      <c r="F5096" s="1" t="s">
        <v>9</v>
      </c>
    </row>
    <row r="5097" spans="2:6">
      <c r="B5097" s="1" t="s">
        <v>16562</v>
      </c>
      <c r="C5097" s="1">
        <v>1</v>
      </c>
      <c r="D5097" s="1" t="s">
        <v>13746</v>
      </c>
      <c r="E5097" s="17">
        <v>0.72082175925925895</v>
      </c>
      <c r="F5097" s="1" t="s">
        <v>9</v>
      </c>
    </row>
    <row r="5098" spans="2:6">
      <c r="B5098" s="1" t="s">
        <v>16576</v>
      </c>
      <c r="C5098" s="1">
        <v>1</v>
      </c>
      <c r="D5098" s="1" t="s">
        <v>13687</v>
      </c>
      <c r="E5098" s="17">
        <v>0.72084490740740703</v>
      </c>
      <c r="F5098" s="1" t="s">
        <v>9</v>
      </c>
    </row>
    <row r="5099" spans="2:6">
      <c r="B5099" s="1" t="s">
        <v>16577</v>
      </c>
      <c r="C5099" s="1">
        <v>1</v>
      </c>
      <c r="D5099" s="1" t="s">
        <v>13753</v>
      </c>
      <c r="E5099" s="17">
        <v>0.72084490740740703</v>
      </c>
      <c r="F5099" s="1" t="s">
        <v>9</v>
      </c>
    </row>
    <row r="5100" spans="2:6">
      <c r="B5100" s="1" t="s">
        <v>14536</v>
      </c>
      <c r="C5100" s="1">
        <v>1</v>
      </c>
      <c r="D5100" s="1" t="s">
        <v>3095</v>
      </c>
      <c r="E5100" s="17">
        <v>0.72084490740740703</v>
      </c>
      <c r="F5100" s="1" t="s">
        <v>9</v>
      </c>
    </row>
    <row r="5101" spans="2:6">
      <c r="B5101" s="1" t="s">
        <v>16578</v>
      </c>
      <c r="C5101" s="1">
        <v>1</v>
      </c>
      <c r="D5101" s="1" t="s">
        <v>13753</v>
      </c>
      <c r="E5101" s="17">
        <v>0.72114583333333304</v>
      </c>
      <c r="F5101" s="1" t="s">
        <v>9</v>
      </c>
    </row>
    <row r="5102" spans="2:6">
      <c r="B5102" s="1" t="s">
        <v>16579</v>
      </c>
      <c r="C5102" s="1">
        <v>1</v>
      </c>
      <c r="D5102" s="1" t="s">
        <v>13753</v>
      </c>
      <c r="E5102" s="17">
        <v>0.72119212962962997</v>
      </c>
      <c r="F5102" s="1" t="s">
        <v>9</v>
      </c>
    </row>
    <row r="5103" spans="2:6">
      <c r="B5103" s="1" t="s">
        <v>16580</v>
      </c>
      <c r="C5103" s="1">
        <v>1</v>
      </c>
      <c r="D5103" s="1" t="s">
        <v>3076</v>
      </c>
      <c r="E5103" s="17">
        <v>0.72119212962962997</v>
      </c>
      <c r="F5103" s="1" t="s">
        <v>9</v>
      </c>
    </row>
    <row r="5104" spans="2:6">
      <c r="B5104" s="1" t="s">
        <v>16581</v>
      </c>
      <c r="C5104" s="1">
        <v>1</v>
      </c>
      <c r="D5104" s="1" t="s">
        <v>13753</v>
      </c>
      <c r="E5104" s="17">
        <v>0.72127314814814802</v>
      </c>
      <c r="F5104" s="1" t="s">
        <v>9</v>
      </c>
    </row>
    <row r="5105" spans="2:6">
      <c r="B5105" s="1" t="s">
        <v>16582</v>
      </c>
      <c r="C5105" s="1">
        <v>5</v>
      </c>
      <c r="D5105" s="1" t="s">
        <v>13753</v>
      </c>
      <c r="E5105" s="17">
        <v>0.72138888888888897</v>
      </c>
      <c r="F5105" s="1" t="s">
        <v>9</v>
      </c>
    </row>
    <row r="5106" spans="2:6">
      <c r="B5106" s="1" t="s">
        <v>16583</v>
      </c>
      <c r="C5106" s="1">
        <v>1</v>
      </c>
      <c r="D5106" s="1" t="s">
        <v>13687</v>
      </c>
      <c r="E5106" s="17">
        <v>0.72149305555555598</v>
      </c>
      <c r="F5106" s="1" t="s">
        <v>9</v>
      </c>
    </row>
    <row r="5107" spans="2:6">
      <c r="B5107" s="1" t="s">
        <v>16584</v>
      </c>
      <c r="C5107" s="1">
        <v>1</v>
      </c>
      <c r="D5107" s="1" t="s">
        <v>13753</v>
      </c>
      <c r="E5107" s="17">
        <v>0.72152777777777799</v>
      </c>
      <c r="F5107" s="1" t="s">
        <v>9</v>
      </c>
    </row>
    <row r="5108" spans="2:6">
      <c r="B5108" s="1" t="s">
        <v>16585</v>
      </c>
      <c r="C5108" s="1">
        <v>1</v>
      </c>
      <c r="D5108" s="1" t="s">
        <v>13753</v>
      </c>
      <c r="E5108" s="17">
        <v>0.72158564814814796</v>
      </c>
      <c r="F5108" s="1" t="s">
        <v>9</v>
      </c>
    </row>
    <row r="5109" spans="2:6">
      <c r="B5109" s="1" t="s">
        <v>16586</v>
      </c>
      <c r="C5109" s="1">
        <v>1</v>
      </c>
      <c r="D5109" s="1" t="s">
        <v>13687</v>
      </c>
      <c r="E5109" s="17">
        <v>0.72186342592592601</v>
      </c>
      <c r="F5109" s="1" t="s">
        <v>9</v>
      </c>
    </row>
    <row r="5110" spans="2:6">
      <c r="B5110" s="1" t="s">
        <v>16578</v>
      </c>
      <c r="C5110" s="1">
        <v>1</v>
      </c>
      <c r="D5110" s="1" t="s">
        <v>13746</v>
      </c>
      <c r="E5110" s="17">
        <v>0.72218749999999998</v>
      </c>
      <c r="F5110" s="1" t="s">
        <v>9</v>
      </c>
    </row>
    <row r="5111" spans="2:6">
      <c r="B5111" s="1" t="s">
        <v>16587</v>
      </c>
      <c r="C5111" s="1">
        <v>1</v>
      </c>
      <c r="D5111" s="1" t="s">
        <v>13753</v>
      </c>
      <c r="E5111" s="17">
        <v>0.72219907407407402</v>
      </c>
      <c r="F5111" s="1" t="s">
        <v>9</v>
      </c>
    </row>
    <row r="5112" spans="2:6">
      <c r="B5112" s="1" t="s">
        <v>16588</v>
      </c>
      <c r="C5112" s="1">
        <v>1</v>
      </c>
      <c r="D5112" s="1" t="s">
        <v>13753</v>
      </c>
      <c r="E5112" s="17">
        <v>0.72224537037036995</v>
      </c>
      <c r="F5112" s="1" t="s">
        <v>9</v>
      </c>
    </row>
    <row r="5113" spans="2:6">
      <c r="B5113" s="1" t="s">
        <v>16589</v>
      </c>
      <c r="C5113" s="1">
        <v>5</v>
      </c>
      <c r="D5113" s="1" t="s">
        <v>13753</v>
      </c>
      <c r="E5113" s="17">
        <v>0.722291666666667</v>
      </c>
      <c r="F5113" s="1" t="s">
        <v>9</v>
      </c>
    </row>
    <row r="5114" spans="2:6">
      <c r="B5114" s="1" t="s">
        <v>16576</v>
      </c>
      <c r="C5114" s="1">
        <v>1</v>
      </c>
      <c r="D5114" s="1" t="s">
        <v>13746</v>
      </c>
      <c r="E5114" s="17">
        <v>0.722326388888889</v>
      </c>
      <c r="F5114" s="1" t="s">
        <v>9</v>
      </c>
    </row>
    <row r="5115" spans="2:6">
      <c r="B5115" s="1" t="s">
        <v>16568</v>
      </c>
      <c r="C5115" s="1">
        <v>1</v>
      </c>
      <c r="D5115" s="1" t="s">
        <v>3078</v>
      </c>
      <c r="E5115" s="17">
        <v>0.72234953703703697</v>
      </c>
      <c r="F5115" s="1" t="s">
        <v>9</v>
      </c>
    </row>
    <row r="5116" spans="2:6">
      <c r="B5116" s="1" t="s">
        <v>16590</v>
      </c>
      <c r="C5116" s="1">
        <v>1</v>
      </c>
      <c r="D5116" s="1" t="s">
        <v>13753</v>
      </c>
      <c r="E5116" s="17">
        <v>0.72244212962962995</v>
      </c>
      <c r="F5116" s="1" t="s">
        <v>9</v>
      </c>
    </row>
    <row r="5117" spans="2:6">
      <c r="B5117" s="1" t="s">
        <v>16591</v>
      </c>
      <c r="C5117" s="1">
        <v>5</v>
      </c>
      <c r="D5117" s="1" t="s">
        <v>13753</v>
      </c>
      <c r="E5117" s="17">
        <v>0.72246527777777803</v>
      </c>
      <c r="F5117" s="1" t="s">
        <v>9</v>
      </c>
    </row>
    <row r="5118" spans="2:6">
      <c r="B5118" s="1" t="s">
        <v>16592</v>
      </c>
      <c r="C5118" s="1">
        <v>1</v>
      </c>
      <c r="D5118" s="1" t="s">
        <v>13753</v>
      </c>
      <c r="E5118" s="17">
        <v>0.72254629629629596</v>
      </c>
      <c r="F5118" s="1" t="s">
        <v>9</v>
      </c>
    </row>
    <row r="5119" spans="2:6">
      <c r="B5119" s="1" t="s">
        <v>16593</v>
      </c>
      <c r="C5119" s="1">
        <v>1</v>
      </c>
      <c r="D5119" s="1" t="s">
        <v>13753</v>
      </c>
      <c r="E5119" s="17">
        <v>0.72256944444444404</v>
      </c>
      <c r="F5119" s="1" t="s">
        <v>9</v>
      </c>
    </row>
    <row r="5120" spans="2:6">
      <c r="B5120" s="1" t="s">
        <v>16579</v>
      </c>
      <c r="C5120" s="1">
        <v>1</v>
      </c>
      <c r="D5120" s="1" t="s">
        <v>3078</v>
      </c>
      <c r="E5120" s="17">
        <v>0.72256944444444404</v>
      </c>
      <c r="F5120" s="1" t="s">
        <v>9</v>
      </c>
    </row>
    <row r="5121" spans="2:6">
      <c r="B5121" s="1" t="s">
        <v>16594</v>
      </c>
      <c r="C5121" s="1">
        <v>1</v>
      </c>
      <c r="D5121" s="1" t="s">
        <v>3076</v>
      </c>
      <c r="E5121" s="17">
        <v>0.72261574074074097</v>
      </c>
      <c r="F5121" s="1" t="s">
        <v>9</v>
      </c>
    </row>
    <row r="5122" spans="2:6">
      <c r="B5122" s="1" t="s">
        <v>16595</v>
      </c>
      <c r="C5122" s="1">
        <v>1</v>
      </c>
      <c r="D5122" s="1" t="s">
        <v>13753</v>
      </c>
      <c r="E5122" s="17">
        <v>0.72267361111111095</v>
      </c>
      <c r="F5122" s="1" t="s">
        <v>9</v>
      </c>
    </row>
    <row r="5123" spans="2:6">
      <c r="B5123" s="1" t="s">
        <v>16596</v>
      </c>
      <c r="C5123" s="1">
        <v>5</v>
      </c>
      <c r="D5123" s="1" t="s">
        <v>13753</v>
      </c>
      <c r="E5123" s="17">
        <v>0.72275462962963</v>
      </c>
      <c r="F5123" s="1" t="s">
        <v>9</v>
      </c>
    </row>
    <row r="5124" spans="2:6">
      <c r="B5124" s="1" t="s">
        <v>16595</v>
      </c>
      <c r="C5124" s="1">
        <v>1</v>
      </c>
      <c r="D5124" s="1" t="s">
        <v>13746</v>
      </c>
      <c r="E5124" s="17">
        <v>0.72284722222222197</v>
      </c>
      <c r="F5124" s="1" t="s">
        <v>9</v>
      </c>
    </row>
    <row r="5125" spans="2:6">
      <c r="B5125" s="1" t="s">
        <v>16597</v>
      </c>
      <c r="C5125" s="1">
        <v>1</v>
      </c>
      <c r="D5125" s="1" t="s">
        <v>13753</v>
      </c>
      <c r="E5125" s="17">
        <v>0.72293981481481495</v>
      </c>
      <c r="F5125" s="1" t="s">
        <v>9</v>
      </c>
    </row>
    <row r="5126" spans="2:6">
      <c r="B5126" s="1" t="s">
        <v>16588</v>
      </c>
      <c r="C5126" s="1">
        <v>1</v>
      </c>
      <c r="D5126" s="1" t="s">
        <v>3078</v>
      </c>
      <c r="E5126" s="17">
        <v>0.72300925925925896</v>
      </c>
      <c r="F5126" s="1" t="s">
        <v>9</v>
      </c>
    </row>
    <row r="5127" spans="2:6">
      <c r="B5127" s="1" t="s">
        <v>16577</v>
      </c>
      <c r="C5127" s="1">
        <v>1</v>
      </c>
      <c r="D5127" s="1" t="s">
        <v>13746</v>
      </c>
      <c r="E5127" s="17">
        <v>0.72320601851851896</v>
      </c>
      <c r="F5127" s="1" t="s">
        <v>9</v>
      </c>
    </row>
    <row r="5128" spans="2:6">
      <c r="B5128" s="1" t="s">
        <v>16584</v>
      </c>
      <c r="C5128" s="1">
        <v>1</v>
      </c>
      <c r="D5128" s="1" t="s">
        <v>13746</v>
      </c>
      <c r="E5128" s="17">
        <v>0.723252314814815</v>
      </c>
      <c r="F5128" s="1" t="s">
        <v>9</v>
      </c>
    </row>
    <row r="5129" spans="2:6">
      <c r="B5129" s="1" t="s">
        <v>16598</v>
      </c>
      <c r="C5129" s="1">
        <v>1</v>
      </c>
      <c r="D5129" s="1" t="s">
        <v>13753</v>
      </c>
      <c r="E5129" s="17">
        <v>0.72331018518518497</v>
      </c>
      <c r="F5129" s="1" t="s">
        <v>9</v>
      </c>
    </row>
    <row r="5130" spans="2:6">
      <c r="B5130" s="1" t="s">
        <v>16591</v>
      </c>
      <c r="C5130" s="1">
        <v>5</v>
      </c>
      <c r="D5130" s="1" t="s">
        <v>3078</v>
      </c>
      <c r="E5130" s="17">
        <v>0.72334490740740698</v>
      </c>
      <c r="F5130" s="1" t="s">
        <v>9</v>
      </c>
    </row>
    <row r="5131" spans="2:6">
      <c r="B5131" s="1" t="s">
        <v>16599</v>
      </c>
      <c r="C5131" s="1">
        <v>1</v>
      </c>
      <c r="D5131" s="1" t="s">
        <v>13753</v>
      </c>
      <c r="E5131" s="17">
        <v>0.72335648148148102</v>
      </c>
      <c r="F5131" s="1" t="s">
        <v>9</v>
      </c>
    </row>
    <row r="5132" spans="2:6">
      <c r="B5132" s="1" t="s">
        <v>16265</v>
      </c>
      <c r="C5132" s="1">
        <v>1</v>
      </c>
      <c r="D5132" s="1" t="s">
        <v>13746</v>
      </c>
      <c r="E5132" s="17">
        <v>0.72344907407407399</v>
      </c>
      <c r="F5132" s="1" t="s">
        <v>9</v>
      </c>
    </row>
    <row r="5133" spans="2:6">
      <c r="B5133" s="1" t="s">
        <v>16464</v>
      </c>
      <c r="C5133" s="1">
        <v>1</v>
      </c>
      <c r="D5133" s="1" t="s">
        <v>13762</v>
      </c>
      <c r="E5133" s="17">
        <v>0.72347222222222196</v>
      </c>
      <c r="F5133" s="1" t="s">
        <v>9</v>
      </c>
    </row>
    <row r="5134" spans="2:6">
      <c r="B5134" s="1" t="s">
        <v>16586</v>
      </c>
      <c r="C5134" s="1">
        <v>1</v>
      </c>
      <c r="D5134" s="1" t="s">
        <v>3077</v>
      </c>
      <c r="E5134" s="17">
        <v>0.72347222222222196</v>
      </c>
      <c r="F5134" s="1" t="s">
        <v>9</v>
      </c>
    </row>
    <row r="5135" spans="2:6">
      <c r="B5135" s="1" t="s">
        <v>16594</v>
      </c>
      <c r="C5135" s="1">
        <v>1</v>
      </c>
      <c r="D5135" s="1" t="s">
        <v>3077</v>
      </c>
      <c r="E5135" s="17">
        <v>0.723518518518519</v>
      </c>
      <c r="F5135" s="1" t="s">
        <v>9</v>
      </c>
    </row>
    <row r="5136" spans="2:6">
      <c r="B5136" s="1" t="s">
        <v>16570</v>
      </c>
      <c r="C5136" s="1">
        <v>1</v>
      </c>
      <c r="D5136" s="1" t="s">
        <v>13746</v>
      </c>
      <c r="E5136" s="17">
        <v>0.72353009259259304</v>
      </c>
      <c r="F5136" s="1" t="s">
        <v>9</v>
      </c>
    </row>
    <row r="5137" spans="2:6">
      <c r="B5137" s="1" t="s">
        <v>16600</v>
      </c>
      <c r="C5137" s="1">
        <v>1</v>
      </c>
      <c r="D5137" s="1" t="s">
        <v>13687</v>
      </c>
      <c r="E5137" s="17">
        <v>0.72356481481481505</v>
      </c>
      <c r="F5137" s="1" t="s">
        <v>9</v>
      </c>
    </row>
    <row r="5138" spans="2:6">
      <c r="B5138" s="1" t="s">
        <v>16601</v>
      </c>
      <c r="C5138" s="1">
        <v>1</v>
      </c>
      <c r="D5138" s="1" t="s">
        <v>13753</v>
      </c>
      <c r="E5138" s="17">
        <v>0.72364583333333299</v>
      </c>
      <c r="F5138" s="1" t="s">
        <v>9</v>
      </c>
    </row>
    <row r="5139" spans="2:6">
      <c r="B5139" s="1" t="s">
        <v>16602</v>
      </c>
      <c r="C5139" s="1">
        <v>1</v>
      </c>
      <c r="D5139" s="1" t="s">
        <v>13753</v>
      </c>
      <c r="E5139" s="17">
        <v>0.72368055555555599</v>
      </c>
      <c r="F5139" s="1" t="s">
        <v>9</v>
      </c>
    </row>
    <row r="5140" spans="2:6">
      <c r="B5140" s="1" t="s">
        <v>16603</v>
      </c>
      <c r="C5140" s="1">
        <v>1</v>
      </c>
      <c r="D5140" s="1" t="s">
        <v>3078</v>
      </c>
      <c r="E5140" s="17">
        <v>0.72368055555555599</v>
      </c>
      <c r="F5140" s="1" t="s">
        <v>9</v>
      </c>
    </row>
    <row r="5141" spans="2:6">
      <c r="B5141" s="1" t="s">
        <v>16604</v>
      </c>
      <c r="C5141" s="1">
        <v>1</v>
      </c>
      <c r="D5141" s="1" t="s">
        <v>13753</v>
      </c>
      <c r="E5141" s="17">
        <v>0.72372685185185204</v>
      </c>
      <c r="F5141" s="1" t="s">
        <v>9</v>
      </c>
    </row>
    <row r="5142" spans="2:6">
      <c r="B5142" s="1" t="s">
        <v>16605</v>
      </c>
      <c r="C5142" s="1">
        <v>1</v>
      </c>
      <c r="D5142" s="1" t="s">
        <v>13687</v>
      </c>
      <c r="E5142" s="17">
        <v>0.72387731481481499</v>
      </c>
      <c r="F5142" s="1" t="s">
        <v>9</v>
      </c>
    </row>
    <row r="5143" spans="2:6">
      <c r="B5143" s="1" t="s">
        <v>16471</v>
      </c>
      <c r="C5143" s="1">
        <v>1</v>
      </c>
      <c r="D5143" s="1" t="s">
        <v>13746</v>
      </c>
      <c r="E5143" s="17">
        <v>0.72390046296296295</v>
      </c>
      <c r="F5143" s="1" t="s">
        <v>9</v>
      </c>
    </row>
    <row r="5144" spans="2:6">
      <c r="B5144" s="1" t="s">
        <v>16571</v>
      </c>
      <c r="C5144" s="1">
        <v>2</v>
      </c>
      <c r="D5144" s="1" t="s">
        <v>3077</v>
      </c>
      <c r="E5144" s="17">
        <v>0.72390046296296295</v>
      </c>
      <c r="F5144" s="1" t="s">
        <v>9</v>
      </c>
    </row>
    <row r="5145" spans="2:6">
      <c r="B5145" s="1" t="s">
        <v>16606</v>
      </c>
      <c r="C5145" s="1">
        <v>1</v>
      </c>
      <c r="D5145" s="1" t="s">
        <v>13760</v>
      </c>
      <c r="E5145" s="17">
        <v>0.72402777777777805</v>
      </c>
      <c r="F5145" s="1" t="s">
        <v>9</v>
      </c>
    </row>
    <row r="5146" spans="2:6">
      <c r="B5146" s="1" t="s">
        <v>16607</v>
      </c>
      <c r="C5146" s="1">
        <v>1</v>
      </c>
      <c r="D5146" s="1" t="s">
        <v>13687</v>
      </c>
      <c r="E5146" s="17">
        <v>0.724178240740741</v>
      </c>
      <c r="F5146" s="1" t="s">
        <v>9</v>
      </c>
    </row>
    <row r="5147" spans="2:6">
      <c r="B5147" s="1" t="s">
        <v>16608</v>
      </c>
      <c r="C5147" s="1">
        <v>1</v>
      </c>
      <c r="D5147" s="1" t="s">
        <v>13753</v>
      </c>
      <c r="E5147" s="17">
        <v>0.72428240740740701</v>
      </c>
      <c r="F5147" s="1" t="s">
        <v>9</v>
      </c>
    </row>
    <row r="5148" spans="2:6">
      <c r="B5148" s="1" t="s">
        <v>16605</v>
      </c>
      <c r="C5148" s="1">
        <v>1</v>
      </c>
      <c r="D5148" s="1" t="s">
        <v>3095</v>
      </c>
      <c r="E5148" s="17">
        <v>0.72435185185185202</v>
      </c>
      <c r="F5148" s="1" t="s">
        <v>9</v>
      </c>
    </row>
    <row r="5149" spans="2:6">
      <c r="B5149" s="1" t="s">
        <v>16609</v>
      </c>
      <c r="C5149" s="1">
        <v>1</v>
      </c>
      <c r="D5149" s="1" t="s">
        <v>13753</v>
      </c>
      <c r="E5149" s="17">
        <v>0.72437499999999999</v>
      </c>
      <c r="F5149" s="1" t="s">
        <v>9</v>
      </c>
    </row>
    <row r="5150" spans="2:6">
      <c r="B5150" s="1" t="s">
        <v>16610</v>
      </c>
      <c r="C5150" s="1">
        <v>1</v>
      </c>
      <c r="D5150" s="1" t="s">
        <v>13753</v>
      </c>
      <c r="E5150" s="17">
        <v>0.72446759259259297</v>
      </c>
      <c r="F5150" s="1" t="s">
        <v>9</v>
      </c>
    </row>
    <row r="5151" spans="2:6">
      <c r="B5151" s="1" t="s">
        <v>16611</v>
      </c>
      <c r="C5151" s="1">
        <v>1</v>
      </c>
      <c r="D5151" s="1" t="s">
        <v>13753</v>
      </c>
      <c r="E5151" s="17">
        <v>0.72450231481481497</v>
      </c>
      <c r="F5151" s="1" t="s">
        <v>9</v>
      </c>
    </row>
    <row r="5152" spans="2:6">
      <c r="B5152" s="1" t="s">
        <v>16612</v>
      </c>
      <c r="C5152" s="1">
        <v>5</v>
      </c>
      <c r="D5152" s="1" t="s">
        <v>13753</v>
      </c>
      <c r="E5152" s="17">
        <v>0.72457175925925899</v>
      </c>
      <c r="F5152" s="1" t="s">
        <v>9</v>
      </c>
    </row>
    <row r="5153" spans="2:6">
      <c r="B5153" s="1" t="s">
        <v>16600</v>
      </c>
      <c r="C5153" s="1">
        <v>1</v>
      </c>
      <c r="D5153" s="1" t="s">
        <v>13746</v>
      </c>
      <c r="E5153" s="17">
        <v>0.72471064814814801</v>
      </c>
      <c r="F5153" s="1" t="s">
        <v>9</v>
      </c>
    </row>
    <row r="5154" spans="2:6">
      <c r="B5154" s="1" t="s">
        <v>16610</v>
      </c>
      <c r="C5154" s="1">
        <v>1</v>
      </c>
      <c r="D5154" s="1" t="s">
        <v>3077</v>
      </c>
      <c r="E5154" s="17">
        <v>0.72473379629629597</v>
      </c>
      <c r="F5154" s="1" t="s">
        <v>9</v>
      </c>
    </row>
    <row r="5155" spans="2:6">
      <c r="B5155" s="1" t="s">
        <v>16613</v>
      </c>
      <c r="C5155" s="1">
        <v>1</v>
      </c>
      <c r="D5155" s="1" t="s">
        <v>3076</v>
      </c>
      <c r="E5155" s="17">
        <v>0.72479166666666694</v>
      </c>
      <c r="F5155" s="1" t="s">
        <v>9</v>
      </c>
    </row>
    <row r="5156" spans="2:6">
      <c r="B5156" s="1" t="s">
        <v>16582</v>
      </c>
      <c r="C5156" s="1">
        <v>5</v>
      </c>
      <c r="D5156" s="1" t="s">
        <v>3078</v>
      </c>
      <c r="E5156" s="17">
        <v>0.72484953703703703</v>
      </c>
      <c r="F5156" s="1" t="s">
        <v>9</v>
      </c>
    </row>
    <row r="5157" spans="2:6">
      <c r="B5157" s="1" t="s">
        <v>16614</v>
      </c>
      <c r="C5157" s="1">
        <v>1</v>
      </c>
      <c r="D5157" s="1" t="s">
        <v>3076</v>
      </c>
      <c r="E5157" s="17">
        <v>0.72486111111111096</v>
      </c>
      <c r="F5157" s="1" t="s">
        <v>9</v>
      </c>
    </row>
    <row r="5158" spans="2:6">
      <c r="B5158" s="1" t="s">
        <v>16615</v>
      </c>
      <c r="C5158" s="1">
        <v>2</v>
      </c>
      <c r="D5158" s="1" t="s">
        <v>3095</v>
      </c>
      <c r="E5158" s="17">
        <v>0.724872685185185</v>
      </c>
      <c r="F5158" s="1" t="s">
        <v>9</v>
      </c>
    </row>
    <row r="5159" spans="2:6">
      <c r="B5159" s="1" t="s">
        <v>16601</v>
      </c>
      <c r="C5159" s="1">
        <v>1</v>
      </c>
      <c r="D5159" s="1" t="s">
        <v>3078</v>
      </c>
      <c r="E5159" s="17">
        <v>0.72497685185185201</v>
      </c>
      <c r="F5159" s="1" t="s">
        <v>9</v>
      </c>
    </row>
    <row r="5160" spans="2:6">
      <c r="B5160" s="1" t="s">
        <v>16616</v>
      </c>
      <c r="C5160" s="1">
        <v>1</v>
      </c>
      <c r="D5160" s="1" t="s">
        <v>13753</v>
      </c>
      <c r="E5160" s="17">
        <v>0.72498842592592605</v>
      </c>
      <c r="F5160" s="1" t="s">
        <v>9</v>
      </c>
    </row>
    <row r="5161" spans="2:6">
      <c r="B5161" s="1" t="s">
        <v>16604</v>
      </c>
      <c r="C5161" s="1">
        <v>1</v>
      </c>
      <c r="D5161" s="1" t="s">
        <v>3078</v>
      </c>
      <c r="E5161" s="17">
        <v>0.72501157407407402</v>
      </c>
      <c r="F5161" s="1" t="s">
        <v>9</v>
      </c>
    </row>
    <row r="5162" spans="2:6">
      <c r="B5162" s="1" t="s">
        <v>16617</v>
      </c>
      <c r="C5162" s="1">
        <v>1</v>
      </c>
      <c r="D5162" s="1" t="s">
        <v>13760</v>
      </c>
      <c r="E5162" s="17">
        <v>0.72503472222222198</v>
      </c>
      <c r="F5162" s="1" t="s">
        <v>9</v>
      </c>
    </row>
    <row r="5163" spans="2:6">
      <c r="B5163" s="1" t="s">
        <v>16596</v>
      </c>
      <c r="C5163" s="1">
        <v>5</v>
      </c>
      <c r="D5163" s="1" t="s">
        <v>3078</v>
      </c>
      <c r="E5163" s="17">
        <v>0.72515046296296304</v>
      </c>
      <c r="F5163" s="1" t="s">
        <v>9</v>
      </c>
    </row>
    <row r="5164" spans="2:6">
      <c r="B5164" s="1" t="s">
        <v>14702</v>
      </c>
      <c r="C5164" s="1">
        <v>1</v>
      </c>
      <c r="D5164" s="1" t="s">
        <v>3077</v>
      </c>
      <c r="E5164" s="17">
        <v>0.72521990740740705</v>
      </c>
      <c r="F5164" s="1" t="s">
        <v>9</v>
      </c>
    </row>
    <row r="5165" spans="2:6">
      <c r="B5165" s="1" t="s">
        <v>16611</v>
      </c>
      <c r="C5165" s="1">
        <v>1</v>
      </c>
      <c r="D5165" s="1" t="s">
        <v>13762</v>
      </c>
      <c r="E5165" s="17">
        <v>0.72524305555555602</v>
      </c>
      <c r="F5165" s="1" t="s">
        <v>9</v>
      </c>
    </row>
    <row r="5166" spans="2:6">
      <c r="B5166" s="1" t="s">
        <v>15272</v>
      </c>
      <c r="C5166" s="1">
        <v>1</v>
      </c>
      <c r="D5166" s="1" t="s">
        <v>3095</v>
      </c>
      <c r="E5166" s="17">
        <v>0.72534722222222203</v>
      </c>
      <c r="F5166" s="1" t="s">
        <v>9</v>
      </c>
    </row>
    <row r="5167" spans="2:6">
      <c r="B5167" s="1" t="s">
        <v>16618</v>
      </c>
      <c r="C5167" s="1">
        <v>1</v>
      </c>
      <c r="D5167" s="1" t="s">
        <v>13687</v>
      </c>
      <c r="E5167" s="17">
        <v>0.72550925925925902</v>
      </c>
      <c r="F5167" s="1" t="s">
        <v>9</v>
      </c>
    </row>
    <row r="5168" spans="2:6">
      <c r="B5168" s="1" t="s">
        <v>16318</v>
      </c>
      <c r="C5168" s="1">
        <v>1</v>
      </c>
      <c r="D5168" s="1" t="s">
        <v>3078</v>
      </c>
      <c r="E5168" s="17">
        <v>0.72550925925925902</v>
      </c>
      <c r="F5168" s="1" t="s">
        <v>9</v>
      </c>
    </row>
    <row r="5169" spans="2:6">
      <c r="B5169" s="1" t="s">
        <v>16619</v>
      </c>
      <c r="C5169" s="1">
        <v>1</v>
      </c>
      <c r="D5169" s="1" t="s">
        <v>13753</v>
      </c>
      <c r="E5169" s="17">
        <v>0.72553240740740699</v>
      </c>
      <c r="F5169" s="1" t="s">
        <v>9</v>
      </c>
    </row>
    <row r="5170" spans="2:6">
      <c r="B5170" s="1" t="s">
        <v>16620</v>
      </c>
      <c r="C5170" s="1">
        <v>1</v>
      </c>
      <c r="D5170" s="1" t="s">
        <v>13687</v>
      </c>
      <c r="E5170" s="17">
        <v>0.72554398148148103</v>
      </c>
      <c r="F5170" s="1" t="s">
        <v>9</v>
      </c>
    </row>
    <row r="5171" spans="2:6">
      <c r="B5171" s="1" t="s">
        <v>16587</v>
      </c>
      <c r="C5171" s="1">
        <v>1</v>
      </c>
      <c r="D5171" s="1" t="s">
        <v>3078</v>
      </c>
      <c r="E5171" s="17">
        <v>0.72554398148148103</v>
      </c>
      <c r="F5171" s="1" t="s">
        <v>9</v>
      </c>
    </row>
    <row r="5172" spans="2:6">
      <c r="B5172" s="1" t="s">
        <v>14824</v>
      </c>
      <c r="C5172" s="1">
        <v>1</v>
      </c>
      <c r="D5172" s="1" t="s">
        <v>3095</v>
      </c>
      <c r="E5172" s="17">
        <v>0.72555555555555595</v>
      </c>
      <c r="F5172" s="1" t="s">
        <v>9</v>
      </c>
    </row>
    <row r="5173" spans="2:6">
      <c r="B5173" s="1" t="s">
        <v>15318</v>
      </c>
      <c r="C5173" s="1">
        <v>1</v>
      </c>
      <c r="D5173" s="1" t="s">
        <v>3095</v>
      </c>
      <c r="E5173" s="17">
        <v>0.72562499999999996</v>
      </c>
      <c r="F5173" s="1" t="s">
        <v>9</v>
      </c>
    </row>
    <row r="5174" spans="2:6">
      <c r="B5174" s="1" t="s">
        <v>16607</v>
      </c>
      <c r="C5174" s="1">
        <v>1</v>
      </c>
      <c r="D5174" s="1" t="s">
        <v>3078</v>
      </c>
      <c r="E5174" s="17">
        <v>0.72562499999999996</v>
      </c>
      <c r="F5174" s="1" t="s">
        <v>9</v>
      </c>
    </row>
    <row r="5175" spans="2:6">
      <c r="B5175" s="1" t="s">
        <v>16621</v>
      </c>
      <c r="C5175" s="1">
        <v>1</v>
      </c>
      <c r="D5175" s="1" t="s">
        <v>13753</v>
      </c>
      <c r="E5175" s="17">
        <v>0.725636574074074</v>
      </c>
      <c r="F5175" s="1" t="s">
        <v>9</v>
      </c>
    </row>
    <row r="5176" spans="2:6">
      <c r="B5176" s="1" t="s">
        <v>16583</v>
      </c>
      <c r="C5176" s="1">
        <v>1</v>
      </c>
      <c r="D5176" s="1" t="s">
        <v>3078</v>
      </c>
      <c r="E5176" s="17">
        <v>0.72564814814814804</v>
      </c>
      <c r="F5176" s="1" t="s">
        <v>9</v>
      </c>
    </row>
    <row r="5177" spans="2:6">
      <c r="B5177" s="1" t="s">
        <v>16609</v>
      </c>
      <c r="C5177" s="1">
        <v>1</v>
      </c>
      <c r="D5177" s="1" t="s">
        <v>3078</v>
      </c>
      <c r="E5177" s="17">
        <v>0.72568287037037005</v>
      </c>
      <c r="F5177" s="1" t="s">
        <v>9</v>
      </c>
    </row>
    <row r="5178" spans="2:6">
      <c r="B5178" s="1" t="s">
        <v>15950</v>
      </c>
      <c r="C5178" s="1">
        <v>1</v>
      </c>
      <c r="D5178" s="1" t="s">
        <v>3078</v>
      </c>
      <c r="E5178" s="17">
        <v>0.72575231481481495</v>
      </c>
      <c r="F5178" s="1" t="s">
        <v>9</v>
      </c>
    </row>
    <row r="5179" spans="2:6">
      <c r="B5179" s="1" t="s">
        <v>16622</v>
      </c>
      <c r="C5179" s="1">
        <v>1</v>
      </c>
      <c r="D5179" s="1" t="s">
        <v>13753</v>
      </c>
      <c r="E5179" s="17">
        <v>0.72577546296296302</v>
      </c>
      <c r="F5179" s="1" t="s">
        <v>9</v>
      </c>
    </row>
    <row r="5180" spans="2:6">
      <c r="B5180" s="1" t="s">
        <v>16623</v>
      </c>
      <c r="C5180" s="1">
        <v>1</v>
      </c>
      <c r="D5180" s="1" t="s">
        <v>13687</v>
      </c>
      <c r="E5180" s="17">
        <v>0.72581018518518503</v>
      </c>
      <c r="F5180" s="1" t="s">
        <v>9</v>
      </c>
    </row>
    <row r="5181" spans="2:6">
      <c r="B5181" s="1" t="s">
        <v>16590</v>
      </c>
      <c r="C5181" s="1">
        <v>1</v>
      </c>
      <c r="D5181" s="1" t="s">
        <v>3078</v>
      </c>
      <c r="E5181" s="17">
        <v>0.72584490740740704</v>
      </c>
      <c r="F5181" s="1" t="s">
        <v>9</v>
      </c>
    </row>
    <row r="5182" spans="2:6">
      <c r="B5182" s="1" t="s">
        <v>16624</v>
      </c>
      <c r="C5182" s="1">
        <v>1</v>
      </c>
      <c r="D5182" s="1" t="s">
        <v>3076</v>
      </c>
      <c r="E5182" s="17">
        <v>0.72587962962963004</v>
      </c>
      <c r="F5182" s="1" t="s">
        <v>9</v>
      </c>
    </row>
    <row r="5183" spans="2:6">
      <c r="B5183" s="1" t="s">
        <v>16625</v>
      </c>
      <c r="C5183" s="1">
        <v>1</v>
      </c>
      <c r="D5183" s="1" t="s">
        <v>13753</v>
      </c>
      <c r="E5183" s="17">
        <v>0.72587962962963004</v>
      </c>
      <c r="F5183" s="1" t="s">
        <v>9</v>
      </c>
    </row>
    <row r="5184" spans="2:6">
      <c r="B5184" s="1" t="s">
        <v>16560</v>
      </c>
      <c r="C5184" s="1">
        <v>1</v>
      </c>
      <c r="D5184" s="1" t="s">
        <v>3078</v>
      </c>
      <c r="E5184" s="17">
        <v>0.72590277777777801</v>
      </c>
      <c r="F5184" s="1" t="s">
        <v>9</v>
      </c>
    </row>
    <row r="5185" spans="2:6">
      <c r="B5185" s="1" t="s">
        <v>16626</v>
      </c>
      <c r="C5185" s="1">
        <v>1</v>
      </c>
      <c r="D5185" s="1" t="s">
        <v>13753</v>
      </c>
      <c r="E5185" s="17">
        <v>0.72592592592592597</v>
      </c>
      <c r="F5185" s="1" t="s">
        <v>9</v>
      </c>
    </row>
    <row r="5186" spans="2:6">
      <c r="B5186" s="1" t="s">
        <v>16627</v>
      </c>
      <c r="C5186" s="1">
        <v>1</v>
      </c>
      <c r="D5186" s="1" t="s">
        <v>13760</v>
      </c>
      <c r="E5186" s="17">
        <v>0.72604166666666703</v>
      </c>
      <c r="F5186" s="1" t="s">
        <v>9</v>
      </c>
    </row>
    <row r="5187" spans="2:6">
      <c r="B5187" s="1" t="s">
        <v>16623</v>
      </c>
      <c r="C5187" s="1">
        <v>1</v>
      </c>
      <c r="D5187" s="1" t="s">
        <v>13762</v>
      </c>
      <c r="E5187" s="17">
        <v>0.72611111111111104</v>
      </c>
      <c r="F5187" s="1" t="s">
        <v>9</v>
      </c>
    </row>
    <row r="5188" spans="2:6">
      <c r="B5188" s="1" t="s">
        <v>16602</v>
      </c>
      <c r="C5188" s="1">
        <v>1</v>
      </c>
      <c r="D5188" s="1" t="s">
        <v>13762</v>
      </c>
      <c r="E5188" s="17">
        <v>0.72615740740740697</v>
      </c>
      <c r="F5188" s="1" t="s">
        <v>9</v>
      </c>
    </row>
    <row r="5189" spans="2:6">
      <c r="B5189" s="1" t="s">
        <v>16628</v>
      </c>
      <c r="C5189" s="1">
        <v>1</v>
      </c>
      <c r="D5189" s="1" t="s">
        <v>13687</v>
      </c>
      <c r="E5189" s="17">
        <v>0.72618055555555605</v>
      </c>
      <c r="F5189" s="1" t="s">
        <v>9</v>
      </c>
    </row>
    <row r="5190" spans="2:6">
      <c r="B5190" s="1" t="s">
        <v>14800</v>
      </c>
      <c r="C5190" s="1">
        <v>1</v>
      </c>
      <c r="D5190" s="1" t="s">
        <v>3077</v>
      </c>
      <c r="E5190" s="17">
        <v>0.72622685185185198</v>
      </c>
      <c r="F5190" s="1" t="s">
        <v>9</v>
      </c>
    </row>
    <row r="5191" spans="2:6">
      <c r="B5191" s="1" t="s">
        <v>15400</v>
      </c>
      <c r="C5191" s="1">
        <v>1</v>
      </c>
      <c r="D5191" s="1" t="s">
        <v>3095</v>
      </c>
      <c r="E5191" s="17">
        <v>0.72623842592592602</v>
      </c>
      <c r="F5191" s="1" t="s">
        <v>9</v>
      </c>
    </row>
    <row r="5192" spans="2:6">
      <c r="B5192" s="1" t="s">
        <v>16629</v>
      </c>
      <c r="C5192" s="1">
        <v>1</v>
      </c>
      <c r="D5192" s="1" t="s">
        <v>13753</v>
      </c>
      <c r="E5192" s="17">
        <v>0.72631944444444396</v>
      </c>
      <c r="F5192" s="1" t="s">
        <v>9</v>
      </c>
    </row>
    <row r="5193" spans="2:6">
      <c r="B5193" s="1" t="s">
        <v>14120</v>
      </c>
      <c r="C5193" s="1">
        <v>1</v>
      </c>
      <c r="D5193" s="1" t="s">
        <v>13746</v>
      </c>
      <c r="E5193" s="17">
        <v>0.726331018518519</v>
      </c>
      <c r="F5193" s="1" t="s">
        <v>9</v>
      </c>
    </row>
    <row r="5194" spans="2:6">
      <c r="B5194" s="1" t="s">
        <v>16630</v>
      </c>
      <c r="C5194" s="1">
        <v>1</v>
      </c>
      <c r="D5194" s="1" t="s">
        <v>13753</v>
      </c>
      <c r="E5194" s="17">
        <v>0.72638888888888897</v>
      </c>
      <c r="F5194" s="1" t="s">
        <v>9</v>
      </c>
    </row>
    <row r="5195" spans="2:6">
      <c r="B5195" s="1" t="s">
        <v>16276</v>
      </c>
      <c r="C5195" s="1">
        <v>1</v>
      </c>
      <c r="D5195" s="1" t="s">
        <v>13746</v>
      </c>
      <c r="E5195" s="17">
        <v>0.72640046296296301</v>
      </c>
      <c r="F5195" s="1" t="s">
        <v>9</v>
      </c>
    </row>
    <row r="5196" spans="2:6">
      <c r="B5196" s="1" t="s">
        <v>16606</v>
      </c>
      <c r="C5196" s="1">
        <v>1</v>
      </c>
      <c r="D5196" s="1" t="s">
        <v>3077</v>
      </c>
      <c r="E5196" s="17">
        <v>0.72655092592592596</v>
      </c>
      <c r="F5196" s="1" t="s">
        <v>9</v>
      </c>
    </row>
    <row r="5197" spans="2:6">
      <c r="B5197" s="1" t="s">
        <v>16631</v>
      </c>
      <c r="C5197" s="1">
        <v>1</v>
      </c>
      <c r="D5197" s="1" t="s">
        <v>13753</v>
      </c>
      <c r="E5197" s="17">
        <v>0.72662037037036997</v>
      </c>
      <c r="F5197" s="1" t="s">
        <v>9</v>
      </c>
    </row>
    <row r="5198" spans="2:6">
      <c r="B5198" s="1" t="s">
        <v>16632</v>
      </c>
      <c r="C5198" s="1">
        <v>1</v>
      </c>
      <c r="D5198" s="1" t="s">
        <v>13753</v>
      </c>
      <c r="E5198" s="17">
        <v>0.72670138888888902</v>
      </c>
      <c r="F5198" s="1" t="s">
        <v>9</v>
      </c>
    </row>
    <row r="5199" spans="2:6">
      <c r="B5199" s="1" t="s">
        <v>16628</v>
      </c>
      <c r="C5199" s="1">
        <v>1</v>
      </c>
      <c r="D5199" s="1" t="s">
        <v>3095</v>
      </c>
      <c r="E5199" s="17">
        <v>0.72672453703703699</v>
      </c>
      <c r="F5199" s="1" t="s">
        <v>9</v>
      </c>
    </row>
    <row r="5200" spans="2:6">
      <c r="B5200" s="1" t="s">
        <v>16626</v>
      </c>
      <c r="C5200" s="1">
        <v>1</v>
      </c>
      <c r="D5200" s="1" t="s">
        <v>3078</v>
      </c>
      <c r="E5200" s="17">
        <v>0.72678240740740696</v>
      </c>
      <c r="F5200" s="1" t="s">
        <v>9</v>
      </c>
    </row>
    <row r="5201" spans="2:6">
      <c r="B5201" s="1" t="s">
        <v>16630</v>
      </c>
      <c r="C5201" s="1">
        <v>1</v>
      </c>
      <c r="D5201" s="1" t="s">
        <v>3095</v>
      </c>
      <c r="E5201" s="17">
        <v>0.72685185185185197</v>
      </c>
      <c r="F5201" s="1" t="s">
        <v>9</v>
      </c>
    </row>
    <row r="5202" spans="2:6">
      <c r="B5202" s="1" t="s">
        <v>16633</v>
      </c>
      <c r="C5202" s="1">
        <v>1</v>
      </c>
      <c r="D5202" s="1" t="s">
        <v>13687</v>
      </c>
      <c r="E5202" s="17">
        <v>0.72687500000000005</v>
      </c>
      <c r="F5202" s="1" t="s">
        <v>9</v>
      </c>
    </row>
    <row r="5203" spans="2:6">
      <c r="B5203" s="1" t="s">
        <v>15203</v>
      </c>
      <c r="C5203" s="1">
        <v>1</v>
      </c>
      <c r="D5203" s="1" t="s">
        <v>3095</v>
      </c>
      <c r="E5203" s="17">
        <v>0.72689814814814802</v>
      </c>
      <c r="F5203" s="1" t="s">
        <v>9</v>
      </c>
    </row>
    <row r="5204" spans="2:6">
      <c r="B5204" s="1" t="s">
        <v>16634</v>
      </c>
      <c r="C5204" s="1">
        <v>1</v>
      </c>
      <c r="D5204" s="1" t="s">
        <v>13753</v>
      </c>
      <c r="E5204" s="17">
        <v>0.72693287037037002</v>
      </c>
      <c r="F5204" s="1" t="s">
        <v>9</v>
      </c>
    </row>
    <row r="5205" spans="2:6">
      <c r="B5205" s="1" t="s">
        <v>16633</v>
      </c>
      <c r="C5205" s="1">
        <v>1</v>
      </c>
      <c r="D5205" s="1" t="s">
        <v>3077</v>
      </c>
      <c r="E5205" s="17">
        <v>0.72694444444444395</v>
      </c>
      <c r="F5205" s="1" t="s">
        <v>9</v>
      </c>
    </row>
    <row r="5206" spans="2:6">
      <c r="B5206" s="1" t="s">
        <v>16616</v>
      </c>
      <c r="C5206" s="1">
        <v>1</v>
      </c>
      <c r="D5206" s="1" t="s">
        <v>3078</v>
      </c>
      <c r="E5206" s="17">
        <v>0.72699074074074099</v>
      </c>
      <c r="F5206" s="1" t="s">
        <v>9</v>
      </c>
    </row>
    <row r="5207" spans="2:6">
      <c r="B5207" s="1" t="s">
        <v>16614</v>
      </c>
      <c r="C5207" s="1">
        <v>1</v>
      </c>
      <c r="D5207" s="1" t="s">
        <v>13746</v>
      </c>
      <c r="E5207" s="17">
        <v>0.72709490740740701</v>
      </c>
      <c r="F5207" s="1" t="s">
        <v>9</v>
      </c>
    </row>
    <row r="5208" spans="2:6">
      <c r="B5208" s="1" t="s">
        <v>16635</v>
      </c>
      <c r="C5208" s="1">
        <v>5</v>
      </c>
      <c r="D5208" s="1" t="s">
        <v>13753</v>
      </c>
      <c r="E5208" s="17">
        <v>0.72710648148148105</v>
      </c>
      <c r="F5208" s="1" t="s">
        <v>9</v>
      </c>
    </row>
    <row r="5209" spans="2:6">
      <c r="B5209" s="1" t="s">
        <v>16636</v>
      </c>
      <c r="C5209" s="1">
        <v>1</v>
      </c>
      <c r="D5209" s="1" t="s">
        <v>13760</v>
      </c>
      <c r="E5209" s="17">
        <v>0.72715277777777798</v>
      </c>
      <c r="F5209" s="1" t="s">
        <v>9</v>
      </c>
    </row>
    <row r="5210" spans="2:6">
      <c r="B5210" s="1" t="s">
        <v>16629</v>
      </c>
      <c r="C5210" s="1">
        <v>1</v>
      </c>
      <c r="D5210" s="1" t="s">
        <v>3078</v>
      </c>
      <c r="E5210" s="17">
        <v>0.72721064814814795</v>
      </c>
      <c r="F5210" s="1" t="s">
        <v>9</v>
      </c>
    </row>
    <row r="5211" spans="2:6">
      <c r="B5211" s="1" t="s">
        <v>16637</v>
      </c>
      <c r="C5211" s="1">
        <v>1</v>
      </c>
      <c r="D5211" s="1" t="s">
        <v>13687</v>
      </c>
      <c r="E5211" s="17">
        <v>0.72723379629629603</v>
      </c>
      <c r="F5211" s="1" t="s">
        <v>9</v>
      </c>
    </row>
    <row r="5212" spans="2:6">
      <c r="B5212" s="1" t="s">
        <v>16544</v>
      </c>
      <c r="C5212" s="1">
        <v>1</v>
      </c>
      <c r="D5212" s="1" t="s">
        <v>3078</v>
      </c>
      <c r="E5212" s="17">
        <v>0.72731481481481497</v>
      </c>
      <c r="F5212" s="1" t="s">
        <v>9</v>
      </c>
    </row>
    <row r="5213" spans="2:6">
      <c r="B5213" s="1" t="s">
        <v>16580</v>
      </c>
      <c r="C5213" s="1">
        <v>1</v>
      </c>
      <c r="D5213" s="1" t="s">
        <v>13746</v>
      </c>
      <c r="E5213" s="17">
        <v>0.72732638888888901</v>
      </c>
      <c r="F5213" s="1" t="s">
        <v>9</v>
      </c>
    </row>
    <row r="5214" spans="2:6">
      <c r="B5214" s="1" t="s">
        <v>15294</v>
      </c>
      <c r="C5214" s="1">
        <v>1</v>
      </c>
      <c r="D5214" s="1" t="s">
        <v>3095</v>
      </c>
      <c r="E5214" s="17">
        <v>0.72734953703703698</v>
      </c>
      <c r="F5214" s="1" t="s">
        <v>9</v>
      </c>
    </row>
    <row r="5215" spans="2:6">
      <c r="B5215" s="1" t="s">
        <v>16619</v>
      </c>
      <c r="C5215" s="1">
        <v>1</v>
      </c>
      <c r="D5215" s="1" t="s">
        <v>3077</v>
      </c>
      <c r="E5215" s="17">
        <v>0.72736111111111101</v>
      </c>
      <c r="F5215" s="1" t="s">
        <v>9</v>
      </c>
    </row>
    <row r="5216" spans="2:6">
      <c r="B5216" s="1" t="s">
        <v>15541</v>
      </c>
      <c r="C5216" s="1">
        <v>1</v>
      </c>
      <c r="D5216" s="1" t="s">
        <v>3078</v>
      </c>
      <c r="E5216" s="17">
        <v>0.727523148148148</v>
      </c>
      <c r="F5216" s="1" t="s">
        <v>9</v>
      </c>
    </row>
    <row r="5217" spans="2:6">
      <c r="B5217" s="1" t="s">
        <v>14416</v>
      </c>
      <c r="C5217" s="1">
        <v>1</v>
      </c>
      <c r="D5217" s="1" t="s">
        <v>3095</v>
      </c>
      <c r="E5217" s="17">
        <v>0.72758101851851897</v>
      </c>
      <c r="F5217" s="1" t="s">
        <v>9</v>
      </c>
    </row>
    <row r="5218" spans="2:6">
      <c r="B5218" s="1" t="s">
        <v>16608</v>
      </c>
      <c r="C5218" s="1">
        <v>1</v>
      </c>
      <c r="D5218" s="1" t="s">
        <v>3078</v>
      </c>
      <c r="E5218" s="17">
        <v>0.72761574074074098</v>
      </c>
      <c r="F5218" s="1" t="s">
        <v>9</v>
      </c>
    </row>
    <row r="5219" spans="2:6">
      <c r="B5219" s="1" t="s">
        <v>16275</v>
      </c>
      <c r="C5219" s="1">
        <v>1</v>
      </c>
      <c r="D5219" s="1" t="s">
        <v>3078</v>
      </c>
      <c r="E5219" s="17">
        <v>0.72765046296296299</v>
      </c>
      <c r="F5219" s="1" t="s">
        <v>9</v>
      </c>
    </row>
    <row r="5220" spans="2:6">
      <c r="B5220" s="1" t="s">
        <v>16638</v>
      </c>
      <c r="C5220" s="1">
        <v>1</v>
      </c>
      <c r="D5220" s="1" t="s">
        <v>13753</v>
      </c>
      <c r="E5220" s="17">
        <v>0.72766203703703702</v>
      </c>
      <c r="F5220" s="1" t="s">
        <v>9</v>
      </c>
    </row>
    <row r="5221" spans="2:6">
      <c r="B5221" s="1" t="s">
        <v>16613</v>
      </c>
      <c r="C5221" s="1">
        <v>1</v>
      </c>
      <c r="D5221" s="1" t="s">
        <v>3077</v>
      </c>
      <c r="E5221" s="17">
        <v>0.72767361111111095</v>
      </c>
      <c r="F5221" s="1" t="s">
        <v>9</v>
      </c>
    </row>
    <row r="5222" spans="2:6">
      <c r="B5222" s="1" t="s">
        <v>16636</v>
      </c>
      <c r="C5222" s="1">
        <v>1</v>
      </c>
      <c r="D5222" s="1" t="s">
        <v>13762</v>
      </c>
      <c r="E5222" s="17">
        <v>0.72767361111111095</v>
      </c>
      <c r="F5222" s="1" t="s">
        <v>9</v>
      </c>
    </row>
    <row r="5223" spans="2:6">
      <c r="B5223" s="1" t="s">
        <v>16634</v>
      </c>
      <c r="C5223" s="1">
        <v>1</v>
      </c>
      <c r="D5223" s="1" t="s">
        <v>3078</v>
      </c>
      <c r="E5223" s="17">
        <v>0.72768518518518499</v>
      </c>
      <c r="F5223" s="1" t="s">
        <v>9</v>
      </c>
    </row>
    <row r="5224" spans="2:6">
      <c r="B5224" s="1" t="s">
        <v>16639</v>
      </c>
      <c r="C5224" s="1">
        <v>1</v>
      </c>
      <c r="D5224" s="1" t="s">
        <v>13753</v>
      </c>
      <c r="E5224" s="17">
        <v>0.727719907407407</v>
      </c>
      <c r="F5224" s="1" t="s">
        <v>9</v>
      </c>
    </row>
    <row r="5225" spans="2:6">
      <c r="B5225" s="1" t="s">
        <v>16640</v>
      </c>
      <c r="C5225" s="1">
        <v>1</v>
      </c>
      <c r="D5225" s="1" t="s">
        <v>13753</v>
      </c>
      <c r="E5225" s="17">
        <v>0.72780092592592605</v>
      </c>
      <c r="F5225" s="1" t="s">
        <v>9</v>
      </c>
    </row>
    <row r="5226" spans="2:6">
      <c r="B5226" s="1" t="s">
        <v>16641</v>
      </c>
      <c r="C5226" s="1">
        <v>1</v>
      </c>
      <c r="D5226" s="1" t="s">
        <v>13760</v>
      </c>
      <c r="E5226" s="17">
        <v>0.72791666666666699</v>
      </c>
      <c r="F5226" s="1" t="s">
        <v>9</v>
      </c>
    </row>
    <row r="5227" spans="2:6">
      <c r="B5227" s="1" t="s">
        <v>16642</v>
      </c>
      <c r="C5227" s="1">
        <v>1</v>
      </c>
      <c r="D5227" s="1" t="s">
        <v>13753</v>
      </c>
      <c r="E5227" s="17">
        <v>0.72792824074074103</v>
      </c>
      <c r="F5227" s="1" t="s">
        <v>9</v>
      </c>
    </row>
    <row r="5228" spans="2:6">
      <c r="B5228" s="1" t="s">
        <v>16638</v>
      </c>
      <c r="C5228" s="1">
        <v>1</v>
      </c>
      <c r="D5228" s="1" t="s">
        <v>13746</v>
      </c>
      <c r="E5228" s="17">
        <v>0.72792824074074103</v>
      </c>
      <c r="F5228" s="1" t="s">
        <v>9</v>
      </c>
    </row>
    <row r="5229" spans="2:6">
      <c r="B5229" s="1" t="s">
        <v>16643</v>
      </c>
      <c r="C5229" s="1">
        <v>1</v>
      </c>
      <c r="D5229" s="1" t="s">
        <v>3076</v>
      </c>
      <c r="E5229" s="17">
        <v>0.72800925925925897</v>
      </c>
      <c r="F5229" s="1" t="s">
        <v>9</v>
      </c>
    </row>
    <row r="5230" spans="2:6">
      <c r="B5230" s="1" t="s">
        <v>16644</v>
      </c>
      <c r="C5230" s="1">
        <v>1</v>
      </c>
      <c r="D5230" s="1" t="s">
        <v>13753</v>
      </c>
      <c r="E5230" s="17">
        <v>0.72810185185185206</v>
      </c>
      <c r="F5230" s="1" t="s">
        <v>9</v>
      </c>
    </row>
    <row r="5231" spans="2:6">
      <c r="B5231" s="1" t="s">
        <v>15443</v>
      </c>
      <c r="C5231" s="1">
        <v>1</v>
      </c>
      <c r="D5231" s="1" t="s">
        <v>3077</v>
      </c>
      <c r="E5231" s="17">
        <v>0.72811342592592598</v>
      </c>
      <c r="F5231" s="1" t="s">
        <v>9</v>
      </c>
    </row>
    <row r="5232" spans="2:6">
      <c r="B5232" s="1" t="s">
        <v>16635</v>
      </c>
      <c r="C5232" s="1">
        <v>5</v>
      </c>
      <c r="D5232" s="1" t="s">
        <v>3078</v>
      </c>
      <c r="E5232" s="17">
        <v>0.72812500000000002</v>
      </c>
      <c r="F5232" s="1" t="s">
        <v>9</v>
      </c>
    </row>
    <row r="5233" spans="2:6">
      <c r="B5233" s="1" t="s">
        <v>16621</v>
      </c>
      <c r="C5233" s="1">
        <v>1</v>
      </c>
      <c r="D5233" s="1" t="s">
        <v>13746</v>
      </c>
      <c r="E5233" s="17">
        <v>0.72815972222222203</v>
      </c>
      <c r="F5233" s="1" t="s">
        <v>9</v>
      </c>
    </row>
    <row r="5234" spans="2:6">
      <c r="B5234" s="1" t="s">
        <v>16645</v>
      </c>
      <c r="C5234" s="1">
        <v>1</v>
      </c>
      <c r="D5234" s="1" t="s">
        <v>13753</v>
      </c>
      <c r="E5234" s="17">
        <v>0.72819444444444403</v>
      </c>
      <c r="F5234" s="1" t="s">
        <v>9</v>
      </c>
    </row>
    <row r="5235" spans="2:6">
      <c r="B5235" s="1" t="s">
        <v>16646</v>
      </c>
      <c r="C5235" s="1">
        <v>2</v>
      </c>
      <c r="D5235" s="1" t="s">
        <v>13687</v>
      </c>
      <c r="E5235" s="17">
        <v>0.72831018518518498</v>
      </c>
      <c r="F5235" s="1" t="s">
        <v>9</v>
      </c>
    </row>
    <row r="5236" spans="2:6">
      <c r="B5236" s="1" t="s">
        <v>16627</v>
      </c>
      <c r="C5236" s="1">
        <v>1</v>
      </c>
      <c r="D5236" s="1" t="s">
        <v>3078</v>
      </c>
      <c r="E5236" s="17">
        <v>0.72836805555555595</v>
      </c>
      <c r="F5236" s="1" t="s">
        <v>9</v>
      </c>
    </row>
    <row r="5237" spans="2:6">
      <c r="B5237" s="1" t="s">
        <v>16637</v>
      </c>
      <c r="C5237" s="1">
        <v>1</v>
      </c>
      <c r="D5237" s="1" t="s">
        <v>3078</v>
      </c>
      <c r="E5237" s="17">
        <v>0.72853009259259305</v>
      </c>
      <c r="F5237" s="1" t="s">
        <v>9</v>
      </c>
    </row>
    <row r="5238" spans="2:6">
      <c r="B5238" s="1" t="s">
        <v>16647</v>
      </c>
      <c r="C5238" s="1">
        <v>1</v>
      </c>
      <c r="D5238" s="1" t="s">
        <v>3076</v>
      </c>
      <c r="E5238" s="17">
        <v>0.72858796296296302</v>
      </c>
      <c r="F5238" s="1" t="s">
        <v>9</v>
      </c>
    </row>
    <row r="5239" spans="2:6">
      <c r="B5239" s="1" t="s">
        <v>16631</v>
      </c>
      <c r="C5239" s="1">
        <v>1</v>
      </c>
      <c r="D5239" s="1" t="s">
        <v>3077</v>
      </c>
      <c r="E5239" s="17">
        <v>0.72862268518518503</v>
      </c>
      <c r="F5239" s="1" t="s">
        <v>9</v>
      </c>
    </row>
    <row r="5240" spans="2:6">
      <c r="B5240" s="1" t="s">
        <v>16632</v>
      </c>
      <c r="C5240" s="1">
        <v>1</v>
      </c>
      <c r="D5240" s="1" t="s">
        <v>3095</v>
      </c>
      <c r="E5240" s="17">
        <v>0.72864583333333299</v>
      </c>
      <c r="F5240" s="1" t="s">
        <v>9</v>
      </c>
    </row>
    <row r="5241" spans="2:6">
      <c r="B5241" s="1" t="s">
        <v>16589</v>
      </c>
      <c r="C5241" s="1">
        <v>5</v>
      </c>
      <c r="D5241" s="1" t="s">
        <v>3078</v>
      </c>
      <c r="E5241" s="17">
        <v>0.72866898148148196</v>
      </c>
      <c r="F5241" s="1" t="s">
        <v>9</v>
      </c>
    </row>
    <row r="5242" spans="2:6">
      <c r="B5242" s="1" t="s">
        <v>16648</v>
      </c>
      <c r="C5242" s="1">
        <v>1</v>
      </c>
      <c r="D5242" s="1" t="s">
        <v>13753</v>
      </c>
      <c r="E5242" s="17">
        <v>0.72875000000000001</v>
      </c>
      <c r="F5242" s="1" t="s">
        <v>9</v>
      </c>
    </row>
    <row r="5243" spans="2:6">
      <c r="B5243" s="1" t="s">
        <v>16649</v>
      </c>
      <c r="C5243" s="1">
        <v>1</v>
      </c>
      <c r="D5243" s="1" t="s">
        <v>13687</v>
      </c>
      <c r="E5243" s="17">
        <v>0.72878472222222201</v>
      </c>
      <c r="F5243" s="1" t="s">
        <v>9</v>
      </c>
    </row>
    <row r="5244" spans="2:6">
      <c r="B5244" s="1" t="s">
        <v>16644</v>
      </c>
      <c r="C5244" s="1">
        <v>1</v>
      </c>
      <c r="D5244" s="1" t="s">
        <v>3078</v>
      </c>
      <c r="E5244" s="17">
        <v>0.72884259259259299</v>
      </c>
      <c r="F5244" s="1" t="s">
        <v>9</v>
      </c>
    </row>
    <row r="5245" spans="2:6">
      <c r="B5245" s="1" t="s">
        <v>16620</v>
      </c>
      <c r="C5245" s="1">
        <v>1</v>
      </c>
      <c r="D5245" s="1" t="s">
        <v>13746</v>
      </c>
      <c r="E5245" s="17">
        <v>0.72888888888888903</v>
      </c>
      <c r="F5245" s="1" t="s">
        <v>9</v>
      </c>
    </row>
    <row r="5246" spans="2:6">
      <c r="B5246" s="1" t="s">
        <v>16640</v>
      </c>
      <c r="C5246" s="1">
        <v>1</v>
      </c>
      <c r="D5246" s="1" t="s">
        <v>13746</v>
      </c>
      <c r="E5246" s="17">
        <v>0.72913194444444396</v>
      </c>
      <c r="F5246" s="1" t="s">
        <v>9</v>
      </c>
    </row>
    <row r="5247" spans="2:6">
      <c r="B5247" s="1" t="s">
        <v>14693</v>
      </c>
      <c r="C5247" s="1">
        <v>1</v>
      </c>
      <c r="D5247" s="1" t="s">
        <v>3095</v>
      </c>
      <c r="E5247" s="17">
        <v>0.72915509259259303</v>
      </c>
      <c r="F5247" s="1" t="s">
        <v>9</v>
      </c>
    </row>
    <row r="5248" spans="2:6">
      <c r="B5248" s="1" t="s">
        <v>16642</v>
      </c>
      <c r="C5248" s="1">
        <v>1</v>
      </c>
      <c r="D5248" s="1" t="s">
        <v>3095</v>
      </c>
      <c r="E5248" s="17">
        <v>0.72923611111111097</v>
      </c>
      <c r="F5248" s="1" t="s">
        <v>10</v>
      </c>
    </row>
    <row r="5249" spans="2:6">
      <c r="B5249" s="1" t="s">
        <v>16650</v>
      </c>
      <c r="C5249" s="1">
        <v>1</v>
      </c>
      <c r="D5249" s="1" t="s">
        <v>13687</v>
      </c>
      <c r="E5249" s="17">
        <v>0.72928240740740702</v>
      </c>
      <c r="F5249" s="1" t="s">
        <v>10</v>
      </c>
    </row>
    <row r="5250" spans="2:6">
      <c r="B5250" s="1" t="s">
        <v>16641</v>
      </c>
      <c r="C5250" s="1">
        <v>1</v>
      </c>
      <c r="D5250" s="1" t="s">
        <v>13746</v>
      </c>
      <c r="E5250" s="17">
        <v>0.72939814814814796</v>
      </c>
      <c r="F5250" s="1" t="s">
        <v>10</v>
      </c>
    </row>
    <row r="5251" spans="2:6">
      <c r="B5251" s="1" t="s">
        <v>16651</v>
      </c>
      <c r="C5251" s="1">
        <v>1</v>
      </c>
      <c r="D5251" s="1" t="s">
        <v>13753</v>
      </c>
      <c r="E5251" s="17">
        <v>0.72945601851851805</v>
      </c>
      <c r="F5251" s="1" t="s">
        <v>10</v>
      </c>
    </row>
    <row r="5252" spans="2:6">
      <c r="B5252" s="1" t="s">
        <v>16652</v>
      </c>
      <c r="C5252" s="1">
        <v>1</v>
      </c>
      <c r="D5252" s="1" t="s">
        <v>13753</v>
      </c>
      <c r="E5252" s="17">
        <v>0.72982638888888896</v>
      </c>
      <c r="F5252" s="1" t="s">
        <v>10</v>
      </c>
    </row>
    <row r="5253" spans="2:6">
      <c r="B5253" s="1" t="s">
        <v>16653</v>
      </c>
      <c r="C5253" s="1">
        <v>1</v>
      </c>
      <c r="D5253" s="1" t="s">
        <v>13753</v>
      </c>
      <c r="E5253" s="17">
        <v>0.72990740740740701</v>
      </c>
      <c r="F5253" s="1" t="s">
        <v>10</v>
      </c>
    </row>
    <row r="5254" spans="2:6">
      <c r="B5254" s="1" t="s">
        <v>16166</v>
      </c>
      <c r="C5254" s="1">
        <v>1</v>
      </c>
      <c r="D5254" s="1" t="s">
        <v>13746</v>
      </c>
      <c r="E5254" s="17">
        <v>0.72995370370370405</v>
      </c>
      <c r="F5254" s="1" t="s">
        <v>10</v>
      </c>
    </row>
    <row r="5255" spans="2:6">
      <c r="B5255" s="1" t="s">
        <v>16654</v>
      </c>
      <c r="C5255" s="1">
        <v>1</v>
      </c>
      <c r="D5255" s="1" t="s">
        <v>13753</v>
      </c>
      <c r="E5255" s="17">
        <v>0.72998842592592605</v>
      </c>
      <c r="F5255" s="1" t="s">
        <v>10</v>
      </c>
    </row>
    <row r="5256" spans="2:6">
      <c r="B5256" s="1" t="s">
        <v>16655</v>
      </c>
      <c r="C5256" s="1">
        <v>2</v>
      </c>
      <c r="D5256" s="1" t="s">
        <v>13753</v>
      </c>
      <c r="E5256" s="17">
        <v>0.73003472222222199</v>
      </c>
      <c r="F5256" s="1" t="s">
        <v>10</v>
      </c>
    </row>
    <row r="5257" spans="2:6">
      <c r="B5257" s="1" t="s">
        <v>16656</v>
      </c>
      <c r="C5257" s="1">
        <v>1</v>
      </c>
      <c r="D5257" s="1" t="s">
        <v>13687</v>
      </c>
      <c r="E5257" s="17">
        <v>0.73016203703703697</v>
      </c>
      <c r="F5257" s="1" t="s">
        <v>10</v>
      </c>
    </row>
    <row r="5258" spans="2:6">
      <c r="B5258" s="1" t="s">
        <v>16657</v>
      </c>
      <c r="C5258" s="1">
        <v>1</v>
      </c>
      <c r="D5258" s="1" t="s">
        <v>13753</v>
      </c>
      <c r="E5258" s="17">
        <v>0.73019675925925898</v>
      </c>
      <c r="F5258" s="1" t="s">
        <v>10</v>
      </c>
    </row>
    <row r="5259" spans="2:6">
      <c r="B5259" s="1" t="s">
        <v>16658</v>
      </c>
      <c r="C5259" s="1">
        <v>1</v>
      </c>
      <c r="D5259" s="1" t="s">
        <v>13753</v>
      </c>
      <c r="E5259" s="17">
        <v>0.73024305555555602</v>
      </c>
      <c r="F5259" s="1" t="s">
        <v>10</v>
      </c>
    </row>
    <row r="5260" spans="2:6">
      <c r="B5260" s="1" t="s">
        <v>16639</v>
      </c>
      <c r="C5260" s="1">
        <v>1</v>
      </c>
      <c r="D5260" s="1" t="s">
        <v>3095</v>
      </c>
      <c r="E5260" s="17">
        <v>0.73025462962962995</v>
      </c>
      <c r="F5260" s="1" t="s">
        <v>10</v>
      </c>
    </row>
    <row r="5261" spans="2:6">
      <c r="B5261" s="1" t="s">
        <v>16618</v>
      </c>
      <c r="C5261" s="1">
        <v>1</v>
      </c>
      <c r="D5261" s="1" t="s">
        <v>3077</v>
      </c>
      <c r="E5261" s="17">
        <v>0.73035879629629596</v>
      </c>
      <c r="F5261" s="1" t="s">
        <v>10</v>
      </c>
    </row>
    <row r="5262" spans="2:6">
      <c r="B5262" s="1" t="s">
        <v>16649</v>
      </c>
      <c r="C5262" s="1">
        <v>1</v>
      </c>
      <c r="D5262" s="1" t="s">
        <v>13746</v>
      </c>
      <c r="E5262" s="17">
        <v>0.73035879629629596</v>
      </c>
      <c r="F5262" s="1" t="s">
        <v>10</v>
      </c>
    </row>
    <row r="5263" spans="2:6">
      <c r="B5263" s="1" t="s">
        <v>16659</v>
      </c>
      <c r="C5263" s="1">
        <v>1</v>
      </c>
      <c r="D5263" s="1" t="s">
        <v>13687</v>
      </c>
      <c r="E5263" s="17">
        <v>0.73039351851851897</v>
      </c>
      <c r="F5263" s="1" t="s">
        <v>10</v>
      </c>
    </row>
    <row r="5264" spans="2:6">
      <c r="B5264" s="1" t="s">
        <v>16228</v>
      </c>
      <c r="C5264" s="1">
        <v>1</v>
      </c>
      <c r="D5264" s="1" t="s">
        <v>3095</v>
      </c>
      <c r="E5264" s="17">
        <v>0.73047453703703702</v>
      </c>
      <c r="F5264" s="1" t="s">
        <v>10</v>
      </c>
    </row>
    <row r="5265" spans="2:6">
      <c r="B5265" s="1" t="s">
        <v>16660</v>
      </c>
      <c r="C5265" s="1">
        <v>5</v>
      </c>
      <c r="D5265" s="1" t="s">
        <v>13753</v>
      </c>
      <c r="E5265" s="17">
        <v>0.73048611111111095</v>
      </c>
      <c r="F5265" s="1" t="s">
        <v>10</v>
      </c>
    </row>
    <row r="5266" spans="2:6">
      <c r="B5266" s="1" t="s">
        <v>16650</v>
      </c>
      <c r="C5266" s="1">
        <v>1</v>
      </c>
      <c r="D5266" s="1" t="s">
        <v>13762</v>
      </c>
      <c r="E5266" s="17">
        <v>0.73048611111111095</v>
      </c>
      <c r="F5266" s="1" t="s">
        <v>10</v>
      </c>
    </row>
    <row r="5267" spans="2:6">
      <c r="B5267" s="1" t="s">
        <v>16645</v>
      </c>
      <c r="C5267" s="1">
        <v>1</v>
      </c>
      <c r="D5267" s="1" t="s">
        <v>3077</v>
      </c>
      <c r="E5267" s="17">
        <v>0.73053240740740699</v>
      </c>
      <c r="F5267" s="1" t="s">
        <v>10</v>
      </c>
    </row>
    <row r="5268" spans="2:6">
      <c r="B5268" s="1" t="s">
        <v>16661</v>
      </c>
      <c r="C5268" s="1">
        <v>1</v>
      </c>
      <c r="D5268" s="1" t="s">
        <v>3076</v>
      </c>
      <c r="E5268" s="17">
        <v>0.73064814814814805</v>
      </c>
      <c r="F5268" s="1" t="s">
        <v>10</v>
      </c>
    </row>
    <row r="5269" spans="2:6">
      <c r="B5269" s="1" t="s">
        <v>16662</v>
      </c>
      <c r="C5269" s="1">
        <v>1</v>
      </c>
      <c r="D5269" s="1" t="s">
        <v>3076</v>
      </c>
      <c r="E5269" s="17">
        <v>0.73074074074074102</v>
      </c>
      <c r="F5269" s="1" t="s">
        <v>10</v>
      </c>
    </row>
    <row r="5270" spans="2:6">
      <c r="B5270" s="1" t="s">
        <v>16656</v>
      </c>
      <c r="C5270" s="1">
        <v>1</v>
      </c>
      <c r="D5270" s="1" t="s">
        <v>3095</v>
      </c>
      <c r="E5270" s="17">
        <v>0.73086805555555601</v>
      </c>
      <c r="F5270" s="1" t="s">
        <v>10</v>
      </c>
    </row>
    <row r="5271" spans="2:6">
      <c r="B5271" s="1" t="s">
        <v>16653</v>
      </c>
      <c r="C5271" s="1">
        <v>1</v>
      </c>
      <c r="D5271" s="1" t="s">
        <v>3078</v>
      </c>
      <c r="E5271" s="17">
        <v>0.73093750000000002</v>
      </c>
      <c r="F5271" s="1" t="s">
        <v>10</v>
      </c>
    </row>
    <row r="5272" spans="2:6">
      <c r="B5272" s="1" t="s">
        <v>16661</v>
      </c>
      <c r="C5272" s="1">
        <v>1</v>
      </c>
      <c r="D5272" s="1" t="s">
        <v>3095</v>
      </c>
      <c r="E5272" s="17">
        <v>0.73097222222222202</v>
      </c>
      <c r="F5272" s="1" t="s">
        <v>10</v>
      </c>
    </row>
    <row r="5273" spans="2:6">
      <c r="B5273" s="1" t="s">
        <v>16663</v>
      </c>
      <c r="C5273" s="1">
        <v>2</v>
      </c>
      <c r="D5273" s="1" t="s">
        <v>13753</v>
      </c>
      <c r="E5273" s="17">
        <v>0.73109953703703701</v>
      </c>
      <c r="F5273" s="1" t="s">
        <v>10</v>
      </c>
    </row>
    <row r="5274" spans="2:6">
      <c r="B5274" s="1" t="s">
        <v>16651</v>
      </c>
      <c r="C5274" s="1">
        <v>1</v>
      </c>
      <c r="D5274" s="1" t="s">
        <v>3077</v>
      </c>
      <c r="E5274" s="17">
        <v>0.73109953703703701</v>
      </c>
      <c r="F5274" s="1" t="s">
        <v>10</v>
      </c>
    </row>
    <row r="5275" spans="2:6">
      <c r="B5275" s="1" t="s">
        <v>16664</v>
      </c>
      <c r="C5275" s="1">
        <v>1</v>
      </c>
      <c r="D5275" s="1" t="s">
        <v>13753</v>
      </c>
      <c r="E5275" s="17">
        <v>0.73116898148148102</v>
      </c>
      <c r="F5275" s="1" t="s">
        <v>10</v>
      </c>
    </row>
    <row r="5276" spans="2:6">
      <c r="B5276" s="1" t="s">
        <v>16624</v>
      </c>
      <c r="C5276" s="1">
        <v>1</v>
      </c>
      <c r="D5276" s="1" t="s">
        <v>13746</v>
      </c>
      <c r="E5276" s="17">
        <v>0.73118055555555606</v>
      </c>
      <c r="F5276" s="1" t="s">
        <v>10</v>
      </c>
    </row>
    <row r="5277" spans="2:6">
      <c r="B5277" s="1" t="s">
        <v>16659</v>
      </c>
      <c r="C5277" s="1">
        <v>1</v>
      </c>
      <c r="D5277" s="1" t="s">
        <v>3095</v>
      </c>
      <c r="E5277" s="17">
        <v>0.73120370370370402</v>
      </c>
      <c r="F5277" s="1" t="s">
        <v>10</v>
      </c>
    </row>
    <row r="5278" spans="2:6">
      <c r="B5278" s="1" t="s">
        <v>16665</v>
      </c>
      <c r="C5278" s="1">
        <v>1</v>
      </c>
      <c r="D5278" s="1" t="s">
        <v>13753</v>
      </c>
      <c r="E5278" s="17">
        <v>0.73121527777777795</v>
      </c>
      <c r="F5278" s="1" t="s">
        <v>10</v>
      </c>
    </row>
    <row r="5279" spans="2:6">
      <c r="B5279" s="1" t="s">
        <v>15099</v>
      </c>
      <c r="C5279" s="1">
        <v>1</v>
      </c>
      <c r="D5279" s="1" t="s">
        <v>13762</v>
      </c>
      <c r="E5279" s="17">
        <v>0.73141203703703705</v>
      </c>
      <c r="F5279" s="1" t="s">
        <v>10</v>
      </c>
    </row>
    <row r="5280" spans="2:6">
      <c r="B5280" s="1" t="s">
        <v>15500</v>
      </c>
      <c r="C5280" s="1">
        <v>1</v>
      </c>
      <c r="D5280" s="1" t="s">
        <v>13746</v>
      </c>
      <c r="E5280" s="17">
        <v>0.73168981481481499</v>
      </c>
      <c r="F5280" s="1" t="s">
        <v>10</v>
      </c>
    </row>
    <row r="5281" spans="2:6">
      <c r="B5281" s="1" t="s">
        <v>16666</v>
      </c>
      <c r="C5281" s="1">
        <v>1</v>
      </c>
      <c r="D5281" s="1" t="s">
        <v>13687</v>
      </c>
      <c r="E5281" s="17">
        <v>0.73210648148148105</v>
      </c>
      <c r="F5281" s="1" t="s">
        <v>10</v>
      </c>
    </row>
    <row r="5282" spans="2:6">
      <c r="B5282" s="1" t="s">
        <v>16667</v>
      </c>
      <c r="C5282" s="1">
        <v>1</v>
      </c>
      <c r="D5282" s="1" t="s">
        <v>13753</v>
      </c>
      <c r="E5282" s="17">
        <v>0.73221064814814796</v>
      </c>
      <c r="F5282" s="1" t="s">
        <v>10</v>
      </c>
    </row>
    <row r="5283" spans="2:6">
      <c r="B5283" s="1" t="s">
        <v>16664</v>
      </c>
      <c r="C5283" s="1">
        <v>1</v>
      </c>
      <c r="D5283" s="1" t="s">
        <v>3078</v>
      </c>
      <c r="E5283" s="17">
        <v>0.73221064814814796</v>
      </c>
      <c r="F5283" s="1" t="s">
        <v>10</v>
      </c>
    </row>
    <row r="5284" spans="2:6">
      <c r="B5284" s="1" t="s">
        <v>16657</v>
      </c>
      <c r="C5284" s="1">
        <v>1</v>
      </c>
      <c r="D5284" s="1" t="s">
        <v>3077</v>
      </c>
      <c r="E5284" s="17">
        <v>0.73226851851851804</v>
      </c>
      <c r="F5284" s="1" t="s">
        <v>10</v>
      </c>
    </row>
    <row r="5285" spans="2:6">
      <c r="B5285" s="1" t="s">
        <v>16668</v>
      </c>
      <c r="C5285" s="1">
        <v>1</v>
      </c>
      <c r="D5285" s="1" t="s">
        <v>13687</v>
      </c>
      <c r="E5285" s="17">
        <v>0.73229166666666701</v>
      </c>
      <c r="F5285" s="1" t="s">
        <v>10</v>
      </c>
    </row>
    <row r="5286" spans="2:6">
      <c r="B5286" s="1" t="s">
        <v>16667</v>
      </c>
      <c r="C5286" s="1">
        <v>1</v>
      </c>
      <c r="D5286" s="1" t="s">
        <v>13746</v>
      </c>
      <c r="E5286" s="17">
        <v>0.73231481481481497</v>
      </c>
      <c r="F5286" s="1" t="s">
        <v>10</v>
      </c>
    </row>
    <row r="5287" spans="2:6">
      <c r="B5287" s="1" t="s">
        <v>16666</v>
      </c>
      <c r="C5287" s="1">
        <v>1</v>
      </c>
      <c r="D5287" s="1" t="s">
        <v>13762</v>
      </c>
      <c r="E5287" s="17">
        <v>0.73236111111111102</v>
      </c>
      <c r="F5287" s="1" t="s">
        <v>10</v>
      </c>
    </row>
    <row r="5288" spans="2:6">
      <c r="B5288" s="1" t="s">
        <v>16658</v>
      </c>
      <c r="C5288" s="1">
        <v>1</v>
      </c>
      <c r="D5288" s="1" t="s">
        <v>13746</v>
      </c>
      <c r="E5288" s="17">
        <v>0.73243055555555603</v>
      </c>
      <c r="F5288" s="1" t="s">
        <v>10</v>
      </c>
    </row>
    <row r="5289" spans="2:6">
      <c r="B5289" s="1" t="s">
        <v>16669</v>
      </c>
      <c r="C5289" s="1">
        <v>1</v>
      </c>
      <c r="D5289" s="1" t="s">
        <v>13753</v>
      </c>
      <c r="E5289" s="17">
        <v>0.732488425925926</v>
      </c>
      <c r="F5289" s="1" t="s">
        <v>10</v>
      </c>
    </row>
    <row r="5290" spans="2:6">
      <c r="B5290" s="1" t="s">
        <v>16670</v>
      </c>
      <c r="C5290" s="1">
        <v>1</v>
      </c>
      <c r="D5290" s="1" t="s">
        <v>13753</v>
      </c>
      <c r="E5290" s="17">
        <v>0.73254629629629597</v>
      </c>
      <c r="F5290" s="1" t="s">
        <v>10</v>
      </c>
    </row>
    <row r="5291" spans="2:6">
      <c r="B5291" s="1" t="s">
        <v>16671</v>
      </c>
      <c r="C5291" s="1">
        <v>5</v>
      </c>
      <c r="D5291" s="1" t="s">
        <v>13753</v>
      </c>
      <c r="E5291" s="17">
        <v>0.73259259259259302</v>
      </c>
      <c r="F5291" s="1" t="s">
        <v>10</v>
      </c>
    </row>
    <row r="5292" spans="2:6">
      <c r="B5292" s="1" t="s">
        <v>16668</v>
      </c>
      <c r="C5292" s="1">
        <v>1</v>
      </c>
      <c r="D5292" s="1" t="s">
        <v>3095</v>
      </c>
      <c r="E5292" s="17">
        <v>0.73278935185185201</v>
      </c>
      <c r="F5292" s="1" t="s">
        <v>10</v>
      </c>
    </row>
    <row r="5293" spans="2:6">
      <c r="B5293" s="1" t="s">
        <v>16672</v>
      </c>
      <c r="C5293" s="1">
        <v>1</v>
      </c>
      <c r="D5293" s="1" t="s">
        <v>13753</v>
      </c>
      <c r="E5293" s="17">
        <v>0.73281249999999998</v>
      </c>
      <c r="F5293" s="1" t="s">
        <v>10</v>
      </c>
    </row>
    <row r="5294" spans="2:6">
      <c r="B5294" s="1" t="s">
        <v>16673</v>
      </c>
      <c r="C5294" s="1">
        <v>1</v>
      </c>
      <c r="D5294" s="1" t="s">
        <v>3078</v>
      </c>
      <c r="E5294" s="17">
        <v>0.73290509259259295</v>
      </c>
      <c r="F5294" s="1" t="s">
        <v>10</v>
      </c>
    </row>
    <row r="5295" spans="2:6">
      <c r="B5295" s="1" t="s">
        <v>16674</v>
      </c>
      <c r="C5295" s="1">
        <v>1</v>
      </c>
      <c r="D5295" s="1" t="s">
        <v>13687</v>
      </c>
      <c r="E5295" s="17">
        <v>0.73318287037037</v>
      </c>
      <c r="F5295" s="1" t="s">
        <v>10</v>
      </c>
    </row>
    <row r="5296" spans="2:6">
      <c r="B5296" s="1" t="s">
        <v>16675</v>
      </c>
      <c r="C5296" s="1">
        <v>1</v>
      </c>
      <c r="D5296" s="1" t="s">
        <v>13753</v>
      </c>
      <c r="E5296" s="17">
        <v>0.73319444444444404</v>
      </c>
      <c r="F5296" s="1" t="s">
        <v>10</v>
      </c>
    </row>
    <row r="5297" spans="2:6">
      <c r="B5297" s="1" t="s">
        <v>16665</v>
      </c>
      <c r="C5297" s="1">
        <v>1</v>
      </c>
      <c r="D5297" s="1" t="s">
        <v>3095</v>
      </c>
      <c r="E5297" s="17">
        <v>0.73320601851851896</v>
      </c>
      <c r="F5297" s="1" t="s">
        <v>10</v>
      </c>
    </row>
    <row r="5298" spans="2:6">
      <c r="B5298" s="1" t="s">
        <v>16643</v>
      </c>
      <c r="C5298" s="1">
        <v>1</v>
      </c>
      <c r="D5298" s="1" t="s">
        <v>3078</v>
      </c>
      <c r="E5298" s="17">
        <v>0.733217592592593</v>
      </c>
      <c r="F5298" s="1" t="s">
        <v>10</v>
      </c>
    </row>
    <row r="5299" spans="2:6">
      <c r="B5299" s="1" t="s">
        <v>16663</v>
      </c>
      <c r="C5299" s="1">
        <v>2</v>
      </c>
      <c r="D5299" s="1" t="s">
        <v>13762</v>
      </c>
      <c r="E5299" s="17">
        <v>0.73327546296296298</v>
      </c>
      <c r="F5299" s="1" t="s">
        <v>10</v>
      </c>
    </row>
    <row r="5300" spans="2:6">
      <c r="B5300" s="1" t="s">
        <v>16676</v>
      </c>
      <c r="C5300" s="1">
        <v>1</v>
      </c>
      <c r="D5300" s="1" t="s">
        <v>13753</v>
      </c>
      <c r="E5300" s="17">
        <v>0.73328703703703701</v>
      </c>
      <c r="F5300" s="1" t="s">
        <v>10</v>
      </c>
    </row>
    <row r="5301" spans="2:6">
      <c r="B5301" s="1" t="s">
        <v>16677</v>
      </c>
      <c r="C5301" s="1">
        <v>1</v>
      </c>
      <c r="D5301" s="1" t="s">
        <v>13753</v>
      </c>
      <c r="E5301" s="17">
        <v>0.73332175925925902</v>
      </c>
      <c r="F5301" s="1" t="s">
        <v>10</v>
      </c>
    </row>
    <row r="5302" spans="2:6">
      <c r="B5302" s="1" t="s">
        <v>16678</v>
      </c>
      <c r="C5302" s="1">
        <v>1</v>
      </c>
      <c r="D5302" s="1" t="s">
        <v>13687</v>
      </c>
      <c r="E5302" s="17">
        <v>0.73332175925925902</v>
      </c>
      <c r="F5302" s="1" t="s">
        <v>10</v>
      </c>
    </row>
    <row r="5303" spans="2:6">
      <c r="B5303" s="1" t="s">
        <v>16670</v>
      </c>
      <c r="C5303" s="1">
        <v>1</v>
      </c>
      <c r="D5303" s="1" t="s">
        <v>3078</v>
      </c>
      <c r="E5303" s="17">
        <v>0.73333333333333295</v>
      </c>
      <c r="F5303" s="1" t="s">
        <v>10</v>
      </c>
    </row>
    <row r="5304" spans="2:6">
      <c r="B5304" s="1" t="s">
        <v>16679</v>
      </c>
      <c r="C5304" s="1">
        <v>1</v>
      </c>
      <c r="D5304" s="1" t="s">
        <v>13753</v>
      </c>
      <c r="E5304" s="17">
        <v>0.73336805555555595</v>
      </c>
      <c r="F5304" s="1" t="s">
        <v>10</v>
      </c>
    </row>
    <row r="5305" spans="2:6">
      <c r="B5305" s="1" t="s">
        <v>16680</v>
      </c>
      <c r="C5305" s="1">
        <v>1</v>
      </c>
      <c r="D5305" s="1" t="s">
        <v>13687</v>
      </c>
      <c r="E5305" s="17">
        <v>0.73355324074074102</v>
      </c>
      <c r="F5305" s="1" t="s">
        <v>10</v>
      </c>
    </row>
    <row r="5306" spans="2:6">
      <c r="B5306" s="1" t="s">
        <v>16681</v>
      </c>
      <c r="C5306" s="1">
        <v>1</v>
      </c>
      <c r="D5306" s="1" t="s">
        <v>13753</v>
      </c>
      <c r="E5306" s="17">
        <v>0.733645833333333</v>
      </c>
      <c r="F5306" s="1" t="s">
        <v>10</v>
      </c>
    </row>
    <row r="5307" spans="2:6">
      <c r="B5307" s="1" t="s">
        <v>16682</v>
      </c>
      <c r="C5307" s="1">
        <v>1</v>
      </c>
      <c r="D5307" s="1" t="s">
        <v>13753</v>
      </c>
      <c r="E5307" s="17">
        <v>0.73375000000000001</v>
      </c>
      <c r="F5307" s="1" t="s">
        <v>10</v>
      </c>
    </row>
    <row r="5308" spans="2:6">
      <c r="B5308" s="1" t="s">
        <v>16678</v>
      </c>
      <c r="C5308" s="1">
        <v>1</v>
      </c>
      <c r="D5308" s="1" t="s">
        <v>3095</v>
      </c>
      <c r="E5308" s="17">
        <v>0.73379629629629595</v>
      </c>
      <c r="F5308" s="1" t="s">
        <v>10</v>
      </c>
    </row>
    <row r="5309" spans="2:6">
      <c r="B5309" s="1" t="s">
        <v>16676</v>
      </c>
      <c r="C5309" s="1">
        <v>1</v>
      </c>
      <c r="D5309" s="1" t="s">
        <v>3078</v>
      </c>
      <c r="E5309" s="17">
        <v>0.73383101851851895</v>
      </c>
      <c r="F5309" s="1" t="s">
        <v>10</v>
      </c>
    </row>
    <row r="5310" spans="2:6">
      <c r="B5310" s="1" t="s">
        <v>16683</v>
      </c>
      <c r="C5310" s="1">
        <v>1</v>
      </c>
      <c r="D5310" s="1" t="s">
        <v>13753</v>
      </c>
      <c r="E5310" s="17">
        <v>0.733912037037037</v>
      </c>
      <c r="F5310" s="1" t="s">
        <v>10</v>
      </c>
    </row>
    <row r="5311" spans="2:6">
      <c r="B5311" s="1" t="s">
        <v>15774</v>
      </c>
      <c r="C5311" s="1">
        <v>1</v>
      </c>
      <c r="D5311" s="1" t="s">
        <v>3077</v>
      </c>
      <c r="E5311" s="17">
        <v>0.733912037037037</v>
      </c>
      <c r="F5311" s="1" t="s">
        <v>10</v>
      </c>
    </row>
    <row r="5312" spans="2:6">
      <c r="B5312" s="1" t="s">
        <v>16680</v>
      </c>
      <c r="C5312" s="1">
        <v>1</v>
      </c>
      <c r="D5312" s="1" t="s">
        <v>3095</v>
      </c>
      <c r="E5312" s="17">
        <v>0.73395833333333305</v>
      </c>
      <c r="F5312" s="1" t="s">
        <v>10</v>
      </c>
    </row>
    <row r="5313" spans="2:6">
      <c r="B5313" s="1" t="s">
        <v>16684</v>
      </c>
      <c r="C5313" s="1">
        <v>1</v>
      </c>
      <c r="D5313" s="1" t="s">
        <v>13753</v>
      </c>
      <c r="E5313" s="17">
        <v>0.73403935185185198</v>
      </c>
      <c r="F5313" s="1" t="s">
        <v>10</v>
      </c>
    </row>
    <row r="5314" spans="2:6">
      <c r="B5314" s="1" t="s">
        <v>16683</v>
      </c>
      <c r="C5314" s="1">
        <v>1</v>
      </c>
      <c r="D5314" s="1" t="s">
        <v>3078</v>
      </c>
      <c r="E5314" s="17">
        <v>0.73403935185185198</v>
      </c>
      <c r="F5314" s="1" t="s">
        <v>10</v>
      </c>
    </row>
    <row r="5315" spans="2:6">
      <c r="B5315" s="1" t="s">
        <v>16685</v>
      </c>
      <c r="C5315" s="1">
        <v>1</v>
      </c>
      <c r="D5315" s="1" t="s">
        <v>13753</v>
      </c>
      <c r="E5315" s="17">
        <v>0.73409722222222196</v>
      </c>
      <c r="F5315" s="1" t="s">
        <v>10</v>
      </c>
    </row>
    <row r="5316" spans="2:6">
      <c r="B5316" s="1" t="s">
        <v>16686</v>
      </c>
      <c r="C5316" s="1">
        <v>5</v>
      </c>
      <c r="D5316" s="1" t="s">
        <v>13753</v>
      </c>
      <c r="E5316" s="17">
        <v>0.73427083333333298</v>
      </c>
      <c r="F5316" s="1" t="s">
        <v>10</v>
      </c>
    </row>
    <row r="5317" spans="2:6">
      <c r="B5317" s="1" t="s">
        <v>16687</v>
      </c>
      <c r="C5317" s="1">
        <v>1</v>
      </c>
      <c r="D5317" s="1" t="s">
        <v>13760</v>
      </c>
      <c r="E5317" s="17">
        <v>0.73429398148148195</v>
      </c>
      <c r="F5317" s="1" t="s">
        <v>10</v>
      </c>
    </row>
    <row r="5318" spans="2:6">
      <c r="B5318" s="1" t="s">
        <v>15306</v>
      </c>
      <c r="C5318" s="1">
        <v>1</v>
      </c>
      <c r="D5318" s="1" t="s">
        <v>13746</v>
      </c>
      <c r="E5318" s="17">
        <v>0.73435185185185203</v>
      </c>
      <c r="F5318" s="1" t="s">
        <v>10</v>
      </c>
    </row>
    <row r="5319" spans="2:6">
      <c r="B5319" s="1" t="s">
        <v>16688</v>
      </c>
      <c r="C5319" s="1">
        <v>1</v>
      </c>
      <c r="D5319" s="1" t="s">
        <v>13687</v>
      </c>
      <c r="E5319" s="17">
        <v>0.73442129629629604</v>
      </c>
      <c r="F5319" s="1" t="s">
        <v>10</v>
      </c>
    </row>
    <row r="5320" spans="2:6">
      <c r="B5320" s="1" t="s">
        <v>16689</v>
      </c>
      <c r="C5320" s="1">
        <v>1</v>
      </c>
      <c r="D5320" s="1" t="s">
        <v>13687</v>
      </c>
      <c r="E5320" s="17">
        <v>0.73444444444444401</v>
      </c>
      <c r="F5320" s="1" t="s">
        <v>10</v>
      </c>
    </row>
    <row r="5321" spans="2:6">
      <c r="B5321" s="1" t="s">
        <v>16537</v>
      </c>
      <c r="C5321" s="1">
        <v>1</v>
      </c>
      <c r="D5321" s="1" t="s">
        <v>3078</v>
      </c>
      <c r="E5321" s="17">
        <v>0.73444444444444401</v>
      </c>
      <c r="F5321" s="1" t="s">
        <v>10</v>
      </c>
    </row>
    <row r="5322" spans="2:6">
      <c r="B5322" s="1" t="s">
        <v>16690</v>
      </c>
      <c r="C5322" s="1">
        <v>1</v>
      </c>
      <c r="D5322" s="1" t="s">
        <v>3076</v>
      </c>
      <c r="E5322" s="17">
        <v>0.73486111111111097</v>
      </c>
      <c r="F5322" s="1" t="s">
        <v>10</v>
      </c>
    </row>
    <row r="5323" spans="2:6">
      <c r="B5323" s="1" t="s">
        <v>16691</v>
      </c>
      <c r="C5323" s="1">
        <v>1</v>
      </c>
      <c r="D5323" s="1" t="s">
        <v>3076</v>
      </c>
      <c r="E5323" s="17">
        <v>0.73498842592592595</v>
      </c>
      <c r="F5323" s="1" t="s">
        <v>10</v>
      </c>
    </row>
    <row r="5324" spans="2:6">
      <c r="B5324" s="1" t="s">
        <v>16692</v>
      </c>
      <c r="C5324" s="1">
        <v>5</v>
      </c>
      <c r="D5324" s="1" t="s">
        <v>13753</v>
      </c>
      <c r="E5324" s="17">
        <v>0.73499999999999999</v>
      </c>
      <c r="F5324" s="1" t="s">
        <v>10</v>
      </c>
    </row>
    <row r="5325" spans="2:6">
      <c r="B5325" s="1" t="s">
        <v>16687</v>
      </c>
      <c r="C5325" s="1">
        <v>1</v>
      </c>
      <c r="D5325" s="1" t="s">
        <v>3095</v>
      </c>
      <c r="E5325" s="17">
        <v>0.73502314814814795</v>
      </c>
      <c r="F5325" s="1" t="s">
        <v>10</v>
      </c>
    </row>
    <row r="5326" spans="2:6">
      <c r="B5326" s="1" t="s">
        <v>16693</v>
      </c>
      <c r="C5326" s="1">
        <v>1</v>
      </c>
      <c r="D5326" s="1" t="s">
        <v>13760</v>
      </c>
      <c r="E5326" s="17">
        <v>0.73504629629629603</v>
      </c>
      <c r="F5326" s="1" t="s">
        <v>10</v>
      </c>
    </row>
    <row r="5327" spans="2:6">
      <c r="B5327" s="1" t="s">
        <v>16694</v>
      </c>
      <c r="C5327" s="1">
        <v>1</v>
      </c>
      <c r="D5327" s="1" t="s">
        <v>3076</v>
      </c>
      <c r="E5327" s="17">
        <v>0.735104166666667</v>
      </c>
      <c r="F5327" s="1" t="s">
        <v>10</v>
      </c>
    </row>
    <row r="5328" spans="2:6">
      <c r="B5328" s="1" t="s">
        <v>16652</v>
      </c>
      <c r="C5328" s="1">
        <v>1</v>
      </c>
      <c r="D5328" s="1" t="s">
        <v>13746</v>
      </c>
      <c r="E5328" s="17">
        <v>0.73513888888888901</v>
      </c>
      <c r="F5328" s="1" t="s">
        <v>10</v>
      </c>
    </row>
    <row r="5329" spans="2:6">
      <c r="B5329" s="1" t="s">
        <v>16695</v>
      </c>
      <c r="C5329" s="1">
        <v>1</v>
      </c>
      <c r="D5329" s="1" t="s">
        <v>13760</v>
      </c>
      <c r="E5329" s="17">
        <v>0.73520833333333302</v>
      </c>
      <c r="F5329" s="1" t="s">
        <v>10</v>
      </c>
    </row>
    <row r="5330" spans="2:6">
      <c r="B5330" s="1" t="s">
        <v>15419</v>
      </c>
      <c r="C5330" s="1">
        <v>5</v>
      </c>
      <c r="D5330" s="1" t="s">
        <v>3095</v>
      </c>
      <c r="E5330" s="17">
        <v>0.73528935185185196</v>
      </c>
      <c r="F5330" s="1" t="s">
        <v>10</v>
      </c>
    </row>
    <row r="5331" spans="2:6">
      <c r="B5331" s="1" t="s">
        <v>16674</v>
      </c>
      <c r="C5331" s="1">
        <v>1</v>
      </c>
      <c r="D5331" s="1" t="s">
        <v>3077</v>
      </c>
      <c r="E5331" s="17">
        <v>0.735335648148148</v>
      </c>
      <c r="F5331" s="1" t="s">
        <v>10</v>
      </c>
    </row>
    <row r="5332" spans="2:6">
      <c r="B5332" s="1" t="s">
        <v>16696</v>
      </c>
      <c r="C5332" s="1">
        <v>1</v>
      </c>
      <c r="D5332" s="1" t="s">
        <v>13753</v>
      </c>
      <c r="E5332" s="17">
        <v>0.73534722222222204</v>
      </c>
      <c r="F5332" s="1" t="s">
        <v>10</v>
      </c>
    </row>
    <row r="5333" spans="2:6">
      <c r="B5333" s="1" t="s">
        <v>14603</v>
      </c>
      <c r="C5333" s="1">
        <v>1</v>
      </c>
      <c r="D5333" s="1" t="s">
        <v>3095</v>
      </c>
      <c r="E5333" s="17">
        <v>0.73537037037037001</v>
      </c>
      <c r="F5333" s="1" t="s">
        <v>10</v>
      </c>
    </row>
    <row r="5334" spans="2:6">
      <c r="B5334" s="1" t="s">
        <v>14401</v>
      </c>
      <c r="C5334" s="1">
        <v>1</v>
      </c>
      <c r="D5334" s="1" t="s">
        <v>3095</v>
      </c>
      <c r="E5334" s="17">
        <v>0.73543981481481502</v>
      </c>
      <c r="F5334" s="1" t="s">
        <v>10</v>
      </c>
    </row>
    <row r="5335" spans="2:6">
      <c r="B5335" s="1" t="s">
        <v>16677</v>
      </c>
      <c r="C5335" s="1">
        <v>1</v>
      </c>
      <c r="D5335" s="1" t="s">
        <v>3078</v>
      </c>
      <c r="E5335" s="17">
        <v>0.73545138888888895</v>
      </c>
      <c r="F5335" s="1" t="s">
        <v>10</v>
      </c>
    </row>
    <row r="5336" spans="2:6">
      <c r="B5336" s="1" t="s">
        <v>16697</v>
      </c>
      <c r="C5336" s="1">
        <v>1</v>
      </c>
      <c r="D5336" s="1" t="s">
        <v>13753</v>
      </c>
      <c r="E5336" s="17">
        <v>0.73552083333333296</v>
      </c>
      <c r="F5336" s="1" t="s">
        <v>10</v>
      </c>
    </row>
    <row r="5337" spans="2:6">
      <c r="B5337" s="1" t="s">
        <v>16099</v>
      </c>
      <c r="C5337" s="1">
        <v>1</v>
      </c>
      <c r="D5337" s="1" t="s">
        <v>13746</v>
      </c>
      <c r="E5337" s="17">
        <v>0.73552083333333296</v>
      </c>
      <c r="F5337" s="1" t="s">
        <v>10</v>
      </c>
    </row>
    <row r="5338" spans="2:6">
      <c r="B5338" s="1" t="s">
        <v>16689</v>
      </c>
      <c r="C5338" s="1">
        <v>1</v>
      </c>
      <c r="D5338" s="1" t="s">
        <v>13746</v>
      </c>
      <c r="E5338" s="17">
        <v>0.73569444444444398</v>
      </c>
      <c r="F5338" s="1" t="s">
        <v>10</v>
      </c>
    </row>
    <row r="5339" spans="2:6">
      <c r="B5339" s="1" t="s">
        <v>16698</v>
      </c>
      <c r="C5339" s="1">
        <v>1</v>
      </c>
      <c r="D5339" s="1" t="s">
        <v>13753</v>
      </c>
      <c r="E5339" s="17">
        <v>0.73584490740740705</v>
      </c>
      <c r="F5339" s="1" t="s">
        <v>10</v>
      </c>
    </row>
    <row r="5340" spans="2:6">
      <c r="B5340" s="1" t="s">
        <v>16679</v>
      </c>
      <c r="C5340" s="1">
        <v>1</v>
      </c>
      <c r="D5340" s="1" t="s">
        <v>13762</v>
      </c>
      <c r="E5340" s="17">
        <v>0.73590277777777802</v>
      </c>
      <c r="F5340" s="1" t="s">
        <v>10</v>
      </c>
    </row>
    <row r="5341" spans="2:6">
      <c r="B5341" s="1" t="s">
        <v>16699</v>
      </c>
      <c r="C5341" s="1">
        <v>1</v>
      </c>
      <c r="D5341" s="1" t="s">
        <v>13753</v>
      </c>
      <c r="E5341" s="17">
        <v>0.73591435185185206</v>
      </c>
      <c r="F5341" s="1" t="s">
        <v>10</v>
      </c>
    </row>
    <row r="5342" spans="2:6">
      <c r="B5342" s="1" t="s">
        <v>16700</v>
      </c>
      <c r="C5342" s="1">
        <v>1</v>
      </c>
      <c r="D5342" s="1" t="s">
        <v>3076</v>
      </c>
      <c r="E5342" s="17">
        <v>0.73596064814814799</v>
      </c>
      <c r="F5342" s="1" t="s">
        <v>10</v>
      </c>
    </row>
    <row r="5343" spans="2:6">
      <c r="B5343" s="1" t="s">
        <v>16701</v>
      </c>
      <c r="C5343" s="1">
        <v>1</v>
      </c>
      <c r="D5343" s="1" t="s">
        <v>13753</v>
      </c>
      <c r="E5343" s="17">
        <v>0.73598379629629596</v>
      </c>
      <c r="F5343" s="1" t="s">
        <v>10</v>
      </c>
    </row>
    <row r="5344" spans="2:6">
      <c r="B5344" s="1" t="s">
        <v>16702</v>
      </c>
      <c r="C5344" s="1">
        <v>1</v>
      </c>
      <c r="D5344" s="1" t="s">
        <v>13753</v>
      </c>
      <c r="E5344" s="17">
        <v>0.73612268518518498</v>
      </c>
      <c r="F5344" s="1" t="s">
        <v>10</v>
      </c>
    </row>
    <row r="5345" spans="2:6">
      <c r="B5345" s="1" t="s">
        <v>16697</v>
      </c>
      <c r="C5345" s="1">
        <v>1</v>
      </c>
      <c r="D5345" s="1" t="s">
        <v>13746</v>
      </c>
      <c r="E5345" s="17">
        <v>0.73616898148148102</v>
      </c>
      <c r="F5345" s="1" t="s">
        <v>10</v>
      </c>
    </row>
    <row r="5346" spans="2:6">
      <c r="B5346" s="1" t="s">
        <v>16703</v>
      </c>
      <c r="C5346" s="1">
        <v>1</v>
      </c>
      <c r="D5346" s="1" t="s">
        <v>13760</v>
      </c>
      <c r="E5346" s="17">
        <v>0.73618055555555595</v>
      </c>
      <c r="F5346" s="1" t="s">
        <v>10</v>
      </c>
    </row>
    <row r="5347" spans="2:6">
      <c r="B5347" s="1" t="s">
        <v>16704</v>
      </c>
      <c r="C5347" s="1">
        <v>3</v>
      </c>
      <c r="D5347" s="1" t="s">
        <v>13760</v>
      </c>
      <c r="E5347" s="17">
        <v>0.73621527777777795</v>
      </c>
      <c r="F5347" s="1" t="s">
        <v>10</v>
      </c>
    </row>
    <row r="5348" spans="2:6">
      <c r="B5348" s="1" t="s">
        <v>16705</v>
      </c>
      <c r="C5348" s="1">
        <v>1</v>
      </c>
      <c r="D5348" s="1" t="s">
        <v>13760</v>
      </c>
      <c r="E5348" s="17">
        <v>0.73628472222222197</v>
      </c>
      <c r="F5348" s="1" t="s">
        <v>10</v>
      </c>
    </row>
    <row r="5349" spans="2:6">
      <c r="B5349" s="1" t="s">
        <v>16706</v>
      </c>
      <c r="C5349" s="1">
        <v>1</v>
      </c>
      <c r="D5349" s="1" t="s">
        <v>13760</v>
      </c>
      <c r="E5349" s="17">
        <v>0.73631944444444397</v>
      </c>
      <c r="F5349" s="1" t="s">
        <v>10</v>
      </c>
    </row>
    <row r="5350" spans="2:6">
      <c r="B5350" s="1" t="s">
        <v>16707</v>
      </c>
      <c r="C5350" s="1">
        <v>2</v>
      </c>
      <c r="D5350" s="1" t="s">
        <v>13760</v>
      </c>
      <c r="E5350" s="17">
        <v>0.73640046296296302</v>
      </c>
      <c r="F5350" s="1" t="s">
        <v>10</v>
      </c>
    </row>
    <row r="5351" spans="2:6">
      <c r="B5351" s="1" t="s">
        <v>16660</v>
      </c>
      <c r="C5351" s="1">
        <v>5</v>
      </c>
      <c r="D5351" s="1" t="s">
        <v>3078</v>
      </c>
      <c r="E5351" s="17">
        <v>0.73644675925925895</v>
      </c>
      <c r="F5351" s="1" t="s">
        <v>10</v>
      </c>
    </row>
    <row r="5352" spans="2:6">
      <c r="B5352" s="1" t="s">
        <v>16708</v>
      </c>
      <c r="C5352" s="1">
        <v>1</v>
      </c>
      <c r="D5352" s="1" t="s">
        <v>3076</v>
      </c>
      <c r="E5352" s="17">
        <v>0.73650462962963004</v>
      </c>
      <c r="F5352" s="1" t="s">
        <v>10</v>
      </c>
    </row>
    <row r="5353" spans="2:6">
      <c r="B5353" s="1" t="s">
        <v>16709</v>
      </c>
      <c r="C5353" s="1">
        <v>1</v>
      </c>
      <c r="D5353" s="1" t="s">
        <v>13753</v>
      </c>
      <c r="E5353" s="17">
        <v>0.736527777777778</v>
      </c>
      <c r="F5353" s="1" t="s">
        <v>10</v>
      </c>
    </row>
    <row r="5354" spans="2:6">
      <c r="B5354" s="1" t="s">
        <v>16592</v>
      </c>
      <c r="C5354" s="1">
        <v>1</v>
      </c>
      <c r="D5354" s="1" t="s">
        <v>3078</v>
      </c>
      <c r="E5354" s="17">
        <v>0.736527777777778</v>
      </c>
      <c r="F5354" s="1" t="s">
        <v>10</v>
      </c>
    </row>
    <row r="5355" spans="2:6">
      <c r="B5355" s="1" t="s">
        <v>16710</v>
      </c>
      <c r="C5355" s="1">
        <v>1</v>
      </c>
      <c r="D5355" s="1" t="s">
        <v>13753</v>
      </c>
      <c r="E5355" s="17">
        <v>0.73657407407407405</v>
      </c>
      <c r="F5355" s="1" t="s">
        <v>10</v>
      </c>
    </row>
    <row r="5356" spans="2:6">
      <c r="B5356" s="1" t="s">
        <v>16711</v>
      </c>
      <c r="C5356" s="1">
        <v>1</v>
      </c>
      <c r="D5356" s="1" t="s">
        <v>13753</v>
      </c>
      <c r="E5356" s="17">
        <v>0.73670138888888903</v>
      </c>
      <c r="F5356" s="1" t="s">
        <v>10</v>
      </c>
    </row>
    <row r="5357" spans="2:6">
      <c r="B5357" s="1" t="s">
        <v>16646</v>
      </c>
      <c r="C5357" s="1">
        <v>2</v>
      </c>
      <c r="D5357" s="1" t="s">
        <v>3078</v>
      </c>
      <c r="E5357" s="17">
        <v>0.73674768518518496</v>
      </c>
      <c r="F5357" s="1" t="s">
        <v>10</v>
      </c>
    </row>
    <row r="5358" spans="2:6">
      <c r="B5358" s="1" t="s">
        <v>16712</v>
      </c>
      <c r="C5358" s="1">
        <v>1</v>
      </c>
      <c r="D5358" s="1" t="s">
        <v>13753</v>
      </c>
      <c r="E5358" s="17">
        <v>0.736759259259259</v>
      </c>
      <c r="F5358" s="1" t="s">
        <v>10</v>
      </c>
    </row>
    <row r="5359" spans="2:6">
      <c r="B5359" s="1" t="s">
        <v>16713</v>
      </c>
      <c r="C5359" s="1">
        <v>1</v>
      </c>
      <c r="D5359" s="1" t="s">
        <v>13753</v>
      </c>
      <c r="E5359" s="17">
        <v>0.73679398148148101</v>
      </c>
      <c r="F5359" s="1" t="s">
        <v>10</v>
      </c>
    </row>
    <row r="5360" spans="2:6">
      <c r="B5360" s="1" t="s">
        <v>16714</v>
      </c>
      <c r="C5360" s="1">
        <v>5</v>
      </c>
      <c r="D5360" s="1" t="s">
        <v>13753</v>
      </c>
      <c r="E5360" s="17">
        <v>0.73682870370370401</v>
      </c>
      <c r="F5360" s="1" t="s">
        <v>10</v>
      </c>
    </row>
    <row r="5361" spans="2:6">
      <c r="B5361" s="1" t="s">
        <v>16597</v>
      </c>
      <c r="C5361" s="1">
        <v>1</v>
      </c>
      <c r="D5361" s="1" t="s">
        <v>3078</v>
      </c>
      <c r="E5361" s="17">
        <v>0.73682870370370401</v>
      </c>
      <c r="F5361" s="1" t="s">
        <v>10</v>
      </c>
    </row>
    <row r="5362" spans="2:6">
      <c r="B5362" s="1" t="s">
        <v>16715</v>
      </c>
      <c r="C5362" s="1">
        <v>2</v>
      </c>
      <c r="D5362" s="1" t="s">
        <v>13760</v>
      </c>
      <c r="E5362" s="17">
        <v>0.73684027777777805</v>
      </c>
      <c r="F5362" s="1" t="s">
        <v>10</v>
      </c>
    </row>
    <row r="5363" spans="2:6">
      <c r="B5363" s="1" t="s">
        <v>16329</v>
      </c>
      <c r="C5363" s="1">
        <v>1</v>
      </c>
      <c r="D5363" s="1" t="s">
        <v>3078</v>
      </c>
      <c r="E5363" s="17">
        <v>0.73687499999999995</v>
      </c>
      <c r="F5363" s="1" t="s">
        <v>10</v>
      </c>
    </row>
    <row r="5364" spans="2:6">
      <c r="B5364" s="1" t="s">
        <v>16694</v>
      </c>
      <c r="C5364" s="1">
        <v>1</v>
      </c>
      <c r="D5364" s="1" t="s">
        <v>3095</v>
      </c>
      <c r="E5364" s="17">
        <v>0.73707175925925905</v>
      </c>
      <c r="F5364" s="1" t="s">
        <v>10</v>
      </c>
    </row>
    <row r="5365" spans="2:6">
      <c r="B5365" s="1" t="s">
        <v>16716</v>
      </c>
      <c r="C5365" s="1">
        <v>1</v>
      </c>
      <c r="D5365" s="1" t="s">
        <v>13753</v>
      </c>
      <c r="E5365" s="17">
        <v>0.73708333333333298</v>
      </c>
      <c r="F5365" s="1" t="s">
        <v>10</v>
      </c>
    </row>
    <row r="5366" spans="2:6">
      <c r="B5366" s="1" t="s">
        <v>16717</v>
      </c>
      <c r="C5366" s="1">
        <v>1</v>
      </c>
      <c r="D5366" s="1" t="s">
        <v>13687</v>
      </c>
      <c r="E5366" s="17">
        <v>0.73709490740740702</v>
      </c>
      <c r="F5366" s="1" t="s">
        <v>10</v>
      </c>
    </row>
    <row r="5367" spans="2:6">
      <c r="B5367" s="1" t="s">
        <v>16585</v>
      </c>
      <c r="C5367" s="1">
        <v>1</v>
      </c>
      <c r="D5367" s="1" t="s">
        <v>13746</v>
      </c>
      <c r="E5367" s="17">
        <v>0.73710648148148195</v>
      </c>
      <c r="F5367" s="1" t="s">
        <v>10</v>
      </c>
    </row>
    <row r="5368" spans="2:6">
      <c r="B5368" s="1" t="s">
        <v>16718</v>
      </c>
      <c r="C5368" s="1">
        <v>1</v>
      </c>
      <c r="D5368" s="1" t="s">
        <v>13760</v>
      </c>
      <c r="E5368" s="17">
        <v>0.73721064814814796</v>
      </c>
      <c r="F5368" s="1" t="s">
        <v>10</v>
      </c>
    </row>
    <row r="5369" spans="2:6">
      <c r="B5369" s="1" t="s">
        <v>16719</v>
      </c>
      <c r="C5369" s="1">
        <v>2</v>
      </c>
      <c r="D5369" s="1" t="s">
        <v>13760</v>
      </c>
      <c r="E5369" s="17">
        <v>0.73736111111111102</v>
      </c>
      <c r="F5369" s="1" t="s">
        <v>10</v>
      </c>
    </row>
    <row r="5370" spans="2:6">
      <c r="B5370" s="1" t="s">
        <v>16720</v>
      </c>
      <c r="C5370" s="1">
        <v>1</v>
      </c>
      <c r="D5370" s="1" t="s">
        <v>13760</v>
      </c>
      <c r="E5370" s="17">
        <v>0.73739583333333303</v>
      </c>
      <c r="F5370" s="1" t="s">
        <v>10</v>
      </c>
    </row>
    <row r="5371" spans="2:6">
      <c r="B5371" s="1" t="s">
        <v>16721</v>
      </c>
      <c r="C5371" s="1">
        <v>1</v>
      </c>
      <c r="D5371" s="1" t="s">
        <v>13687</v>
      </c>
      <c r="E5371" s="17">
        <v>0.73739583333333303</v>
      </c>
      <c r="F5371" s="1" t="s">
        <v>10</v>
      </c>
    </row>
    <row r="5372" spans="2:6">
      <c r="B5372" s="1" t="s">
        <v>16709</v>
      </c>
      <c r="C5372" s="1">
        <v>1</v>
      </c>
      <c r="D5372" s="1" t="s">
        <v>3078</v>
      </c>
      <c r="E5372" s="17">
        <v>0.73740740740740696</v>
      </c>
      <c r="F5372" s="1" t="s">
        <v>10</v>
      </c>
    </row>
    <row r="5373" spans="2:6">
      <c r="B5373" s="1" t="s">
        <v>16706</v>
      </c>
      <c r="C5373" s="1">
        <v>1</v>
      </c>
      <c r="D5373" s="1" t="s">
        <v>3078</v>
      </c>
      <c r="E5373" s="17">
        <v>0.737453703703704</v>
      </c>
      <c r="F5373" s="1" t="s">
        <v>10</v>
      </c>
    </row>
    <row r="5374" spans="2:6">
      <c r="B5374" s="1" t="s">
        <v>16711</v>
      </c>
      <c r="C5374" s="1">
        <v>1</v>
      </c>
      <c r="D5374" s="1" t="s">
        <v>13746</v>
      </c>
      <c r="E5374" s="17">
        <v>0.73747685185185197</v>
      </c>
      <c r="F5374" s="1" t="s">
        <v>10</v>
      </c>
    </row>
    <row r="5375" spans="2:6">
      <c r="B5375" s="1" t="s">
        <v>16702</v>
      </c>
      <c r="C5375" s="1">
        <v>1</v>
      </c>
      <c r="D5375" s="1" t="s">
        <v>3078</v>
      </c>
      <c r="E5375" s="17">
        <v>0.73751157407407397</v>
      </c>
      <c r="F5375" s="1" t="s">
        <v>10</v>
      </c>
    </row>
    <row r="5376" spans="2:6">
      <c r="B5376" s="1" t="s">
        <v>16622</v>
      </c>
      <c r="C5376" s="1">
        <v>1</v>
      </c>
      <c r="D5376" s="1" t="s">
        <v>13746</v>
      </c>
      <c r="E5376" s="17">
        <v>0.73753472222222205</v>
      </c>
      <c r="F5376" s="1" t="s">
        <v>10</v>
      </c>
    </row>
    <row r="5377" spans="2:6">
      <c r="B5377" s="1" t="s">
        <v>16722</v>
      </c>
      <c r="C5377" s="1">
        <v>1</v>
      </c>
      <c r="D5377" s="1" t="s">
        <v>3076</v>
      </c>
      <c r="E5377" s="17">
        <v>0.73759259259259302</v>
      </c>
      <c r="F5377" s="1" t="s">
        <v>10</v>
      </c>
    </row>
    <row r="5378" spans="2:6">
      <c r="B5378" s="1" t="s">
        <v>16723</v>
      </c>
      <c r="C5378" s="1">
        <v>1</v>
      </c>
      <c r="D5378" s="1" t="s">
        <v>13753</v>
      </c>
      <c r="E5378" s="17">
        <v>0.73765046296296299</v>
      </c>
      <c r="F5378" s="1" t="s">
        <v>10</v>
      </c>
    </row>
    <row r="5379" spans="2:6">
      <c r="B5379" s="1" t="s">
        <v>16717</v>
      </c>
      <c r="C5379" s="1">
        <v>1</v>
      </c>
      <c r="D5379" s="1" t="s">
        <v>3095</v>
      </c>
      <c r="E5379" s="17">
        <v>0.73765046296296299</v>
      </c>
      <c r="F5379" s="1" t="s">
        <v>10</v>
      </c>
    </row>
    <row r="5380" spans="2:6">
      <c r="B5380" s="1" t="s">
        <v>16714</v>
      </c>
      <c r="C5380" s="1">
        <v>5</v>
      </c>
      <c r="D5380" s="1" t="s">
        <v>3078</v>
      </c>
      <c r="E5380" s="17">
        <v>0.737685185185185</v>
      </c>
      <c r="F5380" s="1" t="s">
        <v>10</v>
      </c>
    </row>
    <row r="5381" spans="2:6">
      <c r="B5381" s="1" t="s">
        <v>16724</v>
      </c>
      <c r="C5381" s="1">
        <v>1</v>
      </c>
      <c r="D5381" s="1" t="s">
        <v>13753</v>
      </c>
      <c r="E5381" s="17">
        <v>0.73770833333333297</v>
      </c>
      <c r="F5381" s="1" t="s">
        <v>10</v>
      </c>
    </row>
    <row r="5382" spans="2:6">
      <c r="B5382" s="1" t="s">
        <v>16725</v>
      </c>
      <c r="C5382" s="1">
        <v>1</v>
      </c>
      <c r="D5382" s="1" t="s">
        <v>13753</v>
      </c>
      <c r="E5382" s="17">
        <v>0.73787037037036995</v>
      </c>
      <c r="F5382" s="1" t="s">
        <v>10</v>
      </c>
    </row>
    <row r="5383" spans="2:6">
      <c r="B5383" s="1" t="s">
        <v>16726</v>
      </c>
      <c r="C5383" s="1">
        <v>1</v>
      </c>
      <c r="D5383" s="1" t="s">
        <v>13753</v>
      </c>
      <c r="E5383" s="17">
        <v>0.73792824074074104</v>
      </c>
      <c r="F5383" s="1" t="s">
        <v>10</v>
      </c>
    </row>
    <row r="5384" spans="2:6">
      <c r="B5384" s="1" t="s">
        <v>16716</v>
      </c>
      <c r="C5384" s="1">
        <v>1</v>
      </c>
      <c r="D5384" s="1" t="s">
        <v>3078</v>
      </c>
      <c r="E5384" s="17">
        <v>0.73796296296296304</v>
      </c>
      <c r="F5384" s="1" t="s">
        <v>10</v>
      </c>
    </row>
    <row r="5385" spans="2:6">
      <c r="B5385" s="1" t="s">
        <v>16710</v>
      </c>
      <c r="C5385" s="1">
        <v>1</v>
      </c>
      <c r="D5385" s="1" t="s">
        <v>3077</v>
      </c>
      <c r="E5385" s="17">
        <v>0.73799768518518505</v>
      </c>
      <c r="F5385" s="1" t="s">
        <v>10</v>
      </c>
    </row>
    <row r="5386" spans="2:6">
      <c r="B5386" s="1" t="s">
        <v>16481</v>
      </c>
      <c r="C5386" s="1">
        <v>5</v>
      </c>
      <c r="D5386" s="1" t="s">
        <v>3078</v>
      </c>
      <c r="E5386" s="17">
        <v>0.73800925925925898</v>
      </c>
      <c r="F5386" s="1" t="s">
        <v>10</v>
      </c>
    </row>
    <row r="5387" spans="2:6">
      <c r="B5387" s="1" t="s">
        <v>16727</v>
      </c>
      <c r="C5387" s="1">
        <v>2</v>
      </c>
      <c r="D5387" s="1" t="s">
        <v>3076</v>
      </c>
      <c r="E5387" s="17">
        <v>0.73802083333333302</v>
      </c>
      <c r="F5387" s="1" t="s">
        <v>10</v>
      </c>
    </row>
    <row r="5388" spans="2:6">
      <c r="B5388" s="1" t="s">
        <v>16728</v>
      </c>
      <c r="C5388" s="1">
        <v>1</v>
      </c>
      <c r="D5388" s="1" t="s">
        <v>13753</v>
      </c>
      <c r="E5388" s="17">
        <v>0.73803240740740705</v>
      </c>
      <c r="F5388" s="1" t="s">
        <v>10</v>
      </c>
    </row>
    <row r="5389" spans="2:6">
      <c r="B5389" s="1" t="s">
        <v>16729</v>
      </c>
      <c r="C5389" s="1">
        <v>1</v>
      </c>
      <c r="D5389" s="1" t="s">
        <v>13760</v>
      </c>
      <c r="E5389" s="17">
        <v>0.73811342592592599</v>
      </c>
      <c r="F5389" s="1" t="s">
        <v>10</v>
      </c>
    </row>
    <row r="5390" spans="2:6">
      <c r="B5390" s="1" t="s">
        <v>16691</v>
      </c>
      <c r="C5390" s="1">
        <v>1</v>
      </c>
      <c r="D5390" s="1" t="s">
        <v>13746</v>
      </c>
      <c r="E5390" s="17">
        <v>0.73826388888888905</v>
      </c>
      <c r="F5390" s="1" t="s">
        <v>10</v>
      </c>
    </row>
    <row r="5391" spans="2:6">
      <c r="B5391" s="1" t="s">
        <v>16721</v>
      </c>
      <c r="C5391" s="1">
        <v>1</v>
      </c>
      <c r="D5391" s="1" t="s">
        <v>13746</v>
      </c>
      <c r="E5391" s="17">
        <v>0.73842592592592604</v>
      </c>
      <c r="F5391" s="1" t="s">
        <v>10</v>
      </c>
    </row>
    <row r="5392" spans="2:6">
      <c r="B5392" s="1" t="s">
        <v>16720</v>
      </c>
      <c r="C5392" s="1">
        <v>1</v>
      </c>
      <c r="D5392" s="1" t="s">
        <v>3095</v>
      </c>
      <c r="E5392" s="17">
        <v>0.73847222222222197</v>
      </c>
      <c r="F5392" s="1" t="s">
        <v>10</v>
      </c>
    </row>
    <row r="5393" spans="2:6">
      <c r="B5393" s="1" t="s">
        <v>16727</v>
      </c>
      <c r="C5393" s="1">
        <v>2</v>
      </c>
      <c r="D5393" s="1" t="s">
        <v>3078</v>
      </c>
      <c r="E5393" s="17">
        <v>0.73849537037037005</v>
      </c>
      <c r="F5393" s="1" t="s">
        <v>10</v>
      </c>
    </row>
    <row r="5394" spans="2:6">
      <c r="B5394" s="1" t="s">
        <v>16690</v>
      </c>
      <c r="C5394" s="1">
        <v>1</v>
      </c>
      <c r="D5394" s="1" t="s">
        <v>13746</v>
      </c>
      <c r="E5394" s="17">
        <v>0.73858796296296303</v>
      </c>
      <c r="F5394" s="1" t="s">
        <v>10</v>
      </c>
    </row>
    <row r="5395" spans="2:6">
      <c r="B5395" s="1" t="s">
        <v>16699</v>
      </c>
      <c r="C5395" s="1">
        <v>1</v>
      </c>
      <c r="D5395" s="1" t="s">
        <v>3078</v>
      </c>
      <c r="E5395" s="17">
        <v>0.738645833333333</v>
      </c>
      <c r="F5395" s="1" t="s">
        <v>10</v>
      </c>
    </row>
    <row r="5396" spans="2:6">
      <c r="B5396" s="1" t="s">
        <v>16730</v>
      </c>
      <c r="C5396" s="1">
        <v>1</v>
      </c>
      <c r="D5396" s="1" t="s">
        <v>3076</v>
      </c>
      <c r="E5396" s="17">
        <v>0.73865740740740704</v>
      </c>
      <c r="F5396" s="1" t="s">
        <v>10</v>
      </c>
    </row>
    <row r="5397" spans="2:6">
      <c r="B5397" s="1" t="s">
        <v>16731</v>
      </c>
      <c r="C5397" s="1">
        <v>1</v>
      </c>
      <c r="D5397" s="1" t="s">
        <v>13753</v>
      </c>
      <c r="E5397" s="17">
        <v>0.73866898148148197</v>
      </c>
      <c r="F5397" s="1" t="s">
        <v>10</v>
      </c>
    </row>
    <row r="5398" spans="2:6">
      <c r="B5398" s="1" t="s">
        <v>16681</v>
      </c>
      <c r="C5398" s="1">
        <v>1</v>
      </c>
      <c r="D5398" s="1" t="s">
        <v>3078</v>
      </c>
      <c r="E5398" s="17">
        <v>0.73868055555555601</v>
      </c>
      <c r="F5398" s="1" t="s">
        <v>10</v>
      </c>
    </row>
    <row r="5399" spans="2:6">
      <c r="B5399" s="1" t="s">
        <v>15059</v>
      </c>
      <c r="C5399" s="1">
        <v>1</v>
      </c>
      <c r="D5399" s="1" t="s">
        <v>3077</v>
      </c>
      <c r="E5399" s="17">
        <v>0.73873842592592598</v>
      </c>
      <c r="F5399" s="1" t="s">
        <v>10</v>
      </c>
    </row>
    <row r="5400" spans="2:6">
      <c r="B5400" s="1" t="s">
        <v>16700</v>
      </c>
      <c r="C5400" s="1">
        <v>1</v>
      </c>
      <c r="D5400" s="1" t="s">
        <v>3077</v>
      </c>
      <c r="E5400" s="17">
        <v>0.73878472222222202</v>
      </c>
      <c r="F5400" s="1" t="s">
        <v>10</v>
      </c>
    </row>
    <row r="5401" spans="2:6">
      <c r="B5401" s="1" t="s">
        <v>16732</v>
      </c>
      <c r="C5401" s="1">
        <v>1</v>
      </c>
      <c r="D5401" s="1" t="s">
        <v>13760</v>
      </c>
      <c r="E5401" s="17">
        <v>0.73884259259259299</v>
      </c>
      <c r="F5401" s="1" t="s">
        <v>10</v>
      </c>
    </row>
    <row r="5402" spans="2:6">
      <c r="B5402" s="1" t="s">
        <v>16701</v>
      </c>
      <c r="C5402" s="1">
        <v>1</v>
      </c>
      <c r="D5402" s="1" t="s">
        <v>3078</v>
      </c>
      <c r="E5402" s="17">
        <v>0.73894675925925901</v>
      </c>
      <c r="F5402" s="1" t="s">
        <v>10</v>
      </c>
    </row>
    <row r="5403" spans="2:6">
      <c r="B5403" s="1" t="s">
        <v>16733</v>
      </c>
      <c r="C5403" s="1">
        <v>1</v>
      </c>
      <c r="D5403" s="1" t="s">
        <v>13760</v>
      </c>
      <c r="E5403" s="17">
        <v>0.73898148148148102</v>
      </c>
      <c r="F5403" s="1" t="s">
        <v>10</v>
      </c>
    </row>
    <row r="5404" spans="2:6">
      <c r="B5404" s="1" t="s">
        <v>16734</v>
      </c>
      <c r="C5404" s="1">
        <v>1</v>
      </c>
      <c r="D5404" s="1" t="s">
        <v>13753</v>
      </c>
      <c r="E5404" s="17">
        <v>0.73901620370370402</v>
      </c>
      <c r="F5404" s="1" t="s">
        <v>10</v>
      </c>
    </row>
    <row r="5405" spans="2:6">
      <c r="B5405" s="1" t="s">
        <v>15823</v>
      </c>
      <c r="C5405" s="1">
        <v>5</v>
      </c>
      <c r="D5405" s="1" t="s">
        <v>3078</v>
      </c>
      <c r="E5405" s="17">
        <v>0.73902777777777795</v>
      </c>
      <c r="F5405" s="1" t="s">
        <v>10</v>
      </c>
    </row>
    <row r="5406" spans="2:6">
      <c r="B5406" s="1" t="s">
        <v>16735</v>
      </c>
      <c r="C5406" s="1">
        <v>1</v>
      </c>
      <c r="D5406" s="1" t="s">
        <v>13760</v>
      </c>
      <c r="E5406" s="17">
        <v>0.73905092592592603</v>
      </c>
      <c r="F5406" s="1" t="s">
        <v>10</v>
      </c>
    </row>
    <row r="5407" spans="2:6">
      <c r="B5407" s="1" t="s">
        <v>16736</v>
      </c>
      <c r="C5407" s="1">
        <v>1</v>
      </c>
      <c r="D5407" s="1" t="s">
        <v>13753</v>
      </c>
      <c r="E5407" s="17">
        <v>0.73907407407407399</v>
      </c>
      <c r="F5407" s="1" t="s">
        <v>10</v>
      </c>
    </row>
    <row r="5408" spans="2:6">
      <c r="B5408" s="1" t="s">
        <v>16728</v>
      </c>
      <c r="C5408" s="1">
        <v>1</v>
      </c>
      <c r="D5408" s="1" t="s">
        <v>3078</v>
      </c>
      <c r="E5408" s="17">
        <v>0.739108796296296</v>
      </c>
      <c r="F5408" s="1" t="s">
        <v>10</v>
      </c>
    </row>
    <row r="5409" spans="2:6">
      <c r="B5409" s="1" t="s">
        <v>16718</v>
      </c>
      <c r="C5409" s="1">
        <v>1</v>
      </c>
      <c r="D5409" s="1" t="s">
        <v>3078</v>
      </c>
      <c r="E5409" s="17">
        <v>0.73929398148148195</v>
      </c>
      <c r="F5409" s="1" t="s">
        <v>10</v>
      </c>
    </row>
    <row r="5410" spans="2:6">
      <c r="B5410" s="1" t="s">
        <v>16730</v>
      </c>
      <c r="C5410" s="1">
        <v>1</v>
      </c>
      <c r="D5410" s="1" t="s">
        <v>3078</v>
      </c>
      <c r="E5410" s="17">
        <v>0.73935185185185204</v>
      </c>
      <c r="F5410" s="1" t="s">
        <v>10</v>
      </c>
    </row>
    <row r="5411" spans="2:6">
      <c r="B5411" s="1" t="s">
        <v>16339</v>
      </c>
      <c r="C5411" s="1">
        <v>2</v>
      </c>
      <c r="D5411" s="1" t="s">
        <v>3077</v>
      </c>
      <c r="E5411" s="17">
        <v>0.73946759259259298</v>
      </c>
      <c r="F5411" s="1" t="s">
        <v>10</v>
      </c>
    </row>
    <row r="5412" spans="2:6">
      <c r="B5412" s="1" t="s">
        <v>16737</v>
      </c>
      <c r="C5412" s="1">
        <v>1</v>
      </c>
      <c r="D5412" s="1" t="s">
        <v>13760</v>
      </c>
      <c r="E5412" s="17">
        <v>0.73962962962962997</v>
      </c>
      <c r="F5412" s="1" t="s">
        <v>11</v>
      </c>
    </row>
    <row r="5413" spans="2:6">
      <c r="B5413" s="1" t="s">
        <v>16738</v>
      </c>
      <c r="C5413" s="1">
        <v>1</v>
      </c>
      <c r="D5413" s="1" t="s">
        <v>13687</v>
      </c>
      <c r="E5413" s="17">
        <v>0.73962962962962997</v>
      </c>
      <c r="F5413" s="1" t="s">
        <v>11</v>
      </c>
    </row>
    <row r="5414" spans="2:6">
      <c r="B5414" s="1" t="s">
        <v>16725</v>
      </c>
      <c r="C5414" s="1">
        <v>1</v>
      </c>
      <c r="D5414" s="1" t="s">
        <v>3095</v>
      </c>
      <c r="E5414" s="17">
        <v>0.73962962962962997</v>
      </c>
      <c r="F5414" s="1" t="s">
        <v>11</v>
      </c>
    </row>
    <row r="5415" spans="2:6">
      <c r="B5415" s="1" t="s">
        <v>16729</v>
      </c>
      <c r="C5415" s="1">
        <v>1</v>
      </c>
      <c r="D5415" s="1" t="s">
        <v>3078</v>
      </c>
      <c r="E5415" s="17">
        <v>0.73962962962962997</v>
      </c>
      <c r="F5415" s="1" t="s">
        <v>11</v>
      </c>
    </row>
    <row r="5416" spans="2:6">
      <c r="B5416" s="1" t="s">
        <v>16554</v>
      </c>
      <c r="C5416" s="1">
        <v>2</v>
      </c>
      <c r="D5416" s="1" t="s">
        <v>13746</v>
      </c>
      <c r="E5416" s="17">
        <v>0.73964120370370401</v>
      </c>
      <c r="F5416" s="1" t="s">
        <v>11</v>
      </c>
    </row>
    <row r="5417" spans="2:6">
      <c r="B5417" s="1" t="s">
        <v>16733</v>
      </c>
      <c r="C5417" s="1">
        <v>1</v>
      </c>
      <c r="D5417" s="1" t="s">
        <v>3095</v>
      </c>
      <c r="E5417" s="17">
        <v>0.73966435185185198</v>
      </c>
      <c r="F5417" s="1" t="s">
        <v>11</v>
      </c>
    </row>
    <row r="5418" spans="2:6">
      <c r="B5418" s="1" t="s">
        <v>16735</v>
      </c>
      <c r="C5418" s="1">
        <v>1</v>
      </c>
      <c r="D5418" s="1" t="s">
        <v>3095</v>
      </c>
      <c r="E5418" s="17">
        <v>0.73969907407407398</v>
      </c>
      <c r="F5418" s="1" t="s">
        <v>11</v>
      </c>
    </row>
    <row r="5419" spans="2:6">
      <c r="B5419" s="1" t="s">
        <v>16731</v>
      </c>
      <c r="C5419" s="1">
        <v>1</v>
      </c>
      <c r="D5419" s="1" t="s">
        <v>3095</v>
      </c>
      <c r="E5419" s="17">
        <v>0.73973379629629599</v>
      </c>
      <c r="F5419" s="1" t="s">
        <v>11</v>
      </c>
    </row>
    <row r="5420" spans="2:6">
      <c r="B5420" s="1" t="s">
        <v>16739</v>
      </c>
      <c r="C5420" s="1">
        <v>1</v>
      </c>
      <c r="D5420" s="1" t="s">
        <v>13753</v>
      </c>
      <c r="E5420" s="17">
        <v>0.739803240740741</v>
      </c>
      <c r="F5420" s="1" t="s">
        <v>11</v>
      </c>
    </row>
    <row r="5421" spans="2:6">
      <c r="B5421" s="1" t="s">
        <v>16738</v>
      </c>
      <c r="C5421" s="1">
        <v>1</v>
      </c>
      <c r="D5421" s="1" t="s">
        <v>13762</v>
      </c>
      <c r="E5421" s="17">
        <v>0.73982638888888896</v>
      </c>
      <c r="F5421" s="1" t="s">
        <v>11</v>
      </c>
    </row>
    <row r="5422" spans="2:6">
      <c r="B5422" s="1" t="s">
        <v>16740</v>
      </c>
      <c r="C5422" s="1">
        <v>1</v>
      </c>
      <c r="D5422" s="1" t="s">
        <v>13753</v>
      </c>
      <c r="E5422" s="17">
        <v>0.739837962962963</v>
      </c>
      <c r="F5422" s="1" t="s">
        <v>11</v>
      </c>
    </row>
    <row r="5423" spans="2:6">
      <c r="B5423" s="1" t="s">
        <v>16741</v>
      </c>
      <c r="C5423" s="1">
        <v>1</v>
      </c>
      <c r="D5423" s="1" t="s">
        <v>13753</v>
      </c>
      <c r="E5423" s="17">
        <v>0.73988425925925905</v>
      </c>
      <c r="F5423" s="1" t="s">
        <v>11</v>
      </c>
    </row>
    <row r="5424" spans="2:6">
      <c r="B5424" s="1" t="s">
        <v>16737</v>
      </c>
      <c r="C5424" s="1">
        <v>1</v>
      </c>
      <c r="D5424" s="1" t="s">
        <v>13762</v>
      </c>
      <c r="E5424" s="17">
        <v>0.73990740740740701</v>
      </c>
      <c r="F5424" s="1" t="s">
        <v>11</v>
      </c>
    </row>
    <row r="5425" spans="2:6">
      <c r="B5425" s="1" t="s">
        <v>16742</v>
      </c>
      <c r="C5425" s="1">
        <v>1</v>
      </c>
      <c r="D5425" s="1" t="s">
        <v>13753</v>
      </c>
      <c r="E5425" s="17">
        <v>0.73993055555555598</v>
      </c>
      <c r="F5425" s="1" t="s">
        <v>11</v>
      </c>
    </row>
    <row r="5426" spans="2:6">
      <c r="B5426" s="1" t="s">
        <v>16713</v>
      </c>
      <c r="C5426" s="1">
        <v>1</v>
      </c>
      <c r="D5426" s="1" t="s">
        <v>13746</v>
      </c>
      <c r="E5426" s="17">
        <v>0.73994212962963002</v>
      </c>
      <c r="F5426" s="1" t="s">
        <v>11</v>
      </c>
    </row>
    <row r="5427" spans="2:6">
      <c r="B5427" s="1" t="s">
        <v>16732</v>
      </c>
      <c r="C5427" s="1">
        <v>1</v>
      </c>
      <c r="D5427" s="1" t="s">
        <v>3095</v>
      </c>
      <c r="E5427" s="17">
        <v>0.73994212962963002</v>
      </c>
      <c r="F5427" s="1" t="s">
        <v>11</v>
      </c>
    </row>
    <row r="5428" spans="2:6">
      <c r="B5428" s="1" t="s">
        <v>16743</v>
      </c>
      <c r="C5428" s="1">
        <v>1</v>
      </c>
      <c r="D5428" s="1" t="s">
        <v>13753</v>
      </c>
      <c r="E5428" s="17">
        <v>0.73998842592592595</v>
      </c>
      <c r="F5428" s="1" t="s">
        <v>11</v>
      </c>
    </row>
    <row r="5429" spans="2:6">
      <c r="B5429" s="1" t="s">
        <v>14551</v>
      </c>
      <c r="C5429" s="1">
        <v>2</v>
      </c>
      <c r="D5429" s="1" t="s">
        <v>3078</v>
      </c>
      <c r="E5429" s="17">
        <v>0.74</v>
      </c>
      <c r="F5429" s="1" t="s">
        <v>11</v>
      </c>
    </row>
    <row r="5430" spans="2:6">
      <c r="B5430" s="1" t="s">
        <v>16574</v>
      </c>
      <c r="C5430" s="1">
        <v>1</v>
      </c>
      <c r="D5430" s="1" t="s">
        <v>3095</v>
      </c>
      <c r="E5430" s="17">
        <v>0.74</v>
      </c>
      <c r="F5430" s="1" t="s">
        <v>11</v>
      </c>
    </row>
    <row r="5431" spans="2:6">
      <c r="B5431" s="1" t="s">
        <v>16692</v>
      </c>
      <c r="C5431" s="1">
        <v>5</v>
      </c>
      <c r="D5431" s="1" t="s">
        <v>13762</v>
      </c>
      <c r="E5431" s="17">
        <v>0.74002314814814796</v>
      </c>
      <c r="F5431" s="1" t="s">
        <v>11</v>
      </c>
    </row>
    <row r="5432" spans="2:6">
      <c r="B5432" s="1" t="s">
        <v>16744</v>
      </c>
      <c r="C5432" s="1">
        <v>1</v>
      </c>
      <c r="D5432" s="1" t="s">
        <v>3076</v>
      </c>
      <c r="E5432" s="17">
        <v>0.74011574074074105</v>
      </c>
      <c r="F5432" s="1" t="s">
        <v>11</v>
      </c>
    </row>
    <row r="5433" spans="2:6">
      <c r="B5433" s="1" t="s">
        <v>16745</v>
      </c>
      <c r="C5433" s="1">
        <v>1</v>
      </c>
      <c r="D5433" s="1" t="s">
        <v>13753</v>
      </c>
      <c r="E5433" s="17">
        <v>0.74016203703703698</v>
      </c>
      <c r="F5433" s="1" t="s">
        <v>11</v>
      </c>
    </row>
    <row r="5434" spans="2:6">
      <c r="B5434" s="1" t="s">
        <v>16746</v>
      </c>
      <c r="C5434" s="1">
        <v>1</v>
      </c>
      <c r="D5434" s="1" t="s">
        <v>13753</v>
      </c>
      <c r="E5434" s="17">
        <v>0.74016203703703698</v>
      </c>
      <c r="F5434" s="1" t="s">
        <v>11</v>
      </c>
    </row>
    <row r="5435" spans="2:6">
      <c r="B5435" s="1" t="s">
        <v>16723</v>
      </c>
      <c r="C5435" s="1">
        <v>1</v>
      </c>
      <c r="D5435" s="1" t="s">
        <v>3078</v>
      </c>
      <c r="E5435" s="17">
        <v>0.74042824074074098</v>
      </c>
      <c r="F5435" s="1" t="s">
        <v>11</v>
      </c>
    </row>
    <row r="5436" spans="2:6">
      <c r="B5436" s="1" t="s">
        <v>16722</v>
      </c>
      <c r="C5436" s="1">
        <v>1</v>
      </c>
      <c r="D5436" s="1" t="s">
        <v>3077</v>
      </c>
      <c r="E5436" s="17">
        <v>0.74047453703703703</v>
      </c>
      <c r="F5436" s="1" t="s">
        <v>11</v>
      </c>
    </row>
    <row r="5437" spans="2:6">
      <c r="B5437" s="1" t="s">
        <v>16747</v>
      </c>
      <c r="C5437" s="1">
        <v>1</v>
      </c>
      <c r="D5437" s="1" t="s">
        <v>3076</v>
      </c>
      <c r="E5437" s="17">
        <v>0.74054398148148104</v>
      </c>
      <c r="F5437" s="1" t="s">
        <v>11</v>
      </c>
    </row>
    <row r="5438" spans="2:6">
      <c r="B5438" s="1" t="s">
        <v>16719</v>
      </c>
      <c r="C5438" s="1">
        <v>1</v>
      </c>
      <c r="D5438" s="1" t="s">
        <v>13746</v>
      </c>
      <c r="E5438" s="17">
        <v>0.74056712962963001</v>
      </c>
      <c r="F5438" s="1" t="s">
        <v>11</v>
      </c>
    </row>
    <row r="5439" spans="2:6">
      <c r="B5439" s="1" t="s">
        <v>16740</v>
      </c>
      <c r="C5439" s="1">
        <v>1</v>
      </c>
      <c r="D5439" s="1" t="s">
        <v>3078</v>
      </c>
      <c r="E5439" s="17">
        <v>0.74061342592592605</v>
      </c>
      <c r="F5439" s="1" t="s">
        <v>11</v>
      </c>
    </row>
    <row r="5440" spans="2:6">
      <c r="B5440" s="1" t="s">
        <v>16736</v>
      </c>
      <c r="C5440" s="1">
        <v>1</v>
      </c>
      <c r="D5440" s="1" t="s">
        <v>3077</v>
      </c>
      <c r="E5440" s="17">
        <v>0.74075231481481496</v>
      </c>
      <c r="F5440" s="1" t="s">
        <v>11</v>
      </c>
    </row>
    <row r="5441" spans="2:6">
      <c r="B5441" s="1" t="s">
        <v>16748</v>
      </c>
      <c r="C5441" s="1">
        <v>1</v>
      </c>
      <c r="D5441" s="1" t="s">
        <v>13687</v>
      </c>
      <c r="E5441" s="17">
        <v>0.74078703703703697</v>
      </c>
      <c r="F5441" s="1" t="s">
        <v>11</v>
      </c>
    </row>
    <row r="5442" spans="2:6">
      <c r="B5442" s="1" t="s">
        <v>16712</v>
      </c>
      <c r="C5442" s="1">
        <v>1</v>
      </c>
      <c r="D5442" s="1" t="s">
        <v>13746</v>
      </c>
      <c r="E5442" s="17">
        <v>0.74090277777777802</v>
      </c>
      <c r="F5442" s="1" t="s">
        <v>11</v>
      </c>
    </row>
    <row r="5443" spans="2:6">
      <c r="B5443" s="1" t="s">
        <v>16749</v>
      </c>
      <c r="C5443" s="1">
        <v>1</v>
      </c>
      <c r="D5443" s="1" t="s">
        <v>13753</v>
      </c>
      <c r="E5443" s="17">
        <v>0.74093750000000003</v>
      </c>
      <c r="F5443" s="1" t="s">
        <v>11</v>
      </c>
    </row>
    <row r="5444" spans="2:6">
      <c r="B5444" s="1" t="s">
        <v>16750</v>
      </c>
      <c r="C5444" s="1">
        <v>1</v>
      </c>
      <c r="D5444" s="1" t="s">
        <v>13753</v>
      </c>
      <c r="E5444" s="17">
        <v>0.74099537037037</v>
      </c>
      <c r="F5444" s="1" t="s">
        <v>11</v>
      </c>
    </row>
    <row r="5445" spans="2:6">
      <c r="B5445" s="1" t="s">
        <v>16751</v>
      </c>
      <c r="C5445" s="1">
        <v>1</v>
      </c>
      <c r="D5445" s="1" t="s">
        <v>13753</v>
      </c>
      <c r="E5445" s="17">
        <v>0.74106481481481501</v>
      </c>
      <c r="F5445" s="1" t="s">
        <v>11</v>
      </c>
    </row>
    <row r="5446" spans="2:6">
      <c r="B5446" s="1" t="s">
        <v>16752</v>
      </c>
      <c r="C5446" s="1">
        <v>1</v>
      </c>
      <c r="D5446" s="1" t="s">
        <v>13753</v>
      </c>
      <c r="E5446" s="17">
        <v>0.74123842592592604</v>
      </c>
      <c r="F5446" s="1" t="s">
        <v>11</v>
      </c>
    </row>
    <row r="5447" spans="2:6">
      <c r="B5447" s="1" t="s">
        <v>16739</v>
      </c>
      <c r="C5447" s="1">
        <v>1</v>
      </c>
      <c r="D5447" s="1" t="s">
        <v>3077</v>
      </c>
      <c r="E5447" s="17">
        <v>0.74129629629629601</v>
      </c>
      <c r="F5447" s="1" t="s">
        <v>11</v>
      </c>
    </row>
    <row r="5448" spans="2:6">
      <c r="B5448" s="1" t="s">
        <v>16741</v>
      </c>
      <c r="C5448" s="1">
        <v>1</v>
      </c>
      <c r="D5448" s="1" t="s">
        <v>3077</v>
      </c>
      <c r="E5448" s="17">
        <v>0.74137731481481495</v>
      </c>
      <c r="F5448" s="1" t="s">
        <v>11</v>
      </c>
    </row>
    <row r="5449" spans="2:6">
      <c r="B5449" s="1" t="s">
        <v>16753</v>
      </c>
      <c r="C5449" s="1">
        <v>5</v>
      </c>
      <c r="D5449" s="1" t="s">
        <v>13753</v>
      </c>
      <c r="E5449" s="17">
        <v>0.74141203703703695</v>
      </c>
      <c r="F5449" s="1" t="s">
        <v>11</v>
      </c>
    </row>
    <row r="5450" spans="2:6">
      <c r="B5450" s="1" t="s">
        <v>16696</v>
      </c>
      <c r="C5450" s="1">
        <v>1</v>
      </c>
      <c r="D5450" s="1" t="s">
        <v>13746</v>
      </c>
      <c r="E5450" s="17">
        <v>0.74148148148148196</v>
      </c>
      <c r="F5450" s="1" t="s">
        <v>11</v>
      </c>
    </row>
    <row r="5451" spans="2:6">
      <c r="B5451" s="1" t="s">
        <v>16734</v>
      </c>
      <c r="C5451" s="1">
        <v>1</v>
      </c>
      <c r="D5451" s="1" t="s">
        <v>3078</v>
      </c>
      <c r="E5451" s="17">
        <v>0.74150462962963004</v>
      </c>
      <c r="F5451" s="1" t="s">
        <v>11</v>
      </c>
    </row>
    <row r="5452" spans="2:6">
      <c r="B5452" s="1" t="s">
        <v>16754</v>
      </c>
      <c r="C5452" s="1">
        <v>1</v>
      </c>
      <c r="D5452" s="1" t="s">
        <v>13687</v>
      </c>
      <c r="E5452" s="17">
        <v>0.74156250000000001</v>
      </c>
      <c r="F5452" s="1" t="s">
        <v>11</v>
      </c>
    </row>
    <row r="5453" spans="2:6">
      <c r="B5453" s="1" t="s">
        <v>16755</v>
      </c>
      <c r="C5453" s="1">
        <v>1</v>
      </c>
      <c r="D5453" s="1" t="s">
        <v>13753</v>
      </c>
      <c r="E5453" s="17">
        <v>0.74158564814814798</v>
      </c>
      <c r="F5453" s="1" t="s">
        <v>11</v>
      </c>
    </row>
    <row r="5454" spans="2:6">
      <c r="B5454" s="1" t="s">
        <v>16756</v>
      </c>
      <c r="C5454" s="1">
        <v>1</v>
      </c>
      <c r="D5454" s="1" t="s">
        <v>13753</v>
      </c>
      <c r="E5454" s="17">
        <v>0.74163194444444402</v>
      </c>
      <c r="F5454" s="1" t="s">
        <v>11</v>
      </c>
    </row>
    <row r="5455" spans="2:6">
      <c r="B5455" s="1" t="s">
        <v>16183</v>
      </c>
      <c r="C5455" s="1">
        <v>1</v>
      </c>
      <c r="D5455" s="1" t="s">
        <v>13746</v>
      </c>
      <c r="E5455" s="17">
        <v>0.74165509259259299</v>
      </c>
      <c r="F5455" s="1" t="s">
        <v>11</v>
      </c>
    </row>
    <row r="5456" spans="2:6">
      <c r="B5456" s="1" t="s">
        <v>16747</v>
      </c>
      <c r="C5456" s="1">
        <v>1</v>
      </c>
      <c r="D5456" s="1" t="s">
        <v>3095</v>
      </c>
      <c r="E5456" s="17">
        <v>0.74178240740740697</v>
      </c>
      <c r="F5456" s="1" t="s">
        <v>11</v>
      </c>
    </row>
    <row r="5457" spans="2:6">
      <c r="B5457" s="1" t="s">
        <v>16757</v>
      </c>
      <c r="C5457" s="1">
        <v>1</v>
      </c>
      <c r="D5457" s="1" t="s">
        <v>13753</v>
      </c>
      <c r="E5457" s="17">
        <v>0.74181712962962998</v>
      </c>
      <c r="F5457" s="1" t="s">
        <v>11</v>
      </c>
    </row>
    <row r="5458" spans="2:6">
      <c r="B5458" s="1" t="s">
        <v>16743</v>
      </c>
      <c r="C5458" s="1">
        <v>1</v>
      </c>
      <c r="D5458" s="1" t="s">
        <v>3078</v>
      </c>
      <c r="E5458" s="17">
        <v>0.74182870370370402</v>
      </c>
      <c r="F5458" s="1" t="s">
        <v>11</v>
      </c>
    </row>
    <row r="5459" spans="2:6">
      <c r="B5459" s="1" t="s">
        <v>16751</v>
      </c>
      <c r="C5459" s="1">
        <v>1</v>
      </c>
      <c r="D5459" s="1" t="s">
        <v>3078</v>
      </c>
      <c r="E5459" s="17">
        <v>0.74187499999999995</v>
      </c>
      <c r="F5459" s="1" t="s">
        <v>11</v>
      </c>
    </row>
    <row r="5460" spans="2:6">
      <c r="B5460" s="1" t="s">
        <v>16758</v>
      </c>
      <c r="C5460" s="1">
        <v>1</v>
      </c>
      <c r="D5460" s="1" t="s">
        <v>13753</v>
      </c>
      <c r="E5460" s="17">
        <v>0.74204861111111098</v>
      </c>
      <c r="F5460" s="1" t="s">
        <v>11</v>
      </c>
    </row>
    <row r="5461" spans="2:6">
      <c r="B5461" s="1" t="s">
        <v>16759</v>
      </c>
      <c r="C5461" s="1">
        <v>1</v>
      </c>
      <c r="D5461" s="1" t="s">
        <v>13760</v>
      </c>
      <c r="E5461" s="17">
        <v>0.74209490740740702</v>
      </c>
      <c r="F5461" s="1" t="s">
        <v>11</v>
      </c>
    </row>
    <row r="5462" spans="2:6">
      <c r="B5462" s="1" t="s">
        <v>15122</v>
      </c>
      <c r="C5462" s="1">
        <v>1</v>
      </c>
      <c r="D5462" s="1" t="s">
        <v>13746</v>
      </c>
      <c r="E5462" s="17">
        <v>0.74210648148148195</v>
      </c>
      <c r="F5462" s="1" t="s">
        <v>11</v>
      </c>
    </row>
    <row r="5463" spans="2:6">
      <c r="B5463" s="1" t="s">
        <v>16705</v>
      </c>
      <c r="C5463" s="1">
        <v>1</v>
      </c>
      <c r="D5463" s="1" t="s">
        <v>3078</v>
      </c>
      <c r="E5463" s="17">
        <v>0.74211805555555599</v>
      </c>
      <c r="F5463" s="1" t="s">
        <v>11</v>
      </c>
    </row>
    <row r="5464" spans="2:6">
      <c r="B5464" s="1" t="s">
        <v>14128</v>
      </c>
      <c r="C5464" s="1">
        <v>1</v>
      </c>
      <c r="D5464" s="1" t="s">
        <v>3095</v>
      </c>
      <c r="E5464" s="17">
        <v>0.74214120370370396</v>
      </c>
      <c r="F5464" s="1" t="s">
        <v>11</v>
      </c>
    </row>
    <row r="5465" spans="2:6">
      <c r="B5465" s="1" t="s">
        <v>16760</v>
      </c>
      <c r="C5465" s="1">
        <v>1</v>
      </c>
      <c r="D5465" s="1" t="s">
        <v>13753</v>
      </c>
      <c r="E5465" s="17">
        <v>0.74217592592592596</v>
      </c>
      <c r="F5465" s="1" t="s">
        <v>11</v>
      </c>
    </row>
    <row r="5466" spans="2:6">
      <c r="B5466" s="1" t="s">
        <v>16748</v>
      </c>
      <c r="C5466" s="1">
        <v>1</v>
      </c>
      <c r="D5466" s="1" t="s">
        <v>3095</v>
      </c>
      <c r="E5466" s="17">
        <v>0.74223379629629604</v>
      </c>
      <c r="F5466" s="1" t="s">
        <v>11</v>
      </c>
    </row>
    <row r="5467" spans="2:6">
      <c r="B5467" s="1" t="s">
        <v>16761</v>
      </c>
      <c r="C5467" s="1">
        <v>1</v>
      </c>
      <c r="D5467" s="1" t="s">
        <v>13753</v>
      </c>
      <c r="E5467" s="17">
        <v>0.74229166666666702</v>
      </c>
      <c r="F5467" s="1" t="s">
        <v>11</v>
      </c>
    </row>
    <row r="5468" spans="2:6">
      <c r="B5468" s="1" t="s">
        <v>16762</v>
      </c>
      <c r="C5468" s="1">
        <v>1</v>
      </c>
      <c r="D5468" s="1" t="s">
        <v>13753</v>
      </c>
      <c r="E5468" s="17">
        <v>0.74232638888888902</v>
      </c>
      <c r="F5468" s="1" t="s">
        <v>11</v>
      </c>
    </row>
    <row r="5469" spans="2:6">
      <c r="B5469" s="1" t="s">
        <v>16763</v>
      </c>
      <c r="C5469" s="1">
        <v>1</v>
      </c>
      <c r="D5469" s="1" t="s">
        <v>13753</v>
      </c>
      <c r="E5469" s="17">
        <v>0.74239583333333303</v>
      </c>
      <c r="F5469" s="1" t="s">
        <v>11</v>
      </c>
    </row>
    <row r="5470" spans="2:6">
      <c r="B5470" s="1" t="s">
        <v>16764</v>
      </c>
      <c r="C5470" s="1">
        <v>1</v>
      </c>
      <c r="D5470" s="1" t="s">
        <v>13760</v>
      </c>
      <c r="E5470" s="17">
        <v>0.742453703703704</v>
      </c>
      <c r="F5470" s="1" t="s">
        <v>11</v>
      </c>
    </row>
    <row r="5471" spans="2:6">
      <c r="B5471" s="1" t="s">
        <v>16765</v>
      </c>
      <c r="C5471" s="1">
        <v>1</v>
      </c>
      <c r="D5471" s="1" t="s">
        <v>3076</v>
      </c>
      <c r="E5471" s="17">
        <v>0.742453703703704</v>
      </c>
      <c r="F5471" s="1" t="s">
        <v>11</v>
      </c>
    </row>
    <row r="5472" spans="2:6">
      <c r="B5472" s="1" t="s">
        <v>16766</v>
      </c>
      <c r="C5472" s="1">
        <v>1</v>
      </c>
      <c r="D5472" s="1" t="s">
        <v>3076</v>
      </c>
      <c r="E5472" s="17">
        <v>0.74250000000000005</v>
      </c>
      <c r="F5472" s="1" t="s">
        <v>11</v>
      </c>
    </row>
    <row r="5473" spans="2:6">
      <c r="B5473" s="1" t="s">
        <v>16767</v>
      </c>
      <c r="C5473" s="1">
        <v>1</v>
      </c>
      <c r="D5473" s="1" t="s">
        <v>13753</v>
      </c>
      <c r="E5473" s="17">
        <v>0.74253472222222205</v>
      </c>
      <c r="F5473" s="1" t="s">
        <v>11</v>
      </c>
    </row>
    <row r="5474" spans="2:6">
      <c r="B5474" s="1" t="s">
        <v>16768</v>
      </c>
      <c r="C5474" s="1">
        <v>1</v>
      </c>
      <c r="D5474" s="1" t="s">
        <v>13687</v>
      </c>
      <c r="E5474" s="17">
        <v>0.74258101851851899</v>
      </c>
      <c r="F5474" s="1" t="s">
        <v>11</v>
      </c>
    </row>
    <row r="5475" spans="2:6">
      <c r="B5475" s="1" t="s">
        <v>16769</v>
      </c>
      <c r="C5475" s="1">
        <v>1</v>
      </c>
      <c r="D5475" s="1" t="s">
        <v>13760</v>
      </c>
      <c r="E5475" s="17">
        <v>0.74270833333333297</v>
      </c>
      <c r="F5475" s="1" t="s">
        <v>11</v>
      </c>
    </row>
    <row r="5476" spans="2:6">
      <c r="B5476" s="1" t="s">
        <v>16768</v>
      </c>
      <c r="C5476" s="1">
        <v>1</v>
      </c>
      <c r="D5476" s="1" t="s">
        <v>13762</v>
      </c>
      <c r="E5476" s="17">
        <v>0.74275462962963001</v>
      </c>
      <c r="F5476" s="1" t="s">
        <v>11</v>
      </c>
    </row>
    <row r="5477" spans="2:6">
      <c r="B5477" s="1" t="s">
        <v>16754</v>
      </c>
      <c r="C5477" s="1">
        <v>1</v>
      </c>
      <c r="D5477" s="1" t="s">
        <v>13746</v>
      </c>
      <c r="E5477" s="17">
        <v>0.74295138888888901</v>
      </c>
      <c r="F5477" s="1" t="s">
        <v>11</v>
      </c>
    </row>
    <row r="5478" spans="2:6">
      <c r="B5478" s="1" t="s">
        <v>16685</v>
      </c>
      <c r="C5478" s="1">
        <v>1</v>
      </c>
      <c r="D5478" s="1" t="s">
        <v>3078</v>
      </c>
      <c r="E5478" s="17">
        <v>0.74300925925925898</v>
      </c>
      <c r="F5478" s="1" t="s">
        <v>11</v>
      </c>
    </row>
    <row r="5479" spans="2:6">
      <c r="B5479" s="1" t="s">
        <v>16758</v>
      </c>
      <c r="C5479" s="1">
        <v>1</v>
      </c>
      <c r="D5479" s="1" t="s">
        <v>3078</v>
      </c>
      <c r="E5479" s="17">
        <v>0.74305555555555602</v>
      </c>
      <c r="F5479" s="1" t="s">
        <v>11</v>
      </c>
    </row>
    <row r="5480" spans="2:6">
      <c r="B5480" s="1" t="s">
        <v>16770</v>
      </c>
      <c r="C5480" s="1">
        <v>1</v>
      </c>
      <c r="D5480" s="1" t="s">
        <v>13760</v>
      </c>
      <c r="E5480" s="17">
        <v>0.74306712962962995</v>
      </c>
      <c r="F5480" s="1" t="s">
        <v>11</v>
      </c>
    </row>
    <row r="5481" spans="2:6">
      <c r="B5481" s="1" t="s">
        <v>15038</v>
      </c>
      <c r="C5481" s="1">
        <v>1</v>
      </c>
      <c r="D5481" s="1" t="s">
        <v>13762</v>
      </c>
      <c r="E5481" s="17">
        <v>0.74315972222222204</v>
      </c>
      <c r="F5481" s="1" t="s">
        <v>11</v>
      </c>
    </row>
    <row r="5482" spans="2:6">
      <c r="B5482" s="1" t="s">
        <v>16742</v>
      </c>
      <c r="C5482" s="1">
        <v>1</v>
      </c>
      <c r="D5482" s="1" t="s">
        <v>3077</v>
      </c>
      <c r="E5482" s="17">
        <v>0.74320601851851897</v>
      </c>
      <c r="F5482" s="1" t="s">
        <v>11</v>
      </c>
    </row>
    <row r="5483" spans="2:6">
      <c r="B5483" s="1" t="s">
        <v>16771</v>
      </c>
      <c r="C5483" s="1">
        <v>1</v>
      </c>
      <c r="D5483" s="1" t="s">
        <v>13753</v>
      </c>
      <c r="E5483" s="17">
        <v>0.74325231481481502</v>
      </c>
      <c r="F5483" s="1" t="s">
        <v>11</v>
      </c>
    </row>
    <row r="5484" spans="2:6">
      <c r="B5484" s="1" t="s">
        <v>16772</v>
      </c>
      <c r="C5484" s="1">
        <v>1</v>
      </c>
      <c r="D5484" s="1" t="s">
        <v>13687</v>
      </c>
      <c r="E5484" s="17">
        <v>0.74333333333333296</v>
      </c>
      <c r="F5484" s="1" t="s">
        <v>11</v>
      </c>
    </row>
    <row r="5485" spans="2:6">
      <c r="B5485" s="1" t="s">
        <v>16766</v>
      </c>
      <c r="C5485" s="1">
        <v>1</v>
      </c>
      <c r="D5485" s="1" t="s">
        <v>3078</v>
      </c>
      <c r="E5485" s="17">
        <v>0.74348379629629602</v>
      </c>
      <c r="F5485" s="1" t="s">
        <v>11</v>
      </c>
    </row>
    <row r="5486" spans="2:6">
      <c r="B5486" s="1" t="s">
        <v>16767</v>
      </c>
      <c r="C5486" s="1">
        <v>1</v>
      </c>
      <c r="D5486" s="1" t="s">
        <v>3078</v>
      </c>
      <c r="E5486" s="17">
        <v>0.74355324074074103</v>
      </c>
      <c r="F5486" s="1" t="s">
        <v>11</v>
      </c>
    </row>
    <row r="5487" spans="2:6">
      <c r="B5487" s="1" t="s">
        <v>16369</v>
      </c>
      <c r="C5487" s="1">
        <v>2</v>
      </c>
      <c r="D5487" s="1" t="s">
        <v>3095</v>
      </c>
      <c r="E5487" s="17">
        <v>0.743611111111111</v>
      </c>
      <c r="F5487" s="1" t="s">
        <v>11</v>
      </c>
    </row>
    <row r="5488" spans="2:6">
      <c r="B5488" s="1" t="s">
        <v>14216</v>
      </c>
      <c r="C5488" s="1">
        <v>1</v>
      </c>
      <c r="D5488" s="1" t="s">
        <v>3078</v>
      </c>
      <c r="E5488" s="17">
        <v>0.74368055555555601</v>
      </c>
      <c r="F5488" s="1" t="s">
        <v>11</v>
      </c>
    </row>
    <row r="5489" spans="2:6">
      <c r="B5489" s="1" t="s">
        <v>16724</v>
      </c>
      <c r="C5489" s="1">
        <v>1</v>
      </c>
      <c r="D5489" s="1" t="s">
        <v>3078</v>
      </c>
      <c r="E5489" s="17">
        <v>0.74372685185185206</v>
      </c>
      <c r="F5489" s="1" t="s">
        <v>11</v>
      </c>
    </row>
    <row r="5490" spans="2:6">
      <c r="B5490" s="1" t="s">
        <v>16745</v>
      </c>
      <c r="C5490" s="1">
        <v>1</v>
      </c>
      <c r="D5490" s="1" t="s">
        <v>3078</v>
      </c>
      <c r="E5490" s="17">
        <v>0.74391203703703701</v>
      </c>
      <c r="F5490" s="1" t="s">
        <v>11</v>
      </c>
    </row>
    <row r="5491" spans="2:6">
      <c r="B5491" s="1" t="s">
        <v>16773</v>
      </c>
      <c r="C5491" s="1">
        <v>1</v>
      </c>
      <c r="D5491" s="1" t="s">
        <v>13760</v>
      </c>
      <c r="E5491" s="17">
        <v>0.74399305555555595</v>
      </c>
      <c r="F5491" s="1" t="s">
        <v>11</v>
      </c>
    </row>
    <row r="5492" spans="2:6">
      <c r="B5492" s="1" t="s">
        <v>16774</v>
      </c>
      <c r="C5492" s="1">
        <v>1</v>
      </c>
      <c r="D5492" s="1" t="s">
        <v>13760</v>
      </c>
      <c r="E5492" s="17">
        <v>0.74406249999999996</v>
      </c>
      <c r="F5492" s="1" t="s">
        <v>11</v>
      </c>
    </row>
    <row r="5493" spans="2:6">
      <c r="B5493" s="1" t="s">
        <v>15632</v>
      </c>
      <c r="C5493" s="1">
        <v>1</v>
      </c>
      <c r="D5493" s="1" t="s">
        <v>3095</v>
      </c>
      <c r="E5493" s="17">
        <v>0.74420138888888898</v>
      </c>
      <c r="F5493" s="1" t="s">
        <v>11</v>
      </c>
    </row>
    <row r="5494" spans="2:6">
      <c r="B5494" s="1" t="s">
        <v>16775</v>
      </c>
      <c r="C5494" s="1">
        <v>1</v>
      </c>
      <c r="D5494" s="1" t="s">
        <v>3076</v>
      </c>
      <c r="E5494" s="17">
        <v>0.74429398148148196</v>
      </c>
      <c r="F5494" s="1" t="s">
        <v>11</v>
      </c>
    </row>
    <row r="5495" spans="2:6">
      <c r="B5495" s="1" t="s">
        <v>16776</v>
      </c>
      <c r="C5495" s="1">
        <v>2</v>
      </c>
      <c r="D5495" s="1" t="s">
        <v>13753</v>
      </c>
      <c r="E5495" s="17">
        <v>0.744305555555556</v>
      </c>
      <c r="F5495" s="1" t="s">
        <v>11</v>
      </c>
    </row>
    <row r="5496" spans="2:6">
      <c r="B5496" s="1" t="s">
        <v>16777</v>
      </c>
      <c r="C5496" s="1">
        <v>1</v>
      </c>
      <c r="D5496" s="1" t="s">
        <v>13753</v>
      </c>
      <c r="E5496" s="17">
        <v>0.744340277777778</v>
      </c>
      <c r="F5496" s="1" t="s">
        <v>11</v>
      </c>
    </row>
    <row r="5497" spans="2:6">
      <c r="B5497" s="1" t="s">
        <v>16778</v>
      </c>
      <c r="C5497" s="1">
        <v>1</v>
      </c>
      <c r="D5497" s="1" t="s">
        <v>13753</v>
      </c>
      <c r="E5497" s="17">
        <v>0.74437500000000001</v>
      </c>
      <c r="F5497" s="1" t="s">
        <v>11</v>
      </c>
    </row>
    <row r="5498" spans="2:6">
      <c r="B5498" s="1" t="s">
        <v>16760</v>
      </c>
      <c r="C5498" s="1">
        <v>1</v>
      </c>
      <c r="D5498" s="1" t="s">
        <v>3078</v>
      </c>
      <c r="E5498" s="17">
        <v>0.74443287037036998</v>
      </c>
      <c r="F5498" s="1" t="s">
        <v>11</v>
      </c>
    </row>
    <row r="5499" spans="2:6">
      <c r="B5499" s="1" t="s">
        <v>15749</v>
      </c>
      <c r="C5499" s="1">
        <v>1</v>
      </c>
      <c r="D5499" s="1" t="s">
        <v>3078</v>
      </c>
      <c r="E5499" s="17">
        <v>0.74452546296296296</v>
      </c>
      <c r="F5499" s="1" t="s">
        <v>11</v>
      </c>
    </row>
    <row r="5500" spans="2:6">
      <c r="B5500" s="1" t="s">
        <v>16142</v>
      </c>
      <c r="C5500" s="1">
        <v>2</v>
      </c>
      <c r="D5500" s="1" t="s">
        <v>3095</v>
      </c>
      <c r="E5500" s="17">
        <v>0.74454861111111104</v>
      </c>
      <c r="F5500" s="1" t="s">
        <v>11</v>
      </c>
    </row>
    <row r="5501" spans="2:6">
      <c r="B5501" s="1" t="s">
        <v>16779</v>
      </c>
      <c r="C5501" s="1">
        <v>2</v>
      </c>
      <c r="D5501" s="1" t="s">
        <v>13687</v>
      </c>
      <c r="E5501" s="17">
        <v>0.74456018518518496</v>
      </c>
      <c r="F5501" s="1" t="s">
        <v>11</v>
      </c>
    </row>
    <row r="5502" spans="2:6">
      <c r="B5502" s="1" t="s">
        <v>16771</v>
      </c>
      <c r="C5502" s="1">
        <v>1</v>
      </c>
      <c r="D5502" s="1" t="s">
        <v>13746</v>
      </c>
      <c r="E5502" s="17">
        <v>0.74460648148148101</v>
      </c>
      <c r="F5502" s="1" t="s">
        <v>11</v>
      </c>
    </row>
    <row r="5503" spans="2:6">
      <c r="B5503" s="1" t="s">
        <v>16780</v>
      </c>
      <c r="C5503" s="1">
        <v>2</v>
      </c>
      <c r="D5503" s="1" t="s">
        <v>13687</v>
      </c>
      <c r="E5503" s="17">
        <v>0.74461805555555605</v>
      </c>
      <c r="F5503" s="1" t="s">
        <v>11</v>
      </c>
    </row>
    <row r="5504" spans="2:6">
      <c r="B5504" s="1" t="s">
        <v>16770</v>
      </c>
      <c r="C5504" s="1">
        <v>1</v>
      </c>
      <c r="D5504" s="1" t="s">
        <v>13746</v>
      </c>
      <c r="E5504" s="17">
        <v>0.74464120370370401</v>
      </c>
      <c r="F5504" s="1" t="s">
        <v>11</v>
      </c>
    </row>
    <row r="5505" spans="2:6">
      <c r="B5505" s="1" t="s">
        <v>16781</v>
      </c>
      <c r="C5505" s="1">
        <v>1</v>
      </c>
      <c r="D5505" s="1" t="s">
        <v>13760</v>
      </c>
      <c r="E5505" s="17">
        <v>0.74475694444444396</v>
      </c>
      <c r="F5505" s="1" t="s">
        <v>11</v>
      </c>
    </row>
    <row r="5506" spans="2:6">
      <c r="B5506" s="1" t="s">
        <v>16773</v>
      </c>
      <c r="C5506" s="1">
        <v>1</v>
      </c>
      <c r="D5506" s="1" t="s">
        <v>3078</v>
      </c>
      <c r="E5506" s="17">
        <v>0.744803240740741</v>
      </c>
      <c r="F5506" s="1" t="s">
        <v>11</v>
      </c>
    </row>
    <row r="5507" spans="2:6">
      <c r="B5507" s="1" t="s">
        <v>16780</v>
      </c>
      <c r="C5507" s="1">
        <v>2</v>
      </c>
      <c r="D5507" s="1" t="s">
        <v>13762</v>
      </c>
      <c r="E5507" s="17">
        <v>0.744803240740741</v>
      </c>
      <c r="F5507" s="1" t="s">
        <v>11</v>
      </c>
    </row>
    <row r="5508" spans="2:6">
      <c r="B5508" s="1" t="s">
        <v>16774</v>
      </c>
      <c r="C5508" s="1">
        <v>1</v>
      </c>
      <c r="D5508" s="1" t="s">
        <v>3095</v>
      </c>
      <c r="E5508" s="17">
        <v>0.74483796296296301</v>
      </c>
      <c r="F5508" s="1" t="s">
        <v>11</v>
      </c>
    </row>
    <row r="5509" spans="2:6">
      <c r="B5509" s="1" t="s">
        <v>16778</v>
      </c>
      <c r="C5509" s="1">
        <v>1</v>
      </c>
      <c r="D5509" s="1" t="s">
        <v>3078</v>
      </c>
      <c r="E5509" s="17">
        <v>0.74496527777777799</v>
      </c>
      <c r="F5509" s="1" t="s">
        <v>11</v>
      </c>
    </row>
    <row r="5510" spans="2:6">
      <c r="B5510" s="1" t="s">
        <v>16782</v>
      </c>
      <c r="C5510" s="1">
        <v>1</v>
      </c>
      <c r="D5510" s="1" t="s">
        <v>13687</v>
      </c>
      <c r="E5510" s="17">
        <v>0.74497685185185203</v>
      </c>
      <c r="F5510" s="1" t="s">
        <v>11</v>
      </c>
    </row>
    <row r="5511" spans="2:6">
      <c r="B5511" s="1" t="s">
        <v>16776</v>
      </c>
      <c r="C5511" s="1">
        <v>2</v>
      </c>
      <c r="D5511" s="1" t="s">
        <v>3078</v>
      </c>
      <c r="E5511" s="17">
        <v>0.74502314814814796</v>
      </c>
      <c r="F5511" s="1" t="s">
        <v>11</v>
      </c>
    </row>
    <row r="5512" spans="2:6">
      <c r="B5512" s="1" t="s">
        <v>13877</v>
      </c>
      <c r="C5512" s="1">
        <v>1</v>
      </c>
      <c r="D5512" s="1" t="s">
        <v>13762</v>
      </c>
      <c r="E5512" s="17">
        <v>0.74506944444444401</v>
      </c>
      <c r="F5512" s="1" t="s">
        <v>11</v>
      </c>
    </row>
    <row r="5513" spans="2:6">
      <c r="B5513" s="1" t="s">
        <v>16777</v>
      </c>
      <c r="C5513" s="1">
        <v>1</v>
      </c>
      <c r="D5513" s="1" t="s">
        <v>3078</v>
      </c>
      <c r="E5513" s="17">
        <v>0.74519675925925899</v>
      </c>
      <c r="F5513" s="1" t="s">
        <v>11</v>
      </c>
    </row>
    <row r="5514" spans="2:6">
      <c r="B5514" s="1" t="s">
        <v>16746</v>
      </c>
      <c r="C5514" s="1">
        <v>1</v>
      </c>
      <c r="D5514" s="1" t="s">
        <v>3078</v>
      </c>
      <c r="E5514" s="17">
        <v>0.745231481481481</v>
      </c>
      <c r="F5514" s="1" t="s">
        <v>11</v>
      </c>
    </row>
    <row r="5515" spans="2:6">
      <c r="B5515" s="1" t="s">
        <v>16783</v>
      </c>
      <c r="C5515" s="1">
        <v>1</v>
      </c>
      <c r="D5515" s="1" t="s">
        <v>3076</v>
      </c>
      <c r="E5515" s="17">
        <v>0.74525462962962996</v>
      </c>
      <c r="F5515" s="1" t="s">
        <v>11</v>
      </c>
    </row>
    <row r="5516" spans="2:6">
      <c r="B5516" s="1" t="s">
        <v>16784</v>
      </c>
      <c r="C5516" s="1">
        <v>1</v>
      </c>
      <c r="D5516" s="1" t="s">
        <v>13687</v>
      </c>
      <c r="E5516" s="17">
        <v>0.74528935185185197</v>
      </c>
      <c r="F5516" s="1" t="s">
        <v>11</v>
      </c>
    </row>
    <row r="5517" spans="2:6">
      <c r="B5517" s="1" t="s">
        <v>16782</v>
      </c>
      <c r="C5517" s="1">
        <v>1</v>
      </c>
      <c r="D5517" s="1" t="s">
        <v>3095</v>
      </c>
      <c r="E5517" s="17">
        <v>0.74546296296296299</v>
      </c>
      <c r="F5517" s="1" t="s">
        <v>11</v>
      </c>
    </row>
    <row r="5518" spans="2:6">
      <c r="B5518" s="1" t="s">
        <v>13979</v>
      </c>
      <c r="C5518" s="1">
        <v>1</v>
      </c>
      <c r="D5518" s="1" t="s">
        <v>3095</v>
      </c>
      <c r="E5518" s="17">
        <v>0.74552083333333297</v>
      </c>
      <c r="F5518" s="1" t="s">
        <v>11</v>
      </c>
    </row>
    <row r="5519" spans="2:6">
      <c r="B5519" s="1" t="s">
        <v>16785</v>
      </c>
      <c r="C5519" s="1">
        <v>1</v>
      </c>
      <c r="D5519" s="1" t="s">
        <v>13760</v>
      </c>
      <c r="E5519" s="17">
        <v>0.74554398148148104</v>
      </c>
      <c r="F5519" s="1" t="s">
        <v>11</v>
      </c>
    </row>
    <row r="5520" spans="2:6">
      <c r="B5520" s="1" t="s">
        <v>16786</v>
      </c>
      <c r="C5520" s="1">
        <v>1</v>
      </c>
      <c r="D5520" s="1" t="s">
        <v>13753</v>
      </c>
      <c r="E5520" s="17">
        <v>0.74561342592592605</v>
      </c>
      <c r="F5520" s="1" t="s">
        <v>11</v>
      </c>
    </row>
    <row r="5521" spans="2:6">
      <c r="B5521" s="1" t="s">
        <v>16787</v>
      </c>
      <c r="C5521" s="1">
        <v>5</v>
      </c>
      <c r="D5521" s="1" t="s">
        <v>13753</v>
      </c>
      <c r="E5521" s="17">
        <v>0.745729166666667</v>
      </c>
      <c r="F5521" s="1" t="s">
        <v>11</v>
      </c>
    </row>
    <row r="5522" spans="2:6">
      <c r="B5522" s="1" t="s">
        <v>16788</v>
      </c>
      <c r="C5522" s="1">
        <v>1</v>
      </c>
      <c r="D5522" s="1" t="s">
        <v>13753</v>
      </c>
      <c r="E5522" s="17">
        <v>0.74593750000000003</v>
      </c>
      <c r="F5522" s="1" t="s">
        <v>11</v>
      </c>
    </row>
    <row r="5523" spans="2:6">
      <c r="B5523" s="1" t="s">
        <v>16789</v>
      </c>
      <c r="C5523" s="1">
        <v>1</v>
      </c>
      <c r="D5523" s="1" t="s">
        <v>13753</v>
      </c>
      <c r="E5523" s="17">
        <v>0.74618055555555596</v>
      </c>
      <c r="F5523" s="1" t="s">
        <v>11</v>
      </c>
    </row>
    <row r="5524" spans="2:6">
      <c r="B5524" s="1" t="s">
        <v>16790</v>
      </c>
      <c r="C5524" s="1">
        <v>2</v>
      </c>
      <c r="D5524" s="1" t="s">
        <v>3077</v>
      </c>
      <c r="E5524" s="17">
        <v>0.74623842592592604</v>
      </c>
      <c r="F5524" s="1" t="s">
        <v>11</v>
      </c>
    </row>
    <row r="5525" spans="2:6">
      <c r="B5525" s="1" t="s">
        <v>16791</v>
      </c>
      <c r="C5525" s="1">
        <v>1</v>
      </c>
      <c r="D5525" s="1" t="s">
        <v>13753</v>
      </c>
      <c r="E5525" s="17">
        <v>0.74628472222222197</v>
      </c>
      <c r="F5525" s="1" t="s">
        <v>11</v>
      </c>
    </row>
    <row r="5526" spans="2:6">
      <c r="B5526" s="1" t="s">
        <v>16789</v>
      </c>
      <c r="C5526" s="1">
        <v>1</v>
      </c>
      <c r="D5526" s="1" t="s">
        <v>13746</v>
      </c>
      <c r="E5526" s="17">
        <v>0.74633101851851802</v>
      </c>
      <c r="F5526" s="1" t="s">
        <v>11</v>
      </c>
    </row>
    <row r="5527" spans="2:6">
      <c r="B5527" s="1" t="s">
        <v>16792</v>
      </c>
      <c r="C5527" s="1">
        <v>1</v>
      </c>
      <c r="D5527" s="1" t="s">
        <v>13753</v>
      </c>
      <c r="E5527" s="17">
        <v>0.74636574074074102</v>
      </c>
      <c r="F5527" s="1" t="s">
        <v>11</v>
      </c>
    </row>
    <row r="5528" spans="2:6">
      <c r="B5528" s="1" t="s">
        <v>16775</v>
      </c>
      <c r="C5528" s="1">
        <v>1</v>
      </c>
      <c r="D5528" s="1" t="s">
        <v>13746</v>
      </c>
      <c r="E5528" s="17">
        <v>0.74636574074074102</v>
      </c>
      <c r="F5528" s="1" t="s">
        <v>11</v>
      </c>
    </row>
    <row r="5529" spans="2:6">
      <c r="B5529" s="1" t="s">
        <v>16682</v>
      </c>
      <c r="C5529" s="1">
        <v>1</v>
      </c>
      <c r="D5529" s="1" t="s">
        <v>3078</v>
      </c>
      <c r="E5529" s="17">
        <v>0.74641203703703696</v>
      </c>
      <c r="F5529" s="1" t="s">
        <v>11</v>
      </c>
    </row>
    <row r="5530" spans="2:6">
      <c r="B5530" s="1" t="s">
        <v>16793</v>
      </c>
      <c r="C5530" s="1">
        <v>1</v>
      </c>
      <c r="D5530" s="1" t="s">
        <v>13753</v>
      </c>
      <c r="E5530" s="17">
        <v>0.74646990740740704</v>
      </c>
      <c r="F5530" s="1" t="s">
        <v>11</v>
      </c>
    </row>
    <row r="5531" spans="2:6">
      <c r="B5531" s="1" t="s">
        <v>16794</v>
      </c>
      <c r="C5531" s="1">
        <v>1</v>
      </c>
      <c r="D5531" s="1" t="s">
        <v>3076</v>
      </c>
      <c r="E5531" s="17">
        <v>0.74652777777777801</v>
      </c>
      <c r="F5531" s="1" t="s">
        <v>11</v>
      </c>
    </row>
    <row r="5532" spans="2:6">
      <c r="B5532" s="1" t="s">
        <v>16795</v>
      </c>
      <c r="C5532" s="1">
        <v>1</v>
      </c>
      <c r="D5532" s="1" t="s">
        <v>13753</v>
      </c>
      <c r="E5532" s="17">
        <v>0.74664351851851896</v>
      </c>
      <c r="F5532" s="1" t="s">
        <v>11</v>
      </c>
    </row>
    <row r="5533" spans="2:6">
      <c r="B5533" s="1" t="s">
        <v>16796</v>
      </c>
      <c r="C5533" s="1">
        <v>1</v>
      </c>
      <c r="D5533" s="1" t="s">
        <v>13753</v>
      </c>
      <c r="E5533" s="17">
        <v>0.74679398148148102</v>
      </c>
      <c r="F5533" s="1" t="s">
        <v>11</v>
      </c>
    </row>
    <row r="5534" spans="2:6">
      <c r="B5534" s="1" t="s">
        <v>16797</v>
      </c>
      <c r="C5534" s="1">
        <v>1</v>
      </c>
      <c r="D5534" s="1" t="s">
        <v>13753</v>
      </c>
      <c r="E5534" s="17">
        <v>0.74684027777777795</v>
      </c>
      <c r="F5534" s="1" t="s">
        <v>11</v>
      </c>
    </row>
    <row r="5535" spans="2:6">
      <c r="B5535" s="1" t="s">
        <v>16798</v>
      </c>
      <c r="C5535" s="1">
        <v>1</v>
      </c>
      <c r="D5535" s="1" t="s">
        <v>13760</v>
      </c>
      <c r="E5535" s="17">
        <v>0.74688657407407399</v>
      </c>
      <c r="F5535" s="1" t="s">
        <v>11</v>
      </c>
    </row>
    <row r="5536" spans="2:6">
      <c r="B5536" s="1" t="s">
        <v>16761</v>
      </c>
      <c r="C5536" s="1">
        <v>1</v>
      </c>
      <c r="D5536" s="1" t="s">
        <v>13746</v>
      </c>
      <c r="E5536" s="17">
        <v>0.74690972222222196</v>
      </c>
      <c r="F5536" s="1" t="s">
        <v>11</v>
      </c>
    </row>
    <row r="5537" spans="2:6">
      <c r="B5537" s="1" t="s">
        <v>16799</v>
      </c>
      <c r="C5537" s="1">
        <v>1</v>
      </c>
      <c r="D5537" s="1" t="s">
        <v>13753</v>
      </c>
      <c r="E5537" s="17">
        <v>0.74693287037037004</v>
      </c>
      <c r="F5537" s="1" t="s">
        <v>11</v>
      </c>
    </row>
    <row r="5538" spans="2:6">
      <c r="B5538" s="1" t="s">
        <v>16800</v>
      </c>
      <c r="C5538" s="1">
        <v>1</v>
      </c>
      <c r="D5538" s="1" t="s">
        <v>13760</v>
      </c>
      <c r="E5538" s="17">
        <v>0.74693287037037004</v>
      </c>
      <c r="F5538" s="1" t="s">
        <v>11</v>
      </c>
    </row>
    <row r="5539" spans="2:6">
      <c r="B5539" s="1" t="s">
        <v>16801</v>
      </c>
      <c r="C5539" s="1">
        <v>1</v>
      </c>
      <c r="D5539" s="1" t="s">
        <v>13687</v>
      </c>
      <c r="E5539" s="17">
        <v>0.74702546296296302</v>
      </c>
      <c r="F5539" s="1" t="s">
        <v>11</v>
      </c>
    </row>
    <row r="5540" spans="2:6">
      <c r="B5540" s="1" t="s">
        <v>16786</v>
      </c>
      <c r="C5540" s="1">
        <v>1</v>
      </c>
      <c r="D5540" s="1" t="s">
        <v>3077</v>
      </c>
      <c r="E5540" s="17">
        <v>0.74725694444444402</v>
      </c>
      <c r="F5540" s="1" t="s">
        <v>11</v>
      </c>
    </row>
    <row r="5541" spans="2:6">
      <c r="B5541" s="1" t="s">
        <v>16788</v>
      </c>
      <c r="C5541" s="1">
        <v>1</v>
      </c>
      <c r="D5541" s="1" t="s">
        <v>3078</v>
      </c>
      <c r="E5541" s="17">
        <v>0.74736111111111103</v>
      </c>
      <c r="F5541" s="1" t="s">
        <v>11</v>
      </c>
    </row>
    <row r="5542" spans="2:6">
      <c r="B5542" s="1" t="s">
        <v>16791</v>
      </c>
      <c r="C5542" s="1">
        <v>1</v>
      </c>
      <c r="D5542" s="1" t="s">
        <v>13746</v>
      </c>
      <c r="E5542" s="17">
        <v>0.74737268518518496</v>
      </c>
      <c r="F5542" s="1" t="s">
        <v>11</v>
      </c>
    </row>
    <row r="5543" spans="2:6">
      <c r="B5543" s="1" t="s">
        <v>16319</v>
      </c>
      <c r="C5543" s="1">
        <v>1</v>
      </c>
      <c r="D5543" s="1" t="s">
        <v>3095</v>
      </c>
      <c r="E5543" s="17">
        <v>0.74739583333333304</v>
      </c>
      <c r="F5543" s="1" t="s">
        <v>11</v>
      </c>
    </row>
    <row r="5544" spans="2:6">
      <c r="B5544" s="1" t="s">
        <v>14915</v>
      </c>
      <c r="C5544" s="1">
        <v>1</v>
      </c>
      <c r="D5544" s="1" t="s">
        <v>3077</v>
      </c>
      <c r="E5544" s="17">
        <v>0.74740740740740697</v>
      </c>
      <c r="F5544" s="1" t="s">
        <v>11</v>
      </c>
    </row>
    <row r="5545" spans="2:6">
      <c r="B5545" s="1" t="s">
        <v>16769</v>
      </c>
      <c r="C5545" s="1">
        <v>1</v>
      </c>
      <c r="D5545" s="1" t="s">
        <v>3077</v>
      </c>
      <c r="E5545" s="17">
        <v>0.74747685185185198</v>
      </c>
      <c r="F5545" s="1" t="s">
        <v>11</v>
      </c>
    </row>
    <row r="5546" spans="2:6">
      <c r="B5546" s="1" t="s">
        <v>16707</v>
      </c>
      <c r="C5546" s="1">
        <v>2</v>
      </c>
      <c r="D5546" s="1" t="s">
        <v>13746</v>
      </c>
      <c r="E5546" s="17">
        <v>0.74748842592592601</v>
      </c>
      <c r="F5546" s="1" t="s">
        <v>11</v>
      </c>
    </row>
    <row r="5547" spans="2:6">
      <c r="B5547" s="1" t="s">
        <v>16802</v>
      </c>
      <c r="C5547" s="1">
        <v>1</v>
      </c>
      <c r="D5547" s="1" t="s">
        <v>13753</v>
      </c>
      <c r="E5547" s="17">
        <v>0.74758101851851899</v>
      </c>
      <c r="F5547" s="1" t="s">
        <v>11</v>
      </c>
    </row>
    <row r="5548" spans="2:6">
      <c r="B5548" s="1" t="s">
        <v>16235</v>
      </c>
      <c r="C5548" s="1">
        <v>1</v>
      </c>
      <c r="D5548" s="1" t="s">
        <v>13746</v>
      </c>
      <c r="E5548" s="17">
        <v>0.74760416666666696</v>
      </c>
      <c r="F5548" s="1" t="s">
        <v>11</v>
      </c>
    </row>
    <row r="5549" spans="2:6">
      <c r="B5549" s="1" t="s">
        <v>16803</v>
      </c>
      <c r="C5549" s="1">
        <v>1</v>
      </c>
      <c r="D5549" s="1" t="s">
        <v>13753</v>
      </c>
      <c r="E5549" s="17">
        <v>0.74762731481481504</v>
      </c>
      <c r="F5549" s="1" t="s">
        <v>11</v>
      </c>
    </row>
    <row r="5550" spans="2:6">
      <c r="B5550" s="1" t="s">
        <v>16796</v>
      </c>
      <c r="C5550" s="1">
        <v>1</v>
      </c>
      <c r="D5550" s="1" t="s">
        <v>3078</v>
      </c>
      <c r="E5550" s="17">
        <v>0.74762731481481504</v>
      </c>
      <c r="F5550" s="1" t="s">
        <v>11</v>
      </c>
    </row>
    <row r="5551" spans="2:6">
      <c r="B5551" s="1" t="s">
        <v>16715</v>
      </c>
      <c r="C5551" s="1">
        <v>2</v>
      </c>
      <c r="D5551" s="1" t="s">
        <v>13762</v>
      </c>
      <c r="E5551" s="17">
        <v>0.74763888888888896</v>
      </c>
      <c r="F5551" s="1" t="s">
        <v>11</v>
      </c>
    </row>
    <row r="5552" spans="2:6">
      <c r="B5552" s="1" t="s">
        <v>16804</v>
      </c>
      <c r="C5552" s="1">
        <v>1</v>
      </c>
      <c r="D5552" s="1" t="s">
        <v>13753</v>
      </c>
      <c r="E5552" s="17">
        <v>0.74767361111111097</v>
      </c>
      <c r="F5552" s="1" t="s">
        <v>11</v>
      </c>
    </row>
    <row r="5553" spans="2:6">
      <c r="B5553" s="1" t="s">
        <v>16801</v>
      </c>
      <c r="C5553" s="1">
        <v>1</v>
      </c>
      <c r="D5553" s="1" t="s">
        <v>3095</v>
      </c>
      <c r="E5553" s="17">
        <v>0.74768518518518501</v>
      </c>
      <c r="F5553" s="1" t="s">
        <v>11</v>
      </c>
    </row>
    <row r="5554" spans="2:6">
      <c r="B5554" s="1" t="s">
        <v>16805</v>
      </c>
      <c r="C5554" s="1">
        <v>1</v>
      </c>
      <c r="D5554" s="1" t="s">
        <v>13753</v>
      </c>
      <c r="E5554" s="17">
        <v>0.74780092592592595</v>
      </c>
      <c r="F5554" s="1" t="s">
        <v>11</v>
      </c>
    </row>
    <row r="5555" spans="2:6">
      <c r="B5555" s="1" t="s">
        <v>16438</v>
      </c>
      <c r="C5555" s="1">
        <v>5</v>
      </c>
      <c r="D5555" s="1" t="s">
        <v>3095</v>
      </c>
      <c r="E5555" s="17">
        <v>0.74780092592592595</v>
      </c>
      <c r="F5555" s="1" t="s">
        <v>11</v>
      </c>
    </row>
    <row r="5556" spans="2:6">
      <c r="B5556" s="1" t="s">
        <v>16792</v>
      </c>
      <c r="C5556" s="1">
        <v>1</v>
      </c>
      <c r="D5556" s="1" t="s">
        <v>13746</v>
      </c>
      <c r="E5556" s="17">
        <v>0.74783564814814796</v>
      </c>
      <c r="F5556" s="1" t="s">
        <v>11</v>
      </c>
    </row>
    <row r="5557" spans="2:6">
      <c r="B5557" s="1" t="s">
        <v>16806</v>
      </c>
      <c r="C5557" s="1">
        <v>1</v>
      </c>
      <c r="D5557" s="1" t="s">
        <v>13753</v>
      </c>
      <c r="E5557" s="17">
        <v>0.74785879629629604</v>
      </c>
      <c r="F5557" s="1" t="s">
        <v>11</v>
      </c>
    </row>
    <row r="5558" spans="2:6">
      <c r="B5558" s="1" t="s">
        <v>16807</v>
      </c>
      <c r="C5558" s="1">
        <v>1</v>
      </c>
      <c r="D5558" s="1" t="s">
        <v>13753</v>
      </c>
      <c r="E5558" s="17">
        <v>0.74790509259259297</v>
      </c>
      <c r="F5558" s="1" t="s">
        <v>11</v>
      </c>
    </row>
    <row r="5559" spans="2:6">
      <c r="B5559" s="1" t="s">
        <v>16808</v>
      </c>
      <c r="C5559" s="1">
        <v>1</v>
      </c>
      <c r="D5559" s="1" t="s">
        <v>13687</v>
      </c>
      <c r="E5559" s="17">
        <v>0.74793981481481497</v>
      </c>
      <c r="F5559" s="1" t="s">
        <v>11</v>
      </c>
    </row>
    <row r="5560" spans="2:6">
      <c r="B5560" s="1" t="s">
        <v>16793</v>
      </c>
      <c r="C5560" s="1">
        <v>1</v>
      </c>
      <c r="D5560" s="1" t="s">
        <v>3078</v>
      </c>
      <c r="E5560" s="17">
        <v>0.74795138888888901</v>
      </c>
      <c r="F5560" s="1" t="s">
        <v>11</v>
      </c>
    </row>
    <row r="5561" spans="2:6">
      <c r="B5561" s="1" t="s">
        <v>16795</v>
      </c>
      <c r="C5561" s="1">
        <v>1</v>
      </c>
      <c r="D5561" s="1" t="s">
        <v>3078</v>
      </c>
      <c r="E5561" s="17">
        <v>0.74804398148148099</v>
      </c>
      <c r="F5561" s="1" t="s">
        <v>11</v>
      </c>
    </row>
    <row r="5562" spans="2:6">
      <c r="B5562" s="1" t="s">
        <v>15007</v>
      </c>
      <c r="C5562" s="1">
        <v>1</v>
      </c>
      <c r="D5562" s="1" t="s">
        <v>13746</v>
      </c>
      <c r="E5562" s="17">
        <v>0.748344907407407</v>
      </c>
      <c r="F5562" s="1" t="s">
        <v>11</v>
      </c>
    </row>
    <row r="5563" spans="2:6">
      <c r="B5563" s="1" t="s">
        <v>16797</v>
      </c>
      <c r="C5563" s="1">
        <v>1</v>
      </c>
      <c r="D5563" s="1" t="s">
        <v>3078</v>
      </c>
      <c r="E5563" s="17">
        <v>0.74836805555555597</v>
      </c>
      <c r="F5563" s="1" t="s">
        <v>11</v>
      </c>
    </row>
    <row r="5564" spans="2:6">
      <c r="B5564" s="1" t="s">
        <v>16785</v>
      </c>
      <c r="C5564" s="1">
        <v>1</v>
      </c>
      <c r="D5564" s="1" t="s">
        <v>13746</v>
      </c>
      <c r="E5564" s="17">
        <v>0.74848379629629602</v>
      </c>
      <c r="F5564" s="1" t="s">
        <v>11</v>
      </c>
    </row>
    <row r="5565" spans="2:6">
      <c r="B5565" s="1" t="s">
        <v>16207</v>
      </c>
      <c r="C5565" s="1">
        <v>1</v>
      </c>
      <c r="D5565" s="1" t="s">
        <v>13762</v>
      </c>
      <c r="E5565" s="17">
        <v>0.74856481481481496</v>
      </c>
      <c r="F5565" s="1" t="s">
        <v>11</v>
      </c>
    </row>
    <row r="5566" spans="2:6">
      <c r="B5566" s="1" t="s">
        <v>16798</v>
      </c>
      <c r="C5566" s="1">
        <v>1</v>
      </c>
      <c r="D5566" s="1" t="s">
        <v>3078</v>
      </c>
      <c r="E5566" s="17">
        <v>0.74858796296296304</v>
      </c>
      <c r="F5566" s="1" t="s">
        <v>11</v>
      </c>
    </row>
    <row r="5567" spans="2:6">
      <c r="B5567" s="1" t="s">
        <v>16753</v>
      </c>
      <c r="C5567" s="1">
        <v>5</v>
      </c>
      <c r="D5567" s="1" t="s">
        <v>3078</v>
      </c>
      <c r="E5567" s="17">
        <v>0.74866898148148198</v>
      </c>
      <c r="F5567" s="1" t="s">
        <v>11</v>
      </c>
    </row>
    <row r="5568" spans="2:6">
      <c r="B5568" s="1" t="s">
        <v>16794</v>
      </c>
      <c r="C5568" s="1">
        <v>1</v>
      </c>
      <c r="D5568" s="1" t="s">
        <v>3077</v>
      </c>
      <c r="E5568" s="17">
        <v>0.74866898148148198</v>
      </c>
      <c r="F5568" s="1" t="s">
        <v>11</v>
      </c>
    </row>
    <row r="5569" spans="2:6">
      <c r="B5569" s="1" t="s">
        <v>16809</v>
      </c>
      <c r="C5569" s="1">
        <v>1</v>
      </c>
      <c r="D5569" s="1" t="s">
        <v>13753</v>
      </c>
      <c r="E5569" s="17">
        <v>0.74869212962963005</v>
      </c>
      <c r="F5569" s="1" t="s">
        <v>11</v>
      </c>
    </row>
    <row r="5570" spans="2:6">
      <c r="B5570" s="1" t="s">
        <v>16810</v>
      </c>
      <c r="C5570" s="1">
        <v>5</v>
      </c>
      <c r="D5570" s="1" t="s">
        <v>13753</v>
      </c>
      <c r="E5570" s="17">
        <v>0.74877314814814799</v>
      </c>
      <c r="F5570" s="1" t="s">
        <v>11</v>
      </c>
    </row>
    <row r="5571" spans="2:6">
      <c r="B5571" s="1" t="s">
        <v>16811</v>
      </c>
      <c r="C5571" s="1">
        <v>5</v>
      </c>
      <c r="D5571" s="1" t="s">
        <v>13753</v>
      </c>
      <c r="E5571" s="17">
        <v>0.74909722222222197</v>
      </c>
      <c r="F5571" s="1" t="s">
        <v>11</v>
      </c>
    </row>
    <row r="5572" spans="2:6">
      <c r="B5572" s="1" t="s">
        <v>16812</v>
      </c>
      <c r="C5572" s="1">
        <v>1</v>
      </c>
      <c r="D5572" s="1" t="s">
        <v>13753</v>
      </c>
      <c r="E5572" s="17">
        <v>0.74928240740740704</v>
      </c>
      <c r="F5572" s="1" t="s">
        <v>11</v>
      </c>
    </row>
    <row r="5573" spans="2:6">
      <c r="B5573" s="1" t="s">
        <v>16806</v>
      </c>
      <c r="C5573" s="1">
        <v>1</v>
      </c>
      <c r="D5573" s="1" t="s">
        <v>3077</v>
      </c>
      <c r="E5573" s="17">
        <v>0.74945601851851895</v>
      </c>
      <c r="F5573" s="1" t="s">
        <v>11</v>
      </c>
    </row>
    <row r="5574" spans="2:6">
      <c r="B5574" s="1" t="s">
        <v>16810</v>
      </c>
      <c r="C5574" s="1">
        <v>5</v>
      </c>
      <c r="D5574" s="1" t="s">
        <v>3078</v>
      </c>
      <c r="E5574" s="17">
        <v>0.74952546296296296</v>
      </c>
      <c r="F5574" s="1" t="s">
        <v>11</v>
      </c>
    </row>
    <row r="5575" spans="2:6">
      <c r="B5575" s="1" t="s">
        <v>16813</v>
      </c>
      <c r="C5575" s="1">
        <v>1</v>
      </c>
      <c r="D5575" s="1" t="s">
        <v>13687</v>
      </c>
      <c r="E5575" s="17">
        <v>0.74956018518518497</v>
      </c>
      <c r="F5575" s="1" t="s">
        <v>11</v>
      </c>
    </row>
    <row r="5576" spans="2:6">
      <c r="B5576" s="1" t="s">
        <v>16814</v>
      </c>
      <c r="C5576" s="1">
        <v>1</v>
      </c>
      <c r="D5576" s="1" t="s">
        <v>13687</v>
      </c>
      <c r="E5576" s="17">
        <v>0.74961805555555605</v>
      </c>
      <c r="F5576" s="1" t="s">
        <v>11</v>
      </c>
    </row>
    <row r="5577" spans="2:6">
      <c r="B5577" s="1" t="s">
        <v>16808</v>
      </c>
      <c r="C5577" s="1">
        <v>1</v>
      </c>
      <c r="D5577" s="1" t="s">
        <v>13762</v>
      </c>
      <c r="E5577" s="17">
        <v>0.74962962962962998</v>
      </c>
      <c r="F5577" s="1" t="s">
        <v>11</v>
      </c>
    </row>
    <row r="5578" spans="2:6">
      <c r="B5578" s="1" t="s">
        <v>16802</v>
      </c>
      <c r="C5578" s="1">
        <v>1</v>
      </c>
      <c r="D5578" s="1" t="s">
        <v>3095</v>
      </c>
      <c r="E5578" s="17">
        <v>0.74968749999999995</v>
      </c>
      <c r="F5578" s="1" t="s">
        <v>11</v>
      </c>
    </row>
    <row r="5579" spans="2:6">
      <c r="B5579" s="1" t="s">
        <v>16814</v>
      </c>
      <c r="C5579" s="1">
        <v>1</v>
      </c>
      <c r="D5579" s="1" t="s">
        <v>13762</v>
      </c>
      <c r="E5579" s="17">
        <v>0.74975694444444396</v>
      </c>
      <c r="F5579" s="1" t="s">
        <v>11</v>
      </c>
    </row>
    <row r="5580" spans="2:6">
      <c r="B5580" s="1" t="s">
        <v>16815</v>
      </c>
      <c r="C5580" s="1">
        <v>1</v>
      </c>
      <c r="D5580" s="1" t="s">
        <v>3076</v>
      </c>
      <c r="E5580" s="17">
        <v>0.749768518518519</v>
      </c>
      <c r="F5580" s="1" t="s">
        <v>11</v>
      </c>
    </row>
    <row r="5581" spans="2:6">
      <c r="B5581" s="1" t="s">
        <v>16816</v>
      </c>
      <c r="C5581" s="1">
        <v>5</v>
      </c>
      <c r="D5581" s="1" t="s">
        <v>13753</v>
      </c>
      <c r="E5581" s="17">
        <v>0.74982638888888897</v>
      </c>
      <c r="F5581" s="1" t="s">
        <v>11</v>
      </c>
    </row>
    <row r="5582" spans="2:6">
      <c r="B5582" s="1" t="s">
        <v>16817</v>
      </c>
      <c r="C5582" s="1">
        <v>1</v>
      </c>
      <c r="D5582" s="1" t="s">
        <v>13753</v>
      </c>
      <c r="E5582" s="17">
        <v>0.74989583333333298</v>
      </c>
      <c r="F5582" s="1" t="s">
        <v>11</v>
      </c>
    </row>
    <row r="5583" spans="2:6">
      <c r="B5583" s="1" t="s">
        <v>16818</v>
      </c>
      <c r="C5583" s="1">
        <v>1</v>
      </c>
      <c r="D5583" s="1" t="s">
        <v>13753</v>
      </c>
      <c r="E5583" s="17">
        <v>0.74995370370370396</v>
      </c>
      <c r="F5583" s="1" t="s">
        <v>11</v>
      </c>
    </row>
    <row r="5584" spans="2:6">
      <c r="B5584" s="1" t="s">
        <v>16819</v>
      </c>
      <c r="C5584" s="1">
        <v>2</v>
      </c>
      <c r="D5584" s="1" t="s">
        <v>3076</v>
      </c>
      <c r="E5584" s="17">
        <v>0.74996527777777799</v>
      </c>
      <c r="F5584" s="1" t="s">
        <v>11</v>
      </c>
    </row>
    <row r="5585" spans="2:6">
      <c r="B5585" s="1" t="s">
        <v>16820</v>
      </c>
      <c r="C5585" s="1">
        <v>1</v>
      </c>
      <c r="D5585" s="1" t="s">
        <v>13753</v>
      </c>
      <c r="E5585" s="17">
        <v>0.75</v>
      </c>
      <c r="F5585" s="1" t="s">
        <v>12</v>
      </c>
    </row>
    <row r="5586" spans="2:6">
      <c r="B5586" s="1" t="s">
        <v>15186</v>
      </c>
      <c r="C5586" s="1">
        <v>5</v>
      </c>
      <c r="D5586" s="1" t="s">
        <v>3078</v>
      </c>
      <c r="E5586" s="17">
        <v>0.75005787037036997</v>
      </c>
      <c r="F5586" s="1" t="s">
        <v>12</v>
      </c>
    </row>
    <row r="5587" spans="2:6">
      <c r="B5587" s="1" t="s">
        <v>16821</v>
      </c>
      <c r="C5587" s="1">
        <v>1</v>
      </c>
      <c r="D5587" s="1" t="s">
        <v>13760</v>
      </c>
      <c r="E5587" s="17">
        <v>0.75017361111111103</v>
      </c>
      <c r="F5587" s="1" t="s">
        <v>12</v>
      </c>
    </row>
    <row r="5588" spans="2:6">
      <c r="B5588" s="1" t="s">
        <v>16822</v>
      </c>
      <c r="C5588" s="1">
        <v>1</v>
      </c>
      <c r="D5588" s="1" t="s">
        <v>13753</v>
      </c>
      <c r="E5588" s="17">
        <v>0.75027777777777804</v>
      </c>
      <c r="F5588" s="1" t="s">
        <v>12</v>
      </c>
    </row>
    <row r="5589" spans="2:6">
      <c r="B5589" s="1" t="s">
        <v>16809</v>
      </c>
      <c r="C5589" s="1">
        <v>1</v>
      </c>
      <c r="D5589" s="1" t="s">
        <v>3077</v>
      </c>
      <c r="E5589" s="17">
        <v>0.75035879629629598</v>
      </c>
      <c r="F5589" s="1" t="s">
        <v>12</v>
      </c>
    </row>
    <row r="5590" spans="2:6">
      <c r="B5590" s="1" t="s">
        <v>16823</v>
      </c>
      <c r="C5590" s="1">
        <v>5</v>
      </c>
      <c r="D5590" s="1" t="s">
        <v>13753</v>
      </c>
      <c r="E5590" s="17">
        <v>0.75037037037037002</v>
      </c>
      <c r="F5590" s="1" t="s">
        <v>12</v>
      </c>
    </row>
    <row r="5591" spans="2:6">
      <c r="B5591" s="1" t="s">
        <v>15896</v>
      </c>
      <c r="C5591" s="1">
        <v>1</v>
      </c>
      <c r="D5591" s="1" t="s">
        <v>3095</v>
      </c>
      <c r="E5591" s="17">
        <v>0.75060185185185202</v>
      </c>
      <c r="F5591" s="1" t="s">
        <v>12</v>
      </c>
    </row>
    <row r="5592" spans="2:6">
      <c r="B5592" s="1" t="s">
        <v>16818</v>
      </c>
      <c r="C5592" s="1">
        <v>1</v>
      </c>
      <c r="D5592" s="1" t="s">
        <v>3078</v>
      </c>
      <c r="E5592" s="17">
        <v>0.75075231481481497</v>
      </c>
      <c r="F5592" s="1" t="s">
        <v>12</v>
      </c>
    </row>
    <row r="5593" spans="2:6">
      <c r="B5593" s="1" t="s">
        <v>16824</v>
      </c>
      <c r="C5593" s="1">
        <v>1</v>
      </c>
      <c r="D5593" s="1" t="s">
        <v>3076</v>
      </c>
      <c r="E5593" s="17">
        <v>0.75086805555555602</v>
      </c>
      <c r="F5593" s="1" t="s">
        <v>12</v>
      </c>
    </row>
    <row r="5594" spans="2:6">
      <c r="B5594" s="1" t="s">
        <v>15002</v>
      </c>
      <c r="C5594" s="1">
        <v>1</v>
      </c>
      <c r="D5594" s="1" t="s">
        <v>3077</v>
      </c>
      <c r="E5594" s="17">
        <v>0.75086805555555602</v>
      </c>
      <c r="F5594" s="1" t="s">
        <v>12</v>
      </c>
    </row>
    <row r="5595" spans="2:6">
      <c r="B5595" s="1" t="s">
        <v>16825</v>
      </c>
      <c r="C5595" s="1">
        <v>1</v>
      </c>
      <c r="D5595" s="1" t="s">
        <v>13760</v>
      </c>
      <c r="E5595" s="17">
        <v>0.75091435185185196</v>
      </c>
      <c r="F5595" s="1" t="s">
        <v>12</v>
      </c>
    </row>
    <row r="5596" spans="2:6">
      <c r="B5596" s="1" t="s">
        <v>16826</v>
      </c>
      <c r="C5596" s="1">
        <v>1</v>
      </c>
      <c r="D5596" s="1" t="s">
        <v>13687</v>
      </c>
      <c r="E5596" s="17">
        <v>0.75100694444444405</v>
      </c>
      <c r="F5596" s="1" t="s">
        <v>12</v>
      </c>
    </row>
    <row r="5597" spans="2:6">
      <c r="B5597" s="1" t="s">
        <v>16813</v>
      </c>
      <c r="C5597" s="1">
        <v>1</v>
      </c>
      <c r="D5597" s="1" t="s">
        <v>3078</v>
      </c>
      <c r="E5597" s="17">
        <v>0.75113425925925903</v>
      </c>
      <c r="F5597" s="1" t="s">
        <v>12</v>
      </c>
    </row>
    <row r="5598" spans="2:6">
      <c r="B5598" s="1" t="s">
        <v>16827</v>
      </c>
      <c r="C5598" s="1">
        <v>1</v>
      </c>
      <c r="D5598" s="1" t="s">
        <v>13753</v>
      </c>
      <c r="E5598" s="17">
        <v>0.751157407407407</v>
      </c>
      <c r="F5598" s="1" t="s">
        <v>12</v>
      </c>
    </row>
    <row r="5599" spans="2:6">
      <c r="B5599" s="1" t="s">
        <v>16828</v>
      </c>
      <c r="C5599" s="1">
        <v>1</v>
      </c>
      <c r="D5599" s="1" t="s">
        <v>13760</v>
      </c>
      <c r="E5599" s="17">
        <v>0.75121527777777797</v>
      </c>
      <c r="F5599" s="1" t="s">
        <v>12</v>
      </c>
    </row>
    <row r="5600" spans="2:6">
      <c r="B5600" s="1" t="s">
        <v>16829</v>
      </c>
      <c r="C5600" s="1">
        <v>1</v>
      </c>
      <c r="D5600" s="1" t="s">
        <v>13753</v>
      </c>
      <c r="E5600" s="17">
        <v>0.75121527777777797</v>
      </c>
      <c r="F5600" s="1" t="s">
        <v>12</v>
      </c>
    </row>
    <row r="5601" spans="2:6">
      <c r="B5601" s="1" t="s">
        <v>16830</v>
      </c>
      <c r="C5601" s="1">
        <v>1</v>
      </c>
      <c r="D5601" s="1" t="s">
        <v>13753</v>
      </c>
      <c r="E5601" s="17">
        <v>0.75134259259259295</v>
      </c>
      <c r="F5601" s="1" t="s">
        <v>12</v>
      </c>
    </row>
    <row r="5602" spans="2:6">
      <c r="B5602" s="1" t="s">
        <v>14859</v>
      </c>
      <c r="C5602" s="1">
        <v>1</v>
      </c>
      <c r="D5602" s="1" t="s">
        <v>3095</v>
      </c>
      <c r="E5602" s="17">
        <v>0.75136574074074103</v>
      </c>
      <c r="F5602" s="1" t="s">
        <v>12</v>
      </c>
    </row>
    <row r="5603" spans="2:6">
      <c r="B5603" s="1" t="s">
        <v>14936</v>
      </c>
      <c r="C5603" s="1">
        <v>1</v>
      </c>
      <c r="D5603" s="1" t="s">
        <v>3095</v>
      </c>
      <c r="E5603" s="17">
        <v>0.75140046296296303</v>
      </c>
      <c r="F5603" s="1" t="s">
        <v>12</v>
      </c>
    </row>
    <row r="5604" spans="2:6">
      <c r="B5604" s="1" t="s">
        <v>16822</v>
      </c>
      <c r="C5604" s="1">
        <v>1</v>
      </c>
      <c r="D5604" s="1" t="s">
        <v>3078</v>
      </c>
      <c r="E5604" s="17">
        <v>0.75140046296296303</v>
      </c>
      <c r="F5604" s="1" t="s">
        <v>12</v>
      </c>
    </row>
    <row r="5605" spans="2:6">
      <c r="B5605" s="1" t="s">
        <v>16831</v>
      </c>
      <c r="C5605" s="1">
        <v>1</v>
      </c>
      <c r="D5605" s="1" t="s">
        <v>13753</v>
      </c>
      <c r="E5605" s="17">
        <v>0.751423611111111</v>
      </c>
      <c r="F5605" s="1" t="s">
        <v>12</v>
      </c>
    </row>
    <row r="5606" spans="2:6">
      <c r="B5606" s="1" t="s">
        <v>16815</v>
      </c>
      <c r="C5606" s="1">
        <v>1</v>
      </c>
      <c r="D5606" s="1" t="s">
        <v>3077</v>
      </c>
      <c r="E5606" s="17">
        <v>0.75143518518518504</v>
      </c>
      <c r="F5606" s="1" t="s">
        <v>12</v>
      </c>
    </row>
    <row r="5607" spans="2:6">
      <c r="B5607" s="1" t="s">
        <v>16826</v>
      </c>
      <c r="C5607" s="1">
        <v>1</v>
      </c>
      <c r="D5607" s="1" t="s">
        <v>3095</v>
      </c>
      <c r="E5607" s="17">
        <v>0.75149305555555601</v>
      </c>
      <c r="F5607" s="1" t="s">
        <v>12</v>
      </c>
    </row>
    <row r="5608" spans="2:6">
      <c r="B5608" s="1" t="s">
        <v>16821</v>
      </c>
      <c r="C5608" s="1">
        <v>1</v>
      </c>
      <c r="D5608" s="1" t="s">
        <v>3095</v>
      </c>
      <c r="E5608" s="17">
        <v>0.75158564814814799</v>
      </c>
      <c r="F5608" s="1" t="s">
        <v>12</v>
      </c>
    </row>
    <row r="5609" spans="2:6">
      <c r="B5609" s="1" t="s">
        <v>16832</v>
      </c>
      <c r="C5609" s="1">
        <v>1</v>
      </c>
      <c r="D5609" s="1" t="s">
        <v>3076</v>
      </c>
      <c r="E5609" s="17">
        <v>0.75166666666666704</v>
      </c>
      <c r="F5609" s="1" t="s">
        <v>12</v>
      </c>
    </row>
    <row r="5610" spans="2:6">
      <c r="B5610" s="1" t="s">
        <v>14235</v>
      </c>
      <c r="C5610" s="1">
        <v>1</v>
      </c>
      <c r="D5610" s="1" t="s">
        <v>3095</v>
      </c>
      <c r="E5610" s="17">
        <v>0.75167824074074097</v>
      </c>
      <c r="F5610" s="1" t="s">
        <v>12</v>
      </c>
    </row>
    <row r="5611" spans="2:6">
      <c r="B5611" s="1" t="s">
        <v>16833</v>
      </c>
      <c r="C5611" s="1">
        <v>1</v>
      </c>
      <c r="D5611" s="1" t="s">
        <v>13687</v>
      </c>
      <c r="E5611" s="17">
        <v>0.75171296296296297</v>
      </c>
      <c r="F5611" s="1" t="s">
        <v>12</v>
      </c>
    </row>
    <row r="5612" spans="2:6">
      <c r="B5612" s="1" t="s">
        <v>16763</v>
      </c>
      <c r="C5612" s="1">
        <v>1</v>
      </c>
      <c r="D5612" s="1" t="s">
        <v>13746</v>
      </c>
      <c r="E5612" s="17">
        <v>0.75174768518518498</v>
      </c>
      <c r="F5612" s="1" t="s">
        <v>12</v>
      </c>
    </row>
    <row r="5613" spans="2:6">
      <c r="B5613" s="1" t="s">
        <v>16834</v>
      </c>
      <c r="C5613" s="1">
        <v>1</v>
      </c>
      <c r="D5613" s="1" t="s">
        <v>3076</v>
      </c>
      <c r="E5613" s="17">
        <v>0.75178240740740698</v>
      </c>
      <c r="F5613" s="1" t="s">
        <v>12</v>
      </c>
    </row>
    <row r="5614" spans="2:6">
      <c r="B5614" s="1" t="s">
        <v>16494</v>
      </c>
      <c r="C5614" s="1">
        <v>1</v>
      </c>
      <c r="D5614" s="1" t="s">
        <v>13746</v>
      </c>
      <c r="E5614" s="17">
        <v>0.75179398148148102</v>
      </c>
      <c r="F5614" s="1" t="s">
        <v>12</v>
      </c>
    </row>
    <row r="5615" spans="2:6">
      <c r="B5615" s="1" t="s">
        <v>16835</v>
      </c>
      <c r="C5615" s="1">
        <v>1</v>
      </c>
      <c r="D5615" s="1" t="s">
        <v>3076</v>
      </c>
      <c r="E5615" s="17">
        <v>0.75187499999999996</v>
      </c>
      <c r="F5615" s="1" t="s">
        <v>12</v>
      </c>
    </row>
    <row r="5616" spans="2:6">
      <c r="B5616" s="1" t="s">
        <v>16833</v>
      </c>
      <c r="C5616" s="1">
        <v>1</v>
      </c>
      <c r="D5616" s="1" t="s">
        <v>13762</v>
      </c>
      <c r="E5616" s="17">
        <v>0.75193287037037004</v>
      </c>
      <c r="F5616" s="1" t="s">
        <v>12</v>
      </c>
    </row>
    <row r="5617" spans="2:6">
      <c r="B5617" s="1" t="s">
        <v>16836</v>
      </c>
      <c r="C5617" s="1">
        <v>2</v>
      </c>
      <c r="D5617" s="1" t="s">
        <v>13687</v>
      </c>
      <c r="E5617" s="17">
        <v>0.75196759259259305</v>
      </c>
      <c r="F5617" s="1" t="s">
        <v>12</v>
      </c>
    </row>
    <row r="5618" spans="2:6">
      <c r="B5618" s="1" t="s">
        <v>16837</v>
      </c>
      <c r="C5618" s="1">
        <v>1</v>
      </c>
      <c r="D5618" s="1" t="s">
        <v>13753</v>
      </c>
      <c r="E5618" s="17">
        <v>0.75199074074074101</v>
      </c>
      <c r="F5618" s="1" t="s">
        <v>12</v>
      </c>
    </row>
    <row r="5619" spans="2:6">
      <c r="B5619" s="1" t="s">
        <v>16838</v>
      </c>
      <c r="C5619" s="1">
        <v>1</v>
      </c>
      <c r="D5619" s="1" t="s">
        <v>13753</v>
      </c>
      <c r="E5619" s="17">
        <v>0.75204861111111099</v>
      </c>
      <c r="F5619" s="1" t="s">
        <v>12</v>
      </c>
    </row>
    <row r="5620" spans="2:6">
      <c r="B5620" s="1" t="s">
        <v>16839</v>
      </c>
      <c r="C5620" s="1">
        <v>1</v>
      </c>
      <c r="D5620" s="1" t="s">
        <v>13753</v>
      </c>
      <c r="E5620" s="17">
        <v>0.75208333333333299</v>
      </c>
      <c r="F5620" s="1" t="s">
        <v>12</v>
      </c>
    </row>
    <row r="5621" spans="2:6">
      <c r="B5621" s="1" t="s">
        <v>16840</v>
      </c>
      <c r="C5621" s="1">
        <v>1</v>
      </c>
      <c r="D5621" s="1" t="s">
        <v>13760</v>
      </c>
      <c r="E5621" s="17">
        <v>0.75209490740740703</v>
      </c>
      <c r="F5621" s="1" t="s">
        <v>12</v>
      </c>
    </row>
    <row r="5622" spans="2:6">
      <c r="B5622" s="1" t="s">
        <v>16841</v>
      </c>
      <c r="C5622" s="1">
        <v>1</v>
      </c>
      <c r="D5622" s="1" t="s">
        <v>13753</v>
      </c>
      <c r="E5622" s="17">
        <v>0.75225694444444402</v>
      </c>
      <c r="F5622" s="1" t="s">
        <v>12</v>
      </c>
    </row>
    <row r="5623" spans="2:6">
      <c r="B5623" s="1" t="s">
        <v>16830</v>
      </c>
      <c r="C5623" s="1">
        <v>1</v>
      </c>
      <c r="D5623" s="1" t="s">
        <v>3078</v>
      </c>
      <c r="E5623" s="17">
        <v>0.75226851851851895</v>
      </c>
      <c r="F5623" s="1" t="s">
        <v>12</v>
      </c>
    </row>
    <row r="5624" spans="2:6">
      <c r="B5624" s="1" t="s">
        <v>16831</v>
      </c>
      <c r="C5624" s="1">
        <v>1</v>
      </c>
      <c r="D5624" s="1" t="s">
        <v>3078</v>
      </c>
      <c r="E5624" s="17">
        <v>0.75230324074074095</v>
      </c>
      <c r="F5624" s="1" t="s">
        <v>12</v>
      </c>
    </row>
    <row r="5625" spans="2:6">
      <c r="B5625" s="1" t="s">
        <v>16842</v>
      </c>
      <c r="C5625" s="1">
        <v>1</v>
      </c>
      <c r="D5625" s="1" t="s">
        <v>13687</v>
      </c>
      <c r="E5625" s="17">
        <v>0.75232638888888903</v>
      </c>
      <c r="F5625" s="1" t="s">
        <v>12</v>
      </c>
    </row>
    <row r="5626" spans="2:6">
      <c r="B5626" s="1" t="s">
        <v>16824</v>
      </c>
      <c r="C5626" s="1">
        <v>1</v>
      </c>
      <c r="D5626" s="1" t="s">
        <v>3078</v>
      </c>
      <c r="E5626" s="17">
        <v>0.75236111111111104</v>
      </c>
      <c r="F5626" s="1" t="s">
        <v>12</v>
      </c>
    </row>
    <row r="5627" spans="2:6">
      <c r="B5627" s="1" t="s">
        <v>16838</v>
      </c>
      <c r="C5627" s="1">
        <v>1</v>
      </c>
      <c r="D5627" s="1" t="s">
        <v>13762</v>
      </c>
      <c r="E5627" s="17">
        <v>0.75236111111111104</v>
      </c>
      <c r="F5627" s="1" t="s">
        <v>12</v>
      </c>
    </row>
    <row r="5628" spans="2:6">
      <c r="B5628" s="1" t="s">
        <v>16843</v>
      </c>
      <c r="C5628" s="1">
        <v>1</v>
      </c>
      <c r="D5628" s="1" t="s">
        <v>13753</v>
      </c>
      <c r="E5628" s="17">
        <v>0.75241898148148101</v>
      </c>
      <c r="F5628" s="1" t="s">
        <v>12</v>
      </c>
    </row>
    <row r="5629" spans="2:6">
      <c r="B5629" s="1" t="s">
        <v>14147</v>
      </c>
      <c r="C5629" s="1">
        <v>2</v>
      </c>
      <c r="D5629" s="1" t="s">
        <v>3095</v>
      </c>
      <c r="E5629" s="17">
        <v>0.75256944444444396</v>
      </c>
      <c r="F5629" s="1" t="s">
        <v>12</v>
      </c>
    </row>
    <row r="5630" spans="2:6">
      <c r="B5630" s="1" t="s">
        <v>16841</v>
      </c>
      <c r="C5630" s="1">
        <v>1</v>
      </c>
      <c r="D5630" s="1" t="s">
        <v>13746</v>
      </c>
      <c r="E5630" s="17">
        <v>0.75260416666666696</v>
      </c>
      <c r="F5630" s="1" t="s">
        <v>12</v>
      </c>
    </row>
    <row r="5631" spans="2:6">
      <c r="B5631" s="1" t="s">
        <v>16825</v>
      </c>
      <c r="C5631" s="1">
        <v>1</v>
      </c>
      <c r="D5631" s="1" t="s">
        <v>3095</v>
      </c>
      <c r="E5631" s="17">
        <v>0.75263888888888897</v>
      </c>
      <c r="F5631" s="1" t="s">
        <v>12</v>
      </c>
    </row>
    <row r="5632" spans="2:6">
      <c r="B5632" s="1" t="s">
        <v>16704</v>
      </c>
      <c r="C5632" s="1">
        <v>3</v>
      </c>
      <c r="D5632" s="1" t="s">
        <v>13746</v>
      </c>
      <c r="E5632" s="17">
        <v>0.75265046296296301</v>
      </c>
      <c r="F5632" s="1" t="s">
        <v>12</v>
      </c>
    </row>
    <row r="5633" spans="2:6">
      <c r="B5633" s="1" t="s">
        <v>16844</v>
      </c>
      <c r="C5633" s="1">
        <v>5</v>
      </c>
      <c r="D5633" s="1" t="s">
        <v>13753</v>
      </c>
      <c r="E5633" s="17">
        <v>0.75266203703703705</v>
      </c>
      <c r="F5633" s="1" t="s">
        <v>12</v>
      </c>
    </row>
    <row r="5634" spans="2:6">
      <c r="B5634" s="1" t="s">
        <v>16845</v>
      </c>
      <c r="C5634" s="1">
        <v>1</v>
      </c>
      <c r="D5634" s="1" t="s">
        <v>13760</v>
      </c>
      <c r="E5634" s="17">
        <v>0.75267361111111097</v>
      </c>
      <c r="F5634" s="1" t="s">
        <v>12</v>
      </c>
    </row>
    <row r="5635" spans="2:6">
      <c r="B5635" s="1" t="s">
        <v>16846</v>
      </c>
      <c r="C5635" s="1">
        <v>1</v>
      </c>
      <c r="D5635" s="1" t="s">
        <v>3076</v>
      </c>
      <c r="E5635" s="17">
        <v>0.7528125</v>
      </c>
      <c r="F5635" s="1" t="s">
        <v>12</v>
      </c>
    </row>
    <row r="5636" spans="2:6">
      <c r="B5636" s="1" t="s">
        <v>16847</v>
      </c>
      <c r="C5636" s="1">
        <v>1</v>
      </c>
      <c r="D5636" s="1" t="s">
        <v>13753</v>
      </c>
      <c r="E5636" s="17">
        <v>0.75288194444444401</v>
      </c>
      <c r="F5636" s="1" t="s">
        <v>12</v>
      </c>
    </row>
    <row r="5637" spans="2:6">
      <c r="B5637" s="1" t="s">
        <v>16848</v>
      </c>
      <c r="C5637" s="1">
        <v>1</v>
      </c>
      <c r="D5637" s="1" t="s">
        <v>13760</v>
      </c>
      <c r="E5637" s="17">
        <v>0.75298611111111102</v>
      </c>
      <c r="F5637" s="1" t="s">
        <v>12</v>
      </c>
    </row>
    <row r="5638" spans="2:6">
      <c r="B5638" s="1" t="s">
        <v>16820</v>
      </c>
      <c r="C5638" s="1">
        <v>1</v>
      </c>
      <c r="D5638" s="1" t="s">
        <v>13746</v>
      </c>
      <c r="E5638" s="17">
        <v>0.75303240740740696</v>
      </c>
      <c r="F5638" s="1" t="s">
        <v>12</v>
      </c>
    </row>
    <row r="5639" spans="2:6">
      <c r="B5639" s="1" t="s">
        <v>16849</v>
      </c>
      <c r="C5639" s="1">
        <v>1</v>
      </c>
      <c r="D5639" s="1" t="s">
        <v>13687</v>
      </c>
      <c r="E5639" s="17">
        <v>0.753043981481481</v>
      </c>
      <c r="F5639" s="1" t="s">
        <v>12</v>
      </c>
    </row>
    <row r="5640" spans="2:6">
      <c r="B5640" s="1" t="s">
        <v>16842</v>
      </c>
      <c r="C5640" s="1">
        <v>1</v>
      </c>
      <c r="D5640" s="1" t="s">
        <v>3078</v>
      </c>
      <c r="E5640" s="17">
        <v>0.75305555555555603</v>
      </c>
      <c r="F5640" s="1" t="s">
        <v>12</v>
      </c>
    </row>
    <row r="5641" spans="2:6">
      <c r="B5641" s="1" t="s">
        <v>16850</v>
      </c>
      <c r="C5641" s="1">
        <v>1</v>
      </c>
      <c r="D5641" s="1" t="s">
        <v>13753</v>
      </c>
      <c r="E5641" s="17">
        <v>0.75313657407407397</v>
      </c>
      <c r="F5641" s="1" t="s">
        <v>12</v>
      </c>
    </row>
    <row r="5642" spans="2:6">
      <c r="B5642" s="1" t="s">
        <v>15109</v>
      </c>
      <c r="C5642" s="1">
        <v>1</v>
      </c>
      <c r="D5642" s="1" t="s">
        <v>3077</v>
      </c>
      <c r="E5642" s="17">
        <v>0.75324074074074099</v>
      </c>
      <c r="F5642" s="1" t="s">
        <v>12</v>
      </c>
    </row>
    <row r="5643" spans="2:6">
      <c r="B5643" s="1" t="s">
        <v>16851</v>
      </c>
      <c r="C5643" s="1">
        <v>5</v>
      </c>
      <c r="D5643" s="1" t="s">
        <v>13753</v>
      </c>
      <c r="E5643" s="17">
        <v>0.75329861111111096</v>
      </c>
      <c r="F5643" s="1" t="s">
        <v>12</v>
      </c>
    </row>
    <row r="5644" spans="2:6">
      <c r="B5644" s="1" t="s">
        <v>16852</v>
      </c>
      <c r="C5644" s="1">
        <v>1</v>
      </c>
      <c r="D5644" s="1" t="s">
        <v>13753</v>
      </c>
      <c r="E5644" s="17">
        <v>0.75334490740740701</v>
      </c>
      <c r="F5644" s="1" t="s">
        <v>12</v>
      </c>
    </row>
    <row r="5645" spans="2:6">
      <c r="B5645" s="1" t="s">
        <v>16829</v>
      </c>
      <c r="C5645" s="1">
        <v>1</v>
      </c>
      <c r="D5645" s="1" t="s">
        <v>3077</v>
      </c>
      <c r="E5645" s="17">
        <v>0.75339120370370405</v>
      </c>
      <c r="F5645" s="1" t="s">
        <v>12</v>
      </c>
    </row>
    <row r="5646" spans="2:6">
      <c r="B5646" s="1" t="s">
        <v>16853</v>
      </c>
      <c r="C5646" s="1">
        <v>1</v>
      </c>
      <c r="D5646" s="1" t="s">
        <v>13753</v>
      </c>
      <c r="E5646" s="17">
        <v>0.75344907407407402</v>
      </c>
      <c r="F5646" s="1" t="s">
        <v>12</v>
      </c>
    </row>
    <row r="5647" spans="2:6">
      <c r="B5647" s="1" t="s">
        <v>16854</v>
      </c>
      <c r="C5647" s="1">
        <v>1</v>
      </c>
      <c r="D5647" s="1" t="s">
        <v>13760</v>
      </c>
      <c r="E5647" s="17">
        <v>0.75346064814814795</v>
      </c>
      <c r="F5647" s="1" t="s">
        <v>12</v>
      </c>
    </row>
    <row r="5648" spans="2:6">
      <c r="B5648" s="1" t="s">
        <v>16843</v>
      </c>
      <c r="C5648" s="1">
        <v>1</v>
      </c>
      <c r="D5648" s="1" t="s">
        <v>3078</v>
      </c>
      <c r="E5648" s="17">
        <v>0.75346064814814795</v>
      </c>
      <c r="F5648" s="1" t="s">
        <v>12</v>
      </c>
    </row>
    <row r="5649" spans="2:6">
      <c r="B5649" s="1" t="s">
        <v>16855</v>
      </c>
      <c r="C5649" s="1">
        <v>1</v>
      </c>
      <c r="D5649" s="1" t="s">
        <v>13753</v>
      </c>
      <c r="E5649" s="17">
        <v>0.75353009259259296</v>
      </c>
      <c r="F5649" s="1" t="s">
        <v>12</v>
      </c>
    </row>
    <row r="5650" spans="2:6">
      <c r="B5650" s="1" t="s">
        <v>14919</v>
      </c>
      <c r="C5650" s="1">
        <v>1</v>
      </c>
      <c r="D5650" s="1" t="s">
        <v>13762</v>
      </c>
      <c r="E5650" s="17">
        <v>0.75355324074074104</v>
      </c>
      <c r="F5650" s="1" t="s">
        <v>12</v>
      </c>
    </row>
    <row r="5651" spans="2:6">
      <c r="B5651" s="1" t="s">
        <v>14198</v>
      </c>
      <c r="C5651" s="1">
        <v>1</v>
      </c>
      <c r="D5651" s="1" t="s">
        <v>13762</v>
      </c>
      <c r="E5651" s="17">
        <v>0.75362268518518505</v>
      </c>
      <c r="F5651" s="1" t="s">
        <v>12</v>
      </c>
    </row>
    <row r="5652" spans="2:6">
      <c r="B5652" s="1" t="s">
        <v>16828</v>
      </c>
      <c r="C5652" s="1">
        <v>1</v>
      </c>
      <c r="D5652" s="1" t="s">
        <v>3078</v>
      </c>
      <c r="E5652" s="17">
        <v>0.75363425925925898</v>
      </c>
      <c r="F5652" s="1" t="s">
        <v>12</v>
      </c>
    </row>
    <row r="5653" spans="2:6">
      <c r="B5653" s="1" t="s">
        <v>16856</v>
      </c>
      <c r="C5653" s="1">
        <v>2</v>
      </c>
      <c r="D5653" s="1" t="s">
        <v>13753</v>
      </c>
      <c r="E5653" s="17">
        <v>0.75366898148148198</v>
      </c>
      <c r="F5653" s="1" t="s">
        <v>12</v>
      </c>
    </row>
    <row r="5654" spans="2:6">
      <c r="B5654" s="1" t="s">
        <v>16857</v>
      </c>
      <c r="C5654" s="1">
        <v>1</v>
      </c>
      <c r="D5654" s="1" t="s">
        <v>13753</v>
      </c>
      <c r="E5654" s="17">
        <v>0.75375000000000003</v>
      </c>
      <c r="F5654" s="1" t="s">
        <v>12</v>
      </c>
    </row>
    <row r="5655" spans="2:6">
      <c r="B5655" s="1" t="s">
        <v>16854</v>
      </c>
      <c r="C5655" s="1">
        <v>1</v>
      </c>
      <c r="D5655" s="1" t="s">
        <v>3077</v>
      </c>
      <c r="E5655" s="17">
        <v>0.75380787037037</v>
      </c>
      <c r="F5655" s="1" t="s">
        <v>12</v>
      </c>
    </row>
    <row r="5656" spans="2:6">
      <c r="B5656" s="1" t="s">
        <v>16858</v>
      </c>
      <c r="C5656" s="1">
        <v>2</v>
      </c>
      <c r="D5656" s="1" t="s">
        <v>13753</v>
      </c>
      <c r="E5656" s="17">
        <v>0.75381944444444404</v>
      </c>
      <c r="F5656" s="1" t="s">
        <v>12</v>
      </c>
    </row>
    <row r="5657" spans="2:6">
      <c r="B5657" s="1" t="s">
        <v>16848</v>
      </c>
      <c r="C5657" s="1">
        <v>1</v>
      </c>
      <c r="D5657" s="1" t="s">
        <v>3078</v>
      </c>
      <c r="E5657" s="17">
        <v>0.75392361111111095</v>
      </c>
      <c r="F5657" s="1" t="s">
        <v>12</v>
      </c>
    </row>
    <row r="5658" spans="2:6">
      <c r="B5658" s="1" t="s">
        <v>16859</v>
      </c>
      <c r="C5658" s="1">
        <v>1</v>
      </c>
      <c r="D5658" s="1" t="s">
        <v>13753</v>
      </c>
      <c r="E5658" s="17">
        <v>0.75393518518518499</v>
      </c>
      <c r="F5658" s="1" t="s">
        <v>12</v>
      </c>
    </row>
    <row r="5659" spans="2:6">
      <c r="B5659" s="1" t="s">
        <v>16816</v>
      </c>
      <c r="C5659" s="1">
        <v>5</v>
      </c>
      <c r="D5659" s="1" t="s">
        <v>3078</v>
      </c>
      <c r="E5659" s="17">
        <v>0.75398148148148103</v>
      </c>
      <c r="F5659" s="1" t="s">
        <v>12</v>
      </c>
    </row>
    <row r="5660" spans="2:6">
      <c r="B5660" s="1" t="s">
        <v>16860</v>
      </c>
      <c r="C5660" s="1">
        <v>1</v>
      </c>
      <c r="D5660" s="1" t="s">
        <v>13746</v>
      </c>
      <c r="E5660" s="17">
        <v>0.75401620370370404</v>
      </c>
      <c r="F5660" s="1" t="s">
        <v>12</v>
      </c>
    </row>
    <row r="5661" spans="2:6">
      <c r="B5661" s="1" t="s">
        <v>16847</v>
      </c>
      <c r="C5661" s="1">
        <v>1</v>
      </c>
      <c r="D5661" s="1" t="s">
        <v>13746</v>
      </c>
      <c r="E5661" s="17">
        <v>0.75415509259259295</v>
      </c>
      <c r="F5661" s="1" t="s">
        <v>12</v>
      </c>
    </row>
    <row r="5662" spans="2:6">
      <c r="B5662" s="1" t="s">
        <v>16851</v>
      </c>
      <c r="C5662" s="1">
        <v>5</v>
      </c>
      <c r="D5662" s="1" t="s">
        <v>3078</v>
      </c>
      <c r="E5662" s="17">
        <v>0.75415509259259295</v>
      </c>
      <c r="F5662" s="1" t="s">
        <v>12</v>
      </c>
    </row>
    <row r="5663" spans="2:6">
      <c r="B5663" s="1" t="s">
        <v>14429</v>
      </c>
      <c r="C5663" s="1">
        <v>1</v>
      </c>
      <c r="D5663" s="1" t="s">
        <v>3078</v>
      </c>
      <c r="E5663" s="17">
        <v>0.75418981481481495</v>
      </c>
      <c r="F5663" s="1" t="s">
        <v>12</v>
      </c>
    </row>
    <row r="5664" spans="2:6">
      <c r="B5664" s="1" t="s">
        <v>16861</v>
      </c>
      <c r="C5664" s="1">
        <v>1</v>
      </c>
      <c r="D5664" s="1" t="s">
        <v>13760</v>
      </c>
      <c r="E5664" s="17">
        <v>0.75421296296296303</v>
      </c>
      <c r="F5664" s="1" t="s">
        <v>12</v>
      </c>
    </row>
    <row r="5665" spans="2:6">
      <c r="B5665" s="1" t="s">
        <v>16852</v>
      </c>
      <c r="C5665" s="1">
        <v>1</v>
      </c>
      <c r="D5665" s="1" t="s">
        <v>3078</v>
      </c>
      <c r="E5665" s="17">
        <v>0.75422453703703696</v>
      </c>
      <c r="F5665" s="1" t="s">
        <v>12</v>
      </c>
    </row>
    <row r="5666" spans="2:6">
      <c r="B5666" s="1" t="s">
        <v>16862</v>
      </c>
      <c r="C5666" s="1">
        <v>1</v>
      </c>
      <c r="D5666" s="1" t="s">
        <v>13753</v>
      </c>
      <c r="E5666" s="17">
        <v>0.75431712962963005</v>
      </c>
      <c r="F5666" s="1" t="s">
        <v>12</v>
      </c>
    </row>
    <row r="5667" spans="2:6">
      <c r="B5667" s="1" t="s">
        <v>16863</v>
      </c>
      <c r="C5667" s="1">
        <v>1</v>
      </c>
      <c r="D5667" s="1" t="s">
        <v>13753</v>
      </c>
      <c r="E5667" s="17">
        <v>0.75439814814814798</v>
      </c>
      <c r="F5667" s="1" t="s">
        <v>12</v>
      </c>
    </row>
    <row r="5668" spans="2:6">
      <c r="B5668" s="1" t="s">
        <v>16853</v>
      </c>
      <c r="C5668" s="1">
        <v>1</v>
      </c>
      <c r="D5668" s="1" t="s">
        <v>13746</v>
      </c>
      <c r="E5668" s="17">
        <v>0.75443287037036999</v>
      </c>
      <c r="F5668" s="1" t="s">
        <v>12</v>
      </c>
    </row>
    <row r="5669" spans="2:6">
      <c r="B5669" s="1" t="s">
        <v>16864</v>
      </c>
      <c r="C5669" s="1">
        <v>1</v>
      </c>
      <c r="D5669" s="1" t="s">
        <v>3076</v>
      </c>
      <c r="E5669" s="17">
        <v>0.75447916666666703</v>
      </c>
      <c r="F5669" s="1" t="s">
        <v>12</v>
      </c>
    </row>
    <row r="5670" spans="2:6">
      <c r="B5670" s="1" t="s">
        <v>16849</v>
      </c>
      <c r="C5670" s="1">
        <v>1</v>
      </c>
      <c r="D5670" s="1" t="s">
        <v>13746</v>
      </c>
      <c r="E5670" s="17">
        <v>0.75449074074074096</v>
      </c>
      <c r="F5670" s="1" t="s">
        <v>12</v>
      </c>
    </row>
    <row r="5671" spans="2:6">
      <c r="B5671" s="1" t="s">
        <v>16865</v>
      </c>
      <c r="C5671" s="1">
        <v>1</v>
      </c>
      <c r="D5671" s="1" t="s">
        <v>13753</v>
      </c>
      <c r="E5671" s="17">
        <v>0.75456018518518497</v>
      </c>
      <c r="F5671" s="1" t="s">
        <v>12</v>
      </c>
    </row>
    <row r="5672" spans="2:6">
      <c r="B5672" s="1" t="s">
        <v>16866</v>
      </c>
      <c r="C5672" s="1">
        <v>1</v>
      </c>
      <c r="D5672" s="1" t="s">
        <v>13753</v>
      </c>
      <c r="E5672" s="17">
        <v>0.75462962962962998</v>
      </c>
      <c r="F5672" s="1" t="s">
        <v>12</v>
      </c>
    </row>
    <row r="5673" spans="2:6">
      <c r="B5673" s="1" t="s">
        <v>16805</v>
      </c>
      <c r="C5673" s="1">
        <v>1</v>
      </c>
      <c r="D5673" s="1" t="s">
        <v>3078</v>
      </c>
      <c r="E5673" s="17">
        <v>0.75468749999999996</v>
      </c>
      <c r="F5673" s="1" t="s">
        <v>12</v>
      </c>
    </row>
    <row r="5674" spans="2:6">
      <c r="B5674" s="1" t="s">
        <v>16867</v>
      </c>
      <c r="C5674" s="1">
        <v>1</v>
      </c>
      <c r="D5674" s="1" t="s">
        <v>13753</v>
      </c>
      <c r="E5674" s="17">
        <v>0.754733796296296</v>
      </c>
      <c r="F5674" s="1" t="s">
        <v>12</v>
      </c>
    </row>
    <row r="5675" spans="2:6">
      <c r="B5675" s="1" t="s">
        <v>16868</v>
      </c>
      <c r="C5675" s="1">
        <v>1</v>
      </c>
      <c r="D5675" s="1" t="s">
        <v>13753</v>
      </c>
      <c r="E5675" s="17">
        <v>0.75480324074074101</v>
      </c>
      <c r="F5675" s="1" t="s">
        <v>12</v>
      </c>
    </row>
    <row r="5676" spans="2:6">
      <c r="B5676" s="1" t="s">
        <v>16869</v>
      </c>
      <c r="C5676" s="1">
        <v>1</v>
      </c>
      <c r="D5676" s="1" t="s">
        <v>13753</v>
      </c>
      <c r="E5676" s="17">
        <v>0.75483796296296302</v>
      </c>
      <c r="F5676" s="1" t="s">
        <v>12</v>
      </c>
    </row>
    <row r="5677" spans="2:6">
      <c r="B5677" s="1" t="s">
        <v>16870</v>
      </c>
      <c r="C5677" s="1">
        <v>1</v>
      </c>
      <c r="D5677" s="1" t="s">
        <v>13687</v>
      </c>
      <c r="E5677" s="17">
        <v>0.75490740740740703</v>
      </c>
      <c r="F5677" s="1" t="s">
        <v>12</v>
      </c>
    </row>
    <row r="5678" spans="2:6">
      <c r="B5678" s="1" t="s">
        <v>16857</v>
      </c>
      <c r="C5678" s="1">
        <v>1</v>
      </c>
      <c r="D5678" s="1" t="s">
        <v>3078</v>
      </c>
      <c r="E5678" s="17">
        <v>0.75494212962963003</v>
      </c>
      <c r="F5678" s="1" t="s">
        <v>12</v>
      </c>
    </row>
    <row r="5679" spans="2:6">
      <c r="B5679" s="1" t="s">
        <v>16871</v>
      </c>
      <c r="C5679" s="1">
        <v>1</v>
      </c>
      <c r="D5679" s="1" t="s">
        <v>13760</v>
      </c>
      <c r="E5679" s="17">
        <v>0.75504629629629605</v>
      </c>
      <c r="F5679" s="1" t="s">
        <v>12</v>
      </c>
    </row>
    <row r="5680" spans="2:6">
      <c r="B5680" s="1" t="s">
        <v>16823</v>
      </c>
      <c r="C5680" s="1">
        <v>5</v>
      </c>
      <c r="D5680" s="1" t="s">
        <v>3078</v>
      </c>
      <c r="E5680" s="17">
        <v>0.75520833333333304</v>
      </c>
      <c r="F5680" s="1" t="s">
        <v>12</v>
      </c>
    </row>
    <row r="5681" spans="2:6">
      <c r="B5681" s="1" t="s">
        <v>16863</v>
      </c>
      <c r="C5681" s="1">
        <v>1</v>
      </c>
      <c r="D5681" s="1" t="s">
        <v>3078</v>
      </c>
      <c r="E5681" s="17">
        <v>0.75526620370370401</v>
      </c>
      <c r="F5681" s="1" t="s">
        <v>12</v>
      </c>
    </row>
    <row r="5682" spans="2:6">
      <c r="B5682" s="1" t="s">
        <v>16840</v>
      </c>
      <c r="C5682" s="1">
        <v>1</v>
      </c>
      <c r="D5682" s="1" t="s">
        <v>3078</v>
      </c>
      <c r="E5682" s="17">
        <v>0.75540509259259303</v>
      </c>
      <c r="F5682" s="1" t="s">
        <v>12</v>
      </c>
    </row>
    <row r="5683" spans="2:6">
      <c r="B5683" s="1" t="s">
        <v>16872</v>
      </c>
      <c r="C5683" s="1">
        <v>1</v>
      </c>
      <c r="D5683" s="1" t="s">
        <v>13753</v>
      </c>
      <c r="E5683" s="17">
        <v>0.75541666666666696</v>
      </c>
      <c r="F5683" s="1" t="s">
        <v>12</v>
      </c>
    </row>
    <row r="5684" spans="2:6">
      <c r="B5684" s="1" t="s">
        <v>16873</v>
      </c>
      <c r="C5684" s="1">
        <v>1</v>
      </c>
      <c r="D5684" s="1" t="s">
        <v>13753</v>
      </c>
      <c r="E5684" s="17">
        <v>0.75543981481481504</v>
      </c>
      <c r="F5684" s="1" t="s">
        <v>12</v>
      </c>
    </row>
    <row r="5685" spans="2:6">
      <c r="B5685" s="1" t="s">
        <v>16874</v>
      </c>
      <c r="C5685" s="1">
        <v>1</v>
      </c>
      <c r="D5685" s="1" t="s">
        <v>13753</v>
      </c>
      <c r="E5685" s="17">
        <v>0.75548611111111097</v>
      </c>
      <c r="F5685" s="1" t="s">
        <v>12</v>
      </c>
    </row>
    <row r="5686" spans="2:6">
      <c r="B5686" s="1" t="s">
        <v>16875</v>
      </c>
      <c r="C5686" s="1">
        <v>1</v>
      </c>
      <c r="D5686" s="1" t="s">
        <v>13753</v>
      </c>
      <c r="E5686" s="17">
        <v>0.75553240740740701</v>
      </c>
      <c r="F5686" s="1" t="s">
        <v>12</v>
      </c>
    </row>
    <row r="5687" spans="2:6">
      <c r="B5687" s="1" t="s">
        <v>16206</v>
      </c>
      <c r="C5687" s="1">
        <v>1</v>
      </c>
      <c r="D5687" s="1" t="s">
        <v>13746</v>
      </c>
      <c r="E5687" s="17">
        <v>0.75561342592592595</v>
      </c>
      <c r="F5687" s="1" t="s">
        <v>12</v>
      </c>
    </row>
    <row r="5688" spans="2:6">
      <c r="B5688" s="1" t="s">
        <v>16876</v>
      </c>
      <c r="C5688" s="1">
        <v>1</v>
      </c>
      <c r="D5688" s="1" t="s">
        <v>13753</v>
      </c>
      <c r="E5688" s="17">
        <v>0.75567129629629604</v>
      </c>
      <c r="F5688" s="1" t="s">
        <v>12</v>
      </c>
    </row>
    <row r="5689" spans="2:6">
      <c r="B5689" s="1" t="s">
        <v>16864</v>
      </c>
      <c r="C5689" s="1">
        <v>1</v>
      </c>
      <c r="D5689" s="1" t="s">
        <v>3078</v>
      </c>
      <c r="E5689" s="17">
        <v>0.75567129629629604</v>
      </c>
      <c r="F5689" s="1" t="s">
        <v>12</v>
      </c>
    </row>
    <row r="5690" spans="2:6">
      <c r="B5690" s="1" t="s">
        <v>16867</v>
      </c>
      <c r="C5690" s="1">
        <v>1</v>
      </c>
      <c r="D5690" s="1" t="s">
        <v>3078</v>
      </c>
      <c r="E5690" s="17">
        <v>0.75574074074074105</v>
      </c>
      <c r="F5690" s="1" t="s">
        <v>12</v>
      </c>
    </row>
    <row r="5691" spans="2:6">
      <c r="B5691" s="1" t="s">
        <v>16877</v>
      </c>
      <c r="C5691" s="1">
        <v>1</v>
      </c>
      <c r="D5691" s="1" t="s">
        <v>13753</v>
      </c>
      <c r="E5691" s="17">
        <v>0.75581018518518495</v>
      </c>
      <c r="F5691" s="1" t="s">
        <v>12</v>
      </c>
    </row>
    <row r="5692" spans="2:6">
      <c r="B5692" s="1" t="s">
        <v>16868</v>
      </c>
      <c r="C5692" s="1">
        <v>1</v>
      </c>
      <c r="D5692" s="1" t="s">
        <v>3078</v>
      </c>
      <c r="E5692" s="17">
        <v>0.75584490740740695</v>
      </c>
      <c r="F5692" s="1" t="s">
        <v>12</v>
      </c>
    </row>
    <row r="5693" spans="2:6">
      <c r="B5693" s="1" t="s">
        <v>16878</v>
      </c>
      <c r="C5693" s="1">
        <v>1</v>
      </c>
      <c r="D5693" s="1" t="s">
        <v>13753</v>
      </c>
      <c r="E5693" s="17">
        <v>0.755891203703704</v>
      </c>
      <c r="F5693" s="1" t="s">
        <v>12</v>
      </c>
    </row>
    <row r="5694" spans="2:6">
      <c r="B5694" s="1" t="s">
        <v>16812</v>
      </c>
      <c r="C5694" s="1">
        <v>1</v>
      </c>
      <c r="D5694" s="1" t="s">
        <v>3078</v>
      </c>
      <c r="E5694" s="17">
        <v>0.75591435185185196</v>
      </c>
      <c r="F5694" s="1" t="s">
        <v>12</v>
      </c>
    </row>
    <row r="5695" spans="2:6">
      <c r="B5695" s="1" t="s">
        <v>16879</v>
      </c>
      <c r="C5695" s="1">
        <v>1</v>
      </c>
      <c r="D5695" s="1" t="s">
        <v>13760</v>
      </c>
      <c r="E5695" s="17">
        <v>0.755925925925926</v>
      </c>
      <c r="F5695" s="1" t="s">
        <v>12</v>
      </c>
    </row>
    <row r="5696" spans="2:6">
      <c r="B5696" s="1" t="s">
        <v>16873</v>
      </c>
      <c r="C5696" s="1">
        <v>1</v>
      </c>
      <c r="D5696" s="1" t="s">
        <v>3078</v>
      </c>
      <c r="E5696" s="17">
        <v>0.75603009259259302</v>
      </c>
      <c r="F5696" s="1" t="s">
        <v>12</v>
      </c>
    </row>
    <row r="5697" spans="2:6">
      <c r="B5697" s="1" t="s">
        <v>16862</v>
      </c>
      <c r="C5697" s="1">
        <v>1</v>
      </c>
      <c r="D5697" s="1" t="s">
        <v>3078</v>
      </c>
      <c r="E5697" s="17">
        <v>0.75605324074074098</v>
      </c>
      <c r="F5697" s="1" t="s">
        <v>12</v>
      </c>
    </row>
    <row r="5698" spans="2:6">
      <c r="B5698" s="1" t="s">
        <v>16865</v>
      </c>
      <c r="C5698" s="1">
        <v>1</v>
      </c>
      <c r="D5698" s="1" t="s">
        <v>3095</v>
      </c>
      <c r="E5698" s="17">
        <v>0.75613425925925903</v>
      </c>
      <c r="F5698" s="1" t="s">
        <v>12</v>
      </c>
    </row>
    <row r="5699" spans="2:6">
      <c r="B5699" s="1" t="s">
        <v>16874</v>
      </c>
      <c r="C5699" s="1">
        <v>1</v>
      </c>
      <c r="D5699" s="1" t="s">
        <v>13746</v>
      </c>
      <c r="E5699" s="17">
        <v>0.75643518518518504</v>
      </c>
      <c r="F5699" s="1" t="s">
        <v>12</v>
      </c>
    </row>
    <row r="5700" spans="2:6">
      <c r="B5700" s="1" t="s">
        <v>16880</v>
      </c>
      <c r="C5700" s="1">
        <v>1</v>
      </c>
      <c r="D5700" s="1" t="s">
        <v>13687</v>
      </c>
      <c r="E5700" s="17">
        <v>0.75648148148148198</v>
      </c>
      <c r="F5700" s="1" t="s">
        <v>12</v>
      </c>
    </row>
    <row r="5701" spans="2:6">
      <c r="B5701" s="1" t="s">
        <v>16470</v>
      </c>
      <c r="C5701" s="1">
        <v>2</v>
      </c>
      <c r="D5701" s="1" t="s">
        <v>3095</v>
      </c>
      <c r="E5701" s="17">
        <v>0.75648148148148198</v>
      </c>
      <c r="F5701" s="1" t="s">
        <v>12</v>
      </c>
    </row>
    <row r="5702" spans="2:6">
      <c r="B5702" s="1" t="s">
        <v>16870</v>
      </c>
      <c r="C5702" s="1">
        <v>1</v>
      </c>
      <c r="D5702" s="1" t="s">
        <v>13746</v>
      </c>
      <c r="E5702" s="17">
        <v>0.75656250000000003</v>
      </c>
      <c r="F5702" s="1" t="s">
        <v>12</v>
      </c>
    </row>
    <row r="5703" spans="2:6">
      <c r="B5703" s="1" t="s">
        <v>16881</v>
      </c>
      <c r="C5703" s="1">
        <v>1</v>
      </c>
      <c r="D5703" s="1" t="s">
        <v>13753</v>
      </c>
      <c r="E5703" s="17">
        <v>0.75675925925925902</v>
      </c>
      <c r="F5703" s="1" t="s">
        <v>12</v>
      </c>
    </row>
    <row r="5704" spans="2:6">
      <c r="B5704" s="1" t="s">
        <v>16882</v>
      </c>
      <c r="C5704" s="1">
        <v>1</v>
      </c>
      <c r="D5704" s="1" t="s">
        <v>3076</v>
      </c>
      <c r="E5704" s="17">
        <v>0.75677083333333295</v>
      </c>
      <c r="F5704" s="1" t="s">
        <v>12</v>
      </c>
    </row>
    <row r="5705" spans="2:6">
      <c r="B5705" s="1" t="s">
        <v>16883</v>
      </c>
      <c r="C5705" s="1">
        <v>1</v>
      </c>
      <c r="D5705" s="1" t="s">
        <v>13753</v>
      </c>
      <c r="E5705" s="17">
        <v>0.75689814814814804</v>
      </c>
      <c r="F5705" s="1" t="s">
        <v>12</v>
      </c>
    </row>
    <row r="5706" spans="2:6">
      <c r="B5706" s="1" t="s">
        <v>16884</v>
      </c>
      <c r="C5706" s="1">
        <v>1</v>
      </c>
      <c r="D5706" s="1" t="s">
        <v>3076</v>
      </c>
      <c r="E5706" s="17">
        <v>0.75693287037037005</v>
      </c>
      <c r="F5706" s="1" t="s">
        <v>12</v>
      </c>
    </row>
    <row r="5707" spans="2:6">
      <c r="B5707" s="1" t="s">
        <v>16835</v>
      </c>
      <c r="C5707" s="1">
        <v>1</v>
      </c>
      <c r="D5707" s="1" t="s">
        <v>3078</v>
      </c>
      <c r="E5707" s="17">
        <v>0.75703703703703695</v>
      </c>
      <c r="F5707" s="1" t="s">
        <v>12</v>
      </c>
    </row>
    <row r="5708" spans="2:6">
      <c r="B5708" s="1" t="s">
        <v>16885</v>
      </c>
      <c r="C5708" s="1">
        <v>5</v>
      </c>
      <c r="D5708" s="1" t="s">
        <v>13753</v>
      </c>
      <c r="E5708" s="17">
        <v>0.75707175925925896</v>
      </c>
      <c r="F5708" s="1" t="s">
        <v>12</v>
      </c>
    </row>
    <row r="5709" spans="2:6">
      <c r="B5709" s="1" t="s">
        <v>16850</v>
      </c>
      <c r="C5709" s="1">
        <v>1</v>
      </c>
      <c r="D5709" s="1" t="s">
        <v>13746</v>
      </c>
      <c r="E5709" s="17">
        <v>0.75709490740740704</v>
      </c>
      <c r="F5709" s="1" t="s">
        <v>12</v>
      </c>
    </row>
    <row r="5710" spans="2:6">
      <c r="B5710" s="1" t="s">
        <v>16839</v>
      </c>
      <c r="C5710" s="1">
        <v>1</v>
      </c>
      <c r="D5710" s="1" t="s">
        <v>13762</v>
      </c>
      <c r="E5710" s="17">
        <v>0.75712962962963004</v>
      </c>
      <c r="F5710" s="1" t="s">
        <v>12</v>
      </c>
    </row>
    <row r="5711" spans="2:6">
      <c r="B5711" s="1" t="s">
        <v>16886</v>
      </c>
      <c r="C5711" s="1">
        <v>1</v>
      </c>
      <c r="D5711" s="1" t="s">
        <v>13753</v>
      </c>
      <c r="E5711" s="17">
        <v>0.75715277777777801</v>
      </c>
      <c r="F5711" s="1" t="s">
        <v>12</v>
      </c>
    </row>
    <row r="5712" spans="2:6">
      <c r="B5712" s="1" t="s">
        <v>15643</v>
      </c>
      <c r="C5712" s="1">
        <v>1</v>
      </c>
      <c r="D5712" s="1" t="s">
        <v>3078</v>
      </c>
      <c r="E5712" s="17">
        <v>0.75722222222222202</v>
      </c>
      <c r="F5712" s="1" t="s">
        <v>12</v>
      </c>
    </row>
    <row r="5713" spans="2:6">
      <c r="B5713" s="1" t="s">
        <v>15332</v>
      </c>
      <c r="C5713" s="1">
        <v>1</v>
      </c>
      <c r="D5713" s="1" t="s">
        <v>3095</v>
      </c>
      <c r="E5713" s="17">
        <v>0.75728009259259299</v>
      </c>
      <c r="F5713" s="1" t="s">
        <v>12</v>
      </c>
    </row>
    <row r="5714" spans="2:6">
      <c r="B5714" s="1" t="s">
        <v>15429</v>
      </c>
      <c r="C5714" s="1">
        <v>2</v>
      </c>
      <c r="D5714" s="1" t="s">
        <v>3095</v>
      </c>
      <c r="E5714" s="17">
        <v>0.757314814814815</v>
      </c>
      <c r="F5714" s="1" t="s">
        <v>12</v>
      </c>
    </row>
    <row r="5715" spans="2:6">
      <c r="B5715" s="1" t="s">
        <v>16866</v>
      </c>
      <c r="C5715" s="1">
        <v>1</v>
      </c>
      <c r="D5715" s="1" t="s">
        <v>3078</v>
      </c>
      <c r="E5715" s="17">
        <v>0.757314814814815</v>
      </c>
      <c r="F5715" s="1" t="s">
        <v>12</v>
      </c>
    </row>
    <row r="5716" spans="2:6">
      <c r="B5716" s="1" t="s">
        <v>16876</v>
      </c>
      <c r="C5716" s="1">
        <v>1</v>
      </c>
      <c r="D5716" s="1" t="s">
        <v>13762</v>
      </c>
      <c r="E5716" s="17">
        <v>0.757349537037037</v>
      </c>
      <c r="F5716" s="1" t="s">
        <v>12</v>
      </c>
    </row>
    <row r="5717" spans="2:6">
      <c r="B5717" s="1" t="s">
        <v>16884</v>
      </c>
      <c r="C5717" s="1">
        <v>1</v>
      </c>
      <c r="D5717" s="1" t="s">
        <v>3095</v>
      </c>
      <c r="E5717" s="17">
        <v>0.75738425925925901</v>
      </c>
      <c r="F5717" s="1" t="s">
        <v>12</v>
      </c>
    </row>
    <row r="5718" spans="2:6">
      <c r="B5718" s="1" t="s">
        <v>16872</v>
      </c>
      <c r="C5718" s="1">
        <v>1</v>
      </c>
      <c r="D5718" s="1" t="s">
        <v>3077</v>
      </c>
      <c r="E5718" s="17">
        <v>0.75746527777777795</v>
      </c>
      <c r="F5718" s="1" t="s">
        <v>12</v>
      </c>
    </row>
    <row r="5719" spans="2:6">
      <c r="B5719" s="1" t="s">
        <v>16799</v>
      </c>
      <c r="C5719" s="1">
        <v>1</v>
      </c>
      <c r="D5719" s="1" t="s">
        <v>3095</v>
      </c>
      <c r="E5719" s="17">
        <v>0.75753472222222196</v>
      </c>
      <c r="F5719" s="1" t="s">
        <v>12</v>
      </c>
    </row>
    <row r="5720" spans="2:6">
      <c r="B5720" s="1" t="s">
        <v>16880</v>
      </c>
      <c r="C5720" s="1">
        <v>1</v>
      </c>
      <c r="D5720" s="1" t="s">
        <v>3078</v>
      </c>
      <c r="E5720" s="17">
        <v>0.757546296296296</v>
      </c>
      <c r="F5720" s="1" t="s">
        <v>12</v>
      </c>
    </row>
    <row r="5721" spans="2:6">
      <c r="B5721" s="1" t="s">
        <v>16887</v>
      </c>
      <c r="C5721" s="1">
        <v>1</v>
      </c>
      <c r="D5721" s="1" t="s">
        <v>13760</v>
      </c>
      <c r="E5721" s="17">
        <v>0.757581018518519</v>
      </c>
      <c r="F5721" s="1" t="s">
        <v>12</v>
      </c>
    </row>
    <row r="5722" spans="2:6">
      <c r="B5722" s="1" t="s">
        <v>16888</v>
      </c>
      <c r="C5722" s="1">
        <v>1</v>
      </c>
      <c r="D5722" s="1" t="s">
        <v>13760</v>
      </c>
      <c r="E5722" s="17">
        <v>0.75762731481481504</v>
      </c>
      <c r="F5722" s="1" t="s">
        <v>12</v>
      </c>
    </row>
    <row r="5723" spans="2:6">
      <c r="B5723" s="1" t="s">
        <v>16889</v>
      </c>
      <c r="C5723" s="1">
        <v>1</v>
      </c>
      <c r="D5723" s="1" t="s">
        <v>13753</v>
      </c>
      <c r="E5723" s="17">
        <v>0.75763888888888897</v>
      </c>
      <c r="F5723" s="1" t="s">
        <v>12</v>
      </c>
    </row>
    <row r="5724" spans="2:6">
      <c r="B5724" s="1" t="s">
        <v>16890</v>
      </c>
      <c r="C5724" s="1">
        <v>1</v>
      </c>
      <c r="D5724" s="1" t="s">
        <v>13760</v>
      </c>
      <c r="E5724" s="17">
        <v>0.75768518518518502</v>
      </c>
      <c r="F5724" s="1" t="s">
        <v>12</v>
      </c>
    </row>
    <row r="5725" spans="2:6">
      <c r="B5725" s="1" t="s">
        <v>16885</v>
      </c>
      <c r="C5725" s="1">
        <v>5</v>
      </c>
      <c r="D5725" s="1" t="s">
        <v>3078</v>
      </c>
      <c r="E5725" s="17">
        <v>0.75780092592592596</v>
      </c>
      <c r="F5725" s="1" t="s">
        <v>12</v>
      </c>
    </row>
    <row r="5726" spans="2:6">
      <c r="B5726" s="1" t="s">
        <v>16891</v>
      </c>
      <c r="C5726" s="1">
        <v>1</v>
      </c>
      <c r="D5726" s="1" t="s">
        <v>13760</v>
      </c>
      <c r="E5726" s="17">
        <v>0.75784722222222201</v>
      </c>
      <c r="F5726" s="1" t="s">
        <v>12</v>
      </c>
    </row>
    <row r="5727" spans="2:6">
      <c r="B5727" s="1" t="s">
        <v>16892</v>
      </c>
      <c r="C5727" s="1">
        <v>1</v>
      </c>
      <c r="D5727" s="1" t="s">
        <v>13760</v>
      </c>
      <c r="E5727" s="17">
        <v>0.75790509259259298</v>
      </c>
      <c r="F5727" s="1" t="s">
        <v>12</v>
      </c>
    </row>
    <row r="5728" spans="2:6">
      <c r="B5728" s="1" t="s">
        <v>16893</v>
      </c>
      <c r="C5728" s="1">
        <v>1</v>
      </c>
      <c r="D5728" s="1" t="s">
        <v>13753</v>
      </c>
      <c r="E5728" s="17">
        <v>0.75791666666666702</v>
      </c>
      <c r="F5728" s="1" t="s">
        <v>12</v>
      </c>
    </row>
    <row r="5729" spans="2:6">
      <c r="B5729" s="1" t="s">
        <v>16894</v>
      </c>
      <c r="C5729" s="1">
        <v>1</v>
      </c>
      <c r="D5729" s="1" t="s">
        <v>13760</v>
      </c>
      <c r="E5729" s="17">
        <v>0.75795138888888902</v>
      </c>
      <c r="F5729" s="1" t="s">
        <v>12</v>
      </c>
    </row>
    <row r="5730" spans="2:6">
      <c r="B5730" s="1" t="s">
        <v>16895</v>
      </c>
      <c r="C5730" s="1">
        <v>1</v>
      </c>
      <c r="D5730" s="1" t="s">
        <v>13753</v>
      </c>
      <c r="E5730" s="17">
        <v>0.75797453703703699</v>
      </c>
      <c r="F5730" s="1" t="s">
        <v>12</v>
      </c>
    </row>
    <row r="5731" spans="2:6">
      <c r="B5731" s="1" t="s">
        <v>16896</v>
      </c>
      <c r="C5731" s="1">
        <v>1</v>
      </c>
      <c r="D5731" s="1" t="s">
        <v>13760</v>
      </c>
      <c r="E5731" s="17">
        <v>0.75799768518518496</v>
      </c>
      <c r="F5731" s="1" t="s">
        <v>12</v>
      </c>
    </row>
    <row r="5732" spans="2:6">
      <c r="B5732" s="1" t="s">
        <v>15805</v>
      </c>
      <c r="C5732" s="1">
        <v>1</v>
      </c>
      <c r="D5732" s="1" t="s">
        <v>13746</v>
      </c>
      <c r="E5732" s="17">
        <v>0.75806712962962997</v>
      </c>
      <c r="F5732" s="1" t="s">
        <v>12</v>
      </c>
    </row>
    <row r="5733" spans="2:6">
      <c r="B5733" s="1" t="s">
        <v>16891</v>
      </c>
      <c r="C5733" s="1">
        <v>1</v>
      </c>
      <c r="D5733" s="1" t="s">
        <v>3077</v>
      </c>
      <c r="E5733" s="17">
        <v>0.75809027777777804</v>
      </c>
      <c r="F5733" s="1" t="s">
        <v>12</v>
      </c>
    </row>
    <row r="5734" spans="2:6">
      <c r="B5734" s="1" t="s">
        <v>16897</v>
      </c>
      <c r="C5734" s="1">
        <v>1</v>
      </c>
      <c r="D5734" s="1" t="s">
        <v>13753</v>
      </c>
      <c r="E5734" s="17">
        <v>0.75812500000000005</v>
      </c>
      <c r="F5734" s="1" t="s">
        <v>12</v>
      </c>
    </row>
    <row r="5735" spans="2:6">
      <c r="B5735" s="1" t="s">
        <v>16804</v>
      </c>
      <c r="C5735" s="1">
        <v>1</v>
      </c>
      <c r="D5735" s="1" t="s">
        <v>3095</v>
      </c>
      <c r="E5735" s="17">
        <v>0.75812500000000005</v>
      </c>
      <c r="F5735" s="1" t="s">
        <v>12</v>
      </c>
    </row>
    <row r="5736" spans="2:6">
      <c r="B5736" s="1" t="s">
        <v>16898</v>
      </c>
      <c r="C5736" s="1">
        <v>1</v>
      </c>
      <c r="D5736" s="1" t="s">
        <v>13753</v>
      </c>
      <c r="E5736" s="17">
        <v>0.75818287037037002</v>
      </c>
      <c r="F5736" s="1" t="s">
        <v>12</v>
      </c>
    </row>
    <row r="5737" spans="2:6">
      <c r="B5737" s="1" t="s">
        <v>16899</v>
      </c>
      <c r="C5737" s="1">
        <v>1</v>
      </c>
      <c r="D5737" s="1" t="s">
        <v>13753</v>
      </c>
      <c r="E5737" s="17">
        <v>0.75821759259259303</v>
      </c>
      <c r="F5737" s="1" t="s">
        <v>12</v>
      </c>
    </row>
    <row r="5738" spans="2:6">
      <c r="B5738" s="1" t="s">
        <v>16900</v>
      </c>
      <c r="C5738" s="1">
        <v>1</v>
      </c>
      <c r="D5738" s="1" t="s">
        <v>3076</v>
      </c>
      <c r="E5738" s="17">
        <v>0.75821759259259303</v>
      </c>
      <c r="F5738" s="1" t="s">
        <v>12</v>
      </c>
    </row>
    <row r="5739" spans="2:6">
      <c r="B5739" s="1" t="s">
        <v>16889</v>
      </c>
      <c r="C5739" s="1">
        <v>1</v>
      </c>
      <c r="D5739" s="1" t="s">
        <v>3078</v>
      </c>
      <c r="E5739" s="17">
        <v>0.75825231481481503</v>
      </c>
      <c r="F5739" s="1" t="s">
        <v>12</v>
      </c>
    </row>
    <row r="5740" spans="2:6">
      <c r="B5740" s="1" t="s">
        <v>16886</v>
      </c>
      <c r="C5740" s="1">
        <v>1</v>
      </c>
      <c r="D5740" s="1" t="s">
        <v>13746</v>
      </c>
      <c r="E5740" s="17">
        <v>0.75826388888888896</v>
      </c>
      <c r="F5740" s="1" t="s">
        <v>12</v>
      </c>
    </row>
    <row r="5741" spans="2:6">
      <c r="B5741" s="1" t="s">
        <v>16901</v>
      </c>
      <c r="C5741" s="1">
        <v>1</v>
      </c>
      <c r="D5741" s="1" t="s">
        <v>13687</v>
      </c>
      <c r="E5741" s="17">
        <v>0.75834490740740701</v>
      </c>
      <c r="F5741" s="1" t="s">
        <v>12</v>
      </c>
    </row>
    <row r="5742" spans="2:6">
      <c r="B5742" s="1" t="s">
        <v>16883</v>
      </c>
      <c r="C5742" s="1">
        <v>1</v>
      </c>
      <c r="D5742" s="1" t="s">
        <v>3077</v>
      </c>
      <c r="E5742" s="17">
        <v>0.75847222222222199</v>
      </c>
      <c r="F5742" s="1" t="s">
        <v>12</v>
      </c>
    </row>
    <row r="5743" spans="2:6">
      <c r="B5743" s="1" t="s">
        <v>16902</v>
      </c>
      <c r="C5743" s="1">
        <v>1</v>
      </c>
      <c r="D5743" s="1" t="s">
        <v>13687</v>
      </c>
      <c r="E5743" s="17">
        <v>0.758506944444444</v>
      </c>
      <c r="F5743" s="1" t="s">
        <v>12</v>
      </c>
    </row>
    <row r="5744" spans="2:6">
      <c r="B5744" s="1" t="s">
        <v>16903</v>
      </c>
      <c r="C5744" s="1">
        <v>1</v>
      </c>
      <c r="D5744" s="1" t="s">
        <v>13753</v>
      </c>
      <c r="E5744" s="17">
        <v>0.75859953703703698</v>
      </c>
      <c r="F5744" s="1" t="s">
        <v>12</v>
      </c>
    </row>
    <row r="5745" spans="2:6">
      <c r="B5745" s="1" t="s">
        <v>16904</v>
      </c>
      <c r="C5745" s="1">
        <v>2</v>
      </c>
      <c r="D5745" s="1" t="s">
        <v>13687</v>
      </c>
      <c r="E5745" s="17">
        <v>0.75863425925925898</v>
      </c>
      <c r="F5745" s="1" t="s">
        <v>12</v>
      </c>
    </row>
    <row r="5746" spans="2:6">
      <c r="B5746" s="1" t="s">
        <v>16903</v>
      </c>
      <c r="C5746" s="1">
        <v>1</v>
      </c>
      <c r="D5746" s="1" t="s">
        <v>13746</v>
      </c>
      <c r="E5746" s="17">
        <v>0.75866898148148099</v>
      </c>
      <c r="F5746" s="1" t="s">
        <v>12</v>
      </c>
    </row>
    <row r="5747" spans="2:6">
      <c r="B5747" s="1" t="s">
        <v>16905</v>
      </c>
      <c r="C5747" s="1">
        <v>1</v>
      </c>
      <c r="D5747" s="1" t="s">
        <v>13753</v>
      </c>
      <c r="E5747" s="17">
        <v>0.75871527777777803</v>
      </c>
      <c r="F5747" s="1" t="s">
        <v>12</v>
      </c>
    </row>
    <row r="5748" spans="2:6">
      <c r="B5748" s="1" t="s">
        <v>16906</v>
      </c>
      <c r="C5748" s="1">
        <v>1</v>
      </c>
      <c r="D5748" s="1" t="s">
        <v>13753</v>
      </c>
      <c r="E5748" s="17">
        <v>0.75876157407407396</v>
      </c>
      <c r="F5748" s="1" t="s">
        <v>12</v>
      </c>
    </row>
    <row r="5749" spans="2:6">
      <c r="B5749" s="1" t="s">
        <v>16907</v>
      </c>
      <c r="C5749" s="1">
        <v>1</v>
      </c>
      <c r="D5749" s="1" t="s">
        <v>13753</v>
      </c>
      <c r="E5749" s="17">
        <v>0.75883101851851897</v>
      </c>
      <c r="F5749" s="1" t="s">
        <v>12</v>
      </c>
    </row>
    <row r="5750" spans="2:6">
      <c r="B5750" s="1" t="s">
        <v>16904</v>
      </c>
      <c r="C5750" s="1">
        <v>2</v>
      </c>
      <c r="D5750" s="1" t="s">
        <v>13762</v>
      </c>
      <c r="E5750" s="17">
        <v>0.75883101851851897</v>
      </c>
      <c r="F5750" s="1" t="s">
        <v>12</v>
      </c>
    </row>
    <row r="5751" spans="2:6">
      <c r="B5751" s="1" t="s">
        <v>16908</v>
      </c>
      <c r="C5751" s="1">
        <v>1</v>
      </c>
      <c r="D5751" s="1" t="s">
        <v>13687</v>
      </c>
      <c r="E5751" s="17">
        <v>0.75886574074074098</v>
      </c>
      <c r="F5751" s="1" t="s">
        <v>12</v>
      </c>
    </row>
    <row r="5752" spans="2:6">
      <c r="B5752" s="1" t="s">
        <v>16909</v>
      </c>
      <c r="C5752" s="1">
        <v>1</v>
      </c>
      <c r="D5752" s="1" t="s">
        <v>13753</v>
      </c>
      <c r="E5752" s="17">
        <v>0.75893518518518499</v>
      </c>
      <c r="F5752" s="1" t="s">
        <v>12</v>
      </c>
    </row>
    <row r="5753" spans="2:6">
      <c r="B5753" s="1" t="s">
        <v>13957</v>
      </c>
      <c r="C5753" s="1">
        <v>1</v>
      </c>
      <c r="D5753" s="1" t="s">
        <v>3095</v>
      </c>
      <c r="E5753" s="17">
        <v>0.75894675925925903</v>
      </c>
      <c r="F5753" s="1" t="s">
        <v>12</v>
      </c>
    </row>
    <row r="5754" spans="2:6">
      <c r="B5754" s="1" t="s">
        <v>16909</v>
      </c>
      <c r="C5754" s="1">
        <v>1</v>
      </c>
      <c r="D5754" s="1" t="s">
        <v>13746</v>
      </c>
      <c r="E5754" s="17">
        <v>0.75905092592592605</v>
      </c>
      <c r="F5754" s="1" t="s">
        <v>12</v>
      </c>
    </row>
    <row r="5755" spans="2:6">
      <c r="B5755" s="1" t="s">
        <v>16910</v>
      </c>
      <c r="C5755" s="1">
        <v>1</v>
      </c>
      <c r="D5755" s="1" t="s">
        <v>13760</v>
      </c>
      <c r="E5755" s="17">
        <v>0.75920138888888899</v>
      </c>
      <c r="F5755" s="1" t="s">
        <v>12</v>
      </c>
    </row>
    <row r="5756" spans="2:6">
      <c r="B5756" s="1" t="s">
        <v>16911</v>
      </c>
      <c r="C5756" s="1">
        <v>1</v>
      </c>
      <c r="D5756" s="1" t="s">
        <v>13753</v>
      </c>
      <c r="E5756" s="17">
        <v>0.75921296296296303</v>
      </c>
      <c r="F5756" s="1" t="s">
        <v>12</v>
      </c>
    </row>
    <row r="5757" spans="2:6">
      <c r="B5757" s="1" t="s">
        <v>16912</v>
      </c>
      <c r="C5757" s="1">
        <v>1</v>
      </c>
      <c r="D5757" s="1" t="s">
        <v>13753</v>
      </c>
      <c r="E5757" s="17">
        <v>0.75925925925925897</v>
      </c>
      <c r="F5757" s="1" t="s">
        <v>12</v>
      </c>
    </row>
    <row r="5758" spans="2:6">
      <c r="B5758" s="1" t="s">
        <v>16890</v>
      </c>
      <c r="C5758" s="1">
        <v>1</v>
      </c>
      <c r="D5758" s="1" t="s">
        <v>13746</v>
      </c>
      <c r="E5758" s="17">
        <v>0.75930555555555601</v>
      </c>
      <c r="F5758" s="1" t="s">
        <v>12</v>
      </c>
    </row>
    <row r="5759" spans="2:6">
      <c r="B5759" s="1" t="s">
        <v>16905</v>
      </c>
      <c r="C5759" s="1">
        <v>1</v>
      </c>
      <c r="D5759" s="1" t="s">
        <v>3078</v>
      </c>
      <c r="E5759" s="17">
        <v>0.75936342592592598</v>
      </c>
      <c r="F5759" s="1" t="s">
        <v>12</v>
      </c>
    </row>
    <row r="5760" spans="2:6">
      <c r="B5760" s="1" t="s">
        <v>16750</v>
      </c>
      <c r="C5760" s="1">
        <v>1</v>
      </c>
      <c r="D5760" s="1" t="s">
        <v>3078</v>
      </c>
      <c r="E5760" s="17">
        <v>0.75939814814814799</v>
      </c>
      <c r="F5760" s="1" t="s">
        <v>12</v>
      </c>
    </row>
    <row r="5761" spans="2:6">
      <c r="B5761" s="1" t="s">
        <v>16913</v>
      </c>
      <c r="C5761" s="1">
        <v>1</v>
      </c>
      <c r="D5761" s="1" t="s">
        <v>13760</v>
      </c>
      <c r="E5761" s="17">
        <v>0.75944444444444403</v>
      </c>
      <c r="F5761" s="1" t="s">
        <v>12</v>
      </c>
    </row>
    <row r="5762" spans="2:6">
      <c r="B5762" s="1" t="s">
        <v>16887</v>
      </c>
      <c r="C5762" s="1">
        <v>1</v>
      </c>
      <c r="D5762" s="1" t="s">
        <v>13746</v>
      </c>
      <c r="E5762" s="17">
        <v>0.75944444444444403</v>
      </c>
      <c r="F5762" s="1" t="s">
        <v>12</v>
      </c>
    </row>
    <row r="5763" spans="2:6">
      <c r="B5763" s="1" t="s">
        <v>16914</v>
      </c>
      <c r="C5763" s="1">
        <v>1</v>
      </c>
      <c r="D5763" s="1" t="s">
        <v>13687</v>
      </c>
      <c r="E5763" s="17">
        <v>0.75945601851851896</v>
      </c>
      <c r="F5763" s="1" t="s">
        <v>12</v>
      </c>
    </row>
    <row r="5764" spans="2:6">
      <c r="B5764" s="1" t="s">
        <v>16915</v>
      </c>
      <c r="C5764" s="1">
        <v>1</v>
      </c>
      <c r="D5764" s="1" t="s">
        <v>13760</v>
      </c>
      <c r="E5764" s="17">
        <v>0.759467592592593</v>
      </c>
      <c r="F5764" s="1" t="s">
        <v>12</v>
      </c>
    </row>
    <row r="5765" spans="2:6">
      <c r="B5765" s="1" t="s">
        <v>16893</v>
      </c>
      <c r="C5765" s="1">
        <v>1</v>
      </c>
      <c r="D5765" s="1" t="s">
        <v>3078</v>
      </c>
      <c r="E5765" s="17">
        <v>0.759467592592593</v>
      </c>
      <c r="F5765" s="1" t="s">
        <v>12</v>
      </c>
    </row>
    <row r="5766" spans="2:6">
      <c r="B5766" s="1" t="s">
        <v>16752</v>
      </c>
      <c r="C5766" s="1">
        <v>1</v>
      </c>
      <c r="D5766" s="1" t="s">
        <v>3095</v>
      </c>
      <c r="E5766" s="17">
        <v>0.75959490740740698</v>
      </c>
      <c r="F5766" s="1" t="s">
        <v>12</v>
      </c>
    </row>
    <row r="5767" spans="2:6">
      <c r="B5767" s="1" t="s">
        <v>16913</v>
      </c>
      <c r="C5767" s="1">
        <v>1</v>
      </c>
      <c r="D5767" s="1" t="s">
        <v>13762</v>
      </c>
      <c r="E5767" s="17">
        <v>0.75962962962962999</v>
      </c>
      <c r="F5767" s="1" t="s">
        <v>12</v>
      </c>
    </row>
    <row r="5768" spans="2:6">
      <c r="B5768" s="1" t="s">
        <v>16896</v>
      </c>
      <c r="C5768" s="1">
        <v>1</v>
      </c>
      <c r="D5768" s="1" t="s">
        <v>13746</v>
      </c>
      <c r="E5768" s="17">
        <v>0.75968749999999996</v>
      </c>
      <c r="F5768" s="1" t="s">
        <v>12</v>
      </c>
    </row>
    <row r="5769" spans="2:6">
      <c r="B5769" s="1" t="s">
        <v>16336</v>
      </c>
      <c r="C5769" s="1">
        <v>1</v>
      </c>
      <c r="D5769" s="1" t="s">
        <v>13746</v>
      </c>
      <c r="E5769" s="17">
        <v>0.75971064814814804</v>
      </c>
      <c r="F5769" s="1" t="s">
        <v>12</v>
      </c>
    </row>
    <row r="5770" spans="2:6">
      <c r="B5770" s="1" t="s">
        <v>14037</v>
      </c>
      <c r="C5770" s="1">
        <v>1</v>
      </c>
      <c r="D5770" s="1" t="s">
        <v>3095</v>
      </c>
      <c r="E5770" s="17">
        <v>0.75978009259259305</v>
      </c>
      <c r="F5770" s="1" t="s">
        <v>12</v>
      </c>
    </row>
    <row r="5771" spans="2:6">
      <c r="B5771" s="1" t="s">
        <v>16545</v>
      </c>
      <c r="C5771" s="1">
        <v>1</v>
      </c>
      <c r="D5771" s="1" t="s">
        <v>3078</v>
      </c>
      <c r="E5771" s="17">
        <v>0.75979166666666698</v>
      </c>
      <c r="F5771" s="1" t="s">
        <v>12</v>
      </c>
    </row>
    <row r="5772" spans="2:6">
      <c r="B5772" s="1" t="s">
        <v>16916</v>
      </c>
      <c r="C5772" s="1">
        <v>1</v>
      </c>
      <c r="D5772" s="1" t="s">
        <v>13760</v>
      </c>
      <c r="E5772" s="17">
        <v>0.75981481481481505</v>
      </c>
      <c r="F5772" s="1" t="s">
        <v>12</v>
      </c>
    </row>
    <row r="5773" spans="2:6">
      <c r="B5773" s="1" t="s">
        <v>16881</v>
      </c>
      <c r="C5773" s="1">
        <v>1</v>
      </c>
      <c r="D5773" s="1" t="s">
        <v>3078</v>
      </c>
      <c r="E5773" s="17">
        <v>0.75982638888888898</v>
      </c>
      <c r="F5773" s="1" t="s">
        <v>12</v>
      </c>
    </row>
    <row r="5774" spans="2:6">
      <c r="B5774" s="1" t="s">
        <v>16917</v>
      </c>
      <c r="C5774" s="1">
        <v>5</v>
      </c>
      <c r="D5774" s="1" t="s">
        <v>13753</v>
      </c>
      <c r="E5774" s="17">
        <v>0.75988425925925895</v>
      </c>
      <c r="F5774" s="1" t="s">
        <v>12</v>
      </c>
    </row>
    <row r="5775" spans="2:6">
      <c r="B5775" s="1" t="s">
        <v>16918</v>
      </c>
      <c r="C5775" s="1">
        <v>1</v>
      </c>
      <c r="D5775" s="1" t="s">
        <v>13687</v>
      </c>
      <c r="E5775" s="17">
        <v>0.75990740740740703</v>
      </c>
      <c r="F5775" s="1" t="s">
        <v>12</v>
      </c>
    </row>
    <row r="5776" spans="2:6">
      <c r="B5776" s="1" t="s">
        <v>16919</v>
      </c>
      <c r="C5776" s="1">
        <v>1</v>
      </c>
      <c r="D5776" s="1" t="s">
        <v>13753</v>
      </c>
      <c r="E5776" s="17">
        <v>0.759930555555556</v>
      </c>
      <c r="F5776" s="1" t="s">
        <v>12</v>
      </c>
    </row>
    <row r="5777" spans="2:6">
      <c r="B5777" s="1" t="s">
        <v>16920</v>
      </c>
      <c r="C5777" s="1">
        <v>1</v>
      </c>
      <c r="D5777" s="1" t="s">
        <v>13753</v>
      </c>
      <c r="E5777" s="17">
        <v>0.759965277777778</v>
      </c>
      <c r="F5777" s="1" t="s">
        <v>12</v>
      </c>
    </row>
    <row r="5778" spans="2:6">
      <c r="B5778" s="1" t="s">
        <v>16921</v>
      </c>
      <c r="C5778" s="1">
        <v>1</v>
      </c>
      <c r="D5778" s="1" t="s">
        <v>3076</v>
      </c>
      <c r="E5778" s="17">
        <v>0.76</v>
      </c>
      <c r="F5778" s="1" t="s">
        <v>12</v>
      </c>
    </row>
    <row r="5779" spans="2:6">
      <c r="B5779" s="1" t="s">
        <v>16922</v>
      </c>
      <c r="C5779" s="1">
        <v>1</v>
      </c>
      <c r="D5779" s="1" t="s">
        <v>13753</v>
      </c>
      <c r="E5779" s="17">
        <v>0.76005787037036998</v>
      </c>
      <c r="F5779" s="1" t="s">
        <v>12</v>
      </c>
    </row>
    <row r="5780" spans="2:6">
      <c r="B5780" s="1" t="s">
        <v>16923</v>
      </c>
      <c r="C5780" s="1">
        <v>1</v>
      </c>
      <c r="D5780" s="1" t="s">
        <v>13687</v>
      </c>
      <c r="E5780" s="17">
        <v>0.76015046296296296</v>
      </c>
      <c r="F5780" s="1" t="s">
        <v>12</v>
      </c>
    </row>
    <row r="5781" spans="2:6">
      <c r="B5781" s="1" t="s">
        <v>16924</v>
      </c>
      <c r="C5781" s="1">
        <v>1</v>
      </c>
      <c r="D5781" s="1" t="s">
        <v>13753</v>
      </c>
      <c r="E5781" s="17">
        <v>0.76017361111111104</v>
      </c>
      <c r="F5781" s="1" t="s">
        <v>12</v>
      </c>
    </row>
    <row r="5782" spans="2:6">
      <c r="B5782" s="1" t="s">
        <v>16925</v>
      </c>
      <c r="C5782" s="1">
        <v>1</v>
      </c>
      <c r="D5782" s="1" t="s">
        <v>3076</v>
      </c>
      <c r="E5782" s="17">
        <v>0.76018518518518496</v>
      </c>
      <c r="F5782" s="1" t="s">
        <v>12</v>
      </c>
    </row>
    <row r="5783" spans="2:6">
      <c r="B5783" s="1" t="s">
        <v>16926</v>
      </c>
      <c r="C5783" s="1">
        <v>1</v>
      </c>
      <c r="D5783" s="1" t="s">
        <v>13753</v>
      </c>
      <c r="E5783" s="17">
        <v>0.76025462962962997</v>
      </c>
      <c r="F5783" s="1" t="s">
        <v>12</v>
      </c>
    </row>
    <row r="5784" spans="2:6">
      <c r="B5784" s="1" t="s">
        <v>16927</v>
      </c>
      <c r="C5784" s="1">
        <v>1</v>
      </c>
      <c r="D5784" s="1" t="s">
        <v>13760</v>
      </c>
      <c r="E5784" s="17">
        <v>0.76030092592592602</v>
      </c>
      <c r="F5784" s="1" t="s">
        <v>12</v>
      </c>
    </row>
    <row r="5785" spans="2:6">
      <c r="B5785" s="1" t="s">
        <v>16928</v>
      </c>
      <c r="C5785" s="1">
        <v>1</v>
      </c>
      <c r="D5785" s="1" t="s">
        <v>13753</v>
      </c>
      <c r="E5785" s="17">
        <v>0.76035879629629599</v>
      </c>
      <c r="F5785" s="1" t="s">
        <v>12</v>
      </c>
    </row>
    <row r="5786" spans="2:6">
      <c r="B5786" s="1" t="s">
        <v>16899</v>
      </c>
      <c r="C5786" s="1">
        <v>1</v>
      </c>
      <c r="D5786" s="1" t="s">
        <v>13746</v>
      </c>
      <c r="E5786" s="17">
        <v>0.760428240740741</v>
      </c>
      <c r="F5786" s="1" t="s">
        <v>13</v>
      </c>
    </row>
    <row r="5787" spans="2:6">
      <c r="B5787" s="1" t="s">
        <v>16929</v>
      </c>
      <c r="C5787" s="1">
        <v>1</v>
      </c>
      <c r="D5787" s="1" t="s">
        <v>13753</v>
      </c>
      <c r="E5787" s="17">
        <v>0.76043981481481504</v>
      </c>
      <c r="F5787" s="1" t="s">
        <v>13</v>
      </c>
    </row>
    <row r="5788" spans="2:6">
      <c r="B5788" s="1" t="s">
        <v>16925</v>
      </c>
      <c r="C5788" s="1">
        <v>1</v>
      </c>
      <c r="D5788" s="1" t="s">
        <v>13762</v>
      </c>
      <c r="E5788" s="17">
        <v>0.76060185185185203</v>
      </c>
      <c r="F5788" s="1" t="s">
        <v>13</v>
      </c>
    </row>
    <row r="5789" spans="2:6">
      <c r="B5789" s="1" t="s">
        <v>16930</v>
      </c>
      <c r="C5789" s="1">
        <v>1</v>
      </c>
      <c r="D5789" s="1" t="s">
        <v>13753</v>
      </c>
      <c r="E5789" s="17">
        <v>0.76068287037036997</v>
      </c>
      <c r="F5789" s="1" t="s">
        <v>13</v>
      </c>
    </row>
    <row r="5790" spans="2:6">
      <c r="B5790" s="1" t="s">
        <v>16931</v>
      </c>
      <c r="C5790" s="1">
        <v>1</v>
      </c>
      <c r="D5790" s="1" t="s">
        <v>13753</v>
      </c>
      <c r="E5790" s="17">
        <v>0.76069444444444401</v>
      </c>
      <c r="F5790" s="1" t="s">
        <v>13</v>
      </c>
    </row>
    <row r="5791" spans="2:6">
      <c r="B5791" s="1" t="s">
        <v>15759</v>
      </c>
      <c r="C5791" s="1">
        <v>1</v>
      </c>
      <c r="D5791" s="1" t="s">
        <v>3078</v>
      </c>
      <c r="E5791" s="17">
        <v>0.76074074074074105</v>
      </c>
      <c r="F5791" s="1" t="s">
        <v>13</v>
      </c>
    </row>
    <row r="5792" spans="2:6">
      <c r="B5792" s="1" t="s">
        <v>16932</v>
      </c>
      <c r="C5792" s="1">
        <v>1</v>
      </c>
      <c r="D5792" s="1" t="s">
        <v>13753</v>
      </c>
      <c r="E5792" s="17">
        <v>0.76075231481481498</v>
      </c>
      <c r="F5792" s="1" t="s">
        <v>13</v>
      </c>
    </row>
    <row r="5793" spans="2:6">
      <c r="B5793" s="1" t="s">
        <v>16933</v>
      </c>
      <c r="C5793" s="1">
        <v>1</v>
      </c>
      <c r="D5793" s="1" t="s">
        <v>13760</v>
      </c>
      <c r="E5793" s="17">
        <v>0.76076388888888902</v>
      </c>
      <c r="F5793" s="1" t="s">
        <v>13</v>
      </c>
    </row>
    <row r="5794" spans="2:6">
      <c r="B5794" s="1" t="s">
        <v>16882</v>
      </c>
      <c r="C5794" s="1">
        <v>1</v>
      </c>
      <c r="D5794" s="1" t="s">
        <v>13746</v>
      </c>
      <c r="E5794" s="17">
        <v>0.76078703703703698</v>
      </c>
      <c r="F5794" s="1" t="s">
        <v>13</v>
      </c>
    </row>
    <row r="5795" spans="2:6">
      <c r="B5795" s="1" t="s">
        <v>16919</v>
      </c>
      <c r="C5795" s="1">
        <v>1</v>
      </c>
      <c r="D5795" s="1" t="s">
        <v>3078</v>
      </c>
      <c r="E5795" s="17">
        <v>0.76086805555555603</v>
      </c>
      <c r="F5795" s="1" t="s">
        <v>13</v>
      </c>
    </row>
    <row r="5796" spans="2:6">
      <c r="B5796" s="1" t="s">
        <v>16934</v>
      </c>
      <c r="C5796" s="1">
        <v>1</v>
      </c>
      <c r="D5796" s="1" t="s">
        <v>13753</v>
      </c>
      <c r="E5796" s="17">
        <v>0.76090277777777804</v>
      </c>
      <c r="F5796" s="1" t="s">
        <v>13</v>
      </c>
    </row>
    <row r="5797" spans="2:6">
      <c r="B5797" s="1" t="s">
        <v>16915</v>
      </c>
      <c r="C5797" s="1">
        <v>1</v>
      </c>
      <c r="D5797" s="1" t="s">
        <v>3078</v>
      </c>
      <c r="E5797" s="17">
        <v>0.76092592592592601</v>
      </c>
      <c r="F5797" s="1" t="s">
        <v>13</v>
      </c>
    </row>
    <row r="5798" spans="2:6">
      <c r="B5798" s="1" t="s">
        <v>16935</v>
      </c>
      <c r="C5798" s="1">
        <v>1</v>
      </c>
      <c r="D5798" s="1" t="s">
        <v>13753</v>
      </c>
      <c r="E5798" s="17">
        <v>0.76094907407407397</v>
      </c>
      <c r="F5798" s="1" t="s">
        <v>13</v>
      </c>
    </row>
    <row r="5799" spans="2:6">
      <c r="B5799" s="1" t="s">
        <v>16936</v>
      </c>
      <c r="C5799" s="1">
        <v>1</v>
      </c>
      <c r="D5799" s="1" t="s">
        <v>13753</v>
      </c>
      <c r="E5799" s="17">
        <v>0.76107638888888896</v>
      </c>
      <c r="F5799" s="1" t="s">
        <v>13</v>
      </c>
    </row>
    <row r="5800" spans="2:6">
      <c r="B5800" s="1" t="s">
        <v>16807</v>
      </c>
      <c r="C5800" s="1">
        <v>1</v>
      </c>
      <c r="D5800" s="1" t="s">
        <v>13746</v>
      </c>
      <c r="E5800" s="17">
        <v>0.76108796296296299</v>
      </c>
      <c r="F5800" s="1" t="s">
        <v>13</v>
      </c>
    </row>
    <row r="5801" spans="2:6">
      <c r="B5801" s="1" t="s">
        <v>16937</v>
      </c>
      <c r="C5801" s="1">
        <v>1</v>
      </c>
      <c r="D5801" s="1" t="s">
        <v>13753</v>
      </c>
      <c r="E5801" s="17">
        <v>0.76118055555555597</v>
      </c>
      <c r="F5801" s="1" t="s">
        <v>13</v>
      </c>
    </row>
    <row r="5802" spans="2:6">
      <c r="B5802" s="1" t="s">
        <v>16938</v>
      </c>
      <c r="C5802" s="1">
        <v>1</v>
      </c>
      <c r="D5802" s="1" t="s">
        <v>13687</v>
      </c>
      <c r="E5802" s="17">
        <v>0.76121527777777798</v>
      </c>
      <c r="F5802" s="1" t="s">
        <v>13</v>
      </c>
    </row>
    <row r="5803" spans="2:6">
      <c r="B5803" s="1" t="s">
        <v>16535</v>
      </c>
      <c r="C5803" s="1">
        <v>1</v>
      </c>
      <c r="D5803" s="1" t="s">
        <v>13762</v>
      </c>
      <c r="E5803" s="17">
        <v>0.76121527777777798</v>
      </c>
      <c r="F5803" s="1" t="s">
        <v>13</v>
      </c>
    </row>
    <row r="5804" spans="2:6">
      <c r="B5804" s="1" t="s">
        <v>16939</v>
      </c>
      <c r="C5804" s="1">
        <v>1</v>
      </c>
      <c r="D5804" s="1" t="s">
        <v>13753</v>
      </c>
      <c r="E5804" s="17">
        <v>0.76122685185185202</v>
      </c>
      <c r="F5804" s="1" t="s">
        <v>13</v>
      </c>
    </row>
    <row r="5805" spans="2:6">
      <c r="B5805" s="1" t="s">
        <v>16940</v>
      </c>
      <c r="C5805" s="1">
        <v>1</v>
      </c>
      <c r="D5805" s="1" t="s">
        <v>13753</v>
      </c>
      <c r="E5805" s="17">
        <v>0.76128472222222199</v>
      </c>
      <c r="F5805" s="1" t="s">
        <v>13</v>
      </c>
    </row>
    <row r="5806" spans="2:6">
      <c r="B5806" s="1" t="s">
        <v>16916</v>
      </c>
      <c r="C5806" s="1">
        <v>1</v>
      </c>
      <c r="D5806" s="1" t="s">
        <v>3078</v>
      </c>
      <c r="E5806" s="17">
        <v>0.76130787037036995</v>
      </c>
      <c r="F5806" s="1" t="s">
        <v>13</v>
      </c>
    </row>
    <row r="5807" spans="2:6">
      <c r="B5807" s="1" t="s">
        <v>16895</v>
      </c>
      <c r="C5807" s="1">
        <v>1</v>
      </c>
      <c r="D5807" s="1" t="s">
        <v>3078</v>
      </c>
      <c r="E5807" s="17">
        <v>0.76133101851851803</v>
      </c>
      <c r="F5807" s="1" t="s">
        <v>13</v>
      </c>
    </row>
    <row r="5808" spans="2:6">
      <c r="B5808" s="1" t="s">
        <v>16928</v>
      </c>
      <c r="C5808" s="1">
        <v>1</v>
      </c>
      <c r="D5808" s="1" t="s">
        <v>3078</v>
      </c>
      <c r="E5808" s="17">
        <v>0.761354166666667</v>
      </c>
      <c r="F5808" s="1" t="s">
        <v>13</v>
      </c>
    </row>
    <row r="5809" spans="2:6">
      <c r="B5809" s="1" t="s">
        <v>16941</v>
      </c>
      <c r="C5809" s="1">
        <v>1</v>
      </c>
      <c r="D5809" s="1" t="s">
        <v>13753</v>
      </c>
      <c r="E5809" s="17">
        <v>0.76136574074074104</v>
      </c>
      <c r="F5809" s="1" t="s">
        <v>13</v>
      </c>
    </row>
    <row r="5810" spans="2:6">
      <c r="B5810" s="1" t="s">
        <v>16942</v>
      </c>
      <c r="C5810" s="1">
        <v>1</v>
      </c>
      <c r="D5810" s="1" t="s">
        <v>13687</v>
      </c>
      <c r="E5810" s="17">
        <v>0.761388888888889</v>
      </c>
      <c r="F5810" s="1" t="s">
        <v>13</v>
      </c>
    </row>
    <row r="5811" spans="2:6">
      <c r="B5811" s="1" t="s">
        <v>16943</v>
      </c>
      <c r="C5811" s="1">
        <v>1</v>
      </c>
      <c r="D5811" s="1" t="s">
        <v>13753</v>
      </c>
      <c r="E5811" s="17">
        <v>0.76140046296296304</v>
      </c>
      <c r="F5811" s="1" t="s">
        <v>13</v>
      </c>
    </row>
    <row r="5812" spans="2:6">
      <c r="B5812" s="1" t="s">
        <v>16944</v>
      </c>
      <c r="C5812" s="1">
        <v>1</v>
      </c>
      <c r="D5812" s="1" t="s">
        <v>13760</v>
      </c>
      <c r="E5812" s="17">
        <v>0.76146990740740705</v>
      </c>
      <c r="F5812" s="1" t="s">
        <v>13</v>
      </c>
    </row>
    <row r="5813" spans="2:6">
      <c r="B5813" s="1" t="s">
        <v>16897</v>
      </c>
      <c r="C5813" s="1">
        <v>1</v>
      </c>
      <c r="D5813" s="1" t="s">
        <v>3095</v>
      </c>
      <c r="E5813" s="17">
        <v>0.76150462962962995</v>
      </c>
      <c r="F5813" s="1" t="s">
        <v>13</v>
      </c>
    </row>
    <row r="5814" spans="2:6">
      <c r="B5814" s="1" t="s">
        <v>14772</v>
      </c>
      <c r="C5814" s="1">
        <v>1</v>
      </c>
      <c r="D5814" s="1" t="s">
        <v>3095</v>
      </c>
      <c r="E5814" s="17">
        <v>0.76173611111111095</v>
      </c>
      <c r="F5814" s="1" t="s">
        <v>13</v>
      </c>
    </row>
    <row r="5815" spans="2:6">
      <c r="B5815" s="1" t="s">
        <v>16911</v>
      </c>
      <c r="C5815" s="1">
        <v>1</v>
      </c>
      <c r="D5815" s="1" t="s">
        <v>3077</v>
      </c>
      <c r="E5815" s="17">
        <v>0.76179398148148103</v>
      </c>
      <c r="F5815" s="1" t="s">
        <v>13</v>
      </c>
    </row>
    <row r="5816" spans="2:6">
      <c r="B5816" s="1" t="s">
        <v>16934</v>
      </c>
      <c r="C5816" s="1">
        <v>1</v>
      </c>
      <c r="D5816" s="1" t="s">
        <v>3078</v>
      </c>
      <c r="E5816" s="17">
        <v>0.76179398148148103</v>
      </c>
      <c r="F5816" s="1" t="s">
        <v>13</v>
      </c>
    </row>
    <row r="5817" spans="2:6">
      <c r="B5817" s="1" t="s">
        <v>16669</v>
      </c>
      <c r="C5817" s="1">
        <v>1</v>
      </c>
      <c r="D5817" s="1" t="s">
        <v>13746</v>
      </c>
      <c r="E5817" s="17">
        <v>0.76180555555555596</v>
      </c>
      <c r="F5817" s="1" t="s">
        <v>13</v>
      </c>
    </row>
    <row r="5818" spans="2:6">
      <c r="B5818" s="1" t="s">
        <v>16945</v>
      </c>
      <c r="C5818" s="1">
        <v>1</v>
      </c>
      <c r="D5818" s="1" t="s">
        <v>3076</v>
      </c>
      <c r="E5818" s="17">
        <v>0.76195601851851802</v>
      </c>
      <c r="F5818" s="1" t="s">
        <v>13</v>
      </c>
    </row>
    <row r="5819" spans="2:6">
      <c r="B5819" s="1" t="s">
        <v>16946</v>
      </c>
      <c r="C5819" s="1">
        <v>1</v>
      </c>
      <c r="D5819" s="1" t="s">
        <v>13760</v>
      </c>
      <c r="E5819" s="17">
        <v>0.76211805555555601</v>
      </c>
      <c r="F5819" s="1" t="s">
        <v>13</v>
      </c>
    </row>
    <row r="5820" spans="2:6">
      <c r="B5820" s="1" t="s">
        <v>16947</v>
      </c>
      <c r="C5820" s="1">
        <v>1</v>
      </c>
      <c r="D5820" s="1" t="s">
        <v>13753</v>
      </c>
      <c r="E5820" s="17">
        <v>0.76211805555555601</v>
      </c>
      <c r="F5820" s="1" t="s">
        <v>13</v>
      </c>
    </row>
    <row r="5821" spans="2:6">
      <c r="B5821" s="1" t="s">
        <v>16948</v>
      </c>
      <c r="C5821" s="1">
        <v>1</v>
      </c>
      <c r="D5821" s="1" t="s">
        <v>13753</v>
      </c>
      <c r="E5821" s="17">
        <v>0.76216435185185205</v>
      </c>
      <c r="F5821" s="1" t="s">
        <v>13</v>
      </c>
    </row>
    <row r="5822" spans="2:6">
      <c r="B5822" s="1" t="s">
        <v>16949</v>
      </c>
      <c r="C5822" s="1">
        <v>1</v>
      </c>
      <c r="D5822" s="1" t="s">
        <v>13753</v>
      </c>
      <c r="E5822" s="17">
        <v>0.76221064814814798</v>
      </c>
      <c r="F5822" s="1" t="s">
        <v>13</v>
      </c>
    </row>
    <row r="5823" spans="2:6">
      <c r="B5823" s="1" t="s">
        <v>16950</v>
      </c>
      <c r="C5823" s="1">
        <v>1</v>
      </c>
      <c r="D5823" s="1" t="s">
        <v>13753</v>
      </c>
      <c r="E5823" s="17">
        <v>0.76224537037036999</v>
      </c>
      <c r="F5823" s="1" t="s">
        <v>13</v>
      </c>
    </row>
    <row r="5824" spans="2:6">
      <c r="B5824" s="1" t="s">
        <v>16924</v>
      </c>
      <c r="C5824" s="1">
        <v>1</v>
      </c>
      <c r="D5824" s="1" t="s">
        <v>3077</v>
      </c>
      <c r="E5824" s="17">
        <v>0.76224537037036999</v>
      </c>
      <c r="F5824" s="1" t="s">
        <v>13</v>
      </c>
    </row>
    <row r="5825" spans="2:6">
      <c r="B5825" s="1" t="s">
        <v>16951</v>
      </c>
      <c r="C5825" s="1">
        <v>1</v>
      </c>
      <c r="D5825" s="1" t="s">
        <v>13753</v>
      </c>
      <c r="E5825" s="17">
        <v>0.76229166666666703</v>
      </c>
      <c r="F5825" s="1" t="s">
        <v>13</v>
      </c>
    </row>
    <row r="5826" spans="2:6">
      <c r="B5826" s="1" t="s">
        <v>16952</v>
      </c>
      <c r="C5826" s="1">
        <v>1</v>
      </c>
      <c r="D5826" s="1" t="s">
        <v>3076</v>
      </c>
      <c r="E5826" s="17">
        <v>0.76234953703703701</v>
      </c>
      <c r="F5826" s="1" t="s">
        <v>13</v>
      </c>
    </row>
    <row r="5827" spans="2:6">
      <c r="B5827" s="1" t="s">
        <v>16901</v>
      </c>
      <c r="C5827" s="1">
        <v>1</v>
      </c>
      <c r="D5827" s="1" t="s">
        <v>3077</v>
      </c>
      <c r="E5827" s="17">
        <v>0.76234953703703701</v>
      </c>
      <c r="F5827" s="1" t="s">
        <v>13</v>
      </c>
    </row>
    <row r="5828" spans="2:6">
      <c r="B5828" s="1" t="s">
        <v>15371</v>
      </c>
      <c r="C5828" s="1">
        <v>1</v>
      </c>
      <c r="D5828" s="1" t="s">
        <v>3095</v>
      </c>
      <c r="E5828" s="17">
        <v>0.76236111111111104</v>
      </c>
      <c r="F5828" s="1" t="s">
        <v>13</v>
      </c>
    </row>
    <row r="5829" spans="2:6">
      <c r="B5829" s="1" t="s">
        <v>16953</v>
      </c>
      <c r="C5829" s="1">
        <v>1</v>
      </c>
      <c r="D5829" s="1" t="s">
        <v>13753</v>
      </c>
      <c r="E5829" s="17">
        <v>0.76238425925925901</v>
      </c>
      <c r="F5829" s="1" t="s">
        <v>13</v>
      </c>
    </row>
    <row r="5830" spans="2:6">
      <c r="B5830" s="1" t="s">
        <v>16921</v>
      </c>
      <c r="C5830" s="1">
        <v>1</v>
      </c>
      <c r="D5830" s="1" t="s">
        <v>13746</v>
      </c>
      <c r="E5830" s="17">
        <v>0.76241898148148102</v>
      </c>
      <c r="F5830" s="1" t="s">
        <v>13</v>
      </c>
    </row>
    <row r="5831" spans="2:6">
      <c r="B5831" s="1" t="s">
        <v>16954</v>
      </c>
      <c r="C5831" s="1">
        <v>1</v>
      </c>
      <c r="D5831" s="1" t="s">
        <v>13753</v>
      </c>
      <c r="E5831" s="17">
        <v>0.76243055555555606</v>
      </c>
      <c r="F5831" s="1" t="s">
        <v>13</v>
      </c>
    </row>
    <row r="5832" spans="2:6">
      <c r="B5832" s="1" t="s">
        <v>16920</v>
      </c>
      <c r="C5832" s="1">
        <v>1</v>
      </c>
      <c r="D5832" s="1" t="s">
        <v>3095</v>
      </c>
      <c r="E5832" s="17">
        <v>0.76244212962962998</v>
      </c>
      <c r="F5832" s="1" t="s">
        <v>13</v>
      </c>
    </row>
    <row r="5833" spans="2:6">
      <c r="B5833" s="1" t="s">
        <v>16955</v>
      </c>
      <c r="C5833" s="1">
        <v>1</v>
      </c>
      <c r="D5833" s="1" t="s">
        <v>13753</v>
      </c>
      <c r="E5833" s="17">
        <v>0.76247685185185199</v>
      </c>
      <c r="F5833" s="1" t="s">
        <v>13</v>
      </c>
    </row>
    <row r="5834" spans="2:6">
      <c r="B5834" s="1" t="s">
        <v>16935</v>
      </c>
      <c r="C5834" s="1">
        <v>1</v>
      </c>
      <c r="D5834" s="1" t="s">
        <v>3095</v>
      </c>
      <c r="E5834" s="17">
        <v>0.76248842592592603</v>
      </c>
      <c r="F5834" s="1" t="s">
        <v>13</v>
      </c>
    </row>
    <row r="5835" spans="2:6">
      <c r="B5835" s="1" t="s">
        <v>16956</v>
      </c>
      <c r="C5835" s="1">
        <v>1</v>
      </c>
      <c r="D5835" s="1" t="s">
        <v>13687</v>
      </c>
      <c r="E5835" s="17">
        <v>0.76249999999999996</v>
      </c>
      <c r="F5835" s="1" t="s">
        <v>13</v>
      </c>
    </row>
    <row r="5836" spans="2:6">
      <c r="B5836" s="1" t="s">
        <v>16957</v>
      </c>
      <c r="C5836" s="1">
        <v>1</v>
      </c>
      <c r="D5836" s="1" t="s">
        <v>13753</v>
      </c>
      <c r="E5836" s="17">
        <v>0.76251157407407399</v>
      </c>
      <c r="F5836" s="1" t="s">
        <v>13</v>
      </c>
    </row>
    <row r="5837" spans="2:6">
      <c r="B5837" s="1" t="s">
        <v>16930</v>
      </c>
      <c r="C5837" s="1">
        <v>1</v>
      </c>
      <c r="D5837" s="1" t="s">
        <v>3078</v>
      </c>
      <c r="E5837" s="17">
        <v>0.76252314814814803</v>
      </c>
      <c r="F5837" s="1" t="s">
        <v>13</v>
      </c>
    </row>
    <row r="5838" spans="2:6">
      <c r="B5838" s="1" t="s">
        <v>16958</v>
      </c>
      <c r="C5838" s="1">
        <v>1</v>
      </c>
      <c r="D5838" s="1" t="s">
        <v>13687</v>
      </c>
      <c r="E5838" s="17">
        <v>0.76261574074074101</v>
      </c>
      <c r="F5838" s="1" t="s">
        <v>13</v>
      </c>
    </row>
    <row r="5839" spans="2:6">
      <c r="B5839" s="1" t="s">
        <v>16959</v>
      </c>
      <c r="C5839" s="1">
        <v>1</v>
      </c>
      <c r="D5839" s="1" t="s">
        <v>13687</v>
      </c>
      <c r="E5839" s="17">
        <v>0.76270833333333299</v>
      </c>
      <c r="F5839" s="1" t="s">
        <v>13</v>
      </c>
    </row>
    <row r="5840" spans="2:6">
      <c r="B5840" s="1" t="s">
        <v>16939</v>
      </c>
      <c r="C5840" s="1">
        <v>1</v>
      </c>
      <c r="D5840" s="1" t="s">
        <v>13762</v>
      </c>
      <c r="E5840" s="17">
        <v>0.76288194444444402</v>
      </c>
      <c r="F5840" s="1" t="s">
        <v>13</v>
      </c>
    </row>
    <row r="5841" spans="2:6">
      <c r="B5841" s="1" t="s">
        <v>16856</v>
      </c>
      <c r="C5841" s="1">
        <v>2</v>
      </c>
      <c r="D5841" s="1" t="s">
        <v>3095</v>
      </c>
      <c r="E5841" s="17">
        <v>0.76295138888888903</v>
      </c>
      <c r="F5841" s="1" t="s">
        <v>13</v>
      </c>
    </row>
    <row r="5842" spans="2:6">
      <c r="B5842" s="1" t="s">
        <v>16209</v>
      </c>
      <c r="C5842" s="1">
        <v>1</v>
      </c>
      <c r="D5842" s="1" t="s">
        <v>3095</v>
      </c>
      <c r="E5842" s="17">
        <v>0.76309027777777805</v>
      </c>
      <c r="F5842" s="1" t="s">
        <v>13</v>
      </c>
    </row>
    <row r="5843" spans="2:6">
      <c r="B5843" s="1" t="s">
        <v>16960</v>
      </c>
      <c r="C5843" s="1">
        <v>1</v>
      </c>
      <c r="D5843" s="1" t="s">
        <v>13760</v>
      </c>
      <c r="E5843" s="17">
        <v>0.76312500000000005</v>
      </c>
      <c r="F5843" s="1" t="s">
        <v>13</v>
      </c>
    </row>
    <row r="5844" spans="2:6">
      <c r="B5844" s="1" t="s">
        <v>16061</v>
      </c>
      <c r="C5844" s="1">
        <v>1</v>
      </c>
      <c r="D5844" s="1" t="s">
        <v>3078</v>
      </c>
      <c r="E5844" s="17">
        <v>0.76317129629629599</v>
      </c>
      <c r="F5844" s="1" t="s">
        <v>13</v>
      </c>
    </row>
    <row r="5845" spans="2:6">
      <c r="B5845" s="1" t="s">
        <v>16954</v>
      </c>
      <c r="C5845" s="1">
        <v>1</v>
      </c>
      <c r="D5845" s="1" t="s">
        <v>3078</v>
      </c>
      <c r="E5845" s="17">
        <v>0.76322916666666696</v>
      </c>
      <c r="F5845" s="1" t="s">
        <v>13</v>
      </c>
    </row>
    <row r="5846" spans="2:6">
      <c r="B5846" s="1" t="s">
        <v>16961</v>
      </c>
      <c r="C5846" s="1">
        <v>1</v>
      </c>
      <c r="D5846" s="1" t="s">
        <v>13760</v>
      </c>
      <c r="E5846" s="17">
        <v>0.76325231481481504</v>
      </c>
      <c r="F5846" s="1" t="s">
        <v>13</v>
      </c>
    </row>
    <row r="5847" spans="2:6">
      <c r="B5847" s="1" t="s">
        <v>16962</v>
      </c>
      <c r="C5847" s="1">
        <v>1</v>
      </c>
      <c r="D5847" s="1" t="s">
        <v>13753</v>
      </c>
      <c r="E5847" s="17">
        <v>0.76326388888888896</v>
      </c>
      <c r="F5847" s="1" t="s">
        <v>13</v>
      </c>
    </row>
    <row r="5848" spans="2:6">
      <c r="B5848" s="1" t="s">
        <v>16955</v>
      </c>
      <c r="C5848" s="1">
        <v>1</v>
      </c>
      <c r="D5848" s="1" t="s">
        <v>3078</v>
      </c>
      <c r="E5848" s="17">
        <v>0.763275462962963</v>
      </c>
      <c r="F5848" s="1" t="s">
        <v>13</v>
      </c>
    </row>
    <row r="5849" spans="2:6">
      <c r="B5849" s="1" t="s">
        <v>16963</v>
      </c>
      <c r="C5849" s="1">
        <v>1</v>
      </c>
      <c r="D5849" s="1" t="s">
        <v>13760</v>
      </c>
      <c r="E5849" s="17">
        <v>0.76331018518518501</v>
      </c>
      <c r="F5849" s="1" t="s">
        <v>13</v>
      </c>
    </row>
    <row r="5850" spans="2:6">
      <c r="B5850" s="1" t="s">
        <v>16964</v>
      </c>
      <c r="C5850" s="1">
        <v>2</v>
      </c>
      <c r="D5850" s="1" t="s">
        <v>13753</v>
      </c>
      <c r="E5850" s="17">
        <v>0.76332175925925905</v>
      </c>
      <c r="F5850" s="1" t="s">
        <v>13</v>
      </c>
    </row>
    <row r="5851" spans="2:6">
      <c r="B5851" s="1" t="s">
        <v>16965</v>
      </c>
      <c r="C5851" s="1">
        <v>1</v>
      </c>
      <c r="D5851" s="1" t="s">
        <v>13760</v>
      </c>
      <c r="E5851" s="17">
        <v>0.76340277777777799</v>
      </c>
      <c r="F5851" s="1" t="s">
        <v>13</v>
      </c>
    </row>
    <row r="5852" spans="2:6">
      <c r="B5852" s="1" t="s">
        <v>16966</v>
      </c>
      <c r="C5852" s="1">
        <v>1</v>
      </c>
      <c r="D5852" s="1" t="s">
        <v>13760</v>
      </c>
      <c r="E5852" s="17">
        <v>0.76344907407407403</v>
      </c>
      <c r="F5852" s="1" t="s">
        <v>13</v>
      </c>
    </row>
    <row r="5853" spans="2:6">
      <c r="B5853" s="1" t="s">
        <v>16907</v>
      </c>
      <c r="C5853" s="1">
        <v>1</v>
      </c>
      <c r="D5853" s="1" t="s">
        <v>13746</v>
      </c>
      <c r="E5853" s="17">
        <v>0.76344907407407403</v>
      </c>
      <c r="F5853" s="1" t="s">
        <v>13</v>
      </c>
    </row>
    <row r="5854" spans="2:6">
      <c r="B5854" s="1" t="s">
        <v>16967</v>
      </c>
      <c r="C5854" s="1">
        <v>1</v>
      </c>
      <c r="D5854" s="1" t="s">
        <v>13753</v>
      </c>
      <c r="E5854" s="17">
        <v>0.76346064814814796</v>
      </c>
      <c r="F5854" s="1" t="s">
        <v>13</v>
      </c>
    </row>
    <row r="5855" spans="2:6">
      <c r="B5855" s="1" t="s">
        <v>16245</v>
      </c>
      <c r="C5855" s="1">
        <v>1</v>
      </c>
      <c r="D5855" s="1" t="s">
        <v>3077</v>
      </c>
      <c r="E5855" s="17">
        <v>0.76346064814814796</v>
      </c>
      <c r="F5855" s="1" t="s">
        <v>13</v>
      </c>
    </row>
    <row r="5856" spans="2:6">
      <c r="B5856" s="1" t="s">
        <v>16947</v>
      </c>
      <c r="C5856" s="1">
        <v>1</v>
      </c>
      <c r="D5856" s="1" t="s">
        <v>3095</v>
      </c>
      <c r="E5856" s="17">
        <v>0.76359953703703698</v>
      </c>
      <c r="F5856" s="1" t="s">
        <v>13</v>
      </c>
    </row>
    <row r="5857" spans="2:6">
      <c r="B5857" s="1" t="s">
        <v>16963</v>
      </c>
      <c r="C5857" s="1">
        <v>1</v>
      </c>
      <c r="D5857" s="1" t="s">
        <v>3077</v>
      </c>
      <c r="E5857" s="17">
        <v>0.76366898148148099</v>
      </c>
      <c r="F5857" s="1" t="s">
        <v>13</v>
      </c>
    </row>
    <row r="5858" spans="2:6">
      <c r="B5858" s="1" t="s">
        <v>16968</v>
      </c>
      <c r="C5858" s="1">
        <v>1</v>
      </c>
      <c r="D5858" s="1" t="s">
        <v>3076</v>
      </c>
      <c r="E5858" s="17">
        <v>0.76390046296296299</v>
      </c>
      <c r="F5858" s="1" t="s">
        <v>13</v>
      </c>
    </row>
    <row r="5859" spans="2:6">
      <c r="B5859" s="1" t="s">
        <v>16844</v>
      </c>
      <c r="C5859" s="1">
        <v>5</v>
      </c>
      <c r="D5859" s="1" t="s">
        <v>3078</v>
      </c>
      <c r="E5859" s="17">
        <v>0.76391203703703703</v>
      </c>
      <c r="F5859" s="1" t="s">
        <v>13</v>
      </c>
    </row>
    <row r="5860" spans="2:6">
      <c r="B5860" s="1" t="s">
        <v>16949</v>
      </c>
      <c r="C5860" s="1">
        <v>1</v>
      </c>
      <c r="D5860" s="1" t="s">
        <v>3077</v>
      </c>
      <c r="E5860" s="17">
        <v>0.76399305555555597</v>
      </c>
      <c r="F5860" s="1" t="s">
        <v>13</v>
      </c>
    </row>
    <row r="5861" spans="2:6">
      <c r="B5861" s="1" t="s">
        <v>16956</v>
      </c>
      <c r="C5861" s="1">
        <v>1</v>
      </c>
      <c r="D5861" s="1" t="s">
        <v>3095</v>
      </c>
      <c r="E5861" s="17">
        <v>0.76403935185185201</v>
      </c>
      <c r="F5861" s="1" t="s">
        <v>13</v>
      </c>
    </row>
    <row r="5862" spans="2:6">
      <c r="B5862" s="1" t="s">
        <v>16902</v>
      </c>
      <c r="C5862" s="1">
        <v>1</v>
      </c>
      <c r="D5862" s="1" t="s">
        <v>13746</v>
      </c>
      <c r="E5862" s="17">
        <v>0.76425925925925897</v>
      </c>
      <c r="F5862" s="1" t="s">
        <v>13</v>
      </c>
    </row>
    <row r="5863" spans="2:6">
      <c r="B5863" s="1" t="s">
        <v>16969</v>
      </c>
      <c r="C5863" s="1">
        <v>1</v>
      </c>
      <c r="D5863" s="1" t="s">
        <v>13753</v>
      </c>
      <c r="E5863" s="17">
        <v>0.76429398148148198</v>
      </c>
      <c r="F5863" s="1" t="s">
        <v>13</v>
      </c>
    </row>
    <row r="5864" spans="2:6">
      <c r="B5864" s="1" t="s">
        <v>16970</v>
      </c>
      <c r="C5864" s="1">
        <v>1</v>
      </c>
      <c r="D5864" s="1" t="s">
        <v>3076</v>
      </c>
      <c r="E5864" s="17">
        <v>0.76435185185185195</v>
      </c>
      <c r="F5864" s="1" t="s">
        <v>13</v>
      </c>
    </row>
    <row r="5865" spans="2:6">
      <c r="B5865" s="1" t="s">
        <v>16971</v>
      </c>
      <c r="C5865" s="1">
        <v>1</v>
      </c>
      <c r="D5865" s="1" t="s">
        <v>13753</v>
      </c>
      <c r="E5865" s="17">
        <v>0.76449074074074097</v>
      </c>
      <c r="F5865" s="1" t="s">
        <v>13</v>
      </c>
    </row>
    <row r="5866" spans="2:6">
      <c r="B5866" s="1" t="s">
        <v>16957</v>
      </c>
      <c r="C5866" s="1">
        <v>1</v>
      </c>
      <c r="D5866" s="1" t="s">
        <v>3077</v>
      </c>
      <c r="E5866" s="17">
        <v>0.76450231481481501</v>
      </c>
      <c r="F5866" s="1" t="s">
        <v>13</v>
      </c>
    </row>
    <row r="5867" spans="2:6">
      <c r="B5867" s="1" t="s">
        <v>16908</v>
      </c>
      <c r="C5867" s="1">
        <v>1</v>
      </c>
      <c r="D5867" s="1" t="s">
        <v>13762</v>
      </c>
      <c r="E5867" s="17">
        <v>0.76451388888888905</v>
      </c>
      <c r="F5867" s="1" t="s">
        <v>13</v>
      </c>
    </row>
    <row r="5868" spans="2:6">
      <c r="B5868" s="1" t="s">
        <v>16964</v>
      </c>
      <c r="C5868" s="1">
        <v>2</v>
      </c>
      <c r="D5868" s="1" t="s">
        <v>3078</v>
      </c>
      <c r="E5868" s="17">
        <v>0.76451388888888905</v>
      </c>
      <c r="F5868" s="1" t="s">
        <v>13</v>
      </c>
    </row>
    <row r="5869" spans="2:6">
      <c r="B5869" s="1" t="s">
        <v>16972</v>
      </c>
      <c r="C5869" s="1">
        <v>1</v>
      </c>
      <c r="D5869" s="1" t="s">
        <v>13753</v>
      </c>
      <c r="E5869" s="17">
        <v>0.76459490740740699</v>
      </c>
      <c r="F5869" s="1" t="s">
        <v>13</v>
      </c>
    </row>
    <row r="5870" spans="2:6">
      <c r="B5870" s="1" t="s">
        <v>16967</v>
      </c>
      <c r="C5870" s="1">
        <v>1</v>
      </c>
      <c r="D5870" s="1" t="s">
        <v>13746</v>
      </c>
      <c r="E5870" s="17">
        <v>0.76459490740740699</v>
      </c>
      <c r="F5870" s="1" t="s">
        <v>13</v>
      </c>
    </row>
    <row r="5871" spans="2:6">
      <c r="B5871" s="1" t="s">
        <v>16944</v>
      </c>
      <c r="C5871" s="1">
        <v>1</v>
      </c>
      <c r="D5871" s="1" t="s">
        <v>13746</v>
      </c>
      <c r="E5871" s="17">
        <v>0.76461805555555595</v>
      </c>
      <c r="F5871" s="1" t="s">
        <v>13</v>
      </c>
    </row>
    <row r="5872" spans="2:6">
      <c r="B5872" s="1" t="s">
        <v>16953</v>
      </c>
      <c r="C5872" s="1">
        <v>1</v>
      </c>
      <c r="D5872" s="1" t="s">
        <v>13762</v>
      </c>
      <c r="E5872" s="17">
        <v>0.76462962962962999</v>
      </c>
      <c r="F5872" s="1" t="s">
        <v>13</v>
      </c>
    </row>
    <row r="5873" spans="2:6">
      <c r="B5873" s="1" t="s">
        <v>16973</v>
      </c>
      <c r="C5873" s="1">
        <v>1</v>
      </c>
      <c r="D5873" s="1" t="s">
        <v>13753</v>
      </c>
      <c r="E5873" s="17">
        <v>0.764699074074074</v>
      </c>
      <c r="F5873" s="1" t="s">
        <v>13</v>
      </c>
    </row>
    <row r="5874" spans="2:6">
      <c r="B5874" s="1" t="s">
        <v>16936</v>
      </c>
      <c r="C5874" s="1">
        <v>1</v>
      </c>
      <c r="D5874" s="1" t="s">
        <v>3078</v>
      </c>
      <c r="E5874" s="17">
        <v>0.76471064814814804</v>
      </c>
      <c r="F5874" s="1" t="s">
        <v>13</v>
      </c>
    </row>
    <row r="5875" spans="2:6">
      <c r="B5875" s="1" t="s">
        <v>16974</v>
      </c>
      <c r="C5875" s="1">
        <v>1</v>
      </c>
      <c r="D5875" s="1" t="s">
        <v>3076</v>
      </c>
      <c r="E5875" s="17">
        <v>0.76473379629629601</v>
      </c>
      <c r="F5875" s="1" t="s">
        <v>13</v>
      </c>
    </row>
    <row r="5876" spans="2:6">
      <c r="B5876" s="1" t="s">
        <v>16958</v>
      </c>
      <c r="C5876" s="1">
        <v>1</v>
      </c>
      <c r="D5876" s="1" t="s">
        <v>13746</v>
      </c>
      <c r="E5876" s="17">
        <v>0.76474537037037005</v>
      </c>
      <c r="F5876" s="1" t="s">
        <v>13</v>
      </c>
    </row>
    <row r="5877" spans="2:6">
      <c r="B5877" s="1" t="s">
        <v>16975</v>
      </c>
      <c r="C5877" s="1">
        <v>1</v>
      </c>
      <c r="D5877" s="1" t="s">
        <v>3076</v>
      </c>
      <c r="E5877" s="17">
        <v>0.76475694444444398</v>
      </c>
      <c r="F5877" s="1" t="s">
        <v>13</v>
      </c>
    </row>
    <row r="5878" spans="2:6">
      <c r="B5878" s="1" t="s">
        <v>16976</v>
      </c>
      <c r="C5878" s="1">
        <v>2</v>
      </c>
      <c r="D5878" s="1" t="s">
        <v>13760</v>
      </c>
      <c r="E5878" s="17">
        <v>0.76480324074074102</v>
      </c>
      <c r="F5878" s="1" t="s">
        <v>13</v>
      </c>
    </row>
    <row r="5879" spans="2:6">
      <c r="B5879" s="1" t="s">
        <v>16977</v>
      </c>
      <c r="C5879" s="1">
        <v>1</v>
      </c>
      <c r="D5879" s="1" t="s">
        <v>13687</v>
      </c>
      <c r="E5879" s="17">
        <v>0.76480324074074102</v>
      </c>
      <c r="F5879" s="1" t="s">
        <v>13</v>
      </c>
    </row>
    <row r="5880" spans="2:6">
      <c r="B5880" s="1" t="s">
        <v>16952</v>
      </c>
      <c r="C5880" s="1">
        <v>1</v>
      </c>
      <c r="D5880" s="1" t="s">
        <v>3077</v>
      </c>
      <c r="E5880" s="17">
        <v>0.76484953703703695</v>
      </c>
      <c r="F5880" s="1" t="s">
        <v>13</v>
      </c>
    </row>
    <row r="5881" spans="2:6">
      <c r="B5881" s="1" t="s">
        <v>16978</v>
      </c>
      <c r="C5881" s="1">
        <v>1</v>
      </c>
      <c r="D5881" s="1" t="s">
        <v>13760</v>
      </c>
      <c r="E5881" s="17">
        <v>0.76488425925925896</v>
      </c>
      <c r="F5881" s="1" t="s">
        <v>13</v>
      </c>
    </row>
    <row r="5882" spans="2:6">
      <c r="B5882" s="1" t="s">
        <v>15795</v>
      </c>
      <c r="C5882" s="1">
        <v>1</v>
      </c>
      <c r="D5882" s="1" t="s">
        <v>13746</v>
      </c>
      <c r="E5882" s="17">
        <v>0.764895833333333</v>
      </c>
      <c r="F5882" s="1" t="s">
        <v>13</v>
      </c>
    </row>
    <row r="5883" spans="2:6">
      <c r="B5883" s="1" t="s">
        <v>16910</v>
      </c>
      <c r="C5883" s="1">
        <v>1</v>
      </c>
      <c r="D5883" s="1" t="s">
        <v>13746</v>
      </c>
      <c r="E5883" s="17">
        <v>0.76500000000000001</v>
      </c>
      <c r="F5883" s="1" t="s">
        <v>13</v>
      </c>
    </row>
    <row r="5884" spans="2:6">
      <c r="B5884" s="1" t="s">
        <v>16979</v>
      </c>
      <c r="C5884" s="1">
        <v>1</v>
      </c>
      <c r="D5884" s="1" t="s">
        <v>13760</v>
      </c>
      <c r="E5884" s="17">
        <v>0.76501157407407405</v>
      </c>
      <c r="F5884" s="1" t="s">
        <v>13</v>
      </c>
    </row>
    <row r="5885" spans="2:6">
      <c r="B5885" s="1" t="s">
        <v>15475</v>
      </c>
      <c r="C5885" s="1">
        <v>1</v>
      </c>
      <c r="D5885" s="1" t="s">
        <v>3077</v>
      </c>
      <c r="E5885" s="17">
        <v>0.76501157407407405</v>
      </c>
      <c r="F5885" s="1" t="s">
        <v>13</v>
      </c>
    </row>
    <row r="5886" spans="2:6">
      <c r="B5886" s="1" t="s">
        <v>16980</v>
      </c>
      <c r="C5886" s="1">
        <v>1</v>
      </c>
      <c r="D5886" s="1" t="s">
        <v>13753</v>
      </c>
      <c r="E5886" s="17">
        <v>0.76502314814814798</v>
      </c>
      <c r="F5886" s="1" t="s">
        <v>13</v>
      </c>
    </row>
    <row r="5887" spans="2:6">
      <c r="B5887" s="1" t="s">
        <v>16726</v>
      </c>
      <c r="C5887" s="1">
        <v>1</v>
      </c>
      <c r="D5887" s="1" t="s">
        <v>13746</v>
      </c>
      <c r="E5887" s="17">
        <v>0.76510416666666703</v>
      </c>
      <c r="F5887" s="1" t="s">
        <v>13</v>
      </c>
    </row>
    <row r="5888" spans="2:6">
      <c r="B5888" s="1" t="s">
        <v>15778</v>
      </c>
      <c r="C5888" s="1">
        <v>1</v>
      </c>
      <c r="D5888" s="1" t="s">
        <v>13746</v>
      </c>
      <c r="E5888" s="17">
        <v>0.76515046296296296</v>
      </c>
      <c r="F5888" s="1" t="s">
        <v>13</v>
      </c>
    </row>
    <row r="5889" spans="2:6">
      <c r="B5889" s="1" t="s">
        <v>16940</v>
      </c>
      <c r="C5889" s="1">
        <v>1</v>
      </c>
      <c r="D5889" s="1" t="s">
        <v>3078</v>
      </c>
      <c r="E5889" s="17">
        <v>0.76521990740740697</v>
      </c>
      <c r="F5889" s="1" t="s">
        <v>13</v>
      </c>
    </row>
    <row r="5890" spans="2:6">
      <c r="B5890" s="1" t="s">
        <v>16981</v>
      </c>
      <c r="C5890" s="1">
        <v>1</v>
      </c>
      <c r="D5890" s="1" t="s">
        <v>13760</v>
      </c>
      <c r="E5890" s="17">
        <v>0.76523148148148101</v>
      </c>
      <c r="F5890" s="1" t="s">
        <v>13</v>
      </c>
    </row>
    <row r="5891" spans="2:6">
      <c r="B5891" s="1" t="s">
        <v>16974</v>
      </c>
      <c r="C5891" s="1">
        <v>1</v>
      </c>
      <c r="D5891" s="1" t="s">
        <v>3078</v>
      </c>
      <c r="E5891" s="17">
        <v>0.76525462962962998</v>
      </c>
      <c r="F5891" s="1" t="s">
        <v>13</v>
      </c>
    </row>
    <row r="5892" spans="2:6">
      <c r="B5892" s="1" t="s">
        <v>16968</v>
      </c>
      <c r="C5892" s="1">
        <v>1</v>
      </c>
      <c r="D5892" s="1" t="s">
        <v>3095</v>
      </c>
      <c r="E5892" s="17">
        <v>0.76531249999999995</v>
      </c>
      <c r="F5892" s="1" t="s">
        <v>13</v>
      </c>
    </row>
    <row r="5893" spans="2:6">
      <c r="B5893" s="1" t="s">
        <v>16979</v>
      </c>
      <c r="C5893" s="1">
        <v>1</v>
      </c>
      <c r="D5893" s="1" t="s">
        <v>3077</v>
      </c>
      <c r="E5893" s="17">
        <v>0.76534722222222196</v>
      </c>
      <c r="F5893" s="1" t="s">
        <v>13</v>
      </c>
    </row>
    <row r="5894" spans="2:6">
      <c r="B5894" s="1" t="s">
        <v>16970</v>
      </c>
      <c r="C5894" s="1">
        <v>1</v>
      </c>
      <c r="D5894" s="1" t="s">
        <v>3078</v>
      </c>
      <c r="E5894" s="17">
        <v>0.765358796296296</v>
      </c>
      <c r="F5894" s="1" t="s">
        <v>13</v>
      </c>
    </row>
    <row r="5895" spans="2:6">
      <c r="B5895" s="1" t="s">
        <v>16819</v>
      </c>
      <c r="C5895" s="1">
        <v>2</v>
      </c>
      <c r="D5895" s="1" t="s">
        <v>3095</v>
      </c>
      <c r="E5895" s="17">
        <v>0.76541666666666697</v>
      </c>
      <c r="F5895" s="1" t="s">
        <v>13</v>
      </c>
    </row>
    <row r="5896" spans="2:6">
      <c r="B5896" s="1" t="s">
        <v>16950</v>
      </c>
      <c r="C5896" s="1">
        <v>1</v>
      </c>
      <c r="D5896" s="1" t="s">
        <v>3077</v>
      </c>
      <c r="E5896" s="17">
        <v>0.76543981481481504</v>
      </c>
      <c r="F5896" s="1" t="s">
        <v>13</v>
      </c>
    </row>
    <row r="5897" spans="2:6">
      <c r="B5897" s="1" t="s">
        <v>16982</v>
      </c>
      <c r="C5897" s="1">
        <v>1</v>
      </c>
      <c r="D5897" s="1" t="s">
        <v>3076</v>
      </c>
      <c r="E5897" s="17">
        <v>0.76554398148148195</v>
      </c>
      <c r="F5897" s="1" t="s">
        <v>13</v>
      </c>
    </row>
    <row r="5898" spans="2:6">
      <c r="B5898" s="1" t="s">
        <v>16983</v>
      </c>
      <c r="C5898" s="1">
        <v>1</v>
      </c>
      <c r="D5898" s="1" t="s">
        <v>13760</v>
      </c>
      <c r="E5898" s="17">
        <v>0.76556712962963003</v>
      </c>
      <c r="F5898" s="1" t="s">
        <v>13</v>
      </c>
    </row>
    <row r="5899" spans="2:6">
      <c r="B5899" s="1" t="s">
        <v>16984</v>
      </c>
      <c r="C5899" s="1">
        <v>1</v>
      </c>
      <c r="D5899" s="1" t="s">
        <v>13753</v>
      </c>
      <c r="E5899" s="17">
        <v>0.76559027777777799</v>
      </c>
      <c r="F5899" s="1" t="s">
        <v>13</v>
      </c>
    </row>
    <row r="5900" spans="2:6">
      <c r="B5900" s="1" t="s">
        <v>16985</v>
      </c>
      <c r="C5900" s="1">
        <v>1</v>
      </c>
      <c r="D5900" s="1" t="s">
        <v>13760</v>
      </c>
      <c r="E5900" s="17">
        <v>0.76561342592592596</v>
      </c>
      <c r="F5900" s="1" t="s">
        <v>13</v>
      </c>
    </row>
    <row r="5901" spans="2:6">
      <c r="B5901" s="1" t="s">
        <v>16923</v>
      </c>
      <c r="C5901" s="1">
        <v>1</v>
      </c>
      <c r="D5901" s="1" t="s">
        <v>3095</v>
      </c>
      <c r="E5901" s="17">
        <v>0.76567129629629604</v>
      </c>
      <c r="F5901" s="1" t="s">
        <v>13</v>
      </c>
    </row>
    <row r="5902" spans="2:6">
      <c r="B5902" s="1" t="s">
        <v>16986</v>
      </c>
      <c r="C5902" s="1">
        <v>1</v>
      </c>
      <c r="D5902" s="1" t="s">
        <v>13753</v>
      </c>
      <c r="E5902" s="17">
        <v>0.76577546296296295</v>
      </c>
      <c r="F5902" s="1" t="s">
        <v>13</v>
      </c>
    </row>
    <row r="5903" spans="2:6">
      <c r="B5903" s="1" t="s">
        <v>16987</v>
      </c>
      <c r="C5903" s="1">
        <v>1</v>
      </c>
      <c r="D5903" s="1" t="s">
        <v>13760</v>
      </c>
      <c r="E5903" s="17">
        <v>0.76581018518518496</v>
      </c>
      <c r="F5903" s="1" t="s">
        <v>13</v>
      </c>
    </row>
    <row r="5904" spans="2:6">
      <c r="B5904" s="1" t="s">
        <v>16988</v>
      </c>
      <c r="C5904" s="1">
        <v>5</v>
      </c>
      <c r="D5904" s="1" t="s">
        <v>13753</v>
      </c>
      <c r="E5904" s="17">
        <v>0.76582175925925899</v>
      </c>
      <c r="F5904" s="1" t="s">
        <v>13</v>
      </c>
    </row>
    <row r="5905" spans="2:6">
      <c r="B5905" s="1" t="s">
        <v>16989</v>
      </c>
      <c r="C5905" s="1">
        <v>1</v>
      </c>
      <c r="D5905" s="1" t="s">
        <v>3076</v>
      </c>
      <c r="E5905" s="17">
        <v>0.765856481481481</v>
      </c>
      <c r="F5905" s="1" t="s">
        <v>13</v>
      </c>
    </row>
    <row r="5906" spans="2:6">
      <c r="B5906" s="1" t="s">
        <v>16975</v>
      </c>
      <c r="C5906" s="1">
        <v>1</v>
      </c>
      <c r="D5906" s="1" t="s">
        <v>3095</v>
      </c>
      <c r="E5906" s="17">
        <v>0.76593750000000005</v>
      </c>
      <c r="F5906" s="1" t="s">
        <v>13</v>
      </c>
    </row>
    <row r="5907" spans="2:6">
      <c r="B5907" s="1" t="s">
        <v>16983</v>
      </c>
      <c r="C5907" s="1">
        <v>1</v>
      </c>
      <c r="D5907" s="1" t="s">
        <v>3077</v>
      </c>
      <c r="E5907" s="17">
        <v>0.76593750000000005</v>
      </c>
      <c r="F5907" s="1" t="s">
        <v>13</v>
      </c>
    </row>
    <row r="5908" spans="2:6">
      <c r="B5908" s="1" t="s">
        <v>16972</v>
      </c>
      <c r="C5908" s="1">
        <v>1</v>
      </c>
      <c r="D5908" s="1" t="s">
        <v>13746</v>
      </c>
      <c r="E5908" s="17">
        <v>0.76599537037037002</v>
      </c>
      <c r="F5908" s="1" t="s">
        <v>13</v>
      </c>
    </row>
    <row r="5909" spans="2:6">
      <c r="B5909" s="1" t="s">
        <v>16982</v>
      </c>
      <c r="C5909" s="1">
        <v>1</v>
      </c>
      <c r="D5909" s="1" t="s">
        <v>13762</v>
      </c>
      <c r="E5909" s="17">
        <v>0.76600694444444395</v>
      </c>
      <c r="F5909" s="1" t="s">
        <v>13</v>
      </c>
    </row>
    <row r="5910" spans="2:6">
      <c r="B5910" s="1" t="s">
        <v>13824</v>
      </c>
      <c r="C5910" s="1">
        <v>1</v>
      </c>
      <c r="D5910" s="1" t="s">
        <v>3078</v>
      </c>
      <c r="E5910" s="17">
        <v>0.76604166666666695</v>
      </c>
      <c r="F5910" s="1" t="s">
        <v>13</v>
      </c>
    </row>
    <row r="5911" spans="2:6">
      <c r="B5911" s="1" t="s">
        <v>16969</v>
      </c>
      <c r="C5911" s="1">
        <v>1</v>
      </c>
      <c r="D5911" s="1" t="s">
        <v>13746</v>
      </c>
      <c r="E5911" s="17">
        <v>0.76604166666666695</v>
      </c>
      <c r="F5911" s="1" t="s">
        <v>13</v>
      </c>
    </row>
    <row r="5912" spans="2:6">
      <c r="B5912" s="1" t="s">
        <v>16858</v>
      </c>
      <c r="C5912" s="1">
        <v>2</v>
      </c>
      <c r="D5912" s="1" t="s">
        <v>3078</v>
      </c>
      <c r="E5912" s="17">
        <v>0.76609953703703704</v>
      </c>
      <c r="F5912" s="1" t="s">
        <v>13</v>
      </c>
    </row>
    <row r="5913" spans="2:6">
      <c r="B5913" s="1" t="s">
        <v>16976</v>
      </c>
      <c r="C5913" s="1">
        <v>2</v>
      </c>
      <c r="D5913" s="1" t="s">
        <v>3077</v>
      </c>
      <c r="E5913" s="17">
        <v>0.76619212962963001</v>
      </c>
      <c r="F5913" s="1" t="s">
        <v>13</v>
      </c>
    </row>
    <row r="5914" spans="2:6">
      <c r="B5914" s="1" t="s">
        <v>16989</v>
      </c>
      <c r="C5914" s="1">
        <v>1</v>
      </c>
      <c r="D5914" s="1" t="s">
        <v>13762</v>
      </c>
      <c r="E5914" s="17">
        <v>0.76642361111111101</v>
      </c>
      <c r="F5914" s="1" t="s">
        <v>13</v>
      </c>
    </row>
    <row r="5915" spans="2:6">
      <c r="B5915" s="1" t="s">
        <v>16990</v>
      </c>
      <c r="C5915" s="1">
        <v>1</v>
      </c>
      <c r="D5915" s="1" t="s">
        <v>13753</v>
      </c>
      <c r="E5915" s="17">
        <v>0.76643518518518505</v>
      </c>
      <c r="F5915" s="1" t="s">
        <v>13</v>
      </c>
    </row>
    <row r="5916" spans="2:6">
      <c r="B5916" s="1" t="s">
        <v>16977</v>
      </c>
      <c r="C5916" s="1">
        <v>1</v>
      </c>
      <c r="D5916" s="1" t="s">
        <v>13746</v>
      </c>
      <c r="E5916" s="17">
        <v>0.76643518518518505</v>
      </c>
      <c r="F5916" s="1" t="s">
        <v>13</v>
      </c>
    </row>
    <row r="5917" spans="2:6">
      <c r="B5917" s="1" t="s">
        <v>16971</v>
      </c>
      <c r="C5917" s="1">
        <v>1</v>
      </c>
      <c r="D5917" s="1" t="s">
        <v>3078</v>
      </c>
      <c r="E5917" s="17">
        <v>0.76653935185185196</v>
      </c>
      <c r="F5917" s="1" t="s">
        <v>13</v>
      </c>
    </row>
    <row r="5918" spans="2:6">
      <c r="B5918" s="1" t="s">
        <v>16991</v>
      </c>
      <c r="C5918" s="1">
        <v>1</v>
      </c>
      <c r="D5918" s="1" t="s">
        <v>13753</v>
      </c>
      <c r="E5918" s="17">
        <v>0.76657407407407396</v>
      </c>
      <c r="F5918" s="1" t="s">
        <v>13</v>
      </c>
    </row>
    <row r="5919" spans="2:6">
      <c r="B5919" s="1" t="s">
        <v>16992</v>
      </c>
      <c r="C5919" s="1">
        <v>1</v>
      </c>
      <c r="D5919" s="1" t="s">
        <v>13760</v>
      </c>
      <c r="E5919" s="17">
        <v>0.766585648148148</v>
      </c>
      <c r="F5919" s="1" t="s">
        <v>13</v>
      </c>
    </row>
    <row r="5920" spans="2:6">
      <c r="B5920" s="1" t="s">
        <v>16993</v>
      </c>
      <c r="C5920" s="1">
        <v>1</v>
      </c>
      <c r="D5920" s="1" t="s">
        <v>13753</v>
      </c>
      <c r="E5920" s="17">
        <v>0.76659722222222204</v>
      </c>
      <c r="F5920" s="1" t="s">
        <v>13</v>
      </c>
    </row>
    <row r="5921" spans="2:6">
      <c r="B5921" s="1" t="s">
        <v>16994</v>
      </c>
      <c r="C5921" s="1">
        <v>1</v>
      </c>
      <c r="D5921" s="1" t="s">
        <v>13753</v>
      </c>
      <c r="E5921" s="17">
        <v>0.76663194444444405</v>
      </c>
      <c r="F5921" s="1" t="s">
        <v>13</v>
      </c>
    </row>
    <row r="5922" spans="2:6">
      <c r="B5922" s="1" t="s">
        <v>16988</v>
      </c>
      <c r="C5922" s="1">
        <v>5</v>
      </c>
      <c r="D5922" s="1" t="s">
        <v>3078</v>
      </c>
      <c r="E5922" s="17">
        <v>0.76664351851851897</v>
      </c>
      <c r="F5922" s="1" t="s">
        <v>13</v>
      </c>
    </row>
    <row r="5923" spans="2:6">
      <c r="B5923" s="1" t="s">
        <v>16995</v>
      </c>
      <c r="C5923" s="1">
        <v>1</v>
      </c>
      <c r="D5923" s="1" t="s">
        <v>13753</v>
      </c>
      <c r="E5923" s="17">
        <v>0.76666666666666705</v>
      </c>
      <c r="F5923" s="1" t="s">
        <v>13</v>
      </c>
    </row>
    <row r="5924" spans="2:6">
      <c r="B5924" s="1" t="s">
        <v>16996</v>
      </c>
      <c r="C5924" s="1">
        <v>1</v>
      </c>
      <c r="D5924" s="1" t="s">
        <v>13753</v>
      </c>
      <c r="E5924" s="17">
        <v>0.76672453703703702</v>
      </c>
      <c r="F5924" s="1" t="s">
        <v>13</v>
      </c>
    </row>
    <row r="5925" spans="2:6">
      <c r="B5925" s="1" t="s">
        <v>16997</v>
      </c>
      <c r="C5925" s="1">
        <v>1</v>
      </c>
      <c r="D5925" s="1" t="s">
        <v>13753</v>
      </c>
      <c r="E5925" s="17">
        <v>0.76680555555555596</v>
      </c>
      <c r="F5925" s="1" t="s">
        <v>13</v>
      </c>
    </row>
    <row r="5926" spans="2:6">
      <c r="B5926" s="1" t="s">
        <v>16998</v>
      </c>
      <c r="C5926" s="1">
        <v>1</v>
      </c>
      <c r="D5926" s="1" t="s">
        <v>13753</v>
      </c>
      <c r="E5926" s="17">
        <v>0.76684027777777797</v>
      </c>
      <c r="F5926" s="1" t="s">
        <v>13</v>
      </c>
    </row>
    <row r="5927" spans="2:6">
      <c r="B5927" s="1" t="s">
        <v>16999</v>
      </c>
      <c r="C5927" s="1">
        <v>1</v>
      </c>
      <c r="D5927" s="1" t="s">
        <v>13753</v>
      </c>
      <c r="E5927" s="17">
        <v>0.76686342592592605</v>
      </c>
      <c r="F5927" s="1" t="s">
        <v>13</v>
      </c>
    </row>
    <row r="5928" spans="2:6">
      <c r="B5928" s="1" t="s">
        <v>17000</v>
      </c>
      <c r="C5928" s="1">
        <v>1</v>
      </c>
      <c r="D5928" s="1" t="s">
        <v>13753</v>
      </c>
      <c r="E5928" s="17">
        <v>0.76693287037036995</v>
      </c>
      <c r="F5928" s="1" t="s">
        <v>13</v>
      </c>
    </row>
    <row r="5929" spans="2:6">
      <c r="B5929" s="1" t="s">
        <v>17001</v>
      </c>
      <c r="C5929" s="1">
        <v>1</v>
      </c>
      <c r="D5929" s="1" t="s">
        <v>13760</v>
      </c>
      <c r="E5929" s="17">
        <v>0.76695601851851802</v>
      </c>
      <c r="F5929" s="1" t="s">
        <v>13</v>
      </c>
    </row>
    <row r="5930" spans="2:6">
      <c r="B5930" s="1" t="s">
        <v>17002</v>
      </c>
      <c r="C5930" s="1">
        <v>1</v>
      </c>
      <c r="D5930" s="1" t="s">
        <v>13753</v>
      </c>
      <c r="E5930" s="17">
        <v>0.76702546296296303</v>
      </c>
      <c r="F5930" s="1" t="s">
        <v>13</v>
      </c>
    </row>
    <row r="5931" spans="2:6">
      <c r="B5931" s="1" t="s">
        <v>14438</v>
      </c>
      <c r="C5931" s="1">
        <v>1</v>
      </c>
      <c r="D5931" s="1" t="s">
        <v>3095</v>
      </c>
      <c r="E5931" s="17">
        <v>0.76703703703703696</v>
      </c>
      <c r="F5931" s="1" t="s">
        <v>13</v>
      </c>
    </row>
    <row r="5932" spans="2:6">
      <c r="B5932" s="1" t="s">
        <v>16986</v>
      </c>
      <c r="C5932" s="1">
        <v>1</v>
      </c>
      <c r="D5932" s="1" t="s">
        <v>13762</v>
      </c>
      <c r="E5932" s="17">
        <v>0.76725694444444403</v>
      </c>
      <c r="F5932" s="1" t="s">
        <v>13</v>
      </c>
    </row>
    <row r="5933" spans="2:6">
      <c r="B5933" s="1" t="s">
        <v>17003</v>
      </c>
      <c r="C5933" s="1">
        <v>1</v>
      </c>
      <c r="D5933" s="1" t="s">
        <v>13687</v>
      </c>
      <c r="E5933" s="17">
        <v>0.76726851851851896</v>
      </c>
      <c r="F5933" s="1" t="s">
        <v>13</v>
      </c>
    </row>
    <row r="5934" spans="2:6">
      <c r="B5934" s="1" t="s">
        <v>16581</v>
      </c>
      <c r="C5934" s="1">
        <v>1</v>
      </c>
      <c r="D5934" s="1" t="s">
        <v>13746</v>
      </c>
      <c r="E5934" s="17">
        <v>0.767314814814815</v>
      </c>
      <c r="F5934" s="1" t="s">
        <v>13</v>
      </c>
    </row>
    <row r="5935" spans="2:6">
      <c r="B5935" s="1" t="s">
        <v>16368</v>
      </c>
      <c r="C5935" s="1">
        <v>1</v>
      </c>
      <c r="D5935" s="1" t="s">
        <v>3078</v>
      </c>
      <c r="E5935" s="17">
        <v>0.76734953703703701</v>
      </c>
      <c r="F5935" s="1" t="s">
        <v>13</v>
      </c>
    </row>
    <row r="5936" spans="2:6">
      <c r="B5936" s="1" t="s">
        <v>16993</v>
      </c>
      <c r="C5936" s="1">
        <v>1</v>
      </c>
      <c r="D5936" s="1" t="s">
        <v>3078</v>
      </c>
      <c r="E5936" s="17">
        <v>0.76738425925925902</v>
      </c>
      <c r="F5936" s="1" t="s">
        <v>13</v>
      </c>
    </row>
    <row r="5937" spans="2:6">
      <c r="B5937" s="1" t="s">
        <v>17004</v>
      </c>
      <c r="C5937" s="1">
        <v>1</v>
      </c>
      <c r="D5937" s="1" t="s">
        <v>3076</v>
      </c>
      <c r="E5937" s="17">
        <v>0.76740740740740698</v>
      </c>
      <c r="F5937" s="1" t="s">
        <v>13</v>
      </c>
    </row>
    <row r="5938" spans="2:6">
      <c r="B5938" s="1" t="s">
        <v>16962</v>
      </c>
      <c r="C5938" s="1">
        <v>1</v>
      </c>
      <c r="D5938" s="1" t="s">
        <v>3078</v>
      </c>
      <c r="E5938" s="17">
        <v>0.76743055555555595</v>
      </c>
      <c r="F5938" s="1" t="s">
        <v>13</v>
      </c>
    </row>
    <row r="5939" spans="2:6">
      <c r="B5939" s="1" t="s">
        <v>17005</v>
      </c>
      <c r="C5939" s="1">
        <v>1</v>
      </c>
      <c r="D5939" s="1" t="s">
        <v>13760</v>
      </c>
      <c r="E5939" s="17">
        <v>0.76747685185185199</v>
      </c>
      <c r="F5939" s="1" t="s">
        <v>13</v>
      </c>
    </row>
    <row r="5940" spans="2:6">
      <c r="B5940" s="1" t="s">
        <v>17006</v>
      </c>
      <c r="C5940" s="1">
        <v>1</v>
      </c>
      <c r="D5940" s="1" t="s">
        <v>13753</v>
      </c>
      <c r="E5940" s="17">
        <v>0.76747685185185199</v>
      </c>
      <c r="F5940" s="1" t="s">
        <v>13</v>
      </c>
    </row>
    <row r="5941" spans="2:6">
      <c r="B5941" s="1" t="s">
        <v>15395</v>
      </c>
      <c r="C5941" s="1">
        <v>1</v>
      </c>
      <c r="D5941" s="1" t="s">
        <v>3078</v>
      </c>
      <c r="E5941" s="17">
        <v>0.76748842592592603</v>
      </c>
      <c r="F5941" s="1" t="s">
        <v>13</v>
      </c>
    </row>
    <row r="5942" spans="2:6">
      <c r="B5942" s="1" t="s">
        <v>17007</v>
      </c>
      <c r="C5942" s="1">
        <v>1</v>
      </c>
      <c r="D5942" s="1" t="s">
        <v>13760</v>
      </c>
      <c r="E5942" s="17">
        <v>0.76755787037037004</v>
      </c>
      <c r="F5942" s="1" t="s">
        <v>13</v>
      </c>
    </row>
    <row r="5943" spans="2:6">
      <c r="B5943" s="1" t="s">
        <v>17008</v>
      </c>
      <c r="C5943" s="1">
        <v>1</v>
      </c>
      <c r="D5943" s="1" t="s">
        <v>13753</v>
      </c>
      <c r="E5943" s="17">
        <v>0.76755787037037004</v>
      </c>
      <c r="F5943" s="1" t="s">
        <v>13</v>
      </c>
    </row>
    <row r="5944" spans="2:6">
      <c r="B5944" s="1" t="s">
        <v>16985</v>
      </c>
      <c r="C5944" s="1">
        <v>1</v>
      </c>
      <c r="D5944" s="1" t="s">
        <v>3078</v>
      </c>
      <c r="E5944" s="17">
        <v>0.76758101851851901</v>
      </c>
      <c r="F5944" s="1" t="s">
        <v>13</v>
      </c>
    </row>
    <row r="5945" spans="2:6">
      <c r="B5945" s="1" t="s">
        <v>17009</v>
      </c>
      <c r="C5945" s="1">
        <v>1</v>
      </c>
      <c r="D5945" s="1" t="s">
        <v>13687</v>
      </c>
      <c r="E5945" s="17">
        <v>0.76760416666666698</v>
      </c>
      <c r="F5945" s="1" t="s">
        <v>13</v>
      </c>
    </row>
    <row r="5946" spans="2:6">
      <c r="B5946" s="1" t="s">
        <v>16693</v>
      </c>
      <c r="C5946" s="1">
        <v>1</v>
      </c>
      <c r="D5946" s="1" t="s">
        <v>3078</v>
      </c>
      <c r="E5946" s="17">
        <v>0.76771990740740703</v>
      </c>
      <c r="F5946" s="1" t="s">
        <v>13</v>
      </c>
    </row>
    <row r="5947" spans="2:6">
      <c r="B5947" s="1" t="s">
        <v>17010</v>
      </c>
      <c r="C5947" s="1">
        <v>1</v>
      </c>
      <c r="D5947" s="1" t="s">
        <v>13753</v>
      </c>
      <c r="E5947" s="17">
        <v>0.76773148148148196</v>
      </c>
      <c r="F5947" s="1" t="s">
        <v>13</v>
      </c>
    </row>
    <row r="5948" spans="2:6">
      <c r="B5948" s="1" t="s">
        <v>16997</v>
      </c>
      <c r="C5948" s="1">
        <v>1</v>
      </c>
      <c r="D5948" s="1" t="s">
        <v>3078</v>
      </c>
      <c r="E5948" s="17">
        <v>0.767777777777778</v>
      </c>
      <c r="F5948" s="1" t="s">
        <v>13</v>
      </c>
    </row>
    <row r="5949" spans="2:6">
      <c r="B5949" s="1" t="s">
        <v>16991</v>
      </c>
      <c r="C5949" s="1">
        <v>1</v>
      </c>
      <c r="D5949" s="1" t="s">
        <v>3078</v>
      </c>
      <c r="E5949" s="17">
        <v>0.76784722222222201</v>
      </c>
      <c r="F5949" s="1" t="s">
        <v>13</v>
      </c>
    </row>
    <row r="5950" spans="2:6">
      <c r="B5950" s="1" t="s">
        <v>17011</v>
      </c>
      <c r="C5950" s="1">
        <v>1</v>
      </c>
      <c r="D5950" s="1" t="s">
        <v>13753</v>
      </c>
      <c r="E5950" s="17">
        <v>0.76787037037036998</v>
      </c>
      <c r="F5950" s="1" t="s">
        <v>13</v>
      </c>
    </row>
    <row r="5951" spans="2:6">
      <c r="B5951" s="1" t="s">
        <v>16959</v>
      </c>
      <c r="C5951" s="1">
        <v>1</v>
      </c>
      <c r="D5951" s="1" t="s">
        <v>3078</v>
      </c>
      <c r="E5951" s="17">
        <v>0.76790509259259299</v>
      </c>
      <c r="F5951" s="1" t="s">
        <v>13</v>
      </c>
    </row>
    <row r="5952" spans="2:6">
      <c r="B5952" s="1" t="s">
        <v>17012</v>
      </c>
      <c r="C5952" s="1">
        <v>1</v>
      </c>
      <c r="D5952" s="1" t="s">
        <v>13753</v>
      </c>
      <c r="E5952" s="17">
        <v>0.76793981481481499</v>
      </c>
      <c r="F5952" s="1" t="s">
        <v>13</v>
      </c>
    </row>
    <row r="5953" spans="2:6">
      <c r="B5953" s="1" t="s">
        <v>17013</v>
      </c>
      <c r="C5953" s="1">
        <v>1</v>
      </c>
      <c r="D5953" s="1" t="s">
        <v>13760</v>
      </c>
      <c r="E5953" s="17">
        <v>0.76802083333333304</v>
      </c>
      <c r="F5953" s="1" t="s">
        <v>13</v>
      </c>
    </row>
    <row r="5954" spans="2:6">
      <c r="B5954" s="1" t="s">
        <v>16148</v>
      </c>
      <c r="C5954" s="1">
        <v>1</v>
      </c>
      <c r="D5954" s="1" t="s">
        <v>13762</v>
      </c>
      <c r="E5954" s="17">
        <v>0.76804398148148101</v>
      </c>
      <c r="F5954" s="1" t="s">
        <v>13</v>
      </c>
    </row>
    <row r="5955" spans="2:6">
      <c r="B5955" s="1" t="s">
        <v>17009</v>
      </c>
      <c r="C5955" s="1">
        <v>1</v>
      </c>
      <c r="D5955" s="1" t="s">
        <v>3095</v>
      </c>
      <c r="E5955" s="17">
        <v>0.76805555555555605</v>
      </c>
      <c r="F5955" s="1" t="s">
        <v>13</v>
      </c>
    </row>
    <row r="5956" spans="2:6">
      <c r="B5956" s="1" t="s">
        <v>16912</v>
      </c>
      <c r="C5956" s="1">
        <v>1</v>
      </c>
      <c r="D5956" s="1" t="s">
        <v>3078</v>
      </c>
      <c r="E5956" s="17">
        <v>0.76812499999999995</v>
      </c>
      <c r="F5956" s="1" t="s">
        <v>13</v>
      </c>
    </row>
    <row r="5957" spans="2:6">
      <c r="B5957" s="1" t="s">
        <v>17003</v>
      </c>
      <c r="C5957" s="1">
        <v>1</v>
      </c>
      <c r="D5957" s="1" t="s">
        <v>3078</v>
      </c>
      <c r="E5957" s="17">
        <v>0.76818287037037003</v>
      </c>
      <c r="F5957" s="1" t="s">
        <v>13</v>
      </c>
    </row>
    <row r="5958" spans="2:6">
      <c r="B5958" s="1" t="s">
        <v>16992</v>
      </c>
      <c r="C5958" s="1">
        <v>1</v>
      </c>
      <c r="D5958" s="1" t="s">
        <v>13746</v>
      </c>
      <c r="E5958" s="17">
        <v>0.768206018518519</v>
      </c>
      <c r="F5958" s="1" t="s">
        <v>13</v>
      </c>
    </row>
    <row r="5959" spans="2:6">
      <c r="B5959" s="1" t="s">
        <v>14182</v>
      </c>
      <c r="C5959" s="1">
        <v>1</v>
      </c>
      <c r="D5959" s="1" t="s">
        <v>3095</v>
      </c>
      <c r="E5959" s="17">
        <v>0.76839120370370395</v>
      </c>
      <c r="F5959" s="1" t="s">
        <v>13</v>
      </c>
    </row>
    <row r="5960" spans="2:6">
      <c r="B5960" s="1" t="s">
        <v>16998</v>
      </c>
      <c r="C5960" s="1">
        <v>1</v>
      </c>
      <c r="D5960" s="1" t="s">
        <v>13762</v>
      </c>
      <c r="E5960" s="17">
        <v>0.76842592592592596</v>
      </c>
      <c r="F5960" s="1" t="s">
        <v>13</v>
      </c>
    </row>
    <row r="5961" spans="2:6">
      <c r="B5961" s="1" t="s">
        <v>17014</v>
      </c>
      <c r="C5961" s="1">
        <v>1</v>
      </c>
      <c r="D5961" s="1" t="s">
        <v>3076</v>
      </c>
      <c r="E5961" s="17">
        <v>0.76849537037036997</v>
      </c>
      <c r="F5961" s="1" t="s">
        <v>13</v>
      </c>
    </row>
    <row r="5962" spans="2:6">
      <c r="B5962" s="1" t="s">
        <v>17015</v>
      </c>
      <c r="C5962" s="1">
        <v>1</v>
      </c>
      <c r="D5962" s="1" t="s">
        <v>13760</v>
      </c>
      <c r="E5962" s="17">
        <v>0.76857638888888902</v>
      </c>
      <c r="F5962" s="1" t="s">
        <v>13</v>
      </c>
    </row>
    <row r="5963" spans="2:6">
      <c r="B5963" s="1" t="s">
        <v>17006</v>
      </c>
      <c r="C5963" s="1">
        <v>1</v>
      </c>
      <c r="D5963" s="1" t="s">
        <v>3078</v>
      </c>
      <c r="E5963" s="17">
        <v>0.76861111111111102</v>
      </c>
      <c r="F5963" s="1" t="s">
        <v>13</v>
      </c>
    </row>
    <row r="5964" spans="2:6">
      <c r="B5964" s="1" t="s">
        <v>14167</v>
      </c>
      <c r="C5964" s="1">
        <v>1</v>
      </c>
      <c r="D5964" s="1" t="s">
        <v>3077</v>
      </c>
      <c r="E5964" s="17">
        <v>0.768703703703704</v>
      </c>
      <c r="F5964" s="1" t="s">
        <v>13</v>
      </c>
    </row>
    <row r="5965" spans="2:6">
      <c r="B5965" s="1" t="s">
        <v>17000</v>
      </c>
      <c r="C5965" s="1">
        <v>1</v>
      </c>
      <c r="D5965" s="1" t="s">
        <v>13746</v>
      </c>
      <c r="E5965" s="17">
        <v>0.76871527777777804</v>
      </c>
      <c r="F5965" s="1" t="s">
        <v>13</v>
      </c>
    </row>
    <row r="5966" spans="2:6">
      <c r="B5966" s="1" t="s">
        <v>16995</v>
      </c>
      <c r="C5966" s="1">
        <v>1</v>
      </c>
      <c r="D5966" s="1" t="s">
        <v>3078</v>
      </c>
      <c r="E5966" s="17">
        <v>0.76883101851851898</v>
      </c>
      <c r="F5966" s="1" t="s">
        <v>13</v>
      </c>
    </row>
    <row r="5967" spans="2:6">
      <c r="B5967" s="1" t="s">
        <v>17010</v>
      </c>
      <c r="C5967" s="1">
        <v>1</v>
      </c>
      <c r="D5967" s="1" t="s">
        <v>3078</v>
      </c>
      <c r="E5967" s="17">
        <v>0.76888888888888896</v>
      </c>
      <c r="F5967" s="1" t="s">
        <v>13</v>
      </c>
    </row>
    <row r="5968" spans="2:6">
      <c r="B5968" s="1" t="s">
        <v>17016</v>
      </c>
      <c r="C5968" s="1">
        <v>1</v>
      </c>
      <c r="D5968" s="1" t="s">
        <v>13760</v>
      </c>
      <c r="E5968" s="17">
        <v>0.76895833333333297</v>
      </c>
      <c r="F5968" s="1" t="s">
        <v>13</v>
      </c>
    </row>
    <row r="5969" spans="2:6">
      <c r="B5969" s="1" t="s">
        <v>17017</v>
      </c>
      <c r="C5969" s="1">
        <v>1</v>
      </c>
      <c r="D5969" s="1" t="s">
        <v>13687</v>
      </c>
      <c r="E5969" s="17">
        <v>0.76899305555555597</v>
      </c>
      <c r="F5969" s="1" t="s">
        <v>13</v>
      </c>
    </row>
    <row r="5970" spans="2:6">
      <c r="B5970" s="1" t="s">
        <v>16987</v>
      </c>
      <c r="C5970" s="1">
        <v>1</v>
      </c>
      <c r="D5970" s="1" t="s">
        <v>3095</v>
      </c>
      <c r="E5970" s="17">
        <v>0.76900462962963001</v>
      </c>
      <c r="F5970" s="1" t="s">
        <v>13</v>
      </c>
    </row>
    <row r="5971" spans="2:6">
      <c r="B5971" s="1" t="s">
        <v>17018</v>
      </c>
      <c r="C5971" s="1">
        <v>1</v>
      </c>
      <c r="D5971" s="1" t="s">
        <v>13760</v>
      </c>
      <c r="E5971" s="17">
        <v>0.76901620370370405</v>
      </c>
      <c r="F5971" s="1" t="s">
        <v>13</v>
      </c>
    </row>
    <row r="5972" spans="2:6">
      <c r="B5972" s="1" t="s">
        <v>17002</v>
      </c>
      <c r="C5972" s="1">
        <v>1</v>
      </c>
      <c r="D5972" s="1" t="s">
        <v>13762</v>
      </c>
      <c r="E5972" s="17">
        <v>0.76906249999999998</v>
      </c>
      <c r="F5972" s="1" t="s">
        <v>13</v>
      </c>
    </row>
    <row r="5973" spans="2:6">
      <c r="B5973" s="1" t="s">
        <v>17001</v>
      </c>
      <c r="C5973" s="1">
        <v>1</v>
      </c>
      <c r="D5973" s="1" t="s">
        <v>13762</v>
      </c>
      <c r="E5973" s="17">
        <v>0.76910879629629603</v>
      </c>
      <c r="F5973" s="1" t="s">
        <v>13</v>
      </c>
    </row>
    <row r="5974" spans="2:6">
      <c r="B5974" s="1" t="s">
        <v>17019</v>
      </c>
      <c r="C5974" s="1">
        <v>1</v>
      </c>
      <c r="D5974" s="1" t="s">
        <v>13753</v>
      </c>
      <c r="E5974" s="17">
        <v>0.76913194444444399</v>
      </c>
      <c r="F5974" s="1" t="s">
        <v>13</v>
      </c>
    </row>
    <row r="5975" spans="2:6">
      <c r="B5975" s="1" t="s">
        <v>16837</v>
      </c>
      <c r="C5975" s="1">
        <v>1</v>
      </c>
      <c r="D5975" s="1" t="s">
        <v>3078</v>
      </c>
      <c r="E5975" s="17">
        <v>0.76922453703703697</v>
      </c>
      <c r="F5975" s="1" t="s">
        <v>13</v>
      </c>
    </row>
    <row r="5976" spans="2:6">
      <c r="B5976" s="1" t="s">
        <v>17020</v>
      </c>
      <c r="C5976" s="1">
        <v>1</v>
      </c>
      <c r="D5976" s="1" t="s">
        <v>13753</v>
      </c>
      <c r="E5976" s="17">
        <v>0.76924768518518505</v>
      </c>
      <c r="F5976" s="1" t="s">
        <v>13</v>
      </c>
    </row>
    <row r="5977" spans="2:6">
      <c r="B5977" s="1" t="s">
        <v>17021</v>
      </c>
      <c r="C5977" s="1">
        <v>1</v>
      </c>
      <c r="D5977" s="1" t="s">
        <v>13753</v>
      </c>
      <c r="E5977" s="17">
        <v>0.76928240740740705</v>
      </c>
      <c r="F5977" s="1" t="s">
        <v>13</v>
      </c>
    </row>
    <row r="5978" spans="2:6">
      <c r="B5978" s="1" t="s">
        <v>17011</v>
      </c>
      <c r="C5978" s="1">
        <v>1</v>
      </c>
      <c r="D5978" s="1" t="s">
        <v>3078</v>
      </c>
      <c r="E5978" s="17">
        <v>0.76931712962962995</v>
      </c>
      <c r="F5978" s="1" t="s">
        <v>13</v>
      </c>
    </row>
    <row r="5979" spans="2:6">
      <c r="B5979" s="1" t="s">
        <v>17022</v>
      </c>
      <c r="C5979" s="1">
        <v>1</v>
      </c>
      <c r="D5979" s="1" t="s">
        <v>13753</v>
      </c>
      <c r="E5979" s="17">
        <v>0.76932870370370399</v>
      </c>
      <c r="F5979" s="1" t="s">
        <v>13</v>
      </c>
    </row>
    <row r="5980" spans="2:6">
      <c r="B5980" s="1" t="s">
        <v>16981</v>
      </c>
      <c r="C5980" s="1">
        <v>1</v>
      </c>
      <c r="D5980" s="1" t="s">
        <v>3095</v>
      </c>
      <c r="E5980" s="17">
        <v>0.76935185185185195</v>
      </c>
      <c r="F5980" s="1" t="s">
        <v>13</v>
      </c>
    </row>
    <row r="5981" spans="2:6">
      <c r="B5981" s="1" t="s">
        <v>17023</v>
      </c>
      <c r="C5981" s="1">
        <v>1</v>
      </c>
      <c r="D5981" s="1" t="s">
        <v>13753</v>
      </c>
      <c r="E5981" s="17">
        <v>0.76937500000000003</v>
      </c>
      <c r="F5981" s="1" t="s">
        <v>13</v>
      </c>
    </row>
    <row r="5982" spans="2:6">
      <c r="B5982" s="1" t="s">
        <v>17016</v>
      </c>
      <c r="C5982" s="1">
        <v>1</v>
      </c>
      <c r="D5982" s="1" t="s">
        <v>3077</v>
      </c>
      <c r="E5982" s="17">
        <v>0.76938657407407396</v>
      </c>
      <c r="F5982" s="1" t="s">
        <v>13</v>
      </c>
    </row>
    <row r="5983" spans="2:6">
      <c r="B5983" s="1" t="s">
        <v>17024</v>
      </c>
      <c r="C5983" s="1">
        <v>1</v>
      </c>
      <c r="D5983" s="1" t="s">
        <v>13753</v>
      </c>
      <c r="E5983" s="17">
        <v>0.76950231481481501</v>
      </c>
      <c r="F5983" s="1" t="s">
        <v>13</v>
      </c>
    </row>
    <row r="5984" spans="2:6">
      <c r="B5984" s="1" t="s">
        <v>17025</v>
      </c>
      <c r="C5984" s="1">
        <v>1</v>
      </c>
      <c r="D5984" s="1" t="s">
        <v>13760</v>
      </c>
      <c r="E5984" s="17">
        <v>0.76964120370370404</v>
      </c>
      <c r="F5984" s="1" t="s">
        <v>13</v>
      </c>
    </row>
    <row r="5985" spans="2:6">
      <c r="B5985" s="1" t="s">
        <v>16945</v>
      </c>
      <c r="C5985" s="1">
        <v>1</v>
      </c>
      <c r="D5985" s="1" t="s">
        <v>13746</v>
      </c>
      <c r="E5985" s="17">
        <v>0.76969907407407401</v>
      </c>
      <c r="F5985" s="1" t="s">
        <v>13</v>
      </c>
    </row>
    <row r="5986" spans="2:6">
      <c r="B5986" s="1" t="s">
        <v>17026</v>
      </c>
      <c r="C5986" s="1">
        <v>1</v>
      </c>
      <c r="D5986" s="1" t="s">
        <v>13760</v>
      </c>
      <c r="E5986" s="17">
        <v>0.76973379629629601</v>
      </c>
      <c r="F5986" s="1" t="s">
        <v>13</v>
      </c>
    </row>
    <row r="5987" spans="2:6">
      <c r="B5987" s="1" t="s">
        <v>17027</v>
      </c>
      <c r="C5987" s="1">
        <v>1</v>
      </c>
      <c r="D5987" s="1" t="s">
        <v>13760</v>
      </c>
      <c r="E5987" s="17">
        <v>0.76982638888888899</v>
      </c>
      <c r="F5987" s="1" t="s">
        <v>13</v>
      </c>
    </row>
    <row r="5988" spans="2:6">
      <c r="B5988" s="1" t="s">
        <v>17028</v>
      </c>
      <c r="C5988" s="1">
        <v>1</v>
      </c>
      <c r="D5988" s="1" t="s">
        <v>13753</v>
      </c>
      <c r="E5988" s="17">
        <v>0.76983796296296303</v>
      </c>
      <c r="F5988" s="1" t="s">
        <v>13</v>
      </c>
    </row>
    <row r="5989" spans="2:6">
      <c r="B5989" s="1" t="s">
        <v>17029</v>
      </c>
      <c r="C5989" s="1">
        <v>1</v>
      </c>
      <c r="D5989" s="1" t="s">
        <v>13753</v>
      </c>
      <c r="E5989" s="17">
        <v>0.76990740740740704</v>
      </c>
      <c r="F5989" s="1" t="s">
        <v>13</v>
      </c>
    </row>
    <row r="5990" spans="2:6">
      <c r="B5990" s="1" t="s">
        <v>17030</v>
      </c>
      <c r="C5990" s="1">
        <v>2</v>
      </c>
      <c r="D5990" s="1" t="s">
        <v>13753</v>
      </c>
      <c r="E5990" s="17">
        <v>0.76993055555555601</v>
      </c>
      <c r="F5990" s="1" t="s">
        <v>13</v>
      </c>
    </row>
    <row r="5991" spans="2:6">
      <c r="B5991" s="1" t="s">
        <v>17031</v>
      </c>
      <c r="C5991" s="1">
        <v>2</v>
      </c>
      <c r="D5991" s="1" t="s">
        <v>13687</v>
      </c>
      <c r="E5991" s="17">
        <v>0.76994212962963005</v>
      </c>
      <c r="F5991" s="1" t="s">
        <v>13</v>
      </c>
    </row>
    <row r="5992" spans="2:6">
      <c r="B5992" s="1" t="s">
        <v>17012</v>
      </c>
      <c r="C5992" s="1">
        <v>1</v>
      </c>
      <c r="D5992" s="1" t="s">
        <v>13762</v>
      </c>
      <c r="E5992" s="17">
        <v>0.77</v>
      </c>
      <c r="F5992" s="1" t="s">
        <v>13</v>
      </c>
    </row>
    <row r="5993" spans="2:6">
      <c r="B5993" s="1" t="s">
        <v>17032</v>
      </c>
      <c r="C5993" s="1">
        <v>1</v>
      </c>
      <c r="D5993" s="1" t="s">
        <v>13753</v>
      </c>
      <c r="E5993" s="17">
        <v>0.77002314814814798</v>
      </c>
      <c r="F5993" s="1" t="s">
        <v>13</v>
      </c>
    </row>
    <row r="5994" spans="2:6">
      <c r="B5994" s="1" t="s">
        <v>17007</v>
      </c>
      <c r="C5994" s="1">
        <v>1</v>
      </c>
      <c r="D5994" s="1" t="s">
        <v>13762</v>
      </c>
      <c r="E5994" s="17">
        <v>0.77011574074074096</v>
      </c>
      <c r="F5994" s="1" t="s">
        <v>13</v>
      </c>
    </row>
    <row r="5995" spans="2:6">
      <c r="B5995" s="1" t="s">
        <v>17017</v>
      </c>
      <c r="C5995" s="1">
        <v>1</v>
      </c>
      <c r="D5995" s="1" t="s">
        <v>3078</v>
      </c>
      <c r="E5995" s="17">
        <v>0.77018518518518497</v>
      </c>
      <c r="F5995" s="1" t="s">
        <v>13</v>
      </c>
    </row>
    <row r="5996" spans="2:6">
      <c r="B5996" s="1" t="s">
        <v>17031</v>
      </c>
      <c r="C5996" s="1">
        <v>2</v>
      </c>
      <c r="D5996" s="1" t="s">
        <v>13762</v>
      </c>
      <c r="E5996" s="17">
        <v>0.77021990740740698</v>
      </c>
      <c r="F5996" s="1" t="s">
        <v>13</v>
      </c>
    </row>
    <row r="5997" spans="2:6">
      <c r="B5997" s="1" t="s">
        <v>17033</v>
      </c>
      <c r="C5997" s="1">
        <v>1</v>
      </c>
      <c r="D5997" s="1" t="s">
        <v>13687</v>
      </c>
      <c r="E5997" s="17">
        <v>0.77028935185185199</v>
      </c>
      <c r="F5997" s="1" t="s">
        <v>13</v>
      </c>
    </row>
    <row r="5998" spans="2:6">
      <c r="B5998" s="1" t="s">
        <v>17034</v>
      </c>
      <c r="C5998" s="1">
        <v>1</v>
      </c>
      <c r="D5998" s="1" t="s">
        <v>3076</v>
      </c>
      <c r="E5998" s="17">
        <v>0.77032407407407399</v>
      </c>
      <c r="F5998" s="1" t="s">
        <v>13</v>
      </c>
    </row>
    <row r="5999" spans="2:6">
      <c r="B5999" s="1" t="s">
        <v>17035</v>
      </c>
      <c r="C5999" s="1">
        <v>1</v>
      </c>
      <c r="D5999" s="1" t="s">
        <v>13753</v>
      </c>
      <c r="E5999" s="17">
        <v>0.770358796296296</v>
      </c>
      <c r="F5999" s="1" t="s">
        <v>13</v>
      </c>
    </row>
    <row r="6000" spans="2:6">
      <c r="B6000" s="1" t="s">
        <v>17036</v>
      </c>
      <c r="C6000" s="1">
        <v>1</v>
      </c>
      <c r="D6000" s="1" t="s">
        <v>13753</v>
      </c>
      <c r="E6000" s="17">
        <v>0.77045138888888898</v>
      </c>
      <c r="F6000" s="1" t="s">
        <v>13</v>
      </c>
    </row>
    <row r="6001" spans="2:6">
      <c r="B6001" s="1" t="s">
        <v>17037</v>
      </c>
      <c r="C6001" s="1">
        <v>1</v>
      </c>
      <c r="D6001" s="1" t="s">
        <v>13760</v>
      </c>
      <c r="E6001" s="17">
        <v>0.77046296296296302</v>
      </c>
      <c r="F6001" s="1" t="s">
        <v>13</v>
      </c>
    </row>
    <row r="6002" spans="2:6">
      <c r="B6002" s="1" t="s">
        <v>17038</v>
      </c>
      <c r="C6002" s="1">
        <v>1</v>
      </c>
      <c r="D6002" s="1" t="s">
        <v>13760</v>
      </c>
      <c r="E6002" s="17">
        <v>0.77067129629629605</v>
      </c>
      <c r="F6002" s="1" t="s">
        <v>13</v>
      </c>
    </row>
    <row r="6003" spans="2:6">
      <c r="B6003" s="1" t="s">
        <v>15152</v>
      </c>
      <c r="C6003" s="1">
        <v>1</v>
      </c>
      <c r="D6003" s="1" t="s">
        <v>3095</v>
      </c>
      <c r="E6003" s="17">
        <v>0.77072916666666702</v>
      </c>
      <c r="F6003" s="1" t="s">
        <v>13</v>
      </c>
    </row>
    <row r="6004" spans="2:6">
      <c r="B6004" s="1" t="s">
        <v>15398</v>
      </c>
      <c r="C6004" s="1">
        <v>1</v>
      </c>
      <c r="D6004" s="1" t="s">
        <v>13746</v>
      </c>
      <c r="E6004" s="17">
        <v>0.77075231481481499</v>
      </c>
      <c r="F6004" s="1" t="s">
        <v>13</v>
      </c>
    </row>
    <row r="6005" spans="2:6">
      <c r="B6005" s="1" t="s">
        <v>16941</v>
      </c>
      <c r="C6005" s="1">
        <v>1</v>
      </c>
      <c r="D6005" s="1" t="s">
        <v>13746</v>
      </c>
      <c r="E6005" s="17">
        <v>0.77099537037037003</v>
      </c>
      <c r="F6005" s="1" t="s">
        <v>14</v>
      </c>
    </row>
    <row r="6006" spans="2:6">
      <c r="B6006" s="1" t="s">
        <v>17039</v>
      </c>
      <c r="C6006" s="1">
        <v>1</v>
      </c>
      <c r="D6006" s="1" t="s">
        <v>13753</v>
      </c>
      <c r="E6006" s="17">
        <v>0.77101851851851899</v>
      </c>
      <c r="F6006" s="1" t="s">
        <v>14</v>
      </c>
    </row>
    <row r="6007" spans="2:6">
      <c r="B6007" s="1" t="s">
        <v>17014</v>
      </c>
      <c r="C6007" s="1">
        <v>1</v>
      </c>
      <c r="D6007" s="1" t="s">
        <v>13746</v>
      </c>
      <c r="E6007" s="17">
        <v>0.77103009259259303</v>
      </c>
      <c r="F6007" s="1" t="s">
        <v>14</v>
      </c>
    </row>
    <row r="6008" spans="2:6">
      <c r="B6008" s="1" t="s">
        <v>16951</v>
      </c>
      <c r="C6008" s="1">
        <v>1</v>
      </c>
      <c r="D6008" s="1" t="s">
        <v>13762</v>
      </c>
      <c r="E6008" s="17">
        <v>0.77107638888888896</v>
      </c>
      <c r="F6008" s="1" t="s">
        <v>14</v>
      </c>
    </row>
    <row r="6009" spans="2:6">
      <c r="B6009" s="1" t="s">
        <v>17040</v>
      </c>
      <c r="C6009" s="1">
        <v>1</v>
      </c>
      <c r="D6009" s="1" t="s">
        <v>13753</v>
      </c>
      <c r="E6009" s="17">
        <v>0.77111111111111097</v>
      </c>
      <c r="F6009" s="1" t="s">
        <v>14</v>
      </c>
    </row>
    <row r="6010" spans="2:6">
      <c r="B6010" s="1" t="s">
        <v>17041</v>
      </c>
      <c r="C6010" s="1">
        <v>2</v>
      </c>
      <c r="D6010" s="1" t="s">
        <v>13753</v>
      </c>
      <c r="E6010" s="17">
        <v>0.77113425925925905</v>
      </c>
      <c r="F6010" s="1" t="s">
        <v>14</v>
      </c>
    </row>
    <row r="6011" spans="2:6">
      <c r="B6011" s="1" t="s">
        <v>17021</v>
      </c>
      <c r="C6011" s="1">
        <v>1</v>
      </c>
      <c r="D6011" s="1" t="s">
        <v>13762</v>
      </c>
      <c r="E6011" s="17">
        <v>0.77114583333333298</v>
      </c>
      <c r="F6011" s="1" t="s">
        <v>14</v>
      </c>
    </row>
    <row r="6012" spans="2:6">
      <c r="B6012" s="1" t="s">
        <v>17028</v>
      </c>
      <c r="C6012" s="1">
        <v>1</v>
      </c>
      <c r="D6012" s="1" t="s">
        <v>3078</v>
      </c>
      <c r="E6012" s="17">
        <v>0.77120370370370395</v>
      </c>
      <c r="F6012" s="1" t="s">
        <v>14</v>
      </c>
    </row>
    <row r="6013" spans="2:6">
      <c r="B6013" s="1" t="s">
        <v>17042</v>
      </c>
      <c r="C6013" s="1">
        <v>1</v>
      </c>
      <c r="D6013" s="1" t="s">
        <v>3076</v>
      </c>
      <c r="E6013" s="17">
        <v>0.77121527777777799</v>
      </c>
      <c r="F6013" s="1" t="s">
        <v>14</v>
      </c>
    </row>
    <row r="6014" spans="2:6">
      <c r="B6014" s="1" t="s">
        <v>17043</v>
      </c>
      <c r="C6014" s="1">
        <v>1</v>
      </c>
      <c r="D6014" s="1" t="s">
        <v>3076</v>
      </c>
      <c r="E6014" s="17">
        <v>0.77133101851851804</v>
      </c>
      <c r="F6014" s="1" t="s">
        <v>14</v>
      </c>
    </row>
    <row r="6015" spans="2:6">
      <c r="B6015" s="1" t="s">
        <v>17015</v>
      </c>
      <c r="C6015" s="1">
        <v>1</v>
      </c>
      <c r="D6015" s="1" t="s">
        <v>3077</v>
      </c>
      <c r="E6015" s="17">
        <v>0.77135416666666701</v>
      </c>
      <c r="F6015" s="1" t="s">
        <v>14</v>
      </c>
    </row>
    <row r="6016" spans="2:6">
      <c r="B6016" s="1" t="s">
        <v>17008</v>
      </c>
      <c r="C6016" s="1">
        <v>1</v>
      </c>
      <c r="D6016" s="1" t="s">
        <v>13746</v>
      </c>
      <c r="E6016" s="17">
        <v>0.77138888888888901</v>
      </c>
      <c r="F6016" s="1" t="s">
        <v>14</v>
      </c>
    </row>
    <row r="6017" spans="2:6">
      <c r="B6017" s="1" t="s">
        <v>17044</v>
      </c>
      <c r="C6017" s="1">
        <v>1</v>
      </c>
      <c r="D6017" s="1" t="s">
        <v>13760</v>
      </c>
      <c r="E6017" s="17">
        <v>0.77140046296296305</v>
      </c>
      <c r="F6017" s="1" t="s">
        <v>14</v>
      </c>
    </row>
    <row r="6018" spans="2:6">
      <c r="B6018" s="1" t="s">
        <v>17045</v>
      </c>
      <c r="C6018" s="1">
        <v>1</v>
      </c>
      <c r="D6018" s="1" t="s">
        <v>13753</v>
      </c>
      <c r="E6018" s="17">
        <v>0.77149305555555603</v>
      </c>
      <c r="F6018" s="1" t="s">
        <v>14</v>
      </c>
    </row>
    <row r="6019" spans="2:6">
      <c r="B6019" s="1" t="s">
        <v>17046</v>
      </c>
      <c r="C6019" s="1">
        <v>1</v>
      </c>
      <c r="D6019" s="1" t="s">
        <v>13760</v>
      </c>
      <c r="E6019" s="17">
        <v>0.77150462962962996</v>
      </c>
      <c r="F6019" s="1" t="s">
        <v>14</v>
      </c>
    </row>
    <row r="6020" spans="2:6">
      <c r="B6020" s="1" t="s">
        <v>17034</v>
      </c>
      <c r="C6020" s="1">
        <v>1</v>
      </c>
      <c r="D6020" s="1" t="s">
        <v>3077</v>
      </c>
      <c r="E6020" s="17">
        <v>0.771516203703704</v>
      </c>
      <c r="F6020" s="1" t="s">
        <v>14</v>
      </c>
    </row>
    <row r="6021" spans="2:6">
      <c r="B6021" s="1" t="s">
        <v>17047</v>
      </c>
      <c r="C6021" s="1">
        <v>1</v>
      </c>
      <c r="D6021" s="1" t="s">
        <v>13753</v>
      </c>
      <c r="E6021" s="17">
        <v>0.77152777777777803</v>
      </c>
      <c r="F6021" s="1" t="s">
        <v>14</v>
      </c>
    </row>
    <row r="6022" spans="2:6">
      <c r="B6022" s="1" t="s">
        <v>17048</v>
      </c>
      <c r="C6022" s="1">
        <v>1</v>
      </c>
      <c r="D6022" s="1" t="s">
        <v>13760</v>
      </c>
      <c r="E6022" s="17">
        <v>0.77164351851851898</v>
      </c>
      <c r="F6022" s="1" t="s">
        <v>14</v>
      </c>
    </row>
    <row r="6023" spans="2:6">
      <c r="B6023" s="1" t="s">
        <v>17042</v>
      </c>
      <c r="C6023" s="1">
        <v>1</v>
      </c>
      <c r="D6023" s="1" t="s">
        <v>3078</v>
      </c>
      <c r="E6023" s="17">
        <v>0.77167824074074098</v>
      </c>
      <c r="F6023" s="1" t="s">
        <v>14</v>
      </c>
    </row>
    <row r="6024" spans="2:6">
      <c r="B6024" s="1" t="s">
        <v>17049</v>
      </c>
      <c r="C6024" s="1">
        <v>1</v>
      </c>
      <c r="D6024" s="1" t="s">
        <v>13760</v>
      </c>
      <c r="E6024" s="17">
        <v>0.77168981481481502</v>
      </c>
      <c r="F6024" s="1" t="s">
        <v>14</v>
      </c>
    </row>
    <row r="6025" spans="2:6">
      <c r="B6025" s="1" t="s">
        <v>17050</v>
      </c>
      <c r="C6025" s="1">
        <v>1</v>
      </c>
      <c r="D6025" s="1" t="s">
        <v>3076</v>
      </c>
      <c r="E6025" s="17">
        <v>0.77170138888888895</v>
      </c>
      <c r="F6025" s="1" t="s">
        <v>14</v>
      </c>
    </row>
    <row r="6026" spans="2:6">
      <c r="B6026" s="1" t="s">
        <v>17026</v>
      </c>
      <c r="C6026" s="1">
        <v>1</v>
      </c>
      <c r="D6026" s="1" t="s">
        <v>13762</v>
      </c>
      <c r="E6026" s="17">
        <v>0.77175925925925903</v>
      </c>
      <c r="F6026" s="1" t="s">
        <v>14</v>
      </c>
    </row>
    <row r="6027" spans="2:6">
      <c r="B6027" s="1" t="s">
        <v>17029</v>
      </c>
      <c r="C6027" s="1">
        <v>1</v>
      </c>
      <c r="D6027" s="1" t="s">
        <v>13762</v>
      </c>
      <c r="E6027" s="17">
        <v>0.77185185185185201</v>
      </c>
      <c r="F6027" s="1" t="s">
        <v>14</v>
      </c>
    </row>
    <row r="6028" spans="2:6">
      <c r="B6028" s="1" t="s">
        <v>17051</v>
      </c>
      <c r="C6028" s="1">
        <v>1</v>
      </c>
      <c r="D6028" s="1" t="s">
        <v>13687</v>
      </c>
      <c r="E6028" s="17">
        <v>0.77189814814814794</v>
      </c>
      <c r="F6028" s="1" t="s">
        <v>14</v>
      </c>
    </row>
    <row r="6029" spans="2:6">
      <c r="B6029" s="1" t="s">
        <v>17052</v>
      </c>
      <c r="C6029" s="1">
        <v>1</v>
      </c>
      <c r="D6029" s="1" t="s">
        <v>13753</v>
      </c>
      <c r="E6029" s="17">
        <v>0.77204861111111101</v>
      </c>
      <c r="F6029" s="1" t="s">
        <v>14</v>
      </c>
    </row>
    <row r="6030" spans="2:6">
      <c r="B6030" s="1" t="s">
        <v>17053</v>
      </c>
      <c r="C6030" s="1">
        <v>1</v>
      </c>
      <c r="D6030" s="1" t="s">
        <v>13753</v>
      </c>
      <c r="E6030" s="17">
        <v>0.77207175925925897</v>
      </c>
      <c r="F6030" s="1" t="s">
        <v>14</v>
      </c>
    </row>
    <row r="6031" spans="2:6">
      <c r="B6031" s="1" t="s">
        <v>17054</v>
      </c>
      <c r="C6031" s="1">
        <v>1</v>
      </c>
      <c r="D6031" s="1" t="s">
        <v>13753</v>
      </c>
      <c r="E6031" s="17">
        <v>0.77215277777777802</v>
      </c>
      <c r="F6031" s="1" t="s">
        <v>14</v>
      </c>
    </row>
    <row r="6032" spans="2:6">
      <c r="B6032" s="1" t="s">
        <v>17052</v>
      </c>
      <c r="C6032" s="1">
        <v>1</v>
      </c>
      <c r="D6032" s="1" t="s">
        <v>13746</v>
      </c>
      <c r="E6032" s="17">
        <v>0.77217592592592599</v>
      </c>
      <c r="F6032" s="1" t="s">
        <v>14</v>
      </c>
    </row>
    <row r="6033" spans="2:6">
      <c r="B6033" s="1" t="s">
        <v>17055</v>
      </c>
      <c r="C6033" s="1">
        <v>1</v>
      </c>
      <c r="D6033" s="1" t="s">
        <v>13753</v>
      </c>
      <c r="E6033" s="17">
        <v>0.77219907407407395</v>
      </c>
      <c r="F6033" s="1" t="s">
        <v>14</v>
      </c>
    </row>
    <row r="6034" spans="2:6">
      <c r="B6034" s="1" t="s">
        <v>17056</v>
      </c>
      <c r="C6034" s="1">
        <v>1</v>
      </c>
      <c r="D6034" s="1" t="s">
        <v>13687</v>
      </c>
      <c r="E6034" s="17">
        <v>0.77221064814814799</v>
      </c>
      <c r="F6034" s="1" t="s">
        <v>14</v>
      </c>
    </row>
    <row r="6035" spans="2:6">
      <c r="B6035" s="1" t="s">
        <v>17057</v>
      </c>
      <c r="C6035" s="1">
        <v>1</v>
      </c>
      <c r="D6035" s="1" t="s">
        <v>3076</v>
      </c>
      <c r="E6035" s="17">
        <v>0.77223379629629596</v>
      </c>
      <c r="F6035" s="1" t="s">
        <v>14</v>
      </c>
    </row>
    <row r="6036" spans="2:6">
      <c r="B6036" s="1" t="s">
        <v>17058</v>
      </c>
      <c r="C6036" s="1">
        <v>1</v>
      </c>
      <c r="D6036" s="1" t="s">
        <v>13687</v>
      </c>
      <c r="E6036" s="17">
        <v>0.77225694444444404</v>
      </c>
      <c r="F6036" s="1" t="s">
        <v>14</v>
      </c>
    </row>
    <row r="6037" spans="2:6">
      <c r="B6037" s="1" t="s">
        <v>17059</v>
      </c>
      <c r="C6037" s="1">
        <v>1</v>
      </c>
      <c r="D6037" s="1" t="s">
        <v>13753</v>
      </c>
      <c r="E6037" s="17">
        <v>0.77229166666666704</v>
      </c>
      <c r="F6037" s="1" t="s">
        <v>14</v>
      </c>
    </row>
    <row r="6038" spans="2:6">
      <c r="B6038" s="1" t="s">
        <v>17060</v>
      </c>
      <c r="C6038" s="1">
        <v>1</v>
      </c>
      <c r="D6038" s="1" t="s">
        <v>13753</v>
      </c>
      <c r="E6038" s="17">
        <v>0.77233796296296298</v>
      </c>
      <c r="F6038" s="1" t="s">
        <v>14</v>
      </c>
    </row>
    <row r="6039" spans="2:6">
      <c r="B6039" s="1" t="s">
        <v>16990</v>
      </c>
      <c r="C6039" s="1">
        <v>1</v>
      </c>
      <c r="D6039" s="1" t="s">
        <v>3077</v>
      </c>
      <c r="E6039" s="17">
        <v>0.77237268518518498</v>
      </c>
      <c r="F6039" s="1" t="s">
        <v>14</v>
      </c>
    </row>
    <row r="6040" spans="2:6">
      <c r="B6040" s="1" t="s">
        <v>17061</v>
      </c>
      <c r="C6040" s="1">
        <v>3</v>
      </c>
      <c r="D6040" s="1" t="s">
        <v>13753</v>
      </c>
      <c r="E6040" s="17">
        <v>0.77241898148148103</v>
      </c>
      <c r="F6040" s="1" t="s">
        <v>14</v>
      </c>
    </row>
    <row r="6041" spans="2:6">
      <c r="B6041" s="1" t="s">
        <v>17062</v>
      </c>
      <c r="C6041" s="1">
        <v>1</v>
      </c>
      <c r="D6041" s="1" t="s">
        <v>13760</v>
      </c>
      <c r="E6041" s="17">
        <v>0.77245370370370403</v>
      </c>
      <c r="F6041" s="1" t="s">
        <v>14</v>
      </c>
    </row>
    <row r="6042" spans="2:6">
      <c r="B6042" s="1" t="s">
        <v>17051</v>
      </c>
      <c r="C6042" s="1">
        <v>1</v>
      </c>
      <c r="D6042" s="1" t="s">
        <v>3095</v>
      </c>
      <c r="E6042" s="17">
        <v>0.77248842592592604</v>
      </c>
      <c r="F6042" s="1" t="s">
        <v>14</v>
      </c>
    </row>
    <row r="6043" spans="2:6">
      <c r="B6043" s="1" t="s">
        <v>17063</v>
      </c>
      <c r="C6043" s="1">
        <v>1</v>
      </c>
      <c r="D6043" s="1" t="s">
        <v>13753</v>
      </c>
      <c r="E6043" s="17">
        <v>0.77249999999999996</v>
      </c>
      <c r="F6043" s="1" t="s">
        <v>14</v>
      </c>
    </row>
    <row r="6044" spans="2:6">
      <c r="B6044" s="1" t="s">
        <v>16052</v>
      </c>
      <c r="C6044" s="1">
        <v>1</v>
      </c>
      <c r="D6044" s="1" t="s">
        <v>3077</v>
      </c>
      <c r="E6044" s="17">
        <v>0.77261574074074102</v>
      </c>
      <c r="F6044" s="1" t="s">
        <v>14</v>
      </c>
    </row>
    <row r="6045" spans="2:6">
      <c r="B6045" s="1" t="s">
        <v>17064</v>
      </c>
      <c r="C6045" s="1">
        <v>1</v>
      </c>
      <c r="D6045" s="1" t="s">
        <v>13753</v>
      </c>
      <c r="E6045" s="17">
        <v>0.77262731481481495</v>
      </c>
      <c r="F6045" s="1" t="s">
        <v>14</v>
      </c>
    </row>
    <row r="6046" spans="2:6">
      <c r="B6046" s="1" t="s">
        <v>17065</v>
      </c>
      <c r="C6046" s="1">
        <v>1</v>
      </c>
      <c r="D6046" s="1" t="s">
        <v>13753</v>
      </c>
      <c r="E6046" s="17">
        <v>0.77269675925925896</v>
      </c>
      <c r="F6046" s="1" t="s">
        <v>14</v>
      </c>
    </row>
    <row r="6047" spans="2:6">
      <c r="B6047" s="1" t="s">
        <v>17066</v>
      </c>
      <c r="C6047" s="1">
        <v>1</v>
      </c>
      <c r="D6047" s="1" t="s">
        <v>13753</v>
      </c>
      <c r="E6047" s="17">
        <v>0.77269675925925896</v>
      </c>
      <c r="F6047" s="1" t="s">
        <v>14</v>
      </c>
    </row>
    <row r="6048" spans="2:6">
      <c r="B6048" s="1" t="s">
        <v>17033</v>
      </c>
      <c r="C6048" s="1">
        <v>1</v>
      </c>
      <c r="D6048" s="1" t="s">
        <v>3078</v>
      </c>
      <c r="E6048" s="17">
        <v>0.77269675925925896</v>
      </c>
      <c r="F6048" s="1" t="s">
        <v>14</v>
      </c>
    </row>
    <row r="6049" spans="2:6">
      <c r="B6049" s="1" t="s">
        <v>17046</v>
      </c>
      <c r="C6049" s="1">
        <v>1</v>
      </c>
      <c r="D6049" s="1" t="s">
        <v>3077</v>
      </c>
      <c r="E6049" s="17">
        <v>0.77269675925925896</v>
      </c>
      <c r="F6049" s="1" t="s">
        <v>14</v>
      </c>
    </row>
    <row r="6050" spans="2:6">
      <c r="B6050" s="1" t="s">
        <v>17048</v>
      </c>
      <c r="C6050" s="1">
        <v>1</v>
      </c>
      <c r="D6050" s="1" t="s">
        <v>13762</v>
      </c>
      <c r="E6050" s="17">
        <v>0.77269675925925896</v>
      </c>
      <c r="F6050" s="1" t="s">
        <v>14</v>
      </c>
    </row>
    <row r="6051" spans="2:6">
      <c r="B6051" s="1" t="s">
        <v>17067</v>
      </c>
      <c r="C6051" s="1">
        <v>1</v>
      </c>
      <c r="D6051" s="1" t="s">
        <v>13753</v>
      </c>
      <c r="E6051" s="17">
        <v>0.77271990740740704</v>
      </c>
      <c r="F6051" s="1" t="s">
        <v>14</v>
      </c>
    </row>
    <row r="6052" spans="2:6">
      <c r="B6052" s="1" t="s">
        <v>17020</v>
      </c>
      <c r="C6052" s="1">
        <v>1</v>
      </c>
      <c r="D6052" s="1" t="s">
        <v>3095</v>
      </c>
      <c r="E6052" s="17">
        <v>0.77271990740740704</v>
      </c>
      <c r="F6052" s="1" t="s">
        <v>14</v>
      </c>
    </row>
    <row r="6053" spans="2:6">
      <c r="B6053" s="1" t="s">
        <v>17040</v>
      </c>
      <c r="C6053" s="1">
        <v>1</v>
      </c>
      <c r="D6053" s="1" t="s">
        <v>3077</v>
      </c>
      <c r="E6053" s="17">
        <v>0.77277777777777801</v>
      </c>
      <c r="F6053" s="1" t="s">
        <v>14</v>
      </c>
    </row>
    <row r="6054" spans="2:6">
      <c r="B6054" s="1" t="s">
        <v>17058</v>
      </c>
      <c r="C6054" s="1">
        <v>1</v>
      </c>
      <c r="D6054" s="1" t="s">
        <v>3095</v>
      </c>
      <c r="E6054" s="17">
        <v>0.77280092592592597</v>
      </c>
      <c r="F6054" s="1" t="s">
        <v>14</v>
      </c>
    </row>
    <row r="6055" spans="2:6">
      <c r="B6055" s="1" t="s">
        <v>15998</v>
      </c>
      <c r="C6055" s="1">
        <v>1</v>
      </c>
      <c r="D6055" s="1" t="s">
        <v>13746</v>
      </c>
      <c r="E6055" s="17">
        <v>0.77288194444444402</v>
      </c>
      <c r="F6055" s="1" t="s">
        <v>14</v>
      </c>
    </row>
    <row r="6056" spans="2:6">
      <c r="B6056" s="1" t="s">
        <v>17068</v>
      </c>
      <c r="C6056" s="1">
        <v>1</v>
      </c>
      <c r="D6056" s="1" t="s">
        <v>13753</v>
      </c>
      <c r="E6056" s="17">
        <v>0.77292824074074096</v>
      </c>
      <c r="F6056" s="1" t="s">
        <v>14</v>
      </c>
    </row>
    <row r="6057" spans="2:6">
      <c r="B6057" s="1" t="s">
        <v>17041</v>
      </c>
      <c r="C6057" s="1">
        <v>2</v>
      </c>
      <c r="D6057" s="1" t="s">
        <v>3095</v>
      </c>
      <c r="E6057" s="17">
        <v>0.77295138888888903</v>
      </c>
      <c r="F6057" s="1" t="s">
        <v>14</v>
      </c>
    </row>
    <row r="6058" spans="2:6">
      <c r="B6058" s="1" t="s">
        <v>17069</v>
      </c>
      <c r="C6058" s="1">
        <v>1</v>
      </c>
      <c r="D6058" s="1" t="s">
        <v>13753</v>
      </c>
      <c r="E6058" s="17">
        <v>0.772974537037037</v>
      </c>
      <c r="F6058" s="1" t="s">
        <v>14</v>
      </c>
    </row>
    <row r="6059" spans="2:6">
      <c r="B6059" s="1" t="s">
        <v>17070</v>
      </c>
      <c r="C6059" s="1">
        <v>1</v>
      </c>
      <c r="D6059" s="1" t="s">
        <v>13753</v>
      </c>
      <c r="E6059" s="17">
        <v>0.77299768518518497</v>
      </c>
      <c r="F6059" s="1" t="s">
        <v>14</v>
      </c>
    </row>
    <row r="6060" spans="2:6">
      <c r="B6060" s="1" t="s">
        <v>17047</v>
      </c>
      <c r="C6060" s="1">
        <v>1</v>
      </c>
      <c r="D6060" s="1" t="s">
        <v>3077</v>
      </c>
      <c r="E6060" s="17">
        <v>0.77306712962962998</v>
      </c>
      <c r="F6060" s="1" t="s">
        <v>14</v>
      </c>
    </row>
    <row r="6061" spans="2:6">
      <c r="B6061" s="1" t="s">
        <v>17071</v>
      </c>
      <c r="C6061" s="1">
        <v>1</v>
      </c>
      <c r="D6061" s="1" t="s">
        <v>13753</v>
      </c>
      <c r="E6061" s="17">
        <v>0.77313657407407399</v>
      </c>
      <c r="F6061" s="1" t="s">
        <v>14</v>
      </c>
    </row>
    <row r="6062" spans="2:6">
      <c r="B6062" s="1" t="s">
        <v>17072</v>
      </c>
      <c r="C6062" s="1">
        <v>1</v>
      </c>
      <c r="D6062" s="1" t="s">
        <v>3076</v>
      </c>
      <c r="E6062" s="17">
        <v>0.77314814814814803</v>
      </c>
      <c r="F6062" s="1" t="s">
        <v>14</v>
      </c>
    </row>
    <row r="6063" spans="2:6">
      <c r="B6063" s="1" t="s">
        <v>17039</v>
      </c>
      <c r="C6063" s="1">
        <v>1</v>
      </c>
      <c r="D6063" s="1" t="s">
        <v>13746</v>
      </c>
      <c r="E6063" s="17">
        <v>0.773171296296296</v>
      </c>
      <c r="F6063" s="1" t="s">
        <v>14</v>
      </c>
    </row>
    <row r="6064" spans="2:6">
      <c r="B6064" s="1" t="s">
        <v>17073</v>
      </c>
      <c r="C6064" s="1">
        <v>1</v>
      </c>
      <c r="D6064" s="1" t="s">
        <v>13753</v>
      </c>
      <c r="E6064" s="17">
        <v>0.77319444444444396</v>
      </c>
      <c r="F6064" s="1" t="s">
        <v>14</v>
      </c>
    </row>
    <row r="6065" spans="2:6">
      <c r="B6065" s="1" t="s">
        <v>17043</v>
      </c>
      <c r="C6065" s="1">
        <v>1</v>
      </c>
      <c r="D6065" s="1" t="s">
        <v>13746</v>
      </c>
      <c r="E6065" s="17">
        <v>0.773206018518519</v>
      </c>
      <c r="F6065" s="1" t="s">
        <v>14</v>
      </c>
    </row>
    <row r="6066" spans="2:6">
      <c r="B6066" s="1" t="s">
        <v>17074</v>
      </c>
      <c r="C6066" s="1">
        <v>1</v>
      </c>
      <c r="D6066" s="1" t="s">
        <v>3076</v>
      </c>
      <c r="E6066" s="17">
        <v>0.77322916666666697</v>
      </c>
      <c r="F6066" s="1" t="s">
        <v>14</v>
      </c>
    </row>
    <row r="6067" spans="2:6">
      <c r="B6067" s="1" t="s">
        <v>17075</v>
      </c>
      <c r="C6067" s="1">
        <v>1</v>
      </c>
      <c r="D6067" s="1" t="s">
        <v>13753</v>
      </c>
      <c r="E6067" s="17">
        <v>0.77325231481481504</v>
      </c>
      <c r="F6067" s="1" t="s">
        <v>14</v>
      </c>
    </row>
    <row r="6068" spans="2:6">
      <c r="B6068" s="1" t="s">
        <v>17076</v>
      </c>
      <c r="C6068" s="1">
        <v>1</v>
      </c>
      <c r="D6068" s="1" t="s">
        <v>13687</v>
      </c>
      <c r="E6068" s="17">
        <v>0.77326388888888897</v>
      </c>
      <c r="F6068" s="1" t="s">
        <v>14</v>
      </c>
    </row>
    <row r="6069" spans="2:6">
      <c r="B6069" s="1" t="s">
        <v>17077</v>
      </c>
      <c r="C6069" s="1">
        <v>1</v>
      </c>
      <c r="D6069" s="1" t="s">
        <v>13760</v>
      </c>
      <c r="E6069" s="17">
        <v>0.77329861111111098</v>
      </c>
      <c r="F6069" s="1" t="s">
        <v>14</v>
      </c>
    </row>
    <row r="6070" spans="2:6">
      <c r="B6070" s="1" t="s">
        <v>17078</v>
      </c>
      <c r="C6070" s="1">
        <v>1</v>
      </c>
      <c r="D6070" s="1" t="s">
        <v>13687</v>
      </c>
      <c r="E6070" s="17">
        <v>0.77329861111111098</v>
      </c>
      <c r="F6070" s="1" t="s">
        <v>14</v>
      </c>
    </row>
    <row r="6071" spans="2:6">
      <c r="B6071" s="1" t="s">
        <v>17071</v>
      </c>
      <c r="C6071" s="1">
        <v>1</v>
      </c>
      <c r="D6071" s="1" t="s">
        <v>13746</v>
      </c>
      <c r="E6071" s="17">
        <v>0.77329861111111098</v>
      </c>
      <c r="F6071" s="1" t="s">
        <v>14</v>
      </c>
    </row>
    <row r="6072" spans="2:6">
      <c r="B6072" s="1" t="s">
        <v>17079</v>
      </c>
      <c r="C6072" s="1">
        <v>1</v>
      </c>
      <c r="D6072" s="1" t="s">
        <v>13753</v>
      </c>
      <c r="E6072" s="17">
        <v>0.77333333333333298</v>
      </c>
      <c r="F6072" s="1" t="s">
        <v>14</v>
      </c>
    </row>
    <row r="6073" spans="2:6">
      <c r="B6073" s="1" t="s">
        <v>15129</v>
      </c>
      <c r="C6073" s="1">
        <v>1</v>
      </c>
      <c r="D6073" s="1" t="s">
        <v>3095</v>
      </c>
      <c r="E6073" s="17">
        <v>0.77333333333333298</v>
      </c>
      <c r="F6073" s="1" t="s">
        <v>14</v>
      </c>
    </row>
    <row r="6074" spans="2:6">
      <c r="B6074" s="1" t="s">
        <v>17080</v>
      </c>
      <c r="C6074" s="1">
        <v>1</v>
      </c>
      <c r="D6074" s="1" t="s">
        <v>13753</v>
      </c>
      <c r="E6074" s="17">
        <v>0.77334490740740702</v>
      </c>
      <c r="F6074" s="1" t="s">
        <v>14</v>
      </c>
    </row>
    <row r="6075" spans="2:6">
      <c r="B6075" s="1" t="s">
        <v>17063</v>
      </c>
      <c r="C6075" s="1">
        <v>1</v>
      </c>
      <c r="D6075" s="1" t="s">
        <v>3078</v>
      </c>
      <c r="E6075" s="17">
        <v>0.77336805555555599</v>
      </c>
      <c r="F6075" s="1" t="s">
        <v>14</v>
      </c>
    </row>
    <row r="6076" spans="2:6">
      <c r="B6076" s="1" t="s">
        <v>17066</v>
      </c>
      <c r="C6076" s="1">
        <v>1</v>
      </c>
      <c r="D6076" s="1" t="s">
        <v>3078</v>
      </c>
      <c r="E6076" s="17">
        <v>0.77346064814814797</v>
      </c>
      <c r="F6076" s="1" t="s">
        <v>14</v>
      </c>
    </row>
    <row r="6077" spans="2:6">
      <c r="B6077" s="1" t="s">
        <v>17060</v>
      </c>
      <c r="C6077" s="1">
        <v>1</v>
      </c>
      <c r="D6077" s="1" t="s">
        <v>13746</v>
      </c>
      <c r="E6077" s="17">
        <v>0.77347222222222201</v>
      </c>
      <c r="F6077" s="1" t="s">
        <v>14</v>
      </c>
    </row>
    <row r="6078" spans="2:6">
      <c r="B6078" s="1" t="s">
        <v>17081</v>
      </c>
      <c r="C6078" s="1">
        <v>1</v>
      </c>
      <c r="D6078" s="1" t="s">
        <v>13760</v>
      </c>
      <c r="E6078" s="17">
        <v>0.77350694444444401</v>
      </c>
      <c r="F6078" s="1" t="s">
        <v>14</v>
      </c>
    </row>
    <row r="6079" spans="2:6">
      <c r="B6079" s="1" t="s">
        <v>17056</v>
      </c>
      <c r="C6079" s="1">
        <v>1</v>
      </c>
      <c r="D6079" s="1" t="s">
        <v>3078</v>
      </c>
      <c r="E6079" s="17">
        <v>0.77354166666666702</v>
      </c>
      <c r="F6079" s="1" t="s">
        <v>14</v>
      </c>
    </row>
    <row r="6080" spans="2:6">
      <c r="B6080" s="1" t="s">
        <v>17082</v>
      </c>
      <c r="C6080" s="1">
        <v>1</v>
      </c>
      <c r="D6080" s="1" t="s">
        <v>3076</v>
      </c>
      <c r="E6080" s="17">
        <v>0.77364583333333303</v>
      </c>
      <c r="F6080" s="1" t="s">
        <v>14</v>
      </c>
    </row>
    <row r="6081" spans="2:6">
      <c r="B6081" s="1" t="s">
        <v>17068</v>
      </c>
      <c r="C6081" s="1">
        <v>1</v>
      </c>
      <c r="D6081" s="1" t="s">
        <v>3078</v>
      </c>
      <c r="E6081" s="17">
        <v>0.77365740740740696</v>
      </c>
      <c r="F6081" s="1" t="s">
        <v>14</v>
      </c>
    </row>
    <row r="6082" spans="2:6">
      <c r="B6082" s="1" t="s">
        <v>17049</v>
      </c>
      <c r="C6082" s="1">
        <v>1</v>
      </c>
      <c r="D6082" s="1" t="s">
        <v>3078</v>
      </c>
      <c r="E6082" s="17">
        <v>0.77372685185185197</v>
      </c>
      <c r="F6082" s="1" t="s">
        <v>14</v>
      </c>
    </row>
    <row r="6083" spans="2:6">
      <c r="B6083" s="1" t="s">
        <v>17083</v>
      </c>
      <c r="C6083" s="1">
        <v>1</v>
      </c>
      <c r="D6083" s="1" t="s">
        <v>13687</v>
      </c>
      <c r="E6083" s="17">
        <v>0.77376157407407398</v>
      </c>
      <c r="F6083" s="1" t="s">
        <v>14</v>
      </c>
    </row>
    <row r="6084" spans="2:6">
      <c r="B6084" s="1" t="s">
        <v>17054</v>
      </c>
      <c r="C6084" s="1">
        <v>1</v>
      </c>
      <c r="D6084" s="1" t="s">
        <v>3077</v>
      </c>
      <c r="E6084" s="17">
        <v>0.77376157407407398</v>
      </c>
      <c r="F6084" s="1" t="s">
        <v>14</v>
      </c>
    </row>
    <row r="6085" spans="2:6">
      <c r="B6085" s="1" t="s">
        <v>17084</v>
      </c>
      <c r="C6085" s="1">
        <v>1</v>
      </c>
      <c r="D6085" s="1" t="s">
        <v>3076</v>
      </c>
      <c r="E6085" s="17">
        <v>0.77388888888888896</v>
      </c>
      <c r="F6085" s="1" t="s">
        <v>14</v>
      </c>
    </row>
    <row r="6086" spans="2:6">
      <c r="B6086" s="1" t="s">
        <v>17085</v>
      </c>
      <c r="C6086" s="1">
        <v>1</v>
      </c>
      <c r="D6086" s="1" t="s">
        <v>3076</v>
      </c>
      <c r="E6086" s="17">
        <v>0.77394675925925904</v>
      </c>
      <c r="F6086" s="1" t="s">
        <v>14</v>
      </c>
    </row>
    <row r="6087" spans="2:6">
      <c r="B6087" s="1" t="s">
        <v>16455</v>
      </c>
      <c r="C6087" s="1">
        <v>2</v>
      </c>
      <c r="D6087" s="1" t="s">
        <v>3095</v>
      </c>
      <c r="E6087" s="17">
        <v>0.77396990740740701</v>
      </c>
      <c r="F6087" s="1" t="s">
        <v>14</v>
      </c>
    </row>
    <row r="6088" spans="2:6">
      <c r="B6088" s="1" t="s">
        <v>17067</v>
      </c>
      <c r="C6088" s="1">
        <v>1</v>
      </c>
      <c r="D6088" s="1" t="s">
        <v>3078</v>
      </c>
      <c r="E6088" s="17">
        <v>0.77396990740740701</v>
      </c>
      <c r="F6088" s="1" t="s">
        <v>14</v>
      </c>
    </row>
    <row r="6089" spans="2:6">
      <c r="B6089" s="1" t="s">
        <v>17072</v>
      </c>
      <c r="C6089" s="1">
        <v>1</v>
      </c>
      <c r="D6089" s="1" t="s">
        <v>13762</v>
      </c>
      <c r="E6089" s="17">
        <v>0.77396990740740701</v>
      </c>
      <c r="F6089" s="1" t="s">
        <v>14</v>
      </c>
    </row>
    <row r="6090" spans="2:6">
      <c r="B6090" s="1" t="s">
        <v>17086</v>
      </c>
      <c r="C6090" s="1">
        <v>1</v>
      </c>
      <c r="D6090" s="1" t="s">
        <v>13753</v>
      </c>
      <c r="E6090" s="17">
        <v>0.77402777777777798</v>
      </c>
      <c r="F6090" s="1" t="s">
        <v>14</v>
      </c>
    </row>
    <row r="6091" spans="2:6">
      <c r="B6091" s="1" t="s">
        <v>14033</v>
      </c>
      <c r="C6091" s="1">
        <v>2</v>
      </c>
      <c r="D6091" s="1" t="s">
        <v>13746</v>
      </c>
      <c r="E6091" s="17">
        <v>0.77406249999999999</v>
      </c>
      <c r="F6091" s="1" t="s">
        <v>14</v>
      </c>
    </row>
    <row r="6092" spans="2:6">
      <c r="B6092" s="1" t="s">
        <v>17059</v>
      </c>
      <c r="C6092" s="1">
        <v>1</v>
      </c>
      <c r="D6092" s="1" t="s">
        <v>3077</v>
      </c>
      <c r="E6092" s="17">
        <v>0.774131944444444</v>
      </c>
      <c r="F6092" s="1" t="s">
        <v>14</v>
      </c>
    </row>
    <row r="6093" spans="2:6">
      <c r="B6093" s="1" t="s">
        <v>17073</v>
      </c>
      <c r="C6093" s="1">
        <v>1</v>
      </c>
      <c r="D6093" s="1" t="s">
        <v>3078</v>
      </c>
      <c r="E6093" s="17">
        <v>0.774131944444444</v>
      </c>
      <c r="F6093" s="1" t="s">
        <v>14</v>
      </c>
    </row>
    <row r="6094" spans="2:6">
      <c r="B6094" s="1" t="s">
        <v>17087</v>
      </c>
      <c r="C6094" s="1">
        <v>1</v>
      </c>
      <c r="D6094" s="1" t="s">
        <v>3076</v>
      </c>
      <c r="E6094" s="17">
        <v>0.774166666666667</v>
      </c>
      <c r="F6094" s="1" t="s">
        <v>14</v>
      </c>
    </row>
    <row r="6095" spans="2:6">
      <c r="B6095" s="1" t="s">
        <v>17088</v>
      </c>
      <c r="C6095" s="1">
        <v>1</v>
      </c>
      <c r="D6095" s="1" t="s">
        <v>13687</v>
      </c>
      <c r="E6095" s="17">
        <v>0.77421296296296305</v>
      </c>
      <c r="F6095" s="1" t="s">
        <v>14</v>
      </c>
    </row>
    <row r="6096" spans="2:6">
      <c r="B6096" s="1" t="s">
        <v>17089</v>
      </c>
      <c r="C6096" s="1">
        <v>1</v>
      </c>
      <c r="D6096" s="1" t="s">
        <v>13753</v>
      </c>
      <c r="E6096" s="17">
        <v>0.77422453703703698</v>
      </c>
      <c r="F6096" s="1" t="s">
        <v>14</v>
      </c>
    </row>
    <row r="6097" spans="2:6">
      <c r="B6097" s="1" t="s">
        <v>17090</v>
      </c>
      <c r="C6097" s="1">
        <v>1</v>
      </c>
      <c r="D6097" s="1" t="s">
        <v>13760</v>
      </c>
      <c r="E6097" s="17">
        <v>0.77425925925925898</v>
      </c>
      <c r="F6097" s="1" t="s">
        <v>14</v>
      </c>
    </row>
    <row r="6098" spans="2:6">
      <c r="B6098" s="1" t="s">
        <v>17091</v>
      </c>
      <c r="C6098" s="1">
        <v>1</v>
      </c>
      <c r="D6098" s="1" t="s">
        <v>13753</v>
      </c>
      <c r="E6098" s="17">
        <v>0.77430555555555602</v>
      </c>
      <c r="F6098" s="1" t="s">
        <v>14</v>
      </c>
    </row>
    <row r="6099" spans="2:6">
      <c r="B6099" s="1" t="s">
        <v>17092</v>
      </c>
      <c r="C6099" s="1">
        <v>1</v>
      </c>
      <c r="D6099" s="1" t="s">
        <v>13753</v>
      </c>
      <c r="E6099" s="17">
        <v>0.77437500000000004</v>
      </c>
      <c r="F6099" s="1" t="s">
        <v>14</v>
      </c>
    </row>
    <row r="6100" spans="2:6">
      <c r="B6100" s="1" t="s">
        <v>14528</v>
      </c>
      <c r="C6100" s="1">
        <v>1</v>
      </c>
      <c r="D6100" s="1" t="s">
        <v>3095</v>
      </c>
      <c r="E6100" s="17">
        <v>0.77442129629629597</v>
      </c>
      <c r="F6100" s="1" t="s">
        <v>14</v>
      </c>
    </row>
    <row r="6101" spans="2:6">
      <c r="B6101" s="1" t="s">
        <v>16049</v>
      </c>
      <c r="C6101" s="1">
        <v>1</v>
      </c>
      <c r="D6101" s="1" t="s">
        <v>3078</v>
      </c>
      <c r="E6101" s="17">
        <v>0.77443287037037001</v>
      </c>
      <c r="F6101" s="1" t="s">
        <v>14</v>
      </c>
    </row>
    <row r="6102" spans="2:6">
      <c r="B6102" s="1" t="s">
        <v>17093</v>
      </c>
      <c r="C6102" s="1">
        <v>1</v>
      </c>
      <c r="D6102" s="1" t="s">
        <v>13753</v>
      </c>
      <c r="E6102" s="17">
        <v>0.77444444444444405</v>
      </c>
      <c r="F6102" s="1" t="s">
        <v>14</v>
      </c>
    </row>
    <row r="6103" spans="2:6">
      <c r="B6103" s="1" t="s">
        <v>17094</v>
      </c>
      <c r="C6103" s="1">
        <v>1</v>
      </c>
      <c r="D6103" s="1" t="s">
        <v>13753</v>
      </c>
      <c r="E6103" s="17">
        <v>0.77452546296296299</v>
      </c>
      <c r="F6103" s="1" t="s">
        <v>14</v>
      </c>
    </row>
    <row r="6104" spans="2:6">
      <c r="B6104" s="1" t="s">
        <v>17070</v>
      </c>
      <c r="C6104" s="1">
        <v>1</v>
      </c>
      <c r="D6104" s="1" t="s">
        <v>3095</v>
      </c>
      <c r="E6104" s="17">
        <v>0.77454861111111095</v>
      </c>
      <c r="F6104" s="1" t="s">
        <v>14</v>
      </c>
    </row>
    <row r="6105" spans="2:6">
      <c r="B6105" s="1" t="s">
        <v>17095</v>
      </c>
      <c r="C6105" s="1">
        <v>1</v>
      </c>
      <c r="D6105" s="1" t="s">
        <v>13687</v>
      </c>
      <c r="E6105" s="17">
        <v>0.774594907407407</v>
      </c>
      <c r="F6105" s="1" t="s">
        <v>14</v>
      </c>
    </row>
    <row r="6106" spans="2:6">
      <c r="B6106" s="1" t="s">
        <v>17096</v>
      </c>
      <c r="C6106" s="1">
        <v>1</v>
      </c>
      <c r="D6106" s="1" t="s">
        <v>13753</v>
      </c>
      <c r="E6106" s="17">
        <v>0.774594907407407</v>
      </c>
      <c r="F6106" s="1" t="s">
        <v>14</v>
      </c>
    </row>
    <row r="6107" spans="2:6">
      <c r="B6107" s="1" t="s">
        <v>17097</v>
      </c>
      <c r="C6107" s="1">
        <v>1</v>
      </c>
      <c r="D6107" s="1" t="s">
        <v>13687</v>
      </c>
      <c r="E6107" s="17">
        <v>0.77466435185185201</v>
      </c>
      <c r="F6107" s="1" t="s">
        <v>14</v>
      </c>
    </row>
    <row r="6108" spans="2:6">
      <c r="B6108" s="1" t="s">
        <v>17090</v>
      </c>
      <c r="C6108" s="1">
        <v>1</v>
      </c>
      <c r="D6108" s="1" t="s">
        <v>3077</v>
      </c>
      <c r="E6108" s="17">
        <v>0.77468749999999997</v>
      </c>
      <c r="F6108" s="1" t="s">
        <v>14</v>
      </c>
    </row>
    <row r="6109" spans="2:6">
      <c r="B6109" s="1" t="s">
        <v>17098</v>
      </c>
      <c r="C6109" s="1">
        <v>1</v>
      </c>
      <c r="D6109" s="1" t="s">
        <v>13753</v>
      </c>
      <c r="E6109" s="17">
        <v>0.77472222222222198</v>
      </c>
      <c r="F6109" s="1" t="s">
        <v>14</v>
      </c>
    </row>
    <row r="6110" spans="2:6">
      <c r="B6110" s="1" t="s">
        <v>16942</v>
      </c>
      <c r="C6110" s="1">
        <v>1</v>
      </c>
      <c r="D6110" s="1" t="s">
        <v>13762</v>
      </c>
      <c r="E6110" s="17">
        <v>0.77472222222222198</v>
      </c>
      <c r="F6110" s="1" t="s">
        <v>14</v>
      </c>
    </row>
    <row r="6111" spans="2:6">
      <c r="B6111" s="1" t="s">
        <v>17078</v>
      </c>
      <c r="C6111" s="1">
        <v>1</v>
      </c>
      <c r="D6111" s="1" t="s">
        <v>3078</v>
      </c>
      <c r="E6111" s="17">
        <v>0.77478009259259295</v>
      </c>
      <c r="F6111" s="1" t="s">
        <v>14</v>
      </c>
    </row>
    <row r="6112" spans="2:6">
      <c r="B6112" s="1" t="s">
        <v>17099</v>
      </c>
      <c r="C6112" s="1">
        <v>1</v>
      </c>
      <c r="D6112" s="1" t="s">
        <v>13753</v>
      </c>
      <c r="E6112" s="17">
        <v>0.774861111111111</v>
      </c>
      <c r="F6112" s="1" t="s">
        <v>14</v>
      </c>
    </row>
    <row r="6113" spans="2:6">
      <c r="B6113" s="1" t="s">
        <v>17100</v>
      </c>
      <c r="C6113" s="1">
        <v>1</v>
      </c>
      <c r="D6113" s="1" t="s">
        <v>13753</v>
      </c>
      <c r="E6113" s="17">
        <v>0.77489583333333301</v>
      </c>
      <c r="F6113" s="1" t="s">
        <v>14</v>
      </c>
    </row>
    <row r="6114" spans="2:6">
      <c r="B6114" s="1" t="s">
        <v>17045</v>
      </c>
      <c r="C6114" s="1">
        <v>1</v>
      </c>
      <c r="D6114" s="1" t="s">
        <v>3077</v>
      </c>
      <c r="E6114" s="17">
        <v>0.77490740740740705</v>
      </c>
      <c r="F6114" s="1" t="s">
        <v>14</v>
      </c>
    </row>
    <row r="6115" spans="2:6">
      <c r="B6115" s="1" t="s">
        <v>17101</v>
      </c>
      <c r="C6115" s="1">
        <v>1</v>
      </c>
      <c r="D6115" s="1" t="s">
        <v>13753</v>
      </c>
      <c r="E6115" s="17">
        <v>0.77495370370370398</v>
      </c>
      <c r="F6115" s="1" t="s">
        <v>14</v>
      </c>
    </row>
    <row r="6116" spans="2:6">
      <c r="B6116" s="1" t="s">
        <v>14708</v>
      </c>
      <c r="C6116" s="1">
        <v>1</v>
      </c>
      <c r="D6116" s="1" t="s">
        <v>3095</v>
      </c>
      <c r="E6116" s="17">
        <v>0.77496527777777802</v>
      </c>
      <c r="F6116" s="1" t="s">
        <v>14</v>
      </c>
    </row>
    <row r="6117" spans="2:6">
      <c r="B6117" s="1" t="s">
        <v>17102</v>
      </c>
      <c r="C6117" s="1">
        <v>1</v>
      </c>
      <c r="D6117" s="1" t="s">
        <v>13687</v>
      </c>
      <c r="E6117" s="17">
        <v>0.77501157407407395</v>
      </c>
      <c r="F6117" s="1" t="s">
        <v>14</v>
      </c>
    </row>
    <row r="6118" spans="2:6">
      <c r="B6118" s="1" t="s">
        <v>15680</v>
      </c>
      <c r="C6118" s="1">
        <v>1</v>
      </c>
      <c r="D6118" s="1" t="s">
        <v>3095</v>
      </c>
      <c r="E6118" s="17">
        <v>0.77502314814814799</v>
      </c>
      <c r="F6118" s="1" t="s">
        <v>14</v>
      </c>
    </row>
    <row r="6119" spans="2:6">
      <c r="B6119" s="1" t="s">
        <v>16222</v>
      </c>
      <c r="C6119" s="1">
        <v>1</v>
      </c>
      <c r="D6119" s="1" t="s">
        <v>3095</v>
      </c>
      <c r="E6119" s="17">
        <v>0.77506944444444403</v>
      </c>
      <c r="F6119" s="1" t="s">
        <v>14</v>
      </c>
    </row>
    <row r="6120" spans="2:6">
      <c r="B6120" s="1" t="s">
        <v>17080</v>
      </c>
      <c r="C6120" s="1">
        <v>1</v>
      </c>
      <c r="D6120" s="1" t="s">
        <v>3077</v>
      </c>
      <c r="E6120" s="17">
        <v>0.775092592592593</v>
      </c>
      <c r="F6120" s="1" t="s">
        <v>14</v>
      </c>
    </row>
    <row r="6121" spans="2:6">
      <c r="B6121" s="1" t="s">
        <v>17101</v>
      </c>
      <c r="C6121" s="1">
        <v>1</v>
      </c>
      <c r="D6121" s="1" t="s">
        <v>13746</v>
      </c>
      <c r="E6121" s="17">
        <v>0.77515046296296297</v>
      </c>
      <c r="F6121" s="1" t="s">
        <v>14</v>
      </c>
    </row>
    <row r="6122" spans="2:6">
      <c r="B6122" s="1" t="s">
        <v>17083</v>
      </c>
      <c r="C6122" s="1">
        <v>1</v>
      </c>
      <c r="D6122" s="1" t="s">
        <v>3078</v>
      </c>
      <c r="E6122" s="17">
        <v>0.77521990740740698</v>
      </c>
      <c r="F6122" s="1" t="s">
        <v>14</v>
      </c>
    </row>
    <row r="6123" spans="2:6">
      <c r="B6123" s="1" t="s">
        <v>17091</v>
      </c>
      <c r="C6123" s="1">
        <v>1</v>
      </c>
      <c r="D6123" s="1" t="s">
        <v>3078</v>
      </c>
      <c r="E6123" s="17">
        <v>0.77527777777777795</v>
      </c>
      <c r="F6123" s="1" t="s">
        <v>14</v>
      </c>
    </row>
    <row r="6124" spans="2:6">
      <c r="B6124" s="1" t="s">
        <v>17092</v>
      </c>
      <c r="C6124" s="1">
        <v>1</v>
      </c>
      <c r="D6124" s="1" t="s">
        <v>3078</v>
      </c>
      <c r="E6124" s="17">
        <v>0.77531249999999996</v>
      </c>
      <c r="F6124" s="1" t="s">
        <v>14</v>
      </c>
    </row>
    <row r="6125" spans="2:6">
      <c r="B6125" s="1" t="s">
        <v>16836</v>
      </c>
      <c r="C6125" s="1">
        <v>1</v>
      </c>
      <c r="D6125" s="1" t="s">
        <v>13746</v>
      </c>
      <c r="E6125" s="17">
        <v>0.77538194444444397</v>
      </c>
      <c r="F6125" s="1" t="s">
        <v>14</v>
      </c>
    </row>
    <row r="6126" spans="2:6">
      <c r="B6126" s="1" t="s">
        <v>17081</v>
      </c>
      <c r="C6126" s="1">
        <v>1</v>
      </c>
      <c r="D6126" s="1" t="s">
        <v>13746</v>
      </c>
      <c r="E6126" s="17">
        <v>0.77547453703703695</v>
      </c>
      <c r="F6126" s="1" t="s">
        <v>14</v>
      </c>
    </row>
    <row r="6127" spans="2:6">
      <c r="B6127" s="1" t="s">
        <v>17103</v>
      </c>
      <c r="C6127" s="1">
        <v>5</v>
      </c>
      <c r="D6127" s="1" t="s">
        <v>13753</v>
      </c>
      <c r="E6127" s="17">
        <v>0.77554398148148196</v>
      </c>
      <c r="F6127" s="1" t="s">
        <v>14</v>
      </c>
    </row>
    <row r="6128" spans="2:6">
      <c r="B6128" s="1" t="s">
        <v>17087</v>
      </c>
      <c r="C6128" s="1">
        <v>1</v>
      </c>
      <c r="D6128" s="1" t="s">
        <v>13762</v>
      </c>
      <c r="E6128" s="17">
        <v>0.77556712962963004</v>
      </c>
      <c r="F6128" s="1" t="s">
        <v>14</v>
      </c>
    </row>
    <row r="6129" spans="2:6">
      <c r="B6129" s="1" t="s">
        <v>17104</v>
      </c>
      <c r="C6129" s="1">
        <v>1</v>
      </c>
      <c r="D6129" s="1" t="s">
        <v>13687</v>
      </c>
      <c r="E6129" s="17">
        <v>0.77560185185185204</v>
      </c>
      <c r="F6129" s="1" t="s">
        <v>14</v>
      </c>
    </row>
    <row r="6130" spans="2:6">
      <c r="B6130" s="1" t="s">
        <v>17105</v>
      </c>
      <c r="C6130" s="1">
        <v>5</v>
      </c>
      <c r="D6130" s="1" t="s">
        <v>13753</v>
      </c>
      <c r="E6130" s="17">
        <v>0.77565972222222201</v>
      </c>
      <c r="F6130" s="1" t="s">
        <v>14</v>
      </c>
    </row>
    <row r="6131" spans="2:6">
      <c r="B6131" s="1" t="s">
        <v>17027</v>
      </c>
      <c r="C6131" s="1">
        <v>1</v>
      </c>
      <c r="D6131" s="1" t="s">
        <v>13762</v>
      </c>
      <c r="E6131" s="17">
        <v>0.77569444444444402</v>
      </c>
      <c r="F6131" s="1" t="s">
        <v>14</v>
      </c>
    </row>
    <row r="6132" spans="2:6">
      <c r="B6132" s="1" t="s">
        <v>17106</v>
      </c>
      <c r="C6132" s="1">
        <v>1</v>
      </c>
      <c r="D6132" s="1" t="s">
        <v>13753</v>
      </c>
      <c r="E6132" s="17">
        <v>0.77574074074074095</v>
      </c>
      <c r="F6132" s="1" t="s">
        <v>14</v>
      </c>
    </row>
    <row r="6133" spans="2:6">
      <c r="B6133" s="1" t="s">
        <v>17107</v>
      </c>
      <c r="C6133" s="1">
        <v>1</v>
      </c>
      <c r="D6133" s="1" t="s">
        <v>3076</v>
      </c>
      <c r="E6133" s="17">
        <v>0.77577546296296296</v>
      </c>
      <c r="F6133" s="1" t="s">
        <v>14</v>
      </c>
    </row>
    <row r="6134" spans="2:6">
      <c r="B6134" s="1" t="s">
        <v>17088</v>
      </c>
      <c r="C6134" s="1">
        <v>1</v>
      </c>
      <c r="D6134" s="1" t="s">
        <v>13746</v>
      </c>
      <c r="E6134" s="17">
        <v>0.77596064814814802</v>
      </c>
      <c r="F6134" s="1" t="s">
        <v>14</v>
      </c>
    </row>
    <row r="6135" spans="2:6">
      <c r="B6135" s="1" t="s">
        <v>17108</v>
      </c>
      <c r="C6135" s="1">
        <v>1</v>
      </c>
      <c r="D6135" s="1" t="s">
        <v>13753</v>
      </c>
      <c r="E6135" s="17">
        <v>0.77597222222222195</v>
      </c>
      <c r="F6135" s="1" t="s">
        <v>14</v>
      </c>
    </row>
    <row r="6136" spans="2:6">
      <c r="B6136" s="1" t="s">
        <v>17086</v>
      </c>
      <c r="C6136" s="1">
        <v>1</v>
      </c>
      <c r="D6136" s="1" t="s">
        <v>3078</v>
      </c>
      <c r="E6136" s="17">
        <v>0.77597222222222195</v>
      </c>
      <c r="F6136" s="1" t="s">
        <v>14</v>
      </c>
    </row>
    <row r="6137" spans="2:6">
      <c r="B6137" s="1" t="s">
        <v>17109</v>
      </c>
      <c r="C6137" s="1">
        <v>1</v>
      </c>
      <c r="D6137" s="1" t="s">
        <v>13753</v>
      </c>
      <c r="E6137" s="17">
        <v>0.77598379629629599</v>
      </c>
      <c r="F6137" s="1" t="s">
        <v>14</v>
      </c>
    </row>
    <row r="6138" spans="2:6">
      <c r="B6138" s="1" t="s">
        <v>17110</v>
      </c>
      <c r="C6138" s="1">
        <v>1</v>
      </c>
      <c r="D6138" s="1" t="s">
        <v>3076</v>
      </c>
      <c r="E6138" s="17">
        <v>0.77600694444444396</v>
      </c>
      <c r="F6138" s="1" t="s">
        <v>14</v>
      </c>
    </row>
    <row r="6139" spans="2:6">
      <c r="B6139" s="1" t="s">
        <v>17111</v>
      </c>
      <c r="C6139" s="1">
        <v>1</v>
      </c>
      <c r="D6139" s="1" t="s">
        <v>13760</v>
      </c>
      <c r="E6139" s="17">
        <v>0.77603009259259303</v>
      </c>
      <c r="F6139" s="1" t="s">
        <v>14</v>
      </c>
    </row>
    <row r="6140" spans="2:6">
      <c r="B6140" s="1" t="s">
        <v>17112</v>
      </c>
      <c r="C6140" s="1">
        <v>1</v>
      </c>
      <c r="D6140" s="1" t="s">
        <v>13753</v>
      </c>
      <c r="E6140" s="17">
        <v>0.77603009259259303</v>
      </c>
      <c r="F6140" s="1" t="s">
        <v>14</v>
      </c>
    </row>
    <row r="6141" spans="2:6">
      <c r="B6141" s="1" t="s">
        <v>17057</v>
      </c>
      <c r="C6141" s="1">
        <v>1</v>
      </c>
      <c r="D6141" s="1" t="s">
        <v>13746</v>
      </c>
      <c r="E6141" s="17">
        <v>0.776053240740741</v>
      </c>
      <c r="F6141" s="1" t="s">
        <v>14</v>
      </c>
    </row>
    <row r="6142" spans="2:6">
      <c r="B6142" s="1" t="s">
        <v>17113</v>
      </c>
      <c r="C6142" s="1">
        <v>1</v>
      </c>
      <c r="D6142" s="1" t="s">
        <v>13753</v>
      </c>
      <c r="E6142" s="17">
        <v>0.77606481481481504</v>
      </c>
      <c r="F6142" s="1" t="s">
        <v>14</v>
      </c>
    </row>
    <row r="6143" spans="2:6">
      <c r="B6143" s="1" t="s">
        <v>17114</v>
      </c>
      <c r="C6143" s="1">
        <v>1</v>
      </c>
      <c r="D6143" s="1" t="s">
        <v>3076</v>
      </c>
      <c r="E6143" s="17">
        <v>0.77614583333333298</v>
      </c>
      <c r="F6143" s="1" t="s">
        <v>14</v>
      </c>
    </row>
    <row r="6144" spans="2:6">
      <c r="B6144" s="1" t="s">
        <v>17030</v>
      </c>
      <c r="C6144" s="1">
        <v>2</v>
      </c>
      <c r="D6144" s="1" t="s">
        <v>13746</v>
      </c>
      <c r="E6144" s="17">
        <v>0.77614583333333298</v>
      </c>
      <c r="F6144" s="1" t="s">
        <v>14</v>
      </c>
    </row>
    <row r="6145" spans="2:6">
      <c r="B6145" s="1" t="s">
        <v>17115</v>
      </c>
      <c r="C6145" s="1">
        <v>2</v>
      </c>
      <c r="D6145" s="1" t="s">
        <v>13753</v>
      </c>
      <c r="E6145" s="17">
        <v>0.77616898148148195</v>
      </c>
      <c r="F6145" s="1" t="s">
        <v>14</v>
      </c>
    </row>
    <row r="6146" spans="2:6">
      <c r="B6146" s="1" t="s">
        <v>17104</v>
      </c>
      <c r="C6146" s="1">
        <v>1</v>
      </c>
      <c r="D6146" s="1" t="s">
        <v>3095</v>
      </c>
      <c r="E6146" s="17">
        <v>0.77616898148148195</v>
      </c>
      <c r="F6146" s="1" t="s">
        <v>14</v>
      </c>
    </row>
    <row r="6147" spans="2:6">
      <c r="B6147" s="1" t="s">
        <v>17102</v>
      </c>
      <c r="C6147" s="1">
        <v>1</v>
      </c>
      <c r="D6147" s="1" t="s">
        <v>3078</v>
      </c>
      <c r="E6147" s="17">
        <v>0.77619212962963002</v>
      </c>
      <c r="F6147" s="1" t="s">
        <v>14</v>
      </c>
    </row>
    <row r="6148" spans="2:6">
      <c r="B6148" s="1" t="s">
        <v>17116</v>
      </c>
      <c r="C6148" s="1">
        <v>1</v>
      </c>
      <c r="D6148" s="1" t="s">
        <v>13753</v>
      </c>
      <c r="E6148" s="17">
        <v>0.77622685185185203</v>
      </c>
      <c r="F6148" s="1" t="s">
        <v>14</v>
      </c>
    </row>
    <row r="6149" spans="2:6">
      <c r="B6149" s="1" t="s">
        <v>17094</v>
      </c>
      <c r="C6149" s="1">
        <v>1</v>
      </c>
      <c r="D6149" s="1" t="s">
        <v>3078</v>
      </c>
      <c r="E6149" s="17">
        <v>0.77626157407407403</v>
      </c>
      <c r="F6149" s="1" t="s">
        <v>14</v>
      </c>
    </row>
    <row r="6150" spans="2:6">
      <c r="B6150" s="1" t="s">
        <v>17062</v>
      </c>
      <c r="C6150" s="1">
        <v>1</v>
      </c>
      <c r="D6150" s="1" t="s">
        <v>13746</v>
      </c>
      <c r="E6150" s="17">
        <v>0.77627314814814796</v>
      </c>
      <c r="F6150" s="1" t="s">
        <v>14</v>
      </c>
    </row>
    <row r="6151" spans="2:6">
      <c r="B6151" s="1" t="s">
        <v>17093</v>
      </c>
      <c r="C6151" s="1">
        <v>1</v>
      </c>
      <c r="D6151" s="1" t="s">
        <v>3077</v>
      </c>
      <c r="E6151" s="17">
        <v>0.77630787037036997</v>
      </c>
      <c r="F6151" s="1" t="s">
        <v>14</v>
      </c>
    </row>
    <row r="6152" spans="2:6">
      <c r="B6152" s="1" t="s">
        <v>17117</v>
      </c>
      <c r="C6152" s="1">
        <v>1</v>
      </c>
      <c r="D6152" s="1" t="s">
        <v>13760</v>
      </c>
      <c r="E6152" s="17">
        <v>0.77636574074074105</v>
      </c>
      <c r="F6152" s="1" t="s">
        <v>14</v>
      </c>
    </row>
    <row r="6153" spans="2:6">
      <c r="B6153" s="1" t="s">
        <v>17099</v>
      </c>
      <c r="C6153" s="1">
        <v>1</v>
      </c>
      <c r="D6153" s="1" t="s">
        <v>13746</v>
      </c>
      <c r="E6153" s="17">
        <v>0.77638888888888902</v>
      </c>
      <c r="F6153" s="1" t="s">
        <v>14</v>
      </c>
    </row>
    <row r="6154" spans="2:6">
      <c r="B6154" s="1" t="s">
        <v>17118</v>
      </c>
      <c r="C6154" s="1">
        <v>1</v>
      </c>
      <c r="D6154" s="1" t="s">
        <v>13753</v>
      </c>
      <c r="E6154" s="17">
        <v>0.77640046296296295</v>
      </c>
      <c r="F6154" s="1" t="s">
        <v>14</v>
      </c>
    </row>
    <row r="6155" spans="2:6">
      <c r="B6155" s="1" t="s">
        <v>17105</v>
      </c>
      <c r="C6155" s="1">
        <v>5</v>
      </c>
      <c r="D6155" s="1" t="s">
        <v>3078</v>
      </c>
      <c r="E6155" s="17">
        <v>0.776481481481481</v>
      </c>
      <c r="F6155" s="1" t="s">
        <v>14</v>
      </c>
    </row>
    <row r="6156" spans="2:6">
      <c r="B6156" s="1" t="s">
        <v>17119</v>
      </c>
      <c r="C6156" s="1">
        <v>1</v>
      </c>
      <c r="D6156" s="1" t="s">
        <v>13760</v>
      </c>
      <c r="E6156" s="17">
        <v>0.77660879629629598</v>
      </c>
      <c r="F6156" s="1" t="s">
        <v>14</v>
      </c>
    </row>
    <row r="6157" spans="2:6">
      <c r="B6157" s="1" t="s">
        <v>17077</v>
      </c>
      <c r="C6157" s="1">
        <v>1</v>
      </c>
      <c r="D6157" s="1" t="s">
        <v>3078</v>
      </c>
      <c r="E6157" s="17">
        <v>0.77660879629629598</v>
      </c>
      <c r="F6157" s="1" t="s">
        <v>14</v>
      </c>
    </row>
    <row r="6158" spans="2:6">
      <c r="B6158" s="1" t="s">
        <v>17085</v>
      </c>
      <c r="C6158" s="1">
        <v>1</v>
      </c>
      <c r="D6158" s="1" t="s">
        <v>3078</v>
      </c>
      <c r="E6158" s="17">
        <v>0.77664351851851898</v>
      </c>
      <c r="F6158" s="1" t="s">
        <v>14</v>
      </c>
    </row>
    <row r="6159" spans="2:6">
      <c r="B6159" s="1" t="s">
        <v>16917</v>
      </c>
      <c r="C6159" s="1">
        <v>5</v>
      </c>
      <c r="D6159" s="1" t="s">
        <v>3078</v>
      </c>
      <c r="E6159" s="17">
        <v>0.77673611111111096</v>
      </c>
      <c r="F6159" s="1" t="s">
        <v>14</v>
      </c>
    </row>
    <row r="6160" spans="2:6">
      <c r="B6160" s="1" t="s">
        <v>17120</v>
      </c>
      <c r="C6160" s="1">
        <v>1</v>
      </c>
      <c r="D6160" s="1" t="s">
        <v>3076</v>
      </c>
      <c r="E6160" s="17">
        <v>0.77678240740740701</v>
      </c>
      <c r="F6160" s="1" t="s">
        <v>14</v>
      </c>
    </row>
    <row r="6161" spans="2:6">
      <c r="B6161" s="1" t="s">
        <v>17019</v>
      </c>
      <c r="C6161" s="1">
        <v>1</v>
      </c>
      <c r="D6161" s="1" t="s">
        <v>3077</v>
      </c>
      <c r="E6161" s="17">
        <v>0.77679398148148104</v>
      </c>
      <c r="F6161" s="1" t="s">
        <v>14</v>
      </c>
    </row>
    <row r="6162" spans="2:6">
      <c r="B6162" s="1" t="s">
        <v>17121</v>
      </c>
      <c r="C6162" s="1">
        <v>1</v>
      </c>
      <c r="D6162" s="1" t="s">
        <v>13753</v>
      </c>
      <c r="E6162" s="17">
        <v>0.77680555555555597</v>
      </c>
      <c r="F6162" s="1" t="s">
        <v>14</v>
      </c>
    </row>
    <row r="6163" spans="2:6">
      <c r="B6163" s="1" t="s">
        <v>17107</v>
      </c>
      <c r="C6163" s="1">
        <v>1</v>
      </c>
      <c r="D6163" s="1" t="s">
        <v>3078</v>
      </c>
      <c r="E6163" s="17">
        <v>0.77681712962963001</v>
      </c>
      <c r="F6163" s="1" t="s">
        <v>14</v>
      </c>
    </row>
    <row r="6164" spans="2:6">
      <c r="B6164" s="1" t="s">
        <v>17122</v>
      </c>
      <c r="C6164" s="1">
        <v>1</v>
      </c>
      <c r="D6164" s="1" t="s">
        <v>3076</v>
      </c>
      <c r="E6164" s="17">
        <v>0.77684027777777798</v>
      </c>
      <c r="F6164" s="1" t="s">
        <v>14</v>
      </c>
    </row>
    <row r="6165" spans="2:6">
      <c r="B6165" s="1" t="s">
        <v>17123</v>
      </c>
      <c r="C6165" s="1">
        <v>1</v>
      </c>
      <c r="D6165" s="1" t="s">
        <v>13753</v>
      </c>
      <c r="E6165" s="17">
        <v>0.77685185185185202</v>
      </c>
      <c r="F6165" s="1" t="s">
        <v>14</v>
      </c>
    </row>
    <row r="6166" spans="2:6">
      <c r="B6166" s="1" t="s">
        <v>17113</v>
      </c>
      <c r="C6166" s="1">
        <v>1</v>
      </c>
      <c r="D6166" s="1" t="s">
        <v>3078</v>
      </c>
      <c r="E6166" s="17">
        <v>0.77685185185185202</v>
      </c>
      <c r="F6166" s="1" t="s">
        <v>14</v>
      </c>
    </row>
    <row r="6167" spans="2:6">
      <c r="B6167" s="1" t="s">
        <v>17109</v>
      </c>
      <c r="C6167" s="1">
        <v>1</v>
      </c>
      <c r="D6167" s="1" t="s">
        <v>3078</v>
      </c>
      <c r="E6167" s="17">
        <v>0.77687499999999998</v>
      </c>
      <c r="F6167" s="1" t="s">
        <v>14</v>
      </c>
    </row>
    <row r="6168" spans="2:6">
      <c r="B6168" s="1" t="s">
        <v>17124</v>
      </c>
      <c r="C6168" s="1">
        <v>5</v>
      </c>
      <c r="D6168" s="1" t="s">
        <v>13753</v>
      </c>
      <c r="E6168" s="17">
        <v>0.77690972222222199</v>
      </c>
      <c r="F6168" s="1" t="s">
        <v>14</v>
      </c>
    </row>
    <row r="6169" spans="2:6">
      <c r="B6169" s="1" t="s">
        <v>17125</v>
      </c>
      <c r="C6169" s="1">
        <v>1</v>
      </c>
      <c r="D6169" s="1" t="s">
        <v>13760</v>
      </c>
      <c r="E6169" s="17">
        <v>0.77695601851851803</v>
      </c>
      <c r="F6169" s="1" t="s">
        <v>14</v>
      </c>
    </row>
    <row r="6170" spans="2:6">
      <c r="B6170" s="1" t="s">
        <v>17126</v>
      </c>
      <c r="C6170" s="1">
        <v>1</v>
      </c>
      <c r="D6170" s="1" t="s">
        <v>13753</v>
      </c>
      <c r="E6170" s="17">
        <v>0.777013888888889</v>
      </c>
      <c r="F6170" s="1" t="s">
        <v>14</v>
      </c>
    </row>
    <row r="6171" spans="2:6">
      <c r="B6171" s="1" t="s">
        <v>17127</v>
      </c>
      <c r="C6171" s="1">
        <v>1</v>
      </c>
      <c r="D6171" s="1" t="s">
        <v>13687</v>
      </c>
      <c r="E6171" s="17">
        <v>0.77702546296296304</v>
      </c>
      <c r="F6171" s="1" t="s">
        <v>14</v>
      </c>
    </row>
    <row r="6172" spans="2:6">
      <c r="B6172" s="1" t="s">
        <v>17128</v>
      </c>
      <c r="C6172" s="1">
        <v>1</v>
      </c>
      <c r="D6172" s="1" t="s">
        <v>13760</v>
      </c>
      <c r="E6172" s="17">
        <v>0.77709490740740705</v>
      </c>
      <c r="F6172" s="1" t="s">
        <v>14</v>
      </c>
    </row>
    <row r="6173" spans="2:6">
      <c r="B6173" s="1" t="s">
        <v>15578</v>
      </c>
      <c r="C6173" s="1">
        <v>1</v>
      </c>
      <c r="D6173" s="1" t="s">
        <v>3078</v>
      </c>
      <c r="E6173" s="17">
        <v>0.77710648148148198</v>
      </c>
      <c r="F6173" s="1" t="s">
        <v>14</v>
      </c>
    </row>
    <row r="6174" spans="2:6">
      <c r="B6174" s="1" t="s">
        <v>17022</v>
      </c>
      <c r="C6174" s="1">
        <v>1</v>
      </c>
      <c r="D6174" s="1" t="s">
        <v>13746</v>
      </c>
      <c r="E6174" s="17">
        <v>0.77711805555555602</v>
      </c>
      <c r="F6174" s="1" t="s">
        <v>14</v>
      </c>
    </row>
    <row r="6175" spans="2:6">
      <c r="B6175" s="1" t="s">
        <v>16832</v>
      </c>
      <c r="C6175" s="1">
        <v>1</v>
      </c>
      <c r="D6175" s="1" t="s">
        <v>3095</v>
      </c>
      <c r="E6175" s="17">
        <v>0.77714120370370399</v>
      </c>
      <c r="F6175" s="1" t="s">
        <v>14</v>
      </c>
    </row>
    <row r="6176" spans="2:6">
      <c r="B6176" s="1" t="s">
        <v>17129</v>
      </c>
      <c r="C6176" s="1">
        <v>1</v>
      </c>
      <c r="D6176" s="1" t="s">
        <v>13753</v>
      </c>
      <c r="E6176" s="17">
        <v>0.77718750000000003</v>
      </c>
      <c r="F6176" s="1" t="s">
        <v>14</v>
      </c>
    </row>
    <row r="6177" spans="2:6">
      <c r="B6177" s="1" t="s">
        <v>16686</v>
      </c>
      <c r="C6177" s="1">
        <v>5</v>
      </c>
      <c r="D6177" s="1" t="s">
        <v>3078</v>
      </c>
      <c r="E6177" s="17">
        <v>0.77719907407407396</v>
      </c>
      <c r="F6177" s="1" t="s">
        <v>14</v>
      </c>
    </row>
    <row r="6178" spans="2:6">
      <c r="B6178" s="1" t="s">
        <v>17130</v>
      </c>
      <c r="C6178" s="1">
        <v>1</v>
      </c>
      <c r="D6178" s="1" t="s">
        <v>13753</v>
      </c>
      <c r="E6178" s="17">
        <v>0.77723379629629596</v>
      </c>
      <c r="F6178" s="1" t="s">
        <v>14</v>
      </c>
    </row>
    <row r="6179" spans="2:6">
      <c r="B6179" s="1" t="s">
        <v>17131</v>
      </c>
      <c r="C6179" s="1">
        <v>1</v>
      </c>
      <c r="D6179" s="1" t="s">
        <v>13687</v>
      </c>
      <c r="E6179" s="17">
        <v>0.77732638888888905</v>
      </c>
      <c r="F6179" s="1" t="s">
        <v>14</v>
      </c>
    </row>
    <row r="6180" spans="2:6">
      <c r="B6180" s="1" t="s">
        <v>17114</v>
      </c>
      <c r="C6180" s="1">
        <v>1</v>
      </c>
      <c r="D6180" s="1" t="s">
        <v>13746</v>
      </c>
      <c r="E6180" s="17">
        <v>0.77746527777777796</v>
      </c>
      <c r="F6180" s="1" t="s">
        <v>14</v>
      </c>
    </row>
    <row r="6181" spans="2:6">
      <c r="B6181" s="1" t="s">
        <v>16749</v>
      </c>
      <c r="C6181" s="1">
        <v>1</v>
      </c>
      <c r="D6181" s="1" t="s">
        <v>3078</v>
      </c>
      <c r="E6181" s="17">
        <v>0.77748842592592604</v>
      </c>
      <c r="F6181" s="1" t="s">
        <v>14</v>
      </c>
    </row>
    <row r="6182" spans="2:6">
      <c r="B6182" s="1" t="s">
        <v>17112</v>
      </c>
      <c r="C6182" s="1">
        <v>1</v>
      </c>
      <c r="D6182" s="1" t="s">
        <v>3095</v>
      </c>
      <c r="E6182" s="17">
        <v>0.77751157407407401</v>
      </c>
      <c r="F6182" s="1" t="s">
        <v>14</v>
      </c>
    </row>
    <row r="6183" spans="2:6">
      <c r="B6183" s="1" t="s">
        <v>17126</v>
      </c>
      <c r="C6183" s="1">
        <v>1</v>
      </c>
      <c r="D6183" s="1" t="s">
        <v>3077</v>
      </c>
      <c r="E6183" s="17">
        <v>0.77753472222222197</v>
      </c>
      <c r="F6183" s="1" t="s">
        <v>14</v>
      </c>
    </row>
    <row r="6184" spans="2:6">
      <c r="B6184" s="1" t="s">
        <v>17132</v>
      </c>
      <c r="C6184" s="1">
        <v>1</v>
      </c>
      <c r="D6184" s="1" t="s">
        <v>13687</v>
      </c>
      <c r="E6184" s="17">
        <v>0.77758101851851802</v>
      </c>
      <c r="F6184" s="1" t="s">
        <v>14</v>
      </c>
    </row>
    <row r="6185" spans="2:6">
      <c r="B6185" s="1" t="s">
        <v>17118</v>
      </c>
      <c r="C6185" s="1">
        <v>1</v>
      </c>
      <c r="D6185" s="1" t="s">
        <v>3078</v>
      </c>
      <c r="E6185" s="17">
        <v>0.77759259259259295</v>
      </c>
      <c r="F6185" s="1" t="s">
        <v>14</v>
      </c>
    </row>
    <row r="6186" spans="2:6">
      <c r="B6186" s="1" t="s">
        <v>15262</v>
      </c>
      <c r="C6186" s="1">
        <v>1</v>
      </c>
      <c r="D6186" s="1" t="s">
        <v>3095</v>
      </c>
      <c r="E6186" s="17">
        <v>0.77760416666666698</v>
      </c>
      <c r="F6186" s="1" t="s">
        <v>14</v>
      </c>
    </row>
    <row r="6187" spans="2:6">
      <c r="B6187" s="1" t="s">
        <v>17133</v>
      </c>
      <c r="C6187" s="1">
        <v>1</v>
      </c>
      <c r="D6187" s="1" t="s">
        <v>13687</v>
      </c>
      <c r="E6187" s="17">
        <v>0.77762731481481495</v>
      </c>
      <c r="F6187" s="1" t="s">
        <v>14</v>
      </c>
    </row>
    <row r="6188" spans="2:6">
      <c r="B6188" s="1" t="s">
        <v>17134</v>
      </c>
      <c r="C6188" s="1">
        <v>1</v>
      </c>
      <c r="D6188" s="1" t="s">
        <v>13753</v>
      </c>
      <c r="E6188" s="17">
        <v>0.77777777777777801</v>
      </c>
      <c r="F6188" s="1" t="s">
        <v>14</v>
      </c>
    </row>
    <row r="6189" spans="2:6">
      <c r="B6189" s="1" t="s">
        <v>17121</v>
      </c>
      <c r="C6189" s="1">
        <v>1</v>
      </c>
      <c r="D6189" s="1" t="s">
        <v>13746</v>
      </c>
      <c r="E6189" s="17">
        <v>0.77778935185185205</v>
      </c>
      <c r="F6189" s="1" t="s">
        <v>14</v>
      </c>
    </row>
    <row r="6190" spans="2:6">
      <c r="B6190" s="1" t="s">
        <v>17135</v>
      </c>
      <c r="C6190" s="1">
        <v>1</v>
      </c>
      <c r="D6190" s="1" t="s">
        <v>13753</v>
      </c>
      <c r="E6190" s="17">
        <v>0.77787037037036999</v>
      </c>
      <c r="F6190" s="1" t="s">
        <v>14</v>
      </c>
    </row>
    <row r="6191" spans="2:6">
      <c r="B6191" s="1" t="s">
        <v>17136</v>
      </c>
      <c r="C6191" s="1">
        <v>1</v>
      </c>
      <c r="D6191" s="1" t="s">
        <v>13760</v>
      </c>
      <c r="E6191" s="17">
        <v>0.77788194444444403</v>
      </c>
      <c r="F6191" s="1" t="s">
        <v>14</v>
      </c>
    </row>
    <row r="6192" spans="2:6">
      <c r="B6192" s="1" t="s">
        <v>17137</v>
      </c>
      <c r="C6192" s="1">
        <v>1</v>
      </c>
      <c r="D6192" s="1" t="s">
        <v>13760</v>
      </c>
      <c r="E6192" s="17">
        <v>0.77791666666666703</v>
      </c>
      <c r="F6192" s="1" t="s">
        <v>14</v>
      </c>
    </row>
    <row r="6193" spans="2:6">
      <c r="B6193" s="1" t="s">
        <v>17138</v>
      </c>
      <c r="C6193" s="1">
        <v>1</v>
      </c>
      <c r="D6193" s="1" t="s">
        <v>13760</v>
      </c>
      <c r="E6193" s="17">
        <v>0.77798611111111104</v>
      </c>
      <c r="F6193" s="1" t="s">
        <v>14</v>
      </c>
    </row>
    <row r="6194" spans="2:6">
      <c r="B6194" s="1" t="s">
        <v>17139</v>
      </c>
      <c r="C6194" s="1">
        <v>1</v>
      </c>
      <c r="D6194" s="1" t="s">
        <v>13753</v>
      </c>
      <c r="E6194" s="17">
        <v>0.77810185185185199</v>
      </c>
      <c r="F6194" s="1" t="s">
        <v>14</v>
      </c>
    </row>
    <row r="6195" spans="2:6">
      <c r="B6195" s="1" t="s">
        <v>17140</v>
      </c>
      <c r="C6195" s="1">
        <v>1</v>
      </c>
      <c r="D6195" s="1" t="s">
        <v>13753</v>
      </c>
      <c r="E6195" s="17">
        <v>0.77812499999999996</v>
      </c>
      <c r="F6195" s="1" t="s">
        <v>14</v>
      </c>
    </row>
    <row r="6196" spans="2:6">
      <c r="B6196" s="1" t="s">
        <v>17141</v>
      </c>
      <c r="C6196" s="1">
        <v>1</v>
      </c>
      <c r="D6196" s="1" t="s">
        <v>3077</v>
      </c>
      <c r="E6196" s="17">
        <v>0.77815972222222196</v>
      </c>
      <c r="F6196" s="1" t="s">
        <v>14</v>
      </c>
    </row>
    <row r="6197" spans="2:6">
      <c r="B6197" s="1" t="s">
        <v>17142</v>
      </c>
      <c r="C6197" s="1">
        <v>1</v>
      </c>
      <c r="D6197" s="1" t="s">
        <v>13753</v>
      </c>
      <c r="E6197" s="17">
        <v>0.77822916666666697</v>
      </c>
      <c r="F6197" s="1" t="s">
        <v>14</v>
      </c>
    </row>
    <row r="6198" spans="2:6">
      <c r="B6198" s="1" t="s">
        <v>17129</v>
      </c>
      <c r="C6198" s="1">
        <v>1</v>
      </c>
      <c r="D6198" s="1" t="s">
        <v>3078</v>
      </c>
      <c r="E6198" s="17">
        <v>0.77825231481481505</v>
      </c>
      <c r="F6198" s="1" t="s">
        <v>14</v>
      </c>
    </row>
    <row r="6199" spans="2:6">
      <c r="B6199" s="1" t="s">
        <v>16922</v>
      </c>
      <c r="C6199" s="1">
        <v>1</v>
      </c>
      <c r="D6199" s="1" t="s">
        <v>3078</v>
      </c>
      <c r="E6199" s="17">
        <v>0.77831018518518502</v>
      </c>
      <c r="F6199" s="1" t="s">
        <v>14</v>
      </c>
    </row>
    <row r="6200" spans="2:6">
      <c r="B6200" s="1" t="s">
        <v>17143</v>
      </c>
      <c r="C6200" s="1">
        <v>1</v>
      </c>
      <c r="D6200" s="1" t="s">
        <v>13753</v>
      </c>
      <c r="E6200" s="17">
        <v>0.77836805555555599</v>
      </c>
      <c r="F6200" s="1" t="s">
        <v>14</v>
      </c>
    </row>
    <row r="6201" spans="2:6">
      <c r="B6201" s="1" t="s">
        <v>17144</v>
      </c>
      <c r="C6201" s="1">
        <v>1</v>
      </c>
      <c r="D6201" s="1" t="s">
        <v>13687</v>
      </c>
      <c r="E6201" s="17">
        <v>0.7784375</v>
      </c>
      <c r="F6201" s="1" t="s">
        <v>14</v>
      </c>
    </row>
    <row r="6202" spans="2:6">
      <c r="B6202" s="1" t="s">
        <v>17145</v>
      </c>
      <c r="C6202" s="1">
        <v>1</v>
      </c>
      <c r="D6202" s="1" t="s">
        <v>13760</v>
      </c>
      <c r="E6202" s="17">
        <v>0.77846064814814797</v>
      </c>
      <c r="F6202" s="1" t="s">
        <v>14</v>
      </c>
    </row>
    <row r="6203" spans="2:6">
      <c r="B6203" s="1" t="s">
        <v>17143</v>
      </c>
      <c r="C6203" s="1">
        <v>1</v>
      </c>
      <c r="D6203" s="1" t="s">
        <v>13746</v>
      </c>
      <c r="E6203" s="17">
        <v>0.77851851851851805</v>
      </c>
      <c r="F6203" s="1" t="s">
        <v>14</v>
      </c>
    </row>
    <row r="6204" spans="2:6">
      <c r="B6204" s="1" t="s">
        <v>17146</v>
      </c>
      <c r="C6204" s="1">
        <v>1</v>
      </c>
      <c r="D6204" s="1" t="s">
        <v>3076</v>
      </c>
      <c r="E6204" s="17">
        <v>0.77853009259259298</v>
      </c>
      <c r="F6204" s="1" t="s">
        <v>14</v>
      </c>
    </row>
    <row r="6205" spans="2:6">
      <c r="B6205" s="1" t="s">
        <v>17147</v>
      </c>
      <c r="C6205" s="1">
        <v>1</v>
      </c>
      <c r="D6205" s="1" t="s">
        <v>3076</v>
      </c>
      <c r="E6205" s="17">
        <v>0.778668981481481</v>
      </c>
      <c r="F6205" s="1" t="s">
        <v>14</v>
      </c>
    </row>
    <row r="6206" spans="2:6">
      <c r="B6206" s="1" t="s">
        <v>17110</v>
      </c>
      <c r="C6206" s="1">
        <v>1</v>
      </c>
      <c r="D6206" s="1" t="s">
        <v>13746</v>
      </c>
      <c r="E6206" s="17">
        <v>0.778668981481481</v>
      </c>
      <c r="F6206" s="1" t="s">
        <v>14</v>
      </c>
    </row>
    <row r="6207" spans="2:6">
      <c r="B6207" s="1" t="s">
        <v>17106</v>
      </c>
      <c r="C6207" s="1">
        <v>1</v>
      </c>
      <c r="D6207" s="1" t="s">
        <v>3078</v>
      </c>
      <c r="E6207" s="17">
        <v>0.77871527777777805</v>
      </c>
      <c r="F6207" s="1" t="s">
        <v>14</v>
      </c>
    </row>
    <row r="6208" spans="2:6">
      <c r="B6208" s="1" t="s">
        <v>17131</v>
      </c>
      <c r="C6208" s="1">
        <v>1</v>
      </c>
      <c r="D6208" s="1" t="s">
        <v>13746</v>
      </c>
      <c r="E6208" s="17">
        <v>0.77871527777777805</v>
      </c>
      <c r="F6208" s="1" t="s">
        <v>14</v>
      </c>
    </row>
    <row r="6209" spans="2:6">
      <c r="B6209" s="1" t="s">
        <v>17148</v>
      </c>
      <c r="C6209" s="1">
        <v>1</v>
      </c>
      <c r="D6209" s="1" t="s">
        <v>13760</v>
      </c>
      <c r="E6209" s="17">
        <v>0.77876157407407398</v>
      </c>
      <c r="F6209" s="1" t="s">
        <v>14</v>
      </c>
    </row>
    <row r="6210" spans="2:6">
      <c r="B6210" s="1" t="s">
        <v>17149</v>
      </c>
      <c r="C6210" s="1">
        <v>1</v>
      </c>
      <c r="D6210" s="1" t="s">
        <v>13753</v>
      </c>
      <c r="E6210" s="17">
        <v>0.77878472222222195</v>
      </c>
      <c r="F6210" s="1" t="s">
        <v>14</v>
      </c>
    </row>
    <row r="6211" spans="2:6">
      <c r="B6211" s="1" t="s">
        <v>17116</v>
      </c>
      <c r="C6211" s="1">
        <v>1</v>
      </c>
      <c r="D6211" s="1" t="s">
        <v>3095</v>
      </c>
      <c r="E6211" s="17">
        <v>0.77885416666666696</v>
      </c>
      <c r="F6211" s="1" t="s">
        <v>14</v>
      </c>
    </row>
    <row r="6212" spans="2:6">
      <c r="B6212" s="1" t="s">
        <v>17127</v>
      </c>
      <c r="C6212" s="1">
        <v>1</v>
      </c>
      <c r="D6212" s="1" t="s">
        <v>13762</v>
      </c>
      <c r="E6212" s="17">
        <v>0.77891203703703704</v>
      </c>
      <c r="F6212" s="1" t="s">
        <v>14</v>
      </c>
    </row>
    <row r="6213" spans="2:6">
      <c r="B6213" s="1" t="s">
        <v>17117</v>
      </c>
      <c r="C6213" s="1">
        <v>1</v>
      </c>
      <c r="D6213" s="1" t="s">
        <v>13746</v>
      </c>
      <c r="E6213" s="17">
        <v>0.77895833333333298</v>
      </c>
      <c r="F6213" s="1" t="s">
        <v>14</v>
      </c>
    </row>
    <row r="6214" spans="2:6">
      <c r="B6214" s="1" t="s">
        <v>17150</v>
      </c>
      <c r="C6214" s="1">
        <v>1</v>
      </c>
      <c r="D6214" s="1" t="s">
        <v>13687</v>
      </c>
      <c r="E6214" s="17">
        <v>0.77898148148148105</v>
      </c>
      <c r="F6214" s="1" t="s">
        <v>14</v>
      </c>
    </row>
    <row r="6215" spans="2:6">
      <c r="B6215" s="1" t="s">
        <v>17108</v>
      </c>
      <c r="C6215" s="1">
        <v>1</v>
      </c>
      <c r="D6215" s="1" t="s">
        <v>13746</v>
      </c>
      <c r="E6215" s="17">
        <v>0.77900462962963002</v>
      </c>
      <c r="F6215" s="1" t="s">
        <v>14</v>
      </c>
    </row>
    <row r="6216" spans="2:6">
      <c r="B6216" s="1" t="s">
        <v>17151</v>
      </c>
      <c r="C6216" s="1">
        <v>1</v>
      </c>
      <c r="D6216" s="1" t="s">
        <v>13687</v>
      </c>
      <c r="E6216" s="17">
        <v>0.77903935185185202</v>
      </c>
      <c r="F6216" s="1" t="s">
        <v>14</v>
      </c>
    </row>
    <row r="6217" spans="2:6">
      <c r="B6217" s="1" t="s">
        <v>17152</v>
      </c>
      <c r="C6217" s="1">
        <v>1</v>
      </c>
      <c r="D6217" s="1" t="s">
        <v>3076</v>
      </c>
      <c r="E6217" s="17">
        <v>0.77906249999999999</v>
      </c>
      <c r="F6217" s="1" t="s">
        <v>14</v>
      </c>
    </row>
    <row r="6218" spans="2:6">
      <c r="B6218" s="1" t="s">
        <v>17153</v>
      </c>
      <c r="C6218" s="1">
        <v>1</v>
      </c>
      <c r="D6218" s="1" t="s">
        <v>3076</v>
      </c>
      <c r="E6218" s="17">
        <v>0.77910879629629604</v>
      </c>
      <c r="F6218" s="1" t="s">
        <v>14</v>
      </c>
    </row>
    <row r="6219" spans="2:6">
      <c r="B6219" s="1" t="s">
        <v>17154</v>
      </c>
      <c r="C6219" s="1">
        <v>1</v>
      </c>
      <c r="D6219" s="1" t="s">
        <v>13760</v>
      </c>
      <c r="E6219" s="17">
        <v>0.77912037037036996</v>
      </c>
      <c r="F6219" s="1" t="s">
        <v>14</v>
      </c>
    </row>
    <row r="6220" spans="2:6">
      <c r="B6220" s="1" t="s">
        <v>15082</v>
      </c>
      <c r="C6220" s="1">
        <v>1</v>
      </c>
      <c r="D6220" s="1" t="s">
        <v>3095</v>
      </c>
      <c r="E6220" s="17">
        <v>0.77920138888888901</v>
      </c>
      <c r="F6220" s="1" t="s">
        <v>14</v>
      </c>
    </row>
    <row r="6221" spans="2:6">
      <c r="B6221" s="1" t="s">
        <v>15051</v>
      </c>
      <c r="C6221" s="1">
        <v>1</v>
      </c>
      <c r="D6221" s="1" t="s">
        <v>13746</v>
      </c>
      <c r="E6221" s="17">
        <v>0.77928240740740695</v>
      </c>
      <c r="F6221" s="1" t="s">
        <v>14</v>
      </c>
    </row>
    <row r="6222" spans="2:6">
      <c r="B6222" s="1" t="s">
        <v>17136</v>
      </c>
      <c r="C6222" s="1">
        <v>1</v>
      </c>
      <c r="D6222" s="1" t="s">
        <v>3078</v>
      </c>
      <c r="E6222" s="17">
        <v>0.77928240740740695</v>
      </c>
      <c r="F6222" s="1" t="s">
        <v>14</v>
      </c>
    </row>
    <row r="6223" spans="2:6">
      <c r="B6223" s="1" t="s">
        <v>15640</v>
      </c>
      <c r="C6223" s="1">
        <v>1</v>
      </c>
      <c r="D6223" s="1" t="s">
        <v>3095</v>
      </c>
      <c r="E6223" s="17">
        <v>0.77931712962962996</v>
      </c>
      <c r="F6223" s="1" t="s">
        <v>14</v>
      </c>
    </row>
    <row r="6224" spans="2:6">
      <c r="B6224" s="1" t="s">
        <v>17155</v>
      </c>
      <c r="C6224" s="1">
        <v>5</v>
      </c>
      <c r="D6224" s="1" t="s">
        <v>13753</v>
      </c>
      <c r="E6224" s="17">
        <v>0.779363425925926</v>
      </c>
      <c r="F6224" s="1" t="s">
        <v>14</v>
      </c>
    </row>
    <row r="6225" spans="2:6">
      <c r="B6225" s="1" t="s">
        <v>17138</v>
      </c>
      <c r="C6225" s="1">
        <v>1</v>
      </c>
      <c r="D6225" s="1" t="s">
        <v>3078</v>
      </c>
      <c r="E6225" s="17">
        <v>0.779363425925926</v>
      </c>
      <c r="F6225" s="1" t="s">
        <v>14</v>
      </c>
    </row>
    <row r="6226" spans="2:6">
      <c r="B6226" s="1" t="s">
        <v>17132</v>
      </c>
      <c r="C6226" s="1">
        <v>1</v>
      </c>
      <c r="D6226" s="1" t="s">
        <v>13746</v>
      </c>
      <c r="E6226" s="17">
        <v>0.77937500000000004</v>
      </c>
      <c r="F6226" s="1" t="s">
        <v>14</v>
      </c>
    </row>
    <row r="6227" spans="2:6">
      <c r="B6227" s="1" t="s">
        <v>17156</v>
      </c>
      <c r="C6227" s="1">
        <v>1</v>
      </c>
      <c r="D6227" s="1" t="s">
        <v>3078</v>
      </c>
      <c r="E6227" s="17">
        <v>0.77940972222222205</v>
      </c>
      <c r="F6227" s="1" t="s">
        <v>14</v>
      </c>
    </row>
    <row r="6228" spans="2:6">
      <c r="B6228" s="1" t="s">
        <v>17123</v>
      </c>
      <c r="C6228" s="1">
        <v>1</v>
      </c>
      <c r="D6228" s="1" t="s">
        <v>3078</v>
      </c>
      <c r="E6228" s="17">
        <v>0.77947916666666694</v>
      </c>
      <c r="F6228" s="1" t="s">
        <v>14</v>
      </c>
    </row>
    <row r="6229" spans="2:6">
      <c r="B6229" s="1" t="s">
        <v>17157</v>
      </c>
      <c r="C6229" s="1">
        <v>1</v>
      </c>
      <c r="D6229" s="1" t="s">
        <v>3076</v>
      </c>
      <c r="E6229" s="17">
        <v>0.77953703703703703</v>
      </c>
      <c r="F6229" s="1" t="s">
        <v>14</v>
      </c>
    </row>
    <row r="6230" spans="2:6">
      <c r="B6230" s="1" t="s">
        <v>17158</v>
      </c>
      <c r="C6230" s="1">
        <v>1</v>
      </c>
      <c r="D6230" s="1" t="s">
        <v>13753</v>
      </c>
      <c r="E6230" s="17">
        <v>0.77957175925925903</v>
      </c>
      <c r="F6230" s="1" t="s">
        <v>14</v>
      </c>
    </row>
    <row r="6231" spans="2:6">
      <c r="B6231" s="1" t="s">
        <v>17134</v>
      </c>
      <c r="C6231" s="1">
        <v>1</v>
      </c>
      <c r="D6231" s="1" t="s">
        <v>3077</v>
      </c>
      <c r="E6231" s="17">
        <v>0.77958333333333296</v>
      </c>
      <c r="F6231" s="1" t="s">
        <v>14</v>
      </c>
    </row>
    <row r="6232" spans="2:6">
      <c r="B6232" s="1" t="s">
        <v>17097</v>
      </c>
      <c r="C6232" s="1">
        <v>1</v>
      </c>
      <c r="D6232" s="1" t="s">
        <v>13746</v>
      </c>
      <c r="E6232" s="17">
        <v>0.779594907407407</v>
      </c>
      <c r="F6232" s="1" t="s">
        <v>14</v>
      </c>
    </row>
    <row r="6233" spans="2:6">
      <c r="B6233" s="1" t="s">
        <v>17159</v>
      </c>
      <c r="C6233" s="1">
        <v>1</v>
      </c>
      <c r="D6233" s="1" t="s">
        <v>13753</v>
      </c>
      <c r="E6233" s="17">
        <v>0.77961805555555597</v>
      </c>
      <c r="F6233" s="1" t="s">
        <v>14</v>
      </c>
    </row>
    <row r="6234" spans="2:6">
      <c r="B6234" s="1" t="s">
        <v>17135</v>
      </c>
      <c r="C6234" s="1">
        <v>1</v>
      </c>
      <c r="D6234" s="1" t="s">
        <v>3077</v>
      </c>
      <c r="E6234" s="17">
        <v>0.77962962962963001</v>
      </c>
      <c r="F6234" s="1" t="s">
        <v>14</v>
      </c>
    </row>
    <row r="6235" spans="2:6">
      <c r="B6235" s="1" t="s">
        <v>17160</v>
      </c>
      <c r="C6235" s="1">
        <v>1</v>
      </c>
      <c r="D6235" s="1" t="s">
        <v>13760</v>
      </c>
      <c r="E6235" s="17">
        <v>0.77965277777777797</v>
      </c>
      <c r="F6235" s="1" t="s">
        <v>14</v>
      </c>
    </row>
    <row r="6236" spans="2:6">
      <c r="B6236" s="1" t="s">
        <v>17161</v>
      </c>
      <c r="C6236" s="1">
        <v>1</v>
      </c>
      <c r="D6236" s="1" t="s">
        <v>13753</v>
      </c>
      <c r="E6236" s="17">
        <v>0.77967592592592605</v>
      </c>
      <c r="F6236" s="1" t="s">
        <v>14</v>
      </c>
    </row>
    <row r="6237" spans="2:6">
      <c r="B6237" s="1" t="s">
        <v>17103</v>
      </c>
      <c r="C6237" s="1">
        <v>5</v>
      </c>
      <c r="D6237" s="1" t="s">
        <v>3078</v>
      </c>
      <c r="E6237" s="17">
        <v>0.77967592592592605</v>
      </c>
      <c r="F6237" s="1" t="s">
        <v>14</v>
      </c>
    </row>
    <row r="6238" spans="2:6">
      <c r="B6238" s="1" t="s">
        <v>17158</v>
      </c>
      <c r="C6238" s="1">
        <v>1</v>
      </c>
      <c r="D6238" s="1" t="s">
        <v>13746</v>
      </c>
      <c r="E6238" s="17">
        <v>0.77979166666666699</v>
      </c>
      <c r="F6238" s="1" t="s">
        <v>14</v>
      </c>
    </row>
    <row r="6239" spans="2:6">
      <c r="B6239" s="1" t="s">
        <v>17124</v>
      </c>
      <c r="C6239" s="1">
        <v>5</v>
      </c>
      <c r="D6239" s="1" t="s">
        <v>3078</v>
      </c>
      <c r="E6239" s="17">
        <v>0.77980324074074103</v>
      </c>
      <c r="F6239" s="1" t="s">
        <v>14</v>
      </c>
    </row>
    <row r="6240" spans="2:6">
      <c r="B6240" s="1" t="s">
        <v>17162</v>
      </c>
      <c r="C6240" s="1">
        <v>1</v>
      </c>
      <c r="D6240" s="1" t="s">
        <v>13753</v>
      </c>
      <c r="E6240" s="17">
        <v>0.77981481481481496</v>
      </c>
      <c r="F6240" s="1" t="s">
        <v>14</v>
      </c>
    </row>
    <row r="6241" spans="2:6">
      <c r="B6241" s="1" t="s">
        <v>17115</v>
      </c>
      <c r="C6241" s="1">
        <v>2</v>
      </c>
      <c r="D6241" s="1" t="s">
        <v>3077</v>
      </c>
      <c r="E6241" s="17">
        <v>0.77987268518518504</v>
      </c>
      <c r="F6241" s="1" t="s">
        <v>14</v>
      </c>
    </row>
    <row r="6242" spans="2:6">
      <c r="B6242" s="1" t="s">
        <v>16973</v>
      </c>
      <c r="C6242" s="1">
        <v>1</v>
      </c>
      <c r="D6242" s="1" t="s">
        <v>3078</v>
      </c>
      <c r="E6242" s="17">
        <v>0.77989583333333301</v>
      </c>
      <c r="F6242" s="1" t="s">
        <v>14</v>
      </c>
    </row>
    <row r="6243" spans="2:6">
      <c r="B6243" s="1" t="s">
        <v>17163</v>
      </c>
      <c r="C6243" s="1">
        <v>1</v>
      </c>
      <c r="D6243" s="1" t="s">
        <v>13753</v>
      </c>
      <c r="E6243" s="17">
        <v>0.77997685185185195</v>
      </c>
      <c r="F6243" s="1" t="s">
        <v>14</v>
      </c>
    </row>
    <row r="6244" spans="2:6">
      <c r="B6244" s="1" t="s">
        <v>16527</v>
      </c>
      <c r="C6244" s="1">
        <v>1</v>
      </c>
      <c r="D6244" s="1" t="s">
        <v>3077</v>
      </c>
      <c r="E6244" s="17">
        <v>0.77997685185185195</v>
      </c>
      <c r="F6244" s="1" t="s">
        <v>14</v>
      </c>
    </row>
    <row r="6245" spans="2:6">
      <c r="B6245" s="1" t="s">
        <v>17164</v>
      </c>
      <c r="C6245" s="1">
        <v>1</v>
      </c>
      <c r="D6245" s="1" t="s">
        <v>13753</v>
      </c>
      <c r="E6245" s="17">
        <v>0.77998842592592599</v>
      </c>
      <c r="F6245" s="1" t="s">
        <v>14</v>
      </c>
    </row>
    <row r="6246" spans="2:6">
      <c r="B6246" s="1" t="s">
        <v>17139</v>
      </c>
      <c r="C6246" s="1">
        <v>1</v>
      </c>
      <c r="D6246" s="1" t="s">
        <v>13762</v>
      </c>
      <c r="E6246" s="17">
        <v>0.78001157407407395</v>
      </c>
      <c r="F6246" s="1" t="s">
        <v>14</v>
      </c>
    </row>
    <row r="6247" spans="2:6">
      <c r="B6247" s="1" t="s">
        <v>17142</v>
      </c>
      <c r="C6247" s="1">
        <v>1</v>
      </c>
      <c r="D6247" s="1" t="s">
        <v>13762</v>
      </c>
      <c r="E6247" s="17">
        <v>0.78003472222222203</v>
      </c>
      <c r="F6247" s="1" t="s">
        <v>14</v>
      </c>
    </row>
    <row r="6248" spans="2:6">
      <c r="B6248" s="1" t="s">
        <v>17133</v>
      </c>
      <c r="C6248" s="1">
        <v>1</v>
      </c>
      <c r="D6248" s="1" t="s">
        <v>13762</v>
      </c>
      <c r="E6248" s="17">
        <v>0.78006944444444404</v>
      </c>
      <c r="F6248" s="1" t="s">
        <v>14</v>
      </c>
    </row>
    <row r="6249" spans="2:6">
      <c r="B6249" s="1" t="s">
        <v>13817</v>
      </c>
      <c r="C6249" s="1">
        <v>1</v>
      </c>
      <c r="D6249" s="1" t="s">
        <v>3077</v>
      </c>
      <c r="E6249" s="17">
        <v>0.780092592592593</v>
      </c>
      <c r="F6249" s="1" t="s">
        <v>14</v>
      </c>
    </row>
    <row r="6250" spans="2:6">
      <c r="B6250" s="1" t="s">
        <v>17165</v>
      </c>
      <c r="C6250" s="1">
        <v>1</v>
      </c>
      <c r="D6250" s="1" t="s">
        <v>13687</v>
      </c>
      <c r="E6250" s="17">
        <v>0.78010416666666704</v>
      </c>
      <c r="F6250" s="1" t="s">
        <v>14</v>
      </c>
    </row>
    <row r="6251" spans="2:6">
      <c r="B6251" s="1" t="s">
        <v>17166</v>
      </c>
      <c r="C6251" s="1">
        <v>1</v>
      </c>
      <c r="D6251" s="1" t="s">
        <v>13760</v>
      </c>
      <c r="E6251" s="17">
        <v>0.78017361111111105</v>
      </c>
      <c r="F6251" s="1" t="s">
        <v>14</v>
      </c>
    </row>
    <row r="6252" spans="2:6">
      <c r="B6252" s="1" t="s">
        <v>17167</v>
      </c>
      <c r="C6252" s="1">
        <v>1</v>
      </c>
      <c r="D6252" s="1" t="s">
        <v>13760</v>
      </c>
      <c r="E6252" s="17">
        <v>0.78020833333333295</v>
      </c>
      <c r="F6252" s="1" t="s">
        <v>14</v>
      </c>
    </row>
    <row r="6253" spans="2:6">
      <c r="B6253" s="1" t="s">
        <v>17120</v>
      </c>
      <c r="C6253" s="1">
        <v>1</v>
      </c>
      <c r="D6253" s="1" t="s">
        <v>3095</v>
      </c>
      <c r="E6253" s="17">
        <v>0.78025462962962999</v>
      </c>
      <c r="F6253" s="1" t="s">
        <v>14</v>
      </c>
    </row>
    <row r="6254" spans="2:6">
      <c r="B6254" s="1" t="s">
        <v>17147</v>
      </c>
      <c r="C6254" s="1">
        <v>1</v>
      </c>
      <c r="D6254" s="1" t="s">
        <v>13746</v>
      </c>
      <c r="E6254" s="17">
        <v>0.78038194444444398</v>
      </c>
      <c r="F6254" s="1" t="s">
        <v>14</v>
      </c>
    </row>
    <row r="6255" spans="2:6">
      <c r="B6255" s="1" t="s">
        <v>17168</v>
      </c>
      <c r="C6255" s="1">
        <v>1</v>
      </c>
      <c r="D6255" s="1" t="s">
        <v>13753</v>
      </c>
      <c r="E6255" s="17">
        <v>0.78045138888888899</v>
      </c>
      <c r="F6255" s="1" t="s">
        <v>14</v>
      </c>
    </row>
    <row r="6256" spans="2:6">
      <c r="B6256" s="1" t="s">
        <v>17169</v>
      </c>
      <c r="C6256" s="1">
        <v>1</v>
      </c>
      <c r="D6256" s="1" t="s">
        <v>3076</v>
      </c>
      <c r="E6256" s="17">
        <v>0.780555555555556</v>
      </c>
      <c r="F6256" s="1" t="s">
        <v>14</v>
      </c>
    </row>
    <row r="6257" spans="2:6">
      <c r="B6257" s="1" t="s">
        <v>17170</v>
      </c>
      <c r="C6257" s="1">
        <v>1</v>
      </c>
      <c r="D6257" s="1" t="s">
        <v>13687</v>
      </c>
      <c r="E6257" s="17">
        <v>0.78062500000000001</v>
      </c>
      <c r="F6257" s="1" t="s">
        <v>14</v>
      </c>
    </row>
    <row r="6258" spans="2:6">
      <c r="B6258" s="1" t="s">
        <v>17161</v>
      </c>
      <c r="C6258" s="1">
        <v>1</v>
      </c>
      <c r="D6258" s="1" t="s">
        <v>3078</v>
      </c>
      <c r="E6258" s="17">
        <v>0.78064814814814798</v>
      </c>
      <c r="F6258" s="1" t="s">
        <v>14</v>
      </c>
    </row>
    <row r="6259" spans="2:6">
      <c r="B6259" s="1" t="s">
        <v>17154</v>
      </c>
      <c r="C6259" s="1">
        <v>1</v>
      </c>
      <c r="D6259" s="1" t="s">
        <v>13746</v>
      </c>
      <c r="E6259" s="17">
        <v>0.78067129629629595</v>
      </c>
      <c r="F6259" s="1" t="s">
        <v>14</v>
      </c>
    </row>
    <row r="6260" spans="2:6">
      <c r="B6260" s="1" t="s">
        <v>17149</v>
      </c>
      <c r="C6260" s="1">
        <v>1</v>
      </c>
      <c r="D6260" s="1" t="s">
        <v>3077</v>
      </c>
      <c r="E6260" s="17">
        <v>0.78086805555555605</v>
      </c>
      <c r="F6260" s="1" t="s">
        <v>14</v>
      </c>
    </row>
    <row r="6261" spans="2:6">
      <c r="B6261" s="1" t="s">
        <v>17171</v>
      </c>
      <c r="C6261" s="1">
        <v>1</v>
      </c>
      <c r="D6261" s="1" t="s">
        <v>3076</v>
      </c>
      <c r="E6261" s="17">
        <v>0.78094907407407399</v>
      </c>
      <c r="F6261" s="1" t="s">
        <v>14</v>
      </c>
    </row>
    <row r="6262" spans="2:6">
      <c r="B6262" s="1" t="s">
        <v>17172</v>
      </c>
      <c r="C6262" s="1">
        <v>1</v>
      </c>
      <c r="D6262" s="1" t="s">
        <v>13753</v>
      </c>
      <c r="E6262" s="17">
        <v>0.78094907407407399</v>
      </c>
      <c r="F6262" s="1" t="s">
        <v>14</v>
      </c>
    </row>
    <row r="6263" spans="2:6">
      <c r="B6263" s="1" t="s">
        <v>17173</v>
      </c>
      <c r="C6263" s="1">
        <v>1</v>
      </c>
      <c r="D6263" s="1" t="s">
        <v>13753</v>
      </c>
      <c r="E6263" s="17">
        <v>0.781018518518519</v>
      </c>
      <c r="F6263" s="1" t="s">
        <v>14</v>
      </c>
    </row>
    <row r="6264" spans="2:6">
      <c r="B6264" s="1" t="s">
        <v>17174</v>
      </c>
      <c r="C6264" s="1">
        <v>1</v>
      </c>
      <c r="D6264" s="1" t="s">
        <v>13753</v>
      </c>
      <c r="E6264" s="17">
        <v>0.78107638888888897</v>
      </c>
      <c r="F6264" s="1" t="s">
        <v>14</v>
      </c>
    </row>
    <row r="6265" spans="2:6">
      <c r="B6265" s="1" t="s">
        <v>17163</v>
      </c>
      <c r="C6265" s="1">
        <v>1</v>
      </c>
      <c r="D6265" s="1" t="s">
        <v>3095</v>
      </c>
      <c r="E6265" s="17">
        <v>0.78113425925925895</v>
      </c>
      <c r="F6265" s="1" t="s">
        <v>14</v>
      </c>
    </row>
    <row r="6266" spans="2:6">
      <c r="B6266" s="1" t="s">
        <v>17175</v>
      </c>
      <c r="C6266" s="1">
        <v>1</v>
      </c>
      <c r="D6266" s="1" t="s">
        <v>13753</v>
      </c>
      <c r="E6266" s="17">
        <v>0.78120370370370396</v>
      </c>
      <c r="F6266" s="1" t="s">
        <v>14</v>
      </c>
    </row>
    <row r="6267" spans="2:6">
      <c r="B6267" s="1" t="s">
        <v>17176</v>
      </c>
      <c r="C6267" s="1">
        <v>1</v>
      </c>
      <c r="D6267" s="1" t="s">
        <v>13753</v>
      </c>
      <c r="E6267" s="17">
        <v>0.78136574074074105</v>
      </c>
      <c r="F6267" s="1" t="s">
        <v>15</v>
      </c>
    </row>
    <row r="6268" spans="2:6">
      <c r="B6268" s="1" t="s">
        <v>17150</v>
      </c>
      <c r="C6268" s="1">
        <v>1</v>
      </c>
      <c r="D6268" s="1" t="s">
        <v>13746</v>
      </c>
      <c r="E6268" s="17">
        <v>0.781481481481481</v>
      </c>
      <c r="F6268" s="1" t="s">
        <v>15</v>
      </c>
    </row>
    <row r="6269" spans="2:6">
      <c r="B6269" s="1" t="s">
        <v>17165</v>
      </c>
      <c r="C6269" s="1">
        <v>1</v>
      </c>
      <c r="D6269" s="1" t="s">
        <v>3078</v>
      </c>
      <c r="E6269" s="17">
        <v>0.78149305555555604</v>
      </c>
      <c r="F6269" s="1" t="s">
        <v>15</v>
      </c>
    </row>
    <row r="6270" spans="2:6">
      <c r="B6270" s="1" t="s">
        <v>17177</v>
      </c>
      <c r="C6270" s="1">
        <v>1</v>
      </c>
      <c r="D6270" s="1" t="s">
        <v>13753</v>
      </c>
      <c r="E6270" s="17">
        <v>0.78150462962962997</v>
      </c>
      <c r="F6270" s="1" t="s">
        <v>15</v>
      </c>
    </row>
    <row r="6271" spans="2:6">
      <c r="B6271" s="1" t="s">
        <v>17159</v>
      </c>
      <c r="C6271" s="1">
        <v>1</v>
      </c>
      <c r="D6271" s="1" t="s">
        <v>3078</v>
      </c>
      <c r="E6271" s="17">
        <v>0.78153935185185197</v>
      </c>
      <c r="F6271" s="1" t="s">
        <v>15</v>
      </c>
    </row>
    <row r="6272" spans="2:6">
      <c r="B6272" s="1" t="s">
        <v>17170</v>
      </c>
      <c r="C6272" s="1">
        <v>1</v>
      </c>
      <c r="D6272" s="1" t="s">
        <v>3077</v>
      </c>
      <c r="E6272" s="17">
        <v>0.78155092592592601</v>
      </c>
      <c r="F6272" s="1" t="s">
        <v>15</v>
      </c>
    </row>
    <row r="6273" spans="2:6">
      <c r="B6273" s="1" t="s">
        <v>17160</v>
      </c>
      <c r="C6273" s="1">
        <v>1</v>
      </c>
      <c r="D6273" s="1" t="s">
        <v>13746</v>
      </c>
      <c r="E6273" s="17">
        <v>0.78160879629629598</v>
      </c>
      <c r="F6273" s="1" t="s">
        <v>15</v>
      </c>
    </row>
    <row r="6274" spans="2:6">
      <c r="B6274" s="1" t="s">
        <v>17166</v>
      </c>
      <c r="C6274" s="1">
        <v>1</v>
      </c>
      <c r="D6274" s="1" t="s">
        <v>13746</v>
      </c>
      <c r="E6274" s="17">
        <v>0.78165509259259303</v>
      </c>
      <c r="F6274" s="1" t="s">
        <v>15</v>
      </c>
    </row>
    <row r="6275" spans="2:6">
      <c r="B6275" s="1" t="s">
        <v>17178</v>
      </c>
      <c r="C6275" s="1">
        <v>1</v>
      </c>
      <c r="D6275" s="1" t="s">
        <v>13687</v>
      </c>
      <c r="E6275" s="17">
        <v>0.78172453703703704</v>
      </c>
      <c r="F6275" s="1" t="s">
        <v>15</v>
      </c>
    </row>
    <row r="6276" spans="2:6">
      <c r="B6276" s="1" t="s">
        <v>17130</v>
      </c>
      <c r="C6276" s="1">
        <v>1</v>
      </c>
      <c r="D6276" s="1" t="s">
        <v>3078</v>
      </c>
      <c r="E6276" s="17">
        <v>0.78186342592592595</v>
      </c>
      <c r="F6276" s="1" t="s">
        <v>15</v>
      </c>
    </row>
    <row r="6277" spans="2:6">
      <c r="B6277" s="1" t="s">
        <v>17173</v>
      </c>
      <c r="C6277" s="1">
        <v>1</v>
      </c>
      <c r="D6277" s="1" t="s">
        <v>13746</v>
      </c>
      <c r="E6277" s="17">
        <v>0.781944444444444</v>
      </c>
      <c r="F6277" s="1" t="s">
        <v>15</v>
      </c>
    </row>
    <row r="6278" spans="2:6">
      <c r="B6278" s="1" t="s">
        <v>16877</v>
      </c>
      <c r="C6278" s="1">
        <v>1</v>
      </c>
      <c r="D6278" s="1" t="s">
        <v>3078</v>
      </c>
      <c r="E6278" s="17">
        <v>0.78196759259259296</v>
      </c>
      <c r="F6278" s="1" t="s">
        <v>15</v>
      </c>
    </row>
    <row r="6279" spans="2:6">
      <c r="B6279" s="1" t="s">
        <v>16151</v>
      </c>
      <c r="C6279" s="1">
        <v>1</v>
      </c>
      <c r="D6279" s="1" t="s">
        <v>3078</v>
      </c>
      <c r="E6279" s="17">
        <v>0.78202546296296305</v>
      </c>
      <c r="F6279" s="1" t="s">
        <v>15</v>
      </c>
    </row>
    <row r="6280" spans="2:6">
      <c r="B6280" s="1" t="s">
        <v>17179</v>
      </c>
      <c r="C6280" s="1">
        <v>1</v>
      </c>
      <c r="D6280" s="1" t="s">
        <v>13753</v>
      </c>
      <c r="E6280" s="17">
        <v>0.78214120370370399</v>
      </c>
      <c r="F6280" s="1" t="s">
        <v>15</v>
      </c>
    </row>
    <row r="6281" spans="2:6">
      <c r="B6281" s="1" t="s">
        <v>17157</v>
      </c>
      <c r="C6281" s="1">
        <v>1</v>
      </c>
      <c r="D6281" s="1" t="s">
        <v>13746</v>
      </c>
      <c r="E6281" s="17">
        <v>0.78214120370370399</v>
      </c>
      <c r="F6281" s="1" t="s">
        <v>15</v>
      </c>
    </row>
    <row r="6282" spans="2:6">
      <c r="B6282" s="1" t="s">
        <v>17178</v>
      </c>
      <c r="C6282" s="1">
        <v>1</v>
      </c>
      <c r="D6282" s="1" t="s">
        <v>3095</v>
      </c>
      <c r="E6282" s="17">
        <v>0.78215277777777803</v>
      </c>
      <c r="F6282" s="1" t="s">
        <v>15</v>
      </c>
    </row>
    <row r="6283" spans="2:6">
      <c r="B6283" s="1" t="s">
        <v>17180</v>
      </c>
      <c r="C6283" s="1">
        <v>1</v>
      </c>
      <c r="D6283" s="1" t="s">
        <v>13753</v>
      </c>
      <c r="E6283" s="17">
        <v>0.782175925925926</v>
      </c>
      <c r="F6283" s="1" t="s">
        <v>15</v>
      </c>
    </row>
    <row r="6284" spans="2:6">
      <c r="B6284" s="1" t="s">
        <v>17181</v>
      </c>
      <c r="C6284" s="1">
        <v>1</v>
      </c>
      <c r="D6284" s="1" t="s">
        <v>13753</v>
      </c>
      <c r="E6284" s="17">
        <v>0.78222222222222204</v>
      </c>
      <c r="F6284" s="1" t="s">
        <v>15</v>
      </c>
    </row>
    <row r="6285" spans="2:6">
      <c r="B6285" s="1" t="s">
        <v>17182</v>
      </c>
      <c r="C6285" s="1">
        <v>1</v>
      </c>
      <c r="D6285" s="1" t="s">
        <v>3076</v>
      </c>
      <c r="E6285" s="17">
        <v>0.78225694444444405</v>
      </c>
      <c r="F6285" s="1" t="s">
        <v>15</v>
      </c>
    </row>
    <row r="6286" spans="2:6">
      <c r="B6286" s="1" t="s">
        <v>17180</v>
      </c>
      <c r="C6286" s="1">
        <v>1</v>
      </c>
      <c r="D6286" s="1" t="s">
        <v>13746</v>
      </c>
      <c r="E6286" s="17">
        <v>0.78229166666666705</v>
      </c>
      <c r="F6286" s="1" t="s">
        <v>15</v>
      </c>
    </row>
    <row r="6287" spans="2:6">
      <c r="B6287" s="1" t="s">
        <v>17174</v>
      </c>
      <c r="C6287" s="1">
        <v>1</v>
      </c>
      <c r="D6287" s="1" t="s">
        <v>3078</v>
      </c>
      <c r="E6287" s="17">
        <v>0.78239583333333296</v>
      </c>
      <c r="F6287" s="1" t="s">
        <v>15</v>
      </c>
    </row>
    <row r="6288" spans="2:6">
      <c r="B6288" s="1" t="s">
        <v>17183</v>
      </c>
      <c r="C6288" s="1">
        <v>1</v>
      </c>
      <c r="D6288" s="1" t="s">
        <v>13687</v>
      </c>
      <c r="E6288" s="17">
        <v>0.78243055555555596</v>
      </c>
      <c r="F6288" s="1" t="s">
        <v>15</v>
      </c>
    </row>
    <row r="6289" spans="2:6">
      <c r="B6289" s="1" t="s">
        <v>17184</v>
      </c>
      <c r="C6289" s="1">
        <v>1</v>
      </c>
      <c r="D6289" s="1" t="s">
        <v>13753</v>
      </c>
      <c r="E6289" s="17">
        <v>0.78245370370370404</v>
      </c>
      <c r="F6289" s="1" t="s">
        <v>15</v>
      </c>
    </row>
    <row r="6290" spans="2:6">
      <c r="B6290" s="1" t="s">
        <v>16892</v>
      </c>
      <c r="C6290" s="1">
        <v>1</v>
      </c>
      <c r="D6290" s="1" t="s">
        <v>3095</v>
      </c>
      <c r="E6290" s="17">
        <v>0.78251157407407401</v>
      </c>
      <c r="F6290" s="1" t="s">
        <v>15</v>
      </c>
    </row>
    <row r="6291" spans="2:6">
      <c r="B6291" s="1" t="s">
        <v>17164</v>
      </c>
      <c r="C6291" s="1">
        <v>1</v>
      </c>
      <c r="D6291" s="1" t="s">
        <v>3095</v>
      </c>
      <c r="E6291" s="17">
        <v>0.78256944444444398</v>
      </c>
      <c r="F6291" s="1" t="s">
        <v>15</v>
      </c>
    </row>
    <row r="6292" spans="2:6">
      <c r="B6292" s="1" t="s">
        <v>17185</v>
      </c>
      <c r="C6292" s="1">
        <v>5</v>
      </c>
      <c r="D6292" s="1" t="s">
        <v>13753</v>
      </c>
      <c r="E6292" s="17">
        <v>0.78259259259259295</v>
      </c>
      <c r="F6292" s="1" t="s">
        <v>15</v>
      </c>
    </row>
    <row r="6293" spans="2:6">
      <c r="B6293" s="1" t="s">
        <v>17186</v>
      </c>
      <c r="C6293" s="1">
        <v>1</v>
      </c>
      <c r="D6293" s="1" t="s">
        <v>13760</v>
      </c>
      <c r="E6293" s="17">
        <v>0.78259259259259295</v>
      </c>
      <c r="F6293" s="1" t="s">
        <v>15</v>
      </c>
    </row>
    <row r="6294" spans="2:6">
      <c r="B6294" s="1" t="s">
        <v>17171</v>
      </c>
      <c r="C6294" s="1">
        <v>1</v>
      </c>
      <c r="D6294" s="1" t="s">
        <v>13746</v>
      </c>
      <c r="E6294" s="17">
        <v>0.78260416666666699</v>
      </c>
      <c r="F6294" s="1" t="s">
        <v>15</v>
      </c>
    </row>
    <row r="6295" spans="2:6">
      <c r="B6295" s="1" t="s">
        <v>17187</v>
      </c>
      <c r="C6295" s="1">
        <v>1</v>
      </c>
      <c r="D6295" s="1" t="s">
        <v>13753</v>
      </c>
      <c r="E6295" s="17">
        <v>0.78269675925925897</v>
      </c>
      <c r="F6295" s="1" t="s">
        <v>15</v>
      </c>
    </row>
    <row r="6296" spans="2:6">
      <c r="B6296" s="1" t="s">
        <v>16598</v>
      </c>
      <c r="C6296" s="1">
        <v>1</v>
      </c>
      <c r="D6296" s="1" t="s">
        <v>3078</v>
      </c>
      <c r="E6296" s="17">
        <v>0.78273148148148197</v>
      </c>
      <c r="F6296" s="1" t="s">
        <v>15</v>
      </c>
    </row>
    <row r="6297" spans="2:6">
      <c r="B6297" s="1" t="s">
        <v>17188</v>
      </c>
      <c r="C6297" s="1">
        <v>1</v>
      </c>
      <c r="D6297" s="1" t="s">
        <v>13753</v>
      </c>
      <c r="E6297" s="17">
        <v>0.78276620370370398</v>
      </c>
      <c r="F6297" s="1" t="s">
        <v>15</v>
      </c>
    </row>
    <row r="6298" spans="2:6">
      <c r="B6298" s="1" t="s">
        <v>17172</v>
      </c>
      <c r="C6298" s="1">
        <v>1</v>
      </c>
      <c r="D6298" s="1" t="s">
        <v>3095</v>
      </c>
      <c r="E6298" s="17">
        <v>0.78280092592592598</v>
      </c>
      <c r="F6298" s="1" t="s">
        <v>15</v>
      </c>
    </row>
    <row r="6299" spans="2:6">
      <c r="B6299" s="1" t="s">
        <v>17151</v>
      </c>
      <c r="C6299" s="1">
        <v>1</v>
      </c>
      <c r="D6299" s="1" t="s">
        <v>13746</v>
      </c>
      <c r="E6299" s="17">
        <v>0.78284722222222203</v>
      </c>
      <c r="F6299" s="1" t="s">
        <v>15</v>
      </c>
    </row>
    <row r="6300" spans="2:6">
      <c r="B6300" s="1" t="s">
        <v>17183</v>
      </c>
      <c r="C6300" s="1">
        <v>1</v>
      </c>
      <c r="D6300" s="1" t="s">
        <v>3095</v>
      </c>
      <c r="E6300" s="17">
        <v>0.78285879629629596</v>
      </c>
      <c r="F6300" s="1" t="s">
        <v>15</v>
      </c>
    </row>
    <row r="6301" spans="2:6">
      <c r="B6301" s="1" t="s">
        <v>16980</v>
      </c>
      <c r="C6301" s="1">
        <v>1</v>
      </c>
      <c r="D6301" s="1" t="s">
        <v>3078</v>
      </c>
      <c r="E6301" s="17">
        <v>0.78292824074074097</v>
      </c>
      <c r="F6301" s="1" t="s">
        <v>15</v>
      </c>
    </row>
    <row r="6302" spans="2:6">
      <c r="B6302" s="1" t="s">
        <v>16894</v>
      </c>
      <c r="C6302" s="1">
        <v>1</v>
      </c>
      <c r="D6302" s="1" t="s">
        <v>3095</v>
      </c>
      <c r="E6302" s="17">
        <v>0.78295138888888904</v>
      </c>
      <c r="F6302" s="1" t="s">
        <v>15</v>
      </c>
    </row>
    <row r="6303" spans="2:6">
      <c r="B6303" s="1" t="s">
        <v>17189</v>
      </c>
      <c r="C6303" s="1">
        <v>1</v>
      </c>
      <c r="D6303" s="1" t="s">
        <v>13687</v>
      </c>
      <c r="E6303" s="17">
        <v>0.78296296296296297</v>
      </c>
      <c r="F6303" s="1" t="s">
        <v>15</v>
      </c>
    </row>
    <row r="6304" spans="2:6">
      <c r="B6304" s="1" t="s">
        <v>17186</v>
      </c>
      <c r="C6304" s="1">
        <v>1</v>
      </c>
      <c r="D6304" s="1" t="s">
        <v>3077</v>
      </c>
      <c r="E6304" s="17">
        <v>0.78297453703703701</v>
      </c>
      <c r="F6304" s="1" t="s">
        <v>15</v>
      </c>
    </row>
    <row r="6305" spans="2:6">
      <c r="B6305" s="1" t="s">
        <v>17175</v>
      </c>
      <c r="C6305" s="1">
        <v>1</v>
      </c>
      <c r="D6305" s="1" t="s">
        <v>13762</v>
      </c>
      <c r="E6305" s="17">
        <v>0.78305555555555595</v>
      </c>
      <c r="F6305" s="1" t="s">
        <v>15</v>
      </c>
    </row>
    <row r="6306" spans="2:6">
      <c r="B6306" s="1" t="s">
        <v>17190</v>
      </c>
      <c r="C6306" s="1">
        <v>2</v>
      </c>
      <c r="D6306" s="1" t="s">
        <v>13762</v>
      </c>
      <c r="E6306" s="17">
        <v>0.78309027777777795</v>
      </c>
      <c r="F6306" s="1" t="s">
        <v>15</v>
      </c>
    </row>
    <row r="6307" spans="2:6">
      <c r="B6307" s="1" t="s">
        <v>17185</v>
      </c>
      <c r="C6307" s="1">
        <v>5</v>
      </c>
      <c r="D6307" s="1" t="s">
        <v>3078</v>
      </c>
      <c r="E6307" s="17">
        <v>0.78322916666666698</v>
      </c>
      <c r="F6307" s="1" t="s">
        <v>15</v>
      </c>
    </row>
    <row r="6308" spans="2:6">
      <c r="B6308" s="1" t="s">
        <v>17191</v>
      </c>
      <c r="C6308" s="1">
        <v>1</v>
      </c>
      <c r="D6308" s="1" t="s">
        <v>3076</v>
      </c>
      <c r="E6308" s="17">
        <v>0.78331018518518503</v>
      </c>
      <c r="F6308" s="1" t="s">
        <v>15</v>
      </c>
    </row>
    <row r="6309" spans="2:6">
      <c r="B6309" s="1" t="s">
        <v>17192</v>
      </c>
      <c r="C6309" s="1">
        <v>1</v>
      </c>
      <c r="D6309" s="1" t="s">
        <v>13753</v>
      </c>
      <c r="E6309" s="17">
        <v>0.78334490740740703</v>
      </c>
      <c r="F6309" s="1" t="s">
        <v>15</v>
      </c>
    </row>
    <row r="6310" spans="2:6">
      <c r="B6310" s="1" t="s">
        <v>17193</v>
      </c>
      <c r="C6310" s="1">
        <v>1</v>
      </c>
      <c r="D6310" s="1" t="s">
        <v>13687</v>
      </c>
      <c r="E6310" s="17">
        <v>0.78339120370370396</v>
      </c>
      <c r="F6310" s="1" t="s">
        <v>15</v>
      </c>
    </row>
    <row r="6311" spans="2:6">
      <c r="B6311" s="1" t="s">
        <v>17194</v>
      </c>
      <c r="C6311" s="1">
        <v>1</v>
      </c>
      <c r="D6311" s="1" t="s">
        <v>13753</v>
      </c>
      <c r="E6311" s="17">
        <v>0.78339120370370396</v>
      </c>
      <c r="F6311" s="1" t="s">
        <v>15</v>
      </c>
    </row>
    <row r="6312" spans="2:6">
      <c r="B6312" s="1" t="s">
        <v>17195</v>
      </c>
      <c r="C6312" s="1">
        <v>1</v>
      </c>
      <c r="D6312" s="1" t="s">
        <v>13760</v>
      </c>
      <c r="E6312" s="17">
        <v>0.783402777777778</v>
      </c>
      <c r="F6312" s="1" t="s">
        <v>15</v>
      </c>
    </row>
    <row r="6313" spans="2:6">
      <c r="B6313" s="1" t="s">
        <v>17196</v>
      </c>
      <c r="C6313" s="1">
        <v>1</v>
      </c>
      <c r="D6313" s="1" t="s">
        <v>13753</v>
      </c>
      <c r="E6313" s="17">
        <v>0.78344907407407405</v>
      </c>
      <c r="F6313" s="1" t="s">
        <v>15</v>
      </c>
    </row>
    <row r="6314" spans="2:6">
      <c r="B6314" s="1" t="s">
        <v>17197</v>
      </c>
      <c r="C6314" s="1">
        <v>1</v>
      </c>
      <c r="D6314" s="1" t="s">
        <v>13753</v>
      </c>
      <c r="E6314" s="17">
        <v>0.78350694444444402</v>
      </c>
      <c r="F6314" s="1" t="s">
        <v>15</v>
      </c>
    </row>
    <row r="6315" spans="2:6">
      <c r="B6315" s="1" t="s">
        <v>17198</v>
      </c>
      <c r="C6315" s="1">
        <v>2</v>
      </c>
      <c r="D6315" s="1" t="s">
        <v>13753</v>
      </c>
      <c r="E6315" s="17">
        <v>0.78361111111111104</v>
      </c>
      <c r="F6315" s="1" t="s">
        <v>15</v>
      </c>
    </row>
    <row r="6316" spans="2:6">
      <c r="B6316" s="1" t="s">
        <v>17179</v>
      </c>
      <c r="C6316" s="1">
        <v>1</v>
      </c>
      <c r="D6316" s="1" t="s">
        <v>3095</v>
      </c>
      <c r="E6316" s="17">
        <v>0.78372685185185198</v>
      </c>
      <c r="F6316" s="1" t="s">
        <v>15</v>
      </c>
    </row>
    <row r="6317" spans="2:6">
      <c r="B6317" s="1" t="s">
        <v>17199</v>
      </c>
      <c r="C6317" s="1">
        <v>1</v>
      </c>
      <c r="D6317" s="1" t="s">
        <v>13687</v>
      </c>
      <c r="E6317" s="17">
        <v>0.78379629629629599</v>
      </c>
      <c r="F6317" s="1" t="s">
        <v>15</v>
      </c>
    </row>
    <row r="6318" spans="2:6">
      <c r="B6318" s="1" t="s">
        <v>17200</v>
      </c>
      <c r="C6318" s="1">
        <v>1</v>
      </c>
      <c r="D6318" s="1" t="s">
        <v>3076</v>
      </c>
      <c r="E6318" s="17">
        <v>0.78380787037037003</v>
      </c>
      <c r="F6318" s="1" t="s">
        <v>15</v>
      </c>
    </row>
    <row r="6319" spans="2:6">
      <c r="B6319" s="1" t="s">
        <v>17201</v>
      </c>
      <c r="C6319" s="1">
        <v>1</v>
      </c>
      <c r="D6319" s="1" t="s">
        <v>13687</v>
      </c>
      <c r="E6319" s="17">
        <v>0.78388888888888897</v>
      </c>
      <c r="F6319" s="1" t="s">
        <v>15</v>
      </c>
    </row>
    <row r="6320" spans="2:6">
      <c r="B6320" s="1" t="s">
        <v>17202</v>
      </c>
      <c r="C6320" s="1">
        <v>1</v>
      </c>
      <c r="D6320" s="1" t="s">
        <v>13687</v>
      </c>
      <c r="E6320" s="17">
        <v>0.78395833333333298</v>
      </c>
      <c r="F6320" s="1" t="s">
        <v>15</v>
      </c>
    </row>
    <row r="6321" spans="2:6">
      <c r="B6321" s="1" t="s">
        <v>17162</v>
      </c>
      <c r="C6321" s="1">
        <v>1</v>
      </c>
      <c r="D6321" s="1" t="s">
        <v>13746</v>
      </c>
      <c r="E6321" s="17">
        <v>0.78395833333333298</v>
      </c>
      <c r="F6321" s="1" t="s">
        <v>15</v>
      </c>
    </row>
    <row r="6322" spans="2:6">
      <c r="B6322" s="1" t="s">
        <v>17197</v>
      </c>
      <c r="C6322" s="1">
        <v>1</v>
      </c>
      <c r="D6322" s="1" t="s">
        <v>13746</v>
      </c>
      <c r="E6322" s="17">
        <v>0.78398148148148195</v>
      </c>
      <c r="F6322" s="1" t="s">
        <v>15</v>
      </c>
    </row>
    <row r="6323" spans="2:6">
      <c r="B6323" s="1" t="s">
        <v>17199</v>
      </c>
      <c r="C6323" s="1">
        <v>1</v>
      </c>
      <c r="D6323" s="1" t="s">
        <v>13762</v>
      </c>
      <c r="E6323" s="17">
        <v>0.78398148148148195</v>
      </c>
      <c r="F6323" s="1" t="s">
        <v>15</v>
      </c>
    </row>
    <row r="6324" spans="2:6">
      <c r="B6324" s="1" t="s">
        <v>17203</v>
      </c>
      <c r="C6324" s="1">
        <v>1</v>
      </c>
      <c r="D6324" s="1" t="s">
        <v>13687</v>
      </c>
      <c r="E6324" s="17">
        <v>0.78401620370370395</v>
      </c>
      <c r="F6324" s="1" t="s">
        <v>15</v>
      </c>
    </row>
    <row r="6325" spans="2:6">
      <c r="B6325" s="1" t="s">
        <v>17201</v>
      </c>
      <c r="C6325" s="1">
        <v>1</v>
      </c>
      <c r="D6325" s="1" t="s">
        <v>13762</v>
      </c>
      <c r="E6325" s="17">
        <v>0.784097222222222</v>
      </c>
      <c r="F6325" s="1" t="s">
        <v>15</v>
      </c>
    </row>
    <row r="6326" spans="2:6">
      <c r="B6326" s="1" t="s">
        <v>17204</v>
      </c>
      <c r="C6326" s="1">
        <v>1</v>
      </c>
      <c r="D6326" s="1" t="s">
        <v>13760</v>
      </c>
      <c r="E6326" s="17">
        <v>0.78425925925925899</v>
      </c>
      <c r="F6326" s="1" t="s">
        <v>15</v>
      </c>
    </row>
    <row r="6327" spans="2:6">
      <c r="B6327" s="1" t="s">
        <v>17200</v>
      </c>
      <c r="C6327" s="1">
        <v>1</v>
      </c>
      <c r="D6327" s="1" t="s">
        <v>3095</v>
      </c>
      <c r="E6327" s="17">
        <v>0.78425925925925899</v>
      </c>
      <c r="F6327" s="1" t="s">
        <v>15</v>
      </c>
    </row>
    <row r="6328" spans="2:6">
      <c r="B6328" s="1" t="s">
        <v>17205</v>
      </c>
      <c r="C6328" s="1">
        <v>1</v>
      </c>
      <c r="D6328" s="1" t="s">
        <v>13753</v>
      </c>
      <c r="E6328" s="17">
        <v>0.78435185185185197</v>
      </c>
      <c r="F6328" s="1" t="s">
        <v>15</v>
      </c>
    </row>
    <row r="6329" spans="2:6">
      <c r="B6329" s="1" t="s">
        <v>17206</v>
      </c>
      <c r="C6329" s="1">
        <v>1</v>
      </c>
      <c r="D6329" s="1" t="s">
        <v>13753</v>
      </c>
      <c r="E6329" s="17">
        <v>0.78438657407407397</v>
      </c>
      <c r="F6329" s="1" t="s">
        <v>15</v>
      </c>
    </row>
    <row r="6330" spans="2:6">
      <c r="B6330" s="1" t="s">
        <v>17207</v>
      </c>
      <c r="C6330" s="1">
        <v>1</v>
      </c>
      <c r="D6330" s="1" t="s">
        <v>13753</v>
      </c>
      <c r="E6330" s="17">
        <v>0.78444444444444394</v>
      </c>
      <c r="F6330" s="1" t="s">
        <v>15</v>
      </c>
    </row>
    <row r="6331" spans="2:6">
      <c r="B6331" s="1" t="s">
        <v>17208</v>
      </c>
      <c r="C6331" s="1">
        <v>1</v>
      </c>
      <c r="D6331" s="1" t="s">
        <v>13753</v>
      </c>
      <c r="E6331" s="17">
        <v>0.78449074074074099</v>
      </c>
      <c r="F6331" s="1" t="s">
        <v>15</v>
      </c>
    </row>
    <row r="6332" spans="2:6">
      <c r="B6332" s="1" t="s">
        <v>17196</v>
      </c>
      <c r="C6332" s="1">
        <v>1</v>
      </c>
      <c r="D6332" s="1" t="s">
        <v>3078</v>
      </c>
      <c r="E6332" s="17">
        <v>0.78457175925925904</v>
      </c>
      <c r="F6332" s="1" t="s">
        <v>15</v>
      </c>
    </row>
    <row r="6333" spans="2:6">
      <c r="B6333" s="1" t="s">
        <v>17209</v>
      </c>
      <c r="C6333" s="1">
        <v>1</v>
      </c>
      <c r="D6333" s="1" t="s">
        <v>3076</v>
      </c>
      <c r="E6333" s="17">
        <v>0.78464120370370405</v>
      </c>
      <c r="F6333" s="1" t="s">
        <v>15</v>
      </c>
    </row>
    <row r="6334" spans="2:6">
      <c r="B6334" s="1" t="s">
        <v>17210</v>
      </c>
      <c r="C6334" s="1">
        <v>1</v>
      </c>
      <c r="D6334" s="1" t="s">
        <v>13687</v>
      </c>
      <c r="E6334" s="17">
        <v>0.78465277777777798</v>
      </c>
      <c r="F6334" s="1" t="s">
        <v>15</v>
      </c>
    </row>
    <row r="6335" spans="2:6">
      <c r="B6335" s="1" t="s">
        <v>17195</v>
      </c>
      <c r="C6335" s="1">
        <v>1</v>
      </c>
      <c r="D6335" s="1" t="s">
        <v>3078</v>
      </c>
      <c r="E6335" s="17">
        <v>0.78475694444444399</v>
      </c>
      <c r="F6335" s="1" t="s">
        <v>15</v>
      </c>
    </row>
    <row r="6336" spans="2:6">
      <c r="B6336" s="1" t="s">
        <v>17204</v>
      </c>
      <c r="C6336" s="1">
        <v>1</v>
      </c>
      <c r="D6336" s="1" t="s">
        <v>3077</v>
      </c>
      <c r="E6336" s="17">
        <v>0.784791666666667</v>
      </c>
      <c r="F6336" s="1" t="s">
        <v>15</v>
      </c>
    </row>
    <row r="6337" spans="2:6">
      <c r="B6337" s="1" t="s">
        <v>15526</v>
      </c>
      <c r="C6337" s="1">
        <v>2</v>
      </c>
      <c r="D6337" s="1" t="s">
        <v>3078</v>
      </c>
      <c r="E6337" s="17">
        <v>0.78481481481481496</v>
      </c>
      <c r="F6337" s="1" t="s">
        <v>15</v>
      </c>
    </row>
    <row r="6338" spans="2:6">
      <c r="B6338" s="1" t="s">
        <v>17194</v>
      </c>
      <c r="C6338" s="1">
        <v>1</v>
      </c>
      <c r="D6338" s="1" t="s">
        <v>13746</v>
      </c>
      <c r="E6338" s="17">
        <v>0.78481481481481496</v>
      </c>
      <c r="F6338" s="1" t="s">
        <v>15</v>
      </c>
    </row>
    <row r="6339" spans="2:6">
      <c r="B6339" s="1" t="s">
        <v>16321</v>
      </c>
      <c r="C6339" s="1">
        <v>1</v>
      </c>
      <c r="D6339" s="1" t="s">
        <v>3078</v>
      </c>
      <c r="E6339" s="17">
        <v>0.78486111111111101</v>
      </c>
      <c r="F6339" s="1" t="s">
        <v>15</v>
      </c>
    </row>
    <row r="6340" spans="2:6">
      <c r="B6340" s="1" t="s">
        <v>17211</v>
      </c>
      <c r="C6340" s="1">
        <v>1</v>
      </c>
      <c r="D6340" s="1" t="s">
        <v>13753</v>
      </c>
      <c r="E6340" s="17">
        <v>0.78487268518518505</v>
      </c>
      <c r="F6340" s="1" t="s">
        <v>15</v>
      </c>
    </row>
    <row r="6341" spans="2:6">
      <c r="B6341" s="1" t="s">
        <v>15407</v>
      </c>
      <c r="C6341" s="1">
        <v>1</v>
      </c>
      <c r="D6341" s="1" t="s">
        <v>13746</v>
      </c>
      <c r="E6341" s="17">
        <v>0.78489583333333302</v>
      </c>
      <c r="F6341" s="1" t="s">
        <v>15</v>
      </c>
    </row>
    <row r="6342" spans="2:6">
      <c r="B6342" s="1" t="s">
        <v>17212</v>
      </c>
      <c r="C6342" s="1">
        <v>1</v>
      </c>
      <c r="D6342" s="1" t="s">
        <v>13753</v>
      </c>
      <c r="E6342" s="17">
        <v>0.78494212962962995</v>
      </c>
      <c r="F6342" s="1" t="s">
        <v>15</v>
      </c>
    </row>
    <row r="6343" spans="2:6">
      <c r="B6343" s="1" t="s">
        <v>17213</v>
      </c>
      <c r="C6343" s="1">
        <v>1</v>
      </c>
      <c r="D6343" s="1" t="s">
        <v>3076</v>
      </c>
      <c r="E6343" s="17">
        <v>0.78494212962962995</v>
      </c>
      <c r="F6343" s="1" t="s">
        <v>15</v>
      </c>
    </row>
    <row r="6344" spans="2:6">
      <c r="B6344" s="1" t="s">
        <v>16205</v>
      </c>
      <c r="C6344" s="1">
        <v>1</v>
      </c>
      <c r="D6344" s="1" t="s">
        <v>13746</v>
      </c>
      <c r="E6344" s="17">
        <v>0.78495370370370399</v>
      </c>
      <c r="F6344" s="1" t="s">
        <v>15</v>
      </c>
    </row>
    <row r="6345" spans="2:6">
      <c r="B6345" s="1" t="s">
        <v>17193</v>
      </c>
      <c r="C6345" s="1">
        <v>1</v>
      </c>
      <c r="D6345" s="1" t="s">
        <v>13746</v>
      </c>
      <c r="E6345" s="17">
        <v>0.78497685185185195</v>
      </c>
      <c r="F6345" s="1" t="s">
        <v>15</v>
      </c>
    </row>
    <row r="6346" spans="2:6">
      <c r="B6346" s="1" t="s">
        <v>17214</v>
      </c>
      <c r="C6346" s="1">
        <v>1</v>
      </c>
      <c r="D6346" s="1" t="s">
        <v>13687</v>
      </c>
      <c r="E6346" s="17">
        <v>0.78500000000000003</v>
      </c>
      <c r="F6346" s="1" t="s">
        <v>15</v>
      </c>
    </row>
    <row r="6347" spans="2:6">
      <c r="B6347" s="1" t="s">
        <v>17215</v>
      </c>
      <c r="C6347" s="1">
        <v>2</v>
      </c>
      <c r="D6347" s="1" t="s">
        <v>3076</v>
      </c>
      <c r="E6347" s="17">
        <v>0.78501157407407396</v>
      </c>
      <c r="F6347" s="1" t="s">
        <v>15</v>
      </c>
    </row>
    <row r="6348" spans="2:6">
      <c r="B6348" s="1" t="s">
        <v>17216</v>
      </c>
      <c r="C6348" s="1">
        <v>1</v>
      </c>
      <c r="D6348" s="1" t="s">
        <v>13753</v>
      </c>
      <c r="E6348" s="17">
        <v>0.78503472222222204</v>
      </c>
      <c r="F6348" s="1" t="s">
        <v>15</v>
      </c>
    </row>
    <row r="6349" spans="2:6">
      <c r="B6349" s="1" t="s">
        <v>17217</v>
      </c>
      <c r="C6349" s="1">
        <v>1</v>
      </c>
      <c r="D6349" s="1" t="s">
        <v>13753</v>
      </c>
      <c r="E6349" s="17">
        <v>0.78506944444444404</v>
      </c>
      <c r="F6349" s="1" t="s">
        <v>15</v>
      </c>
    </row>
    <row r="6350" spans="2:6">
      <c r="B6350" s="1" t="s">
        <v>17100</v>
      </c>
      <c r="C6350" s="1">
        <v>1</v>
      </c>
      <c r="D6350" s="1" t="s">
        <v>13746</v>
      </c>
      <c r="E6350" s="17">
        <v>0.78512731481481501</v>
      </c>
      <c r="F6350" s="1" t="s">
        <v>15</v>
      </c>
    </row>
    <row r="6351" spans="2:6">
      <c r="B6351" s="1" t="s">
        <v>17218</v>
      </c>
      <c r="C6351" s="1">
        <v>1</v>
      </c>
      <c r="D6351" s="1" t="s">
        <v>13760</v>
      </c>
      <c r="E6351" s="17">
        <v>0.78518518518518499</v>
      </c>
      <c r="F6351" s="1" t="s">
        <v>15</v>
      </c>
    </row>
    <row r="6352" spans="2:6">
      <c r="B6352" s="1" t="s">
        <v>17219</v>
      </c>
      <c r="C6352" s="1">
        <v>1</v>
      </c>
      <c r="D6352" s="1" t="s">
        <v>13753</v>
      </c>
      <c r="E6352" s="17">
        <v>0.78521990740740699</v>
      </c>
      <c r="F6352" s="1" t="s">
        <v>15</v>
      </c>
    </row>
    <row r="6353" spans="2:6">
      <c r="B6353" s="1" t="s">
        <v>17220</v>
      </c>
      <c r="C6353" s="1">
        <v>1</v>
      </c>
      <c r="D6353" s="1" t="s">
        <v>13760</v>
      </c>
      <c r="E6353" s="17">
        <v>0.785289351851852</v>
      </c>
      <c r="F6353" s="1" t="s">
        <v>15</v>
      </c>
    </row>
    <row r="6354" spans="2:6">
      <c r="B6354" s="1" t="s">
        <v>17187</v>
      </c>
      <c r="C6354" s="1">
        <v>1</v>
      </c>
      <c r="D6354" s="1" t="s">
        <v>13762</v>
      </c>
      <c r="E6354" s="17">
        <v>0.78534722222222197</v>
      </c>
      <c r="F6354" s="1" t="s">
        <v>15</v>
      </c>
    </row>
    <row r="6355" spans="2:6">
      <c r="B6355" s="1" t="s">
        <v>17221</v>
      </c>
      <c r="C6355" s="1">
        <v>1</v>
      </c>
      <c r="D6355" s="1" t="s">
        <v>13753</v>
      </c>
      <c r="E6355" s="17">
        <v>0.78535879629629601</v>
      </c>
      <c r="F6355" s="1" t="s">
        <v>15</v>
      </c>
    </row>
    <row r="6356" spans="2:6">
      <c r="B6356" s="1" t="s">
        <v>17222</v>
      </c>
      <c r="C6356" s="1">
        <v>1</v>
      </c>
      <c r="D6356" s="1" t="s">
        <v>13687</v>
      </c>
      <c r="E6356" s="17">
        <v>0.78542824074074102</v>
      </c>
      <c r="F6356" s="1" t="s">
        <v>15</v>
      </c>
    </row>
    <row r="6357" spans="2:6">
      <c r="B6357" s="1" t="s">
        <v>16439</v>
      </c>
      <c r="C6357" s="1">
        <v>1</v>
      </c>
      <c r="D6357" s="1" t="s">
        <v>13746</v>
      </c>
      <c r="E6357" s="17">
        <v>0.78543981481481495</v>
      </c>
      <c r="F6357" s="1" t="s">
        <v>15</v>
      </c>
    </row>
    <row r="6358" spans="2:6">
      <c r="B6358" s="1" t="s">
        <v>17213</v>
      </c>
      <c r="C6358" s="1">
        <v>1</v>
      </c>
      <c r="D6358" s="1" t="s">
        <v>13762</v>
      </c>
      <c r="E6358" s="17">
        <v>0.78546296296296303</v>
      </c>
      <c r="F6358" s="1" t="s">
        <v>15</v>
      </c>
    </row>
    <row r="6359" spans="2:6">
      <c r="B6359" s="1" t="s">
        <v>17223</v>
      </c>
      <c r="C6359" s="1">
        <v>1</v>
      </c>
      <c r="D6359" s="1" t="s">
        <v>13753</v>
      </c>
      <c r="E6359" s="17">
        <v>0.78547453703703696</v>
      </c>
      <c r="F6359" s="1" t="s">
        <v>15</v>
      </c>
    </row>
    <row r="6360" spans="2:6">
      <c r="B6360" s="1" t="s">
        <v>17224</v>
      </c>
      <c r="C6360" s="1">
        <v>1</v>
      </c>
      <c r="D6360" s="1" t="s">
        <v>13753</v>
      </c>
      <c r="E6360" s="17">
        <v>0.78554398148148197</v>
      </c>
      <c r="F6360" s="1" t="s">
        <v>15</v>
      </c>
    </row>
    <row r="6361" spans="2:6">
      <c r="B6361" s="1" t="s">
        <v>17211</v>
      </c>
      <c r="C6361" s="1">
        <v>1</v>
      </c>
      <c r="D6361" s="1" t="s">
        <v>3078</v>
      </c>
      <c r="E6361" s="17">
        <v>0.78556712962963005</v>
      </c>
      <c r="F6361" s="1" t="s">
        <v>15</v>
      </c>
    </row>
    <row r="6362" spans="2:6">
      <c r="B6362" s="1" t="s">
        <v>17225</v>
      </c>
      <c r="C6362" s="1">
        <v>1</v>
      </c>
      <c r="D6362" s="1" t="s">
        <v>13753</v>
      </c>
      <c r="E6362" s="17">
        <v>0.78560185185185205</v>
      </c>
      <c r="F6362" s="1" t="s">
        <v>15</v>
      </c>
    </row>
    <row r="6363" spans="2:6">
      <c r="B6363" s="1" t="s">
        <v>17226</v>
      </c>
      <c r="C6363" s="1">
        <v>1</v>
      </c>
      <c r="D6363" s="1" t="s">
        <v>13753</v>
      </c>
      <c r="E6363" s="17">
        <v>0.78568287037036999</v>
      </c>
      <c r="F6363" s="1" t="s">
        <v>15</v>
      </c>
    </row>
    <row r="6364" spans="2:6">
      <c r="B6364" s="1" t="s">
        <v>17227</v>
      </c>
      <c r="C6364" s="1">
        <v>1</v>
      </c>
      <c r="D6364" s="1" t="s">
        <v>13753</v>
      </c>
      <c r="E6364" s="17">
        <v>0.78570601851851896</v>
      </c>
      <c r="F6364" s="1" t="s">
        <v>15</v>
      </c>
    </row>
    <row r="6365" spans="2:6">
      <c r="B6365" s="1" t="s">
        <v>17228</v>
      </c>
      <c r="C6365" s="1">
        <v>1</v>
      </c>
      <c r="D6365" s="1" t="s">
        <v>13753</v>
      </c>
      <c r="E6365" s="17">
        <v>0.78577546296296297</v>
      </c>
      <c r="F6365" s="1" t="s">
        <v>15</v>
      </c>
    </row>
    <row r="6366" spans="2:6">
      <c r="B6366" s="1" t="s">
        <v>17219</v>
      </c>
      <c r="C6366" s="1">
        <v>1</v>
      </c>
      <c r="D6366" s="1" t="s">
        <v>3078</v>
      </c>
      <c r="E6366" s="17">
        <v>0.78582175925925901</v>
      </c>
      <c r="F6366" s="1" t="s">
        <v>15</v>
      </c>
    </row>
    <row r="6367" spans="2:6">
      <c r="B6367" s="1" t="s">
        <v>17189</v>
      </c>
      <c r="C6367" s="1">
        <v>1</v>
      </c>
      <c r="D6367" s="1" t="s">
        <v>13746</v>
      </c>
      <c r="E6367" s="17">
        <v>0.78585648148148102</v>
      </c>
      <c r="F6367" s="1" t="s">
        <v>15</v>
      </c>
    </row>
    <row r="6368" spans="2:6">
      <c r="B6368" s="1" t="s">
        <v>17222</v>
      </c>
      <c r="C6368" s="1">
        <v>1</v>
      </c>
      <c r="D6368" s="1" t="s">
        <v>3095</v>
      </c>
      <c r="E6368" s="17">
        <v>0.78589120370370402</v>
      </c>
      <c r="F6368" s="1" t="s">
        <v>15</v>
      </c>
    </row>
    <row r="6369" spans="2:6">
      <c r="B6369" s="1" t="s">
        <v>17210</v>
      </c>
      <c r="C6369" s="1">
        <v>1</v>
      </c>
      <c r="D6369" s="1" t="s">
        <v>13746</v>
      </c>
      <c r="E6369" s="17">
        <v>0.786018518518519</v>
      </c>
      <c r="F6369" s="1" t="s">
        <v>15</v>
      </c>
    </row>
    <row r="6370" spans="2:6">
      <c r="B6370" s="1" t="s">
        <v>15770</v>
      </c>
      <c r="C6370" s="1">
        <v>1</v>
      </c>
      <c r="D6370" s="1" t="s">
        <v>3077</v>
      </c>
      <c r="E6370" s="17">
        <v>0.78609953703703705</v>
      </c>
      <c r="F6370" s="1" t="s">
        <v>15</v>
      </c>
    </row>
    <row r="6371" spans="2:6">
      <c r="B6371" s="1" t="s">
        <v>17229</v>
      </c>
      <c r="C6371" s="1">
        <v>1</v>
      </c>
      <c r="D6371" s="1" t="s">
        <v>13687</v>
      </c>
      <c r="E6371" s="17">
        <v>0.78612268518518502</v>
      </c>
      <c r="F6371" s="1" t="s">
        <v>15</v>
      </c>
    </row>
    <row r="6372" spans="2:6">
      <c r="B6372" s="1" t="s">
        <v>17064</v>
      </c>
      <c r="C6372" s="1">
        <v>1</v>
      </c>
      <c r="D6372" s="1" t="s">
        <v>13746</v>
      </c>
      <c r="E6372" s="17">
        <v>0.78612268518518502</v>
      </c>
      <c r="F6372" s="1" t="s">
        <v>15</v>
      </c>
    </row>
    <row r="6373" spans="2:6">
      <c r="B6373" s="1" t="s">
        <v>17230</v>
      </c>
      <c r="C6373" s="1">
        <v>1</v>
      </c>
      <c r="D6373" s="1" t="s">
        <v>13760</v>
      </c>
      <c r="E6373" s="17">
        <v>0.78618055555555599</v>
      </c>
      <c r="F6373" s="1" t="s">
        <v>15</v>
      </c>
    </row>
    <row r="6374" spans="2:6">
      <c r="B6374" s="1" t="s">
        <v>17231</v>
      </c>
      <c r="C6374" s="1">
        <v>1</v>
      </c>
      <c r="D6374" s="1" t="s">
        <v>3076</v>
      </c>
      <c r="E6374" s="17">
        <v>0.78618055555555599</v>
      </c>
      <c r="F6374" s="1" t="s">
        <v>15</v>
      </c>
    </row>
    <row r="6375" spans="2:6">
      <c r="B6375" s="1" t="s">
        <v>17096</v>
      </c>
      <c r="C6375" s="1">
        <v>1</v>
      </c>
      <c r="D6375" s="1" t="s">
        <v>13746</v>
      </c>
      <c r="E6375" s="17">
        <v>0.78629629629629605</v>
      </c>
      <c r="F6375" s="1" t="s">
        <v>15</v>
      </c>
    </row>
    <row r="6376" spans="2:6">
      <c r="B6376" s="1" t="s">
        <v>17232</v>
      </c>
      <c r="C6376" s="1">
        <v>2</v>
      </c>
      <c r="D6376" s="1" t="s">
        <v>3076</v>
      </c>
      <c r="E6376" s="17">
        <v>0.78633101851851805</v>
      </c>
      <c r="F6376" s="1" t="s">
        <v>15</v>
      </c>
    </row>
    <row r="6377" spans="2:6">
      <c r="B6377" s="1" t="s">
        <v>17209</v>
      </c>
      <c r="C6377" s="1">
        <v>1</v>
      </c>
      <c r="D6377" s="1" t="s">
        <v>13746</v>
      </c>
      <c r="E6377" s="17">
        <v>0.78635416666666702</v>
      </c>
      <c r="F6377" s="1" t="s">
        <v>15</v>
      </c>
    </row>
    <row r="6378" spans="2:6">
      <c r="B6378" s="1" t="s">
        <v>17233</v>
      </c>
      <c r="C6378" s="1">
        <v>1</v>
      </c>
      <c r="D6378" s="1" t="s">
        <v>13687</v>
      </c>
      <c r="E6378" s="17">
        <v>0.78636574074074095</v>
      </c>
      <c r="F6378" s="1" t="s">
        <v>15</v>
      </c>
    </row>
    <row r="6379" spans="2:6">
      <c r="B6379" s="1" t="s">
        <v>17234</v>
      </c>
      <c r="C6379" s="1">
        <v>1</v>
      </c>
      <c r="D6379" s="1" t="s">
        <v>13687</v>
      </c>
      <c r="E6379" s="17">
        <v>0.78642361111111103</v>
      </c>
      <c r="F6379" s="1" t="s">
        <v>15</v>
      </c>
    </row>
    <row r="6380" spans="2:6">
      <c r="B6380" s="1" t="s">
        <v>17220</v>
      </c>
      <c r="C6380" s="1">
        <v>1</v>
      </c>
      <c r="D6380" s="1" t="s">
        <v>13746</v>
      </c>
      <c r="E6380" s="17">
        <v>0.786481481481481</v>
      </c>
      <c r="F6380" s="1" t="s">
        <v>15</v>
      </c>
    </row>
    <row r="6381" spans="2:6">
      <c r="B6381" s="1" t="s">
        <v>17235</v>
      </c>
      <c r="C6381" s="1">
        <v>1</v>
      </c>
      <c r="D6381" s="1" t="s">
        <v>13687</v>
      </c>
      <c r="E6381" s="17">
        <v>0.78655092592592601</v>
      </c>
      <c r="F6381" s="1" t="s">
        <v>15</v>
      </c>
    </row>
    <row r="6382" spans="2:6">
      <c r="B6382" s="1" t="s">
        <v>15969</v>
      </c>
      <c r="C6382" s="1">
        <v>1</v>
      </c>
      <c r="D6382" s="1" t="s">
        <v>3078</v>
      </c>
      <c r="E6382" s="17">
        <v>0.78655092592592601</v>
      </c>
      <c r="F6382" s="1" t="s">
        <v>15</v>
      </c>
    </row>
    <row r="6383" spans="2:6">
      <c r="B6383" s="1" t="s">
        <v>17198</v>
      </c>
      <c r="C6383" s="1">
        <v>2</v>
      </c>
      <c r="D6383" s="1" t="s">
        <v>3095</v>
      </c>
      <c r="E6383" s="17">
        <v>0.786712962962963</v>
      </c>
      <c r="F6383" s="1" t="s">
        <v>15</v>
      </c>
    </row>
    <row r="6384" spans="2:6">
      <c r="B6384" s="1" t="s">
        <v>17202</v>
      </c>
      <c r="C6384" s="1">
        <v>1</v>
      </c>
      <c r="D6384" s="1" t="s">
        <v>3078</v>
      </c>
      <c r="E6384" s="17">
        <v>0.78677083333333298</v>
      </c>
      <c r="F6384" s="1" t="s">
        <v>15</v>
      </c>
    </row>
    <row r="6385" spans="2:6">
      <c r="B6385" s="1" t="s">
        <v>14525</v>
      </c>
      <c r="C6385" s="1">
        <v>1</v>
      </c>
      <c r="D6385" s="1" t="s">
        <v>3077</v>
      </c>
      <c r="E6385" s="17">
        <v>0.78678240740740701</v>
      </c>
      <c r="F6385" s="1" t="s">
        <v>15</v>
      </c>
    </row>
    <row r="6386" spans="2:6">
      <c r="B6386" s="1" t="s">
        <v>17236</v>
      </c>
      <c r="C6386" s="1">
        <v>1</v>
      </c>
      <c r="D6386" s="1" t="s">
        <v>3076</v>
      </c>
      <c r="E6386" s="17">
        <v>0.786909722222222</v>
      </c>
      <c r="F6386" s="1" t="s">
        <v>15</v>
      </c>
    </row>
    <row r="6387" spans="2:6">
      <c r="B6387" s="1" t="s">
        <v>17223</v>
      </c>
      <c r="C6387" s="1">
        <v>1</v>
      </c>
      <c r="D6387" s="1" t="s">
        <v>3077</v>
      </c>
      <c r="E6387" s="17">
        <v>0.786909722222222</v>
      </c>
      <c r="F6387" s="1" t="s">
        <v>15</v>
      </c>
    </row>
    <row r="6388" spans="2:6">
      <c r="B6388" s="1" t="s">
        <v>17226</v>
      </c>
      <c r="C6388" s="1">
        <v>1</v>
      </c>
      <c r="D6388" s="1" t="s">
        <v>3078</v>
      </c>
      <c r="E6388" s="17">
        <v>0.786909722222222</v>
      </c>
      <c r="F6388" s="1" t="s">
        <v>15</v>
      </c>
    </row>
    <row r="6389" spans="2:6">
      <c r="B6389" s="1" t="s">
        <v>17234</v>
      </c>
      <c r="C6389" s="1">
        <v>1</v>
      </c>
      <c r="D6389" s="1" t="s">
        <v>3095</v>
      </c>
      <c r="E6389" s="17">
        <v>0.786909722222222</v>
      </c>
      <c r="F6389" s="1" t="s">
        <v>15</v>
      </c>
    </row>
    <row r="6390" spans="2:6">
      <c r="B6390" s="1" t="s">
        <v>17237</v>
      </c>
      <c r="C6390" s="1">
        <v>1</v>
      </c>
      <c r="D6390" s="1" t="s">
        <v>13687</v>
      </c>
      <c r="E6390" s="17">
        <v>0.78692129629629604</v>
      </c>
      <c r="F6390" s="1" t="s">
        <v>15</v>
      </c>
    </row>
    <row r="6391" spans="2:6">
      <c r="B6391" s="1" t="s">
        <v>17238</v>
      </c>
      <c r="C6391" s="1">
        <v>1</v>
      </c>
      <c r="D6391" s="1" t="s">
        <v>13760</v>
      </c>
      <c r="E6391" s="17">
        <v>0.78692129629629604</v>
      </c>
      <c r="F6391" s="1" t="s">
        <v>15</v>
      </c>
    </row>
    <row r="6392" spans="2:6">
      <c r="B6392" s="1" t="s">
        <v>17239</v>
      </c>
      <c r="C6392" s="1">
        <v>1</v>
      </c>
      <c r="D6392" s="1" t="s">
        <v>13760</v>
      </c>
      <c r="E6392" s="17">
        <v>0.78697916666666701</v>
      </c>
      <c r="F6392" s="1" t="s">
        <v>15</v>
      </c>
    </row>
    <row r="6393" spans="2:6">
      <c r="B6393" s="1" t="s">
        <v>17240</v>
      </c>
      <c r="C6393" s="1">
        <v>1</v>
      </c>
      <c r="D6393" s="1" t="s">
        <v>13760</v>
      </c>
      <c r="E6393" s="17">
        <v>0.78702546296296305</v>
      </c>
      <c r="F6393" s="1" t="s">
        <v>15</v>
      </c>
    </row>
    <row r="6394" spans="2:6">
      <c r="B6394" s="1" t="s">
        <v>17235</v>
      </c>
      <c r="C6394" s="1">
        <v>1</v>
      </c>
      <c r="D6394" s="1" t="s">
        <v>3095</v>
      </c>
      <c r="E6394" s="17">
        <v>0.78703703703703698</v>
      </c>
      <c r="F6394" s="1" t="s">
        <v>15</v>
      </c>
    </row>
    <row r="6395" spans="2:6">
      <c r="B6395" s="1" t="s">
        <v>17241</v>
      </c>
      <c r="C6395" s="1">
        <v>1</v>
      </c>
      <c r="D6395" s="1" t="s">
        <v>3076</v>
      </c>
      <c r="E6395" s="17">
        <v>0.78709490740740695</v>
      </c>
      <c r="F6395" s="1" t="s">
        <v>15</v>
      </c>
    </row>
    <row r="6396" spans="2:6">
      <c r="B6396" s="1" t="s">
        <v>15687</v>
      </c>
      <c r="C6396" s="1">
        <v>1</v>
      </c>
      <c r="D6396" s="1" t="s">
        <v>13762</v>
      </c>
      <c r="E6396" s="17">
        <v>0.78709490740740695</v>
      </c>
      <c r="F6396" s="1" t="s">
        <v>15</v>
      </c>
    </row>
    <row r="6397" spans="2:6">
      <c r="B6397" s="1" t="s">
        <v>17237</v>
      </c>
      <c r="C6397" s="1">
        <v>1</v>
      </c>
      <c r="D6397" s="1" t="s">
        <v>13762</v>
      </c>
      <c r="E6397" s="17">
        <v>0.787141203703704</v>
      </c>
      <c r="F6397" s="1" t="s">
        <v>15</v>
      </c>
    </row>
    <row r="6398" spans="2:6">
      <c r="B6398" s="1" t="s">
        <v>17218</v>
      </c>
      <c r="C6398" s="1">
        <v>1</v>
      </c>
      <c r="D6398" s="1" t="s">
        <v>13746</v>
      </c>
      <c r="E6398" s="17">
        <v>0.78722222222222205</v>
      </c>
      <c r="F6398" s="1" t="s">
        <v>15</v>
      </c>
    </row>
    <row r="6399" spans="2:6">
      <c r="B6399" s="1" t="s">
        <v>17231</v>
      </c>
      <c r="C6399" s="1">
        <v>1</v>
      </c>
      <c r="D6399" s="1" t="s">
        <v>3077</v>
      </c>
      <c r="E6399" s="17">
        <v>0.78723379629629597</v>
      </c>
      <c r="F6399" s="1" t="s">
        <v>15</v>
      </c>
    </row>
    <row r="6400" spans="2:6">
      <c r="B6400" s="1" t="s">
        <v>17242</v>
      </c>
      <c r="C6400" s="1">
        <v>1</v>
      </c>
      <c r="D6400" s="1" t="s">
        <v>13753</v>
      </c>
      <c r="E6400" s="17">
        <v>0.78732638888888895</v>
      </c>
      <c r="F6400" s="1" t="s">
        <v>15</v>
      </c>
    </row>
    <row r="6401" spans="2:6">
      <c r="B6401" s="1" t="s">
        <v>16447</v>
      </c>
      <c r="C6401" s="1">
        <v>1</v>
      </c>
      <c r="D6401" s="1" t="s">
        <v>3077</v>
      </c>
      <c r="E6401" s="17">
        <v>0.78732638888888895</v>
      </c>
      <c r="F6401" s="1" t="s">
        <v>15</v>
      </c>
    </row>
    <row r="6402" spans="2:6">
      <c r="B6402" s="1" t="s">
        <v>16994</v>
      </c>
      <c r="C6402" s="1">
        <v>1</v>
      </c>
      <c r="D6402" s="1" t="s">
        <v>3095</v>
      </c>
      <c r="E6402" s="17">
        <v>0.78732638888888895</v>
      </c>
      <c r="F6402" s="1" t="s">
        <v>15</v>
      </c>
    </row>
    <row r="6403" spans="2:6">
      <c r="B6403" s="1" t="s">
        <v>17243</v>
      </c>
      <c r="C6403" s="1">
        <v>1</v>
      </c>
      <c r="D6403" s="1" t="s">
        <v>13753</v>
      </c>
      <c r="E6403" s="17">
        <v>0.78734953703703703</v>
      </c>
      <c r="F6403" s="1" t="s">
        <v>15</v>
      </c>
    </row>
    <row r="6404" spans="2:6">
      <c r="B6404" s="1" t="s">
        <v>17244</v>
      </c>
      <c r="C6404" s="1">
        <v>1</v>
      </c>
      <c r="D6404" s="1" t="s">
        <v>13760</v>
      </c>
      <c r="E6404" s="17">
        <v>0.787372685185185</v>
      </c>
      <c r="F6404" s="1" t="s">
        <v>15</v>
      </c>
    </row>
    <row r="6405" spans="2:6">
      <c r="B6405" s="1" t="s">
        <v>17241</v>
      </c>
      <c r="C6405" s="1">
        <v>1</v>
      </c>
      <c r="D6405" s="1" t="s">
        <v>3095</v>
      </c>
      <c r="E6405" s="17">
        <v>0.787372685185185</v>
      </c>
      <c r="F6405" s="1" t="s">
        <v>15</v>
      </c>
    </row>
    <row r="6406" spans="2:6">
      <c r="B6406" s="1" t="s">
        <v>17245</v>
      </c>
      <c r="C6406" s="1">
        <v>2</v>
      </c>
      <c r="D6406" s="1" t="s">
        <v>13753</v>
      </c>
      <c r="E6406" s="17">
        <v>0.78738425925925903</v>
      </c>
      <c r="F6406" s="1" t="s">
        <v>15</v>
      </c>
    </row>
    <row r="6407" spans="2:6">
      <c r="B6407" s="1" t="s">
        <v>17246</v>
      </c>
      <c r="C6407" s="1">
        <v>2</v>
      </c>
      <c r="D6407" s="1" t="s">
        <v>13760</v>
      </c>
      <c r="E6407" s="17">
        <v>0.78748842592592605</v>
      </c>
      <c r="F6407" s="1" t="s">
        <v>15</v>
      </c>
    </row>
    <row r="6408" spans="2:6">
      <c r="B6408" s="1" t="s">
        <v>17247</v>
      </c>
      <c r="C6408" s="1">
        <v>1</v>
      </c>
      <c r="D6408" s="1" t="s">
        <v>13760</v>
      </c>
      <c r="E6408" s="17">
        <v>0.78753472222222198</v>
      </c>
      <c r="F6408" s="1" t="s">
        <v>15</v>
      </c>
    </row>
    <row r="6409" spans="2:6">
      <c r="B6409" s="1" t="s">
        <v>16307</v>
      </c>
      <c r="C6409" s="1">
        <v>1</v>
      </c>
      <c r="D6409" s="1" t="s">
        <v>3095</v>
      </c>
      <c r="E6409" s="17">
        <v>0.78753472222222198</v>
      </c>
      <c r="F6409" s="1" t="s">
        <v>15</v>
      </c>
    </row>
    <row r="6410" spans="2:6">
      <c r="B6410" s="1" t="s">
        <v>17248</v>
      </c>
      <c r="C6410" s="1">
        <v>1</v>
      </c>
      <c r="D6410" s="1" t="s">
        <v>13687</v>
      </c>
      <c r="E6410" s="17">
        <v>0.78761574074074103</v>
      </c>
      <c r="F6410" s="1" t="s">
        <v>15</v>
      </c>
    </row>
    <row r="6411" spans="2:6">
      <c r="B6411" s="1" t="s">
        <v>16999</v>
      </c>
      <c r="C6411" s="1">
        <v>1</v>
      </c>
      <c r="D6411" s="1" t="s">
        <v>13746</v>
      </c>
      <c r="E6411" s="17">
        <v>0.78762731481481496</v>
      </c>
      <c r="F6411" s="1" t="s">
        <v>15</v>
      </c>
    </row>
    <row r="6412" spans="2:6">
      <c r="B6412" s="1" t="s">
        <v>15103</v>
      </c>
      <c r="C6412" s="1">
        <v>1</v>
      </c>
      <c r="D6412" s="1" t="s">
        <v>3095</v>
      </c>
      <c r="E6412" s="17">
        <v>0.78774305555555602</v>
      </c>
      <c r="F6412" s="1" t="s">
        <v>15</v>
      </c>
    </row>
    <row r="6413" spans="2:6">
      <c r="B6413" s="1" t="s">
        <v>17249</v>
      </c>
      <c r="C6413" s="1">
        <v>1</v>
      </c>
      <c r="D6413" s="1" t="s">
        <v>13753</v>
      </c>
      <c r="E6413" s="17">
        <v>0.78775462962963005</v>
      </c>
      <c r="F6413" s="1" t="s">
        <v>15</v>
      </c>
    </row>
    <row r="6414" spans="2:6">
      <c r="B6414" s="1" t="s">
        <v>17224</v>
      </c>
      <c r="C6414" s="1">
        <v>1</v>
      </c>
      <c r="D6414" s="1" t="s">
        <v>13746</v>
      </c>
      <c r="E6414" s="17">
        <v>0.78778935185185195</v>
      </c>
      <c r="F6414" s="1" t="s">
        <v>15</v>
      </c>
    </row>
    <row r="6415" spans="2:6">
      <c r="B6415" s="1" t="s">
        <v>17232</v>
      </c>
      <c r="C6415" s="1">
        <v>2</v>
      </c>
      <c r="D6415" s="1" t="s">
        <v>3077</v>
      </c>
      <c r="E6415" s="17">
        <v>0.78780092592592599</v>
      </c>
      <c r="F6415" s="1" t="s">
        <v>15</v>
      </c>
    </row>
    <row r="6416" spans="2:6">
      <c r="B6416" s="1" t="s">
        <v>17250</v>
      </c>
      <c r="C6416" s="1">
        <v>1</v>
      </c>
      <c r="D6416" s="1" t="s">
        <v>13753</v>
      </c>
      <c r="E6416" s="17">
        <v>0.78782407407407395</v>
      </c>
      <c r="F6416" s="1" t="s">
        <v>15</v>
      </c>
    </row>
    <row r="6417" spans="2:6">
      <c r="B6417" s="1" t="s">
        <v>17251</v>
      </c>
      <c r="C6417" s="1">
        <v>1</v>
      </c>
      <c r="D6417" s="1" t="s">
        <v>13753</v>
      </c>
      <c r="E6417" s="17">
        <v>0.78785879629629596</v>
      </c>
      <c r="F6417" s="1" t="s">
        <v>15</v>
      </c>
    </row>
    <row r="6418" spans="2:6">
      <c r="B6418" s="1" t="s">
        <v>17252</v>
      </c>
      <c r="C6418" s="1">
        <v>1</v>
      </c>
      <c r="D6418" s="1" t="s">
        <v>13760</v>
      </c>
      <c r="E6418" s="17">
        <v>0.78795138888888905</v>
      </c>
      <c r="F6418" s="1" t="s">
        <v>15</v>
      </c>
    </row>
    <row r="6419" spans="2:6">
      <c r="B6419" s="1" t="s">
        <v>16256</v>
      </c>
      <c r="C6419" s="1">
        <v>1</v>
      </c>
      <c r="D6419" s="1" t="s">
        <v>13746</v>
      </c>
      <c r="E6419" s="17">
        <v>0.78795138888888905</v>
      </c>
      <c r="F6419" s="1" t="s">
        <v>15</v>
      </c>
    </row>
    <row r="6420" spans="2:6">
      <c r="B6420" s="1" t="s">
        <v>17248</v>
      </c>
      <c r="C6420" s="1">
        <v>1</v>
      </c>
      <c r="D6420" s="1" t="s">
        <v>3095</v>
      </c>
      <c r="E6420" s="17">
        <v>0.78802083333333295</v>
      </c>
      <c r="F6420" s="1" t="s">
        <v>15</v>
      </c>
    </row>
    <row r="6421" spans="2:6">
      <c r="B6421" s="1" t="s">
        <v>17253</v>
      </c>
      <c r="C6421" s="1">
        <v>5</v>
      </c>
      <c r="D6421" s="1" t="s">
        <v>13753</v>
      </c>
      <c r="E6421" s="17">
        <v>0.78814814814814804</v>
      </c>
      <c r="F6421" s="1" t="s">
        <v>15</v>
      </c>
    </row>
    <row r="6422" spans="2:6">
      <c r="B6422" s="1" t="s">
        <v>17024</v>
      </c>
      <c r="C6422" s="1">
        <v>1</v>
      </c>
      <c r="D6422" s="1" t="s">
        <v>3078</v>
      </c>
      <c r="E6422" s="17">
        <v>0.78820601851851901</v>
      </c>
      <c r="F6422" s="1" t="s">
        <v>15</v>
      </c>
    </row>
    <row r="6423" spans="2:6">
      <c r="B6423" s="1" t="s">
        <v>17254</v>
      </c>
      <c r="C6423" s="1">
        <v>1</v>
      </c>
      <c r="D6423" s="1" t="s">
        <v>13687</v>
      </c>
      <c r="E6423" s="17">
        <v>0.78821759259259305</v>
      </c>
      <c r="F6423" s="1" t="s">
        <v>15</v>
      </c>
    </row>
    <row r="6424" spans="2:6">
      <c r="B6424" s="1" t="s">
        <v>17255</v>
      </c>
      <c r="C6424" s="1">
        <v>1</v>
      </c>
      <c r="D6424" s="1" t="s">
        <v>13687</v>
      </c>
      <c r="E6424" s="17">
        <v>0.78826388888888899</v>
      </c>
      <c r="F6424" s="1" t="s">
        <v>15</v>
      </c>
    </row>
    <row r="6425" spans="2:6">
      <c r="B6425" s="1" t="s">
        <v>17256</v>
      </c>
      <c r="C6425" s="1">
        <v>1</v>
      </c>
      <c r="D6425" s="1" t="s">
        <v>13753</v>
      </c>
      <c r="E6425" s="17">
        <v>0.78831018518518503</v>
      </c>
      <c r="F6425" s="1" t="s">
        <v>15</v>
      </c>
    </row>
    <row r="6426" spans="2:6">
      <c r="B6426" s="1" t="s">
        <v>17257</v>
      </c>
      <c r="C6426" s="1">
        <v>1</v>
      </c>
      <c r="D6426" s="1" t="s">
        <v>13753</v>
      </c>
      <c r="E6426" s="17">
        <v>0.78835648148148196</v>
      </c>
      <c r="F6426" s="1" t="s">
        <v>15</v>
      </c>
    </row>
    <row r="6427" spans="2:6">
      <c r="B6427" s="1" t="s">
        <v>17238</v>
      </c>
      <c r="C6427" s="1">
        <v>1</v>
      </c>
      <c r="D6427" s="1" t="s">
        <v>13746</v>
      </c>
      <c r="E6427" s="17">
        <v>0.78851851851851895</v>
      </c>
      <c r="F6427" s="1" t="s">
        <v>15</v>
      </c>
    </row>
    <row r="6428" spans="2:6">
      <c r="B6428" s="1" t="s">
        <v>15607</v>
      </c>
      <c r="C6428" s="1">
        <v>1</v>
      </c>
      <c r="D6428" s="1" t="s">
        <v>3095</v>
      </c>
      <c r="E6428" s="17">
        <v>0.78857638888888903</v>
      </c>
      <c r="F6428" s="1" t="s">
        <v>15</v>
      </c>
    </row>
    <row r="6429" spans="2:6">
      <c r="B6429" s="1" t="s">
        <v>15166</v>
      </c>
      <c r="C6429" s="1">
        <v>1</v>
      </c>
      <c r="D6429" s="1" t="s">
        <v>3095</v>
      </c>
      <c r="E6429" s="17">
        <v>0.78864583333333305</v>
      </c>
      <c r="F6429" s="1" t="s">
        <v>15</v>
      </c>
    </row>
    <row r="6430" spans="2:6">
      <c r="B6430" s="1" t="s">
        <v>17258</v>
      </c>
      <c r="C6430" s="1">
        <v>5</v>
      </c>
      <c r="D6430" s="1" t="s">
        <v>13753</v>
      </c>
      <c r="E6430" s="17">
        <v>0.78870370370370402</v>
      </c>
      <c r="F6430" s="1" t="s">
        <v>15</v>
      </c>
    </row>
    <row r="6431" spans="2:6">
      <c r="B6431" s="1" t="s">
        <v>17215</v>
      </c>
      <c r="C6431" s="1">
        <v>2</v>
      </c>
      <c r="D6431" s="1" t="s">
        <v>3095</v>
      </c>
      <c r="E6431" s="17">
        <v>0.78871527777777795</v>
      </c>
      <c r="F6431" s="1" t="s">
        <v>15</v>
      </c>
    </row>
    <row r="6432" spans="2:6">
      <c r="B6432" s="1" t="s">
        <v>17240</v>
      </c>
      <c r="C6432" s="1">
        <v>1</v>
      </c>
      <c r="D6432" s="1" t="s">
        <v>13746</v>
      </c>
      <c r="E6432" s="17">
        <v>0.78871527777777795</v>
      </c>
      <c r="F6432" s="1" t="s">
        <v>15</v>
      </c>
    </row>
    <row r="6433" spans="2:6">
      <c r="B6433" s="1" t="s">
        <v>15681</v>
      </c>
      <c r="C6433" s="1">
        <v>1</v>
      </c>
      <c r="D6433" s="1" t="s">
        <v>3078</v>
      </c>
      <c r="E6433" s="17">
        <v>0.78873842592592602</v>
      </c>
      <c r="F6433" s="1" t="s">
        <v>15</v>
      </c>
    </row>
    <row r="6434" spans="2:6">
      <c r="B6434" s="1" t="s">
        <v>17259</v>
      </c>
      <c r="C6434" s="1">
        <v>1</v>
      </c>
      <c r="D6434" s="1" t="s">
        <v>13753</v>
      </c>
      <c r="E6434" s="17">
        <v>0.78909722222222201</v>
      </c>
      <c r="F6434" s="1" t="s">
        <v>15</v>
      </c>
    </row>
    <row r="6435" spans="2:6">
      <c r="B6435" s="1" t="s">
        <v>17260</v>
      </c>
      <c r="C6435" s="1">
        <v>1</v>
      </c>
      <c r="D6435" s="1" t="s">
        <v>13760</v>
      </c>
      <c r="E6435" s="17">
        <v>0.78909722222222201</v>
      </c>
      <c r="F6435" s="1" t="s">
        <v>15</v>
      </c>
    </row>
    <row r="6436" spans="2:6">
      <c r="B6436" s="1" t="s">
        <v>17245</v>
      </c>
      <c r="C6436" s="1">
        <v>2</v>
      </c>
      <c r="D6436" s="1" t="s">
        <v>13762</v>
      </c>
      <c r="E6436" s="17">
        <v>0.78910879629629604</v>
      </c>
      <c r="F6436" s="1" t="s">
        <v>15</v>
      </c>
    </row>
    <row r="6437" spans="2:6">
      <c r="B6437" s="1" t="s">
        <v>17261</v>
      </c>
      <c r="C6437" s="1">
        <v>1</v>
      </c>
      <c r="D6437" s="1" t="s">
        <v>13687</v>
      </c>
      <c r="E6437" s="17">
        <v>0.78913194444444401</v>
      </c>
      <c r="F6437" s="1" t="s">
        <v>15</v>
      </c>
    </row>
    <row r="6438" spans="2:6">
      <c r="B6438" s="1" t="s">
        <v>16365</v>
      </c>
      <c r="C6438" s="1">
        <v>1</v>
      </c>
      <c r="D6438" s="1" t="s">
        <v>3078</v>
      </c>
      <c r="E6438" s="17">
        <v>0.78913194444444401</v>
      </c>
      <c r="F6438" s="1" t="s">
        <v>15</v>
      </c>
    </row>
    <row r="6439" spans="2:6">
      <c r="B6439" s="1" t="s">
        <v>17262</v>
      </c>
      <c r="C6439" s="1">
        <v>1</v>
      </c>
      <c r="D6439" s="1" t="s">
        <v>13753</v>
      </c>
      <c r="E6439" s="17">
        <v>0.78914351851851805</v>
      </c>
      <c r="F6439" s="1" t="s">
        <v>15</v>
      </c>
    </row>
    <row r="6440" spans="2:6">
      <c r="B6440" s="1" t="s">
        <v>17254</v>
      </c>
      <c r="C6440" s="1">
        <v>1</v>
      </c>
      <c r="D6440" s="1" t="s">
        <v>3095</v>
      </c>
      <c r="E6440" s="17">
        <v>0.78923611111111103</v>
      </c>
      <c r="F6440" s="1" t="s">
        <v>15</v>
      </c>
    </row>
    <row r="6441" spans="2:6">
      <c r="B6441" s="1" t="s">
        <v>17263</v>
      </c>
      <c r="C6441" s="1">
        <v>1</v>
      </c>
      <c r="D6441" s="1" t="s">
        <v>13753</v>
      </c>
      <c r="E6441" s="17">
        <v>0.789293981481481</v>
      </c>
      <c r="F6441" s="1" t="s">
        <v>15</v>
      </c>
    </row>
    <row r="6442" spans="2:6">
      <c r="B6442" s="1" t="s">
        <v>17216</v>
      </c>
      <c r="C6442" s="1">
        <v>1</v>
      </c>
      <c r="D6442" s="1" t="s">
        <v>13746</v>
      </c>
      <c r="E6442" s="17">
        <v>0.78931712962962997</v>
      </c>
      <c r="F6442" s="1" t="s">
        <v>15</v>
      </c>
    </row>
    <row r="6443" spans="2:6">
      <c r="B6443" s="1" t="s">
        <v>17264</v>
      </c>
      <c r="C6443" s="1">
        <v>1</v>
      </c>
      <c r="D6443" s="1" t="s">
        <v>13753</v>
      </c>
      <c r="E6443" s="17">
        <v>0.78937500000000005</v>
      </c>
      <c r="F6443" s="1" t="s">
        <v>15</v>
      </c>
    </row>
    <row r="6444" spans="2:6">
      <c r="B6444" s="1" t="s">
        <v>15951</v>
      </c>
      <c r="C6444" s="1">
        <v>1</v>
      </c>
      <c r="D6444" s="1" t="s">
        <v>3095</v>
      </c>
      <c r="E6444" s="17">
        <v>0.78939814814814802</v>
      </c>
      <c r="F6444" s="1" t="s">
        <v>15</v>
      </c>
    </row>
    <row r="6445" spans="2:6">
      <c r="B6445" s="1" t="s">
        <v>17261</v>
      </c>
      <c r="C6445" s="1">
        <v>1</v>
      </c>
      <c r="D6445" s="1" t="s">
        <v>3078</v>
      </c>
      <c r="E6445" s="17">
        <v>0.78939814814814802</v>
      </c>
      <c r="F6445" s="1" t="s">
        <v>15</v>
      </c>
    </row>
    <row r="6446" spans="2:6">
      <c r="B6446" s="1" t="s">
        <v>17265</v>
      </c>
      <c r="C6446" s="1">
        <v>1</v>
      </c>
      <c r="D6446" s="1" t="s">
        <v>3076</v>
      </c>
      <c r="E6446" s="17">
        <v>0.78943287037037002</v>
      </c>
      <c r="F6446" s="1" t="s">
        <v>15</v>
      </c>
    </row>
    <row r="6447" spans="2:6">
      <c r="B6447" s="1" t="s">
        <v>17258</v>
      </c>
      <c r="C6447" s="1">
        <v>5</v>
      </c>
      <c r="D6447" s="1" t="s">
        <v>3078</v>
      </c>
      <c r="E6447" s="17">
        <v>0.78964120370370405</v>
      </c>
      <c r="F6447" s="1" t="s">
        <v>15</v>
      </c>
    </row>
    <row r="6448" spans="2:6">
      <c r="B6448" s="1" t="s">
        <v>17264</v>
      </c>
      <c r="C6448" s="1">
        <v>1</v>
      </c>
      <c r="D6448" s="1" t="s">
        <v>3078</v>
      </c>
      <c r="E6448" s="17">
        <v>0.78968749999999999</v>
      </c>
      <c r="F6448" s="1" t="s">
        <v>15</v>
      </c>
    </row>
    <row r="6449" spans="2:6">
      <c r="B6449" s="1" t="s">
        <v>16427</v>
      </c>
      <c r="C6449" s="1">
        <v>1</v>
      </c>
      <c r="D6449" s="1" t="s">
        <v>3078</v>
      </c>
      <c r="E6449" s="17">
        <v>0.78981481481481497</v>
      </c>
      <c r="F6449" s="1" t="s">
        <v>15</v>
      </c>
    </row>
    <row r="6450" spans="2:6">
      <c r="B6450" s="1" t="s">
        <v>16434</v>
      </c>
      <c r="C6450" s="1">
        <v>1</v>
      </c>
      <c r="D6450" s="1" t="s">
        <v>3078</v>
      </c>
      <c r="E6450" s="17">
        <v>0.78987268518518505</v>
      </c>
      <c r="F6450" s="1" t="s">
        <v>15</v>
      </c>
    </row>
    <row r="6451" spans="2:6">
      <c r="B6451" s="1" t="s">
        <v>17266</v>
      </c>
      <c r="C6451" s="1">
        <v>1</v>
      </c>
      <c r="D6451" s="1" t="s">
        <v>3076</v>
      </c>
      <c r="E6451" s="17">
        <v>0.78988425925925898</v>
      </c>
      <c r="F6451" s="1" t="s">
        <v>15</v>
      </c>
    </row>
    <row r="6452" spans="2:6">
      <c r="B6452" s="1" t="s">
        <v>17267</v>
      </c>
      <c r="C6452" s="1">
        <v>1</v>
      </c>
      <c r="D6452" s="1" t="s">
        <v>13753</v>
      </c>
      <c r="E6452" s="17">
        <v>0.78994212962962995</v>
      </c>
      <c r="F6452" s="1" t="s">
        <v>15</v>
      </c>
    </row>
    <row r="6453" spans="2:6">
      <c r="B6453" s="1" t="s">
        <v>16435</v>
      </c>
      <c r="C6453" s="1">
        <v>1</v>
      </c>
      <c r="D6453" s="1" t="s">
        <v>13762</v>
      </c>
      <c r="E6453" s="17">
        <v>0.78994212962962995</v>
      </c>
      <c r="F6453" s="1" t="s">
        <v>15</v>
      </c>
    </row>
    <row r="6454" spans="2:6">
      <c r="B6454" s="1" t="s">
        <v>17268</v>
      </c>
      <c r="C6454" s="1">
        <v>1</v>
      </c>
      <c r="D6454" s="1" t="s">
        <v>3076</v>
      </c>
      <c r="E6454" s="17">
        <v>0.78996527777777803</v>
      </c>
      <c r="F6454" s="1" t="s">
        <v>15</v>
      </c>
    </row>
    <row r="6455" spans="2:6">
      <c r="B6455" s="1" t="s">
        <v>17263</v>
      </c>
      <c r="C6455" s="1">
        <v>1</v>
      </c>
      <c r="D6455" s="1" t="s">
        <v>3078</v>
      </c>
      <c r="E6455" s="17">
        <v>0.79010416666666705</v>
      </c>
      <c r="F6455" s="1" t="s">
        <v>15</v>
      </c>
    </row>
    <row r="6456" spans="2:6">
      <c r="B6456" s="1" t="s">
        <v>17269</v>
      </c>
      <c r="C6456" s="1">
        <v>1</v>
      </c>
      <c r="D6456" s="1" t="s">
        <v>13760</v>
      </c>
      <c r="E6456" s="17">
        <v>0.79011574074074098</v>
      </c>
      <c r="F6456" s="1" t="s">
        <v>15</v>
      </c>
    </row>
    <row r="6457" spans="2:6">
      <c r="B6457" s="1" t="s">
        <v>17270</v>
      </c>
      <c r="C6457" s="1">
        <v>1</v>
      </c>
      <c r="D6457" s="1" t="s">
        <v>13753</v>
      </c>
      <c r="E6457" s="17">
        <v>0.79015046296296299</v>
      </c>
      <c r="F6457" s="1" t="s">
        <v>15</v>
      </c>
    </row>
    <row r="6458" spans="2:6">
      <c r="B6458" s="1" t="s">
        <v>17271</v>
      </c>
      <c r="C6458" s="1">
        <v>1</v>
      </c>
      <c r="D6458" s="1" t="s">
        <v>13687</v>
      </c>
      <c r="E6458" s="17">
        <v>0.79018518518518499</v>
      </c>
      <c r="F6458" s="1" t="s">
        <v>15</v>
      </c>
    </row>
    <row r="6459" spans="2:6">
      <c r="B6459" s="1" t="s">
        <v>17272</v>
      </c>
      <c r="C6459" s="1">
        <v>1</v>
      </c>
      <c r="D6459" s="1" t="s">
        <v>13753</v>
      </c>
      <c r="E6459" s="17">
        <v>0.79031249999999997</v>
      </c>
      <c r="F6459" s="1" t="s">
        <v>15</v>
      </c>
    </row>
    <row r="6460" spans="2:6">
      <c r="B6460" s="1" t="s">
        <v>17273</v>
      </c>
      <c r="C6460" s="1">
        <v>1</v>
      </c>
      <c r="D6460" s="1" t="s">
        <v>13687</v>
      </c>
      <c r="E6460" s="17">
        <v>0.79043981481481496</v>
      </c>
      <c r="F6460" s="1" t="s">
        <v>15</v>
      </c>
    </row>
    <row r="6461" spans="2:6">
      <c r="B6461" s="1" t="s">
        <v>17274</v>
      </c>
      <c r="C6461" s="1">
        <v>1</v>
      </c>
      <c r="D6461" s="1" t="s">
        <v>13687</v>
      </c>
      <c r="E6461" s="17">
        <v>0.79047453703703696</v>
      </c>
      <c r="F6461" s="1" t="s">
        <v>15</v>
      </c>
    </row>
    <row r="6462" spans="2:6">
      <c r="B6462" s="1" t="s">
        <v>17275</v>
      </c>
      <c r="C6462" s="1">
        <v>1</v>
      </c>
      <c r="D6462" s="1" t="s">
        <v>13687</v>
      </c>
      <c r="E6462" s="17">
        <v>0.79052083333333301</v>
      </c>
      <c r="F6462" s="1" t="s">
        <v>15</v>
      </c>
    </row>
    <row r="6463" spans="2:6">
      <c r="B6463" s="1" t="s">
        <v>17252</v>
      </c>
      <c r="C6463" s="1">
        <v>1</v>
      </c>
      <c r="D6463" s="1" t="s">
        <v>13746</v>
      </c>
      <c r="E6463" s="17">
        <v>0.79067129629629596</v>
      </c>
      <c r="F6463" s="1" t="s">
        <v>15</v>
      </c>
    </row>
    <row r="6464" spans="2:6">
      <c r="B6464" s="1" t="s">
        <v>17266</v>
      </c>
      <c r="C6464" s="1">
        <v>1</v>
      </c>
      <c r="D6464" s="1" t="s">
        <v>3095</v>
      </c>
      <c r="E6464" s="17">
        <v>0.79069444444444403</v>
      </c>
      <c r="F6464" s="1" t="s">
        <v>15</v>
      </c>
    </row>
    <row r="6465" spans="2:6">
      <c r="B6465" s="1" t="s">
        <v>17256</v>
      </c>
      <c r="C6465" s="1">
        <v>1</v>
      </c>
      <c r="D6465" s="1" t="s">
        <v>3077</v>
      </c>
      <c r="E6465" s="17">
        <v>0.79079861111111105</v>
      </c>
      <c r="F6465" s="1" t="s">
        <v>15</v>
      </c>
    </row>
    <row r="6466" spans="2:6">
      <c r="B6466" s="1" t="s">
        <v>17271</v>
      </c>
      <c r="C6466" s="1">
        <v>1</v>
      </c>
      <c r="D6466" s="1" t="s">
        <v>3095</v>
      </c>
      <c r="E6466" s="17">
        <v>0.79082175925925902</v>
      </c>
      <c r="F6466" s="1" t="s">
        <v>15</v>
      </c>
    </row>
    <row r="6467" spans="2:6">
      <c r="B6467" s="1" t="s">
        <v>17276</v>
      </c>
      <c r="C6467" s="1">
        <v>1</v>
      </c>
      <c r="D6467" s="1" t="s">
        <v>13760</v>
      </c>
      <c r="E6467" s="17">
        <v>0.79089120370370403</v>
      </c>
      <c r="F6467" s="1" t="s">
        <v>15</v>
      </c>
    </row>
    <row r="6468" spans="2:6">
      <c r="B6468" s="1" t="s">
        <v>16755</v>
      </c>
      <c r="C6468" s="1">
        <v>1</v>
      </c>
      <c r="D6468" s="1" t="s">
        <v>3078</v>
      </c>
      <c r="E6468" s="17">
        <v>0.79092592592592603</v>
      </c>
      <c r="F6468" s="1" t="s">
        <v>15</v>
      </c>
    </row>
    <row r="6469" spans="2:6">
      <c r="B6469" s="1" t="s">
        <v>14513</v>
      </c>
      <c r="C6469" s="1">
        <v>1</v>
      </c>
      <c r="D6469" s="1" t="s">
        <v>3095</v>
      </c>
      <c r="E6469" s="17">
        <v>0.79096064814814804</v>
      </c>
      <c r="F6469" s="1" t="s">
        <v>15</v>
      </c>
    </row>
    <row r="6470" spans="2:6">
      <c r="B6470" s="1" t="s">
        <v>17247</v>
      </c>
      <c r="C6470" s="1">
        <v>1</v>
      </c>
      <c r="D6470" s="1" t="s">
        <v>13746</v>
      </c>
      <c r="E6470" s="17">
        <v>0.79097222222222197</v>
      </c>
      <c r="F6470" s="1" t="s">
        <v>15</v>
      </c>
    </row>
    <row r="6471" spans="2:6">
      <c r="B6471" s="1" t="s">
        <v>17277</v>
      </c>
      <c r="C6471" s="1">
        <v>1</v>
      </c>
      <c r="D6471" s="1" t="s">
        <v>13760</v>
      </c>
      <c r="E6471" s="17">
        <v>0.790983796296296</v>
      </c>
      <c r="F6471" s="1" t="s">
        <v>15</v>
      </c>
    </row>
    <row r="6472" spans="2:6">
      <c r="B6472" s="1" t="s">
        <v>17278</v>
      </c>
      <c r="C6472" s="1">
        <v>1</v>
      </c>
      <c r="D6472" s="1" t="s">
        <v>13687</v>
      </c>
      <c r="E6472" s="17">
        <v>0.790983796296296</v>
      </c>
      <c r="F6472" s="1" t="s">
        <v>15</v>
      </c>
    </row>
    <row r="6473" spans="2:6">
      <c r="B6473" s="1" t="s">
        <v>17279</v>
      </c>
      <c r="C6473" s="1">
        <v>1</v>
      </c>
      <c r="D6473" s="1" t="s">
        <v>13753</v>
      </c>
      <c r="E6473" s="17">
        <v>0.79108796296296302</v>
      </c>
      <c r="F6473" s="1" t="s">
        <v>15</v>
      </c>
    </row>
    <row r="6474" spans="2:6">
      <c r="B6474" s="1" t="s">
        <v>16756</v>
      </c>
      <c r="C6474" s="1">
        <v>1</v>
      </c>
      <c r="D6474" s="1" t="s">
        <v>3095</v>
      </c>
      <c r="E6474" s="17">
        <v>0.79111111111111099</v>
      </c>
      <c r="F6474" s="1" t="s">
        <v>15</v>
      </c>
    </row>
    <row r="6475" spans="2:6">
      <c r="B6475" s="1" t="s">
        <v>17275</v>
      </c>
      <c r="C6475" s="1">
        <v>1</v>
      </c>
      <c r="D6475" s="1" t="s">
        <v>3095</v>
      </c>
      <c r="E6475" s="17">
        <v>0.79114583333333299</v>
      </c>
      <c r="F6475" s="1" t="s">
        <v>15</v>
      </c>
    </row>
    <row r="6476" spans="2:6">
      <c r="B6476" s="1" t="s">
        <v>16757</v>
      </c>
      <c r="C6476" s="1">
        <v>1</v>
      </c>
      <c r="D6476" s="1" t="s">
        <v>13762</v>
      </c>
      <c r="E6476" s="17">
        <v>0.79115740740740703</v>
      </c>
      <c r="F6476" s="1" t="s">
        <v>15</v>
      </c>
    </row>
    <row r="6477" spans="2:6">
      <c r="B6477" s="1" t="s">
        <v>17280</v>
      </c>
      <c r="C6477" s="1">
        <v>1</v>
      </c>
      <c r="D6477" s="1" t="s">
        <v>13687</v>
      </c>
      <c r="E6477" s="17">
        <v>0.79142361111111104</v>
      </c>
      <c r="F6477" s="1" t="s">
        <v>15</v>
      </c>
    </row>
    <row r="6478" spans="2:6">
      <c r="B6478" s="1" t="s">
        <v>17281</v>
      </c>
      <c r="C6478" s="1">
        <v>2</v>
      </c>
      <c r="D6478" s="1" t="s">
        <v>13762</v>
      </c>
      <c r="E6478" s="17">
        <v>0.79143518518518496</v>
      </c>
      <c r="F6478" s="1" t="s">
        <v>15</v>
      </c>
    </row>
    <row r="6479" spans="2:6">
      <c r="B6479" s="1" t="s">
        <v>17282</v>
      </c>
      <c r="C6479" s="1">
        <v>1</v>
      </c>
      <c r="D6479" s="1" t="s">
        <v>13687</v>
      </c>
      <c r="E6479" s="17">
        <v>0.79145833333333304</v>
      </c>
      <c r="F6479" s="1" t="s">
        <v>15</v>
      </c>
    </row>
    <row r="6480" spans="2:6">
      <c r="B6480" s="1" t="s">
        <v>17270</v>
      </c>
      <c r="C6480" s="1">
        <v>1</v>
      </c>
      <c r="D6480" s="1" t="s">
        <v>3095</v>
      </c>
      <c r="E6480" s="17">
        <v>0.79146990740740697</v>
      </c>
      <c r="F6480" s="1" t="s">
        <v>15</v>
      </c>
    </row>
    <row r="6481" spans="2:6">
      <c r="B6481" s="1" t="s">
        <v>17280</v>
      </c>
      <c r="C6481" s="1">
        <v>1</v>
      </c>
      <c r="D6481" s="1" t="s">
        <v>13762</v>
      </c>
      <c r="E6481" s="17">
        <v>0.791643518518519</v>
      </c>
      <c r="F6481" s="1" t="s">
        <v>15</v>
      </c>
    </row>
    <row r="6482" spans="2:6">
      <c r="B6482" s="1" t="s">
        <v>15639</v>
      </c>
      <c r="C6482" s="1">
        <v>5</v>
      </c>
      <c r="D6482" s="1" t="s">
        <v>3078</v>
      </c>
      <c r="E6482" s="17">
        <v>0.791678240740741</v>
      </c>
      <c r="F6482" s="1" t="s">
        <v>13779</v>
      </c>
    </row>
    <row r="6483" spans="2:6">
      <c r="B6483" s="1" t="s">
        <v>16762</v>
      </c>
      <c r="C6483" s="1">
        <v>1</v>
      </c>
      <c r="D6483" s="1" t="s">
        <v>13762</v>
      </c>
      <c r="E6483" s="17">
        <v>0.791678240740741</v>
      </c>
      <c r="F6483" s="1" t="s">
        <v>13779</v>
      </c>
    </row>
    <row r="6484" spans="2:6">
      <c r="B6484" s="1" t="s">
        <v>17283</v>
      </c>
      <c r="C6484" s="1">
        <v>1</v>
      </c>
      <c r="D6484" s="1" t="s">
        <v>13753</v>
      </c>
      <c r="E6484" s="17">
        <v>0.79168981481481504</v>
      </c>
      <c r="F6484" s="1" t="s">
        <v>13779</v>
      </c>
    </row>
    <row r="6485" spans="2:6">
      <c r="B6485" s="1" t="s">
        <v>17272</v>
      </c>
      <c r="C6485" s="1">
        <v>1</v>
      </c>
      <c r="D6485" s="1" t="s">
        <v>3077</v>
      </c>
      <c r="E6485" s="17">
        <v>0.79174768518518501</v>
      </c>
      <c r="F6485" s="1" t="s">
        <v>13779</v>
      </c>
    </row>
    <row r="6486" spans="2:6">
      <c r="B6486" s="1" t="s">
        <v>17206</v>
      </c>
      <c r="C6486" s="1">
        <v>1</v>
      </c>
      <c r="D6486" s="1" t="s">
        <v>3095</v>
      </c>
      <c r="E6486" s="17">
        <v>0.791875</v>
      </c>
      <c r="F6486" s="1" t="s">
        <v>13779</v>
      </c>
    </row>
    <row r="6487" spans="2:6">
      <c r="B6487" s="1" t="s">
        <v>17284</v>
      </c>
      <c r="C6487" s="1">
        <v>1</v>
      </c>
      <c r="D6487" s="1" t="s">
        <v>13762</v>
      </c>
      <c r="E6487" s="17">
        <v>0.79197916666666701</v>
      </c>
      <c r="F6487" s="1" t="s">
        <v>13779</v>
      </c>
    </row>
    <row r="6488" spans="2:6">
      <c r="B6488" s="1" t="s">
        <v>17285</v>
      </c>
      <c r="C6488" s="1">
        <v>1</v>
      </c>
      <c r="D6488" s="1" t="s">
        <v>13762</v>
      </c>
      <c r="E6488" s="17">
        <v>0.79204861111111102</v>
      </c>
      <c r="F6488" s="1" t="s">
        <v>13779</v>
      </c>
    </row>
    <row r="6489" spans="2:6">
      <c r="B6489" s="1" t="s">
        <v>17286</v>
      </c>
      <c r="C6489" s="1">
        <v>5</v>
      </c>
      <c r="D6489" s="1" t="s">
        <v>13753</v>
      </c>
      <c r="E6489" s="17">
        <v>0.79224537037037002</v>
      </c>
      <c r="F6489" s="1" t="s">
        <v>13779</v>
      </c>
    </row>
    <row r="6490" spans="2:6">
      <c r="B6490" s="1" t="s">
        <v>17287</v>
      </c>
      <c r="C6490" s="1">
        <v>5</v>
      </c>
      <c r="D6490" s="1" t="s">
        <v>13753</v>
      </c>
      <c r="E6490" s="17">
        <v>0.79232638888888896</v>
      </c>
      <c r="F6490" s="1" t="s">
        <v>13779</v>
      </c>
    </row>
    <row r="6491" spans="2:6">
      <c r="B6491" s="1" t="s">
        <v>17288</v>
      </c>
      <c r="C6491" s="1">
        <v>1</v>
      </c>
      <c r="D6491" s="1" t="s">
        <v>13753</v>
      </c>
      <c r="E6491" s="17">
        <v>0.79240740740740701</v>
      </c>
      <c r="F6491" s="1" t="s">
        <v>13779</v>
      </c>
    </row>
    <row r="6492" spans="2:6">
      <c r="B6492" s="1" t="s">
        <v>17273</v>
      </c>
      <c r="C6492" s="1">
        <v>1</v>
      </c>
      <c r="D6492" s="1" t="s">
        <v>13746</v>
      </c>
      <c r="E6492" s="17">
        <v>0.79247685185185202</v>
      </c>
      <c r="F6492" s="1" t="s">
        <v>13779</v>
      </c>
    </row>
    <row r="6493" spans="2:6">
      <c r="B6493" s="1" t="s">
        <v>17288</v>
      </c>
      <c r="C6493" s="1">
        <v>1</v>
      </c>
      <c r="D6493" s="1" t="s">
        <v>3078</v>
      </c>
      <c r="E6493" s="17">
        <v>0.79261574074074104</v>
      </c>
      <c r="F6493" s="1" t="s">
        <v>13779</v>
      </c>
    </row>
    <row r="6494" spans="2:6">
      <c r="B6494" s="1" t="s">
        <v>17249</v>
      </c>
      <c r="C6494" s="1">
        <v>1</v>
      </c>
      <c r="D6494" s="1" t="s">
        <v>13746</v>
      </c>
      <c r="E6494" s="17">
        <v>0.79269675925925898</v>
      </c>
      <c r="F6494" s="1" t="s">
        <v>13779</v>
      </c>
    </row>
    <row r="6495" spans="2:6">
      <c r="B6495" s="1" t="s">
        <v>17169</v>
      </c>
      <c r="C6495" s="1">
        <v>1</v>
      </c>
      <c r="D6495" s="1" t="s">
        <v>13746</v>
      </c>
      <c r="E6495" s="17">
        <v>0.79274305555555602</v>
      </c>
      <c r="F6495" s="1" t="s">
        <v>13779</v>
      </c>
    </row>
    <row r="6496" spans="2:6">
      <c r="B6496" s="1" t="s">
        <v>17289</v>
      </c>
      <c r="C6496" s="1">
        <v>1</v>
      </c>
      <c r="D6496" s="1" t="s">
        <v>13760</v>
      </c>
      <c r="E6496" s="17">
        <v>0.79277777777777803</v>
      </c>
      <c r="F6496" s="1" t="s">
        <v>13779</v>
      </c>
    </row>
    <row r="6497" spans="2:6">
      <c r="B6497" s="1" t="s">
        <v>17290</v>
      </c>
      <c r="C6497" s="1">
        <v>1</v>
      </c>
      <c r="D6497" s="1" t="s">
        <v>13762</v>
      </c>
      <c r="E6497" s="17">
        <v>0.792835648148148</v>
      </c>
      <c r="F6497" s="1" t="s">
        <v>13779</v>
      </c>
    </row>
    <row r="6498" spans="2:6">
      <c r="B6498" s="1" t="s">
        <v>17291</v>
      </c>
      <c r="C6498" s="1">
        <v>1</v>
      </c>
      <c r="D6498" s="1" t="s">
        <v>13687</v>
      </c>
      <c r="E6498" s="17">
        <v>0.79287037037037</v>
      </c>
      <c r="F6498" s="1" t="s">
        <v>13779</v>
      </c>
    </row>
    <row r="6499" spans="2:6">
      <c r="B6499" s="1" t="s">
        <v>17292</v>
      </c>
      <c r="C6499" s="1">
        <v>1</v>
      </c>
      <c r="D6499" s="1" t="s">
        <v>13687</v>
      </c>
      <c r="E6499" s="17">
        <v>0.79289351851851897</v>
      </c>
      <c r="F6499" s="1" t="s">
        <v>13779</v>
      </c>
    </row>
    <row r="6500" spans="2:6">
      <c r="B6500" s="1" t="s">
        <v>17293</v>
      </c>
      <c r="C6500" s="1">
        <v>1</v>
      </c>
      <c r="D6500" s="1" t="s">
        <v>13687</v>
      </c>
      <c r="E6500" s="17">
        <v>0.79293981481481501</v>
      </c>
      <c r="F6500" s="1" t="s">
        <v>13779</v>
      </c>
    </row>
    <row r="6501" spans="2:6">
      <c r="B6501" s="1" t="s">
        <v>17294</v>
      </c>
      <c r="C6501" s="1">
        <v>1</v>
      </c>
      <c r="D6501" s="1" t="s">
        <v>13760</v>
      </c>
      <c r="E6501" s="17">
        <v>0.79297453703703702</v>
      </c>
      <c r="F6501" s="1" t="s">
        <v>13779</v>
      </c>
    </row>
    <row r="6502" spans="2:6">
      <c r="B6502" s="1" t="s">
        <v>17188</v>
      </c>
      <c r="C6502" s="1">
        <v>1</v>
      </c>
      <c r="D6502" s="1" t="s">
        <v>3095</v>
      </c>
      <c r="E6502" s="17">
        <v>0.79320601851851802</v>
      </c>
      <c r="F6502" s="1" t="s">
        <v>13779</v>
      </c>
    </row>
    <row r="6503" spans="2:6">
      <c r="B6503" s="1" t="s">
        <v>17295</v>
      </c>
      <c r="C6503" s="1">
        <v>1</v>
      </c>
      <c r="D6503" s="1" t="s">
        <v>13753</v>
      </c>
      <c r="E6503" s="17">
        <v>0.793298611111111</v>
      </c>
      <c r="F6503" s="1" t="s">
        <v>13779</v>
      </c>
    </row>
    <row r="6504" spans="2:6">
      <c r="B6504" s="1" t="s">
        <v>17293</v>
      </c>
      <c r="C6504" s="1">
        <v>1</v>
      </c>
      <c r="D6504" s="1" t="s">
        <v>3095</v>
      </c>
      <c r="E6504" s="17">
        <v>0.793298611111111</v>
      </c>
      <c r="F6504" s="1" t="s">
        <v>13779</v>
      </c>
    </row>
    <row r="6505" spans="2:6">
      <c r="B6505" s="1" t="s">
        <v>16074</v>
      </c>
      <c r="C6505" s="1">
        <v>5</v>
      </c>
      <c r="D6505" s="1" t="s">
        <v>3078</v>
      </c>
      <c r="E6505" s="17">
        <v>0.79335648148148197</v>
      </c>
      <c r="F6505" s="1" t="s">
        <v>13779</v>
      </c>
    </row>
    <row r="6506" spans="2:6">
      <c r="B6506" s="1" t="s">
        <v>17296</v>
      </c>
      <c r="C6506" s="1">
        <v>1</v>
      </c>
      <c r="D6506" s="1" t="s">
        <v>13753</v>
      </c>
      <c r="E6506" s="17">
        <v>0.79336805555555601</v>
      </c>
      <c r="F6506" s="1" t="s">
        <v>13779</v>
      </c>
    </row>
    <row r="6507" spans="2:6">
      <c r="B6507" s="1" t="s">
        <v>17297</v>
      </c>
      <c r="C6507" s="1">
        <v>1</v>
      </c>
      <c r="D6507" s="1" t="s">
        <v>13753</v>
      </c>
      <c r="E6507" s="17">
        <v>0.79344907407407395</v>
      </c>
      <c r="F6507" s="1" t="s">
        <v>13779</v>
      </c>
    </row>
    <row r="6508" spans="2:6">
      <c r="B6508" s="1" t="s">
        <v>17286</v>
      </c>
      <c r="C6508" s="1">
        <v>5</v>
      </c>
      <c r="D6508" s="1" t="s">
        <v>3078</v>
      </c>
      <c r="E6508" s="17">
        <v>0.79344907407407395</v>
      </c>
      <c r="F6508" s="1" t="s">
        <v>13779</v>
      </c>
    </row>
    <row r="6509" spans="2:6">
      <c r="B6509" s="1" t="s">
        <v>17298</v>
      </c>
      <c r="C6509" s="1">
        <v>1</v>
      </c>
      <c r="D6509" s="1" t="s">
        <v>3095</v>
      </c>
      <c r="E6509" s="17">
        <v>0.79347222222222202</v>
      </c>
      <c r="F6509" s="1" t="s">
        <v>13779</v>
      </c>
    </row>
    <row r="6510" spans="2:6">
      <c r="B6510" s="1" t="s">
        <v>17277</v>
      </c>
      <c r="C6510" s="1">
        <v>1</v>
      </c>
      <c r="D6510" s="1" t="s">
        <v>3095</v>
      </c>
      <c r="E6510" s="17">
        <v>0.79353009259259299</v>
      </c>
      <c r="F6510" s="1" t="s">
        <v>13779</v>
      </c>
    </row>
    <row r="6511" spans="2:6">
      <c r="B6511" s="1" t="s">
        <v>17299</v>
      </c>
      <c r="C6511" s="1">
        <v>1</v>
      </c>
      <c r="D6511" s="1" t="s">
        <v>13753</v>
      </c>
      <c r="E6511" s="17">
        <v>0.79362268518518497</v>
      </c>
      <c r="F6511" s="1" t="s">
        <v>13779</v>
      </c>
    </row>
    <row r="6512" spans="2:6">
      <c r="B6512" s="1" t="s">
        <v>17289</v>
      </c>
      <c r="C6512" s="1">
        <v>1</v>
      </c>
      <c r="D6512" s="1" t="s">
        <v>3095</v>
      </c>
      <c r="E6512" s="17">
        <v>0.79362268518518497</v>
      </c>
      <c r="F6512" s="1" t="s">
        <v>13779</v>
      </c>
    </row>
    <row r="6513" spans="2:6">
      <c r="B6513" s="1" t="s">
        <v>13830</v>
      </c>
      <c r="C6513" s="1">
        <v>1</v>
      </c>
      <c r="D6513" s="1" t="s">
        <v>3078</v>
      </c>
      <c r="E6513" s="17">
        <v>0.79365740740740698</v>
      </c>
      <c r="F6513" s="1" t="s">
        <v>13779</v>
      </c>
    </row>
    <row r="6514" spans="2:6">
      <c r="B6514" s="1" t="s">
        <v>17300</v>
      </c>
      <c r="C6514" s="1">
        <v>1</v>
      </c>
      <c r="D6514" s="1" t="s">
        <v>13753</v>
      </c>
      <c r="E6514" s="17">
        <v>0.79368055555555495</v>
      </c>
      <c r="F6514" s="1" t="s">
        <v>13779</v>
      </c>
    </row>
    <row r="6515" spans="2:6">
      <c r="B6515" s="1" t="s">
        <v>17301</v>
      </c>
      <c r="C6515" s="1">
        <v>1</v>
      </c>
      <c r="D6515" s="1" t="s">
        <v>3076</v>
      </c>
      <c r="E6515" s="17">
        <v>0.79374999999999996</v>
      </c>
      <c r="F6515" s="1" t="s">
        <v>13779</v>
      </c>
    </row>
    <row r="6516" spans="2:6">
      <c r="B6516" s="1" t="s">
        <v>17302</v>
      </c>
      <c r="C6516" s="1">
        <v>1</v>
      </c>
      <c r="D6516" s="1" t="s">
        <v>13760</v>
      </c>
      <c r="E6516" s="17">
        <v>0.79395833333333299</v>
      </c>
      <c r="F6516" s="1" t="s">
        <v>13779</v>
      </c>
    </row>
    <row r="6517" spans="2:6">
      <c r="B6517" s="1" t="s">
        <v>15362</v>
      </c>
      <c r="C6517" s="1">
        <v>1</v>
      </c>
      <c r="D6517" s="1" t="s">
        <v>13746</v>
      </c>
      <c r="E6517" s="17">
        <v>0.79408564814814797</v>
      </c>
      <c r="F6517" s="1" t="s">
        <v>13779</v>
      </c>
    </row>
    <row r="6518" spans="2:6">
      <c r="B6518" s="1" t="s">
        <v>17303</v>
      </c>
      <c r="C6518" s="1">
        <v>1</v>
      </c>
      <c r="D6518" s="1" t="s">
        <v>13753</v>
      </c>
      <c r="E6518" s="17">
        <v>0.79412037037036998</v>
      </c>
      <c r="F6518" s="1" t="s">
        <v>13779</v>
      </c>
    </row>
    <row r="6519" spans="2:6">
      <c r="B6519" s="1" t="s">
        <v>17304</v>
      </c>
      <c r="C6519" s="1">
        <v>1</v>
      </c>
      <c r="D6519" s="1" t="s">
        <v>13753</v>
      </c>
      <c r="E6519" s="17">
        <v>0.79417824074074095</v>
      </c>
      <c r="F6519" s="1" t="s">
        <v>13779</v>
      </c>
    </row>
    <row r="6520" spans="2:6">
      <c r="B6520" s="1" t="s">
        <v>17305</v>
      </c>
      <c r="C6520" s="1">
        <v>1</v>
      </c>
      <c r="D6520" s="1" t="s">
        <v>13753</v>
      </c>
      <c r="E6520" s="17">
        <v>0.79421296296296295</v>
      </c>
      <c r="F6520" s="1" t="s">
        <v>13779</v>
      </c>
    </row>
    <row r="6521" spans="2:6">
      <c r="B6521" s="1" t="s">
        <v>17306</v>
      </c>
      <c r="C6521" s="1">
        <v>1</v>
      </c>
      <c r="D6521" s="1" t="s">
        <v>13687</v>
      </c>
      <c r="E6521" s="17">
        <v>0.794259259259259</v>
      </c>
      <c r="F6521" s="1" t="s">
        <v>13779</v>
      </c>
    </row>
    <row r="6522" spans="2:6">
      <c r="B6522" s="1" t="s">
        <v>17297</v>
      </c>
      <c r="C6522" s="1">
        <v>1</v>
      </c>
      <c r="D6522" s="1" t="s">
        <v>3078</v>
      </c>
      <c r="E6522" s="17">
        <v>0.794259259259259</v>
      </c>
      <c r="F6522" s="1" t="s">
        <v>13779</v>
      </c>
    </row>
    <row r="6523" spans="2:6">
      <c r="B6523" s="1" t="s">
        <v>17307</v>
      </c>
      <c r="C6523" s="1">
        <v>1</v>
      </c>
      <c r="D6523" s="1" t="s">
        <v>13753</v>
      </c>
      <c r="E6523" s="17">
        <v>0.79431712962962997</v>
      </c>
      <c r="F6523" s="1" t="s">
        <v>13779</v>
      </c>
    </row>
    <row r="6524" spans="2:6">
      <c r="B6524" s="1" t="s">
        <v>17308</v>
      </c>
      <c r="C6524" s="1">
        <v>1</v>
      </c>
      <c r="D6524" s="1" t="s">
        <v>13753</v>
      </c>
      <c r="E6524" s="17">
        <v>0.79434027777777805</v>
      </c>
      <c r="F6524" s="1" t="s">
        <v>13779</v>
      </c>
    </row>
    <row r="6525" spans="2:6">
      <c r="B6525" s="1" t="s">
        <v>17309</v>
      </c>
      <c r="C6525" s="1">
        <v>1</v>
      </c>
      <c r="D6525" s="1" t="s">
        <v>3076</v>
      </c>
      <c r="E6525" s="17">
        <v>0.79446759259259303</v>
      </c>
      <c r="F6525" s="1" t="s">
        <v>13779</v>
      </c>
    </row>
    <row r="6526" spans="2:6">
      <c r="B6526" s="1" t="s">
        <v>17294</v>
      </c>
      <c r="C6526" s="1">
        <v>1</v>
      </c>
      <c r="D6526" s="1" t="s">
        <v>13746</v>
      </c>
      <c r="E6526" s="17">
        <v>0.79446759259259303</v>
      </c>
      <c r="F6526" s="1" t="s">
        <v>13779</v>
      </c>
    </row>
    <row r="6527" spans="2:6">
      <c r="B6527" s="1" t="s">
        <v>17310</v>
      </c>
      <c r="C6527" s="1">
        <v>1</v>
      </c>
      <c r="D6527" s="1" t="s">
        <v>13753</v>
      </c>
      <c r="E6527" s="17">
        <v>0.79453703703703704</v>
      </c>
      <c r="F6527" s="1" t="s">
        <v>13779</v>
      </c>
    </row>
    <row r="6528" spans="2:6">
      <c r="B6528" s="1" t="s">
        <v>17311</v>
      </c>
      <c r="C6528" s="1">
        <v>1</v>
      </c>
      <c r="D6528" s="1" t="s">
        <v>3076</v>
      </c>
      <c r="E6528" s="17">
        <v>0.79461805555555598</v>
      </c>
      <c r="F6528" s="1" t="s">
        <v>13779</v>
      </c>
    </row>
    <row r="6529" spans="2:6">
      <c r="B6529" s="1" t="s">
        <v>17312</v>
      </c>
      <c r="C6529" s="1">
        <v>1</v>
      </c>
      <c r="D6529" s="1" t="s">
        <v>13753</v>
      </c>
      <c r="E6529" s="17">
        <v>0.79462962962963002</v>
      </c>
      <c r="F6529" s="1" t="s">
        <v>13779</v>
      </c>
    </row>
    <row r="6530" spans="2:6">
      <c r="B6530" s="1" t="s">
        <v>17303</v>
      </c>
      <c r="C6530" s="1">
        <v>1</v>
      </c>
      <c r="D6530" s="1" t="s">
        <v>3078</v>
      </c>
      <c r="E6530" s="17">
        <v>0.79467592592592595</v>
      </c>
      <c r="F6530" s="1" t="s">
        <v>13779</v>
      </c>
    </row>
    <row r="6531" spans="2:6">
      <c r="B6531" s="1" t="s">
        <v>17313</v>
      </c>
      <c r="C6531" s="1">
        <v>1</v>
      </c>
      <c r="D6531" s="1" t="s">
        <v>13687</v>
      </c>
      <c r="E6531" s="17">
        <v>0.79468749999999999</v>
      </c>
      <c r="F6531" s="1" t="s">
        <v>13779</v>
      </c>
    </row>
    <row r="6532" spans="2:6">
      <c r="B6532" s="1" t="s">
        <v>17314</v>
      </c>
      <c r="C6532" s="1">
        <v>1</v>
      </c>
      <c r="D6532" s="1" t="s">
        <v>13753</v>
      </c>
      <c r="E6532" s="17">
        <v>0.79469907407407403</v>
      </c>
      <c r="F6532" s="1" t="s">
        <v>13779</v>
      </c>
    </row>
    <row r="6533" spans="2:6">
      <c r="B6533" s="1" t="s">
        <v>17315</v>
      </c>
      <c r="C6533" s="1">
        <v>1</v>
      </c>
      <c r="D6533" s="1" t="s">
        <v>13760</v>
      </c>
      <c r="E6533" s="17">
        <v>0.79476851851851804</v>
      </c>
      <c r="F6533" s="1" t="s">
        <v>13779</v>
      </c>
    </row>
    <row r="6534" spans="2:6">
      <c r="B6534" s="1" t="s">
        <v>17316</v>
      </c>
      <c r="C6534" s="1">
        <v>1</v>
      </c>
      <c r="D6534" s="1" t="s">
        <v>13753</v>
      </c>
      <c r="E6534" s="17">
        <v>0.79479166666666701</v>
      </c>
      <c r="F6534" s="1" t="s">
        <v>13779</v>
      </c>
    </row>
    <row r="6535" spans="2:6">
      <c r="B6535" s="1" t="s">
        <v>17317</v>
      </c>
      <c r="C6535" s="1">
        <v>1</v>
      </c>
      <c r="D6535" s="1" t="s">
        <v>13687</v>
      </c>
      <c r="E6535" s="17">
        <v>0.79494212962962996</v>
      </c>
      <c r="F6535" s="1" t="s">
        <v>13779</v>
      </c>
    </row>
    <row r="6536" spans="2:6">
      <c r="B6536" s="1" t="s">
        <v>17283</v>
      </c>
      <c r="C6536" s="1">
        <v>1</v>
      </c>
      <c r="D6536" s="1" t="s">
        <v>3077</v>
      </c>
      <c r="E6536" s="17">
        <v>0.79494212962962996</v>
      </c>
      <c r="F6536" s="1" t="s">
        <v>13779</v>
      </c>
    </row>
    <row r="6537" spans="2:6">
      <c r="B6537" s="1" t="s">
        <v>17302</v>
      </c>
      <c r="C6537" s="1">
        <v>1</v>
      </c>
      <c r="D6537" s="1" t="s">
        <v>3077</v>
      </c>
      <c r="E6537" s="17">
        <v>0.794988425925926</v>
      </c>
      <c r="F6537" s="1" t="s">
        <v>13779</v>
      </c>
    </row>
    <row r="6538" spans="2:6">
      <c r="B6538" s="1" t="s">
        <v>16352</v>
      </c>
      <c r="C6538" s="1">
        <v>2</v>
      </c>
      <c r="D6538" s="1" t="s">
        <v>3077</v>
      </c>
      <c r="E6538" s="17">
        <v>0.79502314814814801</v>
      </c>
      <c r="F6538" s="1" t="s">
        <v>13779</v>
      </c>
    </row>
    <row r="6539" spans="2:6">
      <c r="B6539" s="1" t="s">
        <v>17308</v>
      </c>
      <c r="C6539" s="1">
        <v>1</v>
      </c>
      <c r="D6539" s="1" t="s">
        <v>13746</v>
      </c>
      <c r="E6539" s="17">
        <v>0.79505787037037001</v>
      </c>
      <c r="F6539" s="1" t="s">
        <v>13779</v>
      </c>
    </row>
    <row r="6540" spans="2:6">
      <c r="B6540" s="1" t="s">
        <v>17313</v>
      </c>
      <c r="C6540" s="1">
        <v>1</v>
      </c>
      <c r="D6540" s="1" t="s">
        <v>13762</v>
      </c>
      <c r="E6540" s="17">
        <v>0.79516203703703703</v>
      </c>
      <c r="F6540" s="1" t="s">
        <v>13779</v>
      </c>
    </row>
    <row r="6541" spans="2:6">
      <c r="B6541" s="1" t="s">
        <v>17318</v>
      </c>
      <c r="C6541" s="1">
        <v>1</v>
      </c>
      <c r="D6541" s="1" t="s">
        <v>3076</v>
      </c>
      <c r="E6541" s="17">
        <v>0.79519675925925903</v>
      </c>
      <c r="F6541" s="1" t="s">
        <v>13779</v>
      </c>
    </row>
    <row r="6542" spans="2:6">
      <c r="B6542" s="1" t="s">
        <v>17319</v>
      </c>
      <c r="C6542" s="1">
        <v>1</v>
      </c>
      <c r="D6542" s="1" t="s">
        <v>13760</v>
      </c>
      <c r="E6542" s="17">
        <v>0.79533564814814794</v>
      </c>
      <c r="F6542" s="1" t="s">
        <v>13779</v>
      </c>
    </row>
    <row r="6543" spans="2:6">
      <c r="B6543" s="1" t="s">
        <v>17320</v>
      </c>
      <c r="C6543" s="1">
        <v>1</v>
      </c>
      <c r="D6543" s="1" t="s">
        <v>13753</v>
      </c>
      <c r="E6543" s="17">
        <v>0.79535879629629602</v>
      </c>
      <c r="F6543" s="1" t="s">
        <v>13779</v>
      </c>
    </row>
    <row r="6544" spans="2:6">
      <c r="B6544" s="1" t="s">
        <v>17315</v>
      </c>
      <c r="C6544" s="1">
        <v>1</v>
      </c>
      <c r="D6544" s="1" t="s">
        <v>3095</v>
      </c>
      <c r="E6544" s="17">
        <v>0.79540509259259295</v>
      </c>
      <c r="F6544" s="1" t="s">
        <v>13779</v>
      </c>
    </row>
    <row r="6545" spans="2:6">
      <c r="B6545" s="1" t="s">
        <v>17321</v>
      </c>
      <c r="C6545" s="1">
        <v>2</v>
      </c>
      <c r="D6545" s="1" t="s">
        <v>13687</v>
      </c>
      <c r="E6545" s="17">
        <v>0.79550925925925897</v>
      </c>
      <c r="F6545" s="1" t="s">
        <v>13779</v>
      </c>
    </row>
    <row r="6546" spans="2:6">
      <c r="B6546" s="1" t="s">
        <v>17322</v>
      </c>
      <c r="C6546" s="1">
        <v>1</v>
      </c>
      <c r="D6546" s="1" t="s">
        <v>13753</v>
      </c>
      <c r="E6546" s="17">
        <v>0.79560185185185195</v>
      </c>
      <c r="F6546" s="1" t="s">
        <v>13779</v>
      </c>
    </row>
    <row r="6547" spans="2:6">
      <c r="B6547" s="1" t="s">
        <v>17287</v>
      </c>
      <c r="C6547" s="1">
        <v>5</v>
      </c>
      <c r="D6547" s="1" t="s">
        <v>3078</v>
      </c>
      <c r="E6547" s="17">
        <v>0.79563657407407395</v>
      </c>
      <c r="F6547" s="1" t="s">
        <v>13779</v>
      </c>
    </row>
    <row r="6548" spans="2:6">
      <c r="B6548" s="1" t="s">
        <v>17323</v>
      </c>
      <c r="C6548" s="1">
        <v>1</v>
      </c>
      <c r="D6548" s="1" t="s">
        <v>13753</v>
      </c>
      <c r="E6548" s="17">
        <v>0.79564814814814799</v>
      </c>
      <c r="F6548" s="1" t="s">
        <v>13779</v>
      </c>
    </row>
    <row r="6549" spans="2:6">
      <c r="B6549" s="1" t="s">
        <v>17314</v>
      </c>
      <c r="C6549" s="1">
        <v>1</v>
      </c>
      <c r="D6549" s="1" t="s">
        <v>3078</v>
      </c>
      <c r="E6549" s="17">
        <v>0.79568287037037</v>
      </c>
      <c r="F6549" s="1" t="s">
        <v>13779</v>
      </c>
    </row>
    <row r="6550" spans="2:6">
      <c r="B6550" s="1" t="s">
        <v>17316</v>
      </c>
      <c r="C6550" s="1">
        <v>1</v>
      </c>
      <c r="D6550" s="1" t="s">
        <v>3078</v>
      </c>
      <c r="E6550" s="17">
        <v>0.795717592592593</v>
      </c>
      <c r="F6550" s="1" t="s">
        <v>13779</v>
      </c>
    </row>
    <row r="6551" spans="2:6">
      <c r="B6551" s="1" t="s">
        <v>17324</v>
      </c>
      <c r="C6551" s="1">
        <v>1</v>
      </c>
      <c r="D6551" s="1" t="s">
        <v>13687</v>
      </c>
      <c r="E6551" s="17">
        <v>0.79574074074074097</v>
      </c>
      <c r="F6551" s="1" t="s">
        <v>13779</v>
      </c>
    </row>
    <row r="6552" spans="2:6">
      <c r="B6552" s="1" t="s">
        <v>17317</v>
      </c>
      <c r="C6552" s="1">
        <v>1</v>
      </c>
      <c r="D6552" s="1" t="s">
        <v>3095</v>
      </c>
      <c r="E6552" s="17">
        <v>0.79577546296296298</v>
      </c>
      <c r="F6552" s="1" t="s">
        <v>13779</v>
      </c>
    </row>
    <row r="6553" spans="2:6">
      <c r="B6553" s="1" t="s">
        <v>17325</v>
      </c>
      <c r="C6553" s="1">
        <v>1</v>
      </c>
      <c r="D6553" s="1" t="s">
        <v>13687</v>
      </c>
      <c r="E6553" s="17">
        <v>0.79581018518518498</v>
      </c>
      <c r="F6553" s="1" t="s">
        <v>13779</v>
      </c>
    </row>
    <row r="6554" spans="2:6">
      <c r="B6554" s="1" t="s">
        <v>17253</v>
      </c>
      <c r="C6554" s="1">
        <v>1</v>
      </c>
      <c r="D6554" s="1" t="s">
        <v>13746</v>
      </c>
      <c r="E6554" s="17">
        <v>0.79581018518518498</v>
      </c>
      <c r="F6554" s="1" t="s">
        <v>13779</v>
      </c>
    </row>
    <row r="6555" spans="2:6">
      <c r="B6555" s="1" t="s">
        <v>17326</v>
      </c>
      <c r="C6555" s="1">
        <v>1</v>
      </c>
      <c r="D6555" s="1" t="s">
        <v>13687</v>
      </c>
      <c r="E6555" s="17">
        <v>0.79584490740740699</v>
      </c>
      <c r="F6555" s="1" t="s">
        <v>13779</v>
      </c>
    </row>
    <row r="6556" spans="2:6">
      <c r="B6556" s="1" t="s">
        <v>15119</v>
      </c>
      <c r="C6556" s="1">
        <v>1</v>
      </c>
      <c r="D6556" s="1" t="s">
        <v>3077</v>
      </c>
      <c r="E6556" s="17">
        <v>0.79585648148148103</v>
      </c>
      <c r="F6556" s="1" t="s">
        <v>13779</v>
      </c>
    </row>
    <row r="6557" spans="2:6">
      <c r="B6557" s="1" t="s">
        <v>17320</v>
      </c>
      <c r="C6557" s="1">
        <v>1</v>
      </c>
      <c r="D6557" s="1" t="s">
        <v>3078</v>
      </c>
      <c r="E6557" s="17">
        <v>0.79590277777777796</v>
      </c>
      <c r="F6557" s="1" t="s">
        <v>13779</v>
      </c>
    </row>
    <row r="6558" spans="2:6">
      <c r="B6558" s="1" t="s">
        <v>17307</v>
      </c>
      <c r="C6558" s="1">
        <v>1</v>
      </c>
      <c r="D6558" s="1" t="s">
        <v>3077</v>
      </c>
      <c r="E6558" s="17">
        <v>0.79593749999999996</v>
      </c>
      <c r="F6558" s="1" t="s">
        <v>13779</v>
      </c>
    </row>
    <row r="6559" spans="2:6">
      <c r="B6559" s="1" t="s">
        <v>17291</v>
      </c>
      <c r="C6559" s="1">
        <v>1</v>
      </c>
      <c r="D6559" s="1" t="s">
        <v>13746</v>
      </c>
      <c r="E6559" s="17">
        <v>0.79597222222222197</v>
      </c>
      <c r="F6559" s="1" t="s">
        <v>13779</v>
      </c>
    </row>
    <row r="6560" spans="2:6">
      <c r="B6560" s="1" t="s">
        <v>17325</v>
      </c>
      <c r="C6560" s="1">
        <v>1</v>
      </c>
      <c r="D6560" s="1" t="s">
        <v>3095</v>
      </c>
      <c r="E6560" s="17">
        <v>0.79597222222222197</v>
      </c>
      <c r="F6560" s="1" t="s">
        <v>13779</v>
      </c>
    </row>
    <row r="6561" spans="2:6">
      <c r="B6561" s="1" t="s">
        <v>17327</v>
      </c>
      <c r="C6561" s="1">
        <v>1</v>
      </c>
      <c r="D6561" s="1" t="s">
        <v>13753</v>
      </c>
      <c r="E6561" s="17">
        <v>0.79600694444444398</v>
      </c>
      <c r="F6561" s="1" t="s">
        <v>13779</v>
      </c>
    </row>
    <row r="6562" spans="2:6">
      <c r="B6562" s="1" t="s">
        <v>17328</v>
      </c>
      <c r="C6562" s="1">
        <v>4</v>
      </c>
      <c r="D6562" s="1" t="s">
        <v>13760</v>
      </c>
      <c r="E6562" s="17">
        <v>0.79604166666666698</v>
      </c>
      <c r="F6562" s="1" t="s">
        <v>13779</v>
      </c>
    </row>
    <row r="6563" spans="2:6">
      <c r="B6563" s="1" t="s">
        <v>17326</v>
      </c>
      <c r="C6563" s="1">
        <v>1</v>
      </c>
      <c r="D6563" s="1" t="s">
        <v>3095</v>
      </c>
      <c r="E6563" s="17">
        <v>0.79611111111111099</v>
      </c>
      <c r="F6563" s="1" t="s">
        <v>13779</v>
      </c>
    </row>
    <row r="6564" spans="2:6">
      <c r="B6564" s="1" t="s">
        <v>17329</v>
      </c>
      <c r="C6564" s="1">
        <v>1</v>
      </c>
      <c r="D6564" s="1" t="s">
        <v>13760</v>
      </c>
      <c r="E6564" s="17">
        <v>0.79619212962963004</v>
      </c>
      <c r="F6564" s="1" t="s">
        <v>13779</v>
      </c>
    </row>
    <row r="6565" spans="2:6">
      <c r="B6565" s="1" t="s">
        <v>16787</v>
      </c>
      <c r="C6565" s="1">
        <v>1</v>
      </c>
      <c r="D6565" s="1" t="s">
        <v>13746</v>
      </c>
      <c r="E6565" s="17">
        <v>0.79620370370370397</v>
      </c>
      <c r="F6565" s="1" t="s">
        <v>13779</v>
      </c>
    </row>
    <row r="6566" spans="2:6">
      <c r="B6566" s="1" t="s">
        <v>17306</v>
      </c>
      <c r="C6566" s="1">
        <v>1</v>
      </c>
      <c r="D6566" s="1" t="s">
        <v>3078</v>
      </c>
      <c r="E6566" s="17">
        <v>0.79620370370370397</v>
      </c>
      <c r="F6566" s="1" t="s">
        <v>13779</v>
      </c>
    </row>
    <row r="6567" spans="2:6">
      <c r="B6567" s="1" t="s">
        <v>17330</v>
      </c>
      <c r="C6567" s="1">
        <v>1</v>
      </c>
      <c r="D6567" s="1" t="s">
        <v>3095</v>
      </c>
      <c r="E6567" s="17">
        <v>0.79621527777777801</v>
      </c>
      <c r="F6567" s="1" t="s">
        <v>13779</v>
      </c>
    </row>
    <row r="6568" spans="2:6">
      <c r="B6568" s="1" t="s">
        <v>17331</v>
      </c>
      <c r="C6568" s="1">
        <v>1</v>
      </c>
      <c r="D6568" s="1" t="s">
        <v>13687</v>
      </c>
      <c r="E6568" s="17">
        <v>0.79622685185185205</v>
      </c>
      <c r="F6568" s="1" t="s">
        <v>13779</v>
      </c>
    </row>
    <row r="6569" spans="2:6">
      <c r="B6569" s="1" t="s">
        <v>17332</v>
      </c>
      <c r="C6569" s="1">
        <v>1</v>
      </c>
      <c r="D6569" s="1" t="s">
        <v>3095</v>
      </c>
      <c r="E6569" s="17">
        <v>0.79634259259259299</v>
      </c>
      <c r="F6569" s="1" t="s">
        <v>13779</v>
      </c>
    </row>
    <row r="6570" spans="2:6">
      <c r="B6570" s="1" t="s">
        <v>17331</v>
      </c>
      <c r="C6570" s="1">
        <v>1</v>
      </c>
      <c r="D6570" s="1" t="s">
        <v>3095</v>
      </c>
      <c r="E6570" s="17">
        <v>0.79655092592592602</v>
      </c>
      <c r="F6570" s="1" t="s">
        <v>13779</v>
      </c>
    </row>
    <row r="6571" spans="2:6">
      <c r="B6571" s="1" t="s">
        <v>17333</v>
      </c>
      <c r="C6571" s="1">
        <v>2</v>
      </c>
      <c r="D6571" s="1" t="s">
        <v>13760</v>
      </c>
      <c r="E6571" s="17">
        <v>0.79659722222222196</v>
      </c>
      <c r="F6571" s="1" t="s">
        <v>13779</v>
      </c>
    </row>
    <row r="6572" spans="2:6">
      <c r="B6572" s="1" t="s">
        <v>17334</v>
      </c>
      <c r="C6572" s="1">
        <v>1</v>
      </c>
      <c r="D6572" s="1" t="s">
        <v>13753</v>
      </c>
      <c r="E6572" s="17">
        <v>0.79677083333333298</v>
      </c>
      <c r="F6572" s="1" t="s">
        <v>13779</v>
      </c>
    </row>
    <row r="6573" spans="2:6">
      <c r="B6573" s="1" t="s">
        <v>17335</v>
      </c>
      <c r="C6573" s="1">
        <v>1</v>
      </c>
      <c r="D6573" s="1" t="s">
        <v>13760</v>
      </c>
      <c r="E6573" s="17">
        <v>0.79678240740740702</v>
      </c>
      <c r="F6573" s="1" t="s">
        <v>13779</v>
      </c>
    </row>
    <row r="6574" spans="2:6">
      <c r="B6574" s="1" t="s">
        <v>17336</v>
      </c>
      <c r="C6574" s="1">
        <v>1</v>
      </c>
      <c r="D6574" s="1" t="s">
        <v>13753</v>
      </c>
      <c r="E6574" s="17">
        <v>0.79680555555555599</v>
      </c>
      <c r="F6574" s="1" t="s">
        <v>13779</v>
      </c>
    </row>
    <row r="6575" spans="2:6">
      <c r="B6575" s="1" t="s">
        <v>17311</v>
      </c>
      <c r="C6575" s="1">
        <v>1</v>
      </c>
      <c r="D6575" s="1" t="s">
        <v>13746</v>
      </c>
      <c r="E6575" s="17">
        <v>0.79681712962963003</v>
      </c>
      <c r="F6575" s="1" t="s">
        <v>13779</v>
      </c>
    </row>
    <row r="6576" spans="2:6">
      <c r="B6576" s="1" t="s">
        <v>17337</v>
      </c>
      <c r="C6576" s="1">
        <v>1</v>
      </c>
      <c r="D6576" s="1" t="s">
        <v>3095</v>
      </c>
      <c r="E6576" s="17">
        <v>0.79682870370370396</v>
      </c>
      <c r="F6576" s="1" t="s">
        <v>13779</v>
      </c>
    </row>
    <row r="6577" spans="2:6">
      <c r="B6577" s="1" t="s">
        <v>17251</v>
      </c>
      <c r="C6577" s="1">
        <v>1</v>
      </c>
      <c r="D6577" s="1" t="s">
        <v>3078</v>
      </c>
      <c r="E6577" s="17">
        <v>0.79685185185185203</v>
      </c>
      <c r="F6577" s="1" t="s">
        <v>13779</v>
      </c>
    </row>
    <row r="6578" spans="2:6">
      <c r="B6578" s="1" t="s">
        <v>17338</v>
      </c>
      <c r="C6578" s="1">
        <v>1</v>
      </c>
      <c r="D6578" s="1" t="s">
        <v>13687</v>
      </c>
      <c r="E6578" s="17">
        <v>0.796875</v>
      </c>
      <c r="F6578" s="1" t="s">
        <v>13779</v>
      </c>
    </row>
    <row r="6579" spans="2:6">
      <c r="B6579" s="1" t="s">
        <v>17339</v>
      </c>
      <c r="C6579" s="1">
        <v>1</v>
      </c>
      <c r="D6579" s="1" t="s">
        <v>13687</v>
      </c>
      <c r="E6579" s="17">
        <v>0.79697916666666702</v>
      </c>
      <c r="F6579" s="1" t="s">
        <v>13779</v>
      </c>
    </row>
    <row r="6580" spans="2:6">
      <c r="B6580" s="1" t="s">
        <v>17340</v>
      </c>
      <c r="C6580" s="1">
        <v>2</v>
      </c>
      <c r="D6580" s="1" t="s">
        <v>13753</v>
      </c>
      <c r="E6580" s="17">
        <v>0.79701388888888902</v>
      </c>
      <c r="F6580" s="1" t="s">
        <v>13779</v>
      </c>
    </row>
    <row r="6581" spans="2:6">
      <c r="B6581" s="1" t="s">
        <v>17341</v>
      </c>
      <c r="C6581" s="1">
        <v>1</v>
      </c>
      <c r="D6581" s="1" t="s">
        <v>3076</v>
      </c>
      <c r="E6581" s="17">
        <v>0.79704861111111103</v>
      </c>
      <c r="F6581" s="1" t="s">
        <v>13779</v>
      </c>
    </row>
    <row r="6582" spans="2:6">
      <c r="B6582" s="1" t="s">
        <v>17342</v>
      </c>
      <c r="C6582" s="1">
        <v>1</v>
      </c>
      <c r="D6582" s="1" t="s">
        <v>13753</v>
      </c>
      <c r="E6582" s="17">
        <v>0.79709490740740696</v>
      </c>
      <c r="F6582" s="1" t="s">
        <v>13779</v>
      </c>
    </row>
    <row r="6583" spans="2:6">
      <c r="B6583" s="1" t="s">
        <v>17339</v>
      </c>
      <c r="C6583" s="1">
        <v>1</v>
      </c>
      <c r="D6583" s="1" t="s">
        <v>13762</v>
      </c>
      <c r="E6583" s="17">
        <v>0.797106481481481</v>
      </c>
      <c r="F6583" s="1" t="s">
        <v>13779</v>
      </c>
    </row>
    <row r="6584" spans="2:6">
      <c r="B6584" s="1" t="s">
        <v>17343</v>
      </c>
      <c r="C6584" s="1">
        <v>1</v>
      </c>
      <c r="D6584" s="1" t="s">
        <v>3076</v>
      </c>
      <c r="E6584" s="17">
        <v>0.79711805555555604</v>
      </c>
      <c r="F6584" s="1" t="s">
        <v>13779</v>
      </c>
    </row>
    <row r="6585" spans="2:6">
      <c r="B6585" s="1" t="s">
        <v>17344</v>
      </c>
      <c r="C6585" s="1">
        <v>1</v>
      </c>
      <c r="D6585" s="1" t="s">
        <v>13762</v>
      </c>
      <c r="E6585" s="17">
        <v>0.79715277777777804</v>
      </c>
      <c r="F6585" s="1" t="s">
        <v>13779</v>
      </c>
    </row>
    <row r="6586" spans="2:6">
      <c r="B6586" s="1" t="s">
        <v>17345</v>
      </c>
      <c r="C6586" s="1">
        <v>1</v>
      </c>
      <c r="D6586" s="1" t="s">
        <v>3076</v>
      </c>
      <c r="E6586" s="17">
        <v>0.79716435185185197</v>
      </c>
      <c r="F6586" s="1" t="s">
        <v>13779</v>
      </c>
    </row>
    <row r="6587" spans="2:6">
      <c r="B6587" s="1" t="s">
        <v>17346</v>
      </c>
      <c r="C6587" s="1">
        <v>1</v>
      </c>
      <c r="D6587" s="1" t="s">
        <v>13753</v>
      </c>
      <c r="E6587" s="17">
        <v>0.79723379629629598</v>
      </c>
      <c r="F6587" s="1" t="s">
        <v>13779</v>
      </c>
    </row>
    <row r="6588" spans="2:6">
      <c r="B6588" s="1" t="s">
        <v>17347</v>
      </c>
      <c r="C6588" s="1">
        <v>1</v>
      </c>
      <c r="D6588" s="1" t="s">
        <v>13687</v>
      </c>
      <c r="E6588" s="17">
        <v>0.79731481481481503</v>
      </c>
      <c r="F6588" s="1" t="s">
        <v>13779</v>
      </c>
    </row>
    <row r="6589" spans="2:6">
      <c r="B6589" s="1" t="s">
        <v>17348</v>
      </c>
      <c r="C6589" s="1">
        <v>1</v>
      </c>
      <c r="D6589" s="1" t="s">
        <v>13760</v>
      </c>
      <c r="E6589" s="17">
        <v>0.79746527777777798</v>
      </c>
      <c r="F6589" s="1" t="s">
        <v>13779</v>
      </c>
    </row>
    <row r="6590" spans="2:6">
      <c r="B6590" s="1" t="s">
        <v>16363</v>
      </c>
      <c r="C6590" s="1">
        <v>5</v>
      </c>
      <c r="D6590" s="1" t="s">
        <v>3078</v>
      </c>
      <c r="E6590" s="17">
        <v>0.79747685185185202</v>
      </c>
      <c r="F6590" s="1" t="s">
        <v>13779</v>
      </c>
    </row>
    <row r="6591" spans="2:6">
      <c r="B6591" s="1" t="s">
        <v>17349</v>
      </c>
      <c r="C6591" s="1">
        <v>1</v>
      </c>
      <c r="D6591" s="1" t="s">
        <v>13760</v>
      </c>
      <c r="E6591" s="17">
        <v>0.79751157407407403</v>
      </c>
      <c r="F6591" s="1" t="s">
        <v>13779</v>
      </c>
    </row>
    <row r="6592" spans="2:6">
      <c r="B6592" s="1" t="s">
        <v>17334</v>
      </c>
      <c r="C6592" s="1">
        <v>1</v>
      </c>
      <c r="D6592" s="1" t="s">
        <v>3078</v>
      </c>
      <c r="E6592" s="17">
        <v>0.79753472222222199</v>
      </c>
      <c r="F6592" s="1" t="s">
        <v>13779</v>
      </c>
    </row>
    <row r="6593" spans="2:6">
      <c r="B6593" s="1" t="s">
        <v>17350</v>
      </c>
      <c r="C6593" s="1">
        <v>1</v>
      </c>
      <c r="D6593" s="1" t="s">
        <v>3078</v>
      </c>
      <c r="E6593" s="17">
        <v>0.797569444444444</v>
      </c>
      <c r="F6593" s="1" t="s">
        <v>13779</v>
      </c>
    </row>
    <row r="6594" spans="2:6">
      <c r="B6594" s="1" t="s">
        <v>17351</v>
      </c>
      <c r="C6594" s="1">
        <v>1</v>
      </c>
      <c r="D6594" s="1" t="s">
        <v>13760</v>
      </c>
      <c r="E6594" s="17">
        <v>0.79767361111111101</v>
      </c>
      <c r="F6594" s="1" t="s">
        <v>13779</v>
      </c>
    </row>
    <row r="6595" spans="2:6">
      <c r="B6595" s="1" t="s">
        <v>17352</v>
      </c>
      <c r="C6595" s="1">
        <v>1</v>
      </c>
      <c r="D6595" s="1" t="s">
        <v>13753</v>
      </c>
      <c r="E6595" s="17">
        <v>0.79770833333333302</v>
      </c>
      <c r="F6595" s="1" t="s">
        <v>13779</v>
      </c>
    </row>
    <row r="6596" spans="2:6">
      <c r="B6596" s="1" t="s">
        <v>17353</v>
      </c>
      <c r="C6596" s="1">
        <v>1</v>
      </c>
      <c r="D6596" s="1" t="s">
        <v>13753</v>
      </c>
      <c r="E6596" s="17">
        <v>0.79774305555555602</v>
      </c>
      <c r="F6596" s="1" t="s">
        <v>13779</v>
      </c>
    </row>
    <row r="6597" spans="2:6">
      <c r="B6597" s="1" t="s">
        <v>17354</v>
      </c>
      <c r="C6597" s="1">
        <v>1</v>
      </c>
      <c r="D6597" s="1" t="s">
        <v>13753</v>
      </c>
      <c r="E6597" s="17">
        <v>0.79777777777777803</v>
      </c>
      <c r="F6597" s="1" t="s">
        <v>13779</v>
      </c>
    </row>
    <row r="6598" spans="2:6">
      <c r="B6598" s="1" t="s">
        <v>14295</v>
      </c>
      <c r="C6598" s="1">
        <v>1</v>
      </c>
      <c r="D6598" s="1" t="s">
        <v>13746</v>
      </c>
      <c r="E6598" s="17">
        <v>0.797800925925926</v>
      </c>
      <c r="F6598" s="1" t="s">
        <v>13779</v>
      </c>
    </row>
    <row r="6599" spans="2:6">
      <c r="B6599" s="1" t="s">
        <v>17355</v>
      </c>
      <c r="C6599" s="1">
        <v>1</v>
      </c>
      <c r="D6599" s="1" t="s">
        <v>13753</v>
      </c>
      <c r="E6599" s="17">
        <v>0.79782407407407396</v>
      </c>
      <c r="F6599" s="1" t="s">
        <v>13779</v>
      </c>
    </row>
    <row r="6600" spans="2:6">
      <c r="B6600" s="1" t="s">
        <v>17356</v>
      </c>
      <c r="C6600" s="1">
        <v>1</v>
      </c>
      <c r="D6600" s="1" t="s">
        <v>13753</v>
      </c>
      <c r="E6600" s="17">
        <v>0.79785879629629597</v>
      </c>
      <c r="F6600" s="1" t="s">
        <v>13779</v>
      </c>
    </row>
    <row r="6601" spans="2:6">
      <c r="B6601" s="1" t="s">
        <v>17357</v>
      </c>
      <c r="C6601" s="1">
        <v>1</v>
      </c>
      <c r="D6601" s="1" t="s">
        <v>13753</v>
      </c>
      <c r="E6601" s="17">
        <v>0.79789351851851897</v>
      </c>
      <c r="F6601" s="1" t="s">
        <v>13779</v>
      </c>
    </row>
    <row r="6602" spans="2:6">
      <c r="B6602" s="1" t="s">
        <v>17358</v>
      </c>
      <c r="C6602" s="1">
        <v>1</v>
      </c>
      <c r="D6602" s="1" t="s">
        <v>13753</v>
      </c>
      <c r="E6602" s="17">
        <v>0.79793981481481502</v>
      </c>
      <c r="F6602" s="1" t="s">
        <v>13779</v>
      </c>
    </row>
    <row r="6603" spans="2:6">
      <c r="B6603" s="1" t="s">
        <v>17345</v>
      </c>
      <c r="C6603" s="1">
        <v>1</v>
      </c>
      <c r="D6603" s="1" t="s">
        <v>3078</v>
      </c>
      <c r="E6603" s="17">
        <v>0.79793981481481502</v>
      </c>
      <c r="F6603" s="1" t="s">
        <v>13779</v>
      </c>
    </row>
    <row r="6604" spans="2:6">
      <c r="B6604" s="1" t="s">
        <v>17359</v>
      </c>
      <c r="C6604" s="1">
        <v>1</v>
      </c>
      <c r="D6604" s="1" t="s">
        <v>3076</v>
      </c>
      <c r="E6604" s="17">
        <v>0.79807870370370404</v>
      </c>
      <c r="F6604" s="1" t="s">
        <v>13779</v>
      </c>
    </row>
    <row r="6605" spans="2:6">
      <c r="B6605" s="1" t="s">
        <v>17358</v>
      </c>
      <c r="C6605" s="1">
        <v>1</v>
      </c>
      <c r="D6605" s="1" t="s">
        <v>13746</v>
      </c>
      <c r="E6605" s="17">
        <v>0.79811342592592605</v>
      </c>
      <c r="F6605" s="1" t="s">
        <v>13779</v>
      </c>
    </row>
    <row r="6606" spans="2:6">
      <c r="B6606" s="1" t="s">
        <v>17360</v>
      </c>
      <c r="C6606" s="1">
        <v>1</v>
      </c>
      <c r="D6606" s="1" t="s">
        <v>13753</v>
      </c>
      <c r="E6606" s="17">
        <v>0.79814814814814805</v>
      </c>
      <c r="F6606" s="1" t="s">
        <v>13779</v>
      </c>
    </row>
    <row r="6607" spans="2:6">
      <c r="B6607" s="1" t="s">
        <v>17361</v>
      </c>
      <c r="C6607" s="1">
        <v>1</v>
      </c>
      <c r="D6607" s="1" t="s">
        <v>13760</v>
      </c>
      <c r="E6607" s="17">
        <v>0.79822916666666699</v>
      </c>
      <c r="F6607" s="1" t="s">
        <v>13779</v>
      </c>
    </row>
    <row r="6608" spans="2:6">
      <c r="B6608" s="1" t="s">
        <v>17296</v>
      </c>
      <c r="C6608" s="1">
        <v>1</v>
      </c>
      <c r="D6608" s="1" t="s">
        <v>3078</v>
      </c>
      <c r="E6608" s="17">
        <v>0.79825231481481496</v>
      </c>
      <c r="F6608" s="1" t="s">
        <v>13779</v>
      </c>
    </row>
    <row r="6609" spans="2:6">
      <c r="B6609" s="1" t="s">
        <v>17362</v>
      </c>
      <c r="C6609" s="1">
        <v>1</v>
      </c>
      <c r="D6609" s="1" t="s">
        <v>13753</v>
      </c>
      <c r="E6609" s="17">
        <v>0.79832175925925897</v>
      </c>
      <c r="F6609" s="1" t="s">
        <v>13779</v>
      </c>
    </row>
    <row r="6610" spans="2:6">
      <c r="B6610" s="1" t="s">
        <v>13869</v>
      </c>
      <c r="C6610" s="1">
        <v>1</v>
      </c>
      <c r="D6610" s="1" t="s">
        <v>3095</v>
      </c>
      <c r="E6610" s="17">
        <v>0.79836805555555601</v>
      </c>
      <c r="F6610" s="1" t="s">
        <v>13779</v>
      </c>
    </row>
    <row r="6611" spans="2:6">
      <c r="B6611" s="1" t="s">
        <v>17363</v>
      </c>
      <c r="C6611" s="1">
        <v>1</v>
      </c>
      <c r="D6611" s="1" t="s">
        <v>13760</v>
      </c>
      <c r="E6611" s="17">
        <v>0.79843750000000002</v>
      </c>
      <c r="F6611" s="1" t="s">
        <v>13779</v>
      </c>
    </row>
    <row r="6612" spans="2:6">
      <c r="B6612" s="1" t="s">
        <v>17255</v>
      </c>
      <c r="C6612" s="1">
        <v>1</v>
      </c>
      <c r="D6612" s="1" t="s">
        <v>3078</v>
      </c>
      <c r="E6612" s="17">
        <v>0.79851851851851896</v>
      </c>
      <c r="F6612" s="1" t="s">
        <v>13779</v>
      </c>
    </row>
    <row r="6613" spans="2:6">
      <c r="B6613" s="1" t="s">
        <v>17364</v>
      </c>
      <c r="C6613" s="1">
        <v>1</v>
      </c>
      <c r="D6613" s="1" t="s">
        <v>13760</v>
      </c>
      <c r="E6613" s="17">
        <v>0.79863425925925902</v>
      </c>
      <c r="F6613" s="1" t="s">
        <v>13779</v>
      </c>
    </row>
    <row r="6614" spans="2:6">
      <c r="B6614" s="1" t="s">
        <v>17365</v>
      </c>
      <c r="C6614" s="1">
        <v>1</v>
      </c>
      <c r="D6614" s="1" t="s">
        <v>13760</v>
      </c>
      <c r="E6614" s="17">
        <v>0.79869212962962999</v>
      </c>
      <c r="F6614" s="1" t="s">
        <v>13779</v>
      </c>
    </row>
    <row r="6615" spans="2:6">
      <c r="B6615" s="1" t="s">
        <v>17366</v>
      </c>
      <c r="C6615" s="1">
        <v>1</v>
      </c>
      <c r="D6615" s="1" t="s">
        <v>13753</v>
      </c>
      <c r="E6615" s="17">
        <v>0.79874999999999996</v>
      </c>
      <c r="F6615" s="1" t="s">
        <v>13779</v>
      </c>
    </row>
    <row r="6616" spans="2:6">
      <c r="B6616" s="1" t="s">
        <v>17367</v>
      </c>
      <c r="C6616" s="1">
        <v>1</v>
      </c>
      <c r="D6616" s="1" t="s">
        <v>13753</v>
      </c>
      <c r="E6616" s="17">
        <v>0.79878472222222197</v>
      </c>
      <c r="F6616" s="1" t="s">
        <v>13779</v>
      </c>
    </row>
    <row r="6617" spans="2:6">
      <c r="B6617" s="1" t="s">
        <v>17368</v>
      </c>
      <c r="C6617" s="1">
        <v>1</v>
      </c>
      <c r="D6617" s="1" t="s">
        <v>13760</v>
      </c>
      <c r="E6617" s="17">
        <v>0.79884259259259305</v>
      </c>
      <c r="F6617" s="1" t="s">
        <v>13779</v>
      </c>
    </row>
    <row r="6618" spans="2:6">
      <c r="B6618" s="1" t="s">
        <v>17369</v>
      </c>
      <c r="C6618" s="1">
        <v>1</v>
      </c>
      <c r="D6618" s="1" t="s">
        <v>13687</v>
      </c>
      <c r="E6618" s="17">
        <v>0.79885416666666698</v>
      </c>
      <c r="F6618" s="1" t="s">
        <v>13779</v>
      </c>
    </row>
    <row r="6619" spans="2:6">
      <c r="B6619" s="1" t="s">
        <v>17354</v>
      </c>
      <c r="C6619" s="1">
        <v>1</v>
      </c>
      <c r="D6619" s="1" t="s">
        <v>3095</v>
      </c>
      <c r="E6619" s="17">
        <v>0.79885416666666698</v>
      </c>
      <c r="F6619" s="1" t="s">
        <v>13779</v>
      </c>
    </row>
    <row r="6620" spans="2:6">
      <c r="B6620" s="1" t="s">
        <v>17295</v>
      </c>
      <c r="C6620" s="1">
        <v>1</v>
      </c>
      <c r="D6620" s="1" t="s">
        <v>13762</v>
      </c>
      <c r="E6620" s="17">
        <v>0.79901620370370396</v>
      </c>
      <c r="F6620" s="1" t="s">
        <v>13779</v>
      </c>
    </row>
    <row r="6621" spans="2:6">
      <c r="B6621" s="1" t="s">
        <v>17369</v>
      </c>
      <c r="C6621" s="1">
        <v>1</v>
      </c>
      <c r="D6621" s="1" t="s">
        <v>13762</v>
      </c>
      <c r="E6621" s="17">
        <v>0.79907407407407405</v>
      </c>
      <c r="F6621" s="1" t="s">
        <v>13779</v>
      </c>
    </row>
    <row r="6622" spans="2:6">
      <c r="B6622" s="1" t="s">
        <v>17370</v>
      </c>
      <c r="C6622" s="1">
        <v>1</v>
      </c>
      <c r="D6622" s="1" t="s">
        <v>13687</v>
      </c>
      <c r="E6622" s="17">
        <v>0.79912037037036998</v>
      </c>
      <c r="F6622" s="1" t="s">
        <v>13779</v>
      </c>
    </row>
    <row r="6623" spans="2:6">
      <c r="B6623" s="1" t="s">
        <v>17278</v>
      </c>
      <c r="C6623" s="1">
        <v>1</v>
      </c>
      <c r="D6623" s="1" t="s">
        <v>3077</v>
      </c>
      <c r="E6623" s="17">
        <v>0.79914351851851895</v>
      </c>
      <c r="F6623" s="1" t="s">
        <v>13779</v>
      </c>
    </row>
    <row r="6624" spans="2:6">
      <c r="B6624" s="1" t="s">
        <v>17371</v>
      </c>
      <c r="C6624" s="1">
        <v>1</v>
      </c>
      <c r="D6624" s="1" t="s">
        <v>13687</v>
      </c>
      <c r="E6624" s="17">
        <v>0.79917824074074095</v>
      </c>
      <c r="F6624" s="1" t="s">
        <v>13779</v>
      </c>
    </row>
    <row r="6625" spans="2:6">
      <c r="B6625" s="1" t="s">
        <v>17372</v>
      </c>
      <c r="C6625" s="1">
        <v>1</v>
      </c>
      <c r="D6625" s="1" t="s">
        <v>13753</v>
      </c>
      <c r="E6625" s="17">
        <v>0.79917824074074095</v>
      </c>
      <c r="F6625" s="1" t="s">
        <v>13779</v>
      </c>
    </row>
    <row r="6626" spans="2:6">
      <c r="B6626" s="1" t="s">
        <v>17373</v>
      </c>
      <c r="C6626" s="1">
        <v>1</v>
      </c>
      <c r="D6626" s="1" t="s">
        <v>13753</v>
      </c>
      <c r="E6626" s="17">
        <v>0.79921296296296296</v>
      </c>
      <c r="F6626" s="1" t="s">
        <v>13779</v>
      </c>
    </row>
    <row r="6627" spans="2:6">
      <c r="B6627" s="1" t="s">
        <v>17374</v>
      </c>
      <c r="C6627" s="1">
        <v>1</v>
      </c>
      <c r="D6627" s="1" t="s">
        <v>13687</v>
      </c>
      <c r="E6627" s="17">
        <v>0.79929398148148101</v>
      </c>
      <c r="F6627" s="1" t="s">
        <v>13779</v>
      </c>
    </row>
    <row r="6628" spans="2:6">
      <c r="B6628" s="1" t="s">
        <v>17323</v>
      </c>
      <c r="C6628" s="1">
        <v>1</v>
      </c>
      <c r="D6628" s="1" t="s">
        <v>13762</v>
      </c>
      <c r="E6628" s="17">
        <v>0.79929398148148101</v>
      </c>
      <c r="F6628" s="1" t="s">
        <v>13779</v>
      </c>
    </row>
    <row r="6629" spans="2:6">
      <c r="B6629" s="1" t="s">
        <v>17375</v>
      </c>
      <c r="C6629" s="1">
        <v>1</v>
      </c>
      <c r="D6629" s="1" t="s">
        <v>13753</v>
      </c>
      <c r="E6629" s="17">
        <v>0.79931712962962997</v>
      </c>
      <c r="F6629" s="1" t="s">
        <v>13779</v>
      </c>
    </row>
    <row r="6630" spans="2:6">
      <c r="B6630" s="1" t="s">
        <v>16225</v>
      </c>
      <c r="C6630" s="1">
        <v>1</v>
      </c>
      <c r="D6630" s="1" t="s">
        <v>3077</v>
      </c>
      <c r="E6630" s="17">
        <v>0.79932870370370401</v>
      </c>
      <c r="F6630" s="1" t="s">
        <v>13779</v>
      </c>
    </row>
    <row r="6631" spans="2:6">
      <c r="B6631" s="1" t="s">
        <v>17279</v>
      </c>
      <c r="C6631" s="1">
        <v>1</v>
      </c>
      <c r="D6631" s="1" t="s">
        <v>3095</v>
      </c>
      <c r="E6631" s="17">
        <v>0.79932870370370401</v>
      </c>
      <c r="F6631" s="1" t="s">
        <v>13779</v>
      </c>
    </row>
    <row r="6632" spans="2:6">
      <c r="B6632" s="1" t="s">
        <v>17376</v>
      </c>
      <c r="C6632" s="1">
        <v>1</v>
      </c>
      <c r="D6632" s="1" t="s">
        <v>13753</v>
      </c>
      <c r="E6632" s="17">
        <v>0.79934027777777805</v>
      </c>
      <c r="F6632" s="1" t="s">
        <v>13779</v>
      </c>
    </row>
    <row r="6633" spans="2:6">
      <c r="B6633" s="1" t="s">
        <v>17377</v>
      </c>
      <c r="C6633" s="1">
        <v>1</v>
      </c>
      <c r="D6633" s="1" t="s">
        <v>13753</v>
      </c>
      <c r="E6633" s="17">
        <v>0.79936342592592602</v>
      </c>
      <c r="F6633" s="1" t="s">
        <v>13779</v>
      </c>
    </row>
    <row r="6634" spans="2:6">
      <c r="B6634" s="1" t="s">
        <v>17361</v>
      </c>
      <c r="C6634" s="1">
        <v>1</v>
      </c>
      <c r="D6634" s="1" t="s">
        <v>13762</v>
      </c>
      <c r="E6634" s="17">
        <v>0.79937499999999995</v>
      </c>
      <c r="F6634" s="1" t="s">
        <v>13779</v>
      </c>
    </row>
    <row r="6635" spans="2:6">
      <c r="B6635" s="1" t="s">
        <v>17352</v>
      </c>
      <c r="C6635" s="1">
        <v>1</v>
      </c>
      <c r="D6635" s="1" t="s">
        <v>13746</v>
      </c>
      <c r="E6635" s="17">
        <v>0.79938657407407399</v>
      </c>
      <c r="F6635" s="1" t="s">
        <v>13779</v>
      </c>
    </row>
    <row r="6636" spans="2:6">
      <c r="B6636" s="1" t="s">
        <v>17378</v>
      </c>
      <c r="C6636" s="1">
        <v>1</v>
      </c>
      <c r="D6636" s="1" t="s">
        <v>13687</v>
      </c>
      <c r="E6636" s="17">
        <v>0.79939814814814802</v>
      </c>
      <c r="F6636" s="1" t="s">
        <v>13779</v>
      </c>
    </row>
    <row r="6637" spans="2:6">
      <c r="B6637" s="1" t="s">
        <v>17341</v>
      </c>
      <c r="C6637" s="1">
        <v>1</v>
      </c>
      <c r="D6637" s="1" t="s">
        <v>13746</v>
      </c>
      <c r="E6637" s="17">
        <v>0.79946759259259303</v>
      </c>
      <c r="F6637" s="1" t="s">
        <v>13779</v>
      </c>
    </row>
    <row r="6638" spans="2:6">
      <c r="B6638" s="1" t="s">
        <v>17343</v>
      </c>
      <c r="C6638" s="1">
        <v>1</v>
      </c>
      <c r="D6638" s="1" t="s">
        <v>3078</v>
      </c>
      <c r="E6638" s="17">
        <v>0.79950231481481504</v>
      </c>
      <c r="F6638" s="1" t="s">
        <v>13779</v>
      </c>
    </row>
    <row r="6639" spans="2:6">
      <c r="B6639" s="1" t="s">
        <v>17353</v>
      </c>
      <c r="C6639" s="1">
        <v>1</v>
      </c>
      <c r="D6639" s="1" t="s">
        <v>3095</v>
      </c>
      <c r="E6639" s="17">
        <v>0.79957175925925905</v>
      </c>
      <c r="F6639" s="1" t="s">
        <v>13779</v>
      </c>
    </row>
    <row r="6640" spans="2:6">
      <c r="B6640" s="1" t="s">
        <v>17379</v>
      </c>
      <c r="C6640" s="1">
        <v>1</v>
      </c>
      <c r="D6640" s="1" t="s">
        <v>13687</v>
      </c>
      <c r="E6640" s="17">
        <v>0.79959490740740702</v>
      </c>
      <c r="F6640" s="1" t="s">
        <v>13779</v>
      </c>
    </row>
    <row r="6641" spans="2:6">
      <c r="B6641" s="1" t="s">
        <v>17347</v>
      </c>
      <c r="C6641" s="1">
        <v>1</v>
      </c>
      <c r="D6641" s="1" t="s">
        <v>3095</v>
      </c>
      <c r="E6641" s="17">
        <v>0.79960648148148195</v>
      </c>
      <c r="F6641" s="1" t="s">
        <v>13779</v>
      </c>
    </row>
    <row r="6642" spans="2:6">
      <c r="B6642" s="1" t="s">
        <v>17380</v>
      </c>
      <c r="C6642" s="1">
        <v>1</v>
      </c>
      <c r="D6642" s="1" t="s">
        <v>13687</v>
      </c>
      <c r="E6642" s="17">
        <v>0.79961805555555598</v>
      </c>
      <c r="F6642" s="1" t="s">
        <v>13779</v>
      </c>
    </row>
    <row r="6643" spans="2:6">
      <c r="B6643" s="1" t="s">
        <v>17346</v>
      </c>
      <c r="C6643" s="1">
        <v>1</v>
      </c>
      <c r="D6643" s="1" t="s">
        <v>3095</v>
      </c>
      <c r="E6643" s="17">
        <v>0.7996875</v>
      </c>
      <c r="F6643" s="1" t="s">
        <v>13779</v>
      </c>
    </row>
    <row r="6644" spans="2:6">
      <c r="B6644" s="1" t="s">
        <v>17381</v>
      </c>
      <c r="C6644" s="1">
        <v>1</v>
      </c>
      <c r="D6644" s="1" t="s">
        <v>13753</v>
      </c>
      <c r="E6644" s="17">
        <v>0.79973379629629604</v>
      </c>
      <c r="F6644" s="1" t="s">
        <v>13779</v>
      </c>
    </row>
    <row r="6645" spans="2:6">
      <c r="B6645" s="1" t="s">
        <v>17382</v>
      </c>
      <c r="C6645" s="1">
        <v>1</v>
      </c>
      <c r="D6645" s="1" t="s">
        <v>13753</v>
      </c>
      <c r="E6645" s="17">
        <v>0.79976851851851805</v>
      </c>
      <c r="F6645" s="1" t="s">
        <v>13779</v>
      </c>
    </row>
    <row r="6646" spans="2:6">
      <c r="B6646" s="1" t="s">
        <v>17370</v>
      </c>
      <c r="C6646" s="1">
        <v>1</v>
      </c>
      <c r="D6646" s="1" t="s">
        <v>3095</v>
      </c>
      <c r="E6646" s="17">
        <v>0.79979166666666701</v>
      </c>
      <c r="F6646" s="1" t="s">
        <v>13779</v>
      </c>
    </row>
    <row r="6647" spans="2:6">
      <c r="B6647" s="1" t="s">
        <v>17383</v>
      </c>
      <c r="C6647" s="1">
        <v>2</v>
      </c>
      <c r="D6647" s="1" t="s">
        <v>3076</v>
      </c>
      <c r="E6647" s="17">
        <v>0.79981481481481498</v>
      </c>
      <c r="F6647" s="1" t="s">
        <v>13779</v>
      </c>
    </row>
    <row r="6648" spans="2:6">
      <c r="B6648" s="1" t="s">
        <v>17384</v>
      </c>
      <c r="C6648" s="1">
        <v>5</v>
      </c>
      <c r="D6648" s="1" t="s">
        <v>13753</v>
      </c>
      <c r="E6648" s="17">
        <v>0.79986111111111102</v>
      </c>
      <c r="F6648" s="1" t="s">
        <v>13779</v>
      </c>
    </row>
    <row r="6649" spans="2:6">
      <c r="B6649" s="1" t="s">
        <v>17335</v>
      </c>
      <c r="C6649" s="1">
        <v>1</v>
      </c>
      <c r="D6649" s="1" t="s">
        <v>3078</v>
      </c>
      <c r="E6649" s="17">
        <v>0.79987268518518495</v>
      </c>
      <c r="F6649" s="1" t="s">
        <v>13779</v>
      </c>
    </row>
    <row r="6650" spans="2:6">
      <c r="B6650" s="1" t="s">
        <v>16552</v>
      </c>
      <c r="C6650" s="1">
        <v>1</v>
      </c>
      <c r="D6650" s="1" t="s">
        <v>3078</v>
      </c>
      <c r="E6650" s="17">
        <v>0.79998842592592601</v>
      </c>
      <c r="F6650" s="1" t="s">
        <v>13779</v>
      </c>
    </row>
    <row r="6651" spans="2:6">
      <c r="B6651" s="1" t="s">
        <v>17385</v>
      </c>
      <c r="C6651" s="1">
        <v>1</v>
      </c>
      <c r="D6651" s="1" t="s">
        <v>13753</v>
      </c>
      <c r="E6651" s="17">
        <v>0.80003472222222205</v>
      </c>
      <c r="F6651" s="1" t="s">
        <v>13779</v>
      </c>
    </row>
    <row r="6652" spans="2:6">
      <c r="B6652" s="1" t="s">
        <v>17386</v>
      </c>
      <c r="C6652" s="1">
        <v>1</v>
      </c>
      <c r="D6652" s="1" t="s">
        <v>13753</v>
      </c>
      <c r="E6652" s="17">
        <v>0.80004629629629598</v>
      </c>
      <c r="F6652" s="1" t="s">
        <v>13779</v>
      </c>
    </row>
    <row r="6653" spans="2:6">
      <c r="B6653" s="1" t="s">
        <v>17387</v>
      </c>
      <c r="C6653" s="1">
        <v>1</v>
      </c>
      <c r="D6653" s="1" t="s">
        <v>13753</v>
      </c>
      <c r="E6653" s="17">
        <v>0.80008101851851898</v>
      </c>
      <c r="F6653" s="1" t="s">
        <v>13779</v>
      </c>
    </row>
    <row r="6654" spans="2:6">
      <c r="B6654" s="1" t="s">
        <v>17388</v>
      </c>
      <c r="C6654" s="1">
        <v>1</v>
      </c>
      <c r="D6654" s="1" t="s">
        <v>13753</v>
      </c>
      <c r="E6654" s="17">
        <v>0.80015046296296299</v>
      </c>
      <c r="F6654" s="1" t="s">
        <v>13779</v>
      </c>
    </row>
    <row r="6655" spans="2:6">
      <c r="B6655" s="1" t="s">
        <v>17359</v>
      </c>
      <c r="C6655" s="1">
        <v>1</v>
      </c>
      <c r="D6655" s="1" t="s">
        <v>13746</v>
      </c>
      <c r="E6655" s="17">
        <v>0.800185185185185</v>
      </c>
      <c r="F6655" s="1" t="s">
        <v>13779</v>
      </c>
    </row>
    <row r="6656" spans="2:6">
      <c r="B6656" s="1" t="s">
        <v>17375</v>
      </c>
      <c r="C6656" s="1">
        <v>1</v>
      </c>
      <c r="D6656" s="1" t="s">
        <v>3078</v>
      </c>
      <c r="E6656" s="17">
        <v>0.800185185185185</v>
      </c>
      <c r="F6656" s="1" t="s">
        <v>13779</v>
      </c>
    </row>
    <row r="6657" spans="2:6">
      <c r="B6657" s="1" t="s">
        <v>17351</v>
      </c>
      <c r="C6657" s="1">
        <v>1</v>
      </c>
      <c r="D6657" s="1" t="s">
        <v>13746</v>
      </c>
      <c r="E6657" s="17">
        <v>0.80020833333333297</v>
      </c>
      <c r="F6657" s="1" t="s">
        <v>13779</v>
      </c>
    </row>
    <row r="6658" spans="2:6">
      <c r="B6658" s="1" t="s">
        <v>17328</v>
      </c>
      <c r="C6658" s="1">
        <v>1</v>
      </c>
      <c r="D6658" s="1" t="s">
        <v>3078</v>
      </c>
      <c r="E6658" s="17">
        <v>0.80021990740740701</v>
      </c>
      <c r="F6658" s="1" t="s">
        <v>13779</v>
      </c>
    </row>
    <row r="6659" spans="2:6">
      <c r="B6659" s="1" t="s">
        <v>17389</v>
      </c>
      <c r="C6659" s="1">
        <v>1</v>
      </c>
      <c r="D6659" s="1" t="s">
        <v>13753</v>
      </c>
      <c r="E6659" s="17">
        <v>0.80024305555555597</v>
      </c>
      <c r="F6659" s="1" t="s">
        <v>13779</v>
      </c>
    </row>
    <row r="6660" spans="2:6">
      <c r="B6660" s="1" t="s">
        <v>17355</v>
      </c>
      <c r="C6660" s="1">
        <v>1</v>
      </c>
      <c r="D6660" s="1" t="s">
        <v>13762</v>
      </c>
      <c r="E6660" s="17">
        <v>0.80025462962963001</v>
      </c>
      <c r="F6660" s="1" t="s">
        <v>13779</v>
      </c>
    </row>
    <row r="6661" spans="2:6">
      <c r="B6661" s="1" t="s">
        <v>17372</v>
      </c>
      <c r="C6661" s="1">
        <v>1</v>
      </c>
      <c r="D6661" s="1" t="s">
        <v>3078</v>
      </c>
      <c r="E6661" s="17">
        <v>0.80026620370370405</v>
      </c>
      <c r="F6661" s="1" t="s">
        <v>13779</v>
      </c>
    </row>
    <row r="6662" spans="2:6">
      <c r="B6662" s="1" t="s">
        <v>17390</v>
      </c>
      <c r="C6662" s="1">
        <v>1</v>
      </c>
      <c r="D6662" s="1" t="s">
        <v>13687</v>
      </c>
      <c r="E6662" s="17">
        <v>0.80028935185185202</v>
      </c>
      <c r="F6662" s="1" t="s">
        <v>13779</v>
      </c>
    </row>
    <row r="6663" spans="2:6">
      <c r="B6663" s="1" t="s">
        <v>17349</v>
      </c>
      <c r="C6663" s="1">
        <v>1</v>
      </c>
      <c r="D6663" s="1" t="s">
        <v>13746</v>
      </c>
      <c r="E6663" s="17">
        <v>0.80030092592592605</v>
      </c>
      <c r="F6663" s="1" t="s">
        <v>13779</v>
      </c>
    </row>
    <row r="6664" spans="2:6">
      <c r="B6664" s="1" t="s">
        <v>17391</v>
      </c>
      <c r="C6664" s="1">
        <v>1</v>
      </c>
      <c r="D6664" s="1" t="s">
        <v>13753</v>
      </c>
      <c r="E6664" s="17">
        <v>0.80031249999999998</v>
      </c>
      <c r="F6664" s="1" t="s">
        <v>13779</v>
      </c>
    </row>
    <row r="6665" spans="2:6">
      <c r="B6665" s="1" t="s">
        <v>17392</v>
      </c>
      <c r="C6665" s="1">
        <v>1</v>
      </c>
      <c r="D6665" s="1" t="s">
        <v>13753</v>
      </c>
      <c r="E6665" s="17">
        <v>0.80035879629629603</v>
      </c>
      <c r="F6665" s="1" t="s">
        <v>13779</v>
      </c>
    </row>
    <row r="6666" spans="2:6">
      <c r="B6666" s="1" t="s">
        <v>17393</v>
      </c>
      <c r="C6666" s="1">
        <v>1</v>
      </c>
      <c r="D6666" s="1" t="s">
        <v>13760</v>
      </c>
      <c r="E6666" s="17">
        <v>0.80037037037036995</v>
      </c>
      <c r="F6666" s="1" t="s">
        <v>13779</v>
      </c>
    </row>
    <row r="6667" spans="2:6">
      <c r="B6667" s="1" t="s">
        <v>16800</v>
      </c>
      <c r="C6667" s="1">
        <v>1</v>
      </c>
      <c r="D6667" s="1" t="s">
        <v>3078</v>
      </c>
      <c r="E6667" s="17">
        <v>0.80037037037036995</v>
      </c>
      <c r="F6667" s="1" t="s">
        <v>13779</v>
      </c>
    </row>
    <row r="6668" spans="2:6">
      <c r="B6668" s="1" t="s">
        <v>17394</v>
      </c>
      <c r="C6668" s="1">
        <v>1</v>
      </c>
      <c r="D6668" s="1" t="s">
        <v>13753</v>
      </c>
      <c r="E6668" s="17">
        <v>0.80039351851851803</v>
      </c>
      <c r="F6668" s="1" t="s">
        <v>13779</v>
      </c>
    </row>
    <row r="6669" spans="2:6">
      <c r="B6669" s="1" t="s">
        <v>17395</v>
      </c>
      <c r="C6669" s="1">
        <v>1</v>
      </c>
      <c r="D6669" s="1" t="s">
        <v>13753</v>
      </c>
      <c r="E6669" s="17">
        <v>0.80042824074074104</v>
      </c>
      <c r="F6669" s="1" t="s">
        <v>13779</v>
      </c>
    </row>
    <row r="6670" spans="2:6">
      <c r="B6670" s="1" t="s">
        <v>17396</v>
      </c>
      <c r="C6670" s="1">
        <v>5</v>
      </c>
      <c r="D6670" s="1" t="s">
        <v>13753</v>
      </c>
      <c r="E6670" s="17">
        <v>0.80047453703703697</v>
      </c>
      <c r="F6670" s="1" t="s">
        <v>13779</v>
      </c>
    </row>
    <row r="6671" spans="2:6">
      <c r="B6671" s="1" t="s">
        <v>17397</v>
      </c>
      <c r="C6671" s="1">
        <v>1</v>
      </c>
      <c r="D6671" s="1" t="s">
        <v>13760</v>
      </c>
      <c r="E6671" s="17">
        <v>0.80053240740740705</v>
      </c>
      <c r="F6671" s="1" t="s">
        <v>13779</v>
      </c>
    </row>
    <row r="6672" spans="2:6">
      <c r="B6672" s="1" t="s">
        <v>17398</v>
      </c>
      <c r="C6672" s="1">
        <v>1</v>
      </c>
      <c r="D6672" s="1" t="s">
        <v>13760</v>
      </c>
      <c r="E6672" s="17">
        <v>0.80057870370370399</v>
      </c>
      <c r="F6672" s="1" t="s">
        <v>13779</v>
      </c>
    </row>
    <row r="6673" spans="2:6">
      <c r="B6673" s="1" t="s">
        <v>17399</v>
      </c>
      <c r="C6673" s="1">
        <v>2</v>
      </c>
      <c r="D6673" s="1" t="s">
        <v>13753</v>
      </c>
      <c r="E6673" s="17">
        <v>0.80059027777777803</v>
      </c>
      <c r="F6673" s="1" t="s">
        <v>13779</v>
      </c>
    </row>
    <row r="6674" spans="2:6">
      <c r="B6674" s="1" t="s">
        <v>17380</v>
      </c>
      <c r="C6674" s="1">
        <v>1</v>
      </c>
      <c r="D6674" s="1" t="s">
        <v>3078</v>
      </c>
      <c r="E6674" s="17">
        <v>0.80065972222222204</v>
      </c>
      <c r="F6674" s="1" t="s">
        <v>13779</v>
      </c>
    </row>
    <row r="6675" spans="2:6">
      <c r="B6675" s="1" t="s">
        <v>17384</v>
      </c>
      <c r="C6675" s="1">
        <v>5</v>
      </c>
      <c r="D6675" s="1" t="s">
        <v>3078</v>
      </c>
      <c r="E6675" s="17">
        <v>0.80079861111111095</v>
      </c>
      <c r="F6675" s="1" t="s">
        <v>13779</v>
      </c>
    </row>
    <row r="6676" spans="2:6">
      <c r="B6676" s="1" t="s">
        <v>16655</v>
      </c>
      <c r="C6676" s="1">
        <v>1</v>
      </c>
      <c r="D6676" s="1" t="s">
        <v>3078</v>
      </c>
      <c r="E6676" s="17">
        <v>0.80084490740740699</v>
      </c>
      <c r="F6676" s="1" t="s">
        <v>13779</v>
      </c>
    </row>
    <row r="6677" spans="2:6">
      <c r="B6677" s="1" t="s">
        <v>17386</v>
      </c>
      <c r="C6677" s="1">
        <v>1</v>
      </c>
      <c r="D6677" s="1" t="s">
        <v>3078</v>
      </c>
      <c r="E6677" s="17">
        <v>0.80089120370370404</v>
      </c>
      <c r="F6677" s="1" t="s">
        <v>13779</v>
      </c>
    </row>
    <row r="6678" spans="2:6">
      <c r="B6678" s="1" t="s">
        <v>17400</v>
      </c>
      <c r="C6678" s="1">
        <v>1</v>
      </c>
      <c r="D6678" s="1" t="s">
        <v>13753</v>
      </c>
      <c r="E6678" s="17">
        <v>0.800914351851852</v>
      </c>
      <c r="F6678" s="1" t="s">
        <v>13779</v>
      </c>
    </row>
    <row r="6679" spans="2:6">
      <c r="B6679" s="1" t="s">
        <v>17387</v>
      </c>
      <c r="C6679" s="1">
        <v>1</v>
      </c>
      <c r="D6679" s="1" t="s">
        <v>3078</v>
      </c>
      <c r="E6679" s="17">
        <v>0.80092592592592604</v>
      </c>
      <c r="F6679" s="1" t="s">
        <v>13779</v>
      </c>
    </row>
    <row r="6680" spans="2:6">
      <c r="B6680" s="1" t="s">
        <v>17399</v>
      </c>
      <c r="C6680" s="1">
        <v>1</v>
      </c>
      <c r="D6680" s="1" t="s">
        <v>13746</v>
      </c>
      <c r="E6680" s="17">
        <v>0.80094907407407401</v>
      </c>
      <c r="F6680" s="1" t="s">
        <v>13779</v>
      </c>
    </row>
    <row r="6681" spans="2:6">
      <c r="B6681" s="1" t="s">
        <v>17401</v>
      </c>
      <c r="C6681" s="1">
        <v>1</v>
      </c>
      <c r="D6681" s="1" t="s">
        <v>13753</v>
      </c>
      <c r="E6681" s="17">
        <v>0.80097222222222197</v>
      </c>
      <c r="F6681" s="1" t="s">
        <v>13779</v>
      </c>
    </row>
    <row r="6682" spans="2:6">
      <c r="B6682" s="1" t="s">
        <v>17389</v>
      </c>
      <c r="C6682" s="1">
        <v>1</v>
      </c>
      <c r="D6682" s="1" t="s">
        <v>3078</v>
      </c>
      <c r="E6682" s="17">
        <v>0.80099537037037005</v>
      </c>
      <c r="F6682" s="1" t="s">
        <v>13779</v>
      </c>
    </row>
    <row r="6683" spans="2:6">
      <c r="B6683" s="1" t="s">
        <v>17246</v>
      </c>
      <c r="C6683" s="1">
        <v>1</v>
      </c>
      <c r="D6683" s="1" t="s">
        <v>13746</v>
      </c>
      <c r="E6683" s="17">
        <v>0.80100694444444398</v>
      </c>
      <c r="F6683" s="1" t="s">
        <v>13779</v>
      </c>
    </row>
    <row r="6684" spans="2:6">
      <c r="B6684" s="1" t="s">
        <v>17402</v>
      </c>
      <c r="C6684" s="1">
        <v>1</v>
      </c>
      <c r="D6684" s="1" t="s">
        <v>13753</v>
      </c>
      <c r="E6684" s="17">
        <v>0.80103009259259295</v>
      </c>
      <c r="F6684" s="1" t="s">
        <v>13779</v>
      </c>
    </row>
    <row r="6685" spans="2:6">
      <c r="B6685" s="1" t="s">
        <v>17032</v>
      </c>
      <c r="C6685" s="1">
        <v>1</v>
      </c>
      <c r="D6685" s="1" t="s">
        <v>3078</v>
      </c>
      <c r="E6685" s="17">
        <v>0.80104166666666698</v>
      </c>
      <c r="F6685" s="1" t="s">
        <v>13779</v>
      </c>
    </row>
    <row r="6686" spans="2:6">
      <c r="B6686" s="1" t="s">
        <v>17403</v>
      </c>
      <c r="C6686" s="1">
        <v>1</v>
      </c>
      <c r="D6686" s="1" t="s">
        <v>13753</v>
      </c>
      <c r="E6686" s="17">
        <v>0.80108796296296303</v>
      </c>
      <c r="F6686" s="1" t="s">
        <v>13779</v>
      </c>
    </row>
    <row r="6687" spans="2:6">
      <c r="B6687" s="1" t="s">
        <v>17404</v>
      </c>
      <c r="C6687" s="1">
        <v>1</v>
      </c>
      <c r="D6687" s="1" t="s">
        <v>13687</v>
      </c>
      <c r="E6687" s="17">
        <v>0.801145833333333</v>
      </c>
      <c r="F6687" s="1" t="s">
        <v>13779</v>
      </c>
    </row>
    <row r="6688" spans="2:6">
      <c r="B6688" s="1" t="s">
        <v>17405</v>
      </c>
      <c r="C6688" s="1">
        <v>1</v>
      </c>
      <c r="D6688" s="1" t="s">
        <v>13753</v>
      </c>
      <c r="E6688" s="17">
        <v>0.801145833333333</v>
      </c>
      <c r="F6688" s="1" t="s">
        <v>13779</v>
      </c>
    </row>
    <row r="6689" spans="2:6">
      <c r="B6689" s="1" t="s">
        <v>17406</v>
      </c>
      <c r="C6689" s="1">
        <v>1</v>
      </c>
      <c r="D6689" s="1" t="s">
        <v>13687</v>
      </c>
      <c r="E6689" s="17">
        <v>0.80119212962963005</v>
      </c>
      <c r="F6689" s="1" t="s">
        <v>13779</v>
      </c>
    </row>
    <row r="6690" spans="2:6">
      <c r="B6690" s="1" t="s">
        <v>17407</v>
      </c>
      <c r="C6690" s="1">
        <v>2</v>
      </c>
      <c r="D6690" s="1" t="s">
        <v>13753</v>
      </c>
      <c r="E6690" s="17">
        <v>0.80122685185185205</v>
      </c>
      <c r="F6690" s="1" t="s">
        <v>13779</v>
      </c>
    </row>
    <row r="6691" spans="2:6">
      <c r="B6691" s="1" t="s">
        <v>17381</v>
      </c>
      <c r="C6691" s="1">
        <v>1</v>
      </c>
      <c r="D6691" s="1" t="s">
        <v>13762</v>
      </c>
      <c r="E6691" s="17">
        <v>0.80125000000000002</v>
      </c>
      <c r="F6691" s="1" t="s">
        <v>13779</v>
      </c>
    </row>
    <row r="6692" spans="2:6">
      <c r="B6692" s="1" t="s">
        <v>17327</v>
      </c>
      <c r="C6692" s="1">
        <v>1</v>
      </c>
      <c r="D6692" s="1" t="s">
        <v>13746</v>
      </c>
      <c r="E6692" s="17">
        <v>0.80127314814814798</v>
      </c>
      <c r="F6692" s="1" t="s">
        <v>13779</v>
      </c>
    </row>
    <row r="6693" spans="2:6">
      <c r="B6693" s="1" t="s">
        <v>17366</v>
      </c>
      <c r="C6693" s="1">
        <v>1</v>
      </c>
      <c r="D6693" s="1" t="s">
        <v>3078</v>
      </c>
      <c r="E6693" s="17">
        <v>0.80127314814814798</v>
      </c>
      <c r="F6693" s="1" t="s">
        <v>13779</v>
      </c>
    </row>
    <row r="6694" spans="2:6">
      <c r="B6694" s="1" t="s">
        <v>17408</v>
      </c>
      <c r="C6694" s="1">
        <v>2</v>
      </c>
      <c r="D6694" s="1" t="s">
        <v>13753</v>
      </c>
      <c r="E6694" s="17">
        <v>0.80129629629629595</v>
      </c>
      <c r="F6694" s="1" t="s">
        <v>13779</v>
      </c>
    </row>
    <row r="6695" spans="2:6">
      <c r="B6695" s="1" t="s">
        <v>17404</v>
      </c>
      <c r="C6695" s="1">
        <v>1</v>
      </c>
      <c r="D6695" s="1" t="s">
        <v>13762</v>
      </c>
      <c r="E6695" s="17">
        <v>0.80129629629629595</v>
      </c>
      <c r="F6695" s="1" t="s">
        <v>13779</v>
      </c>
    </row>
    <row r="6696" spans="2:6">
      <c r="B6696" s="1" t="s">
        <v>17409</v>
      </c>
      <c r="C6696" s="1">
        <v>1</v>
      </c>
      <c r="D6696" s="1" t="s">
        <v>13746</v>
      </c>
      <c r="E6696" s="17">
        <v>0.80133101851851896</v>
      </c>
      <c r="F6696" s="1" t="s">
        <v>13779</v>
      </c>
    </row>
    <row r="6697" spans="2:6">
      <c r="B6697" s="1" t="s">
        <v>17410</v>
      </c>
      <c r="C6697" s="1">
        <v>1</v>
      </c>
      <c r="D6697" s="1" t="s">
        <v>13746</v>
      </c>
      <c r="E6697" s="17">
        <v>0.80135416666666703</v>
      </c>
      <c r="F6697" s="1" t="s">
        <v>13779</v>
      </c>
    </row>
    <row r="6698" spans="2:6">
      <c r="B6698" s="1" t="s">
        <v>17377</v>
      </c>
      <c r="C6698" s="1">
        <v>1</v>
      </c>
      <c r="D6698" s="1" t="s">
        <v>3077</v>
      </c>
      <c r="E6698" s="17">
        <v>0.80135416666666703</v>
      </c>
      <c r="F6698" s="1" t="s">
        <v>13779</v>
      </c>
    </row>
    <row r="6699" spans="2:6">
      <c r="B6699" s="1" t="s">
        <v>17411</v>
      </c>
      <c r="C6699" s="1">
        <v>2</v>
      </c>
      <c r="D6699" s="1" t="s">
        <v>13753</v>
      </c>
      <c r="E6699" s="17">
        <v>0.80136574074074096</v>
      </c>
      <c r="F6699" s="1" t="s">
        <v>13779</v>
      </c>
    </row>
    <row r="6700" spans="2:6">
      <c r="B6700" s="1" t="s">
        <v>17392</v>
      </c>
      <c r="C6700" s="1">
        <v>1</v>
      </c>
      <c r="D6700" s="1" t="s">
        <v>3078</v>
      </c>
      <c r="E6700" s="17">
        <v>0.801377314814815</v>
      </c>
      <c r="F6700" s="1" t="s">
        <v>13779</v>
      </c>
    </row>
    <row r="6701" spans="2:6">
      <c r="B6701" s="1" t="s">
        <v>17388</v>
      </c>
      <c r="C6701" s="1">
        <v>1</v>
      </c>
      <c r="D6701" s="1" t="s">
        <v>13746</v>
      </c>
      <c r="E6701" s="17">
        <v>0.80144675925925901</v>
      </c>
      <c r="F6701" s="1" t="s">
        <v>13779</v>
      </c>
    </row>
    <row r="6702" spans="2:6">
      <c r="B6702" s="1" t="s">
        <v>17412</v>
      </c>
      <c r="C6702" s="1">
        <v>1</v>
      </c>
      <c r="D6702" s="1" t="s">
        <v>13760</v>
      </c>
      <c r="E6702" s="17">
        <v>0.80145833333333305</v>
      </c>
      <c r="F6702" s="1" t="s">
        <v>13779</v>
      </c>
    </row>
    <row r="6703" spans="2:6">
      <c r="B6703" s="1" t="s">
        <v>17394</v>
      </c>
      <c r="C6703" s="1">
        <v>1</v>
      </c>
      <c r="D6703" s="1" t="s">
        <v>3078</v>
      </c>
      <c r="E6703" s="17">
        <v>0.80145833333333305</v>
      </c>
      <c r="F6703" s="1" t="s">
        <v>13779</v>
      </c>
    </row>
    <row r="6704" spans="2:6">
      <c r="B6704" s="1" t="s">
        <v>16708</v>
      </c>
      <c r="C6704" s="1">
        <v>1</v>
      </c>
      <c r="D6704" s="1" t="s">
        <v>13746</v>
      </c>
      <c r="E6704" s="17">
        <v>0.80162037037037004</v>
      </c>
      <c r="F6704" s="1" t="s">
        <v>13779</v>
      </c>
    </row>
    <row r="6705" spans="2:6">
      <c r="B6705" s="1" t="s">
        <v>17413</v>
      </c>
      <c r="C6705" s="1">
        <v>2</v>
      </c>
      <c r="D6705" s="1" t="s">
        <v>13753</v>
      </c>
      <c r="E6705" s="17">
        <v>0.80167824074074101</v>
      </c>
      <c r="F6705" s="1" t="s">
        <v>13779</v>
      </c>
    </row>
    <row r="6706" spans="2:6">
      <c r="B6706" s="1" t="s">
        <v>17393</v>
      </c>
      <c r="C6706" s="1">
        <v>1</v>
      </c>
      <c r="D6706" s="1" t="s">
        <v>3078</v>
      </c>
      <c r="E6706" s="17">
        <v>0.80167824074074101</v>
      </c>
      <c r="F6706" s="1" t="s">
        <v>13779</v>
      </c>
    </row>
    <row r="6707" spans="2:6">
      <c r="B6707" s="1" t="s">
        <v>17414</v>
      </c>
      <c r="C6707" s="1">
        <v>1</v>
      </c>
      <c r="D6707" s="1" t="s">
        <v>13760</v>
      </c>
      <c r="E6707" s="17">
        <v>0.80181712962963003</v>
      </c>
      <c r="F6707" s="1" t="s">
        <v>13779</v>
      </c>
    </row>
    <row r="6708" spans="2:6">
      <c r="B6708" s="1" t="s">
        <v>17415</v>
      </c>
      <c r="C6708" s="1">
        <v>1</v>
      </c>
      <c r="D6708" s="1" t="s">
        <v>13687</v>
      </c>
      <c r="E6708" s="17">
        <v>0.80190972222222201</v>
      </c>
      <c r="F6708" s="1" t="s">
        <v>13779</v>
      </c>
    </row>
    <row r="6709" spans="2:6">
      <c r="B6709" s="1" t="s">
        <v>17407</v>
      </c>
      <c r="C6709" s="1">
        <v>1</v>
      </c>
      <c r="D6709" s="1" t="s">
        <v>3078</v>
      </c>
      <c r="E6709" s="17">
        <v>0.80190972222222201</v>
      </c>
      <c r="F6709" s="1" t="s">
        <v>13779</v>
      </c>
    </row>
    <row r="6710" spans="2:6">
      <c r="B6710" s="1" t="s">
        <v>17318</v>
      </c>
      <c r="C6710" s="1">
        <v>1</v>
      </c>
      <c r="D6710" s="1" t="s">
        <v>3078</v>
      </c>
      <c r="E6710" s="17">
        <v>0.80194444444444402</v>
      </c>
      <c r="F6710" s="1" t="s">
        <v>13779</v>
      </c>
    </row>
    <row r="6711" spans="2:6">
      <c r="B6711" s="1" t="s">
        <v>17364</v>
      </c>
      <c r="C6711" s="1">
        <v>1</v>
      </c>
      <c r="D6711" s="1" t="s">
        <v>13746</v>
      </c>
      <c r="E6711" s="17">
        <v>0.80194444444444402</v>
      </c>
      <c r="F6711" s="1" t="s">
        <v>13779</v>
      </c>
    </row>
    <row r="6712" spans="2:6">
      <c r="B6712" s="1" t="s">
        <v>17412</v>
      </c>
      <c r="C6712" s="1">
        <v>1</v>
      </c>
      <c r="D6712" s="1" t="s">
        <v>3095</v>
      </c>
      <c r="E6712" s="17">
        <v>0.80199074074074095</v>
      </c>
      <c r="F6712" s="1" t="s">
        <v>13779</v>
      </c>
    </row>
    <row r="6713" spans="2:6">
      <c r="B6713" s="1" t="s">
        <v>17416</v>
      </c>
      <c r="C6713" s="1">
        <v>1</v>
      </c>
      <c r="D6713" s="1" t="s">
        <v>13753</v>
      </c>
      <c r="E6713" s="17">
        <v>0.80206018518518496</v>
      </c>
      <c r="F6713" s="1" t="s">
        <v>13779</v>
      </c>
    </row>
    <row r="6714" spans="2:6">
      <c r="B6714" s="1" t="s">
        <v>17402</v>
      </c>
      <c r="C6714" s="1">
        <v>1</v>
      </c>
      <c r="D6714" s="1" t="s">
        <v>3095</v>
      </c>
      <c r="E6714" s="17">
        <v>0.80208333333333304</v>
      </c>
      <c r="F6714" s="1" t="s">
        <v>13780</v>
      </c>
    </row>
    <row r="6715" spans="2:6">
      <c r="B6715" s="1" t="s">
        <v>17414</v>
      </c>
      <c r="C6715" s="1">
        <v>1</v>
      </c>
      <c r="D6715" s="1" t="s">
        <v>3077</v>
      </c>
      <c r="E6715" s="17">
        <v>0.802106481481481</v>
      </c>
      <c r="F6715" s="1" t="s">
        <v>13780</v>
      </c>
    </row>
    <row r="6716" spans="2:6">
      <c r="B6716" s="1" t="s">
        <v>17417</v>
      </c>
      <c r="C6716" s="1">
        <v>1</v>
      </c>
      <c r="D6716" s="1" t="s">
        <v>13753</v>
      </c>
      <c r="E6716" s="17">
        <v>0.80211805555555604</v>
      </c>
      <c r="F6716" s="1" t="s">
        <v>13780</v>
      </c>
    </row>
    <row r="6717" spans="2:6">
      <c r="B6717" s="1" t="s">
        <v>17411</v>
      </c>
      <c r="C6717" s="1">
        <v>2</v>
      </c>
      <c r="D6717" s="1" t="s">
        <v>3078</v>
      </c>
      <c r="E6717" s="17">
        <v>0.80212962962962997</v>
      </c>
      <c r="F6717" s="1" t="s">
        <v>13780</v>
      </c>
    </row>
    <row r="6718" spans="2:6">
      <c r="B6718" s="1" t="s">
        <v>17418</v>
      </c>
      <c r="C6718" s="1">
        <v>1</v>
      </c>
      <c r="D6718" s="1" t="s">
        <v>13753</v>
      </c>
      <c r="E6718" s="17">
        <v>0.80215277777777805</v>
      </c>
      <c r="F6718" s="1" t="s">
        <v>13780</v>
      </c>
    </row>
    <row r="6719" spans="2:6">
      <c r="B6719" s="1" t="s">
        <v>17360</v>
      </c>
      <c r="C6719" s="1">
        <v>1</v>
      </c>
      <c r="D6719" s="1" t="s">
        <v>3078</v>
      </c>
      <c r="E6719" s="17">
        <v>0.80216435185185198</v>
      </c>
      <c r="F6719" s="1" t="s">
        <v>13780</v>
      </c>
    </row>
    <row r="6720" spans="2:6">
      <c r="B6720" s="1" t="s">
        <v>17419</v>
      </c>
      <c r="C6720" s="1">
        <v>1</v>
      </c>
      <c r="D6720" s="1" t="s">
        <v>13753</v>
      </c>
      <c r="E6720" s="17">
        <v>0.80218750000000005</v>
      </c>
      <c r="F6720" s="1" t="s">
        <v>13780</v>
      </c>
    </row>
    <row r="6721" spans="2:6">
      <c r="B6721" s="1" t="s">
        <v>17420</v>
      </c>
      <c r="C6721" s="1">
        <v>1</v>
      </c>
      <c r="D6721" s="1" t="s">
        <v>13753</v>
      </c>
      <c r="E6721" s="17">
        <v>0.80221064814814802</v>
      </c>
      <c r="F6721" s="1" t="s">
        <v>13780</v>
      </c>
    </row>
    <row r="6722" spans="2:6">
      <c r="B6722" s="1" t="s">
        <v>17405</v>
      </c>
      <c r="C6722" s="1">
        <v>1</v>
      </c>
      <c r="D6722" s="1" t="s">
        <v>3078</v>
      </c>
      <c r="E6722" s="17">
        <v>0.802303240740741</v>
      </c>
      <c r="F6722" s="1" t="s">
        <v>13780</v>
      </c>
    </row>
    <row r="6723" spans="2:6">
      <c r="B6723" s="1" t="s">
        <v>17385</v>
      </c>
      <c r="C6723" s="1">
        <v>1</v>
      </c>
      <c r="D6723" s="1" t="s">
        <v>3095</v>
      </c>
      <c r="E6723" s="17">
        <v>0.80236111111111097</v>
      </c>
      <c r="F6723" s="1" t="s">
        <v>13780</v>
      </c>
    </row>
    <row r="6724" spans="2:6">
      <c r="B6724" s="1" t="s">
        <v>17421</v>
      </c>
      <c r="C6724" s="1">
        <v>1</v>
      </c>
      <c r="D6724" s="1" t="s">
        <v>13753</v>
      </c>
      <c r="E6724" s="17">
        <v>0.80241898148148105</v>
      </c>
      <c r="F6724" s="1" t="s">
        <v>13780</v>
      </c>
    </row>
    <row r="6725" spans="2:6">
      <c r="B6725" s="1" t="s">
        <v>17422</v>
      </c>
      <c r="C6725" s="1">
        <v>1</v>
      </c>
      <c r="D6725" s="1" t="s">
        <v>13753</v>
      </c>
      <c r="E6725" s="17">
        <v>0.80244212962963002</v>
      </c>
      <c r="F6725" s="1" t="s">
        <v>13780</v>
      </c>
    </row>
    <row r="6726" spans="2:6">
      <c r="B6726" s="1" t="s">
        <v>17423</v>
      </c>
      <c r="C6726" s="1">
        <v>1</v>
      </c>
      <c r="D6726" s="1" t="s">
        <v>13687</v>
      </c>
      <c r="E6726" s="17">
        <v>0.80246527777777799</v>
      </c>
      <c r="F6726" s="1" t="s">
        <v>13780</v>
      </c>
    </row>
    <row r="6727" spans="2:6">
      <c r="B6727" s="1" t="s">
        <v>17424</v>
      </c>
      <c r="C6727" s="1">
        <v>1</v>
      </c>
      <c r="D6727" s="1" t="s">
        <v>13753</v>
      </c>
      <c r="E6727" s="17">
        <v>0.80247685185185202</v>
      </c>
      <c r="F6727" s="1" t="s">
        <v>13780</v>
      </c>
    </row>
    <row r="6728" spans="2:6">
      <c r="B6728" s="1" t="s">
        <v>17401</v>
      </c>
      <c r="C6728" s="1">
        <v>1</v>
      </c>
      <c r="D6728" s="1" t="s">
        <v>3077</v>
      </c>
      <c r="E6728" s="17">
        <v>0.80247685185185202</v>
      </c>
      <c r="F6728" s="1" t="s">
        <v>13780</v>
      </c>
    </row>
    <row r="6729" spans="2:6">
      <c r="B6729" s="1" t="s">
        <v>17425</v>
      </c>
      <c r="C6729" s="1">
        <v>1</v>
      </c>
      <c r="D6729" s="1" t="s">
        <v>13753</v>
      </c>
      <c r="E6729" s="17">
        <v>0.80252314814814796</v>
      </c>
      <c r="F6729" s="1" t="s">
        <v>13780</v>
      </c>
    </row>
    <row r="6730" spans="2:6">
      <c r="B6730" s="1" t="s">
        <v>17426</v>
      </c>
      <c r="C6730" s="1">
        <v>2</v>
      </c>
      <c r="D6730" s="1" t="s">
        <v>13687</v>
      </c>
      <c r="E6730" s="17">
        <v>0.80255787037036996</v>
      </c>
      <c r="F6730" s="1" t="s">
        <v>13780</v>
      </c>
    </row>
    <row r="6731" spans="2:6">
      <c r="B6731" s="1" t="s">
        <v>17427</v>
      </c>
      <c r="C6731" s="1">
        <v>1</v>
      </c>
      <c r="D6731" s="1" t="s">
        <v>3076</v>
      </c>
      <c r="E6731" s="17">
        <v>0.802569444444444</v>
      </c>
      <c r="F6731" s="1" t="s">
        <v>13780</v>
      </c>
    </row>
    <row r="6732" spans="2:6">
      <c r="B6732" s="1" t="s">
        <v>17428</v>
      </c>
      <c r="C6732" s="1">
        <v>1</v>
      </c>
      <c r="D6732" s="1" t="s">
        <v>13687</v>
      </c>
      <c r="E6732" s="17">
        <v>0.80266203703703698</v>
      </c>
      <c r="F6732" s="1" t="s">
        <v>13780</v>
      </c>
    </row>
    <row r="6733" spans="2:6">
      <c r="B6733" s="1" t="s">
        <v>17429</v>
      </c>
      <c r="C6733" s="1">
        <v>1</v>
      </c>
      <c r="D6733" s="1" t="s">
        <v>13753</v>
      </c>
      <c r="E6733" s="17">
        <v>0.80267361111111102</v>
      </c>
      <c r="F6733" s="1" t="s">
        <v>13780</v>
      </c>
    </row>
    <row r="6734" spans="2:6">
      <c r="B6734" s="1" t="s">
        <v>17362</v>
      </c>
      <c r="C6734" s="1">
        <v>1</v>
      </c>
      <c r="D6734" s="1" t="s">
        <v>3078</v>
      </c>
      <c r="E6734" s="17">
        <v>0.80267361111111102</v>
      </c>
      <c r="F6734" s="1" t="s">
        <v>13780</v>
      </c>
    </row>
    <row r="6735" spans="2:6">
      <c r="B6735" s="1" t="s">
        <v>17430</v>
      </c>
      <c r="C6735" s="1">
        <v>1</v>
      </c>
      <c r="D6735" s="1" t="s">
        <v>13753</v>
      </c>
      <c r="E6735" s="17">
        <v>0.80273148148148099</v>
      </c>
      <c r="F6735" s="1" t="s">
        <v>13780</v>
      </c>
    </row>
    <row r="6736" spans="2:6">
      <c r="B6736" s="1" t="s">
        <v>17431</v>
      </c>
      <c r="C6736" s="1">
        <v>1</v>
      </c>
      <c r="D6736" s="1" t="s">
        <v>13753</v>
      </c>
      <c r="E6736" s="17">
        <v>0.80275462962962996</v>
      </c>
      <c r="F6736" s="1" t="s">
        <v>13780</v>
      </c>
    </row>
    <row r="6737" spans="2:6">
      <c r="B6737" s="1" t="s">
        <v>17432</v>
      </c>
      <c r="C6737" s="1">
        <v>1</v>
      </c>
      <c r="D6737" s="1" t="s">
        <v>13760</v>
      </c>
      <c r="E6737" s="17">
        <v>0.80283564814814801</v>
      </c>
      <c r="F6737" s="1" t="s">
        <v>13780</v>
      </c>
    </row>
    <row r="6738" spans="2:6">
      <c r="B6738" s="1" t="s">
        <v>17433</v>
      </c>
      <c r="C6738" s="1">
        <v>1</v>
      </c>
      <c r="D6738" s="1" t="s">
        <v>13753</v>
      </c>
      <c r="E6738" s="17">
        <v>0.80285879629629597</v>
      </c>
      <c r="F6738" s="1" t="s">
        <v>13780</v>
      </c>
    </row>
    <row r="6739" spans="2:6">
      <c r="B6739" s="1" t="s">
        <v>17434</v>
      </c>
      <c r="C6739" s="1">
        <v>1</v>
      </c>
      <c r="D6739" s="1" t="s">
        <v>13753</v>
      </c>
      <c r="E6739" s="17">
        <v>0.80290509259259302</v>
      </c>
      <c r="F6739" s="1" t="s">
        <v>13780</v>
      </c>
    </row>
    <row r="6740" spans="2:6">
      <c r="B6740" s="1" t="s">
        <v>14968</v>
      </c>
      <c r="C6740" s="1">
        <v>1</v>
      </c>
      <c r="D6740" s="1" t="s">
        <v>13762</v>
      </c>
      <c r="E6740" s="17">
        <v>0.80290509259259302</v>
      </c>
      <c r="F6740" s="1" t="s">
        <v>13780</v>
      </c>
    </row>
    <row r="6741" spans="2:6">
      <c r="B6741" s="1" t="s">
        <v>17400</v>
      </c>
      <c r="C6741" s="1">
        <v>1</v>
      </c>
      <c r="D6741" s="1" t="s">
        <v>3077</v>
      </c>
      <c r="E6741" s="17">
        <v>0.80291666666666694</v>
      </c>
      <c r="F6741" s="1" t="s">
        <v>13780</v>
      </c>
    </row>
    <row r="6742" spans="2:6">
      <c r="B6742" s="1" t="s">
        <v>17435</v>
      </c>
      <c r="C6742" s="1">
        <v>1</v>
      </c>
      <c r="D6742" s="1" t="s">
        <v>13687</v>
      </c>
      <c r="E6742" s="17">
        <v>0.80293981481481502</v>
      </c>
      <c r="F6742" s="1" t="s">
        <v>13780</v>
      </c>
    </row>
    <row r="6743" spans="2:6">
      <c r="B6743" s="1" t="s">
        <v>17417</v>
      </c>
      <c r="C6743" s="1">
        <v>1</v>
      </c>
      <c r="D6743" s="1" t="s">
        <v>3078</v>
      </c>
      <c r="E6743" s="17">
        <v>0.80297453703703703</v>
      </c>
      <c r="F6743" s="1" t="s">
        <v>13780</v>
      </c>
    </row>
    <row r="6744" spans="2:6">
      <c r="B6744" s="1" t="s">
        <v>17436</v>
      </c>
      <c r="C6744" s="1">
        <v>1</v>
      </c>
      <c r="D6744" s="1" t="s">
        <v>13687</v>
      </c>
      <c r="E6744" s="17">
        <v>0.802997685185185</v>
      </c>
      <c r="F6744" s="1" t="s">
        <v>13780</v>
      </c>
    </row>
    <row r="6745" spans="2:6">
      <c r="B6745" s="1" t="s">
        <v>17413</v>
      </c>
      <c r="C6745" s="1">
        <v>2</v>
      </c>
      <c r="D6745" s="1" t="s">
        <v>3077</v>
      </c>
      <c r="E6745" s="17">
        <v>0.80300925925925903</v>
      </c>
      <c r="F6745" s="1" t="s">
        <v>13780</v>
      </c>
    </row>
    <row r="6746" spans="2:6">
      <c r="B6746" s="1" t="s">
        <v>17418</v>
      </c>
      <c r="C6746" s="1">
        <v>1</v>
      </c>
      <c r="D6746" s="1" t="s">
        <v>3078</v>
      </c>
      <c r="E6746" s="17">
        <v>0.80302083333333296</v>
      </c>
      <c r="F6746" s="1" t="s">
        <v>13780</v>
      </c>
    </row>
    <row r="6747" spans="2:6">
      <c r="B6747" s="1" t="s">
        <v>17428</v>
      </c>
      <c r="C6747" s="1">
        <v>1</v>
      </c>
      <c r="D6747" s="1" t="s">
        <v>13762</v>
      </c>
      <c r="E6747" s="17">
        <v>0.80302083333333296</v>
      </c>
      <c r="F6747" s="1" t="s">
        <v>13780</v>
      </c>
    </row>
    <row r="6748" spans="2:6">
      <c r="B6748" s="1" t="s">
        <v>17176</v>
      </c>
      <c r="C6748" s="1">
        <v>1</v>
      </c>
      <c r="D6748" s="1" t="s">
        <v>3078</v>
      </c>
      <c r="E6748" s="17">
        <v>0.80305555555555597</v>
      </c>
      <c r="F6748" s="1" t="s">
        <v>13780</v>
      </c>
    </row>
    <row r="6749" spans="2:6">
      <c r="B6749" s="1" t="s">
        <v>17423</v>
      </c>
      <c r="C6749" s="1">
        <v>1</v>
      </c>
      <c r="D6749" s="1" t="s">
        <v>3095</v>
      </c>
      <c r="E6749" s="17">
        <v>0.80305555555555597</v>
      </c>
      <c r="F6749" s="1" t="s">
        <v>13780</v>
      </c>
    </row>
    <row r="6750" spans="2:6">
      <c r="B6750" s="1" t="s">
        <v>17426</v>
      </c>
      <c r="C6750" s="1">
        <v>2</v>
      </c>
      <c r="D6750" s="1" t="s">
        <v>3095</v>
      </c>
      <c r="E6750" s="17">
        <v>0.80307870370370404</v>
      </c>
      <c r="F6750" s="1" t="s">
        <v>13780</v>
      </c>
    </row>
    <row r="6751" spans="2:6">
      <c r="B6751" s="1" t="s">
        <v>17304</v>
      </c>
      <c r="C6751" s="1">
        <v>1</v>
      </c>
      <c r="D6751" s="1" t="s">
        <v>3078</v>
      </c>
      <c r="E6751" s="17">
        <v>0.80311342592592605</v>
      </c>
      <c r="F6751" s="1" t="s">
        <v>13780</v>
      </c>
    </row>
    <row r="6752" spans="2:6">
      <c r="B6752" s="1" t="s">
        <v>17437</v>
      </c>
      <c r="C6752" s="1">
        <v>1</v>
      </c>
      <c r="D6752" s="1" t="s">
        <v>13753</v>
      </c>
      <c r="E6752" s="17">
        <v>0.80312499999999998</v>
      </c>
      <c r="F6752" s="1" t="s">
        <v>13780</v>
      </c>
    </row>
    <row r="6753" spans="2:6">
      <c r="B6753" s="1" t="s">
        <v>17419</v>
      </c>
      <c r="C6753" s="1">
        <v>1</v>
      </c>
      <c r="D6753" s="1" t="s">
        <v>3078</v>
      </c>
      <c r="E6753" s="17">
        <v>0.80313657407407402</v>
      </c>
      <c r="F6753" s="1" t="s">
        <v>13780</v>
      </c>
    </row>
    <row r="6754" spans="2:6">
      <c r="B6754" s="1" t="s">
        <v>17416</v>
      </c>
      <c r="C6754" s="1">
        <v>1</v>
      </c>
      <c r="D6754" s="1" t="s">
        <v>3095</v>
      </c>
      <c r="E6754" s="17">
        <v>0.80319444444444399</v>
      </c>
      <c r="F6754" s="1" t="s">
        <v>13780</v>
      </c>
    </row>
    <row r="6755" spans="2:6">
      <c r="B6755" s="1" t="s">
        <v>17438</v>
      </c>
      <c r="C6755" s="1">
        <v>1</v>
      </c>
      <c r="D6755" s="1" t="s">
        <v>13753</v>
      </c>
      <c r="E6755" s="17">
        <v>0.80322916666666699</v>
      </c>
      <c r="F6755" s="1" t="s">
        <v>13780</v>
      </c>
    </row>
    <row r="6756" spans="2:6">
      <c r="B6756" s="1" t="s">
        <v>17439</v>
      </c>
      <c r="C6756" s="1">
        <v>1</v>
      </c>
      <c r="D6756" s="1" t="s">
        <v>13753</v>
      </c>
      <c r="E6756" s="17">
        <v>0.803263888888889</v>
      </c>
      <c r="F6756" s="1" t="s">
        <v>13780</v>
      </c>
    </row>
    <row r="6757" spans="2:6">
      <c r="B6757" s="1" t="s">
        <v>17440</v>
      </c>
      <c r="C6757" s="1">
        <v>1</v>
      </c>
      <c r="D6757" s="1" t="s">
        <v>13753</v>
      </c>
      <c r="E6757" s="17">
        <v>0.80334490740740705</v>
      </c>
      <c r="F6757" s="1" t="s">
        <v>13780</v>
      </c>
    </row>
    <row r="6758" spans="2:6">
      <c r="B6758" s="1" t="s">
        <v>17421</v>
      </c>
      <c r="C6758" s="1">
        <v>1</v>
      </c>
      <c r="D6758" s="1" t="s">
        <v>3078</v>
      </c>
      <c r="E6758" s="17">
        <v>0.80335648148148198</v>
      </c>
      <c r="F6758" s="1" t="s">
        <v>13780</v>
      </c>
    </row>
    <row r="6759" spans="2:6">
      <c r="B6759" s="1" t="s">
        <v>14415</v>
      </c>
      <c r="C6759" s="1">
        <v>1</v>
      </c>
      <c r="D6759" s="1" t="s">
        <v>3077</v>
      </c>
      <c r="E6759" s="17">
        <v>0.80343750000000003</v>
      </c>
      <c r="F6759" s="1" t="s">
        <v>13780</v>
      </c>
    </row>
    <row r="6760" spans="2:6">
      <c r="B6760" s="1" t="s">
        <v>17441</v>
      </c>
      <c r="C6760" s="1">
        <v>1</v>
      </c>
      <c r="D6760" s="1" t="s">
        <v>13753</v>
      </c>
      <c r="E6760" s="17">
        <v>0.80346064814814799</v>
      </c>
      <c r="F6760" s="1" t="s">
        <v>13780</v>
      </c>
    </row>
    <row r="6761" spans="2:6">
      <c r="B6761" s="1" t="s">
        <v>17442</v>
      </c>
      <c r="C6761" s="1">
        <v>1</v>
      </c>
      <c r="D6761" s="1" t="s">
        <v>13753</v>
      </c>
      <c r="E6761" s="17">
        <v>0.80348379629629596</v>
      </c>
      <c r="F6761" s="1" t="s">
        <v>13780</v>
      </c>
    </row>
    <row r="6762" spans="2:6">
      <c r="B6762" s="1" t="s">
        <v>17443</v>
      </c>
      <c r="C6762" s="1">
        <v>1</v>
      </c>
      <c r="D6762" s="1" t="s">
        <v>3076</v>
      </c>
      <c r="E6762" s="17">
        <v>0.80349537037037</v>
      </c>
      <c r="F6762" s="1" t="s">
        <v>13780</v>
      </c>
    </row>
    <row r="6763" spans="2:6">
      <c r="B6763" s="1" t="s">
        <v>17444</v>
      </c>
      <c r="C6763" s="1">
        <v>1</v>
      </c>
      <c r="D6763" s="1" t="s">
        <v>3076</v>
      </c>
      <c r="E6763" s="17">
        <v>0.803530092592593</v>
      </c>
      <c r="F6763" s="1" t="s">
        <v>13780</v>
      </c>
    </row>
    <row r="6764" spans="2:6">
      <c r="B6764" s="1" t="s">
        <v>17445</v>
      </c>
      <c r="C6764" s="1">
        <v>1</v>
      </c>
      <c r="D6764" s="1" t="s">
        <v>13753</v>
      </c>
      <c r="E6764" s="17">
        <v>0.80354166666666704</v>
      </c>
      <c r="F6764" s="1" t="s">
        <v>13780</v>
      </c>
    </row>
    <row r="6765" spans="2:6">
      <c r="B6765" s="1" t="s">
        <v>17446</v>
      </c>
      <c r="C6765" s="1">
        <v>1</v>
      </c>
      <c r="D6765" s="1" t="s">
        <v>13753</v>
      </c>
      <c r="E6765" s="17">
        <v>0.80357638888888905</v>
      </c>
      <c r="F6765" s="1" t="s">
        <v>13780</v>
      </c>
    </row>
    <row r="6766" spans="2:6">
      <c r="B6766" s="1" t="s">
        <v>17422</v>
      </c>
      <c r="C6766" s="1">
        <v>1</v>
      </c>
      <c r="D6766" s="1" t="s">
        <v>3078</v>
      </c>
      <c r="E6766" s="17">
        <v>0.80364583333333295</v>
      </c>
      <c r="F6766" s="1" t="s">
        <v>13780</v>
      </c>
    </row>
    <row r="6767" spans="2:6">
      <c r="B6767" s="1" t="s">
        <v>17447</v>
      </c>
      <c r="C6767" s="1">
        <v>1</v>
      </c>
      <c r="D6767" s="1" t="s">
        <v>3076</v>
      </c>
      <c r="E6767" s="17">
        <v>0.80365740740740699</v>
      </c>
      <c r="F6767" s="1" t="s">
        <v>13780</v>
      </c>
    </row>
    <row r="6768" spans="2:6">
      <c r="B6768" s="1" t="s">
        <v>17425</v>
      </c>
      <c r="C6768" s="1">
        <v>1</v>
      </c>
      <c r="D6768" s="1" t="s">
        <v>3095</v>
      </c>
      <c r="E6768" s="17">
        <v>0.80366898148148103</v>
      </c>
      <c r="F6768" s="1" t="s">
        <v>13780</v>
      </c>
    </row>
    <row r="6769" spans="2:6">
      <c r="B6769" s="1" t="s">
        <v>17395</v>
      </c>
      <c r="C6769" s="1">
        <v>1</v>
      </c>
      <c r="D6769" s="1" t="s">
        <v>13746</v>
      </c>
      <c r="E6769" s="17">
        <v>0.80378472222222197</v>
      </c>
      <c r="F6769" s="1" t="s">
        <v>13780</v>
      </c>
    </row>
    <row r="6770" spans="2:6">
      <c r="B6770" s="1" t="s">
        <v>17448</v>
      </c>
      <c r="C6770" s="1">
        <v>1</v>
      </c>
      <c r="D6770" s="1" t="s">
        <v>3076</v>
      </c>
      <c r="E6770" s="17">
        <v>0.80379629629629601</v>
      </c>
      <c r="F6770" s="1" t="s">
        <v>13780</v>
      </c>
    </row>
    <row r="6771" spans="2:6">
      <c r="B6771" s="1" t="s">
        <v>17449</v>
      </c>
      <c r="C6771" s="1">
        <v>1</v>
      </c>
      <c r="D6771" s="1" t="s">
        <v>13753</v>
      </c>
      <c r="E6771" s="17">
        <v>0.80380787037037005</v>
      </c>
      <c r="F6771" s="1" t="s">
        <v>13780</v>
      </c>
    </row>
    <row r="6772" spans="2:6">
      <c r="B6772" s="1" t="s">
        <v>17415</v>
      </c>
      <c r="C6772" s="1">
        <v>1</v>
      </c>
      <c r="D6772" s="1" t="s">
        <v>13746</v>
      </c>
      <c r="E6772" s="17">
        <v>0.80380787037037005</v>
      </c>
      <c r="F6772" s="1" t="s">
        <v>13780</v>
      </c>
    </row>
    <row r="6773" spans="2:6">
      <c r="B6773" s="1" t="s">
        <v>17424</v>
      </c>
      <c r="C6773" s="1">
        <v>1</v>
      </c>
      <c r="D6773" s="1" t="s">
        <v>3078</v>
      </c>
      <c r="E6773" s="17">
        <v>0.80381944444444398</v>
      </c>
      <c r="F6773" s="1" t="s">
        <v>13780</v>
      </c>
    </row>
    <row r="6774" spans="2:6">
      <c r="B6774" s="1" t="s">
        <v>17450</v>
      </c>
      <c r="C6774" s="1">
        <v>1</v>
      </c>
      <c r="D6774" s="1" t="s">
        <v>13746</v>
      </c>
      <c r="E6774" s="17">
        <v>0.80383101851851901</v>
      </c>
      <c r="F6774" s="1" t="s">
        <v>13780</v>
      </c>
    </row>
    <row r="6775" spans="2:6">
      <c r="B6775" s="1" t="s">
        <v>17451</v>
      </c>
      <c r="C6775" s="1">
        <v>1</v>
      </c>
      <c r="D6775" s="1" t="s">
        <v>13753</v>
      </c>
      <c r="E6775" s="17">
        <v>0.80387731481481495</v>
      </c>
      <c r="F6775" s="1" t="s">
        <v>13780</v>
      </c>
    </row>
    <row r="6776" spans="2:6">
      <c r="B6776" s="1" t="s">
        <v>17427</v>
      </c>
      <c r="C6776" s="1">
        <v>1</v>
      </c>
      <c r="D6776" s="1" t="s">
        <v>3078</v>
      </c>
      <c r="E6776" s="17">
        <v>0.80387731481481495</v>
      </c>
      <c r="F6776" s="1" t="s">
        <v>13780</v>
      </c>
    </row>
    <row r="6777" spans="2:6">
      <c r="B6777" s="1" t="s">
        <v>17452</v>
      </c>
      <c r="C6777" s="1">
        <v>2</v>
      </c>
      <c r="D6777" s="1" t="s">
        <v>13760</v>
      </c>
      <c r="E6777" s="17">
        <v>0.80392361111111099</v>
      </c>
      <c r="F6777" s="1" t="s">
        <v>13780</v>
      </c>
    </row>
    <row r="6778" spans="2:6">
      <c r="B6778" s="1" t="s">
        <v>17430</v>
      </c>
      <c r="C6778" s="1">
        <v>1</v>
      </c>
      <c r="D6778" s="1" t="s">
        <v>3078</v>
      </c>
      <c r="E6778" s="17">
        <v>0.80392361111111099</v>
      </c>
      <c r="F6778" s="1" t="s">
        <v>13780</v>
      </c>
    </row>
    <row r="6779" spans="2:6">
      <c r="B6779" s="1" t="s">
        <v>17440</v>
      </c>
      <c r="C6779" s="1">
        <v>1</v>
      </c>
      <c r="D6779" s="1" t="s">
        <v>3077</v>
      </c>
      <c r="E6779" s="17">
        <v>0.80396990740740704</v>
      </c>
      <c r="F6779" s="1" t="s">
        <v>13780</v>
      </c>
    </row>
    <row r="6780" spans="2:6">
      <c r="B6780" s="1" t="s">
        <v>17449</v>
      </c>
      <c r="C6780" s="1">
        <v>1</v>
      </c>
      <c r="D6780" s="1" t="s">
        <v>13746</v>
      </c>
      <c r="E6780" s="17">
        <v>0.803993055555556</v>
      </c>
      <c r="F6780" s="1" t="s">
        <v>13780</v>
      </c>
    </row>
    <row r="6781" spans="2:6">
      <c r="B6781" s="1" t="s">
        <v>17208</v>
      </c>
      <c r="C6781" s="1">
        <v>1</v>
      </c>
      <c r="D6781" s="1" t="s">
        <v>3078</v>
      </c>
      <c r="E6781" s="17">
        <v>0.80403935185185205</v>
      </c>
      <c r="F6781" s="1" t="s">
        <v>13780</v>
      </c>
    </row>
    <row r="6782" spans="2:6">
      <c r="B6782" s="1" t="s">
        <v>17305</v>
      </c>
      <c r="C6782" s="1">
        <v>1</v>
      </c>
      <c r="D6782" s="1" t="s">
        <v>3078</v>
      </c>
      <c r="E6782" s="17">
        <v>0.80413194444444402</v>
      </c>
      <c r="F6782" s="1" t="s">
        <v>13780</v>
      </c>
    </row>
    <row r="6783" spans="2:6">
      <c r="B6783" s="1" t="s">
        <v>17453</v>
      </c>
      <c r="C6783" s="1">
        <v>1</v>
      </c>
      <c r="D6783" s="1" t="s">
        <v>13687</v>
      </c>
      <c r="E6783" s="17">
        <v>0.80415509259259299</v>
      </c>
      <c r="F6783" s="1" t="s">
        <v>13780</v>
      </c>
    </row>
    <row r="6784" spans="2:6">
      <c r="B6784" s="1" t="s">
        <v>17454</v>
      </c>
      <c r="C6784" s="1">
        <v>1</v>
      </c>
      <c r="D6784" s="1" t="s">
        <v>13753</v>
      </c>
      <c r="E6784" s="17">
        <v>0.80417824074074096</v>
      </c>
      <c r="F6784" s="1" t="s">
        <v>13780</v>
      </c>
    </row>
    <row r="6785" spans="2:6">
      <c r="B6785" s="1" t="s">
        <v>17455</v>
      </c>
      <c r="C6785" s="1">
        <v>1</v>
      </c>
      <c r="D6785" s="1" t="s">
        <v>13760</v>
      </c>
      <c r="E6785" s="17">
        <v>0.804189814814815</v>
      </c>
      <c r="F6785" s="1" t="s">
        <v>13780</v>
      </c>
    </row>
    <row r="6786" spans="2:6">
      <c r="B6786" s="1" t="s">
        <v>17456</v>
      </c>
      <c r="C6786" s="1">
        <v>1</v>
      </c>
      <c r="D6786" s="1" t="s">
        <v>13687</v>
      </c>
      <c r="E6786" s="17">
        <v>0.804189814814815</v>
      </c>
      <c r="F6786" s="1" t="s">
        <v>13780</v>
      </c>
    </row>
    <row r="6787" spans="2:6">
      <c r="B6787" s="1" t="s">
        <v>17457</v>
      </c>
      <c r="C6787" s="1">
        <v>1</v>
      </c>
      <c r="D6787" s="1" t="s">
        <v>13687</v>
      </c>
      <c r="E6787" s="17">
        <v>0.80421296296296296</v>
      </c>
      <c r="F6787" s="1" t="s">
        <v>13780</v>
      </c>
    </row>
    <row r="6788" spans="2:6">
      <c r="B6788" s="1" t="s">
        <v>17452</v>
      </c>
      <c r="C6788" s="1">
        <v>2</v>
      </c>
      <c r="D6788" s="1" t="s">
        <v>3077</v>
      </c>
      <c r="E6788" s="17">
        <v>0.804224537037037</v>
      </c>
      <c r="F6788" s="1" t="s">
        <v>13780</v>
      </c>
    </row>
    <row r="6789" spans="2:6">
      <c r="B6789" s="1" t="s">
        <v>17458</v>
      </c>
      <c r="C6789" s="1">
        <v>1</v>
      </c>
      <c r="D6789" s="1" t="s">
        <v>13760</v>
      </c>
      <c r="E6789" s="17">
        <v>0.80423611111111104</v>
      </c>
      <c r="F6789" s="1" t="s">
        <v>13780</v>
      </c>
    </row>
    <row r="6790" spans="2:6">
      <c r="B6790" s="1" t="s">
        <v>17459</v>
      </c>
      <c r="C6790" s="1">
        <v>5</v>
      </c>
      <c r="D6790" s="1" t="s">
        <v>13753</v>
      </c>
      <c r="E6790" s="17">
        <v>0.80425925925925901</v>
      </c>
      <c r="F6790" s="1" t="s">
        <v>13780</v>
      </c>
    </row>
    <row r="6791" spans="2:6">
      <c r="B6791" s="1" t="s">
        <v>17460</v>
      </c>
      <c r="C6791" s="1">
        <v>1</v>
      </c>
      <c r="D6791" s="1" t="s">
        <v>13760</v>
      </c>
      <c r="E6791" s="17">
        <v>0.80428240740740697</v>
      </c>
      <c r="F6791" s="1" t="s">
        <v>13780</v>
      </c>
    </row>
    <row r="6792" spans="2:6">
      <c r="B6792" s="1" t="s">
        <v>17454</v>
      </c>
      <c r="C6792" s="1">
        <v>1</v>
      </c>
      <c r="D6792" s="1" t="s">
        <v>13762</v>
      </c>
      <c r="E6792" s="17">
        <v>0.80431712962962998</v>
      </c>
      <c r="F6792" s="1" t="s">
        <v>13780</v>
      </c>
    </row>
    <row r="6793" spans="2:6">
      <c r="B6793" s="1" t="s">
        <v>17461</v>
      </c>
      <c r="C6793" s="1">
        <v>1</v>
      </c>
      <c r="D6793" s="1" t="s">
        <v>13687</v>
      </c>
      <c r="E6793" s="17">
        <v>0.80436342592592602</v>
      </c>
      <c r="F6793" s="1" t="s">
        <v>13780</v>
      </c>
    </row>
    <row r="6794" spans="2:6">
      <c r="B6794" s="1" t="s">
        <v>17462</v>
      </c>
      <c r="C6794" s="1">
        <v>1</v>
      </c>
      <c r="D6794" s="1" t="s">
        <v>13753</v>
      </c>
      <c r="E6794" s="17">
        <v>0.80438657407407399</v>
      </c>
      <c r="F6794" s="1" t="s">
        <v>13780</v>
      </c>
    </row>
    <row r="6795" spans="2:6">
      <c r="B6795" s="1" t="s">
        <v>17463</v>
      </c>
      <c r="C6795" s="1">
        <v>1</v>
      </c>
      <c r="D6795" s="1" t="s">
        <v>13753</v>
      </c>
      <c r="E6795" s="17">
        <v>0.80449074074074101</v>
      </c>
      <c r="F6795" s="1" t="s">
        <v>13780</v>
      </c>
    </row>
    <row r="6796" spans="2:6">
      <c r="B6796" s="1" t="s">
        <v>17464</v>
      </c>
      <c r="C6796" s="1">
        <v>1</v>
      </c>
      <c r="D6796" s="1" t="s">
        <v>13760</v>
      </c>
      <c r="E6796" s="17">
        <v>0.80449074074074101</v>
      </c>
      <c r="F6796" s="1" t="s">
        <v>13780</v>
      </c>
    </row>
    <row r="6797" spans="2:6">
      <c r="B6797" s="1" t="s">
        <v>17465</v>
      </c>
      <c r="C6797" s="1">
        <v>1</v>
      </c>
      <c r="D6797" s="1" t="s">
        <v>13687</v>
      </c>
      <c r="E6797" s="17">
        <v>0.80456018518518502</v>
      </c>
      <c r="F6797" s="1" t="s">
        <v>13780</v>
      </c>
    </row>
    <row r="6798" spans="2:6">
      <c r="B6798" s="1" t="s">
        <v>17466</v>
      </c>
      <c r="C6798" s="1">
        <v>1</v>
      </c>
      <c r="D6798" s="1" t="s">
        <v>13760</v>
      </c>
      <c r="E6798" s="17">
        <v>0.80460648148148195</v>
      </c>
      <c r="F6798" s="1" t="s">
        <v>13780</v>
      </c>
    </row>
    <row r="6799" spans="2:6">
      <c r="B6799" s="1" t="s">
        <v>17467</v>
      </c>
      <c r="C6799" s="1">
        <v>1</v>
      </c>
      <c r="D6799" s="1" t="s">
        <v>13760</v>
      </c>
      <c r="E6799" s="17">
        <v>0.80465277777777799</v>
      </c>
      <c r="F6799" s="1" t="s">
        <v>13780</v>
      </c>
    </row>
    <row r="6800" spans="2:6">
      <c r="B6800" s="1" t="s">
        <v>17468</v>
      </c>
      <c r="C6800" s="1">
        <v>1</v>
      </c>
      <c r="D6800" s="1" t="s">
        <v>13687</v>
      </c>
      <c r="E6800" s="17">
        <v>0.80471064814814797</v>
      </c>
      <c r="F6800" s="1" t="s">
        <v>13780</v>
      </c>
    </row>
    <row r="6801" spans="2:6">
      <c r="B6801" s="1" t="s">
        <v>17453</v>
      </c>
      <c r="C6801" s="1">
        <v>1</v>
      </c>
      <c r="D6801" s="1" t="s">
        <v>3095</v>
      </c>
      <c r="E6801" s="17">
        <v>0.80471064814814797</v>
      </c>
      <c r="F6801" s="1" t="s">
        <v>13780</v>
      </c>
    </row>
    <row r="6802" spans="2:6">
      <c r="B6802" s="1" t="s">
        <v>17469</v>
      </c>
      <c r="C6802" s="1">
        <v>1</v>
      </c>
      <c r="D6802" s="1" t="s">
        <v>13753</v>
      </c>
      <c r="E6802" s="17">
        <v>0.80473379629629604</v>
      </c>
      <c r="F6802" s="1" t="s">
        <v>13780</v>
      </c>
    </row>
    <row r="6803" spans="2:6">
      <c r="B6803" s="1" t="s">
        <v>17470</v>
      </c>
      <c r="C6803" s="1">
        <v>1</v>
      </c>
      <c r="D6803" s="1" t="s">
        <v>13753</v>
      </c>
      <c r="E6803" s="17">
        <v>0.80475694444444401</v>
      </c>
      <c r="F6803" s="1" t="s">
        <v>13780</v>
      </c>
    </row>
    <row r="6804" spans="2:6">
      <c r="B6804" s="1" t="s">
        <v>17439</v>
      </c>
      <c r="C6804" s="1">
        <v>1</v>
      </c>
      <c r="D6804" s="1" t="s">
        <v>3078</v>
      </c>
      <c r="E6804" s="17">
        <v>0.80478009259259298</v>
      </c>
      <c r="F6804" s="1" t="s">
        <v>13780</v>
      </c>
    </row>
    <row r="6805" spans="2:6">
      <c r="B6805" s="1" t="s">
        <v>17462</v>
      </c>
      <c r="C6805" s="1">
        <v>1</v>
      </c>
      <c r="D6805" s="1" t="s">
        <v>3095</v>
      </c>
      <c r="E6805" s="17">
        <v>0.80480324074074105</v>
      </c>
      <c r="F6805" s="1" t="s">
        <v>13780</v>
      </c>
    </row>
    <row r="6806" spans="2:6">
      <c r="B6806" s="1" t="s">
        <v>17471</v>
      </c>
      <c r="C6806" s="1">
        <v>1</v>
      </c>
      <c r="D6806" s="1" t="s">
        <v>13753</v>
      </c>
      <c r="E6806" s="17">
        <v>0.80481481481481498</v>
      </c>
      <c r="F6806" s="1" t="s">
        <v>13780</v>
      </c>
    </row>
    <row r="6807" spans="2:6">
      <c r="B6807" s="1" t="s">
        <v>17472</v>
      </c>
      <c r="C6807" s="1">
        <v>1</v>
      </c>
      <c r="D6807" s="1" t="s">
        <v>13687</v>
      </c>
      <c r="E6807" s="17">
        <v>0.80481481481481498</v>
      </c>
      <c r="F6807" s="1" t="s">
        <v>13780</v>
      </c>
    </row>
    <row r="6808" spans="2:6">
      <c r="B6808" s="1" t="s">
        <v>17473</v>
      </c>
      <c r="C6808" s="1">
        <v>1</v>
      </c>
      <c r="D6808" s="1" t="s">
        <v>3078</v>
      </c>
      <c r="E6808" s="17">
        <v>0.80483796296296295</v>
      </c>
      <c r="F6808" s="1" t="s">
        <v>13780</v>
      </c>
    </row>
    <row r="6809" spans="2:6">
      <c r="B6809" s="1" t="s">
        <v>17474</v>
      </c>
      <c r="C6809" s="1">
        <v>1</v>
      </c>
      <c r="D6809" s="1" t="s">
        <v>13687</v>
      </c>
      <c r="E6809" s="17">
        <v>0.80486111111111103</v>
      </c>
      <c r="F6809" s="1" t="s">
        <v>13780</v>
      </c>
    </row>
    <row r="6810" spans="2:6">
      <c r="B6810" s="1" t="s">
        <v>17475</v>
      </c>
      <c r="C6810" s="1">
        <v>1</v>
      </c>
      <c r="D6810" s="1" t="s">
        <v>13760</v>
      </c>
      <c r="E6810" s="17">
        <v>0.80486111111111103</v>
      </c>
      <c r="F6810" s="1" t="s">
        <v>13780</v>
      </c>
    </row>
    <row r="6811" spans="2:6">
      <c r="B6811" s="1" t="s">
        <v>17434</v>
      </c>
      <c r="C6811" s="1">
        <v>1</v>
      </c>
      <c r="D6811" s="1" t="s">
        <v>3077</v>
      </c>
      <c r="E6811" s="17">
        <v>0.80486111111111103</v>
      </c>
      <c r="F6811" s="1" t="s">
        <v>13780</v>
      </c>
    </row>
    <row r="6812" spans="2:6">
      <c r="B6812" s="1" t="s">
        <v>17476</v>
      </c>
      <c r="C6812" s="1">
        <v>1</v>
      </c>
      <c r="D6812" s="1" t="s">
        <v>13687</v>
      </c>
      <c r="E6812" s="17">
        <v>0.80488425925925899</v>
      </c>
      <c r="F6812" s="1" t="s">
        <v>13780</v>
      </c>
    </row>
    <row r="6813" spans="2:6">
      <c r="B6813" s="1" t="s">
        <v>17477</v>
      </c>
      <c r="C6813" s="1">
        <v>1</v>
      </c>
      <c r="D6813" s="1" t="s">
        <v>13760</v>
      </c>
      <c r="E6813" s="17">
        <v>0.80489583333333303</v>
      </c>
      <c r="F6813" s="1" t="s">
        <v>13780</v>
      </c>
    </row>
    <row r="6814" spans="2:6">
      <c r="B6814" s="1" t="s">
        <v>17478</v>
      </c>
      <c r="C6814" s="1">
        <v>1</v>
      </c>
      <c r="D6814" s="1" t="s">
        <v>13753</v>
      </c>
      <c r="E6814" s="17">
        <v>0.804953703703704</v>
      </c>
      <c r="F6814" s="1" t="s">
        <v>13780</v>
      </c>
    </row>
    <row r="6815" spans="2:6">
      <c r="B6815" s="1" t="s">
        <v>17479</v>
      </c>
      <c r="C6815" s="1">
        <v>1</v>
      </c>
      <c r="D6815" s="1" t="s">
        <v>13760</v>
      </c>
      <c r="E6815" s="17">
        <v>0.80496527777777804</v>
      </c>
      <c r="F6815" s="1" t="s">
        <v>13780</v>
      </c>
    </row>
    <row r="6816" spans="2:6">
      <c r="B6816" s="1" t="s">
        <v>17480</v>
      </c>
      <c r="C6816" s="1">
        <v>1</v>
      </c>
      <c r="D6816" s="1" t="s">
        <v>13753</v>
      </c>
      <c r="E6816" s="17">
        <v>0.80498842592592601</v>
      </c>
      <c r="F6816" s="1" t="s">
        <v>13780</v>
      </c>
    </row>
    <row r="6817" spans="2:6">
      <c r="B6817" s="1" t="s">
        <v>17481</v>
      </c>
      <c r="C6817" s="1">
        <v>1</v>
      </c>
      <c r="D6817" s="1" t="s">
        <v>13687</v>
      </c>
      <c r="E6817" s="17">
        <v>0.80500000000000005</v>
      </c>
      <c r="F6817" s="1" t="s">
        <v>13780</v>
      </c>
    </row>
    <row r="6818" spans="2:6">
      <c r="B6818" s="1" t="s">
        <v>17442</v>
      </c>
      <c r="C6818" s="1">
        <v>1</v>
      </c>
      <c r="D6818" s="1" t="s">
        <v>3078</v>
      </c>
      <c r="E6818" s="17">
        <v>0.80502314814814802</v>
      </c>
      <c r="F6818" s="1" t="s">
        <v>13780</v>
      </c>
    </row>
    <row r="6819" spans="2:6">
      <c r="B6819" s="1" t="s">
        <v>17461</v>
      </c>
      <c r="C6819" s="1">
        <v>1</v>
      </c>
      <c r="D6819" s="1" t="s">
        <v>3095</v>
      </c>
      <c r="E6819" s="17">
        <v>0.80502314814814802</v>
      </c>
      <c r="F6819" s="1" t="s">
        <v>13780</v>
      </c>
    </row>
    <row r="6820" spans="2:6">
      <c r="B6820" s="1" t="s">
        <v>17474</v>
      </c>
      <c r="C6820" s="1">
        <v>1</v>
      </c>
      <c r="D6820" s="1" t="s">
        <v>13762</v>
      </c>
      <c r="E6820" s="17">
        <v>0.80502314814814802</v>
      </c>
      <c r="F6820" s="1" t="s">
        <v>13780</v>
      </c>
    </row>
    <row r="6821" spans="2:6">
      <c r="B6821" s="1" t="s">
        <v>17482</v>
      </c>
      <c r="C6821" s="1">
        <v>1</v>
      </c>
      <c r="D6821" s="1" t="s">
        <v>13687</v>
      </c>
      <c r="E6821" s="17">
        <v>0.80503472222222205</v>
      </c>
      <c r="F6821" s="1" t="s">
        <v>13780</v>
      </c>
    </row>
    <row r="6822" spans="2:6">
      <c r="B6822" s="1" t="s">
        <v>17483</v>
      </c>
      <c r="C6822" s="1">
        <v>1</v>
      </c>
      <c r="D6822" s="1" t="s">
        <v>13760</v>
      </c>
      <c r="E6822" s="17">
        <v>0.80504629629629598</v>
      </c>
      <c r="F6822" s="1" t="s">
        <v>13780</v>
      </c>
    </row>
    <row r="6823" spans="2:6">
      <c r="B6823" s="1" t="s">
        <v>17484</v>
      </c>
      <c r="C6823" s="1">
        <v>1</v>
      </c>
      <c r="D6823" s="1" t="s">
        <v>13687</v>
      </c>
      <c r="E6823" s="17">
        <v>0.80504629629629598</v>
      </c>
      <c r="F6823" s="1" t="s">
        <v>13780</v>
      </c>
    </row>
    <row r="6824" spans="2:6">
      <c r="B6824" s="1" t="s">
        <v>17467</v>
      </c>
      <c r="C6824" s="1">
        <v>1</v>
      </c>
      <c r="D6824" s="1" t="s">
        <v>3077</v>
      </c>
      <c r="E6824" s="17">
        <v>0.80504629629629598</v>
      </c>
      <c r="F6824" s="1" t="s">
        <v>13780</v>
      </c>
    </row>
    <row r="6825" spans="2:6">
      <c r="B6825" s="1" t="s">
        <v>17485</v>
      </c>
      <c r="C6825" s="1">
        <v>1</v>
      </c>
      <c r="D6825" s="1" t="s">
        <v>13760</v>
      </c>
      <c r="E6825" s="17">
        <v>0.80517361111111097</v>
      </c>
      <c r="F6825" s="1" t="s">
        <v>13780</v>
      </c>
    </row>
    <row r="6826" spans="2:6">
      <c r="B6826" s="1" t="s">
        <v>17468</v>
      </c>
      <c r="C6826" s="1">
        <v>1</v>
      </c>
      <c r="D6826" s="1" t="s">
        <v>3095</v>
      </c>
      <c r="E6826" s="17">
        <v>0.80526620370370405</v>
      </c>
      <c r="F6826" s="1" t="s">
        <v>13780</v>
      </c>
    </row>
    <row r="6827" spans="2:6">
      <c r="B6827" s="1" t="s">
        <v>17486</v>
      </c>
      <c r="C6827" s="1">
        <v>1</v>
      </c>
      <c r="D6827" s="1" t="s">
        <v>13753</v>
      </c>
      <c r="E6827" s="17">
        <v>0.80542824074074104</v>
      </c>
      <c r="F6827" s="1" t="s">
        <v>13780</v>
      </c>
    </row>
    <row r="6828" spans="2:6">
      <c r="B6828" s="1" t="s">
        <v>17487</v>
      </c>
      <c r="C6828" s="1">
        <v>1</v>
      </c>
      <c r="D6828" s="1" t="s">
        <v>13687</v>
      </c>
      <c r="E6828" s="17">
        <v>0.80543981481481497</v>
      </c>
      <c r="F6828" s="1" t="s">
        <v>13780</v>
      </c>
    </row>
    <row r="6829" spans="2:6">
      <c r="B6829" s="1" t="s">
        <v>17250</v>
      </c>
      <c r="C6829" s="1">
        <v>1</v>
      </c>
      <c r="D6829" s="1" t="s">
        <v>3095</v>
      </c>
      <c r="E6829" s="17">
        <v>0.80549768518518505</v>
      </c>
      <c r="F6829" s="1" t="s">
        <v>13780</v>
      </c>
    </row>
    <row r="6830" spans="2:6">
      <c r="B6830" s="1" t="s">
        <v>17435</v>
      </c>
      <c r="C6830" s="1">
        <v>1</v>
      </c>
      <c r="D6830" s="1" t="s">
        <v>3095</v>
      </c>
      <c r="E6830" s="17">
        <v>0.80553240740740695</v>
      </c>
      <c r="F6830" s="1" t="s">
        <v>13780</v>
      </c>
    </row>
    <row r="6831" spans="2:6">
      <c r="B6831" s="1" t="s">
        <v>17488</v>
      </c>
      <c r="C6831" s="1">
        <v>1</v>
      </c>
      <c r="D6831" s="1" t="s">
        <v>13760</v>
      </c>
      <c r="E6831" s="17">
        <v>0.80555555555555602</v>
      </c>
      <c r="F6831" s="1" t="s">
        <v>13780</v>
      </c>
    </row>
    <row r="6832" spans="2:6">
      <c r="B6832" s="1" t="s">
        <v>17489</v>
      </c>
      <c r="C6832" s="1">
        <v>1</v>
      </c>
      <c r="D6832" s="1" t="s">
        <v>13687</v>
      </c>
      <c r="E6832" s="17">
        <v>0.80560185185185196</v>
      </c>
      <c r="F6832" s="1" t="s">
        <v>13780</v>
      </c>
    </row>
    <row r="6833" spans="2:6">
      <c r="B6833" s="1" t="s">
        <v>17490</v>
      </c>
      <c r="C6833" s="1">
        <v>1</v>
      </c>
      <c r="D6833" s="1" t="s">
        <v>13753</v>
      </c>
      <c r="E6833" s="17">
        <v>0.80560185185185196</v>
      </c>
      <c r="F6833" s="1" t="s">
        <v>13780</v>
      </c>
    </row>
    <row r="6834" spans="2:6">
      <c r="B6834" s="1" t="s">
        <v>17491</v>
      </c>
      <c r="C6834" s="1">
        <v>1</v>
      </c>
      <c r="D6834" s="1" t="s">
        <v>13760</v>
      </c>
      <c r="E6834" s="17">
        <v>0.80560185185185196</v>
      </c>
      <c r="F6834" s="1" t="s">
        <v>13780</v>
      </c>
    </row>
    <row r="6835" spans="2:6">
      <c r="B6835" s="1" t="s">
        <v>17492</v>
      </c>
      <c r="C6835" s="1">
        <v>1</v>
      </c>
      <c r="D6835" s="1" t="s">
        <v>13687</v>
      </c>
      <c r="E6835" s="17">
        <v>0.805648148148148</v>
      </c>
      <c r="F6835" s="1" t="s">
        <v>13780</v>
      </c>
    </row>
    <row r="6836" spans="2:6">
      <c r="B6836" s="1" t="s">
        <v>17493</v>
      </c>
      <c r="C6836" s="1">
        <v>1</v>
      </c>
      <c r="D6836" s="1" t="s">
        <v>13753</v>
      </c>
      <c r="E6836" s="17">
        <v>0.80565972222222204</v>
      </c>
      <c r="F6836" s="1" t="s">
        <v>13780</v>
      </c>
    </row>
    <row r="6837" spans="2:6">
      <c r="B6837" s="1" t="s">
        <v>17494</v>
      </c>
      <c r="C6837" s="1">
        <v>1</v>
      </c>
      <c r="D6837" s="1" t="s">
        <v>13753</v>
      </c>
      <c r="E6837" s="17">
        <v>0.80569444444444405</v>
      </c>
      <c r="F6837" s="1" t="s">
        <v>13780</v>
      </c>
    </row>
    <row r="6838" spans="2:6">
      <c r="B6838" s="1" t="s">
        <v>17145</v>
      </c>
      <c r="C6838" s="1">
        <v>1</v>
      </c>
      <c r="D6838" s="1" t="s">
        <v>3095</v>
      </c>
      <c r="E6838" s="17">
        <v>0.80572916666666705</v>
      </c>
      <c r="F6838" s="1" t="s">
        <v>13780</v>
      </c>
    </row>
    <row r="6839" spans="2:6">
      <c r="B6839" s="1" t="s">
        <v>17445</v>
      </c>
      <c r="C6839" s="1">
        <v>1</v>
      </c>
      <c r="D6839" s="1" t="s">
        <v>3078</v>
      </c>
      <c r="E6839" s="17">
        <v>0.80576388888888895</v>
      </c>
      <c r="F6839" s="1" t="s">
        <v>13780</v>
      </c>
    </row>
    <row r="6840" spans="2:6">
      <c r="B6840" s="1" t="s">
        <v>17446</v>
      </c>
      <c r="C6840" s="1">
        <v>1</v>
      </c>
      <c r="D6840" s="1" t="s">
        <v>3078</v>
      </c>
      <c r="E6840" s="17">
        <v>0.80579861111111095</v>
      </c>
      <c r="F6840" s="1" t="s">
        <v>13780</v>
      </c>
    </row>
    <row r="6841" spans="2:6">
      <c r="B6841" s="1" t="s">
        <v>17433</v>
      </c>
      <c r="C6841" s="1">
        <v>1</v>
      </c>
      <c r="D6841" s="1" t="s">
        <v>3078</v>
      </c>
      <c r="E6841" s="17">
        <v>0.805844907407407</v>
      </c>
      <c r="F6841" s="1" t="s">
        <v>13780</v>
      </c>
    </row>
    <row r="6842" spans="2:6">
      <c r="B6842" s="1" t="s">
        <v>17492</v>
      </c>
      <c r="C6842" s="1">
        <v>1</v>
      </c>
      <c r="D6842" s="1" t="s">
        <v>13762</v>
      </c>
      <c r="E6842" s="17">
        <v>0.80585648148148104</v>
      </c>
      <c r="F6842" s="1" t="s">
        <v>13780</v>
      </c>
    </row>
    <row r="6843" spans="2:6">
      <c r="B6843" s="1" t="s">
        <v>16984</v>
      </c>
      <c r="C6843" s="1">
        <v>1</v>
      </c>
      <c r="D6843" s="1" t="s">
        <v>13746</v>
      </c>
      <c r="E6843" s="17">
        <v>0.80587962962963</v>
      </c>
      <c r="F6843" s="1" t="s">
        <v>13780</v>
      </c>
    </row>
    <row r="6844" spans="2:6">
      <c r="B6844" s="1" t="s">
        <v>17451</v>
      </c>
      <c r="C6844" s="1">
        <v>1</v>
      </c>
      <c r="D6844" s="1" t="s">
        <v>3078</v>
      </c>
      <c r="E6844" s="17">
        <v>0.80587962962963</v>
      </c>
      <c r="F6844" s="1" t="s">
        <v>13780</v>
      </c>
    </row>
    <row r="6845" spans="2:6">
      <c r="B6845" s="1" t="s">
        <v>17495</v>
      </c>
      <c r="C6845" s="1">
        <v>1</v>
      </c>
      <c r="D6845" s="1" t="s">
        <v>13753</v>
      </c>
      <c r="E6845" s="17">
        <v>0.80589120370370404</v>
      </c>
      <c r="F6845" s="1" t="s">
        <v>13780</v>
      </c>
    </row>
    <row r="6846" spans="2:6">
      <c r="B6846" s="1" t="s">
        <v>17292</v>
      </c>
      <c r="C6846" s="1">
        <v>1</v>
      </c>
      <c r="D6846" s="1" t="s">
        <v>3077</v>
      </c>
      <c r="E6846" s="17">
        <v>0.80590277777777797</v>
      </c>
      <c r="F6846" s="1" t="s">
        <v>13780</v>
      </c>
    </row>
    <row r="6847" spans="2:6">
      <c r="B6847" s="1" t="s">
        <v>17487</v>
      </c>
      <c r="C6847" s="1">
        <v>1</v>
      </c>
      <c r="D6847" s="1" t="s">
        <v>3095</v>
      </c>
      <c r="E6847" s="17">
        <v>0.80591435185185201</v>
      </c>
      <c r="F6847" s="1" t="s">
        <v>13780</v>
      </c>
    </row>
    <row r="6848" spans="2:6">
      <c r="B6848" s="1" t="s">
        <v>17496</v>
      </c>
      <c r="C6848" s="1">
        <v>1</v>
      </c>
      <c r="D6848" s="1" t="s">
        <v>13753</v>
      </c>
      <c r="E6848" s="17">
        <v>0.80598379629629602</v>
      </c>
      <c r="F6848" s="1" t="s">
        <v>13780</v>
      </c>
    </row>
    <row r="6849" spans="2:6">
      <c r="B6849" s="1" t="s">
        <v>17489</v>
      </c>
      <c r="C6849" s="1">
        <v>1</v>
      </c>
      <c r="D6849" s="1" t="s">
        <v>13762</v>
      </c>
      <c r="E6849" s="17">
        <v>0.80599537037036995</v>
      </c>
      <c r="F6849" s="1" t="s">
        <v>13780</v>
      </c>
    </row>
    <row r="6850" spans="2:6">
      <c r="B6850" s="1" t="s">
        <v>17455</v>
      </c>
      <c r="C6850" s="1">
        <v>1</v>
      </c>
      <c r="D6850" s="1" t="s">
        <v>13746</v>
      </c>
      <c r="E6850" s="17">
        <v>0.80600694444444398</v>
      </c>
      <c r="F6850" s="1" t="s">
        <v>13780</v>
      </c>
    </row>
    <row r="6851" spans="2:6">
      <c r="B6851" s="1" t="s">
        <v>17495</v>
      </c>
      <c r="C6851" s="1">
        <v>1</v>
      </c>
      <c r="D6851" s="1" t="s">
        <v>13746</v>
      </c>
      <c r="E6851" s="17">
        <v>0.80603009259259295</v>
      </c>
      <c r="F6851" s="1" t="s">
        <v>13780</v>
      </c>
    </row>
    <row r="6852" spans="2:6">
      <c r="B6852" s="1" t="s">
        <v>17267</v>
      </c>
      <c r="C6852" s="1">
        <v>1</v>
      </c>
      <c r="D6852" s="1" t="s">
        <v>3095</v>
      </c>
      <c r="E6852" s="17">
        <v>0.80623842592592598</v>
      </c>
      <c r="F6852" s="1" t="s">
        <v>13780</v>
      </c>
    </row>
    <row r="6853" spans="2:6">
      <c r="B6853" s="1" t="s">
        <v>17497</v>
      </c>
      <c r="C6853" s="1">
        <v>1</v>
      </c>
      <c r="D6853" s="1" t="s">
        <v>13760</v>
      </c>
      <c r="E6853" s="17">
        <v>0.80625000000000002</v>
      </c>
      <c r="F6853" s="1" t="s">
        <v>13780</v>
      </c>
    </row>
    <row r="6854" spans="2:6">
      <c r="B6854" s="1" t="s">
        <v>17498</v>
      </c>
      <c r="C6854" s="1">
        <v>1</v>
      </c>
      <c r="D6854" s="1" t="s">
        <v>13687</v>
      </c>
      <c r="E6854" s="17">
        <v>0.80625000000000002</v>
      </c>
      <c r="F6854" s="1" t="s">
        <v>13780</v>
      </c>
    </row>
    <row r="6855" spans="2:6">
      <c r="B6855" s="1" t="s">
        <v>17499</v>
      </c>
      <c r="C6855" s="1">
        <v>1</v>
      </c>
      <c r="D6855" s="1" t="s">
        <v>3078</v>
      </c>
      <c r="E6855" s="17">
        <v>0.80627314814814799</v>
      </c>
      <c r="F6855" s="1" t="s">
        <v>13780</v>
      </c>
    </row>
    <row r="6856" spans="2:6">
      <c r="B6856" s="1" t="s">
        <v>17500</v>
      </c>
      <c r="C6856" s="1">
        <v>1</v>
      </c>
      <c r="D6856" s="1" t="s">
        <v>13687</v>
      </c>
      <c r="E6856" s="17">
        <v>0.806342592592593</v>
      </c>
      <c r="F6856" s="1" t="s">
        <v>13780</v>
      </c>
    </row>
    <row r="6857" spans="2:6">
      <c r="B6857" s="1" t="s">
        <v>17444</v>
      </c>
      <c r="C6857" s="1">
        <v>1</v>
      </c>
      <c r="D6857" s="1" t="s">
        <v>3095</v>
      </c>
      <c r="E6857" s="17">
        <v>0.806377314814815</v>
      </c>
      <c r="F6857" s="1" t="s">
        <v>13780</v>
      </c>
    </row>
    <row r="6858" spans="2:6">
      <c r="B6858" s="1" t="s">
        <v>17501</v>
      </c>
      <c r="C6858" s="1">
        <v>1</v>
      </c>
      <c r="D6858" s="1" t="s">
        <v>3095</v>
      </c>
      <c r="E6858" s="17">
        <v>0.80643518518518498</v>
      </c>
      <c r="F6858" s="1" t="s">
        <v>13780</v>
      </c>
    </row>
    <row r="6859" spans="2:6">
      <c r="B6859" s="1" t="s">
        <v>17502</v>
      </c>
      <c r="C6859" s="1">
        <v>1</v>
      </c>
      <c r="D6859" s="1" t="s">
        <v>13753</v>
      </c>
      <c r="E6859" s="17">
        <v>0.80659722222222197</v>
      </c>
      <c r="F6859" s="1" t="s">
        <v>13780</v>
      </c>
    </row>
    <row r="6860" spans="2:6">
      <c r="B6860" s="1" t="s">
        <v>17475</v>
      </c>
      <c r="C6860" s="1">
        <v>1</v>
      </c>
      <c r="D6860" s="1" t="s">
        <v>13762</v>
      </c>
      <c r="E6860" s="17">
        <v>0.80662037037037004</v>
      </c>
      <c r="F6860" s="1" t="s">
        <v>13780</v>
      </c>
    </row>
    <row r="6861" spans="2:6">
      <c r="B6861" s="1" t="s">
        <v>17371</v>
      </c>
      <c r="C6861" s="1">
        <v>1</v>
      </c>
      <c r="D6861" s="1" t="s">
        <v>3078</v>
      </c>
      <c r="E6861" s="17">
        <v>0.80665509259259305</v>
      </c>
      <c r="F6861" s="1" t="s">
        <v>13780</v>
      </c>
    </row>
    <row r="6862" spans="2:6">
      <c r="B6862" s="1" t="s">
        <v>17466</v>
      </c>
      <c r="C6862" s="1">
        <v>1</v>
      </c>
      <c r="D6862" s="1" t="s">
        <v>13746</v>
      </c>
      <c r="E6862" s="17">
        <v>0.80665509259259305</v>
      </c>
      <c r="F6862" s="1" t="s">
        <v>13780</v>
      </c>
    </row>
    <row r="6863" spans="2:6">
      <c r="B6863" s="1" t="s">
        <v>17503</v>
      </c>
      <c r="C6863" s="1">
        <v>1</v>
      </c>
      <c r="D6863" s="1" t="s">
        <v>13753</v>
      </c>
      <c r="E6863" s="17">
        <v>0.80667824074074101</v>
      </c>
      <c r="F6863" s="1" t="s">
        <v>13780</v>
      </c>
    </row>
    <row r="6864" spans="2:6">
      <c r="B6864" s="1" t="s">
        <v>15232</v>
      </c>
      <c r="C6864" s="1">
        <v>1</v>
      </c>
      <c r="D6864" s="1" t="s">
        <v>13746</v>
      </c>
      <c r="E6864" s="17">
        <v>0.80667824074074101</v>
      </c>
      <c r="F6864" s="1" t="s">
        <v>13780</v>
      </c>
    </row>
    <row r="6865" spans="2:6">
      <c r="B6865" s="1" t="s">
        <v>17265</v>
      </c>
      <c r="C6865" s="1">
        <v>1</v>
      </c>
      <c r="D6865" s="1" t="s">
        <v>3095</v>
      </c>
      <c r="E6865" s="17">
        <v>0.80667824074074101</v>
      </c>
      <c r="F6865" s="1" t="s">
        <v>13780</v>
      </c>
    </row>
    <row r="6866" spans="2:6">
      <c r="B6866" s="1" t="s">
        <v>17504</v>
      </c>
      <c r="C6866" s="1">
        <v>1</v>
      </c>
      <c r="D6866" s="1" t="s">
        <v>13753</v>
      </c>
      <c r="E6866" s="17">
        <v>0.80672453703703695</v>
      </c>
      <c r="F6866" s="1" t="s">
        <v>13780</v>
      </c>
    </row>
    <row r="6867" spans="2:6">
      <c r="B6867" s="1" t="s">
        <v>16662</v>
      </c>
      <c r="C6867" s="1">
        <v>1</v>
      </c>
      <c r="D6867" s="1" t="s">
        <v>13746</v>
      </c>
      <c r="E6867" s="17">
        <v>0.80672453703703695</v>
      </c>
      <c r="F6867" s="1" t="s">
        <v>13780</v>
      </c>
    </row>
    <row r="6868" spans="2:6">
      <c r="B6868" s="1" t="s">
        <v>17459</v>
      </c>
      <c r="C6868" s="1">
        <v>5</v>
      </c>
      <c r="D6868" s="1" t="s">
        <v>3078</v>
      </c>
      <c r="E6868" s="17">
        <v>0.80672453703703695</v>
      </c>
      <c r="F6868" s="1" t="s">
        <v>13780</v>
      </c>
    </row>
    <row r="6869" spans="2:6">
      <c r="B6869" s="1" t="s">
        <v>17505</v>
      </c>
      <c r="C6869" s="1">
        <v>1</v>
      </c>
      <c r="D6869" s="1" t="s">
        <v>13753</v>
      </c>
      <c r="E6869" s="17">
        <v>0.80675925925925895</v>
      </c>
      <c r="F6869" s="1" t="s">
        <v>13780</v>
      </c>
    </row>
    <row r="6870" spans="2:6">
      <c r="B6870" s="1" t="s">
        <v>17506</v>
      </c>
      <c r="C6870" s="1">
        <v>1</v>
      </c>
      <c r="D6870" s="1" t="s">
        <v>13753</v>
      </c>
      <c r="E6870" s="17">
        <v>0.80679398148148196</v>
      </c>
      <c r="F6870" s="1" t="s">
        <v>13780</v>
      </c>
    </row>
    <row r="6871" spans="2:6">
      <c r="B6871" s="1" t="s">
        <v>17458</v>
      </c>
      <c r="C6871" s="1">
        <v>1</v>
      </c>
      <c r="D6871" s="1" t="s">
        <v>3078</v>
      </c>
      <c r="E6871" s="17">
        <v>0.80679398148148196</v>
      </c>
      <c r="F6871" s="1" t="s">
        <v>13780</v>
      </c>
    </row>
    <row r="6872" spans="2:6">
      <c r="B6872" s="1" t="s">
        <v>17507</v>
      </c>
      <c r="C6872" s="1">
        <v>1</v>
      </c>
      <c r="D6872" s="1" t="s">
        <v>13760</v>
      </c>
      <c r="E6872" s="17">
        <v>0.806805555555556</v>
      </c>
      <c r="F6872" s="1" t="s">
        <v>13780</v>
      </c>
    </row>
    <row r="6873" spans="2:6">
      <c r="B6873" s="1" t="s">
        <v>17508</v>
      </c>
      <c r="C6873" s="1">
        <v>1</v>
      </c>
      <c r="D6873" s="1" t="s">
        <v>13753</v>
      </c>
      <c r="E6873" s="17">
        <v>0.80685185185185204</v>
      </c>
      <c r="F6873" s="1" t="s">
        <v>13780</v>
      </c>
    </row>
    <row r="6874" spans="2:6">
      <c r="B6874" s="1" t="s">
        <v>17509</v>
      </c>
      <c r="C6874" s="1">
        <v>1</v>
      </c>
      <c r="D6874" s="1" t="s">
        <v>13687</v>
      </c>
      <c r="E6874" s="17">
        <v>0.80706018518518496</v>
      </c>
      <c r="F6874" s="1" t="s">
        <v>13780</v>
      </c>
    </row>
    <row r="6875" spans="2:6">
      <c r="B6875" s="1" t="s">
        <v>17378</v>
      </c>
      <c r="C6875" s="1">
        <v>1</v>
      </c>
      <c r="D6875" s="1" t="s">
        <v>13746</v>
      </c>
      <c r="E6875" s="17">
        <v>0.807071759259259</v>
      </c>
      <c r="F6875" s="1" t="s">
        <v>13780</v>
      </c>
    </row>
    <row r="6876" spans="2:6">
      <c r="B6876" s="1" t="s">
        <v>17510</v>
      </c>
      <c r="C6876" s="1">
        <v>1</v>
      </c>
      <c r="D6876" s="1" t="s">
        <v>13753</v>
      </c>
      <c r="E6876" s="17">
        <v>0.80711805555555605</v>
      </c>
      <c r="F6876" s="1" t="s">
        <v>13780</v>
      </c>
    </row>
    <row r="6877" spans="2:6">
      <c r="B6877" s="1" t="s">
        <v>17447</v>
      </c>
      <c r="C6877" s="1">
        <v>1</v>
      </c>
      <c r="D6877" s="1" t="s">
        <v>13746</v>
      </c>
      <c r="E6877" s="17">
        <v>0.80714120370370401</v>
      </c>
      <c r="F6877" s="1" t="s">
        <v>13780</v>
      </c>
    </row>
    <row r="6878" spans="2:6">
      <c r="B6878" s="1" t="s">
        <v>17511</v>
      </c>
      <c r="C6878" s="1">
        <v>1</v>
      </c>
      <c r="D6878" s="1" t="s">
        <v>13753</v>
      </c>
      <c r="E6878" s="17">
        <v>0.80717592592592602</v>
      </c>
      <c r="F6878" s="1" t="s">
        <v>13780</v>
      </c>
    </row>
    <row r="6879" spans="2:6">
      <c r="B6879" s="1" t="s">
        <v>17512</v>
      </c>
      <c r="C6879" s="1">
        <v>1</v>
      </c>
      <c r="D6879" s="1" t="s">
        <v>13760</v>
      </c>
      <c r="E6879" s="17">
        <v>0.80718749999999995</v>
      </c>
      <c r="F6879" s="1" t="s">
        <v>13780</v>
      </c>
    </row>
    <row r="6880" spans="2:6">
      <c r="B6880" s="1" t="s">
        <v>15369</v>
      </c>
      <c r="C6880" s="1">
        <v>1</v>
      </c>
      <c r="D6880" s="1" t="s">
        <v>13746</v>
      </c>
      <c r="E6880" s="17">
        <v>0.80721064814814802</v>
      </c>
      <c r="F6880" s="1" t="s">
        <v>13780</v>
      </c>
    </row>
    <row r="6881" spans="2:6">
      <c r="B6881" s="1" t="s">
        <v>17379</v>
      </c>
      <c r="C6881" s="1">
        <v>1</v>
      </c>
      <c r="D6881" s="1" t="s">
        <v>13762</v>
      </c>
      <c r="E6881" s="17">
        <v>0.80723379629629599</v>
      </c>
      <c r="F6881" s="1" t="s">
        <v>13780</v>
      </c>
    </row>
    <row r="6882" spans="2:6">
      <c r="B6882" s="1" t="s">
        <v>17507</v>
      </c>
      <c r="C6882" s="1">
        <v>1</v>
      </c>
      <c r="D6882" s="1" t="s">
        <v>3095</v>
      </c>
      <c r="E6882" s="17">
        <v>0.80725694444444396</v>
      </c>
      <c r="F6882" s="1" t="s">
        <v>13780</v>
      </c>
    </row>
    <row r="6883" spans="2:6">
      <c r="B6883" s="1" t="s">
        <v>17513</v>
      </c>
      <c r="C6883" s="1">
        <v>1</v>
      </c>
      <c r="D6883" s="1" t="s">
        <v>13687</v>
      </c>
      <c r="E6883" s="17">
        <v>0.807268518518519</v>
      </c>
      <c r="F6883" s="1" t="s">
        <v>13780</v>
      </c>
    </row>
    <row r="6884" spans="2:6">
      <c r="B6884" s="1" t="s">
        <v>17477</v>
      </c>
      <c r="C6884" s="1">
        <v>1</v>
      </c>
      <c r="D6884" s="1" t="s">
        <v>13746</v>
      </c>
      <c r="E6884" s="17">
        <v>0.807268518518519</v>
      </c>
      <c r="F6884" s="1" t="s">
        <v>13780</v>
      </c>
    </row>
    <row r="6885" spans="2:6">
      <c r="B6885" s="1" t="s">
        <v>17514</v>
      </c>
      <c r="C6885" s="1">
        <v>1</v>
      </c>
      <c r="D6885" s="1" t="s">
        <v>13753</v>
      </c>
      <c r="E6885" s="17">
        <v>0.80728009259259303</v>
      </c>
      <c r="F6885" s="1" t="s">
        <v>13780</v>
      </c>
    </row>
    <row r="6886" spans="2:6">
      <c r="B6886" s="1" t="s">
        <v>17356</v>
      </c>
      <c r="C6886" s="1">
        <v>1</v>
      </c>
      <c r="D6886" s="1" t="s">
        <v>13746</v>
      </c>
      <c r="E6886" s="17">
        <v>0.80732638888888897</v>
      </c>
      <c r="F6886" s="1" t="s">
        <v>13780</v>
      </c>
    </row>
    <row r="6887" spans="2:6">
      <c r="B6887" s="1" t="s">
        <v>17515</v>
      </c>
      <c r="C6887" s="1">
        <v>1</v>
      </c>
      <c r="D6887" s="1" t="s">
        <v>13687</v>
      </c>
      <c r="E6887" s="17">
        <v>0.80733796296296301</v>
      </c>
      <c r="F6887" s="1" t="s">
        <v>13780</v>
      </c>
    </row>
    <row r="6888" spans="2:6">
      <c r="B6888" s="1" t="s">
        <v>17491</v>
      </c>
      <c r="C6888" s="1">
        <v>1</v>
      </c>
      <c r="D6888" s="1" t="s">
        <v>13746</v>
      </c>
      <c r="E6888" s="17">
        <v>0.80739583333333298</v>
      </c>
      <c r="F6888" s="1" t="s">
        <v>13780</v>
      </c>
    </row>
    <row r="6889" spans="2:6">
      <c r="B6889" s="1" t="s">
        <v>14881</v>
      </c>
      <c r="C6889" s="1">
        <v>1</v>
      </c>
      <c r="D6889" s="1" t="s">
        <v>3095</v>
      </c>
      <c r="E6889" s="17">
        <v>0.80741898148148195</v>
      </c>
      <c r="F6889" s="1" t="s">
        <v>13780</v>
      </c>
    </row>
    <row r="6890" spans="2:6">
      <c r="B6890" s="1" t="s">
        <v>17516</v>
      </c>
      <c r="C6890" s="1">
        <v>1</v>
      </c>
      <c r="D6890" s="1" t="s">
        <v>13760</v>
      </c>
      <c r="E6890" s="17">
        <v>0.80748842592592596</v>
      </c>
      <c r="F6890" s="1" t="s">
        <v>13780</v>
      </c>
    </row>
    <row r="6891" spans="2:6">
      <c r="B6891" s="1" t="s">
        <v>16811</v>
      </c>
      <c r="C6891" s="1">
        <v>1</v>
      </c>
      <c r="D6891" s="1" t="s">
        <v>3078</v>
      </c>
      <c r="E6891" s="17">
        <v>0.80754629629629604</v>
      </c>
      <c r="F6891" s="1" t="s">
        <v>13780</v>
      </c>
    </row>
    <row r="6892" spans="2:6">
      <c r="B6892" s="1" t="s">
        <v>17470</v>
      </c>
      <c r="C6892" s="1">
        <v>1</v>
      </c>
      <c r="D6892" s="1" t="s">
        <v>3078</v>
      </c>
      <c r="E6892" s="17">
        <v>0.80760416666666701</v>
      </c>
      <c r="F6892" s="1" t="s">
        <v>13780</v>
      </c>
    </row>
    <row r="6893" spans="2:6">
      <c r="B6893" s="1" t="s">
        <v>17517</v>
      </c>
      <c r="C6893" s="1">
        <v>1</v>
      </c>
      <c r="D6893" s="1" t="s">
        <v>13753</v>
      </c>
      <c r="E6893" s="17">
        <v>0.80761574074074105</v>
      </c>
      <c r="F6893" s="1" t="s">
        <v>13780</v>
      </c>
    </row>
    <row r="6894" spans="2:6">
      <c r="B6894" s="1" t="s">
        <v>15583</v>
      </c>
      <c r="C6894" s="1">
        <v>1</v>
      </c>
      <c r="D6894" s="1" t="s">
        <v>3095</v>
      </c>
      <c r="E6894" s="17">
        <v>0.80763888888888902</v>
      </c>
      <c r="F6894" s="1" t="s">
        <v>13780</v>
      </c>
    </row>
    <row r="6895" spans="2:6">
      <c r="B6895" s="1" t="s">
        <v>17471</v>
      </c>
      <c r="C6895" s="1">
        <v>1</v>
      </c>
      <c r="D6895" s="1" t="s">
        <v>3078</v>
      </c>
      <c r="E6895" s="17">
        <v>0.80765046296296295</v>
      </c>
      <c r="F6895" s="1" t="s">
        <v>13780</v>
      </c>
    </row>
    <row r="6896" spans="2:6">
      <c r="B6896" s="1" t="s">
        <v>17512</v>
      </c>
      <c r="C6896" s="1">
        <v>1</v>
      </c>
      <c r="D6896" s="1" t="s">
        <v>3077</v>
      </c>
      <c r="E6896" s="17">
        <v>0.807731481481481</v>
      </c>
      <c r="F6896" s="1" t="s">
        <v>13780</v>
      </c>
    </row>
    <row r="6897" spans="2:6">
      <c r="B6897" s="1" t="s">
        <v>17518</v>
      </c>
      <c r="C6897" s="1">
        <v>1</v>
      </c>
      <c r="D6897" s="1" t="s">
        <v>13760</v>
      </c>
      <c r="E6897" s="17">
        <v>0.80775462962962996</v>
      </c>
      <c r="F6897" s="1" t="s">
        <v>13780</v>
      </c>
    </row>
    <row r="6898" spans="2:6">
      <c r="B6898" s="1" t="s">
        <v>17478</v>
      </c>
      <c r="C6898" s="1">
        <v>1</v>
      </c>
      <c r="D6898" s="1" t="s">
        <v>3078</v>
      </c>
      <c r="E6898" s="17">
        <v>0.807766203703704</v>
      </c>
      <c r="F6898" s="1" t="s">
        <v>13780</v>
      </c>
    </row>
    <row r="6899" spans="2:6">
      <c r="B6899" s="1" t="s">
        <v>17519</v>
      </c>
      <c r="C6899" s="1">
        <v>1</v>
      </c>
      <c r="D6899" s="1" t="s">
        <v>13753</v>
      </c>
      <c r="E6899" s="17">
        <v>0.80777777777777804</v>
      </c>
      <c r="F6899" s="1" t="s">
        <v>13780</v>
      </c>
    </row>
    <row r="6900" spans="2:6">
      <c r="B6900" s="1" t="s">
        <v>17520</v>
      </c>
      <c r="C6900" s="1">
        <v>1</v>
      </c>
      <c r="D6900" s="1" t="s">
        <v>13753</v>
      </c>
      <c r="E6900" s="17">
        <v>0.80778935185185197</v>
      </c>
      <c r="F6900" s="1" t="s">
        <v>13780</v>
      </c>
    </row>
    <row r="6901" spans="2:6">
      <c r="B6901" s="1" t="s">
        <v>17521</v>
      </c>
      <c r="C6901" s="1">
        <v>1</v>
      </c>
      <c r="D6901" s="1" t="s">
        <v>13753</v>
      </c>
      <c r="E6901" s="17">
        <v>0.80782407407407397</v>
      </c>
      <c r="F6901" s="1" t="s">
        <v>13780</v>
      </c>
    </row>
    <row r="6902" spans="2:6">
      <c r="B6902" s="1" t="s">
        <v>17506</v>
      </c>
      <c r="C6902" s="1">
        <v>1</v>
      </c>
      <c r="D6902" s="1" t="s">
        <v>3095</v>
      </c>
      <c r="E6902" s="17">
        <v>0.80784722222222205</v>
      </c>
      <c r="F6902" s="1" t="s">
        <v>13780</v>
      </c>
    </row>
    <row r="6903" spans="2:6">
      <c r="B6903" s="1" t="s">
        <v>17522</v>
      </c>
      <c r="C6903" s="1">
        <v>1</v>
      </c>
      <c r="D6903" s="1" t="s">
        <v>3076</v>
      </c>
      <c r="E6903" s="17">
        <v>0.80787037037037002</v>
      </c>
      <c r="F6903" s="1" t="s">
        <v>13780</v>
      </c>
    </row>
    <row r="6904" spans="2:6">
      <c r="B6904" s="1" t="s">
        <v>17523</v>
      </c>
      <c r="C6904" s="1">
        <v>1</v>
      </c>
      <c r="D6904" s="1" t="s">
        <v>13753</v>
      </c>
      <c r="E6904" s="17">
        <v>0.80789351851851898</v>
      </c>
      <c r="F6904" s="1" t="s">
        <v>13780</v>
      </c>
    </row>
    <row r="6905" spans="2:6">
      <c r="B6905" s="1" t="s">
        <v>17075</v>
      </c>
      <c r="C6905" s="1">
        <v>1</v>
      </c>
      <c r="D6905" s="1" t="s">
        <v>3078</v>
      </c>
      <c r="E6905" s="17">
        <v>0.80789351851851898</v>
      </c>
      <c r="F6905" s="1" t="s">
        <v>13780</v>
      </c>
    </row>
    <row r="6906" spans="2:6">
      <c r="B6906" s="1" t="s">
        <v>17524</v>
      </c>
      <c r="C6906" s="1">
        <v>1</v>
      </c>
      <c r="D6906" s="1" t="s">
        <v>13687</v>
      </c>
      <c r="E6906" s="17">
        <v>0.80792824074074099</v>
      </c>
      <c r="F6906" s="1" t="s">
        <v>13780</v>
      </c>
    </row>
    <row r="6907" spans="2:6">
      <c r="B6907" s="1" t="s">
        <v>17500</v>
      </c>
      <c r="C6907" s="1">
        <v>1</v>
      </c>
      <c r="D6907" s="1" t="s">
        <v>13746</v>
      </c>
      <c r="E6907" s="17">
        <v>0.80796296296296299</v>
      </c>
      <c r="F6907" s="1" t="s">
        <v>13780</v>
      </c>
    </row>
    <row r="6908" spans="2:6">
      <c r="B6908" s="1" t="s">
        <v>17525</v>
      </c>
      <c r="C6908" s="1">
        <v>1</v>
      </c>
      <c r="D6908" s="1" t="s">
        <v>13753</v>
      </c>
      <c r="E6908" s="17">
        <v>0.80797453703703703</v>
      </c>
      <c r="F6908" s="1" t="s">
        <v>13780</v>
      </c>
    </row>
    <row r="6909" spans="2:6">
      <c r="B6909" s="1" t="s">
        <v>17486</v>
      </c>
      <c r="C6909" s="1">
        <v>1</v>
      </c>
      <c r="D6909" s="1" t="s">
        <v>3078</v>
      </c>
      <c r="E6909" s="17">
        <v>0.80798611111111096</v>
      </c>
      <c r="F6909" s="1" t="s">
        <v>13780</v>
      </c>
    </row>
    <row r="6910" spans="2:6">
      <c r="B6910" s="1" t="s">
        <v>17526</v>
      </c>
      <c r="C6910" s="1">
        <v>1</v>
      </c>
      <c r="D6910" s="1" t="s">
        <v>13687</v>
      </c>
      <c r="E6910" s="17">
        <v>0.80800925925925904</v>
      </c>
      <c r="F6910" s="1" t="s">
        <v>13780</v>
      </c>
    </row>
    <row r="6911" spans="2:6">
      <c r="B6911" s="1" t="s">
        <v>17527</v>
      </c>
      <c r="C6911" s="1">
        <v>1</v>
      </c>
      <c r="D6911" s="1" t="s">
        <v>13687</v>
      </c>
      <c r="E6911" s="17">
        <v>0.80802083333333297</v>
      </c>
      <c r="F6911" s="1" t="s">
        <v>13780</v>
      </c>
    </row>
    <row r="6912" spans="2:6">
      <c r="B6912" s="1" t="s">
        <v>17528</v>
      </c>
      <c r="C6912" s="1">
        <v>1</v>
      </c>
      <c r="D6912" s="1" t="s">
        <v>13687</v>
      </c>
      <c r="E6912" s="17">
        <v>0.80806712962963001</v>
      </c>
      <c r="F6912" s="1" t="s">
        <v>13780</v>
      </c>
    </row>
    <row r="6913" spans="2:6">
      <c r="B6913" s="1" t="s">
        <v>17529</v>
      </c>
      <c r="C6913" s="1">
        <v>1</v>
      </c>
      <c r="D6913" s="1" t="s">
        <v>13753</v>
      </c>
      <c r="E6913" s="17">
        <v>0.80807870370370405</v>
      </c>
      <c r="F6913" s="1" t="s">
        <v>13780</v>
      </c>
    </row>
    <row r="6914" spans="2:6">
      <c r="B6914" s="1" t="s">
        <v>17496</v>
      </c>
      <c r="C6914" s="1">
        <v>1</v>
      </c>
      <c r="D6914" s="1" t="s">
        <v>3078</v>
      </c>
      <c r="E6914" s="17">
        <v>0.80810185185185202</v>
      </c>
      <c r="F6914" s="1" t="s">
        <v>13780</v>
      </c>
    </row>
    <row r="6915" spans="2:6">
      <c r="B6915" s="1" t="s">
        <v>17530</v>
      </c>
      <c r="C6915" s="1">
        <v>1</v>
      </c>
      <c r="D6915" s="1" t="s">
        <v>13760</v>
      </c>
      <c r="E6915" s="17">
        <v>0.80812499999999998</v>
      </c>
      <c r="F6915" s="1" t="s">
        <v>13780</v>
      </c>
    </row>
    <row r="6916" spans="2:6">
      <c r="B6916" s="1" t="s">
        <v>17531</v>
      </c>
      <c r="C6916" s="1">
        <v>1</v>
      </c>
      <c r="D6916" s="1" t="s">
        <v>13753</v>
      </c>
      <c r="E6916" s="17">
        <v>0.80815972222222199</v>
      </c>
      <c r="F6916" s="1" t="s">
        <v>13780</v>
      </c>
    </row>
    <row r="6917" spans="2:6">
      <c r="B6917" s="1" t="s">
        <v>17494</v>
      </c>
      <c r="C6917" s="1">
        <v>1</v>
      </c>
      <c r="D6917" s="1" t="s">
        <v>3095</v>
      </c>
      <c r="E6917" s="17">
        <v>0.80815972222222199</v>
      </c>
      <c r="F6917" s="1" t="s">
        <v>13780</v>
      </c>
    </row>
    <row r="6918" spans="2:6">
      <c r="B6918" s="1" t="s">
        <v>15509</v>
      </c>
      <c r="C6918" s="1">
        <v>1</v>
      </c>
      <c r="D6918" s="1" t="s">
        <v>3095</v>
      </c>
      <c r="E6918" s="17">
        <v>0.80820601851851803</v>
      </c>
      <c r="F6918" s="1" t="s">
        <v>13780</v>
      </c>
    </row>
    <row r="6919" spans="2:6">
      <c r="B6919" s="1" t="s">
        <v>17532</v>
      </c>
      <c r="C6919" s="1">
        <v>1</v>
      </c>
      <c r="D6919" s="1" t="s">
        <v>13687</v>
      </c>
      <c r="E6919" s="17">
        <v>0.808263888888889</v>
      </c>
      <c r="F6919" s="1" t="s">
        <v>13780</v>
      </c>
    </row>
    <row r="6920" spans="2:6">
      <c r="B6920" s="1" t="s">
        <v>17524</v>
      </c>
      <c r="C6920" s="1">
        <v>1</v>
      </c>
      <c r="D6920" s="1" t="s">
        <v>3095</v>
      </c>
      <c r="E6920" s="17">
        <v>0.808263888888889</v>
      </c>
      <c r="F6920" s="1" t="s">
        <v>13780</v>
      </c>
    </row>
    <row r="6921" spans="2:6">
      <c r="B6921" s="1" t="s">
        <v>17490</v>
      </c>
      <c r="C6921" s="1">
        <v>1</v>
      </c>
      <c r="D6921" s="1" t="s">
        <v>3095</v>
      </c>
      <c r="E6921" s="17">
        <v>0.80832175925925898</v>
      </c>
      <c r="F6921" s="1" t="s">
        <v>13780</v>
      </c>
    </row>
    <row r="6922" spans="2:6">
      <c r="B6922" s="1" t="s">
        <v>17533</v>
      </c>
      <c r="C6922" s="1">
        <v>1</v>
      </c>
      <c r="D6922" s="1" t="s">
        <v>13760</v>
      </c>
      <c r="E6922" s="17">
        <v>0.80842592592592599</v>
      </c>
      <c r="F6922" s="1" t="s">
        <v>13780</v>
      </c>
    </row>
    <row r="6923" spans="2:6">
      <c r="B6923" s="1" t="s">
        <v>17534</v>
      </c>
      <c r="C6923" s="1">
        <v>1</v>
      </c>
      <c r="D6923" s="1" t="s">
        <v>13760</v>
      </c>
      <c r="E6923" s="17">
        <v>0.80847222222222204</v>
      </c>
      <c r="F6923" s="1" t="s">
        <v>13780</v>
      </c>
    </row>
    <row r="6924" spans="2:6">
      <c r="B6924" s="1" t="s">
        <v>17448</v>
      </c>
      <c r="C6924" s="1">
        <v>1</v>
      </c>
      <c r="D6924" s="1" t="s">
        <v>13746</v>
      </c>
      <c r="E6924" s="17">
        <v>0.80856481481481501</v>
      </c>
      <c r="F6924" s="1" t="s">
        <v>13780</v>
      </c>
    </row>
    <row r="6925" spans="2:6">
      <c r="B6925" s="1" t="s">
        <v>17502</v>
      </c>
      <c r="C6925" s="1">
        <v>1</v>
      </c>
      <c r="D6925" s="1" t="s">
        <v>3095</v>
      </c>
      <c r="E6925" s="17">
        <v>0.80857638888888905</v>
      </c>
      <c r="F6925" s="1" t="s">
        <v>13780</v>
      </c>
    </row>
    <row r="6926" spans="2:6">
      <c r="B6926" s="1" t="s">
        <v>13811</v>
      </c>
      <c r="C6926" s="1">
        <v>1</v>
      </c>
      <c r="D6926" s="1" t="s">
        <v>3078</v>
      </c>
      <c r="E6926" s="17">
        <v>0.80869212962963</v>
      </c>
      <c r="F6926" s="1" t="s">
        <v>13780</v>
      </c>
    </row>
    <row r="6927" spans="2:6">
      <c r="B6927" s="1" t="s">
        <v>17493</v>
      </c>
      <c r="C6927" s="1">
        <v>1</v>
      </c>
      <c r="D6927" s="1" t="s">
        <v>13762</v>
      </c>
      <c r="E6927" s="17">
        <v>0.80869212962963</v>
      </c>
      <c r="F6927" s="1" t="s">
        <v>13780</v>
      </c>
    </row>
    <row r="6928" spans="2:6">
      <c r="B6928" s="1" t="s">
        <v>17532</v>
      </c>
      <c r="C6928" s="1">
        <v>1</v>
      </c>
      <c r="D6928" s="1" t="s">
        <v>3095</v>
      </c>
      <c r="E6928" s="17">
        <v>0.80869212962963</v>
      </c>
      <c r="F6928" s="1" t="s">
        <v>13780</v>
      </c>
    </row>
    <row r="6929" spans="2:6">
      <c r="B6929" s="1" t="s">
        <v>17535</v>
      </c>
      <c r="C6929" s="1">
        <v>1</v>
      </c>
      <c r="D6929" s="1" t="s">
        <v>13687</v>
      </c>
      <c r="E6929" s="17">
        <v>0.80870370370370404</v>
      </c>
      <c r="F6929" s="1" t="s">
        <v>13780</v>
      </c>
    </row>
    <row r="6930" spans="2:6">
      <c r="B6930" s="1" t="s">
        <v>17517</v>
      </c>
      <c r="C6930" s="1">
        <v>1</v>
      </c>
      <c r="D6930" s="1" t="s">
        <v>3078</v>
      </c>
      <c r="E6930" s="17">
        <v>0.808726851851852</v>
      </c>
      <c r="F6930" s="1" t="s">
        <v>13780</v>
      </c>
    </row>
    <row r="6931" spans="2:6">
      <c r="B6931" s="1" t="s">
        <v>15168</v>
      </c>
      <c r="C6931" s="1">
        <v>1</v>
      </c>
      <c r="D6931" s="1" t="s">
        <v>13762</v>
      </c>
      <c r="E6931" s="17">
        <v>0.80873842592592604</v>
      </c>
      <c r="F6931" s="1" t="s">
        <v>13780</v>
      </c>
    </row>
    <row r="6932" spans="2:6">
      <c r="B6932" s="1" t="s">
        <v>17526</v>
      </c>
      <c r="C6932" s="1">
        <v>1</v>
      </c>
      <c r="D6932" s="1" t="s">
        <v>3095</v>
      </c>
      <c r="E6932" s="17">
        <v>0.80873842592592604</v>
      </c>
      <c r="F6932" s="1" t="s">
        <v>13780</v>
      </c>
    </row>
    <row r="6933" spans="2:6">
      <c r="B6933" s="1" t="s">
        <v>17536</v>
      </c>
      <c r="C6933" s="1">
        <v>1</v>
      </c>
      <c r="D6933" s="1" t="s">
        <v>13687</v>
      </c>
      <c r="E6933" s="17">
        <v>0.80878472222222197</v>
      </c>
      <c r="F6933" s="1" t="s">
        <v>13780</v>
      </c>
    </row>
    <row r="6934" spans="2:6">
      <c r="B6934" s="1" t="s">
        <v>15364</v>
      </c>
      <c r="C6934" s="1">
        <v>1</v>
      </c>
      <c r="D6934" s="1" t="s">
        <v>13746</v>
      </c>
      <c r="E6934" s="17">
        <v>0.80878472222222197</v>
      </c>
      <c r="F6934" s="1" t="s">
        <v>13780</v>
      </c>
    </row>
    <row r="6935" spans="2:6">
      <c r="B6935" s="1" t="s">
        <v>17527</v>
      </c>
      <c r="C6935" s="1">
        <v>1</v>
      </c>
      <c r="D6935" s="1" t="s">
        <v>3095</v>
      </c>
      <c r="E6935" s="17">
        <v>0.80880787037037005</v>
      </c>
      <c r="F6935" s="1" t="s">
        <v>13780</v>
      </c>
    </row>
    <row r="6936" spans="2:6">
      <c r="B6936" s="1" t="s">
        <v>17537</v>
      </c>
      <c r="C6936" s="1">
        <v>1</v>
      </c>
      <c r="D6936" s="1" t="s">
        <v>3076</v>
      </c>
      <c r="E6936" s="17">
        <v>0.80883101851851802</v>
      </c>
      <c r="F6936" s="1" t="s">
        <v>13780</v>
      </c>
    </row>
    <row r="6937" spans="2:6">
      <c r="B6937" s="1" t="s">
        <v>17538</v>
      </c>
      <c r="C6937" s="1">
        <v>1</v>
      </c>
      <c r="D6937" s="1" t="s">
        <v>13753</v>
      </c>
      <c r="E6937" s="17">
        <v>0.80887731481481495</v>
      </c>
      <c r="F6937" s="1" t="s">
        <v>13780</v>
      </c>
    </row>
    <row r="6938" spans="2:6">
      <c r="B6938" s="1" t="s">
        <v>17485</v>
      </c>
      <c r="C6938" s="1">
        <v>1</v>
      </c>
      <c r="D6938" s="1" t="s">
        <v>3095</v>
      </c>
      <c r="E6938" s="17">
        <v>0.80887731481481495</v>
      </c>
      <c r="F6938" s="1" t="s">
        <v>13780</v>
      </c>
    </row>
    <row r="6939" spans="2:6">
      <c r="B6939" s="1" t="s">
        <v>17539</v>
      </c>
      <c r="C6939" s="1">
        <v>1</v>
      </c>
      <c r="D6939" s="1" t="s">
        <v>13753</v>
      </c>
      <c r="E6939" s="17">
        <v>0.80891203703703696</v>
      </c>
      <c r="F6939" s="1" t="s">
        <v>13780</v>
      </c>
    </row>
    <row r="6940" spans="2:6">
      <c r="B6940" s="1" t="s">
        <v>17540</v>
      </c>
      <c r="C6940" s="1">
        <v>1</v>
      </c>
      <c r="D6940" s="1" t="s">
        <v>13753</v>
      </c>
      <c r="E6940" s="17">
        <v>0.808958333333333</v>
      </c>
      <c r="F6940" s="1" t="s">
        <v>13780</v>
      </c>
    </row>
    <row r="6941" spans="2:6">
      <c r="B6941" s="1" t="s">
        <v>17541</v>
      </c>
      <c r="C6941" s="1">
        <v>1</v>
      </c>
      <c r="D6941" s="1" t="s">
        <v>13753</v>
      </c>
      <c r="E6941" s="17">
        <v>0.80905092592592598</v>
      </c>
      <c r="F6941" s="1" t="s">
        <v>13780</v>
      </c>
    </row>
    <row r="6942" spans="2:6">
      <c r="B6942" s="1" t="s">
        <v>17542</v>
      </c>
      <c r="C6942" s="1">
        <v>1</v>
      </c>
      <c r="D6942" s="1" t="s">
        <v>13687</v>
      </c>
      <c r="E6942" s="17">
        <v>0.80908564814814798</v>
      </c>
      <c r="F6942" s="1" t="s">
        <v>13780</v>
      </c>
    </row>
    <row r="6943" spans="2:6">
      <c r="B6943" s="1" t="s">
        <v>17505</v>
      </c>
      <c r="C6943" s="1">
        <v>1</v>
      </c>
      <c r="D6943" s="1" t="s">
        <v>3095</v>
      </c>
      <c r="E6943" s="17">
        <v>0.80912037037036999</v>
      </c>
      <c r="F6943" s="1" t="s">
        <v>13780</v>
      </c>
    </row>
    <row r="6944" spans="2:6">
      <c r="B6944" s="1" t="s">
        <v>16345</v>
      </c>
      <c r="C6944" s="1">
        <v>3</v>
      </c>
      <c r="D6944" s="1" t="s">
        <v>13762</v>
      </c>
      <c r="E6944" s="17">
        <v>0.80920138888888904</v>
      </c>
      <c r="F6944" s="1" t="s">
        <v>13780</v>
      </c>
    </row>
    <row r="6945" spans="2:6">
      <c r="B6945" s="1" t="s">
        <v>17543</v>
      </c>
      <c r="C6945" s="1">
        <v>1</v>
      </c>
      <c r="D6945" s="1" t="s">
        <v>13687</v>
      </c>
      <c r="E6945" s="17">
        <v>0.80921296296296297</v>
      </c>
      <c r="F6945" s="1" t="s">
        <v>13780</v>
      </c>
    </row>
    <row r="6946" spans="2:6">
      <c r="B6946" s="1" t="s">
        <v>17544</v>
      </c>
      <c r="C6946" s="1">
        <v>1</v>
      </c>
      <c r="D6946" s="1" t="s">
        <v>13753</v>
      </c>
      <c r="E6946" s="17">
        <v>0.80927083333333305</v>
      </c>
      <c r="F6946" s="1" t="s">
        <v>13780</v>
      </c>
    </row>
    <row r="6947" spans="2:6">
      <c r="B6947" s="1" t="s">
        <v>17483</v>
      </c>
      <c r="C6947" s="1">
        <v>1</v>
      </c>
      <c r="D6947" s="1" t="s">
        <v>13762</v>
      </c>
      <c r="E6947" s="17">
        <v>0.80928240740740698</v>
      </c>
      <c r="F6947" s="1" t="s">
        <v>13780</v>
      </c>
    </row>
    <row r="6948" spans="2:6">
      <c r="B6948" s="1" t="s">
        <v>17534</v>
      </c>
      <c r="C6948" s="1">
        <v>1</v>
      </c>
      <c r="D6948" s="1" t="s">
        <v>3095</v>
      </c>
      <c r="E6948" s="17">
        <v>0.80931712962962998</v>
      </c>
      <c r="F6948" s="1" t="s">
        <v>13780</v>
      </c>
    </row>
    <row r="6949" spans="2:6">
      <c r="B6949" s="1" t="s">
        <v>17545</v>
      </c>
      <c r="C6949" s="1">
        <v>1</v>
      </c>
      <c r="D6949" s="1" t="s">
        <v>13753</v>
      </c>
      <c r="E6949" s="17">
        <v>0.80938657407407399</v>
      </c>
      <c r="F6949" s="1" t="s">
        <v>13780</v>
      </c>
    </row>
    <row r="6950" spans="2:6">
      <c r="B6950" s="1" t="s">
        <v>17508</v>
      </c>
      <c r="C6950" s="1">
        <v>1</v>
      </c>
      <c r="D6950" s="1" t="s">
        <v>3095</v>
      </c>
      <c r="E6950" s="17">
        <v>0.80938657407407399</v>
      </c>
      <c r="F6950" s="1" t="s">
        <v>13780</v>
      </c>
    </row>
    <row r="6951" spans="2:6">
      <c r="B6951" s="1" t="s">
        <v>17542</v>
      </c>
      <c r="C6951" s="1">
        <v>1</v>
      </c>
      <c r="D6951" s="1" t="s">
        <v>13746</v>
      </c>
      <c r="E6951" s="17">
        <v>0.80943287037037004</v>
      </c>
      <c r="F6951" s="1" t="s">
        <v>13780</v>
      </c>
    </row>
    <row r="6952" spans="2:6">
      <c r="B6952" s="1" t="s">
        <v>17511</v>
      </c>
      <c r="C6952" s="1">
        <v>1</v>
      </c>
      <c r="D6952" s="1" t="s">
        <v>3095</v>
      </c>
      <c r="E6952" s="17">
        <v>0.80946759259259304</v>
      </c>
      <c r="F6952" s="1" t="s">
        <v>13780</v>
      </c>
    </row>
    <row r="6953" spans="2:6">
      <c r="B6953" s="1" t="s">
        <v>17429</v>
      </c>
      <c r="C6953" s="1">
        <v>1</v>
      </c>
      <c r="D6953" s="1" t="s">
        <v>3078</v>
      </c>
      <c r="E6953" s="17">
        <v>0.80953703703703705</v>
      </c>
      <c r="F6953" s="1" t="s">
        <v>13780</v>
      </c>
    </row>
    <row r="6954" spans="2:6">
      <c r="B6954" s="1" t="s">
        <v>17310</v>
      </c>
      <c r="C6954" s="1">
        <v>1</v>
      </c>
      <c r="D6954" s="1" t="s">
        <v>3095</v>
      </c>
      <c r="E6954" s="17">
        <v>0.80954861111111098</v>
      </c>
      <c r="F6954" s="1" t="s">
        <v>13780</v>
      </c>
    </row>
    <row r="6955" spans="2:6">
      <c r="B6955" s="1" t="s">
        <v>17546</v>
      </c>
      <c r="C6955" s="1">
        <v>1</v>
      </c>
      <c r="D6955" s="1" t="s">
        <v>13687</v>
      </c>
      <c r="E6955" s="17">
        <v>0.80956018518518502</v>
      </c>
      <c r="F6955" s="1" t="s">
        <v>13780</v>
      </c>
    </row>
    <row r="6956" spans="2:6">
      <c r="B6956" s="1" t="s">
        <v>17536</v>
      </c>
      <c r="C6956" s="1">
        <v>1</v>
      </c>
      <c r="D6956" s="1" t="s">
        <v>3078</v>
      </c>
      <c r="E6956" s="17">
        <v>0.80957175925925895</v>
      </c>
      <c r="F6956" s="1" t="s">
        <v>13780</v>
      </c>
    </row>
    <row r="6957" spans="2:6">
      <c r="B6957" s="1" t="s">
        <v>17509</v>
      </c>
      <c r="C6957" s="1">
        <v>1</v>
      </c>
      <c r="D6957" s="1" t="s">
        <v>3077</v>
      </c>
      <c r="E6957" s="17">
        <v>0.80958333333333299</v>
      </c>
      <c r="F6957" s="1" t="s">
        <v>13780</v>
      </c>
    </row>
    <row r="6958" spans="2:6">
      <c r="B6958" s="1" t="s">
        <v>17521</v>
      </c>
      <c r="C6958" s="1">
        <v>1</v>
      </c>
      <c r="D6958" s="1" t="s">
        <v>3095</v>
      </c>
      <c r="E6958" s="17">
        <v>0.80962962962963003</v>
      </c>
      <c r="F6958" s="1" t="s">
        <v>13780</v>
      </c>
    </row>
    <row r="6959" spans="2:6">
      <c r="B6959" s="1" t="s">
        <v>17547</v>
      </c>
      <c r="C6959" s="1">
        <v>5</v>
      </c>
      <c r="D6959" s="1" t="s">
        <v>13753</v>
      </c>
      <c r="E6959" s="17">
        <v>0.80964120370370396</v>
      </c>
      <c r="F6959" s="1" t="s">
        <v>13780</v>
      </c>
    </row>
    <row r="6960" spans="2:6">
      <c r="B6960" s="1" t="s">
        <v>17548</v>
      </c>
      <c r="C6960" s="1">
        <v>1</v>
      </c>
      <c r="D6960" s="1" t="s">
        <v>13760</v>
      </c>
      <c r="E6960" s="17">
        <v>0.80964120370370396</v>
      </c>
      <c r="F6960" s="1" t="s">
        <v>13780</v>
      </c>
    </row>
    <row r="6961" spans="2:6">
      <c r="B6961" s="1" t="s">
        <v>17549</v>
      </c>
      <c r="C6961" s="1">
        <v>1</v>
      </c>
      <c r="D6961" s="1" t="s">
        <v>13760</v>
      </c>
      <c r="E6961" s="17">
        <v>0.80966435185185204</v>
      </c>
      <c r="F6961" s="1" t="s">
        <v>13780</v>
      </c>
    </row>
    <row r="6962" spans="2:6">
      <c r="B6962" s="1" t="s">
        <v>17525</v>
      </c>
      <c r="C6962" s="1">
        <v>1</v>
      </c>
      <c r="D6962" s="1" t="s">
        <v>3095</v>
      </c>
      <c r="E6962" s="17">
        <v>0.8096875</v>
      </c>
      <c r="F6962" s="1" t="s">
        <v>13780</v>
      </c>
    </row>
    <row r="6963" spans="2:6">
      <c r="B6963" s="1" t="s">
        <v>17374</v>
      </c>
      <c r="C6963" s="1">
        <v>1</v>
      </c>
      <c r="D6963" s="1" t="s">
        <v>13746</v>
      </c>
      <c r="E6963" s="17">
        <v>0.80971064814814797</v>
      </c>
      <c r="F6963" s="1" t="s">
        <v>13780</v>
      </c>
    </row>
    <row r="6964" spans="2:6">
      <c r="B6964" s="1" t="s">
        <v>17510</v>
      </c>
      <c r="C6964" s="1">
        <v>1</v>
      </c>
      <c r="D6964" s="1" t="s">
        <v>3077</v>
      </c>
      <c r="E6964" s="17">
        <v>0.80973379629629605</v>
      </c>
      <c r="F6964" s="1" t="s">
        <v>13780</v>
      </c>
    </row>
    <row r="6965" spans="2:6">
      <c r="B6965" s="1" t="s">
        <v>17550</v>
      </c>
      <c r="C6965" s="1">
        <v>1</v>
      </c>
      <c r="D6965" s="1" t="s">
        <v>13760</v>
      </c>
      <c r="E6965" s="17">
        <v>0.80979166666666702</v>
      </c>
      <c r="F6965" s="1" t="s">
        <v>13780</v>
      </c>
    </row>
    <row r="6966" spans="2:6">
      <c r="B6966" s="1" t="s">
        <v>17551</v>
      </c>
      <c r="C6966" s="1">
        <v>1</v>
      </c>
      <c r="D6966" s="1" t="s">
        <v>13753</v>
      </c>
      <c r="E6966" s="17">
        <v>0.80987268518518496</v>
      </c>
      <c r="F6966" s="1" t="s">
        <v>13780</v>
      </c>
    </row>
    <row r="6967" spans="2:6">
      <c r="B6967" s="1" t="s">
        <v>17539</v>
      </c>
      <c r="C6967" s="1">
        <v>1</v>
      </c>
      <c r="D6967" s="1" t="s">
        <v>3095</v>
      </c>
      <c r="E6967" s="17">
        <v>0.80987268518518496</v>
      </c>
      <c r="F6967" s="1" t="s">
        <v>13780</v>
      </c>
    </row>
    <row r="6968" spans="2:6">
      <c r="B6968" s="1" t="s">
        <v>17552</v>
      </c>
      <c r="C6968" s="1">
        <v>1</v>
      </c>
      <c r="D6968" s="1" t="s">
        <v>13753</v>
      </c>
      <c r="E6968" s="17">
        <v>0.80989583333333304</v>
      </c>
      <c r="F6968" s="1" t="s">
        <v>13780</v>
      </c>
    </row>
    <row r="6969" spans="2:6">
      <c r="B6969" s="1" t="s">
        <v>17519</v>
      </c>
      <c r="C6969" s="1">
        <v>1</v>
      </c>
      <c r="D6969" s="1" t="s">
        <v>3077</v>
      </c>
      <c r="E6969" s="17">
        <v>0.81</v>
      </c>
      <c r="F6969" s="1" t="s">
        <v>13780</v>
      </c>
    </row>
    <row r="6970" spans="2:6">
      <c r="B6970" s="1" t="s">
        <v>14555</v>
      </c>
      <c r="C6970" s="1">
        <v>1</v>
      </c>
      <c r="D6970" s="1" t="s">
        <v>3095</v>
      </c>
      <c r="E6970" s="17">
        <v>0.81001157407407398</v>
      </c>
      <c r="F6970" s="1" t="s">
        <v>13780</v>
      </c>
    </row>
    <row r="6971" spans="2:6">
      <c r="B6971" s="1" t="s">
        <v>17553</v>
      </c>
      <c r="C6971" s="1">
        <v>1</v>
      </c>
      <c r="D6971" s="1" t="s">
        <v>13760</v>
      </c>
      <c r="E6971" s="17">
        <v>0.81002314814814802</v>
      </c>
      <c r="F6971" s="1" t="s">
        <v>13780</v>
      </c>
    </row>
    <row r="6972" spans="2:6">
      <c r="B6972" s="1" t="s">
        <v>17546</v>
      </c>
      <c r="C6972" s="1">
        <v>1</v>
      </c>
      <c r="D6972" s="1" t="s">
        <v>3095</v>
      </c>
      <c r="E6972" s="17">
        <v>0.81004629629629599</v>
      </c>
      <c r="F6972" s="1" t="s">
        <v>13780</v>
      </c>
    </row>
    <row r="6973" spans="2:6">
      <c r="B6973" s="1" t="s">
        <v>17463</v>
      </c>
      <c r="C6973" s="1">
        <v>1</v>
      </c>
      <c r="D6973" s="1" t="s">
        <v>13762</v>
      </c>
      <c r="E6973" s="17">
        <v>0.81008101851851899</v>
      </c>
      <c r="F6973" s="1" t="s">
        <v>13780</v>
      </c>
    </row>
    <row r="6974" spans="2:6">
      <c r="B6974" s="1" t="s">
        <v>17376</v>
      </c>
      <c r="C6974" s="1">
        <v>1</v>
      </c>
      <c r="D6974" s="1" t="s">
        <v>3095</v>
      </c>
      <c r="E6974" s="17">
        <v>0.81010416666666696</v>
      </c>
      <c r="F6974" s="1" t="s">
        <v>13780</v>
      </c>
    </row>
    <row r="6975" spans="2:6">
      <c r="B6975" s="1" t="s">
        <v>17554</v>
      </c>
      <c r="C6975" s="1">
        <v>1</v>
      </c>
      <c r="D6975" s="1" t="s">
        <v>13753</v>
      </c>
      <c r="E6975" s="17">
        <v>0.810115740740741</v>
      </c>
      <c r="F6975" s="1" t="s">
        <v>13780</v>
      </c>
    </row>
    <row r="6976" spans="2:6">
      <c r="B6976" s="1" t="s">
        <v>17533</v>
      </c>
      <c r="C6976" s="1">
        <v>1</v>
      </c>
      <c r="D6976" s="1" t="s">
        <v>3077</v>
      </c>
      <c r="E6976" s="17">
        <v>0.81012731481481504</v>
      </c>
      <c r="F6976" s="1" t="s">
        <v>13780</v>
      </c>
    </row>
    <row r="6977" spans="2:6">
      <c r="B6977" s="1" t="s">
        <v>17555</v>
      </c>
      <c r="C6977" s="1">
        <v>1</v>
      </c>
      <c r="D6977" s="1" t="s">
        <v>3076</v>
      </c>
      <c r="E6977" s="17">
        <v>0.810150462962963</v>
      </c>
      <c r="F6977" s="1" t="s">
        <v>13780</v>
      </c>
    </row>
    <row r="6978" spans="2:6">
      <c r="B6978" s="1" t="s">
        <v>17556</v>
      </c>
      <c r="C6978" s="1">
        <v>1</v>
      </c>
      <c r="D6978" s="1" t="s">
        <v>13753</v>
      </c>
      <c r="E6978" s="17">
        <v>0.81016203703703704</v>
      </c>
      <c r="F6978" s="1" t="s">
        <v>13780</v>
      </c>
    </row>
    <row r="6979" spans="2:6">
      <c r="B6979" s="1" t="s">
        <v>17557</v>
      </c>
      <c r="C6979" s="1">
        <v>1</v>
      </c>
      <c r="D6979" s="1" t="s">
        <v>13753</v>
      </c>
      <c r="E6979" s="17">
        <v>0.81020833333333298</v>
      </c>
      <c r="F6979" s="1" t="s">
        <v>13780</v>
      </c>
    </row>
    <row r="6980" spans="2:6">
      <c r="B6980" s="1" t="s">
        <v>17545</v>
      </c>
      <c r="C6980" s="1">
        <v>1</v>
      </c>
      <c r="D6980" s="1" t="s">
        <v>13746</v>
      </c>
      <c r="E6980" s="17">
        <v>0.81020833333333298</v>
      </c>
      <c r="F6980" s="1" t="s">
        <v>13780</v>
      </c>
    </row>
    <row r="6981" spans="2:6">
      <c r="B6981" s="1" t="s">
        <v>17558</v>
      </c>
      <c r="C6981" s="1">
        <v>1</v>
      </c>
      <c r="D6981" s="1" t="s">
        <v>13753</v>
      </c>
      <c r="E6981" s="17">
        <v>0.81023148148148105</v>
      </c>
      <c r="F6981" s="1" t="s">
        <v>13780</v>
      </c>
    </row>
    <row r="6982" spans="2:6">
      <c r="B6982" s="1" t="s">
        <v>17456</v>
      </c>
      <c r="C6982" s="1">
        <v>1</v>
      </c>
      <c r="D6982" s="1" t="s">
        <v>3077</v>
      </c>
      <c r="E6982" s="17">
        <v>0.81023148148148105</v>
      </c>
      <c r="F6982" s="1" t="s">
        <v>13780</v>
      </c>
    </row>
    <row r="6983" spans="2:6">
      <c r="B6983" s="1" t="s">
        <v>17559</v>
      </c>
      <c r="C6983" s="1">
        <v>1</v>
      </c>
      <c r="D6983" s="1" t="s">
        <v>13687</v>
      </c>
      <c r="E6983" s="17">
        <v>0.81027777777777799</v>
      </c>
      <c r="F6983" s="1" t="s">
        <v>13780</v>
      </c>
    </row>
    <row r="6984" spans="2:6">
      <c r="B6984" s="1" t="s">
        <v>17553</v>
      </c>
      <c r="C6984" s="1">
        <v>1</v>
      </c>
      <c r="D6984" s="1" t="s">
        <v>3077</v>
      </c>
      <c r="E6984" s="17">
        <v>0.81027777777777799</v>
      </c>
      <c r="F6984" s="1" t="s">
        <v>13780</v>
      </c>
    </row>
    <row r="6985" spans="2:6">
      <c r="B6985" s="1" t="s">
        <v>17560</v>
      </c>
      <c r="C6985" s="1">
        <v>1</v>
      </c>
      <c r="D6985" s="1" t="s">
        <v>13753</v>
      </c>
      <c r="E6985" s="17">
        <v>0.810381944444444</v>
      </c>
      <c r="F6985" s="1" t="s">
        <v>13780</v>
      </c>
    </row>
    <row r="6986" spans="2:6">
      <c r="B6986" s="1" t="s">
        <v>17561</v>
      </c>
      <c r="C6986" s="1">
        <v>1</v>
      </c>
      <c r="D6986" s="1" t="s">
        <v>13753</v>
      </c>
      <c r="E6986" s="17">
        <v>0.81041666666666701</v>
      </c>
      <c r="F6986" s="1" t="s">
        <v>13780</v>
      </c>
    </row>
    <row r="6987" spans="2:6">
      <c r="B6987" s="1" t="s">
        <v>17529</v>
      </c>
      <c r="C6987" s="1">
        <v>1</v>
      </c>
      <c r="D6987" s="1" t="s">
        <v>13762</v>
      </c>
      <c r="E6987" s="17">
        <v>0.81043981481481497</v>
      </c>
      <c r="F6987" s="1" t="s">
        <v>13780</v>
      </c>
    </row>
    <row r="6988" spans="2:6">
      <c r="B6988" s="1" t="s">
        <v>17562</v>
      </c>
      <c r="C6988" s="1">
        <v>1</v>
      </c>
      <c r="D6988" s="1" t="s">
        <v>13753</v>
      </c>
      <c r="E6988" s="17">
        <v>0.81046296296296305</v>
      </c>
      <c r="F6988" s="1" t="s">
        <v>13780</v>
      </c>
    </row>
    <row r="6989" spans="2:6">
      <c r="B6989" s="1" t="s">
        <v>16671</v>
      </c>
      <c r="C6989" s="1">
        <v>5</v>
      </c>
      <c r="D6989" s="1" t="s">
        <v>3078</v>
      </c>
      <c r="E6989" s="17">
        <v>0.81047453703703698</v>
      </c>
      <c r="F6989" s="1" t="s">
        <v>13780</v>
      </c>
    </row>
    <row r="6990" spans="2:6">
      <c r="B6990" s="1" t="s">
        <v>17504</v>
      </c>
      <c r="C6990" s="1">
        <v>1</v>
      </c>
      <c r="D6990" s="1" t="s">
        <v>3077</v>
      </c>
      <c r="E6990" s="17">
        <v>0.81047453703703698</v>
      </c>
      <c r="F6990" s="1" t="s">
        <v>13780</v>
      </c>
    </row>
    <row r="6991" spans="2:6">
      <c r="B6991" s="1" t="s">
        <v>17544</v>
      </c>
      <c r="C6991" s="1">
        <v>1</v>
      </c>
      <c r="D6991" s="1" t="s">
        <v>3095</v>
      </c>
      <c r="E6991" s="17">
        <v>0.81053240740740695</v>
      </c>
      <c r="F6991" s="1" t="s">
        <v>13780</v>
      </c>
    </row>
    <row r="6992" spans="2:6">
      <c r="B6992" s="1" t="s">
        <v>17563</v>
      </c>
      <c r="C6992" s="1">
        <v>1</v>
      </c>
      <c r="D6992" s="1" t="s">
        <v>13760</v>
      </c>
      <c r="E6992" s="17">
        <v>0.81055555555555603</v>
      </c>
      <c r="F6992" s="1" t="s">
        <v>13780</v>
      </c>
    </row>
    <row r="6993" spans="2:6">
      <c r="B6993" s="1" t="s">
        <v>17564</v>
      </c>
      <c r="C6993" s="1">
        <v>1</v>
      </c>
      <c r="D6993" s="1" t="s">
        <v>13687</v>
      </c>
      <c r="E6993" s="17">
        <v>0.81063657407407397</v>
      </c>
      <c r="F6993" s="1" t="s">
        <v>13780</v>
      </c>
    </row>
    <row r="6994" spans="2:6">
      <c r="B6994" s="1" t="s">
        <v>17565</v>
      </c>
      <c r="C6994" s="1">
        <v>1</v>
      </c>
      <c r="D6994" s="1" t="s">
        <v>13687</v>
      </c>
      <c r="E6994" s="17">
        <v>0.81064814814814801</v>
      </c>
      <c r="F6994" s="1" t="s">
        <v>13780</v>
      </c>
    </row>
    <row r="6995" spans="2:6">
      <c r="B6995" s="1" t="s">
        <v>17566</v>
      </c>
      <c r="C6995" s="1">
        <v>1</v>
      </c>
      <c r="D6995" s="1" t="s">
        <v>13687</v>
      </c>
      <c r="E6995" s="17">
        <v>0.81070601851851898</v>
      </c>
      <c r="F6995" s="1" t="s">
        <v>13780</v>
      </c>
    </row>
    <row r="6996" spans="2:6">
      <c r="B6996" s="1" t="s">
        <v>17464</v>
      </c>
      <c r="C6996" s="1">
        <v>1</v>
      </c>
      <c r="D6996" s="1" t="s">
        <v>13746</v>
      </c>
      <c r="E6996" s="17">
        <v>0.81070601851851898</v>
      </c>
      <c r="F6996" s="1" t="s">
        <v>13780</v>
      </c>
    </row>
    <row r="6997" spans="2:6">
      <c r="B6997" s="1" t="s">
        <v>17518</v>
      </c>
      <c r="C6997" s="1">
        <v>1</v>
      </c>
      <c r="D6997" s="1" t="s">
        <v>13746</v>
      </c>
      <c r="E6997" s="17">
        <v>0.81077546296296299</v>
      </c>
      <c r="F6997" s="1" t="s">
        <v>13780</v>
      </c>
    </row>
    <row r="6998" spans="2:6">
      <c r="B6998" s="1" t="s">
        <v>17567</v>
      </c>
      <c r="C6998" s="1">
        <v>1</v>
      </c>
      <c r="D6998" s="1" t="s">
        <v>13687</v>
      </c>
      <c r="E6998" s="17">
        <v>0.810844907407407</v>
      </c>
      <c r="F6998" s="1" t="s">
        <v>13780</v>
      </c>
    </row>
    <row r="6999" spans="2:6">
      <c r="B6999" s="1" t="s">
        <v>17568</v>
      </c>
      <c r="C6999" s="1">
        <v>1</v>
      </c>
      <c r="D6999" s="1" t="s">
        <v>13687</v>
      </c>
      <c r="E6999" s="17">
        <v>0.81096064814814794</v>
      </c>
      <c r="F6999" s="1" t="s">
        <v>13780</v>
      </c>
    </row>
    <row r="7000" spans="2:6">
      <c r="B7000" s="1" t="s">
        <v>17569</v>
      </c>
      <c r="C7000" s="1">
        <v>1</v>
      </c>
      <c r="D7000" s="1" t="s">
        <v>13687</v>
      </c>
      <c r="E7000" s="17">
        <v>0.81097222222222198</v>
      </c>
      <c r="F7000" s="1" t="s">
        <v>13780</v>
      </c>
    </row>
    <row r="7001" spans="2:6">
      <c r="B7001" s="1" t="s">
        <v>17570</v>
      </c>
      <c r="C7001" s="1">
        <v>1</v>
      </c>
      <c r="D7001" s="1" t="s">
        <v>13760</v>
      </c>
      <c r="E7001" s="17">
        <v>0.81099537037036995</v>
      </c>
      <c r="F7001" s="1" t="s">
        <v>13780</v>
      </c>
    </row>
    <row r="7002" spans="2:6">
      <c r="B7002" s="1" t="s">
        <v>17557</v>
      </c>
      <c r="C7002" s="1">
        <v>1</v>
      </c>
      <c r="D7002" s="1" t="s">
        <v>13762</v>
      </c>
      <c r="E7002" s="17">
        <v>0.81100694444444399</v>
      </c>
      <c r="F7002" s="1" t="s">
        <v>13780</v>
      </c>
    </row>
    <row r="7003" spans="2:6">
      <c r="B7003" s="1" t="s">
        <v>17559</v>
      </c>
      <c r="C7003" s="1">
        <v>1</v>
      </c>
      <c r="D7003" s="1" t="s">
        <v>3095</v>
      </c>
      <c r="E7003" s="17">
        <v>0.81104166666666699</v>
      </c>
      <c r="F7003" s="1" t="s">
        <v>13780</v>
      </c>
    </row>
    <row r="7004" spans="2:6">
      <c r="B7004" s="1" t="s">
        <v>17571</v>
      </c>
      <c r="C7004" s="1">
        <v>1</v>
      </c>
      <c r="D7004" s="1" t="s">
        <v>13753</v>
      </c>
      <c r="E7004" s="17">
        <v>0.811076388888889</v>
      </c>
      <c r="F7004" s="1" t="s">
        <v>13780</v>
      </c>
    </row>
    <row r="7005" spans="2:6">
      <c r="B7005" s="1" t="s">
        <v>17552</v>
      </c>
      <c r="C7005" s="1">
        <v>1</v>
      </c>
      <c r="D7005" s="1" t="s">
        <v>3095</v>
      </c>
      <c r="E7005" s="17">
        <v>0.81109953703703697</v>
      </c>
      <c r="F7005" s="1" t="s">
        <v>13780</v>
      </c>
    </row>
    <row r="7006" spans="2:6">
      <c r="B7006" s="1" t="s">
        <v>17572</v>
      </c>
      <c r="C7006" s="1">
        <v>1</v>
      </c>
      <c r="D7006" s="1" t="s">
        <v>3076</v>
      </c>
      <c r="E7006" s="17">
        <v>0.81113425925925897</v>
      </c>
      <c r="F7006" s="1" t="s">
        <v>13780</v>
      </c>
    </row>
    <row r="7007" spans="2:6">
      <c r="B7007" s="1" t="s">
        <v>17562</v>
      </c>
      <c r="C7007" s="1">
        <v>1</v>
      </c>
      <c r="D7007" s="1" t="s">
        <v>3078</v>
      </c>
      <c r="E7007" s="17">
        <v>0.81120370370370398</v>
      </c>
      <c r="F7007" s="1" t="s">
        <v>13780</v>
      </c>
    </row>
    <row r="7008" spans="2:6">
      <c r="B7008" s="1" t="s">
        <v>17564</v>
      </c>
      <c r="C7008" s="1">
        <v>1</v>
      </c>
      <c r="D7008" s="1" t="s">
        <v>3095</v>
      </c>
      <c r="E7008" s="17">
        <v>0.81123842592592599</v>
      </c>
      <c r="F7008" s="1" t="s">
        <v>13780</v>
      </c>
    </row>
    <row r="7009" spans="2:6">
      <c r="B7009" s="1" t="s">
        <v>15611</v>
      </c>
      <c r="C7009" s="1">
        <v>1</v>
      </c>
      <c r="D7009" s="1" t="s">
        <v>3095</v>
      </c>
      <c r="E7009" s="17">
        <v>0.81127314814814799</v>
      </c>
      <c r="F7009" s="1" t="s">
        <v>13780</v>
      </c>
    </row>
    <row r="7010" spans="2:6">
      <c r="B7010" s="1" t="s">
        <v>17573</v>
      </c>
      <c r="C7010" s="1">
        <v>2</v>
      </c>
      <c r="D7010" s="1" t="s">
        <v>13760</v>
      </c>
      <c r="E7010" s="17">
        <v>0.81135416666666704</v>
      </c>
      <c r="F7010" s="1" t="s">
        <v>13780</v>
      </c>
    </row>
    <row r="7011" spans="2:6">
      <c r="B7011" s="1" t="s">
        <v>17565</v>
      </c>
      <c r="C7011" s="1">
        <v>1</v>
      </c>
      <c r="D7011" s="1" t="s">
        <v>13746</v>
      </c>
      <c r="E7011" s="17">
        <v>0.81136574074074097</v>
      </c>
      <c r="F7011" s="1" t="s">
        <v>13780</v>
      </c>
    </row>
    <row r="7012" spans="2:6">
      <c r="B7012" s="1" t="s">
        <v>17574</v>
      </c>
      <c r="C7012" s="1">
        <v>1</v>
      </c>
      <c r="D7012" s="1" t="s">
        <v>13687</v>
      </c>
      <c r="E7012" s="17">
        <v>0.81137731481481501</v>
      </c>
      <c r="F7012" s="1" t="s">
        <v>13780</v>
      </c>
    </row>
    <row r="7013" spans="2:6">
      <c r="B7013" s="1" t="s">
        <v>17503</v>
      </c>
      <c r="C7013" s="1">
        <v>1</v>
      </c>
      <c r="D7013" s="1" t="s">
        <v>3078</v>
      </c>
      <c r="E7013" s="17">
        <v>0.81140046296296298</v>
      </c>
      <c r="F7013" s="1" t="s">
        <v>13780</v>
      </c>
    </row>
    <row r="7014" spans="2:6">
      <c r="B7014" s="1" t="s">
        <v>17561</v>
      </c>
      <c r="C7014" s="1">
        <v>1</v>
      </c>
      <c r="D7014" s="1" t="s">
        <v>3095</v>
      </c>
      <c r="E7014" s="17">
        <v>0.81140046296296298</v>
      </c>
      <c r="F7014" s="1" t="s">
        <v>13780</v>
      </c>
    </row>
    <row r="7015" spans="2:6">
      <c r="B7015" s="1" t="s">
        <v>17575</v>
      </c>
      <c r="C7015" s="1">
        <v>2</v>
      </c>
      <c r="D7015" s="1" t="s">
        <v>13760</v>
      </c>
      <c r="E7015" s="17">
        <v>0.81143518518518498</v>
      </c>
      <c r="F7015" s="1" t="s">
        <v>13780</v>
      </c>
    </row>
    <row r="7016" spans="2:6">
      <c r="B7016" s="1" t="s">
        <v>14285</v>
      </c>
      <c r="C7016" s="1">
        <v>1</v>
      </c>
      <c r="D7016" s="1" t="s">
        <v>3095</v>
      </c>
      <c r="E7016" s="17">
        <v>0.81143518518518498</v>
      </c>
      <c r="F7016" s="1" t="s">
        <v>13780</v>
      </c>
    </row>
    <row r="7017" spans="2:6">
      <c r="B7017" s="1" t="s">
        <v>17563</v>
      </c>
      <c r="C7017" s="1">
        <v>1</v>
      </c>
      <c r="D7017" s="1" t="s">
        <v>3078</v>
      </c>
      <c r="E7017" s="17">
        <v>0.81143518518518498</v>
      </c>
      <c r="F7017" s="1" t="s">
        <v>13780</v>
      </c>
    </row>
    <row r="7018" spans="2:6">
      <c r="B7018" s="1" t="s">
        <v>17550</v>
      </c>
      <c r="C7018" s="1">
        <v>1</v>
      </c>
      <c r="D7018" s="1" t="s">
        <v>13746</v>
      </c>
      <c r="E7018" s="17">
        <v>0.81155092592592604</v>
      </c>
      <c r="F7018" s="1" t="s">
        <v>13780</v>
      </c>
    </row>
    <row r="7019" spans="2:6">
      <c r="B7019" s="1" t="s">
        <v>17576</v>
      </c>
      <c r="C7019" s="1">
        <v>1</v>
      </c>
      <c r="D7019" s="1" t="s">
        <v>13687</v>
      </c>
      <c r="E7019" s="17">
        <v>0.81156249999999996</v>
      </c>
      <c r="F7019" s="1" t="s">
        <v>13780</v>
      </c>
    </row>
    <row r="7020" spans="2:6">
      <c r="B7020" s="1" t="s">
        <v>17568</v>
      </c>
      <c r="C7020" s="1">
        <v>1</v>
      </c>
      <c r="D7020" s="1" t="s">
        <v>3095</v>
      </c>
      <c r="E7020" s="17">
        <v>0.81156249999999996</v>
      </c>
      <c r="F7020" s="1" t="s">
        <v>13780</v>
      </c>
    </row>
    <row r="7021" spans="2:6">
      <c r="B7021" s="1" t="s">
        <v>17566</v>
      </c>
      <c r="C7021" s="1">
        <v>1</v>
      </c>
      <c r="D7021" s="1" t="s">
        <v>13746</v>
      </c>
      <c r="E7021" s="17">
        <v>0.81158564814814804</v>
      </c>
      <c r="F7021" s="1" t="s">
        <v>13780</v>
      </c>
    </row>
    <row r="7022" spans="2:6">
      <c r="B7022" s="1" t="s">
        <v>17577</v>
      </c>
      <c r="C7022" s="1">
        <v>1</v>
      </c>
      <c r="D7022" s="1" t="s">
        <v>13687</v>
      </c>
      <c r="E7022" s="17">
        <v>0.81171296296296302</v>
      </c>
      <c r="F7022" s="1" t="s">
        <v>13780</v>
      </c>
    </row>
    <row r="7023" spans="2:6">
      <c r="B7023" s="1" t="s">
        <v>17548</v>
      </c>
      <c r="C7023" s="1">
        <v>1</v>
      </c>
      <c r="D7023" s="1" t="s">
        <v>13746</v>
      </c>
      <c r="E7023" s="17">
        <v>0.81171296296296302</v>
      </c>
      <c r="F7023" s="1" t="s">
        <v>13780</v>
      </c>
    </row>
    <row r="7024" spans="2:6">
      <c r="B7024" s="1" t="s">
        <v>17578</v>
      </c>
      <c r="C7024" s="1">
        <v>1</v>
      </c>
      <c r="D7024" s="1" t="s">
        <v>13687</v>
      </c>
      <c r="E7024" s="17">
        <v>0.811770833333333</v>
      </c>
      <c r="F7024" s="1" t="s">
        <v>13780</v>
      </c>
    </row>
    <row r="7025" spans="2:6">
      <c r="B7025" s="1" t="s">
        <v>17579</v>
      </c>
      <c r="C7025" s="1">
        <v>1</v>
      </c>
      <c r="D7025" s="1" t="s">
        <v>13753</v>
      </c>
      <c r="E7025" s="17">
        <v>0.81178240740740704</v>
      </c>
      <c r="F7025" s="1" t="s">
        <v>13780</v>
      </c>
    </row>
    <row r="7026" spans="2:6">
      <c r="B7026" s="1" t="s">
        <v>17580</v>
      </c>
      <c r="C7026" s="1">
        <v>1</v>
      </c>
      <c r="D7026" s="1" t="s">
        <v>13687</v>
      </c>
      <c r="E7026" s="17">
        <v>0.81179398148148196</v>
      </c>
      <c r="F7026" s="1" t="s">
        <v>13780</v>
      </c>
    </row>
    <row r="7027" spans="2:6">
      <c r="B7027" s="1" t="s">
        <v>17581</v>
      </c>
      <c r="C7027" s="1">
        <v>1</v>
      </c>
      <c r="D7027" s="1" t="s">
        <v>13687</v>
      </c>
      <c r="E7027" s="17">
        <v>0.81184027777777801</v>
      </c>
      <c r="F7027" s="1" t="s">
        <v>13780</v>
      </c>
    </row>
    <row r="7028" spans="2:6">
      <c r="B7028" s="1" t="s">
        <v>17570</v>
      </c>
      <c r="C7028" s="1">
        <v>1</v>
      </c>
      <c r="D7028" s="1" t="s">
        <v>13762</v>
      </c>
      <c r="E7028" s="17">
        <v>0.81186342592592597</v>
      </c>
      <c r="F7028" s="1" t="s">
        <v>13780</v>
      </c>
    </row>
    <row r="7029" spans="2:6">
      <c r="B7029" s="1" t="s">
        <v>17582</v>
      </c>
      <c r="C7029" s="1">
        <v>1</v>
      </c>
      <c r="D7029" s="1" t="s">
        <v>13753</v>
      </c>
      <c r="E7029" s="17">
        <v>0.81190972222222202</v>
      </c>
      <c r="F7029" s="1" t="s">
        <v>13780</v>
      </c>
    </row>
    <row r="7030" spans="2:6">
      <c r="B7030" s="1" t="s">
        <v>17530</v>
      </c>
      <c r="C7030" s="1">
        <v>1</v>
      </c>
      <c r="D7030" s="1" t="s">
        <v>13762</v>
      </c>
      <c r="E7030" s="17">
        <v>0.81190972222222202</v>
      </c>
      <c r="F7030" s="1" t="s">
        <v>13780</v>
      </c>
    </row>
    <row r="7031" spans="2:6">
      <c r="B7031" s="1" t="s">
        <v>17390</v>
      </c>
      <c r="C7031" s="1">
        <v>1</v>
      </c>
      <c r="D7031" s="1" t="s">
        <v>13746</v>
      </c>
      <c r="E7031" s="17">
        <v>0.81192129629629595</v>
      </c>
      <c r="F7031" s="1" t="s">
        <v>13780</v>
      </c>
    </row>
    <row r="7032" spans="2:6">
      <c r="B7032" s="1" t="s">
        <v>17497</v>
      </c>
      <c r="C7032" s="1">
        <v>1</v>
      </c>
      <c r="D7032" s="1" t="s">
        <v>13746</v>
      </c>
      <c r="E7032" s="17">
        <v>0.81197916666666703</v>
      </c>
      <c r="F7032" s="1" t="s">
        <v>13780</v>
      </c>
    </row>
    <row r="7033" spans="2:6">
      <c r="B7033" s="1" t="s">
        <v>17580</v>
      </c>
      <c r="C7033" s="1">
        <v>1</v>
      </c>
      <c r="D7033" s="1" t="s">
        <v>13762</v>
      </c>
      <c r="E7033" s="17">
        <v>0.81201388888888903</v>
      </c>
      <c r="F7033" s="1" t="s">
        <v>13780</v>
      </c>
    </row>
    <row r="7034" spans="2:6">
      <c r="B7034" s="1" t="s">
        <v>17583</v>
      </c>
      <c r="C7034" s="1">
        <v>1</v>
      </c>
      <c r="D7034" s="1" t="s">
        <v>13753</v>
      </c>
      <c r="E7034" s="17">
        <v>0.81211805555555605</v>
      </c>
      <c r="F7034" s="1" t="s">
        <v>13780</v>
      </c>
    </row>
    <row r="7035" spans="2:6">
      <c r="B7035" s="1" t="s">
        <v>16827</v>
      </c>
      <c r="C7035" s="1">
        <v>1</v>
      </c>
      <c r="D7035" s="1" t="s">
        <v>3095</v>
      </c>
      <c r="E7035" s="17">
        <v>0.81211805555555605</v>
      </c>
      <c r="F7035" s="1" t="s">
        <v>13780</v>
      </c>
    </row>
    <row r="7036" spans="2:6">
      <c r="B7036" s="1" t="s">
        <v>17584</v>
      </c>
      <c r="C7036" s="1">
        <v>1</v>
      </c>
      <c r="D7036" s="1" t="s">
        <v>13753</v>
      </c>
      <c r="E7036" s="17">
        <v>0.81216435185185198</v>
      </c>
      <c r="F7036" s="1" t="s">
        <v>13780</v>
      </c>
    </row>
    <row r="7037" spans="2:6">
      <c r="B7037" s="1" t="s">
        <v>17585</v>
      </c>
      <c r="C7037" s="1">
        <v>1</v>
      </c>
      <c r="D7037" s="1" t="s">
        <v>13753</v>
      </c>
      <c r="E7037" s="17">
        <v>0.81219907407407399</v>
      </c>
      <c r="F7037" s="1" t="s">
        <v>13780</v>
      </c>
    </row>
    <row r="7038" spans="2:6">
      <c r="B7038" s="1" t="s">
        <v>17586</v>
      </c>
      <c r="C7038" s="1">
        <v>2</v>
      </c>
      <c r="D7038" s="1" t="s">
        <v>13753</v>
      </c>
      <c r="E7038" s="17">
        <v>0.81222222222222196</v>
      </c>
      <c r="F7038" s="1" t="s">
        <v>13780</v>
      </c>
    </row>
    <row r="7039" spans="2:6">
      <c r="B7039" s="1" t="s">
        <v>17587</v>
      </c>
      <c r="C7039" s="1">
        <v>1</v>
      </c>
      <c r="D7039" s="1" t="s">
        <v>13753</v>
      </c>
      <c r="E7039" s="17">
        <v>0.81228009259259304</v>
      </c>
      <c r="F7039" s="1" t="s">
        <v>13780</v>
      </c>
    </row>
    <row r="7040" spans="2:6">
      <c r="B7040" s="1" t="s">
        <v>17588</v>
      </c>
      <c r="C7040" s="1">
        <v>1</v>
      </c>
      <c r="D7040" s="1" t="s">
        <v>13753</v>
      </c>
      <c r="E7040" s="17">
        <v>0.81231481481481504</v>
      </c>
      <c r="F7040" s="1" t="s">
        <v>13780</v>
      </c>
    </row>
    <row r="7041" spans="2:6">
      <c r="B7041" s="1" t="s">
        <v>17560</v>
      </c>
      <c r="C7041" s="1">
        <v>1</v>
      </c>
      <c r="D7041" s="1" t="s">
        <v>13762</v>
      </c>
      <c r="E7041" s="17">
        <v>0.81232638888888897</v>
      </c>
      <c r="F7041" s="1" t="s">
        <v>13780</v>
      </c>
    </row>
    <row r="7042" spans="2:6">
      <c r="B7042" s="1" t="s">
        <v>17520</v>
      </c>
      <c r="C7042" s="1">
        <v>1</v>
      </c>
      <c r="D7042" s="1" t="s">
        <v>3078</v>
      </c>
      <c r="E7042" s="17">
        <v>0.81237268518518502</v>
      </c>
      <c r="F7042" s="1" t="s">
        <v>13780</v>
      </c>
    </row>
    <row r="7043" spans="2:6">
      <c r="B7043" s="1" t="s">
        <v>17577</v>
      </c>
      <c r="C7043" s="1">
        <v>1</v>
      </c>
      <c r="D7043" s="1" t="s">
        <v>3077</v>
      </c>
      <c r="E7043" s="17">
        <v>0.81244212962963003</v>
      </c>
      <c r="F7043" s="1" t="s">
        <v>13780</v>
      </c>
    </row>
    <row r="7044" spans="2:6">
      <c r="B7044" s="1" t="s">
        <v>17579</v>
      </c>
      <c r="C7044" s="1">
        <v>1</v>
      </c>
      <c r="D7044" s="1" t="s">
        <v>3077</v>
      </c>
      <c r="E7044" s="17">
        <v>0.81247685185185203</v>
      </c>
      <c r="F7044" s="1" t="s">
        <v>13780</v>
      </c>
    </row>
    <row r="7045" spans="2:6">
      <c r="B7045" s="1" t="s">
        <v>17556</v>
      </c>
      <c r="C7045" s="1">
        <v>1</v>
      </c>
      <c r="D7045" s="1" t="s">
        <v>3078</v>
      </c>
      <c r="E7045" s="17">
        <v>0.81248842592592596</v>
      </c>
      <c r="F7045" s="1" t="s">
        <v>13780</v>
      </c>
    </row>
    <row r="7046" spans="2:6">
      <c r="B7046" s="1" t="s">
        <v>17571</v>
      </c>
      <c r="C7046" s="1">
        <v>1</v>
      </c>
      <c r="D7046" s="1" t="s">
        <v>3077</v>
      </c>
      <c r="E7046" s="17">
        <v>0.81248842592592596</v>
      </c>
      <c r="F7046" s="1" t="s">
        <v>13780</v>
      </c>
    </row>
    <row r="7047" spans="2:6">
      <c r="B7047" s="1" t="s">
        <v>17578</v>
      </c>
      <c r="C7047" s="1">
        <v>1</v>
      </c>
      <c r="D7047" s="1" t="s">
        <v>3095</v>
      </c>
      <c r="E7047" s="17">
        <v>0.81251157407407404</v>
      </c>
      <c r="F7047" s="1" t="s">
        <v>13781</v>
      </c>
    </row>
    <row r="7048" spans="2:6">
      <c r="B7048" s="1" t="s">
        <v>17523</v>
      </c>
      <c r="C7048" s="1">
        <v>1</v>
      </c>
      <c r="D7048" s="1" t="s">
        <v>3078</v>
      </c>
      <c r="E7048" s="17">
        <v>0.81262731481481498</v>
      </c>
      <c r="F7048" s="1" t="s">
        <v>13781</v>
      </c>
    </row>
    <row r="7049" spans="2:6">
      <c r="B7049" s="1" t="s">
        <v>17589</v>
      </c>
      <c r="C7049" s="1">
        <v>1</v>
      </c>
      <c r="D7049" s="1" t="s">
        <v>13760</v>
      </c>
      <c r="E7049" s="17">
        <v>0.81266203703703699</v>
      </c>
      <c r="F7049" s="1" t="s">
        <v>13781</v>
      </c>
    </row>
    <row r="7050" spans="2:6">
      <c r="B7050" s="1" t="s">
        <v>17590</v>
      </c>
      <c r="C7050" s="1">
        <v>1</v>
      </c>
      <c r="D7050" s="1" t="s">
        <v>13753</v>
      </c>
      <c r="E7050" s="17">
        <v>0.81268518518518496</v>
      </c>
      <c r="F7050" s="1" t="s">
        <v>13781</v>
      </c>
    </row>
    <row r="7051" spans="2:6">
      <c r="B7051" s="1" t="s">
        <v>17591</v>
      </c>
      <c r="C7051" s="1">
        <v>1</v>
      </c>
      <c r="D7051" s="1" t="s">
        <v>13760</v>
      </c>
      <c r="E7051" s="17">
        <v>0.81269675925925899</v>
      </c>
      <c r="F7051" s="1" t="s">
        <v>13781</v>
      </c>
    </row>
    <row r="7052" spans="2:6">
      <c r="B7052" s="1" t="s">
        <v>17312</v>
      </c>
      <c r="C7052" s="1">
        <v>1</v>
      </c>
      <c r="D7052" s="1" t="s">
        <v>3078</v>
      </c>
      <c r="E7052" s="17">
        <v>0.81274305555555604</v>
      </c>
      <c r="F7052" s="1" t="s">
        <v>13781</v>
      </c>
    </row>
    <row r="7053" spans="2:6">
      <c r="B7053" s="1" t="s">
        <v>17582</v>
      </c>
      <c r="C7053" s="1">
        <v>1</v>
      </c>
      <c r="D7053" s="1" t="s">
        <v>3078</v>
      </c>
      <c r="E7053" s="17">
        <v>0.81278935185185197</v>
      </c>
      <c r="F7053" s="1" t="s">
        <v>13781</v>
      </c>
    </row>
    <row r="7054" spans="2:6">
      <c r="B7054" s="1" t="s">
        <v>17581</v>
      </c>
      <c r="C7054" s="1">
        <v>1</v>
      </c>
      <c r="D7054" s="1" t="s">
        <v>3078</v>
      </c>
      <c r="E7054" s="17">
        <v>0.81282407407407398</v>
      </c>
      <c r="F7054" s="1" t="s">
        <v>13781</v>
      </c>
    </row>
    <row r="7055" spans="2:6">
      <c r="B7055" s="1" t="s">
        <v>17583</v>
      </c>
      <c r="C7055" s="1">
        <v>1</v>
      </c>
      <c r="D7055" s="1" t="s">
        <v>3078</v>
      </c>
      <c r="E7055" s="17">
        <v>0.81287037037037002</v>
      </c>
      <c r="F7055" s="1" t="s">
        <v>13781</v>
      </c>
    </row>
    <row r="7056" spans="2:6">
      <c r="B7056" s="1" t="s">
        <v>17585</v>
      </c>
      <c r="C7056" s="1">
        <v>1</v>
      </c>
      <c r="D7056" s="1" t="s">
        <v>3078</v>
      </c>
      <c r="E7056" s="17">
        <v>0.81290509259259303</v>
      </c>
      <c r="F7056" s="1" t="s">
        <v>13781</v>
      </c>
    </row>
    <row r="7057" spans="2:6">
      <c r="B7057" s="1" t="s">
        <v>16654</v>
      </c>
      <c r="C7057" s="1">
        <v>1</v>
      </c>
      <c r="D7057" s="1" t="s">
        <v>3095</v>
      </c>
      <c r="E7057" s="17">
        <v>0.812997685185185</v>
      </c>
      <c r="F7057" s="1" t="s">
        <v>13781</v>
      </c>
    </row>
    <row r="7058" spans="2:6">
      <c r="B7058" s="1" t="s">
        <v>17589</v>
      </c>
      <c r="C7058" s="1">
        <v>1</v>
      </c>
      <c r="D7058" s="1" t="s">
        <v>3077</v>
      </c>
      <c r="E7058" s="17">
        <v>0.812997685185185</v>
      </c>
      <c r="F7058" s="1" t="s">
        <v>13781</v>
      </c>
    </row>
    <row r="7059" spans="2:6">
      <c r="B7059" s="1" t="s">
        <v>15957</v>
      </c>
      <c r="C7059" s="1">
        <v>1</v>
      </c>
      <c r="D7059" s="1" t="s">
        <v>3095</v>
      </c>
      <c r="E7059" s="17">
        <v>0.81304398148148105</v>
      </c>
      <c r="F7059" s="1" t="s">
        <v>13781</v>
      </c>
    </row>
    <row r="7060" spans="2:6">
      <c r="B7060" s="1" t="s">
        <v>17592</v>
      </c>
      <c r="C7060" s="1">
        <v>1</v>
      </c>
      <c r="D7060" s="1" t="s">
        <v>13687</v>
      </c>
      <c r="E7060" s="17">
        <v>0.81305555555555598</v>
      </c>
      <c r="F7060" s="1" t="s">
        <v>13781</v>
      </c>
    </row>
    <row r="7061" spans="2:6">
      <c r="B7061" s="1" t="s">
        <v>17593</v>
      </c>
      <c r="C7061" s="1">
        <v>1</v>
      </c>
      <c r="D7061" s="1" t="s">
        <v>3095</v>
      </c>
      <c r="E7061" s="17">
        <v>0.81310185185185202</v>
      </c>
      <c r="F7061" s="1" t="s">
        <v>13781</v>
      </c>
    </row>
    <row r="7062" spans="2:6">
      <c r="B7062" s="1" t="s">
        <v>17061</v>
      </c>
      <c r="C7062" s="1">
        <v>3</v>
      </c>
      <c r="D7062" s="1" t="s">
        <v>13746</v>
      </c>
      <c r="E7062" s="17">
        <v>0.81310185185185202</v>
      </c>
      <c r="F7062" s="1" t="s">
        <v>13781</v>
      </c>
    </row>
    <row r="7063" spans="2:6">
      <c r="B7063" s="1" t="s">
        <v>17594</v>
      </c>
      <c r="C7063" s="1">
        <v>1</v>
      </c>
      <c r="D7063" s="1" t="s">
        <v>13760</v>
      </c>
      <c r="E7063" s="17">
        <v>0.81320601851851804</v>
      </c>
      <c r="F7063" s="1" t="s">
        <v>13781</v>
      </c>
    </row>
    <row r="7064" spans="2:6">
      <c r="B7064" s="1" t="s">
        <v>17595</v>
      </c>
      <c r="C7064" s="1">
        <v>2</v>
      </c>
      <c r="D7064" s="1" t="s">
        <v>13753</v>
      </c>
      <c r="E7064" s="17">
        <v>0.81321759259259296</v>
      </c>
      <c r="F7064" s="1" t="s">
        <v>13781</v>
      </c>
    </row>
    <row r="7065" spans="2:6">
      <c r="B7065" s="1" t="s">
        <v>17540</v>
      </c>
      <c r="C7065" s="1">
        <v>1</v>
      </c>
      <c r="D7065" s="1" t="s">
        <v>3077</v>
      </c>
      <c r="E7065" s="17">
        <v>0.813229166666667</v>
      </c>
      <c r="F7065" s="1" t="s">
        <v>13781</v>
      </c>
    </row>
    <row r="7066" spans="2:6">
      <c r="B7066" s="1" t="s">
        <v>17596</v>
      </c>
      <c r="C7066" s="1">
        <v>1</v>
      </c>
      <c r="D7066" s="1" t="s">
        <v>13753</v>
      </c>
      <c r="E7066" s="17">
        <v>0.81325231481481497</v>
      </c>
      <c r="F7066" s="1" t="s">
        <v>13781</v>
      </c>
    </row>
    <row r="7067" spans="2:6">
      <c r="B7067" s="1" t="s">
        <v>17597</v>
      </c>
      <c r="C7067" s="1">
        <v>1</v>
      </c>
      <c r="D7067" s="1" t="s">
        <v>13753</v>
      </c>
      <c r="E7067" s="17">
        <v>0.81329861111111101</v>
      </c>
      <c r="F7067" s="1" t="s">
        <v>13781</v>
      </c>
    </row>
    <row r="7068" spans="2:6">
      <c r="B7068" s="1" t="s">
        <v>17598</v>
      </c>
      <c r="C7068" s="1">
        <v>1</v>
      </c>
      <c r="D7068" s="1" t="s">
        <v>13753</v>
      </c>
      <c r="E7068" s="17">
        <v>0.81334490740740695</v>
      </c>
      <c r="F7068" s="1" t="s">
        <v>13781</v>
      </c>
    </row>
    <row r="7069" spans="2:6">
      <c r="B7069" s="1" t="s">
        <v>17599</v>
      </c>
      <c r="C7069" s="1">
        <v>2</v>
      </c>
      <c r="D7069" s="1" t="s">
        <v>13753</v>
      </c>
      <c r="E7069" s="17">
        <v>0.81337962962962995</v>
      </c>
      <c r="F7069" s="1" t="s">
        <v>13781</v>
      </c>
    </row>
    <row r="7070" spans="2:6">
      <c r="B7070" s="1" t="s">
        <v>17555</v>
      </c>
      <c r="C7070" s="1">
        <v>1</v>
      </c>
      <c r="D7070" s="1" t="s">
        <v>3077</v>
      </c>
      <c r="E7070" s="17">
        <v>0.81337962962962995</v>
      </c>
      <c r="F7070" s="1" t="s">
        <v>13781</v>
      </c>
    </row>
    <row r="7071" spans="2:6">
      <c r="B7071" s="1" t="s">
        <v>17600</v>
      </c>
      <c r="C7071" s="1">
        <v>1</v>
      </c>
      <c r="D7071" s="1" t="s">
        <v>13753</v>
      </c>
      <c r="E7071" s="17">
        <v>0.813460648148148</v>
      </c>
      <c r="F7071" s="1" t="s">
        <v>13781</v>
      </c>
    </row>
    <row r="7072" spans="2:6">
      <c r="B7072" s="1" t="s">
        <v>17601</v>
      </c>
      <c r="C7072" s="1">
        <v>1</v>
      </c>
      <c r="D7072" s="1" t="s">
        <v>13753</v>
      </c>
      <c r="E7072" s="17">
        <v>0.81350694444444405</v>
      </c>
      <c r="F7072" s="1" t="s">
        <v>13781</v>
      </c>
    </row>
    <row r="7073" spans="2:6">
      <c r="B7073" s="1" t="s">
        <v>17602</v>
      </c>
      <c r="C7073" s="1">
        <v>1</v>
      </c>
      <c r="D7073" s="1" t="s">
        <v>3076</v>
      </c>
      <c r="E7073" s="17">
        <v>0.81351851851851897</v>
      </c>
      <c r="F7073" s="1" t="s">
        <v>13781</v>
      </c>
    </row>
    <row r="7074" spans="2:6">
      <c r="B7074" s="1" t="s">
        <v>17603</v>
      </c>
      <c r="C7074" s="1">
        <v>1</v>
      </c>
      <c r="D7074" s="1" t="s">
        <v>13687</v>
      </c>
      <c r="E7074" s="17">
        <v>0.81358796296296299</v>
      </c>
      <c r="F7074" s="1" t="s">
        <v>13781</v>
      </c>
    </row>
    <row r="7075" spans="2:6">
      <c r="B7075" s="1" t="s">
        <v>17604</v>
      </c>
      <c r="C7075" s="1">
        <v>1</v>
      </c>
      <c r="D7075" s="1" t="s">
        <v>13753</v>
      </c>
      <c r="E7075" s="17">
        <v>0.81361111111111095</v>
      </c>
      <c r="F7075" s="1" t="s">
        <v>13781</v>
      </c>
    </row>
    <row r="7076" spans="2:6">
      <c r="B7076" s="1" t="s">
        <v>17605</v>
      </c>
      <c r="C7076" s="1">
        <v>1</v>
      </c>
      <c r="D7076" s="1" t="s">
        <v>3076</v>
      </c>
      <c r="E7076" s="17">
        <v>0.813657407407407</v>
      </c>
      <c r="F7076" s="1" t="s">
        <v>13781</v>
      </c>
    </row>
    <row r="7077" spans="2:6">
      <c r="B7077" s="1" t="s">
        <v>17590</v>
      </c>
      <c r="C7077" s="1">
        <v>1</v>
      </c>
      <c r="D7077" s="1" t="s">
        <v>3095</v>
      </c>
      <c r="E7077" s="17">
        <v>0.81366898148148104</v>
      </c>
      <c r="F7077" s="1" t="s">
        <v>13781</v>
      </c>
    </row>
    <row r="7078" spans="2:6">
      <c r="B7078" s="1" t="s">
        <v>17572</v>
      </c>
      <c r="C7078" s="1">
        <v>1</v>
      </c>
      <c r="D7078" s="1" t="s">
        <v>3078</v>
      </c>
      <c r="E7078" s="17">
        <v>0.81370370370370404</v>
      </c>
      <c r="F7078" s="1" t="s">
        <v>13781</v>
      </c>
    </row>
    <row r="7079" spans="2:6">
      <c r="B7079" s="1" t="s">
        <v>17594</v>
      </c>
      <c r="C7079" s="1">
        <v>1</v>
      </c>
      <c r="D7079" s="1" t="s">
        <v>3095</v>
      </c>
      <c r="E7079" s="17">
        <v>0.81372685185185201</v>
      </c>
      <c r="F7079" s="1" t="s">
        <v>13781</v>
      </c>
    </row>
    <row r="7080" spans="2:6">
      <c r="B7080" s="1" t="s">
        <v>17606</v>
      </c>
      <c r="C7080" s="1">
        <v>2</v>
      </c>
      <c r="D7080" s="1" t="s">
        <v>13753</v>
      </c>
      <c r="E7080" s="17">
        <v>0.81374999999999997</v>
      </c>
      <c r="F7080" s="1" t="s">
        <v>13781</v>
      </c>
    </row>
    <row r="7081" spans="2:6">
      <c r="B7081" s="1" t="s">
        <v>17600</v>
      </c>
      <c r="C7081" s="1">
        <v>1</v>
      </c>
      <c r="D7081" s="1" t="s">
        <v>13746</v>
      </c>
      <c r="E7081" s="17">
        <v>0.81376157407407401</v>
      </c>
      <c r="F7081" s="1" t="s">
        <v>13781</v>
      </c>
    </row>
    <row r="7082" spans="2:6">
      <c r="B7082" s="1" t="s">
        <v>17607</v>
      </c>
      <c r="C7082" s="1">
        <v>2</v>
      </c>
      <c r="D7082" s="1" t="s">
        <v>3076</v>
      </c>
      <c r="E7082" s="17">
        <v>0.81380787037036995</v>
      </c>
      <c r="F7082" s="1" t="s">
        <v>13781</v>
      </c>
    </row>
    <row r="7083" spans="2:6">
      <c r="B7083" s="1" t="s">
        <v>17373</v>
      </c>
      <c r="C7083" s="1">
        <v>1</v>
      </c>
      <c r="D7083" s="1" t="s">
        <v>3078</v>
      </c>
      <c r="E7083" s="17">
        <v>0.81381944444444398</v>
      </c>
      <c r="F7083" s="1" t="s">
        <v>13781</v>
      </c>
    </row>
    <row r="7084" spans="2:6">
      <c r="B7084" s="1" t="s">
        <v>17608</v>
      </c>
      <c r="C7084" s="1">
        <v>1</v>
      </c>
      <c r="D7084" s="1" t="s">
        <v>13753</v>
      </c>
      <c r="E7084" s="17">
        <v>0.81385416666666699</v>
      </c>
      <c r="F7084" s="1" t="s">
        <v>13781</v>
      </c>
    </row>
    <row r="7085" spans="2:6">
      <c r="B7085" s="1" t="s">
        <v>17608</v>
      </c>
      <c r="C7085" s="1">
        <v>1</v>
      </c>
      <c r="D7085" s="1" t="s">
        <v>3095</v>
      </c>
      <c r="E7085" s="17">
        <v>0.81398148148148197</v>
      </c>
      <c r="F7085" s="1" t="s">
        <v>13781</v>
      </c>
    </row>
    <row r="7086" spans="2:6">
      <c r="B7086" s="1" t="s">
        <v>17599</v>
      </c>
      <c r="C7086" s="1">
        <v>2</v>
      </c>
      <c r="D7086" s="1" t="s">
        <v>3078</v>
      </c>
      <c r="E7086" s="17">
        <v>0.81400462962963005</v>
      </c>
      <c r="F7086" s="1" t="s">
        <v>13781</v>
      </c>
    </row>
    <row r="7087" spans="2:6">
      <c r="B7087" s="1" t="s">
        <v>17515</v>
      </c>
      <c r="C7087" s="1">
        <v>1</v>
      </c>
      <c r="D7087" s="1" t="s">
        <v>3078</v>
      </c>
      <c r="E7087" s="17">
        <v>0.81406250000000002</v>
      </c>
      <c r="F7087" s="1" t="s">
        <v>13781</v>
      </c>
    </row>
    <row r="7088" spans="2:6">
      <c r="B7088" s="1" t="s">
        <v>17609</v>
      </c>
      <c r="C7088" s="1">
        <v>1</v>
      </c>
      <c r="D7088" s="1" t="s">
        <v>13760</v>
      </c>
      <c r="E7088" s="17">
        <v>0.81410879629629596</v>
      </c>
      <c r="F7088" s="1" t="s">
        <v>13781</v>
      </c>
    </row>
    <row r="7089" spans="2:6">
      <c r="B7089" s="1" t="s">
        <v>17587</v>
      </c>
      <c r="C7089" s="1">
        <v>1</v>
      </c>
      <c r="D7089" s="1" t="s">
        <v>13762</v>
      </c>
      <c r="E7089" s="17">
        <v>0.814155092592593</v>
      </c>
      <c r="F7089" s="1" t="s">
        <v>13781</v>
      </c>
    </row>
    <row r="7090" spans="2:6">
      <c r="B7090" s="1" t="s">
        <v>17610</v>
      </c>
      <c r="C7090" s="1">
        <v>1</v>
      </c>
      <c r="D7090" s="1" t="s">
        <v>13687</v>
      </c>
      <c r="E7090" s="17">
        <v>0.81421296296296297</v>
      </c>
      <c r="F7090" s="1" t="s">
        <v>13781</v>
      </c>
    </row>
    <row r="7091" spans="2:6">
      <c r="B7091" s="1" t="s">
        <v>17596</v>
      </c>
      <c r="C7091" s="1">
        <v>1</v>
      </c>
      <c r="D7091" s="1" t="s">
        <v>3095</v>
      </c>
      <c r="E7091" s="17">
        <v>0.81422453703703701</v>
      </c>
      <c r="F7091" s="1" t="s">
        <v>13781</v>
      </c>
    </row>
    <row r="7092" spans="2:6">
      <c r="B7092" s="1" t="s">
        <v>17588</v>
      </c>
      <c r="C7092" s="1">
        <v>1</v>
      </c>
      <c r="D7092" s="1" t="s">
        <v>3077</v>
      </c>
      <c r="E7092" s="17">
        <v>0.81423611111111105</v>
      </c>
      <c r="F7092" s="1" t="s">
        <v>13781</v>
      </c>
    </row>
    <row r="7093" spans="2:6">
      <c r="B7093" s="1" t="s">
        <v>17611</v>
      </c>
      <c r="C7093" s="1">
        <v>1</v>
      </c>
      <c r="D7093" s="1" t="s">
        <v>13753</v>
      </c>
      <c r="E7093" s="17">
        <v>0.81430555555555595</v>
      </c>
      <c r="F7093" s="1" t="s">
        <v>13781</v>
      </c>
    </row>
    <row r="7094" spans="2:6">
      <c r="B7094" s="1" t="s">
        <v>17612</v>
      </c>
      <c r="C7094" s="1">
        <v>1</v>
      </c>
      <c r="D7094" s="1" t="s">
        <v>13687</v>
      </c>
      <c r="E7094" s="17">
        <v>0.81432870370370403</v>
      </c>
      <c r="F7094" s="1" t="s">
        <v>13781</v>
      </c>
    </row>
    <row r="7095" spans="2:6">
      <c r="B7095" s="1" t="s">
        <v>17613</v>
      </c>
      <c r="C7095" s="1">
        <v>1</v>
      </c>
      <c r="D7095" s="1" t="s">
        <v>13753</v>
      </c>
      <c r="E7095" s="17">
        <v>0.81434027777777795</v>
      </c>
      <c r="F7095" s="1" t="s">
        <v>13781</v>
      </c>
    </row>
    <row r="7096" spans="2:6">
      <c r="B7096" s="1" t="s">
        <v>17614</v>
      </c>
      <c r="C7096" s="1">
        <v>1</v>
      </c>
      <c r="D7096" s="1" t="s">
        <v>13753</v>
      </c>
      <c r="E7096" s="17">
        <v>0.814386574074074</v>
      </c>
      <c r="F7096" s="1" t="s">
        <v>13781</v>
      </c>
    </row>
    <row r="7097" spans="2:6">
      <c r="B7097" s="1" t="s">
        <v>17610</v>
      </c>
      <c r="C7097" s="1">
        <v>1</v>
      </c>
      <c r="D7097" s="1" t="s">
        <v>3078</v>
      </c>
      <c r="E7097" s="17">
        <v>0.81440972222222197</v>
      </c>
      <c r="F7097" s="1" t="s">
        <v>13781</v>
      </c>
    </row>
    <row r="7098" spans="2:6">
      <c r="B7098" s="1" t="s">
        <v>17615</v>
      </c>
      <c r="C7098" s="1">
        <v>1</v>
      </c>
      <c r="D7098" s="1" t="s">
        <v>13753</v>
      </c>
      <c r="E7098" s="17">
        <v>0.814421296296296</v>
      </c>
      <c r="F7098" s="1" t="s">
        <v>13781</v>
      </c>
    </row>
    <row r="7099" spans="2:6">
      <c r="B7099" s="1" t="s">
        <v>17601</v>
      </c>
      <c r="C7099" s="1">
        <v>1</v>
      </c>
      <c r="D7099" s="1" t="s">
        <v>13762</v>
      </c>
      <c r="E7099" s="17">
        <v>0.81443287037037004</v>
      </c>
      <c r="F7099" s="1" t="s">
        <v>13781</v>
      </c>
    </row>
    <row r="7100" spans="2:6">
      <c r="B7100" s="1" t="s">
        <v>17595</v>
      </c>
      <c r="C7100" s="1">
        <v>1</v>
      </c>
      <c r="D7100" s="1" t="s">
        <v>3078</v>
      </c>
      <c r="E7100" s="17">
        <v>0.81446759259259305</v>
      </c>
      <c r="F7100" s="1" t="s">
        <v>13781</v>
      </c>
    </row>
    <row r="7101" spans="2:6">
      <c r="B7101" s="1" t="s">
        <v>17616</v>
      </c>
      <c r="C7101" s="1">
        <v>1</v>
      </c>
      <c r="D7101" s="1" t="s">
        <v>13760</v>
      </c>
      <c r="E7101" s="17">
        <v>0.81456018518518503</v>
      </c>
      <c r="F7101" s="1" t="s">
        <v>13781</v>
      </c>
    </row>
    <row r="7102" spans="2:6">
      <c r="B7102" s="1" t="s">
        <v>17617</v>
      </c>
      <c r="C7102" s="1">
        <v>1</v>
      </c>
      <c r="D7102" s="1" t="s">
        <v>3076</v>
      </c>
      <c r="E7102" s="17">
        <v>0.81464120370370396</v>
      </c>
      <c r="F7102" s="1" t="s">
        <v>13781</v>
      </c>
    </row>
    <row r="7103" spans="2:6">
      <c r="B7103" s="1" t="s">
        <v>17618</v>
      </c>
      <c r="C7103" s="1">
        <v>1</v>
      </c>
      <c r="D7103" s="1" t="s">
        <v>13753</v>
      </c>
      <c r="E7103" s="17">
        <v>0.814652777777778</v>
      </c>
      <c r="F7103" s="1" t="s">
        <v>13781</v>
      </c>
    </row>
    <row r="7104" spans="2:6">
      <c r="B7104" s="1" t="s">
        <v>17602</v>
      </c>
      <c r="C7104" s="1">
        <v>1</v>
      </c>
      <c r="D7104" s="1" t="s">
        <v>3078</v>
      </c>
      <c r="E7104" s="17">
        <v>0.814652777777778</v>
      </c>
      <c r="F7104" s="1" t="s">
        <v>13781</v>
      </c>
    </row>
    <row r="7105" spans="2:6">
      <c r="B7105" s="1" t="s">
        <v>16390</v>
      </c>
      <c r="C7105" s="1">
        <v>1</v>
      </c>
      <c r="D7105" s="1" t="s">
        <v>3078</v>
      </c>
      <c r="E7105" s="17">
        <v>0.81469907407407405</v>
      </c>
      <c r="F7105" s="1" t="s">
        <v>13781</v>
      </c>
    </row>
    <row r="7106" spans="2:6">
      <c r="B7106" s="1" t="s">
        <v>17619</v>
      </c>
      <c r="C7106" s="1">
        <v>1</v>
      </c>
      <c r="D7106" s="1" t="s">
        <v>13753</v>
      </c>
      <c r="E7106" s="17">
        <v>0.81474537037036998</v>
      </c>
      <c r="F7106" s="1" t="s">
        <v>13781</v>
      </c>
    </row>
    <row r="7107" spans="2:6">
      <c r="B7107" s="1" t="s">
        <v>17591</v>
      </c>
      <c r="C7107" s="1">
        <v>1</v>
      </c>
      <c r="D7107" s="1" t="s">
        <v>13746</v>
      </c>
      <c r="E7107" s="17">
        <v>0.81474537037036998</v>
      </c>
      <c r="F7107" s="1" t="s">
        <v>13781</v>
      </c>
    </row>
    <row r="7108" spans="2:6">
      <c r="B7108" s="1" t="s">
        <v>17620</v>
      </c>
      <c r="C7108" s="1">
        <v>1</v>
      </c>
      <c r="D7108" s="1" t="s">
        <v>13753</v>
      </c>
      <c r="E7108" s="17">
        <v>0.81479166666666702</v>
      </c>
      <c r="F7108" s="1" t="s">
        <v>13781</v>
      </c>
    </row>
    <row r="7109" spans="2:6">
      <c r="B7109" s="1" t="s">
        <v>17598</v>
      </c>
      <c r="C7109" s="1">
        <v>1</v>
      </c>
      <c r="D7109" s="1" t="s">
        <v>3077</v>
      </c>
      <c r="E7109" s="17">
        <v>0.814849537037037</v>
      </c>
      <c r="F7109" s="1" t="s">
        <v>13781</v>
      </c>
    </row>
    <row r="7110" spans="2:6">
      <c r="B7110" s="1" t="s">
        <v>17621</v>
      </c>
      <c r="C7110" s="1">
        <v>1</v>
      </c>
      <c r="D7110" s="1" t="s">
        <v>13753</v>
      </c>
      <c r="E7110" s="17">
        <v>0.81486111111111104</v>
      </c>
      <c r="F7110" s="1" t="s">
        <v>13781</v>
      </c>
    </row>
    <row r="7111" spans="2:6">
      <c r="B7111" s="1" t="s">
        <v>17622</v>
      </c>
      <c r="C7111" s="1">
        <v>1</v>
      </c>
      <c r="D7111" s="1" t="s">
        <v>13687</v>
      </c>
      <c r="E7111" s="17">
        <v>0.81491898148148101</v>
      </c>
      <c r="F7111" s="1" t="s">
        <v>13781</v>
      </c>
    </row>
    <row r="7112" spans="2:6">
      <c r="B7112" s="1" t="s">
        <v>17613</v>
      </c>
      <c r="C7112" s="1">
        <v>1</v>
      </c>
      <c r="D7112" s="1" t="s">
        <v>3078</v>
      </c>
      <c r="E7112" s="17">
        <v>0.81495370370370401</v>
      </c>
      <c r="F7112" s="1" t="s">
        <v>13781</v>
      </c>
    </row>
    <row r="7113" spans="2:6">
      <c r="B7113" s="1" t="s">
        <v>17623</v>
      </c>
      <c r="C7113" s="1">
        <v>1</v>
      </c>
      <c r="D7113" s="1" t="s">
        <v>3076</v>
      </c>
      <c r="E7113" s="17">
        <v>0.81496527777777805</v>
      </c>
      <c r="F7113" s="1" t="s">
        <v>13781</v>
      </c>
    </row>
    <row r="7114" spans="2:6">
      <c r="B7114" s="1" t="s">
        <v>17624</v>
      </c>
      <c r="C7114" s="1">
        <v>1</v>
      </c>
      <c r="D7114" s="1" t="s">
        <v>3095</v>
      </c>
      <c r="E7114" s="17">
        <v>0.81501157407407399</v>
      </c>
      <c r="F7114" s="1" t="s">
        <v>13781</v>
      </c>
    </row>
    <row r="7115" spans="2:6">
      <c r="B7115" s="1" t="s">
        <v>17625</v>
      </c>
      <c r="C7115" s="1">
        <v>1</v>
      </c>
      <c r="D7115" s="1" t="s">
        <v>13760</v>
      </c>
      <c r="E7115" s="17">
        <v>0.81523148148148195</v>
      </c>
      <c r="F7115" s="1" t="s">
        <v>13781</v>
      </c>
    </row>
    <row r="7116" spans="2:6">
      <c r="B7116" s="1" t="s">
        <v>17603</v>
      </c>
      <c r="C7116" s="1">
        <v>1</v>
      </c>
      <c r="D7116" s="1" t="s">
        <v>3077</v>
      </c>
      <c r="E7116" s="17">
        <v>0.81523148148148195</v>
      </c>
      <c r="F7116" s="1" t="s">
        <v>13781</v>
      </c>
    </row>
    <row r="7117" spans="2:6">
      <c r="B7117" s="1" t="s">
        <v>17584</v>
      </c>
      <c r="C7117" s="1">
        <v>1</v>
      </c>
      <c r="D7117" s="1" t="s">
        <v>3078</v>
      </c>
      <c r="E7117" s="17">
        <v>0.81527777777777799</v>
      </c>
      <c r="F7117" s="1" t="s">
        <v>13781</v>
      </c>
    </row>
    <row r="7118" spans="2:6">
      <c r="B7118" s="1" t="s">
        <v>17626</v>
      </c>
      <c r="C7118" s="1">
        <v>1</v>
      </c>
      <c r="D7118" s="1" t="s">
        <v>13753</v>
      </c>
      <c r="E7118" s="17">
        <v>0.8153125</v>
      </c>
      <c r="F7118" s="1" t="s">
        <v>13781</v>
      </c>
    </row>
    <row r="7119" spans="2:6">
      <c r="B7119" s="1" t="s">
        <v>17627</v>
      </c>
      <c r="C7119" s="1">
        <v>1</v>
      </c>
      <c r="D7119" s="1" t="s">
        <v>13753</v>
      </c>
      <c r="E7119" s="17">
        <v>0.81535879629629604</v>
      </c>
      <c r="F7119" s="1" t="s">
        <v>13781</v>
      </c>
    </row>
    <row r="7120" spans="2:6">
      <c r="B7120" s="1" t="s">
        <v>17628</v>
      </c>
      <c r="C7120" s="1">
        <v>1</v>
      </c>
      <c r="D7120" s="1" t="s">
        <v>13687</v>
      </c>
      <c r="E7120" s="17">
        <v>0.81540509259259297</v>
      </c>
      <c r="F7120" s="1" t="s">
        <v>13781</v>
      </c>
    </row>
    <row r="7121" spans="2:6">
      <c r="B7121" s="1" t="s">
        <v>17333</v>
      </c>
      <c r="C7121" s="1">
        <v>1</v>
      </c>
      <c r="D7121" s="1" t="s">
        <v>13762</v>
      </c>
      <c r="E7121" s="17">
        <v>0.81540509259259297</v>
      </c>
      <c r="F7121" s="1" t="s">
        <v>13781</v>
      </c>
    </row>
    <row r="7122" spans="2:6">
      <c r="B7122" s="1" t="s">
        <v>17403</v>
      </c>
      <c r="C7122" s="1">
        <v>1</v>
      </c>
      <c r="D7122" s="1" t="s">
        <v>13746</v>
      </c>
      <c r="E7122" s="17">
        <v>0.81540509259259297</v>
      </c>
      <c r="F7122" s="1" t="s">
        <v>13781</v>
      </c>
    </row>
    <row r="7123" spans="2:6">
      <c r="B7123" s="1" t="s">
        <v>17629</v>
      </c>
      <c r="C7123" s="1">
        <v>1</v>
      </c>
      <c r="D7123" s="1" t="s">
        <v>13753</v>
      </c>
      <c r="E7123" s="17">
        <v>0.81542824074074105</v>
      </c>
      <c r="F7123" s="1" t="s">
        <v>13781</v>
      </c>
    </row>
    <row r="7124" spans="2:6">
      <c r="B7124" s="1" t="s">
        <v>15358</v>
      </c>
      <c r="C7124" s="1">
        <v>1</v>
      </c>
      <c r="D7124" s="1" t="s">
        <v>3095</v>
      </c>
      <c r="E7124" s="17">
        <v>0.81545138888888902</v>
      </c>
      <c r="F7124" s="1" t="s">
        <v>13781</v>
      </c>
    </row>
    <row r="7125" spans="2:6">
      <c r="B7125" s="1" t="s">
        <v>17630</v>
      </c>
      <c r="C7125" s="1">
        <v>1</v>
      </c>
      <c r="D7125" s="1" t="s">
        <v>13753</v>
      </c>
      <c r="E7125" s="17">
        <v>0.81549768518518495</v>
      </c>
      <c r="F7125" s="1" t="s">
        <v>13781</v>
      </c>
    </row>
    <row r="7126" spans="2:6">
      <c r="B7126" s="1" t="s">
        <v>17575</v>
      </c>
      <c r="C7126" s="1">
        <v>1</v>
      </c>
      <c r="D7126" s="1" t="s">
        <v>3095</v>
      </c>
      <c r="E7126" s="17">
        <v>0.81549768518518495</v>
      </c>
      <c r="F7126" s="1" t="s">
        <v>13781</v>
      </c>
    </row>
    <row r="7127" spans="2:6">
      <c r="B7127" s="1" t="s">
        <v>17615</v>
      </c>
      <c r="C7127" s="1">
        <v>1</v>
      </c>
      <c r="D7127" s="1" t="s">
        <v>3095</v>
      </c>
      <c r="E7127" s="17">
        <v>0.815543981481481</v>
      </c>
      <c r="F7127" s="1" t="s">
        <v>13781</v>
      </c>
    </row>
    <row r="7128" spans="2:6">
      <c r="B7128" s="1" t="s">
        <v>17631</v>
      </c>
      <c r="C7128" s="1">
        <v>1</v>
      </c>
      <c r="D7128" s="1" t="s">
        <v>13753</v>
      </c>
      <c r="E7128" s="17">
        <v>0.81556712962962996</v>
      </c>
      <c r="F7128" s="1" t="s">
        <v>13781</v>
      </c>
    </row>
    <row r="7129" spans="2:6">
      <c r="B7129" s="1" t="s">
        <v>17618</v>
      </c>
      <c r="C7129" s="1">
        <v>1</v>
      </c>
      <c r="D7129" s="1" t="s">
        <v>3095</v>
      </c>
      <c r="E7129" s="17">
        <v>0.81556712962962996</v>
      </c>
      <c r="F7129" s="1" t="s">
        <v>13781</v>
      </c>
    </row>
    <row r="7130" spans="2:6">
      <c r="B7130" s="1" t="s">
        <v>17632</v>
      </c>
      <c r="C7130" s="1">
        <v>1</v>
      </c>
      <c r="D7130" s="1" t="s">
        <v>13753</v>
      </c>
      <c r="E7130" s="17">
        <v>0.81560185185185197</v>
      </c>
      <c r="F7130" s="1" t="s">
        <v>13781</v>
      </c>
    </row>
    <row r="7131" spans="2:6">
      <c r="B7131" s="1" t="s">
        <v>17619</v>
      </c>
      <c r="C7131" s="1">
        <v>1</v>
      </c>
      <c r="D7131" s="1" t="s">
        <v>3095</v>
      </c>
      <c r="E7131" s="17">
        <v>0.81561342592592601</v>
      </c>
      <c r="F7131" s="1" t="s">
        <v>13781</v>
      </c>
    </row>
    <row r="7132" spans="2:6">
      <c r="B7132" s="1" t="s">
        <v>17633</v>
      </c>
      <c r="C7132" s="1">
        <v>1</v>
      </c>
      <c r="D7132" s="1" t="s">
        <v>13753</v>
      </c>
      <c r="E7132" s="17">
        <v>0.81568287037037002</v>
      </c>
      <c r="F7132" s="1" t="s">
        <v>13781</v>
      </c>
    </row>
    <row r="7133" spans="2:6">
      <c r="B7133" s="1" t="s">
        <v>17621</v>
      </c>
      <c r="C7133" s="1">
        <v>1</v>
      </c>
      <c r="D7133" s="1" t="s">
        <v>3078</v>
      </c>
      <c r="E7133" s="17">
        <v>0.81569444444444394</v>
      </c>
      <c r="F7133" s="1" t="s">
        <v>13781</v>
      </c>
    </row>
    <row r="7134" spans="2:6">
      <c r="B7134" s="1" t="s">
        <v>17634</v>
      </c>
      <c r="C7134" s="1">
        <v>1</v>
      </c>
      <c r="D7134" s="1" t="s">
        <v>13760</v>
      </c>
      <c r="E7134" s="17">
        <v>0.81571759259259302</v>
      </c>
      <c r="F7134" s="1" t="s">
        <v>13781</v>
      </c>
    </row>
    <row r="7135" spans="2:6">
      <c r="B7135" s="1" t="s">
        <v>17635</v>
      </c>
      <c r="C7135" s="1">
        <v>1</v>
      </c>
      <c r="D7135" s="1" t="s">
        <v>13687</v>
      </c>
      <c r="E7135" s="17">
        <v>0.81578703703703703</v>
      </c>
      <c r="F7135" s="1" t="s">
        <v>13781</v>
      </c>
    </row>
    <row r="7136" spans="2:6">
      <c r="B7136" s="1" t="s">
        <v>17636</v>
      </c>
      <c r="C7136" s="1">
        <v>1</v>
      </c>
      <c r="D7136" s="1" t="s">
        <v>13687</v>
      </c>
      <c r="E7136" s="17">
        <v>0.81583333333333297</v>
      </c>
      <c r="F7136" s="1" t="s">
        <v>13781</v>
      </c>
    </row>
    <row r="7137" spans="2:6">
      <c r="B7137" s="1" t="s">
        <v>17637</v>
      </c>
      <c r="C7137" s="1">
        <v>1</v>
      </c>
      <c r="D7137" s="1" t="s">
        <v>13760</v>
      </c>
      <c r="E7137" s="17">
        <v>0.81598379629629603</v>
      </c>
      <c r="F7137" s="1" t="s">
        <v>13781</v>
      </c>
    </row>
    <row r="7138" spans="2:6">
      <c r="B7138" s="1" t="s">
        <v>17612</v>
      </c>
      <c r="C7138" s="1">
        <v>1</v>
      </c>
      <c r="D7138" s="1" t="s">
        <v>3077</v>
      </c>
      <c r="E7138" s="17">
        <v>0.81599537037036995</v>
      </c>
      <c r="F7138" s="1" t="s">
        <v>13781</v>
      </c>
    </row>
    <row r="7139" spans="2:6">
      <c r="B7139" s="1" t="s">
        <v>17634</v>
      </c>
      <c r="C7139" s="1">
        <v>1</v>
      </c>
      <c r="D7139" s="1" t="s">
        <v>3095</v>
      </c>
      <c r="E7139" s="17">
        <v>0.81609953703703697</v>
      </c>
      <c r="F7139" s="1" t="s">
        <v>13781</v>
      </c>
    </row>
    <row r="7140" spans="2:6">
      <c r="B7140" s="1" t="s">
        <v>17638</v>
      </c>
      <c r="C7140" s="1">
        <v>1</v>
      </c>
      <c r="D7140" s="1" t="s">
        <v>13687</v>
      </c>
      <c r="E7140" s="17">
        <v>0.816273148148148</v>
      </c>
      <c r="F7140" s="1" t="s">
        <v>13781</v>
      </c>
    </row>
    <row r="7141" spans="2:6">
      <c r="B7141" s="1" t="s">
        <v>15556</v>
      </c>
      <c r="C7141" s="1">
        <v>1</v>
      </c>
      <c r="D7141" s="1" t="s">
        <v>3078</v>
      </c>
      <c r="E7141" s="17">
        <v>0.81628472222222204</v>
      </c>
      <c r="F7141" s="1" t="s">
        <v>13781</v>
      </c>
    </row>
    <row r="7142" spans="2:6">
      <c r="B7142" s="1" t="s">
        <v>17639</v>
      </c>
      <c r="C7142" s="1">
        <v>1</v>
      </c>
      <c r="D7142" s="1" t="s">
        <v>13687</v>
      </c>
      <c r="E7142" s="17">
        <v>0.81630787037037</v>
      </c>
      <c r="F7142" s="1" t="s">
        <v>13781</v>
      </c>
    </row>
    <row r="7143" spans="2:6">
      <c r="B7143" s="1" t="s">
        <v>17635</v>
      </c>
      <c r="C7143" s="1">
        <v>1</v>
      </c>
      <c r="D7143" s="1" t="s">
        <v>3095</v>
      </c>
      <c r="E7143" s="17">
        <v>0.81630787037037</v>
      </c>
      <c r="F7143" s="1" t="s">
        <v>13781</v>
      </c>
    </row>
    <row r="7144" spans="2:6">
      <c r="B7144" s="1" t="s">
        <v>17597</v>
      </c>
      <c r="C7144" s="1">
        <v>1</v>
      </c>
      <c r="D7144" s="1" t="s">
        <v>3078</v>
      </c>
      <c r="E7144" s="17">
        <v>0.81633101851851897</v>
      </c>
      <c r="F7144" s="1" t="s">
        <v>13781</v>
      </c>
    </row>
    <row r="7145" spans="2:6">
      <c r="B7145" s="1" t="s">
        <v>17637</v>
      </c>
      <c r="C7145" s="1">
        <v>1</v>
      </c>
      <c r="D7145" s="1" t="s">
        <v>3077</v>
      </c>
      <c r="E7145" s="17">
        <v>0.81633101851851897</v>
      </c>
      <c r="F7145" s="1" t="s">
        <v>13781</v>
      </c>
    </row>
    <row r="7146" spans="2:6">
      <c r="B7146" s="1" t="s">
        <v>17626</v>
      </c>
      <c r="C7146" s="1">
        <v>1</v>
      </c>
      <c r="D7146" s="1" t="s">
        <v>3095</v>
      </c>
      <c r="E7146" s="17">
        <v>0.81640046296296298</v>
      </c>
      <c r="F7146" s="1" t="s">
        <v>13781</v>
      </c>
    </row>
    <row r="7147" spans="2:6">
      <c r="B7147" s="1" t="s">
        <v>17640</v>
      </c>
      <c r="C7147" s="1">
        <v>1</v>
      </c>
      <c r="D7147" s="1" t="s">
        <v>13687</v>
      </c>
      <c r="E7147" s="17">
        <v>0.81642361111111095</v>
      </c>
      <c r="F7147" s="1" t="s">
        <v>13781</v>
      </c>
    </row>
    <row r="7148" spans="2:6">
      <c r="B7148" s="1" t="s">
        <v>17300</v>
      </c>
      <c r="C7148" s="1">
        <v>1</v>
      </c>
      <c r="D7148" s="1" t="s">
        <v>3095</v>
      </c>
      <c r="E7148" s="17">
        <v>0.81644675925925903</v>
      </c>
      <c r="F7148" s="1" t="s">
        <v>13781</v>
      </c>
    </row>
    <row r="7149" spans="2:6">
      <c r="B7149" s="1" t="s">
        <v>17406</v>
      </c>
      <c r="C7149" s="1">
        <v>2</v>
      </c>
      <c r="D7149" s="1" t="s">
        <v>3078</v>
      </c>
      <c r="E7149" s="17">
        <v>0.81650462962963</v>
      </c>
      <c r="F7149" s="1" t="s">
        <v>13781</v>
      </c>
    </row>
    <row r="7150" spans="2:6">
      <c r="B7150" s="1" t="s">
        <v>17641</v>
      </c>
      <c r="C7150" s="1">
        <v>1</v>
      </c>
      <c r="D7150" s="1" t="s">
        <v>13687</v>
      </c>
      <c r="E7150" s="17">
        <v>0.81652777777777796</v>
      </c>
      <c r="F7150" s="1" t="s">
        <v>13781</v>
      </c>
    </row>
    <row r="7151" spans="2:6">
      <c r="B7151" s="1" t="s">
        <v>17576</v>
      </c>
      <c r="C7151" s="1">
        <v>1</v>
      </c>
      <c r="D7151" s="1" t="s">
        <v>13746</v>
      </c>
      <c r="E7151" s="17">
        <v>0.81652777777777796</v>
      </c>
      <c r="F7151" s="1" t="s">
        <v>13781</v>
      </c>
    </row>
    <row r="7152" spans="2:6">
      <c r="B7152" s="1" t="s">
        <v>17642</v>
      </c>
      <c r="C7152" s="1">
        <v>1</v>
      </c>
      <c r="D7152" s="1" t="s">
        <v>3076</v>
      </c>
      <c r="E7152" s="17">
        <v>0.81655092592592604</v>
      </c>
      <c r="F7152" s="1" t="s">
        <v>13781</v>
      </c>
    </row>
    <row r="7153" spans="2:6">
      <c r="B7153" s="1" t="s">
        <v>17628</v>
      </c>
      <c r="C7153" s="1">
        <v>1</v>
      </c>
      <c r="D7153" s="1" t="s">
        <v>13746</v>
      </c>
      <c r="E7153" s="17">
        <v>0.81658564814814805</v>
      </c>
      <c r="F7153" s="1" t="s">
        <v>13781</v>
      </c>
    </row>
    <row r="7154" spans="2:6">
      <c r="B7154" s="1" t="s">
        <v>17643</v>
      </c>
      <c r="C7154" s="1">
        <v>1</v>
      </c>
      <c r="D7154" s="1" t="s">
        <v>13753</v>
      </c>
      <c r="E7154" s="17">
        <v>0.81659722222222197</v>
      </c>
      <c r="F7154" s="1" t="s">
        <v>13781</v>
      </c>
    </row>
    <row r="7155" spans="2:6">
      <c r="B7155" s="1" t="s">
        <v>16783</v>
      </c>
      <c r="C7155" s="1">
        <v>1</v>
      </c>
      <c r="D7155" s="1" t="s">
        <v>13762</v>
      </c>
      <c r="E7155" s="17">
        <v>0.81659722222222197</v>
      </c>
      <c r="F7155" s="1" t="s">
        <v>13781</v>
      </c>
    </row>
    <row r="7156" spans="2:6">
      <c r="B7156" s="1" t="s">
        <v>17630</v>
      </c>
      <c r="C7156" s="1">
        <v>1</v>
      </c>
      <c r="D7156" s="1" t="s">
        <v>3095</v>
      </c>
      <c r="E7156" s="17">
        <v>0.81662037037037005</v>
      </c>
      <c r="F7156" s="1" t="s">
        <v>13781</v>
      </c>
    </row>
    <row r="7157" spans="2:6">
      <c r="B7157" s="1" t="s">
        <v>17644</v>
      </c>
      <c r="C7157" s="1">
        <v>1</v>
      </c>
      <c r="D7157" s="1" t="s">
        <v>13753</v>
      </c>
      <c r="E7157" s="17">
        <v>0.81674768518518504</v>
      </c>
      <c r="F7157" s="1" t="s">
        <v>13781</v>
      </c>
    </row>
    <row r="7158" spans="2:6">
      <c r="B7158" s="1" t="s">
        <v>17638</v>
      </c>
      <c r="C7158" s="1">
        <v>1</v>
      </c>
      <c r="D7158" s="1" t="s">
        <v>3095</v>
      </c>
      <c r="E7158" s="17">
        <v>0.81674768518518504</v>
      </c>
      <c r="F7158" s="1" t="s">
        <v>13781</v>
      </c>
    </row>
    <row r="7159" spans="2:6">
      <c r="B7159" s="1" t="s">
        <v>17645</v>
      </c>
      <c r="C7159" s="1">
        <v>1</v>
      </c>
      <c r="D7159" s="1" t="s">
        <v>13753</v>
      </c>
      <c r="E7159" s="17">
        <v>0.81680555555555601</v>
      </c>
      <c r="F7159" s="1" t="s">
        <v>13781</v>
      </c>
    </row>
    <row r="7160" spans="2:6">
      <c r="B7160" s="1" t="s">
        <v>17144</v>
      </c>
      <c r="C7160" s="1">
        <v>1</v>
      </c>
      <c r="D7160" s="1" t="s">
        <v>13746</v>
      </c>
      <c r="E7160" s="17">
        <v>0.81684027777777801</v>
      </c>
      <c r="F7160" s="1" t="s">
        <v>13781</v>
      </c>
    </row>
    <row r="7161" spans="2:6">
      <c r="B7161" s="1" t="s">
        <v>17611</v>
      </c>
      <c r="C7161" s="1">
        <v>1</v>
      </c>
      <c r="D7161" s="1" t="s">
        <v>3077</v>
      </c>
      <c r="E7161" s="17">
        <v>0.81686342592592598</v>
      </c>
      <c r="F7161" s="1" t="s">
        <v>13781</v>
      </c>
    </row>
    <row r="7162" spans="2:6">
      <c r="B7162" s="1" t="s">
        <v>17646</v>
      </c>
      <c r="C7162" s="1">
        <v>5</v>
      </c>
      <c r="D7162" s="1" t="s">
        <v>13753</v>
      </c>
      <c r="E7162" s="17">
        <v>0.81687500000000002</v>
      </c>
      <c r="F7162" s="1" t="s">
        <v>13781</v>
      </c>
    </row>
    <row r="7163" spans="2:6">
      <c r="B7163" s="1" t="s">
        <v>17586</v>
      </c>
      <c r="C7163" s="1">
        <v>1</v>
      </c>
      <c r="D7163" s="1" t="s">
        <v>3078</v>
      </c>
      <c r="E7163" s="17">
        <v>0.81692129629629595</v>
      </c>
      <c r="F7163" s="1" t="s">
        <v>13781</v>
      </c>
    </row>
    <row r="7164" spans="2:6">
      <c r="B7164" s="1" t="s">
        <v>17647</v>
      </c>
      <c r="C7164" s="1">
        <v>1</v>
      </c>
      <c r="D7164" s="1" t="s">
        <v>13753</v>
      </c>
      <c r="E7164" s="17">
        <v>0.817002314814815</v>
      </c>
      <c r="F7164" s="1" t="s">
        <v>13781</v>
      </c>
    </row>
    <row r="7165" spans="2:6">
      <c r="B7165" s="1" t="s">
        <v>17648</v>
      </c>
      <c r="C7165" s="1">
        <v>1</v>
      </c>
      <c r="D7165" s="1" t="s">
        <v>13753</v>
      </c>
      <c r="E7165" s="17">
        <v>0.81702546296296297</v>
      </c>
      <c r="F7165" s="1" t="s">
        <v>13781</v>
      </c>
    </row>
    <row r="7166" spans="2:6">
      <c r="B7166" s="1" t="s">
        <v>17632</v>
      </c>
      <c r="C7166" s="1">
        <v>1</v>
      </c>
      <c r="D7166" s="1" t="s">
        <v>13746</v>
      </c>
      <c r="E7166" s="17">
        <v>0.81702546296296297</v>
      </c>
      <c r="F7166" s="1" t="s">
        <v>13781</v>
      </c>
    </row>
    <row r="7167" spans="2:6">
      <c r="B7167" s="1" t="s">
        <v>17649</v>
      </c>
      <c r="C7167" s="1">
        <v>1</v>
      </c>
      <c r="D7167" s="1" t="s">
        <v>13760</v>
      </c>
      <c r="E7167" s="17">
        <v>0.81707175925925901</v>
      </c>
      <c r="F7167" s="1" t="s">
        <v>13781</v>
      </c>
    </row>
    <row r="7168" spans="2:6">
      <c r="B7168" s="1" t="s">
        <v>17650</v>
      </c>
      <c r="C7168" s="1">
        <v>1</v>
      </c>
      <c r="D7168" s="1" t="s">
        <v>13753</v>
      </c>
      <c r="E7168" s="17">
        <v>0.81709490740740698</v>
      </c>
      <c r="F7168" s="1" t="s">
        <v>13781</v>
      </c>
    </row>
    <row r="7169" spans="2:6">
      <c r="B7169" s="1" t="s">
        <v>17651</v>
      </c>
      <c r="C7169" s="1">
        <v>1</v>
      </c>
      <c r="D7169" s="1" t="s">
        <v>13753</v>
      </c>
      <c r="E7169" s="17">
        <v>0.81716435185185199</v>
      </c>
      <c r="F7169" s="1" t="s">
        <v>13781</v>
      </c>
    </row>
    <row r="7170" spans="2:6">
      <c r="B7170" s="1" t="s">
        <v>17631</v>
      </c>
      <c r="C7170" s="1">
        <v>1</v>
      </c>
      <c r="D7170" s="1" t="s">
        <v>3077</v>
      </c>
      <c r="E7170" s="17">
        <v>0.81729166666666697</v>
      </c>
      <c r="F7170" s="1" t="s">
        <v>13781</v>
      </c>
    </row>
    <row r="7171" spans="2:6">
      <c r="B7171" s="1" t="s">
        <v>17652</v>
      </c>
      <c r="C7171" s="1">
        <v>1</v>
      </c>
      <c r="D7171" s="1" t="s">
        <v>13753</v>
      </c>
      <c r="E7171" s="17">
        <v>0.81740740740740703</v>
      </c>
      <c r="F7171" s="1" t="s">
        <v>13781</v>
      </c>
    </row>
    <row r="7172" spans="2:6">
      <c r="B7172" s="1" t="s">
        <v>17646</v>
      </c>
      <c r="C7172" s="1">
        <v>5</v>
      </c>
      <c r="D7172" s="1" t="s">
        <v>3078</v>
      </c>
      <c r="E7172" s="17">
        <v>0.81753472222222201</v>
      </c>
      <c r="F7172" s="1" t="s">
        <v>13781</v>
      </c>
    </row>
    <row r="7173" spans="2:6">
      <c r="B7173" s="1" t="s">
        <v>17653</v>
      </c>
      <c r="C7173" s="1">
        <v>1</v>
      </c>
      <c r="D7173" s="1" t="s">
        <v>13753</v>
      </c>
      <c r="E7173" s="17">
        <v>0.81756944444444402</v>
      </c>
      <c r="F7173" s="1" t="s">
        <v>13781</v>
      </c>
    </row>
    <row r="7174" spans="2:6">
      <c r="B7174" s="1" t="s">
        <v>17654</v>
      </c>
      <c r="C7174" s="1">
        <v>1</v>
      </c>
      <c r="D7174" s="1" t="s">
        <v>13753</v>
      </c>
      <c r="E7174" s="17">
        <v>0.81761574074074095</v>
      </c>
      <c r="F7174" s="1" t="s">
        <v>13781</v>
      </c>
    </row>
    <row r="7175" spans="2:6">
      <c r="B7175" s="1" t="s">
        <v>17655</v>
      </c>
      <c r="C7175" s="1">
        <v>1</v>
      </c>
      <c r="D7175" s="1" t="s">
        <v>13687</v>
      </c>
      <c r="E7175" s="17">
        <v>0.817696759259259</v>
      </c>
      <c r="F7175" s="1" t="s">
        <v>13781</v>
      </c>
    </row>
    <row r="7176" spans="2:6">
      <c r="B7176" s="1" t="s">
        <v>15427</v>
      </c>
      <c r="C7176" s="1">
        <v>1</v>
      </c>
      <c r="D7176" s="1" t="s">
        <v>3077</v>
      </c>
      <c r="E7176" s="17">
        <v>0.817731481481481</v>
      </c>
      <c r="F7176" s="1" t="s">
        <v>13781</v>
      </c>
    </row>
    <row r="7177" spans="2:6">
      <c r="B7177" s="1" t="s">
        <v>17656</v>
      </c>
      <c r="C7177" s="1">
        <v>1</v>
      </c>
      <c r="D7177" s="1" t="s">
        <v>13753</v>
      </c>
      <c r="E7177" s="17">
        <v>0.81776620370370401</v>
      </c>
      <c r="F7177" s="1" t="s">
        <v>13781</v>
      </c>
    </row>
    <row r="7178" spans="2:6">
      <c r="B7178" s="1" t="s">
        <v>17657</v>
      </c>
      <c r="C7178" s="1">
        <v>1</v>
      </c>
      <c r="D7178" s="1" t="s">
        <v>13753</v>
      </c>
      <c r="E7178" s="17">
        <v>0.81781250000000005</v>
      </c>
      <c r="F7178" s="1" t="s">
        <v>13781</v>
      </c>
    </row>
    <row r="7179" spans="2:6">
      <c r="B7179" s="1" t="s">
        <v>17658</v>
      </c>
      <c r="C7179" s="1">
        <v>2</v>
      </c>
      <c r="D7179" s="1" t="s">
        <v>13760</v>
      </c>
      <c r="E7179" s="17">
        <v>0.81782407407407398</v>
      </c>
      <c r="F7179" s="1" t="s">
        <v>13781</v>
      </c>
    </row>
    <row r="7180" spans="2:6">
      <c r="B7180" s="1" t="s">
        <v>17659</v>
      </c>
      <c r="C7180" s="1">
        <v>1</v>
      </c>
      <c r="D7180" s="1" t="s">
        <v>13753</v>
      </c>
      <c r="E7180" s="17">
        <v>0.81791666666666696</v>
      </c>
      <c r="F7180" s="1" t="s">
        <v>13781</v>
      </c>
    </row>
    <row r="7181" spans="2:6">
      <c r="B7181" s="1" t="s">
        <v>15696</v>
      </c>
      <c r="C7181" s="1">
        <v>1</v>
      </c>
      <c r="D7181" s="1" t="s">
        <v>3095</v>
      </c>
      <c r="E7181" s="17">
        <v>0.81791666666666696</v>
      </c>
      <c r="F7181" s="1" t="s">
        <v>13781</v>
      </c>
    </row>
    <row r="7182" spans="2:6">
      <c r="B7182" s="1" t="s">
        <v>17660</v>
      </c>
      <c r="C7182" s="1">
        <v>1</v>
      </c>
      <c r="D7182" s="1" t="s">
        <v>13753</v>
      </c>
      <c r="E7182" s="17">
        <v>0.81799768518518501</v>
      </c>
      <c r="F7182" s="1" t="s">
        <v>13781</v>
      </c>
    </row>
    <row r="7183" spans="2:6">
      <c r="B7183" s="1" t="s">
        <v>17636</v>
      </c>
      <c r="C7183" s="1">
        <v>1</v>
      </c>
      <c r="D7183" s="1" t="s">
        <v>3095</v>
      </c>
      <c r="E7183" s="17">
        <v>0.81822916666666701</v>
      </c>
      <c r="F7183" s="1" t="s">
        <v>13781</v>
      </c>
    </row>
    <row r="7184" spans="2:6">
      <c r="B7184" s="1" t="s">
        <v>17661</v>
      </c>
      <c r="C7184" s="1">
        <v>1</v>
      </c>
      <c r="D7184" s="1" t="s">
        <v>13753</v>
      </c>
      <c r="E7184" s="17">
        <v>0.81828703703703698</v>
      </c>
      <c r="F7184" s="1" t="s">
        <v>13781</v>
      </c>
    </row>
    <row r="7185" spans="2:6">
      <c r="B7185" s="1" t="s">
        <v>17639</v>
      </c>
      <c r="C7185" s="1">
        <v>1</v>
      </c>
      <c r="D7185" s="1" t="s">
        <v>3078</v>
      </c>
      <c r="E7185" s="17">
        <v>0.81828703703703698</v>
      </c>
      <c r="F7185" s="1" t="s">
        <v>13781</v>
      </c>
    </row>
    <row r="7186" spans="2:6">
      <c r="B7186" s="1" t="s">
        <v>17662</v>
      </c>
      <c r="C7186" s="1">
        <v>1</v>
      </c>
      <c r="D7186" s="1" t="s">
        <v>13760</v>
      </c>
      <c r="E7186" s="17">
        <v>0.81836805555555603</v>
      </c>
      <c r="F7186" s="1" t="s">
        <v>13781</v>
      </c>
    </row>
    <row r="7187" spans="2:6">
      <c r="B7187" s="1" t="s">
        <v>17648</v>
      </c>
      <c r="C7187" s="1">
        <v>1</v>
      </c>
      <c r="D7187" s="1" t="s">
        <v>3077</v>
      </c>
      <c r="E7187" s="17">
        <v>0.81836805555555603</v>
      </c>
      <c r="F7187" s="1" t="s">
        <v>13781</v>
      </c>
    </row>
    <row r="7188" spans="2:6">
      <c r="B7188" s="1" t="s">
        <v>17629</v>
      </c>
      <c r="C7188" s="1">
        <v>1</v>
      </c>
      <c r="D7188" s="1" t="s">
        <v>3077</v>
      </c>
      <c r="E7188" s="17">
        <v>0.81840277777777803</v>
      </c>
      <c r="F7188" s="1" t="s">
        <v>13781</v>
      </c>
    </row>
    <row r="7189" spans="2:6">
      <c r="B7189" s="1" t="s">
        <v>17663</v>
      </c>
      <c r="C7189" s="1">
        <v>1</v>
      </c>
      <c r="D7189" s="1" t="s">
        <v>3095</v>
      </c>
      <c r="E7189" s="17">
        <v>0.81858796296296299</v>
      </c>
      <c r="F7189" s="1" t="s">
        <v>13781</v>
      </c>
    </row>
    <row r="7190" spans="2:6">
      <c r="B7190" s="1" t="s">
        <v>17664</v>
      </c>
      <c r="C7190" s="1">
        <v>1</v>
      </c>
      <c r="D7190" s="1" t="s">
        <v>13760</v>
      </c>
      <c r="E7190" s="17">
        <v>0.81863425925925903</v>
      </c>
      <c r="F7190" s="1" t="s">
        <v>13781</v>
      </c>
    </row>
    <row r="7191" spans="2:6">
      <c r="B7191" s="1" t="s">
        <v>17654</v>
      </c>
      <c r="C7191" s="1">
        <v>1</v>
      </c>
      <c r="D7191" s="1" t="s">
        <v>3095</v>
      </c>
      <c r="E7191" s="17">
        <v>0.81866898148148104</v>
      </c>
      <c r="F7191" s="1" t="s">
        <v>13781</v>
      </c>
    </row>
    <row r="7192" spans="2:6">
      <c r="B7192" s="1" t="s">
        <v>17656</v>
      </c>
      <c r="C7192" s="1">
        <v>1</v>
      </c>
      <c r="D7192" s="1" t="s">
        <v>13746</v>
      </c>
      <c r="E7192" s="17">
        <v>0.81869212962963001</v>
      </c>
      <c r="F7192" s="1" t="s">
        <v>13781</v>
      </c>
    </row>
    <row r="7193" spans="2:6">
      <c r="B7193" s="1" t="s">
        <v>17531</v>
      </c>
      <c r="C7193" s="1">
        <v>1</v>
      </c>
      <c r="D7193" s="1" t="s">
        <v>3077</v>
      </c>
      <c r="E7193" s="17">
        <v>0.81871527777777797</v>
      </c>
      <c r="F7193" s="1" t="s">
        <v>13781</v>
      </c>
    </row>
    <row r="7194" spans="2:6">
      <c r="B7194" s="1" t="s">
        <v>17665</v>
      </c>
      <c r="C7194" s="1">
        <v>1</v>
      </c>
      <c r="D7194" s="1" t="s">
        <v>13753</v>
      </c>
      <c r="E7194" s="17">
        <v>0.81873842592592605</v>
      </c>
      <c r="F7194" s="1" t="s">
        <v>13781</v>
      </c>
    </row>
    <row r="7195" spans="2:6">
      <c r="B7195" s="1" t="s">
        <v>17640</v>
      </c>
      <c r="C7195" s="1">
        <v>1</v>
      </c>
      <c r="D7195" s="1" t="s">
        <v>3077</v>
      </c>
      <c r="E7195" s="17">
        <v>0.81874999999999998</v>
      </c>
      <c r="F7195" s="1" t="s">
        <v>13781</v>
      </c>
    </row>
    <row r="7196" spans="2:6">
      <c r="B7196" s="1" t="s">
        <v>17666</v>
      </c>
      <c r="C7196" s="1">
        <v>1</v>
      </c>
      <c r="D7196" s="1" t="s">
        <v>13753</v>
      </c>
      <c r="E7196" s="17">
        <v>0.81879629629629602</v>
      </c>
      <c r="F7196" s="1" t="s">
        <v>13781</v>
      </c>
    </row>
    <row r="7197" spans="2:6">
      <c r="B7197" s="1" t="s">
        <v>17667</v>
      </c>
      <c r="C7197" s="1">
        <v>1</v>
      </c>
      <c r="D7197" s="1" t="s">
        <v>13753</v>
      </c>
      <c r="E7197" s="17">
        <v>0.81883101851851803</v>
      </c>
      <c r="F7197" s="1" t="s">
        <v>13781</v>
      </c>
    </row>
    <row r="7198" spans="2:6">
      <c r="B7198" s="1" t="s">
        <v>17653</v>
      </c>
      <c r="C7198" s="1">
        <v>1</v>
      </c>
      <c r="D7198" s="1" t="s">
        <v>13746</v>
      </c>
      <c r="E7198" s="17">
        <v>0.81885416666666699</v>
      </c>
      <c r="F7198" s="1" t="s">
        <v>13781</v>
      </c>
    </row>
    <row r="7199" spans="2:6">
      <c r="B7199" s="1" t="s">
        <v>17668</v>
      </c>
      <c r="C7199" s="1">
        <v>1</v>
      </c>
      <c r="D7199" s="1" t="s">
        <v>13753</v>
      </c>
      <c r="E7199" s="17">
        <v>0.81891203703703697</v>
      </c>
      <c r="F7199" s="1" t="s">
        <v>13781</v>
      </c>
    </row>
    <row r="7200" spans="2:6">
      <c r="B7200" s="1" t="s">
        <v>17319</v>
      </c>
      <c r="C7200" s="1">
        <v>1</v>
      </c>
      <c r="D7200" s="1" t="s">
        <v>13762</v>
      </c>
      <c r="E7200" s="17">
        <v>0.81891203703703697</v>
      </c>
      <c r="F7200" s="1" t="s">
        <v>13781</v>
      </c>
    </row>
    <row r="7201" spans="2:6">
      <c r="B7201" s="1" t="s">
        <v>17664</v>
      </c>
      <c r="C7201" s="1">
        <v>1</v>
      </c>
      <c r="D7201" s="1" t="s">
        <v>3077</v>
      </c>
      <c r="E7201" s="17">
        <v>0.81894675925925897</v>
      </c>
      <c r="F7201" s="1" t="s">
        <v>13781</v>
      </c>
    </row>
    <row r="7202" spans="2:6">
      <c r="B7202" s="1" t="s">
        <v>17659</v>
      </c>
      <c r="C7202" s="1">
        <v>1</v>
      </c>
      <c r="D7202" s="1" t="s">
        <v>13762</v>
      </c>
      <c r="E7202" s="17">
        <v>0.81903935185185195</v>
      </c>
      <c r="F7202" s="1" t="s">
        <v>13781</v>
      </c>
    </row>
    <row r="7203" spans="2:6">
      <c r="B7203" s="1" t="s">
        <v>16196</v>
      </c>
      <c r="C7203" s="1">
        <v>1</v>
      </c>
      <c r="D7203" s="1" t="s">
        <v>3078</v>
      </c>
      <c r="E7203" s="17">
        <v>0.81906250000000003</v>
      </c>
      <c r="F7203" s="1" t="s">
        <v>13781</v>
      </c>
    </row>
    <row r="7204" spans="2:6">
      <c r="B7204" s="1" t="s">
        <v>17669</v>
      </c>
      <c r="C7204" s="1">
        <v>1</v>
      </c>
      <c r="D7204" s="1" t="s">
        <v>13753</v>
      </c>
      <c r="E7204" s="17">
        <v>0.81912037037037</v>
      </c>
      <c r="F7204" s="1" t="s">
        <v>13781</v>
      </c>
    </row>
    <row r="7205" spans="2:6">
      <c r="B7205" s="1" t="s">
        <v>17670</v>
      </c>
      <c r="C7205" s="1">
        <v>1</v>
      </c>
      <c r="D7205" s="1" t="s">
        <v>13753</v>
      </c>
      <c r="E7205" s="17">
        <v>0.81916666666666704</v>
      </c>
      <c r="F7205" s="1" t="s">
        <v>13781</v>
      </c>
    </row>
    <row r="7206" spans="2:6">
      <c r="B7206" s="1" t="s">
        <v>17661</v>
      </c>
      <c r="C7206" s="1">
        <v>1</v>
      </c>
      <c r="D7206" s="1" t="s">
        <v>13746</v>
      </c>
      <c r="E7206" s="17">
        <v>0.81921296296296298</v>
      </c>
      <c r="F7206" s="1" t="s">
        <v>13781</v>
      </c>
    </row>
    <row r="7207" spans="2:6">
      <c r="B7207" s="1" t="s">
        <v>17671</v>
      </c>
      <c r="C7207" s="1">
        <v>1</v>
      </c>
      <c r="D7207" s="1" t="s">
        <v>13753</v>
      </c>
      <c r="E7207" s="17">
        <v>0.81929398148148103</v>
      </c>
      <c r="F7207" s="1" t="s">
        <v>13781</v>
      </c>
    </row>
    <row r="7208" spans="2:6">
      <c r="B7208" s="1" t="s">
        <v>17641</v>
      </c>
      <c r="C7208" s="1">
        <v>1</v>
      </c>
      <c r="D7208" s="1" t="s">
        <v>3078</v>
      </c>
      <c r="E7208" s="17">
        <v>0.81929398148148103</v>
      </c>
      <c r="F7208" s="1" t="s">
        <v>13781</v>
      </c>
    </row>
    <row r="7209" spans="2:6">
      <c r="B7209" s="1" t="s">
        <v>17672</v>
      </c>
      <c r="C7209" s="1">
        <v>1</v>
      </c>
      <c r="D7209" s="1" t="s">
        <v>13687</v>
      </c>
      <c r="E7209" s="17">
        <v>0.819351851851852</v>
      </c>
      <c r="F7209" s="1" t="s">
        <v>13781</v>
      </c>
    </row>
    <row r="7210" spans="2:6">
      <c r="B7210" s="1" t="s">
        <v>17657</v>
      </c>
      <c r="C7210" s="1">
        <v>1</v>
      </c>
      <c r="D7210" s="1" t="s">
        <v>3095</v>
      </c>
      <c r="E7210" s="17">
        <v>0.819351851851852</v>
      </c>
      <c r="F7210" s="1" t="s">
        <v>13781</v>
      </c>
    </row>
    <row r="7211" spans="2:6">
      <c r="B7211" s="1" t="s">
        <v>17673</v>
      </c>
      <c r="C7211" s="1">
        <v>1</v>
      </c>
      <c r="D7211" s="1" t="s">
        <v>13753</v>
      </c>
      <c r="E7211" s="17">
        <v>0.819386574074074</v>
      </c>
      <c r="F7211" s="1" t="s">
        <v>13781</v>
      </c>
    </row>
    <row r="7212" spans="2:6">
      <c r="B7212" s="1" t="s">
        <v>17084</v>
      </c>
      <c r="C7212" s="1">
        <v>1</v>
      </c>
      <c r="D7212" s="1" t="s">
        <v>13746</v>
      </c>
      <c r="E7212" s="17">
        <v>0.81939814814814804</v>
      </c>
      <c r="F7212" s="1" t="s">
        <v>13781</v>
      </c>
    </row>
    <row r="7213" spans="2:6">
      <c r="B7213" s="1" t="s">
        <v>17674</v>
      </c>
      <c r="C7213" s="1">
        <v>1</v>
      </c>
      <c r="D7213" s="1" t="s">
        <v>13753</v>
      </c>
      <c r="E7213" s="17">
        <v>0.81940972222222197</v>
      </c>
      <c r="F7213" s="1" t="s">
        <v>13781</v>
      </c>
    </row>
    <row r="7214" spans="2:6">
      <c r="B7214" s="1" t="s">
        <v>17675</v>
      </c>
      <c r="C7214" s="1">
        <v>1</v>
      </c>
      <c r="D7214" s="1" t="s">
        <v>13753</v>
      </c>
      <c r="E7214" s="17">
        <v>0.81944444444444398</v>
      </c>
      <c r="F7214" s="1" t="s">
        <v>13781</v>
      </c>
    </row>
    <row r="7215" spans="2:6">
      <c r="B7215" s="1" t="s">
        <v>17676</v>
      </c>
      <c r="C7215" s="1">
        <v>2</v>
      </c>
      <c r="D7215" s="1" t="s">
        <v>13760</v>
      </c>
      <c r="E7215" s="17">
        <v>0.81959490740740704</v>
      </c>
      <c r="F7215" s="1" t="s">
        <v>13781</v>
      </c>
    </row>
    <row r="7216" spans="2:6">
      <c r="B7216" s="1" t="s">
        <v>17677</v>
      </c>
      <c r="C7216" s="1">
        <v>1</v>
      </c>
      <c r="D7216" s="1" t="s">
        <v>13760</v>
      </c>
      <c r="E7216" s="17">
        <v>0.81962962962963004</v>
      </c>
      <c r="F7216" s="1" t="s">
        <v>13781</v>
      </c>
    </row>
    <row r="7217" spans="2:6">
      <c r="B7217" s="1" t="s">
        <v>17678</v>
      </c>
      <c r="C7217" s="1">
        <v>1</v>
      </c>
      <c r="D7217" s="1" t="s">
        <v>13687</v>
      </c>
      <c r="E7217" s="17">
        <v>0.81969907407407405</v>
      </c>
      <c r="F7217" s="1" t="s">
        <v>13781</v>
      </c>
    </row>
    <row r="7218" spans="2:6">
      <c r="B7218" s="1" t="s">
        <v>17679</v>
      </c>
      <c r="C7218" s="1">
        <v>1</v>
      </c>
      <c r="D7218" s="1" t="s">
        <v>13760</v>
      </c>
      <c r="E7218" s="17">
        <v>0.81976851851851895</v>
      </c>
      <c r="F7218" s="1" t="s">
        <v>13781</v>
      </c>
    </row>
    <row r="7219" spans="2:6">
      <c r="B7219" s="1" t="s">
        <v>17680</v>
      </c>
      <c r="C7219" s="1">
        <v>2</v>
      </c>
      <c r="D7219" s="1" t="s">
        <v>3078</v>
      </c>
      <c r="E7219" s="17">
        <v>0.81978009259259299</v>
      </c>
      <c r="F7219" s="1" t="s">
        <v>13781</v>
      </c>
    </row>
    <row r="7220" spans="2:6">
      <c r="B7220" s="1" t="s">
        <v>17681</v>
      </c>
      <c r="C7220" s="1">
        <v>1</v>
      </c>
      <c r="D7220" s="1" t="s">
        <v>13753</v>
      </c>
      <c r="E7220" s="17">
        <v>0.81990740740740697</v>
      </c>
      <c r="F7220" s="1" t="s">
        <v>13781</v>
      </c>
    </row>
    <row r="7221" spans="2:6">
      <c r="B7221" s="1" t="s">
        <v>17682</v>
      </c>
      <c r="C7221" s="1">
        <v>1</v>
      </c>
      <c r="D7221" s="1" t="s">
        <v>13687</v>
      </c>
      <c r="E7221" s="17">
        <v>0.81994212962962998</v>
      </c>
      <c r="F7221" s="1" t="s">
        <v>13781</v>
      </c>
    </row>
    <row r="7222" spans="2:6">
      <c r="B7222" s="1" t="s">
        <v>17683</v>
      </c>
      <c r="C7222" s="1">
        <v>1</v>
      </c>
      <c r="D7222" s="1" t="s">
        <v>13753</v>
      </c>
      <c r="E7222" s="17">
        <v>0.81996527777777795</v>
      </c>
      <c r="F7222" s="1" t="s">
        <v>13781</v>
      </c>
    </row>
    <row r="7223" spans="2:6">
      <c r="B7223" s="1" t="s">
        <v>17684</v>
      </c>
      <c r="C7223" s="1">
        <v>1</v>
      </c>
      <c r="D7223" s="1" t="s">
        <v>13753</v>
      </c>
      <c r="E7223" s="17">
        <v>0.82001157407407399</v>
      </c>
      <c r="F7223" s="1" t="s">
        <v>13781</v>
      </c>
    </row>
    <row r="7224" spans="2:6">
      <c r="B7224" s="1" t="s">
        <v>17685</v>
      </c>
      <c r="C7224" s="1">
        <v>5</v>
      </c>
      <c r="D7224" s="1" t="s">
        <v>13753</v>
      </c>
      <c r="E7224" s="17">
        <v>0.820046296296296</v>
      </c>
      <c r="F7224" s="1" t="s">
        <v>13781</v>
      </c>
    </row>
    <row r="7225" spans="2:6">
      <c r="B7225" s="1" t="s">
        <v>17686</v>
      </c>
      <c r="C7225" s="1">
        <v>1</v>
      </c>
      <c r="D7225" s="1" t="s">
        <v>13753</v>
      </c>
      <c r="E7225" s="17">
        <v>0.82015046296296301</v>
      </c>
      <c r="F7225" s="1" t="s">
        <v>13781</v>
      </c>
    </row>
    <row r="7226" spans="2:6">
      <c r="B7226" s="1" t="s">
        <v>17687</v>
      </c>
      <c r="C7226" s="1">
        <v>1</v>
      </c>
      <c r="D7226" s="1" t="s">
        <v>13687</v>
      </c>
      <c r="E7226" s="17">
        <v>0.82021990740740702</v>
      </c>
      <c r="F7226" s="1" t="s">
        <v>13781</v>
      </c>
    </row>
    <row r="7227" spans="2:6">
      <c r="B7227" s="1" t="s">
        <v>17688</v>
      </c>
      <c r="C7227" s="1">
        <v>1</v>
      </c>
      <c r="D7227" s="1" t="s">
        <v>13753</v>
      </c>
      <c r="E7227" s="17">
        <v>0.82026620370370396</v>
      </c>
      <c r="F7227" s="1" t="s">
        <v>13781</v>
      </c>
    </row>
    <row r="7228" spans="2:6">
      <c r="B7228" s="1" t="s">
        <v>16506</v>
      </c>
      <c r="C7228" s="1">
        <v>1</v>
      </c>
      <c r="D7228" s="1" t="s">
        <v>3078</v>
      </c>
      <c r="E7228" s="17">
        <v>0.82027777777777799</v>
      </c>
      <c r="F7228" s="1" t="s">
        <v>13781</v>
      </c>
    </row>
    <row r="7229" spans="2:6">
      <c r="B7229" s="1" t="s">
        <v>17689</v>
      </c>
      <c r="C7229" s="1">
        <v>1</v>
      </c>
      <c r="D7229" s="1" t="s">
        <v>3076</v>
      </c>
      <c r="E7229" s="17">
        <v>0.82028935185185203</v>
      </c>
      <c r="F7229" s="1" t="s">
        <v>13781</v>
      </c>
    </row>
    <row r="7230" spans="2:6">
      <c r="B7230" s="1" t="s">
        <v>17672</v>
      </c>
      <c r="C7230" s="1">
        <v>1</v>
      </c>
      <c r="D7230" s="1" t="s">
        <v>3078</v>
      </c>
      <c r="E7230" s="17">
        <v>0.8203125</v>
      </c>
      <c r="F7230" s="1" t="s">
        <v>13781</v>
      </c>
    </row>
    <row r="7231" spans="2:6">
      <c r="B7231" s="1" t="s">
        <v>17669</v>
      </c>
      <c r="C7231" s="1">
        <v>1</v>
      </c>
      <c r="D7231" s="1" t="s">
        <v>3095</v>
      </c>
      <c r="E7231" s="17">
        <v>0.82034722222222201</v>
      </c>
      <c r="F7231" s="1" t="s">
        <v>13781</v>
      </c>
    </row>
    <row r="7232" spans="2:6">
      <c r="B7232" s="1" t="s">
        <v>17690</v>
      </c>
      <c r="C7232" s="1">
        <v>1</v>
      </c>
      <c r="D7232" s="1" t="s">
        <v>13753</v>
      </c>
      <c r="E7232" s="17">
        <v>0.82035879629629604</v>
      </c>
      <c r="F7232" s="1" t="s">
        <v>13781</v>
      </c>
    </row>
    <row r="7233" spans="2:6">
      <c r="B7233" s="1" t="s">
        <v>17691</v>
      </c>
      <c r="C7233" s="1">
        <v>1</v>
      </c>
      <c r="D7233" s="1" t="s">
        <v>13753</v>
      </c>
      <c r="E7233" s="17">
        <v>0.82047453703703699</v>
      </c>
      <c r="F7233" s="1" t="s">
        <v>13781</v>
      </c>
    </row>
    <row r="7234" spans="2:6">
      <c r="B7234" s="1" t="s">
        <v>17677</v>
      </c>
      <c r="C7234" s="1">
        <v>1</v>
      </c>
      <c r="D7234" s="1" t="s">
        <v>3095</v>
      </c>
      <c r="E7234" s="17">
        <v>0.82061342592592601</v>
      </c>
      <c r="F7234" s="1" t="s">
        <v>13781</v>
      </c>
    </row>
    <row r="7235" spans="2:6">
      <c r="B7235" s="1" t="s">
        <v>17687</v>
      </c>
      <c r="C7235" s="1">
        <v>1</v>
      </c>
      <c r="D7235" s="1" t="s">
        <v>3095</v>
      </c>
      <c r="E7235" s="17">
        <v>0.82064814814814802</v>
      </c>
      <c r="F7235" s="1" t="s">
        <v>13781</v>
      </c>
    </row>
    <row r="7236" spans="2:6">
      <c r="B7236" s="1" t="s">
        <v>17675</v>
      </c>
      <c r="C7236" s="1">
        <v>1</v>
      </c>
      <c r="D7236" s="1" t="s">
        <v>13746</v>
      </c>
      <c r="E7236" s="17">
        <v>0.82068287037037002</v>
      </c>
      <c r="F7236" s="1" t="s">
        <v>13781</v>
      </c>
    </row>
    <row r="7237" spans="2:6">
      <c r="B7237" s="1" t="s">
        <v>17217</v>
      </c>
      <c r="C7237" s="1">
        <v>1</v>
      </c>
      <c r="D7237" s="1" t="s">
        <v>13762</v>
      </c>
      <c r="E7237" s="17">
        <v>0.82070601851851899</v>
      </c>
      <c r="F7237" s="1" t="s">
        <v>13781</v>
      </c>
    </row>
    <row r="7238" spans="2:6">
      <c r="B7238" s="1" t="s">
        <v>17692</v>
      </c>
      <c r="C7238" s="1">
        <v>1</v>
      </c>
      <c r="D7238" s="1" t="s">
        <v>13687</v>
      </c>
      <c r="E7238" s="17">
        <v>0.82084490740740701</v>
      </c>
      <c r="F7238" s="1" t="s">
        <v>13781</v>
      </c>
    </row>
    <row r="7239" spans="2:6">
      <c r="B7239" s="1" t="s">
        <v>16469</v>
      </c>
      <c r="C7239" s="1">
        <v>1</v>
      </c>
      <c r="D7239" s="1" t="s">
        <v>3077</v>
      </c>
      <c r="E7239" s="17">
        <v>0.82084490740740701</v>
      </c>
      <c r="F7239" s="1" t="s">
        <v>13781</v>
      </c>
    </row>
    <row r="7240" spans="2:6">
      <c r="B7240" s="1" t="s">
        <v>17689</v>
      </c>
      <c r="C7240" s="1">
        <v>1</v>
      </c>
      <c r="D7240" s="1" t="s">
        <v>13762</v>
      </c>
      <c r="E7240" s="17">
        <v>0.82084490740740701</v>
      </c>
      <c r="F7240" s="1" t="s">
        <v>13781</v>
      </c>
    </row>
    <row r="7241" spans="2:6">
      <c r="B7241" s="1" t="s">
        <v>17693</v>
      </c>
      <c r="C7241" s="1">
        <v>1</v>
      </c>
      <c r="D7241" s="1" t="s">
        <v>13687</v>
      </c>
      <c r="E7241" s="17">
        <v>0.82097222222222199</v>
      </c>
      <c r="F7241" s="1" t="s">
        <v>13781</v>
      </c>
    </row>
    <row r="7242" spans="2:6">
      <c r="B7242" s="1" t="s">
        <v>17694</v>
      </c>
      <c r="C7242" s="1">
        <v>1</v>
      </c>
      <c r="D7242" s="1" t="s">
        <v>13753</v>
      </c>
      <c r="E7242" s="17">
        <v>0.821041666666667</v>
      </c>
      <c r="F7242" s="1" t="s">
        <v>13781</v>
      </c>
    </row>
    <row r="7243" spans="2:6">
      <c r="B7243" s="1" t="s">
        <v>17695</v>
      </c>
      <c r="C7243" s="1">
        <v>1</v>
      </c>
      <c r="D7243" s="1" t="s">
        <v>13753</v>
      </c>
      <c r="E7243" s="17">
        <v>0.82108796296296305</v>
      </c>
      <c r="F7243" s="1" t="s">
        <v>13781</v>
      </c>
    </row>
    <row r="7244" spans="2:6">
      <c r="B7244" s="1" t="s">
        <v>17684</v>
      </c>
      <c r="C7244" s="1">
        <v>1</v>
      </c>
      <c r="D7244" s="1" t="s">
        <v>3095</v>
      </c>
      <c r="E7244" s="17">
        <v>0.82115740740740695</v>
      </c>
      <c r="F7244" s="1" t="s">
        <v>13781</v>
      </c>
    </row>
    <row r="7245" spans="2:6">
      <c r="B7245" s="1" t="s">
        <v>17696</v>
      </c>
      <c r="C7245" s="1">
        <v>1</v>
      </c>
      <c r="D7245" s="1" t="s">
        <v>13753</v>
      </c>
      <c r="E7245" s="17">
        <v>0.82119212962962995</v>
      </c>
      <c r="F7245" s="1" t="s">
        <v>13781</v>
      </c>
    </row>
    <row r="7246" spans="2:6">
      <c r="B7246" s="1" t="s">
        <v>17681</v>
      </c>
      <c r="C7246" s="1">
        <v>1</v>
      </c>
      <c r="D7246" s="1" t="s">
        <v>3077</v>
      </c>
      <c r="E7246" s="17">
        <v>0.821273148148148</v>
      </c>
      <c r="F7246" s="1" t="s">
        <v>13781</v>
      </c>
    </row>
    <row r="7247" spans="2:6">
      <c r="B7247" s="1" t="s">
        <v>17697</v>
      </c>
      <c r="C7247" s="1">
        <v>1</v>
      </c>
      <c r="D7247" s="1" t="s">
        <v>13753</v>
      </c>
      <c r="E7247" s="17">
        <v>0.82131944444444405</v>
      </c>
      <c r="F7247" s="1" t="s">
        <v>13781</v>
      </c>
    </row>
    <row r="7248" spans="2:6">
      <c r="B7248" s="1" t="s">
        <v>17652</v>
      </c>
      <c r="C7248" s="1">
        <v>1</v>
      </c>
      <c r="D7248" s="1" t="s">
        <v>3077</v>
      </c>
      <c r="E7248" s="17">
        <v>0.82138888888888895</v>
      </c>
      <c r="F7248" s="1" t="s">
        <v>13781</v>
      </c>
    </row>
    <row r="7249" spans="2:6">
      <c r="B7249" s="1" t="s">
        <v>17642</v>
      </c>
      <c r="C7249" s="1">
        <v>1</v>
      </c>
      <c r="D7249" s="1" t="s">
        <v>13746</v>
      </c>
      <c r="E7249" s="17">
        <v>0.82148148148148104</v>
      </c>
      <c r="F7249" s="1" t="s">
        <v>13781</v>
      </c>
    </row>
    <row r="7250" spans="2:6">
      <c r="B7250" s="1" t="s">
        <v>17650</v>
      </c>
      <c r="C7250" s="1">
        <v>1</v>
      </c>
      <c r="D7250" s="1" t="s">
        <v>13746</v>
      </c>
      <c r="E7250" s="17">
        <v>0.82152777777777797</v>
      </c>
      <c r="F7250" s="1" t="s">
        <v>13781</v>
      </c>
    </row>
    <row r="7251" spans="2:6">
      <c r="B7251" s="1" t="s">
        <v>17682</v>
      </c>
      <c r="C7251" s="1">
        <v>1</v>
      </c>
      <c r="D7251" s="1" t="s">
        <v>13746</v>
      </c>
      <c r="E7251" s="17">
        <v>0.82158564814814805</v>
      </c>
      <c r="F7251" s="1" t="s">
        <v>13781</v>
      </c>
    </row>
    <row r="7252" spans="2:6">
      <c r="B7252" s="1" t="s">
        <v>17683</v>
      </c>
      <c r="C7252" s="1">
        <v>1</v>
      </c>
      <c r="D7252" s="1" t="s">
        <v>13746</v>
      </c>
      <c r="E7252" s="17">
        <v>0.82162037037036995</v>
      </c>
      <c r="F7252" s="1" t="s">
        <v>13781</v>
      </c>
    </row>
    <row r="7253" spans="2:6">
      <c r="B7253" s="1" t="s">
        <v>17692</v>
      </c>
      <c r="C7253" s="1">
        <v>1</v>
      </c>
      <c r="D7253" s="1" t="s">
        <v>13746</v>
      </c>
      <c r="E7253" s="17">
        <v>0.82167824074074103</v>
      </c>
      <c r="F7253" s="1" t="s">
        <v>13781</v>
      </c>
    </row>
    <row r="7254" spans="2:6">
      <c r="B7254" s="1" t="s">
        <v>17698</v>
      </c>
      <c r="C7254" s="1">
        <v>1</v>
      </c>
      <c r="D7254" s="1" t="s">
        <v>13687</v>
      </c>
      <c r="E7254" s="17">
        <v>0.82172453703703696</v>
      </c>
      <c r="F7254" s="1" t="s">
        <v>13781</v>
      </c>
    </row>
    <row r="7255" spans="2:6">
      <c r="B7255" s="1" t="s">
        <v>17694</v>
      </c>
      <c r="C7255" s="1">
        <v>1</v>
      </c>
      <c r="D7255" s="1" t="s">
        <v>3078</v>
      </c>
      <c r="E7255" s="17">
        <v>0.821736111111111</v>
      </c>
      <c r="F7255" s="1" t="s">
        <v>13781</v>
      </c>
    </row>
    <row r="7256" spans="2:6">
      <c r="B7256" s="1" t="s">
        <v>17699</v>
      </c>
      <c r="C7256" s="1">
        <v>5</v>
      </c>
      <c r="D7256" s="1" t="s">
        <v>13753</v>
      </c>
      <c r="E7256" s="17">
        <v>0.82175925925925897</v>
      </c>
      <c r="F7256" s="1" t="s">
        <v>13781</v>
      </c>
    </row>
    <row r="7257" spans="2:6">
      <c r="B7257" s="1" t="s">
        <v>16772</v>
      </c>
      <c r="C7257" s="1">
        <v>1</v>
      </c>
      <c r="D7257" s="1" t="s">
        <v>3095</v>
      </c>
      <c r="E7257" s="17">
        <v>0.82184027777777802</v>
      </c>
      <c r="F7257" s="1" t="s">
        <v>13781</v>
      </c>
    </row>
    <row r="7258" spans="2:6">
      <c r="B7258" s="1" t="s">
        <v>17700</v>
      </c>
      <c r="C7258" s="1">
        <v>1</v>
      </c>
      <c r="D7258" s="1" t="s">
        <v>13753</v>
      </c>
      <c r="E7258" s="17">
        <v>0.82187500000000002</v>
      </c>
      <c r="F7258" s="1" t="s">
        <v>13781</v>
      </c>
    </row>
    <row r="7259" spans="2:6">
      <c r="B7259" s="1" t="s">
        <v>17701</v>
      </c>
      <c r="C7259" s="1">
        <v>1</v>
      </c>
      <c r="D7259" s="1" t="s">
        <v>13753</v>
      </c>
      <c r="E7259" s="17">
        <v>0.82199074074074097</v>
      </c>
      <c r="F7259" s="1" t="s">
        <v>13781</v>
      </c>
    </row>
    <row r="7260" spans="2:6">
      <c r="B7260" s="1" t="s">
        <v>17702</v>
      </c>
      <c r="C7260" s="1">
        <v>1</v>
      </c>
      <c r="D7260" s="1" t="s">
        <v>13753</v>
      </c>
      <c r="E7260" s="17">
        <v>0.82216435185185199</v>
      </c>
      <c r="F7260" s="1" t="s">
        <v>13781</v>
      </c>
    </row>
    <row r="7261" spans="2:6">
      <c r="B7261" s="1" t="s">
        <v>17703</v>
      </c>
      <c r="C7261" s="1">
        <v>1</v>
      </c>
      <c r="D7261" s="1" t="s">
        <v>13753</v>
      </c>
      <c r="E7261" s="17">
        <v>0.822199074074074</v>
      </c>
      <c r="F7261" s="1" t="s">
        <v>13781</v>
      </c>
    </row>
    <row r="7262" spans="2:6">
      <c r="B7262" s="1" t="s">
        <v>17698</v>
      </c>
      <c r="C7262" s="1">
        <v>1</v>
      </c>
      <c r="D7262" s="1" t="s">
        <v>3078</v>
      </c>
      <c r="E7262" s="17">
        <v>0.822199074074074</v>
      </c>
      <c r="F7262" s="1" t="s">
        <v>13781</v>
      </c>
    </row>
    <row r="7263" spans="2:6">
      <c r="B7263" s="1" t="s">
        <v>17704</v>
      </c>
      <c r="C7263" s="1">
        <v>1</v>
      </c>
      <c r="D7263" s="1" t="s">
        <v>13687</v>
      </c>
      <c r="E7263" s="17">
        <v>0.82224537037037004</v>
      </c>
      <c r="F7263" s="1" t="s">
        <v>13781</v>
      </c>
    </row>
    <row r="7264" spans="2:6">
      <c r="B7264" s="1" t="s">
        <v>17705</v>
      </c>
      <c r="C7264" s="1">
        <v>1</v>
      </c>
      <c r="D7264" s="1" t="s">
        <v>13753</v>
      </c>
      <c r="E7264" s="17">
        <v>0.82226851851851901</v>
      </c>
      <c r="F7264" s="1" t="s">
        <v>13781</v>
      </c>
    </row>
    <row r="7265" spans="2:6">
      <c r="B7265" s="1" t="s">
        <v>17695</v>
      </c>
      <c r="C7265" s="1">
        <v>1</v>
      </c>
      <c r="D7265" s="1" t="s">
        <v>3077</v>
      </c>
      <c r="E7265" s="17">
        <v>0.822465277777778</v>
      </c>
      <c r="F7265" s="1" t="s">
        <v>13781</v>
      </c>
    </row>
    <row r="7266" spans="2:6">
      <c r="B7266" s="1" t="s">
        <v>17547</v>
      </c>
      <c r="C7266" s="1">
        <v>5</v>
      </c>
      <c r="D7266" s="1" t="s">
        <v>3078</v>
      </c>
      <c r="E7266" s="17">
        <v>0.82254629629629605</v>
      </c>
      <c r="F7266" s="1" t="s">
        <v>13781</v>
      </c>
    </row>
    <row r="7267" spans="2:6">
      <c r="B7267" s="1" t="s">
        <v>17706</v>
      </c>
      <c r="C7267" s="1">
        <v>1</v>
      </c>
      <c r="D7267" s="1" t="s">
        <v>13753</v>
      </c>
      <c r="E7267" s="17">
        <v>0.82258101851851895</v>
      </c>
      <c r="F7267" s="1" t="s">
        <v>13781</v>
      </c>
    </row>
    <row r="7268" spans="2:6">
      <c r="B7268" s="1" t="s">
        <v>17707</v>
      </c>
      <c r="C7268" s="1">
        <v>1</v>
      </c>
      <c r="D7268" s="1" t="s">
        <v>13687</v>
      </c>
      <c r="E7268" s="17">
        <v>0.82260416666666702</v>
      </c>
      <c r="F7268" s="1" t="s">
        <v>13781</v>
      </c>
    </row>
    <row r="7269" spans="2:6">
      <c r="B7269" s="1" t="s">
        <v>17704</v>
      </c>
      <c r="C7269" s="1">
        <v>1</v>
      </c>
      <c r="D7269" s="1" t="s">
        <v>3078</v>
      </c>
      <c r="E7269" s="17">
        <v>0.82260416666666702</v>
      </c>
      <c r="F7269" s="1" t="s">
        <v>13781</v>
      </c>
    </row>
    <row r="7270" spans="2:6">
      <c r="B7270" s="1" t="s">
        <v>17708</v>
      </c>
      <c r="C7270" s="1">
        <v>1</v>
      </c>
      <c r="D7270" s="1" t="s">
        <v>13687</v>
      </c>
      <c r="E7270" s="17">
        <v>0.82263888888888903</v>
      </c>
      <c r="F7270" s="1" t="s">
        <v>13781</v>
      </c>
    </row>
    <row r="7271" spans="2:6">
      <c r="B7271" s="1" t="s">
        <v>17688</v>
      </c>
      <c r="C7271" s="1">
        <v>1</v>
      </c>
      <c r="D7271" s="1" t="s">
        <v>3078</v>
      </c>
      <c r="E7271" s="17">
        <v>0.82263888888888903</v>
      </c>
      <c r="F7271" s="1" t="s">
        <v>13781</v>
      </c>
    </row>
    <row r="7272" spans="2:6">
      <c r="B7272" s="1" t="s">
        <v>17691</v>
      </c>
      <c r="C7272" s="1">
        <v>1</v>
      </c>
      <c r="D7272" s="1" t="s">
        <v>13762</v>
      </c>
      <c r="E7272" s="17">
        <v>0.822696759259259</v>
      </c>
      <c r="F7272" s="1" t="s">
        <v>13781</v>
      </c>
    </row>
    <row r="7273" spans="2:6">
      <c r="B7273" s="1" t="s">
        <v>17709</v>
      </c>
      <c r="C7273" s="1">
        <v>1</v>
      </c>
      <c r="D7273" s="1" t="s">
        <v>13760</v>
      </c>
      <c r="E7273" s="17">
        <v>0.82283564814814802</v>
      </c>
      <c r="F7273" s="1" t="s">
        <v>13781</v>
      </c>
    </row>
    <row r="7274" spans="2:6">
      <c r="B7274" s="1" t="s">
        <v>17685</v>
      </c>
      <c r="C7274" s="1">
        <v>5</v>
      </c>
      <c r="D7274" s="1" t="s">
        <v>13762</v>
      </c>
      <c r="E7274" s="17">
        <v>0.822893518518519</v>
      </c>
      <c r="F7274" s="1" t="s">
        <v>13781</v>
      </c>
    </row>
    <row r="7275" spans="2:6">
      <c r="B7275" s="1" t="s">
        <v>16219</v>
      </c>
      <c r="C7275" s="1">
        <v>1</v>
      </c>
      <c r="D7275" s="1" t="s">
        <v>13746</v>
      </c>
      <c r="E7275" s="17">
        <v>0.82298611111111097</v>
      </c>
      <c r="F7275" s="1" t="s">
        <v>13782</v>
      </c>
    </row>
    <row r="7276" spans="2:6">
      <c r="B7276" s="1" t="s">
        <v>17700</v>
      </c>
      <c r="C7276" s="1">
        <v>1</v>
      </c>
      <c r="D7276" s="1" t="s">
        <v>13746</v>
      </c>
      <c r="E7276" s="17">
        <v>0.82302083333333298</v>
      </c>
      <c r="F7276" s="1" t="s">
        <v>13782</v>
      </c>
    </row>
    <row r="7277" spans="2:6">
      <c r="B7277" s="1" t="s">
        <v>17696</v>
      </c>
      <c r="C7277" s="1">
        <v>1</v>
      </c>
      <c r="D7277" s="1" t="s">
        <v>3077</v>
      </c>
      <c r="E7277" s="17">
        <v>0.82303240740740702</v>
      </c>
      <c r="F7277" s="1" t="s">
        <v>13782</v>
      </c>
    </row>
    <row r="7278" spans="2:6">
      <c r="B7278" s="1" t="s">
        <v>17707</v>
      </c>
      <c r="C7278" s="1">
        <v>1</v>
      </c>
      <c r="D7278" s="1" t="s">
        <v>13762</v>
      </c>
      <c r="E7278" s="17">
        <v>0.82303240740740702</v>
      </c>
      <c r="F7278" s="1" t="s">
        <v>13782</v>
      </c>
    </row>
    <row r="7279" spans="2:6">
      <c r="B7279" s="1" t="s">
        <v>17708</v>
      </c>
      <c r="C7279" s="1">
        <v>1</v>
      </c>
      <c r="D7279" s="1" t="s">
        <v>3078</v>
      </c>
      <c r="E7279" s="17">
        <v>0.82307870370370395</v>
      </c>
      <c r="F7279" s="1" t="s">
        <v>13782</v>
      </c>
    </row>
    <row r="7280" spans="2:6">
      <c r="B7280" s="1" t="s">
        <v>17710</v>
      </c>
      <c r="C7280" s="1">
        <v>1</v>
      </c>
      <c r="D7280" s="1" t="s">
        <v>13753</v>
      </c>
      <c r="E7280" s="17">
        <v>0.82325231481481498</v>
      </c>
      <c r="F7280" s="1" t="s">
        <v>13782</v>
      </c>
    </row>
    <row r="7281" spans="2:6">
      <c r="B7281" s="1" t="s">
        <v>17673</v>
      </c>
      <c r="C7281" s="1">
        <v>1</v>
      </c>
      <c r="D7281" s="1" t="s">
        <v>13746</v>
      </c>
      <c r="E7281" s="17">
        <v>0.82325231481481498</v>
      </c>
      <c r="F7281" s="1" t="s">
        <v>13782</v>
      </c>
    </row>
    <row r="7282" spans="2:6">
      <c r="B7282" s="1" t="s">
        <v>17701</v>
      </c>
      <c r="C7282" s="1">
        <v>1</v>
      </c>
      <c r="D7282" s="1" t="s">
        <v>3095</v>
      </c>
      <c r="E7282" s="17">
        <v>0.82327546296296295</v>
      </c>
      <c r="F7282" s="1" t="s">
        <v>13782</v>
      </c>
    </row>
    <row r="7283" spans="2:6">
      <c r="B7283" s="1" t="s">
        <v>17168</v>
      </c>
      <c r="C7283" s="1">
        <v>1</v>
      </c>
      <c r="D7283" s="1" t="s">
        <v>13746</v>
      </c>
      <c r="E7283" s="17">
        <v>0.82334490740740696</v>
      </c>
      <c r="F7283" s="1" t="s">
        <v>13782</v>
      </c>
    </row>
    <row r="7284" spans="2:6">
      <c r="B7284" s="1" t="s">
        <v>17711</v>
      </c>
      <c r="C7284" s="1">
        <v>1</v>
      </c>
      <c r="D7284" s="1" t="s">
        <v>13753</v>
      </c>
      <c r="E7284" s="17">
        <v>0.82340277777777804</v>
      </c>
      <c r="F7284" s="1" t="s">
        <v>13782</v>
      </c>
    </row>
    <row r="7285" spans="2:6">
      <c r="B7285" s="1" t="s">
        <v>17712</v>
      </c>
      <c r="C7285" s="1">
        <v>1</v>
      </c>
      <c r="D7285" s="1" t="s">
        <v>13753</v>
      </c>
      <c r="E7285" s="17">
        <v>0.82342592592592601</v>
      </c>
      <c r="F7285" s="1" t="s">
        <v>13782</v>
      </c>
    </row>
    <row r="7286" spans="2:6">
      <c r="B7286" s="1" t="s">
        <v>17713</v>
      </c>
      <c r="C7286" s="1">
        <v>1</v>
      </c>
      <c r="D7286" s="1" t="s">
        <v>13753</v>
      </c>
      <c r="E7286" s="17">
        <v>0.82346064814814801</v>
      </c>
      <c r="F7286" s="1" t="s">
        <v>13782</v>
      </c>
    </row>
    <row r="7287" spans="2:6">
      <c r="B7287" s="1" t="s">
        <v>15552</v>
      </c>
      <c r="C7287" s="1">
        <v>1</v>
      </c>
      <c r="D7287" s="1" t="s">
        <v>13746</v>
      </c>
      <c r="E7287" s="17">
        <v>0.82346064814814801</v>
      </c>
      <c r="F7287" s="1" t="s">
        <v>13782</v>
      </c>
    </row>
    <row r="7288" spans="2:6">
      <c r="B7288" s="1" t="s">
        <v>17714</v>
      </c>
      <c r="C7288" s="1">
        <v>1</v>
      </c>
      <c r="D7288" s="1" t="s">
        <v>13760</v>
      </c>
      <c r="E7288" s="17">
        <v>0.82347222222222205</v>
      </c>
      <c r="F7288" s="1" t="s">
        <v>13782</v>
      </c>
    </row>
    <row r="7289" spans="2:6">
      <c r="B7289" s="1" t="s">
        <v>17715</v>
      </c>
      <c r="C7289" s="1">
        <v>1</v>
      </c>
      <c r="D7289" s="1" t="s">
        <v>13753</v>
      </c>
      <c r="E7289" s="17">
        <v>0.82349537037037002</v>
      </c>
      <c r="F7289" s="1" t="s">
        <v>13782</v>
      </c>
    </row>
    <row r="7290" spans="2:6">
      <c r="B7290" s="1" t="s">
        <v>17716</v>
      </c>
      <c r="C7290" s="1">
        <v>1</v>
      </c>
      <c r="D7290" s="1" t="s">
        <v>13753</v>
      </c>
      <c r="E7290" s="17">
        <v>0.82358796296296299</v>
      </c>
      <c r="F7290" s="1" t="s">
        <v>13782</v>
      </c>
    </row>
    <row r="7291" spans="2:6">
      <c r="B7291" s="1" t="s">
        <v>17705</v>
      </c>
      <c r="C7291" s="1">
        <v>1</v>
      </c>
      <c r="D7291" s="1" t="s">
        <v>3095</v>
      </c>
      <c r="E7291" s="17">
        <v>0.82370370370370405</v>
      </c>
      <c r="F7291" s="1" t="s">
        <v>13782</v>
      </c>
    </row>
    <row r="7292" spans="2:6">
      <c r="B7292" s="1" t="s">
        <v>17706</v>
      </c>
      <c r="C7292" s="1">
        <v>1</v>
      </c>
      <c r="D7292" s="1" t="s">
        <v>3095</v>
      </c>
      <c r="E7292" s="17">
        <v>0.82374999999999998</v>
      </c>
      <c r="F7292" s="1" t="s">
        <v>13782</v>
      </c>
    </row>
    <row r="7293" spans="2:6">
      <c r="B7293" s="1" t="s">
        <v>17717</v>
      </c>
      <c r="C7293" s="1">
        <v>1</v>
      </c>
      <c r="D7293" s="1" t="s">
        <v>13753</v>
      </c>
      <c r="E7293" s="17">
        <v>0.82378472222222199</v>
      </c>
      <c r="F7293" s="1" t="s">
        <v>13782</v>
      </c>
    </row>
    <row r="7294" spans="2:6">
      <c r="B7294" s="1" t="s">
        <v>17703</v>
      </c>
      <c r="C7294" s="1">
        <v>1</v>
      </c>
      <c r="D7294" s="1" t="s">
        <v>13746</v>
      </c>
      <c r="E7294" s="17">
        <v>0.82378472222222199</v>
      </c>
      <c r="F7294" s="1" t="s">
        <v>13782</v>
      </c>
    </row>
    <row r="7295" spans="2:6">
      <c r="B7295" s="1" t="s">
        <v>15688</v>
      </c>
      <c r="C7295" s="1">
        <v>1</v>
      </c>
      <c r="D7295" s="1" t="s">
        <v>13746</v>
      </c>
      <c r="E7295" s="17">
        <v>0.82381944444444399</v>
      </c>
      <c r="F7295" s="1" t="s">
        <v>13782</v>
      </c>
    </row>
    <row r="7296" spans="2:6">
      <c r="B7296" s="1" t="s">
        <v>17633</v>
      </c>
      <c r="C7296" s="1">
        <v>1</v>
      </c>
      <c r="D7296" s="1" t="s">
        <v>13746</v>
      </c>
      <c r="E7296" s="17">
        <v>0.82390046296296304</v>
      </c>
      <c r="F7296" s="1" t="s">
        <v>13782</v>
      </c>
    </row>
    <row r="7297" spans="2:6">
      <c r="B7297" s="1" t="s">
        <v>17342</v>
      </c>
      <c r="C7297" s="1">
        <v>1</v>
      </c>
      <c r="D7297" s="1" t="s">
        <v>3078</v>
      </c>
      <c r="E7297" s="17">
        <v>0.82393518518518505</v>
      </c>
      <c r="F7297" s="1" t="s">
        <v>13782</v>
      </c>
    </row>
    <row r="7298" spans="2:6">
      <c r="B7298" s="1" t="s">
        <v>17623</v>
      </c>
      <c r="C7298" s="1">
        <v>1</v>
      </c>
      <c r="D7298" s="1" t="s">
        <v>3078</v>
      </c>
      <c r="E7298" s="17">
        <v>0.82420138888888905</v>
      </c>
      <c r="F7298" s="1" t="s">
        <v>13782</v>
      </c>
    </row>
    <row r="7299" spans="2:6">
      <c r="B7299" s="1" t="s">
        <v>17718</v>
      </c>
      <c r="C7299" s="1">
        <v>1</v>
      </c>
      <c r="D7299" s="1" t="s">
        <v>13753</v>
      </c>
      <c r="E7299" s="17">
        <v>0.82434027777777796</v>
      </c>
      <c r="F7299" s="1" t="s">
        <v>13782</v>
      </c>
    </row>
    <row r="7300" spans="2:6">
      <c r="B7300" s="1" t="s">
        <v>17719</v>
      </c>
      <c r="C7300" s="1">
        <v>1</v>
      </c>
      <c r="D7300" s="1" t="s">
        <v>13753</v>
      </c>
      <c r="E7300" s="17">
        <v>0.82445601851851802</v>
      </c>
      <c r="F7300" s="1" t="s">
        <v>13782</v>
      </c>
    </row>
    <row r="7301" spans="2:6">
      <c r="B7301" s="1" t="s">
        <v>17720</v>
      </c>
      <c r="C7301" s="1">
        <v>1</v>
      </c>
      <c r="D7301" s="1" t="s">
        <v>13687</v>
      </c>
      <c r="E7301" s="17">
        <v>0.82447916666666698</v>
      </c>
      <c r="F7301" s="1" t="s">
        <v>13782</v>
      </c>
    </row>
    <row r="7302" spans="2:6">
      <c r="B7302" s="1" t="s">
        <v>17712</v>
      </c>
      <c r="C7302" s="1">
        <v>1</v>
      </c>
      <c r="D7302" s="1" t="s">
        <v>3095</v>
      </c>
      <c r="E7302" s="17">
        <v>0.82450231481481495</v>
      </c>
      <c r="F7302" s="1" t="s">
        <v>13782</v>
      </c>
    </row>
    <row r="7303" spans="2:6">
      <c r="B7303" s="1" t="s">
        <v>17715</v>
      </c>
      <c r="C7303" s="1">
        <v>1</v>
      </c>
      <c r="D7303" s="1" t="s">
        <v>3095</v>
      </c>
      <c r="E7303" s="17">
        <v>0.824583333333333</v>
      </c>
      <c r="F7303" s="1" t="s">
        <v>13782</v>
      </c>
    </row>
    <row r="7304" spans="2:6">
      <c r="B7304" s="1" t="s">
        <v>17721</v>
      </c>
      <c r="C7304" s="1">
        <v>1</v>
      </c>
      <c r="D7304" s="1" t="s">
        <v>13753</v>
      </c>
      <c r="E7304" s="17">
        <v>0.82459490740740704</v>
      </c>
      <c r="F7304" s="1" t="s">
        <v>13782</v>
      </c>
    </row>
    <row r="7305" spans="2:6">
      <c r="B7305" s="1" t="s">
        <v>17722</v>
      </c>
      <c r="C7305" s="1">
        <v>1</v>
      </c>
      <c r="D7305" s="1" t="s">
        <v>13687</v>
      </c>
      <c r="E7305" s="17">
        <v>0.82459490740740704</v>
      </c>
      <c r="F7305" s="1" t="s">
        <v>13782</v>
      </c>
    </row>
    <row r="7306" spans="2:6">
      <c r="B7306" s="1" t="s">
        <v>17717</v>
      </c>
      <c r="C7306" s="1">
        <v>1</v>
      </c>
      <c r="D7306" s="1" t="s">
        <v>3095</v>
      </c>
      <c r="E7306" s="17">
        <v>0.82460648148148197</v>
      </c>
      <c r="F7306" s="1" t="s">
        <v>13782</v>
      </c>
    </row>
    <row r="7307" spans="2:6">
      <c r="B7307" s="1" t="s">
        <v>16020</v>
      </c>
      <c r="C7307" s="1">
        <v>1</v>
      </c>
      <c r="D7307" s="1" t="s">
        <v>3095</v>
      </c>
      <c r="E7307" s="17">
        <v>0.82467592592592598</v>
      </c>
      <c r="F7307" s="1" t="s">
        <v>13782</v>
      </c>
    </row>
    <row r="7308" spans="2:6">
      <c r="B7308" s="1" t="s">
        <v>17711</v>
      </c>
      <c r="C7308" s="1">
        <v>1</v>
      </c>
      <c r="D7308" s="1" t="s">
        <v>3077</v>
      </c>
      <c r="E7308" s="17">
        <v>0.82489583333333305</v>
      </c>
      <c r="F7308" s="1" t="s">
        <v>13782</v>
      </c>
    </row>
    <row r="7309" spans="2:6">
      <c r="B7309" s="1" t="s">
        <v>17713</v>
      </c>
      <c r="C7309" s="1">
        <v>1</v>
      </c>
      <c r="D7309" s="1" t="s">
        <v>3077</v>
      </c>
      <c r="E7309" s="17">
        <v>0.82493055555555495</v>
      </c>
      <c r="F7309" s="1" t="s">
        <v>13782</v>
      </c>
    </row>
    <row r="7310" spans="2:6">
      <c r="B7310" s="1" t="s">
        <v>17720</v>
      </c>
      <c r="C7310" s="1">
        <v>1</v>
      </c>
      <c r="D7310" s="1" t="s">
        <v>3095</v>
      </c>
      <c r="E7310" s="17">
        <v>0.82494212962962998</v>
      </c>
      <c r="F7310" s="1" t="s">
        <v>13782</v>
      </c>
    </row>
    <row r="7311" spans="2:6">
      <c r="B7311" s="1" t="s">
        <v>14751</v>
      </c>
      <c r="C7311" s="1">
        <v>1</v>
      </c>
      <c r="D7311" s="1" t="s">
        <v>3077</v>
      </c>
      <c r="E7311" s="17">
        <v>0.82511574074074101</v>
      </c>
      <c r="F7311" s="1" t="s">
        <v>13782</v>
      </c>
    </row>
    <row r="7312" spans="2:6">
      <c r="B7312" s="1" t="s">
        <v>17716</v>
      </c>
      <c r="C7312" s="1">
        <v>1</v>
      </c>
      <c r="D7312" s="1" t="s">
        <v>3095</v>
      </c>
      <c r="E7312" s="17">
        <v>0.82518518518518502</v>
      </c>
      <c r="F7312" s="1" t="s">
        <v>13782</v>
      </c>
    </row>
    <row r="7313" spans="2:6">
      <c r="B7313" s="1" t="s">
        <v>17723</v>
      </c>
      <c r="C7313" s="1">
        <v>1</v>
      </c>
      <c r="D7313" s="1" t="s">
        <v>13687</v>
      </c>
      <c r="E7313" s="17">
        <v>0.82538194444444402</v>
      </c>
      <c r="F7313" s="1" t="s">
        <v>13782</v>
      </c>
    </row>
    <row r="7314" spans="2:6">
      <c r="B7314" s="1" t="s">
        <v>17678</v>
      </c>
      <c r="C7314" s="1">
        <v>1</v>
      </c>
      <c r="D7314" s="1" t="s">
        <v>13746</v>
      </c>
      <c r="E7314" s="17">
        <v>0.82538194444444402</v>
      </c>
      <c r="F7314" s="1" t="s">
        <v>13782</v>
      </c>
    </row>
    <row r="7315" spans="2:6">
      <c r="B7315" s="1" t="s">
        <v>17724</v>
      </c>
      <c r="C7315" s="1">
        <v>1</v>
      </c>
      <c r="D7315" s="1" t="s">
        <v>13753</v>
      </c>
      <c r="E7315" s="17">
        <v>0.82541666666666702</v>
      </c>
      <c r="F7315" s="1" t="s">
        <v>13782</v>
      </c>
    </row>
    <row r="7316" spans="2:6">
      <c r="B7316" s="1" t="s">
        <v>17725</v>
      </c>
      <c r="C7316" s="1">
        <v>1</v>
      </c>
      <c r="D7316" s="1" t="s">
        <v>13753</v>
      </c>
      <c r="E7316" s="17">
        <v>0.82545138888888903</v>
      </c>
      <c r="F7316" s="1" t="s">
        <v>13782</v>
      </c>
    </row>
    <row r="7317" spans="2:6">
      <c r="B7317" s="1" t="s">
        <v>17726</v>
      </c>
      <c r="C7317" s="1">
        <v>1</v>
      </c>
      <c r="D7317" s="1" t="s">
        <v>13687</v>
      </c>
      <c r="E7317" s="17">
        <v>0.82546296296296295</v>
      </c>
      <c r="F7317" s="1" t="s">
        <v>13782</v>
      </c>
    </row>
    <row r="7318" spans="2:6">
      <c r="B7318" s="1" t="s">
        <v>17727</v>
      </c>
      <c r="C7318" s="1">
        <v>1</v>
      </c>
      <c r="D7318" s="1" t="s">
        <v>13753</v>
      </c>
      <c r="E7318" s="17">
        <v>0.82548611111111103</v>
      </c>
      <c r="F7318" s="1" t="s">
        <v>13782</v>
      </c>
    </row>
    <row r="7319" spans="2:6">
      <c r="B7319" s="1" t="s">
        <v>17728</v>
      </c>
      <c r="C7319" s="1">
        <v>2</v>
      </c>
      <c r="D7319" s="1" t="s">
        <v>13753</v>
      </c>
      <c r="E7319" s="17">
        <v>0.82553240740740697</v>
      </c>
      <c r="F7319" s="1" t="s">
        <v>13782</v>
      </c>
    </row>
    <row r="7320" spans="2:6">
      <c r="B7320" s="1" t="s">
        <v>17729</v>
      </c>
      <c r="C7320" s="1">
        <v>1</v>
      </c>
      <c r="D7320" s="1" t="s">
        <v>13753</v>
      </c>
      <c r="E7320" s="17">
        <v>0.82562500000000005</v>
      </c>
      <c r="F7320" s="1" t="s">
        <v>13782</v>
      </c>
    </row>
    <row r="7321" spans="2:6">
      <c r="B7321" s="1" t="s">
        <v>17730</v>
      </c>
      <c r="C7321" s="1">
        <v>1</v>
      </c>
      <c r="D7321" s="1" t="s">
        <v>13753</v>
      </c>
      <c r="E7321" s="17">
        <v>0.82567129629629599</v>
      </c>
      <c r="F7321" s="1" t="s">
        <v>13782</v>
      </c>
    </row>
    <row r="7322" spans="2:6">
      <c r="B7322" s="1" t="s">
        <v>17731</v>
      </c>
      <c r="C7322" s="1">
        <v>1</v>
      </c>
      <c r="D7322" s="1" t="s">
        <v>13687</v>
      </c>
      <c r="E7322" s="17">
        <v>0.82568287037037003</v>
      </c>
      <c r="F7322" s="1" t="s">
        <v>13782</v>
      </c>
    </row>
    <row r="7323" spans="2:6">
      <c r="B7323" s="1" t="s">
        <v>17732</v>
      </c>
      <c r="C7323" s="1">
        <v>1</v>
      </c>
      <c r="D7323" s="1" t="s">
        <v>13753</v>
      </c>
      <c r="E7323" s="17">
        <v>0.82570601851851899</v>
      </c>
      <c r="F7323" s="1" t="s">
        <v>13782</v>
      </c>
    </row>
    <row r="7324" spans="2:6">
      <c r="B7324" s="1" t="s">
        <v>17722</v>
      </c>
      <c r="C7324" s="1">
        <v>1</v>
      </c>
      <c r="D7324" s="1" t="s">
        <v>13746</v>
      </c>
      <c r="E7324" s="17">
        <v>0.82571759259259303</v>
      </c>
      <c r="F7324" s="1" t="s">
        <v>13782</v>
      </c>
    </row>
    <row r="7325" spans="2:6">
      <c r="B7325" s="1" t="s">
        <v>17733</v>
      </c>
      <c r="C7325" s="1">
        <v>1</v>
      </c>
      <c r="D7325" s="1" t="s">
        <v>13753</v>
      </c>
      <c r="E7325" s="17">
        <v>0.82576388888888896</v>
      </c>
      <c r="F7325" s="1" t="s">
        <v>13782</v>
      </c>
    </row>
    <row r="7326" spans="2:6">
      <c r="B7326" s="1" t="s">
        <v>17724</v>
      </c>
      <c r="C7326" s="1">
        <v>1</v>
      </c>
      <c r="D7326" s="1" t="s">
        <v>13746</v>
      </c>
      <c r="E7326" s="17">
        <v>0.82586805555555598</v>
      </c>
      <c r="F7326" s="1" t="s">
        <v>13782</v>
      </c>
    </row>
    <row r="7327" spans="2:6">
      <c r="B7327" s="1" t="s">
        <v>17734</v>
      </c>
      <c r="C7327" s="1">
        <v>1</v>
      </c>
      <c r="D7327" s="1" t="s">
        <v>13687</v>
      </c>
      <c r="E7327" s="17">
        <v>0.82604166666666701</v>
      </c>
      <c r="F7327" s="1" t="s">
        <v>13782</v>
      </c>
    </row>
    <row r="7328" spans="2:6">
      <c r="B7328" s="1" t="s">
        <v>17735</v>
      </c>
      <c r="C7328" s="1">
        <v>1</v>
      </c>
      <c r="D7328" s="1" t="s">
        <v>13687</v>
      </c>
      <c r="E7328" s="17">
        <v>0.826203703703704</v>
      </c>
      <c r="F7328" s="1" t="s">
        <v>13782</v>
      </c>
    </row>
    <row r="7329" spans="2:6">
      <c r="B7329" s="1" t="s">
        <v>17736</v>
      </c>
      <c r="C7329" s="1">
        <v>1</v>
      </c>
      <c r="D7329" s="1" t="s">
        <v>13687</v>
      </c>
      <c r="E7329" s="17">
        <v>0.82627314814814801</v>
      </c>
      <c r="F7329" s="1" t="s">
        <v>13782</v>
      </c>
    </row>
    <row r="7330" spans="2:6">
      <c r="B7330" s="1" t="s">
        <v>17735</v>
      </c>
      <c r="C7330" s="1">
        <v>1</v>
      </c>
      <c r="D7330" s="1" t="s">
        <v>3095</v>
      </c>
      <c r="E7330" s="17">
        <v>0.82642361111111096</v>
      </c>
      <c r="F7330" s="1" t="s">
        <v>13782</v>
      </c>
    </row>
    <row r="7331" spans="2:6">
      <c r="B7331" s="1" t="s">
        <v>15842</v>
      </c>
      <c r="C7331" s="1">
        <v>1</v>
      </c>
      <c r="D7331" s="1" t="s">
        <v>13762</v>
      </c>
      <c r="E7331" s="17">
        <v>0.826435185185185</v>
      </c>
      <c r="F7331" s="1" t="s">
        <v>13782</v>
      </c>
    </row>
    <row r="7332" spans="2:6">
      <c r="B7332" s="1" t="s">
        <v>17667</v>
      </c>
      <c r="C7332" s="1">
        <v>1</v>
      </c>
      <c r="D7332" s="1" t="s">
        <v>3095</v>
      </c>
      <c r="E7332" s="17">
        <v>0.826469907407407</v>
      </c>
      <c r="F7332" s="1" t="s">
        <v>13782</v>
      </c>
    </row>
    <row r="7333" spans="2:6">
      <c r="B7333" s="1" t="s">
        <v>17737</v>
      </c>
      <c r="C7333" s="1">
        <v>1</v>
      </c>
      <c r="D7333" s="1" t="s">
        <v>13753</v>
      </c>
      <c r="E7333" s="17">
        <v>0.82653935185185201</v>
      </c>
      <c r="F7333" s="1" t="s">
        <v>13782</v>
      </c>
    </row>
    <row r="7334" spans="2:6">
      <c r="B7334" s="1" t="s">
        <v>17738</v>
      </c>
      <c r="C7334" s="1">
        <v>2</v>
      </c>
      <c r="D7334" s="1" t="s">
        <v>13760</v>
      </c>
      <c r="E7334" s="17">
        <v>0.82656249999999998</v>
      </c>
      <c r="F7334" s="1" t="s">
        <v>13782</v>
      </c>
    </row>
    <row r="7335" spans="2:6">
      <c r="B7335" s="1" t="s">
        <v>17739</v>
      </c>
      <c r="C7335" s="1">
        <v>1</v>
      </c>
      <c r="D7335" s="1" t="s">
        <v>13753</v>
      </c>
      <c r="E7335" s="17">
        <v>0.82658564814814794</v>
      </c>
      <c r="F7335" s="1" t="s">
        <v>13782</v>
      </c>
    </row>
    <row r="7336" spans="2:6">
      <c r="B7336" s="1" t="s">
        <v>17740</v>
      </c>
      <c r="C7336" s="1">
        <v>2</v>
      </c>
      <c r="D7336" s="1" t="s">
        <v>13760</v>
      </c>
      <c r="E7336" s="17">
        <v>0.82659722222222198</v>
      </c>
      <c r="F7336" s="1" t="s">
        <v>13782</v>
      </c>
    </row>
    <row r="7337" spans="2:6">
      <c r="B7337" s="1" t="s">
        <v>17741</v>
      </c>
      <c r="C7337" s="1">
        <v>1</v>
      </c>
      <c r="D7337" s="1" t="s">
        <v>13687</v>
      </c>
      <c r="E7337" s="17">
        <v>0.82659722222222198</v>
      </c>
      <c r="F7337" s="1" t="s">
        <v>13782</v>
      </c>
    </row>
    <row r="7338" spans="2:6">
      <c r="B7338" s="1" t="s">
        <v>17742</v>
      </c>
      <c r="C7338" s="1">
        <v>1</v>
      </c>
      <c r="D7338" s="1" t="s">
        <v>13760</v>
      </c>
      <c r="E7338" s="17">
        <v>0.82664351851851803</v>
      </c>
      <c r="F7338" s="1" t="s">
        <v>13782</v>
      </c>
    </row>
    <row r="7339" spans="2:6">
      <c r="B7339" s="1" t="s">
        <v>17743</v>
      </c>
      <c r="C7339" s="1">
        <v>1</v>
      </c>
      <c r="D7339" s="1" t="s">
        <v>13753</v>
      </c>
      <c r="E7339" s="17">
        <v>0.82666666666666699</v>
      </c>
      <c r="F7339" s="1" t="s">
        <v>13782</v>
      </c>
    </row>
    <row r="7340" spans="2:6">
      <c r="B7340" s="1" t="s">
        <v>17744</v>
      </c>
      <c r="C7340" s="1">
        <v>1</v>
      </c>
      <c r="D7340" s="1" t="s">
        <v>13687</v>
      </c>
      <c r="E7340" s="17">
        <v>0.826701388888889</v>
      </c>
      <c r="F7340" s="1" t="s">
        <v>13782</v>
      </c>
    </row>
    <row r="7341" spans="2:6">
      <c r="B7341" s="1" t="s">
        <v>17745</v>
      </c>
      <c r="C7341" s="1">
        <v>1</v>
      </c>
      <c r="D7341" s="1" t="s">
        <v>13687</v>
      </c>
      <c r="E7341" s="17">
        <v>0.82673611111111101</v>
      </c>
      <c r="F7341" s="1" t="s">
        <v>13782</v>
      </c>
    </row>
    <row r="7342" spans="2:6">
      <c r="B7342" s="1" t="s">
        <v>17746</v>
      </c>
      <c r="C7342" s="1">
        <v>1</v>
      </c>
      <c r="D7342" s="1" t="s">
        <v>13753</v>
      </c>
      <c r="E7342" s="17">
        <v>0.82673611111111101</v>
      </c>
      <c r="F7342" s="1" t="s">
        <v>13782</v>
      </c>
    </row>
    <row r="7343" spans="2:6">
      <c r="B7343" s="1" t="s">
        <v>17725</v>
      </c>
      <c r="C7343" s="1">
        <v>1</v>
      </c>
      <c r="D7343" s="1" t="s">
        <v>3095</v>
      </c>
      <c r="E7343" s="17">
        <v>0.82675925925925897</v>
      </c>
      <c r="F7343" s="1" t="s">
        <v>13782</v>
      </c>
    </row>
    <row r="7344" spans="2:6">
      <c r="B7344" s="1" t="s">
        <v>17747</v>
      </c>
      <c r="C7344" s="1">
        <v>1</v>
      </c>
      <c r="D7344" s="1" t="s">
        <v>13760</v>
      </c>
      <c r="E7344" s="17">
        <v>0.82677083333333301</v>
      </c>
      <c r="F7344" s="1" t="s">
        <v>13782</v>
      </c>
    </row>
    <row r="7345" spans="2:6">
      <c r="B7345" s="1" t="s">
        <v>17079</v>
      </c>
      <c r="C7345" s="1">
        <v>1</v>
      </c>
      <c r="D7345" s="1" t="s">
        <v>3077</v>
      </c>
      <c r="E7345" s="17">
        <v>0.82689814814814799</v>
      </c>
      <c r="F7345" s="1" t="s">
        <v>13782</v>
      </c>
    </row>
    <row r="7346" spans="2:6">
      <c r="B7346" s="1" t="s">
        <v>17748</v>
      </c>
      <c r="C7346" s="1">
        <v>1</v>
      </c>
      <c r="D7346" s="1" t="s">
        <v>13753</v>
      </c>
      <c r="E7346" s="17">
        <v>0.82708333333333295</v>
      </c>
      <c r="F7346" s="1" t="s">
        <v>13782</v>
      </c>
    </row>
    <row r="7347" spans="2:6">
      <c r="B7347" s="1" t="s">
        <v>14352</v>
      </c>
      <c r="C7347" s="1">
        <v>1</v>
      </c>
      <c r="D7347" s="1" t="s">
        <v>13762</v>
      </c>
      <c r="E7347" s="17">
        <v>0.82711805555555595</v>
      </c>
      <c r="F7347" s="1" t="s">
        <v>13782</v>
      </c>
    </row>
    <row r="7348" spans="2:6">
      <c r="B7348" s="1" t="s">
        <v>17207</v>
      </c>
      <c r="C7348" s="1">
        <v>1</v>
      </c>
      <c r="D7348" s="1" t="s">
        <v>13762</v>
      </c>
      <c r="E7348" s="17">
        <v>0.82725694444444398</v>
      </c>
      <c r="F7348" s="1" t="s">
        <v>13782</v>
      </c>
    </row>
    <row r="7349" spans="2:6">
      <c r="B7349" s="1" t="s">
        <v>17748</v>
      </c>
      <c r="C7349" s="1">
        <v>1</v>
      </c>
      <c r="D7349" s="1" t="s">
        <v>13746</v>
      </c>
      <c r="E7349" s="17">
        <v>0.82732638888888899</v>
      </c>
      <c r="F7349" s="1" t="s">
        <v>13782</v>
      </c>
    </row>
    <row r="7350" spans="2:6">
      <c r="B7350" s="1" t="s">
        <v>17729</v>
      </c>
      <c r="C7350" s="1">
        <v>1</v>
      </c>
      <c r="D7350" s="1" t="s">
        <v>13746</v>
      </c>
      <c r="E7350" s="17">
        <v>0.82748842592592597</v>
      </c>
      <c r="F7350" s="1" t="s">
        <v>13782</v>
      </c>
    </row>
    <row r="7351" spans="2:6">
      <c r="B7351" s="1" t="s">
        <v>17749</v>
      </c>
      <c r="C7351" s="1">
        <v>1</v>
      </c>
      <c r="D7351" s="1" t="s">
        <v>13687</v>
      </c>
      <c r="E7351" s="17">
        <v>0.82751157407407405</v>
      </c>
      <c r="F7351" s="1" t="s">
        <v>13782</v>
      </c>
    </row>
    <row r="7352" spans="2:6">
      <c r="B7352" s="1" t="s">
        <v>17726</v>
      </c>
      <c r="C7352" s="1">
        <v>1</v>
      </c>
      <c r="D7352" s="1" t="s">
        <v>13746</v>
      </c>
      <c r="E7352" s="17">
        <v>0.82754629629629595</v>
      </c>
      <c r="F7352" s="1" t="s">
        <v>13782</v>
      </c>
    </row>
    <row r="7353" spans="2:6">
      <c r="B7353" s="1" t="s">
        <v>17670</v>
      </c>
      <c r="C7353" s="1">
        <v>1</v>
      </c>
      <c r="D7353" s="1" t="s">
        <v>13746</v>
      </c>
      <c r="E7353" s="17">
        <v>0.827662037037037</v>
      </c>
      <c r="F7353" s="1" t="s">
        <v>13782</v>
      </c>
    </row>
    <row r="7354" spans="2:6">
      <c r="B7354" s="1" t="s">
        <v>17750</v>
      </c>
      <c r="C7354" s="1">
        <v>1</v>
      </c>
      <c r="D7354" s="1" t="s">
        <v>13753</v>
      </c>
      <c r="E7354" s="17">
        <v>0.82768518518518497</v>
      </c>
      <c r="F7354" s="1" t="s">
        <v>13782</v>
      </c>
    </row>
    <row r="7355" spans="2:6">
      <c r="B7355" s="1" t="s">
        <v>17751</v>
      </c>
      <c r="C7355" s="1">
        <v>1</v>
      </c>
      <c r="D7355" s="1" t="s">
        <v>13687</v>
      </c>
      <c r="E7355" s="17">
        <v>0.82768518518518497</v>
      </c>
      <c r="F7355" s="1" t="s">
        <v>13782</v>
      </c>
    </row>
    <row r="7356" spans="2:6">
      <c r="B7356" s="1" t="s">
        <v>17702</v>
      </c>
      <c r="C7356" s="1">
        <v>1</v>
      </c>
      <c r="D7356" s="1" t="s">
        <v>3095</v>
      </c>
      <c r="E7356" s="17">
        <v>0.82770833333333305</v>
      </c>
      <c r="F7356" s="1" t="s">
        <v>13782</v>
      </c>
    </row>
    <row r="7357" spans="2:6">
      <c r="B7357" s="1" t="s">
        <v>17203</v>
      </c>
      <c r="C7357" s="1">
        <v>1</v>
      </c>
      <c r="D7357" s="1" t="s">
        <v>13746</v>
      </c>
      <c r="E7357" s="17">
        <v>0.82773148148148101</v>
      </c>
      <c r="F7357" s="1" t="s">
        <v>13782</v>
      </c>
    </row>
    <row r="7358" spans="2:6">
      <c r="B7358" s="1" t="s">
        <v>17752</v>
      </c>
      <c r="C7358" s="1">
        <v>1</v>
      </c>
      <c r="D7358" s="1" t="s">
        <v>3076</v>
      </c>
      <c r="E7358" s="17">
        <v>0.82778935185185198</v>
      </c>
      <c r="F7358" s="1" t="s">
        <v>13782</v>
      </c>
    </row>
    <row r="7359" spans="2:6">
      <c r="B7359" s="1" t="s">
        <v>16139</v>
      </c>
      <c r="C7359" s="1">
        <v>1</v>
      </c>
      <c r="D7359" s="1" t="s">
        <v>3095</v>
      </c>
      <c r="E7359" s="17">
        <v>0.82781249999999995</v>
      </c>
      <c r="F7359" s="1" t="s">
        <v>13782</v>
      </c>
    </row>
    <row r="7360" spans="2:6">
      <c r="B7360" s="1" t="s">
        <v>17753</v>
      </c>
      <c r="C7360" s="1">
        <v>1</v>
      </c>
      <c r="D7360" s="1" t="s">
        <v>3076</v>
      </c>
      <c r="E7360" s="17">
        <v>0.82782407407407399</v>
      </c>
      <c r="F7360" s="1" t="s">
        <v>13782</v>
      </c>
    </row>
    <row r="7361" spans="2:6">
      <c r="B7361" s="1" t="s">
        <v>17741</v>
      </c>
      <c r="C7361" s="1">
        <v>1</v>
      </c>
      <c r="D7361" s="1" t="s">
        <v>13746</v>
      </c>
      <c r="E7361" s="17">
        <v>0.82793981481481504</v>
      </c>
      <c r="F7361" s="1" t="s">
        <v>13782</v>
      </c>
    </row>
    <row r="7362" spans="2:6">
      <c r="B7362" s="1" t="s">
        <v>17743</v>
      </c>
      <c r="C7362" s="1">
        <v>1</v>
      </c>
      <c r="D7362" s="1" t="s">
        <v>13762</v>
      </c>
      <c r="E7362" s="17">
        <v>0.82798611111111098</v>
      </c>
      <c r="F7362" s="1" t="s">
        <v>13782</v>
      </c>
    </row>
    <row r="7363" spans="2:6">
      <c r="B7363" s="1" t="s">
        <v>16354</v>
      </c>
      <c r="C7363" s="1">
        <v>1</v>
      </c>
      <c r="D7363" s="1" t="s">
        <v>3078</v>
      </c>
      <c r="E7363" s="17">
        <v>0.82807870370370396</v>
      </c>
      <c r="F7363" s="1" t="s">
        <v>13782</v>
      </c>
    </row>
    <row r="7364" spans="2:6">
      <c r="B7364" s="1" t="s">
        <v>17739</v>
      </c>
      <c r="C7364" s="1">
        <v>1</v>
      </c>
      <c r="D7364" s="1" t="s">
        <v>3077</v>
      </c>
      <c r="E7364" s="17">
        <v>0.82810185185185203</v>
      </c>
      <c r="F7364" s="1" t="s">
        <v>13782</v>
      </c>
    </row>
    <row r="7365" spans="2:6">
      <c r="B7365" s="1" t="s">
        <v>17749</v>
      </c>
      <c r="C7365" s="1">
        <v>1</v>
      </c>
      <c r="D7365" s="1" t="s">
        <v>3095</v>
      </c>
      <c r="E7365" s="17">
        <v>0.828125</v>
      </c>
      <c r="F7365" s="1" t="s">
        <v>13782</v>
      </c>
    </row>
    <row r="7366" spans="2:6">
      <c r="B7366" s="1" t="s">
        <v>17754</v>
      </c>
      <c r="C7366" s="1">
        <v>1</v>
      </c>
      <c r="D7366" s="1" t="s">
        <v>13753</v>
      </c>
      <c r="E7366" s="17">
        <v>0.82813657407407404</v>
      </c>
      <c r="F7366" s="1" t="s">
        <v>13782</v>
      </c>
    </row>
    <row r="7367" spans="2:6">
      <c r="B7367" s="1" t="s">
        <v>17755</v>
      </c>
      <c r="C7367" s="1">
        <v>1</v>
      </c>
      <c r="D7367" s="1" t="s">
        <v>3076</v>
      </c>
      <c r="E7367" s="17">
        <v>0.82814814814814797</v>
      </c>
      <c r="F7367" s="1" t="s">
        <v>13782</v>
      </c>
    </row>
    <row r="7368" spans="2:6">
      <c r="B7368" s="1" t="s">
        <v>17620</v>
      </c>
      <c r="C7368" s="1">
        <v>1</v>
      </c>
      <c r="D7368" s="1" t="s">
        <v>3078</v>
      </c>
      <c r="E7368" s="17">
        <v>0.82834490740740696</v>
      </c>
      <c r="F7368" s="1" t="s">
        <v>13782</v>
      </c>
    </row>
    <row r="7369" spans="2:6">
      <c r="B7369" s="1" t="s">
        <v>17746</v>
      </c>
      <c r="C7369" s="1">
        <v>1</v>
      </c>
      <c r="D7369" s="1" t="s">
        <v>3095</v>
      </c>
      <c r="E7369" s="17">
        <v>0.82840277777777804</v>
      </c>
      <c r="F7369" s="1" t="s">
        <v>13782</v>
      </c>
    </row>
    <row r="7370" spans="2:6">
      <c r="B7370" s="1" t="s">
        <v>17723</v>
      </c>
      <c r="C7370" s="1">
        <v>1</v>
      </c>
      <c r="D7370" s="1" t="s">
        <v>3078</v>
      </c>
      <c r="E7370" s="17">
        <v>0.82841435185185197</v>
      </c>
      <c r="F7370" s="1" t="s">
        <v>13782</v>
      </c>
    </row>
    <row r="7371" spans="2:6">
      <c r="B7371" s="1" t="s">
        <v>14151</v>
      </c>
      <c r="C7371" s="1">
        <v>1</v>
      </c>
      <c r="D7371" s="1" t="s">
        <v>3095</v>
      </c>
      <c r="E7371" s="17">
        <v>0.82853009259259303</v>
      </c>
      <c r="F7371" s="1" t="s">
        <v>13782</v>
      </c>
    </row>
    <row r="7372" spans="2:6">
      <c r="B7372" s="1" t="s">
        <v>17751</v>
      </c>
      <c r="C7372" s="1">
        <v>1</v>
      </c>
      <c r="D7372" s="1" t="s">
        <v>3078</v>
      </c>
      <c r="E7372" s="17">
        <v>0.82857638888888896</v>
      </c>
      <c r="F7372" s="1" t="s">
        <v>13782</v>
      </c>
    </row>
    <row r="7373" spans="2:6">
      <c r="B7373" s="1" t="s">
        <v>17728</v>
      </c>
      <c r="C7373" s="1">
        <v>2</v>
      </c>
      <c r="D7373" s="1" t="s">
        <v>3078</v>
      </c>
      <c r="E7373" s="17">
        <v>0.82863425925925904</v>
      </c>
      <c r="F7373" s="1" t="s">
        <v>13782</v>
      </c>
    </row>
    <row r="7374" spans="2:6">
      <c r="B7374" s="1" t="s">
        <v>17752</v>
      </c>
      <c r="C7374" s="1">
        <v>1</v>
      </c>
      <c r="D7374" s="1" t="s">
        <v>3095</v>
      </c>
      <c r="E7374" s="17">
        <v>0.82872685185185202</v>
      </c>
      <c r="F7374" s="1" t="s">
        <v>13782</v>
      </c>
    </row>
    <row r="7375" spans="2:6">
      <c r="B7375" s="1" t="s">
        <v>17338</v>
      </c>
      <c r="C7375" s="1">
        <v>1</v>
      </c>
      <c r="D7375" s="1" t="s">
        <v>13746</v>
      </c>
      <c r="E7375" s="17">
        <v>0.82877314814814795</v>
      </c>
      <c r="F7375" s="1" t="s">
        <v>13782</v>
      </c>
    </row>
    <row r="7376" spans="2:6">
      <c r="B7376" s="1" t="s">
        <v>17756</v>
      </c>
      <c r="C7376" s="1">
        <v>1</v>
      </c>
      <c r="D7376" s="1" t="s">
        <v>13753</v>
      </c>
      <c r="E7376" s="17">
        <v>0.82880787037036996</v>
      </c>
      <c r="F7376" s="1" t="s">
        <v>13782</v>
      </c>
    </row>
    <row r="7377" spans="2:6">
      <c r="B7377" s="1" t="s">
        <v>17757</v>
      </c>
      <c r="C7377" s="1">
        <v>1</v>
      </c>
      <c r="D7377" s="1" t="s">
        <v>13753</v>
      </c>
      <c r="E7377" s="17">
        <v>0.82895833333333302</v>
      </c>
      <c r="F7377" s="1" t="s">
        <v>13782</v>
      </c>
    </row>
    <row r="7378" spans="2:6">
      <c r="B7378" s="1" t="s">
        <v>17755</v>
      </c>
      <c r="C7378" s="1">
        <v>1</v>
      </c>
      <c r="D7378" s="1" t="s">
        <v>3078</v>
      </c>
      <c r="E7378" s="17">
        <v>0.82896990740740695</v>
      </c>
      <c r="F7378" s="1" t="s">
        <v>13782</v>
      </c>
    </row>
    <row r="7379" spans="2:6">
      <c r="B7379" s="1" t="s">
        <v>17758</v>
      </c>
      <c r="C7379" s="1">
        <v>1</v>
      </c>
      <c r="D7379" s="1" t="s">
        <v>13753</v>
      </c>
      <c r="E7379" s="17">
        <v>0.82898148148148099</v>
      </c>
      <c r="F7379" s="1" t="s">
        <v>13782</v>
      </c>
    </row>
    <row r="7380" spans="2:6">
      <c r="B7380" s="1" t="s">
        <v>17643</v>
      </c>
      <c r="C7380" s="1">
        <v>1</v>
      </c>
      <c r="D7380" s="1" t="s">
        <v>3077</v>
      </c>
      <c r="E7380" s="17">
        <v>0.82917824074074098</v>
      </c>
      <c r="F7380" s="1" t="s">
        <v>13782</v>
      </c>
    </row>
    <row r="7381" spans="2:6">
      <c r="B7381" s="1" t="s">
        <v>17737</v>
      </c>
      <c r="C7381" s="1">
        <v>1</v>
      </c>
      <c r="D7381" s="1" t="s">
        <v>13746</v>
      </c>
      <c r="E7381" s="17">
        <v>0.82920138888888895</v>
      </c>
      <c r="F7381" s="1" t="s">
        <v>13782</v>
      </c>
    </row>
    <row r="7382" spans="2:6">
      <c r="B7382" s="1" t="s">
        <v>17759</v>
      </c>
      <c r="C7382" s="1">
        <v>1</v>
      </c>
      <c r="D7382" s="1" t="s">
        <v>13753</v>
      </c>
      <c r="E7382" s="17">
        <v>0.82931712962963</v>
      </c>
      <c r="F7382" s="1" t="s">
        <v>13782</v>
      </c>
    </row>
    <row r="7383" spans="2:6">
      <c r="B7383" s="1" t="s">
        <v>17408</v>
      </c>
      <c r="C7383" s="1">
        <v>2</v>
      </c>
      <c r="D7383" s="1" t="s">
        <v>3078</v>
      </c>
      <c r="E7383" s="17">
        <v>0.82942129629629602</v>
      </c>
      <c r="F7383" s="1" t="s">
        <v>13782</v>
      </c>
    </row>
    <row r="7384" spans="2:6">
      <c r="B7384" s="1" t="s">
        <v>17760</v>
      </c>
      <c r="C7384" s="1">
        <v>1</v>
      </c>
      <c r="D7384" s="1" t="s">
        <v>13760</v>
      </c>
      <c r="E7384" s="17">
        <v>0.82965277777777802</v>
      </c>
      <c r="F7384" s="1" t="s">
        <v>13782</v>
      </c>
    </row>
    <row r="7385" spans="2:6">
      <c r="B7385" s="1" t="s">
        <v>14150</v>
      </c>
      <c r="C7385" s="1">
        <v>1</v>
      </c>
      <c r="D7385" s="1" t="s">
        <v>3095</v>
      </c>
      <c r="E7385" s="17">
        <v>0.82983796296296297</v>
      </c>
      <c r="F7385" s="1" t="s">
        <v>13782</v>
      </c>
    </row>
    <row r="7386" spans="2:6">
      <c r="B7386" s="1" t="s">
        <v>17761</v>
      </c>
      <c r="C7386" s="1">
        <v>5</v>
      </c>
      <c r="D7386" s="1" t="s">
        <v>13753</v>
      </c>
      <c r="E7386" s="17">
        <v>0.82989583333333306</v>
      </c>
      <c r="F7386" s="1" t="s">
        <v>13782</v>
      </c>
    </row>
    <row r="7387" spans="2:6">
      <c r="B7387" s="1" t="s">
        <v>17762</v>
      </c>
      <c r="C7387" s="1">
        <v>1</v>
      </c>
      <c r="D7387" s="1" t="s">
        <v>13687</v>
      </c>
      <c r="E7387" s="17">
        <v>0.82990740740740698</v>
      </c>
      <c r="F7387" s="1" t="s">
        <v>13782</v>
      </c>
    </row>
    <row r="7388" spans="2:6">
      <c r="B7388" s="1" t="s">
        <v>17763</v>
      </c>
      <c r="C7388" s="1">
        <v>1</v>
      </c>
      <c r="D7388" s="1" t="s">
        <v>13753</v>
      </c>
      <c r="E7388" s="17">
        <v>0.82996527777777795</v>
      </c>
      <c r="F7388" s="1" t="s">
        <v>13782</v>
      </c>
    </row>
    <row r="7389" spans="2:6">
      <c r="B7389" s="1" t="s">
        <v>17764</v>
      </c>
      <c r="C7389" s="1">
        <v>2</v>
      </c>
      <c r="D7389" s="1" t="s">
        <v>13760</v>
      </c>
      <c r="E7389" s="17">
        <v>0.82998842592592603</v>
      </c>
      <c r="F7389" s="1" t="s">
        <v>13782</v>
      </c>
    </row>
    <row r="7390" spans="2:6">
      <c r="B7390" s="1" t="s">
        <v>17674</v>
      </c>
      <c r="C7390" s="1">
        <v>1</v>
      </c>
      <c r="D7390" s="1" t="s">
        <v>3078</v>
      </c>
      <c r="E7390" s="17">
        <v>0.83003472222222197</v>
      </c>
      <c r="F7390" s="1" t="s">
        <v>13782</v>
      </c>
    </row>
    <row r="7391" spans="2:6">
      <c r="B7391" s="1" t="s">
        <v>17765</v>
      </c>
      <c r="C7391" s="1">
        <v>1</v>
      </c>
      <c r="D7391" s="1" t="s">
        <v>13687</v>
      </c>
      <c r="E7391" s="17">
        <v>0.83009259259259305</v>
      </c>
      <c r="F7391" s="1" t="s">
        <v>13782</v>
      </c>
    </row>
    <row r="7392" spans="2:6">
      <c r="B7392" s="1" t="s">
        <v>17766</v>
      </c>
      <c r="C7392" s="1">
        <v>1</v>
      </c>
      <c r="D7392" s="1" t="s">
        <v>13760</v>
      </c>
      <c r="E7392" s="17">
        <v>0.83019675925925895</v>
      </c>
      <c r="F7392" s="1" t="s">
        <v>13782</v>
      </c>
    </row>
    <row r="7393" spans="2:6">
      <c r="B7393" s="1" t="s">
        <v>17757</v>
      </c>
      <c r="C7393" s="1">
        <v>1</v>
      </c>
      <c r="D7393" s="1" t="s">
        <v>13746</v>
      </c>
      <c r="E7393" s="17">
        <v>0.83028935185185204</v>
      </c>
      <c r="F7393" s="1" t="s">
        <v>13782</v>
      </c>
    </row>
    <row r="7394" spans="2:6">
      <c r="B7394" s="1" t="s">
        <v>17767</v>
      </c>
      <c r="C7394" s="1">
        <v>1</v>
      </c>
      <c r="D7394" s="1" t="s">
        <v>13753</v>
      </c>
      <c r="E7394" s="17">
        <v>0.83031250000000001</v>
      </c>
      <c r="F7394" s="1" t="s">
        <v>13782</v>
      </c>
    </row>
    <row r="7395" spans="2:6">
      <c r="B7395" s="1" t="s">
        <v>17754</v>
      </c>
      <c r="C7395" s="1">
        <v>1</v>
      </c>
      <c r="D7395" s="1" t="s">
        <v>13746</v>
      </c>
      <c r="E7395" s="17">
        <v>0.83040509259259299</v>
      </c>
      <c r="F7395" s="1" t="s">
        <v>13782</v>
      </c>
    </row>
    <row r="7396" spans="2:6">
      <c r="B7396" s="1" t="s">
        <v>15390</v>
      </c>
      <c r="C7396" s="1">
        <v>1</v>
      </c>
      <c r="D7396" s="1" t="s">
        <v>3095</v>
      </c>
      <c r="E7396" s="17">
        <v>0.83043981481481499</v>
      </c>
      <c r="F7396" s="1" t="s">
        <v>13782</v>
      </c>
    </row>
    <row r="7397" spans="2:6">
      <c r="B7397" s="1" t="s">
        <v>17768</v>
      </c>
      <c r="C7397" s="1">
        <v>1</v>
      </c>
      <c r="D7397" s="1" t="s">
        <v>13687</v>
      </c>
      <c r="E7397" s="17">
        <v>0.830474537037037</v>
      </c>
      <c r="F7397" s="1" t="s">
        <v>13782</v>
      </c>
    </row>
    <row r="7398" spans="2:6">
      <c r="B7398" s="1" t="s">
        <v>17769</v>
      </c>
      <c r="C7398" s="1">
        <v>1</v>
      </c>
      <c r="D7398" s="1" t="s">
        <v>13760</v>
      </c>
      <c r="E7398" s="17">
        <v>0.83048611111111104</v>
      </c>
      <c r="F7398" s="1" t="s">
        <v>13782</v>
      </c>
    </row>
    <row r="7399" spans="2:6">
      <c r="B7399" s="1" t="s">
        <v>16381</v>
      </c>
      <c r="C7399" s="1">
        <v>1</v>
      </c>
      <c r="D7399" s="1" t="s">
        <v>3095</v>
      </c>
      <c r="E7399" s="17">
        <v>0.83053240740740697</v>
      </c>
      <c r="F7399" s="1" t="s">
        <v>13782</v>
      </c>
    </row>
    <row r="7400" spans="2:6">
      <c r="B7400" s="1" t="s">
        <v>17770</v>
      </c>
      <c r="C7400" s="1">
        <v>1</v>
      </c>
      <c r="D7400" s="1" t="s">
        <v>13760</v>
      </c>
      <c r="E7400" s="17">
        <v>0.83055555555555605</v>
      </c>
      <c r="F7400" s="1" t="s">
        <v>13782</v>
      </c>
    </row>
    <row r="7401" spans="2:6">
      <c r="B7401" s="1" t="s">
        <v>17761</v>
      </c>
      <c r="C7401" s="1">
        <v>5</v>
      </c>
      <c r="D7401" s="1" t="s">
        <v>3078</v>
      </c>
      <c r="E7401" s="17">
        <v>0.83056712962962997</v>
      </c>
      <c r="F7401" s="1" t="s">
        <v>13782</v>
      </c>
    </row>
    <row r="7402" spans="2:6">
      <c r="B7402" s="1" t="s">
        <v>14843</v>
      </c>
      <c r="C7402" s="1">
        <v>1</v>
      </c>
      <c r="D7402" s="1" t="s">
        <v>3095</v>
      </c>
      <c r="E7402" s="17">
        <v>0.83059027777777805</v>
      </c>
      <c r="F7402" s="1" t="s">
        <v>13782</v>
      </c>
    </row>
    <row r="7403" spans="2:6">
      <c r="B7403" s="1" t="s">
        <v>17771</v>
      </c>
      <c r="C7403" s="1">
        <v>1</v>
      </c>
      <c r="D7403" s="1" t="s">
        <v>13760</v>
      </c>
      <c r="E7403" s="17">
        <v>0.83062499999999995</v>
      </c>
      <c r="F7403" s="1" t="s">
        <v>13782</v>
      </c>
    </row>
    <row r="7404" spans="2:6">
      <c r="B7404" s="1" t="s">
        <v>17772</v>
      </c>
      <c r="C7404" s="1">
        <v>1</v>
      </c>
      <c r="D7404" s="1" t="s">
        <v>3077</v>
      </c>
      <c r="E7404" s="17">
        <v>0.83067129629629599</v>
      </c>
      <c r="F7404" s="1" t="s">
        <v>13782</v>
      </c>
    </row>
    <row r="7405" spans="2:6">
      <c r="B7405" s="1" t="s">
        <v>17773</v>
      </c>
      <c r="C7405" s="1">
        <v>1</v>
      </c>
      <c r="D7405" s="1" t="s">
        <v>13760</v>
      </c>
      <c r="E7405" s="17">
        <v>0.83081018518518501</v>
      </c>
      <c r="F7405" s="1" t="s">
        <v>13782</v>
      </c>
    </row>
    <row r="7406" spans="2:6">
      <c r="B7406" s="1" t="s">
        <v>17759</v>
      </c>
      <c r="C7406" s="1">
        <v>1</v>
      </c>
      <c r="D7406" s="1" t="s">
        <v>3078</v>
      </c>
      <c r="E7406" s="17">
        <v>0.83081018518518501</v>
      </c>
      <c r="F7406" s="1" t="s">
        <v>13782</v>
      </c>
    </row>
    <row r="7407" spans="2:6">
      <c r="B7407" s="1" t="s">
        <v>17750</v>
      </c>
      <c r="C7407" s="1">
        <v>1</v>
      </c>
      <c r="D7407" s="1" t="s">
        <v>3095</v>
      </c>
      <c r="E7407" s="17">
        <v>0.83086805555555598</v>
      </c>
      <c r="F7407" s="1" t="s">
        <v>13782</v>
      </c>
    </row>
    <row r="7408" spans="2:6">
      <c r="B7408" s="1" t="s">
        <v>16875</v>
      </c>
      <c r="C7408" s="1">
        <v>1</v>
      </c>
      <c r="D7408" s="1" t="s">
        <v>3095</v>
      </c>
      <c r="E7408" s="17">
        <v>0.83100694444444401</v>
      </c>
      <c r="F7408" s="1" t="s">
        <v>13782</v>
      </c>
    </row>
    <row r="7409" spans="2:6">
      <c r="B7409" s="1" t="s">
        <v>17760</v>
      </c>
      <c r="C7409" s="1">
        <v>1</v>
      </c>
      <c r="D7409" s="1" t="s">
        <v>13746</v>
      </c>
      <c r="E7409" s="17">
        <v>0.83100694444444401</v>
      </c>
      <c r="F7409" s="1" t="s">
        <v>13782</v>
      </c>
    </row>
    <row r="7410" spans="2:6">
      <c r="B7410" s="1" t="s">
        <v>17321</v>
      </c>
      <c r="C7410" s="1">
        <v>1</v>
      </c>
      <c r="D7410" s="1" t="s">
        <v>3095</v>
      </c>
      <c r="E7410" s="17">
        <v>0.83104166666666701</v>
      </c>
      <c r="F7410" s="1" t="s">
        <v>13782</v>
      </c>
    </row>
    <row r="7411" spans="2:6">
      <c r="B7411" s="1" t="s">
        <v>17774</v>
      </c>
      <c r="C7411" s="1">
        <v>1</v>
      </c>
      <c r="D7411" s="1" t="s">
        <v>13687</v>
      </c>
      <c r="E7411" s="17">
        <v>0.83109953703703698</v>
      </c>
      <c r="F7411" s="1" t="s">
        <v>13782</v>
      </c>
    </row>
    <row r="7412" spans="2:6">
      <c r="B7412" s="1" t="s">
        <v>17775</v>
      </c>
      <c r="C7412" s="1">
        <v>1</v>
      </c>
      <c r="D7412" s="1" t="s">
        <v>13753</v>
      </c>
      <c r="E7412" s="17">
        <v>0.83111111111111102</v>
      </c>
      <c r="F7412" s="1" t="s">
        <v>13782</v>
      </c>
    </row>
    <row r="7413" spans="2:6">
      <c r="B7413" s="1" t="s">
        <v>17776</v>
      </c>
      <c r="C7413" s="1">
        <v>1</v>
      </c>
      <c r="D7413" s="1" t="s">
        <v>13746</v>
      </c>
      <c r="E7413" s="17">
        <v>0.831168981481481</v>
      </c>
      <c r="F7413" s="1" t="s">
        <v>13782</v>
      </c>
    </row>
    <row r="7414" spans="2:6">
      <c r="B7414" s="1" t="s">
        <v>17777</v>
      </c>
      <c r="C7414" s="1">
        <v>1</v>
      </c>
      <c r="D7414" s="1" t="s">
        <v>13753</v>
      </c>
      <c r="E7414" s="17">
        <v>0.83125000000000004</v>
      </c>
      <c r="F7414" s="1" t="s">
        <v>13782</v>
      </c>
    </row>
    <row r="7415" spans="2:6">
      <c r="B7415" s="1" t="s">
        <v>17662</v>
      </c>
      <c r="C7415" s="1">
        <v>1</v>
      </c>
      <c r="D7415" s="1" t="s">
        <v>3078</v>
      </c>
      <c r="E7415" s="17">
        <v>0.83126157407407397</v>
      </c>
      <c r="F7415" s="1" t="s">
        <v>13782</v>
      </c>
    </row>
    <row r="7416" spans="2:6">
      <c r="B7416" s="1" t="s">
        <v>17778</v>
      </c>
      <c r="C7416" s="1">
        <v>1</v>
      </c>
      <c r="D7416" s="1" t="s">
        <v>13753</v>
      </c>
      <c r="E7416" s="17">
        <v>0.83129629629629598</v>
      </c>
      <c r="F7416" s="1" t="s">
        <v>13782</v>
      </c>
    </row>
    <row r="7417" spans="2:6">
      <c r="B7417" s="1" t="s">
        <v>17768</v>
      </c>
      <c r="C7417" s="1">
        <v>1</v>
      </c>
      <c r="D7417" s="1" t="s">
        <v>3095</v>
      </c>
      <c r="E7417" s="17">
        <v>0.83144675925925904</v>
      </c>
      <c r="F7417" s="1" t="s">
        <v>13782</v>
      </c>
    </row>
    <row r="7418" spans="2:6">
      <c r="B7418" s="1" t="s">
        <v>16153</v>
      </c>
      <c r="C7418" s="1">
        <v>1</v>
      </c>
      <c r="D7418" s="1" t="s">
        <v>3095</v>
      </c>
      <c r="E7418" s="17">
        <v>0.83162037037036995</v>
      </c>
      <c r="F7418" s="1" t="s">
        <v>13782</v>
      </c>
    </row>
    <row r="7419" spans="2:6">
      <c r="B7419" s="1" t="s">
        <v>17771</v>
      </c>
      <c r="C7419" s="1">
        <v>1</v>
      </c>
      <c r="D7419" s="1" t="s">
        <v>3078</v>
      </c>
      <c r="E7419" s="17">
        <v>0.83171296296296304</v>
      </c>
      <c r="F7419" s="1" t="s">
        <v>13782</v>
      </c>
    </row>
    <row r="7420" spans="2:6">
      <c r="B7420" s="1" t="s">
        <v>17747</v>
      </c>
      <c r="C7420" s="1">
        <v>1</v>
      </c>
      <c r="D7420" s="1" t="s">
        <v>3077</v>
      </c>
      <c r="E7420" s="17">
        <v>0.83172453703703697</v>
      </c>
      <c r="F7420" s="1" t="s">
        <v>13782</v>
      </c>
    </row>
    <row r="7421" spans="2:6">
      <c r="B7421" s="1" t="s">
        <v>17779</v>
      </c>
      <c r="C7421" s="1">
        <v>2</v>
      </c>
      <c r="D7421" s="1" t="s">
        <v>3076</v>
      </c>
      <c r="E7421" s="17">
        <v>0.83194444444444404</v>
      </c>
      <c r="F7421" s="1" t="s">
        <v>13782</v>
      </c>
    </row>
    <row r="7422" spans="2:6">
      <c r="B7422" s="1" t="s">
        <v>17775</v>
      </c>
      <c r="C7422" s="1">
        <v>1</v>
      </c>
      <c r="D7422" s="1" t="s">
        <v>3095</v>
      </c>
      <c r="E7422" s="17">
        <v>0.83206018518518499</v>
      </c>
      <c r="F7422" s="1" t="s">
        <v>13782</v>
      </c>
    </row>
    <row r="7423" spans="2:6">
      <c r="B7423" s="1" t="s">
        <v>17780</v>
      </c>
      <c r="C7423" s="1">
        <v>1</v>
      </c>
      <c r="D7423" s="1" t="s">
        <v>13753</v>
      </c>
      <c r="E7423" s="17">
        <v>0.83211805555555596</v>
      </c>
      <c r="F7423" s="1" t="s">
        <v>13782</v>
      </c>
    </row>
    <row r="7424" spans="2:6">
      <c r="B7424" s="1" t="s">
        <v>17781</v>
      </c>
      <c r="C7424" s="1">
        <v>1</v>
      </c>
      <c r="D7424" s="1" t="s">
        <v>13753</v>
      </c>
      <c r="E7424" s="17">
        <v>0.83215277777777796</v>
      </c>
      <c r="F7424" s="1" t="s">
        <v>13782</v>
      </c>
    </row>
    <row r="7425" spans="2:6">
      <c r="B7425" s="1" t="s">
        <v>17782</v>
      </c>
      <c r="C7425" s="1">
        <v>1</v>
      </c>
      <c r="D7425" s="1" t="s">
        <v>13687</v>
      </c>
      <c r="E7425" s="17">
        <v>0.83232638888888899</v>
      </c>
      <c r="F7425" s="1" t="s">
        <v>13782</v>
      </c>
    </row>
    <row r="7426" spans="2:6">
      <c r="B7426" s="1" t="s">
        <v>17774</v>
      </c>
      <c r="C7426" s="1">
        <v>1</v>
      </c>
      <c r="D7426" s="1" t="s">
        <v>13746</v>
      </c>
      <c r="E7426" s="17">
        <v>0.83240740740740704</v>
      </c>
      <c r="F7426" s="1" t="s">
        <v>13782</v>
      </c>
    </row>
    <row r="7427" spans="2:6">
      <c r="B7427" s="1" t="s">
        <v>17671</v>
      </c>
      <c r="C7427" s="1">
        <v>1</v>
      </c>
      <c r="D7427" s="1" t="s">
        <v>13762</v>
      </c>
      <c r="E7427" s="17">
        <v>0.83244212962963005</v>
      </c>
      <c r="F7427" s="1" t="s">
        <v>13782</v>
      </c>
    </row>
    <row r="7428" spans="2:6">
      <c r="B7428" s="1" t="s">
        <v>17778</v>
      </c>
      <c r="C7428" s="1">
        <v>1</v>
      </c>
      <c r="D7428" s="1" t="s">
        <v>13762</v>
      </c>
      <c r="E7428" s="17">
        <v>0.83253472222222202</v>
      </c>
      <c r="F7428" s="1" t="s">
        <v>13782</v>
      </c>
    </row>
    <row r="7429" spans="2:6">
      <c r="B7429" s="1" t="s">
        <v>17783</v>
      </c>
      <c r="C7429" s="1">
        <v>1</v>
      </c>
      <c r="D7429" s="1" t="s">
        <v>13687</v>
      </c>
      <c r="E7429" s="17">
        <v>0.83254629629629595</v>
      </c>
      <c r="F7429" s="1" t="s">
        <v>13782</v>
      </c>
    </row>
    <row r="7430" spans="2:6">
      <c r="B7430" s="1" t="s">
        <v>17784</v>
      </c>
      <c r="C7430" s="1">
        <v>1</v>
      </c>
      <c r="D7430" s="1" t="s">
        <v>13760</v>
      </c>
      <c r="E7430" s="17">
        <v>0.83263888888888904</v>
      </c>
      <c r="F7430" s="1" t="s">
        <v>13782</v>
      </c>
    </row>
    <row r="7431" spans="2:6">
      <c r="B7431" s="1" t="s">
        <v>17785</v>
      </c>
      <c r="C7431" s="1">
        <v>1</v>
      </c>
      <c r="D7431" s="1" t="s">
        <v>13753</v>
      </c>
      <c r="E7431" s="17">
        <v>0.83263888888888904</v>
      </c>
      <c r="F7431" s="1" t="s">
        <v>13782</v>
      </c>
    </row>
    <row r="7432" spans="2:6">
      <c r="B7432" s="1" t="s">
        <v>17786</v>
      </c>
      <c r="C7432" s="1">
        <v>1</v>
      </c>
      <c r="D7432" s="1" t="s">
        <v>13687</v>
      </c>
      <c r="E7432" s="17">
        <v>0.83275462962962998</v>
      </c>
      <c r="F7432" s="1" t="s">
        <v>13782</v>
      </c>
    </row>
    <row r="7433" spans="2:6">
      <c r="B7433" s="1" t="s">
        <v>17783</v>
      </c>
      <c r="C7433" s="1">
        <v>1</v>
      </c>
      <c r="D7433" s="1" t="s">
        <v>13746</v>
      </c>
      <c r="E7433" s="17">
        <v>0.83276620370370402</v>
      </c>
      <c r="F7433" s="1" t="s">
        <v>13782</v>
      </c>
    </row>
    <row r="7434" spans="2:6">
      <c r="B7434" s="1" t="s">
        <v>14016</v>
      </c>
      <c r="C7434" s="1">
        <v>1</v>
      </c>
      <c r="D7434" s="1" t="s">
        <v>3095</v>
      </c>
      <c r="E7434" s="17">
        <v>0.83288194444444397</v>
      </c>
      <c r="F7434" s="1" t="s">
        <v>13782</v>
      </c>
    </row>
    <row r="7435" spans="2:6">
      <c r="B7435" s="1" t="s">
        <v>17787</v>
      </c>
      <c r="C7435" s="1">
        <v>1</v>
      </c>
      <c r="D7435" s="1" t="s">
        <v>13687</v>
      </c>
      <c r="E7435" s="17">
        <v>0.83292824074074101</v>
      </c>
      <c r="F7435" s="1" t="s">
        <v>13782</v>
      </c>
    </row>
    <row r="7436" spans="2:6">
      <c r="B7436" s="1" t="s">
        <v>17788</v>
      </c>
      <c r="C7436" s="1">
        <v>1</v>
      </c>
      <c r="D7436" s="1" t="s">
        <v>13687</v>
      </c>
      <c r="E7436" s="17">
        <v>0.83317129629629605</v>
      </c>
      <c r="F7436" s="1" t="s">
        <v>13782</v>
      </c>
    </row>
    <row r="7437" spans="2:6">
      <c r="B7437" s="1" t="s">
        <v>17784</v>
      </c>
      <c r="C7437" s="1">
        <v>1</v>
      </c>
      <c r="D7437" s="1" t="s">
        <v>3095</v>
      </c>
      <c r="E7437" s="17">
        <v>0.83318287037036998</v>
      </c>
      <c r="F7437" s="1" t="s">
        <v>13782</v>
      </c>
    </row>
    <row r="7438" spans="2:6">
      <c r="B7438" s="1" t="s">
        <v>17789</v>
      </c>
      <c r="C7438" s="1">
        <v>1</v>
      </c>
      <c r="D7438" s="1" t="s">
        <v>13687</v>
      </c>
      <c r="E7438" s="17">
        <v>0.83321759259259298</v>
      </c>
      <c r="F7438" s="1" t="s">
        <v>13782</v>
      </c>
    </row>
    <row r="7439" spans="2:6">
      <c r="B7439" s="1" t="s">
        <v>17790</v>
      </c>
      <c r="C7439" s="1">
        <v>1</v>
      </c>
      <c r="D7439" s="1" t="s">
        <v>13687</v>
      </c>
      <c r="E7439" s="17">
        <v>0.83326388888888903</v>
      </c>
      <c r="F7439" s="1" t="s">
        <v>13782</v>
      </c>
    </row>
    <row r="7440" spans="2:6">
      <c r="B7440" s="1" t="s">
        <v>17791</v>
      </c>
      <c r="C7440" s="1">
        <v>1</v>
      </c>
      <c r="D7440" s="1" t="s">
        <v>13760</v>
      </c>
      <c r="E7440" s="17">
        <v>0.83328703703703699</v>
      </c>
      <c r="F7440" s="1" t="s">
        <v>13782</v>
      </c>
    </row>
    <row r="7441" spans="2:6">
      <c r="B7441" s="1" t="s">
        <v>17792</v>
      </c>
      <c r="C7441" s="1">
        <v>1</v>
      </c>
      <c r="D7441" s="1" t="s">
        <v>13753</v>
      </c>
      <c r="E7441" s="17">
        <v>0.83336805555555604</v>
      </c>
      <c r="F7441" s="1" t="s">
        <v>13783</v>
      </c>
    </row>
    <row r="7442" spans="2:6">
      <c r="B7442" s="1" t="s">
        <v>17793</v>
      </c>
      <c r="C7442" s="1">
        <v>1</v>
      </c>
      <c r="D7442" s="1" t="s">
        <v>13687</v>
      </c>
      <c r="E7442" s="17">
        <v>0.83337962962962997</v>
      </c>
      <c r="F7442" s="1" t="s">
        <v>13783</v>
      </c>
    </row>
    <row r="7443" spans="2:6">
      <c r="B7443" s="1" t="s">
        <v>17790</v>
      </c>
      <c r="C7443" s="1">
        <v>1</v>
      </c>
      <c r="D7443" s="1" t="s">
        <v>13762</v>
      </c>
      <c r="E7443" s="17">
        <v>0.83340277777777805</v>
      </c>
      <c r="F7443" s="1" t="s">
        <v>13783</v>
      </c>
    </row>
    <row r="7444" spans="2:6">
      <c r="B7444" s="1" t="s">
        <v>17324</v>
      </c>
      <c r="C7444" s="1">
        <v>1</v>
      </c>
      <c r="D7444" s="1" t="s">
        <v>3077</v>
      </c>
      <c r="E7444" s="17">
        <v>0.83344907407407398</v>
      </c>
      <c r="F7444" s="1" t="s">
        <v>13783</v>
      </c>
    </row>
    <row r="7445" spans="2:6">
      <c r="B7445" s="1" t="s">
        <v>17794</v>
      </c>
      <c r="C7445" s="1">
        <v>1</v>
      </c>
      <c r="D7445" s="1" t="s">
        <v>13753</v>
      </c>
      <c r="E7445" s="17">
        <v>0.83350694444444395</v>
      </c>
      <c r="F7445" s="1" t="s">
        <v>13783</v>
      </c>
    </row>
    <row r="7446" spans="2:6">
      <c r="B7446" s="1" t="s">
        <v>17779</v>
      </c>
      <c r="C7446" s="1">
        <v>2</v>
      </c>
      <c r="D7446" s="1" t="s">
        <v>3095</v>
      </c>
      <c r="E7446" s="17">
        <v>0.833553240740741</v>
      </c>
      <c r="F7446" s="1" t="s">
        <v>13783</v>
      </c>
    </row>
    <row r="7447" spans="2:6">
      <c r="B7447" s="1" t="s">
        <v>17795</v>
      </c>
      <c r="C7447" s="1">
        <v>1</v>
      </c>
      <c r="D7447" s="1" t="s">
        <v>13753</v>
      </c>
      <c r="E7447" s="17">
        <v>0.83356481481481504</v>
      </c>
      <c r="F7447" s="1" t="s">
        <v>13783</v>
      </c>
    </row>
    <row r="7448" spans="2:6">
      <c r="B7448" s="1" t="s">
        <v>17788</v>
      </c>
      <c r="C7448" s="1">
        <v>1</v>
      </c>
      <c r="D7448" s="1" t="s">
        <v>3095</v>
      </c>
      <c r="E7448" s="17">
        <v>0.83359953703703704</v>
      </c>
      <c r="F7448" s="1" t="s">
        <v>13783</v>
      </c>
    </row>
    <row r="7449" spans="2:6">
      <c r="B7449" s="1" t="s">
        <v>17796</v>
      </c>
      <c r="C7449" s="1">
        <v>1</v>
      </c>
      <c r="D7449" s="1" t="s">
        <v>13753</v>
      </c>
      <c r="E7449" s="17">
        <v>0.83376157407407403</v>
      </c>
      <c r="F7449" s="1" t="s">
        <v>13783</v>
      </c>
    </row>
    <row r="7450" spans="2:6">
      <c r="B7450" s="1" t="s">
        <v>16433</v>
      </c>
      <c r="C7450" s="1">
        <v>1</v>
      </c>
      <c r="D7450" s="1" t="s">
        <v>13762</v>
      </c>
      <c r="E7450" s="17">
        <v>0.83376157407407403</v>
      </c>
      <c r="F7450" s="1" t="s">
        <v>13783</v>
      </c>
    </row>
    <row r="7451" spans="2:6">
      <c r="B7451" s="1" t="s">
        <v>17797</v>
      </c>
      <c r="C7451" s="1">
        <v>1</v>
      </c>
      <c r="D7451" s="1" t="s">
        <v>13753</v>
      </c>
      <c r="E7451" s="17">
        <v>0.83383101851851804</v>
      </c>
      <c r="F7451" s="1" t="s">
        <v>13783</v>
      </c>
    </row>
    <row r="7452" spans="2:6">
      <c r="B7452" s="1" t="s">
        <v>17798</v>
      </c>
      <c r="C7452" s="1">
        <v>1</v>
      </c>
      <c r="D7452" s="1" t="s">
        <v>13753</v>
      </c>
      <c r="E7452" s="17">
        <v>0.83387731481481497</v>
      </c>
      <c r="F7452" s="1" t="s">
        <v>13783</v>
      </c>
    </row>
    <row r="7453" spans="2:6">
      <c r="B7453" s="1" t="s">
        <v>17782</v>
      </c>
      <c r="C7453" s="1">
        <v>1</v>
      </c>
      <c r="D7453" s="1" t="s">
        <v>3078</v>
      </c>
      <c r="E7453" s="17">
        <v>0.83394675925925899</v>
      </c>
      <c r="F7453" s="1" t="s">
        <v>13783</v>
      </c>
    </row>
    <row r="7454" spans="2:6">
      <c r="B7454" s="1" t="s">
        <v>17773</v>
      </c>
      <c r="C7454" s="1">
        <v>1</v>
      </c>
      <c r="D7454" s="1" t="s">
        <v>3078</v>
      </c>
      <c r="E7454" s="17">
        <v>0.83402777777777803</v>
      </c>
      <c r="F7454" s="1" t="s">
        <v>13783</v>
      </c>
    </row>
    <row r="7455" spans="2:6">
      <c r="B7455" s="1" t="s">
        <v>17786</v>
      </c>
      <c r="C7455" s="1">
        <v>1</v>
      </c>
      <c r="D7455" s="1" t="s">
        <v>3078</v>
      </c>
      <c r="E7455" s="17">
        <v>0.834050925925926</v>
      </c>
      <c r="F7455" s="1" t="s">
        <v>13783</v>
      </c>
    </row>
    <row r="7456" spans="2:6">
      <c r="B7456" s="1" t="s">
        <v>17787</v>
      </c>
      <c r="C7456" s="1">
        <v>1</v>
      </c>
      <c r="D7456" s="1" t="s">
        <v>3078</v>
      </c>
      <c r="E7456" s="17">
        <v>0.83410879629629597</v>
      </c>
      <c r="F7456" s="1" t="s">
        <v>13783</v>
      </c>
    </row>
    <row r="7457" spans="2:6">
      <c r="B7457" s="1" t="s">
        <v>17799</v>
      </c>
      <c r="C7457" s="1">
        <v>1</v>
      </c>
      <c r="D7457" s="1" t="s">
        <v>13760</v>
      </c>
      <c r="E7457" s="17">
        <v>0.83434027777777797</v>
      </c>
      <c r="F7457" s="1" t="s">
        <v>13783</v>
      </c>
    </row>
    <row r="7458" spans="2:6">
      <c r="B7458" s="1" t="s">
        <v>17792</v>
      </c>
      <c r="C7458" s="1">
        <v>1</v>
      </c>
      <c r="D7458" s="1" t="s">
        <v>3078</v>
      </c>
      <c r="E7458" s="17">
        <v>0.83436342592592605</v>
      </c>
      <c r="F7458" s="1" t="s">
        <v>13783</v>
      </c>
    </row>
    <row r="7459" spans="2:6">
      <c r="B7459" s="1" t="s">
        <v>17800</v>
      </c>
      <c r="C7459" s="1">
        <v>1</v>
      </c>
      <c r="D7459" s="1" t="s">
        <v>13760</v>
      </c>
      <c r="E7459" s="17">
        <v>0.83439814814814794</v>
      </c>
      <c r="F7459" s="1" t="s">
        <v>13783</v>
      </c>
    </row>
    <row r="7460" spans="2:6">
      <c r="B7460" s="1" t="s">
        <v>17789</v>
      </c>
      <c r="C7460" s="1">
        <v>1</v>
      </c>
      <c r="D7460" s="1" t="s">
        <v>13746</v>
      </c>
      <c r="E7460" s="17">
        <v>0.83446759259259295</v>
      </c>
      <c r="F7460" s="1" t="s">
        <v>13783</v>
      </c>
    </row>
    <row r="7461" spans="2:6">
      <c r="B7461" s="1" t="s">
        <v>17798</v>
      </c>
      <c r="C7461" s="1">
        <v>1</v>
      </c>
      <c r="D7461" s="1" t="s">
        <v>3078</v>
      </c>
      <c r="E7461" s="17">
        <v>0.83446759259259295</v>
      </c>
      <c r="F7461" s="1" t="s">
        <v>13783</v>
      </c>
    </row>
    <row r="7462" spans="2:6">
      <c r="B7462" s="1" t="s">
        <v>17801</v>
      </c>
      <c r="C7462" s="1">
        <v>1</v>
      </c>
      <c r="D7462" s="1" t="s">
        <v>13687</v>
      </c>
      <c r="E7462" s="17">
        <v>0.83447916666666699</v>
      </c>
      <c r="F7462" s="1" t="s">
        <v>13783</v>
      </c>
    </row>
    <row r="7463" spans="2:6">
      <c r="B7463" s="1" t="s">
        <v>17802</v>
      </c>
      <c r="C7463" s="1">
        <v>2</v>
      </c>
      <c r="D7463" s="1" t="s">
        <v>3078</v>
      </c>
      <c r="E7463" s="17">
        <v>0.83468750000000003</v>
      </c>
      <c r="F7463" s="1" t="s">
        <v>13783</v>
      </c>
    </row>
    <row r="7464" spans="2:6">
      <c r="B7464" s="1" t="s">
        <v>17794</v>
      </c>
      <c r="C7464" s="1">
        <v>1</v>
      </c>
      <c r="D7464" s="1" t="s">
        <v>13746</v>
      </c>
      <c r="E7464" s="17">
        <v>0.83471064814814799</v>
      </c>
      <c r="F7464" s="1" t="s">
        <v>13783</v>
      </c>
    </row>
    <row r="7465" spans="2:6">
      <c r="B7465" s="1" t="s">
        <v>17793</v>
      </c>
      <c r="C7465" s="1">
        <v>1</v>
      </c>
      <c r="D7465" s="1" t="s">
        <v>13746</v>
      </c>
      <c r="E7465" s="17">
        <v>0.83473379629629596</v>
      </c>
      <c r="F7465" s="1" t="s">
        <v>13783</v>
      </c>
    </row>
    <row r="7466" spans="2:6">
      <c r="B7466" s="1" t="s">
        <v>17803</v>
      </c>
      <c r="C7466" s="1">
        <v>1</v>
      </c>
      <c r="D7466" s="1" t="s">
        <v>13753</v>
      </c>
      <c r="E7466" s="17">
        <v>0.83480324074074097</v>
      </c>
      <c r="F7466" s="1" t="s">
        <v>13783</v>
      </c>
    </row>
    <row r="7467" spans="2:6">
      <c r="B7467" s="1" t="s">
        <v>14977</v>
      </c>
      <c r="C7467" s="1">
        <v>1</v>
      </c>
      <c r="D7467" s="1" t="s">
        <v>3077</v>
      </c>
      <c r="E7467" s="17">
        <v>0.83484953703703701</v>
      </c>
      <c r="F7467" s="1" t="s">
        <v>13783</v>
      </c>
    </row>
    <row r="7468" spans="2:6">
      <c r="B7468" s="1" t="s">
        <v>17801</v>
      </c>
      <c r="C7468" s="1">
        <v>1</v>
      </c>
      <c r="D7468" s="1" t="s">
        <v>3095</v>
      </c>
      <c r="E7468" s="17">
        <v>0.83491898148148103</v>
      </c>
      <c r="F7468" s="1" t="s">
        <v>13783</v>
      </c>
    </row>
    <row r="7469" spans="2:6">
      <c r="B7469" s="1" t="s">
        <v>17804</v>
      </c>
      <c r="C7469" s="1">
        <v>1</v>
      </c>
      <c r="D7469" s="1" t="s">
        <v>13760</v>
      </c>
      <c r="E7469" s="17">
        <v>0.83494212962962999</v>
      </c>
      <c r="F7469" s="1" t="s">
        <v>13783</v>
      </c>
    </row>
    <row r="7470" spans="2:6">
      <c r="B7470" s="1" t="s">
        <v>17799</v>
      </c>
      <c r="C7470" s="1">
        <v>1</v>
      </c>
      <c r="D7470" s="1" t="s">
        <v>3077</v>
      </c>
      <c r="E7470" s="17">
        <v>0.83496527777777796</v>
      </c>
      <c r="F7470" s="1" t="s">
        <v>13783</v>
      </c>
    </row>
    <row r="7471" spans="2:6">
      <c r="B7471" s="1" t="s">
        <v>17329</v>
      </c>
      <c r="C7471" s="1">
        <v>1</v>
      </c>
      <c r="D7471" s="1" t="s">
        <v>3095</v>
      </c>
      <c r="E7471" s="17">
        <v>0.83499999999999996</v>
      </c>
      <c r="F7471" s="1" t="s">
        <v>13783</v>
      </c>
    </row>
    <row r="7472" spans="2:6">
      <c r="B7472" s="1" t="s">
        <v>17803</v>
      </c>
      <c r="C7472" s="1">
        <v>1</v>
      </c>
      <c r="D7472" s="1" t="s">
        <v>3095</v>
      </c>
      <c r="E7472" s="17">
        <v>0.83506944444444398</v>
      </c>
      <c r="F7472" s="1" t="s">
        <v>13783</v>
      </c>
    </row>
    <row r="7473" spans="2:6">
      <c r="B7473" s="1" t="s">
        <v>17805</v>
      </c>
      <c r="C7473" s="1">
        <v>1</v>
      </c>
      <c r="D7473" s="1" t="s">
        <v>13687</v>
      </c>
      <c r="E7473" s="17">
        <v>0.83512731481481495</v>
      </c>
      <c r="F7473" s="1" t="s">
        <v>13783</v>
      </c>
    </row>
    <row r="7474" spans="2:6">
      <c r="B7474" s="1" t="s">
        <v>17806</v>
      </c>
      <c r="C7474" s="1">
        <v>1</v>
      </c>
      <c r="D7474" s="1" t="s">
        <v>3076</v>
      </c>
      <c r="E7474" s="17">
        <v>0.83535879629629595</v>
      </c>
      <c r="F7474" s="1" t="s">
        <v>13783</v>
      </c>
    </row>
    <row r="7475" spans="2:6">
      <c r="B7475" s="1" t="s">
        <v>17777</v>
      </c>
      <c r="C7475" s="1">
        <v>1</v>
      </c>
      <c r="D7475" s="1" t="s">
        <v>13762</v>
      </c>
      <c r="E7475" s="17">
        <v>0.83538194444444402</v>
      </c>
      <c r="F7475" s="1" t="s">
        <v>13783</v>
      </c>
    </row>
    <row r="7476" spans="2:6">
      <c r="B7476" s="1" t="s">
        <v>17282</v>
      </c>
      <c r="C7476" s="1">
        <v>1</v>
      </c>
      <c r="D7476" s="1" t="s">
        <v>13746</v>
      </c>
      <c r="E7476" s="17">
        <v>0.83553240740740697</v>
      </c>
      <c r="F7476" s="1" t="s">
        <v>13783</v>
      </c>
    </row>
    <row r="7477" spans="2:6">
      <c r="B7477" s="1" t="s">
        <v>17805</v>
      </c>
      <c r="C7477" s="1">
        <v>1</v>
      </c>
      <c r="D7477" s="1" t="s">
        <v>3095</v>
      </c>
      <c r="E7477" s="17">
        <v>0.83560185185185198</v>
      </c>
      <c r="F7477" s="1" t="s">
        <v>13783</v>
      </c>
    </row>
    <row r="7478" spans="2:6">
      <c r="B7478" s="1" t="s">
        <v>17807</v>
      </c>
      <c r="C7478" s="1">
        <v>1</v>
      </c>
      <c r="D7478" s="1" t="s">
        <v>13760</v>
      </c>
      <c r="E7478" s="17">
        <v>0.83563657407407399</v>
      </c>
      <c r="F7478" s="1" t="s">
        <v>13783</v>
      </c>
    </row>
    <row r="7479" spans="2:6">
      <c r="B7479" s="1" t="s">
        <v>17808</v>
      </c>
      <c r="C7479" s="1">
        <v>1</v>
      </c>
      <c r="D7479" s="1" t="s">
        <v>13753</v>
      </c>
      <c r="E7479" s="17">
        <v>0.83564814814814803</v>
      </c>
      <c r="F7479" s="1" t="s">
        <v>13783</v>
      </c>
    </row>
    <row r="7480" spans="2:6">
      <c r="B7480" s="1" t="s">
        <v>17809</v>
      </c>
      <c r="C7480" s="1">
        <v>1</v>
      </c>
      <c r="D7480" s="1" t="s">
        <v>13760</v>
      </c>
      <c r="E7480" s="17">
        <v>0.835671296296296</v>
      </c>
      <c r="F7480" s="1" t="s">
        <v>13783</v>
      </c>
    </row>
    <row r="7481" spans="2:6">
      <c r="B7481" s="1" t="s">
        <v>17810</v>
      </c>
      <c r="C7481" s="1">
        <v>1</v>
      </c>
      <c r="D7481" s="1" t="s">
        <v>13687</v>
      </c>
      <c r="E7481" s="17">
        <v>0.83568287037037003</v>
      </c>
      <c r="F7481" s="1" t="s">
        <v>13783</v>
      </c>
    </row>
    <row r="7482" spans="2:6">
      <c r="B7482" s="1" t="s">
        <v>17811</v>
      </c>
      <c r="C7482" s="1">
        <v>1</v>
      </c>
      <c r="D7482" s="1" t="s">
        <v>13753</v>
      </c>
      <c r="E7482" s="17">
        <v>0.83569444444444396</v>
      </c>
      <c r="F7482" s="1" t="s">
        <v>13783</v>
      </c>
    </row>
    <row r="7483" spans="2:6">
      <c r="B7483" s="1" t="s">
        <v>17806</v>
      </c>
      <c r="C7483" s="1">
        <v>1</v>
      </c>
      <c r="D7483" s="1" t="s">
        <v>13762</v>
      </c>
      <c r="E7483" s="17">
        <v>0.83586805555555599</v>
      </c>
      <c r="F7483" s="1" t="s">
        <v>13783</v>
      </c>
    </row>
    <row r="7484" spans="2:6">
      <c r="B7484" s="1" t="s">
        <v>17812</v>
      </c>
      <c r="C7484" s="1">
        <v>1</v>
      </c>
      <c r="D7484" s="1" t="s">
        <v>13753</v>
      </c>
      <c r="E7484" s="17">
        <v>0.83587962962963003</v>
      </c>
      <c r="F7484" s="1" t="s">
        <v>13783</v>
      </c>
    </row>
    <row r="7485" spans="2:6">
      <c r="B7485" s="1" t="s">
        <v>17813</v>
      </c>
      <c r="C7485" s="1">
        <v>1</v>
      </c>
      <c r="D7485" s="1" t="s">
        <v>13687</v>
      </c>
      <c r="E7485" s="17">
        <v>0.83606481481481498</v>
      </c>
      <c r="F7485" s="1" t="s">
        <v>13783</v>
      </c>
    </row>
    <row r="7486" spans="2:6">
      <c r="B7486" s="1" t="s">
        <v>17396</v>
      </c>
      <c r="C7486" s="1">
        <v>5</v>
      </c>
      <c r="D7486" s="1" t="s">
        <v>3078</v>
      </c>
      <c r="E7486" s="17">
        <v>0.83608796296296295</v>
      </c>
      <c r="F7486" s="1" t="s">
        <v>13783</v>
      </c>
    </row>
    <row r="7487" spans="2:6">
      <c r="B7487" s="1" t="s">
        <v>17814</v>
      </c>
      <c r="C7487" s="1">
        <v>1</v>
      </c>
      <c r="D7487" s="1" t="s">
        <v>13687</v>
      </c>
      <c r="E7487" s="17">
        <v>0.83613425925925899</v>
      </c>
      <c r="F7487" s="1" t="s">
        <v>13783</v>
      </c>
    </row>
    <row r="7488" spans="2:6">
      <c r="B7488" s="1" t="s">
        <v>16409</v>
      </c>
      <c r="C7488" s="1">
        <v>2</v>
      </c>
      <c r="D7488" s="1" t="s">
        <v>13746</v>
      </c>
      <c r="E7488" s="17">
        <v>0.836203703703704</v>
      </c>
      <c r="F7488" s="1" t="s">
        <v>13783</v>
      </c>
    </row>
    <row r="7489" spans="2:6">
      <c r="B7489" s="1" t="s">
        <v>17815</v>
      </c>
      <c r="C7489" s="1">
        <v>2</v>
      </c>
      <c r="D7489" s="1" t="s">
        <v>13760</v>
      </c>
      <c r="E7489" s="17">
        <v>0.83623842592592601</v>
      </c>
      <c r="F7489" s="1" t="s">
        <v>13783</v>
      </c>
    </row>
    <row r="7490" spans="2:6">
      <c r="B7490" s="1" t="s">
        <v>17816</v>
      </c>
      <c r="C7490" s="1">
        <v>1</v>
      </c>
      <c r="D7490" s="1" t="s">
        <v>3076</v>
      </c>
      <c r="E7490" s="17">
        <v>0.83623842592592601</v>
      </c>
      <c r="F7490" s="1" t="s">
        <v>13783</v>
      </c>
    </row>
    <row r="7491" spans="2:6">
      <c r="B7491" s="1" t="s">
        <v>17817</v>
      </c>
      <c r="C7491" s="1">
        <v>1</v>
      </c>
      <c r="D7491" s="1" t="s">
        <v>13753</v>
      </c>
      <c r="E7491" s="17">
        <v>0.83626157407407398</v>
      </c>
      <c r="F7491" s="1" t="s">
        <v>13783</v>
      </c>
    </row>
    <row r="7492" spans="2:6">
      <c r="B7492" s="1" t="s">
        <v>17818</v>
      </c>
      <c r="C7492" s="1">
        <v>1</v>
      </c>
      <c r="D7492" s="1" t="s">
        <v>13760</v>
      </c>
      <c r="E7492" s="17">
        <v>0.83628472222222205</v>
      </c>
      <c r="F7492" s="1" t="s">
        <v>13783</v>
      </c>
    </row>
    <row r="7493" spans="2:6">
      <c r="B7493" s="1" t="s">
        <v>17813</v>
      </c>
      <c r="C7493" s="1">
        <v>1</v>
      </c>
      <c r="D7493" s="1" t="s">
        <v>3095</v>
      </c>
      <c r="E7493" s="17">
        <v>0.83658564814814795</v>
      </c>
      <c r="F7493" s="1" t="s">
        <v>13783</v>
      </c>
    </row>
    <row r="7494" spans="2:6">
      <c r="B7494" s="1" t="s">
        <v>17819</v>
      </c>
      <c r="C7494" s="1">
        <v>1</v>
      </c>
      <c r="D7494" s="1" t="s">
        <v>13760</v>
      </c>
      <c r="E7494" s="17">
        <v>0.83660879629629603</v>
      </c>
      <c r="F7494" s="1" t="s">
        <v>13783</v>
      </c>
    </row>
    <row r="7495" spans="2:6">
      <c r="B7495" s="1" t="s">
        <v>17820</v>
      </c>
      <c r="C7495" s="1">
        <v>1</v>
      </c>
      <c r="D7495" s="1" t="s">
        <v>13753</v>
      </c>
      <c r="E7495" s="17">
        <v>0.83664351851851804</v>
      </c>
      <c r="F7495" s="1" t="s">
        <v>13783</v>
      </c>
    </row>
    <row r="7496" spans="2:6">
      <c r="B7496" s="1" t="s">
        <v>17812</v>
      </c>
      <c r="C7496" s="1">
        <v>1</v>
      </c>
      <c r="D7496" s="1" t="s">
        <v>3078</v>
      </c>
      <c r="E7496" s="17">
        <v>0.83668981481481497</v>
      </c>
      <c r="F7496" s="1" t="s">
        <v>13783</v>
      </c>
    </row>
    <row r="7497" spans="2:6">
      <c r="B7497" s="1" t="s">
        <v>17821</v>
      </c>
      <c r="C7497" s="1">
        <v>1</v>
      </c>
      <c r="D7497" s="1" t="s">
        <v>13753</v>
      </c>
      <c r="E7497" s="17">
        <v>0.83672453703703698</v>
      </c>
      <c r="F7497" s="1" t="s">
        <v>13783</v>
      </c>
    </row>
    <row r="7498" spans="2:6">
      <c r="B7498" s="1" t="s">
        <v>17810</v>
      </c>
      <c r="C7498" s="1">
        <v>1</v>
      </c>
      <c r="D7498" s="1" t="s">
        <v>3078</v>
      </c>
      <c r="E7498" s="17">
        <v>0.83673611111111101</v>
      </c>
      <c r="F7498" s="1" t="s">
        <v>13783</v>
      </c>
    </row>
    <row r="7499" spans="2:6">
      <c r="B7499" s="1" t="s">
        <v>17808</v>
      </c>
      <c r="C7499" s="1">
        <v>1</v>
      </c>
      <c r="D7499" s="1" t="s">
        <v>3078</v>
      </c>
      <c r="E7499" s="17">
        <v>0.83679398148148099</v>
      </c>
      <c r="F7499" s="1" t="s">
        <v>13783</v>
      </c>
    </row>
    <row r="7500" spans="2:6">
      <c r="B7500" s="1" t="s">
        <v>17822</v>
      </c>
      <c r="C7500" s="1">
        <v>1</v>
      </c>
      <c r="D7500" s="1" t="s">
        <v>13753</v>
      </c>
      <c r="E7500" s="17">
        <v>0.83682870370370399</v>
      </c>
      <c r="F7500" s="1" t="s">
        <v>13783</v>
      </c>
    </row>
    <row r="7501" spans="2:6">
      <c r="B7501" s="1" t="s">
        <v>17823</v>
      </c>
      <c r="C7501" s="1">
        <v>1</v>
      </c>
      <c r="D7501" s="1" t="s">
        <v>13760</v>
      </c>
      <c r="E7501" s="17">
        <v>0.83692129629629597</v>
      </c>
      <c r="F7501" s="1" t="s">
        <v>13783</v>
      </c>
    </row>
    <row r="7502" spans="2:6">
      <c r="B7502" s="1" t="s">
        <v>17824</v>
      </c>
      <c r="C7502" s="1">
        <v>2</v>
      </c>
      <c r="D7502" s="1" t="s">
        <v>13687</v>
      </c>
      <c r="E7502" s="17">
        <v>0.83692129629629597</v>
      </c>
      <c r="F7502" s="1" t="s">
        <v>13783</v>
      </c>
    </row>
    <row r="7503" spans="2:6">
      <c r="B7503" s="1" t="s">
        <v>17825</v>
      </c>
      <c r="C7503" s="1">
        <v>1</v>
      </c>
      <c r="D7503" s="1" t="s">
        <v>13753</v>
      </c>
      <c r="E7503" s="17">
        <v>0.83694444444444405</v>
      </c>
      <c r="F7503" s="1" t="s">
        <v>13783</v>
      </c>
    </row>
    <row r="7504" spans="2:6">
      <c r="B7504" s="1" t="s">
        <v>17826</v>
      </c>
      <c r="C7504" s="1">
        <v>1</v>
      </c>
      <c r="D7504" s="1" t="s">
        <v>13753</v>
      </c>
      <c r="E7504" s="17">
        <v>0.83699074074074098</v>
      </c>
      <c r="F7504" s="1" t="s">
        <v>13783</v>
      </c>
    </row>
    <row r="7505" spans="2:6">
      <c r="B7505" s="1" t="s">
        <v>17827</v>
      </c>
      <c r="C7505" s="1">
        <v>1</v>
      </c>
      <c r="D7505" s="1" t="s">
        <v>3076</v>
      </c>
      <c r="E7505" s="17">
        <v>0.83706018518518499</v>
      </c>
      <c r="F7505" s="1" t="s">
        <v>13783</v>
      </c>
    </row>
    <row r="7506" spans="2:6">
      <c r="B7506" s="1" t="s">
        <v>17811</v>
      </c>
      <c r="C7506" s="1">
        <v>1</v>
      </c>
      <c r="D7506" s="1" t="s">
        <v>3077</v>
      </c>
      <c r="E7506" s="17">
        <v>0.83711805555555596</v>
      </c>
      <c r="F7506" s="1" t="s">
        <v>13783</v>
      </c>
    </row>
    <row r="7507" spans="2:6">
      <c r="B7507" s="1" t="s">
        <v>17828</v>
      </c>
      <c r="C7507" s="1">
        <v>1</v>
      </c>
      <c r="D7507" s="1" t="s">
        <v>3076</v>
      </c>
      <c r="E7507" s="17">
        <v>0.83716435185185201</v>
      </c>
      <c r="F7507" s="1" t="s">
        <v>13783</v>
      </c>
    </row>
    <row r="7508" spans="2:6">
      <c r="B7508" s="1" t="s">
        <v>17821</v>
      </c>
      <c r="C7508" s="1">
        <v>1</v>
      </c>
      <c r="D7508" s="1" t="s">
        <v>13746</v>
      </c>
      <c r="E7508" s="17">
        <v>0.83716435185185201</v>
      </c>
      <c r="F7508" s="1" t="s">
        <v>13783</v>
      </c>
    </row>
    <row r="7509" spans="2:6">
      <c r="B7509" s="1" t="s">
        <v>17829</v>
      </c>
      <c r="C7509" s="1">
        <v>1</v>
      </c>
      <c r="D7509" s="1" t="s">
        <v>13760</v>
      </c>
      <c r="E7509" s="17">
        <v>0.83724537037036995</v>
      </c>
      <c r="F7509" s="1" t="s">
        <v>13783</v>
      </c>
    </row>
    <row r="7510" spans="2:6">
      <c r="B7510" s="1" t="s">
        <v>17830</v>
      </c>
      <c r="C7510" s="1">
        <v>1</v>
      </c>
      <c r="D7510" s="1" t="s">
        <v>13687</v>
      </c>
      <c r="E7510" s="17">
        <v>0.83724537037036995</v>
      </c>
      <c r="F7510" s="1" t="s">
        <v>13783</v>
      </c>
    </row>
    <row r="7511" spans="2:6">
      <c r="B7511" s="1" t="s">
        <v>17766</v>
      </c>
      <c r="C7511" s="1">
        <v>1</v>
      </c>
      <c r="D7511" s="1" t="s">
        <v>3078</v>
      </c>
      <c r="E7511" s="17">
        <v>0.83724537037036995</v>
      </c>
      <c r="F7511" s="1" t="s">
        <v>13783</v>
      </c>
    </row>
    <row r="7512" spans="2:6">
      <c r="B7512" s="1" t="s">
        <v>17823</v>
      </c>
      <c r="C7512" s="1">
        <v>1</v>
      </c>
      <c r="D7512" s="1" t="s">
        <v>3077</v>
      </c>
      <c r="E7512" s="17">
        <v>0.83724537037036995</v>
      </c>
      <c r="F7512" s="1" t="s">
        <v>13783</v>
      </c>
    </row>
    <row r="7513" spans="2:6">
      <c r="B7513" s="1" t="s">
        <v>17831</v>
      </c>
      <c r="C7513" s="1">
        <v>1</v>
      </c>
      <c r="D7513" s="1" t="s">
        <v>13760</v>
      </c>
      <c r="E7513" s="17">
        <v>0.83728009259259295</v>
      </c>
      <c r="F7513" s="1" t="s">
        <v>13783</v>
      </c>
    </row>
    <row r="7514" spans="2:6">
      <c r="B7514" s="1" t="s">
        <v>17832</v>
      </c>
      <c r="C7514" s="1">
        <v>1</v>
      </c>
      <c r="D7514" s="1" t="s">
        <v>13687</v>
      </c>
      <c r="E7514" s="17">
        <v>0.83732638888888899</v>
      </c>
      <c r="F7514" s="1" t="s">
        <v>13783</v>
      </c>
    </row>
    <row r="7515" spans="2:6">
      <c r="B7515" s="1" t="s">
        <v>17830</v>
      </c>
      <c r="C7515" s="1">
        <v>1</v>
      </c>
      <c r="D7515" s="1" t="s">
        <v>3095</v>
      </c>
      <c r="E7515" s="17">
        <v>0.83770833333333306</v>
      </c>
      <c r="F7515" s="1" t="s">
        <v>13783</v>
      </c>
    </row>
    <row r="7516" spans="2:6">
      <c r="B7516" s="1" t="s">
        <v>17785</v>
      </c>
      <c r="C7516" s="1">
        <v>1</v>
      </c>
      <c r="D7516" s="1" t="s">
        <v>13746</v>
      </c>
      <c r="E7516" s="17">
        <v>0.83781249999999996</v>
      </c>
      <c r="F7516" s="1" t="s">
        <v>13783</v>
      </c>
    </row>
    <row r="7517" spans="2:6">
      <c r="B7517" s="1" t="s">
        <v>17833</v>
      </c>
      <c r="C7517" s="1">
        <v>1</v>
      </c>
      <c r="D7517" s="1" t="s">
        <v>13753</v>
      </c>
      <c r="E7517" s="17">
        <v>0.83783564814814804</v>
      </c>
      <c r="F7517" s="1" t="s">
        <v>13783</v>
      </c>
    </row>
    <row r="7518" spans="2:6">
      <c r="B7518" s="1" t="s">
        <v>17825</v>
      </c>
      <c r="C7518" s="1">
        <v>1</v>
      </c>
      <c r="D7518" s="1" t="s">
        <v>3078</v>
      </c>
      <c r="E7518" s="17">
        <v>0.83783564814814804</v>
      </c>
      <c r="F7518" s="1" t="s">
        <v>13783</v>
      </c>
    </row>
    <row r="7519" spans="2:6">
      <c r="B7519" s="1" t="s">
        <v>17831</v>
      </c>
      <c r="C7519" s="1">
        <v>1</v>
      </c>
      <c r="D7519" s="1" t="s">
        <v>3095</v>
      </c>
      <c r="E7519" s="17">
        <v>0.83783564814814804</v>
      </c>
      <c r="F7519" s="1" t="s">
        <v>13783</v>
      </c>
    </row>
    <row r="7520" spans="2:6">
      <c r="B7520" s="1" t="s">
        <v>17834</v>
      </c>
      <c r="C7520" s="1">
        <v>1</v>
      </c>
      <c r="D7520" s="1" t="s">
        <v>13753</v>
      </c>
      <c r="E7520" s="17">
        <v>0.83787037037037004</v>
      </c>
      <c r="F7520" s="1" t="s">
        <v>13783</v>
      </c>
    </row>
    <row r="7521" spans="2:6">
      <c r="B7521" s="1" t="s">
        <v>17835</v>
      </c>
      <c r="C7521" s="1">
        <v>1</v>
      </c>
      <c r="D7521" s="1" t="s">
        <v>13753</v>
      </c>
      <c r="E7521" s="17">
        <v>0.83789351851851901</v>
      </c>
      <c r="F7521" s="1" t="s">
        <v>13783</v>
      </c>
    </row>
    <row r="7522" spans="2:6">
      <c r="B7522" s="1" t="s">
        <v>17829</v>
      </c>
      <c r="C7522" s="1">
        <v>1</v>
      </c>
      <c r="D7522" s="1" t="s">
        <v>3095</v>
      </c>
      <c r="E7522" s="17">
        <v>0.83790509259259305</v>
      </c>
      <c r="F7522" s="1" t="s">
        <v>13783</v>
      </c>
    </row>
    <row r="7523" spans="2:6">
      <c r="B7523" s="1" t="s">
        <v>17836</v>
      </c>
      <c r="C7523" s="1">
        <v>1</v>
      </c>
      <c r="D7523" s="1" t="s">
        <v>13753</v>
      </c>
      <c r="E7523" s="17">
        <v>0.83793981481481505</v>
      </c>
      <c r="F7523" s="1" t="s">
        <v>13783</v>
      </c>
    </row>
    <row r="7524" spans="2:6">
      <c r="B7524" s="1" t="s">
        <v>17814</v>
      </c>
      <c r="C7524" s="1">
        <v>1</v>
      </c>
      <c r="D7524" s="1" t="s">
        <v>13746</v>
      </c>
      <c r="E7524" s="17">
        <v>0.83793981481481505</v>
      </c>
      <c r="F7524" s="1" t="s">
        <v>13783</v>
      </c>
    </row>
    <row r="7525" spans="2:6">
      <c r="B7525" s="1" t="s">
        <v>15382</v>
      </c>
      <c r="C7525" s="1">
        <v>1</v>
      </c>
      <c r="D7525" s="1" t="s">
        <v>13746</v>
      </c>
      <c r="E7525" s="17">
        <v>0.83800925925925895</v>
      </c>
      <c r="F7525" s="1" t="s">
        <v>13783</v>
      </c>
    </row>
    <row r="7526" spans="2:6">
      <c r="B7526" s="1" t="s">
        <v>17837</v>
      </c>
      <c r="C7526" s="1">
        <v>1</v>
      </c>
      <c r="D7526" s="1" t="s">
        <v>13753</v>
      </c>
      <c r="E7526" s="17">
        <v>0.83802083333333299</v>
      </c>
      <c r="F7526" s="1" t="s">
        <v>13783</v>
      </c>
    </row>
    <row r="7527" spans="2:6">
      <c r="B7527" s="1" t="s">
        <v>17838</v>
      </c>
      <c r="C7527" s="1">
        <v>1</v>
      </c>
      <c r="D7527" s="1" t="s">
        <v>3076</v>
      </c>
      <c r="E7527" s="17">
        <v>0.83807870370370396</v>
      </c>
      <c r="F7527" s="1" t="s">
        <v>13783</v>
      </c>
    </row>
    <row r="7528" spans="2:6">
      <c r="B7528" s="1" t="s">
        <v>17827</v>
      </c>
      <c r="C7528" s="1">
        <v>1</v>
      </c>
      <c r="D7528" s="1" t="s">
        <v>3078</v>
      </c>
      <c r="E7528" s="17">
        <v>0.83827546296296296</v>
      </c>
      <c r="F7528" s="1" t="s">
        <v>13783</v>
      </c>
    </row>
    <row r="7529" spans="2:6">
      <c r="B7529" s="1" t="s">
        <v>17839</v>
      </c>
      <c r="C7529" s="1">
        <v>1</v>
      </c>
      <c r="D7529" s="1" t="s">
        <v>13687</v>
      </c>
      <c r="E7529" s="17">
        <v>0.83829861111111104</v>
      </c>
      <c r="F7529" s="1" t="s">
        <v>13783</v>
      </c>
    </row>
    <row r="7530" spans="2:6">
      <c r="B7530" s="1" t="s">
        <v>17744</v>
      </c>
      <c r="C7530" s="1">
        <v>1</v>
      </c>
      <c r="D7530" s="1" t="s">
        <v>3095</v>
      </c>
      <c r="E7530" s="17">
        <v>0.83854166666666696</v>
      </c>
      <c r="F7530" s="1" t="s">
        <v>13783</v>
      </c>
    </row>
    <row r="7531" spans="2:6">
      <c r="B7531" s="1" t="s">
        <v>17795</v>
      </c>
      <c r="C7531" s="1">
        <v>1</v>
      </c>
      <c r="D7531" s="1" t="s">
        <v>3078</v>
      </c>
      <c r="E7531" s="17">
        <v>0.838553240740741</v>
      </c>
      <c r="F7531" s="1" t="s">
        <v>13783</v>
      </c>
    </row>
    <row r="7532" spans="2:6">
      <c r="B7532" s="1" t="s">
        <v>17551</v>
      </c>
      <c r="C7532" s="1">
        <v>1</v>
      </c>
      <c r="D7532" s="1" t="s">
        <v>3095</v>
      </c>
      <c r="E7532" s="17">
        <v>0.83856481481481504</v>
      </c>
      <c r="F7532" s="1" t="s">
        <v>13783</v>
      </c>
    </row>
    <row r="7533" spans="2:6">
      <c r="B7533" s="1" t="s">
        <v>17840</v>
      </c>
      <c r="C7533" s="1">
        <v>1</v>
      </c>
      <c r="D7533" s="1" t="s">
        <v>13687</v>
      </c>
      <c r="E7533" s="17">
        <v>0.83868055555555598</v>
      </c>
      <c r="F7533" s="1" t="s">
        <v>13783</v>
      </c>
    </row>
    <row r="7534" spans="2:6">
      <c r="B7534" s="1" t="s">
        <v>17841</v>
      </c>
      <c r="C7534" s="1">
        <v>1</v>
      </c>
      <c r="D7534" s="1" t="s">
        <v>13687</v>
      </c>
      <c r="E7534" s="17">
        <v>0.83871527777777799</v>
      </c>
      <c r="F7534" s="1" t="s">
        <v>13783</v>
      </c>
    </row>
    <row r="7535" spans="2:6">
      <c r="B7535" s="1" t="s">
        <v>17686</v>
      </c>
      <c r="C7535" s="1">
        <v>1</v>
      </c>
      <c r="D7535" s="1" t="s">
        <v>3095</v>
      </c>
      <c r="E7535" s="17">
        <v>0.83872685185185203</v>
      </c>
      <c r="F7535" s="1" t="s">
        <v>13783</v>
      </c>
    </row>
    <row r="7536" spans="2:6">
      <c r="B7536" s="1" t="s">
        <v>17842</v>
      </c>
      <c r="C7536" s="1">
        <v>5</v>
      </c>
      <c r="D7536" s="1" t="s">
        <v>13753</v>
      </c>
      <c r="E7536" s="17">
        <v>0.83875</v>
      </c>
      <c r="F7536" s="1" t="s">
        <v>13783</v>
      </c>
    </row>
    <row r="7537" spans="2:6">
      <c r="B7537" s="1" t="s">
        <v>17815</v>
      </c>
      <c r="C7537" s="1">
        <v>2</v>
      </c>
      <c r="D7537" s="1" t="s">
        <v>3077</v>
      </c>
      <c r="E7537" s="17">
        <v>0.83875</v>
      </c>
      <c r="F7537" s="1" t="s">
        <v>13783</v>
      </c>
    </row>
    <row r="7538" spans="2:6">
      <c r="B7538" s="1" t="s">
        <v>17839</v>
      </c>
      <c r="C7538" s="1">
        <v>1</v>
      </c>
      <c r="D7538" s="1" t="s">
        <v>3095</v>
      </c>
      <c r="E7538" s="17">
        <v>0.83877314814814796</v>
      </c>
      <c r="F7538" s="1" t="s">
        <v>13783</v>
      </c>
    </row>
    <row r="7539" spans="2:6">
      <c r="B7539" s="1" t="s">
        <v>17843</v>
      </c>
      <c r="C7539" s="1">
        <v>1</v>
      </c>
      <c r="D7539" s="1" t="s">
        <v>13753</v>
      </c>
      <c r="E7539" s="17">
        <v>0.83884259259259297</v>
      </c>
      <c r="F7539" s="1" t="s">
        <v>13783</v>
      </c>
    </row>
    <row r="7540" spans="2:6">
      <c r="B7540" s="1" t="s">
        <v>17437</v>
      </c>
      <c r="C7540" s="1">
        <v>1</v>
      </c>
      <c r="D7540" s="1" t="s">
        <v>3077</v>
      </c>
      <c r="E7540" s="17">
        <v>0.83896990740740696</v>
      </c>
      <c r="F7540" s="1" t="s">
        <v>13783</v>
      </c>
    </row>
    <row r="7541" spans="2:6">
      <c r="B7541" s="1" t="s">
        <v>17833</v>
      </c>
      <c r="C7541" s="1">
        <v>1</v>
      </c>
      <c r="D7541" s="1" t="s">
        <v>3095</v>
      </c>
      <c r="E7541" s="17">
        <v>0.83896990740740696</v>
      </c>
      <c r="F7541" s="1" t="s">
        <v>13783</v>
      </c>
    </row>
    <row r="7542" spans="2:6">
      <c r="B7542" s="1" t="s">
        <v>17844</v>
      </c>
      <c r="C7542" s="1">
        <v>2</v>
      </c>
      <c r="D7542" s="1" t="s">
        <v>3076</v>
      </c>
      <c r="E7542" s="17">
        <v>0.83903935185185197</v>
      </c>
      <c r="F7542" s="1" t="s">
        <v>13783</v>
      </c>
    </row>
    <row r="7543" spans="2:6">
      <c r="B7543" s="1" t="s">
        <v>17819</v>
      </c>
      <c r="C7543" s="1">
        <v>1</v>
      </c>
      <c r="D7543" s="1" t="s">
        <v>13746</v>
      </c>
      <c r="E7543" s="17">
        <v>0.83912037037037002</v>
      </c>
      <c r="F7543" s="1" t="s">
        <v>13783</v>
      </c>
    </row>
    <row r="7544" spans="2:6">
      <c r="B7544" s="1" t="s">
        <v>17824</v>
      </c>
      <c r="C7544" s="1">
        <v>2</v>
      </c>
      <c r="D7544" s="1" t="s">
        <v>13746</v>
      </c>
      <c r="E7544" s="17">
        <v>0.83915509259259302</v>
      </c>
      <c r="F7544" s="1" t="s">
        <v>13783</v>
      </c>
    </row>
    <row r="7545" spans="2:6">
      <c r="B7545" s="1" t="s">
        <v>17845</v>
      </c>
      <c r="C7545" s="1">
        <v>1</v>
      </c>
      <c r="D7545" s="1" t="s">
        <v>13753</v>
      </c>
      <c r="E7545" s="17">
        <v>0.83918981481481503</v>
      </c>
      <c r="F7545" s="1" t="s">
        <v>13783</v>
      </c>
    </row>
    <row r="7546" spans="2:6">
      <c r="B7546" s="1" t="s">
        <v>17832</v>
      </c>
      <c r="C7546" s="1">
        <v>1</v>
      </c>
      <c r="D7546" s="1" t="s">
        <v>13746</v>
      </c>
      <c r="E7546" s="17">
        <v>0.83918981481481503</v>
      </c>
      <c r="F7546" s="1" t="s">
        <v>13783</v>
      </c>
    </row>
    <row r="7547" spans="2:6">
      <c r="B7547" s="1" t="s">
        <v>17538</v>
      </c>
      <c r="C7547" s="1">
        <v>1</v>
      </c>
      <c r="D7547" s="1" t="s">
        <v>13746</v>
      </c>
      <c r="E7547" s="17">
        <v>0.83921296296296299</v>
      </c>
      <c r="F7547" s="1" t="s">
        <v>13783</v>
      </c>
    </row>
    <row r="7548" spans="2:6">
      <c r="B7548" s="1" t="s">
        <v>17846</v>
      </c>
      <c r="C7548" s="1">
        <v>1</v>
      </c>
      <c r="D7548" s="1" t="s">
        <v>13753</v>
      </c>
      <c r="E7548" s="17">
        <v>0.83925925925925904</v>
      </c>
      <c r="F7548" s="1" t="s">
        <v>13783</v>
      </c>
    </row>
    <row r="7549" spans="2:6">
      <c r="B7549" s="1" t="s">
        <v>17847</v>
      </c>
      <c r="C7549" s="1">
        <v>1</v>
      </c>
      <c r="D7549" s="1" t="s">
        <v>13760</v>
      </c>
      <c r="E7549" s="17">
        <v>0.83931712962963001</v>
      </c>
      <c r="F7549" s="1" t="s">
        <v>13783</v>
      </c>
    </row>
    <row r="7550" spans="2:6">
      <c r="B7550" s="1" t="s">
        <v>17848</v>
      </c>
      <c r="C7550" s="1">
        <v>2</v>
      </c>
      <c r="D7550" s="1" t="s">
        <v>13760</v>
      </c>
      <c r="E7550" s="17">
        <v>0.83942129629629603</v>
      </c>
      <c r="F7550" s="1" t="s">
        <v>13783</v>
      </c>
    </row>
    <row r="7551" spans="2:6">
      <c r="B7551" s="1" t="s">
        <v>17842</v>
      </c>
      <c r="C7551" s="1">
        <v>5</v>
      </c>
      <c r="D7551" s="1" t="s">
        <v>3078</v>
      </c>
      <c r="E7551" s="17">
        <v>0.839479166666667</v>
      </c>
      <c r="F7551" s="1" t="s">
        <v>13783</v>
      </c>
    </row>
    <row r="7552" spans="2:6">
      <c r="B7552" s="1" t="s">
        <v>17849</v>
      </c>
      <c r="C7552" s="1">
        <v>1</v>
      </c>
      <c r="D7552" s="1" t="s">
        <v>13687</v>
      </c>
      <c r="E7552" s="17">
        <v>0.839513888888889</v>
      </c>
      <c r="F7552" s="1" t="s">
        <v>13783</v>
      </c>
    </row>
    <row r="7553" spans="2:6">
      <c r="B7553" s="1" t="s">
        <v>17835</v>
      </c>
      <c r="C7553" s="1">
        <v>1</v>
      </c>
      <c r="D7553" s="1" t="s">
        <v>3077</v>
      </c>
      <c r="E7553" s="17">
        <v>0.83958333333333302</v>
      </c>
      <c r="F7553" s="1" t="s">
        <v>13783</v>
      </c>
    </row>
    <row r="7554" spans="2:6">
      <c r="B7554" s="1" t="s">
        <v>17850</v>
      </c>
      <c r="C7554" s="1">
        <v>1</v>
      </c>
      <c r="D7554" s="1" t="s">
        <v>3076</v>
      </c>
      <c r="E7554" s="17">
        <v>0.83959490740740705</v>
      </c>
      <c r="F7554" s="1" t="s">
        <v>13783</v>
      </c>
    </row>
    <row r="7555" spans="2:6">
      <c r="B7555" s="1" t="s">
        <v>17837</v>
      </c>
      <c r="C7555" s="1">
        <v>1</v>
      </c>
      <c r="D7555" s="1" t="s">
        <v>3078</v>
      </c>
      <c r="E7555" s="17">
        <v>0.83959490740740705</v>
      </c>
      <c r="F7555" s="1" t="s">
        <v>13783</v>
      </c>
    </row>
    <row r="7556" spans="2:6">
      <c r="B7556" s="1" t="s">
        <v>17851</v>
      </c>
      <c r="C7556" s="1">
        <v>1</v>
      </c>
      <c r="D7556" s="1" t="s">
        <v>3076</v>
      </c>
      <c r="E7556" s="17">
        <v>0.83962962962962995</v>
      </c>
      <c r="F7556" s="1" t="s">
        <v>13783</v>
      </c>
    </row>
    <row r="7557" spans="2:6">
      <c r="B7557" s="1" t="s">
        <v>17693</v>
      </c>
      <c r="C7557" s="1">
        <v>1</v>
      </c>
      <c r="D7557" s="1" t="s">
        <v>3077</v>
      </c>
      <c r="E7557" s="17">
        <v>0.83962962962962995</v>
      </c>
      <c r="F7557" s="1" t="s">
        <v>13783</v>
      </c>
    </row>
    <row r="7558" spans="2:6">
      <c r="B7558" s="1" t="s">
        <v>17841</v>
      </c>
      <c r="C7558" s="1">
        <v>1</v>
      </c>
      <c r="D7558" s="1" t="s">
        <v>3078</v>
      </c>
      <c r="E7558" s="17">
        <v>0.83967592592592599</v>
      </c>
      <c r="F7558" s="1" t="s">
        <v>13783</v>
      </c>
    </row>
    <row r="7559" spans="2:6">
      <c r="B7559" s="1" t="s">
        <v>17818</v>
      </c>
      <c r="C7559" s="1">
        <v>1</v>
      </c>
      <c r="D7559" s="1" t="s">
        <v>3078</v>
      </c>
      <c r="E7559" s="17">
        <v>0.83972222222222204</v>
      </c>
      <c r="F7559" s="1" t="s">
        <v>13783</v>
      </c>
    </row>
    <row r="7560" spans="2:6">
      <c r="B7560" s="1" t="s">
        <v>17852</v>
      </c>
      <c r="C7560" s="1">
        <v>3</v>
      </c>
      <c r="D7560" s="1" t="s">
        <v>13753</v>
      </c>
      <c r="E7560" s="17">
        <v>0.83973379629629596</v>
      </c>
      <c r="F7560" s="1" t="s">
        <v>13783</v>
      </c>
    </row>
    <row r="7561" spans="2:6">
      <c r="B7561" s="1" t="s">
        <v>17853</v>
      </c>
      <c r="C7561" s="1">
        <v>1</v>
      </c>
      <c r="D7561" s="1" t="s">
        <v>13760</v>
      </c>
      <c r="E7561" s="17">
        <v>0.83982638888888905</v>
      </c>
      <c r="F7561" s="1" t="s">
        <v>13783</v>
      </c>
    </row>
    <row r="7562" spans="2:6">
      <c r="B7562" s="1" t="s">
        <v>17854</v>
      </c>
      <c r="C7562" s="1">
        <v>1</v>
      </c>
      <c r="D7562" s="1" t="s">
        <v>13753</v>
      </c>
      <c r="E7562" s="17">
        <v>0.83983796296296298</v>
      </c>
      <c r="F7562" s="1" t="s">
        <v>13783</v>
      </c>
    </row>
    <row r="7563" spans="2:6">
      <c r="B7563" s="1" t="s">
        <v>17855</v>
      </c>
      <c r="C7563" s="1">
        <v>1</v>
      </c>
      <c r="D7563" s="1" t="s">
        <v>13687</v>
      </c>
      <c r="E7563" s="17">
        <v>0.83994212962963</v>
      </c>
      <c r="F7563" s="1" t="s">
        <v>13783</v>
      </c>
    </row>
    <row r="7564" spans="2:6">
      <c r="B7564" s="1" t="s">
        <v>17847</v>
      </c>
      <c r="C7564" s="1">
        <v>1</v>
      </c>
      <c r="D7564" s="1" t="s">
        <v>3095</v>
      </c>
      <c r="E7564" s="17">
        <v>0.83994212962963</v>
      </c>
      <c r="F7564" s="1" t="s">
        <v>13783</v>
      </c>
    </row>
    <row r="7565" spans="2:6">
      <c r="B7565" s="1" t="s">
        <v>17856</v>
      </c>
      <c r="C7565" s="1">
        <v>2</v>
      </c>
      <c r="D7565" s="1" t="s">
        <v>13753</v>
      </c>
      <c r="E7565" s="17">
        <v>0.839976851851852</v>
      </c>
      <c r="F7565" s="1" t="s">
        <v>13783</v>
      </c>
    </row>
    <row r="7566" spans="2:6">
      <c r="B7566" s="1" t="s">
        <v>17857</v>
      </c>
      <c r="C7566" s="1">
        <v>1</v>
      </c>
      <c r="D7566" s="1" t="s">
        <v>13753</v>
      </c>
      <c r="E7566" s="17">
        <v>0.84001157407407401</v>
      </c>
      <c r="F7566" s="1" t="s">
        <v>13783</v>
      </c>
    </row>
    <row r="7567" spans="2:6">
      <c r="B7567" s="1" t="s">
        <v>17840</v>
      </c>
      <c r="C7567" s="1">
        <v>1</v>
      </c>
      <c r="D7567" s="1" t="s">
        <v>3078</v>
      </c>
      <c r="E7567" s="17">
        <v>0.84002314814814805</v>
      </c>
      <c r="F7567" s="1" t="s">
        <v>13783</v>
      </c>
    </row>
    <row r="7568" spans="2:6">
      <c r="B7568" s="1" t="s">
        <v>17849</v>
      </c>
      <c r="C7568" s="1">
        <v>1</v>
      </c>
      <c r="D7568" s="1" t="s">
        <v>3095</v>
      </c>
      <c r="E7568" s="17">
        <v>0.84002314814814805</v>
      </c>
      <c r="F7568" s="1" t="s">
        <v>13783</v>
      </c>
    </row>
    <row r="7569" spans="2:6">
      <c r="B7569" s="1" t="s">
        <v>17858</v>
      </c>
      <c r="C7569" s="1">
        <v>2</v>
      </c>
      <c r="D7569" s="1" t="s">
        <v>13753</v>
      </c>
      <c r="E7569" s="17">
        <v>0.84004629629629601</v>
      </c>
      <c r="F7569" s="1" t="s">
        <v>13783</v>
      </c>
    </row>
    <row r="7570" spans="2:6">
      <c r="B7570" s="1" t="s">
        <v>17859</v>
      </c>
      <c r="C7570" s="1">
        <v>1</v>
      </c>
      <c r="D7570" s="1" t="s">
        <v>13753</v>
      </c>
      <c r="E7570" s="17">
        <v>0.84005787037037005</v>
      </c>
      <c r="F7570" s="1" t="s">
        <v>13783</v>
      </c>
    </row>
    <row r="7571" spans="2:6">
      <c r="B7571" s="1" t="s">
        <v>17860</v>
      </c>
      <c r="C7571" s="1">
        <v>1</v>
      </c>
      <c r="D7571" s="1" t="s">
        <v>13760</v>
      </c>
      <c r="E7571" s="17">
        <v>0.84006944444444398</v>
      </c>
      <c r="F7571" s="1" t="s">
        <v>13783</v>
      </c>
    </row>
    <row r="7572" spans="2:6">
      <c r="B7572" s="1" t="s">
        <v>15621</v>
      </c>
      <c r="C7572" s="1">
        <v>1</v>
      </c>
      <c r="D7572" s="1" t="s">
        <v>3095</v>
      </c>
      <c r="E7572" s="17">
        <v>0.840173611111111</v>
      </c>
      <c r="F7572" s="1" t="s">
        <v>13783</v>
      </c>
    </row>
    <row r="7573" spans="2:6">
      <c r="B7573" s="1" t="s">
        <v>17861</v>
      </c>
      <c r="C7573" s="1">
        <v>1</v>
      </c>
      <c r="D7573" s="1" t="s">
        <v>13687</v>
      </c>
      <c r="E7573" s="17">
        <v>0.84018518518518504</v>
      </c>
      <c r="F7573" s="1" t="s">
        <v>13783</v>
      </c>
    </row>
    <row r="7574" spans="2:6">
      <c r="B7574" s="1" t="s">
        <v>17862</v>
      </c>
      <c r="C7574" s="1">
        <v>1</v>
      </c>
      <c r="D7574" s="1" t="s">
        <v>13753</v>
      </c>
      <c r="E7574" s="17">
        <v>0.84024305555555601</v>
      </c>
      <c r="F7574" s="1" t="s">
        <v>13783</v>
      </c>
    </row>
    <row r="7575" spans="2:6">
      <c r="B7575" s="1" t="s">
        <v>17850</v>
      </c>
      <c r="C7575" s="1">
        <v>1</v>
      </c>
      <c r="D7575" s="1" t="s">
        <v>3077</v>
      </c>
      <c r="E7575" s="17">
        <v>0.84030092592592598</v>
      </c>
      <c r="F7575" s="1" t="s">
        <v>13783</v>
      </c>
    </row>
    <row r="7576" spans="2:6">
      <c r="B7576" s="1" t="s">
        <v>17863</v>
      </c>
      <c r="C7576" s="1">
        <v>1</v>
      </c>
      <c r="D7576" s="1" t="s">
        <v>13753</v>
      </c>
      <c r="E7576" s="17">
        <v>0.84031250000000002</v>
      </c>
      <c r="F7576" s="1" t="s">
        <v>13783</v>
      </c>
    </row>
    <row r="7577" spans="2:6">
      <c r="B7577" s="1" t="s">
        <v>17838</v>
      </c>
      <c r="C7577" s="1">
        <v>1</v>
      </c>
      <c r="D7577" s="1" t="s">
        <v>3077</v>
      </c>
      <c r="E7577" s="17">
        <v>0.84041666666666703</v>
      </c>
      <c r="F7577" s="1" t="s">
        <v>13783</v>
      </c>
    </row>
    <row r="7578" spans="2:6">
      <c r="B7578" s="1" t="s">
        <v>17233</v>
      </c>
      <c r="C7578" s="1">
        <v>1</v>
      </c>
      <c r="D7578" s="1" t="s">
        <v>3077</v>
      </c>
      <c r="E7578" s="17">
        <v>0.84056712962962998</v>
      </c>
      <c r="F7578" s="1" t="s">
        <v>13783</v>
      </c>
    </row>
    <row r="7579" spans="2:6">
      <c r="B7579" s="1" t="s">
        <v>17855</v>
      </c>
      <c r="C7579" s="1">
        <v>1</v>
      </c>
      <c r="D7579" s="1" t="s">
        <v>3095</v>
      </c>
      <c r="E7579" s="17">
        <v>0.84057870370370402</v>
      </c>
      <c r="F7579" s="1" t="s">
        <v>13783</v>
      </c>
    </row>
    <row r="7580" spans="2:6">
      <c r="B7580" s="1" t="s">
        <v>17820</v>
      </c>
      <c r="C7580" s="1">
        <v>1</v>
      </c>
      <c r="D7580" s="1" t="s">
        <v>13746</v>
      </c>
      <c r="E7580" s="17">
        <v>0.84062499999999996</v>
      </c>
      <c r="F7580" s="1" t="s">
        <v>13783</v>
      </c>
    </row>
    <row r="7581" spans="2:6">
      <c r="B7581" s="1" t="s">
        <v>14162</v>
      </c>
      <c r="C7581" s="1">
        <v>1</v>
      </c>
      <c r="D7581" s="1" t="s">
        <v>3077</v>
      </c>
      <c r="E7581" s="17">
        <v>0.84074074074074101</v>
      </c>
      <c r="F7581" s="1" t="s">
        <v>13783</v>
      </c>
    </row>
    <row r="7582" spans="2:6">
      <c r="B7582" s="1" t="s">
        <v>17864</v>
      </c>
      <c r="C7582" s="1">
        <v>1</v>
      </c>
      <c r="D7582" s="1" t="s">
        <v>3076</v>
      </c>
      <c r="E7582" s="17">
        <v>0.84079861111111098</v>
      </c>
      <c r="F7582" s="1" t="s">
        <v>13783</v>
      </c>
    </row>
    <row r="7583" spans="2:6">
      <c r="B7583" s="1" t="s">
        <v>17843</v>
      </c>
      <c r="C7583" s="1">
        <v>1</v>
      </c>
      <c r="D7583" s="1" t="s">
        <v>13762</v>
      </c>
      <c r="E7583" s="17">
        <v>0.84083333333333299</v>
      </c>
      <c r="F7583" s="1" t="s">
        <v>13783</v>
      </c>
    </row>
    <row r="7584" spans="2:6">
      <c r="B7584" s="1" t="s">
        <v>17025</v>
      </c>
      <c r="C7584" s="1">
        <v>1</v>
      </c>
      <c r="D7584" s="1" t="s">
        <v>3095</v>
      </c>
      <c r="E7584" s="17">
        <v>0.84086805555555599</v>
      </c>
      <c r="F7584" s="1" t="s">
        <v>13783</v>
      </c>
    </row>
    <row r="7585" spans="2:6">
      <c r="B7585" s="1" t="s">
        <v>17865</v>
      </c>
      <c r="C7585" s="1">
        <v>1</v>
      </c>
      <c r="D7585" s="1" t="s">
        <v>3076</v>
      </c>
      <c r="E7585" s="17">
        <v>0.84094907407407404</v>
      </c>
      <c r="F7585" s="1" t="s">
        <v>13783</v>
      </c>
    </row>
    <row r="7586" spans="2:6">
      <c r="B7586" s="1" t="s">
        <v>17780</v>
      </c>
      <c r="C7586" s="1">
        <v>1</v>
      </c>
      <c r="D7586" s="1" t="s">
        <v>3077</v>
      </c>
      <c r="E7586" s="17">
        <v>0.84097222222222201</v>
      </c>
      <c r="F7586" s="1" t="s">
        <v>13783</v>
      </c>
    </row>
    <row r="7587" spans="2:6">
      <c r="B7587" s="1" t="s">
        <v>17866</v>
      </c>
      <c r="C7587" s="1">
        <v>2</v>
      </c>
      <c r="D7587" s="1" t="s">
        <v>13753</v>
      </c>
      <c r="E7587" s="17">
        <v>0.84103009259259298</v>
      </c>
      <c r="F7587" s="1" t="s">
        <v>13783</v>
      </c>
    </row>
    <row r="7588" spans="2:6">
      <c r="B7588" s="1" t="s">
        <v>17867</v>
      </c>
      <c r="C7588" s="1">
        <v>1</v>
      </c>
      <c r="D7588" s="1" t="s">
        <v>13753</v>
      </c>
      <c r="E7588" s="17">
        <v>0.84106481481481499</v>
      </c>
      <c r="F7588" s="1" t="s">
        <v>13783</v>
      </c>
    </row>
    <row r="7589" spans="2:6">
      <c r="B7589" s="1" t="s">
        <v>17853</v>
      </c>
      <c r="C7589" s="1">
        <v>1</v>
      </c>
      <c r="D7589" s="1" t="s">
        <v>13746</v>
      </c>
      <c r="E7589" s="17">
        <v>0.84107638888888903</v>
      </c>
      <c r="F7589" s="1" t="s">
        <v>13783</v>
      </c>
    </row>
    <row r="7590" spans="2:6">
      <c r="B7590" s="1" t="s">
        <v>15292</v>
      </c>
      <c r="C7590" s="1">
        <v>1</v>
      </c>
      <c r="D7590" s="1" t="s">
        <v>3078</v>
      </c>
      <c r="E7590" s="17">
        <v>0.84111111111111103</v>
      </c>
      <c r="F7590" s="1" t="s">
        <v>13783</v>
      </c>
    </row>
    <row r="7591" spans="2:6">
      <c r="B7591" s="1" t="s">
        <v>17868</v>
      </c>
      <c r="C7591" s="1">
        <v>1</v>
      </c>
      <c r="D7591" s="1" t="s">
        <v>13753</v>
      </c>
      <c r="E7591" s="17">
        <v>0.841134259259259</v>
      </c>
      <c r="F7591" s="1" t="s">
        <v>13783</v>
      </c>
    </row>
    <row r="7592" spans="2:6">
      <c r="B7592" s="1" t="s">
        <v>17869</v>
      </c>
      <c r="C7592" s="1">
        <v>1</v>
      </c>
      <c r="D7592" s="1" t="s">
        <v>13753</v>
      </c>
      <c r="E7592" s="17">
        <v>0.84118055555555604</v>
      </c>
      <c r="F7592" s="1" t="s">
        <v>13783</v>
      </c>
    </row>
    <row r="7593" spans="2:6">
      <c r="B7593" s="1" t="s">
        <v>17870</v>
      </c>
      <c r="C7593" s="1">
        <v>1</v>
      </c>
      <c r="D7593" s="1" t="s">
        <v>13753</v>
      </c>
      <c r="E7593" s="17">
        <v>0.84121527777777805</v>
      </c>
      <c r="F7593" s="1" t="s">
        <v>13783</v>
      </c>
    </row>
    <row r="7594" spans="2:6">
      <c r="B7594" s="1" t="s">
        <v>17871</v>
      </c>
      <c r="C7594" s="1">
        <v>1</v>
      </c>
      <c r="D7594" s="1" t="s">
        <v>13753</v>
      </c>
      <c r="E7594" s="17">
        <v>0.84128472222222195</v>
      </c>
      <c r="F7594" s="1" t="s">
        <v>13783</v>
      </c>
    </row>
    <row r="7595" spans="2:6">
      <c r="B7595" s="1" t="s">
        <v>17872</v>
      </c>
      <c r="C7595" s="1">
        <v>1</v>
      </c>
      <c r="D7595" s="1" t="s">
        <v>13753</v>
      </c>
      <c r="E7595" s="17">
        <v>0.84133101851851899</v>
      </c>
      <c r="F7595" s="1" t="s">
        <v>13783</v>
      </c>
    </row>
    <row r="7596" spans="2:6">
      <c r="B7596" s="1" t="s">
        <v>17861</v>
      </c>
      <c r="C7596" s="1">
        <v>1</v>
      </c>
      <c r="D7596" s="1" t="s">
        <v>3078</v>
      </c>
      <c r="E7596" s="17">
        <v>0.84135416666666696</v>
      </c>
      <c r="F7596" s="1" t="s">
        <v>13783</v>
      </c>
    </row>
    <row r="7597" spans="2:6">
      <c r="B7597" s="1" t="s">
        <v>17873</v>
      </c>
      <c r="C7597" s="1">
        <v>1</v>
      </c>
      <c r="D7597" s="1" t="s">
        <v>13753</v>
      </c>
      <c r="E7597" s="17">
        <v>0.841365740740741</v>
      </c>
      <c r="F7597" s="1" t="s">
        <v>13783</v>
      </c>
    </row>
    <row r="7598" spans="2:6">
      <c r="B7598" s="1" t="s">
        <v>17874</v>
      </c>
      <c r="C7598" s="1">
        <v>1</v>
      </c>
      <c r="D7598" s="1" t="s">
        <v>13753</v>
      </c>
      <c r="E7598" s="17">
        <v>0.84150462962963002</v>
      </c>
      <c r="F7598" s="1" t="s">
        <v>13783</v>
      </c>
    </row>
    <row r="7599" spans="2:6">
      <c r="B7599" s="1" t="s">
        <v>17875</v>
      </c>
      <c r="C7599" s="1">
        <v>1</v>
      </c>
      <c r="D7599" s="1" t="s">
        <v>3076</v>
      </c>
      <c r="E7599" s="17">
        <v>0.84150462962963002</v>
      </c>
      <c r="F7599" s="1" t="s">
        <v>13783</v>
      </c>
    </row>
    <row r="7600" spans="2:6">
      <c r="B7600" s="1" t="s">
        <v>17860</v>
      </c>
      <c r="C7600" s="1">
        <v>1</v>
      </c>
      <c r="D7600" s="1" t="s">
        <v>3078</v>
      </c>
      <c r="E7600" s="17">
        <v>0.84150462962963002</v>
      </c>
      <c r="F7600" s="1" t="s">
        <v>13783</v>
      </c>
    </row>
    <row r="7601" spans="2:6">
      <c r="B7601" s="1" t="s">
        <v>17876</v>
      </c>
      <c r="C7601" s="1">
        <v>1</v>
      </c>
      <c r="D7601" s="1" t="s">
        <v>13687</v>
      </c>
      <c r="E7601" s="17">
        <v>0.84166666666666701</v>
      </c>
      <c r="F7601" s="1" t="s">
        <v>13783</v>
      </c>
    </row>
    <row r="7602" spans="2:6">
      <c r="B7602" s="1" t="s">
        <v>17877</v>
      </c>
      <c r="C7602" s="1">
        <v>1</v>
      </c>
      <c r="D7602" s="1" t="s">
        <v>13760</v>
      </c>
      <c r="E7602" s="17">
        <v>0.84180555555555603</v>
      </c>
      <c r="F7602" s="1" t="s">
        <v>13783</v>
      </c>
    </row>
    <row r="7603" spans="2:6">
      <c r="B7603" s="1" t="s">
        <v>15626</v>
      </c>
      <c r="C7603" s="1">
        <v>1</v>
      </c>
      <c r="D7603" s="1" t="s">
        <v>3078</v>
      </c>
      <c r="E7603" s="17">
        <v>0.84184027777777803</v>
      </c>
      <c r="F7603" s="1" t="s">
        <v>13783</v>
      </c>
    </row>
    <row r="7604" spans="2:6">
      <c r="B7604" s="1" t="s">
        <v>17868</v>
      </c>
      <c r="C7604" s="1">
        <v>1</v>
      </c>
      <c r="D7604" s="1" t="s">
        <v>3078</v>
      </c>
      <c r="E7604" s="17">
        <v>0.84194444444444405</v>
      </c>
      <c r="F7604" s="1" t="s">
        <v>13783</v>
      </c>
    </row>
    <row r="7605" spans="2:6">
      <c r="B7605" s="1" t="s">
        <v>17867</v>
      </c>
      <c r="C7605" s="1">
        <v>1</v>
      </c>
      <c r="D7605" s="1" t="s">
        <v>3095</v>
      </c>
      <c r="E7605" s="17">
        <v>0.84200231481481502</v>
      </c>
      <c r="F7605" s="1" t="s">
        <v>13783</v>
      </c>
    </row>
    <row r="7606" spans="2:6">
      <c r="B7606" s="1" t="s">
        <v>17878</v>
      </c>
      <c r="C7606" s="1">
        <v>1</v>
      </c>
      <c r="D7606" s="1" t="s">
        <v>13753</v>
      </c>
      <c r="E7606" s="17">
        <v>0.84207175925925903</v>
      </c>
      <c r="F7606" s="1" t="s">
        <v>13783</v>
      </c>
    </row>
    <row r="7607" spans="2:6">
      <c r="B7607" s="1" t="s">
        <v>17862</v>
      </c>
      <c r="C7607" s="1">
        <v>1</v>
      </c>
      <c r="D7607" s="1" t="s">
        <v>3077</v>
      </c>
      <c r="E7607" s="17">
        <v>0.84208333333333296</v>
      </c>
      <c r="F7607" s="1" t="s">
        <v>13783</v>
      </c>
    </row>
    <row r="7608" spans="2:6">
      <c r="B7608" s="1" t="s">
        <v>17095</v>
      </c>
      <c r="C7608" s="1">
        <v>1</v>
      </c>
      <c r="D7608" s="1" t="s">
        <v>3078</v>
      </c>
      <c r="E7608" s="17">
        <v>0.84210648148148104</v>
      </c>
      <c r="F7608" s="1" t="s">
        <v>13783</v>
      </c>
    </row>
    <row r="7609" spans="2:6">
      <c r="B7609" s="1" t="s">
        <v>17554</v>
      </c>
      <c r="C7609" s="1">
        <v>1</v>
      </c>
      <c r="D7609" s="1" t="s">
        <v>3078</v>
      </c>
      <c r="E7609" s="17">
        <v>0.84214120370370404</v>
      </c>
      <c r="F7609" s="1" t="s">
        <v>13783</v>
      </c>
    </row>
    <row r="7610" spans="2:6">
      <c r="B7610" s="1" t="s">
        <v>17879</v>
      </c>
      <c r="C7610" s="1">
        <v>1</v>
      </c>
      <c r="D7610" s="1" t="s">
        <v>13753</v>
      </c>
      <c r="E7610" s="17">
        <v>0.84215277777777797</v>
      </c>
      <c r="F7610" s="1" t="s">
        <v>13783</v>
      </c>
    </row>
    <row r="7611" spans="2:6">
      <c r="B7611" s="1" t="s">
        <v>17880</v>
      </c>
      <c r="C7611" s="1">
        <v>1</v>
      </c>
      <c r="D7611" s="1" t="s">
        <v>13760</v>
      </c>
      <c r="E7611" s="17">
        <v>0.84241898148148198</v>
      </c>
      <c r="F7611" s="1" t="s">
        <v>13783</v>
      </c>
    </row>
    <row r="7612" spans="2:6">
      <c r="B7612" s="1" t="s">
        <v>17881</v>
      </c>
      <c r="C7612" s="1">
        <v>1</v>
      </c>
      <c r="D7612" s="1" t="s">
        <v>13753</v>
      </c>
      <c r="E7612" s="17">
        <v>0.84241898148148198</v>
      </c>
      <c r="F7612" s="1" t="s">
        <v>13783</v>
      </c>
    </row>
    <row r="7613" spans="2:6">
      <c r="B7613" s="1" t="s">
        <v>17882</v>
      </c>
      <c r="C7613" s="1">
        <v>1</v>
      </c>
      <c r="D7613" s="1" t="s">
        <v>13753</v>
      </c>
      <c r="E7613" s="17">
        <v>0.84247685185185195</v>
      </c>
      <c r="F7613" s="1" t="s">
        <v>13783</v>
      </c>
    </row>
    <row r="7614" spans="2:6">
      <c r="B7614" s="1" t="s">
        <v>17869</v>
      </c>
      <c r="C7614" s="1">
        <v>1</v>
      </c>
      <c r="D7614" s="1" t="s">
        <v>3078</v>
      </c>
      <c r="E7614" s="17">
        <v>0.84247685185185195</v>
      </c>
      <c r="F7614" s="1" t="s">
        <v>13783</v>
      </c>
    </row>
    <row r="7615" spans="2:6">
      <c r="B7615" s="1" t="s">
        <v>17883</v>
      </c>
      <c r="C7615" s="1">
        <v>1</v>
      </c>
      <c r="D7615" s="1" t="s">
        <v>13753</v>
      </c>
      <c r="E7615" s="17">
        <v>0.84252314814814799</v>
      </c>
      <c r="F7615" s="1" t="s">
        <v>13783</v>
      </c>
    </row>
    <row r="7616" spans="2:6">
      <c r="B7616" s="1" t="s">
        <v>17881</v>
      </c>
      <c r="C7616" s="1">
        <v>1</v>
      </c>
      <c r="D7616" s="1" t="s">
        <v>13746</v>
      </c>
      <c r="E7616" s="17">
        <v>0.84254629629629596</v>
      </c>
      <c r="F7616" s="1" t="s">
        <v>13783</v>
      </c>
    </row>
    <row r="7617" spans="2:6">
      <c r="B7617" s="1" t="s">
        <v>17884</v>
      </c>
      <c r="C7617" s="1">
        <v>2</v>
      </c>
      <c r="D7617" s="1" t="s">
        <v>13753</v>
      </c>
      <c r="E7617" s="17">
        <v>0.84255787037037</v>
      </c>
      <c r="F7617" s="1" t="s">
        <v>13783</v>
      </c>
    </row>
    <row r="7618" spans="2:6">
      <c r="B7618" s="1" t="s">
        <v>17627</v>
      </c>
      <c r="C7618" s="1">
        <v>1</v>
      </c>
      <c r="D7618" s="1" t="s">
        <v>13746</v>
      </c>
      <c r="E7618" s="17">
        <v>0.84271990740740699</v>
      </c>
      <c r="F7618" s="1" t="s">
        <v>13783</v>
      </c>
    </row>
    <row r="7619" spans="2:6">
      <c r="B7619" s="1" t="s">
        <v>17866</v>
      </c>
      <c r="C7619" s="1">
        <v>2</v>
      </c>
      <c r="D7619" s="1" t="s">
        <v>3095</v>
      </c>
      <c r="E7619" s="17">
        <v>0.84275462962962999</v>
      </c>
      <c r="F7619" s="1" t="s">
        <v>13783</v>
      </c>
    </row>
    <row r="7620" spans="2:6">
      <c r="B7620" s="1" t="s">
        <v>17880</v>
      </c>
      <c r="C7620" s="1">
        <v>1</v>
      </c>
      <c r="D7620" s="1" t="s">
        <v>3077</v>
      </c>
      <c r="E7620" s="17">
        <v>0.84276620370370403</v>
      </c>
      <c r="F7620" s="1" t="s">
        <v>13783</v>
      </c>
    </row>
    <row r="7621" spans="2:6">
      <c r="B7621" s="1" t="s">
        <v>17885</v>
      </c>
      <c r="C7621" s="1">
        <v>1</v>
      </c>
      <c r="D7621" s="1" t="s">
        <v>13760</v>
      </c>
      <c r="E7621" s="17">
        <v>0.84277777777777796</v>
      </c>
      <c r="F7621" s="1" t="s">
        <v>13783</v>
      </c>
    </row>
    <row r="7622" spans="2:6">
      <c r="B7622" s="1" t="s">
        <v>17874</v>
      </c>
      <c r="C7622" s="1">
        <v>1</v>
      </c>
      <c r="D7622" s="1" t="s">
        <v>3077</v>
      </c>
      <c r="E7622" s="17">
        <v>0.84280092592592604</v>
      </c>
      <c r="F7622" s="1" t="s">
        <v>13783</v>
      </c>
    </row>
    <row r="7623" spans="2:6">
      <c r="B7623" s="1" t="s">
        <v>17834</v>
      </c>
      <c r="C7623" s="1">
        <v>1</v>
      </c>
      <c r="D7623" s="1" t="s">
        <v>3078</v>
      </c>
      <c r="E7623" s="17">
        <v>0.84288194444444398</v>
      </c>
      <c r="F7623" s="1" t="s">
        <v>13783</v>
      </c>
    </row>
    <row r="7624" spans="2:6">
      <c r="B7624" s="1" t="s">
        <v>17886</v>
      </c>
      <c r="C7624" s="1">
        <v>1</v>
      </c>
      <c r="D7624" s="1" t="s">
        <v>13687</v>
      </c>
      <c r="E7624" s="17">
        <v>0.84293981481481495</v>
      </c>
      <c r="F7624" s="1" t="s">
        <v>13783</v>
      </c>
    </row>
    <row r="7625" spans="2:6">
      <c r="B7625" s="1" t="s">
        <v>17745</v>
      </c>
      <c r="C7625" s="1">
        <v>1</v>
      </c>
      <c r="D7625" s="1" t="s">
        <v>3077</v>
      </c>
      <c r="E7625" s="17">
        <v>0.84296296296296302</v>
      </c>
      <c r="F7625" s="1" t="s">
        <v>13783</v>
      </c>
    </row>
    <row r="7626" spans="2:6">
      <c r="B7626" s="1" t="s">
        <v>17887</v>
      </c>
      <c r="C7626" s="1">
        <v>1</v>
      </c>
      <c r="D7626" s="1" t="s">
        <v>13753</v>
      </c>
      <c r="E7626" s="17">
        <v>0.843020833333333</v>
      </c>
      <c r="F7626" s="1" t="s">
        <v>13783</v>
      </c>
    </row>
    <row r="7627" spans="2:6">
      <c r="B7627" s="1" t="s">
        <v>17882</v>
      </c>
      <c r="C7627" s="1">
        <v>1</v>
      </c>
      <c r="D7627" s="1" t="s">
        <v>3078</v>
      </c>
      <c r="E7627" s="17">
        <v>0.84306712962963004</v>
      </c>
      <c r="F7627" s="1" t="s">
        <v>13783</v>
      </c>
    </row>
    <row r="7628" spans="2:6">
      <c r="B7628" s="1" t="s">
        <v>17852</v>
      </c>
      <c r="C7628" s="1">
        <v>1</v>
      </c>
      <c r="D7628" s="1" t="s">
        <v>3077</v>
      </c>
      <c r="E7628" s="17">
        <v>0.84311342592592597</v>
      </c>
      <c r="F7628" s="1" t="s">
        <v>13783</v>
      </c>
    </row>
    <row r="7629" spans="2:6">
      <c r="B7629" s="1" t="s">
        <v>17647</v>
      </c>
      <c r="C7629" s="1">
        <v>1</v>
      </c>
      <c r="D7629" s="1" t="s">
        <v>13746</v>
      </c>
      <c r="E7629" s="17">
        <v>0.84314814814814798</v>
      </c>
      <c r="F7629" s="1" t="s">
        <v>13783</v>
      </c>
    </row>
    <row r="7630" spans="2:6">
      <c r="B7630" s="1" t="s">
        <v>17888</v>
      </c>
      <c r="C7630" s="1">
        <v>1</v>
      </c>
      <c r="D7630" s="1" t="s">
        <v>13753</v>
      </c>
      <c r="E7630" s="17">
        <v>0.84319444444444402</v>
      </c>
      <c r="F7630" s="1" t="s">
        <v>13783</v>
      </c>
    </row>
    <row r="7631" spans="2:6">
      <c r="B7631" s="1" t="s">
        <v>17889</v>
      </c>
      <c r="C7631" s="1">
        <v>1</v>
      </c>
      <c r="D7631" s="1" t="s">
        <v>13753</v>
      </c>
      <c r="E7631" s="17">
        <v>0.84324074074074096</v>
      </c>
      <c r="F7631" s="1" t="s">
        <v>13783</v>
      </c>
    </row>
    <row r="7632" spans="2:6">
      <c r="B7632" s="1" t="s">
        <v>17890</v>
      </c>
      <c r="C7632" s="1">
        <v>2</v>
      </c>
      <c r="D7632" s="1" t="s">
        <v>13753</v>
      </c>
      <c r="E7632" s="17">
        <v>0.84329861111111104</v>
      </c>
      <c r="F7632" s="1" t="s">
        <v>13783</v>
      </c>
    </row>
    <row r="7633" spans="2:6">
      <c r="B7633" s="1" t="s">
        <v>17891</v>
      </c>
      <c r="C7633" s="1">
        <v>1</v>
      </c>
      <c r="D7633" s="1" t="s">
        <v>13753</v>
      </c>
      <c r="E7633" s="17">
        <v>0.84333333333333305</v>
      </c>
      <c r="F7633" s="1" t="s">
        <v>13783</v>
      </c>
    </row>
    <row r="7634" spans="2:6">
      <c r="B7634" s="1" t="s">
        <v>17892</v>
      </c>
      <c r="C7634" s="1">
        <v>1</v>
      </c>
      <c r="D7634" s="1" t="s">
        <v>13753</v>
      </c>
      <c r="E7634" s="17">
        <v>0.84336805555555605</v>
      </c>
      <c r="F7634" s="1" t="s">
        <v>13783</v>
      </c>
    </row>
    <row r="7635" spans="2:6">
      <c r="B7635" s="1" t="s">
        <v>17893</v>
      </c>
      <c r="C7635" s="1">
        <v>1</v>
      </c>
      <c r="D7635" s="1" t="s">
        <v>13753</v>
      </c>
      <c r="E7635" s="17">
        <v>0.84346064814814803</v>
      </c>
      <c r="F7635" s="1" t="s">
        <v>13783</v>
      </c>
    </row>
    <row r="7636" spans="2:6">
      <c r="B7636" s="1" t="s">
        <v>17878</v>
      </c>
      <c r="C7636" s="1">
        <v>1</v>
      </c>
      <c r="D7636" s="1" t="s">
        <v>3077</v>
      </c>
      <c r="E7636" s="17">
        <v>0.843483796296296</v>
      </c>
      <c r="F7636" s="1" t="s">
        <v>13783</v>
      </c>
    </row>
    <row r="7637" spans="2:6">
      <c r="B7637" s="1" t="s">
        <v>17894</v>
      </c>
      <c r="C7637" s="1">
        <v>1</v>
      </c>
      <c r="D7637" s="1" t="s">
        <v>13753</v>
      </c>
      <c r="E7637" s="17">
        <v>0.84355324074074101</v>
      </c>
      <c r="F7637" s="1" t="s">
        <v>13783</v>
      </c>
    </row>
    <row r="7638" spans="2:6">
      <c r="B7638" s="1" t="s">
        <v>17886</v>
      </c>
      <c r="C7638" s="1">
        <v>1</v>
      </c>
      <c r="D7638" s="1" t="s">
        <v>3095</v>
      </c>
      <c r="E7638" s="17">
        <v>0.84358796296296301</v>
      </c>
      <c r="F7638" s="1" t="s">
        <v>13783</v>
      </c>
    </row>
    <row r="7639" spans="2:6">
      <c r="B7639" s="1" t="s">
        <v>17895</v>
      </c>
      <c r="C7639" s="1">
        <v>1</v>
      </c>
      <c r="D7639" s="1" t="s">
        <v>13760</v>
      </c>
      <c r="E7639" s="17">
        <v>0.84361111111111098</v>
      </c>
      <c r="F7639" s="1" t="s">
        <v>13783</v>
      </c>
    </row>
    <row r="7640" spans="2:6">
      <c r="B7640" s="1" t="s">
        <v>17896</v>
      </c>
      <c r="C7640" s="1">
        <v>1</v>
      </c>
      <c r="D7640" s="1" t="s">
        <v>13753</v>
      </c>
      <c r="E7640" s="17">
        <v>0.84364583333333298</v>
      </c>
      <c r="F7640" s="1" t="s">
        <v>13783</v>
      </c>
    </row>
    <row r="7641" spans="2:6">
      <c r="B7641" s="1" t="s">
        <v>17897</v>
      </c>
      <c r="C7641" s="1">
        <v>1</v>
      </c>
      <c r="D7641" s="1" t="s">
        <v>13753</v>
      </c>
      <c r="E7641" s="17">
        <v>0.84368055555555599</v>
      </c>
      <c r="F7641" s="1" t="s">
        <v>13783</v>
      </c>
    </row>
    <row r="7642" spans="2:6">
      <c r="B7642" s="1" t="s">
        <v>17898</v>
      </c>
      <c r="C7642" s="1">
        <v>1</v>
      </c>
      <c r="D7642" s="1" t="s">
        <v>13753</v>
      </c>
      <c r="E7642" s="17">
        <v>0.84373842592592596</v>
      </c>
      <c r="F7642" s="1" t="s">
        <v>13783</v>
      </c>
    </row>
    <row r="7643" spans="2:6">
      <c r="B7643" s="1" t="s">
        <v>17899</v>
      </c>
      <c r="C7643" s="1">
        <v>1</v>
      </c>
      <c r="D7643" s="1" t="s">
        <v>13760</v>
      </c>
      <c r="E7643" s="17">
        <v>0.84381944444444401</v>
      </c>
      <c r="F7643" s="1" t="s">
        <v>13784</v>
      </c>
    </row>
    <row r="7644" spans="2:6">
      <c r="B7644" s="1" t="s">
        <v>17888</v>
      </c>
      <c r="C7644" s="1">
        <v>1</v>
      </c>
      <c r="D7644" s="1" t="s">
        <v>3078</v>
      </c>
      <c r="E7644" s="17">
        <v>0.84385416666666702</v>
      </c>
      <c r="F7644" s="1" t="s">
        <v>13784</v>
      </c>
    </row>
    <row r="7645" spans="2:6">
      <c r="B7645" s="1" t="s">
        <v>17879</v>
      </c>
      <c r="C7645" s="1">
        <v>1</v>
      </c>
      <c r="D7645" s="1" t="s">
        <v>3077</v>
      </c>
      <c r="E7645" s="17">
        <v>0.84387731481481498</v>
      </c>
      <c r="F7645" s="1" t="s">
        <v>13784</v>
      </c>
    </row>
    <row r="7646" spans="2:6">
      <c r="B7646" s="1" t="s">
        <v>17900</v>
      </c>
      <c r="C7646" s="1">
        <v>1</v>
      </c>
      <c r="D7646" s="1" t="s">
        <v>13687</v>
      </c>
      <c r="E7646" s="17">
        <v>0.84388888888888902</v>
      </c>
      <c r="F7646" s="1" t="s">
        <v>13784</v>
      </c>
    </row>
    <row r="7647" spans="2:6">
      <c r="B7647" s="1" t="s">
        <v>17212</v>
      </c>
      <c r="C7647" s="1">
        <v>1</v>
      </c>
      <c r="D7647" s="1" t="s">
        <v>3078</v>
      </c>
      <c r="E7647" s="17">
        <v>0.84399305555555604</v>
      </c>
      <c r="F7647" s="1" t="s">
        <v>13784</v>
      </c>
    </row>
    <row r="7648" spans="2:6">
      <c r="B7648" s="1" t="s">
        <v>17891</v>
      </c>
      <c r="C7648" s="1">
        <v>1</v>
      </c>
      <c r="D7648" s="1" t="s">
        <v>3078</v>
      </c>
      <c r="E7648" s="17">
        <v>0.84403935185185197</v>
      </c>
      <c r="F7648" s="1" t="s">
        <v>13784</v>
      </c>
    </row>
    <row r="7649" spans="2:6">
      <c r="B7649" s="1" t="s">
        <v>17901</v>
      </c>
      <c r="C7649" s="1">
        <v>1</v>
      </c>
      <c r="D7649" s="1" t="s">
        <v>13760</v>
      </c>
      <c r="E7649" s="17">
        <v>0.84406250000000005</v>
      </c>
      <c r="F7649" s="1" t="s">
        <v>13784</v>
      </c>
    </row>
    <row r="7650" spans="2:6">
      <c r="B7650" s="1" t="s">
        <v>17876</v>
      </c>
      <c r="C7650" s="1">
        <v>1</v>
      </c>
      <c r="D7650" s="1" t="s">
        <v>3095</v>
      </c>
      <c r="E7650" s="17">
        <v>0.84413194444444395</v>
      </c>
      <c r="F7650" s="1" t="s">
        <v>13784</v>
      </c>
    </row>
    <row r="7651" spans="2:6">
      <c r="B7651" s="1" t="s">
        <v>17899</v>
      </c>
      <c r="C7651" s="1">
        <v>1</v>
      </c>
      <c r="D7651" s="1" t="s">
        <v>3077</v>
      </c>
      <c r="E7651" s="17">
        <v>0.84417824074074099</v>
      </c>
      <c r="F7651" s="1" t="s">
        <v>13784</v>
      </c>
    </row>
    <row r="7652" spans="2:6">
      <c r="B7652" s="1" t="s">
        <v>15401</v>
      </c>
      <c r="C7652" s="1">
        <v>1</v>
      </c>
      <c r="D7652" s="1" t="s">
        <v>13762</v>
      </c>
      <c r="E7652" s="17">
        <v>0.84418981481481503</v>
      </c>
      <c r="F7652" s="1" t="s">
        <v>13784</v>
      </c>
    </row>
    <row r="7653" spans="2:6">
      <c r="B7653" s="1" t="s">
        <v>17902</v>
      </c>
      <c r="C7653" s="1">
        <v>1</v>
      </c>
      <c r="D7653" s="1" t="s">
        <v>13753</v>
      </c>
      <c r="E7653" s="17">
        <v>0.844247685185185</v>
      </c>
      <c r="F7653" s="1" t="s">
        <v>13784</v>
      </c>
    </row>
    <row r="7654" spans="2:6">
      <c r="B7654" s="1" t="s">
        <v>16561</v>
      </c>
      <c r="C7654" s="1">
        <v>1</v>
      </c>
      <c r="D7654" s="1" t="s">
        <v>13746</v>
      </c>
      <c r="E7654" s="17">
        <v>0.84425925925925904</v>
      </c>
      <c r="F7654" s="1" t="s">
        <v>13784</v>
      </c>
    </row>
    <row r="7655" spans="2:6">
      <c r="B7655" s="1" t="s">
        <v>17903</v>
      </c>
      <c r="C7655" s="1">
        <v>1</v>
      </c>
      <c r="D7655" s="1" t="s">
        <v>3076</v>
      </c>
      <c r="E7655" s="17">
        <v>0.84434027777777798</v>
      </c>
      <c r="F7655" s="1" t="s">
        <v>13784</v>
      </c>
    </row>
    <row r="7656" spans="2:6">
      <c r="B7656" s="1" t="s">
        <v>17904</v>
      </c>
      <c r="C7656" s="1">
        <v>1</v>
      </c>
      <c r="D7656" s="1" t="s">
        <v>13753</v>
      </c>
      <c r="E7656" s="17">
        <v>0.84443287037036996</v>
      </c>
      <c r="F7656" s="1" t="s">
        <v>13784</v>
      </c>
    </row>
    <row r="7657" spans="2:6">
      <c r="B7657" s="1" t="s">
        <v>17905</v>
      </c>
      <c r="C7657" s="1">
        <v>1</v>
      </c>
      <c r="D7657" s="1" t="s">
        <v>13753</v>
      </c>
      <c r="E7657" s="17">
        <v>0.844479166666667</v>
      </c>
      <c r="F7657" s="1" t="s">
        <v>13784</v>
      </c>
    </row>
    <row r="7658" spans="2:6">
      <c r="B7658" s="1" t="s">
        <v>17906</v>
      </c>
      <c r="C7658" s="1">
        <v>1</v>
      </c>
      <c r="D7658" s="1" t="s">
        <v>13753</v>
      </c>
      <c r="E7658" s="17">
        <v>0.84451388888888901</v>
      </c>
      <c r="F7658" s="1" t="s">
        <v>13784</v>
      </c>
    </row>
    <row r="7659" spans="2:6">
      <c r="B7659" s="1" t="s">
        <v>17900</v>
      </c>
      <c r="C7659" s="1">
        <v>1</v>
      </c>
      <c r="D7659" s="1" t="s">
        <v>3095</v>
      </c>
      <c r="E7659" s="17">
        <v>0.84451388888888901</v>
      </c>
      <c r="F7659" s="1" t="s">
        <v>13784</v>
      </c>
    </row>
    <row r="7660" spans="2:6">
      <c r="B7660" s="1" t="s">
        <v>17907</v>
      </c>
      <c r="C7660" s="1">
        <v>1</v>
      </c>
      <c r="D7660" s="1" t="s">
        <v>13753</v>
      </c>
      <c r="E7660" s="17">
        <v>0.84456018518518505</v>
      </c>
      <c r="F7660" s="1" t="s">
        <v>13784</v>
      </c>
    </row>
    <row r="7661" spans="2:6">
      <c r="B7661" s="1" t="s">
        <v>17908</v>
      </c>
      <c r="C7661" s="1">
        <v>1</v>
      </c>
      <c r="D7661" s="1" t="s">
        <v>13753</v>
      </c>
      <c r="E7661" s="17">
        <v>0.84459490740740695</v>
      </c>
      <c r="F7661" s="1" t="s">
        <v>13784</v>
      </c>
    </row>
    <row r="7662" spans="2:6">
      <c r="B7662" s="1" t="s">
        <v>17889</v>
      </c>
      <c r="C7662" s="1">
        <v>1</v>
      </c>
      <c r="D7662" s="1" t="s">
        <v>3078</v>
      </c>
      <c r="E7662" s="17">
        <v>0.84465277777777803</v>
      </c>
      <c r="F7662" s="1" t="s">
        <v>13784</v>
      </c>
    </row>
    <row r="7663" spans="2:6">
      <c r="B7663" s="1" t="s">
        <v>17781</v>
      </c>
      <c r="C7663" s="1">
        <v>1</v>
      </c>
      <c r="D7663" s="1" t="s">
        <v>3078</v>
      </c>
      <c r="E7663" s="17">
        <v>0.84469907407407396</v>
      </c>
      <c r="F7663" s="1" t="s">
        <v>13784</v>
      </c>
    </row>
    <row r="7664" spans="2:6">
      <c r="B7664" s="1" t="s">
        <v>17909</v>
      </c>
      <c r="C7664" s="1">
        <v>1</v>
      </c>
      <c r="D7664" s="1" t="s">
        <v>13687</v>
      </c>
      <c r="E7664" s="17">
        <v>0.844710648148148</v>
      </c>
      <c r="F7664" s="1" t="s">
        <v>13784</v>
      </c>
    </row>
    <row r="7665" spans="2:6">
      <c r="B7665" s="1" t="s">
        <v>17910</v>
      </c>
      <c r="C7665" s="1">
        <v>1</v>
      </c>
      <c r="D7665" s="1" t="s">
        <v>13753</v>
      </c>
      <c r="E7665" s="17">
        <v>0.84472222222222204</v>
      </c>
      <c r="F7665" s="1" t="s">
        <v>13784</v>
      </c>
    </row>
    <row r="7666" spans="2:6">
      <c r="B7666" s="1" t="s">
        <v>17902</v>
      </c>
      <c r="C7666" s="1">
        <v>1</v>
      </c>
      <c r="D7666" s="1" t="s">
        <v>3078</v>
      </c>
      <c r="E7666" s="17">
        <v>0.84473379629629597</v>
      </c>
      <c r="F7666" s="1" t="s">
        <v>13784</v>
      </c>
    </row>
    <row r="7667" spans="2:6">
      <c r="B7667" s="1" t="s">
        <v>17911</v>
      </c>
      <c r="C7667" s="1">
        <v>1</v>
      </c>
      <c r="D7667" s="1" t="s">
        <v>3076</v>
      </c>
      <c r="E7667" s="17">
        <v>0.844907407407407</v>
      </c>
      <c r="F7667" s="1" t="s">
        <v>13784</v>
      </c>
    </row>
    <row r="7668" spans="2:6">
      <c r="B7668" s="1" t="s">
        <v>17912</v>
      </c>
      <c r="C7668" s="1">
        <v>1</v>
      </c>
      <c r="D7668" s="1" t="s">
        <v>13687</v>
      </c>
      <c r="E7668" s="17">
        <v>0.84495370370370404</v>
      </c>
      <c r="F7668" s="1" t="s">
        <v>13784</v>
      </c>
    </row>
    <row r="7669" spans="2:6">
      <c r="B7669" s="1" t="s">
        <v>17906</v>
      </c>
      <c r="C7669" s="1">
        <v>1</v>
      </c>
      <c r="D7669" s="1" t="s">
        <v>3078</v>
      </c>
      <c r="E7669" s="17">
        <v>0.84510416666666699</v>
      </c>
      <c r="F7669" s="1" t="s">
        <v>13784</v>
      </c>
    </row>
    <row r="7670" spans="2:6">
      <c r="B7670" s="1" t="s">
        <v>17907</v>
      </c>
      <c r="C7670" s="1">
        <v>1</v>
      </c>
      <c r="D7670" s="1" t="s">
        <v>3078</v>
      </c>
      <c r="E7670" s="17">
        <v>0.84515046296296303</v>
      </c>
      <c r="F7670" s="1" t="s">
        <v>13784</v>
      </c>
    </row>
    <row r="7671" spans="2:6">
      <c r="B7671" s="1" t="s">
        <v>17893</v>
      </c>
      <c r="C7671" s="1">
        <v>1</v>
      </c>
      <c r="D7671" s="1" t="s">
        <v>13762</v>
      </c>
      <c r="E7671" s="17">
        <v>0.84518518518518504</v>
      </c>
      <c r="F7671" s="1" t="s">
        <v>13784</v>
      </c>
    </row>
    <row r="7672" spans="2:6">
      <c r="B7672" s="1" t="s">
        <v>17908</v>
      </c>
      <c r="C7672" s="1">
        <v>1</v>
      </c>
      <c r="D7672" s="1" t="s">
        <v>3078</v>
      </c>
      <c r="E7672" s="17">
        <v>0.84519675925925897</v>
      </c>
      <c r="F7672" s="1" t="s">
        <v>13784</v>
      </c>
    </row>
    <row r="7673" spans="2:6">
      <c r="B7673" s="1" t="s">
        <v>17574</v>
      </c>
      <c r="C7673" s="1">
        <v>1</v>
      </c>
      <c r="D7673" s="1" t="s">
        <v>3077</v>
      </c>
      <c r="E7673" s="17">
        <v>0.84531250000000002</v>
      </c>
      <c r="F7673" s="1" t="s">
        <v>13784</v>
      </c>
    </row>
    <row r="7674" spans="2:6">
      <c r="B7674" s="1" t="s">
        <v>17913</v>
      </c>
      <c r="C7674" s="1">
        <v>1</v>
      </c>
      <c r="D7674" s="1" t="s">
        <v>13753</v>
      </c>
      <c r="E7674" s="17">
        <v>0.84538194444444403</v>
      </c>
      <c r="F7674" s="1" t="s">
        <v>13784</v>
      </c>
    </row>
    <row r="7675" spans="2:6">
      <c r="B7675" s="1" t="s">
        <v>17910</v>
      </c>
      <c r="C7675" s="1">
        <v>1</v>
      </c>
      <c r="D7675" s="1" t="s">
        <v>3078</v>
      </c>
      <c r="E7675" s="17">
        <v>0.84538194444444403</v>
      </c>
      <c r="F7675" s="1" t="s">
        <v>13784</v>
      </c>
    </row>
    <row r="7676" spans="2:6">
      <c r="B7676" s="1" t="s">
        <v>17914</v>
      </c>
      <c r="C7676" s="1">
        <v>1</v>
      </c>
      <c r="D7676" s="1" t="s">
        <v>13753</v>
      </c>
      <c r="E7676" s="17">
        <v>0.845439814814815</v>
      </c>
      <c r="F7676" s="1" t="s">
        <v>13784</v>
      </c>
    </row>
    <row r="7677" spans="2:6">
      <c r="B7677" s="1" t="s">
        <v>17915</v>
      </c>
      <c r="C7677" s="1">
        <v>5</v>
      </c>
      <c r="D7677" s="1" t="s">
        <v>13753</v>
      </c>
      <c r="E7677" s="17">
        <v>0.84546296296296297</v>
      </c>
      <c r="F7677" s="1" t="s">
        <v>13784</v>
      </c>
    </row>
    <row r="7678" spans="2:6">
      <c r="B7678" s="1" t="s">
        <v>14324</v>
      </c>
      <c r="C7678" s="1">
        <v>1</v>
      </c>
      <c r="D7678" s="1" t="s">
        <v>3095</v>
      </c>
      <c r="E7678" s="17">
        <v>0.84552083333333306</v>
      </c>
      <c r="F7678" s="1" t="s">
        <v>13784</v>
      </c>
    </row>
    <row r="7679" spans="2:6">
      <c r="B7679" s="1" t="s">
        <v>14325</v>
      </c>
      <c r="C7679" s="1">
        <v>1</v>
      </c>
      <c r="D7679" s="1" t="s">
        <v>3095</v>
      </c>
      <c r="E7679" s="17">
        <v>0.84555555555555595</v>
      </c>
      <c r="F7679" s="1" t="s">
        <v>13784</v>
      </c>
    </row>
    <row r="7680" spans="2:6">
      <c r="B7680" s="1" t="s">
        <v>17916</v>
      </c>
      <c r="C7680" s="1">
        <v>1</v>
      </c>
      <c r="D7680" s="1" t="s">
        <v>13753</v>
      </c>
      <c r="E7680" s="17">
        <v>0.84556712962962999</v>
      </c>
      <c r="F7680" s="1" t="s">
        <v>13784</v>
      </c>
    </row>
    <row r="7681" spans="2:6">
      <c r="B7681" s="1" t="s">
        <v>17917</v>
      </c>
      <c r="C7681" s="1">
        <v>1</v>
      </c>
      <c r="D7681" s="1" t="s">
        <v>13760</v>
      </c>
      <c r="E7681" s="17">
        <v>0.84557870370370403</v>
      </c>
      <c r="F7681" s="1" t="s">
        <v>13784</v>
      </c>
    </row>
    <row r="7682" spans="2:6">
      <c r="B7682" s="1" t="s">
        <v>17909</v>
      </c>
      <c r="C7682" s="1">
        <v>1</v>
      </c>
      <c r="D7682" s="1" t="s">
        <v>3078</v>
      </c>
      <c r="E7682" s="17">
        <v>0.84561342592592603</v>
      </c>
      <c r="F7682" s="1" t="s">
        <v>13784</v>
      </c>
    </row>
    <row r="7683" spans="2:6">
      <c r="B7683" s="1" t="s">
        <v>17918</v>
      </c>
      <c r="C7683" s="1">
        <v>1</v>
      </c>
      <c r="D7683" s="1" t="s">
        <v>13753</v>
      </c>
      <c r="E7683" s="17">
        <v>0.84562499999999996</v>
      </c>
      <c r="F7683" s="1" t="s">
        <v>13784</v>
      </c>
    </row>
    <row r="7684" spans="2:6">
      <c r="B7684" s="1" t="s">
        <v>17912</v>
      </c>
      <c r="C7684" s="1">
        <v>1</v>
      </c>
      <c r="D7684" s="1" t="s">
        <v>3095</v>
      </c>
      <c r="E7684" s="17">
        <v>0.845636574074074</v>
      </c>
      <c r="F7684" s="1" t="s">
        <v>13784</v>
      </c>
    </row>
    <row r="7685" spans="2:6">
      <c r="B7685" s="1" t="s">
        <v>17919</v>
      </c>
      <c r="C7685" s="1">
        <v>1</v>
      </c>
      <c r="D7685" s="1" t="s">
        <v>13753</v>
      </c>
      <c r="E7685" s="17">
        <v>0.84564814814814804</v>
      </c>
      <c r="F7685" s="1" t="s">
        <v>13784</v>
      </c>
    </row>
    <row r="7686" spans="2:6">
      <c r="B7686" s="1" t="s">
        <v>17920</v>
      </c>
      <c r="C7686" s="1">
        <v>1</v>
      </c>
      <c r="D7686" s="1" t="s">
        <v>13760</v>
      </c>
      <c r="E7686" s="17">
        <v>0.84574074074074101</v>
      </c>
      <c r="F7686" s="1" t="s">
        <v>13784</v>
      </c>
    </row>
    <row r="7687" spans="2:6">
      <c r="B7687" s="1" t="s">
        <v>17921</v>
      </c>
      <c r="C7687" s="1">
        <v>1</v>
      </c>
      <c r="D7687" s="1" t="s">
        <v>13753</v>
      </c>
      <c r="E7687" s="17">
        <v>0.84574074074074101</v>
      </c>
      <c r="F7687" s="1" t="s">
        <v>13784</v>
      </c>
    </row>
    <row r="7688" spans="2:6">
      <c r="B7688" s="1" t="s">
        <v>17896</v>
      </c>
      <c r="C7688" s="1">
        <v>1</v>
      </c>
      <c r="D7688" s="1" t="s">
        <v>3077</v>
      </c>
      <c r="E7688" s="17">
        <v>0.84576388888888898</v>
      </c>
      <c r="F7688" s="1" t="s">
        <v>13784</v>
      </c>
    </row>
    <row r="7689" spans="2:6">
      <c r="B7689" s="1" t="s">
        <v>17922</v>
      </c>
      <c r="C7689" s="1">
        <v>1</v>
      </c>
      <c r="D7689" s="1" t="s">
        <v>13760</v>
      </c>
      <c r="E7689" s="17">
        <v>0.84578703703703695</v>
      </c>
      <c r="F7689" s="1" t="s">
        <v>13784</v>
      </c>
    </row>
    <row r="7690" spans="2:6">
      <c r="B7690" s="1" t="s">
        <v>17923</v>
      </c>
      <c r="C7690" s="1">
        <v>1</v>
      </c>
      <c r="D7690" s="1" t="s">
        <v>3076</v>
      </c>
      <c r="E7690" s="17">
        <v>0.84585648148148196</v>
      </c>
      <c r="F7690" s="1" t="s">
        <v>13784</v>
      </c>
    </row>
    <row r="7691" spans="2:6">
      <c r="B7691" s="1" t="s">
        <v>17924</v>
      </c>
      <c r="C7691" s="1">
        <v>1</v>
      </c>
      <c r="D7691" s="1" t="s">
        <v>13753</v>
      </c>
      <c r="E7691" s="17">
        <v>0.84585648148148196</v>
      </c>
      <c r="F7691" s="1" t="s">
        <v>13784</v>
      </c>
    </row>
    <row r="7692" spans="2:6">
      <c r="B7692" s="1" t="s">
        <v>17925</v>
      </c>
      <c r="C7692" s="1">
        <v>1</v>
      </c>
      <c r="D7692" s="1" t="s">
        <v>13753</v>
      </c>
      <c r="E7692" s="17">
        <v>0.84592592592592597</v>
      </c>
      <c r="F7692" s="1" t="s">
        <v>13784</v>
      </c>
    </row>
    <row r="7693" spans="2:6">
      <c r="B7693" s="1" t="s">
        <v>17926</v>
      </c>
      <c r="C7693" s="1">
        <v>2</v>
      </c>
      <c r="D7693" s="1" t="s">
        <v>13753</v>
      </c>
      <c r="E7693" s="17">
        <v>0.84593750000000001</v>
      </c>
      <c r="F7693" s="1" t="s">
        <v>13784</v>
      </c>
    </row>
    <row r="7694" spans="2:6">
      <c r="B7694" s="1" t="s">
        <v>17927</v>
      </c>
      <c r="C7694" s="1">
        <v>1</v>
      </c>
      <c r="D7694" s="1" t="s">
        <v>13687</v>
      </c>
      <c r="E7694" s="17">
        <v>0.84598379629629605</v>
      </c>
      <c r="F7694" s="1" t="s">
        <v>13784</v>
      </c>
    </row>
    <row r="7695" spans="2:6">
      <c r="B7695" s="1" t="s">
        <v>17913</v>
      </c>
      <c r="C7695" s="1">
        <v>1</v>
      </c>
      <c r="D7695" s="1" t="s">
        <v>3078</v>
      </c>
      <c r="E7695" s="17">
        <v>0.84600694444444402</v>
      </c>
      <c r="F7695" s="1" t="s">
        <v>13784</v>
      </c>
    </row>
    <row r="7696" spans="2:6">
      <c r="B7696" s="1" t="s">
        <v>17917</v>
      </c>
      <c r="C7696" s="1">
        <v>1</v>
      </c>
      <c r="D7696" s="1" t="s">
        <v>13762</v>
      </c>
      <c r="E7696" s="17">
        <v>0.84600694444444402</v>
      </c>
      <c r="F7696" s="1" t="s">
        <v>13784</v>
      </c>
    </row>
    <row r="7697" spans="2:6">
      <c r="B7697" s="1" t="s">
        <v>17928</v>
      </c>
      <c r="C7697" s="1">
        <v>1</v>
      </c>
      <c r="D7697" s="1" t="s">
        <v>13687</v>
      </c>
      <c r="E7697" s="17">
        <v>0.84606481481481499</v>
      </c>
      <c r="F7697" s="1" t="s">
        <v>13784</v>
      </c>
    </row>
    <row r="7698" spans="2:6">
      <c r="B7698" s="1" t="s">
        <v>17929</v>
      </c>
      <c r="C7698" s="1">
        <v>1</v>
      </c>
      <c r="D7698" s="1" t="s">
        <v>13753</v>
      </c>
      <c r="E7698" s="17">
        <v>0.84606481481481499</v>
      </c>
      <c r="F7698" s="1" t="s">
        <v>13784</v>
      </c>
    </row>
    <row r="7699" spans="2:6">
      <c r="B7699" s="1" t="s">
        <v>17930</v>
      </c>
      <c r="C7699" s="1">
        <v>1</v>
      </c>
      <c r="D7699" s="1" t="s">
        <v>13753</v>
      </c>
      <c r="E7699" s="17">
        <v>0.846099537037037</v>
      </c>
      <c r="F7699" s="1" t="s">
        <v>13784</v>
      </c>
    </row>
    <row r="7700" spans="2:6">
      <c r="B7700" s="1" t="s">
        <v>17915</v>
      </c>
      <c r="C7700" s="1">
        <v>5</v>
      </c>
      <c r="D7700" s="1" t="s">
        <v>3078</v>
      </c>
      <c r="E7700" s="17">
        <v>0.846099537037037</v>
      </c>
      <c r="F7700" s="1" t="s">
        <v>13784</v>
      </c>
    </row>
    <row r="7701" spans="2:6">
      <c r="B7701" s="1" t="s">
        <v>17931</v>
      </c>
      <c r="C7701" s="1">
        <v>1</v>
      </c>
      <c r="D7701" s="1" t="s">
        <v>13753</v>
      </c>
      <c r="E7701" s="17">
        <v>0.84616898148148101</v>
      </c>
      <c r="F7701" s="1" t="s">
        <v>13784</v>
      </c>
    </row>
    <row r="7702" spans="2:6">
      <c r="B7702" s="1" t="s">
        <v>17875</v>
      </c>
      <c r="C7702" s="1">
        <v>1</v>
      </c>
      <c r="D7702" s="1" t="s">
        <v>13762</v>
      </c>
      <c r="E7702" s="17">
        <v>0.84618055555555605</v>
      </c>
      <c r="F7702" s="1" t="s">
        <v>13784</v>
      </c>
    </row>
    <row r="7703" spans="2:6">
      <c r="B7703" s="1" t="s">
        <v>17932</v>
      </c>
      <c r="C7703" s="1">
        <v>1</v>
      </c>
      <c r="D7703" s="1" t="s">
        <v>3076</v>
      </c>
      <c r="E7703" s="17">
        <v>0.84620370370370401</v>
      </c>
      <c r="F7703" s="1" t="s">
        <v>13784</v>
      </c>
    </row>
    <row r="7704" spans="2:6">
      <c r="B7704" s="1" t="s">
        <v>17883</v>
      </c>
      <c r="C7704" s="1">
        <v>1</v>
      </c>
      <c r="D7704" s="1" t="s">
        <v>13746</v>
      </c>
      <c r="E7704" s="17">
        <v>0.84626157407407399</v>
      </c>
      <c r="F7704" s="1" t="s">
        <v>13784</v>
      </c>
    </row>
    <row r="7705" spans="2:6">
      <c r="B7705" s="1" t="s">
        <v>17770</v>
      </c>
      <c r="C7705" s="1">
        <v>1</v>
      </c>
      <c r="D7705" s="1" t="s">
        <v>13762</v>
      </c>
      <c r="E7705" s="17">
        <v>0.84627314814814802</v>
      </c>
      <c r="F7705" s="1" t="s">
        <v>13784</v>
      </c>
    </row>
    <row r="7706" spans="2:6">
      <c r="B7706" s="1" t="s">
        <v>17933</v>
      </c>
      <c r="C7706" s="1">
        <v>1</v>
      </c>
      <c r="D7706" s="1" t="s">
        <v>3076</v>
      </c>
      <c r="E7706" s="17">
        <v>0.84638888888888897</v>
      </c>
      <c r="F7706" s="1" t="s">
        <v>13784</v>
      </c>
    </row>
    <row r="7707" spans="2:6">
      <c r="B7707" s="1" t="s">
        <v>17914</v>
      </c>
      <c r="C7707" s="1">
        <v>1</v>
      </c>
      <c r="D7707" s="1" t="s">
        <v>3095</v>
      </c>
      <c r="E7707" s="17">
        <v>0.84644675925925905</v>
      </c>
      <c r="F7707" s="1" t="s">
        <v>13784</v>
      </c>
    </row>
    <row r="7708" spans="2:6">
      <c r="B7708" s="1" t="s">
        <v>17934</v>
      </c>
      <c r="C7708" s="1">
        <v>1</v>
      </c>
      <c r="D7708" s="1" t="s">
        <v>13753</v>
      </c>
      <c r="E7708" s="17">
        <v>0.84650462962963002</v>
      </c>
      <c r="F7708" s="1" t="s">
        <v>13784</v>
      </c>
    </row>
    <row r="7709" spans="2:6">
      <c r="B7709" s="1" t="s">
        <v>17935</v>
      </c>
      <c r="C7709" s="1">
        <v>1</v>
      </c>
      <c r="D7709" s="1" t="s">
        <v>13753</v>
      </c>
      <c r="E7709" s="17">
        <v>0.84653935185185203</v>
      </c>
      <c r="F7709" s="1" t="s">
        <v>13784</v>
      </c>
    </row>
    <row r="7710" spans="2:6">
      <c r="B7710" s="1" t="s">
        <v>17921</v>
      </c>
      <c r="C7710" s="1">
        <v>1</v>
      </c>
      <c r="D7710" s="1" t="s">
        <v>3078</v>
      </c>
      <c r="E7710" s="17">
        <v>0.84657407407407403</v>
      </c>
      <c r="F7710" s="1" t="s">
        <v>13784</v>
      </c>
    </row>
    <row r="7711" spans="2:6">
      <c r="B7711" s="1" t="s">
        <v>17898</v>
      </c>
      <c r="C7711" s="1">
        <v>1</v>
      </c>
      <c r="D7711" s="1" t="s">
        <v>3078</v>
      </c>
      <c r="E7711" s="17">
        <v>0.84666666666666701</v>
      </c>
      <c r="F7711" s="1" t="s">
        <v>13784</v>
      </c>
    </row>
    <row r="7712" spans="2:6">
      <c r="B7712" s="1" t="s">
        <v>17936</v>
      </c>
      <c r="C7712" s="1">
        <v>1</v>
      </c>
      <c r="D7712" s="1" t="s">
        <v>13687</v>
      </c>
      <c r="E7712" s="17">
        <v>0.84668981481481498</v>
      </c>
      <c r="F7712" s="1" t="s">
        <v>13784</v>
      </c>
    </row>
    <row r="7713" spans="2:6">
      <c r="B7713" s="1" t="s">
        <v>17925</v>
      </c>
      <c r="C7713" s="1">
        <v>1</v>
      </c>
      <c r="D7713" s="1" t="s">
        <v>3078</v>
      </c>
      <c r="E7713" s="17">
        <v>0.84670138888888902</v>
      </c>
      <c r="F7713" s="1" t="s">
        <v>13784</v>
      </c>
    </row>
    <row r="7714" spans="2:6">
      <c r="B7714" s="1" t="s">
        <v>17904</v>
      </c>
      <c r="C7714" s="1">
        <v>1</v>
      </c>
      <c r="D7714" s="1" t="s">
        <v>13762</v>
      </c>
      <c r="E7714" s="17">
        <v>0.84673611111111102</v>
      </c>
      <c r="F7714" s="1" t="s">
        <v>13784</v>
      </c>
    </row>
    <row r="7715" spans="2:6">
      <c r="B7715" s="1" t="s">
        <v>17918</v>
      </c>
      <c r="C7715" s="1">
        <v>1</v>
      </c>
      <c r="D7715" s="1" t="s">
        <v>3078</v>
      </c>
      <c r="E7715" s="17">
        <v>0.846793981481481</v>
      </c>
      <c r="F7715" s="1" t="s">
        <v>13784</v>
      </c>
    </row>
    <row r="7716" spans="2:6">
      <c r="B7716" s="1" t="s">
        <v>17930</v>
      </c>
      <c r="C7716" s="1">
        <v>1</v>
      </c>
      <c r="D7716" s="1" t="s">
        <v>3078</v>
      </c>
      <c r="E7716" s="17">
        <v>0.846828703703704</v>
      </c>
      <c r="F7716" s="1" t="s">
        <v>13784</v>
      </c>
    </row>
    <row r="7717" spans="2:6">
      <c r="B7717" s="1" t="s">
        <v>17903</v>
      </c>
      <c r="C7717" s="1">
        <v>1</v>
      </c>
      <c r="D7717" s="1" t="s">
        <v>13746</v>
      </c>
      <c r="E7717" s="17">
        <v>0.84693287037037002</v>
      </c>
      <c r="F7717" s="1" t="s">
        <v>13784</v>
      </c>
    </row>
    <row r="7718" spans="2:6">
      <c r="B7718" s="1" t="s">
        <v>17916</v>
      </c>
      <c r="C7718" s="1">
        <v>1</v>
      </c>
      <c r="D7718" s="1" t="s">
        <v>3077</v>
      </c>
      <c r="E7718" s="17">
        <v>0.84693287037037002</v>
      </c>
      <c r="F7718" s="1" t="s">
        <v>13784</v>
      </c>
    </row>
    <row r="7719" spans="2:6">
      <c r="B7719" s="1" t="s">
        <v>17937</v>
      </c>
      <c r="C7719" s="1">
        <v>1</v>
      </c>
      <c r="D7719" s="1" t="s">
        <v>13760</v>
      </c>
      <c r="E7719" s="17">
        <v>0.84701388888888896</v>
      </c>
      <c r="F7719" s="1" t="s">
        <v>13784</v>
      </c>
    </row>
    <row r="7720" spans="2:6">
      <c r="B7720" s="1" t="s">
        <v>17938</v>
      </c>
      <c r="C7720" s="1">
        <v>1</v>
      </c>
      <c r="D7720" s="1" t="s">
        <v>13687</v>
      </c>
      <c r="E7720" s="17">
        <v>0.84702546296296299</v>
      </c>
      <c r="F7720" s="1" t="s">
        <v>13784</v>
      </c>
    </row>
    <row r="7721" spans="2:6">
      <c r="B7721" s="1" t="s">
        <v>17939</v>
      </c>
      <c r="C7721" s="1">
        <v>1</v>
      </c>
      <c r="D7721" s="1" t="s">
        <v>13760</v>
      </c>
      <c r="E7721" s="17">
        <v>0.84707175925925904</v>
      </c>
      <c r="F7721" s="1" t="s">
        <v>13784</v>
      </c>
    </row>
    <row r="7722" spans="2:6">
      <c r="B7722" s="1" t="s">
        <v>17885</v>
      </c>
      <c r="C7722" s="1">
        <v>1</v>
      </c>
      <c r="D7722" s="1" t="s">
        <v>13746</v>
      </c>
      <c r="E7722" s="17">
        <v>0.84707175925925904</v>
      </c>
      <c r="F7722" s="1" t="s">
        <v>13784</v>
      </c>
    </row>
    <row r="7723" spans="2:6">
      <c r="B7723" s="1" t="s">
        <v>17940</v>
      </c>
      <c r="C7723" s="1">
        <v>1</v>
      </c>
      <c r="D7723" s="1" t="s">
        <v>3076</v>
      </c>
      <c r="E7723" s="17">
        <v>0.84711805555555597</v>
      </c>
      <c r="F7723" s="1" t="s">
        <v>13784</v>
      </c>
    </row>
    <row r="7724" spans="2:6">
      <c r="B7724" s="1" t="s">
        <v>17934</v>
      </c>
      <c r="C7724" s="1">
        <v>1</v>
      </c>
      <c r="D7724" s="1" t="s">
        <v>3095</v>
      </c>
      <c r="E7724" s="17">
        <v>0.84714120370370405</v>
      </c>
      <c r="F7724" s="1" t="s">
        <v>13784</v>
      </c>
    </row>
    <row r="7725" spans="2:6">
      <c r="B7725" s="1" t="s">
        <v>15489</v>
      </c>
      <c r="C7725" s="1">
        <v>1</v>
      </c>
      <c r="D7725" s="1" t="s">
        <v>13762</v>
      </c>
      <c r="E7725" s="17">
        <v>0.84715277777777798</v>
      </c>
      <c r="F7725" s="1" t="s">
        <v>13784</v>
      </c>
    </row>
    <row r="7726" spans="2:6">
      <c r="B7726" s="1" t="s">
        <v>17929</v>
      </c>
      <c r="C7726" s="1">
        <v>1</v>
      </c>
      <c r="D7726" s="1" t="s">
        <v>3078</v>
      </c>
      <c r="E7726" s="17">
        <v>0.84730324074074104</v>
      </c>
      <c r="F7726" s="1" t="s">
        <v>13784</v>
      </c>
    </row>
    <row r="7727" spans="2:6">
      <c r="B7727" s="1" t="s">
        <v>17926</v>
      </c>
      <c r="C7727" s="1">
        <v>2</v>
      </c>
      <c r="D7727" s="1" t="s">
        <v>13746</v>
      </c>
      <c r="E7727" s="17">
        <v>0.84734953703703697</v>
      </c>
      <c r="F7727" s="1" t="s">
        <v>13784</v>
      </c>
    </row>
    <row r="7728" spans="2:6">
      <c r="B7728" s="1" t="s">
        <v>17933</v>
      </c>
      <c r="C7728" s="1">
        <v>1</v>
      </c>
      <c r="D7728" s="1" t="s">
        <v>13746</v>
      </c>
      <c r="E7728" s="17">
        <v>0.84737268518518505</v>
      </c>
      <c r="F7728" s="1" t="s">
        <v>13784</v>
      </c>
    </row>
    <row r="7729" spans="2:6">
      <c r="B7729" s="1" t="s">
        <v>17941</v>
      </c>
      <c r="C7729" s="1">
        <v>1</v>
      </c>
      <c r="D7729" s="1" t="s">
        <v>13760</v>
      </c>
      <c r="E7729" s="17">
        <v>0.84738425925925898</v>
      </c>
      <c r="F7729" s="1" t="s">
        <v>13784</v>
      </c>
    </row>
    <row r="7730" spans="2:6">
      <c r="B7730" s="1" t="s">
        <v>17937</v>
      </c>
      <c r="C7730" s="1">
        <v>1</v>
      </c>
      <c r="D7730" s="1" t="s">
        <v>3095</v>
      </c>
      <c r="E7730" s="17">
        <v>0.84746527777777803</v>
      </c>
      <c r="F7730" s="1" t="s">
        <v>13784</v>
      </c>
    </row>
    <row r="7731" spans="2:6">
      <c r="B7731" s="1" t="s">
        <v>17942</v>
      </c>
      <c r="C7731" s="1">
        <v>1</v>
      </c>
      <c r="D7731" s="1" t="s">
        <v>13753</v>
      </c>
      <c r="E7731" s="17">
        <v>0.84760416666666705</v>
      </c>
      <c r="F7731" s="1" t="s">
        <v>13784</v>
      </c>
    </row>
    <row r="7732" spans="2:6">
      <c r="B7732" s="1" t="s">
        <v>17943</v>
      </c>
      <c r="C7732" s="1">
        <v>1</v>
      </c>
      <c r="D7732" s="1" t="s">
        <v>13753</v>
      </c>
      <c r="E7732" s="17">
        <v>0.84771990740740699</v>
      </c>
      <c r="F7732" s="1" t="s">
        <v>13784</v>
      </c>
    </row>
    <row r="7733" spans="2:6">
      <c r="B7733" s="1" t="s">
        <v>17944</v>
      </c>
      <c r="C7733" s="1">
        <v>1</v>
      </c>
      <c r="D7733" s="1" t="s">
        <v>13687</v>
      </c>
      <c r="E7733" s="17">
        <v>0.84780092592592604</v>
      </c>
      <c r="F7733" s="1" t="s">
        <v>13784</v>
      </c>
    </row>
    <row r="7734" spans="2:6">
      <c r="B7734" s="1" t="s">
        <v>17945</v>
      </c>
      <c r="C7734" s="1">
        <v>1</v>
      </c>
      <c r="D7734" s="1" t="s">
        <v>13753</v>
      </c>
      <c r="E7734" s="17">
        <v>0.84784722222222197</v>
      </c>
      <c r="F7734" s="1" t="s">
        <v>13784</v>
      </c>
    </row>
    <row r="7735" spans="2:6">
      <c r="B7735" s="1" t="s">
        <v>17922</v>
      </c>
      <c r="C7735" s="1">
        <v>1</v>
      </c>
      <c r="D7735" s="1" t="s">
        <v>13746</v>
      </c>
      <c r="E7735" s="17">
        <v>0.84787037037037005</v>
      </c>
      <c r="F7735" s="1" t="s">
        <v>13784</v>
      </c>
    </row>
    <row r="7736" spans="2:6">
      <c r="B7736" s="1" t="s">
        <v>17946</v>
      </c>
      <c r="C7736" s="1">
        <v>1</v>
      </c>
      <c r="D7736" s="1" t="s">
        <v>13687</v>
      </c>
      <c r="E7736" s="17">
        <v>0.84788194444444398</v>
      </c>
      <c r="F7736" s="1" t="s">
        <v>13784</v>
      </c>
    </row>
    <row r="7737" spans="2:6">
      <c r="B7737" s="1" t="s">
        <v>17947</v>
      </c>
      <c r="C7737" s="1">
        <v>1</v>
      </c>
      <c r="D7737" s="1" t="s">
        <v>13753</v>
      </c>
      <c r="E7737" s="17">
        <v>0.84791666666666698</v>
      </c>
      <c r="F7737" s="1" t="s">
        <v>13784</v>
      </c>
    </row>
    <row r="7738" spans="2:6">
      <c r="B7738" s="1" t="s">
        <v>17948</v>
      </c>
      <c r="C7738" s="1">
        <v>1</v>
      </c>
      <c r="D7738" s="1" t="s">
        <v>13753</v>
      </c>
      <c r="E7738" s="17">
        <v>0.84793981481481495</v>
      </c>
      <c r="F7738" s="1" t="s">
        <v>13784</v>
      </c>
    </row>
    <row r="7739" spans="2:6">
      <c r="B7739" s="1" t="s">
        <v>17949</v>
      </c>
      <c r="C7739" s="1">
        <v>1</v>
      </c>
      <c r="D7739" s="1" t="s">
        <v>13760</v>
      </c>
      <c r="E7739" s="17">
        <v>0.84804398148148197</v>
      </c>
      <c r="F7739" s="1" t="s">
        <v>13784</v>
      </c>
    </row>
    <row r="7740" spans="2:6">
      <c r="B7740" s="1" t="s">
        <v>17950</v>
      </c>
      <c r="C7740" s="1">
        <v>1</v>
      </c>
      <c r="D7740" s="1" t="s">
        <v>13753</v>
      </c>
      <c r="E7740" s="17">
        <v>0.84810185185185205</v>
      </c>
      <c r="F7740" s="1" t="s">
        <v>13784</v>
      </c>
    </row>
    <row r="7741" spans="2:6">
      <c r="B7741" s="1" t="s">
        <v>17944</v>
      </c>
      <c r="C7741" s="1">
        <v>1</v>
      </c>
      <c r="D7741" s="1" t="s">
        <v>3095</v>
      </c>
      <c r="E7741" s="17">
        <v>0.848252314814815</v>
      </c>
      <c r="F7741" s="1" t="s">
        <v>13784</v>
      </c>
    </row>
    <row r="7742" spans="2:6">
      <c r="B7742" s="1" t="s">
        <v>17951</v>
      </c>
      <c r="C7742" s="1">
        <v>1</v>
      </c>
      <c r="D7742" s="1" t="s">
        <v>13753</v>
      </c>
      <c r="E7742" s="17">
        <v>0.84832175925925901</v>
      </c>
      <c r="F7742" s="1" t="s">
        <v>13784</v>
      </c>
    </row>
    <row r="7743" spans="2:6">
      <c r="B7743" s="1" t="s">
        <v>17952</v>
      </c>
      <c r="C7743" s="1">
        <v>2</v>
      </c>
      <c r="D7743" s="1" t="s">
        <v>13760</v>
      </c>
      <c r="E7743" s="17">
        <v>0.84844907407407399</v>
      </c>
      <c r="F7743" s="1" t="s">
        <v>13784</v>
      </c>
    </row>
    <row r="7744" spans="2:6">
      <c r="B7744" s="1" t="s">
        <v>17932</v>
      </c>
      <c r="C7744" s="1">
        <v>1</v>
      </c>
      <c r="D7744" s="1" t="s">
        <v>13746</v>
      </c>
      <c r="E7744" s="17">
        <v>0.84849537037037004</v>
      </c>
      <c r="F7744" s="1" t="s">
        <v>13784</v>
      </c>
    </row>
    <row r="7745" spans="2:6">
      <c r="B7745" s="1" t="s">
        <v>17890</v>
      </c>
      <c r="C7745" s="1">
        <v>2</v>
      </c>
      <c r="D7745" s="1" t="s">
        <v>13762</v>
      </c>
      <c r="E7745" s="17">
        <v>0.84850694444444397</v>
      </c>
      <c r="F7745" s="1" t="s">
        <v>13784</v>
      </c>
    </row>
    <row r="7746" spans="2:6">
      <c r="B7746" s="1" t="s">
        <v>17953</v>
      </c>
      <c r="C7746" s="1">
        <v>1</v>
      </c>
      <c r="D7746" s="1" t="s">
        <v>13753</v>
      </c>
      <c r="E7746" s="17">
        <v>0.84858796296296302</v>
      </c>
      <c r="F7746" s="1" t="s">
        <v>13784</v>
      </c>
    </row>
    <row r="7747" spans="2:6">
      <c r="B7747" s="1" t="s">
        <v>17938</v>
      </c>
      <c r="C7747" s="1">
        <v>1</v>
      </c>
      <c r="D7747" s="1" t="s">
        <v>3078</v>
      </c>
      <c r="E7747" s="17">
        <v>0.84891203703703699</v>
      </c>
      <c r="F7747" s="1" t="s">
        <v>13784</v>
      </c>
    </row>
    <row r="7748" spans="2:6">
      <c r="B7748" s="1" t="s">
        <v>17901</v>
      </c>
      <c r="C7748" s="1">
        <v>1</v>
      </c>
      <c r="D7748" s="1" t="s">
        <v>3077</v>
      </c>
      <c r="E7748" s="17">
        <v>0.84913194444444395</v>
      </c>
      <c r="F7748" s="1" t="s">
        <v>13784</v>
      </c>
    </row>
    <row r="7749" spans="2:6">
      <c r="B7749" s="1" t="s">
        <v>17954</v>
      </c>
      <c r="C7749" s="1">
        <v>1</v>
      </c>
      <c r="D7749" s="1" t="s">
        <v>13760</v>
      </c>
      <c r="E7749" s="17">
        <v>0.849178240740741</v>
      </c>
      <c r="F7749" s="1" t="s">
        <v>13784</v>
      </c>
    </row>
    <row r="7750" spans="2:6">
      <c r="B7750" s="1" t="s">
        <v>17955</v>
      </c>
      <c r="C7750" s="1">
        <v>1</v>
      </c>
      <c r="D7750" s="1" t="s">
        <v>13753</v>
      </c>
      <c r="E7750" s="17">
        <v>0.84922453703703704</v>
      </c>
      <c r="F7750" s="1" t="s">
        <v>13784</v>
      </c>
    </row>
    <row r="7751" spans="2:6">
      <c r="B7751" s="1" t="s">
        <v>17956</v>
      </c>
      <c r="C7751" s="1">
        <v>1</v>
      </c>
      <c r="D7751" s="1" t="s">
        <v>3077</v>
      </c>
      <c r="E7751" s="17">
        <v>0.84924768518518501</v>
      </c>
      <c r="F7751" s="1" t="s">
        <v>13784</v>
      </c>
    </row>
    <row r="7752" spans="2:6">
      <c r="B7752" s="1" t="s">
        <v>17948</v>
      </c>
      <c r="C7752" s="1">
        <v>1</v>
      </c>
      <c r="D7752" s="1" t="s">
        <v>3095</v>
      </c>
      <c r="E7752" s="17">
        <v>0.84935185185185202</v>
      </c>
      <c r="F7752" s="1" t="s">
        <v>13784</v>
      </c>
    </row>
    <row r="7753" spans="2:6">
      <c r="B7753" s="1" t="s">
        <v>17336</v>
      </c>
      <c r="C7753" s="1">
        <v>1</v>
      </c>
      <c r="D7753" s="1" t="s">
        <v>13746</v>
      </c>
      <c r="E7753" s="17">
        <v>0.84947916666666701</v>
      </c>
      <c r="F7753" s="1" t="s">
        <v>13784</v>
      </c>
    </row>
    <row r="7754" spans="2:6">
      <c r="B7754" s="1" t="s">
        <v>16121</v>
      </c>
      <c r="C7754" s="1">
        <v>1</v>
      </c>
      <c r="D7754" s="1" t="s">
        <v>3095</v>
      </c>
      <c r="E7754" s="17">
        <v>0.84956018518518495</v>
      </c>
      <c r="F7754" s="1" t="s">
        <v>13784</v>
      </c>
    </row>
    <row r="7755" spans="2:6">
      <c r="B7755" s="1" t="s">
        <v>13890</v>
      </c>
      <c r="C7755" s="1">
        <v>1</v>
      </c>
      <c r="D7755" s="1" t="s">
        <v>3095</v>
      </c>
      <c r="E7755" s="17">
        <v>0.84959490740740695</v>
      </c>
      <c r="F7755" s="1" t="s">
        <v>13784</v>
      </c>
    </row>
    <row r="7756" spans="2:6">
      <c r="B7756" s="1" t="s">
        <v>17950</v>
      </c>
      <c r="C7756" s="1">
        <v>1</v>
      </c>
      <c r="D7756" s="1" t="s">
        <v>3077</v>
      </c>
      <c r="E7756" s="17">
        <v>0.84966435185185196</v>
      </c>
      <c r="F7756" s="1" t="s">
        <v>13784</v>
      </c>
    </row>
    <row r="7757" spans="2:6">
      <c r="B7757" s="1" t="s">
        <v>17911</v>
      </c>
      <c r="C7757" s="1">
        <v>1</v>
      </c>
      <c r="D7757" s="1" t="s">
        <v>13746</v>
      </c>
      <c r="E7757" s="17">
        <v>0.84972222222222205</v>
      </c>
      <c r="F7757" s="1" t="s">
        <v>13784</v>
      </c>
    </row>
    <row r="7758" spans="2:6">
      <c r="B7758" s="1" t="s">
        <v>17957</v>
      </c>
      <c r="C7758" s="1">
        <v>1</v>
      </c>
      <c r="D7758" s="1" t="s">
        <v>13753</v>
      </c>
      <c r="E7758" s="17">
        <v>0.84974537037037001</v>
      </c>
      <c r="F7758" s="1" t="s">
        <v>13784</v>
      </c>
    </row>
    <row r="7759" spans="2:6">
      <c r="B7759" s="1" t="s">
        <v>17905</v>
      </c>
      <c r="C7759" s="1">
        <v>1</v>
      </c>
      <c r="D7759" s="1" t="s">
        <v>3078</v>
      </c>
      <c r="E7759" s="17">
        <v>0.84976851851851898</v>
      </c>
      <c r="F7759" s="1" t="s">
        <v>13784</v>
      </c>
    </row>
    <row r="7760" spans="2:6">
      <c r="B7760" s="1" t="s">
        <v>17958</v>
      </c>
      <c r="C7760" s="1">
        <v>1</v>
      </c>
      <c r="D7760" s="1" t="s">
        <v>13753</v>
      </c>
      <c r="E7760" s="17">
        <v>0.84980324074074098</v>
      </c>
      <c r="F7760" s="1" t="s">
        <v>13784</v>
      </c>
    </row>
    <row r="7761" spans="2:6">
      <c r="B7761" s="1" t="s">
        <v>17959</v>
      </c>
      <c r="C7761" s="1">
        <v>1</v>
      </c>
      <c r="D7761" s="1" t="s">
        <v>13753</v>
      </c>
      <c r="E7761" s="17">
        <v>0.84981481481481502</v>
      </c>
      <c r="F7761" s="1" t="s">
        <v>13784</v>
      </c>
    </row>
    <row r="7762" spans="2:6">
      <c r="B7762" s="1" t="s">
        <v>17927</v>
      </c>
      <c r="C7762" s="1">
        <v>1</v>
      </c>
      <c r="D7762" s="1" t="s">
        <v>13746</v>
      </c>
      <c r="E7762" s="17">
        <v>0.84986111111111096</v>
      </c>
      <c r="F7762" s="1" t="s">
        <v>13784</v>
      </c>
    </row>
    <row r="7763" spans="2:6">
      <c r="B7763" s="1" t="s">
        <v>17616</v>
      </c>
      <c r="C7763" s="1">
        <v>1</v>
      </c>
      <c r="D7763" s="1" t="s">
        <v>3095</v>
      </c>
      <c r="E7763" s="17">
        <v>0.849907407407407</v>
      </c>
      <c r="F7763" s="1" t="s">
        <v>13784</v>
      </c>
    </row>
    <row r="7764" spans="2:6">
      <c r="B7764" s="1" t="s">
        <v>17960</v>
      </c>
      <c r="C7764" s="1">
        <v>1</v>
      </c>
      <c r="D7764" s="1" t="s">
        <v>13753</v>
      </c>
      <c r="E7764" s="17">
        <v>0.84996527777777797</v>
      </c>
      <c r="F7764" s="1" t="s">
        <v>13784</v>
      </c>
    </row>
    <row r="7765" spans="2:6">
      <c r="B7765" s="1" t="s">
        <v>17961</v>
      </c>
      <c r="C7765" s="1">
        <v>1</v>
      </c>
      <c r="D7765" s="1" t="s">
        <v>13760</v>
      </c>
      <c r="E7765" s="17">
        <v>0.85012731481481496</v>
      </c>
      <c r="F7765" s="1" t="s">
        <v>13784</v>
      </c>
    </row>
    <row r="7766" spans="2:6">
      <c r="B7766" s="1" t="s">
        <v>17962</v>
      </c>
      <c r="C7766" s="1">
        <v>1</v>
      </c>
      <c r="D7766" s="1" t="s">
        <v>13753</v>
      </c>
      <c r="E7766" s="17">
        <v>0.85037037037037</v>
      </c>
      <c r="F7766" s="1" t="s">
        <v>13784</v>
      </c>
    </row>
    <row r="7767" spans="2:6">
      <c r="B7767" s="1" t="s">
        <v>17958</v>
      </c>
      <c r="C7767" s="1">
        <v>1</v>
      </c>
      <c r="D7767" s="1" t="s">
        <v>3078</v>
      </c>
      <c r="E7767" s="17">
        <v>0.850405092592593</v>
      </c>
      <c r="F7767" s="1" t="s">
        <v>13784</v>
      </c>
    </row>
    <row r="7768" spans="2:6">
      <c r="B7768" s="1" t="s">
        <v>17892</v>
      </c>
      <c r="C7768" s="1">
        <v>1</v>
      </c>
      <c r="D7768" s="1" t="s">
        <v>13746</v>
      </c>
      <c r="E7768" s="17">
        <v>0.85042824074074097</v>
      </c>
      <c r="F7768" s="1" t="s">
        <v>13784</v>
      </c>
    </row>
    <row r="7769" spans="2:6">
      <c r="B7769" s="1" t="s">
        <v>15418</v>
      </c>
      <c r="C7769" s="1">
        <v>1</v>
      </c>
      <c r="D7769" s="1" t="s">
        <v>13746</v>
      </c>
      <c r="E7769" s="17">
        <v>0.85047453703703701</v>
      </c>
      <c r="F7769" s="1" t="s">
        <v>13784</v>
      </c>
    </row>
    <row r="7770" spans="2:6">
      <c r="B7770" s="1" t="s">
        <v>17960</v>
      </c>
      <c r="C7770" s="1">
        <v>1</v>
      </c>
      <c r="D7770" s="1" t="s">
        <v>3078</v>
      </c>
      <c r="E7770" s="17">
        <v>0.850833333333333</v>
      </c>
      <c r="F7770" s="1" t="s">
        <v>13784</v>
      </c>
    </row>
    <row r="7771" spans="2:6">
      <c r="B7771" s="1" t="s">
        <v>17897</v>
      </c>
      <c r="C7771" s="1">
        <v>1</v>
      </c>
      <c r="D7771" s="1" t="s">
        <v>3095</v>
      </c>
      <c r="E7771" s="17">
        <v>0.85091435185185205</v>
      </c>
      <c r="F7771" s="1" t="s">
        <v>13784</v>
      </c>
    </row>
    <row r="7772" spans="2:6">
      <c r="B7772" s="1" t="s">
        <v>17961</v>
      </c>
      <c r="C7772" s="1">
        <v>1</v>
      </c>
      <c r="D7772" s="1" t="s">
        <v>3078</v>
      </c>
      <c r="E7772" s="17">
        <v>0.85092592592592597</v>
      </c>
      <c r="F7772" s="1" t="s">
        <v>13784</v>
      </c>
    </row>
    <row r="7773" spans="2:6">
      <c r="B7773" s="1" t="s">
        <v>17963</v>
      </c>
      <c r="C7773" s="1">
        <v>5</v>
      </c>
      <c r="D7773" s="1" t="s">
        <v>13753</v>
      </c>
      <c r="E7773" s="17">
        <v>0.85101851851851895</v>
      </c>
      <c r="F7773" s="1" t="s">
        <v>13784</v>
      </c>
    </row>
    <row r="7774" spans="2:6">
      <c r="B7774" s="1" t="s">
        <v>17964</v>
      </c>
      <c r="C7774" s="1">
        <v>1</v>
      </c>
      <c r="D7774" s="1" t="s">
        <v>3076</v>
      </c>
      <c r="E7774" s="17">
        <v>0.851064814814815</v>
      </c>
      <c r="F7774" s="1" t="s">
        <v>13784</v>
      </c>
    </row>
    <row r="7775" spans="2:6">
      <c r="B7775" s="1" t="s">
        <v>17965</v>
      </c>
      <c r="C7775" s="1">
        <v>1</v>
      </c>
      <c r="D7775" s="1" t="s">
        <v>3076</v>
      </c>
      <c r="E7775" s="17">
        <v>0.85111111111111104</v>
      </c>
      <c r="F7775" s="1" t="s">
        <v>13784</v>
      </c>
    </row>
    <row r="7776" spans="2:6">
      <c r="B7776" s="1" t="s">
        <v>17966</v>
      </c>
      <c r="C7776" s="1">
        <v>2</v>
      </c>
      <c r="D7776" s="1" t="s">
        <v>13753</v>
      </c>
      <c r="E7776" s="17">
        <v>0.85115740740740697</v>
      </c>
      <c r="F7776" s="1" t="s">
        <v>13784</v>
      </c>
    </row>
    <row r="7777" spans="2:6">
      <c r="B7777" s="1" t="s">
        <v>17959</v>
      </c>
      <c r="C7777" s="1">
        <v>1</v>
      </c>
      <c r="D7777" s="1" t="s">
        <v>3077</v>
      </c>
      <c r="E7777" s="17">
        <v>0.85118055555555605</v>
      </c>
      <c r="F7777" s="1" t="s">
        <v>13784</v>
      </c>
    </row>
    <row r="7778" spans="2:6">
      <c r="B7778" s="1" t="s">
        <v>17967</v>
      </c>
      <c r="C7778" s="1">
        <v>1</v>
      </c>
      <c r="D7778" s="1" t="s">
        <v>13753</v>
      </c>
      <c r="E7778" s="17">
        <v>0.85120370370370402</v>
      </c>
      <c r="F7778" s="1" t="s">
        <v>13784</v>
      </c>
    </row>
    <row r="7779" spans="2:6">
      <c r="B7779" s="1" t="s">
        <v>17968</v>
      </c>
      <c r="C7779" s="1">
        <v>2</v>
      </c>
      <c r="D7779" s="1" t="s">
        <v>13760</v>
      </c>
      <c r="E7779" s="17">
        <v>0.85131944444444396</v>
      </c>
      <c r="F7779" s="1" t="s">
        <v>13784</v>
      </c>
    </row>
    <row r="7780" spans="2:6">
      <c r="B7780" s="1" t="s">
        <v>17969</v>
      </c>
      <c r="C7780" s="1">
        <v>1</v>
      </c>
      <c r="D7780" s="1" t="s">
        <v>13753</v>
      </c>
      <c r="E7780" s="17">
        <v>0.85134259259259304</v>
      </c>
      <c r="F7780" s="1" t="s">
        <v>13784</v>
      </c>
    </row>
    <row r="7781" spans="2:6">
      <c r="B7781" s="1" t="s">
        <v>17970</v>
      </c>
      <c r="C7781" s="1">
        <v>1</v>
      </c>
      <c r="D7781" s="1" t="s">
        <v>13753</v>
      </c>
      <c r="E7781" s="17">
        <v>0.85153935185185203</v>
      </c>
      <c r="F7781" s="1" t="s">
        <v>13784</v>
      </c>
    </row>
    <row r="7782" spans="2:6">
      <c r="B7782" s="1" t="s">
        <v>17971</v>
      </c>
      <c r="C7782" s="1">
        <v>1</v>
      </c>
      <c r="D7782" s="1" t="s">
        <v>13753</v>
      </c>
      <c r="E7782" s="17">
        <v>0.8515625</v>
      </c>
      <c r="F7782" s="1" t="s">
        <v>13784</v>
      </c>
    </row>
    <row r="7783" spans="2:6">
      <c r="B7783" s="1" t="s">
        <v>17968</v>
      </c>
      <c r="C7783" s="1">
        <v>1</v>
      </c>
      <c r="D7783" s="1" t="s">
        <v>3077</v>
      </c>
      <c r="E7783" s="17">
        <v>0.85160879629629604</v>
      </c>
      <c r="F7783" s="1" t="s">
        <v>13784</v>
      </c>
    </row>
    <row r="7784" spans="2:6">
      <c r="B7784" s="1" t="s">
        <v>17951</v>
      </c>
      <c r="C7784" s="1">
        <v>1</v>
      </c>
      <c r="D7784" s="1" t="s">
        <v>13762</v>
      </c>
      <c r="E7784" s="17">
        <v>0.85162037037036997</v>
      </c>
      <c r="F7784" s="1" t="s">
        <v>13784</v>
      </c>
    </row>
    <row r="7785" spans="2:6">
      <c r="B7785" s="1" t="s">
        <v>17972</v>
      </c>
      <c r="C7785" s="1">
        <v>2</v>
      </c>
      <c r="D7785" s="1" t="s">
        <v>13753</v>
      </c>
      <c r="E7785" s="17">
        <v>0.85164351851851805</v>
      </c>
      <c r="F7785" s="1" t="s">
        <v>13784</v>
      </c>
    </row>
    <row r="7786" spans="2:6">
      <c r="B7786" s="1" t="s">
        <v>17973</v>
      </c>
      <c r="C7786" s="1">
        <v>1</v>
      </c>
      <c r="D7786" s="1" t="s">
        <v>13753</v>
      </c>
      <c r="E7786" s="17">
        <v>0.85167824074074105</v>
      </c>
      <c r="F7786" s="1" t="s">
        <v>13784</v>
      </c>
    </row>
    <row r="7787" spans="2:6">
      <c r="B7787" s="1" t="s">
        <v>17965</v>
      </c>
      <c r="C7787" s="1">
        <v>1</v>
      </c>
      <c r="D7787" s="1" t="s">
        <v>3078</v>
      </c>
      <c r="E7787" s="17">
        <v>0.85170138888888902</v>
      </c>
      <c r="F7787" s="1" t="s">
        <v>13784</v>
      </c>
    </row>
    <row r="7788" spans="2:6">
      <c r="B7788" s="1" t="s">
        <v>17974</v>
      </c>
      <c r="C7788" s="1">
        <v>1</v>
      </c>
      <c r="D7788" s="1" t="s">
        <v>3076</v>
      </c>
      <c r="E7788" s="17">
        <v>0.85172453703703699</v>
      </c>
      <c r="F7788" s="1" t="s">
        <v>13784</v>
      </c>
    </row>
    <row r="7789" spans="2:6">
      <c r="B7789" s="1" t="s">
        <v>17975</v>
      </c>
      <c r="C7789" s="1">
        <v>1</v>
      </c>
      <c r="D7789" s="1" t="s">
        <v>13753</v>
      </c>
      <c r="E7789" s="17">
        <v>0.85173611111111103</v>
      </c>
      <c r="F7789" s="1" t="s">
        <v>13784</v>
      </c>
    </row>
    <row r="7790" spans="2:6">
      <c r="B7790" s="1" t="s">
        <v>17976</v>
      </c>
      <c r="C7790" s="1">
        <v>1</v>
      </c>
      <c r="D7790" s="1" t="s">
        <v>13760</v>
      </c>
      <c r="E7790" s="17">
        <v>0.85173611111111103</v>
      </c>
      <c r="F7790" s="1" t="s">
        <v>13784</v>
      </c>
    </row>
    <row r="7791" spans="2:6">
      <c r="B7791" s="1" t="s">
        <v>17977</v>
      </c>
      <c r="C7791" s="1">
        <v>1</v>
      </c>
      <c r="D7791" s="1" t="s">
        <v>13753</v>
      </c>
      <c r="E7791" s="17">
        <v>0.85177083333333303</v>
      </c>
      <c r="F7791" s="1" t="s">
        <v>13784</v>
      </c>
    </row>
    <row r="7792" spans="2:6">
      <c r="B7792" s="1" t="s">
        <v>17978</v>
      </c>
      <c r="C7792" s="1">
        <v>1</v>
      </c>
      <c r="D7792" s="1" t="s">
        <v>13753</v>
      </c>
      <c r="E7792" s="17">
        <v>0.85180555555555604</v>
      </c>
      <c r="F7792" s="1" t="s">
        <v>13784</v>
      </c>
    </row>
    <row r="7793" spans="2:6">
      <c r="B7793" s="1" t="s">
        <v>17979</v>
      </c>
      <c r="C7793" s="1">
        <v>1</v>
      </c>
      <c r="D7793" s="1" t="s">
        <v>13753</v>
      </c>
      <c r="E7793" s="17">
        <v>0.85184027777777804</v>
      </c>
      <c r="F7793" s="1" t="s">
        <v>13784</v>
      </c>
    </row>
    <row r="7794" spans="2:6">
      <c r="B7794" s="1" t="s">
        <v>17980</v>
      </c>
      <c r="C7794" s="1">
        <v>1</v>
      </c>
      <c r="D7794" s="1" t="s">
        <v>13753</v>
      </c>
      <c r="E7794" s="17">
        <v>0.85186342592592601</v>
      </c>
      <c r="F7794" s="1" t="s">
        <v>13784</v>
      </c>
    </row>
    <row r="7795" spans="2:6">
      <c r="B7795" s="1" t="s">
        <v>17981</v>
      </c>
      <c r="C7795" s="1">
        <v>1</v>
      </c>
      <c r="D7795" s="1" t="s">
        <v>13753</v>
      </c>
      <c r="E7795" s="17">
        <v>0.85197916666666695</v>
      </c>
      <c r="F7795" s="1" t="s">
        <v>13784</v>
      </c>
    </row>
    <row r="7796" spans="2:6">
      <c r="B7796" s="1" t="s">
        <v>17962</v>
      </c>
      <c r="C7796" s="1">
        <v>1</v>
      </c>
      <c r="D7796" s="1" t="s">
        <v>13762</v>
      </c>
      <c r="E7796" s="17">
        <v>0.85199074074074099</v>
      </c>
      <c r="F7796" s="1" t="s">
        <v>13784</v>
      </c>
    </row>
    <row r="7797" spans="2:6">
      <c r="B7797" s="1" t="s">
        <v>16625</v>
      </c>
      <c r="C7797" s="1">
        <v>1</v>
      </c>
      <c r="D7797" s="1" t="s">
        <v>3095</v>
      </c>
      <c r="E7797" s="17">
        <v>0.852025462962963</v>
      </c>
      <c r="F7797" s="1" t="s">
        <v>13784</v>
      </c>
    </row>
    <row r="7798" spans="2:6">
      <c r="B7798" s="1" t="s">
        <v>17982</v>
      </c>
      <c r="C7798" s="1">
        <v>1</v>
      </c>
      <c r="D7798" s="1" t="s">
        <v>13760</v>
      </c>
      <c r="E7798" s="17">
        <v>0.85210648148148105</v>
      </c>
      <c r="F7798" s="1" t="s">
        <v>13784</v>
      </c>
    </row>
    <row r="7799" spans="2:6">
      <c r="B7799" s="1" t="s">
        <v>17983</v>
      </c>
      <c r="C7799" s="1">
        <v>2</v>
      </c>
      <c r="D7799" s="1" t="s">
        <v>13753</v>
      </c>
      <c r="E7799" s="17">
        <v>0.85219907407407403</v>
      </c>
      <c r="F7799" s="1" t="s">
        <v>13784</v>
      </c>
    </row>
    <row r="7800" spans="2:6">
      <c r="B7800" s="1" t="s">
        <v>17984</v>
      </c>
      <c r="C7800" s="1">
        <v>1</v>
      </c>
      <c r="D7800" s="1" t="s">
        <v>13753</v>
      </c>
      <c r="E7800" s="17">
        <v>0.85232638888888901</v>
      </c>
      <c r="F7800" s="1" t="s">
        <v>13784</v>
      </c>
    </row>
    <row r="7801" spans="2:6">
      <c r="B7801" s="1" t="s">
        <v>17614</v>
      </c>
      <c r="C7801" s="1">
        <v>1</v>
      </c>
      <c r="D7801" s="1" t="s">
        <v>13746</v>
      </c>
      <c r="E7801" s="17">
        <v>0.85236111111111101</v>
      </c>
      <c r="F7801" s="1" t="s">
        <v>13784</v>
      </c>
    </row>
    <row r="7802" spans="2:6">
      <c r="B7802" s="1" t="s">
        <v>16946</v>
      </c>
      <c r="C7802" s="1">
        <v>1</v>
      </c>
      <c r="D7802" s="1" t="s">
        <v>13746</v>
      </c>
      <c r="E7802" s="17">
        <v>0.85238425925925898</v>
      </c>
      <c r="F7802" s="1" t="s">
        <v>13784</v>
      </c>
    </row>
    <row r="7803" spans="2:6">
      <c r="B7803" s="1" t="s">
        <v>17974</v>
      </c>
      <c r="C7803" s="1">
        <v>1</v>
      </c>
      <c r="D7803" s="1" t="s">
        <v>13762</v>
      </c>
      <c r="E7803" s="17">
        <v>0.852523148148148</v>
      </c>
      <c r="F7803" s="1" t="s">
        <v>13784</v>
      </c>
    </row>
    <row r="7804" spans="2:6">
      <c r="B7804" s="1" t="s">
        <v>17985</v>
      </c>
      <c r="C7804" s="1">
        <v>1</v>
      </c>
      <c r="D7804" s="1" t="s">
        <v>13753</v>
      </c>
      <c r="E7804" s="17">
        <v>0.85253472222222204</v>
      </c>
      <c r="F7804" s="1" t="s">
        <v>13784</v>
      </c>
    </row>
    <row r="7805" spans="2:6">
      <c r="B7805" s="1" t="s">
        <v>17765</v>
      </c>
      <c r="C7805" s="1">
        <v>1</v>
      </c>
      <c r="D7805" s="1" t="s">
        <v>3078</v>
      </c>
      <c r="E7805" s="17">
        <v>0.85253472222222204</v>
      </c>
      <c r="F7805" s="1" t="s">
        <v>13784</v>
      </c>
    </row>
    <row r="7806" spans="2:6">
      <c r="B7806" s="1" t="s">
        <v>14723</v>
      </c>
      <c r="C7806" s="1">
        <v>1</v>
      </c>
      <c r="D7806" s="1" t="s">
        <v>13762</v>
      </c>
      <c r="E7806" s="17">
        <v>0.85258101851851897</v>
      </c>
      <c r="F7806" s="1" t="s">
        <v>13784</v>
      </c>
    </row>
    <row r="7807" spans="2:6">
      <c r="B7807" s="1" t="s">
        <v>17972</v>
      </c>
      <c r="C7807" s="1">
        <v>1</v>
      </c>
      <c r="D7807" s="1" t="s">
        <v>13762</v>
      </c>
      <c r="E7807" s="17">
        <v>0.85282407407407401</v>
      </c>
      <c r="F7807" s="1" t="s">
        <v>13784</v>
      </c>
    </row>
    <row r="7808" spans="2:6">
      <c r="B7808" s="1" t="s">
        <v>17986</v>
      </c>
      <c r="C7808" s="1">
        <v>1</v>
      </c>
      <c r="D7808" s="1" t="s">
        <v>13760</v>
      </c>
      <c r="E7808" s="17">
        <v>0.85297453703703696</v>
      </c>
      <c r="F7808" s="1" t="s">
        <v>13784</v>
      </c>
    </row>
    <row r="7809" spans="2:6">
      <c r="B7809" s="1" t="s">
        <v>17987</v>
      </c>
      <c r="C7809" s="1">
        <v>1</v>
      </c>
      <c r="D7809" s="1" t="s">
        <v>13753</v>
      </c>
      <c r="E7809" s="17">
        <v>0.85322916666666704</v>
      </c>
      <c r="F7809" s="1" t="s">
        <v>13784</v>
      </c>
    </row>
    <row r="7810" spans="2:6">
      <c r="B7810" s="1" t="s">
        <v>17988</v>
      </c>
      <c r="C7810" s="1">
        <v>1</v>
      </c>
      <c r="D7810" s="1" t="s">
        <v>13753</v>
      </c>
      <c r="E7810" s="17">
        <v>0.853252314814815</v>
      </c>
      <c r="F7810" s="1" t="s">
        <v>13784</v>
      </c>
    </row>
    <row r="7811" spans="2:6">
      <c r="B7811" s="1" t="s">
        <v>17986</v>
      </c>
      <c r="C7811" s="1">
        <v>1</v>
      </c>
      <c r="D7811" s="1" t="s">
        <v>3077</v>
      </c>
      <c r="E7811" s="17">
        <v>0.853252314814815</v>
      </c>
      <c r="F7811" s="1" t="s">
        <v>13784</v>
      </c>
    </row>
    <row r="7812" spans="2:6">
      <c r="B7812" s="1" t="s">
        <v>17989</v>
      </c>
      <c r="C7812" s="1">
        <v>5</v>
      </c>
      <c r="D7812" s="1" t="s">
        <v>13753</v>
      </c>
      <c r="E7812" s="17">
        <v>0.85332175925925902</v>
      </c>
      <c r="F7812" s="1" t="s">
        <v>13784</v>
      </c>
    </row>
    <row r="7813" spans="2:6">
      <c r="B7813" s="1" t="s">
        <v>17967</v>
      </c>
      <c r="C7813" s="1">
        <v>1</v>
      </c>
      <c r="D7813" s="1" t="s">
        <v>13746</v>
      </c>
      <c r="E7813" s="17">
        <v>0.85335648148148102</v>
      </c>
      <c r="F7813" s="1" t="s">
        <v>13784</v>
      </c>
    </row>
    <row r="7814" spans="2:6">
      <c r="B7814" s="1" t="s">
        <v>17985</v>
      </c>
      <c r="C7814" s="1">
        <v>1</v>
      </c>
      <c r="D7814" s="1" t="s">
        <v>3095</v>
      </c>
      <c r="E7814" s="17">
        <v>0.85335648148148102</v>
      </c>
      <c r="F7814" s="1" t="s">
        <v>13784</v>
      </c>
    </row>
    <row r="7815" spans="2:6">
      <c r="B7815" s="1" t="s">
        <v>17990</v>
      </c>
      <c r="C7815" s="1">
        <v>1</v>
      </c>
      <c r="D7815" s="1" t="s">
        <v>13753</v>
      </c>
      <c r="E7815" s="17">
        <v>0.85342592592592603</v>
      </c>
      <c r="F7815" s="1" t="s">
        <v>13784</v>
      </c>
    </row>
    <row r="7816" spans="2:6">
      <c r="B7816" s="1" t="s">
        <v>17991</v>
      </c>
      <c r="C7816" s="1">
        <v>2</v>
      </c>
      <c r="D7816" s="1" t="s">
        <v>13753</v>
      </c>
      <c r="E7816" s="17">
        <v>0.85343749999999996</v>
      </c>
      <c r="F7816" s="1" t="s">
        <v>13784</v>
      </c>
    </row>
    <row r="7817" spans="2:6">
      <c r="B7817" s="1" t="s">
        <v>17992</v>
      </c>
      <c r="C7817" s="1">
        <v>1</v>
      </c>
      <c r="D7817" s="1" t="s">
        <v>13760</v>
      </c>
      <c r="E7817" s="17">
        <v>0.85346064814814804</v>
      </c>
      <c r="F7817" s="1" t="s">
        <v>13784</v>
      </c>
    </row>
    <row r="7818" spans="2:6">
      <c r="B7818" s="1" t="s">
        <v>17993</v>
      </c>
      <c r="C7818" s="1">
        <v>1</v>
      </c>
      <c r="D7818" s="1" t="s">
        <v>13753</v>
      </c>
      <c r="E7818" s="17">
        <v>0.853483796296296</v>
      </c>
      <c r="F7818" s="1" t="s">
        <v>13784</v>
      </c>
    </row>
    <row r="7819" spans="2:6">
      <c r="B7819" s="1" t="s">
        <v>17994</v>
      </c>
      <c r="C7819" s="1">
        <v>1</v>
      </c>
      <c r="D7819" s="1" t="s">
        <v>13753</v>
      </c>
      <c r="E7819" s="17">
        <v>0.85353009259259305</v>
      </c>
      <c r="F7819" s="1" t="s">
        <v>13784</v>
      </c>
    </row>
    <row r="7820" spans="2:6">
      <c r="B7820" s="1" t="s">
        <v>17995</v>
      </c>
      <c r="C7820" s="1">
        <v>1</v>
      </c>
      <c r="D7820" s="1" t="s">
        <v>13760</v>
      </c>
      <c r="E7820" s="17">
        <v>0.85357638888888898</v>
      </c>
      <c r="F7820" s="1" t="s">
        <v>13784</v>
      </c>
    </row>
    <row r="7821" spans="2:6">
      <c r="B7821" s="1" t="s">
        <v>17996</v>
      </c>
      <c r="C7821" s="1">
        <v>1</v>
      </c>
      <c r="D7821" s="1" t="s">
        <v>13753</v>
      </c>
      <c r="E7821" s="17">
        <v>0.85358796296296302</v>
      </c>
      <c r="F7821" s="1" t="s">
        <v>13784</v>
      </c>
    </row>
    <row r="7822" spans="2:6">
      <c r="B7822" s="1" t="s">
        <v>17997</v>
      </c>
      <c r="C7822" s="1">
        <v>1</v>
      </c>
      <c r="D7822" s="1" t="s">
        <v>13687</v>
      </c>
      <c r="E7822" s="17">
        <v>0.85365740740740703</v>
      </c>
      <c r="F7822" s="1" t="s">
        <v>13784</v>
      </c>
    </row>
    <row r="7823" spans="2:6">
      <c r="B7823" s="1" t="s">
        <v>17973</v>
      </c>
      <c r="C7823" s="1">
        <v>1</v>
      </c>
      <c r="D7823" s="1" t="s">
        <v>13762</v>
      </c>
      <c r="E7823" s="17">
        <v>0.85366898148148196</v>
      </c>
      <c r="F7823" s="1" t="s">
        <v>13784</v>
      </c>
    </row>
    <row r="7824" spans="2:6">
      <c r="B7824" s="1" t="s">
        <v>17998</v>
      </c>
      <c r="C7824" s="1">
        <v>1</v>
      </c>
      <c r="D7824" s="1" t="s">
        <v>13753</v>
      </c>
      <c r="E7824" s="17">
        <v>0.853680555555556</v>
      </c>
      <c r="F7824" s="1" t="s">
        <v>13784</v>
      </c>
    </row>
    <row r="7825" spans="2:6">
      <c r="B7825" s="1" t="s">
        <v>17949</v>
      </c>
      <c r="C7825" s="1">
        <v>1</v>
      </c>
      <c r="D7825" s="1" t="s">
        <v>13762</v>
      </c>
      <c r="E7825" s="17">
        <v>0.85370370370370396</v>
      </c>
      <c r="F7825" s="1" t="s">
        <v>13784</v>
      </c>
    </row>
    <row r="7826" spans="2:6">
      <c r="B7826" s="1" t="s">
        <v>17981</v>
      </c>
      <c r="C7826" s="1">
        <v>1</v>
      </c>
      <c r="D7826" s="1" t="s">
        <v>3095</v>
      </c>
      <c r="E7826" s="17">
        <v>0.85370370370370396</v>
      </c>
      <c r="F7826" s="1" t="s">
        <v>13784</v>
      </c>
    </row>
    <row r="7827" spans="2:6">
      <c r="B7827" s="1" t="s">
        <v>17979</v>
      </c>
      <c r="C7827" s="1">
        <v>1</v>
      </c>
      <c r="D7827" s="1" t="s">
        <v>13762</v>
      </c>
      <c r="E7827" s="17">
        <v>0.85373842592592597</v>
      </c>
      <c r="F7827" s="1" t="s">
        <v>13784</v>
      </c>
    </row>
    <row r="7828" spans="2:6">
      <c r="B7828" s="1" t="s">
        <v>17999</v>
      </c>
      <c r="C7828" s="1">
        <v>1</v>
      </c>
      <c r="D7828" s="1" t="s">
        <v>13753</v>
      </c>
      <c r="E7828" s="17">
        <v>0.85375000000000001</v>
      </c>
      <c r="F7828" s="1" t="s">
        <v>13784</v>
      </c>
    </row>
    <row r="7829" spans="2:6">
      <c r="B7829" s="1" t="s">
        <v>18000</v>
      </c>
      <c r="C7829" s="1">
        <v>1</v>
      </c>
      <c r="D7829" s="1" t="s">
        <v>13687</v>
      </c>
      <c r="E7829" s="17">
        <v>0.85378472222222201</v>
      </c>
      <c r="F7829" s="1" t="s">
        <v>13784</v>
      </c>
    </row>
    <row r="7830" spans="2:6">
      <c r="B7830" s="1" t="s">
        <v>17764</v>
      </c>
      <c r="C7830" s="1">
        <v>1</v>
      </c>
      <c r="D7830" s="1" t="s">
        <v>13762</v>
      </c>
      <c r="E7830" s="17">
        <v>0.85388888888888903</v>
      </c>
      <c r="F7830" s="1" t="s">
        <v>13784</v>
      </c>
    </row>
    <row r="7831" spans="2:6">
      <c r="B7831" s="1" t="s">
        <v>17992</v>
      </c>
      <c r="C7831" s="1">
        <v>1</v>
      </c>
      <c r="D7831" s="1" t="s">
        <v>3077</v>
      </c>
      <c r="E7831" s="17">
        <v>0.85390046296296296</v>
      </c>
      <c r="F7831" s="1" t="s">
        <v>13784</v>
      </c>
    </row>
    <row r="7832" spans="2:6">
      <c r="B7832" s="1" t="s">
        <v>17924</v>
      </c>
      <c r="C7832" s="1">
        <v>1</v>
      </c>
      <c r="D7832" s="1" t="s">
        <v>3077</v>
      </c>
      <c r="E7832" s="17">
        <v>0.85398148148148101</v>
      </c>
      <c r="F7832" s="1" t="s">
        <v>13784</v>
      </c>
    </row>
    <row r="7833" spans="2:6">
      <c r="B7833" s="1" t="s">
        <v>17989</v>
      </c>
      <c r="C7833" s="1">
        <v>5</v>
      </c>
      <c r="D7833" s="1" t="s">
        <v>3078</v>
      </c>
      <c r="E7833" s="17">
        <v>0.85425925925925905</v>
      </c>
      <c r="F7833" s="1" t="s">
        <v>13785</v>
      </c>
    </row>
    <row r="7834" spans="2:6">
      <c r="B7834" s="1" t="s">
        <v>15662</v>
      </c>
      <c r="C7834" s="1">
        <v>1</v>
      </c>
      <c r="D7834" s="1" t="s">
        <v>3095</v>
      </c>
      <c r="E7834" s="17">
        <v>0.85429398148148195</v>
      </c>
      <c r="F7834" s="1" t="s">
        <v>13785</v>
      </c>
    </row>
    <row r="7835" spans="2:6">
      <c r="B7835" s="1" t="s">
        <v>17736</v>
      </c>
      <c r="C7835" s="1">
        <v>1</v>
      </c>
      <c r="D7835" s="1" t="s">
        <v>3078</v>
      </c>
      <c r="E7835" s="17">
        <v>0.85429398148148195</v>
      </c>
      <c r="F7835" s="1" t="s">
        <v>13785</v>
      </c>
    </row>
    <row r="7836" spans="2:6">
      <c r="B7836" s="1" t="s">
        <v>17625</v>
      </c>
      <c r="C7836" s="1">
        <v>1</v>
      </c>
      <c r="D7836" s="1" t="s">
        <v>3078</v>
      </c>
      <c r="E7836" s="17">
        <v>0.85443287037036997</v>
      </c>
      <c r="F7836" s="1" t="s">
        <v>13785</v>
      </c>
    </row>
    <row r="7837" spans="2:6">
      <c r="B7837" s="1" t="s">
        <v>18001</v>
      </c>
      <c r="C7837" s="1">
        <v>1</v>
      </c>
      <c r="D7837" s="1" t="s">
        <v>3076</v>
      </c>
      <c r="E7837" s="17">
        <v>0.85449074074074105</v>
      </c>
      <c r="F7837" s="1" t="s">
        <v>13785</v>
      </c>
    </row>
    <row r="7838" spans="2:6">
      <c r="B7838" s="1" t="s">
        <v>17718</v>
      </c>
      <c r="C7838" s="1">
        <v>1</v>
      </c>
      <c r="D7838" s="1" t="s">
        <v>3078</v>
      </c>
      <c r="E7838" s="17">
        <v>0.85449074074074105</v>
      </c>
      <c r="F7838" s="1" t="s">
        <v>13785</v>
      </c>
    </row>
    <row r="7839" spans="2:6">
      <c r="B7839" s="1" t="s">
        <v>18002</v>
      </c>
      <c r="C7839" s="1">
        <v>1</v>
      </c>
      <c r="D7839" s="1" t="s">
        <v>13760</v>
      </c>
      <c r="E7839" s="17">
        <v>0.85453703703703698</v>
      </c>
      <c r="F7839" s="1" t="s">
        <v>13785</v>
      </c>
    </row>
    <row r="7840" spans="2:6">
      <c r="B7840" s="1" t="s">
        <v>17999</v>
      </c>
      <c r="C7840" s="1">
        <v>1</v>
      </c>
      <c r="D7840" s="1" t="s">
        <v>3078</v>
      </c>
      <c r="E7840" s="17">
        <v>0.85454861111111102</v>
      </c>
      <c r="F7840" s="1" t="s">
        <v>13785</v>
      </c>
    </row>
    <row r="7841" spans="2:6">
      <c r="B7841" s="1" t="s">
        <v>18003</v>
      </c>
      <c r="C7841" s="1">
        <v>1</v>
      </c>
      <c r="D7841" s="1" t="s">
        <v>13687</v>
      </c>
      <c r="E7841" s="17">
        <v>0.85462962962962996</v>
      </c>
      <c r="F7841" s="1" t="s">
        <v>13785</v>
      </c>
    </row>
    <row r="7842" spans="2:6">
      <c r="B7842" s="1" t="s">
        <v>17996</v>
      </c>
      <c r="C7842" s="1">
        <v>1</v>
      </c>
      <c r="D7842" s="1" t="s">
        <v>3078</v>
      </c>
      <c r="E7842" s="17">
        <v>0.85465277777777804</v>
      </c>
      <c r="F7842" s="1" t="s">
        <v>13785</v>
      </c>
    </row>
    <row r="7843" spans="2:6">
      <c r="B7843" s="1" t="s">
        <v>18004</v>
      </c>
      <c r="C7843" s="1">
        <v>1</v>
      </c>
      <c r="D7843" s="1" t="s">
        <v>13687</v>
      </c>
      <c r="E7843" s="17">
        <v>0.85466435185185197</v>
      </c>
      <c r="F7843" s="1" t="s">
        <v>13785</v>
      </c>
    </row>
    <row r="7844" spans="2:6">
      <c r="B7844" s="1" t="s">
        <v>17976</v>
      </c>
      <c r="C7844" s="1">
        <v>1</v>
      </c>
      <c r="D7844" s="1" t="s">
        <v>13746</v>
      </c>
      <c r="E7844" s="17">
        <v>0.85474537037037002</v>
      </c>
      <c r="F7844" s="1" t="s">
        <v>13785</v>
      </c>
    </row>
    <row r="7845" spans="2:6">
      <c r="B7845" s="1" t="s">
        <v>18005</v>
      </c>
      <c r="C7845" s="1">
        <v>1</v>
      </c>
      <c r="D7845" s="1" t="s">
        <v>13687</v>
      </c>
      <c r="E7845" s="17">
        <v>0.85478009259259302</v>
      </c>
      <c r="F7845" s="1" t="s">
        <v>13785</v>
      </c>
    </row>
    <row r="7846" spans="2:6">
      <c r="B7846" s="1" t="s">
        <v>18006</v>
      </c>
      <c r="C7846" s="1">
        <v>1</v>
      </c>
      <c r="D7846" s="1" t="s">
        <v>13760</v>
      </c>
      <c r="E7846" s="17">
        <v>0.85482638888888896</v>
      </c>
      <c r="F7846" s="1" t="s">
        <v>13785</v>
      </c>
    </row>
    <row r="7847" spans="2:6">
      <c r="B7847" s="1" t="s">
        <v>18007</v>
      </c>
      <c r="C7847" s="1">
        <v>2</v>
      </c>
      <c r="D7847" s="1" t="s">
        <v>13687</v>
      </c>
      <c r="E7847" s="17">
        <v>0.85489583333333297</v>
      </c>
      <c r="F7847" s="1" t="s">
        <v>13785</v>
      </c>
    </row>
    <row r="7848" spans="2:6">
      <c r="B7848" s="1" t="s">
        <v>15923</v>
      </c>
      <c r="C7848" s="1">
        <v>1</v>
      </c>
      <c r="D7848" s="1" t="s">
        <v>3078</v>
      </c>
      <c r="E7848" s="17">
        <v>0.85494212962963001</v>
      </c>
      <c r="F7848" s="1" t="s">
        <v>13785</v>
      </c>
    </row>
    <row r="7849" spans="2:6">
      <c r="B7849" s="1" t="s">
        <v>14436</v>
      </c>
      <c r="C7849" s="1">
        <v>2</v>
      </c>
      <c r="D7849" s="1" t="s">
        <v>13746</v>
      </c>
      <c r="E7849" s="17">
        <v>0.85495370370370405</v>
      </c>
      <c r="F7849" s="1" t="s">
        <v>13785</v>
      </c>
    </row>
    <row r="7850" spans="2:6">
      <c r="B7850" s="1" t="s">
        <v>17998</v>
      </c>
      <c r="C7850" s="1">
        <v>1</v>
      </c>
      <c r="D7850" s="1" t="s">
        <v>3095</v>
      </c>
      <c r="E7850" s="17">
        <v>0.85499999999999998</v>
      </c>
      <c r="F7850" s="1" t="s">
        <v>13785</v>
      </c>
    </row>
    <row r="7851" spans="2:6">
      <c r="B7851" s="1" t="s">
        <v>18008</v>
      </c>
      <c r="C7851" s="1">
        <v>1</v>
      </c>
      <c r="D7851" s="1" t="s">
        <v>13687</v>
      </c>
      <c r="E7851" s="17">
        <v>0.85511574074074104</v>
      </c>
      <c r="F7851" s="1" t="s">
        <v>13785</v>
      </c>
    </row>
    <row r="7852" spans="2:6">
      <c r="B7852" s="1" t="s">
        <v>17987</v>
      </c>
      <c r="C7852" s="1">
        <v>1</v>
      </c>
      <c r="D7852" s="1" t="s">
        <v>13746</v>
      </c>
      <c r="E7852" s="17">
        <v>0.85512731481481496</v>
      </c>
      <c r="F7852" s="1" t="s">
        <v>13785</v>
      </c>
    </row>
    <row r="7853" spans="2:6">
      <c r="B7853" s="1" t="s">
        <v>17953</v>
      </c>
      <c r="C7853" s="1">
        <v>1</v>
      </c>
      <c r="D7853" s="1" t="s">
        <v>13746</v>
      </c>
      <c r="E7853" s="17">
        <v>0.85520833333333302</v>
      </c>
      <c r="F7853" s="1" t="s">
        <v>13785</v>
      </c>
    </row>
    <row r="7854" spans="2:6">
      <c r="B7854" s="1" t="s">
        <v>17991</v>
      </c>
      <c r="C7854" s="1">
        <v>2</v>
      </c>
      <c r="D7854" s="1" t="s">
        <v>13762</v>
      </c>
      <c r="E7854" s="17">
        <v>0.85542824074074097</v>
      </c>
      <c r="F7854" s="1" t="s">
        <v>13785</v>
      </c>
    </row>
    <row r="7855" spans="2:6">
      <c r="B7855" s="1" t="s">
        <v>17993</v>
      </c>
      <c r="C7855" s="1">
        <v>1</v>
      </c>
      <c r="D7855" s="1" t="s">
        <v>3078</v>
      </c>
      <c r="E7855" s="17">
        <v>0.85549768518518499</v>
      </c>
      <c r="F7855" s="1" t="s">
        <v>13785</v>
      </c>
    </row>
    <row r="7856" spans="2:6">
      <c r="B7856" s="1" t="s">
        <v>17994</v>
      </c>
      <c r="C7856" s="1">
        <v>1</v>
      </c>
      <c r="D7856" s="1" t="s">
        <v>3095</v>
      </c>
      <c r="E7856" s="17">
        <v>0.85552083333333295</v>
      </c>
      <c r="F7856" s="1" t="s">
        <v>13785</v>
      </c>
    </row>
    <row r="7857" spans="2:6">
      <c r="B7857" s="1" t="s">
        <v>18009</v>
      </c>
      <c r="C7857" s="1">
        <v>1</v>
      </c>
      <c r="D7857" s="1" t="s">
        <v>3076</v>
      </c>
      <c r="E7857" s="17">
        <v>0.85554398148148103</v>
      </c>
      <c r="F7857" s="1" t="s">
        <v>13785</v>
      </c>
    </row>
    <row r="7858" spans="2:6">
      <c r="B7858" s="1" t="s">
        <v>18002</v>
      </c>
      <c r="C7858" s="1">
        <v>1</v>
      </c>
      <c r="D7858" s="1" t="s">
        <v>3078</v>
      </c>
      <c r="E7858" s="17">
        <v>0.85557870370370404</v>
      </c>
      <c r="F7858" s="1" t="s">
        <v>13785</v>
      </c>
    </row>
    <row r="7859" spans="2:6">
      <c r="B7859" s="1" t="s">
        <v>18005</v>
      </c>
      <c r="C7859" s="1">
        <v>1</v>
      </c>
      <c r="D7859" s="1" t="s">
        <v>3078</v>
      </c>
      <c r="E7859" s="17">
        <v>0.855601851851852</v>
      </c>
      <c r="F7859" s="1" t="s">
        <v>13785</v>
      </c>
    </row>
    <row r="7860" spans="2:6">
      <c r="B7860" s="1" t="s">
        <v>17975</v>
      </c>
      <c r="C7860" s="1">
        <v>1</v>
      </c>
      <c r="D7860" s="1" t="s">
        <v>3095</v>
      </c>
      <c r="E7860" s="17">
        <v>0.85564814814814805</v>
      </c>
      <c r="F7860" s="1" t="s">
        <v>13785</v>
      </c>
    </row>
    <row r="7861" spans="2:6">
      <c r="B7861" s="1" t="s">
        <v>18010</v>
      </c>
      <c r="C7861" s="1">
        <v>1</v>
      </c>
      <c r="D7861" s="1" t="s">
        <v>13753</v>
      </c>
      <c r="E7861" s="17">
        <v>0.85569444444444398</v>
      </c>
      <c r="F7861" s="1" t="s">
        <v>13785</v>
      </c>
    </row>
    <row r="7862" spans="2:6">
      <c r="B7862" s="1" t="s">
        <v>17988</v>
      </c>
      <c r="C7862" s="1">
        <v>1</v>
      </c>
      <c r="D7862" s="1" t="s">
        <v>3095</v>
      </c>
      <c r="E7862" s="17">
        <v>0.85570601851851802</v>
      </c>
      <c r="F7862" s="1" t="s">
        <v>13785</v>
      </c>
    </row>
    <row r="7863" spans="2:6">
      <c r="B7863" s="1" t="s">
        <v>18004</v>
      </c>
      <c r="C7863" s="1">
        <v>1</v>
      </c>
      <c r="D7863" s="1" t="s">
        <v>13746</v>
      </c>
      <c r="E7863" s="17">
        <v>0.85571759259259295</v>
      </c>
      <c r="F7863" s="1" t="s">
        <v>13785</v>
      </c>
    </row>
    <row r="7864" spans="2:6">
      <c r="B7864" s="1" t="s">
        <v>18011</v>
      </c>
      <c r="C7864" s="1">
        <v>1</v>
      </c>
      <c r="D7864" s="1" t="s">
        <v>13753</v>
      </c>
      <c r="E7864" s="17">
        <v>0.85575231481481495</v>
      </c>
      <c r="F7864" s="1" t="s">
        <v>13785</v>
      </c>
    </row>
    <row r="7865" spans="2:6">
      <c r="B7865" s="1" t="s">
        <v>18012</v>
      </c>
      <c r="C7865" s="1">
        <v>2</v>
      </c>
      <c r="D7865" s="1" t="s">
        <v>13753</v>
      </c>
      <c r="E7865" s="17">
        <v>0.85578703703703696</v>
      </c>
      <c r="F7865" s="1" t="s">
        <v>13785</v>
      </c>
    </row>
    <row r="7866" spans="2:6">
      <c r="B7866" s="1" t="s">
        <v>18013</v>
      </c>
      <c r="C7866" s="1">
        <v>1</v>
      </c>
      <c r="D7866" s="1" t="s">
        <v>13753</v>
      </c>
      <c r="E7866" s="17">
        <v>0.85584490740740704</v>
      </c>
      <c r="F7866" s="1" t="s">
        <v>13785</v>
      </c>
    </row>
    <row r="7867" spans="2:6">
      <c r="B7867" s="1" t="s">
        <v>18007</v>
      </c>
      <c r="C7867" s="1">
        <v>2</v>
      </c>
      <c r="D7867" s="1" t="s">
        <v>13746</v>
      </c>
      <c r="E7867" s="17">
        <v>0.85590277777777801</v>
      </c>
      <c r="F7867" s="1" t="s">
        <v>13785</v>
      </c>
    </row>
    <row r="7868" spans="2:6">
      <c r="B7868" s="1" t="s">
        <v>18014</v>
      </c>
      <c r="C7868" s="1">
        <v>1</v>
      </c>
      <c r="D7868" s="1" t="s">
        <v>13753</v>
      </c>
      <c r="E7868" s="17">
        <v>0.85592592592592598</v>
      </c>
      <c r="F7868" s="1" t="s">
        <v>13785</v>
      </c>
    </row>
    <row r="7869" spans="2:6">
      <c r="B7869" s="1" t="s">
        <v>18015</v>
      </c>
      <c r="C7869" s="1">
        <v>1</v>
      </c>
      <c r="D7869" s="1" t="s">
        <v>13753</v>
      </c>
      <c r="E7869" s="17">
        <v>0.85594907407407395</v>
      </c>
      <c r="F7869" s="1" t="s">
        <v>13785</v>
      </c>
    </row>
    <row r="7870" spans="2:6">
      <c r="B7870" s="1" t="s">
        <v>18016</v>
      </c>
      <c r="C7870" s="1">
        <v>1</v>
      </c>
      <c r="D7870" s="1" t="s">
        <v>13687</v>
      </c>
      <c r="E7870" s="17">
        <v>0.85601851851851896</v>
      </c>
      <c r="F7870" s="1" t="s">
        <v>13785</v>
      </c>
    </row>
    <row r="7871" spans="2:6">
      <c r="B7871" s="1" t="s">
        <v>17970</v>
      </c>
      <c r="C7871" s="1">
        <v>1</v>
      </c>
      <c r="D7871" s="1" t="s">
        <v>13762</v>
      </c>
      <c r="E7871" s="17">
        <v>0.85603009259259299</v>
      </c>
      <c r="F7871" s="1" t="s">
        <v>13785</v>
      </c>
    </row>
    <row r="7872" spans="2:6">
      <c r="B7872" s="1" t="s">
        <v>18017</v>
      </c>
      <c r="C7872" s="1">
        <v>1</v>
      </c>
      <c r="D7872" s="1" t="s">
        <v>13687</v>
      </c>
      <c r="E7872" s="17">
        <v>0.85608796296296297</v>
      </c>
      <c r="F7872" s="1" t="s">
        <v>13785</v>
      </c>
    </row>
    <row r="7873" spans="2:6">
      <c r="B7873" s="1" t="s">
        <v>18006</v>
      </c>
      <c r="C7873" s="1">
        <v>1</v>
      </c>
      <c r="D7873" s="1" t="s">
        <v>3078</v>
      </c>
      <c r="E7873" s="17">
        <v>0.85614583333333305</v>
      </c>
      <c r="F7873" s="1" t="s">
        <v>13785</v>
      </c>
    </row>
    <row r="7874" spans="2:6">
      <c r="B7874" s="1" t="s">
        <v>18008</v>
      </c>
      <c r="C7874" s="1">
        <v>1</v>
      </c>
      <c r="D7874" s="1" t="s">
        <v>13746</v>
      </c>
      <c r="E7874" s="17">
        <v>0.85618055555555495</v>
      </c>
      <c r="F7874" s="1" t="s">
        <v>13785</v>
      </c>
    </row>
    <row r="7875" spans="2:6">
      <c r="B7875" s="1" t="s">
        <v>18010</v>
      </c>
      <c r="C7875" s="1">
        <v>1</v>
      </c>
      <c r="D7875" s="1" t="s">
        <v>3078</v>
      </c>
      <c r="E7875" s="17">
        <v>0.85627314814814803</v>
      </c>
      <c r="F7875" s="1" t="s">
        <v>13785</v>
      </c>
    </row>
    <row r="7876" spans="2:6">
      <c r="B7876" s="1" t="s">
        <v>18009</v>
      </c>
      <c r="C7876" s="1">
        <v>1</v>
      </c>
      <c r="D7876" s="1" t="s">
        <v>3078</v>
      </c>
      <c r="E7876" s="17">
        <v>0.85638888888888898</v>
      </c>
      <c r="F7876" s="1" t="s">
        <v>13785</v>
      </c>
    </row>
    <row r="7877" spans="2:6">
      <c r="B7877" s="1" t="s">
        <v>18017</v>
      </c>
      <c r="C7877" s="1">
        <v>1</v>
      </c>
      <c r="D7877" s="1" t="s">
        <v>13762</v>
      </c>
      <c r="E7877" s="17">
        <v>0.85642361111111098</v>
      </c>
      <c r="F7877" s="1" t="s">
        <v>13785</v>
      </c>
    </row>
    <row r="7878" spans="2:6">
      <c r="B7878" s="1" t="s">
        <v>18018</v>
      </c>
      <c r="C7878" s="1">
        <v>1</v>
      </c>
      <c r="D7878" s="1" t="s">
        <v>13753</v>
      </c>
      <c r="E7878" s="17">
        <v>0.8565625</v>
      </c>
      <c r="F7878" s="1" t="s">
        <v>13785</v>
      </c>
    </row>
    <row r="7879" spans="2:6">
      <c r="B7879" s="1" t="s">
        <v>18019</v>
      </c>
      <c r="C7879" s="1">
        <v>1</v>
      </c>
      <c r="D7879" s="1" t="s">
        <v>13753</v>
      </c>
      <c r="E7879" s="17">
        <v>0.85674768518518496</v>
      </c>
      <c r="F7879" s="1" t="s">
        <v>13785</v>
      </c>
    </row>
    <row r="7880" spans="2:6">
      <c r="B7880" s="1" t="s">
        <v>18014</v>
      </c>
      <c r="C7880" s="1">
        <v>1</v>
      </c>
      <c r="D7880" s="1" t="s">
        <v>3078</v>
      </c>
      <c r="E7880" s="17">
        <v>0.85674768518518496</v>
      </c>
      <c r="F7880" s="1" t="s">
        <v>13785</v>
      </c>
    </row>
    <row r="7881" spans="2:6">
      <c r="B7881" s="1" t="s">
        <v>17982</v>
      </c>
      <c r="C7881" s="1">
        <v>1</v>
      </c>
      <c r="D7881" s="1" t="s">
        <v>13762</v>
      </c>
      <c r="E7881" s="17">
        <v>0.85677083333333304</v>
      </c>
      <c r="F7881" s="1" t="s">
        <v>13785</v>
      </c>
    </row>
    <row r="7882" spans="2:6">
      <c r="B7882" s="1" t="s">
        <v>18020</v>
      </c>
      <c r="C7882" s="1">
        <v>1</v>
      </c>
      <c r="D7882" s="1" t="s">
        <v>13753</v>
      </c>
      <c r="E7882" s="17">
        <v>0.856793981481481</v>
      </c>
      <c r="F7882" s="1" t="s">
        <v>13785</v>
      </c>
    </row>
    <row r="7883" spans="2:6">
      <c r="B7883" s="1" t="s">
        <v>18021</v>
      </c>
      <c r="C7883" s="1">
        <v>2</v>
      </c>
      <c r="D7883" s="1" t="s">
        <v>13687</v>
      </c>
      <c r="E7883" s="17">
        <v>0.85689814814814802</v>
      </c>
      <c r="F7883" s="1" t="s">
        <v>13785</v>
      </c>
    </row>
    <row r="7884" spans="2:6">
      <c r="B7884" s="1" t="s">
        <v>14839</v>
      </c>
      <c r="C7884" s="1">
        <v>1</v>
      </c>
      <c r="D7884" s="1" t="s">
        <v>13762</v>
      </c>
      <c r="E7884" s="17">
        <v>0.85695601851851899</v>
      </c>
      <c r="F7884" s="1" t="s">
        <v>13785</v>
      </c>
    </row>
    <row r="7885" spans="2:6">
      <c r="B7885" s="1" t="s">
        <v>18001</v>
      </c>
      <c r="C7885" s="1">
        <v>1</v>
      </c>
      <c r="D7885" s="1" t="s">
        <v>3095</v>
      </c>
      <c r="E7885" s="17">
        <v>0.85711805555555598</v>
      </c>
      <c r="F7885" s="1" t="s">
        <v>13785</v>
      </c>
    </row>
    <row r="7886" spans="2:6">
      <c r="B7886" s="1" t="s">
        <v>18022</v>
      </c>
      <c r="C7886" s="1">
        <v>1</v>
      </c>
      <c r="D7886" s="1" t="s">
        <v>13687</v>
      </c>
      <c r="E7886" s="17">
        <v>0.857256944444444</v>
      </c>
      <c r="F7886" s="1" t="s">
        <v>13785</v>
      </c>
    </row>
    <row r="7887" spans="2:6">
      <c r="B7887" s="1" t="s">
        <v>16914</v>
      </c>
      <c r="C7887" s="1">
        <v>1</v>
      </c>
      <c r="D7887" s="1" t="s">
        <v>13746</v>
      </c>
      <c r="E7887" s="17">
        <v>0.85731481481481497</v>
      </c>
      <c r="F7887" s="1" t="s">
        <v>13785</v>
      </c>
    </row>
    <row r="7888" spans="2:6">
      <c r="B7888" s="1" t="s">
        <v>18021</v>
      </c>
      <c r="C7888" s="1">
        <v>1</v>
      </c>
      <c r="D7888" s="1" t="s">
        <v>3095</v>
      </c>
      <c r="E7888" s="17">
        <v>0.85747685185185196</v>
      </c>
      <c r="F7888" s="1" t="s">
        <v>13785</v>
      </c>
    </row>
    <row r="7889" spans="2:6">
      <c r="B7889" s="1" t="s">
        <v>18023</v>
      </c>
      <c r="C7889" s="1">
        <v>1</v>
      </c>
      <c r="D7889" s="1" t="s">
        <v>3076</v>
      </c>
      <c r="E7889" s="17">
        <v>0.85750000000000004</v>
      </c>
      <c r="F7889" s="1" t="s">
        <v>13785</v>
      </c>
    </row>
    <row r="7890" spans="2:6">
      <c r="B7890" s="1" t="s">
        <v>17887</v>
      </c>
      <c r="C7890" s="1">
        <v>1</v>
      </c>
      <c r="D7890" s="1" t="s">
        <v>3078</v>
      </c>
      <c r="E7890" s="17">
        <v>0.85753472222222205</v>
      </c>
      <c r="F7890" s="1" t="s">
        <v>13785</v>
      </c>
    </row>
    <row r="7891" spans="2:6">
      <c r="B7891" s="1" t="s">
        <v>18018</v>
      </c>
      <c r="C7891" s="1">
        <v>1</v>
      </c>
      <c r="D7891" s="1" t="s">
        <v>3095</v>
      </c>
      <c r="E7891" s="17">
        <v>0.85754629629629597</v>
      </c>
      <c r="F7891" s="1" t="s">
        <v>13785</v>
      </c>
    </row>
    <row r="7892" spans="2:6">
      <c r="B7892" s="1" t="s">
        <v>18024</v>
      </c>
      <c r="C7892" s="1">
        <v>1</v>
      </c>
      <c r="D7892" s="1" t="s">
        <v>3076</v>
      </c>
      <c r="E7892" s="17">
        <v>0.85758101851851898</v>
      </c>
      <c r="F7892" s="1" t="s">
        <v>13785</v>
      </c>
    </row>
    <row r="7893" spans="2:6">
      <c r="B7893" s="1" t="s">
        <v>18025</v>
      </c>
      <c r="C7893" s="1">
        <v>1</v>
      </c>
      <c r="D7893" s="1" t="s">
        <v>13753</v>
      </c>
      <c r="E7893" s="17">
        <v>0.85767361111111096</v>
      </c>
      <c r="F7893" s="1" t="s">
        <v>13785</v>
      </c>
    </row>
    <row r="7894" spans="2:6">
      <c r="B7894" s="1" t="s">
        <v>17963</v>
      </c>
      <c r="C7894" s="1">
        <v>5</v>
      </c>
      <c r="D7894" s="1" t="s">
        <v>3078</v>
      </c>
      <c r="E7894" s="17">
        <v>0.85777777777777797</v>
      </c>
      <c r="F7894" s="1" t="s">
        <v>13785</v>
      </c>
    </row>
    <row r="7895" spans="2:6">
      <c r="B7895" s="1" t="s">
        <v>18026</v>
      </c>
      <c r="C7895" s="1">
        <v>1</v>
      </c>
      <c r="D7895" s="1" t="s">
        <v>13753</v>
      </c>
      <c r="E7895" s="17">
        <v>0.85788194444444399</v>
      </c>
      <c r="F7895" s="1" t="s">
        <v>13785</v>
      </c>
    </row>
    <row r="7896" spans="2:6">
      <c r="B7896" s="1" t="s">
        <v>16612</v>
      </c>
      <c r="C7896" s="1">
        <v>2</v>
      </c>
      <c r="D7896" s="1" t="s">
        <v>3078</v>
      </c>
      <c r="E7896" s="17">
        <v>0.85793981481481496</v>
      </c>
      <c r="F7896" s="1" t="s">
        <v>13785</v>
      </c>
    </row>
    <row r="7897" spans="2:6">
      <c r="B7897" s="1" t="s">
        <v>18027</v>
      </c>
      <c r="C7897" s="1">
        <v>1</v>
      </c>
      <c r="D7897" s="1" t="s">
        <v>13753</v>
      </c>
      <c r="E7897" s="17">
        <v>0.85797453703703697</v>
      </c>
      <c r="F7897" s="1" t="s">
        <v>13785</v>
      </c>
    </row>
    <row r="7898" spans="2:6">
      <c r="B7898" s="1" t="s">
        <v>18028</v>
      </c>
      <c r="C7898" s="1">
        <v>1</v>
      </c>
      <c r="D7898" s="1" t="s">
        <v>3076</v>
      </c>
      <c r="E7898" s="17">
        <v>0.85811342592592599</v>
      </c>
      <c r="F7898" s="1" t="s">
        <v>13785</v>
      </c>
    </row>
    <row r="7899" spans="2:6">
      <c r="B7899" s="1" t="s">
        <v>18020</v>
      </c>
      <c r="C7899" s="1">
        <v>1</v>
      </c>
      <c r="D7899" s="1" t="s">
        <v>13762</v>
      </c>
      <c r="E7899" s="17">
        <v>0.85811342592592599</v>
      </c>
      <c r="F7899" s="1" t="s">
        <v>13785</v>
      </c>
    </row>
    <row r="7900" spans="2:6">
      <c r="B7900" s="1" t="s">
        <v>16948</v>
      </c>
      <c r="C7900" s="1">
        <v>1</v>
      </c>
      <c r="D7900" s="1" t="s">
        <v>3095</v>
      </c>
      <c r="E7900" s="17">
        <v>0.85814814814814799</v>
      </c>
      <c r="F7900" s="1" t="s">
        <v>13785</v>
      </c>
    </row>
    <row r="7901" spans="2:6">
      <c r="B7901" s="1" t="s">
        <v>18029</v>
      </c>
      <c r="C7901" s="1">
        <v>1</v>
      </c>
      <c r="D7901" s="1" t="s">
        <v>3076</v>
      </c>
      <c r="E7901" s="17">
        <v>0.85837962962962999</v>
      </c>
      <c r="F7901" s="1" t="s">
        <v>13785</v>
      </c>
    </row>
    <row r="7902" spans="2:6">
      <c r="B7902" s="1" t="s">
        <v>18027</v>
      </c>
      <c r="C7902" s="1">
        <v>1</v>
      </c>
      <c r="D7902" s="1" t="s">
        <v>13746</v>
      </c>
      <c r="E7902" s="17">
        <v>0.85837962962962999</v>
      </c>
      <c r="F7902" s="1" t="s">
        <v>13785</v>
      </c>
    </row>
    <row r="7903" spans="2:6">
      <c r="B7903" s="1" t="s">
        <v>18030</v>
      </c>
      <c r="C7903" s="1">
        <v>1</v>
      </c>
      <c r="D7903" s="1" t="s">
        <v>13760</v>
      </c>
      <c r="E7903" s="17">
        <v>0.85843749999999996</v>
      </c>
      <c r="F7903" s="1" t="s">
        <v>13785</v>
      </c>
    </row>
    <row r="7904" spans="2:6">
      <c r="B7904" s="1" t="s">
        <v>18031</v>
      </c>
      <c r="C7904" s="1">
        <v>1</v>
      </c>
      <c r="D7904" s="1" t="s">
        <v>13687</v>
      </c>
      <c r="E7904" s="17">
        <v>0.85851851851851901</v>
      </c>
      <c r="F7904" s="1" t="s">
        <v>13785</v>
      </c>
    </row>
    <row r="7905" spans="2:6">
      <c r="B7905" s="1" t="s">
        <v>14591</v>
      </c>
      <c r="C7905" s="1">
        <v>1</v>
      </c>
      <c r="D7905" s="1" t="s">
        <v>3095</v>
      </c>
      <c r="E7905" s="17">
        <v>0.85858796296296302</v>
      </c>
      <c r="F7905" s="1" t="s">
        <v>13785</v>
      </c>
    </row>
    <row r="7906" spans="2:6">
      <c r="B7906" s="1" t="s">
        <v>18022</v>
      </c>
      <c r="C7906" s="1">
        <v>1</v>
      </c>
      <c r="D7906" s="1" t="s">
        <v>3078</v>
      </c>
      <c r="E7906" s="17">
        <v>0.85862268518518503</v>
      </c>
      <c r="F7906" s="1" t="s">
        <v>13785</v>
      </c>
    </row>
    <row r="7907" spans="2:6">
      <c r="B7907" s="1" t="s">
        <v>18032</v>
      </c>
      <c r="C7907" s="1">
        <v>1</v>
      </c>
      <c r="D7907" s="1" t="s">
        <v>13760</v>
      </c>
      <c r="E7907" s="17">
        <v>0.85873842592592597</v>
      </c>
      <c r="F7907" s="1" t="s">
        <v>13785</v>
      </c>
    </row>
    <row r="7908" spans="2:6">
      <c r="B7908" s="1" t="s">
        <v>18033</v>
      </c>
      <c r="C7908" s="1">
        <v>1</v>
      </c>
      <c r="D7908" s="1" t="s">
        <v>13760</v>
      </c>
      <c r="E7908" s="17">
        <v>0.85877314814814798</v>
      </c>
      <c r="F7908" s="1" t="s">
        <v>13785</v>
      </c>
    </row>
    <row r="7909" spans="2:6">
      <c r="B7909" s="1" t="s">
        <v>18034</v>
      </c>
      <c r="C7909" s="1">
        <v>1</v>
      </c>
      <c r="D7909" s="1" t="s">
        <v>13753</v>
      </c>
      <c r="E7909" s="17">
        <v>0.85888888888888903</v>
      </c>
      <c r="F7909" s="1" t="s">
        <v>13785</v>
      </c>
    </row>
    <row r="7910" spans="2:6">
      <c r="B7910" s="1" t="s">
        <v>18035</v>
      </c>
      <c r="C7910" s="1">
        <v>2</v>
      </c>
      <c r="D7910" s="1" t="s">
        <v>13753</v>
      </c>
      <c r="E7910" s="17">
        <v>0.85903935185185198</v>
      </c>
      <c r="F7910" s="1" t="s">
        <v>13785</v>
      </c>
    </row>
    <row r="7911" spans="2:6">
      <c r="B7911" s="1" t="s">
        <v>18032</v>
      </c>
      <c r="C7911" s="1">
        <v>1</v>
      </c>
      <c r="D7911" s="1" t="s">
        <v>3077</v>
      </c>
      <c r="E7911" s="17">
        <v>0.85907407407407399</v>
      </c>
      <c r="F7911" s="1" t="s">
        <v>13785</v>
      </c>
    </row>
    <row r="7912" spans="2:6">
      <c r="B7912" s="1" t="s">
        <v>18036</v>
      </c>
      <c r="C7912" s="1">
        <v>1</v>
      </c>
      <c r="D7912" s="1" t="s">
        <v>13753</v>
      </c>
      <c r="E7912" s="17">
        <v>0.85912037037037003</v>
      </c>
      <c r="F7912" s="1" t="s">
        <v>13785</v>
      </c>
    </row>
    <row r="7913" spans="2:6">
      <c r="B7913" s="1" t="s">
        <v>18037</v>
      </c>
      <c r="C7913" s="1">
        <v>1</v>
      </c>
      <c r="D7913" s="1" t="s">
        <v>13753</v>
      </c>
      <c r="E7913" s="17">
        <v>0.85921296296296301</v>
      </c>
      <c r="F7913" s="1" t="s">
        <v>13785</v>
      </c>
    </row>
    <row r="7914" spans="2:6">
      <c r="B7914" s="1" t="s">
        <v>18038</v>
      </c>
      <c r="C7914" s="1">
        <v>1</v>
      </c>
      <c r="D7914" s="1" t="s">
        <v>13753</v>
      </c>
      <c r="E7914" s="17">
        <v>0.85923611111111098</v>
      </c>
      <c r="F7914" s="1" t="s">
        <v>13785</v>
      </c>
    </row>
    <row r="7915" spans="2:6">
      <c r="B7915" s="1" t="s">
        <v>16559</v>
      </c>
      <c r="C7915" s="1">
        <v>1</v>
      </c>
      <c r="D7915" s="1" t="s">
        <v>13746</v>
      </c>
      <c r="E7915" s="17">
        <v>0.85925925925925895</v>
      </c>
      <c r="F7915" s="1" t="s">
        <v>13785</v>
      </c>
    </row>
    <row r="7916" spans="2:6">
      <c r="B7916" s="1" t="s">
        <v>18039</v>
      </c>
      <c r="C7916" s="1">
        <v>1</v>
      </c>
      <c r="D7916" s="1" t="s">
        <v>13753</v>
      </c>
      <c r="E7916" s="17">
        <v>0.85930555555555599</v>
      </c>
      <c r="F7916" s="1" t="s">
        <v>13785</v>
      </c>
    </row>
    <row r="7917" spans="2:6">
      <c r="B7917" s="1" t="s">
        <v>17931</v>
      </c>
      <c r="C7917" s="1">
        <v>1</v>
      </c>
      <c r="D7917" s="1" t="s">
        <v>3078</v>
      </c>
      <c r="E7917" s="17">
        <v>0.85934027777777799</v>
      </c>
      <c r="F7917" s="1" t="s">
        <v>13785</v>
      </c>
    </row>
    <row r="7918" spans="2:6">
      <c r="B7918" s="1" t="s">
        <v>18040</v>
      </c>
      <c r="C7918" s="1">
        <v>1</v>
      </c>
      <c r="D7918" s="1" t="s">
        <v>13687</v>
      </c>
      <c r="E7918" s="17">
        <v>0.85944444444444401</v>
      </c>
      <c r="F7918" s="1" t="s">
        <v>13785</v>
      </c>
    </row>
    <row r="7919" spans="2:6">
      <c r="B7919" s="1" t="s">
        <v>18026</v>
      </c>
      <c r="C7919" s="1">
        <v>1</v>
      </c>
      <c r="D7919" s="1" t="s">
        <v>3078</v>
      </c>
      <c r="E7919" s="17">
        <v>0.85949074074074105</v>
      </c>
      <c r="F7919" s="1" t="s">
        <v>13785</v>
      </c>
    </row>
    <row r="7920" spans="2:6">
      <c r="B7920" s="1" t="s">
        <v>17488</v>
      </c>
      <c r="C7920" s="1">
        <v>1</v>
      </c>
      <c r="D7920" s="1" t="s">
        <v>13746</v>
      </c>
      <c r="E7920" s="17">
        <v>0.859641203703704</v>
      </c>
      <c r="F7920" s="1" t="s">
        <v>13785</v>
      </c>
    </row>
    <row r="7921" spans="2:6">
      <c r="B7921" s="1" t="s">
        <v>18030</v>
      </c>
      <c r="C7921" s="1">
        <v>1</v>
      </c>
      <c r="D7921" s="1" t="s">
        <v>3095</v>
      </c>
      <c r="E7921" s="17">
        <v>0.85967592592592601</v>
      </c>
      <c r="F7921" s="1" t="s">
        <v>13785</v>
      </c>
    </row>
    <row r="7922" spans="2:6">
      <c r="B7922" s="1" t="s">
        <v>18041</v>
      </c>
      <c r="C7922" s="1">
        <v>1</v>
      </c>
      <c r="D7922" s="1" t="s">
        <v>13753</v>
      </c>
      <c r="E7922" s="17">
        <v>0.85976851851851899</v>
      </c>
      <c r="F7922" s="1" t="s">
        <v>13785</v>
      </c>
    </row>
    <row r="7923" spans="2:6">
      <c r="B7923" s="1" t="s">
        <v>17697</v>
      </c>
      <c r="C7923" s="1">
        <v>2</v>
      </c>
      <c r="D7923" s="1" t="s">
        <v>3078</v>
      </c>
      <c r="E7923" s="17">
        <v>0.859837962962963</v>
      </c>
      <c r="F7923" s="1" t="s">
        <v>13785</v>
      </c>
    </row>
    <row r="7924" spans="2:6">
      <c r="B7924" s="1" t="s">
        <v>18038</v>
      </c>
      <c r="C7924" s="1">
        <v>1</v>
      </c>
      <c r="D7924" s="1" t="s">
        <v>3078</v>
      </c>
      <c r="E7924" s="17">
        <v>0.85997685185185202</v>
      </c>
      <c r="F7924" s="1" t="s">
        <v>13785</v>
      </c>
    </row>
    <row r="7925" spans="2:6">
      <c r="B7925" s="1" t="s">
        <v>15729</v>
      </c>
      <c r="C7925" s="1">
        <v>1</v>
      </c>
      <c r="D7925" s="1" t="s">
        <v>3095</v>
      </c>
      <c r="E7925" s="17">
        <v>0.86</v>
      </c>
      <c r="F7925" s="1" t="s">
        <v>13785</v>
      </c>
    </row>
    <row r="7926" spans="2:6">
      <c r="B7926" s="1" t="s">
        <v>17229</v>
      </c>
      <c r="C7926" s="1">
        <v>1</v>
      </c>
      <c r="D7926" s="1" t="s">
        <v>13746</v>
      </c>
      <c r="E7926" s="17">
        <v>0.86004629629629603</v>
      </c>
      <c r="F7926" s="1" t="s">
        <v>13785</v>
      </c>
    </row>
    <row r="7927" spans="2:6">
      <c r="B7927" s="1" t="s">
        <v>17858</v>
      </c>
      <c r="C7927" s="1">
        <v>1</v>
      </c>
      <c r="D7927" s="1" t="s">
        <v>3095</v>
      </c>
      <c r="E7927" s="17">
        <v>0.86011574074074104</v>
      </c>
      <c r="F7927" s="1" t="s">
        <v>13785</v>
      </c>
    </row>
    <row r="7928" spans="2:6">
      <c r="B7928" s="1" t="s">
        <v>18042</v>
      </c>
      <c r="C7928" s="1">
        <v>1</v>
      </c>
      <c r="D7928" s="1" t="s">
        <v>13753</v>
      </c>
      <c r="E7928" s="17">
        <v>0.86013888888888901</v>
      </c>
      <c r="F7928" s="1" t="s">
        <v>13785</v>
      </c>
    </row>
    <row r="7929" spans="2:6">
      <c r="B7929" s="1" t="s">
        <v>18043</v>
      </c>
      <c r="C7929" s="1">
        <v>1</v>
      </c>
      <c r="D7929" s="1" t="s">
        <v>13687</v>
      </c>
      <c r="E7929" s="17">
        <v>0.86025462962962995</v>
      </c>
      <c r="F7929" s="1" t="s">
        <v>13785</v>
      </c>
    </row>
    <row r="7930" spans="2:6">
      <c r="B7930" s="1" t="s">
        <v>17573</v>
      </c>
      <c r="C7930" s="1">
        <v>2</v>
      </c>
      <c r="D7930" s="1" t="s">
        <v>3095</v>
      </c>
      <c r="E7930" s="17">
        <v>0.86027777777777803</v>
      </c>
      <c r="F7930" s="1" t="s">
        <v>13785</v>
      </c>
    </row>
    <row r="7931" spans="2:6">
      <c r="B7931" s="1" t="s">
        <v>18037</v>
      </c>
      <c r="C7931" s="1">
        <v>1</v>
      </c>
      <c r="D7931" s="1" t="s">
        <v>3078</v>
      </c>
      <c r="E7931" s="17">
        <v>0.86027777777777803</v>
      </c>
      <c r="F7931" s="1" t="s">
        <v>13785</v>
      </c>
    </row>
    <row r="7932" spans="2:6">
      <c r="B7932" s="1" t="s">
        <v>17431</v>
      </c>
      <c r="C7932" s="1">
        <v>1</v>
      </c>
      <c r="D7932" s="1" t="s">
        <v>3078</v>
      </c>
      <c r="E7932" s="17">
        <v>0.86031250000000004</v>
      </c>
      <c r="F7932" s="1" t="s">
        <v>13785</v>
      </c>
    </row>
    <row r="7933" spans="2:6">
      <c r="B7933" s="1" t="s">
        <v>18015</v>
      </c>
      <c r="C7933" s="1">
        <v>1</v>
      </c>
      <c r="D7933" s="1" t="s">
        <v>3078</v>
      </c>
      <c r="E7933" s="17">
        <v>0.860335648148148</v>
      </c>
      <c r="F7933" s="1" t="s">
        <v>13785</v>
      </c>
    </row>
    <row r="7934" spans="2:6">
      <c r="B7934" s="1" t="s">
        <v>18044</v>
      </c>
      <c r="C7934" s="1">
        <v>1</v>
      </c>
      <c r="D7934" s="1" t="s">
        <v>13753</v>
      </c>
      <c r="E7934" s="17">
        <v>0.86034722222222204</v>
      </c>
      <c r="F7934" s="1" t="s">
        <v>13785</v>
      </c>
    </row>
    <row r="7935" spans="2:6">
      <c r="B7935" s="1" t="s">
        <v>17846</v>
      </c>
      <c r="C7935" s="1">
        <v>1</v>
      </c>
      <c r="D7935" s="1" t="s">
        <v>3095</v>
      </c>
      <c r="E7935" s="17">
        <v>0.86038194444444405</v>
      </c>
      <c r="F7935" s="1" t="s">
        <v>13785</v>
      </c>
    </row>
    <row r="7936" spans="2:6">
      <c r="B7936" s="1" t="s">
        <v>18045</v>
      </c>
      <c r="C7936" s="1">
        <v>1</v>
      </c>
      <c r="D7936" s="1" t="s">
        <v>13753</v>
      </c>
      <c r="E7936" s="17">
        <v>0.86039351851851897</v>
      </c>
      <c r="F7936" s="1" t="s">
        <v>13785</v>
      </c>
    </row>
    <row r="7937" spans="2:6">
      <c r="B7937" s="1" t="s">
        <v>18046</v>
      </c>
      <c r="C7937" s="1">
        <v>1</v>
      </c>
      <c r="D7937" s="1" t="s">
        <v>13760</v>
      </c>
      <c r="E7937" s="17">
        <v>0.86046296296296299</v>
      </c>
      <c r="F7937" s="1" t="s">
        <v>13785</v>
      </c>
    </row>
    <row r="7938" spans="2:6">
      <c r="B7938" s="1" t="s">
        <v>17877</v>
      </c>
      <c r="C7938" s="1">
        <v>1</v>
      </c>
      <c r="D7938" s="1" t="s">
        <v>3095</v>
      </c>
      <c r="E7938" s="17">
        <v>0.86047453703703702</v>
      </c>
      <c r="F7938" s="1" t="s">
        <v>13785</v>
      </c>
    </row>
    <row r="7939" spans="2:6">
      <c r="B7939" s="1" t="s">
        <v>18047</v>
      </c>
      <c r="C7939" s="1">
        <v>1</v>
      </c>
      <c r="D7939" s="1" t="s">
        <v>3076</v>
      </c>
      <c r="E7939" s="17">
        <v>0.86049768518518499</v>
      </c>
      <c r="F7939" s="1" t="s">
        <v>13785</v>
      </c>
    </row>
    <row r="7940" spans="2:6">
      <c r="B7940" s="1" t="s">
        <v>18048</v>
      </c>
      <c r="C7940" s="1">
        <v>1</v>
      </c>
      <c r="D7940" s="1" t="s">
        <v>13687</v>
      </c>
      <c r="E7940" s="17">
        <v>0.86054398148148104</v>
      </c>
      <c r="F7940" s="1" t="s">
        <v>13785</v>
      </c>
    </row>
    <row r="7941" spans="2:6">
      <c r="B7941" s="1" t="s">
        <v>18049</v>
      </c>
      <c r="C7941" s="1">
        <v>1</v>
      </c>
      <c r="D7941" s="1" t="s">
        <v>13760</v>
      </c>
      <c r="E7941" s="17">
        <v>0.86059027777777797</v>
      </c>
      <c r="F7941" s="1" t="s">
        <v>13785</v>
      </c>
    </row>
    <row r="7942" spans="2:6">
      <c r="B7942" s="1" t="s">
        <v>17966</v>
      </c>
      <c r="C7942" s="1">
        <v>1</v>
      </c>
      <c r="D7942" s="1" t="s">
        <v>13762</v>
      </c>
      <c r="E7942" s="17">
        <v>0.86061342592592605</v>
      </c>
      <c r="F7942" s="1" t="s">
        <v>13785</v>
      </c>
    </row>
    <row r="7943" spans="2:6">
      <c r="B7943" s="1" t="s">
        <v>17854</v>
      </c>
      <c r="C7943" s="1">
        <v>1</v>
      </c>
      <c r="D7943" s="1" t="s">
        <v>3095</v>
      </c>
      <c r="E7943" s="17">
        <v>0.86064814814814805</v>
      </c>
      <c r="F7943" s="1" t="s">
        <v>13785</v>
      </c>
    </row>
    <row r="7944" spans="2:6">
      <c r="B7944" s="1" t="s">
        <v>18050</v>
      </c>
      <c r="C7944" s="1">
        <v>2</v>
      </c>
      <c r="D7944" s="1" t="s">
        <v>13687</v>
      </c>
      <c r="E7944" s="17">
        <v>0.86067129629629602</v>
      </c>
      <c r="F7944" s="1" t="s">
        <v>13785</v>
      </c>
    </row>
    <row r="7945" spans="2:6">
      <c r="B7945" s="1" t="s">
        <v>17844</v>
      </c>
      <c r="C7945" s="1">
        <v>2</v>
      </c>
      <c r="D7945" s="1" t="s">
        <v>3095</v>
      </c>
      <c r="E7945" s="17">
        <v>0.86074074074074103</v>
      </c>
      <c r="F7945" s="1" t="s">
        <v>13785</v>
      </c>
    </row>
    <row r="7946" spans="2:6">
      <c r="B7946" s="1" t="s">
        <v>18042</v>
      </c>
      <c r="C7946" s="1">
        <v>1</v>
      </c>
      <c r="D7946" s="1" t="s">
        <v>3078</v>
      </c>
      <c r="E7946" s="17">
        <v>0.86075231481481496</v>
      </c>
      <c r="F7946" s="1" t="s">
        <v>13785</v>
      </c>
    </row>
    <row r="7947" spans="2:6">
      <c r="B7947" s="1" t="s">
        <v>18051</v>
      </c>
      <c r="C7947" s="1">
        <v>5</v>
      </c>
      <c r="D7947" s="1" t="s">
        <v>13753</v>
      </c>
      <c r="E7947" s="17">
        <v>0.86090277777777802</v>
      </c>
      <c r="F7947" s="1" t="s">
        <v>13785</v>
      </c>
    </row>
    <row r="7948" spans="2:6">
      <c r="B7948" s="1" t="s">
        <v>18013</v>
      </c>
      <c r="C7948" s="1">
        <v>1</v>
      </c>
      <c r="D7948" s="1" t="s">
        <v>3078</v>
      </c>
      <c r="E7948" s="17">
        <v>0.86091435185185206</v>
      </c>
      <c r="F7948" s="1" t="s">
        <v>13785</v>
      </c>
    </row>
    <row r="7949" spans="2:6">
      <c r="B7949" s="1" t="s">
        <v>18047</v>
      </c>
      <c r="C7949" s="1">
        <v>1</v>
      </c>
      <c r="D7949" s="1" t="s">
        <v>3095</v>
      </c>
      <c r="E7949" s="17">
        <v>0.86098379629629596</v>
      </c>
      <c r="F7949" s="1" t="s">
        <v>13785</v>
      </c>
    </row>
    <row r="7950" spans="2:6">
      <c r="B7950" s="1" t="s">
        <v>18052</v>
      </c>
      <c r="C7950" s="1">
        <v>2</v>
      </c>
      <c r="D7950" s="1" t="s">
        <v>13753</v>
      </c>
      <c r="E7950" s="17">
        <v>0.86099537037036999</v>
      </c>
      <c r="F7950" s="1" t="s">
        <v>13785</v>
      </c>
    </row>
    <row r="7951" spans="2:6">
      <c r="B7951" s="1" t="s">
        <v>18053</v>
      </c>
      <c r="C7951" s="1">
        <v>1</v>
      </c>
      <c r="D7951" s="1" t="s">
        <v>13753</v>
      </c>
      <c r="E7951" s="17">
        <v>0.86105324074074097</v>
      </c>
      <c r="F7951" s="1" t="s">
        <v>13785</v>
      </c>
    </row>
    <row r="7952" spans="2:6">
      <c r="B7952" s="1" t="s">
        <v>18054</v>
      </c>
      <c r="C7952" s="1">
        <v>1</v>
      </c>
      <c r="D7952" s="1" t="s">
        <v>13760</v>
      </c>
      <c r="E7952" s="17">
        <v>0.86112268518518498</v>
      </c>
      <c r="F7952" s="1" t="s">
        <v>13785</v>
      </c>
    </row>
    <row r="7953" spans="2:6">
      <c r="B7953" s="1" t="s">
        <v>18055</v>
      </c>
      <c r="C7953" s="1">
        <v>1</v>
      </c>
      <c r="D7953" s="1" t="s">
        <v>13753</v>
      </c>
      <c r="E7953" s="17">
        <v>0.86115740740740698</v>
      </c>
      <c r="F7953" s="1" t="s">
        <v>13785</v>
      </c>
    </row>
    <row r="7954" spans="2:6">
      <c r="B7954" s="1" t="s">
        <v>18056</v>
      </c>
      <c r="C7954" s="1">
        <v>1</v>
      </c>
      <c r="D7954" s="1" t="s">
        <v>13687</v>
      </c>
      <c r="E7954" s="17">
        <v>0.86135416666666698</v>
      </c>
      <c r="F7954" s="1" t="s">
        <v>13785</v>
      </c>
    </row>
    <row r="7955" spans="2:6">
      <c r="B7955" s="1" t="s">
        <v>18041</v>
      </c>
      <c r="C7955" s="1">
        <v>1</v>
      </c>
      <c r="D7955" s="1" t="s">
        <v>13762</v>
      </c>
      <c r="E7955" s="17">
        <v>0.86140046296296302</v>
      </c>
      <c r="F7955" s="1" t="s">
        <v>13785</v>
      </c>
    </row>
    <row r="7956" spans="2:6">
      <c r="B7956" s="1" t="s">
        <v>18057</v>
      </c>
      <c r="C7956" s="1">
        <v>1</v>
      </c>
      <c r="D7956" s="1" t="s">
        <v>13753</v>
      </c>
      <c r="E7956" s="17">
        <v>0.86141203703703695</v>
      </c>
      <c r="F7956" s="1" t="s">
        <v>13785</v>
      </c>
    </row>
    <row r="7957" spans="2:6">
      <c r="B7957" s="1" t="s">
        <v>18046</v>
      </c>
      <c r="C7957" s="1">
        <v>1</v>
      </c>
      <c r="D7957" s="1" t="s">
        <v>3078</v>
      </c>
      <c r="E7957" s="17">
        <v>0.86151620370370396</v>
      </c>
      <c r="F7957" s="1" t="s">
        <v>13785</v>
      </c>
    </row>
    <row r="7958" spans="2:6">
      <c r="B7958" s="1" t="s">
        <v>16436</v>
      </c>
      <c r="C7958" s="1">
        <v>1</v>
      </c>
      <c r="D7958" s="1" t="s">
        <v>13746</v>
      </c>
      <c r="E7958" s="17">
        <v>0.86153935185185204</v>
      </c>
      <c r="F7958" s="1" t="s">
        <v>13785</v>
      </c>
    </row>
    <row r="7959" spans="2:6">
      <c r="B7959" s="1" t="s">
        <v>18058</v>
      </c>
      <c r="C7959" s="1">
        <v>1</v>
      </c>
      <c r="D7959" s="1" t="s">
        <v>13687</v>
      </c>
      <c r="E7959" s="17">
        <v>0.86159722222222201</v>
      </c>
      <c r="F7959" s="1" t="s">
        <v>13785</v>
      </c>
    </row>
    <row r="7960" spans="2:6">
      <c r="B7960" s="1" t="s">
        <v>18051</v>
      </c>
      <c r="C7960" s="1">
        <v>5</v>
      </c>
      <c r="D7960" s="1" t="s">
        <v>3078</v>
      </c>
      <c r="E7960" s="17">
        <v>0.86167824074074095</v>
      </c>
      <c r="F7960" s="1" t="s">
        <v>13785</v>
      </c>
    </row>
    <row r="7961" spans="2:6">
      <c r="B7961" s="1" t="s">
        <v>18049</v>
      </c>
      <c r="C7961" s="1">
        <v>1</v>
      </c>
      <c r="D7961" s="1" t="s">
        <v>3095</v>
      </c>
      <c r="E7961" s="17">
        <v>0.86168981481481499</v>
      </c>
      <c r="F7961" s="1" t="s">
        <v>13785</v>
      </c>
    </row>
    <row r="7962" spans="2:6">
      <c r="B7962" s="1" t="s">
        <v>18059</v>
      </c>
      <c r="C7962" s="1">
        <v>1</v>
      </c>
      <c r="D7962" s="1" t="s">
        <v>13687</v>
      </c>
      <c r="E7962" s="17">
        <v>0.86179398148148101</v>
      </c>
      <c r="F7962" s="1" t="s">
        <v>13785</v>
      </c>
    </row>
    <row r="7963" spans="2:6">
      <c r="B7963" s="1" t="s">
        <v>18060</v>
      </c>
      <c r="C7963" s="1">
        <v>1</v>
      </c>
      <c r="D7963" s="1" t="s">
        <v>3076</v>
      </c>
      <c r="E7963" s="17">
        <v>0.86184027777777805</v>
      </c>
      <c r="F7963" s="1" t="s">
        <v>13785</v>
      </c>
    </row>
    <row r="7964" spans="2:6">
      <c r="B7964" s="1" t="s">
        <v>18061</v>
      </c>
      <c r="C7964" s="1">
        <v>1</v>
      </c>
      <c r="D7964" s="1" t="s">
        <v>13687</v>
      </c>
      <c r="E7964" s="17">
        <v>0.861990740740741</v>
      </c>
      <c r="F7964" s="1" t="s">
        <v>13785</v>
      </c>
    </row>
    <row r="7965" spans="2:6">
      <c r="B7965" s="1" t="s">
        <v>18062</v>
      </c>
      <c r="C7965" s="1">
        <v>1</v>
      </c>
      <c r="D7965" s="1" t="s">
        <v>13753</v>
      </c>
      <c r="E7965" s="17">
        <v>0.861990740740741</v>
      </c>
      <c r="F7965" s="1" t="s">
        <v>13785</v>
      </c>
    </row>
    <row r="7966" spans="2:6">
      <c r="B7966" s="1" t="s">
        <v>18063</v>
      </c>
      <c r="C7966" s="1">
        <v>1</v>
      </c>
      <c r="D7966" s="1" t="s">
        <v>13753</v>
      </c>
      <c r="E7966" s="17">
        <v>0.86201388888888897</v>
      </c>
      <c r="F7966" s="1" t="s">
        <v>13785</v>
      </c>
    </row>
    <row r="7967" spans="2:6">
      <c r="B7967" s="1" t="s">
        <v>18064</v>
      </c>
      <c r="C7967" s="1">
        <v>1</v>
      </c>
      <c r="D7967" s="1" t="s">
        <v>13687</v>
      </c>
      <c r="E7967" s="17">
        <v>0.86202546296296301</v>
      </c>
      <c r="F7967" s="1" t="s">
        <v>13785</v>
      </c>
    </row>
    <row r="7968" spans="2:6">
      <c r="B7968" s="1" t="s">
        <v>18058</v>
      </c>
      <c r="C7968" s="1">
        <v>1</v>
      </c>
      <c r="D7968" s="1" t="s">
        <v>3095</v>
      </c>
      <c r="E7968" s="17">
        <v>0.86203703703703705</v>
      </c>
      <c r="F7968" s="1" t="s">
        <v>13785</v>
      </c>
    </row>
    <row r="7969" spans="2:6">
      <c r="B7969" s="1" t="s">
        <v>18065</v>
      </c>
      <c r="C7969" s="1">
        <v>1</v>
      </c>
      <c r="D7969" s="1" t="s">
        <v>13753</v>
      </c>
      <c r="E7969" s="17">
        <v>0.86212962962963002</v>
      </c>
      <c r="F7969" s="1" t="s">
        <v>13785</v>
      </c>
    </row>
    <row r="7970" spans="2:6">
      <c r="B7970" s="1" t="s">
        <v>18060</v>
      </c>
      <c r="C7970" s="1">
        <v>1</v>
      </c>
      <c r="D7970" s="1" t="s">
        <v>3095</v>
      </c>
      <c r="E7970" s="17">
        <v>0.86217592592592596</v>
      </c>
      <c r="F7970" s="1" t="s">
        <v>13785</v>
      </c>
    </row>
    <row r="7971" spans="2:6">
      <c r="B7971" s="1" t="s">
        <v>18043</v>
      </c>
      <c r="C7971" s="1">
        <v>1</v>
      </c>
      <c r="D7971" s="1" t="s">
        <v>3078</v>
      </c>
      <c r="E7971" s="17">
        <v>0.8621875</v>
      </c>
      <c r="F7971" s="1" t="s">
        <v>13785</v>
      </c>
    </row>
    <row r="7972" spans="2:6">
      <c r="B7972" s="1" t="s">
        <v>17983</v>
      </c>
      <c r="C7972" s="1">
        <v>1</v>
      </c>
      <c r="D7972" s="1" t="s">
        <v>3078</v>
      </c>
      <c r="E7972" s="17">
        <v>0.86229166666666701</v>
      </c>
      <c r="F7972" s="1" t="s">
        <v>13785</v>
      </c>
    </row>
    <row r="7973" spans="2:6">
      <c r="B7973" s="1" t="s">
        <v>18066</v>
      </c>
      <c r="C7973" s="1">
        <v>1</v>
      </c>
      <c r="D7973" s="1" t="s">
        <v>13753</v>
      </c>
      <c r="E7973" s="17">
        <v>0.86233796296296295</v>
      </c>
      <c r="F7973" s="1" t="s">
        <v>13785</v>
      </c>
    </row>
    <row r="7974" spans="2:6">
      <c r="B7974" s="1" t="s">
        <v>18067</v>
      </c>
      <c r="C7974" s="1">
        <v>1</v>
      </c>
      <c r="D7974" s="1" t="s">
        <v>13753</v>
      </c>
      <c r="E7974" s="17">
        <v>0.86240740740740696</v>
      </c>
      <c r="F7974" s="1" t="s">
        <v>13785</v>
      </c>
    </row>
    <row r="7975" spans="2:6">
      <c r="B7975" s="1" t="s">
        <v>17740</v>
      </c>
      <c r="C7975" s="1">
        <v>1</v>
      </c>
      <c r="D7975" s="1" t="s">
        <v>13746</v>
      </c>
      <c r="E7975" s="17">
        <v>0.86244212962962996</v>
      </c>
      <c r="F7975" s="1" t="s">
        <v>13785</v>
      </c>
    </row>
    <row r="7976" spans="2:6">
      <c r="B7976" s="1" t="s">
        <v>17644</v>
      </c>
      <c r="C7976" s="1">
        <v>1</v>
      </c>
      <c r="D7976" s="1" t="s">
        <v>3078</v>
      </c>
      <c r="E7976" s="17">
        <v>0.86248842592592601</v>
      </c>
      <c r="F7976" s="1" t="s">
        <v>13785</v>
      </c>
    </row>
    <row r="7977" spans="2:6">
      <c r="B7977" s="1" t="s">
        <v>17969</v>
      </c>
      <c r="C7977" s="1">
        <v>1</v>
      </c>
      <c r="D7977" s="1" t="s">
        <v>13762</v>
      </c>
      <c r="E7977" s="17">
        <v>0.86260416666666695</v>
      </c>
      <c r="F7977" s="1" t="s">
        <v>13785</v>
      </c>
    </row>
    <row r="7978" spans="2:6">
      <c r="B7978" s="1" t="s">
        <v>18044</v>
      </c>
      <c r="C7978" s="1">
        <v>1</v>
      </c>
      <c r="D7978" s="1" t="s">
        <v>13762</v>
      </c>
      <c r="E7978" s="17">
        <v>0.86263888888888896</v>
      </c>
      <c r="F7978" s="1" t="s">
        <v>13785</v>
      </c>
    </row>
    <row r="7979" spans="2:6">
      <c r="B7979" s="1" t="s">
        <v>17679</v>
      </c>
      <c r="C7979" s="1">
        <v>1</v>
      </c>
      <c r="D7979" s="1" t="s">
        <v>3077</v>
      </c>
      <c r="E7979" s="17">
        <v>0.86270833333333297</v>
      </c>
      <c r="F7979" s="1" t="s">
        <v>13785</v>
      </c>
    </row>
    <row r="7980" spans="2:6">
      <c r="B7980" s="1" t="s">
        <v>18050</v>
      </c>
      <c r="C7980" s="1">
        <v>1</v>
      </c>
      <c r="D7980" s="1" t="s">
        <v>13762</v>
      </c>
      <c r="E7980" s="17">
        <v>0.86271990740740701</v>
      </c>
      <c r="F7980" s="1" t="s">
        <v>13785</v>
      </c>
    </row>
    <row r="7981" spans="2:6">
      <c r="B7981" s="1" t="s">
        <v>18048</v>
      </c>
      <c r="C7981" s="1">
        <v>1</v>
      </c>
      <c r="D7981" s="1" t="s">
        <v>13746</v>
      </c>
      <c r="E7981" s="17">
        <v>0.86278935185185202</v>
      </c>
      <c r="F7981" s="1" t="s">
        <v>13785</v>
      </c>
    </row>
    <row r="7982" spans="2:6">
      <c r="B7982" s="1" t="s">
        <v>18068</v>
      </c>
      <c r="C7982" s="1">
        <v>1</v>
      </c>
      <c r="D7982" s="1" t="s">
        <v>13687</v>
      </c>
      <c r="E7982" s="17">
        <v>0.862916666666667</v>
      </c>
      <c r="F7982" s="1" t="s">
        <v>13785</v>
      </c>
    </row>
    <row r="7983" spans="2:6">
      <c r="B7983" s="1" t="s">
        <v>18069</v>
      </c>
      <c r="C7983" s="1">
        <v>1</v>
      </c>
      <c r="D7983" s="1" t="s">
        <v>13746</v>
      </c>
      <c r="E7983" s="17">
        <v>0.862916666666667</v>
      </c>
      <c r="F7983" s="1" t="s">
        <v>13785</v>
      </c>
    </row>
    <row r="7984" spans="2:6">
      <c r="B7984" s="1" t="s">
        <v>18070</v>
      </c>
      <c r="C7984" s="1">
        <v>1</v>
      </c>
      <c r="D7984" s="1" t="s">
        <v>13753</v>
      </c>
      <c r="E7984" s="17">
        <v>0.862951388888889</v>
      </c>
      <c r="F7984" s="1" t="s">
        <v>13785</v>
      </c>
    </row>
    <row r="7985" spans="2:6">
      <c r="B7985" s="1" t="s">
        <v>17734</v>
      </c>
      <c r="C7985" s="1">
        <v>1</v>
      </c>
      <c r="D7985" s="1" t="s">
        <v>13746</v>
      </c>
      <c r="E7985" s="17">
        <v>0.862951388888889</v>
      </c>
      <c r="F7985" s="1" t="s">
        <v>13785</v>
      </c>
    </row>
    <row r="7986" spans="2:6">
      <c r="B7986" s="1" t="s">
        <v>17828</v>
      </c>
      <c r="C7986" s="1">
        <v>1</v>
      </c>
      <c r="D7986" s="1" t="s">
        <v>13746</v>
      </c>
      <c r="E7986" s="17">
        <v>0.86302083333333302</v>
      </c>
      <c r="F7986" s="1" t="s">
        <v>13785</v>
      </c>
    </row>
    <row r="7987" spans="2:6">
      <c r="B7987" s="1" t="s">
        <v>18064</v>
      </c>
      <c r="C7987" s="1">
        <v>1</v>
      </c>
      <c r="D7987" s="1" t="s">
        <v>3078</v>
      </c>
      <c r="E7987" s="17">
        <v>0.86310185185185195</v>
      </c>
      <c r="F7987" s="1" t="s">
        <v>13785</v>
      </c>
    </row>
    <row r="7988" spans="2:6">
      <c r="B7988" s="1" t="s">
        <v>18071</v>
      </c>
      <c r="C7988" s="1">
        <v>2</v>
      </c>
      <c r="D7988" s="1" t="s">
        <v>13753</v>
      </c>
      <c r="E7988" s="17">
        <v>0.86313657407407396</v>
      </c>
      <c r="F7988" s="1" t="s">
        <v>13785</v>
      </c>
    </row>
    <row r="7989" spans="2:6">
      <c r="B7989" s="1" t="s">
        <v>17978</v>
      </c>
      <c r="C7989" s="1">
        <v>1</v>
      </c>
      <c r="D7989" s="1" t="s">
        <v>13762</v>
      </c>
      <c r="E7989" s="17">
        <v>0.86319444444444404</v>
      </c>
      <c r="F7989" s="1" t="s">
        <v>13785</v>
      </c>
    </row>
    <row r="7990" spans="2:6">
      <c r="B7990" s="1" t="s">
        <v>17845</v>
      </c>
      <c r="C7990" s="1">
        <v>1</v>
      </c>
      <c r="D7990" s="1" t="s">
        <v>13746</v>
      </c>
      <c r="E7990" s="17">
        <v>0.86324074074074097</v>
      </c>
      <c r="F7990" s="1" t="s">
        <v>13785</v>
      </c>
    </row>
    <row r="7991" spans="2:6">
      <c r="B7991" s="1" t="s">
        <v>17800</v>
      </c>
      <c r="C7991" s="1">
        <v>1</v>
      </c>
      <c r="D7991" s="1" t="s">
        <v>3078</v>
      </c>
      <c r="E7991" s="17">
        <v>0.86327546296296298</v>
      </c>
      <c r="F7991" s="1" t="s">
        <v>13785</v>
      </c>
    </row>
    <row r="7992" spans="2:6">
      <c r="B7992" s="1" t="s">
        <v>18072</v>
      </c>
      <c r="C7992" s="1">
        <v>1</v>
      </c>
      <c r="D7992" s="1" t="s">
        <v>13760</v>
      </c>
      <c r="E7992" s="17">
        <v>0.86329861111111095</v>
      </c>
      <c r="F7992" s="1" t="s">
        <v>13785</v>
      </c>
    </row>
    <row r="7993" spans="2:6">
      <c r="B7993" s="1" t="s">
        <v>18073</v>
      </c>
      <c r="C7993" s="1">
        <v>1</v>
      </c>
      <c r="D7993" s="1" t="s">
        <v>13753</v>
      </c>
      <c r="E7993" s="17">
        <v>0.86329861111111095</v>
      </c>
      <c r="F7993" s="1" t="s">
        <v>13785</v>
      </c>
    </row>
    <row r="7994" spans="2:6">
      <c r="B7994" s="1" t="s">
        <v>18074</v>
      </c>
      <c r="C7994" s="1">
        <v>1</v>
      </c>
      <c r="D7994" s="1" t="s">
        <v>13753</v>
      </c>
      <c r="E7994" s="17">
        <v>0.86335648148148103</v>
      </c>
      <c r="F7994" s="1" t="s">
        <v>13785</v>
      </c>
    </row>
    <row r="7995" spans="2:6">
      <c r="B7995" s="1" t="s">
        <v>18068</v>
      </c>
      <c r="C7995" s="1">
        <v>1</v>
      </c>
      <c r="D7995" s="1" t="s">
        <v>13762</v>
      </c>
      <c r="E7995" s="17">
        <v>0.86339120370370404</v>
      </c>
      <c r="F7995" s="1" t="s">
        <v>13785</v>
      </c>
    </row>
    <row r="7996" spans="2:6">
      <c r="B7996" s="1" t="s">
        <v>17013</v>
      </c>
      <c r="C7996" s="1">
        <v>1</v>
      </c>
      <c r="D7996" s="1" t="s">
        <v>13762</v>
      </c>
      <c r="E7996" s="17">
        <v>0.86344907407407401</v>
      </c>
      <c r="F7996" s="1" t="s">
        <v>13785</v>
      </c>
    </row>
    <row r="7997" spans="2:6">
      <c r="B7997" s="1" t="s">
        <v>17763</v>
      </c>
      <c r="C7997" s="1">
        <v>1</v>
      </c>
      <c r="D7997" s="1" t="s">
        <v>3078</v>
      </c>
      <c r="E7997" s="17">
        <v>0.86350694444444398</v>
      </c>
      <c r="F7997" s="1" t="s">
        <v>13785</v>
      </c>
    </row>
    <row r="7998" spans="2:6">
      <c r="B7998" s="1" t="s">
        <v>18067</v>
      </c>
      <c r="C7998" s="1">
        <v>1</v>
      </c>
      <c r="D7998" s="1" t="s">
        <v>3078</v>
      </c>
      <c r="E7998" s="17">
        <v>0.86356481481481495</v>
      </c>
      <c r="F7998" s="1" t="s">
        <v>13785</v>
      </c>
    </row>
    <row r="7999" spans="2:6">
      <c r="B7999" s="1" t="s">
        <v>18075</v>
      </c>
      <c r="C7999" s="1">
        <v>1</v>
      </c>
      <c r="D7999" s="1" t="s">
        <v>13753</v>
      </c>
      <c r="E7999" s="17">
        <v>0.86358796296296303</v>
      </c>
      <c r="F7999" s="1" t="s">
        <v>13785</v>
      </c>
    </row>
    <row r="8000" spans="2:6">
      <c r="B8000" s="1" t="s">
        <v>18066</v>
      </c>
      <c r="C8000" s="1">
        <v>1</v>
      </c>
      <c r="D8000" s="1" t="s">
        <v>3078</v>
      </c>
      <c r="E8000" s="17">
        <v>0.86359953703703696</v>
      </c>
      <c r="F8000" s="1" t="s">
        <v>13785</v>
      </c>
    </row>
    <row r="8001" spans="2:6">
      <c r="B8001" s="1" t="s">
        <v>18076</v>
      </c>
      <c r="C8001" s="1">
        <v>1</v>
      </c>
      <c r="D8001" s="1" t="s">
        <v>13760</v>
      </c>
      <c r="E8001" s="17">
        <v>0.863611111111111</v>
      </c>
      <c r="F8001" s="1" t="s">
        <v>13785</v>
      </c>
    </row>
    <row r="8002" spans="2:6">
      <c r="B8002" s="1" t="s">
        <v>18077</v>
      </c>
      <c r="C8002" s="1">
        <v>1</v>
      </c>
      <c r="D8002" s="1" t="s">
        <v>13687</v>
      </c>
      <c r="E8002" s="17">
        <v>0.86375000000000002</v>
      </c>
      <c r="F8002" s="1" t="s">
        <v>13785</v>
      </c>
    </row>
    <row r="8003" spans="2:6">
      <c r="B8003" s="1" t="s">
        <v>18070</v>
      </c>
      <c r="C8003" s="1">
        <v>1</v>
      </c>
      <c r="D8003" s="1" t="s">
        <v>3078</v>
      </c>
      <c r="E8003" s="17">
        <v>0.86376157407407395</v>
      </c>
      <c r="F8003" s="1" t="s">
        <v>13785</v>
      </c>
    </row>
    <row r="8004" spans="2:6">
      <c r="B8004" s="1" t="s">
        <v>18034</v>
      </c>
      <c r="C8004" s="1">
        <v>1</v>
      </c>
      <c r="D8004" s="1" t="s">
        <v>13746</v>
      </c>
      <c r="E8004" s="17">
        <v>0.86383101851851896</v>
      </c>
      <c r="F8004" s="1" t="s">
        <v>13785</v>
      </c>
    </row>
    <row r="8005" spans="2:6">
      <c r="B8005" s="1" t="s">
        <v>17945</v>
      </c>
      <c r="C8005" s="1">
        <v>1</v>
      </c>
      <c r="D8005" s="1" t="s">
        <v>13746</v>
      </c>
      <c r="E8005" s="17">
        <v>0.86391203703703701</v>
      </c>
      <c r="F8005" s="1" t="s">
        <v>13785</v>
      </c>
    </row>
    <row r="8006" spans="2:6">
      <c r="B8006" s="1" t="s">
        <v>18078</v>
      </c>
      <c r="C8006" s="1">
        <v>1</v>
      </c>
      <c r="D8006" s="1" t="s">
        <v>13753</v>
      </c>
      <c r="E8006" s="17">
        <v>0.86407407407407399</v>
      </c>
      <c r="F8006" s="1" t="s">
        <v>13785</v>
      </c>
    </row>
    <row r="8007" spans="2:6">
      <c r="B8007" s="1" t="s">
        <v>18079</v>
      </c>
      <c r="C8007" s="1">
        <v>1</v>
      </c>
      <c r="D8007" s="1" t="s">
        <v>13753</v>
      </c>
      <c r="E8007" s="17">
        <v>0.864143518518519</v>
      </c>
      <c r="F8007" s="1" t="s">
        <v>13785</v>
      </c>
    </row>
    <row r="8008" spans="2:6">
      <c r="B8008" s="1" t="s">
        <v>18065</v>
      </c>
      <c r="C8008" s="1">
        <v>1</v>
      </c>
      <c r="D8008" s="1" t="s">
        <v>13746</v>
      </c>
      <c r="E8008" s="17">
        <v>0.86418981481481505</v>
      </c>
      <c r="F8008" s="1" t="s">
        <v>13785</v>
      </c>
    </row>
    <row r="8009" spans="2:6">
      <c r="B8009" s="1" t="s">
        <v>18080</v>
      </c>
      <c r="C8009" s="1">
        <v>1</v>
      </c>
      <c r="D8009" s="1" t="s">
        <v>13753</v>
      </c>
      <c r="E8009" s="17">
        <v>0.86422453703703705</v>
      </c>
      <c r="F8009" s="1" t="s">
        <v>13785</v>
      </c>
    </row>
    <row r="8010" spans="2:6">
      <c r="B8010" s="1" t="s">
        <v>18077</v>
      </c>
      <c r="C8010" s="1">
        <v>1</v>
      </c>
      <c r="D8010" s="1" t="s">
        <v>3095</v>
      </c>
      <c r="E8010" s="17">
        <v>0.86422453703703705</v>
      </c>
      <c r="F8010" s="1" t="s">
        <v>13785</v>
      </c>
    </row>
    <row r="8011" spans="2:6">
      <c r="B8011" s="1" t="s">
        <v>18081</v>
      </c>
      <c r="C8011" s="1">
        <v>1</v>
      </c>
      <c r="D8011" s="1" t="s">
        <v>3095</v>
      </c>
      <c r="E8011" s="17">
        <v>0.86428240740740703</v>
      </c>
      <c r="F8011" s="1" t="s">
        <v>13785</v>
      </c>
    </row>
    <row r="8012" spans="2:6">
      <c r="B8012" s="1" t="s">
        <v>17984</v>
      </c>
      <c r="C8012" s="1">
        <v>1</v>
      </c>
      <c r="D8012" s="1" t="s">
        <v>3095</v>
      </c>
      <c r="E8012" s="17">
        <v>0.86444444444444402</v>
      </c>
      <c r="F8012" s="1" t="s">
        <v>13785</v>
      </c>
    </row>
    <row r="8013" spans="2:6">
      <c r="B8013" s="1" t="s">
        <v>18078</v>
      </c>
      <c r="C8013" s="1">
        <v>1</v>
      </c>
      <c r="D8013" s="1" t="s">
        <v>13746</v>
      </c>
      <c r="E8013" s="17">
        <v>0.86449074074074095</v>
      </c>
      <c r="F8013" s="1" t="s">
        <v>13785</v>
      </c>
    </row>
    <row r="8014" spans="2:6">
      <c r="B8014" s="1" t="s">
        <v>18082</v>
      </c>
      <c r="C8014" s="1">
        <v>1</v>
      </c>
      <c r="D8014" s="1" t="s">
        <v>13753</v>
      </c>
      <c r="E8014" s="17">
        <v>0.86454861111111103</v>
      </c>
      <c r="F8014" s="1" t="s">
        <v>13785</v>
      </c>
    </row>
    <row r="8015" spans="2:6">
      <c r="B8015" s="1" t="s">
        <v>18083</v>
      </c>
      <c r="C8015" s="1">
        <v>1</v>
      </c>
      <c r="D8015" s="1" t="s">
        <v>13753</v>
      </c>
      <c r="E8015" s="17">
        <v>0.864606481481481</v>
      </c>
      <c r="F8015" s="1" t="s">
        <v>13800</v>
      </c>
    </row>
    <row r="8016" spans="2:6">
      <c r="B8016" s="1" t="s">
        <v>18084</v>
      </c>
      <c r="C8016" s="1">
        <v>1</v>
      </c>
      <c r="D8016" s="1" t="s">
        <v>13753</v>
      </c>
      <c r="E8016" s="17">
        <v>0.86465277777777805</v>
      </c>
      <c r="F8016" s="1" t="s">
        <v>13800</v>
      </c>
    </row>
    <row r="8017" spans="2:6">
      <c r="B8017" s="1" t="s">
        <v>18076</v>
      </c>
      <c r="C8017" s="1">
        <v>1</v>
      </c>
      <c r="D8017" s="1" t="s">
        <v>13746</v>
      </c>
      <c r="E8017" s="17">
        <v>0.86471064814814802</v>
      </c>
      <c r="F8017" s="1" t="s">
        <v>13800</v>
      </c>
    </row>
    <row r="8018" spans="2:6">
      <c r="B8018" s="1" t="s">
        <v>18074</v>
      </c>
      <c r="C8018" s="1">
        <v>1</v>
      </c>
      <c r="D8018" s="1" t="s">
        <v>3095</v>
      </c>
      <c r="E8018" s="17">
        <v>0.86472222222222195</v>
      </c>
      <c r="F8018" s="1" t="s">
        <v>13800</v>
      </c>
    </row>
    <row r="8019" spans="2:6">
      <c r="B8019" s="1" t="s">
        <v>18079</v>
      </c>
      <c r="C8019" s="1">
        <v>1</v>
      </c>
      <c r="D8019" s="1" t="s">
        <v>3078</v>
      </c>
      <c r="E8019" s="17">
        <v>0.86474537037037003</v>
      </c>
      <c r="F8019" s="1" t="s">
        <v>13800</v>
      </c>
    </row>
    <row r="8020" spans="2:6">
      <c r="B8020" s="1" t="s">
        <v>18045</v>
      </c>
      <c r="C8020" s="1">
        <v>1</v>
      </c>
      <c r="D8020" s="1" t="s">
        <v>3095</v>
      </c>
      <c r="E8020" s="17">
        <v>0.86478009259259303</v>
      </c>
      <c r="F8020" s="1" t="s">
        <v>13800</v>
      </c>
    </row>
    <row r="8021" spans="2:6">
      <c r="B8021" s="1" t="s">
        <v>18085</v>
      </c>
      <c r="C8021" s="1">
        <v>1</v>
      </c>
      <c r="D8021" s="1" t="s">
        <v>13760</v>
      </c>
      <c r="E8021" s="17">
        <v>0.86499999999999999</v>
      </c>
      <c r="F8021" s="1" t="s">
        <v>13800</v>
      </c>
    </row>
    <row r="8022" spans="2:6">
      <c r="B8022" s="1" t="s">
        <v>17816</v>
      </c>
      <c r="C8022" s="1">
        <v>1</v>
      </c>
      <c r="D8022" s="1" t="s">
        <v>13746</v>
      </c>
      <c r="E8022" s="17">
        <v>0.86502314814814796</v>
      </c>
      <c r="F8022" s="1" t="s">
        <v>13800</v>
      </c>
    </row>
    <row r="8023" spans="2:6">
      <c r="B8023" s="1" t="s">
        <v>18086</v>
      </c>
      <c r="C8023" s="1">
        <v>1</v>
      </c>
      <c r="D8023" s="1" t="s">
        <v>13760</v>
      </c>
      <c r="E8023" s="17">
        <v>0.86505787037036996</v>
      </c>
      <c r="F8023" s="1" t="s">
        <v>13800</v>
      </c>
    </row>
    <row r="8024" spans="2:6">
      <c r="B8024" s="1" t="s">
        <v>18073</v>
      </c>
      <c r="C8024" s="1">
        <v>1</v>
      </c>
      <c r="D8024" s="1" t="s">
        <v>13746</v>
      </c>
      <c r="E8024" s="17">
        <v>0.86518518518518495</v>
      </c>
      <c r="F8024" s="1" t="s">
        <v>13800</v>
      </c>
    </row>
    <row r="8025" spans="2:6">
      <c r="B8025" s="1" t="s">
        <v>18087</v>
      </c>
      <c r="C8025" s="1">
        <v>1</v>
      </c>
      <c r="D8025" s="1" t="s">
        <v>13753</v>
      </c>
      <c r="E8025" s="17">
        <v>0.86535879629629597</v>
      </c>
      <c r="F8025" s="1" t="s">
        <v>13800</v>
      </c>
    </row>
    <row r="8026" spans="2:6">
      <c r="B8026" s="1" t="s">
        <v>18088</v>
      </c>
      <c r="C8026" s="1">
        <v>1</v>
      </c>
      <c r="D8026" s="1" t="s">
        <v>13760</v>
      </c>
      <c r="E8026" s="17">
        <v>0.86539351851851898</v>
      </c>
      <c r="F8026" s="1" t="s">
        <v>13800</v>
      </c>
    </row>
    <row r="8027" spans="2:6">
      <c r="B8027" s="1" t="s">
        <v>18089</v>
      </c>
      <c r="C8027" s="1">
        <v>1</v>
      </c>
      <c r="D8027" s="1" t="s">
        <v>13753</v>
      </c>
      <c r="E8027" s="17">
        <v>0.86540509259259302</v>
      </c>
      <c r="F8027" s="1" t="s">
        <v>13800</v>
      </c>
    </row>
    <row r="8028" spans="2:6">
      <c r="B8028" s="1" t="s">
        <v>18090</v>
      </c>
      <c r="C8028" s="1">
        <v>1</v>
      </c>
      <c r="D8028" s="1" t="s">
        <v>13760</v>
      </c>
      <c r="E8028" s="17">
        <v>0.86543981481481502</v>
      </c>
      <c r="F8028" s="1" t="s">
        <v>13800</v>
      </c>
    </row>
    <row r="8029" spans="2:6">
      <c r="B8029" s="1" t="s">
        <v>18091</v>
      </c>
      <c r="C8029" s="1">
        <v>1</v>
      </c>
      <c r="D8029" s="1" t="s">
        <v>13760</v>
      </c>
      <c r="E8029" s="17">
        <v>0.86550925925925903</v>
      </c>
      <c r="F8029" s="1" t="s">
        <v>13800</v>
      </c>
    </row>
    <row r="8030" spans="2:6">
      <c r="B8030" s="1" t="s">
        <v>16647</v>
      </c>
      <c r="C8030" s="1">
        <v>1</v>
      </c>
      <c r="D8030" s="1" t="s">
        <v>13746</v>
      </c>
      <c r="E8030" s="17">
        <v>0.86561342592592605</v>
      </c>
      <c r="F8030" s="1" t="s">
        <v>13800</v>
      </c>
    </row>
    <row r="8031" spans="2:6">
      <c r="B8031" s="1" t="s">
        <v>18092</v>
      </c>
      <c r="C8031" s="1">
        <v>1</v>
      </c>
      <c r="D8031" s="1" t="s">
        <v>13753</v>
      </c>
      <c r="E8031" s="17">
        <v>0.86564814814814794</v>
      </c>
      <c r="F8031" s="1" t="s">
        <v>13800</v>
      </c>
    </row>
    <row r="8032" spans="2:6">
      <c r="B8032" s="1" t="s">
        <v>18088</v>
      </c>
      <c r="C8032" s="1">
        <v>1</v>
      </c>
      <c r="D8032" s="1" t="s">
        <v>3077</v>
      </c>
      <c r="E8032" s="17">
        <v>0.86572916666666699</v>
      </c>
      <c r="F8032" s="1" t="s">
        <v>13800</v>
      </c>
    </row>
    <row r="8033" spans="2:6">
      <c r="B8033" s="1" t="s">
        <v>18093</v>
      </c>
      <c r="C8033" s="1">
        <v>1</v>
      </c>
      <c r="D8033" s="1" t="s">
        <v>13687</v>
      </c>
      <c r="E8033" s="17">
        <v>0.86574074074074103</v>
      </c>
      <c r="F8033" s="1" t="s">
        <v>13800</v>
      </c>
    </row>
    <row r="8034" spans="2:6">
      <c r="B8034" s="1" t="s">
        <v>18094</v>
      </c>
      <c r="C8034" s="1">
        <v>1</v>
      </c>
      <c r="D8034" s="1" t="s">
        <v>3077</v>
      </c>
      <c r="E8034" s="17">
        <v>0.865763888888889</v>
      </c>
      <c r="F8034" s="1" t="s">
        <v>13800</v>
      </c>
    </row>
    <row r="8035" spans="2:6">
      <c r="B8035" s="1" t="s">
        <v>18095</v>
      </c>
      <c r="C8035" s="1">
        <v>1</v>
      </c>
      <c r="D8035" s="1" t="s">
        <v>13687</v>
      </c>
      <c r="E8035" s="17">
        <v>0.86577546296296304</v>
      </c>
      <c r="F8035" s="1" t="s">
        <v>13800</v>
      </c>
    </row>
    <row r="8036" spans="2:6">
      <c r="B8036" s="1" t="s">
        <v>17971</v>
      </c>
      <c r="C8036" s="1">
        <v>1</v>
      </c>
      <c r="D8036" s="1" t="s">
        <v>3077</v>
      </c>
      <c r="E8036" s="17">
        <v>0.86581018518518504</v>
      </c>
      <c r="F8036" s="1" t="s">
        <v>13800</v>
      </c>
    </row>
    <row r="8037" spans="2:6">
      <c r="B8037" s="1" t="s">
        <v>18096</v>
      </c>
      <c r="C8037" s="1">
        <v>1</v>
      </c>
      <c r="D8037" s="1" t="s">
        <v>13687</v>
      </c>
      <c r="E8037" s="17">
        <v>0.86582175925925897</v>
      </c>
      <c r="F8037" s="1" t="s">
        <v>13800</v>
      </c>
    </row>
    <row r="8038" spans="2:6">
      <c r="B8038" s="1" t="s">
        <v>17128</v>
      </c>
      <c r="C8038" s="1">
        <v>1</v>
      </c>
      <c r="D8038" s="1" t="s">
        <v>13762</v>
      </c>
      <c r="E8038" s="17">
        <v>0.86593750000000003</v>
      </c>
      <c r="F8038" s="1" t="s">
        <v>13800</v>
      </c>
    </row>
    <row r="8039" spans="2:6">
      <c r="B8039" s="1" t="s">
        <v>18097</v>
      </c>
      <c r="C8039" s="1">
        <v>1</v>
      </c>
      <c r="D8039" s="1" t="s">
        <v>13760</v>
      </c>
      <c r="E8039" s="17">
        <v>0.86607638888888905</v>
      </c>
      <c r="F8039" s="1" t="s">
        <v>13800</v>
      </c>
    </row>
    <row r="8040" spans="2:6">
      <c r="B8040" s="1" t="s">
        <v>18063</v>
      </c>
      <c r="C8040" s="1">
        <v>1</v>
      </c>
      <c r="D8040" s="1" t="s">
        <v>13746</v>
      </c>
      <c r="E8040" s="17">
        <v>0.86609953703703701</v>
      </c>
      <c r="F8040" s="1" t="s">
        <v>13800</v>
      </c>
    </row>
    <row r="8041" spans="2:6">
      <c r="B8041" s="1" t="s">
        <v>18072</v>
      </c>
      <c r="C8041" s="1">
        <v>1</v>
      </c>
      <c r="D8041" s="1" t="s">
        <v>13746</v>
      </c>
      <c r="E8041" s="17">
        <v>0.86614583333333295</v>
      </c>
      <c r="F8041" s="1" t="s">
        <v>13800</v>
      </c>
    </row>
    <row r="8042" spans="2:6">
      <c r="B8042" s="1" t="s">
        <v>18098</v>
      </c>
      <c r="C8042" s="1">
        <v>1</v>
      </c>
      <c r="D8042" s="1" t="s">
        <v>13760</v>
      </c>
      <c r="E8042" s="17">
        <v>0.86618055555555595</v>
      </c>
      <c r="F8042" s="1" t="s">
        <v>13800</v>
      </c>
    </row>
    <row r="8043" spans="2:6">
      <c r="B8043" s="1" t="s">
        <v>18099</v>
      </c>
      <c r="C8043" s="1">
        <v>1</v>
      </c>
      <c r="D8043" s="1" t="s">
        <v>3076</v>
      </c>
      <c r="E8043" s="17">
        <v>0.86618055555555595</v>
      </c>
      <c r="F8043" s="1" t="s">
        <v>13800</v>
      </c>
    </row>
    <row r="8044" spans="2:6">
      <c r="B8044" s="1" t="s">
        <v>18089</v>
      </c>
      <c r="C8044" s="1">
        <v>1</v>
      </c>
      <c r="D8044" s="1" t="s">
        <v>3078</v>
      </c>
      <c r="E8044" s="17">
        <v>0.86624999999999996</v>
      </c>
      <c r="F8044" s="1" t="s">
        <v>13800</v>
      </c>
    </row>
    <row r="8045" spans="2:6">
      <c r="B8045" s="1" t="s">
        <v>17558</v>
      </c>
      <c r="C8045" s="1">
        <v>1</v>
      </c>
      <c r="D8045" s="1" t="s">
        <v>3078</v>
      </c>
      <c r="E8045" s="17">
        <v>0.86628472222222197</v>
      </c>
      <c r="F8045" s="1" t="s">
        <v>13800</v>
      </c>
    </row>
    <row r="8046" spans="2:6">
      <c r="B8046" s="1" t="s">
        <v>18083</v>
      </c>
      <c r="C8046" s="1">
        <v>1</v>
      </c>
      <c r="D8046" s="1" t="s">
        <v>13746</v>
      </c>
      <c r="E8046" s="17">
        <v>0.86629629629629601</v>
      </c>
      <c r="F8046" s="1" t="s">
        <v>13800</v>
      </c>
    </row>
    <row r="8047" spans="2:6">
      <c r="B8047" s="1" t="s">
        <v>18097</v>
      </c>
      <c r="C8047" s="1">
        <v>1</v>
      </c>
      <c r="D8047" s="1" t="s">
        <v>3077</v>
      </c>
      <c r="E8047" s="17">
        <v>0.86637731481481495</v>
      </c>
      <c r="F8047" s="1" t="s">
        <v>13800</v>
      </c>
    </row>
    <row r="8048" spans="2:6">
      <c r="B8048" s="1" t="s">
        <v>18100</v>
      </c>
      <c r="C8048" s="1">
        <v>1</v>
      </c>
      <c r="D8048" s="1" t="s">
        <v>13687</v>
      </c>
      <c r="E8048" s="17">
        <v>0.86638888888888899</v>
      </c>
      <c r="F8048" s="1" t="s">
        <v>13800</v>
      </c>
    </row>
    <row r="8049" spans="2:6">
      <c r="B8049" s="1" t="s">
        <v>18082</v>
      </c>
      <c r="C8049" s="1">
        <v>1</v>
      </c>
      <c r="D8049" s="1" t="s">
        <v>3095</v>
      </c>
      <c r="E8049" s="17">
        <v>0.86650462962963004</v>
      </c>
      <c r="F8049" s="1" t="s">
        <v>13800</v>
      </c>
    </row>
    <row r="8050" spans="2:6">
      <c r="B8050" s="1" t="s">
        <v>18101</v>
      </c>
      <c r="C8050" s="1">
        <v>2</v>
      </c>
      <c r="D8050" s="1" t="s">
        <v>13753</v>
      </c>
      <c r="E8050" s="17">
        <v>0.86651620370370397</v>
      </c>
      <c r="F8050" s="1" t="s">
        <v>13800</v>
      </c>
    </row>
    <row r="8051" spans="2:6">
      <c r="B8051" s="1" t="s">
        <v>18085</v>
      </c>
      <c r="C8051" s="1">
        <v>1</v>
      </c>
      <c r="D8051" s="1" t="s">
        <v>13746</v>
      </c>
      <c r="E8051" s="17">
        <v>0.86655092592592597</v>
      </c>
      <c r="F8051" s="1" t="s">
        <v>13800</v>
      </c>
    </row>
    <row r="8052" spans="2:6">
      <c r="B8052" s="1" t="s">
        <v>18102</v>
      </c>
      <c r="C8052" s="1">
        <v>5</v>
      </c>
      <c r="D8052" s="1" t="s">
        <v>13753</v>
      </c>
      <c r="E8052" s="17">
        <v>0.86662037037036999</v>
      </c>
      <c r="F8052" s="1" t="s">
        <v>13800</v>
      </c>
    </row>
    <row r="8053" spans="2:6">
      <c r="B8053" s="1" t="s">
        <v>17262</v>
      </c>
      <c r="C8053" s="1">
        <v>2</v>
      </c>
      <c r="D8053" s="1" t="s">
        <v>13762</v>
      </c>
      <c r="E8053" s="17">
        <v>0.86677083333333305</v>
      </c>
      <c r="F8053" s="1" t="s">
        <v>13800</v>
      </c>
    </row>
    <row r="8054" spans="2:6">
      <c r="B8054" s="1" t="s">
        <v>18029</v>
      </c>
      <c r="C8054" s="1">
        <v>1</v>
      </c>
      <c r="D8054" s="1" t="s">
        <v>13746</v>
      </c>
      <c r="E8054" s="17">
        <v>0.86677083333333305</v>
      </c>
      <c r="F8054" s="1" t="s">
        <v>13800</v>
      </c>
    </row>
    <row r="8055" spans="2:6">
      <c r="B8055" s="1" t="s">
        <v>17851</v>
      </c>
      <c r="C8055" s="1">
        <v>1</v>
      </c>
      <c r="D8055" s="1" t="s">
        <v>3095</v>
      </c>
      <c r="E8055" s="17">
        <v>0.86680555555555605</v>
      </c>
      <c r="F8055" s="1" t="s">
        <v>13800</v>
      </c>
    </row>
    <row r="8056" spans="2:6">
      <c r="B8056" s="1" t="s">
        <v>18080</v>
      </c>
      <c r="C8056" s="1">
        <v>1</v>
      </c>
      <c r="D8056" s="1" t="s">
        <v>13762</v>
      </c>
      <c r="E8056" s="17">
        <v>0.86681712962962998</v>
      </c>
      <c r="F8056" s="1" t="s">
        <v>13800</v>
      </c>
    </row>
    <row r="8057" spans="2:6">
      <c r="B8057" s="1" t="s">
        <v>18103</v>
      </c>
      <c r="C8057" s="1">
        <v>1</v>
      </c>
      <c r="D8057" s="1" t="s">
        <v>13753</v>
      </c>
      <c r="E8057" s="17">
        <v>0.866921296296296</v>
      </c>
      <c r="F8057" s="1" t="s">
        <v>13800</v>
      </c>
    </row>
    <row r="8058" spans="2:6">
      <c r="B8058" s="1" t="s">
        <v>18098</v>
      </c>
      <c r="C8058" s="1">
        <v>1</v>
      </c>
      <c r="D8058" s="1" t="s">
        <v>3078</v>
      </c>
      <c r="E8058" s="17">
        <v>0.86719907407407404</v>
      </c>
      <c r="F8058" s="1" t="s">
        <v>13800</v>
      </c>
    </row>
    <row r="8059" spans="2:6">
      <c r="B8059" s="1" t="s">
        <v>18087</v>
      </c>
      <c r="C8059" s="1">
        <v>1</v>
      </c>
      <c r="D8059" s="1" t="s">
        <v>13762</v>
      </c>
      <c r="E8059" s="17">
        <v>0.86723379629629604</v>
      </c>
      <c r="F8059" s="1" t="s">
        <v>13800</v>
      </c>
    </row>
    <row r="8060" spans="2:6">
      <c r="B8060" s="1" t="s">
        <v>17884</v>
      </c>
      <c r="C8060" s="1">
        <v>1</v>
      </c>
      <c r="D8060" s="1" t="s">
        <v>13746</v>
      </c>
      <c r="E8060" s="17">
        <v>0.86734953703703699</v>
      </c>
      <c r="F8060" s="1" t="s">
        <v>13800</v>
      </c>
    </row>
    <row r="8061" spans="2:6">
      <c r="B8061" s="1" t="s">
        <v>17155</v>
      </c>
      <c r="C8061" s="1">
        <v>5</v>
      </c>
      <c r="D8061" s="1" t="s">
        <v>3078</v>
      </c>
      <c r="E8061" s="17">
        <v>0.86739583333333303</v>
      </c>
      <c r="F8061" s="1" t="s">
        <v>13800</v>
      </c>
    </row>
    <row r="8062" spans="2:6">
      <c r="B8062" s="1" t="s">
        <v>18104</v>
      </c>
      <c r="C8062" s="1">
        <v>1</v>
      </c>
      <c r="D8062" s="1" t="s">
        <v>13760</v>
      </c>
      <c r="E8062" s="17">
        <v>0.867418981481481</v>
      </c>
      <c r="F8062" s="1" t="s">
        <v>13800</v>
      </c>
    </row>
    <row r="8063" spans="2:6">
      <c r="B8063" s="1" t="s">
        <v>18105</v>
      </c>
      <c r="C8063" s="1">
        <v>1</v>
      </c>
      <c r="D8063" s="1" t="s">
        <v>13753</v>
      </c>
      <c r="E8063" s="17">
        <v>0.86743055555555604</v>
      </c>
      <c r="F8063" s="1" t="s">
        <v>13800</v>
      </c>
    </row>
    <row r="8064" spans="2:6">
      <c r="B8064" s="1" t="s">
        <v>18106</v>
      </c>
      <c r="C8064" s="1">
        <v>1</v>
      </c>
      <c r="D8064" s="1" t="s">
        <v>13760</v>
      </c>
      <c r="E8064" s="17">
        <v>0.86744212962962997</v>
      </c>
      <c r="F8064" s="1" t="s">
        <v>13800</v>
      </c>
    </row>
    <row r="8065" spans="2:6">
      <c r="B8065" s="1" t="s">
        <v>18071</v>
      </c>
      <c r="C8065" s="1">
        <v>1</v>
      </c>
      <c r="D8065" s="1" t="s">
        <v>3078</v>
      </c>
      <c r="E8065" s="17">
        <v>0.86769675925925904</v>
      </c>
      <c r="F8065" s="1" t="s">
        <v>13800</v>
      </c>
    </row>
    <row r="8066" spans="2:6">
      <c r="B8066" s="1" t="s">
        <v>18107</v>
      </c>
      <c r="C8066" s="1">
        <v>1</v>
      </c>
      <c r="D8066" s="1" t="s">
        <v>13753</v>
      </c>
      <c r="E8066" s="17">
        <v>0.867881944444444</v>
      </c>
      <c r="F8066" s="1" t="s">
        <v>13800</v>
      </c>
    </row>
    <row r="8067" spans="2:6">
      <c r="B8067" s="1" t="s">
        <v>18108</v>
      </c>
      <c r="C8067" s="1">
        <v>1</v>
      </c>
      <c r="D8067" s="1" t="s">
        <v>13760</v>
      </c>
      <c r="E8067" s="17">
        <v>0.867881944444444</v>
      </c>
      <c r="F8067" s="1" t="s">
        <v>13800</v>
      </c>
    </row>
    <row r="8068" spans="2:6">
      <c r="B8068" s="1" t="s">
        <v>18109</v>
      </c>
      <c r="C8068" s="1">
        <v>1</v>
      </c>
      <c r="D8068" s="1" t="s">
        <v>13753</v>
      </c>
      <c r="E8068" s="17">
        <v>0.86792824074074104</v>
      </c>
      <c r="F8068" s="1" t="s">
        <v>13800</v>
      </c>
    </row>
    <row r="8069" spans="2:6">
      <c r="B8069" s="1" t="s">
        <v>18110</v>
      </c>
      <c r="C8069" s="1">
        <v>1</v>
      </c>
      <c r="D8069" s="1" t="s">
        <v>13753</v>
      </c>
      <c r="E8069" s="17">
        <v>0.86802083333333302</v>
      </c>
      <c r="F8069" s="1" t="s">
        <v>13800</v>
      </c>
    </row>
    <row r="8070" spans="2:6">
      <c r="B8070" s="1" t="s">
        <v>18111</v>
      </c>
      <c r="C8070" s="1">
        <v>1</v>
      </c>
      <c r="D8070" s="1" t="s">
        <v>13753</v>
      </c>
      <c r="E8070" s="17">
        <v>0.86805555555555602</v>
      </c>
      <c r="F8070" s="1" t="s">
        <v>13800</v>
      </c>
    </row>
    <row r="8071" spans="2:6">
      <c r="B8071" s="1" t="s">
        <v>18112</v>
      </c>
      <c r="C8071" s="1">
        <v>1</v>
      </c>
      <c r="D8071" s="1" t="s">
        <v>13753</v>
      </c>
      <c r="E8071" s="17">
        <v>0.86813657407407396</v>
      </c>
      <c r="F8071" s="1" t="s">
        <v>13800</v>
      </c>
    </row>
    <row r="8072" spans="2:6">
      <c r="B8072" s="1" t="s">
        <v>18103</v>
      </c>
      <c r="C8072" s="1">
        <v>1</v>
      </c>
      <c r="D8072" s="1" t="s">
        <v>3095</v>
      </c>
      <c r="E8072" s="17">
        <v>0.86817129629629597</v>
      </c>
      <c r="F8072" s="1" t="s">
        <v>13800</v>
      </c>
    </row>
    <row r="8073" spans="2:6">
      <c r="B8073" s="1" t="s">
        <v>18113</v>
      </c>
      <c r="C8073" s="1">
        <v>1</v>
      </c>
      <c r="D8073" s="1" t="s">
        <v>13753</v>
      </c>
      <c r="E8073" s="17">
        <v>0.86828703703703702</v>
      </c>
      <c r="F8073" s="1" t="s">
        <v>13800</v>
      </c>
    </row>
    <row r="8074" spans="2:6">
      <c r="B8074" s="1" t="s">
        <v>18114</v>
      </c>
      <c r="C8074" s="1">
        <v>2</v>
      </c>
      <c r="D8074" s="1" t="s">
        <v>13753</v>
      </c>
      <c r="E8074" s="17">
        <v>0.868344907407407</v>
      </c>
      <c r="F8074" s="1" t="s">
        <v>13800</v>
      </c>
    </row>
    <row r="8075" spans="2:6">
      <c r="B8075" s="1" t="s">
        <v>16703</v>
      </c>
      <c r="C8075" s="1">
        <v>1</v>
      </c>
      <c r="D8075" s="1" t="s">
        <v>13762</v>
      </c>
      <c r="E8075" s="17">
        <v>0.86835648148148104</v>
      </c>
      <c r="F8075" s="1" t="s">
        <v>13800</v>
      </c>
    </row>
    <row r="8076" spans="2:6">
      <c r="B8076" s="1" t="s">
        <v>18115</v>
      </c>
      <c r="C8076" s="1">
        <v>1</v>
      </c>
      <c r="D8076" s="1" t="s">
        <v>13687</v>
      </c>
      <c r="E8076" s="17">
        <v>0.86840277777777797</v>
      </c>
      <c r="F8076" s="1" t="s">
        <v>13800</v>
      </c>
    </row>
    <row r="8077" spans="2:6">
      <c r="B8077" s="1" t="s">
        <v>17995</v>
      </c>
      <c r="C8077" s="1">
        <v>1</v>
      </c>
      <c r="D8077" s="1" t="s">
        <v>3095</v>
      </c>
      <c r="E8077" s="17">
        <v>0.86844907407407401</v>
      </c>
      <c r="F8077" s="1" t="s">
        <v>13800</v>
      </c>
    </row>
    <row r="8078" spans="2:6">
      <c r="B8078" s="1" t="s">
        <v>18116</v>
      </c>
      <c r="C8078" s="1">
        <v>1</v>
      </c>
      <c r="D8078" s="1" t="s">
        <v>13753</v>
      </c>
      <c r="E8078" s="17">
        <v>0.86851851851851802</v>
      </c>
      <c r="F8078" s="1" t="s">
        <v>13800</v>
      </c>
    </row>
    <row r="8079" spans="2:6">
      <c r="B8079" s="1" t="s">
        <v>18107</v>
      </c>
      <c r="C8079" s="1">
        <v>1</v>
      </c>
      <c r="D8079" s="1" t="s">
        <v>3078</v>
      </c>
      <c r="E8079" s="17">
        <v>0.86851851851851802</v>
      </c>
      <c r="F8079" s="1" t="s">
        <v>13800</v>
      </c>
    </row>
    <row r="8080" spans="2:6">
      <c r="B8080" s="1" t="s">
        <v>18084</v>
      </c>
      <c r="C8080" s="1">
        <v>1</v>
      </c>
      <c r="D8080" s="1" t="s">
        <v>3078</v>
      </c>
      <c r="E8080" s="17">
        <v>0.86857638888888899</v>
      </c>
      <c r="F8080" s="1" t="s">
        <v>13800</v>
      </c>
    </row>
    <row r="8081" spans="2:6">
      <c r="B8081" s="1" t="s">
        <v>18110</v>
      </c>
      <c r="C8081" s="1">
        <v>1</v>
      </c>
      <c r="D8081" s="1" t="s">
        <v>3078</v>
      </c>
      <c r="E8081" s="17">
        <v>0.868611111111111</v>
      </c>
      <c r="F8081" s="1" t="s">
        <v>13800</v>
      </c>
    </row>
    <row r="8082" spans="2:6">
      <c r="B8082" s="1" t="s">
        <v>18117</v>
      </c>
      <c r="C8082" s="1">
        <v>1</v>
      </c>
      <c r="D8082" s="1" t="s">
        <v>13753</v>
      </c>
      <c r="E8082" s="17">
        <v>0.86872685185185206</v>
      </c>
      <c r="F8082" s="1" t="s">
        <v>13800</v>
      </c>
    </row>
    <row r="8083" spans="2:6">
      <c r="B8083" s="1" t="s">
        <v>16675</v>
      </c>
      <c r="C8083" s="1">
        <v>1</v>
      </c>
      <c r="D8083" s="1" t="s">
        <v>3095</v>
      </c>
      <c r="E8083" s="17">
        <v>0.86881944444444403</v>
      </c>
      <c r="F8083" s="1" t="s">
        <v>13800</v>
      </c>
    </row>
    <row r="8084" spans="2:6">
      <c r="B8084" s="1" t="s">
        <v>18118</v>
      </c>
      <c r="C8084" s="1">
        <v>2</v>
      </c>
      <c r="D8084" s="1" t="s">
        <v>13760</v>
      </c>
      <c r="E8084" s="17">
        <v>0.868842592592593</v>
      </c>
      <c r="F8084" s="1" t="s">
        <v>13800</v>
      </c>
    </row>
    <row r="8085" spans="2:6">
      <c r="B8085" s="1" t="s">
        <v>18119</v>
      </c>
      <c r="C8085" s="1">
        <v>1</v>
      </c>
      <c r="D8085" s="1" t="s">
        <v>3076</v>
      </c>
      <c r="E8085" s="17">
        <v>0.86894675925925902</v>
      </c>
      <c r="F8085" s="1" t="s">
        <v>13800</v>
      </c>
    </row>
    <row r="8086" spans="2:6">
      <c r="B8086" s="1" t="s">
        <v>18057</v>
      </c>
      <c r="C8086" s="1">
        <v>1</v>
      </c>
      <c r="D8086" s="1" t="s">
        <v>3078</v>
      </c>
      <c r="E8086" s="17">
        <v>0.86896990740740698</v>
      </c>
      <c r="F8086" s="1" t="s">
        <v>13800</v>
      </c>
    </row>
    <row r="8087" spans="2:6">
      <c r="B8087" s="1" t="s">
        <v>18120</v>
      </c>
      <c r="C8087" s="1">
        <v>1</v>
      </c>
      <c r="D8087" s="1" t="s">
        <v>13753</v>
      </c>
      <c r="E8087" s="17">
        <v>0.86898148148148102</v>
      </c>
      <c r="F8087" s="1" t="s">
        <v>13800</v>
      </c>
    </row>
    <row r="8088" spans="2:6">
      <c r="B8088" s="1" t="s">
        <v>18116</v>
      </c>
      <c r="C8088" s="1">
        <v>1</v>
      </c>
      <c r="D8088" s="1" t="s">
        <v>3078</v>
      </c>
      <c r="E8088" s="17">
        <v>0.86914351851851901</v>
      </c>
      <c r="F8088" s="1" t="s">
        <v>13800</v>
      </c>
    </row>
    <row r="8089" spans="2:6">
      <c r="B8089" s="1" t="s">
        <v>18121</v>
      </c>
      <c r="C8089" s="1">
        <v>2</v>
      </c>
      <c r="D8089" s="1" t="s">
        <v>13760</v>
      </c>
      <c r="E8089" s="17">
        <v>0.86945601851851895</v>
      </c>
      <c r="F8089" s="1" t="s">
        <v>13800</v>
      </c>
    </row>
    <row r="8090" spans="2:6">
      <c r="B8090" s="1" t="s">
        <v>18122</v>
      </c>
      <c r="C8090" s="1">
        <v>1</v>
      </c>
      <c r="D8090" s="1" t="s">
        <v>13760</v>
      </c>
      <c r="E8090" s="17">
        <v>0.86954861111111104</v>
      </c>
      <c r="F8090" s="1" t="s">
        <v>13800</v>
      </c>
    </row>
    <row r="8091" spans="2:6">
      <c r="B8091" s="1" t="s">
        <v>18123</v>
      </c>
      <c r="C8091" s="1">
        <v>1</v>
      </c>
      <c r="D8091" s="1" t="s">
        <v>3076</v>
      </c>
      <c r="E8091" s="17">
        <v>0.86969907407407399</v>
      </c>
      <c r="F8091" s="1" t="s">
        <v>13800</v>
      </c>
    </row>
    <row r="8092" spans="2:6">
      <c r="B8092" s="1" t="s">
        <v>18124</v>
      </c>
      <c r="C8092" s="1">
        <v>1</v>
      </c>
      <c r="D8092" s="1" t="s">
        <v>13753</v>
      </c>
      <c r="E8092" s="17">
        <v>0.86982638888888897</v>
      </c>
      <c r="F8092" s="1" t="s">
        <v>13800</v>
      </c>
    </row>
    <row r="8093" spans="2:6">
      <c r="B8093" s="1" t="s">
        <v>18125</v>
      </c>
      <c r="C8093" s="1">
        <v>1</v>
      </c>
      <c r="D8093" s="1" t="s">
        <v>13753</v>
      </c>
      <c r="E8093" s="17">
        <v>0.86998842592592596</v>
      </c>
      <c r="F8093" s="1" t="s">
        <v>13800</v>
      </c>
    </row>
    <row r="8094" spans="2:6">
      <c r="B8094" s="1" t="s">
        <v>18120</v>
      </c>
      <c r="C8094" s="1">
        <v>1</v>
      </c>
      <c r="D8094" s="1" t="s">
        <v>13746</v>
      </c>
      <c r="E8094" s="17">
        <v>0.87</v>
      </c>
      <c r="F8094" s="1" t="s">
        <v>13800</v>
      </c>
    </row>
    <row r="8095" spans="2:6">
      <c r="B8095" s="1" t="s">
        <v>18118</v>
      </c>
      <c r="C8095" s="1">
        <v>1</v>
      </c>
      <c r="D8095" s="1" t="s">
        <v>13746</v>
      </c>
      <c r="E8095" s="17">
        <v>0.87005787037036997</v>
      </c>
      <c r="F8095" s="1" t="s">
        <v>13800</v>
      </c>
    </row>
    <row r="8096" spans="2:6">
      <c r="B8096" s="1" t="s">
        <v>18126</v>
      </c>
      <c r="C8096" s="1">
        <v>1</v>
      </c>
      <c r="D8096" s="1" t="s">
        <v>13753</v>
      </c>
      <c r="E8096" s="17">
        <v>0.87006944444444401</v>
      </c>
      <c r="F8096" s="1" t="s">
        <v>13800</v>
      </c>
    </row>
    <row r="8097" spans="2:6">
      <c r="B8097" s="1" t="s">
        <v>18127</v>
      </c>
      <c r="C8097" s="1">
        <v>1</v>
      </c>
      <c r="D8097" s="1" t="s">
        <v>13753</v>
      </c>
      <c r="E8097" s="17">
        <v>0.87013888888888902</v>
      </c>
      <c r="F8097" s="1" t="s">
        <v>13800</v>
      </c>
    </row>
    <row r="8098" spans="2:6">
      <c r="B8098" s="1" t="s">
        <v>18128</v>
      </c>
      <c r="C8098" s="1">
        <v>1</v>
      </c>
      <c r="D8098" s="1" t="s">
        <v>13753</v>
      </c>
      <c r="E8098" s="17">
        <v>0.870231481481481</v>
      </c>
      <c r="F8098" s="1" t="s">
        <v>13800</v>
      </c>
    </row>
    <row r="8099" spans="2:6">
      <c r="B8099" s="1" t="s">
        <v>18117</v>
      </c>
      <c r="C8099" s="1">
        <v>1</v>
      </c>
      <c r="D8099" s="1" t="s">
        <v>3077</v>
      </c>
      <c r="E8099" s="17">
        <v>0.87024305555555603</v>
      </c>
      <c r="F8099" s="1" t="s">
        <v>13800</v>
      </c>
    </row>
    <row r="8100" spans="2:6">
      <c r="B8100" s="1" t="s">
        <v>18086</v>
      </c>
      <c r="C8100" s="1">
        <v>1</v>
      </c>
      <c r="D8100" s="1" t="s">
        <v>3078</v>
      </c>
      <c r="E8100" s="17">
        <v>0.87037037037037002</v>
      </c>
      <c r="F8100" s="1" t="s">
        <v>13800</v>
      </c>
    </row>
    <row r="8101" spans="2:6">
      <c r="B8101" s="1" t="s">
        <v>18129</v>
      </c>
      <c r="C8101" s="1">
        <v>1</v>
      </c>
      <c r="D8101" s="1" t="s">
        <v>13753</v>
      </c>
      <c r="E8101" s="17">
        <v>0.87040509259259302</v>
      </c>
      <c r="F8101" s="1" t="s">
        <v>13800</v>
      </c>
    </row>
    <row r="8102" spans="2:6">
      <c r="B8102" s="1" t="s">
        <v>18130</v>
      </c>
      <c r="C8102" s="1">
        <v>1</v>
      </c>
      <c r="D8102" s="1" t="s">
        <v>13753</v>
      </c>
      <c r="E8102" s="17">
        <v>0.87046296296296299</v>
      </c>
      <c r="F8102" s="1" t="s">
        <v>13800</v>
      </c>
    </row>
    <row r="8103" spans="2:6">
      <c r="B8103" s="1" t="s">
        <v>18131</v>
      </c>
      <c r="C8103" s="1">
        <v>1</v>
      </c>
      <c r="D8103" s="1" t="s">
        <v>13753</v>
      </c>
      <c r="E8103" s="17">
        <v>0.87054398148148104</v>
      </c>
      <c r="F8103" s="1" t="s">
        <v>13800</v>
      </c>
    </row>
    <row r="8104" spans="2:6">
      <c r="B8104" s="1" t="s">
        <v>18132</v>
      </c>
      <c r="C8104" s="1">
        <v>1</v>
      </c>
      <c r="D8104" s="1" t="s">
        <v>13753</v>
      </c>
      <c r="E8104" s="17">
        <v>0.87059027777777798</v>
      </c>
      <c r="F8104" s="1" t="s">
        <v>13800</v>
      </c>
    </row>
    <row r="8105" spans="2:6">
      <c r="B8105" s="1" t="s">
        <v>18133</v>
      </c>
      <c r="C8105" s="1">
        <v>2</v>
      </c>
      <c r="D8105" s="1" t="s">
        <v>13687</v>
      </c>
      <c r="E8105" s="17">
        <v>0.87061342592592605</v>
      </c>
      <c r="F8105" s="1" t="s">
        <v>13800</v>
      </c>
    </row>
    <row r="8106" spans="2:6">
      <c r="B8106" s="1" t="s">
        <v>18134</v>
      </c>
      <c r="C8106" s="1">
        <v>1</v>
      </c>
      <c r="D8106" s="1" t="s">
        <v>13753</v>
      </c>
      <c r="E8106" s="17">
        <v>0.87064814814814795</v>
      </c>
      <c r="F8106" s="1" t="s">
        <v>13800</v>
      </c>
    </row>
    <row r="8107" spans="2:6">
      <c r="B8107" s="1" t="s">
        <v>18133</v>
      </c>
      <c r="C8107" s="1">
        <v>1</v>
      </c>
      <c r="D8107" s="1" t="s">
        <v>13762</v>
      </c>
      <c r="E8107" s="17">
        <v>0.87071759259259296</v>
      </c>
      <c r="F8107" s="1" t="s">
        <v>13800</v>
      </c>
    </row>
    <row r="8108" spans="2:6">
      <c r="B8108" s="1" t="s">
        <v>18135</v>
      </c>
      <c r="C8108" s="1">
        <v>1</v>
      </c>
      <c r="D8108" s="1" t="s">
        <v>13687</v>
      </c>
      <c r="E8108" s="17">
        <v>0.87079861111111101</v>
      </c>
      <c r="F8108" s="1" t="s">
        <v>13800</v>
      </c>
    </row>
    <row r="8109" spans="2:6">
      <c r="B8109" s="1" t="s">
        <v>18136</v>
      </c>
      <c r="C8109" s="1">
        <v>1</v>
      </c>
      <c r="D8109" s="1" t="s">
        <v>13753</v>
      </c>
      <c r="E8109" s="17">
        <v>0.87101851851851897</v>
      </c>
      <c r="F8109" s="1" t="s">
        <v>13800</v>
      </c>
    </row>
    <row r="8110" spans="2:6">
      <c r="B8110" s="1" t="s">
        <v>18128</v>
      </c>
      <c r="C8110" s="1">
        <v>1</v>
      </c>
      <c r="D8110" s="1" t="s">
        <v>3078</v>
      </c>
      <c r="E8110" s="17">
        <v>0.87112268518518499</v>
      </c>
      <c r="F8110" s="1" t="s">
        <v>13800</v>
      </c>
    </row>
    <row r="8111" spans="2:6">
      <c r="B8111" s="1" t="s">
        <v>18137</v>
      </c>
      <c r="C8111" s="1">
        <v>1</v>
      </c>
      <c r="D8111" s="1" t="s">
        <v>13753</v>
      </c>
      <c r="E8111" s="17">
        <v>0.87113425925925903</v>
      </c>
      <c r="F8111" s="1" t="s">
        <v>13800</v>
      </c>
    </row>
    <row r="8112" spans="2:6">
      <c r="B8112" s="1" t="s">
        <v>18138</v>
      </c>
      <c r="C8112" s="1">
        <v>1</v>
      </c>
      <c r="D8112" s="1" t="s">
        <v>13753</v>
      </c>
      <c r="E8112" s="17">
        <v>0.87119212962963</v>
      </c>
      <c r="F8112" s="1" t="s">
        <v>13800</v>
      </c>
    </row>
    <row r="8113" spans="2:6">
      <c r="B8113" s="1" t="s">
        <v>17791</v>
      </c>
      <c r="C8113" s="1">
        <v>1</v>
      </c>
      <c r="D8113" s="1" t="s">
        <v>3095</v>
      </c>
      <c r="E8113" s="17">
        <v>0.87123842592592604</v>
      </c>
      <c r="F8113" s="1" t="s">
        <v>13800</v>
      </c>
    </row>
    <row r="8114" spans="2:6">
      <c r="B8114" s="1" t="s">
        <v>18139</v>
      </c>
      <c r="C8114" s="1">
        <v>1</v>
      </c>
      <c r="D8114" s="1" t="s">
        <v>13753</v>
      </c>
      <c r="E8114" s="17">
        <v>0.87127314814814805</v>
      </c>
      <c r="F8114" s="1" t="s">
        <v>13800</v>
      </c>
    </row>
    <row r="8115" spans="2:6">
      <c r="B8115" s="1" t="s">
        <v>18140</v>
      </c>
      <c r="C8115" s="1">
        <v>1</v>
      </c>
      <c r="D8115" s="1" t="s">
        <v>13753</v>
      </c>
      <c r="E8115" s="17">
        <v>0.87128472222222197</v>
      </c>
      <c r="F8115" s="1" t="s">
        <v>13800</v>
      </c>
    </row>
    <row r="8116" spans="2:6">
      <c r="B8116" s="1" t="s">
        <v>18123</v>
      </c>
      <c r="C8116" s="1">
        <v>1</v>
      </c>
      <c r="D8116" s="1" t="s">
        <v>13762</v>
      </c>
      <c r="E8116" s="17">
        <v>0.87128472222222197</v>
      </c>
      <c r="F8116" s="1" t="s">
        <v>13800</v>
      </c>
    </row>
    <row r="8117" spans="2:6">
      <c r="B8117" s="1" t="s">
        <v>16518</v>
      </c>
      <c r="C8117" s="1">
        <v>1</v>
      </c>
      <c r="D8117" s="1" t="s">
        <v>3095</v>
      </c>
      <c r="E8117" s="17">
        <v>0.87130787037037005</v>
      </c>
      <c r="F8117" s="1" t="s">
        <v>13800</v>
      </c>
    </row>
    <row r="8118" spans="2:6">
      <c r="B8118" s="1" t="s">
        <v>18104</v>
      </c>
      <c r="C8118" s="1">
        <v>1</v>
      </c>
      <c r="D8118" s="1" t="s">
        <v>13746</v>
      </c>
      <c r="E8118" s="17">
        <v>0.87138888888888899</v>
      </c>
      <c r="F8118" s="1" t="s">
        <v>13800</v>
      </c>
    </row>
    <row r="8119" spans="2:6">
      <c r="B8119" s="1" t="s">
        <v>14261</v>
      </c>
      <c r="C8119" s="1">
        <v>1</v>
      </c>
      <c r="D8119" s="1" t="s">
        <v>13746</v>
      </c>
      <c r="E8119" s="17">
        <v>0.87141203703703696</v>
      </c>
      <c r="F8119" s="1" t="s">
        <v>13800</v>
      </c>
    </row>
    <row r="8120" spans="2:6">
      <c r="B8120" s="1" t="s">
        <v>18141</v>
      </c>
      <c r="C8120" s="1">
        <v>1</v>
      </c>
      <c r="D8120" s="1" t="s">
        <v>13760</v>
      </c>
      <c r="E8120" s="17">
        <v>0.87143518518518504</v>
      </c>
      <c r="F8120" s="1" t="s">
        <v>13800</v>
      </c>
    </row>
    <row r="8121" spans="2:6">
      <c r="B8121" s="1" t="s">
        <v>17767</v>
      </c>
      <c r="C8121" s="1">
        <v>1</v>
      </c>
      <c r="D8121" s="1" t="s">
        <v>3078</v>
      </c>
      <c r="E8121" s="17">
        <v>0.87157407407407395</v>
      </c>
      <c r="F8121" s="1" t="s">
        <v>13800</v>
      </c>
    </row>
    <row r="8122" spans="2:6">
      <c r="B8122" s="1" t="s">
        <v>18132</v>
      </c>
      <c r="C8122" s="1">
        <v>1</v>
      </c>
      <c r="D8122" s="1" t="s">
        <v>3095</v>
      </c>
      <c r="E8122" s="17">
        <v>0.87159722222222202</v>
      </c>
      <c r="F8122" s="1" t="s">
        <v>13800</v>
      </c>
    </row>
    <row r="8123" spans="2:6">
      <c r="B8123" s="1" t="s">
        <v>18136</v>
      </c>
      <c r="C8123" s="1">
        <v>1</v>
      </c>
      <c r="D8123" s="1" t="s">
        <v>3078</v>
      </c>
      <c r="E8123" s="17">
        <v>0.87165509259259299</v>
      </c>
      <c r="F8123" s="1" t="s">
        <v>13800</v>
      </c>
    </row>
    <row r="8124" spans="2:6">
      <c r="B8124" s="1" t="s">
        <v>18142</v>
      </c>
      <c r="C8124" s="1">
        <v>1</v>
      </c>
      <c r="D8124" s="1" t="s">
        <v>13753</v>
      </c>
      <c r="E8124" s="17">
        <v>0.87174768518518497</v>
      </c>
      <c r="F8124" s="1" t="s">
        <v>13800</v>
      </c>
    </row>
    <row r="8125" spans="2:6">
      <c r="B8125" s="1" t="s">
        <v>17942</v>
      </c>
      <c r="C8125" s="1">
        <v>1</v>
      </c>
      <c r="D8125" s="1" t="s">
        <v>3077</v>
      </c>
      <c r="E8125" s="17">
        <v>0.87180555555555495</v>
      </c>
      <c r="F8125" s="1" t="s">
        <v>13800</v>
      </c>
    </row>
    <row r="8126" spans="2:6">
      <c r="B8126" s="1" t="s">
        <v>18122</v>
      </c>
      <c r="C8126" s="1">
        <v>1</v>
      </c>
      <c r="D8126" s="1" t="s">
        <v>13746</v>
      </c>
      <c r="E8126" s="17">
        <v>0.87180555555555495</v>
      </c>
      <c r="F8126" s="1" t="s">
        <v>13800</v>
      </c>
    </row>
    <row r="8127" spans="2:6">
      <c r="B8127" s="1" t="s">
        <v>18137</v>
      </c>
      <c r="C8127" s="1">
        <v>1</v>
      </c>
      <c r="D8127" s="1" t="s">
        <v>13746</v>
      </c>
      <c r="E8127" s="17">
        <v>0.87186342592592603</v>
      </c>
      <c r="F8127" s="1" t="s">
        <v>13800</v>
      </c>
    </row>
    <row r="8128" spans="2:6">
      <c r="B8128" s="1" t="s">
        <v>18113</v>
      </c>
      <c r="C8128" s="1">
        <v>1</v>
      </c>
      <c r="D8128" s="1" t="s">
        <v>3078</v>
      </c>
      <c r="E8128" s="17">
        <v>0.87193287037037004</v>
      </c>
      <c r="F8128" s="1" t="s">
        <v>13800</v>
      </c>
    </row>
    <row r="8129" spans="2:6">
      <c r="B8129" s="1" t="s">
        <v>18126</v>
      </c>
      <c r="C8129" s="1">
        <v>1</v>
      </c>
      <c r="D8129" s="1" t="s">
        <v>3077</v>
      </c>
      <c r="E8129" s="17">
        <v>0.87196759259259304</v>
      </c>
      <c r="F8129" s="1" t="s">
        <v>13800</v>
      </c>
    </row>
    <row r="8130" spans="2:6">
      <c r="B8130" s="1" t="s">
        <v>17936</v>
      </c>
      <c r="C8130" s="1">
        <v>1</v>
      </c>
      <c r="D8130" s="1" t="s">
        <v>3077</v>
      </c>
      <c r="E8130" s="17">
        <v>0.87199074074074101</v>
      </c>
      <c r="F8130" s="1" t="s">
        <v>13800</v>
      </c>
    </row>
    <row r="8131" spans="2:6">
      <c r="B8131" s="1" t="s">
        <v>18131</v>
      </c>
      <c r="C8131" s="1">
        <v>1</v>
      </c>
      <c r="D8131" s="1" t="s">
        <v>3077</v>
      </c>
      <c r="E8131" s="17">
        <v>0.87202546296296302</v>
      </c>
      <c r="F8131" s="1" t="s">
        <v>13800</v>
      </c>
    </row>
    <row r="8132" spans="2:6">
      <c r="B8132" s="1" t="s">
        <v>18143</v>
      </c>
      <c r="C8132" s="1">
        <v>1</v>
      </c>
      <c r="D8132" s="1" t="s">
        <v>13687</v>
      </c>
      <c r="E8132" s="17">
        <v>0.87209490740740703</v>
      </c>
      <c r="F8132" s="1" t="s">
        <v>13800</v>
      </c>
    </row>
    <row r="8133" spans="2:6">
      <c r="B8133" s="1" t="s">
        <v>18135</v>
      </c>
      <c r="C8133" s="1">
        <v>1</v>
      </c>
      <c r="D8133" s="1" t="s">
        <v>13746</v>
      </c>
      <c r="E8133" s="17">
        <v>0.87209490740740703</v>
      </c>
      <c r="F8133" s="1" t="s">
        <v>13800</v>
      </c>
    </row>
    <row r="8134" spans="2:6">
      <c r="B8134" s="1" t="s">
        <v>18144</v>
      </c>
      <c r="C8134" s="1">
        <v>1</v>
      </c>
      <c r="D8134" s="1" t="s">
        <v>13753</v>
      </c>
      <c r="E8134" s="17">
        <v>0.87217592592592597</v>
      </c>
      <c r="F8134" s="1" t="s">
        <v>13800</v>
      </c>
    </row>
    <row r="8135" spans="2:6">
      <c r="B8135" s="1" t="s">
        <v>18127</v>
      </c>
      <c r="C8135" s="1">
        <v>1</v>
      </c>
      <c r="D8135" s="1" t="s">
        <v>13762</v>
      </c>
      <c r="E8135" s="17">
        <v>0.87217592592592597</v>
      </c>
      <c r="F8135" s="1" t="s">
        <v>13800</v>
      </c>
    </row>
    <row r="8136" spans="2:6">
      <c r="B8136" s="1" t="s">
        <v>18145</v>
      </c>
      <c r="C8136" s="1">
        <v>1</v>
      </c>
      <c r="D8136" s="1" t="s">
        <v>13753</v>
      </c>
      <c r="E8136" s="17">
        <v>0.87219907407407404</v>
      </c>
      <c r="F8136" s="1" t="s">
        <v>13800</v>
      </c>
    </row>
    <row r="8137" spans="2:6">
      <c r="B8137" s="1" t="s">
        <v>18146</v>
      </c>
      <c r="C8137" s="1">
        <v>1</v>
      </c>
      <c r="D8137" s="1" t="s">
        <v>13753</v>
      </c>
      <c r="E8137" s="17">
        <v>0.87224537037036998</v>
      </c>
      <c r="F8137" s="1" t="s">
        <v>13800</v>
      </c>
    </row>
    <row r="8138" spans="2:6">
      <c r="B8138" s="1" t="s">
        <v>18035</v>
      </c>
      <c r="C8138" s="1">
        <v>2</v>
      </c>
      <c r="D8138" s="1" t="s">
        <v>13762</v>
      </c>
      <c r="E8138" s="17">
        <v>0.87243055555555604</v>
      </c>
      <c r="F8138" s="1" t="s">
        <v>13800</v>
      </c>
    </row>
    <row r="8139" spans="2:6">
      <c r="B8139" s="1" t="s">
        <v>18147</v>
      </c>
      <c r="C8139" s="1">
        <v>1</v>
      </c>
      <c r="D8139" s="1" t="s">
        <v>13760</v>
      </c>
      <c r="E8139" s="17">
        <v>0.87253472222222195</v>
      </c>
      <c r="F8139" s="1" t="s">
        <v>13800</v>
      </c>
    </row>
    <row r="8140" spans="2:6">
      <c r="B8140" s="1" t="s">
        <v>18146</v>
      </c>
      <c r="C8140" s="1">
        <v>1</v>
      </c>
      <c r="D8140" s="1" t="s">
        <v>3077</v>
      </c>
      <c r="E8140" s="17">
        <v>0.872615740740741</v>
      </c>
      <c r="F8140" s="1" t="s">
        <v>13800</v>
      </c>
    </row>
    <row r="8141" spans="2:6">
      <c r="B8141" s="1" t="s">
        <v>18148</v>
      </c>
      <c r="C8141" s="1">
        <v>1</v>
      </c>
      <c r="D8141" s="1" t="s">
        <v>13753</v>
      </c>
      <c r="E8141" s="17">
        <v>0.87262731481481504</v>
      </c>
      <c r="F8141" s="1" t="s">
        <v>13800</v>
      </c>
    </row>
    <row r="8142" spans="2:6">
      <c r="B8142" s="1" t="s">
        <v>18149</v>
      </c>
      <c r="C8142" s="1">
        <v>1</v>
      </c>
      <c r="D8142" s="1" t="s">
        <v>13753</v>
      </c>
      <c r="E8142" s="17">
        <v>0.87274305555555598</v>
      </c>
      <c r="F8142" s="1" t="s">
        <v>13800</v>
      </c>
    </row>
    <row r="8143" spans="2:6">
      <c r="B8143" s="1" t="s">
        <v>18138</v>
      </c>
      <c r="C8143" s="1">
        <v>1</v>
      </c>
      <c r="D8143" s="1" t="s">
        <v>13746</v>
      </c>
      <c r="E8143" s="17">
        <v>0.87274305555555598</v>
      </c>
      <c r="F8143" s="1" t="s">
        <v>13800</v>
      </c>
    </row>
    <row r="8144" spans="2:6">
      <c r="B8144" s="1" t="s">
        <v>18145</v>
      </c>
      <c r="C8144" s="1">
        <v>1</v>
      </c>
      <c r="D8144" s="1" t="s">
        <v>3078</v>
      </c>
      <c r="E8144" s="17">
        <v>0.87276620370370395</v>
      </c>
      <c r="F8144" s="1" t="s">
        <v>13800</v>
      </c>
    </row>
    <row r="8145" spans="2:6">
      <c r="B8145" s="1" t="s">
        <v>18108</v>
      </c>
      <c r="C8145" s="1">
        <v>1</v>
      </c>
      <c r="D8145" s="1" t="s">
        <v>3095</v>
      </c>
      <c r="E8145" s="17">
        <v>0.87280092592592595</v>
      </c>
      <c r="F8145" s="1" t="s">
        <v>13800</v>
      </c>
    </row>
    <row r="8146" spans="2:6">
      <c r="B8146" s="1" t="s">
        <v>18150</v>
      </c>
      <c r="C8146" s="1">
        <v>1</v>
      </c>
      <c r="D8146" s="1" t="s">
        <v>3077</v>
      </c>
      <c r="E8146" s="17">
        <v>0.87285879629629604</v>
      </c>
      <c r="F8146" s="1" t="s">
        <v>13800</v>
      </c>
    </row>
    <row r="8147" spans="2:6">
      <c r="B8147" s="1" t="s">
        <v>18147</v>
      </c>
      <c r="C8147" s="1">
        <v>1</v>
      </c>
      <c r="D8147" s="1" t="s">
        <v>3095</v>
      </c>
      <c r="E8147" s="17">
        <v>0.87299768518518495</v>
      </c>
      <c r="F8147" s="1" t="s">
        <v>13800</v>
      </c>
    </row>
    <row r="8148" spans="2:6">
      <c r="B8148" s="1" t="s">
        <v>18151</v>
      </c>
      <c r="C8148" s="1">
        <v>1</v>
      </c>
      <c r="D8148" s="1" t="s">
        <v>13760</v>
      </c>
      <c r="E8148" s="17">
        <v>0.87319444444444405</v>
      </c>
      <c r="F8148" s="1" t="s">
        <v>13800</v>
      </c>
    </row>
    <row r="8149" spans="2:6">
      <c r="B8149" s="1" t="s">
        <v>18152</v>
      </c>
      <c r="C8149" s="1">
        <v>1</v>
      </c>
      <c r="D8149" s="1" t="s">
        <v>13753</v>
      </c>
      <c r="E8149" s="17">
        <v>0.87325231481481502</v>
      </c>
      <c r="F8149" s="1" t="s">
        <v>13800</v>
      </c>
    </row>
    <row r="8150" spans="2:6">
      <c r="B8150" s="1" t="s">
        <v>18121</v>
      </c>
      <c r="C8150" s="1">
        <v>2</v>
      </c>
      <c r="D8150" s="1" t="s">
        <v>3078</v>
      </c>
      <c r="E8150" s="17">
        <v>0.87325231481481502</v>
      </c>
      <c r="F8150" s="1" t="s">
        <v>13800</v>
      </c>
    </row>
    <row r="8151" spans="2:6">
      <c r="B8151" s="1" t="s">
        <v>18153</v>
      </c>
      <c r="C8151" s="1">
        <v>1</v>
      </c>
      <c r="D8151" s="1" t="s">
        <v>13753</v>
      </c>
      <c r="E8151" s="17">
        <v>0.87328703703703703</v>
      </c>
      <c r="F8151" s="1" t="s">
        <v>13800</v>
      </c>
    </row>
    <row r="8152" spans="2:6">
      <c r="B8152" s="1" t="s">
        <v>18144</v>
      </c>
      <c r="C8152" s="1">
        <v>1</v>
      </c>
      <c r="D8152" s="1" t="s">
        <v>3078</v>
      </c>
      <c r="E8152" s="17">
        <v>0.873310185185185</v>
      </c>
      <c r="F8152" s="1" t="s">
        <v>13800</v>
      </c>
    </row>
    <row r="8153" spans="2:6">
      <c r="B8153" s="1" t="s">
        <v>18154</v>
      </c>
      <c r="C8153" s="1">
        <v>1</v>
      </c>
      <c r="D8153" s="1" t="s">
        <v>13753</v>
      </c>
      <c r="E8153" s="17">
        <v>0.87332175925925903</v>
      </c>
      <c r="F8153" s="1" t="s">
        <v>13800</v>
      </c>
    </row>
    <row r="8154" spans="2:6">
      <c r="B8154" s="1" t="s">
        <v>18155</v>
      </c>
      <c r="C8154" s="1">
        <v>1</v>
      </c>
      <c r="D8154" s="1" t="s">
        <v>3095</v>
      </c>
      <c r="E8154" s="17">
        <v>0.873344907407407</v>
      </c>
      <c r="F8154" s="1" t="s">
        <v>13800</v>
      </c>
    </row>
    <row r="8155" spans="2:6">
      <c r="B8155" s="1" t="s">
        <v>18141</v>
      </c>
      <c r="C8155" s="1">
        <v>1</v>
      </c>
      <c r="D8155" s="1" t="s">
        <v>3078</v>
      </c>
      <c r="E8155" s="17">
        <v>0.87340277777777797</v>
      </c>
      <c r="F8155" s="1" t="s">
        <v>13800</v>
      </c>
    </row>
    <row r="8156" spans="2:6">
      <c r="B8156" s="1" t="s">
        <v>18156</v>
      </c>
      <c r="C8156" s="1">
        <v>1</v>
      </c>
      <c r="D8156" s="1" t="s">
        <v>13753</v>
      </c>
      <c r="E8156" s="17">
        <v>0.87341435185185201</v>
      </c>
      <c r="F8156" s="1" t="s">
        <v>13800</v>
      </c>
    </row>
    <row r="8157" spans="2:6">
      <c r="B8157" s="1" t="s">
        <v>18157</v>
      </c>
      <c r="C8157" s="1">
        <v>1</v>
      </c>
      <c r="D8157" s="1" t="s">
        <v>13753</v>
      </c>
      <c r="E8157" s="17">
        <v>0.87348379629629602</v>
      </c>
      <c r="F8157" s="1" t="s">
        <v>13800</v>
      </c>
    </row>
    <row r="8158" spans="2:6">
      <c r="B8158" s="1" t="s">
        <v>18099</v>
      </c>
      <c r="C8158" s="1">
        <v>1</v>
      </c>
      <c r="D8158" s="1" t="s">
        <v>3078</v>
      </c>
      <c r="E8158" s="17">
        <v>0.87348379629629602</v>
      </c>
      <c r="F8158" s="1" t="s">
        <v>13800</v>
      </c>
    </row>
    <row r="8159" spans="2:6">
      <c r="B8159" s="1" t="s">
        <v>18143</v>
      </c>
      <c r="C8159" s="1">
        <v>1</v>
      </c>
      <c r="D8159" s="1" t="s">
        <v>13746</v>
      </c>
      <c r="E8159" s="17">
        <v>0.87349537037036995</v>
      </c>
      <c r="F8159" s="1" t="s">
        <v>13800</v>
      </c>
    </row>
    <row r="8160" spans="2:6">
      <c r="B8160" s="1" t="s">
        <v>18158</v>
      </c>
      <c r="C8160" s="1">
        <v>1</v>
      </c>
      <c r="D8160" s="1" t="s">
        <v>13753</v>
      </c>
      <c r="E8160" s="17">
        <v>0.87354166666666699</v>
      </c>
      <c r="F8160" s="1" t="s">
        <v>13800</v>
      </c>
    </row>
    <row r="8161" spans="2:6">
      <c r="B8161" s="1" t="s">
        <v>18159</v>
      </c>
      <c r="C8161" s="1">
        <v>1</v>
      </c>
      <c r="D8161" s="1" t="s">
        <v>13760</v>
      </c>
      <c r="E8161" s="17">
        <v>0.87356481481481496</v>
      </c>
      <c r="F8161" s="1" t="s">
        <v>13800</v>
      </c>
    </row>
    <row r="8162" spans="2:6">
      <c r="B8162" s="1" t="s">
        <v>18160</v>
      </c>
      <c r="C8162" s="1">
        <v>1</v>
      </c>
      <c r="D8162" s="1" t="s">
        <v>13753</v>
      </c>
      <c r="E8162" s="17">
        <v>0.87358796296296304</v>
      </c>
      <c r="F8162" s="1" t="s">
        <v>13800</v>
      </c>
    </row>
    <row r="8163" spans="2:6">
      <c r="B8163" s="1" t="s">
        <v>18161</v>
      </c>
      <c r="C8163" s="1">
        <v>1</v>
      </c>
      <c r="D8163" s="1" t="s">
        <v>13753</v>
      </c>
      <c r="E8163" s="17">
        <v>0.87371527777777802</v>
      </c>
      <c r="F8163" s="1" t="s">
        <v>13800</v>
      </c>
    </row>
    <row r="8164" spans="2:6">
      <c r="B8164" s="1" t="s">
        <v>16779</v>
      </c>
      <c r="C8164" s="1">
        <v>2</v>
      </c>
      <c r="D8164" s="1" t="s">
        <v>3077</v>
      </c>
      <c r="E8164" s="17">
        <v>0.87373842592592599</v>
      </c>
      <c r="F8164" s="1" t="s">
        <v>13800</v>
      </c>
    </row>
    <row r="8165" spans="2:6">
      <c r="B8165" s="1" t="s">
        <v>18162</v>
      </c>
      <c r="C8165" s="1">
        <v>1</v>
      </c>
      <c r="D8165" s="1" t="s">
        <v>13753</v>
      </c>
      <c r="E8165" s="17">
        <v>0.87377314814814799</v>
      </c>
      <c r="F8165" s="1" t="s">
        <v>13800</v>
      </c>
    </row>
    <row r="8166" spans="2:6">
      <c r="B8166" s="1" t="s">
        <v>18090</v>
      </c>
      <c r="C8166" s="1">
        <v>1</v>
      </c>
      <c r="D8166" s="1" t="s">
        <v>3078</v>
      </c>
      <c r="E8166" s="17">
        <v>0.87378472222222203</v>
      </c>
      <c r="F8166" s="1" t="s">
        <v>13800</v>
      </c>
    </row>
    <row r="8167" spans="2:6">
      <c r="B8167" s="1" t="s">
        <v>18153</v>
      </c>
      <c r="C8167" s="1">
        <v>1</v>
      </c>
      <c r="D8167" s="1" t="s">
        <v>3078</v>
      </c>
      <c r="E8167" s="17">
        <v>0.87381944444444404</v>
      </c>
      <c r="F8167" s="1" t="s">
        <v>13800</v>
      </c>
    </row>
    <row r="8168" spans="2:6">
      <c r="B8168" s="1" t="s">
        <v>18163</v>
      </c>
      <c r="C8168" s="1">
        <v>2</v>
      </c>
      <c r="D8168" s="1" t="s">
        <v>13760</v>
      </c>
      <c r="E8168" s="17">
        <v>0.87398148148148103</v>
      </c>
      <c r="F8168" s="1" t="s">
        <v>13800</v>
      </c>
    </row>
    <row r="8169" spans="2:6">
      <c r="B8169" s="1" t="s">
        <v>18157</v>
      </c>
      <c r="C8169" s="1">
        <v>1</v>
      </c>
      <c r="D8169" s="1" t="s">
        <v>3078</v>
      </c>
      <c r="E8169" s="17">
        <v>0.87408564814814804</v>
      </c>
      <c r="F8169" s="1" t="s">
        <v>13800</v>
      </c>
    </row>
    <row r="8170" spans="2:6">
      <c r="B8170" s="1" t="s">
        <v>18151</v>
      </c>
      <c r="C8170" s="1">
        <v>1</v>
      </c>
      <c r="D8170" s="1" t="s">
        <v>13746</v>
      </c>
      <c r="E8170" s="17">
        <v>0.87431712962963004</v>
      </c>
      <c r="F8170" s="1" t="s">
        <v>13800</v>
      </c>
    </row>
    <row r="8171" spans="2:6">
      <c r="B8171" s="1" t="s">
        <v>16996</v>
      </c>
      <c r="C8171" s="1">
        <v>1</v>
      </c>
      <c r="D8171" s="1" t="s">
        <v>3095</v>
      </c>
      <c r="E8171" s="17">
        <v>0.87439814814814798</v>
      </c>
      <c r="F8171" s="1" t="s">
        <v>13800</v>
      </c>
    </row>
    <row r="8172" spans="2:6">
      <c r="B8172" s="1" t="s">
        <v>18164</v>
      </c>
      <c r="C8172" s="1">
        <v>1</v>
      </c>
      <c r="D8172" s="1" t="s">
        <v>13753</v>
      </c>
      <c r="E8172" s="17">
        <v>0.87443287037036999</v>
      </c>
      <c r="F8172" s="1" t="s">
        <v>13800</v>
      </c>
    </row>
    <row r="8173" spans="2:6">
      <c r="B8173" s="1" t="s">
        <v>18165</v>
      </c>
      <c r="C8173" s="1">
        <v>1</v>
      </c>
      <c r="D8173" s="1" t="s">
        <v>13687</v>
      </c>
      <c r="E8173" s="17">
        <v>0.87447916666666703</v>
      </c>
      <c r="F8173" s="1" t="s">
        <v>13800</v>
      </c>
    </row>
    <row r="8174" spans="2:6">
      <c r="B8174" s="1" t="s">
        <v>17098</v>
      </c>
      <c r="C8174" s="1">
        <v>1</v>
      </c>
      <c r="D8174" s="1" t="s">
        <v>3095</v>
      </c>
      <c r="E8174" s="17">
        <v>0.87447916666666703</v>
      </c>
      <c r="F8174" s="1" t="s">
        <v>13800</v>
      </c>
    </row>
    <row r="8175" spans="2:6">
      <c r="B8175" s="1" t="s">
        <v>18166</v>
      </c>
      <c r="C8175" s="1">
        <v>1</v>
      </c>
      <c r="D8175" s="1" t="s">
        <v>13753</v>
      </c>
      <c r="E8175" s="17">
        <v>0.874537037037037</v>
      </c>
      <c r="F8175" s="1" t="s">
        <v>13800</v>
      </c>
    </row>
    <row r="8176" spans="2:6">
      <c r="B8176" s="1" t="s">
        <v>18167</v>
      </c>
      <c r="C8176" s="1">
        <v>1</v>
      </c>
      <c r="D8176" s="1" t="s">
        <v>13753</v>
      </c>
      <c r="E8176" s="17">
        <v>0.87459490740740697</v>
      </c>
      <c r="F8176" s="1" t="s">
        <v>13800</v>
      </c>
    </row>
    <row r="8177" spans="2:6">
      <c r="B8177" s="1" t="s">
        <v>18168</v>
      </c>
      <c r="C8177" s="1">
        <v>1</v>
      </c>
      <c r="D8177" s="1" t="s">
        <v>13753</v>
      </c>
      <c r="E8177" s="17">
        <v>0.87464120370370402</v>
      </c>
      <c r="F8177" s="1" t="s">
        <v>13800</v>
      </c>
    </row>
    <row r="8178" spans="2:6">
      <c r="B8178" s="1" t="s">
        <v>18169</v>
      </c>
      <c r="C8178" s="1">
        <v>1</v>
      </c>
      <c r="D8178" s="1" t="s">
        <v>13753</v>
      </c>
      <c r="E8178" s="17">
        <v>0.87468749999999995</v>
      </c>
      <c r="F8178" s="1" t="s">
        <v>13800</v>
      </c>
    </row>
    <row r="8179" spans="2:6">
      <c r="B8179" s="1" t="s">
        <v>18170</v>
      </c>
      <c r="C8179" s="1">
        <v>1</v>
      </c>
      <c r="D8179" s="1" t="s">
        <v>13687</v>
      </c>
      <c r="E8179" s="17">
        <v>0.874733796296296</v>
      </c>
      <c r="F8179" s="1" t="s">
        <v>13800</v>
      </c>
    </row>
    <row r="8180" spans="2:6">
      <c r="B8180" s="1" t="s">
        <v>18171</v>
      </c>
      <c r="C8180" s="1">
        <v>1</v>
      </c>
      <c r="D8180" s="1" t="s">
        <v>13753</v>
      </c>
      <c r="E8180" s="17">
        <v>0.87494212962963003</v>
      </c>
      <c r="F8180" s="1" t="s">
        <v>13800</v>
      </c>
    </row>
    <row r="8181" spans="2:6">
      <c r="B8181" s="1" t="s">
        <v>18172</v>
      </c>
      <c r="C8181" s="1">
        <v>1</v>
      </c>
      <c r="D8181" s="1" t="s">
        <v>13753</v>
      </c>
      <c r="E8181" s="17">
        <v>0.875</v>
      </c>
      <c r="F8181" s="1" t="s">
        <v>13786</v>
      </c>
    </row>
    <row r="8182" spans="2:6">
      <c r="B8182" s="1" t="s">
        <v>18165</v>
      </c>
      <c r="C8182" s="1">
        <v>1</v>
      </c>
      <c r="D8182" s="1" t="s">
        <v>3095</v>
      </c>
      <c r="E8182" s="17">
        <v>0.87501157407407404</v>
      </c>
      <c r="F8182" s="1" t="s">
        <v>13786</v>
      </c>
    </row>
    <row r="8183" spans="2:6">
      <c r="B8183" s="1" t="s">
        <v>18166</v>
      </c>
      <c r="C8183" s="1">
        <v>1</v>
      </c>
      <c r="D8183" s="1" t="s">
        <v>3078</v>
      </c>
      <c r="E8183" s="17">
        <v>0.87515046296296295</v>
      </c>
      <c r="F8183" s="1" t="s">
        <v>13786</v>
      </c>
    </row>
    <row r="8184" spans="2:6">
      <c r="B8184" s="1" t="s">
        <v>17848</v>
      </c>
      <c r="C8184" s="1">
        <v>2</v>
      </c>
      <c r="D8184" s="1" t="s">
        <v>13746</v>
      </c>
      <c r="E8184" s="17">
        <v>0.87516203703703699</v>
      </c>
      <c r="F8184" s="1" t="s">
        <v>13786</v>
      </c>
    </row>
    <row r="8185" spans="2:6">
      <c r="B8185" s="1" t="s">
        <v>18167</v>
      </c>
      <c r="C8185" s="1">
        <v>1</v>
      </c>
      <c r="D8185" s="1" t="s">
        <v>3078</v>
      </c>
      <c r="E8185" s="17">
        <v>0.87519675925925899</v>
      </c>
      <c r="F8185" s="1" t="s">
        <v>13786</v>
      </c>
    </row>
    <row r="8186" spans="2:6">
      <c r="B8186" s="1" t="s">
        <v>15138</v>
      </c>
      <c r="C8186" s="1">
        <v>1</v>
      </c>
      <c r="D8186" s="1" t="s">
        <v>13746</v>
      </c>
      <c r="E8186" s="17">
        <v>0.87524305555555604</v>
      </c>
      <c r="F8186" s="1" t="s">
        <v>13786</v>
      </c>
    </row>
    <row r="8187" spans="2:6">
      <c r="B8187" s="1" t="s">
        <v>18129</v>
      </c>
      <c r="C8187" s="1">
        <v>1</v>
      </c>
      <c r="D8187" s="1" t="s">
        <v>13746</v>
      </c>
      <c r="E8187" s="17">
        <v>0.87525462962962997</v>
      </c>
      <c r="F8187" s="1" t="s">
        <v>13786</v>
      </c>
    </row>
    <row r="8188" spans="2:6">
      <c r="B8188" s="1" t="s">
        <v>18173</v>
      </c>
      <c r="C8188" s="1">
        <v>1</v>
      </c>
      <c r="D8188" s="1" t="s">
        <v>13753</v>
      </c>
      <c r="E8188" s="17">
        <v>0.87535879629629598</v>
      </c>
      <c r="F8188" s="1" t="s">
        <v>13786</v>
      </c>
    </row>
    <row r="8189" spans="2:6">
      <c r="B8189" s="1" t="s">
        <v>18174</v>
      </c>
      <c r="C8189" s="1">
        <v>1</v>
      </c>
      <c r="D8189" s="1" t="s">
        <v>13760</v>
      </c>
      <c r="E8189" s="17">
        <v>0.87545138888888896</v>
      </c>
      <c r="F8189" s="1" t="s">
        <v>13786</v>
      </c>
    </row>
    <row r="8190" spans="2:6">
      <c r="B8190" s="1" t="s">
        <v>18175</v>
      </c>
      <c r="C8190" s="1">
        <v>1</v>
      </c>
      <c r="D8190" s="1" t="s">
        <v>13687</v>
      </c>
      <c r="E8190" s="17">
        <v>0.875462962962963</v>
      </c>
      <c r="F8190" s="1" t="s">
        <v>13786</v>
      </c>
    </row>
    <row r="8191" spans="2:6">
      <c r="B8191" s="1" t="s">
        <v>18176</v>
      </c>
      <c r="C8191" s="1">
        <v>1</v>
      </c>
      <c r="D8191" s="1" t="s">
        <v>13753</v>
      </c>
      <c r="E8191" s="17">
        <v>0.87547453703703704</v>
      </c>
      <c r="F8191" s="1" t="s">
        <v>13786</v>
      </c>
    </row>
    <row r="8192" spans="2:6">
      <c r="B8192" s="1" t="s">
        <v>18177</v>
      </c>
      <c r="C8192" s="1">
        <v>2</v>
      </c>
      <c r="D8192" s="1" t="s">
        <v>13753</v>
      </c>
      <c r="E8192" s="17">
        <v>0.87553240740740701</v>
      </c>
      <c r="F8192" s="1" t="s">
        <v>13786</v>
      </c>
    </row>
    <row r="8193" spans="2:6">
      <c r="B8193" s="1" t="s">
        <v>18178</v>
      </c>
      <c r="C8193" s="1">
        <v>1</v>
      </c>
      <c r="D8193" s="1" t="s">
        <v>13753</v>
      </c>
      <c r="E8193" s="17">
        <v>0.87556712962963001</v>
      </c>
      <c r="F8193" s="1" t="s">
        <v>13786</v>
      </c>
    </row>
    <row r="8194" spans="2:6">
      <c r="B8194" s="1" t="s">
        <v>18170</v>
      </c>
      <c r="C8194" s="1">
        <v>1</v>
      </c>
      <c r="D8194" s="1" t="s">
        <v>3078</v>
      </c>
      <c r="E8194" s="17">
        <v>0.87563657407407403</v>
      </c>
      <c r="F8194" s="1" t="s">
        <v>13786</v>
      </c>
    </row>
    <row r="8195" spans="2:6">
      <c r="B8195" s="1" t="s">
        <v>18154</v>
      </c>
      <c r="C8195" s="1">
        <v>1</v>
      </c>
      <c r="D8195" s="1" t="s">
        <v>3078</v>
      </c>
      <c r="E8195" s="17">
        <v>0.87567129629629603</v>
      </c>
      <c r="F8195" s="1" t="s">
        <v>13786</v>
      </c>
    </row>
    <row r="8196" spans="2:6">
      <c r="B8196" s="1" t="s">
        <v>18179</v>
      </c>
      <c r="C8196" s="1">
        <v>1</v>
      </c>
      <c r="D8196" s="1" t="s">
        <v>13753</v>
      </c>
      <c r="E8196" s="17">
        <v>0.875694444444444</v>
      </c>
      <c r="F8196" s="1" t="s">
        <v>13786</v>
      </c>
    </row>
    <row r="8197" spans="2:6">
      <c r="B8197" s="1" t="s">
        <v>18174</v>
      </c>
      <c r="C8197" s="1">
        <v>1</v>
      </c>
      <c r="D8197" s="1" t="s">
        <v>3077</v>
      </c>
      <c r="E8197" s="17">
        <v>0.875729166666667</v>
      </c>
      <c r="F8197" s="1" t="s">
        <v>13786</v>
      </c>
    </row>
    <row r="8198" spans="2:6">
      <c r="B8198" s="1" t="s">
        <v>18180</v>
      </c>
      <c r="C8198" s="1">
        <v>1</v>
      </c>
      <c r="D8198" s="1" t="s">
        <v>13753</v>
      </c>
      <c r="E8198" s="17">
        <v>0.87577546296296305</v>
      </c>
      <c r="F8198" s="1" t="s">
        <v>13786</v>
      </c>
    </row>
    <row r="8199" spans="2:6">
      <c r="B8199" s="1" t="s">
        <v>18181</v>
      </c>
      <c r="C8199" s="1">
        <v>1</v>
      </c>
      <c r="D8199" s="1" t="s">
        <v>13753</v>
      </c>
      <c r="E8199" s="17">
        <v>0.87579861111111101</v>
      </c>
      <c r="F8199" s="1" t="s">
        <v>13786</v>
      </c>
    </row>
    <row r="8200" spans="2:6">
      <c r="B8200" s="1" t="s">
        <v>18175</v>
      </c>
      <c r="C8200" s="1">
        <v>1</v>
      </c>
      <c r="D8200" s="1" t="s">
        <v>3095</v>
      </c>
      <c r="E8200" s="17">
        <v>0.87586805555555602</v>
      </c>
      <c r="F8200" s="1" t="s">
        <v>13786</v>
      </c>
    </row>
    <row r="8201" spans="2:6">
      <c r="B8201" s="1" t="s">
        <v>18164</v>
      </c>
      <c r="C8201" s="1">
        <v>1</v>
      </c>
      <c r="D8201" s="1" t="s">
        <v>3077</v>
      </c>
      <c r="E8201" s="17">
        <v>0.87590277777777803</v>
      </c>
      <c r="F8201" s="1" t="s">
        <v>13786</v>
      </c>
    </row>
    <row r="8202" spans="2:6">
      <c r="B8202" s="1" t="s">
        <v>18182</v>
      </c>
      <c r="C8202" s="1">
        <v>1</v>
      </c>
      <c r="D8202" s="1" t="s">
        <v>13753</v>
      </c>
      <c r="E8202" s="17">
        <v>0.87591435185185196</v>
      </c>
      <c r="F8202" s="1" t="s">
        <v>13786</v>
      </c>
    </row>
    <row r="8203" spans="2:6">
      <c r="B8203" s="1" t="s">
        <v>18173</v>
      </c>
      <c r="C8203" s="1">
        <v>1</v>
      </c>
      <c r="D8203" s="1" t="s">
        <v>3078</v>
      </c>
      <c r="E8203" s="17">
        <v>0.875925925925926</v>
      </c>
      <c r="F8203" s="1" t="s">
        <v>13786</v>
      </c>
    </row>
    <row r="8204" spans="2:6">
      <c r="B8204" s="1" t="s">
        <v>18183</v>
      </c>
      <c r="C8204" s="1">
        <v>1</v>
      </c>
      <c r="D8204" s="1" t="s">
        <v>13753</v>
      </c>
      <c r="E8204" s="17">
        <v>0.87594907407407396</v>
      </c>
      <c r="F8204" s="1" t="s">
        <v>13786</v>
      </c>
    </row>
    <row r="8205" spans="2:6">
      <c r="B8205" s="1" t="s">
        <v>18184</v>
      </c>
      <c r="C8205" s="1">
        <v>1</v>
      </c>
      <c r="D8205" s="1" t="s">
        <v>3076</v>
      </c>
      <c r="E8205" s="17">
        <v>0.87594907407407396</v>
      </c>
      <c r="F8205" s="1" t="s">
        <v>13786</v>
      </c>
    </row>
    <row r="8206" spans="2:6">
      <c r="B8206" s="1" t="s">
        <v>18185</v>
      </c>
      <c r="C8206" s="1">
        <v>1</v>
      </c>
      <c r="D8206" s="1" t="s">
        <v>13753</v>
      </c>
      <c r="E8206" s="17">
        <v>0.87598379629629597</v>
      </c>
      <c r="F8206" s="1" t="s">
        <v>13786</v>
      </c>
    </row>
    <row r="8207" spans="2:6">
      <c r="B8207" s="1" t="s">
        <v>18171</v>
      </c>
      <c r="C8207" s="1">
        <v>1</v>
      </c>
      <c r="D8207" s="1" t="s">
        <v>3078</v>
      </c>
      <c r="E8207" s="17">
        <v>0.87604166666666705</v>
      </c>
      <c r="F8207" s="1" t="s">
        <v>13786</v>
      </c>
    </row>
    <row r="8208" spans="2:6">
      <c r="B8208" s="1" t="s">
        <v>18186</v>
      </c>
      <c r="C8208" s="1">
        <v>2</v>
      </c>
      <c r="D8208" s="1" t="s">
        <v>13760</v>
      </c>
      <c r="E8208" s="17">
        <v>0.87606481481481502</v>
      </c>
      <c r="F8208" s="1" t="s">
        <v>13786</v>
      </c>
    </row>
    <row r="8209" spans="2:6">
      <c r="B8209" s="1" t="s">
        <v>17947</v>
      </c>
      <c r="C8209" s="1">
        <v>2</v>
      </c>
      <c r="D8209" s="1" t="s">
        <v>3078</v>
      </c>
      <c r="E8209" s="17">
        <v>0.87616898148148104</v>
      </c>
      <c r="F8209" s="1" t="s">
        <v>13786</v>
      </c>
    </row>
    <row r="8210" spans="2:6">
      <c r="B8210" s="1" t="s">
        <v>18187</v>
      </c>
      <c r="C8210" s="1">
        <v>1</v>
      </c>
      <c r="D8210" s="1" t="s">
        <v>13760</v>
      </c>
      <c r="E8210" s="17">
        <v>0.87630787037036995</v>
      </c>
      <c r="F8210" s="1" t="s">
        <v>13786</v>
      </c>
    </row>
    <row r="8211" spans="2:6">
      <c r="B8211" s="1" t="s">
        <v>18188</v>
      </c>
      <c r="C8211" s="1">
        <v>1</v>
      </c>
      <c r="D8211" s="1" t="s">
        <v>13753</v>
      </c>
      <c r="E8211" s="17">
        <v>0.87644675925925897</v>
      </c>
      <c r="F8211" s="1" t="s">
        <v>13786</v>
      </c>
    </row>
    <row r="8212" spans="2:6">
      <c r="B8212" s="1" t="s">
        <v>18189</v>
      </c>
      <c r="C8212" s="1">
        <v>1</v>
      </c>
      <c r="D8212" s="1" t="s">
        <v>13753</v>
      </c>
      <c r="E8212" s="17">
        <v>0.87650462962963005</v>
      </c>
      <c r="F8212" s="1" t="s">
        <v>13786</v>
      </c>
    </row>
    <row r="8213" spans="2:6">
      <c r="B8213" s="1" t="s">
        <v>18181</v>
      </c>
      <c r="C8213" s="1">
        <v>1</v>
      </c>
      <c r="D8213" s="1" t="s">
        <v>3078</v>
      </c>
      <c r="E8213" s="17">
        <v>0.87653935185185206</v>
      </c>
      <c r="F8213" s="1" t="s">
        <v>13786</v>
      </c>
    </row>
    <row r="8214" spans="2:6">
      <c r="B8214" s="1" t="s">
        <v>18190</v>
      </c>
      <c r="C8214" s="1">
        <v>1</v>
      </c>
      <c r="D8214" s="1" t="s">
        <v>13753</v>
      </c>
      <c r="E8214" s="17">
        <v>0.87655092592592598</v>
      </c>
      <c r="F8214" s="1" t="s">
        <v>13786</v>
      </c>
    </row>
    <row r="8215" spans="2:6">
      <c r="B8215" s="1" t="s">
        <v>18191</v>
      </c>
      <c r="C8215" s="1">
        <v>1</v>
      </c>
      <c r="D8215" s="1" t="s">
        <v>13753</v>
      </c>
      <c r="E8215" s="17">
        <v>0.87658564814814799</v>
      </c>
      <c r="F8215" s="1" t="s">
        <v>13786</v>
      </c>
    </row>
    <row r="8216" spans="2:6">
      <c r="B8216" s="1" t="s">
        <v>18172</v>
      </c>
      <c r="C8216" s="1">
        <v>1</v>
      </c>
      <c r="D8216" s="1" t="s">
        <v>13746</v>
      </c>
      <c r="E8216" s="17">
        <v>0.87659722222222203</v>
      </c>
      <c r="F8216" s="1" t="s">
        <v>13786</v>
      </c>
    </row>
    <row r="8217" spans="2:6">
      <c r="B8217" s="1" t="s">
        <v>18183</v>
      </c>
      <c r="C8217" s="1">
        <v>1</v>
      </c>
      <c r="D8217" s="1" t="s">
        <v>3078</v>
      </c>
      <c r="E8217" s="17">
        <v>0.87659722222222203</v>
      </c>
      <c r="F8217" s="1" t="s">
        <v>13786</v>
      </c>
    </row>
    <row r="8218" spans="2:6">
      <c r="B8218" s="1" t="s">
        <v>18192</v>
      </c>
      <c r="C8218" s="1">
        <v>1</v>
      </c>
      <c r="D8218" s="1" t="s">
        <v>13753</v>
      </c>
      <c r="E8218" s="17">
        <v>0.87662037037036999</v>
      </c>
      <c r="F8218" s="1" t="s">
        <v>13786</v>
      </c>
    </row>
    <row r="8219" spans="2:6">
      <c r="B8219" s="1" t="s">
        <v>17651</v>
      </c>
      <c r="C8219" s="1">
        <v>1</v>
      </c>
      <c r="D8219" s="1" t="s">
        <v>13746</v>
      </c>
      <c r="E8219" s="17">
        <v>0.87666666666666704</v>
      </c>
      <c r="F8219" s="1" t="s">
        <v>13786</v>
      </c>
    </row>
    <row r="8220" spans="2:6">
      <c r="B8220" s="1" t="s">
        <v>18193</v>
      </c>
      <c r="C8220" s="1">
        <v>1</v>
      </c>
      <c r="D8220" s="1" t="s">
        <v>13687</v>
      </c>
      <c r="E8220" s="17">
        <v>0.876689814814815</v>
      </c>
      <c r="F8220" s="1" t="s">
        <v>13786</v>
      </c>
    </row>
    <row r="8221" spans="2:6">
      <c r="B8221" s="1" t="s">
        <v>18194</v>
      </c>
      <c r="C8221" s="1">
        <v>1</v>
      </c>
      <c r="D8221" s="1" t="s">
        <v>13753</v>
      </c>
      <c r="E8221" s="17">
        <v>0.87670138888888904</v>
      </c>
      <c r="F8221" s="1" t="s">
        <v>13786</v>
      </c>
    </row>
    <row r="8222" spans="2:6">
      <c r="B8222" s="1" t="s">
        <v>18195</v>
      </c>
      <c r="C8222" s="1">
        <v>1</v>
      </c>
      <c r="D8222" s="1" t="s">
        <v>13753</v>
      </c>
      <c r="E8222" s="17">
        <v>0.87677083333333306</v>
      </c>
      <c r="F8222" s="1" t="s">
        <v>13786</v>
      </c>
    </row>
    <row r="8223" spans="2:6">
      <c r="B8223" s="1" t="s">
        <v>18178</v>
      </c>
      <c r="C8223" s="1">
        <v>1</v>
      </c>
      <c r="D8223" s="1" t="s">
        <v>3078</v>
      </c>
      <c r="E8223" s="17">
        <v>0.87678240740740698</v>
      </c>
      <c r="F8223" s="1" t="s">
        <v>13786</v>
      </c>
    </row>
    <row r="8224" spans="2:6">
      <c r="B8224" s="1" t="s">
        <v>18185</v>
      </c>
      <c r="C8224" s="1">
        <v>1</v>
      </c>
      <c r="D8224" s="1" t="s">
        <v>3078</v>
      </c>
      <c r="E8224" s="17">
        <v>0.87680555555555595</v>
      </c>
      <c r="F8224" s="1" t="s">
        <v>13786</v>
      </c>
    </row>
    <row r="8225" spans="2:6">
      <c r="B8225" s="1" t="s">
        <v>18196</v>
      </c>
      <c r="C8225" s="1">
        <v>1</v>
      </c>
      <c r="D8225" s="1" t="s">
        <v>13687</v>
      </c>
      <c r="E8225" s="17">
        <v>0.87684027777777795</v>
      </c>
      <c r="F8225" s="1" t="s">
        <v>13786</v>
      </c>
    </row>
    <row r="8226" spans="2:6">
      <c r="B8226" s="1" t="s">
        <v>18193</v>
      </c>
      <c r="C8226" s="1">
        <v>1</v>
      </c>
      <c r="D8226" s="1" t="s">
        <v>3078</v>
      </c>
      <c r="E8226" s="17">
        <v>0.87684027777777795</v>
      </c>
      <c r="F8226" s="1" t="s">
        <v>13786</v>
      </c>
    </row>
    <row r="8227" spans="2:6">
      <c r="B8227" s="1" t="s">
        <v>18197</v>
      </c>
      <c r="C8227" s="1">
        <v>1</v>
      </c>
      <c r="D8227" s="1" t="s">
        <v>13753</v>
      </c>
      <c r="E8227" s="17">
        <v>0.87685185185185199</v>
      </c>
      <c r="F8227" s="1" t="s">
        <v>13786</v>
      </c>
    </row>
    <row r="8228" spans="2:6">
      <c r="B8228" s="1" t="s">
        <v>18198</v>
      </c>
      <c r="C8228" s="1">
        <v>1</v>
      </c>
      <c r="D8228" s="1" t="s">
        <v>13753</v>
      </c>
      <c r="E8228" s="17">
        <v>0.87689814814814804</v>
      </c>
      <c r="F8228" s="1" t="s">
        <v>13786</v>
      </c>
    </row>
    <row r="8229" spans="2:6">
      <c r="B8229" s="1" t="s">
        <v>18199</v>
      </c>
      <c r="C8229" s="1">
        <v>1</v>
      </c>
      <c r="D8229" s="1" t="s">
        <v>13753</v>
      </c>
      <c r="E8229" s="17">
        <v>0.87693287037037004</v>
      </c>
      <c r="F8229" s="1" t="s">
        <v>13786</v>
      </c>
    </row>
    <row r="8230" spans="2:6">
      <c r="B8230" s="1" t="s">
        <v>18200</v>
      </c>
      <c r="C8230" s="1">
        <v>1</v>
      </c>
      <c r="D8230" s="1" t="s">
        <v>13753</v>
      </c>
      <c r="E8230" s="17">
        <v>0.87699074074074101</v>
      </c>
      <c r="F8230" s="1" t="s">
        <v>13786</v>
      </c>
    </row>
    <row r="8231" spans="2:6">
      <c r="B8231" s="1" t="s">
        <v>18180</v>
      </c>
      <c r="C8231" s="1">
        <v>1</v>
      </c>
      <c r="D8231" s="1" t="s">
        <v>3095</v>
      </c>
      <c r="E8231" s="17">
        <v>0.87699074074074101</v>
      </c>
      <c r="F8231" s="1" t="s">
        <v>13786</v>
      </c>
    </row>
    <row r="8232" spans="2:6">
      <c r="B8232" s="1" t="s">
        <v>18201</v>
      </c>
      <c r="C8232" s="1">
        <v>1</v>
      </c>
      <c r="D8232" s="1" t="s">
        <v>13753</v>
      </c>
      <c r="E8232" s="17">
        <v>0.87706018518518503</v>
      </c>
      <c r="F8232" s="1" t="s">
        <v>13786</v>
      </c>
    </row>
    <row r="8233" spans="2:6">
      <c r="B8233" s="1" t="s">
        <v>18101</v>
      </c>
      <c r="C8233" s="1">
        <v>2</v>
      </c>
      <c r="D8233" s="1" t="s">
        <v>3078</v>
      </c>
      <c r="E8233" s="17">
        <v>0.87710648148148196</v>
      </c>
      <c r="F8233" s="1" t="s">
        <v>13786</v>
      </c>
    </row>
    <row r="8234" spans="2:6">
      <c r="B8234" s="1" t="s">
        <v>18202</v>
      </c>
      <c r="C8234" s="1">
        <v>1</v>
      </c>
      <c r="D8234" s="1" t="s">
        <v>13753</v>
      </c>
      <c r="E8234" s="17">
        <v>0.87714120370370396</v>
      </c>
      <c r="F8234" s="1" t="s">
        <v>13786</v>
      </c>
    </row>
    <row r="8235" spans="2:6">
      <c r="B8235" s="1" t="s">
        <v>18188</v>
      </c>
      <c r="C8235" s="1">
        <v>1</v>
      </c>
      <c r="D8235" s="1" t="s">
        <v>13746</v>
      </c>
      <c r="E8235" s="17">
        <v>0.87726851851851895</v>
      </c>
      <c r="F8235" s="1" t="s">
        <v>13786</v>
      </c>
    </row>
    <row r="8236" spans="2:6">
      <c r="B8236" s="1" t="s">
        <v>18187</v>
      </c>
      <c r="C8236" s="1">
        <v>1</v>
      </c>
      <c r="D8236" s="1" t="s">
        <v>3095</v>
      </c>
      <c r="E8236" s="17">
        <v>0.87728009259259299</v>
      </c>
      <c r="F8236" s="1" t="s">
        <v>13786</v>
      </c>
    </row>
    <row r="8237" spans="2:6">
      <c r="B8237" s="1" t="s">
        <v>18184</v>
      </c>
      <c r="C8237" s="1">
        <v>1</v>
      </c>
      <c r="D8237" s="1" t="s">
        <v>13746</v>
      </c>
      <c r="E8237" s="17">
        <v>0.87730324074074095</v>
      </c>
      <c r="F8237" s="1" t="s">
        <v>13786</v>
      </c>
    </row>
    <row r="8238" spans="2:6">
      <c r="B8238" s="1" t="s">
        <v>18176</v>
      </c>
      <c r="C8238" s="1">
        <v>1</v>
      </c>
      <c r="D8238" s="1" t="s">
        <v>13762</v>
      </c>
      <c r="E8238" s="17">
        <v>0.87732638888888903</v>
      </c>
      <c r="F8238" s="1" t="s">
        <v>13786</v>
      </c>
    </row>
    <row r="8239" spans="2:6">
      <c r="B8239" s="1" t="s">
        <v>18190</v>
      </c>
      <c r="C8239" s="1">
        <v>1</v>
      </c>
      <c r="D8239" s="1" t="s">
        <v>3078</v>
      </c>
      <c r="E8239" s="17">
        <v>0.877349537037037</v>
      </c>
      <c r="F8239" s="1" t="s">
        <v>13786</v>
      </c>
    </row>
    <row r="8240" spans="2:6">
      <c r="B8240" s="1" t="s">
        <v>18156</v>
      </c>
      <c r="C8240" s="1">
        <v>1</v>
      </c>
      <c r="D8240" s="1" t="s">
        <v>3095</v>
      </c>
      <c r="E8240" s="17">
        <v>0.87739583333333304</v>
      </c>
      <c r="F8240" s="1" t="s">
        <v>13786</v>
      </c>
    </row>
    <row r="8241" spans="2:6">
      <c r="B8241" s="1" t="s">
        <v>18168</v>
      </c>
      <c r="C8241" s="1">
        <v>1</v>
      </c>
      <c r="D8241" s="1" t="s">
        <v>3078</v>
      </c>
      <c r="E8241" s="17">
        <v>0.87739583333333304</v>
      </c>
      <c r="F8241" s="1" t="s">
        <v>13786</v>
      </c>
    </row>
    <row r="8242" spans="2:6">
      <c r="B8242" s="1" t="s">
        <v>17230</v>
      </c>
      <c r="C8242" s="1">
        <v>1</v>
      </c>
      <c r="D8242" s="1" t="s">
        <v>3095</v>
      </c>
      <c r="E8242" s="17">
        <v>0.87743055555555605</v>
      </c>
      <c r="F8242" s="1" t="s">
        <v>13786</v>
      </c>
    </row>
    <row r="8243" spans="2:6">
      <c r="B8243" s="1" t="s">
        <v>18189</v>
      </c>
      <c r="C8243" s="1">
        <v>1</v>
      </c>
      <c r="D8243" s="1" t="s">
        <v>3078</v>
      </c>
      <c r="E8243" s="17">
        <v>0.87745370370370401</v>
      </c>
      <c r="F8243" s="1" t="s">
        <v>13786</v>
      </c>
    </row>
    <row r="8244" spans="2:6">
      <c r="B8244" s="1" t="s">
        <v>18203</v>
      </c>
      <c r="C8244" s="1">
        <v>1</v>
      </c>
      <c r="D8244" s="1" t="s">
        <v>13753</v>
      </c>
      <c r="E8244" s="17">
        <v>0.87747685185185198</v>
      </c>
      <c r="F8244" s="1" t="s">
        <v>13786</v>
      </c>
    </row>
    <row r="8245" spans="2:6">
      <c r="B8245" s="1" t="s">
        <v>17146</v>
      </c>
      <c r="C8245" s="1">
        <v>1</v>
      </c>
      <c r="D8245" s="1" t="s">
        <v>3095</v>
      </c>
      <c r="E8245" s="17">
        <v>0.87748842592592602</v>
      </c>
      <c r="F8245" s="1" t="s">
        <v>13786</v>
      </c>
    </row>
    <row r="8246" spans="2:6">
      <c r="B8246" s="1" t="s">
        <v>18204</v>
      </c>
      <c r="C8246" s="1">
        <v>5</v>
      </c>
      <c r="D8246" s="1" t="s">
        <v>13753</v>
      </c>
      <c r="E8246" s="17">
        <v>0.87754629629629599</v>
      </c>
      <c r="F8246" s="1" t="s">
        <v>13786</v>
      </c>
    </row>
    <row r="8247" spans="2:6">
      <c r="B8247" s="1" t="s">
        <v>18205</v>
      </c>
      <c r="C8247" s="1">
        <v>1</v>
      </c>
      <c r="D8247" s="1" t="s">
        <v>13753</v>
      </c>
      <c r="E8247" s="17">
        <v>0.87768518518518501</v>
      </c>
      <c r="F8247" s="1" t="s">
        <v>13786</v>
      </c>
    </row>
    <row r="8248" spans="2:6">
      <c r="B8248" s="1" t="s">
        <v>18206</v>
      </c>
      <c r="C8248" s="1">
        <v>1</v>
      </c>
      <c r="D8248" s="1" t="s">
        <v>13753</v>
      </c>
      <c r="E8248" s="17">
        <v>0.87769675925925905</v>
      </c>
      <c r="F8248" s="1" t="s">
        <v>13786</v>
      </c>
    </row>
    <row r="8249" spans="2:6">
      <c r="B8249" s="1" t="s">
        <v>18169</v>
      </c>
      <c r="C8249" s="1">
        <v>1</v>
      </c>
      <c r="D8249" s="1" t="s">
        <v>13746</v>
      </c>
      <c r="E8249" s="17">
        <v>0.87769675925925905</v>
      </c>
      <c r="F8249" s="1" t="s">
        <v>13786</v>
      </c>
    </row>
    <row r="8250" spans="2:6">
      <c r="B8250" s="1" t="s">
        <v>18160</v>
      </c>
      <c r="C8250" s="1">
        <v>1</v>
      </c>
      <c r="D8250" s="1" t="s">
        <v>13746</v>
      </c>
      <c r="E8250" s="17">
        <v>0.87773148148148195</v>
      </c>
      <c r="F8250" s="1" t="s">
        <v>13786</v>
      </c>
    </row>
    <row r="8251" spans="2:6">
      <c r="B8251" s="1" t="s">
        <v>18194</v>
      </c>
      <c r="C8251" s="1">
        <v>1</v>
      </c>
      <c r="D8251" s="1" t="s">
        <v>3078</v>
      </c>
      <c r="E8251" s="17">
        <v>0.87776620370370395</v>
      </c>
      <c r="F8251" s="1" t="s">
        <v>13786</v>
      </c>
    </row>
    <row r="8252" spans="2:6">
      <c r="B8252" s="1" t="s">
        <v>18198</v>
      </c>
      <c r="C8252" s="1">
        <v>1</v>
      </c>
      <c r="D8252" s="1" t="s">
        <v>3078</v>
      </c>
      <c r="E8252" s="17">
        <v>0.8778125</v>
      </c>
      <c r="F8252" s="1" t="s">
        <v>13786</v>
      </c>
    </row>
    <row r="8253" spans="2:6">
      <c r="B8253" s="1" t="s">
        <v>18207</v>
      </c>
      <c r="C8253" s="1">
        <v>1</v>
      </c>
      <c r="D8253" s="1" t="s">
        <v>13753</v>
      </c>
      <c r="E8253" s="17">
        <v>0.87783564814814796</v>
      </c>
      <c r="F8253" s="1" t="s">
        <v>13786</v>
      </c>
    </row>
    <row r="8254" spans="2:6">
      <c r="B8254" s="1" t="s">
        <v>18208</v>
      </c>
      <c r="C8254" s="1">
        <v>1</v>
      </c>
      <c r="D8254" s="1" t="s">
        <v>13753</v>
      </c>
      <c r="E8254" s="17">
        <v>0.87787037037036997</v>
      </c>
      <c r="F8254" s="1" t="s">
        <v>13786</v>
      </c>
    </row>
    <row r="8255" spans="2:6">
      <c r="B8255" s="1" t="s">
        <v>13841</v>
      </c>
      <c r="C8255" s="1">
        <v>1</v>
      </c>
      <c r="D8255" s="1" t="s">
        <v>3095</v>
      </c>
      <c r="E8255" s="17">
        <v>0.87791666666666701</v>
      </c>
      <c r="F8255" s="1" t="s">
        <v>13786</v>
      </c>
    </row>
    <row r="8256" spans="2:6">
      <c r="B8256" s="1" t="s">
        <v>18201</v>
      </c>
      <c r="C8256" s="1">
        <v>1</v>
      </c>
      <c r="D8256" s="1" t="s">
        <v>3078</v>
      </c>
      <c r="E8256" s="17">
        <v>0.87800925925925899</v>
      </c>
      <c r="F8256" s="1" t="s">
        <v>13786</v>
      </c>
    </row>
    <row r="8257" spans="2:6">
      <c r="B8257" s="1" t="s">
        <v>17666</v>
      </c>
      <c r="C8257" s="1">
        <v>1</v>
      </c>
      <c r="D8257" s="1" t="s">
        <v>13746</v>
      </c>
      <c r="E8257" s="17">
        <v>0.87803240740740696</v>
      </c>
      <c r="F8257" s="1" t="s">
        <v>13786</v>
      </c>
    </row>
    <row r="8258" spans="2:6">
      <c r="B8258" s="1" t="s">
        <v>18196</v>
      </c>
      <c r="C8258" s="1">
        <v>1</v>
      </c>
      <c r="D8258" s="1" t="s">
        <v>3077</v>
      </c>
      <c r="E8258" s="17">
        <v>0.87805555555555603</v>
      </c>
      <c r="F8258" s="1" t="s">
        <v>13786</v>
      </c>
    </row>
    <row r="8259" spans="2:6">
      <c r="B8259" s="1" t="s">
        <v>18191</v>
      </c>
      <c r="C8259" s="1">
        <v>1</v>
      </c>
      <c r="D8259" s="1" t="s">
        <v>3077</v>
      </c>
      <c r="E8259" s="17">
        <v>0.87812500000000004</v>
      </c>
      <c r="F8259" s="1" t="s">
        <v>13786</v>
      </c>
    </row>
    <row r="8260" spans="2:6">
      <c r="B8260" s="1" t="s">
        <v>18207</v>
      </c>
      <c r="C8260" s="1">
        <v>1</v>
      </c>
      <c r="D8260" s="1" t="s">
        <v>3077</v>
      </c>
      <c r="E8260" s="17">
        <v>0.87814814814814801</v>
      </c>
      <c r="F8260" s="1" t="s">
        <v>13786</v>
      </c>
    </row>
    <row r="8261" spans="2:6">
      <c r="B8261" s="1" t="s">
        <v>18204</v>
      </c>
      <c r="C8261" s="1">
        <v>5</v>
      </c>
      <c r="D8261" s="1" t="s">
        <v>3078</v>
      </c>
      <c r="E8261" s="17">
        <v>0.87837962962963001</v>
      </c>
      <c r="F8261" s="1" t="s">
        <v>13786</v>
      </c>
    </row>
    <row r="8262" spans="2:6">
      <c r="B8262" s="1" t="s">
        <v>14661</v>
      </c>
      <c r="C8262" s="1">
        <v>1</v>
      </c>
      <c r="D8262" s="1" t="s">
        <v>13762</v>
      </c>
      <c r="E8262" s="17">
        <v>0.87843749999999998</v>
      </c>
      <c r="F8262" s="1" t="s">
        <v>13786</v>
      </c>
    </row>
    <row r="8263" spans="2:6">
      <c r="B8263" s="1" t="s">
        <v>18199</v>
      </c>
      <c r="C8263" s="1">
        <v>1</v>
      </c>
      <c r="D8263" s="1" t="s">
        <v>3095</v>
      </c>
      <c r="E8263" s="17">
        <v>0.87847222222222199</v>
      </c>
      <c r="F8263" s="1" t="s">
        <v>13786</v>
      </c>
    </row>
    <row r="8264" spans="2:6">
      <c r="B8264" s="1" t="s">
        <v>18209</v>
      </c>
      <c r="C8264" s="1">
        <v>1</v>
      </c>
      <c r="D8264" s="1" t="s">
        <v>13753</v>
      </c>
      <c r="E8264" s="17">
        <v>0.87851851851851803</v>
      </c>
      <c r="F8264" s="1" t="s">
        <v>13786</v>
      </c>
    </row>
    <row r="8265" spans="2:6">
      <c r="B8265" s="1" t="s">
        <v>18208</v>
      </c>
      <c r="C8265" s="1">
        <v>1</v>
      </c>
      <c r="D8265" s="1" t="s">
        <v>3078</v>
      </c>
      <c r="E8265" s="17">
        <v>0.87853009259259296</v>
      </c>
      <c r="F8265" s="1" t="s">
        <v>13786</v>
      </c>
    </row>
    <row r="8266" spans="2:6">
      <c r="B8266" s="1" t="s">
        <v>18210</v>
      </c>
      <c r="C8266" s="1">
        <v>1</v>
      </c>
      <c r="D8266" s="1" t="s">
        <v>13753</v>
      </c>
      <c r="E8266" s="17">
        <v>0.87870370370370399</v>
      </c>
      <c r="F8266" s="1" t="s">
        <v>13786</v>
      </c>
    </row>
    <row r="8267" spans="2:6">
      <c r="B8267" s="1" t="s">
        <v>18211</v>
      </c>
      <c r="C8267" s="1">
        <v>1</v>
      </c>
      <c r="D8267" s="1" t="s">
        <v>13753</v>
      </c>
      <c r="E8267" s="17">
        <v>0.878773148148148</v>
      </c>
      <c r="F8267" s="1" t="s">
        <v>13786</v>
      </c>
    </row>
    <row r="8268" spans="2:6">
      <c r="B8268" s="1" t="s">
        <v>18212</v>
      </c>
      <c r="C8268" s="1">
        <v>1</v>
      </c>
      <c r="D8268" s="1" t="s">
        <v>13753</v>
      </c>
      <c r="E8268" s="17">
        <v>0.87886574074074097</v>
      </c>
      <c r="F8268" s="1" t="s">
        <v>13786</v>
      </c>
    </row>
    <row r="8269" spans="2:6">
      <c r="B8269" s="1" t="s">
        <v>18213</v>
      </c>
      <c r="C8269" s="1">
        <v>1</v>
      </c>
      <c r="D8269" s="1" t="s">
        <v>13753</v>
      </c>
      <c r="E8269" s="17">
        <v>0.87891203703703702</v>
      </c>
      <c r="F8269" s="1" t="s">
        <v>13786</v>
      </c>
    </row>
    <row r="8270" spans="2:6">
      <c r="B8270" s="1" t="s">
        <v>18214</v>
      </c>
      <c r="C8270" s="1">
        <v>1</v>
      </c>
      <c r="D8270" s="1" t="s">
        <v>13760</v>
      </c>
      <c r="E8270" s="17">
        <v>0.87893518518518499</v>
      </c>
      <c r="F8270" s="1" t="s">
        <v>13786</v>
      </c>
    </row>
    <row r="8271" spans="2:6">
      <c r="B8271" s="1" t="s">
        <v>18130</v>
      </c>
      <c r="C8271" s="1">
        <v>1</v>
      </c>
      <c r="D8271" s="1" t="s">
        <v>3078</v>
      </c>
      <c r="E8271" s="17">
        <v>0.879039351851852</v>
      </c>
      <c r="F8271" s="1" t="s">
        <v>13786</v>
      </c>
    </row>
    <row r="8272" spans="2:6">
      <c r="B8272" s="1" t="s">
        <v>18213</v>
      </c>
      <c r="C8272" s="1">
        <v>1</v>
      </c>
      <c r="D8272" s="1" t="s">
        <v>13746</v>
      </c>
      <c r="E8272" s="17">
        <v>0.87908564814814805</v>
      </c>
      <c r="F8272" s="1" t="s">
        <v>13786</v>
      </c>
    </row>
    <row r="8273" spans="2:6">
      <c r="B8273" s="1" t="s">
        <v>18210</v>
      </c>
      <c r="C8273" s="1">
        <v>1</v>
      </c>
      <c r="D8273" s="1" t="s">
        <v>3078</v>
      </c>
      <c r="E8273" s="17">
        <v>0.87916666666666698</v>
      </c>
      <c r="F8273" s="1" t="s">
        <v>13786</v>
      </c>
    </row>
    <row r="8274" spans="2:6">
      <c r="B8274" s="1" t="s">
        <v>17604</v>
      </c>
      <c r="C8274" s="1">
        <v>1</v>
      </c>
      <c r="D8274" s="1" t="s">
        <v>3077</v>
      </c>
      <c r="E8274" s="17">
        <v>0.87918981481481495</v>
      </c>
      <c r="F8274" s="1" t="s">
        <v>13786</v>
      </c>
    </row>
    <row r="8275" spans="2:6">
      <c r="B8275" s="1" t="s">
        <v>18215</v>
      </c>
      <c r="C8275" s="1">
        <v>1</v>
      </c>
      <c r="D8275" s="1" t="s">
        <v>13760</v>
      </c>
      <c r="E8275" s="17">
        <v>0.87920138888888899</v>
      </c>
      <c r="F8275" s="1" t="s">
        <v>13786</v>
      </c>
    </row>
    <row r="8276" spans="2:6">
      <c r="B8276" s="1" t="s">
        <v>16572</v>
      </c>
      <c r="C8276" s="1">
        <v>1</v>
      </c>
      <c r="D8276" s="1" t="s">
        <v>3077</v>
      </c>
      <c r="E8276" s="17">
        <v>0.87922453703703696</v>
      </c>
      <c r="F8276" s="1" t="s">
        <v>13786</v>
      </c>
    </row>
    <row r="8277" spans="2:6">
      <c r="B8277" s="1" t="s">
        <v>18124</v>
      </c>
      <c r="C8277" s="1">
        <v>1</v>
      </c>
      <c r="D8277" s="1" t="s">
        <v>3078</v>
      </c>
      <c r="E8277" s="17">
        <v>0.87930555555555601</v>
      </c>
      <c r="F8277" s="1" t="s">
        <v>13786</v>
      </c>
    </row>
    <row r="8278" spans="2:6">
      <c r="B8278" s="1" t="s">
        <v>18216</v>
      </c>
      <c r="C8278" s="1">
        <v>1</v>
      </c>
      <c r="D8278" s="1" t="s">
        <v>13753</v>
      </c>
      <c r="E8278" s="17">
        <v>0.87932870370370397</v>
      </c>
      <c r="F8278" s="1" t="s">
        <v>13786</v>
      </c>
    </row>
    <row r="8279" spans="2:6">
      <c r="B8279" s="1" t="s">
        <v>18211</v>
      </c>
      <c r="C8279" s="1">
        <v>1</v>
      </c>
      <c r="D8279" s="1" t="s">
        <v>3078</v>
      </c>
      <c r="E8279" s="17">
        <v>0.87938657407407395</v>
      </c>
      <c r="F8279" s="1" t="s">
        <v>13786</v>
      </c>
    </row>
    <row r="8280" spans="2:6">
      <c r="B8280" s="1" t="s">
        <v>18217</v>
      </c>
      <c r="C8280" s="1">
        <v>1</v>
      </c>
      <c r="D8280" s="1" t="s">
        <v>13753</v>
      </c>
      <c r="E8280" s="17">
        <v>0.879502314814815</v>
      </c>
      <c r="F8280" s="1" t="s">
        <v>13786</v>
      </c>
    </row>
    <row r="8281" spans="2:6">
      <c r="B8281" s="1" t="s">
        <v>18218</v>
      </c>
      <c r="C8281" s="1">
        <v>1</v>
      </c>
      <c r="D8281" s="1" t="s">
        <v>13687</v>
      </c>
      <c r="E8281" s="17">
        <v>0.87954861111111104</v>
      </c>
      <c r="F8281" s="1" t="s">
        <v>13786</v>
      </c>
    </row>
    <row r="8282" spans="2:6">
      <c r="B8282" s="1" t="s">
        <v>18219</v>
      </c>
      <c r="C8282" s="1">
        <v>1</v>
      </c>
      <c r="D8282" s="1" t="s">
        <v>3076</v>
      </c>
      <c r="E8282" s="17">
        <v>0.87960648148148102</v>
      </c>
      <c r="F8282" s="1" t="s">
        <v>13786</v>
      </c>
    </row>
    <row r="8283" spans="2:6">
      <c r="B8283" s="1" t="s">
        <v>18200</v>
      </c>
      <c r="C8283" s="1">
        <v>1</v>
      </c>
      <c r="D8283" s="1" t="s">
        <v>3077</v>
      </c>
      <c r="E8283" s="17">
        <v>0.87969907407407399</v>
      </c>
      <c r="F8283" s="1" t="s">
        <v>13786</v>
      </c>
    </row>
    <row r="8284" spans="2:6">
      <c r="B8284" s="1" t="s">
        <v>18220</v>
      </c>
      <c r="C8284" s="1">
        <v>1</v>
      </c>
      <c r="D8284" s="1" t="s">
        <v>13753</v>
      </c>
      <c r="E8284" s="17">
        <v>0.879733796296296</v>
      </c>
      <c r="F8284" s="1" t="s">
        <v>13786</v>
      </c>
    </row>
    <row r="8285" spans="2:6">
      <c r="B8285" s="1" t="s">
        <v>18221</v>
      </c>
      <c r="C8285" s="1">
        <v>1</v>
      </c>
      <c r="D8285" s="1" t="s">
        <v>13760</v>
      </c>
      <c r="E8285" s="17">
        <v>0.879768518518519</v>
      </c>
      <c r="F8285" s="1" t="s">
        <v>13786</v>
      </c>
    </row>
    <row r="8286" spans="2:6">
      <c r="B8286" s="1" t="s">
        <v>18222</v>
      </c>
      <c r="C8286" s="1">
        <v>1</v>
      </c>
      <c r="D8286" s="1" t="s">
        <v>13753</v>
      </c>
      <c r="E8286" s="17">
        <v>0.87978009259259304</v>
      </c>
      <c r="F8286" s="1" t="s">
        <v>13786</v>
      </c>
    </row>
    <row r="8287" spans="2:6">
      <c r="B8287" s="1" t="s">
        <v>18216</v>
      </c>
      <c r="C8287" s="1">
        <v>1</v>
      </c>
      <c r="D8287" s="1" t="s">
        <v>3078</v>
      </c>
      <c r="E8287" s="17">
        <v>0.87986111111111098</v>
      </c>
      <c r="F8287" s="1" t="s">
        <v>13786</v>
      </c>
    </row>
    <row r="8288" spans="2:6">
      <c r="B8288" s="1" t="s">
        <v>18223</v>
      </c>
      <c r="C8288" s="1">
        <v>1</v>
      </c>
      <c r="D8288" s="1" t="s">
        <v>13753</v>
      </c>
      <c r="E8288" s="17">
        <v>0.87997685185185204</v>
      </c>
      <c r="F8288" s="1" t="s">
        <v>13786</v>
      </c>
    </row>
    <row r="8289" spans="2:6">
      <c r="B8289" s="1" t="s">
        <v>18212</v>
      </c>
      <c r="C8289" s="1">
        <v>1</v>
      </c>
      <c r="D8289" s="1" t="s">
        <v>13746</v>
      </c>
      <c r="E8289" s="17">
        <v>0.88004629629629605</v>
      </c>
      <c r="F8289" s="1" t="s">
        <v>13786</v>
      </c>
    </row>
    <row r="8290" spans="2:6">
      <c r="B8290" s="1" t="s">
        <v>18215</v>
      </c>
      <c r="C8290" s="1">
        <v>1</v>
      </c>
      <c r="D8290" s="1" t="s">
        <v>3078</v>
      </c>
      <c r="E8290" s="17">
        <v>0.88006944444444402</v>
      </c>
      <c r="F8290" s="1" t="s">
        <v>13786</v>
      </c>
    </row>
    <row r="8291" spans="2:6">
      <c r="B8291" s="1" t="s">
        <v>18223</v>
      </c>
      <c r="C8291" s="1">
        <v>1</v>
      </c>
      <c r="D8291" s="1" t="s">
        <v>13746</v>
      </c>
      <c r="E8291" s="17">
        <v>0.88009259259259298</v>
      </c>
      <c r="F8291" s="1" t="s">
        <v>13786</v>
      </c>
    </row>
    <row r="8292" spans="2:6">
      <c r="B8292" s="1" t="s">
        <v>16380</v>
      </c>
      <c r="C8292" s="1">
        <v>1</v>
      </c>
      <c r="D8292" s="1" t="s">
        <v>3077</v>
      </c>
      <c r="E8292" s="17">
        <v>0.88011574074074095</v>
      </c>
      <c r="F8292" s="1" t="s">
        <v>13786</v>
      </c>
    </row>
    <row r="8293" spans="2:6">
      <c r="B8293" s="1" t="s">
        <v>18217</v>
      </c>
      <c r="C8293" s="1">
        <v>1</v>
      </c>
      <c r="D8293" s="1" t="s">
        <v>3078</v>
      </c>
      <c r="E8293" s="17">
        <v>0.88012731481481499</v>
      </c>
      <c r="F8293" s="1" t="s">
        <v>13786</v>
      </c>
    </row>
    <row r="8294" spans="2:6">
      <c r="B8294" s="1" t="s">
        <v>18221</v>
      </c>
      <c r="C8294" s="1">
        <v>1</v>
      </c>
      <c r="D8294" s="1" t="s">
        <v>3077</v>
      </c>
      <c r="E8294" s="17">
        <v>0.88015046296296295</v>
      </c>
      <c r="F8294" s="1" t="s">
        <v>13786</v>
      </c>
    </row>
    <row r="8295" spans="2:6">
      <c r="B8295" s="1" t="s">
        <v>18203</v>
      </c>
      <c r="C8295" s="1">
        <v>1</v>
      </c>
      <c r="D8295" s="1" t="s">
        <v>3095</v>
      </c>
      <c r="E8295" s="17">
        <v>0.88021990740740697</v>
      </c>
      <c r="F8295" s="1" t="s">
        <v>13786</v>
      </c>
    </row>
    <row r="8296" spans="2:6">
      <c r="B8296" s="1" t="s">
        <v>18125</v>
      </c>
      <c r="C8296" s="1">
        <v>1</v>
      </c>
      <c r="D8296" s="1" t="s">
        <v>3077</v>
      </c>
      <c r="E8296" s="17">
        <v>0.88033564814814802</v>
      </c>
      <c r="F8296" s="1" t="s">
        <v>13786</v>
      </c>
    </row>
    <row r="8297" spans="2:6">
      <c r="B8297" s="1" t="s">
        <v>17731</v>
      </c>
      <c r="C8297" s="1">
        <v>1</v>
      </c>
      <c r="D8297" s="1" t="s">
        <v>3095</v>
      </c>
      <c r="E8297" s="17">
        <v>0.88035879629629599</v>
      </c>
      <c r="F8297" s="1" t="s">
        <v>13786</v>
      </c>
    </row>
    <row r="8298" spans="2:6">
      <c r="B8298" s="1" t="s">
        <v>18195</v>
      </c>
      <c r="C8298" s="1">
        <v>1</v>
      </c>
      <c r="D8298" s="1" t="s">
        <v>13762</v>
      </c>
      <c r="E8298" s="17">
        <v>0.88041666666666696</v>
      </c>
      <c r="F8298" s="1" t="s">
        <v>13786</v>
      </c>
    </row>
    <row r="8299" spans="2:6">
      <c r="B8299" s="1" t="s">
        <v>18202</v>
      </c>
      <c r="C8299" s="1">
        <v>1</v>
      </c>
      <c r="D8299" s="1" t="s">
        <v>3095</v>
      </c>
      <c r="E8299" s="17">
        <v>0.88056712962963002</v>
      </c>
      <c r="F8299" s="1" t="s">
        <v>13786</v>
      </c>
    </row>
    <row r="8300" spans="2:6">
      <c r="B8300" s="1" t="s">
        <v>18224</v>
      </c>
      <c r="C8300" s="1">
        <v>1</v>
      </c>
      <c r="D8300" s="1" t="s">
        <v>13753</v>
      </c>
      <c r="E8300" s="17">
        <v>0.88067129629629604</v>
      </c>
      <c r="F8300" s="1" t="s">
        <v>13786</v>
      </c>
    </row>
    <row r="8301" spans="2:6">
      <c r="B8301" s="1" t="s">
        <v>18162</v>
      </c>
      <c r="C8301" s="1">
        <v>1</v>
      </c>
      <c r="D8301" s="1" t="s">
        <v>3078</v>
      </c>
      <c r="E8301" s="17">
        <v>0.88067129629629604</v>
      </c>
      <c r="F8301" s="1" t="s">
        <v>13786</v>
      </c>
    </row>
    <row r="8302" spans="2:6">
      <c r="B8302" s="1" t="s">
        <v>18224</v>
      </c>
      <c r="C8302" s="1">
        <v>1</v>
      </c>
      <c r="D8302" s="1" t="s">
        <v>13746</v>
      </c>
      <c r="E8302" s="17">
        <v>0.88070601851851804</v>
      </c>
      <c r="F8302" s="1" t="s">
        <v>13786</v>
      </c>
    </row>
    <row r="8303" spans="2:6">
      <c r="B8303" s="1" t="s">
        <v>18225</v>
      </c>
      <c r="C8303" s="1">
        <v>1</v>
      </c>
      <c r="D8303" s="1" t="s">
        <v>13753</v>
      </c>
      <c r="E8303" s="17">
        <v>0.88071759259259297</v>
      </c>
      <c r="F8303" s="1" t="s">
        <v>13786</v>
      </c>
    </row>
    <row r="8304" spans="2:6">
      <c r="B8304" s="1" t="s">
        <v>18226</v>
      </c>
      <c r="C8304" s="1">
        <v>1</v>
      </c>
      <c r="D8304" s="1" t="s">
        <v>13753</v>
      </c>
      <c r="E8304" s="17">
        <v>0.88077546296296305</v>
      </c>
      <c r="F8304" s="1" t="s">
        <v>13786</v>
      </c>
    </row>
    <row r="8305" spans="2:6">
      <c r="B8305" s="1" t="s">
        <v>18227</v>
      </c>
      <c r="C8305" s="1">
        <v>1</v>
      </c>
      <c r="D8305" s="1" t="s">
        <v>13687</v>
      </c>
      <c r="E8305" s="17">
        <v>0.88081018518518495</v>
      </c>
      <c r="F8305" s="1" t="s">
        <v>13786</v>
      </c>
    </row>
    <row r="8306" spans="2:6">
      <c r="B8306" s="1" t="s">
        <v>14675</v>
      </c>
      <c r="C8306" s="1">
        <v>1</v>
      </c>
      <c r="D8306" s="1" t="s">
        <v>3095</v>
      </c>
      <c r="E8306" s="17">
        <v>0.88085648148148099</v>
      </c>
      <c r="F8306" s="1" t="s">
        <v>13786</v>
      </c>
    </row>
    <row r="8307" spans="2:6">
      <c r="B8307" s="1" t="s">
        <v>18228</v>
      </c>
      <c r="C8307" s="1">
        <v>1</v>
      </c>
      <c r="D8307" s="1" t="s">
        <v>3076</v>
      </c>
      <c r="E8307" s="17">
        <v>0.881122685185185</v>
      </c>
      <c r="F8307" s="1" t="s">
        <v>13786</v>
      </c>
    </row>
    <row r="8308" spans="2:6">
      <c r="B8308" s="1" t="s">
        <v>18106</v>
      </c>
      <c r="C8308" s="1">
        <v>1</v>
      </c>
      <c r="D8308" s="1" t="s">
        <v>13746</v>
      </c>
      <c r="E8308" s="17">
        <v>0.88121527777777797</v>
      </c>
      <c r="F8308" s="1" t="s">
        <v>13786</v>
      </c>
    </row>
    <row r="8309" spans="2:6">
      <c r="B8309" s="1" t="s">
        <v>18220</v>
      </c>
      <c r="C8309" s="1">
        <v>1</v>
      </c>
      <c r="D8309" s="1" t="s">
        <v>3078</v>
      </c>
      <c r="E8309" s="17">
        <v>0.88128472222222198</v>
      </c>
      <c r="F8309" s="1" t="s">
        <v>13786</v>
      </c>
    </row>
    <row r="8310" spans="2:6">
      <c r="B8310" s="1" t="s">
        <v>18214</v>
      </c>
      <c r="C8310" s="1">
        <v>1</v>
      </c>
      <c r="D8310" s="1" t="s">
        <v>3095</v>
      </c>
      <c r="E8310" s="17">
        <v>0.88134259259259295</v>
      </c>
      <c r="F8310" s="1" t="s">
        <v>13786</v>
      </c>
    </row>
    <row r="8311" spans="2:6">
      <c r="B8311" s="1" t="s">
        <v>18229</v>
      </c>
      <c r="C8311" s="1">
        <v>1</v>
      </c>
      <c r="D8311" s="1" t="s">
        <v>13687</v>
      </c>
      <c r="E8311" s="17">
        <v>0.88148148148148198</v>
      </c>
      <c r="F8311" s="1" t="s">
        <v>13786</v>
      </c>
    </row>
    <row r="8312" spans="2:6">
      <c r="B8312" s="1" t="s">
        <v>18230</v>
      </c>
      <c r="C8312" s="1">
        <v>1</v>
      </c>
      <c r="D8312" s="1" t="s">
        <v>13760</v>
      </c>
      <c r="E8312" s="17">
        <v>0.88148148148148198</v>
      </c>
      <c r="F8312" s="1" t="s">
        <v>13786</v>
      </c>
    </row>
    <row r="8313" spans="2:6">
      <c r="B8313" s="1" t="s">
        <v>18158</v>
      </c>
      <c r="C8313" s="1">
        <v>1</v>
      </c>
      <c r="D8313" s="1" t="s">
        <v>3078</v>
      </c>
      <c r="E8313" s="17">
        <v>0.88155092592592599</v>
      </c>
      <c r="F8313" s="1" t="s">
        <v>13786</v>
      </c>
    </row>
    <row r="8314" spans="2:6">
      <c r="B8314" s="1" t="s">
        <v>18225</v>
      </c>
      <c r="C8314" s="1">
        <v>1</v>
      </c>
      <c r="D8314" s="1" t="s">
        <v>13746</v>
      </c>
      <c r="E8314" s="17">
        <v>0.88175925925925902</v>
      </c>
      <c r="F8314" s="1" t="s">
        <v>13786</v>
      </c>
    </row>
    <row r="8315" spans="2:6">
      <c r="B8315" s="1" t="s">
        <v>18226</v>
      </c>
      <c r="C8315" s="1">
        <v>1</v>
      </c>
      <c r="D8315" s="1" t="s">
        <v>13762</v>
      </c>
      <c r="E8315" s="17">
        <v>0.88177083333333295</v>
      </c>
      <c r="F8315" s="1" t="s">
        <v>13786</v>
      </c>
    </row>
    <row r="8316" spans="2:6">
      <c r="B8316" s="1" t="s">
        <v>18231</v>
      </c>
      <c r="C8316" s="1">
        <v>1</v>
      </c>
      <c r="D8316" s="1" t="s">
        <v>13760</v>
      </c>
      <c r="E8316" s="17">
        <v>0.88187499999999996</v>
      </c>
      <c r="F8316" s="1" t="s">
        <v>13786</v>
      </c>
    </row>
    <row r="8317" spans="2:6">
      <c r="B8317" s="1" t="s">
        <v>18232</v>
      </c>
      <c r="C8317" s="1">
        <v>1</v>
      </c>
      <c r="D8317" s="1" t="s">
        <v>13753</v>
      </c>
      <c r="E8317" s="17">
        <v>0.88190972222222197</v>
      </c>
      <c r="F8317" s="1" t="s">
        <v>13786</v>
      </c>
    </row>
    <row r="8318" spans="2:6">
      <c r="B8318" s="1" t="s">
        <v>17980</v>
      </c>
      <c r="C8318" s="1">
        <v>1</v>
      </c>
      <c r="D8318" s="1" t="s">
        <v>13746</v>
      </c>
      <c r="E8318" s="17">
        <v>0.88203703703703695</v>
      </c>
      <c r="F8318" s="1" t="s">
        <v>13786</v>
      </c>
    </row>
    <row r="8319" spans="2:6">
      <c r="B8319" s="1" t="s">
        <v>18149</v>
      </c>
      <c r="C8319" s="1">
        <v>1</v>
      </c>
      <c r="D8319" s="1" t="s">
        <v>13762</v>
      </c>
      <c r="E8319" s="17">
        <v>0.88214120370370397</v>
      </c>
      <c r="F8319" s="1" t="s">
        <v>13786</v>
      </c>
    </row>
    <row r="8320" spans="2:6">
      <c r="B8320" s="1" t="s">
        <v>18233</v>
      </c>
      <c r="C8320" s="1">
        <v>1</v>
      </c>
      <c r="D8320" s="1" t="s">
        <v>13753</v>
      </c>
      <c r="E8320" s="17">
        <v>0.88217592592592597</v>
      </c>
      <c r="F8320" s="1" t="s">
        <v>13786</v>
      </c>
    </row>
    <row r="8321" spans="2:6">
      <c r="B8321" s="1" t="s">
        <v>18182</v>
      </c>
      <c r="C8321" s="1">
        <v>1</v>
      </c>
      <c r="D8321" s="1" t="s">
        <v>3078</v>
      </c>
      <c r="E8321" s="17">
        <v>0.88222222222222202</v>
      </c>
      <c r="F8321" s="1" t="s">
        <v>13786</v>
      </c>
    </row>
    <row r="8322" spans="2:6">
      <c r="B8322" s="1" t="s">
        <v>18233</v>
      </c>
      <c r="C8322" s="1">
        <v>1</v>
      </c>
      <c r="D8322" s="1" t="s">
        <v>13746</v>
      </c>
      <c r="E8322" s="17">
        <v>0.88237268518518497</v>
      </c>
      <c r="F8322" s="1" t="s">
        <v>13786</v>
      </c>
    </row>
    <row r="8323" spans="2:6">
      <c r="B8323" s="1" t="s">
        <v>18234</v>
      </c>
      <c r="C8323" s="1">
        <v>5</v>
      </c>
      <c r="D8323" s="1" t="s">
        <v>13753</v>
      </c>
      <c r="E8323" s="17">
        <v>0.88238425925925901</v>
      </c>
      <c r="F8323" s="1" t="s">
        <v>13786</v>
      </c>
    </row>
    <row r="8324" spans="2:6">
      <c r="B8324" s="1" t="s">
        <v>18235</v>
      </c>
      <c r="C8324" s="1">
        <v>1</v>
      </c>
      <c r="D8324" s="1" t="s">
        <v>3076</v>
      </c>
      <c r="E8324" s="17">
        <v>0.88239583333333305</v>
      </c>
      <c r="F8324" s="1" t="s">
        <v>13786</v>
      </c>
    </row>
    <row r="8325" spans="2:6">
      <c r="B8325" s="1" t="s">
        <v>14651</v>
      </c>
      <c r="C8325" s="1">
        <v>1</v>
      </c>
      <c r="D8325" s="1" t="s">
        <v>13762</v>
      </c>
      <c r="E8325" s="17">
        <v>0.88261574074074101</v>
      </c>
      <c r="F8325" s="1" t="s">
        <v>13786</v>
      </c>
    </row>
    <row r="8326" spans="2:6">
      <c r="B8326" s="1" t="s">
        <v>18236</v>
      </c>
      <c r="C8326" s="1">
        <v>1</v>
      </c>
      <c r="D8326" s="1" t="s">
        <v>13687</v>
      </c>
      <c r="E8326" s="17">
        <v>0.88268518518518502</v>
      </c>
      <c r="F8326" s="1" t="s">
        <v>13786</v>
      </c>
    </row>
    <row r="8327" spans="2:6">
      <c r="B8327" s="1" t="s">
        <v>17122</v>
      </c>
      <c r="C8327" s="1">
        <v>1</v>
      </c>
      <c r="D8327" s="1" t="s">
        <v>3095</v>
      </c>
      <c r="E8327" s="17">
        <v>0.88280092592592596</v>
      </c>
      <c r="F8327" s="1" t="s">
        <v>13786</v>
      </c>
    </row>
    <row r="8328" spans="2:6">
      <c r="B8328" s="1" t="s">
        <v>18237</v>
      </c>
      <c r="C8328" s="1">
        <v>1</v>
      </c>
      <c r="D8328" s="1" t="s">
        <v>13753</v>
      </c>
      <c r="E8328" s="17">
        <v>0.88292824074074105</v>
      </c>
      <c r="F8328" s="1" t="s">
        <v>13786</v>
      </c>
    </row>
    <row r="8329" spans="2:6">
      <c r="B8329" s="1" t="s">
        <v>18234</v>
      </c>
      <c r="C8329" s="1">
        <v>5</v>
      </c>
      <c r="D8329" s="1" t="s">
        <v>3078</v>
      </c>
      <c r="E8329" s="17">
        <v>0.88298611111111103</v>
      </c>
      <c r="F8329" s="1" t="s">
        <v>13786</v>
      </c>
    </row>
    <row r="8330" spans="2:6">
      <c r="B8330" s="1" t="s">
        <v>18238</v>
      </c>
      <c r="C8330" s="1">
        <v>1</v>
      </c>
      <c r="D8330" s="1" t="s">
        <v>13753</v>
      </c>
      <c r="E8330" s="17">
        <v>0.88313657407407398</v>
      </c>
      <c r="F8330" s="1" t="s">
        <v>13786</v>
      </c>
    </row>
    <row r="8331" spans="2:6">
      <c r="B8331" s="1" t="s">
        <v>18239</v>
      </c>
      <c r="C8331" s="1">
        <v>2</v>
      </c>
      <c r="D8331" s="1" t="s">
        <v>13753</v>
      </c>
      <c r="E8331" s="17">
        <v>0.88332175925925904</v>
      </c>
      <c r="F8331" s="1" t="s">
        <v>13786</v>
      </c>
    </row>
    <row r="8332" spans="2:6">
      <c r="B8332" s="1" t="s">
        <v>18240</v>
      </c>
      <c r="C8332" s="1">
        <v>1</v>
      </c>
      <c r="D8332" s="1" t="s">
        <v>3076</v>
      </c>
      <c r="E8332" s="17">
        <v>0.88333333333333297</v>
      </c>
      <c r="F8332" s="1" t="s">
        <v>13786</v>
      </c>
    </row>
    <row r="8333" spans="2:6">
      <c r="B8333" s="1" t="s">
        <v>17152</v>
      </c>
      <c r="C8333" s="1">
        <v>1</v>
      </c>
      <c r="D8333" s="1" t="s">
        <v>3095</v>
      </c>
      <c r="E8333" s="17">
        <v>0.88333333333333297</v>
      </c>
      <c r="F8333" s="1" t="s">
        <v>13786</v>
      </c>
    </row>
    <row r="8334" spans="2:6">
      <c r="B8334" s="1" t="s">
        <v>18232</v>
      </c>
      <c r="C8334" s="1">
        <v>1</v>
      </c>
      <c r="D8334" s="1" t="s">
        <v>13762</v>
      </c>
      <c r="E8334" s="17">
        <v>0.88340277777777798</v>
      </c>
      <c r="F8334" s="1" t="s">
        <v>13786</v>
      </c>
    </row>
    <row r="8335" spans="2:6">
      <c r="B8335" s="1" t="s">
        <v>18241</v>
      </c>
      <c r="C8335" s="1">
        <v>1</v>
      </c>
      <c r="D8335" s="1" t="s">
        <v>13753</v>
      </c>
      <c r="E8335" s="17">
        <v>0.88344907407407403</v>
      </c>
      <c r="F8335" s="1" t="s">
        <v>13786</v>
      </c>
    </row>
    <row r="8336" spans="2:6">
      <c r="B8336" s="1" t="s">
        <v>18242</v>
      </c>
      <c r="C8336" s="1">
        <v>1</v>
      </c>
      <c r="D8336" s="1" t="s">
        <v>13687</v>
      </c>
      <c r="E8336" s="17">
        <v>0.88366898148148099</v>
      </c>
      <c r="F8336" s="1" t="s">
        <v>13786</v>
      </c>
    </row>
    <row r="8337" spans="2:6">
      <c r="B8337" s="1" t="s">
        <v>18177</v>
      </c>
      <c r="C8337" s="1">
        <v>2</v>
      </c>
      <c r="D8337" s="1" t="s">
        <v>3095</v>
      </c>
      <c r="E8337" s="17">
        <v>0.88372685185185196</v>
      </c>
      <c r="F8337" s="1" t="s">
        <v>13786</v>
      </c>
    </row>
    <row r="8338" spans="2:6">
      <c r="B8338" s="1" t="s">
        <v>18227</v>
      </c>
      <c r="C8338" s="1">
        <v>1</v>
      </c>
      <c r="D8338" s="1" t="s">
        <v>3095</v>
      </c>
      <c r="E8338" s="17">
        <v>0.88394675925925903</v>
      </c>
      <c r="F8338" s="1" t="s">
        <v>13786</v>
      </c>
    </row>
    <row r="8339" spans="2:6">
      <c r="B8339" s="1" t="s">
        <v>18243</v>
      </c>
      <c r="C8339" s="1">
        <v>1</v>
      </c>
      <c r="D8339" s="1" t="s">
        <v>13753</v>
      </c>
      <c r="E8339" s="17">
        <v>0.88398148148148104</v>
      </c>
      <c r="F8339" s="1" t="s">
        <v>13786</v>
      </c>
    </row>
    <row r="8340" spans="2:6">
      <c r="B8340" s="1" t="s">
        <v>18244</v>
      </c>
      <c r="C8340" s="1">
        <v>1</v>
      </c>
      <c r="D8340" s="1" t="s">
        <v>13753</v>
      </c>
      <c r="E8340" s="17">
        <v>0.88402777777777797</v>
      </c>
      <c r="F8340" s="1" t="s">
        <v>13786</v>
      </c>
    </row>
    <row r="8341" spans="2:6">
      <c r="B8341" s="1" t="s">
        <v>15802</v>
      </c>
      <c r="C8341" s="1">
        <v>1</v>
      </c>
      <c r="D8341" s="1" t="s">
        <v>13746</v>
      </c>
      <c r="E8341" s="17">
        <v>0.88427083333333301</v>
      </c>
      <c r="F8341" s="1" t="s">
        <v>13786</v>
      </c>
    </row>
    <row r="8342" spans="2:6">
      <c r="B8342" s="1" t="s">
        <v>18245</v>
      </c>
      <c r="C8342" s="1">
        <v>1</v>
      </c>
      <c r="D8342" s="1" t="s">
        <v>13760</v>
      </c>
      <c r="E8342" s="17">
        <v>0.88431712962963005</v>
      </c>
      <c r="F8342" s="1" t="s">
        <v>13786</v>
      </c>
    </row>
    <row r="8343" spans="2:6">
      <c r="B8343" s="1" t="s">
        <v>18246</v>
      </c>
      <c r="C8343" s="1">
        <v>1</v>
      </c>
      <c r="D8343" s="1" t="s">
        <v>13760</v>
      </c>
      <c r="E8343" s="17">
        <v>0.88437500000000002</v>
      </c>
      <c r="F8343" s="1" t="s">
        <v>13786</v>
      </c>
    </row>
    <row r="8344" spans="2:6">
      <c r="B8344" s="1" t="s">
        <v>18205</v>
      </c>
      <c r="C8344" s="1">
        <v>1</v>
      </c>
      <c r="D8344" s="1" t="s">
        <v>3078</v>
      </c>
      <c r="E8344" s="17">
        <v>0.88444444444444403</v>
      </c>
      <c r="F8344" s="1" t="s">
        <v>13786</v>
      </c>
    </row>
    <row r="8345" spans="2:6">
      <c r="B8345" s="1" t="s">
        <v>18242</v>
      </c>
      <c r="C8345" s="1">
        <v>1</v>
      </c>
      <c r="D8345" s="1" t="s">
        <v>13746</v>
      </c>
      <c r="E8345" s="17">
        <v>0.884699074074074</v>
      </c>
      <c r="F8345" s="1" t="s">
        <v>13786</v>
      </c>
    </row>
    <row r="8346" spans="2:6">
      <c r="B8346" s="1" t="s">
        <v>18245</v>
      </c>
      <c r="C8346" s="1">
        <v>1</v>
      </c>
      <c r="D8346" s="1" t="s">
        <v>3077</v>
      </c>
      <c r="E8346" s="17">
        <v>0.884733796296296</v>
      </c>
      <c r="F8346" s="1" t="s">
        <v>13786</v>
      </c>
    </row>
    <row r="8347" spans="2:6">
      <c r="B8347" s="1" t="s">
        <v>17260</v>
      </c>
      <c r="C8347" s="1">
        <v>1</v>
      </c>
      <c r="D8347" s="1" t="s">
        <v>13762</v>
      </c>
      <c r="E8347" s="17">
        <v>0.88482638888888898</v>
      </c>
      <c r="F8347" s="1" t="s">
        <v>13786</v>
      </c>
    </row>
    <row r="8348" spans="2:6">
      <c r="B8348" s="1" t="s">
        <v>18247</v>
      </c>
      <c r="C8348" s="1">
        <v>1</v>
      </c>
      <c r="D8348" s="1" t="s">
        <v>13753</v>
      </c>
      <c r="E8348" s="17">
        <v>0.885162037037037</v>
      </c>
      <c r="F8348" s="1" t="s">
        <v>13786</v>
      </c>
    </row>
    <row r="8349" spans="2:6">
      <c r="B8349" s="1" t="s">
        <v>18248</v>
      </c>
      <c r="C8349" s="1">
        <v>1</v>
      </c>
      <c r="D8349" s="1" t="s">
        <v>13753</v>
      </c>
      <c r="E8349" s="17">
        <v>0.88523148148148101</v>
      </c>
      <c r="F8349" s="1" t="s">
        <v>13786</v>
      </c>
    </row>
    <row r="8350" spans="2:6">
      <c r="B8350" s="1" t="s">
        <v>18249</v>
      </c>
      <c r="C8350" s="1">
        <v>1</v>
      </c>
      <c r="D8350" s="1" t="s">
        <v>13753</v>
      </c>
      <c r="E8350" s="17">
        <v>0.88530092592592602</v>
      </c>
      <c r="F8350" s="1" t="s">
        <v>13786</v>
      </c>
    </row>
    <row r="8351" spans="2:6">
      <c r="B8351" s="1" t="s">
        <v>18111</v>
      </c>
      <c r="C8351" s="1">
        <v>1</v>
      </c>
      <c r="D8351" s="1" t="s">
        <v>13746</v>
      </c>
      <c r="E8351" s="17">
        <v>0.88535879629629599</v>
      </c>
      <c r="F8351" s="1" t="s">
        <v>13786</v>
      </c>
    </row>
    <row r="8352" spans="2:6">
      <c r="B8352" s="1" t="s">
        <v>18229</v>
      </c>
      <c r="C8352" s="1">
        <v>1</v>
      </c>
      <c r="D8352" s="1" t="s">
        <v>3078</v>
      </c>
      <c r="E8352" s="17">
        <v>0.88535879629629599</v>
      </c>
      <c r="F8352" s="1" t="s">
        <v>13786</v>
      </c>
    </row>
    <row r="8353" spans="2:6">
      <c r="B8353" s="1" t="s">
        <v>18244</v>
      </c>
      <c r="C8353" s="1">
        <v>1</v>
      </c>
      <c r="D8353" s="1" t="s">
        <v>3077</v>
      </c>
      <c r="E8353" s="17">
        <v>0.88537037037037003</v>
      </c>
      <c r="F8353" s="1" t="s">
        <v>13786</v>
      </c>
    </row>
    <row r="8354" spans="2:6">
      <c r="B8354" s="1" t="s">
        <v>18250</v>
      </c>
      <c r="C8354" s="1">
        <v>1</v>
      </c>
      <c r="D8354" s="1" t="s">
        <v>13753</v>
      </c>
      <c r="E8354" s="17">
        <v>0.88541666666666696</v>
      </c>
      <c r="F8354" s="1" t="s">
        <v>13787</v>
      </c>
    </row>
    <row r="8355" spans="2:6">
      <c r="B8355" s="1" t="s">
        <v>14833</v>
      </c>
      <c r="C8355" s="1">
        <v>1</v>
      </c>
      <c r="D8355" s="1" t="s">
        <v>13762</v>
      </c>
      <c r="E8355" s="17">
        <v>0.88541666666666696</v>
      </c>
      <c r="F8355" s="1" t="s">
        <v>13787</v>
      </c>
    </row>
    <row r="8356" spans="2:6">
      <c r="B8356" s="1" t="s">
        <v>18148</v>
      </c>
      <c r="C8356" s="1">
        <v>1</v>
      </c>
      <c r="D8356" s="1" t="s">
        <v>13746</v>
      </c>
      <c r="E8356" s="17">
        <v>0.88543981481481504</v>
      </c>
      <c r="F8356" s="1" t="s">
        <v>13787</v>
      </c>
    </row>
    <row r="8357" spans="2:6">
      <c r="B8357" s="1" t="s">
        <v>18251</v>
      </c>
      <c r="C8357" s="1">
        <v>1</v>
      </c>
      <c r="D8357" s="1" t="s">
        <v>13753</v>
      </c>
      <c r="E8357" s="17">
        <v>0.88547453703703705</v>
      </c>
      <c r="F8357" s="1" t="s">
        <v>13787</v>
      </c>
    </row>
    <row r="8358" spans="2:6">
      <c r="B8358" s="1" t="s">
        <v>18252</v>
      </c>
      <c r="C8358" s="1">
        <v>1</v>
      </c>
      <c r="D8358" s="1" t="s">
        <v>13753</v>
      </c>
      <c r="E8358" s="17">
        <v>0.88552083333333298</v>
      </c>
      <c r="F8358" s="1" t="s">
        <v>13787</v>
      </c>
    </row>
    <row r="8359" spans="2:6">
      <c r="B8359" s="1" t="s">
        <v>18253</v>
      </c>
      <c r="C8359" s="1">
        <v>1</v>
      </c>
      <c r="D8359" s="1" t="s">
        <v>13760</v>
      </c>
      <c r="E8359" s="17">
        <v>0.88556712962963002</v>
      </c>
      <c r="F8359" s="1" t="s">
        <v>13787</v>
      </c>
    </row>
    <row r="8360" spans="2:6">
      <c r="B8360" s="1" t="s">
        <v>18254</v>
      </c>
      <c r="C8360" s="1">
        <v>1</v>
      </c>
      <c r="D8360" s="1" t="s">
        <v>13753</v>
      </c>
      <c r="E8360" s="17">
        <v>0.88557870370370395</v>
      </c>
      <c r="F8360" s="1" t="s">
        <v>13787</v>
      </c>
    </row>
    <row r="8361" spans="2:6">
      <c r="B8361" s="1" t="s">
        <v>18255</v>
      </c>
      <c r="C8361" s="1">
        <v>1</v>
      </c>
      <c r="D8361" s="1" t="s">
        <v>13753</v>
      </c>
      <c r="E8361" s="17">
        <v>0.88567129629629604</v>
      </c>
      <c r="F8361" s="1" t="s">
        <v>13787</v>
      </c>
    </row>
    <row r="8362" spans="2:6">
      <c r="B8362" s="1" t="s">
        <v>18092</v>
      </c>
      <c r="C8362" s="1">
        <v>1</v>
      </c>
      <c r="D8362" s="1" t="s">
        <v>13746</v>
      </c>
      <c r="E8362" s="17">
        <v>0.88570601851851805</v>
      </c>
      <c r="F8362" s="1" t="s">
        <v>13787</v>
      </c>
    </row>
    <row r="8363" spans="2:6">
      <c r="B8363" s="1" t="s">
        <v>18256</v>
      </c>
      <c r="C8363" s="1">
        <v>1</v>
      </c>
      <c r="D8363" s="1" t="s">
        <v>13687</v>
      </c>
      <c r="E8363" s="17">
        <v>0.88572916666666701</v>
      </c>
      <c r="F8363" s="1" t="s">
        <v>13787</v>
      </c>
    </row>
    <row r="8364" spans="2:6">
      <c r="B8364" s="1" t="s">
        <v>18239</v>
      </c>
      <c r="C8364" s="1">
        <v>1</v>
      </c>
      <c r="D8364" s="1" t="s">
        <v>3095</v>
      </c>
      <c r="E8364" s="17">
        <v>0.88576388888888902</v>
      </c>
      <c r="F8364" s="1" t="s">
        <v>13787</v>
      </c>
    </row>
    <row r="8365" spans="2:6">
      <c r="B8365" s="1" t="s">
        <v>18257</v>
      </c>
      <c r="C8365" s="1">
        <v>1</v>
      </c>
      <c r="D8365" s="1" t="s">
        <v>3076</v>
      </c>
      <c r="E8365" s="17">
        <v>0.88597222222222205</v>
      </c>
      <c r="F8365" s="1" t="s">
        <v>13787</v>
      </c>
    </row>
    <row r="8366" spans="2:6">
      <c r="B8366" s="1" t="s">
        <v>17727</v>
      </c>
      <c r="C8366" s="1">
        <v>1</v>
      </c>
      <c r="D8366" s="1" t="s">
        <v>3078</v>
      </c>
      <c r="E8366" s="17">
        <v>0.88616898148148104</v>
      </c>
      <c r="F8366" s="1" t="s">
        <v>13787</v>
      </c>
    </row>
    <row r="8367" spans="2:6">
      <c r="B8367" s="1" t="s">
        <v>18249</v>
      </c>
      <c r="C8367" s="1">
        <v>1</v>
      </c>
      <c r="D8367" s="1" t="s">
        <v>13746</v>
      </c>
      <c r="E8367" s="17">
        <v>0.88618055555555597</v>
      </c>
      <c r="F8367" s="1" t="s">
        <v>13787</v>
      </c>
    </row>
    <row r="8368" spans="2:6">
      <c r="B8368" s="1" t="s">
        <v>18238</v>
      </c>
      <c r="C8368" s="1">
        <v>1</v>
      </c>
      <c r="D8368" s="1" t="s">
        <v>13746</v>
      </c>
      <c r="E8368" s="17">
        <v>0.88622685185185202</v>
      </c>
      <c r="F8368" s="1" t="s">
        <v>13787</v>
      </c>
    </row>
    <row r="8369" spans="2:6">
      <c r="B8369" s="1" t="s">
        <v>18241</v>
      </c>
      <c r="C8369" s="1">
        <v>1</v>
      </c>
      <c r="D8369" s="1" t="s">
        <v>13746</v>
      </c>
      <c r="E8369" s="17">
        <v>0.88633101851851803</v>
      </c>
      <c r="F8369" s="1" t="s">
        <v>13787</v>
      </c>
    </row>
    <row r="8370" spans="2:6">
      <c r="B8370" s="1" t="s">
        <v>18257</v>
      </c>
      <c r="C8370" s="1">
        <v>1</v>
      </c>
      <c r="D8370" s="1" t="s">
        <v>3095</v>
      </c>
      <c r="E8370" s="17">
        <v>0.88633101851851803</v>
      </c>
      <c r="F8370" s="1" t="s">
        <v>13787</v>
      </c>
    </row>
    <row r="8371" spans="2:6">
      <c r="B8371" s="1" t="s">
        <v>18258</v>
      </c>
      <c r="C8371" s="1">
        <v>1</v>
      </c>
      <c r="D8371" s="1" t="s">
        <v>13753</v>
      </c>
      <c r="E8371" s="17">
        <v>0.88663194444444404</v>
      </c>
      <c r="F8371" s="1" t="s">
        <v>13787</v>
      </c>
    </row>
    <row r="8372" spans="2:6">
      <c r="B8372" s="1" t="s">
        <v>18251</v>
      </c>
      <c r="C8372" s="1">
        <v>1</v>
      </c>
      <c r="D8372" s="1" t="s">
        <v>3095</v>
      </c>
      <c r="E8372" s="17">
        <v>0.88666666666666705</v>
      </c>
      <c r="F8372" s="1" t="s">
        <v>13787</v>
      </c>
    </row>
    <row r="8373" spans="2:6">
      <c r="B8373" s="1" t="s">
        <v>18256</v>
      </c>
      <c r="C8373" s="1">
        <v>1</v>
      </c>
      <c r="D8373" s="1" t="s">
        <v>13746</v>
      </c>
      <c r="E8373" s="17">
        <v>0.88677083333333295</v>
      </c>
      <c r="F8373" s="1" t="s">
        <v>13787</v>
      </c>
    </row>
    <row r="8374" spans="2:6">
      <c r="B8374" s="1" t="s">
        <v>18259</v>
      </c>
      <c r="C8374" s="1">
        <v>1</v>
      </c>
      <c r="D8374" s="1" t="s">
        <v>13753</v>
      </c>
      <c r="E8374" s="17">
        <v>0.88678240740740699</v>
      </c>
      <c r="F8374" s="1" t="s">
        <v>13787</v>
      </c>
    </row>
    <row r="8375" spans="2:6">
      <c r="B8375" s="1" t="s">
        <v>18260</v>
      </c>
      <c r="C8375" s="1">
        <v>1</v>
      </c>
      <c r="D8375" s="1" t="s">
        <v>3076</v>
      </c>
      <c r="E8375" s="17">
        <v>0.88693287037037005</v>
      </c>
      <c r="F8375" s="1" t="s">
        <v>13787</v>
      </c>
    </row>
    <row r="8376" spans="2:6">
      <c r="B8376" s="1" t="s">
        <v>18261</v>
      </c>
      <c r="C8376" s="1">
        <v>1</v>
      </c>
      <c r="D8376" s="1" t="s">
        <v>13760</v>
      </c>
      <c r="E8376" s="17">
        <v>0.88697916666666698</v>
      </c>
      <c r="F8376" s="1" t="s">
        <v>13787</v>
      </c>
    </row>
    <row r="8377" spans="2:6">
      <c r="B8377" s="1" t="s">
        <v>18262</v>
      </c>
      <c r="C8377" s="1">
        <v>1</v>
      </c>
      <c r="D8377" s="1" t="s">
        <v>13760</v>
      </c>
      <c r="E8377" s="17">
        <v>0.88709490740740704</v>
      </c>
      <c r="F8377" s="1" t="s">
        <v>13787</v>
      </c>
    </row>
    <row r="8378" spans="2:6">
      <c r="B8378" s="1" t="s">
        <v>18254</v>
      </c>
      <c r="C8378" s="1">
        <v>1</v>
      </c>
      <c r="D8378" s="1" t="s">
        <v>3077</v>
      </c>
      <c r="E8378" s="17">
        <v>0.88725694444444403</v>
      </c>
      <c r="F8378" s="1" t="s">
        <v>13787</v>
      </c>
    </row>
    <row r="8379" spans="2:6">
      <c r="B8379" s="1" t="s">
        <v>18263</v>
      </c>
      <c r="C8379" s="1">
        <v>1</v>
      </c>
      <c r="D8379" s="1" t="s">
        <v>13753</v>
      </c>
      <c r="E8379" s="17">
        <v>0.88739583333333305</v>
      </c>
      <c r="F8379" s="1" t="s">
        <v>13787</v>
      </c>
    </row>
    <row r="8380" spans="2:6">
      <c r="B8380" s="1" t="s">
        <v>18264</v>
      </c>
      <c r="C8380" s="1">
        <v>1</v>
      </c>
      <c r="D8380" s="1" t="s">
        <v>13687</v>
      </c>
      <c r="E8380" s="17">
        <v>0.887581018518519</v>
      </c>
      <c r="F8380" s="1" t="s">
        <v>13787</v>
      </c>
    </row>
    <row r="8381" spans="2:6">
      <c r="B8381" s="1" t="s">
        <v>18258</v>
      </c>
      <c r="C8381" s="1">
        <v>1</v>
      </c>
      <c r="D8381" s="1" t="s">
        <v>3078</v>
      </c>
      <c r="E8381" s="17">
        <v>0.88767361111111098</v>
      </c>
      <c r="F8381" s="1" t="s">
        <v>13787</v>
      </c>
    </row>
    <row r="8382" spans="2:6">
      <c r="B8382" s="1" t="s">
        <v>18264</v>
      </c>
      <c r="C8382" s="1">
        <v>1</v>
      </c>
      <c r="D8382" s="1" t="s">
        <v>13762</v>
      </c>
      <c r="E8382" s="17">
        <v>0.88769675925925895</v>
      </c>
      <c r="F8382" s="1" t="s">
        <v>13787</v>
      </c>
    </row>
    <row r="8383" spans="2:6">
      <c r="B8383" s="1" t="s">
        <v>14992</v>
      </c>
      <c r="C8383" s="1">
        <v>1</v>
      </c>
      <c r="D8383" s="1" t="s">
        <v>3095</v>
      </c>
      <c r="E8383" s="17">
        <v>0.88770833333333299</v>
      </c>
      <c r="F8383" s="1" t="s">
        <v>13787</v>
      </c>
    </row>
    <row r="8384" spans="2:6">
      <c r="B8384" s="1" t="s">
        <v>18265</v>
      </c>
      <c r="C8384" s="1">
        <v>1</v>
      </c>
      <c r="D8384" s="1" t="s">
        <v>13753</v>
      </c>
      <c r="E8384" s="17">
        <v>0.88784722222222201</v>
      </c>
      <c r="F8384" s="1" t="s">
        <v>13787</v>
      </c>
    </row>
    <row r="8385" spans="2:6">
      <c r="B8385" s="1" t="s">
        <v>18266</v>
      </c>
      <c r="C8385" s="1">
        <v>1</v>
      </c>
      <c r="D8385" s="1" t="s">
        <v>13753</v>
      </c>
      <c r="E8385" s="17">
        <v>0.88799768518518496</v>
      </c>
      <c r="F8385" s="1" t="s">
        <v>13787</v>
      </c>
    </row>
    <row r="8386" spans="2:6">
      <c r="B8386" s="1" t="s">
        <v>18253</v>
      </c>
      <c r="C8386" s="1">
        <v>1</v>
      </c>
      <c r="D8386" s="1" t="s">
        <v>13746</v>
      </c>
      <c r="E8386" s="17">
        <v>0.88802083333333304</v>
      </c>
      <c r="F8386" s="1" t="s">
        <v>13787</v>
      </c>
    </row>
    <row r="8387" spans="2:6">
      <c r="B8387" s="1" t="s">
        <v>18267</v>
      </c>
      <c r="C8387" s="1">
        <v>1</v>
      </c>
      <c r="D8387" s="1" t="s">
        <v>13760</v>
      </c>
      <c r="E8387" s="17">
        <v>0.888043981481481</v>
      </c>
      <c r="F8387" s="1" t="s">
        <v>13787</v>
      </c>
    </row>
    <row r="8388" spans="2:6">
      <c r="B8388" s="1" t="s">
        <v>18268</v>
      </c>
      <c r="C8388" s="1">
        <v>1</v>
      </c>
      <c r="D8388" s="1" t="s">
        <v>13753</v>
      </c>
      <c r="E8388" s="17">
        <v>0.888043981481481</v>
      </c>
      <c r="F8388" s="1" t="s">
        <v>13787</v>
      </c>
    </row>
    <row r="8389" spans="2:6">
      <c r="B8389" s="1" t="s">
        <v>18268</v>
      </c>
      <c r="C8389" s="1">
        <v>1</v>
      </c>
      <c r="D8389" s="1" t="s">
        <v>13746</v>
      </c>
      <c r="E8389" s="17">
        <v>0.88818287037037003</v>
      </c>
      <c r="F8389" s="1" t="s">
        <v>13787</v>
      </c>
    </row>
    <row r="8390" spans="2:6">
      <c r="B8390" s="1" t="s">
        <v>16861</v>
      </c>
      <c r="C8390" s="1">
        <v>1</v>
      </c>
      <c r="D8390" s="1" t="s">
        <v>13762</v>
      </c>
      <c r="E8390" s="17">
        <v>0.88826388888888896</v>
      </c>
      <c r="F8390" s="1" t="s">
        <v>13787</v>
      </c>
    </row>
    <row r="8391" spans="2:6">
      <c r="B8391" s="1" t="s">
        <v>18263</v>
      </c>
      <c r="C8391" s="1">
        <v>1</v>
      </c>
      <c r="D8391" s="1" t="s">
        <v>3078</v>
      </c>
      <c r="E8391" s="17">
        <v>0.88841435185185202</v>
      </c>
      <c r="F8391" s="1" t="s">
        <v>13787</v>
      </c>
    </row>
    <row r="8392" spans="2:6">
      <c r="B8392" s="1" t="s">
        <v>18269</v>
      </c>
      <c r="C8392" s="1">
        <v>1</v>
      </c>
      <c r="D8392" s="1" t="s">
        <v>13753</v>
      </c>
      <c r="E8392" s="17">
        <v>0.88865740740740695</v>
      </c>
      <c r="F8392" s="1" t="s">
        <v>13787</v>
      </c>
    </row>
    <row r="8393" spans="2:6">
      <c r="B8393" s="1" t="s">
        <v>18246</v>
      </c>
      <c r="C8393" s="1">
        <v>1</v>
      </c>
      <c r="D8393" s="1" t="s">
        <v>3077</v>
      </c>
      <c r="E8393" s="17">
        <v>0.88871527777777803</v>
      </c>
      <c r="F8393" s="1" t="s">
        <v>13787</v>
      </c>
    </row>
    <row r="8394" spans="2:6">
      <c r="B8394" s="1" t="s">
        <v>18260</v>
      </c>
      <c r="C8394" s="1">
        <v>1</v>
      </c>
      <c r="D8394" s="1" t="s">
        <v>13746</v>
      </c>
      <c r="E8394" s="17">
        <v>0.88871527777777803</v>
      </c>
      <c r="F8394" s="1" t="s">
        <v>13787</v>
      </c>
    </row>
    <row r="8395" spans="2:6">
      <c r="B8395" s="1" t="s">
        <v>18270</v>
      </c>
      <c r="C8395" s="1">
        <v>1</v>
      </c>
      <c r="D8395" s="1" t="s">
        <v>13753</v>
      </c>
      <c r="E8395" s="17">
        <v>0.88876157407407397</v>
      </c>
      <c r="F8395" s="1" t="s">
        <v>13787</v>
      </c>
    </row>
    <row r="8396" spans="2:6">
      <c r="B8396" s="1" t="s">
        <v>18271</v>
      </c>
      <c r="C8396" s="1">
        <v>1</v>
      </c>
      <c r="D8396" s="1" t="s">
        <v>13753</v>
      </c>
      <c r="E8396" s="17">
        <v>0.88880787037037001</v>
      </c>
      <c r="F8396" s="1" t="s">
        <v>13787</v>
      </c>
    </row>
    <row r="8397" spans="2:6">
      <c r="B8397" s="1" t="s">
        <v>18266</v>
      </c>
      <c r="C8397" s="1">
        <v>1</v>
      </c>
      <c r="D8397" s="1" t="s">
        <v>3095</v>
      </c>
      <c r="E8397" s="17">
        <v>0.88885416666666694</v>
      </c>
      <c r="F8397" s="1" t="s">
        <v>13787</v>
      </c>
    </row>
    <row r="8398" spans="2:6">
      <c r="B8398" s="1" t="s">
        <v>18272</v>
      </c>
      <c r="C8398" s="1">
        <v>1</v>
      </c>
      <c r="D8398" s="1" t="s">
        <v>3076</v>
      </c>
      <c r="E8398" s="17">
        <v>0.88886574074074098</v>
      </c>
      <c r="F8398" s="1" t="s">
        <v>13787</v>
      </c>
    </row>
    <row r="8399" spans="2:6">
      <c r="B8399" s="1" t="s">
        <v>18247</v>
      </c>
      <c r="C8399" s="1">
        <v>1</v>
      </c>
      <c r="D8399" s="1" t="s">
        <v>13746</v>
      </c>
      <c r="E8399" s="17">
        <v>0.88898148148148104</v>
      </c>
      <c r="F8399" s="1" t="s">
        <v>13787</v>
      </c>
    </row>
    <row r="8400" spans="2:6">
      <c r="B8400" s="1" t="s">
        <v>17649</v>
      </c>
      <c r="C8400" s="1">
        <v>1</v>
      </c>
      <c r="D8400" s="1" t="s">
        <v>13746</v>
      </c>
      <c r="E8400" s="17">
        <v>0.88900462962963001</v>
      </c>
      <c r="F8400" s="1" t="s">
        <v>13787</v>
      </c>
    </row>
    <row r="8401" spans="2:6">
      <c r="B8401" s="1" t="s">
        <v>18273</v>
      </c>
      <c r="C8401" s="1">
        <v>1</v>
      </c>
      <c r="D8401" s="1" t="s">
        <v>13753</v>
      </c>
      <c r="E8401" s="17">
        <v>0.88908564814814794</v>
      </c>
      <c r="F8401" s="1" t="s">
        <v>13787</v>
      </c>
    </row>
    <row r="8402" spans="2:6">
      <c r="B8402" s="1" t="s">
        <v>18261</v>
      </c>
      <c r="C8402" s="1">
        <v>1</v>
      </c>
      <c r="D8402" s="1" t="s">
        <v>3095</v>
      </c>
      <c r="E8402" s="17">
        <v>0.88910879629629602</v>
      </c>
      <c r="F8402" s="1" t="s">
        <v>13787</v>
      </c>
    </row>
    <row r="8403" spans="2:6">
      <c r="B8403" s="1" t="s">
        <v>18274</v>
      </c>
      <c r="C8403" s="1">
        <v>1</v>
      </c>
      <c r="D8403" s="1" t="s">
        <v>13760</v>
      </c>
      <c r="E8403" s="17">
        <v>0.88956018518518498</v>
      </c>
      <c r="F8403" s="1" t="s">
        <v>13787</v>
      </c>
    </row>
    <row r="8404" spans="2:6">
      <c r="B8404" s="1" t="s">
        <v>18275</v>
      </c>
      <c r="C8404" s="1">
        <v>1</v>
      </c>
      <c r="D8404" s="1" t="s">
        <v>13753</v>
      </c>
      <c r="E8404" s="17">
        <v>0.88972222222222197</v>
      </c>
      <c r="F8404" s="1" t="s">
        <v>13787</v>
      </c>
    </row>
    <row r="8405" spans="2:6">
      <c r="B8405" s="1" t="s">
        <v>18276</v>
      </c>
      <c r="C8405" s="1">
        <v>1</v>
      </c>
      <c r="D8405" s="1" t="s">
        <v>13753</v>
      </c>
      <c r="E8405" s="17">
        <v>0.88975694444444398</v>
      </c>
      <c r="F8405" s="1" t="s">
        <v>13787</v>
      </c>
    </row>
    <row r="8406" spans="2:6">
      <c r="B8406" s="1" t="s">
        <v>18277</v>
      </c>
      <c r="C8406" s="1">
        <v>1</v>
      </c>
      <c r="D8406" s="1" t="s">
        <v>13753</v>
      </c>
      <c r="E8406" s="17">
        <v>0.88983796296296302</v>
      </c>
      <c r="F8406" s="1" t="s">
        <v>13787</v>
      </c>
    </row>
    <row r="8407" spans="2:6">
      <c r="B8407" s="1" t="s">
        <v>18271</v>
      </c>
      <c r="C8407" s="1">
        <v>1</v>
      </c>
      <c r="D8407" s="1" t="s">
        <v>3078</v>
      </c>
      <c r="E8407" s="17">
        <v>0.88983796296296302</v>
      </c>
      <c r="F8407" s="1" t="s">
        <v>13787</v>
      </c>
    </row>
    <row r="8408" spans="2:6">
      <c r="B8408" s="1" t="s">
        <v>18272</v>
      </c>
      <c r="C8408" s="1">
        <v>1</v>
      </c>
      <c r="D8408" s="1" t="s">
        <v>3078</v>
      </c>
      <c r="E8408" s="17">
        <v>0.88987268518518503</v>
      </c>
      <c r="F8408" s="1" t="s">
        <v>13787</v>
      </c>
    </row>
    <row r="8409" spans="2:6">
      <c r="B8409" s="1" t="s">
        <v>18278</v>
      </c>
      <c r="C8409" s="1">
        <v>1</v>
      </c>
      <c r="D8409" s="1" t="s">
        <v>3076</v>
      </c>
      <c r="E8409" s="17">
        <v>0.889895833333333</v>
      </c>
      <c r="F8409" s="1" t="s">
        <v>13787</v>
      </c>
    </row>
    <row r="8410" spans="2:6">
      <c r="B8410" s="1" t="s">
        <v>18279</v>
      </c>
      <c r="C8410" s="1">
        <v>1</v>
      </c>
      <c r="D8410" s="1" t="s">
        <v>13753</v>
      </c>
      <c r="E8410" s="17">
        <v>0.88990740740740704</v>
      </c>
      <c r="F8410" s="1" t="s">
        <v>13787</v>
      </c>
    </row>
    <row r="8411" spans="2:6">
      <c r="B8411" s="1" t="s">
        <v>18280</v>
      </c>
      <c r="C8411" s="1">
        <v>1</v>
      </c>
      <c r="D8411" s="1" t="s">
        <v>13753</v>
      </c>
      <c r="E8411" s="17">
        <v>0.88995370370370397</v>
      </c>
      <c r="F8411" s="1" t="s">
        <v>13787</v>
      </c>
    </row>
    <row r="8412" spans="2:6">
      <c r="B8412" s="1" t="s">
        <v>18279</v>
      </c>
      <c r="C8412" s="1">
        <v>1</v>
      </c>
      <c r="D8412" s="1" t="s">
        <v>13746</v>
      </c>
      <c r="E8412" s="17">
        <v>0.89001157407407405</v>
      </c>
      <c r="F8412" s="1" t="s">
        <v>13787</v>
      </c>
    </row>
    <row r="8413" spans="2:6">
      <c r="B8413" s="1" t="s">
        <v>18281</v>
      </c>
      <c r="C8413" s="1">
        <v>1</v>
      </c>
      <c r="D8413" s="1" t="s">
        <v>13753</v>
      </c>
      <c r="E8413" s="17">
        <v>0.89002314814814798</v>
      </c>
      <c r="F8413" s="1" t="s">
        <v>13787</v>
      </c>
    </row>
    <row r="8414" spans="2:6">
      <c r="B8414" s="1" t="s">
        <v>18269</v>
      </c>
      <c r="C8414" s="1">
        <v>1</v>
      </c>
      <c r="D8414" s="1" t="s">
        <v>3077</v>
      </c>
      <c r="E8414" s="17">
        <v>0.89005787037036999</v>
      </c>
      <c r="F8414" s="1" t="s">
        <v>13787</v>
      </c>
    </row>
    <row r="8415" spans="2:6">
      <c r="B8415" s="1" t="s">
        <v>18282</v>
      </c>
      <c r="C8415" s="1">
        <v>1</v>
      </c>
      <c r="D8415" s="1" t="s">
        <v>13760</v>
      </c>
      <c r="E8415" s="17">
        <v>0.89008101851851895</v>
      </c>
      <c r="F8415" s="1" t="s">
        <v>13787</v>
      </c>
    </row>
    <row r="8416" spans="2:6">
      <c r="B8416" s="1" t="s">
        <v>18255</v>
      </c>
      <c r="C8416" s="1">
        <v>1</v>
      </c>
      <c r="D8416" s="1" t="s">
        <v>13746</v>
      </c>
      <c r="E8416" s="17">
        <v>0.89008101851851895</v>
      </c>
      <c r="F8416" s="1" t="s">
        <v>13787</v>
      </c>
    </row>
    <row r="8417" spans="2:6">
      <c r="B8417" s="1" t="s">
        <v>18283</v>
      </c>
      <c r="C8417" s="1">
        <v>1</v>
      </c>
      <c r="D8417" s="1" t="s">
        <v>13753</v>
      </c>
      <c r="E8417" s="17">
        <v>0.89017361111111104</v>
      </c>
      <c r="F8417" s="1" t="s">
        <v>13787</v>
      </c>
    </row>
    <row r="8418" spans="2:6">
      <c r="B8418" s="1" t="s">
        <v>18284</v>
      </c>
      <c r="C8418" s="1">
        <v>1</v>
      </c>
      <c r="D8418" s="1" t="s">
        <v>13687</v>
      </c>
      <c r="E8418" s="17">
        <v>0.89019675925925901</v>
      </c>
      <c r="F8418" s="1" t="s">
        <v>13787</v>
      </c>
    </row>
    <row r="8419" spans="2:6">
      <c r="B8419" s="1" t="s">
        <v>18265</v>
      </c>
      <c r="C8419" s="1">
        <v>1</v>
      </c>
      <c r="D8419" s="1" t="s">
        <v>3095</v>
      </c>
      <c r="E8419" s="17">
        <v>0.89023148148148101</v>
      </c>
      <c r="F8419" s="1" t="s">
        <v>13787</v>
      </c>
    </row>
    <row r="8420" spans="2:6">
      <c r="B8420" s="1" t="s">
        <v>18278</v>
      </c>
      <c r="C8420" s="1">
        <v>1</v>
      </c>
      <c r="D8420" s="1" t="s">
        <v>3095</v>
      </c>
      <c r="E8420" s="17">
        <v>0.89026620370370402</v>
      </c>
      <c r="F8420" s="1" t="s">
        <v>13787</v>
      </c>
    </row>
    <row r="8421" spans="2:6">
      <c r="B8421" s="1" t="s">
        <v>18276</v>
      </c>
      <c r="C8421" s="1">
        <v>1</v>
      </c>
      <c r="D8421" s="1" t="s">
        <v>3078</v>
      </c>
      <c r="E8421" s="17">
        <v>0.89027777777777795</v>
      </c>
      <c r="F8421" s="1" t="s">
        <v>13787</v>
      </c>
    </row>
    <row r="8422" spans="2:6">
      <c r="B8422" s="1" t="s">
        <v>18280</v>
      </c>
      <c r="C8422" s="1">
        <v>1</v>
      </c>
      <c r="D8422" s="1" t="s">
        <v>3078</v>
      </c>
      <c r="E8422" s="17">
        <v>0.89065972222222201</v>
      </c>
      <c r="F8422" s="1" t="s">
        <v>13787</v>
      </c>
    </row>
    <row r="8423" spans="2:6">
      <c r="B8423" s="1" t="s">
        <v>18275</v>
      </c>
      <c r="C8423" s="1">
        <v>1</v>
      </c>
      <c r="D8423" s="1" t="s">
        <v>13762</v>
      </c>
      <c r="E8423" s="17">
        <v>0.89076388888888902</v>
      </c>
      <c r="F8423" s="1" t="s">
        <v>13787</v>
      </c>
    </row>
    <row r="8424" spans="2:6">
      <c r="B8424" s="1" t="s">
        <v>18283</v>
      </c>
      <c r="C8424" s="1">
        <v>1</v>
      </c>
      <c r="D8424" s="1" t="s">
        <v>3078</v>
      </c>
      <c r="E8424" s="17">
        <v>0.89083333333333303</v>
      </c>
      <c r="F8424" s="1" t="s">
        <v>13787</v>
      </c>
    </row>
    <row r="8425" spans="2:6">
      <c r="B8425" s="1" t="s">
        <v>18285</v>
      </c>
      <c r="C8425" s="1">
        <v>1</v>
      </c>
      <c r="D8425" s="1" t="s">
        <v>13753</v>
      </c>
      <c r="E8425" s="17">
        <v>0.89087962962962997</v>
      </c>
      <c r="F8425" s="1" t="s">
        <v>13787</v>
      </c>
    </row>
    <row r="8426" spans="2:6">
      <c r="B8426" s="1" t="s">
        <v>18286</v>
      </c>
      <c r="C8426" s="1">
        <v>1</v>
      </c>
      <c r="D8426" s="1" t="s">
        <v>13753</v>
      </c>
      <c r="E8426" s="17">
        <v>0.89092592592592601</v>
      </c>
      <c r="F8426" s="1" t="s">
        <v>13787</v>
      </c>
    </row>
    <row r="8427" spans="2:6">
      <c r="B8427" s="1" t="s">
        <v>18267</v>
      </c>
      <c r="C8427" s="1">
        <v>1</v>
      </c>
      <c r="D8427" s="1" t="s">
        <v>3095</v>
      </c>
      <c r="E8427" s="17">
        <v>0.89092592592592601</v>
      </c>
      <c r="F8427" s="1" t="s">
        <v>13787</v>
      </c>
    </row>
    <row r="8428" spans="2:6">
      <c r="B8428" s="1" t="s">
        <v>18287</v>
      </c>
      <c r="C8428" s="1">
        <v>1</v>
      </c>
      <c r="D8428" s="1" t="s">
        <v>13753</v>
      </c>
      <c r="E8428" s="17">
        <v>0.89097222222222205</v>
      </c>
      <c r="F8428" s="1" t="s">
        <v>13787</v>
      </c>
    </row>
    <row r="8429" spans="2:6">
      <c r="B8429" s="1" t="s">
        <v>18288</v>
      </c>
      <c r="C8429" s="1">
        <v>1</v>
      </c>
      <c r="D8429" s="1" t="s">
        <v>13753</v>
      </c>
      <c r="E8429" s="17">
        <v>0.89101851851851899</v>
      </c>
      <c r="F8429" s="1" t="s">
        <v>13787</v>
      </c>
    </row>
    <row r="8430" spans="2:6">
      <c r="B8430" s="1" t="s">
        <v>18289</v>
      </c>
      <c r="C8430" s="1">
        <v>1</v>
      </c>
      <c r="D8430" s="1" t="s">
        <v>13687</v>
      </c>
      <c r="E8430" s="17">
        <v>0.89111111111111097</v>
      </c>
      <c r="F8430" s="1" t="s">
        <v>13787</v>
      </c>
    </row>
    <row r="8431" spans="2:6">
      <c r="B8431" s="1" t="s">
        <v>18290</v>
      </c>
      <c r="C8431" s="1">
        <v>1</v>
      </c>
      <c r="D8431" s="1" t="s">
        <v>13753</v>
      </c>
      <c r="E8431" s="17">
        <v>0.89114583333333297</v>
      </c>
      <c r="F8431" s="1" t="s">
        <v>13787</v>
      </c>
    </row>
    <row r="8432" spans="2:6">
      <c r="B8432" s="1" t="s">
        <v>18291</v>
      </c>
      <c r="C8432" s="1">
        <v>1</v>
      </c>
      <c r="D8432" s="1" t="s">
        <v>13687</v>
      </c>
      <c r="E8432" s="17">
        <v>0.89114583333333297</v>
      </c>
      <c r="F8432" s="1" t="s">
        <v>13787</v>
      </c>
    </row>
    <row r="8433" spans="2:6">
      <c r="B8433" s="1" t="s">
        <v>18284</v>
      </c>
      <c r="C8433" s="1">
        <v>1</v>
      </c>
      <c r="D8433" s="1" t="s">
        <v>13746</v>
      </c>
      <c r="E8433" s="17">
        <v>0.89142361111111101</v>
      </c>
      <c r="F8433" s="1" t="s">
        <v>13787</v>
      </c>
    </row>
    <row r="8434" spans="2:6">
      <c r="B8434" s="1" t="s">
        <v>18292</v>
      </c>
      <c r="C8434" s="1">
        <v>1</v>
      </c>
      <c r="D8434" s="1" t="s">
        <v>13687</v>
      </c>
      <c r="E8434" s="17">
        <v>0.89143518518518505</v>
      </c>
      <c r="F8434" s="1" t="s">
        <v>13787</v>
      </c>
    </row>
    <row r="8435" spans="2:6">
      <c r="B8435" s="1" t="s">
        <v>18288</v>
      </c>
      <c r="C8435" s="1">
        <v>1</v>
      </c>
      <c r="D8435" s="1" t="s">
        <v>3078</v>
      </c>
      <c r="E8435" s="17">
        <v>0.89143518518518505</v>
      </c>
      <c r="F8435" s="1" t="s">
        <v>13787</v>
      </c>
    </row>
    <row r="8436" spans="2:6">
      <c r="B8436" s="1" t="s">
        <v>18292</v>
      </c>
      <c r="C8436" s="1">
        <v>2</v>
      </c>
      <c r="D8436" s="1" t="s">
        <v>13762</v>
      </c>
      <c r="E8436" s="17">
        <v>0.89160879629629597</v>
      </c>
      <c r="F8436" s="1" t="s">
        <v>13787</v>
      </c>
    </row>
    <row r="8437" spans="2:6">
      <c r="B8437" s="1" t="s">
        <v>18293</v>
      </c>
      <c r="C8437" s="1">
        <v>1</v>
      </c>
      <c r="D8437" s="1" t="s">
        <v>13753</v>
      </c>
      <c r="E8437" s="17">
        <v>0.89173611111111095</v>
      </c>
      <c r="F8437" s="1" t="s">
        <v>13787</v>
      </c>
    </row>
    <row r="8438" spans="2:6">
      <c r="B8438" s="1" t="s">
        <v>18273</v>
      </c>
      <c r="C8438" s="1">
        <v>1</v>
      </c>
      <c r="D8438" s="1" t="s">
        <v>13746</v>
      </c>
      <c r="E8438" s="17">
        <v>0.89174768518518499</v>
      </c>
      <c r="F8438" s="1" t="s">
        <v>13787</v>
      </c>
    </row>
    <row r="8439" spans="2:6">
      <c r="B8439" s="1" t="s">
        <v>18294</v>
      </c>
      <c r="C8439" s="1">
        <v>1</v>
      </c>
      <c r="D8439" s="1" t="s">
        <v>13753</v>
      </c>
      <c r="E8439" s="17">
        <v>0.89179398148148104</v>
      </c>
      <c r="F8439" s="1" t="s">
        <v>13787</v>
      </c>
    </row>
    <row r="8440" spans="2:6">
      <c r="B8440" s="1" t="s">
        <v>18295</v>
      </c>
      <c r="C8440" s="1">
        <v>1</v>
      </c>
      <c r="D8440" s="1" t="s">
        <v>13687</v>
      </c>
      <c r="E8440" s="17">
        <v>0.89180555555555596</v>
      </c>
      <c r="F8440" s="1" t="s">
        <v>13787</v>
      </c>
    </row>
    <row r="8441" spans="2:6">
      <c r="B8441" s="1" t="s">
        <v>18296</v>
      </c>
      <c r="C8441" s="1">
        <v>1</v>
      </c>
      <c r="D8441" s="1" t="s">
        <v>13753</v>
      </c>
      <c r="E8441" s="17">
        <v>0.89181712962963</v>
      </c>
      <c r="F8441" s="1" t="s">
        <v>13787</v>
      </c>
    </row>
    <row r="8442" spans="2:6">
      <c r="B8442" s="1" t="s">
        <v>18297</v>
      </c>
      <c r="C8442" s="1">
        <v>1</v>
      </c>
      <c r="D8442" s="1" t="s">
        <v>13753</v>
      </c>
      <c r="E8442" s="17">
        <v>0.89186342592592605</v>
      </c>
      <c r="F8442" s="1" t="s">
        <v>13787</v>
      </c>
    </row>
    <row r="8443" spans="2:6">
      <c r="B8443" s="1" t="s">
        <v>18298</v>
      </c>
      <c r="C8443" s="1">
        <v>1</v>
      </c>
      <c r="D8443" s="1" t="s">
        <v>13753</v>
      </c>
      <c r="E8443" s="17">
        <v>0.89195601851851802</v>
      </c>
      <c r="F8443" s="1" t="s">
        <v>13787</v>
      </c>
    </row>
    <row r="8444" spans="2:6">
      <c r="B8444" s="1" t="s">
        <v>18289</v>
      </c>
      <c r="C8444" s="1">
        <v>1</v>
      </c>
      <c r="D8444" s="1" t="s">
        <v>3078</v>
      </c>
      <c r="E8444" s="17">
        <v>0.89202546296296303</v>
      </c>
      <c r="F8444" s="1" t="s">
        <v>13787</v>
      </c>
    </row>
    <row r="8445" spans="2:6">
      <c r="B8445" s="1" t="s">
        <v>18299</v>
      </c>
      <c r="C8445" s="1">
        <v>1</v>
      </c>
      <c r="D8445" s="1" t="s">
        <v>13753</v>
      </c>
      <c r="E8445" s="17">
        <v>0.89217592592592598</v>
      </c>
      <c r="F8445" s="1" t="s">
        <v>13787</v>
      </c>
    </row>
    <row r="8446" spans="2:6">
      <c r="B8446" s="1" t="s">
        <v>18296</v>
      </c>
      <c r="C8446" s="1">
        <v>1</v>
      </c>
      <c r="D8446" s="1" t="s">
        <v>3078</v>
      </c>
      <c r="E8446" s="17">
        <v>0.89252314814814804</v>
      </c>
      <c r="F8446" s="1" t="s">
        <v>13787</v>
      </c>
    </row>
    <row r="8447" spans="2:6">
      <c r="B8447" s="1" t="s">
        <v>18300</v>
      </c>
      <c r="C8447" s="1">
        <v>1</v>
      </c>
      <c r="D8447" s="1" t="s">
        <v>13753</v>
      </c>
      <c r="E8447" s="17">
        <v>0.89253472222222197</v>
      </c>
      <c r="F8447" s="1" t="s">
        <v>13787</v>
      </c>
    </row>
    <row r="8448" spans="2:6">
      <c r="B8448" s="1" t="s">
        <v>18297</v>
      </c>
      <c r="C8448" s="1">
        <v>1</v>
      </c>
      <c r="D8448" s="1" t="s">
        <v>13746</v>
      </c>
      <c r="E8448" s="17">
        <v>0.89255787037037004</v>
      </c>
      <c r="F8448" s="1" t="s">
        <v>13787</v>
      </c>
    </row>
    <row r="8449" spans="2:6">
      <c r="B8449" s="1" t="s">
        <v>18277</v>
      </c>
      <c r="C8449" s="1">
        <v>1</v>
      </c>
      <c r="D8449" s="1" t="s">
        <v>13746</v>
      </c>
      <c r="E8449" s="17">
        <v>0.89266203703703695</v>
      </c>
      <c r="F8449" s="1" t="s">
        <v>13787</v>
      </c>
    </row>
    <row r="8450" spans="2:6">
      <c r="B8450" s="1" t="s">
        <v>18301</v>
      </c>
      <c r="C8450" s="1">
        <v>1</v>
      </c>
      <c r="D8450" s="1" t="s">
        <v>13687</v>
      </c>
      <c r="E8450" s="17">
        <v>0.89276620370370396</v>
      </c>
      <c r="F8450" s="1" t="s">
        <v>13787</v>
      </c>
    </row>
    <row r="8451" spans="2:6">
      <c r="B8451" s="1" t="s">
        <v>18302</v>
      </c>
      <c r="C8451" s="1">
        <v>1</v>
      </c>
      <c r="D8451" s="1" t="s">
        <v>13753</v>
      </c>
      <c r="E8451" s="17">
        <v>0.89281250000000001</v>
      </c>
      <c r="F8451" s="1" t="s">
        <v>13787</v>
      </c>
    </row>
    <row r="8452" spans="2:6">
      <c r="B8452" s="1" t="s">
        <v>18303</v>
      </c>
      <c r="C8452" s="1">
        <v>1</v>
      </c>
      <c r="D8452" s="1" t="s">
        <v>3076</v>
      </c>
      <c r="E8452" s="17">
        <v>0.89285879629629605</v>
      </c>
      <c r="F8452" s="1" t="s">
        <v>13787</v>
      </c>
    </row>
    <row r="8453" spans="2:6">
      <c r="B8453" s="1" t="s">
        <v>18304</v>
      </c>
      <c r="C8453" s="1">
        <v>1</v>
      </c>
      <c r="D8453" s="1" t="s">
        <v>13753</v>
      </c>
      <c r="E8453" s="17">
        <v>0.89288194444444402</v>
      </c>
      <c r="F8453" s="1" t="s">
        <v>13787</v>
      </c>
    </row>
    <row r="8454" spans="2:6">
      <c r="B8454" s="1" t="s">
        <v>18287</v>
      </c>
      <c r="C8454" s="1">
        <v>1</v>
      </c>
      <c r="D8454" s="1" t="s">
        <v>13762</v>
      </c>
      <c r="E8454" s="17">
        <v>0.89288194444444402</v>
      </c>
      <c r="F8454" s="1" t="s">
        <v>13787</v>
      </c>
    </row>
    <row r="8455" spans="2:6">
      <c r="B8455" s="1" t="s">
        <v>18295</v>
      </c>
      <c r="C8455" s="1">
        <v>1</v>
      </c>
      <c r="D8455" s="1" t="s">
        <v>3078</v>
      </c>
      <c r="E8455" s="17">
        <v>0.89293981481481499</v>
      </c>
      <c r="F8455" s="1" t="s">
        <v>13787</v>
      </c>
    </row>
    <row r="8456" spans="2:6">
      <c r="B8456" s="1" t="s">
        <v>18294</v>
      </c>
      <c r="C8456" s="1">
        <v>1</v>
      </c>
      <c r="D8456" s="1" t="s">
        <v>13762</v>
      </c>
      <c r="E8456" s="17">
        <v>0.89295138888888903</v>
      </c>
      <c r="F8456" s="1" t="s">
        <v>13787</v>
      </c>
    </row>
    <row r="8457" spans="2:6">
      <c r="B8457" s="1" t="s">
        <v>18305</v>
      </c>
      <c r="C8457" s="1">
        <v>5</v>
      </c>
      <c r="D8457" s="1" t="s">
        <v>13753</v>
      </c>
      <c r="E8457" s="17">
        <v>0.89303240740740697</v>
      </c>
      <c r="F8457" s="1" t="s">
        <v>13787</v>
      </c>
    </row>
    <row r="8458" spans="2:6">
      <c r="B8458" s="1" t="s">
        <v>18281</v>
      </c>
      <c r="C8458" s="1">
        <v>1</v>
      </c>
      <c r="D8458" s="1" t="s">
        <v>3077</v>
      </c>
      <c r="E8458" s="17">
        <v>0.89305555555555605</v>
      </c>
      <c r="F8458" s="1" t="s">
        <v>13787</v>
      </c>
    </row>
    <row r="8459" spans="2:6">
      <c r="B8459" s="1" t="s">
        <v>18301</v>
      </c>
      <c r="C8459" s="1">
        <v>1</v>
      </c>
      <c r="D8459" s="1" t="s">
        <v>13762</v>
      </c>
      <c r="E8459" s="17">
        <v>0.89305555555555605</v>
      </c>
      <c r="F8459" s="1" t="s">
        <v>13787</v>
      </c>
    </row>
    <row r="8460" spans="2:6">
      <c r="B8460" s="1" t="s">
        <v>18274</v>
      </c>
      <c r="C8460" s="1">
        <v>1</v>
      </c>
      <c r="D8460" s="1" t="s">
        <v>3078</v>
      </c>
      <c r="E8460" s="17">
        <v>0.89333333333333298</v>
      </c>
      <c r="F8460" s="1" t="s">
        <v>13787</v>
      </c>
    </row>
    <row r="8461" spans="2:6">
      <c r="B8461" s="1" t="s">
        <v>17192</v>
      </c>
      <c r="C8461" s="1">
        <v>1</v>
      </c>
      <c r="D8461" s="1" t="s">
        <v>3095</v>
      </c>
      <c r="E8461" s="17">
        <v>0.89341435185185203</v>
      </c>
      <c r="F8461" s="1" t="s">
        <v>13787</v>
      </c>
    </row>
    <row r="8462" spans="2:6">
      <c r="B8462" s="1" t="s">
        <v>18303</v>
      </c>
      <c r="C8462" s="1">
        <v>1</v>
      </c>
      <c r="D8462" s="1" t="s">
        <v>3077</v>
      </c>
      <c r="E8462" s="17">
        <v>0.89355324074074105</v>
      </c>
      <c r="F8462" s="1" t="s">
        <v>13787</v>
      </c>
    </row>
    <row r="8463" spans="2:6">
      <c r="B8463" s="1" t="s">
        <v>18285</v>
      </c>
      <c r="C8463" s="1">
        <v>1</v>
      </c>
      <c r="D8463" s="1" t="s">
        <v>13746</v>
      </c>
      <c r="E8463" s="17">
        <v>0.89365740740740696</v>
      </c>
      <c r="F8463" s="1" t="s">
        <v>13787</v>
      </c>
    </row>
    <row r="8464" spans="2:6">
      <c r="B8464" s="1" t="s">
        <v>18306</v>
      </c>
      <c r="C8464" s="1">
        <v>1</v>
      </c>
      <c r="D8464" s="1" t="s">
        <v>3076</v>
      </c>
      <c r="E8464" s="17">
        <v>0.893668981481481</v>
      </c>
      <c r="F8464" s="1" t="s">
        <v>13787</v>
      </c>
    </row>
    <row r="8465" spans="2:6">
      <c r="B8465" s="1" t="s">
        <v>18291</v>
      </c>
      <c r="C8465" s="1">
        <v>1</v>
      </c>
      <c r="D8465" s="1" t="s">
        <v>3078</v>
      </c>
      <c r="E8465" s="17">
        <v>0.89368055555555603</v>
      </c>
      <c r="F8465" s="1" t="s">
        <v>13787</v>
      </c>
    </row>
    <row r="8466" spans="2:6">
      <c r="B8466" s="1" t="s">
        <v>17214</v>
      </c>
      <c r="C8466" s="1">
        <v>1</v>
      </c>
      <c r="D8466" s="1" t="s">
        <v>13746</v>
      </c>
      <c r="E8466" s="17">
        <v>0.89369212962962996</v>
      </c>
      <c r="F8466" s="1" t="s">
        <v>13787</v>
      </c>
    </row>
    <row r="8467" spans="2:6">
      <c r="B8467" s="1" t="s">
        <v>18300</v>
      </c>
      <c r="C8467" s="1">
        <v>1</v>
      </c>
      <c r="D8467" s="1" t="s">
        <v>3078</v>
      </c>
      <c r="E8467" s="17">
        <v>0.89371527777777804</v>
      </c>
      <c r="F8467" s="1" t="s">
        <v>13787</v>
      </c>
    </row>
    <row r="8468" spans="2:6">
      <c r="B8468" s="1" t="s">
        <v>18259</v>
      </c>
      <c r="C8468" s="1">
        <v>1</v>
      </c>
      <c r="D8468" s="1" t="s">
        <v>13746</v>
      </c>
      <c r="E8468" s="17">
        <v>0.89379629629629598</v>
      </c>
      <c r="F8468" s="1" t="s">
        <v>13787</v>
      </c>
    </row>
    <row r="8469" spans="2:6">
      <c r="B8469" s="1" t="s">
        <v>15808</v>
      </c>
      <c r="C8469" s="1">
        <v>1</v>
      </c>
      <c r="D8469" s="1" t="s">
        <v>13746</v>
      </c>
      <c r="E8469" s="17">
        <v>0.89384259259259302</v>
      </c>
      <c r="F8469" s="1" t="s">
        <v>13787</v>
      </c>
    </row>
    <row r="8470" spans="2:6">
      <c r="B8470" s="1" t="s">
        <v>18302</v>
      </c>
      <c r="C8470" s="1">
        <v>1</v>
      </c>
      <c r="D8470" s="1" t="s">
        <v>3078</v>
      </c>
      <c r="E8470" s="17">
        <v>0.89392361111111096</v>
      </c>
      <c r="F8470" s="1" t="s">
        <v>13787</v>
      </c>
    </row>
    <row r="8471" spans="2:6">
      <c r="B8471" s="1" t="s">
        <v>18305</v>
      </c>
      <c r="C8471" s="1">
        <v>5</v>
      </c>
      <c r="D8471" s="1" t="s">
        <v>3078</v>
      </c>
      <c r="E8471" s="17">
        <v>0.89398148148148104</v>
      </c>
      <c r="F8471" s="1" t="s">
        <v>13787</v>
      </c>
    </row>
    <row r="8472" spans="2:6">
      <c r="B8472" s="1" t="s">
        <v>18307</v>
      </c>
      <c r="C8472" s="1">
        <v>1</v>
      </c>
      <c r="D8472" s="1" t="s">
        <v>3076</v>
      </c>
      <c r="E8472" s="17">
        <v>0.89402777777777798</v>
      </c>
      <c r="F8472" s="1" t="s">
        <v>13787</v>
      </c>
    </row>
    <row r="8473" spans="2:6">
      <c r="B8473" s="1" t="s">
        <v>18308</v>
      </c>
      <c r="C8473" s="1">
        <v>1</v>
      </c>
      <c r="D8473" s="1" t="s">
        <v>13753</v>
      </c>
      <c r="E8473" s="17">
        <v>0.89414351851851803</v>
      </c>
      <c r="F8473" s="1" t="s">
        <v>13787</v>
      </c>
    </row>
    <row r="8474" spans="2:6">
      <c r="B8474" s="1" t="s">
        <v>18309</v>
      </c>
      <c r="C8474" s="1">
        <v>1</v>
      </c>
      <c r="D8474" s="1" t="s">
        <v>13753</v>
      </c>
      <c r="E8474" s="17">
        <v>0.89417824074074104</v>
      </c>
      <c r="F8474" s="1" t="s">
        <v>13787</v>
      </c>
    </row>
    <row r="8475" spans="2:6">
      <c r="B8475" s="1" t="s">
        <v>18310</v>
      </c>
      <c r="C8475" s="1">
        <v>1</v>
      </c>
      <c r="D8475" s="1" t="s">
        <v>13760</v>
      </c>
      <c r="E8475" s="17">
        <v>0.89421296296296304</v>
      </c>
      <c r="F8475" s="1" t="s">
        <v>13787</v>
      </c>
    </row>
    <row r="8476" spans="2:6">
      <c r="B8476" s="1" t="s">
        <v>18311</v>
      </c>
      <c r="C8476" s="1">
        <v>1</v>
      </c>
      <c r="D8476" s="1" t="s">
        <v>13753</v>
      </c>
      <c r="E8476" s="17">
        <v>0.89429398148148198</v>
      </c>
      <c r="F8476" s="1" t="s">
        <v>13787</v>
      </c>
    </row>
    <row r="8477" spans="2:6">
      <c r="B8477" s="1" t="s">
        <v>14332</v>
      </c>
      <c r="C8477" s="1">
        <v>1</v>
      </c>
      <c r="D8477" s="1" t="s">
        <v>3095</v>
      </c>
      <c r="E8477" s="17">
        <v>0.89437500000000003</v>
      </c>
      <c r="F8477" s="1" t="s">
        <v>13787</v>
      </c>
    </row>
    <row r="8478" spans="2:6">
      <c r="B8478" s="1" t="s">
        <v>18304</v>
      </c>
      <c r="C8478" s="1">
        <v>1</v>
      </c>
      <c r="D8478" s="1" t="s">
        <v>3078</v>
      </c>
      <c r="E8478" s="17">
        <v>0.89437500000000003</v>
      </c>
      <c r="F8478" s="1" t="s">
        <v>13787</v>
      </c>
    </row>
    <row r="8479" spans="2:6">
      <c r="B8479" s="1" t="s">
        <v>18312</v>
      </c>
      <c r="C8479" s="1">
        <v>1</v>
      </c>
      <c r="D8479" s="1" t="s">
        <v>13753</v>
      </c>
      <c r="E8479" s="17">
        <v>0.89443287037037</v>
      </c>
      <c r="F8479" s="1" t="s">
        <v>13787</v>
      </c>
    </row>
    <row r="8480" spans="2:6">
      <c r="B8480" s="1" t="s">
        <v>18307</v>
      </c>
      <c r="C8480" s="1">
        <v>1</v>
      </c>
      <c r="D8480" s="1" t="s">
        <v>3095</v>
      </c>
      <c r="E8480" s="17">
        <v>0.89447916666666705</v>
      </c>
      <c r="F8480" s="1" t="s">
        <v>13787</v>
      </c>
    </row>
    <row r="8481" spans="2:6">
      <c r="B8481" s="1" t="s">
        <v>18311</v>
      </c>
      <c r="C8481" s="1">
        <v>1</v>
      </c>
      <c r="D8481" s="1" t="s">
        <v>13746</v>
      </c>
      <c r="E8481" s="17">
        <v>0.89447916666666705</v>
      </c>
      <c r="F8481" s="1" t="s">
        <v>13787</v>
      </c>
    </row>
    <row r="8482" spans="2:6">
      <c r="B8482" s="1" t="s">
        <v>18163</v>
      </c>
      <c r="C8482" s="1">
        <v>2</v>
      </c>
      <c r="D8482" s="1" t="s">
        <v>13746</v>
      </c>
      <c r="E8482" s="17">
        <v>0.89460648148148103</v>
      </c>
      <c r="F8482" s="1" t="s">
        <v>13787</v>
      </c>
    </row>
    <row r="8483" spans="2:6">
      <c r="B8483" s="1" t="s">
        <v>16744</v>
      </c>
      <c r="C8483" s="1">
        <v>2</v>
      </c>
      <c r="D8483" s="1" t="s">
        <v>3095</v>
      </c>
      <c r="E8483" s="17">
        <v>0.89464120370370404</v>
      </c>
      <c r="F8483" s="1" t="s">
        <v>13787</v>
      </c>
    </row>
    <row r="8484" spans="2:6">
      <c r="B8484" s="1" t="s">
        <v>18306</v>
      </c>
      <c r="C8484" s="1">
        <v>1</v>
      </c>
      <c r="D8484" s="1" t="s">
        <v>3078</v>
      </c>
      <c r="E8484" s="17">
        <v>0.89475694444444398</v>
      </c>
      <c r="F8484" s="1" t="s">
        <v>13787</v>
      </c>
    </row>
    <row r="8485" spans="2:6">
      <c r="B8485" s="1" t="s">
        <v>18293</v>
      </c>
      <c r="C8485" s="1">
        <v>1</v>
      </c>
      <c r="D8485" s="1" t="s">
        <v>13746</v>
      </c>
      <c r="E8485" s="17">
        <v>0.89476851851851802</v>
      </c>
      <c r="F8485" s="1" t="s">
        <v>13787</v>
      </c>
    </row>
    <row r="8486" spans="2:6">
      <c r="B8486" s="1" t="s">
        <v>18313</v>
      </c>
      <c r="C8486" s="1">
        <v>1</v>
      </c>
      <c r="D8486" s="1" t="s">
        <v>13753</v>
      </c>
      <c r="E8486" s="17">
        <v>0.89502314814814798</v>
      </c>
      <c r="F8486" s="1" t="s">
        <v>13787</v>
      </c>
    </row>
    <row r="8487" spans="2:6">
      <c r="B8487" s="1" t="s">
        <v>18314</v>
      </c>
      <c r="C8487" s="1">
        <v>1</v>
      </c>
      <c r="D8487" s="1" t="s">
        <v>13687</v>
      </c>
      <c r="E8487" s="17">
        <v>0.89523148148148102</v>
      </c>
      <c r="F8487" s="1" t="s">
        <v>13787</v>
      </c>
    </row>
    <row r="8488" spans="2:6">
      <c r="B8488" s="1" t="s">
        <v>18315</v>
      </c>
      <c r="C8488" s="1">
        <v>1</v>
      </c>
      <c r="D8488" s="1" t="s">
        <v>13687</v>
      </c>
      <c r="E8488" s="17">
        <v>0.89525462962962998</v>
      </c>
      <c r="F8488" s="1" t="s">
        <v>13787</v>
      </c>
    </row>
    <row r="8489" spans="2:6">
      <c r="B8489" s="1" t="s">
        <v>18250</v>
      </c>
      <c r="C8489" s="1">
        <v>1</v>
      </c>
      <c r="D8489" s="1" t="s">
        <v>3078</v>
      </c>
      <c r="E8489" s="17">
        <v>0.89526620370370402</v>
      </c>
      <c r="F8489" s="1" t="s">
        <v>13787</v>
      </c>
    </row>
    <row r="8490" spans="2:6">
      <c r="B8490" s="1" t="s">
        <v>18314</v>
      </c>
      <c r="C8490" s="1">
        <v>1</v>
      </c>
      <c r="D8490" s="1" t="s">
        <v>13762</v>
      </c>
      <c r="E8490" s="17">
        <v>0.89541666666666697</v>
      </c>
      <c r="F8490" s="1" t="s">
        <v>13787</v>
      </c>
    </row>
    <row r="8491" spans="2:6">
      <c r="B8491" s="1" t="s">
        <v>18262</v>
      </c>
      <c r="C8491" s="1">
        <v>1</v>
      </c>
      <c r="D8491" s="1" t="s">
        <v>13746</v>
      </c>
      <c r="E8491" s="17">
        <v>0.89546296296296302</v>
      </c>
      <c r="F8491" s="1" t="s">
        <v>13787</v>
      </c>
    </row>
    <row r="8492" spans="2:6">
      <c r="B8492" s="1" t="s">
        <v>14084</v>
      </c>
      <c r="C8492" s="1">
        <v>1</v>
      </c>
      <c r="D8492" s="1" t="s">
        <v>3095</v>
      </c>
      <c r="E8492" s="17">
        <v>0.89552083333333299</v>
      </c>
      <c r="F8492" s="1" t="s">
        <v>13787</v>
      </c>
    </row>
    <row r="8493" spans="2:6">
      <c r="B8493" s="1" t="s">
        <v>18298</v>
      </c>
      <c r="C8493" s="1">
        <v>1</v>
      </c>
      <c r="D8493" s="1" t="s">
        <v>3078</v>
      </c>
      <c r="E8493" s="17">
        <v>0.895590277777778</v>
      </c>
      <c r="F8493" s="1" t="s">
        <v>13787</v>
      </c>
    </row>
    <row r="8494" spans="2:6">
      <c r="B8494" s="1" t="s">
        <v>18159</v>
      </c>
      <c r="C8494" s="1">
        <v>1</v>
      </c>
      <c r="D8494" s="1" t="s">
        <v>3078</v>
      </c>
      <c r="E8494" s="17">
        <v>0.89563657407407404</v>
      </c>
      <c r="F8494" s="1" t="s">
        <v>13787</v>
      </c>
    </row>
    <row r="8495" spans="2:6">
      <c r="B8495" s="1" t="s">
        <v>18312</v>
      </c>
      <c r="C8495" s="1">
        <v>1</v>
      </c>
      <c r="D8495" s="1" t="s">
        <v>3078</v>
      </c>
      <c r="E8495" s="17">
        <v>0.89568287037036998</v>
      </c>
      <c r="F8495" s="1" t="s">
        <v>13787</v>
      </c>
    </row>
    <row r="8496" spans="2:6">
      <c r="B8496" s="1" t="s">
        <v>18316</v>
      </c>
      <c r="C8496" s="1">
        <v>1</v>
      </c>
      <c r="D8496" s="1" t="s">
        <v>13753</v>
      </c>
      <c r="E8496" s="17">
        <v>0.89570601851851805</v>
      </c>
      <c r="F8496" s="1" t="s">
        <v>13787</v>
      </c>
    </row>
    <row r="8497" spans="2:6">
      <c r="B8497" s="1" t="s">
        <v>18308</v>
      </c>
      <c r="C8497" s="1">
        <v>1</v>
      </c>
      <c r="D8497" s="1" t="s">
        <v>3078</v>
      </c>
      <c r="E8497" s="17">
        <v>0.89571759259259298</v>
      </c>
      <c r="F8497" s="1" t="s">
        <v>13787</v>
      </c>
    </row>
    <row r="8498" spans="2:6">
      <c r="B8498" s="1" t="s">
        <v>17605</v>
      </c>
      <c r="C8498" s="1">
        <v>1</v>
      </c>
      <c r="D8498" s="1" t="s">
        <v>13762</v>
      </c>
      <c r="E8498" s="17">
        <v>0.89577546296296295</v>
      </c>
      <c r="F8498" s="1" t="s">
        <v>13787</v>
      </c>
    </row>
    <row r="8499" spans="2:6">
      <c r="B8499" s="1" t="s">
        <v>18206</v>
      </c>
      <c r="C8499" s="1">
        <v>1</v>
      </c>
      <c r="D8499" s="1" t="s">
        <v>13746</v>
      </c>
      <c r="E8499" s="17">
        <v>0.89583333333333304</v>
      </c>
      <c r="F8499" s="1" t="s">
        <v>13788</v>
      </c>
    </row>
    <row r="8500" spans="2:6">
      <c r="B8500" s="1" t="s">
        <v>17645</v>
      </c>
      <c r="C8500" s="1">
        <v>1</v>
      </c>
      <c r="D8500" s="1" t="s">
        <v>3078</v>
      </c>
      <c r="E8500" s="17">
        <v>0.89587962962962997</v>
      </c>
      <c r="F8500" s="1" t="s">
        <v>13788</v>
      </c>
    </row>
    <row r="8501" spans="2:6">
      <c r="B8501" s="1" t="s">
        <v>18317</v>
      </c>
      <c r="C8501" s="1">
        <v>1</v>
      </c>
      <c r="D8501" s="1" t="s">
        <v>13687</v>
      </c>
      <c r="E8501" s="17">
        <v>0.89593750000000005</v>
      </c>
      <c r="F8501" s="1" t="s">
        <v>13788</v>
      </c>
    </row>
    <row r="8502" spans="2:6">
      <c r="B8502" s="1" t="s">
        <v>16927</v>
      </c>
      <c r="C8502" s="1">
        <v>1</v>
      </c>
      <c r="D8502" s="1" t="s">
        <v>3095</v>
      </c>
      <c r="E8502" s="17">
        <v>0.89604166666666696</v>
      </c>
      <c r="F8502" s="1" t="s">
        <v>13788</v>
      </c>
    </row>
    <row r="8503" spans="2:6">
      <c r="B8503" s="1" t="s">
        <v>18318</v>
      </c>
      <c r="C8503" s="1">
        <v>1</v>
      </c>
      <c r="D8503" s="1" t="s">
        <v>13687</v>
      </c>
      <c r="E8503" s="17">
        <v>0.89612268518518501</v>
      </c>
      <c r="F8503" s="1" t="s">
        <v>13788</v>
      </c>
    </row>
    <row r="8504" spans="2:6">
      <c r="B8504" s="1" t="s">
        <v>18319</v>
      </c>
      <c r="C8504" s="1">
        <v>1</v>
      </c>
      <c r="D8504" s="1" t="s">
        <v>13753</v>
      </c>
      <c r="E8504" s="17">
        <v>0.89621527777777799</v>
      </c>
      <c r="F8504" s="1" t="s">
        <v>13788</v>
      </c>
    </row>
    <row r="8505" spans="2:6">
      <c r="B8505" s="1" t="s">
        <v>18320</v>
      </c>
      <c r="C8505" s="1">
        <v>1</v>
      </c>
      <c r="D8505" s="1" t="s">
        <v>13753</v>
      </c>
      <c r="E8505" s="17">
        <v>0.896319444444444</v>
      </c>
      <c r="F8505" s="1" t="s">
        <v>13788</v>
      </c>
    </row>
    <row r="8506" spans="2:6">
      <c r="B8506" s="1" t="s">
        <v>18321</v>
      </c>
      <c r="C8506" s="1">
        <v>1</v>
      </c>
      <c r="D8506" s="1" t="s">
        <v>13760</v>
      </c>
      <c r="E8506" s="17">
        <v>0.89640046296296305</v>
      </c>
      <c r="F8506" s="1" t="s">
        <v>13788</v>
      </c>
    </row>
    <row r="8507" spans="2:6">
      <c r="B8507" s="1" t="s">
        <v>18322</v>
      </c>
      <c r="C8507" s="1">
        <v>1</v>
      </c>
      <c r="D8507" s="1" t="s">
        <v>13760</v>
      </c>
      <c r="E8507" s="17">
        <v>0.89646990740740695</v>
      </c>
      <c r="F8507" s="1" t="s">
        <v>13788</v>
      </c>
    </row>
    <row r="8508" spans="2:6">
      <c r="B8508" s="1" t="s">
        <v>18323</v>
      </c>
      <c r="C8508" s="1">
        <v>1</v>
      </c>
      <c r="D8508" s="1" t="s">
        <v>13687</v>
      </c>
      <c r="E8508" s="17">
        <v>0.89653935185185196</v>
      </c>
      <c r="F8508" s="1" t="s">
        <v>13788</v>
      </c>
    </row>
    <row r="8509" spans="2:6">
      <c r="B8509" s="1" t="s">
        <v>18309</v>
      </c>
      <c r="C8509" s="1">
        <v>1</v>
      </c>
      <c r="D8509" s="1" t="s">
        <v>3077</v>
      </c>
      <c r="E8509" s="17">
        <v>0.89659722222222205</v>
      </c>
      <c r="F8509" s="1" t="s">
        <v>13788</v>
      </c>
    </row>
    <row r="8510" spans="2:6">
      <c r="B8510" s="1" t="s">
        <v>18318</v>
      </c>
      <c r="C8510" s="1">
        <v>1</v>
      </c>
      <c r="D8510" s="1" t="s">
        <v>3095</v>
      </c>
      <c r="E8510" s="17">
        <v>0.89659722222222205</v>
      </c>
      <c r="F8510" s="1" t="s">
        <v>13788</v>
      </c>
    </row>
    <row r="8511" spans="2:6">
      <c r="B8511" s="1" t="s">
        <v>16900</v>
      </c>
      <c r="C8511" s="1">
        <v>1</v>
      </c>
      <c r="D8511" s="1" t="s">
        <v>3095</v>
      </c>
      <c r="E8511" s="17">
        <v>0.89663194444444405</v>
      </c>
      <c r="F8511" s="1" t="s">
        <v>13788</v>
      </c>
    </row>
    <row r="8512" spans="2:6">
      <c r="B8512" s="1" t="s">
        <v>18324</v>
      </c>
      <c r="C8512" s="1">
        <v>1</v>
      </c>
      <c r="D8512" s="1" t="s">
        <v>13753</v>
      </c>
      <c r="E8512" s="17">
        <v>0.89665509259259302</v>
      </c>
      <c r="F8512" s="1" t="s">
        <v>13788</v>
      </c>
    </row>
    <row r="8513" spans="2:6">
      <c r="B8513" s="1" t="s">
        <v>18325</v>
      </c>
      <c r="C8513" s="1">
        <v>3</v>
      </c>
      <c r="D8513" s="1" t="s">
        <v>13760</v>
      </c>
      <c r="E8513" s="17">
        <v>0.89667824074074098</v>
      </c>
      <c r="F8513" s="1" t="s">
        <v>13788</v>
      </c>
    </row>
    <row r="8514" spans="2:6">
      <c r="B8514" s="1" t="s">
        <v>18326</v>
      </c>
      <c r="C8514" s="1">
        <v>1</v>
      </c>
      <c r="D8514" s="1" t="s">
        <v>13760</v>
      </c>
      <c r="E8514" s="17">
        <v>0.89675925925925903</v>
      </c>
      <c r="F8514" s="1" t="s">
        <v>13788</v>
      </c>
    </row>
    <row r="8515" spans="2:6">
      <c r="B8515" s="1" t="s">
        <v>18321</v>
      </c>
      <c r="C8515" s="1">
        <v>1</v>
      </c>
      <c r="D8515" s="1" t="s">
        <v>3077</v>
      </c>
      <c r="E8515" s="17">
        <v>0.89675925925925903</v>
      </c>
      <c r="F8515" s="1" t="s">
        <v>13788</v>
      </c>
    </row>
    <row r="8516" spans="2:6">
      <c r="B8516" s="1" t="s">
        <v>18286</v>
      </c>
      <c r="C8516" s="1">
        <v>1</v>
      </c>
      <c r="D8516" s="1" t="s">
        <v>13746</v>
      </c>
      <c r="E8516" s="17">
        <v>0.896782407407407</v>
      </c>
      <c r="F8516" s="1" t="s">
        <v>13788</v>
      </c>
    </row>
    <row r="8517" spans="2:6">
      <c r="B8517" s="1" t="s">
        <v>17941</v>
      </c>
      <c r="C8517" s="1">
        <v>1</v>
      </c>
      <c r="D8517" s="1" t="s">
        <v>3077</v>
      </c>
      <c r="E8517" s="17">
        <v>0.89684027777777797</v>
      </c>
      <c r="F8517" s="1" t="s">
        <v>13788</v>
      </c>
    </row>
    <row r="8518" spans="2:6">
      <c r="B8518" s="1" t="s">
        <v>18327</v>
      </c>
      <c r="C8518" s="1">
        <v>1</v>
      </c>
      <c r="D8518" s="1" t="s">
        <v>13687</v>
      </c>
      <c r="E8518" s="17">
        <v>0.89685185185185201</v>
      </c>
      <c r="F8518" s="1" t="s">
        <v>13788</v>
      </c>
    </row>
    <row r="8519" spans="2:6">
      <c r="B8519" s="1" t="s">
        <v>18218</v>
      </c>
      <c r="C8519" s="1">
        <v>1</v>
      </c>
      <c r="D8519" s="1" t="s">
        <v>13746</v>
      </c>
      <c r="E8519" s="17">
        <v>0.89692129629629602</v>
      </c>
      <c r="F8519" s="1" t="s">
        <v>13788</v>
      </c>
    </row>
    <row r="8520" spans="2:6">
      <c r="B8520" s="1" t="s">
        <v>18328</v>
      </c>
      <c r="C8520" s="1">
        <v>1</v>
      </c>
      <c r="D8520" s="1" t="s">
        <v>13753</v>
      </c>
      <c r="E8520" s="17">
        <v>0.897013888888889</v>
      </c>
      <c r="F8520" s="1" t="s">
        <v>13788</v>
      </c>
    </row>
    <row r="8521" spans="2:6">
      <c r="B8521" s="1" t="s">
        <v>18329</v>
      </c>
      <c r="C8521" s="1">
        <v>1</v>
      </c>
      <c r="D8521" s="1" t="s">
        <v>13753</v>
      </c>
      <c r="E8521" s="17">
        <v>0.89714120370370398</v>
      </c>
      <c r="F8521" s="1" t="s">
        <v>13788</v>
      </c>
    </row>
    <row r="8522" spans="2:6">
      <c r="B8522" s="1" t="s">
        <v>16817</v>
      </c>
      <c r="C8522" s="1">
        <v>1</v>
      </c>
      <c r="D8522" s="1" t="s">
        <v>13746</v>
      </c>
      <c r="E8522" s="17">
        <v>0.89745370370370403</v>
      </c>
      <c r="F8522" s="1" t="s">
        <v>13788</v>
      </c>
    </row>
    <row r="8523" spans="2:6">
      <c r="B8523" s="1" t="s">
        <v>16695</v>
      </c>
      <c r="C8523" s="1">
        <v>1</v>
      </c>
      <c r="D8523" s="1" t="s">
        <v>13762</v>
      </c>
      <c r="E8523" s="17">
        <v>0.897511574074074</v>
      </c>
      <c r="F8523" s="1" t="s">
        <v>13788</v>
      </c>
    </row>
    <row r="8524" spans="2:6">
      <c r="B8524" s="1" t="s">
        <v>18327</v>
      </c>
      <c r="C8524" s="1">
        <v>1</v>
      </c>
      <c r="D8524" s="1" t="s">
        <v>3095</v>
      </c>
      <c r="E8524" s="17">
        <v>0.89753472222222197</v>
      </c>
      <c r="F8524" s="1" t="s">
        <v>13788</v>
      </c>
    </row>
    <row r="8525" spans="2:6">
      <c r="B8525" s="1" t="s">
        <v>17719</v>
      </c>
      <c r="C8525" s="1">
        <v>1</v>
      </c>
      <c r="D8525" s="1" t="s">
        <v>3078</v>
      </c>
      <c r="E8525" s="17">
        <v>0.89769675925925896</v>
      </c>
      <c r="F8525" s="1" t="s">
        <v>13788</v>
      </c>
    </row>
    <row r="8526" spans="2:6">
      <c r="B8526" s="1" t="s">
        <v>18230</v>
      </c>
      <c r="C8526" s="1">
        <v>1</v>
      </c>
      <c r="D8526" s="1" t="s">
        <v>13746</v>
      </c>
      <c r="E8526" s="17">
        <v>0.89777777777777801</v>
      </c>
      <c r="F8526" s="1" t="s">
        <v>13788</v>
      </c>
    </row>
    <row r="8527" spans="2:6">
      <c r="B8527" s="1" t="s">
        <v>18179</v>
      </c>
      <c r="C8527" s="1">
        <v>1</v>
      </c>
      <c r="D8527" s="1" t="s">
        <v>13746</v>
      </c>
      <c r="E8527" s="17">
        <v>0.89785879629629595</v>
      </c>
      <c r="F8527" s="1" t="s">
        <v>13788</v>
      </c>
    </row>
    <row r="8528" spans="2:6">
      <c r="B8528" s="1" t="s">
        <v>16855</v>
      </c>
      <c r="C8528" s="1">
        <v>1</v>
      </c>
      <c r="D8528" s="1" t="s">
        <v>3095</v>
      </c>
      <c r="E8528" s="17">
        <v>0.89788194444444402</v>
      </c>
      <c r="F8528" s="1" t="s">
        <v>13788</v>
      </c>
    </row>
    <row r="8529" spans="2:6">
      <c r="B8529" s="1" t="s">
        <v>17856</v>
      </c>
      <c r="C8529" s="1">
        <v>1</v>
      </c>
      <c r="D8529" s="1" t="s">
        <v>3095</v>
      </c>
      <c r="E8529" s="17">
        <v>0.89791666666666703</v>
      </c>
      <c r="F8529" s="1" t="s">
        <v>13788</v>
      </c>
    </row>
    <row r="8530" spans="2:6">
      <c r="B8530" s="1" t="s">
        <v>18330</v>
      </c>
      <c r="C8530" s="1">
        <v>1</v>
      </c>
      <c r="D8530" s="1" t="s">
        <v>13760</v>
      </c>
      <c r="E8530" s="17">
        <v>0.89800925925925901</v>
      </c>
      <c r="F8530" s="1" t="s">
        <v>13788</v>
      </c>
    </row>
    <row r="8531" spans="2:6">
      <c r="B8531" s="1" t="s">
        <v>18331</v>
      </c>
      <c r="C8531" s="1">
        <v>1</v>
      </c>
      <c r="D8531" s="1" t="s">
        <v>13753</v>
      </c>
      <c r="E8531" s="17">
        <v>0.89800925925925901</v>
      </c>
      <c r="F8531" s="1" t="s">
        <v>13788</v>
      </c>
    </row>
    <row r="8532" spans="2:6">
      <c r="B8532" s="1" t="s">
        <v>18310</v>
      </c>
      <c r="C8532" s="1">
        <v>1</v>
      </c>
      <c r="D8532" s="1" t="s">
        <v>13746</v>
      </c>
      <c r="E8532" s="17">
        <v>0.89813657407407399</v>
      </c>
      <c r="F8532" s="1" t="s">
        <v>13788</v>
      </c>
    </row>
    <row r="8533" spans="2:6">
      <c r="B8533" s="1" t="s">
        <v>18332</v>
      </c>
      <c r="C8533" s="1">
        <v>1</v>
      </c>
      <c r="D8533" s="1" t="s">
        <v>3076</v>
      </c>
      <c r="E8533" s="17">
        <v>0.89819444444444396</v>
      </c>
      <c r="F8533" s="1" t="s">
        <v>13788</v>
      </c>
    </row>
    <row r="8534" spans="2:6">
      <c r="B8534" s="1" t="s">
        <v>18316</v>
      </c>
      <c r="C8534" s="1">
        <v>1</v>
      </c>
      <c r="D8534" s="1" t="s">
        <v>3078</v>
      </c>
      <c r="E8534" s="17">
        <v>0.898206018518519</v>
      </c>
      <c r="F8534" s="1" t="s">
        <v>13788</v>
      </c>
    </row>
    <row r="8535" spans="2:6">
      <c r="B8535" s="1" t="s">
        <v>18333</v>
      </c>
      <c r="C8535" s="1">
        <v>1</v>
      </c>
      <c r="D8535" s="1" t="s">
        <v>13760</v>
      </c>
      <c r="E8535" s="17">
        <v>0.89825231481481504</v>
      </c>
      <c r="F8535" s="1" t="s">
        <v>13788</v>
      </c>
    </row>
    <row r="8536" spans="2:6">
      <c r="B8536" s="1" t="s">
        <v>18330</v>
      </c>
      <c r="C8536" s="1">
        <v>1</v>
      </c>
      <c r="D8536" s="1" t="s">
        <v>3077</v>
      </c>
      <c r="E8536" s="17">
        <v>0.89827546296296301</v>
      </c>
      <c r="F8536" s="1" t="s">
        <v>13788</v>
      </c>
    </row>
    <row r="8537" spans="2:6">
      <c r="B8537" s="1" t="s">
        <v>18334</v>
      </c>
      <c r="C8537" s="1">
        <v>1</v>
      </c>
      <c r="D8537" s="1" t="s">
        <v>13753</v>
      </c>
      <c r="E8537" s="17">
        <v>0.89833333333333298</v>
      </c>
      <c r="F8537" s="1" t="s">
        <v>13788</v>
      </c>
    </row>
    <row r="8538" spans="2:6">
      <c r="B8538" s="1" t="s">
        <v>17714</v>
      </c>
      <c r="C8538" s="1">
        <v>1</v>
      </c>
      <c r="D8538" s="1" t="s">
        <v>3095</v>
      </c>
      <c r="E8538" s="17">
        <v>0.89835648148148195</v>
      </c>
      <c r="F8538" s="1" t="s">
        <v>13788</v>
      </c>
    </row>
    <row r="8539" spans="2:6">
      <c r="B8539" s="1" t="s">
        <v>18335</v>
      </c>
      <c r="C8539" s="1">
        <v>1</v>
      </c>
      <c r="D8539" s="1" t="s">
        <v>13753</v>
      </c>
      <c r="E8539" s="17">
        <v>0.89836805555555599</v>
      </c>
      <c r="F8539" s="1" t="s">
        <v>13788</v>
      </c>
    </row>
    <row r="8540" spans="2:6">
      <c r="B8540" s="1" t="s">
        <v>16300</v>
      </c>
      <c r="C8540" s="1">
        <v>1</v>
      </c>
      <c r="D8540" s="1" t="s">
        <v>13746</v>
      </c>
      <c r="E8540" s="17">
        <v>0.8984375</v>
      </c>
      <c r="F8540" s="1" t="s">
        <v>13788</v>
      </c>
    </row>
    <row r="8541" spans="2:6">
      <c r="B8541" s="1" t="s">
        <v>18336</v>
      </c>
      <c r="C8541" s="1">
        <v>1</v>
      </c>
      <c r="D8541" s="1" t="s">
        <v>13753</v>
      </c>
      <c r="E8541" s="17">
        <v>0.89846064814814797</v>
      </c>
      <c r="F8541" s="1" t="s">
        <v>13788</v>
      </c>
    </row>
    <row r="8542" spans="2:6">
      <c r="B8542" s="1" t="s">
        <v>18337</v>
      </c>
      <c r="C8542" s="1">
        <v>1</v>
      </c>
      <c r="D8542" s="1" t="s">
        <v>13753</v>
      </c>
      <c r="E8542" s="17">
        <v>0.89854166666666702</v>
      </c>
      <c r="F8542" s="1" t="s">
        <v>13788</v>
      </c>
    </row>
    <row r="8543" spans="2:6">
      <c r="B8543" s="1" t="s">
        <v>17036</v>
      </c>
      <c r="C8543" s="1">
        <v>1</v>
      </c>
      <c r="D8543" s="1" t="s">
        <v>13762</v>
      </c>
      <c r="E8543" s="17">
        <v>0.89854166666666702</v>
      </c>
      <c r="F8543" s="1" t="s">
        <v>13788</v>
      </c>
    </row>
    <row r="8544" spans="2:6">
      <c r="B8544" s="1" t="s">
        <v>18338</v>
      </c>
      <c r="C8544" s="1">
        <v>1</v>
      </c>
      <c r="D8544" s="1" t="s">
        <v>13753</v>
      </c>
      <c r="E8544" s="17">
        <v>0.89856481481481498</v>
      </c>
      <c r="F8544" s="1" t="s">
        <v>13788</v>
      </c>
    </row>
    <row r="8545" spans="2:6">
      <c r="B8545" s="1" t="s">
        <v>18339</v>
      </c>
      <c r="C8545" s="1">
        <v>1</v>
      </c>
      <c r="D8545" s="1" t="s">
        <v>13753</v>
      </c>
      <c r="E8545" s="17">
        <v>0.89859953703703699</v>
      </c>
      <c r="F8545" s="1" t="s">
        <v>13788</v>
      </c>
    </row>
    <row r="8546" spans="2:6">
      <c r="B8546" s="1" t="s">
        <v>18336</v>
      </c>
      <c r="C8546" s="1">
        <v>1</v>
      </c>
      <c r="D8546" s="1" t="s">
        <v>13746</v>
      </c>
      <c r="E8546" s="17">
        <v>0.89865740740740696</v>
      </c>
      <c r="F8546" s="1" t="s">
        <v>13788</v>
      </c>
    </row>
    <row r="8547" spans="2:6">
      <c r="B8547" s="1" t="s">
        <v>15829</v>
      </c>
      <c r="C8547" s="1">
        <v>2</v>
      </c>
      <c r="D8547" s="1" t="s">
        <v>3078</v>
      </c>
      <c r="E8547" s="17">
        <v>0.89868055555555604</v>
      </c>
      <c r="F8547" s="1" t="s">
        <v>13788</v>
      </c>
    </row>
    <row r="8548" spans="2:6">
      <c r="B8548" s="1" t="s">
        <v>18329</v>
      </c>
      <c r="C8548" s="1">
        <v>1</v>
      </c>
      <c r="D8548" s="1" t="s">
        <v>3078</v>
      </c>
      <c r="E8548" s="17">
        <v>0.89876157407407398</v>
      </c>
      <c r="F8548" s="1" t="s">
        <v>13788</v>
      </c>
    </row>
    <row r="8549" spans="2:6">
      <c r="B8549" s="1" t="s">
        <v>17055</v>
      </c>
      <c r="C8549" s="1">
        <v>1</v>
      </c>
      <c r="D8549" s="1" t="s">
        <v>3077</v>
      </c>
      <c r="E8549" s="17">
        <v>0.89880787037037002</v>
      </c>
      <c r="F8549" s="1" t="s">
        <v>13788</v>
      </c>
    </row>
    <row r="8550" spans="2:6">
      <c r="B8550" s="1" t="s">
        <v>18134</v>
      </c>
      <c r="C8550" s="1">
        <v>1</v>
      </c>
      <c r="D8550" s="1" t="s">
        <v>13746</v>
      </c>
      <c r="E8550" s="17">
        <v>0.89884259259259303</v>
      </c>
      <c r="F8550" s="1" t="s">
        <v>13788</v>
      </c>
    </row>
    <row r="8551" spans="2:6">
      <c r="B8551" s="1" t="s">
        <v>18331</v>
      </c>
      <c r="C8551" s="1">
        <v>1</v>
      </c>
      <c r="D8551" s="1" t="s">
        <v>3078</v>
      </c>
      <c r="E8551" s="17">
        <v>0.89894675925925904</v>
      </c>
      <c r="F8551" s="1" t="s">
        <v>13788</v>
      </c>
    </row>
    <row r="8552" spans="2:6">
      <c r="B8552" s="1" t="s">
        <v>18333</v>
      </c>
      <c r="C8552" s="1">
        <v>1</v>
      </c>
      <c r="D8552" s="1" t="s">
        <v>3095</v>
      </c>
      <c r="E8552" s="17">
        <v>0.89895833333333297</v>
      </c>
      <c r="F8552" s="1" t="s">
        <v>13788</v>
      </c>
    </row>
    <row r="8553" spans="2:6">
      <c r="B8553" s="1" t="s">
        <v>18340</v>
      </c>
      <c r="C8553" s="1">
        <v>1</v>
      </c>
      <c r="D8553" s="1" t="s">
        <v>3076</v>
      </c>
      <c r="E8553" s="17">
        <v>0.89898148148148105</v>
      </c>
      <c r="F8553" s="1" t="s">
        <v>13788</v>
      </c>
    </row>
    <row r="8554" spans="2:6">
      <c r="B8554" s="1" t="s">
        <v>18341</v>
      </c>
      <c r="C8554" s="1">
        <v>1</v>
      </c>
      <c r="D8554" s="1" t="s">
        <v>13687</v>
      </c>
      <c r="E8554" s="17">
        <v>0.89903935185185202</v>
      </c>
      <c r="F8554" s="1" t="s">
        <v>13788</v>
      </c>
    </row>
    <row r="8555" spans="2:6">
      <c r="B8555" s="1" t="s">
        <v>18320</v>
      </c>
      <c r="C8555" s="1">
        <v>1</v>
      </c>
      <c r="D8555" s="1" t="s">
        <v>3078</v>
      </c>
      <c r="E8555" s="17">
        <v>0.89909722222222199</v>
      </c>
      <c r="F8555" s="1" t="s">
        <v>13788</v>
      </c>
    </row>
    <row r="8556" spans="2:6">
      <c r="B8556" s="1" t="s">
        <v>18341</v>
      </c>
      <c r="C8556" s="1">
        <v>1</v>
      </c>
      <c r="D8556" s="1" t="s">
        <v>3078</v>
      </c>
      <c r="E8556" s="17">
        <v>0.89918981481481497</v>
      </c>
      <c r="F8556" s="1" t="s">
        <v>13788</v>
      </c>
    </row>
    <row r="8557" spans="2:6">
      <c r="B8557" s="1" t="s">
        <v>18334</v>
      </c>
      <c r="C8557" s="1">
        <v>3</v>
      </c>
      <c r="D8557" s="1" t="s">
        <v>13746</v>
      </c>
      <c r="E8557" s="17">
        <v>0.89921296296296305</v>
      </c>
      <c r="F8557" s="1" t="s">
        <v>13788</v>
      </c>
    </row>
    <row r="8558" spans="2:6">
      <c r="B8558" s="1" t="s">
        <v>18337</v>
      </c>
      <c r="C8558" s="1">
        <v>1</v>
      </c>
      <c r="D8558" s="1" t="s">
        <v>3078</v>
      </c>
      <c r="E8558" s="17">
        <v>0.89922453703703698</v>
      </c>
      <c r="F8558" s="1" t="s">
        <v>13788</v>
      </c>
    </row>
    <row r="8559" spans="2:6">
      <c r="B8559" s="1" t="s">
        <v>18248</v>
      </c>
      <c r="C8559" s="1">
        <v>1</v>
      </c>
      <c r="D8559" s="1" t="s">
        <v>3077</v>
      </c>
      <c r="E8559" s="17">
        <v>0.89923611111111101</v>
      </c>
      <c r="F8559" s="1" t="s">
        <v>13788</v>
      </c>
    </row>
    <row r="8560" spans="2:6">
      <c r="B8560" s="1" t="s">
        <v>18342</v>
      </c>
      <c r="C8560" s="1">
        <v>1</v>
      </c>
      <c r="D8560" s="1" t="s">
        <v>13753</v>
      </c>
      <c r="E8560" s="17">
        <v>0.89943287037037001</v>
      </c>
      <c r="F8560" s="1" t="s">
        <v>13788</v>
      </c>
    </row>
    <row r="8561" spans="2:6">
      <c r="B8561" s="1" t="s">
        <v>16978</v>
      </c>
      <c r="C8561" s="1">
        <v>1</v>
      </c>
      <c r="D8561" s="1" t="s">
        <v>3095</v>
      </c>
      <c r="E8561" s="17">
        <v>0.89944444444444405</v>
      </c>
      <c r="F8561" s="1" t="s">
        <v>13788</v>
      </c>
    </row>
    <row r="8562" spans="2:6">
      <c r="B8562" s="1" t="s">
        <v>18343</v>
      </c>
      <c r="C8562" s="1">
        <v>1</v>
      </c>
      <c r="D8562" s="1" t="s">
        <v>13687</v>
      </c>
      <c r="E8562" s="17">
        <v>0.89947916666666705</v>
      </c>
      <c r="F8562" s="1" t="s">
        <v>13788</v>
      </c>
    </row>
    <row r="8563" spans="2:6">
      <c r="B8563" s="1" t="s">
        <v>18344</v>
      </c>
      <c r="C8563" s="1">
        <v>4</v>
      </c>
      <c r="D8563" s="1" t="s">
        <v>13760</v>
      </c>
      <c r="E8563" s="17">
        <v>0.89949074074074098</v>
      </c>
      <c r="F8563" s="1" t="s">
        <v>13788</v>
      </c>
    </row>
    <row r="8564" spans="2:6">
      <c r="B8564" s="1" t="s">
        <v>18345</v>
      </c>
      <c r="C8564" s="1">
        <v>1</v>
      </c>
      <c r="D8564" s="1" t="s">
        <v>13753</v>
      </c>
      <c r="E8564" s="17">
        <v>0.89957175925925903</v>
      </c>
      <c r="F8564" s="1" t="s">
        <v>13788</v>
      </c>
    </row>
    <row r="8565" spans="2:6">
      <c r="B8565" s="1" t="s">
        <v>16285</v>
      </c>
      <c r="C8565" s="1">
        <v>1</v>
      </c>
      <c r="D8565" s="1" t="s">
        <v>3077</v>
      </c>
      <c r="E8565" s="17">
        <v>0.89968749999999997</v>
      </c>
      <c r="F8565" s="1" t="s">
        <v>13788</v>
      </c>
    </row>
    <row r="8566" spans="2:6">
      <c r="B8566" s="1" t="s">
        <v>18346</v>
      </c>
      <c r="C8566" s="1">
        <v>1</v>
      </c>
      <c r="D8566" s="1" t="s">
        <v>13760</v>
      </c>
      <c r="E8566" s="17">
        <v>0.89971064814814805</v>
      </c>
      <c r="F8566" s="1" t="s">
        <v>13788</v>
      </c>
    </row>
    <row r="8567" spans="2:6">
      <c r="B8567" s="1" t="s">
        <v>18290</v>
      </c>
      <c r="C8567" s="1">
        <v>1</v>
      </c>
      <c r="D8567" s="1" t="s">
        <v>3078</v>
      </c>
      <c r="E8567" s="17">
        <v>0.89972222222222198</v>
      </c>
      <c r="F8567" s="1" t="s">
        <v>13788</v>
      </c>
    </row>
    <row r="8568" spans="2:6">
      <c r="B8568" s="1" t="s">
        <v>18347</v>
      </c>
      <c r="C8568" s="1">
        <v>5</v>
      </c>
      <c r="D8568" s="1" t="s">
        <v>13760</v>
      </c>
      <c r="E8568" s="17">
        <v>0.89981481481481496</v>
      </c>
      <c r="F8568" s="1" t="s">
        <v>13788</v>
      </c>
    </row>
    <row r="8569" spans="2:6">
      <c r="B8569" s="1" t="s">
        <v>17977</v>
      </c>
      <c r="C8569" s="1">
        <v>1</v>
      </c>
      <c r="D8569" s="1" t="s">
        <v>3095</v>
      </c>
      <c r="E8569" s="17">
        <v>0.89989583333333301</v>
      </c>
      <c r="F8569" s="1" t="s">
        <v>13788</v>
      </c>
    </row>
    <row r="8570" spans="2:6">
      <c r="B8570" s="1" t="s">
        <v>18348</v>
      </c>
      <c r="C8570" s="1">
        <v>1</v>
      </c>
      <c r="D8570" s="1" t="s">
        <v>13753</v>
      </c>
      <c r="E8570" s="17">
        <v>0.89994212962963005</v>
      </c>
      <c r="F8570" s="1" t="s">
        <v>13788</v>
      </c>
    </row>
    <row r="8571" spans="2:6">
      <c r="B8571" s="1" t="s">
        <v>18340</v>
      </c>
      <c r="C8571" s="1">
        <v>1</v>
      </c>
      <c r="D8571" s="1" t="s">
        <v>13762</v>
      </c>
      <c r="E8571" s="17">
        <v>0.89994212962963005</v>
      </c>
      <c r="F8571" s="1" t="s">
        <v>13788</v>
      </c>
    </row>
    <row r="8572" spans="2:6">
      <c r="B8572" s="1" t="s">
        <v>18342</v>
      </c>
      <c r="C8572" s="1">
        <v>1</v>
      </c>
      <c r="D8572" s="1" t="s">
        <v>3078</v>
      </c>
      <c r="E8572" s="17">
        <v>0.89998842592592598</v>
      </c>
      <c r="F8572" s="1" t="s">
        <v>13788</v>
      </c>
    </row>
    <row r="8573" spans="2:6">
      <c r="B8573" s="1" t="s">
        <v>18349</v>
      </c>
      <c r="C8573" s="1">
        <v>1</v>
      </c>
      <c r="D8573" s="1" t="s">
        <v>3076</v>
      </c>
      <c r="E8573" s="17">
        <v>0.90006944444444403</v>
      </c>
      <c r="F8573" s="1" t="s">
        <v>13788</v>
      </c>
    </row>
    <row r="8574" spans="2:6">
      <c r="B8574" s="1" t="s">
        <v>18346</v>
      </c>
      <c r="C8574" s="1">
        <v>1</v>
      </c>
      <c r="D8574" s="1" t="s">
        <v>3077</v>
      </c>
      <c r="E8574" s="17">
        <v>0.90008101851851896</v>
      </c>
      <c r="F8574" s="1" t="s">
        <v>13788</v>
      </c>
    </row>
    <row r="8575" spans="2:6">
      <c r="B8575" s="1" t="s">
        <v>18350</v>
      </c>
      <c r="C8575" s="1">
        <v>1</v>
      </c>
      <c r="D8575" s="1" t="s">
        <v>13753</v>
      </c>
      <c r="E8575" s="17">
        <v>0.90030092592592603</v>
      </c>
      <c r="F8575" s="1" t="s">
        <v>13788</v>
      </c>
    </row>
    <row r="8576" spans="2:6">
      <c r="B8576" s="1" t="s">
        <v>18351</v>
      </c>
      <c r="C8576" s="1">
        <v>1</v>
      </c>
      <c r="D8576" s="1" t="s">
        <v>13753</v>
      </c>
      <c r="E8576" s="17">
        <v>0.90038194444444397</v>
      </c>
      <c r="F8576" s="1" t="s">
        <v>13788</v>
      </c>
    </row>
    <row r="8577" spans="2:6">
      <c r="B8577" s="1" t="s">
        <v>18339</v>
      </c>
      <c r="C8577" s="1">
        <v>1</v>
      </c>
      <c r="D8577" s="1" t="s">
        <v>13746</v>
      </c>
      <c r="E8577" s="17">
        <v>0.90038194444444397</v>
      </c>
      <c r="F8577" s="1" t="s">
        <v>13788</v>
      </c>
    </row>
    <row r="8578" spans="2:6">
      <c r="B8578" s="1" t="s">
        <v>18352</v>
      </c>
      <c r="C8578" s="1">
        <v>1</v>
      </c>
      <c r="D8578" s="1" t="s">
        <v>13753</v>
      </c>
      <c r="E8578" s="17">
        <v>0.90042824074074101</v>
      </c>
      <c r="F8578" s="1" t="s">
        <v>13788</v>
      </c>
    </row>
    <row r="8579" spans="2:6">
      <c r="B8579" s="1" t="s">
        <v>18353</v>
      </c>
      <c r="C8579" s="1">
        <v>1</v>
      </c>
      <c r="D8579" s="1" t="s">
        <v>13760</v>
      </c>
      <c r="E8579" s="17">
        <v>0.90043981481481505</v>
      </c>
      <c r="F8579" s="1" t="s">
        <v>13788</v>
      </c>
    </row>
    <row r="8580" spans="2:6">
      <c r="B8580" s="1" t="s">
        <v>18354</v>
      </c>
      <c r="C8580" s="1">
        <v>1</v>
      </c>
      <c r="D8580" s="1" t="s">
        <v>3076</v>
      </c>
      <c r="E8580" s="17">
        <v>0.90046296296296302</v>
      </c>
      <c r="F8580" s="1" t="s">
        <v>13788</v>
      </c>
    </row>
    <row r="8581" spans="2:6">
      <c r="B8581" s="1" t="s">
        <v>18355</v>
      </c>
      <c r="C8581" s="1">
        <v>1</v>
      </c>
      <c r="D8581" s="1" t="s">
        <v>13687</v>
      </c>
      <c r="E8581" s="17">
        <v>0.90048611111111099</v>
      </c>
      <c r="F8581" s="1" t="s">
        <v>13788</v>
      </c>
    </row>
    <row r="8582" spans="2:6">
      <c r="B8582" s="1" t="s">
        <v>18356</v>
      </c>
      <c r="C8582" s="1">
        <v>1</v>
      </c>
      <c r="D8582" s="1" t="s">
        <v>13760</v>
      </c>
      <c r="E8582" s="17">
        <v>0.90050925925925895</v>
      </c>
      <c r="F8582" s="1" t="s">
        <v>13788</v>
      </c>
    </row>
    <row r="8583" spans="2:6">
      <c r="B8583" s="1" t="s">
        <v>18357</v>
      </c>
      <c r="C8583" s="1">
        <v>5</v>
      </c>
      <c r="D8583" s="1" t="s">
        <v>13753</v>
      </c>
      <c r="E8583" s="17">
        <v>0.900555555555556</v>
      </c>
      <c r="F8583" s="1" t="s">
        <v>13788</v>
      </c>
    </row>
    <row r="8584" spans="2:6">
      <c r="B8584" s="1" t="s">
        <v>18338</v>
      </c>
      <c r="C8584" s="1">
        <v>1</v>
      </c>
      <c r="D8584" s="1" t="s">
        <v>13762</v>
      </c>
      <c r="E8584" s="17">
        <v>0.90057870370370396</v>
      </c>
      <c r="F8584" s="1" t="s">
        <v>13788</v>
      </c>
    </row>
    <row r="8585" spans="2:6">
      <c r="B8585" s="1" t="s">
        <v>18326</v>
      </c>
      <c r="C8585" s="1">
        <v>1</v>
      </c>
      <c r="D8585" s="1" t="s">
        <v>3095</v>
      </c>
      <c r="E8585" s="17">
        <v>0.90069444444444402</v>
      </c>
      <c r="F8585" s="1" t="s">
        <v>13788</v>
      </c>
    </row>
    <row r="8586" spans="2:6">
      <c r="B8586" s="1" t="s">
        <v>18358</v>
      </c>
      <c r="C8586" s="1">
        <v>1</v>
      </c>
      <c r="D8586" s="1" t="s">
        <v>13687</v>
      </c>
      <c r="E8586" s="17">
        <v>0.900821759259259</v>
      </c>
      <c r="F8586" s="1" t="s">
        <v>13788</v>
      </c>
    </row>
    <row r="8587" spans="2:6">
      <c r="B8587" s="1" t="s">
        <v>18359</v>
      </c>
      <c r="C8587" s="1">
        <v>1</v>
      </c>
      <c r="D8587" s="1" t="s">
        <v>3076</v>
      </c>
      <c r="E8587" s="17">
        <v>0.90084490740740697</v>
      </c>
      <c r="F8587" s="1" t="s">
        <v>13788</v>
      </c>
    </row>
    <row r="8588" spans="2:6">
      <c r="B8588" s="1" t="s">
        <v>18348</v>
      </c>
      <c r="C8588" s="1">
        <v>1</v>
      </c>
      <c r="D8588" s="1" t="s">
        <v>3078</v>
      </c>
      <c r="E8588" s="17">
        <v>0.90086805555555605</v>
      </c>
      <c r="F8588" s="1" t="s">
        <v>13788</v>
      </c>
    </row>
    <row r="8589" spans="2:6">
      <c r="B8589" s="1" t="s">
        <v>18360</v>
      </c>
      <c r="C8589" s="1">
        <v>1</v>
      </c>
      <c r="D8589" s="1" t="s">
        <v>13687</v>
      </c>
      <c r="E8589" s="17">
        <v>0.90093749999999995</v>
      </c>
      <c r="F8589" s="1" t="s">
        <v>13788</v>
      </c>
    </row>
    <row r="8590" spans="2:6">
      <c r="B8590" s="1" t="s">
        <v>17420</v>
      </c>
      <c r="C8590" s="1">
        <v>1</v>
      </c>
      <c r="D8590" s="1" t="s">
        <v>3078</v>
      </c>
      <c r="E8590" s="17">
        <v>0.901018518518519</v>
      </c>
      <c r="F8590" s="1" t="s">
        <v>13788</v>
      </c>
    </row>
    <row r="8591" spans="2:6">
      <c r="B8591" s="1" t="s">
        <v>18361</v>
      </c>
      <c r="C8591" s="1">
        <v>1</v>
      </c>
      <c r="D8591" s="1" t="s">
        <v>13753</v>
      </c>
      <c r="E8591" s="17">
        <v>0.90111111111111097</v>
      </c>
      <c r="F8591" s="1" t="s">
        <v>13788</v>
      </c>
    </row>
    <row r="8592" spans="2:6">
      <c r="B8592" s="1" t="s">
        <v>18349</v>
      </c>
      <c r="C8592" s="1">
        <v>1</v>
      </c>
      <c r="D8592" s="1" t="s">
        <v>3095</v>
      </c>
      <c r="E8592" s="17">
        <v>0.90112268518518501</v>
      </c>
      <c r="F8592" s="1" t="s">
        <v>13788</v>
      </c>
    </row>
    <row r="8593" spans="2:6">
      <c r="B8593" s="1" t="s">
        <v>18357</v>
      </c>
      <c r="C8593" s="1">
        <v>5</v>
      </c>
      <c r="D8593" s="1" t="s">
        <v>3078</v>
      </c>
      <c r="E8593" s="17">
        <v>0.90112268518518501</v>
      </c>
      <c r="F8593" s="1" t="s">
        <v>13788</v>
      </c>
    </row>
    <row r="8594" spans="2:6">
      <c r="B8594" s="1" t="s">
        <v>18362</v>
      </c>
      <c r="C8594" s="1">
        <v>1</v>
      </c>
      <c r="D8594" s="1" t="s">
        <v>13753</v>
      </c>
      <c r="E8594" s="17">
        <v>0.901284722222222</v>
      </c>
      <c r="F8594" s="1" t="s">
        <v>13788</v>
      </c>
    </row>
    <row r="8595" spans="2:6">
      <c r="B8595" s="1" t="s">
        <v>18332</v>
      </c>
      <c r="C8595" s="1">
        <v>1</v>
      </c>
      <c r="D8595" s="1" t="s">
        <v>3078</v>
      </c>
      <c r="E8595" s="17">
        <v>0.90129629629629604</v>
      </c>
      <c r="F8595" s="1" t="s">
        <v>13788</v>
      </c>
    </row>
    <row r="8596" spans="2:6">
      <c r="B8596" s="1" t="s">
        <v>18363</v>
      </c>
      <c r="C8596" s="1">
        <v>1</v>
      </c>
      <c r="D8596" s="1" t="s">
        <v>13753</v>
      </c>
      <c r="E8596" s="17">
        <v>0.90135416666666701</v>
      </c>
      <c r="F8596" s="1" t="s">
        <v>13788</v>
      </c>
    </row>
    <row r="8597" spans="2:6">
      <c r="B8597" s="1" t="s">
        <v>18364</v>
      </c>
      <c r="C8597" s="1">
        <v>1</v>
      </c>
      <c r="D8597" s="1" t="s">
        <v>13753</v>
      </c>
      <c r="E8597" s="17">
        <v>0.90138888888888902</v>
      </c>
      <c r="F8597" s="1" t="s">
        <v>13788</v>
      </c>
    </row>
    <row r="8598" spans="2:6">
      <c r="B8598" s="1" t="s">
        <v>18100</v>
      </c>
      <c r="C8598" s="1">
        <v>1</v>
      </c>
      <c r="D8598" s="1" t="s">
        <v>3095</v>
      </c>
      <c r="E8598" s="17">
        <v>0.90145833333333303</v>
      </c>
      <c r="F8598" s="1" t="s">
        <v>13788</v>
      </c>
    </row>
    <row r="8599" spans="2:6">
      <c r="B8599" s="1" t="s">
        <v>18350</v>
      </c>
      <c r="C8599" s="1">
        <v>1</v>
      </c>
      <c r="D8599" s="1" t="s">
        <v>3077</v>
      </c>
      <c r="E8599" s="17">
        <v>0.90155092592592601</v>
      </c>
      <c r="F8599" s="1" t="s">
        <v>13788</v>
      </c>
    </row>
    <row r="8600" spans="2:6">
      <c r="B8600" s="1" t="s">
        <v>18353</v>
      </c>
      <c r="C8600" s="1">
        <v>1</v>
      </c>
      <c r="D8600" s="1" t="s">
        <v>13746</v>
      </c>
      <c r="E8600" s="17">
        <v>0.90162037037037002</v>
      </c>
      <c r="F8600" s="1" t="s">
        <v>13788</v>
      </c>
    </row>
    <row r="8601" spans="2:6">
      <c r="B8601" s="1" t="s">
        <v>18365</v>
      </c>
      <c r="C8601" s="1">
        <v>1</v>
      </c>
      <c r="D8601" s="1" t="s">
        <v>13687</v>
      </c>
      <c r="E8601" s="17">
        <v>0.90170138888888896</v>
      </c>
      <c r="F8601" s="1" t="s">
        <v>13788</v>
      </c>
    </row>
    <row r="8602" spans="2:6">
      <c r="B8602" s="1" t="s">
        <v>18366</v>
      </c>
      <c r="C8602" s="1">
        <v>1</v>
      </c>
      <c r="D8602" s="1" t="s">
        <v>13760</v>
      </c>
      <c r="E8602" s="17">
        <v>0.90180555555555597</v>
      </c>
      <c r="F8602" s="1" t="s">
        <v>13788</v>
      </c>
    </row>
    <row r="8603" spans="2:6">
      <c r="B8603" s="1" t="s">
        <v>18354</v>
      </c>
      <c r="C8603" s="1">
        <v>1</v>
      </c>
      <c r="D8603" s="1" t="s">
        <v>3078</v>
      </c>
      <c r="E8603" s="17">
        <v>0.90181712962963001</v>
      </c>
      <c r="F8603" s="1" t="s">
        <v>13788</v>
      </c>
    </row>
    <row r="8604" spans="2:6">
      <c r="B8604" s="1" t="s">
        <v>18361</v>
      </c>
      <c r="C8604" s="1">
        <v>1</v>
      </c>
      <c r="D8604" s="1" t="s">
        <v>3078</v>
      </c>
      <c r="E8604" s="17">
        <v>0.90185185185185202</v>
      </c>
      <c r="F8604" s="1" t="s">
        <v>13788</v>
      </c>
    </row>
    <row r="8605" spans="2:6">
      <c r="B8605" s="1" t="s">
        <v>18367</v>
      </c>
      <c r="C8605" s="1">
        <v>1</v>
      </c>
      <c r="D8605" s="1" t="s">
        <v>13687</v>
      </c>
      <c r="E8605" s="17">
        <v>0.90214120370370399</v>
      </c>
      <c r="F8605" s="1" t="s">
        <v>13788</v>
      </c>
    </row>
    <row r="8606" spans="2:6">
      <c r="B8606" s="1" t="s">
        <v>18365</v>
      </c>
      <c r="C8606" s="1">
        <v>1</v>
      </c>
      <c r="D8606" s="1" t="s">
        <v>3095</v>
      </c>
      <c r="E8606" s="17">
        <v>0.90217592592592599</v>
      </c>
      <c r="F8606" s="1" t="s">
        <v>13788</v>
      </c>
    </row>
    <row r="8607" spans="2:6">
      <c r="B8607" s="1" t="s">
        <v>18368</v>
      </c>
      <c r="C8607" s="1">
        <v>2</v>
      </c>
      <c r="D8607" s="1" t="s">
        <v>13760</v>
      </c>
      <c r="E8607" s="17">
        <v>0.90222222222222204</v>
      </c>
      <c r="F8607" s="1" t="s">
        <v>13788</v>
      </c>
    </row>
    <row r="8608" spans="2:6">
      <c r="B8608" s="1" t="s">
        <v>18369</v>
      </c>
      <c r="C8608" s="1">
        <v>1</v>
      </c>
      <c r="D8608" s="1" t="s">
        <v>13687</v>
      </c>
      <c r="E8608" s="17">
        <v>0.90222222222222204</v>
      </c>
      <c r="F8608" s="1" t="s">
        <v>13788</v>
      </c>
    </row>
    <row r="8609" spans="2:6">
      <c r="B8609" s="1" t="s">
        <v>18299</v>
      </c>
      <c r="C8609" s="1">
        <v>1</v>
      </c>
      <c r="D8609" s="1" t="s">
        <v>13746</v>
      </c>
      <c r="E8609" s="17">
        <v>0.90223379629629596</v>
      </c>
      <c r="F8609" s="1" t="s">
        <v>13788</v>
      </c>
    </row>
    <row r="8610" spans="2:6">
      <c r="B8610" s="1" t="s">
        <v>18370</v>
      </c>
      <c r="C8610" s="1">
        <v>1</v>
      </c>
      <c r="D8610" s="1" t="s">
        <v>3076</v>
      </c>
      <c r="E8610" s="17">
        <v>0.90224537037037</v>
      </c>
      <c r="F8610" s="1" t="s">
        <v>13788</v>
      </c>
    </row>
    <row r="8611" spans="2:6">
      <c r="B8611" s="1" t="s">
        <v>18356</v>
      </c>
      <c r="C8611" s="1">
        <v>1</v>
      </c>
      <c r="D8611" s="1" t="s">
        <v>3095</v>
      </c>
      <c r="E8611" s="17">
        <v>0.90224537037037</v>
      </c>
      <c r="F8611" s="1" t="s">
        <v>13788</v>
      </c>
    </row>
    <row r="8612" spans="2:6">
      <c r="B8612" s="1" t="s">
        <v>18358</v>
      </c>
      <c r="C8612" s="1">
        <v>1</v>
      </c>
      <c r="D8612" s="1" t="s">
        <v>3078</v>
      </c>
      <c r="E8612" s="17">
        <v>0.90228009259259301</v>
      </c>
      <c r="F8612" s="1" t="s">
        <v>13788</v>
      </c>
    </row>
    <row r="8613" spans="2:6">
      <c r="B8613" s="1" t="s">
        <v>18371</v>
      </c>
      <c r="C8613" s="1">
        <v>1</v>
      </c>
      <c r="D8613" s="1" t="s">
        <v>13687</v>
      </c>
      <c r="E8613" s="17">
        <v>0.90239583333333295</v>
      </c>
      <c r="F8613" s="1" t="s">
        <v>13788</v>
      </c>
    </row>
    <row r="8614" spans="2:6">
      <c r="B8614" s="1" t="s">
        <v>18366</v>
      </c>
      <c r="C8614" s="1">
        <v>1</v>
      </c>
      <c r="D8614" s="1" t="s">
        <v>3095</v>
      </c>
      <c r="E8614" s="17">
        <v>0.90240740740740699</v>
      </c>
      <c r="F8614" s="1" t="s">
        <v>13788</v>
      </c>
    </row>
    <row r="8615" spans="2:6">
      <c r="B8615" s="1" t="s">
        <v>18372</v>
      </c>
      <c r="C8615" s="1">
        <v>1</v>
      </c>
      <c r="D8615" s="1" t="s">
        <v>3076</v>
      </c>
      <c r="E8615" s="17">
        <v>0.90243055555555596</v>
      </c>
      <c r="F8615" s="1" t="s">
        <v>13788</v>
      </c>
    </row>
    <row r="8616" spans="2:6">
      <c r="B8616" s="1" t="s">
        <v>18364</v>
      </c>
      <c r="C8616" s="1">
        <v>1</v>
      </c>
      <c r="D8616" s="1" t="s">
        <v>3095</v>
      </c>
      <c r="E8616" s="17">
        <v>0.90244212962963</v>
      </c>
      <c r="F8616" s="1" t="s">
        <v>13788</v>
      </c>
    </row>
    <row r="8617" spans="2:6">
      <c r="B8617" s="1" t="s">
        <v>18373</v>
      </c>
      <c r="C8617" s="1">
        <v>1</v>
      </c>
      <c r="D8617" s="1" t="s">
        <v>13753</v>
      </c>
      <c r="E8617" s="17">
        <v>0.90245370370370404</v>
      </c>
      <c r="F8617" s="1" t="s">
        <v>13788</v>
      </c>
    </row>
    <row r="8618" spans="2:6">
      <c r="B8618" s="1" t="s">
        <v>18075</v>
      </c>
      <c r="C8618" s="1">
        <v>1</v>
      </c>
      <c r="D8618" s="1" t="s">
        <v>3078</v>
      </c>
      <c r="E8618" s="17">
        <v>0.90269675925925896</v>
      </c>
      <c r="F8618" s="1" t="s">
        <v>13788</v>
      </c>
    </row>
    <row r="8619" spans="2:6">
      <c r="B8619" s="1" t="s">
        <v>18374</v>
      </c>
      <c r="C8619" s="1">
        <v>1</v>
      </c>
      <c r="D8619" s="1" t="s">
        <v>13753</v>
      </c>
      <c r="E8619" s="17">
        <v>0.902708333333333</v>
      </c>
      <c r="F8619" s="1" t="s">
        <v>13788</v>
      </c>
    </row>
    <row r="8620" spans="2:6">
      <c r="B8620" s="1" t="s">
        <v>15256</v>
      </c>
      <c r="C8620" s="1">
        <v>1</v>
      </c>
      <c r="D8620" s="1" t="s">
        <v>13746</v>
      </c>
      <c r="E8620" s="17">
        <v>0.90271990740740704</v>
      </c>
      <c r="F8620" s="1" t="s">
        <v>13788</v>
      </c>
    </row>
    <row r="8621" spans="2:6">
      <c r="B8621" s="1" t="s">
        <v>18375</v>
      </c>
      <c r="C8621" s="1">
        <v>1</v>
      </c>
      <c r="D8621" s="1" t="s">
        <v>13753</v>
      </c>
      <c r="E8621" s="17">
        <v>0.90275462962963005</v>
      </c>
      <c r="F8621" s="1" t="s">
        <v>13788</v>
      </c>
    </row>
    <row r="8622" spans="2:6">
      <c r="B8622" s="1" t="s">
        <v>18376</v>
      </c>
      <c r="C8622" s="1">
        <v>1</v>
      </c>
      <c r="D8622" s="1" t="s">
        <v>13753</v>
      </c>
      <c r="E8622" s="17">
        <v>0.90280092592592598</v>
      </c>
      <c r="F8622" s="1" t="s">
        <v>13788</v>
      </c>
    </row>
    <row r="8623" spans="2:6">
      <c r="B8623" s="1" t="s">
        <v>18372</v>
      </c>
      <c r="C8623" s="1">
        <v>1</v>
      </c>
      <c r="D8623" s="1" t="s">
        <v>3095</v>
      </c>
      <c r="E8623" s="17">
        <v>0.90280092592592598</v>
      </c>
      <c r="F8623" s="1" t="s">
        <v>13788</v>
      </c>
    </row>
    <row r="8624" spans="2:6">
      <c r="B8624" s="1" t="s">
        <v>18377</v>
      </c>
      <c r="C8624" s="1">
        <v>2</v>
      </c>
      <c r="D8624" s="1" t="s">
        <v>13753</v>
      </c>
      <c r="E8624" s="17">
        <v>0.90285879629629595</v>
      </c>
      <c r="F8624" s="1" t="s">
        <v>13788</v>
      </c>
    </row>
    <row r="8625" spans="2:6">
      <c r="B8625" s="1" t="s">
        <v>18371</v>
      </c>
      <c r="C8625" s="1">
        <v>1</v>
      </c>
      <c r="D8625" s="1" t="s">
        <v>3095</v>
      </c>
      <c r="E8625" s="17">
        <v>0.90288194444444403</v>
      </c>
      <c r="F8625" s="1" t="s">
        <v>13788</v>
      </c>
    </row>
    <row r="8626" spans="2:6">
      <c r="B8626" s="1" t="s">
        <v>18378</v>
      </c>
      <c r="C8626" s="1">
        <v>1</v>
      </c>
      <c r="D8626" s="1" t="s">
        <v>13753</v>
      </c>
      <c r="E8626" s="17">
        <v>0.90290509259259299</v>
      </c>
      <c r="F8626" s="1" t="s">
        <v>13788</v>
      </c>
    </row>
    <row r="8627" spans="2:6">
      <c r="B8627" s="1" t="s">
        <v>18379</v>
      </c>
      <c r="C8627" s="1">
        <v>1</v>
      </c>
      <c r="D8627" s="1" t="s">
        <v>13753</v>
      </c>
      <c r="E8627" s="17">
        <v>0.90299768518518497</v>
      </c>
      <c r="F8627" s="1" t="s">
        <v>13788</v>
      </c>
    </row>
    <row r="8628" spans="2:6">
      <c r="B8628" s="1" t="s">
        <v>18380</v>
      </c>
      <c r="C8628" s="1">
        <v>1</v>
      </c>
      <c r="D8628" s="1" t="s">
        <v>3076</v>
      </c>
      <c r="E8628" s="17">
        <v>0.90309027777777795</v>
      </c>
      <c r="F8628" s="1" t="s">
        <v>13788</v>
      </c>
    </row>
    <row r="8629" spans="2:6">
      <c r="B8629" s="1" t="s">
        <v>18381</v>
      </c>
      <c r="C8629" s="1">
        <v>1</v>
      </c>
      <c r="D8629" s="1" t="s">
        <v>13753</v>
      </c>
      <c r="E8629" s="17">
        <v>0.90309027777777795</v>
      </c>
      <c r="F8629" s="1" t="s">
        <v>13788</v>
      </c>
    </row>
    <row r="8630" spans="2:6">
      <c r="B8630" s="1" t="s">
        <v>18367</v>
      </c>
      <c r="C8630" s="1">
        <v>1</v>
      </c>
      <c r="D8630" s="1" t="s">
        <v>3095</v>
      </c>
      <c r="E8630" s="17">
        <v>0.90322916666666697</v>
      </c>
      <c r="F8630" s="1" t="s">
        <v>13788</v>
      </c>
    </row>
    <row r="8631" spans="2:6">
      <c r="B8631" s="1" t="s">
        <v>18382</v>
      </c>
      <c r="C8631" s="1">
        <v>1</v>
      </c>
      <c r="D8631" s="1" t="s">
        <v>13760</v>
      </c>
      <c r="E8631" s="17">
        <v>0.90361111111111103</v>
      </c>
      <c r="F8631" s="1" t="s">
        <v>13788</v>
      </c>
    </row>
    <row r="8632" spans="2:6">
      <c r="B8632" s="1" t="s">
        <v>18383</v>
      </c>
      <c r="C8632" s="1">
        <v>1</v>
      </c>
      <c r="D8632" s="1" t="s">
        <v>3076</v>
      </c>
      <c r="E8632" s="17">
        <v>0.90364583333333304</v>
      </c>
      <c r="F8632" s="1" t="s">
        <v>13788</v>
      </c>
    </row>
    <row r="8633" spans="2:6">
      <c r="B8633" s="1" t="s">
        <v>18343</v>
      </c>
      <c r="C8633" s="1">
        <v>1</v>
      </c>
      <c r="D8633" s="1" t="s">
        <v>3095</v>
      </c>
      <c r="E8633" s="17">
        <v>0.90364583333333304</v>
      </c>
      <c r="F8633" s="1" t="s">
        <v>13788</v>
      </c>
    </row>
    <row r="8634" spans="2:6">
      <c r="B8634" s="1" t="s">
        <v>16698</v>
      </c>
      <c r="C8634" s="1">
        <v>1</v>
      </c>
      <c r="D8634" s="1" t="s">
        <v>3078</v>
      </c>
      <c r="E8634" s="17">
        <v>0.903668981481481</v>
      </c>
      <c r="F8634" s="1" t="s">
        <v>13788</v>
      </c>
    </row>
    <row r="8635" spans="2:6">
      <c r="B8635" s="1" t="s">
        <v>18384</v>
      </c>
      <c r="C8635" s="1">
        <v>1</v>
      </c>
      <c r="D8635" s="1" t="s">
        <v>13753</v>
      </c>
      <c r="E8635" s="17">
        <v>0.90370370370370401</v>
      </c>
      <c r="F8635" s="1" t="s">
        <v>13788</v>
      </c>
    </row>
    <row r="8636" spans="2:6">
      <c r="B8636" s="1" t="s">
        <v>18376</v>
      </c>
      <c r="C8636" s="1">
        <v>1</v>
      </c>
      <c r="D8636" s="1" t="s">
        <v>3078</v>
      </c>
      <c r="E8636" s="17">
        <v>0.90370370370370401</v>
      </c>
      <c r="F8636" s="1" t="s">
        <v>13788</v>
      </c>
    </row>
    <row r="8637" spans="2:6">
      <c r="B8637" s="1" t="s">
        <v>17181</v>
      </c>
      <c r="C8637" s="1">
        <v>1</v>
      </c>
      <c r="D8637" s="1" t="s">
        <v>3077</v>
      </c>
      <c r="E8637" s="17">
        <v>0.90378472222222195</v>
      </c>
      <c r="F8637" s="1" t="s">
        <v>13788</v>
      </c>
    </row>
    <row r="8638" spans="2:6">
      <c r="B8638" s="1" t="s">
        <v>18385</v>
      </c>
      <c r="C8638" s="1">
        <v>1</v>
      </c>
      <c r="D8638" s="1" t="s">
        <v>3076</v>
      </c>
      <c r="E8638" s="17">
        <v>0.90385416666666696</v>
      </c>
      <c r="F8638" s="1" t="s">
        <v>13788</v>
      </c>
    </row>
    <row r="8639" spans="2:6">
      <c r="B8639" s="1" t="s">
        <v>17939</v>
      </c>
      <c r="C8639" s="1">
        <v>1</v>
      </c>
      <c r="D8639" s="1" t="s">
        <v>3095</v>
      </c>
      <c r="E8639" s="17">
        <v>0.903865740740741</v>
      </c>
      <c r="F8639" s="1" t="s">
        <v>13788</v>
      </c>
    </row>
    <row r="8640" spans="2:6">
      <c r="B8640" s="1" t="s">
        <v>18386</v>
      </c>
      <c r="C8640" s="1">
        <v>1</v>
      </c>
      <c r="D8640" s="1" t="s">
        <v>13753</v>
      </c>
      <c r="E8640" s="17">
        <v>0.90412037037036996</v>
      </c>
      <c r="F8640" s="1" t="s">
        <v>13788</v>
      </c>
    </row>
    <row r="8641" spans="2:6">
      <c r="B8641" s="1" t="s">
        <v>18382</v>
      </c>
      <c r="C8641" s="1">
        <v>1</v>
      </c>
      <c r="D8641" s="1" t="s">
        <v>3095</v>
      </c>
      <c r="E8641" s="17">
        <v>0.90414351851851804</v>
      </c>
      <c r="F8641" s="1" t="s">
        <v>13788</v>
      </c>
    </row>
    <row r="8642" spans="2:6">
      <c r="B8642" s="1" t="s">
        <v>18387</v>
      </c>
      <c r="C8642" s="1">
        <v>1</v>
      </c>
      <c r="D8642" s="1" t="s">
        <v>13753</v>
      </c>
      <c r="E8642" s="17">
        <v>0.90416666666666701</v>
      </c>
      <c r="F8642" s="1" t="s">
        <v>13788</v>
      </c>
    </row>
    <row r="8643" spans="2:6">
      <c r="B8643" s="1" t="s">
        <v>16102</v>
      </c>
      <c r="C8643" s="1">
        <v>1</v>
      </c>
      <c r="D8643" s="1" t="s">
        <v>3095</v>
      </c>
      <c r="E8643" s="17">
        <v>0.90431712962962996</v>
      </c>
      <c r="F8643" s="1" t="s">
        <v>13788</v>
      </c>
    </row>
    <row r="8644" spans="2:6">
      <c r="B8644" s="1" t="s">
        <v>18355</v>
      </c>
      <c r="C8644" s="1">
        <v>1</v>
      </c>
      <c r="D8644" s="1" t="s">
        <v>3078</v>
      </c>
      <c r="E8644" s="17">
        <v>0.90445601851851898</v>
      </c>
      <c r="F8644" s="1" t="s">
        <v>13788</v>
      </c>
    </row>
    <row r="8645" spans="2:6">
      <c r="B8645" s="1" t="s">
        <v>18379</v>
      </c>
      <c r="C8645" s="1">
        <v>1</v>
      </c>
      <c r="D8645" s="1" t="s">
        <v>3095</v>
      </c>
      <c r="E8645" s="17">
        <v>0.90445601851851898</v>
      </c>
      <c r="F8645" s="1" t="s">
        <v>13788</v>
      </c>
    </row>
    <row r="8646" spans="2:6">
      <c r="B8646" s="1" t="s">
        <v>18388</v>
      </c>
      <c r="C8646" s="1">
        <v>1</v>
      </c>
      <c r="D8646" s="1" t="s">
        <v>13687</v>
      </c>
      <c r="E8646" s="17">
        <v>0.90453703703703703</v>
      </c>
      <c r="F8646" s="1" t="s">
        <v>13788</v>
      </c>
    </row>
    <row r="8647" spans="2:6">
      <c r="B8647" s="1" t="s">
        <v>18374</v>
      </c>
      <c r="C8647" s="1">
        <v>1</v>
      </c>
      <c r="D8647" s="1" t="s">
        <v>3078</v>
      </c>
      <c r="E8647" s="17">
        <v>0.904594907407407</v>
      </c>
      <c r="F8647" s="1" t="s">
        <v>13788</v>
      </c>
    </row>
    <row r="8648" spans="2:6">
      <c r="B8648" s="1" t="s">
        <v>18389</v>
      </c>
      <c r="C8648" s="1">
        <v>1</v>
      </c>
      <c r="D8648" s="1" t="s">
        <v>13753</v>
      </c>
      <c r="E8648" s="17">
        <v>0.90461805555555597</v>
      </c>
      <c r="F8648" s="1" t="s">
        <v>13788</v>
      </c>
    </row>
    <row r="8649" spans="2:6">
      <c r="B8649" s="1" t="s">
        <v>18375</v>
      </c>
      <c r="C8649" s="1">
        <v>1</v>
      </c>
      <c r="D8649" s="1" t="s">
        <v>13746</v>
      </c>
      <c r="E8649" s="17">
        <v>0.90462962962963001</v>
      </c>
      <c r="F8649" s="1" t="s">
        <v>13788</v>
      </c>
    </row>
    <row r="8650" spans="2:6">
      <c r="B8650" s="1" t="s">
        <v>18384</v>
      </c>
      <c r="C8650" s="1">
        <v>1</v>
      </c>
      <c r="D8650" s="1" t="s">
        <v>3078</v>
      </c>
      <c r="E8650" s="17">
        <v>0.90465277777777797</v>
      </c>
      <c r="F8650" s="1" t="s">
        <v>13788</v>
      </c>
    </row>
    <row r="8651" spans="2:6">
      <c r="B8651" s="1" t="s">
        <v>18390</v>
      </c>
      <c r="C8651" s="1">
        <v>1</v>
      </c>
      <c r="D8651" s="1" t="s">
        <v>13753</v>
      </c>
      <c r="E8651" s="17">
        <v>0.90466435185185201</v>
      </c>
      <c r="F8651" s="1" t="s">
        <v>13788</v>
      </c>
    </row>
    <row r="8652" spans="2:6">
      <c r="B8652" s="1" t="s">
        <v>18391</v>
      </c>
      <c r="C8652" s="1">
        <v>1</v>
      </c>
      <c r="D8652" s="1" t="s">
        <v>13753</v>
      </c>
      <c r="E8652" s="17">
        <v>0.90469907407407402</v>
      </c>
      <c r="F8652" s="1" t="s">
        <v>13788</v>
      </c>
    </row>
    <row r="8653" spans="2:6">
      <c r="B8653" s="1" t="s">
        <v>18345</v>
      </c>
      <c r="C8653" s="1">
        <v>1</v>
      </c>
      <c r="D8653" s="1" t="s">
        <v>3095</v>
      </c>
      <c r="E8653" s="17">
        <v>0.90475694444444399</v>
      </c>
      <c r="F8653" s="1" t="s">
        <v>13788</v>
      </c>
    </row>
    <row r="8654" spans="2:6">
      <c r="B8654" s="1" t="s">
        <v>18392</v>
      </c>
      <c r="C8654" s="1">
        <v>1</v>
      </c>
      <c r="D8654" s="1" t="s">
        <v>13753</v>
      </c>
      <c r="E8654" s="17">
        <v>0.90476851851851803</v>
      </c>
      <c r="F8654" s="1" t="s">
        <v>13788</v>
      </c>
    </row>
    <row r="8655" spans="2:6">
      <c r="B8655" s="1" t="s">
        <v>18370</v>
      </c>
      <c r="C8655" s="1">
        <v>1</v>
      </c>
      <c r="D8655" s="1" t="s">
        <v>13762</v>
      </c>
      <c r="E8655" s="17">
        <v>0.90479166666666699</v>
      </c>
      <c r="F8655" s="1" t="s">
        <v>13788</v>
      </c>
    </row>
    <row r="8656" spans="2:6">
      <c r="B8656" s="1" t="s">
        <v>18386</v>
      </c>
      <c r="C8656" s="1">
        <v>1</v>
      </c>
      <c r="D8656" s="1" t="s">
        <v>3078</v>
      </c>
      <c r="E8656" s="17">
        <v>0.90489583333333301</v>
      </c>
      <c r="F8656" s="1" t="s">
        <v>13788</v>
      </c>
    </row>
    <row r="8657" spans="2:6">
      <c r="B8657" s="1" t="s">
        <v>18393</v>
      </c>
      <c r="C8657" s="1">
        <v>1</v>
      </c>
      <c r="D8657" s="1" t="s">
        <v>13760</v>
      </c>
      <c r="E8657" s="17">
        <v>0.90490740740740705</v>
      </c>
      <c r="F8657" s="1" t="s">
        <v>13788</v>
      </c>
    </row>
    <row r="8658" spans="2:6">
      <c r="B8658" s="1" t="s">
        <v>18112</v>
      </c>
      <c r="C8658" s="1">
        <v>1</v>
      </c>
      <c r="D8658" s="1" t="s">
        <v>3078</v>
      </c>
      <c r="E8658" s="17">
        <v>0.90495370370370398</v>
      </c>
      <c r="F8658" s="1" t="s">
        <v>13788</v>
      </c>
    </row>
    <row r="8659" spans="2:6">
      <c r="B8659" s="1" t="s">
        <v>18394</v>
      </c>
      <c r="C8659" s="1">
        <v>1</v>
      </c>
      <c r="D8659" s="1" t="s">
        <v>3076</v>
      </c>
      <c r="E8659" s="17">
        <v>0.90497685185185195</v>
      </c>
      <c r="F8659" s="1" t="s">
        <v>13788</v>
      </c>
    </row>
    <row r="8660" spans="2:6">
      <c r="B8660" s="1" t="s">
        <v>17836</v>
      </c>
      <c r="C8660" s="1">
        <v>1</v>
      </c>
      <c r="D8660" s="1" t="s">
        <v>3077</v>
      </c>
      <c r="E8660" s="17">
        <v>0.90505787037037</v>
      </c>
      <c r="F8660" s="1" t="s">
        <v>13788</v>
      </c>
    </row>
    <row r="8661" spans="2:6">
      <c r="B8661" s="1" t="s">
        <v>18282</v>
      </c>
      <c r="C8661" s="1">
        <v>1</v>
      </c>
      <c r="D8661" s="1" t="s">
        <v>13746</v>
      </c>
      <c r="E8661" s="17">
        <v>0.90519675925925902</v>
      </c>
      <c r="F8661" s="1" t="s">
        <v>13788</v>
      </c>
    </row>
    <row r="8662" spans="2:6">
      <c r="B8662" s="1" t="s">
        <v>18388</v>
      </c>
      <c r="C8662" s="1">
        <v>1</v>
      </c>
      <c r="D8662" s="1" t="s">
        <v>13746</v>
      </c>
      <c r="E8662" s="17">
        <v>0.90521990740740699</v>
      </c>
      <c r="F8662" s="1" t="s">
        <v>13788</v>
      </c>
    </row>
    <row r="8663" spans="2:6">
      <c r="B8663" s="1" t="s">
        <v>17035</v>
      </c>
      <c r="C8663" s="1">
        <v>1</v>
      </c>
      <c r="D8663" s="1" t="s">
        <v>13746</v>
      </c>
      <c r="E8663" s="17">
        <v>0.90527777777777796</v>
      </c>
      <c r="F8663" s="1" t="s">
        <v>13788</v>
      </c>
    </row>
    <row r="8664" spans="2:6">
      <c r="B8664" s="1" t="s">
        <v>15569</v>
      </c>
      <c r="C8664" s="1">
        <v>1</v>
      </c>
      <c r="D8664" s="1" t="s">
        <v>3095</v>
      </c>
      <c r="E8664" s="17">
        <v>0.905324074074074</v>
      </c>
      <c r="F8664" s="1" t="s">
        <v>13788</v>
      </c>
    </row>
    <row r="8665" spans="2:6">
      <c r="B8665" s="1" t="s">
        <v>18392</v>
      </c>
      <c r="C8665" s="1">
        <v>1</v>
      </c>
      <c r="D8665" s="1" t="s">
        <v>3078</v>
      </c>
      <c r="E8665" s="17">
        <v>0.90541666666666698</v>
      </c>
      <c r="F8665" s="1" t="s">
        <v>13788</v>
      </c>
    </row>
    <row r="8666" spans="2:6">
      <c r="B8666" s="1" t="s">
        <v>17865</v>
      </c>
      <c r="C8666" s="1">
        <v>1</v>
      </c>
      <c r="D8666" s="1" t="s">
        <v>3095</v>
      </c>
      <c r="E8666" s="17">
        <v>0.90548611111111099</v>
      </c>
      <c r="F8666" s="1" t="s">
        <v>13788</v>
      </c>
    </row>
    <row r="8667" spans="2:6">
      <c r="B8667" s="1" t="s">
        <v>18395</v>
      </c>
      <c r="C8667" s="1">
        <v>1</v>
      </c>
      <c r="D8667" s="1" t="s">
        <v>13687</v>
      </c>
      <c r="E8667" s="17">
        <v>0.90554398148148196</v>
      </c>
      <c r="F8667" s="1" t="s">
        <v>13788</v>
      </c>
    </row>
    <row r="8668" spans="2:6">
      <c r="B8668" s="1" t="s">
        <v>18396</v>
      </c>
      <c r="C8668" s="1">
        <v>1</v>
      </c>
      <c r="D8668" s="1" t="s">
        <v>13753</v>
      </c>
      <c r="E8668" s="17">
        <v>0.90568287037036999</v>
      </c>
      <c r="F8668" s="1" t="s">
        <v>13788</v>
      </c>
    </row>
    <row r="8669" spans="2:6">
      <c r="B8669" s="1" t="s">
        <v>18383</v>
      </c>
      <c r="C8669" s="1">
        <v>1</v>
      </c>
      <c r="D8669" s="1" t="s">
        <v>13746</v>
      </c>
      <c r="E8669" s="17">
        <v>0.90569444444444402</v>
      </c>
      <c r="F8669" s="1" t="s">
        <v>13788</v>
      </c>
    </row>
    <row r="8670" spans="2:6">
      <c r="B8670" s="1" t="s">
        <v>18393</v>
      </c>
      <c r="C8670" s="1">
        <v>1</v>
      </c>
      <c r="D8670" s="1" t="s">
        <v>3095</v>
      </c>
      <c r="E8670" s="17">
        <v>0.905752314814815</v>
      </c>
      <c r="F8670" s="1" t="s">
        <v>13788</v>
      </c>
    </row>
    <row r="8671" spans="2:6">
      <c r="B8671" s="1" t="s">
        <v>18397</v>
      </c>
      <c r="C8671" s="1">
        <v>1</v>
      </c>
      <c r="D8671" s="1" t="s">
        <v>3076</v>
      </c>
      <c r="E8671" s="17">
        <v>0.90581018518518497</v>
      </c>
      <c r="F8671" s="1" t="s">
        <v>13788</v>
      </c>
    </row>
    <row r="8672" spans="2:6">
      <c r="B8672" s="1" t="s">
        <v>18394</v>
      </c>
      <c r="C8672" s="1">
        <v>1</v>
      </c>
      <c r="D8672" s="1" t="s">
        <v>13746</v>
      </c>
      <c r="E8672" s="17">
        <v>0.90581018518518497</v>
      </c>
      <c r="F8672" s="1" t="s">
        <v>13788</v>
      </c>
    </row>
    <row r="8673" spans="2:6">
      <c r="B8673" s="1" t="s">
        <v>18398</v>
      </c>
      <c r="C8673" s="1">
        <v>5</v>
      </c>
      <c r="D8673" s="1" t="s">
        <v>13753</v>
      </c>
      <c r="E8673" s="17">
        <v>0.90585648148148101</v>
      </c>
      <c r="F8673" s="1" t="s">
        <v>13788</v>
      </c>
    </row>
    <row r="8674" spans="2:6">
      <c r="B8674" s="1" t="s">
        <v>18396</v>
      </c>
      <c r="C8674" s="1">
        <v>1</v>
      </c>
      <c r="D8674" s="1" t="s">
        <v>13746</v>
      </c>
      <c r="E8674" s="17">
        <v>0.90586805555555605</v>
      </c>
      <c r="F8674" s="1" t="s">
        <v>13788</v>
      </c>
    </row>
    <row r="8675" spans="2:6">
      <c r="B8675" s="1" t="s">
        <v>18389</v>
      </c>
      <c r="C8675" s="1">
        <v>1</v>
      </c>
      <c r="D8675" s="1" t="s">
        <v>13762</v>
      </c>
      <c r="E8675" s="17">
        <v>0.90597222222222196</v>
      </c>
      <c r="F8675" s="1" t="s">
        <v>13788</v>
      </c>
    </row>
    <row r="8676" spans="2:6">
      <c r="B8676" s="1" t="s">
        <v>18119</v>
      </c>
      <c r="C8676" s="1">
        <v>1</v>
      </c>
      <c r="D8676" s="1" t="s">
        <v>13762</v>
      </c>
      <c r="E8676" s="17">
        <v>0.906018518518519</v>
      </c>
      <c r="F8676" s="1" t="s">
        <v>13788</v>
      </c>
    </row>
    <row r="8677" spans="2:6">
      <c r="B8677" s="1" t="s">
        <v>17955</v>
      </c>
      <c r="C8677" s="1">
        <v>1</v>
      </c>
      <c r="D8677" s="1" t="s">
        <v>3078</v>
      </c>
      <c r="E8677" s="17">
        <v>0.90609953703703705</v>
      </c>
      <c r="F8677" s="1" t="s">
        <v>13788</v>
      </c>
    </row>
    <row r="8678" spans="2:6">
      <c r="B8678" s="1" t="s">
        <v>18399</v>
      </c>
      <c r="C8678" s="1">
        <v>1</v>
      </c>
      <c r="D8678" s="1" t="s">
        <v>13753</v>
      </c>
      <c r="E8678" s="17">
        <v>0.90618055555555599</v>
      </c>
      <c r="F8678" s="1" t="s">
        <v>13788</v>
      </c>
    </row>
    <row r="8679" spans="2:6">
      <c r="B8679" s="1" t="s">
        <v>16648</v>
      </c>
      <c r="C8679" s="1">
        <v>1</v>
      </c>
      <c r="D8679" s="1" t="s">
        <v>13746</v>
      </c>
      <c r="E8679" s="17">
        <v>0.90620370370370396</v>
      </c>
      <c r="F8679" s="1" t="s">
        <v>13788</v>
      </c>
    </row>
    <row r="8680" spans="2:6">
      <c r="B8680" s="1" t="s">
        <v>18400</v>
      </c>
      <c r="C8680" s="1">
        <v>1</v>
      </c>
      <c r="D8680" s="1" t="s">
        <v>13687</v>
      </c>
      <c r="E8680" s="17">
        <v>0.90626157407407404</v>
      </c>
      <c r="F8680" s="1" t="s">
        <v>13789</v>
      </c>
    </row>
    <row r="8681" spans="2:6">
      <c r="B8681" s="1" t="s">
        <v>18401</v>
      </c>
      <c r="C8681" s="1">
        <v>1</v>
      </c>
      <c r="D8681" s="1" t="s">
        <v>3076</v>
      </c>
      <c r="E8681" s="17">
        <v>0.90633101851851805</v>
      </c>
      <c r="F8681" s="1" t="s">
        <v>13789</v>
      </c>
    </row>
    <row r="8682" spans="2:6">
      <c r="B8682" s="1" t="s">
        <v>18402</v>
      </c>
      <c r="C8682" s="1">
        <v>2</v>
      </c>
      <c r="D8682" s="1" t="s">
        <v>13760</v>
      </c>
      <c r="E8682" s="17">
        <v>0.90638888888888902</v>
      </c>
      <c r="F8682" s="1" t="s">
        <v>13789</v>
      </c>
    </row>
    <row r="8683" spans="2:6">
      <c r="B8683" s="1" t="s">
        <v>18403</v>
      </c>
      <c r="C8683" s="1">
        <v>1</v>
      </c>
      <c r="D8683" s="1" t="s">
        <v>13753</v>
      </c>
      <c r="E8683" s="17">
        <v>0.90638888888888902</v>
      </c>
      <c r="F8683" s="1" t="s">
        <v>13789</v>
      </c>
    </row>
    <row r="8684" spans="2:6">
      <c r="B8684" s="1" t="s">
        <v>18404</v>
      </c>
      <c r="C8684" s="1">
        <v>1</v>
      </c>
      <c r="D8684" s="1" t="s">
        <v>13687</v>
      </c>
      <c r="E8684" s="17">
        <v>0.906481481481481</v>
      </c>
      <c r="F8684" s="1" t="s">
        <v>13789</v>
      </c>
    </row>
    <row r="8685" spans="2:6">
      <c r="B8685" s="1" t="s">
        <v>18405</v>
      </c>
      <c r="C8685" s="1">
        <v>1</v>
      </c>
      <c r="D8685" s="1" t="s">
        <v>13760</v>
      </c>
      <c r="E8685" s="17">
        <v>0.90666666666666695</v>
      </c>
      <c r="F8685" s="1" t="s">
        <v>13789</v>
      </c>
    </row>
    <row r="8686" spans="2:6">
      <c r="B8686" s="1" t="s">
        <v>18401</v>
      </c>
      <c r="C8686" s="1">
        <v>1</v>
      </c>
      <c r="D8686" s="1" t="s">
        <v>3095</v>
      </c>
      <c r="E8686" s="17">
        <v>0.90670138888888896</v>
      </c>
      <c r="F8686" s="1" t="s">
        <v>13789</v>
      </c>
    </row>
    <row r="8687" spans="2:6">
      <c r="B8687" s="1" t="s">
        <v>18397</v>
      </c>
      <c r="C8687" s="1">
        <v>1</v>
      </c>
      <c r="D8687" s="1" t="s">
        <v>13746</v>
      </c>
      <c r="E8687" s="17">
        <v>0.90673611111111097</v>
      </c>
      <c r="F8687" s="1" t="s">
        <v>13789</v>
      </c>
    </row>
    <row r="8688" spans="2:6">
      <c r="B8688" s="1" t="s">
        <v>18402</v>
      </c>
      <c r="C8688" s="1">
        <v>1</v>
      </c>
      <c r="D8688" s="1" t="s">
        <v>3095</v>
      </c>
      <c r="E8688" s="17">
        <v>0.90679398148148105</v>
      </c>
      <c r="F8688" s="1" t="s">
        <v>13789</v>
      </c>
    </row>
    <row r="8689" spans="2:6">
      <c r="B8689" s="1" t="s">
        <v>18406</v>
      </c>
      <c r="C8689" s="1">
        <v>1</v>
      </c>
      <c r="D8689" s="1" t="s">
        <v>3078</v>
      </c>
      <c r="E8689" s="17">
        <v>0.90684027777777798</v>
      </c>
      <c r="F8689" s="1" t="s">
        <v>13789</v>
      </c>
    </row>
    <row r="8690" spans="2:6">
      <c r="B8690" s="1" t="s">
        <v>18407</v>
      </c>
      <c r="C8690" s="1">
        <v>1</v>
      </c>
      <c r="D8690" s="1" t="s">
        <v>13687</v>
      </c>
      <c r="E8690" s="17">
        <v>0.90700231481481497</v>
      </c>
      <c r="F8690" s="1" t="s">
        <v>13789</v>
      </c>
    </row>
    <row r="8691" spans="2:6">
      <c r="B8691" s="1" t="s">
        <v>15716</v>
      </c>
      <c r="C8691" s="1">
        <v>1</v>
      </c>
      <c r="D8691" s="1" t="s">
        <v>3095</v>
      </c>
      <c r="E8691" s="17">
        <v>0.90700231481481497</v>
      </c>
      <c r="F8691" s="1" t="s">
        <v>13789</v>
      </c>
    </row>
    <row r="8692" spans="2:6">
      <c r="B8692" s="1" t="s">
        <v>16192</v>
      </c>
      <c r="C8692" s="1">
        <v>1</v>
      </c>
      <c r="D8692" s="1" t="s">
        <v>3095</v>
      </c>
      <c r="E8692" s="17">
        <v>0.90703703703703698</v>
      </c>
      <c r="F8692" s="1" t="s">
        <v>13789</v>
      </c>
    </row>
    <row r="8693" spans="2:6">
      <c r="B8693" s="1" t="s">
        <v>18408</v>
      </c>
      <c r="C8693" s="1">
        <v>1</v>
      </c>
      <c r="D8693" s="1" t="s">
        <v>3076</v>
      </c>
      <c r="E8693" s="17">
        <v>0.90704861111111101</v>
      </c>
      <c r="F8693" s="1" t="s">
        <v>13789</v>
      </c>
    </row>
    <row r="8694" spans="2:6">
      <c r="B8694" s="1" t="s">
        <v>18409</v>
      </c>
      <c r="C8694" s="1">
        <v>1</v>
      </c>
      <c r="D8694" s="1" t="s">
        <v>3076</v>
      </c>
      <c r="E8694" s="17">
        <v>0.90709490740740695</v>
      </c>
      <c r="F8694" s="1" t="s">
        <v>13789</v>
      </c>
    </row>
    <row r="8695" spans="2:6">
      <c r="B8695" s="1" t="s">
        <v>18405</v>
      </c>
      <c r="C8695" s="1">
        <v>1</v>
      </c>
      <c r="D8695" s="1" t="s">
        <v>3095</v>
      </c>
      <c r="E8695" s="17">
        <v>0.90709490740740695</v>
      </c>
      <c r="F8695" s="1" t="s">
        <v>13789</v>
      </c>
    </row>
    <row r="8696" spans="2:6">
      <c r="B8696" s="1" t="s">
        <v>18410</v>
      </c>
      <c r="C8696" s="1">
        <v>1</v>
      </c>
      <c r="D8696" s="1" t="s">
        <v>13753</v>
      </c>
      <c r="E8696" s="17">
        <v>0.90718750000000004</v>
      </c>
      <c r="F8696" s="1" t="s">
        <v>13789</v>
      </c>
    </row>
    <row r="8697" spans="2:6">
      <c r="B8697" s="1" t="s">
        <v>18411</v>
      </c>
      <c r="C8697" s="1">
        <v>1</v>
      </c>
      <c r="D8697" s="1" t="s">
        <v>13753</v>
      </c>
      <c r="E8697" s="17">
        <v>0.90726851851851897</v>
      </c>
      <c r="F8697" s="1" t="s">
        <v>13789</v>
      </c>
    </row>
    <row r="8698" spans="2:6">
      <c r="B8698" s="1" t="s">
        <v>18352</v>
      </c>
      <c r="C8698" s="1">
        <v>1</v>
      </c>
      <c r="D8698" s="1" t="s">
        <v>3078</v>
      </c>
      <c r="E8698" s="17">
        <v>0.90746527777777797</v>
      </c>
      <c r="F8698" s="1" t="s">
        <v>13789</v>
      </c>
    </row>
    <row r="8699" spans="2:6">
      <c r="B8699" s="1" t="s">
        <v>18410</v>
      </c>
      <c r="C8699" s="1">
        <v>1</v>
      </c>
      <c r="D8699" s="1" t="s">
        <v>13746</v>
      </c>
      <c r="E8699" s="17">
        <v>0.90748842592592605</v>
      </c>
      <c r="F8699" s="1" t="s">
        <v>13789</v>
      </c>
    </row>
    <row r="8700" spans="2:6">
      <c r="B8700" s="1" t="s">
        <v>18412</v>
      </c>
      <c r="C8700" s="1">
        <v>1</v>
      </c>
      <c r="D8700" s="1" t="s">
        <v>13753</v>
      </c>
      <c r="E8700" s="17">
        <v>0.90751157407407401</v>
      </c>
      <c r="F8700" s="1" t="s">
        <v>13789</v>
      </c>
    </row>
    <row r="8701" spans="2:6">
      <c r="B8701" s="1" t="s">
        <v>18387</v>
      </c>
      <c r="C8701" s="1">
        <v>1</v>
      </c>
      <c r="D8701" s="1" t="s">
        <v>13746</v>
      </c>
      <c r="E8701" s="17">
        <v>0.90756944444444398</v>
      </c>
      <c r="F8701" s="1" t="s">
        <v>13789</v>
      </c>
    </row>
    <row r="8702" spans="2:6">
      <c r="B8702" s="1" t="s">
        <v>18413</v>
      </c>
      <c r="C8702" s="1">
        <v>1</v>
      </c>
      <c r="D8702" s="1" t="s">
        <v>13753</v>
      </c>
      <c r="E8702" s="17">
        <v>0.90760416666666699</v>
      </c>
      <c r="F8702" s="1" t="s">
        <v>13789</v>
      </c>
    </row>
    <row r="8703" spans="2:6">
      <c r="B8703" s="1" t="s">
        <v>18414</v>
      </c>
      <c r="C8703" s="1">
        <v>2</v>
      </c>
      <c r="D8703" s="1" t="s">
        <v>13753</v>
      </c>
      <c r="E8703" s="17">
        <v>0.90780092592592598</v>
      </c>
      <c r="F8703" s="1" t="s">
        <v>13789</v>
      </c>
    </row>
    <row r="8704" spans="2:6">
      <c r="B8704" s="1" t="s">
        <v>18322</v>
      </c>
      <c r="C8704" s="1">
        <v>1</v>
      </c>
      <c r="D8704" s="1" t="s">
        <v>13762</v>
      </c>
      <c r="E8704" s="17">
        <v>0.90782407407407395</v>
      </c>
      <c r="F8704" s="1" t="s">
        <v>13789</v>
      </c>
    </row>
    <row r="8705" spans="2:6">
      <c r="B8705" s="1" t="s">
        <v>18407</v>
      </c>
      <c r="C8705" s="1">
        <v>1</v>
      </c>
      <c r="D8705" s="1" t="s">
        <v>3078</v>
      </c>
      <c r="E8705" s="17">
        <v>0.90784722222222203</v>
      </c>
      <c r="F8705" s="1" t="s">
        <v>13789</v>
      </c>
    </row>
    <row r="8706" spans="2:6">
      <c r="B8706" s="1" t="s">
        <v>18415</v>
      </c>
      <c r="C8706" s="1">
        <v>1</v>
      </c>
      <c r="D8706" s="1" t="s">
        <v>13753</v>
      </c>
      <c r="E8706" s="17">
        <v>0.90810185185185199</v>
      </c>
      <c r="F8706" s="1" t="s">
        <v>13789</v>
      </c>
    </row>
    <row r="8707" spans="2:6">
      <c r="B8707" s="1" t="s">
        <v>18404</v>
      </c>
      <c r="C8707" s="1">
        <v>1</v>
      </c>
      <c r="D8707" s="1" t="s">
        <v>13746</v>
      </c>
      <c r="E8707" s="17">
        <v>0.908171296296296</v>
      </c>
      <c r="F8707" s="1" t="s">
        <v>13789</v>
      </c>
    </row>
    <row r="8708" spans="2:6">
      <c r="B8708" s="1" t="s">
        <v>18416</v>
      </c>
      <c r="C8708" s="1">
        <v>5</v>
      </c>
      <c r="D8708" s="1" t="s">
        <v>13753</v>
      </c>
      <c r="E8708" s="17">
        <v>0.90819444444444397</v>
      </c>
      <c r="F8708" s="1" t="s">
        <v>13789</v>
      </c>
    </row>
    <row r="8709" spans="2:6">
      <c r="B8709" s="1" t="s">
        <v>16531</v>
      </c>
      <c r="C8709" s="1">
        <v>1</v>
      </c>
      <c r="D8709" s="1" t="s">
        <v>3095</v>
      </c>
      <c r="E8709" s="17">
        <v>0.90826388888888898</v>
      </c>
      <c r="F8709" s="1" t="s">
        <v>13789</v>
      </c>
    </row>
    <row r="8710" spans="2:6">
      <c r="B8710" s="1" t="s">
        <v>18417</v>
      </c>
      <c r="C8710" s="1">
        <v>1</v>
      </c>
      <c r="D8710" s="1" t="s">
        <v>13753</v>
      </c>
      <c r="E8710" s="17">
        <v>0.90835648148148196</v>
      </c>
      <c r="F8710" s="1" t="s">
        <v>13789</v>
      </c>
    </row>
    <row r="8711" spans="2:6">
      <c r="B8711" s="1" t="s">
        <v>18418</v>
      </c>
      <c r="C8711" s="1">
        <v>1</v>
      </c>
      <c r="D8711" s="1" t="s">
        <v>13753</v>
      </c>
      <c r="E8711" s="17">
        <v>0.908402777777778</v>
      </c>
      <c r="F8711" s="1" t="s">
        <v>13789</v>
      </c>
    </row>
    <row r="8712" spans="2:6">
      <c r="B8712" s="1" t="s">
        <v>18409</v>
      </c>
      <c r="C8712" s="1">
        <v>1</v>
      </c>
      <c r="D8712" s="1" t="s">
        <v>13762</v>
      </c>
      <c r="E8712" s="17">
        <v>0.908402777777778</v>
      </c>
      <c r="F8712" s="1" t="s">
        <v>13789</v>
      </c>
    </row>
    <row r="8713" spans="2:6">
      <c r="B8713" s="1" t="s">
        <v>18408</v>
      </c>
      <c r="C8713" s="1">
        <v>1</v>
      </c>
      <c r="D8713" s="1" t="s">
        <v>3095</v>
      </c>
      <c r="E8713" s="17">
        <v>0.90843750000000001</v>
      </c>
      <c r="F8713" s="1" t="s">
        <v>13789</v>
      </c>
    </row>
    <row r="8714" spans="2:6">
      <c r="B8714" s="1" t="s">
        <v>18419</v>
      </c>
      <c r="C8714" s="1">
        <v>1</v>
      </c>
      <c r="D8714" s="1" t="s">
        <v>13753</v>
      </c>
      <c r="E8714" s="17">
        <v>0.90844907407407405</v>
      </c>
      <c r="F8714" s="1" t="s">
        <v>13789</v>
      </c>
    </row>
    <row r="8715" spans="2:6">
      <c r="B8715" s="1" t="s">
        <v>16764</v>
      </c>
      <c r="C8715" s="1">
        <v>1</v>
      </c>
      <c r="D8715" s="1" t="s">
        <v>13762</v>
      </c>
      <c r="E8715" s="17">
        <v>0.908599537037037</v>
      </c>
      <c r="F8715" s="1" t="s">
        <v>13789</v>
      </c>
    </row>
    <row r="8716" spans="2:6">
      <c r="B8716" s="1" t="s">
        <v>18411</v>
      </c>
      <c r="C8716" s="1">
        <v>1</v>
      </c>
      <c r="D8716" s="1" t="s">
        <v>3095</v>
      </c>
      <c r="E8716" s="17">
        <v>0.90862268518518496</v>
      </c>
      <c r="F8716" s="1" t="s">
        <v>13789</v>
      </c>
    </row>
    <row r="8717" spans="2:6">
      <c r="B8717" s="1" t="s">
        <v>15980</v>
      </c>
      <c r="C8717" s="1">
        <v>1</v>
      </c>
      <c r="D8717" s="1" t="s">
        <v>3078</v>
      </c>
      <c r="E8717" s="17">
        <v>0.90864583333333304</v>
      </c>
      <c r="F8717" s="1" t="s">
        <v>13789</v>
      </c>
    </row>
    <row r="8718" spans="2:6">
      <c r="B8718" s="1" t="s">
        <v>18420</v>
      </c>
      <c r="C8718" s="1">
        <v>1</v>
      </c>
      <c r="D8718" s="1" t="s">
        <v>13753</v>
      </c>
      <c r="E8718" s="17">
        <v>0.90865740740740697</v>
      </c>
      <c r="F8718" s="1" t="s">
        <v>13789</v>
      </c>
    </row>
    <row r="8719" spans="2:6">
      <c r="B8719" s="1" t="s">
        <v>18421</v>
      </c>
      <c r="C8719" s="1">
        <v>1</v>
      </c>
      <c r="D8719" s="1" t="s">
        <v>13753</v>
      </c>
      <c r="E8719" s="17">
        <v>0.90870370370370401</v>
      </c>
      <c r="F8719" s="1" t="s">
        <v>13789</v>
      </c>
    </row>
    <row r="8720" spans="2:6">
      <c r="B8720" s="1" t="s">
        <v>18422</v>
      </c>
      <c r="C8720" s="1">
        <v>1</v>
      </c>
      <c r="D8720" s="1" t="s">
        <v>13760</v>
      </c>
      <c r="E8720" s="17">
        <v>0.90879629629629599</v>
      </c>
      <c r="F8720" s="1" t="s">
        <v>13789</v>
      </c>
    </row>
    <row r="8721" spans="2:6">
      <c r="B8721" s="1" t="s">
        <v>18416</v>
      </c>
      <c r="C8721" s="1">
        <v>5</v>
      </c>
      <c r="D8721" s="1" t="s">
        <v>3078</v>
      </c>
      <c r="E8721" s="17">
        <v>0.90894675925925905</v>
      </c>
      <c r="F8721" s="1" t="s">
        <v>13789</v>
      </c>
    </row>
    <row r="8722" spans="2:6">
      <c r="B8722" s="1" t="s">
        <v>17044</v>
      </c>
      <c r="C8722" s="1">
        <v>1</v>
      </c>
      <c r="D8722" s="1" t="s">
        <v>3077</v>
      </c>
      <c r="E8722" s="17">
        <v>0.90895833333333298</v>
      </c>
      <c r="F8722" s="1" t="s">
        <v>13789</v>
      </c>
    </row>
    <row r="8723" spans="2:6">
      <c r="B8723" s="1" t="s">
        <v>18423</v>
      </c>
      <c r="C8723" s="1">
        <v>1</v>
      </c>
      <c r="D8723" s="1" t="s">
        <v>3076</v>
      </c>
      <c r="E8723" s="17">
        <v>0.90901620370370395</v>
      </c>
      <c r="F8723" s="1" t="s">
        <v>13789</v>
      </c>
    </row>
    <row r="8724" spans="2:6">
      <c r="B8724" s="1" t="s">
        <v>18414</v>
      </c>
      <c r="C8724" s="1">
        <v>2</v>
      </c>
      <c r="D8724" s="1" t="s">
        <v>3078</v>
      </c>
      <c r="E8724" s="17">
        <v>0.90907407407407403</v>
      </c>
      <c r="F8724" s="1" t="s">
        <v>13789</v>
      </c>
    </row>
    <row r="8725" spans="2:6">
      <c r="B8725" s="1" t="s">
        <v>18142</v>
      </c>
      <c r="C8725" s="1">
        <v>1</v>
      </c>
      <c r="D8725" s="1" t="s">
        <v>3078</v>
      </c>
      <c r="E8725" s="17">
        <v>0.90910879629629604</v>
      </c>
      <c r="F8725" s="1" t="s">
        <v>13789</v>
      </c>
    </row>
    <row r="8726" spans="2:6">
      <c r="B8726" s="1" t="s">
        <v>18418</v>
      </c>
      <c r="C8726" s="1">
        <v>1</v>
      </c>
      <c r="D8726" s="1" t="s">
        <v>3078</v>
      </c>
      <c r="E8726" s="17">
        <v>0.90914351851851805</v>
      </c>
      <c r="F8726" s="1" t="s">
        <v>13789</v>
      </c>
    </row>
    <row r="8727" spans="2:6">
      <c r="B8727" s="1" t="s">
        <v>18424</v>
      </c>
      <c r="C8727" s="1">
        <v>1</v>
      </c>
      <c r="D8727" s="1" t="s">
        <v>13753</v>
      </c>
      <c r="E8727" s="17">
        <v>0.90915509259259297</v>
      </c>
      <c r="F8727" s="1" t="s">
        <v>13789</v>
      </c>
    </row>
    <row r="8728" spans="2:6">
      <c r="B8728" s="1" t="s">
        <v>18324</v>
      </c>
      <c r="C8728" s="1">
        <v>1</v>
      </c>
      <c r="D8728" s="1" t="s">
        <v>3078</v>
      </c>
      <c r="E8728" s="17">
        <v>0.90916666666666701</v>
      </c>
      <c r="F8728" s="1" t="s">
        <v>13789</v>
      </c>
    </row>
    <row r="8729" spans="2:6">
      <c r="B8729" s="1" t="s">
        <v>13990</v>
      </c>
      <c r="C8729" s="1">
        <v>1</v>
      </c>
      <c r="D8729" s="1" t="s">
        <v>13762</v>
      </c>
      <c r="E8729" s="17">
        <v>0.90917824074074105</v>
      </c>
      <c r="F8729" s="1" t="s">
        <v>13789</v>
      </c>
    </row>
    <row r="8730" spans="2:6">
      <c r="B8730" s="1" t="s">
        <v>18425</v>
      </c>
      <c r="C8730" s="1">
        <v>1</v>
      </c>
      <c r="D8730" s="1" t="s">
        <v>13753</v>
      </c>
      <c r="E8730" s="17">
        <v>0.90923611111111102</v>
      </c>
      <c r="F8730" s="1" t="s">
        <v>13789</v>
      </c>
    </row>
    <row r="8731" spans="2:6">
      <c r="B8731" s="1" t="s">
        <v>18415</v>
      </c>
      <c r="C8731" s="1">
        <v>1</v>
      </c>
      <c r="D8731" s="1" t="s">
        <v>13762</v>
      </c>
      <c r="E8731" s="17">
        <v>0.90924768518518495</v>
      </c>
      <c r="F8731" s="1" t="s">
        <v>13789</v>
      </c>
    </row>
    <row r="8732" spans="2:6">
      <c r="B8732" s="1" t="s">
        <v>16486</v>
      </c>
      <c r="C8732" s="1">
        <v>1</v>
      </c>
      <c r="D8732" s="1" t="s">
        <v>13762</v>
      </c>
      <c r="E8732" s="17">
        <v>0.90930555555555603</v>
      </c>
      <c r="F8732" s="1" t="s">
        <v>13789</v>
      </c>
    </row>
    <row r="8733" spans="2:6">
      <c r="B8733" s="1" t="s">
        <v>18426</v>
      </c>
      <c r="C8733" s="1">
        <v>1</v>
      </c>
      <c r="D8733" s="1" t="s">
        <v>13687</v>
      </c>
      <c r="E8733" s="17">
        <v>0.90935185185185197</v>
      </c>
      <c r="F8733" s="1" t="s">
        <v>13789</v>
      </c>
    </row>
    <row r="8734" spans="2:6">
      <c r="B8734" s="1" t="s">
        <v>18427</v>
      </c>
      <c r="C8734" s="1">
        <v>1</v>
      </c>
      <c r="D8734" s="1" t="s">
        <v>13753</v>
      </c>
      <c r="E8734" s="17">
        <v>0.90938657407407397</v>
      </c>
      <c r="F8734" s="1" t="s">
        <v>13789</v>
      </c>
    </row>
    <row r="8735" spans="2:6">
      <c r="B8735" s="1" t="s">
        <v>18423</v>
      </c>
      <c r="C8735" s="1">
        <v>1</v>
      </c>
      <c r="D8735" s="1" t="s">
        <v>3078</v>
      </c>
      <c r="E8735" s="17">
        <v>0.90949074074074099</v>
      </c>
      <c r="F8735" s="1" t="s">
        <v>13789</v>
      </c>
    </row>
    <row r="8736" spans="2:6">
      <c r="B8736" s="1" t="s">
        <v>18428</v>
      </c>
      <c r="C8736" s="1">
        <v>1</v>
      </c>
      <c r="D8736" s="1" t="s">
        <v>13753</v>
      </c>
      <c r="E8736" s="17">
        <v>0.90959490740740701</v>
      </c>
      <c r="F8736" s="1" t="s">
        <v>13789</v>
      </c>
    </row>
    <row r="8737" spans="2:6">
      <c r="B8737" s="1" t="s">
        <v>18398</v>
      </c>
      <c r="C8737" s="1">
        <v>5</v>
      </c>
      <c r="D8737" s="1" t="s">
        <v>3078</v>
      </c>
      <c r="E8737" s="17">
        <v>0.90960648148148104</v>
      </c>
      <c r="F8737" s="1" t="s">
        <v>13789</v>
      </c>
    </row>
    <row r="8738" spans="2:6">
      <c r="B8738" s="1" t="s">
        <v>18419</v>
      </c>
      <c r="C8738" s="1">
        <v>1</v>
      </c>
      <c r="D8738" s="1" t="s">
        <v>13746</v>
      </c>
      <c r="E8738" s="17">
        <v>0.90981481481481496</v>
      </c>
      <c r="F8738" s="1" t="s">
        <v>13789</v>
      </c>
    </row>
    <row r="8739" spans="2:6">
      <c r="B8739" s="1" t="s">
        <v>18368</v>
      </c>
      <c r="C8739" s="1">
        <v>2</v>
      </c>
      <c r="D8739" s="1" t="s">
        <v>3095</v>
      </c>
      <c r="E8739" s="17">
        <v>0.90984953703703697</v>
      </c>
      <c r="F8739" s="1" t="s">
        <v>13789</v>
      </c>
    </row>
    <row r="8740" spans="2:6">
      <c r="B8740" s="1" t="s">
        <v>18420</v>
      </c>
      <c r="C8740" s="1">
        <v>1</v>
      </c>
      <c r="D8740" s="1" t="s">
        <v>3078</v>
      </c>
      <c r="E8740" s="17">
        <v>0.90988425925925898</v>
      </c>
      <c r="F8740" s="1" t="s">
        <v>13789</v>
      </c>
    </row>
    <row r="8741" spans="2:6">
      <c r="B8741" s="1" t="s">
        <v>18421</v>
      </c>
      <c r="C8741" s="1">
        <v>1</v>
      </c>
      <c r="D8741" s="1" t="s">
        <v>3078</v>
      </c>
      <c r="E8741" s="17">
        <v>0.90996527777777803</v>
      </c>
      <c r="F8741" s="1" t="s">
        <v>13789</v>
      </c>
    </row>
    <row r="8742" spans="2:6">
      <c r="B8742" s="1" t="s">
        <v>18429</v>
      </c>
      <c r="C8742" s="1">
        <v>1</v>
      </c>
      <c r="D8742" s="1" t="s">
        <v>13753</v>
      </c>
      <c r="E8742" s="17">
        <v>0.910023148148148</v>
      </c>
      <c r="F8742" s="1" t="s">
        <v>13789</v>
      </c>
    </row>
    <row r="8743" spans="2:6">
      <c r="B8743" s="1" t="s">
        <v>18399</v>
      </c>
      <c r="C8743" s="1">
        <v>1</v>
      </c>
      <c r="D8743" s="1" t="s">
        <v>3078</v>
      </c>
      <c r="E8743" s="17">
        <v>0.910023148148148</v>
      </c>
      <c r="F8743" s="1" t="s">
        <v>13789</v>
      </c>
    </row>
    <row r="8744" spans="2:6">
      <c r="B8744" s="1" t="s">
        <v>18422</v>
      </c>
      <c r="C8744" s="1">
        <v>1</v>
      </c>
      <c r="D8744" s="1" t="s">
        <v>3095</v>
      </c>
      <c r="E8744" s="17">
        <v>0.91005787037037</v>
      </c>
      <c r="F8744" s="1" t="s">
        <v>13789</v>
      </c>
    </row>
    <row r="8745" spans="2:6">
      <c r="B8745" s="1" t="s">
        <v>18417</v>
      </c>
      <c r="C8745" s="1">
        <v>1</v>
      </c>
      <c r="D8745" s="1" t="s">
        <v>3078</v>
      </c>
      <c r="E8745" s="17">
        <v>0.91006944444444404</v>
      </c>
      <c r="F8745" s="1" t="s">
        <v>13789</v>
      </c>
    </row>
    <row r="8746" spans="2:6">
      <c r="B8746" s="1" t="s">
        <v>18426</v>
      </c>
      <c r="C8746" s="1">
        <v>1</v>
      </c>
      <c r="D8746" s="1" t="s">
        <v>13746</v>
      </c>
      <c r="E8746" s="17">
        <v>0.91041666666666698</v>
      </c>
      <c r="F8746" s="1" t="s">
        <v>13789</v>
      </c>
    </row>
    <row r="8747" spans="2:6">
      <c r="B8747" s="1" t="s">
        <v>17299</v>
      </c>
      <c r="C8747" s="1">
        <v>1</v>
      </c>
      <c r="D8747" s="1" t="s">
        <v>3095</v>
      </c>
      <c r="E8747" s="17">
        <v>0.910486111111111</v>
      </c>
      <c r="F8747" s="1" t="s">
        <v>13789</v>
      </c>
    </row>
    <row r="8748" spans="2:6">
      <c r="B8748" s="1" t="s">
        <v>18430</v>
      </c>
      <c r="C8748" s="1">
        <v>1</v>
      </c>
      <c r="D8748" s="1" t="s">
        <v>13753</v>
      </c>
      <c r="E8748" s="17">
        <v>0.91056712962963005</v>
      </c>
      <c r="F8748" s="1" t="s">
        <v>13789</v>
      </c>
    </row>
    <row r="8749" spans="2:6">
      <c r="B8749" s="1" t="s">
        <v>18429</v>
      </c>
      <c r="C8749" s="1">
        <v>1</v>
      </c>
      <c r="D8749" s="1" t="s">
        <v>3078</v>
      </c>
      <c r="E8749" s="17">
        <v>0.91056712962963005</v>
      </c>
      <c r="F8749" s="1" t="s">
        <v>13789</v>
      </c>
    </row>
    <row r="8750" spans="2:6">
      <c r="B8750" s="1" t="s">
        <v>18431</v>
      </c>
      <c r="C8750" s="1">
        <v>1</v>
      </c>
      <c r="D8750" s="1" t="s">
        <v>13753</v>
      </c>
      <c r="E8750" s="17">
        <v>0.91062500000000002</v>
      </c>
      <c r="F8750" s="1" t="s">
        <v>13789</v>
      </c>
    </row>
    <row r="8751" spans="2:6">
      <c r="B8751" s="1" t="s">
        <v>18432</v>
      </c>
      <c r="C8751" s="1">
        <v>1</v>
      </c>
      <c r="D8751" s="1" t="s">
        <v>3076</v>
      </c>
      <c r="E8751" s="17">
        <v>0.91062500000000002</v>
      </c>
      <c r="F8751" s="1" t="s">
        <v>13789</v>
      </c>
    </row>
    <row r="8752" spans="2:6">
      <c r="B8752" s="1" t="s">
        <v>18433</v>
      </c>
      <c r="C8752" s="1">
        <v>1</v>
      </c>
      <c r="D8752" s="1" t="s">
        <v>13753</v>
      </c>
      <c r="E8752" s="17">
        <v>0.91070601851851896</v>
      </c>
      <c r="F8752" s="1" t="s">
        <v>13789</v>
      </c>
    </row>
    <row r="8753" spans="2:6">
      <c r="B8753" s="1" t="s">
        <v>18400</v>
      </c>
      <c r="C8753" s="1">
        <v>1</v>
      </c>
      <c r="D8753" s="1" t="s">
        <v>3095</v>
      </c>
      <c r="E8753" s="17">
        <v>0.910752314814815</v>
      </c>
      <c r="F8753" s="1" t="s">
        <v>13789</v>
      </c>
    </row>
    <row r="8754" spans="2:6">
      <c r="B8754" s="1" t="s">
        <v>18424</v>
      </c>
      <c r="C8754" s="1">
        <v>1</v>
      </c>
      <c r="D8754" s="1" t="s">
        <v>3095</v>
      </c>
      <c r="E8754" s="17">
        <v>0.91089120370370402</v>
      </c>
      <c r="F8754" s="1" t="s">
        <v>13789</v>
      </c>
    </row>
    <row r="8755" spans="2:6">
      <c r="B8755" s="1" t="s">
        <v>17756</v>
      </c>
      <c r="C8755" s="1">
        <v>1</v>
      </c>
      <c r="D8755" s="1" t="s">
        <v>13762</v>
      </c>
      <c r="E8755" s="17">
        <v>0.91092592592592603</v>
      </c>
      <c r="F8755" s="1" t="s">
        <v>13789</v>
      </c>
    </row>
    <row r="8756" spans="2:6">
      <c r="B8756" s="1" t="s">
        <v>17895</v>
      </c>
      <c r="C8756" s="1">
        <v>1</v>
      </c>
      <c r="D8756" s="1" t="s">
        <v>3078</v>
      </c>
      <c r="E8756" s="17">
        <v>0.91092592592592603</v>
      </c>
      <c r="F8756" s="1" t="s">
        <v>13789</v>
      </c>
    </row>
    <row r="8757" spans="2:6">
      <c r="B8757" s="1" t="s">
        <v>18434</v>
      </c>
      <c r="C8757" s="1">
        <v>1</v>
      </c>
      <c r="D8757" s="1" t="s">
        <v>3076</v>
      </c>
      <c r="E8757" s="17">
        <v>0.91094907407407399</v>
      </c>
      <c r="F8757" s="1" t="s">
        <v>13789</v>
      </c>
    </row>
    <row r="8758" spans="2:6">
      <c r="B8758" s="1" t="s">
        <v>18432</v>
      </c>
      <c r="C8758" s="1">
        <v>1</v>
      </c>
      <c r="D8758" s="1" t="s">
        <v>3095</v>
      </c>
      <c r="E8758" s="17">
        <v>0.91096064814814803</v>
      </c>
      <c r="F8758" s="1" t="s">
        <v>13789</v>
      </c>
    </row>
    <row r="8759" spans="2:6">
      <c r="B8759" s="1" t="s">
        <v>18427</v>
      </c>
      <c r="C8759" s="1">
        <v>1</v>
      </c>
      <c r="D8759" s="1" t="s">
        <v>3077</v>
      </c>
      <c r="E8759" s="17">
        <v>0.911018518518519</v>
      </c>
      <c r="F8759" s="1" t="s">
        <v>13789</v>
      </c>
    </row>
    <row r="8760" spans="2:6">
      <c r="B8760" s="1" t="s">
        <v>18435</v>
      </c>
      <c r="C8760" s="1">
        <v>1</v>
      </c>
      <c r="D8760" s="1" t="s">
        <v>13760</v>
      </c>
      <c r="E8760" s="17">
        <v>0.91107638888888898</v>
      </c>
      <c r="F8760" s="1" t="s">
        <v>13789</v>
      </c>
    </row>
    <row r="8761" spans="2:6">
      <c r="B8761" s="1" t="s">
        <v>17753</v>
      </c>
      <c r="C8761" s="1">
        <v>1</v>
      </c>
      <c r="D8761" s="1" t="s">
        <v>13746</v>
      </c>
      <c r="E8761" s="17">
        <v>0.91107638888888898</v>
      </c>
      <c r="F8761" s="1" t="s">
        <v>13789</v>
      </c>
    </row>
    <row r="8762" spans="2:6">
      <c r="B8762" s="1" t="s">
        <v>16943</v>
      </c>
      <c r="C8762" s="1">
        <v>1</v>
      </c>
      <c r="D8762" s="1" t="s">
        <v>13746</v>
      </c>
      <c r="E8762" s="17">
        <v>0.91128472222222201</v>
      </c>
      <c r="F8762" s="1" t="s">
        <v>13789</v>
      </c>
    </row>
    <row r="8763" spans="2:6">
      <c r="B8763" s="1" t="s">
        <v>18436</v>
      </c>
      <c r="C8763" s="1">
        <v>1</v>
      </c>
      <c r="D8763" s="1" t="s">
        <v>13753</v>
      </c>
      <c r="E8763" s="17">
        <v>0.91131944444444402</v>
      </c>
      <c r="F8763" s="1" t="s">
        <v>13789</v>
      </c>
    </row>
    <row r="8764" spans="2:6">
      <c r="B8764" s="1" t="s">
        <v>18437</v>
      </c>
      <c r="C8764" s="1">
        <v>1</v>
      </c>
      <c r="D8764" s="1" t="s">
        <v>3076</v>
      </c>
      <c r="E8764" s="17">
        <v>0.91133101851851805</v>
      </c>
      <c r="F8764" s="1" t="s">
        <v>13789</v>
      </c>
    </row>
    <row r="8765" spans="2:6">
      <c r="B8765" s="1" t="s">
        <v>18438</v>
      </c>
      <c r="C8765" s="1">
        <v>1</v>
      </c>
      <c r="D8765" s="1" t="s">
        <v>13753</v>
      </c>
      <c r="E8765" s="17">
        <v>0.911446759259259</v>
      </c>
      <c r="F8765" s="1" t="s">
        <v>13789</v>
      </c>
    </row>
    <row r="8766" spans="2:6">
      <c r="B8766" s="1" t="s">
        <v>18431</v>
      </c>
      <c r="C8766" s="1">
        <v>1</v>
      </c>
      <c r="D8766" s="1" t="s">
        <v>3078</v>
      </c>
      <c r="E8766" s="17">
        <v>0.91156250000000005</v>
      </c>
      <c r="F8766" s="1" t="s">
        <v>13789</v>
      </c>
    </row>
    <row r="8767" spans="2:6">
      <c r="B8767" s="1" t="s">
        <v>17089</v>
      </c>
      <c r="C8767" s="1">
        <v>1</v>
      </c>
      <c r="D8767" s="1" t="s">
        <v>13746</v>
      </c>
      <c r="E8767" s="17">
        <v>0.91162037037037003</v>
      </c>
      <c r="F8767" s="1" t="s">
        <v>13789</v>
      </c>
    </row>
    <row r="8768" spans="2:6">
      <c r="B8768" s="1" t="s">
        <v>18439</v>
      </c>
      <c r="C8768" s="1">
        <v>2</v>
      </c>
      <c r="D8768" s="1" t="s">
        <v>13760</v>
      </c>
      <c r="E8768" s="17">
        <v>0.91206018518518495</v>
      </c>
      <c r="F8768" s="1" t="s">
        <v>13789</v>
      </c>
    </row>
    <row r="8769" spans="2:6">
      <c r="B8769" s="1" t="s">
        <v>16449</v>
      </c>
      <c r="C8769" s="1">
        <v>1</v>
      </c>
      <c r="D8769" s="1" t="s">
        <v>3078</v>
      </c>
      <c r="E8769" s="17">
        <v>0.91208333333333302</v>
      </c>
      <c r="F8769" s="1" t="s">
        <v>13789</v>
      </c>
    </row>
    <row r="8770" spans="2:6">
      <c r="B8770" s="1" t="s">
        <v>18440</v>
      </c>
      <c r="C8770" s="1">
        <v>1</v>
      </c>
      <c r="D8770" s="1" t="s">
        <v>13760</v>
      </c>
      <c r="E8770" s="17">
        <v>0.91211805555555603</v>
      </c>
      <c r="F8770" s="1" t="s">
        <v>13789</v>
      </c>
    </row>
    <row r="8771" spans="2:6">
      <c r="B8771" s="1" t="s">
        <v>18438</v>
      </c>
      <c r="C8771" s="1">
        <v>1</v>
      </c>
      <c r="D8771" s="1" t="s">
        <v>3078</v>
      </c>
      <c r="E8771" s="17">
        <v>0.91222222222222205</v>
      </c>
      <c r="F8771" s="1" t="s">
        <v>13789</v>
      </c>
    </row>
    <row r="8772" spans="2:6">
      <c r="B8772" s="1" t="s">
        <v>18441</v>
      </c>
      <c r="C8772" s="1">
        <v>1</v>
      </c>
      <c r="D8772" s="1" t="s">
        <v>13753</v>
      </c>
      <c r="E8772" s="17">
        <v>0.91231481481481502</v>
      </c>
      <c r="F8772" s="1" t="s">
        <v>13789</v>
      </c>
    </row>
    <row r="8773" spans="2:6">
      <c r="B8773" s="1" t="s">
        <v>18433</v>
      </c>
      <c r="C8773" s="1">
        <v>1</v>
      </c>
      <c r="D8773" s="1" t="s">
        <v>3077</v>
      </c>
      <c r="E8773" s="17">
        <v>0.91233796296296299</v>
      </c>
      <c r="F8773" s="1" t="s">
        <v>13789</v>
      </c>
    </row>
    <row r="8774" spans="2:6">
      <c r="B8774" s="1" t="s">
        <v>18442</v>
      </c>
      <c r="C8774" s="1">
        <v>1</v>
      </c>
      <c r="D8774" s="1" t="s">
        <v>13753</v>
      </c>
      <c r="E8774" s="17">
        <v>0.91238425925925903</v>
      </c>
      <c r="F8774" s="1" t="s">
        <v>13789</v>
      </c>
    </row>
    <row r="8775" spans="2:6">
      <c r="B8775" s="1" t="s">
        <v>18443</v>
      </c>
      <c r="C8775" s="1">
        <v>1</v>
      </c>
      <c r="D8775" s="1" t="s">
        <v>13753</v>
      </c>
      <c r="E8775" s="17">
        <v>0.91251157407407402</v>
      </c>
      <c r="F8775" s="1" t="s">
        <v>13789</v>
      </c>
    </row>
    <row r="8776" spans="2:6">
      <c r="B8776" s="1" t="s">
        <v>15723</v>
      </c>
      <c r="C8776" s="1">
        <v>1</v>
      </c>
      <c r="D8776" s="1" t="s">
        <v>13746</v>
      </c>
      <c r="E8776" s="17">
        <v>0.91252314814814794</v>
      </c>
      <c r="F8776" s="1" t="s">
        <v>13789</v>
      </c>
    </row>
    <row r="8777" spans="2:6">
      <c r="B8777" s="1" t="s">
        <v>17923</v>
      </c>
      <c r="C8777" s="1">
        <v>1</v>
      </c>
      <c r="D8777" s="1" t="s">
        <v>3095</v>
      </c>
      <c r="E8777" s="17">
        <v>0.91252314814814794</v>
      </c>
      <c r="F8777" s="1" t="s">
        <v>13789</v>
      </c>
    </row>
    <row r="8778" spans="2:6">
      <c r="B8778" s="1" t="s">
        <v>18444</v>
      </c>
      <c r="C8778" s="1">
        <v>1</v>
      </c>
      <c r="D8778" s="1" t="s">
        <v>13753</v>
      </c>
      <c r="E8778" s="17">
        <v>0.91254629629629602</v>
      </c>
      <c r="F8778" s="1" t="s">
        <v>13789</v>
      </c>
    </row>
    <row r="8779" spans="2:6">
      <c r="B8779" s="1" t="s">
        <v>18437</v>
      </c>
      <c r="C8779" s="1">
        <v>1</v>
      </c>
      <c r="D8779" s="1" t="s">
        <v>13746</v>
      </c>
      <c r="E8779" s="17">
        <v>0.91271990740740705</v>
      </c>
      <c r="F8779" s="1" t="s">
        <v>13789</v>
      </c>
    </row>
    <row r="8780" spans="2:6">
      <c r="B8780" s="1" t="s">
        <v>18435</v>
      </c>
      <c r="C8780" s="1">
        <v>1</v>
      </c>
      <c r="D8780" s="1" t="s">
        <v>13746</v>
      </c>
      <c r="E8780" s="17">
        <v>0.91275462962963005</v>
      </c>
      <c r="F8780" s="1" t="s">
        <v>13789</v>
      </c>
    </row>
    <row r="8781" spans="2:6">
      <c r="B8781" s="1" t="s">
        <v>18445</v>
      </c>
      <c r="C8781" s="1">
        <v>1</v>
      </c>
      <c r="D8781" s="1" t="s">
        <v>13753</v>
      </c>
      <c r="E8781" s="17">
        <v>0.91277777777777802</v>
      </c>
      <c r="F8781" s="1" t="s">
        <v>13789</v>
      </c>
    </row>
    <row r="8782" spans="2:6">
      <c r="B8782" s="1" t="s">
        <v>16765</v>
      </c>
      <c r="C8782" s="1">
        <v>2</v>
      </c>
      <c r="D8782" s="1" t="s">
        <v>3095</v>
      </c>
      <c r="E8782" s="17">
        <v>0.91282407407407395</v>
      </c>
      <c r="F8782" s="1" t="s">
        <v>13789</v>
      </c>
    </row>
    <row r="8783" spans="2:6">
      <c r="B8783" s="1" t="s">
        <v>18344</v>
      </c>
      <c r="C8783" s="1">
        <v>3</v>
      </c>
      <c r="D8783" s="1" t="s">
        <v>13762</v>
      </c>
      <c r="E8783" s="17">
        <v>0.91283564814814799</v>
      </c>
      <c r="F8783" s="1" t="s">
        <v>13789</v>
      </c>
    </row>
    <row r="8784" spans="2:6">
      <c r="B8784" s="1" t="s">
        <v>16688</v>
      </c>
      <c r="C8784" s="1">
        <v>1</v>
      </c>
      <c r="D8784" s="1" t="s">
        <v>13762</v>
      </c>
      <c r="E8784" s="17">
        <v>0.912905092592593</v>
      </c>
      <c r="F8784" s="1" t="s">
        <v>13789</v>
      </c>
    </row>
    <row r="8785" spans="2:6">
      <c r="B8785" s="1" t="s">
        <v>18442</v>
      </c>
      <c r="C8785" s="1">
        <v>1</v>
      </c>
      <c r="D8785" s="1" t="s">
        <v>3078</v>
      </c>
      <c r="E8785" s="17">
        <v>0.91302083333333295</v>
      </c>
      <c r="F8785" s="1" t="s">
        <v>13789</v>
      </c>
    </row>
    <row r="8786" spans="2:6">
      <c r="B8786" s="1" t="s">
        <v>15813</v>
      </c>
      <c r="C8786" s="1">
        <v>1</v>
      </c>
      <c r="D8786" s="1" t="s">
        <v>3095</v>
      </c>
      <c r="E8786" s="17">
        <v>0.91343750000000001</v>
      </c>
      <c r="F8786" s="1" t="s">
        <v>13789</v>
      </c>
    </row>
    <row r="8787" spans="2:6">
      <c r="B8787" s="1" t="s">
        <v>18446</v>
      </c>
      <c r="C8787" s="1">
        <v>1</v>
      </c>
      <c r="D8787" s="1" t="s">
        <v>13753</v>
      </c>
      <c r="E8787" s="17">
        <v>0.91346064814814798</v>
      </c>
      <c r="F8787" s="1" t="s">
        <v>13789</v>
      </c>
    </row>
    <row r="8788" spans="2:6">
      <c r="B8788" s="1" t="s">
        <v>18443</v>
      </c>
      <c r="C8788" s="1">
        <v>1</v>
      </c>
      <c r="D8788" s="1" t="s">
        <v>3078</v>
      </c>
      <c r="E8788" s="17">
        <v>0.91351851851851895</v>
      </c>
      <c r="F8788" s="1" t="s">
        <v>13789</v>
      </c>
    </row>
    <row r="8789" spans="2:6">
      <c r="B8789" s="1" t="s">
        <v>18447</v>
      </c>
      <c r="C8789" s="1">
        <v>1</v>
      </c>
      <c r="D8789" s="1" t="s">
        <v>13753</v>
      </c>
      <c r="E8789" s="17">
        <v>0.91357638888888903</v>
      </c>
      <c r="F8789" s="1" t="s">
        <v>13789</v>
      </c>
    </row>
    <row r="8790" spans="2:6">
      <c r="B8790" s="1" t="s">
        <v>18161</v>
      </c>
      <c r="C8790" s="1">
        <v>1</v>
      </c>
      <c r="D8790" s="1" t="s">
        <v>3078</v>
      </c>
      <c r="E8790" s="17">
        <v>0.91369212962962998</v>
      </c>
      <c r="F8790" s="1" t="s">
        <v>13789</v>
      </c>
    </row>
    <row r="8791" spans="2:6">
      <c r="B8791" s="1" t="s">
        <v>18440</v>
      </c>
      <c r="C8791" s="1">
        <v>1</v>
      </c>
      <c r="D8791" s="1" t="s">
        <v>13746</v>
      </c>
      <c r="E8791" s="17">
        <v>0.91369212962962998</v>
      </c>
      <c r="F8791" s="1" t="s">
        <v>13789</v>
      </c>
    </row>
    <row r="8792" spans="2:6">
      <c r="B8792" s="1" t="s">
        <v>18448</v>
      </c>
      <c r="C8792" s="1">
        <v>1</v>
      </c>
      <c r="D8792" s="1" t="s">
        <v>13753</v>
      </c>
      <c r="E8792" s="17">
        <v>0.91370370370370402</v>
      </c>
      <c r="F8792" s="1" t="s">
        <v>13789</v>
      </c>
    </row>
    <row r="8793" spans="2:6">
      <c r="B8793" s="1" t="s">
        <v>16188</v>
      </c>
      <c r="C8793" s="1">
        <v>1</v>
      </c>
      <c r="D8793" s="1" t="s">
        <v>3077</v>
      </c>
      <c r="E8793" s="17">
        <v>0.91399305555555599</v>
      </c>
      <c r="F8793" s="1" t="s">
        <v>13789</v>
      </c>
    </row>
    <row r="8794" spans="2:6">
      <c r="B8794" s="1" t="s">
        <v>18441</v>
      </c>
      <c r="C8794" s="1">
        <v>1</v>
      </c>
      <c r="D8794" s="1" t="s">
        <v>13762</v>
      </c>
      <c r="E8794" s="17">
        <v>0.9140625</v>
      </c>
      <c r="F8794" s="1" t="s">
        <v>13789</v>
      </c>
    </row>
    <row r="8795" spans="2:6">
      <c r="B8795" s="1" t="s">
        <v>18449</v>
      </c>
      <c r="C8795" s="1">
        <v>1</v>
      </c>
      <c r="D8795" s="1" t="s">
        <v>13753</v>
      </c>
      <c r="E8795" s="17">
        <v>0.91408564814814797</v>
      </c>
      <c r="F8795" s="1" t="s">
        <v>13789</v>
      </c>
    </row>
    <row r="8796" spans="2:6">
      <c r="B8796" s="1" t="s">
        <v>18450</v>
      </c>
      <c r="C8796" s="1">
        <v>1</v>
      </c>
      <c r="D8796" s="1" t="s">
        <v>13753</v>
      </c>
      <c r="E8796" s="17">
        <v>0.91410879629629604</v>
      </c>
      <c r="F8796" s="1" t="s">
        <v>13789</v>
      </c>
    </row>
    <row r="8797" spans="2:6">
      <c r="B8797" s="1" t="s">
        <v>18451</v>
      </c>
      <c r="C8797" s="1">
        <v>1</v>
      </c>
      <c r="D8797" s="1" t="s">
        <v>13753</v>
      </c>
      <c r="E8797" s="17">
        <v>0.91415509259259298</v>
      </c>
      <c r="F8797" s="1" t="s">
        <v>13789</v>
      </c>
    </row>
    <row r="8798" spans="2:6">
      <c r="B8798" s="1" t="s">
        <v>18452</v>
      </c>
      <c r="C8798" s="1">
        <v>1</v>
      </c>
      <c r="D8798" s="1" t="s">
        <v>13753</v>
      </c>
      <c r="E8798" s="17">
        <v>0.91421296296296295</v>
      </c>
      <c r="F8798" s="1" t="s">
        <v>13789</v>
      </c>
    </row>
    <row r="8799" spans="2:6">
      <c r="B8799" s="1" t="s">
        <v>18453</v>
      </c>
      <c r="C8799" s="1">
        <v>5</v>
      </c>
      <c r="D8799" s="1" t="s">
        <v>13753</v>
      </c>
      <c r="E8799" s="17">
        <v>0.914293981481481</v>
      </c>
      <c r="F8799" s="1" t="s">
        <v>13789</v>
      </c>
    </row>
    <row r="8800" spans="2:6">
      <c r="B8800" s="1" t="s">
        <v>15170</v>
      </c>
      <c r="C8800" s="1">
        <v>1</v>
      </c>
      <c r="D8800" s="1" t="s">
        <v>13762</v>
      </c>
      <c r="E8800" s="17">
        <v>0.914293981481481</v>
      </c>
      <c r="F8800" s="1" t="s">
        <v>13789</v>
      </c>
    </row>
    <row r="8801" spans="2:6">
      <c r="B8801" s="1" t="s">
        <v>16291</v>
      </c>
      <c r="C8801" s="1">
        <v>1</v>
      </c>
      <c r="D8801" s="1" t="s">
        <v>13746</v>
      </c>
      <c r="E8801" s="17">
        <v>0.91435185185185197</v>
      </c>
      <c r="F8801" s="1" t="s">
        <v>13789</v>
      </c>
    </row>
    <row r="8802" spans="2:6">
      <c r="B8802" s="1" t="s">
        <v>18434</v>
      </c>
      <c r="C8802" s="1">
        <v>1</v>
      </c>
      <c r="D8802" s="1" t="s">
        <v>3078</v>
      </c>
      <c r="E8802" s="17">
        <v>0.91436342592592601</v>
      </c>
      <c r="F8802" s="1" t="s">
        <v>13789</v>
      </c>
    </row>
    <row r="8803" spans="2:6">
      <c r="B8803" s="1" t="s">
        <v>18454</v>
      </c>
      <c r="C8803" s="1">
        <v>1</v>
      </c>
      <c r="D8803" s="1" t="s">
        <v>3078</v>
      </c>
      <c r="E8803" s="17">
        <v>0.91440972222222205</v>
      </c>
      <c r="F8803" s="1" t="s">
        <v>13789</v>
      </c>
    </row>
    <row r="8804" spans="2:6">
      <c r="B8804" s="1" t="s">
        <v>16937</v>
      </c>
      <c r="C8804" s="1">
        <v>1</v>
      </c>
      <c r="D8804" s="1" t="s">
        <v>3077</v>
      </c>
      <c r="E8804" s="17">
        <v>0.91446759259259303</v>
      </c>
      <c r="F8804" s="1" t="s">
        <v>13789</v>
      </c>
    </row>
    <row r="8805" spans="2:6">
      <c r="B8805" s="1" t="s">
        <v>18455</v>
      </c>
      <c r="C8805" s="1">
        <v>1</v>
      </c>
      <c r="D8805" s="1" t="s">
        <v>13753</v>
      </c>
      <c r="E8805" s="17">
        <v>0.914560185185185</v>
      </c>
      <c r="F8805" s="1" t="s">
        <v>13789</v>
      </c>
    </row>
    <row r="8806" spans="2:6">
      <c r="B8806" s="1" t="s">
        <v>18456</v>
      </c>
      <c r="C8806" s="1">
        <v>1</v>
      </c>
      <c r="D8806" s="1" t="s">
        <v>13753</v>
      </c>
      <c r="E8806" s="17">
        <v>0.91461805555555598</v>
      </c>
      <c r="F8806" s="1" t="s">
        <v>13789</v>
      </c>
    </row>
    <row r="8807" spans="2:6">
      <c r="B8807" s="1" t="s">
        <v>17665</v>
      </c>
      <c r="C8807" s="1">
        <v>1</v>
      </c>
      <c r="D8807" s="1" t="s">
        <v>3078</v>
      </c>
      <c r="E8807" s="17">
        <v>0.91461805555555598</v>
      </c>
      <c r="F8807" s="1" t="s">
        <v>13789</v>
      </c>
    </row>
    <row r="8808" spans="2:6">
      <c r="B8808" s="1" t="s">
        <v>18457</v>
      </c>
      <c r="C8808" s="1">
        <v>1</v>
      </c>
      <c r="D8808" s="1" t="s">
        <v>13753</v>
      </c>
      <c r="E8808" s="17">
        <v>0.91468749999999999</v>
      </c>
      <c r="F8808" s="1" t="s">
        <v>13789</v>
      </c>
    </row>
    <row r="8809" spans="2:6">
      <c r="B8809" s="1" t="s">
        <v>18458</v>
      </c>
      <c r="C8809" s="1">
        <v>1</v>
      </c>
      <c r="D8809" s="1" t="s">
        <v>13753</v>
      </c>
      <c r="E8809" s="17">
        <v>0.91472222222222199</v>
      </c>
      <c r="F8809" s="1" t="s">
        <v>13789</v>
      </c>
    </row>
    <row r="8810" spans="2:6">
      <c r="B8810" s="1" t="s">
        <v>18459</v>
      </c>
      <c r="C8810" s="1">
        <v>1</v>
      </c>
      <c r="D8810" s="1" t="s">
        <v>13687</v>
      </c>
      <c r="E8810" s="17">
        <v>0.91474537037036996</v>
      </c>
      <c r="F8810" s="1" t="s">
        <v>13789</v>
      </c>
    </row>
    <row r="8811" spans="2:6">
      <c r="B8811" s="1" t="s">
        <v>18460</v>
      </c>
      <c r="C8811" s="1">
        <v>1</v>
      </c>
      <c r="D8811" s="1" t="s">
        <v>13687</v>
      </c>
      <c r="E8811" s="17">
        <v>0.914791666666667</v>
      </c>
      <c r="F8811" s="1" t="s">
        <v>13789</v>
      </c>
    </row>
    <row r="8812" spans="2:6">
      <c r="B8812" s="1" t="s">
        <v>18461</v>
      </c>
      <c r="C8812" s="1">
        <v>1</v>
      </c>
      <c r="D8812" s="1" t="s">
        <v>13753</v>
      </c>
      <c r="E8812" s="17">
        <v>0.91482638888888901</v>
      </c>
      <c r="F8812" s="1" t="s">
        <v>13789</v>
      </c>
    </row>
    <row r="8813" spans="2:6">
      <c r="B8813" s="1" t="s">
        <v>17690</v>
      </c>
      <c r="C8813" s="1">
        <v>1</v>
      </c>
      <c r="D8813" s="1" t="s">
        <v>3095</v>
      </c>
      <c r="E8813" s="17">
        <v>0.91495370370370399</v>
      </c>
      <c r="F8813" s="1" t="s">
        <v>13789</v>
      </c>
    </row>
    <row r="8814" spans="2:6">
      <c r="B8814" s="1" t="s">
        <v>18450</v>
      </c>
      <c r="C8814" s="1">
        <v>1</v>
      </c>
      <c r="D8814" s="1" t="s">
        <v>3095</v>
      </c>
      <c r="E8814" s="17">
        <v>0.91497685185185196</v>
      </c>
      <c r="F8814" s="1" t="s">
        <v>13789</v>
      </c>
    </row>
    <row r="8815" spans="2:6">
      <c r="B8815" s="1" t="s">
        <v>17479</v>
      </c>
      <c r="C8815" s="1">
        <v>1</v>
      </c>
      <c r="D8815" s="1" t="s">
        <v>3078</v>
      </c>
      <c r="E8815" s="17">
        <v>0.914988425925926</v>
      </c>
      <c r="F8815" s="1" t="s">
        <v>13789</v>
      </c>
    </row>
    <row r="8816" spans="2:6">
      <c r="B8816" s="1" t="s">
        <v>18461</v>
      </c>
      <c r="C8816" s="1">
        <v>1</v>
      </c>
      <c r="D8816" s="1" t="s">
        <v>13746</v>
      </c>
      <c r="E8816" s="17">
        <v>0.91503472222222204</v>
      </c>
      <c r="F8816" s="1" t="s">
        <v>13789</v>
      </c>
    </row>
    <row r="8817" spans="2:6">
      <c r="B8817" s="1" t="s">
        <v>18462</v>
      </c>
      <c r="C8817" s="1">
        <v>1</v>
      </c>
      <c r="D8817" s="1" t="s">
        <v>13753</v>
      </c>
      <c r="E8817" s="17">
        <v>0.91511574074074098</v>
      </c>
      <c r="F8817" s="1" t="s">
        <v>13789</v>
      </c>
    </row>
    <row r="8818" spans="2:6">
      <c r="B8818" s="1" t="s">
        <v>17699</v>
      </c>
      <c r="C8818" s="1">
        <v>5</v>
      </c>
      <c r="D8818" s="1" t="s">
        <v>3078</v>
      </c>
      <c r="E8818" s="17">
        <v>0.91511574074074098</v>
      </c>
      <c r="F8818" s="1" t="s">
        <v>13789</v>
      </c>
    </row>
    <row r="8819" spans="2:6">
      <c r="B8819" s="1" t="s">
        <v>18209</v>
      </c>
      <c r="C8819" s="1">
        <v>1</v>
      </c>
      <c r="D8819" s="1" t="s">
        <v>3095</v>
      </c>
      <c r="E8819" s="17">
        <v>0.91523148148148104</v>
      </c>
      <c r="F8819" s="1" t="s">
        <v>13789</v>
      </c>
    </row>
    <row r="8820" spans="2:6">
      <c r="B8820" s="1" t="s">
        <v>18447</v>
      </c>
      <c r="C8820" s="1">
        <v>1</v>
      </c>
      <c r="D8820" s="1" t="s">
        <v>13746</v>
      </c>
      <c r="E8820" s="17">
        <v>0.91525462962963</v>
      </c>
      <c r="F8820" s="1" t="s">
        <v>13789</v>
      </c>
    </row>
    <row r="8821" spans="2:6">
      <c r="B8821" s="1" t="s">
        <v>18463</v>
      </c>
      <c r="C8821" s="1">
        <v>1</v>
      </c>
      <c r="D8821" s="1" t="s">
        <v>13753</v>
      </c>
      <c r="E8821" s="17">
        <v>0.91530092592592605</v>
      </c>
      <c r="F8821" s="1" t="s">
        <v>13789</v>
      </c>
    </row>
    <row r="8822" spans="2:6">
      <c r="B8822" s="1" t="s">
        <v>18446</v>
      </c>
      <c r="C8822" s="1">
        <v>1</v>
      </c>
      <c r="D8822" s="1" t="s">
        <v>3095</v>
      </c>
      <c r="E8822" s="17">
        <v>0.91531249999999997</v>
      </c>
      <c r="F8822" s="1" t="s">
        <v>13789</v>
      </c>
    </row>
    <row r="8823" spans="2:6">
      <c r="B8823" s="1" t="s">
        <v>18425</v>
      </c>
      <c r="C8823" s="1">
        <v>1</v>
      </c>
      <c r="D8823" s="1" t="s">
        <v>3078</v>
      </c>
      <c r="E8823" s="17">
        <v>0.91546296296296303</v>
      </c>
      <c r="F8823" s="1" t="s">
        <v>13789</v>
      </c>
    </row>
    <row r="8824" spans="2:6">
      <c r="B8824" s="1" t="s">
        <v>18451</v>
      </c>
      <c r="C8824" s="1">
        <v>1</v>
      </c>
      <c r="D8824" s="1" t="s">
        <v>13762</v>
      </c>
      <c r="E8824" s="17">
        <v>0.91565972222222203</v>
      </c>
      <c r="F8824" s="1" t="s">
        <v>13789</v>
      </c>
    </row>
    <row r="8825" spans="2:6">
      <c r="B8825" s="1" t="s">
        <v>18464</v>
      </c>
      <c r="C8825" s="1">
        <v>1</v>
      </c>
      <c r="D8825" s="1" t="s">
        <v>13753</v>
      </c>
      <c r="E8825" s="17">
        <v>0.91577546296296297</v>
      </c>
      <c r="F8825" s="1" t="s">
        <v>13789</v>
      </c>
    </row>
    <row r="8826" spans="2:6">
      <c r="B8826" s="1" t="s">
        <v>18465</v>
      </c>
      <c r="C8826" s="1">
        <v>1</v>
      </c>
      <c r="D8826" s="1" t="s">
        <v>13687</v>
      </c>
      <c r="E8826" s="17">
        <v>0.91577546296296297</v>
      </c>
      <c r="F8826" s="1" t="s">
        <v>13789</v>
      </c>
    </row>
    <row r="8827" spans="2:6">
      <c r="B8827" s="1" t="s">
        <v>18466</v>
      </c>
      <c r="C8827" s="1">
        <v>1</v>
      </c>
      <c r="D8827" s="1" t="s">
        <v>13753</v>
      </c>
      <c r="E8827" s="17">
        <v>0.91581018518518498</v>
      </c>
      <c r="F8827" s="1" t="s">
        <v>13789</v>
      </c>
    </row>
    <row r="8828" spans="2:6">
      <c r="B8828" s="1" t="s">
        <v>18197</v>
      </c>
      <c r="C8828" s="1">
        <v>1</v>
      </c>
      <c r="D8828" s="1" t="s">
        <v>13746</v>
      </c>
      <c r="E8828" s="17">
        <v>0.91584490740740698</v>
      </c>
      <c r="F8828" s="1" t="s">
        <v>13789</v>
      </c>
    </row>
    <row r="8829" spans="2:6">
      <c r="B8829" s="1" t="s">
        <v>18025</v>
      </c>
      <c r="C8829" s="1">
        <v>1</v>
      </c>
      <c r="D8829" s="1" t="s">
        <v>13746</v>
      </c>
      <c r="E8829" s="17">
        <v>0.91592592592592603</v>
      </c>
      <c r="F8829" s="1" t="s">
        <v>13789</v>
      </c>
    </row>
    <row r="8830" spans="2:6">
      <c r="B8830" s="1" t="s">
        <v>18467</v>
      </c>
      <c r="C8830" s="1">
        <v>2</v>
      </c>
      <c r="D8830" s="1" t="s">
        <v>13753</v>
      </c>
      <c r="E8830" s="17">
        <v>0.91604166666666698</v>
      </c>
      <c r="F8830" s="1" t="s">
        <v>13789</v>
      </c>
    </row>
    <row r="8831" spans="2:6">
      <c r="B8831" s="1" t="s">
        <v>18468</v>
      </c>
      <c r="C8831" s="1">
        <v>1</v>
      </c>
      <c r="D8831" s="1" t="s">
        <v>13760</v>
      </c>
      <c r="E8831" s="17">
        <v>0.91608796296296302</v>
      </c>
      <c r="F8831" s="1" t="s">
        <v>13789</v>
      </c>
    </row>
    <row r="8832" spans="2:6">
      <c r="B8832" s="1" t="s">
        <v>18469</v>
      </c>
      <c r="C8832" s="1">
        <v>1</v>
      </c>
      <c r="D8832" s="1" t="s">
        <v>13753</v>
      </c>
      <c r="E8832" s="17">
        <v>0.91611111111111099</v>
      </c>
      <c r="F8832" s="1" t="s">
        <v>13789</v>
      </c>
    </row>
    <row r="8833" spans="2:6">
      <c r="B8833" s="1" t="s">
        <v>18448</v>
      </c>
      <c r="C8833" s="1">
        <v>1</v>
      </c>
      <c r="D8833" s="1" t="s">
        <v>13746</v>
      </c>
      <c r="E8833" s="17">
        <v>0.91622685185185204</v>
      </c>
      <c r="F8833" s="1" t="s">
        <v>13789</v>
      </c>
    </row>
    <row r="8834" spans="2:6">
      <c r="B8834" s="1" t="s">
        <v>16283</v>
      </c>
      <c r="C8834" s="1">
        <v>1</v>
      </c>
      <c r="D8834" s="1" t="s">
        <v>3095</v>
      </c>
      <c r="E8834" s="17">
        <v>0.91631944444444402</v>
      </c>
      <c r="F8834" s="1" t="s">
        <v>13789</v>
      </c>
    </row>
    <row r="8835" spans="2:6">
      <c r="B8835" s="1" t="s">
        <v>16201</v>
      </c>
      <c r="C8835" s="1">
        <v>1</v>
      </c>
      <c r="D8835" s="1" t="s">
        <v>3095</v>
      </c>
      <c r="E8835" s="17">
        <v>0.91636574074074095</v>
      </c>
      <c r="F8835" s="1" t="s">
        <v>13789</v>
      </c>
    </row>
    <row r="8836" spans="2:6">
      <c r="B8836" s="1" t="s">
        <v>18470</v>
      </c>
      <c r="C8836" s="1">
        <v>1</v>
      </c>
      <c r="D8836" s="1" t="s">
        <v>13760</v>
      </c>
      <c r="E8836" s="17">
        <v>0.916412037037037</v>
      </c>
      <c r="F8836" s="1" t="s">
        <v>13789</v>
      </c>
    </row>
    <row r="8837" spans="2:6">
      <c r="B8837" s="1" t="s">
        <v>18471</v>
      </c>
      <c r="C8837" s="1">
        <v>1</v>
      </c>
      <c r="D8837" s="1" t="s">
        <v>13687</v>
      </c>
      <c r="E8837" s="17">
        <v>0.91642361111111104</v>
      </c>
      <c r="F8837" s="1" t="s">
        <v>13789</v>
      </c>
    </row>
    <row r="8838" spans="2:6">
      <c r="B8838" s="1" t="s">
        <v>18472</v>
      </c>
      <c r="C8838" s="1">
        <v>1</v>
      </c>
      <c r="D8838" s="1" t="s">
        <v>13687</v>
      </c>
      <c r="E8838" s="17">
        <v>0.91645833333333304</v>
      </c>
      <c r="F8838" s="1" t="s">
        <v>13789</v>
      </c>
    </row>
    <row r="8839" spans="2:6">
      <c r="B8839" s="1" t="s">
        <v>18473</v>
      </c>
      <c r="C8839" s="1">
        <v>1</v>
      </c>
      <c r="D8839" s="1" t="s">
        <v>3076</v>
      </c>
      <c r="E8839" s="17">
        <v>0.91649305555555605</v>
      </c>
      <c r="F8839" s="1" t="s">
        <v>13789</v>
      </c>
    </row>
    <row r="8840" spans="2:6">
      <c r="B8840" s="1" t="s">
        <v>18351</v>
      </c>
      <c r="C8840" s="1">
        <v>1</v>
      </c>
      <c r="D8840" s="1" t="s">
        <v>13762</v>
      </c>
      <c r="E8840" s="17">
        <v>0.91659722222222195</v>
      </c>
      <c r="F8840" s="1" t="s">
        <v>13789</v>
      </c>
    </row>
    <row r="8841" spans="2:6">
      <c r="B8841" s="1" t="s">
        <v>18462</v>
      </c>
      <c r="C8841" s="1">
        <v>1</v>
      </c>
      <c r="D8841" s="1" t="s">
        <v>13746</v>
      </c>
      <c r="E8841" s="17">
        <v>0.91659722222222195</v>
      </c>
      <c r="F8841" s="1" t="s">
        <v>13789</v>
      </c>
    </row>
    <row r="8842" spans="2:6">
      <c r="B8842" s="1" t="s">
        <v>15501</v>
      </c>
      <c r="C8842" s="1">
        <v>1</v>
      </c>
      <c r="D8842" s="1" t="s">
        <v>3095</v>
      </c>
      <c r="E8842" s="17">
        <v>0.91665509259259303</v>
      </c>
      <c r="F8842" s="1" t="s">
        <v>13789</v>
      </c>
    </row>
    <row r="8843" spans="2:6">
      <c r="B8843" s="1" t="s">
        <v>16845</v>
      </c>
      <c r="C8843" s="1">
        <v>1</v>
      </c>
      <c r="D8843" s="1" t="s">
        <v>3095</v>
      </c>
      <c r="E8843" s="17">
        <v>0.91666666666666696</v>
      </c>
      <c r="F8843" s="1" t="s">
        <v>13790</v>
      </c>
    </row>
    <row r="8844" spans="2:6">
      <c r="B8844" s="1" t="s">
        <v>17340</v>
      </c>
      <c r="C8844" s="1">
        <v>2</v>
      </c>
      <c r="D8844" s="1" t="s">
        <v>13746</v>
      </c>
      <c r="E8844" s="17">
        <v>0.91666666666666696</v>
      </c>
      <c r="F8844" s="1" t="s">
        <v>13790</v>
      </c>
    </row>
    <row r="8845" spans="2:6">
      <c r="B8845" s="1" t="s">
        <v>18474</v>
      </c>
      <c r="C8845" s="1">
        <v>1</v>
      </c>
      <c r="D8845" s="1" t="s">
        <v>13760</v>
      </c>
      <c r="E8845" s="17">
        <v>0.91671296296296301</v>
      </c>
      <c r="F8845" s="1" t="s">
        <v>13790</v>
      </c>
    </row>
    <row r="8846" spans="2:6">
      <c r="B8846" s="1" t="s">
        <v>18475</v>
      </c>
      <c r="C8846" s="1">
        <v>1</v>
      </c>
      <c r="D8846" s="1" t="s">
        <v>13753</v>
      </c>
      <c r="E8846" s="17">
        <v>0.91677083333333298</v>
      </c>
      <c r="F8846" s="1" t="s">
        <v>13790</v>
      </c>
    </row>
    <row r="8847" spans="2:6">
      <c r="B8847" s="1" t="s">
        <v>18476</v>
      </c>
      <c r="C8847" s="1">
        <v>1</v>
      </c>
      <c r="D8847" s="1" t="s">
        <v>13753</v>
      </c>
      <c r="E8847" s="17">
        <v>0.91681712962963002</v>
      </c>
      <c r="F8847" s="1" t="s">
        <v>13790</v>
      </c>
    </row>
    <row r="8848" spans="2:6">
      <c r="B8848" s="1" t="s">
        <v>18464</v>
      </c>
      <c r="C8848" s="1">
        <v>1</v>
      </c>
      <c r="D8848" s="1" t="s">
        <v>13746</v>
      </c>
      <c r="E8848" s="17">
        <v>0.91692129629629604</v>
      </c>
      <c r="F8848" s="1" t="s">
        <v>13790</v>
      </c>
    </row>
    <row r="8849" spans="2:6">
      <c r="B8849" s="1" t="s">
        <v>18468</v>
      </c>
      <c r="C8849" s="1">
        <v>1</v>
      </c>
      <c r="D8849" s="1" t="s">
        <v>13762</v>
      </c>
      <c r="E8849" s="17">
        <v>0.91692129629629604</v>
      </c>
      <c r="F8849" s="1" t="s">
        <v>13790</v>
      </c>
    </row>
    <row r="8850" spans="2:6">
      <c r="B8850" s="1" t="s">
        <v>18476</v>
      </c>
      <c r="C8850" s="1">
        <v>1</v>
      </c>
      <c r="D8850" s="1" t="s">
        <v>13746</v>
      </c>
      <c r="E8850" s="17">
        <v>0.91694444444444401</v>
      </c>
      <c r="F8850" s="1" t="s">
        <v>13790</v>
      </c>
    </row>
    <row r="8851" spans="2:6">
      <c r="B8851" s="1" t="s">
        <v>18477</v>
      </c>
      <c r="C8851" s="1">
        <v>1</v>
      </c>
      <c r="D8851" s="1" t="s">
        <v>13753</v>
      </c>
      <c r="E8851" s="17">
        <v>0.91700231481481498</v>
      </c>
      <c r="F8851" s="1" t="s">
        <v>13790</v>
      </c>
    </row>
    <row r="8852" spans="2:6">
      <c r="B8852" s="1" t="s">
        <v>14472</v>
      </c>
      <c r="C8852" s="1">
        <v>1</v>
      </c>
      <c r="D8852" s="1" t="s">
        <v>3095</v>
      </c>
      <c r="E8852" s="17">
        <v>0.91712962962962996</v>
      </c>
      <c r="F8852" s="1" t="s">
        <v>13790</v>
      </c>
    </row>
    <row r="8853" spans="2:6">
      <c r="B8853" s="1" t="s">
        <v>18467</v>
      </c>
      <c r="C8853" s="1">
        <v>2</v>
      </c>
      <c r="D8853" s="1" t="s">
        <v>13746</v>
      </c>
      <c r="E8853" s="17">
        <v>0.917141203703704</v>
      </c>
      <c r="F8853" s="1" t="s">
        <v>13790</v>
      </c>
    </row>
    <row r="8854" spans="2:6">
      <c r="B8854" s="1" t="s">
        <v>18478</v>
      </c>
      <c r="C8854" s="1">
        <v>1</v>
      </c>
      <c r="D8854" s="1" t="s">
        <v>13753</v>
      </c>
      <c r="E8854" s="17">
        <v>0.91715277777777804</v>
      </c>
      <c r="F8854" s="1" t="s">
        <v>13790</v>
      </c>
    </row>
    <row r="8855" spans="2:6">
      <c r="B8855" s="1" t="s">
        <v>18479</v>
      </c>
      <c r="C8855" s="1">
        <v>1</v>
      </c>
      <c r="D8855" s="1" t="s">
        <v>13753</v>
      </c>
      <c r="E8855" s="17">
        <v>0.91719907407407397</v>
      </c>
      <c r="F8855" s="1" t="s">
        <v>13790</v>
      </c>
    </row>
    <row r="8856" spans="2:6">
      <c r="B8856" s="1" t="s">
        <v>18480</v>
      </c>
      <c r="C8856" s="1">
        <v>1</v>
      </c>
      <c r="D8856" s="1" t="s">
        <v>13687</v>
      </c>
      <c r="E8856" s="17">
        <v>0.91725694444444394</v>
      </c>
      <c r="F8856" s="1" t="s">
        <v>13790</v>
      </c>
    </row>
    <row r="8857" spans="2:6">
      <c r="B8857" s="1" t="s">
        <v>18481</v>
      </c>
      <c r="C8857" s="1">
        <v>1</v>
      </c>
      <c r="D8857" s="1" t="s">
        <v>13760</v>
      </c>
      <c r="E8857" s="17">
        <v>0.91736111111111096</v>
      </c>
      <c r="F8857" s="1" t="s">
        <v>13790</v>
      </c>
    </row>
    <row r="8858" spans="2:6">
      <c r="B8858" s="1" t="s">
        <v>18466</v>
      </c>
      <c r="C8858" s="1">
        <v>1</v>
      </c>
      <c r="D8858" s="1" t="s">
        <v>3077</v>
      </c>
      <c r="E8858" s="17">
        <v>0.91739583333333297</v>
      </c>
      <c r="F8858" s="1" t="s">
        <v>13790</v>
      </c>
    </row>
    <row r="8859" spans="2:6">
      <c r="B8859" s="1" t="s">
        <v>18475</v>
      </c>
      <c r="C8859" s="1">
        <v>1</v>
      </c>
      <c r="D8859" s="1" t="s">
        <v>3078</v>
      </c>
      <c r="E8859" s="17">
        <v>0.91744212962963001</v>
      </c>
      <c r="F8859" s="1" t="s">
        <v>13790</v>
      </c>
    </row>
    <row r="8860" spans="2:6">
      <c r="B8860" s="1" t="s">
        <v>18482</v>
      </c>
      <c r="C8860" s="1">
        <v>1</v>
      </c>
      <c r="D8860" s="1" t="s">
        <v>3076</v>
      </c>
      <c r="E8860" s="17">
        <v>0.91751157407407402</v>
      </c>
      <c r="F8860" s="1" t="s">
        <v>13790</v>
      </c>
    </row>
    <row r="8861" spans="2:6">
      <c r="B8861" s="1" t="s">
        <v>18449</v>
      </c>
      <c r="C8861" s="1">
        <v>1</v>
      </c>
      <c r="D8861" s="1" t="s">
        <v>3095</v>
      </c>
      <c r="E8861" s="17">
        <v>0.91759259259259296</v>
      </c>
      <c r="F8861" s="1" t="s">
        <v>13790</v>
      </c>
    </row>
    <row r="8862" spans="2:6">
      <c r="B8862" s="1" t="s">
        <v>18473</v>
      </c>
      <c r="C8862" s="1">
        <v>1</v>
      </c>
      <c r="D8862" s="1" t="s">
        <v>13746</v>
      </c>
      <c r="E8862" s="17">
        <v>0.91771990740740705</v>
      </c>
      <c r="F8862" s="1" t="s">
        <v>13790</v>
      </c>
    </row>
    <row r="8863" spans="2:6">
      <c r="B8863" s="1" t="s">
        <v>18470</v>
      </c>
      <c r="C8863" s="1">
        <v>1</v>
      </c>
      <c r="D8863" s="1" t="s">
        <v>13746</v>
      </c>
      <c r="E8863" s="17">
        <v>0.91780092592592599</v>
      </c>
      <c r="F8863" s="1" t="s">
        <v>13790</v>
      </c>
    </row>
    <row r="8864" spans="2:6">
      <c r="B8864" s="1" t="s">
        <v>18483</v>
      </c>
      <c r="C8864" s="1">
        <v>1</v>
      </c>
      <c r="D8864" s="1" t="s">
        <v>13753</v>
      </c>
      <c r="E8864" s="17">
        <v>0.91790509259259301</v>
      </c>
      <c r="F8864" s="1" t="s">
        <v>13790</v>
      </c>
    </row>
    <row r="8865" spans="2:6">
      <c r="B8865" s="1" t="s">
        <v>18469</v>
      </c>
      <c r="C8865" s="1">
        <v>1</v>
      </c>
      <c r="D8865" s="1" t="s">
        <v>3078</v>
      </c>
      <c r="E8865" s="17">
        <v>0.91790509259259301</v>
      </c>
      <c r="F8865" s="1" t="s">
        <v>13790</v>
      </c>
    </row>
    <row r="8866" spans="2:6">
      <c r="B8866" s="1" t="s">
        <v>18484</v>
      </c>
      <c r="C8866" s="1">
        <v>1</v>
      </c>
      <c r="D8866" s="1" t="s">
        <v>13753</v>
      </c>
      <c r="E8866" s="17">
        <v>0.91793981481481501</v>
      </c>
      <c r="F8866" s="1" t="s">
        <v>13790</v>
      </c>
    </row>
    <row r="8867" spans="2:6">
      <c r="B8867" s="1" t="s">
        <v>18485</v>
      </c>
      <c r="C8867" s="1">
        <v>4</v>
      </c>
      <c r="D8867" s="1" t="s">
        <v>13753</v>
      </c>
      <c r="E8867" s="17">
        <v>0.91797453703703702</v>
      </c>
      <c r="F8867" s="1" t="s">
        <v>13790</v>
      </c>
    </row>
    <row r="8868" spans="2:6">
      <c r="B8868" s="1" t="s">
        <v>18486</v>
      </c>
      <c r="C8868" s="1">
        <v>1</v>
      </c>
      <c r="D8868" s="1" t="s">
        <v>13753</v>
      </c>
      <c r="E8868" s="17">
        <v>0.91800925925925903</v>
      </c>
      <c r="F8868" s="1" t="s">
        <v>13790</v>
      </c>
    </row>
    <row r="8869" spans="2:6">
      <c r="B8869" s="1" t="s">
        <v>18487</v>
      </c>
      <c r="C8869" s="1">
        <v>1</v>
      </c>
      <c r="D8869" s="1" t="s">
        <v>13753</v>
      </c>
      <c r="E8869" s="17">
        <v>0.91809027777777796</v>
      </c>
      <c r="F8869" s="1" t="s">
        <v>13790</v>
      </c>
    </row>
    <row r="8870" spans="2:6">
      <c r="B8870" s="1" t="s">
        <v>18488</v>
      </c>
      <c r="C8870" s="1">
        <v>1</v>
      </c>
      <c r="D8870" s="1" t="s">
        <v>13753</v>
      </c>
      <c r="E8870" s="17">
        <v>0.91813657407407401</v>
      </c>
      <c r="F8870" s="1" t="s">
        <v>13790</v>
      </c>
    </row>
    <row r="8871" spans="2:6">
      <c r="B8871" s="1" t="s">
        <v>18455</v>
      </c>
      <c r="C8871" s="1">
        <v>1</v>
      </c>
      <c r="D8871" s="1" t="s">
        <v>13746</v>
      </c>
      <c r="E8871" s="17">
        <v>0.91831018518518504</v>
      </c>
      <c r="F8871" s="1" t="s">
        <v>13790</v>
      </c>
    </row>
    <row r="8872" spans="2:6">
      <c r="B8872" s="1" t="s">
        <v>18489</v>
      </c>
      <c r="C8872" s="1">
        <v>1</v>
      </c>
      <c r="D8872" s="1" t="s">
        <v>13687</v>
      </c>
      <c r="E8872" s="17">
        <v>0.91834490740740704</v>
      </c>
      <c r="F8872" s="1" t="s">
        <v>13790</v>
      </c>
    </row>
    <row r="8873" spans="2:6">
      <c r="B8873" s="1" t="s">
        <v>18474</v>
      </c>
      <c r="C8873" s="1">
        <v>1</v>
      </c>
      <c r="D8873" s="1" t="s">
        <v>3077</v>
      </c>
      <c r="E8873" s="17">
        <v>0.91834490740740704</v>
      </c>
      <c r="F8873" s="1" t="s">
        <v>13790</v>
      </c>
    </row>
    <row r="8874" spans="2:6">
      <c r="B8874" s="1" t="s">
        <v>18481</v>
      </c>
      <c r="C8874" s="1">
        <v>1</v>
      </c>
      <c r="D8874" s="1" t="s">
        <v>13746</v>
      </c>
      <c r="E8874" s="17">
        <v>0.91839120370370397</v>
      </c>
      <c r="F8874" s="1" t="s">
        <v>13790</v>
      </c>
    </row>
    <row r="8875" spans="2:6">
      <c r="B8875" s="1" t="s">
        <v>18490</v>
      </c>
      <c r="C8875" s="1">
        <v>1</v>
      </c>
      <c r="D8875" s="1" t="s">
        <v>13760</v>
      </c>
      <c r="E8875" s="17">
        <v>0.91851851851851896</v>
      </c>
      <c r="F8875" s="1" t="s">
        <v>13790</v>
      </c>
    </row>
    <row r="8876" spans="2:6">
      <c r="B8876" s="1" t="s">
        <v>18390</v>
      </c>
      <c r="C8876" s="1">
        <v>1</v>
      </c>
      <c r="D8876" s="1" t="s">
        <v>13746</v>
      </c>
      <c r="E8876" s="17">
        <v>0.91854166666666703</v>
      </c>
      <c r="F8876" s="1" t="s">
        <v>13790</v>
      </c>
    </row>
    <row r="8877" spans="2:6">
      <c r="B8877" s="1" t="s">
        <v>18033</v>
      </c>
      <c r="C8877" s="1">
        <v>1</v>
      </c>
      <c r="D8877" s="1" t="s">
        <v>3077</v>
      </c>
      <c r="E8877" s="17">
        <v>0.91871527777777795</v>
      </c>
      <c r="F8877" s="1" t="s">
        <v>13790</v>
      </c>
    </row>
    <row r="8878" spans="2:6">
      <c r="B8878" s="1" t="s">
        <v>17758</v>
      </c>
      <c r="C8878" s="1">
        <v>1</v>
      </c>
      <c r="D8878" s="1" t="s">
        <v>3078</v>
      </c>
      <c r="E8878" s="17">
        <v>0.91872685185185199</v>
      </c>
      <c r="F8878" s="1" t="s">
        <v>13790</v>
      </c>
    </row>
    <row r="8879" spans="2:6">
      <c r="B8879" s="1" t="s">
        <v>18491</v>
      </c>
      <c r="C8879" s="1">
        <v>1</v>
      </c>
      <c r="D8879" s="1" t="s">
        <v>13687</v>
      </c>
      <c r="E8879" s="17">
        <v>0.91890046296296302</v>
      </c>
      <c r="F8879" s="1" t="s">
        <v>13790</v>
      </c>
    </row>
    <row r="8880" spans="2:6">
      <c r="B8880" s="1" t="s">
        <v>18458</v>
      </c>
      <c r="C8880" s="1">
        <v>1</v>
      </c>
      <c r="D8880" s="1" t="s">
        <v>13746</v>
      </c>
      <c r="E8880" s="17">
        <v>0.91890046296296302</v>
      </c>
      <c r="F8880" s="1" t="s">
        <v>13790</v>
      </c>
    </row>
    <row r="8881" spans="2:6">
      <c r="B8881" s="1" t="s">
        <v>18488</v>
      </c>
      <c r="C8881" s="1">
        <v>1</v>
      </c>
      <c r="D8881" s="1" t="s">
        <v>3078</v>
      </c>
      <c r="E8881" s="17">
        <v>0.91894675925925895</v>
      </c>
      <c r="F8881" s="1" t="s">
        <v>13790</v>
      </c>
    </row>
    <row r="8882" spans="2:6">
      <c r="B8882" s="1" t="s">
        <v>18478</v>
      </c>
      <c r="C8882" s="1">
        <v>1</v>
      </c>
      <c r="D8882" s="1" t="s">
        <v>3078</v>
      </c>
      <c r="E8882" s="17">
        <v>0.91901620370370396</v>
      </c>
      <c r="F8882" s="1" t="s">
        <v>13790</v>
      </c>
    </row>
    <row r="8883" spans="2:6">
      <c r="B8883" s="1" t="s">
        <v>18492</v>
      </c>
      <c r="C8883" s="1">
        <v>1</v>
      </c>
      <c r="D8883" s="1" t="s">
        <v>13753</v>
      </c>
      <c r="E8883" s="17">
        <v>0.919027777777778</v>
      </c>
      <c r="F8883" s="1" t="s">
        <v>13790</v>
      </c>
    </row>
    <row r="8884" spans="2:6">
      <c r="B8884" s="1" t="s">
        <v>18452</v>
      </c>
      <c r="C8884" s="1">
        <v>1</v>
      </c>
      <c r="D8884" s="1" t="s">
        <v>3078</v>
      </c>
      <c r="E8884" s="17">
        <v>0.91907407407407404</v>
      </c>
      <c r="F8884" s="1" t="s">
        <v>13790</v>
      </c>
    </row>
    <row r="8885" spans="2:6">
      <c r="B8885" s="1" t="s">
        <v>18493</v>
      </c>
      <c r="C8885" s="1">
        <v>1</v>
      </c>
      <c r="D8885" s="1" t="s">
        <v>13753</v>
      </c>
      <c r="E8885" s="17">
        <v>0.91914351851851805</v>
      </c>
      <c r="F8885" s="1" t="s">
        <v>13790</v>
      </c>
    </row>
    <row r="8886" spans="2:6">
      <c r="B8886" s="1" t="s">
        <v>18494</v>
      </c>
      <c r="C8886" s="1">
        <v>1</v>
      </c>
      <c r="D8886" s="1" t="s">
        <v>13753</v>
      </c>
      <c r="E8886" s="17">
        <v>0.91917824074074095</v>
      </c>
      <c r="F8886" s="1" t="s">
        <v>13790</v>
      </c>
    </row>
    <row r="8887" spans="2:6">
      <c r="B8887" s="1" t="s">
        <v>18495</v>
      </c>
      <c r="C8887" s="1">
        <v>1</v>
      </c>
      <c r="D8887" s="1" t="s">
        <v>13753</v>
      </c>
      <c r="E8887" s="17">
        <v>0.91923611111111103</v>
      </c>
      <c r="F8887" s="1" t="s">
        <v>13790</v>
      </c>
    </row>
    <row r="8888" spans="2:6">
      <c r="B8888" s="1" t="s">
        <v>18385</v>
      </c>
      <c r="C8888" s="1">
        <v>1</v>
      </c>
      <c r="D8888" s="1" t="s">
        <v>3078</v>
      </c>
      <c r="E8888" s="17">
        <v>0.91924768518518496</v>
      </c>
      <c r="F8888" s="1" t="s">
        <v>13790</v>
      </c>
    </row>
    <row r="8889" spans="2:6">
      <c r="B8889" s="1" t="s">
        <v>17257</v>
      </c>
      <c r="C8889" s="1">
        <v>1</v>
      </c>
      <c r="D8889" s="1" t="s">
        <v>3078</v>
      </c>
      <c r="E8889" s="17">
        <v>0.91928240740740697</v>
      </c>
      <c r="F8889" s="1" t="s">
        <v>13790</v>
      </c>
    </row>
    <row r="8890" spans="2:6">
      <c r="B8890" s="1" t="s">
        <v>18487</v>
      </c>
      <c r="C8890" s="1">
        <v>1</v>
      </c>
      <c r="D8890" s="1" t="s">
        <v>13762</v>
      </c>
      <c r="E8890" s="17">
        <v>0.91954861111111097</v>
      </c>
      <c r="F8890" s="1" t="s">
        <v>13790</v>
      </c>
    </row>
    <row r="8891" spans="2:6">
      <c r="B8891" s="1" t="s">
        <v>16548</v>
      </c>
      <c r="C8891" s="1">
        <v>1</v>
      </c>
      <c r="D8891" s="1" t="s">
        <v>13746</v>
      </c>
      <c r="E8891" s="17">
        <v>0.91958333333333298</v>
      </c>
      <c r="F8891" s="1" t="s">
        <v>13790</v>
      </c>
    </row>
    <row r="8892" spans="2:6">
      <c r="B8892" s="1" t="s">
        <v>17964</v>
      </c>
      <c r="C8892" s="1">
        <v>1</v>
      </c>
      <c r="D8892" s="1" t="s">
        <v>13746</v>
      </c>
      <c r="E8892" s="17">
        <v>0.91966435185185202</v>
      </c>
      <c r="F8892" s="1" t="s">
        <v>13790</v>
      </c>
    </row>
    <row r="8893" spans="2:6">
      <c r="B8893" s="1" t="s">
        <v>18496</v>
      </c>
      <c r="C8893" s="1">
        <v>1</v>
      </c>
      <c r="D8893" s="1" t="s">
        <v>13760</v>
      </c>
      <c r="E8893" s="17">
        <v>0.91968749999999999</v>
      </c>
      <c r="F8893" s="1" t="s">
        <v>13790</v>
      </c>
    </row>
    <row r="8894" spans="2:6">
      <c r="B8894" s="1" t="s">
        <v>18490</v>
      </c>
      <c r="C8894" s="1">
        <v>1</v>
      </c>
      <c r="D8894" s="1" t="s">
        <v>13746</v>
      </c>
      <c r="E8894" s="17">
        <v>0.91968749999999999</v>
      </c>
      <c r="F8894" s="1" t="s">
        <v>13790</v>
      </c>
    </row>
    <row r="8895" spans="2:6">
      <c r="B8895" s="1" t="s">
        <v>18028</v>
      </c>
      <c r="C8895" s="1">
        <v>1</v>
      </c>
      <c r="D8895" s="1" t="s">
        <v>3077</v>
      </c>
      <c r="E8895" s="17">
        <v>0.91971064814814796</v>
      </c>
      <c r="F8895" s="1" t="s">
        <v>13790</v>
      </c>
    </row>
    <row r="8896" spans="2:6">
      <c r="B8896" s="1" t="s">
        <v>18497</v>
      </c>
      <c r="C8896" s="1">
        <v>1</v>
      </c>
      <c r="D8896" s="1" t="s">
        <v>13687</v>
      </c>
      <c r="E8896" s="17">
        <v>0.91986111111111102</v>
      </c>
      <c r="F8896" s="1" t="s">
        <v>13790</v>
      </c>
    </row>
    <row r="8897" spans="2:6">
      <c r="B8897" s="1" t="s">
        <v>18498</v>
      </c>
      <c r="C8897" s="1">
        <v>1</v>
      </c>
      <c r="D8897" s="1" t="s">
        <v>13753</v>
      </c>
      <c r="E8897" s="17">
        <v>0.91997685185185196</v>
      </c>
      <c r="F8897" s="1" t="s">
        <v>13790</v>
      </c>
    </row>
    <row r="8898" spans="2:6">
      <c r="B8898" s="1" t="s">
        <v>18492</v>
      </c>
      <c r="C8898" s="1">
        <v>1</v>
      </c>
      <c r="D8898" s="1" t="s">
        <v>3078</v>
      </c>
      <c r="E8898" s="17">
        <v>0.92006944444444405</v>
      </c>
      <c r="F8898" s="1" t="s">
        <v>13790</v>
      </c>
    </row>
    <row r="8899" spans="2:6">
      <c r="B8899" s="1" t="s">
        <v>18499</v>
      </c>
      <c r="C8899" s="1">
        <v>1</v>
      </c>
      <c r="D8899" s="1" t="s">
        <v>3076</v>
      </c>
      <c r="E8899" s="17">
        <v>0.92013888888888895</v>
      </c>
      <c r="F8899" s="1" t="s">
        <v>13790</v>
      </c>
    </row>
    <row r="8900" spans="2:6">
      <c r="B8900" s="1" t="s">
        <v>18500</v>
      </c>
      <c r="C8900" s="1">
        <v>1</v>
      </c>
      <c r="D8900" s="1" t="s">
        <v>13753</v>
      </c>
      <c r="E8900" s="17">
        <v>0.92030092592592605</v>
      </c>
      <c r="F8900" s="1" t="s">
        <v>13790</v>
      </c>
    </row>
    <row r="8901" spans="2:6">
      <c r="B8901" s="1" t="s">
        <v>18484</v>
      </c>
      <c r="C8901" s="1">
        <v>1</v>
      </c>
      <c r="D8901" s="1" t="s">
        <v>3078</v>
      </c>
      <c r="E8901" s="17">
        <v>0.92030092592592605</v>
      </c>
      <c r="F8901" s="1" t="s">
        <v>13790</v>
      </c>
    </row>
    <row r="8902" spans="2:6">
      <c r="B8902" s="1" t="s">
        <v>18494</v>
      </c>
      <c r="C8902" s="1">
        <v>1</v>
      </c>
      <c r="D8902" s="1" t="s">
        <v>3077</v>
      </c>
      <c r="E8902" s="17">
        <v>0.92042824074074103</v>
      </c>
      <c r="F8902" s="1" t="s">
        <v>13790</v>
      </c>
    </row>
    <row r="8903" spans="2:6">
      <c r="B8903" s="1" t="s">
        <v>18501</v>
      </c>
      <c r="C8903" s="1">
        <v>1</v>
      </c>
      <c r="D8903" s="1" t="s">
        <v>13753</v>
      </c>
      <c r="E8903" s="17">
        <v>0.920451388888889</v>
      </c>
      <c r="F8903" s="1" t="s">
        <v>13790</v>
      </c>
    </row>
    <row r="8904" spans="2:6">
      <c r="B8904" s="1" t="s">
        <v>18502</v>
      </c>
      <c r="C8904" s="1">
        <v>1</v>
      </c>
      <c r="D8904" s="1" t="s">
        <v>13746</v>
      </c>
      <c r="E8904" s="17">
        <v>0.92048611111111101</v>
      </c>
      <c r="F8904" s="1" t="s">
        <v>13790</v>
      </c>
    </row>
    <row r="8905" spans="2:6">
      <c r="B8905" s="1" t="s">
        <v>15551</v>
      </c>
      <c r="C8905" s="1">
        <v>1</v>
      </c>
      <c r="D8905" s="1" t="s">
        <v>13762</v>
      </c>
      <c r="E8905" s="17">
        <v>0.92049768518518504</v>
      </c>
      <c r="F8905" s="1" t="s">
        <v>13790</v>
      </c>
    </row>
    <row r="8906" spans="2:6">
      <c r="B8906" s="1" t="s">
        <v>18503</v>
      </c>
      <c r="C8906" s="1">
        <v>1</v>
      </c>
      <c r="D8906" s="1" t="s">
        <v>13753</v>
      </c>
      <c r="E8906" s="17">
        <v>0.92052083333333301</v>
      </c>
      <c r="F8906" s="1" t="s">
        <v>13790</v>
      </c>
    </row>
    <row r="8907" spans="2:6">
      <c r="B8907" s="1" t="s">
        <v>18504</v>
      </c>
      <c r="C8907" s="1">
        <v>2</v>
      </c>
      <c r="D8907" s="1" t="s">
        <v>13760</v>
      </c>
      <c r="E8907" s="17">
        <v>0.92065972222222203</v>
      </c>
      <c r="F8907" s="1" t="s">
        <v>13790</v>
      </c>
    </row>
    <row r="8908" spans="2:6">
      <c r="B8908" s="1" t="s">
        <v>18498</v>
      </c>
      <c r="C8908" s="1">
        <v>1</v>
      </c>
      <c r="D8908" s="1" t="s">
        <v>3078</v>
      </c>
      <c r="E8908" s="17">
        <v>0.92068287037037</v>
      </c>
      <c r="F8908" s="1" t="s">
        <v>13790</v>
      </c>
    </row>
    <row r="8909" spans="2:6">
      <c r="B8909" s="1" t="s">
        <v>18495</v>
      </c>
      <c r="C8909" s="1">
        <v>1</v>
      </c>
      <c r="D8909" s="1" t="s">
        <v>13762</v>
      </c>
      <c r="E8909" s="17">
        <v>0.92106481481481495</v>
      </c>
      <c r="F8909" s="1" t="s">
        <v>13790</v>
      </c>
    </row>
    <row r="8910" spans="2:6">
      <c r="B8910" s="1" t="s">
        <v>18499</v>
      </c>
      <c r="C8910" s="1">
        <v>1</v>
      </c>
      <c r="D8910" s="1" t="s">
        <v>3095</v>
      </c>
      <c r="E8910" s="17">
        <v>0.92111111111111099</v>
      </c>
      <c r="F8910" s="1" t="s">
        <v>13790</v>
      </c>
    </row>
    <row r="8911" spans="2:6">
      <c r="B8911" s="1" t="s">
        <v>18192</v>
      </c>
      <c r="C8911" s="1">
        <v>1</v>
      </c>
      <c r="D8911" s="1" t="s">
        <v>3078</v>
      </c>
      <c r="E8911" s="17">
        <v>0.92113425925925896</v>
      </c>
      <c r="F8911" s="1" t="s">
        <v>13790</v>
      </c>
    </row>
    <row r="8912" spans="2:6">
      <c r="B8912" s="1" t="s">
        <v>18477</v>
      </c>
      <c r="C8912" s="1">
        <v>1</v>
      </c>
      <c r="D8912" s="1" t="s">
        <v>3077</v>
      </c>
      <c r="E8912" s="17">
        <v>0.921145833333333</v>
      </c>
      <c r="F8912" s="1" t="s">
        <v>13790</v>
      </c>
    </row>
    <row r="8913" spans="2:6">
      <c r="B8913" s="1" t="s">
        <v>18505</v>
      </c>
      <c r="C8913" s="1">
        <v>1</v>
      </c>
      <c r="D8913" s="1" t="s">
        <v>13753</v>
      </c>
      <c r="E8913" s="17">
        <v>0.92121527777777801</v>
      </c>
      <c r="F8913" s="1" t="s">
        <v>13790</v>
      </c>
    </row>
    <row r="8914" spans="2:6">
      <c r="B8914" s="1" t="s">
        <v>18506</v>
      </c>
      <c r="C8914" s="1">
        <v>1</v>
      </c>
      <c r="D8914" s="1" t="s">
        <v>13753</v>
      </c>
      <c r="E8914" s="17">
        <v>0.92131944444444402</v>
      </c>
      <c r="F8914" s="1" t="s">
        <v>13790</v>
      </c>
    </row>
    <row r="8915" spans="2:6">
      <c r="B8915" s="1" t="s">
        <v>18362</v>
      </c>
      <c r="C8915" s="1">
        <v>1</v>
      </c>
      <c r="D8915" s="1" t="s">
        <v>3078</v>
      </c>
      <c r="E8915" s="17">
        <v>0.92131944444444402</v>
      </c>
      <c r="F8915" s="1" t="s">
        <v>13790</v>
      </c>
    </row>
    <row r="8916" spans="2:6">
      <c r="B8916" s="1" t="s">
        <v>18507</v>
      </c>
      <c r="C8916" s="1">
        <v>1</v>
      </c>
      <c r="D8916" s="1" t="s">
        <v>13753</v>
      </c>
      <c r="E8916" s="17">
        <v>0.921377314814815</v>
      </c>
      <c r="F8916" s="1" t="s">
        <v>13790</v>
      </c>
    </row>
    <row r="8917" spans="2:6">
      <c r="B8917" s="1" t="s">
        <v>15913</v>
      </c>
      <c r="C8917" s="1">
        <v>1</v>
      </c>
      <c r="D8917" s="1" t="s">
        <v>3078</v>
      </c>
      <c r="E8917" s="17">
        <v>0.92149305555555605</v>
      </c>
      <c r="F8917" s="1" t="s">
        <v>13790</v>
      </c>
    </row>
    <row r="8918" spans="2:6">
      <c r="B8918" s="1" t="s">
        <v>18508</v>
      </c>
      <c r="C8918" s="1">
        <v>1</v>
      </c>
      <c r="D8918" s="1" t="s">
        <v>13753</v>
      </c>
      <c r="E8918" s="17">
        <v>0.921608796296296</v>
      </c>
      <c r="F8918" s="1" t="s">
        <v>13790</v>
      </c>
    </row>
    <row r="8919" spans="2:6">
      <c r="B8919" s="1" t="s">
        <v>17864</v>
      </c>
      <c r="C8919" s="1">
        <v>1</v>
      </c>
      <c r="D8919" s="1" t="s">
        <v>3095</v>
      </c>
      <c r="E8919" s="17">
        <v>0.92165509259259304</v>
      </c>
      <c r="F8919" s="1" t="s">
        <v>13790</v>
      </c>
    </row>
    <row r="8920" spans="2:6">
      <c r="B8920" s="1" t="s">
        <v>18509</v>
      </c>
      <c r="C8920" s="1">
        <v>1</v>
      </c>
      <c r="D8920" s="1" t="s">
        <v>13760</v>
      </c>
      <c r="E8920" s="17">
        <v>0.92170138888888897</v>
      </c>
      <c r="F8920" s="1" t="s">
        <v>13790</v>
      </c>
    </row>
    <row r="8921" spans="2:6">
      <c r="B8921" s="1" t="s">
        <v>18496</v>
      </c>
      <c r="C8921" s="1">
        <v>1</v>
      </c>
      <c r="D8921" s="1" t="s">
        <v>3077</v>
      </c>
      <c r="E8921" s="17">
        <v>0.92171296296296301</v>
      </c>
      <c r="F8921" s="1" t="s">
        <v>13790</v>
      </c>
    </row>
    <row r="8922" spans="2:6">
      <c r="B8922" s="1" t="s">
        <v>18510</v>
      </c>
      <c r="C8922" s="1">
        <v>5</v>
      </c>
      <c r="D8922" s="1" t="s">
        <v>13753</v>
      </c>
      <c r="E8922" s="17">
        <v>0.92177083333333298</v>
      </c>
      <c r="F8922" s="1" t="s">
        <v>13790</v>
      </c>
    </row>
    <row r="8923" spans="2:6">
      <c r="B8923" s="1" t="s">
        <v>18505</v>
      </c>
      <c r="C8923" s="1">
        <v>1</v>
      </c>
      <c r="D8923" s="1" t="s">
        <v>3078</v>
      </c>
      <c r="E8923" s="17">
        <v>0.92180555555555599</v>
      </c>
      <c r="F8923" s="1" t="s">
        <v>13790</v>
      </c>
    </row>
    <row r="8924" spans="2:6">
      <c r="B8924" s="1" t="s">
        <v>18511</v>
      </c>
      <c r="C8924" s="1">
        <v>1</v>
      </c>
      <c r="D8924" s="1" t="s">
        <v>13753</v>
      </c>
      <c r="E8924" s="17">
        <v>0.92185185185185203</v>
      </c>
      <c r="F8924" s="1" t="s">
        <v>13790</v>
      </c>
    </row>
    <row r="8925" spans="2:6">
      <c r="B8925" s="1" t="s">
        <v>17894</v>
      </c>
      <c r="C8925" s="1">
        <v>1</v>
      </c>
      <c r="D8925" s="1" t="s">
        <v>3078</v>
      </c>
      <c r="E8925" s="17">
        <v>0.92195601851851805</v>
      </c>
      <c r="F8925" s="1" t="s">
        <v>13790</v>
      </c>
    </row>
    <row r="8926" spans="2:6">
      <c r="B8926" s="1" t="s">
        <v>18512</v>
      </c>
      <c r="C8926" s="1">
        <v>1</v>
      </c>
      <c r="D8926" s="1" t="s">
        <v>13753</v>
      </c>
      <c r="E8926" s="17">
        <v>0.92202546296296295</v>
      </c>
      <c r="F8926" s="1" t="s">
        <v>13790</v>
      </c>
    </row>
    <row r="8927" spans="2:6">
      <c r="B8927" s="1" t="s">
        <v>18513</v>
      </c>
      <c r="C8927" s="1">
        <v>1</v>
      </c>
      <c r="D8927" s="1" t="s">
        <v>13760</v>
      </c>
      <c r="E8927" s="17">
        <v>0.92208333333333303</v>
      </c>
      <c r="F8927" s="1" t="s">
        <v>13790</v>
      </c>
    </row>
    <row r="8928" spans="2:6">
      <c r="B8928" s="1" t="s">
        <v>18514</v>
      </c>
      <c r="C8928" s="1">
        <v>1</v>
      </c>
      <c r="D8928" s="1" t="s">
        <v>3076</v>
      </c>
      <c r="E8928" s="17">
        <v>0.92215277777777804</v>
      </c>
      <c r="F8928" s="1" t="s">
        <v>13790</v>
      </c>
    </row>
    <row r="8929" spans="2:6">
      <c r="B8929" s="1" t="s">
        <v>18515</v>
      </c>
      <c r="C8929" s="1">
        <v>1</v>
      </c>
      <c r="D8929" s="1" t="s">
        <v>3076</v>
      </c>
      <c r="E8929" s="17">
        <v>0.92219907407407398</v>
      </c>
      <c r="F8929" s="1" t="s">
        <v>13790</v>
      </c>
    </row>
    <row r="8930" spans="2:6">
      <c r="B8930" s="1" t="s">
        <v>18509</v>
      </c>
      <c r="C8930" s="1">
        <v>1</v>
      </c>
      <c r="D8930" s="1" t="s">
        <v>3078</v>
      </c>
      <c r="E8930" s="17">
        <v>0.92241898148148105</v>
      </c>
      <c r="F8930" s="1" t="s">
        <v>13790</v>
      </c>
    </row>
    <row r="8931" spans="2:6">
      <c r="B8931" s="1" t="s">
        <v>18516</v>
      </c>
      <c r="C8931" s="1">
        <v>1</v>
      </c>
      <c r="D8931" s="1" t="s">
        <v>13753</v>
      </c>
      <c r="E8931" s="17">
        <v>0.92249999999999999</v>
      </c>
      <c r="F8931" s="1" t="s">
        <v>13790</v>
      </c>
    </row>
    <row r="8932" spans="2:6">
      <c r="B8932" s="1" t="s">
        <v>18517</v>
      </c>
      <c r="C8932" s="1">
        <v>1</v>
      </c>
      <c r="D8932" s="1" t="s">
        <v>3076</v>
      </c>
      <c r="E8932" s="17">
        <v>0.92252314814814795</v>
      </c>
      <c r="F8932" s="1" t="s">
        <v>13790</v>
      </c>
    </row>
    <row r="8933" spans="2:6">
      <c r="B8933" s="1" t="s">
        <v>16960</v>
      </c>
      <c r="C8933" s="1">
        <v>1</v>
      </c>
      <c r="D8933" s="1" t="s">
        <v>13762</v>
      </c>
      <c r="E8933" s="17">
        <v>0.92268518518518505</v>
      </c>
      <c r="F8933" s="1" t="s">
        <v>13790</v>
      </c>
    </row>
    <row r="8934" spans="2:6">
      <c r="B8934" s="1" t="s">
        <v>18510</v>
      </c>
      <c r="C8934" s="1">
        <v>5</v>
      </c>
      <c r="D8934" s="1" t="s">
        <v>3078</v>
      </c>
      <c r="E8934" s="17">
        <v>0.92273148148148099</v>
      </c>
      <c r="F8934" s="1" t="s">
        <v>13790</v>
      </c>
    </row>
    <row r="8935" spans="2:6">
      <c r="B8935" s="1" t="s">
        <v>18518</v>
      </c>
      <c r="C8935" s="1">
        <v>1</v>
      </c>
      <c r="D8935" s="1" t="s">
        <v>13753</v>
      </c>
      <c r="E8935" s="17">
        <v>0.92276620370370399</v>
      </c>
      <c r="F8935" s="1" t="s">
        <v>13790</v>
      </c>
    </row>
    <row r="8936" spans="2:6">
      <c r="B8936" s="1" t="s">
        <v>18511</v>
      </c>
      <c r="C8936" s="1">
        <v>1</v>
      </c>
      <c r="D8936" s="1" t="s">
        <v>3078</v>
      </c>
      <c r="E8936" s="17">
        <v>0.92277777777777803</v>
      </c>
      <c r="F8936" s="1" t="s">
        <v>13790</v>
      </c>
    </row>
    <row r="8937" spans="2:6">
      <c r="B8937" s="1" t="s">
        <v>18512</v>
      </c>
      <c r="C8937" s="1">
        <v>1</v>
      </c>
      <c r="D8937" s="1" t="s">
        <v>3078</v>
      </c>
      <c r="E8937" s="17">
        <v>0.922835648148148</v>
      </c>
      <c r="F8937" s="1" t="s">
        <v>13790</v>
      </c>
    </row>
    <row r="8938" spans="2:6">
      <c r="B8938" s="1" t="s">
        <v>18519</v>
      </c>
      <c r="C8938" s="1">
        <v>1</v>
      </c>
      <c r="D8938" s="1" t="s">
        <v>13753</v>
      </c>
      <c r="E8938" s="17">
        <v>0.92287037037037001</v>
      </c>
      <c r="F8938" s="1" t="s">
        <v>13790</v>
      </c>
    </row>
    <row r="8939" spans="2:6">
      <c r="B8939" s="1" t="s">
        <v>15675</v>
      </c>
      <c r="C8939" s="1">
        <v>1</v>
      </c>
      <c r="D8939" s="1" t="s">
        <v>3095</v>
      </c>
      <c r="E8939" s="17">
        <v>0.92307870370370404</v>
      </c>
      <c r="F8939" s="1" t="s">
        <v>13790</v>
      </c>
    </row>
    <row r="8940" spans="2:6">
      <c r="B8940" s="1" t="s">
        <v>18519</v>
      </c>
      <c r="C8940" s="1">
        <v>1</v>
      </c>
      <c r="D8940" s="1" t="s">
        <v>13746</v>
      </c>
      <c r="E8940" s="17">
        <v>0.92313657407407401</v>
      </c>
      <c r="F8940" s="1" t="s">
        <v>13790</v>
      </c>
    </row>
    <row r="8941" spans="2:6">
      <c r="B8941" s="1" t="s">
        <v>18517</v>
      </c>
      <c r="C8941" s="1">
        <v>1</v>
      </c>
      <c r="D8941" s="1" t="s">
        <v>3078</v>
      </c>
      <c r="E8941" s="17">
        <v>0.92320601851851802</v>
      </c>
      <c r="F8941" s="1" t="s">
        <v>13790</v>
      </c>
    </row>
    <row r="8942" spans="2:6">
      <c r="B8942" s="1" t="s">
        <v>18520</v>
      </c>
      <c r="C8942" s="1">
        <v>1</v>
      </c>
      <c r="D8942" s="1" t="s">
        <v>13760</v>
      </c>
      <c r="E8942" s="17">
        <v>0.92325231481481496</v>
      </c>
      <c r="F8942" s="1" t="s">
        <v>13790</v>
      </c>
    </row>
    <row r="8943" spans="2:6">
      <c r="B8943" s="1" t="s">
        <v>18521</v>
      </c>
      <c r="C8943" s="1">
        <v>1</v>
      </c>
      <c r="D8943" s="1" t="s">
        <v>13760</v>
      </c>
      <c r="E8943" s="17">
        <v>0.92332175925925897</v>
      </c>
      <c r="F8943" s="1" t="s">
        <v>13790</v>
      </c>
    </row>
    <row r="8944" spans="2:6">
      <c r="B8944" s="1" t="s">
        <v>18522</v>
      </c>
      <c r="C8944" s="1">
        <v>1</v>
      </c>
      <c r="D8944" s="1" t="s">
        <v>13753</v>
      </c>
      <c r="E8944" s="17">
        <v>0.92336805555555601</v>
      </c>
      <c r="F8944" s="1" t="s">
        <v>13790</v>
      </c>
    </row>
    <row r="8945" spans="2:6">
      <c r="B8945" s="1" t="s">
        <v>18523</v>
      </c>
      <c r="C8945" s="1">
        <v>2</v>
      </c>
      <c r="D8945" s="1" t="s">
        <v>13746</v>
      </c>
      <c r="E8945" s="17">
        <v>0.92339120370370398</v>
      </c>
      <c r="F8945" s="1" t="s">
        <v>13790</v>
      </c>
    </row>
    <row r="8946" spans="2:6">
      <c r="B8946" s="1" t="s">
        <v>14087</v>
      </c>
      <c r="C8946" s="1">
        <v>3</v>
      </c>
      <c r="D8946" s="1" t="s">
        <v>13746</v>
      </c>
      <c r="E8946" s="17">
        <v>0.92344907407407395</v>
      </c>
      <c r="F8946" s="1" t="s">
        <v>13790</v>
      </c>
    </row>
    <row r="8947" spans="2:6">
      <c r="B8947" s="1" t="s">
        <v>18500</v>
      </c>
      <c r="C8947" s="1">
        <v>1</v>
      </c>
      <c r="D8947" s="1" t="s">
        <v>13746</v>
      </c>
      <c r="E8947" s="17">
        <v>0.92350694444444403</v>
      </c>
      <c r="F8947" s="1" t="s">
        <v>13790</v>
      </c>
    </row>
    <row r="8948" spans="2:6">
      <c r="B8948" s="1" t="s">
        <v>18524</v>
      </c>
      <c r="C8948" s="1">
        <v>1</v>
      </c>
      <c r="D8948" s="1" t="s">
        <v>3076</v>
      </c>
      <c r="E8948" s="17">
        <v>0.92361111111111105</v>
      </c>
      <c r="F8948" s="1" t="s">
        <v>13790</v>
      </c>
    </row>
    <row r="8949" spans="2:6">
      <c r="B8949" s="1" t="s">
        <v>18456</v>
      </c>
      <c r="C8949" s="1">
        <v>1</v>
      </c>
      <c r="D8949" s="1" t="s">
        <v>3078</v>
      </c>
      <c r="E8949" s="17">
        <v>0.92369212962962999</v>
      </c>
      <c r="F8949" s="1" t="s">
        <v>13790</v>
      </c>
    </row>
    <row r="8950" spans="2:6">
      <c r="B8950" s="1" t="s">
        <v>18515</v>
      </c>
      <c r="C8950" s="1">
        <v>1</v>
      </c>
      <c r="D8950" s="1" t="s">
        <v>13746</v>
      </c>
      <c r="E8950" s="17">
        <v>0.92381944444444397</v>
      </c>
      <c r="F8950" s="1" t="s">
        <v>13790</v>
      </c>
    </row>
    <row r="8951" spans="2:6">
      <c r="B8951" s="1" t="s">
        <v>18522</v>
      </c>
      <c r="C8951" s="1">
        <v>1</v>
      </c>
      <c r="D8951" s="1" t="s">
        <v>3078</v>
      </c>
      <c r="E8951" s="17">
        <v>0.92392361111111099</v>
      </c>
      <c r="F8951" s="1" t="s">
        <v>13790</v>
      </c>
    </row>
    <row r="8952" spans="2:6">
      <c r="B8952" s="1" t="s">
        <v>17804</v>
      </c>
      <c r="C8952" s="1">
        <v>1</v>
      </c>
      <c r="D8952" s="1" t="s">
        <v>3078</v>
      </c>
      <c r="E8952" s="17">
        <v>0.92412037037036998</v>
      </c>
      <c r="F8952" s="1" t="s">
        <v>13790</v>
      </c>
    </row>
    <row r="8953" spans="2:6">
      <c r="B8953" s="1" t="s">
        <v>17228</v>
      </c>
      <c r="C8953" s="1">
        <v>1</v>
      </c>
      <c r="D8953" s="1" t="s">
        <v>3077</v>
      </c>
      <c r="E8953" s="17">
        <v>0.924259259259259</v>
      </c>
      <c r="F8953" s="1" t="s">
        <v>13790</v>
      </c>
    </row>
    <row r="8954" spans="2:6">
      <c r="B8954" s="1" t="s">
        <v>17082</v>
      </c>
      <c r="C8954" s="1">
        <v>1</v>
      </c>
      <c r="D8954" s="1" t="s">
        <v>3078</v>
      </c>
      <c r="E8954" s="17">
        <v>0.92435185185185198</v>
      </c>
      <c r="F8954" s="1" t="s">
        <v>13790</v>
      </c>
    </row>
    <row r="8955" spans="2:6">
      <c r="B8955" s="1" t="s">
        <v>18525</v>
      </c>
      <c r="C8955" s="1">
        <v>1</v>
      </c>
      <c r="D8955" s="1" t="s">
        <v>13760</v>
      </c>
      <c r="E8955" s="17">
        <v>0.92439814814814802</v>
      </c>
      <c r="F8955" s="1" t="s">
        <v>13790</v>
      </c>
    </row>
    <row r="8956" spans="2:6">
      <c r="B8956" s="1" t="s">
        <v>18526</v>
      </c>
      <c r="C8956" s="1">
        <v>1</v>
      </c>
      <c r="D8956" s="1" t="s">
        <v>13753</v>
      </c>
      <c r="E8956" s="17">
        <v>0.92439814814814802</v>
      </c>
      <c r="F8956" s="1" t="s">
        <v>13790</v>
      </c>
    </row>
    <row r="8957" spans="2:6">
      <c r="B8957" s="1" t="s">
        <v>18527</v>
      </c>
      <c r="C8957" s="1">
        <v>1</v>
      </c>
      <c r="D8957" s="1" t="s">
        <v>13760</v>
      </c>
      <c r="E8957" s="17">
        <v>0.92442129629629599</v>
      </c>
      <c r="F8957" s="1" t="s">
        <v>13790</v>
      </c>
    </row>
    <row r="8958" spans="2:6">
      <c r="B8958" s="1" t="s">
        <v>18528</v>
      </c>
      <c r="C8958" s="1">
        <v>1</v>
      </c>
      <c r="D8958" s="1" t="s">
        <v>13753</v>
      </c>
      <c r="E8958" s="17">
        <v>0.92447916666666696</v>
      </c>
      <c r="F8958" s="1" t="s">
        <v>13790</v>
      </c>
    </row>
    <row r="8959" spans="2:6">
      <c r="B8959" s="1" t="s">
        <v>18529</v>
      </c>
      <c r="C8959" s="1">
        <v>1</v>
      </c>
      <c r="D8959" s="1" t="s">
        <v>13753</v>
      </c>
      <c r="E8959" s="17">
        <v>0.92454861111111097</v>
      </c>
      <c r="F8959" s="1" t="s">
        <v>13790</v>
      </c>
    </row>
    <row r="8960" spans="2:6">
      <c r="B8960" s="1" t="s">
        <v>18530</v>
      </c>
      <c r="C8960" s="1">
        <v>1</v>
      </c>
      <c r="D8960" s="1" t="s">
        <v>3076</v>
      </c>
      <c r="E8960" s="17">
        <v>0.92460648148148195</v>
      </c>
      <c r="F8960" s="1" t="s">
        <v>13790</v>
      </c>
    </row>
    <row r="8961" spans="2:6">
      <c r="B8961" s="1" t="s">
        <v>18531</v>
      </c>
      <c r="C8961" s="1">
        <v>2</v>
      </c>
      <c r="D8961" s="1" t="s">
        <v>13760</v>
      </c>
      <c r="E8961" s="17">
        <v>0.924722222222222</v>
      </c>
      <c r="F8961" s="1" t="s">
        <v>13790</v>
      </c>
    </row>
    <row r="8962" spans="2:6">
      <c r="B8962" s="1" t="s">
        <v>18525</v>
      </c>
      <c r="C8962" s="1">
        <v>1</v>
      </c>
      <c r="D8962" s="1" t="s">
        <v>3077</v>
      </c>
      <c r="E8962" s="17">
        <v>0.924722222222222</v>
      </c>
      <c r="F8962" s="1" t="s">
        <v>13790</v>
      </c>
    </row>
    <row r="8963" spans="2:6">
      <c r="B8963" s="1" t="s">
        <v>18532</v>
      </c>
      <c r="C8963" s="1">
        <v>3</v>
      </c>
      <c r="D8963" s="1" t="s">
        <v>13753</v>
      </c>
      <c r="E8963" s="17">
        <v>0.92488425925925899</v>
      </c>
      <c r="F8963" s="1" t="s">
        <v>13790</v>
      </c>
    </row>
    <row r="8964" spans="2:6">
      <c r="B8964" s="1" t="s">
        <v>18533</v>
      </c>
      <c r="C8964" s="1">
        <v>1</v>
      </c>
      <c r="D8964" s="1" t="s">
        <v>13753</v>
      </c>
      <c r="E8964" s="17">
        <v>0.92502314814814801</v>
      </c>
      <c r="F8964" s="1" t="s">
        <v>13790</v>
      </c>
    </row>
    <row r="8965" spans="2:6">
      <c r="B8965" s="1" t="s">
        <v>18534</v>
      </c>
      <c r="C8965" s="1">
        <v>1</v>
      </c>
      <c r="D8965" s="1" t="s">
        <v>13687</v>
      </c>
      <c r="E8965" s="17">
        <v>0.92505787037037002</v>
      </c>
      <c r="F8965" s="1" t="s">
        <v>13790</v>
      </c>
    </row>
    <row r="8966" spans="2:6">
      <c r="B8966" s="1" t="s">
        <v>18535</v>
      </c>
      <c r="C8966" s="1">
        <v>1</v>
      </c>
      <c r="D8966" s="1" t="s">
        <v>13753</v>
      </c>
      <c r="E8966" s="17">
        <v>0.92508101851851898</v>
      </c>
      <c r="F8966" s="1" t="s">
        <v>13790</v>
      </c>
    </row>
    <row r="8967" spans="2:6">
      <c r="B8967" s="1" t="s">
        <v>18536</v>
      </c>
      <c r="C8967" s="1">
        <v>1</v>
      </c>
      <c r="D8967" s="1" t="s">
        <v>13753</v>
      </c>
      <c r="E8967" s="17">
        <v>0.92512731481481503</v>
      </c>
      <c r="F8967" s="1" t="s">
        <v>13790</v>
      </c>
    </row>
    <row r="8968" spans="2:6">
      <c r="B8968" s="1" t="s">
        <v>18537</v>
      </c>
      <c r="C8968" s="1">
        <v>3</v>
      </c>
      <c r="D8968" s="1" t="s">
        <v>13687</v>
      </c>
      <c r="E8968" s="17">
        <v>0.92515046296296299</v>
      </c>
      <c r="F8968" s="1" t="s">
        <v>13790</v>
      </c>
    </row>
    <row r="8969" spans="2:6">
      <c r="B8969" s="1" t="s">
        <v>18538</v>
      </c>
      <c r="C8969" s="1">
        <v>1</v>
      </c>
      <c r="D8969" s="1" t="s">
        <v>13760</v>
      </c>
      <c r="E8969" s="17">
        <v>0.92517361111111096</v>
      </c>
      <c r="F8969" s="1" t="s">
        <v>13790</v>
      </c>
    </row>
    <row r="8970" spans="2:6">
      <c r="B8970" s="1" t="s">
        <v>18539</v>
      </c>
      <c r="C8970" s="1">
        <v>1</v>
      </c>
      <c r="D8970" s="1" t="s">
        <v>13753</v>
      </c>
      <c r="E8970" s="17">
        <v>0.92517361111111096</v>
      </c>
      <c r="F8970" s="1" t="s">
        <v>13790</v>
      </c>
    </row>
    <row r="8971" spans="2:6">
      <c r="B8971" s="1" t="s">
        <v>18516</v>
      </c>
      <c r="C8971" s="1">
        <v>1</v>
      </c>
      <c r="D8971" s="1" t="s">
        <v>3095</v>
      </c>
      <c r="E8971" s="17">
        <v>0.92523148148148104</v>
      </c>
      <c r="F8971" s="1" t="s">
        <v>13790</v>
      </c>
    </row>
    <row r="8972" spans="2:6">
      <c r="B8972" s="1" t="s">
        <v>18540</v>
      </c>
      <c r="C8972" s="1">
        <v>1</v>
      </c>
      <c r="D8972" s="1" t="s">
        <v>13760</v>
      </c>
      <c r="E8972" s="17">
        <v>0.92526620370370405</v>
      </c>
      <c r="F8972" s="1" t="s">
        <v>13790</v>
      </c>
    </row>
    <row r="8973" spans="2:6">
      <c r="B8973" s="1" t="s">
        <v>18541</v>
      </c>
      <c r="C8973" s="1">
        <v>1</v>
      </c>
      <c r="D8973" s="1" t="s">
        <v>3076</v>
      </c>
      <c r="E8973" s="17">
        <v>0.92534722222222199</v>
      </c>
      <c r="F8973" s="1" t="s">
        <v>13790</v>
      </c>
    </row>
    <row r="8974" spans="2:6">
      <c r="B8974" s="1" t="s">
        <v>18526</v>
      </c>
      <c r="C8974" s="1">
        <v>1</v>
      </c>
      <c r="D8974" s="1" t="s">
        <v>3078</v>
      </c>
      <c r="E8974" s="17">
        <v>0.92534722222222199</v>
      </c>
      <c r="F8974" s="1" t="s">
        <v>13790</v>
      </c>
    </row>
    <row r="8975" spans="2:6">
      <c r="B8975" s="1" t="s">
        <v>18542</v>
      </c>
      <c r="C8975" s="1">
        <v>1</v>
      </c>
      <c r="D8975" s="1" t="s">
        <v>3076</v>
      </c>
      <c r="E8975" s="17">
        <v>0.92537037037036995</v>
      </c>
      <c r="F8975" s="1" t="s">
        <v>13790</v>
      </c>
    </row>
    <row r="8976" spans="2:6">
      <c r="B8976" s="1" t="s">
        <v>18543</v>
      </c>
      <c r="C8976" s="1">
        <v>1</v>
      </c>
      <c r="D8976" s="1" t="s">
        <v>3076</v>
      </c>
      <c r="E8976" s="17">
        <v>0.92549768518518505</v>
      </c>
      <c r="F8976" s="1" t="s">
        <v>13790</v>
      </c>
    </row>
    <row r="8977" spans="2:6">
      <c r="B8977" s="1" t="s">
        <v>15209</v>
      </c>
      <c r="C8977" s="1">
        <v>1</v>
      </c>
      <c r="D8977" s="1" t="s">
        <v>13746</v>
      </c>
      <c r="E8977" s="17">
        <v>0.92567129629629596</v>
      </c>
      <c r="F8977" s="1" t="s">
        <v>13790</v>
      </c>
    </row>
    <row r="8978" spans="2:6">
      <c r="B8978" s="1" t="s">
        <v>18530</v>
      </c>
      <c r="C8978" s="1">
        <v>1</v>
      </c>
      <c r="D8978" s="1" t="s">
        <v>3078</v>
      </c>
      <c r="E8978" s="17">
        <v>0.92568287037037</v>
      </c>
      <c r="F8978" s="1" t="s">
        <v>13790</v>
      </c>
    </row>
    <row r="8979" spans="2:6">
      <c r="B8979" s="1" t="s">
        <v>18540</v>
      </c>
      <c r="C8979" s="1">
        <v>1</v>
      </c>
      <c r="D8979" s="1" t="s">
        <v>3095</v>
      </c>
      <c r="E8979" s="17">
        <v>0.92575231481481501</v>
      </c>
      <c r="F8979" s="1" t="s">
        <v>13790</v>
      </c>
    </row>
    <row r="8980" spans="2:6">
      <c r="B8980" s="1" t="s">
        <v>18544</v>
      </c>
      <c r="C8980" s="1">
        <v>1</v>
      </c>
      <c r="D8980" s="1" t="s">
        <v>13753</v>
      </c>
      <c r="E8980" s="17">
        <v>0.92576388888888905</v>
      </c>
      <c r="F8980" s="1" t="s">
        <v>13790</v>
      </c>
    </row>
    <row r="8981" spans="2:6">
      <c r="B8981" s="1" t="s">
        <v>18524</v>
      </c>
      <c r="C8981" s="1">
        <v>1</v>
      </c>
      <c r="D8981" s="1" t="s">
        <v>13746</v>
      </c>
      <c r="E8981" s="17">
        <v>0.92576388888888905</v>
      </c>
      <c r="F8981" s="1" t="s">
        <v>13790</v>
      </c>
    </row>
    <row r="8982" spans="2:6">
      <c r="B8982" s="1" t="s">
        <v>18545</v>
      </c>
      <c r="C8982" s="1">
        <v>1</v>
      </c>
      <c r="D8982" s="1" t="s">
        <v>3076</v>
      </c>
      <c r="E8982" s="17">
        <v>0.92577546296296298</v>
      </c>
      <c r="F8982" s="1" t="s">
        <v>13790</v>
      </c>
    </row>
    <row r="8983" spans="2:6">
      <c r="B8983" s="1" t="s">
        <v>18527</v>
      </c>
      <c r="C8983" s="1">
        <v>1</v>
      </c>
      <c r="D8983" s="1" t="s">
        <v>13746</v>
      </c>
      <c r="E8983" s="17">
        <v>0.92585648148148103</v>
      </c>
      <c r="F8983" s="1" t="s">
        <v>13790</v>
      </c>
    </row>
    <row r="8984" spans="2:6">
      <c r="B8984" s="1" t="s">
        <v>18546</v>
      </c>
      <c r="C8984" s="1">
        <v>1</v>
      </c>
      <c r="D8984" s="1" t="s">
        <v>13687</v>
      </c>
      <c r="E8984" s="17">
        <v>0.92598379629629601</v>
      </c>
      <c r="F8984" s="1" t="s">
        <v>13790</v>
      </c>
    </row>
    <row r="8985" spans="2:6">
      <c r="B8985" s="1" t="s">
        <v>18547</v>
      </c>
      <c r="C8985" s="1">
        <v>1</v>
      </c>
      <c r="D8985" s="1" t="s">
        <v>13687</v>
      </c>
      <c r="E8985" s="17">
        <v>0.92604166666666698</v>
      </c>
      <c r="F8985" s="1" t="s">
        <v>13790</v>
      </c>
    </row>
    <row r="8986" spans="2:6">
      <c r="B8986" s="1" t="s">
        <v>18548</v>
      </c>
      <c r="C8986" s="1">
        <v>1</v>
      </c>
      <c r="D8986" s="1" t="s">
        <v>13687</v>
      </c>
      <c r="E8986" s="17">
        <v>0.92605324074074102</v>
      </c>
      <c r="F8986" s="1" t="s">
        <v>13790</v>
      </c>
    </row>
    <row r="8987" spans="2:6">
      <c r="B8987" s="1" t="s">
        <v>18549</v>
      </c>
      <c r="C8987" s="1">
        <v>1</v>
      </c>
      <c r="D8987" s="1" t="s">
        <v>13753</v>
      </c>
      <c r="E8987" s="17">
        <v>0.92612268518518504</v>
      </c>
      <c r="F8987" s="1" t="s">
        <v>13790</v>
      </c>
    </row>
    <row r="8988" spans="2:6">
      <c r="B8988" s="1" t="s">
        <v>18541</v>
      </c>
      <c r="C8988" s="1">
        <v>1</v>
      </c>
      <c r="D8988" s="1" t="s">
        <v>3078</v>
      </c>
      <c r="E8988" s="17">
        <v>0.92623842592592598</v>
      </c>
      <c r="F8988" s="1" t="s">
        <v>13790</v>
      </c>
    </row>
    <row r="8989" spans="2:6">
      <c r="B8989" s="1" t="s">
        <v>17797</v>
      </c>
      <c r="C8989" s="1">
        <v>1</v>
      </c>
      <c r="D8989" s="1" t="s">
        <v>13762</v>
      </c>
      <c r="E8989" s="17">
        <v>0.92627314814814798</v>
      </c>
      <c r="F8989" s="1" t="s">
        <v>13790</v>
      </c>
    </row>
    <row r="8990" spans="2:6">
      <c r="B8990" s="1" t="s">
        <v>17119</v>
      </c>
      <c r="C8990" s="1">
        <v>1</v>
      </c>
      <c r="D8990" s="1" t="s">
        <v>3095</v>
      </c>
      <c r="E8990" s="17">
        <v>0.92644675925925901</v>
      </c>
      <c r="F8990" s="1" t="s">
        <v>13790</v>
      </c>
    </row>
    <row r="8991" spans="2:6">
      <c r="B8991" s="1" t="s">
        <v>18548</v>
      </c>
      <c r="C8991" s="1">
        <v>1</v>
      </c>
      <c r="D8991" s="1" t="s">
        <v>3095</v>
      </c>
      <c r="E8991" s="17">
        <v>0.92658564814814803</v>
      </c>
      <c r="F8991" s="1" t="s">
        <v>13790</v>
      </c>
    </row>
    <row r="8992" spans="2:6">
      <c r="B8992" s="1" t="s">
        <v>18550</v>
      </c>
      <c r="C8992" s="1">
        <v>1</v>
      </c>
      <c r="D8992" s="1" t="s">
        <v>13753</v>
      </c>
      <c r="E8992" s="17">
        <v>0.92663194444444397</v>
      </c>
      <c r="F8992" s="1" t="s">
        <v>13790</v>
      </c>
    </row>
    <row r="8993" spans="2:6">
      <c r="B8993" s="1" t="s">
        <v>18536</v>
      </c>
      <c r="C8993" s="1">
        <v>1</v>
      </c>
      <c r="D8993" s="1" t="s">
        <v>13746</v>
      </c>
      <c r="E8993" s="17">
        <v>0.92670138888888898</v>
      </c>
      <c r="F8993" s="1" t="s">
        <v>13790</v>
      </c>
    </row>
    <row r="8994" spans="2:6">
      <c r="B8994" s="1" t="s">
        <v>18547</v>
      </c>
      <c r="C8994" s="1">
        <v>1</v>
      </c>
      <c r="D8994" s="1" t="s">
        <v>3095</v>
      </c>
      <c r="E8994" s="17">
        <v>0.92682870370370396</v>
      </c>
      <c r="F8994" s="1" t="s">
        <v>13790</v>
      </c>
    </row>
    <row r="8995" spans="2:6">
      <c r="B8995" s="1" t="s">
        <v>18377</v>
      </c>
      <c r="C8995" s="1">
        <v>1</v>
      </c>
      <c r="D8995" s="1" t="s">
        <v>3095</v>
      </c>
      <c r="E8995" s="17">
        <v>0.92693287037036998</v>
      </c>
      <c r="F8995" s="1" t="s">
        <v>13790</v>
      </c>
    </row>
    <row r="8996" spans="2:6">
      <c r="B8996" s="1" t="s">
        <v>18551</v>
      </c>
      <c r="C8996" s="1">
        <v>1</v>
      </c>
      <c r="D8996" s="1" t="s">
        <v>13753</v>
      </c>
      <c r="E8996" s="17">
        <v>0.92694444444444402</v>
      </c>
      <c r="F8996" s="1" t="s">
        <v>13790</v>
      </c>
    </row>
    <row r="8997" spans="2:6">
      <c r="B8997" s="1" t="s">
        <v>18552</v>
      </c>
      <c r="C8997" s="1">
        <v>1</v>
      </c>
      <c r="D8997" s="1" t="s">
        <v>13753</v>
      </c>
      <c r="E8997" s="17">
        <v>0.92700231481481499</v>
      </c>
      <c r="F8997" s="1" t="s">
        <v>13790</v>
      </c>
    </row>
    <row r="8998" spans="2:6">
      <c r="B8998" s="1" t="s">
        <v>16158</v>
      </c>
      <c r="C8998" s="1">
        <v>1</v>
      </c>
      <c r="D8998" s="1" t="s">
        <v>13746</v>
      </c>
      <c r="E8998" s="17">
        <v>0.92708333333333304</v>
      </c>
      <c r="F8998" s="1" t="s">
        <v>13791</v>
      </c>
    </row>
    <row r="8999" spans="2:6">
      <c r="B8999" s="1" t="s">
        <v>18485</v>
      </c>
      <c r="C8999" s="1">
        <v>3</v>
      </c>
      <c r="D8999" s="1" t="s">
        <v>13746</v>
      </c>
      <c r="E8999" s="17">
        <v>0.92712962962962997</v>
      </c>
      <c r="F8999" s="1" t="s">
        <v>13791</v>
      </c>
    </row>
    <row r="9000" spans="2:6">
      <c r="B9000" s="1" t="s">
        <v>18553</v>
      </c>
      <c r="C9000" s="1">
        <v>1</v>
      </c>
      <c r="D9000" s="1" t="s">
        <v>13753</v>
      </c>
      <c r="E9000" s="17">
        <v>0.92714120370370401</v>
      </c>
      <c r="F9000" s="1" t="s">
        <v>13791</v>
      </c>
    </row>
    <row r="9001" spans="2:6">
      <c r="B9001" s="1" t="s">
        <v>18554</v>
      </c>
      <c r="C9001" s="1">
        <v>1</v>
      </c>
      <c r="D9001" s="1" t="s">
        <v>13753</v>
      </c>
      <c r="E9001" s="17">
        <v>0.92723379629629599</v>
      </c>
      <c r="F9001" s="1" t="s">
        <v>13791</v>
      </c>
    </row>
    <row r="9002" spans="2:6">
      <c r="B9002" s="1" t="s">
        <v>18555</v>
      </c>
      <c r="C9002" s="1">
        <v>1</v>
      </c>
      <c r="D9002" s="1" t="s">
        <v>13753</v>
      </c>
      <c r="E9002" s="17">
        <v>0.92732638888888896</v>
      </c>
      <c r="F9002" s="1" t="s">
        <v>13791</v>
      </c>
    </row>
    <row r="9003" spans="2:6">
      <c r="B9003" s="1" t="s">
        <v>18545</v>
      </c>
      <c r="C9003" s="1">
        <v>1</v>
      </c>
      <c r="D9003" s="1" t="s">
        <v>13746</v>
      </c>
      <c r="E9003" s="17">
        <v>0.92746527777777799</v>
      </c>
      <c r="F9003" s="1" t="s">
        <v>13791</v>
      </c>
    </row>
    <row r="9004" spans="2:6">
      <c r="B9004" s="1" t="s">
        <v>18534</v>
      </c>
      <c r="C9004" s="1">
        <v>1</v>
      </c>
      <c r="D9004" s="1" t="s">
        <v>13746</v>
      </c>
      <c r="E9004" s="17">
        <v>0.92752314814814796</v>
      </c>
      <c r="F9004" s="1" t="s">
        <v>13791</v>
      </c>
    </row>
    <row r="9005" spans="2:6">
      <c r="B9005" s="1" t="s">
        <v>17658</v>
      </c>
      <c r="C9005" s="1">
        <v>2</v>
      </c>
      <c r="D9005" s="1" t="s">
        <v>3077</v>
      </c>
      <c r="E9005" s="17">
        <v>0.92769675925925899</v>
      </c>
      <c r="F9005" s="1" t="s">
        <v>13791</v>
      </c>
    </row>
    <row r="9006" spans="2:6">
      <c r="B9006" s="1" t="s">
        <v>17153</v>
      </c>
      <c r="C9006" s="1">
        <v>1</v>
      </c>
      <c r="D9006" s="1" t="s">
        <v>3077</v>
      </c>
      <c r="E9006" s="17">
        <v>0.92781250000000004</v>
      </c>
      <c r="F9006" s="1" t="s">
        <v>13791</v>
      </c>
    </row>
    <row r="9007" spans="2:6">
      <c r="B9007" s="1" t="s">
        <v>18551</v>
      </c>
      <c r="C9007" s="1">
        <v>1</v>
      </c>
      <c r="D9007" s="1" t="s">
        <v>13746</v>
      </c>
      <c r="E9007" s="17">
        <v>0.92787037037037001</v>
      </c>
      <c r="F9007" s="1" t="s">
        <v>13791</v>
      </c>
    </row>
    <row r="9008" spans="2:6">
      <c r="B9008" s="1" t="s">
        <v>18506</v>
      </c>
      <c r="C9008" s="1">
        <v>1</v>
      </c>
      <c r="D9008" s="1" t="s">
        <v>13762</v>
      </c>
      <c r="E9008" s="17">
        <v>0.92789351851851898</v>
      </c>
      <c r="F9008" s="1" t="s">
        <v>13791</v>
      </c>
    </row>
    <row r="9009" spans="2:6">
      <c r="B9009" s="1" t="s">
        <v>18533</v>
      </c>
      <c r="C9009" s="1">
        <v>1</v>
      </c>
      <c r="D9009" s="1" t="s">
        <v>13746</v>
      </c>
      <c r="E9009" s="17">
        <v>0.92791666666666694</v>
      </c>
      <c r="F9009" s="1" t="s">
        <v>13791</v>
      </c>
    </row>
    <row r="9010" spans="2:6">
      <c r="B9010" s="1" t="s">
        <v>18556</v>
      </c>
      <c r="C9010" s="1">
        <v>1</v>
      </c>
      <c r="D9010" s="1" t="s">
        <v>13753</v>
      </c>
      <c r="E9010" s="17">
        <v>0.927997685185185</v>
      </c>
      <c r="F9010" s="1" t="s">
        <v>13791</v>
      </c>
    </row>
    <row r="9011" spans="2:6">
      <c r="B9011" s="1" t="s">
        <v>18557</v>
      </c>
      <c r="C9011" s="1">
        <v>1</v>
      </c>
      <c r="D9011" s="1" t="s">
        <v>3076</v>
      </c>
      <c r="E9011" s="17">
        <v>0.92804398148148104</v>
      </c>
      <c r="F9011" s="1" t="s">
        <v>13791</v>
      </c>
    </row>
    <row r="9012" spans="2:6">
      <c r="B9012" s="1" t="s">
        <v>18558</v>
      </c>
      <c r="C9012" s="1">
        <v>1</v>
      </c>
      <c r="D9012" s="1" t="s">
        <v>13753</v>
      </c>
      <c r="E9012" s="17">
        <v>0.92805555555555597</v>
      </c>
      <c r="F9012" s="1" t="s">
        <v>13791</v>
      </c>
    </row>
    <row r="9013" spans="2:6">
      <c r="B9013" s="1" t="s">
        <v>18553</v>
      </c>
      <c r="C9013" s="1">
        <v>1</v>
      </c>
      <c r="D9013" s="1" t="s">
        <v>3078</v>
      </c>
      <c r="E9013" s="17">
        <v>0.92813657407407402</v>
      </c>
      <c r="F9013" s="1" t="s">
        <v>13791</v>
      </c>
    </row>
    <row r="9014" spans="2:6">
      <c r="B9014" s="1" t="s">
        <v>16931</v>
      </c>
      <c r="C9014" s="1">
        <v>1</v>
      </c>
      <c r="D9014" s="1" t="s">
        <v>3078</v>
      </c>
      <c r="E9014" s="17">
        <v>0.92818287037036995</v>
      </c>
      <c r="F9014" s="1" t="s">
        <v>13791</v>
      </c>
    </row>
    <row r="9015" spans="2:6">
      <c r="B9015" s="1" t="s">
        <v>18528</v>
      </c>
      <c r="C9015" s="1">
        <v>1</v>
      </c>
      <c r="D9015" s="1" t="s">
        <v>3078</v>
      </c>
      <c r="E9015" s="17">
        <v>0.92822916666666699</v>
      </c>
      <c r="F9015" s="1" t="s">
        <v>13791</v>
      </c>
    </row>
    <row r="9016" spans="2:6">
      <c r="B9016" s="1" t="s">
        <v>18325</v>
      </c>
      <c r="C9016" s="1">
        <v>1</v>
      </c>
      <c r="D9016" s="1" t="s">
        <v>13746</v>
      </c>
      <c r="E9016" s="17">
        <v>0.92825231481481496</v>
      </c>
      <c r="F9016" s="1" t="s">
        <v>13791</v>
      </c>
    </row>
    <row r="9017" spans="2:6">
      <c r="B9017" s="1" t="s">
        <v>18559</v>
      </c>
      <c r="C9017" s="1">
        <v>1</v>
      </c>
      <c r="D9017" s="1" t="s">
        <v>13753</v>
      </c>
      <c r="E9017" s="17">
        <v>0.92829861111111101</v>
      </c>
      <c r="F9017" s="1" t="s">
        <v>13791</v>
      </c>
    </row>
    <row r="9018" spans="2:6">
      <c r="B9018" s="1" t="s">
        <v>18555</v>
      </c>
      <c r="C9018" s="1">
        <v>1</v>
      </c>
      <c r="D9018" s="1" t="s">
        <v>3078</v>
      </c>
      <c r="E9018" s="17">
        <v>0.92833333333333301</v>
      </c>
      <c r="F9018" s="1" t="s">
        <v>13791</v>
      </c>
    </row>
    <row r="9019" spans="2:6">
      <c r="B9019" s="1" t="s">
        <v>18557</v>
      </c>
      <c r="C9019" s="1">
        <v>1</v>
      </c>
      <c r="D9019" s="1" t="s">
        <v>3095</v>
      </c>
      <c r="E9019" s="17">
        <v>0.92833333333333301</v>
      </c>
      <c r="F9019" s="1" t="s">
        <v>13791</v>
      </c>
    </row>
    <row r="9020" spans="2:6">
      <c r="B9020" s="1" t="s">
        <v>18507</v>
      </c>
      <c r="C9020" s="1">
        <v>1</v>
      </c>
      <c r="D9020" s="1" t="s">
        <v>3078</v>
      </c>
      <c r="E9020" s="17">
        <v>0.92850694444444404</v>
      </c>
      <c r="F9020" s="1" t="s">
        <v>13791</v>
      </c>
    </row>
    <row r="9021" spans="2:6">
      <c r="B9021" s="1" t="s">
        <v>18560</v>
      </c>
      <c r="C9021" s="1">
        <v>4</v>
      </c>
      <c r="D9021" s="1" t="s">
        <v>13760</v>
      </c>
      <c r="E9021" s="17">
        <v>0.92854166666666704</v>
      </c>
      <c r="F9021" s="1" t="s">
        <v>13791</v>
      </c>
    </row>
    <row r="9022" spans="2:6">
      <c r="B9022" s="1" t="s">
        <v>18561</v>
      </c>
      <c r="C9022" s="1">
        <v>1</v>
      </c>
      <c r="D9022" s="1" t="s">
        <v>13687</v>
      </c>
      <c r="E9022" s="17">
        <v>0.92854166666666704</v>
      </c>
      <c r="F9022" s="1" t="s">
        <v>13791</v>
      </c>
    </row>
    <row r="9023" spans="2:6">
      <c r="B9023" s="1" t="s">
        <v>18562</v>
      </c>
      <c r="C9023" s="1">
        <v>1</v>
      </c>
      <c r="D9023" s="1" t="s">
        <v>3076</v>
      </c>
      <c r="E9023" s="17">
        <v>0.92856481481481501</v>
      </c>
      <c r="F9023" s="1" t="s">
        <v>13791</v>
      </c>
    </row>
    <row r="9024" spans="2:6">
      <c r="B9024" s="1" t="s">
        <v>18563</v>
      </c>
      <c r="C9024" s="1">
        <v>1</v>
      </c>
      <c r="D9024" s="1" t="s">
        <v>13753</v>
      </c>
      <c r="E9024" s="17">
        <v>0.92863425925925902</v>
      </c>
      <c r="F9024" s="1" t="s">
        <v>13791</v>
      </c>
    </row>
    <row r="9025" spans="2:6">
      <c r="B9025" s="1" t="s">
        <v>18024</v>
      </c>
      <c r="C9025" s="1">
        <v>1</v>
      </c>
      <c r="D9025" s="1" t="s">
        <v>3078</v>
      </c>
      <c r="E9025" s="17">
        <v>0.92865740740740699</v>
      </c>
      <c r="F9025" s="1" t="s">
        <v>13791</v>
      </c>
    </row>
    <row r="9026" spans="2:6">
      <c r="B9026" s="1" t="s">
        <v>18564</v>
      </c>
      <c r="C9026" s="1">
        <v>5</v>
      </c>
      <c r="D9026" s="1" t="s">
        <v>13753</v>
      </c>
      <c r="E9026" s="17">
        <v>0.92900462962963004</v>
      </c>
      <c r="F9026" s="1" t="s">
        <v>13791</v>
      </c>
    </row>
    <row r="9027" spans="2:6">
      <c r="B9027" s="1" t="s">
        <v>18565</v>
      </c>
      <c r="C9027" s="1">
        <v>1</v>
      </c>
      <c r="D9027" s="1" t="s">
        <v>13753</v>
      </c>
      <c r="E9027" s="17">
        <v>0.92906250000000001</v>
      </c>
      <c r="F9027" s="1" t="s">
        <v>13791</v>
      </c>
    </row>
    <row r="9028" spans="2:6">
      <c r="B9028" s="1" t="s">
        <v>18559</v>
      </c>
      <c r="C9028" s="1">
        <v>1</v>
      </c>
      <c r="D9028" s="1" t="s">
        <v>3078</v>
      </c>
      <c r="E9028" s="17">
        <v>0.92908564814814798</v>
      </c>
      <c r="F9028" s="1" t="s">
        <v>13791</v>
      </c>
    </row>
    <row r="9029" spans="2:6">
      <c r="B9029" s="1" t="s">
        <v>17309</v>
      </c>
      <c r="C9029" s="1">
        <v>1</v>
      </c>
      <c r="D9029" s="1" t="s">
        <v>3095</v>
      </c>
      <c r="E9029" s="17">
        <v>0.92943287037037003</v>
      </c>
      <c r="F9029" s="1" t="s">
        <v>13791</v>
      </c>
    </row>
    <row r="9030" spans="2:6">
      <c r="B9030" s="1" t="s">
        <v>18566</v>
      </c>
      <c r="C9030" s="1">
        <v>1</v>
      </c>
      <c r="D9030" s="1" t="s">
        <v>3076</v>
      </c>
      <c r="E9030" s="17">
        <v>0.92947916666666697</v>
      </c>
      <c r="F9030" s="1" t="s">
        <v>13791</v>
      </c>
    </row>
    <row r="9031" spans="2:6">
      <c r="B9031" s="1" t="s">
        <v>18567</v>
      </c>
      <c r="C9031" s="1">
        <v>1</v>
      </c>
      <c r="D9031" s="1" t="s">
        <v>13753</v>
      </c>
      <c r="E9031" s="17">
        <v>0.92949074074074101</v>
      </c>
      <c r="F9031" s="1" t="s">
        <v>13791</v>
      </c>
    </row>
    <row r="9032" spans="2:6">
      <c r="B9032" s="1" t="s">
        <v>18568</v>
      </c>
      <c r="C9032" s="1">
        <v>1</v>
      </c>
      <c r="D9032" s="1" t="s">
        <v>13687</v>
      </c>
      <c r="E9032" s="17">
        <v>0.92953703703703705</v>
      </c>
      <c r="F9032" s="1" t="s">
        <v>13791</v>
      </c>
    </row>
    <row r="9033" spans="2:6">
      <c r="B9033" s="1" t="s">
        <v>18569</v>
      </c>
      <c r="C9033" s="1">
        <v>1</v>
      </c>
      <c r="D9033" s="1" t="s">
        <v>13687</v>
      </c>
      <c r="E9033" s="17">
        <v>0.92954861111111098</v>
      </c>
      <c r="F9033" s="1" t="s">
        <v>13791</v>
      </c>
    </row>
    <row r="9034" spans="2:6">
      <c r="B9034" s="1" t="s">
        <v>18564</v>
      </c>
      <c r="C9034" s="1">
        <v>5</v>
      </c>
      <c r="D9034" s="1" t="s">
        <v>3078</v>
      </c>
      <c r="E9034" s="17">
        <v>0.92961805555555599</v>
      </c>
      <c r="F9034" s="1" t="s">
        <v>13791</v>
      </c>
    </row>
    <row r="9035" spans="2:6">
      <c r="B9035" s="1" t="s">
        <v>18570</v>
      </c>
      <c r="C9035" s="1">
        <v>1</v>
      </c>
      <c r="D9035" s="1" t="s">
        <v>13746</v>
      </c>
      <c r="E9035" s="17">
        <v>0.92962962962963003</v>
      </c>
      <c r="F9035" s="1" t="s">
        <v>13791</v>
      </c>
    </row>
    <row r="9036" spans="2:6">
      <c r="B9036" s="1" t="s">
        <v>18571</v>
      </c>
      <c r="C9036" s="1">
        <v>1</v>
      </c>
      <c r="D9036" s="1" t="s">
        <v>13760</v>
      </c>
      <c r="E9036" s="17">
        <v>0.92980324074074105</v>
      </c>
      <c r="F9036" s="1" t="s">
        <v>13791</v>
      </c>
    </row>
    <row r="9037" spans="2:6">
      <c r="B9037" s="1" t="s">
        <v>18549</v>
      </c>
      <c r="C9037" s="1">
        <v>1</v>
      </c>
      <c r="D9037" s="1" t="s">
        <v>3078</v>
      </c>
      <c r="E9037" s="17">
        <v>0.92983796296296295</v>
      </c>
      <c r="F9037" s="1" t="s">
        <v>13791</v>
      </c>
    </row>
    <row r="9038" spans="2:6">
      <c r="B9038" s="1" t="s">
        <v>18391</v>
      </c>
      <c r="C9038" s="1">
        <v>1</v>
      </c>
      <c r="D9038" s="1" t="s">
        <v>13746</v>
      </c>
      <c r="E9038" s="17">
        <v>0.92987268518518496</v>
      </c>
      <c r="F9038" s="1" t="s">
        <v>13791</v>
      </c>
    </row>
    <row r="9039" spans="2:6">
      <c r="B9039" s="1" t="s">
        <v>18562</v>
      </c>
      <c r="C9039" s="1">
        <v>1</v>
      </c>
      <c r="D9039" s="1" t="s">
        <v>13746</v>
      </c>
      <c r="E9039" s="17">
        <v>0.92990740740740696</v>
      </c>
      <c r="F9039" s="1" t="s">
        <v>13791</v>
      </c>
    </row>
    <row r="9040" spans="2:6">
      <c r="B9040" s="1" t="s">
        <v>18572</v>
      </c>
      <c r="C9040" s="1">
        <v>1</v>
      </c>
      <c r="D9040" s="1" t="s">
        <v>13753</v>
      </c>
      <c r="E9040" s="17">
        <v>0.929953703703704</v>
      </c>
      <c r="F9040" s="1" t="s">
        <v>13791</v>
      </c>
    </row>
    <row r="9041" spans="2:6">
      <c r="B9041" s="1" t="s">
        <v>18573</v>
      </c>
      <c r="C9041" s="1">
        <v>1</v>
      </c>
      <c r="D9041" s="1" t="s">
        <v>13753</v>
      </c>
      <c r="E9041" s="17">
        <v>0.93001157407407398</v>
      </c>
      <c r="F9041" s="1" t="s">
        <v>13791</v>
      </c>
    </row>
    <row r="9042" spans="2:6">
      <c r="B9042" s="1" t="s">
        <v>18019</v>
      </c>
      <c r="C9042" s="1">
        <v>1</v>
      </c>
      <c r="D9042" s="1" t="s">
        <v>3095</v>
      </c>
      <c r="E9042" s="17">
        <v>0.93002314814814802</v>
      </c>
      <c r="F9042" s="1" t="s">
        <v>13791</v>
      </c>
    </row>
    <row r="9043" spans="2:6">
      <c r="B9043" s="1" t="s">
        <v>18574</v>
      </c>
      <c r="C9043" s="1">
        <v>1</v>
      </c>
      <c r="D9043" s="1" t="s">
        <v>13753</v>
      </c>
      <c r="E9043" s="17">
        <v>0.93009259259259303</v>
      </c>
      <c r="F9043" s="1" t="s">
        <v>13791</v>
      </c>
    </row>
    <row r="9044" spans="2:6">
      <c r="B9044" s="1" t="s">
        <v>18575</v>
      </c>
      <c r="C9044" s="1">
        <v>1</v>
      </c>
      <c r="D9044" s="1" t="s">
        <v>13760</v>
      </c>
      <c r="E9044" s="17">
        <v>0.93013888888888896</v>
      </c>
      <c r="F9044" s="1" t="s">
        <v>13791</v>
      </c>
    </row>
    <row r="9045" spans="2:6">
      <c r="B9045" s="1" t="s">
        <v>18576</v>
      </c>
      <c r="C9045" s="1">
        <v>1</v>
      </c>
      <c r="D9045" s="1" t="s">
        <v>13753</v>
      </c>
      <c r="E9045" s="17">
        <v>0.93016203703703704</v>
      </c>
      <c r="F9045" s="1" t="s">
        <v>13791</v>
      </c>
    </row>
    <row r="9046" spans="2:6">
      <c r="B9046" s="1" t="s">
        <v>18539</v>
      </c>
      <c r="C9046" s="1">
        <v>1</v>
      </c>
      <c r="D9046" s="1" t="s">
        <v>13746</v>
      </c>
      <c r="E9046" s="17">
        <v>0.93025462962963001</v>
      </c>
      <c r="F9046" s="1" t="s">
        <v>13791</v>
      </c>
    </row>
    <row r="9047" spans="2:6">
      <c r="B9047" s="1" t="s">
        <v>18577</v>
      </c>
      <c r="C9047" s="1">
        <v>1</v>
      </c>
      <c r="D9047" s="1" t="s">
        <v>13760</v>
      </c>
      <c r="E9047" s="17">
        <v>0.93027777777777798</v>
      </c>
      <c r="F9047" s="1" t="s">
        <v>13791</v>
      </c>
    </row>
    <row r="9048" spans="2:6">
      <c r="B9048" s="1" t="s">
        <v>16906</v>
      </c>
      <c r="C9048" s="1">
        <v>1</v>
      </c>
      <c r="D9048" s="1" t="s">
        <v>13746</v>
      </c>
      <c r="E9048" s="17">
        <v>0.93030092592592595</v>
      </c>
      <c r="F9048" s="1" t="s">
        <v>13791</v>
      </c>
    </row>
    <row r="9049" spans="2:6">
      <c r="B9049" s="1" t="s">
        <v>18114</v>
      </c>
      <c r="C9049" s="1">
        <v>1</v>
      </c>
      <c r="D9049" s="1" t="s">
        <v>3095</v>
      </c>
      <c r="E9049" s="17">
        <v>0.93043981481481497</v>
      </c>
      <c r="F9049" s="1" t="s">
        <v>13791</v>
      </c>
    </row>
    <row r="9050" spans="2:6">
      <c r="B9050" s="1" t="s">
        <v>18578</v>
      </c>
      <c r="C9050" s="1">
        <v>1</v>
      </c>
      <c r="D9050" s="1" t="s">
        <v>13687</v>
      </c>
      <c r="E9050" s="17">
        <v>0.93045138888888901</v>
      </c>
      <c r="F9050" s="1" t="s">
        <v>13791</v>
      </c>
    </row>
    <row r="9051" spans="2:6">
      <c r="B9051" s="1" t="s">
        <v>18579</v>
      </c>
      <c r="C9051" s="1">
        <v>1</v>
      </c>
      <c r="D9051" s="1" t="s">
        <v>13753</v>
      </c>
      <c r="E9051" s="17">
        <v>0.93046296296296305</v>
      </c>
      <c r="F9051" s="1" t="s">
        <v>13791</v>
      </c>
    </row>
    <row r="9052" spans="2:6">
      <c r="B9052" s="1" t="s">
        <v>18580</v>
      </c>
      <c r="C9052" s="1">
        <v>1</v>
      </c>
      <c r="D9052" s="1" t="s">
        <v>13753</v>
      </c>
      <c r="E9052" s="17">
        <v>0.93049768518518505</v>
      </c>
      <c r="F9052" s="1" t="s">
        <v>13791</v>
      </c>
    </row>
    <row r="9053" spans="2:6">
      <c r="B9053" s="1" t="s">
        <v>18565</v>
      </c>
      <c r="C9053" s="1">
        <v>1</v>
      </c>
      <c r="D9053" s="1" t="s">
        <v>3077</v>
      </c>
      <c r="E9053" s="17">
        <v>0.93050925925925898</v>
      </c>
      <c r="F9053" s="1" t="s">
        <v>13791</v>
      </c>
    </row>
    <row r="9054" spans="2:6">
      <c r="B9054" s="1" t="s">
        <v>18566</v>
      </c>
      <c r="C9054" s="1">
        <v>1</v>
      </c>
      <c r="D9054" s="1" t="s">
        <v>3078</v>
      </c>
      <c r="E9054" s="17">
        <v>0.93053240740740695</v>
      </c>
      <c r="F9054" s="1" t="s">
        <v>13791</v>
      </c>
    </row>
    <row r="9055" spans="2:6">
      <c r="B9055" s="1" t="s">
        <v>18581</v>
      </c>
      <c r="C9055" s="1">
        <v>1</v>
      </c>
      <c r="D9055" s="1" t="s">
        <v>13753</v>
      </c>
      <c r="E9055" s="17">
        <v>0.93055555555555602</v>
      </c>
      <c r="F9055" s="1" t="s">
        <v>13791</v>
      </c>
    </row>
    <row r="9056" spans="2:6">
      <c r="B9056" s="1" t="s">
        <v>18568</v>
      </c>
      <c r="C9056" s="1">
        <v>1</v>
      </c>
      <c r="D9056" s="1" t="s">
        <v>3078</v>
      </c>
      <c r="E9056" s="17">
        <v>0.93057870370370399</v>
      </c>
      <c r="F9056" s="1" t="s">
        <v>13791</v>
      </c>
    </row>
    <row r="9057" spans="2:6">
      <c r="B9057" s="1" t="s">
        <v>18575</v>
      </c>
      <c r="C9057" s="1">
        <v>1</v>
      </c>
      <c r="D9057" s="1" t="s">
        <v>3095</v>
      </c>
      <c r="E9057" s="17">
        <v>0.930648148148148</v>
      </c>
      <c r="F9057" s="1" t="s">
        <v>13791</v>
      </c>
    </row>
    <row r="9058" spans="2:6">
      <c r="B9058" s="1" t="s">
        <v>18581</v>
      </c>
      <c r="C9058" s="1">
        <v>1</v>
      </c>
      <c r="D9058" s="1" t="s">
        <v>13746</v>
      </c>
      <c r="E9058" s="17">
        <v>0.93075231481481502</v>
      </c>
      <c r="F9058" s="1" t="s">
        <v>13791</v>
      </c>
    </row>
    <row r="9059" spans="2:6">
      <c r="B9059" s="1" t="s">
        <v>18573</v>
      </c>
      <c r="C9059" s="1">
        <v>1</v>
      </c>
      <c r="D9059" s="1" t="s">
        <v>3078</v>
      </c>
      <c r="E9059" s="17">
        <v>0.93077546296296299</v>
      </c>
      <c r="F9059" s="1" t="s">
        <v>13791</v>
      </c>
    </row>
    <row r="9060" spans="2:6">
      <c r="B9060" s="1" t="s">
        <v>18582</v>
      </c>
      <c r="C9060" s="1">
        <v>1</v>
      </c>
      <c r="D9060" s="1" t="s">
        <v>13760</v>
      </c>
      <c r="E9060" s="17">
        <v>0.93097222222222198</v>
      </c>
      <c r="F9060" s="1" t="s">
        <v>13791</v>
      </c>
    </row>
    <row r="9061" spans="2:6">
      <c r="B9061" s="1" t="s">
        <v>18583</v>
      </c>
      <c r="C9061" s="1">
        <v>1</v>
      </c>
      <c r="D9061" s="1" t="s">
        <v>3076</v>
      </c>
      <c r="E9061" s="17">
        <v>0.93098379629629602</v>
      </c>
      <c r="F9061" s="1" t="s">
        <v>13791</v>
      </c>
    </row>
    <row r="9062" spans="2:6">
      <c r="B9062" s="1" t="s">
        <v>18576</v>
      </c>
      <c r="C9062" s="1">
        <v>1</v>
      </c>
      <c r="D9062" s="1" t="s">
        <v>3078</v>
      </c>
      <c r="E9062" s="17">
        <v>0.93109953703703696</v>
      </c>
      <c r="F9062" s="1" t="s">
        <v>13791</v>
      </c>
    </row>
    <row r="9063" spans="2:6">
      <c r="B9063" s="1" t="s">
        <v>18579</v>
      </c>
      <c r="C9063" s="1">
        <v>1</v>
      </c>
      <c r="D9063" s="1" t="s">
        <v>3078</v>
      </c>
      <c r="E9063" s="17">
        <v>0.93113425925925897</v>
      </c>
      <c r="F9063" s="1" t="s">
        <v>13791</v>
      </c>
    </row>
    <row r="9064" spans="2:6">
      <c r="B9064" s="1" t="s">
        <v>18580</v>
      </c>
      <c r="C9064" s="1">
        <v>1</v>
      </c>
      <c r="D9064" s="1" t="s">
        <v>3078</v>
      </c>
      <c r="E9064" s="17">
        <v>0.93115740740740705</v>
      </c>
      <c r="F9064" s="1" t="s">
        <v>13791</v>
      </c>
    </row>
    <row r="9065" spans="2:6">
      <c r="B9065" s="1" t="s">
        <v>18378</v>
      </c>
      <c r="C9065" s="1">
        <v>1</v>
      </c>
      <c r="D9065" s="1" t="s">
        <v>13762</v>
      </c>
      <c r="E9065" s="17">
        <v>0.93122685185185206</v>
      </c>
      <c r="F9065" s="1" t="s">
        <v>13791</v>
      </c>
    </row>
    <row r="9066" spans="2:6">
      <c r="B9066" s="1" t="s">
        <v>18584</v>
      </c>
      <c r="C9066" s="1">
        <v>1</v>
      </c>
      <c r="D9066" s="1" t="s">
        <v>13753</v>
      </c>
      <c r="E9066" s="17">
        <v>0.93131944444444403</v>
      </c>
      <c r="F9066" s="1" t="s">
        <v>13791</v>
      </c>
    </row>
    <row r="9067" spans="2:6">
      <c r="B9067" s="1" t="s">
        <v>18554</v>
      </c>
      <c r="C9067" s="1">
        <v>1</v>
      </c>
      <c r="D9067" s="1" t="s">
        <v>13746</v>
      </c>
      <c r="E9067" s="17">
        <v>0.93136574074074097</v>
      </c>
      <c r="F9067" s="1" t="s">
        <v>13791</v>
      </c>
    </row>
    <row r="9068" spans="2:6">
      <c r="B9068" s="1" t="s">
        <v>18552</v>
      </c>
      <c r="C9068" s="1">
        <v>1</v>
      </c>
      <c r="D9068" s="1" t="s">
        <v>3078</v>
      </c>
      <c r="E9068" s="17">
        <v>0.93140046296296297</v>
      </c>
      <c r="F9068" s="1" t="s">
        <v>13791</v>
      </c>
    </row>
    <row r="9069" spans="2:6">
      <c r="B9069" s="1" t="s">
        <v>18572</v>
      </c>
      <c r="C9069" s="1">
        <v>1</v>
      </c>
      <c r="D9069" s="1" t="s">
        <v>13746</v>
      </c>
      <c r="E9069" s="17">
        <v>0.93141203703703701</v>
      </c>
      <c r="F9069" s="1" t="s">
        <v>13791</v>
      </c>
    </row>
    <row r="9070" spans="2:6">
      <c r="B9070" s="1" t="s">
        <v>18585</v>
      </c>
      <c r="C9070" s="1">
        <v>1</v>
      </c>
      <c r="D9070" s="1" t="s">
        <v>3076</v>
      </c>
      <c r="E9070" s="17">
        <v>0.93143518518518498</v>
      </c>
      <c r="F9070" s="1" t="s">
        <v>13791</v>
      </c>
    </row>
    <row r="9071" spans="2:6">
      <c r="B9071" s="1" t="s">
        <v>18577</v>
      </c>
      <c r="C9071" s="1">
        <v>1</v>
      </c>
      <c r="D9071" s="1" t="s">
        <v>13762</v>
      </c>
      <c r="E9071" s="17">
        <v>0.93144675925925902</v>
      </c>
      <c r="F9071" s="1" t="s">
        <v>13791</v>
      </c>
    </row>
    <row r="9072" spans="2:6">
      <c r="B9072" s="1" t="s">
        <v>18578</v>
      </c>
      <c r="C9072" s="1">
        <v>1</v>
      </c>
      <c r="D9072" s="1" t="s">
        <v>13746</v>
      </c>
      <c r="E9072" s="17">
        <v>0.93153935185185199</v>
      </c>
      <c r="F9072" s="1" t="s">
        <v>13791</v>
      </c>
    </row>
    <row r="9073" spans="2:6">
      <c r="B9073" s="1" t="s">
        <v>18586</v>
      </c>
      <c r="C9073" s="1">
        <v>1</v>
      </c>
      <c r="D9073" s="1" t="s">
        <v>13753</v>
      </c>
      <c r="E9073" s="17">
        <v>0.93159722222222197</v>
      </c>
      <c r="F9073" s="1" t="s">
        <v>13791</v>
      </c>
    </row>
    <row r="9074" spans="2:6">
      <c r="B9074" s="1" t="s">
        <v>18587</v>
      </c>
      <c r="C9074" s="1">
        <v>1</v>
      </c>
      <c r="D9074" s="1" t="s">
        <v>13753</v>
      </c>
      <c r="E9074" s="17">
        <v>0.93170138888888898</v>
      </c>
      <c r="F9074" s="1" t="s">
        <v>13791</v>
      </c>
    </row>
    <row r="9075" spans="2:6">
      <c r="B9075" s="1" t="s">
        <v>18583</v>
      </c>
      <c r="C9075" s="1">
        <v>1</v>
      </c>
      <c r="D9075" s="1" t="s">
        <v>13746</v>
      </c>
      <c r="E9075" s="17">
        <v>0.932037037037037</v>
      </c>
      <c r="F9075" s="1" t="s">
        <v>13791</v>
      </c>
    </row>
    <row r="9076" spans="2:6">
      <c r="B9076" s="1" t="s">
        <v>17769</v>
      </c>
      <c r="C9076" s="1">
        <v>1</v>
      </c>
      <c r="D9076" s="1" t="s">
        <v>3077</v>
      </c>
      <c r="E9076" s="17">
        <v>0.93210648148148101</v>
      </c>
      <c r="F9076" s="1" t="s">
        <v>13791</v>
      </c>
    </row>
    <row r="9077" spans="2:6">
      <c r="B9077" s="1" t="s">
        <v>18588</v>
      </c>
      <c r="C9077" s="1">
        <v>1</v>
      </c>
      <c r="D9077" s="1" t="s">
        <v>13753</v>
      </c>
      <c r="E9077" s="17">
        <v>0.93225694444444396</v>
      </c>
      <c r="F9077" s="1" t="s">
        <v>13791</v>
      </c>
    </row>
    <row r="9078" spans="2:6">
      <c r="B9078" s="1" t="s">
        <v>18584</v>
      </c>
      <c r="C9078" s="1">
        <v>1</v>
      </c>
      <c r="D9078" s="1" t="s">
        <v>3078</v>
      </c>
      <c r="E9078" s="17">
        <v>0.93238425925925905</v>
      </c>
      <c r="F9078" s="1" t="s">
        <v>13791</v>
      </c>
    </row>
    <row r="9079" spans="2:6">
      <c r="B9079" s="1" t="s">
        <v>18589</v>
      </c>
      <c r="C9079" s="1">
        <v>1</v>
      </c>
      <c r="D9079" s="1" t="s">
        <v>3076</v>
      </c>
      <c r="E9079" s="17">
        <v>0.93243055555555598</v>
      </c>
      <c r="F9079" s="1" t="s">
        <v>13791</v>
      </c>
    </row>
    <row r="9080" spans="2:6">
      <c r="B9080" s="1" t="s">
        <v>18590</v>
      </c>
      <c r="C9080" s="1">
        <v>1</v>
      </c>
      <c r="D9080" s="1" t="s">
        <v>13753</v>
      </c>
      <c r="E9080" s="17">
        <v>0.9325</v>
      </c>
      <c r="F9080" s="1" t="s">
        <v>13791</v>
      </c>
    </row>
    <row r="9081" spans="2:6">
      <c r="B9081" s="1" t="s">
        <v>18582</v>
      </c>
      <c r="C9081" s="1">
        <v>1</v>
      </c>
      <c r="D9081" s="1" t="s">
        <v>3078</v>
      </c>
      <c r="E9081" s="17">
        <v>0.93258101851851805</v>
      </c>
      <c r="F9081" s="1" t="s">
        <v>13791</v>
      </c>
    </row>
    <row r="9082" spans="2:6">
      <c r="B9082" s="1" t="s">
        <v>18591</v>
      </c>
      <c r="C9082" s="1">
        <v>1</v>
      </c>
      <c r="D9082" s="1" t="s">
        <v>13753</v>
      </c>
      <c r="E9082" s="17">
        <v>0.93271990740740696</v>
      </c>
      <c r="F9082" s="1" t="s">
        <v>13791</v>
      </c>
    </row>
    <row r="9083" spans="2:6">
      <c r="B9083" s="1" t="s">
        <v>18535</v>
      </c>
      <c r="C9083" s="1">
        <v>1</v>
      </c>
      <c r="D9083" s="1" t="s">
        <v>3078</v>
      </c>
      <c r="E9083" s="17">
        <v>0.93271990740740696</v>
      </c>
      <c r="F9083" s="1" t="s">
        <v>13791</v>
      </c>
    </row>
    <row r="9084" spans="2:6">
      <c r="B9084" s="1" t="s">
        <v>18592</v>
      </c>
      <c r="C9084" s="1">
        <v>1</v>
      </c>
      <c r="D9084" s="1" t="s">
        <v>13753</v>
      </c>
      <c r="E9084" s="17">
        <v>0.93275462962962996</v>
      </c>
      <c r="F9084" s="1" t="s">
        <v>13791</v>
      </c>
    </row>
    <row r="9085" spans="2:6">
      <c r="B9085" s="1" t="s">
        <v>18593</v>
      </c>
      <c r="C9085" s="1">
        <v>1</v>
      </c>
      <c r="D9085" s="1" t="s">
        <v>13760</v>
      </c>
      <c r="E9085" s="17">
        <v>0.932766203703704</v>
      </c>
      <c r="F9085" s="1" t="s">
        <v>13791</v>
      </c>
    </row>
    <row r="9086" spans="2:6">
      <c r="B9086" s="1" t="s">
        <v>18586</v>
      </c>
      <c r="C9086" s="1">
        <v>1</v>
      </c>
      <c r="D9086" s="1" t="s">
        <v>13746</v>
      </c>
      <c r="E9086" s="17">
        <v>0.93292824074074099</v>
      </c>
      <c r="F9086" s="1" t="s">
        <v>13791</v>
      </c>
    </row>
    <row r="9087" spans="2:6">
      <c r="B9087" s="1" t="s">
        <v>18543</v>
      </c>
      <c r="C9087" s="1">
        <v>1</v>
      </c>
      <c r="D9087" s="1" t="s">
        <v>13746</v>
      </c>
      <c r="E9087" s="17">
        <v>0.93297453703703703</v>
      </c>
      <c r="F9087" s="1" t="s">
        <v>13791</v>
      </c>
    </row>
    <row r="9088" spans="2:6">
      <c r="B9088" s="1" t="s">
        <v>18594</v>
      </c>
      <c r="C9088" s="1">
        <v>1</v>
      </c>
      <c r="D9088" s="1" t="s">
        <v>13746</v>
      </c>
      <c r="E9088" s="17">
        <v>0.93319444444444399</v>
      </c>
      <c r="F9088" s="1" t="s">
        <v>13791</v>
      </c>
    </row>
    <row r="9089" spans="2:6">
      <c r="B9089" s="1" t="s">
        <v>18595</v>
      </c>
      <c r="C9089" s="1">
        <v>1</v>
      </c>
      <c r="D9089" s="1" t="s">
        <v>13687</v>
      </c>
      <c r="E9089" s="17">
        <v>0.93325231481481496</v>
      </c>
      <c r="F9089" s="1" t="s">
        <v>13791</v>
      </c>
    </row>
    <row r="9090" spans="2:6">
      <c r="B9090" s="1" t="s">
        <v>18592</v>
      </c>
      <c r="C9090" s="1">
        <v>1</v>
      </c>
      <c r="D9090" s="1" t="s">
        <v>3078</v>
      </c>
      <c r="E9090" s="17">
        <v>0.93339120370370399</v>
      </c>
      <c r="F9090" s="1" t="s">
        <v>13791</v>
      </c>
    </row>
    <row r="9091" spans="2:6">
      <c r="B9091" s="1" t="s">
        <v>18596</v>
      </c>
      <c r="C9091" s="1">
        <v>1</v>
      </c>
      <c r="D9091" s="1" t="s">
        <v>3076</v>
      </c>
      <c r="E9091" s="17">
        <v>0.93342592592592599</v>
      </c>
      <c r="F9091" s="1" t="s">
        <v>13791</v>
      </c>
    </row>
    <row r="9092" spans="2:6">
      <c r="B9092" s="1" t="s">
        <v>18597</v>
      </c>
      <c r="C9092" s="1">
        <v>1</v>
      </c>
      <c r="D9092" s="1" t="s">
        <v>13760</v>
      </c>
      <c r="E9092" s="17">
        <v>0.93344907407407396</v>
      </c>
      <c r="F9092" s="1" t="s">
        <v>13791</v>
      </c>
    </row>
    <row r="9093" spans="2:6">
      <c r="B9093" s="1" t="s">
        <v>18531</v>
      </c>
      <c r="C9093" s="1">
        <v>1</v>
      </c>
      <c r="D9093" s="1" t="s">
        <v>13762</v>
      </c>
      <c r="E9093" s="17">
        <v>0.93348379629629596</v>
      </c>
      <c r="F9093" s="1" t="s">
        <v>13791</v>
      </c>
    </row>
    <row r="9094" spans="2:6">
      <c r="B9094" s="1" t="s">
        <v>18598</v>
      </c>
      <c r="C9094" s="1">
        <v>1</v>
      </c>
      <c r="D9094" s="1" t="s">
        <v>13753</v>
      </c>
      <c r="E9094" s="17">
        <v>0.93349537037037</v>
      </c>
      <c r="F9094" s="1" t="s">
        <v>13791</v>
      </c>
    </row>
    <row r="9095" spans="2:6">
      <c r="B9095" s="1" t="s">
        <v>18595</v>
      </c>
      <c r="C9095" s="1">
        <v>1</v>
      </c>
      <c r="D9095" s="1" t="s">
        <v>13762</v>
      </c>
      <c r="E9095" s="17">
        <v>0.93353009259259301</v>
      </c>
      <c r="F9095" s="1" t="s">
        <v>13791</v>
      </c>
    </row>
    <row r="9096" spans="2:6">
      <c r="B9096" s="1" t="s">
        <v>18599</v>
      </c>
      <c r="C9096" s="1">
        <v>1</v>
      </c>
      <c r="D9096" s="1" t="s">
        <v>13753</v>
      </c>
      <c r="E9096" s="17">
        <v>0.93355324074074097</v>
      </c>
      <c r="F9096" s="1" t="s">
        <v>13791</v>
      </c>
    </row>
    <row r="9097" spans="2:6">
      <c r="B9097" s="1" t="s">
        <v>18600</v>
      </c>
      <c r="C9097" s="1">
        <v>1</v>
      </c>
      <c r="D9097" s="1" t="s">
        <v>13753</v>
      </c>
      <c r="E9097" s="17">
        <v>0.93361111111111095</v>
      </c>
      <c r="F9097" s="1" t="s">
        <v>13791</v>
      </c>
    </row>
    <row r="9098" spans="2:6">
      <c r="B9098" s="1" t="s">
        <v>18550</v>
      </c>
      <c r="C9098" s="1">
        <v>1</v>
      </c>
      <c r="D9098" s="1" t="s">
        <v>13746</v>
      </c>
      <c r="E9098" s="17">
        <v>0.93365740740740699</v>
      </c>
      <c r="F9098" s="1" t="s">
        <v>13791</v>
      </c>
    </row>
    <row r="9099" spans="2:6">
      <c r="B9099" s="1" t="s">
        <v>18601</v>
      </c>
      <c r="C9099" s="1">
        <v>1</v>
      </c>
      <c r="D9099" s="1" t="s">
        <v>13753</v>
      </c>
      <c r="E9099" s="17">
        <v>0.93376157407407401</v>
      </c>
      <c r="F9099" s="1" t="s">
        <v>13791</v>
      </c>
    </row>
    <row r="9100" spans="2:6">
      <c r="B9100" s="1" t="s">
        <v>18542</v>
      </c>
      <c r="C9100" s="1">
        <v>1</v>
      </c>
      <c r="D9100" s="1" t="s">
        <v>3078</v>
      </c>
      <c r="E9100" s="17">
        <v>0.93386574074074102</v>
      </c>
      <c r="F9100" s="1" t="s">
        <v>13791</v>
      </c>
    </row>
    <row r="9101" spans="2:6">
      <c r="B9101" s="1" t="s">
        <v>18538</v>
      </c>
      <c r="C9101" s="1">
        <v>1</v>
      </c>
      <c r="D9101" s="1" t="s">
        <v>13746</v>
      </c>
      <c r="E9101" s="17">
        <v>0.93400462962963005</v>
      </c>
      <c r="F9101" s="1" t="s">
        <v>13791</v>
      </c>
    </row>
    <row r="9102" spans="2:6">
      <c r="B9102" s="1" t="s">
        <v>18602</v>
      </c>
      <c r="C9102" s="1">
        <v>1</v>
      </c>
      <c r="D9102" s="1" t="s">
        <v>13687</v>
      </c>
      <c r="E9102" s="17">
        <v>0.93437499999999996</v>
      </c>
      <c r="F9102" s="1" t="s">
        <v>13791</v>
      </c>
    </row>
    <row r="9103" spans="2:6">
      <c r="B9103" s="1" t="s">
        <v>18603</v>
      </c>
      <c r="C9103" s="1">
        <v>1</v>
      </c>
      <c r="D9103" s="1" t="s">
        <v>13687</v>
      </c>
      <c r="E9103" s="17">
        <v>0.93440972222222196</v>
      </c>
      <c r="F9103" s="1" t="s">
        <v>13791</v>
      </c>
    </row>
    <row r="9104" spans="2:6">
      <c r="B9104" s="1" t="s">
        <v>18599</v>
      </c>
      <c r="C9104" s="1">
        <v>2</v>
      </c>
      <c r="D9104" s="1" t="s">
        <v>3095</v>
      </c>
      <c r="E9104" s="17">
        <v>0.93443287037037004</v>
      </c>
      <c r="F9104" s="1" t="s">
        <v>13791</v>
      </c>
    </row>
    <row r="9105" spans="2:6">
      <c r="B9105" s="1" t="s">
        <v>18604</v>
      </c>
      <c r="C9105" s="1">
        <v>1</v>
      </c>
      <c r="D9105" s="1" t="s">
        <v>13687</v>
      </c>
      <c r="E9105" s="17">
        <v>0.93453703703703705</v>
      </c>
      <c r="F9105" s="1" t="s">
        <v>13791</v>
      </c>
    </row>
    <row r="9106" spans="2:6">
      <c r="B9106" s="1" t="s">
        <v>18596</v>
      </c>
      <c r="C9106" s="1">
        <v>1</v>
      </c>
      <c r="D9106" s="1" t="s">
        <v>13746</v>
      </c>
      <c r="E9106" s="17">
        <v>0.93453703703703705</v>
      </c>
      <c r="F9106" s="1" t="s">
        <v>13791</v>
      </c>
    </row>
    <row r="9107" spans="2:6">
      <c r="B9107" s="1" t="s">
        <v>18605</v>
      </c>
      <c r="C9107" s="1">
        <v>1</v>
      </c>
      <c r="D9107" s="1" t="s">
        <v>13753</v>
      </c>
      <c r="E9107" s="17">
        <v>0.93454861111111098</v>
      </c>
      <c r="F9107" s="1" t="s">
        <v>13791</v>
      </c>
    </row>
    <row r="9108" spans="2:6">
      <c r="B9108" s="1" t="s">
        <v>18591</v>
      </c>
      <c r="C9108" s="1">
        <v>1</v>
      </c>
      <c r="D9108" s="1" t="s">
        <v>13746</v>
      </c>
      <c r="E9108" s="17">
        <v>0.93461805555555599</v>
      </c>
      <c r="F9108" s="1" t="s">
        <v>13791</v>
      </c>
    </row>
    <row r="9109" spans="2:6">
      <c r="B9109" s="1" t="s">
        <v>18606</v>
      </c>
      <c r="C9109" s="1">
        <v>1</v>
      </c>
      <c r="D9109" s="1" t="s">
        <v>13753</v>
      </c>
      <c r="E9109" s="17">
        <v>0.93462962962963003</v>
      </c>
      <c r="F9109" s="1" t="s">
        <v>13791</v>
      </c>
    </row>
    <row r="9110" spans="2:6">
      <c r="B9110" s="1" t="s">
        <v>18607</v>
      </c>
      <c r="C9110" s="1">
        <v>1</v>
      </c>
      <c r="D9110" s="1" t="s">
        <v>13753</v>
      </c>
      <c r="E9110" s="17">
        <v>0.93480324074074095</v>
      </c>
      <c r="F9110" s="1" t="s">
        <v>13791</v>
      </c>
    </row>
    <row r="9111" spans="2:6">
      <c r="B9111" s="1" t="s">
        <v>18601</v>
      </c>
      <c r="C9111" s="1">
        <v>1</v>
      </c>
      <c r="D9111" s="1" t="s">
        <v>3077</v>
      </c>
      <c r="E9111" s="17">
        <v>0.93487268518518496</v>
      </c>
      <c r="F9111" s="1" t="s">
        <v>13791</v>
      </c>
    </row>
    <row r="9112" spans="2:6">
      <c r="B9112" s="1" t="s">
        <v>18608</v>
      </c>
      <c r="C9112" s="1">
        <v>1</v>
      </c>
      <c r="D9112" s="1" t="s">
        <v>13687</v>
      </c>
      <c r="E9112" s="17">
        <v>0.93500000000000005</v>
      </c>
      <c r="F9112" s="1" t="s">
        <v>13791</v>
      </c>
    </row>
    <row r="9113" spans="2:6">
      <c r="B9113" s="1" t="s">
        <v>18270</v>
      </c>
      <c r="C9113" s="1">
        <v>1</v>
      </c>
      <c r="D9113" s="1" t="s">
        <v>13746</v>
      </c>
      <c r="E9113" s="17">
        <v>0.93520833333333298</v>
      </c>
      <c r="F9113" s="1" t="s">
        <v>13791</v>
      </c>
    </row>
    <row r="9114" spans="2:6">
      <c r="B9114" s="1" t="s">
        <v>18567</v>
      </c>
      <c r="C9114" s="1">
        <v>1</v>
      </c>
      <c r="D9114" s="1" t="s">
        <v>13746</v>
      </c>
      <c r="E9114" s="17">
        <v>0.93527777777777799</v>
      </c>
      <c r="F9114" s="1" t="s">
        <v>13791</v>
      </c>
    </row>
    <row r="9115" spans="2:6">
      <c r="B9115" s="1" t="s">
        <v>18609</v>
      </c>
      <c r="C9115" s="1">
        <v>1</v>
      </c>
      <c r="D9115" s="1" t="s">
        <v>3076</v>
      </c>
      <c r="E9115" s="17">
        <v>0.93539351851851804</v>
      </c>
      <c r="F9115" s="1" t="s">
        <v>13791</v>
      </c>
    </row>
    <row r="9116" spans="2:6">
      <c r="B9116" s="1" t="s">
        <v>18610</v>
      </c>
      <c r="C9116" s="1">
        <v>1</v>
      </c>
      <c r="D9116" s="1" t="s">
        <v>13753</v>
      </c>
      <c r="E9116" s="17">
        <v>0.93559027777777803</v>
      </c>
      <c r="F9116" s="1" t="s">
        <v>13791</v>
      </c>
    </row>
    <row r="9117" spans="2:6">
      <c r="B9117" s="1" t="s">
        <v>18611</v>
      </c>
      <c r="C9117" s="1">
        <v>1</v>
      </c>
      <c r="D9117" s="1" t="s">
        <v>13687</v>
      </c>
      <c r="E9117" s="17">
        <v>0.93559027777777803</v>
      </c>
      <c r="F9117" s="1" t="s">
        <v>13791</v>
      </c>
    </row>
    <row r="9118" spans="2:6">
      <c r="B9118" s="1" t="s">
        <v>18612</v>
      </c>
      <c r="C9118" s="1">
        <v>1</v>
      </c>
      <c r="D9118" s="1" t="s">
        <v>13753</v>
      </c>
      <c r="E9118" s="17">
        <v>0.93569444444444405</v>
      </c>
      <c r="F9118" s="1" t="s">
        <v>13791</v>
      </c>
    </row>
    <row r="9119" spans="2:6">
      <c r="B9119" s="1" t="s">
        <v>18613</v>
      </c>
      <c r="C9119" s="1">
        <v>1</v>
      </c>
      <c r="D9119" s="1" t="s">
        <v>13687</v>
      </c>
      <c r="E9119" s="17">
        <v>0.935844907407407</v>
      </c>
      <c r="F9119" s="1" t="s">
        <v>13791</v>
      </c>
    </row>
    <row r="9120" spans="2:6">
      <c r="B9120" s="1" t="s">
        <v>18614</v>
      </c>
      <c r="C9120" s="1">
        <v>1</v>
      </c>
      <c r="D9120" s="1" t="s">
        <v>13753</v>
      </c>
      <c r="E9120" s="17">
        <v>0.935844907407407</v>
      </c>
      <c r="F9120" s="1" t="s">
        <v>13791</v>
      </c>
    </row>
    <row r="9121" spans="2:6">
      <c r="B9121" s="1" t="s">
        <v>18615</v>
      </c>
      <c r="C9121" s="1">
        <v>1</v>
      </c>
      <c r="D9121" s="1" t="s">
        <v>13753</v>
      </c>
      <c r="E9121" s="17">
        <v>0.93591435185185201</v>
      </c>
      <c r="F9121" s="1" t="s">
        <v>13791</v>
      </c>
    </row>
    <row r="9122" spans="2:6">
      <c r="B9122" s="1" t="s">
        <v>18616</v>
      </c>
      <c r="C9122" s="1">
        <v>1</v>
      </c>
      <c r="D9122" s="1" t="s">
        <v>3095</v>
      </c>
      <c r="E9122" s="17">
        <v>0.93596064814814794</v>
      </c>
      <c r="F9122" s="1" t="s">
        <v>13791</v>
      </c>
    </row>
    <row r="9123" spans="2:6">
      <c r="B9123" s="1" t="s">
        <v>17018</v>
      </c>
      <c r="C9123" s="1">
        <v>2</v>
      </c>
      <c r="D9123" s="1" t="s">
        <v>13746</v>
      </c>
      <c r="E9123" s="17">
        <v>0.93596064814814794</v>
      </c>
      <c r="F9123" s="1" t="s">
        <v>13791</v>
      </c>
    </row>
    <row r="9124" spans="2:6">
      <c r="B9124" s="1" t="s">
        <v>18598</v>
      </c>
      <c r="C9124" s="1">
        <v>1</v>
      </c>
      <c r="D9124" s="1" t="s">
        <v>3095</v>
      </c>
      <c r="E9124" s="17">
        <v>0.93601851851851803</v>
      </c>
      <c r="F9124" s="1" t="s">
        <v>13791</v>
      </c>
    </row>
    <row r="9125" spans="2:6">
      <c r="B9125" s="1" t="s">
        <v>18617</v>
      </c>
      <c r="C9125" s="1">
        <v>5</v>
      </c>
      <c r="D9125" s="1" t="s">
        <v>13753</v>
      </c>
      <c r="E9125" s="17">
        <v>0.93603009259259295</v>
      </c>
      <c r="F9125" s="1" t="s">
        <v>13791</v>
      </c>
    </row>
    <row r="9126" spans="2:6">
      <c r="B9126" s="1" t="s">
        <v>18618</v>
      </c>
      <c r="C9126" s="1">
        <v>1</v>
      </c>
      <c r="D9126" s="1" t="s">
        <v>13753</v>
      </c>
      <c r="E9126" s="17">
        <v>0.93608796296296304</v>
      </c>
      <c r="F9126" s="1" t="s">
        <v>13791</v>
      </c>
    </row>
    <row r="9127" spans="2:6">
      <c r="B9127" s="1" t="s">
        <v>18587</v>
      </c>
      <c r="C9127" s="1">
        <v>1</v>
      </c>
      <c r="D9127" s="1" t="s">
        <v>13762</v>
      </c>
      <c r="E9127" s="17">
        <v>0.93622685185185195</v>
      </c>
      <c r="F9127" s="1" t="s">
        <v>13791</v>
      </c>
    </row>
    <row r="9128" spans="2:6">
      <c r="B9128" s="1" t="s">
        <v>18610</v>
      </c>
      <c r="C9128" s="1">
        <v>1</v>
      </c>
      <c r="D9128" s="1" t="s">
        <v>3078</v>
      </c>
      <c r="E9128" s="17">
        <v>0.93633101851851896</v>
      </c>
      <c r="F9128" s="1" t="s">
        <v>13791</v>
      </c>
    </row>
    <row r="9129" spans="2:6">
      <c r="B9129" s="1" t="s">
        <v>18604</v>
      </c>
      <c r="C9129" s="1">
        <v>1</v>
      </c>
      <c r="D9129" s="1" t="s">
        <v>13746</v>
      </c>
      <c r="E9129" s="17">
        <v>0.93641203703703701</v>
      </c>
      <c r="F9129" s="1" t="s">
        <v>13791</v>
      </c>
    </row>
    <row r="9130" spans="2:6">
      <c r="B9130" s="1" t="s">
        <v>18619</v>
      </c>
      <c r="C9130" s="1">
        <v>1</v>
      </c>
      <c r="D9130" s="1" t="s">
        <v>13753</v>
      </c>
      <c r="E9130" s="17">
        <v>0.93643518518518498</v>
      </c>
      <c r="F9130" s="1" t="s">
        <v>13791</v>
      </c>
    </row>
    <row r="9131" spans="2:6">
      <c r="B9131" s="1" t="s">
        <v>18611</v>
      </c>
      <c r="C9131" s="1">
        <v>1</v>
      </c>
      <c r="D9131" s="1" t="s">
        <v>3095</v>
      </c>
      <c r="E9131" s="17">
        <v>0.93645833333333295</v>
      </c>
      <c r="F9131" s="1" t="s">
        <v>13791</v>
      </c>
    </row>
    <row r="9132" spans="2:6">
      <c r="B9132" s="1" t="s">
        <v>18620</v>
      </c>
      <c r="C9132" s="1">
        <v>1</v>
      </c>
      <c r="D9132" s="1" t="s">
        <v>13753</v>
      </c>
      <c r="E9132" s="17">
        <v>0.93667824074074102</v>
      </c>
      <c r="F9132" s="1" t="s">
        <v>13791</v>
      </c>
    </row>
    <row r="9133" spans="2:6">
      <c r="B9133" s="1" t="s">
        <v>17301</v>
      </c>
      <c r="C9133" s="1">
        <v>1</v>
      </c>
      <c r="D9133" s="1" t="s">
        <v>3095</v>
      </c>
      <c r="E9133" s="17">
        <v>0.93667824074074102</v>
      </c>
      <c r="F9133" s="1" t="s">
        <v>13791</v>
      </c>
    </row>
    <row r="9134" spans="2:6">
      <c r="B9134" s="1" t="s">
        <v>18617</v>
      </c>
      <c r="C9134" s="1">
        <v>5</v>
      </c>
      <c r="D9134" s="1" t="s">
        <v>3078</v>
      </c>
      <c r="E9134" s="17">
        <v>0.93667824074074102</v>
      </c>
      <c r="F9134" s="1" t="s">
        <v>13791</v>
      </c>
    </row>
    <row r="9135" spans="2:6">
      <c r="B9135" s="1" t="s">
        <v>18602</v>
      </c>
      <c r="C9135" s="1">
        <v>2</v>
      </c>
      <c r="D9135" s="1" t="s">
        <v>3095</v>
      </c>
      <c r="E9135" s="17">
        <v>0.93675925925925896</v>
      </c>
      <c r="F9135" s="1" t="s">
        <v>13791</v>
      </c>
    </row>
    <row r="9136" spans="2:6">
      <c r="B9136" s="1" t="s">
        <v>16168</v>
      </c>
      <c r="C9136" s="1">
        <v>1</v>
      </c>
      <c r="D9136" s="1" t="s">
        <v>3095</v>
      </c>
      <c r="E9136" s="17">
        <v>0.93681712962963004</v>
      </c>
      <c r="F9136" s="1" t="s">
        <v>13791</v>
      </c>
    </row>
    <row r="9137" spans="2:6">
      <c r="B9137" s="1" t="s">
        <v>18603</v>
      </c>
      <c r="C9137" s="1">
        <v>1</v>
      </c>
      <c r="D9137" s="1" t="s">
        <v>13746</v>
      </c>
      <c r="E9137" s="17">
        <v>0.93685185185185205</v>
      </c>
      <c r="F9137" s="1" t="s">
        <v>13791</v>
      </c>
    </row>
    <row r="9138" spans="2:6">
      <c r="B9138" s="1" t="s">
        <v>18621</v>
      </c>
      <c r="C9138" s="1">
        <v>1</v>
      </c>
      <c r="D9138" s="1" t="s">
        <v>13753</v>
      </c>
      <c r="E9138" s="17">
        <v>0.93686342592592597</v>
      </c>
      <c r="F9138" s="1" t="s">
        <v>13791</v>
      </c>
    </row>
    <row r="9139" spans="2:6">
      <c r="B9139" s="1" t="s">
        <v>18622</v>
      </c>
      <c r="C9139" s="1">
        <v>1</v>
      </c>
      <c r="D9139" s="1" t="s">
        <v>3076</v>
      </c>
      <c r="E9139" s="17">
        <v>0.93694444444444402</v>
      </c>
      <c r="F9139" s="1" t="s">
        <v>13791</v>
      </c>
    </row>
    <row r="9140" spans="2:6">
      <c r="B9140" s="1" t="s">
        <v>18623</v>
      </c>
      <c r="C9140" s="1">
        <v>2</v>
      </c>
      <c r="D9140" s="1" t="s">
        <v>13753</v>
      </c>
      <c r="E9140" s="17">
        <v>0.93696759259259299</v>
      </c>
      <c r="F9140" s="1" t="s">
        <v>13791</v>
      </c>
    </row>
    <row r="9141" spans="2:6">
      <c r="B9141" s="1" t="s">
        <v>18359</v>
      </c>
      <c r="C9141" s="1">
        <v>1</v>
      </c>
      <c r="D9141" s="1" t="s">
        <v>3077</v>
      </c>
      <c r="E9141" s="17">
        <v>0.93697916666666703</v>
      </c>
      <c r="F9141" s="1" t="s">
        <v>13791</v>
      </c>
    </row>
    <row r="9142" spans="2:6">
      <c r="B9142" s="1" t="s">
        <v>18624</v>
      </c>
      <c r="C9142" s="1">
        <v>1</v>
      </c>
      <c r="D9142" s="1" t="s">
        <v>13760</v>
      </c>
      <c r="E9142" s="17">
        <v>0.93704861111111104</v>
      </c>
      <c r="F9142" s="1" t="s">
        <v>13791</v>
      </c>
    </row>
    <row r="9143" spans="2:6">
      <c r="B9143" s="1" t="s">
        <v>18625</v>
      </c>
      <c r="C9143" s="1">
        <v>1</v>
      </c>
      <c r="D9143" s="1" t="s">
        <v>13687</v>
      </c>
      <c r="E9143" s="17">
        <v>0.93712962962962998</v>
      </c>
      <c r="F9143" s="1" t="s">
        <v>13791</v>
      </c>
    </row>
    <row r="9144" spans="2:6">
      <c r="B9144" s="1" t="s">
        <v>18518</v>
      </c>
      <c r="C9144" s="1">
        <v>1</v>
      </c>
      <c r="D9144" s="1" t="s">
        <v>13746</v>
      </c>
      <c r="E9144" s="17">
        <v>0.93717592592592602</v>
      </c>
      <c r="F9144" s="1" t="s">
        <v>13791</v>
      </c>
    </row>
    <row r="9145" spans="2:6">
      <c r="B9145" s="1" t="s">
        <v>18615</v>
      </c>
      <c r="C9145" s="1">
        <v>1</v>
      </c>
      <c r="D9145" s="1" t="s">
        <v>3078</v>
      </c>
      <c r="E9145" s="17">
        <v>0.93721064814814803</v>
      </c>
      <c r="F9145" s="1" t="s">
        <v>13791</v>
      </c>
    </row>
    <row r="9146" spans="2:6">
      <c r="B9146" s="1" t="s">
        <v>18626</v>
      </c>
      <c r="C9146" s="1">
        <v>1</v>
      </c>
      <c r="D9146" s="1" t="s">
        <v>13753</v>
      </c>
      <c r="E9146" s="17">
        <v>0.937233796296296</v>
      </c>
      <c r="F9146" s="1" t="s">
        <v>13791</v>
      </c>
    </row>
    <row r="9147" spans="2:6">
      <c r="B9147" s="1" t="s">
        <v>18627</v>
      </c>
      <c r="C9147" s="1">
        <v>1</v>
      </c>
      <c r="D9147" s="1" t="s">
        <v>13753</v>
      </c>
      <c r="E9147" s="17">
        <v>0.93740740740740702</v>
      </c>
      <c r="F9147" s="1" t="s">
        <v>13791</v>
      </c>
    </row>
    <row r="9148" spans="2:6">
      <c r="B9148" s="1" t="s">
        <v>18619</v>
      </c>
      <c r="C9148" s="1">
        <v>1</v>
      </c>
      <c r="D9148" s="1" t="s">
        <v>13746</v>
      </c>
      <c r="E9148" s="17">
        <v>0.93740740740740702</v>
      </c>
      <c r="F9148" s="1" t="s">
        <v>13791</v>
      </c>
    </row>
    <row r="9149" spans="2:6">
      <c r="B9149" s="1" t="s">
        <v>18597</v>
      </c>
      <c r="C9149" s="1">
        <v>1</v>
      </c>
      <c r="D9149" s="1" t="s">
        <v>3078</v>
      </c>
      <c r="E9149" s="17">
        <v>0.93755787037036997</v>
      </c>
      <c r="F9149" s="1" t="s">
        <v>13792</v>
      </c>
    </row>
    <row r="9150" spans="2:6">
      <c r="B9150" s="1" t="s">
        <v>18628</v>
      </c>
      <c r="C9150" s="1">
        <v>1</v>
      </c>
      <c r="D9150" s="1" t="s">
        <v>13687</v>
      </c>
      <c r="E9150" s="17">
        <v>0.93761574074074105</v>
      </c>
      <c r="F9150" s="1" t="s">
        <v>13792</v>
      </c>
    </row>
    <row r="9151" spans="2:6">
      <c r="B9151" s="1" t="s">
        <v>17357</v>
      </c>
      <c r="C9151" s="1">
        <v>1</v>
      </c>
      <c r="D9151" s="1" t="s">
        <v>3095</v>
      </c>
      <c r="E9151" s="17">
        <v>0.93761574074074105</v>
      </c>
      <c r="F9151" s="1" t="s">
        <v>13792</v>
      </c>
    </row>
    <row r="9152" spans="2:6">
      <c r="B9152" s="1" t="s">
        <v>18629</v>
      </c>
      <c r="C9152" s="1">
        <v>1</v>
      </c>
      <c r="D9152" s="1" t="s">
        <v>13753</v>
      </c>
      <c r="E9152" s="17">
        <v>0.937766203703704</v>
      </c>
      <c r="F9152" s="1" t="s">
        <v>13792</v>
      </c>
    </row>
    <row r="9153" spans="2:6">
      <c r="B9153" s="1" t="s">
        <v>18630</v>
      </c>
      <c r="C9153" s="1">
        <v>1</v>
      </c>
      <c r="D9153" s="1" t="s">
        <v>3076</v>
      </c>
      <c r="E9153" s="17">
        <v>0.93778935185185197</v>
      </c>
      <c r="F9153" s="1" t="s">
        <v>13792</v>
      </c>
    </row>
    <row r="9154" spans="2:6">
      <c r="B9154" s="1" t="s">
        <v>18621</v>
      </c>
      <c r="C9154" s="1">
        <v>1</v>
      </c>
      <c r="D9154" s="1" t="s">
        <v>3078</v>
      </c>
      <c r="E9154" s="17">
        <v>0.93778935185185197</v>
      </c>
      <c r="F9154" s="1" t="s">
        <v>13792</v>
      </c>
    </row>
    <row r="9155" spans="2:6">
      <c r="B9155" s="1" t="s">
        <v>18631</v>
      </c>
      <c r="C9155" s="1">
        <v>1</v>
      </c>
      <c r="D9155" s="1" t="s">
        <v>13753</v>
      </c>
      <c r="E9155" s="17">
        <v>0.93789351851851899</v>
      </c>
      <c r="F9155" s="1" t="s">
        <v>13792</v>
      </c>
    </row>
    <row r="9156" spans="2:6">
      <c r="B9156" s="1" t="s">
        <v>18632</v>
      </c>
      <c r="C9156" s="1">
        <v>1</v>
      </c>
      <c r="D9156" s="1" t="s">
        <v>3076</v>
      </c>
      <c r="E9156" s="17">
        <v>0.93792824074074099</v>
      </c>
      <c r="F9156" s="1" t="s">
        <v>13792</v>
      </c>
    </row>
    <row r="9157" spans="2:6">
      <c r="B9157" s="1" t="s">
        <v>18633</v>
      </c>
      <c r="C9157" s="1">
        <v>1</v>
      </c>
      <c r="D9157" s="1" t="s">
        <v>13753</v>
      </c>
      <c r="E9157" s="17">
        <v>0.937962962962963</v>
      </c>
      <c r="F9157" s="1" t="s">
        <v>13792</v>
      </c>
    </row>
    <row r="9158" spans="2:6">
      <c r="B9158" s="1" t="s">
        <v>18627</v>
      </c>
      <c r="C9158" s="1">
        <v>1</v>
      </c>
      <c r="D9158" s="1" t="s">
        <v>3078</v>
      </c>
      <c r="E9158" s="17">
        <v>0.937997685185185</v>
      </c>
      <c r="F9158" s="1" t="s">
        <v>13792</v>
      </c>
    </row>
    <row r="9159" spans="2:6">
      <c r="B9159" s="1" t="s">
        <v>18634</v>
      </c>
      <c r="C9159" s="1">
        <v>1</v>
      </c>
      <c r="D9159" s="1" t="s">
        <v>13753</v>
      </c>
      <c r="E9159" s="17">
        <v>0.93800925925925904</v>
      </c>
      <c r="F9159" s="1" t="s">
        <v>13792</v>
      </c>
    </row>
    <row r="9160" spans="2:6">
      <c r="B9160" s="1" t="s">
        <v>17809</v>
      </c>
      <c r="C9160" s="1">
        <v>1</v>
      </c>
      <c r="D9160" s="1" t="s">
        <v>3078</v>
      </c>
      <c r="E9160" s="17">
        <v>0.93803240740740701</v>
      </c>
      <c r="F9160" s="1" t="s">
        <v>13792</v>
      </c>
    </row>
    <row r="9161" spans="2:6">
      <c r="B9161" s="1" t="s">
        <v>18635</v>
      </c>
      <c r="C9161" s="1">
        <v>1</v>
      </c>
      <c r="D9161" s="1" t="s">
        <v>13753</v>
      </c>
      <c r="E9161" s="17">
        <v>0.93809027777777798</v>
      </c>
      <c r="F9161" s="1" t="s">
        <v>13792</v>
      </c>
    </row>
    <row r="9162" spans="2:6">
      <c r="B9162" s="1" t="s">
        <v>18636</v>
      </c>
      <c r="C9162" s="1">
        <v>1</v>
      </c>
      <c r="D9162" s="1" t="s">
        <v>13760</v>
      </c>
      <c r="E9162" s="17">
        <v>0.93829861111111101</v>
      </c>
      <c r="F9162" s="1" t="s">
        <v>13792</v>
      </c>
    </row>
    <row r="9163" spans="2:6">
      <c r="B9163" s="1" t="s">
        <v>18637</v>
      </c>
      <c r="C9163" s="1">
        <v>1</v>
      </c>
      <c r="D9163" s="1" t="s">
        <v>13753</v>
      </c>
      <c r="E9163" s="17">
        <v>0.93832175925925898</v>
      </c>
      <c r="F9163" s="1" t="s">
        <v>13792</v>
      </c>
    </row>
    <row r="9164" spans="2:6">
      <c r="B9164" s="1" t="s">
        <v>18486</v>
      </c>
      <c r="C9164" s="1">
        <v>1</v>
      </c>
      <c r="D9164" s="1" t="s">
        <v>3078</v>
      </c>
      <c r="E9164" s="17">
        <v>0.93835648148148099</v>
      </c>
      <c r="F9164" s="1" t="s">
        <v>13792</v>
      </c>
    </row>
    <row r="9165" spans="2:6">
      <c r="B9165" s="1" t="s">
        <v>18638</v>
      </c>
      <c r="C9165" s="1">
        <v>1</v>
      </c>
      <c r="D9165" s="1" t="s">
        <v>13760</v>
      </c>
      <c r="E9165" s="17">
        <v>0.93839120370370399</v>
      </c>
      <c r="F9165" s="1" t="s">
        <v>13792</v>
      </c>
    </row>
    <row r="9166" spans="2:6">
      <c r="B9166" s="1" t="s">
        <v>18637</v>
      </c>
      <c r="C9166" s="1">
        <v>1</v>
      </c>
      <c r="D9166" s="1" t="s">
        <v>13746</v>
      </c>
      <c r="E9166" s="17">
        <v>0.93840277777777803</v>
      </c>
      <c r="F9166" s="1" t="s">
        <v>13792</v>
      </c>
    </row>
    <row r="9167" spans="2:6">
      <c r="B9167" s="1" t="s">
        <v>18632</v>
      </c>
      <c r="C9167" s="1">
        <v>1</v>
      </c>
      <c r="D9167" s="1" t="s">
        <v>3078</v>
      </c>
      <c r="E9167" s="17">
        <v>0.93847222222222204</v>
      </c>
      <c r="F9167" s="1" t="s">
        <v>13792</v>
      </c>
    </row>
    <row r="9168" spans="2:6">
      <c r="B9168" s="1" t="s">
        <v>18639</v>
      </c>
      <c r="C9168" s="1">
        <v>1</v>
      </c>
      <c r="D9168" s="1" t="s">
        <v>13687</v>
      </c>
      <c r="E9168" s="17">
        <v>0.93857638888888895</v>
      </c>
      <c r="F9168" s="1" t="s">
        <v>13792</v>
      </c>
    </row>
    <row r="9169" spans="2:6">
      <c r="B9169" s="1" t="s">
        <v>18636</v>
      </c>
      <c r="C9169" s="1">
        <v>1</v>
      </c>
      <c r="D9169" s="1" t="s">
        <v>3077</v>
      </c>
      <c r="E9169" s="17">
        <v>0.93864583333333296</v>
      </c>
      <c r="F9169" s="1" t="s">
        <v>13792</v>
      </c>
    </row>
    <row r="9170" spans="2:6">
      <c r="B9170" s="1" t="s">
        <v>18585</v>
      </c>
      <c r="C9170" s="1">
        <v>1</v>
      </c>
      <c r="D9170" s="1" t="s">
        <v>13746</v>
      </c>
      <c r="E9170" s="17">
        <v>0.93872685185185201</v>
      </c>
      <c r="F9170" s="1" t="s">
        <v>13792</v>
      </c>
    </row>
    <row r="9171" spans="2:6">
      <c r="B9171" s="1" t="s">
        <v>18628</v>
      </c>
      <c r="C9171" s="1">
        <v>1</v>
      </c>
      <c r="D9171" s="1" t="s">
        <v>13746</v>
      </c>
      <c r="E9171" s="17">
        <v>0.93876157407407401</v>
      </c>
      <c r="F9171" s="1" t="s">
        <v>13792</v>
      </c>
    </row>
    <row r="9172" spans="2:6">
      <c r="B9172" s="1" t="s">
        <v>18640</v>
      </c>
      <c r="C9172" s="1">
        <v>1</v>
      </c>
      <c r="D9172" s="1" t="s">
        <v>3076</v>
      </c>
      <c r="E9172" s="17">
        <v>0.93886574074074103</v>
      </c>
      <c r="F9172" s="1" t="s">
        <v>13792</v>
      </c>
    </row>
    <row r="9173" spans="2:6">
      <c r="B9173" s="1" t="s">
        <v>18641</v>
      </c>
      <c r="C9173" s="1">
        <v>1</v>
      </c>
      <c r="D9173" s="1" t="s">
        <v>13753</v>
      </c>
      <c r="E9173" s="17">
        <v>0.93888888888888899</v>
      </c>
      <c r="F9173" s="1" t="s">
        <v>13792</v>
      </c>
    </row>
    <row r="9174" spans="2:6">
      <c r="B9174" s="1" t="s">
        <v>18642</v>
      </c>
      <c r="C9174" s="1">
        <v>1</v>
      </c>
      <c r="D9174" s="1" t="s">
        <v>13753</v>
      </c>
      <c r="E9174" s="17">
        <v>0.938923611111111</v>
      </c>
      <c r="F9174" s="1" t="s">
        <v>13792</v>
      </c>
    </row>
    <row r="9175" spans="2:6">
      <c r="B9175" s="1" t="s">
        <v>18606</v>
      </c>
      <c r="C9175" s="1">
        <v>1</v>
      </c>
      <c r="D9175" s="1" t="s">
        <v>3078</v>
      </c>
      <c r="E9175" s="17">
        <v>0.938923611111111</v>
      </c>
      <c r="F9175" s="1" t="s">
        <v>13792</v>
      </c>
    </row>
    <row r="9176" spans="2:6">
      <c r="B9176" s="1" t="s">
        <v>17567</v>
      </c>
      <c r="C9176" s="1">
        <v>1</v>
      </c>
      <c r="D9176" s="1" t="s">
        <v>3095</v>
      </c>
      <c r="E9176" s="17">
        <v>0.93893518518518504</v>
      </c>
      <c r="F9176" s="1" t="s">
        <v>13792</v>
      </c>
    </row>
    <row r="9177" spans="2:6">
      <c r="B9177" s="1" t="s">
        <v>18237</v>
      </c>
      <c r="C9177" s="1">
        <v>1</v>
      </c>
      <c r="D9177" s="1" t="s">
        <v>3078</v>
      </c>
      <c r="E9177" s="17">
        <v>0.93898148148148197</v>
      </c>
      <c r="F9177" s="1" t="s">
        <v>13792</v>
      </c>
    </row>
    <row r="9178" spans="2:6">
      <c r="B9178" s="1" t="s">
        <v>14281</v>
      </c>
      <c r="C9178" s="1">
        <v>1</v>
      </c>
      <c r="D9178" s="1" t="s">
        <v>3095</v>
      </c>
      <c r="E9178" s="17">
        <v>0.93908564814814799</v>
      </c>
      <c r="F9178" s="1" t="s">
        <v>13792</v>
      </c>
    </row>
    <row r="9179" spans="2:6">
      <c r="B9179" s="1" t="s">
        <v>18643</v>
      </c>
      <c r="C9179" s="1">
        <v>1</v>
      </c>
      <c r="D9179" s="1" t="s">
        <v>13753</v>
      </c>
      <c r="E9179" s="17">
        <v>0.93914351851851896</v>
      </c>
      <c r="F9179" s="1" t="s">
        <v>13792</v>
      </c>
    </row>
    <row r="9180" spans="2:6">
      <c r="B9180" s="1" t="s">
        <v>18644</v>
      </c>
      <c r="C9180" s="1">
        <v>4</v>
      </c>
      <c r="D9180" s="1" t="s">
        <v>13760</v>
      </c>
      <c r="E9180" s="17">
        <v>0.93920138888888904</v>
      </c>
      <c r="F9180" s="1" t="s">
        <v>13792</v>
      </c>
    </row>
    <row r="9181" spans="2:6">
      <c r="B9181" s="1" t="s">
        <v>18624</v>
      </c>
      <c r="C9181" s="1">
        <v>1</v>
      </c>
      <c r="D9181" s="1" t="s">
        <v>3078</v>
      </c>
      <c r="E9181" s="17">
        <v>0.93921296296296297</v>
      </c>
      <c r="F9181" s="1" t="s">
        <v>13792</v>
      </c>
    </row>
    <row r="9182" spans="2:6">
      <c r="B9182" s="1" t="s">
        <v>18626</v>
      </c>
      <c r="C9182" s="1">
        <v>1</v>
      </c>
      <c r="D9182" s="1" t="s">
        <v>13746</v>
      </c>
      <c r="E9182" s="17">
        <v>0.93925925925925902</v>
      </c>
      <c r="F9182" s="1" t="s">
        <v>13792</v>
      </c>
    </row>
    <row r="9183" spans="2:6">
      <c r="B9183" s="1" t="s">
        <v>18640</v>
      </c>
      <c r="C9183" s="1">
        <v>1</v>
      </c>
      <c r="D9183" s="1" t="s">
        <v>3078</v>
      </c>
      <c r="E9183" s="17">
        <v>0.93939814814814804</v>
      </c>
      <c r="F9183" s="1" t="s">
        <v>13792</v>
      </c>
    </row>
    <row r="9184" spans="2:6">
      <c r="B9184" s="1" t="s">
        <v>18641</v>
      </c>
      <c r="C9184" s="1">
        <v>1</v>
      </c>
      <c r="D9184" s="1" t="s">
        <v>3095</v>
      </c>
      <c r="E9184" s="17">
        <v>0.93939814814814804</v>
      </c>
      <c r="F9184" s="1" t="s">
        <v>13792</v>
      </c>
    </row>
    <row r="9185" spans="2:6">
      <c r="B9185" s="1" t="s">
        <v>17239</v>
      </c>
      <c r="C9185" s="1">
        <v>1</v>
      </c>
      <c r="D9185" s="1" t="s">
        <v>13762</v>
      </c>
      <c r="E9185" s="17">
        <v>0.93943287037037004</v>
      </c>
      <c r="F9185" s="1" t="s">
        <v>13792</v>
      </c>
    </row>
    <row r="9186" spans="2:6">
      <c r="B9186" s="1" t="s">
        <v>16216</v>
      </c>
      <c r="C9186" s="1">
        <v>1</v>
      </c>
      <c r="D9186" s="1" t="s">
        <v>3095</v>
      </c>
      <c r="E9186" s="17">
        <v>0.93945601851851901</v>
      </c>
      <c r="F9186" s="1" t="s">
        <v>13792</v>
      </c>
    </row>
    <row r="9187" spans="2:6">
      <c r="B9187" s="1" t="s">
        <v>15333</v>
      </c>
      <c r="C9187" s="1">
        <v>1</v>
      </c>
      <c r="D9187" s="1" t="s">
        <v>13762</v>
      </c>
      <c r="E9187" s="17">
        <v>0.93947916666666698</v>
      </c>
      <c r="F9187" s="1" t="s">
        <v>13792</v>
      </c>
    </row>
    <row r="9188" spans="2:6">
      <c r="B9188" s="1" t="s">
        <v>18620</v>
      </c>
      <c r="C9188" s="1">
        <v>1</v>
      </c>
      <c r="D9188" s="1" t="s">
        <v>13746</v>
      </c>
      <c r="E9188" s="17">
        <v>0.93950231481481505</v>
      </c>
      <c r="F9188" s="1" t="s">
        <v>13792</v>
      </c>
    </row>
    <row r="9189" spans="2:6">
      <c r="B9189" s="1" t="s">
        <v>16599</v>
      </c>
      <c r="C9189" s="1">
        <v>1</v>
      </c>
      <c r="D9189" s="1" t="s">
        <v>3095</v>
      </c>
      <c r="E9189" s="17">
        <v>0.93957175925925895</v>
      </c>
      <c r="F9189" s="1" t="s">
        <v>13792</v>
      </c>
    </row>
    <row r="9190" spans="2:6">
      <c r="B9190" s="1" t="s">
        <v>18625</v>
      </c>
      <c r="C9190" s="1">
        <v>1</v>
      </c>
      <c r="D9190" s="1" t="s">
        <v>3095</v>
      </c>
      <c r="E9190" s="17">
        <v>0.93966435185185204</v>
      </c>
      <c r="F9190" s="1" t="s">
        <v>13792</v>
      </c>
    </row>
    <row r="9191" spans="2:6">
      <c r="B9191" s="1" t="s">
        <v>17242</v>
      </c>
      <c r="C9191" s="1">
        <v>1</v>
      </c>
      <c r="D9191" s="1" t="s">
        <v>13746</v>
      </c>
      <c r="E9191" s="17">
        <v>0.93973379629629605</v>
      </c>
      <c r="F9191" s="1" t="s">
        <v>13792</v>
      </c>
    </row>
    <row r="9192" spans="2:6">
      <c r="B9192" s="1" t="s">
        <v>18633</v>
      </c>
      <c r="C9192" s="1">
        <v>1</v>
      </c>
      <c r="D9192" s="1" t="s">
        <v>3078</v>
      </c>
      <c r="E9192" s="17">
        <v>0.93975694444444402</v>
      </c>
      <c r="F9192" s="1" t="s">
        <v>13792</v>
      </c>
    </row>
    <row r="9193" spans="2:6">
      <c r="B9193" s="1" t="s">
        <v>18635</v>
      </c>
      <c r="C9193" s="1">
        <v>1</v>
      </c>
      <c r="D9193" s="1" t="s">
        <v>13746</v>
      </c>
      <c r="E9193" s="17">
        <v>0.93986111111111104</v>
      </c>
      <c r="F9193" s="1" t="s">
        <v>13792</v>
      </c>
    </row>
    <row r="9194" spans="2:6">
      <c r="B9194" s="1" t="s">
        <v>18645</v>
      </c>
      <c r="C9194" s="1">
        <v>1</v>
      </c>
      <c r="D9194" s="1" t="s">
        <v>3076</v>
      </c>
      <c r="E9194" s="17">
        <v>0.93987268518518496</v>
      </c>
      <c r="F9194" s="1" t="s">
        <v>13792</v>
      </c>
    </row>
    <row r="9195" spans="2:6">
      <c r="B9195" s="1" t="s">
        <v>18629</v>
      </c>
      <c r="C9195" s="1">
        <v>1</v>
      </c>
      <c r="D9195" s="1" t="s">
        <v>13746</v>
      </c>
      <c r="E9195" s="17">
        <v>0.939884259259259</v>
      </c>
      <c r="F9195" s="1" t="s">
        <v>13792</v>
      </c>
    </row>
    <row r="9196" spans="2:6">
      <c r="B9196" s="1" t="s">
        <v>18646</v>
      </c>
      <c r="C9196" s="1">
        <v>1</v>
      </c>
      <c r="D9196" s="1" t="s">
        <v>13760</v>
      </c>
      <c r="E9196" s="17">
        <v>0.93989583333333304</v>
      </c>
      <c r="F9196" s="1" t="s">
        <v>13792</v>
      </c>
    </row>
    <row r="9197" spans="2:6">
      <c r="B9197" s="1" t="s">
        <v>18647</v>
      </c>
      <c r="C9197" s="1">
        <v>1</v>
      </c>
      <c r="D9197" s="1" t="s">
        <v>3095</v>
      </c>
      <c r="E9197" s="17">
        <v>0.93993055555555605</v>
      </c>
      <c r="F9197" s="1" t="s">
        <v>13792</v>
      </c>
    </row>
    <row r="9198" spans="2:6">
      <c r="B9198" s="1" t="s">
        <v>18501</v>
      </c>
      <c r="C9198" s="1">
        <v>1</v>
      </c>
      <c r="D9198" s="1" t="s">
        <v>3078</v>
      </c>
      <c r="E9198" s="17">
        <v>0.93996527777777805</v>
      </c>
      <c r="F9198" s="1" t="s">
        <v>13792</v>
      </c>
    </row>
    <row r="9199" spans="2:6">
      <c r="B9199" s="1" t="s">
        <v>18648</v>
      </c>
      <c r="C9199" s="1">
        <v>1</v>
      </c>
      <c r="D9199" s="1" t="s">
        <v>13753</v>
      </c>
      <c r="E9199" s="17">
        <v>0.93997685185185198</v>
      </c>
      <c r="F9199" s="1" t="s">
        <v>13792</v>
      </c>
    </row>
    <row r="9200" spans="2:6">
      <c r="B9200" s="1" t="s">
        <v>18649</v>
      </c>
      <c r="C9200" s="1">
        <v>1</v>
      </c>
      <c r="D9200" s="1" t="s">
        <v>13687</v>
      </c>
      <c r="E9200" s="17">
        <v>0.94001157407407399</v>
      </c>
      <c r="F9200" s="1" t="s">
        <v>13792</v>
      </c>
    </row>
    <row r="9201" spans="2:6">
      <c r="B9201" s="1" t="s">
        <v>18650</v>
      </c>
      <c r="C9201" s="1">
        <v>1</v>
      </c>
      <c r="D9201" s="1" t="s">
        <v>13753</v>
      </c>
      <c r="E9201" s="17">
        <v>0.94003472222222195</v>
      </c>
      <c r="F9201" s="1" t="s">
        <v>13792</v>
      </c>
    </row>
    <row r="9202" spans="2:6">
      <c r="B9202" s="1" t="s">
        <v>18630</v>
      </c>
      <c r="C9202" s="1">
        <v>1</v>
      </c>
      <c r="D9202" s="1" t="s">
        <v>13746</v>
      </c>
      <c r="E9202" s="17">
        <v>0.94004629629629599</v>
      </c>
      <c r="F9202" s="1" t="s">
        <v>13792</v>
      </c>
    </row>
    <row r="9203" spans="2:6">
      <c r="B9203" s="1" t="s">
        <v>18651</v>
      </c>
      <c r="C9203" s="1">
        <v>1</v>
      </c>
      <c r="D9203" s="1" t="s">
        <v>13753</v>
      </c>
      <c r="E9203" s="17">
        <v>0.94012731481481504</v>
      </c>
      <c r="F9203" s="1" t="s">
        <v>13792</v>
      </c>
    </row>
    <row r="9204" spans="2:6">
      <c r="B9204" s="1" t="s">
        <v>18652</v>
      </c>
      <c r="C9204" s="1">
        <v>1</v>
      </c>
      <c r="D9204" s="1" t="s">
        <v>13753</v>
      </c>
      <c r="E9204" s="17">
        <v>0.94018518518518501</v>
      </c>
      <c r="F9204" s="1" t="s">
        <v>13792</v>
      </c>
    </row>
    <row r="9205" spans="2:6">
      <c r="B9205" s="1" t="s">
        <v>17928</v>
      </c>
      <c r="C9205" s="1">
        <v>1</v>
      </c>
      <c r="D9205" s="1" t="s">
        <v>3078</v>
      </c>
      <c r="E9205" s="17">
        <v>0.94018518518518501</v>
      </c>
      <c r="F9205" s="1" t="s">
        <v>13792</v>
      </c>
    </row>
    <row r="9206" spans="2:6">
      <c r="B9206" s="1" t="s">
        <v>17943</v>
      </c>
      <c r="C9206" s="1">
        <v>1</v>
      </c>
      <c r="D9206" s="1" t="s">
        <v>3095</v>
      </c>
      <c r="E9206" s="17">
        <v>0.94019675925925905</v>
      </c>
      <c r="F9206" s="1" t="s">
        <v>13792</v>
      </c>
    </row>
    <row r="9207" spans="2:6">
      <c r="B9207" s="1" t="s">
        <v>18653</v>
      </c>
      <c r="C9207" s="1">
        <v>1</v>
      </c>
      <c r="D9207" s="1" t="s">
        <v>13753</v>
      </c>
      <c r="E9207" s="17">
        <v>0.94027777777777799</v>
      </c>
      <c r="F9207" s="1" t="s">
        <v>13792</v>
      </c>
    </row>
    <row r="9208" spans="2:6">
      <c r="B9208" s="1" t="s">
        <v>18654</v>
      </c>
      <c r="C9208" s="1">
        <v>1</v>
      </c>
      <c r="D9208" s="1" t="s">
        <v>13753</v>
      </c>
      <c r="E9208" s="17">
        <v>0.94032407407407403</v>
      </c>
      <c r="F9208" s="1" t="s">
        <v>13792</v>
      </c>
    </row>
    <row r="9209" spans="2:6">
      <c r="B9209" s="1" t="s">
        <v>17227</v>
      </c>
      <c r="C9209" s="1">
        <v>1</v>
      </c>
      <c r="D9209" s="1" t="s">
        <v>13746</v>
      </c>
      <c r="E9209" s="17">
        <v>0.94043981481481498</v>
      </c>
      <c r="F9209" s="1" t="s">
        <v>13792</v>
      </c>
    </row>
    <row r="9210" spans="2:6">
      <c r="B9210" s="1" t="s">
        <v>18574</v>
      </c>
      <c r="C9210" s="1">
        <v>1</v>
      </c>
      <c r="D9210" s="1" t="s">
        <v>3095</v>
      </c>
      <c r="E9210" s="17">
        <v>0.94053240740740696</v>
      </c>
      <c r="F9210" s="1" t="s">
        <v>13792</v>
      </c>
    </row>
    <row r="9211" spans="2:6">
      <c r="B9211" s="1" t="s">
        <v>18655</v>
      </c>
      <c r="C9211" s="1">
        <v>1</v>
      </c>
      <c r="D9211" s="1" t="s">
        <v>13760</v>
      </c>
      <c r="E9211" s="17">
        <v>0.940578703703704</v>
      </c>
      <c r="F9211" s="1" t="s">
        <v>13792</v>
      </c>
    </row>
    <row r="9212" spans="2:6">
      <c r="B9212" s="1" t="s">
        <v>17167</v>
      </c>
      <c r="C9212" s="1">
        <v>1</v>
      </c>
      <c r="D9212" s="1" t="s">
        <v>3095</v>
      </c>
      <c r="E9212" s="17">
        <v>0.94059027777777804</v>
      </c>
      <c r="F9212" s="1" t="s">
        <v>13792</v>
      </c>
    </row>
    <row r="9213" spans="2:6">
      <c r="B9213" s="1" t="s">
        <v>18656</v>
      </c>
      <c r="C9213" s="1">
        <v>1</v>
      </c>
      <c r="D9213" s="1" t="s">
        <v>3076</v>
      </c>
      <c r="E9213" s="17">
        <v>0.94060185185185197</v>
      </c>
      <c r="F9213" s="1" t="s">
        <v>13792</v>
      </c>
    </row>
    <row r="9214" spans="2:6">
      <c r="B9214" s="1" t="s">
        <v>18648</v>
      </c>
      <c r="C9214" s="1">
        <v>1</v>
      </c>
      <c r="D9214" s="1" t="s">
        <v>3078</v>
      </c>
      <c r="E9214" s="17">
        <v>0.94077546296296299</v>
      </c>
      <c r="F9214" s="1" t="s">
        <v>13792</v>
      </c>
    </row>
    <row r="9215" spans="2:6">
      <c r="B9215" s="1" t="s">
        <v>16803</v>
      </c>
      <c r="C9215" s="1">
        <v>1</v>
      </c>
      <c r="D9215" s="1" t="s">
        <v>3078</v>
      </c>
      <c r="E9215" s="17">
        <v>0.941041666666667</v>
      </c>
      <c r="F9215" s="1" t="s">
        <v>13792</v>
      </c>
    </row>
    <row r="9216" spans="2:6">
      <c r="B9216" s="1" t="s">
        <v>18614</v>
      </c>
      <c r="C9216" s="1">
        <v>1</v>
      </c>
      <c r="D9216" s="1" t="s">
        <v>3095</v>
      </c>
      <c r="E9216" s="17">
        <v>0.94105324074074104</v>
      </c>
      <c r="F9216" s="1" t="s">
        <v>13792</v>
      </c>
    </row>
    <row r="9217" spans="2:6">
      <c r="B9217" s="1" t="s">
        <v>18657</v>
      </c>
      <c r="C9217" s="1">
        <v>1</v>
      </c>
      <c r="D9217" s="1" t="s">
        <v>13753</v>
      </c>
      <c r="E9217" s="17">
        <v>0.94115740740740705</v>
      </c>
      <c r="F9217" s="1" t="s">
        <v>13792</v>
      </c>
    </row>
    <row r="9218" spans="2:6">
      <c r="B9218" s="1" t="s">
        <v>16834</v>
      </c>
      <c r="C9218" s="1">
        <v>1</v>
      </c>
      <c r="D9218" s="1" t="s">
        <v>3095</v>
      </c>
      <c r="E9218" s="17">
        <v>0.94116898148148198</v>
      </c>
      <c r="F9218" s="1" t="s">
        <v>13792</v>
      </c>
    </row>
    <row r="9219" spans="2:6">
      <c r="B9219" s="1" t="s">
        <v>18658</v>
      </c>
      <c r="C9219" s="1">
        <v>1</v>
      </c>
      <c r="D9219" s="1" t="s">
        <v>13753</v>
      </c>
      <c r="E9219" s="17">
        <v>0.94120370370370399</v>
      </c>
      <c r="F9219" s="1" t="s">
        <v>13792</v>
      </c>
    </row>
    <row r="9220" spans="2:6">
      <c r="B9220" s="1" t="s">
        <v>16932</v>
      </c>
      <c r="C9220" s="1">
        <v>1</v>
      </c>
      <c r="D9220" s="1" t="s">
        <v>3078</v>
      </c>
      <c r="E9220" s="17">
        <v>0.94122685185185195</v>
      </c>
      <c r="F9220" s="1" t="s">
        <v>13792</v>
      </c>
    </row>
    <row r="9221" spans="2:6">
      <c r="B9221" s="1" t="s">
        <v>18643</v>
      </c>
      <c r="C9221" s="1">
        <v>1</v>
      </c>
      <c r="D9221" s="1" t="s">
        <v>3077</v>
      </c>
      <c r="E9221" s="17">
        <v>0.94122685185185195</v>
      </c>
      <c r="F9221" s="1" t="s">
        <v>13792</v>
      </c>
    </row>
    <row r="9222" spans="2:6">
      <c r="B9222" s="1" t="s">
        <v>18659</v>
      </c>
      <c r="C9222" s="1">
        <v>4</v>
      </c>
      <c r="D9222" s="1" t="s">
        <v>13760</v>
      </c>
      <c r="E9222" s="17">
        <v>0.94149305555555596</v>
      </c>
      <c r="F9222" s="1" t="s">
        <v>13792</v>
      </c>
    </row>
    <row r="9223" spans="2:6">
      <c r="B9223" s="1" t="s">
        <v>18653</v>
      </c>
      <c r="C9223" s="1">
        <v>1</v>
      </c>
      <c r="D9223" s="1" t="s">
        <v>13746</v>
      </c>
      <c r="E9223" s="17">
        <v>0.94149305555555596</v>
      </c>
      <c r="F9223" s="1" t="s">
        <v>13792</v>
      </c>
    </row>
    <row r="9224" spans="2:6">
      <c r="B9224" s="1" t="s">
        <v>18660</v>
      </c>
      <c r="C9224" s="1">
        <v>1</v>
      </c>
      <c r="D9224" s="1" t="s">
        <v>3076</v>
      </c>
      <c r="E9224" s="17">
        <v>0.94166666666666698</v>
      </c>
      <c r="F9224" s="1" t="s">
        <v>13792</v>
      </c>
    </row>
    <row r="9225" spans="2:6">
      <c r="B9225" s="1" t="s">
        <v>18661</v>
      </c>
      <c r="C9225" s="1">
        <v>1</v>
      </c>
      <c r="D9225" s="1" t="s">
        <v>13760</v>
      </c>
      <c r="E9225" s="17">
        <v>0.94175925925925896</v>
      </c>
      <c r="F9225" s="1" t="s">
        <v>13792</v>
      </c>
    </row>
    <row r="9226" spans="2:6">
      <c r="B9226" s="1" t="s">
        <v>16965</v>
      </c>
      <c r="C9226" s="1">
        <v>1</v>
      </c>
      <c r="D9226" s="1" t="s">
        <v>3095</v>
      </c>
      <c r="E9226" s="17">
        <v>0.94178240740740704</v>
      </c>
      <c r="F9226" s="1" t="s">
        <v>13792</v>
      </c>
    </row>
    <row r="9227" spans="2:6">
      <c r="B9227" s="1" t="s">
        <v>18651</v>
      </c>
      <c r="C9227" s="1">
        <v>1</v>
      </c>
      <c r="D9227" s="1" t="s">
        <v>3078</v>
      </c>
      <c r="E9227" s="17">
        <v>0.94179398148148197</v>
      </c>
      <c r="F9227" s="1" t="s">
        <v>13792</v>
      </c>
    </row>
    <row r="9228" spans="2:6">
      <c r="B9228" s="1" t="s">
        <v>18655</v>
      </c>
      <c r="C9228" s="1">
        <v>1</v>
      </c>
      <c r="D9228" s="1" t="s">
        <v>3078</v>
      </c>
      <c r="E9228" s="17">
        <v>0.94182870370370397</v>
      </c>
      <c r="F9228" s="1" t="s">
        <v>13792</v>
      </c>
    </row>
    <row r="9229" spans="2:6">
      <c r="B9229" s="1" t="s">
        <v>18656</v>
      </c>
      <c r="C9229" s="1">
        <v>1</v>
      </c>
      <c r="D9229" s="1" t="s">
        <v>3078</v>
      </c>
      <c r="E9229" s="17">
        <v>0.94187500000000002</v>
      </c>
      <c r="F9229" s="1" t="s">
        <v>13792</v>
      </c>
    </row>
    <row r="9230" spans="2:6">
      <c r="B9230" s="1" t="s">
        <v>18662</v>
      </c>
      <c r="C9230" s="1">
        <v>1</v>
      </c>
      <c r="D9230" s="1" t="s">
        <v>13753</v>
      </c>
      <c r="E9230" s="17">
        <v>0.94190972222222202</v>
      </c>
      <c r="F9230" s="1" t="s">
        <v>13792</v>
      </c>
    </row>
    <row r="9231" spans="2:6">
      <c r="B9231" s="1" t="s">
        <v>18654</v>
      </c>
      <c r="C9231" s="1">
        <v>1</v>
      </c>
      <c r="D9231" s="1" t="s">
        <v>3095</v>
      </c>
      <c r="E9231" s="17">
        <v>0.94201388888888904</v>
      </c>
      <c r="F9231" s="1" t="s">
        <v>13792</v>
      </c>
    </row>
    <row r="9232" spans="2:6">
      <c r="B9232" s="1" t="s">
        <v>18660</v>
      </c>
      <c r="C9232" s="1">
        <v>1</v>
      </c>
      <c r="D9232" s="1" t="s">
        <v>3095</v>
      </c>
      <c r="E9232" s="17">
        <v>0.94209490740740698</v>
      </c>
      <c r="F9232" s="1" t="s">
        <v>13792</v>
      </c>
    </row>
    <row r="9233" spans="2:6">
      <c r="B9233" s="1" t="s">
        <v>18663</v>
      </c>
      <c r="C9233" s="1">
        <v>1</v>
      </c>
      <c r="D9233" s="1" t="s">
        <v>13687</v>
      </c>
      <c r="E9233" s="17">
        <v>0.94211805555555495</v>
      </c>
      <c r="F9233" s="1" t="s">
        <v>13792</v>
      </c>
    </row>
    <row r="9234" spans="2:6">
      <c r="B9234" s="1" t="s">
        <v>18664</v>
      </c>
      <c r="C9234" s="1">
        <v>1</v>
      </c>
      <c r="D9234" s="1" t="s">
        <v>13687</v>
      </c>
      <c r="E9234" s="17">
        <v>0.94215277777777795</v>
      </c>
      <c r="F9234" s="1" t="s">
        <v>13792</v>
      </c>
    </row>
    <row r="9235" spans="2:6">
      <c r="B9235" s="1" t="s">
        <v>18665</v>
      </c>
      <c r="C9235" s="1">
        <v>1</v>
      </c>
      <c r="D9235" s="1" t="s">
        <v>13753</v>
      </c>
      <c r="E9235" s="17">
        <v>0.94218749999999996</v>
      </c>
      <c r="F9235" s="1" t="s">
        <v>13792</v>
      </c>
    </row>
    <row r="9236" spans="2:6">
      <c r="B9236" s="1" t="s">
        <v>17276</v>
      </c>
      <c r="C9236" s="1">
        <v>1</v>
      </c>
      <c r="D9236" s="1" t="s">
        <v>3095</v>
      </c>
      <c r="E9236" s="17">
        <v>0.94218749999999996</v>
      </c>
      <c r="F9236" s="1" t="s">
        <v>13792</v>
      </c>
    </row>
    <row r="9237" spans="2:6">
      <c r="B9237" s="1" t="s">
        <v>18649</v>
      </c>
      <c r="C9237" s="1">
        <v>1</v>
      </c>
      <c r="D9237" s="1" t="s">
        <v>13746</v>
      </c>
      <c r="E9237" s="17">
        <v>0.94221064814814803</v>
      </c>
      <c r="F9237" s="1" t="s">
        <v>13792</v>
      </c>
    </row>
    <row r="9238" spans="2:6">
      <c r="B9238" s="1" t="s">
        <v>18666</v>
      </c>
      <c r="C9238" s="1">
        <v>1</v>
      </c>
      <c r="D9238" s="1" t="s">
        <v>13753</v>
      </c>
      <c r="E9238" s="17">
        <v>0.94222222222222196</v>
      </c>
      <c r="F9238" s="1" t="s">
        <v>13792</v>
      </c>
    </row>
    <row r="9239" spans="2:6">
      <c r="B9239" s="1" t="s">
        <v>18622</v>
      </c>
      <c r="C9239" s="1">
        <v>1</v>
      </c>
      <c r="D9239" s="1" t="s">
        <v>3078</v>
      </c>
      <c r="E9239" s="17">
        <v>0.94239583333333299</v>
      </c>
      <c r="F9239" s="1" t="s">
        <v>13792</v>
      </c>
    </row>
    <row r="9240" spans="2:6">
      <c r="B9240" s="1" t="s">
        <v>17069</v>
      </c>
      <c r="C9240" s="1">
        <v>1</v>
      </c>
      <c r="D9240" s="1" t="s">
        <v>13746</v>
      </c>
      <c r="E9240" s="17">
        <v>0.94251157407407404</v>
      </c>
      <c r="F9240" s="1" t="s">
        <v>13792</v>
      </c>
    </row>
    <row r="9241" spans="2:6">
      <c r="B9241" s="1" t="s">
        <v>18650</v>
      </c>
      <c r="C9241" s="1">
        <v>1</v>
      </c>
      <c r="D9241" s="1" t="s">
        <v>3078</v>
      </c>
      <c r="E9241" s="17">
        <v>0.94251157407407404</v>
      </c>
      <c r="F9241" s="1" t="s">
        <v>13792</v>
      </c>
    </row>
    <row r="9242" spans="2:6">
      <c r="B9242" s="1" t="s">
        <v>18667</v>
      </c>
      <c r="C9242" s="1">
        <v>1</v>
      </c>
      <c r="D9242" s="1" t="s">
        <v>13760</v>
      </c>
      <c r="E9242" s="17">
        <v>0.94254629629629605</v>
      </c>
      <c r="F9242" s="1" t="s">
        <v>13792</v>
      </c>
    </row>
    <row r="9243" spans="2:6">
      <c r="B9243" s="1" t="s">
        <v>17037</v>
      </c>
      <c r="C9243" s="1">
        <v>1</v>
      </c>
      <c r="D9243" s="1" t="s">
        <v>3095</v>
      </c>
      <c r="E9243" s="17">
        <v>0.94254629629629605</v>
      </c>
      <c r="F9243" s="1" t="s">
        <v>13792</v>
      </c>
    </row>
    <row r="9244" spans="2:6">
      <c r="B9244" s="1" t="s">
        <v>18662</v>
      </c>
      <c r="C9244" s="1">
        <v>1</v>
      </c>
      <c r="D9244" s="1" t="s">
        <v>3078</v>
      </c>
      <c r="E9244" s="17">
        <v>0.94256944444444402</v>
      </c>
      <c r="F9244" s="1" t="s">
        <v>13792</v>
      </c>
    </row>
    <row r="9245" spans="2:6">
      <c r="B9245" s="1" t="s">
        <v>18668</v>
      </c>
      <c r="C9245" s="1">
        <v>1</v>
      </c>
      <c r="D9245" s="1" t="s">
        <v>13753</v>
      </c>
      <c r="E9245" s="17">
        <v>0.94258101851851805</v>
      </c>
      <c r="F9245" s="1" t="s">
        <v>13792</v>
      </c>
    </row>
    <row r="9246" spans="2:6">
      <c r="B9246" s="1" t="s">
        <v>18609</v>
      </c>
      <c r="C9246" s="1">
        <v>1</v>
      </c>
      <c r="D9246" s="1" t="s">
        <v>3095</v>
      </c>
      <c r="E9246" s="17">
        <v>0.94270833333333304</v>
      </c>
      <c r="F9246" s="1" t="s">
        <v>13792</v>
      </c>
    </row>
    <row r="9247" spans="2:6">
      <c r="B9247" s="1" t="s">
        <v>18669</v>
      </c>
      <c r="C9247" s="1">
        <v>1</v>
      </c>
      <c r="D9247" s="1" t="s">
        <v>13753</v>
      </c>
      <c r="E9247" s="17">
        <v>0.942731481481481</v>
      </c>
      <c r="F9247" s="1" t="s">
        <v>13792</v>
      </c>
    </row>
    <row r="9248" spans="2:6">
      <c r="B9248" s="1" t="s">
        <v>17807</v>
      </c>
      <c r="C9248" s="1">
        <v>1</v>
      </c>
      <c r="D9248" s="1" t="s">
        <v>3095</v>
      </c>
      <c r="E9248" s="17">
        <v>0.94276620370370401</v>
      </c>
      <c r="F9248" s="1" t="s">
        <v>13792</v>
      </c>
    </row>
    <row r="9249" spans="2:6">
      <c r="B9249" s="1" t="s">
        <v>18667</v>
      </c>
      <c r="C9249" s="1">
        <v>1</v>
      </c>
      <c r="D9249" s="1" t="s">
        <v>3077</v>
      </c>
      <c r="E9249" s="17">
        <v>0.94283564814814802</v>
      </c>
      <c r="F9249" s="1" t="s">
        <v>13792</v>
      </c>
    </row>
    <row r="9250" spans="2:6">
      <c r="B9250" s="1" t="s">
        <v>18670</v>
      </c>
      <c r="C9250" s="1">
        <v>1</v>
      </c>
      <c r="D9250" s="1" t="s">
        <v>13753</v>
      </c>
      <c r="E9250" s="17">
        <v>0.94285879629629599</v>
      </c>
      <c r="F9250" s="1" t="s">
        <v>13792</v>
      </c>
    </row>
    <row r="9251" spans="2:6">
      <c r="B9251" s="1" t="s">
        <v>16961</v>
      </c>
      <c r="C9251" s="1">
        <v>1</v>
      </c>
      <c r="D9251" s="1" t="s">
        <v>3078</v>
      </c>
      <c r="E9251" s="17">
        <v>0.94291666666666696</v>
      </c>
      <c r="F9251" s="1" t="s">
        <v>13792</v>
      </c>
    </row>
    <row r="9252" spans="2:6">
      <c r="B9252" s="1" t="s">
        <v>17537</v>
      </c>
      <c r="C9252" s="1">
        <v>1</v>
      </c>
      <c r="D9252" s="1" t="s">
        <v>3095</v>
      </c>
      <c r="E9252" s="17">
        <v>0.94293981481481504</v>
      </c>
      <c r="F9252" s="1" t="s">
        <v>13792</v>
      </c>
    </row>
    <row r="9253" spans="2:6">
      <c r="B9253" s="1" t="s">
        <v>16759</v>
      </c>
      <c r="C9253" s="1">
        <v>1</v>
      </c>
      <c r="D9253" s="1" t="s">
        <v>3095</v>
      </c>
      <c r="E9253" s="17">
        <v>0.94297453703703704</v>
      </c>
      <c r="F9253" s="1" t="s">
        <v>13792</v>
      </c>
    </row>
    <row r="9254" spans="2:6">
      <c r="B9254" s="1" t="s">
        <v>16918</v>
      </c>
      <c r="C9254" s="1">
        <v>1</v>
      </c>
      <c r="D9254" s="1" t="s">
        <v>13746</v>
      </c>
      <c r="E9254" s="17">
        <v>0.94302083333333298</v>
      </c>
      <c r="F9254" s="1" t="s">
        <v>13792</v>
      </c>
    </row>
    <row r="9255" spans="2:6">
      <c r="B9255" s="1" t="s">
        <v>18328</v>
      </c>
      <c r="C9255" s="1">
        <v>1</v>
      </c>
      <c r="D9255" s="1" t="s">
        <v>3095</v>
      </c>
      <c r="E9255" s="17">
        <v>0.94324074074074105</v>
      </c>
      <c r="F9255" s="1" t="s">
        <v>13792</v>
      </c>
    </row>
    <row r="9256" spans="2:6">
      <c r="B9256" s="1" t="s">
        <v>17137</v>
      </c>
      <c r="C9256" s="1">
        <v>1</v>
      </c>
      <c r="D9256" s="1" t="s">
        <v>13762</v>
      </c>
      <c r="E9256" s="17">
        <v>0.94328703703703698</v>
      </c>
      <c r="F9256" s="1" t="s">
        <v>13792</v>
      </c>
    </row>
    <row r="9257" spans="2:6">
      <c r="B9257" s="1" t="s">
        <v>18671</v>
      </c>
      <c r="C9257" s="1">
        <v>1</v>
      </c>
      <c r="D9257" s="1" t="s">
        <v>13687</v>
      </c>
      <c r="E9257" s="17">
        <v>0.94340277777777803</v>
      </c>
      <c r="F9257" s="1" t="s">
        <v>13792</v>
      </c>
    </row>
    <row r="9258" spans="2:6">
      <c r="B9258" s="1" t="s">
        <v>18672</v>
      </c>
      <c r="C9258" s="1">
        <v>1</v>
      </c>
      <c r="D9258" s="1" t="s">
        <v>13687</v>
      </c>
      <c r="E9258" s="17">
        <v>0.94343750000000004</v>
      </c>
      <c r="F9258" s="1" t="s">
        <v>13792</v>
      </c>
    </row>
    <row r="9259" spans="2:6">
      <c r="B9259" s="1" t="s">
        <v>18673</v>
      </c>
      <c r="C9259" s="1">
        <v>1</v>
      </c>
      <c r="D9259" s="1" t="s">
        <v>13760</v>
      </c>
      <c r="E9259" s="17">
        <v>0.94347222222222205</v>
      </c>
      <c r="F9259" s="1" t="s">
        <v>13792</v>
      </c>
    </row>
    <row r="9260" spans="2:6">
      <c r="B9260" s="1" t="s">
        <v>16575</v>
      </c>
      <c r="C9260" s="1">
        <v>1</v>
      </c>
      <c r="D9260" s="1" t="s">
        <v>3095</v>
      </c>
      <c r="E9260" s="17">
        <v>0.94347222222222205</v>
      </c>
      <c r="F9260" s="1" t="s">
        <v>13792</v>
      </c>
    </row>
    <row r="9261" spans="2:6">
      <c r="B9261" s="1" t="s">
        <v>18674</v>
      </c>
      <c r="C9261" s="1">
        <v>1</v>
      </c>
      <c r="D9261" s="1" t="s">
        <v>13687</v>
      </c>
      <c r="E9261" s="17">
        <v>0.94348379629629597</v>
      </c>
      <c r="F9261" s="1" t="s">
        <v>13792</v>
      </c>
    </row>
    <row r="9262" spans="2:6">
      <c r="B9262" s="1" t="s">
        <v>17367</v>
      </c>
      <c r="C9262" s="1">
        <v>1</v>
      </c>
      <c r="D9262" s="1" t="s">
        <v>3078</v>
      </c>
      <c r="E9262" s="17">
        <v>0.94353009259259302</v>
      </c>
      <c r="F9262" s="1" t="s">
        <v>13792</v>
      </c>
    </row>
    <row r="9263" spans="2:6">
      <c r="B9263" s="1" t="s">
        <v>18675</v>
      </c>
      <c r="C9263" s="1">
        <v>1</v>
      </c>
      <c r="D9263" s="1" t="s">
        <v>13753</v>
      </c>
      <c r="E9263" s="17">
        <v>0.94357638888888895</v>
      </c>
      <c r="F9263" s="1" t="s">
        <v>13792</v>
      </c>
    </row>
    <row r="9264" spans="2:6">
      <c r="B9264" s="1" t="s">
        <v>17322</v>
      </c>
      <c r="C9264" s="1">
        <v>1</v>
      </c>
      <c r="D9264" s="1" t="s">
        <v>3095</v>
      </c>
      <c r="E9264" s="17">
        <v>0.94358796296296299</v>
      </c>
      <c r="F9264" s="1" t="s">
        <v>13792</v>
      </c>
    </row>
    <row r="9265" spans="2:6">
      <c r="B9265" s="1" t="s">
        <v>18676</v>
      </c>
      <c r="C9265" s="1">
        <v>1</v>
      </c>
      <c r="D9265" s="1" t="s">
        <v>13753</v>
      </c>
      <c r="E9265" s="17">
        <v>0.94359953703703703</v>
      </c>
      <c r="F9265" s="1" t="s">
        <v>13792</v>
      </c>
    </row>
    <row r="9266" spans="2:6">
      <c r="B9266" s="1" t="s">
        <v>18677</v>
      </c>
      <c r="C9266" s="1">
        <v>1</v>
      </c>
      <c r="D9266" s="1" t="s">
        <v>13753</v>
      </c>
      <c r="E9266" s="17">
        <v>0.94363425925925903</v>
      </c>
      <c r="F9266" s="1" t="s">
        <v>13792</v>
      </c>
    </row>
    <row r="9267" spans="2:6">
      <c r="B9267" s="1" t="s">
        <v>18678</v>
      </c>
      <c r="C9267" s="1">
        <v>1</v>
      </c>
      <c r="D9267" s="1" t="s">
        <v>13687</v>
      </c>
      <c r="E9267" s="17">
        <v>0.94366898148148104</v>
      </c>
      <c r="F9267" s="1" t="s">
        <v>13792</v>
      </c>
    </row>
    <row r="9268" spans="2:6">
      <c r="B9268" s="1" t="s">
        <v>18679</v>
      </c>
      <c r="C9268" s="1">
        <v>1</v>
      </c>
      <c r="D9268" s="1" t="s">
        <v>13753</v>
      </c>
      <c r="E9268" s="17">
        <v>0.94368055555555597</v>
      </c>
      <c r="F9268" s="1" t="s">
        <v>13792</v>
      </c>
    </row>
    <row r="9269" spans="2:6">
      <c r="B9269" s="1" t="s">
        <v>18657</v>
      </c>
      <c r="C9269" s="1">
        <v>1</v>
      </c>
      <c r="D9269" s="1" t="s">
        <v>13746</v>
      </c>
      <c r="E9269" s="17">
        <v>0.94371527777777797</v>
      </c>
      <c r="F9269" s="1" t="s">
        <v>13792</v>
      </c>
    </row>
    <row r="9270" spans="2:6">
      <c r="B9270" s="1" t="s">
        <v>16846</v>
      </c>
      <c r="C9270" s="1">
        <v>1</v>
      </c>
      <c r="D9270" s="1" t="s">
        <v>3095</v>
      </c>
      <c r="E9270" s="17">
        <v>0.94376157407407402</v>
      </c>
      <c r="F9270" s="1" t="s">
        <v>13792</v>
      </c>
    </row>
    <row r="9271" spans="2:6">
      <c r="B9271" s="1" t="s">
        <v>17391</v>
      </c>
      <c r="C9271" s="1">
        <v>1</v>
      </c>
      <c r="D9271" s="1" t="s">
        <v>3095</v>
      </c>
      <c r="E9271" s="17">
        <v>0.94379629629629602</v>
      </c>
      <c r="F9271" s="1" t="s">
        <v>13792</v>
      </c>
    </row>
    <row r="9272" spans="2:6">
      <c r="B9272" s="1" t="s">
        <v>18680</v>
      </c>
      <c r="C9272" s="1">
        <v>1</v>
      </c>
      <c r="D9272" s="1" t="s">
        <v>13753</v>
      </c>
      <c r="E9272" s="17">
        <v>0.94380787037036995</v>
      </c>
      <c r="F9272" s="1" t="s">
        <v>13792</v>
      </c>
    </row>
    <row r="9273" spans="2:6">
      <c r="B9273" s="1" t="s">
        <v>16871</v>
      </c>
      <c r="C9273" s="1">
        <v>1</v>
      </c>
      <c r="D9273" s="1" t="s">
        <v>3095</v>
      </c>
      <c r="E9273" s="17">
        <v>0.94385416666666699</v>
      </c>
      <c r="F9273" s="1" t="s">
        <v>13792</v>
      </c>
    </row>
    <row r="9274" spans="2:6">
      <c r="B9274" s="1" t="s">
        <v>18607</v>
      </c>
      <c r="C9274" s="1">
        <v>1</v>
      </c>
      <c r="D9274" s="1" t="s">
        <v>3095</v>
      </c>
      <c r="E9274" s="17">
        <v>0.94390046296296304</v>
      </c>
      <c r="F9274" s="1" t="s">
        <v>13792</v>
      </c>
    </row>
    <row r="9275" spans="2:6">
      <c r="B9275" s="1" t="s">
        <v>18681</v>
      </c>
      <c r="C9275" s="1">
        <v>4</v>
      </c>
      <c r="D9275" s="1" t="s">
        <v>13760</v>
      </c>
      <c r="E9275" s="17">
        <v>0.94402777777777802</v>
      </c>
      <c r="F9275" s="1" t="s">
        <v>13792</v>
      </c>
    </row>
    <row r="9276" spans="2:6">
      <c r="B9276" s="1" t="s">
        <v>18682</v>
      </c>
      <c r="C9276" s="1">
        <v>1</v>
      </c>
      <c r="D9276" s="1" t="s">
        <v>3076</v>
      </c>
      <c r="E9276" s="17">
        <v>0.94407407407407395</v>
      </c>
      <c r="F9276" s="1" t="s">
        <v>13792</v>
      </c>
    </row>
    <row r="9277" spans="2:6">
      <c r="B9277" s="1" t="s">
        <v>18665</v>
      </c>
      <c r="C9277" s="1">
        <v>1</v>
      </c>
      <c r="D9277" s="1" t="s">
        <v>3095</v>
      </c>
      <c r="E9277" s="17">
        <v>0.94408564814814799</v>
      </c>
      <c r="F9277" s="1" t="s">
        <v>13792</v>
      </c>
    </row>
    <row r="9278" spans="2:6">
      <c r="B9278" s="1" t="s">
        <v>18664</v>
      </c>
      <c r="C9278" s="1">
        <v>1</v>
      </c>
      <c r="D9278" s="1" t="s">
        <v>3095</v>
      </c>
      <c r="E9278" s="17">
        <v>0.944155092592593</v>
      </c>
      <c r="F9278" s="1" t="s">
        <v>13792</v>
      </c>
    </row>
    <row r="9279" spans="2:6">
      <c r="B9279" s="1" t="s">
        <v>18683</v>
      </c>
      <c r="C9279" s="1">
        <v>1</v>
      </c>
      <c r="D9279" s="1" t="s">
        <v>13687</v>
      </c>
      <c r="E9279" s="17">
        <v>0.94439814814814804</v>
      </c>
      <c r="F9279" s="1" t="s">
        <v>13792</v>
      </c>
    </row>
    <row r="9280" spans="2:6">
      <c r="B9280" s="1" t="s">
        <v>18684</v>
      </c>
      <c r="C9280" s="1">
        <v>1</v>
      </c>
      <c r="D9280" s="1" t="s">
        <v>13753</v>
      </c>
      <c r="E9280" s="17">
        <v>0.94443287037037005</v>
      </c>
      <c r="F9280" s="1" t="s">
        <v>13792</v>
      </c>
    </row>
    <row r="9281" spans="2:6">
      <c r="B9281" s="1" t="s">
        <v>18676</v>
      </c>
      <c r="C9281" s="1">
        <v>1</v>
      </c>
      <c r="D9281" s="1" t="s">
        <v>3078</v>
      </c>
      <c r="E9281" s="17">
        <v>0.94443287037037005</v>
      </c>
      <c r="F9281" s="1" t="s">
        <v>13792</v>
      </c>
    </row>
    <row r="9282" spans="2:6">
      <c r="B9282" s="1" t="s">
        <v>16898</v>
      </c>
      <c r="C9282" s="1">
        <v>1</v>
      </c>
      <c r="D9282" s="1" t="s">
        <v>13746</v>
      </c>
      <c r="E9282" s="17">
        <v>0.94444444444444398</v>
      </c>
      <c r="F9282" s="1" t="s">
        <v>13792</v>
      </c>
    </row>
    <row r="9283" spans="2:6">
      <c r="B9283" s="1" t="s">
        <v>18685</v>
      </c>
      <c r="C9283" s="1">
        <v>1</v>
      </c>
      <c r="D9283" s="1" t="s">
        <v>13753</v>
      </c>
      <c r="E9283" s="17">
        <v>0.94445601851851901</v>
      </c>
      <c r="F9283" s="1" t="s">
        <v>13792</v>
      </c>
    </row>
    <row r="9284" spans="2:6">
      <c r="B9284" s="1" t="s">
        <v>17269</v>
      </c>
      <c r="C9284" s="1">
        <v>1</v>
      </c>
      <c r="D9284" s="1" t="s">
        <v>3077</v>
      </c>
      <c r="E9284" s="17">
        <v>0.94445601851851901</v>
      </c>
      <c r="F9284" s="1" t="s">
        <v>13792</v>
      </c>
    </row>
    <row r="9285" spans="2:6">
      <c r="B9285" s="1" t="s">
        <v>18674</v>
      </c>
      <c r="C9285" s="1">
        <v>1</v>
      </c>
      <c r="D9285" s="1" t="s">
        <v>3078</v>
      </c>
      <c r="E9285" s="17">
        <v>0.94447916666666698</v>
      </c>
      <c r="F9285" s="1" t="s">
        <v>13792</v>
      </c>
    </row>
    <row r="9286" spans="2:6">
      <c r="B9286" s="1" t="s">
        <v>18686</v>
      </c>
      <c r="C9286" s="1">
        <v>1</v>
      </c>
      <c r="D9286" s="1" t="s">
        <v>13760</v>
      </c>
      <c r="E9286" s="17">
        <v>0.94451388888888899</v>
      </c>
      <c r="F9286" s="1" t="s">
        <v>13792</v>
      </c>
    </row>
    <row r="9287" spans="2:6">
      <c r="B9287" s="1" t="s">
        <v>18673</v>
      </c>
      <c r="C9287" s="1">
        <v>1</v>
      </c>
      <c r="D9287" s="1" t="s">
        <v>3095</v>
      </c>
      <c r="E9287" s="17">
        <v>0.94454861111111099</v>
      </c>
      <c r="F9287" s="1" t="s">
        <v>13792</v>
      </c>
    </row>
    <row r="9288" spans="2:6">
      <c r="B9288" s="1" t="s">
        <v>18687</v>
      </c>
      <c r="C9288" s="1">
        <v>1</v>
      </c>
      <c r="D9288" s="1" t="s">
        <v>13687</v>
      </c>
      <c r="E9288" s="17">
        <v>0.94474537037036999</v>
      </c>
      <c r="F9288" s="1" t="s">
        <v>13792</v>
      </c>
    </row>
    <row r="9289" spans="2:6">
      <c r="B9289" s="1" t="s">
        <v>18688</v>
      </c>
      <c r="C9289" s="1">
        <v>1</v>
      </c>
      <c r="D9289" s="1" t="s">
        <v>13753</v>
      </c>
      <c r="E9289" s="17">
        <v>0.94475694444444402</v>
      </c>
      <c r="F9289" s="1" t="s">
        <v>13792</v>
      </c>
    </row>
    <row r="9290" spans="2:6">
      <c r="B9290" s="1" t="s">
        <v>17721</v>
      </c>
      <c r="C9290" s="1">
        <v>1</v>
      </c>
      <c r="D9290" s="1" t="s">
        <v>3078</v>
      </c>
      <c r="E9290" s="17">
        <v>0.944814814814815</v>
      </c>
      <c r="F9290" s="1" t="s">
        <v>13792</v>
      </c>
    </row>
    <row r="9291" spans="2:6">
      <c r="B9291" s="1" t="s">
        <v>18689</v>
      </c>
      <c r="C9291" s="1">
        <v>1</v>
      </c>
      <c r="D9291" s="1" t="s">
        <v>13746</v>
      </c>
      <c r="E9291" s="17">
        <v>0.94487268518518497</v>
      </c>
      <c r="F9291" s="1" t="s">
        <v>13792</v>
      </c>
    </row>
    <row r="9292" spans="2:6">
      <c r="B9292" s="1" t="s">
        <v>18678</v>
      </c>
      <c r="C9292" s="1">
        <v>1</v>
      </c>
      <c r="D9292" s="1" t="s">
        <v>3095</v>
      </c>
      <c r="E9292" s="17">
        <v>0.94487268518518497</v>
      </c>
      <c r="F9292" s="1" t="s">
        <v>13792</v>
      </c>
    </row>
    <row r="9293" spans="2:6">
      <c r="B9293" s="1" t="s">
        <v>18690</v>
      </c>
      <c r="C9293" s="1">
        <v>1</v>
      </c>
      <c r="D9293" s="1" t="s">
        <v>13687</v>
      </c>
      <c r="E9293" s="17">
        <v>0.94503472222222196</v>
      </c>
      <c r="F9293" s="1" t="s">
        <v>13792</v>
      </c>
    </row>
    <row r="9294" spans="2:6">
      <c r="B9294" s="1" t="s">
        <v>18691</v>
      </c>
      <c r="C9294" s="1">
        <v>1</v>
      </c>
      <c r="D9294" s="1" t="s">
        <v>13760</v>
      </c>
      <c r="E9294" s="17">
        <v>0.94506944444444396</v>
      </c>
      <c r="F9294" s="1" t="s">
        <v>13792</v>
      </c>
    </row>
    <row r="9295" spans="2:6">
      <c r="B9295" s="1" t="s">
        <v>17140</v>
      </c>
      <c r="C9295" s="1">
        <v>1</v>
      </c>
      <c r="D9295" s="1" t="s">
        <v>13746</v>
      </c>
      <c r="E9295" s="17">
        <v>0.94506944444444396</v>
      </c>
      <c r="F9295" s="1" t="s">
        <v>13792</v>
      </c>
    </row>
    <row r="9296" spans="2:6">
      <c r="B9296" s="1" t="s">
        <v>18054</v>
      </c>
      <c r="C9296" s="1">
        <v>1</v>
      </c>
      <c r="D9296" s="1" t="s">
        <v>3095</v>
      </c>
      <c r="E9296" s="17">
        <v>0.94511574074074101</v>
      </c>
      <c r="F9296" s="1" t="s">
        <v>13792</v>
      </c>
    </row>
    <row r="9297" spans="2:6">
      <c r="B9297" s="1" t="s">
        <v>18504</v>
      </c>
      <c r="C9297" s="1">
        <v>1</v>
      </c>
      <c r="D9297" s="1" t="s">
        <v>3095</v>
      </c>
      <c r="E9297" s="17">
        <v>0.94530092592592596</v>
      </c>
      <c r="F9297" s="1" t="s">
        <v>13792</v>
      </c>
    </row>
    <row r="9298" spans="2:6">
      <c r="B9298" s="1" t="s">
        <v>18588</v>
      </c>
      <c r="C9298" s="1">
        <v>1</v>
      </c>
      <c r="D9298" s="1" t="s">
        <v>13746</v>
      </c>
      <c r="E9298" s="17">
        <v>0.94530092592592596</v>
      </c>
      <c r="F9298" s="1" t="s">
        <v>13792</v>
      </c>
    </row>
    <row r="9299" spans="2:6">
      <c r="B9299" s="1" t="s">
        <v>18692</v>
      </c>
      <c r="C9299" s="1">
        <v>1</v>
      </c>
      <c r="D9299" s="1" t="s">
        <v>13753</v>
      </c>
      <c r="E9299" s="17">
        <v>0.94540509259259298</v>
      </c>
      <c r="F9299" s="1" t="s">
        <v>13792</v>
      </c>
    </row>
    <row r="9300" spans="2:6">
      <c r="B9300" s="1" t="s">
        <v>18693</v>
      </c>
      <c r="C9300" s="1">
        <v>1</v>
      </c>
      <c r="D9300" s="1" t="s">
        <v>13760</v>
      </c>
      <c r="E9300" s="17">
        <v>0.94540509259259298</v>
      </c>
      <c r="F9300" s="1" t="s">
        <v>13792</v>
      </c>
    </row>
    <row r="9301" spans="2:6">
      <c r="B9301" s="1" t="s">
        <v>17549</v>
      </c>
      <c r="C9301" s="1">
        <v>1</v>
      </c>
      <c r="D9301" s="1" t="s">
        <v>3095</v>
      </c>
      <c r="E9301" s="17">
        <v>0.94542824074074105</v>
      </c>
      <c r="F9301" s="1" t="s">
        <v>13792</v>
      </c>
    </row>
    <row r="9302" spans="2:6">
      <c r="B9302" s="1" t="s">
        <v>18694</v>
      </c>
      <c r="C9302" s="1">
        <v>1</v>
      </c>
      <c r="D9302" s="1" t="s">
        <v>13753</v>
      </c>
      <c r="E9302" s="17">
        <v>0.94545138888888902</v>
      </c>
      <c r="F9302" s="1" t="s">
        <v>13792</v>
      </c>
    </row>
    <row r="9303" spans="2:6">
      <c r="B9303" s="1" t="s">
        <v>18695</v>
      </c>
      <c r="C9303" s="1">
        <v>1</v>
      </c>
      <c r="D9303" s="1" t="s">
        <v>13753</v>
      </c>
      <c r="E9303" s="17">
        <v>0.94567129629629598</v>
      </c>
      <c r="F9303" s="1" t="s">
        <v>13792</v>
      </c>
    </row>
    <row r="9304" spans="2:6">
      <c r="B9304" s="1" t="s">
        <v>16933</v>
      </c>
      <c r="C9304" s="1">
        <v>1</v>
      </c>
      <c r="D9304" s="1" t="s">
        <v>3095</v>
      </c>
      <c r="E9304" s="17">
        <v>0.94567129629629598</v>
      </c>
      <c r="F9304" s="1" t="s">
        <v>13792</v>
      </c>
    </row>
    <row r="9305" spans="2:6">
      <c r="B9305" s="1" t="s">
        <v>16869</v>
      </c>
      <c r="C9305" s="1">
        <v>1</v>
      </c>
      <c r="D9305" s="1" t="s">
        <v>13746</v>
      </c>
      <c r="E9305" s="17">
        <v>0.94574074074074099</v>
      </c>
      <c r="F9305" s="1" t="s">
        <v>13792</v>
      </c>
    </row>
    <row r="9306" spans="2:6">
      <c r="B9306" s="1" t="s">
        <v>18682</v>
      </c>
      <c r="C9306" s="1">
        <v>1</v>
      </c>
      <c r="D9306" s="1" t="s">
        <v>13746</v>
      </c>
      <c r="E9306" s="17">
        <v>0.94576388888888896</v>
      </c>
      <c r="F9306" s="1" t="s">
        <v>13792</v>
      </c>
    </row>
    <row r="9307" spans="2:6">
      <c r="B9307" s="1" t="s">
        <v>18696</v>
      </c>
      <c r="C9307" s="1">
        <v>1</v>
      </c>
      <c r="D9307" s="1" t="s">
        <v>13753</v>
      </c>
      <c r="E9307" s="17">
        <v>0.945775462962963</v>
      </c>
      <c r="F9307" s="1" t="s">
        <v>13792</v>
      </c>
    </row>
    <row r="9308" spans="2:6">
      <c r="B9308" s="1" t="s">
        <v>17243</v>
      </c>
      <c r="C9308" s="1">
        <v>1</v>
      </c>
      <c r="D9308" s="1" t="s">
        <v>13762</v>
      </c>
      <c r="E9308" s="17">
        <v>0.94583333333333297</v>
      </c>
      <c r="F9308" s="1" t="s">
        <v>13792</v>
      </c>
    </row>
    <row r="9309" spans="2:6">
      <c r="B9309" s="1" t="s">
        <v>18589</v>
      </c>
      <c r="C9309" s="1">
        <v>1</v>
      </c>
      <c r="D9309" s="1" t="s">
        <v>3095</v>
      </c>
      <c r="E9309" s="17">
        <v>0.94587962962963001</v>
      </c>
      <c r="F9309" s="1" t="s">
        <v>13792</v>
      </c>
    </row>
    <row r="9310" spans="2:6">
      <c r="B9310" s="1" t="s">
        <v>18669</v>
      </c>
      <c r="C9310" s="1">
        <v>1</v>
      </c>
      <c r="D9310" s="1" t="s">
        <v>13746</v>
      </c>
      <c r="E9310" s="17">
        <v>0.94598379629629603</v>
      </c>
      <c r="F9310" s="1" t="s">
        <v>13792</v>
      </c>
    </row>
    <row r="9311" spans="2:6">
      <c r="B9311" s="1" t="s">
        <v>18693</v>
      </c>
      <c r="C9311" s="1">
        <v>1</v>
      </c>
      <c r="D9311" s="1" t="s">
        <v>3095</v>
      </c>
      <c r="E9311" s="17">
        <v>0.94599537037036996</v>
      </c>
      <c r="F9311" s="1" t="s">
        <v>13792</v>
      </c>
    </row>
    <row r="9312" spans="2:6">
      <c r="B9312" s="1" t="s">
        <v>16684</v>
      </c>
      <c r="C9312" s="1">
        <v>1</v>
      </c>
      <c r="D9312" s="1" t="s">
        <v>13746</v>
      </c>
      <c r="E9312" s="17">
        <v>0.94614583333333302</v>
      </c>
      <c r="F9312" s="1" t="s">
        <v>13792</v>
      </c>
    </row>
    <row r="9313" spans="2:6">
      <c r="B9313" s="1" t="s">
        <v>16480</v>
      </c>
      <c r="C9313" s="1">
        <v>1</v>
      </c>
      <c r="D9313" s="1" t="s">
        <v>13762</v>
      </c>
      <c r="E9313" s="17">
        <v>0.94619212962962995</v>
      </c>
      <c r="F9313" s="1" t="s">
        <v>13792</v>
      </c>
    </row>
    <row r="9314" spans="2:6">
      <c r="B9314" s="1" t="s">
        <v>17111</v>
      </c>
      <c r="C9314" s="1">
        <v>1</v>
      </c>
      <c r="D9314" s="1" t="s">
        <v>13762</v>
      </c>
      <c r="E9314" s="17">
        <v>0.946238425925926</v>
      </c>
      <c r="F9314" s="1" t="s">
        <v>13792</v>
      </c>
    </row>
    <row r="9315" spans="2:6">
      <c r="B9315" s="1" t="s">
        <v>18109</v>
      </c>
      <c r="C9315" s="1">
        <v>1</v>
      </c>
      <c r="D9315" s="1" t="s">
        <v>3078</v>
      </c>
      <c r="E9315" s="17">
        <v>0.94626157407407396</v>
      </c>
      <c r="F9315" s="1" t="s">
        <v>13792</v>
      </c>
    </row>
    <row r="9316" spans="2:6">
      <c r="B9316" s="1" t="s">
        <v>18697</v>
      </c>
      <c r="C9316" s="1">
        <v>1</v>
      </c>
      <c r="D9316" s="1" t="s">
        <v>13687</v>
      </c>
      <c r="E9316" s="17">
        <v>0.94634259259259301</v>
      </c>
      <c r="F9316" s="1" t="s">
        <v>13792</v>
      </c>
    </row>
    <row r="9317" spans="2:6">
      <c r="B9317" s="1" t="s">
        <v>18663</v>
      </c>
      <c r="C9317" s="1">
        <v>1</v>
      </c>
      <c r="D9317" s="1" t="s">
        <v>3095</v>
      </c>
      <c r="E9317" s="17">
        <v>0.94634259259259301</v>
      </c>
      <c r="F9317" s="1" t="s">
        <v>13792</v>
      </c>
    </row>
    <row r="9318" spans="2:6">
      <c r="B9318" s="1" t="s">
        <v>18698</v>
      </c>
      <c r="C9318" s="1">
        <v>5</v>
      </c>
      <c r="D9318" s="1" t="s">
        <v>13753</v>
      </c>
      <c r="E9318" s="17">
        <v>0.94655092592592605</v>
      </c>
      <c r="F9318" s="1" t="s">
        <v>13792</v>
      </c>
    </row>
    <row r="9319" spans="2:6">
      <c r="B9319" s="1" t="s">
        <v>17023</v>
      </c>
      <c r="C9319" s="1">
        <v>1</v>
      </c>
      <c r="D9319" s="1" t="s">
        <v>13746</v>
      </c>
      <c r="E9319" s="17">
        <v>0.94657407407407401</v>
      </c>
      <c r="F9319" s="1" t="s">
        <v>13792</v>
      </c>
    </row>
    <row r="9320" spans="2:6">
      <c r="B9320" s="1" t="s">
        <v>18699</v>
      </c>
      <c r="C9320" s="1">
        <v>1</v>
      </c>
      <c r="D9320" s="1" t="s">
        <v>13753</v>
      </c>
      <c r="E9320" s="17">
        <v>0.94663194444444398</v>
      </c>
      <c r="F9320" s="1" t="s">
        <v>13792</v>
      </c>
    </row>
    <row r="9321" spans="2:6">
      <c r="B9321" s="1" t="s">
        <v>18700</v>
      </c>
      <c r="C9321" s="1">
        <v>1</v>
      </c>
      <c r="D9321" s="1" t="s">
        <v>13753</v>
      </c>
      <c r="E9321" s="17">
        <v>0.94665509259259295</v>
      </c>
      <c r="F9321" s="1" t="s">
        <v>13792</v>
      </c>
    </row>
    <row r="9322" spans="2:6">
      <c r="B9322" s="1" t="s">
        <v>18701</v>
      </c>
      <c r="C9322" s="1">
        <v>1</v>
      </c>
      <c r="D9322" s="1" t="s">
        <v>13753</v>
      </c>
      <c r="E9322" s="17">
        <v>0.94681712962963005</v>
      </c>
      <c r="F9322" s="1" t="s">
        <v>13792</v>
      </c>
    </row>
    <row r="9323" spans="2:6">
      <c r="B9323" s="1" t="s">
        <v>18702</v>
      </c>
      <c r="C9323" s="1">
        <v>1</v>
      </c>
      <c r="D9323" s="1" t="s">
        <v>13760</v>
      </c>
      <c r="E9323" s="17">
        <v>0.94684027777777802</v>
      </c>
      <c r="F9323" s="1" t="s">
        <v>13792</v>
      </c>
    </row>
    <row r="9324" spans="2:6">
      <c r="B9324" s="1" t="s">
        <v>18703</v>
      </c>
      <c r="C9324" s="1">
        <v>1</v>
      </c>
      <c r="D9324" s="1" t="s">
        <v>13753</v>
      </c>
      <c r="E9324" s="17">
        <v>0.94687500000000002</v>
      </c>
      <c r="F9324" s="1" t="s">
        <v>13792</v>
      </c>
    </row>
    <row r="9325" spans="2:6">
      <c r="B9325" s="1" t="s">
        <v>18704</v>
      </c>
      <c r="C9325" s="1">
        <v>1</v>
      </c>
      <c r="D9325" s="1" t="s">
        <v>13753</v>
      </c>
      <c r="E9325" s="17">
        <v>0.94695601851851896</v>
      </c>
      <c r="F9325" s="1" t="s">
        <v>13792</v>
      </c>
    </row>
    <row r="9326" spans="2:6">
      <c r="B9326" s="1" t="s">
        <v>18695</v>
      </c>
      <c r="C9326" s="1">
        <v>1</v>
      </c>
      <c r="D9326" s="1" t="s">
        <v>13746</v>
      </c>
      <c r="E9326" s="17">
        <v>0.94697916666666704</v>
      </c>
      <c r="F9326" s="1" t="s">
        <v>13792</v>
      </c>
    </row>
    <row r="9327" spans="2:6">
      <c r="B9327" s="1" t="s">
        <v>17363</v>
      </c>
      <c r="C9327" s="1">
        <v>1</v>
      </c>
      <c r="D9327" s="1" t="s">
        <v>13762</v>
      </c>
      <c r="E9327" s="17">
        <v>0.94702546296296297</v>
      </c>
      <c r="F9327" s="1" t="s">
        <v>13792</v>
      </c>
    </row>
    <row r="9328" spans="2:6">
      <c r="B9328" s="1" t="s">
        <v>18685</v>
      </c>
      <c r="C9328" s="1">
        <v>1</v>
      </c>
      <c r="D9328" s="1" t="s">
        <v>3078</v>
      </c>
      <c r="E9328" s="17">
        <v>0.94703703703703701</v>
      </c>
      <c r="F9328" s="1" t="s">
        <v>13792</v>
      </c>
    </row>
    <row r="9329" spans="2:6">
      <c r="B9329" s="1" t="s">
        <v>17348</v>
      </c>
      <c r="C9329" s="1">
        <v>1</v>
      </c>
      <c r="D9329" s="1" t="s">
        <v>13762</v>
      </c>
      <c r="E9329" s="17">
        <v>0.94707175925925902</v>
      </c>
      <c r="F9329" s="1" t="s">
        <v>13792</v>
      </c>
    </row>
    <row r="9330" spans="2:6">
      <c r="B9330" s="1" t="s">
        <v>18698</v>
      </c>
      <c r="C9330" s="1">
        <v>5</v>
      </c>
      <c r="D9330" s="1" t="s">
        <v>3078</v>
      </c>
      <c r="E9330" s="17">
        <v>0.94711805555555595</v>
      </c>
      <c r="F9330" s="1" t="s">
        <v>13792</v>
      </c>
    </row>
    <row r="9331" spans="2:6">
      <c r="B9331" s="1" t="s">
        <v>18688</v>
      </c>
      <c r="C9331" s="1">
        <v>1</v>
      </c>
      <c r="D9331" s="1" t="s">
        <v>13762</v>
      </c>
      <c r="E9331" s="17">
        <v>0.94714120370370403</v>
      </c>
      <c r="F9331" s="1" t="s">
        <v>13792</v>
      </c>
    </row>
    <row r="9332" spans="2:6">
      <c r="B9332" s="1" t="s">
        <v>18696</v>
      </c>
      <c r="C9332" s="1">
        <v>1</v>
      </c>
      <c r="D9332" s="1" t="s">
        <v>3078</v>
      </c>
      <c r="E9332" s="17">
        <v>0.94718749999999996</v>
      </c>
      <c r="F9332" s="1" t="s">
        <v>13792</v>
      </c>
    </row>
    <row r="9333" spans="2:6">
      <c r="B9333" s="1" t="s">
        <v>18692</v>
      </c>
      <c r="C9333" s="1">
        <v>1</v>
      </c>
      <c r="D9333" s="1" t="s">
        <v>13762</v>
      </c>
      <c r="E9333" s="17">
        <v>0.947199074074074</v>
      </c>
      <c r="F9333" s="1" t="s">
        <v>13792</v>
      </c>
    </row>
    <row r="9334" spans="2:6">
      <c r="B9334" s="1" t="s">
        <v>18705</v>
      </c>
      <c r="C9334" s="1">
        <v>1</v>
      </c>
      <c r="D9334" s="1" t="s">
        <v>13753</v>
      </c>
      <c r="E9334" s="17">
        <v>0.94721064814814804</v>
      </c>
      <c r="F9334" s="1" t="s">
        <v>13792</v>
      </c>
    </row>
    <row r="9335" spans="2:6">
      <c r="B9335" s="1" t="s">
        <v>18704</v>
      </c>
      <c r="C9335" s="1">
        <v>1</v>
      </c>
      <c r="D9335" s="1" t="s">
        <v>13746</v>
      </c>
      <c r="E9335" s="17">
        <v>0.94726851851851901</v>
      </c>
      <c r="F9335" s="1" t="s">
        <v>13792</v>
      </c>
    </row>
    <row r="9336" spans="2:6">
      <c r="B9336" s="1" t="s">
        <v>16454</v>
      </c>
      <c r="C9336" s="1">
        <v>1</v>
      </c>
      <c r="D9336" s="1" t="s">
        <v>13762</v>
      </c>
      <c r="E9336" s="17">
        <v>0.94729166666666698</v>
      </c>
      <c r="F9336" s="1" t="s">
        <v>13792</v>
      </c>
    </row>
    <row r="9337" spans="2:6">
      <c r="B9337" s="1" t="s">
        <v>18706</v>
      </c>
      <c r="C9337" s="1">
        <v>1</v>
      </c>
      <c r="D9337" s="1" t="s">
        <v>3076</v>
      </c>
      <c r="E9337" s="17">
        <v>0.94730324074074101</v>
      </c>
      <c r="F9337" s="1" t="s">
        <v>13792</v>
      </c>
    </row>
    <row r="9338" spans="2:6">
      <c r="B9338" s="1" t="s">
        <v>18707</v>
      </c>
      <c r="C9338" s="1">
        <v>1</v>
      </c>
      <c r="D9338" s="1" t="s">
        <v>3076</v>
      </c>
      <c r="E9338" s="17">
        <v>0.94734953703703695</v>
      </c>
      <c r="F9338" s="1" t="s">
        <v>13792</v>
      </c>
    </row>
    <row r="9339" spans="2:6">
      <c r="B9339" s="1" t="s">
        <v>18705</v>
      </c>
      <c r="C9339" s="1">
        <v>1</v>
      </c>
      <c r="D9339" s="1" t="s">
        <v>13746</v>
      </c>
      <c r="E9339" s="17">
        <v>0.94734953703703695</v>
      </c>
      <c r="F9339" s="1" t="s">
        <v>13792</v>
      </c>
    </row>
    <row r="9340" spans="2:6">
      <c r="B9340" s="1" t="s">
        <v>18702</v>
      </c>
      <c r="C9340" s="1">
        <v>1</v>
      </c>
      <c r="D9340" s="1" t="s">
        <v>3095</v>
      </c>
      <c r="E9340" s="17">
        <v>0.94751157407407405</v>
      </c>
      <c r="F9340" s="1" t="s">
        <v>13792</v>
      </c>
    </row>
    <row r="9341" spans="2:6">
      <c r="B9341" s="1" t="s">
        <v>17919</v>
      </c>
      <c r="C9341" s="1">
        <v>1</v>
      </c>
      <c r="D9341" s="1" t="s">
        <v>13746</v>
      </c>
      <c r="E9341" s="17">
        <v>0.94754629629629605</v>
      </c>
      <c r="F9341" s="1" t="s">
        <v>13792</v>
      </c>
    </row>
    <row r="9342" spans="2:6">
      <c r="B9342" s="1" t="s">
        <v>18514</v>
      </c>
      <c r="C9342" s="1">
        <v>1</v>
      </c>
      <c r="D9342" s="1" t="s">
        <v>13762</v>
      </c>
      <c r="E9342" s="17">
        <v>0.94755787037036998</v>
      </c>
      <c r="F9342" s="1" t="s">
        <v>13792</v>
      </c>
    </row>
    <row r="9343" spans="2:6">
      <c r="B9343" s="1" t="s">
        <v>18708</v>
      </c>
      <c r="C9343" s="1">
        <v>1</v>
      </c>
      <c r="D9343" s="1" t="s">
        <v>13687</v>
      </c>
      <c r="E9343" s="17">
        <v>0.94761574074074095</v>
      </c>
      <c r="F9343" s="1" t="s">
        <v>13792</v>
      </c>
    </row>
    <row r="9344" spans="2:6">
      <c r="B9344" s="1" t="s">
        <v>18709</v>
      </c>
      <c r="C9344" s="1">
        <v>1</v>
      </c>
      <c r="D9344" s="1" t="s">
        <v>13687</v>
      </c>
      <c r="E9344" s="17">
        <v>0.94765046296296296</v>
      </c>
      <c r="F9344" s="1" t="s">
        <v>13792</v>
      </c>
    </row>
    <row r="9345" spans="2:6">
      <c r="B9345" s="1" t="s">
        <v>18710</v>
      </c>
      <c r="C9345" s="1">
        <v>1</v>
      </c>
      <c r="D9345" s="1" t="s">
        <v>3076</v>
      </c>
      <c r="E9345" s="17">
        <v>0.94774305555555605</v>
      </c>
      <c r="F9345" s="1" t="s">
        <v>13792</v>
      </c>
    </row>
    <row r="9346" spans="2:6">
      <c r="B9346" s="1" t="s">
        <v>18703</v>
      </c>
      <c r="C9346" s="1">
        <v>1</v>
      </c>
      <c r="D9346" s="1" t="s">
        <v>3078</v>
      </c>
      <c r="E9346" s="17">
        <v>0.94778935185185198</v>
      </c>
      <c r="F9346" s="1" t="s">
        <v>13792</v>
      </c>
    </row>
    <row r="9347" spans="2:6">
      <c r="B9347" s="1" t="s">
        <v>17438</v>
      </c>
      <c r="C9347" s="1">
        <v>1</v>
      </c>
      <c r="D9347" s="1" t="s">
        <v>13746</v>
      </c>
      <c r="E9347" s="17">
        <v>0.94784722222222195</v>
      </c>
      <c r="F9347" s="1" t="s">
        <v>13792</v>
      </c>
    </row>
    <row r="9348" spans="2:6">
      <c r="B9348" s="1" t="s">
        <v>18658</v>
      </c>
      <c r="C9348" s="1">
        <v>1</v>
      </c>
      <c r="D9348" s="1" t="s">
        <v>13746</v>
      </c>
      <c r="E9348" s="17">
        <v>0.947928240740741</v>
      </c>
      <c r="F9348" s="1" t="s">
        <v>13793</v>
      </c>
    </row>
    <row r="9349" spans="2:6">
      <c r="B9349" s="1" t="s">
        <v>18711</v>
      </c>
      <c r="C9349" s="1">
        <v>1</v>
      </c>
      <c r="D9349" s="1" t="s">
        <v>13687</v>
      </c>
      <c r="E9349" s="17">
        <v>0.94798611111111097</v>
      </c>
      <c r="F9349" s="1" t="s">
        <v>13793</v>
      </c>
    </row>
    <row r="9350" spans="2:6">
      <c r="B9350" s="1" t="s">
        <v>18712</v>
      </c>
      <c r="C9350" s="1">
        <v>1</v>
      </c>
      <c r="D9350" s="1" t="s">
        <v>3076</v>
      </c>
      <c r="E9350" s="17">
        <v>0.94800925925925905</v>
      </c>
      <c r="F9350" s="1" t="s">
        <v>13793</v>
      </c>
    </row>
    <row r="9351" spans="2:6">
      <c r="B9351" s="1" t="s">
        <v>17236</v>
      </c>
      <c r="C9351" s="1">
        <v>1</v>
      </c>
      <c r="D9351" s="1" t="s">
        <v>3095</v>
      </c>
      <c r="E9351" s="17">
        <v>0.94802083333333298</v>
      </c>
      <c r="F9351" s="1" t="s">
        <v>13793</v>
      </c>
    </row>
    <row r="9352" spans="2:6">
      <c r="B9352" s="1" t="s">
        <v>16879</v>
      </c>
      <c r="C9352" s="1">
        <v>1</v>
      </c>
      <c r="D9352" s="1" t="s">
        <v>3095</v>
      </c>
      <c r="E9352" s="17">
        <v>0.94807870370370395</v>
      </c>
      <c r="F9352" s="1" t="s">
        <v>13793</v>
      </c>
    </row>
    <row r="9353" spans="2:6">
      <c r="B9353" s="1" t="s">
        <v>18618</v>
      </c>
      <c r="C9353" s="1">
        <v>1</v>
      </c>
      <c r="D9353" s="1" t="s">
        <v>3095</v>
      </c>
      <c r="E9353" s="17">
        <v>0.948125</v>
      </c>
      <c r="F9353" s="1" t="s">
        <v>13793</v>
      </c>
    </row>
    <row r="9354" spans="2:6">
      <c r="B9354" s="1" t="s">
        <v>18713</v>
      </c>
      <c r="C9354" s="1">
        <v>1</v>
      </c>
      <c r="D9354" s="1" t="s">
        <v>13760</v>
      </c>
      <c r="E9354" s="17">
        <v>0.94814814814814796</v>
      </c>
      <c r="F9354" s="1" t="s">
        <v>13793</v>
      </c>
    </row>
    <row r="9355" spans="2:6">
      <c r="B9355" s="1" t="s">
        <v>18711</v>
      </c>
      <c r="C9355" s="1">
        <v>1</v>
      </c>
      <c r="D9355" s="1" t="s">
        <v>3077</v>
      </c>
      <c r="E9355" s="17">
        <v>0.94818287037036997</v>
      </c>
      <c r="F9355" s="1" t="s">
        <v>13793</v>
      </c>
    </row>
    <row r="9356" spans="2:6">
      <c r="B9356" s="1" t="s">
        <v>18710</v>
      </c>
      <c r="C9356" s="1">
        <v>1</v>
      </c>
      <c r="D9356" s="1" t="s">
        <v>3095</v>
      </c>
      <c r="E9356" s="17">
        <v>0.94822916666666701</v>
      </c>
      <c r="F9356" s="1" t="s">
        <v>13793</v>
      </c>
    </row>
    <row r="9357" spans="2:6">
      <c r="B9357" s="1" t="s">
        <v>18701</v>
      </c>
      <c r="C9357" s="1">
        <v>1</v>
      </c>
      <c r="D9357" s="1" t="s">
        <v>3077</v>
      </c>
      <c r="E9357" s="17">
        <v>0.94824074074074105</v>
      </c>
      <c r="F9357" s="1" t="s">
        <v>13793</v>
      </c>
    </row>
    <row r="9358" spans="2:6">
      <c r="B9358" s="1" t="s">
        <v>18644</v>
      </c>
      <c r="C9358" s="1">
        <v>3</v>
      </c>
      <c r="D9358" s="1" t="s">
        <v>3095</v>
      </c>
      <c r="E9358" s="17">
        <v>0.94834490740740696</v>
      </c>
      <c r="F9358" s="1" t="s">
        <v>13793</v>
      </c>
    </row>
    <row r="9359" spans="2:6">
      <c r="B9359" s="1" t="s">
        <v>18706</v>
      </c>
      <c r="C9359" s="1">
        <v>1</v>
      </c>
      <c r="D9359" s="1" t="s">
        <v>13746</v>
      </c>
      <c r="E9359" s="17">
        <v>0.94836805555555603</v>
      </c>
      <c r="F9359" s="1" t="s">
        <v>13793</v>
      </c>
    </row>
    <row r="9360" spans="2:6">
      <c r="B9360" s="1" t="s">
        <v>16929</v>
      </c>
      <c r="C9360" s="1">
        <v>1</v>
      </c>
      <c r="D9360" s="1" t="s">
        <v>3095</v>
      </c>
      <c r="E9360" s="17">
        <v>0.948391203703704</v>
      </c>
      <c r="F9360" s="1" t="s">
        <v>13793</v>
      </c>
    </row>
    <row r="9361" spans="2:6">
      <c r="B9361" s="1" t="s">
        <v>16781</v>
      </c>
      <c r="C9361" s="1">
        <v>1</v>
      </c>
      <c r="D9361" s="1" t="s">
        <v>3095</v>
      </c>
      <c r="E9361" s="17">
        <v>0.94844907407407397</v>
      </c>
      <c r="F9361" s="1" t="s">
        <v>13793</v>
      </c>
    </row>
    <row r="9362" spans="2:6">
      <c r="B9362" s="1" t="s">
        <v>18712</v>
      </c>
      <c r="C9362" s="1">
        <v>1</v>
      </c>
      <c r="D9362" s="1" t="s">
        <v>3095</v>
      </c>
      <c r="E9362" s="17">
        <v>0.94848379629629598</v>
      </c>
      <c r="F9362" s="1" t="s">
        <v>13793</v>
      </c>
    </row>
    <row r="9363" spans="2:6">
      <c r="B9363" s="1" t="s">
        <v>18709</v>
      </c>
      <c r="C9363" s="1">
        <v>1</v>
      </c>
      <c r="D9363" s="1" t="s">
        <v>3095</v>
      </c>
      <c r="E9363" s="17">
        <v>0.94851851851851898</v>
      </c>
      <c r="F9363" s="1" t="s">
        <v>13793</v>
      </c>
    </row>
    <row r="9364" spans="2:6">
      <c r="B9364" s="1" t="s">
        <v>17038</v>
      </c>
      <c r="C9364" s="1">
        <v>1</v>
      </c>
      <c r="D9364" s="1" t="s">
        <v>3095</v>
      </c>
      <c r="E9364" s="17">
        <v>0.94855324074074099</v>
      </c>
      <c r="F9364" s="1" t="s">
        <v>13793</v>
      </c>
    </row>
    <row r="9365" spans="2:6">
      <c r="B9365" s="1" t="s">
        <v>16359</v>
      </c>
      <c r="C9365" s="1">
        <v>1</v>
      </c>
      <c r="D9365" s="1" t="s">
        <v>3095</v>
      </c>
      <c r="E9365" s="17">
        <v>0.94858796296296299</v>
      </c>
      <c r="F9365" s="1" t="s">
        <v>13793</v>
      </c>
    </row>
    <row r="9366" spans="2:6">
      <c r="B9366" s="1" t="s">
        <v>18659</v>
      </c>
      <c r="C9366" s="1">
        <v>1</v>
      </c>
      <c r="D9366" s="1" t="s">
        <v>13746</v>
      </c>
      <c r="E9366" s="17">
        <v>0.94861111111111096</v>
      </c>
      <c r="F9366" s="1" t="s">
        <v>13793</v>
      </c>
    </row>
    <row r="9367" spans="2:6">
      <c r="B9367" s="1" t="s">
        <v>18714</v>
      </c>
      <c r="C9367" s="1">
        <v>1</v>
      </c>
      <c r="D9367" s="1" t="s">
        <v>13753</v>
      </c>
      <c r="E9367" s="17">
        <v>0.948622685185185</v>
      </c>
      <c r="F9367" s="1" t="s">
        <v>13793</v>
      </c>
    </row>
    <row r="9368" spans="2:6">
      <c r="B9368" s="1" t="s">
        <v>18715</v>
      </c>
      <c r="C9368" s="1">
        <v>1</v>
      </c>
      <c r="D9368" s="1" t="s">
        <v>13687</v>
      </c>
      <c r="E9368" s="17">
        <v>0.94864583333333297</v>
      </c>
      <c r="F9368" s="1" t="s">
        <v>13793</v>
      </c>
    </row>
    <row r="9369" spans="2:6">
      <c r="B9369" s="1" t="s">
        <v>18716</v>
      </c>
      <c r="C9369" s="1">
        <v>1</v>
      </c>
      <c r="D9369" s="1" t="s">
        <v>13753</v>
      </c>
      <c r="E9369" s="17">
        <v>0.94869212962963001</v>
      </c>
      <c r="F9369" s="1" t="s">
        <v>13793</v>
      </c>
    </row>
    <row r="9370" spans="2:6">
      <c r="B9370" s="1" t="s">
        <v>18532</v>
      </c>
      <c r="C9370" s="1">
        <v>3</v>
      </c>
      <c r="D9370" s="1" t="s">
        <v>13746</v>
      </c>
      <c r="E9370" s="17">
        <v>0.94880787037036995</v>
      </c>
      <c r="F9370" s="1" t="s">
        <v>13793</v>
      </c>
    </row>
    <row r="9371" spans="2:6">
      <c r="B9371" s="1" t="s">
        <v>18717</v>
      </c>
      <c r="C9371" s="1">
        <v>1</v>
      </c>
      <c r="D9371" s="1" t="s">
        <v>13687</v>
      </c>
      <c r="E9371" s="17">
        <v>0.94893518518518505</v>
      </c>
      <c r="F9371" s="1" t="s">
        <v>13793</v>
      </c>
    </row>
    <row r="9372" spans="2:6">
      <c r="B9372" s="1" t="s">
        <v>18718</v>
      </c>
      <c r="C9372" s="1">
        <v>4</v>
      </c>
      <c r="D9372" s="1" t="s">
        <v>13760</v>
      </c>
      <c r="E9372" s="17">
        <v>0.94893518518518505</v>
      </c>
      <c r="F9372" s="1" t="s">
        <v>13793</v>
      </c>
    </row>
    <row r="9373" spans="2:6">
      <c r="B9373" s="1" t="s">
        <v>18719</v>
      </c>
      <c r="C9373" s="1">
        <v>1</v>
      </c>
      <c r="D9373" s="1" t="s">
        <v>13753</v>
      </c>
      <c r="E9373" s="17">
        <v>0.94893518518518505</v>
      </c>
      <c r="F9373" s="1" t="s">
        <v>13793</v>
      </c>
    </row>
    <row r="9374" spans="2:6">
      <c r="B9374" s="1" t="s">
        <v>18720</v>
      </c>
      <c r="C9374" s="1">
        <v>1</v>
      </c>
      <c r="D9374" s="1" t="s">
        <v>3076</v>
      </c>
      <c r="E9374" s="17">
        <v>0.94900462962962995</v>
      </c>
      <c r="F9374" s="1" t="s">
        <v>13793</v>
      </c>
    </row>
    <row r="9375" spans="2:6">
      <c r="B9375" s="1" t="s">
        <v>16566</v>
      </c>
      <c r="C9375" s="1">
        <v>1</v>
      </c>
      <c r="D9375" s="1" t="s">
        <v>3095</v>
      </c>
      <c r="E9375" s="17">
        <v>0.94902777777777803</v>
      </c>
      <c r="F9375" s="1" t="s">
        <v>13793</v>
      </c>
    </row>
    <row r="9376" spans="2:6">
      <c r="B9376" s="1" t="s">
        <v>18721</v>
      </c>
      <c r="C9376" s="1">
        <v>1</v>
      </c>
      <c r="D9376" s="1" t="s">
        <v>3076</v>
      </c>
      <c r="E9376" s="17">
        <v>0.949085648148148</v>
      </c>
      <c r="F9376" s="1" t="s">
        <v>13793</v>
      </c>
    </row>
    <row r="9377" spans="2:6">
      <c r="B9377" s="1" t="s">
        <v>16966</v>
      </c>
      <c r="C9377" s="1">
        <v>1</v>
      </c>
      <c r="D9377" s="1" t="s">
        <v>3095</v>
      </c>
      <c r="E9377" s="17">
        <v>0.949085648148148</v>
      </c>
      <c r="F9377" s="1" t="s">
        <v>13793</v>
      </c>
    </row>
    <row r="9378" spans="2:6">
      <c r="B9378" s="1" t="s">
        <v>18722</v>
      </c>
      <c r="C9378" s="1">
        <v>1</v>
      </c>
      <c r="D9378" s="1" t="s">
        <v>13760</v>
      </c>
      <c r="E9378" s="17">
        <v>0.94912037037037</v>
      </c>
      <c r="F9378" s="1" t="s">
        <v>13793</v>
      </c>
    </row>
    <row r="9379" spans="2:6">
      <c r="B9379" s="1" t="s">
        <v>18723</v>
      </c>
      <c r="C9379" s="1">
        <v>4</v>
      </c>
      <c r="D9379" s="1" t="s">
        <v>13760</v>
      </c>
      <c r="E9379" s="17">
        <v>0.94962962962963005</v>
      </c>
      <c r="F9379" s="1" t="s">
        <v>13793</v>
      </c>
    </row>
    <row r="9380" spans="2:6">
      <c r="B9380" s="1" t="s">
        <v>16888</v>
      </c>
      <c r="C9380" s="1">
        <v>1</v>
      </c>
      <c r="D9380" s="1" t="s">
        <v>3095</v>
      </c>
      <c r="E9380" s="17">
        <v>0.94964120370370397</v>
      </c>
      <c r="F9380" s="1" t="s">
        <v>13793</v>
      </c>
    </row>
    <row r="9381" spans="2:6">
      <c r="B9381" s="1" t="s">
        <v>18724</v>
      </c>
      <c r="C9381" s="1">
        <v>1</v>
      </c>
      <c r="D9381" s="1" t="s">
        <v>13753</v>
      </c>
      <c r="E9381" s="17">
        <v>0.94972222222222202</v>
      </c>
      <c r="F9381" s="1" t="s">
        <v>13793</v>
      </c>
    </row>
    <row r="9382" spans="2:6">
      <c r="B9382" s="1" t="s">
        <v>16926</v>
      </c>
      <c r="C9382" s="1">
        <v>1</v>
      </c>
      <c r="D9382" s="1" t="s">
        <v>13746</v>
      </c>
      <c r="E9382" s="17">
        <v>0.94974537037036999</v>
      </c>
      <c r="F9382" s="1" t="s">
        <v>13793</v>
      </c>
    </row>
    <row r="9383" spans="2:6">
      <c r="B9383" s="1" t="s">
        <v>18713</v>
      </c>
      <c r="C9383" s="1">
        <v>1</v>
      </c>
      <c r="D9383" s="1" t="s">
        <v>13746</v>
      </c>
      <c r="E9383" s="17">
        <v>0.94978009259259299</v>
      </c>
      <c r="F9383" s="1" t="s">
        <v>13793</v>
      </c>
    </row>
    <row r="9384" spans="2:6">
      <c r="B9384" s="1" t="s">
        <v>18721</v>
      </c>
      <c r="C9384" s="1">
        <v>1</v>
      </c>
      <c r="D9384" s="1" t="s">
        <v>3095</v>
      </c>
      <c r="E9384" s="17">
        <v>0.949814814814815</v>
      </c>
      <c r="F9384" s="1" t="s">
        <v>13793</v>
      </c>
    </row>
    <row r="9385" spans="2:6">
      <c r="B9385" s="1" t="s">
        <v>18036</v>
      </c>
      <c r="C9385" s="1">
        <v>1</v>
      </c>
      <c r="D9385" s="1" t="s">
        <v>13746</v>
      </c>
      <c r="E9385" s="17">
        <v>0.94983796296296297</v>
      </c>
      <c r="F9385" s="1" t="s">
        <v>13793</v>
      </c>
    </row>
    <row r="9386" spans="2:6">
      <c r="B9386" s="1" t="s">
        <v>17940</v>
      </c>
      <c r="C9386" s="1">
        <v>1</v>
      </c>
      <c r="D9386" s="1" t="s">
        <v>13746</v>
      </c>
      <c r="E9386" s="17">
        <v>0.94993055555555495</v>
      </c>
      <c r="F9386" s="1" t="s">
        <v>13793</v>
      </c>
    </row>
    <row r="9387" spans="2:6">
      <c r="B9387" s="1" t="s">
        <v>18717</v>
      </c>
      <c r="C9387" s="1">
        <v>1</v>
      </c>
      <c r="D9387" s="1" t="s">
        <v>3095</v>
      </c>
      <c r="E9387" s="17">
        <v>0.94993055555555495</v>
      </c>
      <c r="F9387" s="1" t="s">
        <v>13793</v>
      </c>
    </row>
    <row r="9388" spans="2:6">
      <c r="B9388" s="1" t="s">
        <v>18725</v>
      </c>
      <c r="C9388" s="1">
        <v>1</v>
      </c>
      <c r="D9388" s="1" t="s">
        <v>13753</v>
      </c>
      <c r="E9388" s="17">
        <v>0.94996527777777795</v>
      </c>
      <c r="F9388" s="1" t="s">
        <v>13793</v>
      </c>
    </row>
    <row r="9389" spans="2:6">
      <c r="B9389" s="1" t="s">
        <v>18102</v>
      </c>
      <c r="C9389" s="1">
        <v>5</v>
      </c>
      <c r="D9389" s="1" t="s">
        <v>13746</v>
      </c>
      <c r="E9389" s="17">
        <v>0.950046296296296</v>
      </c>
      <c r="F9389" s="1" t="s">
        <v>13793</v>
      </c>
    </row>
    <row r="9390" spans="2:6">
      <c r="B9390" s="1" t="s">
        <v>18715</v>
      </c>
      <c r="C9390" s="1">
        <v>1</v>
      </c>
      <c r="D9390" s="1" t="s">
        <v>13746</v>
      </c>
      <c r="E9390" s="17">
        <v>0.95009259259259304</v>
      </c>
      <c r="F9390" s="1" t="s">
        <v>13793</v>
      </c>
    </row>
    <row r="9391" spans="2:6">
      <c r="B9391" s="1" t="s">
        <v>18726</v>
      </c>
      <c r="C9391" s="1">
        <v>1</v>
      </c>
      <c r="D9391" s="1" t="s">
        <v>13753</v>
      </c>
      <c r="E9391" s="17">
        <v>0.95013888888888898</v>
      </c>
      <c r="F9391" s="1" t="s">
        <v>13793</v>
      </c>
    </row>
    <row r="9392" spans="2:6">
      <c r="B9392" s="1" t="s">
        <v>18727</v>
      </c>
      <c r="C9392" s="1">
        <v>1</v>
      </c>
      <c r="D9392" s="1" t="s">
        <v>13687</v>
      </c>
      <c r="E9392" s="17">
        <v>0.95016203703703705</v>
      </c>
      <c r="F9392" s="1" t="s">
        <v>13793</v>
      </c>
    </row>
    <row r="9393" spans="2:6">
      <c r="B9393" s="1" t="s">
        <v>17398</v>
      </c>
      <c r="C9393" s="1">
        <v>1</v>
      </c>
      <c r="D9393" s="1" t="s">
        <v>3095</v>
      </c>
      <c r="E9393" s="17">
        <v>0.95021990740740703</v>
      </c>
      <c r="F9393" s="1" t="s">
        <v>13793</v>
      </c>
    </row>
    <row r="9394" spans="2:6">
      <c r="B9394" s="1" t="s">
        <v>17004</v>
      </c>
      <c r="C9394" s="1">
        <v>1</v>
      </c>
      <c r="D9394" s="1" t="s">
        <v>13746</v>
      </c>
      <c r="E9394" s="17">
        <v>0.95032407407407404</v>
      </c>
      <c r="F9394" s="1" t="s">
        <v>13793</v>
      </c>
    </row>
    <row r="9395" spans="2:6">
      <c r="B9395" s="1" t="s">
        <v>18571</v>
      </c>
      <c r="C9395" s="1">
        <v>1</v>
      </c>
      <c r="D9395" s="1" t="s">
        <v>13762</v>
      </c>
      <c r="E9395" s="17">
        <v>0.95041666666666702</v>
      </c>
      <c r="F9395" s="1" t="s">
        <v>13793</v>
      </c>
    </row>
    <row r="9396" spans="2:6">
      <c r="B9396" s="1" t="s">
        <v>18722</v>
      </c>
      <c r="C9396" s="1">
        <v>1</v>
      </c>
      <c r="D9396" s="1" t="s">
        <v>3078</v>
      </c>
      <c r="E9396" s="17">
        <v>0.95042824074074095</v>
      </c>
      <c r="F9396" s="1" t="s">
        <v>13793</v>
      </c>
    </row>
    <row r="9397" spans="2:6">
      <c r="B9397" s="1" t="s">
        <v>15955</v>
      </c>
      <c r="C9397" s="1">
        <v>1</v>
      </c>
      <c r="D9397" s="1" t="s">
        <v>3095</v>
      </c>
      <c r="E9397" s="17">
        <v>0.95047453703703699</v>
      </c>
      <c r="F9397" s="1" t="s">
        <v>13793</v>
      </c>
    </row>
    <row r="9398" spans="2:6">
      <c r="B9398" s="1" t="s">
        <v>16784</v>
      </c>
      <c r="C9398" s="1">
        <v>1</v>
      </c>
      <c r="D9398" s="1" t="s">
        <v>3077</v>
      </c>
      <c r="E9398" s="17">
        <v>0.95060185185185198</v>
      </c>
      <c r="F9398" s="1" t="s">
        <v>13793</v>
      </c>
    </row>
    <row r="9399" spans="2:6">
      <c r="B9399" s="1" t="s">
        <v>18728</v>
      </c>
      <c r="C9399" s="1">
        <v>1</v>
      </c>
      <c r="D9399" s="1" t="s">
        <v>13760</v>
      </c>
      <c r="E9399" s="17">
        <v>0.95072916666666696</v>
      </c>
      <c r="F9399" s="1" t="s">
        <v>13793</v>
      </c>
    </row>
    <row r="9400" spans="2:6">
      <c r="B9400" s="1" t="s">
        <v>18729</v>
      </c>
      <c r="C9400" s="1">
        <v>1</v>
      </c>
      <c r="D9400" s="1" t="s">
        <v>13687</v>
      </c>
      <c r="E9400" s="17">
        <v>0.95082175925925905</v>
      </c>
      <c r="F9400" s="1" t="s">
        <v>13793</v>
      </c>
    </row>
    <row r="9401" spans="2:6">
      <c r="B9401" s="1" t="s">
        <v>18730</v>
      </c>
      <c r="C9401" s="1">
        <v>1</v>
      </c>
      <c r="D9401" s="1" t="s">
        <v>3076</v>
      </c>
      <c r="E9401" s="17">
        <v>0.95087962962963002</v>
      </c>
      <c r="F9401" s="1" t="s">
        <v>13793</v>
      </c>
    </row>
    <row r="9402" spans="2:6">
      <c r="B9402" s="1" t="s">
        <v>18731</v>
      </c>
      <c r="C9402" s="1">
        <v>1</v>
      </c>
      <c r="D9402" s="1" t="s">
        <v>3076</v>
      </c>
      <c r="E9402" s="17">
        <v>0.95093749999999999</v>
      </c>
      <c r="F9402" s="1" t="s">
        <v>13793</v>
      </c>
    </row>
    <row r="9403" spans="2:6">
      <c r="B9403" s="1" t="s">
        <v>18347</v>
      </c>
      <c r="C9403" s="1">
        <v>1</v>
      </c>
      <c r="D9403" s="1" t="s">
        <v>13746</v>
      </c>
      <c r="E9403" s="17">
        <v>0.95093749999999999</v>
      </c>
      <c r="F9403" s="1" t="s">
        <v>13793</v>
      </c>
    </row>
    <row r="9404" spans="2:6">
      <c r="B9404" s="1" t="s">
        <v>18732</v>
      </c>
      <c r="C9404" s="1">
        <v>1</v>
      </c>
      <c r="D9404" s="1" t="s">
        <v>13753</v>
      </c>
      <c r="E9404" s="17">
        <v>0.95096064814814796</v>
      </c>
      <c r="F9404" s="1" t="s">
        <v>13793</v>
      </c>
    </row>
    <row r="9405" spans="2:6">
      <c r="B9405" s="1" t="s">
        <v>17382</v>
      </c>
      <c r="C9405" s="1">
        <v>1</v>
      </c>
      <c r="D9405" s="1" t="s">
        <v>13746</v>
      </c>
      <c r="E9405" s="17">
        <v>0.951006944444444</v>
      </c>
      <c r="F9405" s="1" t="s">
        <v>13793</v>
      </c>
    </row>
    <row r="9406" spans="2:6">
      <c r="B9406" s="1" t="s">
        <v>18520</v>
      </c>
      <c r="C9406" s="1">
        <v>1</v>
      </c>
      <c r="D9406" s="1" t="s">
        <v>13762</v>
      </c>
      <c r="E9406" s="17">
        <v>0.951006944444444</v>
      </c>
      <c r="F9406" s="1" t="s">
        <v>13793</v>
      </c>
    </row>
    <row r="9407" spans="2:6">
      <c r="B9407" s="1" t="s">
        <v>18652</v>
      </c>
      <c r="C9407" s="1">
        <v>1</v>
      </c>
      <c r="D9407" s="1" t="s">
        <v>13762</v>
      </c>
      <c r="E9407" s="17">
        <v>0.95106481481481497</v>
      </c>
      <c r="F9407" s="1" t="s">
        <v>13793</v>
      </c>
    </row>
    <row r="9408" spans="2:6">
      <c r="B9408" s="1" t="s">
        <v>18733</v>
      </c>
      <c r="C9408" s="1">
        <v>1</v>
      </c>
      <c r="D9408" s="1" t="s">
        <v>13753</v>
      </c>
      <c r="E9408" s="17">
        <v>0.95111111111111102</v>
      </c>
      <c r="F9408" s="1" t="s">
        <v>13793</v>
      </c>
    </row>
    <row r="9409" spans="2:6">
      <c r="B9409" s="1" t="s">
        <v>18732</v>
      </c>
      <c r="C9409" s="1">
        <v>1</v>
      </c>
      <c r="D9409" s="1" t="s">
        <v>13746</v>
      </c>
      <c r="E9409" s="17">
        <v>0.95113425925925899</v>
      </c>
      <c r="F9409" s="1" t="s">
        <v>13793</v>
      </c>
    </row>
    <row r="9410" spans="2:6">
      <c r="B9410" s="1" t="s">
        <v>18734</v>
      </c>
      <c r="C9410" s="1">
        <v>1</v>
      </c>
      <c r="D9410" s="1" t="s">
        <v>13753</v>
      </c>
      <c r="E9410" s="17">
        <v>0.951238425925926</v>
      </c>
      <c r="F9410" s="1" t="s">
        <v>13793</v>
      </c>
    </row>
    <row r="9411" spans="2:6">
      <c r="B9411" s="1" t="s">
        <v>16617</v>
      </c>
      <c r="C9411" s="1">
        <v>1</v>
      </c>
      <c r="D9411" s="1" t="s">
        <v>3095</v>
      </c>
      <c r="E9411" s="17">
        <v>0.951238425925926</v>
      </c>
      <c r="F9411" s="1" t="s">
        <v>13793</v>
      </c>
    </row>
    <row r="9412" spans="2:6">
      <c r="B9412" s="1" t="s">
        <v>18735</v>
      </c>
      <c r="C9412" s="1">
        <v>1</v>
      </c>
      <c r="D9412" s="1" t="s">
        <v>13753</v>
      </c>
      <c r="E9412" s="17">
        <v>0.95131944444444405</v>
      </c>
      <c r="F9412" s="1" t="s">
        <v>13793</v>
      </c>
    </row>
    <row r="9413" spans="2:6">
      <c r="B9413" s="1" t="s">
        <v>18736</v>
      </c>
      <c r="C9413" s="1">
        <v>1</v>
      </c>
      <c r="D9413" s="1" t="s">
        <v>13760</v>
      </c>
      <c r="E9413" s="17">
        <v>0.95133101851851898</v>
      </c>
      <c r="F9413" s="1" t="s">
        <v>13793</v>
      </c>
    </row>
    <row r="9414" spans="2:6">
      <c r="B9414" s="1" t="s">
        <v>17397</v>
      </c>
      <c r="C9414" s="1">
        <v>1</v>
      </c>
      <c r="D9414" s="1" t="s">
        <v>13762</v>
      </c>
      <c r="E9414" s="17">
        <v>0.95138888888888895</v>
      </c>
      <c r="F9414" s="1" t="s">
        <v>13793</v>
      </c>
    </row>
    <row r="9415" spans="2:6">
      <c r="B9415" s="1" t="s">
        <v>16492</v>
      </c>
      <c r="C9415" s="1">
        <v>1</v>
      </c>
      <c r="D9415" s="1" t="s">
        <v>3095</v>
      </c>
      <c r="E9415" s="17">
        <v>0.95140046296296299</v>
      </c>
      <c r="F9415" s="1" t="s">
        <v>13793</v>
      </c>
    </row>
    <row r="9416" spans="2:6">
      <c r="B9416" s="1" t="s">
        <v>18737</v>
      </c>
      <c r="C9416" s="1">
        <v>1</v>
      </c>
      <c r="D9416" s="1" t="s">
        <v>13753</v>
      </c>
      <c r="E9416" s="17">
        <v>0.95142361111111096</v>
      </c>
      <c r="F9416" s="1" t="s">
        <v>13793</v>
      </c>
    </row>
    <row r="9417" spans="2:6">
      <c r="B9417" s="1" t="s">
        <v>18738</v>
      </c>
      <c r="C9417" s="1">
        <v>1</v>
      </c>
      <c r="D9417" s="1" t="s">
        <v>13687</v>
      </c>
      <c r="E9417" s="17">
        <v>0.951435185185185</v>
      </c>
      <c r="F9417" s="1" t="s">
        <v>13793</v>
      </c>
    </row>
    <row r="9418" spans="2:6">
      <c r="B9418" s="1" t="s">
        <v>18739</v>
      </c>
      <c r="C9418" s="1">
        <v>1</v>
      </c>
      <c r="D9418" s="1" t="s">
        <v>13760</v>
      </c>
      <c r="E9418" s="17">
        <v>0.95148148148148104</v>
      </c>
      <c r="F9418" s="1" t="s">
        <v>13793</v>
      </c>
    </row>
    <row r="9419" spans="2:6">
      <c r="B9419" s="1" t="s">
        <v>18105</v>
      </c>
      <c r="C9419" s="1">
        <v>1</v>
      </c>
      <c r="D9419" s="1" t="s">
        <v>13762</v>
      </c>
      <c r="E9419" s="17">
        <v>0.95153935185185201</v>
      </c>
      <c r="F9419" s="1" t="s">
        <v>13793</v>
      </c>
    </row>
    <row r="9420" spans="2:6">
      <c r="B9420" s="1" t="s">
        <v>18729</v>
      </c>
      <c r="C9420" s="1">
        <v>1</v>
      </c>
      <c r="D9420" s="1" t="s">
        <v>3095</v>
      </c>
      <c r="E9420" s="17">
        <v>0.95171296296296304</v>
      </c>
      <c r="F9420" s="1" t="s">
        <v>13793</v>
      </c>
    </row>
    <row r="9421" spans="2:6">
      <c r="B9421" s="1" t="s">
        <v>18740</v>
      </c>
      <c r="C9421" s="1">
        <v>1</v>
      </c>
      <c r="D9421" s="1" t="s">
        <v>13687</v>
      </c>
      <c r="E9421" s="17">
        <v>0.95172453703703697</v>
      </c>
      <c r="F9421" s="1" t="s">
        <v>13793</v>
      </c>
    </row>
    <row r="9422" spans="2:6">
      <c r="B9422" s="1" t="s">
        <v>18726</v>
      </c>
      <c r="C9422" s="1">
        <v>1</v>
      </c>
      <c r="D9422" s="1" t="s">
        <v>13746</v>
      </c>
      <c r="E9422" s="17">
        <v>0.95173611111111101</v>
      </c>
      <c r="F9422" s="1" t="s">
        <v>13793</v>
      </c>
    </row>
    <row r="9423" spans="2:6">
      <c r="B9423" s="1" t="s">
        <v>18731</v>
      </c>
      <c r="C9423" s="1">
        <v>1</v>
      </c>
      <c r="D9423" s="1" t="s">
        <v>3095</v>
      </c>
      <c r="E9423" s="17">
        <v>0.95179398148148198</v>
      </c>
      <c r="F9423" s="1" t="s">
        <v>13793</v>
      </c>
    </row>
    <row r="9424" spans="2:6">
      <c r="B9424" s="1" t="s">
        <v>17191</v>
      </c>
      <c r="C9424" s="1">
        <v>1</v>
      </c>
      <c r="D9424" s="1" t="s">
        <v>3095</v>
      </c>
      <c r="E9424" s="17">
        <v>0.95187500000000003</v>
      </c>
      <c r="F9424" s="1" t="s">
        <v>13793</v>
      </c>
    </row>
    <row r="9425" spans="2:6">
      <c r="B9425" s="1" t="s">
        <v>16374</v>
      </c>
      <c r="C9425" s="1">
        <v>1</v>
      </c>
      <c r="D9425" s="1" t="s">
        <v>13762</v>
      </c>
      <c r="E9425" s="17">
        <v>0.95188657407407395</v>
      </c>
      <c r="F9425" s="1" t="s">
        <v>13793</v>
      </c>
    </row>
    <row r="9426" spans="2:6">
      <c r="B9426" s="1" t="s">
        <v>18741</v>
      </c>
      <c r="C9426" s="1">
        <v>1</v>
      </c>
      <c r="D9426" s="1" t="s">
        <v>13753</v>
      </c>
      <c r="E9426" s="17">
        <v>0.95194444444444404</v>
      </c>
      <c r="F9426" s="1" t="s">
        <v>13793</v>
      </c>
    </row>
    <row r="9427" spans="2:6">
      <c r="B9427" s="1" t="s">
        <v>17005</v>
      </c>
      <c r="C9427" s="1">
        <v>1</v>
      </c>
      <c r="D9427" s="1" t="s">
        <v>3095</v>
      </c>
      <c r="E9427" s="17">
        <v>0.95197916666666704</v>
      </c>
      <c r="F9427" s="1" t="s">
        <v>13793</v>
      </c>
    </row>
    <row r="9428" spans="2:6">
      <c r="B9428" s="1" t="s">
        <v>18742</v>
      </c>
      <c r="C9428" s="1">
        <v>1</v>
      </c>
      <c r="D9428" s="1" t="s">
        <v>13753</v>
      </c>
      <c r="E9428" s="17">
        <v>0.95203703703703701</v>
      </c>
      <c r="F9428" s="1" t="s">
        <v>13793</v>
      </c>
    </row>
    <row r="9429" spans="2:6">
      <c r="B9429" s="1" t="s">
        <v>18743</v>
      </c>
      <c r="C9429" s="1">
        <v>1</v>
      </c>
      <c r="D9429" s="1" t="s">
        <v>13753</v>
      </c>
      <c r="E9429" s="17">
        <v>0.95210648148148103</v>
      </c>
      <c r="F9429" s="1" t="s">
        <v>13793</v>
      </c>
    </row>
    <row r="9430" spans="2:6">
      <c r="B9430" s="1" t="s">
        <v>18691</v>
      </c>
      <c r="C9430" s="1">
        <v>2</v>
      </c>
      <c r="D9430" s="1" t="s">
        <v>3095</v>
      </c>
      <c r="E9430" s="17">
        <v>0.95218749999999996</v>
      </c>
      <c r="F9430" s="1" t="s">
        <v>13793</v>
      </c>
    </row>
    <row r="9431" spans="2:6">
      <c r="B9431" s="1" t="s">
        <v>16391</v>
      </c>
      <c r="C9431" s="1">
        <v>1</v>
      </c>
      <c r="D9431" s="1" t="s">
        <v>13762</v>
      </c>
      <c r="E9431" s="17">
        <v>0.95223379629629601</v>
      </c>
      <c r="F9431" s="1" t="s">
        <v>13793</v>
      </c>
    </row>
    <row r="9432" spans="2:6">
      <c r="B9432" s="1" t="s">
        <v>18740</v>
      </c>
      <c r="C9432" s="1">
        <v>1</v>
      </c>
      <c r="D9432" s="1" t="s">
        <v>3078</v>
      </c>
      <c r="E9432" s="17">
        <v>0.95224537037037005</v>
      </c>
      <c r="F9432" s="1" t="s">
        <v>13793</v>
      </c>
    </row>
    <row r="9433" spans="2:6">
      <c r="B9433" s="1" t="s">
        <v>18744</v>
      </c>
      <c r="C9433" s="1">
        <v>1</v>
      </c>
      <c r="D9433" s="1" t="s">
        <v>3095</v>
      </c>
      <c r="E9433" s="17">
        <v>0.95226851851851901</v>
      </c>
      <c r="F9433" s="1" t="s">
        <v>13793</v>
      </c>
    </row>
    <row r="9434" spans="2:6">
      <c r="B9434" s="1" t="s">
        <v>17443</v>
      </c>
      <c r="C9434" s="1">
        <v>1</v>
      </c>
      <c r="D9434" s="1" t="s">
        <v>3095</v>
      </c>
      <c r="E9434" s="17">
        <v>0.95233796296296302</v>
      </c>
      <c r="F9434" s="1" t="s">
        <v>13793</v>
      </c>
    </row>
    <row r="9435" spans="2:6">
      <c r="B9435" s="1" t="s">
        <v>18508</v>
      </c>
      <c r="C9435" s="1">
        <v>1</v>
      </c>
      <c r="D9435" s="1" t="s">
        <v>3095</v>
      </c>
      <c r="E9435" s="17">
        <v>0.952395833333333</v>
      </c>
      <c r="F9435" s="1" t="s">
        <v>13793</v>
      </c>
    </row>
    <row r="9436" spans="2:6">
      <c r="B9436" s="1" t="s">
        <v>18739</v>
      </c>
      <c r="C9436" s="1">
        <v>1</v>
      </c>
      <c r="D9436" s="1" t="s">
        <v>3095</v>
      </c>
      <c r="E9436" s="17">
        <v>0.95244212962963004</v>
      </c>
      <c r="F9436" s="1" t="s">
        <v>13793</v>
      </c>
    </row>
    <row r="9437" spans="2:6">
      <c r="B9437" s="1" t="s">
        <v>18745</v>
      </c>
      <c r="C9437" s="1">
        <v>1</v>
      </c>
      <c r="D9437" s="1" t="s">
        <v>13753</v>
      </c>
      <c r="E9437" s="17">
        <v>0.95246527777777801</v>
      </c>
      <c r="F9437" s="1" t="s">
        <v>13793</v>
      </c>
    </row>
    <row r="9438" spans="2:6">
      <c r="B9438" s="1" t="s">
        <v>18718</v>
      </c>
      <c r="C9438" s="1">
        <v>1</v>
      </c>
      <c r="D9438" s="1" t="s">
        <v>3078</v>
      </c>
      <c r="E9438" s="17">
        <v>0.95246527777777801</v>
      </c>
      <c r="F9438" s="1" t="s">
        <v>13793</v>
      </c>
    </row>
    <row r="9439" spans="2:6">
      <c r="B9439" s="1" t="s">
        <v>18746</v>
      </c>
      <c r="C9439" s="1">
        <v>1</v>
      </c>
      <c r="D9439" s="1" t="s">
        <v>13753</v>
      </c>
      <c r="E9439" s="17">
        <v>0.95250000000000001</v>
      </c>
      <c r="F9439" s="1" t="s">
        <v>13793</v>
      </c>
    </row>
    <row r="9440" spans="2:6">
      <c r="B9440" s="1" t="s">
        <v>18463</v>
      </c>
      <c r="C9440" s="1">
        <v>1</v>
      </c>
      <c r="D9440" s="1" t="s">
        <v>3095</v>
      </c>
      <c r="E9440" s="17">
        <v>0.95251157407407405</v>
      </c>
      <c r="F9440" s="1" t="s">
        <v>13793</v>
      </c>
    </row>
    <row r="9441" spans="2:6">
      <c r="B9441" s="1" t="s">
        <v>18011</v>
      </c>
      <c r="C9441" s="1">
        <v>1</v>
      </c>
      <c r="D9441" s="1" t="s">
        <v>13762</v>
      </c>
      <c r="E9441" s="17">
        <v>0.95258101851851895</v>
      </c>
      <c r="F9441" s="1" t="s">
        <v>13793</v>
      </c>
    </row>
    <row r="9442" spans="2:6">
      <c r="B9442" s="1" t="s">
        <v>18730</v>
      </c>
      <c r="C9442" s="1">
        <v>1</v>
      </c>
      <c r="D9442" s="1" t="s">
        <v>3095</v>
      </c>
      <c r="E9442" s="17">
        <v>0.95274305555555605</v>
      </c>
      <c r="F9442" s="1" t="s">
        <v>13793</v>
      </c>
    </row>
    <row r="9443" spans="2:6">
      <c r="B9443" s="1" t="s">
        <v>17148</v>
      </c>
      <c r="C9443" s="1">
        <v>1</v>
      </c>
      <c r="D9443" s="1" t="s">
        <v>3095</v>
      </c>
      <c r="E9443" s="17">
        <v>0.95284722222222196</v>
      </c>
      <c r="F9443" s="1" t="s">
        <v>13793</v>
      </c>
    </row>
    <row r="9444" spans="2:6">
      <c r="B9444" s="1" t="s">
        <v>18743</v>
      </c>
      <c r="C9444" s="1">
        <v>1</v>
      </c>
      <c r="D9444" s="1" t="s">
        <v>13746</v>
      </c>
      <c r="E9444" s="17">
        <v>0.95284722222222196</v>
      </c>
      <c r="F9444" s="1" t="s">
        <v>13793</v>
      </c>
    </row>
    <row r="9445" spans="2:6">
      <c r="B9445" s="1" t="s">
        <v>18747</v>
      </c>
      <c r="C9445" s="1">
        <v>1</v>
      </c>
      <c r="D9445" s="1" t="s">
        <v>13753</v>
      </c>
      <c r="E9445" s="17">
        <v>0.95302083333333298</v>
      </c>
      <c r="F9445" s="1" t="s">
        <v>13793</v>
      </c>
    </row>
    <row r="9446" spans="2:6">
      <c r="B9446" s="1" t="s">
        <v>18738</v>
      </c>
      <c r="C9446" s="1">
        <v>1</v>
      </c>
      <c r="D9446" s="1" t="s">
        <v>13746</v>
      </c>
      <c r="E9446" s="17">
        <v>0.95302083333333298</v>
      </c>
      <c r="F9446" s="1" t="s">
        <v>13793</v>
      </c>
    </row>
    <row r="9447" spans="2:6">
      <c r="B9447" s="1" t="s">
        <v>18748</v>
      </c>
      <c r="C9447" s="1">
        <v>1</v>
      </c>
      <c r="D9447" s="1" t="s">
        <v>13753</v>
      </c>
      <c r="E9447" s="17">
        <v>0.95306712962963003</v>
      </c>
      <c r="F9447" s="1" t="s">
        <v>13793</v>
      </c>
    </row>
    <row r="9448" spans="2:6">
      <c r="B9448" s="1" t="s">
        <v>18749</v>
      </c>
      <c r="C9448" s="1">
        <v>1</v>
      </c>
      <c r="D9448" s="1" t="s">
        <v>13760</v>
      </c>
      <c r="E9448" s="17">
        <v>0.95307870370370396</v>
      </c>
      <c r="F9448" s="1" t="s">
        <v>13793</v>
      </c>
    </row>
    <row r="9449" spans="2:6">
      <c r="B9449" s="1" t="s">
        <v>17225</v>
      </c>
      <c r="C9449" s="1">
        <v>1</v>
      </c>
      <c r="D9449" s="1" t="s">
        <v>13746</v>
      </c>
      <c r="E9449" s="17">
        <v>0.95309027777777799</v>
      </c>
      <c r="F9449" s="1" t="s">
        <v>13793</v>
      </c>
    </row>
    <row r="9450" spans="2:6">
      <c r="B9450" s="1" t="s">
        <v>18750</v>
      </c>
      <c r="C9450" s="1">
        <v>1</v>
      </c>
      <c r="D9450" s="1" t="s">
        <v>13753</v>
      </c>
      <c r="E9450" s="17">
        <v>0.95314814814814797</v>
      </c>
      <c r="F9450" s="1" t="s">
        <v>13793</v>
      </c>
    </row>
    <row r="9451" spans="2:6">
      <c r="B9451" s="1" t="s">
        <v>18751</v>
      </c>
      <c r="C9451" s="1">
        <v>1</v>
      </c>
      <c r="D9451" s="1" t="s">
        <v>13753</v>
      </c>
      <c r="E9451" s="17">
        <v>0.95319444444444401</v>
      </c>
      <c r="F9451" s="1" t="s">
        <v>13793</v>
      </c>
    </row>
    <row r="9452" spans="2:6">
      <c r="B9452" s="1" t="s">
        <v>18752</v>
      </c>
      <c r="C9452" s="1">
        <v>1</v>
      </c>
      <c r="D9452" s="1" t="s">
        <v>13760</v>
      </c>
      <c r="E9452" s="17">
        <v>0.95321759259259298</v>
      </c>
      <c r="F9452" s="1" t="s">
        <v>13793</v>
      </c>
    </row>
    <row r="9453" spans="2:6">
      <c r="B9453" s="1" t="s">
        <v>18753</v>
      </c>
      <c r="C9453" s="1">
        <v>1</v>
      </c>
      <c r="D9453" s="1" t="s">
        <v>13753</v>
      </c>
      <c r="E9453" s="17">
        <v>0.95322916666666702</v>
      </c>
      <c r="F9453" s="1" t="s">
        <v>13793</v>
      </c>
    </row>
    <row r="9454" spans="2:6">
      <c r="B9454" s="1" t="s">
        <v>18754</v>
      </c>
      <c r="C9454" s="1">
        <v>1</v>
      </c>
      <c r="D9454" s="1" t="s">
        <v>13687</v>
      </c>
      <c r="E9454" s="17">
        <v>0.95324074074074105</v>
      </c>
      <c r="F9454" s="1" t="s">
        <v>13793</v>
      </c>
    </row>
    <row r="9455" spans="2:6">
      <c r="B9455" s="1" t="s">
        <v>15655</v>
      </c>
      <c r="C9455" s="1">
        <v>1</v>
      </c>
      <c r="D9455" s="1" t="s">
        <v>13762</v>
      </c>
      <c r="E9455" s="17">
        <v>0.95331018518518496</v>
      </c>
      <c r="F9455" s="1" t="s">
        <v>13793</v>
      </c>
    </row>
    <row r="9456" spans="2:6">
      <c r="B9456" s="1" t="s">
        <v>18749</v>
      </c>
      <c r="C9456" s="1">
        <v>1</v>
      </c>
      <c r="D9456" s="1" t="s">
        <v>3077</v>
      </c>
      <c r="E9456" s="17">
        <v>0.95336805555555604</v>
      </c>
      <c r="F9456" s="1" t="s">
        <v>13793</v>
      </c>
    </row>
    <row r="9457" spans="2:6">
      <c r="B9457" s="1" t="s">
        <v>16396</v>
      </c>
      <c r="C9457" s="1">
        <v>1</v>
      </c>
      <c r="D9457" s="1" t="s">
        <v>13746</v>
      </c>
      <c r="E9457" s="17">
        <v>0.95344907407407398</v>
      </c>
      <c r="F9457" s="1" t="s">
        <v>13793</v>
      </c>
    </row>
    <row r="9458" spans="2:6">
      <c r="B9458" s="1" t="s">
        <v>18748</v>
      </c>
      <c r="C9458" s="1">
        <v>1</v>
      </c>
      <c r="D9458" s="1" t="s">
        <v>13746</v>
      </c>
      <c r="E9458" s="17">
        <v>0.95348379629629598</v>
      </c>
      <c r="F9458" s="1" t="s">
        <v>13793</v>
      </c>
    </row>
    <row r="9459" spans="2:6">
      <c r="B9459" s="1" t="s">
        <v>15331</v>
      </c>
      <c r="C9459" s="1">
        <v>1</v>
      </c>
      <c r="D9459" s="1" t="s">
        <v>3077</v>
      </c>
      <c r="E9459" s="17">
        <v>0.95354166666666695</v>
      </c>
      <c r="F9459" s="1" t="s">
        <v>13793</v>
      </c>
    </row>
    <row r="9460" spans="2:6">
      <c r="B9460" s="1" t="s">
        <v>18755</v>
      </c>
      <c r="C9460" s="1">
        <v>1</v>
      </c>
      <c r="D9460" s="1" t="s">
        <v>13687</v>
      </c>
      <c r="E9460" s="17">
        <v>0.95365740740740701</v>
      </c>
      <c r="F9460" s="1" t="s">
        <v>13793</v>
      </c>
    </row>
    <row r="9461" spans="2:6">
      <c r="B9461" s="1" t="s">
        <v>18747</v>
      </c>
      <c r="C9461" s="1">
        <v>1</v>
      </c>
      <c r="D9461" s="1" t="s">
        <v>3078</v>
      </c>
      <c r="E9461" s="17">
        <v>0.95390046296296305</v>
      </c>
      <c r="F9461" s="1" t="s">
        <v>13793</v>
      </c>
    </row>
    <row r="9462" spans="2:6">
      <c r="B9462" s="1" t="s">
        <v>18613</v>
      </c>
      <c r="C9462" s="1">
        <v>1</v>
      </c>
      <c r="D9462" s="1" t="s">
        <v>3078</v>
      </c>
      <c r="E9462" s="17">
        <v>0.95400462962962995</v>
      </c>
      <c r="F9462" s="1" t="s">
        <v>13793</v>
      </c>
    </row>
    <row r="9463" spans="2:6">
      <c r="B9463" s="1" t="s">
        <v>18756</v>
      </c>
      <c r="C9463" s="1">
        <v>1</v>
      </c>
      <c r="D9463" s="1" t="s">
        <v>13687</v>
      </c>
      <c r="E9463" s="17">
        <v>0.954085648148148</v>
      </c>
      <c r="F9463" s="1" t="s">
        <v>13793</v>
      </c>
    </row>
    <row r="9464" spans="2:6">
      <c r="B9464" s="1" t="s">
        <v>18736</v>
      </c>
      <c r="C9464" s="1">
        <v>1</v>
      </c>
      <c r="D9464" s="1" t="s">
        <v>3078</v>
      </c>
      <c r="E9464" s="17">
        <v>0.95416666666666705</v>
      </c>
      <c r="F9464" s="1" t="s">
        <v>13793</v>
      </c>
    </row>
    <row r="9465" spans="2:6">
      <c r="B9465" s="1" t="s">
        <v>18757</v>
      </c>
      <c r="C9465" s="1">
        <v>1</v>
      </c>
      <c r="D9465" s="1" t="s">
        <v>13753</v>
      </c>
      <c r="E9465" s="17">
        <v>0.95423611111111095</v>
      </c>
      <c r="F9465" s="1" t="s">
        <v>13793</v>
      </c>
    </row>
    <row r="9466" spans="2:6">
      <c r="B9466" s="1" t="s">
        <v>18758</v>
      </c>
      <c r="C9466" s="1">
        <v>1</v>
      </c>
      <c r="D9466" s="1" t="s">
        <v>13753</v>
      </c>
      <c r="E9466" s="17">
        <v>0.95427083333333296</v>
      </c>
      <c r="F9466" s="1" t="s">
        <v>13793</v>
      </c>
    </row>
    <row r="9467" spans="2:6">
      <c r="B9467" s="1" t="s">
        <v>18754</v>
      </c>
      <c r="C9467" s="1">
        <v>1</v>
      </c>
      <c r="D9467" s="1" t="s">
        <v>13746</v>
      </c>
      <c r="E9467" s="17">
        <v>0.95427083333333296</v>
      </c>
      <c r="F9467" s="1" t="s">
        <v>13793</v>
      </c>
    </row>
    <row r="9468" spans="2:6">
      <c r="B9468" s="1" t="s">
        <v>18759</v>
      </c>
      <c r="C9468" s="1">
        <v>1</v>
      </c>
      <c r="D9468" s="1" t="s">
        <v>13687</v>
      </c>
      <c r="E9468" s="17">
        <v>0.954282407407407</v>
      </c>
      <c r="F9468" s="1" t="s">
        <v>13793</v>
      </c>
    </row>
    <row r="9469" spans="2:6">
      <c r="B9469" s="1" t="s">
        <v>18752</v>
      </c>
      <c r="C9469" s="1">
        <v>1</v>
      </c>
      <c r="D9469" s="1" t="s">
        <v>13746</v>
      </c>
      <c r="E9469" s="17">
        <v>0.95432870370370404</v>
      </c>
      <c r="F9469" s="1" t="s">
        <v>13793</v>
      </c>
    </row>
    <row r="9470" spans="2:6">
      <c r="B9470" s="1" t="s">
        <v>18760</v>
      </c>
      <c r="C9470" s="1">
        <v>2</v>
      </c>
      <c r="D9470" s="1" t="s">
        <v>13760</v>
      </c>
      <c r="E9470" s="17">
        <v>0.95436342592592605</v>
      </c>
      <c r="F9470" s="1" t="s">
        <v>13793</v>
      </c>
    </row>
    <row r="9471" spans="2:6">
      <c r="B9471" s="1" t="s">
        <v>18761</v>
      </c>
      <c r="C9471" s="1">
        <v>1</v>
      </c>
      <c r="D9471" s="1" t="s">
        <v>13753</v>
      </c>
      <c r="E9471" s="17">
        <v>0.95439814814814805</v>
      </c>
      <c r="F9471" s="1" t="s">
        <v>13793</v>
      </c>
    </row>
    <row r="9472" spans="2:6">
      <c r="B9472" s="1" t="s">
        <v>18762</v>
      </c>
      <c r="C9472" s="1">
        <v>1</v>
      </c>
      <c r="D9472" s="1" t="s">
        <v>13687</v>
      </c>
      <c r="E9472" s="17">
        <v>0.95457175925925897</v>
      </c>
      <c r="F9472" s="1" t="s">
        <v>13793</v>
      </c>
    </row>
    <row r="9473" spans="2:6">
      <c r="B9473" s="1" t="s">
        <v>17607</v>
      </c>
      <c r="C9473" s="1">
        <v>1</v>
      </c>
      <c r="D9473" s="1" t="s">
        <v>3078</v>
      </c>
      <c r="E9473" s="17">
        <v>0.95460648148148197</v>
      </c>
      <c r="F9473" s="1" t="s">
        <v>13793</v>
      </c>
    </row>
    <row r="9474" spans="2:6">
      <c r="B9474" s="1" t="s">
        <v>18560</v>
      </c>
      <c r="C9474" s="1">
        <v>3</v>
      </c>
      <c r="D9474" s="1" t="s">
        <v>3095</v>
      </c>
      <c r="E9474" s="17">
        <v>0.95464120370370398</v>
      </c>
      <c r="F9474" s="1" t="s">
        <v>13793</v>
      </c>
    </row>
    <row r="9475" spans="2:6">
      <c r="B9475" s="1" t="s">
        <v>18750</v>
      </c>
      <c r="C9475" s="1">
        <v>1</v>
      </c>
      <c r="D9475" s="1" t="s">
        <v>3077</v>
      </c>
      <c r="E9475" s="17">
        <v>0.95468750000000002</v>
      </c>
      <c r="F9475" s="1" t="s">
        <v>13793</v>
      </c>
    </row>
    <row r="9476" spans="2:6">
      <c r="B9476" s="1" t="s">
        <v>16343</v>
      </c>
      <c r="C9476" s="1">
        <v>1</v>
      </c>
      <c r="D9476" s="1" t="s">
        <v>3095</v>
      </c>
      <c r="E9476" s="17">
        <v>0.95469907407407395</v>
      </c>
      <c r="F9476" s="1" t="s">
        <v>13793</v>
      </c>
    </row>
    <row r="9477" spans="2:6">
      <c r="B9477" s="1" t="s">
        <v>17606</v>
      </c>
      <c r="C9477" s="1">
        <v>1</v>
      </c>
      <c r="D9477" s="1" t="s">
        <v>3095</v>
      </c>
      <c r="E9477" s="17">
        <v>0.95473379629629596</v>
      </c>
      <c r="F9477" s="1" t="s">
        <v>13793</v>
      </c>
    </row>
    <row r="9478" spans="2:6">
      <c r="B9478" s="1" t="s">
        <v>14778</v>
      </c>
      <c r="C9478" s="1">
        <v>1</v>
      </c>
      <c r="D9478" s="1" t="s">
        <v>13762</v>
      </c>
      <c r="E9478" s="17">
        <v>0.95475694444444403</v>
      </c>
      <c r="F9478" s="1" t="s">
        <v>13793</v>
      </c>
    </row>
    <row r="9479" spans="2:6">
      <c r="B9479" s="1" t="s">
        <v>18720</v>
      </c>
      <c r="C9479" s="1">
        <v>1</v>
      </c>
      <c r="D9479" s="1" t="s">
        <v>3078</v>
      </c>
      <c r="E9479" s="17">
        <v>0.95480324074074097</v>
      </c>
      <c r="F9479" s="1" t="s">
        <v>13793</v>
      </c>
    </row>
    <row r="9480" spans="2:6">
      <c r="B9480" s="1" t="s">
        <v>17365</v>
      </c>
      <c r="C9480" s="1">
        <v>1</v>
      </c>
      <c r="D9480" s="1" t="s">
        <v>3095</v>
      </c>
      <c r="E9480" s="17">
        <v>0.95486111111111105</v>
      </c>
      <c r="F9480" s="1" t="s">
        <v>13793</v>
      </c>
    </row>
    <row r="9481" spans="2:6">
      <c r="B9481" s="1" t="s">
        <v>18760</v>
      </c>
      <c r="C9481" s="1">
        <v>1</v>
      </c>
      <c r="D9481" s="1" t="s">
        <v>3095</v>
      </c>
      <c r="E9481" s="17">
        <v>0.95489583333333306</v>
      </c>
      <c r="F9481" s="1" t="s">
        <v>13793</v>
      </c>
    </row>
    <row r="9482" spans="2:6">
      <c r="B9482" s="1" t="s">
        <v>17920</v>
      </c>
      <c r="C9482" s="1">
        <v>1</v>
      </c>
      <c r="D9482" s="1" t="s">
        <v>3077</v>
      </c>
      <c r="E9482" s="17">
        <v>0.95497685185185199</v>
      </c>
      <c r="F9482" s="1" t="s">
        <v>13793</v>
      </c>
    </row>
    <row r="9483" spans="2:6">
      <c r="B9483" s="1" t="s">
        <v>17268</v>
      </c>
      <c r="C9483" s="1">
        <v>1</v>
      </c>
      <c r="D9483" s="1" t="s">
        <v>3095</v>
      </c>
      <c r="E9483" s="17">
        <v>0.95502314814814804</v>
      </c>
      <c r="F9483" s="1" t="s">
        <v>13793</v>
      </c>
    </row>
    <row r="9484" spans="2:6">
      <c r="B9484" s="1" t="s">
        <v>18759</v>
      </c>
      <c r="C9484" s="1">
        <v>1</v>
      </c>
      <c r="D9484" s="1" t="s">
        <v>13746</v>
      </c>
      <c r="E9484" s="17">
        <v>0.95502314814814804</v>
      </c>
      <c r="F9484" s="1" t="s">
        <v>13793</v>
      </c>
    </row>
    <row r="9485" spans="2:6">
      <c r="B9485" s="1" t="s">
        <v>18734</v>
      </c>
      <c r="C9485" s="1">
        <v>1</v>
      </c>
      <c r="D9485" s="1" t="s">
        <v>13746</v>
      </c>
      <c r="E9485" s="17">
        <v>0.95505787037037004</v>
      </c>
      <c r="F9485" s="1" t="s">
        <v>13793</v>
      </c>
    </row>
    <row r="9486" spans="2:6">
      <c r="B9486" s="1" t="s">
        <v>18763</v>
      </c>
      <c r="C9486" s="1">
        <v>1</v>
      </c>
      <c r="D9486" s="1" t="s">
        <v>13687</v>
      </c>
      <c r="E9486" s="17">
        <v>0.95510416666666698</v>
      </c>
      <c r="F9486" s="1" t="s">
        <v>13793</v>
      </c>
    </row>
    <row r="9487" spans="2:6">
      <c r="B9487" s="1" t="s">
        <v>18764</v>
      </c>
      <c r="C9487" s="1">
        <v>1</v>
      </c>
      <c r="D9487" s="1" t="s">
        <v>13753</v>
      </c>
      <c r="E9487" s="17">
        <v>0.95521990740740703</v>
      </c>
      <c r="F9487" s="1" t="s">
        <v>13793</v>
      </c>
    </row>
    <row r="9488" spans="2:6">
      <c r="B9488" s="1" t="s">
        <v>18765</v>
      </c>
      <c r="C9488" s="1">
        <v>1</v>
      </c>
      <c r="D9488" s="1" t="s">
        <v>13753</v>
      </c>
      <c r="E9488" s="17">
        <v>0.95528935185185204</v>
      </c>
      <c r="F9488" s="1" t="s">
        <v>13793</v>
      </c>
    </row>
    <row r="9489" spans="2:6">
      <c r="B9489" s="1" t="s">
        <v>18766</v>
      </c>
      <c r="C9489" s="1">
        <v>1</v>
      </c>
      <c r="D9489" s="1" t="s">
        <v>13753</v>
      </c>
      <c r="E9489" s="17">
        <v>0.95543981481481499</v>
      </c>
      <c r="F9489" s="1" t="s">
        <v>13793</v>
      </c>
    </row>
    <row r="9490" spans="2:6">
      <c r="B9490" s="1" t="s">
        <v>18767</v>
      </c>
      <c r="C9490" s="1">
        <v>1</v>
      </c>
      <c r="D9490" s="1" t="s">
        <v>3076</v>
      </c>
      <c r="E9490" s="17">
        <v>0.95546296296296296</v>
      </c>
      <c r="F9490" s="1" t="s">
        <v>13793</v>
      </c>
    </row>
    <row r="9491" spans="2:6">
      <c r="B9491" s="1" t="s">
        <v>18768</v>
      </c>
      <c r="C9491" s="1">
        <v>1</v>
      </c>
      <c r="D9491" s="1" t="s">
        <v>3076</v>
      </c>
      <c r="E9491" s="17">
        <v>0.95554398148148101</v>
      </c>
      <c r="F9491" s="1" t="s">
        <v>13793</v>
      </c>
    </row>
    <row r="9492" spans="2:6">
      <c r="B9492" s="1" t="s">
        <v>17676</v>
      </c>
      <c r="C9492" s="1">
        <v>1</v>
      </c>
      <c r="D9492" s="1" t="s">
        <v>13746</v>
      </c>
      <c r="E9492" s="17">
        <v>0.95556712962962997</v>
      </c>
      <c r="F9492" s="1" t="s">
        <v>13793</v>
      </c>
    </row>
    <row r="9493" spans="2:6">
      <c r="B9493" s="1" t="s">
        <v>18769</v>
      </c>
      <c r="C9493" s="1">
        <v>1</v>
      </c>
      <c r="D9493" s="1" t="s">
        <v>13753</v>
      </c>
      <c r="E9493" s="17">
        <v>0.95557870370370401</v>
      </c>
      <c r="F9493" s="1" t="s">
        <v>13793</v>
      </c>
    </row>
    <row r="9494" spans="2:6">
      <c r="B9494" s="1" t="s">
        <v>18770</v>
      </c>
      <c r="C9494" s="1">
        <v>1</v>
      </c>
      <c r="D9494" s="1" t="s">
        <v>3076</v>
      </c>
      <c r="E9494" s="17">
        <v>0.95563657407407399</v>
      </c>
      <c r="F9494" s="1" t="s">
        <v>13793</v>
      </c>
    </row>
    <row r="9495" spans="2:6">
      <c r="B9495" s="1" t="s">
        <v>16497</v>
      </c>
      <c r="C9495" s="1">
        <v>1</v>
      </c>
      <c r="D9495" s="1" t="s">
        <v>3077</v>
      </c>
      <c r="E9495" s="17">
        <v>0.95568287037037003</v>
      </c>
      <c r="F9495" s="1" t="s">
        <v>13793</v>
      </c>
    </row>
    <row r="9496" spans="2:6">
      <c r="B9496" s="1" t="s">
        <v>18745</v>
      </c>
      <c r="C9496" s="1">
        <v>1</v>
      </c>
      <c r="D9496" s="1" t="s">
        <v>3095</v>
      </c>
      <c r="E9496" s="17">
        <v>0.95569444444444396</v>
      </c>
      <c r="F9496" s="1" t="s">
        <v>13793</v>
      </c>
    </row>
    <row r="9497" spans="2:6">
      <c r="B9497" s="1" t="s">
        <v>18728</v>
      </c>
      <c r="C9497" s="1">
        <v>1</v>
      </c>
      <c r="D9497" s="1" t="s">
        <v>3078</v>
      </c>
      <c r="E9497" s="17">
        <v>0.955706018518519</v>
      </c>
      <c r="F9497" s="1" t="s">
        <v>13793</v>
      </c>
    </row>
    <row r="9498" spans="2:6">
      <c r="B9498" s="1" t="s">
        <v>18771</v>
      </c>
      <c r="C9498" s="1">
        <v>1</v>
      </c>
      <c r="D9498" s="1" t="s">
        <v>13760</v>
      </c>
      <c r="E9498" s="17">
        <v>0.95571759259259303</v>
      </c>
      <c r="F9498" s="1" t="s">
        <v>13793</v>
      </c>
    </row>
    <row r="9499" spans="2:6">
      <c r="B9499" s="1" t="s">
        <v>18772</v>
      </c>
      <c r="C9499" s="1">
        <v>1</v>
      </c>
      <c r="D9499" s="1" t="s">
        <v>13760</v>
      </c>
      <c r="E9499" s="17">
        <v>0.95582175925925905</v>
      </c>
      <c r="F9499" s="1" t="s">
        <v>13793</v>
      </c>
    </row>
    <row r="9500" spans="2:6">
      <c r="B9500" s="1" t="s">
        <v>18679</v>
      </c>
      <c r="C9500" s="1">
        <v>1</v>
      </c>
      <c r="D9500" s="1" t="s">
        <v>13746</v>
      </c>
      <c r="E9500" s="17">
        <v>0.95582175925925905</v>
      </c>
      <c r="F9500" s="1" t="s">
        <v>13793</v>
      </c>
    </row>
    <row r="9501" spans="2:6">
      <c r="B9501" s="1" t="s">
        <v>18773</v>
      </c>
      <c r="C9501" s="1">
        <v>1</v>
      </c>
      <c r="D9501" s="1" t="s">
        <v>13760</v>
      </c>
      <c r="E9501" s="17">
        <v>0.95585648148148195</v>
      </c>
      <c r="F9501" s="1" t="s">
        <v>13793</v>
      </c>
    </row>
    <row r="9502" spans="2:6">
      <c r="B9502" s="1" t="s">
        <v>17668</v>
      </c>
      <c r="C9502" s="1">
        <v>1</v>
      </c>
      <c r="D9502" s="1" t="s">
        <v>13746</v>
      </c>
      <c r="E9502" s="17">
        <v>0.95585648148148195</v>
      </c>
      <c r="F9502" s="1" t="s">
        <v>13793</v>
      </c>
    </row>
    <row r="9503" spans="2:6">
      <c r="B9503" s="1" t="s">
        <v>18774</v>
      </c>
      <c r="C9503" s="1">
        <v>1</v>
      </c>
      <c r="D9503" s="1" t="s">
        <v>13753</v>
      </c>
      <c r="E9503" s="17">
        <v>0.95586805555555598</v>
      </c>
      <c r="F9503" s="1" t="s">
        <v>13793</v>
      </c>
    </row>
    <row r="9504" spans="2:6">
      <c r="B9504" s="1" t="s">
        <v>18428</v>
      </c>
      <c r="C9504" s="1">
        <v>1</v>
      </c>
      <c r="D9504" s="1" t="s">
        <v>3095</v>
      </c>
      <c r="E9504" s="17">
        <v>0.95594907407407403</v>
      </c>
      <c r="F9504" s="1" t="s">
        <v>13793</v>
      </c>
    </row>
    <row r="9505" spans="2:6">
      <c r="B9505" s="1" t="s">
        <v>18763</v>
      </c>
      <c r="C9505" s="1">
        <v>1</v>
      </c>
      <c r="D9505" s="1" t="s">
        <v>3095</v>
      </c>
      <c r="E9505" s="17">
        <v>0.95598379629629604</v>
      </c>
      <c r="F9505" s="1" t="s">
        <v>13793</v>
      </c>
    </row>
    <row r="9506" spans="2:6">
      <c r="B9506" s="1" t="s">
        <v>18775</v>
      </c>
      <c r="C9506" s="1">
        <v>1</v>
      </c>
      <c r="D9506" s="1" t="s">
        <v>13687</v>
      </c>
      <c r="E9506" s="17">
        <v>0.95599537037036997</v>
      </c>
      <c r="F9506" s="1" t="s">
        <v>13793</v>
      </c>
    </row>
    <row r="9507" spans="2:6">
      <c r="B9507" s="1" t="s">
        <v>14220</v>
      </c>
      <c r="C9507" s="1">
        <v>1</v>
      </c>
      <c r="D9507" s="1" t="s">
        <v>3095</v>
      </c>
      <c r="E9507" s="17">
        <v>0.95604166666666701</v>
      </c>
      <c r="F9507" s="1" t="s">
        <v>13793</v>
      </c>
    </row>
    <row r="9508" spans="2:6">
      <c r="B9508" s="1" t="s">
        <v>18758</v>
      </c>
      <c r="C9508" s="1">
        <v>1</v>
      </c>
      <c r="D9508" s="1" t="s">
        <v>13762</v>
      </c>
      <c r="E9508" s="17">
        <v>0.95604166666666701</v>
      </c>
      <c r="F9508" s="1" t="s">
        <v>13793</v>
      </c>
    </row>
    <row r="9509" spans="2:6">
      <c r="B9509" s="1" t="s">
        <v>18755</v>
      </c>
      <c r="C9509" s="1">
        <v>1</v>
      </c>
      <c r="D9509" s="1" t="s">
        <v>13746</v>
      </c>
      <c r="E9509" s="17">
        <v>0.95612268518518495</v>
      </c>
      <c r="F9509" s="1" t="s">
        <v>13793</v>
      </c>
    </row>
    <row r="9510" spans="2:6">
      <c r="B9510" s="1" t="s">
        <v>18770</v>
      </c>
      <c r="C9510" s="1">
        <v>1</v>
      </c>
      <c r="D9510" s="1" t="s">
        <v>3095</v>
      </c>
      <c r="E9510" s="17">
        <v>0.95631944444444394</v>
      </c>
      <c r="F9510" s="1" t="s">
        <v>13793</v>
      </c>
    </row>
    <row r="9511" spans="2:6">
      <c r="B9511" s="1" t="s">
        <v>17368</v>
      </c>
      <c r="C9511" s="1">
        <v>1</v>
      </c>
      <c r="D9511" s="1" t="s">
        <v>13762</v>
      </c>
      <c r="E9511" s="17">
        <v>0.95638888888888896</v>
      </c>
      <c r="F9511" s="1" t="s">
        <v>13793</v>
      </c>
    </row>
    <row r="9512" spans="2:6">
      <c r="B9512" s="1" t="s">
        <v>18776</v>
      </c>
      <c r="C9512" s="1">
        <v>1</v>
      </c>
      <c r="D9512" s="1" t="s">
        <v>3076</v>
      </c>
      <c r="E9512" s="17">
        <v>0.95640046296296299</v>
      </c>
      <c r="F9512" s="1" t="s">
        <v>13793</v>
      </c>
    </row>
    <row r="9513" spans="2:6">
      <c r="B9513" s="1" t="s">
        <v>18777</v>
      </c>
      <c r="C9513" s="1">
        <v>1</v>
      </c>
      <c r="D9513" s="1" t="s">
        <v>13687</v>
      </c>
      <c r="E9513" s="17">
        <v>0.95640046296296299</v>
      </c>
      <c r="F9513" s="1" t="s">
        <v>13793</v>
      </c>
    </row>
    <row r="9514" spans="2:6">
      <c r="B9514" s="1" t="s">
        <v>18764</v>
      </c>
      <c r="C9514" s="1">
        <v>1</v>
      </c>
      <c r="D9514" s="1" t="s">
        <v>3077</v>
      </c>
      <c r="E9514" s="17">
        <v>0.95642361111111096</v>
      </c>
      <c r="F9514" s="1" t="s">
        <v>13793</v>
      </c>
    </row>
    <row r="9515" spans="2:6">
      <c r="B9515" s="1" t="s">
        <v>18778</v>
      </c>
      <c r="C9515" s="1">
        <v>5</v>
      </c>
      <c r="D9515" s="1" t="s">
        <v>13753</v>
      </c>
      <c r="E9515" s="17">
        <v>0.95653935185185202</v>
      </c>
      <c r="F9515" s="1" t="s">
        <v>13793</v>
      </c>
    </row>
    <row r="9516" spans="2:6">
      <c r="B9516" s="1" t="s">
        <v>18767</v>
      </c>
      <c r="C9516" s="1">
        <v>1</v>
      </c>
      <c r="D9516" s="1" t="s">
        <v>13746</v>
      </c>
      <c r="E9516" s="17">
        <v>0.95653935185185202</v>
      </c>
      <c r="F9516" s="1" t="s">
        <v>13793</v>
      </c>
    </row>
    <row r="9517" spans="2:6">
      <c r="B9517" s="1" t="s">
        <v>18779</v>
      </c>
      <c r="C9517" s="1">
        <v>1</v>
      </c>
      <c r="D9517" s="1" t="s">
        <v>13753</v>
      </c>
      <c r="E9517" s="17">
        <v>0.95662037037036995</v>
      </c>
      <c r="F9517" s="1" t="s">
        <v>13793</v>
      </c>
    </row>
    <row r="9518" spans="2:6">
      <c r="B9518" s="1" t="s">
        <v>18780</v>
      </c>
      <c r="C9518" s="1">
        <v>1</v>
      </c>
      <c r="D9518" s="1" t="s">
        <v>3076</v>
      </c>
      <c r="E9518" s="17">
        <v>0.95662037037036995</v>
      </c>
      <c r="F9518" s="1" t="s">
        <v>13793</v>
      </c>
    </row>
    <row r="9519" spans="2:6">
      <c r="B9519" s="1" t="s">
        <v>18781</v>
      </c>
      <c r="C9519" s="1">
        <v>1</v>
      </c>
      <c r="D9519" s="1" t="s">
        <v>13753</v>
      </c>
      <c r="E9519" s="17">
        <v>0.95665509259259296</v>
      </c>
      <c r="F9519" s="1" t="s">
        <v>13793</v>
      </c>
    </row>
    <row r="9520" spans="2:6">
      <c r="B9520" s="1" t="s">
        <v>18782</v>
      </c>
      <c r="C9520" s="1">
        <v>1</v>
      </c>
      <c r="D9520" s="1" t="s">
        <v>13753</v>
      </c>
      <c r="E9520" s="17">
        <v>0.95673611111111101</v>
      </c>
      <c r="F9520" s="1" t="s">
        <v>13793</v>
      </c>
    </row>
    <row r="9521" spans="2:6">
      <c r="B9521" s="1" t="s">
        <v>18430</v>
      </c>
      <c r="C9521" s="1">
        <v>1</v>
      </c>
      <c r="D9521" s="1" t="s">
        <v>3078</v>
      </c>
      <c r="E9521" s="17">
        <v>0.95675925925925898</v>
      </c>
      <c r="F9521" s="1" t="s">
        <v>13793</v>
      </c>
    </row>
    <row r="9522" spans="2:6">
      <c r="B9522" s="1" t="s">
        <v>18783</v>
      </c>
      <c r="C9522" s="1">
        <v>1</v>
      </c>
      <c r="D9522" s="1" t="s">
        <v>13753</v>
      </c>
      <c r="E9522" s="17">
        <v>0.95678240740740705</v>
      </c>
      <c r="F9522" s="1" t="s">
        <v>13793</v>
      </c>
    </row>
    <row r="9523" spans="2:6">
      <c r="B9523" s="1" t="s">
        <v>18784</v>
      </c>
      <c r="C9523" s="1">
        <v>1</v>
      </c>
      <c r="D9523" s="1" t="s">
        <v>13753</v>
      </c>
      <c r="E9523" s="17">
        <v>0.95680555555555602</v>
      </c>
      <c r="F9523" s="1" t="s">
        <v>13793</v>
      </c>
    </row>
    <row r="9524" spans="2:6">
      <c r="B9524" s="1" t="s">
        <v>18761</v>
      </c>
      <c r="C9524" s="1">
        <v>1</v>
      </c>
      <c r="D9524" s="1" t="s">
        <v>13746</v>
      </c>
      <c r="E9524" s="17">
        <v>0.95680555555555602</v>
      </c>
      <c r="F9524" s="1" t="s">
        <v>13793</v>
      </c>
    </row>
    <row r="9525" spans="2:6">
      <c r="B9525" s="1" t="s">
        <v>18768</v>
      </c>
      <c r="C9525" s="1">
        <v>1</v>
      </c>
      <c r="D9525" s="1" t="s">
        <v>13746</v>
      </c>
      <c r="E9525" s="17">
        <v>0.95684027777777803</v>
      </c>
      <c r="F9525" s="1" t="s">
        <v>13793</v>
      </c>
    </row>
    <row r="9526" spans="2:6">
      <c r="B9526" s="1" t="s">
        <v>18774</v>
      </c>
      <c r="C9526" s="1">
        <v>1</v>
      </c>
      <c r="D9526" s="1" t="s">
        <v>13746</v>
      </c>
      <c r="E9526" s="17">
        <v>0.95703703703703702</v>
      </c>
      <c r="F9526" s="1" t="s">
        <v>13793</v>
      </c>
    </row>
    <row r="9527" spans="2:6">
      <c r="B9527" s="1" t="s">
        <v>13909</v>
      </c>
      <c r="C9527" s="1">
        <v>1</v>
      </c>
      <c r="D9527" s="1" t="s">
        <v>13746</v>
      </c>
      <c r="E9527" s="17">
        <v>0.95712962962963</v>
      </c>
      <c r="F9527" s="1" t="s">
        <v>13793</v>
      </c>
    </row>
    <row r="9528" spans="2:6">
      <c r="B9528" s="1" t="s">
        <v>18773</v>
      </c>
      <c r="C9528" s="1">
        <v>1</v>
      </c>
      <c r="D9528" s="1" t="s">
        <v>13746</v>
      </c>
      <c r="E9528" s="17">
        <v>0.95722222222222197</v>
      </c>
      <c r="F9528" s="1" t="s">
        <v>13793</v>
      </c>
    </row>
    <row r="9529" spans="2:6">
      <c r="B9529" s="1" t="s">
        <v>18778</v>
      </c>
      <c r="C9529" s="1">
        <v>5</v>
      </c>
      <c r="D9529" s="1" t="s">
        <v>3078</v>
      </c>
      <c r="E9529" s="17">
        <v>0.95726851851851802</v>
      </c>
      <c r="F9529" s="1" t="s">
        <v>13793</v>
      </c>
    </row>
    <row r="9530" spans="2:6">
      <c r="B9530" s="1" t="s">
        <v>18785</v>
      </c>
      <c r="C9530" s="1">
        <v>1</v>
      </c>
      <c r="D9530" s="1" t="s">
        <v>13687</v>
      </c>
      <c r="E9530" s="17">
        <v>0.95729166666666698</v>
      </c>
      <c r="F9530" s="1" t="s">
        <v>13793</v>
      </c>
    </row>
    <row r="9531" spans="2:6">
      <c r="B9531" s="1" t="s">
        <v>18645</v>
      </c>
      <c r="C9531" s="1">
        <v>1</v>
      </c>
      <c r="D9531" s="1" t="s">
        <v>3078</v>
      </c>
      <c r="E9531" s="17">
        <v>0.95731481481481495</v>
      </c>
      <c r="F9531" s="1" t="s">
        <v>13793</v>
      </c>
    </row>
    <row r="9532" spans="2:6">
      <c r="B9532" s="1" t="s">
        <v>18742</v>
      </c>
      <c r="C9532" s="1">
        <v>1</v>
      </c>
      <c r="D9532" s="1" t="s">
        <v>3095</v>
      </c>
      <c r="E9532" s="17">
        <v>0.95734953703703696</v>
      </c>
      <c r="F9532" s="1" t="s">
        <v>13793</v>
      </c>
    </row>
    <row r="9533" spans="2:6">
      <c r="B9533" s="1" t="s">
        <v>18661</v>
      </c>
      <c r="C9533" s="1">
        <v>1</v>
      </c>
      <c r="D9533" s="1" t="s">
        <v>13746</v>
      </c>
      <c r="E9533" s="17">
        <v>0.95738425925925896</v>
      </c>
      <c r="F9533" s="1" t="s">
        <v>13793</v>
      </c>
    </row>
    <row r="9534" spans="2:6">
      <c r="B9534" s="1" t="s">
        <v>18714</v>
      </c>
      <c r="C9534" s="1">
        <v>1</v>
      </c>
      <c r="D9534" s="1" t="s">
        <v>13746</v>
      </c>
      <c r="E9534" s="17">
        <v>0.95745370370370397</v>
      </c>
      <c r="F9534" s="1" t="s">
        <v>13793</v>
      </c>
    </row>
    <row r="9535" spans="2:6">
      <c r="B9535" s="1" t="s">
        <v>18785</v>
      </c>
      <c r="C9535" s="1">
        <v>1</v>
      </c>
      <c r="D9535" s="1" t="s">
        <v>13762</v>
      </c>
      <c r="E9535" s="17">
        <v>0.95745370370370397</v>
      </c>
      <c r="F9535" s="1" t="s">
        <v>13793</v>
      </c>
    </row>
    <row r="9536" spans="2:6">
      <c r="B9536" s="1" t="s">
        <v>18786</v>
      </c>
      <c r="C9536" s="1">
        <v>1</v>
      </c>
      <c r="D9536" s="1" t="s">
        <v>13687</v>
      </c>
      <c r="E9536" s="17">
        <v>0.95746527777777801</v>
      </c>
      <c r="F9536" s="1" t="s">
        <v>13793</v>
      </c>
    </row>
    <row r="9537" spans="2:6">
      <c r="B9537" s="1" t="s">
        <v>18787</v>
      </c>
      <c r="C9537" s="1">
        <v>1</v>
      </c>
      <c r="D9537" s="1" t="s">
        <v>13753</v>
      </c>
      <c r="E9537" s="17">
        <v>0.95751157407407395</v>
      </c>
      <c r="F9537" s="1" t="s">
        <v>13793</v>
      </c>
    </row>
    <row r="9538" spans="2:6">
      <c r="B9538" s="1" t="s">
        <v>18788</v>
      </c>
      <c r="C9538" s="1">
        <v>1</v>
      </c>
      <c r="D9538" s="1" t="s">
        <v>13753</v>
      </c>
      <c r="E9538" s="17">
        <v>0.95758101851851896</v>
      </c>
      <c r="F9538" s="1" t="s">
        <v>13793</v>
      </c>
    </row>
    <row r="9539" spans="2:6">
      <c r="B9539" s="1" t="s">
        <v>18789</v>
      </c>
      <c r="C9539" s="1">
        <v>1</v>
      </c>
      <c r="D9539" s="1" t="s">
        <v>13760</v>
      </c>
      <c r="E9539" s="17">
        <v>0.95766203703703701</v>
      </c>
      <c r="F9539" s="1" t="s">
        <v>13793</v>
      </c>
    </row>
    <row r="9540" spans="2:6">
      <c r="B9540" s="1" t="s">
        <v>18790</v>
      </c>
      <c r="C9540" s="1">
        <v>1</v>
      </c>
      <c r="D9540" s="1" t="s">
        <v>13753</v>
      </c>
      <c r="E9540" s="17">
        <v>0.95775462962962998</v>
      </c>
      <c r="F9540" s="1" t="s">
        <v>13793</v>
      </c>
    </row>
    <row r="9541" spans="2:6">
      <c r="B9541" s="1" t="s">
        <v>18791</v>
      </c>
      <c r="C9541" s="1">
        <v>1</v>
      </c>
      <c r="D9541" s="1" t="s">
        <v>13753</v>
      </c>
      <c r="E9541" s="17">
        <v>0.957893518518519</v>
      </c>
      <c r="F9541" s="1" t="s">
        <v>13793</v>
      </c>
    </row>
    <row r="9542" spans="2:6">
      <c r="B9542" s="1" t="s">
        <v>18792</v>
      </c>
      <c r="C9542" s="1">
        <v>1</v>
      </c>
      <c r="D9542" s="1" t="s">
        <v>13753</v>
      </c>
      <c r="E9542" s="17">
        <v>0.95792824074074101</v>
      </c>
      <c r="F9542" s="1" t="s">
        <v>13793</v>
      </c>
    </row>
    <row r="9543" spans="2:6">
      <c r="B9543" s="1" t="s">
        <v>18793</v>
      </c>
      <c r="C9543" s="1">
        <v>1</v>
      </c>
      <c r="D9543" s="1" t="s">
        <v>13753</v>
      </c>
      <c r="E9543" s="17">
        <v>0.95797453703703705</v>
      </c>
      <c r="F9543" s="1" t="s">
        <v>13793</v>
      </c>
    </row>
    <row r="9544" spans="2:6">
      <c r="B9544" s="1" t="s">
        <v>18794</v>
      </c>
      <c r="C9544" s="1">
        <v>1</v>
      </c>
      <c r="D9544" s="1" t="s">
        <v>13687</v>
      </c>
      <c r="E9544" s="17">
        <v>0.95797453703703705</v>
      </c>
      <c r="F9544" s="1" t="s">
        <v>13793</v>
      </c>
    </row>
    <row r="9545" spans="2:6">
      <c r="B9545" s="1" t="s">
        <v>18782</v>
      </c>
      <c r="C9545" s="1">
        <v>1</v>
      </c>
      <c r="D9545" s="1" t="s">
        <v>13746</v>
      </c>
      <c r="E9545" s="17">
        <v>0.95798611111111098</v>
      </c>
      <c r="F9545" s="1" t="s">
        <v>13793</v>
      </c>
    </row>
    <row r="9546" spans="2:6">
      <c r="B9546" s="1" t="s">
        <v>18795</v>
      </c>
      <c r="C9546" s="1">
        <v>1</v>
      </c>
      <c r="D9546" s="1" t="s">
        <v>13753</v>
      </c>
      <c r="E9546" s="17">
        <v>0.95802083333333299</v>
      </c>
      <c r="F9546" s="1" t="s">
        <v>13793</v>
      </c>
    </row>
    <row r="9547" spans="2:6">
      <c r="B9547" s="1" t="s">
        <v>18781</v>
      </c>
      <c r="C9547" s="1">
        <v>1</v>
      </c>
      <c r="D9547" s="1" t="s">
        <v>13762</v>
      </c>
      <c r="E9547" s="17">
        <v>0.95802083333333299</v>
      </c>
      <c r="F9547" s="1" t="s">
        <v>13793</v>
      </c>
    </row>
    <row r="9548" spans="2:6">
      <c r="B9548" s="1" t="s">
        <v>18787</v>
      </c>
      <c r="C9548" s="1">
        <v>1</v>
      </c>
      <c r="D9548" s="1" t="s">
        <v>3078</v>
      </c>
      <c r="E9548" s="17">
        <v>0.95802083333333299</v>
      </c>
      <c r="F9548" s="1" t="s">
        <v>13793</v>
      </c>
    </row>
    <row r="9549" spans="2:6">
      <c r="B9549" s="1" t="s">
        <v>18796</v>
      </c>
      <c r="C9549" s="1">
        <v>1</v>
      </c>
      <c r="D9549" s="1" t="s">
        <v>13746</v>
      </c>
      <c r="E9549" s="17">
        <v>0.95803240740740703</v>
      </c>
      <c r="F9549" s="1" t="s">
        <v>13793</v>
      </c>
    </row>
    <row r="9550" spans="2:6">
      <c r="B9550" s="1" t="s">
        <v>18797</v>
      </c>
      <c r="C9550" s="1">
        <v>1</v>
      </c>
      <c r="D9550" s="1" t="s">
        <v>13753</v>
      </c>
      <c r="E9550" s="17">
        <v>0.95810185185185204</v>
      </c>
      <c r="F9550" s="1" t="s">
        <v>13793</v>
      </c>
    </row>
    <row r="9551" spans="2:6">
      <c r="B9551" s="1" t="s">
        <v>18798</v>
      </c>
      <c r="C9551" s="1">
        <v>1</v>
      </c>
      <c r="D9551" s="1" t="s">
        <v>13687</v>
      </c>
      <c r="E9551" s="17">
        <v>0.95815972222222201</v>
      </c>
      <c r="F9551" s="1" t="s">
        <v>13793</v>
      </c>
    </row>
    <row r="9552" spans="2:6">
      <c r="B9552" s="1" t="s">
        <v>18791</v>
      </c>
      <c r="C9552" s="1">
        <v>1</v>
      </c>
      <c r="D9552" s="1" t="s">
        <v>13762</v>
      </c>
      <c r="E9552" s="17">
        <v>0.95828703703703699</v>
      </c>
      <c r="F9552" s="1" t="s">
        <v>13793</v>
      </c>
    </row>
    <row r="9553" spans="2:6">
      <c r="B9553" s="1" t="s">
        <v>17460</v>
      </c>
      <c r="C9553" s="1">
        <v>1</v>
      </c>
      <c r="D9553" s="1" t="s">
        <v>3078</v>
      </c>
      <c r="E9553" s="17">
        <v>0.95843750000000005</v>
      </c>
      <c r="F9553" s="1" t="s">
        <v>13794</v>
      </c>
    </row>
    <row r="9554" spans="2:6">
      <c r="B9554" s="1" t="s">
        <v>18799</v>
      </c>
      <c r="C9554" s="1">
        <v>1</v>
      </c>
      <c r="D9554" s="1" t="s">
        <v>13760</v>
      </c>
      <c r="E9554" s="17">
        <v>0.95865740740740701</v>
      </c>
      <c r="F9554" s="1" t="s">
        <v>13794</v>
      </c>
    </row>
    <row r="9555" spans="2:6">
      <c r="B9555" s="1" t="s">
        <v>18800</v>
      </c>
      <c r="C9555" s="1">
        <v>1</v>
      </c>
      <c r="D9555" s="1" t="s">
        <v>13753</v>
      </c>
      <c r="E9555" s="17">
        <v>0.95871527777777799</v>
      </c>
      <c r="F9555" s="1" t="s">
        <v>13794</v>
      </c>
    </row>
    <row r="9556" spans="2:6">
      <c r="B9556" s="1" t="s">
        <v>18801</v>
      </c>
      <c r="C9556" s="1">
        <v>1</v>
      </c>
      <c r="D9556" s="1" t="s">
        <v>13753</v>
      </c>
      <c r="E9556" s="17">
        <v>0.95874999999999999</v>
      </c>
      <c r="F9556" s="1" t="s">
        <v>13794</v>
      </c>
    </row>
    <row r="9557" spans="2:6">
      <c r="B9557" s="1" t="s">
        <v>18802</v>
      </c>
      <c r="C9557" s="1">
        <v>1</v>
      </c>
      <c r="D9557" s="1" t="s">
        <v>13760</v>
      </c>
      <c r="E9557" s="17">
        <v>0.95874999999999999</v>
      </c>
      <c r="F9557" s="1" t="s">
        <v>13794</v>
      </c>
    </row>
    <row r="9558" spans="2:6">
      <c r="B9558" s="1" t="s">
        <v>18799</v>
      </c>
      <c r="C9558" s="1">
        <v>1</v>
      </c>
      <c r="D9558" s="1" t="s">
        <v>3077</v>
      </c>
      <c r="E9558" s="17">
        <v>0.95891203703703698</v>
      </c>
      <c r="F9558" s="1" t="s">
        <v>13794</v>
      </c>
    </row>
    <row r="9559" spans="2:6">
      <c r="B9559" s="1" t="s">
        <v>18786</v>
      </c>
      <c r="C9559" s="1">
        <v>1</v>
      </c>
      <c r="D9559" s="1" t="s">
        <v>13762</v>
      </c>
      <c r="E9559" s="17">
        <v>0.95908564814814801</v>
      </c>
      <c r="F9559" s="1" t="s">
        <v>13794</v>
      </c>
    </row>
    <row r="9560" spans="2:6">
      <c r="B9560" s="1" t="s">
        <v>18708</v>
      </c>
      <c r="C9560" s="1">
        <v>1</v>
      </c>
      <c r="D9560" s="1" t="s">
        <v>13762</v>
      </c>
      <c r="E9560" s="17">
        <v>0.95925925925925903</v>
      </c>
      <c r="F9560" s="1" t="s">
        <v>13794</v>
      </c>
    </row>
    <row r="9561" spans="2:6">
      <c r="B9561" s="1" t="s">
        <v>18788</v>
      </c>
      <c r="C9561" s="1">
        <v>1</v>
      </c>
      <c r="D9561" s="1" t="s">
        <v>3095</v>
      </c>
      <c r="E9561" s="17">
        <v>0.95929398148148104</v>
      </c>
      <c r="F9561" s="1" t="s">
        <v>13794</v>
      </c>
    </row>
    <row r="9562" spans="2:6">
      <c r="B9562" s="1" t="s">
        <v>18784</v>
      </c>
      <c r="C9562" s="1">
        <v>1</v>
      </c>
      <c r="D9562" s="1" t="s">
        <v>3078</v>
      </c>
      <c r="E9562" s="17">
        <v>0.95935185185185201</v>
      </c>
      <c r="F9562" s="1" t="s">
        <v>13794</v>
      </c>
    </row>
    <row r="9563" spans="2:6">
      <c r="B9563" s="1" t="s">
        <v>18793</v>
      </c>
      <c r="C9563" s="1">
        <v>1</v>
      </c>
      <c r="D9563" s="1" t="s">
        <v>13746</v>
      </c>
      <c r="E9563" s="17">
        <v>0.959513888888889</v>
      </c>
      <c r="F9563" s="1" t="s">
        <v>13794</v>
      </c>
    </row>
    <row r="9564" spans="2:6">
      <c r="B9564" s="1" t="s">
        <v>18798</v>
      </c>
      <c r="C9564" s="1">
        <v>1</v>
      </c>
      <c r="D9564" s="1" t="s">
        <v>13746</v>
      </c>
      <c r="E9564" s="17">
        <v>0.95956018518518504</v>
      </c>
      <c r="F9564" s="1" t="s">
        <v>13794</v>
      </c>
    </row>
    <row r="9565" spans="2:6">
      <c r="B9565" s="1" t="s">
        <v>16389</v>
      </c>
      <c r="C9565" s="1">
        <v>1</v>
      </c>
      <c r="D9565" s="1" t="s">
        <v>13746</v>
      </c>
      <c r="E9565" s="17">
        <v>0.95959490740740705</v>
      </c>
      <c r="F9565" s="1" t="s">
        <v>13794</v>
      </c>
    </row>
    <row r="9566" spans="2:6">
      <c r="B9566" s="1" t="s">
        <v>18792</v>
      </c>
      <c r="C9566" s="1">
        <v>1</v>
      </c>
      <c r="D9566" s="1" t="s">
        <v>13762</v>
      </c>
      <c r="E9566" s="17">
        <v>0.95960648148148198</v>
      </c>
      <c r="F9566" s="1" t="s">
        <v>13794</v>
      </c>
    </row>
    <row r="9567" spans="2:6">
      <c r="B9567" s="1" t="s">
        <v>18803</v>
      </c>
      <c r="C9567" s="1">
        <v>1</v>
      </c>
      <c r="D9567" s="1" t="s">
        <v>13753</v>
      </c>
      <c r="E9567" s="17">
        <v>0.95979166666666704</v>
      </c>
      <c r="F9567" s="1" t="s">
        <v>13794</v>
      </c>
    </row>
    <row r="9568" spans="2:6">
      <c r="B9568" s="1" t="s">
        <v>18804</v>
      </c>
      <c r="C9568" s="1">
        <v>1</v>
      </c>
      <c r="D9568" s="1" t="s">
        <v>13760</v>
      </c>
      <c r="E9568" s="17">
        <v>0.95982638888888905</v>
      </c>
      <c r="F9568" s="1" t="s">
        <v>13794</v>
      </c>
    </row>
    <row r="9569" spans="2:6">
      <c r="B9569" s="1" t="s">
        <v>17383</v>
      </c>
      <c r="C9569" s="1">
        <v>2</v>
      </c>
      <c r="D9569" s="1" t="s">
        <v>3078</v>
      </c>
      <c r="E9569" s="17">
        <v>0.95982638888888905</v>
      </c>
      <c r="F9569" s="1" t="s">
        <v>13794</v>
      </c>
    </row>
    <row r="9570" spans="2:6">
      <c r="B9570" s="1" t="s">
        <v>18805</v>
      </c>
      <c r="C9570" s="1">
        <v>1</v>
      </c>
      <c r="D9570" s="1" t="s">
        <v>13753</v>
      </c>
      <c r="E9570" s="17">
        <v>0.95983796296296298</v>
      </c>
      <c r="F9570" s="1" t="s">
        <v>13794</v>
      </c>
    </row>
    <row r="9571" spans="2:6">
      <c r="B9571" s="1" t="s">
        <v>17609</v>
      </c>
      <c r="C9571" s="1">
        <v>1</v>
      </c>
      <c r="D9571" s="1" t="s">
        <v>3078</v>
      </c>
      <c r="E9571" s="17">
        <v>0.95984953703703701</v>
      </c>
      <c r="F9571" s="1" t="s">
        <v>13794</v>
      </c>
    </row>
    <row r="9572" spans="2:6">
      <c r="B9572" s="1" t="s">
        <v>18707</v>
      </c>
      <c r="C9572" s="1">
        <v>1</v>
      </c>
      <c r="D9572" s="1" t="s">
        <v>13746</v>
      </c>
      <c r="E9572" s="17">
        <v>0.95984953703703701</v>
      </c>
      <c r="F9572" s="1" t="s">
        <v>13794</v>
      </c>
    </row>
    <row r="9573" spans="2:6">
      <c r="B9573" s="1" t="s">
        <v>18806</v>
      </c>
      <c r="C9573" s="1">
        <v>1</v>
      </c>
      <c r="D9573" s="1" t="s">
        <v>13753</v>
      </c>
      <c r="E9573" s="17">
        <v>0.95989583333333295</v>
      </c>
      <c r="F9573" s="1" t="s">
        <v>13794</v>
      </c>
    </row>
    <row r="9574" spans="2:6">
      <c r="B9574" s="1" t="s">
        <v>18800</v>
      </c>
      <c r="C9574" s="1">
        <v>1</v>
      </c>
      <c r="D9574" s="1" t="s">
        <v>13762</v>
      </c>
      <c r="E9574" s="17">
        <v>0.95995370370370403</v>
      </c>
      <c r="F9574" s="1" t="s">
        <v>13794</v>
      </c>
    </row>
    <row r="9575" spans="2:6">
      <c r="B9575" s="1" t="s">
        <v>18807</v>
      </c>
      <c r="C9575" s="1">
        <v>1</v>
      </c>
      <c r="D9575" s="1" t="s">
        <v>13753</v>
      </c>
      <c r="E9575" s="17">
        <v>0.95996527777777796</v>
      </c>
      <c r="F9575" s="1" t="s">
        <v>13794</v>
      </c>
    </row>
    <row r="9576" spans="2:6">
      <c r="B9576" s="1" t="s">
        <v>18808</v>
      </c>
      <c r="C9576" s="1">
        <v>1</v>
      </c>
      <c r="D9576" s="1" t="s">
        <v>3076</v>
      </c>
      <c r="E9576" s="17">
        <v>0.95996527777777796</v>
      </c>
      <c r="F9576" s="1" t="s">
        <v>13794</v>
      </c>
    </row>
    <row r="9577" spans="2:6">
      <c r="B9577" s="1" t="s">
        <v>18802</v>
      </c>
      <c r="C9577" s="1">
        <v>1</v>
      </c>
      <c r="D9577" s="1" t="s">
        <v>13746</v>
      </c>
      <c r="E9577" s="17">
        <v>0.960011574074074</v>
      </c>
      <c r="F9577" s="1" t="s">
        <v>13794</v>
      </c>
    </row>
    <row r="9578" spans="2:6">
      <c r="B9578" s="1" t="s">
        <v>18809</v>
      </c>
      <c r="C9578" s="1">
        <v>1</v>
      </c>
      <c r="D9578" s="1" t="s">
        <v>13753</v>
      </c>
      <c r="E9578" s="17">
        <v>0.96006944444444398</v>
      </c>
      <c r="F9578" s="1" t="s">
        <v>13794</v>
      </c>
    </row>
    <row r="9579" spans="2:6">
      <c r="B9579" s="1" t="s">
        <v>18810</v>
      </c>
      <c r="C9579" s="1">
        <v>1</v>
      </c>
      <c r="D9579" s="1" t="s">
        <v>3076</v>
      </c>
      <c r="E9579" s="17">
        <v>0.96013888888888899</v>
      </c>
      <c r="F9579" s="1" t="s">
        <v>13794</v>
      </c>
    </row>
    <row r="9580" spans="2:6">
      <c r="B9580" s="1" t="s">
        <v>18811</v>
      </c>
      <c r="C9580" s="1">
        <v>1</v>
      </c>
      <c r="D9580" s="1" t="s">
        <v>13753</v>
      </c>
      <c r="E9580" s="17">
        <v>0.96015046296296302</v>
      </c>
      <c r="F9580" s="1" t="s">
        <v>13794</v>
      </c>
    </row>
    <row r="9581" spans="2:6">
      <c r="B9581" s="1" t="s">
        <v>18812</v>
      </c>
      <c r="C9581" s="1">
        <v>1</v>
      </c>
      <c r="D9581" s="1" t="s">
        <v>13753</v>
      </c>
      <c r="E9581" s="17">
        <v>0.960208333333333</v>
      </c>
      <c r="F9581" s="1" t="s">
        <v>13794</v>
      </c>
    </row>
    <row r="9582" spans="2:6">
      <c r="B9582" s="1" t="s">
        <v>18803</v>
      </c>
      <c r="C9582" s="1">
        <v>1</v>
      </c>
      <c r="D9582" s="1" t="s">
        <v>13746</v>
      </c>
      <c r="E9582" s="17">
        <v>0.96033564814814798</v>
      </c>
      <c r="F9582" s="1" t="s">
        <v>13794</v>
      </c>
    </row>
    <row r="9583" spans="2:6">
      <c r="B9583" s="1" t="s">
        <v>18746</v>
      </c>
      <c r="C9583" s="1">
        <v>1</v>
      </c>
      <c r="D9583" s="1" t="s">
        <v>3078</v>
      </c>
      <c r="E9583" s="17">
        <v>0.96039351851851895</v>
      </c>
      <c r="F9583" s="1" t="s">
        <v>13794</v>
      </c>
    </row>
    <row r="9584" spans="2:6">
      <c r="B9584" s="1" t="s">
        <v>17182</v>
      </c>
      <c r="C9584" s="1">
        <v>1</v>
      </c>
      <c r="D9584" s="1" t="s">
        <v>13762</v>
      </c>
      <c r="E9584" s="17">
        <v>0.96046296296296296</v>
      </c>
      <c r="F9584" s="1" t="s">
        <v>13794</v>
      </c>
    </row>
    <row r="9585" spans="2:6">
      <c r="B9585" s="1" t="s">
        <v>18807</v>
      </c>
      <c r="C9585" s="1">
        <v>1</v>
      </c>
      <c r="D9585" s="1" t="s">
        <v>13746</v>
      </c>
      <c r="E9585" s="17">
        <v>0.96064814814814803</v>
      </c>
      <c r="F9585" s="1" t="s">
        <v>13794</v>
      </c>
    </row>
    <row r="9586" spans="2:6">
      <c r="B9586" s="1" t="s">
        <v>18769</v>
      </c>
      <c r="C9586" s="1">
        <v>1</v>
      </c>
      <c r="D9586" s="1" t="s">
        <v>13762</v>
      </c>
      <c r="E9586" s="17">
        <v>0.96075231481481504</v>
      </c>
      <c r="F9586" s="1" t="s">
        <v>13794</v>
      </c>
    </row>
    <row r="9587" spans="2:6">
      <c r="B9587" s="1" t="s">
        <v>18813</v>
      </c>
      <c r="C9587" s="1">
        <v>1</v>
      </c>
      <c r="D9587" s="1" t="s">
        <v>13753</v>
      </c>
      <c r="E9587" s="17">
        <v>0.96076388888888897</v>
      </c>
      <c r="F9587" s="1" t="s">
        <v>13794</v>
      </c>
    </row>
    <row r="9588" spans="2:6">
      <c r="B9588" s="1" t="s">
        <v>18814</v>
      </c>
      <c r="C9588" s="1">
        <v>1</v>
      </c>
      <c r="D9588" s="1" t="s">
        <v>13753</v>
      </c>
      <c r="E9588" s="17">
        <v>0.96081018518518502</v>
      </c>
      <c r="F9588" s="1" t="s">
        <v>13794</v>
      </c>
    </row>
    <row r="9589" spans="2:6">
      <c r="B9589" s="1" t="s">
        <v>18815</v>
      </c>
      <c r="C9589" s="1">
        <v>1</v>
      </c>
      <c r="D9589" s="1" t="s">
        <v>3076</v>
      </c>
      <c r="E9589" s="17">
        <v>0.96090277777777799</v>
      </c>
      <c r="F9589" s="1" t="s">
        <v>13794</v>
      </c>
    </row>
    <row r="9590" spans="2:6">
      <c r="B9590" s="1" t="s">
        <v>18809</v>
      </c>
      <c r="C9590" s="1">
        <v>1</v>
      </c>
      <c r="D9590" s="1" t="s">
        <v>3078</v>
      </c>
      <c r="E9590" s="17">
        <v>0.96092592592592596</v>
      </c>
      <c r="F9590" s="1" t="s">
        <v>13794</v>
      </c>
    </row>
    <row r="9591" spans="2:6">
      <c r="B9591" s="1" t="s">
        <v>18811</v>
      </c>
      <c r="C9591" s="1">
        <v>1</v>
      </c>
      <c r="D9591" s="1" t="s">
        <v>3078</v>
      </c>
      <c r="E9591" s="17">
        <v>0.96094907407407404</v>
      </c>
      <c r="F9591" s="1" t="s">
        <v>13794</v>
      </c>
    </row>
    <row r="9592" spans="2:6">
      <c r="B9592" s="1" t="s">
        <v>18816</v>
      </c>
      <c r="C9592" s="1">
        <v>1</v>
      </c>
      <c r="D9592" s="1" t="s">
        <v>13762</v>
      </c>
      <c r="E9592" s="17">
        <v>0.96098379629629604</v>
      </c>
      <c r="F9592" s="1" t="s">
        <v>13794</v>
      </c>
    </row>
    <row r="9593" spans="2:6">
      <c r="B9593" s="1" t="s">
        <v>18817</v>
      </c>
      <c r="C9593" s="1">
        <v>1</v>
      </c>
      <c r="D9593" s="1" t="s">
        <v>13753</v>
      </c>
      <c r="E9593" s="17">
        <v>0.96100694444444401</v>
      </c>
      <c r="F9593" s="1" t="s">
        <v>13794</v>
      </c>
    </row>
    <row r="9594" spans="2:6">
      <c r="B9594" s="1" t="s">
        <v>18818</v>
      </c>
      <c r="C9594" s="1">
        <v>1</v>
      </c>
      <c r="D9594" s="1" t="s">
        <v>13753</v>
      </c>
      <c r="E9594" s="17">
        <v>0.96104166666666702</v>
      </c>
      <c r="F9594" s="1" t="s">
        <v>13794</v>
      </c>
    </row>
    <row r="9595" spans="2:6">
      <c r="B9595" s="1" t="s">
        <v>18819</v>
      </c>
      <c r="C9595" s="1">
        <v>1</v>
      </c>
      <c r="D9595" s="1" t="s">
        <v>13753</v>
      </c>
      <c r="E9595" s="17">
        <v>0.96108796296296295</v>
      </c>
      <c r="F9595" s="1" t="s">
        <v>13794</v>
      </c>
    </row>
    <row r="9596" spans="2:6">
      <c r="B9596" s="1" t="s">
        <v>18766</v>
      </c>
      <c r="C9596" s="1">
        <v>1</v>
      </c>
      <c r="D9596" s="1" t="s">
        <v>13746</v>
      </c>
      <c r="E9596" s="17">
        <v>0.96109953703703699</v>
      </c>
      <c r="F9596" s="1" t="s">
        <v>13794</v>
      </c>
    </row>
    <row r="9597" spans="2:6">
      <c r="B9597" s="1" t="s">
        <v>18795</v>
      </c>
      <c r="C9597" s="1">
        <v>1</v>
      </c>
      <c r="D9597" s="1" t="s">
        <v>3078</v>
      </c>
      <c r="E9597" s="17">
        <v>0.96115740740740696</v>
      </c>
      <c r="F9597" s="1" t="s">
        <v>13794</v>
      </c>
    </row>
    <row r="9598" spans="2:6">
      <c r="B9598" s="1" t="s">
        <v>18797</v>
      </c>
      <c r="C9598" s="1">
        <v>1</v>
      </c>
      <c r="D9598" s="1" t="s">
        <v>13746</v>
      </c>
      <c r="E9598" s="17">
        <v>0.961168981481481</v>
      </c>
      <c r="F9598" s="1" t="s">
        <v>13794</v>
      </c>
    </row>
    <row r="9599" spans="2:6">
      <c r="B9599" s="1" t="s">
        <v>18805</v>
      </c>
      <c r="C9599" s="1">
        <v>1</v>
      </c>
      <c r="D9599" s="1" t="s">
        <v>3095</v>
      </c>
      <c r="E9599" s="17">
        <v>0.96118055555555604</v>
      </c>
      <c r="F9599" s="1" t="s">
        <v>13794</v>
      </c>
    </row>
    <row r="9600" spans="2:6">
      <c r="B9600" s="1" t="s">
        <v>18820</v>
      </c>
      <c r="C9600" s="1">
        <v>1</v>
      </c>
      <c r="D9600" s="1" t="s">
        <v>3076</v>
      </c>
      <c r="E9600" s="17">
        <v>0.96119212962962997</v>
      </c>
      <c r="F9600" s="1" t="s">
        <v>13794</v>
      </c>
    </row>
    <row r="9601" spans="2:6">
      <c r="B9601" s="1" t="s">
        <v>18808</v>
      </c>
      <c r="C9601" s="1">
        <v>1</v>
      </c>
      <c r="D9601" s="1" t="s">
        <v>13746</v>
      </c>
      <c r="E9601" s="17">
        <v>0.96119212962962997</v>
      </c>
      <c r="F9601" s="1" t="s">
        <v>13794</v>
      </c>
    </row>
    <row r="9602" spans="2:6">
      <c r="B9602" s="1" t="s">
        <v>18815</v>
      </c>
      <c r="C9602" s="1">
        <v>1</v>
      </c>
      <c r="D9602" s="1" t="s">
        <v>3095</v>
      </c>
      <c r="E9602" s="17">
        <v>0.96122685185185197</v>
      </c>
      <c r="F9602" s="1" t="s">
        <v>13794</v>
      </c>
    </row>
    <row r="9603" spans="2:6">
      <c r="B9603" s="1" t="s">
        <v>18801</v>
      </c>
      <c r="C9603" s="1">
        <v>1</v>
      </c>
      <c r="D9603" s="1" t="s">
        <v>3078</v>
      </c>
      <c r="E9603" s="17">
        <v>0.96129629629629598</v>
      </c>
      <c r="F9603" s="1" t="s">
        <v>13794</v>
      </c>
    </row>
    <row r="9604" spans="2:6">
      <c r="B9604" s="1" t="s">
        <v>18820</v>
      </c>
      <c r="C9604" s="1">
        <v>1</v>
      </c>
      <c r="D9604" s="1" t="s">
        <v>3095</v>
      </c>
      <c r="E9604" s="17">
        <v>0.96146990740740701</v>
      </c>
      <c r="F9604" s="1" t="s">
        <v>13794</v>
      </c>
    </row>
    <row r="9605" spans="2:6">
      <c r="B9605" s="1" t="s">
        <v>18812</v>
      </c>
      <c r="C9605" s="1">
        <v>1</v>
      </c>
      <c r="D9605" s="1" t="s">
        <v>13746</v>
      </c>
      <c r="E9605" s="17">
        <v>0.96151620370370405</v>
      </c>
      <c r="F9605" s="1" t="s">
        <v>13794</v>
      </c>
    </row>
    <row r="9606" spans="2:6">
      <c r="B9606" s="1" t="s">
        <v>18821</v>
      </c>
      <c r="C9606" s="1">
        <v>1</v>
      </c>
      <c r="D9606" s="1" t="s">
        <v>13753</v>
      </c>
      <c r="E9606" s="17">
        <v>0.96153935185185202</v>
      </c>
      <c r="F9606" s="1" t="s">
        <v>13794</v>
      </c>
    </row>
    <row r="9607" spans="2:6">
      <c r="B9607" s="1" t="s">
        <v>18819</v>
      </c>
      <c r="C9607" s="1">
        <v>1</v>
      </c>
      <c r="D9607" s="1" t="s">
        <v>3078</v>
      </c>
      <c r="E9607" s="17">
        <v>0.96178240740740695</v>
      </c>
      <c r="F9607" s="1" t="s">
        <v>13794</v>
      </c>
    </row>
    <row r="9608" spans="2:6">
      <c r="B9608" s="1" t="s">
        <v>18817</v>
      </c>
      <c r="C9608" s="1">
        <v>1</v>
      </c>
      <c r="D9608" s="1" t="s">
        <v>13746</v>
      </c>
      <c r="E9608" s="17">
        <v>0.96187500000000004</v>
      </c>
      <c r="F9608" s="1" t="s">
        <v>13794</v>
      </c>
    </row>
    <row r="9609" spans="2:6">
      <c r="B9609" s="1" t="s">
        <v>18822</v>
      </c>
      <c r="C9609" s="1">
        <v>1</v>
      </c>
      <c r="D9609" s="1" t="s">
        <v>13760</v>
      </c>
      <c r="E9609" s="17">
        <v>0.96200231481481502</v>
      </c>
      <c r="F9609" s="1" t="s">
        <v>13794</v>
      </c>
    </row>
    <row r="9610" spans="2:6">
      <c r="B9610" s="1" t="s">
        <v>18823</v>
      </c>
      <c r="C9610" s="1">
        <v>1</v>
      </c>
      <c r="D9610" s="1" t="s">
        <v>13753</v>
      </c>
      <c r="E9610" s="17">
        <v>0.96202546296296299</v>
      </c>
      <c r="F9610" s="1" t="s">
        <v>13794</v>
      </c>
    </row>
    <row r="9611" spans="2:6">
      <c r="B9611" s="1" t="s">
        <v>18804</v>
      </c>
      <c r="C9611" s="1">
        <v>1</v>
      </c>
      <c r="D9611" s="1" t="s">
        <v>3077</v>
      </c>
      <c r="E9611" s="17">
        <v>0.96202546296296299</v>
      </c>
      <c r="F9611" s="1" t="s">
        <v>13794</v>
      </c>
    </row>
    <row r="9612" spans="2:6">
      <c r="B9612" s="1" t="s">
        <v>18824</v>
      </c>
      <c r="C9612" s="1">
        <v>1</v>
      </c>
      <c r="D9612" s="1" t="s">
        <v>13753</v>
      </c>
      <c r="E9612" s="17">
        <v>0.96206018518518499</v>
      </c>
      <c r="F9612" s="1" t="s">
        <v>13794</v>
      </c>
    </row>
    <row r="9613" spans="2:6">
      <c r="B9613" s="1" t="s">
        <v>18825</v>
      </c>
      <c r="C9613" s="1">
        <v>1</v>
      </c>
      <c r="D9613" s="1" t="s">
        <v>13753</v>
      </c>
      <c r="E9613" s="17">
        <v>0.96210648148148104</v>
      </c>
      <c r="F9613" s="1" t="s">
        <v>13794</v>
      </c>
    </row>
    <row r="9614" spans="2:6">
      <c r="B9614" s="1" t="s">
        <v>18826</v>
      </c>
      <c r="C9614" s="1">
        <v>1</v>
      </c>
      <c r="D9614" s="1" t="s">
        <v>13753</v>
      </c>
      <c r="E9614" s="17">
        <v>0.96216435185185201</v>
      </c>
      <c r="F9614" s="1" t="s">
        <v>13794</v>
      </c>
    </row>
    <row r="9615" spans="2:6">
      <c r="B9615" s="1" t="s">
        <v>18818</v>
      </c>
      <c r="C9615" s="1">
        <v>1</v>
      </c>
      <c r="D9615" s="1" t="s">
        <v>13746</v>
      </c>
      <c r="E9615" s="17">
        <v>0.96222222222222198</v>
      </c>
      <c r="F9615" s="1" t="s">
        <v>13794</v>
      </c>
    </row>
    <row r="9616" spans="2:6">
      <c r="B9616" s="1" t="s">
        <v>18827</v>
      </c>
      <c r="C9616" s="1">
        <v>1</v>
      </c>
      <c r="D9616" s="1" t="s">
        <v>13753</v>
      </c>
      <c r="E9616" s="17">
        <v>0.96231481481481496</v>
      </c>
      <c r="F9616" s="1" t="s">
        <v>13794</v>
      </c>
    </row>
    <row r="9617" spans="2:6">
      <c r="B9617" s="1" t="s">
        <v>18828</v>
      </c>
      <c r="C9617" s="1">
        <v>1</v>
      </c>
      <c r="D9617" s="1" t="s">
        <v>13753</v>
      </c>
      <c r="E9617" s="17">
        <v>0.962592592592593</v>
      </c>
      <c r="F9617" s="1" t="s">
        <v>13794</v>
      </c>
    </row>
    <row r="9618" spans="2:6">
      <c r="B9618" s="1" t="s">
        <v>18829</v>
      </c>
      <c r="C9618" s="1">
        <v>1</v>
      </c>
      <c r="D9618" s="1" t="s">
        <v>13753</v>
      </c>
      <c r="E9618" s="17">
        <v>0.96268518518518498</v>
      </c>
      <c r="F9618" s="1" t="s">
        <v>13794</v>
      </c>
    </row>
    <row r="9619" spans="2:6">
      <c r="B9619" s="1" t="s">
        <v>18830</v>
      </c>
      <c r="C9619" s="1">
        <v>1</v>
      </c>
      <c r="D9619" s="1" t="s">
        <v>13753</v>
      </c>
      <c r="E9619" s="17">
        <v>0.96277777777777795</v>
      </c>
      <c r="F9619" s="1" t="s">
        <v>13794</v>
      </c>
    </row>
    <row r="9620" spans="2:6">
      <c r="B9620" s="1" t="s">
        <v>18823</v>
      </c>
      <c r="C9620" s="1">
        <v>1</v>
      </c>
      <c r="D9620" s="1" t="s">
        <v>3078</v>
      </c>
      <c r="E9620" s="17">
        <v>0.96281249999999996</v>
      </c>
      <c r="F9620" s="1" t="s">
        <v>13794</v>
      </c>
    </row>
    <row r="9621" spans="2:6">
      <c r="B9621" s="1" t="s">
        <v>18831</v>
      </c>
      <c r="C9621" s="1">
        <v>1</v>
      </c>
      <c r="D9621" s="1" t="s">
        <v>13760</v>
      </c>
      <c r="E9621" s="17">
        <v>0.963055555555556</v>
      </c>
      <c r="F9621" s="1" t="s">
        <v>13794</v>
      </c>
    </row>
    <row r="9622" spans="2:6">
      <c r="B9622" s="1" t="s">
        <v>18832</v>
      </c>
      <c r="C9622" s="1">
        <v>1</v>
      </c>
      <c r="D9622" s="1" t="s">
        <v>13753</v>
      </c>
      <c r="E9622" s="17">
        <v>0.963090277777778</v>
      </c>
      <c r="F9622" s="1" t="s">
        <v>13794</v>
      </c>
    </row>
    <row r="9623" spans="2:6">
      <c r="B9623" s="1" t="s">
        <v>18833</v>
      </c>
      <c r="C9623" s="1">
        <v>1</v>
      </c>
      <c r="D9623" s="1" t="s">
        <v>13753</v>
      </c>
      <c r="E9623" s="17">
        <v>0.96318287037036998</v>
      </c>
      <c r="F9623" s="1" t="s">
        <v>13794</v>
      </c>
    </row>
    <row r="9624" spans="2:6">
      <c r="B9624" s="1" t="s">
        <v>18834</v>
      </c>
      <c r="C9624" s="1">
        <v>1</v>
      </c>
      <c r="D9624" s="1" t="s">
        <v>13753</v>
      </c>
      <c r="E9624" s="17">
        <v>0.96322916666666702</v>
      </c>
      <c r="F9624" s="1" t="s">
        <v>13794</v>
      </c>
    </row>
    <row r="9625" spans="2:6">
      <c r="B9625" s="1" t="s">
        <v>18593</v>
      </c>
      <c r="C9625" s="1">
        <v>1</v>
      </c>
      <c r="D9625" s="1" t="s">
        <v>13762</v>
      </c>
      <c r="E9625" s="17">
        <v>0.96325231481481499</v>
      </c>
      <c r="F9625" s="1" t="s">
        <v>13794</v>
      </c>
    </row>
    <row r="9626" spans="2:6">
      <c r="B9626" s="1" t="s">
        <v>18835</v>
      </c>
      <c r="C9626" s="1">
        <v>1</v>
      </c>
      <c r="D9626" s="1" t="s">
        <v>13753</v>
      </c>
      <c r="E9626" s="17">
        <v>0.96327546296296296</v>
      </c>
      <c r="F9626" s="1" t="s">
        <v>13794</v>
      </c>
    </row>
    <row r="9627" spans="2:6">
      <c r="B9627" s="1" t="s">
        <v>18822</v>
      </c>
      <c r="C9627" s="1">
        <v>1</v>
      </c>
      <c r="D9627" s="1" t="s">
        <v>3078</v>
      </c>
      <c r="E9627" s="17">
        <v>0.96337962962962997</v>
      </c>
      <c r="F9627" s="1" t="s">
        <v>13794</v>
      </c>
    </row>
    <row r="9628" spans="2:6">
      <c r="B9628" s="1" t="s">
        <v>18631</v>
      </c>
      <c r="C9628" s="1">
        <v>1</v>
      </c>
      <c r="D9628" s="1" t="s">
        <v>3078</v>
      </c>
      <c r="E9628" s="17">
        <v>0.96346064814814802</v>
      </c>
      <c r="F9628" s="1" t="s">
        <v>13794</v>
      </c>
    </row>
    <row r="9629" spans="2:6">
      <c r="B9629" s="1" t="s">
        <v>18836</v>
      </c>
      <c r="C9629" s="1">
        <v>1</v>
      </c>
      <c r="D9629" s="1" t="s">
        <v>13753</v>
      </c>
      <c r="E9629" s="17">
        <v>0.96353009259259303</v>
      </c>
      <c r="F9629" s="1" t="s">
        <v>13794</v>
      </c>
    </row>
    <row r="9630" spans="2:6">
      <c r="B9630" s="1" t="s">
        <v>18813</v>
      </c>
      <c r="C9630" s="1">
        <v>1</v>
      </c>
      <c r="D9630" s="1" t="s">
        <v>13746</v>
      </c>
      <c r="E9630" s="17">
        <v>0.963553240740741</v>
      </c>
      <c r="F9630" s="1" t="s">
        <v>13794</v>
      </c>
    </row>
    <row r="9631" spans="2:6">
      <c r="B9631" s="1" t="s">
        <v>18826</v>
      </c>
      <c r="C9631" s="1">
        <v>1</v>
      </c>
      <c r="D9631" s="1" t="s">
        <v>3078</v>
      </c>
      <c r="E9631" s="17">
        <v>0.96357638888888897</v>
      </c>
      <c r="F9631" s="1" t="s">
        <v>13794</v>
      </c>
    </row>
    <row r="9632" spans="2:6">
      <c r="B9632" s="1" t="s">
        <v>18837</v>
      </c>
      <c r="C9632" s="1">
        <v>1</v>
      </c>
      <c r="D9632" s="1" t="s">
        <v>13753</v>
      </c>
      <c r="E9632" s="17">
        <v>0.96358796296296301</v>
      </c>
      <c r="F9632" s="1" t="s">
        <v>13794</v>
      </c>
    </row>
    <row r="9633" spans="2:6">
      <c r="B9633" s="1" t="s">
        <v>18830</v>
      </c>
      <c r="C9633" s="1">
        <v>1</v>
      </c>
      <c r="D9633" s="1" t="s">
        <v>3078</v>
      </c>
      <c r="E9633" s="17">
        <v>0.96363425925925905</v>
      </c>
      <c r="F9633" s="1" t="s">
        <v>13794</v>
      </c>
    </row>
    <row r="9634" spans="2:6">
      <c r="B9634" s="1" t="s">
        <v>18838</v>
      </c>
      <c r="C9634" s="1">
        <v>1</v>
      </c>
      <c r="D9634" s="1" t="s">
        <v>13753</v>
      </c>
      <c r="E9634" s="17">
        <v>0.96364583333333298</v>
      </c>
      <c r="F9634" s="1" t="s">
        <v>13794</v>
      </c>
    </row>
    <row r="9635" spans="2:6">
      <c r="B9635" s="1" t="s">
        <v>18839</v>
      </c>
      <c r="C9635" s="1">
        <v>1</v>
      </c>
      <c r="D9635" s="1" t="s">
        <v>3076</v>
      </c>
      <c r="E9635" s="17">
        <v>0.96366898148148195</v>
      </c>
      <c r="F9635" s="1" t="s">
        <v>13794</v>
      </c>
    </row>
    <row r="9636" spans="2:6">
      <c r="B9636" s="1" t="s">
        <v>18824</v>
      </c>
      <c r="C9636" s="1">
        <v>1</v>
      </c>
      <c r="D9636" s="1" t="s">
        <v>13762</v>
      </c>
      <c r="E9636" s="17">
        <v>0.96379629629629604</v>
      </c>
      <c r="F9636" s="1" t="s">
        <v>13794</v>
      </c>
    </row>
    <row r="9637" spans="2:6">
      <c r="B9637" s="1" t="s">
        <v>18840</v>
      </c>
      <c r="C9637" s="1">
        <v>1</v>
      </c>
      <c r="D9637" s="1" t="s">
        <v>13753</v>
      </c>
      <c r="E9637" s="17">
        <v>0.96402777777777804</v>
      </c>
      <c r="F9637" s="1" t="s">
        <v>13794</v>
      </c>
    </row>
    <row r="9638" spans="2:6">
      <c r="B9638" s="1" t="s">
        <v>18841</v>
      </c>
      <c r="C9638" s="1">
        <v>5</v>
      </c>
      <c r="D9638" s="1" t="s">
        <v>13753</v>
      </c>
      <c r="E9638" s="17">
        <v>0.96406250000000004</v>
      </c>
      <c r="F9638" s="1" t="s">
        <v>13794</v>
      </c>
    </row>
    <row r="9639" spans="2:6">
      <c r="B9639" s="1" t="s">
        <v>18836</v>
      </c>
      <c r="C9639" s="1">
        <v>1</v>
      </c>
      <c r="D9639" s="1" t="s">
        <v>3078</v>
      </c>
      <c r="E9639" s="17">
        <v>0.96421296296296299</v>
      </c>
      <c r="F9639" s="1" t="s">
        <v>13794</v>
      </c>
    </row>
    <row r="9640" spans="2:6">
      <c r="B9640" s="1" t="s">
        <v>18839</v>
      </c>
      <c r="C9640" s="1">
        <v>1</v>
      </c>
      <c r="D9640" s="1" t="s">
        <v>3095</v>
      </c>
      <c r="E9640" s="17">
        <v>0.96423611111111096</v>
      </c>
      <c r="F9640" s="1" t="s">
        <v>13794</v>
      </c>
    </row>
    <row r="9641" spans="2:6">
      <c r="B9641" s="1" t="s">
        <v>18834</v>
      </c>
      <c r="C9641" s="1">
        <v>1</v>
      </c>
      <c r="D9641" s="1" t="s">
        <v>3078</v>
      </c>
      <c r="E9641" s="17">
        <v>0.964247685185185</v>
      </c>
      <c r="F9641" s="1" t="s">
        <v>13794</v>
      </c>
    </row>
    <row r="9642" spans="2:6">
      <c r="B9642" s="1" t="s">
        <v>18842</v>
      </c>
      <c r="C9642" s="1">
        <v>2</v>
      </c>
      <c r="D9642" s="1" t="s">
        <v>13753</v>
      </c>
      <c r="E9642" s="17">
        <v>0.96427083333333297</v>
      </c>
      <c r="F9642" s="1" t="s">
        <v>13794</v>
      </c>
    </row>
    <row r="9643" spans="2:6">
      <c r="B9643" s="1" t="s">
        <v>18843</v>
      </c>
      <c r="C9643" s="1">
        <v>1</v>
      </c>
      <c r="D9643" s="1" t="s">
        <v>13753</v>
      </c>
      <c r="E9643" s="17">
        <v>0.96444444444444399</v>
      </c>
      <c r="F9643" s="1" t="s">
        <v>13794</v>
      </c>
    </row>
    <row r="9644" spans="2:6">
      <c r="B9644" s="1" t="s">
        <v>18844</v>
      </c>
      <c r="C9644" s="1">
        <v>1</v>
      </c>
      <c r="D9644" s="1" t="s">
        <v>13753</v>
      </c>
      <c r="E9644" s="17">
        <v>0.96449074074074104</v>
      </c>
      <c r="F9644" s="1" t="s">
        <v>13794</v>
      </c>
    </row>
    <row r="9645" spans="2:6">
      <c r="B9645" s="1" t="s">
        <v>18845</v>
      </c>
      <c r="C9645" s="1">
        <v>1</v>
      </c>
      <c r="D9645" s="1" t="s">
        <v>13760</v>
      </c>
      <c r="E9645" s="17">
        <v>0.96449074074074104</v>
      </c>
      <c r="F9645" s="1" t="s">
        <v>13794</v>
      </c>
    </row>
    <row r="9646" spans="2:6">
      <c r="B9646" s="1" t="s">
        <v>18846</v>
      </c>
      <c r="C9646" s="1">
        <v>1</v>
      </c>
      <c r="D9646" s="1" t="s">
        <v>13753</v>
      </c>
      <c r="E9646" s="17">
        <v>0.96456018518518505</v>
      </c>
      <c r="F9646" s="1" t="s">
        <v>13794</v>
      </c>
    </row>
    <row r="9647" spans="2:6">
      <c r="B9647" s="1" t="s">
        <v>18847</v>
      </c>
      <c r="C9647" s="1">
        <v>1</v>
      </c>
      <c r="D9647" s="1" t="s">
        <v>3076</v>
      </c>
      <c r="E9647" s="17">
        <v>0.96465277777777803</v>
      </c>
      <c r="F9647" s="1" t="s">
        <v>13794</v>
      </c>
    </row>
    <row r="9648" spans="2:6">
      <c r="B9648" s="1" t="s">
        <v>18848</v>
      </c>
      <c r="C9648" s="1">
        <v>1</v>
      </c>
      <c r="D9648" s="1" t="s">
        <v>3076</v>
      </c>
      <c r="E9648" s="17">
        <v>0.96478009259259301</v>
      </c>
      <c r="F9648" s="1" t="s">
        <v>13794</v>
      </c>
    </row>
    <row r="9649" spans="2:6">
      <c r="B9649" s="1" t="s">
        <v>18845</v>
      </c>
      <c r="C9649" s="1">
        <v>1</v>
      </c>
      <c r="D9649" s="1" t="s">
        <v>3077</v>
      </c>
      <c r="E9649" s="17">
        <v>0.96481481481481501</v>
      </c>
      <c r="F9649" s="1" t="s">
        <v>13794</v>
      </c>
    </row>
    <row r="9650" spans="2:6">
      <c r="B9650" s="1" t="s">
        <v>18831</v>
      </c>
      <c r="C9650" s="1">
        <v>1</v>
      </c>
      <c r="D9650" s="1" t="s">
        <v>13746</v>
      </c>
      <c r="E9650" s="17">
        <v>0.96487268518518499</v>
      </c>
      <c r="F9650" s="1" t="s">
        <v>13794</v>
      </c>
    </row>
    <row r="9651" spans="2:6">
      <c r="B9651" s="1" t="s">
        <v>18841</v>
      </c>
      <c r="C9651" s="1">
        <v>5</v>
      </c>
      <c r="D9651" s="1" t="s">
        <v>3078</v>
      </c>
      <c r="E9651" s="17">
        <v>0.96488425925925903</v>
      </c>
      <c r="F9651" s="1" t="s">
        <v>13794</v>
      </c>
    </row>
    <row r="9652" spans="2:6">
      <c r="B9652" s="1" t="s">
        <v>18827</v>
      </c>
      <c r="C9652" s="1">
        <v>1</v>
      </c>
      <c r="D9652" s="1" t="s">
        <v>3078</v>
      </c>
      <c r="E9652" s="17">
        <v>0.96499999999999997</v>
      </c>
      <c r="F9652" s="1" t="s">
        <v>13794</v>
      </c>
    </row>
    <row r="9653" spans="2:6">
      <c r="B9653" s="1" t="s">
        <v>18235</v>
      </c>
      <c r="C9653" s="1">
        <v>1</v>
      </c>
      <c r="D9653" s="1" t="s">
        <v>3095</v>
      </c>
      <c r="E9653" s="17">
        <v>0.96502314814814805</v>
      </c>
      <c r="F9653" s="1" t="s">
        <v>13794</v>
      </c>
    </row>
    <row r="9654" spans="2:6">
      <c r="B9654" s="1" t="s">
        <v>18849</v>
      </c>
      <c r="C9654" s="1">
        <v>1</v>
      </c>
      <c r="D9654" s="1" t="s">
        <v>13687</v>
      </c>
      <c r="E9654" s="17">
        <v>0.96530092592592598</v>
      </c>
      <c r="F9654" s="1" t="s">
        <v>13794</v>
      </c>
    </row>
    <row r="9655" spans="2:6">
      <c r="B9655" s="1" t="s">
        <v>18844</v>
      </c>
      <c r="C9655" s="1">
        <v>1</v>
      </c>
      <c r="D9655" s="1" t="s">
        <v>3078</v>
      </c>
      <c r="E9655" s="17">
        <v>0.96538194444444403</v>
      </c>
      <c r="F9655" s="1" t="s">
        <v>13794</v>
      </c>
    </row>
    <row r="9656" spans="2:6">
      <c r="B9656" s="1" t="s">
        <v>18850</v>
      </c>
      <c r="C9656" s="1">
        <v>1</v>
      </c>
      <c r="D9656" s="1" t="s">
        <v>13753</v>
      </c>
      <c r="E9656" s="17">
        <v>0.965439814814815</v>
      </c>
      <c r="F9656" s="1" t="s">
        <v>13794</v>
      </c>
    </row>
    <row r="9657" spans="2:6">
      <c r="B9657" s="1" t="s">
        <v>18851</v>
      </c>
      <c r="C9657" s="1">
        <v>4</v>
      </c>
      <c r="D9657" s="1" t="s">
        <v>13753</v>
      </c>
      <c r="E9657" s="17">
        <v>0.96548611111111104</v>
      </c>
      <c r="F9657" s="1" t="s">
        <v>13794</v>
      </c>
    </row>
    <row r="9658" spans="2:6">
      <c r="B9658" s="1" t="s">
        <v>18835</v>
      </c>
      <c r="C9658" s="1">
        <v>1</v>
      </c>
      <c r="D9658" s="1" t="s">
        <v>13746</v>
      </c>
      <c r="E9658" s="17">
        <v>0.96550925925925901</v>
      </c>
      <c r="F9658" s="1" t="s">
        <v>13794</v>
      </c>
    </row>
    <row r="9659" spans="2:6">
      <c r="B9659" s="1" t="s">
        <v>18838</v>
      </c>
      <c r="C9659" s="1">
        <v>1</v>
      </c>
      <c r="D9659" s="1" t="s">
        <v>3077</v>
      </c>
      <c r="E9659" s="17">
        <v>0.96560185185185199</v>
      </c>
      <c r="F9659" s="1" t="s">
        <v>13794</v>
      </c>
    </row>
    <row r="9660" spans="2:6">
      <c r="B9660" s="1" t="s">
        <v>18852</v>
      </c>
      <c r="C9660" s="1">
        <v>1</v>
      </c>
      <c r="D9660" s="1" t="s">
        <v>13760</v>
      </c>
      <c r="E9660" s="17">
        <v>0.965706018518519</v>
      </c>
      <c r="F9660" s="1" t="s">
        <v>13794</v>
      </c>
    </row>
    <row r="9661" spans="2:6">
      <c r="B9661" s="1" t="s">
        <v>18853</v>
      </c>
      <c r="C9661" s="1">
        <v>1</v>
      </c>
      <c r="D9661" s="1" t="s">
        <v>13753</v>
      </c>
      <c r="E9661" s="17">
        <v>0.96571759259259304</v>
      </c>
      <c r="F9661" s="1" t="s">
        <v>13794</v>
      </c>
    </row>
    <row r="9662" spans="2:6">
      <c r="B9662" s="1" t="s">
        <v>18854</v>
      </c>
      <c r="C9662" s="1">
        <v>4</v>
      </c>
      <c r="D9662" s="1" t="s">
        <v>13753</v>
      </c>
      <c r="E9662" s="17">
        <v>0.96574074074074101</v>
      </c>
      <c r="F9662" s="1" t="s">
        <v>13794</v>
      </c>
    </row>
    <row r="9663" spans="2:6">
      <c r="B9663" s="1" t="s">
        <v>18855</v>
      </c>
      <c r="C9663" s="1">
        <v>1</v>
      </c>
      <c r="D9663" s="1" t="s">
        <v>13753</v>
      </c>
      <c r="E9663" s="17">
        <v>0.96576388888888898</v>
      </c>
      <c r="F9663" s="1" t="s">
        <v>13794</v>
      </c>
    </row>
    <row r="9664" spans="2:6">
      <c r="B9664" s="1" t="s">
        <v>18231</v>
      </c>
      <c r="C9664" s="1">
        <v>1</v>
      </c>
      <c r="D9664" s="1" t="s">
        <v>13762</v>
      </c>
      <c r="E9664" s="17">
        <v>0.96586805555555599</v>
      </c>
      <c r="F9664" s="1" t="s">
        <v>13794</v>
      </c>
    </row>
    <row r="9665" spans="2:6">
      <c r="B9665" s="1" t="s">
        <v>18856</v>
      </c>
      <c r="C9665" s="1">
        <v>1</v>
      </c>
      <c r="D9665" s="1" t="s">
        <v>13753</v>
      </c>
      <c r="E9665" s="17">
        <v>0.96587962962963003</v>
      </c>
      <c r="F9665" s="1" t="s">
        <v>13794</v>
      </c>
    </row>
    <row r="9666" spans="2:6">
      <c r="B9666" s="1" t="s">
        <v>14229</v>
      </c>
      <c r="C9666" s="1">
        <v>1</v>
      </c>
      <c r="D9666" s="1" t="s">
        <v>13762</v>
      </c>
      <c r="E9666" s="17">
        <v>0.965902777777778</v>
      </c>
      <c r="F9666" s="1" t="s">
        <v>13794</v>
      </c>
    </row>
    <row r="9667" spans="2:6">
      <c r="B9667" s="1" t="s">
        <v>18412</v>
      </c>
      <c r="C9667" s="1">
        <v>1</v>
      </c>
      <c r="D9667" s="1" t="s">
        <v>13746</v>
      </c>
      <c r="E9667" s="17">
        <v>0.96591435185185204</v>
      </c>
      <c r="F9667" s="1" t="s">
        <v>13794</v>
      </c>
    </row>
    <row r="9668" spans="2:6">
      <c r="B9668" s="1" t="s">
        <v>18846</v>
      </c>
      <c r="C9668" s="1">
        <v>1</v>
      </c>
      <c r="D9668" s="1" t="s">
        <v>3078</v>
      </c>
      <c r="E9668" s="17">
        <v>0.9659375</v>
      </c>
      <c r="F9668" s="1" t="s">
        <v>13794</v>
      </c>
    </row>
    <row r="9669" spans="2:6">
      <c r="B9669" s="1" t="s">
        <v>18857</v>
      </c>
      <c r="C9669" s="1">
        <v>1</v>
      </c>
      <c r="D9669" s="1" t="s">
        <v>3076</v>
      </c>
      <c r="E9669" s="17">
        <v>0.96598379629629605</v>
      </c>
      <c r="F9669" s="1" t="s">
        <v>13794</v>
      </c>
    </row>
    <row r="9670" spans="2:6">
      <c r="B9670" s="1" t="s">
        <v>18684</v>
      </c>
      <c r="C9670" s="1">
        <v>1</v>
      </c>
      <c r="D9670" s="1" t="s">
        <v>13746</v>
      </c>
      <c r="E9670" s="17">
        <v>0.96599537037036998</v>
      </c>
      <c r="F9670" s="1" t="s">
        <v>13794</v>
      </c>
    </row>
    <row r="9671" spans="2:6">
      <c r="B9671" s="1" t="s">
        <v>18856</v>
      </c>
      <c r="C9671" s="1">
        <v>1</v>
      </c>
      <c r="D9671" s="1" t="s">
        <v>13746</v>
      </c>
      <c r="E9671" s="17">
        <v>0.96601851851851805</v>
      </c>
      <c r="F9671" s="1" t="s">
        <v>13794</v>
      </c>
    </row>
    <row r="9672" spans="2:6">
      <c r="B9672" s="1" t="s">
        <v>18848</v>
      </c>
      <c r="C9672" s="1">
        <v>1</v>
      </c>
      <c r="D9672" s="1" t="s">
        <v>13746</v>
      </c>
      <c r="E9672" s="17">
        <v>0.96608796296296295</v>
      </c>
      <c r="F9672" s="1" t="s">
        <v>13794</v>
      </c>
    </row>
    <row r="9673" spans="2:6">
      <c r="B9673" s="1" t="s">
        <v>18858</v>
      </c>
      <c r="C9673" s="1">
        <v>1</v>
      </c>
      <c r="D9673" s="1" t="s">
        <v>3076</v>
      </c>
      <c r="E9673" s="17">
        <v>0.96621527777777805</v>
      </c>
      <c r="F9673" s="1" t="s">
        <v>13794</v>
      </c>
    </row>
    <row r="9674" spans="2:6">
      <c r="B9674" s="1" t="s">
        <v>18837</v>
      </c>
      <c r="C9674" s="1">
        <v>1</v>
      </c>
      <c r="D9674" s="1" t="s">
        <v>13746</v>
      </c>
      <c r="E9674" s="17">
        <v>0.96625000000000005</v>
      </c>
      <c r="F9674" s="1" t="s">
        <v>13794</v>
      </c>
    </row>
    <row r="9675" spans="2:6">
      <c r="B9675" s="1" t="s">
        <v>18859</v>
      </c>
      <c r="C9675" s="1">
        <v>1</v>
      </c>
      <c r="D9675" s="1" t="s">
        <v>13753</v>
      </c>
      <c r="E9675" s="17">
        <v>0.96630787037037003</v>
      </c>
      <c r="F9675" s="1" t="s">
        <v>13794</v>
      </c>
    </row>
    <row r="9676" spans="2:6">
      <c r="B9676" s="1" t="s">
        <v>18716</v>
      </c>
      <c r="C9676" s="1">
        <v>1</v>
      </c>
      <c r="D9676" s="1" t="s">
        <v>13746</v>
      </c>
      <c r="E9676" s="17">
        <v>0.96633101851851899</v>
      </c>
      <c r="F9676" s="1" t="s">
        <v>13794</v>
      </c>
    </row>
    <row r="9677" spans="2:6">
      <c r="B9677" s="1" t="s">
        <v>18851</v>
      </c>
      <c r="C9677" s="1">
        <v>1</v>
      </c>
      <c r="D9677" s="1" t="s">
        <v>3077</v>
      </c>
      <c r="E9677" s="17">
        <v>0.96642361111111097</v>
      </c>
      <c r="F9677" s="1" t="s">
        <v>13794</v>
      </c>
    </row>
    <row r="9678" spans="2:6">
      <c r="B9678" s="1" t="s">
        <v>18680</v>
      </c>
      <c r="C9678" s="1">
        <v>1</v>
      </c>
      <c r="D9678" s="1" t="s">
        <v>13746</v>
      </c>
      <c r="E9678" s="17">
        <v>0.96648148148148105</v>
      </c>
      <c r="F9678" s="1" t="s">
        <v>13794</v>
      </c>
    </row>
    <row r="9679" spans="2:6">
      <c r="B9679" s="1" t="s">
        <v>18642</v>
      </c>
      <c r="C9679" s="1">
        <v>1</v>
      </c>
      <c r="D9679" s="1" t="s">
        <v>3078</v>
      </c>
      <c r="E9679" s="17">
        <v>0.96666666666666701</v>
      </c>
      <c r="F9679" s="1" t="s">
        <v>13794</v>
      </c>
    </row>
    <row r="9680" spans="2:6">
      <c r="B9680" s="1" t="s">
        <v>18833</v>
      </c>
      <c r="C9680" s="1">
        <v>1</v>
      </c>
      <c r="D9680" s="1" t="s">
        <v>3095</v>
      </c>
      <c r="E9680" s="17">
        <v>0.96668981481481497</v>
      </c>
      <c r="F9680" s="1" t="s">
        <v>13794</v>
      </c>
    </row>
    <row r="9681" spans="2:6">
      <c r="B9681" s="1" t="s">
        <v>18860</v>
      </c>
      <c r="C9681" s="1">
        <v>1</v>
      </c>
      <c r="D9681" s="1" t="s">
        <v>13753</v>
      </c>
      <c r="E9681" s="17">
        <v>0.96673611111111102</v>
      </c>
      <c r="F9681" s="1" t="s">
        <v>13794</v>
      </c>
    </row>
    <row r="9682" spans="2:6">
      <c r="B9682" s="1" t="s">
        <v>18861</v>
      </c>
      <c r="C9682" s="1">
        <v>1</v>
      </c>
      <c r="D9682" s="1" t="s">
        <v>13753</v>
      </c>
      <c r="E9682" s="17">
        <v>0.96677083333333302</v>
      </c>
      <c r="F9682" s="1" t="s">
        <v>13794</v>
      </c>
    </row>
    <row r="9683" spans="2:6">
      <c r="B9683" s="1" t="s">
        <v>18806</v>
      </c>
      <c r="C9683" s="1">
        <v>1</v>
      </c>
      <c r="D9683" s="1" t="s">
        <v>13746</v>
      </c>
      <c r="E9683" s="17">
        <v>0.96681712962962996</v>
      </c>
      <c r="F9683" s="1" t="s">
        <v>13794</v>
      </c>
    </row>
    <row r="9684" spans="2:6">
      <c r="B9684" s="1" t="s">
        <v>18860</v>
      </c>
      <c r="C9684" s="1">
        <v>1</v>
      </c>
      <c r="D9684" s="1" t="s">
        <v>13746</v>
      </c>
      <c r="E9684" s="17">
        <v>0.96693287037037001</v>
      </c>
      <c r="F9684" s="1" t="s">
        <v>13794</v>
      </c>
    </row>
    <row r="9685" spans="2:6">
      <c r="B9685" s="1" t="s">
        <v>18814</v>
      </c>
      <c r="C9685" s="1">
        <v>1</v>
      </c>
      <c r="D9685" s="1" t="s">
        <v>3095</v>
      </c>
      <c r="E9685" s="17">
        <v>0.96694444444444405</v>
      </c>
      <c r="F9685" s="1" t="s">
        <v>13794</v>
      </c>
    </row>
    <row r="9686" spans="2:6">
      <c r="B9686" s="1" t="s">
        <v>18862</v>
      </c>
      <c r="C9686" s="1">
        <v>1</v>
      </c>
      <c r="D9686" s="1" t="s">
        <v>13760</v>
      </c>
      <c r="E9686" s="17">
        <v>0.96707175925925903</v>
      </c>
      <c r="F9686" s="1" t="s">
        <v>13794</v>
      </c>
    </row>
    <row r="9687" spans="2:6">
      <c r="B9687" s="1" t="s">
        <v>18863</v>
      </c>
      <c r="C9687" s="1">
        <v>1</v>
      </c>
      <c r="D9687" s="1" t="s">
        <v>3076</v>
      </c>
      <c r="E9687" s="17">
        <v>0.96711805555555597</v>
      </c>
      <c r="F9687" s="1" t="s">
        <v>13794</v>
      </c>
    </row>
    <row r="9688" spans="2:6">
      <c r="B9688" s="1" t="s">
        <v>18503</v>
      </c>
      <c r="C9688" s="1">
        <v>1</v>
      </c>
      <c r="D9688" s="1" t="s">
        <v>3078</v>
      </c>
      <c r="E9688" s="17">
        <v>0.96714120370370404</v>
      </c>
      <c r="F9688" s="1" t="s">
        <v>13794</v>
      </c>
    </row>
    <row r="9689" spans="2:6">
      <c r="B9689" s="1" t="s">
        <v>18789</v>
      </c>
      <c r="C9689" s="1">
        <v>1</v>
      </c>
      <c r="D9689" s="1" t="s">
        <v>3078</v>
      </c>
      <c r="E9689" s="17">
        <v>0.96718749999999998</v>
      </c>
      <c r="F9689" s="1" t="s">
        <v>13794</v>
      </c>
    </row>
    <row r="9690" spans="2:6">
      <c r="B9690" s="1" t="s">
        <v>18864</v>
      </c>
      <c r="C9690" s="1">
        <v>1</v>
      </c>
      <c r="D9690" s="1" t="s">
        <v>13687</v>
      </c>
      <c r="E9690" s="17">
        <v>0.96745370370370398</v>
      </c>
      <c r="F9690" s="1" t="s">
        <v>13794</v>
      </c>
    </row>
    <row r="9691" spans="2:6">
      <c r="B9691" s="1" t="s">
        <v>18335</v>
      </c>
      <c r="C9691" s="1">
        <v>1</v>
      </c>
      <c r="D9691" s="1" t="s">
        <v>3077</v>
      </c>
      <c r="E9691" s="17">
        <v>0.96748842592592599</v>
      </c>
      <c r="F9691" s="1" t="s">
        <v>13794</v>
      </c>
    </row>
    <row r="9692" spans="2:6">
      <c r="B9692" s="1" t="s">
        <v>18858</v>
      </c>
      <c r="C9692" s="1">
        <v>1</v>
      </c>
      <c r="D9692" s="1" t="s">
        <v>3095</v>
      </c>
      <c r="E9692" s="17">
        <v>0.96748842592592599</v>
      </c>
      <c r="F9692" s="1" t="s">
        <v>13794</v>
      </c>
    </row>
    <row r="9693" spans="2:6">
      <c r="B9693" s="1" t="s">
        <v>18859</v>
      </c>
      <c r="C9693" s="1">
        <v>1</v>
      </c>
      <c r="D9693" s="1" t="s">
        <v>13762</v>
      </c>
      <c r="E9693" s="17">
        <v>0.96760416666666704</v>
      </c>
      <c r="F9693" s="1" t="s">
        <v>13794</v>
      </c>
    </row>
    <row r="9694" spans="2:6">
      <c r="B9694" s="1" t="s">
        <v>18864</v>
      </c>
      <c r="C9694" s="1">
        <v>1</v>
      </c>
      <c r="D9694" s="1" t="s">
        <v>3095</v>
      </c>
      <c r="E9694" s="17">
        <v>0.96760416666666704</v>
      </c>
      <c r="F9694" s="1" t="s">
        <v>13794</v>
      </c>
    </row>
    <row r="9695" spans="2:6">
      <c r="B9695" s="1" t="s">
        <v>18865</v>
      </c>
      <c r="C9695" s="1">
        <v>1</v>
      </c>
      <c r="D9695" s="1" t="s">
        <v>13753</v>
      </c>
      <c r="E9695" s="17">
        <v>0.96775462962962999</v>
      </c>
      <c r="F9695" s="1" t="s">
        <v>13794</v>
      </c>
    </row>
    <row r="9696" spans="2:6">
      <c r="B9696" s="1" t="s">
        <v>18866</v>
      </c>
      <c r="C9696" s="1">
        <v>1</v>
      </c>
      <c r="D9696" s="1" t="s">
        <v>13760</v>
      </c>
      <c r="E9696" s="17">
        <v>0.967789351851852</v>
      </c>
      <c r="F9696" s="1" t="s">
        <v>13794</v>
      </c>
    </row>
    <row r="9697" spans="2:6">
      <c r="B9697" s="1" t="s">
        <v>18867</v>
      </c>
      <c r="C9697" s="1">
        <v>1</v>
      </c>
      <c r="D9697" s="1" t="s">
        <v>13753</v>
      </c>
      <c r="E9697" s="17">
        <v>0.96783564814814804</v>
      </c>
      <c r="F9697" s="1" t="s">
        <v>13794</v>
      </c>
    </row>
    <row r="9698" spans="2:6">
      <c r="B9698" s="1" t="s">
        <v>18790</v>
      </c>
      <c r="C9698" s="1">
        <v>1</v>
      </c>
      <c r="D9698" s="1" t="s">
        <v>3095</v>
      </c>
      <c r="E9698" s="17">
        <v>0.96785879629629601</v>
      </c>
      <c r="F9698" s="1" t="s">
        <v>13794</v>
      </c>
    </row>
    <row r="9699" spans="2:6">
      <c r="B9699" s="1" t="s">
        <v>18868</v>
      </c>
      <c r="C9699" s="1">
        <v>1</v>
      </c>
      <c r="D9699" s="1" t="s">
        <v>13753</v>
      </c>
      <c r="E9699" s="17">
        <v>0.96787037037037005</v>
      </c>
      <c r="F9699" s="1" t="s">
        <v>13794</v>
      </c>
    </row>
    <row r="9700" spans="2:6">
      <c r="B9700" s="1" t="s">
        <v>18869</v>
      </c>
      <c r="C9700" s="1">
        <v>1</v>
      </c>
      <c r="D9700" s="1" t="s">
        <v>13753</v>
      </c>
      <c r="E9700" s="17">
        <v>0.96792824074074102</v>
      </c>
      <c r="F9700" s="1" t="s">
        <v>13794</v>
      </c>
    </row>
    <row r="9701" spans="2:6">
      <c r="B9701" s="1" t="s">
        <v>18870</v>
      </c>
      <c r="C9701" s="1">
        <v>1</v>
      </c>
      <c r="D9701" s="1" t="s">
        <v>13760</v>
      </c>
      <c r="E9701" s="17">
        <v>0.96792824074074102</v>
      </c>
      <c r="F9701" s="1" t="s">
        <v>13794</v>
      </c>
    </row>
    <row r="9702" spans="2:6">
      <c r="B9702" s="1" t="s">
        <v>18849</v>
      </c>
      <c r="C9702" s="1">
        <v>1</v>
      </c>
      <c r="D9702" s="1" t="s">
        <v>3095</v>
      </c>
      <c r="E9702" s="17">
        <v>0.96795138888888899</v>
      </c>
      <c r="F9702" s="1" t="s">
        <v>13794</v>
      </c>
    </row>
    <row r="9703" spans="2:6">
      <c r="B9703" s="1" t="s">
        <v>18871</v>
      </c>
      <c r="C9703" s="1">
        <v>1</v>
      </c>
      <c r="D9703" s="1" t="s">
        <v>13753</v>
      </c>
      <c r="E9703" s="17">
        <v>0.96796296296296302</v>
      </c>
      <c r="F9703" s="1" t="s">
        <v>13794</v>
      </c>
    </row>
    <row r="9704" spans="2:6">
      <c r="B9704" s="1" t="s">
        <v>18872</v>
      </c>
      <c r="C9704" s="1">
        <v>1</v>
      </c>
      <c r="D9704" s="1" t="s">
        <v>13753</v>
      </c>
      <c r="E9704" s="17">
        <v>0.96799768518518503</v>
      </c>
      <c r="F9704" s="1" t="s">
        <v>13794</v>
      </c>
    </row>
    <row r="9705" spans="2:6">
      <c r="B9705" s="1" t="s">
        <v>18873</v>
      </c>
      <c r="C9705" s="1">
        <v>1</v>
      </c>
      <c r="D9705" s="1" t="s">
        <v>13687</v>
      </c>
      <c r="E9705" s="17">
        <v>0.96800925925925896</v>
      </c>
      <c r="F9705" s="1" t="s">
        <v>13794</v>
      </c>
    </row>
    <row r="9706" spans="2:6">
      <c r="B9706" s="1" t="s">
        <v>18186</v>
      </c>
      <c r="C9706" s="1">
        <v>2</v>
      </c>
      <c r="D9706" s="1" t="s">
        <v>3095</v>
      </c>
      <c r="E9706" s="17">
        <v>0.96800925925925896</v>
      </c>
      <c r="F9706" s="1" t="s">
        <v>13794</v>
      </c>
    </row>
    <row r="9707" spans="2:6">
      <c r="B9707" s="1" t="s">
        <v>18874</v>
      </c>
      <c r="C9707" s="1">
        <v>1</v>
      </c>
      <c r="D9707" s="1" t="s">
        <v>13753</v>
      </c>
      <c r="E9707" s="17">
        <v>0.96807870370370397</v>
      </c>
      <c r="F9707" s="1" t="s">
        <v>13794</v>
      </c>
    </row>
    <row r="9708" spans="2:6">
      <c r="B9708" s="1" t="s">
        <v>18872</v>
      </c>
      <c r="C9708" s="1">
        <v>1</v>
      </c>
      <c r="D9708" s="1" t="s">
        <v>13746</v>
      </c>
      <c r="E9708" s="17">
        <v>0.96811342592592597</v>
      </c>
      <c r="F9708" s="1" t="s">
        <v>13794</v>
      </c>
    </row>
    <row r="9709" spans="2:6">
      <c r="B9709" s="1" t="s">
        <v>18875</v>
      </c>
      <c r="C9709" s="1">
        <v>1</v>
      </c>
      <c r="D9709" s="1" t="s">
        <v>13687</v>
      </c>
      <c r="E9709" s="17">
        <v>0.96815972222222202</v>
      </c>
      <c r="F9709" s="1" t="s">
        <v>13794</v>
      </c>
    </row>
    <row r="9710" spans="2:6">
      <c r="B9710" s="1" t="s">
        <v>18876</v>
      </c>
      <c r="C9710" s="1">
        <v>1</v>
      </c>
      <c r="D9710" s="1" t="s">
        <v>13687</v>
      </c>
      <c r="E9710" s="17">
        <v>0.96821759259259299</v>
      </c>
      <c r="F9710" s="1" t="s">
        <v>13794</v>
      </c>
    </row>
    <row r="9711" spans="2:6">
      <c r="B9711" s="1" t="s">
        <v>18861</v>
      </c>
      <c r="C9711" s="1">
        <v>1</v>
      </c>
      <c r="D9711" s="1" t="s">
        <v>3078</v>
      </c>
      <c r="E9711" s="17">
        <v>0.96821759259259299</v>
      </c>
      <c r="F9711" s="1" t="s">
        <v>13794</v>
      </c>
    </row>
    <row r="9712" spans="2:6">
      <c r="B9712" s="1" t="s">
        <v>18733</v>
      </c>
      <c r="C9712" s="1">
        <v>1</v>
      </c>
      <c r="D9712" s="1" t="s">
        <v>13746</v>
      </c>
      <c r="E9712" s="17">
        <v>0.968287037037037</v>
      </c>
      <c r="F9712" s="1" t="s">
        <v>13794</v>
      </c>
    </row>
    <row r="9713" spans="2:6">
      <c r="B9713" s="1" t="s">
        <v>18719</v>
      </c>
      <c r="C9713" s="1">
        <v>1</v>
      </c>
      <c r="D9713" s="1" t="s">
        <v>3095</v>
      </c>
      <c r="E9713" s="17">
        <v>0.96829861111111104</v>
      </c>
      <c r="F9713" s="1" t="s">
        <v>13794</v>
      </c>
    </row>
    <row r="9714" spans="2:6">
      <c r="B9714" s="1" t="s">
        <v>18870</v>
      </c>
      <c r="C9714" s="1">
        <v>1</v>
      </c>
      <c r="D9714" s="1" t="s">
        <v>3077</v>
      </c>
      <c r="E9714" s="17">
        <v>0.96833333333333305</v>
      </c>
      <c r="F9714" s="1" t="s">
        <v>13794</v>
      </c>
    </row>
    <row r="9715" spans="2:6">
      <c r="B9715" s="1" t="s">
        <v>18877</v>
      </c>
      <c r="C9715" s="1">
        <v>1</v>
      </c>
      <c r="D9715" s="1" t="s">
        <v>13753</v>
      </c>
      <c r="E9715" s="17">
        <v>0.96850694444444396</v>
      </c>
      <c r="F9715" s="1" t="s">
        <v>13794</v>
      </c>
    </row>
    <row r="9716" spans="2:6">
      <c r="B9716" s="1" t="s">
        <v>18878</v>
      </c>
      <c r="C9716" s="1">
        <v>1</v>
      </c>
      <c r="D9716" s="1" t="s">
        <v>13753</v>
      </c>
      <c r="E9716" s="17">
        <v>0.96858796296296301</v>
      </c>
      <c r="F9716" s="1" t="s">
        <v>13794</v>
      </c>
    </row>
    <row r="9717" spans="2:6">
      <c r="B9717" s="1" t="s">
        <v>18879</v>
      </c>
      <c r="C9717" s="1">
        <v>1</v>
      </c>
      <c r="D9717" s="1" t="s">
        <v>13760</v>
      </c>
      <c r="E9717" s="17">
        <v>0.96866898148148195</v>
      </c>
      <c r="F9717" s="1" t="s">
        <v>13794</v>
      </c>
    </row>
    <row r="9718" spans="2:6">
      <c r="B9718" s="1" t="s">
        <v>18623</v>
      </c>
      <c r="C9718" s="1">
        <v>1</v>
      </c>
      <c r="D9718" s="1" t="s">
        <v>3095</v>
      </c>
      <c r="E9718" s="17">
        <v>0.96866898148148195</v>
      </c>
      <c r="F9718" s="1" t="s">
        <v>13794</v>
      </c>
    </row>
    <row r="9719" spans="2:6">
      <c r="B9719" s="1" t="s">
        <v>18880</v>
      </c>
      <c r="C9719" s="1">
        <v>1</v>
      </c>
      <c r="D9719" s="1" t="s">
        <v>13753</v>
      </c>
      <c r="E9719" s="17">
        <v>0.96891203703703699</v>
      </c>
      <c r="F9719" s="1" t="s">
        <v>13795</v>
      </c>
    </row>
    <row r="9720" spans="2:6">
      <c r="B9720" s="1" t="s">
        <v>18881</v>
      </c>
      <c r="C9720" s="1">
        <v>1</v>
      </c>
      <c r="D9720" s="1" t="s">
        <v>13753</v>
      </c>
      <c r="E9720" s="17">
        <v>0.96894675925925899</v>
      </c>
      <c r="F9720" s="1" t="s">
        <v>13795</v>
      </c>
    </row>
    <row r="9721" spans="2:6">
      <c r="B9721" s="1" t="s">
        <v>18828</v>
      </c>
      <c r="C9721" s="1">
        <v>1</v>
      </c>
      <c r="D9721" s="1" t="s">
        <v>3077</v>
      </c>
      <c r="E9721" s="17">
        <v>0.96894675925925899</v>
      </c>
      <c r="F9721" s="1" t="s">
        <v>13795</v>
      </c>
    </row>
    <row r="9722" spans="2:6">
      <c r="B9722" s="1" t="s">
        <v>18867</v>
      </c>
      <c r="C9722" s="1">
        <v>1</v>
      </c>
      <c r="D9722" s="1" t="s">
        <v>3078</v>
      </c>
      <c r="E9722" s="17">
        <v>0.96899305555555604</v>
      </c>
      <c r="F9722" s="1" t="s">
        <v>13795</v>
      </c>
    </row>
    <row r="9723" spans="2:6">
      <c r="B9723" s="1" t="s">
        <v>18882</v>
      </c>
      <c r="C9723" s="1">
        <v>1</v>
      </c>
      <c r="D9723" s="1" t="s">
        <v>13753</v>
      </c>
      <c r="E9723" s="17">
        <v>0.96900462962962997</v>
      </c>
      <c r="F9723" s="1" t="s">
        <v>13795</v>
      </c>
    </row>
    <row r="9724" spans="2:6">
      <c r="B9724" s="1" t="s">
        <v>18873</v>
      </c>
      <c r="C9724" s="1">
        <v>1</v>
      </c>
      <c r="D9724" s="1" t="s">
        <v>3095</v>
      </c>
      <c r="E9724" s="17">
        <v>0.96900462962962997</v>
      </c>
      <c r="F9724" s="1" t="s">
        <v>13795</v>
      </c>
    </row>
    <row r="9725" spans="2:6">
      <c r="B9725" s="1" t="s">
        <v>18883</v>
      </c>
      <c r="C9725" s="1">
        <v>1</v>
      </c>
      <c r="D9725" s="1" t="s">
        <v>13753</v>
      </c>
      <c r="E9725" s="17">
        <v>0.96903935185185197</v>
      </c>
      <c r="F9725" s="1" t="s">
        <v>13795</v>
      </c>
    </row>
    <row r="9726" spans="2:6">
      <c r="B9726" s="1" t="s">
        <v>18884</v>
      </c>
      <c r="C9726" s="1">
        <v>1</v>
      </c>
      <c r="D9726" s="1" t="s">
        <v>13753</v>
      </c>
      <c r="E9726" s="17">
        <v>0.96908564814814802</v>
      </c>
      <c r="F9726" s="1" t="s">
        <v>13795</v>
      </c>
    </row>
    <row r="9727" spans="2:6">
      <c r="B9727" s="1" t="s">
        <v>18874</v>
      </c>
      <c r="C9727" s="1">
        <v>1</v>
      </c>
      <c r="D9727" s="1" t="s">
        <v>3078</v>
      </c>
      <c r="E9727" s="17">
        <v>0.96910879629629598</v>
      </c>
      <c r="F9727" s="1" t="s">
        <v>13795</v>
      </c>
    </row>
    <row r="9728" spans="2:6">
      <c r="B9728" s="1" t="s">
        <v>18850</v>
      </c>
      <c r="C9728" s="1">
        <v>1</v>
      </c>
      <c r="D9728" s="1" t="s">
        <v>13762</v>
      </c>
      <c r="E9728" s="17">
        <v>0.96930555555555598</v>
      </c>
      <c r="F9728" s="1" t="s">
        <v>13795</v>
      </c>
    </row>
    <row r="9729" spans="2:6">
      <c r="B9729" s="1" t="s">
        <v>18885</v>
      </c>
      <c r="C9729" s="1">
        <v>4</v>
      </c>
      <c r="D9729" s="1" t="s">
        <v>13760</v>
      </c>
      <c r="E9729" s="17">
        <v>0.96932870370370405</v>
      </c>
      <c r="F9729" s="1" t="s">
        <v>13795</v>
      </c>
    </row>
    <row r="9730" spans="2:6">
      <c r="B9730" s="1" t="s">
        <v>18757</v>
      </c>
      <c r="C9730" s="1">
        <v>1</v>
      </c>
      <c r="D9730" s="1" t="s">
        <v>3077</v>
      </c>
      <c r="E9730" s="17">
        <v>0.96932870370370405</v>
      </c>
      <c r="F9730" s="1" t="s">
        <v>13795</v>
      </c>
    </row>
    <row r="9731" spans="2:6">
      <c r="B9731" s="1" t="s">
        <v>18886</v>
      </c>
      <c r="C9731" s="1">
        <v>1</v>
      </c>
      <c r="D9731" s="1" t="s">
        <v>13687</v>
      </c>
      <c r="E9731" s="17">
        <v>0.96936342592592595</v>
      </c>
      <c r="F9731" s="1" t="s">
        <v>13795</v>
      </c>
    </row>
    <row r="9732" spans="2:6">
      <c r="B9732" s="1" t="s">
        <v>18883</v>
      </c>
      <c r="C9732" s="1">
        <v>1</v>
      </c>
      <c r="D9732" s="1" t="s">
        <v>3095</v>
      </c>
      <c r="E9732" s="17">
        <v>0.969479166666667</v>
      </c>
      <c r="F9732" s="1" t="s">
        <v>13795</v>
      </c>
    </row>
    <row r="9733" spans="2:6">
      <c r="B9733" s="1" t="s">
        <v>18605</v>
      </c>
      <c r="C9733" s="1">
        <v>1</v>
      </c>
      <c r="D9733" s="1" t="s">
        <v>3078</v>
      </c>
      <c r="E9733" s="17">
        <v>0.96949074074074104</v>
      </c>
      <c r="F9733" s="1" t="s">
        <v>13795</v>
      </c>
    </row>
    <row r="9734" spans="2:6">
      <c r="B9734" s="1" t="s">
        <v>18879</v>
      </c>
      <c r="C9734" s="1">
        <v>1</v>
      </c>
      <c r="D9734" s="1" t="s">
        <v>3077</v>
      </c>
      <c r="E9734" s="17">
        <v>0.96954861111111101</v>
      </c>
      <c r="F9734" s="1" t="s">
        <v>13795</v>
      </c>
    </row>
    <row r="9735" spans="2:6">
      <c r="B9735" s="1" t="s">
        <v>18871</v>
      </c>
      <c r="C9735" s="1">
        <v>1</v>
      </c>
      <c r="D9735" s="1" t="s">
        <v>3077</v>
      </c>
      <c r="E9735" s="17">
        <v>0.96957175925925898</v>
      </c>
      <c r="F9735" s="1" t="s">
        <v>13795</v>
      </c>
    </row>
    <row r="9736" spans="2:6">
      <c r="B9736" s="1" t="s">
        <v>18887</v>
      </c>
      <c r="C9736" s="1">
        <v>1</v>
      </c>
      <c r="D9736" s="1" t="s">
        <v>13687</v>
      </c>
      <c r="E9736" s="17">
        <v>0.96959490740740695</v>
      </c>
      <c r="F9736" s="1" t="s">
        <v>13795</v>
      </c>
    </row>
    <row r="9737" spans="2:6">
      <c r="B9737" s="1" t="s">
        <v>18868</v>
      </c>
      <c r="C9737" s="1">
        <v>1</v>
      </c>
      <c r="D9737" s="1" t="s">
        <v>3078</v>
      </c>
      <c r="E9737" s="17">
        <v>0.96962962962962995</v>
      </c>
      <c r="F9737" s="1" t="s">
        <v>13795</v>
      </c>
    </row>
    <row r="9738" spans="2:6">
      <c r="B9738" s="1" t="s">
        <v>18888</v>
      </c>
      <c r="C9738" s="1">
        <v>1</v>
      </c>
      <c r="D9738" s="1" t="s">
        <v>13687</v>
      </c>
      <c r="E9738" s="17">
        <v>0.96968750000000004</v>
      </c>
      <c r="F9738" s="1" t="s">
        <v>13795</v>
      </c>
    </row>
    <row r="9739" spans="2:6">
      <c r="B9739" s="1" t="s">
        <v>18889</v>
      </c>
      <c r="C9739" s="1">
        <v>1</v>
      </c>
      <c r="D9739" s="1" t="s">
        <v>13753</v>
      </c>
      <c r="E9739" s="17">
        <v>0.96972222222222204</v>
      </c>
      <c r="F9739" s="1" t="s">
        <v>13795</v>
      </c>
    </row>
    <row r="9740" spans="2:6">
      <c r="B9740" s="1" t="s">
        <v>18638</v>
      </c>
      <c r="C9740" s="1">
        <v>1</v>
      </c>
      <c r="D9740" s="1" t="s">
        <v>13746</v>
      </c>
      <c r="E9740" s="17">
        <v>0.96972222222222204</v>
      </c>
      <c r="F9740" s="1" t="s">
        <v>13795</v>
      </c>
    </row>
    <row r="9741" spans="2:6">
      <c r="B9741" s="1" t="s">
        <v>18890</v>
      </c>
      <c r="C9741" s="1">
        <v>1</v>
      </c>
      <c r="D9741" s="1" t="s">
        <v>13753</v>
      </c>
      <c r="E9741" s="17">
        <v>0.96975694444444405</v>
      </c>
      <c r="F9741" s="1" t="s">
        <v>13795</v>
      </c>
    </row>
    <row r="9742" spans="2:6">
      <c r="B9742" s="1" t="s">
        <v>18891</v>
      </c>
      <c r="C9742" s="1">
        <v>1</v>
      </c>
      <c r="D9742" s="1" t="s">
        <v>13753</v>
      </c>
      <c r="E9742" s="17">
        <v>0.96980324074074098</v>
      </c>
      <c r="F9742" s="1" t="s">
        <v>13795</v>
      </c>
    </row>
    <row r="9743" spans="2:6">
      <c r="B9743" s="1" t="s">
        <v>18892</v>
      </c>
      <c r="C9743" s="1">
        <v>1</v>
      </c>
      <c r="D9743" s="1" t="s">
        <v>13753</v>
      </c>
      <c r="E9743" s="17">
        <v>0.96983796296296299</v>
      </c>
      <c r="F9743" s="1" t="s">
        <v>13795</v>
      </c>
    </row>
    <row r="9744" spans="2:6">
      <c r="B9744" s="1" t="s">
        <v>18887</v>
      </c>
      <c r="C9744" s="1">
        <v>1</v>
      </c>
      <c r="D9744" s="1" t="s">
        <v>3095</v>
      </c>
      <c r="E9744" s="17">
        <v>0.96983796296296299</v>
      </c>
      <c r="F9744" s="1" t="s">
        <v>13795</v>
      </c>
    </row>
    <row r="9745" spans="2:6">
      <c r="B9745" s="1" t="s">
        <v>18893</v>
      </c>
      <c r="C9745" s="1">
        <v>1</v>
      </c>
      <c r="D9745" s="1" t="s">
        <v>13753</v>
      </c>
      <c r="E9745" s="17">
        <v>0.96986111111111095</v>
      </c>
      <c r="F9745" s="1" t="s">
        <v>13795</v>
      </c>
    </row>
    <row r="9746" spans="2:6">
      <c r="B9746" s="1" t="s">
        <v>18894</v>
      </c>
      <c r="C9746" s="1">
        <v>1</v>
      </c>
      <c r="D9746" s="1" t="s">
        <v>3076</v>
      </c>
      <c r="E9746" s="17">
        <v>0.96996527777777797</v>
      </c>
      <c r="F9746" s="1" t="s">
        <v>13795</v>
      </c>
    </row>
    <row r="9747" spans="2:6">
      <c r="B9747" s="1" t="s">
        <v>16573</v>
      </c>
      <c r="C9747" s="1">
        <v>1</v>
      </c>
      <c r="D9747" s="1" t="s">
        <v>3078</v>
      </c>
      <c r="E9747" s="17">
        <v>0.96996527777777797</v>
      </c>
      <c r="F9747" s="1" t="s">
        <v>13795</v>
      </c>
    </row>
    <row r="9748" spans="2:6">
      <c r="B9748" s="1" t="s">
        <v>18865</v>
      </c>
      <c r="C9748" s="1">
        <v>1</v>
      </c>
      <c r="D9748" s="1" t="s">
        <v>3078</v>
      </c>
      <c r="E9748" s="17">
        <v>0.97</v>
      </c>
      <c r="F9748" s="1" t="s">
        <v>13795</v>
      </c>
    </row>
    <row r="9749" spans="2:6">
      <c r="B9749" s="1" t="s">
        <v>18881</v>
      </c>
      <c r="C9749" s="1">
        <v>1</v>
      </c>
      <c r="D9749" s="1" t="s">
        <v>3078</v>
      </c>
      <c r="E9749" s="17">
        <v>0.97006944444444398</v>
      </c>
      <c r="F9749" s="1" t="s">
        <v>13795</v>
      </c>
    </row>
    <row r="9750" spans="2:6">
      <c r="B9750" s="1" t="s">
        <v>18882</v>
      </c>
      <c r="C9750" s="1">
        <v>1</v>
      </c>
      <c r="D9750" s="1" t="s">
        <v>3078</v>
      </c>
      <c r="E9750" s="17">
        <v>0.97013888888888899</v>
      </c>
      <c r="F9750" s="1" t="s">
        <v>13795</v>
      </c>
    </row>
    <row r="9751" spans="2:6">
      <c r="B9751" s="1" t="s">
        <v>16878</v>
      </c>
      <c r="C9751" s="1">
        <v>1</v>
      </c>
      <c r="D9751" s="1" t="s">
        <v>3095</v>
      </c>
      <c r="E9751" s="17">
        <v>0.97018518518518504</v>
      </c>
      <c r="F9751" s="1" t="s">
        <v>13795</v>
      </c>
    </row>
    <row r="9752" spans="2:6">
      <c r="B9752" s="1" t="s">
        <v>18052</v>
      </c>
      <c r="C9752" s="1">
        <v>1</v>
      </c>
      <c r="D9752" s="1" t="s">
        <v>3078</v>
      </c>
      <c r="E9752" s="17">
        <v>0.97019675925925897</v>
      </c>
      <c r="F9752" s="1" t="s">
        <v>13795</v>
      </c>
    </row>
    <row r="9753" spans="2:6">
      <c r="B9753" s="1" t="s">
        <v>18439</v>
      </c>
      <c r="C9753" s="1">
        <v>1</v>
      </c>
      <c r="D9753" s="1" t="s">
        <v>13746</v>
      </c>
      <c r="E9753" s="17">
        <v>0.97019675925925897</v>
      </c>
      <c r="F9753" s="1" t="s">
        <v>13795</v>
      </c>
    </row>
    <row r="9754" spans="2:6">
      <c r="B9754" s="1" t="s">
        <v>18877</v>
      </c>
      <c r="C9754" s="1">
        <v>1</v>
      </c>
      <c r="D9754" s="1" t="s">
        <v>3077</v>
      </c>
      <c r="E9754" s="17">
        <v>0.97026620370370398</v>
      </c>
      <c r="F9754" s="1" t="s">
        <v>13795</v>
      </c>
    </row>
    <row r="9755" spans="2:6">
      <c r="B9755" s="1" t="s">
        <v>18892</v>
      </c>
      <c r="C9755" s="1">
        <v>1</v>
      </c>
      <c r="D9755" s="1" t="s">
        <v>13746</v>
      </c>
      <c r="E9755" s="17">
        <v>0.97031250000000002</v>
      </c>
      <c r="F9755" s="1" t="s">
        <v>13795</v>
      </c>
    </row>
    <row r="9756" spans="2:6">
      <c r="B9756" s="1" t="s">
        <v>18880</v>
      </c>
      <c r="C9756" s="1">
        <v>1</v>
      </c>
      <c r="D9756" s="1" t="s">
        <v>3078</v>
      </c>
      <c r="E9756" s="17">
        <v>0.97033564814814799</v>
      </c>
      <c r="F9756" s="1" t="s">
        <v>13795</v>
      </c>
    </row>
    <row r="9757" spans="2:6">
      <c r="B9757" s="1" t="s">
        <v>18895</v>
      </c>
      <c r="C9757" s="1">
        <v>1</v>
      </c>
      <c r="D9757" s="1" t="s">
        <v>13760</v>
      </c>
      <c r="E9757" s="17">
        <v>0.97038194444444403</v>
      </c>
      <c r="F9757" s="1" t="s">
        <v>13795</v>
      </c>
    </row>
    <row r="9758" spans="2:6">
      <c r="B9758" s="1" t="s">
        <v>17709</v>
      </c>
      <c r="C9758" s="1">
        <v>1</v>
      </c>
      <c r="D9758" s="1" t="s">
        <v>3077</v>
      </c>
      <c r="E9758" s="17">
        <v>0.97038194444444403</v>
      </c>
      <c r="F9758" s="1" t="s">
        <v>13795</v>
      </c>
    </row>
    <row r="9759" spans="2:6">
      <c r="B9759" s="1" t="s">
        <v>18896</v>
      </c>
      <c r="C9759" s="1">
        <v>1</v>
      </c>
      <c r="D9759" s="1" t="s">
        <v>3076</v>
      </c>
      <c r="E9759" s="17">
        <v>0.97041666666666704</v>
      </c>
      <c r="F9759" s="1" t="s">
        <v>13795</v>
      </c>
    </row>
    <row r="9760" spans="2:6">
      <c r="B9760" s="1" t="s">
        <v>18866</v>
      </c>
      <c r="C9760" s="1">
        <v>1</v>
      </c>
      <c r="D9760" s="1" t="s">
        <v>3077</v>
      </c>
      <c r="E9760" s="17">
        <v>0.970439814814815</v>
      </c>
      <c r="F9760" s="1" t="s">
        <v>13795</v>
      </c>
    </row>
    <row r="9761" spans="2:6">
      <c r="B9761" s="1" t="s">
        <v>18897</v>
      </c>
      <c r="C9761" s="1">
        <v>1</v>
      </c>
      <c r="D9761" s="1" t="s">
        <v>13687</v>
      </c>
      <c r="E9761" s="17">
        <v>0.97047453703703701</v>
      </c>
      <c r="F9761" s="1" t="s">
        <v>13795</v>
      </c>
    </row>
    <row r="9762" spans="2:6">
      <c r="B9762" s="1" t="s">
        <v>18771</v>
      </c>
      <c r="C9762" s="1">
        <v>1</v>
      </c>
      <c r="D9762" s="1" t="s">
        <v>3078</v>
      </c>
      <c r="E9762" s="17">
        <v>0.97047453703703701</v>
      </c>
      <c r="F9762" s="1" t="s">
        <v>13795</v>
      </c>
    </row>
    <row r="9763" spans="2:6">
      <c r="B9763" s="1" t="s">
        <v>18878</v>
      </c>
      <c r="C9763" s="1">
        <v>1</v>
      </c>
      <c r="D9763" s="1" t="s">
        <v>3077</v>
      </c>
      <c r="E9763" s="17">
        <v>0.97048611111111105</v>
      </c>
      <c r="F9763" s="1" t="s">
        <v>13795</v>
      </c>
    </row>
    <row r="9764" spans="2:6">
      <c r="B9764" s="1" t="s">
        <v>18898</v>
      </c>
      <c r="C9764" s="1">
        <v>5</v>
      </c>
      <c r="D9764" s="1" t="s">
        <v>13753</v>
      </c>
      <c r="E9764" s="17">
        <v>0.97072916666666698</v>
      </c>
      <c r="F9764" s="1" t="s">
        <v>13795</v>
      </c>
    </row>
    <row r="9765" spans="2:6">
      <c r="B9765" s="1" t="s">
        <v>18897</v>
      </c>
      <c r="C9765" s="1">
        <v>1</v>
      </c>
      <c r="D9765" s="1" t="s">
        <v>3078</v>
      </c>
      <c r="E9765" s="17">
        <v>0.97075231481481505</v>
      </c>
      <c r="F9765" s="1" t="s">
        <v>13795</v>
      </c>
    </row>
    <row r="9766" spans="2:6">
      <c r="B9766" s="1" t="s">
        <v>18899</v>
      </c>
      <c r="C9766" s="1">
        <v>1</v>
      </c>
      <c r="D9766" s="1" t="s">
        <v>13753</v>
      </c>
      <c r="E9766" s="17">
        <v>0.97079861111111099</v>
      </c>
      <c r="F9766" s="1" t="s">
        <v>13795</v>
      </c>
    </row>
    <row r="9767" spans="2:6">
      <c r="B9767" s="1" t="s">
        <v>18900</v>
      </c>
      <c r="C9767" s="1">
        <v>1</v>
      </c>
      <c r="D9767" s="1" t="s">
        <v>13753</v>
      </c>
      <c r="E9767" s="17">
        <v>0.97084490740740703</v>
      </c>
      <c r="F9767" s="1" t="s">
        <v>13795</v>
      </c>
    </row>
    <row r="9768" spans="2:6">
      <c r="B9768" s="1" t="s">
        <v>18901</v>
      </c>
      <c r="C9768" s="1">
        <v>1</v>
      </c>
      <c r="D9768" s="1" t="s">
        <v>13753</v>
      </c>
      <c r="E9768" s="17">
        <v>0.97089120370370396</v>
      </c>
      <c r="F9768" s="1" t="s">
        <v>13795</v>
      </c>
    </row>
    <row r="9769" spans="2:6">
      <c r="B9769" s="1" t="s">
        <v>18884</v>
      </c>
      <c r="C9769" s="1">
        <v>1</v>
      </c>
      <c r="D9769" s="1" t="s">
        <v>3095</v>
      </c>
      <c r="E9769" s="17">
        <v>0.97094907407407405</v>
      </c>
      <c r="F9769" s="1" t="s">
        <v>13795</v>
      </c>
    </row>
    <row r="9770" spans="2:6">
      <c r="B9770" s="1" t="s">
        <v>18902</v>
      </c>
      <c r="C9770" s="1">
        <v>1</v>
      </c>
      <c r="D9770" s="1" t="s">
        <v>13760</v>
      </c>
      <c r="E9770" s="17">
        <v>0.97100694444444402</v>
      </c>
      <c r="F9770" s="1" t="s">
        <v>13795</v>
      </c>
    </row>
    <row r="9771" spans="2:6">
      <c r="B9771" s="1" t="s">
        <v>18862</v>
      </c>
      <c r="C9771" s="1">
        <v>1</v>
      </c>
      <c r="D9771" s="1" t="s">
        <v>3095</v>
      </c>
      <c r="E9771" s="17">
        <v>0.97104166666666702</v>
      </c>
      <c r="F9771" s="1" t="s">
        <v>13795</v>
      </c>
    </row>
    <row r="9772" spans="2:6">
      <c r="B9772" s="1" t="s">
        <v>18903</v>
      </c>
      <c r="C9772" s="1">
        <v>1</v>
      </c>
      <c r="D9772" s="1" t="s">
        <v>13753</v>
      </c>
      <c r="E9772" s="17">
        <v>0.97105324074074095</v>
      </c>
      <c r="F9772" s="1" t="s">
        <v>13795</v>
      </c>
    </row>
    <row r="9773" spans="2:6">
      <c r="B9773" s="1" t="s">
        <v>18904</v>
      </c>
      <c r="C9773" s="1">
        <v>1</v>
      </c>
      <c r="D9773" s="1" t="s">
        <v>3076</v>
      </c>
      <c r="E9773" s="17">
        <v>0.97108796296296296</v>
      </c>
      <c r="F9773" s="1" t="s">
        <v>13795</v>
      </c>
    </row>
    <row r="9774" spans="2:6">
      <c r="B9774" s="1" t="s">
        <v>17710</v>
      </c>
      <c r="C9774" s="1">
        <v>1</v>
      </c>
      <c r="D9774" s="1" t="s">
        <v>13746</v>
      </c>
      <c r="E9774" s="17">
        <v>0.97108796296296296</v>
      </c>
      <c r="F9774" s="1" t="s">
        <v>13795</v>
      </c>
    </row>
    <row r="9775" spans="2:6">
      <c r="B9775" s="1" t="s">
        <v>18666</v>
      </c>
      <c r="C9775" s="1">
        <v>1</v>
      </c>
      <c r="D9775" s="1" t="s">
        <v>3078</v>
      </c>
      <c r="E9775" s="17">
        <v>0.971099537037037</v>
      </c>
      <c r="F9775" s="1" t="s">
        <v>13795</v>
      </c>
    </row>
    <row r="9776" spans="2:6">
      <c r="B9776" s="1" t="s">
        <v>18905</v>
      </c>
      <c r="C9776" s="1">
        <v>1</v>
      </c>
      <c r="D9776" s="1" t="s">
        <v>13687</v>
      </c>
      <c r="E9776" s="17">
        <v>0.97127314814814802</v>
      </c>
      <c r="F9776" s="1" t="s">
        <v>13795</v>
      </c>
    </row>
    <row r="9777" spans="2:6">
      <c r="B9777" s="1" t="s">
        <v>17221</v>
      </c>
      <c r="C9777" s="1">
        <v>1</v>
      </c>
      <c r="D9777" s="1" t="s">
        <v>3078</v>
      </c>
      <c r="E9777" s="17">
        <v>0.971331018518519</v>
      </c>
      <c r="F9777" s="1" t="s">
        <v>13795</v>
      </c>
    </row>
    <row r="9778" spans="2:6">
      <c r="B9778" s="1" t="s">
        <v>18898</v>
      </c>
      <c r="C9778" s="1">
        <v>5</v>
      </c>
      <c r="D9778" s="1" t="s">
        <v>3078</v>
      </c>
      <c r="E9778" s="17">
        <v>0.97138888888888897</v>
      </c>
      <c r="F9778" s="1" t="s">
        <v>13795</v>
      </c>
    </row>
    <row r="9779" spans="2:6">
      <c r="B9779" s="1" t="s">
        <v>17053</v>
      </c>
      <c r="C9779" s="1">
        <v>1</v>
      </c>
      <c r="D9779" s="1" t="s">
        <v>3095</v>
      </c>
      <c r="E9779" s="17">
        <v>0.97149305555555598</v>
      </c>
      <c r="F9779" s="1" t="s">
        <v>13795</v>
      </c>
    </row>
    <row r="9780" spans="2:6">
      <c r="B9780" s="1" t="s">
        <v>17863</v>
      </c>
      <c r="C9780" s="1">
        <v>1</v>
      </c>
      <c r="D9780" s="1" t="s">
        <v>3077</v>
      </c>
      <c r="E9780" s="17">
        <v>0.97149305555555598</v>
      </c>
      <c r="F9780" s="1" t="s">
        <v>13795</v>
      </c>
    </row>
    <row r="9781" spans="2:6">
      <c r="B9781" s="1" t="s">
        <v>18899</v>
      </c>
      <c r="C9781" s="1">
        <v>1</v>
      </c>
      <c r="D9781" s="1" t="s">
        <v>3078</v>
      </c>
      <c r="E9781" s="17">
        <v>0.97151620370370395</v>
      </c>
      <c r="F9781" s="1" t="s">
        <v>13795</v>
      </c>
    </row>
    <row r="9782" spans="2:6">
      <c r="B9782" s="1" t="s">
        <v>18847</v>
      </c>
      <c r="C9782" s="1">
        <v>1</v>
      </c>
      <c r="D9782" s="1" t="s">
        <v>3095</v>
      </c>
      <c r="E9782" s="17">
        <v>0.97157407407407403</v>
      </c>
      <c r="F9782" s="1" t="s">
        <v>13795</v>
      </c>
    </row>
    <row r="9783" spans="2:6">
      <c r="B9783" s="1" t="s">
        <v>18842</v>
      </c>
      <c r="C9783" s="1">
        <v>1</v>
      </c>
      <c r="D9783" s="1" t="s">
        <v>3078</v>
      </c>
      <c r="E9783" s="17">
        <v>0.97162037037036997</v>
      </c>
      <c r="F9783" s="1" t="s">
        <v>13795</v>
      </c>
    </row>
    <row r="9784" spans="2:6">
      <c r="B9784" s="1" t="s">
        <v>18890</v>
      </c>
      <c r="C9784" s="1">
        <v>1</v>
      </c>
      <c r="D9784" s="1" t="s">
        <v>13746</v>
      </c>
      <c r="E9784" s="17">
        <v>0.97168981481481498</v>
      </c>
      <c r="F9784" s="1" t="s">
        <v>13795</v>
      </c>
    </row>
    <row r="9785" spans="2:6">
      <c r="B9785" s="1" t="s">
        <v>18843</v>
      </c>
      <c r="C9785" s="1">
        <v>1</v>
      </c>
      <c r="D9785" s="1" t="s">
        <v>13746</v>
      </c>
      <c r="E9785" s="17">
        <v>0.97190972222222205</v>
      </c>
      <c r="F9785" s="1" t="s">
        <v>13795</v>
      </c>
    </row>
    <row r="9786" spans="2:6">
      <c r="B9786" s="1" t="s">
        <v>18906</v>
      </c>
      <c r="C9786" s="1">
        <v>1</v>
      </c>
      <c r="D9786" s="1" t="s">
        <v>3076</v>
      </c>
      <c r="E9786" s="17">
        <v>0.97195601851851898</v>
      </c>
      <c r="F9786" s="1" t="s">
        <v>13795</v>
      </c>
    </row>
    <row r="9787" spans="2:6">
      <c r="B9787" s="1" t="s">
        <v>18821</v>
      </c>
      <c r="C9787" s="1">
        <v>1</v>
      </c>
      <c r="D9787" s="1" t="s">
        <v>13746</v>
      </c>
      <c r="E9787" s="17">
        <v>0.97200231481481503</v>
      </c>
      <c r="F9787" s="1" t="s">
        <v>13795</v>
      </c>
    </row>
    <row r="9788" spans="2:6">
      <c r="B9788" s="1" t="s">
        <v>18243</v>
      </c>
      <c r="C9788" s="1">
        <v>1</v>
      </c>
      <c r="D9788" s="1" t="s">
        <v>3095</v>
      </c>
      <c r="E9788" s="17">
        <v>0.97210648148148104</v>
      </c>
      <c r="F9788" s="1" t="s">
        <v>13795</v>
      </c>
    </row>
    <row r="9789" spans="2:6">
      <c r="B9789" s="1" t="s">
        <v>18907</v>
      </c>
      <c r="C9789" s="1">
        <v>1</v>
      </c>
      <c r="D9789" s="1" t="s">
        <v>13753</v>
      </c>
      <c r="E9789" s="17">
        <v>0.97212962962963001</v>
      </c>
      <c r="F9789" s="1" t="s">
        <v>13795</v>
      </c>
    </row>
    <row r="9790" spans="2:6">
      <c r="B9790" s="1" t="s">
        <v>18908</v>
      </c>
      <c r="C9790" s="1">
        <v>1</v>
      </c>
      <c r="D9790" s="1" t="s">
        <v>13753</v>
      </c>
      <c r="E9790" s="17">
        <v>0.97223379629629603</v>
      </c>
      <c r="F9790" s="1" t="s">
        <v>13795</v>
      </c>
    </row>
    <row r="9791" spans="2:6">
      <c r="B9791" s="1" t="s">
        <v>18908</v>
      </c>
      <c r="C9791" s="1">
        <v>1</v>
      </c>
      <c r="D9791" s="1" t="s">
        <v>13746</v>
      </c>
      <c r="E9791" s="17">
        <v>0.97238425925925898</v>
      </c>
      <c r="F9791" s="1" t="s">
        <v>13795</v>
      </c>
    </row>
    <row r="9792" spans="2:6">
      <c r="B9792" s="1" t="s">
        <v>18901</v>
      </c>
      <c r="C9792" s="1">
        <v>1</v>
      </c>
      <c r="D9792" s="1" t="s">
        <v>3078</v>
      </c>
      <c r="E9792" s="17">
        <v>0.97256944444444404</v>
      </c>
      <c r="F9792" s="1" t="s">
        <v>13795</v>
      </c>
    </row>
    <row r="9793" spans="2:6">
      <c r="B9793" s="1" t="s">
        <v>17432</v>
      </c>
      <c r="C9793" s="1">
        <v>1</v>
      </c>
      <c r="D9793" s="1" t="s">
        <v>3077</v>
      </c>
      <c r="E9793" s="17">
        <v>0.97268518518518499</v>
      </c>
      <c r="F9793" s="1" t="s">
        <v>13795</v>
      </c>
    </row>
    <row r="9794" spans="2:6">
      <c r="B9794" s="1" t="s">
        <v>18893</v>
      </c>
      <c r="C9794" s="1">
        <v>1</v>
      </c>
      <c r="D9794" s="1" t="s">
        <v>3078</v>
      </c>
      <c r="E9794" s="17">
        <v>0.97287037037037005</v>
      </c>
      <c r="F9794" s="1" t="s">
        <v>13795</v>
      </c>
    </row>
    <row r="9795" spans="2:6">
      <c r="B9795" s="1" t="s">
        <v>18907</v>
      </c>
      <c r="C9795" s="1">
        <v>1</v>
      </c>
      <c r="D9795" s="1" t="s">
        <v>3095</v>
      </c>
      <c r="E9795" s="17">
        <v>0.97297453703703696</v>
      </c>
      <c r="F9795" s="1" t="s">
        <v>13795</v>
      </c>
    </row>
    <row r="9796" spans="2:6">
      <c r="B9796" s="1" t="s">
        <v>18909</v>
      </c>
      <c r="C9796" s="1">
        <v>1</v>
      </c>
      <c r="D9796" s="1" t="s">
        <v>13753</v>
      </c>
      <c r="E9796" s="17">
        <v>0.97304398148148197</v>
      </c>
      <c r="F9796" s="1" t="s">
        <v>13795</v>
      </c>
    </row>
    <row r="9797" spans="2:6">
      <c r="B9797" s="1" t="s">
        <v>18910</v>
      </c>
      <c r="C9797" s="1">
        <v>1</v>
      </c>
      <c r="D9797" s="1" t="s">
        <v>13753</v>
      </c>
      <c r="E9797" s="17">
        <v>0.97312500000000002</v>
      </c>
      <c r="F9797" s="1" t="s">
        <v>13795</v>
      </c>
    </row>
    <row r="9798" spans="2:6">
      <c r="B9798" s="1" t="s">
        <v>18911</v>
      </c>
      <c r="C9798" s="1">
        <v>1</v>
      </c>
      <c r="D9798" s="1" t="s">
        <v>13753</v>
      </c>
      <c r="E9798" s="17">
        <v>0.97317129629629595</v>
      </c>
      <c r="F9798" s="1" t="s">
        <v>13795</v>
      </c>
    </row>
    <row r="9799" spans="2:6">
      <c r="B9799" s="1" t="s">
        <v>18724</v>
      </c>
      <c r="C9799" s="1">
        <v>1</v>
      </c>
      <c r="D9799" s="1" t="s">
        <v>13746</v>
      </c>
      <c r="E9799" s="17">
        <v>0.97322916666666703</v>
      </c>
      <c r="F9799" s="1" t="s">
        <v>13795</v>
      </c>
    </row>
    <row r="9800" spans="2:6">
      <c r="B9800" s="1" t="s">
        <v>18895</v>
      </c>
      <c r="C9800" s="1">
        <v>1</v>
      </c>
      <c r="D9800" s="1" t="s">
        <v>3095</v>
      </c>
      <c r="E9800" s="17">
        <v>0.97334490740740698</v>
      </c>
      <c r="F9800" s="1" t="s">
        <v>13795</v>
      </c>
    </row>
    <row r="9801" spans="2:6">
      <c r="B9801" s="1" t="s">
        <v>18894</v>
      </c>
      <c r="C9801" s="1">
        <v>1</v>
      </c>
      <c r="D9801" s="1" t="s">
        <v>3077</v>
      </c>
      <c r="E9801" s="17">
        <v>0.97343749999999996</v>
      </c>
      <c r="F9801" s="1" t="s">
        <v>13795</v>
      </c>
    </row>
    <row r="9802" spans="2:6">
      <c r="B9802" s="1" t="s">
        <v>18912</v>
      </c>
      <c r="C9802" s="1">
        <v>1</v>
      </c>
      <c r="D9802" s="1" t="s">
        <v>13753</v>
      </c>
      <c r="E9802" s="17">
        <v>0.97378472222222201</v>
      </c>
      <c r="F9802" s="1" t="s">
        <v>13795</v>
      </c>
    </row>
    <row r="9803" spans="2:6">
      <c r="B9803" s="1" t="s">
        <v>18912</v>
      </c>
      <c r="C9803" s="1">
        <v>1</v>
      </c>
      <c r="D9803" s="1" t="s">
        <v>13746</v>
      </c>
      <c r="E9803" s="17">
        <v>0.97395833333333304</v>
      </c>
      <c r="F9803" s="1" t="s">
        <v>13795</v>
      </c>
    </row>
    <row r="9804" spans="2:6">
      <c r="B9804" s="1" t="s">
        <v>17535</v>
      </c>
      <c r="C9804" s="1">
        <v>1</v>
      </c>
      <c r="D9804" s="1" t="s">
        <v>13746</v>
      </c>
      <c r="E9804" s="17">
        <v>0.974212962962963</v>
      </c>
      <c r="F9804" s="1" t="s">
        <v>13795</v>
      </c>
    </row>
    <row r="9805" spans="2:6">
      <c r="B9805" s="1" t="s">
        <v>18903</v>
      </c>
      <c r="C9805" s="1">
        <v>1</v>
      </c>
      <c r="D9805" s="1" t="s">
        <v>3077</v>
      </c>
      <c r="E9805" s="17">
        <v>0.97428240740740701</v>
      </c>
      <c r="F9805" s="1" t="s">
        <v>13795</v>
      </c>
    </row>
    <row r="9806" spans="2:6">
      <c r="B9806" s="1" t="s">
        <v>18913</v>
      </c>
      <c r="C9806" s="1">
        <v>1</v>
      </c>
      <c r="D9806" s="1" t="s">
        <v>13753</v>
      </c>
      <c r="E9806" s="17">
        <v>0.97453703703703698</v>
      </c>
      <c r="F9806" s="1" t="s">
        <v>13795</v>
      </c>
    </row>
    <row r="9807" spans="2:6">
      <c r="B9807" s="1" t="s">
        <v>18914</v>
      </c>
      <c r="C9807" s="1">
        <v>1</v>
      </c>
      <c r="D9807" s="1" t="s">
        <v>13753</v>
      </c>
      <c r="E9807" s="17">
        <v>0.97457175925925899</v>
      </c>
      <c r="F9807" s="1" t="s">
        <v>13795</v>
      </c>
    </row>
    <row r="9808" spans="2:6">
      <c r="B9808" s="1" t="s">
        <v>18915</v>
      </c>
      <c r="C9808" s="1">
        <v>1</v>
      </c>
      <c r="D9808" s="1" t="s">
        <v>3076</v>
      </c>
      <c r="E9808" s="17">
        <v>0.97465277777777803</v>
      </c>
      <c r="F9808" s="1" t="s">
        <v>13795</v>
      </c>
    </row>
    <row r="9809" spans="2:6">
      <c r="B9809" s="1" t="s">
        <v>18916</v>
      </c>
      <c r="C9809" s="1">
        <v>1</v>
      </c>
      <c r="D9809" s="1" t="s">
        <v>3076</v>
      </c>
      <c r="E9809" s="17">
        <v>0.97468750000000004</v>
      </c>
      <c r="F9809" s="1" t="s">
        <v>13795</v>
      </c>
    </row>
    <row r="9810" spans="2:6">
      <c r="B9810" s="1" t="s">
        <v>18896</v>
      </c>
      <c r="C9810" s="1">
        <v>1</v>
      </c>
      <c r="D9810" s="1" t="s">
        <v>13746</v>
      </c>
      <c r="E9810" s="17">
        <v>0.97473379629629597</v>
      </c>
      <c r="F9810" s="1" t="s">
        <v>13795</v>
      </c>
    </row>
    <row r="9811" spans="2:6">
      <c r="B9811" s="1" t="s">
        <v>18686</v>
      </c>
      <c r="C9811" s="1">
        <v>1</v>
      </c>
      <c r="D9811" s="1" t="s">
        <v>13762</v>
      </c>
      <c r="E9811" s="17">
        <v>0.97480324074074098</v>
      </c>
      <c r="F9811" s="1" t="s">
        <v>13795</v>
      </c>
    </row>
    <row r="9812" spans="2:6">
      <c r="B9812" s="1" t="s">
        <v>18906</v>
      </c>
      <c r="C9812" s="1">
        <v>1</v>
      </c>
      <c r="D9812" s="1" t="s">
        <v>3077</v>
      </c>
      <c r="E9812" s="17">
        <v>0.974872685185185</v>
      </c>
      <c r="F9812" s="1" t="s">
        <v>13795</v>
      </c>
    </row>
    <row r="9813" spans="2:6">
      <c r="B9813" s="1" t="s">
        <v>17244</v>
      </c>
      <c r="C9813" s="1">
        <v>1</v>
      </c>
      <c r="D9813" s="1" t="s">
        <v>3095</v>
      </c>
      <c r="E9813" s="17">
        <v>0.97501157407407402</v>
      </c>
      <c r="F9813" s="1" t="s">
        <v>13795</v>
      </c>
    </row>
    <row r="9814" spans="2:6">
      <c r="B9814" s="1" t="s">
        <v>18909</v>
      </c>
      <c r="C9814" s="1">
        <v>1</v>
      </c>
      <c r="D9814" s="1" t="s">
        <v>13762</v>
      </c>
      <c r="E9814" s="17">
        <v>0.97502314814814794</v>
      </c>
      <c r="F9814" s="1" t="s">
        <v>13795</v>
      </c>
    </row>
    <row r="9815" spans="2:6">
      <c r="B9815" s="1" t="s">
        <v>17522</v>
      </c>
      <c r="C9815" s="1">
        <v>1</v>
      </c>
      <c r="D9815" s="1" t="s">
        <v>13762</v>
      </c>
      <c r="E9815" s="17">
        <v>0.97532407407407395</v>
      </c>
      <c r="F9815" s="1" t="s">
        <v>13795</v>
      </c>
    </row>
    <row r="9816" spans="2:6">
      <c r="B9816" s="1" t="s">
        <v>18917</v>
      </c>
      <c r="C9816" s="1">
        <v>1</v>
      </c>
      <c r="D9816" s="1" t="s">
        <v>13687</v>
      </c>
      <c r="E9816" s="17">
        <v>0.975405092592593</v>
      </c>
      <c r="F9816" s="1" t="s">
        <v>13795</v>
      </c>
    </row>
    <row r="9817" spans="2:6">
      <c r="B9817" s="1" t="s">
        <v>18918</v>
      </c>
      <c r="C9817" s="1">
        <v>1</v>
      </c>
      <c r="D9817" s="1" t="s">
        <v>13753</v>
      </c>
      <c r="E9817" s="17">
        <v>0.975405092592593</v>
      </c>
      <c r="F9817" s="1" t="s">
        <v>13795</v>
      </c>
    </row>
    <row r="9818" spans="2:6">
      <c r="B9818" s="1" t="s">
        <v>18919</v>
      </c>
      <c r="C9818" s="1">
        <v>1</v>
      </c>
      <c r="D9818" s="1" t="s">
        <v>13753</v>
      </c>
      <c r="E9818" s="17">
        <v>0.97556712962962999</v>
      </c>
      <c r="F9818" s="1" t="s">
        <v>13795</v>
      </c>
    </row>
    <row r="9819" spans="2:6">
      <c r="B9819" s="1" t="s">
        <v>18920</v>
      </c>
      <c r="C9819" s="1">
        <v>1</v>
      </c>
      <c r="D9819" s="1" t="s">
        <v>13753</v>
      </c>
      <c r="E9819" s="17">
        <v>0.97561342592592604</v>
      </c>
      <c r="F9819" s="1" t="s">
        <v>13795</v>
      </c>
    </row>
    <row r="9820" spans="2:6">
      <c r="B9820" s="1" t="s">
        <v>18921</v>
      </c>
      <c r="C9820" s="1">
        <v>1</v>
      </c>
      <c r="D9820" s="1" t="s">
        <v>13760</v>
      </c>
      <c r="E9820" s="17">
        <v>0.97581018518518503</v>
      </c>
      <c r="F9820" s="1" t="s">
        <v>13795</v>
      </c>
    </row>
    <row r="9821" spans="2:6">
      <c r="B9821" s="1" t="s">
        <v>17125</v>
      </c>
      <c r="C9821" s="1">
        <v>1</v>
      </c>
      <c r="D9821" s="1" t="s">
        <v>3095</v>
      </c>
      <c r="E9821" s="17">
        <v>0.97608796296296296</v>
      </c>
      <c r="F9821" s="1" t="s">
        <v>13795</v>
      </c>
    </row>
    <row r="9822" spans="2:6">
      <c r="B9822" s="1" t="s">
        <v>17742</v>
      </c>
      <c r="C9822" s="1">
        <v>1</v>
      </c>
      <c r="D9822" s="1" t="s">
        <v>3095</v>
      </c>
      <c r="E9822" s="17">
        <v>0.97612268518518497</v>
      </c>
      <c r="F9822" s="1" t="s">
        <v>13795</v>
      </c>
    </row>
    <row r="9823" spans="2:6">
      <c r="B9823" s="1" t="s">
        <v>18911</v>
      </c>
      <c r="C9823" s="1">
        <v>1</v>
      </c>
      <c r="D9823" s="1" t="s">
        <v>13762</v>
      </c>
      <c r="E9823" s="17">
        <v>0.97615740740740697</v>
      </c>
      <c r="F9823" s="1" t="s">
        <v>13795</v>
      </c>
    </row>
    <row r="9824" spans="2:6">
      <c r="B9824" s="1" t="s">
        <v>18902</v>
      </c>
      <c r="C9824" s="1">
        <v>1</v>
      </c>
      <c r="D9824" s="1" t="s">
        <v>3095</v>
      </c>
      <c r="E9824" s="17">
        <v>0.97616898148148101</v>
      </c>
      <c r="F9824" s="1" t="s">
        <v>13795</v>
      </c>
    </row>
    <row r="9825" spans="2:6">
      <c r="B9825" s="1" t="s">
        <v>18922</v>
      </c>
      <c r="C9825" s="1">
        <v>5</v>
      </c>
      <c r="D9825" s="1" t="s">
        <v>13753</v>
      </c>
      <c r="E9825" s="17">
        <v>0.97635416666666697</v>
      </c>
      <c r="F9825" s="1" t="s">
        <v>13795</v>
      </c>
    </row>
    <row r="9826" spans="2:6">
      <c r="B9826" s="1" t="s">
        <v>18923</v>
      </c>
      <c r="C9826" s="1">
        <v>1</v>
      </c>
      <c r="D9826" s="1" t="s">
        <v>13753</v>
      </c>
      <c r="E9826" s="17">
        <v>0.97645833333333298</v>
      </c>
      <c r="F9826" s="1" t="s">
        <v>13795</v>
      </c>
    </row>
    <row r="9827" spans="2:6">
      <c r="B9827" s="1" t="s">
        <v>18914</v>
      </c>
      <c r="C9827" s="1">
        <v>1</v>
      </c>
      <c r="D9827" s="1" t="s">
        <v>13746</v>
      </c>
      <c r="E9827" s="17">
        <v>0.97649305555555599</v>
      </c>
      <c r="F9827" s="1" t="s">
        <v>13795</v>
      </c>
    </row>
    <row r="9828" spans="2:6">
      <c r="B9828" s="1" t="s">
        <v>18924</v>
      </c>
      <c r="C9828" s="1">
        <v>1</v>
      </c>
      <c r="D9828" s="1" t="s">
        <v>13753</v>
      </c>
      <c r="E9828" s="17">
        <v>0.97670138888888902</v>
      </c>
      <c r="F9828" s="1" t="s">
        <v>13795</v>
      </c>
    </row>
    <row r="9829" spans="2:6">
      <c r="B9829" s="1" t="s">
        <v>18910</v>
      </c>
      <c r="C9829" s="1">
        <v>1</v>
      </c>
      <c r="D9829" s="1" t="s">
        <v>3078</v>
      </c>
      <c r="E9829" s="17">
        <v>0.97678240740740696</v>
      </c>
      <c r="F9829" s="1" t="s">
        <v>13795</v>
      </c>
    </row>
    <row r="9830" spans="2:6">
      <c r="B9830" s="1" t="s">
        <v>18922</v>
      </c>
      <c r="C9830" s="1">
        <v>5</v>
      </c>
      <c r="D9830" s="1" t="s">
        <v>3078</v>
      </c>
      <c r="E9830" s="17">
        <v>0.976828703703704</v>
      </c>
      <c r="F9830" s="1" t="s">
        <v>13795</v>
      </c>
    </row>
    <row r="9831" spans="2:6">
      <c r="B9831" s="1" t="s">
        <v>18925</v>
      </c>
      <c r="C9831" s="1">
        <v>1</v>
      </c>
      <c r="D9831" s="1" t="s">
        <v>13753</v>
      </c>
      <c r="E9831" s="17">
        <v>0.97684027777777804</v>
      </c>
      <c r="F9831" s="1" t="s">
        <v>13795</v>
      </c>
    </row>
    <row r="9832" spans="2:6">
      <c r="B9832" s="1" t="s">
        <v>18926</v>
      </c>
      <c r="C9832" s="1">
        <v>1</v>
      </c>
      <c r="D9832" s="1" t="s">
        <v>3076</v>
      </c>
      <c r="E9832" s="17">
        <v>0.97723379629629603</v>
      </c>
      <c r="F9832" s="1" t="s">
        <v>13795</v>
      </c>
    </row>
    <row r="9833" spans="2:6">
      <c r="B9833" s="1" t="s">
        <v>16458</v>
      </c>
      <c r="C9833" s="1">
        <v>1</v>
      </c>
      <c r="D9833" s="1" t="s">
        <v>3095</v>
      </c>
      <c r="E9833" s="17">
        <v>0.97733796296296305</v>
      </c>
      <c r="F9833" s="1" t="s">
        <v>13795</v>
      </c>
    </row>
    <row r="9834" spans="2:6">
      <c r="B9834" s="1" t="s">
        <v>18779</v>
      </c>
      <c r="C9834" s="1">
        <v>1</v>
      </c>
      <c r="D9834" s="1" t="s">
        <v>13746</v>
      </c>
      <c r="E9834" s="17">
        <v>0.97734953703703698</v>
      </c>
      <c r="F9834" s="1" t="s">
        <v>13795</v>
      </c>
    </row>
    <row r="9835" spans="2:6">
      <c r="B9835" s="1" t="s">
        <v>17935</v>
      </c>
      <c r="C9835" s="1">
        <v>1</v>
      </c>
      <c r="D9835" s="1" t="s">
        <v>3078</v>
      </c>
      <c r="E9835" s="17">
        <v>0.97737268518518505</v>
      </c>
      <c r="F9835" s="1" t="s">
        <v>13795</v>
      </c>
    </row>
    <row r="9836" spans="2:6">
      <c r="B9836" s="1" t="s">
        <v>18927</v>
      </c>
      <c r="C9836" s="1">
        <v>1</v>
      </c>
      <c r="D9836" s="1" t="s">
        <v>13753</v>
      </c>
      <c r="E9836" s="17">
        <v>0.97746527777777803</v>
      </c>
      <c r="F9836" s="1" t="s">
        <v>13795</v>
      </c>
    </row>
    <row r="9837" spans="2:6">
      <c r="B9837" s="1" t="s">
        <v>18928</v>
      </c>
      <c r="C9837" s="1">
        <v>1</v>
      </c>
      <c r="D9837" s="1" t="s">
        <v>13760</v>
      </c>
      <c r="E9837" s="17">
        <v>0.97750000000000004</v>
      </c>
      <c r="F9837" s="1" t="s">
        <v>13795</v>
      </c>
    </row>
    <row r="9838" spans="2:6">
      <c r="B9838" s="1" t="s">
        <v>18929</v>
      </c>
      <c r="C9838" s="1">
        <v>1</v>
      </c>
      <c r="D9838" s="1" t="s">
        <v>13753</v>
      </c>
      <c r="E9838" s="17">
        <v>0.97751157407407396</v>
      </c>
      <c r="F9838" s="1" t="s">
        <v>13795</v>
      </c>
    </row>
    <row r="9839" spans="2:6">
      <c r="B9839" s="1" t="s">
        <v>18930</v>
      </c>
      <c r="C9839" s="1">
        <v>1</v>
      </c>
      <c r="D9839" s="1" t="s">
        <v>13753</v>
      </c>
      <c r="E9839" s="17">
        <v>0.97755787037037001</v>
      </c>
      <c r="F9839" s="1" t="s">
        <v>13795</v>
      </c>
    </row>
    <row r="9840" spans="2:6">
      <c r="B9840" s="1" t="s">
        <v>18931</v>
      </c>
      <c r="C9840" s="1">
        <v>1</v>
      </c>
      <c r="D9840" s="1" t="s">
        <v>13753</v>
      </c>
      <c r="E9840" s="17">
        <v>0.97760416666666705</v>
      </c>
      <c r="F9840" s="1" t="s">
        <v>13795</v>
      </c>
    </row>
    <row r="9841" spans="2:6">
      <c r="B9841" s="1" t="s">
        <v>18932</v>
      </c>
      <c r="C9841" s="1">
        <v>1</v>
      </c>
      <c r="D9841" s="1" t="s">
        <v>13753</v>
      </c>
      <c r="E9841" s="17">
        <v>0.97765046296296299</v>
      </c>
      <c r="F9841" s="1" t="s">
        <v>13795</v>
      </c>
    </row>
    <row r="9842" spans="2:6">
      <c r="B9842" s="1" t="s">
        <v>18933</v>
      </c>
      <c r="C9842" s="1">
        <v>1</v>
      </c>
      <c r="D9842" s="1" t="s">
        <v>3076</v>
      </c>
      <c r="E9842" s="17">
        <v>0.97768518518518499</v>
      </c>
      <c r="F9842" s="1" t="s">
        <v>13795</v>
      </c>
    </row>
    <row r="9843" spans="2:6">
      <c r="B9843" s="1" t="s">
        <v>18934</v>
      </c>
      <c r="C9843" s="1">
        <v>1</v>
      </c>
      <c r="D9843" s="1" t="s">
        <v>13753</v>
      </c>
      <c r="E9843" s="17">
        <v>0.97768518518518499</v>
      </c>
      <c r="F9843" s="1" t="s">
        <v>13795</v>
      </c>
    </row>
    <row r="9844" spans="2:6">
      <c r="B9844" s="1" t="s">
        <v>18921</v>
      </c>
      <c r="C9844" s="1">
        <v>1</v>
      </c>
      <c r="D9844" s="1" t="s">
        <v>3095</v>
      </c>
      <c r="E9844" s="17">
        <v>0.97797453703703696</v>
      </c>
      <c r="F9844" s="1" t="s">
        <v>13795</v>
      </c>
    </row>
    <row r="9845" spans="2:6">
      <c r="B9845" s="1" t="s">
        <v>18855</v>
      </c>
      <c r="C9845" s="1">
        <v>1</v>
      </c>
      <c r="D9845" s="1" t="s">
        <v>13746</v>
      </c>
      <c r="E9845" s="17">
        <v>0.97802083333333301</v>
      </c>
      <c r="F9845" s="1" t="s">
        <v>13795</v>
      </c>
    </row>
    <row r="9846" spans="2:6">
      <c r="B9846" s="1" t="s">
        <v>18926</v>
      </c>
      <c r="C9846" s="1">
        <v>1</v>
      </c>
      <c r="D9846" s="1" t="s">
        <v>3078</v>
      </c>
      <c r="E9846" s="17">
        <v>0.97805555555555601</v>
      </c>
      <c r="F9846" s="1" t="s">
        <v>13795</v>
      </c>
    </row>
    <row r="9847" spans="2:6">
      <c r="B9847" s="1" t="s">
        <v>18935</v>
      </c>
      <c r="C9847" s="1">
        <v>1</v>
      </c>
      <c r="D9847" s="1" t="s">
        <v>3076</v>
      </c>
      <c r="E9847" s="17">
        <v>0.97810185185185206</v>
      </c>
      <c r="F9847" s="1" t="s">
        <v>13795</v>
      </c>
    </row>
    <row r="9848" spans="2:6">
      <c r="B9848" s="1" t="s">
        <v>17065</v>
      </c>
      <c r="C9848" s="1">
        <v>1</v>
      </c>
      <c r="D9848" s="1" t="s">
        <v>3095</v>
      </c>
      <c r="E9848" s="17">
        <v>0.97813657407407395</v>
      </c>
      <c r="F9848" s="1" t="s">
        <v>13795</v>
      </c>
    </row>
    <row r="9849" spans="2:6">
      <c r="B9849" s="1" t="s">
        <v>18913</v>
      </c>
      <c r="C9849" s="1">
        <v>1</v>
      </c>
      <c r="D9849" s="1" t="s">
        <v>13746</v>
      </c>
      <c r="E9849" s="17">
        <v>0.97815972222222203</v>
      </c>
      <c r="F9849" s="1" t="s">
        <v>13795</v>
      </c>
    </row>
    <row r="9850" spans="2:6">
      <c r="B9850" s="1" t="s">
        <v>18936</v>
      </c>
      <c r="C9850" s="1">
        <v>1</v>
      </c>
      <c r="D9850" s="1" t="s">
        <v>3076</v>
      </c>
      <c r="E9850" s="17">
        <v>0.978252314814815</v>
      </c>
      <c r="F9850" s="1" t="s">
        <v>13795</v>
      </c>
    </row>
    <row r="9851" spans="2:6">
      <c r="B9851" s="1" t="s">
        <v>18852</v>
      </c>
      <c r="C9851" s="1">
        <v>1</v>
      </c>
      <c r="D9851" s="1" t="s">
        <v>13762</v>
      </c>
      <c r="E9851" s="17">
        <v>0.97829861111111105</v>
      </c>
      <c r="F9851" s="1" t="s">
        <v>13795</v>
      </c>
    </row>
    <row r="9852" spans="2:6">
      <c r="B9852" s="1" t="s">
        <v>18905</v>
      </c>
      <c r="C9852" s="1">
        <v>1</v>
      </c>
      <c r="D9852" s="1" t="s">
        <v>13746</v>
      </c>
      <c r="E9852" s="17">
        <v>0.97835648148148102</v>
      </c>
      <c r="F9852" s="1" t="s">
        <v>13795</v>
      </c>
    </row>
    <row r="9853" spans="2:6">
      <c r="B9853" s="1" t="s">
        <v>18937</v>
      </c>
      <c r="C9853" s="1">
        <v>1</v>
      </c>
      <c r="D9853" s="1" t="s">
        <v>13753</v>
      </c>
      <c r="E9853" s="17">
        <v>0.978449074074074</v>
      </c>
      <c r="F9853" s="1" t="s">
        <v>13795</v>
      </c>
    </row>
    <row r="9854" spans="2:6">
      <c r="B9854" s="1" t="s">
        <v>18938</v>
      </c>
      <c r="C9854" s="1">
        <v>1</v>
      </c>
      <c r="D9854" s="1" t="s">
        <v>13753</v>
      </c>
      <c r="E9854" s="17">
        <v>0.97849537037037004</v>
      </c>
      <c r="F9854" s="1" t="s">
        <v>13795</v>
      </c>
    </row>
    <row r="9855" spans="2:6">
      <c r="B9855" s="1" t="s">
        <v>18939</v>
      </c>
      <c r="C9855" s="1">
        <v>1</v>
      </c>
      <c r="D9855" s="1" t="s">
        <v>13687</v>
      </c>
      <c r="E9855" s="17">
        <v>0.97854166666666698</v>
      </c>
      <c r="F9855" s="1" t="s">
        <v>13795</v>
      </c>
    </row>
    <row r="9856" spans="2:6">
      <c r="B9856" s="1" t="s">
        <v>18940</v>
      </c>
      <c r="C9856" s="1">
        <v>1</v>
      </c>
      <c r="D9856" s="1" t="s">
        <v>13760</v>
      </c>
      <c r="E9856" s="17">
        <v>0.97859953703703695</v>
      </c>
      <c r="F9856" s="1" t="s">
        <v>13795</v>
      </c>
    </row>
    <row r="9857" spans="2:6">
      <c r="B9857" s="1" t="s">
        <v>18941</v>
      </c>
      <c r="C9857" s="1">
        <v>1</v>
      </c>
      <c r="D9857" s="1" t="s">
        <v>13760</v>
      </c>
      <c r="E9857" s="17">
        <v>0.97862268518518503</v>
      </c>
      <c r="F9857" s="1" t="s">
        <v>13795</v>
      </c>
    </row>
    <row r="9858" spans="2:6">
      <c r="B9858" s="1" t="s">
        <v>18920</v>
      </c>
      <c r="C9858" s="1">
        <v>1</v>
      </c>
      <c r="D9858" s="1" t="s">
        <v>13746</v>
      </c>
      <c r="E9858" s="17">
        <v>0.97866898148148196</v>
      </c>
      <c r="F9858" s="1" t="s">
        <v>13795</v>
      </c>
    </row>
    <row r="9859" spans="2:6">
      <c r="B9859" s="1" t="s">
        <v>18942</v>
      </c>
      <c r="C9859" s="1">
        <v>1</v>
      </c>
      <c r="D9859" s="1" t="s">
        <v>13753</v>
      </c>
      <c r="E9859" s="17">
        <v>0.97883101851851895</v>
      </c>
      <c r="F9859" s="1" t="s">
        <v>13795</v>
      </c>
    </row>
    <row r="9860" spans="2:6">
      <c r="B9860" s="1" t="s">
        <v>18927</v>
      </c>
      <c r="C9860" s="1">
        <v>1</v>
      </c>
      <c r="D9860" s="1" t="s">
        <v>3078</v>
      </c>
      <c r="E9860" s="17">
        <v>0.97887731481481499</v>
      </c>
      <c r="F9860" s="1" t="s">
        <v>13795</v>
      </c>
    </row>
    <row r="9861" spans="2:6">
      <c r="B9861" s="1" t="s">
        <v>18943</v>
      </c>
      <c r="C9861" s="1">
        <v>1</v>
      </c>
      <c r="D9861" s="1" t="s">
        <v>13760</v>
      </c>
      <c r="E9861" s="17">
        <v>0.97905092592592602</v>
      </c>
      <c r="F9861" s="1" t="s">
        <v>13795</v>
      </c>
    </row>
    <row r="9862" spans="2:6">
      <c r="B9862" s="1" t="s">
        <v>18944</v>
      </c>
      <c r="C9862" s="1">
        <v>1</v>
      </c>
      <c r="D9862" s="1" t="s">
        <v>13687</v>
      </c>
      <c r="E9862" s="17">
        <v>0.97909722222222195</v>
      </c>
      <c r="F9862" s="1" t="s">
        <v>13795</v>
      </c>
    </row>
    <row r="9863" spans="2:6">
      <c r="B9863" s="1" t="s">
        <v>18938</v>
      </c>
      <c r="C9863" s="1">
        <v>1</v>
      </c>
      <c r="D9863" s="1" t="s">
        <v>3078</v>
      </c>
      <c r="E9863" s="17">
        <v>0.97913194444444396</v>
      </c>
      <c r="F9863" s="1" t="s">
        <v>13795</v>
      </c>
    </row>
    <row r="9864" spans="2:6">
      <c r="B9864" s="1" t="s">
        <v>18936</v>
      </c>
      <c r="C9864" s="1">
        <v>1</v>
      </c>
      <c r="D9864" s="1" t="s">
        <v>3078</v>
      </c>
      <c r="E9864" s="17">
        <v>0.97924768518518501</v>
      </c>
      <c r="F9864" s="1" t="s">
        <v>13796</v>
      </c>
    </row>
    <row r="9865" spans="2:6">
      <c r="B9865" s="1" t="s">
        <v>18590</v>
      </c>
      <c r="C9865" s="1">
        <v>1</v>
      </c>
      <c r="D9865" s="1" t="s">
        <v>3078</v>
      </c>
      <c r="E9865" s="17">
        <v>0.97925925925925905</v>
      </c>
      <c r="F9865" s="1" t="s">
        <v>13796</v>
      </c>
    </row>
    <row r="9866" spans="2:6">
      <c r="B9866" s="1" t="s">
        <v>18937</v>
      </c>
      <c r="C9866" s="1">
        <v>1</v>
      </c>
      <c r="D9866" s="1" t="s">
        <v>3078</v>
      </c>
      <c r="E9866" s="17">
        <v>0.97929398148148195</v>
      </c>
      <c r="F9866" s="1" t="s">
        <v>13796</v>
      </c>
    </row>
    <row r="9867" spans="2:6">
      <c r="B9867" s="1" t="s">
        <v>17184</v>
      </c>
      <c r="C9867" s="1">
        <v>1</v>
      </c>
      <c r="D9867" s="1" t="s">
        <v>3095</v>
      </c>
      <c r="E9867" s="17">
        <v>0.97938657407407403</v>
      </c>
      <c r="F9867" s="1" t="s">
        <v>13796</v>
      </c>
    </row>
    <row r="9868" spans="2:6">
      <c r="B9868" s="1" t="s">
        <v>18933</v>
      </c>
      <c r="C9868" s="1">
        <v>1</v>
      </c>
      <c r="D9868" s="1" t="s">
        <v>13746</v>
      </c>
      <c r="E9868" s="17">
        <v>0.97939814814814796</v>
      </c>
      <c r="F9868" s="1" t="s">
        <v>13796</v>
      </c>
    </row>
    <row r="9869" spans="2:6">
      <c r="B9869" s="1" t="s">
        <v>18915</v>
      </c>
      <c r="C9869" s="1">
        <v>1</v>
      </c>
      <c r="D9869" s="1" t="s">
        <v>13762</v>
      </c>
      <c r="E9869" s="17">
        <v>0.97943287037036997</v>
      </c>
      <c r="F9869" s="1" t="s">
        <v>13796</v>
      </c>
    </row>
    <row r="9870" spans="2:6">
      <c r="B9870" s="1" t="s">
        <v>18916</v>
      </c>
      <c r="C9870" s="1">
        <v>1</v>
      </c>
      <c r="D9870" s="1" t="s">
        <v>13762</v>
      </c>
      <c r="E9870" s="17">
        <v>0.97949074074074105</v>
      </c>
      <c r="F9870" s="1" t="s">
        <v>13796</v>
      </c>
    </row>
    <row r="9871" spans="2:6">
      <c r="B9871" s="1" t="s">
        <v>18945</v>
      </c>
      <c r="C9871" s="1">
        <v>1</v>
      </c>
      <c r="D9871" s="1" t="s">
        <v>13753</v>
      </c>
      <c r="E9871" s="17">
        <v>0.979606481481481</v>
      </c>
      <c r="F9871" s="1" t="s">
        <v>13796</v>
      </c>
    </row>
    <row r="9872" spans="2:6">
      <c r="B9872" s="1" t="s">
        <v>18946</v>
      </c>
      <c r="C9872" s="1">
        <v>1</v>
      </c>
      <c r="D9872" s="1" t="s">
        <v>13753</v>
      </c>
      <c r="E9872" s="17">
        <v>0.97966435185185197</v>
      </c>
      <c r="F9872" s="1" t="s">
        <v>13796</v>
      </c>
    </row>
    <row r="9873" spans="2:6">
      <c r="B9873" s="1" t="s">
        <v>18947</v>
      </c>
      <c r="C9873" s="1">
        <v>1</v>
      </c>
      <c r="D9873" s="1" t="s">
        <v>13753</v>
      </c>
      <c r="E9873" s="17">
        <v>0.97966435185185197</v>
      </c>
      <c r="F9873" s="1" t="s">
        <v>13796</v>
      </c>
    </row>
    <row r="9874" spans="2:6">
      <c r="B9874" s="1" t="s">
        <v>18948</v>
      </c>
      <c r="C9874" s="1">
        <v>1</v>
      </c>
      <c r="D9874" s="1" t="s">
        <v>13753</v>
      </c>
      <c r="E9874" s="17">
        <v>0.97972222222222205</v>
      </c>
      <c r="F9874" s="1" t="s">
        <v>13796</v>
      </c>
    </row>
    <row r="9875" spans="2:6">
      <c r="B9875" s="1" t="s">
        <v>18949</v>
      </c>
      <c r="C9875" s="1">
        <v>1</v>
      </c>
      <c r="D9875" s="1" t="s">
        <v>3076</v>
      </c>
      <c r="E9875" s="17">
        <v>0.97976851851851898</v>
      </c>
      <c r="F9875" s="1" t="s">
        <v>13796</v>
      </c>
    </row>
    <row r="9876" spans="2:6">
      <c r="B9876" s="1" t="s">
        <v>18925</v>
      </c>
      <c r="C9876" s="1">
        <v>1</v>
      </c>
      <c r="D9876" s="1" t="s">
        <v>13746</v>
      </c>
      <c r="E9876" s="17">
        <v>0.97986111111111096</v>
      </c>
      <c r="F9876" s="1" t="s">
        <v>13796</v>
      </c>
    </row>
    <row r="9877" spans="2:6">
      <c r="B9877" s="1" t="s">
        <v>18950</v>
      </c>
      <c r="C9877" s="1">
        <v>1</v>
      </c>
      <c r="D9877" s="1" t="s">
        <v>13753</v>
      </c>
      <c r="E9877" s="17">
        <v>0.97990740740740701</v>
      </c>
      <c r="F9877" s="1" t="s">
        <v>13796</v>
      </c>
    </row>
    <row r="9878" spans="2:6">
      <c r="B9878" s="1" t="s">
        <v>18951</v>
      </c>
      <c r="C9878" s="1">
        <v>1</v>
      </c>
      <c r="D9878" s="1" t="s">
        <v>13753</v>
      </c>
      <c r="E9878" s="17">
        <v>0.97996527777777798</v>
      </c>
      <c r="F9878" s="1" t="s">
        <v>13796</v>
      </c>
    </row>
    <row r="9879" spans="2:6">
      <c r="B9879" s="1" t="s">
        <v>17074</v>
      </c>
      <c r="C9879" s="1">
        <v>1</v>
      </c>
      <c r="D9879" s="1" t="s">
        <v>13762</v>
      </c>
      <c r="E9879" s="17">
        <v>0.98</v>
      </c>
      <c r="F9879" s="1" t="s">
        <v>13796</v>
      </c>
    </row>
    <row r="9880" spans="2:6">
      <c r="B9880" s="1" t="s">
        <v>18952</v>
      </c>
      <c r="C9880" s="1">
        <v>1</v>
      </c>
      <c r="D9880" s="1" t="s">
        <v>13753</v>
      </c>
      <c r="E9880" s="17">
        <v>0.98001157407407402</v>
      </c>
      <c r="F9880" s="1" t="s">
        <v>13796</v>
      </c>
    </row>
    <row r="9881" spans="2:6">
      <c r="B9881" s="1" t="s">
        <v>18953</v>
      </c>
      <c r="C9881" s="1">
        <v>1</v>
      </c>
      <c r="D9881" s="1" t="s">
        <v>13753</v>
      </c>
      <c r="E9881" s="17">
        <v>0.98004629629629603</v>
      </c>
      <c r="F9881" s="1" t="s">
        <v>13796</v>
      </c>
    </row>
    <row r="9882" spans="2:6">
      <c r="B9882" s="1" t="s">
        <v>18931</v>
      </c>
      <c r="C9882" s="1">
        <v>1</v>
      </c>
      <c r="D9882" s="1" t="s">
        <v>13762</v>
      </c>
      <c r="E9882" s="17">
        <v>0.98005787037036995</v>
      </c>
      <c r="F9882" s="1" t="s">
        <v>13796</v>
      </c>
    </row>
    <row r="9883" spans="2:6">
      <c r="B9883" s="1" t="s">
        <v>18954</v>
      </c>
      <c r="C9883" s="1">
        <v>1</v>
      </c>
      <c r="D9883" s="1" t="s">
        <v>13753</v>
      </c>
      <c r="E9883" s="17">
        <v>0.98008101851851803</v>
      </c>
      <c r="F9883" s="1" t="s">
        <v>13796</v>
      </c>
    </row>
    <row r="9884" spans="2:6">
      <c r="B9884" s="1" t="s">
        <v>18955</v>
      </c>
      <c r="C9884" s="1">
        <v>1</v>
      </c>
      <c r="D9884" s="1" t="s">
        <v>13753</v>
      </c>
      <c r="E9884" s="17">
        <v>0.98011574074074104</v>
      </c>
      <c r="F9884" s="1" t="s">
        <v>13796</v>
      </c>
    </row>
    <row r="9885" spans="2:6">
      <c r="B9885" s="1" t="s">
        <v>18949</v>
      </c>
      <c r="C9885" s="1">
        <v>1</v>
      </c>
      <c r="D9885" s="1" t="s">
        <v>3078</v>
      </c>
      <c r="E9885" s="17">
        <v>0.98027777777777803</v>
      </c>
      <c r="F9885" s="1" t="s">
        <v>13796</v>
      </c>
    </row>
    <row r="9886" spans="2:6">
      <c r="B9886" s="1" t="s">
        <v>18946</v>
      </c>
      <c r="C9886" s="1">
        <v>1</v>
      </c>
      <c r="D9886" s="1" t="s">
        <v>3078</v>
      </c>
      <c r="E9886" s="17">
        <v>0.98043981481481501</v>
      </c>
      <c r="F9886" s="1" t="s">
        <v>13796</v>
      </c>
    </row>
    <row r="9887" spans="2:6">
      <c r="B9887" s="1" t="s">
        <v>18829</v>
      </c>
      <c r="C9887" s="1">
        <v>1</v>
      </c>
      <c r="D9887" s="1" t="s">
        <v>13746</v>
      </c>
      <c r="E9887" s="17">
        <v>0.98047453703703702</v>
      </c>
      <c r="F9887" s="1" t="s">
        <v>13796</v>
      </c>
    </row>
    <row r="9888" spans="2:6">
      <c r="B9888" s="1" t="s">
        <v>18945</v>
      </c>
      <c r="C9888" s="1">
        <v>1</v>
      </c>
      <c r="D9888" s="1" t="s">
        <v>3078</v>
      </c>
      <c r="E9888" s="17">
        <v>0.980601851851852</v>
      </c>
      <c r="F9888" s="1" t="s">
        <v>13796</v>
      </c>
    </row>
    <row r="9889" spans="2:6">
      <c r="B9889" s="1" t="s">
        <v>18725</v>
      </c>
      <c r="C9889" s="1">
        <v>1</v>
      </c>
      <c r="D9889" s="1" t="s">
        <v>3078</v>
      </c>
      <c r="E9889" s="17">
        <v>0.98070601851851802</v>
      </c>
      <c r="F9889" s="1" t="s">
        <v>13796</v>
      </c>
    </row>
    <row r="9890" spans="2:6">
      <c r="B9890" s="1" t="s">
        <v>17617</v>
      </c>
      <c r="C9890" s="1">
        <v>1</v>
      </c>
      <c r="D9890" s="1" t="s">
        <v>3078</v>
      </c>
      <c r="E9890" s="17">
        <v>0.98074074074074102</v>
      </c>
      <c r="F9890" s="1" t="s">
        <v>13796</v>
      </c>
    </row>
    <row r="9891" spans="2:6">
      <c r="B9891" s="1" t="s">
        <v>18956</v>
      </c>
      <c r="C9891" s="1">
        <v>1</v>
      </c>
      <c r="D9891" s="1" t="s">
        <v>13753</v>
      </c>
      <c r="E9891" s="17">
        <v>0.98077546296296303</v>
      </c>
      <c r="F9891" s="1" t="s">
        <v>13796</v>
      </c>
    </row>
    <row r="9892" spans="2:6">
      <c r="B9892" s="1" t="s">
        <v>18957</v>
      </c>
      <c r="C9892" s="1">
        <v>1</v>
      </c>
      <c r="D9892" s="1" t="s">
        <v>13753</v>
      </c>
      <c r="E9892" s="17">
        <v>0.980833333333333</v>
      </c>
      <c r="F9892" s="1" t="s">
        <v>13796</v>
      </c>
    </row>
    <row r="9893" spans="2:6">
      <c r="B9893" s="1" t="s">
        <v>18958</v>
      </c>
      <c r="C9893" s="1">
        <v>1</v>
      </c>
      <c r="D9893" s="1" t="s">
        <v>13753</v>
      </c>
      <c r="E9893" s="17">
        <v>0.98087962962963005</v>
      </c>
      <c r="F9893" s="1" t="s">
        <v>13796</v>
      </c>
    </row>
    <row r="9894" spans="2:6">
      <c r="B9894" s="1" t="s">
        <v>18959</v>
      </c>
      <c r="C9894" s="1">
        <v>1</v>
      </c>
      <c r="D9894" s="1" t="s">
        <v>13753</v>
      </c>
      <c r="E9894" s="17">
        <v>0.981064814814815</v>
      </c>
      <c r="F9894" s="1" t="s">
        <v>13796</v>
      </c>
    </row>
    <row r="9895" spans="2:6">
      <c r="B9895" s="1" t="s">
        <v>18948</v>
      </c>
      <c r="C9895" s="1">
        <v>1</v>
      </c>
      <c r="D9895" s="1" t="s">
        <v>3078</v>
      </c>
      <c r="E9895" s="17">
        <v>0.981064814814815</v>
      </c>
      <c r="F9895" s="1" t="s">
        <v>13796</v>
      </c>
    </row>
    <row r="9896" spans="2:6">
      <c r="B9896" s="1" t="s">
        <v>18904</v>
      </c>
      <c r="C9896" s="1">
        <v>1</v>
      </c>
      <c r="D9896" s="1" t="s">
        <v>3078</v>
      </c>
      <c r="E9896" s="17">
        <v>0.98109953703703701</v>
      </c>
      <c r="F9896" s="1" t="s">
        <v>13796</v>
      </c>
    </row>
    <row r="9897" spans="2:6">
      <c r="B9897" s="1" t="s">
        <v>18942</v>
      </c>
      <c r="C9897" s="1">
        <v>1</v>
      </c>
      <c r="D9897" s="1" t="s">
        <v>3078</v>
      </c>
      <c r="E9897" s="17">
        <v>0.98114583333333305</v>
      </c>
      <c r="F9897" s="1" t="s">
        <v>13796</v>
      </c>
    </row>
    <row r="9898" spans="2:6">
      <c r="B9898" s="1" t="s">
        <v>18093</v>
      </c>
      <c r="C9898" s="1">
        <v>1</v>
      </c>
      <c r="D9898" s="1" t="s">
        <v>3077</v>
      </c>
      <c r="E9898" s="17">
        <v>0.98118055555555495</v>
      </c>
      <c r="F9898" s="1" t="s">
        <v>13796</v>
      </c>
    </row>
    <row r="9899" spans="2:6">
      <c r="B9899" s="1" t="s">
        <v>18960</v>
      </c>
      <c r="C9899" s="1">
        <v>1</v>
      </c>
      <c r="D9899" s="1" t="s">
        <v>13753</v>
      </c>
      <c r="E9899" s="17">
        <v>0.98124999999999996</v>
      </c>
      <c r="F9899" s="1" t="s">
        <v>13796</v>
      </c>
    </row>
    <row r="9900" spans="2:6">
      <c r="B9900" s="1" t="s">
        <v>18961</v>
      </c>
      <c r="C9900" s="1">
        <v>1</v>
      </c>
      <c r="D9900" s="1" t="s">
        <v>13753</v>
      </c>
      <c r="E9900" s="17">
        <v>0.981296296296296</v>
      </c>
      <c r="F9900" s="1" t="s">
        <v>13796</v>
      </c>
    </row>
    <row r="9901" spans="2:6">
      <c r="B9901" s="1" t="s">
        <v>18962</v>
      </c>
      <c r="C9901" s="1">
        <v>1</v>
      </c>
      <c r="D9901" s="1" t="s">
        <v>13760</v>
      </c>
      <c r="E9901" s="17">
        <v>0.98135416666666697</v>
      </c>
      <c r="F9901" s="1" t="s">
        <v>13796</v>
      </c>
    </row>
    <row r="9902" spans="2:6">
      <c r="B9902" s="1" t="s">
        <v>18958</v>
      </c>
      <c r="C9902" s="1">
        <v>1</v>
      </c>
      <c r="D9902" s="1" t="s">
        <v>3078</v>
      </c>
      <c r="E9902" s="17">
        <v>0.98140046296296302</v>
      </c>
      <c r="F9902" s="1" t="s">
        <v>13796</v>
      </c>
    </row>
    <row r="9903" spans="2:6">
      <c r="B9903" s="1" t="s">
        <v>18947</v>
      </c>
      <c r="C9903" s="1">
        <v>1</v>
      </c>
      <c r="D9903" s="1" t="s">
        <v>3095</v>
      </c>
      <c r="E9903" s="17">
        <v>0.98150462962963003</v>
      </c>
      <c r="F9903" s="1" t="s">
        <v>13796</v>
      </c>
    </row>
    <row r="9904" spans="2:6">
      <c r="B9904" s="1" t="s">
        <v>18963</v>
      </c>
      <c r="C9904" s="1">
        <v>2</v>
      </c>
      <c r="D9904" s="1" t="s">
        <v>13753</v>
      </c>
      <c r="E9904" s="17">
        <v>0.98151620370370396</v>
      </c>
      <c r="F9904" s="1" t="s">
        <v>13796</v>
      </c>
    </row>
    <row r="9905" spans="2:6">
      <c r="B9905" s="1" t="s">
        <v>18954</v>
      </c>
      <c r="C9905" s="1">
        <v>1</v>
      </c>
      <c r="D9905" s="1" t="s">
        <v>3078</v>
      </c>
      <c r="E9905" s="17">
        <v>0.98157407407407404</v>
      </c>
      <c r="F9905" s="1" t="s">
        <v>13796</v>
      </c>
    </row>
    <row r="9906" spans="2:6">
      <c r="B9906" s="1" t="s">
        <v>18964</v>
      </c>
      <c r="C9906" s="1">
        <v>1</v>
      </c>
      <c r="D9906" s="1" t="s">
        <v>3078</v>
      </c>
      <c r="E9906" s="17">
        <v>0.98186342592592601</v>
      </c>
      <c r="F9906" s="1" t="s">
        <v>13796</v>
      </c>
    </row>
    <row r="9907" spans="2:6">
      <c r="B9907" s="1" t="s">
        <v>18962</v>
      </c>
      <c r="C9907" s="1">
        <v>1</v>
      </c>
      <c r="D9907" s="1" t="s">
        <v>3095</v>
      </c>
      <c r="E9907" s="17">
        <v>0.98204861111111097</v>
      </c>
      <c r="F9907" s="1" t="s">
        <v>13796</v>
      </c>
    </row>
    <row r="9908" spans="2:6">
      <c r="B9908" s="1" t="s">
        <v>18965</v>
      </c>
      <c r="C9908" s="1">
        <v>1</v>
      </c>
      <c r="D9908" s="1" t="s">
        <v>13760</v>
      </c>
      <c r="E9908" s="17">
        <v>0.98208333333333298</v>
      </c>
      <c r="F9908" s="1" t="s">
        <v>13796</v>
      </c>
    </row>
    <row r="9909" spans="2:6">
      <c r="B9909" s="1" t="s">
        <v>18959</v>
      </c>
      <c r="C9909" s="1">
        <v>1</v>
      </c>
      <c r="D9909" s="1" t="s">
        <v>3078</v>
      </c>
      <c r="E9909" s="17">
        <v>0.98211805555555598</v>
      </c>
      <c r="F9909" s="1" t="s">
        <v>13796</v>
      </c>
    </row>
    <row r="9910" spans="2:6">
      <c r="B9910" s="1" t="s">
        <v>18961</v>
      </c>
      <c r="C9910" s="1">
        <v>1</v>
      </c>
      <c r="D9910" s="1" t="s">
        <v>3077</v>
      </c>
      <c r="E9910" s="17">
        <v>0.98214120370370395</v>
      </c>
      <c r="F9910" s="1" t="s">
        <v>13796</v>
      </c>
    </row>
    <row r="9911" spans="2:6">
      <c r="B9911" s="1" t="s">
        <v>18966</v>
      </c>
      <c r="C9911" s="1">
        <v>1</v>
      </c>
      <c r="D9911" s="1" t="s">
        <v>13753</v>
      </c>
      <c r="E9911" s="17">
        <v>0.98218749999999999</v>
      </c>
      <c r="F9911" s="1" t="s">
        <v>13796</v>
      </c>
    </row>
    <row r="9912" spans="2:6">
      <c r="B9912" s="1" t="s">
        <v>18967</v>
      </c>
      <c r="C9912" s="1">
        <v>1</v>
      </c>
      <c r="D9912" s="1" t="s">
        <v>3076</v>
      </c>
      <c r="E9912" s="17">
        <v>0.98219907407407403</v>
      </c>
      <c r="F9912" s="1" t="s">
        <v>13796</v>
      </c>
    </row>
    <row r="9913" spans="2:6">
      <c r="B9913" s="1" t="s">
        <v>18965</v>
      </c>
      <c r="C9913" s="1">
        <v>1</v>
      </c>
      <c r="D9913" s="1" t="s">
        <v>13762</v>
      </c>
      <c r="E9913" s="17">
        <v>0.98244212962962996</v>
      </c>
      <c r="F9913" s="1" t="s">
        <v>13796</v>
      </c>
    </row>
    <row r="9914" spans="2:6">
      <c r="B9914" s="1" t="s">
        <v>18968</v>
      </c>
      <c r="C9914" s="1">
        <v>1</v>
      </c>
      <c r="D9914" s="1" t="s">
        <v>13753</v>
      </c>
      <c r="E9914" s="17">
        <v>0.98251157407407397</v>
      </c>
      <c r="F9914" s="1" t="s">
        <v>13796</v>
      </c>
    </row>
    <row r="9915" spans="2:6">
      <c r="B9915" s="1" t="s">
        <v>18968</v>
      </c>
      <c r="C9915" s="1">
        <v>1</v>
      </c>
      <c r="D9915" s="1" t="s">
        <v>13746</v>
      </c>
      <c r="E9915" s="17">
        <v>0.98260416666666694</v>
      </c>
      <c r="F9915" s="1" t="s">
        <v>13796</v>
      </c>
    </row>
    <row r="9916" spans="2:6">
      <c r="B9916" s="1" t="s">
        <v>18960</v>
      </c>
      <c r="C9916" s="1">
        <v>1</v>
      </c>
      <c r="D9916" s="1" t="s">
        <v>13762</v>
      </c>
      <c r="E9916" s="17">
        <v>0.98290509259259295</v>
      </c>
      <c r="F9916" s="1" t="s">
        <v>13796</v>
      </c>
    </row>
    <row r="9917" spans="2:6">
      <c r="B9917" s="1" t="s">
        <v>18969</v>
      </c>
      <c r="C9917" s="1">
        <v>1</v>
      </c>
      <c r="D9917" s="1" t="s">
        <v>3076</v>
      </c>
      <c r="E9917" s="17">
        <v>0.98298611111111101</v>
      </c>
      <c r="F9917" s="1" t="s">
        <v>13796</v>
      </c>
    </row>
    <row r="9918" spans="2:6">
      <c r="B9918" s="1" t="s">
        <v>18970</v>
      </c>
      <c r="C9918" s="1">
        <v>1</v>
      </c>
      <c r="D9918" s="1" t="s">
        <v>13753</v>
      </c>
      <c r="E9918" s="17">
        <v>0.98305555555555602</v>
      </c>
      <c r="F9918" s="1" t="s">
        <v>13796</v>
      </c>
    </row>
    <row r="9919" spans="2:6">
      <c r="B9919" s="1" t="s">
        <v>18953</v>
      </c>
      <c r="C9919" s="1">
        <v>1</v>
      </c>
      <c r="D9919" s="1" t="s">
        <v>3095</v>
      </c>
      <c r="E9919" s="17">
        <v>0.98312500000000003</v>
      </c>
      <c r="F9919" s="1" t="s">
        <v>13796</v>
      </c>
    </row>
    <row r="9920" spans="2:6">
      <c r="B9920" s="1" t="s">
        <v>18971</v>
      </c>
      <c r="C9920" s="1">
        <v>1</v>
      </c>
      <c r="D9920" s="1" t="s">
        <v>13753</v>
      </c>
      <c r="E9920" s="17">
        <v>0.98340277777777796</v>
      </c>
      <c r="F9920" s="1" t="s">
        <v>13796</v>
      </c>
    </row>
    <row r="9921" spans="2:6">
      <c r="B9921" s="1" t="s">
        <v>18967</v>
      </c>
      <c r="C9921" s="1">
        <v>1</v>
      </c>
      <c r="D9921" s="1" t="s">
        <v>13762</v>
      </c>
      <c r="E9921" s="17">
        <v>0.98349537037037005</v>
      </c>
      <c r="F9921" s="1" t="s">
        <v>13796</v>
      </c>
    </row>
    <row r="9922" spans="2:6">
      <c r="B9922" s="1" t="s">
        <v>18972</v>
      </c>
      <c r="C9922" s="1">
        <v>1</v>
      </c>
      <c r="D9922" s="1" t="s">
        <v>13760</v>
      </c>
      <c r="E9922" s="17">
        <v>0.98363425925925896</v>
      </c>
      <c r="F9922" s="1" t="s">
        <v>13796</v>
      </c>
    </row>
    <row r="9923" spans="2:6">
      <c r="B9923" s="1" t="s">
        <v>18973</v>
      </c>
      <c r="C9923" s="1">
        <v>1</v>
      </c>
      <c r="D9923" s="1" t="s">
        <v>3076</v>
      </c>
      <c r="E9923" s="17">
        <v>0.98372685185185205</v>
      </c>
      <c r="F9923" s="1" t="s">
        <v>13796</v>
      </c>
    </row>
    <row r="9924" spans="2:6">
      <c r="B9924" s="1" t="s">
        <v>18917</v>
      </c>
      <c r="C9924" s="1">
        <v>1</v>
      </c>
      <c r="D9924" s="1" t="s">
        <v>3078</v>
      </c>
      <c r="E9924" s="17">
        <v>0.98378472222222202</v>
      </c>
      <c r="F9924" s="1" t="s">
        <v>13796</v>
      </c>
    </row>
    <row r="9925" spans="2:6">
      <c r="B9925" s="1" t="s">
        <v>18969</v>
      </c>
      <c r="C9925" s="1">
        <v>1</v>
      </c>
      <c r="D9925" s="1" t="s">
        <v>3095</v>
      </c>
      <c r="E9925" s="17">
        <v>0.98379629629629595</v>
      </c>
      <c r="F9925" s="1" t="s">
        <v>13796</v>
      </c>
    </row>
    <row r="9926" spans="2:6">
      <c r="B9926" s="1" t="s">
        <v>18932</v>
      </c>
      <c r="C9926" s="1">
        <v>1</v>
      </c>
      <c r="D9926" s="1" t="s">
        <v>13746</v>
      </c>
      <c r="E9926" s="17">
        <v>0.98380787037036999</v>
      </c>
      <c r="F9926" s="1" t="s">
        <v>13796</v>
      </c>
    </row>
    <row r="9927" spans="2:6">
      <c r="B9927" s="1" t="s">
        <v>18963</v>
      </c>
      <c r="C9927" s="1">
        <v>2</v>
      </c>
      <c r="D9927" s="1" t="s">
        <v>3078</v>
      </c>
      <c r="E9927" s="17">
        <v>0.98398148148148101</v>
      </c>
      <c r="F9927" s="1" t="s">
        <v>13796</v>
      </c>
    </row>
    <row r="9928" spans="2:6">
      <c r="B9928" s="1" t="s">
        <v>18974</v>
      </c>
      <c r="C9928" s="1">
        <v>1</v>
      </c>
      <c r="D9928" s="1" t="s">
        <v>13753</v>
      </c>
      <c r="E9928" s="17">
        <v>0.98408564814814803</v>
      </c>
      <c r="F9928" s="1" t="s">
        <v>13796</v>
      </c>
    </row>
    <row r="9929" spans="2:6">
      <c r="B9929" s="1" t="s">
        <v>14666</v>
      </c>
      <c r="C9929" s="1">
        <v>1</v>
      </c>
      <c r="D9929" s="1" t="s">
        <v>3095</v>
      </c>
      <c r="E9929" s="17">
        <v>0.98418981481481504</v>
      </c>
      <c r="F9929" s="1" t="s">
        <v>13796</v>
      </c>
    </row>
    <row r="9930" spans="2:6">
      <c r="B9930" s="1" t="s">
        <v>18975</v>
      </c>
      <c r="C9930" s="1">
        <v>1</v>
      </c>
      <c r="D9930" s="1" t="s">
        <v>13753</v>
      </c>
      <c r="E9930" s="17">
        <v>0.98422453703703705</v>
      </c>
      <c r="F9930" s="1" t="s">
        <v>13796</v>
      </c>
    </row>
    <row r="9931" spans="2:6">
      <c r="B9931" s="1" t="s">
        <v>16501</v>
      </c>
      <c r="C9931" s="1">
        <v>1</v>
      </c>
      <c r="D9931" s="1" t="s">
        <v>13762</v>
      </c>
      <c r="E9931" s="17">
        <v>0.98422453703703705</v>
      </c>
      <c r="F9931" s="1" t="s">
        <v>13796</v>
      </c>
    </row>
    <row r="9932" spans="2:6">
      <c r="B9932" s="1" t="s">
        <v>18976</v>
      </c>
      <c r="C9932" s="1">
        <v>1</v>
      </c>
      <c r="D9932" s="1" t="s">
        <v>13753</v>
      </c>
      <c r="E9932" s="17">
        <v>0.98429398148148195</v>
      </c>
      <c r="F9932" s="1" t="s">
        <v>13796</v>
      </c>
    </row>
    <row r="9933" spans="2:6">
      <c r="B9933" s="1" t="s">
        <v>17205</v>
      </c>
      <c r="C9933" s="1">
        <v>1</v>
      </c>
      <c r="D9933" s="1" t="s">
        <v>3095</v>
      </c>
      <c r="E9933" s="17">
        <v>0.98432870370370396</v>
      </c>
      <c r="F9933" s="1" t="s">
        <v>13796</v>
      </c>
    </row>
    <row r="9934" spans="2:6">
      <c r="B9934" s="1" t="s">
        <v>18977</v>
      </c>
      <c r="C9934" s="1">
        <v>5</v>
      </c>
      <c r="D9934" s="1" t="s">
        <v>13753</v>
      </c>
      <c r="E9934" s="17">
        <v>0.98446759259259298</v>
      </c>
      <c r="F9934" s="1" t="s">
        <v>13796</v>
      </c>
    </row>
    <row r="9935" spans="2:6">
      <c r="B9935" s="1" t="s">
        <v>18970</v>
      </c>
      <c r="C9935" s="1">
        <v>1</v>
      </c>
      <c r="D9935" s="1" t="s">
        <v>3077</v>
      </c>
      <c r="E9935" s="17">
        <v>0.98452546296296295</v>
      </c>
      <c r="F9935" s="1" t="s">
        <v>13796</v>
      </c>
    </row>
    <row r="9936" spans="2:6">
      <c r="B9936" s="1" t="s">
        <v>18978</v>
      </c>
      <c r="C9936" s="1">
        <v>1</v>
      </c>
      <c r="D9936" s="1" t="s">
        <v>13760</v>
      </c>
      <c r="E9936" s="17">
        <v>0.98453703703703699</v>
      </c>
      <c r="F9936" s="1" t="s">
        <v>13796</v>
      </c>
    </row>
    <row r="9937" spans="2:6">
      <c r="B9937" s="1" t="s">
        <v>18979</v>
      </c>
      <c r="C9937" s="1">
        <v>1</v>
      </c>
      <c r="D9937" s="1" t="s">
        <v>13687</v>
      </c>
      <c r="E9937" s="17">
        <v>0.98456018518518496</v>
      </c>
      <c r="F9937" s="1" t="s">
        <v>13796</v>
      </c>
    </row>
    <row r="9938" spans="2:6">
      <c r="B9938" s="1" t="s">
        <v>18980</v>
      </c>
      <c r="C9938" s="1">
        <v>1</v>
      </c>
      <c r="D9938" s="1" t="s">
        <v>13753</v>
      </c>
      <c r="E9938" s="17">
        <v>0.984606481481481</v>
      </c>
      <c r="F9938" s="1" t="s">
        <v>13796</v>
      </c>
    </row>
    <row r="9939" spans="2:6">
      <c r="B9939" s="1" t="s">
        <v>18981</v>
      </c>
      <c r="C9939" s="1">
        <v>3</v>
      </c>
      <c r="D9939" s="1" t="s">
        <v>13760</v>
      </c>
      <c r="E9939" s="17">
        <v>0.984641203703704</v>
      </c>
      <c r="F9939" s="1" t="s">
        <v>13796</v>
      </c>
    </row>
    <row r="9940" spans="2:6">
      <c r="B9940" s="1" t="s">
        <v>18863</v>
      </c>
      <c r="C9940" s="1">
        <v>1</v>
      </c>
      <c r="D9940" s="1" t="s">
        <v>3078</v>
      </c>
      <c r="E9940" s="17">
        <v>0.98469907407407398</v>
      </c>
      <c r="F9940" s="1" t="s">
        <v>13796</v>
      </c>
    </row>
    <row r="9941" spans="2:6">
      <c r="B9941" s="1" t="s">
        <v>18982</v>
      </c>
      <c r="C9941" s="1">
        <v>1</v>
      </c>
      <c r="D9941" s="1" t="s">
        <v>13687</v>
      </c>
      <c r="E9941" s="17">
        <v>0.98476851851851899</v>
      </c>
      <c r="F9941" s="1" t="s">
        <v>13796</v>
      </c>
    </row>
    <row r="9942" spans="2:6">
      <c r="B9942" s="1" t="s">
        <v>18966</v>
      </c>
      <c r="C9942" s="1">
        <v>1</v>
      </c>
      <c r="D9942" s="1" t="s">
        <v>13746</v>
      </c>
      <c r="E9942" s="17">
        <v>0.984837962962963</v>
      </c>
      <c r="F9942" s="1" t="s">
        <v>13796</v>
      </c>
    </row>
    <row r="9943" spans="2:6">
      <c r="B9943" s="1" t="s">
        <v>18974</v>
      </c>
      <c r="C9943" s="1">
        <v>1</v>
      </c>
      <c r="D9943" s="1" t="s">
        <v>3078</v>
      </c>
      <c r="E9943" s="17">
        <v>0.984837962962963</v>
      </c>
      <c r="F9943" s="1" t="s">
        <v>13796</v>
      </c>
    </row>
    <row r="9944" spans="2:6">
      <c r="B9944" s="1" t="s">
        <v>18983</v>
      </c>
      <c r="C9944" s="1">
        <v>1</v>
      </c>
      <c r="D9944" s="1" t="s">
        <v>13760</v>
      </c>
      <c r="E9944" s="17">
        <v>0.98502314814814795</v>
      </c>
      <c r="F9944" s="1" t="s">
        <v>13796</v>
      </c>
    </row>
    <row r="9945" spans="2:6">
      <c r="B9945" s="1" t="s">
        <v>18984</v>
      </c>
      <c r="C9945" s="1">
        <v>1</v>
      </c>
      <c r="D9945" s="1" t="s">
        <v>13760</v>
      </c>
      <c r="E9945" s="17">
        <v>0.98505787037036996</v>
      </c>
      <c r="F9945" s="1" t="s">
        <v>13796</v>
      </c>
    </row>
    <row r="9946" spans="2:6">
      <c r="B9946" s="1" t="s">
        <v>18955</v>
      </c>
      <c r="C9946" s="1">
        <v>1</v>
      </c>
      <c r="D9946" s="1" t="s">
        <v>13746</v>
      </c>
      <c r="E9946" s="17">
        <v>0.98509259259259296</v>
      </c>
      <c r="F9946" s="1" t="s">
        <v>13796</v>
      </c>
    </row>
    <row r="9947" spans="2:6">
      <c r="B9947" s="1" t="s">
        <v>18972</v>
      </c>
      <c r="C9947" s="1">
        <v>1</v>
      </c>
      <c r="D9947" s="1" t="s">
        <v>13762</v>
      </c>
      <c r="E9947" s="17">
        <v>0.98511574074074104</v>
      </c>
      <c r="F9947" s="1" t="s">
        <v>13796</v>
      </c>
    </row>
    <row r="9948" spans="2:6">
      <c r="B9948" s="1" t="s">
        <v>18977</v>
      </c>
      <c r="C9948" s="1">
        <v>5</v>
      </c>
      <c r="D9948" s="1" t="s">
        <v>3078</v>
      </c>
      <c r="E9948" s="17">
        <v>0.98511574074074104</v>
      </c>
      <c r="F9948" s="1" t="s">
        <v>13796</v>
      </c>
    </row>
    <row r="9949" spans="2:6">
      <c r="B9949" s="1" t="s">
        <v>15815</v>
      </c>
      <c r="C9949" s="1">
        <v>1</v>
      </c>
      <c r="D9949" s="1" t="s">
        <v>13762</v>
      </c>
      <c r="E9949" s="17">
        <v>0.98515046296296305</v>
      </c>
      <c r="F9949" s="1" t="s">
        <v>13796</v>
      </c>
    </row>
    <row r="9950" spans="2:6">
      <c r="B9950" s="1" t="s">
        <v>18985</v>
      </c>
      <c r="C9950" s="1">
        <v>1</v>
      </c>
      <c r="D9950" s="1" t="s">
        <v>13753</v>
      </c>
      <c r="E9950" s="17">
        <v>0.98525462962962995</v>
      </c>
      <c r="F9950" s="1" t="s">
        <v>13796</v>
      </c>
    </row>
    <row r="9951" spans="2:6">
      <c r="B9951" s="1" t="s">
        <v>18980</v>
      </c>
      <c r="C9951" s="1">
        <v>1</v>
      </c>
      <c r="D9951" s="1" t="s">
        <v>3078</v>
      </c>
      <c r="E9951" s="17">
        <v>0.98528935185185196</v>
      </c>
      <c r="F9951" s="1" t="s">
        <v>13796</v>
      </c>
    </row>
    <row r="9952" spans="2:6">
      <c r="B9952" s="1" t="s">
        <v>18984</v>
      </c>
      <c r="C9952" s="1">
        <v>1</v>
      </c>
      <c r="D9952" s="1" t="s">
        <v>3077</v>
      </c>
      <c r="E9952" s="17">
        <v>0.98552083333333296</v>
      </c>
      <c r="F9952" s="1" t="s">
        <v>13796</v>
      </c>
    </row>
    <row r="9953" spans="2:6">
      <c r="B9953" s="1" t="s">
        <v>18976</v>
      </c>
      <c r="C9953" s="1">
        <v>1</v>
      </c>
      <c r="D9953" s="1" t="s">
        <v>3095</v>
      </c>
      <c r="E9953" s="17">
        <v>0.98559027777777797</v>
      </c>
      <c r="F9953" s="1" t="s">
        <v>13796</v>
      </c>
    </row>
    <row r="9954" spans="2:6">
      <c r="B9954" s="1" t="s">
        <v>18986</v>
      </c>
      <c r="C9954" s="1">
        <v>1</v>
      </c>
      <c r="D9954" s="1" t="s">
        <v>3076</v>
      </c>
      <c r="E9954" s="17">
        <v>0.98596064814814799</v>
      </c>
      <c r="F9954" s="1" t="s">
        <v>13796</v>
      </c>
    </row>
    <row r="9955" spans="2:6">
      <c r="B9955" s="1" t="s">
        <v>18978</v>
      </c>
      <c r="C9955" s="1">
        <v>1</v>
      </c>
      <c r="D9955" s="1" t="s">
        <v>13746</v>
      </c>
      <c r="E9955" s="17">
        <v>0.98619212962962999</v>
      </c>
      <c r="F9955" s="1" t="s">
        <v>13796</v>
      </c>
    </row>
    <row r="9956" spans="2:6">
      <c r="B9956" s="1" t="s">
        <v>17738</v>
      </c>
      <c r="C9956" s="1">
        <v>1</v>
      </c>
      <c r="D9956" s="1" t="s">
        <v>3078</v>
      </c>
      <c r="E9956" s="17">
        <v>0.98633101851851901</v>
      </c>
      <c r="F9956" s="1" t="s">
        <v>13796</v>
      </c>
    </row>
    <row r="9957" spans="2:6">
      <c r="B9957" s="1" t="s">
        <v>18987</v>
      </c>
      <c r="C9957" s="1">
        <v>1</v>
      </c>
      <c r="D9957" s="1" t="s">
        <v>13753</v>
      </c>
      <c r="E9957" s="17">
        <v>0.98635416666666698</v>
      </c>
      <c r="F9957" s="1" t="s">
        <v>13796</v>
      </c>
    </row>
    <row r="9958" spans="2:6">
      <c r="B9958" s="1" t="s">
        <v>18988</v>
      </c>
      <c r="C9958" s="1">
        <v>1</v>
      </c>
      <c r="D9958" s="1" t="s">
        <v>13687</v>
      </c>
      <c r="E9958" s="17">
        <v>0.98643518518518503</v>
      </c>
      <c r="F9958" s="1" t="s">
        <v>13796</v>
      </c>
    </row>
    <row r="9959" spans="2:6">
      <c r="B9959" s="1" t="s">
        <v>18989</v>
      </c>
      <c r="C9959" s="1">
        <v>1</v>
      </c>
      <c r="D9959" s="1" t="s">
        <v>13753</v>
      </c>
      <c r="E9959" s="17">
        <v>0.98644675925925895</v>
      </c>
      <c r="F9959" s="1" t="s">
        <v>13796</v>
      </c>
    </row>
    <row r="9960" spans="2:6">
      <c r="B9960" s="1" t="s">
        <v>18990</v>
      </c>
      <c r="C9960" s="1">
        <v>1</v>
      </c>
      <c r="D9960" s="1" t="s">
        <v>13753</v>
      </c>
      <c r="E9960" s="17">
        <v>0.98646990740740703</v>
      </c>
      <c r="F9960" s="1" t="s">
        <v>13796</v>
      </c>
    </row>
    <row r="9961" spans="2:6">
      <c r="B9961" s="1" t="s">
        <v>18991</v>
      </c>
      <c r="C9961" s="1">
        <v>1</v>
      </c>
      <c r="D9961" s="1" t="s">
        <v>13753</v>
      </c>
      <c r="E9961" s="17">
        <v>0.986493055555556</v>
      </c>
      <c r="F9961" s="1" t="s">
        <v>13796</v>
      </c>
    </row>
    <row r="9962" spans="2:6">
      <c r="B9962" s="1" t="s">
        <v>18992</v>
      </c>
      <c r="C9962" s="1">
        <v>1</v>
      </c>
      <c r="D9962" s="1" t="s">
        <v>13753</v>
      </c>
      <c r="E9962" s="17">
        <v>0.98663194444444402</v>
      </c>
      <c r="F9962" s="1" t="s">
        <v>13796</v>
      </c>
    </row>
    <row r="9963" spans="2:6">
      <c r="B9963" s="1" t="s">
        <v>17076</v>
      </c>
      <c r="C9963" s="1">
        <v>1</v>
      </c>
      <c r="D9963" s="1" t="s">
        <v>13762</v>
      </c>
      <c r="E9963" s="17">
        <v>0.986759259259259</v>
      </c>
      <c r="F9963" s="1" t="s">
        <v>13796</v>
      </c>
    </row>
    <row r="9964" spans="2:6">
      <c r="B9964" s="1" t="s">
        <v>18993</v>
      </c>
      <c r="C9964" s="1">
        <v>1</v>
      </c>
      <c r="D9964" s="1" t="s">
        <v>13753</v>
      </c>
      <c r="E9964" s="17">
        <v>0.98680555555555605</v>
      </c>
      <c r="F9964" s="1" t="s">
        <v>13796</v>
      </c>
    </row>
    <row r="9965" spans="2:6">
      <c r="B9965" s="1" t="s">
        <v>18990</v>
      </c>
      <c r="C9965" s="1">
        <v>1</v>
      </c>
      <c r="D9965" s="1" t="s">
        <v>3078</v>
      </c>
      <c r="E9965" s="17">
        <v>0.98702546296296301</v>
      </c>
      <c r="F9965" s="1" t="s">
        <v>13796</v>
      </c>
    </row>
    <row r="9966" spans="2:6">
      <c r="B9966" s="1" t="s">
        <v>18675</v>
      </c>
      <c r="C9966" s="1">
        <v>1</v>
      </c>
      <c r="D9966" s="1" t="s">
        <v>3078</v>
      </c>
      <c r="E9966" s="17">
        <v>0.9871875</v>
      </c>
      <c r="F9966" s="1" t="s">
        <v>13796</v>
      </c>
    </row>
    <row r="9967" spans="2:6">
      <c r="B9967" s="1" t="s">
        <v>18986</v>
      </c>
      <c r="C9967" s="1">
        <v>1</v>
      </c>
      <c r="D9967" s="1" t="s">
        <v>13746</v>
      </c>
      <c r="E9967" s="17">
        <v>0.98728009259259297</v>
      </c>
      <c r="F9967" s="1" t="s">
        <v>13796</v>
      </c>
    </row>
    <row r="9968" spans="2:6">
      <c r="B9968" s="1" t="s">
        <v>18992</v>
      </c>
      <c r="C9968" s="1">
        <v>1</v>
      </c>
      <c r="D9968" s="1" t="s">
        <v>3078</v>
      </c>
      <c r="E9968" s="17">
        <v>0.98729166666666701</v>
      </c>
      <c r="F9968" s="1" t="s">
        <v>13796</v>
      </c>
    </row>
    <row r="9969" spans="2:6">
      <c r="B9969" s="1" t="s">
        <v>18924</v>
      </c>
      <c r="C9969" s="1">
        <v>1</v>
      </c>
      <c r="D9969" s="1" t="s">
        <v>3095</v>
      </c>
      <c r="E9969" s="17">
        <v>0.98731481481481498</v>
      </c>
      <c r="F9969" s="1" t="s">
        <v>13796</v>
      </c>
    </row>
    <row r="9970" spans="2:6">
      <c r="B9970" s="1" t="s">
        <v>16593</v>
      </c>
      <c r="C9970" s="1">
        <v>1</v>
      </c>
      <c r="D9970" s="1" t="s">
        <v>3095</v>
      </c>
      <c r="E9970" s="17">
        <v>0.987453703703704</v>
      </c>
      <c r="F9970" s="1" t="s">
        <v>13796</v>
      </c>
    </row>
    <row r="9971" spans="2:6">
      <c r="B9971" s="1" t="s">
        <v>18973</v>
      </c>
      <c r="C9971" s="1">
        <v>1</v>
      </c>
      <c r="D9971" s="1" t="s">
        <v>3095</v>
      </c>
      <c r="E9971" s="17">
        <v>0.98759259259259302</v>
      </c>
      <c r="F9971" s="1" t="s">
        <v>13796</v>
      </c>
    </row>
    <row r="9972" spans="2:6">
      <c r="B9972" s="1" t="s">
        <v>18994</v>
      </c>
      <c r="C9972" s="1">
        <v>1</v>
      </c>
      <c r="D9972" s="1" t="s">
        <v>13753</v>
      </c>
      <c r="E9972" s="17">
        <v>0.98763888888888896</v>
      </c>
      <c r="F9972" s="1" t="s">
        <v>13796</v>
      </c>
    </row>
    <row r="9973" spans="2:6">
      <c r="B9973" s="1" t="s">
        <v>18995</v>
      </c>
      <c r="C9973" s="1">
        <v>1</v>
      </c>
      <c r="D9973" s="1" t="s">
        <v>13753</v>
      </c>
      <c r="E9973" s="17">
        <v>0.98776620370370405</v>
      </c>
      <c r="F9973" s="1" t="s">
        <v>13796</v>
      </c>
    </row>
    <row r="9974" spans="2:6">
      <c r="B9974" s="1" t="s">
        <v>18994</v>
      </c>
      <c r="C9974" s="1">
        <v>1</v>
      </c>
      <c r="D9974" s="1" t="s">
        <v>13746</v>
      </c>
      <c r="E9974" s="17">
        <v>0.98776620370370405</v>
      </c>
      <c r="F9974" s="1" t="s">
        <v>13796</v>
      </c>
    </row>
    <row r="9975" spans="2:6">
      <c r="B9975" s="1" t="s">
        <v>18987</v>
      </c>
      <c r="C9975" s="1">
        <v>1</v>
      </c>
      <c r="D9975" s="1" t="s">
        <v>3077</v>
      </c>
      <c r="E9975" s="17">
        <v>0.98781249999999998</v>
      </c>
      <c r="F9975" s="1" t="s">
        <v>13796</v>
      </c>
    </row>
    <row r="9976" spans="2:6">
      <c r="B9976" s="1" t="s">
        <v>18989</v>
      </c>
      <c r="C9976" s="1">
        <v>1</v>
      </c>
      <c r="D9976" s="1" t="s">
        <v>3077</v>
      </c>
      <c r="E9976" s="17">
        <v>0.987916666666667</v>
      </c>
      <c r="F9976" s="1" t="s">
        <v>13796</v>
      </c>
    </row>
    <row r="9977" spans="2:6">
      <c r="B9977" s="1" t="s">
        <v>18996</v>
      </c>
      <c r="C9977" s="1">
        <v>1</v>
      </c>
      <c r="D9977" s="1" t="s">
        <v>13753</v>
      </c>
      <c r="E9977" s="17">
        <v>0.98793981481481496</v>
      </c>
      <c r="F9977" s="1" t="s">
        <v>13796</v>
      </c>
    </row>
    <row r="9978" spans="2:6">
      <c r="B9978" s="1" t="s">
        <v>18997</v>
      </c>
      <c r="C9978" s="1">
        <v>1</v>
      </c>
      <c r="D9978" s="1" t="s">
        <v>13687</v>
      </c>
      <c r="E9978" s="17">
        <v>0.98807870370370399</v>
      </c>
      <c r="F9978" s="1" t="s">
        <v>13796</v>
      </c>
    </row>
    <row r="9979" spans="2:6">
      <c r="B9979" s="1" t="s">
        <v>18998</v>
      </c>
      <c r="C9979" s="1">
        <v>1</v>
      </c>
      <c r="D9979" s="1" t="s">
        <v>3078</v>
      </c>
      <c r="E9979" s="17">
        <v>0.98811342592592599</v>
      </c>
      <c r="F9979" s="1" t="s">
        <v>13796</v>
      </c>
    </row>
    <row r="9980" spans="2:6">
      <c r="B9980" s="1" t="s">
        <v>18988</v>
      </c>
      <c r="C9980" s="1">
        <v>1</v>
      </c>
      <c r="D9980" s="1" t="s">
        <v>3078</v>
      </c>
      <c r="E9980" s="17">
        <v>0.98818287037037</v>
      </c>
      <c r="F9980" s="1" t="s">
        <v>13796</v>
      </c>
    </row>
    <row r="9981" spans="2:6">
      <c r="B9981" s="1" t="s">
        <v>18999</v>
      </c>
      <c r="C9981" s="1">
        <v>1</v>
      </c>
      <c r="D9981" s="1" t="s">
        <v>13687</v>
      </c>
      <c r="E9981" s="17">
        <v>0.98822916666666705</v>
      </c>
      <c r="F9981" s="1" t="s">
        <v>13796</v>
      </c>
    </row>
    <row r="9982" spans="2:6">
      <c r="B9982" s="1" t="s">
        <v>19000</v>
      </c>
      <c r="C9982" s="1">
        <v>1</v>
      </c>
      <c r="D9982" s="1" t="s">
        <v>13753</v>
      </c>
      <c r="E9982" s="17">
        <v>0.988414351851852</v>
      </c>
      <c r="F9982" s="1" t="s">
        <v>13796</v>
      </c>
    </row>
    <row r="9983" spans="2:6">
      <c r="B9983" s="1" t="s">
        <v>18869</v>
      </c>
      <c r="C9983" s="1">
        <v>1</v>
      </c>
      <c r="D9983" s="1" t="s">
        <v>13746</v>
      </c>
      <c r="E9983" s="17">
        <v>0.98865740740740704</v>
      </c>
      <c r="F9983" s="1" t="s">
        <v>13796</v>
      </c>
    </row>
    <row r="9984" spans="2:6">
      <c r="B9984" s="1" t="s">
        <v>18975</v>
      </c>
      <c r="C9984" s="1">
        <v>1</v>
      </c>
      <c r="D9984" s="1" t="s">
        <v>13746</v>
      </c>
      <c r="E9984" s="17">
        <v>0.98878472222222202</v>
      </c>
      <c r="F9984" s="1" t="s">
        <v>13796</v>
      </c>
    </row>
    <row r="9985" spans="2:6">
      <c r="B9985" s="1" t="s">
        <v>18956</v>
      </c>
      <c r="C9985" s="1">
        <v>1</v>
      </c>
      <c r="D9985" s="1" t="s">
        <v>13762</v>
      </c>
      <c r="E9985" s="17">
        <v>0.98880787037036999</v>
      </c>
      <c r="F9985" s="1" t="s">
        <v>13796</v>
      </c>
    </row>
    <row r="9986" spans="2:6">
      <c r="B9986" s="1" t="s">
        <v>18995</v>
      </c>
      <c r="C9986" s="1">
        <v>1</v>
      </c>
      <c r="D9986" s="1" t="s">
        <v>3078</v>
      </c>
      <c r="E9986" s="17">
        <v>0.98880787037036999</v>
      </c>
      <c r="F9986" s="1" t="s">
        <v>13796</v>
      </c>
    </row>
    <row r="9987" spans="2:6">
      <c r="B9987" s="1" t="s">
        <v>19001</v>
      </c>
      <c r="C9987" s="1">
        <v>1</v>
      </c>
      <c r="D9987" s="1" t="s">
        <v>13753</v>
      </c>
      <c r="E9987" s="17">
        <v>0.98895833333333305</v>
      </c>
      <c r="F9987" s="1" t="s">
        <v>13796</v>
      </c>
    </row>
    <row r="9988" spans="2:6">
      <c r="B9988" s="1" t="s">
        <v>19002</v>
      </c>
      <c r="C9988" s="1">
        <v>1</v>
      </c>
      <c r="D9988" s="1" t="s">
        <v>3076</v>
      </c>
      <c r="E9988" s="17">
        <v>0.98940972222222201</v>
      </c>
      <c r="F9988" s="1" t="s">
        <v>13796</v>
      </c>
    </row>
    <row r="9989" spans="2:6">
      <c r="B9989" s="1" t="s">
        <v>18999</v>
      </c>
      <c r="C9989" s="1">
        <v>1</v>
      </c>
      <c r="D9989" s="1" t="s">
        <v>13746</v>
      </c>
      <c r="E9989" s="17">
        <v>0.98949074074074095</v>
      </c>
      <c r="F9989" s="1" t="s">
        <v>13796</v>
      </c>
    </row>
    <row r="9990" spans="2:6">
      <c r="B9990" s="1" t="s">
        <v>18996</v>
      </c>
      <c r="C9990" s="1">
        <v>1</v>
      </c>
      <c r="D9990" s="1" t="s">
        <v>3095</v>
      </c>
      <c r="E9990" s="17">
        <v>0.98959490740740697</v>
      </c>
      <c r="F9990" s="1" t="s">
        <v>13797</v>
      </c>
    </row>
    <row r="9991" spans="2:6">
      <c r="B9991" s="1" t="s">
        <v>13925</v>
      </c>
      <c r="C9991" s="1">
        <v>1</v>
      </c>
      <c r="D9991" s="1" t="s">
        <v>3095</v>
      </c>
      <c r="E9991" s="17">
        <v>0.98961805555555604</v>
      </c>
      <c r="F9991" s="1" t="s">
        <v>13797</v>
      </c>
    </row>
    <row r="9992" spans="2:6">
      <c r="B9992" s="1" t="s">
        <v>18697</v>
      </c>
      <c r="C9992" s="1">
        <v>1</v>
      </c>
      <c r="D9992" s="1" t="s">
        <v>3095</v>
      </c>
      <c r="E9992" s="17">
        <v>0.98975694444444395</v>
      </c>
      <c r="F9992" s="1" t="s">
        <v>13797</v>
      </c>
    </row>
    <row r="9993" spans="2:6">
      <c r="B9993" s="1" t="s">
        <v>18997</v>
      </c>
      <c r="C9993" s="1">
        <v>1</v>
      </c>
      <c r="D9993" s="1" t="s">
        <v>3078</v>
      </c>
      <c r="E9993" s="17">
        <v>0.99005787037036996</v>
      </c>
      <c r="F9993" s="1" t="s">
        <v>13797</v>
      </c>
    </row>
    <row r="9994" spans="2:6">
      <c r="B9994" s="1" t="s">
        <v>19003</v>
      </c>
      <c r="C9994" s="1">
        <v>1</v>
      </c>
      <c r="D9994" s="1" t="s">
        <v>13760</v>
      </c>
      <c r="E9994" s="17">
        <v>0.99012731481481497</v>
      </c>
      <c r="F9994" s="1" t="s">
        <v>13797</v>
      </c>
    </row>
    <row r="9995" spans="2:6">
      <c r="B9995" s="1" t="s">
        <v>19004</v>
      </c>
      <c r="C9995" s="1">
        <v>1</v>
      </c>
      <c r="D9995" s="1" t="s">
        <v>13746</v>
      </c>
      <c r="E9995" s="17">
        <v>0.99027777777777803</v>
      </c>
      <c r="F9995" s="1" t="s">
        <v>13797</v>
      </c>
    </row>
    <row r="9996" spans="2:6">
      <c r="B9996" s="1" t="s">
        <v>18993</v>
      </c>
      <c r="C9996" s="1">
        <v>1</v>
      </c>
      <c r="D9996" s="1" t="s">
        <v>13746</v>
      </c>
      <c r="E9996" s="17">
        <v>0.99038194444444405</v>
      </c>
      <c r="F9996" s="1" t="s">
        <v>13797</v>
      </c>
    </row>
    <row r="9997" spans="2:6">
      <c r="B9997" s="1" t="s">
        <v>19003</v>
      </c>
      <c r="C9997" s="1">
        <v>1</v>
      </c>
      <c r="D9997" s="1" t="s">
        <v>3078</v>
      </c>
      <c r="E9997" s="17">
        <v>0.99039351851851898</v>
      </c>
      <c r="F9997" s="1" t="s">
        <v>13797</v>
      </c>
    </row>
    <row r="9998" spans="2:6">
      <c r="B9998" s="1" t="s">
        <v>19005</v>
      </c>
      <c r="C9998" s="1">
        <v>1</v>
      </c>
      <c r="D9998" s="1" t="s">
        <v>13753</v>
      </c>
      <c r="E9998" s="17">
        <v>0.99061342592592605</v>
      </c>
      <c r="F9998" s="1" t="s">
        <v>13797</v>
      </c>
    </row>
    <row r="9999" spans="2:6">
      <c r="B9999" s="1" t="s">
        <v>16938</v>
      </c>
      <c r="C9999" s="1">
        <v>1</v>
      </c>
      <c r="D9999" s="1" t="s">
        <v>13746</v>
      </c>
      <c r="E9999" s="17">
        <v>0.99097222222222203</v>
      </c>
      <c r="F9999" s="1" t="s">
        <v>13797</v>
      </c>
    </row>
    <row r="10000" spans="2:6">
      <c r="B10000" s="1" t="s">
        <v>19006</v>
      </c>
      <c r="C10000" s="1">
        <v>1</v>
      </c>
      <c r="D10000" s="1" t="s">
        <v>13753</v>
      </c>
      <c r="E10000" s="17">
        <v>0.99108796296296298</v>
      </c>
      <c r="F10000" s="1" t="s">
        <v>13797</v>
      </c>
    </row>
    <row r="10001" spans="2:6">
      <c r="B10001" s="1" t="s">
        <v>19007</v>
      </c>
      <c r="C10001" s="1">
        <v>1</v>
      </c>
      <c r="D10001" s="1" t="s">
        <v>13753</v>
      </c>
      <c r="E10001" s="17">
        <v>0.99113425925925902</v>
      </c>
      <c r="F10001" s="1" t="s">
        <v>13797</v>
      </c>
    </row>
    <row r="10002" spans="2:6">
      <c r="B10002" s="1" t="s">
        <v>19008</v>
      </c>
      <c r="C10002" s="1">
        <v>1</v>
      </c>
      <c r="D10002" s="1" t="s">
        <v>3076</v>
      </c>
      <c r="E10002" s="17">
        <v>0.991261574074074</v>
      </c>
      <c r="F10002" s="1" t="s">
        <v>13797</v>
      </c>
    </row>
    <row r="10003" spans="2:6">
      <c r="B10003" s="1" t="s">
        <v>18482</v>
      </c>
      <c r="C10003" s="1">
        <v>1</v>
      </c>
      <c r="D10003" s="1" t="s">
        <v>3078</v>
      </c>
      <c r="E10003" s="17">
        <v>0.99128472222222197</v>
      </c>
      <c r="F10003" s="1" t="s">
        <v>13797</v>
      </c>
    </row>
    <row r="10004" spans="2:6">
      <c r="B10004" s="1" t="s">
        <v>19009</v>
      </c>
      <c r="C10004" s="1">
        <v>1</v>
      </c>
      <c r="D10004" s="1" t="s">
        <v>13760</v>
      </c>
      <c r="E10004" s="17">
        <v>0.99153935185185205</v>
      </c>
      <c r="F10004" s="1" t="s">
        <v>13797</v>
      </c>
    </row>
    <row r="10005" spans="2:6">
      <c r="B10005" s="1" t="s">
        <v>19007</v>
      </c>
      <c r="C10005" s="1">
        <v>1</v>
      </c>
      <c r="D10005" s="1" t="s">
        <v>13762</v>
      </c>
      <c r="E10005" s="17">
        <v>0.99159722222222202</v>
      </c>
      <c r="F10005" s="1" t="s">
        <v>13797</v>
      </c>
    </row>
    <row r="10006" spans="2:6">
      <c r="B10006" s="1" t="s">
        <v>18919</v>
      </c>
      <c r="C10006" s="1">
        <v>1</v>
      </c>
      <c r="D10006" s="1" t="s">
        <v>3078</v>
      </c>
      <c r="E10006" s="17">
        <v>0.99163194444444402</v>
      </c>
      <c r="F10006" s="1" t="s">
        <v>13797</v>
      </c>
    </row>
    <row r="10007" spans="2:6">
      <c r="B10007" s="1" t="s">
        <v>19010</v>
      </c>
      <c r="C10007" s="1">
        <v>1</v>
      </c>
      <c r="D10007" s="1" t="s">
        <v>13753</v>
      </c>
      <c r="E10007" s="17">
        <v>0.99166666666666703</v>
      </c>
      <c r="F10007" s="1" t="s">
        <v>13797</v>
      </c>
    </row>
    <row r="10008" spans="2:6">
      <c r="B10008" s="1" t="s">
        <v>19000</v>
      </c>
      <c r="C10008" s="1">
        <v>1</v>
      </c>
      <c r="D10008" s="1" t="s">
        <v>3078</v>
      </c>
      <c r="E10008" s="17">
        <v>0.99171296296296296</v>
      </c>
      <c r="F10008" s="1" t="s">
        <v>13797</v>
      </c>
    </row>
    <row r="10009" spans="2:6">
      <c r="B10009" s="1" t="s">
        <v>19011</v>
      </c>
      <c r="C10009" s="1">
        <v>1</v>
      </c>
      <c r="D10009" s="1" t="s">
        <v>13753</v>
      </c>
      <c r="E10009" s="17">
        <v>0.99173611111111104</v>
      </c>
      <c r="F10009" s="1" t="s">
        <v>13797</v>
      </c>
    </row>
    <row r="10010" spans="2:6">
      <c r="B10010" s="1" t="s">
        <v>19012</v>
      </c>
      <c r="C10010" s="1">
        <v>5</v>
      </c>
      <c r="D10010" s="1" t="s">
        <v>13753</v>
      </c>
      <c r="E10010" s="17">
        <v>0.99211805555555599</v>
      </c>
      <c r="F10010" s="1" t="s">
        <v>13797</v>
      </c>
    </row>
    <row r="10011" spans="2:6">
      <c r="B10011" s="1" t="s">
        <v>19013</v>
      </c>
      <c r="C10011" s="1">
        <v>1</v>
      </c>
      <c r="D10011" s="1" t="s">
        <v>13760</v>
      </c>
      <c r="E10011" s="17">
        <v>0.99217592592592596</v>
      </c>
      <c r="F10011" s="1" t="s">
        <v>13797</v>
      </c>
    </row>
    <row r="10012" spans="2:6">
      <c r="B10012" s="1" t="s">
        <v>18483</v>
      </c>
      <c r="C10012" s="1">
        <v>1</v>
      </c>
      <c r="D10012" s="1" t="s">
        <v>3095</v>
      </c>
      <c r="E10012" s="17">
        <v>0.99225694444444401</v>
      </c>
      <c r="F10012" s="1" t="s">
        <v>13797</v>
      </c>
    </row>
    <row r="10013" spans="2:6">
      <c r="B10013" s="1" t="s">
        <v>18971</v>
      </c>
      <c r="C10013" s="1">
        <v>1</v>
      </c>
      <c r="D10013" s="1" t="s">
        <v>3095</v>
      </c>
      <c r="E10013" s="17">
        <v>0.99231481481481498</v>
      </c>
      <c r="F10013" s="1" t="s">
        <v>13797</v>
      </c>
    </row>
    <row r="10014" spans="2:6">
      <c r="B10014" s="1" t="s">
        <v>19009</v>
      </c>
      <c r="C10014" s="1">
        <v>1</v>
      </c>
      <c r="D10014" s="1" t="s">
        <v>3095</v>
      </c>
      <c r="E10014" s="17">
        <v>0.99237268518518496</v>
      </c>
      <c r="F10014" s="1" t="s">
        <v>13797</v>
      </c>
    </row>
    <row r="10015" spans="2:6">
      <c r="B10015" s="1" t="s">
        <v>19008</v>
      </c>
      <c r="C10015" s="1">
        <v>1</v>
      </c>
      <c r="D10015" s="1" t="s">
        <v>3095</v>
      </c>
      <c r="E10015" s="17">
        <v>0.99246527777777804</v>
      </c>
      <c r="F10015" s="1" t="s">
        <v>13797</v>
      </c>
    </row>
    <row r="10016" spans="2:6">
      <c r="B10016" s="1" t="s">
        <v>19011</v>
      </c>
      <c r="C10016" s="1">
        <v>1</v>
      </c>
      <c r="D10016" s="1" t="s">
        <v>3078</v>
      </c>
      <c r="E10016" s="17">
        <v>0.99252314814814802</v>
      </c>
      <c r="F10016" s="1" t="s">
        <v>13797</v>
      </c>
    </row>
    <row r="10017" spans="2:6">
      <c r="B10017" s="1" t="s">
        <v>19014</v>
      </c>
      <c r="C10017" s="1">
        <v>1</v>
      </c>
      <c r="D10017" s="1" t="s">
        <v>13753</v>
      </c>
      <c r="E10017" s="17">
        <v>0.99270833333333297</v>
      </c>
      <c r="F10017" s="1" t="s">
        <v>13797</v>
      </c>
    </row>
    <row r="10018" spans="2:6">
      <c r="B10018" s="1" t="s">
        <v>19012</v>
      </c>
      <c r="C10018" s="1">
        <v>5</v>
      </c>
      <c r="D10018" s="1" t="s">
        <v>3078</v>
      </c>
      <c r="E10018" s="17">
        <v>0.99271990740740701</v>
      </c>
      <c r="F10018" s="1" t="s">
        <v>13797</v>
      </c>
    </row>
    <row r="10019" spans="2:6">
      <c r="B10019" s="1" t="s">
        <v>19015</v>
      </c>
      <c r="C10019" s="1">
        <v>1</v>
      </c>
      <c r="D10019" s="1" t="s">
        <v>13753</v>
      </c>
      <c r="E10019" s="17">
        <v>0.99287037037036996</v>
      </c>
      <c r="F10019" s="1" t="s">
        <v>13797</v>
      </c>
    </row>
    <row r="10020" spans="2:6">
      <c r="B10020" s="1" t="s">
        <v>19016</v>
      </c>
      <c r="C10020" s="1">
        <v>1</v>
      </c>
      <c r="D10020" s="1" t="s">
        <v>13753</v>
      </c>
      <c r="E10020" s="17">
        <v>0.99324074074074098</v>
      </c>
      <c r="F10020" s="1" t="s">
        <v>13797</v>
      </c>
    </row>
    <row r="10021" spans="2:6">
      <c r="B10021" s="1" t="s">
        <v>19017</v>
      </c>
      <c r="C10021" s="1">
        <v>1</v>
      </c>
      <c r="D10021" s="1" t="s">
        <v>13753</v>
      </c>
      <c r="E10021" s="17">
        <v>0.99328703703703702</v>
      </c>
      <c r="F10021" s="1" t="s">
        <v>13797</v>
      </c>
    </row>
    <row r="10022" spans="2:6">
      <c r="B10022" s="1" t="s">
        <v>19010</v>
      </c>
      <c r="C10022" s="1">
        <v>1</v>
      </c>
      <c r="D10022" s="1" t="s">
        <v>13746</v>
      </c>
      <c r="E10022" s="17">
        <v>0.99341435185185201</v>
      </c>
      <c r="F10022" s="1" t="s">
        <v>13797</v>
      </c>
    </row>
    <row r="10023" spans="2:6">
      <c r="B10023" s="1" t="s">
        <v>19018</v>
      </c>
      <c r="C10023" s="1">
        <v>1</v>
      </c>
      <c r="D10023" s="1" t="s">
        <v>13753</v>
      </c>
      <c r="E10023" s="17">
        <v>0.99364583333333301</v>
      </c>
      <c r="F10023" s="1" t="s">
        <v>13797</v>
      </c>
    </row>
    <row r="10024" spans="2:6">
      <c r="B10024" s="1" t="s">
        <v>19019</v>
      </c>
      <c r="C10024" s="1">
        <v>1</v>
      </c>
      <c r="D10024" s="1" t="s">
        <v>13687</v>
      </c>
      <c r="E10024" s="17">
        <v>0.99371527777777802</v>
      </c>
      <c r="F10024" s="1" t="s">
        <v>13797</v>
      </c>
    </row>
    <row r="10025" spans="2:6">
      <c r="B10025" s="1" t="s">
        <v>19020</v>
      </c>
      <c r="C10025" s="1">
        <v>1</v>
      </c>
      <c r="D10025" s="1" t="s">
        <v>13753</v>
      </c>
      <c r="E10025" s="17">
        <v>0.99377314814814799</v>
      </c>
      <c r="F10025" s="1" t="s">
        <v>13797</v>
      </c>
    </row>
    <row r="10026" spans="2:6">
      <c r="B10026" s="1" t="s">
        <v>17050</v>
      </c>
      <c r="C10026" s="1">
        <v>1</v>
      </c>
      <c r="D10026" s="1" t="s">
        <v>3095</v>
      </c>
      <c r="E10026" s="17">
        <v>0.99378472222222203</v>
      </c>
      <c r="F10026" s="1" t="s">
        <v>13797</v>
      </c>
    </row>
    <row r="10027" spans="2:6">
      <c r="B10027" s="1" t="s">
        <v>19016</v>
      </c>
      <c r="C10027" s="1">
        <v>1</v>
      </c>
      <c r="D10027" s="1" t="s">
        <v>3078</v>
      </c>
      <c r="E10027" s="17">
        <v>0.99378472222222203</v>
      </c>
      <c r="F10027" s="1" t="s">
        <v>13797</v>
      </c>
    </row>
    <row r="10028" spans="2:6">
      <c r="B10028" s="1" t="s">
        <v>19021</v>
      </c>
      <c r="C10028" s="1">
        <v>1</v>
      </c>
      <c r="D10028" s="1" t="s">
        <v>13753</v>
      </c>
      <c r="E10028" s="17">
        <v>0.99392361111111105</v>
      </c>
      <c r="F10028" s="1" t="s">
        <v>13797</v>
      </c>
    </row>
    <row r="10029" spans="2:6">
      <c r="B10029" s="1" t="s">
        <v>19022</v>
      </c>
      <c r="C10029" s="1">
        <v>1</v>
      </c>
      <c r="D10029" s="1" t="s">
        <v>13753</v>
      </c>
      <c r="E10029" s="17">
        <v>0.99395833333333306</v>
      </c>
      <c r="F10029" s="1" t="s">
        <v>13797</v>
      </c>
    </row>
    <row r="10030" spans="2:6">
      <c r="B10030" s="1" t="s">
        <v>19023</v>
      </c>
      <c r="C10030" s="1">
        <v>1</v>
      </c>
      <c r="D10030" s="1" t="s">
        <v>13753</v>
      </c>
      <c r="E10030" s="17">
        <v>0.99399305555555595</v>
      </c>
      <c r="F10030" s="1" t="s">
        <v>13797</v>
      </c>
    </row>
    <row r="10031" spans="2:6">
      <c r="B10031" s="1" t="s">
        <v>19024</v>
      </c>
      <c r="C10031" s="1">
        <v>1</v>
      </c>
      <c r="D10031" s="1" t="s">
        <v>3076</v>
      </c>
      <c r="E10031" s="17">
        <v>0.99417824074074101</v>
      </c>
      <c r="F10031" s="1" t="s">
        <v>13797</v>
      </c>
    </row>
    <row r="10032" spans="2:6">
      <c r="B10032" s="1" t="s">
        <v>19025</v>
      </c>
      <c r="C10032" s="1">
        <v>1</v>
      </c>
      <c r="D10032" s="1" t="s">
        <v>13753</v>
      </c>
      <c r="E10032" s="17">
        <v>0.99425925925925895</v>
      </c>
      <c r="F10032" s="1" t="s">
        <v>13797</v>
      </c>
    </row>
    <row r="10033" spans="2:6">
      <c r="B10033" s="1" t="s">
        <v>19001</v>
      </c>
      <c r="C10033" s="1">
        <v>1</v>
      </c>
      <c r="D10033" s="1" t="s">
        <v>13746</v>
      </c>
      <c r="E10033" s="17">
        <v>0.99427083333333299</v>
      </c>
      <c r="F10033" s="1" t="s">
        <v>13797</v>
      </c>
    </row>
    <row r="10034" spans="2:6">
      <c r="B10034" s="1" t="s">
        <v>19026</v>
      </c>
      <c r="C10034" s="1">
        <v>1</v>
      </c>
      <c r="D10034" s="1" t="s">
        <v>13760</v>
      </c>
      <c r="E10034" s="17">
        <v>0.99428240740740703</v>
      </c>
      <c r="F10034" s="1" t="s">
        <v>13797</v>
      </c>
    </row>
    <row r="10035" spans="2:6">
      <c r="B10035" s="1" t="s">
        <v>19014</v>
      </c>
      <c r="C10035" s="1">
        <v>1</v>
      </c>
      <c r="D10035" s="1" t="s">
        <v>13746</v>
      </c>
      <c r="E10035" s="17">
        <v>0.994340277777778</v>
      </c>
      <c r="F10035" s="1" t="s">
        <v>13797</v>
      </c>
    </row>
    <row r="10036" spans="2:6">
      <c r="B10036" s="1" t="s">
        <v>19027</v>
      </c>
      <c r="C10036" s="1">
        <v>1</v>
      </c>
      <c r="D10036" s="1" t="s">
        <v>13753</v>
      </c>
      <c r="E10036" s="17">
        <v>0.99456018518518496</v>
      </c>
      <c r="F10036" s="1" t="s">
        <v>13797</v>
      </c>
    </row>
    <row r="10037" spans="2:6">
      <c r="B10037" s="1" t="s">
        <v>18940</v>
      </c>
      <c r="C10037" s="1">
        <v>1</v>
      </c>
      <c r="D10037" s="1" t="s">
        <v>3095</v>
      </c>
      <c r="E10037" s="17">
        <v>0.99468749999999995</v>
      </c>
      <c r="F10037" s="1" t="s">
        <v>13797</v>
      </c>
    </row>
    <row r="10038" spans="2:6">
      <c r="B10038" s="1" t="s">
        <v>18991</v>
      </c>
      <c r="C10038" s="1">
        <v>1</v>
      </c>
      <c r="D10038" s="1" t="s">
        <v>3095</v>
      </c>
      <c r="E10038" s="17">
        <v>0.99472222222222195</v>
      </c>
      <c r="F10038" s="1" t="s">
        <v>13797</v>
      </c>
    </row>
    <row r="10039" spans="2:6">
      <c r="B10039" s="1" t="s">
        <v>19026</v>
      </c>
      <c r="C10039" s="1">
        <v>1</v>
      </c>
      <c r="D10039" s="1" t="s">
        <v>3077</v>
      </c>
      <c r="E10039" s="17">
        <v>0.99472222222222195</v>
      </c>
      <c r="F10039" s="1" t="s">
        <v>13797</v>
      </c>
    </row>
    <row r="10040" spans="2:6">
      <c r="B10040" s="1" t="s">
        <v>19028</v>
      </c>
      <c r="C10040" s="1">
        <v>1</v>
      </c>
      <c r="D10040" s="1" t="s">
        <v>13760</v>
      </c>
      <c r="E10040" s="17">
        <v>0.99475694444444396</v>
      </c>
      <c r="F10040" s="1" t="s">
        <v>13797</v>
      </c>
    </row>
    <row r="10041" spans="2:6">
      <c r="B10041" s="1" t="s">
        <v>19018</v>
      </c>
      <c r="C10041" s="1">
        <v>2</v>
      </c>
      <c r="D10041" s="1" t="s">
        <v>3077</v>
      </c>
      <c r="E10041" s="17">
        <v>0.994768518518519</v>
      </c>
      <c r="F10041" s="1" t="s">
        <v>13797</v>
      </c>
    </row>
    <row r="10042" spans="2:6">
      <c r="B10042" s="1" t="s">
        <v>19005</v>
      </c>
      <c r="C10042" s="1">
        <v>1</v>
      </c>
      <c r="D10042" s="1" t="s">
        <v>3078</v>
      </c>
      <c r="E10042" s="17">
        <v>0.99490740740740702</v>
      </c>
      <c r="F10042" s="1" t="s">
        <v>13797</v>
      </c>
    </row>
    <row r="10043" spans="2:6">
      <c r="B10043" s="1" t="s">
        <v>19029</v>
      </c>
      <c r="C10043" s="1">
        <v>1</v>
      </c>
      <c r="D10043" s="1" t="s">
        <v>13753</v>
      </c>
      <c r="E10043" s="17">
        <v>0.995</v>
      </c>
      <c r="F10043" s="1" t="s">
        <v>13797</v>
      </c>
    </row>
    <row r="10044" spans="2:6">
      <c r="B10044" s="1" t="s">
        <v>19030</v>
      </c>
      <c r="C10044" s="1">
        <v>1</v>
      </c>
      <c r="D10044" s="1" t="s">
        <v>13753</v>
      </c>
      <c r="E10044" s="17">
        <v>0.99504629629629604</v>
      </c>
      <c r="F10044" s="1" t="s">
        <v>13797</v>
      </c>
    </row>
    <row r="10045" spans="2:6">
      <c r="B10045" s="1" t="s">
        <v>19031</v>
      </c>
      <c r="C10045" s="1">
        <v>1</v>
      </c>
      <c r="D10045" s="1" t="s">
        <v>13753</v>
      </c>
      <c r="E10045" s="17">
        <v>0.99512731481481498</v>
      </c>
      <c r="F10045" s="1" t="s">
        <v>13797</v>
      </c>
    </row>
    <row r="10046" spans="2:6">
      <c r="B10046" s="1" t="s">
        <v>15399</v>
      </c>
      <c r="C10046" s="1">
        <v>1</v>
      </c>
      <c r="D10046" s="1" t="s">
        <v>13762</v>
      </c>
      <c r="E10046" s="17">
        <v>0.99519675925925899</v>
      </c>
      <c r="F10046" s="1" t="s">
        <v>13797</v>
      </c>
    </row>
    <row r="10047" spans="2:6">
      <c r="B10047" s="1" t="s">
        <v>18140</v>
      </c>
      <c r="C10047" s="1">
        <v>1</v>
      </c>
      <c r="D10047" s="1" t="s">
        <v>13746</v>
      </c>
      <c r="E10047" s="17">
        <v>0.99521990740740696</v>
      </c>
      <c r="F10047" s="1" t="s">
        <v>13797</v>
      </c>
    </row>
    <row r="10048" spans="2:6">
      <c r="B10048" s="1" t="s">
        <v>19006</v>
      </c>
      <c r="C10048" s="1">
        <v>1</v>
      </c>
      <c r="D10048" s="1" t="s">
        <v>13746</v>
      </c>
      <c r="E10048" s="17">
        <v>0.99535879629629598</v>
      </c>
      <c r="F10048" s="1" t="s">
        <v>13797</v>
      </c>
    </row>
    <row r="10049" spans="2:6">
      <c r="B10049" s="1" t="s">
        <v>19032</v>
      </c>
      <c r="C10049" s="1">
        <v>1</v>
      </c>
      <c r="D10049" s="1" t="s">
        <v>13753</v>
      </c>
      <c r="E10049" s="17">
        <v>0.99537037037037002</v>
      </c>
      <c r="F10049" s="1" t="s">
        <v>13797</v>
      </c>
    </row>
    <row r="10050" spans="2:6">
      <c r="B10050" s="1" t="s">
        <v>19033</v>
      </c>
      <c r="C10050" s="1">
        <v>1</v>
      </c>
      <c r="D10050" s="1" t="s">
        <v>13753</v>
      </c>
      <c r="E10050" s="17">
        <v>0.99542824074074099</v>
      </c>
      <c r="F10050" s="1" t="s">
        <v>13797</v>
      </c>
    </row>
    <row r="10051" spans="2:6">
      <c r="B10051" s="1" t="s">
        <v>18900</v>
      </c>
      <c r="C10051" s="1">
        <v>1</v>
      </c>
      <c r="D10051" s="1" t="s">
        <v>3078</v>
      </c>
      <c r="E10051" s="17">
        <v>0.99542824074074099</v>
      </c>
      <c r="F10051" s="1" t="s">
        <v>13797</v>
      </c>
    </row>
    <row r="10052" spans="2:6">
      <c r="B10052" s="1" t="s">
        <v>19034</v>
      </c>
      <c r="C10052" s="1">
        <v>1</v>
      </c>
      <c r="D10052" s="1" t="s">
        <v>13687</v>
      </c>
      <c r="E10052" s="17">
        <v>0.99553240740740701</v>
      </c>
      <c r="F10052" s="1" t="s">
        <v>13797</v>
      </c>
    </row>
    <row r="10053" spans="2:6">
      <c r="B10053" s="1" t="s">
        <v>19027</v>
      </c>
      <c r="C10053" s="1">
        <v>1</v>
      </c>
      <c r="D10053" s="1" t="s">
        <v>3078</v>
      </c>
      <c r="E10053" s="17">
        <v>0.99555555555555597</v>
      </c>
      <c r="F10053" s="1" t="s">
        <v>13797</v>
      </c>
    </row>
    <row r="10054" spans="2:6">
      <c r="B10054" s="1" t="s">
        <v>19030</v>
      </c>
      <c r="C10054" s="1">
        <v>1</v>
      </c>
      <c r="D10054" s="1" t="s">
        <v>3078</v>
      </c>
      <c r="E10054" s="17">
        <v>0.99567129629629603</v>
      </c>
      <c r="F10054" s="1" t="s">
        <v>13797</v>
      </c>
    </row>
    <row r="10055" spans="2:6">
      <c r="B10055" s="1" t="s">
        <v>19035</v>
      </c>
      <c r="C10055" s="1">
        <v>4</v>
      </c>
      <c r="D10055" s="1" t="s">
        <v>13760</v>
      </c>
      <c r="E10055" s="17">
        <v>0.99568287037036995</v>
      </c>
      <c r="F10055" s="1" t="s">
        <v>13797</v>
      </c>
    </row>
    <row r="10056" spans="2:6">
      <c r="B10056" s="1" t="s">
        <v>19013</v>
      </c>
      <c r="C10056" s="1">
        <v>1</v>
      </c>
      <c r="D10056" s="1" t="s">
        <v>3078</v>
      </c>
      <c r="E10056" s="17">
        <v>0.99571759259259296</v>
      </c>
      <c r="F10056" s="1" t="s">
        <v>13797</v>
      </c>
    </row>
    <row r="10057" spans="2:6">
      <c r="B10057" s="1" t="s">
        <v>19031</v>
      </c>
      <c r="C10057" s="1">
        <v>1</v>
      </c>
      <c r="D10057" s="1" t="s">
        <v>3078</v>
      </c>
      <c r="E10057" s="17">
        <v>0.99577546296296304</v>
      </c>
      <c r="F10057" s="1" t="s">
        <v>13797</v>
      </c>
    </row>
    <row r="10058" spans="2:6">
      <c r="B10058" s="1" t="s">
        <v>19036</v>
      </c>
      <c r="C10058" s="1">
        <v>1</v>
      </c>
      <c r="D10058" s="1" t="s">
        <v>13687</v>
      </c>
      <c r="E10058" s="17">
        <v>0.99594907407407396</v>
      </c>
      <c r="F10058" s="1" t="s">
        <v>13797</v>
      </c>
    </row>
    <row r="10059" spans="2:6">
      <c r="B10059" s="1" t="s">
        <v>19029</v>
      </c>
      <c r="C10059" s="1">
        <v>1</v>
      </c>
      <c r="D10059" s="1" t="s">
        <v>3078</v>
      </c>
      <c r="E10059" s="17">
        <v>0.996226851851852</v>
      </c>
      <c r="F10059" s="1" t="s">
        <v>13797</v>
      </c>
    </row>
    <row r="10060" spans="2:6">
      <c r="B10060" s="1" t="s">
        <v>18228</v>
      </c>
      <c r="C10060" s="1">
        <v>1</v>
      </c>
      <c r="D10060" s="1" t="s">
        <v>3078</v>
      </c>
      <c r="E10060" s="17">
        <v>0.99635416666666698</v>
      </c>
      <c r="F10060" s="1" t="s">
        <v>13797</v>
      </c>
    </row>
    <row r="10061" spans="2:6">
      <c r="B10061" s="1" t="s">
        <v>18957</v>
      </c>
      <c r="C10061" s="1">
        <v>2</v>
      </c>
      <c r="D10061" s="1" t="s">
        <v>3078</v>
      </c>
      <c r="E10061" s="17">
        <v>0.99657407407407395</v>
      </c>
      <c r="F10061" s="1" t="s">
        <v>13797</v>
      </c>
    </row>
    <row r="10062" spans="2:6">
      <c r="B10062" s="1" t="s">
        <v>16320</v>
      </c>
      <c r="C10062" s="1">
        <v>1</v>
      </c>
      <c r="D10062" s="1" t="s">
        <v>13762</v>
      </c>
      <c r="E10062" s="17">
        <v>0.99672453703703701</v>
      </c>
      <c r="F10062" s="1" t="s">
        <v>13797</v>
      </c>
    </row>
    <row r="10063" spans="2:6">
      <c r="B10063" s="1" t="s">
        <v>19028</v>
      </c>
      <c r="C10063" s="1">
        <v>1</v>
      </c>
      <c r="D10063" s="1" t="s">
        <v>13746</v>
      </c>
      <c r="E10063" s="17">
        <v>0.99673611111111104</v>
      </c>
      <c r="F10063" s="1" t="s">
        <v>13797</v>
      </c>
    </row>
    <row r="10064" spans="2:6">
      <c r="B10064" s="1" t="s">
        <v>19017</v>
      </c>
      <c r="C10064" s="1">
        <v>1</v>
      </c>
      <c r="D10064" s="1" t="s">
        <v>3077</v>
      </c>
      <c r="E10064" s="17">
        <v>0.99681712962962998</v>
      </c>
      <c r="F10064" s="1" t="s">
        <v>13797</v>
      </c>
    </row>
    <row r="10065" spans="2:6">
      <c r="B10065" s="1" t="s">
        <v>19024</v>
      </c>
      <c r="C10065" s="1">
        <v>1</v>
      </c>
      <c r="D10065" s="1" t="s">
        <v>3078</v>
      </c>
      <c r="E10065" s="17">
        <v>0.99686342592592603</v>
      </c>
      <c r="F10065" s="1" t="s">
        <v>13797</v>
      </c>
    </row>
    <row r="10066" spans="2:6">
      <c r="B10066" s="1" t="s">
        <v>19037</v>
      </c>
      <c r="C10066" s="1">
        <v>1</v>
      </c>
      <c r="D10066" s="1" t="s">
        <v>13687</v>
      </c>
      <c r="E10066" s="17">
        <v>0.99702546296296302</v>
      </c>
      <c r="F10066" s="1" t="s">
        <v>13797</v>
      </c>
    </row>
    <row r="10067" spans="2:6">
      <c r="B10067" s="1" t="s">
        <v>18840</v>
      </c>
      <c r="C10067" s="1">
        <v>1</v>
      </c>
      <c r="D10067" s="1" t="s">
        <v>3077</v>
      </c>
      <c r="E10067" s="17">
        <v>0.99703703703703705</v>
      </c>
      <c r="F10067" s="1" t="s">
        <v>13797</v>
      </c>
    </row>
    <row r="10068" spans="2:6">
      <c r="B10068" s="1" t="s">
        <v>19038</v>
      </c>
      <c r="C10068" s="1">
        <v>1</v>
      </c>
      <c r="D10068" s="1" t="s">
        <v>13753</v>
      </c>
      <c r="E10068" s="17">
        <v>0.99716435185185204</v>
      </c>
      <c r="F10068" s="1" t="s">
        <v>13797</v>
      </c>
    </row>
    <row r="10069" spans="2:6">
      <c r="B10069" s="1" t="s">
        <v>19039</v>
      </c>
      <c r="C10069" s="1">
        <v>1</v>
      </c>
      <c r="D10069" s="1" t="s">
        <v>13687</v>
      </c>
      <c r="E10069" s="17">
        <v>0.9971875</v>
      </c>
      <c r="F10069" s="1" t="s">
        <v>13797</v>
      </c>
    </row>
    <row r="10070" spans="2:6">
      <c r="B10070" s="1" t="s">
        <v>19040</v>
      </c>
      <c r="C10070" s="1">
        <v>1</v>
      </c>
      <c r="D10070" s="1" t="s">
        <v>13687</v>
      </c>
      <c r="E10070" s="17">
        <v>0.99726851851851805</v>
      </c>
      <c r="F10070" s="1" t="s">
        <v>13797</v>
      </c>
    </row>
    <row r="10071" spans="2:6">
      <c r="B10071" s="1" t="s">
        <v>19040</v>
      </c>
      <c r="C10071" s="1">
        <v>1</v>
      </c>
      <c r="D10071" s="1" t="s">
        <v>13762</v>
      </c>
      <c r="E10071" s="17">
        <v>0.99736111111111103</v>
      </c>
      <c r="F10071" s="1" t="s">
        <v>13797</v>
      </c>
    </row>
    <row r="10072" spans="2:6">
      <c r="B10072" s="1" t="s">
        <v>17274</v>
      </c>
      <c r="C10072" s="1">
        <v>1</v>
      </c>
      <c r="D10072" s="1" t="s">
        <v>3095</v>
      </c>
      <c r="E10072" s="17">
        <v>0.99746527777777805</v>
      </c>
      <c r="F10072" s="1" t="s">
        <v>13797</v>
      </c>
    </row>
    <row r="10073" spans="2:6">
      <c r="B10073" s="1" t="s">
        <v>19015</v>
      </c>
      <c r="C10073" s="1">
        <v>1</v>
      </c>
      <c r="D10073" s="1" t="s">
        <v>13746</v>
      </c>
      <c r="E10073" s="17">
        <v>0.99746527777777805</v>
      </c>
      <c r="F10073" s="1" t="s">
        <v>13797</v>
      </c>
    </row>
    <row r="10074" spans="2:6">
      <c r="B10074" s="1" t="s">
        <v>19041</v>
      </c>
      <c r="C10074" s="1">
        <v>1</v>
      </c>
      <c r="D10074" s="1" t="s">
        <v>13753</v>
      </c>
      <c r="E10074" s="17">
        <v>0.99753472222222195</v>
      </c>
      <c r="F10074" s="1" t="s">
        <v>13797</v>
      </c>
    </row>
    <row r="10075" spans="2:6">
      <c r="B10075" s="1" t="s">
        <v>19042</v>
      </c>
      <c r="C10075" s="1">
        <v>1</v>
      </c>
      <c r="D10075" s="1" t="s">
        <v>13753</v>
      </c>
      <c r="E10075" s="17">
        <v>0.99758101851851899</v>
      </c>
      <c r="F10075" s="1" t="s">
        <v>13797</v>
      </c>
    </row>
    <row r="10076" spans="2:6">
      <c r="B10076" s="1" t="s">
        <v>17541</v>
      </c>
      <c r="C10076" s="1">
        <v>1</v>
      </c>
      <c r="D10076" s="1" t="s">
        <v>3095</v>
      </c>
      <c r="E10076" s="17">
        <v>0.99762731481481504</v>
      </c>
      <c r="F10076" s="1" t="s">
        <v>13797</v>
      </c>
    </row>
    <row r="10077" spans="2:6">
      <c r="B10077" s="1" t="s">
        <v>19043</v>
      </c>
      <c r="C10077" s="1">
        <v>1</v>
      </c>
      <c r="D10077" s="1" t="s">
        <v>13753</v>
      </c>
      <c r="E10077" s="17">
        <v>0.997650462962963</v>
      </c>
      <c r="F10077" s="1" t="s">
        <v>13797</v>
      </c>
    </row>
    <row r="10078" spans="2:6">
      <c r="B10078" s="1" t="s">
        <v>19044</v>
      </c>
      <c r="C10078" s="1">
        <v>1</v>
      </c>
      <c r="D10078" s="1" t="s">
        <v>13687</v>
      </c>
      <c r="E10078" s="17">
        <v>0.99768518518518501</v>
      </c>
      <c r="F10078" s="1" t="s">
        <v>13797</v>
      </c>
    </row>
    <row r="10079" spans="2:6">
      <c r="B10079" s="1" t="s">
        <v>19045</v>
      </c>
      <c r="C10079" s="1">
        <v>4</v>
      </c>
      <c r="D10079" s="1" t="s">
        <v>13753</v>
      </c>
      <c r="E10079" s="17">
        <v>0.99771990740740701</v>
      </c>
      <c r="F10079" s="1" t="s">
        <v>13797</v>
      </c>
    </row>
    <row r="10080" spans="2:6">
      <c r="B10080" s="1" t="s">
        <v>19041</v>
      </c>
      <c r="C10080" s="1">
        <v>1</v>
      </c>
      <c r="D10080" s="1" t="s">
        <v>13746</v>
      </c>
      <c r="E10080" s="17">
        <v>0.99773148148148105</v>
      </c>
      <c r="F10080" s="1" t="s">
        <v>13797</v>
      </c>
    </row>
    <row r="10081" spans="2:6">
      <c r="B10081" s="1" t="s">
        <v>19022</v>
      </c>
      <c r="C10081" s="1">
        <v>1</v>
      </c>
      <c r="D10081" s="1" t="s">
        <v>3077</v>
      </c>
      <c r="E10081" s="17">
        <v>0.99776620370370395</v>
      </c>
      <c r="F10081" s="1" t="s">
        <v>13797</v>
      </c>
    </row>
    <row r="10082" spans="2:6">
      <c r="B10082" s="1" t="s">
        <v>19046</v>
      </c>
      <c r="C10082" s="1">
        <v>1</v>
      </c>
      <c r="D10082" s="1" t="s">
        <v>13753</v>
      </c>
      <c r="E10082" s="17">
        <v>0.997847222222222</v>
      </c>
      <c r="F10082" s="1" t="s">
        <v>13797</v>
      </c>
    </row>
    <row r="10083" spans="2:6">
      <c r="B10083" s="1" t="s">
        <v>17177</v>
      </c>
      <c r="C10083" s="1">
        <v>1</v>
      </c>
      <c r="D10083" s="1" t="s">
        <v>13762</v>
      </c>
      <c r="E10083" s="17">
        <v>0.997847222222222</v>
      </c>
      <c r="F10083" s="1" t="s">
        <v>13797</v>
      </c>
    </row>
    <row r="10084" spans="2:6">
      <c r="B10084" s="1" t="s">
        <v>19002</v>
      </c>
      <c r="C10084" s="1">
        <v>1</v>
      </c>
      <c r="D10084" s="1" t="s">
        <v>13746</v>
      </c>
      <c r="E10084" s="17">
        <v>0.997847222222222</v>
      </c>
      <c r="F10084" s="1" t="s">
        <v>13797</v>
      </c>
    </row>
    <row r="10085" spans="2:6">
      <c r="B10085" s="1" t="s">
        <v>19047</v>
      </c>
      <c r="C10085" s="1">
        <v>4</v>
      </c>
      <c r="D10085" s="1" t="s">
        <v>13753</v>
      </c>
      <c r="E10085" s="17">
        <v>0.997881944444444</v>
      </c>
      <c r="F10085" s="1" t="s">
        <v>13797</v>
      </c>
    </row>
    <row r="10086" spans="2:6">
      <c r="B10086" s="1" t="s">
        <v>19023</v>
      </c>
      <c r="C10086" s="1">
        <v>1</v>
      </c>
      <c r="D10086" s="1" t="s">
        <v>13746</v>
      </c>
      <c r="E10086" s="17">
        <v>0.998310185185185</v>
      </c>
      <c r="F10086" s="1" t="s">
        <v>13797</v>
      </c>
    </row>
    <row r="10087" spans="2:6">
      <c r="B10087" s="1" t="s">
        <v>19048</v>
      </c>
      <c r="C10087" s="1">
        <v>1</v>
      </c>
      <c r="D10087" s="1" t="s">
        <v>13687</v>
      </c>
      <c r="E10087" s="17">
        <v>0.99853009259259295</v>
      </c>
      <c r="F10087" s="1" t="s">
        <v>13797</v>
      </c>
    </row>
    <row r="10088" spans="2:6">
      <c r="B10088" s="1" t="s">
        <v>19046</v>
      </c>
      <c r="C10088" s="1">
        <v>1</v>
      </c>
      <c r="D10088" s="1" t="s">
        <v>3078</v>
      </c>
      <c r="E10088" s="17">
        <v>0.99856481481481496</v>
      </c>
      <c r="F10088" s="1" t="s">
        <v>13797</v>
      </c>
    </row>
    <row r="10089" spans="2:6">
      <c r="B10089" s="1" t="s">
        <v>19049</v>
      </c>
      <c r="C10089" s="1">
        <v>1</v>
      </c>
      <c r="D10089" s="1" t="s">
        <v>13760</v>
      </c>
      <c r="E10089" s="17">
        <v>0.99868055555555602</v>
      </c>
      <c r="F10089" s="1" t="s">
        <v>13797</v>
      </c>
    </row>
    <row r="10090" spans="2:6">
      <c r="B10090" s="1" t="s">
        <v>19050</v>
      </c>
      <c r="C10090" s="1">
        <v>1</v>
      </c>
      <c r="D10090" s="1" t="s">
        <v>13753</v>
      </c>
      <c r="E10090" s="17">
        <v>0.99881944444444404</v>
      </c>
      <c r="F10090" s="1" t="s">
        <v>13797</v>
      </c>
    </row>
    <row r="10091" spans="2:6">
      <c r="B10091" s="1" t="s">
        <v>17259</v>
      </c>
      <c r="C10091" s="1">
        <v>1</v>
      </c>
      <c r="D10091" s="1" t="s">
        <v>13746</v>
      </c>
      <c r="E10091" s="17">
        <v>0.99896990740740699</v>
      </c>
      <c r="F10091" s="1" t="s">
        <v>13797</v>
      </c>
    </row>
    <row r="10092" spans="2:6">
      <c r="B10092" s="1" t="s">
        <v>19051</v>
      </c>
      <c r="C10092" s="1">
        <v>5</v>
      </c>
      <c r="D10092" s="1" t="s">
        <v>13753</v>
      </c>
      <c r="E10092" s="17">
        <v>0.999039351851852</v>
      </c>
      <c r="F10092" s="1" t="s">
        <v>13797</v>
      </c>
    </row>
    <row r="10093" spans="2:6">
      <c r="B10093" s="1" t="s">
        <v>15718</v>
      </c>
      <c r="C10093" s="1">
        <v>1</v>
      </c>
      <c r="D10093" s="1" t="s">
        <v>3095</v>
      </c>
      <c r="E10093" s="17">
        <v>0.99906249999999996</v>
      </c>
      <c r="F10093" s="1" t="s">
        <v>13797</v>
      </c>
    </row>
    <row r="10094" spans="2:6">
      <c r="B10094" s="1" t="s">
        <v>19052</v>
      </c>
      <c r="C10094" s="1">
        <v>2</v>
      </c>
      <c r="D10094" s="1" t="s">
        <v>13753</v>
      </c>
      <c r="E10094" s="17">
        <v>0.99909722222222197</v>
      </c>
      <c r="F10094" s="1" t="s">
        <v>13797</v>
      </c>
    </row>
    <row r="10095" spans="2:6">
      <c r="B10095" s="1" t="s">
        <v>19021</v>
      </c>
      <c r="C10095" s="1">
        <v>1</v>
      </c>
      <c r="D10095" s="1" t="s">
        <v>3095</v>
      </c>
      <c r="E10095" s="17">
        <v>0.99931712962963004</v>
      </c>
      <c r="F10095" s="1" t="s">
        <v>13797</v>
      </c>
    </row>
    <row r="10096" spans="2:6">
      <c r="B10096" s="1" t="s">
        <v>18453</v>
      </c>
      <c r="C10096" s="1">
        <v>5</v>
      </c>
      <c r="D10096" s="1" t="s">
        <v>3078</v>
      </c>
      <c r="E10096" s="17">
        <v>0.99957175925925901</v>
      </c>
      <c r="F10096" s="1" t="s">
        <v>13797</v>
      </c>
    </row>
    <row r="10097" spans="2:6">
      <c r="B10097" s="1" t="s">
        <v>19053</v>
      </c>
      <c r="C10097" s="1">
        <v>2</v>
      </c>
      <c r="D10097" s="1" t="s">
        <v>13753</v>
      </c>
      <c r="E10097" s="17">
        <v>0.99968749999999995</v>
      </c>
      <c r="F10097" s="1" t="s">
        <v>13797</v>
      </c>
    </row>
    <row r="10098" spans="2:6">
      <c r="B10098" s="1" t="s">
        <v>19054</v>
      </c>
      <c r="C10098" s="1">
        <v>2</v>
      </c>
      <c r="D10098" s="1" t="s">
        <v>13753</v>
      </c>
      <c r="E10098" s="17">
        <v>0.999768518518519</v>
      </c>
      <c r="F10098" s="1" t="s">
        <v>13797</v>
      </c>
    </row>
    <row r="10099" spans="2:6">
      <c r="B10099" s="1" t="s">
        <v>19048</v>
      </c>
      <c r="C10099" s="1">
        <v>1</v>
      </c>
      <c r="D10099" s="1" t="s">
        <v>13746</v>
      </c>
      <c r="E10099" s="17">
        <v>0.99987268518518502</v>
      </c>
      <c r="F10099" s="1" t="s">
        <v>13797</v>
      </c>
    </row>
    <row r="10100" spans="2:6">
      <c r="B10100" s="1" t="s">
        <v>19055</v>
      </c>
      <c r="C10100" s="1">
        <v>1</v>
      </c>
      <c r="D10100" s="1" t="s">
        <v>13687</v>
      </c>
      <c r="E10100" s="17">
        <v>0.99997685185185203</v>
      </c>
      <c r="F10100" s="1" t="s">
        <v>13797</v>
      </c>
    </row>
  </sheetData>
  <sheetProtection sheet="1" objects="1" scenarios="1" sort="0" autoFilter="0"/>
  <phoneticPr fontId="7" type="noConversion"/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3a09dc-1833-4b2d-8e40-0ede46dbfe6a">
      <Terms xmlns="http://schemas.microsoft.com/office/infopath/2007/PartnerControls"/>
    </lcf76f155ced4ddcb4097134ff3c332f>
    <TaxCatchAll xmlns="d5c7cfaf-42fb-4bff-9382-fe3a6ebe56b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A22C3496ED434A85A0113077EB9FCA" ma:contentTypeVersion="16" ma:contentTypeDescription="Create a new document." ma:contentTypeScope="" ma:versionID="fe735c8b85c78671096fad1c56e8183f">
  <xsd:schema xmlns:xsd="http://www.w3.org/2001/XMLSchema" xmlns:xs="http://www.w3.org/2001/XMLSchema" xmlns:p="http://schemas.microsoft.com/office/2006/metadata/properties" xmlns:ns2="0e3a09dc-1833-4b2d-8e40-0ede46dbfe6a" xmlns:ns3="d5c7cfaf-42fb-4bff-9382-fe3a6ebe56bd" targetNamespace="http://schemas.microsoft.com/office/2006/metadata/properties" ma:root="true" ma:fieldsID="005800325ad6a1c2b4cdf253bac27f9e" ns2:_="" ns3:_="">
    <xsd:import namespace="0e3a09dc-1833-4b2d-8e40-0ede46dbfe6a"/>
    <xsd:import namespace="d5c7cfaf-42fb-4bff-9382-fe3a6ebe56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a09dc-1833-4b2d-8e40-0ede46dbfe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119bc9a1-e6df-4868-8565-3ea4f736f9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c7cfaf-42fb-4bff-9382-fe3a6ebe56b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bf1c87f-5f66-48b6-824c-9b07ab355370}" ma:internalName="TaxCatchAll" ma:showField="CatchAllData" ma:web="d5c7cfaf-42fb-4bff-9382-fe3a6ebe56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18B397-ED8E-487F-AE19-CF330DA134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2D9BFC-70DC-41BE-80BF-14B4310403B4}">
  <ds:schemaRefs>
    <ds:schemaRef ds:uri="http://schemas.microsoft.com/office/2006/metadata/properties"/>
    <ds:schemaRef ds:uri="http://schemas.microsoft.com/office/infopath/2007/PartnerControls"/>
    <ds:schemaRef ds:uri="0e3a09dc-1833-4b2d-8e40-0ede46dbfe6a"/>
    <ds:schemaRef ds:uri="d5c7cfaf-42fb-4bff-9382-fe3a6ebe56bd"/>
  </ds:schemaRefs>
</ds:datastoreItem>
</file>

<file path=customXml/itemProps3.xml><?xml version="1.0" encoding="utf-8"?>
<ds:datastoreItem xmlns:ds="http://schemas.openxmlformats.org/officeDocument/2006/customXml" ds:itemID="{6C188F33-1445-40D4-9A61-651E3F5DB5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a09dc-1833-4b2d-8e40-0ede46dbfe6a"/>
    <ds:schemaRef ds:uri="d5c7cfaf-42fb-4bff-9382-fe3a6ebe56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Temp2</vt:lpstr>
      <vt:lpstr>Matched Flows Matrix</vt:lpstr>
      <vt:lpstr>Classifications Matrix</vt:lpstr>
      <vt:lpstr>O-D Matrix</vt:lpstr>
      <vt:lpstr>Journey Time Matrix</vt:lpstr>
      <vt:lpstr>Matches</vt:lpstr>
      <vt:lpstr>All Records</vt:lpstr>
      <vt:lpstr>Map</vt:lpstr>
      <vt:lpstr>classNum</vt:lpstr>
      <vt:lpstr>classScheme</vt:lpstr>
      <vt:lpstr>InLocations</vt:lpstr>
      <vt:lpstr>LocationsNope</vt:lpstr>
      <vt:lpstr>OutLocations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John Gehrke</cp:lastModifiedBy>
  <dcterms:created xsi:type="dcterms:W3CDTF">2018-07-26T10:36:16Z</dcterms:created>
  <dcterms:modified xsi:type="dcterms:W3CDTF">2022-11-17T13:45:28Z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0x01010022A22C3496ED434A85A0113077EB9FCA</vt:lpwstr>
  </property>
  <property fmtid="{D5CDD505-2E9C-101B-9397-08002B2CF9AE}" pid="3" name="MediaServiceImageTags">
    <vt:lpwstr/>
  </property>
</Properties>
</file>